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rflynndeonis\Documents\"/>
    </mc:Choice>
  </mc:AlternateContent>
  <xr:revisionPtr revIDLastSave="0" documentId="13_ncr:1_{32F4A5FA-A260-4ED9-BC2B-B3F0360B0D4F}" xr6:coauthVersionLast="45" xr6:coauthVersionMax="45" xr10:uidLastSave="{00000000-0000-0000-0000-000000000000}"/>
  <bookViews>
    <workbookView xWindow="-120" yWindow="-120" windowWidth="29040" windowHeight="15840" tabRatio="863" activeTab="1" xr2:uid="{00000000-000D-0000-FFFF-FFFF00000000}"/>
  </bookViews>
  <sheets>
    <sheet name="Workbook Description" sheetId="38" r:id="rId1"/>
    <sheet name="Summary Reporting" sheetId="37" r:id="rId2"/>
    <sheet name="2021 Certified EVM Plan" sheetId="31" r:id="rId3"/>
    <sheet name="PI In Progress Mileage Details" sheetId="39" state="hidden" r:id="rId4"/>
    <sheet name="PI Complete Milage Details" sheetId="40" state="hidden" r:id="rId5"/>
    <sheet name="WV Ready Mileage Details" sheetId="41" state="hidden" r:id="rId6"/>
    <sheet name="WV Pass Mileage Details" sheetId="42" state="hidden" r:id="rId7"/>
    <sheet name="EVM CPZ List" sheetId="1" state="hidden" r:id="rId8"/>
    <sheet name="GRID_DATA_sorted" sheetId="28" state="hidden" r:id="rId9"/>
    <sheet name="Groups of CPZ_'21 Only" sheetId="30" state="hidden" r:id="rId10"/>
    <sheet name="Groups of CPZ_'21-'23" sheetId="5" state="hidden" r:id="rId11"/>
    <sheet name="Pivot of Risk Data" sheetId="3" state="hidden" r:id="rId12"/>
  </sheets>
  <externalReferences>
    <externalReference r:id="rId13"/>
  </externalReferences>
  <definedNames>
    <definedName name="_xlnm._FilterDatabase" localSheetId="2" hidden="1">'2021 Certified EVM Plan'!$B$3:$M$95</definedName>
    <definedName name="_xlnm._FilterDatabase" localSheetId="7" hidden="1">'EVM CPZ List'!$A$1:$S$3123</definedName>
    <definedName name="_xlnm._FilterDatabase" localSheetId="8" hidden="1">GRID_DATA_sorted!$A$1:$AX$3210</definedName>
    <definedName name="ExecEff" localSheetId="8">'[1]Portfolio Analysis'!$D$5</definedName>
    <definedName name="PI_Cost" localSheetId="8">'[1]Portfolio Analysis'!$D$3</definedName>
    <definedName name="Plan" localSheetId="8">'[1]Portfolio Analysis'!$C$8</definedName>
    <definedName name="_xlnm.Print_Area" localSheetId="2">'2021 Certified EVM Plan'!$B$3:$M$95</definedName>
    <definedName name="_xlnm.Print_Area" localSheetId="7">'EVM CPZ List'!$A$1:$S$3123</definedName>
    <definedName name="_xlnm.Print_Area" localSheetId="4">'PI Complete Milage Details'!$A$1:$C$29</definedName>
    <definedName name="_xlnm.Print_Area" localSheetId="3">'PI In Progress Mileage Details'!$A$1:$E$29</definedName>
    <definedName name="_xlnm.Print_Area" localSheetId="1">'Summary Reporting'!$A$1:$F$56</definedName>
    <definedName name="_xlnm.Print_Area" localSheetId="6">'WV Pass Mileage Details'!$A$1:$E$12</definedName>
    <definedName name="_xlnm.Print_Area" localSheetId="5">'WV Ready Mileage Details'!$A$1:$E$29</definedName>
    <definedName name="TW_Cost" localSheetId="8">'[1]Portfolio Analysis'!$D$4</definedName>
    <definedName name="TWPI_BudgetShare" localSheetId="8">'[1]Portfolio Analysis'!$D$6</definedName>
  </definedNames>
  <calcPr calcId="191029"/>
  <pivotCaches>
    <pivotCache cacheId="1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5" i="31" l="1"/>
  <c r="E27" i="37" l="1"/>
  <c r="D27" i="37"/>
  <c r="C27" i="37"/>
  <c r="E23" i="37"/>
  <c r="D23" i="37"/>
  <c r="C23" i="37"/>
  <c r="C19" i="37"/>
  <c r="E15" i="37"/>
  <c r="D15" i="37"/>
  <c r="C15" i="37"/>
  <c r="D28" i="39"/>
  <c r="C28" i="39"/>
  <c r="B28" i="39"/>
  <c r="B28" i="40"/>
  <c r="D28" i="41"/>
  <c r="C28" i="41"/>
  <c r="B28" i="41"/>
  <c r="D11" i="42"/>
  <c r="C11" i="42"/>
  <c r="B11" i="42"/>
  <c r="H3123" i="1" l="1"/>
  <c r="M1" i="31" l="1"/>
  <c r="L1" i="31"/>
  <c r="K1" i="31"/>
  <c r="C10" i="37" s="1"/>
  <c r="J1" i="31"/>
  <c r="C9" i="37" s="1"/>
  <c r="I1" i="31"/>
  <c r="H1" i="31"/>
  <c r="C8" i="37" s="1"/>
  <c r="G1" i="31"/>
  <c r="F1" i="31"/>
  <c r="E1" i="31"/>
  <c r="Q3117" i="1" s="1"/>
  <c r="D1" i="31"/>
  <c r="C1" i="31"/>
  <c r="B1" i="31"/>
  <c r="Q3090" i="1"/>
  <c r="Q3038" i="1"/>
  <c r="Q3020" i="1"/>
  <c r="Q3006" i="1"/>
  <c r="Q2988" i="1"/>
  <c r="Q2977" i="1"/>
  <c r="Q2962" i="1"/>
  <c r="Q2954" i="1"/>
  <c r="Q2950" i="1"/>
  <c r="Q2946" i="1"/>
  <c r="Q2942" i="1"/>
  <c r="Q2934" i="1"/>
  <c r="Q2926" i="1"/>
  <c r="Q2922" i="1"/>
  <c r="Q2921" i="1"/>
  <c r="Q2918" i="1"/>
  <c r="Q2914" i="1"/>
  <c r="Q2913" i="1"/>
  <c r="Q2905" i="1"/>
  <c r="Q2902" i="1"/>
  <c r="Q2898" i="1"/>
  <c r="Q2897" i="1"/>
  <c r="Q2894" i="1"/>
  <c r="Q2890" i="1"/>
  <c r="Q2882" i="1"/>
  <c r="Q2881" i="1"/>
  <c r="Q2878" i="1"/>
  <c r="Q2874" i="1"/>
  <c r="Q2873" i="1"/>
  <c r="Q2870" i="1"/>
  <c r="Q2862" i="1"/>
  <c r="Q2858" i="1"/>
  <c r="Q2857" i="1"/>
  <c r="Q2854" i="1"/>
  <c r="Q2850" i="1"/>
  <c r="Q2849" i="1"/>
  <c r="Q2844" i="1"/>
  <c r="Q2843" i="1"/>
  <c r="Q2842" i="1"/>
  <c r="Q2841" i="1"/>
  <c r="Q2840" i="1"/>
  <c r="Q2839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89" i="1"/>
  <c r="Q288" i="1"/>
  <c r="Q286" i="1"/>
  <c r="Q285" i="1"/>
  <c r="Q284" i="1"/>
  <c r="Q283" i="1"/>
  <c r="Q282" i="1"/>
  <c r="Q281" i="1"/>
  <c r="Q280" i="1"/>
  <c r="Q279" i="1"/>
  <c r="Q278" i="1"/>
  <c r="Q276" i="1"/>
  <c r="Q275" i="1"/>
  <c r="Q274" i="1"/>
  <c r="Q273" i="1"/>
  <c r="Q272" i="1"/>
  <c r="Q270" i="1"/>
  <c r="Q269" i="1"/>
  <c r="Q268" i="1"/>
  <c r="Q265" i="1"/>
  <c r="Q264" i="1"/>
  <c r="Q263" i="1"/>
  <c r="Q262" i="1"/>
  <c r="Q261" i="1"/>
  <c r="Q260" i="1"/>
  <c r="Q259" i="1"/>
  <c r="Q257" i="1"/>
  <c r="Q256" i="1"/>
  <c r="Q254" i="1"/>
  <c r="Q253" i="1"/>
  <c r="Q252" i="1"/>
  <c r="Q251" i="1"/>
  <c r="Q250" i="1"/>
  <c r="Q248" i="1"/>
  <c r="Q247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5" i="1"/>
  <c r="Q222" i="1"/>
  <c r="Q221" i="1"/>
  <c r="Q220" i="1"/>
  <c r="Q219" i="1"/>
  <c r="Q218" i="1"/>
  <c r="Q217" i="1"/>
  <c r="Q216" i="1"/>
  <c r="Q215" i="1"/>
  <c r="Q214" i="1"/>
  <c r="Q212" i="1"/>
  <c r="Q211" i="1"/>
  <c r="Q210" i="1"/>
  <c r="Q209" i="1"/>
  <c r="Q207" i="1"/>
  <c r="Q206" i="1"/>
  <c r="Q205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0" i="1"/>
  <c r="Q179" i="1"/>
  <c r="Q178" i="1"/>
  <c r="Q177" i="1"/>
  <c r="Q176" i="1"/>
  <c r="Q175" i="1"/>
  <c r="Q173" i="1"/>
  <c r="Q172" i="1"/>
  <c r="Q171" i="1"/>
  <c r="Q170" i="1"/>
  <c r="Q169" i="1"/>
  <c r="Q168" i="1"/>
  <c r="Q166" i="1"/>
  <c r="Q165" i="1"/>
  <c r="Q163" i="1"/>
  <c r="Q162" i="1"/>
  <c r="Q161" i="1"/>
  <c r="Q159" i="1"/>
  <c r="Q158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0" i="1"/>
  <c r="Q139" i="1"/>
  <c r="Q138" i="1"/>
  <c r="Q137" i="1"/>
  <c r="Q136" i="1"/>
  <c r="Q135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19" i="1"/>
  <c r="Q118" i="1"/>
  <c r="Q117" i="1"/>
  <c r="Q116" i="1"/>
  <c r="Q115" i="1"/>
  <c r="Q114" i="1"/>
  <c r="Q113" i="1"/>
  <c r="Q111" i="1"/>
  <c r="Q110" i="1"/>
  <c r="Q109" i="1"/>
  <c r="Q108" i="1"/>
  <c r="Q107" i="1"/>
  <c r="Q105" i="1"/>
  <c r="Q104" i="1"/>
  <c r="Q103" i="1"/>
  <c r="Q102" i="1"/>
  <c r="Q100" i="1"/>
  <c r="Q99" i="1"/>
  <c r="Q98" i="1"/>
  <c r="Q97" i="1"/>
  <c r="Q96" i="1"/>
  <c r="Q95" i="1"/>
  <c r="Q94" i="1"/>
  <c r="Q92" i="1"/>
  <c r="Q91" i="1"/>
  <c r="Q90" i="1"/>
  <c r="Q89" i="1"/>
  <c r="Q88" i="1"/>
  <c r="Q87" i="1"/>
  <c r="Q85" i="1"/>
  <c r="Q83" i="1"/>
  <c r="Q82" i="1"/>
  <c r="Q81" i="1"/>
  <c r="Q80" i="1"/>
  <c r="Q79" i="1"/>
  <c r="Q78" i="1"/>
  <c r="Q77" i="1"/>
  <c r="Q76" i="1"/>
  <c r="Q75" i="1"/>
  <c r="Q73" i="1"/>
  <c r="Q71" i="1"/>
  <c r="Q70" i="1"/>
  <c r="Q69" i="1"/>
  <c r="Q68" i="1"/>
  <c r="Q66" i="1"/>
  <c r="Q65" i="1"/>
  <c r="Q63" i="1"/>
  <c r="Q62" i="1"/>
  <c r="Q61" i="1"/>
  <c r="Q60" i="1"/>
  <c r="Q59" i="1"/>
  <c r="Q58" i="1"/>
  <c r="Q56" i="1"/>
  <c r="Q55" i="1"/>
  <c r="Q54" i="1"/>
  <c r="Q53" i="1"/>
  <c r="Q52" i="1"/>
  <c r="Q51" i="1"/>
  <c r="Q50" i="1"/>
  <c r="Q49" i="1"/>
  <c r="Q47" i="1"/>
  <c r="Q46" i="1"/>
  <c r="Q44" i="1"/>
  <c r="Q43" i="1"/>
  <c r="Q41" i="1"/>
  <c r="Q40" i="1"/>
  <c r="Q39" i="1"/>
  <c r="Q37" i="1"/>
  <c r="Q36" i="1"/>
  <c r="Q34" i="1"/>
  <c r="Q32" i="1"/>
  <c r="Q31" i="1"/>
  <c r="Q30" i="1"/>
  <c r="Q29" i="1"/>
  <c r="Q28" i="1"/>
  <c r="Q27" i="1"/>
  <c r="Q25" i="1"/>
  <c r="Q24" i="1"/>
  <c r="Q23" i="1"/>
  <c r="Q22" i="1"/>
  <c r="Q21" i="1"/>
  <c r="Q20" i="1"/>
  <c r="Q19" i="1"/>
  <c r="Q17" i="1"/>
  <c r="Q16" i="1"/>
  <c r="Q15" i="1"/>
  <c r="Q13" i="1"/>
  <c r="Q12" i="1"/>
  <c r="Q11" i="1"/>
  <c r="Q10" i="1"/>
  <c r="Q8" i="1"/>
  <c r="Q7" i="1"/>
  <c r="Q6" i="1"/>
  <c r="Q4" i="1"/>
  <c r="Q3" i="1"/>
  <c r="Q2" i="1"/>
  <c r="C11" i="37" l="1"/>
  <c r="Q2837" i="1"/>
  <c r="Q2845" i="1"/>
  <c r="Q2865" i="1"/>
  <c r="Q2886" i="1"/>
  <c r="Q2906" i="1"/>
  <c r="Q2929" i="1"/>
  <c r="Q2969" i="1"/>
  <c r="Q3027" i="1"/>
  <c r="Q2838" i="1"/>
  <c r="Q2846" i="1"/>
  <c r="Q2866" i="1"/>
  <c r="Q2889" i="1"/>
  <c r="Q2910" i="1"/>
  <c r="Q2930" i="1"/>
  <c r="Q2970" i="1"/>
  <c r="Q3033" i="1"/>
  <c r="Q2995" i="1"/>
  <c r="Q2998" i="1"/>
  <c r="Q2937" i="1"/>
  <c r="Q2958" i="1"/>
  <c r="Q2979" i="1"/>
  <c r="Q3012" i="1"/>
  <c r="Q3054" i="1"/>
  <c r="Q2938" i="1"/>
  <c r="Q2961" i="1"/>
  <c r="Q2984" i="1"/>
  <c r="Q3013" i="1"/>
  <c r="Q3070" i="1"/>
  <c r="Q2945" i="1"/>
  <c r="Q2966" i="1"/>
  <c r="Q2989" i="1"/>
  <c r="Q3025" i="1"/>
  <c r="Q3098" i="1"/>
  <c r="Q2953" i="1"/>
  <c r="Q2974" i="1"/>
  <c r="Q3001" i="1"/>
  <c r="Q3037" i="1"/>
  <c r="Q3072" i="1"/>
  <c r="Q3112" i="1"/>
  <c r="Q2847" i="1"/>
  <c r="Q2855" i="1"/>
  <c r="Q2863" i="1"/>
  <c r="Q2871" i="1"/>
  <c r="Q2879" i="1"/>
  <c r="Q2887" i="1"/>
  <c r="Q2895" i="1"/>
  <c r="Q2903" i="1"/>
  <c r="Q2911" i="1"/>
  <c r="Q2919" i="1"/>
  <c r="Q2927" i="1"/>
  <c r="Q2935" i="1"/>
  <c r="Q2943" i="1"/>
  <c r="Q2951" i="1"/>
  <c r="Q2959" i="1"/>
  <c r="Q2967" i="1"/>
  <c r="Q2975" i="1"/>
  <c r="Q2985" i="1"/>
  <c r="Q2996" i="1"/>
  <c r="Q3009" i="1"/>
  <c r="Q3021" i="1"/>
  <c r="Q3035" i="1"/>
  <c r="Q3056" i="1"/>
  <c r="Q3094" i="1"/>
  <c r="Q2848" i="1"/>
  <c r="Q2856" i="1"/>
  <c r="Q2864" i="1"/>
  <c r="Q2872" i="1"/>
  <c r="Q2880" i="1"/>
  <c r="Q2888" i="1"/>
  <c r="Q2896" i="1"/>
  <c r="Q2904" i="1"/>
  <c r="Q2912" i="1"/>
  <c r="Q2920" i="1"/>
  <c r="Q2928" i="1"/>
  <c r="Q2936" i="1"/>
  <c r="Q2944" i="1"/>
  <c r="Q2952" i="1"/>
  <c r="Q2960" i="1"/>
  <c r="Q2968" i="1"/>
  <c r="Q2976" i="1"/>
  <c r="Q2987" i="1"/>
  <c r="Q2997" i="1"/>
  <c r="Q3011" i="1"/>
  <c r="Q3022" i="1"/>
  <c r="Q3036" i="1"/>
  <c r="Q3064" i="1"/>
  <c r="Q3096" i="1"/>
  <c r="Q2851" i="1"/>
  <c r="Q2859" i="1"/>
  <c r="Q2867" i="1"/>
  <c r="Q2875" i="1"/>
  <c r="Q2883" i="1"/>
  <c r="Q2891" i="1"/>
  <c r="Q2899" i="1"/>
  <c r="Q2907" i="1"/>
  <c r="Q2915" i="1"/>
  <c r="Q2923" i="1"/>
  <c r="Q2931" i="1"/>
  <c r="Q2939" i="1"/>
  <c r="Q2947" i="1"/>
  <c r="Q2955" i="1"/>
  <c r="Q2963" i="1"/>
  <c r="Q2971" i="1"/>
  <c r="Q2980" i="1"/>
  <c r="Q2990" i="1"/>
  <c r="Q3003" i="1"/>
  <c r="Q3014" i="1"/>
  <c r="Q3028" i="1"/>
  <c r="Q3042" i="1"/>
  <c r="Q3074" i="1"/>
  <c r="Q2852" i="1"/>
  <c r="Q2860" i="1"/>
  <c r="Q2868" i="1"/>
  <c r="Q2876" i="1"/>
  <c r="Q2884" i="1"/>
  <c r="Q2892" i="1"/>
  <c r="Q2900" i="1"/>
  <c r="Q2908" i="1"/>
  <c r="Q2916" i="1"/>
  <c r="Q2924" i="1"/>
  <c r="Q2932" i="1"/>
  <c r="Q2940" i="1"/>
  <c r="Q2948" i="1"/>
  <c r="Q2956" i="1"/>
  <c r="Q2964" i="1"/>
  <c r="Q2972" i="1"/>
  <c r="Q2981" i="1"/>
  <c r="Q2992" i="1"/>
  <c r="Q3004" i="1"/>
  <c r="Q3017" i="1"/>
  <c r="Q3029" i="1"/>
  <c r="Q3048" i="1"/>
  <c r="Q3078" i="1"/>
  <c r="Q2853" i="1"/>
  <c r="Q2861" i="1"/>
  <c r="Q2869" i="1"/>
  <c r="Q2877" i="1"/>
  <c r="Q2885" i="1"/>
  <c r="Q2893" i="1"/>
  <c r="Q2901" i="1"/>
  <c r="Q2909" i="1"/>
  <c r="Q2917" i="1"/>
  <c r="Q2925" i="1"/>
  <c r="Q2933" i="1"/>
  <c r="Q2941" i="1"/>
  <c r="Q2949" i="1"/>
  <c r="Q2957" i="1"/>
  <c r="Q2965" i="1"/>
  <c r="Q2973" i="1"/>
  <c r="Q2982" i="1"/>
  <c r="Q2993" i="1"/>
  <c r="Q3005" i="1"/>
  <c r="Q3019" i="1"/>
  <c r="Q3030" i="1"/>
  <c r="Q3050" i="1"/>
  <c r="Q3086" i="1"/>
  <c r="Q3114" i="1"/>
  <c r="Q3118" i="1"/>
  <c r="Q3120" i="1"/>
  <c r="Q2983" i="1"/>
  <c r="Q2991" i="1"/>
  <c r="Q2999" i="1"/>
  <c r="Q3007" i="1"/>
  <c r="Q3015" i="1"/>
  <c r="Q3023" i="1"/>
  <c r="Q3031" i="1"/>
  <c r="Q3039" i="1"/>
  <c r="Q3058" i="1"/>
  <c r="Q3080" i="1"/>
  <c r="Q3102" i="1"/>
  <c r="Q3122" i="1"/>
  <c r="Q3000" i="1"/>
  <c r="Q3008" i="1"/>
  <c r="Q3016" i="1"/>
  <c r="Q3024" i="1"/>
  <c r="Q3032" i="1"/>
  <c r="Q3040" i="1"/>
  <c r="Q3062" i="1"/>
  <c r="Q3082" i="1"/>
  <c r="Q3104" i="1"/>
  <c r="Q3106" i="1"/>
  <c r="Q2978" i="1"/>
  <c r="Q2986" i="1"/>
  <c r="Q2994" i="1"/>
  <c r="Q3002" i="1"/>
  <c r="Q3010" i="1"/>
  <c r="Q3018" i="1"/>
  <c r="Q3026" i="1"/>
  <c r="Q3034" i="1"/>
  <c r="Q3046" i="1"/>
  <c r="Q3066" i="1"/>
  <c r="Q3088" i="1"/>
  <c r="Q3110" i="1"/>
  <c r="O3122" i="1"/>
  <c r="O3114" i="1"/>
  <c r="O3106" i="1"/>
  <c r="O3098" i="1"/>
  <c r="O3090" i="1"/>
  <c r="O3082" i="1"/>
  <c r="O3074" i="1"/>
  <c r="O3066" i="1"/>
  <c r="O3058" i="1"/>
  <c r="O3050" i="1"/>
  <c r="O3042" i="1"/>
  <c r="O3034" i="1"/>
  <c r="O3026" i="1"/>
  <c r="O3018" i="1"/>
  <c r="O3010" i="1"/>
  <c r="O3002" i="1"/>
  <c r="O2994" i="1"/>
  <c r="O2986" i="1"/>
  <c r="O2978" i="1"/>
  <c r="O2970" i="1"/>
  <c r="O2962" i="1"/>
  <c r="O2954" i="1"/>
  <c r="O2946" i="1"/>
  <c r="O2938" i="1"/>
  <c r="O2930" i="1"/>
  <c r="O2922" i="1"/>
  <c r="O2914" i="1"/>
  <c r="O2906" i="1"/>
  <c r="O2898" i="1"/>
  <c r="O2890" i="1"/>
  <c r="O2882" i="1"/>
  <c r="O2874" i="1"/>
  <c r="O2866" i="1"/>
  <c r="O2858" i="1"/>
  <c r="O2850" i="1"/>
  <c r="O2842" i="1"/>
  <c r="O2834" i="1"/>
  <c r="O2826" i="1"/>
  <c r="O2818" i="1"/>
  <c r="O2810" i="1"/>
  <c r="O2802" i="1"/>
  <c r="O2794" i="1"/>
  <c r="O2786" i="1"/>
  <c r="O2778" i="1"/>
  <c r="O2770" i="1"/>
  <c r="O2762" i="1"/>
  <c r="O2754" i="1"/>
  <c r="O2746" i="1"/>
  <c r="O2738" i="1"/>
  <c r="O2730" i="1"/>
  <c r="O2722" i="1"/>
  <c r="O2714" i="1"/>
  <c r="O2706" i="1"/>
  <c r="O2698" i="1"/>
  <c r="O2690" i="1"/>
  <c r="O2682" i="1"/>
  <c r="O2674" i="1"/>
  <c r="O2666" i="1"/>
  <c r="O2658" i="1"/>
  <c r="O2650" i="1"/>
  <c r="O2642" i="1"/>
  <c r="O2634" i="1"/>
  <c r="O2626" i="1"/>
  <c r="O2618" i="1"/>
  <c r="O2610" i="1"/>
  <c r="O2602" i="1"/>
  <c r="O2594" i="1"/>
  <c r="O2586" i="1"/>
  <c r="O2578" i="1"/>
  <c r="O2570" i="1"/>
  <c r="O2562" i="1"/>
  <c r="O2554" i="1"/>
  <c r="O2546" i="1"/>
  <c r="O2538" i="1"/>
  <c r="O2530" i="1"/>
  <c r="O2522" i="1"/>
  <c r="O2514" i="1"/>
  <c r="O2506" i="1"/>
  <c r="O2498" i="1"/>
  <c r="O2490" i="1"/>
  <c r="O2482" i="1"/>
  <c r="O2474" i="1"/>
  <c r="O2466" i="1"/>
  <c r="O2458" i="1"/>
  <c r="O2450" i="1"/>
  <c r="O3121" i="1"/>
  <c r="O3113" i="1"/>
  <c r="O3105" i="1"/>
  <c r="O3097" i="1"/>
  <c r="O3089" i="1"/>
  <c r="O3081" i="1"/>
  <c r="O3073" i="1"/>
  <c r="O3065" i="1"/>
  <c r="O3057" i="1"/>
  <c r="O3049" i="1"/>
  <c r="O3041" i="1"/>
  <c r="O3033" i="1"/>
  <c r="O3025" i="1"/>
  <c r="O3017" i="1"/>
  <c r="O3009" i="1"/>
  <c r="O3001" i="1"/>
  <c r="O2993" i="1"/>
  <c r="O2985" i="1"/>
  <c r="O2977" i="1"/>
  <c r="O2969" i="1"/>
  <c r="O2961" i="1"/>
  <c r="O2953" i="1"/>
  <c r="O2945" i="1"/>
  <c r="O2937" i="1"/>
  <c r="O2929" i="1"/>
  <c r="O2921" i="1"/>
  <c r="O2913" i="1"/>
  <c r="O2905" i="1"/>
  <c r="O2897" i="1"/>
  <c r="O2889" i="1"/>
  <c r="O2881" i="1"/>
  <c r="O2873" i="1"/>
  <c r="O2865" i="1"/>
  <c r="O2857" i="1"/>
  <c r="O2849" i="1"/>
  <c r="O2841" i="1"/>
  <c r="O2833" i="1"/>
  <c r="O2825" i="1"/>
  <c r="O2817" i="1"/>
  <c r="O2809" i="1"/>
  <c r="O2801" i="1"/>
  <c r="O2793" i="1"/>
  <c r="O2785" i="1"/>
  <c r="O2777" i="1"/>
  <c r="O2769" i="1"/>
  <c r="O2761" i="1"/>
  <c r="O2753" i="1"/>
  <c r="O2745" i="1"/>
  <c r="O2737" i="1"/>
  <c r="O2729" i="1"/>
  <c r="O2721" i="1"/>
  <c r="O2713" i="1"/>
  <c r="O2705" i="1"/>
  <c r="O2697" i="1"/>
  <c r="O2689" i="1"/>
  <c r="O2681" i="1"/>
  <c r="O2673" i="1"/>
  <c r="O2665" i="1"/>
  <c r="O2657" i="1"/>
  <c r="O2649" i="1"/>
  <c r="O2641" i="1"/>
  <c r="O2633" i="1"/>
  <c r="O2625" i="1"/>
  <c r="O2617" i="1"/>
  <c r="O2609" i="1"/>
  <c r="O2601" i="1"/>
  <c r="O2593" i="1"/>
  <c r="O2585" i="1"/>
  <c r="O2577" i="1"/>
  <c r="O2569" i="1"/>
  <c r="O2561" i="1"/>
  <c r="O2553" i="1"/>
  <c r="O2545" i="1"/>
  <c r="O2537" i="1"/>
  <c r="O2529" i="1"/>
  <c r="O2521" i="1"/>
  <c r="O2513" i="1"/>
  <c r="O2505" i="1"/>
  <c r="O2497" i="1"/>
  <c r="O2489" i="1"/>
  <c r="O2481" i="1"/>
  <c r="O2473" i="1"/>
  <c r="O2465" i="1"/>
  <c r="O2457" i="1"/>
  <c r="O2449" i="1"/>
  <c r="O3120" i="1"/>
  <c r="O3112" i="1"/>
  <c r="O3104" i="1"/>
  <c r="O3096" i="1"/>
  <c r="O3088" i="1"/>
  <c r="O3080" i="1"/>
  <c r="O3072" i="1"/>
  <c r="O3064" i="1"/>
  <c r="O3056" i="1"/>
  <c r="O3048" i="1"/>
  <c r="O3040" i="1"/>
  <c r="O3032" i="1"/>
  <c r="O3024" i="1"/>
  <c r="O3016" i="1"/>
  <c r="O3008" i="1"/>
  <c r="O3000" i="1"/>
  <c r="O2992" i="1"/>
  <c r="O2984" i="1"/>
  <c r="O2976" i="1"/>
  <c r="O2968" i="1"/>
  <c r="O2960" i="1"/>
  <c r="O2952" i="1"/>
  <c r="O2944" i="1"/>
  <c r="O2936" i="1"/>
  <c r="O2928" i="1"/>
  <c r="O2920" i="1"/>
  <c r="O2912" i="1"/>
  <c r="O2904" i="1"/>
  <c r="O2896" i="1"/>
  <c r="O2888" i="1"/>
  <c r="O2880" i="1"/>
  <c r="O2872" i="1"/>
  <c r="O2864" i="1"/>
  <c r="O2856" i="1"/>
  <c r="O2848" i="1"/>
  <c r="O2840" i="1"/>
  <c r="O2832" i="1"/>
  <c r="O2824" i="1"/>
  <c r="O2816" i="1"/>
  <c r="O2808" i="1"/>
  <c r="O2800" i="1"/>
  <c r="O2792" i="1"/>
  <c r="O2784" i="1"/>
  <c r="O2776" i="1"/>
  <c r="O2768" i="1"/>
  <c r="O2760" i="1"/>
  <c r="O2752" i="1"/>
  <c r="O2744" i="1"/>
  <c r="O2736" i="1"/>
  <c r="O2728" i="1"/>
  <c r="O2720" i="1"/>
  <c r="O2712" i="1"/>
  <c r="O2704" i="1"/>
  <c r="O2696" i="1"/>
  <c r="O2688" i="1"/>
  <c r="O2680" i="1"/>
  <c r="O2672" i="1"/>
  <c r="O2664" i="1"/>
  <c r="O2656" i="1"/>
  <c r="O2648" i="1"/>
  <c r="O2640" i="1"/>
  <c r="O2632" i="1"/>
  <c r="O2624" i="1"/>
  <c r="O2616" i="1"/>
  <c r="O2608" i="1"/>
  <c r="O2600" i="1"/>
  <c r="O2592" i="1"/>
  <c r="O2584" i="1"/>
  <c r="O2576" i="1"/>
  <c r="O2568" i="1"/>
  <c r="O2560" i="1"/>
  <c r="O2552" i="1"/>
  <c r="O2544" i="1"/>
  <c r="O2536" i="1"/>
  <c r="O2528" i="1"/>
  <c r="O2520" i="1"/>
  <c r="O2512" i="1"/>
  <c r="O2504" i="1"/>
  <c r="O2496" i="1"/>
  <c r="O2488" i="1"/>
  <c r="O2480" i="1"/>
  <c r="O2472" i="1"/>
  <c r="O2464" i="1"/>
  <c r="O2456" i="1"/>
  <c r="O2448" i="1"/>
  <c r="O3119" i="1"/>
  <c r="O3111" i="1"/>
  <c r="O3103" i="1"/>
  <c r="O3095" i="1"/>
  <c r="O3087" i="1"/>
  <c r="O3079" i="1"/>
  <c r="O3071" i="1"/>
  <c r="O3063" i="1"/>
  <c r="O3055" i="1"/>
  <c r="O3047" i="1"/>
  <c r="O3039" i="1"/>
  <c r="O3031" i="1"/>
  <c r="O3023" i="1"/>
  <c r="O3015" i="1"/>
  <c r="O3007" i="1"/>
  <c r="O2999" i="1"/>
  <c r="O2991" i="1"/>
  <c r="O2983" i="1"/>
  <c r="O2975" i="1"/>
  <c r="O2967" i="1"/>
  <c r="O2959" i="1"/>
  <c r="O2951" i="1"/>
  <c r="O2943" i="1"/>
  <c r="O2935" i="1"/>
  <c r="O2927" i="1"/>
  <c r="O2919" i="1"/>
  <c r="O2911" i="1"/>
  <c r="O2903" i="1"/>
  <c r="O2895" i="1"/>
  <c r="O2887" i="1"/>
  <c r="O2879" i="1"/>
  <c r="O2871" i="1"/>
  <c r="O2863" i="1"/>
  <c r="O2855" i="1"/>
  <c r="O2847" i="1"/>
  <c r="O2839" i="1"/>
  <c r="O2831" i="1"/>
  <c r="O2823" i="1"/>
  <c r="O2815" i="1"/>
  <c r="O2807" i="1"/>
  <c r="O2799" i="1"/>
  <c r="O2791" i="1"/>
  <c r="O2783" i="1"/>
  <c r="O2775" i="1"/>
  <c r="O2767" i="1"/>
  <c r="O2759" i="1"/>
  <c r="O2751" i="1"/>
  <c r="O2743" i="1"/>
  <c r="O2735" i="1"/>
  <c r="O2727" i="1"/>
  <c r="O2719" i="1"/>
  <c r="O2711" i="1"/>
  <c r="O2703" i="1"/>
  <c r="O2695" i="1"/>
  <c r="O2687" i="1"/>
  <c r="O2679" i="1"/>
  <c r="O2671" i="1"/>
  <c r="O2663" i="1"/>
  <c r="O2655" i="1"/>
  <c r="O2647" i="1"/>
  <c r="O2639" i="1"/>
  <c r="O2631" i="1"/>
  <c r="O2623" i="1"/>
  <c r="O2615" i="1"/>
  <c r="O2607" i="1"/>
  <c r="O2599" i="1"/>
  <c r="O2591" i="1"/>
  <c r="O2583" i="1"/>
  <c r="O2575" i="1"/>
  <c r="O2567" i="1"/>
  <c r="O2559" i="1"/>
  <c r="O2551" i="1"/>
  <c r="O2543" i="1"/>
  <c r="O2535" i="1"/>
  <c r="O2527" i="1"/>
  <c r="O2519" i="1"/>
  <c r="O2511" i="1"/>
  <c r="O2503" i="1"/>
  <c r="O2495" i="1"/>
  <c r="O2487" i="1"/>
  <c r="O2479" i="1"/>
  <c r="O2471" i="1"/>
  <c r="O2463" i="1"/>
  <c r="O2455" i="1"/>
  <c r="O2447" i="1"/>
  <c r="O3118" i="1"/>
  <c r="O3110" i="1"/>
  <c r="O3102" i="1"/>
  <c r="O3094" i="1"/>
  <c r="O3086" i="1"/>
  <c r="O3078" i="1"/>
  <c r="O3070" i="1"/>
  <c r="O3062" i="1"/>
  <c r="O3054" i="1"/>
  <c r="O3046" i="1"/>
  <c r="O3038" i="1"/>
  <c r="O3030" i="1"/>
  <c r="O3022" i="1"/>
  <c r="O3014" i="1"/>
  <c r="O3006" i="1"/>
  <c r="O2998" i="1"/>
  <c r="O2990" i="1"/>
  <c r="O2982" i="1"/>
  <c r="O2974" i="1"/>
  <c r="O2966" i="1"/>
  <c r="O2958" i="1"/>
  <c r="O2950" i="1"/>
  <c r="O2942" i="1"/>
  <c r="O2934" i="1"/>
  <c r="O2926" i="1"/>
  <c r="O2918" i="1"/>
  <c r="O2910" i="1"/>
  <c r="O2902" i="1"/>
  <c r="O2894" i="1"/>
  <c r="O2886" i="1"/>
  <c r="O2878" i="1"/>
  <c r="O2870" i="1"/>
  <c r="O2862" i="1"/>
  <c r="O2854" i="1"/>
  <c r="O2846" i="1"/>
  <c r="O2838" i="1"/>
  <c r="O2830" i="1"/>
  <c r="O2822" i="1"/>
  <c r="O2814" i="1"/>
  <c r="O2806" i="1"/>
  <c r="O2798" i="1"/>
  <c r="O2790" i="1"/>
  <c r="O2782" i="1"/>
  <c r="O2774" i="1"/>
  <c r="O2766" i="1"/>
  <c r="O2758" i="1"/>
  <c r="O2750" i="1"/>
  <c r="O2742" i="1"/>
  <c r="O2734" i="1"/>
  <c r="O2726" i="1"/>
  <c r="O2718" i="1"/>
  <c r="O2710" i="1"/>
  <c r="O2702" i="1"/>
  <c r="O2694" i="1"/>
  <c r="O2686" i="1"/>
  <c r="O2678" i="1"/>
  <c r="O2670" i="1"/>
  <c r="O2662" i="1"/>
  <c r="O2654" i="1"/>
  <c r="O2646" i="1"/>
  <c r="O2638" i="1"/>
  <c r="O2630" i="1"/>
  <c r="O2622" i="1"/>
  <c r="O2614" i="1"/>
  <c r="O2606" i="1"/>
  <c r="O2598" i="1"/>
  <c r="O2590" i="1"/>
  <c r="O2582" i="1"/>
  <c r="O2574" i="1"/>
  <c r="O2566" i="1"/>
  <c r="O2558" i="1"/>
  <c r="O2550" i="1"/>
  <c r="O2542" i="1"/>
  <c r="O2534" i="1"/>
  <c r="O2526" i="1"/>
  <c r="O2518" i="1"/>
  <c r="O2510" i="1"/>
  <c r="O2502" i="1"/>
  <c r="O2494" i="1"/>
  <c r="O2486" i="1"/>
  <c r="O2478" i="1"/>
  <c r="O2470" i="1"/>
  <c r="O2462" i="1"/>
  <c r="O2454" i="1"/>
  <c r="O3115" i="1"/>
  <c r="O3107" i="1"/>
  <c r="O3099" i="1"/>
  <c r="O3091" i="1"/>
  <c r="O3083" i="1"/>
  <c r="O3075" i="1"/>
  <c r="O3067" i="1"/>
  <c r="O3059" i="1"/>
  <c r="O3051" i="1"/>
  <c r="O3043" i="1"/>
  <c r="O3035" i="1"/>
  <c r="O3027" i="1"/>
  <c r="O3019" i="1"/>
  <c r="O3011" i="1"/>
  <c r="O3003" i="1"/>
  <c r="O2995" i="1"/>
  <c r="O2987" i="1"/>
  <c r="O2979" i="1"/>
  <c r="O2971" i="1"/>
  <c r="O2963" i="1"/>
  <c r="O2955" i="1"/>
  <c r="O2947" i="1"/>
  <c r="O2939" i="1"/>
  <c r="O2931" i="1"/>
  <c r="O2923" i="1"/>
  <c r="O2915" i="1"/>
  <c r="O2907" i="1"/>
  <c r="O2899" i="1"/>
  <c r="O2891" i="1"/>
  <c r="O2883" i="1"/>
  <c r="O2875" i="1"/>
  <c r="O2867" i="1"/>
  <c r="O2859" i="1"/>
  <c r="O2851" i="1"/>
  <c r="O2843" i="1"/>
  <c r="O2835" i="1"/>
  <c r="O2827" i="1"/>
  <c r="O2819" i="1"/>
  <c r="O2811" i="1"/>
  <c r="O2803" i="1"/>
  <c r="O2795" i="1"/>
  <c r="O2787" i="1"/>
  <c r="O2779" i="1"/>
  <c r="O2771" i="1"/>
  <c r="O2763" i="1"/>
  <c r="O2755" i="1"/>
  <c r="O2747" i="1"/>
  <c r="O2739" i="1"/>
  <c r="O2731" i="1"/>
  <c r="O2723" i="1"/>
  <c r="O2715" i="1"/>
  <c r="O2707" i="1"/>
  <c r="O2699" i="1"/>
  <c r="O2691" i="1"/>
  <c r="O2683" i="1"/>
  <c r="O2675" i="1"/>
  <c r="O2667" i="1"/>
  <c r="O2659" i="1"/>
  <c r="O2651" i="1"/>
  <c r="O2643" i="1"/>
  <c r="O2635" i="1"/>
  <c r="O2627" i="1"/>
  <c r="O2619" i="1"/>
  <c r="O2611" i="1"/>
  <c r="O2603" i="1"/>
  <c r="O2595" i="1"/>
  <c r="O2587" i="1"/>
  <c r="O2579" i="1"/>
  <c r="O2571" i="1"/>
  <c r="O2563" i="1"/>
  <c r="O2555" i="1"/>
  <c r="O2547" i="1"/>
  <c r="O2539" i="1"/>
  <c r="O2531" i="1"/>
  <c r="O2523" i="1"/>
  <c r="O2515" i="1"/>
  <c r="O2507" i="1"/>
  <c r="O2499" i="1"/>
  <c r="O2491" i="1"/>
  <c r="O2483" i="1"/>
  <c r="O2475" i="1"/>
  <c r="O2467" i="1"/>
  <c r="O2459" i="1"/>
  <c r="O2451" i="1"/>
  <c r="O2443" i="1"/>
  <c r="O3117" i="1"/>
  <c r="O3085" i="1"/>
  <c r="O3053" i="1"/>
  <c r="O3021" i="1"/>
  <c r="O2989" i="1"/>
  <c r="O2957" i="1"/>
  <c r="O2925" i="1"/>
  <c r="O2893" i="1"/>
  <c r="O2861" i="1"/>
  <c r="O2829" i="1"/>
  <c r="O2797" i="1"/>
  <c r="O2765" i="1"/>
  <c r="O2733" i="1"/>
  <c r="O2701" i="1"/>
  <c r="O2669" i="1"/>
  <c r="O2637" i="1"/>
  <c r="O2605" i="1"/>
  <c r="O2573" i="1"/>
  <c r="O2541" i="1"/>
  <c r="O2509" i="1"/>
  <c r="O2477" i="1"/>
  <c r="O2446" i="1"/>
  <c r="O2437" i="1"/>
  <c r="O2429" i="1"/>
  <c r="O2421" i="1"/>
  <c r="O2413" i="1"/>
  <c r="O2405" i="1"/>
  <c r="O2397" i="1"/>
  <c r="O2389" i="1"/>
  <c r="O2381" i="1"/>
  <c r="O2373" i="1"/>
  <c r="O2365" i="1"/>
  <c r="O2357" i="1"/>
  <c r="O2349" i="1"/>
  <c r="O2341" i="1"/>
  <c r="O2333" i="1"/>
  <c r="O2325" i="1"/>
  <c r="O2317" i="1"/>
  <c r="O2309" i="1"/>
  <c r="O2301" i="1"/>
  <c r="O2293" i="1"/>
  <c r="O2285" i="1"/>
  <c r="O2277" i="1"/>
  <c r="O2269" i="1"/>
  <c r="O2261" i="1"/>
  <c r="O2253" i="1"/>
  <c r="O2245" i="1"/>
  <c r="O2237" i="1"/>
  <c r="O2229" i="1"/>
  <c r="O2221" i="1"/>
  <c r="O2213" i="1"/>
  <c r="O2205" i="1"/>
  <c r="O3116" i="1"/>
  <c r="O3084" i="1"/>
  <c r="O3052" i="1"/>
  <c r="O3020" i="1"/>
  <c r="O2988" i="1"/>
  <c r="O2956" i="1"/>
  <c r="O2924" i="1"/>
  <c r="O2892" i="1"/>
  <c r="O2860" i="1"/>
  <c r="O2828" i="1"/>
  <c r="O2796" i="1"/>
  <c r="O2764" i="1"/>
  <c r="O2732" i="1"/>
  <c r="O2700" i="1"/>
  <c r="O2668" i="1"/>
  <c r="O2636" i="1"/>
  <c r="O2604" i="1"/>
  <c r="O2572" i="1"/>
  <c r="O2540" i="1"/>
  <c r="O2508" i="1"/>
  <c r="O2476" i="1"/>
  <c r="O2445" i="1"/>
  <c r="O2436" i="1"/>
  <c r="O2428" i="1"/>
  <c r="O2420" i="1"/>
  <c r="O2412" i="1"/>
  <c r="O2404" i="1"/>
  <c r="O2396" i="1"/>
  <c r="O2388" i="1"/>
  <c r="O2380" i="1"/>
  <c r="O2372" i="1"/>
  <c r="O2364" i="1"/>
  <c r="O2356" i="1"/>
  <c r="O2348" i="1"/>
  <c r="O2340" i="1"/>
  <c r="O2332" i="1"/>
  <c r="O2324" i="1"/>
  <c r="O2316" i="1"/>
  <c r="O2308" i="1"/>
  <c r="O2300" i="1"/>
  <c r="O2292" i="1"/>
  <c r="O2284" i="1"/>
  <c r="O2276" i="1"/>
  <c r="O2268" i="1"/>
  <c r="O2260" i="1"/>
  <c r="O2252" i="1"/>
  <c r="O2244" i="1"/>
  <c r="O2236" i="1"/>
  <c r="O2228" i="1"/>
  <c r="O2220" i="1"/>
  <c r="O2212" i="1"/>
  <c r="O2204" i="1"/>
  <c r="O2196" i="1"/>
  <c r="O2188" i="1"/>
  <c r="O2180" i="1"/>
  <c r="O2172" i="1"/>
  <c r="O2164" i="1"/>
  <c r="O2156" i="1"/>
  <c r="O2148" i="1"/>
  <c r="O2140" i="1"/>
  <c r="O2132" i="1"/>
  <c r="O2124" i="1"/>
  <c r="O2116" i="1"/>
  <c r="O2108" i="1"/>
  <c r="O2100" i="1"/>
  <c r="O2092" i="1"/>
  <c r="O2084" i="1"/>
  <c r="O2076" i="1"/>
  <c r="O2068" i="1"/>
  <c r="O2060" i="1"/>
  <c r="O2052" i="1"/>
  <c r="O2044" i="1"/>
  <c r="O2036" i="1"/>
  <c r="O2028" i="1"/>
  <c r="O2020" i="1"/>
  <c r="O2012" i="1"/>
  <c r="O2004" i="1"/>
  <c r="O1996" i="1"/>
  <c r="O1988" i="1"/>
  <c r="O1980" i="1"/>
  <c r="O1972" i="1"/>
  <c r="O1964" i="1"/>
  <c r="O1956" i="1"/>
  <c r="O1948" i="1"/>
  <c r="O1940" i="1"/>
  <c r="O3109" i="1"/>
  <c r="O3077" i="1"/>
  <c r="O3045" i="1"/>
  <c r="O3013" i="1"/>
  <c r="O2981" i="1"/>
  <c r="O2949" i="1"/>
  <c r="O2917" i="1"/>
  <c r="O2885" i="1"/>
  <c r="O2853" i="1"/>
  <c r="O2821" i="1"/>
  <c r="O2789" i="1"/>
  <c r="O2757" i="1"/>
  <c r="O2725" i="1"/>
  <c r="O2693" i="1"/>
  <c r="O2661" i="1"/>
  <c r="O2629" i="1"/>
  <c r="O2597" i="1"/>
  <c r="O2565" i="1"/>
  <c r="O2533" i="1"/>
  <c r="O2501" i="1"/>
  <c r="O2469" i="1"/>
  <c r="O2444" i="1"/>
  <c r="O2435" i="1"/>
  <c r="O2427" i="1"/>
  <c r="O2419" i="1"/>
  <c r="O2411" i="1"/>
  <c r="O2403" i="1"/>
  <c r="O2395" i="1"/>
  <c r="O2387" i="1"/>
  <c r="O2379" i="1"/>
  <c r="O2371" i="1"/>
  <c r="O2363" i="1"/>
  <c r="O2355" i="1"/>
  <c r="O2347" i="1"/>
  <c r="O2339" i="1"/>
  <c r="O2331" i="1"/>
  <c r="O2323" i="1"/>
  <c r="O2315" i="1"/>
  <c r="O2307" i="1"/>
  <c r="O2299" i="1"/>
  <c r="O2291" i="1"/>
  <c r="O2283" i="1"/>
  <c r="O2275" i="1"/>
  <c r="O2267" i="1"/>
  <c r="O2259" i="1"/>
  <c r="O2251" i="1"/>
  <c r="O2243" i="1"/>
  <c r="O2235" i="1"/>
  <c r="O2227" i="1"/>
  <c r="O2219" i="1"/>
  <c r="O2211" i="1"/>
  <c r="O2203" i="1"/>
  <c r="O2195" i="1"/>
  <c r="O2187" i="1"/>
  <c r="O2179" i="1"/>
  <c r="O2171" i="1"/>
  <c r="O2163" i="1"/>
  <c r="O2155" i="1"/>
  <c r="O2147" i="1"/>
  <c r="O2139" i="1"/>
  <c r="O2131" i="1"/>
  <c r="O2123" i="1"/>
  <c r="O2115" i="1"/>
  <c r="O2107" i="1"/>
  <c r="O2099" i="1"/>
  <c r="O2091" i="1"/>
  <c r="O2083" i="1"/>
  <c r="O2075" i="1"/>
  <c r="O2067" i="1"/>
  <c r="O2059" i="1"/>
  <c r="O2051" i="1"/>
  <c r="O2043" i="1"/>
  <c r="O2035" i="1"/>
  <c r="O2027" i="1"/>
  <c r="O2019" i="1"/>
  <c r="O2011" i="1"/>
  <c r="O2003" i="1"/>
  <c r="O1995" i="1"/>
  <c r="O1987" i="1"/>
  <c r="O1979" i="1"/>
  <c r="O1971" i="1"/>
  <c r="O1963" i="1"/>
  <c r="O1955" i="1"/>
  <c r="O1947" i="1"/>
  <c r="O1939" i="1"/>
  <c r="O3108" i="1"/>
  <c r="O3076" i="1"/>
  <c r="O3044" i="1"/>
  <c r="O3012" i="1"/>
  <c r="O2980" i="1"/>
  <c r="O2948" i="1"/>
  <c r="O2916" i="1"/>
  <c r="O2884" i="1"/>
  <c r="O2852" i="1"/>
  <c r="O2820" i="1"/>
  <c r="O2788" i="1"/>
  <c r="O2756" i="1"/>
  <c r="O2724" i="1"/>
  <c r="O2692" i="1"/>
  <c r="O2660" i="1"/>
  <c r="O2628" i="1"/>
  <c r="O2596" i="1"/>
  <c r="O2564" i="1"/>
  <c r="O2532" i="1"/>
  <c r="O2500" i="1"/>
  <c r="O2468" i="1"/>
  <c r="O2442" i="1"/>
  <c r="O2434" i="1"/>
  <c r="O2426" i="1"/>
  <c r="O2418" i="1"/>
  <c r="O2410" i="1"/>
  <c r="O2402" i="1"/>
  <c r="O2394" i="1"/>
  <c r="O2386" i="1"/>
  <c r="O2378" i="1"/>
  <c r="O2370" i="1"/>
  <c r="O2362" i="1"/>
  <c r="O2354" i="1"/>
  <c r="O2346" i="1"/>
  <c r="O2338" i="1"/>
  <c r="O2330" i="1"/>
  <c r="O2322" i="1"/>
  <c r="O2314" i="1"/>
  <c r="O2306" i="1"/>
  <c r="O2298" i="1"/>
  <c r="O2290" i="1"/>
  <c r="O2282" i="1"/>
  <c r="O2274" i="1"/>
  <c r="O2266" i="1"/>
  <c r="O2258" i="1"/>
  <c r="O2250" i="1"/>
  <c r="O2242" i="1"/>
  <c r="O2234" i="1"/>
  <c r="O2226" i="1"/>
  <c r="O2218" i="1"/>
  <c r="O2210" i="1"/>
  <c r="O2202" i="1"/>
  <c r="O2194" i="1"/>
  <c r="O2186" i="1"/>
  <c r="O2178" i="1"/>
  <c r="O2170" i="1"/>
  <c r="O2162" i="1"/>
  <c r="O2154" i="1"/>
  <c r="O2146" i="1"/>
  <c r="O2138" i="1"/>
  <c r="O2130" i="1"/>
  <c r="O2122" i="1"/>
  <c r="O2114" i="1"/>
  <c r="O2106" i="1"/>
  <c r="O2098" i="1"/>
  <c r="O2090" i="1"/>
  <c r="O2082" i="1"/>
  <c r="O2074" i="1"/>
  <c r="O2066" i="1"/>
  <c r="O2058" i="1"/>
  <c r="O2050" i="1"/>
  <c r="O2042" i="1"/>
  <c r="O2034" i="1"/>
  <c r="O2026" i="1"/>
  <c r="O2018" i="1"/>
  <c r="O2010" i="1"/>
  <c r="O2002" i="1"/>
  <c r="O1994" i="1"/>
  <c r="O3101" i="1"/>
  <c r="O3069" i="1"/>
  <c r="O3037" i="1"/>
  <c r="O3005" i="1"/>
  <c r="O2973" i="1"/>
  <c r="O2941" i="1"/>
  <c r="O2909" i="1"/>
  <c r="O2877" i="1"/>
  <c r="O2845" i="1"/>
  <c r="O2813" i="1"/>
  <c r="O2781" i="1"/>
  <c r="O2749" i="1"/>
  <c r="O2717" i="1"/>
  <c r="O2685" i="1"/>
  <c r="O2653" i="1"/>
  <c r="O2621" i="1"/>
  <c r="O2589" i="1"/>
  <c r="O2557" i="1"/>
  <c r="O2525" i="1"/>
  <c r="O2493" i="1"/>
  <c r="O2461" i="1"/>
  <c r="O2441" i="1"/>
  <c r="O2433" i="1"/>
  <c r="O2425" i="1"/>
  <c r="O2417" i="1"/>
  <c r="O2409" i="1"/>
  <c r="O2401" i="1"/>
  <c r="O2393" i="1"/>
  <c r="O2385" i="1"/>
  <c r="O2377" i="1"/>
  <c r="O2369" i="1"/>
  <c r="O2361" i="1"/>
  <c r="O2353" i="1"/>
  <c r="O2345" i="1"/>
  <c r="O2337" i="1"/>
  <c r="O2329" i="1"/>
  <c r="O2321" i="1"/>
  <c r="O2313" i="1"/>
  <c r="O2305" i="1"/>
  <c r="O2297" i="1"/>
  <c r="O2289" i="1"/>
  <c r="O2281" i="1"/>
  <c r="O2273" i="1"/>
  <c r="O2265" i="1"/>
  <c r="O2257" i="1"/>
  <c r="O2249" i="1"/>
  <c r="O2241" i="1"/>
  <c r="O2233" i="1"/>
  <c r="O2225" i="1"/>
  <c r="O2217" i="1"/>
  <c r="O2209" i="1"/>
  <c r="O2201" i="1"/>
  <c r="O2193" i="1"/>
  <c r="O2185" i="1"/>
  <c r="O2177" i="1"/>
  <c r="O2169" i="1"/>
  <c r="O2161" i="1"/>
  <c r="O2153" i="1"/>
  <c r="O2145" i="1"/>
  <c r="O2137" i="1"/>
  <c r="O2129" i="1"/>
  <c r="O2121" i="1"/>
  <c r="O2113" i="1"/>
  <c r="O2105" i="1"/>
  <c r="O2097" i="1"/>
  <c r="O2089" i="1"/>
  <c r="O2081" i="1"/>
  <c r="O2073" i="1"/>
  <c r="O2065" i="1"/>
  <c r="O2057" i="1"/>
  <c r="O2049" i="1"/>
  <c r="O2041" i="1"/>
  <c r="O2033" i="1"/>
  <c r="O2025" i="1"/>
  <c r="O2017" i="1"/>
  <c r="O2009" i="1"/>
  <c r="O2001" i="1"/>
  <c r="O1993" i="1"/>
  <c r="O1985" i="1"/>
  <c r="O1977" i="1"/>
  <c r="O1969" i="1"/>
  <c r="O1961" i="1"/>
  <c r="O1953" i="1"/>
  <c r="O1945" i="1"/>
  <c r="O1937" i="1"/>
  <c r="O3100" i="1"/>
  <c r="O3068" i="1"/>
  <c r="O3036" i="1"/>
  <c r="O3004" i="1"/>
  <c r="O2972" i="1"/>
  <c r="O2940" i="1"/>
  <c r="O2908" i="1"/>
  <c r="O2876" i="1"/>
  <c r="O2844" i="1"/>
  <c r="O2812" i="1"/>
  <c r="O2780" i="1"/>
  <c r="O2748" i="1"/>
  <c r="O2716" i="1"/>
  <c r="O2684" i="1"/>
  <c r="O2652" i="1"/>
  <c r="O2620" i="1"/>
  <c r="O2588" i="1"/>
  <c r="O2556" i="1"/>
  <c r="O2524" i="1"/>
  <c r="O2492" i="1"/>
  <c r="O2460" i="1"/>
  <c r="O2440" i="1"/>
  <c r="O2432" i="1"/>
  <c r="O2424" i="1"/>
  <c r="O2416" i="1"/>
  <c r="O2408" i="1"/>
  <c r="O2400" i="1"/>
  <c r="O2392" i="1"/>
  <c r="O2384" i="1"/>
  <c r="O2376" i="1"/>
  <c r="O2368" i="1"/>
  <c r="O2360" i="1"/>
  <c r="O2352" i="1"/>
  <c r="O2344" i="1"/>
  <c r="O2336" i="1"/>
  <c r="O2328" i="1"/>
  <c r="O2320" i="1"/>
  <c r="O2312" i="1"/>
  <c r="O2304" i="1"/>
  <c r="O2296" i="1"/>
  <c r="O2288" i="1"/>
  <c r="O2280" i="1"/>
  <c r="O2272" i="1"/>
  <c r="O2264" i="1"/>
  <c r="O2256" i="1"/>
  <c r="O2248" i="1"/>
  <c r="O2240" i="1"/>
  <c r="O2232" i="1"/>
  <c r="O2224" i="1"/>
  <c r="O2216" i="1"/>
  <c r="O2208" i="1"/>
  <c r="O2200" i="1"/>
  <c r="O2192" i="1"/>
  <c r="O2184" i="1"/>
  <c r="O2176" i="1"/>
  <c r="O2168" i="1"/>
  <c r="O2160" i="1"/>
  <c r="O2152" i="1"/>
  <c r="O2144" i="1"/>
  <c r="O2136" i="1"/>
  <c r="O2128" i="1"/>
  <c r="O2120" i="1"/>
  <c r="O2112" i="1"/>
  <c r="O2104" i="1"/>
  <c r="O2096" i="1"/>
  <c r="O2088" i="1"/>
  <c r="O2080" i="1"/>
  <c r="O2072" i="1"/>
  <c r="O2064" i="1"/>
  <c r="O2056" i="1"/>
  <c r="O2048" i="1"/>
  <c r="O2040" i="1"/>
  <c r="O2032" i="1"/>
  <c r="O2024" i="1"/>
  <c r="O2016" i="1"/>
  <c r="O2008" i="1"/>
  <c r="O2000" i="1"/>
  <c r="O1992" i="1"/>
  <c r="O1984" i="1"/>
  <c r="O1976" i="1"/>
  <c r="O1968" i="1"/>
  <c r="O1960" i="1"/>
  <c r="O1952" i="1"/>
  <c r="O1944" i="1"/>
  <c r="O1936" i="1"/>
  <c r="O3092" i="1"/>
  <c r="O3060" i="1"/>
  <c r="O3028" i="1"/>
  <c r="O2996" i="1"/>
  <c r="O2964" i="1"/>
  <c r="O2932" i="1"/>
  <c r="O2900" i="1"/>
  <c r="O2868" i="1"/>
  <c r="O2836" i="1"/>
  <c r="O2804" i="1"/>
  <c r="O2772" i="1"/>
  <c r="O2740" i="1"/>
  <c r="O2708" i="1"/>
  <c r="O2676" i="1"/>
  <c r="O2644" i="1"/>
  <c r="O2612" i="1"/>
  <c r="O2580" i="1"/>
  <c r="O2548" i="1"/>
  <c r="O2516" i="1"/>
  <c r="O2484" i="1"/>
  <c r="O2452" i="1"/>
  <c r="O2438" i="1"/>
  <c r="O2430" i="1"/>
  <c r="O2422" i="1"/>
  <c r="O2414" i="1"/>
  <c r="O2406" i="1"/>
  <c r="O2398" i="1"/>
  <c r="O2390" i="1"/>
  <c r="O2382" i="1"/>
  <c r="O2374" i="1"/>
  <c r="O2366" i="1"/>
  <c r="O2358" i="1"/>
  <c r="O2350" i="1"/>
  <c r="O2342" i="1"/>
  <c r="O2334" i="1"/>
  <c r="O2326" i="1"/>
  <c r="O2318" i="1"/>
  <c r="O2310" i="1"/>
  <c r="O2302" i="1"/>
  <c r="O2294" i="1"/>
  <c r="O2286" i="1"/>
  <c r="O2278" i="1"/>
  <c r="O2270" i="1"/>
  <c r="O2262" i="1"/>
  <c r="O2254" i="1"/>
  <c r="O2246" i="1"/>
  <c r="O2238" i="1"/>
  <c r="O2230" i="1"/>
  <c r="O2222" i="1"/>
  <c r="O2214" i="1"/>
  <c r="O2206" i="1"/>
  <c r="O2198" i="1"/>
  <c r="O2190" i="1"/>
  <c r="O2182" i="1"/>
  <c r="O2174" i="1"/>
  <c r="O2166" i="1"/>
  <c r="O2158" i="1"/>
  <c r="O2150" i="1"/>
  <c r="O2142" i="1"/>
  <c r="O2134" i="1"/>
  <c r="O2126" i="1"/>
  <c r="O2118" i="1"/>
  <c r="O2110" i="1"/>
  <c r="O2102" i="1"/>
  <c r="O2094" i="1"/>
  <c r="O2086" i="1"/>
  <c r="O2078" i="1"/>
  <c r="O2070" i="1"/>
  <c r="O2062" i="1"/>
  <c r="O2054" i="1"/>
  <c r="O2046" i="1"/>
  <c r="O2038" i="1"/>
  <c r="O2030" i="1"/>
  <c r="O2022" i="1"/>
  <c r="O2014" i="1"/>
  <c r="O2006" i="1"/>
  <c r="O1998" i="1"/>
  <c r="O1990" i="1"/>
  <c r="O1982" i="1"/>
  <c r="O1974" i="1"/>
  <c r="O1966" i="1"/>
  <c r="O1958" i="1"/>
  <c r="O1950" i="1"/>
  <c r="O1942" i="1"/>
  <c r="O1934" i="1"/>
  <c r="O3093" i="1"/>
  <c r="O2837" i="1"/>
  <c r="O2581" i="1"/>
  <c r="O2415" i="1"/>
  <c r="O2351" i="1"/>
  <c r="O2287" i="1"/>
  <c r="O2223" i="1"/>
  <c r="O2181" i="1"/>
  <c r="O2149" i="1"/>
  <c r="O2117" i="1"/>
  <c r="O2085" i="1"/>
  <c r="O2053" i="1"/>
  <c r="O2021" i="1"/>
  <c r="O1989" i="1"/>
  <c r="O1967" i="1"/>
  <c r="O1946" i="1"/>
  <c r="O1930" i="1"/>
  <c r="O1922" i="1"/>
  <c r="O1914" i="1"/>
  <c r="O1906" i="1"/>
  <c r="O1898" i="1"/>
  <c r="O1890" i="1"/>
  <c r="O1882" i="1"/>
  <c r="O1874" i="1"/>
  <c r="O1866" i="1"/>
  <c r="O1858" i="1"/>
  <c r="O1850" i="1"/>
  <c r="O1842" i="1"/>
  <c r="O1834" i="1"/>
  <c r="O1826" i="1"/>
  <c r="O1818" i="1"/>
  <c r="O1810" i="1"/>
  <c r="O1802" i="1"/>
  <c r="O1794" i="1"/>
  <c r="O1786" i="1"/>
  <c r="O1778" i="1"/>
  <c r="O1770" i="1"/>
  <c r="O1762" i="1"/>
  <c r="O1754" i="1"/>
  <c r="O1746" i="1"/>
  <c r="O1738" i="1"/>
  <c r="O1730" i="1"/>
  <c r="O1722" i="1"/>
  <c r="O1714" i="1"/>
  <c r="O1706" i="1"/>
  <c r="O1698" i="1"/>
  <c r="O1690" i="1"/>
  <c r="O1682" i="1"/>
  <c r="O1674" i="1"/>
  <c r="O1666" i="1"/>
  <c r="O1658" i="1"/>
  <c r="O1650" i="1"/>
  <c r="O1642" i="1"/>
  <c r="O1634" i="1"/>
  <c r="O1626" i="1"/>
  <c r="O1618" i="1"/>
  <c r="O1610" i="1"/>
  <c r="O1602" i="1"/>
  <c r="O1594" i="1"/>
  <c r="O1586" i="1"/>
  <c r="O1578" i="1"/>
  <c r="O1570" i="1"/>
  <c r="O1562" i="1"/>
  <c r="O1554" i="1"/>
  <c r="O1546" i="1"/>
  <c r="O1538" i="1"/>
  <c r="O1530" i="1"/>
  <c r="O1522" i="1"/>
  <c r="O1514" i="1"/>
  <c r="O1506" i="1"/>
  <c r="O1498" i="1"/>
  <c r="O1490" i="1"/>
  <c r="O1482" i="1"/>
  <c r="O1474" i="1"/>
  <c r="O1466" i="1"/>
  <c r="O1458" i="1"/>
  <c r="O1450" i="1"/>
  <c r="O1442" i="1"/>
  <c r="O1434" i="1"/>
  <c r="O1426" i="1"/>
  <c r="O1418" i="1"/>
  <c r="O1410" i="1"/>
  <c r="O1402" i="1"/>
  <c r="O1394" i="1"/>
  <c r="O1386" i="1"/>
  <c r="O1378" i="1"/>
  <c r="O3061" i="1"/>
  <c r="O2805" i="1"/>
  <c r="O2549" i="1"/>
  <c r="O2407" i="1"/>
  <c r="O2343" i="1"/>
  <c r="O2279" i="1"/>
  <c r="O2215" i="1"/>
  <c r="O2175" i="1"/>
  <c r="O2143" i="1"/>
  <c r="O2111" i="1"/>
  <c r="O2079" i="1"/>
  <c r="O2047" i="1"/>
  <c r="O2015" i="1"/>
  <c r="O1986" i="1"/>
  <c r="O1965" i="1"/>
  <c r="O1943" i="1"/>
  <c r="O1929" i="1"/>
  <c r="O1921" i="1"/>
  <c r="O1913" i="1"/>
  <c r="O1905" i="1"/>
  <c r="O1897" i="1"/>
  <c r="O1889" i="1"/>
  <c r="O1881" i="1"/>
  <c r="O1873" i="1"/>
  <c r="O1865" i="1"/>
  <c r="O1857" i="1"/>
  <c r="O1849" i="1"/>
  <c r="O1841" i="1"/>
  <c r="O1833" i="1"/>
  <c r="O1825" i="1"/>
  <c r="O1817" i="1"/>
  <c r="O1809" i="1"/>
  <c r="O1801" i="1"/>
  <c r="O1793" i="1"/>
  <c r="O1785" i="1"/>
  <c r="O1777" i="1"/>
  <c r="O1769" i="1"/>
  <c r="O1761" i="1"/>
  <c r="O1753" i="1"/>
  <c r="O1745" i="1"/>
  <c r="O1737" i="1"/>
  <c r="O1729" i="1"/>
  <c r="O1721" i="1"/>
  <c r="O1713" i="1"/>
  <c r="O1705" i="1"/>
  <c r="O1697" i="1"/>
  <c r="O1689" i="1"/>
  <c r="O1681" i="1"/>
  <c r="O1673" i="1"/>
  <c r="O1665" i="1"/>
  <c r="O1657" i="1"/>
  <c r="O1649" i="1"/>
  <c r="O1641" i="1"/>
  <c r="O1633" i="1"/>
  <c r="O1625" i="1"/>
  <c r="O1617" i="1"/>
  <c r="O1609" i="1"/>
  <c r="O1601" i="1"/>
  <c r="O1593" i="1"/>
  <c r="O1585" i="1"/>
  <c r="O1577" i="1"/>
  <c r="O1569" i="1"/>
  <c r="O1561" i="1"/>
  <c r="O1553" i="1"/>
  <c r="O1545" i="1"/>
  <c r="O1537" i="1"/>
  <c r="O1529" i="1"/>
  <c r="O1521" i="1"/>
  <c r="O1513" i="1"/>
  <c r="O1505" i="1"/>
  <c r="O1497" i="1"/>
  <c r="O1489" i="1"/>
  <c r="O1481" i="1"/>
  <c r="O1473" i="1"/>
  <c r="O1465" i="1"/>
  <c r="O1457" i="1"/>
  <c r="O1449" i="1"/>
  <c r="O1441" i="1"/>
  <c r="O1433" i="1"/>
  <c r="O1425" i="1"/>
  <c r="O1417" i="1"/>
  <c r="O1409" i="1"/>
  <c r="O1401" i="1"/>
  <c r="O1393" i="1"/>
  <c r="O1385" i="1"/>
  <c r="O1377" i="1"/>
  <c r="O3029" i="1"/>
  <c r="O2773" i="1"/>
  <c r="O2517" i="1"/>
  <c r="O2399" i="1"/>
  <c r="O2335" i="1"/>
  <c r="O2271" i="1"/>
  <c r="O2207" i="1"/>
  <c r="O2173" i="1"/>
  <c r="O2141" i="1"/>
  <c r="O2109" i="1"/>
  <c r="O2077" i="1"/>
  <c r="O2045" i="1"/>
  <c r="O2013" i="1"/>
  <c r="O1983" i="1"/>
  <c r="O1962" i="1"/>
  <c r="O1941" i="1"/>
  <c r="O1928" i="1"/>
  <c r="O1920" i="1"/>
  <c r="O1912" i="1"/>
  <c r="O1904" i="1"/>
  <c r="O1896" i="1"/>
  <c r="O1888" i="1"/>
  <c r="O1880" i="1"/>
  <c r="O1872" i="1"/>
  <c r="O1864" i="1"/>
  <c r="O1856" i="1"/>
  <c r="O1848" i="1"/>
  <c r="O1840" i="1"/>
  <c r="O1832" i="1"/>
  <c r="O1824" i="1"/>
  <c r="O1816" i="1"/>
  <c r="O1808" i="1"/>
  <c r="O1800" i="1"/>
  <c r="O1792" i="1"/>
  <c r="O1784" i="1"/>
  <c r="O1776" i="1"/>
  <c r="O1768" i="1"/>
  <c r="O1760" i="1"/>
  <c r="O1752" i="1"/>
  <c r="O1744" i="1"/>
  <c r="O1736" i="1"/>
  <c r="O1728" i="1"/>
  <c r="O1720" i="1"/>
  <c r="O1712" i="1"/>
  <c r="O1704" i="1"/>
  <c r="O1696" i="1"/>
  <c r="O1688" i="1"/>
  <c r="O1680" i="1"/>
  <c r="O1672" i="1"/>
  <c r="O1664" i="1"/>
  <c r="O1656" i="1"/>
  <c r="O1648" i="1"/>
  <c r="O1640" i="1"/>
  <c r="O1632" i="1"/>
  <c r="O1624" i="1"/>
  <c r="O1616" i="1"/>
  <c r="O1608" i="1"/>
  <c r="O1600" i="1"/>
  <c r="O1592" i="1"/>
  <c r="O1584" i="1"/>
  <c r="O1576" i="1"/>
  <c r="O1568" i="1"/>
  <c r="O1560" i="1"/>
  <c r="O1552" i="1"/>
  <c r="O1544" i="1"/>
  <c r="O1536" i="1"/>
  <c r="O1528" i="1"/>
  <c r="O1520" i="1"/>
  <c r="O1512" i="1"/>
  <c r="O1504" i="1"/>
  <c r="O1496" i="1"/>
  <c r="O1488" i="1"/>
  <c r="O1480" i="1"/>
  <c r="O1472" i="1"/>
  <c r="O1464" i="1"/>
  <c r="O1456" i="1"/>
  <c r="O1448" i="1"/>
  <c r="O1440" i="1"/>
  <c r="O1432" i="1"/>
  <c r="O1424" i="1"/>
  <c r="O1416" i="1"/>
  <c r="O1408" i="1"/>
  <c r="O1400" i="1"/>
  <c r="O1392" i="1"/>
  <c r="O1384" i="1"/>
  <c r="O2997" i="1"/>
  <c r="O2741" i="1"/>
  <c r="O2485" i="1"/>
  <c r="O2391" i="1"/>
  <c r="O2327" i="1"/>
  <c r="O2263" i="1"/>
  <c r="O2199" i="1"/>
  <c r="O2167" i="1"/>
  <c r="O2135" i="1"/>
  <c r="O2103" i="1"/>
  <c r="O2071" i="1"/>
  <c r="O2039" i="1"/>
  <c r="O2007" i="1"/>
  <c r="O1981" i="1"/>
  <c r="O1959" i="1"/>
  <c r="O1938" i="1"/>
  <c r="O1927" i="1"/>
  <c r="O1919" i="1"/>
  <c r="O1911" i="1"/>
  <c r="O1903" i="1"/>
  <c r="O1895" i="1"/>
  <c r="O1887" i="1"/>
  <c r="O1879" i="1"/>
  <c r="O1871" i="1"/>
  <c r="O1863" i="1"/>
  <c r="O1855" i="1"/>
  <c r="O1847" i="1"/>
  <c r="O1839" i="1"/>
  <c r="O1831" i="1"/>
  <c r="O1823" i="1"/>
  <c r="O1815" i="1"/>
  <c r="O1807" i="1"/>
  <c r="O1799" i="1"/>
  <c r="O1791" i="1"/>
  <c r="O1783" i="1"/>
  <c r="O1775" i="1"/>
  <c r="O1767" i="1"/>
  <c r="O1759" i="1"/>
  <c r="O1751" i="1"/>
  <c r="O1743" i="1"/>
  <c r="O1735" i="1"/>
  <c r="O1727" i="1"/>
  <c r="O1719" i="1"/>
  <c r="O1711" i="1"/>
  <c r="O1703" i="1"/>
  <c r="O1695" i="1"/>
  <c r="O1687" i="1"/>
  <c r="O1679" i="1"/>
  <c r="O1671" i="1"/>
  <c r="O1663" i="1"/>
  <c r="O1655" i="1"/>
  <c r="O1647" i="1"/>
  <c r="O1639" i="1"/>
  <c r="O1631" i="1"/>
  <c r="O1623" i="1"/>
  <c r="O1615" i="1"/>
  <c r="O1607" i="1"/>
  <c r="O1599" i="1"/>
  <c r="O1591" i="1"/>
  <c r="O1583" i="1"/>
  <c r="O1575" i="1"/>
  <c r="O1567" i="1"/>
  <c r="O1559" i="1"/>
  <c r="O1551" i="1"/>
  <c r="O1543" i="1"/>
  <c r="O1535" i="1"/>
  <c r="O1527" i="1"/>
  <c r="O1519" i="1"/>
  <c r="O1511" i="1"/>
  <c r="O1503" i="1"/>
  <c r="O1495" i="1"/>
  <c r="O1487" i="1"/>
  <c r="O1479" i="1"/>
  <c r="O1471" i="1"/>
  <c r="O1463" i="1"/>
  <c r="O1455" i="1"/>
  <c r="O1447" i="1"/>
  <c r="O1439" i="1"/>
  <c r="O1431" i="1"/>
  <c r="O1423" i="1"/>
  <c r="O1415" i="1"/>
  <c r="O1407" i="1"/>
  <c r="O1399" i="1"/>
  <c r="O1391" i="1"/>
  <c r="O1383" i="1"/>
  <c r="O2965" i="1"/>
  <c r="O2709" i="1"/>
  <c r="O2453" i="1"/>
  <c r="O2383" i="1"/>
  <c r="O2319" i="1"/>
  <c r="O2255" i="1"/>
  <c r="O2197" i="1"/>
  <c r="O2165" i="1"/>
  <c r="O2133" i="1"/>
  <c r="O2101" i="1"/>
  <c r="O2069" i="1"/>
  <c r="O2037" i="1"/>
  <c r="O2005" i="1"/>
  <c r="O1978" i="1"/>
  <c r="O1957" i="1"/>
  <c r="O1935" i="1"/>
  <c r="O1926" i="1"/>
  <c r="O1918" i="1"/>
  <c r="O1910" i="1"/>
  <c r="O1902" i="1"/>
  <c r="O1894" i="1"/>
  <c r="O1886" i="1"/>
  <c r="O1878" i="1"/>
  <c r="O1870" i="1"/>
  <c r="O1862" i="1"/>
  <c r="O1854" i="1"/>
  <c r="O1846" i="1"/>
  <c r="O1838" i="1"/>
  <c r="O1830" i="1"/>
  <c r="O1822" i="1"/>
  <c r="O1814" i="1"/>
  <c r="O1806" i="1"/>
  <c r="O1798" i="1"/>
  <c r="O1790" i="1"/>
  <c r="O1782" i="1"/>
  <c r="O1774" i="1"/>
  <c r="O1766" i="1"/>
  <c r="O1758" i="1"/>
  <c r="O1750" i="1"/>
  <c r="O1742" i="1"/>
  <c r="O1734" i="1"/>
  <c r="O1726" i="1"/>
  <c r="O1718" i="1"/>
  <c r="O1710" i="1"/>
  <c r="O1702" i="1"/>
  <c r="O1694" i="1"/>
  <c r="O1686" i="1"/>
  <c r="O1678" i="1"/>
  <c r="O1670" i="1"/>
  <c r="O1662" i="1"/>
  <c r="O1654" i="1"/>
  <c r="O1646" i="1"/>
  <c r="O1638" i="1"/>
  <c r="O1630" i="1"/>
  <c r="O1622" i="1"/>
  <c r="O1614" i="1"/>
  <c r="O1606" i="1"/>
  <c r="O1598" i="1"/>
  <c r="O1590" i="1"/>
  <c r="O1582" i="1"/>
  <c r="O1574" i="1"/>
  <c r="O1566" i="1"/>
  <c r="O1558" i="1"/>
  <c r="O1550" i="1"/>
  <c r="O1542" i="1"/>
  <c r="O1534" i="1"/>
  <c r="O1526" i="1"/>
  <c r="O1518" i="1"/>
  <c r="O1510" i="1"/>
  <c r="O2933" i="1"/>
  <c r="O2677" i="1"/>
  <c r="O2439" i="1"/>
  <c r="O2375" i="1"/>
  <c r="O2311" i="1"/>
  <c r="O2247" i="1"/>
  <c r="O2191" i="1"/>
  <c r="O2159" i="1"/>
  <c r="O2127" i="1"/>
  <c r="O2095" i="1"/>
  <c r="O2063" i="1"/>
  <c r="O2031" i="1"/>
  <c r="O1999" i="1"/>
  <c r="O1975" i="1"/>
  <c r="O1954" i="1"/>
  <c r="O1933" i="1"/>
  <c r="O1925" i="1"/>
  <c r="O1917" i="1"/>
  <c r="O1909" i="1"/>
  <c r="O1901" i="1"/>
  <c r="O1893" i="1"/>
  <c r="O1885" i="1"/>
  <c r="O1877" i="1"/>
  <c r="O1869" i="1"/>
  <c r="O1861" i="1"/>
  <c r="O1853" i="1"/>
  <c r="O1845" i="1"/>
  <c r="O1837" i="1"/>
  <c r="O1829" i="1"/>
  <c r="O1821" i="1"/>
  <c r="O1813" i="1"/>
  <c r="O1805" i="1"/>
  <c r="O1797" i="1"/>
  <c r="O1789" i="1"/>
  <c r="O1781" i="1"/>
  <c r="O1773" i="1"/>
  <c r="O1765" i="1"/>
  <c r="O1757" i="1"/>
  <c r="O1749" i="1"/>
  <c r="O1741" i="1"/>
  <c r="O1733" i="1"/>
  <c r="O1725" i="1"/>
  <c r="O1717" i="1"/>
  <c r="O1709" i="1"/>
  <c r="O1701" i="1"/>
  <c r="O1693" i="1"/>
  <c r="O1685" i="1"/>
  <c r="O1677" i="1"/>
  <c r="O1669" i="1"/>
  <c r="O1661" i="1"/>
  <c r="O1653" i="1"/>
  <c r="O1645" i="1"/>
  <c r="O1637" i="1"/>
  <c r="O1629" i="1"/>
  <c r="O1621" i="1"/>
  <c r="O1613" i="1"/>
  <c r="O1605" i="1"/>
  <c r="O1597" i="1"/>
  <c r="O1589" i="1"/>
  <c r="O1581" i="1"/>
  <c r="O1573" i="1"/>
  <c r="O1565" i="1"/>
  <c r="O1557" i="1"/>
  <c r="O1549" i="1"/>
  <c r="O1541" i="1"/>
  <c r="O1533" i="1"/>
  <c r="O1525" i="1"/>
  <c r="O1517" i="1"/>
  <c r="O1509" i="1"/>
  <c r="O1501" i="1"/>
  <c r="O1493" i="1"/>
  <c r="O1485" i="1"/>
  <c r="O1477" i="1"/>
  <c r="O1469" i="1"/>
  <c r="O1461" i="1"/>
  <c r="O1453" i="1"/>
  <c r="O1445" i="1"/>
  <c r="O1437" i="1"/>
  <c r="O1429" i="1"/>
  <c r="O1421" i="1"/>
  <c r="O1413" i="1"/>
  <c r="O1405" i="1"/>
  <c r="O1397" i="1"/>
  <c r="O1389" i="1"/>
  <c r="O1381" i="1"/>
  <c r="O2869" i="1"/>
  <c r="O2613" i="1"/>
  <c r="O2423" i="1"/>
  <c r="O2359" i="1"/>
  <c r="O2295" i="1"/>
  <c r="O2231" i="1"/>
  <c r="O2183" i="1"/>
  <c r="O2151" i="1"/>
  <c r="O2119" i="1"/>
  <c r="O2087" i="1"/>
  <c r="O2055" i="1"/>
  <c r="O2023" i="1"/>
  <c r="O1991" i="1"/>
  <c r="O1970" i="1"/>
  <c r="O1949" i="1"/>
  <c r="O1931" i="1"/>
  <c r="O1923" i="1"/>
  <c r="O1915" i="1"/>
  <c r="O1907" i="1"/>
  <c r="O1899" i="1"/>
  <c r="O1891" i="1"/>
  <c r="O1883" i="1"/>
  <c r="O1875" i="1"/>
  <c r="O1867" i="1"/>
  <c r="O1859" i="1"/>
  <c r="O1851" i="1"/>
  <c r="O1843" i="1"/>
  <c r="O1835" i="1"/>
  <c r="O1827" i="1"/>
  <c r="O1819" i="1"/>
  <c r="O1811" i="1"/>
  <c r="O1803" i="1"/>
  <c r="O1795" i="1"/>
  <c r="O1787" i="1"/>
  <c r="O1779" i="1"/>
  <c r="O1771" i="1"/>
  <c r="O1763" i="1"/>
  <c r="O1755" i="1"/>
  <c r="O1747" i="1"/>
  <c r="O1739" i="1"/>
  <c r="O1731" i="1"/>
  <c r="O1723" i="1"/>
  <c r="O1715" i="1"/>
  <c r="O1707" i="1"/>
  <c r="O1699" i="1"/>
  <c r="O2901" i="1"/>
  <c r="O2125" i="1"/>
  <c r="O1924" i="1"/>
  <c r="O1860" i="1"/>
  <c r="O1796" i="1"/>
  <c r="O1732" i="1"/>
  <c r="O1683" i="1"/>
  <c r="O1651" i="1"/>
  <c r="O1619" i="1"/>
  <c r="O1587" i="1"/>
  <c r="O1555" i="1"/>
  <c r="O1523" i="1"/>
  <c r="O1494" i="1"/>
  <c r="O1475" i="1"/>
  <c r="O1452" i="1"/>
  <c r="O1430" i="1"/>
  <c r="O1411" i="1"/>
  <c r="O1388" i="1"/>
  <c r="O1373" i="1"/>
  <c r="O1365" i="1"/>
  <c r="O1357" i="1"/>
  <c r="O1349" i="1"/>
  <c r="O1341" i="1"/>
  <c r="O1333" i="1"/>
  <c r="O1325" i="1"/>
  <c r="O1317" i="1"/>
  <c r="O1309" i="1"/>
  <c r="O1301" i="1"/>
  <c r="O1293" i="1"/>
  <c r="O1285" i="1"/>
  <c r="O1277" i="1"/>
  <c r="O1269" i="1"/>
  <c r="O1261" i="1"/>
  <c r="O1253" i="1"/>
  <c r="O1245" i="1"/>
  <c r="O1237" i="1"/>
  <c r="O1229" i="1"/>
  <c r="O1221" i="1"/>
  <c r="O1213" i="1"/>
  <c r="O1205" i="1"/>
  <c r="O1197" i="1"/>
  <c r="O1189" i="1"/>
  <c r="O1181" i="1"/>
  <c r="O1173" i="1"/>
  <c r="O1165" i="1"/>
  <c r="O1157" i="1"/>
  <c r="O1149" i="1"/>
  <c r="O1141" i="1"/>
  <c r="O1133" i="1"/>
  <c r="O1125" i="1"/>
  <c r="O1117" i="1"/>
  <c r="O1109" i="1"/>
  <c r="O1101" i="1"/>
  <c r="O1093" i="1"/>
  <c r="O1085" i="1"/>
  <c r="O1077" i="1"/>
  <c r="O1069" i="1"/>
  <c r="O1061" i="1"/>
  <c r="O1053" i="1"/>
  <c r="O1045" i="1"/>
  <c r="O1037" i="1"/>
  <c r="O1029" i="1"/>
  <c r="O1021" i="1"/>
  <c r="O1013" i="1"/>
  <c r="O1005" i="1"/>
  <c r="O997" i="1"/>
  <c r="O989" i="1"/>
  <c r="O981" i="1"/>
  <c r="O973" i="1"/>
  <c r="O965" i="1"/>
  <c r="O957" i="1"/>
  <c r="O949" i="1"/>
  <c r="O941" i="1"/>
  <c r="O933" i="1"/>
  <c r="O925" i="1"/>
  <c r="O917" i="1"/>
  <c r="O909" i="1"/>
  <c r="O901" i="1"/>
  <c r="O893" i="1"/>
  <c r="O885" i="1"/>
  <c r="O877" i="1"/>
  <c r="O869" i="1"/>
  <c r="O861" i="1"/>
  <c r="O853" i="1"/>
  <c r="O845" i="1"/>
  <c r="O837" i="1"/>
  <c r="O2645" i="1"/>
  <c r="O2093" i="1"/>
  <c r="O1916" i="1"/>
  <c r="O1852" i="1"/>
  <c r="O1788" i="1"/>
  <c r="O1724" i="1"/>
  <c r="O1676" i="1"/>
  <c r="O1644" i="1"/>
  <c r="O1612" i="1"/>
  <c r="O1580" i="1"/>
  <c r="O1548" i="1"/>
  <c r="O1516" i="1"/>
  <c r="O1492" i="1"/>
  <c r="O1470" i="1"/>
  <c r="O1451" i="1"/>
  <c r="O1428" i="1"/>
  <c r="O1406" i="1"/>
  <c r="O1387" i="1"/>
  <c r="O1372" i="1"/>
  <c r="O1364" i="1"/>
  <c r="O1356" i="1"/>
  <c r="O1348" i="1"/>
  <c r="O1340" i="1"/>
  <c r="O1332" i="1"/>
  <c r="O1324" i="1"/>
  <c r="O1316" i="1"/>
  <c r="O1308" i="1"/>
  <c r="O1300" i="1"/>
  <c r="O1292" i="1"/>
  <c r="O1284" i="1"/>
  <c r="O1276" i="1"/>
  <c r="O1268" i="1"/>
  <c r="O1260" i="1"/>
  <c r="O1252" i="1"/>
  <c r="O1244" i="1"/>
  <c r="O1236" i="1"/>
  <c r="O1228" i="1"/>
  <c r="O1220" i="1"/>
  <c r="O1212" i="1"/>
  <c r="O1204" i="1"/>
  <c r="O1196" i="1"/>
  <c r="O1188" i="1"/>
  <c r="O1180" i="1"/>
  <c r="O1172" i="1"/>
  <c r="O1164" i="1"/>
  <c r="O1156" i="1"/>
  <c r="O1148" i="1"/>
  <c r="O1140" i="1"/>
  <c r="O1132" i="1"/>
  <c r="O1124" i="1"/>
  <c r="O1116" i="1"/>
  <c r="O1108" i="1"/>
  <c r="O1100" i="1"/>
  <c r="O1092" i="1"/>
  <c r="O1084" i="1"/>
  <c r="O1076" i="1"/>
  <c r="O1068" i="1"/>
  <c r="O1060" i="1"/>
  <c r="O1052" i="1"/>
  <c r="O1044" i="1"/>
  <c r="O1036" i="1"/>
  <c r="O1028" i="1"/>
  <c r="O1020" i="1"/>
  <c r="O1012" i="1"/>
  <c r="O1004" i="1"/>
  <c r="O996" i="1"/>
  <c r="O988" i="1"/>
  <c r="O980" i="1"/>
  <c r="O972" i="1"/>
  <c r="O964" i="1"/>
  <c r="O956" i="1"/>
  <c r="O948" i="1"/>
  <c r="O940" i="1"/>
  <c r="O932" i="1"/>
  <c r="O924" i="1"/>
  <c r="O916" i="1"/>
  <c r="O908" i="1"/>
  <c r="O900" i="1"/>
  <c r="O892" i="1"/>
  <c r="O884" i="1"/>
  <c r="O876" i="1"/>
  <c r="O868" i="1"/>
  <c r="O860" i="1"/>
  <c r="O852" i="1"/>
  <c r="O844" i="1"/>
  <c r="O836" i="1"/>
  <c r="O2431" i="1"/>
  <c r="O2061" i="1"/>
  <c r="O1908" i="1"/>
  <c r="O1844" i="1"/>
  <c r="O1780" i="1"/>
  <c r="O1716" i="1"/>
  <c r="O1675" i="1"/>
  <c r="O1643" i="1"/>
  <c r="O1611" i="1"/>
  <c r="O1579" i="1"/>
  <c r="O1547" i="1"/>
  <c r="O1515" i="1"/>
  <c r="O1491" i="1"/>
  <c r="O1468" i="1"/>
  <c r="O1446" i="1"/>
  <c r="O1427" i="1"/>
  <c r="O1404" i="1"/>
  <c r="O1382" i="1"/>
  <c r="O1371" i="1"/>
  <c r="O1363" i="1"/>
  <c r="O1355" i="1"/>
  <c r="O1347" i="1"/>
  <c r="O1339" i="1"/>
  <c r="O1331" i="1"/>
  <c r="O1323" i="1"/>
  <c r="O1315" i="1"/>
  <c r="O1307" i="1"/>
  <c r="O1299" i="1"/>
  <c r="O1291" i="1"/>
  <c r="O1283" i="1"/>
  <c r="O1275" i="1"/>
  <c r="O1267" i="1"/>
  <c r="O1259" i="1"/>
  <c r="O1251" i="1"/>
  <c r="O1243" i="1"/>
  <c r="O1235" i="1"/>
  <c r="O1227" i="1"/>
  <c r="O1219" i="1"/>
  <c r="O1211" i="1"/>
  <c r="O1203" i="1"/>
  <c r="O1195" i="1"/>
  <c r="O1187" i="1"/>
  <c r="O1179" i="1"/>
  <c r="O1171" i="1"/>
  <c r="O1163" i="1"/>
  <c r="O1155" i="1"/>
  <c r="O1147" i="1"/>
  <c r="O1139" i="1"/>
  <c r="O1131" i="1"/>
  <c r="O1123" i="1"/>
  <c r="O1115" i="1"/>
  <c r="O1107" i="1"/>
  <c r="O1099" i="1"/>
  <c r="O1091" i="1"/>
  <c r="O1083" i="1"/>
  <c r="O1075" i="1"/>
  <c r="O1067" i="1"/>
  <c r="O1059" i="1"/>
  <c r="O1051" i="1"/>
  <c r="O1043" i="1"/>
  <c r="O1035" i="1"/>
  <c r="O1027" i="1"/>
  <c r="O1019" i="1"/>
  <c r="O1011" i="1"/>
  <c r="O1003" i="1"/>
  <c r="O995" i="1"/>
  <c r="O987" i="1"/>
  <c r="O979" i="1"/>
  <c r="O971" i="1"/>
  <c r="O963" i="1"/>
  <c r="O955" i="1"/>
  <c r="O947" i="1"/>
  <c r="O939" i="1"/>
  <c r="O931" i="1"/>
  <c r="O923" i="1"/>
  <c r="O915" i="1"/>
  <c r="O907" i="1"/>
  <c r="O899" i="1"/>
  <c r="O891" i="1"/>
  <c r="O883" i="1"/>
  <c r="O875" i="1"/>
  <c r="O867" i="1"/>
  <c r="O859" i="1"/>
  <c r="O851" i="1"/>
  <c r="O843" i="1"/>
  <c r="O835" i="1"/>
  <c r="O2367" i="1"/>
  <c r="O2029" i="1"/>
  <c r="O1900" i="1"/>
  <c r="O1836" i="1"/>
  <c r="O1772" i="1"/>
  <c r="O1708" i="1"/>
  <c r="O1668" i="1"/>
  <c r="O1636" i="1"/>
  <c r="O1604" i="1"/>
  <c r="O1572" i="1"/>
  <c r="O1540" i="1"/>
  <c r="O1508" i="1"/>
  <c r="O1486" i="1"/>
  <c r="O1467" i="1"/>
  <c r="O1444" i="1"/>
  <c r="O1422" i="1"/>
  <c r="O1403" i="1"/>
  <c r="O1380" i="1"/>
  <c r="O1370" i="1"/>
  <c r="O1362" i="1"/>
  <c r="O1354" i="1"/>
  <c r="O1346" i="1"/>
  <c r="O1338" i="1"/>
  <c r="O1330" i="1"/>
  <c r="O1322" i="1"/>
  <c r="O1314" i="1"/>
  <c r="O1306" i="1"/>
  <c r="O1298" i="1"/>
  <c r="O1290" i="1"/>
  <c r="O1282" i="1"/>
  <c r="O1274" i="1"/>
  <c r="O1266" i="1"/>
  <c r="O1258" i="1"/>
  <c r="O1250" i="1"/>
  <c r="O1242" i="1"/>
  <c r="O1234" i="1"/>
  <c r="O1226" i="1"/>
  <c r="O1218" i="1"/>
  <c r="O1210" i="1"/>
  <c r="O1202" i="1"/>
  <c r="O1194" i="1"/>
  <c r="O1186" i="1"/>
  <c r="O1178" i="1"/>
  <c r="O1170" i="1"/>
  <c r="O1162" i="1"/>
  <c r="O1154" i="1"/>
  <c r="O1146" i="1"/>
  <c r="O1138" i="1"/>
  <c r="O1130" i="1"/>
  <c r="O1122" i="1"/>
  <c r="O1114" i="1"/>
  <c r="O1106" i="1"/>
  <c r="O1098" i="1"/>
  <c r="O1090" i="1"/>
  <c r="O1082" i="1"/>
  <c r="O1074" i="1"/>
  <c r="O1066" i="1"/>
  <c r="O1058" i="1"/>
  <c r="O1050" i="1"/>
  <c r="O1042" i="1"/>
  <c r="O1034" i="1"/>
  <c r="O1026" i="1"/>
  <c r="O1018" i="1"/>
  <c r="O1010" i="1"/>
  <c r="O1002" i="1"/>
  <c r="O994" i="1"/>
  <c r="O986" i="1"/>
  <c r="O978" i="1"/>
  <c r="O970" i="1"/>
  <c r="O962" i="1"/>
  <c r="O954" i="1"/>
  <c r="O946" i="1"/>
  <c r="O938" i="1"/>
  <c r="O930" i="1"/>
  <c r="O922" i="1"/>
  <c r="O914" i="1"/>
  <c r="O906" i="1"/>
  <c r="O898" i="1"/>
  <c r="O890" i="1"/>
  <c r="O882" i="1"/>
  <c r="O874" i="1"/>
  <c r="O866" i="1"/>
  <c r="O2303" i="1"/>
  <c r="O1997" i="1"/>
  <c r="O1892" i="1"/>
  <c r="O1828" i="1"/>
  <c r="O1764" i="1"/>
  <c r="O1700" i="1"/>
  <c r="O1667" i="1"/>
  <c r="O1635" i="1"/>
  <c r="O1603" i="1"/>
  <c r="O1571" i="1"/>
  <c r="O1539" i="1"/>
  <c r="O1507" i="1"/>
  <c r="O1484" i="1"/>
  <c r="O1462" i="1"/>
  <c r="O1443" i="1"/>
  <c r="O1420" i="1"/>
  <c r="O1398" i="1"/>
  <c r="O1379" i="1"/>
  <c r="O1369" i="1"/>
  <c r="O1361" i="1"/>
  <c r="O1353" i="1"/>
  <c r="O1345" i="1"/>
  <c r="O1337" i="1"/>
  <c r="O1329" i="1"/>
  <c r="O1321" i="1"/>
  <c r="O1313" i="1"/>
  <c r="O1305" i="1"/>
  <c r="O1297" i="1"/>
  <c r="O1289" i="1"/>
  <c r="O1281" i="1"/>
  <c r="O1273" i="1"/>
  <c r="O1265" i="1"/>
  <c r="O1257" i="1"/>
  <c r="O1249" i="1"/>
  <c r="O1241" i="1"/>
  <c r="O1233" i="1"/>
  <c r="O1225" i="1"/>
  <c r="O1217" i="1"/>
  <c r="O1209" i="1"/>
  <c r="O1201" i="1"/>
  <c r="O1193" i="1"/>
  <c r="O1185" i="1"/>
  <c r="O1177" i="1"/>
  <c r="O1169" i="1"/>
  <c r="O1161" i="1"/>
  <c r="O1153" i="1"/>
  <c r="O1145" i="1"/>
  <c r="O1137" i="1"/>
  <c r="O1129" i="1"/>
  <c r="O1121" i="1"/>
  <c r="O1113" i="1"/>
  <c r="O1105" i="1"/>
  <c r="O1097" i="1"/>
  <c r="O1089" i="1"/>
  <c r="O1081" i="1"/>
  <c r="O1073" i="1"/>
  <c r="O1065" i="1"/>
  <c r="O1057" i="1"/>
  <c r="O1049" i="1"/>
  <c r="O1041" i="1"/>
  <c r="O1033" i="1"/>
  <c r="O1025" i="1"/>
  <c r="O1017" i="1"/>
  <c r="O1009" i="1"/>
  <c r="O1001" i="1"/>
  <c r="O993" i="1"/>
  <c r="O985" i="1"/>
  <c r="O977" i="1"/>
  <c r="O969" i="1"/>
  <c r="O961" i="1"/>
  <c r="O953" i="1"/>
  <c r="O945" i="1"/>
  <c r="O937" i="1"/>
  <c r="O929" i="1"/>
  <c r="O921" i="1"/>
  <c r="O913" i="1"/>
  <c r="O905" i="1"/>
  <c r="O897" i="1"/>
  <c r="O889" i="1"/>
  <c r="O881" i="1"/>
  <c r="O873" i="1"/>
  <c r="O865" i="1"/>
  <c r="O857" i="1"/>
  <c r="O849" i="1"/>
  <c r="O841" i="1"/>
  <c r="O2157" i="1"/>
  <c r="O1932" i="1"/>
  <c r="O1868" i="1"/>
  <c r="O1804" i="1"/>
  <c r="O1740" i="1"/>
  <c r="O1684" i="1"/>
  <c r="O1652" i="1"/>
  <c r="O1620" i="1"/>
  <c r="O1588" i="1"/>
  <c r="O1556" i="1"/>
  <c r="O1524" i="1"/>
  <c r="O1499" i="1"/>
  <c r="O1476" i="1"/>
  <c r="O1454" i="1"/>
  <c r="O1435" i="1"/>
  <c r="O1412" i="1"/>
  <c r="O1390" i="1"/>
  <c r="O1374" i="1"/>
  <c r="O1366" i="1"/>
  <c r="O1358" i="1"/>
  <c r="O1350" i="1"/>
  <c r="O1342" i="1"/>
  <c r="O1334" i="1"/>
  <c r="O1326" i="1"/>
  <c r="O1318" i="1"/>
  <c r="O1310" i="1"/>
  <c r="O1302" i="1"/>
  <c r="O1294" i="1"/>
  <c r="O1286" i="1"/>
  <c r="O1278" i="1"/>
  <c r="O1270" i="1"/>
  <c r="O1262" i="1"/>
  <c r="O1254" i="1"/>
  <c r="O1246" i="1"/>
  <c r="O1238" i="1"/>
  <c r="O1230" i="1"/>
  <c r="O1222" i="1"/>
  <c r="O1214" i="1"/>
  <c r="O1206" i="1"/>
  <c r="O1198" i="1"/>
  <c r="O1190" i="1"/>
  <c r="O1182" i="1"/>
  <c r="O1174" i="1"/>
  <c r="O1166" i="1"/>
  <c r="O1158" i="1"/>
  <c r="O1150" i="1"/>
  <c r="O1142" i="1"/>
  <c r="O1134" i="1"/>
  <c r="O1126" i="1"/>
  <c r="O1118" i="1"/>
  <c r="O1110" i="1"/>
  <c r="O1102" i="1"/>
  <c r="O1094" i="1"/>
  <c r="O1086" i="1"/>
  <c r="O1078" i="1"/>
  <c r="O1070" i="1"/>
  <c r="O1062" i="1"/>
  <c r="O1054" i="1"/>
  <c r="O1046" i="1"/>
  <c r="O1038" i="1"/>
  <c r="O1030" i="1"/>
  <c r="O1022" i="1"/>
  <c r="O1014" i="1"/>
  <c r="O1006" i="1"/>
  <c r="O998" i="1"/>
  <c r="O990" i="1"/>
  <c r="O982" i="1"/>
  <c r="O974" i="1"/>
  <c r="O966" i="1"/>
  <c r="O958" i="1"/>
  <c r="O950" i="1"/>
  <c r="O942" i="1"/>
  <c r="O934" i="1"/>
  <c r="O926" i="1"/>
  <c r="O918" i="1"/>
  <c r="O910" i="1"/>
  <c r="O902" i="1"/>
  <c r="O894" i="1"/>
  <c r="O886" i="1"/>
  <c r="O878" i="1"/>
  <c r="O870" i="1"/>
  <c r="O862" i="1"/>
  <c r="O854" i="1"/>
  <c r="O846" i="1"/>
  <c r="O838" i="1"/>
  <c r="O2239" i="1"/>
  <c r="O1756" i="1"/>
  <c r="O1596" i="1"/>
  <c r="O1483" i="1"/>
  <c r="O1396" i="1"/>
  <c r="O1352" i="1"/>
  <c r="O1320" i="1"/>
  <c r="O1288" i="1"/>
  <c r="O1256" i="1"/>
  <c r="O1224" i="1"/>
  <c r="O1192" i="1"/>
  <c r="O1160" i="1"/>
  <c r="O1128" i="1"/>
  <c r="O1096" i="1"/>
  <c r="O1064" i="1"/>
  <c r="O1032" i="1"/>
  <c r="O1000" i="1"/>
  <c r="O968" i="1"/>
  <c r="O936" i="1"/>
  <c r="O904" i="1"/>
  <c r="O872" i="1"/>
  <c r="O848" i="1"/>
  <c r="O831" i="1"/>
  <c r="O823" i="1"/>
  <c r="O815" i="1"/>
  <c r="O807" i="1"/>
  <c r="O799" i="1"/>
  <c r="O791" i="1"/>
  <c r="O783" i="1"/>
  <c r="O775" i="1"/>
  <c r="O767" i="1"/>
  <c r="O759" i="1"/>
  <c r="O751" i="1"/>
  <c r="O743" i="1"/>
  <c r="O735" i="1"/>
  <c r="O727" i="1"/>
  <c r="O719" i="1"/>
  <c r="O711" i="1"/>
  <c r="O703" i="1"/>
  <c r="O695" i="1"/>
  <c r="O687" i="1"/>
  <c r="O679" i="1"/>
  <c r="O671" i="1"/>
  <c r="O663" i="1"/>
  <c r="O655" i="1"/>
  <c r="O647" i="1"/>
  <c r="O639" i="1"/>
  <c r="O631" i="1"/>
  <c r="O623" i="1"/>
  <c r="O615" i="1"/>
  <c r="O607" i="1"/>
  <c r="O599" i="1"/>
  <c r="O591" i="1"/>
  <c r="O583" i="1"/>
  <c r="O575" i="1"/>
  <c r="O567" i="1"/>
  <c r="O559" i="1"/>
  <c r="O551" i="1"/>
  <c r="O543" i="1"/>
  <c r="O535" i="1"/>
  <c r="O527" i="1"/>
  <c r="O519" i="1"/>
  <c r="O511" i="1"/>
  <c r="O503" i="1"/>
  <c r="O495" i="1"/>
  <c r="O487" i="1"/>
  <c r="O478" i="1"/>
  <c r="O470" i="1"/>
  <c r="O462" i="1"/>
  <c r="O454" i="1"/>
  <c r="O446" i="1"/>
  <c r="O438" i="1"/>
  <c r="O430" i="1"/>
  <c r="O421" i="1"/>
  <c r="O413" i="1"/>
  <c r="O405" i="1"/>
  <c r="O397" i="1"/>
  <c r="O389" i="1"/>
  <c r="O381" i="1"/>
  <c r="O373" i="1"/>
  <c r="O364" i="1"/>
  <c r="O356" i="1"/>
  <c r="O348" i="1"/>
  <c r="O2189" i="1"/>
  <c r="O1748" i="1"/>
  <c r="O1595" i="1"/>
  <c r="O1478" i="1"/>
  <c r="O1395" i="1"/>
  <c r="O1351" i="1"/>
  <c r="O1319" i="1"/>
  <c r="O1287" i="1"/>
  <c r="O1255" i="1"/>
  <c r="O1223" i="1"/>
  <c r="O1191" i="1"/>
  <c r="O1159" i="1"/>
  <c r="O1127" i="1"/>
  <c r="O1095" i="1"/>
  <c r="O1063" i="1"/>
  <c r="O1031" i="1"/>
  <c r="O999" i="1"/>
  <c r="O967" i="1"/>
  <c r="O935" i="1"/>
  <c r="O903" i="1"/>
  <c r="O871" i="1"/>
  <c r="O847" i="1"/>
  <c r="O830" i="1"/>
  <c r="O822" i="1"/>
  <c r="O814" i="1"/>
  <c r="O806" i="1"/>
  <c r="O798" i="1"/>
  <c r="O790" i="1"/>
  <c r="O782" i="1"/>
  <c r="O774" i="1"/>
  <c r="O766" i="1"/>
  <c r="O758" i="1"/>
  <c r="O750" i="1"/>
  <c r="O742" i="1"/>
  <c r="O734" i="1"/>
  <c r="O726" i="1"/>
  <c r="O718" i="1"/>
  <c r="O710" i="1"/>
  <c r="O702" i="1"/>
  <c r="O694" i="1"/>
  <c r="O686" i="1"/>
  <c r="O678" i="1"/>
  <c r="O670" i="1"/>
  <c r="O662" i="1"/>
  <c r="O654" i="1"/>
  <c r="O646" i="1"/>
  <c r="O638" i="1"/>
  <c r="O630" i="1"/>
  <c r="O622" i="1"/>
  <c r="O614" i="1"/>
  <c r="O606" i="1"/>
  <c r="O598" i="1"/>
  <c r="O590" i="1"/>
  <c r="O582" i="1"/>
  <c r="O574" i="1"/>
  <c r="O566" i="1"/>
  <c r="O558" i="1"/>
  <c r="O550" i="1"/>
  <c r="O542" i="1"/>
  <c r="O534" i="1"/>
  <c r="O526" i="1"/>
  <c r="O518" i="1"/>
  <c r="O510" i="1"/>
  <c r="O502" i="1"/>
  <c r="O494" i="1"/>
  <c r="O486" i="1"/>
  <c r="O477" i="1"/>
  <c r="O469" i="1"/>
  <c r="O461" i="1"/>
  <c r="O453" i="1"/>
  <c r="O445" i="1"/>
  <c r="O437" i="1"/>
  <c r="O429" i="1"/>
  <c r="O420" i="1"/>
  <c r="O412" i="1"/>
  <c r="O404" i="1"/>
  <c r="O396" i="1"/>
  <c r="O388" i="1"/>
  <c r="O380" i="1"/>
  <c r="O372" i="1"/>
  <c r="O363" i="1"/>
  <c r="O355" i="1"/>
  <c r="O347" i="1"/>
  <c r="O339" i="1"/>
  <c r="O331" i="1"/>
  <c r="O323" i="1"/>
  <c r="O1973" i="1"/>
  <c r="O1692" i="1"/>
  <c r="O1564" i="1"/>
  <c r="O1460" i="1"/>
  <c r="O1376" i="1"/>
  <c r="O1344" i="1"/>
  <c r="O1312" i="1"/>
  <c r="O1280" i="1"/>
  <c r="O1248" i="1"/>
  <c r="O1216" i="1"/>
  <c r="O1184" i="1"/>
  <c r="O1152" i="1"/>
  <c r="O1120" i="1"/>
  <c r="O1088" i="1"/>
  <c r="O1056" i="1"/>
  <c r="O1024" i="1"/>
  <c r="O992" i="1"/>
  <c r="O960" i="1"/>
  <c r="O928" i="1"/>
  <c r="O896" i="1"/>
  <c r="O864" i="1"/>
  <c r="O842" i="1"/>
  <c r="O829" i="1"/>
  <c r="O821" i="1"/>
  <c r="O813" i="1"/>
  <c r="O805" i="1"/>
  <c r="O797" i="1"/>
  <c r="O789" i="1"/>
  <c r="O781" i="1"/>
  <c r="O773" i="1"/>
  <c r="O765" i="1"/>
  <c r="O757" i="1"/>
  <c r="O749" i="1"/>
  <c r="O741" i="1"/>
  <c r="O733" i="1"/>
  <c r="O725" i="1"/>
  <c r="O717" i="1"/>
  <c r="O709" i="1"/>
  <c r="O701" i="1"/>
  <c r="O693" i="1"/>
  <c r="O685" i="1"/>
  <c r="O677" i="1"/>
  <c r="O669" i="1"/>
  <c r="O661" i="1"/>
  <c r="O653" i="1"/>
  <c r="O645" i="1"/>
  <c r="O637" i="1"/>
  <c r="O629" i="1"/>
  <c r="O621" i="1"/>
  <c r="O613" i="1"/>
  <c r="O605" i="1"/>
  <c r="O597" i="1"/>
  <c r="O589" i="1"/>
  <c r="O581" i="1"/>
  <c r="O573" i="1"/>
  <c r="O565" i="1"/>
  <c r="O557" i="1"/>
  <c r="O549" i="1"/>
  <c r="O541" i="1"/>
  <c r="O533" i="1"/>
  <c r="O525" i="1"/>
  <c r="O517" i="1"/>
  <c r="O509" i="1"/>
  <c r="O501" i="1"/>
  <c r="O493" i="1"/>
  <c r="O485" i="1"/>
  <c r="O476" i="1"/>
  <c r="O468" i="1"/>
  <c r="O460" i="1"/>
  <c r="O452" i="1"/>
  <c r="O444" i="1"/>
  <c r="O436" i="1"/>
  <c r="O428" i="1"/>
  <c r="O419" i="1"/>
  <c r="O411" i="1"/>
  <c r="O403" i="1"/>
  <c r="O395" i="1"/>
  <c r="O387" i="1"/>
  <c r="O379" i="1"/>
  <c r="O371" i="1"/>
  <c r="O362" i="1"/>
  <c r="O354" i="1"/>
  <c r="O346" i="1"/>
  <c r="O338" i="1"/>
  <c r="O330" i="1"/>
  <c r="O322" i="1"/>
  <c r="O1951" i="1"/>
  <c r="O1691" i="1"/>
  <c r="O1563" i="1"/>
  <c r="O1459" i="1"/>
  <c r="O1375" i="1"/>
  <c r="O1343" i="1"/>
  <c r="O1311" i="1"/>
  <c r="O1279" i="1"/>
  <c r="O1247" i="1"/>
  <c r="O1215" i="1"/>
  <c r="O1183" i="1"/>
  <c r="O1151" i="1"/>
  <c r="O1119" i="1"/>
  <c r="O1087" i="1"/>
  <c r="O1055" i="1"/>
  <c r="O1023" i="1"/>
  <c r="O991" i="1"/>
  <c r="O959" i="1"/>
  <c r="O927" i="1"/>
  <c r="O895" i="1"/>
  <c r="O863" i="1"/>
  <c r="O840" i="1"/>
  <c r="O828" i="1"/>
  <c r="O820" i="1"/>
  <c r="O812" i="1"/>
  <c r="O804" i="1"/>
  <c r="O796" i="1"/>
  <c r="O788" i="1"/>
  <c r="O780" i="1"/>
  <c r="O772" i="1"/>
  <c r="O764" i="1"/>
  <c r="O756" i="1"/>
  <c r="O748" i="1"/>
  <c r="O740" i="1"/>
  <c r="O732" i="1"/>
  <c r="O724" i="1"/>
  <c r="O716" i="1"/>
  <c r="O708" i="1"/>
  <c r="O700" i="1"/>
  <c r="O692" i="1"/>
  <c r="O684" i="1"/>
  <c r="O676" i="1"/>
  <c r="O668" i="1"/>
  <c r="O660" i="1"/>
  <c r="O652" i="1"/>
  <c r="O644" i="1"/>
  <c r="O636" i="1"/>
  <c r="O628" i="1"/>
  <c r="O620" i="1"/>
  <c r="O612" i="1"/>
  <c r="O604" i="1"/>
  <c r="O596" i="1"/>
  <c r="O588" i="1"/>
  <c r="O580" i="1"/>
  <c r="O572" i="1"/>
  <c r="O564" i="1"/>
  <c r="O556" i="1"/>
  <c r="O548" i="1"/>
  <c r="O540" i="1"/>
  <c r="O532" i="1"/>
  <c r="O524" i="1"/>
  <c r="O516" i="1"/>
  <c r="O508" i="1"/>
  <c r="O500" i="1"/>
  <c r="O492" i="1"/>
  <c r="O484" i="1"/>
  <c r="O475" i="1"/>
  <c r="O467" i="1"/>
  <c r="O459" i="1"/>
  <c r="O451" i="1"/>
  <c r="O443" i="1"/>
  <c r="O435" i="1"/>
  <c r="O427" i="1"/>
  <c r="O418" i="1"/>
  <c r="O410" i="1"/>
  <c r="O402" i="1"/>
  <c r="O394" i="1"/>
  <c r="O386" i="1"/>
  <c r="O378" i="1"/>
  <c r="O1884" i="1"/>
  <c r="O1660" i="1"/>
  <c r="O1532" i="1"/>
  <c r="O1438" i="1"/>
  <c r="O1368" i="1"/>
  <c r="O1336" i="1"/>
  <c r="O1304" i="1"/>
  <c r="O1272" i="1"/>
  <c r="O1240" i="1"/>
  <c r="O1208" i="1"/>
  <c r="O1176" i="1"/>
  <c r="O1144" i="1"/>
  <c r="O1112" i="1"/>
  <c r="O1080" i="1"/>
  <c r="O1048" i="1"/>
  <c r="O1016" i="1"/>
  <c r="O984" i="1"/>
  <c r="O952" i="1"/>
  <c r="O920" i="1"/>
  <c r="O888" i="1"/>
  <c r="O858" i="1"/>
  <c r="O839" i="1"/>
  <c r="O827" i="1"/>
  <c r="O819" i="1"/>
  <c r="O811" i="1"/>
  <c r="O803" i="1"/>
  <c r="O795" i="1"/>
  <c r="O787" i="1"/>
  <c r="O779" i="1"/>
  <c r="O771" i="1"/>
  <c r="O763" i="1"/>
  <c r="O755" i="1"/>
  <c r="O747" i="1"/>
  <c r="O739" i="1"/>
  <c r="O731" i="1"/>
  <c r="O723" i="1"/>
  <c r="O715" i="1"/>
  <c r="O707" i="1"/>
  <c r="O699" i="1"/>
  <c r="O691" i="1"/>
  <c r="O683" i="1"/>
  <c r="O675" i="1"/>
  <c r="O667" i="1"/>
  <c r="O659" i="1"/>
  <c r="O651" i="1"/>
  <c r="O643" i="1"/>
  <c r="O635" i="1"/>
  <c r="O627" i="1"/>
  <c r="O619" i="1"/>
  <c r="O611" i="1"/>
  <c r="O603" i="1"/>
  <c r="O595" i="1"/>
  <c r="O587" i="1"/>
  <c r="O579" i="1"/>
  <c r="O571" i="1"/>
  <c r="O563" i="1"/>
  <c r="O555" i="1"/>
  <c r="O547" i="1"/>
  <c r="O539" i="1"/>
  <c r="O531" i="1"/>
  <c r="O523" i="1"/>
  <c r="O515" i="1"/>
  <c r="O507" i="1"/>
  <c r="O499" i="1"/>
  <c r="O491" i="1"/>
  <c r="O483" i="1"/>
  <c r="O474" i="1"/>
  <c r="O466" i="1"/>
  <c r="O458" i="1"/>
  <c r="O450" i="1"/>
  <c r="O442" i="1"/>
  <c r="O434" i="1"/>
  <c r="O425" i="1"/>
  <c r="O417" i="1"/>
  <c r="O409" i="1"/>
  <c r="O401" i="1"/>
  <c r="O393" i="1"/>
  <c r="O385" i="1"/>
  <c r="O377" i="1"/>
  <c r="O1876" i="1"/>
  <c r="O1659" i="1"/>
  <c r="O1531" i="1"/>
  <c r="O1436" i="1"/>
  <c r="O1367" i="1"/>
  <c r="O1335" i="1"/>
  <c r="O1303" i="1"/>
  <c r="O1271" i="1"/>
  <c r="O1239" i="1"/>
  <c r="O1207" i="1"/>
  <c r="O1175" i="1"/>
  <c r="O1143" i="1"/>
  <c r="O1111" i="1"/>
  <c r="O1079" i="1"/>
  <c r="O1047" i="1"/>
  <c r="O1015" i="1"/>
  <c r="O983" i="1"/>
  <c r="O951" i="1"/>
  <c r="O919" i="1"/>
  <c r="O887" i="1"/>
  <c r="O856" i="1"/>
  <c r="O834" i="1"/>
  <c r="O826" i="1"/>
  <c r="O818" i="1"/>
  <c r="O810" i="1"/>
  <c r="O802" i="1"/>
  <c r="O794" i="1"/>
  <c r="O786" i="1"/>
  <c r="O778" i="1"/>
  <c r="O770" i="1"/>
  <c r="O762" i="1"/>
  <c r="O754" i="1"/>
  <c r="O746" i="1"/>
  <c r="O738" i="1"/>
  <c r="O730" i="1"/>
  <c r="O722" i="1"/>
  <c r="O714" i="1"/>
  <c r="O706" i="1"/>
  <c r="O698" i="1"/>
  <c r="O690" i="1"/>
  <c r="O682" i="1"/>
  <c r="O674" i="1"/>
  <c r="O666" i="1"/>
  <c r="O658" i="1"/>
  <c r="O650" i="1"/>
  <c r="O642" i="1"/>
  <c r="O634" i="1"/>
  <c r="O626" i="1"/>
  <c r="O618" i="1"/>
  <c r="O610" i="1"/>
  <c r="O602" i="1"/>
  <c r="O594" i="1"/>
  <c r="O586" i="1"/>
  <c r="O578" i="1"/>
  <c r="O570" i="1"/>
  <c r="O562" i="1"/>
  <c r="O554" i="1"/>
  <c r="O546" i="1"/>
  <c r="O538" i="1"/>
  <c r="O530" i="1"/>
  <c r="O522" i="1"/>
  <c r="O514" i="1"/>
  <c r="O506" i="1"/>
  <c r="O498" i="1"/>
  <c r="O490" i="1"/>
  <c r="O481" i="1"/>
  <c r="O473" i="1"/>
  <c r="O465" i="1"/>
  <c r="O457" i="1"/>
  <c r="O449" i="1"/>
  <c r="O441" i="1"/>
  <c r="O433" i="1"/>
  <c r="O424" i="1"/>
  <c r="O416" i="1"/>
  <c r="O408" i="1"/>
  <c r="O400" i="1"/>
  <c r="O392" i="1"/>
  <c r="O384" i="1"/>
  <c r="O376" i="1"/>
  <c r="O368" i="1"/>
  <c r="O359" i="1"/>
  <c r="O351" i="1"/>
  <c r="O343" i="1"/>
  <c r="O335" i="1"/>
  <c r="O327" i="1"/>
  <c r="O1812" i="1"/>
  <c r="O1627" i="1"/>
  <c r="O1500" i="1"/>
  <c r="O1414" i="1"/>
  <c r="O1359" i="1"/>
  <c r="O1327" i="1"/>
  <c r="O1295" i="1"/>
  <c r="O1263" i="1"/>
  <c r="O1231" i="1"/>
  <c r="O1199" i="1"/>
  <c r="O1167" i="1"/>
  <c r="O1135" i="1"/>
  <c r="O1103" i="1"/>
  <c r="O1071" i="1"/>
  <c r="O1039" i="1"/>
  <c r="O1007" i="1"/>
  <c r="O975" i="1"/>
  <c r="O943" i="1"/>
  <c r="O911" i="1"/>
  <c r="O879" i="1"/>
  <c r="O850" i="1"/>
  <c r="O832" i="1"/>
  <c r="O824" i="1"/>
  <c r="O816" i="1"/>
  <c r="O808" i="1"/>
  <c r="O800" i="1"/>
  <c r="O792" i="1"/>
  <c r="O784" i="1"/>
  <c r="O776" i="1"/>
  <c r="O768" i="1"/>
  <c r="O760" i="1"/>
  <c r="O752" i="1"/>
  <c r="O744" i="1"/>
  <c r="O736" i="1"/>
  <c r="O728" i="1"/>
  <c r="O720" i="1"/>
  <c r="O712" i="1"/>
  <c r="O704" i="1"/>
  <c r="O696" i="1"/>
  <c r="O688" i="1"/>
  <c r="O680" i="1"/>
  <c r="O672" i="1"/>
  <c r="O664" i="1"/>
  <c r="O656" i="1"/>
  <c r="O648" i="1"/>
  <c r="O640" i="1"/>
  <c r="O632" i="1"/>
  <c r="O624" i="1"/>
  <c r="O616" i="1"/>
  <c r="O608" i="1"/>
  <c r="O600" i="1"/>
  <c r="O592" i="1"/>
  <c r="O584" i="1"/>
  <c r="O576" i="1"/>
  <c r="O568" i="1"/>
  <c r="O560" i="1"/>
  <c r="O552" i="1"/>
  <c r="O544" i="1"/>
  <c r="O536" i="1"/>
  <c r="O528" i="1"/>
  <c r="O520" i="1"/>
  <c r="O512" i="1"/>
  <c r="O504" i="1"/>
  <c r="O496" i="1"/>
  <c r="O488" i="1"/>
  <c r="O479" i="1"/>
  <c r="O471" i="1"/>
  <c r="O463" i="1"/>
  <c r="O455" i="1"/>
  <c r="O447" i="1"/>
  <c r="O439" i="1"/>
  <c r="O431" i="1"/>
  <c r="O422" i="1"/>
  <c r="O414" i="1"/>
  <c r="O406" i="1"/>
  <c r="O398" i="1"/>
  <c r="O390" i="1"/>
  <c r="O382" i="1"/>
  <c r="O374" i="1"/>
  <c r="O365" i="1"/>
  <c r="O357" i="1"/>
  <c r="O349" i="1"/>
  <c r="O1820" i="1"/>
  <c r="O1232" i="1"/>
  <c r="O976" i="1"/>
  <c r="O809" i="1"/>
  <c r="O745" i="1"/>
  <c r="O681" i="1"/>
  <c r="O617" i="1"/>
  <c r="O553" i="1"/>
  <c r="O489" i="1"/>
  <c r="O423" i="1"/>
  <c r="O369" i="1"/>
  <c r="O345" i="1"/>
  <c r="O333" i="1"/>
  <c r="O320" i="1"/>
  <c r="O312" i="1"/>
  <c r="O304" i="1"/>
  <c r="O296" i="1"/>
  <c r="O288" i="1"/>
  <c r="O280" i="1"/>
  <c r="O272" i="1"/>
  <c r="O264" i="1"/>
  <c r="O256" i="1"/>
  <c r="O248" i="1"/>
  <c r="O240" i="1"/>
  <c r="O232" i="1"/>
  <c r="O224" i="1"/>
  <c r="O216" i="1"/>
  <c r="O208" i="1"/>
  <c r="O200" i="1"/>
  <c r="O192" i="1"/>
  <c r="O184" i="1"/>
  <c r="O175" i="1"/>
  <c r="O167" i="1"/>
  <c r="O159" i="1"/>
  <c r="O151" i="1"/>
  <c r="O143" i="1"/>
  <c r="O135" i="1"/>
  <c r="O127" i="1"/>
  <c r="O119" i="1"/>
  <c r="O111" i="1"/>
  <c r="O103" i="1"/>
  <c r="O95" i="1"/>
  <c r="O87" i="1"/>
  <c r="O79" i="1"/>
  <c r="O71" i="1"/>
  <c r="O63" i="1"/>
  <c r="O55" i="1"/>
  <c r="O47" i="1"/>
  <c r="O39" i="1"/>
  <c r="O31" i="1"/>
  <c r="O23" i="1"/>
  <c r="O15" i="1"/>
  <c r="O7" i="1"/>
  <c r="N3" i="1"/>
  <c r="N11" i="1"/>
  <c r="N19" i="1"/>
  <c r="N27" i="1"/>
  <c r="N35" i="1"/>
  <c r="N43" i="1"/>
  <c r="N51" i="1"/>
  <c r="N59" i="1"/>
  <c r="N67" i="1"/>
  <c r="N75" i="1"/>
  <c r="N83" i="1"/>
  <c r="N91" i="1"/>
  <c r="N99" i="1"/>
  <c r="N107" i="1"/>
  <c r="N115" i="1"/>
  <c r="N123" i="1"/>
  <c r="N131" i="1"/>
  <c r="N139" i="1"/>
  <c r="N147" i="1"/>
  <c r="N155" i="1"/>
  <c r="N163" i="1"/>
  <c r="N171" i="1"/>
  <c r="N179" i="1"/>
  <c r="N188" i="1"/>
  <c r="N196" i="1"/>
  <c r="N204" i="1"/>
  <c r="N212" i="1"/>
  <c r="N220" i="1"/>
  <c r="N228" i="1"/>
  <c r="N236" i="1"/>
  <c r="N244" i="1"/>
  <c r="N252" i="1"/>
  <c r="N260" i="1"/>
  <c r="N268" i="1"/>
  <c r="N276" i="1"/>
  <c r="N284" i="1"/>
  <c r="N292" i="1"/>
  <c r="N300" i="1"/>
  <c r="N308" i="1"/>
  <c r="N316" i="1"/>
  <c r="N324" i="1"/>
  <c r="N332" i="1"/>
  <c r="N340" i="1"/>
  <c r="N348" i="1"/>
  <c r="N356" i="1"/>
  <c r="N364" i="1"/>
  <c r="N373" i="1"/>
  <c r="N381" i="1"/>
  <c r="N389" i="1"/>
  <c r="O1628" i="1"/>
  <c r="O1200" i="1"/>
  <c r="O944" i="1"/>
  <c r="O801" i="1"/>
  <c r="O737" i="1"/>
  <c r="O673" i="1"/>
  <c r="O609" i="1"/>
  <c r="O545" i="1"/>
  <c r="O480" i="1"/>
  <c r="O415" i="1"/>
  <c r="O366" i="1"/>
  <c r="O344" i="1"/>
  <c r="O332" i="1"/>
  <c r="O319" i="1"/>
  <c r="O311" i="1"/>
  <c r="O303" i="1"/>
  <c r="O295" i="1"/>
  <c r="O287" i="1"/>
  <c r="O279" i="1"/>
  <c r="O271" i="1"/>
  <c r="O263" i="1"/>
  <c r="O255" i="1"/>
  <c r="O247" i="1"/>
  <c r="O239" i="1"/>
  <c r="O231" i="1"/>
  <c r="O223" i="1"/>
  <c r="O215" i="1"/>
  <c r="O207" i="1"/>
  <c r="O199" i="1"/>
  <c r="O191" i="1"/>
  <c r="O183" i="1"/>
  <c r="O174" i="1"/>
  <c r="O166" i="1"/>
  <c r="O158" i="1"/>
  <c r="O150" i="1"/>
  <c r="O142" i="1"/>
  <c r="O134" i="1"/>
  <c r="O126" i="1"/>
  <c r="O118" i="1"/>
  <c r="O110" i="1"/>
  <c r="O102" i="1"/>
  <c r="O94" i="1"/>
  <c r="O86" i="1"/>
  <c r="O78" i="1"/>
  <c r="O70" i="1"/>
  <c r="O62" i="1"/>
  <c r="O54" i="1"/>
  <c r="O46" i="1"/>
  <c r="O38" i="1"/>
  <c r="O30" i="1"/>
  <c r="O22" i="1"/>
  <c r="O14" i="1"/>
  <c r="O6" i="1"/>
  <c r="N4" i="1"/>
  <c r="N12" i="1"/>
  <c r="N20" i="1"/>
  <c r="N28" i="1"/>
  <c r="N36" i="1"/>
  <c r="N44" i="1"/>
  <c r="N52" i="1"/>
  <c r="N60" i="1"/>
  <c r="N68" i="1"/>
  <c r="N76" i="1"/>
  <c r="N84" i="1"/>
  <c r="N92" i="1"/>
  <c r="N100" i="1"/>
  <c r="N108" i="1"/>
  <c r="N116" i="1"/>
  <c r="N124" i="1"/>
  <c r="N132" i="1"/>
  <c r="N140" i="1"/>
  <c r="N148" i="1"/>
  <c r="N156" i="1"/>
  <c r="N164" i="1"/>
  <c r="N172" i="1"/>
  <c r="N180" i="1"/>
  <c r="N189" i="1"/>
  <c r="N197" i="1"/>
  <c r="N205" i="1"/>
  <c r="N213" i="1"/>
  <c r="N221" i="1"/>
  <c r="N229" i="1"/>
  <c r="N237" i="1"/>
  <c r="N245" i="1"/>
  <c r="N253" i="1"/>
  <c r="N261" i="1"/>
  <c r="N269" i="1"/>
  <c r="N277" i="1"/>
  <c r="N285" i="1"/>
  <c r="N293" i="1"/>
  <c r="N301" i="1"/>
  <c r="N309" i="1"/>
  <c r="N317" i="1"/>
  <c r="N325" i="1"/>
  <c r="N333" i="1"/>
  <c r="N341" i="1"/>
  <c r="N349" i="1"/>
  <c r="N357" i="1"/>
  <c r="N365" i="1"/>
  <c r="N374" i="1"/>
  <c r="N382" i="1"/>
  <c r="N390" i="1"/>
  <c r="N398" i="1"/>
  <c r="O1502" i="1"/>
  <c r="O1168" i="1"/>
  <c r="O912" i="1"/>
  <c r="O793" i="1"/>
  <c r="O729" i="1"/>
  <c r="O665" i="1"/>
  <c r="O601" i="1"/>
  <c r="O537" i="1"/>
  <c r="O472" i="1"/>
  <c r="O407" i="1"/>
  <c r="O361" i="1"/>
  <c r="O342" i="1"/>
  <c r="O329" i="1"/>
  <c r="O318" i="1"/>
  <c r="O310" i="1"/>
  <c r="O302" i="1"/>
  <c r="O294" i="1"/>
  <c r="O286" i="1"/>
  <c r="O278" i="1"/>
  <c r="O270" i="1"/>
  <c r="O262" i="1"/>
  <c r="O254" i="1"/>
  <c r="O246" i="1"/>
  <c r="O238" i="1"/>
  <c r="O230" i="1"/>
  <c r="O222" i="1"/>
  <c r="O214" i="1"/>
  <c r="O206" i="1"/>
  <c r="O198" i="1"/>
  <c r="O190" i="1"/>
  <c r="O181" i="1"/>
  <c r="O173" i="1"/>
  <c r="O165" i="1"/>
  <c r="O157" i="1"/>
  <c r="O149" i="1"/>
  <c r="O141" i="1"/>
  <c r="O133" i="1"/>
  <c r="O125" i="1"/>
  <c r="O117" i="1"/>
  <c r="O109" i="1"/>
  <c r="O101" i="1"/>
  <c r="O93" i="1"/>
  <c r="O85" i="1"/>
  <c r="O77" i="1"/>
  <c r="O69" i="1"/>
  <c r="O61" i="1"/>
  <c r="O53" i="1"/>
  <c r="O45" i="1"/>
  <c r="O37" i="1"/>
  <c r="O29" i="1"/>
  <c r="O21" i="1"/>
  <c r="O13" i="1"/>
  <c r="O5" i="1"/>
  <c r="N5" i="1"/>
  <c r="N13" i="1"/>
  <c r="N21" i="1"/>
  <c r="N29" i="1"/>
  <c r="N37" i="1"/>
  <c r="N45" i="1"/>
  <c r="N53" i="1"/>
  <c r="N61" i="1"/>
  <c r="N69" i="1"/>
  <c r="N77" i="1"/>
  <c r="N85" i="1"/>
  <c r="N93" i="1"/>
  <c r="N101" i="1"/>
  <c r="N109" i="1"/>
  <c r="N117" i="1"/>
  <c r="N125" i="1"/>
  <c r="N133" i="1"/>
  <c r="N141" i="1"/>
  <c r="N149" i="1"/>
  <c r="N157" i="1"/>
  <c r="N165" i="1"/>
  <c r="N173" i="1"/>
  <c r="N181" i="1"/>
  <c r="N190" i="1"/>
  <c r="N198" i="1"/>
  <c r="N206" i="1"/>
  <c r="N214" i="1"/>
  <c r="N222" i="1"/>
  <c r="N230" i="1"/>
  <c r="N238" i="1"/>
  <c r="N246" i="1"/>
  <c r="N254" i="1"/>
  <c r="N262" i="1"/>
  <c r="N270" i="1"/>
  <c r="N278" i="1"/>
  <c r="N286" i="1"/>
  <c r="N294" i="1"/>
  <c r="N302" i="1"/>
  <c r="N310" i="1"/>
  <c r="N318" i="1"/>
  <c r="N326" i="1"/>
  <c r="N334" i="1"/>
  <c r="N342" i="1"/>
  <c r="N350" i="1"/>
  <c r="N358" i="1"/>
  <c r="N366" i="1"/>
  <c r="N375" i="1"/>
  <c r="N383" i="1"/>
  <c r="N391" i="1"/>
  <c r="N399" i="1"/>
  <c r="N407" i="1"/>
  <c r="N415" i="1"/>
  <c r="N423" i="1"/>
  <c r="O1419" i="1"/>
  <c r="O1136" i="1"/>
  <c r="O880" i="1"/>
  <c r="O785" i="1"/>
  <c r="O721" i="1"/>
  <c r="O657" i="1"/>
  <c r="O593" i="1"/>
  <c r="O529" i="1"/>
  <c r="O464" i="1"/>
  <c r="O399" i="1"/>
  <c r="O360" i="1"/>
  <c r="O341" i="1"/>
  <c r="O328" i="1"/>
  <c r="O317" i="1"/>
  <c r="O309" i="1"/>
  <c r="O301" i="1"/>
  <c r="O293" i="1"/>
  <c r="O285" i="1"/>
  <c r="O277" i="1"/>
  <c r="O269" i="1"/>
  <c r="O261" i="1"/>
  <c r="O253" i="1"/>
  <c r="O245" i="1"/>
  <c r="O237" i="1"/>
  <c r="O229" i="1"/>
  <c r="O221" i="1"/>
  <c r="O213" i="1"/>
  <c r="O205" i="1"/>
  <c r="O197" i="1"/>
  <c r="O189" i="1"/>
  <c r="O180" i="1"/>
  <c r="O172" i="1"/>
  <c r="O164" i="1"/>
  <c r="O156" i="1"/>
  <c r="O148" i="1"/>
  <c r="O140" i="1"/>
  <c r="O132" i="1"/>
  <c r="O124" i="1"/>
  <c r="O116" i="1"/>
  <c r="O108" i="1"/>
  <c r="O100" i="1"/>
  <c r="O92" i="1"/>
  <c r="O84" i="1"/>
  <c r="O76" i="1"/>
  <c r="O68" i="1"/>
  <c r="O60" i="1"/>
  <c r="O52" i="1"/>
  <c r="O44" i="1"/>
  <c r="O36" i="1"/>
  <c r="O28" i="1"/>
  <c r="O20" i="1"/>
  <c r="O12" i="1"/>
  <c r="O4" i="1"/>
  <c r="N6" i="1"/>
  <c r="N14" i="1"/>
  <c r="N22" i="1"/>
  <c r="N30" i="1"/>
  <c r="N38" i="1"/>
  <c r="N46" i="1"/>
  <c r="N54" i="1"/>
  <c r="N62" i="1"/>
  <c r="N70" i="1"/>
  <c r="N78" i="1"/>
  <c r="N86" i="1"/>
  <c r="N94" i="1"/>
  <c r="N102" i="1"/>
  <c r="N110" i="1"/>
  <c r="N118" i="1"/>
  <c r="N126" i="1"/>
  <c r="N134" i="1"/>
  <c r="N142" i="1"/>
  <c r="N150" i="1"/>
  <c r="N158" i="1"/>
  <c r="N166" i="1"/>
  <c r="N174" i="1"/>
  <c r="N183" i="1"/>
  <c r="N191" i="1"/>
  <c r="N199" i="1"/>
  <c r="N207" i="1"/>
  <c r="N215" i="1"/>
  <c r="N223" i="1"/>
  <c r="N231" i="1"/>
  <c r="N239" i="1"/>
  <c r="N247" i="1"/>
  <c r="N255" i="1"/>
  <c r="O1360" i="1"/>
  <c r="O1104" i="1"/>
  <c r="O855" i="1"/>
  <c r="O777" i="1"/>
  <c r="O713" i="1"/>
  <c r="O649" i="1"/>
  <c r="O585" i="1"/>
  <c r="O521" i="1"/>
  <c r="O456" i="1"/>
  <c r="O391" i="1"/>
  <c r="O358" i="1"/>
  <c r="O340" i="1"/>
  <c r="O326" i="1"/>
  <c r="O316" i="1"/>
  <c r="O308" i="1"/>
  <c r="O300" i="1"/>
  <c r="O292" i="1"/>
  <c r="O284" i="1"/>
  <c r="O276" i="1"/>
  <c r="O268" i="1"/>
  <c r="O260" i="1"/>
  <c r="O252" i="1"/>
  <c r="O244" i="1"/>
  <c r="O236" i="1"/>
  <c r="O228" i="1"/>
  <c r="O220" i="1"/>
  <c r="O212" i="1"/>
  <c r="O204" i="1"/>
  <c r="O196" i="1"/>
  <c r="O188" i="1"/>
  <c r="O179" i="1"/>
  <c r="O171" i="1"/>
  <c r="O163" i="1"/>
  <c r="O155" i="1"/>
  <c r="O147" i="1"/>
  <c r="O139" i="1"/>
  <c r="O131" i="1"/>
  <c r="O123" i="1"/>
  <c r="O115" i="1"/>
  <c r="O107" i="1"/>
  <c r="O99" i="1"/>
  <c r="O91" i="1"/>
  <c r="O83" i="1"/>
  <c r="O75" i="1"/>
  <c r="O67" i="1"/>
  <c r="O59" i="1"/>
  <c r="O51" i="1"/>
  <c r="O43" i="1"/>
  <c r="O35" i="1"/>
  <c r="O27" i="1"/>
  <c r="O19" i="1"/>
  <c r="O11" i="1"/>
  <c r="O3" i="1"/>
  <c r="N7" i="1"/>
  <c r="N15" i="1"/>
  <c r="N23" i="1"/>
  <c r="N31" i="1"/>
  <c r="N39" i="1"/>
  <c r="N47" i="1"/>
  <c r="N55" i="1"/>
  <c r="N63" i="1"/>
  <c r="N71" i="1"/>
  <c r="N79" i="1"/>
  <c r="N87" i="1"/>
  <c r="N95" i="1"/>
  <c r="N103" i="1"/>
  <c r="N111" i="1"/>
  <c r="N119" i="1"/>
  <c r="N127" i="1"/>
  <c r="N135" i="1"/>
  <c r="N143" i="1"/>
  <c r="N151" i="1"/>
  <c r="N159" i="1"/>
  <c r="N167" i="1"/>
  <c r="N175" i="1"/>
  <c r="N184" i="1"/>
  <c r="N192" i="1"/>
  <c r="N200" i="1"/>
  <c r="N208" i="1"/>
  <c r="N216" i="1"/>
  <c r="N224" i="1"/>
  <c r="N232" i="1"/>
  <c r="N240" i="1"/>
  <c r="N248" i="1"/>
  <c r="N256" i="1"/>
  <c r="N264" i="1"/>
  <c r="N272" i="1"/>
  <c r="O1264" i="1"/>
  <c r="O1008" i="1"/>
  <c r="O817" i="1"/>
  <c r="O753" i="1"/>
  <c r="O689" i="1"/>
  <c r="O625" i="1"/>
  <c r="O561" i="1"/>
  <c r="O497" i="1"/>
  <c r="O432" i="1"/>
  <c r="O370" i="1"/>
  <c r="O350" i="1"/>
  <c r="O334" i="1"/>
  <c r="O321" i="1"/>
  <c r="O313" i="1"/>
  <c r="O305" i="1"/>
  <c r="O297" i="1"/>
  <c r="O289" i="1"/>
  <c r="O281" i="1"/>
  <c r="O273" i="1"/>
  <c r="O265" i="1"/>
  <c r="O257" i="1"/>
  <c r="O249" i="1"/>
  <c r="O241" i="1"/>
  <c r="O233" i="1"/>
  <c r="O225" i="1"/>
  <c r="O217" i="1"/>
  <c r="O209" i="1"/>
  <c r="O201" i="1"/>
  <c r="O193" i="1"/>
  <c r="O185" i="1"/>
  <c r="O176" i="1"/>
  <c r="O168" i="1"/>
  <c r="O160" i="1"/>
  <c r="O152" i="1"/>
  <c r="O144" i="1"/>
  <c r="O136" i="1"/>
  <c r="O128" i="1"/>
  <c r="O120" i="1"/>
  <c r="O112" i="1"/>
  <c r="O104" i="1"/>
  <c r="O96" i="1"/>
  <c r="O88" i="1"/>
  <c r="O80" i="1"/>
  <c r="O72" i="1"/>
  <c r="O64" i="1"/>
  <c r="O56" i="1"/>
  <c r="O48" i="1"/>
  <c r="O40" i="1"/>
  <c r="O32" i="1"/>
  <c r="O24" i="1"/>
  <c r="O16" i="1"/>
  <c r="O8" i="1"/>
  <c r="N10" i="1"/>
  <c r="N18" i="1"/>
  <c r="N26" i="1"/>
  <c r="N34" i="1"/>
  <c r="N42" i="1"/>
  <c r="N50" i="1"/>
  <c r="N58" i="1"/>
  <c r="N66" i="1"/>
  <c r="N74" i="1"/>
  <c r="N82" i="1"/>
  <c r="N90" i="1"/>
  <c r="N98" i="1"/>
  <c r="N106" i="1"/>
  <c r="N114" i="1"/>
  <c r="N122" i="1"/>
  <c r="N130" i="1"/>
  <c r="N138" i="1"/>
  <c r="N146" i="1"/>
  <c r="N154" i="1"/>
  <c r="N162" i="1"/>
  <c r="N170" i="1"/>
  <c r="N178" i="1"/>
  <c r="N187" i="1"/>
  <c r="N195" i="1"/>
  <c r="N203" i="1"/>
  <c r="N211" i="1"/>
  <c r="N219" i="1"/>
  <c r="N227" i="1"/>
  <c r="N235" i="1"/>
  <c r="N243" i="1"/>
  <c r="N251" i="1"/>
  <c r="N259" i="1"/>
  <c r="O1328" i="1"/>
  <c r="O705" i="1"/>
  <c r="O448" i="1"/>
  <c r="O325" i="1"/>
  <c r="O291" i="1"/>
  <c r="O259" i="1"/>
  <c r="O227" i="1"/>
  <c r="O195" i="1"/>
  <c r="O162" i="1"/>
  <c r="O130" i="1"/>
  <c r="O98" i="1"/>
  <c r="O66" i="1"/>
  <c r="O34" i="1"/>
  <c r="O2" i="1"/>
  <c r="N25" i="1"/>
  <c r="N57" i="1"/>
  <c r="N89" i="1"/>
  <c r="N121" i="1"/>
  <c r="N153" i="1"/>
  <c r="N186" i="1"/>
  <c r="N218" i="1"/>
  <c r="N250" i="1"/>
  <c r="N273" i="1"/>
  <c r="N287" i="1"/>
  <c r="N298" i="1"/>
  <c r="N312" i="1"/>
  <c r="N323" i="1"/>
  <c r="N337" i="1"/>
  <c r="N351" i="1"/>
  <c r="N362" i="1"/>
  <c r="N377" i="1"/>
  <c r="N388" i="1"/>
  <c r="N401" i="1"/>
  <c r="N410" i="1"/>
  <c r="N419" i="1"/>
  <c r="N429" i="1"/>
  <c r="N437" i="1"/>
  <c r="N445" i="1"/>
  <c r="N453" i="1"/>
  <c r="N461" i="1"/>
  <c r="N469" i="1"/>
  <c r="N477" i="1"/>
  <c r="N486" i="1"/>
  <c r="N494" i="1"/>
  <c r="N502" i="1"/>
  <c r="N510" i="1"/>
  <c r="N518" i="1"/>
  <c r="N526" i="1"/>
  <c r="N534" i="1"/>
  <c r="N542" i="1"/>
  <c r="N550" i="1"/>
  <c r="N558" i="1"/>
  <c r="N566" i="1"/>
  <c r="N574" i="1"/>
  <c r="N582" i="1"/>
  <c r="N590" i="1"/>
  <c r="N598" i="1"/>
  <c r="N606" i="1"/>
  <c r="N614" i="1"/>
  <c r="N622" i="1"/>
  <c r="N630" i="1"/>
  <c r="N638" i="1"/>
  <c r="N646" i="1"/>
  <c r="N654" i="1"/>
  <c r="N662" i="1"/>
  <c r="N670" i="1"/>
  <c r="N678" i="1"/>
  <c r="N686" i="1"/>
  <c r="N694" i="1"/>
  <c r="N702" i="1"/>
  <c r="N710" i="1"/>
  <c r="N718" i="1"/>
  <c r="N726" i="1"/>
  <c r="N734" i="1"/>
  <c r="N742" i="1"/>
  <c r="N750" i="1"/>
  <c r="N758" i="1"/>
  <c r="N766" i="1"/>
  <c r="N774" i="1"/>
  <c r="N782" i="1"/>
  <c r="N790" i="1"/>
  <c r="N798" i="1"/>
  <c r="N806" i="1"/>
  <c r="N814" i="1"/>
  <c r="N822" i="1"/>
  <c r="N830" i="1"/>
  <c r="N838" i="1"/>
  <c r="N846" i="1"/>
  <c r="N854" i="1"/>
  <c r="N862" i="1"/>
  <c r="N870" i="1"/>
  <c r="N878" i="1"/>
  <c r="N886" i="1"/>
  <c r="N894" i="1"/>
  <c r="N902" i="1"/>
  <c r="O1296" i="1"/>
  <c r="O697" i="1"/>
  <c r="O440" i="1"/>
  <c r="O324" i="1"/>
  <c r="O290" i="1"/>
  <c r="O258" i="1"/>
  <c r="O226" i="1"/>
  <c r="O194" i="1"/>
  <c r="O161" i="1"/>
  <c r="O129" i="1"/>
  <c r="O97" i="1"/>
  <c r="O65" i="1"/>
  <c r="O33" i="1"/>
  <c r="N32" i="1"/>
  <c r="N64" i="1"/>
  <c r="N96" i="1"/>
  <c r="N128" i="1"/>
  <c r="N160" i="1"/>
  <c r="N193" i="1"/>
  <c r="N225" i="1"/>
  <c r="N257" i="1"/>
  <c r="N274" i="1"/>
  <c r="N288" i="1"/>
  <c r="N299" i="1"/>
  <c r="N313" i="1"/>
  <c r="N327" i="1"/>
  <c r="N338" i="1"/>
  <c r="N352" i="1"/>
  <c r="N363" i="1"/>
  <c r="N378" i="1"/>
  <c r="N392" i="1"/>
  <c r="N402" i="1"/>
  <c r="N411" i="1"/>
  <c r="N420" i="1"/>
  <c r="N430" i="1"/>
  <c r="N438" i="1"/>
  <c r="N446" i="1"/>
  <c r="N454" i="1"/>
  <c r="N462" i="1"/>
  <c r="N470" i="1"/>
  <c r="N478" i="1"/>
  <c r="N487" i="1"/>
  <c r="N495" i="1"/>
  <c r="N503" i="1"/>
  <c r="N511" i="1"/>
  <c r="N519" i="1"/>
  <c r="N527" i="1"/>
  <c r="N535" i="1"/>
  <c r="N543" i="1"/>
  <c r="N551" i="1"/>
  <c r="N559" i="1"/>
  <c r="N567" i="1"/>
  <c r="N575" i="1"/>
  <c r="N583" i="1"/>
  <c r="N591" i="1"/>
  <c r="N599" i="1"/>
  <c r="N607" i="1"/>
  <c r="N615" i="1"/>
  <c r="N623" i="1"/>
  <c r="N631" i="1"/>
  <c r="N639" i="1"/>
  <c r="N647" i="1"/>
  <c r="N655" i="1"/>
  <c r="N663" i="1"/>
  <c r="N671" i="1"/>
  <c r="N679" i="1"/>
  <c r="N687" i="1"/>
  <c r="N695" i="1"/>
  <c r="N703" i="1"/>
  <c r="N711" i="1"/>
  <c r="N719" i="1"/>
  <c r="N727" i="1"/>
  <c r="N735" i="1"/>
  <c r="N743" i="1"/>
  <c r="N751" i="1"/>
  <c r="N759" i="1"/>
  <c r="N767" i="1"/>
  <c r="N775" i="1"/>
  <c r="N783" i="1"/>
  <c r="N791" i="1"/>
  <c r="N799" i="1"/>
  <c r="N807" i="1"/>
  <c r="N815" i="1"/>
  <c r="N823" i="1"/>
  <c r="N831" i="1"/>
  <c r="N839" i="1"/>
  <c r="N847" i="1"/>
  <c r="N855" i="1"/>
  <c r="N863" i="1"/>
  <c r="N871" i="1"/>
  <c r="N879" i="1"/>
  <c r="N887" i="1"/>
  <c r="N895" i="1"/>
  <c r="N903" i="1"/>
  <c r="N911" i="1"/>
  <c r="O1072" i="1"/>
  <c r="O641" i="1"/>
  <c r="O383" i="1"/>
  <c r="O315" i="1"/>
  <c r="O283" i="1"/>
  <c r="O251" i="1"/>
  <c r="O219" i="1"/>
  <c r="O187" i="1"/>
  <c r="O154" i="1"/>
  <c r="O122" i="1"/>
  <c r="O90" i="1"/>
  <c r="O58" i="1"/>
  <c r="O26" i="1"/>
  <c r="N33" i="1"/>
  <c r="N65" i="1"/>
  <c r="N97" i="1"/>
  <c r="N129" i="1"/>
  <c r="N161" i="1"/>
  <c r="N194" i="1"/>
  <c r="N226" i="1"/>
  <c r="N258" i="1"/>
  <c r="N275" i="1"/>
  <c r="N289" i="1"/>
  <c r="N303" i="1"/>
  <c r="N314" i="1"/>
  <c r="N328" i="1"/>
  <c r="N339" i="1"/>
  <c r="N353" i="1"/>
  <c r="N368" i="1"/>
  <c r="N379" i="1"/>
  <c r="N393" i="1"/>
  <c r="N403" i="1"/>
  <c r="N412" i="1"/>
  <c r="N421" i="1"/>
  <c r="N431" i="1"/>
  <c r="N439" i="1"/>
  <c r="N447" i="1"/>
  <c r="N455" i="1"/>
  <c r="N463" i="1"/>
  <c r="N471" i="1"/>
  <c r="N479" i="1"/>
  <c r="N488" i="1"/>
  <c r="N496" i="1"/>
  <c r="N504" i="1"/>
  <c r="N512" i="1"/>
  <c r="N520" i="1"/>
  <c r="N528" i="1"/>
  <c r="N536" i="1"/>
  <c r="N544" i="1"/>
  <c r="N552" i="1"/>
  <c r="N560" i="1"/>
  <c r="N568" i="1"/>
  <c r="N576" i="1"/>
  <c r="N584" i="1"/>
  <c r="N592" i="1"/>
  <c r="N600" i="1"/>
  <c r="N608" i="1"/>
  <c r="N616" i="1"/>
  <c r="N624" i="1"/>
  <c r="N632" i="1"/>
  <c r="N640" i="1"/>
  <c r="N648" i="1"/>
  <c r="N656" i="1"/>
  <c r="N664" i="1"/>
  <c r="N672" i="1"/>
  <c r="N680" i="1"/>
  <c r="N688" i="1"/>
  <c r="N696" i="1"/>
  <c r="N704" i="1"/>
  <c r="N712" i="1"/>
  <c r="N720" i="1"/>
  <c r="N728" i="1"/>
  <c r="N736" i="1"/>
  <c r="N744" i="1"/>
  <c r="N752" i="1"/>
  <c r="N760" i="1"/>
  <c r="N768" i="1"/>
  <c r="N776" i="1"/>
  <c r="N784" i="1"/>
  <c r="N792" i="1"/>
  <c r="N800" i="1"/>
  <c r="N808" i="1"/>
  <c r="N816" i="1"/>
  <c r="N824" i="1"/>
  <c r="N832" i="1"/>
  <c r="N840" i="1"/>
  <c r="N848" i="1"/>
  <c r="N856" i="1"/>
  <c r="N864" i="1"/>
  <c r="N872" i="1"/>
  <c r="N880" i="1"/>
  <c r="N888" i="1"/>
  <c r="N896" i="1"/>
  <c r="N904" i="1"/>
  <c r="N912" i="1"/>
  <c r="N920" i="1"/>
  <c r="N928" i="1"/>
  <c r="N936" i="1"/>
  <c r="N944" i="1"/>
  <c r="N952" i="1"/>
  <c r="N960" i="1"/>
  <c r="N968" i="1"/>
  <c r="N976" i="1"/>
  <c r="N984" i="1"/>
  <c r="N992" i="1"/>
  <c r="N1000" i="1"/>
  <c r="N1008" i="1"/>
  <c r="N1016" i="1"/>
  <c r="N1024" i="1"/>
  <c r="N1032" i="1"/>
  <c r="N1040" i="1"/>
  <c r="O1040" i="1"/>
  <c r="O633" i="1"/>
  <c r="O375" i="1"/>
  <c r="O314" i="1"/>
  <c r="O282" i="1"/>
  <c r="O250" i="1"/>
  <c r="O218" i="1"/>
  <c r="O186" i="1"/>
  <c r="O153" i="1"/>
  <c r="O121" i="1"/>
  <c r="O89" i="1"/>
  <c r="O57" i="1"/>
  <c r="O25" i="1"/>
  <c r="N8" i="1"/>
  <c r="N40" i="1"/>
  <c r="N72" i="1"/>
  <c r="N104" i="1"/>
  <c r="N136" i="1"/>
  <c r="N168" i="1"/>
  <c r="N201" i="1"/>
  <c r="N233" i="1"/>
  <c r="N263" i="1"/>
  <c r="N279" i="1"/>
  <c r="N290" i="1"/>
  <c r="N304" i="1"/>
  <c r="N315" i="1"/>
  <c r="N329" i="1"/>
  <c r="N343" i="1"/>
  <c r="N354" i="1"/>
  <c r="N369" i="1"/>
  <c r="N380" i="1"/>
  <c r="N394" i="1"/>
  <c r="N404" i="1"/>
  <c r="N413" i="1"/>
  <c r="N422" i="1"/>
  <c r="N432" i="1"/>
  <c r="N440" i="1"/>
  <c r="N448" i="1"/>
  <c r="N456" i="1"/>
  <c r="N464" i="1"/>
  <c r="N472" i="1"/>
  <c r="N480" i="1"/>
  <c r="N489" i="1"/>
  <c r="N497" i="1"/>
  <c r="N505" i="1"/>
  <c r="N513" i="1"/>
  <c r="N521" i="1"/>
  <c r="N529" i="1"/>
  <c r="N537" i="1"/>
  <c r="N545" i="1"/>
  <c r="N553" i="1"/>
  <c r="N561" i="1"/>
  <c r="N569" i="1"/>
  <c r="N577" i="1"/>
  <c r="N585" i="1"/>
  <c r="N593" i="1"/>
  <c r="N601" i="1"/>
  <c r="N609" i="1"/>
  <c r="N617" i="1"/>
  <c r="N625" i="1"/>
  <c r="N633" i="1"/>
  <c r="N641" i="1"/>
  <c r="N649" i="1"/>
  <c r="N657" i="1"/>
  <c r="N665" i="1"/>
  <c r="N673" i="1"/>
  <c r="N681" i="1"/>
  <c r="N689" i="1"/>
  <c r="N697" i="1"/>
  <c r="N705" i="1"/>
  <c r="N713" i="1"/>
  <c r="N721" i="1"/>
  <c r="N729" i="1"/>
  <c r="N737" i="1"/>
  <c r="N745" i="1"/>
  <c r="N753" i="1"/>
  <c r="N761" i="1"/>
  <c r="N769" i="1"/>
  <c r="N777" i="1"/>
  <c r="N785" i="1"/>
  <c r="N793" i="1"/>
  <c r="N801" i="1"/>
  <c r="N809" i="1"/>
  <c r="N817" i="1"/>
  <c r="N825" i="1"/>
  <c r="N833" i="1"/>
  <c r="N841" i="1"/>
  <c r="N849" i="1"/>
  <c r="N857" i="1"/>
  <c r="N865" i="1"/>
  <c r="N873" i="1"/>
  <c r="N881" i="1"/>
  <c r="N889" i="1"/>
  <c r="N897" i="1"/>
  <c r="N905" i="1"/>
  <c r="N913" i="1"/>
  <c r="N921" i="1"/>
  <c r="N929" i="1"/>
  <c r="N937" i="1"/>
  <c r="N945" i="1"/>
  <c r="N953" i="1"/>
  <c r="N961" i="1"/>
  <c r="N969" i="1"/>
  <c r="N977" i="1"/>
  <c r="N985" i="1"/>
  <c r="N993" i="1"/>
  <c r="N1001" i="1"/>
  <c r="N1009" i="1"/>
  <c r="N1017" i="1"/>
  <c r="O833" i="1"/>
  <c r="O577" i="1"/>
  <c r="O353" i="1"/>
  <c r="O307" i="1"/>
  <c r="O275" i="1"/>
  <c r="O243" i="1"/>
  <c r="O211" i="1"/>
  <c r="O178" i="1"/>
  <c r="O146" i="1"/>
  <c r="O114" i="1"/>
  <c r="O82" i="1"/>
  <c r="O50" i="1"/>
  <c r="O18" i="1"/>
  <c r="N9" i="1"/>
  <c r="N41" i="1"/>
  <c r="N73" i="1"/>
  <c r="N105" i="1"/>
  <c r="N137" i="1"/>
  <c r="N169" i="1"/>
  <c r="N202" i="1"/>
  <c r="N234" i="1"/>
  <c r="N265" i="1"/>
  <c r="N280" i="1"/>
  <c r="N291" i="1"/>
  <c r="N305" i="1"/>
  <c r="N319" i="1"/>
  <c r="N330" i="1"/>
  <c r="N344" i="1"/>
  <c r="N355" i="1"/>
  <c r="N370" i="1"/>
  <c r="N384" i="1"/>
  <c r="N395" i="1"/>
  <c r="N405" i="1"/>
  <c r="N414" i="1"/>
  <c r="N424" i="1"/>
  <c r="N433" i="1"/>
  <c r="N441" i="1"/>
  <c r="N449" i="1"/>
  <c r="N457" i="1"/>
  <c r="N465" i="1"/>
  <c r="N473" i="1"/>
  <c r="N481" i="1"/>
  <c r="N490" i="1"/>
  <c r="N498" i="1"/>
  <c r="N506" i="1"/>
  <c r="N514" i="1"/>
  <c r="N522" i="1"/>
  <c r="N530" i="1"/>
  <c r="N538" i="1"/>
  <c r="N546" i="1"/>
  <c r="N554" i="1"/>
  <c r="N562" i="1"/>
  <c r="N570" i="1"/>
  <c r="N578" i="1"/>
  <c r="N586" i="1"/>
  <c r="N594" i="1"/>
  <c r="N602" i="1"/>
  <c r="N610" i="1"/>
  <c r="N618" i="1"/>
  <c r="N626" i="1"/>
  <c r="N634" i="1"/>
  <c r="N642" i="1"/>
  <c r="N650" i="1"/>
  <c r="N658" i="1"/>
  <c r="N666" i="1"/>
  <c r="N674" i="1"/>
  <c r="N682" i="1"/>
  <c r="N690" i="1"/>
  <c r="N698" i="1"/>
  <c r="N706" i="1"/>
  <c r="N714" i="1"/>
  <c r="N722" i="1"/>
  <c r="N730" i="1"/>
  <c r="N738" i="1"/>
  <c r="N746" i="1"/>
  <c r="N754" i="1"/>
  <c r="N762" i="1"/>
  <c r="N770" i="1"/>
  <c r="N778" i="1"/>
  <c r="N786" i="1"/>
  <c r="N794" i="1"/>
  <c r="N802" i="1"/>
  <c r="N810" i="1"/>
  <c r="N818" i="1"/>
  <c r="N826" i="1"/>
  <c r="N834" i="1"/>
  <c r="N842" i="1"/>
  <c r="N850" i="1"/>
  <c r="N858" i="1"/>
  <c r="N866" i="1"/>
  <c r="N874" i="1"/>
  <c r="N882" i="1"/>
  <c r="N890" i="1"/>
  <c r="N898" i="1"/>
  <c r="N906" i="1"/>
  <c r="N914" i="1"/>
  <c r="N922" i="1"/>
  <c r="N930" i="1"/>
  <c r="N938" i="1"/>
  <c r="N946" i="1"/>
  <c r="N954" i="1"/>
  <c r="N962" i="1"/>
  <c r="N970" i="1"/>
  <c r="N978" i="1"/>
  <c r="N986" i="1"/>
  <c r="N994" i="1"/>
  <c r="N1002" i="1"/>
  <c r="N1010" i="1"/>
  <c r="O761" i="1"/>
  <c r="O505" i="1"/>
  <c r="O336" i="1"/>
  <c r="O298" i="1"/>
  <c r="O266" i="1"/>
  <c r="O234" i="1"/>
  <c r="O202" i="1"/>
  <c r="O169" i="1"/>
  <c r="O137" i="1"/>
  <c r="O105" i="1"/>
  <c r="O73" i="1"/>
  <c r="O41" i="1"/>
  <c r="O9" i="1"/>
  <c r="N24" i="1"/>
  <c r="N56" i="1"/>
  <c r="N88" i="1"/>
  <c r="N120" i="1"/>
  <c r="N152" i="1"/>
  <c r="N185" i="1"/>
  <c r="N217" i="1"/>
  <c r="N249" i="1"/>
  <c r="N271" i="1"/>
  <c r="N283" i="1"/>
  <c r="N297" i="1"/>
  <c r="N311" i="1"/>
  <c r="N322" i="1"/>
  <c r="N336" i="1"/>
  <c r="N347" i="1"/>
  <c r="N361" i="1"/>
  <c r="N376" i="1"/>
  <c r="N387" i="1"/>
  <c r="N400" i="1"/>
  <c r="N409" i="1"/>
  <c r="N418" i="1"/>
  <c r="N428" i="1"/>
  <c r="N436" i="1"/>
  <c r="N444" i="1"/>
  <c r="N452" i="1"/>
  <c r="N460" i="1"/>
  <c r="N468" i="1"/>
  <c r="N476" i="1"/>
  <c r="N485" i="1"/>
  <c r="N493" i="1"/>
  <c r="N501" i="1"/>
  <c r="N509" i="1"/>
  <c r="N517" i="1"/>
  <c r="N525" i="1"/>
  <c r="N533" i="1"/>
  <c r="N541" i="1"/>
  <c r="N549" i="1"/>
  <c r="N557" i="1"/>
  <c r="N565" i="1"/>
  <c r="N573" i="1"/>
  <c r="N581" i="1"/>
  <c r="N589" i="1"/>
  <c r="N597" i="1"/>
  <c r="N605" i="1"/>
  <c r="N613" i="1"/>
  <c r="N621" i="1"/>
  <c r="N629" i="1"/>
  <c r="N637" i="1"/>
  <c r="N645" i="1"/>
  <c r="N653" i="1"/>
  <c r="N661" i="1"/>
  <c r="N669" i="1"/>
  <c r="N677" i="1"/>
  <c r="N685" i="1"/>
  <c r="N693" i="1"/>
  <c r="N701" i="1"/>
  <c r="N709" i="1"/>
  <c r="N717" i="1"/>
  <c r="N725" i="1"/>
  <c r="N733" i="1"/>
  <c r="N741" i="1"/>
  <c r="N749" i="1"/>
  <c r="N757" i="1"/>
  <c r="N765" i="1"/>
  <c r="N773" i="1"/>
  <c r="N781" i="1"/>
  <c r="N789" i="1"/>
  <c r="N797" i="1"/>
  <c r="N805" i="1"/>
  <c r="N813" i="1"/>
  <c r="N821" i="1"/>
  <c r="N829" i="1"/>
  <c r="O825" i="1"/>
  <c r="O274" i="1"/>
  <c r="O145" i="1"/>
  <c r="O17" i="1"/>
  <c r="N80" i="1"/>
  <c r="N209" i="1"/>
  <c r="N295" i="1"/>
  <c r="N345" i="1"/>
  <c r="N396" i="1"/>
  <c r="N434" i="1"/>
  <c r="N466" i="1"/>
  <c r="N499" i="1"/>
  <c r="N531" i="1"/>
  <c r="N563" i="1"/>
  <c r="N595" i="1"/>
  <c r="N627" i="1"/>
  <c r="N659" i="1"/>
  <c r="N691" i="1"/>
  <c r="N723" i="1"/>
  <c r="N755" i="1"/>
  <c r="N787" i="1"/>
  <c r="N819" i="1"/>
  <c r="N844" i="1"/>
  <c r="N867" i="1"/>
  <c r="N885" i="1"/>
  <c r="N908" i="1"/>
  <c r="N923" i="1"/>
  <c r="N934" i="1"/>
  <c r="N948" i="1"/>
  <c r="N959" i="1"/>
  <c r="N973" i="1"/>
  <c r="N987" i="1"/>
  <c r="N998" i="1"/>
  <c r="N1012" i="1"/>
  <c r="N1022" i="1"/>
  <c r="N1031" i="1"/>
  <c r="N1041" i="1"/>
  <c r="N1049" i="1"/>
  <c r="N1057" i="1"/>
  <c r="N1065" i="1"/>
  <c r="N1073" i="1"/>
  <c r="N1081" i="1"/>
  <c r="N1089" i="1"/>
  <c r="N1097" i="1"/>
  <c r="N1105" i="1"/>
  <c r="N1113" i="1"/>
  <c r="N1121" i="1"/>
  <c r="N1129" i="1"/>
  <c r="N1137" i="1"/>
  <c r="N1145" i="1"/>
  <c r="N1153" i="1"/>
  <c r="N1161" i="1"/>
  <c r="N1169" i="1"/>
  <c r="N1177" i="1"/>
  <c r="N1185" i="1"/>
  <c r="N1193" i="1"/>
  <c r="N1201" i="1"/>
  <c r="N1209" i="1"/>
  <c r="N1217" i="1"/>
  <c r="N1225" i="1"/>
  <c r="N1233" i="1"/>
  <c r="N1241" i="1"/>
  <c r="N1249" i="1"/>
  <c r="N1257" i="1"/>
  <c r="N1265" i="1"/>
  <c r="N1273" i="1"/>
  <c r="N1281" i="1"/>
  <c r="N1289" i="1"/>
  <c r="N1297" i="1"/>
  <c r="N1305" i="1"/>
  <c r="N1313" i="1"/>
  <c r="N1321" i="1"/>
  <c r="N1329" i="1"/>
  <c r="N1337" i="1"/>
  <c r="N1345" i="1"/>
  <c r="N1353" i="1"/>
  <c r="N1361" i="1"/>
  <c r="N1369" i="1"/>
  <c r="N1377" i="1"/>
  <c r="N1385" i="1"/>
  <c r="N1393" i="1"/>
  <c r="N1401" i="1"/>
  <c r="N1409" i="1"/>
  <c r="N1417" i="1"/>
  <c r="N1425" i="1"/>
  <c r="N1433" i="1"/>
  <c r="N1441" i="1"/>
  <c r="N1449" i="1"/>
  <c r="N1457" i="1"/>
  <c r="N1465" i="1"/>
  <c r="N1473" i="1"/>
  <c r="N1481" i="1"/>
  <c r="N1489" i="1"/>
  <c r="N1497" i="1"/>
  <c r="N1505" i="1"/>
  <c r="N1513" i="1"/>
  <c r="N1521" i="1"/>
  <c r="N1529" i="1"/>
  <c r="N1537" i="1"/>
  <c r="N1545" i="1"/>
  <c r="N1553" i="1"/>
  <c r="N1561" i="1"/>
  <c r="N1569" i="1"/>
  <c r="N1577" i="1"/>
  <c r="N1585" i="1"/>
  <c r="N1593" i="1"/>
  <c r="N1601" i="1"/>
  <c r="N1609" i="1"/>
  <c r="N1617" i="1"/>
  <c r="N1625" i="1"/>
  <c r="N1633" i="1"/>
  <c r="N1641" i="1"/>
  <c r="N1649" i="1"/>
  <c r="N1657" i="1"/>
  <c r="N1665" i="1"/>
  <c r="N1673" i="1"/>
  <c r="N1681" i="1"/>
  <c r="N1689" i="1"/>
  <c r="N1697" i="1"/>
  <c r="N1705" i="1"/>
  <c r="N1713" i="1"/>
  <c r="N1721" i="1"/>
  <c r="N1729" i="1"/>
  <c r="N1737" i="1"/>
  <c r="N1745" i="1"/>
  <c r="N1753" i="1"/>
  <c r="N1761" i="1"/>
  <c r="N1769" i="1"/>
  <c r="N1777" i="1"/>
  <c r="N1785" i="1"/>
  <c r="N1793" i="1"/>
  <c r="N1801" i="1"/>
  <c r="N1809" i="1"/>
  <c r="N1817" i="1"/>
  <c r="N1825" i="1"/>
  <c r="N1833" i="1"/>
  <c r="N1841" i="1"/>
  <c r="N1849" i="1"/>
  <c r="N1857" i="1"/>
  <c r="N1865" i="1"/>
  <c r="N1873" i="1"/>
  <c r="N1881" i="1"/>
  <c r="N1889" i="1"/>
  <c r="N1897" i="1"/>
  <c r="N1905" i="1"/>
  <c r="N1913" i="1"/>
  <c r="N1921" i="1"/>
  <c r="N1929" i="1"/>
  <c r="N1937" i="1"/>
  <c r="N1945" i="1"/>
  <c r="N1953" i="1"/>
  <c r="N1961" i="1"/>
  <c r="N1969" i="1"/>
  <c r="N1977" i="1"/>
  <c r="N1985" i="1"/>
  <c r="N1993" i="1"/>
  <c r="N2001" i="1"/>
  <c r="N2009" i="1"/>
  <c r="N2017" i="1"/>
  <c r="N2025" i="1"/>
  <c r="N2033" i="1"/>
  <c r="N2041" i="1"/>
  <c r="N2049" i="1"/>
  <c r="N2057" i="1"/>
  <c r="N2065" i="1"/>
  <c r="N2073" i="1"/>
  <c r="N2081" i="1"/>
  <c r="O769" i="1"/>
  <c r="O267" i="1"/>
  <c r="O138" i="1"/>
  <c r="O10" i="1"/>
  <c r="N81" i="1"/>
  <c r="N210" i="1"/>
  <c r="N296" i="1"/>
  <c r="N346" i="1"/>
  <c r="N397" i="1"/>
  <c r="N435" i="1"/>
  <c r="N467" i="1"/>
  <c r="N500" i="1"/>
  <c r="N532" i="1"/>
  <c r="N564" i="1"/>
  <c r="N596" i="1"/>
  <c r="N628" i="1"/>
  <c r="N660" i="1"/>
  <c r="N692" i="1"/>
  <c r="N724" i="1"/>
  <c r="N756" i="1"/>
  <c r="N788" i="1"/>
  <c r="N820" i="1"/>
  <c r="N845" i="1"/>
  <c r="N868" i="1"/>
  <c r="N891" i="1"/>
  <c r="N909" i="1"/>
  <c r="N924" i="1"/>
  <c r="N935" i="1"/>
  <c r="N949" i="1"/>
  <c r="N963" i="1"/>
  <c r="N974" i="1"/>
  <c r="N988" i="1"/>
  <c r="N999" i="1"/>
  <c r="N1013" i="1"/>
  <c r="N1023" i="1"/>
  <c r="N1033" i="1"/>
  <c r="N1042" i="1"/>
  <c r="N1050" i="1"/>
  <c r="N1058" i="1"/>
  <c r="N1066" i="1"/>
  <c r="N1074" i="1"/>
  <c r="N1082" i="1"/>
  <c r="N1090" i="1"/>
  <c r="N1098" i="1"/>
  <c r="N1106" i="1"/>
  <c r="N1114" i="1"/>
  <c r="N1122" i="1"/>
  <c r="N1130" i="1"/>
  <c r="N1138" i="1"/>
  <c r="N1146" i="1"/>
  <c r="N1154" i="1"/>
  <c r="N1162" i="1"/>
  <c r="N1170" i="1"/>
  <c r="N1178" i="1"/>
  <c r="N1186" i="1"/>
  <c r="N1194" i="1"/>
  <c r="N1202" i="1"/>
  <c r="N1210" i="1"/>
  <c r="N1218" i="1"/>
  <c r="N1226" i="1"/>
  <c r="N1234" i="1"/>
  <c r="N1242" i="1"/>
  <c r="N1250" i="1"/>
  <c r="N1258" i="1"/>
  <c r="N1266" i="1"/>
  <c r="N1274" i="1"/>
  <c r="N1282" i="1"/>
  <c r="N1290" i="1"/>
  <c r="N1298" i="1"/>
  <c r="N1306" i="1"/>
  <c r="N1314" i="1"/>
  <c r="N1322" i="1"/>
  <c r="N1330" i="1"/>
  <c r="N1338" i="1"/>
  <c r="N1346" i="1"/>
  <c r="N1354" i="1"/>
  <c r="N1362" i="1"/>
  <c r="N1370" i="1"/>
  <c r="N1378" i="1"/>
  <c r="N1386" i="1"/>
  <c r="N1394" i="1"/>
  <c r="N1402" i="1"/>
  <c r="N1410" i="1"/>
  <c r="N1418" i="1"/>
  <c r="N1426" i="1"/>
  <c r="N1434" i="1"/>
  <c r="N1442" i="1"/>
  <c r="N1450" i="1"/>
  <c r="N1458" i="1"/>
  <c r="N1466" i="1"/>
  <c r="N1474" i="1"/>
  <c r="N1482" i="1"/>
  <c r="N1490" i="1"/>
  <c r="N1498" i="1"/>
  <c r="N1506" i="1"/>
  <c r="N1514" i="1"/>
  <c r="N1522" i="1"/>
  <c r="N1530" i="1"/>
  <c r="N1538" i="1"/>
  <c r="N1546" i="1"/>
  <c r="N1554" i="1"/>
  <c r="N1562" i="1"/>
  <c r="N1570" i="1"/>
  <c r="N1578" i="1"/>
  <c r="N1586" i="1"/>
  <c r="N1594" i="1"/>
  <c r="N1602" i="1"/>
  <c r="N1610" i="1"/>
  <c r="N1618" i="1"/>
  <c r="N1626" i="1"/>
  <c r="N1634" i="1"/>
  <c r="N1642" i="1"/>
  <c r="N1650" i="1"/>
  <c r="N1658" i="1"/>
  <c r="N1666" i="1"/>
  <c r="N1674" i="1"/>
  <c r="N1682" i="1"/>
  <c r="N1690" i="1"/>
  <c r="N1698" i="1"/>
  <c r="N1706" i="1"/>
  <c r="N1714" i="1"/>
  <c r="N1722" i="1"/>
  <c r="N1730" i="1"/>
  <c r="N1738" i="1"/>
  <c r="N1746" i="1"/>
  <c r="N1754" i="1"/>
  <c r="N1762" i="1"/>
  <c r="N1770" i="1"/>
  <c r="N1778" i="1"/>
  <c r="N1786" i="1"/>
  <c r="N1794" i="1"/>
  <c r="N1802" i="1"/>
  <c r="N1810" i="1"/>
  <c r="N1818" i="1"/>
  <c r="N1826" i="1"/>
  <c r="N1834" i="1"/>
  <c r="N1842" i="1"/>
  <c r="N1850" i="1"/>
  <c r="N1858" i="1"/>
  <c r="N1866" i="1"/>
  <c r="N1874" i="1"/>
  <c r="N1882" i="1"/>
  <c r="N1890" i="1"/>
  <c r="N1898" i="1"/>
  <c r="N1906" i="1"/>
  <c r="N1914" i="1"/>
  <c r="N1922" i="1"/>
  <c r="N1930" i="1"/>
  <c r="N1938" i="1"/>
  <c r="N1946" i="1"/>
  <c r="N1954" i="1"/>
  <c r="N1962" i="1"/>
  <c r="N1970" i="1"/>
  <c r="N1978" i="1"/>
  <c r="N1986" i="1"/>
  <c r="N1994" i="1"/>
  <c r="N2002" i="1"/>
  <c r="N2010" i="1"/>
  <c r="N2018" i="1"/>
  <c r="N2026" i="1"/>
  <c r="N2034" i="1"/>
  <c r="N2042" i="1"/>
  <c r="N2050" i="1"/>
  <c r="N2058" i="1"/>
  <c r="N2066" i="1"/>
  <c r="N2074" i="1"/>
  <c r="N2082" i="1"/>
  <c r="O569" i="1"/>
  <c r="O242" i="1"/>
  <c r="O113" i="1"/>
  <c r="N112" i="1"/>
  <c r="N241" i="1"/>
  <c r="N306" i="1"/>
  <c r="N359" i="1"/>
  <c r="N406" i="1"/>
  <c r="N442" i="1"/>
  <c r="N474" i="1"/>
  <c r="N507" i="1"/>
  <c r="N539" i="1"/>
  <c r="N571" i="1"/>
  <c r="N603" i="1"/>
  <c r="N635" i="1"/>
  <c r="N667" i="1"/>
  <c r="N699" i="1"/>
  <c r="N731" i="1"/>
  <c r="N763" i="1"/>
  <c r="N795" i="1"/>
  <c r="N827" i="1"/>
  <c r="N851" i="1"/>
  <c r="N869" i="1"/>
  <c r="N892" i="1"/>
  <c r="N910" i="1"/>
  <c r="N925" i="1"/>
  <c r="N939" i="1"/>
  <c r="N950" i="1"/>
  <c r="N964" i="1"/>
  <c r="N975" i="1"/>
  <c r="N989" i="1"/>
  <c r="N1003" i="1"/>
  <c r="N1014" i="1"/>
  <c r="N1025" i="1"/>
  <c r="N1034" i="1"/>
  <c r="N1043" i="1"/>
  <c r="N1051" i="1"/>
  <c r="N1059" i="1"/>
  <c r="N1067" i="1"/>
  <c r="N1075" i="1"/>
  <c r="N1083" i="1"/>
  <c r="N1091" i="1"/>
  <c r="N1099" i="1"/>
  <c r="N1107" i="1"/>
  <c r="N1115" i="1"/>
  <c r="N1123" i="1"/>
  <c r="N1131" i="1"/>
  <c r="N1139" i="1"/>
  <c r="N1147" i="1"/>
  <c r="N1155" i="1"/>
  <c r="N1163" i="1"/>
  <c r="N1171" i="1"/>
  <c r="N1179" i="1"/>
  <c r="N1187" i="1"/>
  <c r="N1195" i="1"/>
  <c r="N1203" i="1"/>
  <c r="N1211" i="1"/>
  <c r="N1219" i="1"/>
  <c r="N1227" i="1"/>
  <c r="N1235" i="1"/>
  <c r="N1243" i="1"/>
  <c r="N1251" i="1"/>
  <c r="N1259" i="1"/>
  <c r="N1267" i="1"/>
  <c r="N1275" i="1"/>
  <c r="N1283" i="1"/>
  <c r="N1291" i="1"/>
  <c r="N1299" i="1"/>
  <c r="N1307" i="1"/>
  <c r="N1315" i="1"/>
  <c r="N1323" i="1"/>
  <c r="N1331" i="1"/>
  <c r="N1339" i="1"/>
  <c r="N1347" i="1"/>
  <c r="N1355" i="1"/>
  <c r="N1363" i="1"/>
  <c r="N1371" i="1"/>
  <c r="N1379" i="1"/>
  <c r="N1387" i="1"/>
  <c r="N1395" i="1"/>
  <c r="N1403" i="1"/>
  <c r="N1411" i="1"/>
  <c r="N1419" i="1"/>
  <c r="N1427" i="1"/>
  <c r="N1435" i="1"/>
  <c r="N1443" i="1"/>
  <c r="N1451" i="1"/>
  <c r="N1459" i="1"/>
  <c r="N1467" i="1"/>
  <c r="N1475" i="1"/>
  <c r="N1483" i="1"/>
  <c r="N1491" i="1"/>
  <c r="N1499" i="1"/>
  <c r="N1507" i="1"/>
  <c r="N1515" i="1"/>
  <c r="N1523" i="1"/>
  <c r="N1531" i="1"/>
  <c r="N1539" i="1"/>
  <c r="N1547" i="1"/>
  <c r="N1555" i="1"/>
  <c r="N1563" i="1"/>
  <c r="N1571" i="1"/>
  <c r="N1579" i="1"/>
  <c r="N1587" i="1"/>
  <c r="N1595" i="1"/>
  <c r="N1603" i="1"/>
  <c r="N1611" i="1"/>
  <c r="N1619" i="1"/>
  <c r="N1627" i="1"/>
  <c r="N1635" i="1"/>
  <c r="N1643" i="1"/>
  <c r="N1651" i="1"/>
  <c r="N1659" i="1"/>
  <c r="N1667" i="1"/>
  <c r="N1675" i="1"/>
  <c r="N1683" i="1"/>
  <c r="N1691" i="1"/>
  <c r="N1699" i="1"/>
  <c r="N1707" i="1"/>
  <c r="N1715" i="1"/>
  <c r="N1723" i="1"/>
  <c r="N1731" i="1"/>
  <c r="N1739" i="1"/>
  <c r="N1747" i="1"/>
  <c r="N1755" i="1"/>
  <c r="N1763" i="1"/>
  <c r="N1771" i="1"/>
  <c r="N1779" i="1"/>
  <c r="N1787" i="1"/>
  <c r="N1795" i="1"/>
  <c r="N1803" i="1"/>
  <c r="N1811" i="1"/>
  <c r="N1819" i="1"/>
  <c r="N1827" i="1"/>
  <c r="N1835" i="1"/>
  <c r="N1843" i="1"/>
  <c r="N1851" i="1"/>
  <c r="N1859" i="1"/>
  <c r="N1867" i="1"/>
  <c r="N1875" i="1"/>
  <c r="N1883" i="1"/>
  <c r="N1891" i="1"/>
  <c r="N1899" i="1"/>
  <c r="N1907" i="1"/>
  <c r="N1915" i="1"/>
  <c r="N1923" i="1"/>
  <c r="N1931" i="1"/>
  <c r="N1939" i="1"/>
  <c r="N1947" i="1"/>
  <c r="N1955" i="1"/>
  <c r="N1963" i="1"/>
  <c r="N1971" i="1"/>
  <c r="N1979" i="1"/>
  <c r="N1987" i="1"/>
  <c r="N1995" i="1"/>
  <c r="N2003" i="1"/>
  <c r="N2011" i="1"/>
  <c r="N2019" i="1"/>
  <c r="N2027" i="1"/>
  <c r="N2035" i="1"/>
  <c r="N2043" i="1"/>
  <c r="N2051" i="1"/>
  <c r="N2059" i="1"/>
  <c r="N2067" i="1"/>
  <c r="N2075" i="1"/>
  <c r="N2083" i="1"/>
  <c r="N2091" i="1"/>
  <c r="N2099" i="1"/>
  <c r="N2107" i="1"/>
  <c r="N2115" i="1"/>
  <c r="O513" i="1"/>
  <c r="O235" i="1"/>
  <c r="O106" i="1"/>
  <c r="N113" i="1"/>
  <c r="N242" i="1"/>
  <c r="N307" i="1"/>
  <c r="N360" i="1"/>
  <c r="N408" i="1"/>
  <c r="N443" i="1"/>
  <c r="N475" i="1"/>
  <c r="N508" i="1"/>
  <c r="N540" i="1"/>
  <c r="N572" i="1"/>
  <c r="N604" i="1"/>
  <c r="N636" i="1"/>
  <c r="N668" i="1"/>
  <c r="N700" i="1"/>
  <c r="N732" i="1"/>
  <c r="N764" i="1"/>
  <c r="N796" i="1"/>
  <c r="N828" i="1"/>
  <c r="N852" i="1"/>
  <c r="N875" i="1"/>
  <c r="N893" i="1"/>
  <c r="N915" i="1"/>
  <c r="N926" i="1"/>
  <c r="N940" i="1"/>
  <c r="N951" i="1"/>
  <c r="N965" i="1"/>
  <c r="N979" i="1"/>
  <c r="N990" i="1"/>
  <c r="N1004" i="1"/>
  <c r="N1015" i="1"/>
  <c r="N1026" i="1"/>
  <c r="N1035" i="1"/>
  <c r="N1044" i="1"/>
  <c r="N1052" i="1"/>
  <c r="N1060" i="1"/>
  <c r="N1068" i="1"/>
  <c r="N1076" i="1"/>
  <c r="N1084" i="1"/>
  <c r="N1092" i="1"/>
  <c r="N1100" i="1"/>
  <c r="N1108" i="1"/>
  <c r="N1116" i="1"/>
  <c r="N1124" i="1"/>
  <c r="N1132" i="1"/>
  <c r="N1140" i="1"/>
  <c r="N1148" i="1"/>
  <c r="N1156" i="1"/>
  <c r="N1164" i="1"/>
  <c r="N1172" i="1"/>
  <c r="N1180" i="1"/>
  <c r="N1188" i="1"/>
  <c r="N1196" i="1"/>
  <c r="N1204" i="1"/>
  <c r="N1212" i="1"/>
  <c r="N1220" i="1"/>
  <c r="N1228" i="1"/>
  <c r="N1236" i="1"/>
  <c r="N1244" i="1"/>
  <c r="N1252" i="1"/>
  <c r="N1260" i="1"/>
  <c r="N1268" i="1"/>
  <c r="N1276" i="1"/>
  <c r="N1284" i="1"/>
  <c r="N1292" i="1"/>
  <c r="N1300" i="1"/>
  <c r="N1308" i="1"/>
  <c r="N1316" i="1"/>
  <c r="N1324" i="1"/>
  <c r="N1332" i="1"/>
  <c r="N1340" i="1"/>
  <c r="N1348" i="1"/>
  <c r="N1356" i="1"/>
  <c r="N1364" i="1"/>
  <c r="N1372" i="1"/>
  <c r="N1380" i="1"/>
  <c r="N1388" i="1"/>
  <c r="N1396" i="1"/>
  <c r="N1404" i="1"/>
  <c r="N1412" i="1"/>
  <c r="N1420" i="1"/>
  <c r="N1428" i="1"/>
  <c r="N1436" i="1"/>
  <c r="N1444" i="1"/>
  <c r="N1452" i="1"/>
  <c r="N1460" i="1"/>
  <c r="N1468" i="1"/>
  <c r="N1476" i="1"/>
  <c r="N1484" i="1"/>
  <c r="N1492" i="1"/>
  <c r="N1500" i="1"/>
  <c r="N1508" i="1"/>
  <c r="N1516" i="1"/>
  <c r="N1524" i="1"/>
  <c r="N1532" i="1"/>
  <c r="N1540" i="1"/>
  <c r="N1548" i="1"/>
  <c r="N1556" i="1"/>
  <c r="N1564" i="1"/>
  <c r="N1572" i="1"/>
  <c r="N1580" i="1"/>
  <c r="N1588" i="1"/>
  <c r="N1596" i="1"/>
  <c r="N1604" i="1"/>
  <c r="N1612" i="1"/>
  <c r="N1620" i="1"/>
  <c r="N1628" i="1"/>
  <c r="N1636" i="1"/>
  <c r="N1644" i="1"/>
  <c r="N1652" i="1"/>
  <c r="N1660" i="1"/>
  <c r="N1668" i="1"/>
  <c r="N1676" i="1"/>
  <c r="N1684" i="1"/>
  <c r="N1692" i="1"/>
  <c r="N1700" i="1"/>
  <c r="N1708" i="1"/>
  <c r="N1716" i="1"/>
  <c r="N1724" i="1"/>
  <c r="N1732" i="1"/>
  <c r="N1740" i="1"/>
  <c r="N1748" i="1"/>
  <c r="N1756" i="1"/>
  <c r="N1764" i="1"/>
  <c r="N1772" i="1"/>
  <c r="N1780" i="1"/>
  <c r="N1788" i="1"/>
  <c r="N1796" i="1"/>
  <c r="N1804" i="1"/>
  <c r="N1812" i="1"/>
  <c r="N1820" i="1"/>
  <c r="N1828" i="1"/>
  <c r="N1836" i="1"/>
  <c r="N1844" i="1"/>
  <c r="N1852" i="1"/>
  <c r="N1860" i="1"/>
  <c r="N1868" i="1"/>
  <c r="N1876" i="1"/>
  <c r="N1884" i="1"/>
  <c r="N1892" i="1"/>
  <c r="N1900" i="1"/>
  <c r="N1908" i="1"/>
  <c r="N1916" i="1"/>
  <c r="N1924" i="1"/>
  <c r="N1932" i="1"/>
  <c r="N1940" i="1"/>
  <c r="N1948" i="1"/>
  <c r="N1956" i="1"/>
  <c r="N1964" i="1"/>
  <c r="N1972" i="1"/>
  <c r="N1980" i="1"/>
  <c r="N1988" i="1"/>
  <c r="N1996" i="1"/>
  <c r="N2004" i="1"/>
  <c r="N2012" i="1"/>
  <c r="N2020" i="1"/>
  <c r="N2028" i="1"/>
  <c r="N2036" i="1"/>
  <c r="N2044" i="1"/>
  <c r="N2052" i="1"/>
  <c r="N2060" i="1"/>
  <c r="O352" i="1"/>
  <c r="O210" i="1"/>
  <c r="O81" i="1"/>
  <c r="N16" i="1"/>
  <c r="N144" i="1"/>
  <c r="N266" i="1"/>
  <c r="N320" i="1"/>
  <c r="N371" i="1"/>
  <c r="N416" i="1"/>
  <c r="N450" i="1"/>
  <c r="N483" i="1"/>
  <c r="N515" i="1"/>
  <c r="N547" i="1"/>
  <c r="N579" i="1"/>
  <c r="N611" i="1"/>
  <c r="N643" i="1"/>
  <c r="N675" i="1"/>
  <c r="N707" i="1"/>
  <c r="N739" i="1"/>
  <c r="N771" i="1"/>
  <c r="N803" i="1"/>
  <c r="N835" i="1"/>
  <c r="N853" i="1"/>
  <c r="N876" i="1"/>
  <c r="N899" i="1"/>
  <c r="N916" i="1"/>
  <c r="N927" i="1"/>
  <c r="N941" i="1"/>
  <c r="N955" i="1"/>
  <c r="N966" i="1"/>
  <c r="N980" i="1"/>
  <c r="N991" i="1"/>
  <c r="N1005" i="1"/>
  <c r="N1018" i="1"/>
  <c r="N1027" i="1"/>
  <c r="N1036" i="1"/>
  <c r="N1045" i="1"/>
  <c r="N1053" i="1"/>
  <c r="N1061" i="1"/>
  <c r="N1069" i="1"/>
  <c r="N1077" i="1"/>
  <c r="N1085" i="1"/>
  <c r="N1093" i="1"/>
  <c r="N1101" i="1"/>
  <c r="N1109" i="1"/>
  <c r="N1117" i="1"/>
  <c r="N1125" i="1"/>
  <c r="N1133" i="1"/>
  <c r="N1141" i="1"/>
  <c r="N1149" i="1"/>
  <c r="N1157" i="1"/>
  <c r="N1165" i="1"/>
  <c r="N1173" i="1"/>
  <c r="N1181" i="1"/>
  <c r="N1189" i="1"/>
  <c r="N1197" i="1"/>
  <c r="N1205" i="1"/>
  <c r="N1213" i="1"/>
  <c r="N1221" i="1"/>
  <c r="N1229" i="1"/>
  <c r="N1237" i="1"/>
  <c r="N1245" i="1"/>
  <c r="N1253" i="1"/>
  <c r="N1261" i="1"/>
  <c r="N1269" i="1"/>
  <c r="N1277" i="1"/>
  <c r="N1285" i="1"/>
  <c r="N1293" i="1"/>
  <c r="N1301" i="1"/>
  <c r="N1309" i="1"/>
  <c r="N1317" i="1"/>
  <c r="N1325" i="1"/>
  <c r="N1333" i="1"/>
  <c r="N1341" i="1"/>
  <c r="N1349" i="1"/>
  <c r="N1357" i="1"/>
  <c r="N1365" i="1"/>
  <c r="N1373" i="1"/>
  <c r="N1381" i="1"/>
  <c r="N1389" i="1"/>
  <c r="N1397" i="1"/>
  <c r="N1405" i="1"/>
  <c r="N1413" i="1"/>
  <c r="N1421" i="1"/>
  <c r="N1429" i="1"/>
  <c r="N1437" i="1"/>
  <c r="N1445" i="1"/>
  <c r="N1453" i="1"/>
  <c r="N1461" i="1"/>
  <c r="N1469" i="1"/>
  <c r="N1477" i="1"/>
  <c r="N1485" i="1"/>
  <c r="N1493" i="1"/>
  <c r="N1501" i="1"/>
  <c r="N1509" i="1"/>
  <c r="N1517" i="1"/>
  <c r="N1525" i="1"/>
  <c r="N1533" i="1"/>
  <c r="N1541" i="1"/>
  <c r="N1549" i="1"/>
  <c r="N1557" i="1"/>
  <c r="N1565" i="1"/>
  <c r="N1573" i="1"/>
  <c r="N1581" i="1"/>
  <c r="N1589" i="1"/>
  <c r="N1597" i="1"/>
  <c r="N1605" i="1"/>
  <c r="N1613" i="1"/>
  <c r="N1621" i="1"/>
  <c r="N1629" i="1"/>
  <c r="N1637" i="1"/>
  <c r="N1645" i="1"/>
  <c r="N1653" i="1"/>
  <c r="N1661" i="1"/>
  <c r="N1669" i="1"/>
  <c r="N1677" i="1"/>
  <c r="N1685" i="1"/>
  <c r="N1693" i="1"/>
  <c r="N1701" i="1"/>
  <c r="N1709" i="1"/>
  <c r="N1717" i="1"/>
  <c r="N1725" i="1"/>
  <c r="N1733" i="1"/>
  <c r="N1741" i="1"/>
  <c r="N1749" i="1"/>
  <c r="N1757" i="1"/>
  <c r="N1765" i="1"/>
  <c r="N1773" i="1"/>
  <c r="N1781" i="1"/>
  <c r="N1789" i="1"/>
  <c r="N1797" i="1"/>
  <c r="N1805" i="1"/>
  <c r="N1813" i="1"/>
  <c r="N1821" i="1"/>
  <c r="N1829" i="1"/>
  <c r="N1837" i="1"/>
  <c r="N1845" i="1"/>
  <c r="N1853" i="1"/>
  <c r="N1861" i="1"/>
  <c r="N1869" i="1"/>
  <c r="N1877" i="1"/>
  <c r="N1885" i="1"/>
  <c r="N1893" i="1"/>
  <c r="N1901" i="1"/>
  <c r="N1909" i="1"/>
  <c r="N1917" i="1"/>
  <c r="N1925" i="1"/>
  <c r="N1933" i="1"/>
  <c r="N1941" i="1"/>
  <c r="N1949" i="1"/>
  <c r="N1957" i="1"/>
  <c r="N1965" i="1"/>
  <c r="N1973" i="1"/>
  <c r="N1981" i="1"/>
  <c r="N1989" i="1"/>
  <c r="N1997" i="1"/>
  <c r="N2005" i="1"/>
  <c r="N2013" i="1"/>
  <c r="N2021" i="1"/>
  <c r="N2029" i="1"/>
  <c r="N2037" i="1"/>
  <c r="N2045" i="1"/>
  <c r="N2053" i="1"/>
  <c r="N2061" i="1"/>
  <c r="O299" i="1"/>
  <c r="O170" i="1"/>
  <c r="O42" i="1"/>
  <c r="N49" i="1"/>
  <c r="N177" i="1"/>
  <c r="N282" i="1"/>
  <c r="N335" i="1"/>
  <c r="N386" i="1"/>
  <c r="N427" i="1"/>
  <c r="N459" i="1"/>
  <c r="N492" i="1"/>
  <c r="N524" i="1"/>
  <c r="N556" i="1"/>
  <c r="N588" i="1"/>
  <c r="N620" i="1"/>
  <c r="N652" i="1"/>
  <c r="N684" i="1"/>
  <c r="N716" i="1"/>
  <c r="N748" i="1"/>
  <c r="N780" i="1"/>
  <c r="N812" i="1"/>
  <c r="N843" i="1"/>
  <c r="N861" i="1"/>
  <c r="N884" i="1"/>
  <c r="N907" i="1"/>
  <c r="N919" i="1"/>
  <c r="N933" i="1"/>
  <c r="N947" i="1"/>
  <c r="N958" i="1"/>
  <c r="N972" i="1"/>
  <c r="N983" i="1"/>
  <c r="N997" i="1"/>
  <c r="N1011" i="1"/>
  <c r="N1021" i="1"/>
  <c r="N1030" i="1"/>
  <c r="N1039" i="1"/>
  <c r="N1048" i="1"/>
  <c r="N1056" i="1"/>
  <c r="N1064" i="1"/>
  <c r="N1072" i="1"/>
  <c r="N1080" i="1"/>
  <c r="N1088" i="1"/>
  <c r="N1096" i="1"/>
  <c r="N1104" i="1"/>
  <c r="N1112" i="1"/>
  <c r="N1120" i="1"/>
  <c r="N1128" i="1"/>
  <c r="N1136" i="1"/>
  <c r="N1144" i="1"/>
  <c r="N1152" i="1"/>
  <c r="N1160" i="1"/>
  <c r="N1168" i="1"/>
  <c r="N1176" i="1"/>
  <c r="N1184" i="1"/>
  <c r="N1192" i="1"/>
  <c r="N1200" i="1"/>
  <c r="N1208" i="1"/>
  <c r="N1216" i="1"/>
  <c r="N1224" i="1"/>
  <c r="N1232" i="1"/>
  <c r="N1240" i="1"/>
  <c r="N1248" i="1"/>
  <c r="N1256" i="1"/>
  <c r="N1264" i="1"/>
  <c r="N1272" i="1"/>
  <c r="N1280" i="1"/>
  <c r="N1288" i="1"/>
  <c r="N1296" i="1"/>
  <c r="N1304" i="1"/>
  <c r="N1312" i="1"/>
  <c r="N1320" i="1"/>
  <c r="N1328" i="1"/>
  <c r="N1336" i="1"/>
  <c r="N1344" i="1"/>
  <c r="N1352" i="1"/>
  <c r="N1360" i="1"/>
  <c r="N1368" i="1"/>
  <c r="N1376" i="1"/>
  <c r="N1384" i="1"/>
  <c r="N1392" i="1"/>
  <c r="N1400" i="1"/>
  <c r="N1408" i="1"/>
  <c r="N1416" i="1"/>
  <c r="N1424" i="1"/>
  <c r="N1432" i="1"/>
  <c r="N1440" i="1"/>
  <c r="N1448" i="1"/>
  <c r="N1456" i="1"/>
  <c r="N1464" i="1"/>
  <c r="N1472" i="1"/>
  <c r="N1480" i="1"/>
  <c r="N1488" i="1"/>
  <c r="N1496" i="1"/>
  <c r="N1504" i="1"/>
  <c r="N1512" i="1"/>
  <c r="N1520" i="1"/>
  <c r="N1528" i="1"/>
  <c r="N1536" i="1"/>
  <c r="N1544" i="1"/>
  <c r="N1552" i="1"/>
  <c r="N1560" i="1"/>
  <c r="N1568" i="1"/>
  <c r="N1576" i="1"/>
  <c r="N1584" i="1"/>
  <c r="N1592" i="1"/>
  <c r="N1600" i="1"/>
  <c r="N1608" i="1"/>
  <c r="N1616" i="1"/>
  <c r="N1624" i="1"/>
  <c r="N1632" i="1"/>
  <c r="N1640" i="1"/>
  <c r="N1648" i="1"/>
  <c r="N1656" i="1"/>
  <c r="N1664" i="1"/>
  <c r="N1672" i="1"/>
  <c r="N1680" i="1"/>
  <c r="N1688" i="1"/>
  <c r="N1696" i="1"/>
  <c r="N1704" i="1"/>
  <c r="N1712" i="1"/>
  <c r="N1720" i="1"/>
  <c r="O337" i="1"/>
  <c r="N17" i="1"/>
  <c r="N372" i="1"/>
  <c r="N516" i="1"/>
  <c r="N644" i="1"/>
  <c r="N772" i="1"/>
  <c r="N877" i="1"/>
  <c r="N942" i="1"/>
  <c r="N995" i="1"/>
  <c r="N1037" i="1"/>
  <c r="N1070" i="1"/>
  <c r="N1102" i="1"/>
  <c r="N1134" i="1"/>
  <c r="N1166" i="1"/>
  <c r="N1198" i="1"/>
  <c r="N1230" i="1"/>
  <c r="N1262" i="1"/>
  <c r="N1294" i="1"/>
  <c r="N1326" i="1"/>
  <c r="N1358" i="1"/>
  <c r="N1390" i="1"/>
  <c r="N1422" i="1"/>
  <c r="N1454" i="1"/>
  <c r="N1486" i="1"/>
  <c r="N1518" i="1"/>
  <c r="N1550" i="1"/>
  <c r="N1582" i="1"/>
  <c r="N1614" i="1"/>
  <c r="N1646" i="1"/>
  <c r="N1678" i="1"/>
  <c r="N1710" i="1"/>
  <c r="N1735" i="1"/>
  <c r="N1758" i="1"/>
  <c r="N1776" i="1"/>
  <c r="N1799" i="1"/>
  <c r="N1822" i="1"/>
  <c r="N1840" i="1"/>
  <c r="N1863" i="1"/>
  <c r="N1886" i="1"/>
  <c r="N1904" i="1"/>
  <c r="N1927" i="1"/>
  <c r="N1950" i="1"/>
  <c r="N1968" i="1"/>
  <c r="N1991" i="1"/>
  <c r="N2014" i="1"/>
  <c r="N2032" i="1"/>
  <c r="N2055" i="1"/>
  <c r="N2071" i="1"/>
  <c r="N2085" i="1"/>
  <c r="N2094" i="1"/>
  <c r="N2103" i="1"/>
  <c r="N2112" i="1"/>
  <c r="N2121" i="1"/>
  <c r="N2129" i="1"/>
  <c r="N2137" i="1"/>
  <c r="N2145" i="1"/>
  <c r="N2153" i="1"/>
  <c r="N2161" i="1"/>
  <c r="N2169" i="1"/>
  <c r="N2177" i="1"/>
  <c r="N2185" i="1"/>
  <c r="N2193" i="1"/>
  <c r="N2201" i="1"/>
  <c r="N2209" i="1"/>
  <c r="N2217" i="1"/>
  <c r="N2225" i="1"/>
  <c r="N2233" i="1"/>
  <c r="N2241" i="1"/>
  <c r="N2249" i="1"/>
  <c r="N2257" i="1"/>
  <c r="N2265" i="1"/>
  <c r="N2273" i="1"/>
  <c r="N2281" i="1"/>
  <c r="N2289" i="1"/>
  <c r="N2297" i="1"/>
  <c r="N2305" i="1"/>
  <c r="N2313" i="1"/>
  <c r="N2321" i="1"/>
  <c r="N2329" i="1"/>
  <c r="N2337" i="1"/>
  <c r="N2345" i="1"/>
  <c r="N2353" i="1"/>
  <c r="N2361" i="1"/>
  <c r="N2369" i="1"/>
  <c r="N2377" i="1"/>
  <c r="N2385" i="1"/>
  <c r="N2393" i="1"/>
  <c r="N2401" i="1"/>
  <c r="N2409" i="1"/>
  <c r="N2417" i="1"/>
  <c r="N2425" i="1"/>
  <c r="N2433" i="1"/>
  <c r="N2441" i="1"/>
  <c r="N2449" i="1"/>
  <c r="N2457" i="1"/>
  <c r="N2465" i="1"/>
  <c r="N2473" i="1"/>
  <c r="N2481" i="1"/>
  <c r="N2489" i="1"/>
  <c r="N2497" i="1"/>
  <c r="N2505" i="1"/>
  <c r="N2513" i="1"/>
  <c r="N2521" i="1"/>
  <c r="N2529" i="1"/>
  <c r="N2537" i="1"/>
  <c r="N2545" i="1"/>
  <c r="N2553" i="1"/>
  <c r="N2561" i="1"/>
  <c r="N2569" i="1"/>
  <c r="N2577" i="1"/>
  <c r="N2585" i="1"/>
  <c r="N2593" i="1"/>
  <c r="N2601" i="1"/>
  <c r="N2609" i="1"/>
  <c r="N2617" i="1"/>
  <c r="N2625" i="1"/>
  <c r="N2633" i="1"/>
  <c r="N2641" i="1"/>
  <c r="N2649" i="1"/>
  <c r="N2657" i="1"/>
  <c r="N2665" i="1"/>
  <c r="N2673" i="1"/>
  <c r="N2681" i="1"/>
  <c r="N2689" i="1"/>
  <c r="N2697" i="1"/>
  <c r="N2705" i="1"/>
  <c r="N2713" i="1"/>
  <c r="N2721" i="1"/>
  <c r="N2729" i="1"/>
  <c r="N2737" i="1"/>
  <c r="N2745" i="1"/>
  <c r="N2753" i="1"/>
  <c r="N2761" i="1"/>
  <c r="N2769" i="1"/>
  <c r="N2777" i="1"/>
  <c r="N2785" i="1"/>
  <c r="N2793" i="1"/>
  <c r="N2801" i="1"/>
  <c r="N2809" i="1"/>
  <c r="N2817" i="1"/>
  <c r="N2825" i="1"/>
  <c r="N2833" i="1"/>
  <c r="N2841" i="1"/>
  <c r="N2849" i="1"/>
  <c r="N2857" i="1"/>
  <c r="N2865" i="1"/>
  <c r="N2873" i="1"/>
  <c r="N2881" i="1"/>
  <c r="N2889" i="1"/>
  <c r="N2897" i="1"/>
  <c r="N2905" i="1"/>
  <c r="N2913" i="1"/>
  <c r="N2921" i="1"/>
  <c r="N2929" i="1"/>
  <c r="N2937" i="1"/>
  <c r="N2945" i="1"/>
  <c r="N2953" i="1"/>
  <c r="N2961" i="1"/>
  <c r="N2969" i="1"/>
  <c r="N2977" i="1"/>
  <c r="N2985" i="1"/>
  <c r="N2993" i="1"/>
  <c r="N3001" i="1"/>
  <c r="N3009" i="1"/>
  <c r="N3017" i="1"/>
  <c r="N3025" i="1"/>
  <c r="N3033" i="1"/>
  <c r="N3041" i="1"/>
  <c r="N3049" i="1"/>
  <c r="N3057" i="1"/>
  <c r="O306" i="1"/>
  <c r="N48" i="1"/>
  <c r="N385" i="1"/>
  <c r="N523" i="1"/>
  <c r="N651" i="1"/>
  <c r="N779" i="1"/>
  <c r="N883" i="1"/>
  <c r="N943" i="1"/>
  <c r="N996" i="1"/>
  <c r="N1038" i="1"/>
  <c r="N1071" i="1"/>
  <c r="N1103" i="1"/>
  <c r="N1135" i="1"/>
  <c r="N1167" i="1"/>
  <c r="N1199" i="1"/>
  <c r="N1231" i="1"/>
  <c r="N1263" i="1"/>
  <c r="N1295" i="1"/>
  <c r="N1327" i="1"/>
  <c r="N1359" i="1"/>
  <c r="N1391" i="1"/>
  <c r="N1423" i="1"/>
  <c r="N1455" i="1"/>
  <c r="N1487" i="1"/>
  <c r="N1519" i="1"/>
  <c r="N1551" i="1"/>
  <c r="N1583" i="1"/>
  <c r="N1615" i="1"/>
  <c r="N1647" i="1"/>
  <c r="N1679" i="1"/>
  <c r="N1711" i="1"/>
  <c r="N1736" i="1"/>
  <c r="N1759" i="1"/>
  <c r="N1782" i="1"/>
  <c r="N1800" i="1"/>
  <c r="N1823" i="1"/>
  <c r="N1846" i="1"/>
  <c r="N1864" i="1"/>
  <c r="N1887" i="1"/>
  <c r="N1910" i="1"/>
  <c r="N1928" i="1"/>
  <c r="N1951" i="1"/>
  <c r="N1974" i="1"/>
  <c r="N1992" i="1"/>
  <c r="N2015" i="1"/>
  <c r="N2038" i="1"/>
  <c r="N2056" i="1"/>
  <c r="N2072" i="1"/>
  <c r="N2086" i="1"/>
  <c r="N2095" i="1"/>
  <c r="N2104" i="1"/>
  <c r="N2113" i="1"/>
  <c r="N2122" i="1"/>
  <c r="N2130" i="1"/>
  <c r="N2138" i="1"/>
  <c r="N2146" i="1"/>
  <c r="N2154" i="1"/>
  <c r="N2162" i="1"/>
  <c r="N2170" i="1"/>
  <c r="N2178" i="1"/>
  <c r="N2186" i="1"/>
  <c r="N2194" i="1"/>
  <c r="N2202" i="1"/>
  <c r="N2210" i="1"/>
  <c r="N2218" i="1"/>
  <c r="N2226" i="1"/>
  <c r="N2234" i="1"/>
  <c r="N2242" i="1"/>
  <c r="N2250" i="1"/>
  <c r="N2258" i="1"/>
  <c r="N2266" i="1"/>
  <c r="N2274" i="1"/>
  <c r="N2282" i="1"/>
  <c r="N2290" i="1"/>
  <c r="N2298" i="1"/>
  <c r="N2306" i="1"/>
  <c r="N2314" i="1"/>
  <c r="N2322" i="1"/>
  <c r="N2330" i="1"/>
  <c r="N2338" i="1"/>
  <c r="N2346" i="1"/>
  <c r="N2354" i="1"/>
  <c r="N2362" i="1"/>
  <c r="N2370" i="1"/>
  <c r="N2378" i="1"/>
  <c r="N2386" i="1"/>
  <c r="N2394" i="1"/>
  <c r="N2402" i="1"/>
  <c r="N2410" i="1"/>
  <c r="N2418" i="1"/>
  <c r="N2426" i="1"/>
  <c r="N2434" i="1"/>
  <c r="N2442" i="1"/>
  <c r="N2450" i="1"/>
  <c r="N2458" i="1"/>
  <c r="N2466" i="1"/>
  <c r="N2474" i="1"/>
  <c r="N2482" i="1"/>
  <c r="N2490" i="1"/>
  <c r="N2498" i="1"/>
  <c r="N2506" i="1"/>
  <c r="N2514" i="1"/>
  <c r="N2522" i="1"/>
  <c r="N2530" i="1"/>
  <c r="N2538" i="1"/>
  <c r="N2546" i="1"/>
  <c r="N2554" i="1"/>
  <c r="N2562" i="1"/>
  <c r="N2570" i="1"/>
  <c r="N2578" i="1"/>
  <c r="N2586" i="1"/>
  <c r="N2594" i="1"/>
  <c r="N2602" i="1"/>
  <c r="N2610" i="1"/>
  <c r="N2618" i="1"/>
  <c r="N2626" i="1"/>
  <c r="N2634" i="1"/>
  <c r="N2642" i="1"/>
  <c r="N2650" i="1"/>
  <c r="N2658" i="1"/>
  <c r="N2666" i="1"/>
  <c r="N2674" i="1"/>
  <c r="N2682" i="1"/>
  <c r="N2690" i="1"/>
  <c r="N2698" i="1"/>
  <c r="N2706" i="1"/>
  <c r="N2714" i="1"/>
  <c r="N2722" i="1"/>
  <c r="N2730" i="1"/>
  <c r="N2738" i="1"/>
  <c r="N2746" i="1"/>
  <c r="N2754" i="1"/>
  <c r="N2762" i="1"/>
  <c r="N2770" i="1"/>
  <c r="N2778" i="1"/>
  <c r="N2786" i="1"/>
  <c r="N2794" i="1"/>
  <c r="N2802" i="1"/>
  <c r="N2810" i="1"/>
  <c r="N2818" i="1"/>
  <c r="N2826" i="1"/>
  <c r="N2834" i="1"/>
  <c r="N2842" i="1"/>
  <c r="N2850" i="1"/>
  <c r="N2858" i="1"/>
  <c r="N2866" i="1"/>
  <c r="N2874" i="1"/>
  <c r="N2882" i="1"/>
  <c r="N2890" i="1"/>
  <c r="N2898" i="1"/>
  <c r="N2906" i="1"/>
  <c r="N2914" i="1"/>
  <c r="N2922" i="1"/>
  <c r="N2930" i="1"/>
  <c r="N2938" i="1"/>
  <c r="N2946" i="1"/>
  <c r="N2954" i="1"/>
  <c r="N2962" i="1"/>
  <c r="N2970" i="1"/>
  <c r="N2978" i="1"/>
  <c r="N2986" i="1"/>
  <c r="N2994" i="1"/>
  <c r="N3002" i="1"/>
  <c r="N3010" i="1"/>
  <c r="N3018" i="1"/>
  <c r="N3026" i="1"/>
  <c r="N3034" i="1"/>
  <c r="N3042" i="1"/>
  <c r="N3050" i="1"/>
  <c r="N3058" i="1"/>
  <c r="O203" i="1"/>
  <c r="N145" i="1"/>
  <c r="N417" i="1"/>
  <c r="N548" i="1"/>
  <c r="N676" i="1"/>
  <c r="N804" i="1"/>
  <c r="N900" i="1"/>
  <c r="N956" i="1"/>
  <c r="N1006" i="1"/>
  <c r="N1046" i="1"/>
  <c r="N1078" i="1"/>
  <c r="N1110" i="1"/>
  <c r="N1142" i="1"/>
  <c r="N1174" i="1"/>
  <c r="N1206" i="1"/>
  <c r="N1238" i="1"/>
  <c r="N1270" i="1"/>
  <c r="N1302" i="1"/>
  <c r="N1334" i="1"/>
  <c r="N1366" i="1"/>
  <c r="N1398" i="1"/>
  <c r="N1430" i="1"/>
  <c r="N1462" i="1"/>
  <c r="N1494" i="1"/>
  <c r="N1526" i="1"/>
  <c r="N1558" i="1"/>
  <c r="N1590" i="1"/>
  <c r="N1622" i="1"/>
  <c r="N1654" i="1"/>
  <c r="N1686" i="1"/>
  <c r="N1718" i="1"/>
  <c r="N1742" i="1"/>
  <c r="N1760" i="1"/>
  <c r="N1783" i="1"/>
  <c r="N1806" i="1"/>
  <c r="N1824" i="1"/>
  <c r="N1847" i="1"/>
  <c r="N1870" i="1"/>
  <c r="N1888" i="1"/>
  <c r="N1911" i="1"/>
  <c r="N1934" i="1"/>
  <c r="N1952" i="1"/>
  <c r="N1975" i="1"/>
  <c r="N1998" i="1"/>
  <c r="N2016" i="1"/>
  <c r="N2039" i="1"/>
  <c r="N2062" i="1"/>
  <c r="N2076" i="1"/>
  <c r="N2087" i="1"/>
  <c r="N2096" i="1"/>
  <c r="N2105" i="1"/>
  <c r="N2114" i="1"/>
  <c r="N2123" i="1"/>
  <c r="N2131" i="1"/>
  <c r="N2139" i="1"/>
  <c r="N2147" i="1"/>
  <c r="N2155" i="1"/>
  <c r="N2163" i="1"/>
  <c r="N2171" i="1"/>
  <c r="N2179" i="1"/>
  <c r="N2187" i="1"/>
  <c r="N2195" i="1"/>
  <c r="N2203" i="1"/>
  <c r="N2211" i="1"/>
  <c r="N2219" i="1"/>
  <c r="N2227" i="1"/>
  <c r="N2235" i="1"/>
  <c r="N2243" i="1"/>
  <c r="N2251" i="1"/>
  <c r="N2259" i="1"/>
  <c r="N2267" i="1"/>
  <c r="N2275" i="1"/>
  <c r="N2283" i="1"/>
  <c r="N2291" i="1"/>
  <c r="N2299" i="1"/>
  <c r="N2307" i="1"/>
  <c r="N2315" i="1"/>
  <c r="N2323" i="1"/>
  <c r="N2331" i="1"/>
  <c r="N2339" i="1"/>
  <c r="N2347" i="1"/>
  <c r="N2355" i="1"/>
  <c r="N2363" i="1"/>
  <c r="N2371" i="1"/>
  <c r="N2379" i="1"/>
  <c r="N2387" i="1"/>
  <c r="N2395" i="1"/>
  <c r="N2403" i="1"/>
  <c r="N2411" i="1"/>
  <c r="N2419" i="1"/>
  <c r="N2427" i="1"/>
  <c r="N2435" i="1"/>
  <c r="N2443" i="1"/>
  <c r="N2451" i="1"/>
  <c r="N2459" i="1"/>
  <c r="N2467" i="1"/>
  <c r="N2475" i="1"/>
  <c r="N2483" i="1"/>
  <c r="N2491" i="1"/>
  <c r="N2499" i="1"/>
  <c r="N2507" i="1"/>
  <c r="N2515" i="1"/>
  <c r="N2523" i="1"/>
  <c r="N2531" i="1"/>
  <c r="N2539" i="1"/>
  <c r="N2547" i="1"/>
  <c r="N2555" i="1"/>
  <c r="N2563" i="1"/>
  <c r="N2571" i="1"/>
  <c r="N2579" i="1"/>
  <c r="N2587" i="1"/>
  <c r="N2595" i="1"/>
  <c r="N2603" i="1"/>
  <c r="N2611" i="1"/>
  <c r="N2619" i="1"/>
  <c r="N2627" i="1"/>
  <c r="N2635" i="1"/>
  <c r="N2643" i="1"/>
  <c r="N2651" i="1"/>
  <c r="N2659" i="1"/>
  <c r="N2667" i="1"/>
  <c r="N2675" i="1"/>
  <c r="N2683" i="1"/>
  <c r="N2691" i="1"/>
  <c r="N2699" i="1"/>
  <c r="N2707" i="1"/>
  <c r="N2715" i="1"/>
  <c r="N2723" i="1"/>
  <c r="N2731" i="1"/>
  <c r="N2739" i="1"/>
  <c r="N2747" i="1"/>
  <c r="N2755" i="1"/>
  <c r="N2763" i="1"/>
  <c r="N2771" i="1"/>
  <c r="N2779" i="1"/>
  <c r="N2787" i="1"/>
  <c r="N2795" i="1"/>
  <c r="N2803" i="1"/>
  <c r="N2811" i="1"/>
  <c r="N2819" i="1"/>
  <c r="N2827" i="1"/>
  <c r="N2835" i="1"/>
  <c r="N2843" i="1"/>
  <c r="N2851" i="1"/>
  <c r="N2859" i="1"/>
  <c r="N2867" i="1"/>
  <c r="N2875" i="1"/>
  <c r="N2883" i="1"/>
  <c r="N2891" i="1"/>
  <c r="N2899" i="1"/>
  <c r="N2907" i="1"/>
  <c r="N2915" i="1"/>
  <c r="N2923" i="1"/>
  <c r="N2931" i="1"/>
  <c r="N2939" i="1"/>
  <c r="N2947" i="1"/>
  <c r="N2955" i="1"/>
  <c r="N2963" i="1"/>
  <c r="N2971" i="1"/>
  <c r="N2979" i="1"/>
  <c r="N2987" i="1"/>
  <c r="N2995" i="1"/>
  <c r="N3003" i="1"/>
  <c r="N3011" i="1"/>
  <c r="N3019" i="1"/>
  <c r="N3027" i="1"/>
  <c r="N3035" i="1"/>
  <c r="N3043" i="1"/>
  <c r="N3051" i="1"/>
  <c r="N3059" i="1"/>
  <c r="N3067" i="1"/>
  <c r="O177" i="1"/>
  <c r="N176" i="1"/>
  <c r="N425" i="1"/>
  <c r="N555" i="1"/>
  <c r="N683" i="1"/>
  <c r="N811" i="1"/>
  <c r="N901" i="1"/>
  <c r="N957" i="1"/>
  <c r="N1007" i="1"/>
  <c r="N1047" i="1"/>
  <c r="N1079" i="1"/>
  <c r="N1111" i="1"/>
  <c r="N1143" i="1"/>
  <c r="N1175" i="1"/>
  <c r="N1207" i="1"/>
  <c r="N1239" i="1"/>
  <c r="N1271" i="1"/>
  <c r="N1303" i="1"/>
  <c r="N1335" i="1"/>
  <c r="N1367" i="1"/>
  <c r="N1399" i="1"/>
  <c r="N1431" i="1"/>
  <c r="N1463" i="1"/>
  <c r="N1495" i="1"/>
  <c r="N1527" i="1"/>
  <c r="N1559" i="1"/>
  <c r="N1591" i="1"/>
  <c r="N1623" i="1"/>
  <c r="N1655" i="1"/>
  <c r="N1687" i="1"/>
  <c r="N1719" i="1"/>
  <c r="N1743" i="1"/>
  <c r="N1766" i="1"/>
  <c r="N1784" i="1"/>
  <c r="N1807" i="1"/>
  <c r="N1830" i="1"/>
  <c r="N1848" i="1"/>
  <c r="N1871" i="1"/>
  <c r="N1894" i="1"/>
  <c r="N1912" i="1"/>
  <c r="N1935" i="1"/>
  <c r="N1958" i="1"/>
  <c r="N1976" i="1"/>
  <c r="N1999" i="1"/>
  <c r="N2022" i="1"/>
  <c r="N2040" i="1"/>
  <c r="N2063" i="1"/>
  <c r="N2077" i="1"/>
  <c r="N2088" i="1"/>
  <c r="N2097" i="1"/>
  <c r="N2106" i="1"/>
  <c r="N2116" i="1"/>
  <c r="N2124" i="1"/>
  <c r="N2132" i="1"/>
  <c r="N2140" i="1"/>
  <c r="N2148" i="1"/>
  <c r="N2156" i="1"/>
  <c r="N2164" i="1"/>
  <c r="N2172" i="1"/>
  <c r="N2180" i="1"/>
  <c r="N2188" i="1"/>
  <c r="N2196" i="1"/>
  <c r="N2204" i="1"/>
  <c r="N2212" i="1"/>
  <c r="N2220" i="1"/>
  <c r="N2228" i="1"/>
  <c r="N2236" i="1"/>
  <c r="N2244" i="1"/>
  <c r="N2252" i="1"/>
  <c r="N2260" i="1"/>
  <c r="N2268" i="1"/>
  <c r="N2276" i="1"/>
  <c r="N2284" i="1"/>
  <c r="N2292" i="1"/>
  <c r="N2300" i="1"/>
  <c r="N2308" i="1"/>
  <c r="N2316" i="1"/>
  <c r="N2324" i="1"/>
  <c r="N2332" i="1"/>
  <c r="N2340" i="1"/>
  <c r="N2348" i="1"/>
  <c r="N2356" i="1"/>
  <c r="N2364" i="1"/>
  <c r="N2372" i="1"/>
  <c r="N2380" i="1"/>
  <c r="N2388" i="1"/>
  <c r="N2396" i="1"/>
  <c r="N2404" i="1"/>
  <c r="N2412" i="1"/>
  <c r="N2420" i="1"/>
  <c r="N2428" i="1"/>
  <c r="N2436" i="1"/>
  <c r="N2444" i="1"/>
  <c r="N2452" i="1"/>
  <c r="N2460" i="1"/>
  <c r="N2468" i="1"/>
  <c r="N2476" i="1"/>
  <c r="N2484" i="1"/>
  <c r="N2492" i="1"/>
  <c r="N2500" i="1"/>
  <c r="N2508" i="1"/>
  <c r="N2516" i="1"/>
  <c r="N2524" i="1"/>
  <c r="N2532" i="1"/>
  <c r="N2540" i="1"/>
  <c r="N2548" i="1"/>
  <c r="N2556" i="1"/>
  <c r="N2564" i="1"/>
  <c r="N2572" i="1"/>
  <c r="N2580" i="1"/>
  <c r="N2588" i="1"/>
  <c r="N2596" i="1"/>
  <c r="N2604" i="1"/>
  <c r="N2612" i="1"/>
  <c r="N2620" i="1"/>
  <c r="N2628" i="1"/>
  <c r="N2636" i="1"/>
  <c r="N2644" i="1"/>
  <c r="N2652" i="1"/>
  <c r="N2660" i="1"/>
  <c r="N2668" i="1"/>
  <c r="N2676" i="1"/>
  <c r="N2684" i="1"/>
  <c r="N2692" i="1"/>
  <c r="N2700" i="1"/>
  <c r="N2708" i="1"/>
  <c r="N2716" i="1"/>
  <c r="N2724" i="1"/>
  <c r="N2732" i="1"/>
  <c r="N2740" i="1"/>
  <c r="O74" i="1"/>
  <c r="N267" i="1"/>
  <c r="N451" i="1"/>
  <c r="N580" i="1"/>
  <c r="N708" i="1"/>
  <c r="N836" i="1"/>
  <c r="N917" i="1"/>
  <c r="N967" i="1"/>
  <c r="N1019" i="1"/>
  <c r="N1054" i="1"/>
  <c r="N1086" i="1"/>
  <c r="N1118" i="1"/>
  <c r="N1150" i="1"/>
  <c r="N1182" i="1"/>
  <c r="N1214" i="1"/>
  <c r="N1246" i="1"/>
  <c r="N1278" i="1"/>
  <c r="N1310" i="1"/>
  <c r="N1342" i="1"/>
  <c r="N1374" i="1"/>
  <c r="N1406" i="1"/>
  <c r="N1438" i="1"/>
  <c r="N1470" i="1"/>
  <c r="N1502" i="1"/>
  <c r="N1534" i="1"/>
  <c r="N1566" i="1"/>
  <c r="N1598" i="1"/>
  <c r="N1630" i="1"/>
  <c r="N1662" i="1"/>
  <c r="N1694" i="1"/>
  <c r="N1726" i="1"/>
  <c r="N1744" i="1"/>
  <c r="N1767" i="1"/>
  <c r="N1790" i="1"/>
  <c r="N1808" i="1"/>
  <c r="N1831" i="1"/>
  <c r="N1854" i="1"/>
  <c r="N1872" i="1"/>
  <c r="N1895" i="1"/>
  <c r="N1918" i="1"/>
  <c r="N1936" i="1"/>
  <c r="N1959" i="1"/>
  <c r="N1982" i="1"/>
  <c r="N2000" i="1"/>
  <c r="N2023" i="1"/>
  <c r="N2046" i="1"/>
  <c r="N2064" i="1"/>
  <c r="N2078" i="1"/>
  <c r="N2089" i="1"/>
  <c r="N2098" i="1"/>
  <c r="N2108" i="1"/>
  <c r="N2117" i="1"/>
  <c r="N2125" i="1"/>
  <c r="N2133" i="1"/>
  <c r="N2141" i="1"/>
  <c r="N2149" i="1"/>
  <c r="N2157" i="1"/>
  <c r="N2165" i="1"/>
  <c r="N2173" i="1"/>
  <c r="N2181" i="1"/>
  <c r="N2189" i="1"/>
  <c r="N2197" i="1"/>
  <c r="N2205" i="1"/>
  <c r="N2213" i="1"/>
  <c r="N2221" i="1"/>
  <c r="N2229" i="1"/>
  <c r="N2237" i="1"/>
  <c r="N2245" i="1"/>
  <c r="N2253" i="1"/>
  <c r="N2261" i="1"/>
  <c r="N2269" i="1"/>
  <c r="N2277" i="1"/>
  <c r="N2285" i="1"/>
  <c r="N2293" i="1"/>
  <c r="N2301" i="1"/>
  <c r="N2309" i="1"/>
  <c r="N2317" i="1"/>
  <c r="N2325" i="1"/>
  <c r="N2333" i="1"/>
  <c r="N2341" i="1"/>
  <c r="N2349" i="1"/>
  <c r="N2357" i="1"/>
  <c r="N2365" i="1"/>
  <c r="N2373" i="1"/>
  <c r="N2381" i="1"/>
  <c r="N2389" i="1"/>
  <c r="N2397" i="1"/>
  <c r="N2405" i="1"/>
  <c r="N2413" i="1"/>
  <c r="N2421" i="1"/>
  <c r="N2429" i="1"/>
  <c r="N2437" i="1"/>
  <c r="N2445" i="1"/>
  <c r="N2453" i="1"/>
  <c r="N2461" i="1"/>
  <c r="N2469" i="1"/>
  <c r="N2477" i="1"/>
  <c r="N2485" i="1"/>
  <c r="N2493" i="1"/>
  <c r="N2501" i="1"/>
  <c r="N2509" i="1"/>
  <c r="N2517" i="1"/>
  <c r="N2525" i="1"/>
  <c r="N2533" i="1"/>
  <c r="N2541" i="1"/>
  <c r="N2549" i="1"/>
  <c r="N2557" i="1"/>
  <c r="N2565" i="1"/>
  <c r="N2573" i="1"/>
  <c r="N2581" i="1"/>
  <c r="N2589" i="1"/>
  <c r="N2597" i="1"/>
  <c r="N2605" i="1"/>
  <c r="N2613" i="1"/>
  <c r="N2621" i="1"/>
  <c r="N2629" i="1"/>
  <c r="N2637" i="1"/>
  <c r="N2645" i="1"/>
  <c r="N2653" i="1"/>
  <c r="N2661" i="1"/>
  <c r="N2669" i="1"/>
  <c r="N2677" i="1"/>
  <c r="N2685" i="1"/>
  <c r="N2693" i="1"/>
  <c r="N2701" i="1"/>
  <c r="N2709" i="1"/>
  <c r="N2717" i="1"/>
  <c r="N2725" i="1"/>
  <c r="N2733" i="1"/>
  <c r="N2741" i="1"/>
  <c r="N2749" i="1"/>
  <c r="N2757" i="1"/>
  <c r="N2765" i="1"/>
  <c r="N2773" i="1"/>
  <c r="N2781" i="1"/>
  <c r="N2789" i="1"/>
  <c r="N2797" i="1"/>
  <c r="N2805" i="1"/>
  <c r="N2813" i="1"/>
  <c r="N2821" i="1"/>
  <c r="N2829" i="1"/>
  <c r="N2837" i="1"/>
  <c r="N2845" i="1"/>
  <c r="N2853" i="1"/>
  <c r="N2861" i="1"/>
  <c r="N2869" i="1"/>
  <c r="N2877" i="1"/>
  <c r="N2885" i="1"/>
  <c r="N2893" i="1"/>
  <c r="N2901" i="1"/>
  <c r="N2909" i="1"/>
  <c r="N2917" i="1"/>
  <c r="N2925" i="1"/>
  <c r="N2933" i="1"/>
  <c r="N2941" i="1"/>
  <c r="N2949" i="1"/>
  <c r="N2957" i="1"/>
  <c r="N2965" i="1"/>
  <c r="N2973" i="1"/>
  <c r="N2981" i="1"/>
  <c r="N2989" i="1"/>
  <c r="N2997" i="1"/>
  <c r="N3005" i="1"/>
  <c r="N3013" i="1"/>
  <c r="N3021" i="1"/>
  <c r="N3029" i="1"/>
  <c r="N331" i="1"/>
  <c r="N491" i="1"/>
  <c r="N619" i="1"/>
  <c r="N747" i="1"/>
  <c r="N860" i="1"/>
  <c r="N932" i="1"/>
  <c r="N982" i="1"/>
  <c r="N1029" i="1"/>
  <c r="N1063" i="1"/>
  <c r="N1095" i="1"/>
  <c r="N1127" i="1"/>
  <c r="N1159" i="1"/>
  <c r="N1191" i="1"/>
  <c r="N1223" i="1"/>
  <c r="N1255" i="1"/>
  <c r="N1287" i="1"/>
  <c r="N1319" i="1"/>
  <c r="N1351" i="1"/>
  <c r="N1383" i="1"/>
  <c r="N1415" i="1"/>
  <c r="N1447" i="1"/>
  <c r="N1479" i="1"/>
  <c r="N1511" i="1"/>
  <c r="N1543" i="1"/>
  <c r="N1575" i="1"/>
  <c r="N1607" i="1"/>
  <c r="N1639" i="1"/>
  <c r="N1671" i="1"/>
  <c r="N1703" i="1"/>
  <c r="N1734" i="1"/>
  <c r="N1752" i="1"/>
  <c r="N1775" i="1"/>
  <c r="N1798" i="1"/>
  <c r="N1816" i="1"/>
  <c r="N1839" i="1"/>
  <c r="N1862" i="1"/>
  <c r="N1880" i="1"/>
  <c r="N1903" i="1"/>
  <c r="N1926" i="1"/>
  <c r="N1944" i="1"/>
  <c r="N1967" i="1"/>
  <c r="N1990" i="1"/>
  <c r="N2008" i="1"/>
  <c r="N2031" i="1"/>
  <c r="N2054" i="1"/>
  <c r="N2070" i="1"/>
  <c r="N2084" i="1"/>
  <c r="N2093" i="1"/>
  <c r="N2102" i="1"/>
  <c r="N2111" i="1"/>
  <c r="N2120" i="1"/>
  <c r="N2128" i="1"/>
  <c r="N2136" i="1"/>
  <c r="N2144" i="1"/>
  <c r="N2152" i="1"/>
  <c r="N2160" i="1"/>
  <c r="N2168" i="1"/>
  <c r="N2176" i="1"/>
  <c r="N2184" i="1"/>
  <c r="N2192" i="1"/>
  <c r="N2200" i="1"/>
  <c r="N2208" i="1"/>
  <c r="N2216" i="1"/>
  <c r="N2224" i="1"/>
  <c r="N2232" i="1"/>
  <c r="N2240" i="1"/>
  <c r="N2248" i="1"/>
  <c r="N2256" i="1"/>
  <c r="N2264" i="1"/>
  <c r="N2272" i="1"/>
  <c r="N2280" i="1"/>
  <c r="N2288" i="1"/>
  <c r="N2296" i="1"/>
  <c r="N2304" i="1"/>
  <c r="N2312" i="1"/>
  <c r="N2320" i="1"/>
  <c r="N2328" i="1"/>
  <c r="N2336" i="1"/>
  <c r="N2344" i="1"/>
  <c r="N2352" i="1"/>
  <c r="N2360" i="1"/>
  <c r="N2368" i="1"/>
  <c r="N2376" i="1"/>
  <c r="N2384" i="1"/>
  <c r="N2392" i="1"/>
  <c r="N2400" i="1"/>
  <c r="N2408" i="1"/>
  <c r="N2416" i="1"/>
  <c r="N2424" i="1"/>
  <c r="N2432" i="1"/>
  <c r="N2440" i="1"/>
  <c r="N2448" i="1"/>
  <c r="N2456" i="1"/>
  <c r="N2464" i="1"/>
  <c r="N2472" i="1"/>
  <c r="N2480" i="1"/>
  <c r="N2488" i="1"/>
  <c r="N2496" i="1"/>
  <c r="N2504" i="1"/>
  <c r="N2512" i="1"/>
  <c r="N2520" i="1"/>
  <c r="N2528" i="1"/>
  <c r="N2536" i="1"/>
  <c r="N2544" i="1"/>
  <c r="N2552" i="1"/>
  <c r="N2560" i="1"/>
  <c r="N2568" i="1"/>
  <c r="N2576" i="1"/>
  <c r="N2584" i="1"/>
  <c r="N2592" i="1"/>
  <c r="N2600" i="1"/>
  <c r="N2608" i="1"/>
  <c r="N2616" i="1"/>
  <c r="N2624" i="1"/>
  <c r="N2632" i="1"/>
  <c r="N2640" i="1"/>
  <c r="N2648" i="1"/>
  <c r="N2656" i="1"/>
  <c r="N2664" i="1"/>
  <c r="N2672" i="1"/>
  <c r="N2680" i="1"/>
  <c r="N2688" i="1"/>
  <c r="N2696" i="1"/>
  <c r="N2704" i="1"/>
  <c r="N2712" i="1"/>
  <c r="N2720" i="1"/>
  <c r="N2728" i="1"/>
  <c r="N2736" i="1"/>
  <c r="N2744" i="1"/>
  <c r="N2752" i="1"/>
  <c r="N2760" i="1"/>
  <c r="N2768" i="1"/>
  <c r="N2776" i="1"/>
  <c r="N2784" i="1"/>
  <c r="N2792" i="1"/>
  <c r="N2800" i="1"/>
  <c r="N2808" i="1"/>
  <c r="N2816" i="1"/>
  <c r="N2824" i="1"/>
  <c r="N2832" i="1"/>
  <c r="N2840" i="1"/>
  <c r="N2848" i="1"/>
  <c r="N2856" i="1"/>
  <c r="N2864" i="1"/>
  <c r="N2872" i="1"/>
  <c r="N2880" i="1"/>
  <c r="N2888" i="1"/>
  <c r="N2896" i="1"/>
  <c r="N2904" i="1"/>
  <c r="N2912" i="1"/>
  <c r="N2920" i="1"/>
  <c r="N2928" i="1"/>
  <c r="N2936" i="1"/>
  <c r="N2944" i="1"/>
  <c r="N2952" i="1"/>
  <c r="N2960" i="1"/>
  <c r="N2968" i="1"/>
  <c r="N2976" i="1"/>
  <c r="N2984" i="1"/>
  <c r="N2992" i="1"/>
  <c r="N3000" i="1"/>
  <c r="N3008" i="1"/>
  <c r="N3016" i="1"/>
  <c r="N3024" i="1"/>
  <c r="O49" i="1"/>
  <c r="N612" i="1"/>
  <c r="N981" i="1"/>
  <c r="N1126" i="1"/>
  <c r="N1254" i="1"/>
  <c r="N1382" i="1"/>
  <c r="N1510" i="1"/>
  <c r="N1638" i="1"/>
  <c r="N1751" i="1"/>
  <c r="N1838" i="1"/>
  <c r="N1920" i="1"/>
  <c r="N2007" i="1"/>
  <c r="N2080" i="1"/>
  <c r="N2119" i="1"/>
  <c r="N2151" i="1"/>
  <c r="N2183" i="1"/>
  <c r="N2215" i="1"/>
  <c r="N2247" i="1"/>
  <c r="N2279" i="1"/>
  <c r="N2311" i="1"/>
  <c r="N2343" i="1"/>
  <c r="N2375" i="1"/>
  <c r="N2407" i="1"/>
  <c r="N2439" i="1"/>
  <c r="N2471" i="1"/>
  <c r="N2503" i="1"/>
  <c r="N2535" i="1"/>
  <c r="N2567" i="1"/>
  <c r="N2599" i="1"/>
  <c r="N2631" i="1"/>
  <c r="N2663" i="1"/>
  <c r="N2695" i="1"/>
  <c r="N2727" i="1"/>
  <c r="N2756" i="1"/>
  <c r="N2775" i="1"/>
  <c r="N2798" i="1"/>
  <c r="N2820" i="1"/>
  <c r="N2839" i="1"/>
  <c r="N2862" i="1"/>
  <c r="N2884" i="1"/>
  <c r="N2903" i="1"/>
  <c r="N2926" i="1"/>
  <c r="N2948" i="1"/>
  <c r="N2967" i="1"/>
  <c r="N2990" i="1"/>
  <c r="N3012" i="1"/>
  <c r="N3031" i="1"/>
  <c r="N3045" i="1"/>
  <c r="N3056" i="1"/>
  <c r="N3068" i="1"/>
  <c r="N3076" i="1"/>
  <c r="N3084" i="1"/>
  <c r="N3092" i="1"/>
  <c r="N3100" i="1"/>
  <c r="N3108" i="1"/>
  <c r="N3116" i="1"/>
  <c r="N3117" i="1"/>
  <c r="N2956" i="1"/>
  <c r="N3020" i="1"/>
  <c r="N3062" i="1"/>
  <c r="N3103" i="1"/>
  <c r="N2980" i="1"/>
  <c r="N3063" i="1"/>
  <c r="N3104" i="1"/>
  <c r="N1087" i="1"/>
  <c r="N1814" i="1"/>
  <c r="N2142" i="1"/>
  <c r="N2270" i="1"/>
  <c r="N2430" i="1"/>
  <c r="N2558" i="1"/>
  <c r="N2686" i="1"/>
  <c r="N2790" i="1"/>
  <c r="N2895" i="1"/>
  <c r="N2982" i="1"/>
  <c r="N3073" i="1"/>
  <c r="N3113" i="1"/>
  <c r="N931" i="1"/>
  <c r="N1728" i="1"/>
  <c r="N2110" i="1"/>
  <c r="N2303" i="1"/>
  <c r="N2527" i="1"/>
  <c r="N2655" i="1"/>
  <c r="N2772" i="1"/>
  <c r="N2900" i="1"/>
  <c r="N3006" i="1"/>
  <c r="N3074" i="1"/>
  <c r="N3122" i="1"/>
  <c r="N715" i="1"/>
  <c r="N1020" i="1"/>
  <c r="N1151" i="1"/>
  <c r="N1279" i="1"/>
  <c r="N1407" i="1"/>
  <c r="N1535" i="1"/>
  <c r="N1663" i="1"/>
  <c r="N1768" i="1"/>
  <c r="N1855" i="1"/>
  <c r="N1942" i="1"/>
  <c r="N2024" i="1"/>
  <c r="N2090" i="1"/>
  <c r="N2126" i="1"/>
  <c r="N2158" i="1"/>
  <c r="N2190" i="1"/>
  <c r="N2222" i="1"/>
  <c r="N2254" i="1"/>
  <c r="N2286" i="1"/>
  <c r="N2318" i="1"/>
  <c r="N2350" i="1"/>
  <c r="N2382" i="1"/>
  <c r="N2414" i="1"/>
  <c r="N2446" i="1"/>
  <c r="N2478" i="1"/>
  <c r="N2510" i="1"/>
  <c r="N2542" i="1"/>
  <c r="N2574" i="1"/>
  <c r="N2606" i="1"/>
  <c r="N2638" i="1"/>
  <c r="N2670" i="1"/>
  <c r="N2702" i="1"/>
  <c r="N2734" i="1"/>
  <c r="N2758" i="1"/>
  <c r="N2780" i="1"/>
  <c r="N2799" i="1"/>
  <c r="N2822" i="1"/>
  <c r="N2844" i="1"/>
  <c r="N2863" i="1"/>
  <c r="N2886" i="1"/>
  <c r="N2908" i="1"/>
  <c r="N2927" i="1"/>
  <c r="N2950" i="1"/>
  <c r="N2972" i="1"/>
  <c r="N2991" i="1"/>
  <c r="N3014" i="1"/>
  <c r="N3032" i="1"/>
  <c r="N3046" i="1"/>
  <c r="N3060" i="1"/>
  <c r="N3069" i="1"/>
  <c r="N3077" i="1"/>
  <c r="N3085" i="1"/>
  <c r="N3093" i="1"/>
  <c r="N3101" i="1"/>
  <c r="N3109" i="1"/>
  <c r="N2934" i="1"/>
  <c r="N3048" i="1"/>
  <c r="N3087" i="1"/>
  <c r="N3111" i="1"/>
  <c r="N3038" i="1"/>
  <c r="N3080" i="1"/>
  <c r="N3112" i="1"/>
  <c r="N1215" i="1"/>
  <c r="N1896" i="1"/>
  <c r="N2206" i="1"/>
  <c r="N2366" i="1"/>
  <c r="N2494" i="1"/>
  <c r="N2622" i="1"/>
  <c r="N2812" i="1"/>
  <c r="N2940" i="1"/>
  <c r="N3053" i="1"/>
  <c r="N3097" i="1"/>
  <c r="N1094" i="1"/>
  <c r="N1984" i="1"/>
  <c r="N2239" i="1"/>
  <c r="N2431" i="1"/>
  <c r="N2623" i="1"/>
  <c r="N2814" i="1"/>
  <c r="N2919" i="1"/>
  <c r="N3040" i="1"/>
  <c r="N3090" i="1"/>
  <c r="N740" i="1"/>
  <c r="N1028" i="1"/>
  <c r="N1158" i="1"/>
  <c r="N1286" i="1"/>
  <c r="N1414" i="1"/>
  <c r="N1542" i="1"/>
  <c r="N1670" i="1"/>
  <c r="N1774" i="1"/>
  <c r="N1856" i="1"/>
  <c r="N1943" i="1"/>
  <c r="N2030" i="1"/>
  <c r="N2092" i="1"/>
  <c r="N2127" i="1"/>
  <c r="N2159" i="1"/>
  <c r="N2191" i="1"/>
  <c r="N2223" i="1"/>
  <c r="N2255" i="1"/>
  <c r="N2287" i="1"/>
  <c r="N2319" i="1"/>
  <c r="N2351" i="1"/>
  <c r="N2383" i="1"/>
  <c r="N2415" i="1"/>
  <c r="N2447" i="1"/>
  <c r="N2479" i="1"/>
  <c r="N2511" i="1"/>
  <c r="N2543" i="1"/>
  <c r="N2575" i="1"/>
  <c r="N2607" i="1"/>
  <c r="N2639" i="1"/>
  <c r="N2671" i="1"/>
  <c r="N2703" i="1"/>
  <c r="N2735" i="1"/>
  <c r="N2759" i="1"/>
  <c r="N2782" i="1"/>
  <c r="N2804" i="1"/>
  <c r="N2823" i="1"/>
  <c r="N2846" i="1"/>
  <c r="N2868" i="1"/>
  <c r="N2887" i="1"/>
  <c r="N2910" i="1"/>
  <c r="N2932" i="1"/>
  <c r="N2951" i="1"/>
  <c r="N2974" i="1"/>
  <c r="N2996" i="1"/>
  <c r="N3015" i="1"/>
  <c r="N3036" i="1"/>
  <c r="N3047" i="1"/>
  <c r="N3061" i="1"/>
  <c r="N3070" i="1"/>
  <c r="N3078" i="1"/>
  <c r="N3086" i="1"/>
  <c r="N3094" i="1"/>
  <c r="N3102" i="1"/>
  <c r="N3110" i="1"/>
  <c r="N3118" i="1"/>
  <c r="N2892" i="1"/>
  <c r="N2975" i="1"/>
  <c r="N3037" i="1"/>
  <c r="N3071" i="1"/>
  <c r="N3095" i="1"/>
  <c r="N3119" i="1"/>
  <c r="N3052" i="1"/>
  <c r="N3088" i="1"/>
  <c r="N3120" i="1"/>
  <c r="N1343" i="1"/>
  <c r="N1727" i="1"/>
  <c r="N1983" i="1"/>
  <c r="N2174" i="1"/>
  <c r="N2302" i="1"/>
  <c r="N2398" i="1"/>
  <c r="N2590" i="1"/>
  <c r="N2718" i="1"/>
  <c r="N2767" i="1"/>
  <c r="N2876" i="1"/>
  <c r="N2959" i="1"/>
  <c r="N3064" i="1"/>
  <c r="N3081" i="1"/>
  <c r="N484" i="1"/>
  <c r="N1606" i="1"/>
  <c r="N2143" i="1"/>
  <c r="N2335" i="1"/>
  <c r="N2463" i="1"/>
  <c r="N2687" i="1"/>
  <c r="N2750" i="1"/>
  <c r="N2855" i="1"/>
  <c r="N2983" i="1"/>
  <c r="N3082" i="1"/>
  <c r="N3106" i="1"/>
  <c r="N281" i="1"/>
  <c r="N837" i="1"/>
  <c r="N1055" i="1"/>
  <c r="N1183" i="1"/>
  <c r="N1311" i="1"/>
  <c r="N1439" i="1"/>
  <c r="N1567" i="1"/>
  <c r="N1695" i="1"/>
  <c r="N1791" i="1"/>
  <c r="N1878" i="1"/>
  <c r="N1960" i="1"/>
  <c r="N2047" i="1"/>
  <c r="N2100" i="1"/>
  <c r="N2134" i="1"/>
  <c r="N2166" i="1"/>
  <c r="N2198" i="1"/>
  <c r="N2230" i="1"/>
  <c r="N2262" i="1"/>
  <c r="N2294" i="1"/>
  <c r="N2326" i="1"/>
  <c r="N2358" i="1"/>
  <c r="N2390" i="1"/>
  <c r="N2422" i="1"/>
  <c r="N2454" i="1"/>
  <c r="N2486" i="1"/>
  <c r="N2518" i="1"/>
  <c r="N2550" i="1"/>
  <c r="N2582" i="1"/>
  <c r="N2614" i="1"/>
  <c r="N2646" i="1"/>
  <c r="N2678" i="1"/>
  <c r="N2710" i="1"/>
  <c r="N2742" i="1"/>
  <c r="N2764" i="1"/>
  <c r="N2783" i="1"/>
  <c r="N2806" i="1"/>
  <c r="N2828" i="1"/>
  <c r="N2847" i="1"/>
  <c r="N2870" i="1"/>
  <c r="N2911" i="1"/>
  <c r="N2998" i="1"/>
  <c r="N3079" i="1"/>
  <c r="N3022" i="1"/>
  <c r="N3096" i="1"/>
  <c r="N918" i="1"/>
  <c r="N1599" i="1"/>
  <c r="N2109" i="1"/>
  <c r="N2238" i="1"/>
  <c r="N2462" i="1"/>
  <c r="N2654" i="1"/>
  <c r="N2831" i="1"/>
  <c r="N3004" i="1"/>
  <c r="N3105" i="1"/>
  <c r="N1478" i="1"/>
  <c r="N2069" i="1"/>
  <c r="N2271" i="1"/>
  <c r="N2495" i="1"/>
  <c r="N2719" i="1"/>
  <c r="N2878" i="1"/>
  <c r="N3028" i="1"/>
  <c r="N3098" i="1"/>
  <c r="N321" i="1"/>
  <c r="N859" i="1"/>
  <c r="N1062" i="1"/>
  <c r="N1190" i="1"/>
  <c r="N1318" i="1"/>
  <c r="N1446" i="1"/>
  <c r="N1574" i="1"/>
  <c r="N1702" i="1"/>
  <c r="N1792" i="1"/>
  <c r="N1879" i="1"/>
  <c r="N1966" i="1"/>
  <c r="N2048" i="1"/>
  <c r="N2101" i="1"/>
  <c r="N2135" i="1"/>
  <c r="N2167" i="1"/>
  <c r="N2199" i="1"/>
  <c r="N2231" i="1"/>
  <c r="N2263" i="1"/>
  <c r="N2295" i="1"/>
  <c r="N2327" i="1"/>
  <c r="N2359" i="1"/>
  <c r="N2391" i="1"/>
  <c r="N2423" i="1"/>
  <c r="N2455" i="1"/>
  <c r="N2487" i="1"/>
  <c r="N2519" i="1"/>
  <c r="N2551" i="1"/>
  <c r="N2583" i="1"/>
  <c r="N2615" i="1"/>
  <c r="N2647" i="1"/>
  <c r="N2679" i="1"/>
  <c r="N2711" i="1"/>
  <c r="N2743" i="1"/>
  <c r="N2766" i="1"/>
  <c r="N2788" i="1"/>
  <c r="N2807" i="1"/>
  <c r="N2830" i="1"/>
  <c r="N2852" i="1"/>
  <c r="N2871" i="1"/>
  <c r="N2894" i="1"/>
  <c r="N2916" i="1"/>
  <c r="N2935" i="1"/>
  <c r="N2958" i="1"/>
  <c r="N2999" i="1"/>
  <c r="N3072" i="1"/>
  <c r="N458" i="1"/>
  <c r="N1471" i="1"/>
  <c r="N2068" i="1"/>
  <c r="N2334" i="1"/>
  <c r="N2526" i="1"/>
  <c r="N2748" i="1"/>
  <c r="N2854" i="1"/>
  <c r="N3023" i="1"/>
  <c r="N3121" i="1"/>
  <c r="N1350" i="1"/>
  <c r="N1815" i="1"/>
  <c r="N2175" i="1"/>
  <c r="N2399" i="1"/>
  <c r="N2591" i="1"/>
  <c r="N2836" i="1"/>
  <c r="N2964" i="1"/>
  <c r="N3054" i="1"/>
  <c r="N3114" i="1"/>
  <c r="N587" i="1"/>
  <c r="N971" i="1"/>
  <c r="N1119" i="1"/>
  <c r="N1247" i="1"/>
  <c r="N1375" i="1"/>
  <c r="N1503" i="1"/>
  <c r="N1631" i="1"/>
  <c r="N1750" i="1"/>
  <c r="N1832" i="1"/>
  <c r="N1919" i="1"/>
  <c r="N2006" i="1"/>
  <c r="N2079" i="1"/>
  <c r="N2118" i="1"/>
  <c r="N2150" i="1"/>
  <c r="N2182" i="1"/>
  <c r="N2214" i="1"/>
  <c r="N2246" i="1"/>
  <c r="N2278" i="1"/>
  <c r="N2310" i="1"/>
  <c r="N2342" i="1"/>
  <c r="N2374" i="1"/>
  <c r="N2406" i="1"/>
  <c r="N2438" i="1"/>
  <c r="N2470" i="1"/>
  <c r="N2502" i="1"/>
  <c r="N2534" i="1"/>
  <c r="N2566" i="1"/>
  <c r="N2598" i="1"/>
  <c r="N2630" i="1"/>
  <c r="N2662" i="1"/>
  <c r="N2694" i="1"/>
  <c r="N2726" i="1"/>
  <c r="N2751" i="1"/>
  <c r="N2774" i="1"/>
  <c r="N2796" i="1"/>
  <c r="N2815" i="1"/>
  <c r="N2838" i="1"/>
  <c r="N2860" i="1"/>
  <c r="N2879" i="1"/>
  <c r="N2902" i="1"/>
  <c r="N2924" i="1"/>
  <c r="N2943" i="1"/>
  <c r="N2966" i="1"/>
  <c r="N2988" i="1"/>
  <c r="N3007" i="1"/>
  <c r="N3030" i="1"/>
  <c r="N3044" i="1"/>
  <c r="N3055" i="1"/>
  <c r="N3066" i="1"/>
  <c r="N3075" i="1"/>
  <c r="N3083" i="1"/>
  <c r="N3091" i="1"/>
  <c r="N3099" i="1"/>
  <c r="N3107" i="1"/>
  <c r="N3115" i="1"/>
  <c r="N2" i="1"/>
  <c r="N2918" i="1"/>
  <c r="N3039" i="1"/>
  <c r="N3089" i="1"/>
  <c r="N1222" i="1"/>
  <c r="N1902" i="1"/>
  <c r="N2207" i="1"/>
  <c r="N2367" i="1"/>
  <c r="N2559" i="1"/>
  <c r="N2791" i="1"/>
  <c r="N2942" i="1"/>
  <c r="N3065" i="1"/>
  <c r="P9" i="1"/>
  <c r="P17" i="1"/>
  <c r="P25" i="1"/>
  <c r="P33" i="1"/>
  <c r="P41" i="1"/>
  <c r="P49" i="1"/>
  <c r="P57" i="1"/>
  <c r="P65" i="1"/>
  <c r="P73" i="1"/>
  <c r="P81" i="1"/>
  <c r="P89" i="1"/>
  <c r="P97" i="1"/>
  <c r="P105" i="1"/>
  <c r="P113" i="1"/>
  <c r="P121" i="1"/>
  <c r="P129" i="1"/>
  <c r="P137" i="1"/>
  <c r="P145" i="1"/>
  <c r="P153" i="1"/>
  <c r="P161" i="1"/>
  <c r="P169" i="1"/>
  <c r="P177" i="1"/>
  <c r="P185" i="1"/>
  <c r="P193" i="1"/>
  <c r="P201" i="1"/>
  <c r="P209" i="1"/>
  <c r="P217" i="1"/>
  <c r="P225" i="1"/>
  <c r="P233" i="1"/>
  <c r="P241" i="1"/>
  <c r="P249" i="1"/>
  <c r="P257" i="1"/>
  <c r="P265" i="1"/>
  <c r="P273" i="1"/>
  <c r="P281" i="1"/>
  <c r="P289" i="1"/>
  <c r="P297" i="1"/>
  <c r="P305" i="1"/>
  <c r="P313" i="1"/>
  <c r="P321" i="1"/>
  <c r="P329" i="1"/>
  <c r="P337" i="1"/>
  <c r="P345" i="1"/>
  <c r="P353" i="1"/>
  <c r="P361" i="1"/>
  <c r="P369" i="1"/>
  <c r="P377" i="1"/>
  <c r="P385" i="1"/>
  <c r="P393" i="1"/>
  <c r="P401" i="1"/>
  <c r="P409" i="1"/>
  <c r="P417" i="1"/>
  <c r="P425" i="1"/>
  <c r="P433" i="1"/>
  <c r="P441" i="1"/>
  <c r="P449" i="1"/>
  <c r="P457" i="1"/>
  <c r="P465" i="1"/>
  <c r="P473" i="1"/>
  <c r="P481" i="1"/>
  <c r="P489" i="1"/>
  <c r="P497" i="1"/>
  <c r="P505" i="1"/>
  <c r="P513" i="1"/>
  <c r="P521" i="1"/>
  <c r="P529" i="1"/>
  <c r="P537" i="1"/>
  <c r="P545" i="1"/>
  <c r="P553" i="1"/>
  <c r="P561" i="1"/>
  <c r="P569" i="1"/>
  <c r="P577" i="1"/>
  <c r="P585" i="1"/>
  <c r="P593" i="1"/>
  <c r="P601" i="1"/>
  <c r="P609" i="1"/>
  <c r="P617" i="1"/>
  <c r="P625" i="1"/>
  <c r="P633" i="1"/>
  <c r="P641" i="1"/>
  <c r="P649" i="1"/>
  <c r="P657" i="1"/>
  <c r="P665" i="1"/>
  <c r="P673" i="1"/>
  <c r="P681" i="1"/>
  <c r="P10" i="1"/>
  <c r="P18" i="1"/>
  <c r="P26" i="1"/>
  <c r="P34" i="1"/>
  <c r="P42" i="1"/>
  <c r="P50" i="1"/>
  <c r="P58" i="1"/>
  <c r="P66" i="1"/>
  <c r="P74" i="1"/>
  <c r="P82" i="1"/>
  <c r="P90" i="1"/>
  <c r="P98" i="1"/>
  <c r="P106" i="1"/>
  <c r="P114" i="1"/>
  <c r="P122" i="1"/>
  <c r="P130" i="1"/>
  <c r="P138" i="1"/>
  <c r="P146" i="1"/>
  <c r="P154" i="1"/>
  <c r="P162" i="1"/>
  <c r="P170" i="1"/>
  <c r="P178" i="1"/>
  <c r="P186" i="1"/>
  <c r="P194" i="1"/>
  <c r="P202" i="1"/>
  <c r="P210" i="1"/>
  <c r="P218" i="1"/>
  <c r="P226" i="1"/>
  <c r="P234" i="1"/>
  <c r="P242" i="1"/>
  <c r="P250" i="1"/>
  <c r="P258" i="1"/>
  <c r="P266" i="1"/>
  <c r="P274" i="1"/>
  <c r="P282" i="1"/>
  <c r="P290" i="1"/>
  <c r="P298" i="1"/>
  <c r="P306" i="1"/>
  <c r="P314" i="1"/>
  <c r="P322" i="1"/>
  <c r="P330" i="1"/>
  <c r="P338" i="1"/>
  <c r="P346" i="1"/>
  <c r="P354" i="1"/>
  <c r="P362" i="1"/>
  <c r="P370" i="1"/>
  <c r="P378" i="1"/>
  <c r="P386" i="1"/>
  <c r="P394" i="1"/>
  <c r="P402" i="1"/>
  <c r="P410" i="1"/>
  <c r="P418" i="1"/>
  <c r="P426" i="1"/>
  <c r="P434" i="1"/>
  <c r="P442" i="1"/>
  <c r="P450" i="1"/>
  <c r="P458" i="1"/>
  <c r="P466" i="1"/>
  <c r="P474" i="1"/>
  <c r="P482" i="1"/>
  <c r="P490" i="1"/>
  <c r="P498" i="1"/>
  <c r="P506" i="1"/>
  <c r="P514" i="1"/>
  <c r="P522" i="1"/>
  <c r="P530" i="1"/>
  <c r="P538" i="1"/>
  <c r="P546" i="1"/>
  <c r="P554" i="1"/>
  <c r="P562" i="1"/>
  <c r="P570" i="1"/>
  <c r="P578" i="1"/>
  <c r="P586" i="1"/>
  <c r="P594" i="1"/>
  <c r="P602" i="1"/>
  <c r="P3" i="1"/>
  <c r="P11" i="1"/>
  <c r="P19" i="1"/>
  <c r="P27" i="1"/>
  <c r="P35" i="1"/>
  <c r="P43" i="1"/>
  <c r="P51" i="1"/>
  <c r="P59" i="1"/>
  <c r="P67" i="1"/>
  <c r="P75" i="1"/>
  <c r="P83" i="1"/>
  <c r="P91" i="1"/>
  <c r="P99" i="1"/>
  <c r="P107" i="1"/>
  <c r="P115" i="1"/>
  <c r="P123" i="1"/>
  <c r="P131" i="1"/>
  <c r="P139" i="1"/>
  <c r="P147" i="1"/>
  <c r="P155" i="1"/>
  <c r="P163" i="1"/>
  <c r="P171" i="1"/>
  <c r="P179" i="1"/>
  <c r="P187" i="1"/>
  <c r="P195" i="1"/>
  <c r="P203" i="1"/>
  <c r="P211" i="1"/>
  <c r="P219" i="1"/>
  <c r="P227" i="1"/>
  <c r="P235" i="1"/>
  <c r="P243" i="1"/>
  <c r="P251" i="1"/>
  <c r="P259" i="1"/>
  <c r="P267" i="1"/>
  <c r="P275" i="1"/>
  <c r="P283" i="1"/>
  <c r="P291" i="1"/>
  <c r="P299" i="1"/>
  <c r="P307" i="1"/>
  <c r="P315" i="1"/>
  <c r="P323" i="1"/>
  <c r="P331" i="1"/>
  <c r="P339" i="1"/>
  <c r="P347" i="1"/>
  <c r="P355" i="1"/>
  <c r="P363" i="1"/>
  <c r="P371" i="1"/>
  <c r="P379" i="1"/>
  <c r="P387" i="1"/>
  <c r="P395" i="1"/>
  <c r="P403" i="1"/>
  <c r="P411" i="1"/>
  <c r="P419" i="1"/>
  <c r="P427" i="1"/>
  <c r="P435" i="1"/>
  <c r="P443" i="1"/>
  <c r="P451" i="1"/>
  <c r="P459" i="1"/>
  <c r="P467" i="1"/>
  <c r="P475" i="1"/>
  <c r="P483" i="1"/>
  <c r="P491" i="1"/>
  <c r="P499" i="1"/>
  <c r="P507" i="1"/>
  <c r="P515" i="1"/>
  <c r="P523" i="1"/>
  <c r="P531" i="1"/>
  <c r="P539" i="1"/>
  <c r="P547" i="1"/>
  <c r="P555" i="1"/>
  <c r="P563" i="1"/>
  <c r="P571" i="1"/>
  <c r="P579" i="1"/>
  <c r="P587" i="1"/>
  <c r="P595" i="1"/>
  <c r="P603" i="1"/>
  <c r="P4" i="1"/>
  <c r="P12" i="1"/>
  <c r="P20" i="1"/>
  <c r="P28" i="1"/>
  <c r="P36" i="1"/>
  <c r="P44" i="1"/>
  <c r="P52" i="1"/>
  <c r="P60" i="1"/>
  <c r="P68" i="1"/>
  <c r="P76" i="1"/>
  <c r="P84" i="1"/>
  <c r="P92" i="1"/>
  <c r="P100" i="1"/>
  <c r="P108" i="1"/>
  <c r="P116" i="1"/>
  <c r="P124" i="1"/>
  <c r="P132" i="1"/>
  <c r="P140" i="1"/>
  <c r="P148" i="1"/>
  <c r="P156" i="1"/>
  <c r="P164" i="1"/>
  <c r="P172" i="1"/>
  <c r="P180" i="1"/>
  <c r="P188" i="1"/>
  <c r="P196" i="1"/>
  <c r="P204" i="1"/>
  <c r="P212" i="1"/>
  <c r="P220" i="1"/>
  <c r="P228" i="1"/>
  <c r="P236" i="1"/>
  <c r="P244" i="1"/>
  <c r="P252" i="1"/>
  <c r="P260" i="1"/>
  <c r="P268" i="1"/>
  <c r="P276" i="1"/>
  <c r="P284" i="1"/>
  <c r="P292" i="1"/>
  <c r="P300" i="1"/>
  <c r="P308" i="1"/>
  <c r="P316" i="1"/>
  <c r="P324" i="1"/>
  <c r="P332" i="1"/>
  <c r="P340" i="1"/>
  <c r="P348" i="1"/>
  <c r="P356" i="1"/>
  <c r="P364" i="1"/>
  <c r="P372" i="1"/>
  <c r="P380" i="1"/>
  <c r="P388" i="1"/>
  <c r="P396" i="1"/>
  <c r="P404" i="1"/>
  <c r="P412" i="1"/>
  <c r="P420" i="1"/>
  <c r="P428" i="1"/>
  <c r="P436" i="1"/>
  <c r="P444" i="1"/>
  <c r="P452" i="1"/>
  <c r="P460" i="1"/>
  <c r="P468" i="1"/>
  <c r="P476" i="1"/>
  <c r="P484" i="1"/>
  <c r="P492" i="1"/>
  <c r="P500" i="1"/>
  <c r="P508" i="1"/>
  <c r="P516" i="1"/>
  <c r="P524" i="1"/>
  <c r="P532" i="1"/>
  <c r="P540" i="1"/>
  <c r="P548" i="1"/>
  <c r="P556" i="1"/>
  <c r="P564" i="1"/>
  <c r="P572" i="1"/>
  <c r="P580" i="1"/>
  <c r="P588" i="1"/>
  <c r="P596" i="1"/>
  <c r="P604" i="1"/>
  <c r="P612" i="1"/>
  <c r="P620" i="1"/>
  <c r="P628" i="1"/>
  <c r="P636" i="1"/>
  <c r="P644" i="1"/>
  <c r="P652" i="1"/>
  <c r="P660" i="1"/>
  <c r="P668" i="1"/>
  <c r="P676" i="1"/>
  <c r="P5" i="1"/>
  <c r="P13" i="1"/>
  <c r="P21" i="1"/>
  <c r="P29" i="1"/>
  <c r="P37" i="1"/>
  <c r="P45" i="1"/>
  <c r="P53" i="1"/>
  <c r="P61" i="1"/>
  <c r="P69" i="1"/>
  <c r="P77" i="1"/>
  <c r="P85" i="1"/>
  <c r="P93" i="1"/>
  <c r="P101" i="1"/>
  <c r="P109" i="1"/>
  <c r="P117" i="1"/>
  <c r="P125" i="1"/>
  <c r="P133" i="1"/>
  <c r="P141" i="1"/>
  <c r="P149" i="1"/>
  <c r="P157" i="1"/>
  <c r="P165" i="1"/>
  <c r="P173" i="1"/>
  <c r="P181" i="1"/>
  <c r="P189" i="1"/>
  <c r="P197" i="1"/>
  <c r="P205" i="1"/>
  <c r="P213" i="1"/>
  <c r="P221" i="1"/>
  <c r="P229" i="1"/>
  <c r="P237" i="1"/>
  <c r="P245" i="1"/>
  <c r="P253" i="1"/>
  <c r="P261" i="1"/>
  <c r="P269" i="1"/>
  <c r="P277" i="1"/>
  <c r="P285" i="1"/>
  <c r="P293" i="1"/>
  <c r="P301" i="1"/>
  <c r="P309" i="1"/>
  <c r="P317" i="1"/>
  <c r="P325" i="1"/>
  <c r="P333" i="1"/>
  <c r="P341" i="1"/>
  <c r="P349" i="1"/>
  <c r="P357" i="1"/>
  <c r="P365" i="1"/>
  <c r="P373" i="1"/>
  <c r="P381" i="1"/>
  <c r="P389" i="1"/>
  <c r="P397" i="1"/>
  <c r="P405" i="1"/>
  <c r="P413" i="1"/>
  <c r="P421" i="1"/>
  <c r="P429" i="1"/>
  <c r="P437" i="1"/>
  <c r="P445" i="1"/>
  <c r="P453" i="1"/>
  <c r="P461" i="1"/>
  <c r="P469" i="1"/>
  <c r="P477" i="1"/>
  <c r="P485" i="1"/>
  <c r="P493" i="1"/>
  <c r="P501" i="1"/>
  <c r="P509" i="1"/>
  <c r="P517" i="1"/>
  <c r="P525" i="1"/>
  <c r="P533" i="1"/>
  <c r="P541" i="1"/>
  <c r="P549" i="1"/>
  <c r="P557" i="1"/>
  <c r="P565" i="1"/>
  <c r="P573" i="1"/>
  <c r="P581" i="1"/>
  <c r="P589" i="1"/>
  <c r="P597" i="1"/>
  <c r="P605" i="1"/>
  <c r="P613" i="1"/>
  <c r="P621" i="1"/>
  <c r="P629" i="1"/>
  <c r="P637" i="1"/>
  <c r="P645" i="1"/>
  <c r="P653" i="1"/>
  <c r="P6" i="1"/>
  <c r="P14" i="1"/>
  <c r="P22" i="1"/>
  <c r="P30" i="1"/>
  <c r="P38" i="1"/>
  <c r="P46" i="1"/>
  <c r="P54" i="1"/>
  <c r="P62" i="1"/>
  <c r="P70" i="1"/>
  <c r="P78" i="1"/>
  <c r="P86" i="1"/>
  <c r="P94" i="1"/>
  <c r="P102" i="1"/>
  <c r="P110" i="1"/>
  <c r="P118" i="1"/>
  <c r="P126" i="1"/>
  <c r="P134" i="1"/>
  <c r="P142" i="1"/>
  <c r="P150" i="1"/>
  <c r="P158" i="1"/>
  <c r="P166" i="1"/>
  <c r="P174" i="1"/>
  <c r="P182" i="1"/>
  <c r="P190" i="1"/>
  <c r="P198" i="1"/>
  <c r="P206" i="1"/>
  <c r="P214" i="1"/>
  <c r="P222" i="1"/>
  <c r="P230" i="1"/>
  <c r="P238" i="1"/>
  <c r="P246" i="1"/>
  <c r="P254" i="1"/>
  <c r="P262" i="1"/>
  <c r="P270" i="1"/>
  <c r="P278" i="1"/>
  <c r="P286" i="1"/>
  <c r="P294" i="1"/>
  <c r="P302" i="1"/>
  <c r="P310" i="1"/>
  <c r="P318" i="1"/>
  <c r="P326" i="1"/>
  <c r="P334" i="1"/>
  <c r="P342" i="1"/>
  <c r="P350" i="1"/>
  <c r="P358" i="1"/>
  <c r="P366" i="1"/>
  <c r="P374" i="1"/>
  <c r="P382" i="1"/>
  <c r="P390" i="1"/>
  <c r="P398" i="1"/>
  <c r="P406" i="1"/>
  <c r="P414" i="1"/>
  <c r="P422" i="1"/>
  <c r="P430" i="1"/>
  <c r="P438" i="1"/>
  <c r="P446" i="1"/>
  <c r="P454" i="1"/>
  <c r="P462" i="1"/>
  <c r="P470" i="1"/>
  <c r="P478" i="1"/>
  <c r="P486" i="1"/>
  <c r="P494" i="1"/>
  <c r="P502" i="1"/>
  <c r="P510" i="1"/>
  <c r="P518" i="1"/>
  <c r="P526" i="1"/>
  <c r="P534" i="1"/>
  <c r="P542" i="1"/>
  <c r="P550" i="1"/>
  <c r="P558" i="1"/>
  <c r="P566" i="1"/>
  <c r="P574" i="1"/>
  <c r="P582" i="1"/>
  <c r="P590" i="1"/>
  <c r="P598" i="1"/>
  <c r="P606" i="1"/>
  <c r="P614" i="1"/>
  <c r="P622" i="1"/>
  <c r="P630" i="1"/>
  <c r="P638" i="1"/>
  <c r="P646" i="1"/>
  <c r="P654" i="1"/>
  <c r="P662" i="1"/>
  <c r="P670" i="1"/>
  <c r="P678" i="1"/>
  <c r="P8" i="1"/>
  <c r="P16" i="1"/>
  <c r="P24" i="1"/>
  <c r="P32" i="1"/>
  <c r="P40" i="1"/>
  <c r="P48" i="1"/>
  <c r="P56" i="1"/>
  <c r="P64" i="1"/>
  <c r="P72" i="1"/>
  <c r="P80" i="1"/>
  <c r="P88" i="1"/>
  <c r="P96" i="1"/>
  <c r="P104" i="1"/>
  <c r="P112" i="1"/>
  <c r="P120" i="1"/>
  <c r="P128" i="1"/>
  <c r="P136" i="1"/>
  <c r="P144" i="1"/>
  <c r="P152" i="1"/>
  <c r="P160" i="1"/>
  <c r="P168" i="1"/>
  <c r="P176" i="1"/>
  <c r="P184" i="1"/>
  <c r="P192" i="1"/>
  <c r="P200" i="1"/>
  <c r="P208" i="1"/>
  <c r="P216" i="1"/>
  <c r="P224" i="1"/>
  <c r="P232" i="1"/>
  <c r="P240" i="1"/>
  <c r="P248" i="1"/>
  <c r="P256" i="1"/>
  <c r="P264" i="1"/>
  <c r="P272" i="1"/>
  <c r="P280" i="1"/>
  <c r="P288" i="1"/>
  <c r="P296" i="1"/>
  <c r="P304" i="1"/>
  <c r="P312" i="1"/>
  <c r="P320" i="1"/>
  <c r="P328" i="1"/>
  <c r="P336" i="1"/>
  <c r="P344" i="1"/>
  <c r="P352" i="1"/>
  <c r="P360" i="1"/>
  <c r="P368" i="1"/>
  <c r="P376" i="1"/>
  <c r="P384" i="1"/>
  <c r="P392" i="1"/>
  <c r="P400" i="1"/>
  <c r="P408" i="1"/>
  <c r="P416" i="1"/>
  <c r="P424" i="1"/>
  <c r="P432" i="1"/>
  <c r="P440" i="1"/>
  <c r="P448" i="1"/>
  <c r="P456" i="1"/>
  <c r="P464" i="1"/>
  <c r="P472" i="1"/>
  <c r="P480" i="1"/>
  <c r="P488" i="1"/>
  <c r="P496" i="1"/>
  <c r="P504" i="1"/>
  <c r="P512" i="1"/>
  <c r="P520" i="1"/>
  <c r="P528" i="1"/>
  <c r="P536" i="1"/>
  <c r="P544" i="1"/>
  <c r="P552" i="1"/>
  <c r="P560" i="1"/>
  <c r="P568" i="1"/>
  <c r="P576" i="1"/>
  <c r="P584" i="1"/>
  <c r="P592" i="1"/>
  <c r="P600" i="1"/>
  <c r="P608" i="1"/>
  <c r="P616" i="1"/>
  <c r="P624" i="1"/>
  <c r="P632" i="1"/>
  <c r="P640" i="1"/>
  <c r="P648" i="1"/>
  <c r="P656" i="1"/>
  <c r="P664" i="1"/>
  <c r="P672" i="1"/>
  <c r="P55" i="1"/>
  <c r="P119" i="1"/>
  <c r="P183" i="1"/>
  <c r="P247" i="1"/>
  <c r="P311" i="1"/>
  <c r="P375" i="1"/>
  <c r="P439" i="1"/>
  <c r="P503" i="1"/>
  <c r="P567" i="1"/>
  <c r="P615" i="1"/>
  <c r="P635" i="1"/>
  <c r="P658" i="1"/>
  <c r="P674" i="1"/>
  <c r="P685" i="1"/>
  <c r="P693" i="1"/>
  <c r="P701" i="1"/>
  <c r="P709" i="1"/>
  <c r="P717" i="1"/>
  <c r="P725" i="1"/>
  <c r="P733" i="1"/>
  <c r="P741" i="1"/>
  <c r="P749" i="1"/>
  <c r="P757" i="1"/>
  <c r="P765" i="1"/>
  <c r="P773" i="1"/>
  <c r="P781" i="1"/>
  <c r="P789" i="1"/>
  <c r="P797" i="1"/>
  <c r="P805" i="1"/>
  <c r="P813" i="1"/>
  <c r="P821" i="1"/>
  <c r="P829" i="1"/>
  <c r="P837" i="1"/>
  <c r="P845" i="1"/>
  <c r="P853" i="1"/>
  <c r="P861" i="1"/>
  <c r="P869" i="1"/>
  <c r="P877" i="1"/>
  <c r="P885" i="1"/>
  <c r="P893" i="1"/>
  <c r="P901" i="1"/>
  <c r="P909" i="1"/>
  <c r="P917" i="1"/>
  <c r="P925" i="1"/>
  <c r="P933" i="1"/>
  <c r="P941" i="1"/>
  <c r="P949" i="1"/>
  <c r="P63" i="1"/>
  <c r="P127" i="1"/>
  <c r="P191" i="1"/>
  <c r="P255" i="1"/>
  <c r="P319" i="1"/>
  <c r="P383" i="1"/>
  <c r="P447" i="1"/>
  <c r="P511" i="1"/>
  <c r="P575" i="1"/>
  <c r="P618" i="1"/>
  <c r="P639" i="1"/>
  <c r="P659" i="1"/>
  <c r="P675" i="1"/>
  <c r="P686" i="1"/>
  <c r="P694" i="1"/>
  <c r="P702" i="1"/>
  <c r="P710" i="1"/>
  <c r="P718" i="1"/>
  <c r="P726" i="1"/>
  <c r="P734" i="1"/>
  <c r="P742" i="1"/>
  <c r="P750" i="1"/>
  <c r="P758" i="1"/>
  <c r="P766" i="1"/>
  <c r="P774" i="1"/>
  <c r="P782" i="1"/>
  <c r="P790" i="1"/>
  <c r="P798" i="1"/>
  <c r="P806" i="1"/>
  <c r="P814" i="1"/>
  <c r="P822" i="1"/>
  <c r="P830" i="1"/>
  <c r="P838" i="1"/>
  <c r="P846" i="1"/>
  <c r="P854" i="1"/>
  <c r="P862" i="1"/>
  <c r="P870" i="1"/>
  <c r="P878" i="1"/>
  <c r="P886" i="1"/>
  <c r="P894" i="1"/>
  <c r="P902" i="1"/>
  <c r="P910" i="1"/>
  <c r="P918" i="1"/>
  <c r="P926" i="1"/>
  <c r="P934" i="1"/>
  <c r="P942" i="1"/>
  <c r="P950" i="1"/>
  <c r="P7" i="1"/>
  <c r="P71" i="1"/>
  <c r="P135" i="1"/>
  <c r="P199" i="1"/>
  <c r="P263" i="1"/>
  <c r="P327" i="1"/>
  <c r="P391" i="1"/>
  <c r="P455" i="1"/>
  <c r="P519" i="1"/>
  <c r="P583" i="1"/>
  <c r="P619" i="1"/>
  <c r="P642" i="1"/>
  <c r="P661" i="1"/>
  <c r="P677" i="1"/>
  <c r="P687" i="1"/>
  <c r="P695" i="1"/>
  <c r="P703" i="1"/>
  <c r="P711" i="1"/>
  <c r="P719" i="1"/>
  <c r="P727" i="1"/>
  <c r="P735" i="1"/>
  <c r="P743" i="1"/>
  <c r="P751" i="1"/>
  <c r="P759" i="1"/>
  <c r="P767" i="1"/>
  <c r="P775" i="1"/>
  <c r="P783" i="1"/>
  <c r="P791" i="1"/>
  <c r="P799" i="1"/>
  <c r="P807" i="1"/>
  <c r="P815" i="1"/>
  <c r="P823" i="1"/>
  <c r="P831" i="1"/>
  <c r="P839" i="1"/>
  <c r="P847" i="1"/>
  <c r="P855" i="1"/>
  <c r="P863" i="1"/>
  <c r="P871" i="1"/>
  <c r="P879" i="1"/>
  <c r="P887" i="1"/>
  <c r="P895" i="1"/>
  <c r="P903" i="1"/>
  <c r="P911" i="1"/>
  <c r="P919" i="1"/>
  <c r="P927" i="1"/>
  <c r="P935" i="1"/>
  <c r="P943" i="1"/>
  <c r="P15" i="1"/>
  <c r="P79" i="1"/>
  <c r="P143" i="1"/>
  <c r="P207" i="1"/>
  <c r="P271" i="1"/>
  <c r="P335" i="1"/>
  <c r="P399" i="1"/>
  <c r="P463" i="1"/>
  <c r="P527" i="1"/>
  <c r="P591" i="1"/>
  <c r="P623" i="1"/>
  <c r="P643" i="1"/>
  <c r="P663" i="1"/>
  <c r="P679" i="1"/>
  <c r="P688" i="1"/>
  <c r="P696" i="1"/>
  <c r="P704" i="1"/>
  <c r="P712" i="1"/>
  <c r="P720" i="1"/>
  <c r="P728" i="1"/>
  <c r="P736" i="1"/>
  <c r="P744" i="1"/>
  <c r="P752" i="1"/>
  <c r="P760" i="1"/>
  <c r="P768" i="1"/>
  <c r="P776" i="1"/>
  <c r="P784" i="1"/>
  <c r="P792" i="1"/>
  <c r="P800" i="1"/>
  <c r="P808" i="1"/>
  <c r="P816" i="1"/>
  <c r="P824" i="1"/>
  <c r="P832" i="1"/>
  <c r="P840" i="1"/>
  <c r="P848" i="1"/>
  <c r="P856" i="1"/>
  <c r="P864" i="1"/>
  <c r="P872" i="1"/>
  <c r="P880" i="1"/>
  <c r="P888" i="1"/>
  <c r="P896" i="1"/>
  <c r="P904" i="1"/>
  <c r="P912" i="1"/>
  <c r="P920" i="1"/>
  <c r="P928" i="1"/>
  <c r="P936" i="1"/>
  <c r="P944" i="1"/>
  <c r="P952" i="1"/>
  <c r="P960" i="1"/>
  <c r="P968" i="1"/>
  <c r="P976" i="1"/>
  <c r="P984" i="1"/>
  <c r="P992" i="1"/>
  <c r="P1000" i="1"/>
  <c r="P1008" i="1"/>
  <c r="P1016" i="1"/>
  <c r="P1024" i="1"/>
  <c r="P1032" i="1"/>
  <c r="P1040" i="1"/>
  <c r="P1048" i="1"/>
  <c r="P1056" i="1"/>
  <c r="P1064" i="1"/>
  <c r="P1072" i="1"/>
  <c r="P1080" i="1"/>
  <c r="P1088" i="1"/>
  <c r="P1096" i="1"/>
  <c r="P1104" i="1"/>
  <c r="P1112" i="1"/>
  <c r="P1120" i="1"/>
  <c r="P1128" i="1"/>
  <c r="P1136" i="1"/>
  <c r="P1144" i="1"/>
  <c r="P1152" i="1"/>
  <c r="P1160" i="1"/>
  <c r="P1168" i="1"/>
  <c r="P1176" i="1"/>
  <c r="P1184" i="1"/>
  <c r="P1192" i="1"/>
  <c r="P1200" i="1"/>
  <c r="P1208" i="1"/>
  <c r="P1216" i="1"/>
  <c r="P1224" i="1"/>
  <c r="P1232" i="1"/>
  <c r="P1240" i="1"/>
  <c r="P1248" i="1"/>
  <c r="P1256" i="1"/>
  <c r="P23" i="1"/>
  <c r="P87" i="1"/>
  <c r="P151" i="1"/>
  <c r="P215" i="1"/>
  <c r="P279" i="1"/>
  <c r="P343" i="1"/>
  <c r="P407" i="1"/>
  <c r="P471" i="1"/>
  <c r="P535" i="1"/>
  <c r="P599" i="1"/>
  <c r="P626" i="1"/>
  <c r="P647" i="1"/>
  <c r="P666" i="1"/>
  <c r="P680" i="1"/>
  <c r="P689" i="1"/>
  <c r="P697" i="1"/>
  <c r="P705" i="1"/>
  <c r="P713" i="1"/>
  <c r="P721" i="1"/>
  <c r="P729" i="1"/>
  <c r="P737" i="1"/>
  <c r="P745" i="1"/>
  <c r="P753" i="1"/>
  <c r="P761" i="1"/>
  <c r="P769" i="1"/>
  <c r="P777" i="1"/>
  <c r="P785" i="1"/>
  <c r="P793" i="1"/>
  <c r="P801" i="1"/>
  <c r="P809" i="1"/>
  <c r="P817" i="1"/>
  <c r="P825" i="1"/>
  <c r="P833" i="1"/>
  <c r="P841" i="1"/>
  <c r="P849" i="1"/>
  <c r="P857" i="1"/>
  <c r="P865" i="1"/>
  <c r="P873" i="1"/>
  <c r="P881" i="1"/>
  <c r="P889" i="1"/>
  <c r="P897" i="1"/>
  <c r="P905" i="1"/>
  <c r="P913" i="1"/>
  <c r="P921" i="1"/>
  <c r="P929" i="1"/>
  <c r="P937" i="1"/>
  <c r="P945" i="1"/>
  <c r="P953" i="1"/>
  <c r="P961" i="1"/>
  <c r="P969" i="1"/>
  <c r="P977" i="1"/>
  <c r="P985" i="1"/>
  <c r="P993" i="1"/>
  <c r="P1001" i="1"/>
  <c r="P1009" i="1"/>
  <c r="P1017" i="1"/>
  <c r="P1025" i="1"/>
  <c r="P1033" i="1"/>
  <c r="P1041" i="1"/>
  <c r="P1049" i="1"/>
  <c r="P1057" i="1"/>
  <c r="P1065" i="1"/>
  <c r="P1073" i="1"/>
  <c r="P1081" i="1"/>
  <c r="P1089" i="1"/>
  <c r="P1097" i="1"/>
  <c r="P1105" i="1"/>
  <c r="P1113" i="1"/>
  <c r="P1121" i="1"/>
  <c r="P1129" i="1"/>
  <c r="P1137" i="1"/>
  <c r="P1145" i="1"/>
  <c r="P1153" i="1"/>
  <c r="P1161" i="1"/>
  <c r="P1169" i="1"/>
  <c r="P1177" i="1"/>
  <c r="P1185" i="1"/>
  <c r="P1193" i="1"/>
  <c r="P1201" i="1"/>
  <c r="P1209" i="1"/>
  <c r="P1217" i="1"/>
  <c r="P1225" i="1"/>
  <c r="P1233" i="1"/>
  <c r="P1241" i="1"/>
  <c r="P31" i="1"/>
  <c r="P95" i="1"/>
  <c r="P159" i="1"/>
  <c r="P223" i="1"/>
  <c r="P287" i="1"/>
  <c r="P351" i="1"/>
  <c r="P415" i="1"/>
  <c r="P479" i="1"/>
  <c r="P543" i="1"/>
  <c r="P607" i="1"/>
  <c r="P627" i="1"/>
  <c r="P650" i="1"/>
  <c r="P667" i="1"/>
  <c r="P682" i="1"/>
  <c r="P690" i="1"/>
  <c r="P698" i="1"/>
  <c r="P706" i="1"/>
  <c r="P714" i="1"/>
  <c r="P722" i="1"/>
  <c r="P730" i="1"/>
  <c r="P738" i="1"/>
  <c r="P746" i="1"/>
  <c r="P754" i="1"/>
  <c r="P762" i="1"/>
  <c r="P770" i="1"/>
  <c r="P778" i="1"/>
  <c r="P786" i="1"/>
  <c r="P794" i="1"/>
  <c r="P802" i="1"/>
  <c r="P810" i="1"/>
  <c r="P818" i="1"/>
  <c r="P826" i="1"/>
  <c r="P834" i="1"/>
  <c r="P842" i="1"/>
  <c r="P850" i="1"/>
  <c r="P858" i="1"/>
  <c r="P866" i="1"/>
  <c r="P874" i="1"/>
  <c r="P882" i="1"/>
  <c r="P890" i="1"/>
  <c r="P898" i="1"/>
  <c r="P906" i="1"/>
  <c r="P914" i="1"/>
  <c r="P922" i="1"/>
  <c r="P930" i="1"/>
  <c r="P938" i="1"/>
  <c r="P946" i="1"/>
  <c r="P47" i="1"/>
  <c r="P111" i="1"/>
  <c r="P175" i="1"/>
  <c r="P239" i="1"/>
  <c r="P303" i="1"/>
  <c r="P367" i="1"/>
  <c r="P431" i="1"/>
  <c r="P495" i="1"/>
  <c r="P559" i="1"/>
  <c r="P611" i="1"/>
  <c r="P634" i="1"/>
  <c r="P655" i="1"/>
  <c r="P671" i="1"/>
  <c r="P684" i="1"/>
  <c r="P692" i="1"/>
  <c r="P700" i="1"/>
  <c r="P708" i="1"/>
  <c r="P716" i="1"/>
  <c r="P724" i="1"/>
  <c r="P732" i="1"/>
  <c r="P740" i="1"/>
  <c r="P748" i="1"/>
  <c r="P756" i="1"/>
  <c r="P764" i="1"/>
  <c r="P772" i="1"/>
  <c r="P780" i="1"/>
  <c r="P788" i="1"/>
  <c r="P796" i="1"/>
  <c r="P804" i="1"/>
  <c r="P812" i="1"/>
  <c r="P820" i="1"/>
  <c r="P828" i="1"/>
  <c r="P836" i="1"/>
  <c r="P844" i="1"/>
  <c r="P852" i="1"/>
  <c r="P860" i="1"/>
  <c r="P868" i="1"/>
  <c r="P876" i="1"/>
  <c r="P884" i="1"/>
  <c r="P892" i="1"/>
  <c r="P900" i="1"/>
  <c r="P908" i="1"/>
  <c r="P916" i="1"/>
  <c r="P924" i="1"/>
  <c r="P932" i="1"/>
  <c r="P940" i="1"/>
  <c r="P948" i="1"/>
  <c r="P956" i="1"/>
  <c r="P964" i="1"/>
  <c r="P972" i="1"/>
  <c r="P980" i="1"/>
  <c r="P988" i="1"/>
  <c r="P996" i="1"/>
  <c r="P1004" i="1"/>
  <c r="P1012" i="1"/>
  <c r="P1020" i="1"/>
  <c r="P1028" i="1"/>
  <c r="P1036" i="1"/>
  <c r="P1044" i="1"/>
  <c r="P1052" i="1"/>
  <c r="P1060" i="1"/>
  <c r="P1068" i="1"/>
  <c r="P1076" i="1"/>
  <c r="P1084" i="1"/>
  <c r="P1092" i="1"/>
  <c r="P1100" i="1"/>
  <c r="P1108" i="1"/>
  <c r="P1116" i="1"/>
  <c r="P1124" i="1"/>
  <c r="P1132" i="1"/>
  <c r="P1140" i="1"/>
  <c r="P1148" i="1"/>
  <c r="P1156" i="1"/>
  <c r="P1164" i="1"/>
  <c r="P1172" i="1"/>
  <c r="P1180" i="1"/>
  <c r="P1188" i="1"/>
  <c r="P1196" i="1"/>
  <c r="P1204" i="1"/>
  <c r="P1212" i="1"/>
  <c r="P1220" i="1"/>
  <c r="P1228" i="1"/>
  <c r="P1236" i="1"/>
  <c r="P1244" i="1"/>
  <c r="P1252" i="1"/>
  <c r="P423" i="1"/>
  <c r="P691" i="1"/>
  <c r="P755" i="1"/>
  <c r="P819" i="1"/>
  <c r="P883" i="1"/>
  <c r="P947" i="1"/>
  <c r="P963" i="1"/>
  <c r="P975" i="1"/>
  <c r="P989" i="1"/>
  <c r="P1002" i="1"/>
  <c r="P1014" i="1"/>
  <c r="P1027" i="1"/>
  <c r="P1039" i="1"/>
  <c r="P1053" i="1"/>
  <c r="P1066" i="1"/>
  <c r="P1078" i="1"/>
  <c r="P1091" i="1"/>
  <c r="P1103" i="1"/>
  <c r="P1117" i="1"/>
  <c r="P1130" i="1"/>
  <c r="P487" i="1"/>
  <c r="P699" i="1"/>
  <c r="P763" i="1"/>
  <c r="P827" i="1"/>
  <c r="P891" i="1"/>
  <c r="P951" i="1"/>
  <c r="P965" i="1"/>
  <c r="P978" i="1"/>
  <c r="P990" i="1"/>
  <c r="P1003" i="1"/>
  <c r="P1015" i="1"/>
  <c r="P1029" i="1"/>
  <c r="P1042" i="1"/>
  <c r="P1054" i="1"/>
  <c r="P1067" i="1"/>
  <c r="P1079" i="1"/>
  <c r="P1093" i="1"/>
  <c r="P1106" i="1"/>
  <c r="P1118" i="1"/>
  <c r="P1131" i="1"/>
  <c r="P1143" i="1"/>
  <c r="P1157" i="1"/>
  <c r="P1170" i="1"/>
  <c r="P1182" i="1"/>
  <c r="P1195" i="1"/>
  <c r="P1207" i="1"/>
  <c r="P1221" i="1"/>
  <c r="P1234" i="1"/>
  <c r="P1246" i="1"/>
  <c r="P1257" i="1"/>
  <c r="P1265" i="1"/>
  <c r="P1273" i="1"/>
  <c r="P1281" i="1"/>
  <c r="P1289" i="1"/>
  <c r="P1297" i="1"/>
  <c r="P1305" i="1"/>
  <c r="P1313" i="1"/>
  <c r="P1321" i="1"/>
  <c r="P1329" i="1"/>
  <c r="P1337" i="1"/>
  <c r="P1345" i="1"/>
  <c r="P1353" i="1"/>
  <c r="P1361" i="1"/>
  <c r="P1369" i="1"/>
  <c r="P1377" i="1"/>
  <c r="P1385" i="1"/>
  <c r="P1393" i="1"/>
  <c r="P1401" i="1"/>
  <c r="P1409" i="1"/>
  <c r="P1417" i="1"/>
  <c r="P1425" i="1"/>
  <c r="P1433" i="1"/>
  <c r="P1441" i="1"/>
  <c r="P1449" i="1"/>
  <c r="P1457" i="1"/>
  <c r="P1465" i="1"/>
  <c r="P1473" i="1"/>
  <c r="P1481" i="1"/>
  <c r="P1489" i="1"/>
  <c r="P1497" i="1"/>
  <c r="P1505" i="1"/>
  <c r="P1513" i="1"/>
  <c r="P1521" i="1"/>
  <c r="P1529" i="1"/>
  <c r="P1537" i="1"/>
  <c r="P1545" i="1"/>
  <c r="P1553" i="1"/>
  <c r="P1561" i="1"/>
  <c r="P1569" i="1"/>
  <c r="P1577" i="1"/>
  <c r="P1585" i="1"/>
  <c r="P1593" i="1"/>
  <c r="P1601" i="1"/>
  <c r="P1609" i="1"/>
  <c r="P1617" i="1"/>
  <c r="P1625" i="1"/>
  <c r="P1633" i="1"/>
  <c r="P1641" i="1"/>
  <c r="P1649" i="1"/>
  <c r="P1657" i="1"/>
  <c r="P1665" i="1"/>
  <c r="P1673" i="1"/>
  <c r="P1681" i="1"/>
  <c r="P1689" i="1"/>
  <c r="P1697" i="1"/>
  <c r="P39" i="1"/>
  <c r="P551" i="1"/>
  <c r="P707" i="1"/>
  <c r="P771" i="1"/>
  <c r="P835" i="1"/>
  <c r="P899" i="1"/>
  <c r="P954" i="1"/>
  <c r="P966" i="1"/>
  <c r="P979" i="1"/>
  <c r="P991" i="1"/>
  <c r="P1005" i="1"/>
  <c r="P1018" i="1"/>
  <c r="P1030" i="1"/>
  <c r="P1043" i="1"/>
  <c r="P1055" i="1"/>
  <c r="P1069" i="1"/>
  <c r="P1082" i="1"/>
  <c r="P1094" i="1"/>
  <c r="P1107" i="1"/>
  <c r="P103" i="1"/>
  <c r="P610" i="1"/>
  <c r="P715" i="1"/>
  <c r="P779" i="1"/>
  <c r="P843" i="1"/>
  <c r="P907" i="1"/>
  <c r="P955" i="1"/>
  <c r="P967" i="1"/>
  <c r="P981" i="1"/>
  <c r="P994" i="1"/>
  <c r="P1006" i="1"/>
  <c r="P1019" i="1"/>
  <c r="P1031" i="1"/>
  <c r="P1045" i="1"/>
  <c r="P1058" i="1"/>
  <c r="P1070" i="1"/>
  <c r="P1083" i="1"/>
  <c r="P1095" i="1"/>
  <c r="P1109" i="1"/>
  <c r="P1122" i="1"/>
  <c r="P1134" i="1"/>
  <c r="P1147" i="1"/>
  <c r="P1159" i="1"/>
  <c r="P1173" i="1"/>
  <c r="P1186" i="1"/>
  <c r="P1198" i="1"/>
  <c r="P1211" i="1"/>
  <c r="P1223" i="1"/>
  <c r="P1237" i="1"/>
  <c r="P1249" i="1"/>
  <c r="P1259" i="1"/>
  <c r="P1267" i="1"/>
  <c r="P1275" i="1"/>
  <c r="P1283" i="1"/>
  <c r="P1291" i="1"/>
  <c r="P1299" i="1"/>
  <c r="P1307" i="1"/>
  <c r="P1315" i="1"/>
  <c r="P1323" i="1"/>
  <c r="P1331" i="1"/>
  <c r="P1339" i="1"/>
  <c r="P1347" i="1"/>
  <c r="P1355" i="1"/>
  <c r="P1363" i="1"/>
  <c r="P1371" i="1"/>
  <c r="P1379" i="1"/>
  <c r="P1387" i="1"/>
  <c r="P1395" i="1"/>
  <c r="P1403" i="1"/>
  <c r="P1411" i="1"/>
  <c r="P1419" i="1"/>
  <c r="P1427" i="1"/>
  <c r="P1435" i="1"/>
  <c r="P1443" i="1"/>
  <c r="P1451" i="1"/>
  <c r="P1459" i="1"/>
  <c r="P1467" i="1"/>
  <c r="P1475" i="1"/>
  <c r="P1483" i="1"/>
  <c r="P1491" i="1"/>
  <c r="P1499" i="1"/>
  <c r="P1507" i="1"/>
  <c r="P1515" i="1"/>
  <c r="P1523" i="1"/>
  <c r="P1531" i="1"/>
  <c r="P1539" i="1"/>
  <c r="P1547" i="1"/>
  <c r="P1555" i="1"/>
  <c r="P1563" i="1"/>
  <c r="P1571" i="1"/>
  <c r="P1579" i="1"/>
  <c r="P1587" i="1"/>
  <c r="P1595" i="1"/>
  <c r="P1603" i="1"/>
  <c r="P1611" i="1"/>
  <c r="P1619" i="1"/>
  <c r="P1627" i="1"/>
  <c r="P1635" i="1"/>
  <c r="P1643" i="1"/>
  <c r="P1651" i="1"/>
  <c r="P1659" i="1"/>
  <c r="P1667" i="1"/>
  <c r="P1675" i="1"/>
  <c r="P1683" i="1"/>
  <c r="P1691" i="1"/>
  <c r="P1699" i="1"/>
  <c r="P1707" i="1"/>
  <c r="P167" i="1"/>
  <c r="P631" i="1"/>
  <c r="P723" i="1"/>
  <c r="P787" i="1"/>
  <c r="P851" i="1"/>
  <c r="P915" i="1"/>
  <c r="P957" i="1"/>
  <c r="P970" i="1"/>
  <c r="P982" i="1"/>
  <c r="P995" i="1"/>
  <c r="P1007" i="1"/>
  <c r="P1021" i="1"/>
  <c r="P1034" i="1"/>
  <c r="P1046" i="1"/>
  <c r="P1059" i="1"/>
  <c r="P1071" i="1"/>
  <c r="P1085" i="1"/>
  <c r="P1098" i="1"/>
  <c r="P1110" i="1"/>
  <c r="P1123" i="1"/>
  <c r="P1135" i="1"/>
  <c r="P1149" i="1"/>
  <c r="P1162" i="1"/>
  <c r="P1174" i="1"/>
  <c r="P1187" i="1"/>
  <c r="P1199" i="1"/>
  <c r="P1213" i="1"/>
  <c r="P1226" i="1"/>
  <c r="P1238" i="1"/>
  <c r="P1250" i="1"/>
  <c r="P1260" i="1"/>
  <c r="P1268" i="1"/>
  <c r="P1276" i="1"/>
  <c r="P1284" i="1"/>
  <c r="P1292" i="1"/>
  <c r="P1300" i="1"/>
  <c r="P1308" i="1"/>
  <c r="P1316" i="1"/>
  <c r="P1324" i="1"/>
  <c r="P1332" i="1"/>
  <c r="P1340" i="1"/>
  <c r="P1348" i="1"/>
  <c r="P1356" i="1"/>
  <c r="P1364" i="1"/>
  <c r="P1372" i="1"/>
  <c r="P1380" i="1"/>
  <c r="P1388" i="1"/>
  <c r="P1396" i="1"/>
  <c r="P1404" i="1"/>
  <c r="P1412" i="1"/>
  <c r="P1420" i="1"/>
  <c r="P1428" i="1"/>
  <c r="P1436" i="1"/>
  <c r="P1444" i="1"/>
  <c r="P1452" i="1"/>
  <c r="P1460" i="1"/>
  <c r="P1468" i="1"/>
  <c r="P1476" i="1"/>
  <c r="P1484" i="1"/>
  <c r="P1492" i="1"/>
  <c r="P1500" i="1"/>
  <c r="P1508" i="1"/>
  <c r="P1516" i="1"/>
  <c r="P1524" i="1"/>
  <c r="P1532" i="1"/>
  <c r="P1540" i="1"/>
  <c r="P1548" i="1"/>
  <c r="P1556" i="1"/>
  <c r="P1564" i="1"/>
  <c r="P1572" i="1"/>
  <c r="P1580" i="1"/>
  <c r="P1588" i="1"/>
  <c r="P1596" i="1"/>
  <c r="P1604" i="1"/>
  <c r="P1612" i="1"/>
  <c r="P1620" i="1"/>
  <c r="P1628" i="1"/>
  <c r="P1636" i="1"/>
  <c r="P1644" i="1"/>
  <c r="P231" i="1"/>
  <c r="P651" i="1"/>
  <c r="P731" i="1"/>
  <c r="P795" i="1"/>
  <c r="P859" i="1"/>
  <c r="P923" i="1"/>
  <c r="P958" i="1"/>
  <c r="P971" i="1"/>
  <c r="P983" i="1"/>
  <c r="P997" i="1"/>
  <c r="P1010" i="1"/>
  <c r="P1022" i="1"/>
  <c r="P1035" i="1"/>
  <c r="P1047" i="1"/>
  <c r="P1061" i="1"/>
  <c r="P1074" i="1"/>
  <c r="P1086" i="1"/>
  <c r="P1099" i="1"/>
  <c r="P1111" i="1"/>
  <c r="P1125" i="1"/>
  <c r="P1138" i="1"/>
  <c r="P1150" i="1"/>
  <c r="P1163" i="1"/>
  <c r="P1175" i="1"/>
  <c r="P1189" i="1"/>
  <c r="P1202" i="1"/>
  <c r="P1214" i="1"/>
  <c r="P1227" i="1"/>
  <c r="P1239" i="1"/>
  <c r="P1251" i="1"/>
  <c r="P1261" i="1"/>
  <c r="P1269" i="1"/>
  <c r="P1277" i="1"/>
  <c r="P1285" i="1"/>
  <c r="P1293" i="1"/>
  <c r="P1301" i="1"/>
  <c r="P1309" i="1"/>
  <c r="P1317" i="1"/>
  <c r="P1325" i="1"/>
  <c r="P1333" i="1"/>
  <c r="P1341" i="1"/>
  <c r="P1349" i="1"/>
  <c r="P1357" i="1"/>
  <c r="P1365" i="1"/>
  <c r="P1373" i="1"/>
  <c r="P1381" i="1"/>
  <c r="P1389" i="1"/>
  <c r="P1397" i="1"/>
  <c r="P1405" i="1"/>
  <c r="P1413" i="1"/>
  <c r="P1421" i="1"/>
  <c r="P1429" i="1"/>
  <c r="P1437" i="1"/>
  <c r="P1445" i="1"/>
  <c r="P1453" i="1"/>
  <c r="P1461" i="1"/>
  <c r="P1469" i="1"/>
  <c r="P1477" i="1"/>
  <c r="P1485" i="1"/>
  <c r="P1493" i="1"/>
  <c r="P1501" i="1"/>
  <c r="P1509" i="1"/>
  <c r="P1517" i="1"/>
  <c r="P1525" i="1"/>
  <c r="P1533" i="1"/>
  <c r="P1541" i="1"/>
  <c r="P1549" i="1"/>
  <c r="P1557" i="1"/>
  <c r="P1565" i="1"/>
  <c r="P1573" i="1"/>
  <c r="P1581" i="1"/>
  <c r="P1589" i="1"/>
  <c r="P1597" i="1"/>
  <c r="P1605" i="1"/>
  <c r="P1613" i="1"/>
  <c r="P1621" i="1"/>
  <c r="P1629" i="1"/>
  <c r="P1637" i="1"/>
  <c r="P1645" i="1"/>
  <c r="P1653" i="1"/>
  <c r="P295" i="1"/>
  <c r="P669" i="1"/>
  <c r="P739" i="1"/>
  <c r="P803" i="1"/>
  <c r="P867" i="1"/>
  <c r="P931" i="1"/>
  <c r="P959" i="1"/>
  <c r="P973" i="1"/>
  <c r="P986" i="1"/>
  <c r="P998" i="1"/>
  <c r="P1011" i="1"/>
  <c r="P1023" i="1"/>
  <c r="P1037" i="1"/>
  <c r="P1050" i="1"/>
  <c r="P1062" i="1"/>
  <c r="P1075" i="1"/>
  <c r="P1087" i="1"/>
  <c r="P1101" i="1"/>
  <c r="P1114" i="1"/>
  <c r="P1126" i="1"/>
  <c r="P1139" i="1"/>
  <c r="P1151" i="1"/>
  <c r="P1165" i="1"/>
  <c r="P1178" i="1"/>
  <c r="P1190" i="1"/>
  <c r="P1203" i="1"/>
  <c r="P1215" i="1"/>
  <c r="P1229" i="1"/>
  <c r="P1242" i="1"/>
  <c r="P1253" i="1"/>
  <c r="P1262" i="1"/>
  <c r="P1270" i="1"/>
  <c r="P1278" i="1"/>
  <c r="P1286" i="1"/>
  <c r="P1294" i="1"/>
  <c r="P1302" i="1"/>
  <c r="P1310" i="1"/>
  <c r="P1318" i="1"/>
  <c r="P1326" i="1"/>
  <c r="P1334" i="1"/>
  <c r="P1342" i="1"/>
  <c r="P1350" i="1"/>
  <c r="P1358" i="1"/>
  <c r="P1366" i="1"/>
  <c r="P1374" i="1"/>
  <c r="P1382" i="1"/>
  <c r="P1390" i="1"/>
  <c r="P1398" i="1"/>
  <c r="P1406" i="1"/>
  <c r="P1414" i="1"/>
  <c r="P1422" i="1"/>
  <c r="P1430" i="1"/>
  <c r="P1438" i="1"/>
  <c r="P1446" i="1"/>
  <c r="P1454" i="1"/>
  <c r="P1462" i="1"/>
  <c r="P1470" i="1"/>
  <c r="P1478" i="1"/>
  <c r="P1486" i="1"/>
  <c r="P1494" i="1"/>
  <c r="P1502" i="1"/>
  <c r="P1510" i="1"/>
  <c r="P1518" i="1"/>
  <c r="P1526" i="1"/>
  <c r="P1534" i="1"/>
  <c r="P1542" i="1"/>
  <c r="P1550" i="1"/>
  <c r="P1558" i="1"/>
  <c r="P1566" i="1"/>
  <c r="P1574" i="1"/>
  <c r="P1582" i="1"/>
  <c r="P1590" i="1"/>
  <c r="P1598" i="1"/>
  <c r="P1606" i="1"/>
  <c r="P1614" i="1"/>
  <c r="P1622" i="1"/>
  <c r="P1630" i="1"/>
  <c r="P1638" i="1"/>
  <c r="P1646" i="1"/>
  <c r="P1654" i="1"/>
  <c r="P962" i="1"/>
  <c r="P1063" i="1"/>
  <c r="P1141" i="1"/>
  <c r="P1171" i="1"/>
  <c r="P1206" i="1"/>
  <c r="P1243" i="1"/>
  <c r="P1266" i="1"/>
  <c r="P1288" i="1"/>
  <c r="P1311" i="1"/>
  <c r="P1330" i="1"/>
  <c r="P1352" i="1"/>
  <c r="P1375" i="1"/>
  <c r="P1394" i="1"/>
  <c r="P1416" i="1"/>
  <c r="P974" i="1"/>
  <c r="P1077" i="1"/>
  <c r="P1142" i="1"/>
  <c r="P1179" i="1"/>
  <c r="P1210" i="1"/>
  <c r="P1245" i="1"/>
  <c r="P1271" i="1"/>
  <c r="P1290" i="1"/>
  <c r="P1312" i="1"/>
  <c r="P1335" i="1"/>
  <c r="P1354" i="1"/>
  <c r="P1376" i="1"/>
  <c r="P1399" i="1"/>
  <c r="P1418" i="1"/>
  <c r="P1440" i="1"/>
  <c r="P1463" i="1"/>
  <c r="P1482" i="1"/>
  <c r="P1504" i="1"/>
  <c r="P1527" i="1"/>
  <c r="P1546" i="1"/>
  <c r="P1568" i="1"/>
  <c r="P1591" i="1"/>
  <c r="P1610" i="1"/>
  <c r="P1632" i="1"/>
  <c r="P1652" i="1"/>
  <c r="P1664" i="1"/>
  <c r="P1676" i="1"/>
  <c r="P1686" i="1"/>
  <c r="P1696" i="1"/>
  <c r="P1706" i="1"/>
  <c r="P1715" i="1"/>
  <c r="P1723" i="1"/>
  <c r="P1731" i="1"/>
  <c r="P1739" i="1"/>
  <c r="P1747" i="1"/>
  <c r="P1755" i="1"/>
  <c r="P1763" i="1"/>
  <c r="P1771" i="1"/>
  <c r="P1779" i="1"/>
  <c r="P1787" i="1"/>
  <c r="P1795" i="1"/>
  <c r="P1803" i="1"/>
  <c r="P1811" i="1"/>
  <c r="P1819" i="1"/>
  <c r="P1827" i="1"/>
  <c r="P1835" i="1"/>
  <c r="P1843" i="1"/>
  <c r="P1851" i="1"/>
  <c r="P1859" i="1"/>
  <c r="P1867" i="1"/>
  <c r="P1875" i="1"/>
  <c r="P1883" i="1"/>
  <c r="P1891" i="1"/>
  <c r="P1899" i="1"/>
  <c r="P1907" i="1"/>
  <c r="P1915" i="1"/>
  <c r="P1923" i="1"/>
  <c r="P1931" i="1"/>
  <c r="P1939" i="1"/>
  <c r="P1947" i="1"/>
  <c r="P1955" i="1"/>
  <c r="P1963" i="1"/>
  <c r="P1971" i="1"/>
  <c r="P1979" i="1"/>
  <c r="P1987" i="1"/>
  <c r="P1995" i="1"/>
  <c r="P2003" i="1"/>
  <c r="P2011" i="1"/>
  <c r="P2019" i="1"/>
  <c r="P2027" i="1"/>
  <c r="P2035" i="1"/>
  <c r="P2043" i="1"/>
  <c r="P2051" i="1"/>
  <c r="P2059" i="1"/>
  <c r="P2067" i="1"/>
  <c r="P2075" i="1"/>
  <c r="P2083" i="1"/>
  <c r="P2091" i="1"/>
  <c r="P2099" i="1"/>
  <c r="P2107" i="1"/>
  <c r="P2115" i="1"/>
  <c r="P2123" i="1"/>
  <c r="P2131" i="1"/>
  <c r="P2139" i="1"/>
  <c r="P2147" i="1"/>
  <c r="P2155" i="1"/>
  <c r="P2163" i="1"/>
  <c r="P359" i="1"/>
  <c r="P987" i="1"/>
  <c r="P1090" i="1"/>
  <c r="P1146" i="1"/>
  <c r="P1181" i="1"/>
  <c r="P1218" i="1"/>
  <c r="P1247" i="1"/>
  <c r="P1272" i="1"/>
  <c r="P1295" i="1"/>
  <c r="P1314" i="1"/>
  <c r="P1336" i="1"/>
  <c r="P1359" i="1"/>
  <c r="P1378" i="1"/>
  <c r="P1400" i="1"/>
  <c r="P1423" i="1"/>
  <c r="P683" i="1"/>
  <c r="P999" i="1"/>
  <c r="P1102" i="1"/>
  <c r="P1154" i="1"/>
  <c r="P1183" i="1"/>
  <c r="P1219" i="1"/>
  <c r="P1254" i="1"/>
  <c r="P1274" i="1"/>
  <c r="P1296" i="1"/>
  <c r="P1319" i="1"/>
  <c r="P1338" i="1"/>
  <c r="P1360" i="1"/>
  <c r="P1383" i="1"/>
  <c r="P1402" i="1"/>
  <c r="P1424" i="1"/>
  <c r="P1447" i="1"/>
  <c r="P1466" i="1"/>
  <c r="P1488" i="1"/>
  <c r="P1511" i="1"/>
  <c r="P1530" i="1"/>
  <c r="P1552" i="1"/>
  <c r="P1575" i="1"/>
  <c r="P1594" i="1"/>
  <c r="P1616" i="1"/>
  <c r="P1639" i="1"/>
  <c r="P1656" i="1"/>
  <c r="P1668" i="1"/>
  <c r="P1678" i="1"/>
  <c r="P1688" i="1"/>
  <c r="P1700" i="1"/>
  <c r="P1709" i="1"/>
  <c r="P1717" i="1"/>
  <c r="P1725" i="1"/>
  <c r="P1733" i="1"/>
  <c r="P1741" i="1"/>
  <c r="P1749" i="1"/>
  <c r="P1757" i="1"/>
  <c r="P1765" i="1"/>
  <c r="P1773" i="1"/>
  <c r="P1781" i="1"/>
  <c r="P1789" i="1"/>
  <c r="P1797" i="1"/>
  <c r="P1805" i="1"/>
  <c r="P1813" i="1"/>
  <c r="P1821" i="1"/>
  <c r="P1829" i="1"/>
  <c r="P1837" i="1"/>
  <c r="P1845" i="1"/>
  <c r="P1853" i="1"/>
  <c r="P1861" i="1"/>
  <c r="P1869" i="1"/>
  <c r="P1877" i="1"/>
  <c r="P1885" i="1"/>
  <c r="P1893" i="1"/>
  <c r="P1901" i="1"/>
  <c r="P1909" i="1"/>
  <c r="P1917" i="1"/>
  <c r="P1925" i="1"/>
  <c r="P1933" i="1"/>
  <c r="P1941" i="1"/>
  <c r="P1949" i="1"/>
  <c r="P1957" i="1"/>
  <c r="P1965" i="1"/>
  <c r="P1973" i="1"/>
  <c r="P1981" i="1"/>
  <c r="P1989" i="1"/>
  <c r="P1997" i="1"/>
  <c r="P2005" i="1"/>
  <c r="P2013" i="1"/>
  <c r="P2021" i="1"/>
  <c r="P2029" i="1"/>
  <c r="P2037" i="1"/>
  <c r="P2045" i="1"/>
  <c r="P2053" i="1"/>
  <c r="P2061" i="1"/>
  <c r="P2069" i="1"/>
  <c r="P2077" i="1"/>
  <c r="P2085" i="1"/>
  <c r="P2093" i="1"/>
  <c r="P2101" i="1"/>
  <c r="P2109" i="1"/>
  <c r="P2117" i="1"/>
  <c r="P2125" i="1"/>
  <c r="P2133" i="1"/>
  <c r="P747" i="1"/>
  <c r="P1013" i="1"/>
  <c r="P1115" i="1"/>
  <c r="P1155" i="1"/>
  <c r="P1191" i="1"/>
  <c r="P1222" i="1"/>
  <c r="P1255" i="1"/>
  <c r="P1279" i="1"/>
  <c r="P1298" i="1"/>
  <c r="P1320" i="1"/>
  <c r="P1343" i="1"/>
  <c r="P1362" i="1"/>
  <c r="P1384" i="1"/>
  <c r="P1407" i="1"/>
  <c r="P1426" i="1"/>
  <c r="P1448" i="1"/>
  <c r="P1471" i="1"/>
  <c r="P1490" i="1"/>
  <c r="P1512" i="1"/>
  <c r="P1535" i="1"/>
  <c r="P1554" i="1"/>
  <c r="P1576" i="1"/>
  <c r="P1599" i="1"/>
  <c r="P1618" i="1"/>
  <c r="P1640" i="1"/>
  <c r="P1658" i="1"/>
  <c r="P1669" i="1"/>
  <c r="P1679" i="1"/>
  <c r="P1690" i="1"/>
  <c r="P1701" i="1"/>
  <c r="P1710" i="1"/>
  <c r="P1718" i="1"/>
  <c r="P1726" i="1"/>
  <c r="P1734" i="1"/>
  <c r="P1742" i="1"/>
  <c r="P1750" i="1"/>
  <c r="P1758" i="1"/>
  <c r="P1766" i="1"/>
  <c r="P1774" i="1"/>
  <c r="P1782" i="1"/>
  <c r="P1790" i="1"/>
  <c r="P1798" i="1"/>
  <c r="P1806" i="1"/>
  <c r="P1814" i="1"/>
  <c r="P1822" i="1"/>
  <c r="P1830" i="1"/>
  <c r="P1838" i="1"/>
  <c r="P1846" i="1"/>
  <c r="P1854" i="1"/>
  <c r="P1862" i="1"/>
  <c r="P1870" i="1"/>
  <c r="P1878" i="1"/>
  <c r="P1886" i="1"/>
  <c r="P1894" i="1"/>
  <c r="P1902" i="1"/>
  <c r="P1910" i="1"/>
  <c r="P1918" i="1"/>
  <c r="P1926" i="1"/>
  <c r="P1934" i="1"/>
  <c r="P1942" i="1"/>
  <c r="P1950" i="1"/>
  <c r="P1958" i="1"/>
  <c r="P1966" i="1"/>
  <c r="P1974" i="1"/>
  <c r="P1982" i="1"/>
  <c r="P1990" i="1"/>
  <c r="P1998" i="1"/>
  <c r="P2006" i="1"/>
  <c r="P2014" i="1"/>
  <c r="P2022" i="1"/>
  <c r="P2030" i="1"/>
  <c r="P2038" i="1"/>
  <c r="P2046" i="1"/>
  <c r="P2054" i="1"/>
  <c r="P2062" i="1"/>
  <c r="P2070" i="1"/>
  <c r="P2078" i="1"/>
  <c r="P2086" i="1"/>
  <c r="P2094" i="1"/>
  <c r="P2102" i="1"/>
  <c r="P2110" i="1"/>
  <c r="P2118" i="1"/>
  <c r="P2126" i="1"/>
  <c r="P2134" i="1"/>
  <c r="P2142" i="1"/>
  <c r="P811" i="1"/>
  <c r="P1026" i="1"/>
  <c r="P1119" i="1"/>
  <c r="P1158" i="1"/>
  <c r="P1194" i="1"/>
  <c r="P1230" i="1"/>
  <c r="P1258" i="1"/>
  <c r="P1280" i="1"/>
  <c r="P1303" i="1"/>
  <c r="P1322" i="1"/>
  <c r="P1344" i="1"/>
  <c r="P1367" i="1"/>
  <c r="P1386" i="1"/>
  <c r="P1408" i="1"/>
  <c r="P1431" i="1"/>
  <c r="P1450" i="1"/>
  <c r="P1472" i="1"/>
  <c r="P1495" i="1"/>
  <c r="P1514" i="1"/>
  <c r="P1536" i="1"/>
  <c r="P1559" i="1"/>
  <c r="P1578" i="1"/>
  <c r="P1600" i="1"/>
  <c r="P1623" i="1"/>
  <c r="P1642" i="1"/>
  <c r="P1660" i="1"/>
  <c r="P1670" i="1"/>
  <c r="P1680" i="1"/>
  <c r="P1692" i="1"/>
  <c r="P1702" i="1"/>
  <c r="P1711" i="1"/>
  <c r="P1719" i="1"/>
  <c r="P1727" i="1"/>
  <c r="P1735" i="1"/>
  <c r="P1743" i="1"/>
  <c r="P1751" i="1"/>
  <c r="P1759" i="1"/>
  <c r="P1767" i="1"/>
  <c r="P1775" i="1"/>
  <c r="P1783" i="1"/>
  <c r="P1791" i="1"/>
  <c r="P1799" i="1"/>
  <c r="P1807" i="1"/>
  <c r="P1815" i="1"/>
  <c r="P1823" i="1"/>
  <c r="P1831" i="1"/>
  <c r="P1839" i="1"/>
  <c r="P1847" i="1"/>
  <c r="P1855" i="1"/>
  <c r="P1863" i="1"/>
  <c r="P1871" i="1"/>
  <c r="P1879" i="1"/>
  <c r="P1887" i="1"/>
  <c r="P1895" i="1"/>
  <c r="P1903" i="1"/>
  <c r="P1911" i="1"/>
  <c r="P1919" i="1"/>
  <c r="P1927" i="1"/>
  <c r="P1935" i="1"/>
  <c r="P1943" i="1"/>
  <c r="P1951" i="1"/>
  <c r="P1959" i="1"/>
  <c r="P1967" i="1"/>
  <c r="P1975" i="1"/>
  <c r="P1983" i="1"/>
  <c r="P1991" i="1"/>
  <c r="P1999" i="1"/>
  <c r="P2007" i="1"/>
  <c r="P2015" i="1"/>
  <c r="P2023" i="1"/>
  <c r="P2031" i="1"/>
  <c r="P2039" i="1"/>
  <c r="P2047" i="1"/>
  <c r="P2055" i="1"/>
  <c r="P2063" i="1"/>
  <c r="P2071" i="1"/>
  <c r="P2079" i="1"/>
  <c r="P2087" i="1"/>
  <c r="P2095" i="1"/>
  <c r="P2103" i="1"/>
  <c r="P2111" i="1"/>
  <c r="P2119" i="1"/>
  <c r="P2127" i="1"/>
  <c r="P2135" i="1"/>
  <c r="P2143" i="1"/>
  <c r="P2151" i="1"/>
  <c r="P2159" i="1"/>
  <c r="P875" i="1"/>
  <c r="P1038" i="1"/>
  <c r="P1127" i="1"/>
  <c r="P1166" i="1"/>
  <c r="P1197" i="1"/>
  <c r="P1231" i="1"/>
  <c r="P1263" i="1"/>
  <c r="P1282" i="1"/>
  <c r="P1304" i="1"/>
  <c r="P1327" i="1"/>
  <c r="P1346" i="1"/>
  <c r="P1368" i="1"/>
  <c r="P1391" i="1"/>
  <c r="P1410" i="1"/>
  <c r="P1432" i="1"/>
  <c r="P1455" i="1"/>
  <c r="P1474" i="1"/>
  <c r="P1496" i="1"/>
  <c r="P1519" i="1"/>
  <c r="P1538" i="1"/>
  <c r="P1560" i="1"/>
  <c r="P1583" i="1"/>
  <c r="P1602" i="1"/>
  <c r="P1624" i="1"/>
  <c r="P1647" i="1"/>
  <c r="P1661" i="1"/>
  <c r="P1671" i="1"/>
  <c r="P1682" i="1"/>
  <c r="P1693" i="1"/>
  <c r="P1703" i="1"/>
  <c r="P1712" i="1"/>
  <c r="P1720" i="1"/>
  <c r="P1728" i="1"/>
  <c r="P1736" i="1"/>
  <c r="P1744" i="1"/>
  <c r="P1752" i="1"/>
  <c r="P1760" i="1"/>
  <c r="P1768" i="1"/>
  <c r="P1776" i="1"/>
  <c r="P1784" i="1"/>
  <c r="P1792" i="1"/>
  <c r="P1800" i="1"/>
  <c r="P1808" i="1"/>
  <c r="P1816" i="1"/>
  <c r="P1824" i="1"/>
  <c r="P1832" i="1"/>
  <c r="P1840" i="1"/>
  <c r="P1848" i="1"/>
  <c r="P1856" i="1"/>
  <c r="P1864" i="1"/>
  <c r="P1872" i="1"/>
  <c r="P1880" i="1"/>
  <c r="P1888" i="1"/>
  <c r="P1896" i="1"/>
  <c r="P1904" i="1"/>
  <c r="P1912" i="1"/>
  <c r="P1920" i="1"/>
  <c r="P1928" i="1"/>
  <c r="P1936" i="1"/>
  <c r="P1944" i="1"/>
  <c r="P1952" i="1"/>
  <c r="P1960" i="1"/>
  <c r="P1968" i="1"/>
  <c r="P1976" i="1"/>
  <c r="P1984" i="1"/>
  <c r="P1992" i="1"/>
  <c r="P2000" i="1"/>
  <c r="P2008" i="1"/>
  <c r="P2016" i="1"/>
  <c r="P2024" i="1"/>
  <c r="P2032" i="1"/>
  <c r="P2040" i="1"/>
  <c r="P2048" i="1"/>
  <c r="P2056" i="1"/>
  <c r="P2064" i="1"/>
  <c r="P2072" i="1"/>
  <c r="P2080" i="1"/>
  <c r="P2088" i="1"/>
  <c r="P2096" i="1"/>
  <c r="P2104" i="1"/>
  <c r="P2112" i="1"/>
  <c r="P2120" i="1"/>
  <c r="P2128" i="1"/>
  <c r="P2136" i="1"/>
  <c r="P2144" i="1"/>
  <c r="P1264" i="1"/>
  <c r="P1434" i="1"/>
  <c r="P1487" i="1"/>
  <c r="P1544" i="1"/>
  <c r="P1607" i="1"/>
  <c r="P1655" i="1"/>
  <c r="P1685" i="1"/>
  <c r="P1713" i="1"/>
  <c r="P1732" i="1"/>
  <c r="P1754" i="1"/>
  <c r="P1777" i="1"/>
  <c r="P1796" i="1"/>
  <c r="P1818" i="1"/>
  <c r="P1841" i="1"/>
  <c r="P1860" i="1"/>
  <c r="P1882" i="1"/>
  <c r="P1905" i="1"/>
  <c r="P1924" i="1"/>
  <c r="P1946" i="1"/>
  <c r="P1969" i="1"/>
  <c r="P1988" i="1"/>
  <c r="P2010" i="1"/>
  <c r="P2033" i="1"/>
  <c r="P2052" i="1"/>
  <c r="P2074" i="1"/>
  <c r="P2097" i="1"/>
  <c r="P2116" i="1"/>
  <c r="P2138" i="1"/>
  <c r="P2152" i="1"/>
  <c r="P2162" i="1"/>
  <c r="P2171" i="1"/>
  <c r="P2179" i="1"/>
  <c r="P2187" i="1"/>
  <c r="P2195" i="1"/>
  <c r="P2203" i="1"/>
  <c r="P2211" i="1"/>
  <c r="P2219" i="1"/>
  <c r="P2227" i="1"/>
  <c r="P2235" i="1"/>
  <c r="P2243" i="1"/>
  <c r="P2251" i="1"/>
  <c r="P2259" i="1"/>
  <c r="P2267" i="1"/>
  <c r="P2275" i="1"/>
  <c r="P2283" i="1"/>
  <c r="P2291" i="1"/>
  <c r="P2299" i="1"/>
  <c r="P2307" i="1"/>
  <c r="P2315" i="1"/>
  <c r="P2323" i="1"/>
  <c r="P2331" i="1"/>
  <c r="P2339" i="1"/>
  <c r="P2347" i="1"/>
  <c r="P2355" i="1"/>
  <c r="P2363" i="1"/>
  <c r="P2371" i="1"/>
  <c r="P2379" i="1"/>
  <c r="P2387" i="1"/>
  <c r="P2395" i="1"/>
  <c r="P2403" i="1"/>
  <c r="P2411" i="1"/>
  <c r="P2419" i="1"/>
  <c r="P2427" i="1"/>
  <c r="P2435" i="1"/>
  <c r="P2443" i="1"/>
  <c r="P2451" i="1"/>
  <c r="P2459" i="1"/>
  <c r="P2467" i="1"/>
  <c r="P2475" i="1"/>
  <c r="P2483" i="1"/>
  <c r="P2491" i="1"/>
  <c r="P2499" i="1"/>
  <c r="P2507" i="1"/>
  <c r="P2515" i="1"/>
  <c r="P2523" i="1"/>
  <c r="P2531" i="1"/>
  <c r="P2539" i="1"/>
  <c r="P2547" i="1"/>
  <c r="P2555" i="1"/>
  <c r="P2563" i="1"/>
  <c r="P2571" i="1"/>
  <c r="P2579" i="1"/>
  <c r="P2587" i="1"/>
  <c r="P2595" i="1"/>
  <c r="P2603" i="1"/>
  <c r="P1287" i="1"/>
  <c r="P1439" i="1"/>
  <c r="P1498" i="1"/>
  <c r="P1551" i="1"/>
  <c r="P1608" i="1"/>
  <c r="P1662" i="1"/>
  <c r="P1687" i="1"/>
  <c r="P1714" i="1"/>
  <c r="P1737" i="1"/>
  <c r="P1756" i="1"/>
  <c r="P1778" i="1"/>
  <c r="P1801" i="1"/>
  <c r="P1820" i="1"/>
  <c r="P1842" i="1"/>
  <c r="P1865" i="1"/>
  <c r="P1884" i="1"/>
  <c r="P1906" i="1"/>
  <c r="P1929" i="1"/>
  <c r="P1948" i="1"/>
  <c r="P1970" i="1"/>
  <c r="P1993" i="1"/>
  <c r="P2012" i="1"/>
  <c r="P2034" i="1"/>
  <c r="P2057" i="1"/>
  <c r="P2076" i="1"/>
  <c r="P2098" i="1"/>
  <c r="P2121" i="1"/>
  <c r="P2140" i="1"/>
  <c r="P2153" i="1"/>
  <c r="P2164" i="1"/>
  <c r="P2172" i="1"/>
  <c r="P2180" i="1"/>
  <c r="P2188" i="1"/>
  <c r="P2196" i="1"/>
  <c r="P2204" i="1"/>
  <c r="P2212" i="1"/>
  <c r="P2220" i="1"/>
  <c r="P2228" i="1"/>
  <c r="P2236" i="1"/>
  <c r="P2244" i="1"/>
  <c r="P2252" i="1"/>
  <c r="P2260" i="1"/>
  <c r="P2268" i="1"/>
  <c r="P2276" i="1"/>
  <c r="P2284" i="1"/>
  <c r="P2292" i="1"/>
  <c r="P2300" i="1"/>
  <c r="P2308" i="1"/>
  <c r="P2316" i="1"/>
  <c r="P2324" i="1"/>
  <c r="P2332" i="1"/>
  <c r="P2340" i="1"/>
  <c r="P2348" i="1"/>
  <c r="P2356" i="1"/>
  <c r="P2364" i="1"/>
  <c r="P2372" i="1"/>
  <c r="P2380" i="1"/>
  <c r="P2388" i="1"/>
  <c r="P2396" i="1"/>
  <c r="P2404" i="1"/>
  <c r="P2412" i="1"/>
  <c r="P2420" i="1"/>
  <c r="P2428" i="1"/>
  <c r="P2436" i="1"/>
  <c r="P2444" i="1"/>
  <c r="P2452" i="1"/>
  <c r="P2460" i="1"/>
  <c r="P2468" i="1"/>
  <c r="P2476" i="1"/>
  <c r="P939" i="1"/>
  <c r="P1306" i="1"/>
  <c r="P1442" i="1"/>
  <c r="P1503" i="1"/>
  <c r="P1562" i="1"/>
  <c r="P1615" i="1"/>
  <c r="P1663" i="1"/>
  <c r="P1694" i="1"/>
  <c r="P1716" i="1"/>
  <c r="P1738" i="1"/>
  <c r="P1761" i="1"/>
  <c r="P1780" i="1"/>
  <c r="P1802" i="1"/>
  <c r="P1825" i="1"/>
  <c r="P1844" i="1"/>
  <c r="P1866" i="1"/>
  <c r="P1889" i="1"/>
  <c r="P1908" i="1"/>
  <c r="P1930" i="1"/>
  <c r="P1953" i="1"/>
  <c r="P1972" i="1"/>
  <c r="P1994" i="1"/>
  <c r="P2017" i="1"/>
  <c r="P2036" i="1"/>
  <c r="P2058" i="1"/>
  <c r="P2081" i="1"/>
  <c r="P2100" i="1"/>
  <c r="P2122" i="1"/>
  <c r="P2141" i="1"/>
  <c r="P2154" i="1"/>
  <c r="P2165" i="1"/>
  <c r="P2173" i="1"/>
  <c r="P2181" i="1"/>
  <c r="P2189" i="1"/>
  <c r="P2197" i="1"/>
  <c r="P2205" i="1"/>
  <c r="P2213" i="1"/>
  <c r="P2221" i="1"/>
  <c r="P2229" i="1"/>
  <c r="P2237" i="1"/>
  <c r="P2245" i="1"/>
  <c r="P2253" i="1"/>
  <c r="P2261" i="1"/>
  <c r="P2269" i="1"/>
  <c r="P2277" i="1"/>
  <c r="P2285" i="1"/>
  <c r="P2293" i="1"/>
  <c r="P2301" i="1"/>
  <c r="P2309" i="1"/>
  <c r="P2317" i="1"/>
  <c r="P2325" i="1"/>
  <c r="P2333" i="1"/>
  <c r="P2341" i="1"/>
  <c r="P2349" i="1"/>
  <c r="P2357" i="1"/>
  <c r="P2365" i="1"/>
  <c r="P2373" i="1"/>
  <c r="P2381" i="1"/>
  <c r="P2389" i="1"/>
  <c r="P2397" i="1"/>
  <c r="P2405" i="1"/>
  <c r="P2413" i="1"/>
  <c r="P2421" i="1"/>
  <c r="P2429" i="1"/>
  <c r="P2437" i="1"/>
  <c r="P2445" i="1"/>
  <c r="P2453" i="1"/>
  <c r="P2461" i="1"/>
  <c r="P2469" i="1"/>
  <c r="P2477" i="1"/>
  <c r="P2485" i="1"/>
  <c r="P2493" i="1"/>
  <c r="P2501" i="1"/>
  <c r="P2509" i="1"/>
  <c r="P2517" i="1"/>
  <c r="P2525" i="1"/>
  <c r="P2533" i="1"/>
  <c r="P2541" i="1"/>
  <c r="P2549" i="1"/>
  <c r="P2557" i="1"/>
  <c r="P2565" i="1"/>
  <c r="P1051" i="1"/>
  <c r="P1328" i="1"/>
  <c r="P1456" i="1"/>
  <c r="P1506" i="1"/>
  <c r="P1567" i="1"/>
  <c r="P1626" i="1"/>
  <c r="P1666" i="1"/>
  <c r="P1695" i="1"/>
  <c r="P1721" i="1"/>
  <c r="P1740" i="1"/>
  <c r="P1762" i="1"/>
  <c r="P1785" i="1"/>
  <c r="P1804" i="1"/>
  <c r="P1826" i="1"/>
  <c r="P1849" i="1"/>
  <c r="P1868" i="1"/>
  <c r="P1890" i="1"/>
  <c r="P1913" i="1"/>
  <c r="P1932" i="1"/>
  <c r="P1954" i="1"/>
  <c r="P1977" i="1"/>
  <c r="P1996" i="1"/>
  <c r="P2018" i="1"/>
  <c r="P2041" i="1"/>
  <c r="P2060" i="1"/>
  <c r="P2082" i="1"/>
  <c r="P2105" i="1"/>
  <c r="P2124" i="1"/>
  <c r="P2145" i="1"/>
  <c r="P2156" i="1"/>
  <c r="P2166" i="1"/>
  <c r="P2174" i="1"/>
  <c r="P2182" i="1"/>
  <c r="P2190" i="1"/>
  <c r="P2198" i="1"/>
  <c r="P2206" i="1"/>
  <c r="P2214" i="1"/>
  <c r="P2222" i="1"/>
  <c r="P2230" i="1"/>
  <c r="P2238" i="1"/>
  <c r="P2246" i="1"/>
  <c r="P2254" i="1"/>
  <c r="P2262" i="1"/>
  <c r="P2270" i="1"/>
  <c r="P2278" i="1"/>
  <c r="P2286" i="1"/>
  <c r="P2294" i="1"/>
  <c r="P2302" i="1"/>
  <c r="P2310" i="1"/>
  <c r="P2318" i="1"/>
  <c r="P2326" i="1"/>
  <c r="P2334" i="1"/>
  <c r="P2342" i="1"/>
  <c r="P2350" i="1"/>
  <c r="P2358" i="1"/>
  <c r="P2366" i="1"/>
  <c r="P2374" i="1"/>
  <c r="P2382" i="1"/>
  <c r="P2390" i="1"/>
  <c r="P2398" i="1"/>
  <c r="P2406" i="1"/>
  <c r="P2414" i="1"/>
  <c r="P2422" i="1"/>
  <c r="P2430" i="1"/>
  <c r="P2438" i="1"/>
  <c r="P2446" i="1"/>
  <c r="P2454" i="1"/>
  <c r="P2462" i="1"/>
  <c r="P2470" i="1"/>
  <c r="P2478" i="1"/>
  <c r="P2486" i="1"/>
  <c r="P2494" i="1"/>
  <c r="P2502" i="1"/>
  <c r="P2510" i="1"/>
  <c r="P2518" i="1"/>
  <c r="P2526" i="1"/>
  <c r="P2534" i="1"/>
  <c r="P2542" i="1"/>
  <c r="P2550" i="1"/>
  <c r="P2558" i="1"/>
  <c r="P2566" i="1"/>
  <c r="P2574" i="1"/>
  <c r="P2582" i="1"/>
  <c r="P2590" i="1"/>
  <c r="P2598" i="1"/>
  <c r="P2606" i="1"/>
  <c r="P1133" i="1"/>
  <c r="P1351" i="1"/>
  <c r="P1458" i="1"/>
  <c r="P1520" i="1"/>
  <c r="P1570" i="1"/>
  <c r="P1631" i="1"/>
  <c r="P1672" i="1"/>
  <c r="P1698" i="1"/>
  <c r="P1722" i="1"/>
  <c r="P1745" i="1"/>
  <c r="P1764" i="1"/>
  <c r="P1786" i="1"/>
  <c r="P1809" i="1"/>
  <c r="P1828" i="1"/>
  <c r="P1850" i="1"/>
  <c r="P1873" i="1"/>
  <c r="P1892" i="1"/>
  <c r="P1914" i="1"/>
  <c r="P1937" i="1"/>
  <c r="P1956" i="1"/>
  <c r="P1978" i="1"/>
  <c r="P2001" i="1"/>
  <c r="P2020" i="1"/>
  <c r="P2042" i="1"/>
  <c r="P2065" i="1"/>
  <c r="P2084" i="1"/>
  <c r="P2106" i="1"/>
  <c r="P2129" i="1"/>
  <c r="P2146" i="1"/>
  <c r="P2157" i="1"/>
  <c r="P2167" i="1"/>
  <c r="P2175" i="1"/>
  <c r="P2183" i="1"/>
  <c r="P2191" i="1"/>
  <c r="P2199" i="1"/>
  <c r="P2207" i="1"/>
  <c r="P2215" i="1"/>
  <c r="P2223" i="1"/>
  <c r="P2231" i="1"/>
  <c r="P2239" i="1"/>
  <c r="P2247" i="1"/>
  <c r="P2255" i="1"/>
  <c r="P2263" i="1"/>
  <c r="P2271" i="1"/>
  <c r="P2279" i="1"/>
  <c r="P2287" i="1"/>
  <c r="P2295" i="1"/>
  <c r="P2303" i="1"/>
  <c r="P2311" i="1"/>
  <c r="P2319" i="1"/>
  <c r="P2327" i="1"/>
  <c r="P2335" i="1"/>
  <c r="P2343" i="1"/>
  <c r="P2351" i="1"/>
  <c r="P2359" i="1"/>
  <c r="P2367" i="1"/>
  <c r="P2375" i="1"/>
  <c r="P2383" i="1"/>
  <c r="P2391" i="1"/>
  <c r="P2399" i="1"/>
  <c r="P2407" i="1"/>
  <c r="P2415" i="1"/>
  <c r="P2423" i="1"/>
  <c r="P2431" i="1"/>
  <c r="P2439" i="1"/>
  <c r="P2447" i="1"/>
  <c r="P2455" i="1"/>
  <c r="P2463" i="1"/>
  <c r="P2471" i="1"/>
  <c r="P2479" i="1"/>
  <c r="P2487" i="1"/>
  <c r="P2495" i="1"/>
  <c r="P2503" i="1"/>
  <c r="P2511" i="1"/>
  <c r="P2519" i="1"/>
  <c r="P2527" i="1"/>
  <c r="P2535" i="1"/>
  <c r="P2543" i="1"/>
  <c r="P2551" i="1"/>
  <c r="P1167" i="1"/>
  <c r="P1370" i="1"/>
  <c r="P1464" i="1"/>
  <c r="P1522" i="1"/>
  <c r="P1584" i="1"/>
  <c r="P1634" i="1"/>
  <c r="P1674" i="1"/>
  <c r="P1704" i="1"/>
  <c r="P1724" i="1"/>
  <c r="P1746" i="1"/>
  <c r="P1769" i="1"/>
  <c r="P1788" i="1"/>
  <c r="P1810" i="1"/>
  <c r="P1833" i="1"/>
  <c r="P1852" i="1"/>
  <c r="P1874" i="1"/>
  <c r="P1897" i="1"/>
  <c r="P1916" i="1"/>
  <c r="P1938" i="1"/>
  <c r="P1961" i="1"/>
  <c r="P1980" i="1"/>
  <c r="P2002" i="1"/>
  <c r="P2025" i="1"/>
  <c r="P2044" i="1"/>
  <c r="P2066" i="1"/>
  <c r="P2089" i="1"/>
  <c r="P2108" i="1"/>
  <c r="P2130" i="1"/>
  <c r="P2148" i="1"/>
  <c r="P2158" i="1"/>
  <c r="P2168" i="1"/>
  <c r="P2176" i="1"/>
  <c r="P2184" i="1"/>
  <c r="P2192" i="1"/>
  <c r="P2200" i="1"/>
  <c r="P2208" i="1"/>
  <c r="P2216" i="1"/>
  <c r="P2224" i="1"/>
  <c r="P2232" i="1"/>
  <c r="P2240" i="1"/>
  <c r="P2248" i="1"/>
  <c r="P2256" i="1"/>
  <c r="P2264" i="1"/>
  <c r="P2272" i="1"/>
  <c r="P2280" i="1"/>
  <c r="P2288" i="1"/>
  <c r="P2296" i="1"/>
  <c r="P2304" i="1"/>
  <c r="P2312" i="1"/>
  <c r="P2320" i="1"/>
  <c r="P2328" i="1"/>
  <c r="P2336" i="1"/>
  <c r="P2344" i="1"/>
  <c r="P2352" i="1"/>
  <c r="P2360" i="1"/>
  <c r="P2368" i="1"/>
  <c r="P2376" i="1"/>
  <c r="P2384" i="1"/>
  <c r="P2392" i="1"/>
  <c r="P2400" i="1"/>
  <c r="P2408" i="1"/>
  <c r="P2416" i="1"/>
  <c r="P2424" i="1"/>
  <c r="P2432" i="1"/>
  <c r="P2440" i="1"/>
  <c r="P2448" i="1"/>
  <c r="P2456" i="1"/>
  <c r="P2464" i="1"/>
  <c r="P2472" i="1"/>
  <c r="P2480" i="1"/>
  <c r="P1205" i="1"/>
  <c r="P1392" i="1"/>
  <c r="P1479" i="1"/>
  <c r="P1528" i="1"/>
  <c r="P1586" i="1"/>
  <c r="P1648" i="1"/>
  <c r="P1677" i="1"/>
  <c r="P1705" i="1"/>
  <c r="P1729" i="1"/>
  <c r="P1748" i="1"/>
  <c r="P1770" i="1"/>
  <c r="P1793" i="1"/>
  <c r="P1812" i="1"/>
  <c r="P1834" i="1"/>
  <c r="P1857" i="1"/>
  <c r="P1876" i="1"/>
  <c r="P1898" i="1"/>
  <c r="P1921" i="1"/>
  <c r="P1940" i="1"/>
  <c r="P1962" i="1"/>
  <c r="P1985" i="1"/>
  <c r="P2004" i="1"/>
  <c r="P2026" i="1"/>
  <c r="P2049" i="1"/>
  <c r="P2068" i="1"/>
  <c r="P2090" i="1"/>
  <c r="P2113" i="1"/>
  <c r="P2132" i="1"/>
  <c r="P2149" i="1"/>
  <c r="P2160" i="1"/>
  <c r="P2169" i="1"/>
  <c r="P2177" i="1"/>
  <c r="P2185" i="1"/>
  <c r="P2193" i="1"/>
  <c r="P2201" i="1"/>
  <c r="P2209" i="1"/>
  <c r="P2217" i="1"/>
  <c r="P2225" i="1"/>
  <c r="P2233" i="1"/>
  <c r="P2241" i="1"/>
  <c r="P2249" i="1"/>
  <c r="P2257" i="1"/>
  <c r="P2265" i="1"/>
  <c r="P2273" i="1"/>
  <c r="P2281" i="1"/>
  <c r="P2289" i="1"/>
  <c r="P2297" i="1"/>
  <c r="P2305" i="1"/>
  <c r="P2313" i="1"/>
  <c r="P2321" i="1"/>
  <c r="P2329" i="1"/>
  <c r="P2337" i="1"/>
  <c r="P2345" i="1"/>
  <c r="P2353" i="1"/>
  <c r="P2361" i="1"/>
  <c r="P2369" i="1"/>
  <c r="P2377" i="1"/>
  <c r="P2385" i="1"/>
  <c r="P2393" i="1"/>
  <c r="P2401" i="1"/>
  <c r="P2409" i="1"/>
  <c r="P2417" i="1"/>
  <c r="P2425" i="1"/>
  <c r="P2433" i="1"/>
  <c r="P2441" i="1"/>
  <c r="P2449" i="1"/>
  <c r="P2457" i="1"/>
  <c r="P2465" i="1"/>
  <c r="P2473" i="1"/>
  <c r="P2481" i="1"/>
  <c r="P2489" i="1"/>
  <c r="P2497" i="1"/>
  <c r="P2505" i="1"/>
  <c r="P2513" i="1"/>
  <c r="P2521" i="1"/>
  <c r="P2529" i="1"/>
  <c r="P2537" i="1"/>
  <c r="P2545" i="1"/>
  <c r="P2553" i="1"/>
  <c r="P2561" i="1"/>
  <c r="P1684" i="1"/>
  <c r="P1858" i="1"/>
  <c r="P2028" i="1"/>
  <c r="P2170" i="1"/>
  <c r="P2234" i="1"/>
  <c r="P2298" i="1"/>
  <c r="P2362" i="1"/>
  <c r="P2426" i="1"/>
  <c r="P2484" i="1"/>
  <c r="P2506" i="1"/>
  <c r="P2528" i="1"/>
  <c r="P2548" i="1"/>
  <c r="P2567" i="1"/>
  <c r="P2577" i="1"/>
  <c r="P2588" i="1"/>
  <c r="P2599" i="1"/>
  <c r="P2609" i="1"/>
  <c r="P2617" i="1"/>
  <c r="P2625" i="1"/>
  <c r="P2633" i="1"/>
  <c r="P2641" i="1"/>
  <c r="P2649" i="1"/>
  <c r="P2657" i="1"/>
  <c r="P2665" i="1"/>
  <c r="P2673" i="1"/>
  <c r="P2681" i="1"/>
  <c r="P2689" i="1"/>
  <c r="P2697" i="1"/>
  <c r="P2705" i="1"/>
  <c r="P2713" i="1"/>
  <c r="P2721" i="1"/>
  <c r="P2729" i="1"/>
  <c r="P2737" i="1"/>
  <c r="P2745" i="1"/>
  <c r="P2753" i="1"/>
  <c r="P2761" i="1"/>
  <c r="P2769" i="1"/>
  <c r="P2777" i="1"/>
  <c r="P2785" i="1"/>
  <c r="P2793" i="1"/>
  <c r="P2801" i="1"/>
  <c r="P2809" i="1"/>
  <c r="P2817" i="1"/>
  <c r="P2825" i="1"/>
  <c r="P2833" i="1"/>
  <c r="P2841" i="1"/>
  <c r="P2849" i="1"/>
  <c r="P2857" i="1"/>
  <c r="P2865" i="1"/>
  <c r="P2873" i="1"/>
  <c r="P2881" i="1"/>
  <c r="P2889" i="1"/>
  <c r="P2897" i="1"/>
  <c r="P2905" i="1"/>
  <c r="P2913" i="1"/>
  <c r="P2921" i="1"/>
  <c r="P2929" i="1"/>
  <c r="P2937" i="1"/>
  <c r="P2945" i="1"/>
  <c r="P2953" i="1"/>
  <c r="P2961" i="1"/>
  <c r="P2969" i="1"/>
  <c r="P2977" i="1"/>
  <c r="P2985" i="1"/>
  <c r="P2993" i="1"/>
  <c r="P3001" i="1"/>
  <c r="P3009" i="1"/>
  <c r="P3017" i="1"/>
  <c r="P3025" i="1"/>
  <c r="P3033" i="1"/>
  <c r="P3041" i="1"/>
  <c r="P3049" i="1"/>
  <c r="P3057" i="1"/>
  <c r="P3065" i="1"/>
  <c r="P3073" i="1"/>
  <c r="P3081" i="1"/>
  <c r="P3089" i="1"/>
  <c r="P3097" i="1"/>
  <c r="P3105" i="1"/>
  <c r="P3113" i="1"/>
  <c r="P3121" i="1"/>
  <c r="P1708" i="1"/>
  <c r="P1881" i="1"/>
  <c r="P2050" i="1"/>
  <c r="P2178" i="1"/>
  <c r="P2242" i="1"/>
  <c r="P2306" i="1"/>
  <c r="P2370" i="1"/>
  <c r="P2434" i="1"/>
  <c r="P2488" i="1"/>
  <c r="P2508" i="1"/>
  <c r="P2530" i="1"/>
  <c r="P2552" i="1"/>
  <c r="P2568" i="1"/>
  <c r="P2578" i="1"/>
  <c r="P2589" i="1"/>
  <c r="P2600" i="1"/>
  <c r="P2610" i="1"/>
  <c r="P2618" i="1"/>
  <c r="P2626" i="1"/>
  <c r="P2634" i="1"/>
  <c r="P2642" i="1"/>
  <c r="P2650" i="1"/>
  <c r="P2658" i="1"/>
  <c r="P2666" i="1"/>
  <c r="P2674" i="1"/>
  <c r="P2682" i="1"/>
  <c r="P2690" i="1"/>
  <c r="P2698" i="1"/>
  <c r="P2706" i="1"/>
  <c r="P2714" i="1"/>
  <c r="P2722" i="1"/>
  <c r="P2730" i="1"/>
  <c r="P2738" i="1"/>
  <c r="P2746" i="1"/>
  <c r="P2754" i="1"/>
  <c r="P2762" i="1"/>
  <c r="P2770" i="1"/>
  <c r="P2778" i="1"/>
  <c r="P2786" i="1"/>
  <c r="P2794" i="1"/>
  <c r="P2802" i="1"/>
  <c r="P2810" i="1"/>
  <c r="P2818" i="1"/>
  <c r="P2826" i="1"/>
  <c r="P2834" i="1"/>
  <c r="P2842" i="1"/>
  <c r="P2850" i="1"/>
  <c r="P2858" i="1"/>
  <c r="P2866" i="1"/>
  <c r="P2874" i="1"/>
  <c r="P2882" i="1"/>
  <c r="P2890" i="1"/>
  <c r="P2898" i="1"/>
  <c r="P2906" i="1"/>
  <c r="P2914" i="1"/>
  <c r="P2922" i="1"/>
  <c r="P2930" i="1"/>
  <c r="P2938" i="1"/>
  <c r="P2946" i="1"/>
  <c r="P2954" i="1"/>
  <c r="P2962" i="1"/>
  <c r="P2970" i="1"/>
  <c r="P2978" i="1"/>
  <c r="P2986" i="1"/>
  <c r="P2994" i="1"/>
  <c r="P3002" i="1"/>
  <c r="P3010" i="1"/>
  <c r="P3018" i="1"/>
  <c r="P3026" i="1"/>
  <c r="P3034" i="1"/>
  <c r="P3042" i="1"/>
  <c r="P3050" i="1"/>
  <c r="P3058" i="1"/>
  <c r="P3066" i="1"/>
  <c r="P3074" i="1"/>
  <c r="P3082" i="1"/>
  <c r="P3090" i="1"/>
  <c r="P3098" i="1"/>
  <c r="P3106" i="1"/>
  <c r="P3114" i="1"/>
  <c r="P3122" i="1"/>
  <c r="P1235" i="1"/>
  <c r="P1730" i="1"/>
  <c r="P1900" i="1"/>
  <c r="P2073" i="1"/>
  <c r="P2186" i="1"/>
  <c r="P2250" i="1"/>
  <c r="P2314" i="1"/>
  <c r="P2378" i="1"/>
  <c r="P2442" i="1"/>
  <c r="P2490" i="1"/>
  <c r="P2512" i="1"/>
  <c r="P2532" i="1"/>
  <c r="P2554" i="1"/>
  <c r="P2569" i="1"/>
  <c r="P2580" i="1"/>
  <c r="P2591" i="1"/>
  <c r="P2601" i="1"/>
  <c r="P2611" i="1"/>
  <c r="P2619" i="1"/>
  <c r="P2627" i="1"/>
  <c r="P2635" i="1"/>
  <c r="P2643" i="1"/>
  <c r="P2651" i="1"/>
  <c r="P2659" i="1"/>
  <c r="P2667" i="1"/>
  <c r="P2675" i="1"/>
  <c r="P2683" i="1"/>
  <c r="P2691" i="1"/>
  <c r="P2699" i="1"/>
  <c r="P2707" i="1"/>
  <c r="P2715" i="1"/>
  <c r="P2723" i="1"/>
  <c r="P2731" i="1"/>
  <c r="P2739" i="1"/>
  <c r="P2747" i="1"/>
  <c r="P2755" i="1"/>
  <c r="P2763" i="1"/>
  <c r="P2771" i="1"/>
  <c r="P2779" i="1"/>
  <c r="P2787" i="1"/>
  <c r="P2795" i="1"/>
  <c r="P2803" i="1"/>
  <c r="P2811" i="1"/>
  <c r="P2819" i="1"/>
  <c r="P2827" i="1"/>
  <c r="P2835" i="1"/>
  <c r="P2843" i="1"/>
  <c r="P2851" i="1"/>
  <c r="P2859" i="1"/>
  <c r="P2867" i="1"/>
  <c r="P2875" i="1"/>
  <c r="P2883" i="1"/>
  <c r="P2891" i="1"/>
  <c r="P2899" i="1"/>
  <c r="P2907" i="1"/>
  <c r="P2915" i="1"/>
  <c r="P2923" i="1"/>
  <c r="P2931" i="1"/>
  <c r="P2939" i="1"/>
  <c r="P2947" i="1"/>
  <c r="P2955" i="1"/>
  <c r="P2963" i="1"/>
  <c r="P2971" i="1"/>
  <c r="P2979" i="1"/>
  <c r="P2987" i="1"/>
  <c r="P2995" i="1"/>
  <c r="P3003" i="1"/>
  <c r="P3011" i="1"/>
  <c r="P3019" i="1"/>
  <c r="P3027" i="1"/>
  <c r="P3035" i="1"/>
  <c r="P3043" i="1"/>
  <c r="P3051" i="1"/>
  <c r="P3059" i="1"/>
  <c r="P3067" i="1"/>
  <c r="P3075" i="1"/>
  <c r="P3083" i="1"/>
  <c r="P3091" i="1"/>
  <c r="P3099" i="1"/>
  <c r="P3107" i="1"/>
  <c r="P3115" i="1"/>
  <c r="P2" i="1"/>
  <c r="P1415" i="1"/>
  <c r="P1753" i="1"/>
  <c r="P1922" i="1"/>
  <c r="P2092" i="1"/>
  <c r="P2194" i="1"/>
  <c r="P2258" i="1"/>
  <c r="P2322" i="1"/>
  <c r="P2386" i="1"/>
  <c r="P2450" i="1"/>
  <c r="P2492" i="1"/>
  <c r="P2514" i="1"/>
  <c r="P2536" i="1"/>
  <c r="P2556" i="1"/>
  <c r="P2570" i="1"/>
  <c r="P2581" i="1"/>
  <c r="P2592" i="1"/>
  <c r="P2602" i="1"/>
  <c r="P2612" i="1"/>
  <c r="P2620" i="1"/>
  <c r="P2628" i="1"/>
  <c r="P2636" i="1"/>
  <c r="P2644" i="1"/>
  <c r="P2652" i="1"/>
  <c r="P2660" i="1"/>
  <c r="P2668" i="1"/>
  <c r="P2676" i="1"/>
  <c r="P2684" i="1"/>
  <c r="P2692" i="1"/>
  <c r="P2700" i="1"/>
  <c r="P2708" i="1"/>
  <c r="P2716" i="1"/>
  <c r="P2724" i="1"/>
  <c r="P2732" i="1"/>
  <c r="P2740" i="1"/>
  <c r="P2748" i="1"/>
  <c r="P2756" i="1"/>
  <c r="P2764" i="1"/>
  <c r="P2772" i="1"/>
  <c r="P2780" i="1"/>
  <c r="P2788" i="1"/>
  <c r="P2796" i="1"/>
  <c r="P2804" i="1"/>
  <c r="P2812" i="1"/>
  <c r="P2820" i="1"/>
  <c r="P2828" i="1"/>
  <c r="P2836" i="1"/>
  <c r="P2844" i="1"/>
  <c r="P2852" i="1"/>
  <c r="P2860" i="1"/>
  <c r="P2868" i="1"/>
  <c r="P2876" i="1"/>
  <c r="P2884" i="1"/>
  <c r="P2892" i="1"/>
  <c r="P2900" i="1"/>
  <c r="P2908" i="1"/>
  <c r="P2916" i="1"/>
  <c r="P2924" i="1"/>
  <c r="P2932" i="1"/>
  <c r="P2940" i="1"/>
  <c r="P2948" i="1"/>
  <c r="P2956" i="1"/>
  <c r="P2964" i="1"/>
  <c r="P2972" i="1"/>
  <c r="P2980" i="1"/>
  <c r="P2988" i="1"/>
  <c r="P2996" i="1"/>
  <c r="P3004" i="1"/>
  <c r="P3012" i="1"/>
  <c r="P3020" i="1"/>
  <c r="P3028" i="1"/>
  <c r="P3036" i="1"/>
  <c r="P3044" i="1"/>
  <c r="P3052" i="1"/>
  <c r="P3060" i="1"/>
  <c r="P3068" i="1"/>
  <c r="P3076" i="1"/>
  <c r="P3084" i="1"/>
  <c r="P3092" i="1"/>
  <c r="P3100" i="1"/>
  <c r="P3108" i="1"/>
  <c r="P3116" i="1"/>
  <c r="P1480" i="1"/>
  <c r="P1772" i="1"/>
  <c r="P1945" i="1"/>
  <c r="P2114" i="1"/>
  <c r="P2202" i="1"/>
  <c r="P2266" i="1"/>
  <c r="P2330" i="1"/>
  <c r="P2394" i="1"/>
  <c r="P2458" i="1"/>
  <c r="P2496" i="1"/>
  <c r="P2516" i="1"/>
  <c r="P2538" i="1"/>
  <c r="P2559" i="1"/>
  <c r="P2572" i="1"/>
  <c r="P2583" i="1"/>
  <c r="P2593" i="1"/>
  <c r="P2604" i="1"/>
  <c r="P2613" i="1"/>
  <c r="P2621" i="1"/>
  <c r="P2629" i="1"/>
  <c r="P2637" i="1"/>
  <c r="P2645" i="1"/>
  <c r="P2653" i="1"/>
  <c r="P2661" i="1"/>
  <c r="P2669" i="1"/>
  <c r="P2677" i="1"/>
  <c r="P2685" i="1"/>
  <c r="P2693" i="1"/>
  <c r="P2701" i="1"/>
  <c r="P2709" i="1"/>
  <c r="P2717" i="1"/>
  <c r="P2725" i="1"/>
  <c r="P2733" i="1"/>
  <c r="P2741" i="1"/>
  <c r="P2749" i="1"/>
  <c r="P2757" i="1"/>
  <c r="P2765" i="1"/>
  <c r="P2773" i="1"/>
  <c r="P2781" i="1"/>
  <c r="P2789" i="1"/>
  <c r="P2797" i="1"/>
  <c r="P2805" i="1"/>
  <c r="P2813" i="1"/>
  <c r="P2821" i="1"/>
  <c r="P2829" i="1"/>
  <c r="P2837" i="1"/>
  <c r="P2845" i="1"/>
  <c r="P2853" i="1"/>
  <c r="P2861" i="1"/>
  <c r="P2869" i="1"/>
  <c r="P2877" i="1"/>
  <c r="P2885" i="1"/>
  <c r="P2893" i="1"/>
  <c r="P2901" i="1"/>
  <c r="P2909" i="1"/>
  <c r="P2917" i="1"/>
  <c r="P2925" i="1"/>
  <c r="P2933" i="1"/>
  <c r="P2941" i="1"/>
  <c r="P2949" i="1"/>
  <c r="P2957" i="1"/>
  <c r="P2965" i="1"/>
  <c r="P2973" i="1"/>
  <c r="P2981" i="1"/>
  <c r="P2989" i="1"/>
  <c r="P2997" i="1"/>
  <c r="P3005" i="1"/>
  <c r="P3013" i="1"/>
  <c r="P3021" i="1"/>
  <c r="P3029" i="1"/>
  <c r="P3037" i="1"/>
  <c r="P3045" i="1"/>
  <c r="P3053" i="1"/>
  <c r="P3061" i="1"/>
  <c r="P3069" i="1"/>
  <c r="P3077" i="1"/>
  <c r="P3085" i="1"/>
  <c r="P3093" i="1"/>
  <c r="P3101" i="1"/>
  <c r="P3109" i="1"/>
  <c r="P3117" i="1"/>
  <c r="P1543" i="1"/>
  <c r="P1794" i="1"/>
  <c r="P1964" i="1"/>
  <c r="P2137" i="1"/>
  <c r="P2210" i="1"/>
  <c r="P2274" i="1"/>
  <c r="P2338" i="1"/>
  <c r="P2402" i="1"/>
  <c r="P2466" i="1"/>
  <c r="P2498" i="1"/>
  <c r="P2520" i="1"/>
  <c r="P2540" i="1"/>
  <c r="P2560" i="1"/>
  <c r="P2573" i="1"/>
  <c r="P2584" i="1"/>
  <c r="P2594" i="1"/>
  <c r="P2605" i="1"/>
  <c r="P2614" i="1"/>
  <c r="P2622" i="1"/>
  <c r="P2630" i="1"/>
  <c r="P2638" i="1"/>
  <c r="P2646" i="1"/>
  <c r="P2654" i="1"/>
  <c r="P2662" i="1"/>
  <c r="P2670" i="1"/>
  <c r="P2678" i="1"/>
  <c r="P2686" i="1"/>
  <c r="P2694" i="1"/>
  <c r="P2702" i="1"/>
  <c r="P2710" i="1"/>
  <c r="P2718" i="1"/>
  <c r="P2726" i="1"/>
  <c r="P2734" i="1"/>
  <c r="P2742" i="1"/>
  <c r="P2750" i="1"/>
  <c r="P2758" i="1"/>
  <c r="P2766" i="1"/>
  <c r="P2774" i="1"/>
  <c r="P2782" i="1"/>
  <c r="P2790" i="1"/>
  <c r="P2798" i="1"/>
  <c r="P2806" i="1"/>
  <c r="P2814" i="1"/>
  <c r="P2822" i="1"/>
  <c r="P2830" i="1"/>
  <c r="P2838" i="1"/>
  <c r="P2846" i="1"/>
  <c r="P2854" i="1"/>
  <c r="P2862" i="1"/>
  <c r="P2870" i="1"/>
  <c r="P2878" i="1"/>
  <c r="P2886" i="1"/>
  <c r="P2894" i="1"/>
  <c r="P2902" i="1"/>
  <c r="P2910" i="1"/>
  <c r="P2918" i="1"/>
  <c r="P2926" i="1"/>
  <c r="P2934" i="1"/>
  <c r="P2942" i="1"/>
  <c r="P2950" i="1"/>
  <c r="P2958" i="1"/>
  <c r="P2966" i="1"/>
  <c r="P2974" i="1"/>
  <c r="P2982" i="1"/>
  <c r="P2990" i="1"/>
  <c r="P2998" i="1"/>
  <c r="P3006" i="1"/>
  <c r="P3014" i="1"/>
  <c r="P3022" i="1"/>
  <c r="P3030" i="1"/>
  <c r="P3038" i="1"/>
  <c r="P3046" i="1"/>
  <c r="P3054" i="1"/>
  <c r="P3062" i="1"/>
  <c r="P3070" i="1"/>
  <c r="P3078" i="1"/>
  <c r="P3086" i="1"/>
  <c r="P3094" i="1"/>
  <c r="P3102" i="1"/>
  <c r="P3110" i="1"/>
  <c r="P3118" i="1"/>
  <c r="P1592" i="1"/>
  <c r="P1817" i="1"/>
  <c r="P1986" i="1"/>
  <c r="P2150" i="1"/>
  <c r="P2218" i="1"/>
  <c r="P2282" i="1"/>
  <c r="P2346" i="1"/>
  <c r="P2410" i="1"/>
  <c r="P2474" i="1"/>
  <c r="P2500" i="1"/>
  <c r="P2522" i="1"/>
  <c r="P2544" i="1"/>
  <c r="P2562" i="1"/>
  <c r="P2575" i="1"/>
  <c r="P2585" i="1"/>
  <c r="P2596" i="1"/>
  <c r="P2607" i="1"/>
  <c r="P2615" i="1"/>
  <c r="P2623" i="1"/>
  <c r="P2631" i="1"/>
  <c r="P2639" i="1"/>
  <c r="P2647" i="1"/>
  <c r="P2655" i="1"/>
  <c r="P2663" i="1"/>
  <c r="P2671" i="1"/>
  <c r="P2679" i="1"/>
  <c r="P2687" i="1"/>
  <c r="P2695" i="1"/>
  <c r="P2703" i="1"/>
  <c r="P2711" i="1"/>
  <c r="P2719" i="1"/>
  <c r="P2727" i="1"/>
  <c r="P2735" i="1"/>
  <c r="P2743" i="1"/>
  <c r="P2751" i="1"/>
  <c r="P2759" i="1"/>
  <c r="P2767" i="1"/>
  <c r="P2775" i="1"/>
  <c r="P2783" i="1"/>
  <c r="P2791" i="1"/>
  <c r="P2799" i="1"/>
  <c r="P2807" i="1"/>
  <c r="P2815" i="1"/>
  <c r="P2823" i="1"/>
  <c r="P2831" i="1"/>
  <c r="P2839" i="1"/>
  <c r="P2847" i="1"/>
  <c r="P2855" i="1"/>
  <c r="P2863" i="1"/>
  <c r="P2871" i="1"/>
  <c r="P2879" i="1"/>
  <c r="P2887" i="1"/>
  <c r="P2895" i="1"/>
  <c r="P2903" i="1"/>
  <c r="P2911" i="1"/>
  <c r="P2919" i="1"/>
  <c r="P2927" i="1"/>
  <c r="P2935" i="1"/>
  <c r="P2943" i="1"/>
  <c r="P2951" i="1"/>
  <c r="P2959" i="1"/>
  <c r="P2967" i="1"/>
  <c r="P2975" i="1"/>
  <c r="P2983" i="1"/>
  <c r="P2991" i="1"/>
  <c r="P2999" i="1"/>
  <c r="P3007" i="1"/>
  <c r="P3015" i="1"/>
  <c r="P3023" i="1"/>
  <c r="P3031" i="1"/>
  <c r="P3039" i="1"/>
  <c r="P3047" i="1"/>
  <c r="P3055" i="1"/>
  <c r="P3063" i="1"/>
  <c r="P3071" i="1"/>
  <c r="P3079" i="1"/>
  <c r="P3087" i="1"/>
  <c r="P3095" i="1"/>
  <c r="P3103" i="1"/>
  <c r="P3111" i="1"/>
  <c r="P3119" i="1"/>
  <c r="P1650" i="1"/>
  <c r="P1836" i="1"/>
  <c r="P2009" i="1"/>
  <c r="P2161" i="1"/>
  <c r="P2226" i="1"/>
  <c r="P2290" i="1"/>
  <c r="P2354" i="1"/>
  <c r="P2418" i="1"/>
  <c r="P2482" i="1"/>
  <c r="P2504" i="1"/>
  <c r="P2524" i="1"/>
  <c r="P2546" i="1"/>
  <c r="P2564" i="1"/>
  <c r="P2576" i="1"/>
  <c r="P2586" i="1"/>
  <c r="P2597" i="1"/>
  <c r="P2608" i="1"/>
  <c r="P2616" i="1"/>
  <c r="P2624" i="1"/>
  <c r="P2632" i="1"/>
  <c r="P2640" i="1"/>
  <c r="P2648" i="1"/>
  <c r="P2656" i="1"/>
  <c r="P2664" i="1"/>
  <c r="P2672" i="1"/>
  <c r="P2680" i="1"/>
  <c r="P2688" i="1"/>
  <c r="P2696" i="1"/>
  <c r="P2704" i="1"/>
  <c r="P2712" i="1"/>
  <c r="P2720" i="1"/>
  <c r="P2728" i="1"/>
  <c r="P2736" i="1"/>
  <c r="P2744" i="1"/>
  <c r="P2752" i="1"/>
  <c r="P2760" i="1"/>
  <c r="P2768" i="1"/>
  <c r="P2776" i="1"/>
  <c r="P2784" i="1"/>
  <c r="P2792" i="1"/>
  <c r="P2800" i="1"/>
  <c r="P2808" i="1"/>
  <c r="P2816" i="1"/>
  <c r="P2824" i="1"/>
  <c r="P2832" i="1"/>
  <c r="P2840" i="1"/>
  <c r="P2848" i="1"/>
  <c r="P2856" i="1"/>
  <c r="P2864" i="1"/>
  <c r="P2872" i="1"/>
  <c r="P2880" i="1"/>
  <c r="P2888" i="1"/>
  <c r="P2896" i="1"/>
  <c r="P2904" i="1"/>
  <c r="P2912" i="1"/>
  <c r="P2920" i="1"/>
  <c r="P2928" i="1"/>
  <c r="P2936" i="1"/>
  <c r="P2944" i="1"/>
  <c r="P2952" i="1"/>
  <c r="P2960" i="1"/>
  <c r="P2968" i="1"/>
  <c r="P2976" i="1"/>
  <c r="P2984" i="1"/>
  <c r="P2992" i="1"/>
  <c r="P3000" i="1"/>
  <c r="P3008" i="1"/>
  <c r="P3016" i="1"/>
  <c r="P3024" i="1"/>
  <c r="P3032" i="1"/>
  <c r="P3040" i="1"/>
  <c r="P3048" i="1"/>
  <c r="P3056" i="1"/>
  <c r="P3064" i="1"/>
  <c r="P3072" i="1"/>
  <c r="P3080" i="1"/>
  <c r="P3088" i="1"/>
  <c r="P3096" i="1"/>
  <c r="P3104" i="1"/>
  <c r="P3112" i="1"/>
  <c r="P3120" i="1"/>
  <c r="Q3047" i="1"/>
  <c r="Q3055" i="1"/>
  <c r="Q3063" i="1"/>
  <c r="Q3071" i="1"/>
  <c r="Q3079" i="1"/>
  <c r="Q3087" i="1"/>
  <c r="Q3095" i="1"/>
  <c r="Q3103" i="1"/>
  <c r="Q3111" i="1"/>
  <c r="Q3119" i="1"/>
  <c r="Q3041" i="1"/>
  <c r="Q3049" i="1"/>
  <c r="Q3057" i="1"/>
  <c r="Q3065" i="1"/>
  <c r="Q3073" i="1"/>
  <c r="Q3081" i="1"/>
  <c r="Q3089" i="1"/>
  <c r="Q3097" i="1"/>
  <c r="Q3105" i="1"/>
  <c r="Q3113" i="1"/>
  <c r="Q3121" i="1"/>
  <c r="Q3043" i="1"/>
  <c r="Q3051" i="1"/>
  <c r="Q3059" i="1"/>
  <c r="Q3067" i="1"/>
  <c r="Q3075" i="1"/>
  <c r="Q3083" i="1"/>
  <c r="Q3091" i="1"/>
  <c r="Q3099" i="1"/>
  <c r="Q3107" i="1"/>
  <c r="Q3115" i="1"/>
  <c r="Q3044" i="1"/>
  <c r="Q3052" i="1"/>
  <c r="Q3060" i="1"/>
  <c r="Q3068" i="1"/>
  <c r="Q3076" i="1"/>
  <c r="Q3084" i="1"/>
  <c r="Q3092" i="1"/>
  <c r="Q3100" i="1"/>
  <c r="Q3108" i="1"/>
  <c r="Q3116" i="1"/>
  <c r="Q3045" i="1"/>
  <c r="Q3053" i="1"/>
  <c r="Q3061" i="1"/>
  <c r="Q3069" i="1"/>
  <c r="Q3077" i="1"/>
  <c r="Q3085" i="1"/>
  <c r="Q3093" i="1"/>
  <c r="Q3101" i="1"/>
  <c r="Q3109" i="1"/>
  <c r="N3123" i="1" l="1"/>
  <c r="O3123" i="1"/>
  <c r="S2" i="1" l="1"/>
  <c r="R3" i="1"/>
  <c r="S3" i="1"/>
  <c r="R4" i="1"/>
  <c r="S4" i="1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S236" i="1"/>
  <c r="R237" i="1"/>
  <c r="S237" i="1"/>
  <c r="R238" i="1"/>
  <c r="S238" i="1"/>
  <c r="R239" i="1"/>
  <c r="S239" i="1"/>
  <c r="R240" i="1"/>
  <c r="S240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R353" i="1"/>
  <c r="S353" i="1"/>
  <c r="R354" i="1"/>
  <c r="S354" i="1"/>
  <c r="R355" i="1"/>
  <c r="S355" i="1"/>
  <c r="R356" i="1"/>
  <c r="R357" i="1"/>
  <c r="S357" i="1"/>
  <c r="R358" i="1"/>
  <c r="S358" i="1"/>
  <c r="R359" i="1"/>
  <c r="S359" i="1"/>
  <c r="R360" i="1"/>
  <c r="S360" i="1"/>
  <c r="S361" i="1"/>
  <c r="R362" i="1"/>
  <c r="S362" i="1"/>
  <c r="R363" i="1"/>
  <c r="S363" i="1"/>
  <c r="R364" i="1"/>
  <c r="S364" i="1"/>
  <c r="R365" i="1"/>
  <c r="S365" i="1"/>
  <c r="R366" i="1"/>
  <c r="R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R423" i="1"/>
  <c r="S423" i="1"/>
  <c r="R424" i="1"/>
  <c r="S424" i="1"/>
  <c r="R425" i="1"/>
  <c r="R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S441" i="1"/>
  <c r="R442" i="1"/>
  <c r="S442" i="1"/>
  <c r="R443" i="1"/>
  <c r="S443" i="1"/>
  <c r="R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S476" i="1"/>
  <c r="R477" i="1"/>
  <c r="S477" i="1"/>
  <c r="R478" i="1"/>
  <c r="S478" i="1"/>
  <c r="R479" i="1"/>
  <c r="S479" i="1"/>
  <c r="R480" i="1"/>
  <c r="S480" i="1"/>
  <c r="R481" i="1"/>
  <c r="R482" i="1"/>
  <c r="R483" i="1"/>
  <c r="S483" i="1"/>
  <c r="R484" i="1"/>
  <c r="S484" i="1"/>
  <c r="R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K182" i="1" l="1"/>
  <c r="K265" i="1"/>
  <c r="K307" i="1"/>
  <c r="K326" i="1"/>
  <c r="K367" i="1"/>
  <c r="K405" i="1"/>
  <c r="K426" i="1"/>
  <c r="K482" i="1"/>
  <c r="K492" i="1"/>
  <c r="K496" i="1"/>
  <c r="K516" i="1"/>
  <c r="K537" i="1"/>
  <c r="K687" i="1"/>
  <c r="K706" i="1"/>
  <c r="K717" i="1"/>
  <c r="K869" i="1"/>
  <c r="K1041" i="1"/>
  <c r="K1051" i="1"/>
  <c r="K1065" i="1"/>
  <c r="K1104" i="1"/>
  <c r="K1112" i="1"/>
  <c r="K1164" i="1"/>
  <c r="K1234" i="1"/>
  <c r="K1257" i="1"/>
  <c r="K1328" i="1"/>
  <c r="K1483" i="1"/>
  <c r="K1512" i="1"/>
  <c r="K1527" i="1"/>
  <c r="K1556" i="1"/>
  <c r="K1728" i="1"/>
  <c r="K1828" i="1"/>
  <c r="K1867" i="1"/>
  <c r="K1913" i="1"/>
  <c r="K1918" i="1"/>
  <c r="K2052" i="1"/>
  <c r="K2084" i="1"/>
  <c r="K2141" i="1"/>
  <c r="K2278" i="1"/>
  <c r="K2309" i="1"/>
  <c r="K2409" i="1"/>
  <c r="K2457" i="1"/>
  <c r="K2595" i="1"/>
  <c r="K2611" i="1"/>
  <c r="K2623" i="1"/>
  <c r="K1064" i="1"/>
  <c r="J3" i="1" l="1"/>
  <c r="J4" i="1"/>
  <c r="J366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425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1" i="1"/>
  <c r="J179" i="1"/>
  <c r="J180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4" i="1"/>
  <c r="J259" i="1"/>
  <c r="J260" i="1"/>
  <c r="J261" i="1"/>
  <c r="J262" i="1"/>
  <c r="J263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306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5" i="1"/>
  <c r="J321" i="1"/>
  <c r="J322" i="1"/>
  <c r="J323" i="1"/>
  <c r="J324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8" i="1"/>
  <c r="J369" i="1"/>
  <c r="J367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404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6" i="1"/>
  <c r="J407" i="1"/>
  <c r="J408" i="1"/>
  <c r="J409" i="1"/>
  <c r="J410" i="1"/>
  <c r="J411" i="1"/>
  <c r="J412" i="1"/>
  <c r="J265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686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1" i="1"/>
  <c r="J480" i="1"/>
  <c r="J491" i="1"/>
  <c r="J483" i="1"/>
  <c r="J484" i="1"/>
  <c r="J485" i="1"/>
  <c r="J486" i="1"/>
  <c r="J487" i="1"/>
  <c r="J488" i="1"/>
  <c r="J489" i="1"/>
  <c r="J490" i="1"/>
  <c r="J536" i="1"/>
  <c r="J493" i="1"/>
  <c r="J495" i="1"/>
  <c r="J494" i="1"/>
  <c r="J497" i="1"/>
  <c r="J498" i="1"/>
  <c r="J499" i="1"/>
  <c r="J500" i="1"/>
  <c r="J501" i="1"/>
  <c r="J502" i="1"/>
  <c r="J503" i="1"/>
  <c r="J504" i="1"/>
  <c r="J505" i="1"/>
  <c r="J506" i="1"/>
  <c r="J515" i="1"/>
  <c r="J507" i="1"/>
  <c r="J508" i="1"/>
  <c r="J509" i="1"/>
  <c r="J510" i="1"/>
  <c r="J511" i="1"/>
  <c r="J512" i="1"/>
  <c r="J513" i="1"/>
  <c r="J514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3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71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426" i="1"/>
  <c r="J680" i="1"/>
  <c r="J681" i="1"/>
  <c r="J682" i="1"/>
  <c r="J683" i="1"/>
  <c r="J684" i="1"/>
  <c r="J685" i="1"/>
  <c r="J688" i="1"/>
  <c r="J687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5" i="1"/>
  <c r="J702" i="1"/>
  <c r="J703" i="1"/>
  <c r="J704" i="1"/>
  <c r="J707" i="1"/>
  <c r="J708" i="1"/>
  <c r="J709" i="1"/>
  <c r="J710" i="1"/>
  <c r="J711" i="1"/>
  <c r="J712" i="1"/>
  <c r="J713" i="1"/>
  <c r="J714" i="1"/>
  <c r="J715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17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496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482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516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405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1163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111" i="1"/>
  <c r="J1029" i="1"/>
  <c r="J1030" i="1"/>
  <c r="J1031" i="1"/>
  <c r="J1032" i="1"/>
  <c r="J1033" i="1"/>
  <c r="J1034" i="1"/>
  <c r="J1035" i="1"/>
  <c r="J1036" i="1"/>
  <c r="J1037" i="1"/>
  <c r="J1038" i="1"/>
  <c r="J1040" i="1"/>
  <c r="J1039" i="1"/>
  <c r="J1042" i="1"/>
  <c r="J1043" i="1"/>
  <c r="J1044" i="1"/>
  <c r="J1045" i="1"/>
  <c r="J1046" i="1"/>
  <c r="J1050" i="1"/>
  <c r="J1047" i="1"/>
  <c r="J1048" i="1"/>
  <c r="J1049" i="1"/>
  <c r="J1052" i="1"/>
  <c r="J1053" i="1"/>
  <c r="J1054" i="1"/>
  <c r="J1055" i="1"/>
  <c r="J1056" i="1"/>
  <c r="J1057" i="1"/>
  <c r="J1058" i="1"/>
  <c r="J1059" i="1"/>
  <c r="J1060" i="1"/>
  <c r="J1061" i="1"/>
  <c r="J1064" i="1"/>
  <c r="J1062" i="1"/>
  <c r="J1063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3" i="1"/>
  <c r="J1101" i="1"/>
  <c r="J1102" i="1"/>
  <c r="J1105" i="1"/>
  <c r="J1106" i="1"/>
  <c r="J1107" i="1"/>
  <c r="J1108" i="1"/>
  <c r="J1109" i="1"/>
  <c r="J1110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869" i="1"/>
  <c r="J1917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33" i="1"/>
  <c r="J1224" i="1"/>
  <c r="J1225" i="1"/>
  <c r="J1226" i="1"/>
  <c r="J1227" i="1"/>
  <c r="J1228" i="1"/>
  <c r="J1229" i="1"/>
  <c r="J1230" i="1"/>
  <c r="J1231" i="1"/>
  <c r="J1232" i="1"/>
  <c r="J1235" i="1"/>
  <c r="J1236" i="1"/>
  <c r="J1237" i="1"/>
  <c r="J1238" i="1"/>
  <c r="J1239" i="1"/>
  <c r="J1240" i="1"/>
  <c r="J1256" i="1"/>
  <c r="J1041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727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051" i="1"/>
  <c r="J1321" i="1"/>
  <c r="J1322" i="1"/>
  <c r="J1323" i="1"/>
  <c r="J1324" i="1"/>
  <c r="J1325" i="1"/>
  <c r="J1326" i="1"/>
  <c r="J1327" i="1"/>
  <c r="J1329" i="1"/>
  <c r="J1330" i="1"/>
  <c r="J1555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866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065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7" i="1"/>
  <c r="J1558" i="1"/>
  <c r="J1559" i="1"/>
  <c r="J1560" i="1"/>
  <c r="J1561" i="1"/>
  <c r="J1562" i="1"/>
  <c r="J1563" i="1"/>
  <c r="J1564" i="1"/>
  <c r="J1556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234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9" i="1"/>
  <c r="J1730" i="1"/>
  <c r="J1731" i="1"/>
  <c r="J1732" i="1"/>
  <c r="J1733" i="1"/>
  <c r="J1734" i="1"/>
  <c r="J1735" i="1"/>
  <c r="J1736" i="1"/>
  <c r="J1737" i="1"/>
  <c r="J1738" i="1"/>
  <c r="J172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7" i="1"/>
  <c r="J1824" i="1"/>
  <c r="J1825" i="1"/>
  <c r="J1826" i="1"/>
  <c r="J1164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67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1" i="1"/>
  <c r="J1914" i="1"/>
  <c r="J1915" i="1"/>
  <c r="J1916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18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706" i="1"/>
  <c r="J2067" i="1"/>
  <c r="J2068" i="1"/>
  <c r="J2069" i="1"/>
  <c r="J2070" i="1"/>
  <c r="J2071" i="1"/>
  <c r="J2072" i="1"/>
  <c r="J2073" i="1"/>
  <c r="J2074" i="1"/>
  <c r="J2075" i="1"/>
  <c r="J2076" i="1"/>
  <c r="J2077" i="1"/>
  <c r="J2083" i="1"/>
  <c r="J2078" i="1"/>
  <c r="J2079" i="1"/>
  <c r="J2080" i="1"/>
  <c r="J2081" i="1"/>
  <c r="J2082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40" i="1"/>
  <c r="J2137" i="1"/>
  <c r="J2138" i="1"/>
  <c r="J2139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307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77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9" i="1"/>
  <c r="J1112" i="1"/>
  <c r="J2280" i="1"/>
  <c r="J2281" i="1"/>
  <c r="J2282" i="1"/>
  <c r="J2278" i="1"/>
  <c r="J2283" i="1"/>
  <c r="J2284" i="1"/>
  <c r="J1512" i="1"/>
  <c r="J2285" i="1"/>
  <c r="J2286" i="1"/>
  <c r="J2287" i="1"/>
  <c r="J2288" i="1"/>
  <c r="J2289" i="1"/>
  <c r="J2290" i="1"/>
  <c r="J2291" i="1"/>
  <c r="J2292" i="1"/>
  <c r="J2293" i="1"/>
  <c r="J2294" i="1"/>
  <c r="J1104" i="1"/>
  <c r="J2295" i="1"/>
  <c r="J1483" i="1"/>
  <c r="J2296" i="1"/>
  <c r="J2308" i="1"/>
  <c r="J2297" i="1"/>
  <c r="J2298" i="1"/>
  <c r="J2299" i="1"/>
  <c r="J2300" i="1"/>
  <c r="J2301" i="1"/>
  <c r="J2302" i="1"/>
  <c r="J2303" i="1"/>
  <c r="J2304" i="1"/>
  <c r="J2305" i="1"/>
  <c r="J2306" i="1"/>
  <c r="J2307" i="1"/>
  <c r="J2310" i="1"/>
  <c r="J2309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408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14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182" i="1"/>
  <c r="J2429" i="1"/>
  <c r="J2430" i="1"/>
  <c r="J2431" i="1"/>
  <c r="J2432" i="1"/>
  <c r="J2433" i="1"/>
  <c r="J1527" i="1"/>
  <c r="J2434" i="1"/>
  <c r="J2435" i="1"/>
  <c r="J2436" i="1"/>
  <c r="J2437" i="1"/>
  <c r="J2438" i="1"/>
  <c r="J2439" i="1"/>
  <c r="J2440" i="1"/>
  <c r="J2441" i="1"/>
  <c r="J2442" i="1"/>
  <c r="J2443" i="1"/>
  <c r="J2084" i="1"/>
  <c r="J2444" i="1"/>
  <c r="J2445" i="1"/>
  <c r="J2446" i="1"/>
  <c r="J2447" i="1"/>
  <c r="J2448" i="1"/>
  <c r="J2449" i="1"/>
  <c r="J2456" i="1"/>
  <c r="J2450" i="1"/>
  <c r="J2451" i="1"/>
  <c r="J2452" i="1"/>
  <c r="J2453" i="1"/>
  <c r="J2454" i="1"/>
  <c r="J2455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1328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326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610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94" i="1"/>
  <c r="J2556" i="1"/>
  <c r="J2557" i="1"/>
  <c r="J2558" i="1"/>
  <c r="J2559" i="1"/>
  <c r="J2560" i="1"/>
  <c r="J2561" i="1"/>
  <c r="J2562" i="1"/>
  <c r="J2563" i="1"/>
  <c r="J2564" i="1"/>
  <c r="J2565" i="1"/>
  <c r="J1913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622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2" i="1"/>
  <c r="J2611" i="1"/>
  <c r="J2613" i="1"/>
  <c r="J2614" i="1"/>
  <c r="J2615" i="1"/>
  <c r="J2616" i="1"/>
  <c r="J2617" i="1"/>
  <c r="J2618" i="1"/>
  <c r="J2619" i="1"/>
  <c r="J2620" i="1"/>
  <c r="J2621" i="1"/>
  <c r="J2624" i="1"/>
  <c r="J2625" i="1"/>
  <c r="J2626" i="1"/>
  <c r="J2627" i="1"/>
  <c r="J2623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1828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49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052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3114" i="1"/>
  <c r="J2990" i="1"/>
  <c r="J3071" i="1"/>
  <c r="J2917" i="1"/>
  <c r="J2919" i="1"/>
  <c r="J2939" i="1"/>
  <c r="J2951" i="1"/>
  <c r="J2998" i="1"/>
  <c r="J2965" i="1"/>
  <c r="J2934" i="1"/>
  <c r="J3043" i="1"/>
  <c r="J3083" i="1"/>
  <c r="J2992" i="1"/>
  <c r="J2966" i="1"/>
  <c r="J3122" i="1"/>
  <c r="J2991" i="1"/>
  <c r="J3046" i="1"/>
  <c r="J3016" i="1"/>
  <c r="J2912" i="1"/>
  <c r="J3111" i="1"/>
  <c r="J2981" i="1"/>
  <c r="J2989" i="1"/>
  <c r="J2931" i="1"/>
  <c r="J3009" i="1"/>
  <c r="J3119" i="1"/>
  <c r="J3089" i="1"/>
  <c r="J3058" i="1"/>
  <c r="J3069" i="1"/>
  <c r="J3060" i="1"/>
  <c r="J3040" i="1"/>
  <c r="J3006" i="1"/>
  <c r="J2942" i="1"/>
  <c r="J3020" i="1"/>
  <c r="J2927" i="1"/>
  <c r="J2996" i="1"/>
  <c r="J2922" i="1"/>
  <c r="J2945" i="1"/>
  <c r="J3057" i="1"/>
  <c r="J3099" i="1"/>
  <c r="J3084" i="1"/>
  <c r="J3015" i="1"/>
  <c r="J3110" i="1"/>
  <c r="J2987" i="1"/>
  <c r="J3048" i="1"/>
  <c r="J3072" i="1"/>
  <c r="J3108" i="1"/>
  <c r="J2933" i="1"/>
  <c r="J2925" i="1"/>
  <c r="J2920" i="1"/>
  <c r="J3068" i="1"/>
  <c r="J3054" i="1"/>
  <c r="J3001" i="1"/>
  <c r="J2983" i="1"/>
  <c r="J2947" i="1"/>
  <c r="J3049" i="1"/>
  <c r="J3076" i="1"/>
  <c r="J3096" i="1"/>
  <c r="J2949" i="1"/>
  <c r="J3066" i="1"/>
  <c r="J3019" i="1"/>
  <c r="J2941" i="1"/>
  <c r="J2958" i="1"/>
  <c r="J3007" i="1"/>
  <c r="J2935" i="1"/>
  <c r="J3065" i="1"/>
  <c r="J2960" i="1"/>
  <c r="J3047" i="1"/>
  <c r="J2898" i="1"/>
  <c r="J2911" i="1"/>
  <c r="J3070" i="1"/>
  <c r="J3026" i="1"/>
  <c r="J2956" i="1"/>
  <c r="J2970" i="1"/>
  <c r="J3086" i="1"/>
  <c r="J3103" i="1"/>
  <c r="J2899" i="1"/>
  <c r="J3078" i="1"/>
  <c r="J3062" i="1"/>
  <c r="J3073" i="1"/>
  <c r="J2903" i="1"/>
  <c r="J2940" i="1"/>
  <c r="J2982" i="1"/>
  <c r="J3087" i="1"/>
  <c r="J3112" i="1"/>
  <c r="J2924" i="1"/>
  <c r="J3118" i="1"/>
  <c r="J2921" i="1"/>
  <c r="J3037" i="1"/>
  <c r="J3010" i="1"/>
  <c r="J3092" i="1"/>
  <c r="J3045" i="1"/>
  <c r="J2904" i="1"/>
  <c r="J3050" i="1"/>
  <c r="J3121" i="1"/>
  <c r="J3052" i="1"/>
  <c r="J3051" i="1"/>
  <c r="J2932" i="1"/>
  <c r="J2897" i="1"/>
  <c r="J3079" i="1"/>
  <c r="J2915" i="1"/>
  <c r="J3005" i="1"/>
  <c r="J3081" i="1"/>
  <c r="J3014" i="1"/>
  <c r="J2984" i="1"/>
  <c r="J3109" i="1"/>
  <c r="J2959" i="1"/>
  <c r="J2914" i="1"/>
  <c r="J3080" i="1"/>
  <c r="J3044" i="1"/>
  <c r="J2905" i="1"/>
  <c r="J2971" i="1"/>
  <c r="J2955" i="1"/>
  <c r="J2916" i="1"/>
  <c r="J3023" i="1"/>
  <c r="J3063" i="1"/>
  <c r="J2986" i="1"/>
  <c r="J3104" i="1"/>
  <c r="J3102" i="1"/>
  <c r="J2946" i="1"/>
  <c r="J2957" i="1"/>
  <c r="J3042" i="1"/>
  <c r="J2974" i="1"/>
  <c r="J3105" i="1"/>
  <c r="J2923" i="1"/>
  <c r="J2979" i="1"/>
  <c r="J3082" i="1"/>
  <c r="J3033" i="1"/>
  <c r="J3027" i="1"/>
  <c r="J2938" i="1"/>
  <c r="J3113" i="1"/>
  <c r="J2907" i="1"/>
  <c r="J3011" i="1"/>
  <c r="J3067" i="1"/>
  <c r="J3075" i="1"/>
  <c r="J3012" i="1"/>
  <c r="J2972" i="1"/>
  <c r="J3002" i="1"/>
  <c r="J2973" i="1"/>
  <c r="J3000" i="1"/>
  <c r="J3074" i="1"/>
  <c r="J2962" i="1"/>
  <c r="J2980" i="1"/>
  <c r="J3115" i="1"/>
  <c r="J3018" i="1"/>
  <c r="J3094" i="1"/>
  <c r="J2999" i="1"/>
  <c r="J3038" i="1"/>
  <c r="J2950" i="1"/>
  <c r="J3021" i="1"/>
  <c r="J2908" i="1"/>
  <c r="J2902" i="1"/>
  <c r="J3097" i="1"/>
  <c r="J2943" i="1"/>
  <c r="J2928" i="1"/>
  <c r="J3029" i="1"/>
  <c r="J3013" i="1"/>
  <c r="J3101" i="1"/>
  <c r="J2930" i="1"/>
  <c r="J2997" i="1"/>
  <c r="J2900" i="1"/>
  <c r="J3061" i="1"/>
  <c r="J2901" i="1"/>
  <c r="J2993" i="1"/>
  <c r="J3039" i="1"/>
  <c r="J2963" i="1"/>
  <c r="J3055" i="1"/>
  <c r="J2985" i="1"/>
  <c r="J2918" i="1"/>
  <c r="J3095" i="1"/>
  <c r="J2937" i="1"/>
  <c r="J2976" i="1"/>
  <c r="J2995" i="1"/>
  <c r="J3025" i="1"/>
  <c r="J3100" i="1"/>
  <c r="J2944" i="1"/>
  <c r="J2913" i="1"/>
  <c r="J3053" i="1"/>
  <c r="J3120" i="1"/>
  <c r="J3024" i="1"/>
  <c r="J2988" i="1"/>
  <c r="J3003" i="1"/>
  <c r="J3106" i="1"/>
  <c r="J2929" i="1"/>
  <c r="J2948" i="1"/>
  <c r="J2964" i="1"/>
  <c r="J3116" i="1"/>
  <c r="J2969" i="1"/>
  <c r="J3004" i="1"/>
  <c r="J2967" i="1"/>
  <c r="J3036" i="1"/>
  <c r="J3091" i="1"/>
  <c r="J3031" i="1"/>
  <c r="J2994" i="1"/>
  <c r="J3077" i="1"/>
  <c r="J3028" i="1"/>
  <c r="J3022" i="1"/>
  <c r="J2978" i="1"/>
  <c r="J3085" i="1"/>
  <c r="J3030" i="1"/>
  <c r="J3008" i="1"/>
  <c r="J3032" i="1"/>
  <c r="J2975" i="1"/>
  <c r="J3107" i="1"/>
  <c r="J3093" i="1"/>
  <c r="J2961" i="1"/>
  <c r="J3059" i="1"/>
  <c r="J2910" i="1"/>
  <c r="J3090" i="1"/>
  <c r="J3035" i="1"/>
  <c r="J2936" i="1"/>
  <c r="J2954" i="1"/>
  <c r="J2909" i="1"/>
  <c r="J3041" i="1"/>
  <c r="J3034" i="1"/>
  <c r="J2977" i="1"/>
  <c r="J2953" i="1"/>
  <c r="J3064" i="1"/>
  <c r="J2952" i="1"/>
  <c r="J3056" i="1"/>
  <c r="J3088" i="1"/>
  <c r="J3017" i="1"/>
  <c r="J2968" i="1"/>
  <c r="J3117" i="1"/>
  <c r="J2906" i="1"/>
  <c r="J2926" i="1"/>
  <c r="J3098" i="1"/>
  <c r="J2" i="1"/>
  <c r="I2906" i="1" l="1"/>
  <c r="I2919" i="1"/>
  <c r="I3017" i="1"/>
  <c r="I3044" i="1"/>
  <c r="I3056" i="1"/>
  <c r="I2983" i="1"/>
  <c r="I3064" i="1"/>
  <c r="I2914" i="1"/>
  <c r="I2977" i="1"/>
  <c r="I3119" i="1"/>
  <c r="I3041" i="1"/>
  <c r="I3109" i="1"/>
  <c r="I2954" i="1"/>
  <c r="I3054" i="1"/>
  <c r="I3035" i="1"/>
  <c r="I3014" i="1"/>
  <c r="I2910" i="1"/>
  <c r="I3043" i="1"/>
  <c r="I2961" i="1"/>
  <c r="I3005" i="1"/>
  <c r="I3107" i="1"/>
  <c r="I2920" i="1"/>
  <c r="I3032" i="1"/>
  <c r="I3079" i="1"/>
  <c r="I3030" i="1"/>
  <c r="I2931" i="1"/>
  <c r="I2978" i="1"/>
  <c r="I2932" i="1"/>
  <c r="I3028" i="1"/>
  <c r="I2933" i="1"/>
  <c r="I2994" i="1"/>
  <c r="I3052" i="1"/>
  <c r="I3091" i="1"/>
  <c r="I2990" i="1"/>
  <c r="I2967" i="1"/>
  <c r="I3050" i="1"/>
  <c r="I2969" i="1"/>
  <c r="I3072" i="1"/>
  <c r="I2964" i="1"/>
  <c r="I3045" i="1"/>
  <c r="I2929" i="1"/>
  <c r="I2981" i="1"/>
  <c r="I3003" i="1"/>
  <c r="I3010" i="1"/>
  <c r="I3024" i="1"/>
  <c r="I2987" i="1"/>
  <c r="I3053" i="1"/>
  <c r="I2921" i="1"/>
  <c r="I2944" i="1"/>
  <c r="I2965" i="1"/>
  <c r="I3025" i="1"/>
  <c r="I2924" i="1"/>
  <c r="I2976" i="1"/>
  <c r="I3015" i="1"/>
  <c r="I3095" i="1"/>
  <c r="I3087" i="1"/>
  <c r="I2985" i="1"/>
  <c r="I2912" i="1"/>
  <c r="I2963" i="1"/>
  <c r="I2940" i="1"/>
  <c r="I2993" i="1"/>
  <c r="I3099" i="1"/>
  <c r="I3061" i="1"/>
  <c r="I3073" i="1"/>
  <c r="I2997" i="1"/>
  <c r="I3071" i="1"/>
  <c r="I3101" i="1"/>
  <c r="I3078" i="1"/>
  <c r="I3029" i="1"/>
  <c r="I2945" i="1"/>
  <c r="I2943" i="1"/>
  <c r="I3103" i="1"/>
  <c r="I2902" i="1"/>
  <c r="I3046" i="1"/>
  <c r="I3021" i="1"/>
  <c r="I2970" i="1"/>
  <c r="I3038" i="1"/>
  <c r="I2996" i="1"/>
  <c r="I3094" i="1"/>
  <c r="I3026" i="1"/>
  <c r="I3115" i="1"/>
  <c r="I2951" i="1"/>
  <c r="I2962" i="1"/>
  <c r="I2911" i="1"/>
  <c r="I3000" i="1"/>
  <c r="I3020" i="1"/>
  <c r="I3002" i="1"/>
  <c r="I3047" i="1"/>
  <c r="I3012" i="1"/>
  <c r="I3122" i="1"/>
  <c r="I3067" i="1"/>
  <c r="I3065" i="1"/>
  <c r="I2907" i="1"/>
  <c r="I3006" i="1"/>
  <c r="I2938" i="1"/>
  <c r="I3007" i="1"/>
  <c r="I3033" i="1"/>
  <c r="I3114" i="1"/>
  <c r="I2979" i="1"/>
  <c r="I2941" i="1"/>
  <c r="I3105" i="1"/>
  <c r="I3060" i="1"/>
  <c r="I3042" i="1"/>
  <c r="I3066" i="1"/>
  <c r="I2946" i="1"/>
  <c r="I2992" i="1"/>
  <c r="I3104" i="1"/>
  <c r="I3096" i="1"/>
  <c r="I3063" i="1"/>
  <c r="I3058" i="1"/>
  <c r="I2916" i="1"/>
  <c r="I3049" i="1"/>
  <c r="I2971" i="1"/>
  <c r="I2926" i="1"/>
  <c r="I2968" i="1"/>
  <c r="I3088" i="1"/>
  <c r="I2952" i="1"/>
  <c r="I2953" i="1"/>
  <c r="I3034" i="1"/>
  <c r="I2909" i="1"/>
  <c r="I2936" i="1"/>
  <c r="I3090" i="1"/>
  <c r="I3059" i="1"/>
  <c r="I3093" i="1"/>
  <c r="I2975" i="1"/>
  <c r="I3008" i="1"/>
  <c r="I3085" i="1"/>
  <c r="I3022" i="1"/>
  <c r="I3077" i="1"/>
  <c r="I3031" i="1"/>
  <c r="I3036" i="1"/>
  <c r="I3004" i="1"/>
  <c r="I3116" i="1"/>
  <c r="I2948" i="1"/>
  <c r="I3106" i="1"/>
  <c r="I2988" i="1"/>
  <c r="I3120" i="1"/>
  <c r="I2913" i="1"/>
  <c r="I3100" i="1"/>
  <c r="I2995" i="1"/>
  <c r="I2937" i="1"/>
  <c r="I2918" i="1"/>
  <c r="I3055" i="1"/>
  <c r="I3039" i="1"/>
  <c r="I2901" i="1"/>
  <c r="I2900" i="1"/>
  <c r="I2930" i="1"/>
  <c r="I3013" i="1"/>
  <c r="I2928" i="1"/>
  <c r="I3097" i="1"/>
  <c r="I2908" i="1"/>
  <c r="I2950" i="1"/>
  <c r="I2999" i="1"/>
  <c r="I3018" i="1"/>
  <c r="I2980" i="1"/>
  <c r="I3074" i="1"/>
  <c r="I2973" i="1"/>
  <c r="I2972" i="1"/>
  <c r="I3075" i="1"/>
  <c r="I3011" i="1"/>
  <c r="I3113" i="1"/>
  <c r="I3027" i="1"/>
  <c r="I3082" i="1"/>
  <c r="I2923" i="1"/>
  <c r="I2974" i="1"/>
  <c r="I2957" i="1"/>
  <c r="I3102" i="1"/>
  <c r="I2986" i="1"/>
  <c r="I3023" i="1"/>
  <c r="I2955" i="1"/>
  <c r="I2905" i="1"/>
  <c r="I3080" i="1"/>
  <c r="I2959" i="1"/>
  <c r="I2984" i="1"/>
  <c r="I3081" i="1"/>
  <c r="I2915" i="1"/>
  <c r="I2897" i="1"/>
  <c r="I3051" i="1"/>
  <c r="I3121" i="1"/>
  <c r="I2904" i="1"/>
  <c r="I3092" i="1"/>
  <c r="I3037" i="1"/>
  <c r="I3118" i="1"/>
  <c r="I3112" i="1"/>
  <c r="I2982" i="1"/>
  <c r="I2903" i="1"/>
  <c r="I3062" i="1"/>
  <c r="I2899" i="1"/>
  <c r="I3086" i="1"/>
  <c r="I2956" i="1"/>
  <c r="I3070" i="1"/>
  <c r="I2898" i="1"/>
  <c r="I2960" i="1"/>
  <c r="I2935" i="1"/>
  <c r="I2958" i="1"/>
  <c r="I3019" i="1"/>
  <c r="I2949" i="1"/>
  <c r="I3076" i="1"/>
  <c r="I2947" i="1"/>
  <c r="I3001" i="1"/>
  <c r="I3068" i="1"/>
  <c r="I2925" i="1"/>
  <c r="I3108" i="1"/>
  <c r="I3048" i="1"/>
  <c r="I3110" i="1"/>
  <c r="I3084" i="1"/>
  <c r="I3057" i="1"/>
  <c r="I2922" i="1"/>
  <c r="I2927" i="1"/>
  <c r="I2942" i="1"/>
  <c r="I3040" i="1"/>
  <c r="I3069" i="1"/>
  <c r="I3089" i="1"/>
  <c r="I3009" i="1"/>
  <c r="I2989" i="1"/>
  <c r="I3111" i="1"/>
  <c r="I3016" i="1"/>
  <c r="I2991" i="1"/>
  <c r="I2966" i="1"/>
  <c r="I3083" i="1"/>
  <c r="I2934" i="1"/>
  <c r="I2998" i="1"/>
  <c r="I2939" i="1"/>
  <c r="I2917" i="1"/>
  <c r="I3117" i="1"/>
  <c r="I2579" i="1"/>
  <c r="I2796" i="1"/>
  <c r="I2867" i="1"/>
  <c r="I2518" i="1"/>
  <c r="I2872" i="1"/>
  <c r="I2862" i="1"/>
  <c r="I2460" i="1"/>
  <c r="I2610" i="1"/>
  <c r="I2894" i="1"/>
  <c r="I492" i="1"/>
  <c r="I2854" i="1"/>
  <c r="I2865" i="1"/>
  <c r="I2875" i="1"/>
  <c r="I2838" i="1"/>
  <c r="I2794" i="1"/>
  <c r="I2057" i="1"/>
  <c r="I2891" i="1"/>
  <c r="I2553" i="1"/>
  <c r="I2882" i="1"/>
  <c r="I1791" i="1"/>
  <c r="I2880" i="1"/>
  <c r="I2824" i="1"/>
  <c r="I1311" i="1"/>
  <c r="I2856" i="1"/>
  <c r="I2866" i="1"/>
  <c r="I2848" i="1"/>
  <c r="I2849" i="1"/>
  <c r="I961" i="1"/>
  <c r="I2792" i="1"/>
  <c r="I909" i="1"/>
  <c r="I2851" i="1"/>
  <c r="I2869" i="1"/>
  <c r="I2780" i="1"/>
  <c r="I2747" i="1"/>
  <c r="I2735" i="1"/>
  <c r="I2827" i="1"/>
  <c r="I2646" i="1"/>
  <c r="I2743" i="1"/>
  <c r="I1195" i="1"/>
  <c r="I2852" i="1"/>
  <c r="I2047" i="1"/>
  <c r="I941" i="1"/>
  <c r="I2736" i="1"/>
  <c r="I2451" i="1"/>
  <c r="I2863" i="1"/>
  <c r="I1528" i="1"/>
  <c r="I2703" i="1"/>
  <c r="I1751" i="1"/>
  <c r="I2844" i="1"/>
  <c r="I2842" i="1"/>
  <c r="I2749" i="1"/>
  <c r="I2781" i="1"/>
  <c r="I2807" i="1"/>
  <c r="I2648" i="1"/>
  <c r="I2839" i="1"/>
  <c r="I2845" i="1"/>
  <c r="I2744" i="1"/>
  <c r="I2868" i="1"/>
  <c r="I2785" i="1"/>
  <c r="I1870" i="1"/>
  <c r="I2774" i="1"/>
  <c r="I2834" i="1"/>
  <c r="I2802" i="1"/>
  <c r="I2828" i="1"/>
  <c r="I1609" i="1"/>
  <c r="I2751" i="1"/>
  <c r="I2831" i="1"/>
  <c r="I2832" i="1"/>
  <c r="I2756" i="1"/>
  <c r="I1632" i="1"/>
  <c r="I2095" i="1"/>
  <c r="I1515" i="1"/>
  <c r="I642" i="1"/>
  <c r="I2713" i="1"/>
  <c r="I2731" i="1"/>
  <c r="I2821" i="1"/>
  <c r="I2675" i="1"/>
  <c r="I2819" i="1"/>
  <c r="I2778" i="1"/>
  <c r="I2818" i="1"/>
  <c r="I2712" i="1"/>
  <c r="I2757" i="1"/>
  <c r="I412" i="1"/>
  <c r="I2764" i="1"/>
  <c r="I2815" i="1"/>
  <c r="I1832" i="1"/>
  <c r="I55" i="1"/>
  <c r="I2732" i="1"/>
  <c r="I2841" i="1"/>
  <c r="I2762" i="1"/>
  <c r="I2812" i="1"/>
  <c r="I2150" i="1"/>
  <c r="I2777" i="1"/>
  <c r="I2739" i="1"/>
  <c r="I2727" i="1"/>
  <c r="I582" i="1"/>
  <c r="I2788" i="1"/>
  <c r="I2078" i="1"/>
  <c r="I806" i="1"/>
  <c r="I359" i="1"/>
  <c r="I1849" i="1"/>
  <c r="I2556" i="1"/>
  <c r="I2660" i="1"/>
  <c r="I2717" i="1"/>
  <c r="I2709" i="1"/>
  <c r="I1952" i="1"/>
  <c r="I2644" i="1"/>
  <c r="I2695" i="1"/>
  <c r="I1361" i="1"/>
  <c r="I2820" i="1"/>
  <c r="I1707" i="1"/>
  <c r="I2381" i="1"/>
  <c r="I2314" i="1"/>
  <c r="I2673" i="1"/>
  <c r="I2752" i="1"/>
  <c r="I253" i="1"/>
  <c r="I2670" i="1"/>
  <c r="I2574" i="1"/>
  <c r="I2707" i="1"/>
  <c r="I1918" i="1"/>
  <c r="I2691" i="1"/>
  <c r="I2835" i="1"/>
  <c r="I350" i="1"/>
  <c r="I2711" i="1"/>
  <c r="I2809" i="1"/>
  <c r="I2804" i="1"/>
  <c r="I2606" i="1"/>
  <c r="I1521" i="1"/>
  <c r="I2714" i="1"/>
  <c r="I2689" i="1"/>
  <c r="I2693" i="1"/>
  <c r="I616" i="1"/>
  <c r="I2495" i="1"/>
  <c r="I801" i="1"/>
  <c r="I2669" i="1"/>
  <c r="I2768" i="1"/>
  <c r="I2385" i="1"/>
  <c r="I2623" i="1"/>
  <c r="I2725" i="1"/>
  <c r="I1250" i="1"/>
  <c r="I2620" i="1"/>
  <c r="I2657" i="1"/>
  <c r="I2772" i="1"/>
  <c r="I2431" i="1"/>
  <c r="I1827" i="1"/>
  <c r="I2770" i="1"/>
  <c r="I2649" i="1"/>
  <c r="I2647" i="1"/>
  <c r="I1468" i="1"/>
  <c r="I2806" i="1"/>
  <c r="I2850" i="1"/>
  <c r="I1498" i="1"/>
  <c r="I1544" i="1"/>
  <c r="I2532" i="1"/>
  <c r="I2726" i="1"/>
  <c r="I2696" i="1"/>
  <c r="I1975" i="1"/>
  <c r="I2805" i="1"/>
  <c r="I2587" i="1"/>
  <c r="I2625" i="1"/>
  <c r="I2681" i="1"/>
  <c r="I2784" i="1"/>
  <c r="I2613" i="1"/>
  <c r="I1604" i="1"/>
  <c r="I2699" i="1"/>
  <c r="I2636" i="1"/>
  <c r="I2607" i="1"/>
  <c r="I2205" i="1"/>
  <c r="I1771" i="1"/>
  <c r="I2685" i="1"/>
  <c r="I2803" i="1"/>
  <c r="I1900" i="1"/>
  <c r="I2031" i="1"/>
  <c r="I2604" i="1"/>
  <c r="I2480" i="1"/>
  <c r="I2733" i="1"/>
  <c r="I546" i="1"/>
  <c r="I2676" i="1"/>
  <c r="I2650" i="1"/>
  <c r="I2156" i="1"/>
  <c r="I1428" i="1"/>
  <c r="I1337" i="1"/>
  <c r="I2870" i="1"/>
  <c r="I2654" i="1"/>
  <c r="I1811" i="1"/>
  <c r="I2652" i="1"/>
  <c r="I1710" i="1"/>
  <c r="I2830" i="1"/>
  <c r="I2645" i="1"/>
  <c r="I2779" i="1"/>
  <c r="I2457" i="1"/>
  <c r="I579" i="1"/>
  <c r="I2640" i="1"/>
  <c r="I2748" i="1"/>
  <c r="I2708" i="1"/>
  <c r="I1824" i="1"/>
  <c r="I2510" i="1"/>
  <c r="I2626" i="1"/>
  <c r="I2843" i="1"/>
  <c r="I2641" i="1"/>
  <c r="I2448" i="1"/>
  <c r="I2511" i="1"/>
  <c r="I803" i="1"/>
  <c r="I2663" i="1"/>
  <c r="I2193" i="1"/>
  <c r="I2678" i="1"/>
  <c r="I2155" i="1"/>
  <c r="I2551" i="1"/>
  <c r="I2387" i="1"/>
  <c r="I1572" i="1"/>
  <c r="I2745" i="1"/>
  <c r="I2311" i="1"/>
  <c r="I1877" i="1"/>
  <c r="I2484" i="1"/>
  <c r="I2227" i="1"/>
  <c r="I370" i="1"/>
  <c r="I2568" i="1"/>
  <c r="I2662" i="1"/>
  <c r="I2635" i="1"/>
  <c r="I1164" i="1"/>
  <c r="I1532" i="1"/>
  <c r="I2474" i="1"/>
  <c r="I1772" i="1"/>
  <c r="I2590" i="1"/>
  <c r="I2589" i="1"/>
  <c r="I1988" i="1"/>
  <c r="I2560" i="1"/>
  <c r="I1175" i="1"/>
  <c r="I1321" i="1"/>
  <c r="I2491" i="1"/>
  <c r="I2355" i="1"/>
  <c r="I1329" i="1"/>
  <c r="I1818" i="1"/>
  <c r="I2439" i="1"/>
  <c r="I2564" i="1"/>
  <c r="I2264" i="1"/>
  <c r="I2347" i="1"/>
  <c r="I1734" i="1"/>
  <c r="I558" i="1"/>
  <c r="I1958" i="1"/>
  <c r="I1471" i="1"/>
  <c r="I2698" i="1"/>
  <c r="I1052" i="1"/>
  <c r="I2562" i="1"/>
  <c r="I633" i="1"/>
  <c r="I1429" i="1"/>
  <c r="I953" i="1"/>
  <c r="I2554" i="1"/>
  <c r="I549" i="1"/>
  <c r="I2548" i="1"/>
  <c r="I2025" i="1"/>
  <c r="I1679" i="1"/>
  <c r="I2085" i="1"/>
  <c r="I310" i="1"/>
  <c r="I833" i="1"/>
  <c r="I1564" i="1"/>
  <c r="I2563" i="1"/>
  <c r="I2471" i="1"/>
  <c r="I2766" i="1"/>
  <c r="I2561" i="1"/>
  <c r="I2346" i="1"/>
  <c r="I1732" i="1"/>
  <c r="I2395" i="1"/>
  <c r="I2545" i="1"/>
  <c r="I933" i="1"/>
  <c r="I1605" i="1"/>
  <c r="I1989" i="1"/>
  <c r="I1912" i="1"/>
  <c r="I2811" i="1"/>
  <c r="I1766" i="1"/>
  <c r="I564" i="1"/>
  <c r="I270" i="1"/>
  <c r="I2493" i="1"/>
  <c r="I2716" i="1"/>
  <c r="I2132" i="1"/>
  <c r="I282" i="1"/>
  <c r="I1367" i="1"/>
  <c r="I1275" i="1"/>
  <c r="I2389" i="1"/>
  <c r="I1684" i="1"/>
  <c r="I2099" i="1"/>
  <c r="I494" i="1"/>
  <c r="I244" i="1"/>
  <c r="I1856" i="1"/>
  <c r="I723" i="1"/>
  <c r="I2497" i="1"/>
  <c r="I2136" i="1"/>
  <c r="I2595" i="1"/>
  <c r="I1837" i="1"/>
  <c r="I2541" i="1"/>
  <c r="I583" i="1"/>
  <c r="I1965" i="1"/>
  <c r="I905" i="1"/>
  <c r="I2241" i="1"/>
  <c r="I2137" i="1"/>
  <c r="I2006" i="1"/>
  <c r="I514" i="1"/>
  <c r="I1058" i="1"/>
  <c r="I2179" i="1"/>
  <c r="I1231" i="1"/>
  <c r="I2122" i="1"/>
  <c r="I1157" i="1"/>
  <c r="I1149" i="1"/>
  <c r="I1254" i="1"/>
  <c r="I2509" i="1"/>
  <c r="I2454" i="1"/>
  <c r="I2391" i="1"/>
  <c r="I1017" i="1"/>
  <c r="I2223" i="1"/>
  <c r="I2100" i="1"/>
  <c r="I2684" i="1"/>
  <c r="I482" i="1"/>
  <c r="I2592" i="1"/>
  <c r="I757" i="1"/>
  <c r="I1022" i="1"/>
  <c r="I474" i="1"/>
  <c r="I516" i="1"/>
  <c r="I2056" i="1"/>
  <c r="I1319" i="1"/>
  <c r="I2524" i="1"/>
  <c r="I150" i="1"/>
  <c r="I2429" i="1"/>
  <c r="I2030" i="1"/>
  <c r="I2546" i="1"/>
  <c r="I1767" i="1"/>
  <c r="I291" i="1"/>
  <c r="I1699" i="1"/>
  <c r="I1695" i="1"/>
  <c r="I2724" i="1"/>
  <c r="I1981" i="1"/>
  <c r="I2177" i="1"/>
  <c r="I2061" i="1"/>
  <c r="I1407" i="1"/>
  <c r="I2180" i="1"/>
  <c r="I2608" i="1"/>
  <c r="I2297" i="1"/>
  <c r="I477" i="1"/>
  <c r="I2403" i="1"/>
  <c r="I386" i="1"/>
  <c r="I1950" i="1"/>
  <c r="I2690" i="1"/>
  <c r="I2538" i="1"/>
  <c r="I2425" i="1"/>
  <c r="I1843" i="1"/>
  <c r="I2701" i="1"/>
  <c r="I2188" i="1"/>
  <c r="I976" i="1"/>
  <c r="I775" i="1"/>
  <c r="I2027" i="1"/>
  <c r="I767" i="1"/>
  <c r="I565" i="1"/>
  <c r="I2600" i="1"/>
  <c r="I1735" i="1"/>
  <c r="I1720" i="1"/>
  <c r="I831" i="1"/>
  <c r="I1291" i="1"/>
  <c r="I2044" i="1"/>
  <c r="I2618" i="1"/>
  <c r="I2141" i="1"/>
  <c r="I1348" i="1"/>
  <c r="I414" i="1"/>
  <c r="I1113" i="1"/>
  <c r="I1415" i="1"/>
  <c r="I374" i="1"/>
  <c r="I464" i="1"/>
  <c r="I753" i="1"/>
  <c r="I2176" i="1"/>
  <c r="I2477" i="1"/>
  <c r="I1559" i="1"/>
  <c r="I1051" i="1"/>
  <c r="I779" i="1"/>
  <c r="I609" i="1"/>
  <c r="I2170" i="1"/>
  <c r="I1277" i="1"/>
  <c r="I451" i="1"/>
  <c r="I625" i="1"/>
  <c r="I2522" i="1"/>
  <c r="I333" i="1"/>
  <c r="I2502" i="1"/>
  <c r="I2298" i="1"/>
  <c r="I2584" i="1"/>
  <c r="I1852" i="1"/>
  <c r="I2530" i="1"/>
  <c r="I508" i="1"/>
  <c r="I856" i="1"/>
  <c r="I2513" i="1"/>
  <c r="I2487" i="1"/>
  <c r="I1959" i="1"/>
  <c r="I1260" i="1"/>
  <c r="I2666" i="1"/>
  <c r="I2109" i="1"/>
  <c r="I2037" i="1"/>
  <c r="I661" i="1"/>
  <c r="I2280" i="1"/>
  <c r="I2547" i="1"/>
  <c r="I432" i="1"/>
  <c r="I346" i="1"/>
  <c r="I1256" i="1"/>
  <c r="I366" i="1"/>
  <c r="I646" i="1"/>
  <c r="I385" i="1"/>
  <c r="I1025" i="1"/>
  <c r="I2682" i="1"/>
  <c r="I593" i="1"/>
  <c r="I2763" i="1"/>
  <c r="I2112" i="1"/>
  <c r="I2496" i="1"/>
  <c r="I540" i="1"/>
  <c r="I1084" i="1"/>
  <c r="I730" i="1"/>
  <c r="I1914" i="1"/>
  <c r="I619" i="1"/>
  <c r="I1363" i="1"/>
  <c r="I717" i="1"/>
  <c r="I1571" i="1"/>
  <c r="I1104" i="1"/>
  <c r="I1759" i="1"/>
  <c r="I938" i="1"/>
  <c r="I1352" i="1"/>
  <c r="I1426" i="1"/>
  <c r="I1637" i="1"/>
  <c r="I679" i="1"/>
  <c r="I1867" i="1"/>
  <c r="I981" i="1"/>
  <c r="I486" i="1"/>
  <c r="I706" i="1"/>
  <c r="I1512" i="1"/>
  <c r="I1403" i="1"/>
  <c r="I2270" i="1"/>
  <c r="I1984" i="1"/>
  <c r="I2266" i="1"/>
  <c r="I2575" i="1"/>
  <c r="I1287" i="1"/>
  <c r="I529" i="1"/>
  <c r="I1032" i="1"/>
  <c r="I1948" i="1"/>
  <c r="I2533" i="1"/>
  <c r="I2248" i="1"/>
  <c r="I2557" i="1"/>
  <c r="I2586" i="1"/>
  <c r="I1820" i="1"/>
  <c r="I2426" i="1"/>
  <c r="I1525" i="1"/>
  <c r="I306" i="1"/>
  <c r="I2483" i="1"/>
  <c r="I875" i="1"/>
  <c r="I2258" i="1"/>
  <c r="I2348" i="1"/>
  <c r="I1857" i="1"/>
  <c r="I2501" i="1"/>
  <c r="I2490" i="1"/>
  <c r="I807" i="1"/>
  <c r="I555" i="1"/>
  <c r="I638" i="1"/>
  <c r="I2549" i="1"/>
  <c r="I450" i="1"/>
  <c r="I2069" i="1"/>
  <c r="I526" i="1"/>
  <c r="I2467" i="1"/>
  <c r="I1236" i="1"/>
  <c r="I787" i="1"/>
  <c r="I2765" i="1"/>
  <c r="I2452" i="1"/>
  <c r="I533" i="1"/>
  <c r="I2263" i="1"/>
  <c r="I2572" i="1"/>
  <c r="I1723" i="1"/>
  <c r="I1982" i="1"/>
  <c r="I1638" i="1"/>
  <c r="I2277" i="1"/>
  <c r="I606" i="1"/>
  <c r="I1454" i="1"/>
  <c r="I2015" i="1"/>
  <c r="I396" i="1"/>
  <c r="I1059" i="1"/>
  <c r="I2424" i="1"/>
  <c r="I1044" i="1"/>
  <c r="I2525" i="1"/>
  <c r="I441" i="1"/>
  <c r="I2288" i="1"/>
  <c r="I1336" i="1"/>
  <c r="I1566" i="1"/>
  <c r="I2364" i="1"/>
  <c r="I1187" i="1"/>
  <c r="I2504" i="1"/>
  <c r="I2476" i="1"/>
  <c r="I1135" i="1"/>
  <c r="I786" i="1"/>
  <c r="I1730" i="1"/>
  <c r="I1705" i="1"/>
  <c r="I648" i="1"/>
  <c r="I2084" i="1"/>
  <c r="I2018" i="1"/>
  <c r="I1037" i="1"/>
  <c r="I2335" i="1"/>
  <c r="I2441" i="1"/>
  <c r="I645" i="1"/>
  <c r="I527" i="1"/>
  <c r="I1802" i="1"/>
  <c r="I704" i="1"/>
  <c r="I236" i="1"/>
  <c r="I1156" i="1"/>
  <c r="I2367" i="1"/>
  <c r="I1885" i="1"/>
  <c r="I413" i="1"/>
  <c r="I222" i="1"/>
  <c r="I2798" i="1"/>
  <c r="I1070" i="1"/>
  <c r="I1360" i="1"/>
  <c r="I384" i="1"/>
  <c r="I530" i="1"/>
  <c r="I1698" i="1"/>
  <c r="I797" i="1"/>
  <c r="I1178" i="1"/>
  <c r="I395" i="1"/>
  <c r="I1252" i="1"/>
  <c r="I2255" i="1"/>
  <c r="I727" i="1"/>
  <c r="I205" i="1"/>
  <c r="I1567" i="1"/>
  <c r="I195" i="1"/>
  <c r="I204" i="1"/>
  <c r="I2034" i="1"/>
  <c r="I484" i="1"/>
  <c r="I1546" i="1"/>
  <c r="I402" i="1"/>
  <c r="I487" i="1"/>
  <c r="I2519" i="1"/>
  <c r="I83" i="1"/>
  <c r="I155" i="1"/>
  <c r="I2010" i="1"/>
  <c r="I636" i="1"/>
  <c r="I1457" i="1"/>
  <c r="I1101" i="1"/>
  <c r="I761" i="1"/>
  <c r="I913" i="1"/>
  <c r="I462" i="1"/>
  <c r="I2302" i="1"/>
  <c r="I379" i="1"/>
  <c r="I1502" i="1"/>
  <c r="I659" i="1"/>
  <c r="I687" i="1"/>
  <c r="I2016" i="1"/>
  <c r="I750" i="1"/>
  <c r="I2481" i="1"/>
  <c r="I197" i="1"/>
  <c r="I24" i="1"/>
  <c r="I751" i="1"/>
  <c r="I610" i="1"/>
  <c r="I2534" i="1"/>
  <c r="I2308" i="1"/>
  <c r="I1556" i="1"/>
  <c r="I2787" i="1"/>
  <c r="I2793" i="1"/>
  <c r="I2808" i="1"/>
  <c r="I2594" i="1"/>
  <c r="I1065" i="1"/>
  <c r="I1853" i="1"/>
  <c r="I2201" i="1"/>
  <c r="I2846" i="1"/>
  <c r="I2475" i="1"/>
  <c r="I2874" i="1"/>
  <c r="I2740" i="1"/>
  <c r="I2289" i="1"/>
  <c r="I1305" i="1"/>
  <c r="I2847" i="1"/>
  <c r="I2086" i="1"/>
  <c r="I1508" i="1"/>
  <c r="I1470" i="1"/>
  <c r="I2833" i="1"/>
  <c r="I2267" i="1"/>
  <c r="I2242" i="1"/>
  <c r="I2659" i="1"/>
  <c r="I2653" i="1"/>
  <c r="I2123" i="1"/>
  <c r="I2877" i="1"/>
  <c r="I2837" i="1"/>
  <c r="I2615" i="1"/>
  <c r="I1460" i="1"/>
  <c r="I2721" i="1"/>
  <c r="I2864" i="1"/>
  <c r="I2244" i="1"/>
  <c r="I2243" i="1"/>
  <c r="I2859" i="1"/>
  <c r="I2858" i="1"/>
  <c r="I2800" i="1"/>
  <c r="I1878" i="1"/>
  <c r="I2399" i="1"/>
  <c r="I2658" i="1"/>
  <c r="I2799" i="1"/>
  <c r="I1830" i="1"/>
  <c r="I2089" i="1"/>
  <c r="I2153" i="1"/>
  <c r="I2746" i="1"/>
  <c r="I2097" i="1"/>
  <c r="I1694" i="1"/>
  <c r="I2121" i="1"/>
  <c r="I2190" i="1"/>
  <c r="I2814" i="1"/>
  <c r="I2229" i="1"/>
  <c r="I788" i="1"/>
  <c r="I2825" i="1"/>
  <c r="I1615" i="1"/>
  <c r="I2033" i="1"/>
  <c r="I1712" i="1"/>
  <c r="I2737" i="1"/>
  <c r="I1742" i="1"/>
  <c r="I2700" i="1"/>
  <c r="I1936" i="1"/>
  <c r="I2051" i="1"/>
  <c r="I2126" i="1"/>
  <c r="I2758" i="1"/>
  <c r="I1215" i="1"/>
  <c r="I315" i="1"/>
  <c r="I2529" i="1"/>
  <c r="I2791" i="1"/>
  <c r="I2728" i="1"/>
  <c r="I2118" i="1"/>
  <c r="I1456" i="1"/>
  <c r="I2782" i="1"/>
  <c r="I2569" i="1"/>
  <c r="I1825" i="1"/>
  <c r="I2465" i="1"/>
  <c r="I2058" i="1"/>
  <c r="I2776" i="1"/>
  <c r="I1805" i="1"/>
  <c r="I1478" i="1"/>
  <c r="I2619" i="1"/>
  <c r="I2702" i="1"/>
  <c r="I1596" i="1"/>
  <c r="I2396" i="1"/>
  <c r="I2771" i="1"/>
  <c r="I1658" i="1"/>
  <c r="I999" i="1"/>
  <c r="I2761" i="1"/>
  <c r="I2542" i="1"/>
  <c r="I1307" i="1"/>
  <c r="I2011" i="1"/>
  <c r="I944" i="1"/>
  <c r="I1814" i="1"/>
  <c r="I1935" i="1"/>
  <c r="I2750" i="1"/>
  <c r="I1831" i="1"/>
  <c r="I1627" i="1"/>
  <c r="I1148" i="1"/>
  <c r="I1199" i="1"/>
  <c r="I449" i="1"/>
  <c r="I39" i="1"/>
  <c r="I1249" i="1"/>
  <c r="I1027" i="1"/>
  <c r="I2627" i="1"/>
  <c r="I2555" i="1"/>
  <c r="I2730" i="1"/>
  <c r="I1325" i="1"/>
  <c r="I1636" i="1"/>
  <c r="I2775" i="1"/>
  <c r="I2210" i="1"/>
  <c r="I2759" i="1"/>
  <c r="I1768" i="1"/>
  <c r="I1704" i="1"/>
  <c r="I2200" i="1"/>
  <c r="I2515" i="1"/>
  <c r="I2120" i="1"/>
  <c r="I1940" i="1"/>
  <c r="I1930" i="1"/>
  <c r="I2024" i="1"/>
  <c r="I1414" i="1"/>
  <c r="I2573" i="1"/>
  <c r="I2090" i="1"/>
  <c r="I2697" i="1"/>
  <c r="I2197" i="1"/>
  <c r="I2611" i="1"/>
  <c r="I2039" i="1"/>
  <c r="I2621" i="1"/>
  <c r="I754" i="1"/>
  <c r="I2175" i="1"/>
  <c r="I2688" i="1"/>
  <c r="I916" i="1"/>
  <c r="I163" i="1"/>
  <c r="I1411" i="1"/>
  <c r="I2674" i="1"/>
  <c r="I1828" i="1"/>
  <c r="I2570" i="1"/>
  <c r="I2683" i="1"/>
  <c r="I2588" i="1"/>
  <c r="I2071" i="1"/>
  <c r="I2181" i="1"/>
  <c r="I2064" i="1"/>
  <c r="I1349" i="1"/>
  <c r="I2668" i="1"/>
  <c r="I1021" i="1"/>
  <c r="I2754" i="1"/>
  <c r="I2208" i="1"/>
  <c r="I1465" i="1"/>
  <c r="I2228" i="1"/>
  <c r="I1422" i="1"/>
  <c r="I2614" i="1"/>
  <c r="I936" i="1"/>
  <c r="I2186" i="1"/>
  <c r="I2706" i="1"/>
  <c r="I2642" i="1"/>
  <c r="I1869" i="1"/>
  <c r="I1922" i="1"/>
  <c r="I1682" i="1"/>
  <c r="I1262" i="1"/>
  <c r="I2609" i="1"/>
  <c r="I2224" i="1"/>
  <c r="I2159" i="1"/>
  <c r="I2629" i="1"/>
  <c r="I1049" i="1"/>
  <c r="I2571" i="1"/>
  <c r="I2769" i="1"/>
  <c r="I2508" i="1"/>
  <c r="I2753" i="1"/>
  <c r="I2463" i="1"/>
  <c r="I2048" i="1"/>
  <c r="I1995" i="1"/>
  <c r="I979" i="1"/>
  <c r="I1917" i="1"/>
  <c r="I2446" i="1"/>
  <c r="I1266" i="1"/>
  <c r="I2767" i="1"/>
  <c r="I2605" i="1"/>
  <c r="I2664" i="1"/>
  <c r="I2633" i="1"/>
  <c r="I1300" i="1"/>
  <c r="I2622" i="1"/>
  <c r="I2169" i="1"/>
  <c r="I1895" i="1"/>
  <c r="I2583" i="1"/>
  <c r="I2679" i="1"/>
  <c r="I1972" i="1"/>
  <c r="I2103" i="1"/>
  <c r="I2829" i="1"/>
  <c r="I2003" i="1"/>
  <c r="I2434" i="1"/>
  <c r="I2718" i="1"/>
  <c r="I1865" i="1"/>
  <c r="I1913" i="1"/>
  <c r="I479" i="1"/>
  <c r="I2585" i="1"/>
  <c r="I2580" i="1"/>
  <c r="I2603" i="1"/>
  <c r="I1408" i="1"/>
  <c r="I1916" i="1"/>
  <c r="I2537" i="1"/>
  <c r="I2760" i="1"/>
  <c r="I1545" i="1"/>
  <c r="I1770" i="1"/>
  <c r="I2368" i="1"/>
  <c r="I2194" i="1"/>
  <c r="I1034" i="1"/>
  <c r="I1619" i="1"/>
  <c r="I2065" i="1"/>
  <c r="I1085" i="1"/>
  <c r="I2459" i="1"/>
  <c r="I2393" i="1"/>
  <c r="I2088" i="1"/>
  <c r="I2565" i="1"/>
  <c r="I713" i="1"/>
  <c r="I2671" i="1"/>
  <c r="I1855" i="1"/>
  <c r="I1902" i="1"/>
  <c r="I2144" i="1"/>
  <c r="I1185" i="1"/>
  <c r="I2612" i="1"/>
  <c r="I2432" i="1"/>
  <c r="I488" i="1"/>
  <c r="I2482" i="1"/>
  <c r="I2634" i="1"/>
  <c r="I2145" i="1"/>
  <c r="I480" i="1"/>
  <c r="I326" i="1"/>
  <c r="I1851" i="1"/>
  <c r="I368" i="1"/>
  <c r="I1586" i="1"/>
  <c r="I2601" i="1"/>
  <c r="I2352" i="1"/>
  <c r="I1588" i="1"/>
  <c r="I778" i="1"/>
  <c r="I1879" i="1"/>
  <c r="I1560" i="1"/>
  <c r="I2616" i="1"/>
  <c r="I2598" i="1"/>
  <c r="I835" i="1"/>
  <c r="I1724" i="1"/>
  <c r="I1495" i="1"/>
  <c r="I2715" i="1"/>
  <c r="I231" i="1"/>
  <c r="I1045" i="1"/>
  <c r="I2479" i="1"/>
  <c r="I752" i="1"/>
  <c r="I1390" i="1"/>
  <c r="I1866" i="1"/>
  <c r="I2093" i="1"/>
  <c r="I1117" i="1"/>
  <c r="I2755" i="1"/>
  <c r="I715" i="1"/>
  <c r="I1333" i="1"/>
  <c r="I2456" i="1"/>
  <c r="I2550" i="1"/>
  <c r="I2345" i="1"/>
  <c r="I1202" i="1"/>
  <c r="I401" i="1"/>
  <c r="I863" i="1"/>
  <c r="I2473" i="1"/>
  <c r="I1962" i="1"/>
  <c r="I1968" i="1"/>
  <c r="I2420" i="1"/>
  <c r="I764" i="1"/>
  <c r="I2655" i="1"/>
  <c r="I2576" i="1"/>
  <c r="I1499" i="1"/>
  <c r="I733" i="1"/>
  <c r="I2686" i="1"/>
  <c r="I2" i="1"/>
  <c r="I1921" i="1"/>
  <c r="I2195" i="1"/>
  <c r="I2566" i="1"/>
  <c r="I262" i="1"/>
  <c r="I1584" i="1"/>
  <c r="I2466" i="1"/>
  <c r="I2661" i="1"/>
  <c r="I885" i="1"/>
  <c r="I2596" i="1"/>
  <c r="I463" i="1"/>
  <c r="I1839" i="1"/>
  <c r="I2672" i="1"/>
  <c r="I825" i="1"/>
  <c r="I2687" i="1"/>
  <c r="I878" i="1"/>
  <c r="I2705" i="1"/>
  <c r="I694" i="1"/>
  <c r="I2552" i="1"/>
  <c r="I1283" i="1"/>
  <c r="I2742" i="1"/>
  <c r="I2301" i="1"/>
  <c r="I622" i="1"/>
  <c r="I2516" i="1"/>
  <c r="I1351" i="1"/>
  <c r="I2462" i="1"/>
  <c r="I1801" i="1"/>
  <c r="I2624" i="1"/>
  <c r="I902" i="1"/>
  <c r="I2139" i="1"/>
  <c r="I2704" i="1"/>
  <c r="I2458" i="1"/>
  <c r="I2245" i="1"/>
  <c r="I2722" i="1"/>
  <c r="I2489" i="1"/>
  <c r="I2581" i="1"/>
  <c r="I2165" i="1"/>
  <c r="I1899" i="1"/>
  <c r="I2131" i="1"/>
  <c r="I206" i="1"/>
  <c r="I2406" i="1"/>
  <c r="I1000" i="1"/>
  <c r="I970" i="1"/>
  <c r="I574" i="1"/>
  <c r="I1316" i="1"/>
  <c r="I2074" i="1"/>
  <c r="I2119" i="1"/>
  <c r="I1675" i="1"/>
  <c r="I1790" i="1"/>
  <c r="I1173" i="1"/>
  <c r="I2822" i="1"/>
  <c r="I802" i="1"/>
  <c r="I1204" i="1"/>
  <c r="I2680" i="1"/>
  <c r="I2035" i="1"/>
  <c r="I2543" i="1"/>
  <c r="I1312" i="1"/>
  <c r="I1788" i="1"/>
  <c r="I2009" i="1"/>
  <c r="I2810" i="1"/>
  <c r="I2558" i="1"/>
  <c r="I2656" i="1"/>
  <c r="I2261" i="1"/>
  <c r="I1106" i="1"/>
  <c r="I1463" i="1"/>
  <c r="I1214" i="1"/>
  <c r="I2166" i="1"/>
  <c r="I46" i="1"/>
  <c r="I2337" i="1"/>
  <c r="I2499" i="1"/>
  <c r="I1672" i="1"/>
  <c r="I1433" i="1"/>
  <c r="I2094" i="1"/>
  <c r="I1357" i="1"/>
  <c r="I2383" i="1"/>
  <c r="I808" i="1"/>
  <c r="I440" i="1"/>
  <c r="I2276" i="1"/>
  <c r="I2591" i="1"/>
  <c r="I1453" i="1"/>
  <c r="I1043" i="1"/>
  <c r="I2108" i="1"/>
  <c r="I2638" i="1"/>
  <c r="I56" i="1"/>
  <c r="I2130" i="1"/>
  <c r="I2163" i="1"/>
  <c r="I305" i="1"/>
  <c r="I2260" i="1"/>
  <c r="I985" i="1"/>
  <c r="I1120" i="1"/>
  <c r="I1066" i="1"/>
  <c r="I2172" i="1"/>
  <c r="I672" i="1"/>
  <c r="I2360" i="1"/>
  <c r="I2354" i="1"/>
  <c r="I1196" i="1"/>
  <c r="I458" i="1"/>
  <c r="I1939" i="1"/>
  <c r="I1733" i="1"/>
  <c r="I864" i="1"/>
  <c r="I2413" i="1"/>
  <c r="I503" i="1"/>
  <c r="I1998" i="1"/>
  <c r="I1676" i="1"/>
  <c r="I2106" i="1"/>
  <c r="I269" i="1"/>
  <c r="I1934" i="1"/>
  <c r="I1385" i="1"/>
  <c r="I2379" i="1"/>
  <c r="I241" i="1"/>
  <c r="I2203" i="1"/>
  <c r="I1153" i="1"/>
  <c r="I2252" i="1"/>
  <c r="I2014" i="1"/>
  <c r="I925" i="1"/>
  <c r="I535" i="1"/>
  <c r="I1758" i="1"/>
  <c r="I2230" i="1"/>
  <c r="I76" i="1"/>
  <c r="I1506" i="1"/>
  <c r="I2054" i="1"/>
  <c r="I748" i="1"/>
  <c r="I1189" i="1"/>
  <c r="I1909" i="1"/>
  <c r="I2469" i="1"/>
  <c r="I2005" i="1"/>
  <c r="I1227" i="1"/>
  <c r="I971" i="1"/>
  <c r="I2734" i="1"/>
  <c r="I170" i="1"/>
  <c r="I1063" i="1"/>
  <c r="I1990" i="1"/>
  <c r="I1273" i="1"/>
  <c r="I1754" i="1"/>
  <c r="I2401" i="1"/>
  <c r="I2080" i="1"/>
  <c r="I2422" i="1"/>
  <c r="I1969" i="1"/>
  <c r="I279" i="1"/>
  <c r="I2639" i="1"/>
  <c r="I2427" i="1"/>
  <c r="I1715" i="1"/>
  <c r="I2567" i="1"/>
  <c r="I1743" i="1"/>
  <c r="I2378" i="1"/>
  <c r="I2036" i="1"/>
  <c r="I1951" i="1"/>
  <c r="I2438" i="1"/>
  <c r="I1776" i="1"/>
  <c r="I1778" i="1"/>
  <c r="I1740" i="1"/>
  <c r="I2211" i="1"/>
  <c r="I2307" i="1"/>
  <c r="I2032" i="1"/>
  <c r="I2667" i="1"/>
  <c r="I2411" i="1"/>
  <c r="I1421" i="1"/>
  <c r="I2442" i="1"/>
  <c r="I1128" i="1"/>
  <c r="I2332" i="1"/>
  <c r="I16" i="1"/>
  <c r="I1836" i="1"/>
  <c r="I784" i="1"/>
  <c r="I2366" i="1"/>
  <c r="I2246" i="1"/>
  <c r="I1238" i="1"/>
  <c r="I1613" i="1"/>
  <c r="I183" i="1"/>
  <c r="I2602" i="1"/>
  <c r="I1629" i="1"/>
  <c r="I1823" i="1"/>
  <c r="I1662" i="1"/>
  <c r="I1955" i="1"/>
  <c r="I1898" i="1"/>
  <c r="I1409" i="1"/>
  <c r="I1957" i="1"/>
  <c r="I2233" i="1"/>
  <c r="I2140" i="1"/>
  <c r="I796" i="1"/>
  <c r="I1358" i="1"/>
  <c r="I2651" i="1"/>
  <c r="I1980" i="1"/>
  <c r="I2256" i="1"/>
  <c r="I1144" i="1"/>
  <c r="I2559" i="1"/>
  <c r="I303" i="1"/>
  <c r="I614" i="1"/>
  <c r="I1530" i="1"/>
  <c r="I1881" i="1"/>
  <c r="I79" i="1"/>
  <c r="I272" i="1"/>
  <c r="I85" i="1"/>
  <c r="I1392" i="1"/>
  <c r="I1531" i="1"/>
  <c r="I1642" i="1"/>
  <c r="I1511" i="1"/>
  <c r="I2171" i="1"/>
  <c r="I1817" i="1"/>
  <c r="I1997" i="1"/>
  <c r="I146" i="1"/>
  <c r="I1708" i="1"/>
  <c r="I756" i="1"/>
  <c r="I2138" i="1"/>
  <c r="I2234" i="1"/>
  <c r="I2526" i="1"/>
  <c r="I573" i="1"/>
  <c r="I2795" i="1"/>
  <c r="I454" i="1"/>
  <c r="I1799" i="1"/>
  <c r="I1155" i="1"/>
  <c r="I1516" i="1"/>
  <c r="I1789" i="1"/>
  <c r="I2293" i="1"/>
  <c r="I2273" i="1"/>
  <c r="I2072" i="1"/>
  <c r="I1608" i="1"/>
  <c r="I2826" i="1"/>
  <c r="I1395" i="1"/>
  <c r="I2238" i="1"/>
  <c r="I2325" i="1"/>
  <c r="I570" i="1"/>
  <c r="I1105" i="1"/>
  <c r="I986" i="1"/>
  <c r="I1451" i="1"/>
  <c r="I43" i="1"/>
  <c r="I1072" i="1"/>
  <c r="I2338" i="1"/>
  <c r="I1884" i="1"/>
  <c r="I2318" i="1"/>
  <c r="I2212" i="1"/>
  <c r="I2282" i="1"/>
  <c r="I955" i="1"/>
  <c r="I1729" i="1"/>
  <c r="I1602" i="1"/>
  <c r="I1871" i="1"/>
  <c r="I1992" i="1"/>
  <c r="I105" i="1"/>
  <c r="I2220" i="1"/>
  <c r="I2225" i="1"/>
  <c r="I848" i="1"/>
  <c r="I2423" i="1"/>
  <c r="I1517" i="1"/>
  <c r="I1565" i="1"/>
  <c r="I2152" i="1"/>
  <c r="I1692" i="1"/>
  <c r="I91" i="1"/>
  <c r="I2250" i="1"/>
  <c r="I142" i="1"/>
  <c r="I2232" i="1"/>
  <c r="I54" i="1"/>
  <c r="I2216" i="1"/>
  <c r="I1016" i="1"/>
  <c r="I1397" i="1"/>
  <c r="I1821" i="1"/>
  <c r="I228" i="1"/>
  <c r="I1338" i="1"/>
  <c r="I114" i="1"/>
  <c r="I1690" i="1"/>
  <c r="I1725" i="1"/>
  <c r="I1078" i="1"/>
  <c r="I2214" i="1"/>
  <c r="I1660" i="1"/>
  <c r="I1943" i="1"/>
  <c r="I1653" i="1"/>
  <c r="I1727" i="1"/>
  <c r="I2218" i="1"/>
  <c r="I2272" i="1"/>
  <c r="I1583" i="1"/>
  <c r="I1595" i="1"/>
  <c r="I2231" i="1"/>
  <c r="I1436" i="1"/>
  <c r="I52" i="1"/>
  <c r="I2213" i="1"/>
  <c r="I2237" i="1"/>
  <c r="I2217" i="1"/>
  <c r="I1577" i="1"/>
  <c r="I1628" i="1"/>
  <c r="I1773" i="1"/>
  <c r="I2204" i="1"/>
  <c r="I2191" i="1"/>
  <c r="I2268" i="1"/>
  <c r="I2198" i="1"/>
  <c r="I2215" i="1"/>
  <c r="I596" i="1"/>
  <c r="I1693" i="1"/>
  <c r="I1548" i="1"/>
  <c r="I2896" i="1"/>
  <c r="I1200" i="1"/>
  <c r="I1599" i="1"/>
  <c r="I2886" i="1"/>
  <c r="I2135" i="1"/>
  <c r="I769" i="1"/>
  <c r="I2892" i="1"/>
  <c r="I2883" i="1"/>
  <c r="I921" i="1"/>
  <c r="I1160" i="1"/>
  <c r="I1538" i="1"/>
  <c r="I1659" i="1"/>
  <c r="I2149" i="1"/>
  <c r="I2091" i="1"/>
  <c r="I1793" i="1"/>
  <c r="I1983" i="1"/>
  <c r="I2873" i="1"/>
  <c r="I2292" i="1"/>
  <c r="I1787" i="1"/>
  <c r="I1184" i="1"/>
  <c r="I2157" i="1"/>
  <c r="I1646" i="1"/>
  <c r="I1889" i="1"/>
  <c r="I2052" i="1"/>
  <c r="I2376" i="1"/>
  <c r="I2816" i="1"/>
  <c r="I2677" i="1"/>
  <c r="I2506" i="1"/>
  <c r="I597" i="1"/>
  <c r="I950" i="1"/>
  <c r="I1617" i="1"/>
  <c r="I993" i="1"/>
  <c r="I2888" i="1"/>
  <c r="I1785" i="1"/>
  <c r="I1593" i="1"/>
  <c r="I1427" i="1"/>
  <c r="I1362" i="1"/>
  <c r="I652" i="1"/>
  <c r="I894" i="1"/>
  <c r="I816" i="1"/>
  <c r="I192" i="1"/>
  <c r="I335" i="1"/>
  <c r="I92" i="1"/>
  <c r="I2184" i="1"/>
  <c r="I1492" i="1"/>
  <c r="I1154" i="1"/>
  <c r="I1826" i="1"/>
  <c r="I1529" i="1"/>
  <c r="I2060" i="1"/>
  <c r="I763" i="1"/>
  <c r="I1945" i="1"/>
  <c r="I2001" i="1"/>
  <c r="I1450" i="1"/>
  <c r="I1874" i="1"/>
  <c r="I1844" i="1"/>
  <c r="I1578" i="1"/>
  <c r="I871" i="1"/>
  <c r="I448" i="1"/>
  <c r="I2173" i="1"/>
  <c r="I1985" i="1"/>
  <c r="I2040" i="1"/>
  <c r="I2041" i="1"/>
  <c r="I2498" i="1"/>
  <c r="I932" i="1"/>
  <c r="I2599" i="1"/>
  <c r="I2440" i="1"/>
  <c r="I2151" i="1"/>
  <c r="I669" i="1"/>
  <c r="I1752" i="1"/>
  <c r="I1518" i="1"/>
  <c r="I827" i="1"/>
  <c r="I2299" i="1"/>
  <c r="I1714" i="1"/>
  <c r="I2168" i="1"/>
  <c r="I1907" i="1"/>
  <c r="I182" i="1"/>
  <c r="I211" i="1"/>
  <c r="I1947" i="1"/>
  <c r="I2042" i="1"/>
  <c r="I1978" i="1"/>
  <c r="I1091" i="1"/>
  <c r="I1441" i="1"/>
  <c r="I1835" i="1"/>
  <c r="I1719" i="1"/>
  <c r="I1375" i="1"/>
  <c r="I2577" i="1"/>
  <c r="I1152" i="1"/>
  <c r="I1118" i="1"/>
  <c r="I1792" i="1"/>
  <c r="I1095" i="1"/>
  <c r="I1967" i="1"/>
  <c r="I1600" i="1"/>
  <c r="I1504" i="1"/>
  <c r="I2521" i="1"/>
  <c r="I1973" i="1"/>
  <c r="I1893" i="1"/>
  <c r="I1649" i="1"/>
  <c r="I536" i="1"/>
  <c r="I1804" i="1"/>
  <c r="I2410" i="1"/>
  <c r="I107" i="1"/>
  <c r="I1987" i="1"/>
  <c r="I2331" i="1"/>
  <c r="I2202" i="1"/>
  <c r="I690" i="1"/>
  <c r="I1854" i="1"/>
  <c r="I1474" i="1"/>
  <c r="I1607" i="1"/>
  <c r="I1077" i="1"/>
  <c r="I2028" i="1"/>
  <c r="I1477" i="1"/>
  <c r="I2304" i="1"/>
  <c r="I2531" i="1"/>
  <c r="I1876" i="1"/>
  <c r="I2002" i="1"/>
  <c r="I1795" i="1"/>
  <c r="I1146" i="1"/>
  <c r="I1314" i="1"/>
  <c r="I1309" i="1"/>
  <c r="I456" i="1"/>
  <c r="I640" i="1"/>
  <c r="I1700" i="1"/>
  <c r="I2134" i="1"/>
  <c r="I2128" i="1"/>
  <c r="I424" i="1"/>
  <c r="I1590" i="1"/>
  <c r="I1233" i="1"/>
  <c r="I1797" i="1"/>
  <c r="I1483" i="1"/>
  <c r="I1177" i="1"/>
  <c r="I1709" i="1"/>
  <c r="I881" i="1"/>
  <c r="I2070" i="1"/>
  <c r="I2363" i="1"/>
  <c r="I869" i="1"/>
  <c r="I834" i="1"/>
  <c r="I1864" i="1"/>
  <c r="I1858" i="1"/>
  <c r="I1159" i="1"/>
  <c r="I1896" i="1"/>
  <c r="I2279" i="1"/>
  <c r="I557" i="1"/>
  <c r="I585" i="1"/>
  <c r="I1292" i="1"/>
  <c r="I1928" i="1"/>
  <c r="I678" i="1"/>
  <c r="I358" i="1"/>
  <c r="I2087" i="1"/>
  <c r="I1582" i="1"/>
  <c r="I2500" i="1"/>
  <c r="I689" i="1"/>
  <c r="I1941" i="1"/>
  <c r="I2053" i="1"/>
  <c r="I1558" i="1"/>
  <c r="I1974" i="1"/>
  <c r="I1497" i="1"/>
  <c r="I789" i="1"/>
  <c r="I897" i="1"/>
  <c r="I1505" i="1"/>
  <c r="I421" i="1"/>
  <c r="I1875" i="1"/>
  <c r="I1282" i="1"/>
  <c r="I683" i="1"/>
  <c r="I2142" i="1"/>
  <c r="I1054" i="1"/>
  <c r="I1842" i="1"/>
  <c r="I373" i="1"/>
  <c r="I1126" i="1"/>
  <c r="I324" i="1"/>
  <c r="I1624" i="1"/>
  <c r="I1536" i="1"/>
  <c r="I620" i="1"/>
  <c r="I1280" i="1"/>
  <c r="I2107" i="1"/>
  <c r="I968" i="1"/>
  <c r="I1057" i="1"/>
  <c r="I2045" i="1"/>
  <c r="I613" i="1"/>
  <c r="I1487" i="1"/>
  <c r="I2339" i="1"/>
  <c r="I1406" i="1"/>
  <c r="I1035" i="1"/>
  <c r="I455" i="1"/>
  <c r="I483" i="1"/>
  <c r="I1432" i="1"/>
  <c r="I1635" i="1"/>
  <c r="I1966" i="1"/>
  <c r="I949" i="1"/>
  <c r="I501" i="1"/>
  <c r="I431" i="1"/>
  <c r="I2075" i="1"/>
  <c r="I1115" i="1"/>
  <c r="I489" i="1"/>
  <c r="I1557" i="1"/>
  <c r="I983" i="1"/>
  <c r="I1089" i="1"/>
  <c r="I1845" i="1"/>
  <c r="I2160" i="1"/>
  <c r="I1639" i="1"/>
  <c r="I1111" i="1"/>
  <c r="I1116" i="1"/>
  <c r="I500" i="1"/>
  <c r="I1908" i="1"/>
  <c r="I965" i="1"/>
  <c r="I1963" i="1"/>
  <c r="I1744" i="1"/>
  <c r="I460" i="1"/>
  <c r="I1061" i="1"/>
  <c r="I1949" i="1"/>
  <c r="I1276" i="1"/>
  <c r="I963" i="1"/>
  <c r="I1381" i="1"/>
  <c r="I962" i="1"/>
  <c r="I408" i="1"/>
  <c r="I948" i="1"/>
  <c r="I2540" i="1"/>
  <c r="I1015" i="1"/>
  <c r="I1003" i="1"/>
  <c r="I693" i="1"/>
  <c r="I2404" i="1"/>
  <c r="I1004" i="1"/>
  <c r="I251" i="1"/>
  <c r="I940" i="1"/>
  <c r="I1123" i="1"/>
  <c r="I698" i="1"/>
  <c r="I2512" i="1"/>
  <c r="I1461" i="1"/>
  <c r="I2631" i="1"/>
  <c r="I145" i="1"/>
  <c r="I1008" i="1"/>
  <c r="I1688" i="1"/>
  <c r="I992" i="1"/>
  <c r="I2043" i="1"/>
  <c r="I1697" i="1"/>
  <c r="I1641" i="1"/>
  <c r="I1188" i="1"/>
  <c r="I430" i="1"/>
  <c r="I1138" i="1"/>
  <c r="I2386" i="1"/>
  <c r="I1339" i="1"/>
  <c r="I846" i="1"/>
  <c r="I571" i="1"/>
  <c r="I2520" i="1"/>
  <c r="I457" i="1"/>
  <c r="I174" i="1"/>
  <c r="I447" i="1"/>
  <c r="I813" i="1"/>
  <c r="I1991" i="1"/>
  <c r="I2617" i="1"/>
  <c r="I2344" i="1"/>
  <c r="I607" i="1"/>
  <c r="I512" i="1"/>
  <c r="I1656" i="1"/>
  <c r="I1001" i="1"/>
  <c r="I1663" i="1"/>
  <c r="I1413" i="1"/>
  <c r="I1294" i="1"/>
  <c r="I2494" i="1"/>
  <c r="I2082" i="1"/>
  <c r="I2019" i="1"/>
  <c r="I528" i="1"/>
  <c r="I1387" i="1"/>
  <c r="I1488" i="1"/>
  <c r="I1726" i="1"/>
  <c r="I2189" i="1"/>
  <c r="I882" i="1"/>
  <c r="I1205" i="1"/>
  <c r="I208" i="1"/>
  <c r="I1644" i="1"/>
  <c r="I277" i="1"/>
  <c r="I283" i="1"/>
  <c r="I398" i="1"/>
  <c r="I176" i="1"/>
  <c r="I1580" i="1"/>
  <c r="I2536" i="1"/>
  <c r="I873" i="1"/>
  <c r="I149" i="1"/>
  <c r="I1764" i="1"/>
  <c r="I1756" i="1"/>
  <c r="I1410" i="1"/>
  <c r="I318" i="1"/>
  <c r="I1507" i="1"/>
  <c r="I1279" i="1"/>
  <c r="I1439" i="1"/>
  <c r="I1466" i="1"/>
  <c r="I1597" i="1"/>
  <c r="I227" i="1"/>
  <c r="I1364" i="1"/>
  <c r="I828" i="1"/>
  <c r="I1345" i="1"/>
  <c r="I1702" i="1"/>
  <c r="I1425" i="1"/>
  <c r="I1537" i="1"/>
  <c r="I1346" i="1"/>
  <c r="I1139" i="1"/>
  <c r="I2397" i="1"/>
  <c r="I1399" i="1"/>
  <c r="I543" i="1"/>
  <c r="I896" i="1"/>
  <c r="I1473" i="1"/>
  <c r="I1841" i="1"/>
  <c r="I1210" i="1"/>
  <c r="I1102" i="1"/>
  <c r="I67" i="1"/>
  <c r="I2503" i="1"/>
  <c r="I1880" i="1"/>
  <c r="I1080" i="1"/>
  <c r="I1304" i="1"/>
  <c r="I1374" i="1"/>
  <c r="I711" i="1"/>
  <c r="I68" i="1"/>
  <c r="I461" i="1"/>
  <c r="I1716" i="1"/>
  <c r="I164" i="1"/>
  <c r="I93" i="1"/>
  <c r="I1060" i="1"/>
  <c r="I2013" i="1"/>
  <c r="I1331" i="1"/>
  <c r="I832" i="1"/>
  <c r="I1976" i="1"/>
  <c r="I1647" i="1"/>
  <c r="I712" i="1"/>
  <c r="I207" i="1"/>
  <c r="I792" i="1"/>
  <c r="I1520" i="1"/>
  <c r="I1794" i="1"/>
  <c r="I1924" i="1"/>
  <c r="I1944" i="1"/>
  <c r="I1503" i="1"/>
  <c r="I2287" i="1"/>
  <c r="I1315" i="1"/>
  <c r="I1667" i="1"/>
  <c r="I75" i="1"/>
  <c r="I61" i="1"/>
  <c r="I132" i="1"/>
  <c r="I1964" i="1"/>
  <c r="I1317" i="1"/>
  <c r="I1259" i="1"/>
  <c r="I334" i="1"/>
  <c r="I1501" i="1"/>
  <c r="I1696" i="1"/>
  <c r="I1891" i="1"/>
  <c r="I186" i="1"/>
  <c r="I2158" i="1"/>
  <c r="I1400" i="1"/>
  <c r="I959" i="1"/>
  <c r="I1651" i="1"/>
  <c r="I505" i="1"/>
  <c r="I120" i="1"/>
  <c r="I1718" i="1"/>
  <c r="I2023" i="1"/>
  <c r="I1800" i="1"/>
  <c r="I110" i="1"/>
  <c r="I300" i="1"/>
  <c r="I1721" i="1"/>
  <c r="I117" i="1"/>
  <c r="I1490" i="1"/>
  <c r="I1728" i="1"/>
  <c r="I1931" i="1"/>
  <c r="I1904" i="1"/>
  <c r="I518" i="1"/>
  <c r="I397" i="1"/>
  <c r="I276" i="1"/>
  <c r="I337" i="1"/>
  <c r="I180" i="1"/>
  <c r="I1746" i="1"/>
  <c r="I313" i="1"/>
  <c r="I188" i="1"/>
  <c r="I1747" i="1"/>
  <c r="I216" i="1"/>
  <c r="I138" i="1"/>
  <c r="I1717" i="1"/>
  <c r="I325" i="1"/>
  <c r="I1892" i="1"/>
  <c r="I1678" i="1"/>
  <c r="I343" i="1"/>
  <c r="I1161" i="1"/>
  <c r="I1960" i="1"/>
  <c r="I1887" i="1"/>
  <c r="I261" i="1"/>
  <c r="I118" i="1"/>
  <c r="I1806" i="1"/>
  <c r="I682" i="1"/>
  <c r="I1340" i="1"/>
  <c r="I1626" i="1"/>
  <c r="I1956" i="1"/>
  <c r="I1323" i="1"/>
  <c r="I1591" i="1"/>
  <c r="I29" i="1"/>
  <c r="I552" i="1"/>
  <c r="I59" i="1"/>
  <c r="I760" i="1"/>
  <c r="I304" i="1"/>
  <c r="I1547" i="1"/>
  <c r="I152" i="1"/>
  <c r="I2038" i="1"/>
  <c r="I560" i="1"/>
  <c r="I246" i="1"/>
  <c r="I97" i="1"/>
  <c r="I1201" i="1"/>
  <c r="I57" i="1"/>
  <c r="I1834" i="1"/>
  <c r="I131" i="1"/>
  <c r="I87" i="1"/>
  <c r="I1687" i="1"/>
  <c r="I418" i="1"/>
  <c r="I260" i="1"/>
  <c r="I1910" i="1"/>
  <c r="I19" i="1"/>
  <c r="I1816" i="1"/>
  <c r="I2101" i="1"/>
  <c r="I70" i="1"/>
  <c r="I23" i="1"/>
  <c r="I1534" i="1"/>
  <c r="I1327" i="1"/>
  <c r="I31" i="1"/>
  <c r="I1284" i="1"/>
  <c r="I1472" i="1"/>
  <c r="I1268" i="1"/>
  <c r="I248" i="1"/>
  <c r="I73" i="1"/>
  <c r="I920" i="1"/>
  <c r="I1476" i="1"/>
  <c r="I1442" i="1"/>
  <c r="I1722" i="1"/>
  <c r="I1191" i="1"/>
  <c r="I1386" i="1"/>
  <c r="I1326" i="1"/>
  <c r="I1915" i="1"/>
  <c r="I842" i="1"/>
  <c r="I879" i="1"/>
  <c r="I119" i="1"/>
  <c r="I1245" i="1"/>
  <c r="I1140" i="1"/>
  <c r="I858" i="1"/>
  <c r="I1481" i="1"/>
  <c r="I1419" i="1"/>
  <c r="I966" i="1"/>
  <c r="I893" i="1"/>
  <c r="I1265" i="1"/>
  <c r="I1353" i="1"/>
  <c r="I1420" i="1"/>
  <c r="I891" i="1"/>
  <c r="I1119" i="1"/>
  <c r="I996" i="1"/>
  <c r="I1592" i="1"/>
  <c r="I994" i="1"/>
  <c r="I1661" i="1"/>
  <c r="I1019" i="1"/>
  <c r="I1026" i="1"/>
  <c r="I2527" i="1"/>
  <c r="I1555" i="1"/>
  <c r="I2330" i="1"/>
  <c r="I2488" i="1"/>
  <c r="I1527" i="1"/>
  <c r="I2535" i="1"/>
  <c r="I2486" i="1"/>
  <c r="I1247" i="1"/>
  <c r="I2637" i="1"/>
  <c r="I2630" i="1"/>
  <c r="I109" i="1"/>
  <c r="I2720" i="1"/>
  <c r="I1092" i="1"/>
  <c r="I548" i="1"/>
  <c r="I1625" i="1"/>
  <c r="I612" i="1"/>
  <c r="I989" i="1"/>
  <c r="I1253" i="1"/>
  <c r="I851" i="1"/>
  <c r="I2578" i="1"/>
  <c r="I2539" i="1"/>
  <c r="I2081" i="1"/>
  <c r="I2453" i="1"/>
  <c r="I799" i="1"/>
  <c r="I854" i="1"/>
  <c r="I1398" i="1"/>
  <c r="I2723" i="1"/>
  <c r="I1938" i="1"/>
  <c r="I1645" i="1"/>
  <c r="I2461" i="1"/>
  <c r="I1141" i="1"/>
  <c r="I2470" i="1"/>
  <c r="I969" i="1"/>
  <c r="I822" i="1"/>
  <c r="I1297" i="1"/>
  <c r="I34" i="1"/>
  <c r="I40" i="1"/>
  <c r="I2444" i="1"/>
  <c r="I1749" i="1"/>
  <c r="I2196" i="1"/>
  <c r="I1731" i="1"/>
  <c r="I2478" i="1"/>
  <c r="I2517" i="1"/>
  <c r="I1391" i="1"/>
  <c r="I1076" i="1"/>
  <c r="I982" i="1"/>
  <c r="I3098" i="1"/>
  <c r="I1402" i="1"/>
  <c r="I1570" i="1"/>
  <c r="I783" i="1"/>
  <c r="I781" i="1"/>
  <c r="I2356" i="1"/>
  <c r="I686" i="1"/>
  <c r="I391" i="1"/>
  <c r="I2464" i="1"/>
  <c r="I1194" i="1"/>
  <c r="I1563" i="1"/>
  <c r="I389" i="1"/>
  <c r="I1163" i="1"/>
  <c r="I1933" i="1"/>
  <c r="I1611" i="1"/>
  <c r="I446" i="1"/>
  <c r="I657" i="1"/>
  <c r="I1753" i="1"/>
  <c r="I2414" i="1"/>
  <c r="I1366" i="1"/>
  <c r="I1701" i="1"/>
  <c r="I2597" i="1"/>
  <c r="I1371" i="1"/>
  <c r="I2253" i="1"/>
  <c r="I1927" i="1"/>
  <c r="I439" i="1"/>
  <c r="I601" i="1"/>
  <c r="I952" i="1"/>
  <c r="I1886" i="1"/>
  <c r="I2007" i="1"/>
  <c r="I1643" i="1"/>
  <c r="I665" i="1"/>
  <c r="I1807" i="1"/>
  <c r="I2437" i="1"/>
  <c r="I2430" i="1"/>
  <c r="I726" i="1"/>
  <c r="I569" i="1"/>
  <c r="I1182" i="1"/>
  <c r="I128" i="1"/>
  <c r="I400" i="1"/>
  <c r="I2447" i="1"/>
  <c r="I2492" i="1"/>
  <c r="I2729" i="1"/>
  <c r="I1242" i="1"/>
  <c r="I220" i="1"/>
  <c r="I795" i="1"/>
  <c r="I249" i="1"/>
  <c r="I2405" i="1"/>
  <c r="I2593" i="1"/>
  <c r="I1050" i="1"/>
  <c r="I194" i="1"/>
  <c r="I898" i="1"/>
  <c r="I502" i="1"/>
  <c r="I17" i="1"/>
  <c r="I2322" i="1"/>
  <c r="I121" i="1"/>
  <c r="I442" i="1"/>
  <c r="I741" i="1"/>
  <c r="I660" i="1"/>
  <c r="I977" i="1"/>
  <c r="I915" i="1"/>
  <c r="I524" i="1"/>
  <c r="I823" i="1"/>
  <c r="I602" i="1"/>
  <c r="I2382" i="1"/>
  <c r="I513" i="1"/>
  <c r="I1055" i="1"/>
  <c r="I1030" i="1"/>
  <c r="I740" i="1"/>
  <c r="I415" i="1"/>
  <c r="I1039" i="1"/>
  <c r="I621" i="1"/>
  <c r="I1090" i="1"/>
  <c r="I1306" i="1"/>
  <c r="I2265" i="1"/>
  <c r="I2357" i="1"/>
  <c r="I2226" i="1"/>
  <c r="I847" i="1"/>
  <c r="I1691" i="1"/>
  <c r="I1318" i="1"/>
  <c r="I1524" i="1"/>
  <c r="I939" i="1"/>
  <c r="I1293" i="1"/>
  <c r="I1883" i="1"/>
  <c r="I1434" i="1"/>
  <c r="I1081" i="1"/>
  <c r="I2450" i="1"/>
  <c r="I2694" i="1"/>
  <c r="I988" i="1"/>
  <c r="I2199" i="1"/>
  <c r="I1550" i="1"/>
  <c r="I2342" i="1"/>
  <c r="I745" i="1"/>
  <c r="I559" i="1"/>
  <c r="I1554" i="1"/>
  <c r="I435" i="1"/>
  <c r="I850" i="1"/>
  <c r="I2329" i="1"/>
  <c r="I755" i="1"/>
  <c r="I581" i="1"/>
  <c r="I2066" i="1"/>
  <c r="I889" i="1"/>
  <c r="I580" i="1"/>
  <c r="I617" i="1"/>
  <c r="I608" i="1"/>
  <c r="I599" i="1"/>
  <c r="I2313" i="1"/>
  <c r="I1416" i="1"/>
  <c r="I1041" i="1"/>
  <c r="I392" i="1"/>
  <c r="I998" i="1"/>
  <c r="I1097" i="1"/>
  <c r="I1493" i="1"/>
  <c r="I2417" i="1"/>
  <c r="I1961" i="1"/>
  <c r="I2046" i="1"/>
  <c r="I809" i="1"/>
  <c r="I718" i="1"/>
  <c r="I1541" i="1"/>
  <c r="I2133" i="1"/>
  <c r="I942" i="1"/>
  <c r="I1757" i="1"/>
  <c r="I2185" i="1"/>
  <c r="I2114" i="1"/>
  <c r="I2544" i="1"/>
  <c r="I1211" i="1"/>
  <c r="I2008" i="1"/>
  <c r="I507" i="1"/>
  <c r="I2083" i="1"/>
  <c r="I2316" i="1"/>
  <c r="I1603" i="1"/>
  <c r="I729" i="1"/>
  <c r="I2514" i="1"/>
  <c r="I588" i="1"/>
  <c r="I468" i="1"/>
  <c r="I702" i="1"/>
  <c r="I2306" i="1"/>
  <c r="I2324" i="1"/>
  <c r="I973" i="1"/>
  <c r="I2055" i="1"/>
  <c r="I714" i="1"/>
  <c r="I1542" i="1"/>
  <c r="I1822" i="1"/>
  <c r="I600" i="1"/>
  <c r="I1207" i="1"/>
  <c r="I2182" i="1"/>
  <c r="I1368" i="1"/>
  <c r="I1073" i="1"/>
  <c r="I1418" i="1"/>
  <c r="I1147" i="1"/>
  <c r="I2415" i="1"/>
  <c r="I1977" i="1"/>
  <c r="I951" i="1"/>
  <c r="I1255" i="1"/>
  <c r="I876" i="1"/>
  <c r="I2418" i="1"/>
  <c r="I409" i="1"/>
  <c r="I520" i="1"/>
  <c r="I1192" i="1"/>
  <c r="I2421" i="1"/>
  <c r="I1180" i="1"/>
  <c r="I411" i="1"/>
  <c r="I2127" i="1"/>
  <c r="I1926" i="1"/>
  <c r="I1575" i="1"/>
  <c r="I2416" i="1"/>
  <c r="I2375" i="1"/>
  <c r="I1574" i="1"/>
  <c r="I695" i="1"/>
  <c r="I1589" i="1"/>
  <c r="I2022" i="1"/>
  <c r="I1543" i="1"/>
  <c r="I406" i="1"/>
  <c r="I2443" i="1"/>
  <c r="I1494" i="1"/>
  <c r="I307" i="1"/>
  <c r="I1393" i="1"/>
  <c r="I1993" i="1"/>
  <c r="I2341" i="1"/>
  <c r="I271" i="1"/>
  <c r="I237" i="1"/>
  <c r="I2436" i="1"/>
  <c r="I2409" i="1"/>
  <c r="I1197" i="1"/>
  <c r="I422" i="1"/>
  <c r="I1780" i="1"/>
  <c r="I1562" i="1"/>
  <c r="I2336" i="1"/>
  <c r="I452" i="1"/>
  <c r="I1741" i="1"/>
  <c r="I815" i="1"/>
  <c r="I1228" i="1"/>
  <c r="I685" i="1"/>
  <c r="I1447" i="1"/>
  <c r="I2219" i="1"/>
  <c r="I399" i="1"/>
  <c r="I735" i="1"/>
  <c r="I338" i="1"/>
  <c r="I591" i="1"/>
  <c r="I1862" i="1"/>
  <c r="I322" i="1"/>
  <c r="I1230" i="1"/>
  <c r="I1121" i="1"/>
  <c r="I1383" i="1"/>
  <c r="I1042" i="1"/>
  <c r="I699" i="1"/>
  <c r="I475" i="1"/>
  <c r="I210" i="1"/>
  <c r="I2371" i="1"/>
  <c r="I2384" i="1"/>
  <c r="I232" i="1"/>
  <c r="I742" i="1"/>
  <c r="I403" i="1"/>
  <c r="I1486" i="1"/>
  <c r="I89" i="1"/>
  <c r="I1267" i="1"/>
  <c r="I1911" i="1"/>
  <c r="I911" i="1"/>
  <c r="I2388" i="1"/>
  <c r="I1122" i="1"/>
  <c r="I1953" i="1"/>
  <c r="I1376" i="1"/>
  <c r="I1341" i="1"/>
  <c r="I1278" i="1"/>
  <c r="I1296" i="1"/>
  <c r="I774" i="1"/>
  <c r="I2412" i="1"/>
  <c r="I917" i="1"/>
  <c r="I542" i="1"/>
  <c r="I1979" i="1"/>
  <c r="I2455" i="1"/>
  <c r="I1750" i="1"/>
  <c r="I2402" i="1"/>
  <c r="I393" i="1"/>
  <c r="I2419" i="1"/>
  <c r="I919" i="1"/>
  <c r="I844" i="1"/>
  <c r="I2505" i="1"/>
  <c r="I603" i="1"/>
  <c r="I934" i="1"/>
  <c r="I1430" i="1"/>
  <c r="I664" i="1"/>
  <c r="I473" i="1"/>
  <c r="I1491" i="1"/>
  <c r="I2049" i="1"/>
  <c r="I1464" i="1"/>
  <c r="I937" i="1"/>
  <c r="I1535" i="1"/>
  <c r="I534" i="1"/>
  <c r="I45" i="1"/>
  <c r="I2310" i="1"/>
  <c r="I184" i="1"/>
  <c r="I770" i="1"/>
  <c r="I423" i="1"/>
  <c r="I2507" i="1"/>
  <c r="I352" i="1"/>
  <c r="I990" i="1"/>
  <c r="I1264" i="1"/>
  <c r="I472" i="1"/>
  <c r="I2104" i="1"/>
  <c r="I308" i="1"/>
  <c r="I984" i="1"/>
  <c r="I1665" i="1"/>
  <c r="I493" i="1"/>
  <c r="I2000" i="1"/>
  <c r="I490" i="1"/>
  <c r="I798" i="1"/>
  <c r="I224" i="1"/>
  <c r="I1929" i="1"/>
  <c r="I957" i="1"/>
  <c r="I974" i="1"/>
  <c r="I1523" i="1"/>
  <c r="I1028" i="1"/>
  <c r="I696" i="1"/>
  <c r="I1244" i="1"/>
  <c r="I1174" i="1"/>
  <c r="I1860" i="1"/>
  <c r="I578" i="1"/>
  <c r="I1110" i="1"/>
  <c r="I378" i="1"/>
  <c r="I663" i="1"/>
  <c r="I643" i="1"/>
  <c r="I857" i="1"/>
  <c r="I1193" i="1"/>
  <c r="I1171" i="1"/>
  <c r="I746" i="1"/>
  <c r="I928" i="1"/>
  <c r="I177" i="1"/>
  <c r="I1873" i="1"/>
  <c r="I708" i="1"/>
  <c r="I647" i="1"/>
  <c r="I1671" i="1"/>
  <c r="I2435" i="1"/>
  <c r="I946" i="1"/>
  <c r="I728" i="1"/>
  <c r="I2340" i="1"/>
  <c r="I817" i="1"/>
  <c r="I1332" i="1"/>
  <c r="I1669" i="1"/>
  <c r="I958" i="1"/>
  <c r="I626" i="1"/>
  <c r="I1594" i="1"/>
  <c r="I705" i="1"/>
  <c r="I2300" i="1"/>
  <c r="I525" i="1"/>
  <c r="I670" i="1"/>
  <c r="I1438" i="1"/>
  <c r="I471" i="1"/>
  <c r="I2278" i="1"/>
  <c r="I865" i="1"/>
  <c r="I2192" i="1"/>
  <c r="I168" i="1"/>
  <c r="I2353" i="1"/>
  <c r="I892" i="1"/>
  <c r="I2334" i="1"/>
  <c r="I1038" i="1"/>
  <c r="I1237" i="1"/>
  <c r="I845" i="1"/>
  <c r="I577" i="1"/>
  <c r="I991" i="1"/>
  <c r="I1479" i="1"/>
  <c r="I1107" i="1"/>
  <c r="I2390" i="1"/>
  <c r="I1208" i="1"/>
  <c r="I954" i="1"/>
  <c r="I739" i="1"/>
  <c r="I2398" i="1"/>
  <c r="I1033" i="1"/>
  <c r="I1840" i="1"/>
  <c r="I923" i="1"/>
  <c r="I2377" i="1"/>
  <c r="I935" i="1"/>
  <c r="I1999" i="1"/>
  <c r="I701" i="1"/>
  <c r="I2370" i="1"/>
  <c r="I632" i="1"/>
  <c r="I2073" i="1"/>
  <c r="I497" i="1"/>
  <c r="I1882" i="1"/>
  <c r="I912" i="1"/>
  <c r="I285" i="1"/>
  <c r="I229" i="1"/>
  <c r="I10" i="1"/>
  <c r="I1290" i="1"/>
  <c r="I956" i="1"/>
  <c r="I1444" i="1"/>
  <c r="I650" i="1"/>
  <c r="I30" i="1"/>
  <c r="I289" i="1"/>
  <c r="I1848" i="1"/>
  <c r="I1322" i="1"/>
  <c r="I793" i="1"/>
  <c r="I2017" i="1"/>
  <c r="I656" i="1"/>
  <c r="I662" i="1"/>
  <c r="I855" i="1"/>
  <c r="I688" i="1"/>
  <c r="I1258" i="1"/>
  <c r="I173" i="1"/>
  <c r="I363" i="1"/>
  <c r="I908" i="1"/>
  <c r="I521" i="1"/>
  <c r="I1652" i="1"/>
  <c r="I1631" i="1"/>
  <c r="I1272" i="1"/>
  <c r="I1298" i="1"/>
  <c r="I922" i="1"/>
  <c r="I1082" i="1"/>
  <c r="I1257" i="1"/>
  <c r="I1737" i="1"/>
  <c r="I1763" i="1"/>
  <c r="I2295" i="1"/>
  <c r="I1165" i="1"/>
  <c r="I2319" i="1"/>
  <c r="I1100" i="1"/>
  <c r="I2274" i="1"/>
  <c r="I910" i="1"/>
  <c r="I838" i="1"/>
  <c r="I1295" i="1"/>
  <c r="I1838" i="1"/>
  <c r="I554" i="1"/>
  <c r="I590" i="1"/>
  <c r="I1829" i="1"/>
  <c r="I2281" i="1"/>
  <c r="I2317" i="1"/>
  <c r="I465" i="1"/>
  <c r="I791" i="1"/>
  <c r="I2528" i="1"/>
  <c r="I1220" i="1"/>
  <c r="I4" i="1"/>
  <c r="I485" i="1"/>
  <c r="I427" i="1"/>
  <c r="I1777" i="1"/>
  <c r="I1668" i="1"/>
  <c r="I519" i="1"/>
  <c r="I1971" i="1"/>
  <c r="I551" i="1"/>
  <c r="I268" i="1"/>
  <c r="I2285" i="1"/>
  <c r="I1074" i="1"/>
  <c r="I556" i="1"/>
  <c r="I240" i="1"/>
  <c r="I630" i="1"/>
  <c r="I419" i="1"/>
  <c r="I691" i="1"/>
  <c r="I1372" i="1"/>
  <c r="I997" i="1"/>
  <c r="I259" i="1"/>
  <c r="I2239" i="1"/>
  <c r="I1533" i="1"/>
  <c r="I1087" i="1"/>
  <c r="I2433" i="1"/>
  <c r="I1648" i="1"/>
  <c r="I1779" i="1"/>
  <c r="I768" i="1"/>
  <c r="I677" i="1"/>
  <c r="I1760" i="1"/>
  <c r="I2269" i="1"/>
  <c r="I972" i="1"/>
  <c r="I1130" i="1"/>
  <c r="I709" i="1"/>
  <c r="I1863" i="1"/>
  <c r="I218" i="1"/>
  <c r="I349" i="1"/>
  <c r="I849" i="1"/>
  <c r="I1134" i="1"/>
  <c r="I339" i="1"/>
  <c r="I290" i="1"/>
  <c r="I766" i="1"/>
  <c r="I668" i="1"/>
  <c r="I800" i="1"/>
  <c r="I1587" i="1"/>
  <c r="I187" i="1"/>
  <c r="I2257" i="1"/>
  <c r="I420" i="1"/>
  <c r="I88" i="1"/>
  <c r="I1685" i="1"/>
  <c r="I680" i="1"/>
  <c r="I655" i="1"/>
  <c r="I780" i="1"/>
  <c r="I895" i="1"/>
  <c r="I2327" i="1"/>
  <c r="I575" i="1"/>
  <c r="I69" i="1"/>
  <c r="I1761" i="1"/>
  <c r="I1114" i="1"/>
  <c r="I1018" i="1"/>
  <c r="I818" i="1"/>
  <c r="I1484" i="1"/>
  <c r="I820" i="1"/>
  <c r="I510" i="1"/>
  <c r="I1179" i="1"/>
  <c r="I1576" i="1"/>
  <c r="I772" i="1"/>
  <c r="I759" i="1"/>
  <c r="I906" i="1"/>
  <c r="I2380" i="1"/>
  <c r="I1549" i="1"/>
  <c r="I22" i="1"/>
  <c r="I330" i="1"/>
  <c r="I631" i="1"/>
  <c r="I1145" i="1"/>
  <c r="I852" i="1"/>
  <c r="I1246" i="1"/>
  <c r="I191" i="1"/>
  <c r="I703" i="1"/>
  <c r="I394" i="1"/>
  <c r="I592" i="1"/>
  <c r="I918" i="1"/>
  <c r="I624" i="1"/>
  <c r="I637" i="1"/>
  <c r="I1509" i="1"/>
  <c r="I275" i="1"/>
  <c r="I1083" i="1"/>
  <c r="I550" i="1"/>
  <c r="I1459" i="1"/>
  <c r="I1620" i="1"/>
  <c r="I1614" i="1"/>
  <c r="I1132" i="1"/>
  <c r="I539" i="1"/>
  <c r="I44" i="1"/>
  <c r="I1099" i="1"/>
  <c r="I327" i="1"/>
  <c r="I841" i="1"/>
  <c r="I532" i="1"/>
  <c r="I538" i="1"/>
  <c r="I1219" i="1"/>
  <c r="I1404" i="1"/>
  <c r="I697" i="1"/>
  <c r="I595" i="1"/>
  <c r="I545" i="1"/>
  <c r="I1303" i="1"/>
  <c r="I1335" i="1"/>
  <c r="I78" i="1"/>
  <c r="I681" i="1"/>
  <c r="I744" i="1"/>
  <c r="I1286" i="1"/>
  <c r="I1069" i="1"/>
  <c r="I1618" i="1"/>
  <c r="I48" i="1"/>
  <c r="I2249" i="1"/>
  <c r="I826" i="1"/>
  <c r="I945" i="1"/>
  <c r="I84" i="1"/>
  <c r="I103" i="1"/>
  <c r="I547" i="1"/>
  <c r="I157" i="1"/>
  <c r="I874" i="1"/>
  <c r="I1261" i="1"/>
  <c r="I158" i="1"/>
  <c r="I342" i="1"/>
  <c r="I1784" i="1"/>
  <c r="I888" i="1"/>
  <c r="I830" i="1"/>
  <c r="I1143" i="1"/>
  <c r="I80" i="1"/>
  <c r="I837" i="1"/>
  <c r="I1539" i="1"/>
  <c r="I66" i="1"/>
  <c r="I2209" i="1"/>
  <c r="I1098" i="1"/>
  <c r="I256" i="1"/>
  <c r="I747" i="1"/>
  <c r="I812" i="1"/>
  <c r="I1906" i="1"/>
  <c r="I32" i="1"/>
  <c r="I437" i="1"/>
  <c r="I777" i="1"/>
  <c r="I499" i="1"/>
  <c r="I380" i="1"/>
  <c r="I653" i="1"/>
  <c r="I156" i="1"/>
  <c r="I1031" i="1"/>
  <c r="I317" i="1"/>
  <c r="I722" i="1"/>
  <c r="I453" i="1"/>
  <c r="I1382" i="1"/>
  <c r="I926" i="1"/>
  <c r="I618" i="1"/>
  <c r="I214" i="1"/>
  <c r="I819" i="1"/>
  <c r="I2738" i="1"/>
  <c r="I2893" i="1"/>
  <c r="I2449" i="1"/>
  <c r="I2895" i="1"/>
  <c r="I627" i="1"/>
  <c r="I2813" i="1"/>
  <c r="I2840" i="1"/>
  <c r="I1677" i="1"/>
  <c r="I1024" i="1"/>
  <c r="I2871" i="1"/>
  <c r="I2068" i="1"/>
  <c r="I2890" i="1"/>
  <c r="I765" i="1"/>
  <c r="I1769" i="1"/>
  <c r="I2098" i="1"/>
  <c r="I198" i="1"/>
  <c r="I2154" i="1"/>
  <c r="I1522" i="1"/>
  <c r="I1232" i="1"/>
  <c r="I2294" i="1"/>
  <c r="I2222" i="1"/>
  <c r="I2857" i="1"/>
  <c r="I1786" i="1"/>
  <c r="I572" i="1"/>
  <c r="I1621" i="1"/>
  <c r="I1458" i="1"/>
  <c r="I1094" i="1"/>
  <c r="I2773" i="1"/>
  <c r="I416" i="1"/>
  <c r="I1569" i="1"/>
  <c r="I2161" i="1"/>
  <c r="I2801" i="1"/>
  <c r="I302" i="1"/>
  <c r="I2876" i="1"/>
  <c r="I1405" i="1"/>
  <c r="I2836" i="1"/>
  <c r="I320" i="1"/>
  <c r="I2148" i="1"/>
  <c r="I2861" i="1"/>
  <c r="I1846" i="1"/>
  <c r="I1755" i="1"/>
  <c r="I2124" i="1"/>
  <c r="I1890" i="1"/>
  <c r="I1388" i="1"/>
  <c r="I2860" i="1"/>
  <c r="I2187" i="1"/>
  <c r="I2059" i="1"/>
  <c r="I1903" i="1"/>
  <c r="I2206" i="1"/>
  <c r="I1954" i="1"/>
  <c r="I135" i="1"/>
  <c r="I2143" i="1"/>
  <c r="I1012" i="1"/>
  <c r="I2628" i="1"/>
  <c r="I877" i="1"/>
  <c r="I340" i="1"/>
  <c r="I2110" i="1"/>
  <c r="I2665" i="1"/>
  <c r="I707" i="1"/>
  <c r="I329" i="1"/>
  <c r="I1067" i="1"/>
  <c r="I2853" i="1"/>
  <c r="I2113" i="1"/>
  <c r="I1302" i="1"/>
  <c r="I1812" i="1"/>
  <c r="I111" i="1"/>
  <c r="I1183" i="1"/>
  <c r="I348" i="1"/>
  <c r="I674" i="1"/>
  <c r="I1673" i="1"/>
  <c r="I904" i="1"/>
  <c r="I1330" i="1"/>
  <c r="I531" i="1"/>
  <c r="I1243" i="1"/>
  <c r="I2178" i="1"/>
  <c r="I2523" i="1"/>
  <c r="I20" i="1"/>
  <c r="I1226" i="1"/>
  <c r="I2076" i="1"/>
  <c r="I1239" i="1"/>
  <c r="I1897" i="1"/>
  <c r="I2236" i="1"/>
  <c r="I257" i="1"/>
  <c r="I438" i="1"/>
  <c r="I2710" i="1"/>
  <c r="I2105" i="1"/>
  <c r="I1894" i="1"/>
  <c r="I883" i="1"/>
  <c r="I125" i="1"/>
  <c r="I2129" i="1"/>
  <c r="I243" i="1"/>
  <c r="I498" i="1"/>
  <c r="I1424" i="1"/>
  <c r="I1872" i="1"/>
  <c r="I2102" i="1"/>
  <c r="I1449" i="1"/>
  <c r="I880" i="1"/>
  <c r="I1622" i="1"/>
  <c r="I2789" i="1"/>
  <c r="I355" i="1"/>
  <c r="I478" i="1"/>
  <c r="I1774" i="1"/>
  <c r="I2408" i="1"/>
  <c r="I2643" i="1"/>
  <c r="I1598" i="1"/>
  <c r="I100" i="1"/>
  <c r="I369" i="1"/>
  <c r="I332" i="1"/>
  <c r="I901" i="1"/>
  <c r="I12" i="1"/>
  <c r="I217" i="1"/>
  <c r="I433" i="1"/>
  <c r="I130" i="1"/>
  <c r="I1071" i="1"/>
  <c r="I200" i="1"/>
  <c r="I179" i="1"/>
  <c r="I1068" i="1"/>
  <c r="I1443" i="1"/>
  <c r="I365" i="1"/>
  <c r="I1064" i="1"/>
  <c r="I254" i="1"/>
  <c r="I1919" i="1"/>
  <c r="I1206" i="1"/>
  <c r="I2284" i="1"/>
  <c r="I230" i="1"/>
  <c r="I1446" i="1"/>
  <c r="I737" i="1"/>
  <c r="I1655" i="1"/>
  <c r="I1344" i="1"/>
  <c r="I1048" i="1"/>
  <c r="I1241" i="1"/>
  <c r="I98" i="1"/>
  <c r="I929" i="1"/>
  <c r="I1713" i="1"/>
  <c r="I811" i="1"/>
  <c r="I1389" i="1"/>
  <c r="I1809" i="1"/>
  <c r="I2247" i="1"/>
  <c r="I1379" i="1"/>
  <c r="I743" i="1"/>
  <c r="I2582" i="1"/>
  <c r="I1782" i="1"/>
  <c r="I166" i="1"/>
  <c r="I1190" i="1"/>
  <c r="I943" i="1"/>
  <c r="I1901" i="1"/>
  <c r="I1093" i="1"/>
  <c r="I234" i="1"/>
  <c r="I1657" i="1"/>
  <c r="I2146" i="1"/>
  <c r="I676" i="1"/>
  <c r="I1136" i="1"/>
  <c r="I361" i="1"/>
  <c r="I2692" i="1"/>
  <c r="I1229" i="1"/>
  <c r="I1002" i="1"/>
  <c r="I1946" i="1"/>
  <c r="I719" i="1"/>
  <c r="I405" i="1"/>
  <c r="I287" i="1"/>
  <c r="I161" i="1"/>
  <c r="I666" i="1"/>
  <c r="I587" i="1"/>
  <c r="I242" i="1"/>
  <c r="I1579" i="1"/>
  <c r="I604" i="1"/>
  <c r="I247" i="1"/>
  <c r="I301" i="1"/>
  <c r="I2259" i="1"/>
  <c r="I724" i="1"/>
  <c r="I495" i="1"/>
  <c r="I605" i="1"/>
  <c r="I344" i="1"/>
  <c r="I90" i="1"/>
  <c r="I58" i="1"/>
  <c r="I1467" i="1"/>
  <c r="I967" i="1"/>
  <c r="I824" i="1"/>
  <c r="I1079" i="1"/>
  <c r="I1942" i="1"/>
  <c r="I292" i="1"/>
  <c r="I1369" i="1"/>
  <c r="I1299" i="1"/>
  <c r="I62" i="1"/>
  <c r="I594" i="1"/>
  <c r="I805" i="1"/>
  <c r="I147" i="1"/>
  <c r="I738" i="1"/>
  <c r="I1047" i="1"/>
  <c r="I154" i="1"/>
  <c r="I81" i="1"/>
  <c r="I1455" i="1"/>
  <c r="I2741" i="1"/>
  <c r="I2251" i="1"/>
  <c r="I1384" i="1"/>
  <c r="I215" i="1"/>
  <c r="I238" i="1"/>
  <c r="I263" i="1"/>
  <c r="I509" i="1"/>
  <c r="I476" i="1"/>
  <c r="I1932" i="1"/>
  <c r="I284" i="1"/>
  <c r="I975" i="1"/>
  <c r="I459" i="1"/>
  <c r="I1859" i="1"/>
  <c r="I319" i="1"/>
  <c r="I861" i="1"/>
  <c r="I1158" i="1"/>
  <c r="I362" i="1"/>
  <c r="I219" i="1"/>
  <c r="I1224" i="1"/>
  <c r="I598" i="1"/>
  <c r="I264" i="1"/>
  <c r="I321" i="1"/>
  <c r="I311" i="1"/>
  <c r="I162" i="1"/>
  <c r="I1281" i="1"/>
  <c r="I444" i="1"/>
  <c r="I124" i="1"/>
  <c r="I71" i="1"/>
  <c r="I185" i="1"/>
  <c r="I1350" i="1"/>
  <c r="I267" i="1"/>
  <c r="I1151" i="1"/>
  <c r="I33" i="1"/>
  <c r="I829" i="1"/>
  <c r="I1448" i="1"/>
  <c r="I1706" i="1"/>
  <c r="I42" i="1"/>
  <c r="I178" i="1"/>
  <c r="I296" i="1"/>
  <c r="I13" i="1"/>
  <c r="I900" i="1"/>
  <c r="I60" i="1"/>
  <c r="I758" i="1"/>
  <c r="I225" i="1"/>
  <c r="I127" i="1"/>
  <c r="I38" i="1"/>
  <c r="I106" i="1"/>
  <c r="I814" i="1"/>
  <c r="I1137" i="1"/>
  <c r="I930" i="1"/>
  <c r="I436" i="1"/>
  <c r="I2021" i="1"/>
  <c r="I782" i="1"/>
  <c r="I122" i="1"/>
  <c r="I1810" i="1"/>
  <c r="I907" i="1"/>
  <c r="I50" i="1"/>
  <c r="I8" i="1"/>
  <c r="I1762" i="1"/>
  <c r="I273" i="1"/>
  <c r="I2283" i="1"/>
  <c r="I74" i="1"/>
  <c r="I328" i="1"/>
  <c r="I165" i="1"/>
  <c r="I566" i="1"/>
  <c r="I980" i="1"/>
  <c r="I1654" i="1"/>
  <c r="I1923" i="1"/>
  <c r="I859" i="1"/>
  <c r="I1847" i="1"/>
  <c r="I790" i="1"/>
  <c r="I94" i="1"/>
  <c r="I77" i="1"/>
  <c r="I1711" i="1"/>
  <c r="I2125" i="1"/>
  <c r="I239" i="1"/>
  <c r="I667" i="1"/>
  <c r="I1320" i="1"/>
  <c r="I18" i="1"/>
  <c r="I1240" i="1"/>
  <c r="I136" i="1"/>
  <c r="I2077" i="1"/>
  <c r="I1313" i="1"/>
  <c r="I134" i="1"/>
  <c r="I1423" i="1"/>
  <c r="I584" i="1"/>
  <c r="I1412" i="1"/>
  <c r="I839" i="1"/>
  <c r="I1334" i="1"/>
  <c r="I2303" i="1"/>
  <c r="I99" i="1"/>
  <c r="I1666" i="1"/>
  <c r="I9" i="1"/>
  <c r="I36" i="1"/>
  <c r="I563" i="1"/>
  <c r="I336" i="1"/>
  <c r="I428" i="1"/>
  <c r="I63" i="1"/>
  <c r="I14" i="1"/>
  <c r="I171" i="1"/>
  <c r="I568" i="1"/>
  <c r="I159" i="1"/>
  <c r="I175" i="1"/>
  <c r="I49" i="1"/>
  <c r="I1186" i="1"/>
  <c r="I732" i="1"/>
  <c r="I213" i="1"/>
  <c r="I1633" i="1"/>
  <c r="I644" i="1"/>
  <c r="I776" i="1"/>
  <c r="I1088" i="1"/>
  <c r="I26" i="1"/>
  <c r="I126" i="1"/>
  <c r="I720" i="1"/>
  <c r="I821" i="1"/>
  <c r="I1213" i="1"/>
  <c r="I684" i="1"/>
  <c r="I299" i="1"/>
  <c r="I27" i="1"/>
  <c r="I101" i="1"/>
  <c r="I295" i="1"/>
  <c r="I86" i="1"/>
  <c r="I258" i="1"/>
  <c r="I794" i="1"/>
  <c r="I1133" i="1"/>
  <c r="I1489" i="1"/>
  <c r="I639" i="1"/>
  <c r="I995" i="1"/>
  <c r="I1347" i="1"/>
  <c r="I840" i="1"/>
  <c r="I884" i="1"/>
  <c r="I1496" i="1"/>
  <c r="I562" i="1"/>
  <c r="I1380" i="1"/>
  <c r="I635" i="1"/>
  <c r="I82" i="1"/>
  <c r="I309" i="1"/>
  <c r="I1014" i="1"/>
  <c r="I1745" i="1"/>
  <c r="I2235" i="1"/>
  <c r="I387" i="1"/>
  <c r="I1585" i="1"/>
  <c r="I426" i="1"/>
  <c r="I899" i="1"/>
  <c r="I212" i="1"/>
  <c r="I544" i="1"/>
  <c r="I671" i="1"/>
  <c r="I297" i="1"/>
  <c r="I641" i="1"/>
  <c r="I469" i="1"/>
  <c r="I872" i="1"/>
  <c r="I771" i="1"/>
  <c r="I810" i="1"/>
  <c r="I853" i="1"/>
  <c r="I1377" i="1"/>
  <c r="I2372" i="1"/>
  <c r="I2889" i="1"/>
  <c r="I2884" i="1"/>
  <c r="I2878" i="1"/>
  <c r="I2885" i="1"/>
  <c r="I2164" i="1"/>
  <c r="I2797" i="1"/>
  <c r="I1994" i="1"/>
  <c r="I2855" i="1"/>
  <c r="I2221" i="1"/>
  <c r="I2887" i="1"/>
  <c r="I2115" i="1"/>
  <c r="I2817" i="1"/>
  <c r="I2092" i="1"/>
  <c r="I377" i="1"/>
  <c r="I2823" i="1"/>
  <c r="I2783" i="1"/>
  <c r="I2879" i="1"/>
  <c r="I2786" i="1"/>
  <c r="I2790" i="1"/>
  <c r="I202" i="1"/>
  <c r="I1475" i="1"/>
  <c r="I634" i="1"/>
  <c r="I1739" i="1"/>
  <c r="I51" i="1"/>
  <c r="I2881" i="1"/>
  <c r="I96" i="1"/>
  <c r="I6" i="1"/>
  <c r="I2632" i="1"/>
  <c r="I434" i="1"/>
  <c r="I1234" i="1"/>
  <c r="I649" i="1"/>
  <c r="I2445" i="1"/>
  <c r="I1833" i="1"/>
  <c r="I3" i="1"/>
  <c r="I1011" i="1"/>
  <c r="I725" i="1"/>
  <c r="I2183" i="1"/>
  <c r="I2428" i="1"/>
  <c r="I25" i="1"/>
  <c r="I1328" i="1"/>
  <c r="I129" i="1"/>
  <c r="I2468" i="1"/>
  <c r="I567" i="1"/>
  <c r="I1271" i="1"/>
  <c r="I466" i="1"/>
  <c r="I429" i="1"/>
  <c r="I496" i="1"/>
  <c r="I209" i="1"/>
  <c r="I862" i="1"/>
  <c r="I1634" i="1"/>
  <c r="I1775" i="1"/>
  <c r="I964" i="1"/>
  <c r="I1664" i="1"/>
  <c r="I586" i="1"/>
  <c r="I1396" i="1"/>
  <c r="I1568" i="1"/>
  <c r="I2349" i="1"/>
  <c r="I491" i="1"/>
  <c r="I2305" i="1"/>
  <c r="I2328" i="1"/>
  <c r="I2315" i="1"/>
  <c r="I2312" i="1"/>
  <c r="I836" i="1"/>
  <c r="I2290" i="1"/>
  <c r="I1798" i="1"/>
  <c r="I537" i="1"/>
  <c r="I2343" i="1"/>
  <c r="I515" i="1"/>
  <c r="I589" i="1"/>
  <c r="I2373" i="1"/>
  <c r="I629" i="1"/>
  <c r="I2254" i="1"/>
  <c r="I2286" i="1"/>
  <c r="I867" i="1"/>
  <c r="I2392" i="1"/>
  <c r="I860" i="1"/>
  <c r="I417" i="1"/>
  <c r="I65" i="1"/>
  <c r="I1445" i="1"/>
  <c r="I1172" i="1"/>
  <c r="I2050" i="1"/>
  <c r="I221" i="1"/>
  <c r="I2407" i="1"/>
  <c r="I2262" i="1"/>
  <c r="I193" i="1"/>
  <c r="I11" i="1"/>
  <c r="I1435" i="1"/>
  <c r="I1096" i="1"/>
  <c r="I1738" i="1"/>
  <c r="I2296" i="1"/>
  <c r="I887" i="1"/>
  <c r="I2111" i="1"/>
  <c r="I1289" i="1"/>
  <c r="I1075" i="1"/>
  <c r="I903" i="1"/>
  <c r="I2096" i="1"/>
  <c r="I561" i="1"/>
  <c r="I2117" i="1"/>
  <c r="I1124" i="1"/>
  <c r="I1905" i="1"/>
  <c r="I190" i="1"/>
  <c r="I2029" i="1"/>
  <c r="I721" i="1"/>
  <c r="I1354" i="1"/>
  <c r="I2394" i="1"/>
  <c r="I104" i="1"/>
  <c r="I351" i="1"/>
  <c r="I523" i="1"/>
  <c r="I235" i="1"/>
  <c r="I914" i="1"/>
  <c r="I2400" i="1"/>
  <c r="I2323" i="1"/>
  <c r="I250" i="1"/>
  <c r="I553" i="1"/>
  <c r="I1850" i="1"/>
  <c r="I1109" i="1"/>
  <c r="I443" i="1"/>
  <c r="I2275" i="1"/>
  <c r="I2207" i="1"/>
  <c r="I2365" i="1"/>
  <c r="I2321" i="1"/>
  <c r="I1514" i="1"/>
  <c r="I1056" i="1"/>
  <c r="I199" i="1"/>
  <c r="I716" i="1"/>
  <c r="I1167" i="1"/>
  <c r="I870" i="1"/>
  <c r="I1500" i="1"/>
  <c r="I383" i="1"/>
  <c r="I1765" i="1"/>
  <c r="I390" i="1"/>
  <c r="I1274" i="1"/>
  <c r="I2291" i="1"/>
  <c r="I731" i="1"/>
  <c r="I388" i="1"/>
  <c r="I280" i="1"/>
  <c r="I41" i="1"/>
  <c r="I866" i="1"/>
  <c r="I1009" i="1"/>
  <c r="I1062" i="1"/>
  <c r="I2079" i="1"/>
  <c r="I890" i="1"/>
  <c r="I160" i="1"/>
  <c r="I2358" i="1"/>
  <c r="I223" i="1"/>
  <c r="I360" i="1"/>
  <c r="I611" i="1"/>
  <c r="I266" i="1"/>
  <c r="I736" i="1"/>
  <c r="I2359" i="1"/>
  <c r="I1225" i="1"/>
  <c r="I316" i="1"/>
  <c r="I1203" i="1"/>
  <c r="I2240" i="1"/>
  <c r="I1053" i="1"/>
  <c r="I1783" i="1"/>
  <c r="I517" i="1"/>
  <c r="I2369" i="1"/>
  <c r="I1623" i="1"/>
  <c r="I1005" i="1"/>
  <c r="I196" i="1"/>
  <c r="I2174" i="1"/>
  <c r="I541" i="1"/>
  <c r="I2271" i="1"/>
  <c r="I2320" i="1"/>
  <c r="I445" i="1"/>
  <c r="I628" i="1"/>
  <c r="I1324" i="1"/>
  <c r="I2020" i="1"/>
  <c r="I203" i="1"/>
  <c r="I35" i="1"/>
  <c r="I2374" i="1"/>
  <c r="I133" i="1"/>
  <c r="I1920" i="1"/>
  <c r="I345" i="1"/>
  <c r="I2012" i="1"/>
  <c r="I1803" i="1"/>
  <c r="I382" i="1"/>
  <c r="I2026" i="1"/>
  <c r="I470" i="1"/>
  <c r="I1437" i="1"/>
  <c r="I141" i="1"/>
  <c r="I1796" i="1"/>
  <c r="I1510" i="1"/>
  <c r="I1221" i="1"/>
  <c r="I1781" i="1"/>
  <c r="I2333" i="1"/>
  <c r="I1748" i="1"/>
  <c r="I245" i="1"/>
  <c r="I2063" i="1"/>
  <c r="I233" i="1"/>
  <c r="I2067" i="1"/>
  <c r="I623" i="1"/>
  <c r="I1681" i="1"/>
  <c r="I1269" i="1"/>
  <c r="I347" i="1"/>
  <c r="I112" i="1"/>
  <c r="I734" i="1"/>
  <c r="I804" i="1"/>
  <c r="I675" i="1"/>
  <c r="I189" i="1"/>
  <c r="I1378" i="1"/>
  <c r="I341" i="1"/>
  <c r="I286" i="1"/>
  <c r="I1029" i="1"/>
  <c r="I1581" i="1"/>
  <c r="I167" i="1"/>
  <c r="I407" i="1"/>
  <c r="I1813" i="1"/>
  <c r="I312" i="1"/>
  <c r="I1112" i="1"/>
  <c r="I53" i="1"/>
  <c r="I298" i="1"/>
  <c r="I2472" i="1"/>
  <c r="I293" i="1"/>
  <c r="I116" i="1"/>
  <c r="I467" i="1"/>
  <c r="I1937" i="1"/>
  <c r="I137" i="1"/>
  <c r="I288" i="1"/>
  <c r="I115" i="1"/>
  <c r="I2116" i="1"/>
  <c r="I181" i="1"/>
  <c r="I1861" i="1"/>
  <c r="I481" i="1"/>
  <c r="I886" i="1"/>
  <c r="I506" i="1"/>
  <c r="I7" i="1"/>
  <c r="I1440" i="1"/>
  <c r="I773" i="1"/>
  <c r="I1103" i="1"/>
  <c r="I354" i="1"/>
  <c r="I2362" i="1"/>
  <c r="I1129" i="1"/>
  <c r="I375" i="1"/>
  <c r="I1176" i="1"/>
  <c r="I148" i="1"/>
  <c r="I2147" i="1"/>
  <c r="I700" i="1"/>
  <c r="I1996" i="1"/>
  <c r="I1703" i="1"/>
  <c r="I64" i="1"/>
  <c r="I281" i="1"/>
  <c r="I615" i="1"/>
  <c r="I151" i="1"/>
  <c r="I1630" i="1"/>
  <c r="I1469" i="1"/>
  <c r="I95" i="1"/>
  <c r="I2326" i="1"/>
  <c r="I37" i="1"/>
  <c r="I1868" i="1"/>
  <c r="I376" i="1"/>
  <c r="I1131" i="1"/>
  <c r="I504" i="1"/>
  <c r="I2361" i="1"/>
  <c r="I331" i="1"/>
  <c r="I1462" i="1"/>
  <c r="I265" i="1"/>
  <c r="I1485" i="1"/>
  <c r="I353" i="1"/>
  <c r="I2167" i="1"/>
  <c r="I367" i="1"/>
  <c r="I1680" i="1"/>
  <c r="I1616" i="1"/>
  <c r="I1970" i="1"/>
  <c r="I404" i="1"/>
  <c r="I868" i="1"/>
  <c r="I2719" i="1"/>
  <c r="I1401" i="1"/>
  <c r="I2162" i="1"/>
  <c r="I143" i="1"/>
  <c r="I425" i="1"/>
  <c r="I15" i="1"/>
  <c r="I1373" i="1"/>
  <c r="I1808" i="1"/>
  <c r="I1142" i="1"/>
  <c r="I144" i="1"/>
  <c r="I1986" i="1"/>
  <c r="I72" i="1"/>
  <c r="I947" i="1"/>
  <c r="I1006" i="1"/>
  <c r="I140" i="1"/>
  <c r="I371" i="1"/>
  <c r="I2350" i="1"/>
  <c r="I139" i="1"/>
  <c r="I710" i="1"/>
  <c r="I987" i="1"/>
  <c r="I576" i="1"/>
  <c r="I153" i="1"/>
  <c r="I123" i="1"/>
  <c r="I2351" i="1"/>
  <c r="I1640" i="1"/>
  <c r="I2485" i="1"/>
  <c r="I5" i="1"/>
  <c r="I1606" i="1"/>
  <c r="I108" i="1"/>
  <c r="I1417" i="1"/>
  <c r="I692" i="1"/>
  <c r="I113" i="1"/>
  <c r="I314" i="1"/>
  <c r="I1612" i="1"/>
  <c r="I364" i="1"/>
  <c r="I357" i="1"/>
  <c r="I47" i="1"/>
  <c r="I658" i="1"/>
  <c r="I1308" i="1"/>
  <c r="I1343" i="1"/>
  <c r="I762" i="1"/>
  <c r="I1573" i="1"/>
  <c r="I2004" i="1"/>
  <c r="I28" i="1"/>
  <c r="I2062" i="1"/>
  <c r="I372" i="1"/>
  <c r="I1519" i="1"/>
  <c r="I1218" i="1"/>
  <c r="I1166" i="1"/>
  <c r="I294" i="1"/>
  <c r="I1925" i="1"/>
  <c r="I255" i="1"/>
  <c r="I1670" i="1"/>
  <c r="I1365" i="1"/>
  <c r="I1689" i="1"/>
  <c r="I169" i="1"/>
  <c r="I651" i="1"/>
  <c r="I511" i="1"/>
  <c r="I2309" i="1"/>
  <c r="I252" i="1"/>
  <c r="I1552" i="1"/>
  <c r="I201" i="1"/>
  <c r="I1010" i="1"/>
  <c r="I1288" i="1"/>
  <c r="I1686" i="1"/>
  <c r="I1683" i="1"/>
  <c r="I843" i="1"/>
  <c r="I1815" i="1"/>
  <c r="I1526" i="1"/>
  <c r="I1169" i="1"/>
  <c r="I1270" i="1"/>
  <c r="I1020" i="1"/>
  <c r="I1108" i="1"/>
  <c r="I172" i="1"/>
  <c r="I927" i="1"/>
  <c r="I978" i="1"/>
  <c r="I1209" i="1"/>
  <c r="I1610" i="1"/>
  <c r="I1216" i="1"/>
  <c r="I323" i="1"/>
  <c r="I1394" i="1"/>
  <c r="I1127" i="1"/>
  <c r="I102" i="1"/>
  <c r="I1248" i="1"/>
  <c r="I1553" i="1"/>
  <c r="I278" i="1"/>
  <c r="I1551" i="1"/>
  <c r="I1223" i="1"/>
  <c r="I1125" i="1"/>
  <c r="I1674" i="1"/>
  <c r="I381" i="1"/>
  <c r="I1370" i="1"/>
  <c r="I1086" i="1"/>
  <c r="I1168" i="1"/>
  <c r="I1023" i="1"/>
  <c r="I931" i="1"/>
  <c r="I654" i="1"/>
  <c r="I673" i="1"/>
  <c r="I1601" i="1"/>
  <c r="I1263" i="1"/>
  <c r="I1888" i="1"/>
  <c r="I1217" i="1"/>
  <c r="I226" i="1"/>
  <c r="I1150" i="1"/>
  <c r="I960" i="1"/>
  <c r="I1251" i="1"/>
  <c r="I1342" i="1"/>
  <c r="I1301" i="1"/>
  <c r="I1036" i="1"/>
  <c r="I1650" i="1"/>
  <c r="I1540" i="1"/>
  <c r="I1819" i="1"/>
  <c r="I1355" i="1"/>
  <c r="I1162" i="1"/>
  <c r="I1431" i="1"/>
  <c r="I1046" i="1"/>
  <c r="I1736" i="1"/>
  <c r="I1222" i="1"/>
  <c r="I1356" i="1"/>
  <c r="I1013" i="1"/>
  <c r="I1359" i="1"/>
  <c r="I1482" i="1"/>
  <c r="I410" i="1"/>
  <c r="I21" i="1"/>
  <c r="I522" i="1"/>
  <c r="I1212" i="1"/>
  <c r="I1513" i="1"/>
  <c r="I1310" i="1"/>
  <c r="I1198" i="1"/>
  <c r="I1170" i="1"/>
  <c r="I749" i="1"/>
  <c r="I1007" i="1"/>
  <c r="I1452" i="1"/>
  <c r="I1285" i="1"/>
  <c r="I1181" i="1"/>
  <c r="I1480" i="1"/>
  <c r="I924" i="1"/>
  <c r="I274" i="1"/>
  <c r="I785" i="1"/>
  <c r="I1040" i="1"/>
  <c r="I1235" i="1"/>
  <c r="I356" i="1"/>
  <c r="I1561" i="1"/>
  <c r="I3123" i="1" l="1"/>
  <c r="M2" i="1"/>
  <c r="R2" i="1" l="1"/>
  <c r="M3" i="1"/>
  <c r="K1264" i="1"/>
  <c r="M4" i="1" l="1"/>
  <c r="K423" i="1"/>
  <c r="K2008" i="1"/>
  <c r="K2813" i="1"/>
  <c r="K2339" i="1"/>
  <c r="K149" i="1"/>
  <c r="K122" i="1"/>
  <c r="K1245" i="1"/>
  <c r="K1304" i="1"/>
  <c r="K1592" i="1"/>
  <c r="K1193" i="1"/>
  <c r="K415" i="1"/>
  <c r="K825" i="1"/>
  <c r="K877" i="1"/>
  <c r="K2114" i="1"/>
  <c r="K711" i="1"/>
  <c r="K2357" i="1"/>
  <c r="K2007" i="1"/>
  <c r="K994" i="1"/>
  <c r="K456" i="1"/>
  <c r="K1780" i="1"/>
  <c r="K2034" i="1"/>
  <c r="K2468" i="1"/>
  <c r="K314" i="1"/>
  <c r="K1896" i="1"/>
  <c r="K1524" i="1"/>
  <c r="K1535" i="1"/>
  <c r="K96" i="1"/>
  <c r="K979" i="1"/>
  <c r="K2096" i="1"/>
  <c r="K635" i="1"/>
  <c r="K1765" i="1"/>
  <c r="K2000" i="1"/>
  <c r="K2211" i="1"/>
  <c r="K114" i="1"/>
  <c r="K2687" i="1"/>
  <c r="K1589" i="1"/>
  <c r="K1554" i="1"/>
  <c r="K1762" i="1"/>
  <c r="K1077" i="1"/>
  <c r="K421" i="1"/>
  <c r="K921" i="1"/>
  <c r="K2016" i="1"/>
  <c r="K880" i="1"/>
  <c r="K1745" i="1"/>
  <c r="K1815" i="1"/>
  <c r="K1356" i="1"/>
  <c r="K1500" i="1"/>
  <c r="K1405" i="1"/>
  <c r="K152" i="1"/>
  <c r="K696" i="1"/>
  <c r="K141" i="1"/>
  <c r="K33" i="1"/>
  <c r="K1603" i="1"/>
  <c r="K1239" i="1"/>
  <c r="K1176" i="1"/>
  <c r="K1211" i="1"/>
  <c r="K1775" i="1"/>
  <c r="K2265" i="1"/>
  <c r="K1655" i="1"/>
  <c r="K613" i="1"/>
  <c r="K2236" i="1"/>
  <c r="K100" i="1"/>
  <c r="K978" i="1"/>
  <c r="K781" i="1"/>
  <c r="K391" i="1"/>
  <c r="K1726" i="1"/>
  <c r="K1138" i="1"/>
  <c r="K209" i="1"/>
  <c r="K177" i="1"/>
  <c r="K2127" i="1"/>
  <c r="K931" i="1"/>
  <c r="K691" i="1"/>
  <c r="K1371" i="1"/>
  <c r="K943" i="1"/>
  <c r="K533" i="1"/>
  <c r="K283" i="1"/>
  <c r="K323" i="1"/>
  <c r="K836" i="1"/>
  <c r="K540" i="1"/>
  <c r="K107" i="1"/>
  <c r="K586" i="1"/>
  <c r="K1117" i="1"/>
  <c r="K2107" i="1"/>
  <c r="K459" i="1"/>
  <c r="K1430" i="1"/>
  <c r="K1152" i="1"/>
  <c r="K2001" i="1"/>
  <c r="K1717" i="1"/>
  <c r="K2243" i="1"/>
  <c r="K2214" i="1"/>
  <c r="K930" i="1"/>
  <c r="K2643" i="1"/>
  <c r="K772" i="1"/>
  <c r="K2860" i="1"/>
  <c r="K1916" i="1"/>
  <c r="K483" i="1"/>
  <c r="K2543" i="1"/>
  <c r="K1442" i="1"/>
  <c r="K373" i="1"/>
  <c r="K2185" i="1"/>
  <c r="K2197" i="1"/>
  <c r="K1179" i="1"/>
  <c r="K2375" i="1"/>
  <c r="K1606" i="1"/>
  <c r="K2258" i="1"/>
  <c r="K185" i="1"/>
  <c r="K1683" i="1"/>
  <c r="K563" i="1"/>
  <c r="K353" i="1"/>
  <c r="K2415" i="1"/>
  <c r="K2213" i="1"/>
  <c r="K2148" i="1"/>
  <c r="K301" i="1"/>
  <c r="K1180" i="1"/>
  <c r="K1039" i="1"/>
  <c r="K2719" i="1"/>
  <c r="K974" i="1"/>
  <c r="K649" i="1"/>
  <c r="K2889" i="1"/>
  <c r="K478" i="1"/>
  <c r="K1318" i="1"/>
  <c r="K2365" i="1"/>
  <c r="K1937" i="1"/>
  <c r="K2388" i="1"/>
  <c r="K1398" i="1"/>
  <c r="K427" i="1"/>
  <c r="K1631" i="1"/>
  <c r="K1259" i="1"/>
  <c r="K2847" i="1"/>
  <c r="K671" i="1"/>
  <c r="K220" i="1"/>
  <c r="K1396" i="1"/>
  <c r="K1583" i="1"/>
  <c r="K2569" i="1"/>
  <c r="K2239" i="1"/>
  <c r="K422" i="1"/>
  <c r="K2201" i="1"/>
  <c r="K923" i="1"/>
  <c r="K704" i="1"/>
  <c r="K295" i="1"/>
  <c r="K2010" i="1"/>
  <c r="K2326" i="1"/>
  <c r="K417" i="1"/>
  <c r="K322" i="1"/>
  <c r="K1793" i="1"/>
  <c r="K1934" i="1"/>
  <c r="K1590" i="1"/>
  <c r="K610" i="1"/>
  <c r="K1181" i="1"/>
  <c r="K2191" i="1"/>
  <c r="K1082" i="1"/>
  <c r="K2358" i="1"/>
  <c r="K541" i="1"/>
  <c r="K420" i="1"/>
  <c r="K2359" i="1"/>
  <c r="K2633" i="1"/>
  <c r="K1949" i="1"/>
  <c r="K1140" i="1"/>
  <c r="K695" i="1"/>
  <c r="K1783" i="1"/>
  <c r="K6" i="1"/>
  <c r="K1308" i="1"/>
  <c r="K181" i="1"/>
  <c r="K873" i="1"/>
  <c r="K2505" i="1"/>
  <c r="K2728" i="1"/>
  <c r="K1616" i="1"/>
  <c r="K2050" i="1"/>
  <c r="K1400" i="1"/>
  <c r="K2721" i="1"/>
  <c r="K2094" i="1"/>
  <c r="K1141" i="1"/>
  <c r="K2361" i="1"/>
  <c r="K205" i="1"/>
  <c r="K1355" i="1"/>
  <c r="K1750" i="1"/>
  <c r="K134" i="1"/>
  <c r="K148" i="1"/>
  <c r="K2894" i="1"/>
  <c r="K747" i="1"/>
  <c r="K1746" i="1"/>
  <c r="K1162" i="1"/>
  <c r="K2660" i="1"/>
  <c r="K1232" i="1"/>
  <c r="K2555" i="1"/>
  <c r="K660" i="1"/>
  <c r="K809" i="1"/>
  <c r="K335" i="1"/>
  <c r="K788" i="1"/>
  <c r="K580" i="1"/>
  <c r="K428" i="1"/>
  <c r="K501" i="1"/>
  <c r="K1601" i="1"/>
  <c r="K554" i="1"/>
  <c r="K1935" i="1"/>
  <c r="K235" i="1"/>
  <c r="K2686" i="1"/>
  <c r="K1819" i="1"/>
  <c r="K31" i="1"/>
  <c r="K1936" i="1"/>
  <c r="K653" i="1"/>
  <c r="K883" i="1"/>
  <c r="K2503" i="1"/>
  <c r="K1127" i="1"/>
  <c r="K2199" i="1"/>
  <c r="K1029" i="1"/>
  <c r="K1581" i="1"/>
  <c r="K2679" i="1"/>
  <c r="K842" i="1"/>
  <c r="K870" i="1"/>
  <c r="K409" i="1"/>
  <c r="K2820" i="1"/>
  <c r="K2070" i="1"/>
  <c r="K1813" i="1"/>
  <c r="K2219" i="1"/>
  <c r="K1334" i="1"/>
  <c r="K506" i="1"/>
  <c r="K2432" i="1"/>
  <c r="K389" i="1"/>
  <c r="K814" i="1"/>
  <c r="K1770" i="1"/>
  <c r="K1874" i="1"/>
  <c r="K1703" i="1"/>
  <c r="K338" i="1"/>
  <c r="K2226" i="1"/>
  <c r="K637" i="1"/>
  <c r="K1015" i="1"/>
  <c r="K1610" i="1"/>
  <c r="K2500" i="1"/>
  <c r="K1881" i="1"/>
  <c r="K1963" i="1"/>
  <c r="K860" i="1"/>
  <c r="K1462" i="1"/>
  <c r="K264" i="1"/>
  <c r="K1474" i="1"/>
  <c r="K1878" i="1"/>
  <c r="K1943" i="1"/>
  <c r="K1075" i="1"/>
  <c r="K19" i="1"/>
  <c r="K1079" i="1"/>
  <c r="K1669" i="1"/>
  <c r="K2333" i="1"/>
  <c r="K2506" i="1"/>
  <c r="K2638" i="1"/>
  <c r="K2253" i="1"/>
  <c r="K1763" i="1"/>
  <c r="K1586" i="1"/>
  <c r="K1971" i="1"/>
  <c r="K1944" i="1"/>
  <c r="K1625" i="1"/>
  <c r="K1384" i="1"/>
  <c r="K1841" i="1"/>
  <c r="K749" i="1"/>
  <c r="K2414" i="1"/>
  <c r="K2072" i="1"/>
  <c r="K2825" i="1"/>
  <c r="K1632" i="1"/>
  <c r="K143" i="1"/>
  <c r="K2183" i="1"/>
  <c r="K666" i="1"/>
  <c r="K2011" i="1"/>
  <c r="K108" i="1"/>
  <c r="K1038" i="1"/>
  <c r="K1816" i="1"/>
  <c r="K1945" i="1"/>
  <c r="K2862" i="1"/>
  <c r="K233" i="1"/>
  <c r="K1642" i="1"/>
  <c r="K659" i="1"/>
  <c r="K2113" i="1"/>
  <c r="K44" i="1"/>
  <c r="K2604" i="1"/>
  <c r="K907" i="1"/>
  <c r="K1675" i="1"/>
  <c r="K1203" i="1"/>
  <c r="K53" i="1"/>
  <c r="K2128" i="1"/>
  <c r="K1240" i="1"/>
  <c r="K372" i="1"/>
  <c r="K72" i="1"/>
  <c r="K380" i="1"/>
  <c r="K2398" i="1"/>
  <c r="K2891" i="1"/>
  <c r="K859" i="1"/>
  <c r="K376" i="1"/>
  <c r="K1925" i="1"/>
  <c r="K1833" i="1"/>
  <c r="K1068" i="1"/>
  <c r="K2234" i="1"/>
  <c r="K2837" i="1"/>
  <c r="K289" i="1"/>
  <c r="K1007" i="1"/>
  <c r="K2610" i="1"/>
  <c r="K364" i="1"/>
  <c r="K1463" i="1"/>
  <c r="K444" i="1"/>
  <c r="K2369" i="1"/>
  <c r="K2706" i="1"/>
  <c r="K208" i="1"/>
  <c r="K2267" i="1"/>
  <c r="K1498" i="1"/>
  <c r="K203" i="1"/>
  <c r="K773" i="1"/>
  <c r="K804" i="1"/>
  <c r="K1171" i="1"/>
  <c r="K1109" i="1"/>
  <c r="K1879" i="1"/>
  <c r="K1549" i="1"/>
  <c r="K1410" i="1"/>
  <c r="K1438" i="1"/>
  <c r="K2939" i="1"/>
  <c r="K737" i="1"/>
  <c r="K2157" i="1"/>
  <c r="K2076" i="1"/>
  <c r="K2818" i="1"/>
  <c r="K2283" i="1"/>
  <c r="K2548" i="1"/>
  <c r="K1810" i="1"/>
  <c r="K1345" i="1"/>
  <c r="K137" i="1"/>
  <c r="K904" i="1"/>
  <c r="K766" i="1"/>
  <c r="K317" i="1"/>
  <c r="K2251" i="1"/>
  <c r="K700" i="1"/>
  <c r="K1315" i="1"/>
  <c r="K1146" i="1"/>
  <c r="K193" i="1"/>
  <c r="K926" i="1"/>
  <c r="K1647" i="1"/>
  <c r="K40" i="1"/>
  <c r="K582" i="1"/>
  <c r="K1014" i="1"/>
  <c r="K1970" i="1"/>
  <c r="K2069" i="1"/>
  <c r="K1799" i="1"/>
  <c r="K1043" i="1"/>
  <c r="K1401" i="1"/>
  <c r="K1801" i="1"/>
  <c r="K2445" i="1"/>
  <c r="K705" i="1"/>
  <c r="K93" i="1"/>
  <c r="K741" i="1"/>
  <c r="K1298" i="1"/>
  <c r="K1055" i="1"/>
  <c r="K125" i="1"/>
  <c r="K1873" i="1"/>
  <c r="K2240" i="1"/>
  <c r="K70" i="1"/>
  <c r="K929" i="1"/>
  <c r="K1808" i="1"/>
  <c r="K488" i="1"/>
  <c r="K215" i="1"/>
  <c r="K1346" i="1"/>
  <c r="K2753" i="1"/>
  <c r="K2700" i="1"/>
  <c r="K2318" i="1"/>
  <c r="K1309" i="1"/>
  <c r="K789" i="1"/>
  <c r="K1114" i="1"/>
  <c r="K1522" i="1"/>
  <c r="K2004" i="1"/>
  <c r="K1653" i="1"/>
  <c r="K399" i="1"/>
  <c r="K595" i="1"/>
  <c r="K2169" i="1"/>
  <c r="K855" i="1"/>
  <c r="K694" i="1"/>
  <c r="K2062" i="1"/>
  <c r="K960" i="1"/>
  <c r="K2343" i="1"/>
  <c r="K1072" i="1"/>
  <c r="K1198" i="1"/>
  <c r="K27" i="1"/>
  <c r="K997" i="1"/>
  <c r="K425" i="1"/>
  <c r="K2629" i="1"/>
  <c r="K2822" i="1"/>
  <c r="K1773" i="1"/>
  <c r="K1172" i="1"/>
  <c r="K430" i="1"/>
  <c r="K1542" i="1"/>
  <c r="K1996" i="1"/>
  <c r="K378" i="1"/>
  <c r="K344" i="1"/>
  <c r="K217" i="1"/>
  <c r="K1495" i="1"/>
  <c r="K2504" i="1"/>
  <c r="K2412" i="1"/>
  <c r="K155" i="1"/>
  <c r="K1373" i="1"/>
  <c r="K2878" i="1"/>
  <c r="K868" i="1"/>
  <c r="K2886" i="1"/>
  <c r="K553" i="1"/>
  <c r="K2196" i="1"/>
  <c r="K1124" i="1"/>
  <c r="K681" i="1"/>
  <c r="K1482" i="1"/>
  <c r="K1667" i="1"/>
  <c r="K1221" i="1"/>
  <c r="K25" i="1"/>
  <c r="K438" i="1"/>
  <c r="K77" i="1"/>
  <c r="K292" i="1"/>
  <c r="K1187" i="1"/>
  <c r="K1063" i="1"/>
  <c r="K914" i="1"/>
  <c r="K1222" i="1"/>
  <c r="K898" i="1"/>
  <c r="K304" i="1"/>
  <c r="K1094" i="1"/>
  <c r="K2121" i="1"/>
  <c r="K2350" i="1"/>
  <c r="K1270" i="1"/>
  <c r="K2346" i="1"/>
  <c r="K324" i="1"/>
  <c r="K2456" i="1"/>
  <c r="K1588" i="1"/>
  <c r="K487" i="1"/>
  <c r="K701" i="1"/>
  <c r="K15" i="1"/>
  <c r="K2794" i="1"/>
  <c r="K2327" i="1"/>
  <c r="K2376" i="1"/>
  <c r="K765" i="1"/>
  <c r="K2836" i="1"/>
  <c r="K202" i="1"/>
  <c r="K411" i="1"/>
  <c r="K22" i="1"/>
  <c r="K1189" i="1"/>
  <c r="K882" i="1"/>
  <c r="K30" i="1"/>
  <c r="K1861" i="1"/>
  <c r="K2178" i="1"/>
  <c r="K2321" i="1"/>
  <c r="K1630" i="1"/>
  <c r="K1671" i="1"/>
  <c r="K893" i="1"/>
  <c r="K727" i="1"/>
  <c r="K139" i="1"/>
  <c r="K1296" i="1"/>
  <c r="K1478" i="1"/>
  <c r="K1268" i="1"/>
  <c r="K2637" i="1"/>
  <c r="K1464" i="1"/>
  <c r="K1883" i="1"/>
  <c r="K388" i="1"/>
  <c r="K2486" i="1"/>
  <c r="K124" i="1"/>
  <c r="K308" i="1"/>
  <c r="K1459" i="1"/>
  <c r="K2430" i="1"/>
  <c r="K575" i="1"/>
  <c r="K1662" i="1"/>
  <c r="K1645" i="1"/>
  <c r="K545" i="1"/>
  <c r="K94" i="1"/>
  <c r="K853" i="1"/>
  <c r="K1006" i="1"/>
  <c r="K2028" i="1"/>
  <c r="K230" i="1"/>
  <c r="K2167" i="1"/>
  <c r="K1047" i="1"/>
  <c r="K269" i="1"/>
  <c r="K2111" i="1"/>
  <c r="K643" i="1"/>
  <c r="K2079" i="1"/>
  <c r="K36" i="1"/>
  <c r="K598" i="1"/>
  <c r="K2450" i="1"/>
  <c r="K1513" i="1"/>
  <c r="K1983" i="1"/>
  <c r="K1519" i="1"/>
  <c r="K892" i="1"/>
  <c r="K429" i="1"/>
  <c r="K1209" i="1"/>
  <c r="K104" i="1"/>
  <c r="K912" i="1"/>
  <c r="K527" i="1"/>
  <c r="K2154" i="1"/>
  <c r="K1866" i="1"/>
  <c r="K1399" i="1"/>
  <c r="K103" i="1"/>
  <c r="K557" i="1"/>
  <c r="K172" i="1"/>
  <c r="K1560" i="1"/>
  <c r="K329" i="1"/>
  <c r="K2059" i="1"/>
  <c r="K440" i="1"/>
  <c r="K351" i="1"/>
  <c r="K199" i="1"/>
  <c r="K342" i="1"/>
  <c r="K297" i="1"/>
  <c r="K1305" i="1"/>
  <c r="K371" i="1"/>
  <c r="K497" i="1"/>
  <c r="K910" i="1"/>
  <c r="K1420" i="1"/>
  <c r="K2870" i="1"/>
  <c r="K82" i="1"/>
  <c r="K620" i="1"/>
  <c r="K602" i="1"/>
  <c r="K502" i="1"/>
  <c r="K201" i="1"/>
  <c r="K167" i="1"/>
  <c r="K259" i="1"/>
  <c r="K1341" i="1"/>
  <c r="K829" i="1"/>
  <c r="K597" i="1"/>
  <c r="K1344" i="1"/>
  <c r="K2244" i="1"/>
  <c r="K1450" i="1"/>
  <c r="K2488" i="1"/>
  <c r="K179" i="1"/>
  <c r="K1467" i="1"/>
  <c r="K161" i="1"/>
  <c r="K589" i="1"/>
  <c r="K486" i="1"/>
  <c r="K2717" i="1"/>
  <c r="K2274" i="1"/>
  <c r="K226" i="1"/>
  <c r="K676" i="1"/>
  <c r="K658" i="1"/>
  <c r="K630" i="1"/>
  <c r="K1452" i="1"/>
  <c r="K1908" i="1"/>
  <c r="K670" i="1"/>
  <c r="K475" i="1"/>
  <c r="K1575" i="1"/>
  <c r="K140" i="1"/>
  <c r="K64" i="1"/>
  <c r="K846" i="1"/>
  <c r="K942" i="1"/>
  <c r="K34" i="1"/>
  <c r="K101" i="1"/>
  <c r="K1201" i="1"/>
  <c r="K2222" i="1"/>
  <c r="K957" i="1"/>
  <c r="K365" i="1"/>
  <c r="K1269" i="1"/>
  <c r="K1103" i="1"/>
  <c r="K2349" i="1"/>
  <c r="K1626" i="1"/>
  <c r="K1220" i="1"/>
  <c r="K1897" i="1"/>
  <c r="K251" i="1"/>
  <c r="K1920" i="1"/>
  <c r="K2400" i="1"/>
  <c r="K2526" i="1"/>
  <c r="K975" i="1"/>
  <c r="K1083" i="1"/>
  <c r="K1499" i="1"/>
  <c r="K2697" i="1"/>
  <c r="K1272" i="1"/>
  <c r="K1886" i="1"/>
  <c r="K1070" i="1"/>
  <c r="K281" i="1"/>
  <c r="K132" i="1"/>
  <c r="K2433" i="1"/>
  <c r="K780" i="1"/>
  <c r="K1829" i="1"/>
  <c r="K740" i="1"/>
  <c r="K309" i="1"/>
  <c r="K1898" i="1"/>
  <c r="K1107" i="1"/>
  <c r="K2658" i="1"/>
  <c r="K1902" i="1"/>
  <c r="K2063" i="1"/>
  <c r="K769" i="1"/>
  <c r="K212" i="1"/>
  <c r="K2242" i="1"/>
  <c r="K650" i="1"/>
  <c r="K826" i="1"/>
  <c r="K1322" i="1"/>
  <c r="K525" i="1"/>
  <c r="K840" i="1"/>
  <c r="K1086" i="1"/>
  <c r="K2800" i="1"/>
  <c r="K2824" i="1"/>
  <c r="K2632" i="1"/>
  <c r="K2209" i="1"/>
  <c r="K2765" i="1"/>
  <c r="K2890" i="1"/>
  <c r="K1595" i="1"/>
  <c r="K2807" i="1"/>
  <c r="K2786" i="1"/>
  <c r="K464" i="1"/>
  <c r="K2221" i="1"/>
  <c r="K1312" i="1"/>
  <c r="K2190" i="1"/>
  <c r="K2386" i="1"/>
  <c r="K439" i="1"/>
  <c r="K1050" i="1"/>
  <c r="K1445" i="1"/>
  <c r="K256" i="1"/>
  <c r="K1637" i="1"/>
  <c r="K774" i="1"/>
  <c r="K1796" i="1"/>
  <c r="K328" i="1"/>
  <c r="K1959" i="1"/>
  <c r="K1505" i="1"/>
  <c r="K1057" i="1"/>
  <c r="K10" i="1"/>
  <c r="K699" i="1"/>
  <c r="K1665" i="1"/>
  <c r="K1205" i="1"/>
  <c r="K1251" i="1"/>
  <c r="K1010" i="1"/>
  <c r="K2" i="1"/>
  <c r="K2852" i="1"/>
  <c r="K218" i="1"/>
  <c r="K2073" i="1"/>
  <c r="K2254" i="1"/>
  <c r="K2218" i="1"/>
  <c r="K2149" i="1"/>
  <c r="K1475" i="1"/>
  <c r="K793" i="1"/>
  <c r="K1738" i="1"/>
  <c r="K318" i="1"/>
  <c r="K1431" i="1"/>
  <c r="K1116" i="1"/>
  <c r="K2284" i="1"/>
  <c r="K1800" i="1"/>
  <c r="K2499" i="1"/>
  <c r="K396" i="1"/>
  <c r="K1696" i="1"/>
  <c r="K812" i="1"/>
  <c r="K703" i="1"/>
  <c r="K1458" i="1"/>
  <c r="K1161" i="1"/>
  <c r="K1868" i="1"/>
  <c r="K32" i="1"/>
  <c r="K223" i="1"/>
  <c r="K1024" i="1"/>
  <c r="K2101" i="1"/>
  <c r="K67" i="1"/>
  <c r="K2083" i="1"/>
  <c r="K2659" i="1"/>
  <c r="K1148" i="1"/>
  <c r="K8" i="1"/>
  <c r="K95" i="1"/>
  <c r="K980" i="1"/>
  <c r="K2823" i="1"/>
  <c r="K1894" i="1"/>
  <c r="K777" i="1"/>
  <c r="K11" i="1"/>
  <c r="K2020" i="1"/>
  <c r="K1417" i="1"/>
  <c r="K1857" i="1"/>
  <c r="K1150" i="1"/>
  <c r="K2290" i="1"/>
  <c r="K1238" i="1"/>
  <c r="K505" i="1"/>
  <c r="K761" i="1"/>
  <c r="K1565" i="1"/>
  <c r="K948" i="1"/>
  <c r="K2780" i="1"/>
  <c r="K252" i="1"/>
  <c r="K2744" i="1"/>
  <c r="K293" i="1"/>
  <c r="K933" i="1"/>
  <c r="K581" i="1"/>
  <c r="K1037" i="1"/>
  <c r="K2320" i="1"/>
  <c r="K885" i="1"/>
  <c r="K861" i="1"/>
  <c r="K1681" i="1"/>
  <c r="K1509" i="1"/>
  <c r="K187" i="1"/>
  <c r="K858" i="1"/>
  <c r="K1700" i="1"/>
  <c r="K510" i="1"/>
  <c r="K345" i="1"/>
  <c r="K17" i="1"/>
  <c r="K1591" i="1"/>
  <c r="K1761" i="1"/>
  <c r="K2023" i="1"/>
  <c r="K2247" i="1"/>
  <c r="K2012" i="1"/>
  <c r="K1757" i="1"/>
  <c r="K325" i="1"/>
  <c r="K145" i="1"/>
  <c r="K88" i="1"/>
  <c r="K2250" i="1"/>
  <c r="K2881" i="1"/>
  <c r="K1853" i="1"/>
  <c r="K1664" i="1"/>
  <c r="K2066" i="1"/>
  <c r="K2256" i="1"/>
  <c r="K225" i="1"/>
  <c r="K2295" i="1"/>
  <c r="K133" i="1"/>
  <c r="K2060" i="1"/>
  <c r="K2424" i="1"/>
  <c r="K2601" i="1"/>
  <c r="K719" i="1"/>
  <c r="K332" i="1"/>
  <c r="K2827" i="1"/>
  <c r="K2289" i="1"/>
  <c r="K857" i="1"/>
  <c r="K3117" i="1"/>
  <c r="K1370" i="1"/>
  <c r="K211" i="1"/>
  <c r="K1457" i="1"/>
  <c r="K1382" i="1"/>
  <c r="K623" i="1"/>
  <c r="K2417" i="1"/>
  <c r="K2249" i="1"/>
  <c r="K1651" i="1"/>
  <c r="K1285" i="1"/>
  <c r="K1838" i="1"/>
  <c r="K1412" i="1"/>
  <c r="K1492" i="1"/>
  <c r="K1019" i="1"/>
  <c r="K2158" i="1"/>
  <c r="K290" i="1"/>
  <c r="K2677" i="1"/>
  <c r="K1596" i="1"/>
  <c r="K1953" i="1"/>
  <c r="K2212" i="1"/>
  <c r="K1165" i="1"/>
  <c r="K1658" i="1"/>
  <c r="K41" i="1"/>
  <c r="K2187" i="1"/>
  <c r="K2867" i="1"/>
  <c r="K2098" i="1"/>
  <c r="K1562" i="1"/>
  <c r="K1062" i="1"/>
  <c r="K550" i="1"/>
  <c r="K2444" i="1"/>
  <c r="K1122" i="1"/>
  <c r="K347" i="1"/>
  <c r="K1012" i="1"/>
  <c r="K899" i="1"/>
  <c r="K830" i="1"/>
  <c r="K849" i="1"/>
  <c r="K1470" i="1"/>
  <c r="K2255" i="1"/>
  <c r="K724" i="1"/>
  <c r="K1570" i="1"/>
  <c r="K1822" i="1"/>
  <c r="K2143" i="1"/>
  <c r="K507" i="1"/>
  <c r="K673" i="1"/>
  <c r="K66" i="1"/>
  <c r="K1769" i="1"/>
  <c r="K625" i="1"/>
  <c r="K964" i="1"/>
  <c r="K1342" i="1"/>
  <c r="K1623" i="1"/>
  <c r="K407" i="1"/>
  <c r="K2539" i="1"/>
  <c r="K1074" i="1"/>
  <c r="K2035" i="1"/>
  <c r="K1654" i="1"/>
  <c r="K1931" i="1"/>
  <c r="K162" i="1"/>
  <c r="K406" i="1"/>
  <c r="K621" i="1"/>
  <c r="K2331" i="1"/>
  <c r="K865" i="1"/>
  <c r="K1622" i="1"/>
  <c r="K2257" i="1"/>
  <c r="K275" i="1"/>
  <c r="K485" i="1"/>
  <c r="K2420" i="1"/>
  <c r="K1143" i="1"/>
  <c r="K14" i="1"/>
  <c r="K1579" i="1"/>
  <c r="K2869" i="1"/>
  <c r="K1408" i="1"/>
  <c r="K783" i="1"/>
  <c r="K987" i="1"/>
  <c r="K35" i="1"/>
  <c r="K742" i="1"/>
  <c r="K2843" i="1"/>
  <c r="K2597" i="1"/>
  <c r="K56" i="1"/>
  <c r="K26" i="1"/>
  <c r="K1685" i="1"/>
  <c r="K2513" i="1"/>
  <c r="K770" i="1"/>
  <c r="K2323" i="1"/>
  <c r="K614" i="1"/>
  <c r="K2644" i="1"/>
  <c r="K884" i="1"/>
  <c r="K2666" i="1"/>
  <c r="K2624" i="1"/>
  <c r="K1174" i="1"/>
  <c r="K403" i="1"/>
  <c r="K306" i="1"/>
  <c r="K1324" i="1"/>
  <c r="K753" i="1"/>
  <c r="K60" i="1"/>
  <c r="K2039" i="1"/>
  <c r="K395" i="1"/>
  <c r="K299" i="1"/>
  <c r="K1421" i="1"/>
  <c r="K538" i="1"/>
  <c r="K1185" i="1"/>
  <c r="K690" i="1"/>
  <c r="K823" i="1"/>
  <c r="K1568" i="1"/>
  <c r="K81" i="1"/>
  <c r="K511" i="1"/>
  <c r="K888" i="1"/>
  <c r="K1698" i="1"/>
  <c r="K80" i="1"/>
  <c r="K755" i="1"/>
  <c r="K1101" i="1"/>
  <c r="K63" i="1"/>
  <c r="K1358" i="1"/>
  <c r="K2276" i="1"/>
  <c r="K260" i="1"/>
  <c r="K1274" i="1"/>
  <c r="K2206" i="1"/>
  <c r="K272" i="1"/>
  <c r="K989" i="1"/>
  <c r="K662" i="1"/>
  <c r="K2313" i="1"/>
  <c r="K1197" i="1"/>
  <c r="K473" i="1"/>
  <c r="K520" i="1"/>
  <c r="K1493" i="1"/>
  <c r="K207" i="1"/>
  <c r="K758" i="1"/>
  <c r="K2272" i="1"/>
  <c r="K1862" i="1"/>
  <c r="K1434" i="1"/>
  <c r="K1831" i="1"/>
  <c r="K196" i="1"/>
  <c r="K1343" i="1"/>
  <c r="K2038" i="1"/>
  <c r="K1740" i="1"/>
  <c r="K1261" i="1"/>
  <c r="K2467" i="1"/>
  <c r="K561" i="1"/>
  <c r="K466" i="1"/>
  <c r="K2826" i="1"/>
  <c r="K937" i="1"/>
  <c r="K1743" i="1"/>
  <c r="K2397" i="1"/>
  <c r="K2885" i="1"/>
  <c r="K191" i="1"/>
  <c r="K1225" i="1"/>
  <c r="K995" i="1"/>
  <c r="K1126" i="1"/>
  <c r="K2162" i="1"/>
  <c r="K498" i="1"/>
  <c r="K1306" i="1"/>
  <c r="K2027" i="1"/>
  <c r="K820" i="1"/>
  <c r="K1939" i="1"/>
  <c r="K65" i="1"/>
  <c r="K1923" i="1"/>
  <c r="K127" i="1"/>
  <c r="K810" i="1"/>
  <c r="K843" i="1"/>
  <c r="K2517" i="1"/>
  <c r="K1917" i="1"/>
  <c r="K204" i="1"/>
  <c r="K678" i="1"/>
  <c r="K1593" i="1"/>
  <c r="K2528" i="1"/>
  <c r="K2168" i="1"/>
  <c r="K2531" i="1"/>
  <c r="K2281" i="1"/>
  <c r="K1620" i="1"/>
  <c r="K1531" i="1"/>
  <c r="K817" i="1"/>
  <c r="K1942" i="1"/>
  <c r="K572" i="1"/>
  <c r="K1551" i="1"/>
  <c r="K731" i="1"/>
  <c r="K1670" i="1"/>
  <c r="K1422" i="1"/>
  <c r="K1489" i="1"/>
  <c r="K2344" i="1"/>
  <c r="K234" i="1"/>
  <c r="K1497" i="1"/>
  <c r="K2301" i="1"/>
  <c r="K2043" i="1"/>
  <c r="K1487" i="1"/>
  <c r="K1863" i="1"/>
  <c r="K1218" i="1"/>
  <c r="K2118" i="1"/>
  <c r="K1097" i="1"/>
  <c r="K254" i="1"/>
  <c r="K2761" i="1"/>
  <c r="K1663" i="1"/>
  <c r="K424" i="1"/>
  <c r="K2448" i="1"/>
  <c r="K2202" i="1"/>
  <c r="K915" i="1"/>
  <c r="K1865" i="1"/>
  <c r="K2525" i="1"/>
  <c r="K355" i="1"/>
  <c r="K2174" i="1"/>
  <c r="K1002" i="1"/>
  <c r="K2340" i="1"/>
  <c r="K1718" i="1"/>
  <c r="K3098" i="1"/>
  <c r="K680" i="1"/>
  <c r="K1640" i="1"/>
  <c r="K2026" i="1"/>
  <c r="K23" i="1"/>
  <c r="K2015" i="1"/>
  <c r="K1175" i="1"/>
  <c r="K1686" i="1"/>
  <c r="K603" i="1"/>
  <c r="K928" i="1"/>
  <c r="K2884" i="1"/>
  <c r="K2067" i="1"/>
  <c r="K1081" i="1"/>
  <c r="K2161" i="1"/>
  <c r="K2877" i="1"/>
  <c r="K2582" i="1"/>
  <c r="K450" i="1"/>
  <c r="K219" i="1"/>
  <c r="K1573" i="1"/>
  <c r="K168" i="1"/>
  <c r="K2518" i="1"/>
  <c r="K2273" i="1"/>
  <c r="K38" i="1"/>
  <c r="K2380" i="1"/>
  <c r="K2583" i="1"/>
  <c r="K1023" i="1"/>
  <c r="K2726" i="1"/>
  <c r="K2006" i="1"/>
  <c r="K2730" i="1"/>
  <c r="K339" i="1"/>
  <c r="K2593" i="1"/>
  <c r="K1677" i="1"/>
  <c r="K302" i="1"/>
  <c r="K184" i="1"/>
  <c r="K2024" i="1"/>
  <c r="K576" i="1"/>
  <c r="K2871" i="1"/>
  <c r="K200" i="1"/>
  <c r="K1668" i="1"/>
  <c r="K950" i="1"/>
  <c r="K1212" i="1"/>
  <c r="K240" i="1"/>
  <c r="K249" i="1"/>
  <c r="K532" i="1"/>
  <c r="K1383" i="1"/>
  <c r="K665" i="1"/>
  <c r="K2207" i="1"/>
  <c r="K1049" i="1"/>
  <c r="K972" i="1"/>
  <c r="K2821" i="1"/>
  <c r="K663" i="1"/>
  <c r="K320" i="1"/>
  <c r="K939" i="1"/>
  <c r="K1927" i="1"/>
  <c r="K934" i="1"/>
  <c r="K1932" i="1"/>
  <c r="K1674" i="1"/>
  <c r="K121" i="1"/>
  <c r="K2442" i="1"/>
  <c r="K106" i="1"/>
  <c r="K2054" i="1"/>
  <c r="K2160" i="1"/>
  <c r="K2775" i="1"/>
  <c r="K381" i="1"/>
  <c r="K2540" i="1"/>
  <c r="K2198" i="1"/>
  <c r="K316" i="1"/>
  <c r="K2089" i="1"/>
  <c r="K1033" i="1"/>
  <c r="K577" i="1"/>
  <c r="K2150" i="1"/>
  <c r="K1598" i="1"/>
  <c r="K522" i="1"/>
  <c r="K2631" i="1"/>
  <c r="K57" i="1"/>
  <c r="K996" i="1"/>
  <c r="K1013" i="1"/>
  <c r="K1340" i="1"/>
  <c r="K1755" i="1"/>
  <c r="K1089" i="1"/>
  <c r="K1447" i="1"/>
  <c r="K1714" i="1"/>
  <c r="K2231" i="1"/>
  <c r="K2285" i="1"/>
  <c r="K2305" i="1"/>
  <c r="K1302" i="1"/>
  <c r="K1379" i="1"/>
  <c r="K243" i="1"/>
  <c r="K864" i="1"/>
  <c r="K2879" i="1"/>
  <c r="K2892" i="1"/>
  <c r="K229" i="1"/>
  <c r="K490" i="1"/>
  <c r="K1563" i="1"/>
  <c r="K791" i="1"/>
  <c r="K1147" i="1"/>
  <c r="K1977" i="1"/>
  <c r="K924" i="1"/>
  <c r="K896" i="1"/>
  <c r="K279" i="1"/>
  <c r="K195" i="1"/>
  <c r="K113" i="1"/>
  <c r="K1804" i="1"/>
  <c r="K1697" i="1"/>
  <c r="K2883" i="1"/>
  <c r="K952" i="1"/>
  <c r="K2421" i="1"/>
  <c r="K1071" i="1"/>
  <c r="K2865" i="1"/>
  <c r="K2596" i="1"/>
  <c r="K519" i="1"/>
  <c r="K1293" i="1"/>
  <c r="K1271" i="1"/>
  <c r="K2722" i="1"/>
  <c r="K2790" i="1"/>
  <c r="K932" i="1"/>
  <c r="K416" i="1"/>
  <c r="K1186" i="1"/>
  <c r="K867" i="1"/>
  <c r="K2855" i="1"/>
  <c r="K194" i="1"/>
  <c r="K2680" i="1"/>
  <c r="K1183" i="1"/>
  <c r="K2544" i="1"/>
  <c r="K154" i="1"/>
  <c r="K1216" i="1"/>
  <c r="K1673" i="1"/>
  <c r="K818" i="1"/>
  <c r="K891" i="1"/>
  <c r="K210" i="1"/>
  <c r="K1369" i="1"/>
  <c r="K37" i="1"/>
  <c r="K2208" i="1"/>
  <c r="K1847" i="1"/>
  <c r="K1795" i="1"/>
  <c r="K71" i="1"/>
  <c r="K1424" i="1"/>
  <c r="K947" i="1"/>
  <c r="K2328" i="1"/>
  <c r="K834" i="1"/>
  <c r="K2288" i="1"/>
  <c r="K1611" i="1"/>
  <c r="K852" i="1"/>
  <c r="K89" i="1"/>
  <c r="K657" i="1"/>
  <c r="K336" i="1"/>
  <c r="K908" i="1"/>
  <c r="K1133" i="1"/>
  <c r="K1510" i="1"/>
  <c r="K735" i="1"/>
  <c r="K377" i="1"/>
  <c r="K375" i="1"/>
  <c r="K2618" i="1"/>
  <c r="K224" i="1"/>
  <c r="K2496" i="1"/>
  <c r="K1526" i="1"/>
  <c r="K2588" i="1"/>
  <c r="K1066" i="1"/>
  <c r="K1125" i="1"/>
  <c r="K2299" i="1"/>
  <c r="K1919" i="1"/>
  <c r="K799" i="1"/>
  <c r="K764" i="1"/>
  <c r="K1480" i="1"/>
  <c r="K2550" i="1"/>
  <c r="K245" i="1"/>
  <c r="K2235" i="1"/>
  <c r="K1030" i="1"/>
  <c r="K1909" i="1"/>
  <c r="K1666" i="1"/>
  <c r="K2352" i="1"/>
  <c r="K312" i="1"/>
  <c r="K2516" i="1"/>
  <c r="K1111" i="1"/>
  <c r="K368" i="1"/>
  <c r="K109" i="1"/>
  <c r="K1639" i="1"/>
  <c r="K1972" i="1"/>
  <c r="K445" i="1"/>
  <c r="K2351" i="1"/>
  <c r="K762" i="1"/>
  <c r="K2082" i="1"/>
  <c r="K805" i="1"/>
  <c r="K1435" i="1"/>
  <c r="K1054" i="1"/>
  <c r="K2126" i="1"/>
  <c r="K2171" i="1"/>
  <c r="K2783" i="1"/>
  <c r="K729" i="1"/>
  <c r="K123" i="1"/>
  <c r="K2483" i="1"/>
  <c r="K594" i="1"/>
  <c r="K2102" i="1"/>
  <c r="K1903" i="1"/>
  <c r="K1736" i="1"/>
  <c r="K467" i="1"/>
  <c r="K2833" i="1"/>
  <c r="K232" i="1"/>
  <c r="K607" i="1"/>
  <c r="K189" i="1"/>
  <c r="K969" i="1"/>
  <c r="K348" i="1"/>
  <c r="K1100" i="1"/>
  <c r="K644" i="1"/>
  <c r="K504" i="1"/>
  <c r="K1599" i="1"/>
  <c r="K239" i="1"/>
  <c r="K1823" i="1"/>
  <c r="K2710" i="1"/>
  <c r="K2014" i="1"/>
  <c r="K379" i="1"/>
  <c r="K1022" i="1"/>
  <c r="K2364" i="1"/>
  <c r="K213" i="1"/>
  <c r="K828" i="1"/>
  <c r="K2268" i="1"/>
  <c r="K282" i="1"/>
  <c r="K1910" i="1"/>
  <c r="K827" i="1"/>
  <c r="K1105" i="1"/>
  <c r="K725" i="1"/>
  <c r="K1576" i="1"/>
  <c r="K556" i="1"/>
  <c r="K668" i="1"/>
  <c r="K604" i="1"/>
  <c r="K2743" i="1"/>
  <c r="K2458" i="1"/>
  <c r="K1503" i="1"/>
  <c r="K1569" i="1"/>
  <c r="K958" i="1"/>
  <c r="K2088" i="1"/>
  <c r="K382" i="1"/>
  <c r="K1597" i="1"/>
  <c r="K1095" i="1"/>
  <c r="K900" i="1"/>
  <c r="K1786" i="1"/>
  <c r="K944" i="1"/>
  <c r="K2210" i="1"/>
  <c r="K2585" i="1"/>
  <c r="K1694" i="1"/>
  <c r="K2665" i="1"/>
  <c r="K982" i="1"/>
  <c r="K2071" i="1"/>
  <c r="K20" i="1"/>
  <c r="K102" i="1"/>
  <c r="K569" i="1"/>
  <c r="K1864" i="1"/>
  <c r="K73" i="1"/>
  <c r="K455" i="1"/>
  <c r="K2262" i="1"/>
  <c r="K463" i="1"/>
  <c r="K1926" i="1"/>
  <c r="K2537" i="1"/>
  <c r="K2465" i="1"/>
  <c r="K1836" i="1"/>
  <c r="K1891" i="1"/>
  <c r="K1391" i="1"/>
  <c r="K1461" i="1"/>
  <c r="K1229" i="1"/>
  <c r="K408" i="1"/>
  <c r="K1494" i="1"/>
  <c r="K913" i="1"/>
  <c r="K227" i="1"/>
  <c r="K1747" i="1"/>
  <c r="K83" i="1"/>
  <c r="K945" i="1"/>
  <c r="K606" i="1"/>
  <c r="K48" i="1"/>
  <c r="K1159" i="1"/>
  <c r="K1733" i="1"/>
  <c r="K2315" i="1"/>
  <c r="K2270" i="1"/>
  <c r="K180" i="1"/>
  <c r="K28" i="1"/>
  <c r="K2192" i="1"/>
  <c r="K2362" i="1"/>
  <c r="K1585" i="1"/>
  <c r="K84" i="1"/>
  <c r="K266" i="1"/>
  <c r="K2348" i="1"/>
  <c r="K1060" i="1"/>
  <c r="K2594" i="1"/>
  <c r="K2549" i="1"/>
  <c r="K1840" i="1"/>
  <c r="K110" i="1"/>
  <c r="K756" i="1"/>
  <c r="K1108" i="1"/>
  <c r="K1056" i="1"/>
  <c r="K739" i="1"/>
  <c r="K1466" i="1"/>
  <c r="K1262" i="1"/>
  <c r="K1004" i="1"/>
  <c r="K363" i="1"/>
  <c r="K248" i="1"/>
  <c r="K2492" i="1"/>
  <c r="K2125" i="1"/>
  <c r="K1582" i="1"/>
  <c r="K1571" i="1"/>
  <c r="K2507" i="1"/>
  <c r="K238" i="1"/>
  <c r="K956" i="1"/>
  <c r="K528" i="1"/>
  <c r="K1226" i="1"/>
  <c r="K1042" i="1"/>
  <c r="K1884" i="1"/>
  <c r="K311" i="1"/>
  <c r="K1080" i="1"/>
  <c r="K2224" i="1"/>
  <c r="K98" i="1"/>
  <c r="K400" i="1"/>
  <c r="K927" i="1"/>
  <c r="K437" i="1"/>
  <c r="K1905" i="1"/>
  <c r="K808" i="1"/>
  <c r="K716" i="1"/>
  <c r="K327" i="1"/>
  <c r="K1479" i="1"/>
  <c r="K1078" i="1"/>
  <c r="K714" i="1"/>
  <c r="K1821" i="1"/>
  <c r="K890" i="1"/>
  <c r="K2461" i="1"/>
  <c r="K2184" i="1"/>
  <c r="K813" i="1"/>
  <c r="K1990" i="1"/>
  <c r="K2337" i="1"/>
  <c r="K1154" i="1"/>
  <c r="K1182" i="1"/>
  <c r="K552" i="1"/>
  <c r="K1481" i="1"/>
  <c r="K734" i="1"/>
  <c r="K1365" i="1"/>
  <c r="K2115" i="1"/>
  <c r="K1484" i="1"/>
  <c r="K1036" i="1"/>
  <c r="K9" i="1"/>
  <c r="K1722" i="1"/>
  <c r="K303" i="1"/>
  <c r="K2810" i="1"/>
  <c r="K1543" i="1"/>
  <c r="K1374" i="1"/>
  <c r="K2570" i="1"/>
  <c r="K1779" i="1"/>
  <c r="K2013" i="1"/>
  <c r="K2308" i="1"/>
  <c r="K1922" i="1"/>
  <c r="K1156" i="1"/>
  <c r="K384" i="1"/>
  <c r="K2252" i="1"/>
  <c r="K1263" i="1"/>
  <c r="K998" i="1"/>
  <c r="K250" i="1"/>
  <c r="K918" i="1"/>
  <c r="K2293" i="1"/>
  <c r="K640" i="1"/>
  <c r="K2378" i="1"/>
  <c r="K2003" i="1"/>
  <c r="K991" i="1"/>
  <c r="K615" i="1"/>
  <c r="K2241" i="1"/>
  <c r="K2021" i="1"/>
  <c r="K1850" i="1"/>
  <c r="K1377" i="1"/>
  <c r="K1708" i="1"/>
  <c r="K2565" i="1"/>
  <c r="K1517" i="1"/>
  <c r="K198" i="1"/>
  <c r="K2479" i="1"/>
  <c r="K1514" i="1"/>
  <c r="K1102" i="1"/>
  <c r="K1440" i="1"/>
  <c r="K68" i="1"/>
  <c r="K2123" i="1"/>
  <c r="K2498" i="1"/>
  <c r="K1460" i="1"/>
  <c r="K2407" i="1"/>
  <c r="K1354" i="1"/>
  <c r="K1091" i="1"/>
  <c r="K1332" i="1"/>
  <c r="K959" i="1"/>
  <c r="K543" i="1"/>
  <c r="K1011" i="1"/>
  <c r="K1135" i="1"/>
  <c r="K1680" i="1"/>
  <c r="K214" i="1"/>
  <c r="K2413" i="1"/>
  <c r="K361" i="1"/>
  <c r="K1386" i="1"/>
  <c r="K1188" i="1"/>
  <c r="K1650" i="1"/>
  <c r="K751" i="1"/>
  <c r="K267" i="1"/>
  <c r="K844" i="1"/>
  <c r="K2478" i="1"/>
  <c r="K495" i="1"/>
  <c r="K2418" i="1"/>
  <c r="K567" i="1"/>
  <c r="K352" i="1"/>
  <c r="K2720" i="1"/>
  <c r="K2401" i="1"/>
  <c r="K669" i="1"/>
  <c r="K551" i="1"/>
  <c r="K337" i="1"/>
  <c r="K1230" i="1"/>
  <c r="K2269" i="1"/>
  <c r="K1310" i="1"/>
  <c r="K1928" i="1"/>
  <c r="K2116" i="1"/>
  <c r="K471" i="1"/>
  <c r="K2383" i="1"/>
  <c r="K46" i="1"/>
  <c r="K1048" i="1"/>
  <c r="K1577" i="1"/>
  <c r="K1380" i="1"/>
  <c r="K863" i="1"/>
  <c r="K2873" i="1"/>
  <c r="K1110" i="1"/>
  <c r="K2705" i="1"/>
  <c r="K1858" i="1"/>
  <c r="K1719" i="1"/>
  <c r="K5" i="1"/>
  <c r="K1096" i="1"/>
  <c r="K2416" i="1"/>
  <c r="K2466" i="1"/>
  <c r="K1255" i="1"/>
  <c r="K2617" i="1"/>
  <c r="K2789" i="1"/>
  <c r="K1472" i="1"/>
  <c r="K1286" i="1"/>
  <c r="K1488" i="1"/>
  <c r="K2587" i="1"/>
  <c r="K2581" i="1"/>
  <c r="K841" i="1"/>
  <c r="K410" i="1"/>
  <c r="K895" i="1"/>
  <c r="K468" i="1"/>
  <c r="K1490" i="1"/>
  <c r="K1776" i="1"/>
  <c r="K2668" i="1"/>
  <c r="K489" i="1"/>
  <c r="K1661" i="1"/>
  <c r="K2838" i="1"/>
  <c r="K354" i="1"/>
  <c r="K1339" i="1"/>
  <c r="K2282" i="1"/>
  <c r="K1325" i="1"/>
  <c r="K684" i="1"/>
  <c r="K1756" i="1"/>
  <c r="K2319" i="1"/>
  <c r="K2599" i="1"/>
  <c r="K1613" i="1"/>
  <c r="K1243" i="1"/>
  <c r="K1237" i="1"/>
  <c r="K2393" i="1"/>
  <c r="K903" i="1"/>
  <c r="K1732" i="1"/>
  <c r="K2584" i="1"/>
  <c r="K692" i="1"/>
  <c r="K1247" i="1"/>
  <c r="K2621" i="1"/>
  <c r="K2520" i="1"/>
  <c r="K1453" i="1"/>
  <c r="K1418" i="1"/>
  <c r="K2203" i="1"/>
  <c r="K1624" i="1"/>
  <c r="K1284" i="1"/>
  <c r="K294" i="1"/>
  <c r="K2404" i="1"/>
  <c r="K585" i="1"/>
  <c r="K2521" i="1"/>
  <c r="K176" i="1"/>
  <c r="K1087" i="1"/>
  <c r="K1389" i="1"/>
  <c r="K2876" i="1"/>
  <c r="K709" i="1"/>
  <c r="K2029" i="1"/>
  <c r="K1785" i="1"/>
  <c r="K1955" i="1"/>
  <c r="K1178" i="1"/>
  <c r="K319" i="1"/>
  <c r="K2046" i="1"/>
  <c r="K1724" i="1"/>
  <c r="K1273" i="1"/>
  <c r="K2075" i="1"/>
  <c r="K1814" i="1"/>
  <c r="K686" i="1"/>
  <c r="K1099" i="1"/>
  <c r="K876" i="1"/>
  <c r="K1388" i="1"/>
  <c r="K835" i="1"/>
  <c r="K2704" i="1"/>
  <c r="K1880" i="1"/>
  <c r="K111" i="1"/>
  <c r="K2296" i="1"/>
  <c r="K2304" i="1"/>
  <c r="K816" i="1"/>
  <c r="K452" i="1"/>
  <c r="K2153" i="1"/>
  <c r="K2715" i="1"/>
  <c r="K1163" i="1"/>
  <c r="K1790" i="1"/>
  <c r="K1534" i="1"/>
  <c r="K1301" i="1"/>
  <c r="K708" i="1"/>
  <c r="K2737" i="1"/>
  <c r="K2502" i="1"/>
  <c r="K1044" i="1"/>
  <c r="K792" i="1"/>
  <c r="K1115" i="1"/>
  <c r="K2173" i="1"/>
  <c r="K992" i="1"/>
  <c r="K2294" i="1"/>
  <c r="K889" i="1"/>
  <c r="K268" i="1"/>
  <c r="K2064" i="1"/>
  <c r="K419" i="1"/>
  <c r="K69" i="1"/>
  <c r="K472" i="1"/>
  <c r="K1486" i="1"/>
  <c r="K535" i="1"/>
  <c r="K1721" i="1"/>
  <c r="K42" i="1"/>
  <c r="K935" i="1"/>
  <c r="K2163" i="1"/>
  <c r="K2628" i="1"/>
  <c r="K1252" i="1"/>
  <c r="K1614" i="1"/>
  <c r="K1473" i="1"/>
  <c r="K1469" i="1"/>
  <c r="K392" i="1"/>
  <c r="K2031" i="1"/>
  <c r="K321" i="1"/>
  <c r="K2342" i="1"/>
  <c r="K2435" i="1"/>
  <c r="K523" i="1"/>
  <c r="K1113" i="1"/>
  <c r="K1476" i="1"/>
  <c r="K2485" i="1"/>
  <c r="K2373" i="1"/>
  <c r="K2041" i="1"/>
  <c r="K1594" i="1"/>
  <c r="K2639" i="1"/>
  <c r="K754" i="1"/>
  <c r="K1911" i="1"/>
  <c r="K153" i="1"/>
  <c r="K470" i="1"/>
  <c r="K647" i="1"/>
  <c r="K2436" i="1"/>
  <c r="K850" i="1"/>
  <c r="K1538" i="1"/>
  <c r="K54" i="1"/>
  <c r="K2394" i="1"/>
  <c r="K1294" i="1"/>
  <c r="K1217" i="1"/>
  <c r="K1812" i="1"/>
  <c r="K2438" i="1"/>
  <c r="K1709" i="1"/>
  <c r="K2874" i="1"/>
  <c r="K2372" i="1"/>
  <c r="K542" i="1"/>
  <c r="K1987" i="1"/>
  <c r="K1331" i="1"/>
  <c r="K2542" i="1"/>
  <c r="K911" i="1"/>
  <c r="K1859" i="1"/>
  <c r="K626" i="1"/>
  <c r="K1366" i="1"/>
  <c r="K1106" i="1"/>
  <c r="K608" i="1"/>
  <c r="K1636" i="1"/>
  <c r="K1906" i="1"/>
  <c r="K1045" i="1"/>
  <c r="K1618" i="1"/>
  <c r="K29" i="1"/>
  <c r="K1290" i="1"/>
  <c r="K1752" i="1"/>
  <c r="K247" i="1"/>
  <c r="K1602" i="1"/>
  <c r="K547" i="1"/>
  <c r="K605" i="1"/>
  <c r="K2382" i="1"/>
  <c r="K1233" i="1"/>
  <c r="K1088" i="1"/>
  <c r="K2363" i="1"/>
  <c r="K1231" i="1"/>
  <c r="K759" i="1"/>
  <c r="K1292" i="1"/>
  <c r="K1629" i="1"/>
  <c r="K1701" i="1"/>
  <c r="K639" i="1"/>
  <c r="K2655" i="1"/>
  <c r="K1485" i="1"/>
  <c r="K596" i="1"/>
  <c r="K2664" i="1"/>
  <c r="K2058" i="1"/>
  <c r="K2044" i="1"/>
  <c r="K2455" i="1"/>
  <c r="K2077" i="1"/>
  <c r="K838" i="1"/>
  <c r="K1720" i="1"/>
  <c r="K2887" i="1"/>
  <c r="K963" i="1"/>
  <c r="K951" i="1"/>
  <c r="K273" i="1"/>
  <c r="K169" i="1"/>
  <c r="K1018" i="1"/>
  <c r="K144" i="1"/>
  <c r="K763" i="1"/>
  <c r="K2872" i="1"/>
  <c r="K746" i="1"/>
  <c r="K1061" i="1"/>
  <c r="K479" i="1"/>
  <c r="K2399" i="1"/>
  <c r="K1118" i="1"/>
  <c r="K1316" i="1"/>
  <c r="K1121" i="1"/>
  <c r="K86" i="1"/>
  <c r="K2684" i="1"/>
  <c r="K1413" i="1"/>
  <c r="K1244" i="1"/>
  <c r="K7" i="1"/>
  <c r="K1608" i="1"/>
  <c r="K544" i="1"/>
  <c r="K1537" i="1"/>
  <c r="K112" i="1"/>
  <c r="K1788" i="1"/>
  <c r="K1638" i="1"/>
  <c r="K1372" i="1"/>
  <c r="K164" i="1"/>
  <c r="K1712" i="1"/>
  <c r="K1988" i="1"/>
  <c r="K1754" i="1"/>
  <c r="K1986" i="1"/>
  <c r="K2164" i="1"/>
  <c r="K1649" i="1"/>
  <c r="K2135" i="1"/>
  <c r="K493" i="1"/>
  <c r="K1566" i="1"/>
  <c r="K228" i="1"/>
  <c r="K629" i="1"/>
  <c r="K2302" i="1"/>
  <c r="K62" i="1"/>
  <c r="K981" i="1"/>
  <c r="K1132" i="1"/>
  <c r="K767" i="1"/>
  <c r="K1073" i="1"/>
  <c r="K1604" i="1"/>
  <c r="K2608" i="1"/>
  <c r="K971" i="1"/>
  <c r="K1871" i="1"/>
  <c r="K1774" i="1"/>
  <c r="K854" i="1"/>
  <c r="K744" i="1"/>
  <c r="K1768" i="1"/>
  <c r="K612" i="1"/>
  <c r="K1992" i="1"/>
  <c r="K797" i="1"/>
  <c r="K738" i="1"/>
  <c r="K1758" i="1"/>
  <c r="K1890" i="1"/>
  <c r="K1194" i="1"/>
  <c r="K1541" i="1"/>
  <c r="K710" i="1"/>
  <c r="K2138" i="1"/>
  <c r="K2816" i="1"/>
  <c r="K2368" i="1"/>
  <c r="K460" i="1"/>
  <c r="K1031" i="1"/>
  <c r="K2133" i="1"/>
  <c r="K1580" i="1"/>
  <c r="K2642" i="1"/>
  <c r="K1657" i="1"/>
  <c r="K1059" i="1"/>
  <c r="K796" i="1"/>
  <c r="K886" i="1"/>
  <c r="K1465" i="1"/>
  <c r="K418" i="1"/>
  <c r="K241" i="1"/>
  <c r="K2045" i="1"/>
  <c r="K591" i="1"/>
  <c r="K160" i="1"/>
  <c r="K1456" i="1"/>
  <c r="K652" i="1"/>
  <c r="K2888" i="1"/>
  <c r="K922" i="1"/>
  <c r="K2501" i="1"/>
  <c r="K433" i="1"/>
  <c r="K2408" i="1"/>
  <c r="K2204" i="1"/>
  <c r="K2291" i="1"/>
  <c r="K2142" i="1"/>
  <c r="K2771" i="1"/>
  <c r="K1687" i="1"/>
  <c r="K1444" i="1"/>
  <c r="K402" i="1"/>
  <c r="K1327" i="1"/>
  <c r="K2534" i="1"/>
  <c r="K362" i="1"/>
  <c r="K2791" i="1"/>
  <c r="K165" i="1"/>
  <c r="K147" i="1"/>
  <c r="K1129" i="1"/>
  <c r="K387" i="1"/>
  <c r="K2220" i="1"/>
  <c r="K1276" i="1"/>
  <c r="K807" i="1"/>
  <c r="K358" i="1"/>
  <c r="K1323" i="1"/>
  <c r="K1280" i="1"/>
  <c r="K2131" i="1"/>
  <c r="K1574" i="1"/>
  <c r="K539" i="1"/>
  <c r="K513" i="1"/>
  <c r="K1731" i="1"/>
  <c r="K1875" i="1"/>
  <c r="K474" i="1"/>
  <c r="K1376" i="1"/>
  <c r="K2579" i="1"/>
  <c r="K1547" i="1"/>
  <c r="K2840" i="1"/>
  <c r="K1784" i="1"/>
  <c r="K2347" i="1"/>
  <c r="K2853" i="1"/>
  <c r="K560" i="1"/>
  <c r="K977" i="1"/>
  <c r="K449" i="1"/>
  <c r="K2405" i="1"/>
  <c r="K1170" i="1"/>
  <c r="K973" i="1"/>
  <c r="K1652" i="1"/>
  <c r="K2443" i="1"/>
  <c r="K1005" i="1"/>
  <c r="K1564" i="1"/>
  <c r="K280" i="1"/>
  <c r="K2750" i="1"/>
  <c r="K641" i="1"/>
  <c r="K983" i="1"/>
  <c r="K2740" i="1"/>
  <c r="K2140" i="1"/>
  <c r="K2081" i="1"/>
  <c r="K222" i="1"/>
  <c r="K1441" i="1"/>
  <c r="K682" i="1"/>
  <c r="K916" i="1"/>
  <c r="K2675" i="1"/>
  <c r="K1119" i="1"/>
  <c r="K305" i="1"/>
  <c r="K138" i="1"/>
  <c r="K2068" i="1"/>
  <c r="K1567" i="1"/>
  <c r="K2086" i="1"/>
  <c r="K1411" i="1"/>
  <c r="K1439" i="1"/>
  <c r="K2172" i="1"/>
  <c r="K1676" i="1"/>
  <c r="K366" i="1"/>
  <c r="K768" i="1"/>
  <c r="K476" i="1"/>
  <c r="K288" i="1"/>
  <c r="K1090" i="1"/>
  <c r="K1317" i="1"/>
  <c r="K2671" i="1"/>
  <c r="K1834" i="1"/>
  <c r="K119" i="1"/>
  <c r="K1144" i="1"/>
  <c r="K331" i="1"/>
  <c r="K21" i="1"/>
  <c r="K1760" i="1"/>
  <c r="K1895" i="1"/>
  <c r="K1778" i="1"/>
  <c r="K1336" i="1"/>
  <c r="K2377" i="1"/>
  <c r="K1267" i="1"/>
  <c r="K2335" i="1"/>
  <c r="K782" i="1"/>
  <c r="K166" i="1"/>
  <c r="K1845" i="1"/>
  <c r="K707" i="1"/>
  <c r="K1735" i="1"/>
  <c r="K2515" i="1"/>
  <c r="K334" i="1"/>
  <c r="K1367" i="1"/>
  <c r="K811" i="1"/>
  <c r="K397" i="1"/>
  <c r="K271" i="1"/>
  <c r="K571" i="1"/>
  <c r="K2165" i="1"/>
  <c r="K1433" i="1"/>
  <c r="K879" i="1"/>
  <c r="K1120" i="1"/>
  <c r="K1266" i="1"/>
  <c r="K1001" i="1"/>
  <c r="K1092" i="1"/>
  <c r="K2180" i="1"/>
  <c r="K170" i="1"/>
  <c r="K1716" i="1"/>
  <c r="K2603" i="1"/>
  <c r="K1427" i="1"/>
  <c r="K2653" i="1"/>
  <c r="K120" i="1"/>
  <c r="K79" i="1"/>
  <c r="K1969" i="1"/>
  <c r="K1213" i="1"/>
  <c r="K1208" i="1"/>
  <c r="K949" i="1"/>
  <c r="K1168" i="1"/>
  <c r="K1842" i="1"/>
  <c r="K398" i="1"/>
  <c r="K2390" i="1"/>
  <c r="K255" i="1"/>
  <c r="K2858" i="1"/>
  <c r="K2032" i="1"/>
  <c r="K1501" i="1"/>
  <c r="K698" i="1"/>
  <c r="K1020" i="1"/>
  <c r="K2175" i="1"/>
  <c r="K183" i="1"/>
  <c r="K967" i="1"/>
  <c r="K188" i="1"/>
  <c r="K2051" i="1"/>
  <c r="K1713" i="1"/>
  <c r="K263" i="1"/>
  <c r="K1378" i="1"/>
  <c r="K1998" i="1"/>
  <c r="K1552" i="1"/>
  <c r="K1076" i="1"/>
  <c r="K2782" i="1"/>
  <c r="K1360" i="1"/>
  <c r="K622" i="1"/>
  <c r="K514" i="1"/>
  <c r="K2690" i="1"/>
  <c r="K562" i="1"/>
  <c r="K1215" i="1"/>
  <c r="K2645" i="1"/>
  <c r="K628" i="1"/>
  <c r="K404" i="1"/>
  <c r="K1279" i="1"/>
  <c r="K2464" i="1"/>
  <c r="K2022" i="1"/>
  <c r="K2322" i="1"/>
  <c r="K2460" i="1"/>
  <c r="K2217" i="1"/>
  <c r="K638" i="1"/>
  <c r="K453" i="1"/>
  <c r="K1855" i="1"/>
  <c r="K1350" i="1"/>
  <c r="K1550" i="1"/>
  <c r="K2170" i="1"/>
  <c r="K745" i="1"/>
  <c r="K1414" i="1"/>
  <c r="K2476" i="1"/>
  <c r="K2449" i="1"/>
  <c r="K592" i="1"/>
  <c r="K794" i="1"/>
  <c r="K1885" i="1"/>
  <c r="K988" i="1"/>
  <c r="K2110" i="1"/>
  <c r="K291" i="1"/>
  <c r="K340" i="1"/>
  <c r="K2529" i="1"/>
  <c r="K1169" i="1"/>
  <c r="K2586" i="1"/>
  <c r="K2360" i="1"/>
  <c r="K1423" i="1"/>
  <c r="K1798" i="1"/>
  <c r="K632" i="1"/>
  <c r="K1136" i="1"/>
  <c r="K49" i="1"/>
  <c r="K2576" i="1"/>
  <c r="K2324" i="1"/>
  <c r="K677" i="1"/>
  <c r="K1000" i="1"/>
  <c r="K2522" i="1"/>
  <c r="K131" i="1"/>
  <c r="K2395" i="1"/>
  <c r="K786" i="1"/>
  <c r="K115" i="1"/>
  <c r="K1957" i="1"/>
  <c r="K484" i="1"/>
  <c r="K390" i="1"/>
  <c r="K2998" i="1"/>
  <c r="K2410" i="1"/>
  <c r="K611" i="1"/>
  <c r="K2130" i="1"/>
  <c r="K393" i="1"/>
  <c r="K848" i="1"/>
  <c r="K2259" i="1"/>
  <c r="K242" i="1"/>
  <c r="K2095" i="1"/>
  <c r="K1299" i="1"/>
  <c r="K1282" i="1"/>
  <c r="K2370" i="1"/>
  <c r="K2846" i="1"/>
  <c r="K221" i="1"/>
  <c r="K1446" i="1"/>
  <c r="K1980" i="1"/>
  <c r="K946" i="1"/>
  <c r="K833" i="1"/>
  <c r="K2547" i="1"/>
  <c r="K1157" i="1"/>
  <c r="K2019" i="1"/>
  <c r="K1777" i="1"/>
  <c r="K1794" i="1"/>
  <c r="K257" i="1"/>
  <c r="K343" i="1"/>
  <c r="K578" i="1"/>
  <c r="K531" i="1"/>
  <c r="K2622" i="1"/>
  <c r="K2559" i="1"/>
  <c r="K800" i="1"/>
  <c r="K87" i="1"/>
  <c r="K624" i="1"/>
  <c r="K92" i="1"/>
  <c r="K2341" i="1"/>
  <c r="K1876" i="1"/>
  <c r="K917" i="1"/>
  <c r="K954" i="1"/>
  <c r="K1633" i="1"/>
  <c r="K2423" i="1"/>
  <c r="K2091" i="1"/>
  <c r="K2489" i="1"/>
  <c r="K2303" i="1"/>
  <c r="K2591" i="1"/>
  <c r="K2215" i="1"/>
  <c r="K2286" i="1"/>
  <c r="K1656" i="1"/>
  <c r="K2229" i="1"/>
  <c r="K1540" i="1"/>
  <c r="K1511" i="1"/>
  <c r="K2803" i="1"/>
  <c r="K1177" i="1"/>
  <c r="K609" i="1"/>
  <c r="K993" i="1"/>
  <c r="K1362" i="1"/>
  <c r="K97" i="1"/>
  <c r="K748" i="1"/>
  <c r="K1545" i="1"/>
  <c r="K2065" i="1"/>
  <c r="K1397" i="1"/>
  <c r="K2766" i="1"/>
  <c r="K902" i="1"/>
  <c r="K2266" i="1"/>
  <c r="K1223" i="1"/>
  <c r="K1744" i="1"/>
  <c r="K2402" i="1"/>
  <c r="K536" i="1"/>
  <c r="K1067" i="1"/>
  <c r="K2829" i="1"/>
  <c r="K2042" i="1"/>
  <c r="K1142" i="1"/>
  <c r="K2055" i="1"/>
  <c r="K887" i="1"/>
  <c r="K1991" i="1"/>
  <c r="K1032" i="1"/>
  <c r="K2814" i="1"/>
  <c r="K370" i="1"/>
  <c r="K2425" i="1"/>
  <c r="K2100" i="1"/>
  <c r="K441" i="1"/>
  <c r="K1330" i="1"/>
  <c r="K1539" i="1"/>
  <c r="K2598" i="1"/>
  <c r="K310" i="1"/>
  <c r="K2698" i="1"/>
  <c r="K1035" i="1"/>
  <c r="K2811" i="1"/>
  <c r="K2475" i="1"/>
  <c r="K534" i="1"/>
  <c r="K2527" i="1"/>
  <c r="K1691" i="1"/>
  <c r="K1300" i="1"/>
  <c r="K2176" i="1"/>
  <c r="K1288" i="1"/>
  <c r="K2248" i="1"/>
  <c r="K2106" i="1"/>
  <c r="K2307" i="1"/>
  <c r="K1504" i="1"/>
  <c r="K819" i="1"/>
  <c r="K1782" i="1"/>
  <c r="K667" i="1"/>
  <c r="K3109" i="1"/>
  <c r="K2602" i="1"/>
  <c r="K1628" i="1"/>
  <c r="K1329" i="1"/>
  <c r="K906" i="1"/>
  <c r="K1297" i="1"/>
  <c r="K2194" i="1"/>
  <c r="K287" i="1"/>
  <c r="K1791" i="1"/>
  <c r="K1228" i="1"/>
  <c r="K1802" i="1"/>
  <c r="K2200" i="1"/>
  <c r="K1139" i="1"/>
  <c r="K1335" i="1"/>
  <c r="K1817" i="1"/>
  <c r="K1502" i="1"/>
  <c r="K526" i="1"/>
  <c r="K1349" i="1"/>
  <c r="K481" i="1"/>
  <c r="K2793" i="1"/>
  <c r="K962" i="1"/>
  <c r="K2371" i="1"/>
  <c r="K2453" i="1"/>
  <c r="K394" i="1"/>
  <c r="K648" i="1"/>
  <c r="K1882" i="1"/>
  <c r="K383" i="1"/>
  <c r="K2134" i="1"/>
  <c r="K2087" i="1"/>
  <c r="K1648" i="1"/>
  <c r="K2828" i="1"/>
  <c r="K2002" i="1"/>
  <c r="K512" i="1"/>
  <c r="K1748" i="1"/>
  <c r="K278" i="1"/>
  <c r="K2336" i="1"/>
  <c r="K736" i="1"/>
  <c r="K1803" i="1"/>
  <c r="K360" i="1"/>
  <c r="K1742" i="1"/>
  <c r="K631" i="1"/>
  <c r="K2036" i="1"/>
  <c r="K1792" i="1"/>
  <c r="K412" i="1"/>
  <c r="K1508" i="1"/>
  <c r="K2487" i="1"/>
  <c r="K1887" i="1"/>
  <c r="K74" i="1"/>
  <c r="K1530" i="1"/>
  <c r="K1516" i="1"/>
  <c r="K732" i="1"/>
  <c r="K2317" i="1"/>
  <c r="K1166" i="1"/>
  <c r="K1359" i="1"/>
  <c r="K2105" i="1"/>
  <c r="K1210" i="1"/>
  <c r="K1393" i="1"/>
  <c r="K588" i="1"/>
  <c r="K2263" i="1"/>
  <c r="K1533" i="1"/>
  <c r="K2195" i="1"/>
  <c r="K2685" i="1"/>
  <c r="K1907" i="1"/>
  <c r="K566" i="1"/>
  <c r="K936" i="1"/>
  <c r="K2446" i="1"/>
  <c r="K2566" i="1"/>
  <c r="K1924" i="1"/>
  <c r="K517" i="1"/>
  <c r="K2614" i="1"/>
  <c r="K1877" i="1"/>
  <c r="K216" i="1"/>
  <c r="K13" i="1"/>
  <c r="K1984" i="1"/>
  <c r="K261" i="1"/>
  <c r="K654" i="1"/>
  <c r="K2804" i="1"/>
  <c r="K1333" i="1"/>
  <c r="K163" i="1"/>
  <c r="K573" i="1"/>
  <c r="K2078" i="1"/>
  <c r="K105" i="1"/>
  <c r="K2472" i="1"/>
  <c r="K52" i="1"/>
  <c r="K1134" i="1"/>
  <c r="K2831" i="1"/>
  <c r="K349" i="1"/>
  <c r="K330" i="1"/>
  <c r="K2857" i="1"/>
  <c r="K2462" i="1"/>
  <c r="K776" i="1"/>
  <c r="K2147" i="1"/>
  <c r="K721" i="1"/>
  <c r="K1437" i="1"/>
  <c r="K2080" i="1"/>
  <c r="K661" i="1"/>
  <c r="K1634" i="1"/>
  <c r="K636" i="1"/>
  <c r="K246" i="1"/>
  <c r="K1219" i="1"/>
  <c r="K2310" i="1"/>
  <c r="K2651" i="1"/>
  <c r="K2575" i="1"/>
  <c r="K2379" i="1"/>
  <c r="K715" i="1"/>
  <c r="K2277" i="1"/>
  <c r="K617" i="1"/>
  <c r="K2787" i="1"/>
  <c r="K2124" i="1"/>
  <c r="K2484" i="1"/>
  <c r="K116" i="1"/>
  <c r="K1368" i="1"/>
  <c r="K2099" i="1"/>
  <c r="K1506" i="1"/>
  <c r="K435" i="1"/>
  <c r="K2676" i="1"/>
  <c r="K1612" i="1"/>
  <c r="K656" i="1"/>
  <c r="K2541" i="1"/>
  <c r="K2678" i="1"/>
  <c r="K2808" i="1"/>
  <c r="K262" i="1"/>
  <c r="K1965" i="1"/>
  <c r="K2261" i="1"/>
  <c r="K2688" i="1"/>
  <c r="K1395" i="1"/>
  <c r="K2182" i="1"/>
  <c r="K2760" i="1"/>
  <c r="K1993" i="1"/>
  <c r="K1704" i="1"/>
  <c r="K1416" i="1"/>
  <c r="K1236" i="1"/>
  <c r="K500" i="1"/>
  <c r="K2144" i="1"/>
  <c r="K2545" i="1"/>
  <c r="K1966" i="1"/>
  <c r="K1454" i="1"/>
  <c r="K357" i="1"/>
  <c r="K1994" i="1"/>
  <c r="K1826" i="1"/>
  <c r="K955" i="1"/>
  <c r="K1394" i="1"/>
  <c r="K1946" i="1"/>
  <c r="K1766" i="1"/>
  <c r="K2275" i="1"/>
  <c r="K1199" i="1"/>
  <c r="K2850" i="1"/>
  <c r="K925" i="1"/>
  <c r="K458" i="1"/>
  <c r="K1587" i="1"/>
  <c r="K1347" i="1"/>
  <c r="K2040" i="1"/>
  <c r="K117" i="1"/>
  <c r="K16" i="1"/>
  <c r="K1525" i="1"/>
  <c r="K1689" i="1"/>
  <c r="K689" i="1"/>
  <c r="K1409" i="1"/>
  <c r="K385" i="1"/>
  <c r="K2300" i="1"/>
  <c r="K454" i="1"/>
  <c r="K1921" i="1"/>
  <c r="K277" i="1"/>
  <c r="K2366" i="1"/>
  <c r="K1846" i="1"/>
  <c r="K1695" i="1"/>
  <c r="K1385" i="1"/>
  <c r="K2129" i="1"/>
  <c r="K1357" i="1"/>
  <c r="K274" i="1"/>
  <c r="K2440" i="1"/>
  <c r="K619" i="1"/>
  <c r="K1659" i="1"/>
  <c r="K2561" i="1"/>
  <c r="K1615" i="1"/>
  <c r="K2567" i="1"/>
  <c r="K1797" i="1"/>
  <c r="K1830" i="1"/>
  <c r="K2694" i="1"/>
  <c r="K1737" i="1"/>
  <c r="K401" i="1"/>
  <c r="K192" i="1"/>
  <c r="K1291" i="1"/>
  <c r="K59" i="1"/>
  <c r="K1749" i="1"/>
  <c r="K1532" i="1"/>
  <c r="K2334" i="1"/>
  <c r="K1258" i="1"/>
  <c r="K1200" i="1"/>
  <c r="K2108" i="1"/>
  <c r="K2896" i="1"/>
  <c r="K2592" i="1"/>
  <c r="K1026" i="1"/>
  <c r="K2535" i="1"/>
  <c r="K795" i="1"/>
  <c r="K570" i="1"/>
  <c r="K2763" i="1"/>
  <c r="K1899" i="1"/>
  <c r="K1321" i="1"/>
  <c r="K2495" i="1"/>
  <c r="K2332" i="1"/>
  <c r="K2279" i="1"/>
  <c r="K2692" i="1"/>
  <c r="K431" i="1"/>
  <c r="K2674" i="1"/>
  <c r="K1995" i="1"/>
  <c r="K1314" i="1"/>
  <c r="K2649" i="1"/>
  <c r="K2049" i="1"/>
  <c r="K1948" i="1"/>
  <c r="K1789" i="1"/>
  <c r="K1536" i="1"/>
  <c r="K1017" i="1"/>
  <c r="K1008" i="1"/>
  <c r="K1009" i="1"/>
  <c r="K2280" i="1"/>
  <c r="K1725" i="1"/>
  <c r="K2103" i="1"/>
  <c r="K2480" i="1"/>
  <c r="K2589" i="1"/>
  <c r="K2711" i="1"/>
  <c r="K2830" i="1"/>
  <c r="K2159" i="1"/>
  <c r="K2411" i="1"/>
  <c r="K1914" i="1"/>
  <c r="K822" i="1"/>
  <c r="K938" i="1"/>
  <c r="K1699" i="1"/>
  <c r="K75" i="1"/>
  <c r="K871" i="1"/>
  <c r="K2137" i="1"/>
  <c r="K2166" i="1"/>
  <c r="K559" i="1"/>
  <c r="K2832" i="1"/>
  <c r="K2437" i="1"/>
  <c r="K1275" i="1"/>
  <c r="K1839" i="1"/>
  <c r="K568" i="1"/>
  <c r="K156" i="1"/>
  <c r="K1548" i="1"/>
  <c r="K2396" i="1"/>
  <c r="K1572" i="1"/>
  <c r="K1248" i="1"/>
  <c r="K2422" i="1"/>
  <c r="K2605" i="1"/>
  <c r="K875" i="1"/>
  <c r="K1893" i="1"/>
  <c r="K2345" i="1"/>
  <c r="K1381" i="1"/>
  <c r="K1715" i="1"/>
  <c r="K494" i="1"/>
  <c r="K1705" i="1"/>
  <c r="K965" i="1"/>
  <c r="K1320" i="1"/>
  <c r="K2403" i="1"/>
  <c r="K2759" i="1"/>
  <c r="K1964" i="1"/>
  <c r="K2669" i="1"/>
  <c r="K2723" i="1"/>
  <c r="K593" i="1"/>
  <c r="K480" i="1"/>
  <c r="K159" i="1"/>
  <c r="K2776" i="1"/>
  <c r="K1960" i="1"/>
  <c r="K2104" i="1"/>
  <c r="K2025" i="1"/>
  <c r="K1974" i="1"/>
  <c r="K1947" i="1"/>
  <c r="K1605" i="1"/>
  <c r="K1646" i="1"/>
  <c r="K2683" i="1"/>
  <c r="K2725" i="1"/>
  <c r="K2005" i="1"/>
  <c r="K24" i="1"/>
  <c r="K2406" i="1"/>
  <c r="K2490" i="1"/>
  <c r="K2188" i="1"/>
  <c r="K2155" i="1"/>
  <c r="K118" i="1"/>
  <c r="K2609" i="1"/>
  <c r="K1607" i="1"/>
  <c r="K590" i="1"/>
  <c r="K1426" i="1"/>
  <c r="K369" i="1"/>
  <c r="K2797" i="1"/>
  <c r="K2739" i="1"/>
  <c r="K1734" i="1"/>
  <c r="K1805" i="1"/>
  <c r="K1940" i="1"/>
  <c r="K158" i="1"/>
  <c r="K91" i="1"/>
  <c r="K2429" i="1"/>
  <c r="K1250" i="1"/>
  <c r="K1682" i="1"/>
  <c r="K966" i="1"/>
  <c r="K2514" i="1"/>
  <c r="K574" i="1"/>
  <c r="K1820" i="1"/>
  <c r="K1824" i="1"/>
  <c r="K231" i="1"/>
  <c r="K815" i="1"/>
  <c r="K2374" i="1"/>
  <c r="K2552" i="1"/>
  <c r="K1353" i="1"/>
  <c r="K2702" i="1"/>
  <c r="K1558" i="1"/>
  <c r="K1848" i="1"/>
  <c r="K2392" i="1"/>
  <c r="K2738" i="1"/>
  <c r="K237" i="1"/>
  <c r="K1436" i="1"/>
  <c r="K645" i="1"/>
  <c r="K1392" i="1"/>
  <c r="K45" i="1"/>
  <c r="K1678" i="1"/>
  <c r="K174" i="1"/>
  <c r="K173" i="1"/>
  <c r="K129" i="1"/>
  <c r="K2845" i="1"/>
  <c r="K2245" i="1"/>
  <c r="K18" i="1"/>
  <c r="K1901" i="1"/>
  <c r="K1958" i="1"/>
  <c r="K801" i="1"/>
  <c r="K1915" i="1"/>
  <c r="K236" i="1"/>
  <c r="K2037" i="1"/>
  <c r="K2523" i="1"/>
  <c r="K2441" i="1"/>
  <c r="K728" i="1"/>
  <c r="K584" i="1"/>
  <c r="K722" i="1"/>
  <c r="K2556" i="1"/>
  <c r="K1806" i="1"/>
  <c r="K779" i="1"/>
  <c r="K2452" i="1"/>
  <c r="K1856" i="1"/>
  <c r="K2230" i="1"/>
  <c r="K874" i="1"/>
  <c r="K546" i="1"/>
  <c r="K2439" i="1"/>
  <c r="K2287" i="1"/>
  <c r="K270" i="1"/>
  <c r="K85" i="1"/>
  <c r="K151" i="1"/>
  <c r="K2682" i="1"/>
  <c r="K2635" i="1"/>
  <c r="K2509" i="1"/>
  <c r="K432" i="1"/>
  <c r="K2716" i="1"/>
  <c r="K469" i="1"/>
  <c r="K2699" i="1"/>
  <c r="K1529" i="1"/>
  <c r="K2546" i="1"/>
  <c r="K2558" i="1"/>
  <c r="K968" i="1"/>
  <c r="K685" i="1"/>
  <c r="K446" i="1"/>
  <c r="K2703" i="1"/>
  <c r="K1496" i="1"/>
  <c r="K2471" i="1"/>
  <c r="K2667" i="1"/>
  <c r="K1184" i="1"/>
  <c r="K1979" i="1"/>
  <c r="K374" i="1"/>
  <c r="K1730" i="1"/>
  <c r="K986" i="1"/>
  <c r="K2459" i="1"/>
  <c r="K1559" i="1"/>
  <c r="K1034" i="1"/>
  <c r="K2122" i="1"/>
  <c r="K2330" i="1"/>
  <c r="K1137" i="1"/>
  <c r="K2735" i="1"/>
  <c r="K1027" i="1"/>
  <c r="K627" i="1"/>
  <c r="K2577" i="1"/>
  <c r="K43" i="1"/>
  <c r="K1900" i="1"/>
  <c r="K1641" i="1"/>
  <c r="K726" i="1"/>
  <c r="K1706" i="1"/>
  <c r="K2447" i="1"/>
  <c r="K1660" i="1"/>
  <c r="K2802" i="1"/>
  <c r="K1069" i="1"/>
  <c r="K286" i="1"/>
  <c r="K2298" i="1"/>
  <c r="K784" i="1"/>
  <c r="K1951" i="1"/>
  <c r="K2389" i="1"/>
  <c r="K157" i="1"/>
  <c r="K1281" i="1"/>
  <c r="K2093" i="1"/>
  <c r="K2297" i="1"/>
  <c r="K1825" i="1"/>
  <c r="K688" i="1"/>
  <c r="K1207" i="1"/>
  <c r="K2661" i="1"/>
  <c r="K655" i="1"/>
  <c r="K61" i="1"/>
  <c r="K1214" i="1"/>
  <c r="K1843" i="1"/>
  <c r="K2524" i="1"/>
  <c r="K693" i="1"/>
  <c r="K1265" i="1"/>
  <c r="K2132" i="1"/>
  <c r="K1403" i="1"/>
  <c r="K565" i="1"/>
  <c r="K599" i="1"/>
  <c r="K1364" i="1"/>
  <c r="K1449" i="1"/>
  <c r="K2792" i="1"/>
  <c r="K1407" i="1"/>
  <c r="K1375" i="1"/>
  <c r="K1145" i="1"/>
  <c r="K1241" i="1"/>
  <c r="K2734" i="1"/>
  <c r="K1202" i="1"/>
  <c r="K940" i="1"/>
  <c r="K1046" i="1"/>
  <c r="K434" i="1"/>
  <c r="K2053" i="1"/>
  <c r="K1160" i="1"/>
  <c r="K136" i="1"/>
  <c r="K821" i="1"/>
  <c r="K258" i="1"/>
  <c r="K1982" i="1"/>
  <c r="K2353" i="1"/>
  <c r="K1448" i="1"/>
  <c r="K1123" i="1"/>
  <c r="K1028" i="1"/>
  <c r="K2216" i="1"/>
  <c r="K1246" i="1"/>
  <c r="K1254" i="1"/>
  <c r="K12" i="1"/>
  <c r="K1723" i="1"/>
  <c r="K2758" i="1"/>
  <c r="K515" i="1"/>
  <c r="K1544" i="1"/>
  <c r="K839" i="1"/>
  <c r="K197" i="1"/>
  <c r="K1491" i="1"/>
  <c r="K2530" i="1"/>
  <c r="K4" i="1"/>
  <c r="K333" i="1"/>
  <c r="K99" i="1"/>
  <c r="K2772" i="1"/>
  <c r="K2861" i="1"/>
  <c r="K1952" i="1"/>
  <c r="K2729" i="1"/>
  <c r="K802" i="1"/>
  <c r="K1546" i="1"/>
  <c r="K1555" i="1"/>
  <c r="K775" i="1"/>
  <c r="K798" i="1"/>
  <c r="K1303" i="1"/>
  <c r="K171" i="1"/>
  <c r="K2691" i="1"/>
  <c r="K1872" i="1"/>
  <c r="K2600" i="1"/>
  <c r="K2474" i="1"/>
  <c r="K845" i="1"/>
  <c r="K1313" i="1"/>
  <c r="K442" i="1"/>
  <c r="K50" i="1"/>
  <c r="K970" i="1"/>
  <c r="K2225" i="1"/>
  <c r="K1710" i="1"/>
  <c r="K2670" i="1"/>
  <c r="K2613" i="1"/>
  <c r="K448" i="1"/>
  <c r="K1204" i="1"/>
  <c r="K2428" i="1"/>
  <c r="K2767" i="1"/>
  <c r="K2799" i="1"/>
  <c r="K1852" i="1"/>
  <c r="K296" i="1"/>
  <c r="K730" i="1"/>
  <c r="K1981" i="1"/>
  <c r="K1978" i="1"/>
  <c r="K1781" i="1"/>
  <c r="K600" i="1"/>
  <c r="K1767" i="1"/>
  <c r="K548" i="1"/>
  <c r="K919" i="1"/>
  <c r="K1889" i="1"/>
  <c r="K436" i="1"/>
  <c r="K920" i="1"/>
  <c r="K2146" i="1"/>
  <c r="K2636" i="1"/>
  <c r="K2656" i="1"/>
  <c r="K2773" i="1"/>
  <c r="K1451" i="1"/>
  <c r="K1692" i="1"/>
  <c r="K2724" i="1"/>
  <c r="K856" i="1"/>
  <c r="K651" i="1"/>
  <c r="K2762" i="1"/>
  <c r="K2712" i="1"/>
  <c r="K2562" i="1"/>
  <c r="K2018" i="1"/>
  <c r="K2801" i="1"/>
  <c r="K1249" i="1"/>
  <c r="K386" i="1"/>
  <c r="K39" i="1"/>
  <c r="K2778" i="1"/>
  <c r="K1739" i="1"/>
  <c r="K2232" i="1"/>
  <c r="K2859" i="1"/>
  <c r="K1523" i="1"/>
  <c r="K1759" i="1"/>
  <c r="K2427" i="1"/>
  <c r="K1085" i="1"/>
  <c r="K443" i="1"/>
  <c r="K1520" i="1"/>
  <c r="K1227" i="1"/>
  <c r="K315" i="1"/>
  <c r="K524" i="1"/>
  <c r="K2580" i="1"/>
  <c r="K2745" i="1"/>
  <c r="K2741" i="1"/>
  <c r="K508" i="1"/>
  <c r="K2391" i="1"/>
  <c r="K2463" i="1"/>
  <c r="K1151" i="1"/>
  <c r="K1021" i="1"/>
  <c r="K2454" i="1"/>
  <c r="K1319" i="1"/>
  <c r="K346" i="1"/>
  <c r="K872" i="1"/>
  <c r="K1471" i="1"/>
  <c r="K881" i="1"/>
  <c r="K990" i="1"/>
  <c r="K1425" i="1"/>
  <c r="K878" i="1"/>
  <c r="K601" i="1"/>
  <c r="K1518" i="1"/>
  <c r="K2238" i="1"/>
  <c r="K2689" i="1"/>
  <c r="K1192" i="1"/>
  <c r="K803" i="1"/>
  <c r="K1195" i="1"/>
  <c r="K461" i="1"/>
  <c r="K1989" i="1"/>
  <c r="K2306" i="1"/>
  <c r="K359" i="1"/>
  <c r="K1930" i="1"/>
  <c r="K2325" i="1"/>
  <c r="K790" i="1"/>
  <c r="K2312" i="1"/>
  <c r="K2627" i="1"/>
  <c r="K2145" i="1"/>
  <c r="K1772" i="1"/>
  <c r="K2864" i="1"/>
  <c r="K2727" i="1"/>
  <c r="K78" i="1"/>
  <c r="K2538" i="1"/>
  <c r="K2742" i="1"/>
  <c r="K2311" i="1"/>
  <c r="K2640" i="1"/>
  <c r="K2532" i="1"/>
  <c r="K2117" i="1"/>
  <c r="K2616" i="1"/>
  <c r="K2481" i="1"/>
  <c r="K1158" i="1"/>
  <c r="K1093" i="1"/>
  <c r="K2260" i="1"/>
  <c r="K2647" i="1"/>
  <c r="K2355" i="1"/>
  <c r="K664" i="1"/>
  <c r="K1967" i="1"/>
  <c r="K2672" i="1"/>
  <c r="K2557" i="1"/>
  <c r="K2769" i="1"/>
  <c r="K1584" i="1"/>
  <c r="K1277" i="1"/>
  <c r="K1242" i="1"/>
  <c r="K298" i="1"/>
  <c r="K142" i="1"/>
  <c r="K2554" i="1"/>
  <c r="K1224" i="1"/>
  <c r="K1961" i="1"/>
  <c r="K1997" i="1"/>
  <c r="K503" i="1"/>
  <c r="K2033" i="1"/>
  <c r="K1827" i="1"/>
  <c r="K1807" i="1"/>
  <c r="K1337" i="1"/>
  <c r="K778" i="1"/>
  <c r="K674" i="1"/>
  <c r="K2237" i="1"/>
  <c r="K2749" i="1"/>
  <c r="K2497" i="1"/>
  <c r="K253" i="1"/>
  <c r="K2619" i="1"/>
  <c r="K1528" i="1"/>
  <c r="K2626" i="1"/>
  <c r="K2630" i="1"/>
  <c r="K2292" i="1"/>
  <c r="K2136" i="1"/>
  <c r="K1058" i="1"/>
  <c r="K2625" i="1"/>
  <c r="K2615" i="1"/>
  <c r="K555" i="1"/>
  <c r="K1844" i="1"/>
  <c r="K2419" i="1"/>
  <c r="K905" i="1"/>
  <c r="K2634" i="1"/>
  <c r="K2777" i="1"/>
  <c r="K1404" i="1"/>
  <c r="K313" i="1"/>
  <c r="K587" i="1"/>
  <c r="K2119" i="1"/>
  <c r="K1348" i="1"/>
  <c r="K2227" i="1"/>
  <c r="K1888" i="1"/>
  <c r="K806" i="1"/>
  <c r="K1870" i="1"/>
  <c r="K2774" i="1"/>
  <c r="K146" i="1"/>
  <c r="K683" i="1"/>
  <c r="K2736" i="1"/>
  <c r="K2109" i="1"/>
  <c r="K2470" i="1"/>
  <c r="K2571" i="1"/>
  <c r="K1338" i="1"/>
  <c r="K985" i="1"/>
  <c r="K1869" i="1"/>
  <c r="K2085" i="1"/>
  <c r="K2835" i="1"/>
  <c r="K976" i="1"/>
  <c r="K1521" i="1"/>
  <c r="K642" i="1"/>
  <c r="K831" i="1"/>
  <c r="K2030" i="1"/>
  <c r="K2607" i="1"/>
  <c r="K2097" i="1"/>
  <c r="K2193" i="1"/>
  <c r="K2384" i="1"/>
  <c r="K1690" i="1"/>
  <c r="K2508" i="1"/>
  <c r="K1130" i="1"/>
  <c r="K2451" i="1"/>
  <c r="K1600" i="1"/>
  <c r="K2316" i="1"/>
  <c r="K51" i="1"/>
  <c r="K1289" i="1"/>
  <c r="K558" i="1"/>
  <c r="K2533" i="1"/>
  <c r="K2754" i="1"/>
  <c r="K2696" i="1"/>
  <c r="K2708" i="1"/>
  <c r="K1153" i="1"/>
  <c r="K2809" i="1"/>
  <c r="K58" i="1"/>
  <c r="K1837" i="1"/>
  <c r="K2519" i="1"/>
  <c r="K2512" i="1"/>
  <c r="K750" i="1"/>
  <c r="K2120" i="1"/>
  <c r="K2477" i="1"/>
  <c r="K2356" i="1"/>
  <c r="K1956" i="1"/>
  <c r="K1954" i="1"/>
  <c r="K2573" i="1"/>
  <c r="K341" i="1"/>
  <c r="K1729" i="1"/>
  <c r="K2387" i="1"/>
  <c r="K752" i="1"/>
  <c r="K1854" i="1"/>
  <c r="K1643" i="1"/>
  <c r="K1711" i="1"/>
  <c r="K3" i="1"/>
  <c r="K2057" i="1"/>
  <c r="K616" i="1"/>
  <c r="K2482" i="1"/>
  <c r="K2434" i="1"/>
  <c r="K1976" i="1"/>
  <c r="K564" i="1"/>
  <c r="K953" i="1"/>
  <c r="K2882" i="1"/>
  <c r="K618" i="1"/>
  <c r="K1260" i="1"/>
  <c r="K2246" i="1"/>
  <c r="K2895" i="1"/>
  <c r="K897" i="1"/>
  <c r="K276" i="1"/>
  <c r="K47" i="1"/>
  <c r="K2652" i="1"/>
  <c r="K2893" i="1"/>
  <c r="K1468" i="1"/>
  <c r="K90" i="1"/>
  <c r="K1428" i="1"/>
  <c r="K2748" i="1"/>
  <c r="K1131" i="1"/>
  <c r="K2205" i="1"/>
  <c r="K499" i="1"/>
  <c r="K1351" i="1"/>
  <c r="K1098" i="1"/>
  <c r="K713" i="1"/>
  <c r="K2806" i="1"/>
  <c r="K743" i="1"/>
  <c r="K2866" i="1"/>
  <c r="K2560" i="1"/>
  <c r="K284" i="1"/>
  <c r="K1278" i="1"/>
  <c r="K2844" i="1"/>
  <c r="K135" i="1"/>
  <c r="K178" i="1"/>
  <c r="K984" i="1"/>
  <c r="K837" i="1"/>
  <c r="K1196" i="1"/>
  <c r="K2009" i="1"/>
  <c r="K1753" i="1"/>
  <c r="K1025" i="1"/>
  <c r="K2264" i="1"/>
  <c r="K1617" i="1"/>
  <c r="K1684" i="1"/>
  <c r="K1295" i="1"/>
  <c r="K2854" i="1"/>
  <c r="K1929" i="1"/>
  <c r="K414" i="1"/>
  <c r="K1962" i="1"/>
  <c r="K2228" i="1"/>
  <c r="K2074" i="1"/>
  <c r="K413" i="1"/>
  <c r="K76" i="1"/>
  <c r="K2842" i="1"/>
  <c r="K2271" i="1"/>
  <c r="K2733" i="1"/>
  <c r="K1707" i="1"/>
  <c r="K2511" i="1"/>
  <c r="K1644" i="1"/>
  <c r="K2510" i="1"/>
  <c r="K521" i="1"/>
  <c r="K55" i="1"/>
  <c r="K787" i="1"/>
  <c r="K1084" i="1"/>
  <c r="K2574" i="1"/>
  <c r="K2186" i="1"/>
  <c r="K999" i="1"/>
  <c r="K1679" i="1"/>
  <c r="K285" i="1"/>
  <c r="K2189" i="1"/>
  <c r="K1128" i="1"/>
  <c r="K1811" i="1"/>
  <c r="K1455" i="1"/>
  <c r="K1672" i="1"/>
  <c r="K2056" i="1"/>
  <c r="K1764" i="1"/>
  <c r="K1253" i="1"/>
  <c r="K1326" i="1"/>
  <c r="K2805" i="1"/>
  <c r="K1191" i="1"/>
  <c r="K1809" i="1"/>
  <c r="K2851" i="1"/>
  <c r="K697" i="1"/>
  <c r="K2641" i="1"/>
  <c r="K2620" i="1"/>
  <c r="K2648" i="1"/>
  <c r="K1771" i="1"/>
  <c r="K1973" i="1"/>
  <c r="K530" i="1"/>
  <c r="K1557" i="1"/>
  <c r="K2681" i="1"/>
  <c r="K2841" i="1"/>
  <c r="K1016" i="1"/>
  <c r="K909" i="1"/>
  <c r="K2156" i="1"/>
  <c r="K491" i="1"/>
  <c r="K832" i="1"/>
  <c r="K2817" i="1"/>
  <c r="K718" i="1"/>
  <c r="K1832" i="1"/>
  <c r="K1851" i="1"/>
  <c r="K2139" i="1"/>
  <c r="K1941" i="1"/>
  <c r="K1892" i="1"/>
  <c r="K1553" i="1"/>
  <c r="K1515" i="1"/>
  <c r="K847" i="1"/>
  <c r="K150" i="1"/>
  <c r="K1933" i="1"/>
  <c r="K2819" i="1"/>
  <c r="K2469" i="1"/>
  <c r="K1402" i="1"/>
  <c r="K1390" i="1"/>
  <c r="K2367" i="1"/>
  <c r="K2612" i="1"/>
  <c r="K1173" i="1"/>
  <c r="K2757" i="1"/>
  <c r="K2856" i="1"/>
  <c r="K1849" i="1"/>
  <c r="K186" i="1"/>
  <c r="K175" i="1"/>
  <c r="K2564" i="1"/>
  <c r="K2673" i="1"/>
  <c r="K723" i="1"/>
  <c r="K2785" i="1"/>
  <c r="K1627" i="1"/>
  <c r="K2385" i="1"/>
  <c r="K1787" i="1"/>
  <c r="K462" i="1"/>
  <c r="K1155" i="1"/>
  <c r="K2834" i="1"/>
  <c r="K2747" i="1"/>
  <c r="K2707" i="1"/>
  <c r="K712" i="1"/>
  <c r="K2491" i="1"/>
  <c r="K300" i="1"/>
  <c r="K1507" i="1"/>
  <c r="K2473" i="1"/>
  <c r="K2112" i="1"/>
  <c r="K646" i="1"/>
  <c r="K866" i="1"/>
  <c r="K1415" i="1"/>
  <c r="K2815" i="1"/>
  <c r="K2812" i="1"/>
  <c r="K1727" i="1"/>
  <c r="K1311" i="1"/>
  <c r="K1985" i="1"/>
  <c r="K1688" i="1"/>
  <c r="K2048" i="1"/>
  <c r="K1477" i="1"/>
  <c r="K2701" i="1"/>
  <c r="K2563" i="1"/>
  <c r="K529" i="1"/>
  <c r="K457" i="1"/>
  <c r="K2732" i="1"/>
  <c r="K447" i="1"/>
  <c r="K1307" i="1"/>
  <c r="K2092" i="1"/>
  <c r="K634" i="1"/>
  <c r="K1256" i="1"/>
  <c r="K2017" i="1"/>
  <c r="K2718" i="1"/>
  <c r="K2650" i="1"/>
  <c r="K1968" i="1"/>
  <c r="K2781" i="1"/>
  <c r="K2578" i="1"/>
  <c r="K2756" i="1"/>
  <c r="K2152" i="1"/>
  <c r="K824" i="1"/>
  <c r="K2880" i="1"/>
  <c r="K518" i="1"/>
  <c r="K2551" i="1"/>
  <c r="K1741" i="1"/>
  <c r="K2354" i="1"/>
  <c r="K2151" i="1"/>
  <c r="K1635" i="1"/>
  <c r="K675" i="1"/>
  <c r="K961" i="1"/>
  <c r="K733" i="1"/>
  <c r="K720" i="1"/>
  <c r="K1429" i="1"/>
  <c r="K1443" i="1"/>
  <c r="K894" i="1"/>
  <c r="K1702" i="1"/>
  <c r="K2646" i="1"/>
  <c r="K2572" i="1"/>
  <c r="K190" i="1"/>
  <c r="K2714" i="1"/>
  <c r="K2917" i="1"/>
  <c r="K672" i="1"/>
  <c r="K1419" i="1"/>
  <c r="K1190" i="1"/>
  <c r="K2713" i="1"/>
  <c r="K2314" i="1"/>
  <c r="K2494" i="1"/>
  <c r="K1621" i="1"/>
  <c r="K2796" i="1"/>
  <c r="K901" i="1"/>
  <c r="K2431" i="1"/>
  <c r="K206" i="1"/>
  <c r="K1975" i="1"/>
  <c r="K2223" i="1"/>
  <c r="K2746" i="1"/>
  <c r="K126" i="1"/>
  <c r="K2179" i="1"/>
  <c r="K2233" i="1"/>
  <c r="K851" i="1"/>
  <c r="K771" i="1"/>
  <c r="K2553" i="1"/>
  <c r="K579" i="1"/>
  <c r="K350" i="1"/>
  <c r="K128" i="1"/>
  <c r="K1999" i="1"/>
  <c r="K2662" i="1"/>
  <c r="K2779" i="1"/>
  <c r="K2493" i="1"/>
  <c r="K130" i="1"/>
  <c r="K2536" i="1"/>
  <c r="K2590" i="1"/>
  <c r="K2755" i="1"/>
  <c r="K583" i="1"/>
  <c r="K2329" i="1"/>
  <c r="K2764" i="1"/>
  <c r="K2657" i="1"/>
  <c r="K1693" i="1"/>
  <c r="K2090" i="1"/>
  <c r="K1860" i="1"/>
  <c r="K1167" i="1"/>
  <c r="K702" i="1"/>
  <c r="K2795" i="1"/>
  <c r="K244" i="1"/>
  <c r="K2654" i="1"/>
  <c r="K477" i="1"/>
  <c r="K1432" i="1"/>
  <c r="K2709" i="1"/>
  <c r="K2061" i="1"/>
  <c r="K2606" i="1"/>
  <c r="K679" i="1"/>
  <c r="K1904" i="1"/>
  <c r="K1206" i="1"/>
  <c r="K2177" i="1"/>
  <c r="K509" i="1"/>
  <c r="K1578" i="1"/>
  <c r="K2731" i="1"/>
  <c r="K760" i="1"/>
  <c r="K1149" i="1"/>
  <c r="K1352" i="1"/>
  <c r="K2784" i="1"/>
  <c r="K1003" i="1"/>
  <c r="K1406" i="1"/>
  <c r="K1609" i="1"/>
  <c r="K1052" i="1"/>
  <c r="K2568" i="1"/>
  <c r="K1363" i="1"/>
  <c r="K2695" i="1"/>
  <c r="K2181" i="1"/>
  <c r="K633" i="1"/>
  <c r="K1361" i="1"/>
  <c r="K2788" i="1"/>
  <c r="K1912" i="1"/>
  <c r="K2798" i="1"/>
  <c r="K2663" i="1"/>
  <c r="K2868" i="1"/>
  <c r="K1053" i="1"/>
  <c r="K465" i="1"/>
  <c r="K1835" i="1"/>
  <c r="K549" i="1"/>
  <c r="K1818" i="1"/>
  <c r="K2338" i="1"/>
  <c r="K862" i="1"/>
  <c r="K1938" i="1"/>
  <c r="K2693" i="1"/>
  <c r="K2768" i="1"/>
  <c r="K2752" i="1"/>
  <c r="K1619" i="1"/>
  <c r="K1283" i="1"/>
  <c r="K2839" i="1"/>
  <c r="K1751" i="1"/>
  <c r="K2381" i="1"/>
  <c r="K1387" i="1"/>
  <c r="K2426" i="1"/>
  <c r="K2047" i="1"/>
  <c r="K2751" i="1"/>
  <c r="K2770" i="1"/>
  <c r="K941" i="1"/>
  <c r="K2863" i="1"/>
  <c r="K2849" i="1"/>
  <c r="K2875" i="1"/>
  <c r="K1950" i="1"/>
  <c r="K451" i="1"/>
  <c r="K2848" i="1"/>
  <c r="K1287" i="1"/>
  <c r="K3041" i="1"/>
  <c r="K3005" i="1"/>
  <c r="K3092" i="1"/>
  <c r="K2955" i="1"/>
  <c r="K3085" i="1"/>
  <c r="K3080" i="1"/>
  <c r="K3015" i="1"/>
  <c r="K3016" i="1"/>
  <c r="K3086" i="1"/>
  <c r="K3063" i="1"/>
  <c r="K3014" i="1"/>
  <c r="K3023" i="1"/>
  <c r="K3088" i="1"/>
  <c r="K2981" i="1"/>
  <c r="K2933" i="1"/>
  <c r="K3071" i="1"/>
  <c r="K3089" i="1"/>
  <c r="K3027" i="1"/>
  <c r="K3066" i="1"/>
  <c r="K2911" i="1"/>
  <c r="K3091" i="1"/>
  <c r="K2919" i="1"/>
  <c r="K2993" i="1"/>
  <c r="K2977" i="1"/>
  <c r="K3060" i="1"/>
  <c r="K2978" i="1"/>
  <c r="K2986" i="1"/>
  <c r="K3009" i="1"/>
  <c r="K2967" i="1"/>
  <c r="K3031" i="1"/>
  <c r="K3113" i="1"/>
  <c r="K2960" i="1"/>
  <c r="K3022" i="1"/>
  <c r="K2974" i="1"/>
  <c r="K2971" i="1"/>
  <c r="K2944" i="1"/>
  <c r="K3013" i="1"/>
  <c r="K3079" i="1"/>
  <c r="K3106" i="1"/>
  <c r="K2912" i="1"/>
  <c r="K2934" i="1"/>
  <c r="K3055" i="1"/>
  <c r="K3054" i="1"/>
  <c r="K3056" i="1"/>
  <c r="K2970" i="1"/>
  <c r="K3087" i="1"/>
  <c r="K3062" i="1"/>
  <c r="K2954" i="1"/>
  <c r="K2996" i="1"/>
  <c r="K757" i="1"/>
  <c r="K3004" i="1"/>
  <c r="K2965" i="1"/>
  <c r="K2937" i="1"/>
  <c r="K2923" i="1"/>
  <c r="K3028" i="1"/>
  <c r="K3118" i="1"/>
  <c r="K2904" i="1"/>
  <c r="K3006" i="1"/>
  <c r="K3100" i="1"/>
  <c r="K2914" i="1"/>
  <c r="K2984" i="1"/>
  <c r="K2908" i="1"/>
  <c r="K3058" i="1"/>
  <c r="K2976" i="1"/>
  <c r="K3007" i="1"/>
  <c r="K785" i="1"/>
  <c r="K2905" i="1"/>
  <c r="K2929" i="1"/>
  <c r="K2999" i="1"/>
  <c r="K3082" i="1"/>
  <c r="K2994" i="1"/>
  <c r="K2898" i="1"/>
  <c r="K2922" i="1"/>
  <c r="K3070" i="1"/>
  <c r="K2909" i="1"/>
  <c r="K3036" i="1"/>
  <c r="K1235" i="1"/>
  <c r="K2925" i="1"/>
  <c r="K3097" i="1"/>
  <c r="K2949" i="1"/>
  <c r="K3110" i="1"/>
  <c r="K2953" i="1"/>
  <c r="K3099" i="1"/>
  <c r="K3101" i="1"/>
  <c r="K2916" i="1"/>
  <c r="K3069" i="1"/>
  <c r="K2899" i="1"/>
  <c r="K2983" i="1"/>
  <c r="K3057" i="1"/>
  <c r="K1561" i="1"/>
  <c r="K2995" i="1"/>
  <c r="K2920" i="1"/>
  <c r="K2972" i="1"/>
  <c r="K3107" i="1"/>
  <c r="K3093" i="1"/>
  <c r="K3061" i="1"/>
  <c r="K3065" i="1"/>
  <c r="K2969" i="1"/>
  <c r="K3103" i="1"/>
  <c r="K2931" i="1"/>
  <c r="K2968" i="1"/>
  <c r="K3074" i="1"/>
  <c r="K3052" i="1"/>
  <c r="K2997" i="1"/>
  <c r="K2921" i="1"/>
  <c r="K2989" i="1"/>
  <c r="K3105" i="1"/>
  <c r="K2938" i="1"/>
  <c r="K3051" i="1"/>
  <c r="K2941" i="1"/>
  <c r="K3030" i="1"/>
  <c r="K2973" i="1"/>
  <c r="K2915" i="1"/>
  <c r="K3011" i="1"/>
  <c r="K3020" i="1"/>
  <c r="K2991" i="1"/>
  <c r="K3038" i="1"/>
  <c r="K3053" i="1"/>
  <c r="K3119" i="1"/>
  <c r="K3017" i="1"/>
  <c r="K3116" i="1"/>
  <c r="K2897" i="1"/>
  <c r="K3003" i="1"/>
  <c r="K3122" i="1"/>
  <c r="K2985" i="1"/>
  <c r="K1040" i="1"/>
  <c r="K3019" i="1"/>
  <c r="K3081" i="1"/>
  <c r="K3035" i="1"/>
  <c r="K3002" i="1"/>
  <c r="K2959" i="1"/>
  <c r="K2966" i="1"/>
  <c r="K2952" i="1"/>
  <c r="K3083" i="1"/>
  <c r="K3072" i="1"/>
  <c r="K2963" i="1"/>
  <c r="K3043" i="1"/>
  <c r="K3111" i="1"/>
  <c r="K3094" i="1"/>
  <c r="K3096" i="1"/>
  <c r="K2940" i="1"/>
  <c r="K2975" i="1"/>
  <c r="K2935" i="1"/>
  <c r="K3037" i="1"/>
  <c r="K2956" i="1"/>
  <c r="K3044" i="1"/>
  <c r="K3115" i="1"/>
  <c r="K3025" i="1"/>
  <c r="K3077" i="1"/>
  <c r="K3067" i="1"/>
  <c r="K2980" i="1"/>
  <c r="K3046" i="1"/>
  <c r="K2962" i="1"/>
  <c r="K2982" i="1"/>
  <c r="K2910" i="1"/>
  <c r="K3120" i="1"/>
  <c r="K2903" i="1"/>
  <c r="K3114" i="1"/>
  <c r="K3095" i="1"/>
  <c r="K356" i="1"/>
  <c r="K3050" i="1"/>
  <c r="K2948" i="1"/>
  <c r="K2924" i="1"/>
  <c r="K2964" i="1"/>
  <c r="K3064" i="1"/>
  <c r="K2946" i="1"/>
  <c r="K3108" i="1"/>
  <c r="K3075" i="1"/>
  <c r="K3059" i="1"/>
  <c r="K2958" i="1"/>
  <c r="K3010" i="1"/>
  <c r="K2987" i="1"/>
  <c r="K2950" i="1"/>
  <c r="K2928" i="1"/>
  <c r="K3084" i="1"/>
  <c r="K3047" i="1"/>
  <c r="K3039" i="1"/>
  <c r="K3018" i="1"/>
  <c r="K3090" i="1"/>
  <c r="K3026" i="1"/>
  <c r="K3001" i="1"/>
  <c r="K3012" i="1"/>
  <c r="K2988" i="1"/>
  <c r="K3008" i="1"/>
  <c r="K2936" i="1"/>
  <c r="K2901" i="1"/>
  <c r="K3073" i="1"/>
  <c r="K3112" i="1"/>
  <c r="K2990" i="1"/>
  <c r="K3042" i="1"/>
  <c r="K2951" i="1"/>
  <c r="K3040" i="1"/>
  <c r="K2913" i="1"/>
  <c r="K3045" i="1"/>
  <c r="K2943" i="1"/>
  <c r="K2957" i="1"/>
  <c r="K3104" i="1"/>
  <c r="K2945" i="1"/>
  <c r="K2992" i="1"/>
  <c r="K2930" i="1"/>
  <c r="K3076" i="1"/>
  <c r="K2979" i="1"/>
  <c r="K2932" i="1"/>
  <c r="K3021" i="1"/>
  <c r="K3049" i="1"/>
  <c r="K2906" i="1"/>
  <c r="K2947" i="1"/>
  <c r="K3048" i="1"/>
  <c r="K2907" i="1"/>
  <c r="K2927" i="1"/>
  <c r="K2900" i="1"/>
  <c r="K3029" i="1"/>
  <c r="K3000" i="1"/>
  <c r="K2942" i="1"/>
  <c r="K2961" i="1"/>
  <c r="K2902" i="1"/>
  <c r="K3032" i="1"/>
  <c r="K2926" i="1"/>
  <c r="K3102" i="1"/>
  <c r="K3024" i="1"/>
  <c r="K3034" i="1"/>
  <c r="K3078" i="1"/>
  <c r="K3033" i="1"/>
  <c r="K2918" i="1"/>
  <c r="K3068" i="1"/>
  <c r="K3121" i="1"/>
  <c r="K3123" i="1" l="1"/>
  <c r="L2" i="1"/>
  <c r="L3" i="1" s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M5" i="1" l="1"/>
  <c r="Q5" i="1" s="1"/>
  <c r="M6" i="1" l="1"/>
  <c r="M7" i="1" l="1"/>
  <c r="M8" i="1" l="1"/>
  <c r="M9" i="1" l="1"/>
  <c r="Q9" i="1" s="1"/>
  <c r="M10" i="1" l="1"/>
  <c r="M11" i="1" l="1"/>
  <c r="M12" i="1" l="1"/>
  <c r="M13" i="1" s="1"/>
  <c r="M14" i="1" l="1"/>
  <c r="Q14" i="1" s="1"/>
  <c r="M15" i="1" l="1"/>
  <c r="M16" i="1" l="1"/>
  <c r="M17" i="1" l="1"/>
  <c r="M18" i="1" s="1"/>
  <c r="Q18" i="1" s="1"/>
  <c r="M19" i="1" l="1"/>
  <c r="M20" i="1" l="1"/>
  <c r="M21" i="1" s="1"/>
  <c r="M22" i="1" l="1"/>
  <c r="M23" i="1" l="1"/>
  <c r="M24" i="1" l="1"/>
  <c r="M25" i="1" s="1"/>
  <c r="M26" i="1" s="1"/>
  <c r="Q26" i="1" s="1"/>
  <c r="M27" i="1" l="1"/>
  <c r="M28" i="1" l="1"/>
  <c r="M29" i="1" s="1"/>
  <c r="M30" i="1" l="1"/>
  <c r="M31" i="1" s="1"/>
  <c r="M32" i="1" l="1"/>
  <c r="M33" i="1" l="1"/>
  <c r="Q33" i="1" s="1"/>
  <c r="M34" i="1" l="1"/>
  <c r="M35" i="1" l="1"/>
  <c r="Q35" i="1" s="1"/>
  <c r="M36" i="1" l="1"/>
  <c r="M37" i="1" l="1"/>
  <c r="M38" i="1" s="1"/>
  <c r="Q38" i="1" s="1"/>
  <c r="M39" i="1" l="1"/>
  <c r="R39" i="1" l="1"/>
  <c r="M40" i="1"/>
  <c r="M41" i="1" s="1"/>
  <c r="M42" i="1" s="1"/>
  <c r="Q42" i="1" s="1"/>
  <c r="M43" i="1" l="1"/>
  <c r="M44" i="1" l="1"/>
  <c r="M45" i="1" l="1"/>
  <c r="Q45" i="1" s="1"/>
  <c r="M46" i="1" l="1"/>
  <c r="R46" i="1" l="1"/>
  <c r="M47" i="1"/>
  <c r="M48" i="1" l="1"/>
  <c r="Q48" i="1" s="1"/>
  <c r="M49" i="1" l="1"/>
  <c r="M50" i="1" l="1"/>
  <c r="M51" i="1" l="1"/>
  <c r="M52" i="1" l="1"/>
  <c r="M53" i="1" s="1"/>
  <c r="M54" i="1" l="1"/>
  <c r="M55" i="1" l="1"/>
  <c r="M56" i="1" s="1"/>
  <c r="M57" i="1" s="1"/>
  <c r="Q57" i="1" s="1"/>
  <c r="M58" i="1" l="1"/>
  <c r="M59" i="1" s="1"/>
  <c r="M60" i="1" l="1"/>
  <c r="M61" i="1" l="1"/>
  <c r="M62" i="1" l="1"/>
  <c r="M63" i="1" l="1"/>
  <c r="M64" i="1" l="1"/>
  <c r="Q64" i="1" s="1"/>
  <c r="M65" i="1" l="1"/>
  <c r="M66" i="1" l="1"/>
  <c r="M67" i="1" s="1"/>
  <c r="Q67" i="1" s="1"/>
  <c r="M68" i="1" l="1"/>
  <c r="M69" i="1" s="1"/>
  <c r="M70" i="1" s="1"/>
  <c r="M71" i="1" s="1"/>
  <c r="M72" i="1" s="1"/>
  <c r="Q72" i="1" s="1"/>
  <c r="M73" i="1" l="1"/>
  <c r="M74" i="1" l="1"/>
  <c r="Q74" i="1" s="1"/>
  <c r="M75" i="1" l="1"/>
  <c r="S75" i="1" l="1"/>
  <c r="M76" i="1"/>
  <c r="M77" i="1" l="1"/>
  <c r="M78" i="1" l="1"/>
  <c r="M79" i="1" s="1"/>
  <c r="M80" i="1" s="1"/>
  <c r="M81" i="1" l="1"/>
  <c r="M82" i="1" l="1"/>
  <c r="M83" i="1" l="1"/>
  <c r="M84" i="1" s="1"/>
  <c r="Q84" i="1" s="1"/>
  <c r="M85" i="1" l="1"/>
  <c r="M86" i="1" s="1"/>
  <c r="Q86" i="1" s="1"/>
  <c r="M87" i="1" l="1"/>
  <c r="M88" i="1" l="1"/>
  <c r="M89" i="1" s="1"/>
  <c r="M90" i="1" s="1"/>
  <c r="M91" i="1" l="1"/>
  <c r="M92" i="1" l="1"/>
  <c r="M93" i="1" l="1"/>
  <c r="Q93" i="1" s="1"/>
  <c r="M94" i="1" l="1"/>
  <c r="M95" i="1" s="1"/>
  <c r="S95" i="1" l="1"/>
  <c r="M96" i="1"/>
  <c r="M97" i="1" s="1"/>
  <c r="M98" i="1" l="1"/>
  <c r="M99" i="1" l="1"/>
  <c r="M100" i="1" l="1"/>
  <c r="M101" i="1" s="1"/>
  <c r="Q101" i="1" s="1"/>
  <c r="M102" i="1" l="1"/>
  <c r="M103" i="1" l="1"/>
  <c r="M104" i="1" s="1"/>
  <c r="M105" i="1" l="1"/>
  <c r="M106" i="1" l="1"/>
  <c r="Q106" i="1" s="1"/>
  <c r="M107" i="1" l="1"/>
  <c r="M108" i="1" l="1"/>
  <c r="M109" i="1" l="1"/>
  <c r="M110" i="1" s="1"/>
  <c r="M111" i="1" l="1"/>
  <c r="M112" i="1" l="1"/>
  <c r="Q112" i="1" s="1"/>
  <c r="M113" i="1" l="1"/>
  <c r="M114" i="1" l="1"/>
  <c r="M115" i="1" l="1"/>
  <c r="M116" i="1" s="1"/>
  <c r="M117" i="1" l="1"/>
  <c r="M118" i="1" l="1"/>
  <c r="M119" i="1" l="1"/>
  <c r="M120" i="1" s="1"/>
  <c r="Q120" i="1" s="1"/>
  <c r="M121" i="1" l="1"/>
  <c r="M122" i="1" l="1"/>
  <c r="M123" i="1" s="1"/>
  <c r="M124" i="1" s="1"/>
  <c r="M125" i="1" l="1"/>
  <c r="M126" i="1" s="1"/>
  <c r="M127" i="1" l="1"/>
  <c r="M128" i="1" l="1"/>
  <c r="M129" i="1" s="1"/>
  <c r="M130" i="1" s="1"/>
  <c r="M131" i="1" s="1"/>
  <c r="M132" i="1" s="1"/>
  <c r="M133" i="1" l="1"/>
  <c r="M134" i="1" s="1"/>
  <c r="Q134" i="1" s="1"/>
  <c r="M135" i="1" l="1"/>
  <c r="M136" i="1" s="1"/>
  <c r="M137" i="1" l="1"/>
  <c r="M138" i="1" l="1"/>
  <c r="M139" i="1" l="1"/>
  <c r="M140" i="1" s="1"/>
  <c r="M141" i="1" s="1"/>
  <c r="Q141" i="1" s="1"/>
  <c r="M142" i="1" l="1"/>
  <c r="R142" i="1" l="1"/>
  <c r="M143" i="1"/>
  <c r="M144" i="1" s="1"/>
  <c r="M145" i="1" s="1"/>
  <c r="M146" i="1" s="1"/>
  <c r="M147" i="1" s="1"/>
  <c r="M148" i="1" s="1"/>
  <c r="M149" i="1" l="1"/>
  <c r="M150" i="1" s="1"/>
  <c r="M151" i="1" s="1"/>
  <c r="S151" i="1" l="1"/>
  <c r="M152" i="1"/>
  <c r="M153" i="1" l="1"/>
  <c r="M154" i="1" l="1"/>
  <c r="M155" i="1" s="1"/>
  <c r="M156" i="1" l="1"/>
  <c r="Q156" i="1" s="1"/>
  <c r="M157" i="1" l="1"/>
  <c r="Q157" i="1" s="1"/>
  <c r="M158" i="1" l="1"/>
  <c r="M159" i="1" l="1"/>
  <c r="M160" i="1" s="1"/>
  <c r="Q160" i="1" s="1"/>
  <c r="M161" i="1" l="1"/>
  <c r="M162" i="1" l="1"/>
  <c r="M163" i="1" s="1"/>
  <c r="M164" i="1" s="1"/>
  <c r="Q164" i="1" s="1"/>
  <c r="M165" i="1" l="1"/>
  <c r="M166" i="1" s="1"/>
  <c r="M167" i="1" l="1"/>
  <c r="Q167" i="1" s="1"/>
  <c r="M168" i="1" l="1"/>
  <c r="M169" i="1" s="1"/>
  <c r="M170" i="1" s="1"/>
  <c r="M171" i="1" s="1"/>
  <c r="M172" i="1" l="1"/>
  <c r="M173" i="1" l="1"/>
  <c r="M174" i="1" s="1"/>
  <c r="Q174" i="1" s="1"/>
  <c r="M175" i="1" l="1"/>
  <c r="M176" i="1" l="1"/>
  <c r="M177" i="1" s="1"/>
  <c r="M178" i="1" l="1"/>
  <c r="M179" i="1" s="1"/>
  <c r="M180" i="1" s="1"/>
  <c r="M181" i="1" s="1"/>
  <c r="Q181" i="1" s="1"/>
  <c r="M182" i="1" l="1"/>
  <c r="Q182" i="1" s="1"/>
  <c r="M183" i="1" l="1"/>
  <c r="M184" i="1" s="1"/>
  <c r="M185" i="1" s="1"/>
  <c r="M186" i="1" s="1"/>
  <c r="M187" i="1" l="1"/>
  <c r="M188" i="1" l="1"/>
  <c r="M189" i="1" l="1"/>
  <c r="M190" i="1" l="1"/>
  <c r="M191" i="1" l="1"/>
  <c r="M192" i="1" l="1"/>
  <c r="M193" i="1" l="1"/>
  <c r="M194" i="1" l="1"/>
  <c r="M195" i="1" s="1"/>
  <c r="M196" i="1" s="1"/>
  <c r="M197" i="1" l="1"/>
  <c r="M198" i="1" s="1"/>
  <c r="M199" i="1" s="1"/>
  <c r="M200" i="1" s="1"/>
  <c r="M201" i="1" s="1"/>
  <c r="M202" i="1" s="1"/>
  <c r="M203" i="1" s="1"/>
  <c r="Q203" i="1" s="1"/>
  <c r="M204" i="1" l="1"/>
  <c r="Q204" i="1" s="1"/>
  <c r="M205" i="1" l="1"/>
  <c r="M206" i="1" l="1"/>
  <c r="M207" i="1" s="1"/>
  <c r="M208" i="1" s="1"/>
  <c r="Q208" i="1" s="1"/>
  <c r="M209" i="1" l="1"/>
  <c r="M210" i="1" s="1"/>
  <c r="M211" i="1" s="1"/>
  <c r="M212" i="1" l="1"/>
  <c r="M213" i="1" s="1"/>
  <c r="Q213" i="1" s="1"/>
  <c r="M214" i="1" l="1"/>
  <c r="M215" i="1" s="1"/>
  <c r="M216" i="1" s="1"/>
  <c r="M217" i="1" l="1"/>
  <c r="M218" i="1" s="1"/>
  <c r="M219" i="1" l="1"/>
  <c r="M220" i="1" l="1"/>
  <c r="M221" i="1" l="1"/>
  <c r="M222" i="1" s="1"/>
  <c r="M223" i="1" l="1"/>
  <c r="Q223" i="1" s="1"/>
  <c r="M224" i="1" l="1"/>
  <c r="Q224" i="1" s="1"/>
  <c r="M225" i="1" l="1"/>
  <c r="M226" i="1" l="1"/>
  <c r="Q226" i="1" s="1"/>
  <c r="M227" i="1" l="1"/>
  <c r="M228" i="1" l="1"/>
  <c r="M229" i="1" s="1"/>
  <c r="M230" i="1" l="1"/>
  <c r="M231" i="1" l="1"/>
  <c r="M232" i="1" s="1"/>
  <c r="M233" i="1" s="1"/>
  <c r="M234" i="1" s="1"/>
  <c r="M235" i="1" s="1"/>
  <c r="M236" i="1" l="1"/>
  <c r="R236" i="1" l="1"/>
  <c r="M237" i="1"/>
  <c r="M238" i="1" l="1"/>
  <c r="M239" i="1" l="1"/>
  <c r="M240" i="1" s="1"/>
  <c r="M241" i="1" l="1"/>
  <c r="R241" i="1" l="1"/>
  <c r="M242" i="1"/>
  <c r="M243" i="1" s="1"/>
  <c r="M244" i="1" s="1"/>
  <c r="M245" i="1" s="1"/>
  <c r="M246" i="1" l="1"/>
  <c r="Q246" i="1" s="1"/>
  <c r="M247" i="1" l="1"/>
  <c r="M248" i="1" s="1"/>
  <c r="M249" i="1" s="1"/>
  <c r="Q249" i="1" s="1"/>
  <c r="M250" i="1" l="1"/>
  <c r="M251" i="1" s="1"/>
  <c r="M252" i="1" l="1"/>
  <c r="M253" i="1" l="1"/>
  <c r="M254" i="1" s="1"/>
  <c r="M255" i="1" l="1"/>
  <c r="Q255" i="1" s="1"/>
  <c r="M256" i="1" l="1"/>
  <c r="M257" i="1" s="1"/>
  <c r="M258" i="1" s="1"/>
  <c r="Q258" i="1" s="1"/>
  <c r="M259" i="1" l="1"/>
  <c r="M260" i="1" l="1"/>
  <c r="M261" i="1" s="1"/>
  <c r="M262" i="1" s="1"/>
  <c r="M263" i="1" s="1"/>
  <c r="M264" i="1" s="1"/>
  <c r="M265" i="1" s="1"/>
  <c r="M266" i="1" s="1"/>
  <c r="Q266" i="1" s="1"/>
  <c r="M267" i="1" l="1"/>
  <c r="Q267" i="1" s="1"/>
  <c r="M268" i="1" l="1"/>
  <c r="M269" i="1" s="1"/>
  <c r="M270" i="1" l="1"/>
  <c r="M271" i="1" l="1"/>
  <c r="Q271" i="1" s="1"/>
  <c r="M272" i="1" l="1"/>
  <c r="M273" i="1" l="1"/>
  <c r="M274" i="1" l="1"/>
  <c r="M275" i="1" s="1"/>
  <c r="M276" i="1" l="1"/>
  <c r="M277" i="1" l="1"/>
  <c r="Q277" i="1" s="1"/>
  <c r="M278" i="1" l="1"/>
  <c r="M279" i="1" l="1"/>
  <c r="M280" i="1" s="1"/>
  <c r="M281" i="1" s="1"/>
  <c r="M282" i="1" l="1"/>
  <c r="M283" i="1" s="1"/>
  <c r="M284" i="1" s="1"/>
  <c r="M285" i="1" s="1"/>
  <c r="M286" i="1" l="1"/>
  <c r="M287" i="1" s="1"/>
  <c r="Q287" i="1" s="1"/>
  <c r="M288" i="1" l="1"/>
  <c r="M289" i="1" l="1"/>
  <c r="M290" i="1" l="1"/>
  <c r="Q290" i="1" s="1"/>
  <c r="M291" i="1" l="1"/>
  <c r="M292" i="1" l="1"/>
  <c r="M293" i="1" l="1"/>
  <c r="M294" i="1" s="1"/>
  <c r="M295" i="1" s="1"/>
  <c r="M296" i="1" l="1"/>
  <c r="M297" i="1" l="1"/>
  <c r="M298" i="1" l="1"/>
  <c r="M299" i="1" l="1"/>
  <c r="M300" i="1" l="1"/>
  <c r="M301" i="1" s="1"/>
  <c r="M302" i="1" l="1"/>
  <c r="M303" i="1" l="1"/>
  <c r="M304" i="1" s="1"/>
  <c r="M305" i="1" l="1"/>
  <c r="M306" i="1" s="1"/>
  <c r="M307" i="1" s="1"/>
  <c r="M308" i="1" s="1"/>
  <c r="M309" i="1" s="1"/>
  <c r="M310" i="1" l="1"/>
  <c r="M311" i="1" s="1"/>
  <c r="M312" i="1" l="1"/>
  <c r="M313" i="1" l="1"/>
  <c r="M314" i="1" s="1"/>
  <c r="M315" i="1" l="1"/>
  <c r="M316" i="1" s="1"/>
  <c r="M317" i="1" s="1"/>
  <c r="M318" i="1" l="1"/>
  <c r="M319" i="1" l="1"/>
  <c r="M320" i="1" l="1"/>
  <c r="M321" i="1" s="1"/>
  <c r="M322" i="1" s="1"/>
  <c r="M323" i="1" s="1"/>
  <c r="M324" i="1" s="1"/>
  <c r="M325" i="1" l="1"/>
  <c r="M326" i="1" s="1"/>
  <c r="M327" i="1" s="1"/>
  <c r="M328" i="1" l="1"/>
  <c r="M329" i="1" s="1"/>
  <c r="M330" i="1" l="1"/>
  <c r="M331" i="1" s="1"/>
  <c r="M332" i="1" s="1"/>
  <c r="M333" i="1" s="1"/>
  <c r="M334" i="1" s="1"/>
  <c r="M335" i="1" l="1"/>
  <c r="M336" i="1" l="1"/>
  <c r="M337" i="1" l="1"/>
  <c r="M338" i="1" s="1"/>
  <c r="M339" i="1" s="1"/>
  <c r="S339" i="1" l="1"/>
  <c r="M340" i="1"/>
  <c r="M341" i="1" s="1"/>
  <c r="M342" i="1" s="1"/>
  <c r="M343" i="1" s="1"/>
  <c r="M344" i="1" l="1"/>
  <c r="M345" i="1" l="1"/>
  <c r="M346" i="1" l="1"/>
  <c r="M347" i="1" l="1"/>
  <c r="M348" i="1" s="1"/>
  <c r="M349" i="1" s="1"/>
  <c r="M350" i="1" l="1"/>
  <c r="M351" i="1" s="1"/>
  <c r="M352" i="1" l="1"/>
  <c r="S352" i="1" l="1"/>
  <c r="M353" i="1"/>
  <c r="M354" i="1" s="1"/>
  <c r="M355" i="1" l="1"/>
  <c r="M356" i="1" s="1"/>
  <c r="S356" i="1" l="1"/>
  <c r="M357" i="1"/>
  <c r="M358" i="1" s="1"/>
  <c r="M359" i="1" s="1"/>
  <c r="M360" i="1" s="1"/>
  <c r="M361" i="1" l="1"/>
  <c r="R361" i="1" l="1"/>
  <c r="M362" i="1"/>
  <c r="M363" i="1" l="1"/>
  <c r="M364" i="1" s="1"/>
  <c r="M365" i="1" s="1"/>
  <c r="M366" i="1" s="1"/>
  <c r="S366" i="1" l="1"/>
  <c r="M367" i="1"/>
  <c r="S367" i="1" l="1"/>
  <c r="M368" i="1"/>
  <c r="M369" i="1" s="1"/>
  <c r="M370" i="1" l="1"/>
  <c r="M371" i="1" s="1"/>
  <c r="M372" i="1" s="1"/>
  <c r="M373" i="1" s="1"/>
  <c r="M374" i="1" l="1"/>
  <c r="M375" i="1" l="1"/>
  <c r="M376" i="1" l="1"/>
  <c r="M377" i="1" s="1"/>
  <c r="M378" i="1" l="1"/>
  <c r="M379" i="1" s="1"/>
  <c r="M380" i="1" s="1"/>
  <c r="M381" i="1" s="1"/>
  <c r="M382" i="1" l="1"/>
  <c r="M383" i="1" l="1"/>
  <c r="M384" i="1" l="1"/>
  <c r="M385" i="1" s="1"/>
  <c r="M386" i="1" s="1"/>
  <c r="M387" i="1" s="1"/>
  <c r="M388" i="1" l="1"/>
  <c r="M389" i="1" s="1"/>
  <c r="M390" i="1" s="1"/>
  <c r="M391" i="1" s="1"/>
  <c r="M392" i="1" s="1"/>
  <c r="M393" i="1" s="1"/>
  <c r="M394" i="1" l="1"/>
  <c r="M395" i="1" l="1"/>
  <c r="M396" i="1" s="1"/>
  <c r="M397" i="1" s="1"/>
  <c r="M398" i="1" s="1"/>
  <c r="M399" i="1" l="1"/>
  <c r="M400" i="1" l="1"/>
  <c r="M401" i="1" s="1"/>
  <c r="M402" i="1" s="1"/>
  <c r="M403" i="1" s="1"/>
  <c r="M404" i="1" s="1"/>
  <c r="M405" i="1" l="1"/>
  <c r="M406" i="1" l="1"/>
  <c r="M407" i="1" l="1"/>
  <c r="M408" i="1" s="1"/>
  <c r="M409" i="1" s="1"/>
  <c r="M410" i="1" l="1"/>
  <c r="M411" i="1" s="1"/>
  <c r="M412" i="1" l="1"/>
  <c r="M413" i="1" s="1"/>
  <c r="M414" i="1" s="1"/>
  <c r="M415" i="1" s="1"/>
  <c r="M416" i="1" s="1"/>
  <c r="M417" i="1" s="1"/>
  <c r="M418" i="1" s="1"/>
  <c r="M419" i="1" s="1"/>
  <c r="M420" i="1" l="1"/>
  <c r="M421" i="1" l="1"/>
  <c r="M422" i="1" s="1"/>
  <c r="S422" i="1" l="1"/>
  <c r="M423" i="1"/>
  <c r="M424" i="1" l="1"/>
  <c r="M425" i="1" s="1"/>
  <c r="S425" i="1" l="1"/>
  <c r="M426" i="1"/>
  <c r="S426" i="1" l="1"/>
  <c r="M427" i="1"/>
  <c r="M428" i="1" l="1"/>
  <c r="M429" i="1" s="1"/>
  <c r="M430" i="1" s="1"/>
  <c r="M431" i="1" s="1"/>
  <c r="M432" i="1" s="1"/>
  <c r="M433" i="1" s="1"/>
  <c r="M434" i="1" s="1"/>
  <c r="M435" i="1" s="1"/>
  <c r="M436" i="1" l="1"/>
  <c r="M437" i="1" l="1"/>
  <c r="M438" i="1" l="1"/>
  <c r="M439" i="1" s="1"/>
  <c r="M440" i="1" l="1"/>
  <c r="M441" i="1" s="1"/>
  <c r="R441" i="1" l="1"/>
  <c r="M442" i="1"/>
  <c r="M443" i="1" l="1"/>
  <c r="M444" i="1" l="1"/>
  <c r="S444" i="1" l="1"/>
  <c r="M445" i="1"/>
  <c r="M446" i="1" s="1"/>
  <c r="M447" i="1" l="1"/>
  <c r="M448" i="1" l="1"/>
  <c r="M449" i="1" s="1"/>
  <c r="M450" i="1" l="1"/>
  <c r="M451" i="1" l="1"/>
  <c r="M452" i="1" l="1"/>
  <c r="M453" i="1" s="1"/>
  <c r="M454" i="1" s="1"/>
  <c r="M455" i="1" s="1"/>
  <c r="M456" i="1" l="1"/>
  <c r="M457" i="1" s="1"/>
  <c r="M458" i="1" s="1"/>
  <c r="M459" i="1" s="1"/>
  <c r="M460" i="1" l="1"/>
  <c r="M461" i="1" l="1"/>
  <c r="M462" i="1" s="1"/>
  <c r="M463" i="1" s="1"/>
  <c r="M464" i="1" s="1"/>
  <c r="M465" i="1" s="1"/>
  <c r="M466" i="1" s="1"/>
  <c r="M467" i="1" s="1"/>
  <c r="M468" i="1" l="1"/>
  <c r="M469" i="1" s="1"/>
  <c r="S469" i="1" l="1"/>
  <c r="M470" i="1"/>
  <c r="M471" i="1" s="1"/>
  <c r="M472" i="1" s="1"/>
  <c r="M473" i="1" l="1"/>
  <c r="M474" i="1" s="1"/>
  <c r="M475" i="1" s="1"/>
  <c r="M476" i="1" l="1"/>
  <c r="R476" i="1" l="1"/>
  <c r="M477" i="1"/>
  <c r="M478" i="1" l="1"/>
  <c r="M479" i="1" s="1"/>
  <c r="M480" i="1" s="1"/>
  <c r="M481" i="1" s="1"/>
  <c r="S481" i="1" l="1"/>
  <c r="M482" i="1"/>
  <c r="S482" i="1" l="1"/>
  <c r="M483" i="1"/>
  <c r="M484" i="1" l="1"/>
  <c r="M485" i="1" l="1"/>
  <c r="S485" i="1" l="1"/>
  <c r="M486" i="1"/>
  <c r="M487" i="1" l="1"/>
  <c r="M488" i="1" l="1"/>
  <c r="M489" i="1" l="1"/>
  <c r="M490" i="1" s="1"/>
  <c r="M491" i="1" l="1"/>
  <c r="M492" i="1" s="1"/>
  <c r="M493" i="1" s="1"/>
  <c r="M494" i="1" s="1"/>
  <c r="M495" i="1" s="1"/>
  <c r="M496" i="1" l="1"/>
  <c r="M497" i="1" l="1"/>
  <c r="M498" i="1" l="1"/>
  <c r="M499" i="1" s="1"/>
  <c r="M500" i="1" s="1"/>
  <c r="M501" i="1" l="1"/>
  <c r="M502" i="1" s="1"/>
  <c r="M503" i="1" s="1"/>
  <c r="M504" i="1" s="1"/>
  <c r="M505" i="1" l="1"/>
  <c r="M506" i="1" s="1"/>
  <c r="M507" i="1" l="1"/>
  <c r="M508" i="1" l="1"/>
  <c r="S508" i="1" l="1"/>
  <c r="M509" i="1"/>
  <c r="M510" i="1" l="1"/>
  <c r="M511" i="1" s="1"/>
  <c r="M512" i="1" s="1"/>
  <c r="M513" i="1" s="1"/>
  <c r="M514" i="1" s="1"/>
  <c r="M515" i="1" s="1"/>
  <c r="M516" i="1" l="1"/>
  <c r="M517" i="1" l="1"/>
  <c r="M518" i="1" s="1"/>
  <c r="M519" i="1" s="1"/>
  <c r="M520" i="1" l="1"/>
  <c r="M521" i="1" s="1"/>
  <c r="S521" i="1" l="1"/>
  <c r="M522" i="1"/>
  <c r="M523" i="1" s="1"/>
  <c r="M524" i="1" s="1"/>
  <c r="M525" i="1" s="1"/>
  <c r="M526" i="1" s="1"/>
  <c r="M527" i="1" s="1"/>
  <c r="M528" i="1" s="1"/>
  <c r="M529" i="1" l="1"/>
  <c r="M530" i="1" s="1"/>
  <c r="M531" i="1" s="1"/>
  <c r="M532" i="1" s="1"/>
  <c r="M533" i="1" l="1"/>
  <c r="M534" i="1" s="1"/>
  <c r="M535" i="1" s="1"/>
  <c r="M536" i="1" s="1"/>
  <c r="M537" i="1" s="1"/>
  <c r="M538" i="1" s="1"/>
  <c r="M539" i="1" s="1"/>
  <c r="M540" i="1" s="1"/>
  <c r="M541" i="1" s="1"/>
  <c r="M542" i="1" l="1"/>
  <c r="M543" i="1" s="1"/>
  <c r="M544" i="1" s="1"/>
  <c r="M545" i="1" l="1"/>
  <c r="M546" i="1" l="1"/>
  <c r="M547" i="1" l="1"/>
  <c r="M548" i="1" s="1"/>
  <c r="M549" i="1" s="1"/>
  <c r="M550" i="1" s="1"/>
  <c r="M551" i="1" s="1"/>
  <c r="M552" i="1" s="1"/>
  <c r="M553" i="1" s="1"/>
  <c r="M554" i="1" l="1"/>
  <c r="M555" i="1" s="1"/>
  <c r="M556" i="1" s="1"/>
  <c r="M557" i="1" s="1"/>
  <c r="M558" i="1" s="1"/>
  <c r="M559" i="1" s="1"/>
  <c r="M560" i="1" s="1"/>
  <c r="M561" i="1" s="1"/>
  <c r="M562" i="1" s="1"/>
  <c r="M563" i="1" l="1"/>
  <c r="M564" i="1" l="1"/>
  <c r="M565" i="1" s="1"/>
  <c r="M566" i="1" s="1"/>
  <c r="M567" i="1" s="1"/>
  <c r="M568" i="1" s="1"/>
  <c r="R568" i="1" l="1"/>
  <c r="M569" i="1"/>
  <c r="M570" i="1" s="1"/>
  <c r="M571" i="1" s="1"/>
  <c r="M572" i="1" s="1"/>
  <c r="M573" i="1" l="1"/>
  <c r="M574" i="1" s="1"/>
  <c r="M575" i="1" s="1"/>
  <c r="M576" i="1" l="1"/>
  <c r="M577" i="1" l="1"/>
  <c r="M578" i="1" l="1"/>
  <c r="M579" i="1" l="1"/>
  <c r="M580" i="1" s="1"/>
  <c r="M581" i="1" s="1"/>
  <c r="M582" i="1" l="1"/>
  <c r="M583" i="1" l="1"/>
  <c r="M584" i="1" s="1"/>
  <c r="M585" i="1" l="1"/>
  <c r="M586" i="1" l="1"/>
  <c r="M587" i="1" s="1"/>
  <c r="S587" i="1" l="1"/>
  <c r="M588" i="1"/>
  <c r="M589" i="1" s="1"/>
  <c r="M590" i="1" s="1"/>
  <c r="M591" i="1" l="1"/>
  <c r="M592" i="1" l="1"/>
  <c r="M593" i="1" s="1"/>
  <c r="M594" i="1" s="1"/>
  <c r="M595" i="1" s="1"/>
  <c r="M596" i="1" s="1"/>
  <c r="M597" i="1" l="1"/>
  <c r="M598" i="1" l="1"/>
  <c r="M599" i="1" l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l="1"/>
  <c r="M612" i="1" l="1"/>
  <c r="M613" i="1" s="1"/>
  <c r="M614" i="1" l="1"/>
  <c r="M615" i="1" s="1"/>
  <c r="M616" i="1" l="1"/>
  <c r="M617" i="1" s="1"/>
  <c r="M618" i="1" l="1"/>
  <c r="M619" i="1" l="1"/>
  <c r="M620" i="1" s="1"/>
  <c r="M621" i="1" s="1"/>
  <c r="M622" i="1" s="1"/>
  <c r="M623" i="1" s="1"/>
  <c r="M624" i="1" s="1"/>
  <c r="M625" i="1" s="1"/>
  <c r="M626" i="1" s="1"/>
  <c r="M627" i="1" l="1"/>
  <c r="M628" i="1" s="1"/>
  <c r="M629" i="1" s="1"/>
  <c r="M630" i="1" s="1"/>
  <c r="M631" i="1" s="1"/>
  <c r="M632" i="1" l="1"/>
  <c r="M633" i="1" l="1"/>
  <c r="M634" i="1" s="1"/>
  <c r="M635" i="1" s="1"/>
  <c r="M636" i="1" s="1"/>
  <c r="M637" i="1" l="1"/>
  <c r="M638" i="1" s="1"/>
  <c r="R638" i="1" l="1"/>
  <c r="M639" i="1"/>
  <c r="M640" i="1" l="1"/>
  <c r="M641" i="1" s="1"/>
  <c r="M642" i="1" l="1"/>
  <c r="M643" i="1" s="1"/>
  <c r="M644" i="1" l="1"/>
  <c r="M645" i="1" s="1"/>
  <c r="M646" i="1" s="1"/>
  <c r="M647" i="1" s="1"/>
  <c r="M648" i="1" s="1"/>
  <c r="M649" i="1" s="1"/>
  <c r="M650" i="1" s="1"/>
  <c r="M651" i="1" s="1"/>
  <c r="M652" i="1" l="1"/>
  <c r="M653" i="1" l="1"/>
  <c r="M654" i="1" s="1"/>
  <c r="M655" i="1" l="1"/>
  <c r="M656" i="1" s="1"/>
  <c r="M657" i="1" s="1"/>
  <c r="M658" i="1" s="1"/>
  <c r="M659" i="1" s="1"/>
  <c r="M660" i="1" s="1"/>
  <c r="M661" i="1" l="1"/>
  <c r="M662" i="1" s="1"/>
  <c r="M663" i="1" s="1"/>
  <c r="M664" i="1" s="1"/>
  <c r="M665" i="1" s="1"/>
  <c r="M666" i="1" s="1"/>
  <c r="M667" i="1" s="1"/>
  <c r="M668" i="1" s="1"/>
  <c r="M669" i="1" s="1"/>
  <c r="M670" i="1" s="1"/>
  <c r="M671" i="1" l="1"/>
  <c r="M672" i="1" s="1"/>
  <c r="M673" i="1" s="1"/>
  <c r="M674" i="1" s="1"/>
  <c r="M675" i="1" s="1"/>
  <c r="M676" i="1" s="1"/>
  <c r="M677" i="1" s="1"/>
  <c r="M678" i="1" s="1"/>
  <c r="M679" i="1" s="1"/>
  <c r="M680" i="1" s="1"/>
  <c r="M681" i="1" l="1"/>
  <c r="M682" i="1" l="1"/>
  <c r="M683" i="1" s="1"/>
  <c r="M684" i="1" s="1"/>
  <c r="M685" i="1" l="1"/>
  <c r="M686" i="1" s="1"/>
  <c r="M687" i="1" s="1"/>
  <c r="M688" i="1" s="1"/>
  <c r="M689" i="1" s="1"/>
  <c r="M690" i="1" s="1"/>
  <c r="M691" i="1" l="1"/>
  <c r="M692" i="1" s="1"/>
  <c r="S692" i="1" l="1"/>
  <c r="M693" i="1"/>
  <c r="M694" i="1" l="1"/>
  <c r="M695" i="1" s="1"/>
  <c r="M696" i="1" s="1"/>
  <c r="M697" i="1" s="1"/>
  <c r="M698" i="1" s="1"/>
  <c r="M699" i="1" s="1"/>
  <c r="M700" i="1" s="1"/>
  <c r="M701" i="1" s="1"/>
  <c r="M702" i="1" l="1"/>
  <c r="M703" i="1" l="1"/>
  <c r="M704" i="1" s="1"/>
  <c r="M705" i="1" s="1"/>
  <c r="M706" i="1" l="1"/>
  <c r="M707" i="1" l="1"/>
  <c r="M708" i="1" s="1"/>
  <c r="M709" i="1" s="1"/>
  <c r="M710" i="1" s="1"/>
  <c r="M711" i="1" l="1"/>
  <c r="M712" i="1" s="1"/>
  <c r="M713" i="1" s="1"/>
  <c r="M714" i="1" s="1"/>
  <c r="M715" i="1" s="1"/>
  <c r="M716" i="1" s="1"/>
  <c r="M717" i="1" s="1"/>
  <c r="M718" i="1" s="1"/>
  <c r="M719" i="1" s="1"/>
  <c r="M720" i="1" l="1"/>
  <c r="M721" i="1" s="1"/>
  <c r="M722" i="1" s="1"/>
  <c r="M723" i="1" s="1"/>
  <c r="M724" i="1" s="1"/>
  <c r="M725" i="1" l="1"/>
  <c r="M726" i="1" s="1"/>
  <c r="M727" i="1" s="1"/>
  <c r="M728" i="1" s="1"/>
  <c r="M729" i="1" l="1"/>
  <c r="M730" i="1" l="1"/>
  <c r="M731" i="1" s="1"/>
  <c r="M732" i="1" l="1"/>
  <c r="M733" i="1" s="1"/>
  <c r="M734" i="1" s="1"/>
  <c r="M735" i="1" s="1"/>
  <c r="M736" i="1" l="1"/>
  <c r="M737" i="1" l="1"/>
  <c r="M738" i="1" s="1"/>
  <c r="M739" i="1" s="1"/>
  <c r="M740" i="1" l="1"/>
  <c r="M741" i="1" s="1"/>
  <c r="M742" i="1" s="1"/>
  <c r="M743" i="1" s="1"/>
  <c r="M744" i="1" s="1"/>
  <c r="M745" i="1" l="1"/>
  <c r="M746" i="1" s="1"/>
  <c r="M747" i="1" s="1"/>
  <c r="M748" i="1" l="1"/>
  <c r="M749" i="1" l="1"/>
  <c r="S749" i="1" l="1"/>
  <c r="M750" i="1"/>
  <c r="M751" i="1" s="1"/>
  <c r="M752" i="1" s="1"/>
  <c r="M753" i="1" s="1"/>
  <c r="M754" i="1" l="1"/>
  <c r="M755" i="1" s="1"/>
  <c r="M756" i="1" l="1"/>
  <c r="M757" i="1" s="1"/>
  <c r="M758" i="1" s="1"/>
  <c r="M759" i="1" l="1"/>
  <c r="M760" i="1" s="1"/>
  <c r="M761" i="1" s="1"/>
  <c r="M762" i="1" s="1"/>
  <c r="M763" i="1" s="1"/>
  <c r="M764" i="1" l="1"/>
  <c r="M765" i="1" s="1"/>
  <c r="M766" i="1" s="1"/>
  <c r="M767" i="1" s="1"/>
  <c r="M768" i="1" s="1"/>
  <c r="M769" i="1" l="1"/>
  <c r="M770" i="1" s="1"/>
  <c r="M771" i="1" s="1"/>
  <c r="M772" i="1" l="1"/>
  <c r="M773" i="1" l="1"/>
  <c r="M774" i="1" s="1"/>
  <c r="M775" i="1" s="1"/>
  <c r="M776" i="1" l="1"/>
  <c r="M777" i="1" s="1"/>
  <c r="M778" i="1" s="1"/>
  <c r="M779" i="1" s="1"/>
  <c r="M780" i="1" s="1"/>
  <c r="M781" i="1" s="1"/>
  <c r="M782" i="1" s="1"/>
  <c r="R782" i="1" l="1"/>
  <c r="M783" i="1"/>
  <c r="M784" i="1" s="1"/>
  <c r="M785" i="1" s="1"/>
  <c r="M786" i="1" s="1"/>
  <c r="M787" i="1" s="1"/>
  <c r="M788" i="1" s="1"/>
  <c r="M789" i="1" s="1"/>
  <c r="M790" i="1" s="1"/>
  <c r="R790" i="1" l="1"/>
  <c r="M791" i="1"/>
  <c r="M792" i="1" s="1"/>
  <c r="M793" i="1" s="1"/>
  <c r="M794" i="1" l="1"/>
  <c r="M795" i="1" l="1"/>
  <c r="M796" i="1" s="1"/>
  <c r="M797" i="1" s="1"/>
  <c r="M798" i="1" s="1"/>
  <c r="M799" i="1" s="1"/>
  <c r="M800" i="1" s="1"/>
  <c r="S800" i="1" l="1"/>
  <c r="M801" i="1"/>
  <c r="M802" i="1" s="1"/>
  <c r="M803" i="1" s="1"/>
  <c r="M804" i="1" s="1"/>
  <c r="M805" i="1" l="1"/>
  <c r="M806" i="1" s="1"/>
  <c r="M807" i="1" s="1"/>
  <c r="M808" i="1" s="1"/>
  <c r="M809" i="1" s="1"/>
  <c r="M810" i="1" l="1"/>
  <c r="M811" i="1" s="1"/>
  <c r="M812" i="1" s="1"/>
  <c r="M813" i="1" l="1"/>
  <c r="M814" i="1" s="1"/>
  <c r="M815" i="1" s="1"/>
  <c r="M816" i="1" s="1"/>
  <c r="M817" i="1" s="1"/>
  <c r="M818" i="1" l="1"/>
  <c r="M819" i="1" l="1"/>
  <c r="M820" i="1" s="1"/>
  <c r="M821" i="1" s="1"/>
  <c r="M822" i="1" l="1"/>
  <c r="M823" i="1" l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l="1"/>
  <c r="M838" i="1" s="1"/>
  <c r="M839" i="1" s="1"/>
  <c r="M840" i="1" l="1"/>
  <c r="M841" i="1" s="1"/>
  <c r="M842" i="1" l="1"/>
  <c r="M843" i="1" s="1"/>
  <c r="M844" i="1" s="1"/>
  <c r="M845" i="1" l="1"/>
  <c r="M846" i="1" s="1"/>
  <c r="M847" i="1" l="1"/>
  <c r="M848" i="1" l="1"/>
  <c r="M849" i="1" s="1"/>
  <c r="M850" i="1" s="1"/>
  <c r="M851" i="1" s="1"/>
  <c r="M852" i="1" s="1"/>
  <c r="M853" i="1" s="1"/>
  <c r="M854" i="1" l="1"/>
  <c r="M855" i="1" s="1"/>
  <c r="M856" i="1" l="1"/>
  <c r="M857" i="1" s="1"/>
  <c r="M858" i="1" s="1"/>
  <c r="M859" i="1" s="1"/>
  <c r="M860" i="1" l="1"/>
  <c r="M861" i="1" s="1"/>
  <c r="M862" i="1" l="1"/>
  <c r="M863" i="1" s="1"/>
  <c r="M864" i="1" s="1"/>
  <c r="M865" i="1" s="1"/>
  <c r="M866" i="1" l="1"/>
  <c r="M867" i="1" l="1"/>
  <c r="M868" i="1" s="1"/>
  <c r="M869" i="1" l="1"/>
  <c r="M870" i="1" l="1"/>
  <c r="M871" i="1" s="1"/>
  <c r="M872" i="1" s="1"/>
  <c r="M873" i="1" l="1"/>
  <c r="M874" i="1" s="1"/>
  <c r="M875" i="1" l="1"/>
  <c r="M876" i="1" s="1"/>
  <c r="M877" i="1" s="1"/>
  <c r="M878" i="1" s="1"/>
  <c r="R878" i="1" l="1"/>
  <c r="M879" i="1"/>
  <c r="M880" i="1" s="1"/>
  <c r="M881" i="1" s="1"/>
  <c r="M882" i="1" s="1"/>
  <c r="M883" i="1" s="1"/>
  <c r="M884" i="1" s="1"/>
  <c r="M885" i="1" l="1"/>
  <c r="M886" i="1" s="1"/>
  <c r="M887" i="1" s="1"/>
  <c r="M888" i="1" l="1"/>
  <c r="M889" i="1" l="1"/>
  <c r="M890" i="1" s="1"/>
  <c r="M891" i="1" s="1"/>
  <c r="M892" i="1" s="1"/>
  <c r="M893" i="1" s="1"/>
  <c r="M894" i="1" s="1"/>
  <c r="M895" i="1" s="1"/>
  <c r="M896" i="1" s="1"/>
  <c r="M897" i="1" l="1"/>
  <c r="M898" i="1" s="1"/>
  <c r="M899" i="1" s="1"/>
  <c r="M900" i="1" l="1"/>
  <c r="M901" i="1" s="1"/>
  <c r="M902" i="1" l="1"/>
  <c r="M903" i="1" s="1"/>
  <c r="M904" i="1" s="1"/>
  <c r="M905" i="1" s="1"/>
  <c r="M906" i="1" s="1"/>
  <c r="M907" i="1" s="1"/>
  <c r="M908" i="1" s="1"/>
  <c r="M909" i="1" s="1"/>
  <c r="M910" i="1" l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l="1"/>
  <c r="M928" i="1" s="1"/>
  <c r="M929" i="1" l="1"/>
  <c r="M930" i="1" s="1"/>
  <c r="M931" i="1" s="1"/>
  <c r="M932" i="1" l="1"/>
  <c r="M933" i="1" s="1"/>
  <c r="M934" i="1" s="1"/>
  <c r="M935" i="1" s="1"/>
  <c r="M936" i="1" l="1"/>
  <c r="M937" i="1" s="1"/>
  <c r="M938" i="1" s="1"/>
  <c r="M939" i="1" s="1"/>
  <c r="M940" i="1" s="1"/>
  <c r="M941" i="1" s="1"/>
  <c r="M942" i="1" s="1"/>
  <c r="M943" i="1" s="1"/>
  <c r="M944" i="1" l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l="1"/>
  <c r="M960" i="1" l="1"/>
  <c r="M961" i="1" s="1"/>
  <c r="M962" i="1" s="1"/>
  <c r="M963" i="1" s="1"/>
  <c r="M964" i="1" s="1"/>
  <c r="M965" i="1" s="1"/>
  <c r="M966" i="1" l="1"/>
  <c r="M967" i="1" s="1"/>
  <c r="M968" i="1" l="1"/>
  <c r="M969" i="1" s="1"/>
  <c r="M970" i="1" s="1"/>
  <c r="M971" i="1" s="1"/>
  <c r="M972" i="1" s="1"/>
  <c r="M973" i="1" s="1"/>
  <c r="M974" i="1" l="1"/>
  <c r="M975" i="1" s="1"/>
  <c r="M976" i="1" s="1"/>
  <c r="M977" i="1" s="1"/>
  <c r="M978" i="1" s="1"/>
  <c r="M979" i="1" s="1"/>
  <c r="M980" i="1" s="1"/>
  <c r="M981" i="1" s="1"/>
  <c r="M982" i="1" s="1"/>
  <c r="M983" i="1" s="1"/>
  <c r="M984" i="1" l="1"/>
  <c r="M985" i="1" s="1"/>
  <c r="M986" i="1" s="1"/>
  <c r="M987" i="1" s="1"/>
  <c r="M988" i="1" l="1"/>
  <c r="M989" i="1" s="1"/>
  <c r="M990" i="1" s="1"/>
  <c r="M991" i="1" l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l="1"/>
  <c r="M1007" i="1" l="1"/>
  <c r="M1008" i="1" s="1"/>
  <c r="M1009" i="1" s="1"/>
  <c r="M1010" i="1" l="1"/>
  <c r="M1011" i="1" l="1"/>
  <c r="M1012" i="1" s="1"/>
  <c r="M1013" i="1" s="1"/>
  <c r="M1014" i="1" l="1"/>
  <c r="M1015" i="1" s="1"/>
  <c r="M1016" i="1" s="1"/>
  <c r="M1017" i="1" s="1"/>
  <c r="M1018" i="1" s="1"/>
  <c r="M1019" i="1" s="1"/>
  <c r="M1020" i="1" s="1"/>
  <c r="M1021" i="1" l="1"/>
  <c r="M1022" i="1" s="1"/>
  <c r="M1023" i="1" s="1"/>
  <c r="M1024" i="1" s="1"/>
  <c r="M1025" i="1" s="1"/>
  <c r="M1026" i="1" s="1"/>
  <c r="M1027" i="1" s="1"/>
  <c r="M1028" i="1" l="1"/>
  <c r="M1029" i="1" s="1"/>
  <c r="M1030" i="1" s="1"/>
  <c r="M1031" i="1" s="1"/>
  <c r="M1032" i="1" l="1"/>
  <c r="M1033" i="1" s="1"/>
  <c r="M1034" i="1" l="1"/>
  <c r="M1035" i="1" s="1"/>
  <c r="M1036" i="1" s="1"/>
  <c r="M1037" i="1" s="1"/>
  <c r="M1038" i="1" s="1"/>
  <c r="M1039" i="1" s="1"/>
  <c r="M1040" i="1" s="1"/>
  <c r="M1041" i="1" l="1"/>
  <c r="M1042" i="1" l="1"/>
  <c r="M1043" i="1" s="1"/>
  <c r="M1044" i="1" s="1"/>
  <c r="M1045" i="1" s="1"/>
  <c r="M1046" i="1" s="1"/>
  <c r="M1047" i="1" l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l="1"/>
  <c r="M1062" i="1" s="1"/>
  <c r="M1063" i="1" l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l="1"/>
  <c r="M1076" i="1" s="1"/>
  <c r="M1077" i="1" s="1"/>
  <c r="M1078" i="1" s="1"/>
  <c r="M1079" i="1" s="1"/>
  <c r="M1080" i="1" l="1"/>
  <c r="M1081" i="1" s="1"/>
  <c r="M1082" i="1" s="1"/>
  <c r="M1083" i="1" s="1"/>
  <c r="M1084" i="1" s="1"/>
  <c r="M1085" i="1" l="1"/>
  <c r="M1086" i="1" s="1"/>
  <c r="M1087" i="1" l="1"/>
  <c r="M1088" i="1" s="1"/>
  <c r="M1089" i="1" l="1"/>
  <c r="M1090" i="1" s="1"/>
  <c r="M1091" i="1" l="1"/>
  <c r="M1092" i="1" s="1"/>
  <c r="M1093" i="1" s="1"/>
  <c r="M1094" i="1" s="1"/>
  <c r="M1095" i="1" s="1"/>
  <c r="M1096" i="1" s="1"/>
  <c r="M1097" i="1" s="1"/>
  <c r="M1098" i="1" s="1"/>
  <c r="M1099" i="1" l="1"/>
  <c r="M1100" i="1" s="1"/>
  <c r="M1101" i="1" l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l="1"/>
  <c r="M1112" i="1" s="1"/>
  <c r="M1113" i="1" s="1"/>
  <c r="M1114" i="1" s="1"/>
  <c r="M1115" i="1" l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l="1"/>
  <c r="M1141" i="1" s="1"/>
  <c r="M1142" i="1" s="1"/>
  <c r="M1143" i="1" s="1"/>
  <c r="M1144" i="1" s="1"/>
  <c r="M1145" i="1" l="1"/>
  <c r="M1146" i="1" s="1"/>
  <c r="M1147" i="1" l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l="1"/>
  <c r="M1172" i="1" s="1"/>
  <c r="M1173" i="1" l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l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l="1"/>
  <c r="M1210" i="1" l="1"/>
  <c r="M1211" i="1" s="1"/>
  <c r="M1212" i="1" s="1"/>
  <c r="M1213" i="1" s="1"/>
  <c r="M1214" i="1" s="1"/>
  <c r="M1215" i="1" s="1"/>
  <c r="M1216" i="1" s="1"/>
  <c r="M1217" i="1" s="1"/>
  <c r="M1218" i="1" l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l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l="1"/>
  <c r="M1249" i="1" s="1"/>
  <c r="M1250" i="1" s="1"/>
  <c r="M1251" i="1" s="1"/>
  <c r="R1251" i="1" l="1"/>
  <c r="M1252" i="1"/>
  <c r="M1253" i="1" s="1"/>
  <c r="M1254" i="1" s="1"/>
  <c r="M1255" i="1" s="1"/>
  <c r="M1256" i="1" s="1"/>
  <c r="M1257" i="1" s="1"/>
  <c r="M1258" i="1" s="1"/>
  <c r="M1259" i="1" s="1"/>
  <c r="M1260" i="1" l="1"/>
  <c r="M1261" i="1" s="1"/>
  <c r="M1262" i="1" s="1"/>
  <c r="M1263" i="1" s="1"/>
  <c r="M1264" i="1" s="1"/>
  <c r="M1265" i="1" s="1"/>
  <c r="M1266" i="1" l="1"/>
  <c r="M1267" i="1" s="1"/>
  <c r="M1268" i="1" s="1"/>
  <c r="M1269" i="1" s="1"/>
  <c r="M1270" i="1" s="1"/>
  <c r="M1271" i="1" s="1"/>
  <c r="M1272" i="1" s="1"/>
  <c r="M1273" i="1" l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l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l="1"/>
  <c r="M1302" i="1" s="1"/>
  <c r="M1303" i="1" s="1"/>
  <c r="M1304" i="1" s="1"/>
  <c r="M1305" i="1" s="1"/>
  <c r="M1306" i="1" s="1"/>
  <c r="M1307" i="1" s="1"/>
  <c r="M1308" i="1" l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l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l="1"/>
  <c r="M1387" i="1" s="1"/>
  <c r="M1388" i="1" s="1"/>
  <c r="M1389" i="1" s="1"/>
  <c r="M1390" i="1" s="1"/>
  <c r="M1391" i="1" s="1"/>
  <c r="M1392" i="1" s="1"/>
  <c r="R1392" i="1" l="1"/>
  <c r="M1393" i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l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l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l="1"/>
  <c r="M1467" i="1" s="1"/>
  <c r="M1468" i="1" s="1"/>
  <c r="M1469" i="1" s="1"/>
  <c r="M1470" i="1" l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R1480" i="1" l="1"/>
  <c r="M1481" i="1"/>
  <c r="M1482" i="1" s="1"/>
  <c r="M1483" i="1" s="1"/>
  <c r="M1484" i="1" s="1"/>
  <c r="M1485" i="1" s="1"/>
  <c r="M1486" i="1" s="1"/>
  <c r="M1487" i="1" s="1"/>
  <c r="M1488" i="1" l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l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l="1"/>
  <c r="M1546" i="1" s="1"/>
  <c r="M1547" i="1" s="1"/>
  <c r="M1548" i="1" s="1"/>
  <c r="M1549" i="1" l="1"/>
  <c r="M1550" i="1" s="1"/>
  <c r="M1551" i="1" s="1"/>
  <c r="M1552" i="1" s="1"/>
  <c r="M1553" i="1" s="1"/>
  <c r="M1554" i="1" s="1"/>
  <c r="M1555" i="1" s="1"/>
  <c r="M1556" i="1" s="1"/>
  <c r="M1557" i="1" s="1"/>
  <c r="M1558" i="1" l="1"/>
  <c r="M1559" i="1" s="1"/>
  <c r="M1560" i="1" s="1"/>
  <c r="M1561" i="1" s="1"/>
  <c r="M1562" i="1" l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l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l="1"/>
  <c r="M1599" i="1" s="1"/>
  <c r="M1600" i="1" l="1"/>
  <c r="M1601" i="1" l="1"/>
  <c r="M1602" i="1" l="1"/>
  <c r="M1603" i="1" l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l="1"/>
  <c r="M1628" i="1" l="1"/>
  <c r="M1629" i="1" s="1"/>
  <c r="M1630" i="1" s="1"/>
  <c r="M1631" i="1" s="1"/>
  <c r="M1632" i="1" s="1"/>
  <c r="M1633" i="1" l="1"/>
  <c r="M1634" i="1" l="1"/>
  <c r="M1635" i="1" s="1"/>
  <c r="M1636" i="1" l="1"/>
  <c r="M1637" i="1" l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l="1"/>
  <c r="M1689" i="1" l="1"/>
  <c r="M1690" i="1" s="1"/>
  <c r="R1690" i="1" l="1"/>
  <c r="M1691" i="1"/>
  <c r="M1692" i="1" s="1"/>
  <c r="M1693" i="1" s="1"/>
  <c r="M1694" i="1" l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l="1"/>
  <c r="M1710" i="1" s="1"/>
  <c r="M1711" i="1" s="1"/>
  <c r="M1712" i="1" s="1"/>
  <c r="M1713" i="1" s="1"/>
  <c r="M1714" i="1" s="1"/>
  <c r="M1715" i="1" s="1"/>
  <c r="M1716" i="1" l="1"/>
  <c r="M1717" i="1" s="1"/>
  <c r="M1718" i="1" s="1"/>
  <c r="M1719" i="1" s="1"/>
  <c r="M1720" i="1" s="1"/>
  <c r="M1721" i="1" s="1"/>
  <c r="M1722" i="1" l="1"/>
  <c r="M1723" i="1" l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l="1"/>
  <c r="M1748" i="1" s="1"/>
  <c r="M1749" i="1" s="1"/>
  <c r="M1750" i="1" s="1"/>
  <c r="M1751" i="1" s="1"/>
  <c r="M1752" i="1" s="1"/>
  <c r="M1753" i="1" l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l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l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l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l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l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l="1"/>
  <c r="M1944" i="1" s="1"/>
  <c r="M1945" i="1" s="1"/>
  <c r="M1946" i="1" l="1"/>
  <c r="M1947" i="1" s="1"/>
  <c r="M1948" i="1" l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l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l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l="1"/>
  <c r="M2091" i="1" s="1"/>
  <c r="M2092" i="1" s="1"/>
  <c r="M2093" i="1" s="1"/>
  <c r="M2094" i="1" s="1"/>
  <c r="M2095" i="1" l="1"/>
  <c r="M2096" i="1" s="1"/>
  <c r="M2097" i="1" s="1"/>
  <c r="M2098" i="1" l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l="1"/>
  <c r="M2124" i="1" s="1"/>
  <c r="M2125" i="1" s="1"/>
  <c r="M2126" i="1" s="1"/>
  <c r="M2127" i="1" s="1"/>
  <c r="M2128" i="1" s="1"/>
  <c r="M2129" i="1" l="1"/>
  <c r="M2130" i="1" s="1"/>
  <c r="M2131" i="1" s="1"/>
  <c r="M2132" i="1" s="1"/>
  <c r="M2133" i="1" s="1"/>
  <c r="M2134" i="1" s="1"/>
  <c r="M2135" i="1" l="1"/>
  <c r="M2136" i="1" s="1"/>
  <c r="M2137" i="1" l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l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l="1"/>
  <c r="M2179" i="1" s="1"/>
  <c r="M2180" i="1" s="1"/>
  <c r="M2181" i="1" s="1"/>
  <c r="M2182" i="1" l="1"/>
  <c r="M2183" i="1" s="1"/>
  <c r="M2184" i="1" s="1"/>
  <c r="M2185" i="1" l="1"/>
  <c r="M2186" i="1" s="1"/>
  <c r="M2187" i="1" s="1"/>
  <c r="M2188" i="1" s="1"/>
  <c r="R2188" i="1" l="1"/>
  <c r="M2189" i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R2321" i="1" l="1"/>
  <c r="M2322" i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l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l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l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R2400" i="1" l="1"/>
  <c r="M2401" i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l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l="1"/>
  <c r="M2506" i="1" s="1"/>
  <c r="M2507" i="1" s="1"/>
  <c r="M2508" i="1" s="1"/>
  <c r="M2509" i="1" s="1"/>
  <c r="M2510" i="1" s="1"/>
  <c r="M2511" i="1" s="1"/>
  <c r="M2512" i="1" s="1"/>
  <c r="M2513" i="1" s="1"/>
  <c r="M2514" i="1" l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l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l="1"/>
  <c r="M2568" i="1" s="1"/>
  <c r="M2569" i="1" s="1"/>
  <c r="M2570" i="1" s="1"/>
  <c r="M2571" i="1" s="1"/>
  <c r="M2572" i="1" s="1"/>
  <c r="M2573" i="1" s="1"/>
  <c r="M2574" i="1" s="1"/>
  <c r="M2575" i="1" s="1"/>
  <c r="M2576" i="1" l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l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l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l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l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l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l="1"/>
  <c r="M2900" i="1" s="1"/>
  <c r="M2901" i="1" s="1"/>
  <c r="M2902" i="1" s="1"/>
  <c r="M2903" i="1" s="1"/>
  <c r="M2904" i="1" s="1"/>
  <c r="M2905" i="1" s="1"/>
  <c r="M2906" i="1" s="1"/>
  <c r="M2907" i="1" l="1"/>
  <c r="M2908" i="1" s="1"/>
  <c r="M2909" i="1" s="1"/>
  <c r="M2910" i="1" s="1"/>
  <c r="M2911" i="1" s="1"/>
  <c r="M2912" i="1" s="1"/>
  <c r="M2913" i="1" l="1"/>
  <c r="M2914" i="1" s="1"/>
  <c r="M2915" i="1" s="1"/>
  <c r="M2916" i="1" s="1"/>
  <c r="M2917" i="1" l="1"/>
  <c r="M2918" i="1" l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l="1"/>
  <c r="M2936" i="1" s="1"/>
  <c r="M2937" i="1" s="1"/>
  <c r="M2938" i="1" l="1"/>
  <c r="M2939" i="1" s="1"/>
  <c r="M2940" i="1" l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l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l="1"/>
  <c r="M2977" i="1" s="1"/>
  <c r="M2978" i="1" s="1"/>
  <c r="M2979" i="1" s="1"/>
  <c r="M2980" i="1" s="1"/>
  <c r="M2981" i="1" s="1"/>
  <c r="M2982" i="1" s="1"/>
  <c r="M2983" i="1" s="1"/>
  <c r="M2984" i="1" s="1"/>
  <c r="M2985" i="1" s="1"/>
  <c r="R2985" i="1" l="1"/>
  <c r="M2986" i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l="1"/>
  <c r="M3014" i="1" s="1"/>
  <c r="M3015" i="1" s="1"/>
  <c r="M3016" i="1" s="1"/>
  <c r="M3017" i="1" s="1"/>
  <c r="M3018" i="1" s="1"/>
  <c r="M3019" i="1" s="1"/>
  <c r="M3020" i="1" l="1"/>
  <c r="M3021" i="1" s="1"/>
  <c r="M3022" i="1" s="1"/>
  <c r="M3023" i="1" l="1"/>
  <c r="M3024" i="1" l="1"/>
  <c r="M3025" i="1" l="1"/>
  <c r="M3026" i="1" l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l="1"/>
  <c r="M3054" i="1" l="1"/>
  <c r="M3055" i="1" s="1"/>
  <c r="M3056" i="1" l="1"/>
  <c r="M3057" i="1" l="1"/>
  <c r="M3058" i="1" s="1"/>
  <c r="M3059" i="1" s="1"/>
  <c r="M3060" i="1" s="1"/>
  <c r="M3061" i="1" s="1"/>
  <c r="M3062" i="1" s="1"/>
  <c r="M3063" i="1" l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l="1"/>
  <c r="M3075" i="1" l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l="1"/>
  <c r="M3090" i="1" s="1"/>
  <c r="M3091" i="1" s="1"/>
  <c r="M3092" i="1" s="1"/>
  <c r="M3093" i="1" s="1"/>
  <c r="M3094" i="1" s="1"/>
  <c r="M3095" i="1" s="1"/>
  <c r="M3096" i="1" s="1"/>
  <c r="M3097" i="1" l="1"/>
  <c r="M3098" i="1" s="1"/>
  <c r="M3099" i="1" s="1"/>
  <c r="M3100" i="1" s="1"/>
  <c r="M3101" i="1" s="1"/>
  <c r="M3102" i="1" s="1"/>
  <c r="M3103" i="1" l="1"/>
  <c r="M3104" i="1" l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l="1"/>
</calcChain>
</file>

<file path=xl/sharedStrings.xml><?xml version="1.0" encoding="utf-8"?>
<sst xmlns="http://schemas.openxmlformats.org/spreadsheetml/2006/main" count="33176" uniqueCount="4534">
  <si>
    <t>PZ_idx</t>
  </si>
  <si>
    <t>pixel_count</t>
  </si>
  <si>
    <t>mean_mavf_core</t>
  </si>
  <si>
    <t>mean_mavf_core_risk</t>
  </si>
  <si>
    <t>feeder_id</t>
  </si>
  <si>
    <t>feeder_name</t>
  </si>
  <si>
    <t>circuit_protection_zone_id</t>
  </si>
  <si>
    <t>primary_length_m_hftd_23</t>
  </si>
  <si>
    <t>Sierra</t>
  </si>
  <si>
    <t>BRUNSWICK 1103</t>
  </si>
  <si>
    <t>BRUNSWICK 110350070</t>
  </si>
  <si>
    <t>APPLE HILL 2102</t>
  </si>
  <si>
    <t>APPLE HILL 2102circuit_breaker</t>
  </si>
  <si>
    <t>APPLE HILL 21027502</t>
  </si>
  <si>
    <t>APPLE HILL 1103</t>
  </si>
  <si>
    <t>APPLE HILL 11038412</t>
  </si>
  <si>
    <t>FORESTHILL 1102</t>
  </si>
  <si>
    <t>FORESTHILL 1102circuit_breaker</t>
  </si>
  <si>
    <t>SHINGLE SPRINGS 2109</t>
  </si>
  <si>
    <t>SHINGLE SPRINGS 21092679</t>
  </si>
  <si>
    <t>APPLE HILL 210297982</t>
  </si>
  <si>
    <t>BRUNSWICK 1104</t>
  </si>
  <si>
    <t>BRUNSWICK 11041020</t>
  </si>
  <si>
    <t>MOUNTAIN QUARRIES 2101</t>
  </si>
  <si>
    <t>MOUNTAIN QUARRIES 21011184</t>
  </si>
  <si>
    <t>PLACERVILLE 2106</t>
  </si>
  <si>
    <t>PLACERVILLE 210692012</t>
  </si>
  <si>
    <t>COLUMBIA HILL 1101</t>
  </si>
  <si>
    <t>COLUMBIA HILL 11018233</t>
  </si>
  <si>
    <t>SHADY GLEN 1102</t>
  </si>
  <si>
    <t>SHADY GLEN 11022232</t>
  </si>
  <si>
    <t>APPLE HILL 21021532</t>
  </si>
  <si>
    <t>BRUNSWICK 1105</t>
  </si>
  <si>
    <t>BRUNSWICK 11052140</t>
  </si>
  <si>
    <t>APPLE HILL 21029722</t>
  </si>
  <si>
    <t>MOUNTAIN QUARRIES 21011130</t>
  </si>
  <si>
    <t>GRASS VALLEY 1103</t>
  </si>
  <si>
    <t>GRASS VALLEY 110358498</t>
  </si>
  <si>
    <t>MOUNTAIN QUARRIES 210192474</t>
  </si>
  <si>
    <t>DIAMOND SPRINGS 1106</t>
  </si>
  <si>
    <t>DIAMOND SPRINGS 110656026</t>
  </si>
  <si>
    <t>SHINGLE SPRINGS 2105</t>
  </si>
  <si>
    <t>SHINGLE SPRINGS 210519522</t>
  </si>
  <si>
    <t>CLARKSVILLE 2105</t>
  </si>
  <si>
    <t>CLARKSVILLE 210575884</t>
  </si>
  <si>
    <t>EL DORADO PH 2101</t>
  </si>
  <si>
    <t>EL DORADO PH 21016852</t>
  </si>
  <si>
    <t>PLACERVILLE 21069712</t>
  </si>
  <si>
    <t>APPLE HILL 21026552</t>
  </si>
  <si>
    <t>DIAMOND SPRINGS 110676088</t>
  </si>
  <si>
    <t>FORESTHILL 1101</t>
  </si>
  <si>
    <t>FORESTHILL 11011802</t>
  </si>
  <si>
    <t>BRUNSWICK 1106</t>
  </si>
  <si>
    <t>BRUNSWICK 110651486</t>
  </si>
  <si>
    <t>FORESTHILL 11022106</t>
  </si>
  <si>
    <t>APPLE HILL 1104</t>
  </si>
  <si>
    <t>APPLE HILL 110497086</t>
  </si>
  <si>
    <t>COLUMBIA HILL 1101764</t>
  </si>
  <si>
    <t>BRUNSWICK 11052130</t>
  </si>
  <si>
    <t>BRUNSWICK 11053611</t>
  </si>
  <si>
    <t>GRASS VALLEY 1101</t>
  </si>
  <si>
    <t>GRASS VALLEY 11012766</t>
  </si>
  <si>
    <t>BRUNSWICK 1110</t>
  </si>
  <si>
    <t>BRUNSWICK 11102664</t>
  </si>
  <si>
    <t>BONNIE NOOK 1101</t>
  </si>
  <si>
    <t>BONNIE NOOK 110186696</t>
  </si>
  <si>
    <t>SHADY GLEN 1102circuit_breaker</t>
  </si>
  <si>
    <t>FORESTHILL 1101circuit_breaker</t>
  </si>
  <si>
    <t>BRUNSWICK 11042112</t>
  </si>
  <si>
    <t>FORESTHILL 110175340</t>
  </si>
  <si>
    <t>HIGGINS 1104</t>
  </si>
  <si>
    <t>HIGGINS 1104324510</t>
  </si>
  <si>
    <t>SHINGLE SPRINGS 210912392</t>
  </si>
  <si>
    <t>PLACERVILLE 21061104</t>
  </si>
  <si>
    <t>BRUNSWICK 1102</t>
  </si>
  <si>
    <t>BRUNSWICK 11021010</t>
  </si>
  <si>
    <t>DIAMOND SPRINGS 11062100</t>
  </si>
  <si>
    <t>EL DORADO PH 210119752</t>
  </si>
  <si>
    <t>BRUNSWICK 11062790</t>
  </si>
  <si>
    <t>SHINGLE SPRINGS 210961892</t>
  </si>
  <si>
    <t>COLUMBIA HILL 11012212</t>
  </si>
  <si>
    <t>FORESTHILL 11011820</t>
  </si>
  <si>
    <t>MOUNTAIN QUARRIES 21012422</t>
  </si>
  <si>
    <t>EL DORADO PH 210126000</t>
  </si>
  <si>
    <t>COLUMBIA HILL 1101circuit_breaker</t>
  </si>
  <si>
    <t>CLARKSVILLE 2104</t>
  </si>
  <si>
    <t>CLARKSVILLE 210413352</t>
  </si>
  <si>
    <t>PLACERVILLE 210611132</t>
  </si>
  <si>
    <t>BRUNSWICK 11067099</t>
  </si>
  <si>
    <t>APPLE HILL 21028372</t>
  </si>
  <si>
    <t>PLACERVILLE 1112</t>
  </si>
  <si>
    <t>PLACERVILLE 111219712</t>
  </si>
  <si>
    <t>CLARKSVILLE 210419632</t>
  </si>
  <si>
    <t>COLUMBIA HILL 110135424</t>
  </si>
  <si>
    <t>BONNIE NOOK 1101circuit_breaker</t>
  </si>
  <si>
    <t>SHINGLE SPRINGS 2108</t>
  </si>
  <si>
    <t>SHINGLE SPRINGS 210851476</t>
  </si>
  <si>
    <t>APPLE HILL 110313312</t>
  </si>
  <si>
    <t>PLACERVILLE 2106circuit_breaker</t>
  </si>
  <si>
    <t>PUTAH CREEK 1105</t>
  </si>
  <si>
    <t>PUTAH CREEK 11058812</t>
  </si>
  <si>
    <t>APPLE HILL 110412832</t>
  </si>
  <si>
    <t>SHADY GLEN 1101</t>
  </si>
  <si>
    <t>SHADY GLEN 11012768</t>
  </si>
  <si>
    <t>BONNIE NOOK 1102</t>
  </si>
  <si>
    <t>BONNIE NOOK 1102circuit_breaker</t>
  </si>
  <si>
    <t>NARROWS 2102</t>
  </si>
  <si>
    <t>NARROWS 210248484</t>
  </si>
  <si>
    <t>PIKE CITY 1101</t>
  </si>
  <si>
    <t>PIKE CITY 11011730</t>
  </si>
  <si>
    <t>SHINGLE SPRINGS 21099372</t>
  </si>
  <si>
    <t>MOUNTAIN QUARRIES 21011180</t>
  </si>
  <si>
    <t>PLACERVILLE 21067522</t>
  </si>
  <si>
    <t>EL DORADO PH 210119612</t>
  </si>
  <si>
    <t>FORESTHILL 110150486</t>
  </si>
  <si>
    <t>APPLE HILL 1103circuit_breaker</t>
  </si>
  <si>
    <t>SHADY GLEN 110132726</t>
  </si>
  <si>
    <t>APPLE HILL 210251792</t>
  </si>
  <si>
    <t>APPLE HILL 210289934</t>
  </si>
  <si>
    <t>BRUNSWICK 110663124</t>
  </si>
  <si>
    <t>PLACERVILLE 2106935216</t>
  </si>
  <si>
    <t>GRASS VALLEY 11032110</t>
  </si>
  <si>
    <t>PUTAH CREEK 110546162</t>
  </si>
  <si>
    <t>HIGGINS 1103</t>
  </si>
  <si>
    <t>HIGGINS 11032194</t>
  </si>
  <si>
    <t>SHINGLE SPRINGS 1103</t>
  </si>
  <si>
    <t>SHINGLE SPRINGS 1103circuit_breaker</t>
  </si>
  <si>
    <t>HIGGINS 110432747</t>
  </si>
  <si>
    <t>SHINGLE SPRINGS 2105circuit_breaker</t>
  </si>
  <si>
    <t>DIAMOND SPRINGS 110610587</t>
  </si>
  <si>
    <t>VACAVILLE 1109</t>
  </si>
  <si>
    <t>VACAVILLE 110941782</t>
  </si>
  <si>
    <t>EL DORADO PH 2102</t>
  </si>
  <si>
    <t>EL DORADO PH 2102circuit_breaker</t>
  </si>
  <si>
    <t>EL DORADO PH 210163464</t>
  </si>
  <si>
    <t>BRUNSWICK 11052210</t>
  </si>
  <si>
    <t>SHINGLE SPRINGS 210913322</t>
  </si>
  <si>
    <t>DIAMOND SPRINGS 1104</t>
  </si>
  <si>
    <t>DIAMOND SPRINGS 1104circuit_breaker</t>
  </si>
  <si>
    <t>PEABODY 2106</t>
  </si>
  <si>
    <t>PEABODY 21065500</t>
  </si>
  <si>
    <t>BRUNSWICK 110651484</t>
  </si>
  <si>
    <t>APPLE HILL 110412842</t>
  </si>
  <si>
    <t>APPLE HILL 110413512</t>
  </si>
  <si>
    <t>SHINGLE SPRINGS 2110</t>
  </si>
  <si>
    <t>SHINGLE SPRINGS 211051790</t>
  </si>
  <si>
    <t>WEIMAR 1101</t>
  </si>
  <si>
    <t>WEIMAR 11012058</t>
  </si>
  <si>
    <t>BANGOR 1101</t>
  </si>
  <si>
    <t>BANGOR 110155206</t>
  </si>
  <si>
    <t>GRASS VALLEY 11012208</t>
  </si>
  <si>
    <t>BRUNSWICK 11032200</t>
  </si>
  <si>
    <t>HIGGINS 11044281</t>
  </si>
  <si>
    <t>PLACERVILLE 210619552</t>
  </si>
  <si>
    <t>HIGGINS 1110</t>
  </si>
  <si>
    <t>HIGGINS 11102408</t>
  </si>
  <si>
    <t>MOUNTAIN QUARRIES 21011350</t>
  </si>
  <si>
    <t>PUTAH CREEK 1102</t>
  </si>
  <si>
    <t>PUTAH CREEK 110267858</t>
  </si>
  <si>
    <t>SHINGLE SPRINGS 210819762</t>
  </si>
  <si>
    <t>PENRYN 1105</t>
  </si>
  <si>
    <t>PENRYN 110550550</t>
  </si>
  <si>
    <t>DIAMOND SPRINGS 110650324</t>
  </si>
  <si>
    <t>DIAMOND SPRINGS 1107</t>
  </si>
  <si>
    <t>DIAMOND SPRINGS 1107circuit_breaker</t>
  </si>
  <si>
    <t>MOUNTAIN QUARRIES 21016953</t>
  </si>
  <si>
    <t>PIKE CITY 1101circuit_breaker</t>
  </si>
  <si>
    <t>FORESTHILL 110137238</t>
  </si>
  <si>
    <t>BANGOR 110182350</t>
  </si>
  <si>
    <t>BRUNSWICK 11052100</t>
  </si>
  <si>
    <t>VACA DIXON 1105</t>
  </si>
  <si>
    <t>VACA DIXON 110540092</t>
  </si>
  <si>
    <t>DIAMOND SPRINGS 1106circuit_breaker</t>
  </si>
  <si>
    <t>BRUNSWICK 11052204</t>
  </si>
  <si>
    <t>WEIMAR 11012764</t>
  </si>
  <si>
    <t>BROWNS VALLEY 1101</t>
  </si>
  <si>
    <t>BROWNS VALLEY 110117011</t>
  </si>
  <si>
    <t>BROWNS VALLEY 11011268</t>
  </si>
  <si>
    <t>CLARKSVILLE 210419772</t>
  </si>
  <si>
    <t>APPLE HILL 2102186912</t>
  </si>
  <si>
    <t>DOBBINS 1101</t>
  </si>
  <si>
    <t>DOBBINS 11011264</t>
  </si>
  <si>
    <t>WISE 1102</t>
  </si>
  <si>
    <t>WISE 11022234</t>
  </si>
  <si>
    <t>BRUNSWICK 110633050</t>
  </si>
  <si>
    <t>PENRYN 11052406</t>
  </si>
  <si>
    <t>PEABODY 2108</t>
  </si>
  <si>
    <t>PEABODY 2108circuit_breaker</t>
  </si>
  <si>
    <t>SHINGLE SPRINGS 21107742</t>
  </si>
  <si>
    <t>DOBBINS 110191464</t>
  </si>
  <si>
    <t>WISE 11022230</t>
  </si>
  <si>
    <t>WEIMAR 11012084</t>
  </si>
  <si>
    <t>PENRYN 1106</t>
  </si>
  <si>
    <t>PENRYN 110651674</t>
  </si>
  <si>
    <t>PLACERVILLE 1110</t>
  </si>
  <si>
    <t>PLACERVILLE 111019582</t>
  </si>
  <si>
    <t>BRUNSWICK 110584480</t>
  </si>
  <si>
    <t>GRASS VALLEY 11031700</t>
  </si>
  <si>
    <t>PUTAH CREEK 11028352</t>
  </si>
  <si>
    <t>CHALLENGE 1102</t>
  </si>
  <si>
    <t>CHALLENGE 11021064</t>
  </si>
  <si>
    <t>LINCOLN 1104</t>
  </si>
  <si>
    <t>LINCOLN 11045391</t>
  </si>
  <si>
    <t>BRUNSWICK 111063100</t>
  </si>
  <si>
    <t>EL DORADO PH 21026645</t>
  </si>
  <si>
    <t>BRUNSWICK 1104761310</t>
  </si>
  <si>
    <t>APPLE HILL 210277546</t>
  </si>
  <si>
    <t>BANGOR 11011958</t>
  </si>
  <si>
    <t>SHADY GLEN 1101circuit_breaker</t>
  </si>
  <si>
    <t>EL DORADO PH 210219542</t>
  </si>
  <si>
    <t>SHADY GLEN 110248894</t>
  </si>
  <si>
    <t>DIAMOND SPRINGS 1105</t>
  </si>
  <si>
    <t>DIAMOND SPRINGS 11057722</t>
  </si>
  <si>
    <t>WEIMAR 11012740</t>
  </si>
  <si>
    <t>PENRYN 110550548</t>
  </si>
  <si>
    <t>APPLE HILL 110412947</t>
  </si>
  <si>
    <t>BANGOR 110131502</t>
  </si>
  <si>
    <t>SHINGLE SPRINGS 210911092</t>
  </si>
  <si>
    <t>LINCOLN 1101</t>
  </si>
  <si>
    <t>LINCOLN 11012310</t>
  </si>
  <si>
    <t>DIAMOND SPRINGS 110699658</t>
  </si>
  <si>
    <t>PIKE CITY 11011720</t>
  </si>
  <si>
    <t>DOBBINS 11015202</t>
  </si>
  <si>
    <t>SHINGLE SPRINGS 21092053</t>
  </si>
  <si>
    <t>SHADY GLEN 110151696</t>
  </si>
  <si>
    <t>VACA DIXON 1101</t>
  </si>
  <si>
    <t>VACA DIXON 110118292</t>
  </si>
  <si>
    <t>WEIMAR 1101circuit_breaker</t>
  </si>
  <si>
    <t>BELL 1107</t>
  </si>
  <si>
    <t>BELL 110750172</t>
  </si>
  <si>
    <t>EL DORADO PH 2101circuit_breaker</t>
  </si>
  <si>
    <t>BRUNSWICK 11062416</t>
  </si>
  <si>
    <t>BELL 11072400</t>
  </si>
  <si>
    <t>GRASS VALLEY 11032180</t>
  </si>
  <si>
    <t>SHINGLE SPRINGS 1104</t>
  </si>
  <si>
    <t>SHINGLE SPRINGS 110419502</t>
  </si>
  <si>
    <t>WISE 11022054</t>
  </si>
  <si>
    <t>BELL 1110</t>
  </si>
  <si>
    <t>BELL 111056214</t>
  </si>
  <si>
    <t>BRUNSWICK 111061602</t>
  </si>
  <si>
    <t>DOBBINS 110169722</t>
  </si>
  <si>
    <t>BRUNSWICK 11062796</t>
  </si>
  <si>
    <t>SHINGLE SPRINGS 210935598</t>
  </si>
  <si>
    <t>HIGGINS 1107</t>
  </si>
  <si>
    <t>HIGGINS 1107746082</t>
  </si>
  <si>
    <t>DIAMOND SPRINGS 11052102</t>
  </si>
  <si>
    <t>MOUNTAIN QUARRIES 21011346</t>
  </si>
  <si>
    <t>HALSEY 1102</t>
  </si>
  <si>
    <t>HALSEY 11026129</t>
  </si>
  <si>
    <t>PENRYN 1103</t>
  </si>
  <si>
    <t>PENRYN 1103660</t>
  </si>
  <si>
    <t>HIGGINS 11041006</t>
  </si>
  <si>
    <t>HIGGINS 11071070</t>
  </si>
  <si>
    <t>WEIMAR 1102</t>
  </si>
  <si>
    <t>WEIMAR 11026175</t>
  </si>
  <si>
    <t>MADISON 2101</t>
  </si>
  <si>
    <t>MADISON 21011975</t>
  </si>
  <si>
    <t>PENRYN 1107</t>
  </si>
  <si>
    <t>PENRYN 11072706</t>
  </si>
  <si>
    <t>PENRYN 1107346</t>
  </si>
  <si>
    <t>BANGOR 11017446</t>
  </si>
  <si>
    <t>BRUNSWICK 1107</t>
  </si>
  <si>
    <t>BRUNSWICK 110750010</t>
  </si>
  <si>
    <t>DIAMOND SPRINGS 110519910</t>
  </si>
  <si>
    <t>BRUNSWICK 1106circuit_breaker</t>
  </si>
  <si>
    <t>FLINT 1101</t>
  </si>
  <si>
    <t>FLINT 1101750</t>
  </si>
  <si>
    <t>WISE 1102307494</t>
  </si>
  <si>
    <t>LINCOLN 110451756</t>
  </si>
  <si>
    <t>BRUNSWICK 110532536</t>
  </si>
  <si>
    <t>SHINGLE SPRINGS 2109circuit_breaker</t>
  </si>
  <si>
    <t>VACAVILLE 1104</t>
  </si>
  <si>
    <t>VACAVILLE 11046542</t>
  </si>
  <si>
    <t>HORSESHOE 1101</t>
  </si>
  <si>
    <t>HORSESHOE 110150140</t>
  </si>
  <si>
    <t>BELL 1108</t>
  </si>
  <si>
    <t>BELL 110880680</t>
  </si>
  <si>
    <t>HIGGINS 11077559</t>
  </si>
  <si>
    <t>PUTAH CREEK 1103</t>
  </si>
  <si>
    <t>PUTAH CREEK 11033851</t>
  </si>
  <si>
    <t>OLETA 1102</t>
  </si>
  <si>
    <t>OLETA 110241396</t>
  </si>
  <si>
    <t>PENRYN 11051342</t>
  </si>
  <si>
    <t>HIGGINS 1104842642</t>
  </si>
  <si>
    <t>PENRYN 110351658</t>
  </si>
  <si>
    <t>MOUNTAIN QUARRIES 2101circuit_breaker</t>
  </si>
  <si>
    <t>PLACERVILLE 210623190</t>
  </si>
  <si>
    <t>WISE 1101</t>
  </si>
  <si>
    <t>WISE 11011404</t>
  </si>
  <si>
    <t>PENRYN 110790970</t>
  </si>
  <si>
    <t>PENRYN 11072708</t>
  </si>
  <si>
    <t>MOUNTAIN QUARRIES 210135466</t>
  </si>
  <si>
    <t>BELL 11085703</t>
  </si>
  <si>
    <t>PENRYN 1107circuit_breaker</t>
  </si>
  <si>
    <t>PLACER 1103</t>
  </si>
  <si>
    <t>PLACER 1103circuit_breaker</t>
  </si>
  <si>
    <t>PENRYN 110551676</t>
  </si>
  <si>
    <t>BROWNS VALLEY 110193870</t>
  </si>
  <si>
    <t>CLARKSVILLE 2103</t>
  </si>
  <si>
    <t>CLARKSVILLE 210319572</t>
  </si>
  <si>
    <t>SHINGLE SPRINGS 210981390</t>
  </si>
  <si>
    <t>PLACERVILLE 1110circuit_breaker</t>
  </si>
  <si>
    <t>MOUNTAIN QUARRIES 210151584</t>
  </si>
  <si>
    <t>BRUNSWICK 1105733408</t>
  </si>
  <si>
    <t>CLARKSVILLE 2104circuit_breaker</t>
  </si>
  <si>
    <t>BRUNSWICK 11062104</t>
  </si>
  <si>
    <t>LINCOLN 110195756</t>
  </si>
  <si>
    <t>COLUMBIA HILL 110190730</t>
  </si>
  <si>
    <t>HALSEY 1101</t>
  </si>
  <si>
    <t>HALSEY 110176178</t>
  </si>
  <si>
    <t>DIAMOND SPRINGS 1103</t>
  </si>
  <si>
    <t>DIAMOND SPRINGS 1103circuit_breaker</t>
  </si>
  <si>
    <t>NARROWS 2105</t>
  </si>
  <si>
    <t>NARROWS 21052426</t>
  </si>
  <si>
    <t>HIGGINS 1104498932</t>
  </si>
  <si>
    <t>PLACERVILLE 1111</t>
  </si>
  <si>
    <t>PLACERVILLE 1111circuit_breaker</t>
  </si>
  <si>
    <t>PENRYN 11032198</t>
  </si>
  <si>
    <t>HIGGINS 111051794</t>
  </si>
  <si>
    <t>VACAVILLE 1104circuit_breaker</t>
  </si>
  <si>
    <t>HALSEY 1101circuit_breaker</t>
  </si>
  <si>
    <t>NARROWS 2101</t>
  </si>
  <si>
    <t>NARROWS 21011202</t>
  </si>
  <si>
    <t>HALSEY 11011704</t>
  </si>
  <si>
    <t>WISE 110163199</t>
  </si>
  <si>
    <t>PENRYN 1103circuit_breaker</t>
  </si>
  <si>
    <t>HIGGINS 1103995672</t>
  </si>
  <si>
    <t>DEL MAR 2109</t>
  </si>
  <si>
    <t>DEL MAR 2109circuit_breaker</t>
  </si>
  <si>
    <t>BRUNSWICK 11103907</t>
  </si>
  <si>
    <t>VACAVILLE 1108</t>
  </si>
  <si>
    <t>VACAVILLE 110838316</t>
  </si>
  <si>
    <t>BELL 11082202</t>
  </si>
  <si>
    <t>WEIMAR 1102circuit_breaker</t>
  </si>
  <si>
    <t>DIAMOND SPRINGS 11042093</t>
  </si>
  <si>
    <t>HIGGINS 1109</t>
  </si>
  <si>
    <t>HIGGINS 11097863</t>
  </si>
  <si>
    <t>JAMESON 1105</t>
  </si>
  <si>
    <t>JAMESON 11059472</t>
  </si>
  <si>
    <t>HALSEY 11015731</t>
  </si>
  <si>
    <t>BRUNSWICK 110750008</t>
  </si>
  <si>
    <t>HIGGINS 1103circuit_breaker</t>
  </si>
  <si>
    <t>HALSEY 110239104</t>
  </si>
  <si>
    <t>WISE 1102697216</t>
  </si>
  <si>
    <t>HIGGINS 110332120</t>
  </si>
  <si>
    <t>PLACERVILLE 111219742</t>
  </si>
  <si>
    <t>FLINT 1101circuit_breaker</t>
  </si>
  <si>
    <t>HIGGINS 11039753</t>
  </si>
  <si>
    <t>HIGGINS 11041374</t>
  </si>
  <si>
    <t>HIGGINS 1104circuit_breaker</t>
  </si>
  <si>
    <t>PLACERVILLE 210619732</t>
  </si>
  <si>
    <t>CLARKSVILLE 2109</t>
  </si>
  <si>
    <t>CLARKSVILLE 21096502</t>
  </si>
  <si>
    <t>DIAMOND SPRINGS 110518935</t>
  </si>
  <si>
    <t>SHINGLE SPRINGS 211051800</t>
  </si>
  <si>
    <t>DIAMOND SPRINGS 1105circuit_breaker</t>
  </si>
  <si>
    <t>HALSEY 11012414</t>
  </si>
  <si>
    <t>HIGGINS 1109circuit_breaker</t>
  </si>
  <si>
    <t>NARROWS 2105circuit_breaker</t>
  </si>
  <si>
    <t>NARROWS 21052228</t>
  </si>
  <si>
    <t>HIGGINS 110950072</t>
  </si>
  <si>
    <t>AUBURN 1102</t>
  </si>
  <si>
    <t>AUBURN 1102circuit_breaker</t>
  </si>
  <si>
    <t>LINCOLN 11042070</t>
  </si>
  <si>
    <t>SHINGLE SPRINGS 210819622</t>
  </si>
  <si>
    <t>BRUNSWICK 11064639</t>
  </si>
  <si>
    <t>BELL 11082226</t>
  </si>
  <si>
    <t>NARROWS 21052216</t>
  </si>
  <si>
    <t>NARROWS 21022220</t>
  </si>
  <si>
    <t>JAMESON 1102</t>
  </si>
  <si>
    <t>JAMESON 11028842</t>
  </si>
  <si>
    <t>NARROWS 210534069</t>
  </si>
  <si>
    <t>HORSESHOE 11011682</t>
  </si>
  <si>
    <t>MOUNTAIN QUARRIES 21011102</t>
  </si>
  <si>
    <t>BRUNSWICK 111094368</t>
  </si>
  <si>
    <t>HIGGINS 1107circuit_breaker</t>
  </si>
  <si>
    <t>SMARTVILLE 1101</t>
  </si>
  <si>
    <t>SMARTVILLE 1101circuit_breaker</t>
  </si>
  <si>
    <t>PLACERVILLE 1112circuit_breaker</t>
  </si>
  <si>
    <t>DOBBINS 11011808</t>
  </si>
  <si>
    <t>ALLEGHANY 1101</t>
  </si>
  <si>
    <t>ALLEGHANY 1101VR816</t>
  </si>
  <si>
    <t>WISE 1102circuit_breaker</t>
  </si>
  <si>
    <t>PENRYN 1106circuit_breaker</t>
  </si>
  <si>
    <t>NAPA 1112</t>
  </si>
  <si>
    <t>NAPA 11121302</t>
  </si>
  <si>
    <t>PENRYN 11072704</t>
  </si>
  <si>
    <t>BELL 1108circuit_breaker</t>
  </si>
  <si>
    <t>APPLE HILL 1104circuit_breaker</t>
  </si>
  <si>
    <t>BRUNSWICK 1103circuit_breaker</t>
  </si>
  <si>
    <t>WEIMAR 11022038</t>
  </si>
  <si>
    <t>HALSEY 11025739</t>
  </si>
  <si>
    <t>CLARKSVILLE 210951744</t>
  </si>
  <si>
    <t>NARROWS 21052748</t>
  </si>
  <si>
    <t>ALLEGHANY 1101806</t>
  </si>
  <si>
    <t>BRUNSWICK 1105circuit_breaker</t>
  </si>
  <si>
    <t>PIKE CITY 1102</t>
  </si>
  <si>
    <t>PIKE CITY 1102circuit_breaker</t>
  </si>
  <si>
    <t>PENRYN 11051378</t>
  </si>
  <si>
    <t>AUBURN 1101</t>
  </si>
  <si>
    <t>AUBURN 1101circuit_breaker</t>
  </si>
  <si>
    <t>BRUNSWICK 11032784</t>
  </si>
  <si>
    <t>NARROWS 210276952</t>
  </si>
  <si>
    <t>HIGGINS 110950078</t>
  </si>
  <si>
    <t>HIGGINS 1109594</t>
  </si>
  <si>
    <t>NARROWS 21057203</t>
  </si>
  <si>
    <t>VACAVILLE 1111</t>
  </si>
  <si>
    <t>VACAVILLE 111113652</t>
  </si>
  <si>
    <t>PLACER 1101</t>
  </si>
  <si>
    <t>PLACER 1101circuit_breaker</t>
  </si>
  <si>
    <t>APPLE HILL 210212025</t>
  </si>
  <si>
    <t>PENRYN 11072410</t>
  </si>
  <si>
    <t>HIGGINS 1104533648</t>
  </si>
  <si>
    <t>VACAVILLE 1111circuit_breaker</t>
  </si>
  <si>
    <t>PLACERVILLE 11118582</t>
  </si>
  <si>
    <t>ALLEGHANY 1102</t>
  </si>
  <si>
    <t>ALLEGHANY 1102circuit_breaker</t>
  </si>
  <si>
    <t>HALSEY 11022514</t>
  </si>
  <si>
    <t>HORSESHOE 1101circuit_breaker</t>
  </si>
  <si>
    <t>HALSEY 1102circuit_breaker</t>
  </si>
  <si>
    <t>WISE 1101circuit_breaker</t>
  </si>
  <si>
    <t>SHINGLE SPRINGS 2108circuit_breaker</t>
  </si>
  <si>
    <t>ALLEGHANY 1101circuit_breaker</t>
  </si>
  <si>
    <t>HORSESHOE 1104</t>
  </si>
  <si>
    <t>HORSESHOE 110450142</t>
  </si>
  <si>
    <t>NARROWS 21022718</t>
  </si>
  <si>
    <t>DIAMOND SPRINGS 110740353</t>
  </si>
  <si>
    <t>GRASS VALLEY 1101circuit_breaker</t>
  </si>
  <si>
    <t>HIGGINS 1110circuit_breaker</t>
  </si>
  <si>
    <t>BELL 1107circuit_breaker</t>
  </si>
  <si>
    <t>VACAVILLE 11088762</t>
  </si>
  <si>
    <t>JAMESON 11057652</t>
  </si>
  <si>
    <t>SHINGLE SPRINGS 210851474</t>
  </si>
  <si>
    <t>PLACER 1102</t>
  </si>
  <si>
    <t>PLACER 1102circuit_breaker</t>
  </si>
  <si>
    <t>LINCOLN 11042072</t>
  </si>
  <si>
    <t>BRUNSWICK 1102circuit_breaker</t>
  </si>
  <si>
    <t>BANGOR 11011806</t>
  </si>
  <si>
    <t>DRUM 1101</t>
  </si>
  <si>
    <t>DRUM 1101circuit_breaker</t>
  </si>
  <si>
    <t>PUTAH CREEK 1102circuit_breaker</t>
  </si>
  <si>
    <t>PEABODY 2113</t>
  </si>
  <si>
    <t>PEABODY 2113circuit_breaker</t>
  </si>
  <si>
    <t>BROWNS VALLEY 110197188</t>
  </si>
  <si>
    <t>BRUNSWICK 1102940</t>
  </si>
  <si>
    <t>NARROWS 210551582</t>
  </si>
  <si>
    <t>GRASS VALLEY 1103circuit_breaker</t>
  </si>
  <si>
    <t>SHINGLE SPRINGS 2110circuit_breaker</t>
  </si>
  <si>
    <t>SHINGLE SPRINGS 210985766</t>
  </si>
  <si>
    <t>AUBURN 11028611</t>
  </si>
  <si>
    <t>WHEATLAND 1105</t>
  </si>
  <si>
    <t>WHEATLAND 110591170</t>
  </si>
  <si>
    <t>PUTAH CREEK 110264044</t>
  </si>
  <si>
    <t>WEIMAR 11016139</t>
  </si>
  <si>
    <t>OLETA 1101</t>
  </si>
  <si>
    <t>OLETA 11011217</t>
  </si>
  <si>
    <t>PLACER 1104</t>
  </si>
  <si>
    <t>PLACER 110451732</t>
  </si>
  <si>
    <t>SHINGLE SPRINGS 210511172</t>
  </si>
  <si>
    <t>NARROWS 2102circuit_breaker</t>
  </si>
  <si>
    <t>SHINGLE SPRINGS 11038752</t>
  </si>
  <si>
    <t>BRUNSWICK 110456468</t>
  </si>
  <si>
    <t>SHINGLE SPRINGS 1104circuit_breaker</t>
  </si>
  <si>
    <t>FLINT 110140666</t>
  </si>
  <si>
    <t>JAMESON 110265516</t>
  </si>
  <si>
    <t>BRUNSWICK 1104circuit_breaker</t>
  </si>
  <si>
    <t>BELL 1109</t>
  </si>
  <si>
    <t>BELL 1109circuit_breaker</t>
  </si>
  <si>
    <t>ALLEGHANY 1101804</t>
  </si>
  <si>
    <t>BROWNS VALLEY 110136622</t>
  </si>
  <si>
    <t>EL DORADO PH 210152456</t>
  </si>
  <si>
    <t>MADISON 210113372</t>
  </si>
  <si>
    <t>BRUNSWICK 110765574</t>
  </si>
  <si>
    <t>DRUM 11011602</t>
  </si>
  <si>
    <t>NARROWS 2101circuit_breaker</t>
  </si>
  <si>
    <t>MADISON 210189332</t>
  </si>
  <si>
    <t>OREGON TRAIL 1103</t>
  </si>
  <si>
    <t>OREGON TRAIL 11031448</t>
  </si>
  <si>
    <t>ARBUCKLE 1104</t>
  </si>
  <si>
    <t>ARBUCKLE 110447282</t>
  </si>
  <si>
    <t>MADISON 210137082</t>
  </si>
  <si>
    <t>ALLEGHANY 1101808</t>
  </si>
  <si>
    <t>DEL MAR 210975802</t>
  </si>
  <si>
    <t>CLARKSVILLE 2106</t>
  </si>
  <si>
    <t>CLARKSVILLE 210619642</t>
  </si>
  <si>
    <t>CLARKSVILLE 2109circuit_breaker</t>
  </si>
  <si>
    <t>WEST POINT 1102</t>
  </si>
  <si>
    <t>WEST POINT 110293116</t>
  </si>
  <si>
    <t>VACA DIXON 11059792</t>
  </si>
  <si>
    <t>BRUNSWICK 11038918</t>
  </si>
  <si>
    <t>SUMMIT 1102</t>
  </si>
  <si>
    <t>SUMMIT 1102circuit_breaker</t>
  </si>
  <si>
    <t>EAST MARYSVILLE 1108</t>
  </si>
  <si>
    <t>EAST MARYSVILLE 11081706</t>
  </si>
  <si>
    <t>CORTINA 1101</t>
  </si>
  <si>
    <t>CORTINA 1101302192</t>
  </si>
  <si>
    <t>PUTAH CREEK 11033783</t>
  </si>
  <si>
    <t>EL DORADO PH 210136764</t>
  </si>
  <si>
    <t>DOBBINS 1101circuit_breaker</t>
  </si>
  <si>
    <t>BROWNS VALLEY 1101circuit_breaker</t>
  </si>
  <si>
    <t>OLETA 11022642</t>
  </si>
  <si>
    <t>MAXWELL 1105</t>
  </si>
  <si>
    <t>MAXWELL 11053008</t>
  </si>
  <si>
    <t>CLARKSVILLE 210551478</t>
  </si>
  <si>
    <t>PUTAH CREEK 110246012</t>
  </si>
  <si>
    <t>JAMESON 1103</t>
  </si>
  <si>
    <t>JAMESON 1103circuit_breaker</t>
  </si>
  <si>
    <t>SUMMIT 1101</t>
  </si>
  <si>
    <t>SUMMIT 11016627</t>
  </si>
  <si>
    <t>CLARKSVILLE 2105circuit_breaker</t>
  </si>
  <si>
    <t>VACAVILLE 111112342</t>
  </si>
  <si>
    <t>MADISON 21017702</t>
  </si>
  <si>
    <t>EL DORADO PH 210113532</t>
  </si>
  <si>
    <t>MADISON 21011606</t>
  </si>
  <si>
    <t>ECHO SUMMIT 1101</t>
  </si>
  <si>
    <t>ECHO SUMMIT 11012500</t>
  </si>
  <si>
    <t>ECHO SUMMIT 1101344250</t>
  </si>
  <si>
    <t>SUMMIT 110148632</t>
  </si>
  <si>
    <t>ECHO SUMMIT 1101741586</t>
  </si>
  <si>
    <t>VACAVILLE 1112</t>
  </si>
  <si>
    <t>VACAVILLE 1112circuit_breaker</t>
  </si>
  <si>
    <t>VACAVILLE 110847860</t>
  </si>
  <si>
    <t>SUMMIT 110249484</t>
  </si>
  <si>
    <t>ECHO SUMMIT 11018922</t>
  </si>
  <si>
    <t>SUMMIT 110147786</t>
  </si>
  <si>
    <t>TAMARACK 1101</t>
  </si>
  <si>
    <t>TAMARACK 1101circuit_breaker</t>
  </si>
  <si>
    <t>ALLEGHANY 1101978</t>
  </si>
  <si>
    <t>ECHO SUMMIT 1101481660</t>
  </si>
  <si>
    <t>SPAULDING 1101</t>
  </si>
  <si>
    <t>SPAULDING 1101578852</t>
  </si>
  <si>
    <t>ECHO SUMMIT 110155262</t>
  </si>
  <si>
    <t>SUMMIT 11022302</t>
  </si>
  <si>
    <t>SUMMIT 1101742</t>
  </si>
  <si>
    <t>SUMMIT 110186658</t>
  </si>
  <si>
    <t>SUMMIT 110148636</t>
  </si>
  <si>
    <t>SUMMIT 110158642</t>
  </si>
  <si>
    <t>GRASS VALLEY 1102</t>
  </si>
  <si>
    <t>GRASS VALLEY 1102circuit_breaker</t>
  </si>
  <si>
    <t>North Valley</t>
  </si>
  <si>
    <t>ORO FINO 1102</t>
  </si>
  <si>
    <t>ORO FINO 110239154</t>
  </si>
  <si>
    <t>KANAKA 1101</t>
  </si>
  <si>
    <t>KANAKA 110183288</t>
  </si>
  <si>
    <t>KANAKA 110175744</t>
  </si>
  <si>
    <t>WYANDOTTE 1103</t>
  </si>
  <si>
    <t>WYANDOTTE 11031974</t>
  </si>
  <si>
    <t>WYANDOTTE 11031976</t>
  </si>
  <si>
    <t>BIG BEND 1102</t>
  </si>
  <si>
    <t>BIG BEND 11021972</t>
  </si>
  <si>
    <t>KANAKA 110165606</t>
  </si>
  <si>
    <t>JESSUP 1102</t>
  </si>
  <si>
    <t>JESSUP 110276068</t>
  </si>
  <si>
    <t>KANAKA 11011044</t>
  </si>
  <si>
    <t>CHALLENGE 11021902</t>
  </si>
  <si>
    <t>JESSUP 11021314</t>
  </si>
  <si>
    <t>ORO FINO 11022096</t>
  </si>
  <si>
    <t>ORO FINO 11022560</t>
  </si>
  <si>
    <t>KANAKA 11011034</t>
  </si>
  <si>
    <t>PARADISE 1106</t>
  </si>
  <si>
    <t>PARADISE 11061212</t>
  </si>
  <si>
    <t>ORO FINO 110265932</t>
  </si>
  <si>
    <t>BIG BEND 1102circuit_breaker</t>
  </si>
  <si>
    <t>KESWICK 1101</t>
  </si>
  <si>
    <t>KESWICK 11011586</t>
  </si>
  <si>
    <t>COTTONWOOD 1103</t>
  </si>
  <si>
    <t>COTTONWOOD 11031348</t>
  </si>
  <si>
    <t>WYANDOTTE 1107</t>
  </si>
  <si>
    <t>WYANDOTTE 110738438</t>
  </si>
  <si>
    <t>JESSUP 1101</t>
  </si>
  <si>
    <t>JESSUP 11012839</t>
  </si>
  <si>
    <t>ANTLER 1101</t>
  </si>
  <si>
    <t>ANTLER 11011378</t>
  </si>
  <si>
    <t>BIG BEND 1101</t>
  </si>
  <si>
    <t>BIG BEND 1101circuit_breaker</t>
  </si>
  <si>
    <t>KESWICK 11019712</t>
  </si>
  <si>
    <t>KANAKA 1101circuit_breaker</t>
  </si>
  <si>
    <t>ANTLER 11011520</t>
  </si>
  <si>
    <t>JESSUP 11019002</t>
  </si>
  <si>
    <t>ANTLER 11011376</t>
  </si>
  <si>
    <t>OREGON TRAIL 1102</t>
  </si>
  <si>
    <t>OREGON TRAIL 11021584</t>
  </si>
  <si>
    <t>STILLWATER 1101</t>
  </si>
  <si>
    <t>STILLWATER 11011320</t>
  </si>
  <si>
    <t>KESWICK 11011590</t>
  </si>
  <si>
    <t>STILLWATER 1102</t>
  </si>
  <si>
    <t>STILLWATER 11021644</t>
  </si>
  <si>
    <t>STILLWATER 110248952</t>
  </si>
  <si>
    <t>JESSUP 11011496</t>
  </si>
  <si>
    <t>COTTONWOOD 1101</t>
  </si>
  <si>
    <t>COTTONWOOD 110168190</t>
  </si>
  <si>
    <t>JESSUP 11023105</t>
  </si>
  <si>
    <t>COTTONWOOD 11011610</t>
  </si>
  <si>
    <t>CHALLENGE 1102circuit_breaker</t>
  </si>
  <si>
    <t>JESSUP 11013383</t>
  </si>
  <si>
    <t>CHALLENGE 11025462</t>
  </si>
  <si>
    <t>GIRVAN 1102</t>
  </si>
  <si>
    <t>GIRVAN 11021028</t>
  </si>
  <si>
    <t>OREGON TRAIL 1103circuit_breaker</t>
  </si>
  <si>
    <t>OREGON TRAIL 1104</t>
  </si>
  <si>
    <t>OREGON TRAIL 11041574</t>
  </si>
  <si>
    <t>VOLTA 1102</t>
  </si>
  <si>
    <t>VOLTA 11021646</t>
  </si>
  <si>
    <t>ANITA 1106</t>
  </si>
  <si>
    <t>ANITA 11062418</t>
  </si>
  <si>
    <t>JESSUP 11019752</t>
  </si>
  <si>
    <t>ORO FINO 1101</t>
  </si>
  <si>
    <t>ORO FINO 1101circuit_breaker</t>
  </si>
  <si>
    <t>STILLWATER 1102circuit_breaker</t>
  </si>
  <si>
    <t>WYANDOTTE 1109</t>
  </si>
  <si>
    <t>WYANDOTTE 11091040</t>
  </si>
  <si>
    <t>BIG BEND 1101180398</t>
  </si>
  <si>
    <t>KESWICK 110148480</t>
  </si>
  <si>
    <t>JESSUP 11021550</t>
  </si>
  <si>
    <t>GIRVAN 1102circuit_breaker</t>
  </si>
  <si>
    <t>GIRVAN 1101</t>
  </si>
  <si>
    <t>GIRVAN 11011330</t>
  </si>
  <si>
    <t>COTTONWOOD 11039072</t>
  </si>
  <si>
    <t>OREGON TRAIL 11041634</t>
  </si>
  <si>
    <t>COTTONWOOD 11031344</t>
  </si>
  <si>
    <t>ANDERSON 1101</t>
  </si>
  <si>
    <t>ANDERSON 1101circuit_breaker</t>
  </si>
  <si>
    <t>JESSUP 110141356</t>
  </si>
  <si>
    <t>STILLWATER 11021466</t>
  </si>
  <si>
    <t>OREGON TRAIL 110335002</t>
  </si>
  <si>
    <t>DESCHUTES 1104</t>
  </si>
  <si>
    <t>DESCHUTES 11041370</t>
  </si>
  <si>
    <t>CLARK ROAD 1102</t>
  </si>
  <si>
    <t>CLARK ROAD 110290548</t>
  </si>
  <si>
    <t>BANGOR 110180670</t>
  </si>
  <si>
    <t>ORO FINO 1101121988</t>
  </si>
  <si>
    <t>BUTTE 1105</t>
  </si>
  <si>
    <t>BUTTE 1105244246</t>
  </si>
  <si>
    <t>CHALLENGE 1101</t>
  </si>
  <si>
    <t>CHALLENGE 11015460</t>
  </si>
  <si>
    <t>ORO FINO 11022090</t>
  </si>
  <si>
    <t>VOLTA 110237350</t>
  </si>
  <si>
    <t>WYANDOTTE 11071510</t>
  </si>
  <si>
    <t>WYANDOTTE 110979932</t>
  </si>
  <si>
    <t>VOLTA 11029742</t>
  </si>
  <si>
    <t>VOLTA 110254932</t>
  </si>
  <si>
    <t>JESSUP 110296554</t>
  </si>
  <si>
    <t>BIG BEND 1101641808</t>
  </si>
  <si>
    <t>DESCHUTES 110449024</t>
  </si>
  <si>
    <t>CRESCENT MILLS 2101</t>
  </si>
  <si>
    <t>CRESCENT MILLS 21013113</t>
  </si>
  <si>
    <t>WYANDOTTE 110313018</t>
  </si>
  <si>
    <t>JESSUP 1101circuit_breaker</t>
  </si>
  <si>
    <t>ORO FINO 110276008</t>
  </si>
  <si>
    <t>BUTTE 1105134600</t>
  </si>
  <si>
    <t>COTTONWOOD 1102</t>
  </si>
  <si>
    <t>COTTONWOOD 11029026</t>
  </si>
  <si>
    <t>COTTONWOOD 110131500</t>
  </si>
  <si>
    <t>GIRVAN 11019732</t>
  </si>
  <si>
    <t>PARADISE 1105</t>
  </si>
  <si>
    <t>PARADISE 1105circuit_breaker</t>
  </si>
  <si>
    <t>CHALLENGE 1101circuit_breaker</t>
  </si>
  <si>
    <t>KANAKA 11011406</t>
  </si>
  <si>
    <t>ORO FINO 1102circuit_breaker</t>
  </si>
  <si>
    <t>ANTLER 11011612</t>
  </si>
  <si>
    <t>JESSUP 11011993</t>
  </si>
  <si>
    <t>WYANDOTTE 11095607</t>
  </si>
  <si>
    <t>JESSUP 1103</t>
  </si>
  <si>
    <t>JESSUP 110338864</t>
  </si>
  <si>
    <t>OREGON TRAIL 1104circuit_breaker</t>
  </si>
  <si>
    <t>PARADISE 1104</t>
  </si>
  <si>
    <t>PARADISE 1104920400</t>
  </si>
  <si>
    <t>CEDAR CREEK 1101</t>
  </si>
  <si>
    <t>CEDAR CREEK 1101circuit_breaker</t>
  </si>
  <si>
    <t>ORO FINO 1102127563</t>
  </si>
  <si>
    <t>ELK CREEK 1101</t>
  </si>
  <si>
    <t>ELK CREEK 11012008</t>
  </si>
  <si>
    <t>OREGON TRAIL 11021382</t>
  </si>
  <si>
    <t>BANGOR 11011804</t>
  </si>
  <si>
    <t>SYCAMORE CREEK 1111</t>
  </si>
  <si>
    <t>SYCAMORE CREEK 11112268</t>
  </si>
  <si>
    <t>WYANDOTTE 11091520</t>
  </si>
  <si>
    <t>OREGON TRAIL 11031500</t>
  </si>
  <si>
    <t>ORO FINO 11012022</t>
  </si>
  <si>
    <t>STILLWATER 110148950</t>
  </si>
  <si>
    <t>PARADISE 1103</t>
  </si>
  <si>
    <t>PARADISE 1103circuit_breaker</t>
  </si>
  <si>
    <t>GIRVAN 11029012</t>
  </si>
  <si>
    <t>WYANDOTTE 1107circuit_breaker</t>
  </si>
  <si>
    <t>RED BLUFF 1101</t>
  </si>
  <si>
    <t>RED BLUFF 11011334</t>
  </si>
  <si>
    <t>DESCHUTES 11049726</t>
  </si>
  <si>
    <t>CLARK ROAD 11022582</t>
  </si>
  <si>
    <t>OREGON TRAIL 1102circuit_breaker</t>
  </si>
  <si>
    <t>WHITMORE 1101</t>
  </si>
  <si>
    <t>WHITMORE 11011598</t>
  </si>
  <si>
    <t>PANORAMA 1101</t>
  </si>
  <si>
    <t>PANORAMA 1101circuit_breaker</t>
  </si>
  <si>
    <t>WYANDOTTE 110942650</t>
  </si>
  <si>
    <t>VOLTA 1101</t>
  </si>
  <si>
    <t>VOLTA 110149742</t>
  </si>
  <si>
    <t>WYANDOTTE 110913052</t>
  </si>
  <si>
    <t>COTTONWOOD 1101circuit_breaker</t>
  </si>
  <si>
    <t>DESCHUTES 1104circuit_breaker</t>
  </si>
  <si>
    <t>PIT NO 5 1101</t>
  </si>
  <si>
    <t>PIT NO 5 11011606</t>
  </si>
  <si>
    <t>PARADISE 1104circuit_breaker</t>
  </si>
  <si>
    <t>KESWICK 11011588</t>
  </si>
  <si>
    <t>DESCHUTES 11049718</t>
  </si>
  <si>
    <t>WYANDOTTE 1105</t>
  </si>
  <si>
    <t>WYANDOTTE 1105circuit_breaker</t>
  </si>
  <si>
    <t>CEDAR CREEK 11011664</t>
  </si>
  <si>
    <t>BUTTE 11051243</t>
  </si>
  <si>
    <t>JESSUP 11031540</t>
  </si>
  <si>
    <t>COTTONWOOD 1102circuit_breaker</t>
  </si>
  <si>
    <t>TYLER 1105</t>
  </si>
  <si>
    <t>TYLER 11051536</t>
  </si>
  <si>
    <t>CEDAR CREEK 11011608</t>
  </si>
  <si>
    <t>WHITMORE 110145262</t>
  </si>
  <si>
    <t>ANDERSON 11012051</t>
  </si>
  <si>
    <t>WYANDOTTE 110737472</t>
  </si>
  <si>
    <t>GIRVAN 110280726</t>
  </si>
  <si>
    <t>VOLTA 110180454</t>
  </si>
  <si>
    <t>VOLTA 110297816</t>
  </si>
  <si>
    <t>COTTONWOOD 11031616</t>
  </si>
  <si>
    <t>WYANDOTTE 11071026</t>
  </si>
  <si>
    <t>VOLTA 11021504</t>
  </si>
  <si>
    <t>PANORAMA 11019092</t>
  </si>
  <si>
    <t>COTTONWOOD 11021578</t>
  </si>
  <si>
    <t>VOLTA 110253130</t>
  </si>
  <si>
    <t>CLARK ROAD 110281296</t>
  </si>
  <si>
    <t>VOLTA 11011568</t>
  </si>
  <si>
    <t>ANDERSON 11011752</t>
  </si>
  <si>
    <t>VOLTA 110280982</t>
  </si>
  <si>
    <t>GIRVAN 11011636</t>
  </si>
  <si>
    <t>WYANDOTTE 110777578</t>
  </si>
  <si>
    <t>JESSUP 1102circuit_breaker</t>
  </si>
  <si>
    <t>RED BLUFF 1104</t>
  </si>
  <si>
    <t>RED BLUFF 110451238</t>
  </si>
  <si>
    <t>WYANDOTTE 1109circuit_breaker</t>
  </si>
  <si>
    <t>VOLTA 11021502</t>
  </si>
  <si>
    <t>ANTLER 11011384</t>
  </si>
  <si>
    <t>EAST QUINCY 1101</t>
  </si>
  <si>
    <t>EAST QUINCY 11012452</t>
  </si>
  <si>
    <t>NOTRE DAME 1104</t>
  </si>
  <si>
    <t>NOTRE DAME 11042028</t>
  </si>
  <si>
    <t>TYLER 11051704</t>
  </si>
  <si>
    <t>RED BLUFF 110176020</t>
  </si>
  <si>
    <t>WYANDOTTE 11031508</t>
  </si>
  <si>
    <t>CLARK ROAD 11022094</t>
  </si>
  <si>
    <t>ANDERSON 1103</t>
  </si>
  <si>
    <t>ANDERSON 11031600</t>
  </si>
  <si>
    <t>DESCHUTES 1101</t>
  </si>
  <si>
    <t>DESCHUTES 11011654</t>
  </si>
  <si>
    <t>WYANDOTTE 110796390</t>
  </si>
  <si>
    <t>DESCHUTES 11041582</t>
  </si>
  <si>
    <t>VOLTA 1102circuit_breaker</t>
  </si>
  <si>
    <t>STILLWATER 1101circuit_breaker</t>
  </si>
  <si>
    <t>COTTONWOOD 110335470</t>
  </si>
  <si>
    <t>VOLTA 11021648</t>
  </si>
  <si>
    <t>OREGON TRAIL 110346860</t>
  </si>
  <si>
    <t>NOTRE DAME 1104circuit_breaker</t>
  </si>
  <si>
    <t>BUCKS CREEK 1101</t>
  </si>
  <si>
    <t>BUCKS CREEK 1101circuit_breaker</t>
  </si>
  <si>
    <t>CLARK ROAD 11022070</t>
  </si>
  <si>
    <t>RED BLUFF 1105</t>
  </si>
  <si>
    <t>RED BLUFF 11051564</t>
  </si>
  <si>
    <t>DESCHUTES 11011380</t>
  </si>
  <si>
    <t>CORNING 1101</t>
  </si>
  <si>
    <t>CORNING 110185152</t>
  </si>
  <si>
    <t>BANGOR 1101circuit_breaker</t>
  </si>
  <si>
    <t>RED BLUFF 11041302</t>
  </si>
  <si>
    <t>ANTLER 1101circuit_breaker</t>
  </si>
  <si>
    <t>WYANDOTTE 110932586</t>
  </si>
  <si>
    <t>ANDERSON 1103circuit_breaker</t>
  </si>
  <si>
    <t>WYANDOTTE 11031504</t>
  </si>
  <si>
    <t>CRESCENT MILLS 2101circuit_breaker</t>
  </si>
  <si>
    <t>ELK CREEK 11012032</t>
  </si>
  <si>
    <t>CEDAR CREEK 11011656</t>
  </si>
  <si>
    <t>SYCAMORE CREEK 1111circuit_breaker</t>
  </si>
  <si>
    <t>CORNING 110182846</t>
  </si>
  <si>
    <t>DESCHUTES 11011580</t>
  </si>
  <si>
    <t>CLARK ROAD 11022584</t>
  </si>
  <si>
    <t>PIT NO 5 11011660</t>
  </si>
  <si>
    <t>WYANDOTTE 1105329930</t>
  </si>
  <si>
    <t>SYCAMORE CREEK 11112014</t>
  </si>
  <si>
    <t>GANSNER 1101</t>
  </si>
  <si>
    <t>GANSNER 110152664</t>
  </si>
  <si>
    <t>GIRVAN 1101323094</t>
  </si>
  <si>
    <t>ORO FINO 11022040</t>
  </si>
  <si>
    <t>OREGON TRAIL 110249144</t>
  </si>
  <si>
    <t>CLARK ROAD 11022068</t>
  </si>
  <si>
    <t>WYANDOTTE 1110</t>
  </si>
  <si>
    <t>WYANDOTTE 11101952</t>
  </si>
  <si>
    <t>CORNING 1102</t>
  </si>
  <si>
    <t>CORNING 110290036</t>
  </si>
  <si>
    <t>WHITMORE 1101circuit_breaker</t>
  </si>
  <si>
    <t>CLARK ROAD 110247006</t>
  </si>
  <si>
    <t>CLARK ROAD 11022044</t>
  </si>
  <si>
    <t>VOLTA 11021650</t>
  </si>
  <si>
    <t>ELK CREEK 11012106</t>
  </si>
  <si>
    <t>BUCKS CREEK 1103</t>
  </si>
  <si>
    <t>BUCKS CREEK 11031131</t>
  </si>
  <si>
    <t>EAST QUINCY 1101circuit_breaker</t>
  </si>
  <si>
    <t>WILDWOOD 1101</t>
  </si>
  <si>
    <t>WILDWOOD 110198896</t>
  </si>
  <si>
    <t>CRESCENT MILLS 21012056</t>
  </si>
  <si>
    <t>PARADISE 1106circuit_breaker</t>
  </si>
  <si>
    <t>NOTRE DAME 11042537</t>
  </si>
  <si>
    <t>CLARK ROAD 110292622</t>
  </si>
  <si>
    <t>WYANDOTTE 11101954</t>
  </si>
  <si>
    <t>VOLTA 110293418</t>
  </si>
  <si>
    <t>PIT NO 7 1101</t>
  </si>
  <si>
    <t>PIT NO 7 1101circuit_breaker</t>
  </si>
  <si>
    <t>RED BLUFF 1103</t>
  </si>
  <si>
    <t>RED BLUFF 11031702</t>
  </si>
  <si>
    <t>GIRVAN 1101circuit_breaker</t>
  </si>
  <si>
    <t>NOTRE DAME 11042408</t>
  </si>
  <si>
    <t>BUCKS CREEK 1103338520</t>
  </si>
  <si>
    <t>VOLTA 110153118</t>
  </si>
  <si>
    <t>DESCHUTES 11011652</t>
  </si>
  <si>
    <t>ORO FINO 110238698</t>
  </si>
  <si>
    <t>CORNING 110164090</t>
  </si>
  <si>
    <t>PIT NO 5 110190846</t>
  </si>
  <si>
    <t>ORO FINO 11022236</t>
  </si>
  <si>
    <t>FRENCH GULCH 1101</t>
  </si>
  <si>
    <t>FRENCH GULCH 11012905</t>
  </si>
  <si>
    <t>TYLER 110585132</t>
  </si>
  <si>
    <t>VOLTA 11011596</t>
  </si>
  <si>
    <t>CORNING 11021622</t>
  </si>
  <si>
    <t>BIG MEADOWS 2101</t>
  </si>
  <si>
    <t>BIG MEADOWS 21012260</t>
  </si>
  <si>
    <t>WILDWOOD 11011576</t>
  </si>
  <si>
    <t>ELK CREEK 11012228</t>
  </si>
  <si>
    <t>DESCHUTES 11019722</t>
  </si>
  <si>
    <t>WYANDOTTE 1102</t>
  </si>
  <si>
    <t>WYANDOTTE 110213044</t>
  </si>
  <si>
    <t>ELK CREEK 110137334</t>
  </si>
  <si>
    <t>RED BLUFF 11041630</t>
  </si>
  <si>
    <t>VOLTA 110165764</t>
  </si>
  <si>
    <t>DESCHUTES 1101circuit_breaker</t>
  </si>
  <si>
    <t>WHITMORE 11011594</t>
  </si>
  <si>
    <t>PANORAMA 1102</t>
  </si>
  <si>
    <t>PANORAMA 11021526</t>
  </si>
  <si>
    <t>RED BLUFF 1104circuit_breaker</t>
  </si>
  <si>
    <t>ELK CREEK 110193504</t>
  </si>
  <si>
    <t>BIG MEADOWS 21012586</t>
  </si>
  <si>
    <t>BURNEY 1102</t>
  </si>
  <si>
    <t>BURNEY 110245984</t>
  </si>
  <si>
    <t>BIG RIVER 1101</t>
  </si>
  <si>
    <t>BIG RIVER 1101954</t>
  </si>
  <si>
    <t>GANSNER 11012006</t>
  </si>
  <si>
    <t>RED BLUFF 110585632</t>
  </si>
  <si>
    <t>ELK CREEK 11012212</t>
  </si>
  <si>
    <t>BIG MEADOWS 2101439</t>
  </si>
  <si>
    <t>WILDWOOD 110185112</t>
  </si>
  <si>
    <t>PIT NO 5 11011618</t>
  </si>
  <si>
    <t>PIT NO 5 11011614</t>
  </si>
  <si>
    <t>HAMILTON BRANCH 1101</t>
  </si>
  <si>
    <t>HAMILTON BRANCH 11012046</t>
  </si>
  <si>
    <t>PIT NO 5 11011658</t>
  </si>
  <si>
    <t>CHALLENGE 110198174</t>
  </si>
  <si>
    <t>PANORAMA 11021342</t>
  </si>
  <si>
    <t>CORNING 110253184</t>
  </si>
  <si>
    <t>VOLTA 11011640</t>
  </si>
  <si>
    <t>ELK CREEK 11012002</t>
  </si>
  <si>
    <t>PIT NO 5 1101circuit_breaker</t>
  </si>
  <si>
    <t>BURNEY 11029042</t>
  </si>
  <si>
    <t>BURNEY 11021340</t>
  </si>
  <si>
    <t>VOLTA 110185234</t>
  </si>
  <si>
    <t>CORNING 11021900</t>
  </si>
  <si>
    <t>LOGAN CREEK 2102</t>
  </si>
  <si>
    <t>LOGAN CREEK 21022226</t>
  </si>
  <si>
    <t>VOLTA 11011516</t>
  </si>
  <si>
    <t>RISING RIVER 1101</t>
  </si>
  <si>
    <t>RISING RIVER 1101circuit_breaker</t>
  </si>
  <si>
    <t>MC ARTHUR 1101</t>
  </si>
  <si>
    <t>MC ARTHUR 11011492</t>
  </si>
  <si>
    <t>MC ARTHUR 11011490</t>
  </si>
  <si>
    <t>ORO FINO 11022556</t>
  </si>
  <si>
    <t>COTTONWOOD 11011510</t>
  </si>
  <si>
    <t>RED BLUFF 1105161818</t>
  </si>
  <si>
    <t>FRENCH GULCH 1102</t>
  </si>
  <si>
    <t>FRENCH GULCH 11021462</t>
  </si>
  <si>
    <t>PIT NO 3 2101</t>
  </si>
  <si>
    <t>PIT NO 3 21011482</t>
  </si>
  <si>
    <t>WILDWOOD 11011454</t>
  </si>
  <si>
    <t>MC ARTHUR 11011488</t>
  </si>
  <si>
    <t>PIT NO 1 1101</t>
  </si>
  <si>
    <t>PIT NO 1 11011552</t>
  </si>
  <si>
    <t>GANSNER 11012424</t>
  </si>
  <si>
    <t>RISING RIVER 11011530</t>
  </si>
  <si>
    <t>ELK CREEK 11012004</t>
  </si>
  <si>
    <t>BUCKS CREEK 1103circuit_breaker</t>
  </si>
  <si>
    <t>CLARK ROAD 1102circuit_breaker</t>
  </si>
  <si>
    <t>CRESCENT MILLS 21012230</t>
  </si>
  <si>
    <t>BURNEY 11021358</t>
  </si>
  <si>
    <t>FRENCH GULCH 1101circuit_breaker</t>
  </si>
  <si>
    <t>HAMILTON BRANCH 11012082</t>
  </si>
  <si>
    <t>WYANDOTTE 1103circuit_breaker</t>
  </si>
  <si>
    <t>RED BLUFF 11041566</t>
  </si>
  <si>
    <t>JESSUP 1103circuit_breaker</t>
  </si>
  <si>
    <t>BURNEY 1102circuit_breaker</t>
  </si>
  <si>
    <t>BURNEY 11021322</t>
  </si>
  <si>
    <t>CEDAR CREEK 11011710</t>
  </si>
  <si>
    <t>MC ARTHUR 110138998</t>
  </si>
  <si>
    <t>WYANDOTTE 110213914</t>
  </si>
  <si>
    <t>BUCKS CREEK 1102</t>
  </si>
  <si>
    <t>BUCKS CREEK 1102circuit_breaker</t>
  </si>
  <si>
    <t>HAMILTON BRANCH 110190334</t>
  </si>
  <si>
    <t>RED BLUFF 1103circuit_breaker</t>
  </si>
  <si>
    <t>PIT NO 3 2101circuit_breaker</t>
  </si>
  <si>
    <t>FRENCH GULCH 11011464</t>
  </si>
  <si>
    <t>RISING RIVER 11019032</t>
  </si>
  <si>
    <t>GRAYS FLAT 0401</t>
  </si>
  <si>
    <t>GRAYS FLAT 0401circuit_breaker</t>
  </si>
  <si>
    <t>PIT NO 3 21011386</t>
  </si>
  <si>
    <t>HAMILTON BRANCH 110187784</t>
  </si>
  <si>
    <t>MC ARTHUR 110137388</t>
  </si>
  <si>
    <t>BURNEY 110297318</t>
  </si>
  <si>
    <t>PIT NO 3 21011360</t>
  </si>
  <si>
    <t>SPANISH CREEK 4401</t>
  </si>
  <si>
    <t>SPANISH CREEK 4401circuit_breaker</t>
  </si>
  <si>
    <t>FRENCH GULCH 11011892</t>
  </si>
  <si>
    <t>BIG MEADOWS 21012246</t>
  </si>
  <si>
    <t>FRENCH GULCH 1102circuit_breaker</t>
  </si>
  <si>
    <t>RISING RIVER 11011532</t>
  </si>
  <si>
    <t>GANSNER 110199388</t>
  </si>
  <si>
    <t>BURNEY 11022402</t>
  </si>
  <si>
    <t>HAMILTON BRANCH 110153192</t>
  </si>
  <si>
    <t>CORNING 110185162</t>
  </si>
  <si>
    <t>EAST QUINCY 11011319</t>
  </si>
  <si>
    <t>CRESCENT MILLS 21012232</t>
  </si>
  <si>
    <t>FRENCH GULCH 11022902</t>
  </si>
  <si>
    <t>PANORAMA 11021632</t>
  </si>
  <si>
    <t>BURNEY 110237284</t>
  </si>
  <si>
    <t>GANSNER 110137550</t>
  </si>
  <si>
    <t>PIT NO 1 110170952</t>
  </si>
  <si>
    <t>BIG MEADOWS 21012248</t>
  </si>
  <si>
    <t>CORNING 110187304</t>
  </si>
  <si>
    <t>CRESCENT MILLS 21012562</t>
  </si>
  <si>
    <t>HAMILTON BRANCH 11013049</t>
  </si>
  <si>
    <t>CHESTER 1101</t>
  </si>
  <si>
    <t>CHESTER 1101circuit_breaker</t>
  </si>
  <si>
    <t>HAMILTON BRANCH 1101circuit_breaker</t>
  </si>
  <si>
    <t>PIT NO 1 1101circuit_breaker</t>
  </si>
  <si>
    <t>PIT NO 1 11013312</t>
  </si>
  <si>
    <t>BIG MEADOWS 21012474</t>
  </si>
  <si>
    <t>WYANDOTTE 1106</t>
  </si>
  <si>
    <t>WYANDOTTE 110641650</t>
  </si>
  <si>
    <t>BIG MEADOWS 2101circuit_breaker</t>
  </si>
  <si>
    <t>MC ARTHUR 11011544</t>
  </si>
  <si>
    <t>MC ARTHUR 1102</t>
  </si>
  <si>
    <t>MC ARTHUR 11021324</t>
  </si>
  <si>
    <t>HAMILTON BRANCH 110137436</t>
  </si>
  <si>
    <t>BIG MEADOWS 21012476</t>
  </si>
  <si>
    <t>BIG MEADOWS 21012510</t>
  </si>
  <si>
    <t>PIT NO 1 11019702</t>
  </si>
  <si>
    <t>MC ARTHUR 11011546</t>
  </si>
  <si>
    <t>HAMILTON BRANCH 110118205</t>
  </si>
  <si>
    <t>HAMILTON BRANCH 11012436</t>
  </si>
  <si>
    <t>RAWSON 1103</t>
  </si>
  <si>
    <t>RAWSON 110385334</t>
  </si>
  <si>
    <t>CHESTER 1102</t>
  </si>
  <si>
    <t>CHESTER 1102circuit_breaker</t>
  </si>
  <si>
    <t>BOGARD 1101</t>
  </si>
  <si>
    <t>BOGARD 1101circuit_breaker</t>
  </si>
  <si>
    <t>CHESTER 11022564</t>
  </si>
  <si>
    <t>BURNEY 110257046</t>
  </si>
  <si>
    <t>North Coast</t>
  </si>
  <si>
    <t>MIDDLETOWN 1101</t>
  </si>
  <si>
    <t>MIDDLETOWN 11011325</t>
  </si>
  <si>
    <t>WILLITS 1103</t>
  </si>
  <si>
    <t>WILLITS 1103circuit_breaker</t>
  </si>
  <si>
    <t>KONOCTI 1102</t>
  </si>
  <si>
    <t>KONOCTI 1102circuit_breaker</t>
  </si>
  <si>
    <t>WILLITS 1103968</t>
  </si>
  <si>
    <t>KONOCTI 11024421</t>
  </si>
  <si>
    <t>HIGHLANDS 1103</t>
  </si>
  <si>
    <t>HIGHLANDS 1103520</t>
  </si>
  <si>
    <t>WILLITS 110391948</t>
  </si>
  <si>
    <t>WILLITS 1104</t>
  </si>
  <si>
    <t>WILLITS 1104934</t>
  </si>
  <si>
    <t>COTATI 1102</t>
  </si>
  <si>
    <t>COTATI 1102464</t>
  </si>
  <si>
    <t>WILLITS 1102</t>
  </si>
  <si>
    <t>WILLITS 1102circuit_breaker</t>
  </si>
  <si>
    <t>WILLITS 1103964</t>
  </si>
  <si>
    <t>WILLITS 1103696</t>
  </si>
  <si>
    <t>COTATI 1103</t>
  </si>
  <si>
    <t>COTATI 110379140</t>
  </si>
  <si>
    <t>COTATI 1105</t>
  </si>
  <si>
    <t>COTATI 1105734248</t>
  </si>
  <si>
    <t>WILLITS 1103826</t>
  </si>
  <si>
    <t>GARBERVILLE 1101</t>
  </si>
  <si>
    <t>GARBERVILLE 11011604</t>
  </si>
  <si>
    <t>MONTE RIO 1112</t>
  </si>
  <si>
    <t>MONTE RIO 111215401</t>
  </si>
  <si>
    <t>MENDOCINO 1101</t>
  </si>
  <si>
    <t>MENDOCINO 110148750</t>
  </si>
  <si>
    <t>WILLITS 11032506</t>
  </si>
  <si>
    <t>COTATI 110599720</t>
  </si>
  <si>
    <t>KONOCTI 1102532</t>
  </si>
  <si>
    <t>WILLOW CREEK 1101</t>
  </si>
  <si>
    <t>WILLOW CREEK 1101circuit_breaker</t>
  </si>
  <si>
    <t>WILLITS 1104circuit_breaker</t>
  </si>
  <si>
    <t>HOOPA 1101</t>
  </si>
  <si>
    <t>HOOPA 110193038</t>
  </si>
  <si>
    <t>WILLITS 1103538</t>
  </si>
  <si>
    <t>PETALUMA C 1108</t>
  </si>
  <si>
    <t>PETALUMA C 1108618</t>
  </si>
  <si>
    <t>MOLINO 1102</t>
  </si>
  <si>
    <t>MOLINO 11026917</t>
  </si>
  <si>
    <t>COTATI 1105circuit_breaker</t>
  </si>
  <si>
    <t>LAKEVILLE 1102</t>
  </si>
  <si>
    <t>LAKEVILLE 11023341</t>
  </si>
  <si>
    <t>MONTE RIO 1112999</t>
  </si>
  <si>
    <t>MOLINO 1101</t>
  </si>
  <si>
    <t>MOLINO 1101338</t>
  </si>
  <si>
    <t>COTATI 110536536</t>
  </si>
  <si>
    <t>MOLINO 1102344</t>
  </si>
  <si>
    <t>WILLITS 110337506</t>
  </si>
  <si>
    <t>FORT SEWARD 1121</t>
  </si>
  <si>
    <t>FORT SEWARD 11211690</t>
  </si>
  <si>
    <t>MOLINO 1104</t>
  </si>
  <si>
    <t>MOLINO 1104380</t>
  </si>
  <si>
    <t>HIGHLANDS 1103568</t>
  </si>
  <si>
    <t>UKIAH 1111</t>
  </si>
  <si>
    <t>UKIAH 1111534</t>
  </si>
  <si>
    <t>MOLINO 1102982462</t>
  </si>
  <si>
    <t>DUNBAR 1102</t>
  </si>
  <si>
    <t>DUNBAR 1102261774</t>
  </si>
  <si>
    <t>FULTON 1104</t>
  </si>
  <si>
    <t>FULTON 1104466</t>
  </si>
  <si>
    <t>SALMON CREEK 1101</t>
  </si>
  <si>
    <t>SALMON CREEK 110188998</t>
  </si>
  <si>
    <t>HOOPA 1101circuit_breaker</t>
  </si>
  <si>
    <t>CARLOTTA 1121</t>
  </si>
  <si>
    <t>CARLOTTA 112142896</t>
  </si>
  <si>
    <t>WILLOW CREEK 1103</t>
  </si>
  <si>
    <t>WILLOW CREEK 11037514</t>
  </si>
  <si>
    <t>MOLINO 1102104</t>
  </si>
  <si>
    <t>WILLITS 11044650</t>
  </si>
  <si>
    <t>HIGHLANDS 1103circuit_breaker</t>
  </si>
  <si>
    <t>MONTE RIO 1113</t>
  </si>
  <si>
    <t>MONTE RIO 11131989</t>
  </si>
  <si>
    <t>MONTE RIO 1113180</t>
  </si>
  <si>
    <t>KONOCTI 110275382</t>
  </si>
  <si>
    <t>CARLOTTA 1121circuit_breaker</t>
  </si>
  <si>
    <t>MOLINO 1101322</t>
  </si>
  <si>
    <t>MIDDLETOWN 11011079</t>
  </si>
  <si>
    <t>WILLOW CREEK 1102</t>
  </si>
  <si>
    <t>WILLOW CREEK 1102circuit_breaker</t>
  </si>
  <si>
    <t>MOLINO 1102658</t>
  </si>
  <si>
    <t>MIDDLETOWN 11014646</t>
  </si>
  <si>
    <t>WILLITS 11032500</t>
  </si>
  <si>
    <t>GARBERVILLE 1101circuit_breaker</t>
  </si>
  <si>
    <t>BELLEVUE 2103</t>
  </si>
  <si>
    <t>BELLEVUE 2103648</t>
  </si>
  <si>
    <t>HIGHLANDS 1103828</t>
  </si>
  <si>
    <t>MENDOCINO 110137462</t>
  </si>
  <si>
    <t>PENNGROVE 1101</t>
  </si>
  <si>
    <t>PENNGROVE 1101170</t>
  </si>
  <si>
    <t>MIRABEL 1102</t>
  </si>
  <si>
    <t>MIRABEL 110257840</t>
  </si>
  <si>
    <t>WILLOW CREEK 11015002</t>
  </si>
  <si>
    <t>HOOPA 11017468</t>
  </si>
  <si>
    <t>UPPER LAKE 1101</t>
  </si>
  <si>
    <t>UPPER LAKE 1101452</t>
  </si>
  <si>
    <t>SANTA ROSA A 1111</t>
  </si>
  <si>
    <t>SANTA ROSA A 1111circuit_breaker</t>
  </si>
  <si>
    <t>LAYTONVILLE 1102</t>
  </si>
  <si>
    <t>LAYTONVILLE 110268436</t>
  </si>
  <si>
    <t>SANTA ROSA A 1111114</t>
  </si>
  <si>
    <t>FRUITLAND 1142</t>
  </si>
  <si>
    <t>FRUITLAND 11422006</t>
  </si>
  <si>
    <t>MONTE RIO 11125040</t>
  </si>
  <si>
    <t>POINT ARENA 1101</t>
  </si>
  <si>
    <t>POINT ARENA 110137426</t>
  </si>
  <si>
    <t>MIDDLETOWN 1101614</t>
  </si>
  <si>
    <t>HIGHLANDS 1103482</t>
  </si>
  <si>
    <t>UKIAH 111129452</t>
  </si>
  <si>
    <t>MIDDLETOWN 1101circuit_breaker</t>
  </si>
  <si>
    <t>MOLINO 1101152</t>
  </si>
  <si>
    <t>MOLINO 1102396</t>
  </si>
  <si>
    <t>MOLINO 1102318</t>
  </si>
  <si>
    <t>GARBERVILLE 1102</t>
  </si>
  <si>
    <t>GARBERVILLE 1102circuit_breaker</t>
  </si>
  <si>
    <t>FORT SEWARD 1121circuit_breaker</t>
  </si>
  <si>
    <t>POTTER VALLEY P H 1105</t>
  </si>
  <si>
    <t>POTTER VALLEY P H 110564118</t>
  </si>
  <si>
    <t>MIRABEL 1102332</t>
  </si>
  <si>
    <t>MONTE RIO 1113652</t>
  </si>
  <si>
    <t>DUNBAR 1103</t>
  </si>
  <si>
    <t>DUNBAR 1103534</t>
  </si>
  <si>
    <t>MOLINO 1101891</t>
  </si>
  <si>
    <t>COTATI 1102circuit_breaker</t>
  </si>
  <si>
    <t>MONTE RIO 1111</t>
  </si>
  <si>
    <t>MONTE RIO 1111240</t>
  </si>
  <si>
    <t>COTATI 1102282</t>
  </si>
  <si>
    <t>GARBERVILLE 11022010</t>
  </si>
  <si>
    <t>SONOMA 1106</t>
  </si>
  <si>
    <t>SONOMA 1106376</t>
  </si>
  <si>
    <t>MONTE RIO 11138299</t>
  </si>
  <si>
    <t>MIDDLETOWN 1101548</t>
  </si>
  <si>
    <t>LAYTONVILLE 1101</t>
  </si>
  <si>
    <t>LAYTONVILLE 1101circuit_breaker</t>
  </si>
  <si>
    <t>PETALUMA C 1108632</t>
  </si>
  <si>
    <t>MONTE RIO 1113202</t>
  </si>
  <si>
    <t>MOLINO 110279306</t>
  </si>
  <si>
    <t>LAYTONVILLE 1102circuit_breaker</t>
  </si>
  <si>
    <t>MONTE RIO 1113532</t>
  </si>
  <si>
    <t>MONTE RIO 11131991</t>
  </si>
  <si>
    <t>WILLOW CREEK 11013050</t>
  </si>
  <si>
    <t>MOLINO 1102178</t>
  </si>
  <si>
    <t>RINCON 1103</t>
  </si>
  <si>
    <t>RINCON 1103circuit_breaker</t>
  </si>
  <si>
    <t>BELLEVUE 2103646</t>
  </si>
  <si>
    <t>MIDDLETOWN 1102</t>
  </si>
  <si>
    <t>MIDDLETOWN 1102998</t>
  </si>
  <si>
    <t>COTATI 1105616</t>
  </si>
  <si>
    <t>MONTE RIO 1111506</t>
  </si>
  <si>
    <t>REDBUD 1101</t>
  </si>
  <si>
    <t>REDBUD 1101323962</t>
  </si>
  <si>
    <t>MONTE RIO 11131067</t>
  </si>
  <si>
    <t>WILLITS 110391810</t>
  </si>
  <si>
    <t>UKIAH 1113</t>
  </si>
  <si>
    <t>UKIAH 1113circuit_breaker</t>
  </si>
  <si>
    <t>GEYSERVILLE 1102</t>
  </si>
  <si>
    <t>GEYSERVILLE 1102274</t>
  </si>
  <si>
    <t>LAYTONVILLE 1102500</t>
  </si>
  <si>
    <t>FRUITLAND 114293234</t>
  </si>
  <si>
    <t>POTTER VALLEY P H 110576498</t>
  </si>
  <si>
    <t>MENDOCINO 110131322</t>
  </si>
  <si>
    <t>LAYTONVILLE 110237586</t>
  </si>
  <si>
    <t>FITCH MOUNTAIN 1113</t>
  </si>
  <si>
    <t>FITCH MOUNTAIN 111324918</t>
  </si>
  <si>
    <t>MONTE RIO 1113524</t>
  </si>
  <si>
    <t>MIRABEL 1101</t>
  </si>
  <si>
    <t>MIRABEL 1101116</t>
  </si>
  <si>
    <t>MOLINO 110251788</t>
  </si>
  <si>
    <t>HOPLAND 1101</t>
  </si>
  <si>
    <t>HOPLAND 110180620</t>
  </si>
  <si>
    <t>MONTE RIO 11111701</t>
  </si>
  <si>
    <t>LUCERNE 1106</t>
  </si>
  <si>
    <t>LUCERNE 110638436</t>
  </si>
  <si>
    <t>UPPER LAKE 110175370</t>
  </si>
  <si>
    <t>FRUITLAND 11426054</t>
  </si>
  <si>
    <t>MONTE RIO 1111140</t>
  </si>
  <si>
    <t>BIG RIVER 11013019</t>
  </si>
  <si>
    <t>HIGHLANDS 1104</t>
  </si>
  <si>
    <t>HIGHLANDS 110439458</t>
  </si>
  <si>
    <t>MIRABEL 1101298</t>
  </si>
  <si>
    <t>UPPER LAKE 11016663</t>
  </si>
  <si>
    <t>MONTE RIO 111264682</t>
  </si>
  <si>
    <t>MOLINO 110266006</t>
  </si>
  <si>
    <t>WILLOW CREEK 110237374</t>
  </si>
  <si>
    <t>MONTE RIO 1112120</t>
  </si>
  <si>
    <t>WILLITS 110434006</t>
  </si>
  <si>
    <t>FULTON 1107</t>
  </si>
  <si>
    <t>FULTON 1107214</t>
  </si>
  <si>
    <t>LAYTONVILLE 11022502</t>
  </si>
  <si>
    <t>GARBERVILLE 110139524</t>
  </si>
  <si>
    <t>DUNBAR 1102694641</t>
  </si>
  <si>
    <t>LAKEVILLE 110287432</t>
  </si>
  <si>
    <t>BIG RIVER 11013002</t>
  </si>
  <si>
    <t>COTATI 1103circuit_breaker</t>
  </si>
  <si>
    <t>BELLEVUE 2103478</t>
  </si>
  <si>
    <t>BIG RIVER 11011052</t>
  </si>
  <si>
    <t>COTATI 1105634</t>
  </si>
  <si>
    <t>MONTE RIO 1113320</t>
  </si>
  <si>
    <t>POINT ARENA 1101476</t>
  </si>
  <si>
    <t>HOOPA 11013290</t>
  </si>
  <si>
    <t>FITCH MOUNTAIN 11136751</t>
  </si>
  <si>
    <t>WILLITS 1103966</t>
  </si>
  <si>
    <t>MOLINO 11015042</t>
  </si>
  <si>
    <t>COTATI 1104</t>
  </si>
  <si>
    <t>COTATI 1104circuit_breaker</t>
  </si>
  <si>
    <t>LUCERNE 1106664</t>
  </si>
  <si>
    <t>MIDDLETOWN 11011314</t>
  </si>
  <si>
    <t>MONTE RIO 11135026</t>
  </si>
  <si>
    <t>MONTE RIO 1112212</t>
  </si>
  <si>
    <t>MONTE RIO 1113477</t>
  </si>
  <si>
    <t>FORT ROSS 1121</t>
  </si>
  <si>
    <t>FORT ROSS 112170288</t>
  </si>
  <si>
    <t>FULTON 1102</t>
  </si>
  <si>
    <t>FULTON 1102circuit_breaker</t>
  </si>
  <si>
    <t>KONOCTI 1108</t>
  </si>
  <si>
    <t>KONOCTI 1108950</t>
  </si>
  <si>
    <t>MIRABEL 11014859</t>
  </si>
  <si>
    <t>WILLITS 1104504</t>
  </si>
  <si>
    <t>GARBERVILLE 11021510</t>
  </si>
  <si>
    <t>WILLOW CREEK 1103circuit_breaker</t>
  </si>
  <si>
    <t>COTATI 1102462</t>
  </si>
  <si>
    <t>FORT BRAGG A 1101</t>
  </si>
  <si>
    <t>FORT BRAGG A 11013100</t>
  </si>
  <si>
    <t>MONTE RIO 1111292</t>
  </si>
  <si>
    <t>WILLOW CREEK 11035012</t>
  </si>
  <si>
    <t>MONTE RIO 11133970</t>
  </si>
  <si>
    <t>BIG RIVER 110155402</t>
  </si>
  <si>
    <t>SANTA ROSA A 1104</t>
  </si>
  <si>
    <t>SANTA ROSA A 1104220</t>
  </si>
  <si>
    <t>WILLOW CREEK 11014904</t>
  </si>
  <si>
    <t>REDBUD 1101708166</t>
  </si>
  <si>
    <t>RINCON 1103568</t>
  </si>
  <si>
    <t>LAYTONVILLE 110189606</t>
  </si>
  <si>
    <t>MONTE RIO 111164758</t>
  </si>
  <si>
    <t>MIRABEL 1102circuit_breaker</t>
  </si>
  <si>
    <t>LAYTONVILLE 1102572</t>
  </si>
  <si>
    <t>KONOCTI 110264464</t>
  </si>
  <si>
    <t>MIDDLETOWN 1102414</t>
  </si>
  <si>
    <t>POTTER VALLEY P H 1104</t>
  </si>
  <si>
    <t>POTTER VALLEY P H 110495878</t>
  </si>
  <si>
    <t>DUNBAR 1102circuit_breaker</t>
  </si>
  <si>
    <t>GEYSERVILLE 1101</t>
  </si>
  <si>
    <t>GEYSERVILLE 110135492</t>
  </si>
  <si>
    <t>LOW GAP 1101</t>
  </si>
  <si>
    <t>LOW GAP 11012094</t>
  </si>
  <si>
    <t>MOLINO 110241392</t>
  </si>
  <si>
    <t>GARBERVILLE 11028189</t>
  </si>
  <si>
    <t>MONTE RIO 111153477</t>
  </si>
  <si>
    <t>FRUITLAND 1142circuit_breaker</t>
  </si>
  <si>
    <t>GUALALA 1112</t>
  </si>
  <si>
    <t>GUALALA 1112circuit_breaker</t>
  </si>
  <si>
    <t>MIRABEL 11021139</t>
  </si>
  <si>
    <t>FITCH MOUNTAIN 1113356</t>
  </si>
  <si>
    <t>SALMON CREEK 1101196</t>
  </si>
  <si>
    <t>LAYTONVILLE 110264908</t>
  </si>
  <si>
    <t>HOOPA 110182542</t>
  </si>
  <si>
    <t>DUNBAR 1102861496</t>
  </si>
  <si>
    <t>MONTE RIO 1113346</t>
  </si>
  <si>
    <t>MIDDLETOWN 1103</t>
  </si>
  <si>
    <t>MIDDLETOWN 1103circuit_breaker</t>
  </si>
  <si>
    <t>CLOVERDALE 1101</t>
  </si>
  <si>
    <t>CLOVERDALE 1101circuit_breaker</t>
  </si>
  <si>
    <t>FITCH MOUNTAIN 1113583202</t>
  </si>
  <si>
    <t>BRIDGEVILLE 1101</t>
  </si>
  <si>
    <t>BRIDGEVILLE 110137484</t>
  </si>
  <si>
    <t>MONTE RIO 11131313</t>
  </si>
  <si>
    <t>COTATI 1102681</t>
  </si>
  <si>
    <t>MONTE RIO 1113circuit_breaker</t>
  </si>
  <si>
    <t>FRUITLAND 1141</t>
  </si>
  <si>
    <t>FRUITLAND 114195324</t>
  </si>
  <si>
    <t>FORT BRAGG A 1104</t>
  </si>
  <si>
    <t>FORT BRAGG A 11041316</t>
  </si>
  <si>
    <t>GARBERVILLE 11028652</t>
  </si>
  <si>
    <t>MONTE RIO 111123916</t>
  </si>
  <si>
    <t>COTATI 1105328</t>
  </si>
  <si>
    <t>FORT BRAGG A 1102</t>
  </si>
  <si>
    <t>FORT BRAGG A 1102circuit_breaker</t>
  </si>
  <si>
    <t>MONTE RIO 11131137</t>
  </si>
  <si>
    <t>FORT BRAGG A 11014698</t>
  </si>
  <si>
    <t>WILLITS 110434008</t>
  </si>
  <si>
    <t>MIRABEL 11022043</t>
  </si>
  <si>
    <t>GARBERVILLE 11022500</t>
  </si>
  <si>
    <t>DUNBAR 1101</t>
  </si>
  <si>
    <t>DUNBAR 1101302</t>
  </si>
  <si>
    <t>FULTON 110777670</t>
  </si>
  <si>
    <t>MONROE 2107</t>
  </si>
  <si>
    <t>MONROE 210765424</t>
  </si>
  <si>
    <t>HIGHLANDS 11034630</t>
  </si>
  <si>
    <t>SANTA ROSA A 110464565</t>
  </si>
  <si>
    <t>RINCON 1101</t>
  </si>
  <si>
    <t>RINCON 1101578</t>
  </si>
  <si>
    <t>HOOPA 11013174</t>
  </si>
  <si>
    <t>CLEAR LAKE 1101</t>
  </si>
  <si>
    <t>CLEAR LAKE 11011302</t>
  </si>
  <si>
    <t>HOOPA 110137202</t>
  </si>
  <si>
    <t xml:space="preserve"> </t>
  </si>
  <si>
    <t>SANTA ROSA A 110439786</t>
  </si>
  <si>
    <t>DUNBAR 11014817</t>
  </si>
  <si>
    <t>SANTA ROSA A 110432180</t>
  </si>
  <si>
    <t>LUCERNE 1103</t>
  </si>
  <si>
    <t>LUCERNE 11031280</t>
  </si>
  <si>
    <t>GARBERVILLE 11022124</t>
  </si>
  <si>
    <t>GARBERVILLE 11011750</t>
  </si>
  <si>
    <t>MONTE RIO 1113250</t>
  </si>
  <si>
    <t>COTATI 1103132</t>
  </si>
  <si>
    <t>MIRABEL 110238514</t>
  </si>
  <si>
    <t>FRUITLAND 1141circuit_breaker</t>
  </si>
  <si>
    <t>MIDDLETOWN 11021312</t>
  </si>
  <si>
    <t>MIRABEL 11027401</t>
  </si>
  <si>
    <t>MIDDLETOWN 110148212</t>
  </si>
  <si>
    <t>MONTE RIO 11111703</t>
  </si>
  <si>
    <t>BRIDGEVILLE 1101circuit_breaker</t>
  </si>
  <si>
    <t>HOOPA 11013304</t>
  </si>
  <si>
    <t>GUALALA 11121294</t>
  </si>
  <si>
    <t>MONTE RIO 111137520</t>
  </si>
  <si>
    <t>GARBERVILLE 11011514</t>
  </si>
  <si>
    <t>ELK 1101</t>
  </si>
  <si>
    <t>ELK 11014628</t>
  </si>
  <si>
    <t>UKIAH 1114</t>
  </si>
  <si>
    <t>UKIAH 1114408</t>
  </si>
  <si>
    <t>DUNBAR 1102246</t>
  </si>
  <si>
    <t>RIO DELL 1102</t>
  </si>
  <si>
    <t>RIO DELL 1102circuit_breaker</t>
  </si>
  <si>
    <t>NEWBURG 1132</t>
  </si>
  <si>
    <t>NEWBURG 11323425</t>
  </si>
  <si>
    <t>GEYSERVILLE 1102350</t>
  </si>
  <si>
    <t>SONOMA 1102</t>
  </si>
  <si>
    <t>SONOMA 1102118</t>
  </si>
  <si>
    <t>RINCON 1101circuit_breaker</t>
  </si>
  <si>
    <t>UPPER LAKE 1101412</t>
  </si>
  <si>
    <t>GARBERVILLE 11026084</t>
  </si>
  <si>
    <t>SALMON CREEK 110137368</t>
  </si>
  <si>
    <t>DUNBAR 1102448</t>
  </si>
  <si>
    <t>MENDOCINO 1101circuit_breaker</t>
  </si>
  <si>
    <t>LOW GAP 110186816</t>
  </si>
  <si>
    <t>LAKEVILLE 1102280</t>
  </si>
  <si>
    <t>FULTON 11024522</t>
  </si>
  <si>
    <t>LAYTONVILLE 1101518</t>
  </si>
  <si>
    <t>COTATI 11055156</t>
  </si>
  <si>
    <t>CALPELLA 1101</t>
  </si>
  <si>
    <t>CALPELLA 11011204</t>
  </si>
  <si>
    <t>GUALALA 1112662</t>
  </si>
  <si>
    <t>RINCON 1103198</t>
  </si>
  <si>
    <t>MIRABEL 1101circuit_breaker</t>
  </si>
  <si>
    <t>BELLEVUE 2103552</t>
  </si>
  <si>
    <t>LAYTONVILLE 1101402</t>
  </si>
  <si>
    <t>NEWBURG 1133</t>
  </si>
  <si>
    <t>NEWBURG 1133circuit_breaker</t>
  </si>
  <si>
    <t>DUNBAR 110179086</t>
  </si>
  <si>
    <t>RINCON 11035152</t>
  </si>
  <si>
    <t>MONTE RIO 1111256</t>
  </si>
  <si>
    <t>GEYSERVILLE 1101166</t>
  </si>
  <si>
    <t>HOPLAND 110194006</t>
  </si>
  <si>
    <t>FRUITLAND 114137410</t>
  </si>
  <si>
    <t>MONTE RIO 1112circuit_breaker</t>
  </si>
  <si>
    <t>POTTER VALLEY P H 11051904</t>
  </si>
  <si>
    <t>WILLOW CREEK 110129362</t>
  </si>
  <si>
    <t>RINCON 1103474</t>
  </si>
  <si>
    <t>GEYSERVILLE 110289714</t>
  </si>
  <si>
    <t>FORT BRAGG A 1102956</t>
  </si>
  <si>
    <t>BRIDGEVILLE 110169866</t>
  </si>
  <si>
    <t>DUNBAR 1101343</t>
  </si>
  <si>
    <t>COTATI 1102260</t>
  </si>
  <si>
    <t>BRIDGEVILLE 1102</t>
  </si>
  <si>
    <t>BRIDGEVILLE 1102circuit_breaker</t>
  </si>
  <si>
    <t>KONOCTI 11084041</t>
  </si>
  <si>
    <t>GARBERVILLE 11024744</t>
  </si>
  <si>
    <t>GARBERVILLE 110237054</t>
  </si>
  <si>
    <t>CLOVERDALE 1102</t>
  </si>
  <si>
    <t>CLOVERDALE 1102156</t>
  </si>
  <si>
    <t>SANTA ROSA A 1104circuit_breaker</t>
  </si>
  <si>
    <t>MIDDLETOWN 1101622</t>
  </si>
  <si>
    <t>COTATI 1102825</t>
  </si>
  <si>
    <t>COTATI 110475972</t>
  </si>
  <si>
    <t>DUNBAR 1101circuit_breaker</t>
  </si>
  <si>
    <t>SANTA ROSA A 1104642</t>
  </si>
  <si>
    <t>BIG RIVER 110179628</t>
  </si>
  <si>
    <t>SANTA ROSA A 1104716</t>
  </si>
  <si>
    <t>UPPER LAKE 1101472084</t>
  </si>
  <si>
    <t>DUNBAR 1101416</t>
  </si>
  <si>
    <t>LOW GAP 1101circuit_breaker</t>
  </si>
  <si>
    <t>GARBERVILLE 11022540</t>
  </si>
  <si>
    <t>FORT SEWARD 11211663</t>
  </si>
  <si>
    <t>GUALALA 1111</t>
  </si>
  <si>
    <t>GUALALA 1111498</t>
  </si>
  <si>
    <t>FRUITLAND 114263170</t>
  </si>
  <si>
    <t>SALMON CREEK 1101194</t>
  </si>
  <si>
    <t>UKIAH 1114circuit_breaker</t>
  </si>
  <si>
    <t>FORT SEWARD 1122</t>
  </si>
  <si>
    <t>FORT SEWARD 1122circuit_breaker</t>
  </si>
  <si>
    <t>FORT BRAGG A 11021226</t>
  </si>
  <si>
    <t>WILLOW CREEK 110347966</t>
  </si>
  <si>
    <t>MONTE RIO 11135024</t>
  </si>
  <si>
    <t>NEWBURG 1131</t>
  </si>
  <si>
    <t>NEWBURG 113190242</t>
  </si>
  <si>
    <t>GEYSERVILLE 1101circuit_breaker</t>
  </si>
  <si>
    <t>GARBERVILLE 110197300</t>
  </si>
  <si>
    <t>FORT BRAGG A 110465894</t>
  </si>
  <si>
    <t>PHILO 1102</t>
  </si>
  <si>
    <t>PHILO 1102circuit_breaker</t>
  </si>
  <si>
    <t>LUCERNE 11034200</t>
  </si>
  <si>
    <t>MONTE RIO 1113678</t>
  </si>
  <si>
    <t>RINCON 1102</t>
  </si>
  <si>
    <t>RINCON 1102circuit_breaker</t>
  </si>
  <si>
    <t>HARTLEY 1102</t>
  </si>
  <si>
    <t>HARTLEY 1102circuit_breaker</t>
  </si>
  <si>
    <t>WILLOW CREEK 11032936</t>
  </si>
  <si>
    <t>POINT ARENA 110183354</t>
  </si>
  <si>
    <t>RIO DELL 11028852</t>
  </si>
  <si>
    <t>DUNBAR 1102903030</t>
  </si>
  <si>
    <t>NEWBURG 1131circuit_breaker</t>
  </si>
  <si>
    <t>NEWBURG 11322074</t>
  </si>
  <si>
    <t>MIDDLETOWN 1102circuit_breaker</t>
  </si>
  <si>
    <t>DUNBAR 1103circuit_breaker</t>
  </si>
  <si>
    <t>CLOVERDALE 1102672</t>
  </si>
  <si>
    <t>CLOVERDALE 1102674</t>
  </si>
  <si>
    <t>POTTER VALLEY P H 110537476</t>
  </si>
  <si>
    <t>FORT BRAGG A 1102816</t>
  </si>
  <si>
    <t>SANTA ROSA A 1104210</t>
  </si>
  <si>
    <t>UPPER LAKE 1101660</t>
  </si>
  <si>
    <t>FRUITLAND 11426064</t>
  </si>
  <si>
    <t>CLOVERDALE 1102570</t>
  </si>
  <si>
    <t>SONOMA 1103</t>
  </si>
  <si>
    <t>SONOMA 11033052</t>
  </si>
  <si>
    <t>GUALALA 111223444</t>
  </si>
  <si>
    <t>WILLOW CREEK 11033090</t>
  </si>
  <si>
    <t>PENNGROVE 1101554</t>
  </si>
  <si>
    <t>HIGHLANDS 1102</t>
  </si>
  <si>
    <t>HIGHLANDS 110280660</t>
  </si>
  <si>
    <t>GUALALA 111135562</t>
  </si>
  <si>
    <t>FORT SEWARD 11211602</t>
  </si>
  <si>
    <t>KONOCTI 110264664</t>
  </si>
  <si>
    <t>REDBUD 1101454</t>
  </si>
  <si>
    <t>PHILO 1101</t>
  </si>
  <si>
    <t>PHILO 1101circuit_breaker</t>
  </si>
  <si>
    <t>RIO DELL 11027124</t>
  </si>
  <si>
    <t>RINCON 1104</t>
  </si>
  <si>
    <t>RINCON 1104circuit_breaker</t>
  </si>
  <si>
    <t>FRUITLAND 11418860</t>
  </si>
  <si>
    <t>GARBERVILLE 1103</t>
  </si>
  <si>
    <t>GARBERVILLE 1103circuit_breaker</t>
  </si>
  <si>
    <t>HIGHLANDS 11031282</t>
  </si>
  <si>
    <t>BIG RIVER 11011286</t>
  </si>
  <si>
    <t>KONOCTI 1102716</t>
  </si>
  <si>
    <t>FORT BRAGG A 1102418</t>
  </si>
  <si>
    <t>ARCATA 1122</t>
  </si>
  <si>
    <t>ARCATA 11225384</t>
  </si>
  <si>
    <t>RINCON 1101576</t>
  </si>
  <si>
    <t>GARBERVILLE 110256048</t>
  </si>
  <si>
    <t>DUNBAR 11033127</t>
  </si>
  <si>
    <t>GUALALA 1111circuit_breaker</t>
  </si>
  <si>
    <t>HIGHLANDS 1102628</t>
  </si>
  <si>
    <t>RIO DELL 11024230</t>
  </si>
  <si>
    <t>FORT BRAGG A 1103</t>
  </si>
  <si>
    <t>FORT BRAGG A 1103circuit_breaker</t>
  </si>
  <si>
    <t>ELK 11018779</t>
  </si>
  <si>
    <t>ARCATA 1121</t>
  </si>
  <si>
    <t>ARCATA 11211206</t>
  </si>
  <si>
    <t>MIDDLETOWN 1101612</t>
  </si>
  <si>
    <t>LUCERNE 110647198</t>
  </si>
  <si>
    <t>PETALUMA C 1108600</t>
  </si>
  <si>
    <t>HOPLAND 11014626</t>
  </si>
  <si>
    <t>KONOCTI 11022293</t>
  </si>
  <si>
    <t>ELK 1101900</t>
  </si>
  <si>
    <t>CARLOTTA 11214914</t>
  </si>
  <si>
    <t>FULTON 1107circuit_breaker</t>
  </si>
  <si>
    <t>WILLOW CREEK 110191926</t>
  </si>
  <si>
    <t>BIG RIVER 11012183</t>
  </si>
  <si>
    <t>HARTLEY 1101</t>
  </si>
  <si>
    <t>HARTLEY 1101738</t>
  </si>
  <si>
    <t>LUCERNE 11062327</t>
  </si>
  <si>
    <t>ELK 110191336</t>
  </si>
  <si>
    <t>FORT BRAGG A 11044690</t>
  </si>
  <si>
    <t>CLOVERDALE 1101112</t>
  </si>
  <si>
    <t>POINT ARENA 1101circuit_breaker</t>
  </si>
  <si>
    <t>BIG RIVER 11015065</t>
  </si>
  <si>
    <t>ANNAPOLIS 1101</t>
  </si>
  <si>
    <t>ANNAPOLIS 1101circuit_breaker</t>
  </si>
  <si>
    <t>KONOCTI 1102948</t>
  </si>
  <si>
    <t>MIDDLETOWN 1103830</t>
  </si>
  <si>
    <t>GUALALA 11124431</t>
  </si>
  <si>
    <t>LUCERNE 1106526</t>
  </si>
  <si>
    <t>HARTLEY 1101circuit_breaker</t>
  </si>
  <si>
    <t>COTATI 110361736</t>
  </si>
  <si>
    <t>PHILO 11021308</t>
  </si>
  <si>
    <t>GUALALA 1111402866</t>
  </si>
  <si>
    <t>CALPELLA 1102</t>
  </si>
  <si>
    <t>CALPELLA 1102circuit_breaker</t>
  </si>
  <si>
    <t>SONOMA 1104</t>
  </si>
  <si>
    <t>SONOMA 110478372</t>
  </si>
  <si>
    <t>CALPELLA 1101circuit_breaker</t>
  </si>
  <si>
    <t>DUNBAR 1103440</t>
  </si>
  <si>
    <t>FORT BRAGG A 110235592</t>
  </si>
  <si>
    <t>POINT ARENA 110147952</t>
  </si>
  <si>
    <t>UPPER LAKE 11011276</t>
  </si>
  <si>
    <t>UKIAH 1115</t>
  </si>
  <si>
    <t>UKIAH 1115circuit_breaker</t>
  </si>
  <si>
    <t>MONTE RIO 11113891</t>
  </si>
  <si>
    <t>FITCH MOUNTAIN 111324550</t>
  </si>
  <si>
    <t>ELK 1101circuit_breaker</t>
  </si>
  <si>
    <t>LOW GAP 11014160</t>
  </si>
  <si>
    <t>SANTA ROSA A 1107</t>
  </si>
  <si>
    <t>SANTA ROSA A 1107circuit_breaker</t>
  </si>
  <si>
    <t>GUALALA 1111445166</t>
  </si>
  <si>
    <t>KONOCTI 1102596</t>
  </si>
  <si>
    <t>GEYSERVILLE 110137454</t>
  </si>
  <si>
    <t>FULTON 1102287172</t>
  </si>
  <si>
    <t>HARRIS 1108</t>
  </si>
  <si>
    <t>HARRIS 11082062</t>
  </si>
  <si>
    <t>GARBERVILLE 110135706</t>
  </si>
  <si>
    <t>FORT ROSS 11212987</t>
  </si>
  <si>
    <t>BIG RIVER 1101circuit_breaker</t>
  </si>
  <si>
    <t>DUNBAR 1101234</t>
  </si>
  <si>
    <t>LOW GAP 11014086</t>
  </si>
  <si>
    <t>BIG RIVER 110169032</t>
  </si>
  <si>
    <t>MIRABEL 11027347</t>
  </si>
  <si>
    <t>COTATI 1104426</t>
  </si>
  <si>
    <t>ELK 11011272</t>
  </si>
  <si>
    <t>GUALALA 1111887180</t>
  </si>
  <si>
    <t>KONOCTI 11081278</t>
  </si>
  <si>
    <t>CALPELLA 1101542</t>
  </si>
  <si>
    <t>BIG RIVER 1101952</t>
  </si>
  <si>
    <t>RIO DELL 110270960</t>
  </si>
  <si>
    <t>CLOVERDALE 1102670</t>
  </si>
  <si>
    <t>RIO DELL 11021504</t>
  </si>
  <si>
    <t>UKIAH 1114544</t>
  </si>
  <si>
    <t>ARCATA 11224218</t>
  </si>
  <si>
    <t>ARCATA 112233060</t>
  </si>
  <si>
    <t>PHILO 1102920</t>
  </si>
  <si>
    <t>PHILO 1102928</t>
  </si>
  <si>
    <t>MONROE 2103</t>
  </si>
  <si>
    <t>MONROE 2103circuit_breaker</t>
  </si>
  <si>
    <t>REDBUD 1102</t>
  </si>
  <si>
    <t>REDBUD 1102circuit_breaker</t>
  </si>
  <si>
    <t>MIRABEL 1101228</t>
  </si>
  <si>
    <t>POTTER VALLEY P H 1105circuit_breaker</t>
  </si>
  <si>
    <t>REDBUD 1102510</t>
  </si>
  <si>
    <t>FITCH MOUNTAIN 1113154</t>
  </si>
  <si>
    <t>HIGHLANDS 110275140</t>
  </si>
  <si>
    <t>SONOMA 1105</t>
  </si>
  <si>
    <t>SONOMA 1105404</t>
  </si>
  <si>
    <t>COTATI 1105893</t>
  </si>
  <si>
    <t>ELK 11011260</t>
  </si>
  <si>
    <t>LOW GAP 110137498</t>
  </si>
  <si>
    <t>FORT ROSS 1121circuit_breaker</t>
  </si>
  <si>
    <t>REDBUD 11022013</t>
  </si>
  <si>
    <t>MIRABEL 1102334</t>
  </si>
  <si>
    <t>FITCH MOUNTAIN 11134566</t>
  </si>
  <si>
    <t>LUCERNE 1103630</t>
  </si>
  <si>
    <t>SONOMA 1107</t>
  </si>
  <si>
    <t>SONOMA 1107126</t>
  </si>
  <si>
    <t>FITCH MOUNTAIN 1113406</t>
  </si>
  <si>
    <t>HIGHLANDS 1102556</t>
  </si>
  <si>
    <t>MONTE RIO 111159046</t>
  </si>
  <si>
    <t>ELK 11011300</t>
  </si>
  <si>
    <t>GEYSERVILLE 1101122</t>
  </si>
  <si>
    <t>HOPLAND 1101circuit_breaker</t>
  </si>
  <si>
    <t>MONROE 210392868</t>
  </si>
  <si>
    <t>LAYTONVILLE 1102682</t>
  </si>
  <si>
    <t>LUCERNE 110638632</t>
  </si>
  <si>
    <t>HARRIS 1109</t>
  </si>
  <si>
    <t>HARRIS 1109700</t>
  </si>
  <si>
    <t>FORT BRAGG A 110195294</t>
  </si>
  <si>
    <t>CALPELLA 1102496</t>
  </si>
  <si>
    <t>FORT BRAGG A 11013113</t>
  </si>
  <si>
    <t>FORT ROSS 11214947</t>
  </si>
  <si>
    <t>HOPLAND 1101960</t>
  </si>
  <si>
    <t>BRIDGEVILLE 110237486</t>
  </si>
  <si>
    <t>EEL RIVER 1103</t>
  </si>
  <si>
    <t>EEL RIVER 11033820</t>
  </si>
  <si>
    <t>KONOCTI 11084039</t>
  </si>
  <si>
    <t>FRUITLAND 11418746</t>
  </si>
  <si>
    <t>RIO DELL 110275970</t>
  </si>
  <si>
    <t>EEL RIVER 1102</t>
  </si>
  <si>
    <t>EEL RIVER 11024814</t>
  </si>
  <si>
    <t>CALPINE 1146</t>
  </si>
  <si>
    <t>CALPINE 1146400</t>
  </si>
  <si>
    <t>DUNBAR 1102528</t>
  </si>
  <si>
    <t>HARTLEY 11011306</t>
  </si>
  <si>
    <t>FRUITLAND 11413902</t>
  </si>
  <si>
    <t>HOPLAND 11011100</t>
  </si>
  <si>
    <t>DUNBAR 110147964</t>
  </si>
  <si>
    <t>MIDDLETOWN 1102878</t>
  </si>
  <si>
    <t>NEWBURG 11313446</t>
  </si>
  <si>
    <t>HOPLAND 1101768</t>
  </si>
  <si>
    <t>BELLEVUE 1102</t>
  </si>
  <si>
    <t>BELLEVUE 1102392</t>
  </si>
  <si>
    <t>REDBUD 1101circuit_breaker</t>
  </si>
  <si>
    <t>UKIAH 1114822</t>
  </si>
  <si>
    <t>GARBERVILLE 11011770</t>
  </si>
  <si>
    <t>LAYTONVILLE 11011760</t>
  </si>
  <si>
    <t>PHILO 11013700</t>
  </si>
  <si>
    <t>HARTLEY 1101698</t>
  </si>
  <si>
    <t>MIRABEL 1102841</t>
  </si>
  <si>
    <t>WILLITS 110337504</t>
  </si>
  <si>
    <t>GARCIA 0401</t>
  </si>
  <si>
    <t>GARCIA 0401circuit_breaker</t>
  </si>
  <si>
    <t>GARCIA 0401666</t>
  </si>
  <si>
    <t>CLEAR LAKE 1101406</t>
  </si>
  <si>
    <t>GEYSERVILLE 1102522</t>
  </si>
  <si>
    <t>HARTLEY 110194178</t>
  </si>
  <si>
    <t>CARLOTTA 11214045</t>
  </si>
  <si>
    <t>PHILO 110137222</t>
  </si>
  <si>
    <t>CALPINE 1144</t>
  </si>
  <si>
    <t>CALPINE 1144circuit_breaker</t>
  </si>
  <si>
    <t>CALPELLA 11013419</t>
  </si>
  <si>
    <t>PHILO 11022600</t>
  </si>
  <si>
    <t>CORONA 1103</t>
  </si>
  <si>
    <t>CORONA 11034446</t>
  </si>
  <si>
    <t>UKIAH 111472990</t>
  </si>
  <si>
    <t>REDBUD 1102922</t>
  </si>
  <si>
    <t>CLOVERDALE 11024646</t>
  </si>
  <si>
    <t>CLEAR LAKE 1102</t>
  </si>
  <si>
    <t>CLEAR LAKE 1102904</t>
  </si>
  <si>
    <t>GEYSERVILLE 1102circuit_breaker</t>
  </si>
  <si>
    <t>GEYSERVILLE 1102484</t>
  </si>
  <si>
    <t>FITCH MOUNTAIN 1113352</t>
  </si>
  <si>
    <t>PETALUMA C 1109</t>
  </si>
  <si>
    <t>PETALUMA C 1109738866</t>
  </si>
  <si>
    <t>DUNBAR 1101160</t>
  </si>
  <si>
    <t>MAPLE CREEK 1101</t>
  </si>
  <si>
    <t>MAPLE CREEK 1101circuit_breaker</t>
  </si>
  <si>
    <t>DUNBAR 11033135</t>
  </si>
  <si>
    <t>RINCON 1101580</t>
  </si>
  <si>
    <t>HUMBOLDT BAY 1102</t>
  </si>
  <si>
    <t>HUMBOLDT BAY 11024724</t>
  </si>
  <si>
    <t>FORT BRAGG A 110231304</t>
  </si>
  <si>
    <t>HOPLAND 1101558</t>
  </si>
  <si>
    <t>GEYSERVILLE 1101482</t>
  </si>
  <si>
    <t>PETALUMA C 1108208</t>
  </si>
  <si>
    <t>FORT BRAGG A 11014622</t>
  </si>
  <si>
    <t>MONTE RIO 1111circuit_breaker</t>
  </si>
  <si>
    <t>FORT ROSS 112137326</t>
  </si>
  <si>
    <t>LUCERNE 11031663</t>
  </si>
  <si>
    <t>POINT ARENA 11011296</t>
  </si>
  <si>
    <t>GEYSERVILLE 1101480</t>
  </si>
  <si>
    <t>LUCERNE 11062355</t>
  </si>
  <si>
    <t>EEL RIVER 11021902</t>
  </si>
  <si>
    <t>REDBUD 110244119</t>
  </si>
  <si>
    <t>GEYSERVILLE 110179788</t>
  </si>
  <si>
    <t>FORT ROSS 1121124</t>
  </si>
  <si>
    <t>KONOCTI 1108circuit_breaker</t>
  </si>
  <si>
    <t>COTATI 1103148</t>
  </si>
  <si>
    <t>GEYSERVILLE 1102756</t>
  </si>
  <si>
    <t>CARLOTTA 112144150</t>
  </si>
  <si>
    <t>UKIAH 11143606</t>
  </si>
  <si>
    <t>ANNAPOLIS 1101554</t>
  </si>
  <si>
    <t>HARTLEY 1102524</t>
  </si>
  <si>
    <t>PUEBLO 2102</t>
  </si>
  <si>
    <t>PUEBLO 2102792</t>
  </si>
  <si>
    <t>MIRABEL 1102206</t>
  </si>
  <si>
    <t>MIDDLETOWN 1102514</t>
  </si>
  <si>
    <t>FULTON 11024994</t>
  </si>
  <si>
    <t>LUCERNE 1103circuit_breaker</t>
  </si>
  <si>
    <t>REDBUD 1102432</t>
  </si>
  <si>
    <t>FORT BRAGG A 1101circuit_breaker</t>
  </si>
  <si>
    <t>HOPLAND 1101770</t>
  </si>
  <si>
    <t>ANNAPOLIS 1101608</t>
  </si>
  <si>
    <t>ANNAPOLIS 110176842</t>
  </si>
  <si>
    <t>EUREKA E 1104</t>
  </si>
  <si>
    <t>EUREKA E 110435934</t>
  </si>
  <si>
    <t>RIO DELL 11028768</t>
  </si>
  <si>
    <t>POINT ARENA 11012637</t>
  </si>
  <si>
    <t>RINCON 1103472</t>
  </si>
  <si>
    <t>FORT ROSS 1121560</t>
  </si>
  <si>
    <t>HARTLEY 1101658</t>
  </si>
  <si>
    <t>CLEAR LAKE 1101486</t>
  </si>
  <si>
    <t>SONOMA 11045661</t>
  </si>
  <si>
    <t>GARBERVILLE 11012026</t>
  </si>
  <si>
    <t>FITCH MOUNTAIN 1111</t>
  </si>
  <si>
    <t>FITCH MOUNTAIN 1111circuit_breaker</t>
  </si>
  <si>
    <t>RINCON 1102644</t>
  </si>
  <si>
    <t>UKIAH 1114528</t>
  </si>
  <si>
    <t>PETALUMA C 110948000</t>
  </si>
  <si>
    <t>COVELO 1101</t>
  </si>
  <si>
    <t>COVELO 1101536</t>
  </si>
  <si>
    <t>REDBUD 1101400</t>
  </si>
  <si>
    <t>HARTLEY 1102824</t>
  </si>
  <si>
    <t>POINT ARENA 11014923</t>
  </si>
  <si>
    <t>HARTLEY 110186876</t>
  </si>
  <si>
    <t>CALPINE 1146circuit_breaker</t>
  </si>
  <si>
    <t>FORT ROSS 1121134</t>
  </si>
  <si>
    <t>LUCERNE 1106circuit_breaker</t>
  </si>
  <si>
    <t>HIGHLANDS 1104circuit_breaker</t>
  </si>
  <si>
    <t>HIGHLANDS 110448262</t>
  </si>
  <si>
    <t>CLOVERDALE 1102circuit_breaker</t>
  </si>
  <si>
    <t>UKIAH 11112504</t>
  </si>
  <si>
    <t>SONOMA 1103418</t>
  </si>
  <si>
    <t>CLOVERDALE 1102262</t>
  </si>
  <si>
    <t>LUCERNE 110676850</t>
  </si>
  <si>
    <t>CLEAR LAKE 1102circuit_breaker</t>
  </si>
  <si>
    <t>CLEAR LAKE 11024708</t>
  </si>
  <si>
    <t>PETALUMA C 1109270</t>
  </si>
  <si>
    <t>HARTLEY 11014710</t>
  </si>
  <si>
    <t>KONOCTI 11084037</t>
  </si>
  <si>
    <t>HIGHLANDS 1102circuit_breaker</t>
  </si>
  <si>
    <t>UPPER LAKE 1101circuit_breaker</t>
  </si>
  <si>
    <t>CLEAR LAKE 110192870</t>
  </si>
  <si>
    <t>HIGHLANDS 110484640</t>
  </si>
  <si>
    <t>LAKEVILLE 1102530</t>
  </si>
  <si>
    <t>POTTER VALLEY P H 1104circuit_breaker</t>
  </si>
  <si>
    <t>NOVATO 1104</t>
  </si>
  <si>
    <t>NOVATO 110455398</t>
  </si>
  <si>
    <t>HARRIS 11084674</t>
  </si>
  <si>
    <t>Central Valley</t>
  </si>
  <si>
    <t>WEST POINT 110236676</t>
  </si>
  <si>
    <t>PINE GROVE 1102</t>
  </si>
  <si>
    <t>PINE GROVE 110235576</t>
  </si>
  <si>
    <t>PINE GROVE 110213438</t>
  </si>
  <si>
    <t>WEST POINT 11021305</t>
  </si>
  <si>
    <t>PINE GROVE 110245292</t>
  </si>
  <si>
    <t>WEST POINT 11021303</t>
  </si>
  <si>
    <t>WEST POINT 110272036</t>
  </si>
  <si>
    <t>NORTH BRANCH 1101</t>
  </si>
  <si>
    <t>NORTH BRANCH 110113496</t>
  </si>
  <si>
    <t>WEST POINT 1101</t>
  </si>
  <si>
    <t>WEST POINT 11014706</t>
  </si>
  <si>
    <t>PINE GROVE 1101</t>
  </si>
  <si>
    <t>PINE GROVE 11011021</t>
  </si>
  <si>
    <t>PINE GROVE 11023172</t>
  </si>
  <si>
    <t>WEST POINT 1102circuit_breaker</t>
  </si>
  <si>
    <t>WEST POINT 110112256</t>
  </si>
  <si>
    <t>WEST POINT 11021535</t>
  </si>
  <si>
    <t>MIWUK 1701</t>
  </si>
  <si>
    <t>MIWUK 170193062</t>
  </si>
  <si>
    <t>WEST POINT 1101circuit_breaker</t>
  </si>
  <si>
    <t>PINE GROVE 110283098</t>
  </si>
  <si>
    <t>PINE GROVE 11023168</t>
  </si>
  <si>
    <t>NORTH BRANCH 110111206</t>
  </si>
  <si>
    <t>TIGER CREEK 0201</t>
  </si>
  <si>
    <t>TIGER CREEK 0201circuit_breaker</t>
  </si>
  <si>
    <t>WEST POINT 110234416</t>
  </si>
  <si>
    <t>CURTIS 1705</t>
  </si>
  <si>
    <t>CURTIS 170510590</t>
  </si>
  <si>
    <t>STANISLAUS 1701</t>
  </si>
  <si>
    <t>STANISLAUS 1701circuit_breaker</t>
  </si>
  <si>
    <t>PINE GROVE 11029145</t>
  </si>
  <si>
    <t>WEST POINT 1102L3733</t>
  </si>
  <si>
    <t>WEST POINT 110113444</t>
  </si>
  <si>
    <t>ELECTRA 1101</t>
  </si>
  <si>
    <t>ELECTRA 110136816</t>
  </si>
  <si>
    <t>ELECTRA 11017104</t>
  </si>
  <si>
    <t>WEST POINT 11021369</t>
  </si>
  <si>
    <t>AUBERRY 1102</t>
  </si>
  <si>
    <t>AUBERRY 1102R2850</t>
  </si>
  <si>
    <t>SAND CREEK 1103</t>
  </si>
  <si>
    <t>SAND CREEK 11037823F</t>
  </si>
  <si>
    <t>WEST POINT 11024790</t>
  </si>
  <si>
    <t>PINE GROVE 1102circuit_breaker</t>
  </si>
  <si>
    <t>PINE GROVE 11021222</t>
  </si>
  <si>
    <t>SHEPHERD 2111</t>
  </si>
  <si>
    <t>SHEPHERD 2111R1400</t>
  </si>
  <si>
    <t>PINE GROVE 1101circuit_breaker</t>
  </si>
  <si>
    <t>COARSEGOLD 2104</t>
  </si>
  <si>
    <t>COARSEGOLD 21045310</t>
  </si>
  <si>
    <t>AUBERRY 1102R309</t>
  </si>
  <si>
    <t>ELECTRA 1101L1697</t>
  </si>
  <si>
    <t>STANISLAUS 170179826</t>
  </si>
  <si>
    <t>COARSEGOLD 21046288</t>
  </si>
  <si>
    <t>PEORIA 1705</t>
  </si>
  <si>
    <t>PEORIA 170575274</t>
  </si>
  <si>
    <t>AUBERRY 1102R902</t>
  </si>
  <si>
    <t>ELECTRA 11011238</t>
  </si>
  <si>
    <t>MIWUK 1701circuit_breaker</t>
  </si>
  <si>
    <t>COARSEGOLD 21045300</t>
  </si>
  <si>
    <t>COARSEGOLD 2103</t>
  </si>
  <si>
    <t>COARSEGOLD 21035020</t>
  </si>
  <si>
    <t>STANISLAUS 17017144</t>
  </si>
  <si>
    <t>AUBERRY 1102circuit_breaker</t>
  </si>
  <si>
    <t>STANISLAUS 17011812</t>
  </si>
  <si>
    <t>COARSEGOLD 210410400</t>
  </si>
  <si>
    <t>TIVY VALLEY 1107</t>
  </si>
  <si>
    <t>TIVY VALLEY 1107584840</t>
  </si>
  <si>
    <t>COARSEGOLD 21046210</t>
  </si>
  <si>
    <t>CURTIS 17058110</t>
  </si>
  <si>
    <t>AUBERRY 1102R1013</t>
  </si>
  <si>
    <t>MIWUK 1702</t>
  </si>
  <si>
    <t>MIWUK 170219772</t>
  </si>
  <si>
    <t>COARSEGOLD 2104circuit_breaker</t>
  </si>
  <si>
    <t>STANISLAUS 1702</t>
  </si>
  <si>
    <t>STANISLAUS 1702circuit_breaker</t>
  </si>
  <si>
    <t>COARSEGOLD 2104369777</t>
  </si>
  <si>
    <t>CORRAL 1102</t>
  </si>
  <si>
    <t>CORRAL 110213498</t>
  </si>
  <si>
    <t>COARSEGOLD 21045525</t>
  </si>
  <si>
    <t>MIWUK 17018050</t>
  </si>
  <si>
    <t>MARTELL 1102</t>
  </si>
  <si>
    <t>MARTELL 110299214</t>
  </si>
  <si>
    <t>MIWUK 170153038</t>
  </si>
  <si>
    <t>FROGTOWN 1701</t>
  </si>
  <si>
    <t>FROGTOWN 17011623</t>
  </si>
  <si>
    <t>STANISLAUS 17024905</t>
  </si>
  <si>
    <t>MARTELL 1102circuit_breaker</t>
  </si>
  <si>
    <t>MIWUK 1702circuit_breaker</t>
  </si>
  <si>
    <t>AUBERRY 1101</t>
  </si>
  <si>
    <t>AUBERRY 1101circuit_breaker</t>
  </si>
  <si>
    <t>COPPERMINE 1104</t>
  </si>
  <si>
    <t>COPPERMINE 1104R755</t>
  </si>
  <si>
    <t>MIWUK 1702S2247</t>
  </si>
  <si>
    <t>CURTIS 1704</t>
  </si>
  <si>
    <t>CURTIS 1704803</t>
  </si>
  <si>
    <t>ELECTRA 1101circuit_breaker</t>
  </si>
  <si>
    <t>RACETRACK 1704</t>
  </si>
  <si>
    <t>RACETRACK 1704circuit_breaker</t>
  </si>
  <si>
    <t>STANISLAUS 17026028</t>
  </si>
  <si>
    <t>CALAVERAS CEMENT 1101</t>
  </si>
  <si>
    <t>CALAVERAS CEMENT 110136880</t>
  </si>
  <si>
    <t>CORRAL 110236666</t>
  </si>
  <si>
    <t>MIWUK 1702S1547</t>
  </si>
  <si>
    <t>CORRAL 1101</t>
  </si>
  <si>
    <t>CORRAL 110112608</t>
  </si>
  <si>
    <t>COARSEGOLD 210410030</t>
  </si>
  <si>
    <t>MARTELL 1101</t>
  </si>
  <si>
    <t>MARTELL 110111244</t>
  </si>
  <si>
    <t>TIVY VALLEY 1107R1817</t>
  </si>
  <si>
    <t>PEORIA 1705circuit_breaker</t>
  </si>
  <si>
    <t>MIWUK 1701953336</t>
  </si>
  <si>
    <t>KERCKHOFF 1101</t>
  </si>
  <si>
    <t>KERCKHOFF 1101circuit_breaker</t>
  </si>
  <si>
    <t>AUBERRY 1101R314</t>
  </si>
  <si>
    <t>CORRAL 110112612</t>
  </si>
  <si>
    <t>DUNLAP 1103</t>
  </si>
  <si>
    <t>DUNLAP 11037040</t>
  </si>
  <si>
    <t>COARSEGOLD 210410110</t>
  </si>
  <si>
    <t>MIWUK 17021808</t>
  </si>
  <si>
    <t>PINE GROVE 11013166</t>
  </si>
  <si>
    <t>CURTIS 17048140</t>
  </si>
  <si>
    <t>PINE GROVE 11026080</t>
  </si>
  <si>
    <t>CORRAL 110136652</t>
  </si>
  <si>
    <t>MIWUK 170238218</t>
  </si>
  <si>
    <t>CORRAL 110214026</t>
  </si>
  <si>
    <t>AUBERRY 110237466</t>
  </si>
  <si>
    <t>MIWUK 170111800</t>
  </si>
  <si>
    <t>MARTELL 110191216</t>
  </si>
  <si>
    <t>CURTIS 1702</t>
  </si>
  <si>
    <t>CURTIS 17029111</t>
  </si>
  <si>
    <t>OAKHURST 1103</t>
  </si>
  <si>
    <t>OAKHURST 110363334</t>
  </si>
  <si>
    <t>OLETA 110163500</t>
  </si>
  <si>
    <t>PINE GROVE 11013170</t>
  </si>
  <si>
    <t>WEST POINT 11024788</t>
  </si>
  <si>
    <t>MARTELL 11016074</t>
  </si>
  <si>
    <t>MIWUK 17028090</t>
  </si>
  <si>
    <t>SAND CREEK 110345190</t>
  </si>
  <si>
    <t>CURTIS 1705843</t>
  </si>
  <si>
    <t>CURTIS 170565908</t>
  </si>
  <si>
    <t>CURTIS 17026008</t>
  </si>
  <si>
    <t>CORRAL 110112606</t>
  </si>
  <si>
    <t>PEORIA 1704</t>
  </si>
  <si>
    <t>PEORIA 170459596</t>
  </si>
  <si>
    <t>STANISLAUS 1702L3151</t>
  </si>
  <si>
    <t>CURTIS 1703</t>
  </si>
  <si>
    <t>CURTIS 17039330</t>
  </si>
  <si>
    <t>CORRAL 1101circuit_breaker</t>
  </si>
  <si>
    <t>WOODWARD 2108</t>
  </si>
  <si>
    <t>WOODWARD 2108R2860</t>
  </si>
  <si>
    <t>OAKHURST 1101</t>
  </si>
  <si>
    <t>OAKHURST 11015490</t>
  </si>
  <si>
    <t>PEORIA 170567898</t>
  </si>
  <si>
    <t>WEST POINT 110136674</t>
  </si>
  <si>
    <t>WEST POINT 1101L373</t>
  </si>
  <si>
    <t>RACETRACK 1703</t>
  </si>
  <si>
    <t>RACETRACK 17036014</t>
  </si>
  <si>
    <t>FROGTOWN 1702</t>
  </si>
  <si>
    <t>FROGTOWN 170236870</t>
  </si>
  <si>
    <t>MIWUK 170110600</t>
  </si>
  <si>
    <t>FROGTOWN 1701L3361</t>
  </si>
  <si>
    <t>CURTIS 170539256</t>
  </si>
  <si>
    <t>COARSEGOLD 21036110</t>
  </si>
  <si>
    <t>CORRAL 1102circuit_breaker</t>
  </si>
  <si>
    <t>BEAR VALLEY 2101</t>
  </si>
  <si>
    <t>BEAR VALLEY 21014160</t>
  </si>
  <si>
    <t>BEAR VALLEY 2105</t>
  </si>
  <si>
    <t>BEAR VALLEY 210513430</t>
  </si>
  <si>
    <t>MIWUK 170236888</t>
  </si>
  <si>
    <t>KERCKHOFF 1101R308</t>
  </si>
  <si>
    <t>FROGTOWN 170232556</t>
  </si>
  <si>
    <t>RACETRACK 170310870</t>
  </si>
  <si>
    <t>CURTIS 17036064</t>
  </si>
  <si>
    <t>COARSEGOLD 210310820</t>
  </si>
  <si>
    <t>SAN JOAQUIN #2 1103</t>
  </si>
  <si>
    <t>SAN JOAQUIN #2 110310320</t>
  </si>
  <si>
    <t>PINE GROVE 11021765</t>
  </si>
  <si>
    <t>PEORIA 170411232</t>
  </si>
  <si>
    <t>COARSEGOLD 2104570682</t>
  </si>
  <si>
    <t>DUNLAP 11037220</t>
  </si>
  <si>
    <t>STANISLAUS 17021804</t>
  </si>
  <si>
    <t>CURTIS 170247488</t>
  </si>
  <si>
    <t>CURTIS 170411290</t>
  </si>
  <si>
    <t>ELECTRA 110161816</t>
  </si>
  <si>
    <t>CURTIS 17028000</t>
  </si>
  <si>
    <t>MARIPOSA 2102</t>
  </si>
  <si>
    <t>MARIPOSA 210210880</t>
  </si>
  <si>
    <t>OLETA 11021204</t>
  </si>
  <si>
    <t>COARSEGOLD 2102</t>
  </si>
  <si>
    <t>COARSEGOLD 210210040</t>
  </si>
  <si>
    <t>PINE GROVE 110194936</t>
  </si>
  <si>
    <t>FROGTOWN 1702circuit_breaker</t>
  </si>
  <si>
    <t>MARIPOSA 2102circuit_breaker</t>
  </si>
  <si>
    <t>OAKHURST 1102</t>
  </si>
  <si>
    <t>OAKHURST 110210100</t>
  </si>
  <si>
    <t>PEORIA 170413494</t>
  </si>
  <si>
    <t>STANISLAUS 170237278</t>
  </si>
  <si>
    <t>RACETRACK 170455798</t>
  </si>
  <si>
    <t>KERCKHOFF 1101R353</t>
  </si>
  <si>
    <t>SAN JOAQUIN #3 1102</t>
  </si>
  <si>
    <t>SAN JOAQUIN #3 110210342</t>
  </si>
  <si>
    <t>WEST POINT 1101L3355</t>
  </si>
  <si>
    <t>CURTIS 1702circuit_breaker</t>
  </si>
  <si>
    <t>COARSEGOLD 210210610</t>
  </si>
  <si>
    <t>CURTIS 1704circuit_breaker</t>
  </si>
  <si>
    <t>WEST POINT 11021341</t>
  </si>
  <si>
    <t>COARSEGOLD 2103circuit_breaker</t>
  </si>
  <si>
    <t>MIWUK 17026018</t>
  </si>
  <si>
    <t>CURTIS 17029220</t>
  </si>
  <si>
    <t>COARSEGOLD 21025722</t>
  </si>
  <si>
    <t>COARSEGOLD 21025380</t>
  </si>
  <si>
    <t>RACETRACK 170311270</t>
  </si>
  <si>
    <t>OLETA 11011208</t>
  </si>
  <si>
    <t>FROGTOWN 170113412</t>
  </si>
  <si>
    <t>CALAVERAS CEMENT 1101502</t>
  </si>
  <si>
    <t>MIWUK 17028130</t>
  </si>
  <si>
    <t>SAND CREEK 11037140</t>
  </si>
  <si>
    <t>OAKHURST 11035732</t>
  </si>
  <si>
    <t>CURTIS 170210940</t>
  </si>
  <si>
    <t>OAKHURST 1102circuit_breaker</t>
  </si>
  <si>
    <t>SAND CREEK 11037420</t>
  </si>
  <si>
    <t>MARIPOSA 2101</t>
  </si>
  <si>
    <t>MARIPOSA 210110990</t>
  </si>
  <si>
    <t>NORTH BRANCH 110111158</t>
  </si>
  <si>
    <t>OAKHURST 1103circuit_breaker</t>
  </si>
  <si>
    <t>WEST POINT 110277204</t>
  </si>
  <si>
    <t>AUBERRY 1101R2578</t>
  </si>
  <si>
    <t>CALAVERAS CEMENT 1101585</t>
  </si>
  <si>
    <t>SAN JOAQUIN #3 1102circuit_breaker</t>
  </si>
  <si>
    <t>FROGTOWN 17016807</t>
  </si>
  <si>
    <t>STANISLAUS 17011331</t>
  </si>
  <si>
    <t>COARSEGOLD 210210207</t>
  </si>
  <si>
    <t>COARSEGOLD 210210050</t>
  </si>
  <si>
    <t>MARIPOSA 21019400</t>
  </si>
  <si>
    <t>CORRAL 110275622</t>
  </si>
  <si>
    <t>CLAY 1101</t>
  </si>
  <si>
    <t>CLAY 110184572</t>
  </si>
  <si>
    <t>FROGTOWN 170274648</t>
  </si>
  <si>
    <t>FROGTOWN 1702290609</t>
  </si>
  <si>
    <t>FROGTOWN 170291134</t>
  </si>
  <si>
    <t>FROGTOWN 170211212</t>
  </si>
  <si>
    <t>MARTELL 1103</t>
  </si>
  <si>
    <t>MARTELL 1103circuit_breaker</t>
  </si>
  <si>
    <t>MARTELL 110198374</t>
  </si>
  <si>
    <t>NORTH BRANCH 1101TS1115</t>
  </si>
  <si>
    <t>BEAR VALLEY 21014500</t>
  </si>
  <si>
    <t>RACETRACK 17032553</t>
  </si>
  <si>
    <t>PEORIA 1701</t>
  </si>
  <si>
    <t>PEORIA 170184318</t>
  </si>
  <si>
    <t>PEORIA 170587222</t>
  </si>
  <si>
    <t>DUNLAP 1102</t>
  </si>
  <si>
    <t>DUNLAP 11027060</t>
  </si>
  <si>
    <t>MARIPOSA 21029590</t>
  </si>
  <si>
    <t>OAKHURST 110110090</t>
  </si>
  <si>
    <t>MARIPOSA 21021960</t>
  </si>
  <si>
    <t>CURTIS 17039240</t>
  </si>
  <si>
    <t>OLETA 11014768</t>
  </si>
  <si>
    <t>CURTIS 17039180</t>
  </si>
  <si>
    <t>CURTIS 170411300</t>
  </si>
  <si>
    <t>CURTIS 1701</t>
  </si>
  <si>
    <t>CURTIS 17019230</t>
  </si>
  <si>
    <t>MARIPOSA 210190180</t>
  </si>
  <si>
    <t>OAKHURST 1101circuit_breaker</t>
  </si>
  <si>
    <t>CLAY 1103</t>
  </si>
  <si>
    <t>CLAY 11037124</t>
  </si>
  <si>
    <t>FROGTOWN 1701circuit_breaker</t>
  </si>
  <si>
    <t>BEAR VALLEY 21059560</t>
  </si>
  <si>
    <t>RACETRACK 1703circuit_breaker</t>
  </si>
  <si>
    <t>PEORIA 1705999</t>
  </si>
  <si>
    <t>BEAR VALLEY 210521160</t>
  </si>
  <si>
    <t>CALAVERAS CEMENT 110111188</t>
  </si>
  <si>
    <t>MARIPOSA 2102440236</t>
  </si>
  <si>
    <t>CURTIS 1702S2123</t>
  </si>
  <si>
    <t>MARIPOSA 210135244</t>
  </si>
  <si>
    <t>CURTIS 170234426</t>
  </si>
  <si>
    <t>AUBERRY 1101R2579</t>
  </si>
  <si>
    <t>MARTELL 11033152</t>
  </si>
  <si>
    <t>MARIPOSA 210110070</t>
  </si>
  <si>
    <t>MARIPOSA 210237282</t>
  </si>
  <si>
    <t>FROGTOWN 170212282</t>
  </si>
  <si>
    <t>STANISLAUS 170237276</t>
  </si>
  <si>
    <t>OAKHURST 11016220</t>
  </si>
  <si>
    <t>FROGTOWN 170275252</t>
  </si>
  <si>
    <t>COARSEGOLD 2102circuit_breaker</t>
  </si>
  <si>
    <t>PEORIA 17013186</t>
  </si>
  <si>
    <t>MARIPOSA 2101309438</t>
  </si>
  <si>
    <t>OAKHURST 110310570</t>
  </si>
  <si>
    <t>FROGTOWN 17021573</t>
  </si>
  <si>
    <t>RACETRACK 17039190</t>
  </si>
  <si>
    <t>FROGTOWN 17027108</t>
  </si>
  <si>
    <t>AUBERRY 1101R2838</t>
  </si>
  <si>
    <t>PEORIA 17051834</t>
  </si>
  <si>
    <t>MERCED FALLS 1102</t>
  </si>
  <si>
    <t>MERCED FALLS 110238748</t>
  </si>
  <si>
    <t>OAKHURST 110310140</t>
  </si>
  <si>
    <t>AUBERRY 1101D4982</t>
  </si>
  <si>
    <t>COARSEGOLD 21045516</t>
  </si>
  <si>
    <t>RACETRACK 17038120</t>
  </si>
  <si>
    <t>MERCED FALLS 11029470</t>
  </si>
  <si>
    <t>CURTIS 1701circuit_breaker</t>
  </si>
  <si>
    <t>CURTIS 17046060</t>
  </si>
  <si>
    <t>ELECTRA 1102</t>
  </si>
  <si>
    <t>ELECTRA 11026014</t>
  </si>
  <si>
    <t>PINE GROVE 110152088</t>
  </si>
  <si>
    <t>PEORIA 170510580</t>
  </si>
  <si>
    <t>MERCED FALLS 110285002</t>
  </si>
  <si>
    <t>CURTIS 1703circuit_breaker</t>
  </si>
  <si>
    <t>AUBERRY 1101R2839</t>
  </si>
  <si>
    <t>MARTELL 1101circuit_breaker</t>
  </si>
  <si>
    <t>TAR FLAT 0402</t>
  </si>
  <si>
    <t>TAR FLAT 04023144</t>
  </si>
  <si>
    <t>BEAR VALLEY 210511210</t>
  </si>
  <si>
    <t>SAN JOAQUIN #2 1103157026</t>
  </si>
  <si>
    <t>BEAR VALLEY 210190550</t>
  </si>
  <si>
    <t>MIWUK 17029270</t>
  </si>
  <si>
    <t>MERCED FALLS 110222772</t>
  </si>
  <si>
    <t>CALAVERAS CEMENT 1101circuit_breaker</t>
  </si>
  <si>
    <t>MARIPOSA 210197142</t>
  </si>
  <si>
    <t>MARIPOSA 210237288</t>
  </si>
  <si>
    <t>DUNLAP 11027849F</t>
  </si>
  <si>
    <t>COARSEGOLD 210210330</t>
  </si>
  <si>
    <t>TAR FLAT 0401</t>
  </si>
  <si>
    <t>TAR FLAT 0401circuit_breaker</t>
  </si>
  <si>
    <t>MERCED FALLS 110222774</t>
  </si>
  <si>
    <t>SAN JOAQUIN #3 1103</t>
  </si>
  <si>
    <t>SAN JOAQUIN #3 1103circuit_breaker</t>
  </si>
  <si>
    <t>CURTIS 170268380</t>
  </si>
  <si>
    <t>CURTIS 1705circuit_breaker</t>
  </si>
  <si>
    <t>FROGTOWN 17028482</t>
  </si>
  <si>
    <t>CURTIS 170463502</t>
  </si>
  <si>
    <t>CLAY 1101circuit_breaker</t>
  </si>
  <si>
    <t>TIVY VALLEY 11077380</t>
  </si>
  <si>
    <t>MARIPOSA 21018030</t>
  </si>
  <si>
    <t>CLAY 11037142</t>
  </si>
  <si>
    <t>SAN JOAQUIN #2 1103circuit_breaker</t>
  </si>
  <si>
    <t>CORRAL 110214028</t>
  </si>
  <si>
    <t>MARIPOSA 2102241564</t>
  </si>
  <si>
    <t>BEAR VALLEY 21054609</t>
  </si>
  <si>
    <t>PEORIA 17056697</t>
  </si>
  <si>
    <t>CALAVERAS CEMENT 11012646</t>
  </si>
  <si>
    <t>CORRAL 1103</t>
  </si>
  <si>
    <t>CORRAL 110336680</t>
  </si>
  <si>
    <t>OAKHURST 11035480</t>
  </si>
  <si>
    <t>SALT SPRINGS 2102</t>
  </si>
  <si>
    <t>SALT SPRINGS 2102L7283</t>
  </si>
  <si>
    <t>BEAR VALLEY 21059570</t>
  </si>
  <si>
    <t>STANISLAUS 17021888</t>
  </si>
  <si>
    <t>OLETA 110113478</t>
  </si>
  <si>
    <t>TIVY VALLEY 1107circuit_breaker</t>
  </si>
  <si>
    <t>CORRAL 110359770</t>
  </si>
  <si>
    <t>PEORIA 170590374</t>
  </si>
  <si>
    <t>NORTH BRANCH 1101circuit_breaker</t>
  </si>
  <si>
    <t>MARIPOSA 2101439030</t>
  </si>
  <si>
    <t>OLETA 1102circuit_breaker</t>
  </si>
  <si>
    <t>MIWUK 170247143</t>
  </si>
  <si>
    <t>ELECTRA 11024756</t>
  </si>
  <si>
    <t>PEORIA 170169124</t>
  </si>
  <si>
    <t>SAND CREEK 1103circuit_breaker</t>
  </si>
  <si>
    <t>MARIPOSA 2101circuit_breaker</t>
  </si>
  <si>
    <t>MARIPOSA 210110170</t>
  </si>
  <si>
    <t>OLETA 11021228</t>
  </si>
  <si>
    <t>CLAY 110113442</t>
  </si>
  <si>
    <t>CORRAL 1103circuit_breaker</t>
  </si>
  <si>
    <t>WEST POINT 1101L2219</t>
  </si>
  <si>
    <t>SALT SPRINGS 21028442</t>
  </si>
  <si>
    <t>CLAY 110359714</t>
  </si>
  <si>
    <t>SALT SPRINGS 21023142</t>
  </si>
  <si>
    <t>SALT SPRINGS 2102L485</t>
  </si>
  <si>
    <t>MARIPOSA 210110240</t>
  </si>
  <si>
    <t>CURTIS 170190120</t>
  </si>
  <si>
    <t>SALT SPRINGS 2102L491</t>
  </si>
  <si>
    <t>OLETA 1101circuit_breaker</t>
  </si>
  <si>
    <t>OAKHURST 110377384</t>
  </si>
  <si>
    <t>SAN JOAQUIN #3 11035100</t>
  </si>
  <si>
    <t>PEORIA 170570198</t>
  </si>
  <si>
    <t>AUBERRY 1101R2845</t>
  </si>
  <si>
    <t>CORRAL 110313474</t>
  </si>
  <si>
    <t>PEORIA 170413490</t>
  </si>
  <si>
    <t>MERCED FALLS 11029460</t>
  </si>
  <si>
    <t>MARIPOSA 21014410</t>
  </si>
  <si>
    <t>MARTELL 110368192</t>
  </si>
  <si>
    <t>BEAR VALLEY 21059480</t>
  </si>
  <si>
    <t>BEAR VALLEY 210576694</t>
  </si>
  <si>
    <t>STONE CORRAL 1110</t>
  </si>
  <si>
    <t>STONE CORRAL 11107784F</t>
  </si>
  <si>
    <t>OLETA 110151740</t>
  </si>
  <si>
    <t>OAKHURST 11035120</t>
  </si>
  <si>
    <t>AUBERRY 1101R324</t>
  </si>
  <si>
    <t>SALT SPRINGS 21024796</t>
  </si>
  <si>
    <t>COARSEGOLD 2102383092</t>
  </si>
  <si>
    <t>RACETRACK 170310850</t>
  </si>
  <si>
    <t xml:space="preserve"> circuit_breaker</t>
  </si>
  <si>
    <t>SAN JOAQUIN #3 1101</t>
  </si>
  <si>
    <t>SAN JOAQUIN #3 110110060</t>
  </si>
  <si>
    <t>CLAY 110334338</t>
  </si>
  <si>
    <t>FROGTOWN 1702L5407</t>
  </si>
  <si>
    <t>DUNLAP 11027360</t>
  </si>
  <si>
    <t>PEORIA 170176030</t>
  </si>
  <si>
    <t>MERCED FALLS 110287352</t>
  </si>
  <si>
    <t>ELECTRA 1102circuit_breaker</t>
  </si>
  <si>
    <t>TAR FLAT 0402circuit_breaker</t>
  </si>
  <si>
    <t>CALAVERAS CEMENT 110111236</t>
  </si>
  <si>
    <t>COARSEGOLD 210410335</t>
  </si>
  <si>
    <t>STANISLAUS 17021850</t>
  </si>
  <si>
    <t>DUNLAP 1103circuit_breaker</t>
  </si>
  <si>
    <t>AUBERRY 1101R319</t>
  </si>
  <si>
    <t>SAN JOAQUIN #3 1101673480</t>
  </si>
  <si>
    <t>CALAVERAS CEMENT 11011419</t>
  </si>
  <si>
    <t>CURTIS 17058170</t>
  </si>
  <si>
    <t>SALT SPRINGS 210237300</t>
  </si>
  <si>
    <t>BEAR VALLEY 210110000</t>
  </si>
  <si>
    <t>CURTIS 170390320</t>
  </si>
  <si>
    <t>CLAY 11031230</t>
  </si>
  <si>
    <t>OAKHURST 110310190</t>
  </si>
  <si>
    <t>CALAVERAS CEMENT 11014786</t>
  </si>
  <si>
    <t>FROGTOWN 17027134</t>
  </si>
  <si>
    <t>CURTIS 170349746</t>
  </si>
  <si>
    <t>PEORIA 170190090</t>
  </si>
  <si>
    <t>DUNLAP 1102circuit_breaker</t>
  </si>
  <si>
    <t>CALAVERAS CEMENT 110180930</t>
  </si>
  <si>
    <t>AUBERRY 110137536</t>
  </si>
  <si>
    <t>IONE 1101</t>
  </si>
  <si>
    <t>IONE 1101circuit_breaker</t>
  </si>
  <si>
    <t>BEAR VALLEY 2101circuit_breaker</t>
  </si>
  <si>
    <t>PEORIA 1704circuit_breaker</t>
  </si>
  <si>
    <t>COARSEGOLD 210490356</t>
  </si>
  <si>
    <t>CURTIS 170356972</t>
  </si>
  <si>
    <t>CALAVERAS CEMENT 110147968</t>
  </si>
  <si>
    <t>SALT SPRINGS 210297924</t>
  </si>
  <si>
    <t>PEORIA 17046090</t>
  </si>
  <si>
    <t>CLAY 11031821</t>
  </si>
  <si>
    <t>PEORIA 1701circuit_breaker</t>
  </si>
  <si>
    <t>BEAR VALLEY 210110019</t>
  </si>
  <si>
    <t>CALAVERAS CEMENT 110113424</t>
  </si>
  <si>
    <t>PINECREST 0401</t>
  </si>
  <si>
    <t>PINECREST 04011818</t>
  </si>
  <si>
    <t>WEST POINT 11025357</t>
  </si>
  <si>
    <t>PEORIA 17019250</t>
  </si>
  <si>
    <t>REEDLEY 1104</t>
  </si>
  <si>
    <t>REEDLEY 1104274990</t>
  </si>
  <si>
    <t>STANISLAUS 170275348</t>
  </si>
  <si>
    <t>OAKHURST 11035470</t>
  </si>
  <si>
    <t>DUNLAP 11027050</t>
  </si>
  <si>
    <t>INDIAN FLAT 1104</t>
  </si>
  <si>
    <t>INDIAN FLAT 110410270</t>
  </si>
  <si>
    <t>STONE CORRAL 111075288</t>
  </si>
  <si>
    <t>BEAR VALLEY 21054170</t>
  </si>
  <si>
    <t>IONE 1101L3141</t>
  </si>
  <si>
    <t>MARIPOSA 2102594143</t>
  </si>
  <si>
    <t>DUNLAP 110239190</t>
  </si>
  <si>
    <t>CLAY 1103circuit_breaker</t>
  </si>
  <si>
    <t>PEORIA 1704877670</t>
  </si>
  <si>
    <t>MERCED FALLS 1102circuit_breaker</t>
  </si>
  <si>
    <t>WOODWARD 210878448</t>
  </si>
  <si>
    <t>PEORIA 17048040</t>
  </si>
  <si>
    <t>SO. CAL. EDISON #3 1101</t>
  </si>
  <si>
    <t>SO. CAL. EDISON #3 1101circuit_breaker</t>
  </si>
  <si>
    <t>SAND CREEK 11037110</t>
  </si>
  <si>
    <t>SAND CREEK 11037070</t>
  </si>
  <si>
    <t>CLAY 1102</t>
  </si>
  <si>
    <t>CLAY 1102circuit_breaker</t>
  </si>
  <si>
    <t>PEORIA 170488630</t>
  </si>
  <si>
    <t>TIVY VALLEY 1107869946</t>
  </si>
  <si>
    <t>POSO MOUNTAIN 2104</t>
  </si>
  <si>
    <t>POSO MOUNTAIN 2104circuit_breaker</t>
  </si>
  <si>
    <t>CORRAL 110175204</t>
  </si>
  <si>
    <t>WISHON 1101</t>
  </si>
  <si>
    <t>WISHON 1101circuit_breaker</t>
  </si>
  <si>
    <t>AUBERRY 110149122</t>
  </si>
  <si>
    <t>POSO MOUNTAIN 2101</t>
  </si>
  <si>
    <t>POSO MOUNTAIN 21012181</t>
  </si>
  <si>
    <t>BALCH NO 1 1101</t>
  </si>
  <si>
    <t>BALCH NO 1 1101circuit_breaker</t>
  </si>
  <si>
    <t>POSO MOUNTAIN 21014456</t>
  </si>
  <si>
    <t>CLAY 110113450</t>
  </si>
  <si>
    <t>PEORIA 170492888</t>
  </si>
  <si>
    <t>SALT SPRINGS 2101</t>
  </si>
  <si>
    <t>SALT SPRINGS 21014913</t>
  </si>
  <si>
    <t>REEDLEY 1112</t>
  </si>
  <si>
    <t>REEDLEY 11127240</t>
  </si>
  <si>
    <t>AUBERRY 1101R322</t>
  </si>
  <si>
    <t>PEORIA 17019811</t>
  </si>
  <si>
    <t>POSO MOUNTAIN 21013990</t>
  </si>
  <si>
    <t>CURTIS 170511790</t>
  </si>
  <si>
    <t>MARIPOSA 210210250</t>
  </si>
  <si>
    <t>PINECREST 0401circuit_breaker</t>
  </si>
  <si>
    <t>BEAR VALLEY 2105circuit_breaker</t>
  </si>
  <si>
    <t>PIERCY 2110</t>
  </si>
  <si>
    <t>PIERCY 2110XR258</t>
  </si>
  <si>
    <t>INDIAN FLAT 1104circuit_breaker</t>
  </si>
  <si>
    <t>SAND CREEK 110397354</t>
  </si>
  <si>
    <t>DUNLAP 1102778286</t>
  </si>
  <si>
    <t>STONE CORRAL 1108</t>
  </si>
  <si>
    <t>STONE CORRAL 11087100</t>
  </si>
  <si>
    <t>SALT SPRINGS 21011216</t>
  </si>
  <si>
    <t>DUNLAP 11037080</t>
  </si>
  <si>
    <t>INDIAN FLAT 11044440</t>
  </si>
  <si>
    <t>BALCH NO 1 1101R372</t>
  </si>
  <si>
    <t>CURTIS 17039210</t>
  </si>
  <si>
    <t>CUYAMA 1103</t>
  </si>
  <si>
    <t>CUYAMA 1103622728</t>
  </si>
  <si>
    <t>SALT SPRINGS 210110416</t>
  </si>
  <si>
    <t>POSO MOUNTAIN 2103</t>
  </si>
  <si>
    <t>POSO MOUNTAIN 21033988</t>
  </si>
  <si>
    <t>POSO MOUNTAIN 210448268</t>
  </si>
  <si>
    <t>TEJON 1103</t>
  </si>
  <si>
    <t>TEJON 11032280</t>
  </si>
  <si>
    <t>SALT SPRINGS 21011232</t>
  </si>
  <si>
    <t>DUNLAP 11037170</t>
  </si>
  <si>
    <t>SAN BERNARD 1101</t>
  </si>
  <si>
    <t>SAN BERNARD 1101circuit_breaker</t>
  </si>
  <si>
    <t>TULE POWER HOUSE 1101</t>
  </si>
  <si>
    <t>TULE POWER HOUSE 1101circuit_breaker</t>
  </si>
  <si>
    <t>SALT SPRINGS 21013116</t>
  </si>
  <si>
    <t>TEJON 1102</t>
  </si>
  <si>
    <t>TEJON 11023751</t>
  </si>
  <si>
    <t>CAL WATER 1102</t>
  </si>
  <si>
    <t>CAL WATER 1102920714</t>
  </si>
  <si>
    <t>DUNLAP 11027290</t>
  </si>
  <si>
    <t>TEJON 11022455</t>
  </si>
  <si>
    <t>TEJON 11023760</t>
  </si>
  <si>
    <t>Central Coast</t>
  </si>
  <si>
    <t>OILFIELDS 1103</t>
  </si>
  <si>
    <t>OILFIELDS 1103N46</t>
  </si>
  <si>
    <t>BIG BASIN 1101</t>
  </si>
  <si>
    <t>BIG BASIN 11015479</t>
  </si>
  <si>
    <t>CAMP EVERS 2106</t>
  </si>
  <si>
    <t>CAMP EVERS 210616000</t>
  </si>
  <si>
    <t>BIG BASIN 11019773</t>
  </si>
  <si>
    <t>CAMP EVERS 2104</t>
  </si>
  <si>
    <t>CAMP EVERS 2104circuit_breaker</t>
  </si>
  <si>
    <t>CAMP EVERS 2105</t>
  </si>
  <si>
    <t>CAMP EVERS 210574170</t>
  </si>
  <si>
    <t>BEN LOMOND 1101</t>
  </si>
  <si>
    <t>BEN LOMOND 110196738</t>
  </si>
  <si>
    <t>BEN LOMOND 1101BL 1101</t>
  </si>
  <si>
    <t>BIG BASIN 110110720</t>
  </si>
  <si>
    <t>CAMP EVERS 210511384</t>
  </si>
  <si>
    <t>CAMP EVERS 21061625</t>
  </si>
  <si>
    <t>BEN LOMOND 0401</t>
  </si>
  <si>
    <t>BEN LOMOND 0401circuit_breaker</t>
  </si>
  <si>
    <t>TEMPLETON 2113</t>
  </si>
  <si>
    <t>TEMPLETON 2113circuit_breaker</t>
  </si>
  <si>
    <t>CAMP EVERS 210512590</t>
  </si>
  <si>
    <t>BIG BASIN 110165444</t>
  </si>
  <si>
    <t>CAMP EVERS 210637210</t>
  </si>
  <si>
    <t>BIG BASIN 110110296</t>
  </si>
  <si>
    <t>CAMP EVERS 2106circuit_breaker</t>
  </si>
  <si>
    <t>CAMP EVERS 21059031</t>
  </si>
  <si>
    <t>SEACLIFF 0401</t>
  </si>
  <si>
    <t>SEACLIFF 040112946</t>
  </si>
  <si>
    <t>BIG BASIN 110112838</t>
  </si>
  <si>
    <t>FELTON 0401</t>
  </si>
  <si>
    <t>FELTON 0401circuit_breaker</t>
  </si>
  <si>
    <t>MILPITAS 1109</t>
  </si>
  <si>
    <t>MILPITAS 1109XR044</t>
  </si>
  <si>
    <t>CAMP EVERS 210511010</t>
  </si>
  <si>
    <t>CAMP EVERS 210533542</t>
  </si>
  <si>
    <t>CAMP EVERS 210510912</t>
  </si>
  <si>
    <t>BUELLTON 1102</t>
  </si>
  <si>
    <t>BUELLTON 1102Y50</t>
  </si>
  <si>
    <t>CAMP EVERS 210510294</t>
  </si>
  <si>
    <t>SANTA YNEZ 1102</t>
  </si>
  <si>
    <t>SANTA YNEZ 1102circuit_breaker</t>
  </si>
  <si>
    <t>BIG BASIN 110195690</t>
  </si>
  <si>
    <t>PAUL SWEET 2106</t>
  </si>
  <si>
    <t>PAUL SWEET 21068091</t>
  </si>
  <si>
    <t>MORGAN HILL 2105</t>
  </si>
  <si>
    <t>MORGAN HILL 2105XR494</t>
  </si>
  <si>
    <t>CAMP EVERS 21055577</t>
  </si>
  <si>
    <t>SANTA YNEZ 1104</t>
  </si>
  <si>
    <t>SANTA YNEZ 110477098</t>
  </si>
  <si>
    <t>CAMP EVERS 2106834583</t>
  </si>
  <si>
    <t>ZACA 1102</t>
  </si>
  <si>
    <t>ZACA 1102Y48</t>
  </si>
  <si>
    <t>BIG BASIN 1102</t>
  </si>
  <si>
    <t>BIG BASIN 11029741</t>
  </si>
  <si>
    <t>PASO ROBLES 1103</t>
  </si>
  <si>
    <t>PASO ROBLES 11032731</t>
  </si>
  <si>
    <t>BEN LOMOND 04015144</t>
  </si>
  <si>
    <t>POINT MORETTI 1101</t>
  </si>
  <si>
    <t>POINT MORETTI 110136516</t>
  </si>
  <si>
    <t>CAMP EVERS 210611533</t>
  </si>
  <si>
    <t>CAMP EVERS 210694770</t>
  </si>
  <si>
    <t>CAMP EVERS 2103</t>
  </si>
  <si>
    <t>CAMP EVERS 2103circuit_breaker</t>
  </si>
  <si>
    <t>ATASCADERO 1103</t>
  </si>
  <si>
    <t>ATASCADERO 1103A88</t>
  </si>
  <si>
    <t>CAMP EVERS 210510786</t>
  </si>
  <si>
    <t>CAMP EVERS 210510996</t>
  </si>
  <si>
    <t>BUELLTON 1102circuit_breaker</t>
  </si>
  <si>
    <t>CAMP EVERS 210510728</t>
  </si>
  <si>
    <t>CAMP EVERS 2105circuit_breaker</t>
  </si>
  <si>
    <t>BIG BASIN 110212992</t>
  </si>
  <si>
    <t>BIG BASIN 110212758</t>
  </si>
  <si>
    <t>CAMP EVERS 210510225</t>
  </si>
  <si>
    <t>BURNS 2101</t>
  </si>
  <si>
    <t>BURNS 2101circuit_breaker</t>
  </si>
  <si>
    <t>BEN LOMOND 040116010</t>
  </si>
  <si>
    <t>POINT MORETTI 11015401</t>
  </si>
  <si>
    <t>ATASCADERO 1101</t>
  </si>
  <si>
    <t>ATASCADERO 1101A22</t>
  </si>
  <si>
    <t>POINT MORETTI 110110722</t>
  </si>
  <si>
    <t>TEMPLETON 2113A10</t>
  </si>
  <si>
    <t>ZACA 1102Y54</t>
  </si>
  <si>
    <t>CAYUCOS 1102</t>
  </si>
  <si>
    <t>CAYUCOS 1102W18</t>
  </si>
  <si>
    <t>TEMPLETON 2111</t>
  </si>
  <si>
    <t>TEMPLETON 2111A66</t>
  </si>
  <si>
    <t>ATASCADERO 1103circuit_breaker</t>
  </si>
  <si>
    <t>TEMPLETON 2113A08</t>
  </si>
  <si>
    <t>LOS GATOS 1106</t>
  </si>
  <si>
    <t>LOS GATOS 1106LA46</t>
  </si>
  <si>
    <t>CAMP EVERS 21055232</t>
  </si>
  <si>
    <t>BIG BASIN 110296986</t>
  </si>
  <si>
    <t>MORGAN HILL 2111</t>
  </si>
  <si>
    <t>MORGAN HILL 2111circuit_breaker</t>
  </si>
  <si>
    <t>CAMP EVERS 210410442</t>
  </si>
  <si>
    <t>POINT MORETTI 110110726</t>
  </si>
  <si>
    <t>POINT MORETTI 110139126</t>
  </si>
  <si>
    <t>PAUL SWEET 2102</t>
  </si>
  <si>
    <t>PAUL SWEET 21025291</t>
  </si>
  <si>
    <t>CAMP EVERS 21045096</t>
  </si>
  <si>
    <t>BIG BASIN 110212124</t>
  </si>
  <si>
    <t>SAN LUIS OBISPO 1107</t>
  </si>
  <si>
    <t>SAN LUIS OBISPO 1107V62</t>
  </si>
  <si>
    <t>BIG BASIN 11028403</t>
  </si>
  <si>
    <t>TEMPLETON 21136055</t>
  </si>
  <si>
    <t>FORT ORD 2106</t>
  </si>
  <si>
    <t>FORT ORD 210637286</t>
  </si>
  <si>
    <t>TEMPLETON 2111circuit_breaker</t>
  </si>
  <si>
    <t>PAUL SWEET 210612828</t>
  </si>
  <si>
    <t>BIG BASIN 11015028</t>
  </si>
  <si>
    <t>PAUL SWEET 2106circuit_breaker</t>
  </si>
  <si>
    <t>ATASCADERO 1101A02</t>
  </si>
  <si>
    <t>CAMP EVERS 21065020</t>
  </si>
  <si>
    <t>SAN MIGUEL 1105</t>
  </si>
  <si>
    <t>SAN MIGUEL 1105circuit_breaker</t>
  </si>
  <si>
    <t>ROB ROY 2105</t>
  </si>
  <si>
    <t>ROB ROY 21055166</t>
  </si>
  <si>
    <t>CAMP EVERS 210612760</t>
  </si>
  <si>
    <t>ROB ROY 210538430</t>
  </si>
  <si>
    <t>CAMP EVERS 210660124</t>
  </si>
  <si>
    <t>BIG BASIN 110169550</t>
  </si>
  <si>
    <t>CAMP EVERS 210510214</t>
  </si>
  <si>
    <t>BIG BASIN 1102circuit_breaker</t>
  </si>
  <si>
    <t>ZACA 1102Y02</t>
  </si>
  <si>
    <t>PASO ROBLES 110359763</t>
  </si>
  <si>
    <t>SAN MIGUEL 1104</t>
  </si>
  <si>
    <t>SAN MIGUEL 1104R58</t>
  </si>
  <si>
    <t>CAMP EVERS 21065302</t>
  </si>
  <si>
    <t>PAUL SWEET 21065178</t>
  </si>
  <si>
    <t>SANTA YNEZ 1101</t>
  </si>
  <si>
    <t>SANTA YNEZ 1101Y52</t>
  </si>
  <si>
    <t>TEMPLETON 2113A70</t>
  </si>
  <si>
    <t>FOOTHILL 1101</t>
  </si>
  <si>
    <t>FOOTHILL 1101circuit_breaker</t>
  </si>
  <si>
    <t>PASO ROBLES 1103N52</t>
  </si>
  <si>
    <t>CAMP EVERS 210611044</t>
  </si>
  <si>
    <t>BIG BASIN 11015000</t>
  </si>
  <si>
    <t>DEL MONTE 2103</t>
  </si>
  <si>
    <t>DEL MONTE 21032204</t>
  </si>
  <si>
    <t>PAUL SWEET 210610424</t>
  </si>
  <si>
    <t>OCEANO 1104</t>
  </si>
  <si>
    <t>OCEANO 1104V36</t>
  </si>
  <si>
    <t>LOS GATOS 110660116</t>
  </si>
  <si>
    <t>CAMP EVERS 21055146</t>
  </si>
  <si>
    <t>PAUL SWEET 2106428102</t>
  </si>
  <si>
    <t>BIG BASIN 11022253</t>
  </si>
  <si>
    <t>CAMP EVERS 210612518</t>
  </si>
  <si>
    <t>CAMP EVERS 210610718</t>
  </si>
  <si>
    <t>POINT MORETTI 11015078</t>
  </si>
  <si>
    <t>BIG BASIN 110276752</t>
  </si>
  <si>
    <t>CAMP EVERS 210612840</t>
  </si>
  <si>
    <t>SANTA YNEZ 1104Y30</t>
  </si>
  <si>
    <t>ZACA 1102circuit_breaker</t>
  </si>
  <si>
    <t>BIG BASIN 1101circuit_breaker</t>
  </si>
  <si>
    <t>LLAGAS 2101</t>
  </si>
  <si>
    <t>LLAGAS 2101XR586</t>
  </si>
  <si>
    <t>CAMP EVERS 210511004</t>
  </si>
  <si>
    <t>PAUL SWEET 2104</t>
  </si>
  <si>
    <t>PAUL SWEET 21045394</t>
  </si>
  <si>
    <t>OCEANO 1104Q08</t>
  </si>
  <si>
    <t>CAMP EVERS 21055188</t>
  </si>
  <si>
    <t>SANTA YNEZ 1104Y04</t>
  </si>
  <si>
    <t>CAMP EVERS 210312990</t>
  </si>
  <si>
    <t>TEMPLETON 2110</t>
  </si>
  <si>
    <t>TEMPLETON 2110N32</t>
  </si>
  <si>
    <t>ROB ROY 210512474</t>
  </si>
  <si>
    <t>CAMP EVERS 210660120</t>
  </si>
  <si>
    <t>BIG BASIN 11026219</t>
  </si>
  <si>
    <t>CARMEL 0402</t>
  </si>
  <si>
    <t>CARMEL 0402circuit_breaker</t>
  </si>
  <si>
    <t>CAMP EVERS 210311046</t>
  </si>
  <si>
    <t>CAMP EVERS 210310946</t>
  </si>
  <si>
    <t>BEN LOMOND 04015400</t>
  </si>
  <si>
    <t>BEN LOMOND 04015206</t>
  </si>
  <si>
    <t>MORRO BAY 1101</t>
  </si>
  <si>
    <t>MORRO BAY 1101V66</t>
  </si>
  <si>
    <t>LOS GATOS 1107</t>
  </si>
  <si>
    <t>LOS GATOS 110760118</t>
  </si>
  <si>
    <t>LOS GATOS 1108</t>
  </si>
  <si>
    <t>LOS GATOS 1108LB86</t>
  </si>
  <si>
    <t>LOS GATOS 1106LA64</t>
  </si>
  <si>
    <t>ROB ROY 2104</t>
  </si>
  <si>
    <t>ROB ROY 21046577</t>
  </si>
  <si>
    <t>SEACLIFF 0402</t>
  </si>
  <si>
    <t>SEACLIFF 0402circuit_breaker</t>
  </si>
  <si>
    <t>ATASCADERO 1101A50</t>
  </si>
  <si>
    <t>LAURELES 1112</t>
  </si>
  <si>
    <t>LAURELES 1112438</t>
  </si>
  <si>
    <t>LOS GATOS 1106LB44</t>
  </si>
  <si>
    <t>ROB ROY 210571630</t>
  </si>
  <si>
    <t>SAN LUIS OBISPO 1105</t>
  </si>
  <si>
    <t>SAN LUIS OBISPO 1105circuit_breaker</t>
  </si>
  <si>
    <t>SANTA YNEZ 1101Y14</t>
  </si>
  <si>
    <t>ROB ROY 21045082</t>
  </si>
  <si>
    <t>PAUL SWEET 2102circuit_breaker</t>
  </si>
  <si>
    <t>PERRY 1101</t>
  </si>
  <si>
    <t>PERRY 1101V88</t>
  </si>
  <si>
    <t>LOS GATOS 110760092</t>
  </si>
  <si>
    <t>HICKS 2101</t>
  </si>
  <si>
    <t>HICKS 2101XR162</t>
  </si>
  <si>
    <t>TEMPLETON 2113R82</t>
  </si>
  <si>
    <t>TEMPLETON 2108</t>
  </si>
  <si>
    <t>TEMPLETON 2108A64</t>
  </si>
  <si>
    <t xml:space="preserve"> V56</t>
  </si>
  <si>
    <t>SANTA YNEZ 1104Y66</t>
  </si>
  <si>
    <t>MORGAN HILL 2106</t>
  </si>
  <si>
    <t>MORGAN HILL 2106circuit_breaker</t>
  </si>
  <si>
    <t>MESA 1101</t>
  </si>
  <si>
    <t>MESA 11016111</t>
  </si>
  <si>
    <t>RESERVATION ROAD 1101</t>
  </si>
  <si>
    <t>RESERVATION ROAD 1101circuit_breaker</t>
  </si>
  <si>
    <t>SEACLIFF 0401circuit_breaker</t>
  </si>
  <si>
    <t>PAUL SWEET 2109</t>
  </si>
  <si>
    <t>PAUL SWEET 2109circuit_breaker</t>
  </si>
  <si>
    <t>CAMP EVERS 21035753</t>
  </si>
  <si>
    <t>OCEANO 1104Q10</t>
  </si>
  <si>
    <t>LOS GATOS 1107LA60</t>
  </si>
  <si>
    <t>HICKS 2101circuit_breaker</t>
  </si>
  <si>
    <t>PASO ROBLES 1103N54</t>
  </si>
  <si>
    <t>CAMP EVERS 210611006</t>
  </si>
  <si>
    <t>ROB ROY 2104circuit_breaker</t>
  </si>
  <si>
    <t>HICKS 2101XR548</t>
  </si>
  <si>
    <t>MESA 1101M86</t>
  </si>
  <si>
    <t>LOS GATOS 11072917</t>
  </si>
  <si>
    <t>CAMP EVERS 210411048</t>
  </si>
  <si>
    <t>OCEANO 1104V38</t>
  </si>
  <si>
    <t>CAMP EVERS 210595394</t>
  </si>
  <si>
    <t>MORGAN HILL 2105XR564</t>
  </si>
  <si>
    <t>ROB ROY 21049973</t>
  </si>
  <si>
    <t>OILFIELDS 1103N48</t>
  </si>
  <si>
    <t>RESERVATION ROAD 1102</t>
  </si>
  <si>
    <t>RESERVATION ROAD 1102circuit_breaker</t>
  </si>
  <si>
    <t>PASO ROBLES 110355374</t>
  </si>
  <si>
    <t>ROB ROY 21055090</t>
  </si>
  <si>
    <t>BIG BASIN 11025066</t>
  </si>
  <si>
    <t>CAMBRIA 1102</t>
  </si>
  <si>
    <t>CAMBRIA 1102W50</t>
  </si>
  <si>
    <t>OCEANO 1106</t>
  </si>
  <si>
    <t>OCEANO 1106circuit_breaker</t>
  </si>
  <si>
    <t>CAMP EVERS 21035402</t>
  </si>
  <si>
    <t>POINT MORETTI 11015104</t>
  </si>
  <si>
    <t>SARATOGA 1107</t>
  </si>
  <si>
    <t>SARATOGA 1107413816</t>
  </si>
  <si>
    <t>OTTER 1102</t>
  </si>
  <si>
    <t>OTTER 11022166</t>
  </si>
  <si>
    <t>TEMPLETON 2113A60</t>
  </si>
  <si>
    <t>SAN MIGUEL 1104R66</t>
  </si>
  <si>
    <t>CAMP EVERS 21035404</t>
  </si>
  <si>
    <t>ROB ROY 210410298</t>
  </si>
  <si>
    <t>BUELLTON 1101</t>
  </si>
  <si>
    <t>BUELLTON 1101Y26</t>
  </si>
  <si>
    <t>DEL MONTE 2104</t>
  </si>
  <si>
    <t>DEL MONTE 21049500</t>
  </si>
  <si>
    <t>SAN LUIS OBISPO 1104</t>
  </si>
  <si>
    <t>SAN LUIS OBISPO 1104V10</t>
  </si>
  <si>
    <t>OCEANO 1104Q06</t>
  </si>
  <si>
    <t>SAN LUIS OBISPO 1101</t>
  </si>
  <si>
    <t>SAN LUIS OBISPO 1101circuit_breaker</t>
  </si>
  <si>
    <t>BIG BASIN 110212779</t>
  </si>
  <si>
    <t>MORGAN HILL 210542348</t>
  </si>
  <si>
    <t>DEL MONTE 21043088</t>
  </si>
  <si>
    <t>TEMPLETON 2108A40</t>
  </si>
  <si>
    <t>TEMPLETON 2113A20</t>
  </si>
  <si>
    <t>CARMEL 0405</t>
  </si>
  <si>
    <t>CARMEL 0405circuit_breaker</t>
  </si>
  <si>
    <t>PAUL SWEET 2105</t>
  </si>
  <si>
    <t>PAUL SWEET 2105circuit_breaker</t>
  </si>
  <si>
    <t>SAN MIGUEL 1106</t>
  </si>
  <si>
    <t>SAN MIGUEL 1106circuit_breaker</t>
  </si>
  <si>
    <t>POINT MORETTI 110136514</t>
  </si>
  <si>
    <t>LAURELES 1111</t>
  </si>
  <si>
    <t>LAURELES 11112028</t>
  </si>
  <si>
    <t>CAMP EVERS 210355638</t>
  </si>
  <si>
    <t>SAN LUIS OBISPO 1103</t>
  </si>
  <si>
    <t>SAN LUIS OBISPO 110342344</t>
  </si>
  <si>
    <t>LLAGAS 2105</t>
  </si>
  <si>
    <t>LLAGAS 2105XR234</t>
  </si>
  <si>
    <t>GREEN VALLEY 2101</t>
  </si>
  <si>
    <t>GREEN VALLEY 21011645</t>
  </si>
  <si>
    <t>BIG BASIN 110210254</t>
  </si>
  <si>
    <t>RESERVATION ROAD 11013026</t>
  </si>
  <si>
    <t>LOS GATOS 1106LB48</t>
  </si>
  <si>
    <t>LOS GATOS 110760114</t>
  </si>
  <si>
    <t>ROB ROY 210412596</t>
  </si>
  <si>
    <t>LOS GATOS 1106LA42</t>
  </si>
  <si>
    <t>PASO ROBLES 1103N58</t>
  </si>
  <si>
    <t>ROB ROY 210410954</t>
  </si>
  <si>
    <t>STELLING 1110</t>
  </si>
  <si>
    <t>STELLING 111060094</t>
  </si>
  <si>
    <t>SAN LUIS OBISPO 1105796050</t>
  </si>
  <si>
    <t>ZACA 1101</t>
  </si>
  <si>
    <t>ZACA 1101Y72</t>
  </si>
  <si>
    <t>CAMP EVERS 21067603</t>
  </si>
  <si>
    <t>ATASCADERO 11012379</t>
  </si>
  <si>
    <t>LOS GATOS 1101</t>
  </si>
  <si>
    <t>LOS GATOS 1101circuit_breaker</t>
  </si>
  <si>
    <t>PURISIMA 1101</t>
  </si>
  <si>
    <t>PURISIMA 110149394</t>
  </si>
  <si>
    <t>CAMP EVERS 210311056</t>
  </si>
  <si>
    <t>GREEN VALLEY 210136820</t>
  </si>
  <si>
    <t>ATASCADERO 1103A16</t>
  </si>
  <si>
    <t>HATTON 1102</t>
  </si>
  <si>
    <t>HATTON 11022010</t>
  </si>
  <si>
    <t>ROB ROY 21045304</t>
  </si>
  <si>
    <t>HATTON 1101</t>
  </si>
  <si>
    <t>HATTON 1101circuit_breaker</t>
  </si>
  <si>
    <t>ATASCADERO 1103A46</t>
  </si>
  <si>
    <t>LLAGAS 2107</t>
  </si>
  <si>
    <t>LLAGAS 210740407</t>
  </si>
  <si>
    <t>HATTON 11022070</t>
  </si>
  <si>
    <t>TEMPLETON 2110N30</t>
  </si>
  <si>
    <t>GREEN VALLEY 210111054</t>
  </si>
  <si>
    <t>CABRILLO 1103</t>
  </si>
  <si>
    <t>CABRILLO 1103Y10</t>
  </si>
  <si>
    <t>SARATOGA 1107LC12</t>
  </si>
  <si>
    <t>GREEN VALLEY 210112106</t>
  </si>
  <si>
    <t>MILPITAS 1109XR082</t>
  </si>
  <si>
    <t>MORGAN HILL 2105XR152</t>
  </si>
  <si>
    <t>SANTA MARIA 1108</t>
  </si>
  <si>
    <t>SANTA MARIA 1108M80</t>
  </si>
  <si>
    <t>ATASCADERO 1103A06</t>
  </si>
  <si>
    <t>SARATOGA 1106</t>
  </si>
  <si>
    <t>SARATOGA 1106LC24</t>
  </si>
  <si>
    <t>PASO ROBLES 1104</t>
  </si>
  <si>
    <t>PASO ROBLES 1104R56</t>
  </si>
  <si>
    <t>OTTER 1101</t>
  </si>
  <si>
    <t>OTTER 11012052</t>
  </si>
  <si>
    <t>OTTER 110263868</t>
  </si>
  <si>
    <t>ROB ROY 210410960</t>
  </si>
  <si>
    <t>LAURELES 11122142</t>
  </si>
  <si>
    <t>MORGAN HILL 2105circuit_breaker</t>
  </si>
  <si>
    <t>HATTON 11029642</t>
  </si>
  <si>
    <t>LAURELES 11122768</t>
  </si>
  <si>
    <t>ROB ROY 210512586</t>
  </si>
  <si>
    <t>DEL MONTE 21042760</t>
  </si>
  <si>
    <t>PERRY 1101V74</t>
  </si>
  <si>
    <t>SAN LUIS OBISPO 1104V40</t>
  </si>
  <si>
    <t>LAURELES 111268454</t>
  </si>
  <si>
    <t>PAUL SWEET 2107</t>
  </si>
  <si>
    <t>PAUL SWEET 210710986</t>
  </si>
  <si>
    <t>ROB ROY 210512584</t>
  </si>
  <si>
    <t>SANTA YNEZ 1102Y18</t>
  </si>
  <si>
    <t>PAUL SWEET 210411074</t>
  </si>
  <si>
    <t>ATASCADERO 1103A18</t>
  </si>
  <si>
    <t>DEL MONTE 21042624</t>
  </si>
  <si>
    <t>VIEJO 2202</t>
  </si>
  <si>
    <t>VIEJO 22029120</t>
  </si>
  <si>
    <t>BIG BASIN 110211062</t>
  </si>
  <si>
    <t>LOS GATOS 1107circuit_breaker</t>
  </si>
  <si>
    <t>MORGAN HILL 2110</t>
  </si>
  <si>
    <t>MORGAN HILL 2110XR326</t>
  </si>
  <si>
    <t>VIEJO 2201</t>
  </si>
  <si>
    <t>VIEJO 2201circuit_breaker</t>
  </si>
  <si>
    <t>SAN LUIS OBISPO 1107V60</t>
  </si>
  <si>
    <t>VIEJO 2202circuit_breaker</t>
  </si>
  <si>
    <t>MESA 1103</t>
  </si>
  <si>
    <t>MESA 1103M72</t>
  </si>
  <si>
    <t>PERRY 1101W10</t>
  </si>
  <si>
    <t>ROB ROY 210410714</t>
  </si>
  <si>
    <t>MORGAN HILL 2111XR186</t>
  </si>
  <si>
    <t>ATASCADERO 1101circuit_breaker</t>
  </si>
  <si>
    <t>SWIFT 2110</t>
  </si>
  <si>
    <t>SWIFT 2110XR366</t>
  </si>
  <si>
    <t>DEL MONTE 210332886</t>
  </si>
  <si>
    <t>PAUL SWEET 210212850</t>
  </si>
  <si>
    <t>GABILAN 1101</t>
  </si>
  <si>
    <t>GABILAN 1101579969</t>
  </si>
  <si>
    <t>TEMPLETON 21132949</t>
  </si>
  <si>
    <t>LAURELES 11116617</t>
  </si>
  <si>
    <t>DEL MONTE 21042762</t>
  </si>
  <si>
    <t>LLAGAS 21011449</t>
  </si>
  <si>
    <t>SANTA YNEZ 1104circuit_breaker</t>
  </si>
  <si>
    <t>HATTON 1102circuit_breaker</t>
  </si>
  <si>
    <t>TEMPLETON 2111R86</t>
  </si>
  <si>
    <t>PURISIMA 1101Y42</t>
  </si>
  <si>
    <t>LOS GATOS 1101LB40</t>
  </si>
  <si>
    <t>VIEJO 2204</t>
  </si>
  <si>
    <t>VIEJO 22049540</t>
  </si>
  <si>
    <t>SAN JUSTO 1101</t>
  </si>
  <si>
    <t>SAN JUSTO 11014339</t>
  </si>
  <si>
    <t>OTTER 1101440</t>
  </si>
  <si>
    <t>SAN LUIS OBISPO 1101483444</t>
  </si>
  <si>
    <t>SAN BENITO 2104</t>
  </si>
  <si>
    <t>SAN BENITO 210488772</t>
  </si>
  <si>
    <t>LOS GATOS 1106circuit_breaker</t>
  </si>
  <si>
    <t>TEMPLETON 2110R06</t>
  </si>
  <si>
    <t>LLAGAS 2107XR188</t>
  </si>
  <si>
    <t>JOLON 1103</t>
  </si>
  <si>
    <t>JOLON 1103circuit_breaker</t>
  </si>
  <si>
    <t>GREEN VALLEY 21016601</t>
  </si>
  <si>
    <t>DOLAN ROAD 1101</t>
  </si>
  <si>
    <t>DOLAN ROAD 110122158</t>
  </si>
  <si>
    <t>HALF MOON BAY 1103</t>
  </si>
  <si>
    <t>HALF MOON BAY 11038898</t>
  </si>
  <si>
    <t>PERRY 1101V78</t>
  </si>
  <si>
    <t>MORGAN HILL 2105XR176</t>
  </si>
  <si>
    <t>VIEJO 22029104</t>
  </si>
  <si>
    <t>TEMPLETON 2113A12</t>
  </si>
  <si>
    <t>OTTER 11017611</t>
  </si>
  <si>
    <t>MENLO 1102</t>
  </si>
  <si>
    <t>MENLO 11028952</t>
  </si>
  <si>
    <t>SAN LUIS OBISPO 1103V82</t>
  </si>
  <si>
    <t>SAN JUSTO 110136902</t>
  </si>
  <si>
    <t>LOYOLA 1102</t>
  </si>
  <si>
    <t>LOYOLA 110260082</t>
  </si>
  <si>
    <t>SAN LUIS OBISPO 1107V02</t>
  </si>
  <si>
    <t>SAN MIGUEL 1104N60</t>
  </si>
  <si>
    <t>MORGAN HILL 2105XR602</t>
  </si>
  <si>
    <t>STELLING 111060080</t>
  </si>
  <si>
    <t>LOS GATOS 110760024</t>
  </si>
  <si>
    <t>MESA 11016113</t>
  </si>
  <si>
    <t>MORGAN HILL 2109</t>
  </si>
  <si>
    <t>MORGAN HILL 2109XR246</t>
  </si>
  <si>
    <t>DEL MONTE 21032654</t>
  </si>
  <si>
    <t>SAN LUIS OBISPO 1101V12</t>
  </si>
  <si>
    <t>CABRILLO 1104</t>
  </si>
  <si>
    <t>CABRILLO 1104Y22</t>
  </si>
  <si>
    <t>SAN LUIS OBISPO 1104350030</t>
  </si>
  <si>
    <t>OCEANO 1106V28</t>
  </si>
  <si>
    <t>LAURELES 11112020</t>
  </si>
  <si>
    <t>PERRY 1101W52</t>
  </si>
  <si>
    <t>SAN LUIS OBISPO 1104V14</t>
  </si>
  <si>
    <t>TEMPLETON 2112</t>
  </si>
  <si>
    <t>TEMPLETON 2112R28</t>
  </si>
  <si>
    <t>SARATOGA 1107167792</t>
  </si>
  <si>
    <t>MORGAN HILL 2105XR070</t>
  </si>
  <si>
    <t>ROB ROY 210410930</t>
  </si>
  <si>
    <t>DOLAN ROAD 11013012</t>
  </si>
  <si>
    <t>SARATOGA 1106LC22</t>
  </si>
  <si>
    <t>CHOLAME 2102</t>
  </si>
  <si>
    <t>CHOLAME 2102X06</t>
  </si>
  <si>
    <t>SARATOGA 1107LC26</t>
  </si>
  <si>
    <t>DEL MONTE 21032000</t>
  </si>
  <si>
    <t>TEMPLETON 2110R90</t>
  </si>
  <si>
    <t>HOLLISTER 2102</t>
  </si>
  <si>
    <t>HOLLISTER 2102855412</t>
  </si>
  <si>
    <t xml:space="preserve"> V50</t>
  </si>
  <si>
    <t>CAMBRIA 1102circuit_breaker</t>
  </si>
  <si>
    <t>VIEJO 22019114</t>
  </si>
  <si>
    <t>SAN LUIS OBISPO 110788962</t>
  </si>
  <si>
    <t>HATTON 110137088</t>
  </si>
  <si>
    <t>CABRILLO 1104circuit_breaker</t>
  </si>
  <si>
    <t>LAURELES 111110141</t>
  </si>
  <si>
    <t>SARATOGA 1104</t>
  </si>
  <si>
    <t>SARATOGA 110413314</t>
  </si>
  <si>
    <t>LLAGAS 2107XR178</t>
  </si>
  <si>
    <t>TEMPLETON 2113A32</t>
  </si>
  <si>
    <t>SAN LUIS OBISPO 1104V46</t>
  </si>
  <si>
    <t>MORGAN HILL 2111XR398</t>
  </si>
  <si>
    <t>POINT MORETTI 11015074</t>
  </si>
  <si>
    <t>POINT MORETTI 110183716</t>
  </si>
  <si>
    <t>MORGAN HILL 2111XR292</t>
  </si>
  <si>
    <t>TEMPLETON 2110R94</t>
  </si>
  <si>
    <t>DEL MONTE 210386496</t>
  </si>
  <si>
    <t>SARATOGA 11075696</t>
  </si>
  <si>
    <t>FOOTHILL 1102</t>
  </si>
  <si>
    <t>FOOTHILL 1102circuit_breaker</t>
  </si>
  <si>
    <t>ATASCADERO 1103A14</t>
  </si>
  <si>
    <t>VIEJO 2204circuit_breaker</t>
  </si>
  <si>
    <t>MORRO BAY 1102</t>
  </si>
  <si>
    <t>MORRO BAY 1102circuit_breaker</t>
  </si>
  <si>
    <t>PERRY 1101V72</t>
  </si>
  <si>
    <t>SAN LUIS OBISPO 1103circuit_breaker</t>
  </si>
  <si>
    <t>EL CERRITO G 1105</t>
  </si>
  <si>
    <t>EL CERRITO G 1105BR160</t>
  </si>
  <si>
    <t>POINT MORETTI 11015076</t>
  </si>
  <si>
    <t>VIEJO 220285904</t>
  </si>
  <si>
    <t>HICKS 2101XR250</t>
  </si>
  <si>
    <t>CAYUCOS 1102circuit_breaker</t>
  </si>
  <si>
    <t>SAN LUIS OBISPO 1108</t>
  </si>
  <si>
    <t>SAN LUIS OBISPO 1108circuit_breaker</t>
  </si>
  <si>
    <t>HOLLISTER 2105</t>
  </si>
  <si>
    <t>HOLLISTER 21054018</t>
  </si>
  <si>
    <t>SISQUOC 1102</t>
  </si>
  <si>
    <t>SISQUOC 1102M52</t>
  </si>
  <si>
    <t>HICKS 1116</t>
  </si>
  <si>
    <t>HICKS 111660050</t>
  </si>
  <si>
    <t>LOS GATOS 110160052</t>
  </si>
  <si>
    <t>POINT MORETTI 110112122</t>
  </si>
  <si>
    <t>OTTER 1102circuit_breaker</t>
  </si>
  <si>
    <t>OAKLAND K 1101</t>
  </si>
  <si>
    <t>OAKLAND K 1101circuit_breaker</t>
  </si>
  <si>
    <t>OILFIELDS 1103N62</t>
  </si>
  <si>
    <t>DEL MONTE 210342226</t>
  </si>
  <si>
    <t>VIEJO 22019490</t>
  </si>
  <si>
    <t>HATTON 1102648928</t>
  </si>
  <si>
    <t>VIEJO 22029118</t>
  </si>
  <si>
    <t>POINT MORETTI 110135874</t>
  </si>
  <si>
    <t>LAURELES 1111circuit_breaker</t>
  </si>
  <si>
    <t>HALF MOON BAY 110369412</t>
  </si>
  <si>
    <t>OCEANO 1104Q12</t>
  </si>
  <si>
    <t>MORGAN HILL 21114461</t>
  </si>
  <si>
    <t>MORGAN HILL 2104</t>
  </si>
  <si>
    <t>MORGAN HILL 2104XR018</t>
  </si>
  <si>
    <t>ATASCADERO 1102</t>
  </si>
  <si>
    <t>ATASCADERO 1102A26</t>
  </si>
  <si>
    <t>MORRO BAY 1102W34</t>
  </si>
  <si>
    <t>LOS GATOS 1102</t>
  </si>
  <si>
    <t>LOS GATOS 1102circuit_breaker</t>
  </si>
  <si>
    <t>VIEJO 220235388</t>
  </si>
  <si>
    <t>SAN BENITO 2104circuit_breaker</t>
  </si>
  <si>
    <t>MILPITAS 1109XR524</t>
  </si>
  <si>
    <t>LAURELES 1112circuit_breaker</t>
  </si>
  <si>
    <t>PANOCHE 1103</t>
  </si>
  <si>
    <t>PANOCHE 11034008</t>
  </si>
  <si>
    <t>SARATOGA 1105</t>
  </si>
  <si>
    <t>SARATOGA 1105LC14</t>
  </si>
  <si>
    <t>VIEJO 2203</t>
  </si>
  <si>
    <t>VIEJO 2203circuit_breaker</t>
  </si>
  <si>
    <t>MORGAN HILL 2105XR268</t>
  </si>
  <si>
    <t>SAN LUIS OBISPO 11042293</t>
  </si>
  <si>
    <t>OCEANO 1104circuit_breaker</t>
  </si>
  <si>
    <t>PURISIMA 1101Y44</t>
  </si>
  <si>
    <t>VIEJO 22022606</t>
  </si>
  <si>
    <t>PALMER 1101</t>
  </si>
  <si>
    <t>PALMER 1101M82</t>
  </si>
  <si>
    <t>OTTER 1101circuit_breaker</t>
  </si>
  <si>
    <t>BUELLTON 1101Y06</t>
  </si>
  <si>
    <t>LAURELES 11116421</t>
  </si>
  <si>
    <t>PASO ROBLES 1104R12</t>
  </si>
  <si>
    <t>DEL MONTE 210436720</t>
  </si>
  <si>
    <t>CHOLAME 21025597</t>
  </si>
  <si>
    <t>RESERVATION ROAD 110222136</t>
  </si>
  <si>
    <t>VIEJO 22029089</t>
  </si>
  <si>
    <t>CABRILLO 11031437</t>
  </si>
  <si>
    <t>VIEJO 22019698</t>
  </si>
  <si>
    <t>CABRILLO 1104Y24</t>
  </si>
  <si>
    <t>OTTER 11022002</t>
  </si>
  <si>
    <t>LAURELES 1111432</t>
  </si>
  <si>
    <t>GREEN VALLEY 210112130</t>
  </si>
  <si>
    <t>SARATOGA 11076867</t>
  </si>
  <si>
    <t>PURISIMA 1101circuit_breaker</t>
  </si>
  <si>
    <t>SANTA YNEZ 1102320270</t>
  </si>
  <si>
    <t>CASTRO VALLEY 1106</t>
  </si>
  <si>
    <t>CASTRO VALLEY 1106MR337</t>
  </si>
  <si>
    <t>STELLING 1109</t>
  </si>
  <si>
    <t>STELLING 110913228</t>
  </si>
  <si>
    <t>MESA 1103M92</t>
  </si>
  <si>
    <t>SAN BENITO 2101</t>
  </si>
  <si>
    <t>SAN BENITO 210136912</t>
  </si>
  <si>
    <t>LLAGAS 21014523</t>
  </si>
  <si>
    <t>MC KEE 1103</t>
  </si>
  <si>
    <t>MC KEE 1103XR028</t>
  </si>
  <si>
    <t>SWIFT 2110XR332</t>
  </si>
  <si>
    <t>SANTA YNEZ 1101Y16</t>
  </si>
  <si>
    <t>PERRY 1101W12</t>
  </si>
  <si>
    <t>SAN JUSTO 11014002</t>
  </si>
  <si>
    <t>HICKS 2103</t>
  </si>
  <si>
    <t>HICKS 2103LB50</t>
  </si>
  <si>
    <t>LOS OSITOS 2103</t>
  </si>
  <si>
    <t>LOS OSITOS 21033010</t>
  </si>
  <si>
    <t>LAURELES 111184523</t>
  </si>
  <si>
    <t>MORRO BAY 110247584</t>
  </si>
  <si>
    <t>STELLING 11102243</t>
  </si>
  <si>
    <t>CABRILLO 1103Y12</t>
  </si>
  <si>
    <t>DIVIDE 1103</t>
  </si>
  <si>
    <t>DIVIDE 110348160</t>
  </si>
  <si>
    <t>FOOTHILL 1101549904</t>
  </si>
  <si>
    <t>SAN LUIS OBISPO 1107V18</t>
  </si>
  <si>
    <t>HOLLISTER 21054048</t>
  </si>
  <si>
    <t>LOYOLA 1102LL12</t>
  </si>
  <si>
    <t>HOLLISTER 21054724</t>
  </si>
  <si>
    <t>STELLING 11109265</t>
  </si>
  <si>
    <t>PERRY 1101circuit_breaker</t>
  </si>
  <si>
    <t>VIEJO 22029112</t>
  </si>
  <si>
    <t>GABILAN 11013034</t>
  </si>
  <si>
    <t>VIEJO 22029488</t>
  </si>
  <si>
    <t>SISQUOC 1103</t>
  </si>
  <si>
    <t>SISQUOC 1103M14</t>
  </si>
  <si>
    <t>PALMER 1101M84</t>
  </si>
  <si>
    <t>MORGAN HILL 2105XR578</t>
  </si>
  <si>
    <t>SARATOGA 1115</t>
  </si>
  <si>
    <t>SARATOGA 1115LC20</t>
  </si>
  <si>
    <t>SARATOGA 1103</t>
  </si>
  <si>
    <t>SARATOGA 1103LC16</t>
  </si>
  <si>
    <t>CHOLAME 2102X10</t>
  </si>
  <si>
    <t>ZACA 1101Y70</t>
  </si>
  <si>
    <t>PASO ROBLES 1104P02</t>
  </si>
  <si>
    <t>GOLDTREE 1105</t>
  </si>
  <si>
    <t>GOLDTREE 1105circuit_breaker</t>
  </si>
  <si>
    <t>EDENVALE 1102</t>
  </si>
  <si>
    <t>EDENVALE 1102XR064</t>
  </si>
  <si>
    <t>JOLON 1102</t>
  </si>
  <si>
    <t>JOLON 11027070</t>
  </si>
  <si>
    <t>SANTA MARIA 1108M18</t>
  </si>
  <si>
    <t>PERRY 1101W26</t>
  </si>
  <si>
    <t>PACIFIC GROVE 0422</t>
  </si>
  <si>
    <t>PACIFIC GROVE 04222614</t>
  </si>
  <si>
    <t>SWIFT 2102</t>
  </si>
  <si>
    <t>SWIFT 2102circuit_breaker</t>
  </si>
  <si>
    <t>JOLON 11027040</t>
  </si>
  <si>
    <t>LLAGAS 2104</t>
  </si>
  <si>
    <t>LLAGAS 2104XR294</t>
  </si>
  <si>
    <t>FOOTHILL 110299432</t>
  </si>
  <si>
    <t>SISQUOC 1102M54</t>
  </si>
  <si>
    <t>VASONA 1102</t>
  </si>
  <si>
    <t>VASONA 1102circuit_breaker</t>
  </si>
  <si>
    <t>HICKS 1115</t>
  </si>
  <si>
    <t>HICKS 111512494</t>
  </si>
  <si>
    <t>MC KEE 1107</t>
  </si>
  <si>
    <t>MC KEE 1107XR010</t>
  </si>
  <si>
    <t>SWIFT 2110XR254</t>
  </si>
  <si>
    <t>MORRO BAY 1102W22</t>
  </si>
  <si>
    <t>STELLING 111060090</t>
  </si>
  <si>
    <t>SPENCE 1122</t>
  </si>
  <si>
    <t>SPENCE 1122circuit_breaker</t>
  </si>
  <si>
    <t>MORRO BAY 1101W20</t>
  </si>
  <si>
    <t>SARATOGA 1105circuit_breaker</t>
  </si>
  <si>
    <t>MESA 1101circuit_breaker</t>
  </si>
  <si>
    <t>SISQUOC 1103M98</t>
  </si>
  <si>
    <t>VIEJO 220292792</t>
  </si>
  <si>
    <t>KING CITY 1103</t>
  </si>
  <si>
    <t>KING CITY 11037038</t>
  </si>
  <si>
    <t>ROB ROY 2105circuit_breaker</t>
  </si>
  <si>
    <t>OTTER 11022012</t>
  </si>
  <si>
    <t>PRUNEDALE 1110</t>
  </si>
  <si>
    <t>PRUNEDALE 11103716</t>
  </si>
  <si>
    <t>VIEJO 22049110</t>
  </si>
  <si>
    <t>BUELLTON 1101Y36</t>
  </si>
  <si>
    <t>HOLLISTER 2106</t>
  </si>
  <si>
    <t>HOLLISTER 21064004</t>
  </si>
  <si>
    <t>VIEJO 22012064</t>
  </si>
  <si>
    <t>MORRO BAY 1102V84</t>
  </si>
  <si>
    <t>SARATOGA 1107circuit_breaker</t>
  </si>
  <si>
    <t>SAN MIGUEL 1106N34</t>
  </si>
  <si>
    <t>MC KEE 1111</t>
  </si>
  <si>
    <t>MC KEE 1111711900</t>
  </si>
  <si>
    <t>HATTON 11012026</t>
  </si>
  <si>
    <t>OTTER 110298036</t>
  </si>
  <si>
    <t>TEMPLETON 2113A30</t>
  </si>
  <si>
    <t>HICKS 1116circuit_breaker</t>
  </si>
  <si>
    <t>PERRY 110185870</t>
  </si>
  <si>
    <t>DEL MONTE 21049096</t>
  </si>
  <si>
    <t>CABRILLO 1103Y46</t>
  </si>
  <si>
    <t>BAYWOOD 1101</t>
  </si>
  <si>
    <t>BAYWOOD 1101circuit_breaker</t>
  </si>
  <si>
    <t>JOLON 1102circuit_breaker</t>
  </si>
  <si>
    <t>OCEANO 1105</t>
  </si>
  <si>
    <t>OCEANO 1105V44</t>
  </si>
  <si>
    <t>ZACA 1101circuit_breaker</t>
  </si>
  <si>
    <t>GONZALES 1101</t>
  </si>
  <si>
    <t>GONZALES 11013094</t>
  </si>
  <si>
    <t>DEL MONTE 1101</t>
  </si>
  <si>
    <t>DEL MONTE 110138582</t>
  </si>
  <si>
    <t>SAN ARDO 1101</t>
  </si>
  <si>
    <t>SAN ARDO 110193072</t>
  </si>
  <si>
    <t>SOLEDAD 2102</t>
  </si>
  <si>
    <t>SOLEDAD 21027048</t>
  </si>
  <si>
    <t>MC KEE 1108</t>
  </si>
  <si>
    <t>MC KEE 110870535</t>
  </si>
  <si>
    <t>CAMBRIA 1101</t>
  </si>
  <si>
    <t>CAMBRIA 1101circuit_breaker</t>
  </si>
  <si>
    <t>HICKS 1116LB16</t>
  </si>
  <si>
    <t>LLAGAS 21011451</t>
  </si>
  <si>
    <t>CAMBRIA 1101V76</t>
  </si>
  <si>
    <t>RESERVATION ROAD 11023030</t>
  </si>
  <si>
    <t>GONZALES 1103</t>
  </si>
  <si>
    <t>GONZALES 11033096</t>
  </si>
  <si>
    <t>LOS GATOS 110160136</t>
  </si>
  <si>
    <t>PURISIMA 110154728</t>
  </si>
  <si>
    <t>EDENVALE 2107</t>
  </si>
  <si>
    <t>EDENVALE 2107XR336</t>
  </si>
  <si>
    <t>SOLEDAD 2101</t>
  </si>
  <si>
    <t>SOLEDAD 2101circuit_breaker</t>
  </si>
  <si>
    <t>OCEANO 1103</t>
  </si>
  <si>
    <t>OCEANO 1103V22</t>
  </si>
  <si>
    <t>VIEJO 22049098</t>
  </si>
  <si>
    <t>SAN ARDO 11017094</t>
  </si>
  <si>
    <t>HOLLISTER 2104</t>
  </si>
  <si>
    <t>HOLLISTER 21044403</t>
  </si>
  <si>
    <t>SOLEDAD 21027008</t>
  </si>
  <si>
    <t>RESERVATION ROAD 11023032</t>
  </si>
  <si>
    <t>HOLLISTER 21024780</t>
  </si>
  <si>
    <t>LOS OSITOS 2102</t>
  </si>
  <si>
    <t>LOS OSITOS 21027470</t>
  </si>
  <si>
    <t>MONTEREY 0402</t>
  </si>
  <si>
    <t>MONTEREY 04022644</t>
  </si>
  <si>
    <t>DEL MONTE 2102</t>
  </si>
  <si>
    <t>DEL MONTE 21029060</t>
  </si>
  <si>
    <t>HOLLISTER 210491424</t>
  </si>
  <si>
    <t>VIEJO 22032634</t>
  </si>
  <si>
    <t>DEL MONTE 21043066</t>
  </si>
  <si>
    <t>SOLEDAD 210242506</t>
  </si>
  <si>
    <t>LLAGAS 2106</t>
  </si>
  <si>
    <t>LLAGAS 2106XR146</t>
  </si>
  <si>
    <t>MONTEREY 0401</t>
  </si>
  <si>
    <t>MONTEREY 04012642</t>
  </si>
  <si>
    <t>PALMER 110198478</t>
  </si>
  <si>
    <t>FOOTHILL 1102V06</t>
  </si>
  <si>
    <t>PANOCHE 11034036</t>
  </si>
  <si>
    <t>SAN LUIS OBISPO 1107circuit_breaker</t>
  </si>
  <si>
    <t>SAN ARDO 11017632</t>
  </si>
  <si>
    <t>CAMPHORA 1101</t>
  </si>
  <si>
    <t>CAMPHORA 110177978</t>
  </si>
  <si>
    <t>DEL MONTE 21042032</t>
  </si>
  <si>
    <t>FORT ORD 2107</t>
  </si>
  <si>
    <t>FORT ORD 210736596</t>
  </si>
  <si>
    <t>SOLEDAD 21017056</t>
  </si>
  <si>
    <t>SAN LUIS OBISPO 1102</t>
  </si>
  <si>
    <t>SAN LUIS OBISPO 1102597518</t>
  </si>
  <si>
    <t>COAST RD 0401</t>
  </si>
  <si>
    <t>COAST RD 04015134</t>
  </si>
  <si>
    <t>PANOCHE 11034016</t>
  </si>
  <si>
    <t>RIDGE 0401</t>
  </si>
  <si>
    <t>RIDGE 0401circuit_breaker</t>
  </si>
  <si>
    <t>SOLEDAD 1114</t>
  </si>
  <si>
    <t>SOLEDAD 111435306</t>
  </si>
  <si>
    <t>SOLEDAD 21027562</t>
  </si>
  <si>
    <t>HOLLISTER 210441808</t>
  </si>
  <si>
    <t>Bay Area</t>
  </si>
  <si>
    <t>ROSSMOOR 1102</t>
  </si>
  <si>
    <t>ROSSMOOR 1102circuit_breaker</t>
  </si>
  <si>
    <t>SILVERADO 2104</t>
  </si>
  <si>
    <t>SILVERADO 2104722</t>
  </si>
  <si>
    <t>PUEBLO 1104</t>
  </si>
  <si>
    <t>PUEBLO 11042802</t>
  </si>
  <si>
    <t>LONE TREE 2105</t>
  </si>
  <si>
    <t>LONE TREE 210521210</t>
  </si>
  <si>
    <t>CLAYTON 2215</t>
  </si>
  <si>
    <t>CLAYTON 2215circuit_breaker</t>
  </si>
  <si>
    <t>MONTICELLO 1101</t>
  </si>
  <si>
    <t>MONTICELLO 110152910</t>
  </si>
  <si>
    <t>CLAYTON 2215W531R</t>
  </si>
  <si>
    <t>OLEMA 1101</t>
  </si>
  <si>
    <t>OLEMA 11011200</t>
  </si>
  <si>
    <t>PUEBLO 11041304</t>
  </si>
  <si>
    <t>ROSSMOOR 1106</t>
  </si>
  <si>
    <t>ROSSMOOR 110639424</t>
  </si>
  <si>
    <t>PUEBLO 2102656</t>
  </si>
  <si>
    <t>ROSSMOOR 1106circuit_breaker</t>
  </si>
  <si>
    <t>WOODACRE 1101</t>
  </si>
  <si>
    <t>WOODACRE 11011456</t>
  </si>
  <si>
    <t>SILVERADO 2104645</t>
  </si>
  <si>
    <t>ALTO 1124</t>
  </si>
  <si>
    <t>ALTO 11243121</t>
  </si>
  <si>
    <t>SUNOL 1101</t>
  </si>
  <si>
    <t>SUNOL 1101MR196</t>
  </si>
  <si>
    <t>TOCALOMA 0241</t>
  </si>
  <si>
    <t>TOCALOMA 0241circuit_breaker</t>
  </si>
  <si>
    <t>WOODACRE 110191900</t>
  </si>
  <si>
    <t>STAFFORD 1101</t>
  </si>
  <si>
    <t>STAFFORD 11011082</t>
  </si>
  <si>
    <t>CLAYTON 2212</t>
  </si>
  <si>
    <t>CLAYTON 22122944</t>
  </si>
  <si>
    <t>STAFFORD 1102</t>
  </si>
  <si>
    <t>STAFFORD 11021202</t>
  </si>
  <si>
    <t>ROSSMOOR 110676468</t>
  </si>
  <si>
    <t>CALISTOGA 1101</t>
  </si>
  <si>
    <t>CALISTOGA 1101736</t>
  </si>
  <si>
    <t>CALISTOGA 11011087</t>
  </si>
  <si>
    <t>WOODACRE 1101404</t>
  </si>
  <si>
    <t>PUEBLO 2103</t>
  </si>
  <si>
    <t>PUEBLO 210378504</t>
  </si>
  <si>
    <t>ROSSMOOR 1108</t>
  </si>
  <si>
    <t>ROSSMOOR 1108circuit_breaker</t>
  </si>
  <si>
    <t>LAS GALLINAS A 1105</t>
  </si>
  <si>
    <t>LAS GALLINAS A 110599904</t>
  </si>
  <si>
    <t>WILLOW PASS 2107</t>
  </si>
  <si>
    <t>WILLOW PASS 2107P500R</t>
  </si>
  <si>
    <t>MORAGA 1101</t>
  </si>
  <si>
    <t>MORAGA 1101circuit_breaker</t>
  </si>
  <si>
    <t>CALISTOGA 1101734</t>
  </si>
  <si>
    <t>CLAYTON 2213</t>
  </si>
  <si>
    <t>CLAYTON 2213circuit_breaker</t>
  </si>
  <si>
    <t>SILVERADO 2105</t>
  </si>
  <si>
    <t>SILVERADO 2105circuit_breaker</t>
  </si>
  <si>
    <t>COTATI 110387402</t>
  </si>
  <si>
    <t>WOODACRE 1102</t>
  </si>
  <si>
    <t>WOODACRE 1102851</t>
  </si>
  <si>
    <t>OLEMA 1101320</t>
  </si>
  <si>
    <t>SILVERADO 21051306</t>
  </si>
  <si>
    <t>CALISTOGA 110143924</t>
  </si>
  <si>
    <t>STAFFORD 1102524</t>
  </si>
  <si>
    <t>PACIFICA 1103</t>
  </si>
  <si>
    <t>PACIFICA 11033907</t>
  </si>
  <si>
    <t>TASSAJARA 2108</t>
  </si>
  <si>
    <t>TASSAJARA 210865438</t>
  </si>
  <si>
    <t>OLEMA 110137074</t>
  </si>
  <si>
    <t>KIRKER 2104</t>
  </si>
  <si>
    <t>KIRKER 2104442850</t>
  </si>
  <si>
    <t>TASSAJARA 2106</t>
  </si>
  <si>
    <t>TASSAJARA 2106circuit_breaker</t>
  </si>
  <si>
    <t>MORAGA 1101108540</t>
  </si>
  <si>
    <t>WAYNE 0401</t>
  </si>
  <si>
    <t>WAYNE 040175010</t>
  </si>
  <si>
    <t>SAN RAFAEL 1108</t>
  </si>
  <si>
    <t>SAN RAFAEL 11081247</t>
  </si>
  <si>
    <t>SILVERADO 2104632</t>
  </si>
  <si>
    <t>VINEYARD 2107</t>
  </si>
  <si>
    <t>VINEYARD 2107circuit_breaker</t>
  </si>
  <si>
    <t>OLEMA 11011318</t>
  </si>
  <si>
    <t>CALISTOGA 1102</t>
  </si>
  <si>
    <t>CALISTOGA 1102634</t>
  </si>
  <si>
    <t>WOODACRE 110196844</t>
  </si>
  <si>
    <t>ROSSMOOR 1101</t>
  </si>
  <si>
    <t>ROSSMOOR 110181770</t>
  </si>
  <si>
    <t>TASSAJARA 210883368</t>
  </si>
  <si>
    <t>SAN RAFAEL 110863598</t>
  </si>
  <si>
    <t>ROSSMOOR 110845268</t>
  </si>
  <si>
    <t>ALTO 1124430</t>
  </si>
  <si>
    <t>WOODACRE 11011238</t>
  </si>
  <si>
    <t>OLEMA 110150396</t>
  </si>
  <si>
    <t>SILVERADO 210437632</t>
  </si>
  <si>
    <t>SAN RAFAEL 1108516</t>
  </si>
  <si>
    <t>LAKEWOOD 2107</t>
  </si>
  <si>
    <t>LAKEWOOD 210769586</t>
  </si>
  <si>
    <t>OAKLAND X 1104</t>
  </si>
  <si>
    <t>OAKLAND X 1104CR214</t>
  </si>
  <si>
    <t>SILVERADO 2103</t>
  </si>
  <si>
    <t>SILVERADO 2103circuit_breaker</t>
  </si>
  <si>
    <t>MORAGA 1104</t>
  </si>
  <si>
    <t>MORAGA 1104circuit_breaker</t>
  </si>
  <si>
    <t>SILVERADO 21051421</t>
  </si>
  <si>
    <t>HALF MOON BAY 11038920</t>
  </si>
  <si>
    <t>SILVERADO 21051308</t>
  </si>
  <si>
    <t>SILVERADO 210478268</t>
  </si>
  <si>
    <t>ROSSMOOR 1106L522R</t>
  </si>
  <si>
    <t>LAKEWOOD 2109</t>
  </si>
  <si>
    <t>LAKEWOOD 210964992</t>
  </si>
  <si>
    <t>RESEARCH 2102</t>
  </si>
  <si>
    <t>RESEARCH 21029746</t>
  </si>
  <si>
    <t>TASSAJARA 2112</t>
  </si>
  <si>
    <t>TASSAJARA 211238868</t>
  </si>
  <si>
    <t>NAPA 1102</t>
  </si>
  <si>
    <t>NAPA 11025039</t>
  </si>
  <si>
    <t>MORAGA 1102</t>
  </si>
  <si>
    <t>MORAGA 1102circuit_breaker</t>
  </si>
  <si>
    <t>ALTO 1122</t>
  </si>
  <si>
    <t>ALTO 112278672</t>
  </si>
  <si>
    <t>MONTICELLO 1101718</t>
  </si>
  <si>
    <t>WOODSIDE 1101</t>
  </si>
  <si>
    <t>WOODSIDE 11018912</t>
  </si>
  <si>
    <t>OLEMA 11011252</t>
  </si>
  <si>
    <t>OLEMA 1101602</t>
  </si>
  <si>
    <t>BERKELEY F 1103</t>
  </si>
  <si>
    <t>BERKELEY F 1103BR110</t>
  </si>
  <si>
    <t>WOODSIDE 11018522</t>
  </si>
  <si>
    <t>MONTICELLO 11014360</t>
  </si>
  <si>
    <t>RESEARCH 210263274</t>
  </si>
  <si>
    <t xml:space="preserve"> CR242</t>
  </si>
  <si>
    <t>SILVERADO 2105616</t>
  </si>
  <si>
    <t>VINEYARD 2108</t>
  </si>
  <si>
    <t>VINEYARD 2108MR172</t>
  </si>
  <si>
    <t>OAKLAND K 1102</t>
  </si>
  <si>
    <t>OAKLAND K 1102CR014</t>
  </si>
  <si>
    <t>SILVERADO 2104708</t>
  </si>
  <si>
    <t>IGNACIO 1101</t>
  </si>
  <si>
    <t>IGNACIO 1101circuit_breaker</t>
  </si>
  <si>
    <t>WOODACRE 1102circuit_breaker</t>
  </si>
  <si>
    <t>SAN RAFAEL 1109</t>
  </si>
  <si>
    <t>SAN RAFAEL 1109418</t>
  </si>
  <si>
    <t>WOODSIDE 11018974</t>
  </si>
  <si>
    <t>LAS GALLINAS A 1105532</t>
  </si>
  <si>
    <t>JARVIS 1108</t>
  </si>
  <si>
    <t>JARVIS 1108MR576</t>
  </si>
  <si>
    <t>RADUM 1105</t>
  </si>
  <si>
    <t>RADUM 1105MR282</t>
  </si>
  <si>
    <t>OAKLAND K 1104</t>
  </si>
  <si>
    <t>OAKLAND K 1104CR326</t>
  </si>
  <si>
    <t>MORAGA 110118216</t>
  </si>
  <si>
    <t>SAN RAFAEL 11081262</t>
  </si>
  <si>
    <t>WOODSIDE 1104</t>
  </si>
  <si>
    <t>WOODSIDE 11043583</t>
  </si>
  <si>
    <t>PUEBLO 21031970</t>
  </si>
  <si>
    <t>LAS AROMAS 0401</t>
  </si>
  <si>
    <t>LAS AROMAS 0401LA401R</t>
  </si>
  <si>
    <t>HALF MOON BAY 1102</t>
  </si>
  <si>
    <t>HALF MOON BAY 11022032</t>
  </si>
  <si>
    <t>TASSAJARA 210812712</t>
  </si>
  <si>
    <t>CASTRO VALLEY 1108</t>
  </si>
  <si>
    <t>CASTRO VALLEY 1108MR243</t>
  </si>
  <si>
    <t>ALTO 1125</t>
  </si>
  <si>
    <t>ALTO 1125935</t>
  </si>
  <si>
    <t>OAKLAND K 1104432850</t>
  </si>
  <si>
    <t>CALISTOGA 1102706</t>
  </si>
  <si>
    <t>BRYANT 0402</t>
  </si>
  <si>
    <t>BRYANT 0402circuit_breaker</t>
  </si>
  <si>
    <t>SAN RAFAEL 1108322</t>
  </si>
  <si>
    <t>SILVERADO 2104circuit_breaker</t>
  </si>
  <si>
    <t>CALISTOGA 110135588</t>
  </si>
  <si>
    <t>WOODSIDE 11011922</t>
  </si>
  <si>
    <t>MORAGA 110183424</t>
  </si>
  <si>
    <t>WOODSIDE 11012299</t>
  </si>
  <si>
    <t>HALF MOON BAY 1101</t>
  </si>
  <si>
    <t>HALF MOON BAY 11018902</t>
  </si>
  <si>
    <t>GREENBRAE 1103</t>
  </si>
  <si>
    <t>GREENBRAE 11036083</t>
  </si>
  <si>
    <t>CALISTOGA 1102705</t>
  </si>
  <si>
    <t>CALISTOGA 110189150</t>
  </si>
  <si>
    <t>ALTO 1124428</t>
  </si>
  <si>
    <t>WOODACRE 1101circuit_breaker</t>
  </si>
  <si>
    <t>BOLINAS 1101</t>
  </si>
  <si>
    <t>BOLINAS 1101504</t>
  </si>
  <si>
    <t>BOLINAS 11011232</t>
  </si>
  <si>
    <t>HALF MOON BAY 1101circuit_breaker</t>
  </si>
  <si>
    <t>ALTO 1125510</t>
  </si>
  <si>
    <t>HALF MOON BAY 11028848</t>
  </si>
  <si>
    <t>HALF MOON BAY 1103circuit_breaker</t>
  </si>
  <si>
    <t>WOODSIDE 11018601</t>
  </si>
  <si>
    <t>NAPA 11121723</t>
  </si>
  <si>
    <t>FRANKLIN 1104</t>
  </si>
  <si>
    <t>FRANKLIN 1104P146</t>
  </si>
  <si>
    <t>CALISTOGA 1101circuit_breaker</t>
  </si>
  <si>
    <t>SILVERADO 2105658898</t>
  </si>
  <si>
    <t>BOLINAS 1101530</t>
  </si>
  <si>
    <t>SAN RAFAEL 1104</t>
  </si>
  <si>
    <t>SAN RAFAEL 11042235</t>
  </si>
  <si>
    <t>MENLO 1103</t>
  </si>
  <si>
    <t>MENLO 11038982</t>
  </si>
  <si>
    <t>LAKEWOOD 1102</t>
  </si>
  <si>
    <t>LAKEWOOD 1102circuit_breaker</t>
  </si>
  <si>
    <t>TASSAJARA 2113</t>
  </si>
  <si>
    <t>TASSAJARA 2113MR276</t>
  </si>
  <si>
    <t>OAKLAND K 1103</t>
  </si>
  <si>
    <t>OAKLAND K 1103CR188</t>
  </si>
  <si>
    <t>ALTO 11243745</t>
  </si>
  <si>
    <t>NORTH DUBLIN 2103</t>
  </si>
  <si>
    <t>NORTH DUBLIN 2103circuit_breaker</t>
  </si>
  <si>
    <t>GREENBRAE 110356884</t>
  </si>
  <si>
    <t>CALISTOGA 1101890</t>
  </si>
  <si>
    <t>CALISTOGA 1102769230</t>
  </si>
  <si>
    <t>MORAGA 1105</t>
  </si>
  <si>
    <t>MORAGA 11058354</t>
  </si>
  <si>
    <t>WOODSIDE 11049032</t>
  </si>
  <si>
    <t>SILVERADO 2102</t>
  </si>
  <si>
    <t>SILVERADO 2102636</t>
  </si>
  <si>
    <t>ORINDA 0401</t>
  </si>
  <si>
    <t>ORINDA 0401N545R</t>
  </si>
  <si>
    <t>HALF MOON BAY 11038089</t>
  </si>
  <si>
    <t>RIDGE 0402</t>
  </si>
  <si>
    <t>RIDGE 0402circuit_breaker</t>
  </si>
  <si>
    <t>MONTICELLO 1101654</t>
  </si>
  <si>
    <t>STAFFORD 1101circuit_breaker</t>
  </si>
  <si>
    <t>OAKLAND K 1104CR204</t>
  </si>
  <si>
    <t>OAKLAND X 1104CR288</t>
  </si>
  <si>
    <t>ALTO 1124432</t>
  </si>
  <si>
    <t>PUEBLO 2103678</t>
  </si>
  <si>
    <t>SOBRANTE 1101</t>
  </si>
  <si>
    <t>SOBRANTE 110142914</t>
  </si>
  <si>
    <t>HALF MOON BAY 11036065</t>
  </si>
  <si>
    <t>ARLINGTON 0401</t>
  </si>
  <si>
    <t>ARLINGTON 0401circuit_breaker</t>
  </si>
  <si>
    <t>PACIFICA 1102</t>
  </si>
  <si>
    <t>PACIFICA 1102circuit_breaker</t>
  </si>
  <si>
    <t>OAKLAND X 1104CR022</t>
  </si>
  <si>
    <t>CLAYTON 22127758</t>
  </si>
  <si>
    <t>ROSSMOOR 11018132</t>
  </si>
  <si>
    <t>GREENBRAE 11031260</t>
  </si>
  <si>
    <t>SILVERADO 2104726</t>
  </si>
  <si>
    <t>NAPA 1112circuit_breaker</t>
  </si>
  <si>
    <t>ROSSMOOR 110168920</t>
  </si>
  <si>
    <t>SUNOL 11018721</t>
  </si>
  <si>
    <t>ALHAMBRA 1105</t>
  </si>
  <si>
    <t>ALHAMBRA 110595016</t>
  </si>
  <si>
    <t>BOLINAS 110137034</t>
  </si>
  <si>
    <t>LAS AROMAS 04013342</t>
  </si>
  <si>
    <t>JARVIS 1101</t>
  </si>
  <si>
    <t>JARVIS 1101MR210</t>
  </si>
  <si>
    <t>WOODSIDE 11018884</t>
  </si>
  <si>
    <t>ALTO 11221212</t>
  </si>
  <si>
    <t>PUEBLO 2102618</t>
  </si>
  <si>
    <t>OLEMA 110175686</t>
  </si>
  <si>
    <t>SAN RAFAEL 11081250</t>
  </si>
  <si>
    <t>SAN RAMON 2108</t>
  </si>
  <si>
    <t>SAN RAMON 2108circuit_breaker</t>
  </si>
  <si>
    <t>MENLO 1102W80</t>
  </si>
  <si>
    <t>BERKELEY F 1105</t>
  </si>
  <si>
    <t>BERKELEY F 1105circuit_breaker</t>
  </si>
  <si>
    <t>SAN RAFAEL 1107</t>
  </si>
  <si>
    <t>SAN RAFAEL 11071166</t>
  </si>
  <si>
    <t>HALF MOON BAY 11012500</t>
  </si>
  <si>
    <t>MONTICELLO 1101666</t>
  </si>
  <si>
    <t>SUNOL 1101MR297</t>
  </si>
  <si>
    <t>SAN RAFAEL 110839156</t>
  </si>
  <si>
    <t>OAKLAND K 1104CR208</t>
  </si>
  <si>
    <t>SILVERADO 210234959</t>
  </si>
  <si>
    <t>FREMONT 1104</t>
  </si>
  <si>
    <t>FREMONT 1104MR339</t>
  </si>
  <si>
    <t>ALTO 11251226</t>
  </si>
  <si>
    <t>WOODSIDE 110147872</t>
  </si>
  <si>
    <t>MONTICELLO 110193384</t>
  </si>
  <si>
    <t>SOBRANTE 1102</t>
  </si>
  <si>
    <t>SOBRANTE 1102circuit_breaker</t>
  </si>
  <si>
    <t>ROSSMOOR 1101L503R</t>
  </si>
  <si>
    <t>HALF MOON BAY 1103695411</t>
  </si>
  <si>
    <t>SOBRANTE 1101circuit_breaker</t>
  </si>
  <si>
    <t>SOBRANTE 1102L510R</t>
  </si>
  <si>
    <t>OAKLAND X 1105</t>
  </si>
  <si>
    <t>OAKLAND X 1105circuit_breaker</t>
  </si>
  <si>
    <t>HALF MOON BAY 110398440</t>
  </si>
  <si>
    <t>VASCO 1102</t>
  </si>
  <si>
    <t>VASCO 110211338</t>
  </si>
  <si>
    <t>SAN RAFAEL 1101</t>
  </si>
  <si>
    <t>SAN RAFAEL 110168970</t>
  </si>
  <si>
    <t>SILVERADO 210258626</t>
  </si>
  <si>
    <t>PACIFICA 1103circuit_breaker</t>
  </si>
  <si>
    <t>IGNACIO 1104</t>
  </si>
  <si>
    <t>IGNACIO 11041290</t>
  </si>
  <si>
    <t>SAN RAFAEL 1108circuit_breaker</t>
  </si>
  <si>
    <t>HALF MOON BAY 11039112</t>
  </si>
  <si>
    <t>FAIRVIEW 2207</t>
  </si>
  <si>
    <t>FAIRVIEW 2207P150</t>
  </si>
  <si>
    <t>VALLEY VIEW 1106</t>
  </si>
  <si>
    <t>VALLEY VIEW 1106circuit_breaker</t>
  </si>
  <si>
    <t>SAN RAFAEL 11081210</t>
  </si>
  <si>
    <t>VALLEY VIEW 1106P176</t>
  </si>
  <si>
    <t>ROSSMOOR 110837848</t>
  </si>
  <si>
    <t>IGNACIO 11011300</t>
  </si>
  <si>
    <t>CLAYTON 221296224</t>
  </si>
  <si>
    <t>MENLO 11028896</t>
  </si>
  <si>
    <t>LAKEWOOD 2224</t>
  </si>
  <si>
    <t>LAKEWOOD 2224568670</t>
  </si>
  <si>
    <t>SAN RAFAEL 11071276</t>
  </si>
  <si>
    <t>PUEBLO 210398394</t>
  </si>
  <si>
    <t>NORTH DUBLIN 210311101</t>
  </si>
  <si>
    <t>ORINDA 04013442</t>
  </si>
  <si>
    <t>PUEBLO 1105</t>
  </si>
  <si>
    <t>PUEBLO 1105716</t>
  </si>
  <si>
    <t>SUNOL 1101MR299</t>
  </si>
  <si>
    <t>SILVERADO 2104806</t>
  </si>
  <si>
    <t>PUEBLO 2103694</t>
  </si>
  <si>
    <t>PUEBLO 1105696</t>
  </si>
  <si>
    <t>LAKEWOOD 210738404</t>
  </si>
  <si>
    <t>OAKLAND K 1104circuit_breaker</t>
  </si>
  <si>
    <t>SOBRANTE 1103</t>
  </si>
  <si>
    <t>SOBRANTE 1103circuit_breaker</t>
  </si>
  <si>
    <t>SAN RAFAEL 1106</t>
  </si>
  <si>
    <t>SAN RAFAEL 1106910</t>
  </si>
  <si>
    <t>WOODSIDE 11018972</t>
  </si>
  <si>
    <t>GREENBRAE 1103circuit_breaker</t>
  </si>
  <si>
    <t>ROSSMOOR 1107</t>
  </si>
  <si>
    <t>ROSSMOOR 11077311</t>
  </si>
  <si>
    <t>PACIFICA 11026783</t>
  </si>
  <si>
    <t>SAN RAMON 2107</t>
  </si>
  <si>
    <t>SAN RAMON 2107MR284</t>
  </si>
  <si>
    <t>SILVERADO 2102circuit_breaker</t>
  </si>
  <si>
    <t>SAN RAMON 210853732</t>
  </si>
  <si>
    <t>OAKLAND K 1102circuit_breaker</t>
  </si>
  <si>
    <t>OLEMA 1101416</t>
  </si>
  <si>
    <t>SAN RAFAEL 1107circuit_breaker</t>
  </si>
  <si>
    <t>ALTO 1120</t>
  </si>
  <si>
    <t>ALTO 11201214</t>
  </si>
  <si>
    <t>BRENTWOOD 2105</t>
  </si>
  <si>
    <t>BRENTWOOD 2105B504R</t>
  </si>
  <si>
    <t>IGNACIO 11011264</t>
  </si>
  <si>
    <t>MORAGA 1105circuit_breaker</t>
  </si>
  <si>
    <t>HALF MOON BAY 1102circuit_breaker</t>
  </si>
  <si>
    <t>ALTO 1125902</t>
  </si>
  <si>
    <t>ALHAMBRA 110581514</t>
  </si>
  <si>
    <t>SILVERADO 210298998</t>
  </si>
  <si>
    <t>SOBRANTE 1102L520R</t>
  </si>
  <si>
    <t>CASTRO VALLEY 11068971</t>
  </si>
  <si>
    <t>PUEBLO 2102698</t>
  </si>
  <si>
    <t>OAKLAND K 1104CR206</t>
  </si>
  <si>
    <t>SILVERADO 21023010</t>
  </si>
  <si>
    <t>OLEMA 11011686</t>
  </si>
  <si>
    <t>NORTH DUBLIN 21039473</t>
  </si>
  <si>
    <t>SILVERADO 2102714</t>
  </si>
  <si>
    <t>OAKLAND D 1112</t>
  </si>
  <si>
    <t>OAKLAND D 1112CR192</t>
  </si>
  <si>
    <t>BOLINAS 11011236</t>
  </si>
  <si>
    <t>SAN RAFAEL 11073323</t>
  </si>
  <si>
    <t>BOLINAS 1101806</t>
  </si>
  <si>
    <t>TASSAJARA 2103</t>
  </si>
  <si>
    <t>TASSAJARA 2103circuit_breaker</t>
  </si>
  <si>
    <t>CAYETANO 2111</t>
  </si>
  <si>
    <t>CAYETANO 2111circuit_breaker</t>
  </si>
  <si>
    <t>FAIRVIEW 220799096</t>
  </si>
  <si>
    <t>OAKLAND X 1106</t>
  </si>
  <si>
    <t>OAKLAND X 1106CR008</t>
  </si>
  <si>
    <t>SAN RAFAEL 1105</t>
  </si>
  <si>
    <t>SAN RAFAEL 1105534</t>
  </si>
  <si>
    <t>TIDEWATER 2106</t>
  </si>
  <si>
    <t>TIDEWATER 210614072</t>
  </si>
  <si>
    <t>TASSAJARA 2104</t>
  </si>
  <si>
    <t>TASSAJARA 210419042</t>
  </si>
  <si>
    <t>MENLO 11038512</t>
  </si>
  <si>
    <t>ALHAMBRA 1105circuit_breaker</t>
  </si>
  <si>
    <t>ALTO 11251256</t>
  </si>
  <si>
    <t>LAS GALLINAS A 1106</t>
  </si>
  <si>
    <t>LAS GALLINAS A 1106circuit_breaker</t>
  </si>
  <si>
    <t>MEADOW LANE 2106</t>
  </si>
  <si>
    <t>MEADOW LANE 2106C558R</t>
  </si>
  <si>
    <t>MORAGA 1103</t>
  </si>
  <si>
    <t>MORAGA 110381146</t>
  </si>
  <si>
    <t>SAN RAFAEL 11081457</t>
  </si>
  <si>
    <t>BOLINAS 1101circuit_breaker</t>
  </si>
  <si>
    <t>PACIFICA 110266732</t>
  </si>
  <si>
    <t>IGNACIO 1104450582</t>
  </si>
  <si>
    <t>FAIRVIEW 2207P142</t>
  </si>
  <si>
    <t>PACIFICA 1101</t>
  </si>
  <si>
    <t>PACIFICA 1101circuit_breaker</t>
  </si>
  <si>
    <t>SAN RAFAEL 1105circuit_breaker</t>
  </si>
  <si>
    <t>CASTRO VALLEY 1109</t>
  </si>
  <si>
    <t>CASTRO VALLEY 1109MR334</t>
  </si>
  <si>
    <t>MONTICELLO 110137384</t>
  </si>
  <si>
    <t>MONTICELLO 1101720</t>
  </si>
  <si>
    <t>OAKLAND X 1106CR020</t>
  </si>
  <si>
    <t>HALF MOON BAY 1103H82</t>
  </si>
  <si>
    <t>BOLINAS 11011064</t>
  </si>
  <si>
    <t>FAIRVIEW 2207P148</t>
  </si>
  <si>
    <t>PUEBLO 21021326</t>
  </si>
  <si>
    <t>NOVATO 11041282</t>
  </si>
  <si>
    <t>ALHAMBRA 110582622</t>
  </si>
  <si>
    <t>MENLO 110212249</t>
  </si>
  <si>
    <t>VINEYARD 2110</t>
  </si>
  <si>
    <t>VINEYARD 2110circuit_breaker</t>
  </si>
  <si>
    <t>SAN RAFAEL 1105344</t>
  </si>
  <si>
    <t>STAFFORD 1102circuit_breaker</t>
  </si>
  <si>
    <t>FLORENCE 0401</t>
  </si>
  <si>
    <t>FLORENCE 0401circuit_breaker</t>
  </si>
  <si>
    <t>MENLO 11037902</t>
  </si>
  <si>
    <t>CASTRO VALLEY 110810315</t>
  </si>
  <si>
    <t>SILVERADO 2102808</t>
  </si>
  <si>
    <t>SUNOL 1101MR298</t>
  </si>
  <si>
    <t>SUNOL 1101MR650</t>
  </si>
  <si>
    <t>SAUSALITO 1102</t>
  </si>
  <si>
    <t>SAUSALITO 11021500</t>
  </si>
  <si>
    <t>SAN RAFAEL 11061230</t>
  </si>
  <si>
    <t>EL CERRITO G 1112</t>
  </si>
  <si>
    <t>EL CERRITO G 1112BR178</t>
  </si>
  <si>
    <t>EMERALD LAKE 0401</t>
  </si>
  <si>
    <t>EMERALD LAKE 0401circuit_breaker</t>
  </si>
  <si>
    <t>SAN RAFAEL 1104802</t>
  </si>
  <si>
    <t>MONTICELLO 1101circuit_breaker</t>
  </si>
  <si>
    <t>OAKLAND X 1106CR266</t>
  </si>
  <si>
    <t>PUEBLO 1104640</t>
  </si>
  <si>
    <t>TASSAJARA 2112D514R</t>
  </si>
  <si>
    <t>SAN RAFAEL 1101494</t>
  </si>
  <si>
    <t>MORAGA 1103circuit_breaker</t>
  </si>
  <si>
    <t>CASTRO VALLEY 1106MR205</t>
  </si>
  <si>
    <t>JARVIS 1111</t>
  </si>
  <si>
    <t>JARVIS 1111MR121</t>
  </si>
  <si>
    <t>SAN RAFAEL 110991742</t>
  </si>
  <si>
    <t>BASALT 1106</t>
  </si>
  <si>
    <t>BASALT 11065030</t>
  </si>
  <si>
    <t>HALF MOON BAY 11038894</t>
  </si>
  <si>
    <t>MORAGA 11017616</t>
  </si>
  <si>
    <t>PACIFICA 1104</t>
  </si>
  <si>
    <t>PACIFICA 1104circuit_breaker</t>
  </si>
  <si>
    <t>MONTICELLO 110165454</t>
  </si>
  <si>
    <t>WALDO 0402</t>
  </si>
  <si>
    <t>WALDO 0402circuit_breaker</t>
  </si>
  <si>
    <t>ALTO 1124circuit_breaker</t>
  </si>
  <si>
    <t>ALTO 11251158</t>
  </si>
  <si>
    <t>VALLEY VIEW 1106P128</t>
  </si>
  <si>
    <t>GREENBRAE 1104</t>
  </si>
  <si>
    <t>GREENBRAE 1104751</t>
  </si>
  <si>
    <t>IGNACIO 11011779</t>
  </si>
  <si>
    <t>CALISTOGA 1102circuit_breaker</t>
  </si>
  <si>
    <t>SAN RAFAEL 1101circuit_breaker</t>
  </si>
  <si>
    <t>VALLEY VIEW 1106P166</t>
  </si>
  <si>
    <t>OAKLAND K 1101CR170</t>
  </si>
  <si>
    <t>FAIRVIEW 2207M501R</t>
  </si>
  <si>
    <t>OAKLAND X 1106circuit_breaker</t>
  </si>
  <si>
    <t>MONTICELLO 1101630</t>
  </si>
  <si>
    <t>OAKLAND K 1101CR346</t>
  </si>
  <si>
    <t>PACIFICA 110311153</t>
  </si>
  <si>
    <t>EDES 1112</t>
  </si>
  <si>
    <t>EDES 1112CR312</t>
  </si>
  <si>
    <t>VALLEY VIEW 1105</t>
  </si>
  <si>
    <t>VALLEY VIEW 1105P126</t>
  </si>
  <si>
    <t>WOOD 0401</t>
  </si>
  <si>
    <t>WOOD 0401circuit_breaker</t>
  </si>
  <si>
    <t>GREENBRAE 1102</t>
  </si>
  <si>
    <t>GREENBRAE 11021254</t>
  </si>
  <si>
    <t>HALF MOON BAY 1103H80</t>
  </si>
  <si>
    <t>CASTRO VALLEY 1101</t>
  </si>
  <si>
    <t>CASTRO VALLEY 1101MR204</t>
  </si>
  <si>
    <t>OAKLAND X 1101</t>
  </si>
  <si>
    <t>OAKLAND X 1101CR224</t>
  </si>
  <si>
    <t>SAN RAFAEL 11092213</t>
  </si>
  <si>
    <t>VASCO 1102MR176</t>
  </si>
  <si>
    <t>OAKLAND J 1105</t>
  </si>
  <si>
    <t>OAKLAND J 1105CR256</t>
  </si>
  <si>
    <t>SAN RAFAEL 1101310</t>
  </si>
  <si>
    <t>EL CERRITO G 1105BR194</t>
  </si>
  <si>
    <t>HALF MOON BAY 11036018</t>
  </si>
  <si>
    <t>VALLEY VIEW 1106P180</t>
  </si>
  <si>
    <t>OAKLAND K 110217430</t>
  </si>
  <si>
    <t>BAY MEADOWS 2102</t>
  </si>
  <si>
    <t>BAY MEADOWS 2102circuit_breaker</t>
  </si>
  <si>
    <t>FRANKLIN 1101</t>
  </si>
  <si>
    <t>FRANKLIN 1101P138</t>
  </si>
  <si>
    <t>WOODACRE 11021280</t>
  </si>
  <si>
    <t>CASTRO VALLEY 1108MR748</t>
  </si>
  <si>
    <t>SAUSALITO 11021268</t>
  </si>
  <si>
    <t>OAKLAND K 1104CR210</t>
  </si>
  <si>
    <t>HILLSDALE 0404</t>
  </si>
  <si>
    <t>HILLSDALE 040485812</t>
  </si>
  <si>
    <t>CLAYTON 2212Y504R</t>
  </si>
  <si>
    <t>CAROLANDS 0404</t>
  </si>
  <si>
    <t>CAROLANDS 04049026</t>
  </si>
  <si>
    <t>SAN RAFAEL 1104circuit_breaker</t>
  </si>
  <si>
    <t>ALTO 1122circuit_breaker</t>
  </si>
  <si>
    <t>ALHAMBRA 11058302</t>
  </si>
  <si>
    <t>SAN RAFAEL 11071415</t>
  </si>
  <si>
    <t>EL CERRITO G 1105circuit_breaker</t>
  </si>
  <si>
    <t>SPRUCE 0402</t>
  </si>
  <si>
    <t>SPRUCE 0402BR304</t>
  </si>
  <si>
    <t>MENLO 11029110</t>
  </si>
  <si>
    <t>SPRUCE 0401</t>
  </si>
  <si>
    <t>SPRUCE 0401BR316</t>
  </si>
  <si>
    <t>SAN RAFAEL 11042651</t>
  </si>
  <si>
    <t>OAKLAND X 1106CR006</t>
  </si>
  <si>
    <t>ALTO 1125circuit_breaker</t>
  </si>
  <si>
    <t>TASSAJARA 2112circuit_breaker</t>
  </si>
  <si>
    <t>ALTO 112265474</t>
  </si>
  <si>
    <t>STAFFORD 11011298</t>
  </si>
  <si>
    <t>PALO SECO 0401</t>
  </si>
  <si>
    <t>PALO SECO 0401circuit_breaker</t>
  </si>
  <si>
    <t>OAKLAND K 1101CR178</t>
  </si>
  <si>
    <t>MORAGA 1103E510R</t>
  </si>
  <si>
    <t>OAK 0401</t>
  </si>
  <si>
    <t>OAK 0401circuit_breaker</t>
  </si>
  <si>
    <t>SAUSALITO 1101</t>
  </si>
  <si>
    <t>SAUSALITO 1101circuit_breaker</t>
  </si>
  <si>
    <t>SAN LEANDRO U 1109</t>
  </si>
  <si>
    <t>SAN LEANDRO U 1109CR182</t>
  </si>
  <si>
    <t>CASTRO VALLEY 1106MR233</t>
  </si>
  <si>
    <t>VALLEY VIEW 1103</t>
  </si>
  <si>
    <t>VALLEY VIEW 1103P160</t>
  </si>
  <si>
    <t>SUNOL 1101circuit_breaker</t>
  </si>
  <si>
    <t>MENLO 11031721</t>
  </si>
  <si>
    <t>OAKLAND K 1103circuit_breaker</t>
  </si>
  <si>
    <t>BAY MEADOWS 210257886</t>
  </si>
  <si>
    <t>VINEYARD 2107MR332</t>
  </si>
  <si>
    <t>CAROLANDS 04049024</t>
  </si>
  <si>
    <t>OAKLAND K 1103CR422</t>
  </si>
  <si>
    <t>OAKLAND J 1102</t>
  </si>
  <si>
    <t>OAKLAND J 1102CR102</t>
  </si>
  <si>
    <t>ROSSMOOR 1104</t>
  </si>
  <si>
    <t>ROSSMOOR 1104circuit_breaker</t>
  </si>
  <si>
    <t>ALTO 1123</t>
  </si>
  <si>
    <t>ALTO 1123circuit_breaker</t>
  </si>
  <si>
    <t>WOODSIDE 11049116</t>
  </si>
  <si>
    <t>OAKLAND K 1101CR172</t>
  </si>
  <si>
    <t>LAS POSITAS 2108</t>
  </si>
  <si>
    <t>LAS POSITAS 2108MR182</t>
  </si>
  <si>
    <t>ESTUDILLO 0401</t>
  </si>
  <si>
    <t>ESTUDILLO 0401circuit_breaker</t>
  </si>
  <si>
    <t>PACIFICA 11015001</t>
  </si>
  <si>
    <t>CASTRO VALLEY 1109circuit_breaker</t>
  </si>
  <si>
    <t>CAROLANDS 040484797</t>
  </si>
  <si>
    <t>TIDEWATER 210665866</t>
  </si>
  <si>
    <t>BOLINAS 1101528</t>
  </si>
  <si>
    <t>TIDEWATER 210657926</t>
  </si>
  <si>
    <t>STAFFORD 110242542</t>
  </si>
  <si>
    <t>OAKLAND X 1104circuit_breaker</t>
  </si>
  <si>
    <t>OAKLAND J 1106</t>
  </si>
  <si>
    <t>OAKLAND J 1106CR164</t>
  </si>
  <si>
    <t>CASTRO VALLEY 1108MR341</t>
  </si>
  <si>
    <t>BERKELEY F 1105BR100</t>
  </si>
  <si>
    <t>VALLEY VIEW 1105P190</t>
  </si>
  <si>
    <t>OAKLAND J 1106CR330</t>
  </si>
  <si>
    <t>SAN CARLOS 1103</t>
  </si>
  <si>
    <t>SAN CARLOS 11039148</t>
  </si>
  <si>
    <t>CAYETANO 2109</t>
  </si>
  <si>
    <t>CAYETANO 21099504</t>
  </si>
  <si>
    <t>FAIRMOUNT 0401</t>
  </si>
  <si>
    <t>FAIRMOUNT 0401circuit_breaker</t>
  </si>
  <si>
    <t>FLORENCE 0401CR220</t>
  </si>
  <si>
    <t>OAKLAND J 1102CR252</t>
  </si>
  <si>
    <t>SAN RAFAEL 1106837</t>
  </si>
  <si>
    <t>SAN CARLOS 1104</t>
  </si>
  <si>
    <t>SAN CARLOS 110436864</t>
  </si>
  <si>
    <t>CAYETANO 2109circuit_breaker</t>
  </si>
  <si>
    <t>EL CERRITO G 111257953</t>
  </si>
  <si>
    <t>SAN CARLOS 11049052</t>
  </si>
  <si>
    <t>OLEMA 110149756</t>
  </si>
  <si>
    <t>FAIRVIEW 2207P304</t>
  </si>
  <si>
    <t>LAS GALLINAS A 1105circuit_breaker</t>
  </si>
  <si>
    <t>SNEATH LANE 1107</t>
  </si>
  <si>
    <t>SNEATH LANE 110715341</t>
  </si>
  <si>
    <t>LAS GALLINAS A 1105904</t>
  </si>
  <si>
    <t>BERESFORD 0403</t>
  </si>
  <si>
    <t>BERESFORD 04039154</t>
  </si>
  <si>
    <t>EMERALD LAKE 0402</t>
  </si>
  <si>
    <t>EMERALD LAKE 04028858</t>
  </si>
  <si>
    <t>SNEATH LANE 1106</t>
  </si>
  <si>
    <t>SNEATH LANE 1106circuit_breaker</t>
  </si>
  <si>
    <t>WOODSIDE 11049030</t>
  </si>
  <si>
    <t>ALTO 1120500</t>
  </si>
  <si>
    <t>MORAGA 110518396</t>
  </si>
  <si>
    <t>CASTRO VALLEY 1108MR273</t>
  </si>
  <si>
    <t>HALF MOON BAY 11036014</t>
  </si>
  <si>
    <t>VASCO 1102MR178</t>
  </si>
  <si>
    <t>LAS GALLINAS A 1104</t>
  </si>
  <si>
    <t>LAS GALLINAS A 1104304</t>
  </si>
  <si>
    <t>SAUSALITO 110284278</t>
  </si>
  <si>
    <t>SAN CARLOS 11048942</t>
  </si>
  <si>
    <t>TULUCAY 1101</t>
  </si>
  <si>
    <t>TULUCAY 1101628</t>
  </si>
  <si>
    <t>EDES 1112CR282</t>
  </si>
  <si>
    <t>EMERALD LAKE 04028872</t>
  </si>
  <si>
    <t>SOBRANTE 1101L534R</t>
  </si>
  <si>
    <t>HALF MOON BAY 11036012</t>
  </si>
  <si>
    <t>ROSSMOOR 110479146</t>
  </si>
  <si>
    <t>CASTRO VALLEY 1108circuit_breaker</t>
  </si>
  <si>
    <t>FRANKLIN 1104P136</t>
  </si>
  <si>
    <t>EL CERRITO G 1112BR180</t>
  </si>
  <si>
    <t>CAYETANO 2109MR186</t>
  </si>
  <si>
    <t>MORAGA 110531512</t>
  </si>
  <si>
    <t>EL CERRITO G 1110</t>
  </si>
  <si>
    <t>EL CERRITO G 1110circuit_breaker</t>
  </si>
  <si>
    <t>OAKLAND J 1102CR184</t>
  </si>
  <si>
    <t>SUNOL 1101MR169</t>
  </si>
  <si>
    <t>WOODSIDE 1102</t>
  </si>
  <si>
    <t>WOODSIDE 11028862</t>
  </si>
  <si>
    <t>BELMONT 1103</t>
  </si>
  <si>
    <t>BELMONT 11038958</t>
  </si>
  <si>
    <t>OAKLAND J 1105CR130</t>
  </si>
  <si>
    <t>CASTRO VALLEY 1101MR359</t>
  </si>
  <si>
    <t>OAKLAND J 1118</t>
  </si>
  <si>
    <t>OAKLAND J 1118CR198</t>
  </si>
  <si>
    <t>EMERALD LAKE 0402circuit_breaker</t>
  </si>
  <si>
    <t>EL CERRITO G 1112circuit_breaker</t>
  </si>
  <si>
    <t>SAN CARLOS 11048846</t>
  </si>
  <si>
    <t>BERKELEY F 0402</t>
  </si>
  <si>
    <t>BERKELEY F 0402circuit_breaker</t>
  </si>
  <si>
    <t>PETALUMA C 1109128</t>
  </si>
  <si>
    <t>FREMONT 1104MR707</t>
  </si>
  <si>
    <t>SNEATH LANE 1107circuit_breaker</t>
  </si>
  <si>
    <t>CLAYTON 2212circuit_breaker</t>
  </si>
  <si>
    <t>OAKLAND J 1102CR254</t>
  </si>
  <si>
    <t>EL CERRITO G 1111</t>
  </si>
  <si>
    <t>EL CERRITO G 1111circuit_breaker</t>
  </si>
  <si>
    <t>SAN CARLOS 110479774</t>
  </si>
  <si>
    <t>WOODSIDE 1104555372</t>
  </si>
  <si>
    <t>SERRAMONTE 1104</t>
  </si>
  <si>
    <t>SERRAMONTE 110412705</t>
  </si>
  <si>
    <t>SNEATH LANE 1101</t>
  </si>
  <si>
    <t>SNEATH LANE 110134438</t>
  </si>
  <si>
    <t>SNEATH LANE 11071277</t>
  </si>
  <si>
    <t>EDES 1112CR100</t>
  </si>
  <si>
    <t>SAN RAMON 2107circuit_breaker</t>
  </si>
  <si>
    <t>EDES 1112CR308</t>
  </si>
  <si>
    <t>EL CERRITO G 1113</t>
  </si>
  <si>
    <t>EL CERRITO G 1113circuit_breaker</t>
  </si>
  <si>
    <t>EDES 1112CR306</t>
  </si>
  <si>
    <t>SAUSALITO 1102410</t>
  </si>
  <si>
    <t>EDES 1112circuit_breaker</t>
  </si>
  <si>
    <t>FAIRVIEW 2207circuit_breaker</t>
  </si>
  <si>
    <t>SAN LEANDRO U 1109CR002</t>
  </si>
  <si>
    <t>SAN LEANDRO U 1114</t>
  </si>
  <si>
    <t>SAN LEANDRO U 1114MR218</t>
  </si>
  <si>
    <t>ALTO 112088190</t>
  </si>
  <si>
    <t>SNEATH LANE 1102</t>
  </si>
  <si>
    <t>SNEATH LANE 110210255</t>
  </si>
  <si>
    <t>VALLEY VIEW 1105circuit_breaker</t>
  </si>
  <si>
    <t>LAS POSITAS 2108MR190</t>
  </si>
  <si>
    <t>IGNACIO 1103</t>
  </si>
  <si>
    <t>IGNACIO 1103circuit_breaker</t>
  </si>
  <si>
    <t>BRENTWOOD 210596324</t>
  </si>
  <si>
    <t>WALDO 0401</t>
  </si>
  <si>
    <t>WALDO 0401circuit_breaker</t>
  </si>
  <si>
    <t>HALF MOON BAY 110148868</t>
  </si>
  <si>
    <t>RALSTON 1102</t>
  </si>
  <si>
    <t>RALSTON 11022028</t>
  </si>
  <si>
    <t>TASSAJARA 21126392</t>
  </si>
  <si>
    <t>SAUSALITO 11021224</t>
  </si>
  <si>
    <t>LAS GALLINAS A 11041220</t>
  </si>
  <si>
    <t>NORTH DUBLIN 2101</t>
  </si>
  <si>
    <t>NORTH DUBLIN 2101circuit_breaker</t>
  </si>
  <si>
    <t>HOLLYWOOD 0401</t>
  </si>
  <si>
    <t>HOLLYWOOD 0401circuit_breaker</t>
  </si>
  <si>
    <t>SAN CARLOS 110475210</t>
  </si>
  <si>
    <t>OAKLAND J 1105CR150</t>
  </si>
  <si>
    <t>WOODSIDE 110411555</t>
  </si>
  <si>
    <t>BERESFORD 0403circuit_breaker</t>
  </si>
  <si>
    <t>RALSTON 1101</t>
  </si>
  <si>
    <t>RALSTON 1101circuit_breaker</t>
  </si>
  <si>
    <t>CASTRO VALLEY 1104</t>
  </si>
  <si>
    <t>CASTRO VALLEY 1104MR236</t>
  </si>
  <si>
    <t>SAN LEANDRO U 1114MR544</t>
  </si>
  <si>
    <t>PUEBLO 2102circuit_breaker</t>
  </si>
  <si>
    <t>LAS PULGAS 0401</t>
  </si>
  <si>
    <t>LAS PULGAS 0401circuit_breaker</t>
  </si>
  <si>
    <t>WILLOW PASS 1101</t>
  </si>
  <si>
    <t>WILLOW PASS 1101circuit_breaker</t>
  </si>
  <si>
    <t>SAN LEANDRO U 1114MR545</t>
  </si>
  <si>
    <t>RALSTON 110148936</t>
  </si>
  <si>
    <t>SNEATH LANE 1102circuit_breaker</t>
  </si>
  <si>
    <t>SAN LEANDRO U 1109CR284</t>
  </si>
  <si>
    <t>JARVIS 1108MR368</t>
  </si>
  <si>
    <t>CASTRO VALLEY 1108MR379</t>
  </si>
  <si>
    <t>SNEATH LANE 1101circuit_breaker</t>
  </si>
  <si>
    <t>SUNOL 1101MR387</t>
  </si>
  <si>
    <t>BANCROFT 0402</t>
  </si>
  <si>
    <t>BANCROFT 0402circuit_breaker</t>
  </si>
  <si>
    <t>BELMONT 1110</t>
  </si>
  <si>
    <t>BELMONT 111039182</t>
  </si>
  <si>
    <t>SAN RAMON 2106</t>
  </si>
  <si>
    <t>SAN RAMON 2106circuit_breaker</t>
  </si>
  <si>
    <t>CASTRO VALLEY 1104MR201</t>
  </si>
  <si>
    <t>CASTRO VALLEY 1101MR518</t>
  </si>
  <si>
    <t>SNEATH LANE 110168070</t>
  </si>
  <si>
    <t>SAN LEANDRO U 11149838</t>
  </si>
  <si>
    <t>LAS GALLINAS A 11051218</t>
  </si>
  <si>
    <t>BELMONT 11038956</t>
  </si>
  <si>
    <t>WATERSHED 0402</t>
  </si>
  <si>
    <t>WATERSHED 0402circuit_breaker</t>
  </si>
  <si>
    <t>ALHAMBRA 1102</t>
  </si>
  <si>
    <t>ALHAMBRA 1102circuit_breaker</t>
  </si>
  <si>
    <t>SNEATH LANE 110275844</t>
  </si>
  <si>
    <t>SAN RAFAEL 110648752</t>
  </si>
  <si>
    <t>BELMONT 11109090</t>
  </si>
  <si>
    <t>OAKLAND J 1105153228</t>
  </si>
  <si>
    <t>LAKEWOOD 2227</t>
  </si>
  <si>
    <t>LAKEWOOD 2227W503R</t>
  </si>
  <si>
    <t>EL CERRITO G 1112BR196</t>
  </si>
  <si>
    <t>PASO ROBLES 1103N04</t>
  </si>
  <si>
    <t>GOLDTREE 1107</t>
  </si>
  <si>
    <t>GOLDTREE 1107circuit_breaker</t>
  </si>
  <si>
    <t>SCE REFUGIO 1101</t>
  </si>
  <si>
    <t>SCE REFUGIO 1101circuit_breaker</t>
  </si>
  <si>
    <t>FORT ROSS 1121204</t>
  </si>
  <si>
    <t>JOLON 11027002</t>
  </si>
  <si>
    <t>LOS OSITOS 21037468</t>
  </si>
  <si>
    <t>DIAMOND SPRINGS 1106176130</t>
  </si>
  <si>
    <t>CAMP EVERS 2105BL 2101</t>
  </si>
  <si>
    <t>LOS MOLINOS 1101</t>
  </si>
  <si>
    <t>LOS MOLINOS 11011308</t>
  </si>
  <si>
    <t>SPAULDING 1101circuit_breaker</t>
  </si>
  <si>
    <t>OAKHURST 110310723</t>
  </si>
  <si>
    <t>SAN RAMON 2119</t>
  </si>
  <si>
    <t>SAN RAMON 2119circuit_breaker</t>
  </si>
  <si>
    <t>GOLDTREE 1108</t>
  </si>
  <si>
    <t>GOLDTREE 1108circuit_breaker</t>
  </si>
  <si>
    <t>WESTLEY 1103</t>
  </si>
  <si>
    <t>WESTLEY 11039010</t>
  </si>
  <si>
    <t>OAKLAND X 1104CR101</t>
  </si>
  <si>
    <t>LOS OSITOS 21037062</t>
  </si>
  <si>
    <t>MIRABEL 110213597</t>
  </si>
  <si>
    <t>SAN LUIS OBISPO 1104circuit_breaker</t>
  </si>
  <si>
    <t>LLAGAS 2101XR244</t>
  </si>
  <si>
    <t>SONOMA 1104414</t>
  </si>
  <si>
    <t>FORT BRAGG A 110233064</t>
  </si>
  <si>
    <t>COVELO 1101562360</t>
  </si>
  <si>
    <t>EL CERRITO G 1105BR164</t>
  </si>
  <si>
    <t>SONOMA 1105138</t>
  </si>
  <si>
    <t>SWIFT 2109</t>
  </si>
  <si>
    <t>SWIFT 2109XR300</t>
  </si>
  <si>
    <t>ANTELOPE 1101</t>
  </si>
  <si>
    <t>ANTELOPE 11011631</t>
  </si>
  <si>
    <t>MONTICELLO 11011589</t>
  </si>
  <si>
    <t>POTTER VALLEY P H 1105990354</t>
  </si>
  <si>
    <t>KERN OIL 1106</t>
  </si>
  <si>
    <t>KERN OIL 110646960</t>
  </si>
  <si>
    <t>WILLITS 11021270</t>
  </si>
  <si>
    <t>SAN LUIS OBISPO 1107V08</t>
  </si>
  <si>
    <t>OILFIELDS 11032757</t>
  </si>
  <si>
    <t>WILLOW PASS 2108</t>
  </si>
  <si>
    <t>WILLOW PASS 2108circuit_breaker</t>
  </si>
  <si>
    <t>OCEANO 110376678</t>
  </si>
  <si>
    <t>ARVIN 1101</t>
  </si>
  <si>
    <t>ARVIN 110194892</t>
  </si>
  <si>
    <t>MARIPOSA 210190130</t>
  </si>
  <si>
    <t>OILFIELDS 11037006</t>
  </si>
  <si>
    <t>CALISTOGA 110266730</t>
  </si>
  <si>
    <t>BUELLTON 110163389</t>
  </si>
  <si>
    <t>PAUL SWEET 210510290</t>
  </si>
  <si>
    <t>GONZALES 1104</t>
  </si>
  <si>
    <t>GONZALES 110422418</t>
  </si>
  <si>
    <t>VIEJO 22049440</t>
  </si>
  <si>
    <t>SONOMA 1107294</t>
  </si>
  <si>
    <t>PEABODY 2106circuit_breaker</t>
  </si>
  <si>
    <t>PASO ROBLES 1103N50</t>
  </si>
  <si>
    <t>MC ARTHUR 110137344</t>
  </si>
  <si>
    <t>SAN CARLOS 11049048</t>
  </si>
  <si>
    <t>SAN LUIS OBISPO 1107V58</t>
  </si>
  <si>
    <t>GREENBRAE 11037315</t>
  </si>
  <si>
    <t>PETALUMA C 1109373772</t>
  </si>
  <si>
    <t>JOLON 11027004</t>
  </si>
  <si>
    <t>PETALUMA C 1109circuit_breaker</t>
  </si>
  <si>
    <t>WYANDOTTE 110366146</t>
  </si>
  <si>
    <t>GREEN VALLEY 210112824</t>
  </si>
  <si>
    <t>WILDWOOD 1101circuit_breaker</t>
  </si>
  <si>
    <t>OILFIELDS 1103N44</t>
  </si>
  <si>
    <t>PETALUMA C 1109664732</t>
  </si>
  <si>
    <t>CASTRO VALLEY 11087742</t>
  </si>
  <si>
    <t>PASO ROBLES 1103451760</t>
  </si>
  <si>
    <t>VIEJO 22019704</t>
  </si>
  <si>
    <t>HARTLEY 1101471</t>
  </si>
  <si>
    <t>SONOMA 11054456</t>
  </si>
  <si>
    <t>WASHINGTON CITY GEN. 1101</t>
  </si>
  <si>
    <t>WASHINGTON CITY GEN. 11011101/2</t>
  </si>
  <si>
    <t>MC ARTHUR 110153120</t>
  </si>
  <si>
    <t>SUNOL 110148180</t>
  </si>
  <si>
    <t>MONTICELLO 11011780</t>
  </si>
  <si>
    <t>POSO MOUNTAIN 2101circuit_breaker</t>
  </si>
  <si>
    <t>CLOVERDALE 110247214</t>
  </si>
  <si>
    <t>TASSAJARA 21123202</t>
  </si>
  <si>
    <t>MADISON 21011969</t>
  </si>
  <si>
    <t>SCE TEHACHAPI 1101</t>
  </si>
  <si>
    <t>SCE TEHACHAPI 1101circuit_breaker</t>
  </si>
  <si>
    <t>SALT SPRINGS 21023118</t>
  </si>
  <si>
    <t>LAKEWOOD 2224W544R</t>
  </si>
  <si>
    <t>CLARKSVILLE 2103circuit_breaker</t>
  </si>
  <si>
    <t>STAFFORD 1102361952</t>
  </si>
  <si>
    <t>DIABLO CANYON 1101</t>
  </si>
  <si>
    <t>DIABLO CANYON 1101circuit_breaker</t>
  </si>
  <si>
    <t>SAN JOAQUIN #3 1101circuit_breaker</t>
  </si>
  <si>
    <t>STAFFORD 1102784704</t>
  </si>
  <si>
    <t>POINT ARENA 11013702</t>
  </si>
  <si>
    <t>PETALUMA C 1108628</t>
  </si>
  <si>
    <t>SIERRA CITY GEN 1101</t>
  </si>
  <si>
    <t>SIERRA CITY GEN 11011101/2</t>
  </si>
  <si>
    <t>OILFIELDS 11035175</t>
  </si>
  <si>
    <t>WEST POINT 1101L1969</t>
  </si>
  <si>
    <t>STAFFORD 11021019</t>
  </si>
  <si>
    <t>HARTLEY 110158095</t>
  </si>
  <si>
    <t>STAFFORD 11021258</t>
  </si>
  <si>
    <t>JOLON 11027068</t>
  </si>
  <si>
    <t>RINCON 1102640</t>
  </si>
  <si>
    <t>PUEBLO 11053022</t>
  </si>
  <si>
    <t>BIG MEADOWS 21012016</t>
  </si>
  <si>
    <t>FORT ORD 21069658</t>
  </si>
  <si>
    <t>MORRO BAY 1102V80</t>
  </si>
  <si>
    <t>STANISLAUS 1702L611</t>
  </si>
  <si>
    <t>GABILAN 11013722</t>
  </si>
  <si>
    <t>OILFIELDS 1103N64</t>
  </si>
  <si>
    <t>GREEN VALLEY 210190860</t>
  </si>
  <si>
    <t>NARROWS 21052214</t>
  </si>
  <si>
    <t>POSO MOUNTAIN 21011703</t>
  </si>
  <si>
    <t>PETALUMA C 1108630</t>
  </si>
  <si>
    <t>SAN RAFAEL 110668694</t>
  </si>
  <si>
    <t>FORT BRAGG A 110436526</t>
  </si>
  <si>
    <t>WOODSIDE 1101circuit_breaker</t>
  </si>
  <si>
    <t>PASO ROBLES 1103N02</t>
  </si>
  <si>
    <t>HALF MOON BAY 110376762</t>
  </si>
  <si>
    <t>CORNING 110135974</t>
  </si>
  <si>
    <t>GLENN 1101</t>
  </si>
  <si>
    <t>GLENN 11012012</t>
  </si>
  <si>
    <t>COTTONWOOD 1103circuit_breaker</t>
  </si>
  <si>
    <t>MIWUK 170179118</t>
  </si>
  <si>
    <t>BRUNSWICK 11047181</t>
  </si>
  <si>
    <t>DOWNIEVILLE DIESEL 1101</t>
  </si>
  <si>
    <t>DOWNIEVILLE DIESEL 1101circuit_breaker</t>
  </si>
  <si>
    <t>SAN RAFAEL 1107434</t>
  </si>
  <si>
    <t>SHINGLE SPRINGS 210551738</t>
  </si>
  <si>
    <t>STANISLAUS 1702L5381</t>
  </si>
  <si>
    <t>SAN LUIS OBISPO 1101592368</t>
  </si>
  <si>
    <t>PETALUMA C 1108296</t>
  </si>
  <si>
    <t>EDENVALE 2107circuit_breaker</t>
  </si>
  <si>
    <t>CMC 1102</t>
  </si>
  <si>
    <t>CMC 1102circuit_breaker</t>
  </si>
  <si>
    <t>FORT ORD 21069656</t>
  </si>
  <si>
    <t>SARATOGA 1103LC82</t>
  </si>
  <si>
    <t>MARTELL 110292172</t>
  </si>
  <si>
    <t>SNEATH LANE 11061339</t>
  </si>
  <si>
    <t>PACIFICA 110252715</t>
  </si>
  <si>
    <t>DEL MAR 210938684</t>
  </si>
  <si>
    <t>ECHO SUMMIT 1101circuit_breaker</t>
  </si>
  <si>
    <t>OAKLAND J 1116</t>
  </si>
  <si>
    <t>OAKLAND J 1116circuit_breaker</t>
  </si>
  <si>
    <t>LAMONT 1102</t>
  </si>
  <si>
    <t>LAMONT 11024222</t>
  </si>
  <si>
    <t>CALPINE 1144304</t>
  </si>
  <si>
    <t>MILPITAS 110962157</t>
  </si>
  <si>
    <t>KESWICK 1101circuit_breaker</t>
  </si>
  <si>
    <t>WASHINGTON CITY GEN. 1101circuit_breaker</t>
  </si>
  <si>
    <t>SONOMA 1104914376</t>
  </si>
  <si>
    <t>SARATOGA 1103LC40</t>
  </si>
  <si>
    <t>EEL RIVER 1103circuit_breaker</t>
  </si>
  <si>
    <t>OILFIELDS 1103N40</t>
  </si>
  <si>
    <t>VIEJO 220255787</t>
  </si>
  <si>
    <t>PALMER 1101M88</t>
  </si>
  <si>
    <t>RALSTON 1102circuit_breaker</t>
  </si>
  <si>
    <t>POINT MORETTI 1101circuit_breaker</t>
  </si>
  <si>
    <t>BERKELEY F 1105BR166</t>
  </si>
  <si>
    <t>BRUNSWICK 1110circuit_breaker</t>
  </si>
  <si>
    <t>MILPITAS 1108</t>
  </si>
  <si>
    <t>MILPITAS 1108XR122</t>
  </si>
  <si>
    <t>EEL RIVER 110249130</t>
  </si>
  <si>
    <t>WYANDOTTE 11095973</t>
  </si>
  <si>
    <t>CALPINE 1146200-G</t>
  </si>
  <si>
    <t>MADISON 1105</t>
  </si>
  <si>
    <t>MADISON 11057712</t>
  </si>
  <si>
    <t>SAN RAMON 2102</t>
  </si>
  <si>
    <t>SAN RAMON 2102circuit_breaker</t>
  </si>
  <si>
    <t>TASSAJARA 2104circuit_breaker</t>
  </si>
  <si>
    <t>ALHAMBRA 110213333</t>
  </si>
  <si>
    <t>CLAYTON 22159765</t>
  </si>
  <si>
    <t>OILFIELDS 110383158</t>
  </si>
  <si>
    <t>BRENTWOOD 2105502672</t>
  </si>
  <si>
    <t>STAFFORD 11021048</t>
  </si>
  <si>
    <t>BRUNSWICK 110378862</t>
  </si>
  <si>
    <t>SANTA ROSA A 1108</t>
  </si>
  <si>
    <t>SANTA ROSA A 1108626</t>
  </si>
  <si>
    <t>COTATI 1103252</t>
  </si>
  <si>
    <t>CALPINE 1144962</t>
  </si>
  <si>
    <t>KERN OIL 11063301</t>
  </si>
  <si>
    <t>EEL RIVER 1102530</t>
  </si>
  <si>
    <t>VIEJO 22039094</t>
  </si>
  <si>
    <t>CMC 1101</t>
  </si>
  <si>
    <t>CMC 1101circuit_breaker</t>
  </si>
  <si>
    <t>SIERRA CITY GEN 1101circuit_breaker</t>
  </si>
  <si>
    <t>TRES PINOS 1111</t>
  </si>
  <si>
    <t>TRES PINOS 11114032</t>
  </si>
  <si>
    <t>PETALUMA C 1108636</t>
  </si>
  <si>
    <t>PASO ROBLES 1107</t>
  </si>
  <si>
    <t>PASO ROBLES 1107circuit_breaker</t>
  </si>
  <si>
    <t>WOODSIDE 1104circuit_breaker</t>
  </si>
  <si>
    <t>CAYUCOS 1101</t>
  </si>
  <si>
    <t>CAYUCOS 11014701</t>
  </si>
  <si>
    <t>PLACERVILLE 1109</t>
  </si>
  <si>
    <t>PLACERVILLE 1109circuit_breaker</t>
  </si>
  <si>
    <t>FLINT 1102</t>
  </si>
  <si>
    <t>FLINT 1102circuit_breaker</t>
  </si>
  <si>
    <t>ELK CREEK 1101circuit_breaker</t>
  </si>
  <si>
    <t>SAN RAMON 2117</t>
  </si>
  <si>
    <t>SAN RAMON 2117circuit_breaker</t>
  </si>
  <si>
    <t>COVELO 110196896</t>
  </si>
  <si>
    <t>CAMP EVERS 210595050</t>
  </si>
  <si>
    <t>KANAKA 11011036</t>
  </si>
  <si>
    <t>EDENVALE 2113</t>
  </si>
  <si>
    <t>EDENVALE 2113circuit_breaker</t>
  </si>
  <si>
    <t>SUMMIT 1101circuit_breaker</t>
  </si>
  <si>
    <t>OILFIELDS 1103N42</t>
  </si>
  <si>
    <t>SAUSALITO 11011270</t>
  </si>
  <si>
    <t>CEDAR CREEK 11011362</t>
  </si>
  <si>
    <t>CALPINE 1144276-G</t>
  </si>
  <si>
    <t>COVELO 110137328</t>
  </si>
  <si>
    <t>TULUCAY 1101circuit_breaker</t>
  </si>
  <si>
    <t>SAN RAMON 2101</t>
  </si>
  <si>
    <t>SAN RAMON 2101circuit_breaker</t>
  </si>
  <si>
    <t>VALLEY VIEW 1105P124</t>
  </si>
  <si>
    <t>SAN RAMON 2107MR441</t>
  </si>
  <si>
    <t>ORINDA 0401circuit_breaker</t>
  </si>
  <si>
    <t>FULTON 110258990</t>
  </si>
  <si>
    <t>BRENTWOOD 21056512</t>
  </si>
  <si>
    <t>LAS GALLINAS A 1107</t>
  </si>
  <si>
    <t>LAS GALLINAS A 1107554</t>
  </si>
  <si>
    <t>TIVY VALLEY 110737522</t>
  </si>
  <si>
    <t>EL CERRITO G 1110BR236</t>
  </si>
  <si>
    <t>CASTRO VALLEY 1108MR525</t>
  </si>
  <si>
    <t>FRANKLIN 1104circuit_breaker</t>
  </si>
  <si>
    <t>SOBRANTE 1103N510R</t>
  </si>
  <si>
    <t>WOODWARD 2108688294</t>
  </si>
  <si>
    <t>TASSAJARA 2109</t>
  </si>
  <si>
    <t>TASSAJARA 2109circuit_breaker</t>
  </si>
  <si>
    <t>LOS OSITOS 21037082</t>
  </si>
  <si>
    <t>OROSI 1102</t>
  </si>
  <si>
    <t>OROSI 11027948F</t>
  </si>
  <si>
    <t>CALPINE 1146394G</t>
  </si>
  <si>
    <t>PETALUMA C 110856774</t>
  </si>
  <si>
    <t>DOWNIEVILLE DIESEL 11011101/2</t>
  </si>
  <si>
    <t>SAN RAMON 2103</t>
  </si>
  <si>
    <t>SAN RAMON 2103MR279</t>
  </si>
  <si>
    <t>OCEANO 1105V48</t>
  </si>
  <si>
    <t>DUNBAR 110113481</t>
  </si>
  <si>
    <t>WYANDOTTE 11102590</t>
  </si>
  <si>
    <t>RALSTON 11029126</t>
  </si>
  <si>
    <t>SWIFT 2107</t>
  </si>
  <si>
    <t>SWIFT 2107XR526</t>
  </si>
  <si>
    <t>VOLTA 1101circuit_breaker</t>
  </si>
  <si>
    <t>CABRILLO 1103circuit_breaker</t>
  </si>
  <si>
    <t>HICKS 2103XR248</t>
  </si>
  <si>
    <t>LOS COCHES 1101</t>
  </si>
  <si>
    <t>LOS COCHES 1101circuit_breaker</t>
  </si>
  <si>
    <t>NARROWS 2104</t>
  </si>
  <si>
    <t>NARROWS 2104circuit_breaker</t>
  </si>
  <si>
    <t>ANDERSON 11011390</t>
  </si>
  <si>
    <t>KIRKER 2104circuit_breaker</t>
  </si>
  <si>
    <t>HIGHLANDS 1101</t>
  </si>
  <si>
    <t>HIGHLANDS 1101circuit_breaker</t>
  </si>
  <si>
    <t>MORRO BAY 1101W04</t>
  </si>
  <si>
    <t>BERKELEY T 0404</t>
  </si>
  <si>
    <t>BERKELEY T 0404circuit_breaker</t>
  </si>
  <si>
    <t>GREENBRAE 1101</t>
  </si>
  <si>
    <t>GREENBRAE 110182270</t>
  </si>
  <si>
    <t>GOLDTREE 1105551904</t>
  </si>
  <si>
    <t>POSO MOUNTAIN 2103circuit_breaker</t>
  </si>
  <si>
    <t>Total mavf_core_risk</t>
  </si>
  <si>
    <t>Grand Total</t>
  </si>
  <si>
    <t>Values</t>
  </si>
  <si>
    <t>mean_mavf_core_risk_RANK</t>
  </si>
  <si>
    <t>mavf_core_risk</t>
  </si>
  <si>
    <t>total pixel_count</t>
  </si>
  <si>
    <t>mean_mavf_core_risk_</t>
  </si>
  <si>
    <t>total primary_length_m</t>
  </si>
  <si>
    <t>total primary_length_m_hftd_23</t>
  </si>
  <si>
    <t>Cumulative Miles</t>
  </si>
  <si>
    <t>Change Group Names-&gt;</t>
  </si>
  <si>
    <t>Completed Work</t>
  </si>
  <si>
    <t>Remaining Risk</t>
  </si>
  <si>
    <t>SANTA YNEZ 1101circuit_breaker</t>
  </si>
  <si>
    <t>SAN LUIS OBISPO 1108337126</t>
  </si>
  <si>
    <t>COTATI 11052121</t>
  </si>
  <si>
    <t>COTATI 11058459</t>
  </si>
  <si>
    <t>COTTONWOOD 110331548</t>
  </si>
  <si>
    <t>PANORAMA 1102circuit_breaker</t>
  </si>
  <si>
    <t>BANGOR 1101478754</t>
  </si>
  <si>
    <t>SH or &gt;90% Complete</t>
  </si>
  <si>
    <t>Change Control Proposal</t>
  </si>
  <si>
    <t>REMAINING_MILES</t>
  </si>
  <si>
    <t>EST_TREE_WORK</t>
  </si>
  <si>
    <t>Commitments for 2021</t>
  </si>
  <si>
    <t>Additional Optimized Miles</t>
  </si>
  <si>
    <t>Total</t>
  </si>
  <si>
    <t>Commitments</t>
  </si>
  <si>
    <t>2021</t>
  </si>
  <si>
    <t>REGION</t>
  </si>
  <si>
    <t>DIVISION</t>
  </si>
  <si>
    <t>CIRCUITNAME</t>
  </si>
  <si>
    <t>PZ_IDX</t>
  </si>
  <si>
    <t>CIRCUIT_PR</t>
  </si>
  <si>
    <t>TOTAL_GRID_mavf_core_risk</t>
  </si>
  <si>
    <t>GRID_RISK_AREA_SQHM</t>
  </si>
  <si>
    <t>TOTAL_MILES</t>
  </si>
  <si>
    <t>COMPLETED_MILES</t>
  </si>
  <si>
    <t>INSPECTED_MILES</t>
  </si>
  <si>
    <t>ST_COUNT</t>
  </si>
  <si>
    <t>ACTUAL_TREE_COUNT</t>
  </si>
  <si>
    <t>ACTUAL_TREE_WORK</t>
  </si>
  <si>
    <t>ACTUAL_TREE_WORK_REMOVAL</t>
  </si>
  <si>
    <t>COMPLETED_TREE_WORK</t>
  </si>
  <si>
    <t>COMPLETED_TREE_WORK_REMOVAL</t>
  </si>
  <si>
    <t>REMAINING_CS_REFUSALS</t>
  </si>
  <si>
    <t>REMAINING_CS_COUNT</t>
  </si>
  <si>
    <t>REMAINING_FACTOR</t>
  </si>
  <si>
    <t>EST_TREE_COUNT</t>
  </si>
  <si>
    <t>EST_TREE_PI</t>
  </si>
  <si>
    <t>EST_REMOVAL</t>
  </si>
  <si>
    <t>EST_REMAINING_TREE_PI</t>
  </si>
  <si>
    <t>EST_REMAINING_TREE_WORK</t>
  </si>
  <si>
    <t>EST_REMAINING_REMOVAL</t>
  </si>
  <si>
    <t>EST_COST_TO_COMPLETE_KDOL</t>
  </si>
  <si>
    <t>ZONE_RISK_INTENSITY_FACTOR</t>
  </si>
  <si>
    <t>TW_ADJ_GRID_RISK</t>
  </si>
  <si>
    <t>AVG_MAVF_CORE_RISK_RANK_RN</t>
  </si>
  <si>
    <t xml:space="preserve">Total CPZ Risk </t>
  </si>
  <si>
    <t>CPZ_EXCLUSION</t>
  </si>
  <si>
    <t>CARRY_OVER_KEEP</t>
  </si>
  <si>
    <t>TARGET_LIST</t>
  </si>
  <si>
    <t>MUST_KEEP</t>
  </si>
  <si>
    <t>MK_TW_MI_Target_TWRank</t>
  </si>
  <si>
    <t>WGC_Approved_Plan</t>
  </si>
  <si>
    <t>1800_Mile_Plan ($538M)</t>
  </si>
  <si>
    <t>Unconstrained_EVM_RR</t>
  </si>
  <si>
    <t>Unconstrained_Dx_RR</t>
  </si>
  <si>
    <t>RISK_GROUP_Dx</t>
  </si>
  <si>
    <t>RISK_GROUP_EVM</t>
  </si>
  <si>
    <t>RISK_VALUE_ADDRESSED</t>
  </si>
  <si>
    <t>Remain TW Per Mi</t>
  </si>
  <si>
    <t>TW per Mi</t>
  </si>
  <si>
    <t>Percent_Completed</t>
  </si>
  <si>
    <t>NC_North Coast</t>
  </si>
  <si>
    <t>SI_Sierra</t>
  </si>
  <si>
    <t>YO_Yosemite</t>
  </si>
  <si>
    <t>HU_Humboldt</t>
  </si>
  <si>
    <t>NV_North Valley</t>
  </si>
  <si>
    <t>NB_North Bay</t>
  </si>
  <si>
    <t>FR_Fresno</t>
  </si>
  <si>
    <t>SO_Sonoma</t>
  </si>
  <si>
    <t>SA_Sacramento</t>
  </si>
  <si>
    <t>PE_Peninsula</t>
  </si>
  <si>
    <t>SAN JOAQUIN NO2 1103</t>
  </si>
  <si>
    <t>LP_Los Padres</t>
  </si>
  <si>
    <t>ST_Stockton</t>
  </si>
  <si>
    <t>SAN JOAQUIN NO3 1103</t>
  </si>
  <si>
    <t>DI_Diablo</t>
  </si>
  <si>
    <t>SJ_San Jose</t>
  </si>
  <si>
    <t>MI_Mission</t>
  </si>
  <si>
    <t>CC_Central Coast</t>
  </si>
  <si>
    <t>DA_De Anza</t>
  </si>
  <si>
    <t>SAN JOAQUIN NO3 1102</t>
  </si>
  <si>
    <t>BURNEY 1101</t>
  </si>
  <si>
    <t>DEL MAR 210584138</t>
  </si>
  <si>
    <t>OCEANO 1102</t>
  </si>
  <si>
    <t>CENTERVILLE 1101</t>
  </si>
  <si>
    <t>SPRING GAP 1702</t>
  </si>
  <si>
    <t>9690</t>
  </si>
  <si>
    <t>171410</t>
  </si>
  <si>
    <t>9280</t>
  </si>
  <si>
    <t>COTATI 1103310</t>
  </si>
  <si>
    <t>SANTA YNEZ 110488746</t>
  </si>
  <si>
    <t>701650</t>
  </si>
  <si>
    <t>OCEANO 1103circuit_breaker</t>
  </si>
  <si>
    <t>EB_East Bay</t>
  </si>
  <si>
    <t>MESA 1103M68</t>
  </si>
  <si>
    <t>10720</t>
  </si>
  <si>
    <t>SO. CAL. EDISON NO3 1101</t>
  </si>
  <si>
    <t>KE_Kern</t>
  </si>
  <si>
    <t>VACAVILLE 1103circuit_breaker</t>
  </si>
  <si>
    <t>SPENCE 1104</t>
  </si>
  <si>
    <t>SAN JOAQUIN NO3 1101</t>
  </si>
  <si>
    <t>CASTRO VALLEY 1111</t>
  </si>
  <si>
    <t>PETALUMA C 1108circuit_breaker</t>
  </si>
  <si>
    <t>ORINDA 0402</t>
  </si>
  <si>
    <t>BRENTWOOD 210598606</t>
  </si>
  <si>
    <t>ATASCADERO 1102circuit_breaker</t>
  </si>
  <si>
    <t>COARSEGOLD 210310300</t>
  </si>
  <si>
    <t>HORSESHOE 1104circuit_breaker</t>
  </si>
  <si>
    <t>1943</t>
  </si>
  <si>
    <t>ATASCADERO 1103A80</t>
  </si>
  <si>
    <t>BUELLTON 1101circuit_breaker</t>
  </si>
  <si>
    <t>SAN LUIS OBISPO 1102V96</t>
  </si>
  <si>
    <t>MILPITAS 1105</t>
  </si>
  <si>
    <t>MILPITAS 1105circuit_breaker</t>
  </si>
  <si>
    <t>OAKHURST 110311900</t>
  </si>
  <si>
    <t>693441</t>
  </si>
  <si>
    <t>VACAVILLE 1108circuit_breaker</t>
  </si>
  <si>
    <t>BOLINAS 110146152</t>
  </si>
  <si>
    <t>SAN LUIS OBISPO 1102circuit_breaker</t>
  </si>
  <si>
    <t>MORGAN HILL 2108circuit_breaker</t>
  </si>
  <si>
    <t>IGNACIO 1105</t>
  </si>
  <si>
    <t>86032</t>
  </si>
  <si>
    <t>TIDEWATER 210695842</t>
  </si>
  <si>
    <t>SAN RAMON 2104circuit_breaker</t>
  </si>
  <si>
    <t>84764</t>
  </si>
  <si>
    <t>COTATI 110494186</t>
  </si>
  <si>
    <t>CLAYTON 2217</t>
  </si>
  <si>
    <t>CLAYTON 2216circuit_breaker</t>
  </si>
  <si>
    <t>LAKEWOOD 1103</t>
  </si>
  <si>
    <t>LAKEWOOD 1104circuit_breaker</t>
  </si>
  <si>
    <t>ROSSMOOR 110798488</t>
  </si>
  <si>
    <t>LAKEWOOD 2110</t>
  </si>
  <si>
    <t>LAKEWOOD 211021345</t>
  </si>
  <si>
    <t>LAKEWOOD 211090650</t>
  </si>
  <si>
    <t>LAKEWOOD 211093966</t>
  </si>
  <si>
    <t>LAKEWOOD 211094814</t>
  </si>
  <si>
    <t>LAKEWOOD 2110circuit_breaker</t>
  </si>
  <si>
    <t>LAKEWOOD 2110D578R</t>
  </si>
  <si>
    <t>LAKEWOOD 2110W520R</t>
  </si>
  <si>
    <t>LAKEWOOD 222475242</t>
  </si>
  <si>
    <t>LAKEWOOD 2224circuit_breaker</t>
  </si>
  <si>
    <t>ROBLES 0401circuit_breaker</t>
  </si>
  <si>
    <t>MEADOW LANE 2105</t>
  </si>
  <si>
    <t>MEADOW LANE 2103circuit_breaker</t>
  </si>
  <si>
    <t>MEADOW LANE 2104circuit_breaker</t>
  </si>
  <si>
    <t>MEADOW LANE 2105circuit_breaker</t>
  </si>
  <si>
    <t>MEADOW LANE 2107C589R</t>
  </si>
  <si>
    <t>MEADOW LANE 2107circuit_breaker</t>
  </si>
  <si>
    <t>TIDEWATER 210978302</t>
  </si>
  <si>
    <t>ROSSMOOR 1101L501R</t>
  </si>
  <si>
    <t>ROSSMOOR 1103circuit_breaker</t>
  </si>
  <si>
    <t>CLAYTON 1104C550R</t>
  </si>
  <si>
    <t>TIDEWATER 2106C514R</t>
  </si>
  <si>
    <t>TIDEWATER 2110</t>
  </si>
  <si>
    <t>MEADOW LANE 210611184</t>
  </si>
  <si>
    <t>MEADOW LANE 210865456</t>
  </si>
  <si>
    <t>TIDEWATER 2104circuit_breaker</t>
  </si>
  <si>
    <t>TIDEWATER 2106circuit_breaker</t>
  </si>
  <si>
    <t>TIDEWATER 210756052</t>
  </si>
  <si>
    <t>TIDEWATER 2107circuit_breaker</t>
  </si>
  <si>
    <t>TIDEWATER 2110C561R</t>
  </si>
  <si>
    <t>TIDEWATER 2110C594R</t>
  </si>
  <si>
    <t>TIDEWATER 2110circuit_breaker</t>
  </si>
  <si>
    <t>WALNUT CREEK 0404</t>
  </si>
  <si>
    <t>WALNUT CREEK 0404circuit_breaker</t>
  </si>
  <si>
    <t>BOSTON 0401</t>
  </si>
  <si>
    <t>MAPLE 0401circuit_breaker</t>
  </si>
  <si>
    <t>OAKLAND J 1105CR132</t>
  </si>
  <si>
    <t>OAKLAND J 1102circuit_breaker</t>
  </si>
  <si>
    <t>OAKLAND J 1104CR382</t>
  </si>
  <si>
    <t>OAKLAND J 1106circuit_breaker</t>
  </si>
  <si>
    <t>OAKLAND J 1117CR190</t>
  </si>
  <si>
    <t>OAKLAND D 1133circuit_breaker</t>
  </si>
  <si>
    <t>BANCROFT 0401circuit_breaker</t>
  </si>
  <si>
    <t>VALLEY VIEW 1103circuit_breaker</t>
  </si>
  <si>
    <t>CASTRO VALLEY 1106MR578</t>
  </si>
  <si>
    <t>CASTRO VALLEY 1101MR248</t>
  </si>
  <si>
    <t>WARD 0401circuit_breaker</t>
  </si>
  <si>
    <t>SAN LEANDRO U 1102circuit_breaker</t>
  </si>
  <si>
    <t>SAN LEANDRO U 1105circuit_breaker</t>
  </si>
  <si>
    <t>SAN LEANDRO U 1107MR560</t>
  </si>
  <si>
    <t>SAN LEANDRO U 1114circuit_breaker</t>
  </si>
  <si>
    <t>SAN RAMON 2103circuit_breaker</t>
  </si>
  <si>
    <t>SAN RAMON 2104MR143</t>
  </si>
  <si>
    <t>SAN RAMON 2111circuit_breaker</t>
  </si>
  <si>
    <t>SAN RAMON 2111MR673</t>
  </si>
  <si>
    <t>SAN RAMON 2114circuit_breaker</t>
  </si>
  <si>
    <t>SAN RAMON 2119MR388</t>
  </si>
  <si>
    <t>TASSAJARA 2113MR280</t>
  </si>
  <si>
    <t>318</t>
  </si>
  <si>
    <t>908</t>
  </si>
  <si>
    <t>IGNACIO 1102circuit_breaker</t>
  </si>
  <si>
    <t>NOVATO 1103circuit_breaker</t>
  </si>
  <si>
    <t>BASALT 1106circuit_breaker</t>
  </si>
  <si>
    <t>NAPA 11021360</t>
  </si>
  <si>
    <t>NAPA 11025057</t>
  </si>
  <si>
    <t>NAPA 1102710</t>
  </si>
  <si>
    <t>NAPA 1102942</t>
  </si>
  <si>
    <t>NAPA 111048232</t>
  </si>
  <si>
    <t>NAPA 1110712</t>
  </si>
  <si>
    <t>NAPA 1110944</t>
  </si>
  <si>
    <t>NORTH TOWER 2101</t>
  </si>
  <si>
    <t>NORTH TOWER 1103circuit_breaker</t>
  </si>
  <si>
    <t>NORTH TOWER 1108circuit_breaker</t>
  </si>
  <si>
    <t>VALLEJO B 0412circuit_breaker</t>
  </si>
  <si>
    <t>VALLEJO B 0413circuit_breaker</t>
  </si>
  <si>
    <t>SAN RAFAEL 1102circuit_breaker</t>
  </si>
  <si>
    <t>SAN RAFAEL 1109circuit_breaker</t>
  </si>
  <si>
    <t>BELMONT 110347804</t>
  </si>
  <si>
    <t>BELMONT 11109088</t>
  </si>
  <si>
    <t>HALF MOON BAY 110265568</t>
  </si>
  <si>
    <t>HALF MOON BAY 11018940</t>
  </si>
  <si>
    <t>HALF MOON BAY 11028910</t>
  </si>
  <si>
    <t>PACIFICA 110410195</t>
  </si>
  <si>
    <t>BELMONT 11103975</t>
  </si>
  <si>
    <t>RALSTON 11021601</t>
  </si>
  <si>
    <t>SAN CARLOS 11049010</t>
  </si>
  <si>
    <t>SNEATH LANE 110796530</t>
  </si>
  <si>
    <t>DEL MONTE 110138576</t>
  </si>
  <si>
    <t>DEL MONTE 110172040</t>
  </si>
  <si>
    <t>DEL MONTE 21022650</t>
  </si>
  <si>
    <t>DEL MONTE 2103circuit_breaker</t>
  </si>
  <si>
    <t>DEL MONTE 210448004</t>
  </si>
  <si>
    <t>FORT ORD 21069136</t>
  </si>
  <si>
    <t>FORT ORD 21069138</t>
  </si>
  <si>
    <t>VIEJO 220393964</t>
  </si>
  <si>
    <t>FORT ORD 210633694</t>
  </si>
  <si>
    <t>CASTROVILLE 210436922</t>
  </si>
  <si>
    <t>GONZALES 110422420</t>
  </si>
  <si>
    <t>GREEN VALLEY 2103</t>
  </si>
  <si>
    <t>ERTA 04045308</t>
  </si>
  <si>
    <t>ERTA 04046633</t>
  </si>
  <si>
    <t>ERTA 0404circuit_breaker</t>
  </si>
  <si>
    <t>GREEN VALLEY 210210260</t>
  </si>
  <si>
    <t>GREEN VALLEY 210211036</t>
  </si>
  <si>
    <t>GREEN VALLEY 2102circuit_breaker</t>
  </si>
  <si>
    <t>GREEN VALLEY 210310438</t>
  </si>
  <si>
    <t>GREEN VALLEY 210310932</t>
  </si>
  <si>
    <t>GREEN VALLEY 210312654</t>
  </si>
  <si>
    <t>GREEN VALLEY 210312656</t>
  </si>
  <si>
    <t>GREEN VALLEY 2103186292</t>
  </si>
  <si>
    <t>GREEN VALLEY 21034929</t>
  </si>
  <si>
    <t>GREEN VALLEY 21035140</t>
  </si>
  <si>
    <t>GREEN VALLEY 21036661</t>
  </si>
  <si>
    <t>GREEN VALLEY 2103938286</t>
  </si>
  <si>
    <t>GREEN VALLEY 210395184</t>
  </si>
  <si>
    <t>GREEN VALLEY 210397492</t>
  </si>
  <si>
    <t>GREEN VALLEY 21039959</t>
  </si>
  <si>
    <t>GREEN VALLEY 2103circuit_breaker</t>
  </si>
  <si>
    <t>HATTON 110240465</t>
  </si>
  <si>
    <t>HOLLISTER 21024908</t>
  </si>
  <si>
    <t>PAUL SWEET 2104circuit_breaker</t>
  </si>
  <si>
    <t>PAUL SWEET 2107circuit_breaker</t>
  </si>
  <si>
    <t>PRUNEDALE 1107</t>
  </si>
  <si>
    <t>CASTROVILLE 2103791564</t>
  </si>
  <si>
    <t>CASTROVILLE 210422428</t>
  </si>
  <si>
    <t>GABILAN 1102circuit_breaker</t>
  </si>
  <si>
    <t>PRUNEDALE 110722232</t>
  </si>
  <si>
    <t>PRUNEDALE 110725695</t>
  </si>
  <si>
    <t>PRUNEDALE 11073062</t>
  </si>
  <si>
    <t>PRUNEDALE 110736920</t>
  </si>
  <si>
    <t>PRUNEDALE 11073712</t>
  </si>
  <si>
    <t>PRUNEDALE 1107circuit_breaker</t>
  </si>
  <si>
    <t>PRUNEDALE 111022104</t>
  </si>
  <si>
    <t>PRUNEDALE 11103080</t>
  </si>
  <si>
    <t>PRUNEDALE 1110826224</t>
  </si>
  <si>
    <t>PRUNEDALE 1110circuit_breaker</t>
  </si>
  <si>
    <t>RIO DEL MAR 0402</t>
  </si>
  <si>
    <t>PAUL SWEET 210910216</t>
  </si>
  <si>
    <t>SAN BENITO 2102</t>
  </si>
  <si>
    <t>HOLLISTER 2102circuit_breaker</t>
  </si>
  <si>
    <t>SAN BENITO 210163516</t>
  </si>
  <si>
    <t>SAN BENITO 2101circuit_breaker</t>
  </si>
  <si>
    <t>SAN BENITO 21024918</t>
  </si>
  <si>
    <t>SAN BENITO 210275262</t>
  </si>
  <si>
    <t>SAN BENITO 2102circuit_breaker</t>
  </si>
  <si>
    <t>SAN JUSTO 1101circuit_breaker</t>
  </si>
  <si>
    <t>SPENCE 1102</t>
  </si>
  <si>
    <t>GABILAN 1101447724</t>
  </si>
  <si>
    <t>SPENCE 1121circuit_breaker</t>
  </si>
  <si>
    <t>BUENA VISTA 1102555392</t>
  </si>
  <si>
    <t>GONZALES 110436982</t>
  </si>
  <si>
    <t>PACIFIC GROVE 04222608</t>
  </si>
  <si>
    <t>VIEJO 22029100</t>
  </si>
  <si>
    <t>MONTEREY 0402circuit_breaker</t>
  </si>
  <si>
    <t>EL PATIO 1117</t>
  </si>
  <si>
    <t>EL PATIO 1112circuit_breaker</t>
  </si>
  <si>
    <t>EL PATIO 1116circuit_breaker</t>
  </si>
  <si>
    <t>EL PATIO 1117circuit_breaker</t>
  </si>
  <si>
    <t>EL PATIO 1118circuit_breaker</t>
  </si>
  <si>
    <t>VASONA 1105LC32</t>
  </si>
  <si>
    <t>VASONA 1108LC30</t>
  </si>
  <si>
    <t>HICKS 2103circuit_breaker</t>
  </si>
  <si>
    <t>SARATOGA 1109</t>
  </si>
  <si>
    <t>SARATOGA 1104circuit_breaker</t>
  </si>
  <si>
    <t>SARATOGA 110860088</t>
  </si>
  <si>
    <t>SARATOGA 1108circuit_breaker</t>
  </si>
  <si>
    <t>SARATOGA 1108LC106</t>
  </si>
  <si>
    <t>SARATOGA 11091024</t>
  </si>
  <si>
    <t>SARATOGA 1109LC44</t>
  </si>
  <si>
    <t>SARATOGA 1111circuit_breaker</t>
  </si>
  <si>
    <t>VASONA 110360132</t>
  </si>
  <si>
    <t>VASONA 1103circuit_breaker</t>
  </si>
  <si>
    <t>VASONA 110548314</t>
  </si>
  <si>
    <t>DIVIDE 1101</t>
  </si>
  <si>
    <t>DIVIDE 1101circuit_breaker</t>
  </si>
  <si>
    <t>DIVIDE 1101M78</t>
  </si>
  <si>
    <t>DIVIDE 1102circuit_breaker</t>
  </si>
  <si>
    <t>SISQUOC 1101M96</t>
  </si>
  <si>
    <t>MORRO BAY 1101circuit_breaker</t>
  </si>
  <si>
    <t>MORRO BAY 1101V64</t>
  </si>
  <si>
    <t>MORRO BAY 1101W02</t>
  </si>
  <si>
    <t>MORRO BAY 1102V86</t>
  </si>
  <si>
    <t>OCEANO 110666476</t>
  </si>
  <si>
    <t>OCEANO 1105V20</t>
  </si>
  <si>
    <t>PALMER 1101circuit_breaker</t>
  </si>
  <si>
    <t>SCE VEGAS 1701</t>
  </si>
  <si>
    <t>TEMPLETON 2109</t>
  </si>
  <si>
    <t>CHOLAME 1101R22</t>
  </si>
  <si>
    <t>PASO ROBLES 1106R70</t>
  </si>
  <si>
    <t>PASO ROBLES 1108circuit_breaker</t>
  </si>
  <si>
    <t>PASO ROBLES 1108P28</t>
  </si>
  <si>
    <t>SAN MIGUEL 1104R54</t>
  </si>
  <si>
    <t>TEMPLETON 21096123</t>
  </si>
  <si>
    <t>TEMPLETON 21097049</t>
  </si>
  <si>
    <t>TEMPLETON 2109circuit_breaker</t>
  </si>
  <si>
    <t>TEMPLETON 2109P14</t>
  </si>
  <si>
    <t>TEMPLETON 2109P32</t>
  </si>
  <si>
    <t>TEMPLETON 2109P60</t>
  </si>
  <si>
    <t>TEMPLETON 2109P68</t>
  </si>
  <si>
    <t>TEMPLETON 2109R34</t>
  </si>
  <si>
    <t>TEMPLETON 2109R50</t>
  </si>
  <si>
    <t>TEMPLETON 2109R52</t>
  </si>
  <si>
    <t>TEMPLETON 2109R74</t>
  </si>
  <si>
    <t>TEMPLETON 2109R78</t>
  </si>
  <si>
    <t>TEMPLETON 2109R92</t>
  </si>
  <si>
    <t>TEMPLETON 2112circuit_breaker</t>
  </si>
  <si>
    <t>ALMADEN 1111</t>
  </si>
  <si>
    <t>ALMADEN 1101circuit_breaker</t>
  </si>
  <si>
    <t>ALMADEN 1102722120</t>
  </si>
  <si>
    <t>ALMADEN 1102815266</t>
  </si>
  <si>
    <t>ALMADEN 1110XR408</t>
  </si>
  <si>
    <t>ALMADEN 111149936</t>
  </si>
  <si>
    <t>ALMADEN 111149970</t>
  </si>
  <si>
    <t>ALMADEN 1111circuit_breaker</t>
  </si>
  <si>
    <t>ALMADEN 1111XR120</t>
  </si>
  <si>
    <t>EVERGREEN 2105XR170</t>
  </si>
  <si>
    <t>EDENVALE 1101XR184</t>
  </si>
  <si>
    <t>EDENVALE 2106XR240</t>
  </si>
  <si>
    <t>EDENVALE 2113XR106</t>
  </si>
  <si>
    <t>HICKS 1108</t>
  </si>
  <si>
    <t>HICKS 1108circuit_breaker</t>
  </si>
  <si>
    <t>HICKS 2105circuit_breaker</t>
  </si>
  <si>
    <t>HICKS 1110</t>
  </si>
  <si>
    <t>HICKS 1110circuit_breaker</t>
  </si>
  <si>
    <t>HICKS 1110XR308</t>
  </si>
  <si>
    <t>HICKS 2105XR174</t>
  </si>
  <si>
    <t>MILPITAS 1109XR374</t>
  </si>
  <si>
    <t>MORGAN HILL 2110circuit_breaker</t>
  </si>
  <si>
    <t>MORGAN HILL 2110XR164</t>
  </si>
  <si>
    <t>COALINGA NO 1 1109</t>
  </si>
  <si>
    <t>COALINGA NO 1 1106circuit_breaker</t>
  </si>
  <si>
    <t>COALINGA NO 1 1107circuit_breaker</t>
  </si>
  <si>
    <t>COALINGA NO 1 11099210</t>
  </si>
  <si>
    <t>COALINGA NO 1 11099270</t>
  </si>
  <si>
    <t>COALINGA NO 1 11099870</t>
  </si>
  <si>
    <t>COALINGA NO 1 1109circuit_breaker</t>
  </si>
  <si>
    <t>COALINGA NO 2 1105</t>
  </si>
  <si>
    <t>COALINGA NO 2 110541882</t>
  </si>
  <si>
    <t>COALINGA NO 2 110541954</t>
  </si>
  <si>
    <t>COALINGA NO 2 11059000</t>
  </si>
  <si>
    <t>COALINGA NO 2 11059260</t>
  </si>
  <si>
    <t>COALINGA NO 2 1105circuit_breaker</t>
  </si>
  <si>
    <t>COALINGA NO 2 1107circuit_breaker</t>
  </si>
  <si>
    <t>WOODCHUCK 2101</t>
  </si>
  <si>
    <t>WOODCHUCK 2101R1115</t>
  </si>
  <si>
    <t>WOODCHUCK 2101R1790</t>
  </si>
  <si>
    <t>WOODCHUCK 2101R2640</t>
  </si>
  <si>
    <t>WOODCHUCK 2101R2770</t>
  </si>
  <si>
    <t>ALPINE 1101</t>
  </si>
  <si>
    <t>ALPINE 1101circuit_breaker</t>
  </si>
  <si>
    <t>WESTLEY 11018660</t>
  </si>
  <si>
    <t>WESTLEY 11038640</t>
  </si>
  <si>
    <t>MERCED 1114</t>
  </si>
  <si>
    <t>ATWATER 11027160</t>
  </si>
  <si>
    <t>ATWATER 11064570</t>
  </si>
  <si>
    <t>EL CAPITAN 11049610</t>
  </si>
  <si>
    <t>EL NIDO 110441394</t>
  </si>
  <si>
    <t>EL NIDO 1104circuit_breaker</t>
  </si>
  <si>
    <t>MERCED 110890510</t>
  </si>
  <si>
    <t>MERCED 1108circuit_breaker</t>
  </si>
  <si>
    <t>MERCED 11144320</t>
  </si>
  <si>
    <t>MERCED 111490220</t>
  </si>
  <si>
    <t>MERCED 11149040</t>
  </si>
  <si>
    <t>MERCED 11149200</t>
  </si>
  <si>
    <t>MERCED 11149990</t>
  </si>
  <si>
    <t>MERCED 1114circuit_breaker</t>
  </si>
  <si>
    <t>MERCED 11164380</t>
  </si>
  <si>
    <t>MERCED 21029740</t>
  </si>
  <si>
    <t>MERCED 2102circuit_breaker</t>
  </si>
  <si>
    <t>STOREY 1109</t>
  </si>
  <si>
    <t>CHOWCHILLA 11045980</t>
  </si>
  <si>
    <t>CHOWCHILLA 110483552</t>
  </si>
  <si>
    <t>STOREY 11049300</t>
  </si>
  <si>
    <t>STOREY 1104circuit_breaker</t>
  </si>
  <si>
    <t>STOREY 110741316</t>
  </si>
  <si>
    <t>STOREY 1108circuit_breaker</t>
  </si>
  <si>
    <t>STOREY 110921859</t>
  </si>
  <si>
    <t>STOREY 110934630</t>
  </si>
  <si>
    <t>STOREY 11095140</t>
  </si>
  <si>
    <t>STOREY 11095200</t>
  </si>
  <si>
    <t>STOREY 11095270</t>
  </si>
  <si>
    <t>STOREY 11095580</t>
  </si>
  <si>
    <t>STOREY 11095680</t>
  </si>
  <si>
    <t>STOREY 11096230</t>
  </si>
  <si>
    <t>STOREY 11096250</t>
  </si>
  <si>
    <t>STOREY 1109circuit_breaker</t>
  </si>
  <si>
    <t>WESTLEY 11019130</t>
  </si>
  <si>
    <t>WESTLEY 1103434305</t>
  </si>
  <si>
    <t>WESTLEY 11037150</t>
  </si>
  <si>
    <t>WESTLEY 11039900</t>
  </si>
  <si>
    <t>WESTLEY 1103circuit_breaker</t>
  </si>
  <si>
    <t>EUREKA A 1107circuit_breaker</t>
  </si>
  <si>
    <t>EUREKA E 11017104</t>
  </si>
  <si>
    <t>EUREKA E 1101circuit_breaker</t>
  </si>
  <si>
    <t>EUREKA E 110429676</t>
  </si>
  <si>
    <t>EUREKA E 110498682</t>
  </si>
  <si>
    <t>EUREKA E 1104circuit_breaker</t>
  </si>
  <si>
    <t>EUREKA E 1105circuit_breaker</t>
  </si>
  <si>
    <t>HARRIS 110866386</t>
  </si>
  <si>
    <t>HARRIS 11087920</t>
  </si>
  <si>
    <t>HUMBOLDT BAY 11027598</t>
  </si>
  <si>
    <t>FORT BRAGG A 1104circuit_breaker</t>
  </si>
  <si>
    <t>HIGHLANDS 110487040</t>
  </si>
  <si>
    <t>UKIAH 1111circuit_breaker</t>
  </si>
  <si>
    <t>RIO DELL 1101circuit_breaker</t>
  </si>
  <si>
    <t>5060</t>
  </si>
  <si>
    <t>FITCH MOUNTAIN 1113444</t>
  </si>
  <si>
    <t>MOLINO 1103</t>
  </si>
  <si>
    <t>BELLEVUE 1102839</t>
  </si>
  <si>
    <t>BELLEVUE 1104564</t>
  </si>
  <si>
    <t>FULTON 1105142</t>
  </si>
  <si>
    <t>MIRABEL 1101254</t>
  </si>
  <si>
    <t>MOLINO 1102384</t>
  </si>
  <si>
    <t>MOLINO 1102535</t>
  </si>
  <si>
    <t>MOLINO 1102circuit_breaker</t>
  </si>
  <si>
    <t>MOLINO 110313219</t>
  </si>
  <si>
    <t>MOLINO 1103314</t>
  </si>
  <si>
    <t>MOLINO 11034676</t>
  </si>
  <si>
    <t>MOLINO 11034682</t>
  </si>
  <si>
    <t>MOLINO 110381008</t>
  </si>
  <si>
    <t>MOLINO 1103circuit_breaker</t>
  </si>
  <si>
    <t>MOLINO 1104378</t>
  </si>
  <si>
    <t>MOLINO 1104circuit_breaker</t>
  </si>
  <si>
    <t>SANTA ROSA A 1103258</t>
  </si>
  <si>
    <t>PENNGROVE 1101190</t>
  </si>
  <si>
    <t>PETALUMA A 0413circuit_breaker</t>
  </si>
  <si>
    <t>RINCON 1104326</t>
  </si>
  <si>
    <t>SALMON CREEK 1101circuit_breaker</t>
  </si>
  <si>
    <t>SANTA ROSA A 1110circuit_breaker</t>
  </si>
  <si>
    <t>PANORAMA 11023320</t>
  </si>
  <si>
    <t>HAMILTON BRANCH 110137534</t>
  </si>
  <si>
    <t>JACINTO 1101</t>
  </si>
  <si>
    <t>HAMILTON A 11022210</t>
  </si>
  <si>
    <t>JACINTO 11012062</t>
  </si>
  <si>
    <t>JACINTO 11012460</t>
  </si>
  <si>
    <t>JACINTO 11012608</t>
  </si>
  <si>
    <t>JACINTO 110163962</t>
  </si>
  <si>
    <t>JACINTO 110194868</t>
  </si>
  <si>
    <t>JACINTO 1101circuit_breaker</t>
  </si>
  <si>
    <t>JACINTO 1102</t>
  </si>
  <si>
    <t>JACINTO 11022606</t>
  </si>
  <si>
    <t>JACINTO 110237352</t>
  </si>
  <si>
    <t>JACINTO 110245248</t>
  </si>
  <si>
    <t>JACINTO 110247800</t>
  </si>
  <si>
    <t>JACINTO 110264198</t>
  </si>
  <si>
    <t>JACINTO 110285076</t>
  </si>
  <si>
    <t>JACINTO 110287210</t>
  </si>
  <si>
    <t>LOGAN CREEK 21012406</t>
  </si>
  <si>
    <t>LOGAN CREEK 21012430</t>
  </si>
  <si>
    <t>ORLAND B 11032204</t>
  </si>
  <si>
    <t>ORLAND B 11032252</t>
  </si>
  <si>
    <t>LOS MOLINOS 1102</t>
  </si>
  <si>
    <t>GERBER 110185172</t>
  </si>
  <si>
    <t>LOS MOLINOS 1101circuit_breaker</t>
  </si>
  <si>
    <t>LOS MOLINOS 11022681</t>
  </si>
  <si>
    <t>LOS MOLINOS 11023302</t>
  </si>
  <si>
    <t>LOS MOLINOS 110235730</t>
  </si>
  <si>
    <t>LOS MOLINOS 1102circuit_breaker</t>
  </si>
  <si>
    <t>VINA 110198144</t>
  </si>
  <si>
    <t>PARADISE 1101</t>
  </si>
  <si>
    <t>DAIRYVILLE 1101147562</t>
  </si>
  <si>
    <t>SYCAMORE CREEK 1109</t>
  </si>
  <si>
    <t>SYCAMORE CREEK 1109circuit_breaker</t>
  </si>
  <si>
    <t>ANITA 11062496</t>
  </si>
  <si>
    <t>DIXON 1103</t>
  </si>
  <si>
    <t>DAVIS 110712822</t>
  </si>
  <si>
    <t>DIXON 110315137</t>
  </si>
  <si>
    <t>DIXON 11035932</t>
  </si>
  <si>
    <t>DIXON 11038202</t>
  </si>
  <si>
    <t>DIXON 11038782</t>
  </si>
  <si>
    <t>DIXON 11039732</t>
  </si>
  <si>
    <t>DIXON 1103circuit_breaker</t>
  </si>
  <si>
    <t>DIXON 1104circuit_breaker</t>
  </si>
  <si>
    <t>MADISON 1103</t>
  </si>
  <si>
    <t>MADISON 110320062</t>
  </si>
  <si>
    <t>MADISON 110323452</t>
  </si>
  <si>
    <t>MADISON 110353322</t>
  </si>
  <si>
    <t>MADISON 11038822</t>
  </si>
  <si>
    <t>MADISON 1103circuit_breaker</t>
  </si>
  <si>
    <t>MADISON 1105circuit_breaker</t>
  </si>
  <si>
    <t>MADISON 210134164</t>
  </si>
  <si>
    <t>MADISON 2101circuit_breaker</t>
  </si>
  <si>
    <t>MADISON 210144634</t>
  </si>
  <si>
    <t>RICE 1104</t>
  </si>
  <si>
    <t>133220</t>
  </si>
  <si>
    <t>30010</t>
  </si>
  <si>
    <t>3034</t>
  </si>
  <si>
    <t>VACA DIXON 1103</t>
  </si>
  <si>
    <t>DIXON 110212352</t>
  </si>
  <si>
    <t>DIXON 11056232</t>
  </si>
  <si>
    <t>DIXON 1106533554</t>
  </si>
  <si>
    <t>PEABODY 210515812</t>
  </si>
  <si>
    <t>PEABODY 21056313</t>
  </si>
  <si>
    <t>VACA DIXON 1102circuit_breaker</t>
  </si>
  <si>
    <t>VACA DIXON 110339500</t>
  </si>
  <si>
    <t>VACA DIXON 110340832</t>
  </si>
  <si>
    <t>VACA DIXON 11035187</t>
  </si>
  <si>
    <t>VACA DIXON 110355570</t>
  </si>
  <si>
    <t>VACA DIXON 11035602</t>
  </si>
  <si>
    <t>VACA DIXON 110365434</t>
  </si>
  <si>
    <t>VACA DIXON 11036822</t>
  </si>
  <si>
    <t>VACA DIXON 110376158</t>
  </si>
  <si>
    <t>VACA DIXON 1103circuit_breaker</t>
  </si>
  <si>
    <t>VACA DIXON 1105circuit_breaker</t>
  </si>
  <si>
    <t>VACA DIXON 11065752</t>
  </si>
  <si>
    <t>VACA DIXON 1106circuit_breaker</t>
  </si>
  <si>
    <t>WINTERS 110223202</t>
  </si>
  <si>
    <t>ZAMORA 1107</t>
  </si>
  <si>
    <t>WOODLAND 1102circuit_breaker</t>
  </si>
  <si>
    <t>WOODLAND 111021288</t>
  </si>
  <si>
    <t>ZAMORA 110536762</t>
  </si>
  <si>
    <t>ZAMORA 1105circuit_breaker</t>
  </si>
  <si>
    <t>ZAMORA 1106circuit_breaker</t>
  </si>
  <si>
    <t>ZAMORA 110723345</t>
  </si>
  <si>
    <t>ZAMORA 110723472</t>
  </si>
  <si>
    <t>ZAMORA 110769308</t>
  </si>
  <si>
    <t>ZAMORA 11078892</t>
  </si>
  <si>
    <t>ZAMORA 1107circuit_breaker</t>
  </si>
  <si>
    <t>BRUNSWICK 111095576</t>
  </si>
  <si>
    <t>EL DORADO PH 210113362</t>
  </si>
  <si>
    <t>HORSESHOE 110151538</t>
  </si>
  <si>
    <t>BELL 111050182</t>
  </si>
  <si>
    <t>PLACER 110451734</t>
  </si>
  <si>
    <t>TAMARACK 1102</t>
  </si>
  <si>
    <t>TAMARACK 1102circuit_breaker</t>
  </si>
  <si>
    <t>1.   &lt;= 10%</t>
  </si>
  <si>
    <t>2.   &gt;10 - 20%</t>
  </si>
  <si>
    <t>3.   &gt;20 - 30%</t>
  </si>
  <si>
    <t>4.   &gt;30 - 40%</t>
  </si>
  <si>
    <t>5.   &gt;40 - 50%</t>
  </si>
  <si>
    <t>6.   &gt;50%</t>
  </si>
  <si>
    <t>Remaining Miles</t>
  </si>
  <si>
    <t>2022</t>
  </si>
  <si>
    <t>2023</t>
  </si>
  <si>
    <t>Duplicate Check</t>
  </si>
  <si>
    <t>WGC Approved Plan (1005 mi)</t>
  </si>
  <si>
    <t>1800 Mi Plan Balance</t>
  </si>
  <si>
    <t>Group5</t>
  </si>
  <si>
    <t>Additional Optimized</t>
  </si>
  <si>
    <t>2021 EVM Plan - WGC No Regrets</t>
  </si>
  <si>
    <t>2021 EVM Plan - Commitments</t>
  </si>
  <si>
    <t>2021 EVM Plan - Additional Optimized</t>
  </si>
  <si>
    <t>Region</t>
  </si>
  <si>
    <t>Primary_length_miles_hftd_232</t>
  </si>
  <si>
    <t>Information Updated as of 29 January, 2021</t>
  </si>
  <si>
    <t>Contents</t>
  </si>
  <si>
    <r>
      <rPr>
        <b/>
        <sz val="11"/>
        <color theme="1"/>
        <rFont val="Calibri"/>
        <family val="2"/>
        <scheme val="minor"/>
      </rPr>
      <t>Workbook Description</t>
    </r>
    <r>
      <rPr>
        <sz val="11"/>
        <color theme="1"/>
        <rFont val="Calibri"/>
        <family val="2"/>
        <scheme val="minor"/>
      </rPr>
      <t xml:space="preserve"> - Overview of workbook contents and key definitions</t>
    </r>
  </si>
  <si>
    <r>
      <t>Glossary -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In order of presentation</t>
    </r>
  </si>
  <si>
    <t>Summary Reporting</t>
  </si>
  <si>
    <t>Unique ID for each Circuit Protection Zone.</t>
  </si>
  <si>
    <t>Risk Value Addressed</t>
  </si>
  <si>
    <t>2021 Certified EVM Plan</t>
  </si>
  <si>
    <t>2021 Plan Summary</t>
  </si>
  <si>
    <t>Total Miles</t>
  </si>
  <si>
    <t>Region where CPZ is located.</t>
  </si>
  <si>
    <t>Division where CPZ is located.</t>
  </si>
  <si>
    <t>Name of Circuit.</t>
  </si>
  <si>
    <t>Indicator if CPZ is a part of the WGC No Regrets Mileage.</t>
  </si>
  <si>
    <t>Indicator if CPZ is part of 2021 plan.</t>
  </si>
  <si>
    <t>Indicator if CPZ is a part of the Commitments Mileage.</t>
  </si>
  <si>
    <t>Indicator if CPZ is a part of the Additional Optimized Mileage.</t>
  </si>
  <si>
    <t>CPZ bucketed according total risk.</t>
  </si>
  <si>
    <t>Available risk on the CPZ .</t>
  </si>
  <si>
    <t>Totals:</t>
  </si>
  <si>
    <t>Enhanced Vegetation Management (EVM) Update</t>
  </si>
  <si>
    <t>The Commitment Miles were approved on 12/18/20</t>
  </si>
  <si>
    <t>The Additional Optimized Miles were approved on 12/18/20</t>
  </si>
  <si>
    <t>CIRCUIT NAME</t>
  </si>
  <si>
    <t>PI IN PROGRESS INVENTORY TREES ONLY MILES</t>
  </si>
  <si>
    <t>PI IN PROGRESS NO TREES MILES</t>
  </si>
  <si>
    <t>PI IN PROGRESS TREE WORK PENDING MILES</t>
  </si>
  <si>
    <t>PI COMPLETE - TREE WORK PENDING MILES</t>
  </si>
  <si>
    <t>WV READY - INVENTORY TREES ONLY MILES</t>
  </si>
  <si>
    <t>WV READY - NO TREES MILES</t>
  </si>
  <si>
    <t>WV READY - TREE WORK COMPLETE</t>
  </si>
  <si>
    <t>WV PASS - INVENTORY TREES ONLY MILES</t>
  </si>
  <si>
    <t>WV PASS - NO TREES MILES</t>
  </si>
  <si>
    <t>WV PASS - TREE WORK COMPLETE MILES</t>
  </si>
  <si>
    <t>PI in Progress Mileage Details</t>
  </si>
  <si>
    <t>PI In Progress Inventory Trees Only Miles</t>
  </si>
  <si>
    <t>PI In Progress Tree Work Pending Miles</t>
  </si>
  <si>
    <t>PI Complete - Tree Work Pending Miles</t>
  </si>
  <si>
    <t>WV Ready Mileage Details</t>
  </si>
  <si>
    <t>WV Ready - No Trees Miles</t>
  </si>
  <si>
    <t>WV Ready - Tree Work Complete</t>
  </si>
  <si>
    <t>WV Ready - Inventory Trees Only Miles</t>
  </si>
  <si>
    <t>WV Pass - Inventory Trees Only Miles</t>
  </si>
  <si>
    <t>WV Pass - No Trees Miles</t>
  </si>
  <si>
    <t>WV Pass - Tree Work Complete Miles</t>
  </si>
  <si>
    <t>WV Pass Mileage Details</t>
  </si>
  <si>
    <t>PI In Progress No Trees Miles</t>
  </si>
  <si>
    <r>
      <rPr>
        <b/>
        <sz val="11"/>
        <color theme="1"/>
        <rFont val="Calibri"/>
        <family val="2"/>
        <scheme val="minor"/>
      </rPr>
      <t>Summary Reporting</t>
    </r>
    <r>
      <rPr>
        <sz val="11"/>
        <color theme="1"/>
        <rFont val="Calibri"/>
        <family val="2"/>
        <scheme val="minor"/>
      </rPr>
      <t xml:space="preserve"> - Summary statistics of the components of 2021 plan and execution of EVM work on mileage</t>
    </r>
  </si>
  <si>
    <t>Miles to be done in CPZ according to workplan.</t>
  </si>
  <si>
    <t>inventory the amount of trees in an area</t>
  </si>
  <si>
    <t>nothing at risk in the areas</t>
  </si>
  <si>
    <t>miles that need to be worked</t>
  </si>
  <si>
    <t>Doing the work or the work is in process for execution</t>
  </si>
  <si>
    <t>Validating the numbers being assessed</t>
  </si>
  <si>
    <t>Patrol Inspections being done with trees in area (not confirmed)</t>
  </si>
  <si>
    <t>Patrol Inspections being done with no trees in area (not confirmed)</t>
  </si>
  <si>
    <t>Patrol Inspections being done on areas where tree work is to be performed (not confirmed)</t>
  </si>
  <si>
    <t>Patrol Inspections completed on areas where tree work is to be performed (not confirmed)</t>
  </si>
  <si>
    <t xml:space="preserve">Work Verification to be done on areas with trees (not confirmed) </t>
  </si>
  <si>
    <t xml:space="preserve">Work Verification to be done on areas with no trees (not confirmed) </t>
  </si>
  <si>
    <t xml:space="preserve">Work Verification to be done on areas with trees that have finished tree work (not confirmed) </t>
  </si>
  <si>
    <t xml:space="preserve">Work Verification completed on areas with trees (not confirmed) </t>
  </si>
  <si>
    <t xml:space="preserve">Work Verification completed on areas with no trees (not confirmed) </t>
  </si>
  <si>
    <t xml:space="preserve">Work Verification completed on areas with trees that have finished tree work (not confirmed) </t>
  </si>
  <si>
    <t>PI Complete Mileage Details</t>
  </si>
  <si>
    <t>TARGET_MILES</t>
  </si>
  <si>
    <t>Targeted Miles</t>
  </si>
  <si>
    <r>
      <rPr>
        <b/>
        <sz val="11"/>
        <rFont val="Calibri"/>
        <family val="2"/>
        <scheme val="minor"/>
      </rPr>
      <t>2021 Certified EVM Plan -</t>
    </r>
    <r>
      <rPr>
        <sz val="11"/>
        <rFont val="Calibri"/>
        <family val="2"/>
        <scheme val="minor"/>
      </rPr>
      <t xml:space="preserve"> List of projects determined to be in scope of 2021 plan (composed of the WGC Approved Plan "No Regrets", Commitments, and Additional Optimized Miles</t>
    </r>
  </si>
  <si>
    <r>
      <t xml:space="preserve">PI In Progress Mileage Details </t>
    </r>
    <r>
      <rPr>
        <sz val="11"/>
        <rFont val="Calibri"/>
        <family val="2"/>
        <scheme val="minor"/>
      </rPr>
      <t>- Patrol Inspections In Progress (not confirmed)</t>
    </r>
  </si>
  <si>
    <r>
      <t xml:space="preserve">PI Complete Mileage Details </t>
    </r>
    <r>
      <rPr>
        <sz val="11"/>
        <rFont val="Calibri"/>
        <family val="2"/>
        <scheme val="minor"/>
      </rPr>
      <t>- Patrol Inspections Completed (not confirmed)</t>
    </r>
  </si>
  <si>
    <r>
      <t xml:space="preserve">WV Ready Mileage Details </t>
    </r>
    <r>
      <rPr>
        <sz val="11"/>
        <rFont val="Calibri"/>
        <family val="2"/>
        <scheme val="minor"/>
      </rPr>
      <t>- Work Verification Ready (not confirmed)</t>
    </r>
  </si>
  <si>
    <r>
      <t xml:space="preserve">WV Pass Mileage Details </t>
    </r>
    <r>
      <rPr>
        <sz val="11"/>
        <rFont val="Calibri"/>
        <family val="2"/>
        <scheme val="minor"/>
      </rPr>
      <t>- Work Verification Passed (not confirmed)</t>
    </r>
  </si>
  <si>
    <t>Miles in the plan was approved on 11/13/20</t>
  </si>
  <si>
    <t>Circuit Protection Zone Name</t>
  </si>
  <si>
    <t>Enhanced Vegetation Management (EVM) Summary Reporting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</si>
</sst>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_);_(* \(#,##0.000000\);_(* &quot;-&quot;??_);_(@_)"/>
    <numFmt numFmtId="166" formatCode="_(* #,##0.0_);_(* \(#,##0.0\);_(* &quot;-&quot;??_);_(@_)"/>
    <numFmt numFmtId="167" formatCode="[$-409]mmm\-yy;@"/>
    <numFmt numFmtId="168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2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338D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Dashed">
        <color rgb="FF00338D"/>
      </left>
      <right/>
      <top/>
      <bottom/>
      <diagonal/>
    </border>
    <border>
      <left/>
      <right style="mediumDashed">
        <color rgb="FF00338D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rgb="FF00338D"/>
      </right>
      <top/>
      <bottom/>
      <diagonal/>
    </border>
    <border>
      <left/>
      <right style="thin">
        <color rgb="FF00338D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338D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167" fontId="25" fillId="0" borderId="0"/>
    <xf numFmtId="0" fontId="26" fillId="0" borderId="0"/>
  </cellStyleXfs>
  <cellXfs count="88">
    <xf numFmtId="0" fontId="0" fillId="0" borderId="0" xfId="0"/>
    <xf numFmtId="0" fontId="0" fillId="0" borderId="0" xfId="0" applyNumberFormat="1"/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  <xf numFmtId="0" fontId="0" fillId="0" borderId="0" xfId="0" applyAlignment="1">
      <alignment horizontal="left"/>
    </xf>
    <xf numFmtId="0" fontId="16" fillId="33" borderId="10" xfId="0" applyFont="1" applyFill="1" applyBorder="1" applyAlignment="1">
      <alignment horizontal="left"/>
    </xf>
    <xf numFmtId="0" fontId="18" fillId="0" borderId="0" xfId="0" applyFont="1"/>
    <xf numFmtId="2" fontId="18" fillId="0" borderId="0" xfId="0" applyNumberFormat="1" applyFont="1"/>
    <xf numFmtId="2" fontId="18" fillId="0" borderId="0" xfId="44" applyNumberFormat="1" applyFont="1" applyFill="1" applyBorder="1"/>
    <xf numFmtId="164" fontId="18" fillId="0" borderId="0" xfId="43" applyNumberFormat="1" applyFont="1" applyFill="1" applyBorder="1"/>
    <xf numFmtId="2" fontId="18" fillId="0" borderId="0" xfId="40" applyNumberFormat="1" applyFont="1" applyFill="1" applyBorder="1"/>
    <xf numFmtId="1" fontId="18" fillId="0" borderId="0" xfId="0" applyNumberFormat="1" applyFont="1"/>
    <xf numFmtId="1" fontId="18" fillId="0" borderId="0" xfId="43" applyNumberFormat="1" applyFont="1" applyFill="1" applyBorder="1"/>
    <xf numFmtId="43" fontId="18" fillId="0" borderId="0" xfId="43" applyFont="1" applyFill="1" applyBorder="1"/>
    <xf numFmtId="164" fontId="18" fillId="0" borderId="0" xfId="0" applyNumberFormat="1" applyFont="1"/>
    <xf numFmtId="43" fontId="18" fillId="0" borderId="0" xfId="0" applyNumberFormat="1" applyFont="1"/>
    <xf numFmtId="9" fontId="18" fillId="0" borderId="0" xfId="42" applyFont="1" applyFill="1" applyBorder="1"/>
    <xf numFmtId="0" fontId="21" fillId="34" borderId="14" xfId="45" applyFont="1" applyFill="1" applyBorder="1" applyAlignment="1">
      <alignment horizontal="center" vertical="center" wrapText="1"/>
    </xf>
    <xf numFmtId="43" fontId="21" fillId="34" borderId="14" xfId="43" applyFont="1" applyFill="1" applyBorder="1" applyAlignment="1">
      <alignment horizontal="center" vertical="center" wrapText="1"/>
    </xf>
    <xf numFmtId="43" fontId="21" fillId="34" borderId="14" xfId="43" applyFont="1" applyFill="1" applyBorder="1" applyAlignment="1">
      <alignment horizontal="left" vertical="center" wrapText="1"/>
    </xf>
    <xf numFmtId="43" fontId="17" fillId="34" borderId="14" xfId="43" applyFont="1" applyFill="1" applyBorder="1" applyAlignment="1">
      <alignment horizontal="left" vertical="center" wrapText="1"/>
    </xf>
    <xf numFmtId="0" fontId="18" fillId="0" borderId="0" xfId="0" applyFont="1" applyFill="1" applyBorder="1"/>
    <xf numFmtId="0" fontId="18" fillId="0" borderId="0" xfId="9" applyFont="1" applyFill="1" applyBorder="1"/>
    <xf numFmtId="0" fontId="18" fillId="0" borderId="0" xfId="41" applyFont="1" applyFill="1" applyBorder="1"/>
    <xf numFmtId="0" fontId="18" fillId="0" borderId="0" xfId="11" applyFont="1" applyFill="1" applyBorder="1"/>
    <xf numFmtId="0" fontId="18" fillId="0" borderId="0" xfId="0" applyFont="1" applyFill="1" applyBorder="1" applyAlignment="1">
      <alignment horizontal="center"/>
    </xf>
    <xf numFmtId="11" fontId="18" fillId="0" borderId="0" xfId="9" applyNumberFormat="1" applyFont="1" applyFill="1" applyBorder="1"/>
    <xf numFmtId="0" fontId="9" fillId="0" borderId="0" xfId="9" applyFill="1" applyBorder="1"/>
    <xf numFmtId="10" fontId="0" fillId="0" borderId="0" xfId="42" applyNumberFormat="1" applyFont="1" applyBorder="1"/>
    <xf numFmtId="0" fontId="0" fillId="0" borderId="15" xfId="0" applyFill="1" applyBorder="1"/>
    <xf numFmtId="0" fontId="0" fillId="0" borderId="16" xfId="0" applyFill="1" applyBorder="1"/>
    <xf numFmtId="0" fontId="22" fillId="0" borderId="0" xfId="0" applyFont="1"/>
    <xf numFmtId="0" fontId="20" fillId="34" borderId="0" xfId="45" applyFont="1" applyFill="1" applyAlignment="1">
      <alignment horizontal="center" vertical="center" wrapText="1"/>
    </xf>
    <xf numFmtId="0" fontId="16" fillId="0" borderId="13" xfId="0" applyFont="1" applyBorder="1"/>
    <xf numFmtId="0" fontId="0" fillId="0" borderId="13" xfId="0" applyBorder="1"/>
    <xf numFmtId="0" fontId="16" fillId="0" borderId="0" xfId="0" applyFont="1"/>
    <xf numFmtId="166" fontId="16" fillId="0" borderId="0" xfId="0" applyNumberFormat="1" applyFont="1"/>
    <xf numFmtId="0" fontId="0" fillId="0" borderId="0" xfId="0" applyAlignment="1">
      <alignment wrapText="1"/>
    </xf>
    <xf numFmtId="0" fontId="20" fillId="34" borderId="17" xfId="45" applyFont="1" applyFill="1" applyBorder="1" applyAlignment="1">
      <alignment horizontal="center" vertical="center" wrapText="1"/>
    </xf>
    <xf numFmtId="0" fontId="20" fillId="34" borderId="18" xfId="45" applyFont="1" applyFill="1" applyBorder="1" applyAlignment="1">
      <alignment horizontal="center" vertical="center" wrapText="1"/>
    </xf>
    <xf numFmtId="1" fontId="18" fillId="0" borderId="0" xfId="40" applyNumberFormat="1" applyFont="1" applyFill="1" applyBorder="1"/>
    <xf numFmtId="165" fontId="18" fillId="0" borderId="0" xfId="43" applyNumberFormat="1" applyFont="1" applyFill="1" applyBorder="1"/>
    <xf numFmtId="2" fontId="18" fillId="0" borderId="0" xfId="0" applyNumberFormat="1" applyFont="1" applyFill="1" applyBorder="1"/>
    <xf numFmtId="1" fontId="18" fillId="0" borderId="0" xfId="0" applyNumberFormat="1" applyFont="1" applyFill="1" applyBorder="1"/>
    <xf numFmtId="0" fontId="18" fillId="0" borderId="0" xfId="11" applyNumberFormat="1" applyFont="1" applyFill="1" applyBorder="1"/>
    <xf numFmtId="167" fontId="25" fillId="35" borderId="12" xfId="46" applyFill="1" applyBorder="1"/>
    <xf numFmtId="4" fontId="27" fillId="35" borderId="12" xfId="47" applyNumberFormat="1" applyFont="1" applyFill="1" applyBorder="1" applyAlignment="1">
      <alignment horizontal="right"/>
    </xf>
    <xf numFmtId="167" fontId="28" fillId="35" borderId="12" xfId="46" applyFont="1" applyFill="1" applyBorder="1"/>
    <xf numFmtId="43" fontId="28" fillId="35" borderId="12" xfId="43" applyFont="1" applyFill="1" applyBorder="1"/>
    <xf numFmtId="0" fontId="1" fillId="0" borderId="0" xfId="0" applyFont="1" applyFill="1" applyBorder="1"/>
    <xf numFmtId="2" fontId="1" fillId="0" borderId="0" xfId="0" applyNumberFormat="1" applyFont="1" applyFill="1" applyBorder="1"/>
    <xf numFmtId="0" fontId="21" fillId="34" borderId="20" xfId="45" applyFont="1" applyFill="1" applyBorder="1" applyAlignment="1">
      <alignment horizontal="center" vertical="center" wrapText="1"/>
    </xf>
    <xf numFmtId="167" fontId="16" fillId="35" borderId="22" xfId="46" applyFont="1" applyFill="1" applyBorder="1"/>
    <xf numFmtId="167" fontId="16" fillId="35" borderId="28" xfId="46" applyFont="1" applyFill="1" applyBorder="1"/>
    <xf numFmtId="0" fontId="0" fillId="0" borderId="13" xfId="0" applyFill="1" applyBorder="1"/>
    <xf numFmtId="168" fontId="0" fillId="0" borderId="0" xfId="0" applyNumberFormat="1" applyFill="1" applyBorder="1"/>
    <xf numFmtId="168" fontId="0" fillId="0" borderId="21" xfId="0" applyNumberFormat="1" applyFill="1" applyBorder="1"/>
    <xf numFmtId="168" fontId="0" fillId="0" borderId="13" xfId="0" applyNumberFormat="1" applyFill="1" applyBorder="1"/>
    <xf numFmtId="168" fontId="0" fillId="0" borderId="27" xfId="0" applyNumberFormat="1" applyFill="1" applyBorder="1"/>
    <xf numFmtId="168" fontId="16" fillId="35" borderId="13" xfId="43" applyNumberFormat="1" applyFont="1" applyFill="1" applyBorder="1"/>
    <xf numFmtId="168" fontId="16" fillId="35" borderId="26" xfId="43" applyNumberFormat="1" applyFont="1" applyFill="1" applyBorder="1"/>
    <xf numFmtId="2" fontId="16" fillId="35" borderId="23" xfId="43" applyNumberFormat="1" applyFont="1" applyFill="1" applyBorder="1"/>
    <xf numFmtId="2" fontId="16" fillId="35" borderId="24" xfId="43" applyNumberFormat="1" applyFont="1" applyFill="1" applyBorder="1"/>
    <xf numFmtId="168" fontId="16" fillId="35" borderId="23" xfId="43" applyNumberFormat="1" applyFont="1" applyFill="1" applyBorder="1"/>
    <xf numFmtId="168" fontId="16" fillId="35" borderId="24" xfId="43" applyNumberFormat="1" applyFont="1" applyFill="1" applyBorder="1"/>
    <xf numFmtId="2" fontId="1" fillId="0" borderId="21" xfId="0" applyNumberFormat="1" applyFont="1" applyFill="1" applyBorder="1"/>
    <xf numFmtId="0" fontId="26" fillId="0" borderId="0" xfId="0" applyFont="1"/>
    <xf numFmtId="0" fontId="27" fillId="35" borderId="11" xfId="0" applyFont="1" applyFill="1" applyBorder="1"/>
    <xf numFmtId="0" fontId="27" fillId="0" borderId="0" xfId="0" applyFont="1"/>
    <xf numFmtId="2" fontId="27" fillId="35" borderId="11" xfId="43" applyNumberFormat="1" applyFont="1" applyFill="1" applyBorder="1"/>
    <xf numFmtId="0" fontId="20" fillId="34" borderId="14" xfId="45" applyFont="1" applyFill="1" applyBorder="1" applyAlignment="1">
      <alignment horizontal="center" vertical="center" wrapText="1"/>
    </xf>
    <xf numFmtId="0" fontId="20" fillId="34" borderId="29" xfId="45" applyFont="1" applyFill="1" applyBorder="1" applyAlignment="1">
      <alignment horizontal="center" vertical="center" wrapText="1"/>
    </xf>
    <xf numFmtId="0" fontId="20" fillId="34" borderId="30" xfId="45" applyFont="1" applyFill="1" applyBorder="1" applyAlignment="1">
      <alignment horizontal="center" vertical="center" wrapText="1"/>
    </xf>
    <xf numFmtId="0" fontId="27" fillId="35" borderId="31" xfId="0" applyFont="1" applyFill="1" applyBorder="1"/>
    <xf numFmtId="164" fontId="27" fillId="35" borderId="31" xfId="0" applyNumberFormat="1" applyFont="1" applyFill="1" applyBorder="1"/>
    <xf numFmtId="164" fontId="26" fillId="0" borderId="19" xfId="43" applyNumberFormat="1" applyFont="1" applyBorder="1"/>
    <xf numFmtId="164" fontId="26" fillId="0" borderId="25" xfId="43" applyNumberFormat="1" applyFont="1" applyBorder="1"/>
    <xf numFmtId="164" fontId="26" fillId="0" borderId="26" xfId="43" applyNumberFormat="1" applyFont="1" applyBorder="1"/>
    <xf numFmtId="9" fontId="26" fillId="0" borderId="32" xfId="42" applyFont="1" applyBorder="1"/>
    <xf numFmtId="9" fontId="26" fillId="0" borderId="33" xfId="42" applyFont="1" applyBorder="1"/>
    <xf numFmtId="9" fontId="26" fillId="0" borderId="31" xfId="42" applyFont="1" applyBorder="1"/>
    <xf numFmtId="2" fontId="25" fillId="35" borderId="12" xfId="46" applyNumberFormat="1" applyFill="1" applyBorder="1"/>
    <xf numFmtId="0" fontId="29" fillId="0" borderId="0" xfId="0" applyFont="1"/>
    <xf numFmtId="0" fontId="18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0" fontId="18" fillId="0" borderId="13" xfId="0" applyFont="1" applyBorder="1"/>
    <xf numFmtId="0" fontId="18" fillId="0" borderId="0" xfId="0" applyFont="1" applyAlignment="1">
      <alignment horizontal="left" vertical="top" wrapText="1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urrency" xfId="44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" xfId="45" xr:uid="{AF623C68-27C8-407D-B823-4D447A409628}"/>
    <cellStyle name="Normal 1103" xfId="47" xr:uid="{38197ED2-2620-4CAD-8F54-16BE75BDEAD6}"/>
    <cellStyle name="Normal 2" xfId="46" xr:uid="{92BEDA5D-ED7E-4A79-9514-83D49192BDA1}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338D"/>
      <color rgb="FFA5A5A5"/>
      <color rgb="FF30F0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EVM Risk Buydown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583445572716351E-2"/>
          <c:y val="8.1980422971057509E-2"/>
          <c:w val="0.83452213347923654"/>
          <c:h val="0.73067624513992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'EVM CPZ List'!$M$1</c:f>
              <c:strCache>
                <c:ptCount val="1"/>
                <c:pt idx="0">
                  <c:v> Remaining Risk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List'!$M$2:$M$3122</c:f>
              <c:numCache>
                <c:formatCode>General</c:formatCode>
                <c:ptCount val="3121"/>
                <c:pt idx="0">
                  <c:v>5407.3082233026553</c:v>
                </c:pt>
                <c:pt idx="1">
                  <c:v>5406.480651427285</c:v>
                </c:pt>
                <c:pt idx="2">
                  <c:v>5402.923204082892</c:v>
                </c:pt>
                <c:pt idx="3">
                  <c:v>5345.0106872118413</c:v>
                </c:pt>
                <c:pt idx="4">
                  <c:v>5342.9667168012447</c:v>
                </c:pt>
                <c:pt idx="5">
                  <c:v>5342.4195248960887</c:v>
                </c:pt>
                <c:pt idx="6">
                  <c:v>5336.7259620239047</c:v>
                </c:pt>
                <c:pt idx="7">
                  <c:v>5297.980324216639</c:v>
                </c:pt>
                <c:pt idx="8">
                  <c:v>5297.4614732433438</c:v>
                </c:pt>
                <c:pt idx="9">
                  <c:v>5278.0922425107583</c:v>
                </c:pt>
                <c:pt idx="10">
                  <c:v>5266.3860605004393</c:v>
                </c:pt>
                <c:pt idx="11">
                  <c:v>5265.9103394820668</c:v>
                </c:pt>
                <c:pt idx="12">
                  <c:v>5213.6942140287365</c:v>
                </c:pt>
                <c:pt idx="13">
                  <c:v>5199.1593384995431</c:v>
                </c:pt>
                <c:pt idx="14">
                  <c:v>5172.365060145602</c:v>
                </c:pt>
                <c:pt idx="15">
                  <c:v>5170.096946298172</c:v>
                </c:pt>
                <c:pt idx="16">
                  <c:v>5122.1095424771411</c:v>
                </c:pt>
                <c:pt idx="17">
                  <c:v>5090.8723833646854</c:v>
                </c:pt>
                <c:pt idx="18">
                  <c:v>5090.2109581259911</c:v>
                </c:pt>
                <c:pt idx="19">
                  <c:v>5067.083430825488</c:v>
                </c:pt>
                <c:pt idx="20">
                  <c:v>5064.826774816579</c:v>
                </c:pt>
                <c:pt idx="21">
                  <c:v>5019.1794687920383</c:v>
                </c:pt>
                <c:pt idx="22">
                  <c:v>5012.3718016969679</c:v>
                </c:pt>
                <c:pt idx="23">
                  <c:v>5011.9739624272024</c:v>
                </c:pt>
                <c:pt idx="24">
                  <c:v>4965.6923375266915</c:v>
                </c:pt>
                <c:pt idx="25">
                  <c:v>4952.9018980900228</c:v>
                </c:pt>
                <c:pt idx="26">
                  <c:v>4946.4681379970916</c:v>
                </c:pt>
                <c:pt idx="27">
                  <c:v>4915.7010784013455</c:v>
                </c:pt>
                <c:pt idx="28">
                  <c:v>4913.2985302580501</c:v>
                </c:pt>
                <c:pt idx="29">
                  <c:v>4891.3442735359004</c:v>
                </c:pt>
                <c:pt idx="30">
                  <c:v>4881.5757947809579</c:v>
                </c:pt>
                <c:pt idx="31">
                  <c:v>4853.861260565126</c:v>
                </c:pt>
                <c:pt idx="32">
                  <c:v>4853.3171126858961</c:v>
                </c:pt>
                <c:pt idx="33">
                  <c:v>4821.4060189191086</c:v>
                </c:pt>
                <c:pt idx="34">
                  <c:v>4709.6413505919263</c:v>
                </c:pt>
                <c:pt idx="35">
                  <c:v>4708.7533746169911</c:v>
                </c:pt>
                <c:pt idx="36">
                  <c:v>4673.2795074121659</c:v>
                </c:pt>
                <c:pt idx="37">
                  <c:v>4673.1070968979711</c:v>
                </c:pt>
                <c:pt idx="38">
                  <c:v>4670.5274522748859</c:v>
                </c:pt>
                <c:pt idx="39">
                  <c:v>4669.671855676459</c:v>
                </c:pt>
                <c:pt idx="40">
                  <c:v>4647.2510939570302</c:v>
                </c:pt>
                <c:pt idx="41">
                  <c:v>4608.5476821186521</c:v>
                </c:pt>
                <c:pt idx="42">
                  <c:v>4602.2698613659904</c:v>
                </c:pt>
                <c:pt idx="43">
                  <c:v>4563.7921297721041</c:v>
                </c:pt>
                <c:pt idx="44">
                  <c:v>4556.3075887772056</c:v>
                </c:pt>
                <c:pt idx="45">
                  <c:v>4536.7339582405839</c:v>
                </c:pt>
                <c:pt idx="46">
                  <c:v>4524.5143162260802</c:v>
                </c:pt>
                <c:pt idx="47">
                  <c:v>4512.7857371990167</c:v>
                </c:pt>
                <c:pt idx="48">
                  <c:v>4500.4002692840959</c:v>
                </c:pt>
                <c:pt idx="49">
                  <c:v>4500.0981420121198</c:v>
                </c:pt>
                <c:pt idx="50">
                  <c:v>4499.7980493647428</c:v>
                </c:pt>
                <c:pt idx="51">
                  <c:v>4497.4019410642868</c:v>
                </c:pt>
                <c:pt idx="52">
                  <c:v>4487.7345034073833</c:v>
                </c:pt>
                <c:pt idx="53">
                  <c:v>4487.4385992696762</c:v>
                </c:pt>
                <c:pt idx="54">
                  <c:v>4477.7190002809593</c:v>
                </c:pt>
                <c:pt idx="55">
                  <c:v>4434.0599774595339</c:v>
                </c:pt>
                <c:pt idx="56">
                  <c:v>4432.6646766412923</c:v>
                </c:pt>
                <c:pt idx="57">
                  <c:v>4404.5418588579196</c:v>
                </c:pt>
                <c:pt idx="58">
                  <c:v>4401.3807679705551</c:v>
                </c:pt>
                <c:pt idx="59">
                  <c:v>4389.9083007142444</c:v>
                </c:pt>
                <c:pt idx="60">
                  <c:v>4380.5325160911143</c:v>
                </c:pt>
                <c:pt idx="61">
                  <c:v>4366.859980795668</c:v>
                </c:pt>
                <c:pt idx="62">
                  <c:v>4343.9564524083853</c:v>
                </c:pt>
                <c:pt idx="63">
                  <c:v>4340.2319824029546</c:v>
                </c:pt>
                <c:pt idx="64">
                  <c:v>4333.8593217741827</c:v>
                </c:pt>
                <c:pt idx="65">
                  <c:v>4282.0145161970113</c:v>
                </c:pt>
                <c:pt idx="66">
                  <c:v>4279.6516641463859</c:v>
                </c:pt>
                <c:pt idx="67">
                  <c:v>4274.5373152596176</c:v>
                </c:pt>
                <c:pt idx="68">
                  <c:v>4264.5781555371705</c:v>
                </c:pt>
                <c:pt idx="69">
                  <c:v>4243.3815635981418</c:v>
                </c:pt>
                <c:pt idx="70">
                  <c:v>4208.6446740861102</c:v>
                </c:pt>
                <c:pt idx="71">
                  <c:v>4185.7725123014698</c:v>
                </c:pt>
                <c:pt idx="72">
                  <c:v>4167.3270342326932</c:v>
                </c:pt>
                <c:pt idx="73">
                  <c:v>4128.2035817575106</c:v>
                </c:pt>
                <c:pt idx="74">
                  <c:v>4108.8750272448015</c:v>
                </c:pt>
                <c:pt idx="75">
                  <c:v>4092.6537056487941</c:v>
                </c:pt>
                <c:pt idx="76">
                  <c:v>4078.758755758487</c:v>
                </c:pt>
                <c:pt idx="77">
                  <c:v>4072.593461564782</c:v>
                </c:pt>
                <c:pt idx="78">
                  <c:v>4072.0925958102757</c:v>
                </c:pt>
                <c:pt idx="79">
                  <c:v>4052.6693662619859</c:v>
                </c:pt>
                <c:pt idx="80">
                  <c:v>4008.971508459811</c:v>
                </c:pt>
                <c:pt idx="81">
                  <c:v>4006.9972667658176</c:v>
                </c:pt>
                <c:pt idx="82">
                  <c:v>3988.0508487695633</c:v>
                </c:pt>
                <c:pt idx="83">
                  <c:v>3978.3571255757183</c:v>
                </c:pt>
                <c:pt idx="84">
                  <c:v>3962.0825587570957</c:v>
                </c:pt>
                <c:pt idx="85">
                  <c:v>3915.7114623417033</c:v>
                </c:pt>
                <c:pt idx="86">
                  <c:v>3899.6056555223568</c:v>
                </c:pt>
                <c:pt idx="87">
                  <c:v>3895.787661989038</c:v>
                </c:pt>
                <c:pt idx="88">
                  <c:v>3877.9044421166491</c:v>
                </c:pt>
                <c:pt idx="89">
                  <c:v>3876.003452019243</c:v>
                </c:pt>
                <c:pt idx="90">
                  <c:v>3861.2283885522056</c:v>
                </c:pt>
                <c:pt idx="91">
                  <c:v>3825.8992032823226</c:v>
                </c:pt>
                <c:pt idx="92">
                  <c:v>3821.086028180559</c:v>
                </c:pt>
                <c:pt idx="93">
                  <c:v>3793.2921428562418</c:v>
                </c:pt>
                <c:pt idx="94">
                  <c:v>3790.3287044280032</c:v>
                </c:pt>
                <c:pt idx="95">
                  <c:v>3737.0243884665697</c:v>
                </c:pt>
                <c:pt idx="96">
                  <c:v>3716.8022001164677</c:v>
                </c:pt>
                <c:pt idx="97">
                  <c:v>3698.6780235203978</c:v>
                </c:pt>
                <c:pt idx="98">
                  <c:v>3698.4545131825284</c:v>
                </c:pt>
                <c:pt idx="99">
                  <c:v>3670.7838925935093</c:v>
                </c:pt>
                <c:pt idx="100">
                  <c:v>3663.5087644720156</c:v>
                </c:pt>
                <c:pt idx="101">
                  <c:v>3654.5855030663861</c:v>
                </c:pt>
                <c:pt idx="102">
                  <c:v>3648.28090001686</c:v>
                </c:pt>
                <c:pt idx="103">
                  <c:v>3644.4235319484451</c:v>
                </c:pt>
                <c:pt idx="104">
                  <c:v>3600.7080771262658</c:v>
                </c:pt>
                <c:pt idx="105">
                  <c:v>3591.7926383569807</c:v>
                </c:pt>
                <c:pt idx="106">
                  <c:v>3566.5616739102184</c:v>
                </c:pt>
                <c:pt idx="107">
                  <c:v>3565.1027210942052</c:v>
                </c:pt>
                <c:pt idx="108">
                  <c:v>3544.7352138035048</c:v>
                </c:pt>
                <c:pt idx="109">
                  <c:v>3544.4260263052261</c:v>
                </c:pt>
                <c:pt idx="110">
                  <c:v>3524.7682048564207</c:v>
                </c:pt>
                <c:pt idx="111">
                  <c:v>3518.7637396521009</c:v>
                </c:pt>
                <c:pt idx="112">
                  <c:v>3505.1834227614058</c:v>
                </c:pt>
                <c:pt idx="113">
                  <c:v>3500.2310138539183</c:v>
                </c:pt>
                <c:pt idx="114">
                  <c:v>3483.7595308665641</c:v>
                </c:pt>
                <c:pt idx="115">
                  <c:v>3451.4298854564745</c:v>
                </c:pt>
                <c:pt idx="116">
                  <c:v>3436.3241077611838</c:v>
                </c:pt>
                <c:pt idx="117">
                  <c:v>3426.2895835773434</c:v>
                </c:pt>
                <c:pt idx="118">
                  <c:v>3408.325446586231</c:v>
                </c:pt>
                <c:pt idx="119">
                  <c:v>3402.0445752714472</c:v>
                </c:pt>
                <c:pt idx="120">
                  <c:v>3397.0791716213876</c:v>
                </c:pt>
                <c:pt idx="121">
                  <c:v>3394.6558610920238</c:v>
                </c:pt>
                <c:pt idx="122">
                  <c:v>3385.7752110224828</c:v>
                </c:pt>
                <c:pt idx="123">
                  <c:v>3383.0022862625528</c:v>
                </c:pt>
                <c:pt idx="124">
                  <c:v>3378.8950701704398</c:v>
                </c:pt>
                <c:pt idx="125">
                  <c:v>3363.0700031195279</c:v>
                </c:pt>
                <c:pt idx="126">
                  <c:v>3359.4667983058966</c:v>
                </c:pt>
                <c:pt idx="127">
                  <c:v>3359.0880129090388</c:v>
                </c:pt>
                <c:pt idx="128">
                  <c:v>3353.8858052563705</c:v>
                </c:pt>
                <c:pt idx="129">
                  <c:v>3341.3087937033483</c:v>
                </c:pt>
                <c:pt idx="130">
                  <c:v>3322.6370289543383</c:v>
                </c:pt>
                <c:pt idx="131">
                  <c:v>3321.1464078177005</c:v>
                </c:pt>
                <c:pt idx="132">
                  <c:v>3297.7175503242106</c:v>
                </c:pt>
                <c:pt idx="133">
                  <c:v>3297.440618855408</c:v>
                </c:pt>
                <c:pt idx="134">
                  <c:v>3288.3965641573946</c:v>
                </c:pt>
                <c:pt idx="135">
                  <c:v>3275.1971628694291</c:v>
                </c:pt>
                <c:pt idx="136">
                  <c:v>3263.8530645105152</c:v>
                </c:pt>
                <c:pt idx="137">
                  <c:v>3256.6211611148974</c:v>
                </c:pt>
                <c:pt idx="138">
                  <c:v>3256.2620682839884</c:v>
                </c:pt>
                <c:pt idx="139">
                  <c:v>3231.1832016970343</c:v>
                </c:pt>
                <c:pt idx="140">
                  <c:v>3227.5289367082578</c:v>
                </c:pt>
                <c:pt idx="141">
                  <c:v>3227.0867770648997</c:v>
                </c:pt>
                <c:pt idx="142">
                  <c:v>3226.0284648670563</c:v>
                </c:pt>
                <c:pt idx="143">
                  <c:v>3221.1017814098786</c:v>
                </c:pt>
                <c:pt idx="144">
                  <c:v>3220.6661963978013</c:v>
                </c:pt>
                <c:pt idx="145">
                  <c:v>3217.6328087424549</c:v>
                </c:pt>
                <c:pt idx="146">
                  <c:v>3207.4060963111037</c:v>
                </c:pt>
                <c:pt idx="147">
                  <c:v>3190.1022744314409</c:v>
                </c:pt>
                <c:pt idx="148">
                  <c:v>3187.8673437385714</c:v>
                </c:pt>
                <c:pt idx="149">
                  <c:v>3155.1970722881515</c:v>
                </c:pt>
                <c:pt idx="150">
                  <c:v>3145.3749045096997</c:v>
                </c:pt>
                <c:pt idx="151">
                  <c:v>3133.9626520041147</c:v>
                </c:pt>
                <c:pt idx="152">
                  <c:v>3127.034847626267</c:v>
                </c:pt>
                <c:pt idx="153">
                  <c:v>3117.0763952983552</c:v>
                </c:pt>
                <c:pt idx="154">
                  <c:v>3111.5706945794009</c:v>
                </c:pt>
                <c:pt idx="155">
                  <c:v>3100.7450189563083</c:v>
                </c:pt>
                <c:pt idx="156">
                  <c:v>3089.7688376372062</c:v>
                </c:pt>
                <c:pt idx="157">
                  <c:v>3085.7559512538892</c:v>
                </c:pt>
                <c:pt idx="158">
                  <c:v>3067.1230636943574</c:v>
                </c:pt>
                <c:pt idx="159">
                  <c:v>3063.5382876315339</c:v>
                </c:pt>
                <c:pt idx="160">
                  <c:v>3059.9147914024225</c:v>
                </c:pt>
                <c:pt idx="161">
                  <c:v>3058.0736643456594</c:v>
                </c:pt>
                <c:pt idx="162">
                  <c:v>3046.4091635740756</c:v>
                </c:pt>
                <c:pt idx="163">
                  <c:v>3041.790408595517</c:v>
                </c:pt>
                <c:pt idx="164">
                  <c:v>3038.0846265859764</c:v>
                </c:pt>
                <c:pt idx="165">
                  <c:v>3012.0544161629723</c:v>
                </c:pt>
                <c:pt idx="166">
                  <c:v>3005.7959294472007</c:v>
                </c:pt>
                <c:pt idx="167">
                  <c:v>3005.3335241538462</c:v>
                </c:pt>
                <c:pt idx="168">
                  <c:v>2998.5684563511895</c:v>
                </c:pt>
                <c:pt idx="169">
                  <c:v>2979.0137028809577</c:v>
                </c:pt>
                <c:pt idx="170">
                  <c:v>2962.3141699046005</c:v>
                </c:pt>
                <c:pt idx="171">
                  <c:v>2958.6940538489121</c:v>
                </c:pt>
                <c:pt idx="172">
                  <c:v>2918.0269849455881</c:v>
                </c:pt>
                <c:pt idx="173">
                  <c:v>2902.4385062788015</c:v>
                </c:pt>
                <c:pt idx="174">
                  <c:v>2889.180721053252</c:v>
                </c:pt>
                <c:pt idx="175">
                  <c:v>2881.5096798141494</c:v>
                </c:pt>
                <c:pt idx="176">
                  <c:v>2877.0598571577143</c:v>
                </c:pt>
                <c:pt idx="177">
                  <c:v>2875.2868388169254</c:v>
                </c:pt>
                <c:pt idx="178">
                  <c:v>2872.1841645738168</c:v>
                </c:pt>
                <c:pt idx="179">
                  <c:v>2854.3210728089743</c:v>
                </c:pt>
                <c:pt idx="180">
                  <c:v>2854.3210679043259</c:v>
                </c:pt>
                <c:pt idx="181">
                  <c:v>2846.3061025420147</c:v>
                </c:pt>
                <c:pt idx="182">
                  <c:v>2841.2670486692496</c:v>
                </c:pt>
                <c:pt idx="183">
                  <c:v>2839.4440077944769</c:v>
                </c:pt>
                <c:pt idx="184">
                  <c:v>2812.6956377553242</c:v>
                </c:pt>
                <c:pt idx="185">
                  <c:v>2801.4716736630262</c:v>
                </c:pt>
                <c:pt idx="186">
                  <c:v>2793.3837637908396</c:v>
                </c:pt>
                <c:pt idx="187">
                  <c:v>2788.0757685158437</c:v>
                </c:pt>
                <c:pt idx="188">
                  <c:v>2781.5489310834937</c:v>
                </c:pt>
                <c:pt idx="189">
                  <c:v>2775.9624857553868</c:v>
                </c:pt>
                <c:pt idx="190">
                  <c:v>2775.8914398517459</c:v>
                </c:pt>
                <c:pt idx="191">
                  <c:v>2763.7141268448813</c:v>
                </c:pt>
                <c:pt idx="192">
                  <c:v>2758.4686324239219</c:v>
                </c:pt>
                <c:pt idx="193">
                  <c:v>2758.3989907325199</c:v>
                </c:pt>
                <c:pt idx="194">
                  <c:v>2750.892208600982</c:v>
                </c:pt>
                <c:pt idx="195">
                  <c:v>2750.4062755614777</c:v>
                </c:pt>
                <c:pt idx="196">
                  <c:v>2750.2675158235043</c:v>
                </c:pt>
                <c:pt idx="197">
                  <c:v>2748.886115692464</c:v>
                </c:pt>
                <c:pt idx="198">
                  <c:v>2746.140651593349</c:v>
                </c:pt>
                <c:pt idx="199">
                  <c:v>2745.5933613483799</c:v>
                </c:pt>
                <c:pt idx="200">
                  <c:v>2745.5253030291233</c:v>
                </c:pt>
                <c:pt idx="201">
                  <c:v>2717.2278200749174</c:v>
                </c:pt>
                <c:pt idx="202">
                  <c:v>2711.1292810172472</c:v>
                </c:pt>
                <c:pt idx="203">
                  <c:v>2698.9030650690324</c:v>
                </c:pt>
                <c:pt idx="204">
                  <c:v>2692.4962355471935</c:v>
                </c:pt>
                <c:pt idx="205">
                  <c:v>2682.7231563478804</c:v>
                </c:pt>
                <c:pt idx="206">
                  <c:v>2654.8674788432854</c:v>
                </c:pt>
                <c:pt idx="207">
                  <c:v>2654.7355270752664</c:v>
                </c:pt>
                <c:pt idx="208">
                  <c:v>2651.4407361184572</c:v>
                </c:pt>
                <c:pt idx="209">
                  <c:v>2650.2663857910088</c:v>
                </c:pt>
                <c:pt idx="210">
                  <c:v>2646.3787170250953</c:v>
                </c:pt>
                <c:pt idx="211">
                  <c:v>2624.7533936530021</c:v>
                </c:pt>
                <c:pt idx="212">
                  <c:v>2622.4874119999827</c:v>
                </c:pt>
                <c:pt idx="213">
                  <c:v>2620.7712258371471</c:v>
                </c:pt>
                <c:pt idx="214">
                  <c:v>2615.6424931309489</c:v>
                </c:pt>
                <c:pt idx="215">
                  <c:v>2615.4534476182316</c:v>
                </c:pt>
                <c:pt idx="216">
                  <c:v>2609.6710839464604</c:v>
                </c:pt>
                <c:pt idx="217">
                  <c:v>2583.3574183397886</c:v>
                </c:pt>
                <c:pt idx="218">
                  <c:v>2579.8600254102357</c:v>
                </c:pt>
                <c:pt idx="219">
                  <c:v>2579.5483713134536</c:v>
                </c:pt>
                <c:pt idx="220">
                  <c:v>2578.4890194271966</c:v>
                </c:pt>
                <c:pt idx="221">
                  <c:v>2536.3951053045498</c:v>
                </c:pt>
                <c:pt idx="222">
                  <c:v>2526.4429447370999</c:v>
                </c:pt>
                <c:pt idx="223">
                  <c:v>2518.8208786356877</c:v>
                </c:pt>
                <c:pt idx="224">
                  <c:v>2507.6917041280444</c:v>
                </c:pt>
                <c:pt idx="225">
                  <c:v>2481.6622377228919</c:v>
                </c:pt>
                <c:pt idx="226">
                  <c:v>2480.8607423192921</c:v>
                </c:pt>
                <c:pt idx="227">
                  <c:v>2476.7384310914172</c:v>
                </c:pt>
                <c:pt idx="228">
                  <c:v>2466.7152928066275</c:v>
                </c:pt>
                <c:pt idx="229">
                  <c:v>2463.7067906149268</c:v>
                </c:pt>
                <c:pt idx="230">
                  <c:v>2462.4878500535979</c:v>
                </c:pt>
                <c:pt idx="231">
                  <c:v>2460.2991781209607</c:v>
                </c:pt>
                <c:pt idx="232">
                  <c:v>2457.0843890421474</c:v>
                </c:pt>
                <c:pt idx="233">
                  <c:v>2426.640804995805</c:v>
                </c:pt>
                <c:pt idx="234">
                  <c:v>2413.6221179583886</c:v>
                </c:pt>
                <c:pt idx="235">
                  <c:v>2409.2450005846317</c:v>
                </c:pt>
                <c:pt idx="236">
                  <c:v>2391.2769605593735</c:v>
                </c:pt>
                <c:pt idx="237">
                  <c:v>2390.5654921691962</c:v>
                </c:pt>
                <c:pt idx="238">
                  <c:v>2387.0751964121555</c:v>
                </c:pt>
                <c:pt idx="239">
                  <c:v>2384.6517919789353</c:v>
                </c:pt>
                <c:pt idx="240">
                  <c:v>2381.348974680116</c:v>
                </c:pt>
                <c:pt idx="241">
                  <c:v>2374.4773721308911</c:v>
                </c:pt>
                <c:pt idx="242">
                  <c:v>2373.0707989949174</c:v>
                </c:pt>
                <c:pt idx="243">
                  <c:v>2367.5802211642408</c:v>
                </c:pt>
                <c:pt idx="244">
                  <c:v>2347.8781509696582</c:v>
                </c:pt>
                <c:pt idx="245">
                  <c:v>2344.646705874175</c:v>
                </c:pt>
                <c:pt idx="246">
                  <c:v>2343.14912157758</c:v>
                </c:pt>
                <c:pt idx="247">
                  <c:v>2331.8414021651029</c:v>
                </c:pt>
                <c:pt idx="248">
                  <c:v>2331.0378449473087</c:v>
                </c:pt>
                <c:pt idx="249">
                  <c:v>2300.8635961604236</c:v>
                </c:pt>
                <c:pt idx="250">
                  <c:v>2296.0526131526781</c:v>
                </c:pt>
                <c:pt idx="251">
                  <c:v>2292.5125994688683</c:v>
                </c:pt>
                <c:pt idx="252">
                  <c:v>2277.8914922716453</c:v>
                </c:pt>
                <c:pt idx="253">
                  <c:v>2244.8197606462891</c:v>
                </c:pt>
                <c:pt idx="254">
                  <c:v>2238.3321142217428</c:v>
                </c:pt>
                <c:pt idx="255">
                  <c:v>2237.9966522070508</c:v>
                </c:pt>
                <c:pt idx="256">
                  <c:v>2220.980770023883</c:v>
                </c:pt>
                <c:pt idx="257">
                  <c:v>2213.2560556614071</c:v>
                </c:pt>
                <c:pt idx="258">
                  <c:v>2206.3734043377717</c:v>
                </c:pt>
                <c:pt idx="259">
                  <c:v>2204.1557323944498</c:v>
                </c:pt>
                <c:pt idx="260">
                  <c:v>2203.8856363085197</c:v>
                </c:pt>
                <c:pt idx="261">
                  <c:v>2202.9164092192336</c:v>
                </c:pt>
                <c:pt idx="262">
                  <c:v>2195.1353081417878</c:v>
                </c:pt>
                <c:pt idx="263">
                  <c:v>2194.9756102501815</c:v>
                </c:pt>
                <c:pt idx="264">
                  <c:v>2176.6611633788375</c:v>
                </c:pt>
                <c:pt idx="265">
                  <c:v>2157.7188234641508</c:v>
                </c:pt>
                <c:pt idx="266">
                  <c:v>2154.853728114595</c:v>
                </c:pt>
                <c:pt idx="267">
                  <c:v>2154.1640534168291</c:v>
                </c:pt>
                <c:pt idx="268">
                  <c:v>2153.0055127499681</c:v>
                </c:pt>
                <c:pt idx="269">
                  <c:v>2134.4252602191104</c:v>
                </c:pt>
                <c:pt idx="270">
                  <c:v>2132.8091530066922</c:v>
                </c:pt>
                <c:pt idx="271">
                  <c:v>2124.6722088048491</c:v>
                </c:pt>
                <c:pt idx="272">
                  <c:v>2120.4535969184976</c:v>
                </c:pt>
                <c:pt idx="273">
                  <c:v>2116.5842868832383</c:v>
                </c:pt>
                <c:pt idx="274">
                  <c:v>2109.1301829688232</c:v>
                </c:pt>
                <c:pt idx="275">
                  <c:v>2086.1581755239522</c:v>
                </c:pt>
                <c:pt idx="276">
                  <c:v>2083.6569126094128</c:v>
                </c:pt>
                <c:pt idx="277">
                  <c:v>2083.1094260600476</c:v>
                </c:pt>
                <c:pt idx="278">
                  <c:v>2075.5032477312388</c:v>
                </c:pt>
                <c:pt idx="279">
                  <c:v>2070.1080379281698</c:v>
                </c:pt>
                <c:pt idx="280">
                  <c:v>2068.6956805436089</c:v>
                </c:pt>
                <c:pt idx="281">
                  <c:v>2066.1636527440473</c:v>
                </c:pt>
                <c:pt idx="282">
                  <c:v>2065.147781972305</c:v>
                </c:pt>
                <c:pt idx="283">
                  <c:v>2061.2020002448426</c:v>
                </c:pt>
                <c:pt idx="284">
                  <c:v>2060.3366845687829</c:v>
                </c:pt>
                <c:pt idx="285">
                  <c:v>2039.8735490952906</c:v>
                </c:pt>
                <c:pt idx="286">
                  <c:v>2026.9085335966697</c:v>
                </c:pt>
                <c:pt idx="287">
                  <c:v>2020.3469637820237</c:v>
                </c:pt>
                <c:pt idx="288">
                  <c:v>2011.1254850895352</c:v>
                </c:pt>
                <c:pt idx="289">
                  <c:v>2001.8939855315505</c:v>
                </c:pt>
                <c:pt idx="290">
                  <c:v>1997.577806499072</c:v>
                </c:pt>
                <c:pt idx="291">
                  <c:v>1994.9845399606018</c:v>
                </c:pt>
                <c:pt idx="292">
                  <c:v>1994.7075073031519</c:v>
                </c:pt>
                <c:pt idx="293">
                  <c:v>1985.6311728063329</c:v>
                </c:pt>
                <c:pt idx="294">
                  <c:v>1974.581631998524</c:v>
                </c:pt>
                <c:pt idx="295">
                  <c:v>1963.3764867993682</c:v>
                </c:pt>
                <c:pt idx="296">
                  <c:v>1960.0835993059643</c:v>
                </c:pt>
                <c:pt idx="297">
                  <c:v>1942.9173178049671</c:v>
                </c:pt>
                <c:pt idx="298">
                  <c:v>1938.5841719012456</c:v>
                </c:pt>
                <c:pt idx="299">
                  <c:v>1937.7188799290227</c:v>
                </c:pt>
                <c:pt idx="300">
                  <c:v>1936.7181957414959</c:v>
                </c:pt>
                <c:pt idx="301">
                  <c:v>1929.3077784603393</c:v>
                </c:pt>
                <c:pt idx="302">
                  <c:v>1928.3080448093801</c:v>
                </c:pt>
                <c:pt idx="303">
                  <c:v>1927.584267547275</c:v>
                </c:pt>
                <c:pt idx="304">
                  <c:v>1925.9139645858738</c:v>
                </c:pt>
                <c:pt idx="305">
                  <c:v>1925.9139441731647</c:v>
                </c:pt>
                <c:pt idx="306">
                  <c:v>1923.7928320871601</c:v>
                </c:pt>
                <c:pt idx="307">
                  <c:v>1922.7191431006261</c:v>
                </c:pt>
                <c:pt idx="308">
                  <c:v>1922.6303270346252</c:v>
                </c:pt>
                <c:pt idx="309">
                  <c:v>1917.7330447598451</c:v>
                </c:pt>
                <c:pt idx="310">
                  <c:v>1905.5826552798026</c:v>
                </c:pt>
                <c:pt idx="311">
                  <c:v>1903.3025271949348</c:v>
                </c:pt>
                <c:pt idx="312">
                  <c:v>1876.2355538266029</c:v>
                </c:pt>
                <c:pt idx="313">
                  <c:v>1875.9735715855095</c:v>
                </c:pt>
                <c:pt idx="314">
                  <c:v>1872.4862468886533</c:v>
                </c:pt>
                <c:pt idx="315">
                  <c:v>1854.7857676498584</c:v>
                </c:pt>
                <c:pt idx="316">
                  <c:v>1842.9601453010307</c:v>
                </c:pt>
                <c:pt idx="317">
                  <c:v>1830.8427959115249</c:v>
                </c:pt>
                <c:pt idx="318">
                  <c:v>1830.0678888449036</c:v>
                </c:pt>
                <c:pt idx="319">
                  <c:v>1825.8676742841658</c:v>
                </c:pt>
                <c:pt idx="320">
                  <c:v>1823.9015843109851</c:v>
                </c:pt>
                <c:pt idx="321">
                  <c:v>1823.689049427499</c:v>
                </c:pt>
                <c:pt idx="322">
                  <c:v>1807.1909096579498</c:v>
                </c:pt>
                <c:pt idx="323">
                  <c:v>1800.7961609121824</c:v>
                </c:pt>
                <c:pt idx="324">
                  <c:v>1800.7961534048754</c:v>
                </c:pt>
                <c:pt idx="325">
                  <c:v>1797.5369722590092</c:v>
                </c:pt>
                <c:pt idx="326">
                  <c:v>1796.437848061013</c:v>
                </c:pt>
                <c:pt idx="327">
                  <c:v>1795.5085164710604</c:v>
                </c:pt>
                <c:pt idx="328">
                  <c:v>1792.3885691140351</c:v>
                </c:pt>
                <c:pt idx="329">
                  <c:v>1786.5030725871816</c:v>
                </c:pt>
                <c:pt idx="330">
                  <c:v>1782.9043834223332</c:v>
                </c:pt>
                <c:pt idx="331">
                  <c:v>1781.1542752188068</c:v>
                </c:pt>
                <c:pt idx="332">
                  <c:v>1772.204737984307</c:v>
                </c:pt>
                <c:pt idx="333">
                  <c:v>1772.038792517646</c:v>
                </c:pt>
                <c:pt idx="334">
                  <c:v>1760.4774566210876</c:v>
                </c:pt>
                <c:pt idx="335">
                  <c:v>1750.5838947495329</c:v>
                </c:pt>
                <c:pt idx="336">
                  <c:v>1739.5236557746091</c:v>
                </c:pt>
                <c:pt idx="337">
                  <c:v>1738.5829258978317</c:v>
                </c:pt>
                <c:pt idx="338">
                  <c:v>1738.5011509958067</c:v>
                </c:pt>
                <c:pt idx="339">
                  <c:v>1733.3529686053462</c:v>
                </c:pt>
                <c:pt idx="340">
                  <c:v>1729.2710401158404</c:v>
                </c:pt>
                <c:pt idx="341">
                  <c:v>1720.8400199540117</c:v>
                </c:pt>
                <c:pt idx="342">
                  <c:v>1707.9427411594381</c:v>
                </c:pt>
                <c:pt idx="343">
                  <c:v>1691.8218296711909</c:v>
                </c:pt>
                <c:pt idx="344">
                  <c:v>1681.6705147204116</c:v>
                </c:pt>
                <c:pt idx="345">
                  <c:v>1668.2186839141025</c:v>
                </c:pt>
                <c:pt idx="346">
                  <c:v>1665.0065956968178</c:v>
                </c:pt>
                <c:pt idx="347">
                  <c:v>1659.7133499133781</c:v>
                </c:pt>
                <c:pt idx="348">
                  <c:v>1657.2364955957225</c:v>
                </c:pt>
                <c:pt idx="349">
                  <c:v>1648.3064287198326</c:v>
                </c:pt>
                <c:pt idx="350">
                  <c:v>1643.8686868940065</c:v>
                </c:pt>
                <c:pt idx="351">
                  <c:v>1642.8808727756443</c:v>
                </c:pt>
                <c:pt idx="352">
                  <c:v>1636.7692820408433</c:v>
                </c:pt>
                <c:pt idx="353">
                  <c:v>1633.940352985238</c:v>
                </c:pt>
                <c:pt idx="354">
                  <c:v>1608.6814164174859</c:v>
                </c:pt>
                <c:pt idx="355">
                  <c:v>1607.0320460170967</c:v>
                </c:pt>
                <c:pt idx="356">
                  <c:v>1604.338238751601</c:v>
                </c:pt>
                <c:pt idx="357">
                  <c:v>1604.2211183496399</c:v>
                </c:pt>
                <c:pt idx="358">
                  <c:v>1594.0454893691074</c:v>
                </c:pt>
                <c:pt idx="359">
                  <c:v>1582.9474516974419</c:v>
                </c:pt>
                <c:pt idx="360">
                  <c:v>1572.6284653595651</c:v>
                </c:pt>
                <c:pt idx="361">
                  <c:v>1572.0874012822733</c:v>
                </c:pt>
                <c:pt idx="362">
                  <c:v>1571.010650971424</c:v>
                </c:pt>
                <c:pt idx="363">
                  <c:v>1566.786249607263</c:v>
                </c:pt>
                <c:pt idx="364">
                  <c:v>1566.4883187019523</c:v>
                </c:pt>
                <c:pt idx="365">
                  <c:v>1538.2386011818678</c:v>
                </c:pt>
                <c:pt idx="366">
                  <c:v>1537.5494203398177</c:v>
                </c:pt>
                <c:pt idx="367">
                  <c:v>1536.7880831496873</c:v>
                </c:pt>
                <c:pt idx="368">
                  <c:v>1536.4862481085113</c:v>
                </c:pt>
                <c:pt idx="369">
                  <c:v>1534.6041416630869</c:v>
                </c:pt>
                <c:pt idx="370">
                  <c:v>1529.9918772360863</c:v>
                </c:pt>
                <c:pt idx="371">
                  <c:v>1529.7307727028606</c:v>
                </c:pt>
                <c:pt idx="372">
                  <c:v>1528.5031295659007</c:v>
                </c:pt>
                <c:pt idx="373">
                  <c:v>1510.278755560797</c:v>
                </c:pt>
                <c:pt idx="374">
                  <c:v>1507.0581030715898</c:v>
                </c:pt>
                <c:pt idx="375">
                  <c:v>1506.8388868175261</c:v>
                </c:pt>
                <c:pt idx="376">
                  <c:v>1505.855788575122</c:v>
                </c:pt>
                <c:pt idx="377">
                  <c:v>1505.5305347771796</c:v>
                </c:pt>
                <c:pt idx="378">
                  <c:v>1504.4173326633083</c:v>
                </c:pt>
                <c:pt idx="379">
                  <c:v>1490.9478378131441</c:v>
                </c:pt>
                <c:pt idx="380">
                  <c:v>1471.3789797315719</c:v>
                </c:pt>
                <c:pt idx="381">
                  <c:v>1463.6938470473635</c:v>
                </c:pt>
                <c:pt idx="382">
                  <c:v>1462.2303283140664</c:v>
                </c:pt>
                <c:pt idx="383">
                  <c:v>1459.5738057756437</c:v>
                </c:pt>
                <c:pt idx="384">
                  <c:v>1458.6181694775023</c:v>
                </c:pt>
                <c:pt idx="385">
                  <c:v>1455.307827410561</c:v>
                </c:pt>
                <c:pt idx="386">
                  <c:v>1454.9959345133782</c:v>
                </c:pt>
                <c:pt idx="387">
                  <c:v>1454.7191833606689</c:v>
                </c:pt>
                <c:pt idx="388">
                  <c:v>1449.6712885669174</c:v>
                </c:pt>
                <c:pt idx="389">
                  <c:v>1449.395677993587</c:v>
                </c:pt>
                <c:pt idx="390">
                  <c:v>1445.8280692247122</c:v>
                </c:pt>
                <c:pt idx="391">
                  <c:v>1438.9763532431537</c:v>
                </c:pt>
                <c:pt idx="392">
                  <c:v>1431.0593504446861</c:v>
                </c:pt>
                <c:pt idx="393">
                  <c:v>1430.3188189166947</c:v>
                </c:pt>
                <c:pt idx="394">
                  <c:v>1430.2179919622088</c:v>
                </c:pt>
                <c:pt idx="395">
                  <c:v>1423.6030421639621</c:v>
                </c:pt>
                <c:pt idx="396">
                  <c:v>1418.3333751550992</c:v>
                </c:pt>
                <c:pt idx="397">
                  <c:v>1405.9925388108375</c:v>
                </c:pt>
                <c:pt idx="398">
                  <c:v>1403.3623635298698</c:v>
                </c:pt>
                <c:pt idx="399">
                  <c:v>1402.9629001915537</c:v>
                </c:pt>
                <c:pt idx="400">
                  <c:v>1401.9693015407747</c:v>
                </c:pt>
                <c:pt idx="401">
                  <c:v>1396.9563208607437</c:v>
                </c:pt>
                <c:pt idx="402">
                  <c:v>1382.7112420932831</c:v>
                </c:pt>
                <c:pt idx="403">
                  <c:v>1382.4906500460829</c:v>
                </c:pt>
                <c:pt idx="404">
                  <c:v>1376.6989595480902</c:v>
                </c:pt>
                <c:pt idx="405">
                  <c:v>1373.0252038550675</c:v>
                </c:pt>
                <c:pt idx="406">
                  <c:v>1369.651622970315</c:v>
                </c:pt>
                <c:pt idx="407">
                  <c:v>1365.2631846985073</c:v>
                </c:pt>
                <c:pt idx="408">
                  <c:v>1362.7240537434748</c:v>
                </c:pt>
                <c:pt idx="409">
                  <c:v>1354.7044997367873</c:v>
                </c:pt>
                <c:pt idx="410">
                  <c:v>1354.2501462874004</c:v>
                </c:pt>
                <c:pt idx="411">
                  <c:v>1354.2182382511944</c:v>
                </c:pt>
                <c:pt idx="412">
                  <c:v>1350.6945266647613</c:v>
                </c:pt>
                <c:pt idx="413">
                  <c:v>1348.1573108368129</c:v>
                </c:pt>
                <c:pt idx="414">
                  <c:v>1347.7455508437431</c:v>
                </c:pt>
                <c:pt idx="415">
                  <c:v>1347.6822952206976</c:v>
                </c:pt>
                <c:pt idx="416">
                  <c:v>1346.3904524302427</c:v>
                </c:pt>
                <c:pt idx="417">
                  <c:v>1333.0678338261857</c:v>
                </c:pt>
                <c:pt idx="418">
                  <c:v>1332.7544589116919</c:v>
                </c:pt>
                <c:pt idx="419">
                  <c:v>1331.1253197444983</c:v>
                </c:pt>
                <c:pt idx="420">
                  <c:v>1328.2765339966436</c:v>
                </c:pt>
                <c:pt idx="421">
                  <c:v>1322.0272198984057</c:v>
                </c:pt>
                <c:pt idx="422">
                  <c:v>1321.1523799629279</c:v>
                </c:pt>
                <c:pt idx="423">
                  <c:v>1315.613209152192</c:v>
                </c:pt>
                <c:pt idx="424">
                  <c:v>1311.9532682121956</c:v>
                </c:pt>
                <c:pt idx="425">
                  <c:v>1305.6765801793567</c:v>
                </c:pt>
                <c:pt idx="426">
                  <c:v>1304.4412462031005</c:v>
                </c:pt>
                <c:pt idx="427">
                  <c:v>1304.2265585241987</c:v>
                </c:pt>
                <c:pt idx="428">
                  <c:v>1303.2795040643907</c:v>
                </c:pt>
                <c:pt idx="429">
                  <c:v>1300.1331426175286</c:v>
                </c:pt>
                <c:pt idx="430">
                  <c:v>1297.201540475332</c:v>
                </c:pt>
                <c:pt idx="431">
                  <c:v>1296.499250072952</c:v>
                </c:pt>
                <c:pt idx="432">
                  <c:v>1295.9805991778555</c:v>
                </c:pt>
                <c:pt idx="433">
                  <c:v>1290.005450365903</c:v>
                </c:pt>
                <c:pt idx="434">
                  <c:v>1284.5759019690913</c:v>
                </c:pt>
                <c:pt idx="435">
                  <c:v>1281.0988244519256</c:v>
                </c:pt>
                <c:pt idx="436">
                  <c:v>1281.0093574946707</c:v>
                </c:pt>
                <c:pt idx="437">
                  <c:v>1280.9498353554536</c:v>
                </c:pt>
                <c:pt idx="438">
                  <c:v>1278.9221296567118</c:v>
                </c:pt>
                <c:pt idx="439">
                  <c:v>1273.0220807534624</c:v>
                </c:pt>
                <c:pt idx="440">
                  <c:v>1268.574554337257</c:v>
                </c:pt>
                <c:pt idx="441">
                  <c:v>1263.1475560062556</c:v>
                </c:pt>
                <c:pt idx="442">
                  <c:v>1250.3175715849752</c:v>
                </c:pt>
                <c:pt idx="443">
                  <c:v>1249.3592421713788</c:v>
                </c:pt>
                <c:pt idx="444">
                  <c:v>1239.484816297369</c:v>
                </c:pt>
                <c:pt idx="445">
                  <c:v>1224.8411200826095</c:v>
                </c:pt>
                <c:pt idx="446">
                  <c:v>1224.6987692088903</c:v>
                </c:pt>
                <c:pt idx="447">
                  <c:v>1224.0492689171272</c:v>
                </c:pt>
                <c:pt idx="448">
                  <c:v>1215.7377270565773</c:v>
                </c:pt>
                <c:pt idx="449">
                  <c:v>1208.4332548984908</c:v>
                </c:pt>
                <c:pt idx="450">
                  <c:v>1204.5632530885443</c:v>
                </c:pt>
                <c:pt idx="451">
                  <c:v>1192.3628580197144</c:v>
                </c:pt>
                <c:pt idx="452">
                  <c:v>1190.7445138778453</c:v>
                </c:pt>
                <c:pt idx="453">
                  <c:v>1167.8216415939555</c:v>
                </c:pt>
                <c:pt idx="454">
                  <c:v>1166.0578664441668</c:v>
                </c:pt>
                <c:pt idx="455">
                  <c:v>1158.0501860840673</c:v>
                </c:pt>
                <c:pt idx="456">
                  <c:v>1156.7136482045839</c:v>
                </c:pt>
                <c:pt idx="457">
                  <c:v>1155.2720497606638</c:v>
                </c:pt>
                <c:pt idx="458">
                  <c:v>1152.1456270026761</c:v>
                </c:pt>
                <c:pt idx="459">
                  <c:v>1148.7278623555153</c:v>
                </c:pt>
                <c:pt idx="460">
                  <c:v>1147.0484565843135</c:v>
                </c:pt>
                <c:pt idx="461">
                  <c:v>1146.8329849662355</c:v>
                </c:pt>
                <c:pt idx="462">
                  <c:v>1146.1661066845718</c:v>
                </c:pt>
                <c:pt idx="463">
                  <c:v>1145.7928018567236</c:v>
                </c:pt>
                <c:pt idx="464">
                  <c:v>1145.6065805999833</c:v>
                </c:pt>
                <c:pt idx="465">
                  <c:v>1134.7061058044344</c:v>
                </c:pt>
                <c:pt idx="466">
                  <c:v>1132.4803931408619</c:v>
                </c:pt>
                <c:pt idx="467">
                  <c:v>1124.4523530800379</c:v>
                </c:pt>
                <c:pt idx="468">
                  <c:v>1124.0352929106105</c:v>
                </c:pt>
                <c:pt idx="469">
                  <c:v>1121.8845042695445</c:v>
                </c:pt>
                <c:pt idx="470">
                  <c:v>1119.864983460981</c:v>
                </c:pt>
                <c:pt idx="471">
                  <c:v>1118.5749371046566</c:v>
                </c:pt>
                <c:pt idx="472">
                  <c:v>1114.7325671152355</c:v>
                </c:pt>
                <c:pt idx="473">
                  <c:v>1113.6005532752733</c:v>
                </c:pt>
                <c:pt idx="474">
                  <c:v>1108.1744042650805</c:v>
                </c:pt>
                <c:pt idx="475">
                  <c:v>1103.4131579620837</c:v>
                </c:pt>
                <c:pt idx="476">
                  <c:v>1100.0604964896588</c:v>
                </c:pt>
                <c:pt idx="477">
                  <c:v>1099.6007911765878</c:v>
                </c:pt>
                <c:pt idx="478">
                  <c:v>1098.0459595807508</c:v>
                </c:pt>
                <c:pt idx="479">
                  <c:v>1083.0457786733141</c:v>
                </c:pt>
                <c:pt idx="480">
                  <c:v>1083.0358788760097</c:v>
                </c:pt>
                <c:pt idx="481">
                  <c:v>1081.84496487715</c:v>
                </c:pt>
                <c:pt idx="482">
                  <c:v>1078.7135400233171</c:v>
                </c:pt>
                <c:pt idx="483">
                  <c:v>1070.6991022100813</c:v>
                </c:pt>
                <c:pt idx="484">
                  <c:v>1067.6576824274721</c:v>
                </c:pt>
                <c:pt idx="485">
                  <c:v>1055.743643696354</c:v>
                </c:pt>
                <c:pt idx="486">
                  <c:v>1048.4671347105564</c:v>
                </c:pt>
                <c:pt idx="487">
                  <c:v>1045.2405374221485</c:v>
                </c:pt>
                <c:pt idx="488">
                  <c:v>1043.2415965782907</c:v>
                </c:pt>
                <c:pt idx="489">
                  <c:v>1040.3440772618881</c:v>
                </c:pt>
                <c:pt idx="490">
                  <c:v>1040.3440740009448</c:v>
                </c:pt>
                <c:pt idx="491">
                  <c:v>1033.4114791273312</c:v>
                </c:pt>
                <c:pt idx="492">
                  <c:v>1032.2761395649773</c:v>
                </c:pt>
                <c:pt idx="493">
                  <c:v>1025.7527274309589</c:v>
                </c:pt>
                <c:pt idx="494">
                  <c:v>1025.7406041104061</c:v>
                </c:pt>
                <c:pt idx="495">
                  <c:v>1024.4364780225053</c:v>
                </c:pt>
                <c:pt idx="496">
                  <c:v>1022.2760318749249</c:v>
                </c:pt>
                <c:pt idx="497">
                  <c:v>1020.1963129360478</c:v>
                </c:pt>
                <c:pt idx="498">
                  <c:v>1016.7745696459398</c:v>
                </c:pt>
                <c:pt idx="499">
                  <c:v>1015.7507923861928</c:v>
                </c:pt>
                <c:pt idx="500">
                  <c:v>1015.7264211090077</c:v>
                </c:pt>
                <c:pt idx="501">
                  <c:v>1015.4350839911684</c:v>
                </c:pt>
                <c:pt idx="502">
                  <c:v>1013.2766719161315</c:v>
                </c:pt>
                <c:pt idx="503">
                  <c:v>1012.5735246918309</c:v>
                </c:pt>
                <c:pt idx="504">
                  <c:v>1010.9795095619808</c:v>
                </c:pt>
                <c:pt idx="505">
                  <c:v>1007.8033776104311</c:v>
                </c:pt>
                <c:pt idx="506">
                  <c:v>994.40659506196653</c:v>
                </c:pt>
                <c:pt idx="507">
                  <c:v>987.17520076502217</c:v>
                </c:pt>
                <c:pt idx="508">
                  <c:v>984.83641904709964</c:v>
                </c:pt>
                <c:pt idx="509">
                  <c:v>978.99416576517342</c:v>
                </c:pt>
                <c:pt idx="510">
                  <c:v>974.57129582792174</c:v>
                </c:pt>
                <c:pt idx="511">
                  <c:v>974.17865643051357</c:v>
                </c:pt>
                <c:pt idx="512">
                  <c:v>973.60654200621127</c:v>
                </c:pt>
                <c:pt idx="513">
                  <c:v>972.35279342474666</c:v>
                </c:pt>
                <c:pt idx="514">
                  <c:v>972.30706383964434</c:v>
                </c:pt>
                <c:pt idx="515">
                  <c:v>971.44109156345382</c:v>
                </c:pt>
                <c:pt idx="516">
                  <c:v>956.51549619236312</c:v>
                </c:pt>
                <c:pt idx="517">
                  <c:v>955.90134283738655</c:v>
                </c:pt>
                <c:pt idx="518">
                  <c:v>954.28677300607842</c:v>
                </c:pt>
                <c:pt idx="519">
                  <c:v>947.565735549539</c:v>
                </c:pt>
                <c:pt idx="520">
                  <c:v>942.61841850280825</c:v>
                </c:pt>
                <c:pt idx="521">
                  <c:v>938.24011378115256</c:v>
                </c:pt>
                <c:pt idx="522">
                  <c:v>938.1729490007508</c:v>
                </c:pt>
                <c:pt idx="523">
                  <c:v>935.93510756194155</c:v>
                </c:pt>
                <c:pt idx="524">
                  <c:v>934.57236764021263</c:v>
                </c:pt>
                <c:pt idx="525">
                  <c:v>930.85546929084956</c:v>
                </c:pt>
                <c:pt idx="526">
                  <c:v>912.77995408210768</c:v>
                </c:pt>
                <c:pt idx="527">
                  <c:v>912.46958214885478</c:v>
                </c:pt>
                <c:pt idx="528">
                  <c:v>910.30241346577634</c:v>
                </c:pt>
                <c:pt idx="529">
                  <c:v>909.55606513108864</c:v>
                </c:pt>
                <c:pt idx="530">
                  <c:v>905.26591058595193</c:v>
                </c:pt>
                <c:pt idx="531">
                  <c:v>904.41287168898873</c:v>
                </c:pt>
                <c:pt idx="532">
                  <c:v>904.30360252656487</c:v>
                </c:pt>
                <c:pt idx="533">
                  <c:v>904.10700458310703</c:v>
                </c:pt>
                <c:pt idx="534">
                  <c:v>902.90833405668809</c:v>
                </c:pt>
                <c:pt idx="535">
                  <c:v>902.08092854112272</c:v>
                </c:pt>
                <c:pt idx="536">
                  <c:v>898.92548526472353</c:v>
                </c:pt>
                <c:pt idx="537">
                  <c:v>896.72202637780651</c:v>
                </c:pt>
                <c:pt idx="538">
                  <c:v>894.2932781147332</c:v>
                </c:pt>
                <c:pt idx="539">
                  <c:v>885.05091992860184</c:v>
                </c:pt>
                <c:pt idx="540">
                  <c:v>884.77253969852097</c:v>
                </c:pt>
                <c:pt idx="541">
                  <c:v>882.09896386387936</c:v>
                </c:pt>
                <c:pt idx="542">
                  <c:v>880.35095553125518</c:v>
                </c:pt>
                <c:pt idx="543">
                  <c:v>873.83128217465378</c:v>
                </c:pt>
                <c:pt idx="544">
                  <c:v>871.39097962546225</c:v>
                </c:pt>
                <c:pt idx="545">
                  <c:v>870.75673871570962</c:v>
                </c:pt>
                <c:pt idx="546">
                  <c:v>870.50322337829073</c:v>
                </c:pt>
                <c:pt idx="547">
                  <c:v>870.46105135014307</c:v>
                </c:pt>
                <c:pt idx="548">
                  <c:v>869.47107314109542</c:v>
                </c:pt>
                <c:pt idx="549">
                  <c:v>867.89618675893814</c:v>
                </c:pt>
                <c:pt idx="550">
                  <c:v>867.62518431614171</c:v>
                </c:pt>
                <c:pt idx="551">
                  <c:v>865.4692918721795</c:v>
                </c:pt>
                <c:pt idx="552">
                  <c:v>865.36591307296862</c:v>
                </c:pt>
                <c:pt idx="553">
                  <c:v>864.58092845936164</c:v>
                </c:pt>
                <c:pt idx="554">
                  <c:v>863.35220788794993</c:v>
                </c:pt>
                <c:pt idx="555">
                  <c:v>862.7199453582715</c:v>
                </c:pt>
                <c:pt idx="556">
                  <c:v>862.41445586665634</c:v>
                </c:pt>
                <c:pt idx="557">
                  <c:v>862.04984708303118</c:v>
                </c:pt>
                <c:pt idx="558">
                  <c:v>860.00487003836088</c:v>
                </c:pt>
                <c:pt idx="559">
                  <c:v>859.86333921706</c:v>
                </c:pt>
                <c:pt idx="560">
                  <c:v>853.3236711364118</c:v>
                </c:pt>
                <c:pt idx="561">
                  <c:v>848.4141396230516</c:v>
                </c:pt>
                <c:pt idx="562">
                  <c:v>847.23212306466371</c:v>
                </c:pt>
                <c:pt idx="563">
                  <c:v>842.92876693937455</c:v>
                </c:pt>
                <c:pt idx="564">
                  <c:v>841.96877819462918</c:v>
                </c:pt>
                <c:pt idx="565">
                  <c:v>841.92903143758303</c:v>
                </c:pt>
                <c:pt idx="566">
                  <c:v>834.62104378788229</c:v>
                </c:pt>
                <c:pt idx="567">
                  <c:v>830.3090140610135</c:v>
                </c:pt>
                <c:pt idx="568">
                  <c:v>828.72698095214059</c:v>
                </c:pt>
                <c:pt idx="569">
                  <c:v>827.20586946474907</c:v>
                </c:pt>
                <c:pt idx="570">
                  <c:v>826.96980258251472</c:v>
                </c:pt>
                <c:pt idx="571">
                  <c:v>826.34155947361194</c:v>
                </c:pt>
                <c:pt idx="572">
                  <c:v>824.22441100013202</c:v>
                </c:pt>
                <c:pt idx="573">
                  <c:v>821.99704516436032</c:v>
                </c:pt>
                <c:pt idx="574">
                  <c:v>818.6212239480069</c:v>
                </c:pt>
                <c:pt idx="575">
                  <c:v>813.43455290291627</c:v>
                </c:pt>
                <c:pt idx="576">
                  <c:v>807.14878436222477</c:v>
                </c:pt>
                <c:pt idx="577">
                  <c:v>804.20869834078712</c:v>
                </c:pt>
                <c:pt idx="578">
                  <c:v>804.03502889382139</c:v>
                </c:pt>
                <c:pt idx="579">
                  <c:v>799.8179927308704</c:v>
                </c:pt>
                <c:pt idx="580">
                  <c:v>799.70269441796643</c:v>
                </c:pt>
                <c:pt idx="581">
                  <c:v>799.41538105581776</c:v>
                </c:pt>
                <c:pt idx="582">
                  <c:v>793.04908472011971</c:v>
                </c:pt>
                <c:pt idx="583">
                  <c:v>788.48251625738942</c:v>
                </c:pt>
                <c:pt idx="584">
                  <c:v>787.81908367552126</c:v>
                </c:pt>
                <c:pt idx="585">
                  <c:v>780.89182657969752</c:v>
                </c:pt>
                <c:pt idx="586">
                  <c:v>776.44089541051471</c:v>
                </c:pt>
                <c:pt idx="587">
                  <c:v>775.30952948674928</c:v>
                </c:pt>
                <c:pt idx="588">
                  <c:v>773.47008369829405</c:v>
                </c:pt>
                <c:pt idx="589">
                  <c:v>768.94038544866783</c:v>
                </c:pt>
                <c:pt idx="590">
                  <c:v>768.47329419687628</c:v>
                </c:pt>
                <c:pt idx="591">
                  <c:v>767.55936399762982</c:v>
                </c:pt>
                <c:pt idx="592">
                  <c:v>765.51240987625761</c:v>
                </c:pt>
                <c:pt idx="593">
                  <c:v>764.86253954571589</c:v>
                </c:pt>
                <c:pt idx="594">
                  <c:v>764.844012387053</c:v>
                </c:pt>
                <c:pt idx="595">
                  <c:v>764.78884290307701</c:v>
                </c:pt>
                <c:pt idx="596">
                  <c:v>764.53190092223304</c:v>
                </c:pt>
                <c:pt idx="597">
                  <c:v>763.67310402982639</c:v>
                </c:pt>
                <c:pt idx="598">
                  <c:v>760.13073318339104</c:v>
                </c:pt>
                <c:pt idx="599">
                  <c:v>760.05770238471439</c:v>
                </c:pt>
                <c:pt idx="600">
                  <c:v>757.61160996200988</c:v>
                </c:pt>
                <c:pt idx="601">
                  <c:v>756.99251262930159</c:v>
                </c:pt>
                <c:pt idx="602">
                  <c:v>754.47076639225429</c:v>
                </c:pt>
                <c:pt idx="603">
                  <c:v>751.72130045505889</c:v>
                </c:pt>
                <c:pt idx="604">
                  <c:v>749.28246603566083</c:v>
                </c:pt>
                <c:pt idx="605">
                  <c:v>747.2832584333363</c:v>
                </c:pt>
                <c:pt idx="606">
                  <c:v>746.77913566723794</c:v>
                </c:pt>
                <c:pt idx="607">
                  <c:v>746.25789726093899</c:v>
                </c:pt>
                <c:pt idx="608">
                  <c:v>745.59298417574746</c:v>
                </c:pt>
                <c:pt idx="609">
                  <c:v>741.5371008609136</c:v>
                </c:pt>
                <c:pt idx="610">
                  <c:v>741.33978849657808</c:v>
                </c:pt>
                <c:pt idx="611">
                  <c:v>734.7328610774407</c:v>
                </c:pt>
                <c:pt idx="612">
                  <c:v>733.09201996103695</c:v>
                </c:pt>
                <c:pt idx="613">
                  <c:v>722.5015827954054</c:v>
                </c:pt>
                <c:pt idx="614">
                  <c:v>722.48384806055333</c:v>
                </c:pt>
                <c:pt idx="615">
                  <c:v>720.99886711494787</c:v>
                </c:pt>
                <c:pt idx="616">
                  <c:v>713.45108730549293</c:v>
                </c:pt>
                <c:pt idx="617">
                  <c:v>711.69569897124427</c:v>
                </c:pt>
                <c:pt idx="618">
                  <c:v>711.37984746513064</c:v>
                </c:pt>
                <c:pt idx="619">
                  <c:v>711.32727311497001</c:v>
                </c:pt>
                <c:pt idx="620">
                  <c:v>709.89025409738736</c:v>
                </c:pt>
                <c:pt idx="621">
                  <c:v>704.83315704565598</c:v>
                </c:pt>
                <c:pt idx="622">
                  <c:v>703.66677085468882</c:v>
                </c:pt>
                <c:pt idx="623">
                  <c:v>703.00538434600537</c:v>
                </c:pt>
                <c:pt idx="624">
                  <c:v>701.28442505193073</c:v>
                </c:pt>
                <c:pt idx="625">
                  <c:v>701.18028784807643</c:v>
                </c:pt>
                <c:pt idx="626">
                  <c:v>700.20960421778318</c:v>
                </c:pt>
                <c:pt idx="627">
                  <c:v>696.65255678439564</c:v>
                </c:pt>
                <c:pt idx="628">
                  <c:v>693.27377190859193</c:v>
                </c:pt>
                <c:pt idx="629">
                  <c:v>690.55767608312522</c:v>
                </c:pt>
                <c:pt idx="630">
                  <c:v>688.19321079503527</c:v>
                </c:pt>
                <c:pt idx="631">
                  <c:v>687.8363442224819</c:v>
                </c:pt>
                <c:pt idx="632">
                  <c:v>687.76858106731504</c:v>
                </c:pt>
                <c:pt idx="633">
                  <c:v>684.38397491229398</c:v>
                </c:pt>
                <c:pt idx="634">
                  <c:v>683.44229833134273</c:v>
                </c:pt>
                <c:pt idx="635">
                  <c:v>683.22446106622374</c:v>
                </c:pt>
                <c:pt idx="636">
                  <c:v>679.75690034407705</c:v>
                </c:pt>
                <c:pt idx="637">
                  <c:v>677.58744405221796</c:v>
                </c:pt>
                <c:pt idx="638">
                  <c:v>677.203842401781</c:v>
                </c:pt>
                <c:pt idx="639">
                  <c:v>673.67929610503791</c:v>
                </c:pt>
                <c:pt idx="640">
                  <c:v>673.61310539880844</c:v>
                </c:pt>
                <c:pt idx="641">
                  <c:v>673.49740211097469</c:v>
                </c:pt>
                <c:pt idx="642">
                  <c:v>672.54145992099927</c:v>
                </c:pt>
                <c:pt idx="643">
                  <c:v>671.17438965933741</c:v>
                </c:pt>
                <c:pt idx="644">
                  <c:v>671.04317121275938</c:v>
                </c:pt>
                <c:pt idx="645">
                  <c:v>670.22319239899241</c:v>
                </c:pt>
                <c:pt idx="646">
                  <c:v>668.25792169178715</c:v>
                </c:pt>
                <c:pt idx="647">
                  <c:v>668.20880455362192</c:v>
                </c:pt>
                <c:pt idx="648">
                  <c:v>667.47315852606744</c:v>
                </c:pt>
                <c:pt idx="649">
                  <c:v>662.4968648399938</c:v>
                </c:pt>
                <c:pt idx="650">
                  <c:v>662.3837748879389</c:v>
                </c:pt>
                <c:pt idx="651">
                  <c:v>661.9648814569872</c:v>
                </c:pt>
                <c:pt idx="652">
                  <c:v>655.69827020826756</c:v>
                </c:pt>
                <c:pt idx="653">
                  <c:v>652.83758102577065</c:v>
                </c:pt>
                <c:pt idx="654">
                  <c:v>652.5828147138983</c:v>
                </c:pt>
                <c:pt idx="655">
                  <c:v>652.5032201289016</c:v>
                </c:pt>
                <c:pt idx="656">
                  <c:v>648.53228071779142</c:v>
                </c:pt>
                <c:pt idx="657">
                  <c:v>645.76515127555524</c:v>
                </c:pt>
                <c:pt idx="658">
                  <c:v>643.59901548127573</c:v>
                </c:pt>
                <c:pt idx="659">
                  <c:v>642.65076703195689</c:v>
                </c:pt>
                <c:pt idx="660">
                  <c:v>641.64043243950948</c:v>
                </c:pt>
                <c:pt idx="661">
                  <c:v>639.78047912013346</c:v>
                </c:pt>
                <c:pt idx="662">
                  <c:v>639.16680506043213</c:v>
                </c:pt>
                <c:pt idx="663">
                  <c:v>639.13537123655601</c:v>
                </c:pt>
                <c:pt idx="664">
                  <c:v>637.925366991082</c:v>
                </c:pt>
                <c:pt idx="665">
                  <c:v>637.86253625157678</c:v>
                </c:pt>
                <c:pt idx="666">
                  <c:v>636.23620552346677</c:v>
                </c:pt>
                <c:pt idx="667">
                  <c:v>636.04934083189619</c:v>
                </c:pt>
                <c:pt idx="668">
                  <c:v>635.23965714018311</c:v>
                </c:pt>
                <c:pt idx="669">
                  <c:v>634.1503967575195</c:v>
                </c:pt>
                <c:pt idx="670">
                  <c:v>632.59900935922428</c:v>
                </c:pt>
                <c:pt idx="671">
                  <c:v>630.56343258489528</c:v>
                </c:pt>
                <c:pt idx="672">
                  <c:v>628.98155622675552</c:v>
                </c:pt>
                <c:pt idx="673">
                  <c:v>627.97198800339254</c:v>
                </c:pt>
                <c:pt idx="674">
                  <c:v>624.84710932289067</c:v>
                </c:pt>
                <c:pt idx="675">
                  <c:v>622.8247702357711</c:v>
                </c:pt>
                <c:pt idx="676">
                  <c:v>622.27903266487021</c:v>
                </c:pt>
                <c:pt idx="677">
                  <c:v>621.66164612894397</c:v>
                </c:pt>
                <c:pt idx="678">
                  <c:v>621.28667580840636</c:v>
                </c:pt>
                <c:pt idx="679">
                  <c:v>620.59827883692401</c:v>
                </c:pt>
                <c:pt idx="680">
                  <c:v>619.53909239178222</c:v>
                </c:pt>
                <c:pt idx="681">
                  <c:v>618.24174550492125</c:v>
                </c:pt>
                <c:pt idx="682">
                  <c:v>614.69877704081068</c:v>
                </c:pt>
                <c:pt idx="683">
                  <c:v>614.34304680605203</c:v>
                </c:pt>
                <c:pt idx="684">
                  <c:v>614.31465521598216</c:v>
                </c:pt>
                <c:pt idx="685">
                  <c:v>610.84572651749841</c:v>
                </c:pt>
                <c:pt idx="686">
                  <c:v>609.45801869842251</c:v>
                </c:pt>
                <c:pt idx="687">
                  <c:v>607.52760393233245</c:v>
                </c:pt>
                <c:pt idx="688">
                  <c:v>605.15546913177445</c:v>
                </c:pt>
                <c:pt idx="689">
                  <c:v>604.37479721529735</c:v>
                </c:pt>
                <c:pt idx="690">
                  <c:v>600.61582790927741</c:v>
                </c:pt>
                <c:pt idx="691">
                  <c:v>598.962879513394</c:v>
                </c:pt>
                <c:pt idx="692">
                  <c:v>598.67044527932103</c:v>
                </c:pt>
                <c:pt idx="693">
                  <c:v>598.59755286054383</c:v>
                </c:pt>
                <c:pt idx="694">
                  <c:v>597.46249498991449</c:v>
                </c:pt>
                <c:pt idx="695">
                  <c:v>594.08402763967604</c:v>
                </c:pt>
                <c:pt idx="696">
                  <c:v>590.39718902082734</c:v>
                </c:pt>
                <c:pt idx="697">
                  <c:v>587.77952211646129</c:v>
                </c:pt>
                <c:pt idx="698">
                  <c:v>586.48624685008883</c:v>
                </c:pt>
                <c:pt idx="699">
                  <c:v>583.37997607798525</c:v>
                </c:pt>
                <c:pt idx="700">
                  <c:v>581.99348248271554</c:v>
                </c:pt>
                <c:pt idx="701">
                  <c:v>581.75096245782083</c:v>
                </c:pt>
                <c:pt idx="702">
                  <c:v>581.2679537908291</c:v>
                </c:pt>
                <c:pt idx="703">
                  <c:v>579.20949141592939</c:v>
                </c:pt>
                <c:pt idx="704">
                  <c:v>579.20935772587757</c:v>
                </c:pt>
                <c:pt idx="705">
                  <c:v>579.09606583244249</c:v>
                </c:pt>
                <c:pt idx="706">
                  <c:v>577.99727751741113</c:v>
                </c:pt>
                <c:pt idx="707">
                  <c:v>575.78487315894301</c:v>
                </c:pt>
                <c:pt idx="708">
                  <c:v>569.30344828294074</c:v>
                </c:pt>
                <c:pt idx="709">
                  <c:v>566.74878384832175</c:v>
                </c:pt>
                <c:pt idx="710">
                  <c:v>564.27871826521016</c:v>
                </c:pt>
                <c:pt idx="711">
                  <c:v>564.07062644098153</c:v>
                </c:pt>
                <c:pt idx="712">
                  <c:v>562.5037746142209</c:v>
                </c:pt>
                <c:pt idx="713">
                  <c:v>559.18280788990603</c:v>
                </c:pt>
                <c:pt idx="714">
                  <c:v>559.00796438028283</c:v>
                </c:pt>
                <c:pt idx="715">
                  <c:v>557.90317233023097</c:v>
                </c:pt>
                <c:pt idx="716">
                  <c:v>557.5454704421627</c:v>
                </c:pt>
                <c:pt idx="717">
                  <c:v>556.80428468359003</c:v>
                </c:pt>
                <c:pt idx="718">
                  <c:v>553.31566689390786</c:v>
                </c:pt>
                <c:pt idx="719">
                  <c:v>552.74196023521051</c:v>
                </c:pt>
                <c:pt idx="720">
                  <c:v>551.81506174113906</c:v>
                </c:pt>
                <c:pt idx="721">
                  <c:v>551.03949576314517</c:v>
                </c:pt>
                <c:pt idx="722">
                  <c:v>550.26432119222636</c:v>
                </c:pt>
                <c:pt idx="723">
                  <c:v>550.15557994618257</c:v>
                </c:pt>
                <c:pt idx="724">
                  <c:v>549.05521852833613</c:v>
                </c:pt>
                <c:pt idx="725">
                  <c:v>548.70322238296785</c:v>
                </c:pt>
                <c:pt idx="726">
                  <c:v>544.14451246248029</c:v>
                </c:pt>
                <c:pt idx="727">
                  <c:v>542.00929899753203</c:v>
                </c:pt>
                <c:pt idx="728">
                  <c:v>541.64505504673991</c:v>
                </c:pt>
                <c:pt idx="729">
                  <c:v>534.82001200021148</c:v>
                </c:pt>
                <c:pt idx="730">
                  <c:v>534.64557960074046</c:v>
                </c:pt>
                <c:pt idx="731">
                  <c:v>532.60946086195099</c:v>
                </c:pt>
                <c:pt idx="732">
                  <c:v>531.07241738328923</c:v>
                </c:pt>
                <c:pt idx="733">
                  <c:v>530.41613396701189</c:v>
                </c:pt>
                <c:pt idx="734">
                  <c:v>527.53759082278134</c:v>
                </c:pt>
                <c:pt idx="735">
                  <c:v>524.89398122655098</c:v>
                </c:pt>
                <c:pt idx="736">
                  <c:v>524.64706496602059</c:v>
                </c:pt>
                <c:pt idx="737">
                  <c:v>521.64558866282823</c:v>
                </c:pt>
                <c:pt idx="738">
                  <c:v>520.65768167667477</c:v>
                </c:pt>
                <c:pt idx="739">
                  <c:v>519.04213451451835</c:v>
                </c:pt>
                <c:pt idx="740">
                  <c:v>517.63988516150732</c:v>
                </c:pt>
                <c:pt idx="741">
                  <c:v>517.14286655576882</c:v>
                </c:pt>
                <c:pt idx="742">
                  <c:v>512.82368368213838</c:v>
                </c:pt>
                <c:pt idx="743">
                  <c:v>512.32708540484225</c:v>
                </c:pt>
                <c:pt idx="744">
                  <c:v>512.05969590659174</c:v>
                </c:pt>
                <c:pt idx="745">
                  <c:v>509.97188260257343</c:v>
                </c:pt>
                <c:pt idx="746">
                  <c:v>505.90787014580394</c:v>
                </c:pt>
                <c:pt idx="747">
                  <c:v>498.84922765746262</c:v>
                </c:pt>
                <c:pt idx="748">
                  <c:v>497.94507835048847</c:v>
                </c:pt>
                <c:pt idx="749">
                  <c:v>496.85633204437926</c:v>
                </c:pt>
                <c:pt idx="750">
                  <c:v>495.40546907071888</c:v>
                </c:pt>
                <c:pt idx="751">
                  <c:v>493.70596968624039</c:v>
                </c:pt>
                <c:pt idx="752">
                  <c:v>493.14654393145065</c:v>
                </c:pt>
                <c:pt idx="753">
                  <c:v>491.73168522322067</c:v>
                </c:pt>
                <c:pt idx="754">
                  <c:v>487.70247975314879</c:v>
                </c:pt>
                <c:pt idx="755">
                  <c:v>485.78665568177485</c:v>
                </c:pt>
                <c:pt idx="756">
                  <c:v>481.68499867630368</c:v>
                </c:pt>
                <c:pt idx="757">
                  <c:v>480.95862097030829</c:v>
                </c:pt>
                <c:pt idx="758">
                  <c:v>479.97693461103819</c:v>
                </c:pt>
                <c:pt idx="759">
                  <c:v>479.53587230636191</c:v>
                </c:pt>
                <c:pt idx="760">
                  <c:v>477.24153689844246</c:v>
                </c:pt>
                <c:pt idx="761">
                  <c:v>476.15675778614593</c:v>
                </c:pt>
                <c:pt idx="762">
                  <c:v>475.1087159446962</c:v>
                </c:pt>
                <c:pt idx="763">
                  <c:v>475.06056968122385</c:v>
                </c:pt>
                <c:pt idx="764">
                  <c:v>474.37770966753095</c:v>
                </c:pt>
                <c:pt idx="765">
                  <c:v>474.31797751611907</c:v>
                </c:pt>
                <c:pt idx="766">
                  <c:v>473.88801199170172</c:v>
                </c:pt>
                <c:pt idx="767">
                  <c:v>473.87608843414608</c:v>
                </c:pt>
                <c:pt idx="768">
                  <c:v>472.55457852277738</c:v>
                </c:pt>
                <c:pt idx="769">
                  <c:v>468.0612227840241</c:v>
                </c:pt>
                <c:pt idx="770">
                  <c:v>468.01383061995756</c:v>
                </c:pt>
                <c:pt idx="771">
                  <c:v>466.57043786351727</c:v>
                </c:pt>
                <c:pt idx="772">
                  <c:v>465.41301290150568</c:v>
                </c:pt>
                <c:pt idx="773">
                  <c:v>464.56829951501533</c:v>
                </c:pt>
                <c:pt idx="774">
                  <c:v>464.50970420505672</c:v>
                </c:pt>
                <c:pt idx="775">
                  <c:v>464.4277957905116</c:v>
                </c:pt>
                <c:pt idx="776">
                  <c:v>464.19390077174194</c:v>
                </c:pt>
                <c:pt idx="777">
                  <c:v>464.03029547249486</c:v>
                </c:pt>
                <c:pt idx="778">
                  <c:v>463.6002167722288</c:v>
                </c:pt>
                <c:pt idx="779">
                  <c:v>463.2317946461352</c:v>
                </c:pt>
                <c:pt idx="780">
                  <c:v>459.85439053228185</c:v>
                </c:pt>
                <c:pt idx="781">
                  <c:v>459.70534292573257</c:v>
                </c:pt>
                <c:pt idx="782">
                  <c:v>457.64347261067104</c:v>
                </c:pt>
                <c:pt idx="783">
                  <c:v>457.40367394201581</c:v>
                </c:pt>
                <c:pt idx="784">
                  <c:v>453.24055386099656</c:v>
                </c:pt>
                <c:pt idx="785">
                  <c:v>452.13609465882365</c:v>
                </c:pt>
                <c:pt idx="786">
                  <c:v>451.8100543739335</c:v>
                </c:pt>
                <c:pt idx="787">
                  <c:v>451.1918313265881</c:v>
                </c:pt>
                <c:pt idx="788">
                  <c:v>447.96299086765225</c:v>
                </c:pt>
                <c:pt idx="789">
                  <c:v>446.44273524966462</c:v>
                </c:pt>
                <c:pt idx="790">
                  <c:v>445.70874343932076</c:v>
                </c:pt>
                <c:pt idx="791">
                  <c:v>445.40992900643442</c:v>
                </c:pt>
                <c:pt idx="792">
                  <c:v>445.00077988407691</c:v>
                </c:pt>
                <c:pt idx="793">
                  <c:v>444.91253478466513</c:v>
                </c:pt>
                <c:pt idx="794">
                  <c:v>443.72222212673307</c:v>
                </c:pt>
                <c:pt idx="795">
                  <c:v>443.26054619134732</c:v>
                </c:pt>
                <c:pt idx="796">
                  <c:v>441.42834567371284</c:v>
                </c:pt>
                <c:pt idx="797">
                  <c:v>441.37354380570036</c:v>
                </c:pt>
                <c:pt idx="798">
                  <c:v>436.94791442926373</c:v>
                </c:pt>
                <c:pt idx="799">
                  <c:v>436.80600496125498</c:v>
                </c:pt>
                <c:pt idx="800">
                  <c:v>436.15457502628556</c:v>
                </c:pt>
                <c:pt idx="801">
                  <c:v>435.18089664490526</c:v>
                </c:pt>
                <c:pt idx="802">
                  <c:v>433.17966593769142</c:v>
                </c:pt>
                <c:pt idx="803">
                  <c:v>430.76042537299026</c:v>
                </c:pt>
                <c:pt idx="804">
                  <c:v>430.67522811758363</c:v>
                </c:pt>
                <c:pt idx="805">
                  <c:v>430.6433041258839</c:v>
                </c:pt>
                <c:pt idx="806">
                  <c:v>430.5475743448763</c:v>
                </c:pt>
                <c:pt idx="807">
                  <c:v>428.55960149871646</c:v>
                </c:pt>
                <c:pt idx="808">
                  <c:v>426.64917238947544</c:v>
                </c:pt>
                <c:pt idx="809">
                  <c:v>424.90014033120264</c:v>
                </c:pt>
                <c:pt idx="810">
                  <c:v>422.72346455020516</c:v>
                </c:pt>
                <c:pt idx="811">
                  <c:v>420.83223623899767</c:v>
                </c:pt>
                <c:pt idx="812">
                  <c:v>420.62225113134514</c:v>
                </c:pt>
                <c:pt idx="813">
                  <c:v>418.95462862636163</c:v>
                </c:pt>
                <c:pt idx="814">
                  <c:v>418.3508724622871</c:v>
                </c:pt>
                <c:pt idx="815">
                  <c:v>416.03230278444966</c:v>
                </c:pt>
                <c:pt idx="816">
                  <c:v>413.55409175224798</c:v>
                </c:pt>
                <c:pt idx="817">
                  <c:v>412.20419692720384</c:v>
                </c:pt>
                <c:pt idx="818">
                  <c:v>412.11264444469282</c:v>
                </c:pt>
                <c:pt idx="819">
                  <c:v>408.31371914022327</c:v>
                </c:pt>
                <c:pt idx="820">
                  <c:v>407.22517312642907</c:v>
                </c:pt>
                <c:pt idx="821">
                  <c:v>406.98468565495341</c:v>
                </c:pt>
                <c:pt idx="822">
                  <c:v>406.94471163012889</c:v>
                </c:pt>
                <c:pt idx="823">
                  <c:v>405.71704361587354</c:v>
                </c:pt>
                <c:pt idx="824">
                  <c:v>404.02553598266701</c:v>
                </c:pt>
                <c:pt idx="825">
                  <c:v>403.85741435644843</c:v>
                </c:pt>
                <c:pt idx="826">
                  <c:v>401.82956745153439</c:v>
                </c:pt>
                <c:pt idx="827">
                  <c:v>401.05358259599046</c:v>
                </c:pt>
                <c:pt idx="828">
                  <c:v>400.77146941876879</c:v>
                </c:pt>
                <c:pt idx="829">
                  <c:v>399.91625624827418</c:v>
                </c:pt>
                <c:pt idx="830">
                  <c:v>399.67411313955239</c:v>
                </c:pt>
                <c:pt idx="831">
                  <c:v>399.26152216454665</c:v>
                </c:pt>
                <c:pt idx="832">
                  <c:v>396.97569876923808</c:v>
                </c:pt>
                <c:pt idx="833">
                  <c:v>396.92789705345149</c:v>
                </c:pt>
                <c:pt idx="834">
                  <c:v>394.69889661205366</c:v>
                </c:pt>
                <c:pt idx="835">
                  <c:v>394.10207123996673</c:v>
                </c:pt>
                <c:pt idx="836">
                  <c:v>391.37622972716156</c:v>
                </c:pt>
                <c:pt idx="837">
                  <c:v>389.6217199376685</c:v>
                </c:pt>
                <c:pt idx="838">
                  <c:v>388.92504620995908</c:v>
                </c:pt>
                <c:pt idx="839">
                  <c:v>387.26287476639516</c:v>
                </c:pt>
                <c:pt idx="840">
                  <c:v>386.30107373028778</c:v>
                </c:pt>
                <c:pt idx="841">
                  <c:v>385.09849626836876</c:v>
                </c:pt>
                <c:pt idx="842">
                  <c:v>384.90286574641948</c:v>
                </c:pt>
                <c:pt idx="843">
                  <c:v>383.94438288761</c:v>
                </c:pt>
                <c:pt idx="844">
                  <c:v>379.9907508551907</c:v>
                </c:pt>
                <c:pt idx="845">
                  <c:v>379.09988216156347</c:v>
                </c:pt>
                <c:pt idx="846">
                  <c:v>379.01645719270164</c:v>
                </c:pt>
                <c:pt idx="847">
                  <c:v>378.46153003802573</c:v>
                </c:pt>
                <c:pt idx="848">
                  <c:v>377.73204575927542</c:v>
                </c:pt>
                <c:pt idx="849">
                  <c:v>377.70440505674566</c:v>
                </c:pt>
                <c:pt idx="850">
                  <c:v>375.78839955033521</c:v>
                </c:pt>
                <c:pt idx="851">
                  <c:v>373.12237580450994</c:v>
                </c:pt>
                <c:pt idx="852">
                  <c:v>372.82271319253658</c:v>
                </c:pt>
                <c:pt idx="853">
                  <c:v>370.78666484106606</c:v>
                </c:pt>
                <c:pt idx="854">
                  <c:v>369.97473692487216</c:v>
                </c:pt>
                <c:pt idx="855">
                  <c:v>369.2819741370165</c:v>
                </c:pt>
                <c:pt idx="856">
                  <c:v>368.7872007481451</c:v>
                </c:pt>
                <c:pt idx="857">
                  <c:v>366.33701078824669</c:v>
                </c:pt>
                <c:pt idx="858">
                  <c:v>365.62915619886229</c:v>
                </c:pt>
                <c:pt idx="859">
                  <c:v>365.08287771382663</c:v>
                </c:pt>
                <c:pt idx="860">
                  <c:v>364.21532193688222</c:v>
                </c:pt>
                <c:pt idx="861">
                  <c:v>363.69759135585775</c:v>
                </c:pt>
                <c:pt idx="862">
                  <c:v>363.67975128322166</c:v>
                </c:pt>
                <c:pt idx="863">
                  <c:v>361.88928460668751</c:v>
                </c:pt>
                <c:pt idx="864">
                  <c:v>358.96156793904527</c:v>
                </c:pt>
                <c:pt idx="865">
                  <c:v>357.81330449763561</c:v>
                </c:pt>
                <c:pt idx="866">
                  <c:v>353.20354581007439</c:v>
                </c:pt>
                <c:pt idx="867">
                  <c:v>353.20003518817765</c:v>
                </c:pt>
                <c:pt idx="868">
                  <c:v>351.3111100245161</c:v>
                </c:pt>
                <c:pt idx="869">
                  <c:v>350.99713352567056</c:v>
                </c:pt>
                <c:pt idx="870">
                  <c:v>347.59425846077204</c:v>
                </c:pt>
                <c:pt idx="871">
                  <c:v>347.25513641108518</c:v>
                </c:pt>
                <c:pt idx="872">
                  <c:v>345.71761815737295</c:v>
                </c:pt>
                <c:pt idx="873">
                  <c:v>345.30220187509377</c:v>
                </c:pt>
                <c:pt idx="874">
                  <c:v>344.39620513650891</c:v>
                </c:pt>
                <c:pt idx="875">
                  <c:v>344.19847592951709</c:v>
                </c:pt>
                <c:pt idx="876">
                  <c:v>342.63863837707498</c:v>
                </c:pt>
                <c:pt idx="877">
                  <c:v>342.44158398492539</c:v>
                </c:pt>
                <c:pt idx="878">
                  <c:v>342.02269440802041</c:v>
                </c:pt>
                <c:pt idx="879">
                  <c:v>341.85218212350378</c:v>
                </c:pt>
                <c:pt idx="880">
                  <c:v>340.70595722697811</c:v>
                </c:pt>
                <c:pt idx="881">
                  <c:v>340.63808461316268</c:v>
                </c:pt>
                <c:pt idx="882">
                  <c:v>338.57063566756284</c:v>
                </c:pt>
                <c:pt idx="883">
                  <c:v>337.92672988402467</c:v>
                </c:pt>
                <c:pt idx="884">
                  <c:v>336.14871583247572</c:v>
                </c:pt>
                <c:pt idx="885">
                  <c:v>336.08122092486826</c:v>
                </c:pt>
                <c:pt idx="886">
                  <c:v>335.6450818852723</c:v>
                </c:pt>
                <c:pt idx="887">
                  <c:v>335.63671022615489</c:v>
                </c:pt>
                <c:pt idx="888">
                  <c:v>335.08718381101568</c:v>
                </c:pt>
                <c:pt idx="889">
                  <c:v>334.99587527993464</c:v>
                </c:pt>
                <c:pt idx="890">
                  <c:v>334.65682644706601</c:v>
                </c:pt>
                <c:pt idx="891">
                  <c:v>333.15242159968983</c:v>
                </c:pt>
                <c:pt idx="892">
                  <c:v>333.13592073275555</c:v>
                </c:pt>
                <c:pt idx="893">
                  <c:v>332.4118096480737</c:v>
                </c:pt>
                <c:pt idx="894">
                  <c:v>332.01849228521684</c:v>
                </c:pt>
                <c:pt idx="895">
                  <c:v>331.13490278613602</c:v>
                </c:pt>
                <c:pt idx="896">
                  <c:v>331.1267982909352</c:v>
                </c:pt>
                <c:pt idx="897">
                  <c:v>330.23571498301715</c:v>
                </c:pt>
                <c:pt idx="898">
                  <c:v>330.14848093623027</c:v>
                </c:pt>
                <c:pt idx="899">
                  <c:v>327.92320006125902</c:v>
                </c:pt>
                <c:pt idx="900">
                  <c:v>327.27860344588174</c:v>
                </c:pt>
                <c:pt idx="901">
                  <c:v>326.83139998558568</c:v>
                </c:pt>
                <c:pt idx="902">
                  <c:v>325.76185155181776</c:v>
                </c:pt>
                <c:pt idx="903">
                  <c:v>324.52156251111012</c:v>
                </c:pt>
                <c:pt idx="904">
                  <c:v>322.94800734415566</c:v>
                </c:pt>
                <c:pt idx="905">
                  <c:v>318.3287584153511</c:v>
                </c:pt>
                <c:pt idx="906">
                  <c:v>318.05674645478683</c:v>
                </c:pt>
                <c:pt idx="907">
                  <c:v>318.02567372942929</c:v>
                </c:pt>
                <c:pt idx="908">
                  <c:v>316.61371365150342</c:v>
                </c:pt>
                <c:pt idx="909">
                  <c:v>316.428883716732</c:v>
                </c:pt>
                <c:pt idx="910">
                  <c:v>315.65195758102089</c:v>
                </c:pt>
                <c:pt idx="911">
                  <c:v>315.52175914103941</c:v>
                </c:pt>
                <c:pt idx="912">
                  <c:v>315.26913951689369</c:v>
                </c:pt>
                <c:pt idx="913">
                  <c:v>314.25129323784307</c:v>
                </c:pt>
                <c:pt idx="914">
                  <c:v>314.1903136876773</c:v>
                </c:pt>
                <c:pt idx="915">
                  <c:v>312.56995577536065</c:v>
                </c:pt>
                <c:pt idx="916">
                  <c:v>312.53209611242488</c:v>
                </c:pt>
                <c:pt idx="917">
                  <c:v>312.33563487879121</c:v>
                </c:pt>
                <c:pt idx="918">
                  <c:v>311.89069951860188</c:v>
                </c:pt>
                <c:pt idx="919">
                  <c:v>311.88317065530612</c:v>
                </c:pt>
                <c:pt idx="920">
                  <c:v>311.35734742217937</c:v>
                </c:pt>
                <c:pt idx="921">
                  <c:v>311.0136985992346</c:v>
                </c:pt>
                <c:pt idx="922">
                  <c:v>309.84419015743867</c:v>
                </c:pt>
                <c:pt idx="923">
                  <c:v>308.99058862077641</c:v>
                </c:pt>
                <c:pt idx="924">
                  <c:v>306.31373431945468</c:v>
                </c:pt>
                <c:pt idx="925">
                  <c:v>305.37995825500559</c:v>
                </c:pt>
                <c:pt idx="926">
                  <c:v>303.46643372875513</c:v>
                </c:pt>
                <c:pt idx="927">
                  <c:v>303.25964036867987</c:v>
                </c:pt>
                <c:pt idx="928">
                  <c:v>302.49248127597423</c:v>
                </c:pt>
                <c:pt idx="929">
                  <c:v>301.57194222257493</c:v>
                </c:pt>
                <c:pt idx="930">
                  <c:v>301.53514360003715</c:v>
                </c:pt>
                <c:pt idx="931">
                  <c:v>301.47640068380144</c:v>
                </c:pt>
                <c:pt idx="932">
                  <c:v>300.12087614940776</c:v>
                </c:pt>
                <c:pt idx="933">
                  <c:v>300.01109704708949</c:v>
                </c:pt>
                <c:pt idx="934">
                  <c:v>299.00243807752832</c:v>
                </c:pt>
                <c:pt idx="935">
                  <c:v>298.67507643482566</c:v>
                </c:pt>
                <c:pt idx="936">
                  <c:v>298.04252066366075</c:v>
                </c:pt>
                <c:pt idx="937">
                  <c:v>297.76081506332423</c:v>
                </c:pt>
                <c:pt idx="938">
                  <c:v>295.47273247669187</c:v>
                </c:pt>
                <c:pt idx="939">
                  <c:v>295.17001780872818</c:v>
                </c:pt>
                <c:pt idx="940">
                  <c:v>293.58847561800991</c:v>
                </c:pt>
                <c:pt idx="941">
                  <c:v>293.29428490903416</c:v>
                </c:pt>
                <c:pt idx="942">
                  <c:v>293.18705962144674</c:v>
                </c:pt>
                <c:pt idx="943">
                  <c:v>293.03725366026384</c:v>
                </c:pt>
                <c:pt idx="944">
                  <c:v>291.54677720956715</c:v>
                </c:pt>
                <c:pt idx="945">
                  <c:v>290.87756340345493</c:v>
                </c:pt>
                <c:pt idx="946">
                  <c:v>290.70788066304709</c:v>
                </c:pt>
                <c:pt idx="947">
                  <c:v>290.299829197115</c:v>
                </c:pt>
                <c:pt idx="948">
                  <c:v>290.18066783211827</c:v>
                </c:pt>
                <c:pt idx="949">
                  <c:v>289.81766943147699</c:v>
                </c:pt>
                <c:pt idx="950">
                  <c:v>289.69246290890641</c:v>
                </c:pt>
                <c:pt idx="951">
                  <c:v>287.65740717259337</c:v>
                </c:pt>
                <c:pt idx="952">
                  <c:v>286.79914565826283</c:v>
                </c:pt>
                <c:pt idx="953">
                  <c:v>286.76484002123959</c:v>
                </c:pt>
                <c:pt idx="954">
                  <c:v>286.27913497574843</c:v>
                </c:pt>
                <c:pt idx="955">
                  <c:v>286.10218064281588</c:v>
                </c:pt>
                <c:pt idx="956">
                  <c:v>284.52416567077739</c:v>
                </c:pt>
                <c:pt idx="957">
                  <c:v>279.55366767611628</c:v>
                </c:pt>
                <c:pt idx="958">
                  <c:v>278.95833352701624</c:v>
                </c:pt>
                <c:pt idx="959">
                  <c:v>278.95159974208218</c:v>
                </c:pt>
                <c:pt idx="960">
                  <c:v>277.72917661189473</c:v>
                </c:pt>
                <c:pt idx="961">
                  <c:v>277.14491398670566</c:v>
                </c:pt>
                <c:pt idx="962">
                  <c:v>277.07104568607258</c:v>
                </c:pt>
                <c:pt idx="963">
                  <c:v>276.38634365257917</c:v>
                </c:pt>
                <c:pt idx="964">
                  <c:v>276.21191430613146</c:v>
                </c:pt>
                <c:pt idx="965">
                  <c:v>275.49553016813638</c:v>
                </c:pt>
                <c:pt idx="966">
                  <c:v>274.49202196770744</c:v>
                </c:pt>
                <c:pt idx="967">
                  <c:v>274.4452963365045</c:v>
                </c:pt>
                <c:pt idx="968">
                  <c:v>272.15012544420739</c:v>
                </c:pt>
                <c:pt idx="969">
                  <c:v>271.05593161338254</c:v>
                </c:pt>
                <c:pt idx="970">
                  <c:v>270.92271204080237</c:v>
                </c:pt>
                <c:pt idx="971">
                  <c:v>268.80008328729826</c:v>
                </c:pt>
                <c:pt idx="972">
                  <c:v>268.14664992514071</c:v>
                </c:pt>
                <c:pt idx="973">
                  <c:v>268.00187553284098</c:v>
                </c:pt>
                <c:pt idx="974">
                  <c:v>267.10890696480845</c:v>
                </c:pt>
                <c:pt idx="975">
                  <c:v>266.97844144857493</c:v>
                </c:pt>
                <c:pt idx="976">
                  <c:v>263.40393530970914</c:v>
                </c:pt>
                <c:pt idx="977">
                  <c:v>262.85534636599863</c:v>
                </c:pt>
                <c:pt idx="978">
                  <c:v>262.25620451367382</c:v>
                </c:pt>
                <c:pt idx="979">
                  <c:v>261.86971714939341</c:v>
                </c:pt>
                <c:pt idx="980">
                  <c:v>261.75418064633425</c:v>
                </c:pt>
                <c:pt idx="981">
                  <c:v>260.74171950334471</c:v>
                </c:pt>
                <c:pt idx="982">
                  <c:v>258.91368785011667</c:v>
                </c:pt>
                <c:pt idx="983">
                  <c:v>258.683977188759</c:v>
                </c:pt>
                <c:pt idx="984">
                  <c:v>255.53181511274562</c:v>
                </c:pt>
                <c:pt idx="985">
                  <c:v>251.20167295007653</c:v>
                </c:pt>
                <c:pt idx="986">
                  <c:v>250.9792160325824</c:v>
                </c:pt>
                <c:pt idx="987">
                  <c:v>250.96025495343173</c:v>
                </c:pt>
                <c:pt idx="988">
                  <c:v>250.80871991909441</c:v>
                </c:pt>
                <c:pt idx="989">
                  <c:v>249.7552372215375</c:v>
                </c:pt>
                <c:pt idx="990">
                  <c:v>249.52409377279082</c:v>
                </c:pt>
                <c:pt idx="991">
                  <c:v>249.51786247636485</c:v>
                </c:pt>
                <c:pt idx="992">
                  <c:v>249.15023252303033</c:v>
                </c:pt>
                <c:pt idx="993">
                  <c:v>248.47314210235331</c:v>
                </c:pt>
                <c:pt idx="994">
                  <c:v>248.12601544557691</c:v>
                </c:pt>
                <c:pt idx="995">
                  <c:v>248.01457562452069</c:v>
                </c:pt>
                <c:pt idx="996">
                  <c:v>247.99600247420008</c:v>
                </c:pt>
                <c:pt idx="997">
                  <c:v>247.85440730247728</c:v>
                </c:pt>
                <c:pt idx="998">
                  <c:v>245.51983786031863</c:v>
                </c:pt>
                <c:pt idx="999">
                  <c:v>245.44664377173865</c:v>
                </c:pt>
                <c:pt idx="1000">
                  <c:v>244.84925191054961</c:v>
                </c:pt>
                <c:pt idx="1001">
                  <c:v>242.16445222682253</c:v>
                </c:pt>
                <c:pt idx="1002">
                  <c:v>239.70395944419525</c:v>
                </c:pt>
                <c:pt idx="1003">
                  <c:v>236.06303920688694</c:v>
                </c:pt>
                <c:pt idx="1004">
                  <c:v>232.64363695543187</c:v>
                </c:pt>
                <c:pt idx="1005">
                  <c:v>231.65424791499728</c:v>
                </c:pt>
                <c:pt idx="1006">
                  <c:v>229.60355616620248</c:v>
                </c:pt>
                <c:pt idx="1007">
                  <c:v>225.16205491407706</c:v>
                </c:pt>
                <c:pt idx="1008">
                  <c:v>223.48638347020491</c:v>
                </c:pt>
                <c:pt idx="1009">
                  <c:v>223.44551514702042</c:v>
                </c:pt>
                <c:pt idx="1010">
                  <c:v>222.26943209932486</c:v>
                </c:pt>
                <c:pt idx="1011">
                  <c:v>221.23391361907139</c:v>
                </c:pt>
                <c:pt idx="1012">
                  <c:v>220.13785856525408</c:v>
                </c:pt>
                <c:pt idx="1013">
                  <c:v>219.6511895073111</c:v>
                </c:pt>
                <c:pt idx="1014">
                  <c:v>219.61073495322501</c:v>
                </c:pt>
                <c:pt idx="1015">
                  <c:v>219.00688338989733</c:v>
                </c:pt>
                <c:pt idx="1016">
                  <c:v>218.50671908689873</c:v>
                </c:pt>
                <c:pt idx="1017">
                  <c:v>217.84017848421715</c:v>
                </c:pt>
                <c:pt idx="1018">
                  <c:v>211.90723004005702</c:v>
                </c:pt>
                <c:pt idx="1019">
                  <c:v>211.85566923055518</c:v>
                </c:pt>
                <c:pt idx="1020">
                  <c:v>211.80993180020013</c:v>
                </c:pt>
                <c:pt idx="1021">
                  <c:v>211.37775037278311</c:v>
                </c:pt>
                <c:pt idx="1022">
                  <c:v>211.34936158006607</c:v>
                </c:pt>
                <c:pt idx="1023">
                  <c:v>211.02110864068945</c:v>
                </c:pt>
                <c:pt idx="1024">
                  <c:v>209.71120171632754</c:v>
                </c:pt>
                <c:pt idx="1025">
                  <c:v>209.57073597595468</c:v>
                </c:pt>
                <c:pt idx="1026">
                  <c:v>208.28059857431194</c:v>
                </c:pt>
                <c:pt idx="1027">
                  <c:v>208.21359954857309</c:v>
                </c:pt>
                <c:pt idx="1028">
                  <c:v>207.9300024403656</c:v>
                </c:pt>
                <c:pt idx="1029">
                  <c:v>207.82435171942336</c:v>
                </c:pt>
                <c:pt idx="1030">
                  <c:v>207.65198382787352</c:v>
                </c:pt>
                <c:pt idx="1031">
                  <c:v>205.60451446157683</c:v>
                </c:pt>
                <c:pt idx="1032">
                  <c:v>203.34154655683193</c:v>
                </c:pt>
                <c:pt idx="1033">
                  <c:v>202.8338111424242</c:v>
                </c:pt>
                <c:pt idx="1034">
                  <c:v>202.0394344925466</c:v>
                </c:pt>
                <c:pt idx="1035">
                  <c:v>201.87396486076236</c:v>
                </c:pt>
                <c:pt idx="1036">
                  <c:v>201.79161053428513</c:v>
                </c:pt>
                <c:pt idx="1037">
                  <c:v>201.52305464696369</c:v>
                </c:pt>
                <c:pt idx="1038">
                  <c:v>199.91531592341153</c:v>
                </c:pt>
                <c:pt idx="1039">
                  <c:v>199.91238385034785</c:v>
                </c:pt>
                <c:pt idx="1040">
                  <c:v>199.20830044746319</c:v>
                </c:pt>
                <c:pt idx="1041">
                  <c:v>198.45778989479587</c:v>
                </c:pt>
                <c:pt idx="1042">
                  <c:v>198.41986004245092</c:v>
                </c:pt>
                <c:pt idx="1043">
                  <c:v>197.23432108619485</c:v>
                </c:pt>
                <c:pt idx="1044">
                  <c:v>194.78307048413478</c:v>
                </c:pt>
                <c:pt idx="1045">
                  <c:v>192.86770020336888</c:v>
                </c:pt>
                <c:pt idx="1046">
                  <c:v>192.42618869576367</c:v>
                </c:pt>
                <c:pt idx="1047">
                  <c:v>192.30785474040601</c:v>
                </c:pt>
                <c:pt idx="1048">
                  <c:v>191.79966730852831</c:v>
                </c:pt>
                <c:pt idx="1049">
                  <c:v>191.79731772356675</c:v>
                </c:pt>
                <c:pt idx="1050">
                  <c:v>191.78127226114643</c:v>
                </c:pt>
                <c:pt idx="1051">
                  <c:v>191.05168505640518</c:v>
                </c:pt>
                <c:pt idx="1052">
                  <c:v>190.72921859047796</c:v>
                </c:pt>
                <c:pt idx="1053">
                  <c:v>190.38609646843616</c:v>
                </c:pt>
                <c:pt idx="1054">
                  <c:v>190.04884842976855</c:v>
                </c:pt>
                <c:pt idx="1055">
                  <c:v>189.23943700648954</c:v>
                </c:pt>
                <c:pt idx="1056">
                  <c:v>188.95569525720006</c:v>
                </c:pt>
                <c:pt idx="1057">
                  <c:v>188.83488929572638</c:v>
                </c:pt>
                <c:pt idx="1058">
                  <c:v>187.4747468665237</c:v>
                </c:pt>
                <c:pt idx="1059">
                  <c:v>186.4148289805895</c:v>
                </c:pt>
                <c:pt idx="1060">
                  <c:v>184.57311547380721</c:v>
                </c:pt>
                <c:pt idx="1061">
                  <c:v>184.09007144086235</c:v>
                </c:pt>
                <c:pt idx="1062">
                  <c:v>182.9397523961523</c:v>
                </c:pt>
                <c:pt idx="1063">
                  <c:v>182.93855640891178</c:v>
                </c:pt>
                <c:pt idx="1064">
                  <c:v>182.85584183495504</c:v>
                </c:pt>
                <c:pt idx="1065">
                  <c:v>182.84552633342156</c:v>
                </c:pt>
                <c:pt idx="1066">
                  <c:v>182.24817023032574</c:v>
                </c:pt>
                <c:pt idx="1067">
                  <c:v>182.07888200335893</c:v>
                </c:pt>
                <c:pt idx="1068">
                  <c:v>182.02265901208821</c:v>
                </c:pt>
                <c:pt idx="1069">
                  <c:v>181.7333992508519</c:v>
                </c:pt>
                <c:pt idx="1070">
                  <c:v>180.34950845636308</c:v>
                </c:pt>
                <c:pt idx="1071">
                  <c:v>179.76163074511246</c:v>
                </c:pt>
                <c:pt idx="1072">
                  <c:v>179.47277576126061</c:v>
                </c:pt>
                <c:pt idx="1073">
                  <c:v>179.37150121491044</c:v>
                </c:pt>
                <c:pt idx="1074">
                  <c:v>178.88662873970833</c:v>
                </c:pt>
                <c:pt idx="1075">
                  <c:v>178.61681777919352</c:v>
                </c:pt>
                <c:pt idx="1076">
                  <c:v>178.46719555599236</c:v>
                </c:pt>
                <c:pt idx="1077">
                  <c:v>178.44738136392226</c:v>
                </c:pt>
                <c:pt idx="1078">
                  <c:v>177.8887682205677</c:v>
                </c:pt>
                <c:pt idx="1079">
                  <c:v>176.7581441787344</c:v>
                </c:pt>
                <c:pt idx="1080">
                  <c:v>175.36586574553544</c:v>
                </c:pt>
                <c:pt idx="1081">
                  <c:v>175.34121424102489</c:v>
                </c:pt>
                <c:pt idx="1082">
                  <c:v>174.16697255226092</c:v>
                </c:pt>
                <c:pt idx="1083">
                  <c:v>174.11791268252176</c:v>
                </c:pt>
                <c:pt idx="1084">
                  <c:v>171.58794876706125</c:v>
                </c:pt>
                <c:pt idx="1085">
                  <c:v>170.54952931729738</c:v>
                </c:pt>
                <c:pt idx="1086">
                  <c:v>168.9553556616253</c:v>
                </c:pt>
                <c:pt idx="1087">
                  <c:v>168.63673929513121</c:v>
                </c:pt>
                <c:pt idx="1088">
                  <c:v>168.48273933288593</c:v>
                </c:pt>
                <c:pt idx="1089">
                  <c:v>168.46831638945127</c:v>
                </c:pt>
                <c:pt idx="1090">
                  <c:v>168.44909861868996</c:v>
                </c:pt>
                <c:pt idx="1091">
                  <c:v>168.02652126547653</c:v>
                </c:pt>
                <c:pt idx="1092">
                  <c:v>167.98344999976558</c:v>
                </c:pt>
                <c:pt idx="1093">
                  <c:v>167.18103145678094</c:v>
                </c:pt>
                <c:pt idx="1094">
                  <c:v>166.47682578544263</c:v>
                </c:pt>
                <c:pt idx="1095">
                  <c:v>165.33691472366351</c:v>
                </c:pt>
                <c:pt idx="1096">
                  <c:v>164.88423107662297</c:v>
                </c:pt>
                <c:pt idx="1097">
                  <c:v>164.663585972617</c:v>
                </c:pt>
                <c:pt idx="1098">
                  <c:v>164.59331372038153</c:v>
                </c:pt>
                <c:pt idx="1099">
                  <c:v>164.5141226417424</c:v>
                </c:pt>
                <c:pt idx="1100">
                  <c:v>163.10439044617212</c:v>
                </c:pt>
                <c:pt idx="1101">
                  <c:v>162.3863411269007</c:v>
                </c:pt>
                <c:pt idx="1102">
                  <c:v>162.38633201779129</c:v>
                </c:pt>
                <c:pt idx="1103">
                  <c:v>162.08524360599804</c:v>
                </c:pt>
                <c:pt idx="1104">
                  <c:v>162.02506964046827</c:v>
                </c:pt>
                <c:pt idx="1105">
                  <c:v>161.98804180125677</c:v>
                </c:pt>
                <c:pt idx="1106">
                  <c:v>160.98853848051121</c:v>
                </c:pt>
                <c:pt idx="1107">
                  <c:v>160.23617073835493</c:v>
                </c:pt>
                <c:pt idx="1108">
                  <c:v>160.05430116005414</c:v>
                </c:pt>
                <c:pt idx="1109">
                  <c:v>159.69567413450537</c:v>
                </c:pt>
                <c:pt idx="1110">
                  <c:v>159.6955224534646</c:v>
                </c:pt>
                <c:pt idx="1111">
                  <c:v>159.51038527228238</c:v>
                </c:pt>
                <c:pt idx="1112">
                  <c:v>159.50587211262356</c:v>
                </c:pt>
                <c:pt idx="1113">
                  <c:v>159.27689224807801</c:v>
                </c:pt>
                <c:pt idx="1114">
                  <c:v>158.81462522604477</c:v>
                </c:pt>
                <c:pt idx="1115">
                  <c:v>158.04354074676058</c:v>
                </c:pt>
                <c:pt idx="1116">
                  <c:v>157.13051494808198</c:v>
                </c:pt>
                <c:pt idx="1117">
                  <c:v>156.9839176472039</c:v>
                </c:pt>
                <c:pt idx="1118">
                  <c:v>156.229630425349</c:v>
                </c:pt>
                <c:pt idx="1119">
                  <c:v>155.58089866018591</c:v>
                </c:pt>
                <c:pt idx="1120">
                  <c:v>155.49279452698477</c:v>
                </c:pt>
                <c:pt idx="1121">
                  <c:v>154.87313112234941</c:v>
                </c:pt>
                <c:pt idx="1122">
                  <c:v>153.73934812546923</c:v>
                </c:pt>
                <c:pt idx="1123">
                  <c:v>153.26663152609444</c:v>
                </c:pt>
                <c:pt idx="1124">
                  <c:v>153.10942966848702</c:v>
                </c:pt>
                <c:pt idx="1125">
                  <c:v>152.29769222459745</c:v>
                </c:pt>
                <c:pt idx="1126">
                  <c:v>151.07352459437382</c:v>
                </c:pt>
                <c:pt idx="1127">
                  <c:v>149.02026865962932</c:v>
                </c:pt>
                <c:pt idx="1128">
                  <c:v>148.64858366814508</c:v>
                </c:pt>
                <c:pt idx="1129">
                  <c:v>147.78426689631297</c:v>
                </c:pt>
                <c:pt idx="1130">
                  <c:v>146.78992310007419</c:v>
                </c:pt>
                <c:pt idx="1131">
                  <c:v>145.68318882745035</c:v>
                </c:pt>
                <c:pt idx="1132">
                  <c:v>145.03517273850505</c:v>
                </c:pt>
                <c:pt idx="1133">
                  <c:v>144.32455403399001</c:v>
                </c:pt>
                <c:pt idx="1134">
                  <c:v>143.73044694217361</c:v>
                </c:pt>
                <c:pt idx="1135">
                  <c:v>143.06617365783228</c:v>
                </c:pt>
                <c:pt idx="1136">
                  <c:v>142.87399639057372</c:v>
                </c:pt>
                <c:pt idx="1137">
                  <c:v>141.86413329935476</c:v>
                </c:pt>
                <c:pt idx="1138">
                  <c:v>141.26933720980423</c:v>
                </c:pt>
                <c:pt idx="1139">
                  <c:v>141.13094274028137</c:v>
                </c:pt>
                <c:pt idx="1140">
                  <c:v>139.91496848736534</c:v>
                </c:pt>
                <c:pt idx="1141">
                  <c:v>139.51305078382399</c:v>
                </c:pt>
                <c:pt idx="1142">
                  <c:v>139.35886073437365</c:v>
                </c:pt>
                <c:pt idx="1143">
                  <c:v>138.01513343249826</c:v>
                </c:pt>
                <c:pt idx="1144">
                  <c:v>137.67922138564089</c:v>
                </c:pt>
                <c:pt idx="1145">
                  <c:v>137.59921602772519</c:v>
                </c:pt>
                <c:pt idx="1146">
                  <c:v>137.59522136002278</c:v>
                </c:pt>
                <c:pt idx="1147">
                  <c:v>137.56326516801354</c:v>
                </c:pt>
                <c:pt idx="1148">
                  <c:v>136.63414238203674</c:v>
                </c:pt>
                <c:pt idx="1149">
                  <c:v>136.43268040143579</c:v>
                </c:pt>
                <c:pt idx="1150">
                  <c:v>136.02584624474301</c:v>
                </c:pt>
                <c:pt idx="1151">
                  <c:v>135.55655162159161</c:v>
                </c:pt>
                <c:pt idx="1152">
                  <c:v>135.06383930830944</c:v>
                </c:pt>
                <c:pt idx="1153">
                  <c:v>134.90258101002698</c:v>
                </c:pt>
                <c:pt idx="1154">
                  <c:v>134.8907937646878</c:v>
                </c:pt>
                <c:pt idx="1155">
                  <c:v>134.5422218072961</c:v>
                </c:pt>
                <c:pt idx="1156">
                  <c:v>134.00480348722434</c:v>
                </c:pt>
                <c:pt idx="1157">
                  <c:v>133.84137792123707</c:v>
                </c:pt>
                <c:pt idx="1158">
                  <c:v>133.83361948639762</c:v>
                </c:pt>
                <c:pt idx="1159">
                  <c:v>132.38260617145187</c:v>
                </c:pt>
                <c:pt idx="1160">
                  <c:v>131.50830709443582</c:v>
                </c:pt>
                <c:pt idx="1161">
                  <c:v>131.22273813806706</c:v>
                </c:pt>
                <c:pt idx="1162">
                  <c:v>131.20577861148803</c:v>
                </c:pt>
                <c:pt idx="1163">
                  <c:v>131.12548845842443</c:v>
                </c:pt>
                <c:pt idx="1164">
                  <c:v>129.92908136074107</c:v>
                </c:pt>
                <c:pt idx="1165">
                  <c:v>129.92527135493981</c:v>
                </c:pt>
                <c:pt idx="1166">
                  <c:v>129.46186627075622</c:v>
                </c:pt>
                <c:pt idx="1167">
                  <c:v>128.68328895022108</c:v>
                </c:pt>
                <c:pt idx="1168">
                  <c:v>127.52254239439081</c:v>
                </c:pt>
                <c:pt idx="1169">
                  <c:v>127.36754485052712</c:v>
                </c:pt>
                <c:pt idx="1170">
                  <c:v>126.97086506434664</c:v>
                </c:pt>
                <c:pt idx="1171">
                  <c:v>126.37080825374244</c:v>
                </c:pt>
                <c:pt idx="1172">
                  <c:v>126.10308853356133</c:v>
                </c:pt>
                <c:pt idx="1173">
                  <c:v>125.93443789935588</c:v>
                </c:pt>
                <c:pt idx="1174">
                  <c:v>125.89342207231661</c:v>
                </c:pt>
                <c:pt idx="1175">
                  <c:v>124.66466008917264</c:v>
                </c:pt>
                <c:pt idx="1176">
                  <c:v>124.53082328927269</c:v>
                </c:pt>
                <c:pt idx="1177">
                  <c:v>124.42350228087886</c:v>
                </c:pt>
                <c:pt idx="1178">
                  <c:v>124.02595652468482</c:v>
                </c:pt>
                <c:pt idx="1179">
                  <c:v>123.31455644319261</c:v>
                </c:pt>
                <c:pt idx="1180">
                  <c:v>123.23066062193213</c:v>
                </c:pt>
                <c:pt idx="1181">
                  <c:v>123.15429971262422</c:v>
                </c:pt>
                <c:pt idx="1182">
                  <c:v>123.11082726504968</c:v>
                </c:pt>
                <c:pt idx="1183">
                  <c:v>121.02338722090676</c:v>
                </c:pt>
                <c:pt idx="1184">
                  <c:v>120.74069811115031</c:v>
                </c:pt>
                <c:pt idx="1185">
                  <c:v>120.25092976131516</c:v>
                </c:pt>
                <c:pt idx="1186">
                  <c:v>120.00101813153297</c:v>
                </c:pt>
                <c:pt idx="1187">
                  <c:v>119.25232668260655</c:v>
                </c:pt>
                <c:pt idx="1188">
                  <c:v>118.22050719916608</c:v>
                </c:pt>
                <c:pt idx="1189">
                  <c:v>118.09300414244088</c:v>
                </c:pt>
                <c:pt idx="1190">
                  <c:v>118.08948942239792</c:v>
                </c:pt>
                <c:pt idx="1191">
                  <c:v>117.54540227144396</c:v>
                </c:pt>
                <c:pt idx="1192">
                  <c:v>117.20752886289628</c:v>
                </c:pt>
                <c:pt idx="1193">
                  <c:v>117.18364184628864</c:v>
                </c:pt>
                <c:pt idx="1194">
                  <c:v>117.133182912191</c:v>
                </c:pt>
                <c:pt idx="1195">
                  <c:v>116.93519144657603</c:v>
                </c:pt>
                <c:pt idx="1196">
                  <c:v>115.04010299314015</c:v>
                </c:pt>
                <c:pt idx="1197">
                  <c:v>115.03006114712021</c:v>
                </c:pt>
                <c:pt idx="1198">
                  <c:v>114.99662884750553</c:v>
                </c:pt>
                <c:pt idx="1199">
                  <c:v>113.94307454390724</c:v>
                </c:pt>
                <c:pt idx="1200">
                  <c:v>113.93974256188378</c:v>
                </c:pt>
                <c:pt idx="1201">
                  <c:v>113.82024706517036</c:v>
                </c:pt>
                <c:pt idx="1202">
                  <c:v>113.79718028936162</c:v>
                </c:pt>
                <c:pt idx="1203">
                  <c:v>113.37714117527733</c:v>
                </c:pt>
                <c:pt idx="1204">
                  <c:v>113.33778148009901</c:v>
                </c:pt>
                <c:pt idx="1205">
                  <c:v>113.23714176556948</c:v>
                </c:pt>
                <c:pt idx="1206">
                  <c:v>112.93860629270458</c:v>
                </c:pt>
                <c:pt idx="1207">
                  <c:v>111.15234346298276</c:v>
                </c:pt>
                <c:pt idx="1208">
                  <c:v>110.38762712918844</c:v>
                </c:pt>
                <c:pt idx="1209">
                  <c:v>110.38442746743723</c:v>
                </c:pt>
                <c:pt idx="1210">
                  <c:v>109.65727172308169</c:v>
                </c:pt>
                <c:pt idx="1211">
                  <c:v>109.58092152489172</c:v>
                </c:pt>
                <c:pt idx="1212">
                  <c:v>109.02937147758044</c:v>
                </c:pt>
                <c:pt idx="1213">
                  <c:v>108.82027562911691</c:v>
                </c:pt>
                <c:pt idx="1214">
                  <c:v>108.15251097845652</c:v>
                </c:pt>
                <c:pt idx="1215">
                  <c:v>105.69111750675627</c:v>
                </c:pt>
                <c:pt idx="1216">
                  <c:v>104.87389740293054</c:v>
                </c:pt>
                <c:pt idx="1217">
                  <c:v>104.55559240690556</c:v>
                </c:pt>
                <c:pt idx="1218">
                  <c:v>104.25473746235286</c:v>
                </c:pt>
                <c:pt idx="1219">
                  <c:v>103.83319261809221</c:v>
                </c:pt>
                <c:pt idx="1220">
                  <c:v>102.71382636664735</c:v>
                </c:pt>
                <c:pt idx="1221">
                  <c:v>100.29770952359429</c:v>
                </c:pt>
                <c:pt idx="1222">
                  <c:v>100.05917514535525</c:v>
                </c:pt>
                <c:pt idx="1223">
                  <c:v>99.648314143320633</c:v>
                </c:pt>
                <c:pt idx="1224">
                  <c:v>99.620542079236515</c:v>
                </c:pt>
                <c:pt idx="1225">
                  <c:v>99.448794833222181</c:v>
                </c:pt>
                <c:pt idx="1226">
                  <c:v>99.415151276331258</c:v>
                </c:pt>
                <c:pt idx="1227">
                  <c:v>98.518542258916924</c:v>
                </c:pt>
                <c:pt idx="1228">
                  <c:v>98.46989288259968</c:v>
                </c:pt>
                <c:pt idx="1229">
                  <c:v>97.989514595366543</c:v>
                </c:pt>
                <c:pt idx="1230">
                  <c:v>97.850307821464355</c:v>
                </c:pt>
                <c:pt idx="1231">
                  <c:v>97.707281051590385</c:v>
                </c:pt>
                <c:pt idx="1232">
                  <c:v>97.705163394055035</c:v>
                </c:pt>
                <c:pt idx="1233">
                  <c:v>96.622480687773091</c:v>
                </c:pt>
                <c:pt idx="1234">
                  <c:v>96.406995713021445</c:v>
                </c:pt>
                <c:pt idx="1235">
                  <c:v>95.452753232479409</c:v>
                </c:pt>
                <c:pt idx="1236">
                  <c:v>95.357068549863683</c:v>
                </c:pt>
                <c:pt idx="1237">
                  <c:v>95.111305571065046</c:v>
                </c:pt>
                <c:pt idx="1238">
                  <c:v>94.27160664340883</c:v>
                </c:pt>
                <c:pt idx="1239">
                  <c:v>94.218972739334376</c:v>
                </c:pt>
                <c:pt idx="1240">
                  <c:v>93.445472437402799</c:v>
                </c:pt>
                <c:pt idx="1241">
                  <c:v>93.203469069134499</c:v>
                </c:pt>
                <c:pt idx="1242">
                  <c:v>93.099460571035635</c:v>
                </c:pt>
                <c:pt idx="1243">
                  <c:v>91.737768330975868</c:v>
                </c:pt>
                <c:pt idx="1244">
                  <c:v>91.623398018104893</c:v>
                </c:pt>
                <c:pt idx="1245">
                  <c:v>91.617680502116571</c:v>
                </c:pt>
                <c:pt idx="1246">
                  <c:v>90.952225269152081</c:v>
                </c:pt>
                <c:pt idx="1247">
                  <c:v>90.892655640002701</c:v>
                </c:pt>
                <c:pt idx="1248">
                  <c:v>90.767860682910154</c:v>
                </c:pt>
                <c:pt idx="1249">
                  <c:v>89.941523120923051</c:v>
                </c:pt>
                <c:pt idx="1250">
                  <c:v>89.749539623035247</c:v>
                </c:pt>
                <c:pt idx="1251">
                  <c:v>89.741089782610004</c:v>
                </c:pt>
                <c:pt idx="1252">
                  <c:v>89.437249578013379</c:v>
                </c:pt>
                <c:pt idx="1253">
                  <c:v>89.389504676414063</c:v>
                </c:pt>
                <c:pt idx="1254">
                  <c:v>89.386571143832654</c:v>
                </c:pt>
                <c:pt idx="1255">
                  <c:v>89.139520571752541</c:v>
                </c:pt>
                <c:pt idx="1256">
                  <c:v>88.835480914838314</c:v>
                </c:pt>
                <c:pt idx="1257">
                  <c:v>88.543012582863739</c:v>
                </c:pt>
                <c:pt idx="1258">
                  <c:v>88.400504826921505</c:v>
                </c:pt>
                <c:pt idx="1259">
                  <c:v>88.354187203579755</c:v>
                </c:pt>
                <c:pt idx="1260">
                  <c:v>88.047564308932806</c:v>
                </c:pt>
                <c:pt idx="1261">
                  <c:v>86.610339681630919</c:v>
                </c:pt>
                <c:pt idx="1262">
                  <c:v>86.428674108752276</c:v>
                </c:pt>
                <c:pt idx="1263">
                  <c:v>85.004332714557208</c:v>
                </c:pt>
                <c:pt idx="1264">
                  <c:v>85.001634852347451</c:v>
                </c:pt>
                <c:pt idx="1265">
                  <c:v>84.963902867545755</c:v>
                </c:pt>
                <c:pt idx="1266">
                  <c:v>83.745816938420745</c:v>
                </c:pt>
                <c:pt idx="1267">
                  <c:v>83.069749352865614</c:v>
                </c:pt>
                <c:pt idx="1268">
                  <c:v>82.738637631819273</c:v>
                </c:pt>
                <c:pt idx="1269">
                  <c:v>82.542249873641452</c:v>
                </c:pt>
                <c:pt idx="1270">
                  <c:v>82.258533681507529</c:v>
                </c:pt>
                <c:pt idx="1271">
                  <c:v>82.229245811202006</c:v>
                </c:pt>
                <c:pt idx="1272">
                  <c:v>82.013847827429601</c:v>
                </c:pt>
                <c:pt idx="1273">
                  <c:v>81.907731061047656</c:v>
                </c:pt>
                <c:pt idx="1274">
                  <c:v>81.470027947755796</c:v>
                </c:pt>
                <c:pt idx="1275">
                  <c:v>81.462111197045701</c:v>
                </c:pt>
                <c:pt idx="1276">
                  <c:v>81.390891506781102</c:v>
                </c:pt>
                <c:pt idx="1277">
                  <c:v>80.895380723284049</c:v>
                </c:pt>
                <c:pt idx="1278">
                  <c:v>80.882254225049905</c:v>
                </c:pt>
                <c:pt idx="1279">
                  <c:v>80.089772464440443</c:v>
                </c:pt>
                <c:pt idx="1280">
                  <c:v>79.37575534348646</c:v>
                </c:pt>
                <c:pt idx="1281">
                  <c:v>78.83997627637909</c:v>
                </c:pt>
                <c:pt idx="1282">
                  <c:v>78.213967382690299</c:v>
                </c:pt>
                <c:pt idx="1283">
                  <c:v>77.043279448447308</c:v>
                </c:pt>
                <c:pt idx="1284">
                  <c:v>76.73459930928172</c:v>
                </c:pt>
                <c:pt idx="1285">
                  <c:v>76.538143673942187</c:v>
                </c:pt>
                <c:pt idx="1286">
                  <c:v>75.848418698106855</c:v>
                </c:pt>
                <c:pt idx="1287">
                  <c:v>75.66072395364867</c:v>
                </c:pt>
                <c:pt idx="1288">
                  <c:v>75.325243348560107</c:v>
                </c:pt>
                <c:pt idx="1289">
                  <c:v>75.086722304595867</c:v>
                </c:pt>
                <c:pt idx="1290">
                  <c:v>74.89144497082323</c:v>
                </c:pt>
                <c:pt idx="1291">
                  <c:v>74.114078793127788</c:v>
                </c:pt>
                <c:pt idx="1292">
                  <c:v>73.4149493220891</c:v>
                </c:pt>
                <c:pt idx="1293">
                  <c:v>73.324375327496156</c:v>
                </c:pt>
                <c:pt idx="1294">
                  <c:v>73.286760679087976</c:v>
                </c:pt>
                <c:pt idx="1295">
                  <c:v>73.276735507356904</c:v>
                </c:pt>
                <c:pt idx="1296">
                  <c:v>72.818706905055109</c:v>
                </c:pt>
                <c:pt idx="1297">
                  <c:v>72.75376112884372</c:v>
                </c:pt>
                <c:pt idx="1298">
                  <c:v>72.748768257805338</c:v>
                </c:pt>
                <c:pt idx="1299">
                  <c:v>71.917692597524962</c:v>
                </c:pt>
                <c:pt idx="1300">
                  <c:v>71.7457905914696</c:v>
                </c:pt>
                <c:pt idx="1301">
                  <c:v>71.666261395620381</c:v>
                </c:pt>
                <c:pt idx="1302">
                  <c:v>71.12032872446629</c:v>
                </c:pt>
                <c:pt idx="1303">
                  <c:v>71.11784889699662</c:v>
                </c:pt>
                <c:pt idx="1304">
                  <c:v>70.935279039502262</c:v>
                </c:pt>
                <c:pt idx="1305">
                  <c:v>70.792573441596161</c:v>
                </c:pt>
                <c:pt idx="1306">
                  <c:v>69.484487958827685</c:v>
                </c:pt>
                <c:pt idx="1307">
                  <c:v>69.36648345251804</c:v>
                </c:pt>
                <c:pt idx="1308">
                  <c:v>68.581834207058833</c:v>
                </c:pt>
                <c:pt idx="1309">
                  <c:v>68.567189217165847</c:v>
                </c:pt>
                <c:pt idx="1310">
                  <c:v>68.084247989749429</c:v>
                </c:pt>
                <c:pt idx="1311">
                  <c:v>67.758945423721514</c:v>
                </c:pt>
                <c:pt idx="1312">
                  <c:v>67.754132229610946</c:v>
                </c:pt>
                <c:pt idx="1313">
                  <c:v>67.641194751190497</c:v>
                </c:pt>
                <c:pt idx="1314">
                  <c:v>67.322132272144913</c:v>
                </c:pt>
                <c:pt idx="1315">
                  <c:v>67.314947328048902</c:v>
                </c:pt>
                <c:pt idx="1316">
                  <c:v>67.31256115437057</c:v>
                </c:pt>
                <c:pt idx="1317">
                  <c:v>67.209119660999619</c:v>
                </c:pt>
                <c:pt idx="1318">
                  <c:v>67.162105265146693</c:v>
                </c:pt>
                <c:pt idx="1319">
                  <c:v>67.143321172444061</c:v>
                </c:pt>
                <c:pt idx="1320">
                  <c:v>67.084796180731146</c:v>
                </c:pt>
                <c:pt idx="1321">
                  <c:v>67.028858568292108</c:v>
                </c:pt>
                <c:pt idx="1322">
                  <c:v>66.799787971775928</c:v>
                </c:pt>
                <c:pt idx="1323">
                  <c:v>66.721346812281524</c:v>
                </c:pt>
                <c:pt idx="1324">
                  <c:v>66.555384484660976</c:v>
                </c:pt>
                <c:pt idx="1325">
                  <c:v>65.078728453925891</c:v>
                </c:pt>
                <c:pt idx="1326">
                  <c:v>65.078724406367598</c:v>
                </c:pt>
                <c:pt idx="1327">
                  <c:v>64.825943904169094</c:v>
                </c:pt>
                <c:pt idx="1328">
                  <c:v>64.7869003037314</c:v>
                </c:pt>
                <c:pt idx="1329">
                  <c:v>64.673019071121971</c:v>
                </c:pt>
                <c:pt idx="1330">
                  <c:v>64.600192835630523</c:v>
                </c:pt>
                <c:pt idx="1331">
                  <c:v>64.281615767899964</c:v>
                </c:pt>
                <c:pt idx="1332">
                  <c:v>64.2635314733229</c:v>
                </c:pt>
                <c:pt idx="1333">
                  <c:v>64.229718300630111</c:v>
                </c:pt>
                <c:pt idx="1334">
                  <c:v>64.227468862634439</c:v>
                </c:pt>
                <c:pt idx="1335">
                  <c:v>63.948611493554615</c:v>
                </c:pt>
                <c:pt idx="1336">
                  <c:v>63.668312459442646</c:v>
                </c:pt>
                <c:pt idx="1337">
                  <c:v>63.563296727879333</c:v>
                </c:pt>
                <c:pt idx="1338">
                  <c:v>63.56106536025586</c:v>
                </c:pt>
                <c:pt idx="1339">
                  <c:v>63.494270623238805</c:v>
                </c:pt>
                <c:pt idx="1340">
                  <c:v>63.178293134926804</c:v>
                </c:pt>
                <c:pt idx="1341">
                  <c:v>62.454225550510586</c:v>
                </c:pt>
                <c:pt idx="1342">
                  <c:v>62.174766728249459</c:v>
                </c:pt>
                <c:pt idx="1343">
                  <c:v>62.122936362003045</c:v>
                </c:pt>
                <c:pt idx="1344">
                  <c:v>62.038786492174509</c:v>
                </c:pt>
                <c:pt idx="1345">
                  <c:v>61.819831264052745</c:v>
                </c:pt>
                <c:pt idx="1346">
                  <c:v>61.442823631687091</c:v>
                </c:pt>
                <c:pt idx="1347">
                  <c:v>61.316784602383734</c:v>
                </c:pt>
                <c:pt idx="1348">
                  <c:v>61.121324031282704</c:v>
                </c:pt>
                <c:pt idx="1349">
                  <c:v>61.042824214459955</c:v>
                </c:pt>
                <c:pt idx="1350">
                  <c:v>60.848302746120382</c:v>
                </c:pt>
                <c:pt idx="1351">
                  <c:v>60.694224614936275</c:v>
                </c:pt>
                <c:pt idx="1352">
                  <c:v>60.379749608243678</c:v>
                </c:pt>
                <c:pt idx="1353">
                  <c:v>59.966479127916742</c:v>
                </c:pt>
                <c:pt idx="1354">
                  <c:v>59.600356262139542</c:v>
                </c:pt>
                <c:pt idx="1355">
                  <c:v>59.594087814273664</c:v>
                </c:pt>
                <c:pt idx="1356">
                  <c:v>59.444839232072489</c:v>
                </c:pt>
                <c:pt idx="1357">
                  <c:v>58.693239211200904</c:v>
                </c:pt>
                <c:pt idx="1358">
                  <c:v>58.638099185332749</c:v>
                </c:pt>
                <c:pt idx="1359">
                  <c:v>58.603400329549764</c:v>
                </c:pt>
                <c:pt idx="1360">
                  <c:v>58.534125230541726</c:v>
                </c:pt>
                <c:pt idx="1361">
                  <c:v>58.515802069851027</c:v>
                </c:pt>
                <c:pt idx="1362">
                  <c:v>58.292442992408475</c:v>
                </c:pt>
                <c:pt idx="1363">
                  <c:v>58.095788990869877</c:v>
                </c:pt>
                <c:pt idx="1364">
                  <c:v>58.069440923173055</c:v>
                </c:pt>
                <c:pt idx="1365">
                  <c:v>58.051247833028221</c:v>
                </c:pt>
                <c:pt idx="1366">
                  <c:v>57.972436574235907</c:v>
                </c:pt>
                <c:pt idx="1367">
                  <c:v>57.857275069092616</c:v>
                </c:pt>
                <c:pt idx="1368">
                  <c:v>56.733394838573368</c:v>
                </c:pt>
                <c:pt idx="1369">
                  <c:v>56.68323827628722</c:v>
                </c:pt>
                <c:pt idx="1370">
                  <c:v>56.444972381064794</c:v>
                </c:pt>
                <c:pt idx="1371">
                  <c:v>55.852543484820067</c:v>
                </c:pt>
                <c:pt idx="1372">
                  <c:v>55.818620705836729</c:v>
                </c:pt>
                <c:pt idx="1373">
                  <c:v>55.42328169345874</c:v>
                </c:pt>
                <c:pt idx="1374">
                  <c:v>55.358071105207038</c:v>
                </c:pt>
                <c:pt idx="1375">
                  <c:v>55.336503588217369</c:v>
                </c:pt>
                <c:pt idx="1376">
                  <c:v>55.183840319878215</c:v>
                </c:pt>
                <c:pt idx="1377">
                  <c:v>55.068420014467478</c:v>
                </c:pt>
                <c:pt idx="1378">
                  <c:v>55.016330302002324</c:v>
                </c:pt>
                <c:pt idx="1379">
                  <c:v>54.774038867277568</c:v>
                </c:pt>
                <c:pt idx="1380">
                  <c:v>54.755101805578718</c:v>
                </c:pt>
                <c:pt idx="1381">
                  <c:v>54.62198414546193</c:v>
                </c:pt>
                <c:pt idx="1382">
                  <c:v>54.459313895483213</c:v>
                </c:pt>
                <c:pt idx="1383">
                  <c:v>54.451887597154588</c:v>
                </c:pt>
                <c:pt idx="1384">
                  <c:v>54.355497469784751</c:v>
                </c:pt>
                <c:pt idx="1385">
                  <c:v>54.172913691121629</c:v>
                </c:pt>
                <c:pt idx="1386">
                  <c:v>54.121480207476417</c:v>
                </c:pt>
                <c:pt idx="1387">
                  <c:v>53.325180880864323</c:v>
                </c:pt>
                <c:pt idx="1388">
                  <c:v>53.171873886663967</c:v>
                </c:pt>
                <c:pt idx="1389">
                  <c:v>53.117276773875702</c:v>
                </c:pt>
                <c:pt idx="1390">
                  <c:v>52.983566934954126</c:v>
                </c:pt>
                <c:pt idx="1391">
                  <c:v>52.776282507015189</c:v>
                </c:pt>
                <c:pt idx="1392">
                  <c:v>52.704214560976261</c:v>
                </c:pt>
                <c:pt idx="1393">
                  <c:v>52.517820703981961</c:v>
                </c:pt>
                <c:pt idx="1394">
                  <c:v>52.025010245933458</c:v>
                </c:pt>
                <c:pt idx="1395">
                  <c:v>51.853554155313752</c:v>
                </c:pt>
                <c:pt idx="1396">
                  <c:v>51.816196241276081</c:v>
                </c:pt>
                <c:pt idx="1397">
                  <c:v>51.786029499808549</c:v>
                </c:pt>
                <c:pt idx="1398">
                  <c:v>51.693886300001552</c:v>
                </c:pt>
                <c:pt idx="1399">
                  <c:v>51.566431170152264</c:v>
                </c:pt>
                <c:pt idx="1400">
                  <c:v>51.545259739227404</c:v>
                </c:pt>
                <c:pt idx="1401">
                  <c:v>51.541743949676167</c:v>
                </c:pt>
                <c:pt idx="1402">
                  <c:v>51.476811793449635</c:v>
                </c:pt>
                <c:pt idx="1403">
                  <c:v>51.4628491557581</c:v>
                </c:pt>
                <c:pt idx="1404">
                  <c:v>51.203330233280127</c:v>
                </c:pt>
                <c:pt idx="1405">
                  <c:v>51.156376536140641</c:v>
                </c:pt>
                <c:pt idx="1406">
                  <c:v>50.778963114121986</c:v>
                </c:pt>
                <c:pt idx="1407">
                  <c:v>50.739152942558405</c:v>
                </c:pt>
                <c:pt idx="1408">
                  <c:v>49.794096418877146</c:v>
                </c:pt>
                <c:pt idx="1409">
                  <c:v>49.778559061315462</c:v>
                </c:pt>
                <c:pt idx="1410">
                  <c:v>49.437208753051749</c:v>
                </c:pt>
                <c:pt idx="1411">
                  <c:v>49.189369474396948</c:v>
                </c:pt>
                <c:pt idx="1412">
                  <c:v>49.172225588485233</c:v>
                </c:pt>
                <c:pt idx="1413">
                  <c:v>49.146525579017805</c:v>
                </c:pt>
                <c:pt idx="1414">
                  <c:v>49.100491387280947</c:v>
                </c:pt>
                <c:pt idx="1415">
                  <c:v>48.850887026950019</c:v>
                </c:pt>
                <c:pt idx="1416">
                  <c:v>48.832257433335627</c:v>
                </c:pt>
                <c:pt idx="1417">
                  <c:v>48.749357302778606</c:v>
                </c:pt>
                <c:pt idx="1418">
                  <c:v>48.734155564622313</c:v>
                </c:pt>
                <c:pt idx="1419">
                  <c:v>48.606672918070444</c:v>
                </c:pt>
                <c:pt idx="1420">
                  <c:v>48.264609575120062</c:v>
                </c:pt>
                <c:pt idx="1421">
                  <c:v>47.660214237714257</c:v>
                </c:pt>
                <c:pt idx="1422">
                  <c:v>47.190150344522095</c:v>
                </c:pt>
                <c:pt idx="1423">
                  <c:v>47.175391836014093</c:v>
                </c:pt>
                <c:pt idx="1424">
                  <c:v>47.144262113452854</c:v>
                </c:pt>
                <c:pt idx="1425">
                  <c:v>47.049250456476514</c:v>
                </c:pt>
                <c:pt idx="1426">
                  <c:v>46.891511243978641</c:v>
                </c:pt>
                <c:pt idx="1427">
                  <c:v>46.839700169462191</c:v>
                </c:pt>
                <c:pt idx="1428">
                  <c:v>46.791268244331057</c:v>
                </c:pt>
                <c:pt idx="1429">
                  <c:v>46.113605601226723</c:v>
                </c:pt>
                <c:pt idx="1430">
                  <c:v>45.960515342508877</c:v>
                </c:pt>
                <c:pt idx="1431">
                  <c:v>45.578000296592535</c:v>
                </c:pt>
                <c:pt idx="1432">
                  <c:v>45.490100531478483</c:v>
                </c:pt>
                <c:pt idx="1433">
                  <c:v>45.482118846397448</c:v>
                </c:pt>
                <c:pt idx="1434">
                  <c:v>45.353228670490317</c:v>
                </c:pt>
                <c:pt idx="1435">
                  <c:v>45.280061055444648</c:v>
                </c:pt>
                <c:pt idx="1436">
                  <c:v>45.024202738847023</c:v>
                </c:pt>
                <c:pt idx="1437">
                  <c:v>44.962811193451394</c:v>
                </c:pt>
                <c:pt idx="1438">
                  <c:v>44.891343592888354</c:v>
                </c:pt>
                <c:pt idx="1439">
                  <c:v>44.798343396560426</c:v>
                </c:pt>
                <c:pt idx="1440">
                  <c:v>44.687027026074773</c:v>
                </c:pt>
                <c:pt idx="1441">
                  <c:v>44.384100660725537</c:v>
                </c:pt>
                <c:pt idx="1442">
                  <c:v>44.107862050790445</c:v>
                </c:pt>
                <c:pt idx="1443">
                  <c:v>44.090918344634339</c:v>
                </c:pt>
                <c:pt idx="1444">
                  <c:v>43.670585261827775</c:v>
                </c:pt>
                <c:pt idx="1445">
                  <c:v>43.615469702959295</c:v>
                </c:pt>
                <c:pt idx="1446">
                  <c:v>43.426120700767747</c:v>
                </c:pt>
                <c:pt idx="1447">
                  <c:v>43.409328425723565</c:v>
                </c:pt>
                <c:pt idx="1448">
                  <c:v>43.346793804788966</c:v>
                </c:pt>
                <c:pt idx="1449">
                  <c:v>43.334607250763767</c:v>
                </c:pt>
                <c:pt idx="1450">
                  <c:v>43.222000893503335</c:v>
                </c:pt>
                <c:pt idx="1451">
                  <c:v>43.071657467243192</c:v>
                </c:pt>
                <c:pt idx="1452">
                  <c:v>42.982098962861762</c:v>
                </c:pt>
                <c:pt idx="1453">
                  <c:v>42.753854443220995</c:v>
                </c:pt>
                <c:pt idx="1454">
                  <c:v>42.449064110272118</c:v>
                </c:pt>
                <c:pt idx="1455">
                  <c:v>42.447556793351886</c:v>
                </c:pt>
                <c:pt idx="1456">
                  <c:v>42.414431347325433</c:v>
                </c:pt>
                <c:pt idx="1457">
                  <c:v>42.271500438781693</c:v>
                </c:pt>
                <c:pt idx="1458">
                  <c:v>42.259464987790253</c:v>
                </c:pt>
                <c:pt idx="1459">
                  <c:v>41.957748404265331</c:v>
                </c:pt>
                <c:pt idx="1460">
                  <c:v>41.475894516680235</c:v>
                </c:pt>
                <c:pt idx="1461">
                  <c:v>41.467010731856021</c:v>
                </c:pt>
                <c:pt idx="1462">
                  <c:v>41.192659470949401</c:v>
                </c:pt>
                <c:pt idx="1463">
                  <c:v>41.142837058490599</c:v>
                </c:pt>
                <c:pt idx="1464">
                  <c:v>40.947983044356008</c:v>
                </c:pt>
                <c:pt idx="1465">
                  <c:v>40.861811254894057</c:v>
                </c:pt>
                <c:pt idx="1466">
                  <c:v>40.851607877552283</c:v>
                </c:pt>
                <c:pt idx="1467">
                  <c:v>40.48227108253392</c:v>
                </c:pt>
                <c:pt idx="1468">
                  <c:v>40.479372522089484</c:v>
                </c:pt>
                <c:pt idx="1469">
                  <c:v>40.286697527981168</c:v>
                </c:pt>
                <c:pt idx="1470">
                  <c:v>40.047232759920718</c:v>
                </c:pt>
                <c:pt idx="1471">
                  <c:v>40.001355746335832</c:v>
                </c:pt>
                <c:pt idx="1472">
                  <c:v>39.911190169600125</c:v>
                </c:pt>
                <c:pt idx="1473">
                  <c:v>39.789707642039296</c:v>
                </c:pt>
                <c:pt idx="1474">
                  <c:v>39.501143811057752</c:v>
                </c:pt>
                <c:pt idx="1475">
                  <c:v>39.408361854720532</c:v>
                </c:pt>
                <c:pt idx="1476">
                  <c:v>39.344146307918365</c:v>
                </c:pt>
                <c:pt idx="1477">
                  <c:v>39.327030721344642</c:v>
                </c:pt>
                <c:pt idx="1478">
                  <c:v>38.797012185891212</c:v>
                </c:pt>
                <c:pt idx="1479">
                  <c:v>38.657384199607947</c:v>
                </c:pt>
                <c:pt idx="1480">
                  <c:v>38.093316170163824</c:v>
                </c:pt>
                <c:pt idx="1481">
                  <c:v>38.0933071593373</c:v>
                </c:pt>
                <c:pt idx="1482">
                  <c:v>38.069230279075526</c:v>
                </c:pt>
                <c:pt idx="1483">
                  <c:v>37.984341070106581</c:v>
                </c:pt>
                <c:pt idx="1484">
                  <c:v>37.944730275830942</c:v>
                </c:pt>
                <c:pt idx="1485">
                  <c:v>37.934895653334387</c:v>
                </c:pt>
                <c:pt idx="1486">
                  <c:v>37.857665321364848</c:v>
                </c:pt>
                <c:pt idx="1487">
                  <c:v>37.606609666212911</c:v>
                </c:pt>
                <c:pt idx="1488">
                  <c:v>36.873976699096929</c:v>
                </c:pt>
                <c:pt idx="1489">
                  <c:v>36.696766499025827</c:v>
                </c:pt>
                <c:pt idx="1490">
                  <c:v>36.687168190952647</c:v>
                </c:pt>
                <c:pt idx="1491">
                  <c:v>36.376903462121383</c:v>
                </c:pt>
                <c:pt idx="1492">
                  <c:v>36.329483110023546</c:v>
                </c:pt>
                <c:pt idx="1493">
                  <c:v>36.182781315843769</c:v>
                </c:pt>
                <c:pt idx="1494">
                  <c:v>35.84208884901696</c:v>
                </c:pt>
                <c:pt idx="1495">
                  <c:v>35.769801538026528</c:v>
                </c:pt>
                <c:pt idx="1496">
                  <c:v>35.615677587716995</c:v>
                </c:pt>
                <c:pt idx="1497">
                  <c:v>35.586881836813141</c:v>
                </c:pt>
                <c:pt idx="1498">
                  <c:v>35.501855006928587</c:v>
                </c:pt>
                <c:pt idx="1499">
                  <c:v>35.201086858185903</c:v>
                </c:pt>
                <c:pt idx="1500">
                  <c:v>35.186726608752608</c:v>
                </c:pt>
                <c:pt idx="1501">
                  <c:v>35.072605736228233</c:v>
                </c:pt>
                <c:pt idx="1502">
                  <c:v>35.01944690582382</c:v>
                </c:pt>
                <c:pt idx="1503">
                  <c:v>34.987040634601819</c:v>
                </c:pt>
                <c:pt idx="1504">
                  <c:v>34.977975496156859</c:v>
                </c:pt>
                <c:pt idx="1505">
                  <c:v>34.826904369212961</c:v>
                </c:pt>
                <c:pt idx="1506">
                  <c:v>34.821751173521029</c:v>
                </c:pt>
                <c:pt idx="1507">
                  <c:v>34.720119774205678</c:v>
                </c:pt>
                <c:pt idx="1508">
                  <c:v>34.640379293804081</c:v>
                </c:pt>
                <c:pt idx="1509">
                  <c:v>34.1508724689362</c:v>
                </c:pt>
                <c:pt idx="1510">
                  <c:v>34.150862754080798</c:v>
                </c:pt>
                <c:pt idx="1511">
                  <c:v>34.129078808888487</c:v>
                </c:pt>
                <c:pt idx="1512">
                  <c:v>34.045904766358774</c:v>
                </c:pt>
                <c:pt idx="1513">
                  <c:v>34.038228514894925</c:v>
                </c:pt>
                <c:pt idx="1514">
                  <c:v>33.950147516093672</c:v>
                </c:pt>
                <c:pt idx="1515">
                  <c:v>33.904461583204025</c:v>
                </c:pt>
                <c:pt idx="1516">
                  <c:v>33.846091785193778</c:v>
                </c:pt>
                <c:pt idx="1517">
                  <c:v>33.315859306773795</c:v>
                </c:pt>
                <c:pt idx="1518">
                  <c:v>33.259017263544763</c:v>
                </c:pt>
                <c:pt idx="1519">
                  <c:v>33.221167186407762</c:v>
                </c:pt>
                <c:pt idx="1520">
                  <c:v>33.120478148910422</c:v>
                </c:pt>
                <c:pt idx="1521">
                  <c:v>33.065155854353037</c:v>
                </c:pt>
                <c:pt idx="1522">
                  <c:v>32.900668986488562</c:v>
                </c:pt>
                <c:pt idx="1523">
                  <c:v>32.883169492436622</c:v>
                </c:pt>
                <c:pt idx="1524">
                  <c:v>32.304679652602132</c:v>
                </c:pt>
                <c:pt idx="1525">
                  <c:v>32.304674817846241</c:v>
                </c:pt>
                <c:pt idx="1526">
                  <c:v>32.302185798312415</c:v>
                </c:pt>
                <c:pt idx="1527">
                  <c:v>32.29353218251547</c:v>
                </c:pt>
                <c:pt idx="1528">
                  <c:v>32.147867961682728</c:v>
                </c:pt>
                <c:pt idx="1529">
                  <c:v>31.83944999920968</c:v>
                </c:pt>
                <c:pt idx="1530">
                  <c:v>31.832066671353971</c:v>
                </c:pt>
                <c:pt idx="1531">
                  <c:v>31.801411009499859</c:v>
                </c:pt>
                <c:pt idx="1532">
                  <c:v>31.725740640621083</c:v>
                </c:pt>
                <c:pt idx="1533">
                  <c:v>31.674623041646043</c:v>
                </c:pt>
                <c:pt idx="1534">
                  <c:v>31.40160147655709</c:v>
                </c:pt>
                <c:pt idx="1535">
                  <c:v>31.370122638678115</c:v>
                </c:pt>
                <c:pt idx="1536">
                  <c:v>31.347142281287503</c:v>
                </c:pt>
                <c:pt idx="1537">
                  <c:v>31.331453335140196</c:v>
                </c:pt>
                <c:pt idx="1538">
                  <c:v>31.271341933103677</c:v>
                </c:pt>
                <c:pt idx="1539">
                  <c:v>31.199566173138059</c:v>
                </c:pt>
                <c:pt idx="1540">
                  <c:v>31.139973757047663</c:v>
                </c:pt>
                <c:pt idx="1541">
                  <c:v>31.111493798894188</c:v>
                </c:pt>
                <c:pt idx="1542">
                  <c:v>31.06765025916507</c:v>
                </c:pt>
                <c:pt idx="1543">
                  <c:v>30.949247838426306</c:v>
                </c:pt>
                <c:pt idx="1544">
                  <c:v>30.724622044724356</c:v>
                </c:pt>
                <c:pt idx="1545">
                  <c:v>30.650293735723711</c:v>
                </c:pt>
                <c:pt idx="1546">
                  <c:v>30.565171808213265</c:v>
                </c:pt>
                <c:pt idx="1547">
                  <c:v>30.4662673410593</c:v>
                </c:pt>
                <c:pt idx="1548">
                  <c:v>30.428334665979794</c:v>
                </c:pt>
                <c:pt idx="1549">
                  <c:v>30.19997868177618</c:v>
                </c:pt>
                <c:pt idx="1550">
                  <c:v>30.179347909908802</c:v>
                </c:pt>
                <c:pt idx="1551">
                  <c:v>29.925824853730003</c:v>
                </c:pt>
                <c:pt idx="1552">
                  <c:v>29.773026315762916</c:v>
                </c:pt>
                <c:pt idx="1553">
                  <c:v>29.770746813920404</c:v>
                </c:pt>
                <c:pt idx="1554">
                  <c:v>29.737709088824776</c:v>
                </c:pt>
                <c:pt idx="1555">
                  <c:v>29.621564695279663</c:v>
                </c:pt>
                <c:pt idx="1556">
                  <c:v>29.510321840818172</c:v>
                </c:pt>
                <c:pt idx="1557">
                  <c:v>29.446455831626274</c:v>
                </c:pt>
                <c:pt idx="1558">
                  <c:v>29.274285924822905</c:v>
                </c:pt>
                <c:pt idx="1559">
                  <c:v>29.264226484832207</c:v>
                </c:pt>
                <c:pt idx="1560">
                  <c:v>28.95514562117712</c:v>
                </c:pt>
                <c:pt idx="1561">
                  <c:v>28.885455711653336</c:v>
                </c:pt>
                <c:pt idx="1562">
                  <c:v>28.820243405886757</c:v>
                </c:pt>
                <c:pt idx="1563">
                  <c:v>28.766560135410877</c:v>
                </c:pt>
                <c:pt idx="1564">
                  <c:v>28.642772363247012</c:v>
                </c:pt>
                <c:pt idx="1565">
                  <c:v>28.548791075208374</c:v>
                </c:pt>
                <c:pt idx="1566">
                  <c:v>28.328799148767931</c:v>
                </c:pt>
                <c:pt idx="1567">
                  <c:v>28.235663005586275</c:v>
                </c:pt>
                <c:pt idx="1568">
                  <c:v>28.216188930143701</c:v>
                </c:pt>
                <c:pt idx="1569">
                  <c:v>28.194642799735952</c:v>
                </c:pt>
                <c:pt idx="1570">
                  <c:v>28.190357364901576</c:v>
                </c:pt>
                <c:pt idx="1571">
                  <c:v>28.183938755658694</c:v>
                </c:pt>
                <c:pt idx="1572">
                  <c:v>28.102033625444164</c:v>
                </c:pt>
                <c:pt idx="1573">
                  <c:v>28.083951142343594</c:v>
                </c:pt>
                <c:pt idx="1574">
                  <c:v>28.048884900297388</c:v>
                </c:pt>
                <c:pt idx="1575">
                  <c:v>27.980699341006083</c:v>
                </c:pt>
                <c:pt idx="1576">
                  <c:v>27.869526875240759</c:v>
                </c:pt>
                <c:pt idx="1577">
                  <c:v>27.841274054556397</c:v>
                </c:pt>
                <c:pt idx="1578">
                  <c:v>27.801527892029306</c:v>
                </c:pt>
                <c:pt idx="1579">
                  <c:v>27.735074913815239</c:v>
                </c:pt>
                <c:pt idx="1580">
                  <c:v>27.660358446653166</c:v>
                </c:pt>
                <c:pt idx="1581">
                  <c:v>27.436281214244904</c:v>
                </c:pt>
                <c:pt idx="1582">
                  <c:v>27.407301696507851</c:v>
                </c:pt>
                <c:pt idx="1583">
                  <c:v>27.121029061742856</c:v>
                </c:pt>
                <c:pt idx="1584">
                  <c:v>27.073569016558249</c:v>
                </c:pt>
                <c:pt idx="1585">
                  <c:v>27.061196354202025</c:v>
                </c:pt>
                <c:pt idx="1586">
                  <c:v>27.042690081807418</c:v>
                </c:pt>
                <c:pt idx="1587">
                  <c:v>26.888397022906343</c:v>
                </c:pt>
                <c:pt idx="1588">
                  <c:v>26.658362729263537</c:v>
                </c:pt>
                <c:pt idx="1589">
                  <c:v>26.477046921042245</c:v>
                </c:pt>
                <c:pt idx="1590">
                  <c:v>26.467053593613027</c:v>
                </c:pt>
                <c:pt idx="1591">
                  <c:v>26.460074344113089</c:v>
                </c:pt>
                <c:pt idx="1592">
                  <c:v>26.456088992771701</c:v>
                </c:pt>
                <c:pt idx="1593">
                  <c:v>26.346567055822387</c:v>
                </c:pt>
                <c:pt idx="1594">
                  <c:v>26.343583025222976</c:v>
                </c:pt>
                <c:pt idx="1595">
                  <c:v>26.085424603098147</c:v>
                </c:pt>
                <c:pt idx="1596">
                  <c:v>25.986298621536218</c:v>
                </c:pt>
                <c:pt idx="1597">
                  <c:v>25.815992667533799</c:v>
                </c:pt>
                <c:pt idx="1598">
                  <c:v>25.629668012643165</c:v>
                </c:pt>
                <c:pt idx="1599">
                  <c:v>25.092782523381242</c:v>
                </c:pt>
                <c:pt idx="1600">
                  <c:v>24.858847531361157</c:v>
                </c:pt>
                <c:pt idx="1601">
                  <c:v>24.844129937489797</c:v>
                </c:pt>
                <c:pt idx="1602">
                  <c:v>24.841217967302828</c:v>
                </c:pt>
                <c:pt idx="1603">
                  <c:v>24.819066454218543</c:v>
                </c:pt>
                <c:pt idx="1604">
                  <c:v>24.780596588930184</c:v>
                </c:pt>
                <c:pt idx="1605">
                  <c:v>24.609704740703631</c:v>
                </c:pt>
                <c:pt idx="1606">
                  <c:v>24.518078554225298</c:v>
                </c:pt>
                <c:pt idx="1607">
                  <c:v>24.517126711718248</c:v>
                </c:pt>
                <c:pt idx="1608">
                  <c:v>24.414776184314345</c:v>
                </c:pt>
                <c:pt idx="1609">
                  <c:v>24.358476303660158</c:v>
                </c:pt>
                <c:pt idx="1610">
                  <c:v>24.120545077138487</c:v>
                </c:pt>
                <c:pt idx="1611">
                  <c:v>24.042284164299783</c:v>
                </c:pt>
                <c:pt idx="1612">
                  <c:v>24.009786434829561</c:v>
                </c:pt>
                <c:pt idx="1613">
                  <c:v>24.005172582814566</c:v>
                </c:pt>
                <c:pt idx="1614">
                  <c:v>23.873331793972817</c:v>
                </c:pt>
                <c:pt idx="1615">
                  <c:v>23.844900520429668</c:v>
                </c:pt>
                <c:pt idx="1616">
                  <c:v>23.624357738442811</c:v>
                </c:pt>
                <c:pt idx="1617">
                  <c:v>23.50632383175595</c:v>
                </c:pt>
                <c:pt idx="1618">
                  <c:v>23.330222529830859</c:v>
                </c:pt>
                <c:pt idx="1619">
                  <c:v>23.246073756794054</c:v>
                </c:pt>
                <c:pt idx="1620">
                  <c:v>23.163766700225615</c:v>
                </c:pt>
                <c:pt idx="1621">
                  <c:v>23.074341313447029</c:v>
                </c:pt>
                <c:pt idx="1622">
                  <c:v>23.04766500035629</c:v>
                </c:pt>
                <c:pt idx="1623">
                  <c:v>23.022781033871837</c:v>
                </c:pt>
                <c:pt idx="1624">
                  <c:v>22.82378023431378</c:v>
                </c:pt>
                <c:pt idx="1625">
                  <c:v>22.786504960356929</c:v>
                </c:pt>
                <c:pt idx="1626">
                  <c:v>22.661554378114474</c:v>
                </c:pt>
                <c:pt idx="1627">
                  <c:v>22.600653155535948</c:v>
                </c:pt>
                <c:pt idx="1628">
                  <c:v>22.206867629851416</c:v>
                </c:pt>
                <c:pt idx="1629">
                  <c:v>22.161347894954108</c:v>
                </c:pt>
                <c:pt idx="1630">
                  <c:v>22.150034118211721</c:v>
                </c:pt>
                <c:pt idx="1631">
                  <c:v>21.821929020522049</c:v>
                </c:pt>
                <c:pt idx="1632">
                  <c:v>21.642605372312655</c:v>
                </c:pt>
                <c:pt idx="1633">
                  <c:v>21.625451241586934</c:v>
                </c:pt>
                <c:pt idx="1634">
                  <c:v>21.450505899452796</c:v>
                </c:pt>
                <c:pt idx="1635">
                  <c:v>21.371723196628768</c:v>
                </c:pt>
                <c:pt idx="1636">
                  <c:v>21.310971309151601</c:v>
                </c:pt>
                <c:pt idx="1637">
                  <c:v>21.259637401011688</c:v>
                </c:pt>
                <c:pt idx="1638">
                  <c:v>21.236592371017128</c:v>
                </c:pt>
                <c:pt idx="1639">
                  <c:v>21.157373051129035</c:v>
                </c:pt>
                <c:pt idx="1640">
                  <c:v>20.892700481760379</c:v>
                </c:pt>
                <c:pt idx="1641">
                  <c:v>20.887612508561439</c:v>
                </c:pt>
                <c:pt idx="1642">
                  <c:v>20.804365654478335</c:v>
                </c:pt>
                <c:pt idx="1643">
                  <c:v>20.799321923320182</c:v>
                </c:pt>
                <c:pt idx="1644">
                  <c:v>20.745713571431843</c:v>
                </c:pt>
                <c:pt idx="1645">
                  <c:v>20.63450459787261</c:v>
                </c:pt>
                <c:pt idx="1646">
                  <c:v>20.629501080321184</c:v>
                </c:pt>
                <c:pt idx="1647">
                  <c:v>20.421912287178284</c:v>
                </c:pt>
                <c:pt idx="1648">
                  <c:v>20.319590922044924</c:v>
                </c:pt>
                <c:pt idx="1649">
                  <c:v>19.830938497680265</c:v>
                </c:pt>
                <c:pt idx="1650">
                  <c:v>19.770714248956509</c:v>
                </c:pt>
                <c:pt idx="1651">
                  <c:v>19.739444136582634</c:v>
                </c:pt>
                <c:pt idx="1652">
                  <c:v>19.717323519539725</c:v>
                </c:pt>
                <c:pt idx="1653">
                  <c:v>19.712413325416907</c:v>
                </c:pt>
                <c:pt idx="1654">
                  <c:v>19.70506064705139</c:v>
                </c:pt>
                <c:pt idx="1655">
                  <c:v>19.701003545754645</c:v>
                </c:pt>
                <c:pt idx="1656">
                  <c:v>19.559385664230941</c:v>
                </c:pt>
                <c:pt idx="1657">
                  <c:v>19.551303514907602</c:v>
                </c:pt>
                <c:pt idx="1658">
                  <c:v>19.545663587482466</c:v>
                </c:pt>
                <c:pt idx="1659">
                  <c:v>19.351728933452364</c:v>
                </c:pt>
                <c:pt idx="1660">
                  <c:v>19.243909473598684</c:v>
                </c:pt>
                <c:pt idx="1661">
                  <c:v>19.096003521638018</c:v>
                </c:pt>
                <c:pt idx="1662">
                  <c:v>18.96937059048409</c:v>
                </c:pt>
                <c:pt idx="1663">
                  <c:v>18.882998973296633</c:v>
                </c:pt>
                <c:pt idx="1664">
                  <c:v>18.714009077506283</c:v>
                </c:pt>
                <c:pt idx="1665">
                  <c:v>18.673690896929536</c:v>
                </c:pt>
                <c:pt idx="1666">
                  <c:v>18.63891429483888</c:v>
                </c:pt>
                <c:pt idx="1667">
                  <c:v>18.375395586562203</c:v>
                </c:pt>
                <c:pt idx="1668">
                  <c:v>18.105283795286564</c:v>
                </c:pt>
                <c:pt idx="1669">
                  <c:v>18.101388179872298</c:v>
                </c:pt>
                <c:pt idx="1670">
                  <c:v>17.883321709192177</c:v>
                </c:pt>
                <c:pt idx="1671">
                  <c:v>17.666766404779622</c:v>
                </c:pt>
                <c:pt idx="1672">
                  <c:v>17.246910732252068</c:v>
                </c:pt>
                <c:pt idx="1673">
                  <c:v>17.232270476029392</c:v>
                </c:pt>
                <c:pt idx="1674">
                  <c:v>17.074005949384723</c:v>
                </c:pt>
                <c:pt idx="1675">
                  <c:v>17.02674142818233</c:v>
                </c:pt>
                <c:pt idx="1676">
                  <c:v>17.022174837097808</c:v>
                </c:pt>
                <c:pt idx="1677">
                  <c:v>16.794668430682901</c:v>
                </c:pt>
                <c:pt idx="1678">
                  <c:v>16.682726831783231</c:v>
                </c:pt>
                <c:pt idx="1679">
                  <c:v>16.546211191189556</c:v>
                </c:pt>
                <c:pt idx="1680">
                  <c:v>16.474766209719661</c:v>
                </c:pt>
                <c:pt idx="1681">
                  <c:v>16.421527236993278</c:v>
                </c:pt>
                <c:pt idx="1682">
                  <c:v>16.395299789773087</c:v>
                </c:pt>
                <c:pt idx="1683">
                  <c:v>16.313263077454053</c:v>
                </c:pt>
                <c:pt idx="1684">
                  <c:v>16.243947627890311</c:v>
                </c:pt>
                <c:pt idx="1685">
                  <c:v>16.042627329634342</c:v>
                </c:pt>
                <c:pt idx="1686">
                  <c:v>15.860552896734889</c:v>
                </c:pt>
                <c:pt idx="1687">
                  <c:v>15.636857157113003</c:v>
                </c:pt>
                <c:pt idx="1688">
                  <c:v>15.569701041153957</c:v>
                </c:pt>
                <c:pt idx="1689">
                  <c:v>15.46785135486277</c:v>
                </c:pt>
                <c:pt idx="1690">
                  <c:v>15.456968055519695</c:v>
                </c:pt>
                <c:pt idx="1691">
                  <c:v>15.430173268943118</c:v>
                </c:pt>
                <c:pt idx="1692">
                  <c:v>15.425843559083495</c:v>
                </c:pt>
                <c:pt idx="1693">
                  <c:v>15.377227744945257</c:v>
                </c:pt>
                <c:pt idx="1694">
                  <c:v>15.371579226430509</c:v>
                </c:pt>
                <c:pt idx="1695">
                  <c:v>15.077160590463665</c:v>
                </c:pt>
                <c:pt idx="1696">
                  <c:v>15.07504267543754</c:v>
                </c:pt>
                <c:pt idx="1697">
                  <c:v>15.044814959653424</c:v>
                </c:pt>
                <c:pt idx="1698">
                  <c:v>15.013220005707675</c:v>
                </c:pt>
                <c:pt idx="1699">
                  <c:v>14.999920572062788</c:v>
                </c:pt>
                <c:pt idx="1700">
                  <c:v>14.783029855066127</c:v>
                </c:pt>
                <c:pt idx="1701">
                  <c:v>14.780950184816962</c:v>
                </c:pt>
                <c:pt idx="1702">
                  <c:v>14.737976293830199</c:v>
                </c:pt>
                <c:pt idx="1703">
                  <c:v>14.695784757389962</c:v>
                </c:pt>
                <c:pt idx="1704">
                  <c:v>14.638041608059249</c:v>
                </c:pt>
                <c:pt idx="1705">
                  <c:v>14.634671791517992</c:v>
                </c:pt>
                <c:pt idx="1706">
                  <c:v>14.473140098822544</c:v>
                </c:pt>
                <c:pt idx="1707">
                  <c:v>14.436814721830737</c:v>
                </c:pt>
                <c:pt idx="1708">
                  <c:v>14.354786992061781</c:v>
                </c:pt>
                <c:pt idx="1709">
                  <c:v>14.130761289404608</c:v>
                </c:pt>
                <c:pt idx="1710">
                  <c:v>14.11614181263699</c:v>
                </c:pt>
                <c:pt idx="1711">
                  <c:v>14.090309047463005</c:v>
                </c:pt>
                <c:pt idx="1712">
                  <c:v>14.037535843365541</c:v>
                </c:pt>
                <c:pt idx="1713">
                  <c:v>13.848407391375209</c:v>
                </c:pt>
                <c:pt idx="1714">
                  <c:v>13.833912570809893</c:v>
                </c:pt>
                <c:pt idx="1715">
                  <c:v>13.807586529381846</c:v>
                </c:pt>
                <c:pt idx="1716">
                  <c:v>13.756392986734728</c:v>
                </c:pt>
                <c:pt idx="1717">
                  <c:v>13.713133908485835</c:v>
                </c:pt>
                <c:pt idx="1718">
                  <c:v>13.653976987122968</c:v>
                </c:pt>
                <c:pt idx="1719">
                  <c:v>13.596252396089943</c:v>
                </c:pt>
                <c:pt idx="1720">
                  <c:v>13.510274692915074</c:v>
                </c:pt>
                <c:pt idx="1721">
                  <c:v>13.427904001570015</c:v>
                </c:pt>
                <c:pt idx="1722">
                  <c:v>13.407988909176094</c:v>
                </c:pt>
                <c:pt idx="1723">
                  <c:v>13.383114269478314</c:v>
                </c:pt>
                <c:pt idx="1724">
                  <c:v>13.341707667678637</c:v>
                </c:pt>
                <c:pt idx="1725">
                  <c:v>13.334286106972964</c:v>
                </c:pt>
                <c:pt idx="1726">
                  <c:v>13.12092265303756</c:v>
                </c:pt>
                <c:pt idx="1727">
                  <c:v>13.083075104253499</c:v>
                </c:pt>
                <c:pt idx="1728">
                  <c:v>12.943860098446654</c:v>
                </c:pt>
                <c:pt idx="1729">
                  <c:v>12.909878268122561</c:v>
                </c:pt>
                <c:pt idx="1730">
                  <c:v>12.893525505929521</c:v>
                </c:pt>
                <c:pt idx="1731">
                  <c:v>12.789067568879164</c:v>
                </c:pt>
                <c:pt idx="1732">
                  <c:v>12.761559436555013</c:v>
                </c:pt>
                <c:pt idx="1733">
                  <c:v>12.729910798525633</c:v>
                </c:pt>
                <c:pt idx="1734">
                  <c:v>12.145050641837667</c:v>
                </c:pt>
                <c:pt idx="1735">
                  <c:v>12.119805237744576</c:v>
                </c:pt>
                <c:pt idx="1736">
                  <c:v>12.114266035771305</c:v>
                </c:pt>
                <c:pt idx="1737">
                  <c:v>12.113038758271619</c:v>
                </c:pt>
                <c:pt idx="1738">
                  <c:v>12.1093695220674</c:v>
                </c:pt>
                <c:pt idx="1739">
                  <c:v>12.063662650260918</c:v>
                </c:pt>
                <c:pt idx="1740">
                  <c:v>12.039304048566539</c:v>
                </c:pt>
                <c:pt idx="1741">
                  <c:v>11.873920391537</c:v>
                </c:pt>
                <c:pt idx="1742">
                  <c:v>11.718368017853333</c:v>
                </c:pt>
                <c:pt idx="1743">
                  <c:v>11.67309591107429</c:v>
                </c:pt>
                <c:pt idx="1744">
                  <c:v>11.562252130217129</c:v>
                </c:pt>
                <c:pt idx="1745">
                  <c:v>11.391416855147639</c:v>
                </c:pt>
                <c:pt idx="1746">
                  <c:v>11.323797855128364</c:v>
                </c:pt>
                <c:pt idx="1747">
                  <c:v>11.289737844989562</c:v>
                </c:pt>
                <c:pt idx="1748">
                  <c:v>11.164714502423422</c:v>
                </c:pt>
                <c:pt idx="1749">
                  <c:v>11.162964701570106</c:v>
                </c:pt>
                <c:pt idx="1750">
                  <c:v>11.155476743290579</c:v>
                </c:pt>
                <c:pt idx="1751">
                  <c:v>11.141096601764961</c:v>
                </c:pt>
                <c:pt idx="1752">
                  <c:v>11.13652319925194</c:v>
                </c:pt>
                <c:pt idx="1753">
                  <c:v>11.088590511738751</c:v>
                </c:pt>
                <c:pt idx="1754">
                  <c:v>10.865275222575388</c:v>
                </c:pt>
                <c:pt idx="1755">
                  <c:v>10.824911966010974</c:v>
                </c:pt>
                <c:pt idx="1756">
                  <c:v>10.704530873524194</c:v>
                </c:pt>
                <c:pt idx="1757">
                  <c:v>10.676850135602859</c:v>
                </c:pt>
                <c:pt idx="1758">
                  <c:v>10.648452091452457</c:v>
                </c:pt>
                <c:pt idx="1759">
                  <c:v>10.599648015853219</c:v>
                </c:pt>
                <c:pt idx="1760">
                  <c:v>10.545314570385907</c:v>
                </c:pt>
                <c:pt idx="1761">
                  <c:v>10.480486290126505</c:v>
                </c:pt>
                <c:pt idx="1762">
                  <c:v>10.442893839548688</c:v>
                </c:pt>
                <c:pt idx="1763">
                  <c:v>10.380982958549213</c:v>
                </c:pt>
                <c:pt idx="1764">
                  <c:v>10.252846733861182</c:v>
                </c:pt>
                <c:pt idx="1765">
                  <c:v>10.245139493171379</c:v>
                </c:pt>
                <c:pt idx="1766">
                  <c:v>10.233592962983721</c:v>
                </c:pt>
                <c:pt idx="1767">
                  <c:v>10.201174097260676</c:v>
                </c:pt>
                <c:pt idx="1768">
                  <c:v>10.127942382261233</c:v>
                </c:pt>
                <c:pt idx="1769">
                  <c:v>10.122482525277142</c:v>
                </c:pt>
                <c:pt idx="1770">
                  <c:v>10.114865501425848</c:v>
                </c:pt>
                <c:pt idx="1771">
                  <c:v>10.055565948800139</c:v>
                </c:pt>
                <c:pt idx="1772">
                  <c:v>9.914249928098231</c:v>
                </c:pt>
                <c:pt idx="1773">
                  <c:v>9.9126199495784526</c:v>
                </c:pt>
                <c:pt idx="1774">
                  <c:v>9.6779677548773826</c:v>
                </c:pt>
                <c:pt idx="1775">
                  <c:v>9.6639778201163598</c:v>
                </c:pt>
                <c:pt idx="1776">
                  <c:v>9.6543114134826169</c:v>
                </c:pt>
                <c:pt idx="1777">
                  <c:v>9.6355604537123281</c:v>
                </c:pt>
                <c:pt idx="1778">
                  <c:v>9.6211690673491859</c:v>
                </c:pt>
                <c:pt idx="1779">
                  <c:v>9.350063154233359</c:v>
                </c:pt>
                <c:pt idx="1780">
                  <c:v>9.3240089770670789</c:v>
                </c:pt>
                <c:pt idx="1781">
                  <c:v>9.2570992390819935</c:v>
                </c:pt>
                <c:pt idx="1782">
                  <c:v>9.2486148504195516</c:v>
                </c:pt>
                <c:pt idx="1783">
                  <c:v>9.2480852545700625</c:v>
                </c:pt>
                <c:pt idx="1784">
                  <c:v>9.1503740549654502</c:v>
                </c:pt>
                <c:pt idx="1785">
                  <c:v>9.1140456195745401</c:v>
                </c:pt>
                <c:pt idx="1786">
                  <c:v>9.0783157524410232</c:v>
                </c:pt>
                <c:pt idx="1787">
                  <c:v>8.9125825456183829</c:v>
                </c:pt>
                <c:pt idx="1788">
                  <c:v>8.8169998443170652</c:v>
                </c:pt>
                <c:pt idx="1789">
                  <c:v>8.7957159743907454</c:v>
                </c:pt>
                <c:pt idx="1790">
                  <c:v>8.709763608446826</c:v>
                </c:pt>
                <c:pt idx="1791">
                  <c:v>8.6891841887489996</c:v>
                </c:pt>
                <c:pt idx="1792">
                  <c:v>8.671840584072056</c:v>
                </c:pt>
                <c:pt idx="1793">
                  <c:v>8.6443111208597632</c:v>
                </c:pt>
                <c:pt idx="1794">
                  <c:v>8.5953970562321782</c:v>
                </c:pt>
                <c:pt idx="1795">
                  <c:v>8.5857266645163985</c:v>
                </c:pt>
                <c:pt idx="1796">
                  <c:v>8.5816601611216754</c:v>
                </c:pt>
                <c:pt idx="1797">
                  <c:v>8.5385680561055928</c:v>
                </c:pt>
                <c:pt idx="1798">
                  <c:v>8.4815966603366135</c:v>
                </c:pt>
                <c:pt idx="1799">
                  <c:v>8.4372627839652754</c:v>
                </c:pt>
                <c:pt idx="1800">
                  <c:v>8.358691806628384</c:v>
                </c:pt>
                <c:pt idx="1801">
                  <c:v>8.2475090166644041</c:v>
                </c:pt>
                <c:pt idx="1802">
                  <c:v>8.2307163908725549</c:v>
                </c:pt>
                <c:pt idx="1803">
                  <c:v>8.2214067110596325</c:v>
                </c:pt>
                <c:pt idx="1804">
                  <c:v>8.1518387892475541</c:v>
                </c:pt>
                <c:pt idx="1805">
                  <c:v>8.0882235618847762</c:v>
                </c:pt>
                <c:pt idx="1806">
                  <c:v>8.082355733381748</c:v>
                </c:pt>
                <c:pt idx="1807">
                  <c:v>8.0697675166930498</c:v>
                </c:pt>
                <c:pt idx="1808">
                  <c:v>7.8900327786490418</c:v>
                </c:pt>
                <c:pt idx="1809">
                  <c:v>7.880483642492953</c:v>
                </c:pt>
                <c:pt idx="1810">
                  <c:v>7.8470166012946478</c:v>
                </c:pt>
                <c:pt idx="1811">
                  <c:v>7.8015942528533584</c:v>
                </c:pt>
                <c:pt idx="1812">
                  <c:v>7.7788911687736917</c:v>
                </c:pt>
                <c:pt idx="1813">
                  <c:v>7.6862707995144728</c:v>
                </c:pt>
                <c:pt idx="1814">
                  <c:v>7.6160177677224308</c:v>
                </c:pt>
                <c:pt idx="1815">
                  <c:v>7.4122197198372159</c:v>
                </c:pt>
                <c:pt idx="1816">
                  <c:v>7.3630150516462534</c:v>
                </c:pt>
                <c:pt idx="1817">
                  <c:v>7.3492818455070887</c:v>
                </c:pt>
                <c:pt idx="1818">
                  <c:v>7.3168219203066416</c:v>
                </c:pt>
                <c:pt idx="1819">
                  <c:v>7.2880242227486471</c:v>
                </c:pt>
                <c:pt idx="1820">
                  <c:v>7.1909066886081998</c:v>
                </c:pt>
                <c:pt idx="1821">
                  <c:v>7.1736302294913044</c:v>
                </c:pt>
                <c:pt idx="1822">
                  <c:v>7.0644005001668555</c:v>
                </c:pt>
                <c:pt idx="1823">
                  <c:v>7.0535720973651079</c:v>
                </c:pt>
                <c:pt idx="1824">
                  <c:v>6.9847113321467367</c:v>
                </c:pt>
                <c:pt idx="1825">
                  <c:v>6.9361136501721683</c:v>
                </c:pt>
                <c:pt idx="1826">
                  <c:v>6.9361116140454548</c:v>
                </c:pt>
                <c:pt idx="1827">
                  <c:v>6.9205494428596275</c:v>
                </c:pt>
                <c:pt idx="1828">
                  <c:v>6.8965400774367165</c:v>
                </c:pt>
                <c:pt idx="1829">
                  <c:v>6.8881237453965447</c:v>
                </c:pt>
                <c:pt idx="1830">
                  <c:v>6.8841739060313012</c:v>
                </c:pt>
                <c:pt idx="1831">
                  <c:v>6.8623532967197427</c:v>
                </c:pt>
                <c:pt idx="1832">
                  <c:v>6.8285720351289134</c:v>
                </c:pt>
                <c:pt idx="1833">
                  <c:v>6.7374900823027568</c:v>
                </c:pt>
                <c:pt idx="1834">
                  <c:v>6.7251591144825822</c:v>
                </c:pt>
                <c:pt idx="1835">
                  <c:v>6.6718182954372676</c:v>
                </c:pt>
                <c:pt idx="1836">
                  <c:v>6.6476936637413742</c:v>
                </c:pt>
                <c:pt idx="1837">
                  <c:v>6.5581948227302034</c:v>
                </c:pt>
                <c:pt idx="1838">
                  <c:v>6.5076513116127463</c:v>
                </c:pt>
                <c:pt idx="1839">
                  <c:v>6.4529276957314856</c:v>
                </c:pt>
                <c:pt idx="1840">
                  <c:v>6.4327535214213603</c:v>
                </c:pt>
                <c:pt idx="1841">
                  <c:v>6.3823284558744735</c:v>
                </c:pt>
                <c:pt idx="1842">
                  <c:v>6.3785567739970235</c:v>
                </c:pt>
                <c:pt idx="1843">
                  <c:v>6.3614374247924328</c:v>
                </c:pt>
                <c:pt idx="1844">
                  <c:v>6.3556158155445059</c:v>
                </c:pt>
                <c:pt idx="1845">
                  <c:v>6.3306772440045052</c:v>
                </c:pt>
                <c:pt idx="1846">
                  <c:v>6.3273846406522534</c:v>
                </c:pt>
                <c:pt idx="1847">
                  <c:v>6.3184062096226121</c:v>
                </c:pt>
                <c:pt idx="1848">
                  <c:v>6.2947640059082985</c:v>
                </c:pt>
                <c:pt idx="1849">
                  <c:v>6.2630248753115216</c:v>
                </c:pt>
                <c:pt idx="1850">
                  <c:v>6.2370536206127598</c:v>
                </c:pt>
                <c:pt idx="1851">
                  <c:v>6.2366480887212887</c:v>
                </c:pt>
                <c:pt idx="1852">
                  <c:v>6.2273235943808629</c:v>
                </c:pt>
                <c:pt idx="1853">
                  <c:v>6.1912702333526743</c:v>
                </c:pt>
                <c:pt idx="1854">
                  <c:v>6.1851941801013144</c:v>
                </c:pt>
                <c:pt idx="1855">
                  <c:v>6.1572498496843941</c:v>
                </c:pt>
                <c:pt idx="1856">
                  <c:v>6.0447824273613122</c:v>
                </c:pt>
                <c:pt idx="1857">
                  <c:v>5.9623753559483248</c:v>
                </c:pt>
                <c:pt idx="1858">
                  <c:v>5.9244134190876085</c:v>
                </c:pt>
                <c:pt idx="1859">
                  <c:v>5.8925216057703027</c:v>
                </c:pt>
                <c:pt idx="1860">
                  <c:v>5.7934765042489795</c:v>
                </c:pt>
                <c:pt idx="1861">
                  <c:v>5.7582619748442259</c:v>
                </c:pt>
                <c:pt idx="1862">
                  <c:v>5.7527085833369762</c:v>
                </c:pt>
                <c:pt idx="1863">
                  <c:v>5.7416020181830127</c:v>
                </c:pt>
                <c:pt idx="1864">
                  <c:v>5.7373797268110245</c:v>
                </c:pt>
                <c:pt idx="1865">
                  <c:v>5.695228562467225</c:v>
                </c:pt>
                <c:pt idx="1866">
                  <c:v>5.5875760808074384</c:v>
                </c:pt>
                <c:pt idx="1867">
                  <c:v>5.5758877127149367</c:v>
                </c:pt>
                <c:pt idx="1868">
                  <c:v>5.5735737171254325</c:v>
                </c:pt>
                <c:pt idx="1869">
                  <c:v>5.5289429656981781</c:v>
                </c:pt>
                <c:pt idx="1870">
                  <c:v>5.5105208554678242</c:v>
                </c:pt>
                <c:pt idx="1871">
                  <c:v>5.5005607561124439</c:v>
                </c:pt>
                <c:pt idx="1872">
                  <c:v>5.4951988019263984</c:v>
                </c:pt>
                <c:pt idx="1873">
                  <c:v>5.4894594966623744</c:v>
                </c:pt>
                <c:pt idx="1874">
                  <c:v>5.4413046355491996</c:v>
                </c:pt>
                <c:pt idx="1875">
                  <c:v>5.4308454313643155</c:v>
                </c:pt>
                <c:pt idx="1876">
                  <c:v>5.4297347223608776</c:v>
                </c:pt>
                <c:pt idx="1877">
                  <c:v>5.4168025587027877</c:v>
                </c:pt>
                <c:pt idx="1878">
                  <c:v>5.2951175880565362</c:v>
                </c:pt>
                <c:pt idx="1879">
                  <c:v>5.2624303633995675</c:v>
                </c:pt>
                <c:pt idx="1880">
                  <c:v>5.2536218233275385</c:v>
                </c:pt>
                <c:pt idx="1881">
                  <c:v>5.1617006997976622</c:v>
                </c:pt>
                <c:pt idx="1882">
                  <c:v>5.1598699448038259</c:v>
                </c:pt>
                <c:pt idx="1883">
                  <c:v>5.1331714044048979</c:v>
                </c:pt>
                <c:pt idx="1884">
                  <c:v>5.0345016418830655</c:v>
                </c:pt>
                <c:pt idx="1885">
                  <c:v>5.0258245586730421</c:v>
                </c:pt>
                <c:pt idx="1886">
                  <c:v>4.7710890111137818</c:v>
                </c:pt>
                <c:pt idx="1887">
                  <c:v>4.736295355606627</c:v>
                </c:pt>
                <c:pt idx="1888">
                  <c:v>4.7331069782775383</c:v>
                </c:pt>
                <c:pt idx="1889">
                  <c:v>4.6993228153105147</c:v>
                </c:pt>
                <c:pt idx="1890">
                  <c:v>4.676300085802179</c:v>
                </c:pt>
                <c:pt idx="1891">
                  <c:v>4.6624382659022379</c:v>
                </c:pt>
                <c:pt idx="1892">
                  <c:v>4.6461697213597697</c:v>
                </c:pt>
                <c:pt idx="1893">
                  <c:v>4.6361361961199714</c:v>
                </c:pt>
                <c:pt idx="1894">
                  <c:v>4.5685618401713439</c:v>
                </c:pt>
                <c:pt idx="1895">
                  <c:v>4.5422229813585666</c:v>
                </c:pt>
                <c:pt idx="1896">
                  <c:v>4.450491063955206</c:v>
                </c:pt>
                <c:pt idx="1897">
                  <c:v>4.3853584130749681</c:v>
                </c:pt>
                <c:pt idx="1898">
                  <c:v>4.3819848966115522</c:v>
                </c:pt>
                <c:pt idx="1899">
                  <c:v>4.3708751806721109</c:v>
                </c:pt>
                <c:pt idx="1900">
                  <c:v>4.3437940097690415</c:v>
                </c:pt>
                <c:pt idx="1901">
                  <c:v>4.2810854978648489</c:v>
                </c:pt>
                <c:pt idx="1902">
                  <c:v>4.2712850390990047</c:v>
                </c:pt>
                <c:pt idx="1903">
                  <c:v>4.2243083925296698</c:v>
                </c:pt>
                <c:pt idx="1904">
                  <c:v>4.2197781031778741</c:v>
                </c:pt>
                <c:pt idx="1905">
                  <c:v>4.213638699804922</c:v>
                </c:pt>
                <c:pt idx="1906">
                  <c:v>4.1702981285379579</c:v>
                </c:pt>
                <c:pt idx="1907">
                  <c:v>4.1572441949807022</c:v>
                </c:pt>
                <c:pt idx="1908">
                  <c:v>4.1546984389903425</c:v>
                </c:pt>
                <c:pt idx="1909">
                  <c:v>4.1417735709151051</c:v>
                </c:pt>
                <c:pt idx="1910">
                  <c:v>4.1053935955879384</c:v>
                </c:pt>
                <c:pt idx="1911">
                  <c:v>4.1053907431465753</c:v>
                </c:pt>
                <c:pt idx="1912">
                  <c:v>4.0960338423830418</c:v>
                </c:pt>
                <c:pt idx="1913">
                  <c:v>4.0537364615778726</c:v>
                </c:pt>
                <c:pt idx="1914">
                  <c:v>4.0322956787730861</c:v>
                </c:pt>
                <c:pt idx="1915">
                  <c:v>4.0287963670832587</c:v>
                </c:pt>
                <c:pt idx="1916">
                  <c:v>3.9891800504045336</c:v>
                </c:pt>
                <c:pt idx="1917">
                  <c:v>3.9540543219820519</c:v>
                </c:pt>
                <c:pt idx="1918">
                  <c:v>3.9369772008656372</c:v>
                </c:pt>
                <c:pt idx="1919">
                  <c:v>3.9069432674673883</c:v>
                </c:pt>
                <c:pt idx="1920">
                  <c:v>3.890297199620349</c:v>
                </c:pt>
                <c:pt idx="1921">
                  <c:v>3.7823470668654386</c:v>
                </c:pt>
                <c:pt idx="1922">
                  <c:v>3.7415520393250192</c:v>
                </c:pt>
                <c:pt idx="1923">
                  <c:v>3.7178683294577262</c:v>
                </c:pt>
                <c:pt idx="1924">
                  <c:v>3.6888287520625114</c:v>
                </c:pt>
                <c:pt idx="1925">
                  <c:v>3.6391414348875344</c:v>
                </c:pt>
                <c:pt idx="1926">
                  <c:v>3.5862211674317197</c:v>
                </c:pt>
                <c:pt idx="1927">
                  <c:v>3.5617078153660549</c:v>
                </c:pt>
                <c:pt idx="1928">
                  <c:v>3.5596528939020349</c:v>
                </c:pt>
                <c:pt idx="1929">
                  <c:v>3.5051319220976067</c:v>
                </c:pt>
                <c:pt idx="1930">
                  <c:v>3.5025082226733995</c:v>
                </c:pt>
                <c:pt idx="1931">
                  <c:v>3.4879679863080897</c:v>
                </c:pt>
                <c:pt idx="1932">
                  <c:v>3.4667949126622797</c:v>
                </c:pt>
                <c:pt idx="1933">
                  <c:v>3.4659262177546477</c:v>
                </c:pt>
                <c:pt idx="1934">
                  <c:v>3.4650603998128942</c:v>
                </c:pt>
                <c:pt idx="1935">
                  <c:v>3.3776148102374846</c:v>
                </c:pt>
                <c:pt idx="1936">
                  <c:v>3.3739108418269748</c:v>
                </c:pt>
                <c:pt idx="1937">
                  <c:v>3.3546283361415847</c:v>
                </c:pt>
                <c:pt idx="1938">
                  <c:v>3.3475406810208739</c:v>
                </c:pt>
                <c:pt idx="1939">
                  <c:v>3.3402626437257954</c:v>
                </c:pt>
                <c:pt idx="1940">
                  <c:v>3.3290686943577512</c:v>
                </c:pt>
                <c:pt idx="1941">
                  <c:v>3.3201683071584571</c:v>
                </c:pt>
                <c:pt idx="1942">
                  <c:v>3.3174072032206294</c:v>
                </c:pt>
                <c:pt idx="1943">
                  <c:v>3.3127199899024551</c:v>
                </c:pt>
                <c:pt idx="1944">
                  <c:v>3.294255373630957</c:v>
                </c:pt>
                <c:pt idx="1945">
                  <c:v>3.2852019736712474</c:v>
                </c:pt>
                <c:pt idx="1946">
                  <c:v>3.2591950038570405</c:v>
                </c:pt>
                <c:pt idx="1947">
                  <c:v>3.1947573593213092</c:v>
                </c:pt>
                <c:pt idx="1948">
                  <c:v>3.1624905028163481</c:v>
                </c:pt>
                <c:pt idx="1949">
                  <c:v>3.1058028597826053</c:v>
                </c:pt>
                <c:pt idx="1950">
                  <c:v>3.1004865194646873</c:v>
                </c:pt>
                <c:pt idx="1951">
                  <c:v>2.9958338623764185</c:v>
                </c:pt>
                <c:pt idx="1952">
                  <c:v>2.9711400505598573</c:v>
                </c:pt>
                <c:pt idx="1953">
                  <c:v>2.9341236524697805</c:v>
                </c:pt>
                <c:pt idx="1954">
                  <c:v>2.907018307258618</c:v>
                </c:pt>
                <c:pt idx="1955">
                  <c:v>2.8588922310907501</c:v>
                </c:pt>
                <c:pt idx="1956">
                  <c:v>2.834908972403527</c:v>
                </c:pt>
                <c:pt idx="1957">
                  <c:v>2.8302343773836509</c:v>
                </c:pt>
                <c:pt idx="1958">
                  <c:v>2.7951010594910284</c:v>
                </c:pt>
                <c:pt idx="1959">
                  <c:v>2.7724956767053497</c:v>
                </c:pt>
                <c:pt idx="1960">
                  <c:v>2.7408111057800624</c:v>
                </c:pt>
                <c:pt idx="1961">
                  <c:v>2.7304190427275801</c:v>
                </c:pt>
                <c:pt idx="1962">
                  <c:v>2.702326773364796</c:v>
                </c:pt>
                <c:pt idx="1963">
                  <c:v>2.6890460135038206</c:v>
                </c:pt>
                <c:pt idx="1964">
                  <c:v>2.6681599834041347</c:v>
                </c:pt>
                <c:pt idx="1965">
                  <c:v>2.6656783151337762</c:v>
                </c:pt>
                <c:pt idx="1966">
                  <c:v>2.6614795725432123</c:v>
                </c:pt>
                <c:pt idx="1967">
                  <c:v>2.576137472582873</c:v>
                </c:pt>
                <c:pt idx="1968">
                  <c:v>2.5641198592015622</c:v>
                </c:pt>
                <c:pt idx="1969">
                  <c:v>2.5547115143787336</c:v>
                </c:pt>
                <c:pt idx="1970">
                  <c:v>2.5327907294226466</c:v>
                </c:pt>
                <c:pt idx="1971">
                  <c:v>2.4861534218805326</c:v>
                </c:pt>
                <c:pt idx="1972">
                  <c:v>2.4711887883616672</c:v>
                </c:pt>
                <c:pt idx="1973">
                  <c:v>2.4685838235376232</c:v>
                </c:pt>
                <c:pt idx="1974">
                  <c:v>2.4667007354304089</c:v>
                </c:pt>
                <c:pt idx="1975">
                  <c:v>2.3804275613591632</c:v>
                </c:pt>
                <c:pt idx="1976">
                  <c:v>2.3657798467667521</c:v>
                </c:pt>
                <c:pt idx="1977">
                  <c:v>2.3513647416833847</c:v>
                </c:pt>
                <c:pt idx="1978">
                  <c:v>2.3437002530962694</c:v>
                </c:pt>
                <c:pt idx="1979">
                  <c:v>2.3323598164777675</c:v>
                </c:pt>
                <c:pt idx="1980">
                  <c:v>2.3171757895002254</c:v>
                </c:pt>
                <c:pt idx="1981">
                  <c:v>2.3155685979666747</c:v>
                </c:pt>
                <c:pt idx="1982">
                  <c:v>2.2902091962148852</c:v>
                </c:pt>
                <c:pt idx="1983">
                  <c:v>2.2826777192943712</c:v>
                </c:pt>
                <c:pt idx="1984">
                  <c:v>2.21468815511543</c:v>
                </c:pt>
                <c:pt idx="1985">
                  <c:v>2.1663849359978098</c:v>
                </c:pt>
                <c:pt idx="1986">
                  <c:v>2.1613831395706504</c:v>
                </c:pt>
                <c:pt idx="1987">
                  <c:v>2.1455009132540077</c:v>
                </c:pt>
                <c:pt idx="1988">
                  <c:v>2.1387390071034273</c:v>
                </c:pt>
                <c:pt idx="1989">
                  <c:v>2.1240937904427475</c:v>
                </c:pt>
                <c:pt idx="1990">
                  <c:v>2.0901378529748915</c:v>
                </c:pt>
                <c:pt idx="1991">
                  <c:v>2.0750928511085474</c:v>
                </c:pt>
                <c:pt idx="1992">
                  <c:v>2.0352924989883676</c:v>
                </c:pt>
                <c:pt idx="1993">
                  <c:v>2.0300210672722145</c:v>
                </c:pt>
                <c:pt idx="1994">
                  <c:v>2.0003771665703116</c:v>
                </c:pt>
                <c:pt idx="1995">
                  <c:v>1.9792771197046382</c:v>
                </c:pt>
                <c:pt idx="1996">
                  <c:v>1.977974741935526</c:v>
                </c:pt>
                <c:pt idx="1997">
                  <c:v>1.9616083602405354</c:v>
                </c:pt>
                <c:pt idx="1998">
                  <c:v>1.9504135988367628</c:v>
                </c:pt>
                <c:pt idx="1999">
                  <c:v>1.9454986115941535</c:v>
                </c:pt>
                <c:pt idx="2000">
                  <c:v>1.9145463092154225</c:v>
                </c:pt>
                <c:pt idx="2001">
                  <c:v>1.8982326911926479</c:v>
                </c:pt>
                <c:pt idx="2002">
                  <c:v>1.8595918994650193</c:v>
                </c:pt>
                <c:pt idx="2003">
                  <c:v>1.8397400265438182</c:v>
                </c:pt>
                <c:pt idx="2004">
                  <c:v>1.8347615164265119</c:v>
                </c:pt>
                <c:pt idx="2005">
                  <c:v>1.8121513069372106</c:v>
                </c:pt>
                <c:pt idx="2006">
                  <c:v>1.7816150326962479</c:v>
                </c:pt>
                <c:pt idx="2007">
                  <c:v>1.7768941438935382</c:v>
                </c:pt>
                <c:pt idx="2008">
                  <c:v>1.7736144206759625</c:v>
                </c:pt>
                <c:pt idx="2009">
                  <c:v>1.7715739318044696</c:v>
                </c:pt>
                <c:pt idx="2010">
                  <c:v>1.769741940141113</c:v>
                </c:pt>
                <c:pt idx="2011">
                  <c:v>1.7654775275068983</c:v>
                </c:pt>
                <c:pt idx="2012">
                  <c:v>1.7405651356162246</c:v>
                </c:pt>
                <c:pt idx="2013">
                  <c:v>1.7300150621324248</c:v>
                </c:pt>
                <c:pt idx="2014">
                  <c:v>1.7193438025058074</c:v>
                </c:pt>
                <c:pt idx="2015">
                  <c:v>1.7128687966727141</c:v>
                </c:pt>
                <c:pt idx="2016">
                  <c:v>1.7044918344289379</c:v>
                </c:pt>
                <c:pt idx="2017">
                  <c:v>1.7031575329500974</c:v>
                </c:pt>
                <c:pt idx="2018">
                  <c:v>1.6680828501150664</c:v>
                </c:pt>
                <c:pt idx="2019">
                  <c:v>1.6203626786127725</c:v>
                </c:pt>
                <c:pt idx="2020">
                  <c:v>1.6124526884582664</c:v>
                </c:pt>
                <c:pt idx="2021">
                  <c:v>1.5009030320715204</c:v>
                </c:pt>
                <c:pt idx="2022">
                  <c:v>1.4985558466023365</c:v>
                </c:pt>
                <c:pt idx="2023">
                  <c:v>1.4974902095818112</c:v>
                </c:pt>
                <c:pt idx="2024">
                  <c:v>1.4496398247172699</c:v>
                </c:pt>
                <c:pt idx="2025">
                  <c:v>1.4313180134495529</c:v>
                </c:pt>
                <c:pt idx="2026">
                  <c:v>1.4250411260613214</c:v>
                </c:pt>
                <c:pt idx="2027">
                  <c:v>1.4053731441031703</c:v>
                </c:pt>
                <c:pt idx="2028">
                  <c:v>1.3958832407228488</c:v>
                </c:pt>
                <c:pt idx="2029">
                  <c:v>1.3790112764345976</c:v>
                </c:pt>
                <c:pt idx="2030">
                  <c:v>1.3343648815445353</c:v>
                </c:pt>
                <c:pt idx="2031">
                  <c:v>1.3329955995588947</c:v>
                </c:pt>
                <c:pt idx="2032">
                  <c:v>1.3244324997061092</c:v>
                </c:pt>
                <c:pt idx="2033">
                  <c:v>1.3161761054951771</c:v>
                </c:pt>
                <c:pt idx="2034">
                  <c:v>1.3089220878974781</c:v>
                </c:pt>
                <c:pt idx="2035">
                  <c:v>1.2997326747174773</c:v>
                </c:pt>
                <c:pt idx="2036">
                  <c:v>1.2829051179823219</c:v>
                </c:pt>
                <c:pt idx="2037">
                  <c:v>1.2578129371391995</c:v>
                </c:pt>
                <c:pt idx="2038">
                  <c:v>1.2414003794069484</c:v>
                </c:pt>
                <c:pt idx="2039">
                  <c:v>1.2213708752873724</c:v>
                </c:pt>
                <c:pt idx="2040">
                  <c:v>1.1983226846458319</c:v>
                </c:pt>
                <c:pt idx="2041">
                  <c:v>1.1673798016320567</c:v>
                </c:pt>
                <c:pt idx="2042">
                  <c:v>1.134100222203603</c:v>
                </c:pt>
                <c:pt idx="2043">
                  <c:v>1.1186242878584978</c:v>
                </c:pt>
                <c:pt idx="2044">
                  <c:v>1.1175694713899451</c:v>
                </c:pt>
                <c:pt idx="2045">
                  <c:v>1.1165147656009786</c:v>
                </c:pt>
                <c:pt idx="2046">
                  <c:v>1.1026897558257476</c:v>
                </c:pt>
                <c:pt idx="2047">
                  <c:v>1.0679546412577257</c:v>
                </c:pt>
                <c:pt idx="2048">
                  <c:v>1.0562065424716134</c:v>
                </c:pt>
                <c:pt idx="2049">
                  <c:v>1.0340892027975608</c:v>
                </c:pt>
                <c:pt idx="2050">
                  <c:v>1.0340881894726246</c:v>
                </c:pt>
                <c:pt idx="2051">
                  <c:v>1.0178740873812213</c:v>
                </c:pt>
                <c:pt idx="2052">
                  <c:v>1.0067845940513009</c:v>
                </c:pt>
                <c:pt idx="2053">
                  <c:v>0.98559142243300424</c:v>
                </c:pt>
                <c:pt idx="2054">
                  <c:v>0.97294422920966195</c:v>
                </c:pt>
                <c:pt idx="2055">
                  <c:v>0.97238185798703092</c:v>
                </c:pt>
                <c:pt idx="2056">
                  <c:v>0.95414204642538492</c:v>
                </c:pt>
                <c:pt idx="2057">
                  <c:v>0.93086166271857174</c:v>
                </c:pt>
                <c:pt idx="2058">
                  <c:v>0.92834236653519564</c:v>
                </c:pt>
                <c:pt idx="2059">
                  <c:v>0.92484381694752082</c:v>
                </c:pt>
                <c:pt idx="2060">
                  <c:v>0.87909829354348834</c:v>
                </c:pt>
                <c:pt idx="2061">
                  <c:v>0.85684321225901738</c:v>
                </c:pt>
                <c:pt idx="2062">
                  <c:v>0.84458623655042453</c:v>
                </c:pt>
                <c:pt idx="2063">
                  <c:v>0.84281786987582175</c:v>
                </c:pt>
                <c:pt idx="2064">
                  <c:v>0.81280748383857637</c:v>
                </c:pt>
                <c:pt idx="2065">
                  <c:v>0.80854278962497461</c:v>
                </c:pt>
                <c:pt idx="2066">
                  <c:v>0.79364031098961196</c:v>
                </c:pt>
                <c:pt idx="2067">
                  <c:v>0.79128278010081166</c:v>
                </c:pt>
                <c:pt idx="2068">
                  <c:v>0.78556180410717036</c:v>
                </c:pt>
                <c:pt idx="2069">
                  <c:v>0.78417709003529479</c:v>
                </c:pt>
                <c:pt idx="2070">
                  <c:v>0.76176074317998099</c:v>
                </c:pt>
                <c:pt idx="2071">
                  <c:v>0.75450512756416932</c:v>
                </c:pt>
                <c:pt idx="2072">
                  <c:v>0.74458185805496668</c:v>
                </c:pt>
                <c:pt idx="2073">
                  <c:v>0.73586372880726714</c:v>
                </c:pt>
                <c:pt idx="2074">
                  <c:v>0.72336318861138904</c:v>
                </c:pt>
                <c:pt idx="2075">
                  <c:v>0.71524680732115786</c:v>
                </c:pt>
                <c:pt idx="2076">
                  <c:v>0.71360859114930519</c:v>
                </c:pt>
                <c:pt idx="2077">
                  <c:v>0.70730217095335457</c:v>
                </c:pt>
                <c:pt idx="2078">
                  <c:v>0.70555994185504434</c:v>
                </c:pt>
                <c:pt idx="2079">
                  <c:v>0.70289237974652019</c:v>
                </c:pt>
                <c:pt idx="2080">
                  <c:v>0.7020883079974557</c:v>
                </c:pt>
                <c:pt idx="2081">
                  <c:v>0.69658846729691826</c:v>
                </c:pt>
                <c:pt idx="2082">
                  <c:v>0.69658395330959755</c:v>
                </c:pt>
                <c:pt idx="2083">
                  <c:v>0.69123453775186738</c:v>
                </c:pt>
                <c:pt idx="2084">
                  <c:v>0.690595425771514</c:v>
                </c:pt>
                <c:pt idx="2085">
                  <c:v>0.68922234614690314</c:v>
                </c:pt>
                <c:pt idx="2086">
                  <c:v>0.68543357598010524</c:v>
                </c:pt>
                <c:pt idx="2087">
                  <c:v>0.68062178013937358</c:v>
                </c:pt>
                <c:pt idx="2088">
                  <c:v>0.67716010483540212</c:v>
                </c:pt>
                <c:pt idx="2089">
                  <c:v>0.67645269570163891</c:v>
                </c:pt>
                <c:pt idx="2090">
                  <c:v>0.67309112942663063</c:v>
                </c:pt>
                <c:pt idx="2091">
                  <c:v>0.66933957578956738</c:v>
                </c:pt>
                <c:pt idx="2092">
                  <c:v>0.64851806656669031</c:v>
                </c:pt>
                <c:pt idx="2093">
                  <c:v>0.6476495732048827</c:v>
                </c:pt>
                <c:pt idx="2094">
                  <c:v>0.63617225661586962</c:v>
                </c:pt>
                <c:pt idx="2095">
                  <c:v>0.63420684521305881</c:v>
                </c:pt>
                <c:pt idx="2096">
                  <c:v>0.63194650997964497</c:v>
                </c:pt>
                <c:pt idx="2097">
                  <c:v>0.62907031653562506</c:v>
                </c:pt>
                <c:pt idx="2098">
                  <c:v>0.62364087987533112</c:v>
                </c:pt>
                <c:pt idx="2099">
                  <c:v>0.61627021760213563</c:v>
                </c:pt>
                <c:pt idx="2100">
                  <c:v>0.61035869719910274</c:v>
                </c:pt>
                <c:pt idx="2101">
                  <c:v>0.60277384324234562</c:v>
                </c:pt>
                <c:pt idx="2102">
                  <c:v>0.58965764218532546</c:v>
                </c:pt>
                <c:pt idx="2103">
                  <c:v>0.56974205696384927</c:v>
                </c:pt>
                <c:pt idx="2104">
                  <c:v>0.54354478681323437</c:v>
                </c:pt>
                <c:pt idx="2105">
                  <c:v>0.53271418430558559</c:v>
                </c:pt>
                <c:pt idx="2106">
                  <c:v>0.52443213087996254</c:v>
                </c:pt>
                <c:pt idx="2107">
                  <c:v>0.51997821913782483</c:v>
                </c:pt>
                <c:pt idx="2108">
                  <c:v>0.51043589343409845</c:v>
                </c:pt>
                <c:pt idx="2109">
                  <c:v>0.50778336899926413</c:v>
                </c:pt>
                <c:pt idx="2110">
                  <c:v>0.5022832462571879</c:v>
                </c:pt>
                <c:pt idx="2111">
                  <c:v>0.50068931272230377</c:v>
                </c:pt>
                <c:pt idx="2112">
                  <c:v>0.47285386577314692</c:v>
                </c:pt>
                <c:pt idx="2113">
                  <c:v>0.47096472398164568</c:v>
                </c:pt>
                <c:pt idx="2114">
                  <c:v>0.46151553415720636</c:v>
                </c:pt>
                <c:pt idx="2115">
                  <c:v>0.45025005874638574</c:v>
                </c:pt>
                <c:pt idx="2116">
                  <c:v>0.44635057416717622</c:v>
                </c:pt>
                <c:pt idx="2117">
                  <c:v>0.43691853977969863</c:v>
                </c:pt>
                <c:pt idx="2118">
                  <c:v>0.43271051542181782</c:v>
                </c:pt>
                <c:pt idx="2119">
                  <c:v>0.43151581405038247</c:v>
                </c:pt>
                <c:pt idx="2120">
                  <c:v>0.4287908771488399</c:v>
                </c:pt>
                <c:pt idx="2121">
                  <c:v>0.42857109014128825</c:v>
                </c:pt>
                <c:pt idx="2122">
                  <c:v>0.41200679489572511</c:v>
                </c:pt>
                <c:pt idx="2123">
                  <c:v>0.39333532392137327</c:v>
                </c:pt>
                <c:pt idx="2124">
                  <c:v>0.3893489116510705</c:v>
                </c:pt>
                <c:pt idx="2125">
                  <c:v>0.37654615723203283</c:v>
                </c:pt>
                <c:pt idx="2126">
                  <c:v>0.37482636988080936</c:v>
                </c:pt>
                <c:pt idx="2127">
                  <c:v>0.36479818345939286</c:v>
                </c:pt>
                <c:pt idx="2128">
                  <c:v>0.3608538544586351</c:v>
                </c:pt>
                <c:pt idx="2129">
                  <c:v>0.35630672724424473</c:v>
                </c:pt>
                <c:pt idx="2130">
                  <c:v>0.35236238232249473</c:v>
                </c:pt>
                <c:pt idx="2131">
                  <c:v>0.33940483876198346</c:v>
                </c:pt>
                <c:pt idx="2132">
                  <c:v>0.33644415241171283</c:v>
                </c:pt>
                <c:pt idx="2133">
                  <c:v>0.33420069544158809</c:v>
                </c:pt>
                <c:pt idx="2134">
                  <c:v>0.33409124297397269</c:v>
                </c:pt>
                <c:pt idx="2135">
                  <c:v>0.32949125245371458</c:v>
                </c:pt>
                <c:pt idx="2136">
                  <c:v>0.32668687791792467</c:v>
                </c:pt>
                <c:pt idx="2137">
                  <c:v>0.32420627301743227</c:v>
                </c:pt>
                <c:pt idx="2138">
                  <c:v>0.3146233593403911</c:v>
                </c:pt>
                <c:pt idx="2139">
                  <c:v>0.31461698776455538</c:v>
                </c:pt>
                <c:pt idx="2140">
                  <c:v>0.30532654958274763</c:v>
                </c:pt>
                <c:pt idx="2141">
                  <c:v>0.30390335449124461</c:v>
                </c:pt>
                <c:pt idx="2142">
                  <c:v>0.30197157224656579</c:v>
                </c:pt>
                <c:pt idx="2143">
                  <c:v>0.30098682493204099</c:v>
                </c:pt>
                <c:pt idx="2144">
                  <c:v>0.29416446490033649</c:v>
                </c:pt>
                <c:pt idx="2145">
                  <c:v>0.27655714949563831</c:v>
                </c:pt>
                <c:pt idx="2146">
                  <c:v>0.27630646199235093</c:v>
                </c:pt>
                <c:pt idx="2147">
                  <c:v>0.2759065447973596</c:v>
                </c:pt>
                <c:pt idx="2148">
                  <c:v>0.27375492581099853</c:v>
                </c:pt>
                <c:pt idx="2149">
                  <c:v>0.27133700114576692</c:v>
                </c:pt>
                <c:pt idx="2150">
                  <c:v>0.26805803818973017</c:v>
                </c:pt>
                <c:pt idx="2151">
                  <c:v>0.26726240276924801</c:v>
                </c:pt>
                <c:pt idx="2152">
                  <c:v>0.26297911250258466</c:v>
                </c:pt>
                <c:pt idx="2153">
                  <c:v>0.26067990213292769</c:v>
                </c:pt>
                <c:pt idx="2154">
                  <c:v>0.25876675245051761</c:v>
                </c:pt>
                <c:pt idx="2155">
                  <c:v>0.25840997863846804</c:v>
                </c:pt>
                <c:pt idx="2156">
                  <c:v>0.25553247994235012</c:v>
                </c:pt>
                <c:pt idx="2157">
                  <c:v>0.2535768001729195</c:v>
                </c:pt>
                <c:pt idx="2158">
                  <c:v>0.25176483100816255</c:v>
                </c:pt>
                <c:pt idx="2159">
                  <c:v>0.24234640303310825</c:v>
                </c:pt>
                <c:pt idx="2160">
                  <c:v>0.23967622200136871</c:v>
                </c:pt>
                <c:pt idx="2161">
                  <c:v>0.23108550469943995</c:v>
                </c:pt>
                <c:pt idx="2162">
                  <c:v>0.23059437226784893</c:v>
                </c:pt>
                <c:pt idx="2163">
                  <c:v>0.22032695212827072</c:v>
                </c:pt>
                <c:pt idx="2164">
                  <c:v>0.21572804025676598</c:v>
                </c:pt>
                <c:pt idx="2165">
                  <c:v>0.20426415876452683</c:v>
                </c:pt>
                <c:pt idx="2166">
                  <c:v>0.18777239217627223</c:v>
                </c:pt>
                <c:pt idx="2167">
                  <c:v>0.18650570843686692</c:v>
                </c:pt>
                <c:pt idx="2168">
                  <c:v>0.18299177500738054</c:v>
                </c:pt>
                <c:pt idx="2169">
                  <c:v>0.1806229057357342</c:v>
                </c:pt>
                <c:pt idx="2170">
                  <c:v>0.17801169900220282</c:v>
                </c:pt>
                <c:pt idx="2171">
                  <c:v>0.17585145706870087</c:v>
                </c:pt>
                <c:pt idx="2172">
                  <c:v>0.15937055291267674</c:v>
                </c:pt>
                <c:pt idx="2173">
                  <c:v>0.15337390151108538</c:v>
                </c:pt>
                <c:pt idx="2174">
                  <c:v>0.1533064561737473</c:v>
                </c:pt>
                <c:pt idx="2175">
                  <c:v>0.15205371611117638</c:v>
                </c:pt>
                <c:pt idx="2176">
                  <c:v>0.1499223593723483</c:v>
                </c:pt>
                <c:pt idx="2177">
                  <c:v>0.14756830601834484</c:v>
                </c:pt>
                <c:pt idx="2178">
                  <c:v>0.14524829734598532</c:v>
                </c:pt>
                <c:pt idx="2179">
                  <c:v>0.13258473901016149</c:v>
                </c:pt>
                <c:pt idx="2180">
                  <c:v>0.12641924775402016</c:v>
                </c:pt>
                <c:pt idx="2181">
                  <c:v>0.12583192363503651</c:v>
                </c:pt>
                <c:pt idx="2182">
                  <c:v>0.12574812801996574</c:v>
                </c:pt>
                <c:pt idx="2183">
                  <c:v>0.12395487133590424</c:v>
                </c:pt>
                <c:pt idx="2184">
                  <c:v>0.12335998398064954</c:v>
                </c:pt>
                <c:pt idx="2185">
                  <c:v>0.12136977316138541</c:v>
                </c:pt>
                <c:pt idx="2186">
                  <c:v>0.11754501510576408</c:v>
                </c:pt>
                <c:pt idx="2187">
                  <c:v>0.11572983790183493</c:v>
                </c:pt>
                <c:pt idx="2188">
                  <c:v>0.11570504003857475</c:v>
                </c:pt>
                <c:pt idx="2189">
                  <c:v>0.11536743636549873</c:v>
                </c:pt>
                <c:pt idx="2190">
                  <c:v>0.1153434620611474</c:v>
                </c:pt>
                <c:pt idx="2191">
                  <c:v>0.11458245274060758</c:v>
                </c:pt>
                <c:pt idx="2192">
                  <c:v>0.11432741340440064</c:v>
                </c:pt>
                <c:pt idx="2193">
                  <c:v>0.11140523681774822</c:v>
                </c:pt>
                <c:pt idx="2194">
                  <c:v>0.11042620540282687</c:v>
                </c:pt>
                <c:pt idx="2195">
                  <c:v>0.11031980882728493</c:v>
                </c:pt>
                <c:pt idx="2196">
                  <c:v>0.10953987133185587</c:v>
                </c:pt>
                <c:pt idx="2197">
                  <c:v>0.10914080382529656</c:v>
                </c:pt>
                <c:pt idx="2198">
                  <c:v>0.10893475298455207</c:v>
                </c:pt>
                <c:pt idx="2199">
                  <c:v>0.10889472841160125</c:v>
                </c:pt>
                <c:pt idx="2200">
                  <c:v>0.10828281433914938</c:v>
                </c:pt>
                <c:pt idx="2201">
                  <c:v>0.10820738303488031</c:v>
                </c:pt>
                <c:pt idx="2202">
                  <c:v>0.10731171733310715</c:v>
                </c:pt>
                <c:pt idx="2203">
                  <c:v>0.10642648383859524</c:v>
                </c:pt>
                <c:pt idx="2204">
                  <c:v>0.10628336983741489</c:v>
                </c:pt>
                <c:pt idx="2205">
                  <c:v>0.10447291411555325</c:v>
                </c:pt>
                <c:pt idx="2206">
                  <c:v>0.10429565579111673</c:v>
                </c:pt>
                <c:pt idx="2207">
                  <c:v>0.10424276964342488</c:v>
                </c:pt>
                <c:pt idx="2208">
                  <c:v>0.10420802397869115</c:v>
                </c:pt>
                <c:pt idx="2209">
                  <c:v>0.10415596121678455</c:v>
                </c:pt>
                <c:pt idx="2210">
                  <c:v>0.10386205879575484</c:v>
                </c:pt>
                <c:pt idx="2211">
                  <c:v>0.10255776712867076</c:v>
                </c:pt>
                <c:pt idx="2212">
                  <c:v>0.10252457625473564</c:v>
                </c:pt>
                <c:pt idx="2213">
                  <c:v>0.10247480386611783</c:v>
                </c:pt>
                <c:pt idx="2214">
                  <c:v>0.10217963780752709</c:v>
                </c:pt>
                <c:pt idx="2215">
                  <c:v>0.10118611750528675</c:v>
                </c:pt>
                <c:pt idx="2216">
                  <c:v>0.1008802825756993</c:v>
                </c:pt>
                <c:pt idx="2217">
                  <c:v>0.10086429167659684</c:v>
                </c:pt>
                <c:pt idx="2218">
                  <c:v>0.10083234247214931</c:v>
                </c:pt>
                <c:pt idx="2219">
                  <c:v>9.8788711950151348E-2</c:v>
                </c:pt>
                <c:pt idx="2220">
                  <c:v>9.8337378176882109E-2</c:v>
                </c:pt>
                <c:pt idx="2221">
                  <c:v>9.802629307398808E-2</c:v>
                </c:pt>
                <c:pt idx="2222">
                  <c:v>9.5818821597871445E-2</c:v>
                </c:pt>
                <c:pt idx="2223">
                  <c:v>9.461239279123658E-2</c:v>
                </c:pt>
                <c:pt idx="2224">
                  <c:v>9.4597018997907067E-2</c:v>
                </c:pt>
                <c:pt idx="2225">
                  <c:v>9.4091596953134682E-2</c:v>
                </c:pt>
                <c:pt idx="2226">
                  <c:v>9.2854400762812928E-2</c:v>
                </c:pt>
                <c:pt idx="2227">
                  <c:v>9.267341500129235E-2</c:v>
                </c:pt>
                <c:pt idx="2228">
                  <c:v>9.2272564936848864E-2</c:v>
                </c:pt>
                <c:pt idx="2229">
                  <c:v>9.2169281283511859E-2</c:v>
                </c:pt>
                <c:pt idx="2230">
                  <c:v>9.1962796106841091E-2</c:v>
                </c:pt>
                <c:pt idx="2231">
                  <c:v>9.0693433660498146E-2</c:v>
                </c:pt>
                <c:pt idx="2232">
                  <c:v>8.9646816384636452E-2</c:v>
                </c:pt>
                <c:pt idx="2233">
                  <c:v>8.9518244978246078E-2</c:v>
                </c:pt>
                <c:pt idx="2234">
                  <c:v>8.9489891060802684E-2</c:v>
                </c:pt>
                <c:pt idx="2235">
                  <c:v>8.9268943195513747E-2</c:v>
                </c:pt>
                <c:pt idx="2236">
                  <c:v>8.8359094959603077E-2</c:v>
                </c:pt>
                <c:pt idx="2237">
                  <c:v>8.7985031591004167E-2</c:v>
                </c:pt>
                <c:pt idx="2238">
                  <c:v>8.6212503282440983E-2</c:v>
                </c:pt>
                <c:pt idx="2239">
                  <c:v>8.6199180233202333E-2</c:v>
                </c:pt>
                <c:pt idx="2240">
                  <c:v>8.5735814546408495E-2</c:v>
                </c:pt>
                <c:pt idx="2241">
                  <c:v>8.564319407299309E-2</c:v>
                </c:pt>
                <c:pt idx="2242">
                  <c:v>8.5537449320466988E-2</c:v>
                </c:pt>
                <c:pt idx="2243">
                  <c:v>8.4362650026019156E-2</c:v>
                </c:pt>
                <c:pt idx="2244">
                  <c:v>8.3447291314619351E-2</c:v>
                </c:pt>
                <c:pt idx="2245">
                  <c:v>8.333141757647522E-2</c:v>
                </c:pt>
                <c:pt idx="2246">
                  <c:v>8.3280805969866936E-2</c:v>
                </c:pt>
                <c:pt idx="2247">
                  <c:v>8.3243077841309424E-2</c:v>
                </c:pt>
                <c:pt idx="2248">
                  <c:v>8.3093878072667854E-2</c:v>
                </c:pt>
                <c:pt idx="2249">
                  <c:v>8.1553251450032033E-2</c:v>
                </c:pt>
                <c:pt idx="2250">
                  <c:v>8.1358210961078925E-2</c:v>
                </c:pt>
                <c:pt idx="2251">
                  <c:v>8.1321699750604548E-2</c:v>
                </c:pt>
                <c:pt idx="2252">
                  <c:v>8.1236711490030283E-2</c:v>
                </c:pt>
                <c:pt idx="2253">
                  <c:v>8.1115479454351214E-2</c:v>
                </c:pt>
                <c:pt idx="2254">
                  <c:v>7.9891583691056881E-2</c:v>
                </c:pt>
                <c:pt idx="2255">
                  <c:v>7.9677151537591667E-2</c:v>
                </c:pt>
                <c:pt idx="2256">
                  <c:v>7.9217517858677061E-2</c:v>
                </c:pt>
                <c:pt idx="2257">
                  <c:v>7.9030045073029437E-2</c:v>
                </c:pt>
                <c:pt idx="2258">
                  <c:v>7.8995013315213788E-2</c:v>
                </c:pt>
                <c:pt idx="2259">
                  <c:v>7.8819855715178549E-2</c:v>
                </c:pt>
                <c:pt idx="2260">
                  <c:v>7.8796673692952984E-2</c:v>
                </c:pt>
                <c:pt idx="2261">
                  <c:v>7.8437435078529294E-2</c:v>
                </c:pt>
                <c:pt idx="2262">
                  <c:v>7.8368396943063523E-2</c:v>
                </c:pt>
                <c:pt idx="2263">
                  <c:v>7.8334067577213812E-2</c:v>
                </c:pt>
                <c:pt idx="2264">
                  <c:v>7.7970724406487252E-2</c:v>
                </c:pt>
                <c:pt idx="2265">
                  <c:v>7.795957211860273E-2</c:v>
                </c:pt>
                <c:pt idx="2266">
                  <c:v>7.7859963052809039E-2</c:v>
                </c:pt>
                <c:pt idx="2267">
                  <c:v>7.757605883174834E-2</c:v>
                </c:pt>
                <c:pt idx="2268">
                  <c:v>7.7511058395598423E-2</c:v>
                </c:pt>
                <c:pt idx="2269">
                  <c:v>7.708202391200708E-2</c:v>
                </c:pt>
                <c:pt idx="2270">
                  <c:v>7.697610232117176E-2</c:v>
                </c:pt>
                <c:pt idx="2271">
                  <c:v>7.6496160231283986E-2</c:v>
                </c:pt>
                <c:pt idx="2272">
                  <c:v>7.6320787238805185E-2</c:v>
                </c:pt>
                <c:pt idx="2273">
                  <c:v>7.6177773824727263E-2</c:v>
                </c:pt>
                <c:pt idx="2274">
                  <c:v>7.5902704970480558E-2</c:v>
                </c:pt>
                <c:pt idx="2275">
                  <c:v>7.5888475029306707E-2</c:v>
                </c:pt>
                <c:pt idx="2276">
                  <c:v>7.5699052152693957E-2</c:v>
                </c:pt>
                <c:pt idx="2277">
                  <c:v>7.5688899429845455E-2</c:v>
                </c:pt>
                <c:pt idx="2278">
                  <c:v>7.540609635016271E-2</c:v>
                </c:pt>
                <c:pt idx="2279">
                  <c:v>7.5052829175281083E-2</c:v>
                </c:pt>
                <c:pt idx="2280">
                  <c:v>7.4803451485758815E-2</c:v>
                </c:pt>
                <c:pt idx="2281">
                  <c:v>7.4773610815389288E-2</c:v>
                </c:pt>
                <c:pt idx="2282">
                  <c:v>7.4763749721235895E-2</c:v>
                </c:pt>
                <c:pt idx="2283">
                  <c:v>7.3689667297314396E-2</c:v>
                </c:pt>
                <c:pt idx="2284">
                  <c:v>7.368009663218486E-2</c:v>
                </c:pt>
                <c:pt idx="2285">
                  <c:v>7.3661029844921358E-2</c:v>
                </c:pt>
                <c:pt idx="2286">
                  <c:v>7.3584961994684214E-2</c:v>
                </c:pt>
                <c:pt idx="2287">
                  <c:v>7.3528014091360297E-2</c:v>
                </c:pt>
                <c:pt idx="2288">
                  <c:v>7.3246612090973592E-2</c:v>
                </c:pt>
                <c:pt idx="2289">
                  <c:v>7.3218591867997618E-2</c:v>
                </c:pt>
                <c:pt idx="2290">
                  <c:v>7.2267707964168051E-2</c:v>
                </c:pt>
                <c:pt idx="2291">
                  <c:v>7.1757115593420864E-2</c:v>
                </c:pt>
                <c:pt idx="2292">
                  <c:v>7.1492235405615792E-2</c:v>
                </c:pt>
                <c:pt idx="2293">
                  <c:v>6.9982532459638341E-2</c:v>
                </c:pt>
                <c:pt idx="2294">
                  <c:v>6.9777011321973018E-2</c:v>
                </c:pt>
                <c:pt idx="2295">
                  <c:v>6.9750523513816193E-2</c:v>
                </c:pt>
                <c:pt idx="2296">
                  <c:v>6.9671927498808198E-2</c:v>
                </c:pt>
                <c:pt idx="2297">
                  <c:v>6.9637386466218601E-2</c:v>
                </c:pt>
                <c:pt idx="2298">
                  <c:v>6.9577273718431351E-2</c:v>
                </c:pt>
                <c:pt idx="2299">
                  <c:v>6.8331624749881581E-2</c:v>
                </c:pt>
                <c:pt idx="2300">
                  <c:v>6.8129777219199966E-2</c:v>
                </c:pt>
                <c:pt idx="2301">
                  <c:v>6.6102190264797842E-2</c:v>
                </c:pt>
                <c:pt idx="2302">
                  <c:v>6.5987036961765597E-2</c:v>
                </c:pt>
                <c:pt idx="2303">
                  <c:v>6.5831111952613541E-2</c:v>
                </c:pt>
                <c:pt idx="2304">
                  <c:v>6.5233052264703925E-2</c:v>
                </c:pt>
                <c:pt idx="2305">
                  <c:v>6.4586456118702118E-2</c:v>
                </c:pt>
                <c:pt idx="2306">
                  <c:v>6.4577537411714334E-2</c:v>
                </c:pt>
                <c:pt idx="2307">
                  <c:v>6.4496553243616583E-2</c:v>
                </c:pt>
                <c:pt idx="2308">
                  <c:v>6.4447901723726539E-2</c:v>
                </c:pt>
                <c:pt idx="2309">
                  <c:v>6.4407436317569691E-2</c:v>
                </c:pt>
                <c:pt idx="2310">
                  <c:v>6.4182757893679068E-2</c:v>
                </c:pt>
                <c:pt idx="2311">
                  <c:v>6.4174852700152774E-2</c:v>
                </c:pt>
                <c:pt idx="2312">
                  <c:v>6.4095897450181238E-2</c:v>
                </c:pt>
                <c:pt idx="2313">
                  <c:v>6.4017234848829693E-2</c:v>
                </c:pt>
                <c:pt idx="2314">
                  <c:v>6.3852254593604038E-2</c:v>
                </c:pt>
                <c:pt idx="2315">
                  <c:v>6.3632574655625732E-2</c:v>
                </c:pt>
                <c:pt idx="2316">
                  <c:v>6.331941284164104E-2</c:v>
                </c:pt>
                <c:pt idx="2317">
                  <c:v>6.185004585635092E-2</c:v>
                </c:pt>
                <c:pt idx="2318">
                  <c:v>6.145498377340352E-2</c:v>
                </c:pt>
                <c:pt idx="2319">
                  <c:v>6.1431789660102383E-2</c:v>
                </c:pt>
                <c:pt idx="2320">
                  <c:v>6.1408641778526174E-2</c:v>
                </c:pt>
                <c:pt idx="2321">
                  <c:v>6.1033170529435445E-2</c:v>
                </c:pt>
                <c:pt idx="2322">
                  <c:v>6.0712740231204106E-2</c:v>
                </c:pt>
                <c:pt idx="2323">
                  <c:v>6.0488064974712416E-2</c:v>
                </c:pt>
                <c:pt idx="2324">
                  <c:v>5.948094693776701E-2</c:v>
                </c:pt>
                <c:pt idx="2325">
                  <c:v>5.9443712066828094E-2</c:v>
                </c:pt>
                <c:pt idx="2326">
                  <c:v>5.9421406830530522E-2</c:v>
                </c:pt>
                <c:pt idx="2327">
                  <c:v>5.9413973647882264E-2</c:v>
                </c:pt>
                <c:pt idx="2328">
                  <c:v>5.9406588991044521E-2</c:v>
                </c:pt>
                <c:pt idx="2329">
                  <c:v>5.9362303322457829E-2</c:v>
                </c:pt>
                <c:pt idx="2330">
                  <c:v>5.7681480163178901E-2</c:v>
                </c:pt>
                <c:pt idx="2331">
                  <c:v>5.5074283314468765E-2</c:v>
                </c:pt>
                <c:pt idx="2332">
                  <c:v>5.4942090605601755E-2</c:v>
                </c:pt>
                <c:pt idx="2333">
                  <c:v>5.4920239355110534E-2</c:v>
                </c:pt>
                <c:pt idx="2334">
                  <c:v>5.3280530885890444E-2</c:v>
                </c:pt>
                <c:pt idx="2335">
                  <c:v>5.3022176983179604E-2</c:v>
                </c:pt>
                <c:pt idx="2336">
                  <c:v>5.2950427334009419E-2</c:v>
                </c:pt>
                <c:pt idx="2337">
                  <c:v>5.2714322505112376E-2</c:v>
                </c:pt>
                <c:pt idx="2338">
                  <c:v>5.2464795280547254E-2</c:v>
                </c:pt>
                <c:pt idx="2339">
                  <c:v>5.2422083654438761E-2</c:v>
                </c:pt>
                <c:pt idx="2340">
                  <c:v>5.2414974961053108E-2</c:v>
                </c:pt>
                <c:pt idx="2341">
                  <c:v>5.2351057498621442E-2</c:v>
                </c:pt>
                <c:pt idx="2342">
                  <c:v>5.2230815531520203E-2</c:v>
                </c:pt>
                <c:pt idx="2343">
                  <c:v>5.2012189406087622E-2</c:v>
                </c:pt>
                <c:pt idx="2344">
                  <c:v>5.1935035730950881E-2</c:v>
                </c:pt>
                <c:pt idx="2345">
                  <c:v>5.1823087337899844E-2</c:v>
                </c:pt>
                <c:pt idx="2346">
                  <c:v>5.1438511855351234E-2</c:v>
                </c:pt>
                <c:pt idx="2347">
                  <c:v>5.1417573202055034E-2</c:v>
                </c:pt>
                <c:pt idx="2348">
                  <c:v>5.1264720171126002E-2</c:v>
                </c:pt>
                <c:pt idx="2349">
                  <c:v>5.0601082181852573E-2</c:v>
                </c:pt>
                <c:pt idx="2350">
                  <c:v>4.7960276603781736E-2</c:v>
                </c:pt>
                <c:pt idx="2351">
                  <c:v>4.7736583908530014E-2</c:v>
                </c:pt>
                <c:pt idx="2352">
                  <c:v>4.7465526241026498E-2</c:v>
                </c:pt>
                <c:pt idx="2353">
                  <c:v>4.7418814181150765E-2</c:v>
                </c:pt>
                <c:pt idx="2354">
                  <c:v>4.7252426876510246E-2</c:v>
                </c:pt>
                <c:pt idx="2355">
                  <c:v>4.7079863314678179E-2</c:v>
                </c:pt>
                <c:pt idx="2356">
                  <c:v>4.6927838104808745E-2</c:v>
                </c:pt>
                <c:pt idx="2357">
                  <c:v>4.6829038958290464E-2</c:v>
                </c:pt>
                <c:pt idx="2358">
                  <c:v>4.5818123836102301E-2</c:v>
                </c:pt>
                <c:pt idx="2359">
                  <c:v>4.5064223735568544E-2</c:v>
                </c:pt>
                <c:pt idx="2360">
                  <c:v>4.4710381197693883E-2</c:v>
                </c:pt>
                <c:pt idx="2361">
                  <c:v>4.4448763106390031E-2</c:v>
                </c:pt>
                <c:pt idx="2362">
                  <c:v>4.2839013318935797E-2</c:v>
                </c:pt>
                <c:pt idx="2363">
                  <c:v>4.1524330742509878E-2</c:v>
                </c:pt>
                <c:pt idx="2364">
                  <c:v>3.9967178892667918E-2</c:v>
                </c:pt>
                <c:pt idx="2365">
                  <c:v>3.994775619676498E-2</c:v>
                </c:pt>
                <c:pt idx="2366">
                  <c:v>3.9864168042715739E-2</c:v>
                </c:pt>
                <c:pt idx="2367">
                  <c:v>3.9812731697083777E-2</c:v>
                </c:pt>
                <c:pt idx="2368">
                  <c:v>3.8637252895893953E-2</c:v>
                </c:pt>
                <c:pt idx="2369">
                  <c:v>3.7967564291915307E-2</c:v>
                </c:pt>
                <c:pt idx="2370">
                  <c:v>3.7961222631291168E-2</c:v>
                </c:pt>
                <c:pt idx="2371">
                  <c:v>3.7809686911082586E-2</c:v>
                </c:pt>
                <c:pt idx="2372">
                  <c:v>3.770238642879304E-2</c:v>
                </c:pt>
                <c:pt idx="2373">
                  <c:v>3.7490682676980358E-2</c:v>
                </c:pt>
                <c:pt idx="2374">
                  <c:v>3.7440885946770842E-2</c:v>
                </c:pt>
                <c:pt idx="2375">
                  <c:v>3.7285343942040083E-2</c:v>
                </c:pt>
                <c:pt idx="2376">
                  <c:v>3.7260602512744559E-2</c:v>
                </c:pt>
                <c:pt idx="2377">
                  <c:v>3.7174162086058289E-2</c:v>
                </c:pt>
                <c:pt idx="2378">
                  <c:v>3.7167997906865882E-2</c:v>
                </c:pt>
                <c:pt idx="2379">
                  <c:v>3.6952897983471261E-2</c:v>
                </c:pt>
                <c:pt idx="2380">
                  <c:v>3.6946783600482334E-2</c:v>
                </c:pt>
                <c:pt idx="2381">
                  <c:v>3.6898112137027421E-2</c:v>
                </c:pt>
                <c:pt idx="2382">
                  <c:v>3.6685487412764568E-2</c:v>
                </c:pt>
                <c:pt idx="2383">
                  <c:v>3.6655203727968023E-2</c:v>
                </c:pt>
                <c:pt idx="2384">
                  <c:v>3.6510359557122674E-2</c:v>
                </c:pt>
                <c:pt idx="2385">
                  <c:v>3.6480410983896004E-2</c:v>
                </c:pt>
                <c:pt idx="2386">
                  <c:v>3.6109165476401729E-2</c:v>
                </c:pt>
                <c:pt idx="2387">
                  <c:v>3.6091310143582703E-2</c:v>
                </c:pt>
                <c:pt idx="2388">
                  <c:v>3.6032014031061224E-2</c:v>
                </c:pt>
                <c:pt idx="2389">
                  <c:v>3.5937582185372074E-2</c:v>
                </c:pt>
                <c:pt idx="2390">
                  <c:v>3.5866930539069655E-2</c:v>
                </c:pt>
                <c:pt idx="2391">
                  <c:v>3.5560902698636827E-2</c:v>
                </c:pt>
                <c:pt idx="2392">
                  <c:v>3.544350059276867E-2</c:v>
                </c:pt>
                <c:pt idx="2393">
                  <c:v>3.5379126208514945E-2</c:v>
                </c:pt>
                <c:pt idx="2394">
                  <c:v>3.4897610869997833E-2</c:v>
                </c:pt>
                <c:pt idx="2395">
                  <c:v>3.4880214959728192E-2</c:v>
                </c:pt>
                <c:pt idx="2396">
                  <c:v>3.4833955405434165E-2</c:v>
                </c:pt>
                <c:pt idx="2397">
                  <c:v>3.4816656553583014E-2</c:v>
                </c:pt>
                <c:pt idx="2398">
                  <c:v>3.4678328401715239E-2</c:v>
                </c:pt>
                <c:pt idx="2399">
                  <c:v>3.3820403280894737E-2</c:v>
                </c:pt>
                <c:pt idx="2400">
                  <c:v>3.3642212246728351E-2</c:v>
                </c:pt>
                <c:pt idx="2401">
                  <c:v>3.3573661819898029E-2</c:v>
                </c:pt>
                <c:pt idx="2402">
                  <c:v>3.355676488862195E-2</c:v>
                </c:pt>
                <c:pt idx="2403">
                  <c:v>3.3551139604069774E-2</c:v>
                </c:pt>
                <c:pt idx="2404">
                  <c:v>3.287668363822973E-2</c:v>
                </c:pt>
                <c:pt idx="2405">
                  <c:v>3.2715097249275286E-2</c:v>
                </c:pt>
                <c:pt idx="2406">
                  <c:v>3.2708175302019075E-2</c:v>
                </c:pt>
                <c:pt idx="2407">
                  <c:v>3.2107936678794163E-2</c:v>
                </c:pt>
                <c:pt idx="2408">
                  <c:v>3.2041389764593253E-2</c:v>
                </c:pt>
                <c:pt idx="2409">
                  <c:v>3.1965021645248046E-2</c:v>
                </c:pt>
                <c:pt idx="2410">
                  <c:v>3.1943282815241662E-2</c:v>
                </c:pt>
                <c:pt idx="2411">
                  <c:v>3.1769926285171633E-2</c:v>
                </c:pt>
                <c:pt idx="2412">
                  <c:v>3.1742989544185585E-2</c:v>
                </c:pt>
                <c:pt idx="2413">
                  <c:v>3.1598780610682428E-2</c:v>
                </c:pt>
                <c:pt idx="2414">
                  <c:v>3.1371214198474627E-2</c:v>
                </c:pt>
                <c:pt idx="2415">
                  <c:v>3.1323617495082647E-2</c:v>
                </c:pt>
                <c:pt idx="2416">
                  <c:v>3.1176997126931342E-2</c:v>
                </c:pt>
                <c:pt idx="2417">
                  <c:v>3.1150817340631035E-2</c:v>
                </c:pt>
                <c:pt idx="2418">
                  <c:v>3.0748439255353366E-2</c:v>
                </c:pt>
                <c:pt idx="2419">
                  <c:v>3.060223480517664E-2</c:v>
                </c:pt>
                <c:pt idx="2420">
                  <c:v>3.0560631259334288E-2</c:v>
                </c:pt>
                <c:pt idx="2421">
                  <c:v>3.0550284737587766E-2</c:v>
                </c:pt>
                <c:pt idx="2422">
                  <c:v>3.046354996052408E-2</c:v>
                </c:pt>
                <c:pt idx="2423">
                  <c:v>2.9354737012649332E-2</c:v>
                </c:pt>
                <c:pt idx="2424">
                  <c:v>2.9264555618373551E-2</c:v>
                </c:pt>
                <c:pt idx="2425">
                  <c:v>2.9189489451392398E-2</c:v>
                </c:pt>
                <c:pt idx="2426">
                  <c:v>2.9179512267046476E-2</c:v>
                </c:pt>
                <c:pt idx="2427">
                  <c:v>2.9174615014599531E-2</c:v>
                </c:pt>
                <c:pt idx="2428">
                  <c:v>2.9169717972410667E-2</c:v>
                </c:pt>
                <c:pt idx="2429">
                  <c:v>2.9159953728300263E-2</c:v>
                </c:pt>
                <c:pt idx="2430">
                  <c:v>2.8692543227809394E-2</c:v>
                </c:pt>
                <c:pt idx="2431">
                  <c:v>2.8619617222485405E-2</c:v>
                </c:pt>
                <c:pt idx="2432">
                  <c:v>2.8111946049705763E-2</c:v>
                </c:pt>
                <c:pt idx="2433">
                  <c:v>2.8078447660399644E-2</c:v>
                </c:pt>
                <c:pt idx="2434">
                  <c:v>2.7754124111043704E-2</c:v>
                </c:pt>
                <c:pt idx="2435">
                  <c:v>2.7646626992440842E-2</c:v>
                </c:pt>
                <c:pt idx="2436">
                  <c:v>2.7342919278715225E-2</c:v>
                </c:pt>
                <c:pt idx="2437">
                  <c:v>2.7245944944690955E-2</c:v>
                </c:pt>
                <c:pt idx="2438">
                  <c:v>2.7052149904820993E-2</c:v>
                </c:pt>
                <c:pt idx="2439">
                  <c:v>2.7047536403493125E-2</c:v>
                </c:pt>
                <c:pt idx="2440">
                  <c:v>2.6860600157205441E-2</c:v>
                </c:pt>
                <c:pt idx="2441">
                  <c:v>2.6856043113918541E-2</c:v>
                </c:pt>
                <c:pt idx="2442">
                  <c:v>2.6838031630038395E-2</c:v>
                </c:pt>
                <c:pt idx="2443">
                  <c:v>2.6797570062602711E-2</c:v>
                </c:pt>
                <c:pt idx="2444">
                  <c:v>2.6496479920102105E-2</c:v>
                </c:pt>
                <c:pt idx="2445">
                  <c:v>2.6129431994421956E-2</c:v>
                </c:pt>
                <c:pt idx="2446">
                  <c:v>2.6062497405554826E-2</c:v>
                </c:pt>
                <c:pt idx="2447">
                  <c:v>2.6035737928741563E-2</c:v>
                </c:pt>
                <c:pt idx="2448">
                  <c:v>2.6022527584911369E-2</c:v>
                </c:pt>
                <c:pt idx="2449">
                  <c:v>2.5991733812842706E-2</c:v>
                </c:pt>
                <c:pt idx="2450">
                  <c:v>2.5895016518452909E-2</c:v>
                </c:pt>
                <c:pt idx="2451">
                  <c:v>2.5881835047867102E-2</c:v>
                </c:pt>
                <c:pt idx="2452">
                  <c:v>2.587747543727497E-2</c:v>
                </c:pt>
                <c:pt idx="2453">
                  <c:v>2.5864421681258843E-2</c:v>
                </c:pt>
                <c:pt idx="2454">
                  <c:v>2.5859988876764335E-2</c:v>
                </c:pt>
                <c:pt idx="2455">
                  <c:v>2.5825276296273781E-2</c:v>
                </c:pt>
                <c:pt idx="2456">
                  <c:v>2.5751617859078889E-2</c:v>
                </c:pt>
                <c:pt idx="2457">
                  <c:v>2.5553148050743737E-2</c:v>
                </c:pt>
                <c:pt idx="2458">
                  <c:v>2.5544560736482903E-2</c:v>
                </c:pt>
                <c:pt idx="2459">
                  <c:v>2.5506082585582412E-2</c:v>
                </c:pt>
                <c:pt idx="2460">
                  <c:v>2.534821604734578E-2</c:v>
                </c:pt>
                <c:pt idx="2461">
                  <c:v>2.5331154537830667E-2</c:v>
                </c:pt>
                <c:pt idx="2462">
                  <c:v>2.5113943687011118E-2</c:v>
                </c:pt>
                <c:pt idx="2463">
                  <c:v>2.5088561678410854E-2</c:v>
                </c:pt>
                <c:pt idx="2464">
                  <c:v>2.5075924251921608E-2</c:v>
                </c:pt>
                <c:pt idx="2465">
                  <c:v>2.4448960767730562E-2</c:v>
                </c:pt>
                <c:pt idx="2466">
                  <c:v>2.4444773084800454E-2</c:v>
                </c:pt>
                <c:pt idx="2467">
                  <c:v>2.4248476244698541E-2</c:v>
                </c:pt>
                <c:pt idx="2468">
                  <c:v>2.4223419531670308E-2</c:v>
                </c:pt>
                <c:pt idx="2469">
                  <c:v>2.4210904919475199E-2</c:v>
                </c:pt>
                <c:pt idx="2470">
                  <c:v>2.418589300201978E-2</c:v>
                </c:pt>
                <c:pt idx="2471">
                  <c:v>2.3798518167534061E-2</c:v>
                </c:pt>
                <c:pt idx="2472">
                  <c:v>2.3652844623524388E-2</c:v>
                </c:pt>
                <c:pt idx="2473">
                  <c:v>2.3644568490345564E-2</c:v>
                </c:pt>
                <c:pt idx="2474">
                  <c:v>2.3278704178171586E-2</c:v>
                </c:pt>
                <c:pt idx="2475">
                  <c:v>2.3126826783510079E-2</c:v>
                </c:pt>
                <c:pt idx="2476">
                  <c:v>2.3106400623482227E-2</c:v>
                </c:pt>
                <c:pt idx="2477">
                  <c:v>2.3102320995013498E-2</c:v>
                </c:pt>
                <c:pt idx="2478">
                  <c:v>2.2906716007939969E-2</c:v>
                </c:pt>
                <c:pt idx="2479">
                  <c:v>2.289049486847259E-2</c:v>
                </c:pt>
                <c:pt idx="2480">
                  <c:v>2.2404169525354563E-2</c:v>
                </c:pt>
                <c:pt idx="2481">
                  <c:v>2.2226388040581541E-2</c:v>
                </c:pt>
                <c:pt idx="2482">
                  <c:v>2.2105234643951373E-2</c:v>
                </c:pt>
                <c:pt idx="2483">
                  <c:v>2.209312552263757E-2</c:v>
                </c:pt>
                <c:pt idx="2484">
                  <c:v>2.2081113917099764E-2</c:v>
                </c:pt>
                <c:pt idx="2485">
                  <c:v>2.1873068758973675E-2</c:v>
                </c:pt>
                <c:pt idx="2486">
                  <c:v>2.1869070214693125E-2</c:v>
                </c:pt>
                <c:pt idx="2487">
                  <c:v>2.1837241700321437E-2</c:v>
                </c:pt>
                <c:pt idx="2488">
                  <c:v>2.1634500829225745E-2</c:v>
                </c:pt>
                <c:pt idx="2489">
                  <c:v>2.1563629708361079E-2</c:v>
                </c:pt>
                <c:pt idx="2490">
                  <c:v>2.1516432834588119E-2</c:v>
                </c:pt>
                <c:pt idx="2491">
                  <c:v>2.1449629562027898E-2</c:v>
                </c:pt>
                <c:pt idx="2492">
                  <c:v>2.141042403667319E-2</c:v>
                </c:pt>
                <c:pt idx="2493">
                  <c:v>2.1336238030482967E-2</c:v>
                </c:pt>
                <c:pt idx="2494">
                  <c:v>2.1320631006179692E-2</c:v>
                </c:pt>
                <c:pt idx="2495">
                  <c:v>2.1242612360505751E-2</c:v>
                </c:pt>
                <c:pt idx="2496">
                  <c:v>2.1238724533568162E-2</c:v>
                </c:pt>
                <c:pt idx="2497">
                  <c:v>2.0842517880300407E-2</c:v>
                </c:pt>
                <c:pt idx="2498">
                  <c:v>2.0624763078119144E-2</c:v>
                </c:pt>
                <c:pt idx="2499">
                  <c:v>2.0563934443294418E-2</c:v>
                </c:pt>
                <c:pt idx="2500">
                  <c:v>2.0306486116590538E-2</c:v>
                </c:pt>
                <c:pt idx="2501">
                  <c:v>1.9490642552601242E-2</c:v>
                </c:pt>
                <c:pt idx="2502">
                  <c:v>1.9352860632232044E-2</c:v>
                </c:pt>
                <c:pt idx="2503">
                  <c:v>1.9242413141672032E-2</c:v>
                </c:pt>
                <c:pt idx="2504">
                  <c:v>1.9238734806997414E-2</c:v>
                </c:pt>
                <c:pt idx="2505">
                  <c:v>1.9183664688306627E-2</c:v>
                </c:pt>
                <c:pt idx="2506">
                  <c:v>1.9165430200776597E-2</c:v>
                </c:pt>
                <c:pt idx="2507">
                  <c:v>1.9118066986490517E-2</c:v>
                </c:pt>
                <c:pt idx="2508">
                  <c:v>1.8791470083625497E-2</c:v>
                </c:pt>
                <c:pt idx="2509">
                  <c:v>1.878424777581866E-2</c:v>
                </c:pt>
                <c:pt idx="2510">
                  <c:v>1.8574834201692897E-2</c:v>
                </c:pt>
                <c:pt idx="2511">
                  <c:v>1.8384136403103116E-2</c:v>
                </c:pt>
                <c:pt idx="2512">
                  <c:v>1.8276660664817555E-2</c:v>
                </c:pt>
                <c:pt idx="2513">
                  <c:v>1.826951759142547E-2</c:v>
                </c:pt>
                <c:pt idx="2514">
                  <c:v>1.8184246488717058E-2</c:v>
                </c:pt>
                <c:pt idx="2515">
                  <c:v>1.8180716155401028E-2</c:v>
                </c:pt>
                <c:pt idx="2516">
                  <c:v>1.8177200725832347E-2</c:v>
                </c:pt>
                <c:pt idx="2517">
                  <c:v>1.8142088227360412E-2</c:v>
                </c:pt>
                <c:pt idx="2518">
                  <c:v>1.7685577830040815E-2</c:v>
                </c:pt>
                <c:pt idx="2519">
                  <c:v>1.7338027452463101E-2</c:v>
                </c:pt>
                <c:pt idx="2520">
                  <c:v>1.7178735353237901E-2</c:v>
                </c:pt>
                <c:pt idx="2521">
                  <c:v>1.7175281517034052E-2</c:v>
                </c:pt>
                <c:pt idx="2522">
                  <c:v>1.6916781851449507E-2</c:v>
                </c:pt>
                <c:pt idx="2523">
                  <c:v>1.6817070261848574E-2</c:v>
                </c:pt>
                <c:pt idx="2524">
                  <c:v>1.6762491734094765E-2</c:v>
                </c:pt>
                <c:pt idx="2525">
                  <c:v>1.6745463326041918E-2</c:v>
                </c:pt>
                <c:pt idx="2526">
                  <c:v>1.6616090710820583E-2</c:v>
                </c:pt>
                <c:pt idx="2527">
                  <c:v>1.6609294816565024E-2</c:v>
                </c:pt>
                <c:pt idx="2528">
                  <c:v>1.6582181495303622E-2</c:v>
                </c:pt>
                <c:pt idx="2529">
                  <c:v>1.6575403317173699E-2</c:v>
                </c:pt>
                <c:pt idx="2530">
                  <c:v>1.6555134741821544E-2</c:v>
                </c:pt>
                <c:pt idx="2531">
                  <c:v>1.6441922264840102E-2</c:v>
                </c:pt>
                <c:pt idx="2532">
                  <c:v>1.6418617941196922E-2</c:v>
                </c:pt>
                <c:pt idx="2533">
                  <c:v>1.6408677052726656E-2</c:v>
                </c:pt>
                <c:pt idx="2534">
                  <c:v>1.596368462378701E-2</c:v>
                </c:pt>
                <c:pt idx="2535">
                  <c:v>1.5680454118505518E-2</c:v>
                </c:pt>
                <c:pt idx="2536">
                  <c:v>1.521133803563378E-2</c:v>
                </c:pt>
                <c:pt idx="2537">
                  <c:v>1.498058389207116E-2</c:v>
                </c:pt>
                <c:pt idx="2538">
                  <c:v>1.4805158517903184E-2</c:v>
                </c:pt>
                <c:pt idx="2539">
                  <c:v>1.4415349857971872E-2</c:v>
                </c:pt>
                <c:pt idx="2540">
                  <c:v>1.440566177770052E-2</c:v>
                </c:pt>
                <c:pt idx="2541">
                  <c:v>1.4263778083946422E-2</c:v>
                </c:pt>
                <c:pt idx="2542">
                  <c:v>1.4196461716822779E-2</c:v>
                </c:pt>
                <c:pt idx="2543">
                  <c:v>1.4154834509466708E-2</c:v>
                </c:pt>
                <c:pt idx="2544">
                  <c:v>1.411330572363245E-2</c:v>
                </c:pt>
                <c:pt idx="2545">
                  <c:v>1.4100530353305303E-2</c:v>
                </c:pt>
                <c:pt idx="2546">
                  <c:v>1.4081422792804249E-2</c:v>
                </c:pt>
                <c:pt idx="2547">
                  <c:v>1.4071876254691182E-2</c:v>
                </c:pt>
                <c:pt idx="2548">
                  <c:v>1.4052863293100142E-2</c:v>
                </c:pt>
                <c:pt idx="2549">
                  <c:v>1.3943982906347555E-2</c:v>
                </c:pt>
                <c:pt idx="2550">
                  <c:v>1.3357564508435345E-2</c:v>
                </c:pt>
                <c:pt idx="2551">
                  <c:v>1.3354497731669369E-2</c:v>
                </c:pt>
                <c:pt idx="2552">
                  <c:v>1.332997028108486E-2</c:v>
                </c:pt>
                <c:pt idx="2553">
                  <c:v>1.3192065625496132E-2</c:v>
                </c:pt>
                <c:pt idx="2554">
                  <c:v>1.3158791606287414E-2</c:v>
                </c:pt>
                <c:pt idx="2555">
                  <c:v>1.3092379105149772E-2</c:v>
                </c:pt>
                <c:pt idx="2556">
                  <c:v>1.3017043268573013E-2</c:v>
                </c:pt>
                <c:pt idx="2557">
                  <c:v>1.30110546909272E-2</c:v>
                </c:pt>
                <c:pt idx="2558">
                  <c:v>1.2771875228758897E-2</c:v>
                </c:pt>
                <c:pt idx="2559">
                  <c:v>1.2640443952121848E-2</c:v>
                </c:pt>
                <c:pt idx="2560">
                  <c:v>1.2607859878894671E-2</c:v>
                </c:pt>
                <c:pt idx="2561">
                  <c:v>1.259905551652446E-2</c:v>
                </c:pt>
                <c:pt idx="2562">
                  <c:v>1.2546865314876528E-2</c:v>
                </c:pt>
                <c:pt idx="2563">
                  <c:v>1.2197814140825564E-2</c:v>
                </c:pt>
                <c:pt idx="2564">
                  <c:v>1.2129860436799209E-2</c:v>
                </c:pt>
                <c:pt idx="2565">
                  <c:v>1.2056244261051193E-2</c:v>
                </c:pt>
                <c:pt idx="2566">
                  <c:v>1.2039276539414005E-2</c:v>
                </c:pt>
                <c:pt idx="2567">
                  <c:v>1.2027983209686798E-2</c:v>
                </c:pt>
                <c:pt idx="2568">
                  <c:v>1.2016713843130727E-2</c:v>
                </c:pt>
                <c:pt idx="2569">
                  <c:v>1.196342014176591E-2</c:v>
                </c:pt>
                <c:pt idx="2570">
                  <c:v>1.1887762644779651E-2</c:v>
                </c:pt>
                <c:pt idx="2571">
                  <c:v>1.1795367995670667E-2</c:v>
                </c:pt>
                <c:pt idx="2572">
                  <c:v>1.1761817892896613E-2</c:v>
                </c:pt>
                <c:pt idx="2573">
                  <c:v>1.1722701600681508E-2</c:v>
                </c:pt>
                <c:pt idx="2574">
                  <c:v>1.1384811873216515E-2</c:v>
                </c:pt>
                <c:pt idx="2575">
                  <c:v>1.1376444415377347E-2</c:v>
                </c:pt>
                <c:pt idx="2576">
                  <c:v>1.1145494576700249E-2</c:v>
                </c:pt>
                <c:pt idx="2577">
                  <c:v>1.1139965543884781E-2</c:v>
                </c:pt>
                <c:pt idx="2578">
                  <c:v>1.1081936416288119E-2</c:v>
                </c:pt>
                <c:pt idx="2579">
                  <c:v>1.0855449778678304E-2</c:v>
                </c:pt>
                <c:pt idx="2580">
                  <c:v>1.0731456576743634E-2</c:v>
                </c:pt>
                <c:pt idx="2581">
                  <c:v>1.0654858854210119E-2</c:v>
                </c:pt>
                <c:pt idx="2582">
                  <c:v>1.063302047362606E-2</c:v>
                </c:pt>
                <c:pt idx="2583">
                  <c:v>1.0403758501226016E-2</c:v>
                </c:pt>
                <c:pt idx="2584">
                  <c:v>1.0295619307213583E-2</c:v>
                </c:pt>
                <c:pt idx="2585">
                  <c:v>1.0271372278171924E-2</c:v>
                </c:pt>
                <c:pt idx="2586">
                  <c:v>1.0247161285662451E-2</c:v>
                </c:pt>
                <c:pt idx="2587">
                  <c:v>1.0244494303762949E-2</c:v>
                </c:pt>
                <c:pt idx="2588">
                  <c:v>1.0241829748825383E-2</c:v>
                </c:pt>
                <c:pt idx="2589">
                  <c:v>9.8725394368061881E-3</c:v>
                </c:pt>
                <c:pt idx="2590">
                  <c:v>9.8196743307510884E-3</c:v>
                </c:pt>
                <c:pt idx="2591">
                  <c:v>9.7458875190669196E-3</c:v>
                </c:pt>
                <c:pt idx="2592">
                  <c:v>9.7428351081087251E-3</c:v>
                </c:pt>
                <c:pt idx="2593">
                  <c:v>9.648539081981251E-3</c:v>
                </c:pt>
                <c:pt idx="2594">
                  <c:v>9.6459433407114822E-3</c:v>
                </c:pt>
                <c:pt idx="2595">
                  <c:v>9.6044458913909329E-3</c:v>
                </c:pt>
                <c:pt idx="2596">
                  <c:v>9.5295756770986135E-3</c:v>
                </c:pt>
                <c:pt idx="2597">
                  <c:v>9.4986757303786879E-3</c:v>
                </c:pt>
                <c:pt idx="2598">
                  <c:v>9.4060771251765485E-3</c:v>
                </c:pt>
                <c:pt idx="2599">
                  <c:v>9.3143019977546555E-3</c:v>
                </c:pt>
                <c:pt idx="2600">
                  <c:v>9.3016003862123713E-3</c:v>
                </c:pt>
                <c:pt idx="2601">
                  <c:v>9.2258571674667944E-3</c:v>
                </c:pt>
                <c:pt idx="2602">
                  <c:v>9.1652875741827823E-3</c:v>
                </c:pt>
                <c:pt idx="2603">
                  <c:v>9.0366733116723549E-3</c:v>
                </c:pt>
                <c:pt idx="2604">
                  <c:v>9.0089901697964561E-3</c:v>
                </c:pt>
                <c:pt idx="2605">
                  <c:v>8.9889643754287978E-3</c:v>
                </c:pt>
                <c:pt idx="2606">
                  <c:v>8.8790969683642026E-3</c:v>
                </c:pt>
                <c:pt idx="2607">
                  <c:v>8.7725722731225118E-3</c:v>
                </c:pt>
                <c:pt idx="2608">
                  <c:v>8.7691852097096824E-3</c:v>
                </c:pt>
                <c:pt idx="2609">
                  <c:v>8.5376760179875586E-3</c:v>
                </c:pt>
                <c:pt idx="2610">
                  <c:v>8.2442127718328328E-3</c:v>
                </c:pt>
                <c:pt idx="2611">
                  <c:v>8.1633392298983871E-3</c:v>
                </c:pt>
                <c:pt idx="2612">
                  <c:v>8.1002273409803271E-3</c:v>
                </c:pt>
                <c:pt idx="2613">
                  <c:v>8.0856636606320715E-3</c:v>
                </c:pt>
                <c:pt idx="2614">
                  <c:v>8.0227130362792304E-3</c:v>
                </c:pt>
                <c:pt idx="2615">
                  <c:v>8.0130561015196271E-3</c:v>
                </c:pt>
                <c:pt idx="2616">
                  <c:v>7.9889621160265118E-3</c:v>
                </c:pt>
                <c:pt idx="2617">
                  <c:v>7.9793277595394882E-3</c:v>
                </c:pt>
                <c:pt idx="2618">
                  <c:v>7.9624977988387805E-3</c:v>
                </c:pt>
                <c:pt idx="2619">
                  <c:v>7.8712105279574174E-3</c:v>
                </c:pt>
                <c:pt idx="2620">
                  <c:v>7.8685881143917818E-3</c:v>
                </c:pt>
                <c:pt idx="2621">
                  <c:v>7.8495914497484862E-3</c:v>
                </c:pt>
                <c:pt idx="2622">
                  <c:v>7.5277141403427535E-3</c:v>
                </c:pt>
                <c:pt idx="2623">
                  <c:v>7.5205133625306933E-3</c:v>
                </c:pt>
                <c:pt idx="2624">
                  <c:v>7.5133154985079931E-3</c:v>
                </c:pt>
                <c:pt idx="2625">
                  <c:v>7.4393250379105463E-3</c:v>
                </c:pt>
                <c:pt idx="2626">
                  <c:v>7.4369518042340394E-3</c:v>
                </c:pt>
                <c:pt idx="2627">
                  <c:v>7.4274618212789491E-3</c:v>
                </c:pt>
                <c:pt idx="2628">
                  <c:v>7.4062292308843727E-3</c:v>
                </c:pt>
                <c:pt idx="2629">
                  <c:v>7.3520905122221114E-3</c:v>
                </c:pt>
                <c:pt idx="2630">
                  <c:v>7.3497421321926581E-3</c:v>
                </c:pt>
                <c:pt idx="2631">
                  <c:v>7.3358123024407865E-3</c:v>
                </c:pt>
                <c:pt idx="2632">
                  <c:v>7.2199333948952966E-3</c:v>
                </c:pt>
                <c:pt idx="2633">
                  <c:v>6.805319130206244E-3</c:v>
                </c:pt>
                <c:pt idx="2634">
                  <c:v>6.6998062425586234E-3</c:v>
                </c:pt>
                <c:pt idx="2635">
                  <c:v>6.5695067896008996E-3</c:v>
                </c:pt>
                <c:pt idx="2636">
                  <c:v>6.5672431085793074E-3</c:v>
                </c:pt>
                <c:pt idx="2637">
                  <c:v>6.5649915417451089E-3</c:v>
                </c:pt>
                <c:pt idx="2638">
                  <c:v>6.5627526832425795E-3</c:v>
                </c:pt>
                <c:pt idx="2639">
                  <c:v>6.4664996625067158E-3</c:v>
                </c:pt>
                <c:pt idx="2640">
                  <c:v>6.4397197799948569E-3</c:v>
                </c:pt>
                <c:pt idx="2641">
                  <c:v>6.2802893464774514E-3</c:v>
                </c:pt>
                <c:pt idx="2642">
                  <c:v>6.2249753555352547E-3</c:v>
                </c:pt>
                <c:pt idx="2643">
                  <c:v>6.2095433036571997E-3</c:v>
                </c:pt>
                <c:pt idx="2644">
                  <c:v>6.2029527032809719E-3</c:v>
                </c:pt>
                <c:pt idx="2645">
                  <c:v>6.0846610436820249E-3</c:v>
                </c:pt>
                <c:pt idx="2646">
                  <c:v>6.0780965492997913E-3</c:v>
                </c:pt>
                <c:pt idx="2647">
                  <c:v>6.0234218057755402E-3</c:v>
                </c:pt>
                <c:pt idx="2648">
                  <c:v>5.9447318530555923E-3</c:v>
                </c:pt>
                <c:pt idx="2649">
                  <c:v>5.9316679807472307E-3</c:v>
                </c:pt>
                <c:pt idx="2650">
                  <c:v>5.929494726356877E-3</c:v>
                </c:pt>
                <c:pt idx="2651">
                  <c:v>5.9273285168135424E-3</c:v>
                </c:pt>
                <c:pt idx="2652">
                  <c:v>5.9251848139589844E-3</c:v>
                </c:pt>
                <c:pt idx="2653">
                  <c:v>5.871658714625653E-3</c:v>
                </c:pt>
                <c:pt idx="2654">
                  <c:v>5.8438727792928741E-3</c:v>
                </c:pt>
                <c:pt idx="2655">
                  <c:v>5.8331927469055557E-3</c:v>
                </c:pt>
                <c:pt idx="2656">
                  <c:v>5.818270188995626E-3</c:v>
                </c:pt>
                <c:pt idx="2657">
                  <c:v>5.8161389934547119E-3</c:v>
                </c:pt>
                <c:pt idx="2658">
                  <c:v>5.8140087962975026E-3</c:v>
                </c:pt>
                <c:pt idx="2659">
                  <c:v>5.7590324580508948E-3</c:v>
                </c:pt>
                <c:pt idx="2660">
                  <c:v>5.7147243380952289E-3</c:v>
                </c:pt>
                <c:pt idx="2661">
                  <c:v>5.6308834190462037E-3</c:v>
                </c:pt>
                <c:pt idx="2662">
                  <c:v>5.589021110515598E-3</c:v>
                </c:pt>
                <c:pt idx="2663">
                  <c:v>5.5576958778795161E-3</c:v>
                </c:pt>
                <c:pt idx="2664">
                  <c:v>5.5138427782588659E-3</c:v>
                </c:pt>
                <c:pt idx="2665">
                  <c:v>5.505504694370362E-3</c:v>
                </c:pt>
                <c:pt idx="2666">
                  <c:v>5.4888288377532716E-3</c:v>
                </c:pt>
                <c:pt idx="2667">
                  <c:v>5.4764239896092949E-3</c:v>
                </c:pt>
                <c:pt idx="2668">
                  <c:v>5.4661463901647745E-3</c:v>
                </c:pt>
                <c:pt idx="2669">
                  <c:v>5.303181983914591E-3</c:v>
                </c:pt>
                <c:pt idx="2670">
                  <c:v>5.2685601157935573E-3</c:v>
                </c:pt>
                <c:pt idx="2671">
                  <c:v>5.1280381656247445E-3</c:v>
                </c:pt>
                <c:pt idx="2672">
                  <c:v>5.1260020816884574E-3</c:v>
                </c:pt>
                <c:pt idx="2673">
                  <c:v>5.0832630315404788E-3</c:v>
                </c:pt>
                <c:pt idx="2674">
                  <c:v>5.0812291171465204E-3</c:v>
                </c:pt>
                <c:pt idx="2675">
                  <c:v>5.0772162971442179E-3</c:v>
                </c:pt>
                <c:pt idx="2676">
                  <c:v>5.0471438181460626E-3</c:v>
                </c:pt>
                <c:pt idx="2677">
                  <c:v>4.7899361375713396E-3</c:v>
                </c:pt>
                <c:pt idx="2678">
                  <c:v>4.7363774552632923E-3</c:v>
                </c:pt>
                <c:pt idx="2679">
                  <c:v>4.643454370418393E-3</c:v>
                </c:pt>
                <c:pt idx="2680">
                  <c:v>4.5423215843685433E-3</c:v>
                </c:pt>
                <c:pt idx="2681">
                  <c:v>4.4784363163658508E-3</c:v>
                </c:pt>
                <c:pt idx="2682">
                  <c:v>4.4648871911949868E-3</c:v>
                </c:pt>
                <c:pt idx="2683">
                  <c:v>4.4281203315929395E-3</c:v>
                </c:pt>
                <c:pt idx="2684">
                  <c:v>4.3685181036333372E-3</c:v>
                </c:pt>
                <c:pt idx="2685">
                  <c:v>4.3148180319509616E-3</c:v>
                </c:pt>
                <c:pt idx="2686">
                  <c:v>4.3129095234496961E-3</c:v>
                </c:pt>
                <c:pt idx="2687">
                  <c:v>4.2976752731550385E-3</c:v>
                </c:pt>
                <c:pt idx="2688">
                  <c:v>4.2387678758641191E-3</c:v>
                </c:pt>
                <c:pt idx="2689">
                  <c:v>4.2330780166802149E-3</c:v>
                </c:pt>
                <c:pt idx="2690">
                  <c:v>4.1952231598338064E-3</c:v>
                </c:pt>
                <c:pt idx="2691">
                  <c:v>4.1819779094574233E-3</c:v>
                </c:pt>
                <c:pt idx="2692">
                  <c:v>4.1744158561917762E-3</c:v>
                </c:pt>
                <c:pt idx="2693">
                  <c:v>4.0593831436546582E-3</c:v>
                </c:pt>
                <c:pt idx="2694">
                  <c:v>3.9619253702877048E-3</c:v>
                </c:pt>
                <c:pt idx="2695">
                  <c:v>3.930147525435212E-3</c:v>
                </c:pt>
                <c:pt idx="2696">
                  <c:v>3.9170749682548188E-3</c:v>
                </c:pt>
                <c:pt idx="2697">
                  <c:v>3.9022388335421803E-3</c:v>
                </c:pt>
                <c:pt idx="2698">
                  <c:v>3.8375761224199952E-3</c:v>
                </c:pt>
                <c:pt idx="2699">
                  <c:v>3.7084445840788556E-3</c:v>
                </c:pt>
                <c:pt idx="2700">
                  <c:v>3.697459874071538E-3</c:v>
                </c:pt>
                <c:pt idx="2701">
                  <c:v>3.6846686735448842E-3</c:v>
                </c:pt>
                <c:pt idx="2702">
                  <c:v>3.6372117798495742E-3</c:v>
                </c:pt>
                <c:pt idx="2703">
                  <c:v>3.6026881902758963E-3</c:v>
                </c:pt>
                <c:pt idx="2704">
                  <c:v>3.5972630377321059E-3</c:v>
                </c:pt>
                <c:pt idx="2705">
                  <c:v>3.5685046747142481E-3</c:v>
                </c:pt>
                <c:pt idx="2706">
                  <c:v>3.5595935300992616E-3</c:v>
                </c:pt>
                <c:pt idx="2707">
                  <c:v>3.509825076528101E-3</c:v>
                </c:pt>
                <c:pt idx="2708">
                  <c:v>3.295922368807313E-3</c:v>
                </c:pt>
                <c:pt idx="2709">
                  <c:v>3.2012836116654076E-3</c:v>
                </c:pt>
                <c:pt idx="2710">
                  <c:v>3.1312923671906741E-3</c:v>
                </c:pt>
                <c:pt idx="2711">
                  <c:v>3.1242962222689441E-3</c:v>
                </c:pt>
                <c:pt idx="2712">
                  <c:v>3.0946489394301641E-3</c:v>
                </c:pt>
                <c:pt idx="2713">
                  <c:v>3.0876944861178289E-3</c:v>
                </c:pt>
                <c:pt idx="2714">
                  <c:v>2.9712336138693067E-3</c:v>
                </c:pt>
                <c:pt idx="2715">
                  <c:v>2.9660433011715463E-3</c:v>
                </c:pt>
                <c:pt idx="2716">
                  <c:v>2.9435591174323005E-3</c:v>
                </c:pt>
                <c:pt idx="2717">
                  <c:v>2.9418312012290991E-3</c:v>
                </c:pt>
                <c:pt idx="2718">
                  <c:v>2.9401182536529262E-3</c:v>
                </c:pt>
                <c:pt idx="2719">
                  <c:v>2.8906152336118339E-3</c:v>
                </c:pt>
                <c:pt idx="2720">
                  <c:v>2.8480081342759254E-3</c:v>
                </c:pt>
                <c:pt idx="2721">
                  <c:v>2.8463048045447316E-3</c:v>
                </c:pt>
                <c:pt idx="2722">
                  <c:v>2.8190846229230325E-3</c:v>
                </c:pt>
                <c:pt idx="2723">
                  <c:v>2.8038330043871117E-3</c:v>
                </c:pt>
                <c:pt idx="2724">
                  <c:v>2.8004562522885661E-3</c:v>
                </c:pt>
                <c:pt idx="2725">
                  <c:v>2.7180737899397695E-3</c:v>
                </c:pt>
                <c:pt idx="2726">
                  <c:v>2.7130587251480037E-3</c:v>
                </c:pt>
                <c:pt idx="2727">
                  <c:v>2.7047105763886572E-3</c:v>
                </c:pt>
                <c:pt idx="2728">
                  <c:v>2.7030646523882288E-3</c:v>
                </c:pt>
                <c:pt idx="2729">
                  <c:v>2.6572489082741296E-3</c:v>
                </c:pt>
                <c:pt idx="2730">
                  <c:v>2.6507260627144868E-3</c:v>
                </c:pt>
                <c:pt idx="2731">
                  <c:v>2.6312076754644595E-3</c:v>
                </c:pt>
                <c:pt idx="2732">
                  <c:v>2.6263306978663529E-3</c:v>
                </c:pt>
                <c:pt idx="2733">
                  <c:v>2.6101991988059957E-3</c:v>
                </c:pt>
                <c:pt idx="2734">
                  <c:v>2.6085919581295513E-3</c:v>
                </c:pt>
                <c:pt idx="2735">
                  <c:v>2.5511194161224166E-3</c:v>
                </c:pt>
                <c:pt idx="2736">
                  <c:v>2.5495232462381637E-3</c:v>
                </c:pt>
                <c:pt idx="2737">
                  <c:v>2.4778400764630219E-3</c:v>
                </c:pt>
                <c:pt idx="2738">
                  <c:v>2.4715652778769144E-3</c:v>
                </c:pt>
                <c:pt idx="2739">
                  <c:v>2.4229819491422134E-3</c:v>
                </c:pt>
                <c:pt idx="2740">
                  <c:v>2.4089528457221839E-3</c:v>
                </c:pt>
                <c:pt idx="2741">
                  <c:v>2.3762684221607967E-3</c:v>
                </c:pt>
                <c:pt idx="2742">
                  <c:v>2.3607133240587043E-3</c:v>
                </c:pt>
                <c:pt idx="2743">
                  <c:v>2.3544917723236298E-3</c:v>
                </c:pt>
                <c:pt idx="2744">
                  <c:v>2.286089303791536E-3</c:v>
                </c:pt>
                <c:pt idx="2745">
                  <c:v>2.2503578556677039E-3</c:v>
                </c:pt>
                <c:pt idx="2746">
                  <c:v>2.236469291432707E-3</c:v>
                </c:pt>
                <c:pt idx="2747">
                  <c:v>2.2287766878968962E-3</c:v>
                </c:pt>
                <c:pt idx="2748">
                  <c:v>2.2241652770288024E-3</c:v>
                </c:pt>
                <c:pt idx="2749">
                  <c:v>2.1428714639283317E-3</c:v>
                </c:pt>
                <c:pt idx="2750">
                  <c:v>2.1398111707669211E-3</c:v>
                </c:pt>
                <c:pt idx="2751">
                  <c:v>2.062175154541066E-3</c:v>
                </c:pt>
                <c:pt idx="2752">
                  <c:v>2.0484960568457403E-3</c:v>
                </c:pt>
                <c:pt idx="2753">
                  <c:v>1.9354017506301115E-3</c:v>
                </c:pt>
                <c:pt idx="2754">
                  <c:v>1.9189592441907675E-3</c:v>
                </c:pt>
                <c:pt idx="2755">
                  <c:v>1.9159960058449776E-3</c:v>
                </c:pt>
                <c:pt idx="2756">
                  <c:v>1.7975706444371784E-3</c:v>
                </c:pt>
                <c:pt idx="2757">
                  <c:v>1.7784200412872704E-3</c:v>
                </c:pt>
                <c:pt idx="2758">
                  <c:v>1.7564937573091627E-3</c:v>
                </c:pt>
                <c:pt idx="2759">
                  <c:v>1.7550390053453445E-3</c:v>
                </c:pt>
                <c:pt idx="2760">
                  <c:v>1.7274282988615321E-3</c:v>
                </c:pt>
                <c:pt idx="2761">
                  <c:v>1.7245396370386388E-3</c:v>
                </c:pt>
                <c:pt idx="2762">
                  <c:v>1.665450589970629E-3</c:v>
                </c:pt>
                <c:pt idx="2763">
                  <c:v>1.6596871459142223E-3</c:v>
                </c:pt>
                <c:pt idx="2764">
                  <c:v>1.6409694587329166E-3</c:v>
                </c:pt>
                <c:pt idx="2765">
                  <c:v>1.6294745178619756E-3</c:v>
                </c:pt>
                <c:pt idx="2766">
                  <c:v>1.6280452185666028E-3</c:v>
                </c:pt>
                <c:pt idx="2767">
                  <c:v>1.6223948934352514E-3</c:v>
                </c:pt>
                <c:pt idx="2768">
                  <c:v>1.6083434793690351E-3</c:v>
                </c:pt>
                <c:pt idx="2769">
                  <c:v>1.5656259689433665E-3</c:v>
                </c:pt>
                <c:pt idx="2770">
                  <c:v>1.5546169526498915E-3</c:v>
                </c:pt>
                <c:pt idx="2771">
                  <c:v>1.5518801994692361E-3</c:v>
                </c:pt>
                <c:pt idx="2772">
                  <c:v>1.5045193885186246E-3</c:v>
                </c:pt>
                <c:pt idx="2773">
                  <c:v>1.4938323615620417E-3</c:v>
                </c:pt>
                <c:pt idx="2774">
                  <c:v>1.4925149440686389E-3</c:v>
                </c:pt>
                <c:pt idx="2775">
                  <c:v>1.478333262868796E-3</c:v>
                </c:pt>
                <c:pt idx="2776">
                  <c:v>1.4654431853269145E-3</c:v>
                </c:pt>
                <c:pt idx="2777">
                  <c:v>1.445052665926541E-3</c:v>
                </c:pt>
                <c:pt idx="2778">
                  <c:v>1.3737874679849581E-3</c:v>
                </c:pt>
                <c:pt idx="2779">
                  <c:v>1.3140169770245159E-3</c:v>
                </c:pt>
                <c:pt idx="2780">
                  <c:v>1.3127475899341512E-3</c:v>
                </c:pt>
                <c:pt idx="2781">
                  <c:v>1.3013409439003136E-3</c:v>
                </c:pt>
                <c:pt idx="2782">
                  <c:v>1.2761854983449224E-3</c:v>
                </c:pt>
                <c:pt idx="2783">
                  <c:v>1.2336058362135461E-3</c:v>
                </c:pt>
                <c:pt idx="2784">
                  <c:v>1.2224445751448682E-3</c:v>
                </c:pt>
                <c:pt idx="2785">
                  <c:v>1.2212070067287811E-3</c:v>
                </c:pt>
                <c:pt idx="2786">
                  <c:v>1.1878133426935975E-3</c:v>
                </c:pt>
                <c:pt idx="2787">
                  <c:v>1.1755555631236003E-3</c:v>
                </c:pt>
                <c:pt idx="2788">
                  <c:v>1.1315070695309326E-3</c:v>
                </c:pt>
                <c:pt idx="2789">
                  <c:v>1.1302874627731455E-3</c:v>
                </c:pt>
                <c:pt idx="2790">
                  <c:v>1.1205824663794257E-3</c:v>
                </c:pt>
                <c:pt idx="2791">
                  <c:v>1.118158719472114E-3</c:v>
                </c:pt>
                <c:pt idx="2792">
                  <c:v>1.1036404998631783E-3</c:v>
                </c:pt>
                <c:pt idx="2793">
                  <c:v>1.1024308769860944E-3</c:v>
                </c:pt>
                <c:pt idx="2794">
                  <c:v>1.1000399055775933E-3</c:v>
                </c:pt>
                <c:pt idx="2795">
                  <c:v>1.0988564182314755E-3</c:v>
                </c:pt>
                <c:pt idx="2796">
                  <c:v>1.0976744593287958E-3</c:v>
                </c:pt>
                <c:pt idx="2797">
                  <c:v>1.0860857809524224E-3</c:v>
                </c:pt>
                <c:pt idx="2798">
                  <c:v>1.0814598736879062E-3</c:v>
                </c:pt>
                <c:pt idx="2799">
                  <c:v>1.0791472076088001E-3</c:v>
                </c:pt>
                <c:pt idx="2800">
                  <c:v>1.0515485093133901E-3</c:v>
                </c:pt>
                <c:pt idx="2801">
                  <c:v>9.6333263160334537E-4</c:v>
                </c:pt>
                <c:pt idx="2802">
                  <c:v>9.0737998328141358E-4</c:v>
                </c:pt>
                <c:pt idx="2803">
                  <c:v>8.6293870489353552E-4</c:v>
                </c:pt>
                <c:pt idx="2804">
                  <c:v>7.8839321580605692E-4</c:v>
                </c:pt>
                <c:pt idx="2805">
                  <c:v>7.0627651607866107E-4</c:v>
                </c:pt>
                <c:pt idx="2806">
                  <c:v>7.0515336899840955E-4</c:v>
                </c:pt>
                <c:pt idx="2807">
                  <c:v>6.9960138456782745E-4</c:v>
                </c:pt>
                <c:pt idx="2808">
                  <c:v>6.8857310375070653E-4</c:v>
                </c:pt>
                <c:pt idx="2809">
                  <c:v>6.7869848284402229E-4</c:v>
                </c:pt>
                <c:pt idx="2810">
                  <c:v>6.7326751839936886E-4</c:v>
                </c:pt>
                <c:pt idx="2811">
                  <c:v>6.635530264869577E-4</c:v>
                </c:pt>
                <c:pt idx="2812">
                  <c:v>6.5926503584029972E-4</c:v>
                </c:pt>
                <c:pt idx="2813">
                  <c:v>6.5606669373623509E-4</c:v>
                </c:pt>
                <c:pt idx="2814">
                  <c:v>6.5501345455425217E-4</c:v>
                </c:pt>
                <c:pt idx="2815">
                  <c:v>6.3507333496423441E-4</c:v>
                </c:pt>
                <c:pt idx="2816">
                  <c:v>6.3302044027713374E-4</c:v>
                </c:pt>
                <c:pt idx="2817">
                  <c:v>6.3199794829418637E-4</c:v>
                </c:pt>
                <c:pt idx="2818">
                  <c:v>6.2795665730839547E-4</c:v>
                </c:pt>
                <c:pt idx="2819">
                  <c:v>6.2493615378167422E-4</c:v>
                </c:pt>
                <c:pt idx="2820">
                  <c:v>6.1506345347344196E-4</c:v>
                </c:pt>
                <c:pt idx="2821">
                  <c:v>6.1309560968428301E-4</c:v>
                </c:pt>
                <c:pt idx="2822">
                  <c:v>6.0234586229151522E-4</c:v>
                </c:pt>
                <c:pt idx="2823">
                  <c:v>5.9941552029287362E-4</c:v>
                </c:pt>
                <c:pt idx="2824">
                  <c:v>5.9652513157505585E-4</c:v>
                </c:pt>
                <c:pt idx="2825">
                  <c:v>5.9364186570848396E-4</c:v>
                </c:pt>
                <c:pt idx="2826">
                  <c:v>5.7278185406548008E-4</c:v>
                </c:pt>
                <c:pt idx="2827">
                  <c:v>5.6434073968814622E-4</c:v>
                </c:pt>
                <c:pt idx="2828">
                  <c:v>5.2736327639269561E-4</c:v>
                </c:pt>
                <c:pt idx="2829">
                  <c:v>5.1912090220295501E-4</c:v>
                </c:pt>
                <c:pt idx="2830">
                  <c:v>5.1639499528129823E-4</c:v>
                </c:pt>
                <c:pt idx="2831">
                  <c:v>5.1462818825046507E-4</c:v>
                </c:pt>
                <c:pt idx="2832">
                  <c:v>5.1287225108942848E-4</c:v>
                </c:pt>
                <c:pt idx="2833">
                  <c:v>5.0584861425151146E-4</c:v>
                </c:pt>
                <c:pt idx="2834">
                  <c:v>4.9707868384647616E-4</c:v>
                </c:pt>
                <c:pt idx="2835">
                  <c:v>4.8920683037637677E-4</c:v>
                </c:pt>
                <c:pt idx="2836">
                  <c:v>4.8661168755400399E-4</c:v>
                </c:pt>
                <c:pt idx="2837">
                  <c:v>4.8491942671406924E-4</c:v>
                </c:pt>
                <c:pt idx="2838">
                  <c:v>4.6645861758214943E-4</c:v>
                </c:pt>
                <c:pt idx="2839">
                  <c:v>4.463261093034357E-4</c:v>
                </c:pt>
                <c:pt idx="2840">
                  <c:v>4.4551302624908188E-4</c:v>
                </c:pt>
                <c:pt idx="2841">
                  <c:v>4.3413115924670635E-4</c:v>
                </c:pt>
                <c:pt idx="2842">
                  <c:v>4.3251163716364504E-4</c:v>
                </c:pt>
                <c:pt idx="2843">
                  <c:v>4.2225203531979713E-4</c:v>
                </c:pt>
                <c:pt idx="2844">
                  <c:v>4.2147413035387588E-4</c:v>
                </c:pt>
                <c:pt idx="2845">
                  <c:v>4.1762707458119458E-4</c:v>
                </c:pt>
                <c:pt idx="2846">
                  <c:v>3.7159889189480834E-4</c:v>
                </c:pt>
                <c:pt idx="2847">
                  <c:v>3.5420061747252411E-4</c:v>
                </c:pt>
                <c:pt idx="2848">
                  <c:v>3.4966584378922722E-4</c:v>
                </c:pt>
                <c:pt idx="2849">
                  <c:v>3.4664630709486477E-4</c:v>
                </c:pt>
                <c:pt idx="2850">
                  <c:v>3.4592021283261546E-4</c:v>
                </c:pt>
                <c:pt idx="2851">
                  <c:v>3.3507309072787722E-4</c:v>
                </c:pt>
                <c:pt idx="2852">
                  <c:v>3.3435269778267978E-4</c:v>
                </c:pt>
                <c:pt idx="2853">
                  <c:v>3.3075476461832514E-4</c:v>
                </c:pt>
                <c:pt idx="2854">
                  <c:v>3.2499955310743141E-4</c:v>
                </c:pt>
                <c:pt idx="2855">
                  <c:v>3.1501554509415008E-4</c:v>
                </c:pt>
                <c:pt idx="2856">
                  <c:v>3.1431664692312941E-4</c:v>
                </c:pt>
                <c:pt idx="2857">
                  <c:v>3.1152253479405637E-4</c:v>
                </c:pt>
                <c:pt idx="2858">
                  <c:v>2.9278669752441557E-4</c:v>
                </c:pt>
                <c:pt idx="2859">
                  <c:v>2.7087761716750936E-4</c:v>
                </c:pt>
                <c:pt idx="2860">
                  <c:v>2.7019392982413648E-4</c:v>
                </c:pt>
                <c:pt idx="2861">
                  <c:v>2.5800186597265437E-4</c:v>
                </c:pt>
                <c:pt idx="2862">
                  <c:v>2.5732793191824473E-4</c:v>
                </c:pt>
                <c:pt idx="2863">
                  <c:v>2.5329839360691757E-4</c:v>
                </c:pt>
                <c:pt idx="2864">
                  <c:v>2.4402611293813061E-4</c:v>
                </c:pt>
                <c:pt idx="2865">
                  <c:v>2.4337092009702022E-4</c:v>
                </c:pt>
                <c:pt idx="2866">
                  <c:v>2.4211754785800899E-4</c:v>
                </c:pt>
                <c:pt idx="2867">
                  <c:v>2.329241699417953E-4</c:v>
                </c:pt>
                <c:pt idx="2868">
                  <c:v>2.298775115945072E-4</c:v>
                </c:pt>
                <c:pt idx="2869">
                  <c:v>1.9952011584738162E-4</c:v>
                </c:pt>
                <c:pt idx="2870">
                  <c:v>1.989549582274488E-4</c:v>
                </c:pt>
                <c:pt idx="2871">
                  <c:v>1.9839091008156705E-4</c:v>
                </c:pt>
                <c:pt idx="2872">
                  <c:v>1.9388780395079698E-4</c:v>
                </c:pt>
                <c:pt idx="2873">
                  <c:v>1.927625484790263E-4</c:v>
                </c:pt>
                <c:pt idx="2874">
                  <c:v>1.8723506206616563E-4</c:v>
                </c:pt>
                <c:pt idx="2875">
                  <c:v>1.8672912537668465E-4</c:v>
                </c:pt>
                <c:pt idx="2876">
                  <c:v>1.8400710934526852E-4</c:v>
                </c:pt>
                <c:pt idx="2877">
                  <c:v>1.6821286706690061E-4</c:v>
                </c:pt>
                <c:pt idx="2878">
                  <c:v>1.6776777012375758E-4</c:v>
                </c:pt>
                <c:pt idx="2879">
                  <c:v>1.6378248473672695E-4</c:v>
                </c:pt>
                <c:pt idx="2880">
                  <c:v>1.6292240732798465E-4</c:v>
                </c:pt>
                <c:pt idx="2881">
                  <c:v>1.2546462543443465E-4</c:v>
                </c:pt>
                <c:pt idx="2882">
                  <c:v>1.2464244546310602E-4</c:v>
                </c:pt>
                <c:pt idx="2883">
                  <c:v>1.2152704394179423E-4</c:v>
                </c:pt>
                <c:pt idx="2884">
                  <c:v>1.1673561927610967E-4</c:v>
                </c:pt>
                <c:pt idx="2885">
                  <c:v>5.0734302054748407E-5</c:v>
                </c:pt>
                <c:pt idx="2886">
                  <c:v>2.6760335325064327E-5</c:v>
                </c:pt>
                <c:pt idx="2887">
                  <c:v>2.2514431400152771E-5</c:v>
                </c:pt>
                <c:pt idx="2888">
                  <c:v>1.9936786112199756E-5</c:v>
                </c:pt>
                <c:pt idx="2889">
                  <c:v>1.962394186048633E-5</c:v>
                </c:pt>
                <c:pt idx="2890">
                  <c:v>7.6810268108252797E-6</c:v>
                </c:pt>
                <c:pt idx="2891">
                  <c:v>2.281942647950395E-6</c:v>
                </c:pt>
                <c:pt idx="2892">
                  <c:v>1.9212377323828729E-6</c:v>
                </c:pt>
                <c:pt idx="2893">
                  <c:v>1.5996571943486087E-6</c:v>
                </c:pt>
                <c:pt idx="2894">
                  <c:v>-2.3671988604338431E-11</c:v>
                </c:pt>
                <c:pt idx="2895">
                  <c:v>-2.3671988604338431E-11</c:v>
                </c:pt>
                <c:pt idx="2896">
                  <c:v>-2.3671988604338431E-11</c:v>
                </c:pt>
                <c:pt idx="2897">
                  <c:v>-2.3671988604338431E-11</c:v>
                </c:pt>
                <c:pt idx="2898">
                  <c:v>-2.3671988604338431E-11</c:v>
                </c:pt>
                <c:pt idx="2899">
                  <c:v>-2.3671988604338431E-11</c:v>
                </c:pt>
                <c:pt idx="2900">
                  <c:v>-2.3671988604338431E-11</c:v>
                </c:pt>
                <c:pt idx="2901">
                  <c:v>-2.3671988604338431E-11</c:v>
                </c:pt>
                <c:pt idx="2902">
                  <c:v>-2.3671988604338431E-11</c:v>
                </c:pt>
                <c:pt idx="2903">
                  <c:v>-2.3671988604338431E-11</c:v>
                </c:pt>
                <c:pt idx="2904">
                  <c:v>-2.3671988604338431E-11</c:v>
                </c:pt>
                <c:pt idx="2905">
                  <c:v>-2.3671988604338431E-11</c:v>
                </c:pt>
                <c:pt idx="2906">
                  <c:v>-2.3671988604338431E-11</c:v>
                </c:pt>
                <c:pt idx="2907">
                  <c:v>-2.3671988604338431E-11</c:v>
                </c:pt>
                <c:pt idx="2908">
                  <c:v>-2.3671988604338431E-11</c:v>
                </c:pt>
                <c:pt idx="2909">
                  <c:v>-2.3671988604338431E-11</c:v>
                </c:pt>
                <c:pt idx="2910">
                  <c:v>-2.3671988604338431E-11</c:v>
                </c:pt>
                <c:pt idx="2911">
                  <c:v>-2.3671988604338431E-11</c:v>
                </c:pt>
                <c:pt idx="2912">
                  <c:v>-2.3671988604338431E-11</c:v>
                </c:pt>
                <c:pt idx="2913">
                  <c:v>-2.3671988604338431E-11</c:v>
                </c:pt>
                <c:pt idx="2914">
                  <c:v>-2.3671988604338431E-11</c:v>
                </c:pt>
                <c:pt idx="2915">
                  <c:v>-2.3671988604338431E-11</c:v>
                </c:pt>
                <c:pt idx="2916">
                  <c:v>-2.3671988604338431E-11</c:v>
                </c:pt>
                <c:pt idx="2917">
                  <c:v>-2.3671988604338431E-11</c:v>
                </c:pt>
                <c:pt idx="2918">
                  <c:v>-2.3671988604338431E-11</c:v>
                </c:pt>
                <c:pt idx="2919">
                  <c:v>-2.3671988604338431E-11</c:v>
                </c:pt>
                <c:pt idx="2920">
                  <c:v>-2.3671988604338431E-11</c:v>
                </c:pt>
                <c:pt idx="2921">
                  <c:v>-2.3671988604338431E-11</c:v>
                </c:pt>
                <c:pt idx="2922">
                  <c:v>-2.3671988604338431E-11</c:v>
                </c:pt>
                <c:pt idx="2923">
                  <c:v>-2.3671988604338431E-11</c:v>
                </c:pt>
                <c:pt idx="2924">
                  <c:v>-2.3671988604338431E-11</c:v>
                </c:pt>
                <c:pt idx="2925">
                  <c:v>-2.3671988604338431E-11</c:v>
                </c:pt>
                <c:pt idx="2926">
                  <c:v>-2.3671988604338431E-11</c:v>
                </c:pt>
                <c:pt idx="2927">
                  <c:v>-2.3671988604338431E-11</c:v>
                </c:pt>
                <c:pt idx="2928">
                  <c:v>-2.3671988604338431E-11</c:v>
                </c:pt>
                <c:pt idx="2929">
                  <c:v>-2.3671988604338431E-11</c:v>
                </c:pt>
                <c:pt idx="2930">
                  <c:v>-2.3671988604338431E-11</c:v>
                </c:pt>
                <c:pt idx="2931">
                  <c:v>-2.3671988604338431E-11</c:v>
                </c:pt>
                <c:pt idx="2932">
                  <c:v>-2.3671988604338431E-11</c:v>
                </c:pt>
                <c:pt idx="2933">
                  <c:v>-2.3671988604338431E-11</c:v>
                </c:pt>
                <c:pt idx="2934">
                  <c:v>-2.3671988604338431E-11</c:v>
                </c:pt>
                <c:pt idx="2935">
                  <c:v>-2.3671988604338431E-11</c:v>
                </c:pt>
                <c:pt idx="2936">
                  <c:v>-2.3671988604338431E-11</c:v>
                </c:pt>
                <c:pt idx="2937">
                  <c:v>-2.3671988604338431E-11</c:v>
                </c:pt>
                <c:pt idx="2938">
                  <c:v>-2.3671988604338431E-11</c:v>
                </c:pt>
                <c:pt idx="2939">
                  <c:v>-2.3671988604338431E-11</c:v>
                </c:pt>
                <c:pt idx="2940">
                  <c:v>-2.3671988604338431E-11</c:v>
                </c:pt>
                <c:pt idx="2941">
                  <c:v>-2.3671988604338431E-11</c:v>
                </c:pt>
                <c:pt idx="2942">
                  <c:v>-2.3671988604338431E-11</c:v>
                </c:pt>
                <c:pt idx="2943">
                  <c:v>-2.3671988604338431E-11</c:v>
                </c:pt>
                <c:pt idx="2944">
                  <c:v>-2.3671988604338431E-11</c:v>
                </c:pt>
                <c:pt idx="2945">
                  <c:v>-2.3671988604338431E-11</c:v>
                </c:pt>
                <c:pt idx="2946">
                  <c:v>-2.3671988604338431E-11</c:v>
                </c:pt>
                <c:pt idx="2947">
                  <c:v>-2.3671988604338431E-11</c:v>
                </c:pt>
                <c:pt idx="2948">
                  <c:v>-2.3671988604338431E-11</c:v>
                </c:pt>
                <c:pt idx="2949">
                  <c:v>-2.3671988604338431E-11</c:v>
                </c:pt>
                <c:pt idx="2950">
                  <c:v>-2.3671988604338431E-11</c:v>
                </c:pt>
                <c:pt idx="2951">
                  <c:v>-2.3671988604338431E-11</c:v>
                </c:pt>
                <c:pt idx="2952">
                  <c:v>-2.3671988604338431E-11</c:v>
                </c:pt>
                <c:pt idx="2953">
                  <c:v>-2.3671988604338431E-11</c:v>
                </c:pt>
                <c:pt idx="2954">
                  <c:v>-2.3671988604338431E-11</c:v>
                </c:pt>
                <c:pt idx="2955">
                  <c:v>-2.3671988604338431E-11</c:v>
                </c:pt>
                <c:pt idx="2956">
                  <c:v>-2.3671988604338431E-11</c:v>
                </c:pt>
                <c:pt idx="2957">
                  <c:v>-2.3671988604338431E-11</c:v>
                </c:pt>
                <c:pt idx="2958">
                  <c:v>-2.3671988604338431E-11</c:v>
                </c:pt>
                <c:pt idx="2959">
                  <c:v>-2.3671988604338431E-11</c:v>
                </c:pt>
                <c:pt idx="2960">
                  <c:v>-2.3671988604338431E-11</c:v>
                </c:pt>
                <c:pt idx="2961">
                  <c:v>-2.3671988604338431E-11</c:v>
                </c:pt>
                <c:pt idx="2962">
                  <c:v>-2.3671988604338431E-11</c:v>
                </c:pt>
                <c:pt idx="2963">
                  <c:v>-2.3671988604338431E-11</c:v>
                </c:pt>
                <c:pt idx="2964">
                  <c:v>-2.3671988604338431E-11</c:v>
                </c:pt>
                <c:pt idx="2965">
                  <c:v>-2.3671988604338431E-11</c:v>
                </c:pt>
                <c:pt idx="2966">
                  <c:v>-2.3671988604338431E-11</c:v>
                </c:pt>
                <c:pt idx="2967">
                  <c:v>-2.3671988604338431E-11</c:v>
                </c:pt>
                <c:pt idx="2968">
                  <c:v>-2.3671988604338431E-11</c:v>
                </c:pt>
                <c:pt idx="2969">
                  <c:v>-2.3671988604338431E-11</c:v>
                </c:pt>
                <c:pt idx="2970">
                  <c:v>-2.3671988604338431E-11</c:v>
                </c:pt>
                <c:pt idx="2971">
                  <c:v>-2.3671988604338431E-11</c:v>
                </c:pt>
                <c:pt idx="2972">
                  <c:v>-2.3671988604338431E-11</c:v>
                </c:pt>
                <c:pt idx="2973">
                  <c:v>-2.3671988604338431E-11</c:v>
                </c:pt>
                <c:pt idx="2974">
                  <c:v>-2.3671988604338431E-11</c:v>
                </c:pt>
                <c:pt idx="2975">
                  <c:v>-2.3671988604338431E-11</c:v>
                </c:pt>
                <c:pt idx="2976">
                  <c:v>-2.3671988604338431E-11</c:v>
                </c:pt>
                <c:pt idx="2977">
                  <c:v>-2.3671988604338431E-11</c:v>
                </c:pt>
                <c:pt idx="2978">
                  <c:v>-2.3671988604338431E-11</c:v>
                </c:pt>
                <c:pt idx="2979">
                  <c:v>-2.3671988604338431E-11</c:v>
                </c:pt>
                <c:pt idx="2980">
                  <c:v>-2.3671988604338431E-11</c:v>
                </c:pt>
                <c:pt idx="2981">
                  <c:v>-2.3671988604338431E-11</c:v>
                </c:pt>
                <c:pt idx="2982">
                  <c:v>-2.3671988604338431E-11</c:v>
                </c:pt>
                <c:pt idx="2983">
                  <c:v>-2.3671988604338431E-11</c:v>
                </c:pt>
                <c:pt idx="2984">
                  <c:v>-2.3671988604338431E-11</c:v>
                </c:pt>
                <c:pt idx="2985">
                  <c:v>-2.3671988604338431E-11</c:v>
                </c:pt>
                <c:pt idx="2986">
                  <c:v>-2.3671988604338431E-11</c:v>
                </c:pt>
                <c:pt idx="2987">
                  <c:v>-2.3671988604338431E-11</c:v>
                </c:pt>
                <c:pt idx="2988">
                  <c:v>-2.3671988604338431E-11</c:v>
                </c:pt>
                <c:pt idx="2989">
                  <c:v>-2.3671988604338431E-11</c:v>
                </c:pt>
                <c:pt idx="2990">
                  <c:v>-2.3671988604338431E-11</c:v>
                </c:pt>
                <c:pt idx="2991">
                  <c:v>-2.3671988604338431E-11</c:v>
                </c:pt>
                <c:pt idx="2992">
                  <c:v>-2.3671988604338431E-11</c:v>
                </c:pt>
                <c:pt idx="2993">
                  <c:v>-2.3671988604338431E-11</c:v>
                </c:pt>
                <c:pt idx="2994">
                  <c:v>-2.3671988604338431E-11</c:v>
                </c:pt>
                <c:pt idx="2995">
                  <c:v>-2.3671988604338431E-11</c:v>
                </c:pt>
                <c:pt idx="2996">
                  <c:v>-2.3671988604338431E-11</c:v>
                </c:pt>
                <c:pt idx="2997">
                  <c:v>-2.3671988604338431E-11</c:v>
                </c:pt>
                <c:pt idx="2998">
                  <c:v>-2.3671988604338431E-11</c:v>
                </c:pt>
                <c:pt idx="2999">
                  <c:v>-2.3671988604338431E-11</c:v>
                </c:pt>
                <c:pt idx="3000">
                  <c:v>-2.3671988604338431E-11</c:v>
                </c:pt>
                <c:pt idx="3001">
                  <c:v>-2.3671988604338431E-11</c:v>
                </c:pt>
                <c:pt idx="3002">
                  <c:v>-2.3671988604338431E-11</c:v>
                </c:pt>
                <c:pt idx="3003">
                  <c:v>-2.3671988604338431E-11</c:v>
                </c:pt>
                <c:pt idx="3004">
                  <c:v>-2.3671988604338431E-11</c:v>
                </c:pt>
                <c:pt idx="3005">
                  <c:v>-2.3671988604338431E-11</c:v>
                </c:pt>
                <c:pt idx="3006">
                  <c:v>-2.3671988604338431E-11</c:v>
                </c:pt>
                <c:pt idx="3007">
                  <c:v>-2.3671988604338431E-11</c:v>
                </c:pt>
                <c:pt idx="3008">
                  <c:v>-2.3671988604338431E-11</c:v>
                </c:pt>
                <c:pt idx="3009">
                  <c:v>-2.3671988604338431E-11</c:v>
                </c:pt>
                <c:pt idx="3010">
                  <c:v>-2.3671988604338431E-11</c:v>
                </c:pt>
                <c:pt idx="3011">
                  <c:v>-2.3671988604338431E-11</c:v>
                </c:pt>
                <c:pt idx="3012">
                  <c:v>-2.3671988604338431E-11</c:v>
                </c:pt>
                <c:pt idx="3013">
                  <c:v>-2.3671988604338431E-11</c:v>
                </c:pt>
                <c:pt idx="3014">
                  <c:v>-2.3671988604338431E-11</c:v>
                </c:pt>
                <c:pt idx="3015">
                  <c:v>-2.3671988604338431E-11</c:v>
                </c:pt>
                <c:pt idx="3016">
                  <c:v>-2.3671988604338431E-11</c:v>
                </c:pt>
                <c:pt idx="3017">
                  <c:v>-2.3671988604338431E-11</c:v>
                </c:pt>
                <c:pt idx="3018">
                  <c:v>-2.3671988604338431E-11</c:v>
                </c:pt>
                <c:pt idx="3019">
                  <c:v>-2.3671988604338431E-11</c:v>
                </c:pt>
                <c:pt idx="3020">
                  <c:v>-2.3671988604338431E-11</c:v>
                </c:pt>
                <c:pt idx="3021">
                  <c:v>-2.3671988604338431E-11</c:v>
                </c:pt>
                <c:pt idx="3022">
                  <c:v>-2.3671988604338431E-11</c:v>
                </c:pt>
                <c:pt idx="3023">
                  <c:v>-2.3671988604338431E-11</c:v>
                </c:pt>
                <c:pt idx="3024">
                  <c:v>-2.3671988604338431E-11</c:v>
                </c:pt>
                <c:pt idx="3025">
                  <c:v>-2.3671988604338431E-11</c:v>
                </c:pt>
                <c:pt idx="3026">
                  <c:v>-2.3671988604338431E-11</c:v>
                </c:pt>
                <c:pt idx="3027">
                  <c:v>-2.3671988604338431E-11</c:v>
                </c:pt>
                <c:pt idx="3028">
                  <c:v>-2.3671988604338431E-11</c:v>
                </c:pt>
                <c:pt idx="3029">
                  <c:v>-2.3671988604338431E-11</c:v>
                </c:pt>
                <c:pt idx="3030">
                  <c:v>-2.3671988604338431E-11</c:v>
                </c:pt>
                <c:pt idx="3031">
                  <c:v>-2.3671988604338431E-11</c:v>
                </c:pt>
                <c:pt idx="3032">
                  <c:v>-2.3671988604338431E-11</c:v>
                </c:pt>
                <c:pt idx="3033">
                  <c:v>-2.3671988604338431E-11</c:v>
                </c:pt>
                <c:pt idx="3034">
                  <c:v>-2.3671988604338431E-11</c:v>
                </c:pt>
                <c:pt idx="3035">
                  <c:v>-2.3671988604338431E-11</c:v>
                </c:pt>
                <c:pt idx="3036">
                  <c:v>-2.3671988604338431E-11</c:v>
                </c:pt>
                <c:pt idx="3037">
                  <c:v>-2.3671988604338431E-11</c:v>
                </c:pt>
                <c:pt idx="3038">
                  <c:v>-2.3671988604338431E-11</c:v>
                </c:pt>
                <c:pt idx="3039">
                  <c:v>-2.3671988604338431E-11</c:v>
                </c:pt>
                <c:pt idx="3040">
                  <c:v>-2.3671988604338431E-11</c:v>
                </c:pt>
                <c:pt idx="3041">
                  <c:v>-2.3671988604338431E-11</c:v>
                </c:pt>
                <c:pt idx="3042">
                  <c:v>-2.3671988604338431E-11</c:v>
                </c:pt>
                <c:pt idx="3043">
                  <c:v>-2.3671988604338431E-11</c:v>
                </c:pt>
                <c:pt idx="3044">
                  <c:v>-2.3671988604338431E-11</c:v>
                </c:pt>
                <c:pt idx="3045">
                  <c:v>-2.3671988604338431E-11</c:v>
                </c:pt>
                <c:pt idx="3046">
                  <c:v>-2.3671988604338431E-11</c:v>
                </c:pt>
                <c:pt idx="3047">
                  <c:v>-2.3671988604338431E-11</c:v>
                </c:pt>
                <c:pt idx="3048">
                  <c:v>-2.3671988604338431E-11</c:v>
                </c:pt>
                <c:pt idx="3049">
                  <c:v>-2.3671988604338431E-11</c:v>
                </c:pt>
                <c:pt idx="3050">
                  <c:v>-2.3671988604338431E-11</c:v>
                </c:pt>
                <c:pt idx="3051">
                  <c:v>-2.3671988604338431E-11</c:v>
                </c:pt>
                <c:pt idx="3052">
                  <c:v>-2.3671988604338431E-11</c:v>
                </c:pt>
                <c:pt idx="3053">
                  <c:v>-2.3671988604338431E-11</c:v>
                </c:pt>
                <c:pt idx="3054">
                  <c:v>-2.3671988604338431E-11</c:v>
                </c:pt>
                <c:pt idx="3055">
                  <c:v>-2.3671988604338431E-11</c:v>
                </c:pt>
                <c:pt idx="3056">
                  <c:v>-2.3671988604338431E-11</c:v>
                </c:pt>
                <c:pt idx="3057">
                  <c:v>-2.3671988604338431E-11</c:v>
                </c:pt>
                <c:pt idx="3058">
                  <c:v>-2.3671988604338431E-11</c:v>
                </c:pt>
                <c:pt idx="3059">
                  <c:v>-2.3671988604338431E-11</c:v>
                </c:pt>
                <c:pt idx="3060">
                  <c:v>-2.3671988604338431E-11</c:v>
                </c:pt>
                <c:pt idx="3061">
                  <c:v>-2.3671988604338431E-11</c:v>
                </c:pt>
                <c:pt idx="3062">
                  <c:v>-2.3671988604338431E-11</c:v>
                </c:pt>
                <c:pt idx="3063">
                  <c:v>-2.3671988604338431E-11</c:v>
                </c:pt>
                <c:pt idx="3064">
                  <c:v>-2.3671988604338431E-11</c:v>
                </c:pt>
                <c:pt idx="3065">
                  <c:v>-2.3671988604338431E-11</c:v>
                </c:pt>
                <c:pt idx="3066">
                  <c:v>-2.3671988604338431E-11</c:v>
                </c:pt>
                <c:pt idx="3067">
                  <c:v>-2.3671988604338431E-11</c:v>
                </c:pt>
                <c:pt idx="3068">
                  <c:v>-2.3671988604338431E-11</c:v>
                </c:pt>
                <c:pt idx="3069">
                  <c:v>-2.3671988604338431E-11</c:v>
                </c:pt>
                <c:pt idx="3070">
                  <c:v>-2.3671988604338431E-11</c:v>
                </c:pt>
                <c:pt idx="3071">
                  <c:v>-2.3671988604338431E-11</c:v>
                </c:pt>
                <c:pt idx="3072">
                  <c:v>-2.3671988604338431E-11</c:v>
                </c:pt>
                <c:pt idx="3073">
                  <c:v>-2.3671988604338431E-11</c:v>
                </c:pt>
                <c:pt idx="3074">
                  <c:v>-2.3671988604338431E-11</c:v>
                </c:pt>
                <c:pt idx="3075">
                  <c:v>-2.3671988604338431E-11</c:v>
                </c:pt>
                <c:pt idx="3076">
                  <c:v>-2.3671988604338431E-11</c:v>
                </c:pt>
                <c:pt idx="3077">
                  <c:v>-2.3671988604338431E-11</c:v>
                </c:pt>
                <c:pt idx="3078">
                  <c:v>-2.3671988604338431E-11</c:v>
                </c:pt>
                <c:pt idx="3079">
                  <c:v>-2.3671988604338431E-11</c:v>
                </c:pt>
                <c:pt idx="3080">
                  <c:v>-2.3671988604338431E-11</c:v>
                </c:pt>
                <c:pt idx="3081">
                  <c:v>-2.3671988604338431E-11</c:v>
                </c:pt>
                <c:pt idx="3082">
                  <c:v>-2.3671988604338431E-11</c:v>
                </c:pt>
                <c:pt idx="3083">
                  <c:v>-2.3671988604338431E-11</c:v>
                </c:pt>
                <c:pt idx="3084">
                  <c:v>-2.3671988604338431E-11</c:v>
                </c:pt>
                <c:pt idx="3085">
                  <c:v>-2.3671988604338431E-11</c:v>
                </c:pt>
                <c:pt idx="3086">
                  <c:v>-2.3671988604338431E-11</c:v>
                </c:pt>
                <c:pt idx="3087">
                  <c:v>-2.3671988604338431E-11</c:v>
                </c:pt>
                <c:pt idx="3088">
                  <c:v>-2.3671988604338431E-11</c:v>
                </c:pt>
                <c:pt idx="3089">
                  <c:v>-2.3671988604338431E-11</c:v>
                </c:pt>
                <c:pt idx="3090">
                  <c:v>-2.3671988604338431E-11</c:v>
                </c:pt>
                <c:pt idx="3091">
                  <c:v>-2.3671988604338431E-11</c:v>
                </c:pt>
                <c:pt idx="3092">
                  <c:v>-2.3671988604338431E-11</c:v>
                </c:pt>
                <c:pt idx="3093">
                  <c:v>-2.3671988604338431E-11</c:v>
                </c:pt>
                <c:pt idx="3094">
                  <c:v>-2.3671988604338431E-11</c:v>
                </c:pt>
                <c:pt idx="3095">
                  <c:v>-2.3671988604338431E-11</c:v>
                </c:pt>
                <c:pt idx="3096">
                  <c:v>-2.3671988604338431E-11</c:v>
                </c:pt>
                <c:pt idx="3097">
                  <c:v>-2.3671988604338431E-11</c:v>
                </c:pt>
                <c:pt idx="3098">
                  <c:v>-2.3671988604338431E-11</c:v>
                </c:pt>
                <c:pt idx="3099">
                  <c:v>-2.3671988604338431E-11</c:v>
                </c:pt>
                <c:pt idx="3100">
                  <c:v>-2.3671988604338431E-11</c:v>
                </c:pt>
                <c:pt idx="3101">
                  <c:v>-2.3671988604338431E-11</c:v>
                </c:pt>
                <c:pt idx="3102">
                  <c:v>-2.3671988604338431E-11</c:v>
                </c:pt>
                <c:pt idx="3103">
                  <c:v>-2.3671988604338431E-11</c:v>
                </c:pt>
                <c:pt idx="3104">
                  <c:v>-2.3671988604338431E-11</c:v>
                </c:pt>
                <c:pt idx="3105">
                  <c:v>-2.3671988604338431E-11</c:v>
                </c:pt>
                <c:pt idx="3106">
                  <c:v>-2.3671988604338431E-11</c:v>
                </c:pt>
                <c:pt idx="3107">
                  <c:v>-2.3671988604338431E-11</c:v>
                </c:pt>
                <c:pt idx="3108">
                  <c:v>-2.3671988604338431E-11</c:v>
                </c:pt>
                <c:pt idx="3109">
                  <c:v>-2.3671988604338431E-11</c:v>
                </c:pt>
                <c:pt idx="3110">
                  <c:v>-2.3671988604338431E-11</c:v>
                </c:pt>
                <c:pt idx="3111">
                  <c:v>-2.3671988604338431E-11</c:v>
                </c:pt>
                <c:pt idx="3112">
                  <c:v>-2.3671988604338431E-11</c:v>
                </c:pt>
                <c:pt idx="3113">
                  <c:v>-2.3671988604338431E-11</c:v>
                </c:pt>
                <c:pt idx="3114">
                  <c:v>-2.3671988604338431E-11</c:v>
                </c:pt>
                <c:pt idx="3115">
                  <c:v>-2.3671988604338431E-11</c:v>
                </c:pt>
                <c:pt idx="3116">
                  <c:v>-2.3671988604338431E-11</c:v>
                </c:pt>
                <c:pt idx="3117">
                  <c:v>-2.3671988604338431E-11</c:v>
                </c:pt>
                <c:pt idx="3118">
                  <c:v>-2.3671988604338431E-11</c:v>
                </c:pt>
                <c:pt idx="3119">
                  <c:v>-2.3671988604338431E-11</c:v>
                </c:pt>
                <c:pt idx="3120">
                  <c:v>-2.3671988604338431E-11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F6-48E8-BDFF-9F6B6BC5CB3C}"/>
            </c:ext>
          </c:extLst>
        </c:ser>
        <c:ser>
          <c:idx val="3"/>
          <c:order val="1"/>
          <c:tx>
            <c:v>Targeted Miles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List'!$Q:$Q</c:f>
              <c:numCache>
                <c:formatCode>General</c:formatCode>
                <c:ptCount val="1048576"/>
                <c:pt idx="0" formatCode="_(* #,##0.00_);_(* \(#,##0.00\);_(* &quot;-&quot;??_);_(@_)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5345.0106872118413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5297.980324216639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5213.6942140287365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5122.1095424771411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4965.6923375266915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4853.861260565126</c:v>
                </c:pt>
                <c:pt idx="33">
                  <c:v>#N/A</c:v>
                </c:pt>
                <c:pt idx="34">
                  <c:v>4821.4060189191086</c:v>
                </c:pt>
                <c:pt idx="35">
                  <c:v>#N/A</c:v>
                </c:pt>
                <c:pt idx="36">
                  <c:v>#N/A</c:v>
                </c:pt>
                <c:pt idx="37">
                  <c:v>4673.2795074121659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4647.2510939570302</c:v>
                </c:pt>
                <c:pt idx="42">
                  <c:v>#N/A</c:v>
                </c:pt>
                <c:pt idx="43">
                  <c:v>#N/A</c:v>
                </c:pt>
                <c:pt idx="44">
                  <c:v>4563.7921297721041</c:v>
                </c:pt>
                <c:pt idx="45">
                  <c:v>#N/A</c:v>
                </c:pt>
                <c:pt idx="46">
                  <c:v>#N/A</c:v>
                </c:pt>
                <c:pt idx="47">
                  <c:v>4524.5143162260802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4434.0599774595339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4343.9564524083853</c:v>
                </c:pt>
                <c:pt idx="64">
                  <c:v>#N/A</c:v>
                </c:pt>
                <c:pt idx="65">
                  <c:v>#N/A</c:v>
                </c:pt>
                <c:pt idx="66">
                  <c:v>4282.0145161970113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4208.6446740861102</c:v>
                </c:pt>
                <c:pt idx="72">
                  <c:v>#N/A</c:v>
                </c:pt>
                <c:pt idx="73">
                  <c:v>4167.3270342326932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3988.0508487695633</c:v>
                </c:pt>
                <c:pt idx="84">
                  <c:v>#N/A</c:v>
                </c:pt>
                <c:pt idx="85">
                  <c:v>3962.0825587570957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3825.8992032823226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3670.7838925935093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3600.7080771262658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3524.7682048564207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3408.325446586231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3297.7175503242106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3231.1832016970343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3111.5706945794009</c:v>
                </c:pt>
                <c:pt idx="156">
                  <c:v>3100.7450189563083</c:v>
                </c:pt>
                <c:pt idx="157">
                  <c:v>#N/A</c:v>
                </c:pt>
                <c:pt idx="158">
                  <c:v>#N/A</c:v>
                </c:pt>
                <c:pt idx="159">
                  <c:v>3067.1230636943574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3046.4091635740756</c:v>
                </c:pt>
                <c:pt idx="164">
                  <c:v>#N/A</c:v>
                </c:pt>
                <c:pt idx="165">
                  <c:v>#N/A</c:v>
                </c:pt>
                <c:pt idx="166">
                  <c:v>3012.0544161629723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2918.0269849455881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2854.3210728089743</c:v>
                </c:pt>
                <c:pt idx="181">
                  <c:v>2854.3210679043259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2717.2278200749174</c:v>
                </c:pt>
                <c:pt idx="203">
                  <c:v>2711.1292810172472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2654.8674788432854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2624.7533936530021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2536.3951053045498</c:v>
                </c:pt>
                <c:pt idx="223">
                  <c:v>2526.4429447370999</c:v>
                </c:pt>
                <c:pt idx="224">
                  <c:v>#N/A</c:v>
                </c:pt>
                <c:pt idx="225">
                  <c:v>2507.6917041280444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2347.8781509696582</c:v>
                </c:pt>
                <c:pt idx="246">
                  <c:v>#N/A</c:v>
                </c:pt>
                <c:pt idx="247">
                  <c:v>#N/A</c:v>
                </c:pt>
                <c:pt idx="248">
                  <c:v>2331.8414021651029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2244.8197606462891</c:v>
                </c:pt>
                <c:pt idx="255">
                  <c:v>#N/A</c:v>
                </c:pt>
                <c:pt idx="256">
                  <c:v>#N/A</c:v>
                </c:pt>
                <c:pt idx="257">
                  <c:v>2220.980770023883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2176.6611633788375</c:v>
                </c:pt>
                <c:pt idx="266">
                  <c:v>2157.7188234641508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2134.4252602191104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2086.1581755239522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2039.8735490952906</c:v>
                </c:pt>
                <c:pt idx="287">
                  <c:v>#N/A</c:v>
                </c:pt>
                <c:pt idx="288">
                  <c:v>#N/A</c:v>
                </c:pt>
                <c:pt idx="289">
                  <c:v>2011.1254850895352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F6-48E8-BDFF-9F6B6BC5CB3C}"/>
            </c:ext>
          </c:extLst>
        </c:ser>
        <c:ser>
          <c:idx val="4"/>
          <c:order val="2"/>
          <c:tx>
            <c:v>Commitments for 2021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30F06B"/>
              </a:solidFill>
              <a:ln w="9525">
                <a:noFill/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List'!$R:$R</c:f>
              <c:numCache>
                <c:formatCode>General</c:formatCode>
                <c:ptCount val="1048576"/>
                <c:pt idx="0" formatCode="_(* #,##0.00_);_(* \(#,##0.00\);_(* &quot;-&quot;??_);_(@_)">
                  <c:v>0</c:v>
                </c:pt>
                <c:pt idx="1">
                  <c:v>5407.3082233026553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4673.1070968979711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4556.3075887772056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3227.5289367082578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2413.6221179583886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2384.6517919789353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1582.9474516974419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1273.0220807534624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1108.1744042650805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834.62104378788229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679.75690034407705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459.85439053228185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447.96299086765225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342.63863837707498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89.941523120923051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52.983566934954126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38.797012185891212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15.569701041153957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0.11754501510576408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6.1431789660102383E-2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3.4678328401715239E-2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-2.3671988604338431E-11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F6-48E8-BDFF-9F6B6BC5CB3C}"/>
            </c:ext>
          </c:extLst>
        </c:ser>
        <c:ser>
          <c:idx val="2"/>
          <c:order val="3"/>
          <c:tx>
            <c:v>Additional Optimized Miles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List'!$S:$S</c:f>
              <c:numCache>
                <c:formatCode>General</c:formatCode>
                <c:ptCount val="1048576"/>
                <c:pt idx="0" formatCode="_(* #,##0.00_);_(* \(#,##0.00\);_(* &quot;-&quot;??_);_(@_)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4128.2035817575106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3793.2921428562418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3155.1970722881515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1738.5829258978317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1643.8686868940065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1608.6814164174859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1566.4883187019523</c:v>
                </c:pt>
                <c:pt idx="366">
                  <c:v>1538.2386011818678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1328.2765339966436</c:v>
                </c:pt>
                <c:pt idx="422">
                  <c:v>#N/A</c:v>
                </c:pt>
                <c:pt idx="423">
                  <c:v>#N/A</c:v>
                </c:pt>
                <c:pt idx="424">
                  <c:v>1315.613209152192</c:v>
                </c:pt>
                <c:pt idx="425">
                  <c:v>1311.9532682121956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1250.3175715849752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1124.4523530800379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1083.0457786733141</c:v>
                </c:pt>
                <c:pt idx="481">
                  <c:v>1083.0358788760097</c:v>
                </c:pt>
                <c:pt idx="482">
                  <c:v>#N/A</c:v>
                </c:pt>
                <c:pt idx="483">
                  <c:v>#N/A</c:v>
                </c:pt>
                <c:pt idx="484">
                  <c:v>1070.6991022100813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994.40659506196653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947.565735549539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780.89182657969752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600.61582790927741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498.84922765746262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436.94791442926373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F6-48E8-BDFF-9F6B6BC5CB3C}"/>
            </c:ext>
          </c:extLst>
        </c:ser>
        <c:ser>
          <c:idx val="1"/>
          <c:order val="4"/>
          <c:tx>
            <c:v>top20%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1"/>
            <c:val val="3100"/>
            <c:spPr>
              <a:noFill/>
              <a:ln w="15875" cap="flat" cmpd="sng" algn="ctr">
                <a:solidFill>
                  <a:srgbClr val="FF0000"/>
                </a:solidFill>
                <a:round/>
                <a:tailEnd type="oval"/>
              </a:ln>
              <a:effectLst/>
            </c:spPr>
          </c:errBars>
          <c:xVal>
            <c:numRef>
              <c:f>'Summary Reporting'!$A$84</c:f>
              <c:numCache>
                <c:formatCode>General</c:formatCode>
                <c:ptCount val="1"/>
                <c:pt idx="0">
                  <c:v>8134.8677087729702</c:v>
                </c:pt>
              </c:numCache>
            </c:numRef>
          </c:xVal>
          <c:yVal>
            <c:numRef>
              <c:f>'Summary Reporting'!$A$85</c:f>
              <c:numCache>
                <c:formatCode>General</c:formatCode>
                <c:ptCount val="1"/>
                <c:pt idx="0">
                  <c:v>2500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8A-4567-BEBF-9187A1A06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958640"/>
        <c:axId val="1241085536"/>
        <c:extLst/>
      </c:scatterChart>
      <c:valAx>
        <c:axId val="1337958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1085536"/>
        <c:crosses val="autoZero"/>
        <c:crossBetween val="midCat"/>
      </c:valAx>
      <c:valAx>
        <c:axId val="124108553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Remaining Risk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958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94831" y="2574618"/>
    <xdr:ext cx="6294582" cy="449118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BD616F-ED2C-4A90-AB4A-B95B1CC1FCC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1310939</xdr:colOff>
      <xdr:row>30</xdr:row>
      <xdr:rowOff>117524</xdr:rowOff>
    </xdr:from>
    <xdr:to>
      <xdr:col>2</xdr:col>
      <xdr:colOff>158352</xdr:colOff>
      <xdr:row>31</xdr:row>
      <xdr:rowOff>112301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6AC6313-2B74-4EBE-94A0-74ED28085D0B}"/>
            </a:ext>
          </a:extLst>
        </xdr:cNvPr>
        <xdr:cNvSpPr txBox="1"/>
      </xdr:nvSpPr>
      <xdr:spPr>
        <a:xfrm>
          <a:off x="1490856" y="2890357"/>
          <a:ext cx="1175746" cy="1852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>
              <a:solidFill>
                <a:srgbClr val="FF0000"/>
              </a:solidFill>
            </a:rPr>
            <a:t>Top 20% CPZ</a:t>
          </a:r>
        </a:p>
      </xdr:txBody>
    </xdr:sp>
    <xdr:clientData/>
  </xdr:twoCellAnchor>
  <xdr:twoCellAnchor>
    <xdr:from>
      <xdr:col>2</xdr:col>
      <xdr:colOff>736866</xdr:colOff>
      <xdr:row>39</xdr:row>
      <xdr:rowOff>33797</xdr:rowOff>
    </xdr:from>
    <xdr:to>
      <xdr:col>4</xdr:col>
      <xdr:colOff>203466</xdr:colOff>
      <xdr:row>44</xdr:row>
      <xdr:rowOff>114054</xdr:rowOff>
    </xdr:to>
    <xdr:sp macro="" textlink="">
      <xdr:nvSpPr>
        <xdr:cNvPr id="4" name="Speech Bubble: Rectangle 3">
          <a:extLst>
            <a:ext uri="{FF2B5EF4-FFF2-40B4-BE49-F238E27FC236}">
              <a16:creationId xmlns:a16="http://schemas.microsoft.com/office/drawing/2014/main" id="{E2C73D34-4FC6-42AB-850A-73F5E3D09D2D}"/>
            </a:ext>
          </a:extLst>
        </xdr:cNvPr>
        <xdr:cNvSpPr/>
      </xdr:nvSpPr>
      <xdr:spPr>
        <a:xfrm>
          <a:off x="3207221" y="4175636"/>
          <a:ext cx="2920180" cy="1002031"/>
        </a:xfrm>
        <a:prstGeom prst="wedgeRectCallout">
          <a:avLst>
            <a:gd name="adj1" fmla="val -31990"/>
            <a:gd name="adj2" fmla="val 88302"/>
          </a:avLst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>
              <a:solidFill>
                <a:schemeClr val="tx2"/>
              </a:solidFill>
            </a:rPr>
            <a:t>EVM Projects</a:t>
          </a:r>
          <a:r>
            <a:rPr lang="en-US" sz="1100" baseline="0">
              <a:solidFill>
                <a:schemeClr val="tx2"/>
              </a:solidFill>
            </a:rPr>
            <a:t> that fall outside the top 20% represent CPZs which PG&amp;E had made commitments to the community (e.g., Santa Cruz, Nevada City), as well as a few projects prioritized based on the tree weighted risk.</a:t>
          </a:r>
          <a:endParaRPr lang="en-US" sz="1100">
            <a:solidFill>
              <a:schemeClr val="tx2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brennan/Documents/Client%20Projects/PG&amp;E%20-%20WF%20Governance%20Forum/01_Veg%20Managment/EVM%20Risk%20Buydown%20Curve/EVM%20Risk%20Buydown%20Curve_v8.4_20210121_SALV_Outl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&amp; Output"/>
      <sheetName val="GRID_DATA"/>
      <sheetName val="GRID_DATA_sorted"/>
      <sheetName val="GRID_DATA_mean mavf_sorted"/>
      <sheetName val="Table"/>
      <sheetName val="VMD_trees_2019_pz_summary_hftd_"/>
      <sheetName val="Risk BD_Adjusted Remaining Risk"/>
      <sheetName val="Portfolio Analysis"/>
      <sheetName val="Portfollio Finacials by Div"/>
      <sheetName val="Program Annual Plan"/>
      <sheetName val="PIVOT - No Regrets"/>
      <sheetName val="Dx Buy-down Graph"/>
      <sheetName val="TW_Dx Buy-down Graph"/>
      <sheetName val="TW Adj Ranking"/>
      <sheetName val="Regression Coefficients"/>
      <sheetName val="Suplemental Model Data"/>
      <sheetName val="Division Commitments"/>
      <sheetName val="MK_TW_MI_Target_TWRank"/>
    </sheetNames>
    <sheetDataSet>
      <sheetData sheetId="0">
        <row r="4">
          <cell r="C4">
            <v>0.23</v>
          </cell>
        </row>
      </sheetData>
      <sheetData sheetId="1"/>
      <sheetData sheetId="2"/>
      <sheetData sheetId="3"/>
      <sheetData sheetId="4"/>
      <sheetData sheetId="5">
        <row r="1">
          <cell r="B1" t="str">
            <v>PZ_idx</v>
          </cell>
        </row>
      </sheetData>
      <sheetData sheetId="6" refreshError="1"/>
      <sheetData sheetId="7">
        <row r="3">
          <cell r="D3">
            <v>89.856142911281651</v>
          </cell>
        </row>
        <row r="4">
          <cell r="D4">
            <v>1369.8879061662199</v>
          </cell>
        </row>
        <row r="5">
          <cell r="D5">
            <v>0.7</v>
          </cell>
        </row>
        <row r="6">
          <cell r="D6">
            <v>0.65269703373821142</v>
          </cell>
        </row>
        <row r="8">
          <cell r="C8" t="str">
            <v>1800_Mile_Plan ($538M)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EVM%20Risk%20Buydown%20Curve_v8_20210121_SALV_Outlook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m Lew" refreshedDate="44217.434430787034" createdVersion="6" refreshedVersion="6" minRefreshableVersion="3" recordCount="3121" xr:uid="{00000000-000A-0000-FFFF-FFFF09000000}">
  <cacheSource type="worksheet">
    <worksheetSource ref="A1:AT3122" sheet="VMD_trees_2019_pz_summary_hftd_" r:id="rId2"/>
  </cacheSource>
  <cacheFields count="47">
    <cacheField name="region" numFmtId="0">
      <sharedItems containsBlank="1"/>
    </cacheField>
    <cacheField name="PZ_idx" numFmtId="0">
      <sharedItems containsSemiMixedTypes="0" containsString="0" containsNumber="1" containsInteger="1" minValue="-1" maxValue="10158" count="3078">
        <n v="8297"/>
        <n v="8244"/>
        <n v="6700"/>
        <n v="4403"/>
        <n v="7064"/>
        <n v="6204"/>
        <n v="2559"/>
        <n v="3638"/>
        <n v="9535"/>
        <n v="3511"/>
        <n v="6336"/>
        <n v="8993"/>
        <n v="5783"/>
        <n v="6125"/>
        <n v="4339"/>
        <n v="4340"/>
        <n v="1665"/>
        <n v="5807"/>
        <n v="2282"/>
        <n v="5985"/>
        <n v="6737"/>
        <n v="2021"/>
        <n v="1138"/>
        <n v="2533"/>
        <n v="1601"/>
        <n v="7507"/>
        <n v="6610"/>
        <n v="5931"/>
        <n v="6073"/>
        <n v="5498"/>
        <n v="445"/>
        <n v="1661"/>
        <n v="3086"/>
        <n v="2360"/>
        <n v="190"/>
        <n v="7265"/>
        <n v="3707"/>
        <n v="2761"/>
        <n v="5502"/>
        <n v="7007"/>
        <n v="1301"/>
        <n v="819"/>
        <n v="4570"/>
        <n v="6356"/>
        <n v="6910"/>
        <n v="733"/>
        <n v="6598"/>
        <n v="6517"/>
        <n v="3982"/>
        <n v="9488"/>
        <n v="1239"/>
        <n v="6431"/>
        <n v="5096"/>
        <n v="7698"/>
        <n v="5194"/>
        <n v="204"/>
        <n v="1336"/>
        <n v="2220"/>
        <n v="1883"/>
        <n v="2424"/>
        <n v="2963"/>
        <n v="4059"/>
        <n v="105"/>
        <n v="891"/>
        <n v="1911"/>
        <n v="3795"/>
        <n v="5945"/>
        <n v="3080"/>
        <n v="3587"/>
        <n v="890"/>
        <n v="3716"/>
        <n v="3450"/>
        <n v="662"/>
        <n v="1973"/>
        <n v="2593"/>
        <n v="502"/>
        <n v="5017"/>
        <n v="3127"/>
        <n v="5903"/>
        <n v="86"/>
        <n v="1571"/>
        <n v="8455"/>
        <n v="3596"/>
        <n v="1399"/>
        <n v="6222"/>
        <n v="192"/>
        <n v="1391"/>
        <n v="6489"/>
        <n v="3724"/>
        <n v="7350"/>
        <n v="1744"/>
        <n v="1577"/>
        <n v="6021"/>
        <n v="1789"/>
        <n v="7292"/>
        <n v="2409"/>
        <n v="5388"/>
        <n v="5473"/>
        <n v="8205"/>
        <n v="6616"/>
        <n v="7282"/>
        <n v="4329"/>
        <n v="6761"/>
        <n v="2632"/>
        <n v="864"/>
        <n v="6138"/>
        <n v="4384"/>
        <n v="9084"/>
        <n v="4268"/>
        <n v="9386"/>
        <n v="7209"/>
        <n v="4869"/>
        <n v="1685"/>
        <n v="5653"/>
        <n v="3978"/>
        <n v="1015"/>
        <n v="1458"/>
        <n v="167"/>
        <n v="4692"/>
        <n v="4752"/>
        <n v="2349"/>
        <n v="8695"/>
        <n v="5352"/>
        <n v="7852"/>
        <n v="7087"/>
        <n v="247"/>
        <n v="7841"/>
        <n v="7750"/>
        <n v="2668"/>
        <n v="2050"/>
        <n v="912"/>
        <n v="6448"/>
        <n v="1486"/>
        <n v="1206"/>
        <n v="3497"/>
        <n v="81"/>
        <n v="7203"/>
        <n v="6949"/>
        <n v="8888"/>
        <n v="1224"/>
        <n v="2756"/>
        <n v="2066"/>
        <n v="2772"/>
        <n v="6934"/>
        <n v="1949"/>
        <n v="3223"/>
        <n v="5513"/>
        <n v="3761"/>
        <n v="8315"/>
        <n v="1508"/>
        <n v="6785"/>
        <n v="2440"/>
        <n v="7386"/>
        <n v="4128"/>
        <n v="3495"/>
        <n v="6600"/>
        <n v="2658"/>
        <n v="4207"/>
        <n v="4729"/>
        <n v="6432"/>
        <n v="8199"/>
        <n v="2693"/>
        <n v="1374"/>
        <n v="5188"/>
        <n v="8090"/>
        <n v="3848"/>
        <n v="2080"/>
        <n v="5006"/>
        <n v="934"/>
        <n v="4646"/>
        <n v="2804"/>
        <n v="4127"/>
        <n v="2763"/>
        <n v="2247"/>
        <n v="4022"/>
        <n v="6306"/>
        <n v="338"/>
        <n v="4335"/>
        <n v="603"/>
        <n v="2148"/>
        <n v="5296"/>
        <n v="4894"/>
        <n v="2565"/>
        <n v="1366"/>
        <n v="1853"/>
        <n v="1871"/>
        <n v="6490"/>
        <n v="56"/>
        <n v="2173"/>
        <n v="60"/>
        <n v="3481"/>
        <n v="3437"/>
        <n v="7479"/>
        <n v="6227"/>
        <n v="3424"/>
        <n v="1887"/>
        <n v="5552"/>
        <n v="7817"/>
        <n v="8201"/>
        <n v="6093"/>
        <n v="4798"/>
        <n v="7713"/>
        <n v="389"/>
        <n v="834"/>
        <n v="1329"/>
        <n v="4967"/>
        <n v="248"/>
        <n v="4477"/>
        <n v="5956"/>
        <n v="2425"/>
        <n v="4317"/>
        <n v="9224"/>
        <n v="5326"/>
        <n v="1088"/>
        <n v="8700"/>
        <n v="5211"/>
        <n v="466"/>
        <n v="7963"/>
        <n v="2009"/>
        <n v="9469"/>
        <n v="5504"/>
        <n v="2778"/>
        <n v="4708"/>
        <n v="1980"/>
        <n v="698"/>
        <n v="6799"/>
        <n v="1466"/>
        <n v="3817"/>
        <n v="6065"/>
        <n v="6417"/>
        <n v="6626"/>
        <n v="888"/>
        <n v="6195"/>
        <n v="5665"/>
        <n v="7360"/>
        <n v="1731"/>
        <n v="1610"/>
        <n v="6674"/>
        <n v="3082"/>
        <n v="8921"/>
        <n v="322"/>
        <n v="7388"/>
        <n v="1057"/>
        <n v="6372"/>
        <n v="3191"/>
        <n v="8735"/>
        <n v="6519"/>
        <n v="3324"/>
        <n v="1025"/>
        <n v="8370"/>
        <n v="3539"/>
        <n v="5848"/>
        <n v="2248"/>
        <n v="1615"/>
        <n v="4469"/>
        <n v="538"/>
        <n v="6282"/>
        <n v="4896"/>
        <n v="4582"/>
        <n v="9379"/>
        <n v="2297"/>
        <n v="7890"/>
        <n v="5121"/>
        <n v="39"/>
        <n v="6814"/>
        <n v="2246"/>
        <n v="5581"/>
        <n v="6060"/>
        <n v="9000"/>
        <n v="6632"/>
        <n v="5074"/>
        <n v="6617"/>
        <n v="2402"/>
        <n v="1817"/>
        <n v="6754"/>
        <n v="3506"/>
        <n v="1926"/>
        <n v="1218"/>
        <n v="7920"/>
        <n v="7153"/>
        <n v="5104"/>
        <n v="5869"/>
        <n v="7162"/>
        <n v="2237"/>
        <n v="3287"/>
        <n v="6839"/>
        <n v="2529"/>
        <n v="442"/>
        <n v="2512"/>
        <n v="3065"/>
        <n v="9682"/>
        <n v="5334"/>
        <n v="2729"/>
        <n v="3269"/>
        <n v="3701"/>
        <n v="3393"/>
        <n v="7114"/>
        <n v="9283"/>
        <n v="8769"/>
        <n v="989"/>
        <n v="8231"/>
        <n v="3071"/>
        <n v="9493"/>
        <n v="2142"/>
        <n v="8360"/>
        <n v="4774"/>
        <n v="5927"/>
        <n v="1166"/>
        <n v="7909"/>
        <n v="821"/>
        <n v="8727"/>
        <n v="1489"/>
        <n v="3665"/>
        <n v="3912"/>
        <n v="422"/>
        <n v="7588"/>
        <n v="4578"/>
        <n v="5406"/>
        <n v="7124"/>
        <n v="129"/>
        <n v="4241"/>
        <n v="6566"/>
        <n v="2867"/>
        <n v="4913"/>
        <n v="5512"/>
        <n v="2581"/>
        <n v="3722"/>
        <n v="7240"/>
        <n v="380"/>
        <n v="8902"/>
        <n v="4012"/>
        <n v="3133"/>
        <n v="5257"/>
        <n v="8284"/>
        <n v="9163"/>
        <n v="6980"/>
        <n v="2495"/>
        <n v="2159"/>
        <n v="84"/>
        <n v="1849"/>
        <n v="992"/>
        <n v="133"/>
        <n v="5999"/>
        <n v="3249"/>
        <n v="7987"/>
        <n v="1807"/>
        <n v="4918"/>
        <n v="631"/>
        <n v="2520"/>
        <n v="4552"/>
        <n v="3901"/>
        <n v="2860"/>
        <n v="8475"/>
        <n v="3594"/>
        <n v="3008"/>
        <n v="4039"/>
        <n v="2841"/>
        <n v="2229"/>
        <n v="7670"/>
        <n v="4992"/>
        <n v="3079"/>
        <n v="1699"/>
        <n v="3240"/>
        <n v="5549"/>
        <n v="5262"/>
        <n v="4504"/>
        <n v="5336"/>
        <n v="4183"/>
        <n v="759"/>
        <n v="3480"/>
        <n v="5292"/>
        <n v="2013"/>
        <n v="345"/>
        <n v="512"/>
        <n v="508"/>
        <n v="2819"/>
        <n v="2065"/>
        <n v="590"/>
        <n v="7656"/>
        <n v="5383"/>
        <n v="2279"/>
        <n v="6475"/>
        <n v="9707"/>
        <n v="1983"/>
        <n v="8449"/>
        <n v="4143"/>
        <n v="1419"/>
        <n v="5135"/>
        <n v="3383"/>
        <n v="8364"/>
        <n v="3421"/>
        <n v="1043"/>
        <n v="2034"/>
        <n v="7419"/>
        <n v="6331"/>
        <n v="444"/>
        <n v="5478"/>
        <n v="1087"/>
        <n v="2125"/>
        <n v="5265"/>
        <n v="3279"/>
        <n v="3432"/>
        <n v="6968"/>
        <n v="1782"/>
        <n v="5193"/>
        <n v="7752"/>
        <n v="7037"/>
        <n v="5749"/>
        <n v="9280"/>
        <n v="6966"/>
        <n v="6091"/>
        <n v="3175"/>
        <n v="3347"/>
        <n v="8781"/>
        <n v="9323"/>
        <n v="5213"/>
        <n v="2206"/>
        <n v="5557"/>
        <n v="1014"/>
        <n v="5882"/>
        <n v="6311"/>
        <n v="3215"/>
        <n v="5210"/>
        <n v="4284"/>
        <n v="903"/>
        <n v="6478"/>
        <n v="4180"/>
        <n v="1463"/>
        <n v="7617"/>
        <n v="7739"/>
        <n v="6662"/>
        <n v="2407"/>
        <n v="4559"/>
        <n v="4955"/>
        <n v="4809"/>
        <n v="3510"/>
        <n v="3858"/>
        <n v="7546"/>
        <n v="930"/>
        <n v="676"/>
        <n v="6713"/>
        <n v="64"/>
        <n v="1019"/>
        <n v="7563"/>
        <n v="49"/>
        <n v="6679"/>
        <n v="4431"/>
        <n v="3201"/>
        <n v="6532"/>
        <n v="4009"/>
        <n v="6409"/>
        <n v="6188"/>
        <n v="6535"/>
        <n v="4898"/>
        <n v="5449"/>
        <n v="3615"/>
        <n v="8575"/>
        <n v="6168"/>
        <n v="4047"/>
        <n v="6292"/>
        <n v="3547"/>
        <n v="4023"/>
        <n v="5041"/>
        <n v="8339"/>
        <n v="6851"/>
        <n v="2773"/>
        <n v="7532"/>
        <n v="5137"/>
        <n v="7659"/>
        <n v="4776"/>
        <n v="2338"/>
        <n v="6264"/>
        <n v="749"/>
        <n v="7470"/>
        <n v="5878"/>
        <n v="7148"/>
        <n v="8719"/>
        <n v="2102"/>
        <n v="3119"/>
        <n v="5912"/>
        <n v="8745"/>
        <n v="7319"/>
        <n v="2042"/>
        <n v="3315"/>
        <n v="4876"/>
        <n v="3787"/>
        <n v="4785"/>
        <n v="4620"/>
        <n v="1266"/>
        <n v="4163"/>
        <n v="8986"/>
        <n v="7575"/>
        <n v="8031"/>
        <n v="2652"/>
        <n v="5290"/>
        <n v="4382"/>
        <n v="3568"/>
        <n v="1140"/>
        <n v="1668"/>
        <n v="1827"/>
        <n v="1905"/>
        <n v="3891"/>
        <n v="4601"/>
        <n v="7989"/>
        <n v="1677"/>
        <n v="1785"/>
        <n v="5286"/>
        <n v="7221"/>
        <n v="7640"/>
        <n v="5059"/>
        <n v="3735"/>
        <n v="6815"/>
        <n v="1017"/>
        <n v="6904"/>
        <n v="3092"/>
        <n v="1410"/>
        <n v="9107"/>
        <n v="500"/>
        <n v="6812"/>
        <n v="1268"/>
        <n v="2172"/>
        <n v="2497"/>
        <n v="2933"/>
        <n v="3243"/>
        <n v="5067"/>
        <n v="14"/>
        <n v="9243"/>
        <n v="837"/>
        <n v="3302"/>
        <n v="5902"/>
        <n v="3548"/>
        <n v="2908"/>
        <n v="1059"/>
        <n v="1882"/>
        <n v="2263"/>
        <n v="4973"/>
        <n v="4554"/>
        <n v="3789"/>
        <n v="6981"/>
        <n v="7725"/>
        <n v="3233"/>
        <n v="9385"/>
        <n v="8799"/>
        <n v="997"/>
        <n v="7324"/>
        <n v="1385"/>
        <n v="9096"/>
        <n v="3520"/>
        <n v="6034"/>
        <n v="2644"/>
        <n v="810"/>
        <n v="3864"/>
        <n v="7545"/>
        <n v="9434"/>
        <n v="5926"/>
        <n v="2330"/>
        <n v="1205"/>
        <n v="6042"/>
        <n v="5246"/>
        <n v="1717"/>
        <n v="865"/>
        <n v="4905"/>
        <n v="1351"/>
        <n v="5183"/>
        <n v="2710"/>
        <n v="383"/>
        <n v="1870"/>
        <n v="4539"/>
        <n v="6270"/>
        <n v="1910"/>
        <n v="1207"/>
        <n v="2295"/>
        <n v="7629"/>
        <n v="2436"/>
        <n v="2491"/>
        <n v="77"/>
        <n v="6074"/>
        <n v="528"/>
        <n v="8265"/>
        <n v="6166"/>
        <n v="6039"/>
        <n v="3929"/>
        <n v="8874"/>
        <n v="8716"/>
        <n v="2401"/>
        <n v="3229"/>
        <n v="6987"/>
        <n v="5777"/>
        <n v="3084"/>
        <n v="5197"/>
        <n v="4569"/>
        <n v="7733"/>
        <n v="7722"/>
        <n v="3694"/>
        <n v="21"/>
        <n v="8766"/>
        <n v="4993"/>
        <n v="4162"/>
        <n v="7235"/>
        <n v="2260"/>
        <n v="5408"/>
        <n v="1069"/>
        <n v="4383"/>
        <n v="1080"/>
        <n v="1818"/>
        <n v="7857"/>
        <n v="7027"/>
        <n v="9383"/>
        <n v="813"/>
        <n v="7078"/>
        <n v="710"/>
        <n v="552"/>
        <n v="9239"/>
        <n v="4192"/>
        <n v="9095"/>
        <n v="4587"/>
        <n v="8471"/>
        <n v="2077"/>
        <n v="4267"/>
        <n v="7776"/>
        <n v="214"/>
        <n v="6989"/>
        <n v="8331"/>
        <n v="7384"/>
        <n v="5540"/>
        <n v="8289"/>
        <n v="3099"/>
        <n v="3794"/>
        <n v="1108"/>
        <n v="704"/>
        <n v="6602"/>
        <n v="456"/>
        <n v="6015"/>
        <n v="271"/>
        <n v="703"/>
        <n v="8932"/>
        <n v="1536"/>
        <n v="1830"/>
        <n v="5982"/>
        <n v="6027"/>
        <n v="4636"/>
        <n v="1291"/>
        <n v="8325"/>
        <n v="8756"/>
        <n v="304"/>
        <n v="5431"/>
        <n v="7091"/>
        <n v="3635"/>
        <n v="4875"/>
        <n v="1326"/>
        <n v="6036"/>
        <n v="8696"/>
        <n v="6718"/>
        <n v="5071"/>
        <n v="1907"/>
        <n v="3958"/>
        <n v="2011"/>
        <n v="7058"/>
        <n v="7373"/>
        <n v="623"/>
        <n v="5797"/>
        <n v="1325"/>
        <n v="1852"/>
        <n v="6371"/>
        <n v="8459"/>
        <n v="6719"/>
        <n v="244"/>
        <n v="3078"/>
        <n v="7126"/>
        <n v="1151"/>
        <n v="4103"/>
        <n v="4609"/>
        <n v="2629"/>
        <n v="5934"/>
        <n v="6533"/>
        <n v="1099"/>
        <n v="4799"/>
        <n v="3018"/>
        <n v="7448"/>
        <n v="285"/>
        <n v="2709"/>
        <n v="4254"/>
        <n v="4087"/>
        <n v="2580"/>
        <n v="801"/>
        <n v="5748"/>
        <n v="1027"/>
        <n v="453"/>
        <n v="3769"/>
        <n v="2256"/>
        <n v="640"/>
        <n v="3420"/>
        <n v="5847"/>
        <n v="6887"/>
        <n v="492"/>
        <n v="514"/>
        <n v="7449"/>
        <n v="6446"/>
        <n v="3876"/>
        <n v="730"/>
        <n v="6642"/>
        <n v="6670"/>
        <n v="258"/>
        <n v="6425"/>
        <n v="2755"/>
        <n v="4613"/>
        <n v="5010"/>
        <n v="8070"/>
        <n v="3093"/>
        <n v="4590"/>
        <n v="3972"/>
        <n v="6156"/>
        <n v="5971"/>
        <n v="6733"/>
        <n v="375"/>
        <n v="2076"/>
        <n v="2918"/>
        <n v="6699"/>
        <n v="4588"/>
        <n v="5027"/>
        <n v="1273"/>
        <n v="4337"/>
        <n v="5157"/>
        <n v="7795"/>
        <n v="6403"/>
        <n v="4667"/>
        <n v="9027"/>
        <n v="3075"/>
        <n v="5255"/>
        <n v="6208"/>
        <n v="3782"/>
        <n v="3211"/>
        <n v="1194"/>
        <n v="7715"/>
        <n v="2016"/>
        <n v="2039"/>
        <n v="2362"/>
        <n v="6975"/>
        <n v="7961"/>
        <n v="2154"/>
        <n v="2131"/>
        <n v="284"/>
        <n v="6032"/>
        <n v="7295"/>
        <n v="4870"/>
        <n v="1154"/>
        <n v="5815"/>
        <n v="5984"/>
        <n v="4860"/>
        <n v="3022"/>
        <n v="8685"/>
        <n v="6757"/>
        <n v="3335"/>
        <n v="8908"/>
        <n v="3366"/>
        <n v="8910"/>
        <n v="4291"/>
        <n v="6145"/>
        <n v="6611"/>
        <n v="4519"/>
        <n v="3314"/>
        <n v="8082"/>
        <n v="4425"/>
        <n v="8343"/>
        <n v="944"/>
        <n v="2683"/>
        <n v="7533"/>
        <n v="2480"/>
        <n v="8821"/>
        <n v="1312"/>
        <n v="5238"/>
        <n v="7740"/>
        <n v="482"/>
        <n v="4392"/>
        <n v="1700"/>
        <n v="6583"/>
        <n v="1016"/>
        <n v="6521"/>
        <n v="305"/>
        <n v="1169"/>
        <n v="700"/>
        <n v="7578"/>
        <n v="8710"/>
        <n v="1520"/>
        <n v="4400"/>
        <n v="3824"/>
        <n v="5769"/>
        <n v="1062"/>
        <n v="6595"/>
        <n v="4156"/>
        <n v="932"/>
        <n v="8849"/>
        <n v="1493"/>
        <n v="6351"/>
        <n v="102"/>
        <n v="2790"/>
        <n v="6262"/>
        <n v="4628"/>
        <n v="6357"/>
        <n v="9085"/>
        <n v="1932"/>
        <n v="915"/>
        <n v="6402"/>
        <n v="7267"/>
        <n v="1496"/>
        <n v="7787"/>
        <n v="9044"/>
        <n v="5770"/>
        <n v="1921"/>
        <n v="5242"/>
        <n v="8943"/>
        <n v="3918"/>
        <n v="7755"/>
        <n v="727"/>
        <n v="4072"/>
        <n v="8245"/>
        <n v="5206"/>
        <n v="876"/>
        <n v="5657"/>
        <n v="1212"/>
        <n v="4055"/>
        <n v="5091"/>
        <n v="5679"/>
        <n v="9108"/>
        <n v="3148"/>
        <n v="6874"/>
        <n v="4943"/>
        <n v="7155"/>
        <n v="2379"/>
        <n v="1261"/>
        <n v="8365"/>
        <n v="4680"/>
        <n v="290"/>
        <n v="6721"/>
        <n v="8011"/>
        <n v="3425"/>
        <n v="952"/>
        <n v="2538"/>
        <n v="1008"/>
        <n v="2774"/>
        <n v="7830"/>
        <n v="4365"/>
        <n v="5453"/>
        <n v="66"/>
        <n v="2781"/>
        <n v="5439"/>
        <n v="1837"/>
        <n v="5523"/>
        <n v="1477"/>
        <n v="1703"/>
        <n v="4543"/>
        <n v="2628"/>
        <n v="3171"/>
        <n v="8930"/>
        <n v="4789"/>
        <n v="5633"/>
        <n v="7594"/>
        <n v="4753"/>
        <n v="4359"/>
        <n v="4292"/>
        <n v="4945"/>
        <n v="9511"/>
        <n v="9487"/>
        <n v="8869"/>
        <n v="5162"/>
        <n v="8995"/>
        <n v="3208"/>
        <n v="2219"/>
        <n v="3501"/>
        <n v="3438"/>
        <n v="6929"/>
        <n v="7822"/>
        <n v="3023"/>
        <n v="6103"/>
        <n v="7335"/>
        <n v="2067"/>
        <n v="7345"/>
        <n v="6120"/>
        <n v="7614"/>
        <n v="3488"/>
        <n v="5722"/>
        <n v="4035"/>
        <n v="8909"/>
        <n v="2318"/>
        <n v="4507"/>
        <n v="4566"/>
        <n v="3522"/>
        <n v="5007"/>
        <n v="5259"/>
        <n v="1768"/>
        <n v="6685"/>
        <n v="2135"/>
        <n v="4073"/>
        <n v="949"/>
        <n v="6896"/>
        <n v="9320"/>
        <n v="4730"/>
        <n v="2439"/>
        <n v="9177"/>
        <n v="7191"/>
        <n v="5072"/>
        <n v="3097"/>
        <n v="7359"/>
        <n v="2844"/>
        <n v="38"/>
        <n v="3660"/>
        <n v="4289"/>
        <n v="782"/>
        <n v="4380"/>
        <n v="315"/>
        <n v="5574"/>
        <n v="7501"/>
        <n v="5990"/>
        <n v="8415"/>
        <n v="2001"/>
        <n v="1527"/>
        <n v="3038"/>
        <n v="1947"/>
        <n v="2019"/>
        <n v="783"/>
        <n v="3683"/>
        <n v="4371"/>
        <n v="3620"/>
        <n v="9191"/>
        <n v="2130"/>
        <n v="1065"/>
        <n v="7140"/>
        <n v="6807"/>
        <n v="796"/>
        <n v="8892"/>
        <n v="5821"/>
        <n v="4806"/>
        <n v="853"/>
        <n v="3145"/>
        <n v="2973"/>
        <n v="5444"/>
        <n v="1141"/>
        <n v="8709"/>
        <n v="7765"/>
        <n v="9082"/>
        <n v="6476"/>
        <n v="963"/>
        <n v="7679"/>
        <n v="2786"/>
        <n v="1490"/>
        <n v="5192"/>
        <n v="9374"/>
        <n v="8880"/>
        <n v="4541"/>
        <n v="1751"/>
        <n v="4890"/>
        <n v="5113"/>
        <n v="3525"/>
        <n v="4203"/>
        <n v="1530"/>
        <n v="6920"/>
        <n v="4735"/>
        <n v="5080"/>
        <n v="5980"/>
        <n v="1003"/>
        <n v="786"/>
        <n v="4630"/>
        <n v="6804"/>
        <n v="74"/>
        <n v="999"/>
        <n v="4411"/>
        <n v="3793"/>
        <n v="2794"/>
        <n v="2591"/>
        <n v="3166"/>
        <n v="276"/>
        <n v="842"/>
        <n v="5725"/>
        <n v="1283"/>
        <n v="7927"/>
        <n v="3755"/>
        <n v="5363"/>
        <n v="1846"/>
        <n v="6095"/>
        <n v="9321"/>
        <n v="2170"/>
        <n v="1083"/>
        <n v="7256"/>
        <n v="4877"/>
        <n v="899"/>
        <n v="861"/>
        <n v="2624"/>
        <n v="1076"/>
        <n v="539"/>
        <n v="142"/>
        <n v="5941"/>
        <n v="3260"/>
        <n v="2332"/>
        <n v="3459"/>
        <n v="8636"/>
        <n v="6107"/>
        <n v="6741"/>
        <n v="4631"/>
        <n v="4182"/>
        <n v="4734"/>
        <n v="627"/>
        <n v="6771"/>
        <n v="2292"/>
        <n v="5553"/>
        <n v="7473"/>
        <n v="6921"/>
        <n v="6183"/>
        <n v="7139"/>
        <n v="3986"/>
        <n v="2664"/>
        <n v="4618"/>
        <n v="7948"/>
        <n v="5635"/>
        <n v="334"/>
        <n v="4389"/>
        <n v="3414"/>
        <n v="4643"/>
        <n v="4581"/>
        <n v="3798"/>
        <n v="8967"/>
        <n v="9343"/>
        <n v="7780"/>
        <n v="4238"/>
        <n v="7539"/>
        <n v="1107"/>
        <n v="8732"/>
        <n v="4497"/>
        <n v="589"/>
        <n v="4605"/>
        <n v="8242"/>
        <n v="5846"/>
        <n v="128"/>
        <n v="9742"/>
        <n v="6849"/>
        <n v="1092"/>
        <n v="4941"/>
        <n v="2222"/>
        <n v="4728"/>
        <n v="2046"/>
        <n v="2752"/>
        <n v="926"/>
        <n v="3291"/>
        <n v="1793"/>
        <n v="1994"/>
        <n v="2835"/>
        <n v="2675"/>
        <n v="5429"/>
        <n v="8885"/>
        <n v="7936"/>
        <n v="4414"/>
        <n v="7247"/>
        <n v="5717"/>
        <n v="4409"/>
        <n v="8669"/>
        <n v="7229"/>
        <n v="8114"/>
        <n v="2473"/>
        <n v="4387"/>
        <n v="9262"/>
        <n v="1923"/>
        <n v="9040"/>
        <n v="3469"/>
        <n v="984"/>
        <n v="7013"/>
        <n v="7623"/>
        <n v="1215"/>
        <n v="5420"/>
        <n v="3296"/>
        <n v="3803"/>
        <n v="5880"/>
        <n v="6605"/>
        <n v="5445"/>
        <n v="3964"/>
        <n v="5873"/>
        <n v="2618"/>
        <n v="432"/>
        <n v="4466"/>
        <n v="2395"/>
        <n v="5056"/>
        <n v="8169"/>
        <n v="4720"/>
        <n v="2312"/>
        <n v="4334"/>
        <n v="3035"/>
        <n v="8121"/>
        <n v="5608"/>
        <n v="6701"/>
        <n v="788"/>
        <n v="882"/>
        <n v="4514"/>
        <n v="8624"/>
        <n v="5134"/>
        <n v="3987"/>
        <n v="365"/>
        <n v="7057"/>
        <n v="6237"/>
        <n v="7850"/>
        <n v="4321"/>
        <n v="8923"/>
        <n v="7477"/>
        <n v="2785"/>
        <n v="1888"/>
        <n v="256"/>
        <n v="5452"/>
        <n v="208"/>
        <n v="5597"/>
        <n v="156"/>
        <n v="457"/>
        <n v="3850"/>
        <n v="3118"/>
        <n v="3742"/>
        <n v="6423"/>
        <n v="3498"/>
        <n v="6140"/>
        <n v="1432"/>
        <n v="2372"/>
        <n v="883"/>
        <n v="6892"/>
        <n v="4034"/>
        <n v="2508"/>
        <n v="8139"/>
        <n v="8644"/>
        <n v="2193"/>
        <n v="6650"/>
        <n v="5862"/>
        <n v="3041"/>
        <n v="9446"/>
        <n v="3340"/>
        <n v="8293"/>
        <n v="7336"/>
        <n v="3521"/>
        <n v="3747"/>
        <n v="8520"/>
        <n v="5959"/>
        <n v="7100"/>
        <n v="2548"/>
        <n v="8805"/>
        <n v="7781"/>
        <n v="1955"/>
        <n v="1073"/>
        <n v="2182"/>
        <n v="513"/>
        <n v="953"/>
        <n v="2645"/>
        <n v="5451"/>
        <n v="3652"/>
        <n v="2283"/>
        <n v="50"/>
        <n v="5051"/>
        <n v="8418"/>
        <n v="5825"/>
        <n v="293"/>
        <n v="9639"/>
        <n v="5573"/>
        <n v="2315"/>
        <n v="8018"/>
        <n v="570"/>
        <n v="1867"/>
        <n v="7128"/>
        <n v="9200"/>
        <n v="5124"/>
        <n v="2816"/>
        <n v="3235"/>
        <n v="1959"/>
        <n v="1596"/>
        <n v="787"/>
        <n v="1805"/>
        <n v="8095"/>
        <n v="9592"/>
        <n v="26"/>
        <n v="6406"/>
        <n v="6388"/>
        <n v="1592"/>
        <n v="6550"/>
        <n v="998"/>
        <n v="6572"/>
        <n v="7934"/>
        <n v="2254"/>
        <n v="5899"/>
        <n v="7050"/>
        <n v="2055"/>
        <n v="8783"/>
        <n v="9247"/>
        <n v="510"/>
        <n v="857"/>
        <n v="2343"/>
        <n v="1103"/>
        <n v="6326"/>
        <n v="1287"/>
        <n v="5942"/>
        <n v="2053"/>
        <n v="2127"/>
        <n v="3741"/>
        <n v="3014"/>
        <n v="4647"/>
        <n v="8723"/>
        <n v="3928"/>
        <n v="5422"/>
        <n v="5266"/>
        <n v="2594"/>
        <n v="3263"/>
        <n v="1850"/>
        <n v="1254"/>
        <n v="198"/>
        <n v="584"/>
        <n v="2906"/>
        <n v="3569"/>
        <n v="1879"/>
        <n v="8904"/>
        <n v="5033"/>
        <n v="3416"/>
        <n v="1730"/>
        <n v="1082"/>
        <n v="7415"/>
        <n v="1058"/>
        <n v="5327"/>
        <n v="9122"/>
        <n v="7283"/>
        <n v="8014"/>
        <n v="3504"/>
        <n v="4557"/>
        <n v="5973"/>
        <n v="9730"/>
        <n v="4858"/>
        <n v="3846"/>
        <n v="7820"/>
        <n v="1085"/>
        <n v="7844"/>
        <n v="6694"/>
        <n v="2636"/>
        <n v="7276"/>
        <n v="2432"/>
        <n v="218"/>
        <n v="850"/>
        <n v="7999"/>
        <n v="2815"/>
        <n v="7812"/>
        <n v="600"/>
        <n v="9157"/>
        <n v="2655"/>
        <n v="8617"/>
        <n v="150"/>
        <n v="324"/>
        <n v="5835"/>
        <n v="4817"/>
        <n v="9421"/>
        <n v="7173"/>
        <n v="532"/>
        <n v="784"/>
        <n v="9498"/>
        <n v="1316"/>
        <n v="1854"/>
        <n v="9369"/>
        <n v="3908"/>
        <n v="6352"/>
        <n v="2700"/>
        <n v="1211"/>
        <n v="8168"/>
        <n v="1346"/>
        <n v="519"/>
        <n v="6664"/>
        <n v="4265"/>
        <n v="6109"/>
        <n v="4624"/>
        <n v="2817"/>
        <n v="7409"/>
        <n v="2031"/>
        <n v="1708"/>
        <n v="2368"/>
        <n v="5240"/>
        <n v="8982"/>
        <n v="7480"/>
        <n v="7552"/>
        <n v="9470"/>
        <n v="7638"/>
        <n v="3005"/>
        <n v="2714"/>
        <n v="4861"/>
        <n v="2199"/>
        <n v="6524"/>
        <n v="9603"/>
        <n v="4724"/>
        <n v="964"/>
        <n v="8021"/>
        <n v="140"/>
        <n v="2694"/>
        <n v="1381"/>
        <n v="5536"/>
        <n v="7441"/>
        <n v="4823"/>
        <n v="1813"/>
        <n v="6735"/>
        <n v="2824"/>
        <n v="3792"/>
        <n v="4407"/>
        <n v="6687"/>
        <n v="9009"/>
        <n v="7068"/>
        <n v="6862"/>
        <n v="6493"/>
        <n v="8661"/>
        <n v="924"/>
        <n v="280"/>
        <n v="6295"/>
        <n v="1265"/>
        <n v="7680"/>
        <n v="281"/>
        <n v="9593"/>
        <n v="6031"/>
        <n v="9833"/>
        <n v="1986"/>
        <n v="2791"/>
        <n v="9114"/>
        <n v="6836"/>
        <n v="4346"/>
        <n v="2722"/>
        <n v="4283"/>
        <n v="1663"/>
        <n v="9338"/>
        <n v="4482"/>
        <n v="1401"/>
        <n v="1566"/>
        <n v="6503"/>
        <n v="2232"/>
        <n v="5551"/>
        <n v="5525"/>
        <n v="3123"/>
        <n v="715"/>
        <n v="4719"/>
        <n v="4145"/>
        <n v="5561"/>
        <n v="5138"/>
        <n v="4726"/>
        <n v="8884"/>
        <n v="1425"/>
        <n v="9105"/>
        <n v="7796"/>
        <n v="4455"/>
        <n v="5042"/>
        <n v="4765"/>
        <n v="23"/>
        <n v="312"/>
        <n v="7576"/>
        <n v="1557"/>
        <n v="5424"/>
        <n v="7639"/>
        <n v="4687"/>
        <n v="374"/>
        <n v="5939"/>
        <n v="5003"/>
        <n v="9176"/>
        <n v="7457"/>
        <n v="4953"/>
        <n v="8130"/>
        <n v="4777"/>
        <n v="9539"/>
        <n v="4707"/>
        <n v="3896"/>
        <n v="5593"/>
        <n v="9018"/>
        <n v="5804"/>
        <n v="2833"/>
        <n v="5948"/>
        <n v="4174"/>
        <n v="2726"/>
        <n v="1416"/>
        <n v="6947"/>
        <n v="3578"/>
        <n v="711"/>
        <n v="5251"/>
        <n v="6214"/>
        <n v="9466"/>
        <n v="973"/>
        <n v="7975"/>
        <n v="2028"/>
        <n v="3965"/>
        <n v="4355"/>
        <n v="8666"/>
        <n v="2938"/>
        <n v="7662"/>
        <n v="3452"/>
        <n v="6902"/>
        <n v="8528"/>
        <n v="2205"/>
        <n v="7553"/>
        <n v="637"/>
        <n v="3944"/>
        <n v="1077"/>
        <n v="9541"/>
        <n v="5248"/>
        <n v="8334"/>
        <n v="3121"/>
        <n v="8547"/>
        <n v="3162"/>
        <n v="7753"/>
        <n v="4076"/>
        <n v="3997"/>
        <n v="161"/>
        <n v="8741"/>
        <n v="9394"/>
        <n v="4304"/>
        <n v="1800"/>
        <n v="7085"/>
        <n v="7099"/>
        <n v="5621"/>
        <n v="3710"/>
        <n v="4990"/>
        <n v="2960"/>
        <n v="3016"/>
        <n v="689"/>
        <n v="2470"/>
        <n v="2069"/>
        <n v="4462"/>
        <n v="1746"/>
        <n v="3827"/>
        <n v="1117"/>
        <n v="1060"/>
        <n v="5073"/>
        <n v="9161"/>
        <n v="6696"/>
        <n v="1573"/>
        <n v="2546"/>
        <n v="9046"/>
        <n v="7072"/>
        <n v="4597"/>
        <n v="7202"/>
        <n v="7358"/>
        <n v="491"/>
        <n v="3043"/>
        <n v="5393"/>
        <n v="9976"/>
        <n v="7469"/>
        <n v="3774"/>
        <n v="6546"/>
        <n v="47"/>
        <n v="2020"/>
        <n v="1673"/>
        <n v="4695"/>
        <n v="8737"/>
        <n v="5394"/>
        <n v="5590"/>
        <n v="8829"/>
        <n v="2461"/>
        <n v="7116"/>
        <n v="8158"/>
        <n v="4787"/>
        <n v="3556"/>
        <n v="5011"/>
        <n v="6623"/>
        <n v="4699"/>
        <n v="9129"/>
        <n v="325"/>
        <n v="5744"/>
        <n v="4033"/>
        <n v="1362"/>
        <n v="578"/>
        <n v="6809"/>
        <n v="2592"/>
        <n v="3473"/>
        <n v="2139"/>
        <n v="7643"/>
        <n v="4253"/>
        <n v="6260"/>
        <n v="7683"/>
        <n v="8791"/>
        <n v="2486"/>
        <n v="574"/>
        <n v="8397"/>
        <n v="6831"/>
        <n v="1561"/>
        <n v="2549"/>
        <n v="4538"/>
        <n v="6913"/>
        <n v="3408"/>
        <n v="7210"/>
        <n v="8363"/>
        <n v="5890"/>
        <n v="2984"/>
        <n v="8296"/>
        <n v="2953"/>
        <n v="2406"/>
        <n v="5720"/>
        <n v="3"/>
        <n v="2615"/>
        <n v="7910"/>
        <n v="5530"/>
        <n v="8824"/>
        <n v="2681"/>
        <n v="5809"/>
        <n v="6825"/>
        <n v="2384"/>
        <n v="1364"/>
        <n v="7251"/>
        <n v="682"/>
        <n v="5092"/>
        <n v="7428"/>
        <n v="977"/>
        <n v="127"/>
        <n v="9055"/>
        <n v="3395"/>
        <n v="1533"/>
        <n v="3883"/>
        <n v="6677"/>
        <n v="7400"/>
        <n v="7702"/>
        <n v="4288"/>
        <n v="4260"/>
        <n v="4696"/>
        <n v="8214"/>
        <n v="8117"/>
        <n v="3925"/>
        <n v="4928"/>
        <n v="9153"/>
        <n v="230"/>
        <n v="8383"/>
        <n v="4804"/>
        <n v="335"/>
        <n v="6088"/>
        <n v="65"/>
        <n v="265"/>
        <n v="9319"/>
        <n v="3185"/>
        <n v="2994"/>
        <n v="2433"/>
        <n v="3109"/>
        <n v="6982"/>
        <n v="7955"/>
        <n v="4122"/>
        <n v="9115"/>
        <n v="3702"/>
        <n v="1467"/>
        <n v="413"/>
        <n v="8197"/>
        <n v="2916"/>
        <n v="7949"/>
        <n v="7505"/>
        <n v="1067"/>
        <n v="1121"/>
        <n v="9020"/>
        <n v="3465"/>
        <n v="4319"/>
        <n v="9418"/>
        <n v="3089"/>
        <n v="6055"/>
        <n v="7183"/>
        <n v="7943"/>
        <n v="5185"/>
        <n v="7263"/>
        <n v="3198"/>
        <n v="7482"/>
        <n v="4223"/>
        <n v="4351"/>
        <n v="2978"/>
        <n v="648"/>
        <n v="2234"/>
        <n v="4390"/>
        <n v="8974"/>
        <n v="5896"/>
        <n v="1525"/>
        <n v="2713"/>
        <n v="7367"/>
        <n v="2375"/>
        <n v="1719"/>
        <n v="43"/>
        <n v="6447"/>
        <n v="4353"/>
        <n v="5112"/>
        <n v="2954"/>
        <n v="423"/>
        <n v="2640"/>
        <n v="1001"/>
        <n v="3526"/>
        <n v="1201"/>
        <n v="1347"/>
        <n v="1104"/>
        <n v="5215"/>
        <n v="371"/>
        <n v="4005"/>
        <n v="3384"/>
        <n v="5304"/>
        <n v="2551"/>
        <n v="714"/>
        <n v="3057"/>
        <n v="7397"/>
        <n v="5738"/>
        <n v="4045"/>
        <n v="3689"/>
        <n v="1084"/>
        <n v="4688"/>
        <n v="1531"/>
        <n v="9481"/>
        <n v="8645"/>
        <n v="2795"/>
        <n v="8291"/>
        <n v="1670"/>
        <n v="2092"/>
        <n v="7075"/>
        <n v="1456"/>
        <n v="7660"/>
        <n v="3103"/>
        <n v="296"/>
        <n v="5156"/>
        <n v="1156"/>
        <n v="6048"/>
        <n v="7933"/>
        <n v="6297"/>
        <n v="3317"/>
        <n v="4944"/>
        <n v="6928"/>
        <n v="340"/>
        <n v="970"/>
        <n v="286"/>
        <n v="639"/>
        <n v="4775"/>
        <n v="6941"/>
        <n v="9097"/>
        <n v="7802"/>
        <n v="4763"/>
        <n v="3842"/>
        <n v="484"/>
        <n v="2744"/>
        <n v="771"/>
        <n v="4706"/>
        <n v="8495"/>
        <n v="2692"/>
        <n v="3413"/>
        <n v="2210"/>
        <n v="8519"/>
        <n v="6601"/>
        <n v="8127"/>
        <n v="3329"/>
        <n v="362"/>
        <n v="1352"/>
        <n v="2217"/>
        <n v="6999"/>
        <n v="4276"/>
        <n v="2656"/>
        <n v="3021"/>
        <n v="2336"/>
        <n v="4501"/>
        <n v="3309"/>
        <n v="3373"/>
        <n v="7389"/>
        <n v="5208"/>
        <n v="3924"/>
        <n v="2032"/>
        <n v="2405"/>
        <n v="146"/>
        <n v="3152"/>
        <n v="5046"/>
        <n v="317"/>
        <n v="8441"/>
        <n v="7746"/>
        <n v="4225"/>
        <n v="5583"/>
        <n v="6865"/>
        <n v="1713"/>
        <n v="2243"/>
        <n v="108"/>
        <n v="1759"/>
        <n v="1184"/>
        <n v="7767"/>
        <n v="9599"/>
        <n v="9056"/>
        <n v="5794"/>
        <n v="4028"/>
        <n v="1143"/>
        <n v="8952"/>
        <n v="2083"/>
        <n v="4021"/>
        <n v="8971"/>
        <n v="1459"/>
        <n v="593"/>
        <n v="8101"/>
        <n v="6123"/>
        <n v="7724"/>
        <n v="8544"/>
        <n v="5030"/>
        <n v="3487"/>
        <n v="2705"/>
        <n v="976"/>
        <n v="7181"/>
        <n v="9158"/>
        <n v="6725"/>
        <n v="1114"/>
        <n v="3772"/>
        <n v="7719"/>
        <n v="5933"/>
        <n v="6161"/>
        <n v="3589"/>
        <n v="4356"/>
        <n v="6273"/>
        <n v="8207"/>
        <n v="8087"/>
        <n v="8278"/>
        <n v="1363"/>
        <n v="1390"/>
        <n v="5506"/>
        <n v="3752"/>
        <n v="7298"/>
        <n v="1696"/>
        <n v="4481"/>
        <n v="1200"/>
        <n v="1966"/>
        <n v="2503"/>
        <n v="2536"/>
        <n v="3288"/>
        <n v="7978"/>
        <n v="5592"/>
        <n v="4594"/>
        <n v="8009"/>
        <n v="6483"/>
        <n v="969"/>
        <n v="3255"/>
        <n v="1421"/>
        <n v="1559"/>
        <n v="7329"/>
        <n v="5177"/>
        <n v="1655"/>
        <n v="2996"/>
        <n v="8841"/>
        <n v="7174"/>
        <n v="2897"/>
        <n v="8574"/>
        <n v="5012"/>
        <n v="3962"/>
        <n v="1855"/>
        <n v="1861"/>
        <n v="3304"/>
        <n v="6026"/>
        <n v="8106"/>
        <n v="1580"/>
        <n v="2478"/>
        <n v="4731"/>
        <n v="6867"/>
        <n v="9113"/>
        <n v="5601"/>
        <n v="8189"/>
        <n v="5779"/>
        <n v="2783"/>
        <n v="2742"/>
        <n v="6613"/>
        <n v="3937"/>
        <n v="7366"/>
        <n v="4416"/>
        <n v="6453"/>
        <n v="1786"/>
        <n v="3996"/>
        <n v="3904"/>
        <n v="2888"/>
        <n v="7175"/>
        <n v="177"/>
        <n v="7873"/>
        <n v="9933"/>
        <n v="7811"/>
        <n v="841"/>
        <n v="6139"/>
        <n v="659"/>
        <n v="5572"/>
        <n v="9136"/>
        <n v="2412"/>
        <n v="9302"/>
        <n v="5284"/>
        <n v="3938"/>
        <n v="1866"/>
        <n v="8506"/>
        <n v="1086"/>
        <n v="8891"/>
        <n v="1412"/>
        <n v="5603"/>
        <n v="5660"/>
        <n v="82"/>
        <n v="8273"/>
        <n v="753"/>
        <n v="2669"/>
        <n v="5340"/>
        <n v="6143"/>
        <n v="8004"/>
        <n v="6787"/>
        <n v="7506"/>
        <n v="5834"/>
        <n v="1833"/>
        <n v="3984"/>
        <n v="2936"/>
        <n v="937"/>
        <n v="669"/>
        <n v="2552"/>
        <n v="4312"/>
        <n v="5700"/>
        <n v="1146"/>
        <n v="5533"/>
        <n v="2902"/>
        <n v="1683"/>
        <n v="8479"/>
        <n v="5093"/>
        <n v="994"/>
        <n v="2359"/>
        <n v="7257"/>
        <n v="7625"/>
        <n v="7613"/>
        <n v="2187"/>
        <n v="7758"/>
        <n v="5891"/>
        <n v="6506"/>
        <n v="8447"/>
        <n v="3122"/>
        <n v="2458"/>
        <n v="3778"/>
        <n v="7960"/>
        <n v="7881"/>
        <n v="6526"/>
        <n v="7052"/>
        <n v="3649"/>
        <n v="8802"/>
        <n v="1120"/>
        <n v="7770"/>
        <n v="1341"/>
        <n v="5922"/>
        <n v="6997"/>
        <n v="9083"/>
        <n v="3024"/>
        <n v="6045"/>
        <n v="329"/>
        <n v="6620"/>
        <n v="6063"/>
        <n v="1009"/>
        <n v="1012"/>
        <n v="739"/>
        <n v="1625"/>
        <n v="6126"/>
        <n v="674"/>
        <n v="8537"/>
        <n v="5662"/>
        <n v="1414"/>
        <n v="3147"/>
        <n v="8990"/>
        <n v="1464"/>
        <n v="5960"/>
        <n v="7522"/>
        <n v="4442"/>
        <n v="8694"/>
        <n v="8007"/>
        <n v="869"/>
        <n v="6457"/>
        <n v="2757"/>
        <n v="1584"/>
        <n v="5418"/>
        <n v="4155"/>
        <n v="6236"/>
        <n v="2427"/>
        <n v="4885"/>
        <n v="2271"/>
        <n v="1845"/>
        <n v="6153"/>
        <n v="582"/>
        <n v="3663"/>
        <n v="4948"/>
        <n v="5118"/>
        <n v="1671"/>
        <n v="1564"/>
        <n v="7916"/>
        <n v="3867"/>
        <n v="9051"/>
        <n v="856"/>
        <n v="3703"/>
        <n v="5879"/>
        <n v="6889"/>
        <n v="6299"/>
        <n v="3017"/>
        <n v="6009"/>
        <n v="8659"/>
        <n v="4307"/>
        <n v="7385"/>
        <n v="588"/>
        <n v="106"/>
        <n v="1334"/>
        <n v="1168"/>
        <n v="2145"/>
        <n v="3139"/>
        <n v="9522"/>
        <n v="3679"/>
        <n v="7983"/>
        <n v="1950"/>
        <n v="6835"/>
        <n v="5585"/>
        <n v="4424"/>
        <n v="2244"/>
        <n v="3281"/>
        <n v="580"/>
        <n v="2132"/>
        <n v="1680"/>
        <n v="1791"/>
        <n v="4077"/>
        <n v="3431"/>
        <n v="6315"/>
        <n v="3533"/>
        <n v="9034"/>
        <n v="3214"/>
        <n v="4408"/>
        <n v="1988"/>
        <n v="4445"/>
        <n v="3543"/>
        <n v="6525"/>
        <n v="8487"/>
        <n v="4931"/>
        <n v="1005"/>
        <n v="2060"/>
        <n v="3882"/>
        <n v="5401"/>
        <n v="1160"/>
        <n v="2811"/>
        <n v="7605"/>
        <n v="3890"/>
        <n v="1639"/>
        <n v="6607"/>
        <n v="4121"/>
        <n v="3239"/>
        <n v="2036"/>
        <n v="7598"/>
        <n v="4066"/>
        <n v="2108"/>
        <n v="6723"/>
        <n v="6523"/>
        <n v="3207"/>
        <n v="2907"/>
        <n v="7028"/>
        <n v="2063"/>
        <n v="3745"/>
        <n v="3507"/>
        <n v="4938"/>
        <n v="5765"/>
        <n v="3219"/>
        <n v="1538"/>
        <n v="986"/>
        <n v="1290"/>
        <n v="6067"/>
        <n v="4653"/>
        <n v="3903"/>
        <n v="894"/>
        <n v="420"/>
        <n v="8753"/>
        <n v="2968"/>
        <n v="4093"/>
        <n v="8028"/>
        <n v="5123"/>
        <n v="1147"/>
        <n v="6077"/>
        <n v="8427"/>
        <n v="7045"/>
        <n v="6538"/>
        <n v="455"/>
        <n v="4997"/>
        <n v="5710"/>
        <n v="1046"/>
        <n v="875"/>
        <n v="6047"/>
        <n v="3012"/>
        <n v="4596"/>
        <n v="4002"/>
        <n v="8152"/>
        <n v="2492"/>
        <n v="1189"/>
        <n v="58"/>
        <n v="572"/>
        <n v="438"/>
        <n v="7490"/>
        <n v="2991"/>
        <n v="951"/>
        <n v="3406"/>
        <n v="6585"/>
        <n v="2191"/>
        <n v="1475"/>
        <n v="6880"/>
        <n v="4193"/>
        <n v="1126"/>
        <n v="2837"/>
        <n v="9699"/>
        <n v="621"/>
        <n v="6971"/>
        <n v="1761"/>
        <n v="1124"/>
        <n v="2853"/>
        <n v="2691"/>
        <n v="3784"/>
        <n v="3648"/>
        <n v="1392"/>
        <n v="2706"/>
        <n v="1518"/>
        <n v="3230"/>
        <n v="1763"/>
        <n v="2498"/>
        <n v="3106"/>
        <n v="8105"/>
        <n v="2555"/>
        <n v="8027"/>
        <n v="5332"/>
        <n v="2810"/>
        <n v="5149"/>
        <n v="5291"/>
        <n v="8642"/>
        <n v="9289"/>
        <n v="1460"/>
        <n v="7339"/>
        <n v="7589"/>
        <n v="893"/>
        <n v="2161"/>
        <n v="4718"/>
        <n v="138"/>
        <n v="2806"/>
        <n v="6081"/>
        <n v="2842"/>
        <n v="6656"/>
        <n v="1097"/>
        <n v="186"/>
        <n v="2099"/>
        <n v="1472"/>
        <n v="3135"/>
        <n v="8988"/>
        <n v="2224"/>
        <n v="5254"/>
        <n v="1190"/>
        <n v="174"/>
        <n v="3860"/>
        <n v="4865"/>
        <n v="5641"/>
        <n v="4468"/>
        <n v="2562"/>
        <n v="6840"/>
        <n v="5174"/>
        <n v="7444"/>
        <n v="194"/>
        <n v="7954"/>
        <n v="6722"/>
        <n v="6703"/>
        <n v="4927"/>
        <n v="3711"/>
        <n v="1481"/>
        <n v="313"/>
        <n v="3226"/>
        <n v="6142"/>
        <n v="7900"/>
        <n v="8970"/>
        <n v="6422"/>
        <n v="3550"/>
        <n v="2078"/>
        <n v="1396"/>
        <n v="6394"/>
        <n v="5658"/>
        <n v="9254"/>
        <n v="5946"/>
        <n v="1778"/>
        <n v="4579"/>
        <n v="3709"/>
        <n v="6442"/>
        <n v="8515"/>
        <n v="8903"/>
        <n v="686"/>
        <n v="79"/>
        <n v="6485"/>
        <n v="3027"/>
        <n v="5961"/>
        <n v="6520"/>
        <n v="7289"/>
        <n v="6731"/>
        <n v="4977"/>
        <n v="1967"/>
        <n v="6186"/>
        <n v="3988"/>
        <n v="259"/>
        <n v="320"/>
        <n v="2890"/>
        <n v="3571"/>
        <n v="1338"/>
        <n v="5977"/>
        <n v="7554"/>
        <n v="3611"/>
        <n v="826"/>
        <n v="8935"/>
        <n v="7774"/>
        <n v="2514"/>
        <n v="7092"/>
        <n v="1902"/>
        <n v="6119"/>
        <n v="5624"/>
        <n v="5711"/>
        <n v="3675"/>
        <n v="2386"/>
        <n v="3292"/>
        <n v="1783"/>
        <n v="1816"/>
        <n v="7364"/>
        <n v="5681"/>
        <n v="3628"/>
        <n v="7129"/>
        <n v="6972"/>
        <n v="748"/>
        <n v="688"/>
        <n v="892"/>
        <n v="3727"/>
        <n v="644"/>
        <n v="938"/>
        <n v="806"/>
        <n v="3780"/>
        <n v="1263"/>
        <n v="6983"/>
        <n v="5645"/>
        <n v="1912"/>
        <n v="7528"/>
        <n v="406"/>
        <n v="9005"/>
        <n v="7829"/>
        <n v="6134"/>
        <n v="6376"/>
        <n v="7302"/>
        <n v="7300"/>
        <n v="4887"/>
        <n v="7853"/>
        <n v="7759"/>
        <n v="9147"/>
        <n v="2475"/>
        <n v="7253"/>
        <n v="2429"/>
        <n v="3422"/>
        <n v="6606"/>
        <n v="6218"/>
        <n v="4963"/>
        <n v="219"/>
        <n v="5636"/>
        <n v="3387"/>
        <n v="1216"/>
        <n v="7700"/>
        <n v="816"/>
        <n v="2873"/>
        <n v="5619"/>
        <n v="5760"/>
        <n v="2346"/>
        <n v="571"/>
        <n v="1047"/>
        <n v="4450"/>
        <n v="4796"/>
        <n v="3405"/>
        <n v="5230"/>
        <n v="2988"/>
        <n v="2382"/>
        <n v="147"/>
        <n v="9546"/>
        <n v="6413"/>
        <n v="8206"/>
        <n v="5225"/>
        <n v="3496"/>
        <n v="1876"/>
        <n v="6692"/>
        <n v="5099"/>
        <n v="9664"/>
        <n v="854"/>
        <n v="8613"/>
        <n v="7628"/>
        <n v="1532"/>
        <n v="1431"/>
        <n v="7288"/>
        <n v="5169"/>
        <n v="606"/>
        <n v="8776"/>
        <n v="6856"/>
        <n v="9623"/>
        <n v="4629"/>
        <n v="2007"/>
        <n v="7834"/>
        <n v="2075"/>
        <n v="4261"/>
        <n v="9138"/>
        <n v="732"/>
        <n v="8571"/>
        <n v="2265"/>
        <n v="5747"/>
        <n v="8949"/>
        <n v="6283"/>
        <n v="6320"/>
        <n v="923"/>
        <n v="2347"/>
        <n v="9616"/>
        <n v="9640"/>
        <n v="5464"/>
        <n v="3444"/>
        <n v="16"/>
        <n v="3733"/>
        <n v="6797"/>
        <n v="5172"/>
        <n v="898"/>
        <n v="8058"/>
        <n v="2449"/>
        <n v="7211"/>
        <n v="6991"/>
        <n v="8862"/>
        <n v="3271"/>
        <n v="463"/>
        <n v="3377"/>
        <n v="4273"/>
        <n v="5106"/>
        <n v="125"/>
        <n v="1735"/>
        <n v="1440"/>
        <n v="4517"/>
        <n v="3806"/>
        <n v="8034"/>
        <n v="6732"/>
        <n v="5667"/>
        <n v="632"/>
        <n v="5274"/>
        <n v="2058"/>
        <n v="5186"/>
        <n v="6165"/>
        <n v="5356"/>
        <n v="7580"/>
        <n v="8302"/>
        <n v="9412"/>
        <n v="4394"/>
        <n v="5648"/>
        <n v="6649"/>
        <n v="6410"/>
        <n v="3011"/>
        <n v="8417"/>
        <n v="7992"/>
        <n v="1978"/>
        <n v="4979"/>
        <n v="6764"/>
        <n v="8385"/>
        <n v="7215"/>
        <n v="3490"/>
        <n v="5661"/>
        <n v="2826"/>
        <n v="9376"/>
        <n v="546"/>
        <n v="8373"/>
        <n v="5867"/>
        <n v="7098"/>
        <n v="8182"/>
        <n v="3714"/>
        <n v="6059"/>
        <n v="7192"/>
        <n v="388"/>
        <n v="7484"/>
        <n v="6747"/>
        <n v="3669"/>
        <n v="9863"/>
        <n v="1812"/>
        <n v="9899"/>
        <n v="6857"/>
        <n v="722"/>
        <n v="3911"/>
        <n v="3631"/>
        <n v="8165"/>
        <n v="3927"/>
        <n v="6393"/>
        <n v="1503"/>
        <n v="4802"/>
        <n v="7583"/>
        <n v="1395"/>
        <n v="409"/>
        <n v="8305"/>
        <n v="8366"/>
        <n v="6609"/>
        <n v="4302"/>
        <n v="1430"/>
        <n v="3210"/>
        <n v="661"/>
        <n v="9142"/>
        <n v="3212"/>
        <n v="6317"/>
        <n v="1534"/>
        <n v="6440"/>
        <n v="4306"/>
        <n v="8674"/>
        <n v="8980"/>
        <n v="817"/>
        <n v="8089"/>
        <n v="5049"/>
        <n v="8134"/>
        <n v="5312"/>
        <n v="7519"/>
        <n v="957"/>
        <n v="7206"/>
        <n v="488"/>
        <n v="685"/>
        <n v="3696"/>
        <n v="3409"/>
        <n v="4764"/>
        <n v="836"/>
        <n v="3013"/>
        <n v="9617"/>
        <n v="1409"/>
        <n v="1656"/>
        <n v="2859"/>
        <n v="1878"/>
        <n v="2928"/>
        <n v="1172"/>
        <n v="3862"/>
        <n v="9573"/>
        <n v="4123"/>
        <n v="4056"/>
        <n v="7349"/>
        <n v="5918"/>
        <n v="9322"/>
        <n v="5808"/>
        <n v="9266"/>
        <n v="550"/>
        <n v="2696"/>
        <n v="4486"/>
        <n v="4129"/>
        <n v="4205"/>
        <n v="4891"/>
        <n v="617"/>
        <n v="4230"/>
        <n v="4675"/>
        <n v="8715"/>
        <n v="4368"/>
        <n v="636"/>
        <n v="3558"/>
        <n v="5199"/>
        <n v="7115"/>
        <n v="1048"/>
        <n v="6385"/>
        <n v="5467"/>
        <n v="1875"/>
        <n v="575"/>
        <n v="4947"/>
        <n v="2851"/>
        <n v="9182"/>
        <n v="7131"/>
        <n v="5217"/>
        <n v="1796"/>
        <n v="4061"/>
        <n v="9057"/>
        <n v="6462"/>
        <n v="5753"/>
        <n v="9867"/>
        <n v="7454"/>
        <n v="3462"/>
        <n v="6144"/>
        <n v="4805"/>
        <n v="3797"/>
        <n v="2043"/>
        <n v="9752"/>
        <n v="6706"/>
        <n v="2319"/>
        <n v="34"/>
        <n v="3357"/>
        <n v="7060"/>
        <n v="9133"/>
        <n v="3591"/>
        <n v="4004"/>
        <n v="6665"/>
        <n v="7708"/>
        <n v="2848"/>
        <n v="3790"/>
        <n v="6318"/>
        <n v="525"/>
        <n v="6622"/>
        <n v="8605"/>
        <n v="3632"/>
        <n v="4068"/>
        <n v="2184"/>
        <n v="6381"/>
        <n v="832"/>
        <n v="7332"/>
        <n v="1588"/>
        <n v="6159"/>
        <n v="8429"/>
        <n v="4968"/>
        <n v="8313"/>
        <n v="6172"/>
        <n v="1339"/>
        <n v="7418"/>
        <n v="1711"/>
        <n v="1776"/>
        <n v="361"/>
        <n v="7979"/>
        <n v="364"/>
        <n v="4324"/>
        <n v="7630"/>
        <n v="308"/>
        <n v="8987"/>
        <n v="4574"/>
        <n v="1451"/>
        <n v="3285"/>
        <n v="6149"/>
        <n v="7769"/>
        <n v="1182"/>
        <n v="7309"/>
        <n v="391"/>
        <n v="429"/>
        <n v="524"/>
        <n v="2769"/>
        <n v="2728"/>
        <n v="5345"/>
        <n v="625"/>
        <n v="751"/>
        <n v="4900"/>
        <n v="5281"/>
        <n v="8436"/>
        <n v="3149"/>
        <n v="5241"/>
        <n v="9360"/>
        <n v="9013"/>
        <n v="3917"/>
        <n v="395"/>
        <n v="1360"/>
        <n v="9841"/>
        <n v="8330"/>
        <n v="6675"/>
        <n v="791"/>
        <n v="6333"/>
        <n v="7824"/>
        <n v="9727"/>
        <n v="7788"/>
        <n v="2056"/>
        <n v="260"/>
        <n v="8777"/>
        <n v="4616"/>
        <n v="3894"/>
        <n v="6777"/>
        <n v="5237"/>
        <n v="4682"/>
        <n v="4825"/>
        <n v="5659"/>
        <n v="6973"/>
        <n v="2181"/>
        <n v="839"/>
        <n v="5223"/>
        <n v="8784"/>
        <n v="7508"/>
        <n v="946"/>
        <n v="4391"/>
        <n v="2882"/>
        <n v="3836"/>
        <n v="193"/>
        <n v="2445"/>
        <n v="726"/>
        <n v="8271"/>
        <n v="1259"/>
        <n v="3969"/>
        <n v="2281"/>
        <n v="5023"/>
        <n v="180"/>
        <n v="1418"/>
        <n v="5970"/>
        <n v="5792"/>
        <n v="717"/>
        <n v="9195"/>
        <n v="7432"/>
        <n v="5148"/>
        <n v="4363"/>
        <n v="1446"/>
        <n v="7858"/>
        <n v="5191"/>
        <n v="5484"/>
        <n v="4545"/>
        <n v="6304"/>
        <n v="2249"/>
        <n v="814"/>
        <n v="1279"/>
        <n v="4106"/>
        <n v="9419"/>
        <n v="10015"/>
        <n v="4535"/>
        <n v="233"/>
        <n v="69"/>
        <n v="548"/>
        <n v="7001"/>
        <n v="52"/>
        <n v="2971"/>
        <n v="7055"/>
        <n v="7486"/>
        <n v="3681"/>
        <n v="2863"/>
        <n v="3063"/>
        <n v="671"/>
        <n v="1229"/>
        <n v="6293"/>
        <n v="4672"/>
        <n v="3113"/>
        <n v="6909"/>
        <n v="5153"/>
        <n v="227"/>
        <n v="1354"/>
        <n v="2779"/>
        <n v="3318"/>
        <n v="5179"/>
        <n v="8718"/>
        <n v="4698"/>
        <n v="959"/>
        <n v="7330"/>
        <n v="9058"/>
        <n v="346"/>
        <n v="7676"/>
        <n v="2119"/>
        <n v="2117"/>
        <n v="1297"/>
        <n v="421"/>
        <n v="2012"/>
        <n v="6033"/>
        <n v="4496"/>
        <n v="1202"/>
        <n v="8711"/>
        <n v="1136"/>
        <n v="2507"/>
        <n v="522"/>
        <n v="7461"/>
        <n v="1469"/>
        <n v="1253"/>
        <n v="7941"/>
        <n v="4226"/>
        <n v="7585"/>
        <n v="7080"/>
        <n v="3454"/>
        <n v="1701"/>
        <n v="4981"/>
        <n v="2962"/>
        <n v="7223"/>
        <n v="4303"/>
        <n v="5127"/>
        <n v="1380"/>
        <n v="5252"/>
        <n v="5428"/>
        <n v="6433"/>
        <n v="761"/>
        <n v="2563"/>
        <n v="5620"/>
        <n v="1865"/>
        <n v="1765"/>
        <n v="8137"/>
        <n v="4136"/>
        <n v="9946"/>
        <n v="2627"/>
        <n v="9544"/>
        <n v="6012"/>
        <n v="2118"/>
        <n v="8050"/>
        <n v="4001"/>
        <n v="2588"/>
        <n v="8223"/>
        <n v="195"/>
        <n v="2600"/>
        <n v="629"/>
        <n v="1961"/>
        <n v="7016"/>
        <n v="4743"/>
        <n v="2072"/>
        <n v="2253"/>
        <n v="2216"/>
        <n v="4592"/>
        <n v="4949"/>
        <n v="6996"/>
        <n v="1996"/>
        <n v="4378"/>
        <n v="792"/>
        <n v="4524"/>
        <n v="2952"/>
        <n v="1251"/>
        <n v="1173"/>
        <n v="1814"/>
        <n v="6591"/>
        <n v="5028"/>
        <n v="4062"/>
        <n v="5914"/>
        <n v="6914"/>
        <n v="2189"/>
        <n v="6805"/>
        <n v="6923"/>
        <n v="8738"/>
        <n v="6965"/>
        <n v="2168"/>
        <n v="4487"/>
        <n v="2419"/>
        <n v="2103"/>
        <n v="1605"/>
        <n v="5885"/>
        <n v="3182"/>
        <n v="1942"/>
        <n v="3378"/>
        <n v="6006"/>
        <n v="4742"/>
        <n v="4640"/>
        <n v="1695"/>
        <n v="5355"/>
        <n v="7396"/>
        <n v="9978"/>
        <n v="7069"/>
        <n v="3919"/>
        <n v="4148"/>
        <n v="3718"/>
        <n v="2738"/>
        <n v="1269"/>
        <n v="1597"/>
        <n v="9756"/>
        <n v="4978"/>
        <n v="4057"/>
        <n v="4565"/>
        <n v="6508"/>
        <n v="6087"/>
        <n v="6509"/>
        <n v="5893"/>
        <n v="5151"/>
        <n v="8536"/>
        <n v="774"/>
        <n v="9104"/>
        <n v="6362"/>
        <n v="6954"/>
        <n v="59"/>
        <n v="5852"/>
        <n v="526"/>
        <n v="2893"/>
        <n v="3391"/>
        <n v="9222"/>
        <n v="7709"/>
        <n v="6806"/>
        <n v="6644"/>
        <n v="283"/>
        <n v="995"/>
        <n v="5052"/>
        <n v="289"/>
        <n v="7417"/>
        <n v="5764"/>
        <n v="5207"/>
        <n v="8323"/>
        <n v="1411"/>
        <n v="6135"/>
        <n v="6936"/>
        <n v="931"/>
        <n v="7684"/>
        <n v="71"/>
        <n v="8419"/>
        <n v="6763"/>
        <n v="6338"/>
        <n v="7699"/>
        <n v="1235"/>
        <n v="2423"/>
        <n v="3744"/>
        <n v="5480"/>
        <n v="2068"/>
        <n v="1844"/>
        <n v="6323"/>
        <n v="542"/>
        <n v="2322"/>
        <n v="63"/>
        <n v="3434"/>
        <n v="1020"/>
        <n v="3120"/>
        <n v="7645"/>
        <n v="5759"/>
        <n v="5120"/>
        <n v="9245"/>
        <n v="5517"/>
        <n v="4662"/>
        <n v="249"/>
        <n v="613"/>
        <n v="4984"/>
        <n v="5085"/>
        <n v="695"/>
        <n v="6876"/>
        <n v="3662"/>
        <n v="645"/>
        <n v="2509"/>
        <n v="3426"/>
        <n v="2238"/>
        <n v="1112"/>
        <n v="386"/>
        <n v="1757"/>
        <n v="2603"/>
        <n v="8948"/>
        <n v="6127"/>
        <n v="3736"/>
        <n v="4406"/>
        <n v="10107"/>
        <n v="197"/>
        <n v="6784"/>
        <n v="6768"/>
        <n v="451"/>
        <n v="4110"/>
        <n v="181"/>
        <n v="9368"/>
        <n v="4813"/>
        <n v="1079"/>
        <n v="160"/>
        <n v="1767"/>
        <n v="2447"/>
        <n v="2724"/>
        <n v="226"/>
        <n v="2301"/>
        <n v="7692"/>
        <n v="1941"/>
        <n v="4930"/>
        <n v="4020"/>
        <n v="4178"/>
        <n v="2515"/>
        <n v="5708"/>
        <n v="5032"/>
        <n v="1306"/>
        <n v="7151"/>
        <n v="3308"/>
        <n v="1993"/>
        <n v="369"/>
        <n v="4320"/>
        <n v="543"/>
        <n v="6898"/>
        <n v="40"/>
        <n v="6845"/>
        <n v="136"/>
        <n v="7806"/>
        <n v="3322"/>
        <n v="7828"/>
        <n v="5793"/>
        <n v="3771"/>
        <n v="2408"/>
        <n v="1081"/>
        <n v="6816"/>
        <n v="4812"/>
        <n v="745"/>
        <n v="4871"/>
        <n v="2647"/>
        <n v="4097"/>
        <n v="6234"/>
        <n v="1645"/>
        <n v="7033"/>
        <n v="9585"/>
        <n v="822"/>
        <n v="1013"/>
        <n v="7297"/>
        <n v="3926"/>
        <n v="8192"/>
        <n v="6710"/>
        <n v="3642"/>
        <n v="3626"/>
        <n v="5814"/>
        <n v="410"/>
        <n v="2000"/>
        <n v="2334"/>
        <n v="8717"/>
        <n v="2921"/>
        <n v="868"/>
        <n v="9061"/>
        <n v="3597"/>
        <n v="5376"/>
        <n v="8763"/>
        <n v="1545"/>
        <n v="3814"/>
        <n v="199"/>
        <n v="2513"/>
        <n v="2617"/>
        <n v="8443"/>
        <n v="42"/>
        <n v="9773"/>
        <n v="7884"/>
        <n v="2481"/>
        <n v="1286"/>
        <n v="7483"/>
        <n v="4550"/>
        <n v="474"/>
        <n v="2622"/>
        <n v="3517"/>
        <n v="6115"/>
        <n v="3200"/>
        <n v="8392"/>
        <n v="3199"/>
        <n v="359"/>
        <n v="5182"/>
        <n v="8049"/>
        <n v="9380"/>
        <n v="954"/>
        <n v="4052"/>
        <n v="9984"/>
        <n v="6441"/>
        <n v="638"/>
        <n v="1652"/>
        <n v="7965"/>
        <n v="3699"/>
        <n v="4475"/>
        <n v="2274"/>
        <n v="141"/>
        <n v="440"/>
        <n v="6054"/>
        <n v="7726"/>
        <n v="3401"/>
        <n v="4756"/>
        <n v="4494"/>
        <n v="5974"/>
        <n v="1646"/>
        <n v="4313"/>
        <n v="4623"/>
        <n v="3555"/>
        <n v="6801"/>
        <n v="3855"/>
        <n v="1956"/>
        <n v="3585"/>
        <n v="9495"/>
        <n v="9208"/>
        <n v="476"/>
        <n v="3646"/>
        <n v="3167"/>
        <n v="7735"/>
        <n v="5474"/>
        <n v="7161"/>
        <n v="25"/>
        <n v="1040"/>
        <n v="196"/>
        <n v="2371"/>
        <n v="5766"/>
        <n v="6253"/>
        <n v="5600"/>
        <n v="8825"/>
        <n v="7531"/>
        <n v="3715"/>
        <n v="4257"/>
        <n v="3165"/>
        <n v="1494"/>
        <n v="6355"/>
        <n v="342"/>
        <n v="737"/>
        <n v="4836"/>
        <n v="5548"/>
        <n v="5396"/>
        <n v="486"/>
        <n v="2477"/>
        <n v="418"/>
        <n v="7712"/>
        <n v="7348"/>
        <n v="6261"/>
        <n v="9903"/>
        <n v="2660"/>
        <n v="1096"/>
        <n v="6179"/>
        <n v="2576"/>
        <n v="8203"/>
        <n v="7328"/>
        <n v="5702"/>
        <n v="9118"/>
        <n v="1275"/>
        <n v="5721"/>
        <n v="5537"/>
        <n v="6917"/>
        <n v="7826"/>
        <n v="5387"/>
        <n v="7363"/>
        <n v="6918"/>
        <n v="2421"/>
        <n v="1305"/>
        <n v="1985"/>
        <n v="4747"/>
        <n v="4237"/>
        <n v="5682"/>
        <n v="9477"/>
        <n v="9714"/>
        <n v="7447"/>
        <n v="9001"/>
        <n v="9068"/>
        <n v="9663"/>
        <n v="9393"/>
        <n v="9758"/>
        <n v="7313"/>
        <n v="9918"/>
        <n v="9400"/>
        <n v="10004"/>
        <n v="9403"/>
        <n v="9683"/>
        <n v="9410"/>
        <n v="9735"/>
        <n v="8116"/>
        <n v="9794"/>
        <n v="8946"/>
        <n v="7241"/>
        <n v="7133"/>
        <n v="9937"/>
        <n v="10128"/>
        <n v="9987"/>
        <n v="10133"/>
        <n v="9654"/>
        <n v="8404"/>
        <n v="9681"/>
        <n v="9441"/>
        <n v="9704"/>
        <n v="8335"/>
        <n v="7745"/>
        <n v="9450"/>
        <n v="7381"/>
        <n v="10158"/>
        <n v="9098"/>
        <n v="8689"/>
        <n v="8771"/>
        <n v="7967"/>
        <n v="7180"/>
        <n v="7710"/>
        <n v="7357"/>
        <n v="9905"/>
        <n v="7326"/>
        <n v="9928"/>
        <n v="9035"/>
        <n v="9948"/>
        <n v="8019"/>
        <n v="9092"/>
        <n v="9490"/>
        <n v="9990"/>
        <n v="8702"/>
        <n v="7587"/>
        <n v="9337"/>
        <n v="9662"/>
        <n v="7896"/>
        <n v="8272"/>
        <n v="9502"/>
        <n v="8310"/>
        <n v="9209"/>
        <n v="8157"/>
        <n v="9519"/>
        <n v="7406"/>
        <n v="7009"/>
        <n v="9721"/>
        <n v="9031"/>
        <n v="7042"/>
        <n v="7391"/>
        <n v="8333"/>
        <n v="7902"/>
        <n v="9047"/>
        <n v="9340"/>
        <n v="9770"/>
        <n v="7668"/>
        <n v="9776"/>
        <n v="9561"/>
        <n v="9803"/>
        <n v="9275"/>
        <n v="9837"/>
        <n v="9578"/>
        <n v="9849"/>
        <n v="10125"/>
        <n v="9864"/>
        <n v="10038"/>
        <n v="9197"/>
        <n v="10071"/>
        <n v="9904"/>
        <n v="10077"/>
        <n v="9906"/>
        <n v="7938"/>
        <n v="9927"/>
        <n v="7005"/>
        <n v="8915"/>
        <n v="9344"/>
        <n v="8920"/>
        <n v="8959"/>
        <n v="9963"/>
        <n v="9347"/>
        <n v="8351"/>
        <n v="7742"/>
        <n v="9986"/>
        <n v="9625"/>
        <n v="9989"/>
        <n v="7912"/>
        <n v="9995"/>
        <n v="7970"/>
        <n v="7305"/>
        <n v="9646"/>
        <n v="9648"/>
        <n v="10074"/>
        <n v="10104"/>
        <n v="10095"/>
        <n v="10114"/>
        <n v="10123"/>
        <n v="7908"/>
        <n v="10118"/>
        <n v="8129"/>
        <n v="7848"/>
        <n v="9594"/>
        <n v="9588"/>
        <n v="10152"/>
        <n v="7590"/>
        <n v="9439"/>
        <n v="8654"/>
        <n v="5737"/>
        <n v="5746"/>
        <n v="5900"/>
        <n v="6335"/>
        <n v="6911"/>
        <n v="6363"/>
        <n v="5861"/>
        <n v="5219"/>
        <n v="4873"/>
        <n v="6212"/>
        <n v="5196"/>
        <n v="5126"/>
        <n v="5152"/>
        <n v="6633"/>
        <n v="6717"/>
        <n v="4674"/>
        <n v="5482"/>
        <n v="5309"/>
        <n v="5253"/>
        <n v="6226"/>
        <n v="4593"/>
        <n v="6387"/>
        <n v="6444"/>
        <n v="4723"/>
        <n v="4784"/>
        <n v="5400"/>
        <n v="4721"/>
        <n v="4573"/>
        <n v="6003"/>
        <n v="5756"/>
        <n v="5688"/>
        <n v="5100"/>
        <n v="5604"/>
        <n v="5908"/>
        <n v="5528"/>
        <n v="5514"/>
        <n v="6474"/>
        <n v="5181"/>
        <n v="6367"/>
        <n v="4622"/>
        <n v="2596"/>
        <n v="2444"/>
        <n v="3390"/>
        <n v="2676"/>
        <n v="3048"/>
        <n v="4130"/>
        <n v="3647"/>
        <n v="3019"/>
        <n v="4309"/>
        <n v="2720"/>
        <n v="2831"/>
        <n v="3104"/>
        <n v="2715"/>
        <n v="3577"/>
        <n v="4467"/>
        <n v="2590"/>
        <n v="3225"/>
        <n v="4117"/>
        <n v="4154"/>
        <n v="3874"/>
        <n v="3835"/>
        <n v="2626"/>
        <n v="4373"/>
        <n v="2673"/>
        <n v="3245"/>
        <n v="3532"/>
        <n v="2578"/>
        <n v="3553"/>
        <n v="3767"/>
        <n v="4316"/>
        <n v="3286"/>
        <n v="3602"/>
        <n v="3576"/>
        <n v="3036"/>
        <n v="4206"/>
        <n v="2554"/>
        <n v="1981"/>
        <n v="1629"/>
        <n v="1196"/>
        <n v="461"/>
        <n v="1213"/>
        <n v="246"/>
        <n v="2087"/>
        <n v="1007"/>
        <n v="1192"/>
        <n v="203"/>
        <n v="1178"/>
        <n v="384"/>
        <n v="1370"/>
        <n v="657"/>
        <n v="873"/>
        <n v="1372"/>
        <n v="1587"/>
        <n v="1298"/>
        <n v="504"/>
        <n v="401"/>
        <n v="1657"/>
        <n v="647"/>
        <n v="1383"/>
        <n v="1606"/>
        <n v="1457"/>
        <n v="11"/>
        <n v="1267"/>
        <n v="-1" u="1"/>
      </sharedItems>
    </cacheField>
    <cacheField name="priority_tree_count" numFmtId="0">
      <sharedItems containsString="0" containsBlank="1" containsNumber="1" containsInteger="1" minValue="0" maxValue="5462"/>
    </cacheField>
    <cacheField name="priority_outage_score_total" numFmtId="0">
      <sharedItems containsString="0" containsBlank="1" containsNumber="1" minValue="0" maxValue="7795.5730855106704"/>
    </cacheField>
    <cacheField name="tree_count" numFmtId="0">
      <sharedItems containsString="0" containsBlank="1" containsNumber="1" containsInteger="1" minValue="1" maxValue="11698"/>
    </cacheField>
    <cacheField name="outage_score_total" numFmtId="0">
      <sharedItems containsString="0" containsBlank="1" containsNumber="1" minValue="0.21340981000000001" maxValue="10145.485000000001"/>
    </cacheField>
    <cacheField name="pixel_count" numFmtId="0">
      <sharedItems containsString="0" containsBlank="1" containsNumber="1" containsInteger="1" minValue="1" maxValue="1034"/>
    </cacheField>
    <cacheField name="mean_ignition_probability" numFmtId="0">
      <sharedItems containsString="0" containsBlank="1" containsNumber="1" minValue="5.7103182914918703E-7" maxValue="5.1331685466246405E-4"/>
    </cacheField>
    <cacheField name="mean_mavf_core" numFmtId="0">
      <sharedItems containsString="0" containsBlank="1" containsNumber="1" minValue="0" maxValue="8860.7085288692597"/>
    </cacheField>
    <cacheField name="mean_reax_structure_impact" numFmtId="0">
      <sharedItems containsString="0" containsBlank="1" containsNumber="1" minValue="0" maxValue="326.06206588745101"/>
    </cacheField>
    <cacheField name="mean_reax_fire_area" numFmtId="0">
      <sharedItems containsString="0" containsBlank="1" containsNumber="1" minValue="0" maxValue="12640.4580078125"/>
    </cacheField>
    <cacheField name="mean_reax_fire_volume" numFmtId="0">
      <sharedItems containsString="0" containsBlank="1" containsNumber="1" minValue="0" maxValue="170087.16289032"/>
    </cacheField>
    <cacheField name="mean_reax_structure_score" numFmtId="0">
      <sharedItems containsString="0" containsBlank="1" containsNumber="1" minValue="0" maxValue="38610.7291179194"/>
    </cacheField>
    <cacheField name="mean_technosylva_structure_impact" numFmtId="0">
      <sharedItems containsString="0" containsBlank="1" containsNumber="1" minValue="0" maxValue="307.40928649902298"/>
    </cacheField>
    <cacheField name="mean_technosylva_fire_area" numFmtId="0">
      <sharedItems containsString="0" containsBlank="1" containsNumber="1" minValue="0" maxValue="4174.6784667968705"/>
    </cacheField>
    <cacheField name="mean_technosylva_fire_burn_index" numFmtId="0">
      <sharedItems containsString="0" containsBlank="1" containsNumber="1" minValue="0" maxValue="5"/>
    </cacheField>
    <cacheField name="mean_mavf_core_risk" numFmtId="0">
      <sharedItems containsString="0" containsBlank="1" containsNumber="1" minValue="0" maxValue="0.51453318245399104"/>
    </cacheField>
    <cacheField name="mean_reax_structure_risk" numFmtId="0">
      <sharedItems containsString="0" containsBlank="1" containsNumber="1" minValue="0" maxValue="1.9937593742118499E-2"/>
    </cacheField>
    <cacheField name="fraction_of_trees_priority" numFmtId="0">
      <sharedItems containsString="0" containsBlank="1" containsNumber="1" minValue="0" maxValue="1"/>
    </cacheField>
    <cacheField name="fraction_of_outage_score_priority" numFmtId="0">
      <sharedItems containsString="0" containsBlank="1" containsNumber="1" minValue="0" maxValue="1.00000009311689"/>
    </cacheField>
    <cacheField name="device_global_id" numFmtId="0">
      <sharedItems/>
    </cacheField>
    <cacheField name="feeder_id" numFmtId="0">
      <sharedItems containsSemiMixedTypes="0" containsString="0" containsNumber="1" containsInteger="1" minValue="12022212" maxValue="258861101"/>
    </cacheField>
    <cacheField name="feeder_name" numFmtId="0">
      <sharedItems/>
    </cacheField>
    <cacheField name="device_operating_number" numFmtId="0">
      <sharedItems containsMixedTypes="1" containsNumber="1" containsInteger="1" minValue="104" maxValue="995672"/>
    </cacheField>
    <cacheField name="device_latitude" numFmtId="0">
      <sharedItems containsSemiMixedTypes="0" containsString="0" containsNumber="1" minValue="34.524946511630503" maxValue="41.302841273115703"/>
    </cacheField>
    <cacheField name="device_longitude" numFmtId="0">
      <sharedItems containsSemiMixedTypes="0" containsString="0" containsNumber="1" minValue="-124.269077937266" maxValue="-118.70055652049101"/>
    </cacheField>
    <cacheField name="circuit_protection_zone_id" numFmtId="0">
      <sharedItems containsMixedTypes="1" containsNumber="1" containsInteger="1" minValue="318" maxValue="701650" count="3072">
        <s v="SANTA YNEZ 1104circuit_breaker"/>
        <s v="PUTAH CREEK 11033783"/>
        <s v="WILLITS 1103966"/>
        <s v="VACA DIXON 110540092"/>
        <s v="PUTAH CREEK 110246012"/>
        <s v="MADISON 21011975"/>
        <s v="ELK CREEK 11012008"/>
        <s v="DESCHUTES 11041370"/>
        <s v="MIDDLETOWN 1103circuit_breaker"/>
        <s v="VACAVILLE 11088762"/>
        <s v="DESCHUTES 1101circuit_breaker"/>
        <s v="VOLTA 110149742"/>
        <s v="OREGON TRAIL 11041634"/>
        <s v="PUTAH CREEK 11028352"/>
        <s v="SANTA YNEZ 1104Y04"/>
        <s v="WILLITS 110337504"/>
        <s v="DESCHUTES 110449024"/>
        <s v="COARSEGOLD 21046288"/>
        <s v="COTTONWOOD 11011510"/>
        <s v="SHINGLE SPRINGS 210519522"/>
        <s v="POTTER VALLEY P H 110564118"/>
        <s v="COARSEGOLD 21045310"/>
        <s v="LONE TREE 210521210"/>
        <s v="VACA DIXON 11059792"/>
        <s v="OREGON TRAIL 11041574"/>
        <s v="JESSUP 11023105"/>
        <s v="BANGOR 110155206"/>
        <s v="COARSEGOLD 21045525"/>
        <s v="SALMON CREEK 1101196"/>
        <s v="SHEPHERD 2111R1400"/>
        <s v="GARBERVILLE 11011604"/>
        <s v="DESCHUTES 11049718"/>
        <s v="CLEAR LAKE 1101486"/>
        <s v="VACAVILLE 110838316"/>
        <s v="OREGON TRAIL 110335002"/>
        <s v="VACA DIXON 110118292"/>
        <s v="DESCHUTES 11049726"/>
        <s v="PASO ROBLES 1104P02"/>
        <s v="HARTLEY 1101658"/>
        <s v="JAMESON 11028842"/>
        <s v="DESCHUTES 1104circuit_breaker"/>
        <s v="ZACA 1102Y54"/>
        <s v="HIGHLANDS 1103828"/>
        <s v="MIDDLETOWN 1101622"/>
        <s v="PASO ROBLES 1103N58"/>
        <s v="PUTAH CREEK 110267858"/>
        <s v="SALMON CREEK 110188998"/>
        <s v="KESWICK 110148480"/>
        <s v="OREGON TRAIL 11021382"/>
        <s v="CLARKSVILLE 2105circuit_breaker"/>
        <s v="TEMPLETON 2113circuit_breaker"/>
        <s v="PUTAH CREEK 11033851"/>
        <s v="SANTA YNEZ 110477098"/>
        <s v="CAYETANO 2109MR186"/>
        <s v="TEMPLETON 2113A20"/>
        <s v="AUBERRY 1102circuit_breaker"/>
        <s v="RED BLUFF 11051564"/>
        <s v="COARSEGOLD 2104369777"/>
        <s v="PANORAMA 1101circuit_breaker"/>
        <s v="WOODWARD 2108R2860"/>
        <s v="DESCHUTES 11041582"/>
        <s v="COTTONWOOD 11031344"/>
        <s v="WISE 11022054"/>
        <s v="PUTAH CREEK 1102circuit_breaker"/>
        <s v="WILLITS 1104circuit_breaker"/>
        <s v="MARIPOSA 210210880"/>
        <s v="COARSEGOLD 2104570682"/>
        <s v="MOLINO 110279306"/>
        <s v="AUBERRY 1102R309"/>
        <s v="COTTONWOOD 1102circuit_breaker"/>
        <s v="WISE 11022230"/>
        <s v="AUBERRY 1102R2850"/>
        <s v="OREGON TRAIL 1104circuit_breaker"/>
        <s v="OAKHURST 11015490"/>
        <s v="PASO ROBLES 1103N54"/>
        <s v="COTTONWOOD 11029026"/>
        <s v="HIGHLANDS 1103circuit_breaker"/>
        <s v="SAN MIGUEL 1104R58"/>
        <s v="PETALUMA C 1108618"/>
        <s v="TYLER 11051704"/>
        <s v="COTTONWOOD 11031348"/>
        <s v="STAFFORD 11021202"/>
        <s v="UKIAH 1111534"/>
        <s v="ZACA 1102Y02"/>
        <s v="STILLWATER 110248952"/>
        <s v="COARSEGOLD 21045300"/>
        <s v="MIDDLETOWN 1102998"/>
        <s v="MIDDLETOWN 1102circuit_breaker"/>
        <s v="DESCHUTES 11011380"/>
        <s v="PASO ROBLES 11032731"/>
        <s v="TIVY VALLEY 1107869946"/>
        <s v="COARSEGOLD 210310820"/>
        <s v="COTTONWOOD 110131500"/>
        <s v="BELL 110750172"/>
        <s v="JAMESON 1103circuit_breaker"/>
        <s v="COARSEGOLD 210410400"/>
        <s v="RED BLUFF 11031702"/>
        <s v="BANGOR 110180670"/>
        <s v="ELK CREEK 110193504"/>
        <s v="COTTONWOOD 110168190"/>
        <s v="SHINGLE SPRINGS 210851476"/>
        <s v="HIGHLANDS 1103568"/>
        <s v="VACAVILLE 111113652"/>
        <s v="BUELLTON 1102circuit_breaker"/>
        <s v="RED BLUFF 11011334"/>
        <s v="COARSEGOLD 210410335"/>
        <s v="BANGOR 110182350"/>
        <s v="HARTLEY 11014710"/>
        <s v="AUBERRY 110237466"/>
        <s v="CLARK ROAD 1102circuit_breaker"/>
        <s v="BROWNS VALLEY 110193870"/>
        <s v="MOUNTAIN QUARRIES 21016953"/>
        <s v="BUELLTON 1102Y50"/>
        <s v="FLINT 1101750"/>
        <s v="VACAVILLE 11046542"/>
        <s v="CORRAL 110136652"/>
        <s v="AUBERRY 1101circuit_breaker"/>
        <s v="NORTH BRANCH 110111206"/>
        <s v="OAKHURST 110363334"/>
        <s v="HARTLEY 1101698"/>
        <s v="WYANDOTTE 11091520"/>
        <s v="BROWNS VALLEY 110117011"/>
        <s v="TYLER 11051536"/>
        <s v="ELK CREEK 11012002"/>
        <s v="OREGON TRAIL 1103circuit_breaker"/>
        <s v="CLARK ROAD 11022582"/>
        <s v="CLEAR LAKE 1102904"/>
        <s v="CLARKSVILLE 2109circuit_breaker"/>
        <s v="ELK CREEK 110137334"/>
        <s v="COARSEGOLD 21035020"/>
        <s v="CORRAL 1101circuit_breaker"/>
        <s v="DEL MAR 2109circuit_breaker"/>
        <s v="WYANDOTTE 110979932"/>
        <s v="RED BLUFF 1103circuit_breaker"/>
        <s v="JESSUP 110296554"/>
        <s v="LINCOLN 110451756"/>
        <s v="CORRAL 110112608"/>
        <s v="WISE 11022234"/>
        <s v="PEABODY 2108circuit_breaker"/>
        <s v="PENRYN 11032198"/>
        <s v="ZACA 1102Y48"/>
        <s v="LINCOLN 11045391"/>
        <s v="PENRYN 110651674"/>
        <s v="MARIPOSA 2102440236"/>
        <s v="SAN MIGUEL 1105circuit_breaker"/>
        <s v="ANDERSON 11031600"/>
        <s v="SHINGLE SPRINGS 210935598"/>
        <s v="SAND CREEK 11037140"/>
        <s v="NORTH DUBLIN 210311101"/>
        <s v="BELL 11072400"/>
        <s v="AUBERRY 1102R1013"/>
        <s v="BROWNS VALLEY 11011268"/>
        <s v="RED BLUFF 110176020"/>
        <s v="CLAYTON 22122944"/>
        <s v="WILLITS 1102circuit_breaker"/>
        <s v="FORT SEWARD 11211690"/>
        <s v="COTATI 110536536"/>
        <s v="GIRVAN 1102circuit_breaker"/>
        <s v="LINCOLN 11042070"/>
        <s v="CORNING 110182846"/>
        <s v="ANDERSON 11012051"/>
        <s v="SAN BENITO 210136912"/>
        <s v="SAN JOAQUIN #2 110310320"/>
        <s v="WYANDOTTE 11095607"/>
        <s v="ELK CREEK 11012106"/>
        <s v="MOUNTAIN QUARRIES 2101circuit_breaker"/>
        <s v="LUCERNE 11031280"/>
        <s v="VACAVILLE 110941782"/>
        <s v="SANTA YNEZ 1104Y66"/>
        <s v="COTTONWOOD 11039072"/>
        <s v="SHINGLE SPRINGS 21099372"/>
        <s v="POTTER VALLEY P H 110495878"/>
        <s v="OAKHURST 110110090"/>
        <s v="JESSUP 11021550"/>
        <s v="SAND CREEK 11037420"/>
        <s v="UPPER LAKE 1101412"/>
        <s v="COTTONWOOD 1101circuit_breaker"/>
        <s v="ELK CREEK 11012228"/>
        <s v="KERCKHOFF 1101circuit_breaker"/>
        <s v="DIAMOND SPRINGS 110519910"/>
        <s v="ZACA 1102circuit_breaker"/>
        <s v="CLOVERDALE 1102156"/>
        <s v="JESSUP 11031540"/>
        <s v="SAND CREEK 110345190"/>
        <s v="REDBUD 1101323962"/>
        <s v="TIVY VALLEY 1107R1817"/>
        <s v="BELL 11085703"/>
        <s v="VACAVILLE 1111circuit_breaker"/>
        <s v="MIDDLETOWN 1101circuit_breaker"/>
        <s v="CORRAL 110175204"/>
        <s v="JAMESON 11057652"/>
        <s v="CLEAR LAKE 1101406"/>
        <s v="WILLOW PASS 2107P500R"/>
        <s v="WISE 1102697216"/>
        <s v="CLAYTON 2215circuit_breaker"/>
        <s v="WYANDOTTE 110641650"/>
        <s v="PENRYN 11072704"/>
        <s v="DESCHUTES 11019722"/>
        <s v="PUTAH CREEK 110546162"/>
        <s v="MADISON 21011606"/>
        <s v="BELL 11082202"/>
        <s v="LAS GALLINAS A 110599904"/>
        <s v="CALISTOGA 1101734"/>
        <s v="PASO ROBLES 1104R56"/>
        <s v="CORRAL 1102circuit_breaker"/>
        <s v="AUBERRY 1101R2578"/>
        <s v="MADISON 210189332"/>
        <s v="UPPER LAKE 1101660"/>
        <s v="COARSEGOLD 210490356"/>
        <s v="JESSUP 11021314"/>
        <s v="STILLWATER 1102circuit_breaker"/>
        <s v="WILLITS 1103circuit_breaker"/>
        <s v="WYANDOTTE 1109circuit_breaker"/>
        <s v="COARSEGOLD 210410030"/>
        <s v="VOLTA 110165764"/>
        <s v="FITCH MOUNTAIN 111324918"/>
        <s v="COTTONWOOD 11031616"/>
        <s v="CALPELLA 11013419"/>
        <s v="LINCOLN 11042072"/>
        <s v="KIRKER 2104442850"/>
        <s v="HIGGINS 110950072"/>
        <s v="GEYSERVILLE 1101166"/>
        <s v="OREGON TRAIL 1102circuit_breaker"/>
        <s v="SHINGLE SPRINGS 210912392"/>
        <s v="COARSEGOLD 2103circuit_breaker"/>
        <s v="SANTA YNEZ 1102circuit_breaker"/>
        <s v="CLOVERDALE 1101circuit_breaker"/>
        <s v="CORNING 110164090"/>
        <s v="SAN MIGUEL 1104N60"/>
        <s v="POTTER VALLEY P H 110537476"/>
        <s v="CLARKSVILLE 2104circuit_breaker"/>
        <s v="CORNING 110290036"/>
        <s v="HIGGINS 110950078"/>
        <s v="SILVERADO 2104632"/>
        <s v="HIGHLANDS 1102628"/>
        <s v="RED BLUFF 110451238"/>
        <s v="JESSUP 1101circuit_breaker"/>
        <s v="GARBERVILLE 110139524"/>
        <s v="MORGAN HILL 2105XR564"/>
        <s v="ELK CREEK 11012032"/>
        <s v="CORNING 110253184"/>
        <s v="NORTH DUBLIN 21039473"/>
        <s v="LINCOLN 110195756"/>
        <s v="TIVY VALLEY 1107584840"/>
        <s v="ANDERSON 1103circuit_breaker"/>
        <s v="SAND CREEK 11037823F"/>
        <s v="PHILO 110137222"/>
        <s v="PENRYN 11051378"/>
        <s v="MARIPOSA 210237282"/>
        <s v="SHINGLE SPRINGS 1103circuit_breaker"/>
        <s v="CAYETANO 2109circuit_breaker"/>
        <s v="TYLER 110585132"/>
        <s v="SHINGLE SPRINGS 210913322"/>
        <s v="COTATI 110599720"/>
        <s v="LOGAN CREEK 21022226"/>
        <s v="STILLWATER 11021644"/>
        <s v="MOLINO 110266006"/>
        <s v="AUBERRY 1102R902"/>
        <s v="COPPERMINE 1104R755"/>
        <s v="TEMPLETON 21132949"/>
        <s v="JESSUP 1102circuit_breaker"/>
        <s v="BANGOR 110131502"/>
        <s v="HIGGINS 1109circuit_breaker"/>
        <s v="CEDAR CREEK 11011664"/>
        <s v="COTATI 1103circuit_breaker"/>
        <s v="PASO ROBLES 110355374"/>
        <s v="TIDEWATER 210614072"/>
        <s v="RIO DELL 11024230"/>
        <s v="PASO ROBLES 110359763"/>
        <s v="CEDAR CREEK 1101circuit_breaker"/>
        <s v="SHINGLE SPRINGS 21092679"/>
        <s v="LAYTONVILLE 110268436"/>
        <s v="CORRAL 110112612"/>
        <s v="OAKHURST 1103circuit_breaker"/>
        <s v="CLARKSVILLE 210419632"/>
        <s v="SANTA YNEZ 1101Y14"/>
        <s v="NARROWS 210534069"/>
        <s v="SHINGLE SPRINGS 110419502"/>
        <s v="CAYETANO 2111circuit_breaker"/>
        <s v="NORTH BRANCH 110111158"/>
        <s v="ANDERSON 11011752"/>
        <s v="FITCH MOUNTAIN 1113583202"/>
        <s v="PENRYN 110790970"/>
        <s v="DESCHUTES 11011580"/>
        <s v="WISE 1102307494"/>
        <s v="FITCH MOUNTAIN 1113356"/>
        <s v="LAYTONVILLE 1102500"/>
        <s v="CLAYTON 221296224"/>
        <s v="COTTONWOOD 110335470"/>
        <s v="HORSESHOE 110150140"/>
        <s v="PEABODY 21065500"/>
        <s v="JESSUP 11011496"/>
        <s v="WYANDOTTE 110913052"/>
        <s v="JESSUP 110276068"/>
        <s v="HIGGINS 11077559"/>
        <s v="COTTONWOOD 11011610"/>
        <s v="CORRAL 110214026"/>
        <s v="WYANDOTTE 110932586"/>
        <s v="CORNING 110185162"/>
        <s v="TEMPLETON 2113A70"/>
        <s v="COARSEGOLD 2104circuit_breaker"/>
        <s v="MORGAN HILL 210542348"/>
        <s v="MIDDLETOWN 1101612"/>
        <s v="GEYSERVILLE 110289714"/>
        <s v="KESWICK 11011586"/>
        <s v="MONTICELLO 1101720"/>
        <s v="WYANDOTTE 110737472"/>
        <s v="PENRYN 11051342"/>
        <s v="PEORIA 1705circuit_breaker"/>
        <s v="DIAMOND SPRINGS 1107circuit_breaker"/>
        <s v="SAN MIGUEL 1106N34"/>
        <s v="DIAMOND SPRINGS 110518935"/>
        <s v="WILLITS 1104934"/>
        <s v="OLETA 11011208"/>
        <s v="COTTONWOOD 11021578"/>
        <s v="RISING RIVER 11011532"/>
        <s v="GIRVAN 110280726"/>
        <s v="HIGHLANDS 110280660"/>
        <s v="PUTAH CREEK 11058812"/>
        <s v="SAN JOAQUIN #2 1103circuit_breaker"/>
        <s v="CORRAL 110236666"/>
        <s v="GARBERVILLE 1101circuit_breaker"/>
        <s v="JESSUP 110338864"/>
        <s v="RED BLUFF 11041566"/>
        <s v="FORT SEWARD 1121circuit_breaker"/>
        <s v="LINCOLN 11012310"/>
        <s v="PANORAMA 11021526"/>
        <s v="CLAYTON 22127758"/>
        <s v="CORRAL 110112606"/>
        <s v="POSO MOUNTAIN 2104circuit_breaker"/>
        <s v="JESSUP 110141356"/>
        <s v="AUBERRY 1101R314"/>
        <s v="KONOCTI 110264664"/>
        <s v="FRUITLAND 114293234"/>
        <s v="CEDAR CREEK 11011710"/>
        <s v="PENRYN 11072708"/>
        <s v="MOLINO 1101338"/>
        <s v="RACETRACK 1704circuit_breaker"/>
        <s v="CORNING 110185152"/>
        <s v="PENRYN 1103circuit_breaker"/>
        <s v="CALISTOGA 1101890"/>
        <s v="CLARKSVILLE 210319572"/>
        <s v="ELK CREEK 11012004"/>
        <s v="LAYTONVILLE 110237586"/>
        <s v="CAYETANO 21099504"/>
        <s v="NARROWS 21057203"/>
        <s v="BRIDGEVILLE 1102circuit_breaker"/>
        <s v="PENRYN 110550548"/>
        <s v="PENRYN 1103660"/>
        <s v="ELK CREEK 11012212"/>
        <s v="APPLE HILL 2102circuit_breaker"/>
        <s v="SHINGLE SPRINGS 210819762"/>
        <s v="SAND CREEK 1103circuit_breaker"/>
        <s v="VASCO 1102MR178"/>
        <s v="NARROWS 21052228"/>
        <s v="GIRVAN 1101323094"/>
        <s v="WYANDOTTE 11071026"/>
        <s v="MIDDLETOWN 1102414"/>
        <s v="PENRYN 110550550"/>
        <s v="CORNING 11021622"/>
        <s v="DIAMOND SPRINGS 11057722"/>
        <s v="TEMPLETON 2112R28"/>
        <s v="RED BLUFF 1104circuit_breaker"/>
        <s v="MONTICELLO 110165454"/>
        <s v="PENRYN 11052406"/>
        <s v="SHINGLE SPRINGS 211051790"/>
        <s v="MARIPOSA 2102241564"/>
        <s v="PUEBLO 2102618"/>
        <s v="DIAMOND SPRINGS 11052102"/>
        <s v="SHINGLE SPRINGS 21092053"/>
        <s v="VACAVILLE 110847860"/>
        <s v="LAYTONVILLE 1101518"/>
        <s v="PUEBLO 2102656"/>
        <s v="WILLITS 1103696"/>
        <s v="CLARKSVILLE 210413352"/>
        <s v="NARROWS 21011202"/>
        <s v="DOBBINS 11011808"/>
        <s v="STAFFORD 1102524"/>
        <s v="NORTH DUBLIN 2103circuit_breaker"/>
        <s v="VASCO 110211338"/>
        <s v="KANAKA 11011034"/>
        <s v="HORSESHOE 11011682"/>
        <s v="GEYSERVILLE 1102756"/>
        <s v="SMARTVILLE 1101circuit_breaker"/>
        <s v="HARTLEY 1102524"/>
        <s v="REDBUD 1102circuit_breaker"/>
        <s v="FORT SEWARD 1122circuit_breaker"/>
        <s v="HIGHLANDS 1103482"/>
        <s v="WOODACRE 1102851"/>
        <s v="NAPA 11025039"/>
        <s v="DUNLAP 11037040"/>
        <s v="MARIPOSA 210110990"/>
        <s v="PHILO 1101circuit_breaker"/>
        <s v="CLOVERDALE 11024646"/>
        <s v="LLAGAS 2107XR188"/>
        <s v="CALISTOGA 11011087"/>
        <s v="CLOVERDALE 1102672"/>
        <s v="BANGOR 11011958"/>
        <s v="HOPLAND 11014626"/>
        <s v="PENRYN 110351658"/>
        <s v="OAKHURST 110310570"/>
        <s v="MIDDLETOWN 1103830"/>
        <s v="CLARKSVILLE 210575884"/>
        <s v="CLOVERDALE 1101112"/>
        <s v="SUNOL 1101MR169"/>
        <s v="TASSAJARA 2106circuit_breaker"/>
        <s v="SAN RAMON 2108circuit_breaker"/>
        <s v="HARTLEY 11011306"/>
        <s v="PANORAMA 11021632"/>
        <s v="PEABODY 2113circuit_breaker"/>
        <s v="ELECTRA 11011238"/>
        <s v="FULTON 1107214"/>
        <s v="COTATI 1105616"/>
        <s v="BEAR VALLEY 21059570"/>
        <s v="GARBERVILLE 110256048"/>
        <s v="GARBERVILLE 11024744"/>
        <s v="CORRAL 110313474"/>
        <s v="CHALLENGE 11021064"/>
        <s v="HOOPA 11013290"/>
        <s v="ANDERSON 1101circuit_breaker"/>
        <s v="ARBUCKLE 110447282"/>
        <s v="OAKHURST 1101circuit_breaker"/>
        <s v="BEAR VALLEY 210511210"/>
        <s v="CALISTOGA 1102769230"/>
        <s v="RED BLUFF 11041630"/>
        <s v="MAXWELL 11053008"/>
        <s v="FITCH MOUNTAIN 11134566"/>
        <s v="STILLWATER 110148950"/>
        <s v="WILLITS 1103826"/>
        <s v="CORNING 11021900"/>
        <s v="PETALUMA C 1108208"/>
        <s v="SAN LUIS OBISPO 110342344"/>
        <s v="SILVERADO 210478268"/>
        <s v="PHILO 11013700"/>
        <s v="NARROWS 21052748"/>
        <s v="CEDAR CREEK 11011608"/>
        <s v="JAMESON 11059472"/>
        <s v="GEYSERVILLE 110179788"/>
        <s v="MARIPOSA 21029590"/>
        <s v="STONE CORRAL 111075288"/>
        <s v="GOLDTREE 1105circuit_breaker"/>
        <s v="WOODACRE 1102circuit_breaker"/>
        <s v="SILVERADO 2104726"/>
        <s v="KONOCTI 1102716"/>
        <s v="HIGHLANDS 1103520"/>
        <s v="TEMPLETON 21136055"/>
        <s v="MARIPOSA 210237288"/>
        <s v="BEAR VALLEY 21059480"/>
        <s v="MARIPOSA 21021960"/>
        <s v="TEMPLETON 2113A60"/>
        <s v="CLARK ROAD 110281296"/>
        <s v="MERCED FALLS 110238748"/>
        <s v="PEORIA 170411232"/>
        <s v="WOODACRE 11011456"/>
        <s v="MORGAN HILL 2111XR186"/>
        <s v="ALTO 11221212"/>
        <s v="MIDDLETOWN 11011314"/>
        <s v="MADISON 210137082"/>
        <s v="SHINGLE SPRINGS 2109circuit_breaker"/>
        <s v="GEYSERVILLE 110137454"/>
        <s v="BIG BEND 11021972"/>
        <s v="VACAVILLE 1104circuit_breaker"/>
        <s v="COTATI 1103132"/>
        <s v="BRIDGEVILLE 110169866"/>
        <s v="UPPER LAKE 1101472084"/>
        <s v="SILVERADO 2104806"/>
        <s v="FRUITLAND 11426064"/>
        <s v="GIRVAN 11011636"/>
        <s v="SILVERADO 210258626"/>
        <s v="RED BLUFF 110585632"/>
        <s v="SAN LUIS OBISPO 1103circuit_breaker"/>
        <s v="MORGAN HILL 2105XR070"/>
        <s v="BANGOR 11017446"/>
        <s v="MARIPOSA 210197142"/>
        <s v="PUEBLO 210378504"/>
        <s v="FITCH MOUNTAIN 11136751"/>
        <s v="CALISTOGA 110189150"/>
        <s v="CALISTOGA 1101736"/>
        <s v="CHOLAME 2102X06"/>
        <s v="AUBERRY 1101R2839"/>
        <s v="FRUITLAND 114137410"/>
        <s v="JAMESON 110265516"/>
        <s v="POTTER VALLEY P H 11051904"/>
        <s v="SILVERADO 2102714"/>
        <s v="OREGON TRAIL 11031448"/>
        <s v="COTATI 1102681"/>
        <s v="PANORAMA 11021342"/>
        <s v="COTATI 110379140"/>
        <s v="MERCED FALLS 11029470"/>
        <s v="SAN JOAQUIN #2 1103157026"/>
        <s v="GARCIA 0401circuit_breaker"/>
        <s v="OCEANO 1106circuit_breaker"/>
        <s v="PIKE CITY 11011720"/>
        <s v="OLETA 110163500"/>
        <s v="PENRYN 11072706"/>
        <s v="LOW GAP 11014086"/>
        <s v="PUEBLO 2103678"/>
        <s v="WYANDOTTE 110777578"/>
        <s v="GARBERVILLE 11022010"/>
        <s v="SHINGLE SPRINGS 2105circuit_breaker"/>
        <s v="NORTH BRANCH 1101TS1115"/>
        <s v="MIDDLETOWN 1102878"/>
        <s v="BRENTWOOD 2105B504R"/>
        <s v="PUTAH CREEK 110264044"/>
        <s v="HIGGINS 11039753"/>
        <s v="COARSEGOLD 210410110"/>
        <s v="COTATI 1105634"/>
        <s v="KONOCTI 1102948"/>
        <s v="LAYTONVILLE 1102572"/>
        <s v="DIAMOND SPRINGS 110656026"/>
        <s v="HIGGINS 1109594"/>
        <s v="BELLEVUE 1102392"/>
        <s v="MIDDLETOWN 11021312"/>
        <s v="SILVERADO 2104708"/>
        <s v="CALISTOGA 1102634"/>
        <s v="MARIPOSA 21019400"/>
        <s v="CALISTOGA 110135588"/>
        <s v="CALISTOGA 110143924"/>
        <s v="WILDWOOD 11011454"/>
        <s v="MIDDLETOWN 11014646"/>
        <s v="MONTICELLO 11014360"/>
        <s v="COTATI 1102825"/>
        <s v="HICKS 2101XR548"/>
        <s v="OLETA 11011217"/>
        <s v="MOLINO 1102658"/>
        <s v="MENDOCINO 110137462"/>
        <s v="BOLINAS 1101530"/>
        <s v="HIGGINS 1103circuit_breaker"/>
        <s v="GEYSERVILLE 1101circuit_breaker"/>
        <s v="OAKHURST 110210100"/>
        <s v="CHALLENGE 11021902"/>
        <s v="KONOCTI 110275382"/>
        <s v="CLAYTON 2212Y504R"/>
        <s v="MOLINO 1104380"/>
        <s v="CLEAR LAKE 1102circuit_breaker"/>
        <s v="PUEBLO 21021326"/>
        <s v="UPPER LAKE 1101452"/>
        <s v="BELLEVUE 2103478"/>
        <s v="CORRAL 110213498"/>
        <s v="PIKE CITY 1102circuit_breaker"/>
        <s v="FULTON 1102circuit_breaker"/>
        <s v="LAS GALLINAS A 1105532"/>
        <s v="DUNBAR 1102694641"/>
        <s v="CORRAL 1103circuit_breaker"/>
        <s v="SILVERADO 2102808"/>
        <s v="SONOMA 1107126"/>
        <s v="COARSEGOLD 21046210"/>
        <s v="HORSESHOE 1101circuit_breaker"/>
        <s v="ANTLER 11011378"/>
        <s v="STILLWATER 11021466"/>
        <s v="TASSAJARA 210419042"/>
        <s v="SILVERADO 210234959"/>
        <s v="JESSUP 11011993"/>
        <s v="DEL MAR 210975802"/>
        <s v="GIRVAN 11011330"/>
        <s v="GEYSERVILLE 1102484"/>
        <s v="TEMPLETON 2113A08"/>
        <s v="OLETA 11014768"/>
        <s v="CORNING 110187304"/>
        <s v="TEMPLETON 2111circuit_breaker"/>
        <s v="MORGAN HILL 2105XR152"/>
        <s v="LAYTONVILLE 1102circuit_breaker"/>
        <s v="CLARKSVILLE 210419772"/>
        <s v="HOOPA 11013174"/>
        <s v="CALPELLA 11011204"/>
        <s v="VASCO 1102MR176"/>
        <s v="SONOMA 1105404"/>
        <s v="LOW GAP 110137498"/>
        <s v="TULUCAY 1101628"/>
        <s v="SILVERADO 210298998"/>
        <s v="VOLTA 110237350"/>
        <s v="CLAY 110113442"/>
        <s v="BROWNS VALLEY 110136622"/>
        <s v="CEDAR CREEK 11011656"/>
        <s v="FULTON 1102287172"/>
        <s v="WHEATLAND 110591170"/>
        <s v="FORT ROSS 112170288"/>
        <s v="FORT SEWARD 11211602"/>
        <s v="MIDDLETOWN 1101614"/>
        <s v="TASSAJARA 2113MR276"/>
        <s v="WYANDOTTE 110796390"/>
        <s v="CARLOTTA 1121circuit_breaker"/>
        <s v="OILFIELDS 1103N46"/>
        <s v="POSO MOUNTAIN 21013990"/>
        <s v="VOLTA 110180454"/>
        <s v="REDBUD 1102510"/>
        <s v="UPPER LAKE 11011276"/>
        <s v="GEYSERVILLE 1101482"/>
        <s v="HOPLAND 1101768"/>
        <s v="FORT SEWARD 11211663"/>
        <s v="WYANDOTTE 11031504"/>
        <s v="BANGOR 1101circuit_breaker"/>
        <s v="MONTICELLO 1101718"/>
        <s v="BEAR VALLEY 21014500"/>
        <s v="FITCH MOUNTAIN 1113154"/>
        <s v="SUNOL 11018721"/>
        <s v="SILVERADO 2104722"/>
        <s v="NARROWS 2105circuit_breaker"/>
        <s v="CLOVERDALE 1102262"/>
        <s v="SAN JOAQUIN #3 1103circuit_breaker"/>
        <s v="SANTA YNEZ 1101Y52"/>
        <s v="GRASS VALLEY 11032180"/>
        <s v="TIDEWATER 210657926"/>
        <s v="HIGHLANDS 110275140"/>
        <s v="KONOCTI 1102circuit_breaker"/>
        <s v="NAPA 11121723"/>
        <s v="TIVY VALLEY 11077380"/>
        <s v="CALPINE 1146400"/>
        <s v="ATASCADERO 1103A18"/>
        <s v="MOUNTAIN QUARRIES 210151584"/>
        <s v="MONTE RIO 11125040"/>
        <s v="GREENBRAE 11031260"/>
        <s v="BRIDGEVILLE 1101circuit_breaker"/>
        <s v="RAWSON 110385334"/>
        <s v="HIGGINS 11097863"/>
        <s v="SHINGLE SPRINGS 210985766"/>
        <s v="LAYTONVILLE 11022502"/>
        <s v="GARBERVILLE 1102circuit_breaker"/>
        <s v="FRUITLAND 114195324"/>
        <s v="VINEYARD 2110circuit_breaker"/>
        <s v="MADISON 21017702"/>
        <s v="WYANDOTTE 110738438"/>
        <s v="WOODACRE 110191900"/>
        <s v="FRUITLAND 11422006"/>
        <s v="WOODSIDE 11018974"/>
        <s v="ANTLER 11011376"/>
        <s v="MARTELL 110368192"/>
        <s v="KANAKA 110165606"/>
        <s v="PETALUMA C 1109128"/>
        <s v="LAKEVILLE 1102280"/>
        <s v="JESSUP 11019752"/>
        <s v="WOODACRE 110196844"/>
        <s v="GREENBRAE 110356884"/>
        <s v="GEYSERVILLE 1102350"/>
        <s v="ALTO 1124430"/>
        <s v="BROWNS VALLEY 1101circuit_breaker"/>
        <s v="LAYTONVILLE 110264908"/>
        <s v="DIAMOND SPRINGS 110610587"/>
        <s v="POSO MOUNTAIN 21012181"/>
        <s v="WILLITS 1103964"/>
        <s v="SHINGLE SPRINGS 210961892"/>
        <s v="MOLINO 1102178"/>
        <s v="GARBERVILLE 11028189"/>
        <s v="REDBUD 110244119"/>
        <s v="MOUNTAIN QUARRIES 21011350"/>
        <s v="PUEBLO 11041304"/>
        <s v="GARBERVILLE 11011770"/>
        <s v="SILVERADO 2102636"/>
        <s v="MOLINO 110241392"/>
        <s v="FULTON 11024522"/>
        <s v="DUNBAR 1101416"/>
        <s v="DUNBAR 11033135"/>
        <s v="SYCAMORE CREEK 1111circuit_breaker"/>
        <s v="WYANDOTTE 110313018"/>
        <s v="UKIAH 1113circuit_breaker"/>
        <s v="CALAVERAS CEMENT 110113424"/>
        <s v="FRUITLAND 1141circuit_breaker"/>
        <s v="KANAKA 11011044"/>
        <s v="BUELLTON 1101Y26"/>
        <s v="BRUNSWICK 11062790"/>
        <s v="RISING RIVER 11011530"/>
        <s v="PENRYN 1107circuit_breaker"/>
        <s v="OREGON TRAIL 110249144"/>
        <s v="UPPER LAKE 110175370"/>
        <s v="MARIPOSA 2101circuit_breaker"/>
        <s v="WOODACRE 1101circuit_breaker"/>
        <s v="RINCON 1103circuit_breaker"/>
        <s v="WILLITS 11044650"/>
        <s v="MARTELL 1102circuit_breaker"/>
        <s v="CORRAL 110336680"/>
        <s v="CHALLENGE 1102circuit_breaker"/>
        <s v="FRUITLAND 11418860"/>
        <s v="PUEBLO 2102792"/>
        <s v="GEYSERVILLE 110135492"/>
        <s v="OLETA 1102circuit_breaker"/>
        <s v="MERCED FALLS 110287352"/>
        <s v="WILLITS 110434006"/>
        <s v="PIKE CITY 1101circuit_breaker"/>
        <s v="OAKHURST 11016220"/>
        <s v="MORGAN HILL 2110XR326"/>
        <s v="FULTON 1107circuit_breaker"/>
        <s v="BELLEVUE 2103552"/>
        <s v="MOLINO 1101322"/>
        <s v="AUBERRY 1101R2579"/>
        <s v="CLOVERDALE 1102570"/>
        <s v="DOBBINS 110169722"/>
        <s v="GARBERVILLE 11028652"/>
        <s v="KONOCTI 1102596"/>
        <s v="UKIAH 111129452"/>
        <s v="VINEYARD 2107circuit_breaker"/>
        <s v="MIDDLETOWN 110148212"/>
        <s v="JESSUP 1103circuit_breaker"/>
        <s v="SONOMA 1102118"/>
        <s v="MIRABEL 1101116"/>
        <s v="DOBBINS 11011264"/>
        <s v="DUNLAP 11037220"/>
        <s v="BEAR VALLEY 21014160"/>
        <s v="SAN LUIS OBISPO 110788962"/>
        <s v="FITCH MOUNTAIN 111324550"/>
        <s v="MORGAN HILL 2105XR176"/>
        <s v="NAPA 11121302"/>
        <s v="CLOVERDALE 1102670"/>
        <s v="CLARK ROAD 11022584"/>
        <s v="GIRVAN 11021028"/>
        <s v="PENRYN 11072410"/>
        <s v="WILLITS 110391948"/>
        <s v="SILVERADO 21023010"/>
        <s v="RED BLUFF 11041302"/>
        <s v="EAST MARYSVILLE 11081706"/>
        <s v="FITCH MOUNTAIN 1113352"/>
        <s v="CLAYTON 2213circuit_breaker"/>
        <s v="UKIAH 1114408"/>
        <s v="GARBERVILLE 110135706"/>
        <s v="CALISTOGA 1101circuit_breaker"/>
        <s v="MOUNTAIN QUARRIES 21011102"/>
        <s v="WYANDOTTE 11091040"/>
        <s v="TEMPLETON 2111R86"/>
        <s v="PENRYN 110551676"/>
        <s v="REDBUD 1101454"/>
        <s v="HALSEY 11012414"/>
        <s v="DESCHUTES 11011652"/>
        <s v="CLARK ROAD 11022094"/>
        <s v="GARBERVILLE 11022500"/>
        <s v="FRUITLAND 11413902"/>
        <s v="LAYTONVILLE 11011760"/>
        <s v="CLOVERDALE 1102674"/>
        <s v="WILDWOOD 110198896"/>
        <s v="MOLINO 1102104"/>
        <s v="FITCH MOUNTAIN 1113406"/>
        <s v="SALMON CREEK 110137368"/>
        <s v="WILLITS 11032506"/>
        <s v="OCEANO 1104Q10"/>
        <s v="APPLE HILL 21021532"/>
        <s v="CLAYTON 2215W531R"/>
        <s v="PUEBLO 11042802"/>
        <s v="SAN JUSTO 110136902"/>
        <s v="WOODSIDE 11018884"/>
        <s v="SANTA YNEZ 1101Y16"/>
        <s v="FORT ROSS 1121circuit_breaker"/>
        <s v="ATASCADERO 1101A02"/>
        <s v="PUEBLO 1105696"/>
        <s v="WHITMORE 11011598"/>
        <s v="MOLINO 1101891"/>
        <s v="STANISLAUS 1702circuit_breaker"/>
        <s v="ALTO 11243121"/>
        <s v="HIGGINS 11044281"/>
        <s v="WOODWARD 210878448"/>
        <s v="SAN JUSTO 11014339"/>
        <s v="MC ARTHUR 11021324"/>
        <s v="GEYSERVILLE 1102274"/>
        <s v="FREMONT 1104MR339"/>
        <s v="FRUITLAND 11426054"/>
        <s v="SAN BERNARD 1101circuit_breaker"/>
        <s v="GARBERVILLE 110237054"/>
        <s v="WYANDOTTE 11031974"/>
        <s v="COTATI 1102circuit_breaker"/>
        <s v="HIGGINS 11071070"/>
        <s v="PHILO 1102circuit_breaker"/>
        <s v="WOODSIDE 110147872"/>
        <s v="ANITA 11062418"/>
        <s v="COTATI 1105734248"/>
        <s v="SAN LUIS OBISPO 1104350030"/>
        <s v="ALHAMBRA 110595016"/>
        <s v="WILLOW CREEK 11013050"/>
        <s v="MIDDLETOWN 1102514"/>
        <s v="OREGON TRAIL 11031500"/>
        <s v="FULTON 11024994"/>
        <s v="OCEANO 1104Q08"/>
        <s v="FORESTHILL 1102circuit_breaker"/>
        <s v="SILVERADO 210437632"/>
        <s v="SILVERADO 2105616"/>
        <s v="ZACA 1101circuit_breaker"/>
        <s v="TIVY VALLEY 1107circuit_breaker"/>
        <s v="GIRVAN 11019732"/>
        <s v="LUCERNE 1106664"/>
        <s v="COARSEGOLD 21036110"/>
        <s v="FRUITLAND 1142circuit_breaker"/>
        <s v="KESWICK 11011590"/>
        <s v="CALPINE 1144circuit_breaker"/>
        <s v="OCEANO 1104V36"/>
        <s v="SILVERADO 21051306"/>
        <s v="HOPLAND 110194006"/>
        <s v="CALPINE 1146circuit_breaker"/>
        <s v="WILLITS 110391810"/>
        <s v="TIDEWATER 210665866"/>
        <s v="LLAGAS 210740407"/>
        <s v="MONTICELLO 1101630"/>
        <s v="PLACER 1103circuit_breaker"/>
        <s v="DESCHUTES 11011654"/>
        <s v="LAS GALLINAS A 1104304"/>
        <s v="JARVIS 1108MR576"/>
        <s v="LLAGAS 2105XR234"/>
        <s v="RIO DELL 11021504"/>
        <s v="KANAKA 110175744"/>
        <s v="WYANDOTTE 11101954"/>
        <s v="MENDOCINO 110148750"/>
        <s v="DUNLAP 11027060"/>
        <s v="WYANDOTTE 1107circuit_breaker"/>
        <s v="HIGHLANDS 11031282"/>
        <s v="WISHON 1101circuit_breaker"/>
        <s v="GARBERVILLE 11011514"/>
        <s v="MIDDLETOWN 1101548"/>
        <s v="MIDDLETOWN 11011325"/>
        <s v="SONOMA 1106376"/>
        <s v="CHALLENGE 11025462"/>
        <s v="GARBERVILLE 11012026"/>
        <n v="171410"/>
        <s v="NOTRE DAME 1104circuit_breaker"/>
        <s v="MESA 1103M72"/>
        <s v="DUNBAR 1102261774"/>
        <s v="CLAY 11031821"/>
        <s v="CURTIS 1704circuit_breaker"/>
        <s v="KESWICK 11011588"/>
        <s v="COTATI 1105circuit_breaker"/>
        <s v="MONTICELLO 1101666"/>
        <s v="KERCKHOFF 1101R308"/>
        <s v="MONTICELLO 110137384"/>
        <s v="MARIPOSA 210110240"/>
        <s v="MESA 11016113"/>
        <s v="NARROWS 2102circuit_breaker"/>
        <s v="WILLITS 1103538"/>
        <s v="WILLITS 1104504"/>
        <s v="CHALLENGE 11015460"/>
        <s v="KANAKA 1101circuit_breaker"/>
        <s v="WILLITS 11032500"/>
        <s v="WEST POINT 110234416"/>
        <s v="APPLE HILL 210251792"/>
        <s v="FRUITLAND 114263170"/>
        <s v="CLEAR LAKE 11011302"/>
        <s v="CURTIS 17039180"/>
        <s v="BRIDGEVILLE 110237486"/>
        <s v="ATASCADERO 1103A88"/>
        <s v="MENDOCINO 110131322"/>
        <s v="MIRABEL 1102334"/>
        <s v="CLOVERDALE 1102circuit_breaker"/>
        <s v="MOLINO 1102396"/>
        <s v="KANAKA 110183288"/>
        <s v="HARTLEY 110186876"/>
        <s v="LOW GAP 11012094"/>
        <s v="ALTO 1124432"/>
        <s v="LOW GAP 110186816"/>
        <s v="WEST POINT 1101circuit_breaker"/>
        <s v="CHALLENGE 1101circuit_breaker"/>
        <s v="BROWNS VALLEY 110197188"/>
        <s v="PANORAMA 11019092"/>
        <s v="NARROWS 2101circuit_breaker"/>
        <s v="TEMPLETON 2110R06"/>
        <s v="POINT MORETTI 11015104"/>
        <s v="GARBERVILLE 11011750"/>
        <s v="NARROWS 21022220"/>
        <s v="NARROWS 210551582"/>
        <s v="APPLE HILL 210277546"/>
        <s v="WISE 1102circuit_breaker"/>
        <s v="BEAR VALLEY 21054170"/>
        <s v="WYANDOTTE 11031976"/>
        <s v="OAKHURST 11035732"/>
        <s v="WILLITS 110337506"/>
        <s v="PUEBLO 21031970"/>
        <s v="LUCERNE 1106526"/>
        <s v="MC ARTHUR 110138998"/>
        <s v="SAN LUIS OBISPO 1107V60"/>
        <s v="TIGER CREEK 0201circuit_breaker"/>
        <s v="PIT NO 5 11011618"/>
        <s v="OLETA 1101circuit_breaker"/>
        <s v="SAN JOAQUIN #3 1102circuit_breaker"/>
        <s v="PIT NO 5 1101circuit_breaker"/>
        <s v="KESWICK 11019712"/>
        <s v="SWIFT 2110XR366"/>
        <s v="PENRYN 1107346"/>
        <s v="NARROWS 21022718"/>
        <s v="LAKEVILLE 11023341"/>
        <s v="COTATI 1105893"/>
        <s v="SHINGLE SPRINGS 210819622"/>
        <s v="NORTH BRANCH 110113496"/>
        <s v="DUNBAR 11014817"/>
        <s v="WEST POINT 1102circuit_breaker"/>
        <s v="AUBERRY 110149122"/>
        <s v="MONTE RIO 11131991"/>
        <s v="MARIPOSA 2102circuit_breaker"/>
        <s v="OLETA 110113478"/>
        <s v="GARCIA 0401666"/>
        <s v="ORO FINO 11022096"/>
        <s v="WYANDOTTE 110942650"/>
        <s v="WHITMORE 11011594"/>
        <s v="SAN LUIS OBISPO 1104V40"/>
        <s v="WISE 1101circuit_breaker"/>
        <s v="PIT NO 1 11011552"/>
        <s v="ALTO 1125902"/>
        <s v="DUNBAR 1103534"/>
        <s v="BANGOR 11011804"/>
        <s v="KONOCTI 110264464"/>
        <s v="PUEBLO 2102circuit_breaker"/>
        <s v="GARBERVILLE 11021510"/>
        <s v="DUNBAR 1102903030"/>
        <s v="BRIDGEVILLE 110137484"/>
        <s v="SILVERADO 2104645"/>
        <s v="NARROWS 210276952"/>
        <s v="REDBUD 1101circuit_breaker"/>
        <s v="LLAGAS 21014523"/>
        <s v="GARBERVILLE 110197300"/>
        <s v="POINT ARENA 110137426"/>
        <s v="SALMON CREEK 1101194"/>
        <s v="WEST POINT 11021369"/>
        <s v="TEJON 11032280"/>
        <s v="REDBUD 1101708166"/>
        <s v="MONTE RIO 11131137"/>
        <s v="APPLE HILL 210297982"/>
        <s v="MESA 1101M86"/>
        <s v="WILLITS 1103968"/>
        <s v="PIKE CITY 11011730"/>
        <s v="GARBERVILLE 11026084"/>
        <s v="PIT NO 7 1101circuit_breaker"/>
        <s v="PARADISE 1103circuit_breaker"/>
        <s v="COLUMBIA HILL 11012212"/>
        <s v="REEDLEY 1104274990"/>
        <s v="MEADOW LANE 2106C558R"/>
        <s v="GARBERVILLE 11022540"/>
        <s v="COTATI 1105328"/>
        <s v="BUELLTON 1101Y06"/>
        <s v="DUNBAR 1101circuit_breaker"/>
        <s v="ALTO 1125510"/>
        <s v="CALPELLA 1102496"/>
        <s v="MARIPOSA 210110070"/>
        <s v="TASSAJARA 21126392"/>
        <s v="CALPELLA 1101542"/>
        <s v="CLARK ROAD 11022044"/>
        <s v="LLAGAS 2104XR294"/>
        <s v="MOLINO 1102982462"/>
        <s v="DUNBAR 1102246"/>
        <s v="DOBBINS 110191464"/>
        <s v="MARIPOSA 2101309438"/>
        <s v="BEAR VALLEY 210190550"/>
        <s v="PEORIA 17019811"/>
        <s v="COTATI 110361736"/>
        <s v="HOPLAND 1101558"/>
        <s v="ALHAMBRA 110582622"/>
        <s v="DUNBAR 1101302"/>
        <s v="CAMP EVERS 210510225"/>
        <s v="DUNBAR 1102861496"/>
        <s v="RINCON 11035152"/>
        <s v="HOOPA 11013304"/>
        <s v="WEST POINT 11024788"/>
        <s v="FORESTHILL 110175340"/>
        <s v="WILLOW PASS 1101circuit_breaker"/>
        <s v="FROGTOWN 17021573"/>
        <s v="FROGTOWN 17027108"/>
        <s v="MADISON 210113372"/>
        <s v="COARSEGOLD 21045516"/>
        <s v="WEST POINT 110112256"/>
        <s v="BUCKS CREEK 1101circuit_breaker"/>
        <s v="FROGTOWN 17028482"/>
        <s v="FITCH MOUNTAIN 1111circuit_breaker"/>
        <s v="SANTA MARIA 1108M80"/>
        <s v="MESA 11016111"/>
        <s v="HOPLAND 110180620"/>
        <s v="LOW GAP 11014160"/>
        <s v="DUNBAR 110179086"/>
        <s v="VOLTA 11011568"/>
        <s v="MONTICELLO 110193384"/>
        <s v="UKIAH 1114822"/>
        <s v="NARROWS 210248484"/>
        <s v="OCEANO 1104Q12"/>
        <s v="ANTLER 11011612"/>
        <s v="ALTO 1124428"/>
        <s v="HOPLAND 1101770"/>
        <s v="MERCED FALLS 110285002"/>
        <s v="RINCON 1103474"/>
        <s v="SAN LUIS OBISPO 1101circuit_breaker"/>
        <s v="TEMPLETON 2111A66"/>
        <s v="APPLE HILL 2102186912"/>
        <s v="GEYSERVILLE 1101122"/>
        <s v="SONOMA 1103418"/>
        <s v="COTATI 1102260"/>
        <s v="RINCON 1101578"/>
        <s v="PEORIA 1705999"/>
        <s v="REEDLEY 11127240"/>
        <s v="WEST POINT 11021305"/>
        <s v="JESSUP 11019002"/>
        <s v="WEST POINT 11021303"/>
        <s v="WILLOW CREEK 110237374"/>
        <s v="MONROE 2103circuit_breaker"/>
        <s v="MC KEE 1107XR010"/>
        <s v="ATASCADERO 1103A06"/>
        <s v="MARTELL 1103circuit_breaker"/>
        <s v="WYANDOTTE 1105329930"/>
        <s v="FROGTOWN 170275252"/>
        <s v="FROGTOWN 170212282"/>
        <s v="HIGGINS 110332120"/>
        <s v="SHINGLE SPRINGS 21107742"/>
        <s v="SHADY GLEN 11022232"/>
        <s v="CALAVERAS CEMENT 110111188"/>
        <s v="NARROWS 21052216"/>
        <s v="GRASS VALLEY 11032110"/>
        <s v="CORTINA 1101302192"/>
        <s v="BUCKS CREEK 1102circuit_breaker"/>
        <s v="APPLE HILL 21026552"/>
        <s v="BIG BEND 1102circuit_breaker"/>
        <s v="COARSEGOLD 2102circuit_breaker"/>
        <s v="MORGAN HILL 2105XR494"/>
        <s v="WOODSIDE 11018972"/>
        <s v="LAYTONVILLE 1101circuit_breaker"/>
        <s v="PINE GROVE 110235576"/>
        <s v="PLACERVILLE 21067522"/>
        <s v="CABRILLO 11031437"/>
        <s v="PUEBLO 2103694"/>
        <s v="FORESTHILL 11011820"/>
        <s v="PIT NO 1 11019702"/>
        <s v="ALTO 11243745"/>
        <s v="WEST POINT 110236676"/>
        <s v="CHOLAME 2102X10"/>
        <s v="LAYTONVILLE 1101402"/>
        <s v="WISE 11011404"/>
        <s v="HOPLAND 11011100"/>
        <s v="COTATI 1102464"/>
        <s v="SILVERADO 2104circuit_breaker"/>
        <s v="WILLITS 110434008"/>
        <s v="MORGAN HILL 2111XR398"/>
        <s v="DUNLAP 11027849F"/>
        <s v="BONNIE NOOK 110186696"/>
        <s v="SAN RAFAEL 110863598"/>
        <n v="701650"/>
        <s v="DUNBAR 1102528"/>
        <s v="APPLE HILL 11038412"/>
        <s v="SONOMA 11033052"/>
        <s v="SAN MIGUEL 1106circuit_breaker"/>
        <s v="LAKEWOOD 210964992"/>
        <s v="SAN LUIS OBISPO 1107V02"/>
        <s v="FORESTHILL 11022106"/>
        <s v="WYANDOTTE 11031508"/>
        <s v="NOTRE DAME 11042408"/>
        <s v="MILPITAS 1109XR524"/>
        <s v="GEYSERVILLE 1102522"/>
        <s v="STAFFORD 1102circuit_breaker"/>
        <s v="HIGGINS 1104circuit_breaker"/>
        <s v="PEORIA 17056697"/>
        <s v="DUNBAR 110147964"/>
        <s v="BELL 1108circuit_breaker"/>
        <s v="CURTIS 1705circuit_breaker"/>
        <s v="ALTO 11201214"/>
        <s v="TASSAJARA 211238868"/>
        <s v="CURTIS 17036064"/>
        <s v="PEORIA 17051834"/>
        <s v="BELL 11082226"/>
        <s v=" V56"/>
        <s v="VOLTA 11011596"/>
        <s v="SAN LUIS OBISPO 1104V10"/>
        <s v="WYANDOTTE 1103circuit_breaker"/>
        <s v="WILDWOOD 11011576"/>
        <s v="CARLOTTA 112142896"/>
        <s v="TASSAJARA 210865438"/>
        <s v="WYANDOTTE 110213044"/>
        <s v="TEMPLETON 2113A10"/>
        <s v="CALPELLA 1101circuit_breaker"/>
        <s v="LAKEVILLE 110287432"/>
        <s v="SHINGLE SPRINGS 2108circuit_breaker"/>
        <s v="ANNAPOLIS 1101608"/>
        <s v="CLAY 110334338"/>
        <s v="CAMP EVERS 210511010"/>
        <s v="OREGON TRAIL 110346860"/>
        <s v="CURTIS 170411290"/>
        <s v="LAYTONVILLE 1102682"/>
        <s v="WILLOW CREEK 11014904"/>
        <s v="SANTA ROSA A 1111circuit_breaker"/>
        <s v="SILVERADO 2105658898"/>
        <s v="LLAGAS 2107XR178"/>
        <s v="EL DORADO PH 210126000"/>
        <s v="MIRABEL 1101298"/>
        <s v="VOLTA 11021646"/>
        <s v="PEORIA 170510580"/>
        <s v="EEL RIVER 11024814"/>
        <s v="IONE 1101circuit_breaker"/>
        <s v="CLEAR LAKE 11024708"/>
        <s v="WHITMORE 1101circuit_breaker"/>
        <s v="GANSNER 110137550"/>
        <s v="CLAY 11031230"/>
        <s v="HIGGINS 1110circuit_breaker"/>
        <s v="PHILO 1102928"/>
        <s v="KONOCTI 1102532"/>
        <s v="BELLEVUE 2103648"/>
        <s v="COTATI 1102462"/>
        <s v="SUNOL 1101MR196"/>
        <s v="OLETA 11021204"/>
        <s v="HIGGINS 11041006"/>
        <s v="ATASCADERO 1103circuit_breaker"/>
        <s v="ZACA 1101Y72"/>
        <s v="HIGHLANDS 11034630"/>
        <s v="MOUNTAIN QUARRIES 21011180"/>
        <s v="ALLEGHANY 1101806"/>
        <s v="COTATI 11055156"/>
        <s v="OLETA 110241396"/>
        <s v="SAN RAFAEL 11081250"/>
        <s v="PETALUMA C 1108632"/>
        <s v="MARTELL 1101circuit_breaker"/>
        <s v="CURTIS 1701circuit_breaker"/>
        <s v="TEMPLETON 2113A12"/>
        <s v="CALAVERAS CEMENT 11014786"/>
        <s v="WEST POINT 110272036"/>
        <s v="OCEANO 1104Q06"/>
        <s v="WILLOW CREEK 11033090"/>
        <s v="POINT ARENA 110183354"/>
        <s v="MARTELL 11033152"/>
        <s v="ALLEGHANY 1102circuit_breaker"/>
        <s v="BRUNSWICK 11067099"/>
        <s v="CORRAL 110214028"/>
        <s v="APPLE HILL 110313312"/>
        <s v="TEMPLETON 2110N32"/>
        <s v="MOUNTAIN QUARRIES 21011346"/>
        <s v="MOLINO 110251788"/>
        <s v="DOBBINS 11015202"/>
        <s v="PENNGROVE 1101170"/>
        <s v="STILLWATER 11011320"/>
        <s v="POTTER VALLEY P H 110576498"/>
        <s v="SAN RAFAEL 1108516"/>
        <s v="ORO FINO 11022040"/>
        <s v="GIRVAN 11029012"/>
        <s v="MARIPOSA 210190180"/>
        <s v="RACETRACK 170455798"/>
        <s v="PINE GROVE 110283098"/>
        <s v="UKIAH 1114528"/>
        <s v="PLACERVILLE 111019582"/>
        <s v="MOLINO 11026917"/>
        <s v="PASO ROBLES 1103N52"/>
        <s v="MOLINO 1102318"/>
        <s v="OLETA 110151740"/>
        <s v="CALPELLA 1102circuit_breaker"/>
        <s v="JOLON 11027070"/>
        <s v="SILVERADO 2102circuit_breaker"/>
        <s v="HIGGINS 1104324510"/>
        <s v="WYANDOTTE 1105circuit_breaker"/>
        <s v="FROGTOWN 17027134"/>
        <s v="OCEANO 1104V38"/>
        <s v="SAND CREEK 11037070"/>
        <s v="SAN LUIS OBISPO 1107V62"/>
        <s v="SAN RAFAEL 11081247"/>
        <s v="SAN RAMON 210853732"/>
        <s v="VOLTA 11021504"/>
        <s v="CLAY 110359714"/>
        <s v="POSO MOUNTAIN 210448268"/>
        <s v="ELECTRA 1101circuit_breaker"/>
        <s v="COLUMBIA HILL 1101764"/>
        <s v="COTATI 1103148"/>
        <s v="MONTE RIO 1111292"/>
        <s v="BRUNSWICK 110651484"/>
        <s v="PENRYN 1106circuit_breaker"/>
        <s v="MOUNTAIN QUARRIES 21012422"/>
        <s v="FORESTHILL 110150486"/>
        <s v="BRUNSWICK 11052140"/>
        <s v="DUNBAR 1102448"/>
        <s v="BANGOR 11011806"/>
        <s v="TEMPLETON 2110N30"/>
        <s v="RINCON 1103198"/>
        <s v="TASSAJARA 2112D514R"/>
        <s v="HIGGINS 1107746082"/>
        <s v="SAN JOAQUIN #3 11035100"/>
        <s v="OLEMA 1101320"/>
        <s v="COTATI 1102282"/>
        <s v="POINT ARENA 1101circuit_breaker"/>
        <s v="MOUNTAIN QUARRIES 21011184"/>
        <s v="GEYSERVILLE 1102circuit_breaker"/>
        <s v="BUCKS CREEK 1103circuit_breaker"/>
        <s v="STONE CORRAL 11087100"/>
        <s v="TEMPLETON 2110R90"/>
        <s v="BIG BEND 1101180398"/>
        <s v="SILVERADO 2103circuit_breaker"/>
        <s v="CLAY 11037124"/>
        <s v=" circuit_breaker"/>
        <s v="VOLTA 11021650"/>
        <s v="WEST POINT 1102L3733"/>
        <s v="ANNAPOLIS 1101circuit_breaker"/>
        <s v="MENDOCINO 1101circuit_breaker"/>
        <s v="UKIAH 11143606"/>
        <s v="NORTH DUBLIN 2101circuit_breaker"/>
        <s v="SAN MIGUEL 1104R66"/>
        <s v="DUNBAR 11033127"/>
        <s v="APPLE HILL 21029722"/>
        <s v="EDENVALE 1102XR064"/>
        <s v="CAL WATER 1102920714"/>
        <s v="STANISLAUS 17011812"/>
        <s v="JOLON 1103circuit_breaker"/>
        <s v="CLARKSVILLE 21096502"/>
        <s v="ATASCADERO 1103A46"/>
        <s v="CALAVERAS CEMENT 1101585"/>
        <s v="ORO FINO 11022236"/>
        <s v="POINT ARENA 110147952"/>
        <s v="FULTON 110777670"/>
        <s v="BONNIE NOOK 1102circuit_breaker"/>
        <s v="COARSEGOLD 210210040"/>
        <s v="MIRABEL 11027347"/>
        <s v="MOUNTAIN QUARRIES 210192474"/>
        <s v="JESSUP 11013383"/>
        <s v="STELLING 111060094"/>
        <s v="MC KEE 1111711900"/>
        <s v="APPLE HILL 110412832"/>
        <s v="PLACERVILLE 21061104"/>
        <s v="APPLE HILL 110412842"/>
        <s v="WILLOW CREEK 1102circuit_breaker"/>
        <s v="MOLINO 11015042"/>
        <s v="NARROWS 21052426"/>
        <s v="FORESTHILL 11011802"/>
        <s v="APPLE HILL 21028372"/>
        <s v="VOLTA 110297816"/>
        <s v="SHINGLE SPRINGS 211051800"/>
        <s v="ORO FINO 11022556"/>
        <s v="RESERVATION ROAD 1101circuit_breaker"/>
        <s v="GARBERVILLE 1103circuit_breaker"/>
        <s v="SYCAMORE CREEK 11112014"/>
        <s v="PENNGROVE 1101554"/>
        <s v="OLEMA 1101416"/>
        <s v="PIT NO 1 1101circuit_breaker"/>
        <s v="OLETA 11022642"/>
        <s v="APPLE HILL 21027502"/>
        <s v="VINEYARD 2108MR172"/>
        <s v="HOOPA 110137202"/>
        <s v="LLAGAS 2101XR586"/>
        <s v="MC ARTHUR 11011492"/>
        <s v="BIG BEND 1101641808"/>
        <s v="GIRVAN 1101circuit_breaker"/>
        <s v="PHILO 11022600"/>
        <s v="PIT NO 3 21011482"/>
        <s v="MIRABEL 1101circuit_breaker"/>
        <s v="PINE GROVE 11023168"/>
        <s v="MOLINO 1101152"/>
        <s v="UPPER LAKE 1101circuit_breaker"/>
        <s v="BONNIE NOOK 1101circuit_breaker"/>
        <s v="ZACA 1101Y70"/>
        <s v="LAS POSITAS 2108MR182"/>
        <s v="BRUNSWICK 11042112"/>
        <s v="COTATI 110387402"/>
        <s v="UKIAH 11112504"/>
        <s v="SAN RAMON 2107MR284"/>
        <s v="HARTLEY 1101circuit_breaker"/>
        <s v="SANTA ROSA A 1104220"/>
        <s v="DUNBAR 1102circuit_breaker"/>
        <s v="PEORIA 170459596"/>
        <s v="MONTICELLO 1101654"/>
        <s v="MOLINO 1102344"/>
        <s v="MORGAN HILL 2105XR268"/>
        <s v="DIAMOND SPRINGS 11062100"/>
        <s v="DUNBAR 1101343"/>
        <s v="PINE GROVE 11023172"/>
        <s v="POINT MORETTI 110135874"/>
        <s v="NEWBURG 11322074"/>
        <s v="WEST POINT 11024790"/>
        <s v="SHINGLE SPRINGS 210981390"/>
        <s v="EL DORADO PH 210119612"/>
        <s v="ALLEGHANY 1101808"/>
        <s v="LAYTONVILLE 110189606"/>
        <s v="TEMPLETON 2113R82"/>
        <s v="HIGGINS 1107circuit_breaker"/>
        <s v="BOLINAS 1101806"/>
        <s v="AUBERRY 1101R2838"/>
        <s v="NAPA 1112circuit_breaker"/>
        <s v="MONTE RIO 1113678"/>
        <s v="COARSEGOLD 21025380"/>
        <s v="CLAY 1101circuit_breaker"/>
        <s v="WHITMORE 110145262"/>
        <s v="OAKHURST 11035480"/>
        <s v="BIG BASIN 110211062"/>
        <s v="PINE GROVE 11021222"/>
        <s v="PLACERVILLE 210692012"/>
        <s v="WILLOW CREEK 11037514"/>
        <s v="WOODSIDE 11011922"/>
        <s v="PLACERVILLE 2106935216"/>
        <s v="ALLEGHANY 1101circuit_breaker"/>
        <s v="MONTE RIO 1113346"/>
        <s v="HALF MOON BAY 11012500"/>
        <s v="OLETA 11021228"/>
        <s v="FORT BRAGG A 110195294"/>
        <s v="FROGTOWN 1702290609"/>
        <s v="MIRABEL 11014859"/>
        <s v="LUCERNE 11034200"/>
        <s v="SONOMA 11045661"/>
        <s v="RINCON 1103568"/>
        <s v="VOLTA 1102circuit_breaker"/>
        <s v="OILFIELDS 1103N62"/>
        <s v="SHADY GLEN 1102circuit_breaker"/>
        <s v="BURNEY 11021358"/>
        <s v="MONTE RIO 1113180"/>
        <s v="CURTIS 170247488"/>
        <s v="SAN ARDO 11017632"/>
        <s v="RIO DELL 110275970"/>
        <s v="SISQUOC 1102M54"/>
        <s v="HIGGINS 11102408"/>
        <s v="BEAR VALLEY 210576694"/>
        <s v="MOUNTAIN QUARRIES 21011130"/>
        <s v="JARVIS 1108MR368"/>
        <s v="ATASCADERO 1103A16"/>
        <s v="VOLTA 11029742"/>
        <s v="STONE CORRAL 11107784F"/>
        <s v="WEST POINT 110136674"/>
        <s v="MILPITAS 1109XR082"/>
        <s v="STANISLAUS 1702L3151"/>
        <s v="FORT ROSS 11214947"/>
        <s v="PUEBLO 1105716"/>
        <s v="CRESCENT MILLS 21013113"/>
        <s v="PUEBLO 1104640"/>
        <s v="GUALALA 1112circuit_breaker"/>
        <s v="MARTELL 110299214"/>
        <s v="DIAMOND SPRINGS 11042093"/>
        <s v="PALMER 1101M84"/>
        <s v="STANISLAUS 1701circuit_breaker"/>
        <s v="WEST POINT 110293116"/>
        <s v="SAN RAFAEL 1104802"/>
        <s v="MC ARTHUR 11011488"/>
        <s v="FROGTOWN 170232556"/>
        <s v="MONTE RIO 111137520"/>
        <s v="PERRY 1101V78"/>
        <s v="BUTTE 1105244246"/>
        <s v="MONTE RIO 11131989"/>
        <s v="HALF MOON BAY 11038920"/>
        <s v="WOODACRE 11021280"/>
        <s v="CAMP EVERS 210510294"/>
        <s v="CURTIS 170411300"/>
        <s v="STANISLAUS 17024905"/>
        <s v="RINCON 1102circuit_breaker"/>
        <s v="FORESTHILL 1101circuit_breaker"/>
        <s v="PLACERVILLE 210619552"/>
        <s v="BUCKS CREEK 1103338520"/>
        <s v="COARSEGOLD 210210610"/>
        <s v="KERCKHOFF 1101R353"/>
        <s v="ANTLER 11011520"/>
        <s v="MENLO 1102W80"/>
        <s v="CABRILLO 1104Y24"/>
        <s v="BUTTE 11051243"/>
        <s v="SANTA YNEZ 1102Y18"/>
        <s v="HALF MOON BAY 1101circuit_breaker"/>
        <s v="PINE GROVE 11011021"/>
        <s v="APPLE HILL 210212025"/>
        <s v="BRUNSWICK 11052130"/>
        <s v="DIAMOND SPRINGS 110676088"/>
        <s v="BIG BASIN 110210254"/>
        <s v="PAUL SWEET 210610424"/>
        <s v="PLACERVILLE 21069712"/>
        <s v="PACIFICA 11033907"/>
        <s v="LAS GALLINAS A 1105904"/>
        <s v="BALCH NO 1 1101circuit_breaker"/>
        <s v="WOODSIDE 11018601"/>
        <s v="WEST POINT 11021341"/>
        <s v="EL DORADO PH 210163464"/>
        <s v="GEYSERVILLE 1101480"/>
        <s v="TASSAJARA 2103circuit_breaker"/>
        <s v="DUNBAR 1103440"/>
        <s v="STILLWATER 1101circuit_breaker"/>
        <s v="COLUMBIA HILL 1101circuit_breaker"/>
        <s v="FORT ROSS 112137326"/>
        <s v="MONTE RIO 1112120"/>
        <s v="GRASS VALLEY 11031700"/>
        <s v="STANISLAUS 17021804"/>
        <s v="PEORIA 170190090"/>
        <s v="HARTLEY 1102circuit_breaker"/>
        <s v="ORO FINO 110239154"/>
        <s v="MOUNTAIN QUARRIES 210135466"/>
        <s v="CRESCENT MILLS 21012056"/>
        <s v="JESSUP 11012839"/>
        <s v="RACETRACK 17039190"/>
        <s v="KONOCTI 11024421"/>
        <s v="GUALALA 111223444"/>
        <s v="VOLTA 11021502"/>
        <s v="OILFIELDS 1103N48"/>
        <s v="PINE GROVE 11029145"/>
        <s v="COARSEGOLD 210210050"/>
        <s v="MC ARTHUR 110137388"/>
        <s v="CLARK ROAD 110292622"/>
        <s v="SAN LUIS OBISPO 1103V82"/>
        <s v="ANNAPOLIS 110176842"/>
        <s v="BIG BASIN 1102circuit_breaker"/>
        <s v="ARCATA 11211206"/>
        <s v="PLACERVILLE 2106circuit_breaker"/>
        <s v="BIG BASIN 110296986"/>
        <s v="ALLEGHANY 1101804"/>
        <s v="PAUL SWEET 21068091"/>
        <s v="POINT ARENA 11014923"/>
        <s v="PEORIA 170413494"/>
        <s v="MARTELL 11016074"/>
        <s v="EL DORADO PH 21026645"/>
        <s v="REDBUD 1102432"/>
        <s v="CALISTOGA 1102705"/>
        <s v="MIDDLETOWN 11011079"/>
        <s v="BURNEY 11022402"/>
        <s v="COARSEGOLD 210210330"/>
        <s v="HALF MOON BAY 11039112"/>
        <s v="ATASCADERO 1103A14"/>
        <s v="BIG BASIN 11022253"/>
        <s v="FROGTOWN 170113412"/>
        <s v="MESA 1103M92"/>
        <s v="ORO FINO 11022090"/>
        <s v="FROGTOWN 170291134"/>
        <s v="CABRILLO 1103Y12"/>
        <s v="OLEMA 110175686"/>
        <s v="MIRABEL 1101228"/>
        <s v="FORESTHILL 110137238"/>
        <s v="SONOMA 110478372"/>
        <s v="WEST POINT 11021535"/>
        <s v="WEST POINT 11014706"/>
        <s v="CAMP EVERS 210660120"/>
        <s v="PASO ROBLES 1104R12"/>
        <s v="WYANDOTTE 11071510"/>
        <s v="CHALLENGE 110198174"/>
        <s v="WEST POINT 1101L3355"/>
        <s v="BOLINAS 11011232"/>
        <s v="POSO MOUNTAIN 21014456"/>
        <s v="CASTRO VALLEY 1108MR748"/>
        <s v="MENLO 110212249"/>
        <s v="LOW GAP 1101circuit_breaker"/>
        <s v="APPLE HILL 110497086"/>
        <s v="CALAVERAS CEMENT 1101circuit_breaker"/>
        <s v="LOS GATOS 1106LB48"/>
        <s v="LUCERNE 110638632"/>
        <s v="BELL 1107circuit_breaker"/>
        <s v="CAMP EVERS 210512590"/>
        <s v="HIGGINS 111051794"/>
        <s v="MIRABEL 110238514"/>
        <s v="COARSEGOLD 21025722"/>
        <s v="WEIMAR 11026175"/>
        <s v="AUBERRY 110137536"/>
        <s v="ELECTRA 110136816"/>
        <s v="BIG MEADOWS 21012260"/>
        <s v="HOOPA 110182542"/>
        <s v="DRUM 1101circuit_breaker"/>
        <s v="ORO FINO 110238698"/>
        <s v="RINCON 1104circuit_breaker"/>
        <s v="PARADISE 1104circuit_breaker"/>
        <s v="PIT NO 5 11011614"/>
        <s v="CLAY 1103circuit_breaker"/>
        <s v="CAYUCOS 1102W18"/>
        <s v="COLUMBIA HILL 11018233"/>
        <s v="POINT MORETTI 110136514"/>
        <s v="ALTO 112278672"/>
        <s v="NOTRE DAME 11042028"/>
        <s v="BUELLTON 1101Y36"/>
        <s v="TOCALOMA 0241circuit_breaker"/>
        <s v="PIT NO 1 110170952"/>
        <s v="HOOPA 11017468"/>
        <s v="HOLLISTER 21024780"/>
        <s v="MARIPOSA 210135244"/>
        <s v="SHINGLE SPRINGS 210911092"/>
        <s v="SAN LUIS OBISPO 1105796050"/>
        <s v="SANTA ROSA A 1104642"/>
        <s v="CHOLAME 21025597"/>
        <s v="CURTIS 17029220"/>
        <s v="CLARK ROAD 11022070"/>
        <s v="VINEYARD 2107MR332"/>
        <s v="EL DORADO PH 2101circuit_breaker"/>
        <s v="PALMER 110198478"/>
        <s v="MENLO 11037902"/>
        <s v="PINE GROVE 1102circuit_breaker"/>
        <s v="FROGTOWN 1702circuit_breaker"/>
        <s v="DUNLAP 11027360"/>
        <s v="EL DORADO PH 210113532"/>
        <s v="ELECTRA 11017104"/>
        <s v="MESA 1101circuit_breaker"/>
        <s v="SANTA ROSA A 110464565"/>
        <s v="BRUNSWICK 11041020"/>
        <s v="MIWUK 170193062"/>
        <s v="EL DORADO PH 21016852"/>
        <s v="MONTE RIO 11138299"/>
        <s v="APPLE HILL 110412947"/>
        <s v="DUNBAR 1103circuit_breaker"/>
        <s v="MERCED FALLS 110222774"/>
        <s v="COARSEGOLD 210210207"/>
        <s v="OREGON TRAIL 11021584"/>
        <s v="PINE GROVE 11026080"/>
        <s v="SANTA ROSA A 1104716"/>
        <s v="CLAY 1102circuit_breaker"/>
        <s v="PHILO 1102920"/>
        <s v="LUCERNE 110647198"/>
        <s v="STELLING 111060080"/>
        <s v="BIG BEND 1101circuit_breaker"/>
        <s v="CORRAL 110359770"/>
        <s v="MENLO 11031721"/>
        <s v="PURISIMA 1101Y42"/>
        <s v="ALLEGHANY 1101VR816"/>
        <s v="CURTIS 17026008"/>
        <s v="ROSSMOOR 110639424"/>
        <s v="RACETRACK 17036014"/>
        <s v="SALT SPRINGS 210237300"/>
        <s v="STANISLAUS 17021888"/>
        <s v="HICKS 2101circuit_breaker"/>
        <s v="RACETRACK 170311270"/>
        <s v="FOOTHILL 1102V06"/>
        <s v="SANTA ROSA A 1111114"/>
        <s v="HIGGINS 1104498932"/>
        <s v="CAMP EVERS 210660124"/>
        <s v="GRASS VALLEY 110358498"/>
        <s v="APPLE HILL 1104circuit_breaker"/>
        <s v="FREMONT 1104MR707"/>
        <s v="BIG BASIN 110212124"/>
        <s v="CAMP EVERS 210694770"/>
        <s v="PEORIA 1701circuit_breaker"/>
        <s v="APPLE HILL 110413512"/>
        <s v="CURTIS 170539256"/>
        <s v="CASTRO VALLEY 1108MR341"/>
        <s v="PIT NO 1 11013312"/>
        <s v="NEWBURG 1133circuit_breaker"/>
        <s v="FORT BRAGG A 11013113"/>
        <s v="HALF MOON BAY 11022032"/>
        <s v="APPLE HILL 1103circuit_breaker"/>
        <s v="BRENTWOOD 210596324"/>
        <s v="SO. CAL. EDISON #3 1101circuit_breaker"/>
        <s v="PAUL SWEET 21065178"/>
        <s v="CAMP EVERS 210510214"/>
        <s v="BASALT 11065030"/>
        <s v="UPPER LAKE 11016663"/>
        <s v="PINE GROVE 1101circuit_breaker"/>
        <s v="COTATI 110475972"/>
        <s v="MARIPOSA 21018030"/>
        <s v="SAN JOAQUIN #3 110210342"/>
        <s v="POSO MOUNTAIN 21033988"/>
        <s v="HOOPA 110193038"/>
        <s v="GRASS VALLEY 11012766"/>
        <s v="RIO DELL 110270960"/>
        <s v="MONTE RIO 11113891"/>
        <s v="KONOCTI 11022293"/>
        <s v="SUNOL 1101circuit_breaker"/>
        <s v="TEMPLETON 2110R94"/>
        <s v="WOODACRE 1101404"/>
        <s v="MIWUK 170219772"/>
        <s v="TEJON 11022455"/>
        <s v="MIRABEL 1102332"/>
        <s v="MONTE RIO 111159046"/>
        <s v="PLACERVILLE 111219712"/>
        <s v="HIGGINS 11032194"/>
        <s v="COLUMBIA HILL 110135424"/>
        <s v="LUCERNE 1103630"/>
        <s v="NOVATO 110455398"/>
        <s v="CURTIS 1703circuit_breaker"/>
        <s v="NORTH BRANCH 1101circuit_breaker"/>
        <s v="BOLINAS 110137034"/>
        <s v="SAN LUIS OBISPO 1101V12"/>
        <s v="BRUNSWICK 110350070"/>
        <s v="ARCATA 11225384"/>
        <s v="CARLOTTA 112144150"/>
        <s v="CASTRO VALLEY 1109MR334"/>
        <s v="CAMP EVERS 210611533"/>
        <s v="SILVERADO 21051421"/>
        <s v="MORAGA 1101circuit_breaker"/>
        <s v="BELL 1109circuit_breaker"/>
        <s v="FRENCH GULCH 11022902"/>
        <s v="LUCERNE 1103circuit_breaker"/>
        <s v="HALF MOON BAY 1103circuit_breaker"/>
        <s v="IGNACIO 11011779"/>
        <s v="BRUNSWICK 11032200"/>
        <s v="WILLOW CREEK 110191926"/>
        <s v="LUCERNE 11062327"/>
        <s v="MONTE RIO 1111240"/>
        <s v="BIG BASIN 110110720"/>
        <s v="IONE 1101L3141"/>
        <s v="CRESCENT MILLS 2101circuit_breaker"/>
        <s v="OAKHURST 1102circuit_breaker"/>
        <s v="PLACERVILLE 210623190"/>
        <s v="ELECTRA 11024756"/>
        <s v="BIG BASIN 110110296"/>
        <s v="GABILAN 1101579969"/>
        <s v="ORO FINO 11022560"/>
        <s v="SAN LUIS OBISPO 1104V14"/>
        <s v="MONTE RIO 11131067"/>
        <s v="OCEANO 1106V28"/>
        <s v="CARLOTTA 11214914"/>
        <s v="AUBERRY 1101R2845"/>
        <s v="MIWUK 17018050"/>
        <s v="PINE GROVE 110245292"/>
        <s v="CLAY 110113450"/>
        <s v="MONTE RIO 11111703"/>
        <s v="CAMP EVERS 210637210"/>
        <s v="SPENCE 1122circuit_breaker"/>
        <s v="MIWUK 17026018"/>
        <s v="BIG MEADOWS 21012586"/>
        <s v="TEJON 11023751"/>
        <s v="BEAR VALLEY 210110000"/>
        <s v="EL DORADO PH 210119752"/>
        <s v="BIG BASIN 110212992"/>
        <s v="FORT ROSS 11212987"/>
        <s v="TASSAJARA 2112circuit_breaker"/>
        <s v="LAS GALLINAS A 1106circuit_breaker"/>
        <s v="BRUNSWICK 11052100"/>
        <s v="FROGTOWN 1702L5407"/>
        <s v="CAMP EVERS 210410442"/>
        <s v="SERRAMONTE 110412705"/>
        <s v="SHADY GLEN 11012768"/>
        <s v="FORT ROSS 1121124"/>
        <s v="DIAMOND SPRINGS 110650324"/>
        <s v="BIG BASIN 1101circuit_breaker"/>
        <s v="MIRABEL 110257840"/>
        <s v="JOLON 1102circuit_breaker"/>
        <s v="EL DORADO PH 210219542"/>
        <s v="AUBERRY 1101R322"/>
        <s v="HOOPA 1101circuit_breaker"/>
        <s v="SAN LUIS OBISPO 1104V46"/>
        <s v="WILLOW CREEK 11015002"/>
        <s v="BIG MEADOWS 21012248"/>
        <s v="WILDWOOD 110185112"/>
        <s v="PLACERVILLE 111219742"/>
        <s v="CLAY 11037142"/>
        <s v="LUCERNE 110676850"/>
        <s v="FROGTOWN 17011623"/>
        <s v="SANTA MARIA 1108M18"/>
        <s v="BEN LOMOND 1101BL 1101"/>
        <s v="CAMP EVERS 210612840"/>
        <s v="BRUNSWICK 11062416"/>
        <s v="MONTE RIO 111164758"/>
        <s v="CLAYTON 2212circuit_breaker"/>
        <s v="ORO FINO 1101circuit_breaker"/>
        <s v="DRUM 11011602"/>
        <s v="MERCED FALLS 110222772"/>
        <s v="SISQUOC 1103M14"/>
        <s v="BOLINAS 1101504"/>
        <s v="WOODSIDE 11018912"/>
        <s v="CURTIS 17046060"/>
        <s v="BRUNSWICK 11052204"/>
        <s v="FROGTOWN 1701circuit_breaker"/>
        <s v="BIG BASIN 110169550"/>
        <s v="RINCON 1101580"/>
        <s v="WEST POINT 110277204"/>
        <s v="COVELO 1101536"/>
        <s v="SAND CREEK 110397354"/>
        <s v="BEAR VALLEY 210513430"/>
        <s v="BIG RIVER 11013019"/>
        <s v="AUBERRY 1101R319"/>
        <s v="BRUNSWICK 11102664"/>
        <s v="PINE GROVE 11013170"/>
        <s v="MIRABEL 1102circuit_breaker"/>
        <s v="SEACLIFF 040112946"/>
        <s v="ORO FINO 1102circuit_breaker"/>
        <s v="VOLTA 110153118"/>
        <s v="MARTELL 110198374"/>
        <s v="WYANDOTTE 11101952"/>
        <s v="SWIFT 2110XR254"/>
        <s v="SALT SPRINGS 210110416"/>
        <s v="FELTON 0401circuit_breaker"/>
        <s v="PINE GROVE 110213438"/>
        <s v="POINT MORETTI 11015078"/>
        <s v="FROGTOWN 170211212"/>
        <s v="EL DORADO PH 210152456"/>
        <s v="WILLOW CREEK 110129362"/>
        <s v="CLARK ROAD 110290548"/>
        <s v="PEORIA 170567898"/>
        <s v="MONTE RIO 1113320"/>
        <s v="GUALALA 11121294"/>
        <s v="BRUNSWICK 11052210"/>
        <s v="NEWBURG 11323425"/>
        <s v="LOS GATOS 110760114"/>
        <s v="GANSNER 11012424"/>
        <s v="PLACERVILLE 210611132"/>
        <s v="CABRILLO 1103Y10"/>
        <s v="BIG BASIN 11025066"/>
        <s v="MC ARTHUR 11011546"/>
        <s v="STANISLAUS 17026028"/>
        <s v="HALF MOON BAY 1103H82"/>
        <s v="SHADY GLEN 110248894"/>
        <s v="PLACERVILLE 1110circuit_breaker"/>
        <s v="SAN LUIS OBISPO 11042293"/>
        <s v="APPLE HILL 210289934"/>
        <s v="BOLINAS 11011236"/>
        <s v="BELLEVUE 2103646"/>
        <s v="BRUNSWICK 110663124"/>
        <s v="MIWUK 1701circuit_breaker"/>
        <s v="BEAR VALLEY 210521160"/>
        <s v="EL DORADO PH 2102circuit_breaker"/>
        <s v="CAMP EVERS 210510912"/>
        <s v="HOPLAND 1101960"/>
        <s v="BEN LOMOND 04015144"/>
        <s v="TEJON 11023760"/>
        <s v="MC KEE 110870535"/>
        <s v="ROSSMOOR 110837848"/>
        <s v="CURTIS 170565908"/>
        <s v="BEAR VALLEY 21059560"/>
        <s v="IGNACIO 11011300"/>
        <s v="MARIPOSA 21014410"/>
        <s v="POINT ARENA 11011296"/>
        <s v="CURTIS 1702circuit_breaker"/>
        <s v="BELL 111056214"/>
        <s v="STELLING 11109265"/>
        <s v="WOODACRE 11011238"/>
        <s v="PIT NO 5 11011606"/>
        <s v="LAS GALLINAS A 1105circuit_breaker"/>
        <s v="CAMP EVERS 21065020"/>
        <s v="OAKHURST 110377384"/>
        <s v="HALF MOON BAY 11036018"/>
        <s v="BUTTE 1105134600"/>
        <s v="CABRILLO 1103Y46"/>
        <s v="VOLTA 110293418"/>
        <s v="SALT SPRINGS 210297924"/>
        <s v="LOS GATOS 1106LB44"/>
        <s v="PINE GROVE 11021765"/>
        <s v="MIWUK 1702S1547"/>
        <s v="CURTIS 17029111"/>
        <s v="DUNLAP 1102circuit_breaker"/>
        <s v="SUNOL 1101MR297"/>
        <s v="MIWUK 170238218"/>
        <s v="WEST POINT 110113444"/>
        <s v="OLEMA 1101602"/>
        <s v="LOS GATOS 110760024"/>
        <s v="CAMP EVERS 210533542"/>
        <s v="STANISLAUS 17011331"/>
        <s v="CURTIS 17048140"/>
        <s v="BIG BASIN 110212758"/>
        <s v="OLEMA 110150396"/>
        <s v="POINT ARENA 11012637"/>
        <s v="BOLINAS 1101circuit_breaker"/>
        <s v="SARATOGA 1107413816"/>
        <s v="SUNOL 1101MR298"/>
        <s v="SAN RAFAEL 110839156"/>
        <s v="BRUNSWICK 110651486"/>
        <s v="BIG RIVER 110155402"/>
        <s v="GRASS VALLEY 1101circuit_breaker"/>
        <s v="VACAVILLE 111112342"/>
        <s v="BEN LOMOND 04015206"/>
        <s v="BIG RIVER 11011286"/>
        <s v="PERRY 110185870"/>
        <s v="ATASCADERO 1101A50"/>
        <s v="OAKHURST 110310140"/>
        <s v="ORO FINO 110265932"/>
        <s v="MIWUK 1701953336"/>
        <s v="MARTELL 110111244"/>
        <s v="COLUMBIA HILL 110190730"/>
        <s v="FORT ROSS 1121560"/>
        <s v="WILLOW CREEK 110347966"/>
        <s v="LAS POSITAS 2108MR190"/>
        <s v="BEAR VALLEY 210110019"/>
        <s v="EEL RIVER 11021902"/>
        <s v="HICKS 2101XR162"/>
        <s v="SPANISH CREEK 4401circuit_breaker"/>
        <s v="CALAVERAS CEMENT 1101502"/>
        <s v="KONOCTI 11081278"/>
        <s v="ROB ROY 2104circuit_breaker"/>
        <s v="HALF MOON BAY 11028848"/>
        <s v="LUCERNE 110638436"/>
        <s v="MONTE RIO 1113202"/>
        <s v="ORO FINO 1102127563"/>
        <s v="MONTE RIO 11133970"/>
        <s v="MIWUK 17028130"/>
        <s v="PLACERVILLE 1112circuit_breaker"/>
        <s v="MENLO 11038512"/>
        <s v="MENLO 11028896"/>
        <s v="PERRY 1101circuit_breaker"/>
        <s v="MC ARTHUR 11011544"/>
        <s v="MORGAN HILL 2111XR292"/>
        <s v="MENLO 11029110"/>
        <s v="JARVIS 1111MR121"/>
        <s v="BEN LOMOND 110196738"/>
        <s v="GANSNER 11012006"/>
        <s v="BRUNSWICK 110765574"/>
        <s v="LOS GATOS 110760118"/>
        <s v="POINT ARENA 1101476"/>
        <s v="MORRO BAY 1101V66"/>
        <s v="MONTE RIO 1111140"/>
        <s v="RINCON 1101576"/>
        <s v="DIAMOND SPRINGS 1103circuit_breaker"/>
        <s v="BUCKS CREEK 11031131"/>
        <s v="HIGGINS 11041374"/>
        <s v="MONTE RIO 1112999"/>
        <s v="PEORIA 170492888"/>
        <s v="CRESCENT MILLS 21012562"/>
        <s v="SALT SPRINGS 21011216"/>
        <s v="GREEN VALLEY 210136820"/>
        <s v="CAMP EVERS 21045096"/>
        <s v="GREEN VALLEY 210111054"/>
        <s v="SUNOL 1101MR387"/>
        <s v="OAKHURST 110310190"/>
        <s v="BALCH NO 1 1101R372"/>
        <s v="FROGTOWN 1701L3361"/>
        <s v="OAKHURST 11035120"/>
        <s v="PLACERVILLE 1111circuit_breaker"/>
        <s v="PEORIA 170570198"/>
        <s v="PLACER 110451732"/>
        <s v="BIG BASIN 11028403"/>
        <s v="MIWUK 170111800"/>
        <s v="PAUL SWEET 210710986"/>
        <s v="OLEMA 11011318"/>
        <s v="HALSEY 11011704"/>
        <s v="DUNLAP 1103circuit_breaker"/>
        <s v="SISQUOC 1103M98"/>
        <s v="MIWUK 1702circuit_breaker"/>
        <s v="MAPLE CREEK 1101circuit_breaker"/>
        <s v="BRUNSWICK 110584480"/>
        <s v="NOTRE DAME 11042537"/>
        <s v="SYCAMORE CREEK 11112268"/>
        <s v="OAKLAND K 110217430"/>
        <s v="CRESCENT MILLS 21012230"/>
        <s v="HIGGINS 1104842642"/>
        <s v="JOLON 11027040"/>
        <s v="SHADY GLEN 110132726"/>
        <s v="STANISLAUS 170179826"/>
        <s v="CAMP EVERS 210612760"/>
        <s v="EMERALD LAKE 0401circuit_breaker"/>
        <s v="BRUNSWICK 11053611"/>
        <s v="CASTRO VALLEY 1108MR243"/>
        <s v="BIG BASIN 110195690"/>
        <s v="UKIAH 1115circuit_breaker"/>
        <s v="BIG BASIN 110276752"/>
        <s v="HALF MOON BAY 1103H80"/>
        <s v="OTTER 11022012"/>
        <s v="SAND CREEK 11037110"/>
        <s v="CASTRO VALLEY 1106MR337"/>
        <s v="MONTE RIO 1113477"/>
        <s v="RESERVATION ROAD 11023030"/>
        <s v="PERRY 1101W26"/>
        <s v="MORAGA 110531512"/>
        <s v="EL DORADO PH 210136764"/>
        <s v="STANISLAUS 17017144"/>
        <s v="CALAVERAS CEMENT 110180930"/>
        <s v="CAMP EVERS 21055188"/>
        <s v="CASTRO VALLEY 11068971"/>
        <s v="KONOCTI 1108950"/>
        <s v="ROB ROY 210410714"/>
        <s v="FORT BRAGG A 11014698"/>
        <s v="PINE GROVE 110194936"/>
        <s v="BEAR VALLEY 21054609"/>
        <s v="HALF MOON BAY 1103695411"/>
        <s v="MARIPOSA 2102594143"/>
        <s v="PINE GROVE 110152088"/>
        <s v="FRENCH GULCH 11011892"/>
        <s v="PARADISE 1105circuit_breaker"/>
        <s v="MIRABEL 11021139"/>
        <s v="HALF MOON BAY 11036014"/>
        <s v="BRUNSWICK 1105circuit_breaker"/>
        <s v="SARATOGA 1107167792"/>
        <s v="HALF MOON BAY 11036065"/>
        <s v="PANOCHE 11034016"/>
        <s v="PEORIA 170176030"/>
        <s v="CAMBRIA 1102circuit_breaker"/>
        <s v="OLEMA 11011686"/>
        <s v="MORAGA 110118216"/>
        <s v="SALT SPRINGS 21023142"/>
        <s v="VOLTA 110253130"/>
        <s v="GUALALA 1112662"/>
        <s v="BRUNSWICK 110750010"/>
        <s v="GUALALA 111135562"/>
        <s v="MONTE RIO 1113524"/>
        <s v="SALT SPRINGS 2102L485"/>
        <s v="POINT MORETTI 11015076"/>
        <s v="MENLO 11028952"/>
        <s v="SHADY GLEN 110151696"/>
        <s v="PURISIMA 1101Y44"/>
        <s v="SAN RAMON 2107circuit_breaker"/>
        <s v="CAMP EVERS 2105circuit_breaker"/>
        <s v="PIT NO 5 11011658"/>
        <s v="RINCON 1101circuit_breaker"/>
        <s v="DUNLAP 110239190"/>
        <s v="SALT SPRINGS 2102L7283"/>
        <s v="SALT SPRINGS 21024796"/>
        <s v="ALTO 11251158"/>
        <s v="EDENVALE 2107XR336"/>
        <s v="CABRILLO 1104Y22"/>
        <s v="ELECTRA 110161816"/>
        <s v="CAMP EVERS 21065302"/>
        <s v="MONTE RIO 11131313"/>
        <s v="HARRIS 1109700"/>
        <s v="ATASCADERO 1101A22"/>
        <s v="MORAGA 1101108540"/>
        <s v="FORT BRAGG A 110231304"/>
        <s v="MIWUK 1702S2247"/>
        <s v="BRUNSWICK 11021010"/>
        <s v="INDIAN FLAT 1104circuit_breaker"/>
        <s v="BURNEY 110297318"/>
        <s v="CURTIS 1705843"/>
        <s v="CALAVERAS CEMENT 110136880"/>
        <s v="SAN JOAQUIN #3 1101673480"/>
        <s v="BURNEY 11029042"/>
        <s v="POINT MORETTI 110112122"/>
        <s v="SALT SPRINGS 21028442"/>
        <s v="RISING RIVER 1101circuit_breaker"/>
        <s v="CAMP EVERS 210612518"/>
        <s v="OTTER 110263868"/>
        <s v="SAN RAFAEL 11071415"/>
        <s v="CLARK ROAD 110247006"/>
        <s v=" V50"/>
        <s v="RISING RIVER 11019032"/>
        <s v="MIWUK 17021808"/>
        <s v="PLACERVILLE 11118582"/>
        <s v="MONTE RIO 111215401"/>
        <s v="CURTIS 170356972"/>
        <s v="RACETRACK 17038120"/>
        <s v="CAMP EVERS 21035753"/>
        <s v="PEORIA 170575274"/>
        <s v="NEWBURG 1131circuit_breaker"/>
        <s v="EL CERRITO G 1105BR160"/>
        <s v="FRANKLIN 1104P146"/>
        <s v="CURTIS 170510590"/>
        <s v="FOOTHILL 1102circuit_breaker"/>
        <s v="HALF MOON BAY 110369412"/>
        <s v="FRENCH GULCH 11012905"/>
        <s v="HIGGINS 1103995672"/>
        <s v="LLAGAS 21011449"/>
        <s v="OCEANO 1104circuit_breaker"/>
        <s v="KANAKA 11011406"/>
        <s v="MIWUK 170110600"/>
        <s v="DIAMOND SPRINGS 1104circuit_breaker"/>
        <s v="ELK 110191336"/>
        <s v="FORT BRAGG A 11014622"/>
        <s v="MARIPOSA 210110170"/>
        <s v="MONTE RIO 1111256"/>
        <s v="FOOTHILL 1101549904"/>
        <s v="PINE GROVE 11013166"/>
        <s v="VOLTA 110280982"/>
        <s v="KONOCTI 1108circuit_breaker"/>
        <s v="RESERVATION ROAD 1102circuit_breaker"/>
        <s v="SWIFT 2102circuit_breaker"/>
        <s v="TEMPLETON 2113A30"/>
        <s v="BRUNSWICK 110532536"/>
        <s v="REDBUD 1101400"/>
        <s v="OTTER 11022166"/>
        <s v="SAN LUIS OBISPO 1107V18"/>
        <s v="MARIPOSA 2101439030"/>
        <s v="VOLTA 11021648"/>
        <s v="BIG BASIN 110112838"/>
        <s v="FROGTOWN 170236870"/>
        <s v="MERCED FALLS 1102circuit_breaker"/>
        <s v="PIT NO 5 11011660"/>
        <s v="PEORIA 1704circuit_breaker"/>
        <s v="SAN RAFAEL 1108322"/>
        <n v="9690"/>
        <s v="HALF MOON BAY 110398440"/>
        <s v="LOS GATOS 1106LA64"/>
        <s v="SNEATH LANE 1106circuit_breaker"/>
        <s v="WILLOW CREEK 11032936"/>
        <s v="PIT NO 3 2101circuit_breaker"/>
        <s v="CAMP EVERS 210610718"/>
        <s v="MIWUK 170153038"/>
        <s v="PAUL SWEET 2106428102"/>
        <s v="CASTRO VALLEY 110810315"/>
        <s v="STAFFORD 1101circuit_breaker"/>
        <s v="CURTIS 1704803"/>
        <s v="ARCATA 11224218"/>
        <s v="SAN BENITO 210488772"/>
        <s v="AUBERRY 1101D4982"/>
        <s v="CURTIS 17039330"/>
        <s v="ALHAMBRA 110581514"/>
        <s v="MIWUK 17029270"/>
        <s v="CURTIS 170390320"/>
        <s v="SAN LUIS OBISPO 1101483444"/>
        <s v="ROB ROY 21045082"/>
        <s v="SHADY GLEN 1101circuit_breaker"/>
        <s v="BIG RIVER 11011052"/>
        <s v="SISQUOC 1102M52"/>
        <s v="CALAVERAS CEMENT 11011419"/>
        <s v="PEORIA 170590374"/>
        <s v="SAUSALITO 1101circuit_breaker"/>
        <s v="MIWUK 170236888"/>
        <s v="PHILO 11021308"/>
        <n v="10720"/>
        <s v="NEWBURG 113190242"/>
        <s v="BIG BASIN 11015000"/>
        <s v="SAN RAFAEL 11081210"/>
        <s v="OLEMA 11011252"/>
        <n v="86032"/>
        <s v="HALF MOON BAY 11018902"/>
        <s v="INDIAN FLAT 110410270"/>
        <s v="WEIMAR 11012084"/>
        <s v="CALAVERAS CEMENT 110111236"/>
        <s v="MORAGA 1103circuit_breaker"/>
        <s v="ALTO 11251256"/>
        <s v="TEMPLETON 2108A64"/>
        <s v="PEORIA 170587222"/>
        <s v="CAMP EVERS 210510728"/>
        <s v="ELK 11018779"/>
        <s v="SPAULDING 1101578852"/>
        <s v="MORGAN HILL 21114461"/>
        <s v="BRUNSWICK 111061602"/>
        <s v="ROB ROY 21055166"/>
        <s v="CAMBRIA 1102W50"/>
        <s v="MONTE RIO 111123916"/>
        <s v="MONTE RIO 1112circuit_breaker"/>
        <s v="PEORIA 1704877670"/>
        <s v="AUBERRY 1101R324"/>
        <s v="CAYUCOS 1102circuit_breaker"/>
        <s v="GRASS VALLEY 11012208"/>
        <s v="SEACLIFF 0401circuit_breaker"/>
        <s v="IGNACIO 11011264"/>
        <s v="HUMBOLDT BAY 11024724"/>
        <s v="BIG RIVER 110169032"/>
        <s v="CAMP EVERS 210311056"/>
        <s v="STAFFORD 11011082"/>
        <s v="FOOTHILL 110299432"/>
        <s v="WISE 110163199"/>
        <s v="RACETRACK 170310870"/>
        <s v="LOS GATOS 11072917"/>
        <s v="MORAGA 1102circuit_breaker"/>
        <s v="OLEMA 11011200"/>
        <s v="MONTE RIO 111153477"/>
        <s v="ROSSMOOR 110845268"/>
        <s v="CORRAL 110275622"/>
        <s v="WEIMAR 1102circuit_breaker"/>
        <s v="ORO FINO 11012022"/>
        <s v="ELK 1101900"/>
        <s v="MARTELL 110191216"/>
        <s v="DIVIDE 110348160"/>
        <s v="BOLINAS 11011064"/>
        <s v="HALSEY 1101circuit_breaker"/>
        <s v="ALTO 11251226"/>
        <s v="SAN JOAQUIN #3 110110060"/>
        <s v="HIGGINS 1104533648"/>
        <s v="SAN RAFAEL 11071276"/>
        <s v="ALHAMBRA 11058302"/>
        <s v="CAMP EVERS 210311046"/>
        <s v="BAYWOOD 1101circuit_breaker"/>
        <s v="ROSSMOOR 1108circuit_breaker"/>
        <s v="ROB ROY 21045304"/>
        <s v="ROB ROY 21046577"/>
        <s v="ORINDA 0401N545R"/>
        <s v="CURTIS 17058110"/>
        <s v="SAN JUSTO 11014002"/>
        <s v="DUNLAP 11027050"/>
        <s v="OAKHURST 11035470"/>
        <s v="BEAR VALLEY 2101circuit_breaker"/>
        <s v="RACETRACK 1703circuit_breaker"/>
        <s v="SAN RAFAEL 11071166"/>
        <s v="CURTIS 170268380"/>
        <s v="UKIAH 1114544"/>
        <s v="SAUSALITO 11021224"/>
        <s v="MORGAN HILL 2104XR018"/>
        <s v="BIG RIVER 110179628"/>
        <s v="BRUNSWICK 1102circuit_breaker"/>
        <s v="PIERCY 2110XR258"/>
        <n v="9280"/>
        <s v="LOS GATOS 1107LA60"/>
        <s v="ELK 1101circuit_breaker"/>
        <s v="SUNOL 1101MR299"/>
        <s v="SAN RAMON 2106circuit_breaker"/>
        <s v="KING CITY 11037038"/>
        <s v="GRAYS FLAT 0401circuit_breaker"/>
        <s v="PEORIA 17048040"/>
        <s v="FAIRVIEW 2207P150"/>
        <s v="WEIMAR 11012058"/>
        <s v="BRUNSWICK 11062104"/>
        <s v="OTTER 11022002"/>
        <s v="TEMPLETON 2113A32"/>
        <s v="ELK 11011260"/>
        <s v="BRUNSWICK 1105733408"/>
        <s v="BIG MEADOWS 21012476"/>
        <s v="IGNACIO 1101circuit_breaker"/>
        <s v="SALT SPRINGS 2102L491"/>
        <s v="GREEN VALLEY 210112130"/>
        <s v="POINT MORETTI 110110726"/>
        <s v="MONTE RIO 1113circuit_breaker"/>
        <s v="GREEN VALLEY 210112106"/>
        <s v="TAR FLAT 04023144"/>
        <s v="MC ARTHUR 11011490"/>
        <s v="VOLTA 110254932"/>
        <s v="SAUSALITO 110284278"/>
        <s v="BRUNSWICK 11064639"/>
        <s v="PERRY 1101V88"/>
        <s v="LUCERNE 1106circuit_breaker"/>
        <s v="CLAY 110184572"/>
        <s v="DUNBAR 1101234"/>
        <s v="OAKLAND X 1106CR020"/>
        <s v="PANOCHE 11034036"/>
        <s v="PEORIA 170169124"/>
        <s v="CABRILLO 1104circuit_breaker"/>
        <s v="CAMBRIA 1101V76"/>
        <s v="MORRO BAY 110247584"/>
        <s v="CURTIS 17039210"/>
        <s v="SUMMIT 110249484"/>
        <s v="OTTER 11017611"/>
        <s v="RESERVATION ROAD 11013026"/>
        <s v="SNEATH LANE 1107circuit_breaker"/>
        <s v="HALSEY 1102circuit_breaker"/>
        <s v="CAMBRIA 1101circuit_breaker"/>
        <s v="BIG MEADOWS 2101circuit_breaker"/>
        <s v="OAKLAND D 1112CR192"/>
        <s v="SOBRANTE 1103circuit_breaker"/>
        <s v="ELECTRA 1101L1697"/>
        <s v="HAMILTON BRANCH 11012046"/>
        <s v="HOLLISTER 21054018"/>
        <s v="FORT BRAGG A 1102956"/>
        <s v="BURNEY 11021340"/>
        <s v="ROB ROY 21055090"/>
        <s v="CURTIS 170463502"/>
        <s v="PAUL SWEET 2105circuit_breaker"/>
        <s v="HALF MOON BAY 11038089"/>
        <s v="BURNEY 11021322"/>
        <s v="HORSESHOE 110450142"/>
        <s v="MENLO 11038982"/>
        <s v="FRENCH GULCH 1101circuit_breaker"/>
        <s v="ELK 11011272"/>
        <s v="SUMMIT 110147786"/>
        <s v="BRUNSWICK 1106circuit_breaker"/>
        <s v="HALSEY 11022514"/>
        <s v="HOLLISTER 21064004"/>
        <s v="SARATOGA 1107LC12"/>
        <s v="HOLLISTER 21054048"/>
        <s v="SOLEDAD 21027048"/>
        <s v="OAKLAND K 1102circuit_breaker"/>
        <s v="HOLLISTER 210491424"/>
        <s v="PIT NO 3 21011360"/>
        <s v="ORO FINO 110276008"/>
        <s v="OTTER 110298036"/>
        <s v="FORT BRAGG A 11044690"/>
        <s v="PEORIA 170413490"/>
        <s v="VOLTA 11011640"/>
        <s v="TEMPLETON 2108A40"/>
        <s v="OTTER 11012052"/>
        <s v="FAIRVIEW 220799096"/>
        <s v="BIG RIVER 1101952"/>
        <s v="MERCED FALLS 11029460"/>
        <s v="TULE POWER HOUSE 1101circuit_breaker"/>
        <s v="PUEBLO 2102698"/>
        <s v="MORAGA 1105circuit_breaker"/>
        <s v="PAUL SWEET 2106circuit_breaker"/>
        <s v="PERRY 1101V74"/>
        <s v="LOS GATOS 110660116"/>
        <s v="CALAVERAS CEMENT 11012646"/>
        <s v="HAMILTON BRANCH 110190334"/>
        <s v="HOLLISTER 2102855412"/>
        <s v="ROB ROY 210410930"/>
        <s v="CLARK ROAD 11022068"/>
        <s v="BRUNSWICK 11062796"/>
        <s v="FRENCH GULCH 1102circuit_breaker"/>
        <s v="CUYAMA 1103622728"/>
        <s v="HALF MOON BAY 11036012"/>
        <s v="PINECREST 04011818"/>
        <s v="POINT MORETTI 110136516"/>
        <s v="LLAGAS 21011451"/>
        <s v="BIG MEADOWS 21012474"/>
        <s v="VALLEY VIEW 1106P166"/>
        <s v="SAUSALITO 11021268"/>
        <s v="DUNLAP 1102778286"/>
        <s v="MIWUK 17028090"/>
        <s v="PANOCHE 11034008"/>
        <s v="ELECTRA 11026014"/>
        <s v="CRESCENT MILLS 21012232"/>
        <s v="BRUNSWICK 111063100"/>
        <s v="DEL MONTE 21043088"/>
        <s v="SUMMIT 11022302"/>
        <s v="ROB ROY 210410960"/>
        <s v="ROB ROY 210410954"/>
        <s v="WEIMAR 11012740"/>
        <s v="CALAVERAS CEMENT 110147968"/>
        <s v="OTTER 1102circuit_breaker"/>
        <s v="ROSSMOOR 110168920"/>
        <s v="ROB ROY 210538430"/>
        <s v="DEL MONTE 21049500"/>
        <n v="693441"/>
        <s v="HALSEY 110239104"/>
        <s v="SWIFT 2110XR332"/>
        <s v="JARVIS 1101MR210"/>
        <s v="VALLEY VIEW 1106circuit_breaker"/>
        <s v="FRENCH GULCH 11021462"/>
        <s v="SAN RAFAEL 1107circuit_breaker"/>
        <s v="SAN RAFAEL 1108circuit_breaker"/>
        <s v="LAURELES 1111432"/>
        <s v="FORT BRAGG A 110235592"/>
        <s v="SUMMIT 1102circuit_breaker"/>
        <s v="PEORIA 170488630"/>
        <s v="GUALALA 1111887180"/>
        <s v="OTTER 1101circuit_breaker"/>
        <s v="PIT NO 3 21011386"/>
        <s v="SOBRANTE 1102circuit_breaker"/>
        <s v="FROGTOWN 17016807"/>
        <s v="SAN ARDO 110193072"/>
        <s v="CAMP EVERS 2104circuit_breaker"/>
        <s v="GARBERVILLE 11022124"/>
        <s v="FAIRVIEW 2207M501R"/>
        <s v="POINT MORETTI 11015074"/>
        <s v="DEL MONTE 21042762"/>
        <s v="RINCON 1103472"/>
        <s v="LOS OSITOS 21033010"/>
        <s v="CAMP EVERS 210616000"/>
        <s v="ELK 11011300"/>
        <s v="HOLLISTER 21054724"/>
        <s v="COAST RD 04015134"/>
        <s v="ELECTRA 1102circuit_breaker"/>
        <s v="CAMP EVERS 210595394"/>
        <s v="CAMP EVERS 210574170"/>
        <s v="SPRUCE 0401BR316"/>
        <s v="FRENCH GULCH 11011464"/>
        <s v="HALSEY 11025739"/>
        <s v="RESERVATION ROAD 110222136"/>
        <s v="WILLOW CREEK 1101circuit_breaker"/>
        <s v="GABILAN 11013034"/>
        <s v="BEN LOMOND 04015400"/>
        <s v="BEN LOMOND 040116010"/>
        <s v="BEN LOMOND 0401circuit_breaker"/>
        <s v="MILPITAS 1109XR044"/>
        <s v="BIG BASIN 11015479"/>
        <s v="CAMP EVERS 21055577"/>
        <s v="CAMP EVERS 210511384"/>
        <s v="CAMP EVERS 21059031"/>
        <s v="RIO DELL 11027124"/>
        <s v="CAMP EVERS 210510996"/>
        <s v="ALLEGHANY 1101978"/>
        <s v="CHESTER 1101circuit_breaker"/>
        <s v="SAN RAFAEL 1106910"/>
        <s v="SARATOGA 1105LC14"/>
        <s v="CAMP EVERS 210510786"/>
        <s v="EEL RIVER 11033820"/>
        <s v="WALDO 0402circuit_breaker"/>
        <s v="DEL MONTE 210436720"/>
        <s v="GONZALES 11013094"/>
        <s v="CAMP EVERS 210611006"/>
        <s v="BIG BASIN 110165444"/>
        <s v="CAMP EVERS 2106834583"/>
        <s v="CAMP EVERS 21055146"/>
        <s v="BIG BASIN 11015028"/>
        <s v="PARADISE 11061212"/>
        <s v="VOLTA 11011516"/>
        <s v="CAMP EVERS 21061625"/>
        <s v="CAMP EVERS 21055232"/>
        <s v="MONTE RIO 111264682"/>
        <s v="PLACERVILLE 210619732"/>
        <s v="HALF MOON BAY 1102circuit_breaker"/>
        <s v="SOLEDAD 210242506"/>
        <s v="SAN ARDO 11017094"/>
        <s v="HOLLISTER 21044403"/>
        <s v="LAURELES 11122768"/>
        <s v="CAMP EVERS 210511004"/>
        <s v="PARADISE 1106circuit_breaker"/>
        <s v="CALISTOGA 1102706"/>
        <s v="FULTON 1104466"/>
        <s v="BIG BASIN 11029741"/>
        <s v="ANTLER 11011384"/>
        <s v="CAMP EVERS 210411048"/>
        <s v="MONTE RIO 1111circuit_breaker"/>
        <s v="SHINGLE SPRINGS 2110circuit_breaker"/>
        <s v="SILVERADO 2105circuit_breaker"/>
        <s v="CAMP EVERS 210611044"/>
        <s v="MONTE RIO 1111506"/>
        <s v="WOODSIDE 11043583"/>
        <s v="ANTLER 1101circuit_breaker"/>
        <s v="BIG BASIN 110212779"/>
        <s v="CAMP EVERS 21067603"/>
        <s v="SHINGLE SPRINGS 210851474"/>
        <s v="WOODSIDE 11018522"/>
        <s v="SAUSALITO 11021500"/>
        <s v="FRUITLAND 11418746"/>
        <s v="WOODSIDE 11012299"/>
        <s v="LLAGAS 2106XR146"/>
        <s v="BIG BASIN 11019773"/>
        <s v="MONTE RIO 11111701"/>
        <s v="GREENBRAE 11036083"/>
        <s v="BRUNSWICK 110750008"/>
        <s v="CAMP EVERS 2106circuit_breaker"/>
        <s v="POINT MORETTI 110139126"/>
        <s v="WILLOW CREEK 1103circuit_breaker"/>
        <s v="CLARKSVILLE 210951744"/>
        <s v="CAMP EVERS 210355638"/>
        <s v="MONTE RIO 1113250"/>
        <s v="WEST POINT 1101L2219"/>
        <s v="WOODSIDE 11049032"/>
        <s v="MONTE RIO 1112212"/>
        <s v="BURNS 2101circuit_breaker"/>
        <s v="PARADISE 1104920400"/>
        <s v="PIT NO 5 110190846"/>
        <s v="BIG RIVER 11013002"/>
        <s v="GRASS VALLEY 1103circuit_breaker"/>
        <s v="WEST POINT 1101L373"/>
        <s v="SILVERADO 21051308"/>
        <s v="CAMPHORA 110177978"/>
        <s v="SHINGLE SPRINGS 210511172"/>
        <s v="BRUNSWICK 111094368"/>
        <s v="DUNLAP 11037080"/>
        <s v="PAUL SWEET 21025291"/>
        <s v="HAMILTON BRANCH 1101circuit_breaker"/>
        <s v="WILLOW CREEK 11035012"/>
        <s v="DIAMOND SPRINGS 110740353"/>
        <s v="PACIFICA 1103circuit_breaker"/>
        <s v="PACIFICA 1102circuit_breaker"/>
        <s v="PEORIA 17046090"/>
        <s v="MIRABEL 11027401"/>
        <s v="DEL MONTE 21042624"/>
        <s v="ROSSMOOR 1106circuit_breaker"/>
        <s v="ORO FINO 1101121988"/>
        <s v="RACETRACK 170310850"/>
        <s v="FLINT 110140666"/>
        <s v="GUALALA 1111445166"/>
        <s v="CAMP EVERS 210310946"/>
        <s v="HIGGINS 110432747"/>
        <s v="SANTA ROSA A 1104circuit_breaker"/>
        <s v="VALLEY VIEW 1106P128"/>
        <s v="SHINGLE SPRINGS 11038752"/>
        <s v="POTTER VALLEY P H 1105circuit_breaker"/>
        <s v="OLEMA 110149756"/>
        <s v="BRUNSWICK 110456468"/>
        <s v="BIG RIVER 1101circuit_breaker"/>
        <s v="MONTE RIO 11135026"/>
        <s v="POINT MORETTI 11015401"/>
        <s v="FORT BRAGG A 11013100"/>
        <s v="HALSEY 11015731"/>
        <s v="BRUNSWICK 1103circuit_breaker"/>
        <s v="MIRABEL 1102841"/>
        <s v="AUBURN 1101circuit_breaker"/>
        <s v="SANTA ROSA A 1107circuit_breaker"/>
        <s v="LOS GATOS 1106LA46"/>
        <s v="WEIMAR 1101circuit_breaker"/>
        <s v="MONTE RIO 1113532"/>
        <s v="SHINGLE SPRINGS 1104circuit_breaker"/>
        <s v="REDBUD 11022013"/>
        <s v="POTTER VALLEY P H 1104circuit_breaker"/>
        <s v="TAR FLAT 0402circuit_breaker"/>
        <s v="CAMP EVERS 210312990"/>
        <s v="HALSEY 110176178"/>
        <s v="SANTA ROSA A 110439786"/>
        <s v="TASSAJARA 210883368"/>
        <s v="FORT BRAGG A 1102418"/>
        <s v="LOS GATOS 1106LA42"/>
        <s v="POINT MORETTI 110110722"/>
        <s v="TAR FLAT 0401circuit_breaker"/>
        <s v="ELK 11014628"/>
        <s v="FORT BRAGG A 1103circuit_breaker"/>
        <s v="HIGHLANDS 1102556"/>
        <s v="WEIMAR 11016139"/>
        <s v="RACETRACK 17032553"/>
        <s v="GREEN VALLEY 21016601"/>
        <s v="PACIFICA 110266732"/>
        <s v="SUNOL 1101MR650"/>
        <s v="SAN RAFAEL 11081262"/>
        <s v="BRUNSWICK 1104circuit_breaker"/>
        <s v="BRUNSWICK 110633050"/>
        <s v="WEIMAR 11012764"/>
        <s v="LAURELES 11112020"/>
        <s v="SANTA ROSA A 110432180"/>
        <s v="CAMP EVERS 21035404"/>
        <s v="MONTICELLO 1101circuit_breaker"/>
        <s v="MIRABEL 1102206"/>
        <s v="KONOCTI 11084039"/>
        <s v="AUBURN 1102circuit_breaker"/>
        <s v="DIAMOND SPRINGS 1105circuit_breaker"/>
        <s v="ROB ROY 210410298"/>
        <s v="DIAMOND SPRINGS 110699658"/>
        <s v="HALSEY 11026129"/>
        <s v="CURTIS 170190120"/>
        <s v="MORAGA 1104circuit_breaker"/>
        <s v="WEIMAR 11022038"/>
        <s v="PAUL SWEET 21045394"/>
        <s v="WAYNE 040175010"/>
        <s v="POINT MORETTI 110183716"/>
        <s v="FLINT 1101circuit_breaker"/>
        <s v="FORT BRAGG A 11041316"/>
        <s v="SANTA ROSA A 1104210"/>
        <s v="GRASS VALLEY 1102circuit_breaker"/>
        <s v="AUBURN 11028611"/>
        <s v="BRUNSWICK 11103907"/>
        <s v="BIG RIVER 11012183"/>
        <s v="BEAR VALLEY 2105circuit_breaker"/>
        <s v="FORT BRAGG A 1102circuit_breaker"/>
        <s v="SEACLIFF 0402circuit_breaker"/>
        <s v="ROB ROY 21049973"/>
        <s v="MONTE RIO 1113652"/>
        <s v="FAIRVIEW 2207P304"/>
        <s v="NEWBURG 11313446"/>
        <s v="GREEN VALLEY 21011645"/>
        <s v="FORT BRAGG A 1102816"/>
        <s v="PACIFICA 11015001"/>
        <s v="CURTIS 17019230"/>
        <s v="CALISTOGA 1102circuit_breaker"/>
        <s v="RIO DELL 11028852"/>
        <s v="SAN RAFAEL 11073323"/>
        <s v="MONROE 210765424"/>
        <s v="GREENBRAE 1103circuit_breaker"/>
        <s v="BRUNSWICK 1102940"/>
        <s v="LAURELES 111110141"/>
        <s v="PLACER 1101circuit_breaker"/>
        <s v="SAN RAFAEL 11081457"/>
        <s v="STELLING 111060090"/>
        <s v="STANISLAUS 170237278"/>
        <s v="MIRABEL 11022043"/>
        <s v="PURISIMA 110154728"/>
        <s v="BRUNSWICK 11032784"/>
        <s v="LOS GATOS 110760092"/>
        <s v="FORT BRAGG A 11021226"/>
        <s v="SAN RAFAEL 110168970"/>
        <s v="STANISLAUS 170237276"/>
        <s v="CARLOTTA 11214045"/>
        <s v="SARATOGA 1106LC24"/>
        <s v="PLACER 1102circuit_breaker"/>
        <s v="BIG RIVER 1101954"/>
        <s v="STANISLAUS 17021850"/>
        <s v="BIG BASIN 11026219"/>
        <s v="FORT BRAGG A 110465894"/>
        <s v="CAMP EVERS 21035402"/>
        <s v="LUCERNE 11062355"/>
        <s v="GUALALA 1111402866"/>
        <s v="HARTLEY 1101738"/>
        <s v="ARCATA 112233060"/>
        <s v="GUALALA 11124431"/>
        <s v="UKIAH 1114circuit_breaker"/>
        <s v="OTTER 1101440"/>
        <s v="BIG RIVER 11015065"/>
        <s v="PAUL SWEET 2102circuit_breaker"/>
        <s v="CAMP EVERS 2103circuit_breaker"/>
        <s v="RESEARCH 21029746"/>
        <s v="SOBRANTE 1101circuit_breaker"/>
        <s v="TASSAJARA 210812712"/>
        <s v="ROB ROY 210571630"/>
        <s v="BRUNSWICK 11038918"/>
        <s v="PUEBLO 210398394"/>
        <s v="PETALUMA C 1109738866"/>
        <s v="ROSSMOOR 1104circuit_breaker"/>
        <s v="SARATOGA 1107LC26"/>
        <s v="HIGHLANDS 110439458"/>
        <s v="HICKS 2101XR250"/>
        <s v="RIO DELL 1102circuit_breaker"/>
        <s v="GUALALA 1111circuit_breaker"/>
        <s v="DUNBAR 1101160"/>
        <s v="LOS GATOS 1108LB86"/>
        <s v="EL CERRITO G 1112BR178"/>
        <s v="WEST POINT 11025357"/>
        <s v="ROSSMOOR 110181770"/>
        <s v="ROB ROY 210512474"/>
        <s v="PETALUMA C 1108600"/>
        <n v="5060"/>
        <s v="DOBBINS 1101circuit_breaker"/>
        <s v="LAURELES 1111circuit_breaker"/>
        <s v="REDBUD 1102922"/>
        <s v="PACIFICA 110311153"/>
        <s v="BOGARD 1101circuit_breaker"/>
        <s v="MONROE 210392868"/>
        <s v="HALF MOON BAY 110148868"/>
        <s v="RESEARCH 210263274"/>
        <s v="FORT ROSS 1121134"/>
        <s v="ROSSMOOR 11077311"/>
        <s v="MONTE RIO 11135024"/>
        <s v="HALF MOON BAY 11038898"/>
        <s v="ROB ROY 210512586"/>
        <s v="SARATOGA 110413314"/>
        <s v="WATERSHED 0402circuit_breaker"/>
        <s v="PETALUMA C 110948000"/>
        <s v="ROB ROY 210512584"/>
        <s v="ATASCADERO 1102A26"/>
        <s v="ANNAPOLIS 1101554"/>
        <s v="ROB ROY 2105circuit_breaker"/>
        <s v="PAUL SWEET 210212850"/>
        <s v="OAKLAND K 1102CR014"/>
        <s v="CLARKSVILLE 210619642"/>
        <s v="PAUL SWEET 2109circuit_breaker"/>
        <s v="RINCON 1102644"/>
        <s v="PACIFICA 1101circuit_breaker"/>
        <s v="BELL 110880680"/>
        <s v="LOS GATOS 1106circuit_breaker"/>
        <s v="SAN RAFAEL 110991742"/>
        <s v="SOLEDAD 21017056"/>
        <s v="LAKEWOOD 210769586"/>
        <s v="LAS AROMAS 04013342"/>
        <s v="RIO DELL 11028768"/>
        <s v="LOYOLA 110260082"/>
        <s v="SAN RAFAEL 1104circuit_breaker"/>
        <s v="MONTICELLO 110152910"/>
        <s v="SARATOGA 1106LC22"/>
        <s v="LAS AROMAS 0401LA401R"/>
        <s v="ALTO 1124circuit_breaker"/>
        <s v="DIAMOND SPRINGS 1106circuit_breaker"/>
        <s v="CLEAR LAKE 110192870"/>
        <s v="OAKLAND K 1104CR204"/>
        <s v="LAKEVILLE 1102530"/>
        <s v="MORGAN HILL 2105circuit_breaker"/>
        <s v="RADUM 1105MR282"/>
        <s v="OAKLAND X 1106CR266"/>
        <s v="UKIAH 111472990"/>
        <s v="SAN RAFAEL 1105534"/>
        <s v="FROGTOWN 170274648"/>
        <s v="BOLINAS 1101528"/>
        <s v="SAN RAFAEL 11042235"/>
        <s v="OAKLAND K 1104CR206"/>
        <s v="STANISLAUS 170275348"/>
        <s v="ROB ROY 210412596"/>
        <s v="MIWUK 170247143"/>
        <s v="OAKLAND K 1104CR326"/>
        <s v="OAKLAND X 1104CR022"/>
        <s v="CURTIS 17028000"/>
        <s v="OAKLAND X 1104CR214"/>
        <s v="GUALALA 1111498"/>
        <s v="CURTIS 170511790"/>
        <s v="KONOCTI 11084041"/>
        <s v="LOS GATOS 1102circuit_breaker"/>
        <s v="PACIFICA 11026783"/>
        <s v="GREENBRAE 11021254"/>
        <s v="OAKLAND K 1101CR346"/>
        <s v="CURTIS 170234426"/>
        <s v="OAKLAND X 1104CR288"/>
        <s v="HARRIS 11082062"/>
        <s v="LOYOLA 1102LL12"/>
        <s v="PAUL SWEET 210411074"/>
        <s v="EUREKA E 110435934"/>
        <s v="SAN RAFAEL 110648752"/>
        <s v="ROSSMOOR 110676468"/>
        <s v="CURTIS 17039240"/>
        <s v="CURTIS 17058170"/>
        <s v="ROSSMOOR 11018132"/>
        <s v="RED BLUFF 1105161818"/>
        <s v="ORINDA 04013442"/>
        <s v="ROSSMOOR 1106L522R"/>
        <s v="PAUL SWEET 210612828"/>
        <s v="HARRIS 11084674"/>
        <s v="COTATI 1104circuit_breaker"/>
        <s v="SARATOGA 1107circuit_breaker"/>
        <s v="SOBRANTE 110142914"/>
        <s v="COARSEGOLD 2102383092"/>
        <s v="VALLEY VIEW 1103P160"/>
        <s v="BRYANT 0402circuit_breaker"/>
        <s v="ROSSMOOR 1102circuit_breaker"/>
        <s v="HIGHLANDS 110484640"/>
        <s v="CURTIS 170210940"/>
        <s v="SARATOGA 11075696"/>
        <s v="SOBRANTE 1102L510R"/>
        <s v="HIGHLANDS 1104circuit_breaker"/>
        <s v="PEORIA 17013186"/>
        <s v="SOBRANTE 1102L520R"/>
        <s v="VASONA 1102circuit_breaker"/>
        <s v="HATTON 11022010"/>
        <s v="COTATI 1104426"/>
        <s v="MORAGA 110381146"/>
        <s v="LAKEWOOD 2224568670"/>
        <s v="MORAGA 11058354"/>
        <s v="FAIRVIEW 2207P148"/>
        <s v="SAN RAFAEL 1109418"/>
        <s v="DOLAN ROAD 110122158"/>
        <s v="SAN RAFAEL 1101circuit_breaker"/>
        <s v="LOS GATOS 1107circuit_breaker"/>
        <n v="1943"/>
        <s v="NOVATO 11041282"/>
        <s v="SARATOGA 1115LC20"/>
        <s v="CASTRO VALLEY 1108MR273"/>
        <s v="OAKLAND K 1104432850"/>
        <s v="LOS GATOS 1101circuit_breaker"/>
        <s v="FOOTHILL 1101circuit_breaker"/>
        <s v="SAN RAFAEL 1101494"/>
        <s v="IGNACIO 1104450582"/>
        <s v="SAN RAFAEL 1105344"/>
        <s v="SAN RAFAEL 1105circuit_breaker"/>
        <s v="SAN RAFAEL 11061230"/>
        <s v="HATTON 110137088"/>
        <s v="LAURELES 11116617"/>
        <s v="LAURELES 1112438"/>
        <s v="PACIFICA 1104circuit_breaker"/>
        <s v="PRUNEDALE 11103716"/>
        <s v="SANTA YNEZ 1102320270"/>
        <s v="SAN BENITO 2104circuit_breaker"/>
        <s v="BERKELEY F 1103BR110"/>
        <s v="STELLING 11102243"/>
        <s v="SAN RAFAEL 1106837"/>
        <s v="MORAGA 110183424"/>
        <s v="LOS GATOS 1101LB40"/>
        <s v="CURTIS 170349746"/>
        <s v="HIGHLANDS 110448262"/>
        <s v="LAKEWOOD 2227W503R"/>
        <s v="MORRO BAY 1102circuit_breaker"/>
        <s v="LAURELES 11122142"/>
        <s v="EAST QUINCY 1101circuit_breaker"/>
        <s v="LOS GATOS 110160052"/>
        <s v="ARLINGTON 0401circuit_breaker"/>
        <s v="PERRY 1101V72"/>
        <s v="ALTO 1125935"/>
        <s v="MORAGA 1103E510R"/>
        <s v="SARATOGA 11076867"/>
        <n v="84764"/>
        <s v="CASTRO VALLEY 1106MR205"/>
        <s v="LAURELES 11112028"/>
        <s v="LAKEWOOD 210738404"/>
        <s v="HARTLEY 110194178"/>
        <s v="RIDGE 0401circuit_breaker"/>
        <s v="ATASCADERO 1101circuit_breaker"/>
        <s v="LUCERNE 11031663"/>
        <s v="MORGAN HILL 2109XR246"/>
        <s v="PEORIA 17019250"/>
        <s v="OAKLAND K 1104CR208"/>
        <s v="PERRY 1101W52"/>
        <s v="SANTA YNEZ 1104Y30"/>
        <s v="VIEJO 2204circuit_breaker"/>
        <s v="ALTO 1122circuit_breaker"/>
        <s v="HATTON 1102648928"/>
        <s v="BERKELEY F 1105BR100"/>
        <s v="SAN RAFAEL 11042651"/>
        <s v="IGNACIO 11041290"/>
        <s v="VIEJO 2203circuit_breaker"/>
        <s v="HICKS 2103LB50"/>
        <s v="DEL MONTE 21032000"/>
        <s v="ALTO 112265474"/>
        <s v="LAURELES 11116421"/>
        <s v="LOS OSITOS 21027470"/>
        <s v="DEL MONTE 21032654"/>
        <s v="PEORIA 170184318"/>
        <s v="BERKELEY F 1105circuit_breaker"/>
        <s v="SARATOGA 1105circuit_breaker"/>
        <s v="OAKLAND K 1101CR172"/>
        <s v="PERRY 1101W12"/>
        <s v="OAKLAND K 1101circuit_breaker"/>
        <s v="LAURELES 111268454"/>
        <s v="OAKLAND K 1101CR178"/>
        <s v="WOOD 0401circuit_breaker"/>
        <s v="SARATOGA 1103LC16"/>
        <s v="WYANDOTTE 110213914"/>
        <s v="LAURELES 1112circuit_breaker"/>
        <s v="KONOCTI 11084037"/>
        <s v="CURTIS 1702S2123"/>
        <s v="CLARKSVILLE 210551478"/>
        <s v="DEL MONTE 210342226"/>
        <s v="DOLAN ROAD 11013012"/>
        <s v="HALF MOON BAY 11038894"/>
        <s v="OAKLAND X 1106CR006"/>
        <s v="HIGHLANDS 1102circuit_breaker"/>
        <s v="CARMEL 0405circuit_breaker"/>
        <s v="SAN LUIS OBISPO 1105circuit_breaker"/>
        <s v="SAN RAFAEL 11092213"/>
        <s v="EDES 1112CR312"/>
        <s v="VIEJO 22022606"/>
        <s v="BURNEY 110245984"/>
        <s v="EMERALD LAKE 04028858"/>
        <s v="SAN RAFAEL 1101310"/>
        <s v="SAN CARLOS 110475210"/>
        <s v="CAROLANDS 04049024"/>
        <s v="FAIRVIEW 2207circuit_breaker"/>
        <s v="OAKLAND K 1103CR422"/>
        <s v="OAKLAND K 1104CR210"/>
        <s v="DEL MONTE 21032204"/>
        <s v="VALLEY VIEW 1106P180"/>
        <s v="VIEJO 22032634"/>
        <s v="BAY MEADOWS 2102circuit_breaker"/>
        <s v="VIEJO 22049540"/>
        <s v="ATASCADERO 11012379"/>
        <s v="WOODSIDE 11049116"/>
        <s v="LOS GATOS 110160136"/>
        <s v="DEL MONTE 21043066"/>
        <s v="MORAGA 110518396"/>
        <s v="DEL MONTE 210332886"/>
        <s v="MORAGA 11017616"/>
        <s v="OAKLAND X 1106circuit_breaker"/>
        <s v="VIEJO 22019490"/>
        <s v="BURNEY 1102circuit_breaker"/>
        <s v="RIDGE 0402circuit_breaker"/>
        <s v="CARMEL 0402circuit_breaker"/>
        <s v="VIEJO 22019698"/>
        <s v="CAROLANDS 040484797"/>
        <s v="SAN CARLOS 110436864"/>
        <s v="VIEJO 22019114"/>
        <s v="PERRY 1101W10"/>
        <s v="SAN CARLOS 11049052"/>
        <s v="STELLING 110913228"/>
        <s v="EMERALD LAKE 0402circuit_breaker"/>
        <s v="HILLSDALE 040485812"/>
        <s v="MARIPOSA 210210250"/>
        <s v="OAKLAND K 1101CR170"/>
        <s v="HICKS 111660050"/>
        <s v="HATTON 1101circuit_breaker"/>
        <s v="PALO SECO 0401circuit_breaker"/>
        <s v="OAKLAND K 1103CR188"/>
        <s v="PURISIMA 1101circuit_breaker"/>
        <s v="OAKLAND K 1104circuit_breaker"/>
        <s v="SPRUCE 0402BR304"/>
        <s v="HATTON 1102circuit_breaker"/>
        <s v="VIEJO 2202circuit_breaker"/>
        <s v="MC KEE 1103XR028"/>
        <s v="OAKLAND X 1104circuit_breaker"/>
        <s v="OAKLAND X 1105circuit_breaker"/>
        <s v="FLORENCE 0401CR220"/>
        <s v="GANSNER 110152664"/>
        <s v="STAFFORD 110242542"/>
        <s v="HOPLAND 1101circuit_breaker"/>
        <s v="BERESFORD 04039154"/>
        <s v="SAN LEANDRO U 1109CR182"/>
        <s v="LAURELES 111184523"/>
        <s v="FLORENCE 0401circuit_breaker"/>
        <s v="ALTO 1125circuit_breaker"/>
        <s v="HICKS 1116circuit_breaker"/>
        <s v="ROSSMOOR 1101L503R"/>
        <s v="MORRO BAY 1101W20"/>
        <s v="IGNACIO 1103circuit_breaker"/>
        <s v="DEL MONTE 21042760"/>
        <s v="VIEJO 2201circuit_breaker"/>
        <s v="PALMER 1101M82"/>
        <s v="OAKLAND J 1102CR252"/>
        <s v="CASTRO VALLEY 1101MR204"/>
        <s v="WOODSIDE 11049030"/>
        <s v="VOLTA 110185234"/>
        <s v="SAN CARLOS 11039148"/>
        <s v="BELMONT 11038958"/>
        <s v="BERKELEY F 0402circuit_breaker"/>
        <s v="OAKLAND J 1106CR164"/>
        <s v="MORGAN HILL 2105XR602"/>
        <s v="OAKLAND X 1106CR008"/>
        <s v="ALTO 1120500"/>
        <s v="VIEJO 220285904"/>
        <s v="BRUNSWICK 1104761310"/>
        <s v="PETALUMA C 1109270"/>
        <s v="RESERVATION ROAD 11023032"/>
        <s v="HATTON 11029642"/>
        <s v="HARTLEY 1102824"/>
        <s v="VALLEY VIEW 1106P176"/>
        <s v="ESTUDILLO 0401circuit_breaker"/>
        <s v="CASTRO VALLEY 1106MR233"/>
        <s v="EDES 1112CR282"/>
        <s v="VIEJO 22012064"/>
        <s v="CORONA 11034446"/>
        <s v="MORGAN HILL 2105XR578"/>
        <s v="SAN CARLOS 11048846"/>
        <s v="EL CERRITO G 1112BR180"/>
        <s v="CAROLANDS 04049026"/>
        <s v="MORGAN HILL 2106circuit_breaker"/>
        <s v="WOODSIDE 110411555"/>
        <s v="RALSTON 11022028"/>
        <s v="DEL MONTE 21049096"/>
        <s v="BURNEY 110257046"/>
        <s v="EMERALD LAKE 04028872"/>
        <s v="DEL MONTE 21042032"/>
        <s v="EAST QUINCY 11012452"/>
        <s v="VIEJO 22029120"/>
        <s v="HOLLYWOOD 0401circuit_breaker"/>
        <s v="EDES 1112CR306"/>
        <s v="GREENBRAE 1104751"/>
        <s v="HICKS 1116LB16"/>
        <s v="BERESFORD 0403circuit_breaker"/>
        <s v="OAKLAND X 1101CR224"/>
        <s v="ALTO 112088190"/>
        <s v="PACIFIC GROVE 04222614"/>
        <s v="WOODSIDE 1104555372"/>
        <s v="EL CERRITO G 111257953"/>
        <s v="MORRO BAY 1102W34"/>
        <s v="VIEJO 22029089"/>
        <s v="VIEJO 22029104"/>
        <s v="OAKLAND J 1102CR254"/>
        <s v="WOODSIDE 11028862"/>
        <s v="HATTON 11012026"/>
        <s v="VIEJO 22029112"/>
        <s v="DEL MONTE 210386496"/>
        <s v="HICKS 111512494"/>
        <s v="CASTRO VALLEY 1108circuit_breaker"/>
        <s v="LAKEWOOD 1102circuit_breaker"/>
        <s v="OAKLAND J 1102CR184"/>
        <s v=" CR242"/>
        <s v="FAIRVIEW 2207P142"/>
        <s v="VIEJO 22029118"/>
        <s v="CASTRO VALLEY 1109circuit_breaker"/>
        <s v="VIEJO 220235388"/>
        <s v="OAKLAND J 1102CR102"/>
        <s v="MORRO BAY 1102W22"/>
        <s v="ALTO 1123circuit_breaker"/>
        <s v="BURNEY 110237284"/>
        <s v="EDES 1112CR100"/>
        <s v="VIEJO 22029488"/>
        <s v="VIEJO 220292792"/>
        <s v="SOBRANTE 1101L534R"/>
        <s v="CASTRO VALLEY 1101MR359"/>
        <s v="OAKLAND J 1105CR256"/>
        <s v="RALSTON 1101circuit_breaker"/>
        <s v="SAN LEANDRO U 1114MR218"/>
        <s v="VIEJO 22049110"/>
        <s v="ECHO SUMMIT 1101741586"/>
        <s v="STAFFORD 11011298"/>
        <s v="EDES 1112CR308"/>
        <s v="ECHO SUMMIT 1101344250"/>
        <s v="HOLLISTER 210441808"/>
        <s v="SAN CARLOS 11048942"/>
        <s v="BIG MEADOWS 2101439"/>
        <s v="ECHO SUMMIT 11012500"/>
        <s v="MORRO BAY 1102V84"/>
        <s v="LAS PULGAS 0401circuit_breaker"/>
        <s v="SOLEDAD 21027562"/>
        <s v="CASTRO VALLEY 1104MR201"/>
        <s v="FORT ORD 210637286"/>
        <s v="OAKLAND J 1105153228"/>
        <s v="ECHO SUMMIT 110155262"/>
        <s v="OLEMA 110137074"/>
        <s v="GONZALES 11033096"/>
        <s v="SOLEDAD 2101circuit_breaker"/>
        <s v="EAST QUINCY 11011319"/>
        <s v="SNEATH LANE 110134438"/>
        <s v="EL CERRITO G 1105circuit_breaker"/>
        <s v="VALLEY VIEW 1105P190"/>
        <s v="OAK 0401circuit_breaker"/>
        <s v="BAY MEADOWS 210257886"/>
        <s v="SAN LEANDRO U 1109CR002"/>
        <s v="SOLEDAD 111435306"/>
        <s v="OAKLAND J 1106CR330"/>
        <s v="PURISIMA 110149394"/>
        <s v="ALHAMBRA 1105circuit_breaker"/>
        <s v="ROSSMOOR 110479146"/>
        <s v="HAMILTON BRANCH 11012436"/>
        <s v="DEL MONTE 110138582"/>
        <s v="EL CERRITO G 1110circuit_breaker"/>
        <s v="PINECREST 0401circuit_breaker"/>
        <s v="ECHO SUMMIT 11018922"/>
        <s v="OAKLAND J 1105CR130"/>
        <s v="OAKLAND J 1118CR198"/>
        <s v="SNEATH LANE 110715341"/>
        <s v="EL CERRITO G 1112circuit_breaker"/>
        <s v="HATTON 11022070"/>
        <s v="VACAVILLE 1112circuit_breaker"/>
        <s v="CASTRO VALLEY 1108MR379"/>
        <s v="OCEANO 1105V44"/>
        <s v="MORGAN HILL 2111circuit_breaker"/>
        <s v="OAKLAND J 1105CR150"/>
        <n v="318"/>
        <s v="SAN LUIS OBISPO 1108circuit_breaker"/>
        <s v="EL CERRITO G 1105BR194"/>
        <s v="SAN CARLOS 110479774"/>
        <s v="EL CERRITO G 1111circuit_breaker"/>
        <s v="MONTEREY 04012642"/>
        <s v="SNEATH LANE 11071277"/>
        <s v="FAIRMOUNT 0401circuit_breaker"/>
        <s v="GANSNER 110199388"/>
        <s v="MONTEREY 04022644"/>
        <s v="CASTRO VALLEY 1101MR518"/>
        <s v="EDES 1112circuit_breaker"/>
        <s v="HAMILTON BRANCH 110118205"/>
        <s v="FRANKLIN 1104P136"/>
        <s v="SNEATH LANE 110210255"/>
        <s v="VALLEY VIEW 1105P126"/>
        <s v="VALLEY VIEW 1105circuit_breaker"/>
        <s v="SAUSALITO 1102410"/>
        <s v="SAN LUIS OBISPO 1102597518"/>
        <s v="SAN LUIS OBISPO 1107circuit_breaker"/>
        <s v="RALSTON 110148936"/>
        <s v="SAN LEANDRO U 1114MR545"/>
        <s v="OAKLAND K 1103circuit_breaker"/>
        <s v="SAN LEANDRO U 1114MR544"/>
        <s v="LAS GALLINAS A 11041220"/>
        <s v="HAMILTON BRANCH 11012082"/>
        <s v="LAS GALLINAS A 11051218"/>
        <s v="ECHO SUMMIT 1101481660"/>
        <s v="SAN LEANDRO U 1109CR284"/>
        <s v="HAMILTON BRANCH 11013049"/>
        <s v="OCEANO 1103V22"/>
        <s v="VIEJO 22049098"/>
        <s v="HAMILTON BRANCH 110187784"/>
        <s v="BIG MEADOWS 21012246"/>
        <s v="ALHAMBRA 1102circuit_breaker"/>
        <s v="WALDO 0401circuit_breaker"/>
        <s v="SOLEDAD 21027008"/>
        <s v="SAN LEANDRO U 11149838"/>
        <s v="SNEATH LANE 1102circuit_breaker"/>
        <s v="BELMONT 11109090"/>
        <s v="EL CERRITO G 1113circuit_breaker"/>
        <s v="CASTRO VALLEY 1104MR236"/>
        <s v="FRANKLIN 1101P138"/>
        <s v="BIG MEADOWS 21012510"/>
        <s v="SNEATH LANE 110275844"/>
        <s v="INDIAN FLAT 11044440"/>
        <s v="FORT ORD 210736596"/>
        <s v="SNEATH LANE 110168070"/>
        <s v="HAMILTON BRANCH 110153192"/>
        <s v="DEL MONTE 21029060"/>
        <s v="SUMMIT 110186658"/>
        <s v="SUMMIT 110148632"/>
        <s v="SNEATH LANE 1101circuit_breaker"/>
        <s v="SUMMIT 11016627"/>
        <s v="BANCROFT 0402circuit_breaker"/>
        <s v="SALT SPRINGS 21011232"/>
        <s v="SUMMIT 110148636"/>
        <s v="SUMMIT 1101742"/>
        <s v="SALT SPRINGS 21013116"/>
        <s v="TAMARACK 1101circuit_breaker"/>
        <s v="SALT SPRINGS 21014913"/>
        <s v="SUMMIT 110158642"/>
        <s v="HAMILTON BRANCH 110137436"/>
        <s v="BELMONT 111039182"/>
        <s v="DUNLAP 11037170"/>
        <s v="CHESTER 11022564"/>
        <s v="BELMONT 11038956"/>
        <s v="CHESTER 1102circuit_breaker"/>
        <s v="DUNLAP 11027290"/>
        <s v="SAN CARLOS 11049048"/>
        <s v="OILFIELDS 11032757"/>
        <s v="MARIPOSA 210190130"/>
        <s v="SAN JOAQUIN #3 1101circuit_breaker"/>
        <s v="STAFFORD 1102784704"/>
        <s v="CLAYTON 22159765"/>
        <s v="CALISTOGA 110266730"/>
        <s v="PEABODY 2106circuit_breaker"/>
        <n v="188426"/>
        <s v="POSO MOUNTAIN 2103circuit_breaker"/>
        <s v="WASHINGTON CITY GEN. 1101circuit_breaker"/>
        <s v="SALT SPRINGS 21023118"/>
        <s v="PASO ROBLES 1103N02"/>
        <s v="DUNBAR 110113481"/>
        <s v="BERKELEY F 1105BR166"/>
        <s v="PETALUMA C 1108636"/>
        <s v="HARTLEY 110158095"/>
        <s v="ANDERSON 11011390"/>
        <s v="SAN LUIS OBISPO 1107V58"/>
        <s v="SHINGLE SPRINGS 210551738"/>
        <s v="PASO ROBLES 1103N04"/>
        <s v="SIERRA CITY GEN 11011101/2"/>
        <s v="GOLDTREE 1105551904"/>
        <s v="CALPINE 1146394G"/>
        <s v="KANAKA 11011036"/>
        <s v="MIRABEL 110213597"/>
        <s v="PASO ROBLES 1103451760"/>
        <s v="ELK CREEK 1101circuit_breaker"/>
        <s v="EL CERRITO G 1105BR164"/>
        <s v="BRUNSWICK 11047181"/>
        <s v="LOS OSITOS 21037062"/>
        <s v="CLARKSVILLE 2103circuit_breaker"/>
        <s v="COVELO 110137328"/>
        <s v="DIABLO CANYON 1101circuit_breaker"/>
        <s v="WOODWARD 2108688294"/>
        <s v="SOBRANTE 1103N510R"/>
        <s v="CASTRO VALLEY 1108MR525"/>
        <s v="FORT ROSS 1121204"/>
        <s v="WILLITS 11021270"/>
        <s v="WOODSIDE 1101circuit_breaker"/>
        <s v="OILFIELDS 11035175"/>
        <s v="MILPITAS 110962157"/>
        <s v="GOLDTREE 1107circuit_breaker"/>
        <s v="SIERRA CITY GEN 1101circuit_breaker"/>
        <s v="DEL MAR 210938684"/>
        <s v="OAKLAND X 1104CR101"/>
        <s v="BRENTWOOD 2105502672"/>
        <s v="CAMP EVERS 210595050"/>
        <s v="FORT ORD 21069656"/>
        <s v="ANTELOPE 11011631"/>
        <s v="PUEBLO 11053022"/>
        <s v="POTTER VALLEY P H 1105990354"/>
        <s v="SCE TEHACHAPI 1101circuit_breaker"/>
        <s v="BRUNSWICK 1110circuit_breaker"/>
        <s v="GLENN 11012012"/>
        <s v="CORNING 110135974"/>
        <s v="VOLTA 1101circuit_breaker"/>
        <s v="WYANDOTTE 110366146"/>
        <s v="OCEANO 110376678"/>
        <s v="PETALUMA C 1109664732"/>
        <n v="908"/>
        <s v="JOLON 11027004"/>
        <s v="SAN LUIS OBISPO 1107V08"/>
        <s v="SAN RAMON 2103MR279"/>
        <s v="TRES PINOS 11114032"/>
        <s v="SAN RAMON 2101circuit_breaker"/>
        <s v="COVELO 110196896"/>
        <s v="LOS OSITOS 21037468"/>
        <s v="FULTON 110258990"/>
        <s v="MIWUK 170179118"/>
        <s v="SAN RAMON 2107MR441"/>
        <s v="SAN RAMON 2102circuit_breaker"/>
        <s v="DOWNIEVILLE DIESEL 1101circuit_breaker"/>
        <s v="SUNOL 110148180"/>
        <s v="MONTICELLO 11011780"/>
        <s v="CASTRO VALLEY 11087742"/>
        <s v="POSO MOUNTAIN 21011703"/>
        <s v="FLINT 1102circuit_breaker"/>
        <s v="NARROWS 2104circuit_breaker"/>
        <s v="CALPINE 1144962"/>
        <s v="ECHO SUMMIT 1101circuit_breaker"/>
        <s v="CLOVERDALE 110247214"/>
        <s v="CALPINE 1144276-G"/>
        <s v="BUELLTON 110163389"/>
        <s v="HIGHLANDS 1101circuit_breaker"/>
        <s v="PETALUMA C 1109373772"/>
        <s v="PASO ROBLES 1107circuit_breaker"/>
        <s v="WILDWOOD 1101circuit_breaker"/>
        <s v="SUMMIT 1101circuit_breaker"/>
        <s v="JOLON 11027068"/>
        <s v="SPAULDING 1101circuit_breaker"/>
        <s v="BRENTWOOD 21056512"/>
        <s v="DIAMOND SPRINGS 1106176130"/>
        <s v="CMC 1102circuit_breaker"/>
        <s v="CMC 1101circuit_breaker"/>
        <s v="EL CERRITO G 1110BR236"/>
        <s v="WEST POINT 1101L1969"/>
        <s v="CALPINE 1146200-G"/>
        <s v="SCE REFUGIO 1101circuit_breaker"/>
        <s v="MADISON 21011969"/>
        <s v="POINT MORETTI 1101circuit_breaker"/>
        <s v="SWIFT 2109XR300"/>
        <s v="PALMER 1101M88"/>
        <s v="CEDAR CREEK 11011362"/>
        <s v="FORT ORD 21069658"/>
        <s v="DOWNIEVILLE DIESEL 11011101/2"/>
        <s v="KESWICK 1101circuit_breaker"/>
        <s v="CALPINE 1144304"/>
        <s v="NARROWS 21052214"/>
        <s v="OAKHURST 110310723"/>
        <s v="SAUSALITO 11011270"/>
        <s v="WASHINGTON CITY GEN. 11011101/2"/>
        <s v="OILFIELDS 1103N40"/>
        <s v="STAFFORD 1102361952"/>
        <s v="WYANDOTTE 11102590"/>
        <s v="PLACERVILLE 1109circuit_breaker"/>
        <s v="CAMP EVERS 2105BL 2101"/>
        <s v="GREENBRAE 110182270"/>
        <s v="TASSAJARA 21123202"/>
        <s v="KERN OIL 110646960"/>
        <s v="RALSTON 1102circuit_breaker"/>
        <s v="TASSAJARA 2104circuit_breaker"/>
        <s v="OILFIELDS 1103N64"/>
        <s v="GREEN VALLEY 210112824"/>
        <s v="OILFIELDS 1103N42"/>
        <s v="SAN RAMON 2117circuit_breaker"/>
        <s v="EEL RIVER 110249130"/>
        <s v="HARTLEY 1101471"/>
        <s v="FRANKLIN 1104circuit_breaker"/>
        <s v="STAFFORD 11021048"/>
        <s v="TASSAJARA 2109circuit_breaker"/>
        <s v="STANISLAUS 1702L611"/>
        <s v="OROSI 11027948F"/>
        <s v="LAMONT 11024222"/>
        <s v="HALF MOON BAY 110376762"/>
        <s v="RALSTON 11029126"/>
        <s v="MORRO BAY 1102V80"/>
        <s v="VIEJO 22049440"/>
        <s v="MADISON 11057712"/>
        <s v="POINT ARENA 11013702"/>
        <s v="WESTLEY 11039010"/>
        <s v="HICKS 2103XR248"/>
        <s v="MARTELL 110292172"/>
        <s v="OCEANO 1105V48"/>
        <s v="BERKELEY T 0404circuit_breaker"/>
        <s v="TULUCAY 1101circuit_breaker"/>
        <s v="ALHAMBRA 110213333"/>
        <s v="VIEJO 220255787"/>
        <s v="FORT BRAGG A 110233064"/>
        <s v="SAN RAFAEL 1107434"/>
        <s v="ORINDA 0401circuit_breaker"/>
        <s v="MC ARTHUR 110137344"/>
        <s v="TIVY VALLEY 110737522"/>
        <s v="EDENVALE 2113circuit_breaker"/>
        <s v="SWIFT 2107XR526"/>
        <s v="PETALUMA C 1108628"/>
        <s v="MORRO BAY 1101W04"/>
        <s v="SAN LUIS OBISPO 1104circuit_breaker"/>
        <s v="STANISLAUS 1702L5381"/>
        <s v="SAN RAFAEL 110668694"/>
        <s v="SNEATH LANE 11061339"/>
        <s v="EEL RIVER 1102530"/>
        <s v="OILFIELDS 11037006"/>
        <s v="SAN LUIS OBISPO 1101592368"/>
        <s v="KIRKER 2104circuit_breaker"/>
        <s v="SONOMA 1104914376"/>
        <s v="SARATOGA 1103LC82"/>
        <s v="SARATOGA 1103LC40"/>
        <s v="SONOMA 1105138"/>
        <s v="GOLDTREE 1108circuit_breaker"/>
        <s v="WILLOW PASS 2108circuit_breaker"/>
        <s v="COTATI 1103252"/>
        <s v="VALLEY VIEW 1105P124"/>
        <s v="KERN OIL 11063301"/>
        <s v="POSO MOUNTAIN 2101circuit_breaker"/>
        <s v="MC ARTHUR 110153120"/>
        <s v="MONTICELLO 11011589"/>
        <s v="GABILAN 11013722"/>
        <s v="BRUNSWICK 110378862"/>
        <s v="LOS OSITOS 21037082"/>
        <s v="PETALUMA C 1109circuit_breaker"/>
        <s v="GREENBRAE 11037315"/>
        <s v="VIEJO 22019704"/>
        <s v="JOLON 11027002"/>
        <s v="LLAGAS 2101XR244"/>
        <s v="GREEN VALLEY 210190860"/>
        <s v="ARVIN 110194892"/>
        <s v="WOODSIDE 1104circuit_breaker"/>
        <s v="COTTONWOOD 1103circuit_breaker"/>
        <s v="SAN RAMON 2119circuit_breaker"/>
        <s v="FORT BRAGG A 110436526"/>
        <s v="LAS GALLINAS A 1107554"/>
        <s v="SONOMA 1107294"/>
        <s v="PETALUMA C 1108630"/>
        <s v="WYANDOTTE 11095973"/>
        <s v="CAYUCOS 11014701"/>
        <s v="PETALUMA C 1108296"/>
        <s v="LAKEWOOD 2224W544R"/>
        <s v="FORT BRAGG A 1101circuit_breaker"/>
        <s v="VIEJO 22039094"/>
        <s v="STAFFORD 11021019"/>
        <s v="SANTA ROSA A 1108626"/>
        <s v="OILFIELDS 1103N44"/>
        <s v="OILFIELDS 110383158"/>
        <s v="EDENVALE 2107circuit_breaker"/>
        <s v="PACIFICA 110252715"/>
        <s v="RINCON 1102640"/>
        <s v="PETALUMA C 110856774"/>
        <s v="COVELO 1101562360"/>
        <s v="CABRILLO 1103circuit_breaker"/>
        <s v="SONOMA 1104414"/>
        <s v="LOS MOLINOS 11011308"/>
        <s v="PAUL SWEET 210510290"/>
        <s v="SONOMA 11054456"/>
        <s v="OAKLAND J 1116circuit_breaker"/>
        <s v="MILPITAS 1108XR122"/>
        <s v="BIG MEADOWS 21012016"/>
        <s v="EL CERRITO G 1112BR196"/>
        <s v="GONZALES 110422418"/>
        <s v="LOS COCHES 1101circuit_breaker"/>
        <s v="STAFFORD 11021258"/>
        <s v="PASO ROBLES 1103N50"/>
        <s v="EEL RIVER 1103circuit_breaker"/>
      </sharedItems>
    </cacheField>
    <cacheField name="n_primary" numFmtId="0">
      <sharedItems containsSemiMixedTypes="0" containsString="0" containsNumber="1" containsInteger="1" minValue="0" maxValue="1221"/>
    </cacheField>
    <cacheField name="n_secondary" numFmtId="0">
      <sharedItems containsSemiMixedTypes="0" containsString="0" containsNumber="1" containsInteger="1" minValue="0" maxValue="5772"/>
    </cacheField>
    <cacheField name="length_m" numFmtId="0">
      <sharedItems containsSemiMixedTypes="0" containsString="0" containsNumber="1" minValue="3.6128816819749501" maxValue="258837.87527592501"/>
    </cacheField>
    <cacheField name="primary_length_m" numFmtId="0">
      <sharedItems containsSemiMixedTypes="0" containsString="0" containsNumber="1" minValue="0" maxValue="136885.57962736001"/>
    </cacheField>
    <cacheField name="secondary_length_m" numFmtId="0">
      <sharedItems containsSemiMixedTypes="0" containsString="0" containsNumber="1" minValue="0" maxValue="228887.94084117099"/>
    </cacheField>
    <cacheField name="primary_length_m_hftd_23" numFmtId="0">
      <sharedItems containsSemiMixedTypes="0" containsString="0" containsNumber="1" minValue="0" maxValue="136885.57962736001"/>
    </cacheField>
    <cacheField name="secondary_length_m_hftd_23" numFmtId="0">
      <sharedItems containsSemiMixedTypes="0" containsString="0" containsNumber="1" minValue="0" maxValue="95576.215457778802"/>
    </cacheField>
    <cacheField name="total_reax_structure_risk" numFmtId="0">
      <sharedItems containsString="0" containsBlank="1" containsNumber="1" minValue="0" maxValue="8.5850977167173106"/>
    </cacheField>
    <cacheField name="expected_ignitions" numFmtId="0">
      <sharedItems containsString="0" containsBlank="1" containsNumber="1" minValue="4.7092466957110404E-6" maxValue="8.8751318087815806E-2"/>
    </cacheField>
    <cacheField name="mean_priority_outage_score" numFmtId="0">
      <sharedItems containsString="0" containsBlank="1" containsNumber="1" minValue="0.97224822872670202" maxValue="4.0490758241220401"/>
    </cacheField>
    <cacheField name="mean_tree_count" numFmtId="0">
      <sharedItems containsString="0" containsBlank="1" containsNumber="1" minValue="1" maxValue="84.6"/>
    </cacheField>
    <cacheField name="reax_risk_rank" numFmtId="0">
      <sharedItems containsSemiMixedTypes="0" containsString="0" containsNumber="1" containsInteger="1" minValue="1" maxValue="3127"/>
    </cacheField>
    <cacheField name="Total mavf_core_risk" numFmtId="0">
      <sharedItems containsSemiMixedTypes="0" containsString="0" containsNumber="1" minValue="0" maxValue="111.76466832718262"/>
    </cacheField>
    <cacheField name="mean_mavf_core_risk_RANK" numFmtId="0">
      <sharedItems containsSemiMixedTypes="0" containsString="0" containsNumber="1" containsInteger="1" minValue="1" maxValue="3077"/>
    </cacheField>
    <cacheField name="Included In EVM_2021_Plan" numFmtId="0">
      <sharedItems containsSemiMixedTypes="0" containsString="0" containsNumber="1" containsInteger="1" minValue="0" maxValue="0"/>
    </cacheField>
    <cacheField name="EVM_Percent_Completed" numFmtId="10">
      <sharedItems containsSemiMixedTypes="0" containsString="0" containsNumber="1" containsInteger="1" minValue="0" maxValue="0"/>
    </cacheField>
    <cacheField name="primary_length_miles_hftd_232" numFmtId="0">
      <sharedItems containsSemiMixedTypes="0" containsString="0" containsNumber="1" minValue="0" maxValue="85.056729498632322"/>
    </cacheField>
    <cacheField name="Total MAVF Core Risk Ranking" numFmtId="0">
      <sharedItems containsSemiMixedTypes="0" containsString="0" containsNumber="1" containsInteger="1" minValue="1" maxValue="3127"/>
    </cacheField>
    <cacheField name="Completed Work?" numFmtId="0">
      <sharedItems containsSemiMixedTypes="0" containsString="0" containsNumber="1" containsInteger="1" minValue="0" maxValue="0"/>
    </cacheField>
    <cacheField name="mean_mavf_core_risk_calc" numFmtId="0" formula="IFERROR('Total mavf_core_risk'/pixel_count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21">
  <r>
    <s v="Central Coast"/>
    <x v="0"/>
    <n v="7"/>
    <n v="14.1651424081144"/>
    <n v="18"/>
    <n v="19.336668"/>
    <n v="2"/>
    <n v="7.8443959864671301E-5"/>
    <n v="5899.3654785156205"/>
    <m/>
    <m/>
    <m/>
    <m/>
    <n v="179.58296203613199"/>
    <n v="739.50619506835903"/>
    <n v="1.57522124052047"/>
    <n v="0.51453318245399104"/>
    <n v="7.8443959864671301E-5"/>
    <n v="0.38888888888888801"/>
    <n v="0.73255342634383103"/>
    <s v="{36F02C24-D26B-4B85-8C08-B8C39025E135}"/>
    <n v="182721104"/>
    <s v="SANTA YNEZ 1104"/>
    <s v="circuit_breaker"/>
    <n v="34.6253045158657"/>
    <n v="-120.118970262001"/>
    <x v="0"/>
    <n v="227"/>
    <n v="212"/>
    <n v="26320.242550458701"/>
    <n v="13829.706796533699"/>
    <n v="12490.535753925"/>
    <n v="295.252189962545"/>
    <n v="163.38517495206699"/>
    <n v="1.5688791972934201E-4"/>
    <n v="1.5688791972934201E-4"/>
    <n v="2.0235917725877801"/>
    <n v="9"/>
    <n v="1995"/>
    <n v="1.0290663649079821"/>
    <n v="1"/>
    <n v="0"/>
    <n v="0"/>
    <n v="0.18346114852921655"/>
    <n v="678"/>
    <n v="0"/>
  </r>
  <r>
    <s v="Sierra"/>
    <x v="1"/>
    <n v="1"/>
    <n v="1.9449774433158999"/>
    <n v="3"/>
    <n v="2.3717969999999999"/>
    <n v="2"/>
    <n v="4.7007873945403797E-5"/>
    <n v="8812.9602511529301"/>
    <m/>
    <m/>
    <m/>
    <m/>
    <n v="206.29425048828099"/>
    <n v="2236.7657470703102"/>
    <n v="1.99446904659271"/>
    <n v="0.41378593768520699"/>
    <n v="4.7007873945403797E-5"/>
    <n v="0.33333333333333298"/>
    <n v="0.82004377852292598"/>
    <s v="{E3DDE34B-B9EB-4C18-8053-7900216FEAC5}"/>
    <n v="63681103"/>
    <s v="PUTAH CREEK 1103"/>
    <n v="3783"/>
    <n v="38.496379163270397"/>
    <n v="-121.98861551853901"/>
    <x v="1"/>
    <n v="147"/>
    <n v="160"/>
    <n v="28683.442361390498"/>
    <n v="17433.894069834001"/>
    <n v="11249.548291556401"/>
    <n v="329.19541436979802"/>
    <n v="13.081877631027901"/>
    <n v="9.4015747890807593E-5"/>
    <n v="9.4015747890807593E-5"/>
    <n v="1.9449774433158999"/>
    <n v="1.5"/>
    <n v="2267"/>
    <n v="0.82757187537041399"/>
    <n v="2"/>
    <n v="0"/>
    <n v="0"/>
    <n v="0.20455248382237576"/>
    <n v="2536"/>
    <n v="0"/>
  </r>
  <r>
    <s v="North Coast"/>
    <x v="2"/>
    <n v="30"/>
    <n v="42.414682522316198"/>
    <n v="47"/>
    <n v="51.271984000000003"/>
    <n v="9"/>
    <n v="1.54807765082094E-4"/>
    <n v="1996.59049691617"/>
    <n v="33.3576145172119"/>
    <n v="90.403364181518498"/>
    <n v="236.820388793945"/>
    <n v="8.4584538936614901"/>
    <n v="23.400688341922201"/>
    <n v="497.59857556968899"/>
    <n v="1.3466076585981499"/>
    <n v="0.395271927154763"/>
    <n v="5.5556497439586796E-4"/>
    <n v="0.63829787234042501"/>
    <n v="0.82724870641457104"/>
    <s v="{BD0977E2-D82F-4AAC-B014-EDCBC19E0BA7}"/>
    <n v="42661103"/>
    <s v="WILLITS 1103"/>
    <n v="966"/>
    <n v="39.413319743461102"/>
    <n v="-123.351197346234"/>
    <x v="2"/>
    <n v="68"/>
    <n v="83"/>
    <n v="6354.0436127991898"/>
    <n v="3603.23247180827"/>
    <n v="2750.8111409909102"/>
    <n v="1339.7771560697099"/>
    <n v="855.44543864171601"/>
    <n v="5.0000847695628103E-3"/>
    <n v="1.3932698857388401E-3"/>
    <n v="1.4138227507438701"/>
    <n v="5.2222222222222197"/>
    <n v="731"/>
    <n v="3.5574473443928669"/>
    <n v="3"/>
    <n v="0"/>
    <n v="0"/>
    <n v="0.83249867124419175"/>
    <n v="2609"/>
    <n v="0"/>
  </r>
  <r>
    <s v="Sierra"/>
    <x v="3"/>
    <n v="519"/>
    <n v="1033.0377259566501"/>
    <n v="1259"/>
    <n v="1333.1306"/>
    <n v="197"/>
    <n v="4.7480211736366002E-5"/>
    <n v="6349.7036380457303"/>
    <n v="39.932180353271796"/>
    <n v="338.943759136339"/>
    <n v="1936.6865298003499"/>
    <n v="236.04965593947099"/>
    <n v="185.51070147457699"/>
    <n v="1433.3699312936201"/>
    <n v="1.72518080563715"/>
    <n v="0.29397216685812699"/>
    <n v="1.06534685409705E-3"/>
    <n v="0.41223193010325598"/>
    <n v="0.77489610856700697"/>
    <s v="{1D851C9B-9F5B-4DD5-BA25-9C3137B89393}"/>
    <n v="63591105"/>
    <s v="VACA DIXON 1105"/>
    <n v="40092"/>
    <n v="38.415866252323198"/>
    <n v="-121.97058752487099"/>
    <x v="3"/>
    <n v="717"/>
    <n v="559"/>
    <n v="118824.509864787"/>
    <n v="69249.133012788501"/>
    <n v="49575.376851998597"/>
    <n v="37400.567677383697"/>
    <n v="22520.465059235401"/>
    <n v="0.20987333025711999"/>
    <n v="9.3536017120641104E-3"/>
    <n v="1.9904387783365201"/>
    <n v="6.3908629441624303"/>
    <n v="378"/>
    <n v="57.912516871051018"/>
    <n v="4"/>
    <n v="0"/>
    <n v="0"/>
    <n v="23.239628138263587"/>
    <n v="1820"/>
    <n v="0"/>
  </r>
  <r>
    <s v="Sierra"/>
    <x v="4"/>
    <n v="27"/>
    <n v="55.880772177450602"/>
    <n v="44"/>
    <n v="60.449337"/>
    <n v="7"/>
    <n v="4.70663014441795E-5"/>
    <n v="5974.1548375533803"/>
    <n v="4.5814670575055E-3"/>
    <n v="0.111839546763803"/>
    <n v="0.83299458725377895"/>
    <n v="7.5888399351242697E-6"/>
    <n v="133.63590417589401"/>
    <n v="1453.25791713169"/>
    <n v="1.6997471196310801"/>
    <n v="0.29199577294242002"/>
    <n v="3.4246144007297803E-5"/>
    <n v="0.61363636363636298"/>
    <n v="0.92442324342216897"/>
    <s v="{8A0CE410-7B0B-44D2-93E6-B3B628B03752}"/>
    <n v="63681102"/>
    <s v="PUTAH CREEK 1102"/>
    <n v="46012"/>
    <n v="38.483057341950598"/>
    <n v="-122.02525659782199"/>
    <x v="4"/>
    <n v="51"/>
    <n v="41"/>
    <n v="7110.3490159098001"/>
    <n v="4686.2992173100001"/>
    <n v="2424.0497985997899"/>
    <n v="945.65352586203801"/>
    <n v="878.777292188091"/>
    <n v="2.3972300805108401E-4"/>
    <n v="3.2946411010925598E-4"/>
    <n v="2.0696582287944598"/>
    <n v="6.2857142857142803"/>
    <n v="2411"/>
    <n v="2.0439704105969403"/>
    <n v="5"/>
    <n v="0"/>
    <n v="0"/>
    <n v="0.58760167701842048"/>
    <n v="54"/>
    <n v="0"/>
  </r>
  <r>
    <s v="Sierra"/>
    <x v="5"/>
    <n v="1"/>
    <n v="1.2277136794000301"/>
    <n v="6"/>
    <n v="2.2947628"/>
    <n v="2"/>
    <n v="3.7746650377812303E-5"/>
    <n v="7256.2249142425399"/>
    <n v="24.851936340331999"/>
    <n v="7893.892578125"/>
    <n v="109398.1796875"/>
    <n v="2718.7568359375"/>
    <n v="71.169250488281193"/>
    <n v="2652.0748291015602"/>
    <n v="2.0984513759613002"/>
    <n v="0.27359595257786401"/>
    <n v="6.3940974450815702E-4"/>
    <n v="0.16666666666666599"/>
    <n v="0.535006778370539"/>
    <s v="{9CF014D5-3FFD-4E2B-8F6C-03768622E19C}"/>
    <n v="63172101"/>
    <s v="MADISON 2101"/>
    <n v="1975"/>
    <n v="38.844069013949699"/>
    <n v="-122.203463693841"/>
    <x v="5"/>
    <n v="33"/>
    <n v="36"/>
    <n v="6707.2418566285096"/>
    <n v="3900.1164582761699"/>
    <n v="2807.1253983523302"/>
    <n v="127.615658841062"/>
    <n v="1422.38649330047"/>
    <n v="1.2788194890163099E-3"/>
    <n v="7.5493300755624605E-5"/>
    <n v="1.2277136794000301"/>
    <n v="3"/>
    <n v="628"/>
    <n v="0.54719190515572802"/>
    <n v="6"/>
    <n v="0"/>
    <n v="0"/>
    <n v="7.929666954972954E-2"/>
    <n v="1427"/>
    <n v="0"/>
  </r>
  <r>
    <s v="North Valley"/>
    <x v="6"/>
    <n v="32"/>
    <n v="67.936000533968397"/>
    <n v="61"/>
    <n v="77.108930000000001"/>
    <n v="21"/>
    <n v="5.0049640170376102E-5"/>
    <n v="5953.2625620007702"/>
    <n v="25.809552444352001"/>
    <n v="3670.78370836046"/>
    <n v="37903.419650607597"/>
    <n v="785.85479291280103"/>
    <n v="58.7049097333635"/>
    <n v="2481.4240315755201"/>
    <n v="2.0797513780139698"/>
    <n v="0.27112204153255198"/>
    <n v="8.9698582121941603E-4"/>
    <n v="0.52459016393442603"/>
    <n v="0.88103930810182496"/>
    <s v="{49F083FF-CCD6-4656-915A-45D76A900BBC}"/>
    <n v="102781101"/>
    <s v="ELK CREEK 1101"/>
    <n v="2008"/>
    <n v="39.367568756505101"/>
    <n v="-122.54848536544399"/>
    <x v="6"/>
    <n v="197"/>
    <n v="197"/>
    <n v="37775.898497506903"/>
    <n v="29199.316174801399"/>
    <n v="8576.5823227054407"/>
    <n v="8128.4526614387796"/>
    <n v="2985.60991264722"/>
    <n v="1.8836702245607701E-2"/>
    <n v="1.05104244357789E-3"/>
    <n v="2.1230000166865102"/>
    <n v="2.9047619047619002"/>
    <n v="447"/>
    <n v="5.693562872183592"/>
    <n v="7"/>
    <n v="0"/>
    <n v="0"/>
    <n v="5.0507847586908756"/>
    <n v="1163"/>
    <n v="0"/>
  </r>
  <r>
    <s v="North Valley"/>
    <x v="7"/>
    <n v="271"/>
    <n v="424.71544482831399"/>
    <n v="928"/>
    <n v="611.9846"/>
    <n v="148"/>
    <n v="7.5014280687232595E-5"/>
    <n v="3331.52576620332"/>
    <n v="42.374654403002801"/>
    <n v="405.11869147255697"/>
    <n v="2023.57516872467"/>
    <n v="278.16035712699198"/>
    <n v="77.643879327098702"/>
    <n v="598.82836666735898"/>
    <n v="1.46735231054795"/>
    <n v="0.26179485004909497"/>
    <n v="1.30609366577479E-3"/>
    <n v="0.29202586206896503"/>
    <n v="0.69399692662982004"/>
    <s v="{7B256BE5-97E8-449E-A46C-21FA2871BA72}"/>
    <n v="103351104"/>
    <s v="DESCHUTES 1104"/>
    <n v="1370"/>
    <n v="40.572988109904699"/>
    <n v="-122.238607039652"/>
    <x v="7"/>
    <n v="449"/>
    <n v="423"/>
    <n v="56482.194620110698"/>
    <n v="35731.174995089801"/>
    <n v="20751.019625020901"/>
    <n v="19292.400505319201"/>
    <n v="9763.2962805220595"/>
    <n v="0.19330186253466899"/>
    <n v="1.1102113541710401E-2"/>
    <n v="1.56721566357311"/>
    <n v="6.2702702702702702"/>
    <n v="291"/>
    <n v="38.745637807266057"/>
    <n v="8"/>
    <n v="0"/>
    <n v="0"/>
    <n v="11.987738194390698"/>
    <n v="989"/>
    <n v="0"/>
  </r>
  <r>
    <s v="North Coast"/>
    <x v="8"/>
    <n v="4"/>
    <n v="4.9108547176001398"/>
    <n v="9"/>
    <n v="7.0451350000000001"/>
    <n v="2"/>
    <n v="1.20482833153801E-4"/>
    <n v="2169.72372490933"/>
    <n v="5.6124691963195801"/>
    <n v="796.39471435546795"/>
    <n v="2409.01538085937"/>
    <n v="13.520524978637599"/>
    <n v="33.018804550170898"/>
    <n v="1306.54565429687"/>
    <n v="1.7699115276336601"/>
    <n v="0.25942548664750698"/>
    <n v="4.3688989899237602E-4"/>
    <n v="0.44444444444444398"/>
    <n v="0.69705615333358195"/>
    <s v="{EF7692CE-6490-45CF-89E0-AAC63F03AECA}"/>
    <n v="43141103"/>
    <s v="MIDDLETOWN 1103"/>
    <s v="circuit_breaker"/>
    <n v="38.752631202897298"/>
    <n v="-122.608519756185"/>
    <x v="8"/>
    <n v="11"/>
    <n v="0"/>
    <n v="259.39081465718903"/>
    <n v="259.39081465718903"/>
    <n v="0"/>
    <n v="85.236613258276506"/>
    <n v="0"/>
    <n v="8.7377979798475205E-4"/>
    <n v="2.40965666307602E-4"/>
    <n v="1.2277136794000301"/>
    <n v="4.5"/>
    <n v="885"/>
    <n v="0.51885097329501395"/>
    <n v="9"/>
    <n v="0"/>
    <n v="0"/>
    <n v="5.2963559616908532E-2"/>
    <n v="1140"/>
    <n v="0"/>
  </r>
  <r>
    <s v="Sierra"/>
    <x v="9"/>
    <n v="224"/>
    <n v="330.91595628392201"/>
    <n v="457"/>
    <n v="437.15190000000001"/>
    <n v="76"/>
    <n v="5.0111819931723701E-5"/>
    <n v="4736.0700847119097"/>
    <n v="7.3269229792335704"/>
    <n v="351.00166106426298"/>
    <n v="3102.5250616632402"/>
    <n v="83.356908396096202"/>
    <n v="71.556620012380506"/>
    <n v="724.57640053096497"/>
    <n v="1.67670004618795"/>
    <n v="0.25485829911296598"/>
    <n v="1.7767052855440201E-4"/>
    <n v="0.49015317286651999"/>
    <n v="0.75698165075346802"/>
    <s v="{ADB960B7-1B6C-413D-B1F8-E0FB7A88FA0F}"/>
    <n v="63601108"/>
    <s v="VACAVILLE 1108"/>
    <n v="8762"/>
    <n v="38.361744540154596"/>
    <n v="-122.0225166112"/>
    <x v="9"/>
    <n v="199"/>
    <n v="151"/>
    <n v="38620.287649700302"/>
    <n v="26864.003531295599"/>
    <n v="11756.284118404599"/>
    <n v="22706.535944894498"/>
    <n v="8430.6660816068597"/>
    <n v="1.35029601701345E-2"/>
    <n v="3.8084983148110002E-3"/>
    <n v="1.4773033762675101"/>
    <n v="6.0131578947368398"/>
    <n v="1496"/>
    <n v="19.369230732585415"/>
    <n v="10"/>
    <n v="0"/>
    <n v="0"/>
    <n v="14.109182946615039"/>
    <n v="1094"/>
    <n v="0"/>
  </r>
  <r>
    <s v="North Valley"/>
    <x v="10"/>
    <n v="243"/>
    <n v="339.12134710211001"/>
    <n v="412"/>
    <n v="394.76427999999999"/>
    <n v="47"/>
    <n v="7.9195552005214504E-5"/>
    <n v="2863.1119712695099"/>
    <n v="2.95803520520903"/>
    <n v="68.5972227030678"/>
    <n v="257.59879261568898"/>
    <n v="2.5958571274782698"/>
    <n v="46.397146821021998"/>
    <n v="465.89856746729299"/>
    <n v="1.4935982075143299"/>
    <n v="0.24906770234720699"/>
    <n v="1.20337379390195E-4"/>
    <n v="0.58980582524271796"/>
    <n v="0.85904769598046304"/>
    <s v="{FE5A37BD-E086-417E-B0C1-D984D30B636B}"/>
    <n v="103351101"/>
    <s v="DESCHUTES 1101"/>
    <s v="circuit_breaker"/>
    <n v="40.555334491455298"/>
    <n v="-122.23968382823701"/>
    <x v="10"/>
    <n v="191"/>
    <n v="183"/>
    <n v="27520.589569480901"/>
    <n v="17933.5448087722"/>
    <n v="9587.0447607086899"/>
    <n v="6460.1698872138504"/>
    <n v="2099.6459571130299"/>
    <n v="5.6558568313391702E-3"/>
    <n v="3.7221909442450799E-3"/>
    <n v="1.39556109918563"/>
    <n v="8.7659574468085104"/>
    <n v="1746"/>
    <n v="11.706182010318729"/>
    <n v="11"/>
    <n v="0"/>
    <n v="0"/>
    <n v="4.0141622229879577"/>
    <n v="2397"/>
    <n v="0"/>
  </r>
  <r>
    <s v="North Valley"/>
    <x v="11"/>
    <n v="2"/>
    <n v="3.8899548866317999"/>
    <n v="3"/>
    <n v="4.1033644999999996"/>
    <n v="2"/>
    <n v="6.0230140661587898E-5"/>
    <n v="3916.7481510920802"/>
    <n v="11.655772447585999"/>
    <n v="716.04257202148403"/>
    <n v="5150.0979003906205"/>
    <n v="59.063655853271399"/>
    <n v="40.959070205688398"/>
    <n v="1213.8529663085901"/>
    <n v="1.95685839653015"/>
    <n v="0.23786050918644999"/>
    <n v="7.2838561027310702E-4"/>
    <n v="0.66666666666666596"/>
    <n v="0.94799156090738801"/>
    <s v="{2B3F7DCA-485E-4940-AF70-C148286D4D0A}"/>
    <n v="102541101"/>
    <s v="VOLTA 1101"/>
    <n v="49742"/>
    <n v="40.430573530496702"/>
    <n v="-121.87162894251"/>
    <x v="11"/>
    <n v="42"/>
    <n v="28"/>
    <n v="8109.3842442736004"/>
    <n v="5593.8567607302302"/>
    <n v="2515.5274835433702"/>
    <n v="5593.8567607302302"/>
    <n v="2515.5274835433702"/>
    <n v="1.4567712205462099E-3"/>
    <n v="1.20460281323175E-4"/>
    <n v="1.9449774433158999"/>
    <n v="1.5"/>
    <n v="548"/>
    <n v="0.47572101837289998"/>
    <n v="12"/>
    <n v="0"/>
    <n v="0"/>
    <n v="3.4758603692717038"/>
    <n v="992"/>
    <n v="0"/>
  </r>
  <r>
    <s v="North Valley"/>
    <x v="12"/>
    <n v="279"/>
    <n v="479.88289786802"/>
    <n v="1281"/>
    <n v="803.33074999999997"/>
    <n v="224"/>
    <n v="7.1026848810820995E-5"/>
    <n v="3743.7149904345802"/>
    <n v="46.392816230937598"/>
    <n v="1171.2525265463"/>
    <n v="6625.3247268304704"/>
    <n v="683.80554591412499"/>
    <n v="57.882773133526896"/>
    <n v="731.02487716291603"/>
    <n v="1.53950695374182"/>
    <n v="0.233107702916655"/>
    <n v="1.51843455703496E-3"/>
    <n v="0.217798594847775"/>
    <n v="0.59736652451023797"/>
    <s v="{6281842D-96D3-4641-90CC-4C58A4D89E7E}"/>
    <n v="103521104"/>
    <s v="OREGON TRAIL 1104"/>
    <n v="1634"/>
    <n v="40.571142486032798"/>
    <n v="-122.299662761352"/>
    <x v="12"/>
    <n v="290"/>
    <n v="231"/>
    <n v="41109.098783388297"/>
    <n v="29357.851926795502"/>
    <n v="11751.246856592799"/>
    <n v="28112.139540039399"/>
    <n v="11713.737996981799"/>
    <n v="0.34012934077583101"/>
    <n v="1.59100141336239E-2"/>
    <n v="1.72001038662372"/>
    <n v="5.71875"/>
    <n v="242"/>
    <n v="52.216125453330719"/>
    <n v="13"/>
    <n v="0"/>
    <n v="0"/>
    <n v="17.468068258133822"/>
    <n v="909"/>
    <n v="0"/>
  </r>
  <r>
    <s v="Sierra"/>
    <x v="13"/>
    <n v="135"/>
    <n v="269.30814385289"/>
    <n v="354"/>
    <n v="353.08228000000003"/>
    <n v="64"/>
    <n v="4.7954956329476698E-5"/>
    <n v="5187.7744163904899"/>
    <n v="40.493663393088802"/>
    <n v="765.07386119733599"/>
    <n v="4142.6864084471899"/>
    <n v="605.80353915198896"/>
    <n v="91.209312625229302"/>
    <n v="1293.6356506347599"/>
    <n v="1.7063744403421801"/>
    <n v="0.22710743014364301"/>
    <n v="8.4801194515967998E-4"/>
    <n v="0.38135593220338898"/>
    <n v="0.762734814583787"/>
    <s v="{89E381E1-F842-49C9-837A-CF37A4D6EF66}"/>
    <n v="63681102"/>
    <s v="PUTAH CREEK 1102"/>
    <n v="8352"/>
    <n v="38.5035282212081"/>
    <n v="-122.002000075993"/>
    <x v="13"/>
    <n v="184"/>
    <n v="120"/>
    <n v="30019.744444210901"/>
    <n v="18999.258125995901"/>
    <n v="11020.486318215"/>
    <n v="8943.3859523556494"/>
    <n v="5704.68783097286"/>
    <n v="5.4272764490219498E-2"/>
    <n v="3.06911720508651E-3"/>
    <n v="1.99487513965103"/>
    <n v="5.53125"/>
    <n v="472"/>
    <n v="14.534875529193153"/>
    <n v="14"/>
    <n v="0"/>
    <n v="0"/>
    <n v="5.5571606726011824"/>
    <n v="704"/>
    <n v="0"/>
  </r>
  <r>
    <s v="Central Coast"/>
    <x v="14"/>
    <n v="324"/>
    <n v="807.424998931956"/>
    <n v="692"/>
    <n v="983.55993999999998"/>
    <n v="118"/>
    <n v="7.2030565684529994E-5"/>
    <n v="3166.0370720917199"/>
    <n v="7.87531493641794"/>
    <n v="355.48590201827199"/>
    <n v="1005.52754040406"/>
    <n v="12.3844160790551"/>
    <n v="51.0799087544871"/>
    <n v="710.92192710835002"/>
    <n v="1.55770961409908"/>
    <n v="0.22707015554187401"/>
    <n v="2.7613434170203698E-4"/>
    <n v="0.46820809248554901"/>
    <n v="0.82092099215217995"/>
    <s v="{1E768305-B6AF-4963-B2D5-92FDAB6A5028}"/>
    <n v="182721104"/>
    <s v="SANTA YNEZ 1104"/>
    <s v="Y04"/>
    <n v="34.635426766284098"/>
    <n v="-120.06557331171"/>
    <x v="14"/>
    <n v="343"/>
    <n v="182"/>
    <n v="55695.166325202597"/>
    <n v="35646.773722489503"/>
    <n v="20048.392602713"/>
    <n v="24112.941549782801"/>
    <n v="9815.6323749009898"/>
    <n v="3.2583852320840302E-2"/>
    <n v="8.4996067507745396E-3"/>
    <n v="2.4920524658393699"/>
    <n v="5.8644067796610102"/>
    <n v="1183"/>
    <n v="26.794278353941134"/>
    <n v="15"/>
    <n v="0"/>
    <n v="0"/>
    <n v="14.983082603730089"/>
    <n v="2142"/>
    <n v="0"/>
  </r>
  <r>
    <s v="North Coast"/>
    <x v="15"/>
    <n v="31"/>
    <n v="48.791453181799803"/>
    <n v="71"/>
    <n v="66.538150000000002"/>
    <n v="10"/>
    <n v="1.60918084293371E-4"/>
    <n v="1330.2523357372399"/>
    <n v="4.1685313452035104E-3"/>
    <n v="0.40273796916007998"/>
    <n v="1.8655333876609801"/>
    <n v="3.8648272311547701E-5"/>
    <n v="16.853982174396499"/>
    <n v="217.604914153739"/>
    <n v="1.1486725687980599"/>
    <n v="0.22681138474298801"/>
    <n v="8.6289473873080099E-5"/>
    <n v="0.43661971830985902"/>
    <n v="0.73328542199785995"/>
    <s v="{00459A21-49A7-4C9F-B533-C9081A2B5652}"/>
    <n v="42661103"/>
    <s v="WILLITS 1103"/>
    <n v="37504"/>
    <n v="39.413165366461001"/>
    <n v="-123.327336938979"/>
    <x v="15"/>
    <n v="100"/>
    <n v="73"/>
    <n v="8185.5101377582696"/>
    <n v="5389.9575554146604"/>
    <n v="2795.5525823436101"/>
    <n v="1413.57787036429"/>
    <n v="1019.30119965412"/>
    <n v="8.6289473873080104E-4"/>
    <n v="1.60918084293371E-3"/>
    <n v="1.5739178445741899"/>
    <n v="7.1"/>
    <n v="1938"/>
    <n v="2.2681138474298801"/>
    <n v="16"/>
    <n v="0"/>
    <n v="0"/>
    <n v="0.87835629488612921"/>
    <n v="677"/>
    <n v="0"/>
  </r>
  <r>
    <s v="North Valley"/>
    <x v="16"/>
    <n v="238"/>
    <n v="544.82405160397502"/>
    <n v="1164"/>
    <n v="762.33429999999998"/>
    <n v="216"/>
    <n v="5.6552001414847497E-5"/>
    <n v="4141.4647103038596"/>
    <n v="42.370389716026502"/>
    <n v="432.69483402321799"/>
    <n v="2386.92558709175"/>
    <n v="299.59912293725"/>
    <n v="97.502632307349998"/>
    <n v="617.55146092328198"/>
    <n v="1.4597263236840501"/>
    <n v="0.22216390657884799"/>
    <n v="1.0855973331951199E-3"/>
    <n v="0.20446735395189"/>
    <n v="0.71467866403467395"/>
    <s v="{271E2474-ABAF-41B6-966B-4F5B19FF11CA}"/>
    <n v="103351104"/>
    <s v="DESCHUTES 1104"/>
    <n v="49024"/>
    <n v="40.592944620624699"/>
    <n v="-122.23971326386"/>
    <x v="16"/>
    <n v="308"/>
    <n v="298"/>
    <n v="42250.809760337397"/>
    <n v="26924.449658028901"/>
    <n v="15326.360102308399"/>
    <n v="25640.9937260281"/>
    <n v="14608.519458008501"/>
    <n v="0.23448902397014601"/>
    <n v="1.2215232305606999E-2"/>
    <n v="2.2891766874116599"/>
    <n v="5.3888888888888804"/>
    <n v="368"/>
    <n v="47.987403821031165"/>
    <n v="17"/>
    <n v="0"/>
    <n v="0"/>
    <n v="15.932569912535808"/>
    <n v="2472"/>
    <n v="0"/>
  </r>
  <r>
    <s v="Central Valley"/>
    <x v="17"/>
    <n v="102"/>
    <n v="195.12634151128901"/>
    <n v="495"/>
    <n v="329.3152"/>
    <n v="141"/>
    <n v="3.3960808831199303E-5"/>
    <n v="6362.0174942293997"/>
    <n v="111.458687330714"/>
    <n v="5747.0160883516"/>
    <n v="54455.036345945198"/>
    <n v="7563.0141187342497"/>
    <n v="77.104845447743102"/>
    <n v="1580.3310215588299"/>
    <n v="1.8387309346638601"/>
    <n v="0.221540135549332"/>
    <n v="1.9083254153928E-3"/>
    <n v="0.206060606060606"/>
    <n v="0.59252154189991002"/>
    <s v="{98EBF873-A6B0-4247-9A49-69BFB2B9A30C}"/>
    <n v="254432104"/>
    <s v="COARSEGOLD 2104"/>
    <n v="6288"/>
    <n v="37.263764350678997"/>
    <n v="-119.73349414252699"/>
    <x v="17"/>
    <n v="155"/>
    <n v="171"/>
    <n v="30435.164540516002"/>
    <n v="16779.965043962198"/>
    <n v="13655.1994965537"/>
    <n v="16779.965043962198"/>
    <n v="13655.1994965537"/>
    <n v="0.26907388357038498"/>
    <n v="4.7884740451990997E-3"/>
    <n v="1.91300334814989"/>
    <n v="3.5106382978723398"/>
    <n v="184"/>
    <n v="31.23715911245581"/>
    <n v="18"/>
    <n v="0"/>
    <n v="0"/>
    <n v="10.426583659331834"/>
    <n v="429"/>
    <n v="0"/>
  </r>
  <r>
    <s v="North Valley"/>
    <x v="18"/>
    <n v="4"/>
    <n v="8.6880904330477495"/>
    <n v="10"/>
    <n v="10.424497000000001"/>
    <n v="3"/>
    <n v="5.3329932901154497E-5"/>
    <n v="4222.0206930512404"/>
    <m/>
    <m/>
    <m/>
    <m/>
    <n v="90.011062622070298"/>
    <n v="566.29388427734295"/>
    <n v="1.64528024196624"/>
    <n v="0.22047507956474999"/>
    <n v="5.3329932901154497E-5"/>
    <n v="0.4"/>
    <n v="0.83343021003012696"/>
    <s v="{DB300DCA-6215-4B3C-914F-828156445EA8}"/>
    <n v="102931101"/>
    <s v="COTTONWOOD 1101"/>
    <n v="1510"/>
    <n v="40.389247322410903"/>
    <n v="-122.34133160348"/>
    <x v="18"/>
    <n v="56"/>
    <n v="38"/>
    <n v="8553.6084286558307"/>
    <n v="5333.1806681272801"/>
    <n v="3220.4277605285401"/>
    <n v="494.29285797539399"/>
    <n v="19.771959994987199"/>
    <n v="1.5998979870346299E-4"/>
    <n v="1.5998979870346299E-4"/>
    <n v="2.1720226082619298"/>
    <n v="3.3333333333333299"/>
    <n v="2209"/>
    <n v="0.66142523869424996"/>
    <n v="19"/>
    <n v="0"/>
    <n v="0"/>
    <n v="0.30713924745302856"/>
    <n v="1645"/>
    <n v="0"/>
  </r>
  <r>
    <s v="Sierra"/>
    <x v="19"/>
    <n v="179"/>
    <n v="332.75563185595502"/>
    <n v="623"/>
    <n v="522.48609999999996"/>
    <n v="107"/>
    <n v="1.2871554570444401E-4"/>
    <n v="1841.9207857399699"/>
    <n v="61.7415272534449"/>
    <n v="286.843491379184"/>
    <n v="2374.6955433939902"/>
    <n v="446.71255869109001"/>
    <n v="26.0067817602202"/>
    <n v="351.02375282973799"/>
    <n v="1.5077123474851899"/>
    <n v="0.21614511495796901"/>
    <n v="4.1332305125330098E-3"/>
    <n v="0.28731942215088202"/>
    <n v="0.63686984602236096"/>
    <s v="{8C6D6A40-340A-49FE-9A00-F50F1736F18B}"/>
    <n v="153652105"/>
    <s v="SHINGLE SPRINGS 2105"/>
    <n v="19522"/>
    <n v="38.699887319013598"/>
    <n v="-120.992159677069"/>
    <x v="19"/>
    <n v="173"/>
    <n v="181"/>
    <n v="29712.10032886"/>
    <n v="16493.188226878901"/>
    <n v="13218.912101981099"/>
    <n v="15477.8092621741"/>
    <n v="12840.900861816899"/>
    <n v="0.44225566484103201"/>
    <n v="1.3772563390375501E-2"/>
    <n v="1.8589700103684601"/>
    <n v="5.8224299065420499"/>
    <n v="57"/>
    <n v="23.127527300502685"/>
    <n v="20"/>
    <n v="0"/>
    <n v="0"/>
    <n v="9.6174618190463832"/>
    <n v="1912"/>
    <n v="0"/>
  </r>
  <r>
    <s v="North Coast"/>
    <x v="20"/>
    <n v="59"/>
    <n v="75.110379069855796"/>
    <n v="103"/>
    <n v="88.982439999999997"/>
    <n v="11"/>
    <n v="8.7816531132292797E-5"/>
    <n v="2068.7841761249801"/>
    <n v="12.830042968504101"/>
    <n v="336.14310058951298"/>
    <n v="1411.7480645179701"/>
    <n v="37.552315888227803"/>
    <n v="26.120475010438302"/>
    <n v="359.89273983781902"/>
    <n v="1.3159694346514601"/>
    <n v="0.20515054626446"/>
    <n v="9.0158328907818898E-4"/>
    <n v="0.57281553398058205"/>
    <n v="0.84410341511464804"/>
    <s v="{BE94A233-F70C-44A4-9222-81B080FDD6FB}"/>
    <n v="42281105"/>
    <s v="POTTER VALLEY P H 1105"/>
    <n v="64118"/>
    <n v="39.362012728986201"/>
    <n v="-123.12833089044"/>
    <x v="20"/>
    <n v="158"/>
    <n v="214"/>
    <n v="28181.6044346704"/>
    <n v="15416.9417841497"/>
    <n v="12764.6626505206"/>
    <n v="2045.9170358681699"/>
    <n v="1781.6862762160199"/>
    <n v="9.91741617986008E-3"/>
    <n v="9.6598184245522101E-4"/>
    <n v="1.2730572723704301"/>
    <n v="9.3636363636363598"/>
    <n v="443"/>
    <n v="2.2566560089090602"/>
    <n v="21"/>
    <n v="0"/>
    <n v="0"/>
    <n v="1.2712735144944407"/>
    <n v="347"/>
    <n v="0"/>
  </r>
  <r>
    <s v="Central Valley"/>
    <x v="21"/>
    <n v="158"/>
    <n v="298.47410128912998"/>
    <n v="873"/>
    <n v="536.18395999999996"/>
    <n v="225"/>
    <n v="4.2112276229696898E-5"/>
    <n v="5014.6218864983603"/>
    <n v="120.440630322731"/>
    <n v="2374.07455140599"/>
    <n v="22896.385888699599"/>
    <n v="5768.1413456725804"/>
    <n v="58.557551736839898"/>
    <n v="767.31173322882898"/>
    <n v="1.6860373650656799"/>
    <n v="0.20287691566462601"/>
    <n v="2.18525353559179E-3"/>
    <n v="0.18098510882016"/>
    <n v="0.55666361468715897"/>
    <s v="{43911212-3F90-4E9E-B3C9-DFE000FE6625}"/>
    <n v="254432104"/>
    <s v="COARSEGOLD 2104"/>
    <n v="5310"/>
    <n v="37.228615921211897"/>
    <n v="-119.710230327215"/>
    <x v="21"/>
    <n v="271"/>
    <n v="269"/>
    <n v="53194.787131192999"/>
    <n v="28358.054687576601"/>
    <n v="24836.732443616402"/>
    <n v="28358.054687576601"/>
    <n v="24836.732443616402"/>
    <n v="0.49168204550815198"/>
    <n v="9.4752621516818094E-3"/>
    <n v="1.88907659043753"/>
    <n v="3.88"/>
    <n v="161"/>
    <n v="45.647306024540853"/>
    <n v="22"/>
    <n v="0"/>
    <n v="0"/>
    <n v="17.62087279927416"/>
    <n v="1073"/>
    <n v="0"/>
  </r>
  <r>
    <s v="Bay Area"/>
    <x v="22"/>
    <n v="161"/>
    <n v="451.653266334195"/>
    <n v="218"/>
    <n v="474.46167000000003"/>
    <n v="34"/>
    <n v="3.8233357880766097E-5"/>
    <n v="5209.0646061709504"/>
    <n v="38.437762903049503"/>
    <n v="873.22371336817696"/>
    <n v="3601.2143255472101"/>
    <n v="257.15017883376203"/>
    <n v="61.6342395859606"/>
    <n v="1918.6982602512101"/>
    <n v="1.9049323131056299"/>
    <n v="0.200225502796191"/>
    <n v="9.4354112573736301E-4"/>
    <n v="0.73853211009174302"/>
    <n v="0.95192782676957699"/>
    <s v="{175EAA06-BA71-4C85-BCC5-D0819BAB887B}"/>
    <n v="13232105"/>
    <s v="LONE TREE 2105"/>
    <n v="21210"/>
    <n v="37.925295083688397"/>
    <n v="-121.760225469543"/>
    <x v="22"/>
    <n v="132"/>
    <n v="56"/>
    <n v="31784.976697734699"/>
    <n v="25986.6286410305"/>
    <n v="5798.3480567042197"/>
    <n v="16983.414674027201"/>
    <n v="5120.91162800046"/>
    <n v="3.2080398275070303E-2"/>
    <n v="1.2999341679460401E-3"/>
    <n v="2.8052997908956199"/>
    <n v="6.4117647058823497"/>
    <n v="437"/>
    <n v="6.8076670950704941"/>
    <n v="23"/>
    <n v="0"/>
    <n v="0"/>
    <n v="10.553001359414957"/>
    <n v="2086"/>
    <n v="0"/>
  </r>
  <r>
    <s v="Sierra"/>
    <x v="23"/>
    <n v="1"/>
    <n v="1.2277136794000301"/>
    <n v="2"/>
    <n v="1.6834495"/>
    <n v="2"/>
    <n v="2.2442410227085899E-5"/>
    <n v="8860.7085288692597"/>
    <n v="4.3441805839538503"/>
    <n v="39.979591369628899"/>
    <n v="176.13253784179599"/>
    <n v="5.1508140563964799"/>
    <n v="307.40928649902298"/>
    <n v="2007.6904907226501"/>
    <n v="1.98893803358078"/>
    <n v="0.19891963488259901"/>
    <n v="5.8167697716271498E-5"/>
    <n v="0.5"/>
    <n v="0.72928452826790002"/>
    <s v="{E4D247B8-5AC2-4613-B16F-7A9DCBD633B8}"/>
    <n v="63591105"/>
    <s v="VACA DIXON 1105"/>
    <n v="9792"/>
    <n v="38.419721608687603"/>
    <n v="-121.968511989999"/>
    <x v="23"/>
    <n v="508"/>
    <n v="468"/>
    <n v="79362.433787609902"/>
    <n v="46444.675960960099"/>
    <n v="32917.757826649802"/>
    <n v="1598.12278876903"/>
    <n v="829.14085005279799"/>
    <n v="1.16335395432543E-4"/>
    <n v="4.4884820454171798E-5"/>
    <n v="1.2277136794000301"/>
    <n v="1"/>
    <n v="2159"/>
    <n v="0.39783926976519801"/>
    <n v="24"/>
    <n v="0"/>
    <n v="0"/>
    <n v="0.99302715538020092"/>
    <n v="648"/>
    <n v="0"/>
  </r>
  <r>
    <s v="North Valley"/>
    <x v="24"/>
    <n v="584"/>
    <n v="1203.66096786409"/>
    <n v="2025"/>
    <n v="1630.4926"/>
    <n v="235"/>
    <n v="8.3583287135858902E-5"/>
    <n v="2479.94234008586"/>
    <n v="49.971371044451701"/>
    <n v="589.51834245933901"/>
    <n v="3924.2335468916299"/>
    <n v="561.02511196236799"/>
    <n v="52.694558586117402"/>
    <n v="393.06510866832798"/>
    <n v="1.36499717590656"/>
    <n v="0.19694308468302699"/>
    <n v="2.0698735842708399E-3"/>
    <n v="0.28839506172839502"/>
    <n v="0.73821923634340503"/>
    <s v="{EE491565-D605-44EC-BC24-016AA03F899F}"/>
    <n v="103521104"/>
    <s v="OREGON TRAIL 1104"/>
    <n v="1574"/>
    <n v="40.588563471421097"/>
    <n v="-122.298521960101"/>
    <x v="24"/>
    <n v="351"/>
    <n v="408"/>
    <n v="53022.161115086899"/>
    <n v="30217.579423589999"/>
    <n v="22804.581691496802"/>
    <n v="26331.224615025701"/>
    <n v="19714.326201010001"/>
    <n v="0.48642029230364803"/>
    <n v="1.96420724769268E-2"/>
    <n v="2.0610633011371502"/>
    <n v="8.6170212765957395"/>
    <n v="170"/>
    <n v="46.281624900511339"/>
    <n v="25"/>
    <n v="0"/>
    <n v="0"/>
    <n v="16.361459370263134"/>
    <n v="1105"/>
    <n v="0"/>
  </r>
  <r>
    <s v="North Valley"/>
    <x v="25"/>
    <n v="130"/>
    <n v="259.23055350856202"/>
    <n v="280"/>
    <n v="308.14530000000002"/>
    <n v="65"/>
    <n v="6.0947324639598099E-5"/>
    <n v="3570.8117081392802"/>
    <n v="71.865567583563305"/>
    <n v="1249.3514076900799"/>
    <n v="8152.5400166441405"/>
    <n v="880.53712205705494"/>
    <n v="71.753403749833296"/>
    <n v="645.96182005818002"/>
    <n v="1.4494894486207199"/>
    <n v="0.19677599133336801"/>
    <n v="2.3238872517595101E-3"/>
    <n v="0.46428571428571402"/>
    <n v="0.84126078962342599"/>
    <s v="{C6B7B820-7989-4630-B30E-94C5C9589FF6}"/>
    <n v="103441102"/>
    <s v="JESSUP 1102"/>
    <n v="3105"/>
    <n v="40.439189360328399"/>
    <n v="-122.397588320474"/>
    <x v="25"/>
    <n v="103"/>
    <n v="136"/>
    <n v="18056.405795921099"/>
    <n v="10017.615827006801"/>
    <n v="8038.7899689142896"/>
    <n v="9428.2850507543608"/>
    <n v="7609.8352196554497"/>
    <n v="0.15105267136436801"/>
    <n v="3.96157610157388E-3"/>
    <n v="1.99408118083509"/>
    <n v="4.3076923076923004"/>
    <n v="147"/>
    <n v="12.790439436668921"/>
    <n v="26"/>
    <n v="0"/>
    <n v="0"/>
    <n v="5.858462910272288"/>
    <n v="247"/>
    <n v="0"/>
  </r>
  <r>
    <s v="Sierra"/>
    <x v="26"/>
    <n v="65"/>
    <n v="90.987338126313801"/>
    <n v="194"/>
    <n v="142.79794000000001"/>
    <n v="33"/>
    <n v="8.87372434865965E-5"/>
    <n v="2219.1984186866798"/>
    <n v="30.2075770882999"/>
    <n v="434.46050666360202"/>
    <n v="1554.1831485523801"/>
    <n v="51.814593259025997"/>
    <n v="39.895145936445701"/>
    <n v="543.12920217803003"/>
    <n v="1.38374898650429"/>
    <n v="0.19496242705852801"/>
    <n v="1.2772016722892301E-3"/>
    <n v="0.335051546391752"/>
    <n v="0.637175411223461"/>
    <s v="{95CFDCE9-A6F6-4428-B8F8-A23AC65977EB}"/>
    <n v="103191101"/>
    <s v="BANGOR 1101"/>
    <n v="55206"/>
    <n v="39.309115150487401"/>
    <n v="-121.418111169665"/>
    <x v="26"/>
    <n v="178"/>
    <n v="158"/>
    <n v="30865.698105551"/>
    <n v="16572.7724600045"/>
    <n v="14292.9256455464"/>
    <n v="3897.03869435864"/>
    <n v="2263.7029459307801"/>
    <n v="4.2147655185544801E-2"/>
    <n v="2.9283290350576802E-3"/>
    <n v="1.3998052019432901"/>
    <n v="5.87878787878787"/>
    <n v="297"/>
    <n v="6.4337600929314247"/>
    <n v="27"/>
    <n v="0"/>
    <n v="0"/>
    <n v="2.4215068305523224"/>
    <n v="1393"/>
    <n v="0"/>
  </r>
  <r>
    <s v="Central Valley"/>
    <x v="27"/>
    <n v="165"/>
    <n v="337.04161295226498"/>
    <n v="529"/>
    <n v="462.47028"/>
    <n v="166"/>
    <n v="4.0003966862870097E-5"/>
    <n v="4637.7171038943898"/>
    <n v="80.862174906910099"/>
    <n v="1119.59475211273"/>
    <n v="9213.7508398720092"/>
    <n v="2740.3482329518802"/>
    <n v="57.469506246531402"/>
    <n v="935.74120824040097"/>
    <n v="1.6074874673981201"/>
    <n v="0.18534373250449501"/>
    <n v="1.3898933994695899E-3"/>
    <n v="0.31190926275992398"/>
    <n v="0.72878546045306702"/>
    <s v="{22973E9F-9F56-4D4C-A7E3-5FDC99C738ED}"/>
    <n v="254432104"/>
    <s v="COARSEGOLD 2104"/>
    <n v="5525"/>
    <n v="37.1932639324313"/>
    <n v="-119.770944273558"/>
    <x v="27"/>
    <n v="258"/>
    <n v="439"/>
    <n v="48322.217839861303"/>
    <n v="20995.910962161801"/>
    <n v="27326.306877699499"/>
    <n v="20995.910962161801"/>
    <n v="27326.306877699499"/>
    <n v="0.23072230431195301"/>
    <n v="6.6406584992364497E-3"/>
    <n v="2.0426764421349399"/>
    <n v="3.1867469879517998"/>
    <n v="276"/>
    <n v="30.767059595746172"/>
    <n v="28"/>
    <n v="0"/>
    <n v="0"/>
    <n v="13.04625019046944"/>
    <n v="1448"/>
    <n v="0"/>
  </r>
  <r>
    <s v="North Coast"/>
    <x v="28"/>
    <n v="18"/>
    <n v="26.1925406239633"/>
    <n v="101"/>
    <n v="74.095410000000001"/>
    <n v="13"/>
    <n v="9.3565839331579095E-5"/>
    <n v="1888.2694537822999"/>
    <n v="11.184450745582501"/>
    <n v="672.76819915771398"/>
    <n v="2382.0717407226498"/>
    <n v="35.182939910888599"/>
    <n v="24.177841920119"/>
    <n v="757.20050987830496"/>
    <n v="1.5025527293865399"/>
    <n v="0.18481139563809601"/>
    <n v="4.4504136475062702E-4"/>
    <n v="0.17821782178217799"/>
    <n v="0.35349746347230898"/>
    <s v="{05737260-3AA4-4F7E-BF36-A5BD94AF80DD}"/>
    <n v="43161101"/>
    <s v="SALMON CREEK 1101"/>
    <n v="196"/>
    <n v="38.335043723801498"/>
    <n v="-123.04440455804099"/>
    <x v="28"/>
    <n v="45"/>
    <n v="23"/>
    <n v="13823.461093431701"/>
    <n v="11722.737647881"/>
    <n v="2100.72344555066"/>
    <n v="5757.7628806306702"/>
    <n v="1362.6698715990101"/>
    <n v="5.7855377417581604E-3"/>
    <n v="1.21635591131052E-3"/>
    <n v="1.4551411457757399"/>
    <n v="7.7692307692307603"/>
    <n v="872"/>
    <n v="2.402548143295248"/>
    <n v="29"/>
    <n v="0"/>
    <n v="0"/>
    <n v="3.5777068789003601"/>
    <n v="1003"/>
    <n v="0"/>
  </r>
  <r>
    <s v="Central Valley"/>
    <x v="29"/>
    <n v="88"/>
    <n v="296.601965869624"/>
    <n v="291"/>
    <n v="353.19580000000002"/>
    <n v="119"/>
    <n v="4.0636394183790198E-5"/>
    <n v="4750.0677258034802"/>
    <n v="116.870130241998"/>
    <n v="8760.8065118861705"/>
    <n v="65955.6328729011"/>
    <n v="10034.0637887386"/>
    <n v="56.547520032449903"/>
    <n v="1948.5017935368101"/>
    <n v="1.7158845823352"/>
    <n v="0.184489552286973"/>
    <n v="2.3964731861483598E-3"/>
    <n v="0.30240549828178598"/>
    <n v="0.83976639929907604"/>
    <s v="{98A05919-30C6-4E49-A2BF-93B102BA501D}"/>
    <n v="252062111"/>
    <s v="SHEPHERD 2111"/>
    <s v="R1400"/>
    <n v="36.9670291222331"/>
    <n v="-119.626423946565"/>
    <x v="29"/>
    <n v="298"/>
    <n v="245"/>
    <n v="57252.326439848803"/>
    <n v="36919.667677381301"/>
    <n v="20332.658762467501"/>
    <n v="29130.645931676099"/>
    <n v="16893.823698330401"/>
    <n v="0.28518030915165499"/>
    <n v="4.83573090787103E-3"/>
    <n v="3.3704768848820899"/>
    <n v="2.4453781512605"/>
    <n v="138"/>
    <n v="21.954256722149786"/>
    <n v="30"/>
    <n v="0"/>
    <n v="0"/>
    <n v="18.100938593211509"/>
    <n v="140"/>
    <n v="0"/>
  </r>
  <r>
    <s v="North Coast"/>
    <x v="30"/>
    <n v="405"/>
    <n v="568.18958682807897"/>
    <n v="567"/>
    <n v="648.08203000000003"/>
    <n v="53"/>
    <n v="3.3038889029379499E-4"/>
    <n v="569.17736113699095"/>
    <n v="11.3160678342946"/>
    <n v="171.56347625870799"/>
    <n v="1466.5017909849801"/>
    <n v="33.954131175763898"/>
    <n v="10.239564100526399"/>
    <n v="112.940836645487"/>
    <n v="1.43033060712634"/>
    <n v="0.18431091990457699"/>
    <n v="2.3580668306715101E-3"/>
    <n v="0.71428571428571397"/>
    <n v="0.87672479629187205"/>
    <s v="{DBB8EF0C-28BA-4359-82ED-65DB4B560023}"/>
    <n v="192221101"/>
    <s v="GARBERVILLE 1101"/>
    <n v="1604"/>
    <n v="40.102889865503002"/>
    <n v="-123.792814604314"/>
    <x v="30"/>
    <n v="188"/>
    <n v="103"/>
    <n v="34130.171712248397"/>
    <n v="27911.283644984698"/>
    <n v="6218.8880672635896"/>
    <n v="6822.82116479658"/>
    <n v="1569.8567524192699"/>
    <n v="0.12497754202559"/>
    <n v="1.7510611185571099E-2"/>
    <n v="1.4029372514273499"/>
    <n v="10.698113207547101"/>
    <n v="142"/>
    <n v="9.7684787549425796"/>
    <n v="31"/>
    <n v="0"/>
    <n v="0"/>
    <n v="4.2395032099908159"/>
    <n v="1044"/>
    <n v="0"/>
  </r>
  <r>
    <s v="North Valley"/>
    <x v="31"/>
    <n v="107"/>
    <n v="145.59395060379299"/>
    <n v="815"/>
    <n v="310.76276000000001"/>
    <n v="152"/>
    <n v="4.1649734193446098E-5"/>
    <n v="4126.3876062167001"/>
    <n v="37.142859551617804"/>
    <n v="938.95446058892901"/>
    <n v="4513.7076563524697"/>
    <n v="277.88770780357299"/>
    <n v="80.511673533210597"/>
    <n v="1158.70816781332"/>
    <n v="1.67338147053593"/>
    <n v="0.18233246194625999"/>
    <n v="6.6784687426545901E-4"/>
    <n v="0.13128834355828201"/>
    <n v="0.468505146224519"/>
    <s v="{F164BF8B-3484-47A3-8EEF-5FFD77D4911A}"/>
    <n v="103351104"/>
    <s v="DESCHUTES 1104"/>
    <n v="9718"/>
    <n v="40.535000310529597"/>
    <n v="-122.239216356585"/>
    <x v="31"/>
    <n v="513"/>
    <n v="383"/>
    <n v="82682.533416598497"/>
    <n v="56953.363300088196"/>
    <n v="25729.1701165103"/>
    <n v="26275.417931479002"/>
    <n v="10637.787455326001"/>
    <n v="0.101512724888349"/>
    <n v="6.3307595974038096E-3"/>
    <n v="1.36069112713825"/>
    <n v="5.3618421052631504"/>
    <n v="599"/>
    <n v="27.714534215831517"/>
    <n v="32"/>
    <n v="0"/>
    <n v="0"/>
    <n v="16.326782715501039"/>
    <n v="583"/>
    <n v="0"/>
  </r>
  <r>
    <s v="North Coast"/>
    <x v="32"/>
    <n v="3"/>
    <n v="3.6831410382001102"/>
    <n v="36"/>
    <n v="17.561554000000001"/>
    <n v="3"/>
    <n v="7.4618299549911103E-5"/>
    <n v="2673.02672364932"/>
    <n v="0"/>
    <n v="0"/>
    <n v="0"/>
    <n v="0"/>
    <n v="32.4100292051831"/>
    <n v="349.98000367482501"/>
    <n v="1.6769911448160799"/>
    <n v="0.18138262641000899"/>
    <n v="4.8784214110734499E-5"/>
    <n v="8.3333333333333301E-2"/>
    <n v="0.20972751315865601"/>
    <s v="{168A101A-B40A-4107-A560-9FF95054D3E7}"/>
    <n v="42141101"/>
    <s v="CLEAR LAKE 1101"/>
    <n v="486"/>
    <n v="39.002644835670097"/>
    <n v="-122.875529774349"/>
    <x v="32"/>
    <n v="508"/>
    <n v="677"/>
    <n v="98090.072478337897"/>
    <n v="49197.988927855396"/>
    <n v="48892.083550482501"/>
    <n v="343.35448567290598"/>
    <n v="1187.1494885720799"/>
    <n v="1.4635264233220301E-4"/>
    <n v="2.23854898649733E-4"/>
    <n v="1.2277136794000301"/>
    <n v="12"/>
    <n v="2237"/>
    <n v="0.54414787923002694"/>
    <n v="33"/>
    <n v="0"/>
    <n v="0"/>
    <n v="0.21335052011705927"/>
    <n v="805"/>
    <n v="0"/>
  </r>
  <r>
    <s v="Sierra"/>
    <x v="33"/>
    <n v="423"/>
    <n v="670.06868393578497"/>
    <n v="1019"/>
    <n v="929.34014999999999"/>
    <n v="177"/>
    <n v="4.0342990796694703E-5"/>
    <n v="4627.8598369190604"/>
    <n v="20.318682616499"/>
    <n v="689.402967104656"/>
    <n v="5599.1376386391703"/>
    <n v="293.33594429888598"/>
    <n v="82.396392833257295"/>
    <n v="1232.5767501141299"/>
    <n v="1.67367881637508"/>
    <n v="0.180288665349084"/>
    <n v="4.3725391840080801E-4"/>
    <n v="0.41511285574092199"/>
    <n v="0.72101553420490105"/>
    <s v="{05D49B9F-74A5-4524-8EF5-6986AE7D334D}"/>
    <n v="63601108"/>
    <s v="VACAVILLE 1108"/>
    <n v="38316"/>
    <n v="38.384380344082501"/>
    <n v="-122.031737775333"/>
    <x v="33"/>
    <n v="292"/>
    <n v="231"/>
    <n v="59435.006453594797"/>
    <n v="37516.1668044201"/>
    <n v="21918.839649174599"/>
    <n v="25488.409169734699"/>
    <n v="13986.5843952335"/>
    <n v="7.7393943556942998E-2"/>
    <n v="7.1407093710149604E-3"/>
    <n v="1.58408672325244"/>
    <n v="5.7570621468926504"/>
    <n v="884"/>
    <n v="31.911093766787868"/>
    <n v="34"/>
    <n v="0"/>
    <n v="0"/>
    <n v="15.837758294207219"/>
    <n v="1111"/>
    <n v="0"/>
  </r>
  <r>
    <s v="North Valley"/>
    <x v="34"/>
    <n v="1108"/>
    <n v="2120.3799626121299"/>
    <n v="3109"/>
    <n v="2678.2429999999999"/>
    <n v="624"/>
    <n v="6.7055044837616097E-5"/>
    <n v="2743.7931617284098"/>
    <n v="41.131662000063002"/>
    <n v="428.17765784458902"/>
    <n v="2895.1742417468199"/>
    <n v="411.80291521953399"/>
    <n v="58.012423299900803"/>
    <n v="506.24318782601301"/>
    <n v="1.3788752242540701"/>
    <n v="0.17911004539612599"/>
    <n v="1.3334670529423799E-3"/>
    <n v="0.35638468961080699"/>
    <n v="0.79170561670857897"/>
    <s v="{84FBA97C-0AC5-4C21-A8AB-84EEEE14C7B2}"/>
    <n v="103521103"/>
    <s v="OREGON TRAIL 1103"/>
    <n v="35002"/>
    <n v="40.624301203575499"/>
    <n v="-122.30386152617299"/>
    <x v="34"/>
    <n v="966"/>
    <n v="908"/>
    <n v="141184.34230351599"/>
    <n v="92189.591033339995"/>
    <n v="48994.751270176697"/>
    <n v="92189.591033339995"/>
    <n v="48994.751270176697"/>
    <n v="0.83208344103604703"/>
    <n v="4.1842347978672402E-2"/>
    <n v="1.9137003272672599"/>
    <n v="4.9823717948717903"/>
    <n v="286"/>
    <n v="111.76466832718262"/>
    <n v="35"/>
    <n v="0"/>
    <n v="0"/>
    <n v="57.283938369977506"/>
    <n v="233"/>
    <n v="0"/>
  </r>
  <r>
    <s v="Sierra"/>
    <x v="35"/>
    <n v="1"/>
    <n v="1.45716624535318"/>
    <n v="13"/>
    <n v="6.1334314000000001"/>
    <n v="5"/>
    <n v="3.08037142531247E-5"/>
    <n v="5771.6029195477804"/>
    <n v="126.409690856933"/>
    <n v="353.16244506835898"/>
    <n v="1663.30517578125"/>
    <n v="210.25790405273401"/>
    <n v="168.47477588653501"/>
    <n v="907.47326354980396"/>
    <n v="1.6469026565551701"/>
    <n v="0.177595194987064"/>
    <n v="7.1438130180467797E-4"/>
    <n v="7.69230769230769E-2"/>
    <n v="0.23757765304517001"/>
    <s v="{C14F8C7D-2418-4308-A5BD-32845AC90D2E}"/>
    <n v="63591101"/>
    <s v="VACA DIXON 1101"/>
    <n v="18292"/>
    <n v="38.400574937505702"/>
    <n v="-121.96257922508001"/>
    <x v="35"/>
    <n v="135"/>
    <n v="111"/>
    <n v="15813.9414001351"/>
    <n v="9364.4146290088593"/>
    <n v="6449.5267711263004"/>
    <n v="1339.9258043211701"/>
    <n v="632.33775429050195"/>
    <n v="3.57190650902339E-3"/>
    <n v="1.5401857126562301E-4"/>
    <n v="1.45716624535318"/>
    <n v="2.6"/>
    <n v="558"/>
    <n v="0.88797597493531999"/>
    <n v="36"/>
    <n v="0"/>
    <n v="0"/>
    <n v="0.83259103695684977"/>
    <n v="787"/>
    <n v="0"/>
  </r>
  <r>
    <s v="North Valley"/>
    <x v="36"/>
    <n v="144"/>
    <n v="302.25273800420399"/>
    <n v="861"/>
    <n v="487.49599999999998"/>
    <n v="202"/>
    <n v="5.1006156903859201E-5"/>
    <n v="3385.3965088007799"/>
    <n v="29.8755706853633"/>
    <n v="409.271784699855"/>
    <n v="2194.6574185281802"/>
    <n v="314.862542378829"/>
    <n v="72.775793335741696"/>
    <n v="534.78041979581997"/>
    <n v="1.4185358763921301"/>
    <n v="0.17561320398428101"/>
    <n v="7.7454380714705095E-4"/>
    <n v="0.16724738675958101"/>
    <n v="0.62001070089165"/>
    <s v="{B0D7961A-1F9D-4064-B96A-EFFD7ACCE4BD}"/>
    <n v="103351104"/>
    <s v="DESCHUTES 1104"/>
    <n v="9726"/>
    <n v="40.563855741970897"/>
    <n v="-122.24250804713"/>
    <x v="36"/>
    <n v="280"/>
    <n v="295"/>
    <n v="42616.684134050498"/>
    <n v="27044.959720825002"/>
    <n v="15571.7244132254"/>
    <n v="24438.8213400731"/>
    <n v="13535.1401582033"/>
    <n v="0.15645784904370399"/>
    <n v="1.03032436945795E-2"/>
    <n v="2.0989773472514099"/>
    <n v="4.2623762376237604"/>
    <n v="516"/>
    <n v="35.473867204824764"/>
    <n v="37"/>
    <n v="0"/>
    <n v="0"/>
    <n v="15.185574854902562"/>
    <n v="900"/>
    <n v="0"/>
  </r>
  <r>
    <s v="Central Coast"/>
    <x v="37"/>
    <n v="0"/>
    <n v="0"/>
    <n v="1"/>
    <n v="0.45573585999999999"/>
    <n v="1"/>
    <n v="2.3613070879946398E-5"/>
    <n v="7301.486328125"/>
    <m/>
    <m/>
    <m/>
    <m/>
    <n v="82.628318786621094"/>
    <n v="660.36901855468705"/>
    <n v="1.7632743120193399"/>
    <n v="0.172410514194975"/>
    <n v="2.3613070879946398E-5"/>
    <n v="0"/>
    <n v="0"/>
    <s v="{D032C5C8-0FC6-482A-9EC0-2FCD6D7C5C9E}"/>
    <n v="182611104"/>
    <s v="PASO ROBLES 1104"/>
    <s v="P02"/>
    <n v="35.640611930696203"/>
    <n v="-120.695040992966"/>
    <x v="37"/>
    <n v="204"/>
    <n v="485"/>
    <n v="28069.391942125301"/>
    <n v="11384.615209449201"/>
    <n v="16684.776732676099"/>
    <n v="389.12748232700102"/>
    <n v="126.479034863818"/>
    <n v="2.3613070879946398E-5"/>
    <n v="2.3613070879946398E-5"/>
    <m/>
    <n v="1"/>
    <n v="2550"/>
    <n v="0.172410514194975"/>
    <n v="38"/>
    <n v="0"/>
    <n v="0"/>
    <n v="0.24179253282101096"/>
    <n v="2310"/>
    <n v="0"/>
  </r>
  <r>
    <s v="North Coast"/>
    <x v="38"/>
    <n v="18"/>
    <n v="34.1015585720045"/>
    <n v="59"/>
    <n v="46.361637000000002"/>
    <n v="15"/>
    <n v="4.6812013776313198E-5"/>
    <n v="3787.4467914644401"/>
    <n v="1.19402764551341"/>
    <n v="109.883510996898"/>
    <n v="1240.4871149826199"/>
    <n v="7.3325999874868497"/>
    <n v="46.798230234781897"/>
    <n v="661.933677164713"/>
    <n v="1.71283187071482"/>
    <n v="0.17197630820568899"/>
    <n v="4.9392965553351998E-5"/>
    <n v="0.305084745762711"/>
    <n v="0.73555553025583797"/>
    <s v="{D05A5F97-BA6C-4210-AA67-0AC96ADACE28}"/>
    <n v="43211101"/>
    <s v="HARTLEY 1101"/>
    <n v="658"/>
    <n v="39.060913626718602"/>
    <n v="-122.933431311531"/>
    <x v="38"/>
    <n v="212"/>
    <n v="261"/>
    <n v="44398.915699103803"/>
    <n v="21971.070788563498"/>
    <n v="22427.8449105402"/>
    <n v="4569.0388252284201"/>
    <n v="1696.5004530812901"/>
    <n v="7.4089448330027998E-4"/>
    <n v="7.0218020664469805E-4"/>
    <n v="1.89453103177803"/>
    <n v="3.93333333333333"/>
    <n v="2233"/>
    <n v="2.5796446230853349"/>
    <n v="39"/>
    <n v="0"/>
    <n v="0"/>
    <n v="2.8390682238710085"/>
    <n v="692"/>
    <n v="0"/>
  </r>
  <r>
    <s v="Sierra"/>
    <x v="39"/>
    <n v="5"/>
    <n v="6.1385683970001796"/>
    <n v="16"/>
    <n v="11.245132999999999"/>
    <n v="5"/>
    <n v="5.1307362446095701E-5"/>
    <n v="2929.0860145736001"/>
    <n v="7.6031781832377101"/>
    <n v="721.00297037760402"/>
    <n v="3887.2417399088499"/>
    <n v="59.414141019185301"/>
    <n v="34.320797348022403"/>
    <n v="600.85026855468698"/>
    <n v="1.95929200649261"/>
    <n v="0.17111931968531899"/>
    <n v="3.1326528551289801E-4"/>
    <n v="0.3125"/>
    <n v="0.54588666747343095"/>
    <s v="{A9A36598-2BF7-4270-99BF-EC9B9E23BB29}"/>
    <n v="63801102"/>
    <s v="JAMESON 1102"/>
    <n v="8842"/>
    <n v="38.233405716055699"/>
    <n v="-122.150751904396"/>
    <x v="39"/>
    <n v="114"/>
    <n v="72"/>
    <n v="12806.1180887504"/>
    <n v="9062.7482733744291"/>
    <n v="3743.3698153760101"/>
    <n v="757.49825593267303"/>
    <n v="188.72653540588499"/>
    <n v="1.5663264275644899E-3"/>
    <n v="2.56536812230478E-4"/>
    <n v="1.2277136794000301"/>
    <n v="3.2"/>
    <n v="1097"/>
    <n v="0.85559659842659497"/>
    <n v="40"/>
    <n v="0"/>
    <n v="0"/>
    <n v="0.47068744878714097"/>
    <n v="1112"/>
    <n v="0"/>
  </r>
  <r>
    <s v="North Valley"/>
    <x v="40"/>
    <n v="128"/>
    <n v="195.830330280109"/>
    <n v="690"/>
    <n v="338.76688000000001"/>
    <n v="135"/>
    <n v="6.2982804148406204E-5"/>
    <n v="2453.8869847138699"/>
    <n v="26.9890619503511"/>
    <n v="542.45298127510705"/>
    <n v="2917.9201077963098"/>
    <n v="282.30764001680598"/>
    <n v="49.156587408207002"/>
    <n v="526.81767772361604"/>
    <n v="1.39664045439826"/>
    <n v="0.16607971644021299"/>
    <n v="7.01669164643842E-4"/>
    <n v="0.18550724637681101"/>
    <n v="0.57806811712172301"/>
    <s v="{D7FE7EC5-7478-43B3-9A24-52065EFA1755}"/>
    <n v="103351104"/>
    <s v="DESCHUTES 1104"/>
    <s v="circuit_breaker"/>
    <n v="40.555143996508797"/>
    <n v="-122.239633852978"/>
    <x v="40"/>
    <n v="522"/>
    <n v="632"/>
    <n v="73143.185801419502"/>
    <n v="39924.614490603301"/>
    <n v="33218.571310816202"/>
    <n v="19511.244355054001"/>
    <n v="11301.815437646101"/>
    <n v="9.4725337226918699E-2"/>
    <n v="8.5026785600348306E-3"/>
    <n v="1.52992445531335"/>
    <n v="5.1111111111111098"/>
    <n v="565"/>
    <n v="22.420761719428754"/>
    <n v="41"/>
    <n v="0"/>
    <n v="0"/>
    <n v="12.12372141614426"/>
    <n v="1529"/>
    <n v="0"/>
  </r>
  <r>
    <s v="Central Coast"/>
    <x v="41"/>
    <n v="267"/>
    <n v="397.42172046227699"/>
    <n v="924"/>
    <n v="767.71027000000004"/>
    <n v="238"/>
    <n v="6.82822510192514E-5"/>
    <n v="2529.3037496714401"/>
    <n v="15.2243012593492"/>
    <n v="503.62748022675498"/>
    <n v="2063.7794648331101"/>
    <n v="50.644142732234997"/>
    <n v="38.109587725971899"/>
    <n v="1063.35661810694"/>
    <n v="1.54976946466109"/>
    <n v="0.162619377472177"/>
    <n v="5.4231164269172695E-4"/>
    <n v="0.28896103896103897"/>
    <n v="0.51767149405767499"/>
    <s v="{49C145C8-C8F5-459A-817E-3F37A5597C7A}"/>
    <n v="182681102"/>
    <s v="ZACA 1102"/>
    <s v="Y54"/>
    <n v="34.6532799065616"/>
    <n v="-120.071412417373"/>
    <x v="41"/>
    <n v="435"/>
    <n v="142"/>
    <n v="71672.870594454595"/>
    <n v="54621.7415004012"/>
    <n v="17051.1290940533"/>
    <n v="53471.066070611603"/>
    <n v="15937.4696731719"/>
    <n v="0.129070170960631"/>
    <n v="1.6251175742581801E-2"/>
    <n v="1.48847086315459"/>
    <n v="3.8823529411764701"/>
    <n v="746"/>
    <n v="38.703411838378123"/>
    <n v="42"/>
    <n v="0"/>
    <n v="0"/>
    <n v="33.225369795362006"/>
    <n v="2114"/>
    <n v="0"/>
  </r>
  <r>
    <s v="North Coast"/>
    <x v="42"/>
    <n v="101"/>
    <n v="157.136634725069"/>
    <n v="189"/>
    <n v="184.11946"/>
    <n v="39"/>
    <n v="8.1511813009572695E-5"/>
    <n v="1755.6979749388399"/>
    <n v="19.701123444091799"/>
    <n v="1043.4857048235301"/>
    <n v="9415.5062833130305"/>
    <n v="313.27345968704299"/>
    <n v="29.475436811621901"/>
    <n v="449.25745227054199"/>
    <n v="1.33639664527698"/>
    <n v="0.160969762888763"/>
    <n v="1.19012638571164E-3"/>
    <n v="0.53439153439153397"/>
    <n v="0.85344935196301197"/>
    <s v="{F617C2F6-F9CA-4233-ADD2-A5EEE40355DB}"/>
    <n v="43361103"/>
    <s v="HIGHLANDS 1103"/>
    <n v="828"/>
    <n v="38.9081284813251"/>
    <n v="-122.600629931318"/>
    <x v="42"/>
    <n v="168"/>
    <n v="173"/>
    <n v="37317.391011624299"/>
    <n v="17124.602489541299"/>
    <n v="20192.788522082999"/>
    <n v="12064.542014413801"/>
    <n v="13281.3678599128"/>
    <n v="4.6414929042754197E-2"/>
    <n v="3.1789607073733298E-3"/>
    <n v="1.5558082646046401"/>
    <n v="4.8461538461538396"/>
    <n v="326"/>
    <n v="6.2778207526617571"/>
    <n v="43"/>
    <n v="0"/>
    <n v="0"/>
    <n v="7.4965565360383177"/>
    <n v="514"/>
    <n v="0"/>
  </r>
  <r>
    <s v="North Coast"/>
    <x v="43"/>
    <n v="1863"/>
    <n v="2881.5019924323101"/>
    <n v="2379"/>
    <n v="3142.3341999999998"/>
    <n v="240"/>
    <n v="1.2822965447867299E-4"/>
    <n v="1297.66259963725"/>
    <n v="3.6058055460996701"/>
    <n v="478.290763872394"/>
    <n v="7013.6784769468004"/>
    <n v="40.788238074273899"/>
    <n v="12.1050976227584"/>
    <n v="205.55125753007201"/>
    <n v="1.37136799146731"/>
    <n v="0.16032388164119399"/>
    <n v="2.75375509313839E-4"/>
    <n v="0.78310214375788101"/>
    <n v="0.91699411421091104"/>
    <s v="{6C3387D7-E1FD-47EC-9629-A161F573B39E}"/>
    <n v="43141101"/>
    <s v="MIDDLETOWN 1101"/>
    <n v="622"/>
    <n v="38.746207801240701"/>
    <n v="-122.62062710763701"/>
    <x v="43"/>
    <n v="222"/>
    <n v="181"/>
    <n v="45500.095593648301"/>
    <n v="32035.011802879199"/>
    <n v="13465.0837907691"/>
    <n v="25790.822703581001"/>
    <n v="9001.6870172495292"/>
    <n v="6.6090122235321402E-2"/>
    <n v="3.0775117074881501E-2"/>
    <n v="1.5466999422610299"/>
    <n v="9.9124999999999996"/>
    <n v="1187"/>
    <n v="38.47773159388656"/>
    <n v="44"/>
    <n v="0"/>
    <n v="0"/>
    <n v="16.02566929414683"/>
    <n v="2416"/>
    <n v="0"/>
  </r>
  <r>
    <s v="Central Coast"/>
    <x v="44"/>
    <n v="103"/>
    <n v="325.57481970984702"/>
    <n v="422"/>
    <n v="498.75742000000002"/>
    <n v="47"/>
    <n v="4.1678768924457197E-5"/>
    <n v="3561.4984299334401"/>
    <n v="8.07607701420784"/>
    <n v="146.61152640511"/>
    <n v="662.00951368668495"/>
    <n v="12.6968383933143"/>
    <n v="48.287139410668203"/>
    <n v="514.49750387922199"/>
    <n v="1.43598192803403"/>
    <n v="0.159245553082945"/>
    <n v="1.3307742922714799E-4"/>
    <n v="0.244075829383886"/>
    <n v="0.65277188752420501"/>
    <s v="{ABB59667-7D2C-427E-8CD5-70D7C7F4474B}"/>
    <n v="182611103"/>
    <s v="PASO ROBLES 1103"/>
    <s v="N58"/>
    <n v="35.628592676193001"/>
    <n v="-120.695548123549"/>
    <x v="44"/>
    <n v="158"/>
    <n v="234"/>
    <n v="24039.9352109108"/>
    <n v="12056.527242330099"/>
    <n v="11983.407968580699"/>
    <n v="7139.6018352543397"/>
    <n v="4492.08351482127"/>
    <n v="6.2546391736759601E-3"/>
    <n v="1.9589021394494899E-3"/>
    <n v="3.1609205797072502"/>
    <n v="8.9787234042553195"/>
    <n v="1683"/>
    <n v="7.4845409948984152"/>
    <n v="45"/>
    <n v="0"/>
    <n v="0"/>
    <n v="4.4363415319738246"/>
    <n v="2015"/>
    <n v="0"/>
  </r>
  <r>
    <s v="Sierra"/>
    <x v="45"/>
    <n v="381"/>
    <n v="693.60094957775902"/>
    <n v="898"/>
    <n v="915.83344"/>
    <n v="124"/>
    <n v="4.8331164026099102E-5"/>
    <n v="3555.5758382453801"/>
    <n v="44.983199412441898"/>
    <n v="1041.56561949966"/>
    <n v="6953.8683290978397"/>
    <n v="827.90401657908296"/>
    <n v="54.5851773408151"/>
    <n v="1530.01426635249"/>
    <n v="1.68270054940254"/>
    <n v="0.15785185916630601"/>
    <n v="1.1847864659194601E-3"/>
    <n v="0.42427616926503298"/>
    <n v="0.75734399185085799"/>
    <s v="{14F48B8C-8A8F-4490-B11D-9FE802AC416A}"/>
    <n v="63681102"/>
    <s v="PUTAH CREEK 1102"/>
    <n v="67858"/>
    <n v="38.480591234016202"/>
    <n v="-122.02725429583499"/>
    <x v="45"/>
    <n v="128"/>
    <n v="105"/>
    <n v="22758.052188884201"/>
    <n v="18688.462278315201"/>
    <n v="4069.58991056901"/>
    <n v="18688.462278315201"/>
    <n v="4069.58991056901"/>
    <n v="0.14691352177401301"/>
    <n v="5.9930643392362903E-3"/>
    <n v="1.8204749332749499"/>
    <n v="7.24193548387096"/>
    <n v="329"/>
    <n v="19.573630536621945"/>
    <n v="46"/>
    <n v="0"/>
    <n v="0"/>
    <n v="11.612468494338994"/>
    <n v="2191"/>
    <n v="0"/>
  </r>
  <r>
    <s v="North Coast"/>
    <x v="46"/>
    <n v="215"/>
    <n v="310.49063304209"/>
    <n v="722"/>
    <n v="592.36926000000005"/>
    <n v="78"/>
    <n v="1.0886701077722E-4"/>
    <n v="1601.0989024661401"/>
    <n v="21.951564283826801"/>
    <n v="650.635730199205"/>
    <n v="3266.6954193465499"/>
    <n v="185.090420354705"/>
    <n v="21.766394166275798"/>
    <n v="604.82075562843897"/>
    <n v="1.3183855276841301"/>
    <n v="0.15666207710902599"/>
    <n v="1.4739047045280501E-3"/>
    <n v="0.29778393351800497"/>
    <n v="0.52415047943126003"/>
    <s v="{2FFE3F5E-20F1-4C4A-B741-4DF0040A4D91}"/>
    <n v="43161101"/>
    <s v="SALMON CREEK 1101"/>
    <n v="88998"/>
    <n v="38.348370286292202"/>
    <n v="-122.980381018259"/>
    <x v="46"/>
    <n v="165"/>
    <n v="180"/>
    <n v="31745.4348572054"/>
    <n v="22084.226197485699"/>
    <n v="9661.2086597196503"/>
    <n v="9919.7991741578007"/>
    <n v="4940.4832075438599"/>
    <n v="0.11496456695318701"/>
    <n v="8.4916268406232103E-3"/>
    <n v="1.44414247926553"/>
    <n v="9.2564102564102502"/>
    <n v="252"/>
    <n v="12.219642014504027"/>
    <n v="47"/>
    <n v="0"/>
    <n v="0"/>
    <n v="6.1638755326456067"/>
    <n v="1248"/>
    <n v="0"/>
  </r>
  <r>
    <s v="North Valley"/>
    <x v="47"/>
    <n v="45"/>
    <n v="82.947655177337893"/>
    <n v="339"/>
    <n v="222.54"/>
    <n v="75"/>
    <n v="9.7676503937691399E-5"/>
    <n v="1680.97110475672"/>
    <n v="28.898199751786802"/>
    <n v="527.10711545880304"/>
    <n v="8803.5690223230795"/>
    <n v="1444.9752112451399"/>
    <n v="24.9338051410516"/>
    <n v="284.57312622365799"/>
    <n v="1.3585840638478499"/>
    <n v="0.15638105369418001"/>
    <n v="1.6925069779786799E-3"/>
    <n v="0.132743362831858"/>
    <n v="0.37273145358051302"/>
    <s v="{669572AC-0804-48DE-A3ED-77BF33DD2E29}"/>
    <n v="103451101"/>
    <s v="KESWICK 1101"/>
    <n v="48480"/>
    <n v="40.623836852282203"/>
    <n v="-122.46183577078099"/>
    <x v="47"/>
    <n v="214"/>
    <n v="172"/>
    <n v="25696.589305985399"/>
    <n v="17324.110716832402"/>
    <n v="8372.47858915295"/>
    <n v="17324.110716832402"/>
    <n v="8372.47858915295"/>
    <n v="0.12693802334840101"/>
    <n v="7.3257377953268501E-3"/>
    <n v="1.84328122616306"/>
    <n v="4.5199999999999996"/>
    <n v="209"/>
    <n v="11.728579027063502"/>
    <n v="48"/>
    <n v="0"/>
    <n v="0"/>
    <n v="10.764700000228867"/>
    <n v="1584"/>
    <n v="0"/>
  </r>
  <r>
    <s v="North Valley"/>
    <x v="48"/>
    <n v="205"/>
    <n v="386.59716823564901"/>
    <n v="581"/>
    <n v="511.42815999999999"/>
    <n v="81"/>
    <n v="8.0081983851189802E-5"/>
    <n v="1964.20211550061"/>
    <n v="36.230069640648303"/>
    <n v="485.75624695744699"/>
    <n v="3733.0039489115402"/>
    <n v="306.04343678123502"/>
    <n v="35.4716209923779"/>
    <n v="367.42690251491598"/>
    <n v="1.2858352499243599"/>
    <n v="0.152907011295317"/>
    <n v="8.9008809890749605E-4"/>
    <n v="0.35283993115318402"/>
    <n v="0.75591685645592399"/>
    <s v="{5E999E0A-FF01-4E2B-B970-E4BD7149EAE7}"/>
    <n v="103521102"/>
    <s v="OREGON TRAIL 1102"/>
    <n v="1382"/>
    <n v="40.653882177656399"/>
    <n v="-122.333355678328"/>
    <x v="48"/>
    <n v="116"/>
    <n v="96"/>
    <n v="14284.830542251"/>
    <n v="8802.4775451931291"/>
    <n v="5482.3529970578902"/>
    <n v="8802.4775451931291"/>
    <n v="5482.3529970578902"/>
    <n v="7.2097136011507204E-2"/>
    <n v="6.4866406919463701E-3"/>
    <n v="1.88583984505194"/>
    <n v="7.1728395061728296"/>
    <n v="451"/>
    <n v="12.385467914920676"/>
    <n v="49"/>
    <n v="0"/>
    <n v="0"/>
    <n v="5.4696042747342002"/>
    <n v="2515"/>
    <n v="0"/>
  </r>
  <r>
    <s v="Sierra"/>
    <x v="49"/>
    <n v="1"/>
    <n v="0.97224822872670202"/>
    <n v="12"/>
    <n v="5.0877100000000004"/>
    <n v="2"/>
    <n v="7.3704444730537903E-5"/>
    <n v="2049.5865146336801"/>
    <n v="2.3565176874399098E-2"/>
    <n v="6.8834137916564897"/>
    <n v="28.1164436340332"/>
    <n v="8.4851579740643501E-3"/>
    <n v="31.672565460205"/>
    <n v="847.068115234375"/>
    <n v="1.5442477464675901"/>
    <n v="0.15106363598827399"/>
    <n v="2.8012858024339901E-5"/>
    <n v="8.3333333333333301E-2"/>
    <n v="0.191097418509727"/>
    <s v="{9208AF25-E3F3-4F0D-8CE3-550040B29414}"/>
    <n v="153612105"/>
    <s v="CLARKSVILLE 2105"/>
    <s v="circuit_breaker"/>
    <n v="38.655764782919803"/>
    <n v="-121.05975859484801"/>
    <x v="49"/>
    <n v="17"/>
    <n v="1"/>
    <n v="2004.04535213756"/>
    <n v="1912.7296664452699"/>
    <n v="91.315685692293101"/>
    <n v="759.35092721397098"/>
    <n v="91.315685692293101"/>
    <n v="5.6025716048679897E-5"/>
    <n v="1.4740888946107499E-4"/>
    <n v="0.97224822872670202"/>
    <n v="6"/>
    <n v="2491"/>
    <n v="0.30212727197654798"/>
    <n v="50"/>
    <n v="0"/>
    <n v="0"/>
    <n v="0.47183864499387235"/>
    <n v="2384"/>
    <n v="0"/>
  </r>
  <r>
    <s v="Central Coast"/>
    <x v="50"/>
    <n v="6"/>
    <n v="7.3662820764002204"/>
    <n v="6"/>
    <n v="7.366282"/>
    <n v="2"/>
    <n v="2.7906514333153599E-5"/>
    <n v="5376.7490234375"/>
    <n v="46.033079147338803"/>
    <n v="572.16873168945301"/>
    <n v="2562.0086669921802"/>
    <n v="119.253482818603"/>
    <n v="69.1968994140625"/>
    <n v="1243.46130371093"/>
    <n v="1.77433633804321"/>
    <n v="0.15004632368832799"/>
    <n v="1.2604832882061601E-3"/>
    <n v="1"/>
    <n v="1.0000000122400401"/>
    <s v="{DD694EAA-A9BC-4C03-B675-60DCE9DF4147}"/>
    <n v="183052113"/>
    <s v="TEMPLETON 2113"/>
    <s v="circuit_breaker"/>
    <n v="35.555404453587897"/>
    <n v="-120.679861511057"/>
    <x v="50"/>
    <n v="477"/>
    <n v="1084"/>
    <n v="88569.954199723201"/>
    <n v="41923.3786425586"/>
    <n v="46646.5755571646"/>
    <n v="879.07511050807204"/>
    <n v="254.710832223034"/>
    <n v="2.5209665764123201E-3"/>
    <n v="5.5813028666307198E-5"/>
    <n v="1.2277136794000301"/>
    <n v="3"/>
    <n v="302"/>
    <n v="0.30009264737665597"/>
    <n v="51"/>
    <n v="0"/>
    <n v="0"/>
    <n v="0.54623178049151122"/>
    <n v="1692"/>
    <n v="0"/>
  </r>
  <r>
    <s v="Sierra"/>
    <x v="51"/>
    <n v="3"/>
    <n v="7.651293649516"/>
    <n v="69"/>
    <n v="27.108908"/>
    <n v="16"/>
    <n v="2.55062305996034E-5"/>
    <n v="6141.0893898923796"/>
    <n v="25.285991756129"/>
    <n v="291.70902266120498"/>
    <n v="1295.0322581417499"/>
    <n v="261.13287132396101"/>
    <n v="128.26866626739499"/>
    <n v="2165.2628479003902"/>
    <n v="1.79728983342647"/>
    <n v="0.14975676877853"/>
    <n v="5.8082861544539401E-4"/>
    <n v="4.3478260869565202E-2"/>
    <n v="0.28224278655215401"/>
    <s v="{C8D6AD52-3FC7-4093-8F21-C9B9A6CB67BA}"/>
    <n v="63681103"/>
    <s v="PUTAH CREEK 1103"/>
    <n v="3851"/>
    <n v="38.477875315291399"/>
    <n v="-121.989525727266"/>
    <x v="51"/>
    <n v="39"/>
    <n v="52"/>
    <n v="12953.9513313597"/>
    <n v="8317.7310942388594"/>
    <n v="4636.2202371208896"/>
    <n v="6216.3390725423096"/>
    <n v="1846.0861279457299"/>
    <n v="9.2932578471263093E-3"/>
    <n v="4.08099689593655E-4"/>
    <n v="2.5504312165053298"/>
    <n v="4.3125"/>
    <n v="695"/>
    <n v="2.39610830045648"/>
    <n v="52"/>
    <n v="0"/>
    <n v="0"/>
    <n v="3.8626528258446875"/>
    <n v="252"/>
    <n v="0"/>
  </r>
  <r>
    <s v="Central Coast"/>
    <x v="52"/>
    <n v="41"/>
    <n v="61.815621899537703"/>
    <n v="389"/>
    <n v="258.52805000000001"/>
    <n v="65"/>
    <n v="4.0022734580046602E-5"/>
    <n v="3709.2748161395002"/>
    <n v="43.0929161310195"/>
    <n v="743.18520269086196"/>
    <n v="2353.9917297363199"/>
    <n v="190.87915771815"/>
    <n v="47.086180818997803"/>
    <n v="612.32257686028095"/>
    <n v="1.55183798716618"/>
    <n v="0.148729810106213"/>
    <n v="8.19649060478975E-4"/>
    <n v="0.105398457583547"/>
    <n v="0.23910605808004801"/>
    <s v="{30375F5B-5F9A-4C1C-992C-DEDED43F1FC3}"/>
    <n v="182721104"/>
    <s v="SANTA YNEZ 1104"/>
    <n v="77098"/>
    <n v="34.632307442754303"/>
    <n v="-120.11864944880899"/>
    <x v="52"/>
    <n v="146"/>
    <n v="101"/>
    <n v="28673.174425149598"/>
    <n v="20978.264824874299"/>
    <n v="7694.9096002752904"/>
    <n v="16911.4844873117"/>
    <n v="6901.6729585473704"/>
    <n v="5.3277188931133403E-2"/>
    <n v="2.6014777477030202E-3"/>
    <n v="1.50769809511067"/>
    <n v="5.9846153846153802"/>
    <n v="486"/>
    <n v="9.6674376569038447"/>
    <n v="53"/>
    <n v="0"/>
    <n v="0"/>
    <n v="10.508306027365359"/>
    <n v="1743"/>
    <n v="0"/>
  </r>
  <r>
    <s v="Bay Area"/>
    <x v="53"/>
    <n v="2"/>
    <n v="7.6323182769148099"/>
    <n v="4"/>
    <n v="8.5437899999999996"/>
    <n v="2"/>
    <n v="2.5275158805015902E-5"/>
    <n v="5781.2322252084496"/>
    <n v="4.27785366773605E-2"/>
    <n v="3.6282763481140101"/>
    <n v="6.4733366966247496"/>
    <n v="2.9025112744420702E-3"/>
    <n v="59.606195449829102"/>
    <n v="4174.6784667968705"/>
    <n v="1.7909291982650699"/>
    <n v="0.14795206885356599"/>
    <n v="1.624911206477E-5"/>
    <n v="0.5"/>
    <n v="0.89331764928391999"/>
    <s v="{96E83343-B1D6-4373-84A9-0E60E5A945BA}"/>
    <n v="14422109"/>
    <s v="CAYETANO 2109"/>
    <s v="MR186"/>
    <n v="37.732377931585198"/>
    <n v="-121.712326843165"/>
    <x v="53"/>
    <n v="37"/>
    <n v="15"/>
    <n v="4752.4140994019699"/>
    <n v="4135.7533399522499"/>
    <n v="616.66075944972397"/>
    <n v="547.34741146084502"/>
    <n v="153.78430172876901"/>
    <n v="3.2498224129540102E-5"/>
    <n v="5.0550317610031898E-5"/>
    <n v="3.8161591384574001"/>
    <n v="2"/>
    <n v="2680"/>
    <n v="0.29590413770713198"/>
    <n v="54"/>
    <n v="0"/>
    <n v="0"/>
    <n v="0.34010580840683674"/>
    <n v="2752"/>
    <n v="0"/>
  </r>
  <r>
    <s v="Central Coast"/>
    <x v="54"/>
    <n v="127"/>
    <n v="225.56286750363401"/>
    <n v="251"/>
    <n v="278.17923000000002"/>
    <n v="66"/>
    <n v="4.1703966417116997E-5"/>
    <n v="3481.1401905405"/>
    <n v="6.3601722175192696"/>
    <n v="36.830209657764698"/>
    <n v="133.50415176848"/>
    <n v="3.47513026857348"/>
    <n v="60.622251353706297"/>
    <n v="647.90084166012002"/>
    <n v="1.4331254977168399"/>
    <n v="0.14726665134419001"/>
    <n v="1.47399099530701E-4"/>
    <n v="0.50597609561752899"/>
    <n v="0.81085445422159497"/>
    <s v="{63FF5E85-7320-4916-95DB-09A821D7A9F8}"/>
    <n v="183052113"/>
    <s v="TEMPLETON 2113"/>
    <s v="A20"/>
    <n v="35.500475530537699"/>
    <n v="-120.660739604337"/>
    <x v="54"/>
    <n v="128"/>
    <n v="115"/>
    <n v="18021.8206609195"/>
    <n v="12664.898849256901"/>
    <n v="5356.9218116625698"/>
    <n v="10922.834332360801"/>
    <n v="4831.41124186874"/>
    <n v="9.7283405690262708E-3"/>
    <n v="2.7524617835297202E-3"/>
    <n v="1.7760855708947501"/>
    <n v="3.8030303030303001"/>
    <n v="1606"/>
    <n v="9.719598988716541"/>
    <n v="55"/>
    <n v="0"/>
    <n v="0"/>
    <n v="6.7871324919333631"/>
    <n v="1114"/>
    <n v="0"/>
  </r>
  <r>
    <s v="Central Valley"/>
    <x v="55"/>
    <n v="189"/>
    <n v="393.95231341590198"/>
    <n v="1169"/>
    <n v="718.97739999999999"/>
    <n v="307"/>
    <n v="2.5310735959568702E-5"/>
    <n v="5819.7271303088601"/>
    <n v="143.55123838470001"/>
    <n v="3887.5746878383502"/>
    <n v="34856.524121918199"/>
    <n v="8611.3665767892107"/>
    <n v="77.567265463322499"/>
    <n v="959.07179086400504"/>
    <n v="1.7031795023318601"/>
    <n v="0.142211800721256"/>
    <n v="1.6137661769005101E-3"/>
    <n v="0.16167664670658599"/>
    <n v="0.54793419668726895"/>
    <s v="{004C66A4-EFD9-4F4F-AA71-77719D3D9AC9}"/>
    <n v="254151102"/>
    <s v="AUBERRY 1102"/>
    <s v="circuit_breaker"/>
    <n v="37.068277121306203"/>
    <n v="-119.49660228298499"/>
    <x v="55"/>
    <n v="543"/>
    <n v="529"/>
    <n v="99480.058972145707"/>
    <n v="55632.597027663498"/>
    <n v="43847.4619444821"/>
    <n v="55632.597027663498"/>
    <n v="43847.4619444821"/>
    <n v="0.49542621630845901"/>
    <n v="7.7703959395876102E-3"/>
    <n v="2.0844037746873099"/>
    <n v="3.80781758957654"/>
    <n v="226"/>
    <n v="43.659022821425594"/>
    <n v="56"/>
    <n v="0"/>
    <n v="0"/>
    <n v="34.568482447676296"/>
    <n v="709"/>
    <n v="0"/>
  </r>
  <r>
    <s v="North Valley"/>
    <x v="56"/>
    <n v="2"/>
    <n v="3.7898835200385999"/>
    <n v="31"/>
    <n v="10.847168"/>
    <n v="10"/>
    <n v="6.1657329388253797E-5"/>
    <n v="2307.21956556739"/>
    <n v="13.4104085795581"/>
    <n v="134.17157882302999"/>
    <n v="445.44101160764598"/>
    <n v="14.162795558385501"/>
    <n v="48.879645442962598"/>
    <n v="890.00327682495094"/>
    <n v="1.65442479848861"/>
    <n v="0.139530081824151"/>
    <n v="3.1447007349925103E-4"/>
    <n v="6.4516129032257993E-2"/>
    <n v="0.34938921670218598"/>
    <s v="{9D2C06EE-ACC3-496B-9742-675775229618}"/>
    <n v="103541105"/>
    <s v="RED BLUFF 1105"/>
    <n v="1564"/>
    <n v="40.205213758818203"/>
    <n v="-122.20770047769"/>
    <x v="56"/>
    <n v="269"/>
    <n v="288"/>
    <n v="31652.124768642199"/>
    <n v="17079.3866518133"/>
    <n v="14572.738116828799"/>
    <n v="1829.59640407796"/>
    <n v="1072.6956795885301"/>
    <n v="3.1447007349925098E-3"/>
    <n v="6.1657329388253802E-4"/>
    <n v="1.8949417600192999"/>
    <n v="3.1"/>
    <n v="1095"/>
    <n v="1.3953008182415099"/>
    <n v="57"/>
    <n v="0"/>
    <n v="0"/>
    <n v="1.1368581471983261"/>
    <n v="2806"/>
    <n v="0"/>
  </r>
  <r>
    <s v="Central Valley"/>
    <x v="57"/>
    <n v="153"/>
    <n v="329.52393356317299"/>
    <n v="824"/>
    <n v="553.78905999999995"/>
    <n v="203"/>
    <n v="4.1023031519727302E-5"/>
    <n v="3521.4804348950702"/>
    <n v="66.812088475185604"/>
    <n v="1799.76148073017"/>
    <n v="16251.493856988"/>
    <n v="3181.46926893712"/>
    <n v="44.527802061197796"/>
    <n v="604.71620873982101"/>
    <n v="1.50823923930746"/>
    <n v="0.13853604819395399"/>
    <n v="1.4063197699181701E-3"/>
    <n v="0.18567961165048499"/>
    <n v="0.59503510610264698"/>
    <s v="{298036AF-0EED-4E31-B15F-AFDA3D1D605E}"/>
    <n v="254432104"/>
    <s v="COARSEGOLD 2104"/>
    <n v="369777"/>
    <n v="37.229332900590599"/>
    <n v="-119.73542208695"/>
    <x v="57"/>
    <n v="221"/>
    <n v="227"/>
    <n v="46896.979373727103"/>
    <n v="29945.6871136275"/>
    <n v="16951.292260099599"/>
    <n v="29945.6871136275"/>
    <n v="16951.292260099599"/>
    <n v="0.28548291329338898"/>
    <n v="8.3276753985046508E-3"/>
    <n v="2.1537511997593"/>
    <n v="4.0591133004926103"/>
    <n v="273"/>
    <n v="28.12281778337266"/>
    <n v="58"/>
    <n v="0"/>
    <n v="0"/>
    <n v="18.607381547481832"/>
    <n v="1314"/>
    <n v="0"/>
  </r>
  <r>
    <s v="North Valley"/>
    <x v="58"/>
    <n v="11"/>
    <n v="27.246978985524201"/>
    <n v="128"/>
    <n v="56.468719999999998"/>
    <n v="23"/>
    <n v="4.8440669121666099E-5"/>
    <n v="2690.92267201613"/>
    <n v="33.437519931793197"/>
    <n v="455.277801132202"/>
    <n v="1849.1389068603501"/>
    <n v="122.57815927267001"/>
    <n v="53.205463285031499"/>
    <n v="790.72559572302703"/>
    <n v="1.45440553063931"/>
    <n v="0.13743873423323699"/>
    <n v="7.3321504991643205E-4"/>
    <n v="8.59375E-2"/>
    <n v="0.48251455381427399"/>
    <s v="{39175FAF-A6C7-4043-8D47-1A655E22AF59}"/>
    <n v="103461101"/>
    <s v="PANORAMA 1101"/>
    <s v="circuit_breaker"/>
    <n v="40.434325514077798"/>
    <n v="-122.267503793676"/>
    <x v="58"/>
    <n v="325"/>
    <n v="375"/>
    <n v="47085.305457757102"/>
    <n v="30501.987193425499"/>
    <n v="16583.318264331501"/>
    <n v="4988.6633876768601"/>
    <n v="1347.4285128398001"/>
    <n v="1.6863946148077898E-2"/>
    <n v="1.11413538979832E-3"/>
    <n v="2.4769980895931099"/>
    <n v="5.5652173913043397"/>
    <n v="545"/>
    <n v="3.161090887364451"/>
    <n v="59"/>
    <n v="0"/>
    <n v="0"/>
    <n v="3.0998107578641583"/>
    <n v="305"/>
    <n v="0"/>
  </r>
  <r>
    <s v="Central Valley"/>
    <x v="59"/>
    <n v="234"/>
    <n v="455.85661296371899"/>
    <n v="345"/>
    <n v="493.99979999999999"/>
    <n v="84"/>
    <n v="7.0500581343713693E-5"/>
    <n v="2087.2694571449201"/>
    <n v="24.825218797941101"/>
    <n v="1227.7912509022301"/>
    <n v="8241.2296272779295"/>
    <n v="986.87364301366597"/>
    <n v="32.856748008657"/>
    <n v="1264.0032810160801"/>
    <n v="1.8079962035020101"/>
    <n v="0.136576991146555"/>
    <n v="6.8230463302886403E-4"/>
    <n v="0.67826086956521703"/>
    <n v="0.92278706496417695"/>
    <s v="{41DA8C6A-A66B-4741-8630-05B8383240D3}"/>
    <n v="255292108"/>
    <s v="WOODWARD 2108"/>
    <s v="R2860"/>
    <n v="36.993175413994898"/>
    <n v="-119.69908332733399"/>
    <x v="59"/>
    <n v="279"/>
    <n v="195"/>
    <n v="53539.174740198701"/>
    <n v="35474.617244765897"/>
    <n v="18064.557495432698"/>
    <n v="17727.137293472999"/>
    <n v="8246.0845425397401"/>
    <n v="5.7313589174424598E-2"/>
    <n v="5.9220488328719503E-3"/>
    <n v="1.94810518360563"/>
    <n v="4.1071428571428497"/>
    <n v="583"/>
    <n v="11.472467256310621"/>
    <n v="60"/>
    <n v="0"/>
    <n v="0"/>
    <n v="11.015129027182612"/>
    <n v="2274"/>
    <n v="0"/>
  </r>
  <r>
    <s v="North Valley"/>
    <x v="60"/>
    <n v="163"/>
    <n v="234.66416721739"/>
    <n v="446"/>
    <n v="321.56826999999998"/>
    <n v="69"/>
    <n v="8.4152339932979406E-5"/>
    <n v="1691.8211950846901"/>
    <n v="8.5916672837841492"/>
    <n v="240.50014705689799"/>
    <n v="1093.7778527763201"/>
    <n v="15.6116710313164"/>
    <n v="43.221014433796803"/>
    <n v="372.67617218477102"/>
    <n v="1.36639091933982"/>
    <n v="0.13588093656710401"/>
    <n v="3.5640011573385597E-4"/>
    <n v="0.365470852017937"/>
    <n v="0.72974914100383803"/>
    <s v="{1467DC6C-6C30-498B-9696-60E37D99774A}"/>
    <n v="103351104"/>
    <s v="DESCHUTES 1104"/>
    <n v="1582"/>
    <n v="40.572485703879998"/>
    <n v="-122.238056081238"/>
    <x v="60"/>
    <n v="256"/>
    <n v="241"/>
    <n v="39154.068013189797"/>
    <n v="24249.957080450498"/>
    <n v="14904.110932739201"/>
    <n v="9068.1485175465205"/>
    <n v="3062.9838391126"/>
    <n v="2.4591607985636001E-2"/>
    <n v="5.8065114553755796E-3"/>
    <n v="1.43965746759135"/>
    <n v="6.4637681159420204"/>
    <n v="1005"/>
    <n v="9.3757846231301762"/>
    <n v="61"/>
    <n v="0"/>
    <n v="0"/>
    <n v="5.6346845124963991"/>
    <n v="1869"/>
    <n v="0"/>
  </r>
  <r>
    <s v="North Valley"/>
    <x v="61"/>
    <n v="203"/>
    <n v="374.76058353374901"/>
    <n v="684"/>
    <n v="518.62400000000002"/>
    <n v="101"/>
    <n v="7.7176058910859705E-5"/>
    <n v="1889.55462224296"/>
    <n v="47.929429478943298"/>
    <n v="1536.44707605039"/>
    <n v="10329.009731056"/>
    <n v="759.29108981077604"/>
    <n v="30.205336030167"/>
    <n v="502.46182220768497"/>
    <n v="1.3334136445923599"/>
    <n v="0.13537163658857801"/>
    <n v="1.5056014855134E-3"/>
    <n v="0.29678362573099398"/>
    <n v="0.72260552268634504"/>
    <s v="{6D96391D-7B6F-4C91-8B77-363C23EC443F}"/>
    <n v="102931103"/>
    <s v="COTTONWOOD 1103"/>
    <n v="1344"/>
    <n v="40.367133568714699"/>
    <n v="-122.29823242585699"/>
    <x v="61"/>
    <n v="233"/>
    <n v="260"/>
    <n v="32829.4243997386"/>
    <n v="20065.007096335601"/>
    <n v="12764.417303402999"/>
    <n v="15508.3048231226"/>
    <n v="9623.7730595717203"/>
    <n v="0.15206575003685399"/>
    <n v="7.7947819499968301E-3"/>
    <n v="1.84611124893472"/>
    <n v="6.7722772277227703"/>
    <n v="245"/>
    <n v="13.672535295446378"/>
    <n v="62"/>
    <n v="0"/>
    <n v="0"/>
    <n v="9.6364108762485134"/>
    <n v="363"/>
    <n v="0"/>
  </r>
  <r>
    <s v="Sierra"/>
    <x v="62"/>
    <n v="427"/>
    <n v="826.92831780111806"/>
    <n v="1198"/>
    <n v="1143.9054000000001"/>
    <n v="170"/>
    <n v="6.6274990967940501E-5"/>
    <n v="2148.5751827007998"/>
    <n v="19.419649191970301"/>
    <n v="185.32135878931899"/>
    <n v="746.75613523425704"/>
    <n v="28.764612438917499"/>
    <n v="37.3112700802441"/>
    <n v="357.89260297262001"/>
    <n v="1.26668401395573"/>
    <n v="0.13472663757225001"/>
    <n v="6.7949710922196799E-4"/>
    <n v="0.35642737896494098"/>
    <n v="0.72289921968068105"/>
    <s v="{E6EC7043-C8B2-457F-AB90-031C70C010CA}"/>
    <n v="152271102"/>
    <s v="WISE 1102"/>
    <n v="2054"/>
    <n v="38.896291033624301"/>
    <n v="-121.120061895004"/>
    <x v="62"/>
    <n v="221"/>
    <n v="201"/>
    <n v="32657.133329280499"/>
    <n v="20797.7702320467"/>
    <n v="11859.3630972338"/>
    <n v="20797.7702320467"/>
    <n v="11859.3630972338"/>
    <n v="0.115514508567734"/>
    <n v="1.12667484645498E-2"/>
    <n v="1.93660027588084"/>
    <n v="7.0470588235294098"/>
    <n v="588"/>
    <n v="22.903528387282503"/>
    <n v="63"/>
    <n v="0"/>
    <n v="0"/>
    <n v="12.923131286857091"/>
    <n v="611"/>
    <n v="0"/>
  </r>
  <r>
    <s v="Sierra"/>
    <x v="63"/>
    <n v="5"/>
    <n v="9.7248872165794999"/>
    <n v="99"/>
    <n v="32.360508000000003"/>
    <n v="28"/>
    <n v="2.16367546142594E-5"/>
    <n v="6017.8189328465296"/>
    <n v="11.3052324422945"/>
    <n v="762.68423226972402"/>
    <n v="3483.4674579070802"/>
    <n v="64.619483967498994"/>
    <n v="82.744546890258704"/>
    <n v="1537.26405334472"/>
    <n v="1.82142857568604"/>
    <n v="0.13301678590823299"/>
    <n v="1.58103094682322E-4"/>
    <n v="5.0505050505050497E-2"/>
    <n v="0.30051713734132901"/>
    <s v="{EC7E3E82-534C-45F0-825C-A06402B7C3CE}"/>
    <n v="63681102"/>
    <s v="PUTAH CREEK 1102"/>
    <s v="circuit_breaker"/>
    <n v="38.522763260592697"/>
    <n v="-121.994130529648"/>
    <x v="63"/>
    <n v="161"/>
    <n v="136"/>
    <n v="33368.804463161498"/>
    <n v="21280.893529856599"/>
    <n v="12087.9109333049"/>
    <n v="7914.4674481646398"/>
    <n v="5557.3799202009905"/>
    <n v="4.4268866511050203E-3"/>
    <n v="6.0582912919926403E-4"/>
    <n v="1.9449774433158999"/>
    <n v="3.5357142857142798"/>
    <n v="1551"/>
    <n v="3.7244700054305238"/>
    <n v="64"/>
    <n v="0"/>
    <n v="0"/>
    <n v="4.9178205527335104"/>
    <n v="832"/>
    <n v="0"/>
  </r>
  <r>
    <s v="North Coast"/>
    <x v="64"/>
    <n v="309"/>
    <n v="402.71710150317602"/>
    <n v="367"/>
    <n v="431.03757000000002"/>
    <n v="48"/>
    <n v="1.77127902664627E-4"/>
    <n v="712.52946081277605"/>
    <n v="28.038488533527801"/>
    <n v="878.79401935391195"/>
    <n v="15885.995062967901"/>
    <n v="2417.2897525517501"/>
    <n v="10.857220119910201"/>
    <n v="124.325959043804"/>
    <n v="1.4127949898441601"/>
    <n v="0.13276376309941901"/>
    <n v="1.9855785895368499E-3"/>
    <n v="0.84196185286103498"/>
    <n v="0.93429698988073495"/>
    <s v="{19EB4414-DC45-4E37-BE88-7022C918AAEC}"/>
    <n v="42661104"/>
    <s v="WILLITS 1104"/>
    <s v="circuit_breaker"/>
    <n v="39.405605100039203"/>
    <n v="-123.326788734708"/>
    <x v="64"/>
    <n v="244"/>
    <n v="242"/>
    <n v="24276.452261889699"/>
    <n v="12252.1327023267"/>
    <n v="12024.3195595629"/>
    <n v="4814.9118870457996"/>
    <n v="3155.6754218348401"/>
    <n v="9.5307772297768795E-2"/>
    <n v="8.5021393279021105E-3"/>
    <n v="1.3032915906251601"/>
    <n v="7.6458333333333304"/>
    <n v="177"/>
    <n v="6.3726606287721124"/>
    <n v="65"/>
    <n v="0"/>
    <n v="0"/>
    <n v="2.9918466141655355"/>
    <n v="768"/>
    <n v="0"/>
  </r>
  <r>
    <s v="Central Valley"/>
    <x v="65"/>
    <n v="248"/>
    <n v="417.55570267074302"/>
    <n v="2140"/>
    <n v="1057.8788999999999"/>
    <n v="394"/>
    <n v="3.70043782365848E-5"/>
    <n v="3589.9840583496998"/>
    <n v="31.031892573834799"/>
    <n v="2693.36762573023"/>
    <n v="23025.2697851718"/>
    <n v="1112.0810074969299"/>
    <n v="40.756058840142501"/>
    <n v="874.83960689021796"/>
    <n v="1.6609316746595499"/>
    <n v="0.131585800957287"/>
    <n v="5.7243142050322001E-4"/>
    <n v="0.115887850467289"/>
    <n v="0.394710302099611"/>
    <s v="{7717B878-CAFD-4AC4-8B78-BDBB8F6365D2}"/>
    <n v="254452102"/>
    <s v="MARIPOSA 2102"/>
    <n v="10880"/>
    <n v="37.461711166737103"/>
    <n v="-119.950665421642"/>
    <x v="65"/>
    <n v="459"/>
    <n v="428"/>
    <n v="106316.50018317701"/>
    <n v="64121.238061139396"/>
    <n v="42195.262122038301"/>
    <n v="63141.849366107301"/>
    <n v="40793.313511954802"/>
    <n v="0.225537979678268"/>
    <n v="1.45797250252144E-2"/>
    <n v="1.6836923494788001"/>
    <n v="5.4314720812182697"/>
    <n v="705"/>
    <n v="51.84480557717108"/>
    <n v="66"/>
    <n v="0"/>
    <n v="0"/>
    <n v="39.234514082467463"/>
    <n v="1081"/>
    <n v="0"/>
  </r>
  <r>
    <s v="Central Valley"/>
    <x v="66"/>
    <n v="17"/>
    <n v="39.319489904488897"/>
    <n v="83"/>
    <n v="55.754375000000003"/>
    <n v="18"/>
    <n v="4.8328246217958303E-5"/>
    <n v="2514.4884805157699"/>
    <n v="35.754872297069802"/>
    <n v="516.89596262574196"/>
    <n v="5603.8977172885598"/>
    <n v="741.87296226913304"/>
    <n v="37.155604680379199"/>
    <n v="403.36649963590799"/>
    <n v="1.5163470771577601"/>
    <n v="0.13126955836809501"/>
    <n v="5.8515267606493399E-4"/>
    <n v="0.20481927710843301"/>
    <n v="0.70522698141018703"/>
    <s v="{9485A7D0-401F-403C-A8F4-B704232548DB}"/>
    <n v="254432104"/>
    <s v="COARSEGOLD 2104"/>
    <n v="570682"/>
    <n v="37.264021130857302"/>
    <n v="-119.712819390107"/>
    <x v="66"/>
    <n v="42"/>
    <n v="37"/>
    <n v="5108.2670265041197"/>
    <n v="3262.93295733995"/>
    <n v="1845.3340691641699"/>
    <n v="3262.93295733995"/>
    <n v="1845.3340691641699"/>
    <n v="1.05327481691688E-2"/>
    <n v="8.6990843192324898E-4"/>
    <n v="2.3129111708522898"/>
    <n v="4.6111111111111098"/>
    <n v="687"/>
    <n v="2.36285205062571"/>
    <n v="67"/>
    <n v="0"/>
    <n v="0"/>
    <n v="2.0274919146352821"/>
    <n v="976"/>
    <n v="0"/>
  </r>
  <r>
    <s v="North Coast"/>
    <x v="67"/>
    <n v="139"/>
    <n v="296.75584612495499"/>
    <n v="276"/>
    <n v="372.72586000000001"/>
    <n v="39"/>
    <n v="8.6768526624580702E-5"/>
    <n v="1883.8555326007399"/>
    <n v="16.176609963877102"/>
    <n v="578.72117726057695"/>
    <n v="2591.56590888956"/>
    <n v="122.161772813274"/>
    <n v="26.347798575504001"/>
    <n v="399.59137210555502"/>
    <n v="1.3167687776761099"/>
    <n v="0.13113715094277101"/>
    <n v="7.8467550790806996E-4"/>
    <n v="0.50362318840579701"/>
    <n v="0.79617723774430504"/>
    <s v="{B81A8616-55B2-41F9-9829-B699E6A06290}"/>
    <n v="42571102"/>
    <s v="MOLINO 1102"/>
    <n v="79306"/>
    <n v="38.372206070247302"/>
    <n v="-122.911687177351"/>
    <x v="67"/>
    <n v="93"/>
    <n v="97"/>
    <n v="21034.110790943501"/>
    <n v="13023.8595716734"/>
    <n v="8010.2512192700397"/>
    <n v="5037.4953469538696"/>
    <n v="3666.2135234020998"/>
    <n v="3.06023448084147E-2"/>
    <n v="3.3839725383586401E-3"/>
    <n v="2.1349341447838501"/>
    <n v="7.0769230769230704"/>
    <n v="506"/>
    <n v="5.1143488867680693"/>
    <n v="68"/>
    <n v="0"/>
    <n v="0"/>
    <n v="3.130153521232073"/>
    <n v="1322"/>
    <n v="0"/>
  </r>
  <r>
    <s v="Central Valley"/>
    <x v="68"/>
    <n v="69"/>
    <n v="186.600637352738"/>
    <n v="280"/>
    <n v="247.31299999999999"/>
    <n v="76"/>
    <n v="2.6330501812385299E-5"/>
    <n v="4716.9608212883904"/>
    <n v="145.17755424727201"/>
    <n v="12320.4441858306"/>
    <n v="101228.58643811299"/>
    <n v="18708.4396738787"/>
    <n v="46.042093507945502"/>
    <n v="1009.88734707079"/>
    <n v="1.6970190907779401"/>
    <n v="0.13104157529536101"/>
    <n v="2.1617768537422499E-3"/>
    <n v="0.246428571428571"/>
    <n v="0.75451203406912004"/>
    <s v="{6CB8407B-8DEC-4DDB-A06C-70CFC4C2C27B}"/>
    <n v="254151102"/>
    <s v="AUBERRY 1102"/>
    <s v="R309"/>
    <n v="37.011386648490699"/>
    <n v="-119.530054259708"/>
    <x v="68"/>
    <n v="135"/>
    <n v="122"/>
    <n v="22869.423761238399"/>
    <n v="13825.8858628298"/>
    <n v="9043.5378984085492"/>
    <n v="13825.8858628298"/>
    <n v="9043.5378984085492"/>
    <n v="0.16429504088441099"/>
    <n v="2.0011181377412798E-3"/>
    <n v="2.7043570630831599"/>
    <n v="3.6842105263157801"/>
    <n v="164"/>
    <n v="9.9591597224474366"/>
    <n v="69"/>
    <n v="0"/>
    <n v="0"/>
    <n v="8.5910045244724156"/>
    <n v="410"/>
    <n v="0"/>
  </r>
  <r>
    <s v="North Valley"/>
    <x v="69"/>
    <n v="43"/>
    <n v="95.374508573117396"/>
    <n v="814"/>
    <n v="289.38317999999998"/>
    <n v="162"/>
    <n v="4.6034908909523098E-5"/>
    <n v="3045.9203393921998"/>
    <n v="26.763515959457099"/>
    <n v="228.34505474266001"/>
    <n v="1121.46384480093"/>
    <n v="71.544362609625296"/>
    <n v="56.555828974663001"/>
    <n v="572.66003085572197"/>
    <n v="1.5111712003931499"/>
    <n v="0.130843160117458"/>
    <n v="6.1743815636321002E-4"/>
    <n v="5.2825552825552798E-2"/>
    <n v="0.32957861959345702"/>
    <s v="{7F728486-5D30-4578-BA26-525DB688C650}"/>
    <n v="102931102"/>
    <s v="COTTONWOOD 1102"/>
    <s v="circuit_breaker"/>
    <n v="40.3969108979136"/>
    <n v="-122.267411115329"/>
    <x v="69"/>
    <n v="505"/>
    <n v="695"/>
    <n v="71161.082240788994"/>
    <n v="37956.779881226699"/>
    <n v="33204.3023595622"/>
    <n v="25573.0554608852"/>
    <n v="16828.175088090898"/>
    <n v="0.10002498133083999"/>
    <n v="7.4576552433427397E-3"/>
    <n v="2.2180118272818001"/>
    <n v="5.0246913580246897"/>
    <n v="652"/>
    <n v="21.196591939028195"/>
    <n v="70"/>
    <n v="0"/>
    <n v="0"/>
    <n v="15.890355044785698"/>
    <n v="1693"/>
    <n v="0"/>
  </r>
  <r>
    <s v="Sierra"/>
    <x v="70"/>
    <n v="470"/>
    <n v="845.35693613863305"/>
    <n v="1465"/>
    <n v="1235.8494000000001"/>
    <n v="266"/>
    <n v="5.9668606214349503E-5"/>
    <n v="2114.6543337646899"/>
    <n v="29.114900846380198"/>
    <n v="251.13706835135801"/>
    <n v="1253.12383129096"/>
    <n v="68.790684645156205"/>
    <n v="40.188834984387697"/>
    <n v="392.56209865775401"/>
    <n v="1.2862632256701401"/>
    <n v="0.130589810195607"/>
    <n v="8.8918850661751797E-4"/>
    <n v="0.32081911262798601"/>
    <n v="0.68402910574648701"/>
    <s v="{46E702EC-9F9A-49D3-8D4F-660BC1315D70}"/>
    <n v="152271102"/>
    <s v="WISE 1102"/>
    <n v="2230"/>
    <n v="38.896103134046299"/>
    <n v="-121.137411337657"/>
    <x v="70"/>
    <n v="406"/>
    <n v="392"/>
    <n v="66967.209306358796"/>
    <n v="39994.249139871601"/>
    <n v="26972.960166487101"/>
    <n v="36254.083131502703"/>
    <n v="24452.4065910354"/>
    <n v="0.23652414276025899"/>
    <n v="1.5871849253016899E-2"/>
    <n v="1.7986317790183599"/>
    <n v="5.5075187969924801"/>
    <n v="453"/>
    <n v="34.73688951203146"/>
    <n v="71"/>
    <n v="0"/>
    <n v="0"/>
    <n v="22.527235889504965"/>
    <n v="368"/>
    <n v="0"/>
  </r>
  <r>
    <s v="Central Valley"/>
    <x v="71"/>
    <n v="142"/>
    <n v="320.19866394835202"/>
    <n v="548"/>
    <n v="445.72156000000001"/>
    <n v="177"/>
    <n v="3.24596988007549E-5"/>
    <n v="4051.0454909667201"/>
    <n v="138.91584256395001"/>
    <n v="8822.1620803819496"/>
    <n v="70830.824417892101"/>
    <n v="12625.9256502726"/>
    <n v="53.118693895090701"/>
    <n v="1223.45684852707"/>
    <n v="1.79469776827063"/>
    <n v="0.129221253020567"/>
    <n v="2.4772261594376201E-3"/>
    <n v="0.25912408759124"/>
    <n v="0.71838271781181895"/>
    <s v="{CFE5622E-640A-4701-B25A-30E645D814D9}"/>
    <n v="254151102"/>
    <s v="AUBERRY 1102"/>
    <s v="R2850"/>
    <n v="37.035789357807701"/>
    <n v="-119.522887815818"/>
    <x v="71"/>
    <n v="294"/>
    <n v="239"/>
    <n v="67886.086282933102"/>
    <n v="41610.235747346902"/>
    <n v="26275.8505355862"/>
    <n v="41610.235747346902"/>
    <n v="26275.8505355862"/>
    <n v="0.43846903022046002"/>
    <n v="5.7453666877336201E-3"/>
    <n v="2.2549201686503699"/>
    <n v="3.0960451977401098"/>
    <n v="127"/>
    <n v="22.872161784640358"/>
    <n v="72"/>
    <n v="0"/>
    <n v="0"/>
    <n v="25.855393796564691"/>
    <n v="1146"/>
    <n v="0"/>
  </r>
  <r>
    <s v="North Valley"/>
    <x v="72"/>
    <n v="364"/>
    <n v="643.20400196200899"/>
    <n v="1185"/>
    <n v="933.41669999999999"/>
    <n v="143"/>
    <n v="8.9419518520695706E-5"/>
    <n v="1318.54722812572"/>
    <n v="23.4954356790047"/>
    <n v="160.49600334048401"/>
    <n v="1150.42192680933"/>
    <n v="105.65504577391"/>
    <n v="27.651943189906099"/>
    <n v="214.025676959409"/>
    <n v="1.2837428029600499"/>
    <n v="0.12898935712431001"/>
    <n v="9.7550604611173803E-4"/>
    <n v="0.30717299578058999"/>
    <n v="0.68908560443802502"/>
    <s v="{8048141D-B1E9-414C-85DA-8DE818EBAD4F}"/>
    <n v="103521104"/>
    <s v="OREGON TRAIL 1104"/>
    <s v="circuit_breaker"/>
    <n v="40.6190626207554"/>
    <n v="-122.322309662225"/>
    <x v="72"/>
    <n v="326"/>
    <n v="352"/>
    <n v="40533.305515321503"/>
    <n v="24009.399026890798"/>
    <n v="16523.906488430599"/>
    <n v="15260.0733268111"/>
    <n v="10899.394099073101"/>
    <n v="0.13949736459397799"/>
    <n v="1.27869911484594E-2"/>
    <n v="1.76704396143409"/>
    <n v="8.2867132867132796"/>
    <n v="422"/>
    <n v="18.445478068776332"/>
    <n v="73"/>
    <n v="0"/>
    <n v="0"/>
    <n v="9.4821670231539397"/>
    <n v="1972"/>
    <n v="0"/>
  </r>
  <r>
    <s v="Central Valley"/>
    <x v="73"/>
    <n v="530"/>
    <n v="714.00934293299395"/>
    <n v="1634"/>
    <n v="1197.5703000000001"/>
    <n v="304"/>
    <n v="5.3116196520357697E-5"/>
    <n v="2670.1706956113899"/>
    <n v="23.920540250920201"/>
    <n v="248.48563485288599"/>
    <n v="1797.7075766951"/>
    <n v="72.897156014136897"/>
    <n v="34.454704016633897"/>
    <n v="336.12491703757598"/>
    <n v="1.3822120953547301"/>
    <n v="0.12869556735257301"/>
    <n v="6.5338904873355895E-4"/>
    <n v="0.324357405140758"/>
    <n v="0.59621496581896405"/>
    <s v="{19617CFD-32A5-4AA4-9E54-43F64E95D667}"/>
    <n v="254421101"/>
    <s v="OAKHURST 1101"/>
    <n v="5490"/>
    <n v="37.340315968272002"/>
    <n v="-119.67595926841599"/>
    <x v="73"/>
    <n v="442"/>
    <n v="574"/>
    <n v="72516.280600944796"/>
    <n v="39826.517563646201"/>
    <n v="32689.7630372985"/>
    <n v="39826.517563646201"/>
    <n v="32689.7630372985"/>
    <n v="0.19863027081500201"/>
    <n v="1.6147323742188701E-2"/>
    <n v="1.34718743949621"/>
    <n v="5.375"/>
    <n v="612"/>
    <n v="39.123452475182198"/>
    <n v="74"/>
    <n v="0"/>
    <n v="0"/>
    <n v="24.747043045040403"/>
    <n v="2360"/>
    <n v="0"/>
  </r>
  <r>
    <s v="Central Coast"/>
    <x v="74"/>
    <n v="142"/>
    <n v="314.20264160922198"/>
    <n v="648"/>
    <n v="515.59076000000005"/>
    <n v="151"/>
    <n v="3.5483579195469898E-5"/>
    <n v="3682.9975426504402"/>
    <n v="12.196646409240399"/>
    <n v="298.126147604219"/>
    <n v="1410.7724026701801"/>
    <n v="47.4963358952809"/>
    <n v="48.8080938005116"/>
    <n v="795.60180938589201"/>
    <n v="1.5552364674625001"/>
    <n v="0.128003672269595"/>
    <n v="1.9811929416375799E-4"/>
    <n v="0.219135802469135"/>
    <n v="0.60940316705755304"/>
    <s v="{3D8A845E-016A-4676-A95E-AFB35541512A}"/>
    <n v="182611103"/>
    <s v="PASO ROBLES 1103"/>
    <s v="N54"/>
    <n v="35.654350258919003"/>
    <n v="-120.725759763586"/>
    <x v="74"/>
    <n v="299"/>
    <n v="223"/>
    <n v="49268.660965511597"/>
    <n v="34349.666508130402"/>
    <n v="14918.994457381201"/>
    <n v="30731.934050456599"/>
    <n v="14025.413041986099"/>
    <n v="2.9916013418727499E-2"/>
    <n v="5.3580204585159602E-3"/>
    <n v="2.2126946592198702"/>
    <n v="4.29139072847682"/>
    <n v="1422"/>
    <n v="19.328554512708845"/>
    <n v="75"/>
    <n v="0"/>
    <n v="0"/>
    <n v="19.095932592866269"/>
    <n v="2660"/>
    <n v="0"/>
  </r>
  <r>
    <s v="North Valley"/>
    <x v="75"/>
    <n v="90"/>
    <n v="221.27429414162199"/>
    <n v="561"/>
    <n v="350.63623000000001"/>
    <n v="127"/>
    <n v="5.1266485864138798E-5"/>
    <n v="2774.6503533632099"/>
    <n v="39.202530239036399"/>
    <n v="630.30071677510205"/>
    <n v="3422.7377789832699"/>
    <n v="254.453206191953"/>
    <n v="47.955281783276597"/>
    <n v="699.44398958828504"/>
    <n v="1.49501776789117"/>
    <n v="0.127726941700845"/>
    <n v="1.0425999358615601E-3"/>
    <n v="0.16042780748663099"/>
    <n v="0.63106511795946096"/>
    <s v="{BD544C17-FF5A-4B33-BB2A-02C4080D2F78}"/>
    <n v="102931102"/>
    <s v="COTTONWOOD 1102"/>
    <n v="9026"/>
    <n v="40.389465470786703"/>
    <n v="-122.343071422723"/>
    <x v="75"/>
    <n v="409"/>
    <n v="377"/>
    <n v="60465.956320826997"/>
    <n v="38967.154785564198"/>
    <n v="21498.801535262701"/>
    <n v="19720.622124254802"/>
    <n v="9410.8375676043597"/>
    <n v="0.13241019185441799"/>
    <n v="6.5108437047456296E-3"/>
    <n v="2.4586032682402501"/>
    <n v="4.4173228346456597"/>
    <n v="388"/>
    <n v="16.221321596007314"/>
    <n v="76"/>
    <n v="0"/>
    <n v="0"/>
    <n v="12.253822689970331"/>
    <n v="352"/>
    <n v="0"/>
  </r>
  <r>
    <s v="North Coast"/>
    <x v="76"/>
    <n v="254"/>
    <n v="402.634116762443"/>
    <n v="557"/>
    <n v="496.79"/>
    <n v="109"/>
    <n v="8.5840362195969998E-5"/>
    <n v="1527.7165391139199"/>
    <n v="28.702326572131501"/>
    <n v="145.879048583811"/>
    <n v="715.32266346716006"/>
    <n v="51.396335168681802"/>
    <n v="22.815802938615999"/>
    <n v="184.47157819819199"/>
    <n v="1.3533936804587701"/>
    <n v="0.12747660449822901"/>
    <n v="1.41024031144693E-3"/>
    <n v="0.456014362657091"/>
    <n v="0.81047144635968604"/>
    <s v="{F4CEECFF-9688-4F5E-82B6-98F3F42878F8}"/>
    <n v="43361103"/>
    <s v="HIGHLANDS 1103"/>
    <s v="circuit_breaker"/>
    <n v="38.9369529985456"/>
    <n v="-122.608875542148"/>
    <x v="76"/>
    <n v="296"/>
    <n v="541"/>
    <n v="43901.148001260801"/>
    <n v="19679.967156278799"/>
    <n v="24221.180844981998"/>
    <n v="16763.762072408499"/>
    <n v="17632.842853599701"/>
    <n v="0.15371619394771499"/>
    <n v="9.3565994793607301E-3"/>
    <n v="1.58517368804111"/>
    <n v="5.1100917431192601"/>
    <n v="270"/>
    <n v="13.894949890306961"/>
    <n v="77"/>
    <n v="0"/>
    <n v="0"/>
    <n v="10.416515602694542"/>
    <n v="2768"/>
    <n v="0"/>
  </r>
  <r>
    <s v="Central Coast"/>
    <x v="77"/>
    <n v="63"/>
    <n v="156.73222373703001"/>
    <n v="163"/>
    <n v="184.76129"/>
    <n v="49"/>
    <n v="3.3225765649576103E-5"/>
    <n v="3847.7614699148999"/>
    <n v="17.6862283643956"/>
    <n v="449.80259046951898"/>
    <n v="2148.7349913318899"/>
    <n v="114.299179398353"/>
    <n v="47.151796864003501"/>
    <n v="809.33158662367805"/>
    <n v="1.64962976562733"/>
    <n v="0.125822330483776"/>
    <n v="3.6865269474414402E-4"/>
    <n v="0.38650306748466201"/>
    <n v="0.84829577917145604"/>
    <s v="{7FF6A461-1CB2-4D3B-BBDC-5839761BEAE7}"/>
    <n v="182661104"/>
    <s v="SAN MIGUEL 1104"/>
    <s v="R58"/>
    <n v="35.720823632810799"/>
    <n v="-120.684587981341"/>
    <x v="77"/>
    <n v="311"/>
    <n v="268"/>
    <n v="54720.290570016303"/>
    <n v="38699.3305281422"/>
    <n v="16020.960041873999"/>
    <n v="14371.1044613253"/>
    <n v="3302.8724306960298"/>
    <n v="1.8063982042463001E-2"/>
    <n v="1.62806251682923E-3"/>
    <n v="2.4878130751909602"/>
    <n v="3.3265306122448899"/>
    <n v="985"/>
    <n v="6.1652941937050239"/>
    <n v="78"/>
    <n v="0"/>
    <n v="0"/>
    <n v="8.9297875502381636"/>
    <n v="1413"/>
    <n v="0"/>
  </r>
  <r>
    <s v="North Coast"/>
    <x v="78"/>
    <n v="3"/>
    <n v="9.11125679404606"/>
    <n v="6"/>
    <n v="10.285368999999999"/>
    <n v="4"/>
    <n v="8.0985417298506905E-5"/>
    <n v="1655.7072162079901"/>
    <n v="132.48797607421801"/>
    <n v="2538.4912109375"/>
    <n v="9917.517578125"/>
    <n v="1200.54956054687"/>
    <n v="23.5763278007507"/>
    <n v="504.82368469238202"/>
    <n v="1.5420354008674599"/>
    <n v="0.12521643862654"/>
    <n v="1.8132800396415401E-3"/>
    <n v="0.5"/>
    <n v="0.88584637706917302"/>
    <s v="{F9D85BA5-F081-4C89-8A4E-6F66CE119492}"/>
    <n v="42631108"/>
    <s v="PETALUMA C 1108"/>
    <n v="618"/>
    <n v="38.2276127648582"/>
    <n v="-122.663411537625"/>
    <x v="78"/>
    <n v="205"/>
    <n v="260"/>
    <n v="38879.506177432399"/>
    <n v="17463.5087995133"/>
    <n v="21415.997377919"/>
    <n v="13883.028191355101"/>
    <n v="13251.2422972652"/>
    <n v="7.2531201585661603E-3"/>
    <n v="3.2394166919402702E-4"/>
    <n v="3.0370855980153499"/>
    <n v="1.5"/>
    <n v="192"/>
    <n v="0.50086575450616"/>
    <n v="79"/>
    <n v="0"/>
    <n v="0"/>
    <n v="8.6265111102905099"/>
    <n v="853"/>
    <n v="0"/>
  </r>
  <r>
    <s v="North Valley"/>
    <x v="79"/>
    <n v="65"/>
    <n v="224.93099050517301"/>
    <n v="951"/>
    <n v="476.0686"/>
    <n v="156"/>
    <n v="4.11241818337424E-5"/>
    <n v="3115.23109356962"/>
    <n v="16.156655924570099"/>
    <n v="566.90015082265597"/>
    <n v="2950.7503291634398"/>
    <n v="104.837047920827"/>
    <n v="48.374489679502702"/>
    <n v="1203.8420370675799"/>
    <n v="1.4996596368459501"/>
    <n v="0.12450788171980701"/>
    <n v="3.9465604699837802E-4"/>
    <n v="6.8349106203995799E-2"/>
    <n v="0.47247600208063401"/>
    <s v="{E58E84BF-2C2E-494E-AE66-0D141BD137C3}"/>
    <n v="103571105"/>
    <s v="TYLER 1105"/>
    <n v="1704"/>
    <n v="40.155289783200701"/>
    <n v="-122.275480135812"/>
    <x v="79"/>
    <n v="619"/>
    <n v="609"/>
    <n v="117058.048539112"/>
    <n v="74221.159624188702"/>
    <n v="42836.888914923598"/>
    <n v="18219.636925159"/>
    <n v="12069.9756524232"/>
    <n v="6.1566343331747E-2"/>
    <n v="6.4153723660638198E-3"/>
    <n v="3.4604767770026599"/>
    <n v="6.0961538461538396"/>
    <n v="951"/>
    <n v="19.423229548289893"/>
    <n v="80"/>
    <n v="0"/>
    <n v="0"/>
    <n v="11.321154015822973"/>
    <n v="498"/>
    <n v="0"/>
  </r>
  <r>
    <s v="North Valley"/>
    <x v="80"/>
    <n v="237"/>
    <n v="480.73225643837401"/>
    <n v="2173"/>
    <n v="1082.6111000000001"/>
    <n v="351"/>
    <n v="8.4764853236887302E-5"/>
    <n v="1912.50488260525"/>
    <n v="77.614490495515"/>
    <n v="1123.6034769515099"/>
    <n v="9186.99995590865"/>
    <n v="1680.99176259151"/>
    <n v="33.288373220467903"/>
    <n v="458.11530885924998"/>
    <n v="1.4205871997056101"/>
    <n v="0.12449532137371699"/>
    <n v="3.19100833005063E-3"/>
    <n v="0.10906580763920801"/>
    <n v="0.44404889581318202"/>
    <s v="{C223429B-0181-4823-A81C-029389E1A395}"/>
    <n v="102931103"/>
    <s v="COTTONWOOD 1103"/>
    <n v="1348"/>
    <n v="40.359169304393497"/>
    <n v="-122.33775191567101"/>
    <x v="80"/>
    <n v="535"/>
    <n v="624"/>
    <n v="87935.797088773194"/>
    <n v="51202.562668296297"/>
    <n v="36733.234420476598"/>
    <n v="45791.582422512802"/>
    <n v="32482.831168735"/>
    <n v="1.12004392384777"/>
    <n v="2.97524634861474E-2"/>
    <n v="2.0284061453095901"/>
    <n v="6.1908831908831896"/>
    <n v="90"/>
    <n v="43.697857802174667"/>
    <n v="81"/>
    <n v="0"/>
    <n v="0"/>
    <n v="28.453561361459201"/>
    <n v="467"/>
    <n v="0"/>
  </r>
  <r>
    <s v="Bay Area"/>
    <x v="81"/>
    <n v="5"/>
    <n v="6.2694385703766899"/>
    <n v="55"/>
    <n v="34.203673999999999"/>
    <n v="16"/>
    <n v="7.1117874881565499E-5"/>
    <n v="1563.3640251889999"/>
    <n v="16.095229471723201"/>
    <n v="974.60069974263502"/>
    <n v="8640.4209518432599"/>
    <n v="232.80132936872499"/>
    <n v="21.757051909342401"/>
    <n v="401.10281997918997"/>
    <n v="1.38108406960964"/>
    <n v="0.123390105874603"/>
    <n v="5.42872683013229E-4"/>
    <n v="9.0909090909090898E-2"/>
    <n v="0.18329722451395999"/>
    <s v="{07D78386-6A73-46DA-81CA-B20D2445579F}"/>
    <n v="43201102"/>
    <s v="STAFFORD 1102"/>
    <n v="1202"/>
    <n v="38.122144314373003"/>
    <n v="-122.622375195445"/>
    <x v="81"/>
    <n v="53"/>
    <n v="37"/>
    <n v="25331.214806076499"/>
    <n v="12713.888248404501"/>
    <n v="12617.3265576719"/>
    <n v="11742.1904050996"/>
    <n v="12617.3265576719"/>
    <n v="8.6859629282116605E-3"/>
    <n v="1.13788599810504E-3"/>
    <n v="1.25388771407533"/>
    <n v="3.4375"/>
    <n v="745"/>
    <n v="1.974241693993648"/>
    <n v="82"/>
    <n v="0"/>
    <n v="0"/>
    <n v="7.2962565942071436"/>
    <n v="1657"/>
    <n v="0"/>
  </r>
  <r>
    <s v="North Coast"/>
    <x v="82"/>
    <n v="819"/>
    <n v="1180.0149009469401"/>
    <n v="989"/>
    <n v="1265.491"/>
    <n v="154"/>
    <n v="1.04260467763539E-4"/>
    <n v="1014.9627153239099"/>
    <n v="32.696983745092197"/>
    <n v="3630.952759664"/>
    <n v="73429.993949858501"/>
    <n v="4113.2308464180296"/>
    <n v="4.3728450775968897"/>
    <n v="396.71220046920399"/>
    <n v="1.6251005600025099"/>
    <n v="0.123028688287364"/>
    <n v="1.5729361820522E-3"/>
    <n v="0.82810920121334597"/>
    <n v="0.93245620230203596"/>
    <s v="{CD599840-F925-4A8F-AC72-601D0F3A1898}"/>
    <n v="42771111"/>
    <s v="UKIAH 1111"/>
    <n v="534"/>
    <n v="39.176487769279497"/>
    <n v="-123.21215312573899"/>
    <x v="82"/>
    <n v="181"/>
    <n v="143"/>
    <n v="49479.899357761897"/>
    <n v="33746.6436979547"/>
    <n v="15733.255659807101"/>
    <n v="30274.402391030999"/>
    <n v="12477.049861253699"/>
    <n v="0.24223217203604"/>
    <n v="1.6056112035585102E-2"/>
    <n v="1.4407996348558501"/>
    <n v="6.4220779220779196"/>
    <n v="233"/>
    <n v="18.946417996254056"/>
    <n v="83"/>
    <n v="0"/>
    <n v="0"/>
    <n v="18.811635688117324"/>
    <n v="908"/>
    <n v="0"/>
  </r>
  <r>
    <s v="Central Coast"/>
    <x v="83"/>
    <n v="150"/>
    <n v="259.345918600331"/>
    <n v="310"/>
    <n v="347.64614999999998"/>
    <n v="79"/>
    <n v="3.7563261742699102E-5"/>
    <n v="3284.80279221093"/>
    <n v="21.746245768304899"/>
    <n v="350.05147696585402"/>
    <n v="1085.02272012208"/>
    <n v="52.560614668786002"/>
    <n v="56.976559717538201"/>
    <n v="688.60798022867698"/>
    <n v="1.37610619581198"/>
    <n v="0.122705356884117"/>
    <n v="3.7112978575614498E-4"/>
    <n v="0.483870967741935"/>
    <n v="0.74600544140596503"/>
    <s v="{615A0700-A424-4825-ACAC-C9AB34833626}"/>
    <n v="182681102"/>
    <s v="ZACA 1102"/>
    <s v="Y02"/>
    <n v="34.6502551102013"/>
    <n v="-120.09455646310199"/>
    <x v="83"/>
    <n v="245"/>
    <n v="116"/>
    <n v="32802.068959190998"/>
    <n v="21124.036449943698"/>
    <n v="11678.032509247299"/>
    <n v="15863.980233951501"/>
    <n v="7724.99507792639"/>
    <n v="2.9319253074735398E-2"/>
    <n v="2.96749767767323E-3"/>
    <n v="1.7289727906688701"/>
    <n v="3.9240506329113898"/>
    <n v="982"/>
    <n v="9.6937231938452424"/>
    <n v="84"/>
    <n v="0"/>
    <n v="0"/>
    <n v="9.8574172619506779"/>
    <n v="2390"/>
    <n v="0"/>
  </r>
  <r>
    <s v="North Valley"/>
    <x v="84"/>
    <n v="191"/>
    <n v="364.94522402579099"/>
    <n v="903"/>
    <n v="602.87570000000005"/>
    <n v="134"/>
    <n v="8.8700370018960297E-5"/>
    <n v="1511.50758502483"/>
    <n v="51.506155105910501"/>
    <n v="536.64343908031105"/>
    <n v="3942.6976079036499"/>
    <n v="570.22180247919005"/>
    <n v="33.094604234259798"/>
    <n v="287.430487171371"/>
    <n v="1.21471733833426"/>
    <n v="0.12145199118375"/>
    <n v="2.3826184360393899E-3"/>
    <n v="0.21151716500553699"/>
    <n v="0.60534077148336995"/>
    <s v="{096694C8-1954-4FED-B3CE-6072F54B2C4B}"/>
    <n v="103561102"/>
    <s v="STILLWATER 1102"/>
    <n v="48952"/>
    <n v="40.680810269812497"/>
    <n v="-122.298549965378"/>
    <x v="84"/>
    <n v="184"/>
    <n v="137"/>
    <n v="25663.887216462601"/>
    <n v="16989.952700562801"/>
    <n v="8673.9345158997803"/>
    <n v="16989.952700562801"/>
    <n v="8673.9345158997803"/>
    <n v="0.31927087042927799"/>
    <n v="1.18858495825406E-2"/>
    <n v="1.91070797919262"/>
    <n v="6.73880597014925"/>
    <n v="140"/>
    <n v="16.2745668186225"/>
    <n v="85"/>
    <n v="0"/>
    <n v="0"/>
    <n v="10.557063899501408"/>
    <n v="1237"/>
    <n v="0"/>
  </r>
  <r>
    <s v="Central Valley"/>
    <x v="85"/>
    <n v="178"/>
    <n v="351.58206139627799"/>
    <n v="1203"/>
    <n v="659.75103999999999"/>
    <n v="383"/>
    <n v="3.2264837761619003E-5"/>
    <n v="4067.0083848764002"/>
    <n v="95.074161289874198"/>
    <n v="4305.1803453726698"/>
    <n v="35736.999271987697"/>
    <n v="5896.8978347149496"/>
    <n v="48.963868384358904"/>
    <n v="902.634687451388"/>
    <n v="1.66852284224786"/>
    <n v="0.121073358786925"/>
    <n v="1.6849197067968899E-3"/>
    <n v="0.14796342477140401"/>
    <n v="0.53290111172312804"/>
    <s v="{756F4B6A-7251-46F3-9B2C-93A003B98431}"/>
    <n v="254432104"/>
    <s v="COARSEGOLD 2104"/>
    <n v="5300"/>
    <n v="37.227022599555497"/>
    <n v="-119.710197027078"/>
    <x v="85"/>
    <n v="439"/>
    <n v="426"/>
    <n v="93924.2634630377"/>
    <n v="59987.7853757872"/>
    <n v="33936.4780872505"/>
    <n v="59987.7853757872"/>
    <n v="33936.4780872505"/>
    <n v="0.64532424770321095"/>
    <n v="1.23574328627E-2"/>
    <n v="1.97518012020381"/>
    <n v="3.1409921671018202"/>
    <n v="211"/>
    <n v="46.371096415392273"/>
    <n v="86"/>
    <n v="0"/>
    <n v="0"/>
    <n v="37.27467018673827"/>
    <n v="1966"/>
    <n v="0"/>
  </r>
  <r>
    <s v="North Coast"/>
    <x v="86"/>
    <n v="95"/>
    <n v="168.07154836973299"/>
    <n v="556"/>
    <n v="295.68912"/>
    <n v="134"/>
    <n v="6.3778164211956802E-5"/>
    <n v="2008.9144532806199"/>
    <n v="22.547868907232399"/>
    <n v="224.15648506813201"/>
    <n v="1717.89432169469"/>
    <n v="118.321954184913"/>
    <n v="27.686715467147099"/>
    <n v="467.696042299368"/>
    <n v="1.50447430717411"/>
    <n v="0.12019258820407699"/>
    <n v="7.6404058498990603E-4"/>
    <n v="0.17086330935251701"/>
    <n v="0.56840627017187695"/>
    <s v="{5F8C3D5E-6EE2-44BA-8DAB-1423918270D0}"/>
    <n v="43141102"/>
    <s v="MIDDLETOWN 1102"/>
    <n v="998"/>
    <n v="38.7940771475484"/>
    <n v="-122.566271148833"/>
    <x v="86"/>
    <n v="349"/>
    <n v="682"/>
    <n v="68478.855867675302"/>
    <n v="27688.024731302201"/>
    <n v="40790.831136373003"/>
    <n v="23041.0417093826"/>
    <n v="34832.7993442277"/>
    <n v="0.10238143838864699"/>
    <n v="8.5462740044022194E-3"/>
    <n v="1.76917419336561"/>
    <n v="4.14925373134328"/>
    <n v="526"/>
    <n v="16.105806819346316"/>
    <n v="87"/>
    <n v="0"/>
    <n v="0"/>
    <n v="14.317035128000775"/>
    <n v="494"/>
    <n v="0"/>
  </r>
  <r>
    <s v="North Coast"/>
    <x v="87"/>
    <n v="52"/>
    <n v="78.674443988638998"/>
    <n v="115"/>
    <n v="95.606255000000004"/>
    <n v="32"/>
    <n v="5.6958565778586402E-5"/>
    <n v="2165.72346595505"/>
    <n v="7.9779424065103104"/>
    <n v="1187.08136933644"/>
    <n v="5410.3148157755504"/>
    <n v="81.1515277570889"/>
    <n v="25.529590643942601"/>
    <n v="1102.1313669236799"/>
    <n v="1.5945796556770799"/>
    <n v="0.119312297916208"/>
    <n v="2.2275030454999001E-4"/>
    <n v="0.45217391304347798"/>
    <n v="0.82290059720676301"/>
    <s v="{7E69B413-A223-4CCD-AF98-CC3C74EA7FDA}"/>
    <n v="43141102"/>
    <s v="MIDDLETOWN 1102"/>
    <s v="circuit_breaker"/>
    <n v="38.752835591143999"/>
    <n v="-122.608847773712"/>
    <x v="87"/>
    <n v="115"/>
    <n v="49"/>
    <n v="15060.3621405097"/>
    <n v="10581.296578141801"/>
    <n v="4479.0655623679104"/>
    <n v="7090.0727637905802"/>
    <n v="2534.4494740125701"/>
    <n v="7.1280097455996803E-3"/>
    <n v="1.8226741049147601E-3"/>
    <n v="1.5129700767045899"/>
    <n v="3.59375"/>
    <n v="1334"/>
    <n v="3.8179935333186559"/>
    <n v="88"/>
    <n v="0"/>
    <n v="0"/>
    <n v="4.4055656033093165"/>
    <n v="573"/>
    <n v="0"/>
  </r>
  <r>
    <s v="North Valley"/>
    <x v="88"/>
    <n v="271"/>
    <n v="440.041238878743"/>
    <n v="848"/>
    <n v="621.62494000000004"/>
    <n v="150"/>
    <n v="6.7060616274829899E-5"/>
    <n v="1700.2911588678201"/>
    <n v="7.3752078542634898"/>
    <n v="325.27990160830899"/>
    <n v="1304.9713527476599"/>
    <n v="24.8109097054781"/>
    <n v="25.1367108965913"/>
    <n v="777.71534983860897"/>
    <n v="1.4692625347773201"/>
    <n v="0.11922146581592501"/>
    <n v="3.0692499816278201E-4"/>
    <n v="0.31957547169811301"/>
    <n v="0.707888650045988"/>
    <s v="{53F1163A-2879-44DA-A8DC-132948A94C1B}"/>
    <n v="103351101"/>
    <s v="DESCHUTES 1101"/>
    <n v="1380"/>
    <n v="40.560697614533701"/>
    <n v="-122.18891099621599"/>
    <x v="88"/>
    <n v="301"/>
    <n v="288"/>
    <n v="57729.172542378903"/>
    <n v="37711.365847493398"/>
    <n v="20017.806694885399"/>
    <n v="27539.9826688418"/>
    <n v="11316.7995389879"/>
    <n v="4.6038749724417301E-2"/>
    <n v="1.0059092441224399E-2"/>
    <n v="1.62376840914665"/>
    <n v="5.6533333333333298"/>
    <n v="1105"/>
    <n v="17.88321987238875"/>
    <n v="89"/>
    <n v="0"/>
    <n v="0"/>
    <n v="17.112546570920898"/>
    <n v="2611"/>
    <n v="0"/>
  </r>
  <r>
    <s v="Central Coast"/>
    <x v="89"/>
    <n v="17"/>
    <n v="27.839210390156399"/>
    <n v="70"/>
    <n v="45.077514999999998"/>
    <n v="16"/>
    <n v="4.2932932842631999E-5"/>
    <n v="2719.4849950829498"/>
    <n v="30.937724643283399"/>
    <n v="571.20509698655803"/>
    <n v="2710.0382724338101"/>
    <n v="203.27219807894599"/>
    <n v="42.148368813097399"/>
    <n v="826.450341701507"/>
    <n v="1.3928373977541899"/>
    <n v="0.118811881087886"/>
    <n v="7.6832629702039401E-4"/>
    <n v="0.24285714285714199"/>
    <n v="0.61758529961725495"/>
    <s v="{9CF1253B-D8D6-49C7-BA9B-F1C1932CEBBE}"/>
    <n v="182611103"/>
    <s v="PASO ROBLES 1103"/>
    <n v="2731"/>
    <n v="35.684535216539203"/>
    <n v="-120.730004055761"/>
    <x v="89"/>
    <n v="15"/>
    <n v="13"/>
    <n v="3624.0730496176702"/>
    <n v="2616.6102479861702"/>
    <n v="1007.46280163149"/>
    <n v="2616.6102479861702"/>
    <n v="1007.46280163149"/>
    <n v="1.2293220752326301E-2"/>
    <n v="6.8692692548211198E-4"/>
    <n v="1.63760061118567"/>
    <n v="4.375"/>
    <n v="521"/>
    <n v="1.900990097406176"/>
    <n v="90"/>
    <n v="0"/>
    <n v="0"/>
    <n v="1.6258857264014146"/>
    <n v="2302"/>
    <n v="0"/>
  </r>
  <r>
    <s v="Central Valley"/>
    <x v="90"/>
    <n v="135"/>
    <n v="265.55483953922902"/>
    <n v="360"/>
    <n v="333.20960000000002"/>
    <n v="126"/>
    <n v="2.4374948665469599E-5"/>
    <n v="4832.9923127561997"/>
    <n v="42.580093383788999"/>
    <n v="5533.3974609375"/>
    <n v="32339.251953125"/>
    <n v="1377.00842285156"/>
    <n v="75.992730718379505"/>
    <n v="1399.5812279894201"/>
    <n v="1.7226963081057101"/>
    <n v="0.117262408468552"/>
    <n v="3.0861032868530802E-5"/>
    <n v="0.375"/>
    <n v="0.796960362912562"/>
    <s v="{8685FED6-DA63-4202-8ADA-3D58BFE83B0E}"/>
    <n v="252941107"/>
    <s v="TIVY VALLEY 1107"/>
    <n v="869946"/>
    <n v="36.817860611920999"/>
    <n v="-119.339602716139"/>
    <x v="90"/>
    <n v="286"/>
    <n v="299"/>
    <n v="64046.429302637502"/>
    <n v="48055.813329152603"/>
    <n v="15990.615973485001"/>
    <n v="48055.813329152603"/>
    <n v="15990.615973485001"/>
    <n v="3.88849014143488E-3"/>
    <n v="3.0712435318491701E-3"/>
    <n v="1.96707288547577"/>
    <n v="2.8571428571428501"/>
    <n v="2459"/>
    <n v="14.775063467037553"/>
    <n v="91"/>
    <n v="0"/>
    <n v="0"/>
    <n v="29.860488784148881"/>
    <n v="1423"/>
    <n v="0"/>
  </r>
  <r>
    <s v="Central Valley"/>
    <x v="91"/>
    <n v="382"/>
    <n v="808.26986092935704"/>
    <n v="1044"/>
    <n v="1049.0728999999999"/>
    <n v="307"/>
    <n v="3.9755199620737503E-5"/>
    <n v="3259.10309575464"/>
    <n v="34.610826937385802"/>
    <n v="2569.4178955954799"/>
    <n v="19541.7487403839"/>
    <n v="1713.8384329856999"/>
    <n v="44.210844135571698"/>
    <n v="807.16040637597905"/>
    <n v="1.5329264056798999"/>
    <n v="0.115078779380726"/>
    <n v="5.9963236488135398E-4"/>
    <n v="0.36590038314176199"/>
    <n v="0.77046111803906203"/>
    <s v="{87310FC6-15ED-48C6-A2E1-D0212614AC1A}"/>
    <n v="254432103"/>
    <s v="COARSEGOLD 2103"/>
    <n v="10820"/>
    <n v="37.154951883561999"/>
    <n v="-119.73432187387399"/>
    <x v="91"/>
    <n v="495"/>
    <n v="803"/>
    <n v="109378.882293676"/>
    <n v="45979.465090760103"/>
    <n v="63399.4172029158"/>
    <n v="45523.692911805003"/>
    <n v="63177.537156177699"/>
    <n v="0.18408713601857499"/>
    <n v="1.22048462835664E-2"/>
    <n v="2.1158896882967402"/>
    <n v="3.40065146579804"/>
    <n v="673"/>
    <n v="35.329185269882885"/>
    <n v="92"/>
    <n v="0"/>
    <n v="0"/>
    <n v="28.287102588301188"/>
    <n v="389"/>
    <n v="0"/>
  </r>
  <r>
    <s v="North Valley"/>
    <x v="92"/>
    <n v="26"/>
    <n v="44.689983474390097"/>
    <n v="206"/>
    <n v="90.594409999999996"/>
    <n v="42"/>
    <n v="6.8516816532965502E-5"/>
    <n v="1906.5190101564301"/>
    <n v="29.6791970791528"/>
    <n v="921.77073129514804"/>
    <n v="6215.9426316209101"/>
    <n v="391.49597939189499"/>
    <n v="34.662979341688597"/>
    <n v="528.99775732131195"/>
    <n v="1.55573113475527"/>
    <n v="0.114599407184848"/>
    <n v="1.03853722196183E-3"/>
    <n v="0.12621359223300899"/>
    <n v="0.49329734164516398"/>
    <s v="{29DB4A9A-9909-45FE-9CC1-C3F1A6A44799}"/>
    <n v="102931101"/>
    <s v="COTTONWOOD 1101"/>
    <n v="31500"/>
    <n v="40.369719817842601"/>
    <n v="-122.34423823426501"/>
    <x v="92"/>
    <n v="152"/>
    <n v="113"/>
    <n v="29022.517047867801"/>
    <n v="18970.929202616499"/>
    <n v="10051.587845251201"/>
    <n v="6089.5352493619803"/>
    <n v="2482.4302208823701"/>
    <n v="4.3618563322397101E-2"/>
    <n v="2.87770629438455E-3"/>
    <n v="1.71884551824577"/>
    <n v="4.9047619047618998"/>
    <n v="390"/>
    <n v="4.8131751017636155"/>
    <n v="93"/>
    <n v="0"/>
    <n v="0"/>
    <n v="3.7838606074313033"/>
    <n v="1034"/>
    <n v="0"/>
  </r>
  <r>
    <s v="Sierra"/>
    <x v="93"/>
    <n v="311"/>
    <n v="529.11397007649498"/>
    <n v="1707"/>
    <n v="952.90449999999998"/>
    <n v="243"/>
    <n v="4.1304216225817798E-5"/>
    <n v="2725.46836803017"/>
    <n v="31.779140002321"/>
    <n v="933.75617163568097"/>
    <n v="6696.0848819754901"/>
    <n v="402.45383768260899"/>
    <n v="43.2452745993196"/>
    <n v="464.09295040476297"/>
    <n v="1.3594085689434701"/>
    <n v="0.114378128906655"/>
    <n v="7.04858011153099E-4"/>
    <n v="0.18219097832454501"/>
    <n v="0.55526443750934995"/>
    <s v="{33D208FF-CBCA-4936-9E53-DB6042F9491A}"/>
    <n v="152701107"/>
    <s v="BELL 1107"/>
    <n v="50172"/>
    <n v="38.945935104588997"/>
    <n v="-121.12283651038599"/>
    <x v="93"/>
    <n v="301"/>
    <n v="356"/>
    <n v="54503.799443987598"/>
    <n v="29834.470334821701"/>
    <n v="24669.329109165799"/>
    <n v="27581.865258221998"/>
    <n v="20252.745262164099"/>
    <n v="0.17128049671020301"/>
    <n v="1.00369245428737E-2"/>
    <n v="1.7013310934935499"/>
    <n v="7.0246913580246897"/>
    <n v="563"/>
    <n v="27.793885324317163"/>
    <n v="94"/>
    <n v="0"/>
    <n v="0"/>
    <n v="17.138571197366662"/>
    <n v="269"/>
    <n v="0"/>
  </r>
  <r>
    <s v="Sierra"/>
    <x v="94"/>
    <n v="158"/>
    <n v="515.27733444485102"/>
    <n v="288"/>
    <n v="584.11770000000001"/>
    <n v="26"/>
    <n v="3.4504843475028403E-5"/>
    <n v="3840.7981297820302"/>
    <n v="1.0171582830419801"/>
    <n v="780.44885714165798"/>
    <n v="4025.5317685554401"/>
    <n v="9.2413805163198006"/>
    <n v="40.134274929475303"/>
    <n v="1100.9895192373201"/>
    <n v="1.6546119634921701"/>
    <n v="0.1139784010861"/>
    <n v="3.22103702342561E-5"/>
    <n v="0.54861111111111105"/>
    <n v="0.88214645063714903"/>
    <s v="{D66EDA38-27E9-4939-96F7-B9EFA1F3B789}"/>
    <n v="63801103"/>
    <s v="JAMESON 1103"/>
    <s v="circuit_breaker"/>
    <n v="38.205613927615197"/>
    <n v="-122.14759813568"/>
    <x v="94"/>
    <n v="126"/>
    <n v="74"/>
    <n v="24284.779282085499"/>
    <n v="17445.1975928504"/>
    <n v="6839.5816892350504"/>
    <n v="3720.1836937154399"/>
    <n v="3480.0242525560202"/>
    <n v="8.3746962609065802E-4"/>
    <n v="8.9712593035073897E-4"/>
    <n v="3.2612489521826"/>
    <n v="11.076923076923"/>
    <n v="2438"/>
    <n v="2.9634384282385997"/>
    <n v="95"/>
    <n v="0"/>
    <n v="0"/>
    <n v="2.3116142619476565"/>
    <n v="235"/>
    <n v="0"/>
  </r>
  <r>
    <s v="Central Valley"/>
    <x v="95"/>
    <n v="422"/>
    <n v="921.64032370382097"/>
    <n v="1591"/>
    <n v="1311.9781"/>
    <n v="473"/>
    <n v="3.5475408077000802E-5"/>
    <n v="3465.78443279665"/>
    <n v="86.555156516550298"/>
    <n v="3272.1076324259702"/>
    <n v="24017.772085549401"/>
    <n v="4605.1770824979303"/>
    <n v="49.4587840144751"/>
    <n v="675.19241200109695"/>
    <n v="1.59297648091144"/>
    <n v="0.112694114083369"/>
    <n v="1.6084501973778599E-3"/>
    <n v="0.265241986172218"/>
    <n v="0.702481458334829"/>
    <s v="{7CAE9E3D-9A6E-4166-92A3-E494C4AA002D}"/>
    <n v="254432104"/>
    <s v="COARSEGOLD 2104"/>
    <n v="10400"/>
    <n v="37.221601540001998"/>
    <n v="-119.768737506017"/>
    <x v="95"/>
    <n v="747"/>
    <n v="1107"/>
    <n v="145028.951237081"/>
    <n v="71887.274028691303"/>
    <n v="73141.677208390101"/>
    <n v="67877.184730064706"/>
    <n v="72299.438980380801"/>
    <n v="0.76079694335973203"/>
    <n v="1.6779868020421401E-2"/>
    <n v="2.1839818097246901"/>
    <n v="3.3636363636363602"/>
    <n v="228"/>
    <n v="53.304315961433538"/>
    <n v="96"/>
    <n v="0"/>
    <n v="0"/>
    <n v="42.176914152905034"/>
    <n v="2095"/>
    <n v="0"/>
  </r>
  <r>
    <s v="North Valley"/>
    <x v="96"/>
    <n v="29"/>
    <n v="72.874299362060896"/>
    <n v="889"/>
    <n v="310.97143999999997"/>
    <n v="180"/>
    <n v="4.42213827025423E-5"/>
    <n v="2751.5793284941201"/>
    <n v="10.387112699558999"/>
    <n v="349.31166695245599"/>
    <n v="1885.13734243863"/>
    <n v="51.25072766796"/>
    <n v="48.587020591894699"/>
    <n v="952.585911832335"/>
    <n v="1.4741887913809799"/>
    <n v="0.112345490833901"/>
    <n v="1.8503039877639901E-4"/>
    <n v="3.2620922384701899E-2"/>
    <n v="0.23434402981065999"/>
    <s v="{A3CC161F-1B95-41A3-B30A-2B1FE8B4155F}"/>
    <n v="103541103"/>
    <s v="RED BLUFF 1103"/>
    <n v="1702"/>
    <n v="40.164888325774399"/>
    <n v="-122.281222929137"/>
    <x v="96"/>
    <n v="242"/>
    <n v="218"/>
    <n v="46166.279163753599"/>
    <n v="29232.106427557901"/>
    <n v="16934.1727361956"/>
    <n v="26173.453415828099"/>
    <n v="13601.008254255699"/>
    <n v="3.3305471779751898E-2"/>
    <n v="7.9598488864576194E-3"/>
    <n v="2.5129068745538201"/>
    <n v="4.9388888888888802"/>
    <n v="1465"/>
    <n v="20.222188350102179"/>
    <n v="97"/>
    <n v="0"/>
    <n v="0"/>
    <n v="16.263424922446521"/>
    <n v="822"/>
    <n v="0"/>
  </r>
  <r>
    <s v="North Valley"/>
    <x v="97"/>
    <n v="161"/>
    <n v="284.218186306593"/>
    <n v="641"/>
    <n v="417.99603000000002"/>
    <n v="162"/>
    <n v="5.0314189666320897E-5"/>
    <n v="2231.36931991341"/>
    <n v="45.3778681422177"/>
    <n v="2497.6498253055101"/>
    <n v="14757.236781224199"/>
    <n v="1069.1806590408701"/>
    <n v="33.232451237278198"/>
    <n v="548.050646087269"/>
    <n v="1.4446356399559599"/>
    <n v="0.11187763330907299"/>
    <n v="1.2400504521000099E-3"/>
    <n v="0.25117004680187199"/>
    <n v="0.67995426765326905"/>
    <s v="{CB9FA698-E2B3-4923-A1DA-DA7C548C122C}"/>
    <n v="103191101"/>
    <s v="BANGOR 1101"/>
    <n v="80670"/>
    <n v="39.3882765020183"/>
    <n v="-121.405624483591"/>
    <x v="97"/>
    <n v="205"/>
    <n v="210"/>
    <n v="36819.123535307503"/>
    <n v="26656.292522143402"/>
    <n v="10162.831013164099"/>
    <n v="22220.3586967351"/>
    <n v="8471.25461040353"/>
    <n v="0.200888173240201"/>
    <n v="8.1508987259439804E-3"/>
    <n v="1.76533034973039"/>
    <n v="3.9567901234567899"/>
    <n v="310"/>
    <n v="18.124176596069827"/>
    <n v="98"/>
    <n v="0"/>
    <n v="0"/>
    <n v="13.807086503748986"/>
    <n v="2586"/>
    <n v="0"/>
  </r>
  <r>
    <s v="North Valley"/>
    <x v="98"/>
    <n v="1"/>
    <n v="1.9449774433158999"/>
    <n v="2"/>
    <n v="2.4007132000000002"/>
    <n v="2"/>
    <n v="1.08315854959073E-4"/>
    <n v="1324.8646796548101"/>
    <m/>
    <m/>
    <m/>
    <m/>
    <n v="14.505531072616501"/>
    <n v="1547.68835449218"/>
    <n v="1.9314159154891899"/>
    <n v="0.111755168934755"/>
    <n v="1.08315854959073E-4"/>
    <n v="0.5"/>
    <n v="0.81016651176476095"/>
    <s v="{10DD30DF-F524-4738-873E-62FD1482AC8A}"/>
    <n v="102781101"/>
    <s v="ELK CREEK 1101"/>
    <n v="93504"/>
    <n v="39.593027929725501"/>
    <n v="-122.54437713023501"/>
    <x v="98"/>
    <n v="23"/>
    <n v="11"/>
    <n v="4309.3871426740798"/>
    <n v="4035.0911861106702"/>
    <n v="274.29595656340598"/>
    <n v="3298.9383407497799"/>
    <n v="234.65642438825799"/>
    <n v="2.16631709918146E-4"/>
    <n v="2.16631709918146E-4"/>
    <n v="1.9449774433158999"/>
    <n v="1"/>
    <n v="1812"/>
    <n v="0.22351033786951"/>
    <n v="99"/>
    <n v="0"/>
    <n v="0"/>
    <n v="2.0498646157300313"/>
    <n v="378"/>
    <n v="0"/>
  </r>
  <r>
    <s v="North Valley"/>
    <x v="99"/>
    <n v="162"/>
    <n v="309.76710053437398"/>
    <n v="1501"/>
    <n v="667.74379999999996"/>
    <n v="251"/>
    <n v="5.9271093159188102E-5"/>
    <n v="1819.1408677330701"/>
    <n v="88.220203275636905"/>
    <n v="2038.06004128681"/>
    <n v="20422.542672285999"/>
    <n v="3041.5223665817298"/>
    <n v="29.432746761704799"/>
    <n v="464.285103253812"/>
    <n v="1.47078941210332"/>
    <n v="0.110241516290912"/>
    <n v="2.3455686471619101E-3"/>
    <n v="0.107928047968021"/>
    <n v="0.46390114352798101"/>
    <s v="{B9D0806A-E952-4DB8-821A-8A74AB16F016}"/>
    <n v="102931101"/>
    <s v="COTTONWOOD 1101"/>
    <n v="68190"/>
    <n v="40.364908171570598"/>
    <n v="-122.40625306338499"/>
    <x v="99"/>
    <n v="302"/>
    <n v="266"/>
    <n v="60538.5389331552"/>
    <n v="40765.234406076102"/>
    <n v="19773.304527078999"/>
    <n v="37929.7081318407"/>
    <n v="18487.662307874201"/>
    <n v="0.58873773043763999"/>
    <n v="1.48770443829562E-2"/>
    <n v="1.91214259589119"/>
    <n v="5.9800796812749004"/>
    <n v="144"/>
    <n v="27.670620589018913"/>
    <n v="100"/>
    <n v="0"/>
    <n v="0"/>
    <n v="23.568420671589987"/>
    <n v="534"/>
    <n v="0"/>
  </r>
  <r>
    <s v="Sierra"/>
    <x v="100"/>
    <n v="53"/>
    <n v="81.747908491733995"/>
    <n v="348"/>
    <n v="196.67071999999999"/>
    <n v="66"/>
    <n v="1.3474882959571601E-4"/>
    <n v="808.64151812664704"/>
    <n v="27.237335493368999"/>
    <n v="473.87294602356798"/>
    <n v="4314.4652229130197"/>
    <n v="327.92180784325097"/>
    <n v="15.847479155117799"/>
    <n v="224.82137662781901"/>
    <n v="1.35823946468757"/>
    <n v="0.110229213962029"/>
    <n v="2.15935180596481E-3"/>
    <n v="0.15229885057471201"/>
    <n v="0.41565877438195198"/>
    <s v="{5930D652-4C2C-456B-9C55-1601828B7C0A}"/>
    <n v="153652108"/>
    <s v="SHINGLE SPRINGS 2108"/>
    <n v="51476"/>
    <n v="38.6553907291961"/>
    <n v="-120.993400456822"/>
    <x v="100"/>
    <n v="113"/>
    <n v="58"/>
    <n v="14262.146626612201"/>
    <n v="10357.160140140701"/>
    <n v="3904.9864864715601"/>
    <n v="7007.9312557456897"/>
    <n v="2985.4971249278701"/>
    <n v="0.14251721919367799"/>
    <n v="8.8934227533172799E-3"/>
    <n v="1.5424133677685601"/>
    <n v="5.2727272727272698"/>
    <n v="165"/>
    <n v="7.2751281214939141"/>
    <n v="101"/>
    <n v="0"/>
    <n v="0"/>
    <n v="4.3545252523139553"/>
    <n v="1391"/>
    <n v="0"/>
  </r>
  <r>
    <s v="North Coast"/>
    <x v="101"/>
    <n v="247"/>
    <n v="381.65758022400001"/>
    <n v="487"/>
    <n v="457.85876000000002"/>
    <n v="82"/>
    <n v="9.98263089192134E-5"/>
    <n v="1068.1571183822"/>
    <n v="32.591004539318803"/>
    <n v="208.54905746434099"/>
    <n v="875.18536259193604"/>
    <n v="108.979323867525"/>
    <n v="21.663196252440201"/>
    <n v="325.48251545549698"/>
    <n v="1.64229440979841"/>
    <n v="0.108820261044262"/>
    <n v="1.5750249216999401E-3"/>
    <n v="0.50718685831622101"/>
    <n v="0.833570545530677"/>
    <s v="{DE7AF2D5-E911-47A4-AE78-DD80A28A5D4B}"/>
    <n v="43361103"/>
    <s v="HIGHLANDS 1103"/>
    <n v="568"/>
    <n v="38.924979170646203"/>
    <n v="-122.606886325727"/>
    <x v="101"/>
    <n v="174"/>
    <n v="389"/>
    <n v="36092.672496037798"/>
    <n v="14661.4909718811"/>
    <n v="21431.181524156498"/>
    <n v="12324.8035711306"/>
    <n v="17253.539789390001"/>
    <n v="0.129152043579395"/>
    <n v="8.1857573313754897E-3"/>
    <n v="1.54517238957085"/>
    <n v="5.9390243902439002"/>
    <n v="232"/>
    <n v="8.9232614056294839"/>
    <n v="102"/>
    <n v="0"/>
    <n v="0"/>
    <n v="7.6582755197969927"/>
    <n v="492"/>
    <n v="0"/>
  </r>
  <r>
    <s v="Sierra"/>
    <x v="102"/>
    <n v="221"/>
    <n v="331.374364253679"/>
    <n v="321"/>
    <n v="377.80914000000001"/>
    <n v="58"/>
    <n v="5.2196633485687802E-5"/>
    <n v="2009.58925629956"/>
    <n v="7.9373945289952301"/>
    <n v="35.548308949767303"/>
    <n v="148.866853405119"/>
    <n v="3.9611862085491998"/>
    <n v="37.020140361040802"/>
    <n v="323.809757965649"/>
    <n v="1.2334833617868"/>
    <n v="0.108700052578037"/>
    <n v="2.2231512395204099E-4"/>
    <n v="0.68847352024922104"/>
    <n v="0.87709461333876304"/>
    <s v="{DFD32DD3-B5D6-49B6-B12C-FD19CB6A2A45}"/>
    <n v="63601111"/>
    <s v="VACAVILLE 1111"/>
    <n v="13652"/>
    <n v="38.380132303664197"/>
    <n v="-121.99865047831"/>
    <x v="102"/>
    <n v="90"/>
    <n v="74"/>
    <n v="12049.6083209836"/>
    <n v="6983.1183014034896"/>
    <n v="5066.4900195801802"/>
    <n v="6983.1183014034896"/>
    <n v="5066.4900195801802"/>
    <n v="1.28942771892184E-2"/>
    <n v="3.0274047421698898E-3"/>
    <n v="1.4994315124600801"/>
    <n v="5.5344827586206797"/>
    <n v="1335"/>
    <n v="6.304603049526146"/>
    <n v="103"/>
    <n v="0"/>
    <n v="0"/>
    <n v="4.3391072020613874"/>
    <n v="720"/>
    <n v="0"/>
  </r>
  <r>
    <s v="Central Coast"/>
    <x v="103"/>
    <n v="14"/>
    <n v="34.745666644132001"/>
    <n v="182"/>
    <n v="135.21562"/>
    <n v="36"/>
    <n v="3.6091237461732803E-5"/>
    <n v="2505.7274754486102"/>
    <n v="33.397992181427298"/>
    <n v="308.75916121637101"/>
    <n v="1023.3772320532"/>
    <n v="63.812258300426201"/>
    <n v="39.243854616251198"/>
    <n v="409.96248625425801"/>
    <n v="1.42059979836146"/>
    <n v="0.107149113011523"/>
    <n v="6.5372511936819401E-4"/>
    <n v="7.69230769230769E-2"/>
    <n v="0.25696488426042902"/>
    <s v="{2D7A19FE-1388-4016-A42B-7364F42C4D40}"/>
    <n v="183041102"/>
    <s v="BUELLTON 1102"/>
    <s v="circuit_breaker"/>
    <n v="34.625021929545603"/>
    <n v="-120.18581406877099"/>
    <x v="103"/>
    <n v="244"/>
    <n v="375"/>
    <n v="41538.6655275917"/>
    <n v="20359.330822419699"/>
    <n v="21179.334705171899"/>
    <n v="8489.4268272365298"/>
    <n v="3070.6036624121298"/>
    <n v="2.3534104297254999E-2"/>
    <n v="1.2992845486223801E-3"/>
    <n v="2.4818333317237098"/>
    <n v="5.05555555555555"/>
    <n v="610"/>
    <n v="3.8573680684148277"/>
    <n v="104"/>
    <n v="0"/>
    <n v="0"/>
    <n v="5.27508363706679"/>
    <n v="2062"/>
    <n v="0"/>
  </r>
  <r>
    <s v="North Valley"/>
    <x v="104"/>
    <n v="108"/>
    <n v="274.948305105597"/>
    <n v="1994"/>
    <n v="762.86869999999999"/>
    <n v="408"/>
    <n v="4.6527890969859797E-5"/>
    <n v="2635.70377313776"/>
    <n v="40.075158934722602"/>
    <n v="1091.8505562503799"/>
    <n v="6850.93029983017"/>
    <n v="774.86737073785696"/>
    <n v="42.476558454841701"/>
    <n v="999.32419349759004"/>
    <n v="1.4646234608748301"/>
    <n v="0.107145722603381"/>
    <n v="7.7882696508915403E-4"/>
    <n v="5.4162487462387103E-2"/>
    <n v="0.36041366002256597"/>
    <s v="{0CEFEC1C-E5A7-4802-97C4-53CDE555B5DF}"/>
    <n v="103541101"/>
    <s v="RED BLUFF 1101"/>
    <n v="1334"/>
    <n v="40.179242815133399"/>
    <n v="-122.260063182005"/>
    <x v="104"/>
    <n v="743"/>
    <n v="676"/>
    <n v="130331.2465079"/>
    <n v="89771.639988889903"/>
    <n v="40559.606519010697"/>
    <n v="62500.917086994603"/>
    <n v="29801.056523934702"/>
    <n v="0.31776140175637502"/>
    <n v="1.8983379515702802E-2"/>
    <n v="2.5458176398666401"/>
    <n v="4.8872549019607803"/>
    <n v="511"/>
    <n v="43.715454822179446"/>
    <n v="105"/>
    <n v="0"/>
    <n v="0"/>
    <n v="38.836257351262923"/>
    <n v="1431"/>
    <n v="0"/>
  </r>
  <r>
    <s v="Central Valley"/>
    <x v="105"/>
    <n v="55"/>
    <n v="120.902661340336"/>
    <n v="431"/>
    <n v="254.30426"/>
    <n v="85"/>
    <n v="4.6096873676801499E-5"/>
    <n v="2102.2274833521401"/>
    <n v="4.1738910961375"/>
    <n v="25.790102961417698"/>
    <n v="200.694804965207"/>
    <n v="4.1198673759585898"/>
    <n v="30.8665019241983"/>
    <n v="365.02952443501499"/>
    <n v="1.6445861493839899"/>
    <n v="0.10488751493276501"/>
    <n v="1.06519136977024E-4"/>
    <n v="0.12761020881670501"/>
    <n v="0.47542522968204598"/>
    <s v="{2A4EBD50-37BC-4DE9-AE49-98B293AB7234}"/>
    <n v="254432104"/>
    <s v="COARSEGOLD 2104"/>
    <n v="10335"/>
    <n v="37.227404479109602"/>
    <n v="-119.70325417431"/>
    <x v="105"/>
    <n v="89"/>
    <n v="129"/>
    <n v="18762.000072557599"/>
    <n v="9369.0410928202"/>
    <n v="9392.9589797374192"/>
    <n v="9369.0410928202"/>
    <n v="9392.9589797374192"/>
    <n v="9.0541266430470505E-3"/>
    <n v="3.9182342625281299E-3"/>
    <n v="2.19823020618793"/>
    <n v="5.0705882352941103"/>
    <n v="1822"/>
    <n v="8.915438769285025"/>
    <n v="106"/>
    <n v="0"/>
    <n v="0"/>
    <n v="5.8216504328867806"/>
    <n v="90"/>
    <n v="0"/>
  </r>
  <r>
    <s v="Sierra"/>
    <x v="106"/>
    <n v="212"/>
    <n v="485.65187362812901"/>
    <n v="1503"/>
    <n v="902.7604"/>
    <n v="241"/>
    <n v="7.8988261007620705E-5"/>
    <n v="1279.1458709393801"/>
    <n v="29.771430654430599"/>
    <n v="366.52874888143401"/>
    <n v="1551.5976811298899"/>
    <n v="78.818320262755194"/>
    <n v="25.8289025339425"/>
    <n v="287.560146326346"/>
    <n v="1.3163533275058099"/>
    <n v="0.104692798534284"/>
    <n v="1.0951389750444799E-3"/>
    <n v="0.14105123087158999"/>
    <n v="0.53796321432780503"/>
    <s v="{61206052-9537-4FFD-A305-D8F681D781BF}"/>
    <n v="103191101"/>
    <s v="BANGOR 1101"/>
    <n v="82350"/>
    <n v="39.322157945871297"/>
    <n v="-121.39489913292699"/>
    <x v="106"/>
    <n v="395"/>
    <n v="336"/>
    <n v="62243.561857049797"/>
    <n v="35380.863306642699"/>
    <n v="26862.698550407"/>
    <n v="30346.645588250602"/>
    <n v="20482.961117273098"/>
    <n v="0.26392849298571902"/>
    <n v="1.9036170902836599E-2"/>
    <n v="2.2908107246609801"/>
    <n v="6.2365145228215697"/>
    <n v="364"/>
    <n v="25.230964446762442"/>
    <n v="107"/>
    <n v="0"/>
    <n v="0"/>
    <n v="18.856525515816866"/>
    <n v="216"/>
    <n v="0"/>
  </r>
  <r>
    <s v="North Coast"/>
    <x v="107"/>
    <n v="42"/>
    <n v="56.629907938619702"/>
    <n v="98"/>
    <n v="74.532166000000004"/>
    <n v="14"/>
    <n v="4.91386242304413E-5"/>
    <n v="1893.04317141044"/>
    <n v="0.109022951801307"/>
    <n v="3.7981815263628902"/>
    <n v="47.438931188691598"/>
    <n v="0.39006842235736"/>
    <n v="34.4032875469752"/>
    <n v="213.77307292393201"/>
    <n v="1.4345764773232501"/>
    <n v="0.104210915429502"/>
    <n v="2.4779605091396199E-5"/>
    <n v="0.42857142857142799"/>
    <n v="0.759804945125925"/>
    <s v="{801F0074-FB1F-4C52-9EC5-EE9281D564FB}"/>
    <n v="43211101"/>
    <s v="HARTLEY 1101"/>
    <n v="4710"/>
    <n v="39.040195657513998"/>
    <n v="-122.931403535659"/>
    <x v="107"/>
    <n v="22"/>
    <n v="10"/>
    <n v="2920.51264560451"/>
    <n v="2414.0516501195402"/>
    <n v="506.46099548497301"/>
    <n v="2414.0516501195402"/>
    <n v="506.46099548497301"/>
    <n v="3.4691447127954602E-4"/>
    <n v="6.8794073922617805E-4"/>
    <n v="1.3483311413957"/>
    <n v="7"/>
    <n v="2537"/>
    <n v="1.4589528160130281"/>
    <n v="108"/>
    <n v="0"/>
    <n v="0"/>
    <n v="1.5000216878864288"/>
    <n v="369"/>
    <n v="0"/>
  </r>
  <r>
    <s v="Central Valley"/>
    <x v="108"/>
    <n v="168"/>
    <n v="368.839011941509"/>
    <n v="629"/>
    <n v="521.8383"/>
    <n v="197"/>
    <n v="2.00141835493877E-5"/>
    <n v="5306.7069272364097"/>
    <n v="99.7682245282178"/>
    <n v="8082.4834569673503"/>
    <n v="64538.595565567601"/>
    <n v="8739.4188089086001"/>
    <n v="67.929787531116801"/>
    <n v="1373.5313166603801"/>
    <n v="1.77782893664945"/>
    <n v="0.10338836188172799"/>
    <n v="8.9812585263590301E-4"/>
    <n v="0.26709062003179601"/>
    <n v="0.706807068990707"/>
    <s v="{72B3FD6E-4E00-4CD9-8668-70733AC266B2}"/>
    <n v="254151102"/>
    <s v="AUBERRY 1102"/>
    <n v="37466"/>
    <n v="37.012008027876497"/>
    <n v="-119.526863007614"/>
    <x v="108"/>
    <n v="448"/>
    <n v="366"/>
    <n v="85086.045301857797"/>
    <n v="50914.891898939903"/>
    <n v="34171.153402918098"/>
    <n v="50295.164757487197"/>
    <n v="34016.000980168901"/>
    <n v="0.176930792969272"/>
    <n v="3.9427941592293696E-3"/>
    <n v="2.19547030917564"/>
    <n v="3.1928934010152199"/>
    <n v="446"/>
    <n v="20.367507290700416"/>
    <n v="109"/>
    <n v="0"/>
    <n v="0"/>
    <n v="31.251956820524576"/>
    <n v="1805"/>
    <n v="0"/>
  </r>
  <r>
    <s v="North Valley"/>
    <x v="109"/>
    <n v="13"/>
    <n v="17.431421664165299"/>
    <n v="25"/>
    <n v="22.565819999999999"/>
    <n v="3"/>
    <n v="7.0783884439151693E-5"/>
    <n v="1366.5154947974199"/>
    <n v="1.4790681190788701E-2"/>
    <n v="0.45412820577621399"/>
    <n v="1.07146739959716"/>
    <n v="2.4206470698118201E-3"/>
    <n v="24.578907489776601"/>
    <n v="552.99867757161405"/>
    <n v="1.24926257133483"/>
    <n v="0.103062499426204"/>
    <n v="4.3649132218585298E-5"/>
    <n v="0.52"/>
    <n v="0.772470095396245"/>
    <s v="{E6C812B7-52C7-47F0-B595-32AF66AB7A9D}"/>
    <n v="103091102"/>
    <s v="CLARK ROAD 1102"/>
    <s v="circuit_breaker"/>
    <n v="39.654590385886401"/>
    <n v="-121.635209143864"/>
    <x v="109"/>
    <n v="32"/>
    <n v="14"/>
    <n v="3132.7396762954399"/>
    <n v="2454.6662602062202"/>
    <n v="678.07341608921899"/>
    <n v="1038.6995898236901"/>
    <n v="103.81859765586201"/>
    <n v="1.30947396655756E-4"/>
    <n v="2.1235165331745501E-4"/>
    <n v="1.3408785895511799"/>
    <n v="8.3333333333333304"/>
    <n v="2293"/>
    <n v="0.30918749827861203"/>
    <n v="110"/>
    <n v="0"/>
    <n v="0"/>
    <n v="0.64541780282833616"/>
    <n v="1640"/>
    <n v="0"/>
  </r>
  <r>
    <s v="Sierra"/>
    <x v="110"/>
    <n v="382"/>
    <n v="703.725960569275"/>
    <n v="1309"/>
    <n v="983.37519999999995"/>
    <n v="192"/>
    <n v="6.5000175609952694E-5"/>
    <n v="1668.4657146439099"/>
    <n v="18.586707981613699"/>
    <n v="436.529776990811"/>
    <n v="1886.6257258089299"/>
    <n v="60.805132544351402"/>
    <n v="25.404152671030399"/>
    <n v="483.42519254609903"/>
    <n v="1.3364445089052099"/>
    <n v="0.102384486712529"/>
    <n v="5.2223611980902298E-4"/>
    <n v="0.29182582123758499"/>
    <n v="0.71562306295642997"/>
    <s v="{77D006A2-E276-4C22-A5B0-EE84D8EA3177}"/>
    <n v="152921101"/>
    <s v="BROWNS VALLEY 1101"/>
    <n v="93870"/>
    <n v="39.227922110034498"/>
    <n v="-121.414220855658"/>
    <x v="110"/>
    <n v="473"/>
    <n v="411"/>
    <n v="83886.038489864295"/>
    <n v="54425.760810820902"/>
    <n v="29460.277679043302"/>
    <n v="28752.022265056399"/>
    <n v="15923.895590910601"/>
    <n v="0.100269335003332"/>
    <n v="1.24800337171109E-2"/>
    <n v="1.84221455646407"/>
    <n v="6.8177083333333304"/>
    <n v="773"/>
    <n v="19.657821448805571"/>
    <n v="111"/>
    <n v="0"/>
    <n v="0"/>
    <n v="17.865672826860362"/>
    <n v="1714"/>
    <n v="0"/>
  </r>
  <r>
    <s v="Sierra"/>
    <x v="111"/>
    <n v="108"/>
    <n v="211.051637356529"/>
    <n v="284"/>
    <n v="277.28579999999999"/>
    <n v="59"/>
    <n v="5.0442473828729402E-5"/>
    <n v="1901.2379700517199"/>
    <n v="49.722105554063504"/>
    <n v="447.70673717061601"/>
    <n v="2367.7385726725602"/>
    <n v="161.662018566824"/>
    <n v="26.8018224400364"/>
    <n v="492.050750385149"/>
    <n v="1.5600344973095299"/>
    <n v="0.101770596683388"/>
    <n v="1.1288754285796101E-3"/>
    <n v="0.38028169014084501"/>
    <n v="0.76113396196000604"/>
    <s v="{FD236456-FD03-4755-9CCD-003D8F61CBAE}"/>
    <n v="152282101"/>
    <s v="MOUNTAIN QUARRIES 2101"/>
    <n v="6953"/>
    <n v="38.898285030657199"/>
    <n v="-120.982687481683"/>
    <x v="111"/>
    <n v="77"/>
    <n v="80"/>
    <n v="17193.708538987899"/>
    <n v="9165.9911458290298"/>
    <n v="8027.7173931588704"/>
    <n v="9165.9911458290298"/>
    <n v="8027.7173931588704"/>
    <n v="6.6603650286196997E-2"/>
    <n v="2.97610595589503E-3"/>
    <n v="1.95418182737527"/>
    <n v="4.8135593220338899"/>
    <n v="351"/>
    <n v="6.0044652043198923"/>
    <n v="112"/>
    <n v="0"/>
    <n v="0"/>
    <n v="5.6954810842749302"/>
    <n v="1330"/>
    <n v="0"/>
  </r>
  <r>
    <s v="Central Coast"/>
    <x v="112"/>
    <n v="308"/>
    <n v="711.77610732848302"/>
    <n v="1032"/>
    <n v="1127.3588"/>
    <n v="134"/>
    <n v="3.1436329616336601E-5"/>
    <n v="3059.8589897747302"/>
    <n v="63.159596099081597"/>
    <n v="420.40571581805102"/>
    <n v="1272.90156580748"/>
    <n v="157.214071079512"/>
    <n v="50.370994241012099"/>
    <n v="354.99006641921397"/>
    <n v="1.35404834284711"/>
    <n v="0.101345648438021"/>
    <n v="9.8061778216735696E-4"/>
    <n v="0.29844961240309997"/>
    <n v="0.63136610070215504"/>
    <s v="{BE22BF5B-77AE-4173-893E-2D7D15CAA658}"/>
    <n v="183041102"/>
    <s v="BUELLTON 1102"/>
    <s v="Y50"/>
    <n v="34.612516813778498"/>
    <n v="-120.175733023475"/>
    <x v="112"/>
    <n v="288"/>
    <n v="326"/>
    <n v="40304.268473947399"/>
    <n v="20629.3396899738"/>
    <n v="19674.928783973501"/>
    <n v="17178.635640662898"/>
    <n v="12460.451352128901"/>
    <n v="0.131402782810425"/>
    <n v="4.2124681685891101E-3"/>
    <n v="2.3109613874301398"/>
    <n v="7.7014925373134302"/>
    <n v="418"/>
    <n v="13.580316890694816"/>
    <n v="113"/>
    <n v="0"/>
    <n v="0"/>
    <n v="10.674306006674346"/>
    <n v="33"/>
    <n v="0"/>
  </r>
  <r>
    <s v="Sierra"/>
    <x v="113"/>
    <n v="110"/>
    <n v="185.897950564929"/>
    <n v="368"/>
    <n v="285.30997000000002"/>
    <n v="49"/>
    <n v="6.1640305774540602E-5"/>
    <n v="1773.9617368922"/>
    <n v="18.724206451756402"/>
    <n v="174.90246116026"/>
    <n v="893.10015178185199"/>
    <n v="32.6475325085676"/>
    <n v="26.854388593410899"/>
    <n v="197.12607399298199"/>
    <n v="1.3697850874492099"/>
    <n v="0.10106956954056399"/>
    <n v="6.0857604166952102E-4"/>
    <n v="0.29891304347825998"/>
    <n v="0.65156486642545097"/>
    <s v="{070C906B-0802-4429-8F7B-A68007FED9B4}"/>
    <n v="152531101"/>
    <s v="FLINT 1101"/>
    <n v="750"/>
    <n v="38.869375312261802"/>
    <n v="-121.080272955239"/>
    <x v="113"/>
    <n v="171"/>
    <n v="226"/>
    <n v="29048.003245739299"/>
    <n v="14953.9777714601"/>
    <n v="14094.0254742791"/>
    <n v="7461.02826592774"/>
    <n v="4660.2428503642304"/>
    <n v="2.9820226041806501E-2"/>
    <n v="3.02037498295248E-3"/>
    <n v="1.6899813687720799"/>
    <n v="7.5102040816326499"/>
    <n v="660"/>
    <n v="4.9524089074876354"/>
    <n v="114"/>
    <n v="0"/>
    <n v="0"/>
    <n v="4.6360665946277857"/>
    <n v="860"/>
    <n v="0"/>
  </r>
  <r>
    <s v="Sierra"/>
    <x v="114"/>
    <n v="562"/>
    <n v="822.15514463228601"/>
    <n v="1193"/>
    <n v="1108.0498"/>
    <n v="164"/>
    <n v="3.4601039792838298E-5"/>
    <n v="3406.11042627702"/>
    <n v="52.452503234090599"/>
    <n v="492.75296116492802"/>
    <n v="3063.4388641948899"/>
    <n v="397.970687196489"/>
    <n v="42.524795358796297"/>
    <n v="789.424182591369"/>
    <n v="1.65327542147985"/>
    <n v="0.100435871874112"/>
    <n v="5.8541425152951697E-4"/>
    <n v="0.47108130762782902"/>
    <n v="0.74198392631291199"/>
    <s v="{82F07A4A-6ADB-4C33-B8E8-182597EEA877}"/>
    <n v="63601104"/>
    <s v="VACAVILLE 1104"/>
    <n v="6542"/>
    <n v="38.342205275511802"/>
    <n v="-122.00768318561801"/>
    <x v="114"/>
    <n v="197"/>
    <n v="153"/>
    <n v="35644.597452016103"/>
    <n v="23785.8023464121"/>
    <n v="11858.7951056039"/>
    <n v="23785.8023464121"/>
    <n v="11858.7951056039"/>
    <n v="9.6007937250840794E-2"/>
    <n v="5.67457052602549E-3"/>
    <n v="1.4629095100218601"/>
    <n v="7.2743902439024302"/>
    <n v="685"/>
    <n v="16.471482987354367"/>
    <n v="115"/>
    <n v="0"/>
    <n v="0"/>
    <n v="14.779807789792432"/>
    <n v="1749"/>
    <n v="0"/>
  </r>
  <r>
    <s v="Central Valley"/>
    <x v="115"/>
    <n v="239"/>
    <n v="641.71239655084901"/>
    <n v="1137"/>
    <n v="919.97942999999998"/>
    <n v="322"/>
    <n v="3.8448226817687199E-5"/>
    <n v="2672.3237137112801"/>
    <n v="50.008510615844301"/>
    <n v="1069.8761218504801"/>
    <n v="5702.7172373056601"/>
    <n v="761.68685406728002"/>
    <n v="38.092178232522599"/>
    <n v="696.10313680041395"/>
    <n v="1.4671096024305901"/>
    <n v="0.10040262549717199"/>
    <n v="9.1195020153780003E-4"/>
    <n v="0.210202286719437"/>
    <n v="0.69752906947827698"/>
    <s v="{B537B104-D44A-45F9-BCC9-AE639B2EEDC6}"/>
    <n v="162991101"/>
    <s v="CORRAL 1101"/>
    <n v="36652"/>
    <n v="38.178397381647002"/>
    <n v="-120.92570509335999"/>
    <x v="115"/>
    <n v="479"/>
    <n v="524"/>
    <n v="76483.846799006496"/>
    <n v="58059.3769245601"/>
    <n v="18424.4698744464"/>
    <n v="58059.3769245601"/>
    <n v="18424.4698744464"/>
    <n v="0.29364796489517098"/>
    <n v="1.23803290352952E-2"/>
    <n v="2.68498910690731"/>
    <n v="3.53105590062111"/>
    <n v="440"/>
    <n v="32.329645410089384"/>
    <n v="116"/>
    <n v="0"/>
    <n v="0"/>
    <n v="36.076413098990834"/>
    <n v="2002"/>
    <n v="0"/>
  </r>
  <r>
    <s v="Central Valley"/>
    <x v="116"/>
    <n v="117"/>
    <n v="204.88686469681201"/>
    <n v="598"/>
    <n v="349.98626999999999"/>
    <n v="151"/>
    <n v="3.01266173478054E-5"/>
    <n v="3418.15182791591"/>
    <n v="80.311644829491996"/>
    <n v="1588.9636234559"/>
    <n v="13859.093067726701"/>
    <n v="3328.9195902951601"/>
    <n v="51.820386024105602"/>
    <n v="636.70287124235301"/>
    <n v="1.5374641039513499"/>
    <n v="0.100038262882719"/>
    <n v="1.21167477855944E-3"/>
    <n v="0.19565217391304299"/>
    <n v="0.58541401181383002"/>
    <s v="{50F15232-B267-496F-ACCD-C66670CD5E1D}"/>
    <n v="254151101"/>
    <s v="AUBERRY 1101"/>
    <s v="circuit_breaker"/>
    <n v="37.0683000251612"/>
    <n v="-119.496601795063"/>
    <x v="116"/>
    <n v="337"/>
    <n v="301"/>
    <n v="47926.663323173001"/>
    <n v="29094.1651750192"/>
    <n v="18832.498148153802"/>
    <n v="29094.1651750192"/>
    <n v="18832.498148153802"/>
    <n v="0.182962891562475"/>
    <n v="4.5491192195186098E-3"/>
    <n v="1.7511697837334299"/>
    <n v="3.9602649006622501"/>
    <n v="322"/>
    <n v="15.105777695290568"/>
    <n v="117"/>
    <n v="0"/>
    <n v="0"/>
    <n v="18.078270508966856"/>
    <n v="2143"/>
    <n v="0"/>
  </r>
  <r>
    <s v="Central Valley"/>
    <x v="117"/>
    <n v="97"/>
    <n v="247.928864591039"/>
    <n v="293"/>
    <n v="305.19232"/>
    <n v="102"/>
    <n v="8.5364112362417295E-5"/>
    <n v="984.30099209451703"/>
    <n v="98.013359265485704"/>
    <n v="795.63165434896905"/>
    <n v="4878.9290582871399"/>
    <n v="542.07310389750796"/>
    <n v="13.562489223986001"/>
    <n v="575.55479701761305"/>
    <n v="1.65367431383506"/>
    <n v="9.8377688076866407E-2"/>
    <n v="4.3760790487424898E-3"/>
    <n v="0.33105802047781502"/>
    <n v="0.81236927307731899"/>
    <s v="{964B7091-3309-4D13-897C-3C72D5D00A0F}"/>
    <n v="163231101"/>
    <s v="NORTH BRANCH 1101"/>
    <n v="11206"/>
    <n v="38.185893952868703"/>
    <n v="-120.82508466402599"/>
    <x v="117"/>
    <n v="181"/>
    <n v="192"/>
    <n v="41331.390238105203"/>
    <n v="28777.667554752599"/>
    <n v="12553.7226833526"/>
    <n v="28150.151338081901"/>
    <n v="12540.820459298"/>
    <n v="0.44636006297173397"/>
    <n v="8.7071394609665696E-3"/>
    <n v="2.5559676761962802"/>
    <n v="2.87254901960784"/>
    <n v="48"/>
    <n v="10.034524183840373"/>
    <n v="118"/>
    <n v="0"/>
    <n v="0"/>
    <n v="17.49168768709529"/>
    <n v="2000"/>
    <n v="0"/>
  </r>
  <r>
    <s v="Central Valley"/>
    <x v="118"/>
    <n v="195"/>
    <n v="284.20245182477998"/>
    <n v="761"/>
    <n v="517.84090000000003"/>
    <n v="183"/>
    <n v="3.47116425135405E-5"/>
    <n v="2932.7749104568202"/>
    <n v="48.003320497000203"/>
    <n v="470.657699805091"/>
    <n v="3545.40482529879"/>
    <n v="272.66099403120302"/>
    <n v="35.672711469268599"/>
    <n v="665.29952351364204"/>
    <n v="1.6130615563991899"/>
    <n v="9.81646830115427E-2"/>
    <n v="8.5656696163121E-4"/>
    <n v="0.25624178712220702"/>
    <n v="0.54882196841075304"/>
    <s v="{778182E4-2AE7-465E-B2C9-C1ED6A0D9207}"/>
    <n v="254421103"/>
    <s v="OAKHURST 1103"/>
    <n v="63334"/>
    <n v="37.383945079899597"/>
    <n v="-119.678469217131"/>
    <x v="118"/>
    <n v="221"/>
    <n v="224"/>
    <n v="39160.3035576369"/>
    <n v="27690.745376497998"/>
    <n v="11469.5581811388"/>
    <n v="27690.745376497998"/>
    <n v="11469.5581811388"/>
    <n v="0.15675175397851099"/>
    <n v="6.3522305799779098E-3"/>
    <n v="1.4574484708963"/>
    <n v="4.1584699453551899"/>
    <n v="468"/>
    <n v="17.964136991112316"/>
    <n v="119"/>
    <n v="0"/>
    <n v="0"/>
    <n v="17.206226145339937"/>
    <n v="1709"/>
    <n v="0"/>
  </r>
  <r>
    <s v="North Coast"/>
    <x v="119"/>
    <n v="98"/>
    <n v="130.847888683517"/>
    <n v="249"/>
    <n v="183.58841000000001"/>
    <n v="64"/>
    <n v="6.7509497995388301E-5"/>
    <n v="1415.43951501796"/>
    <n v="1.4845380448232901"/>
    <n v="86.847505381056905"/>
    <n v="854.65174222820701"/>
    <n v="3.5026071725714099"/>
    <n v="19.933317247065101"/>
    <n v="742.95444041187795"/>
    <n v="1.62181967683136"/>
    <n v="9.8138614293494797E-2"/>
    <n v="8.6811927577701205E-5"/>
    <n v="0.39357429718875497"/>
    <n v="0.71272412618078296"/>
    <s v="{14B018BB-E4F3-4418-8464-262A2B2FE900}"/>
    <n v="43211101"/>
    <s v="HARTLEY 1101"/>
    <n v="698"/>
    <n v="39.080280806840101"/>
    <n v="-122.95131455888"/>
    <x v="119"/>
    <n v="117"/>
    <n v="118"/>
    <n v="28812.8787801621"/>
    <n v="16608.159782480801"/>
    <n v="12204.718997681201"/>
    <n v="9794.4644952414492"/>
    <n v="7405.3166189026697"/>
    <n v="5.5559633649728797E-3"/>
    <n v="4.3206078717048504E-3"/>
    <n v="1.33518253758691"/>
    <n v="3.890625"/>
    <n v="1933"/>
    <n v="6.280871314783667"/>
    <n v="120"/>
    <n v="0"/>
    <n v="0"/>
    <n v="6.0859961978726744"/>
    <n v="980"/>
    <n v="0"/>
  </r>
  <r>
    <s v="North Valley"/>
    <x v="120"/>
    <n v="76"/>
    <n v="131.40336377639201"/>
    <n v="319"/>
    <n v="203.27585999999999"/>
    <n v="51"/>
    <n v="4.7287800043704899E-5"/>
    <n v="2536.0683063696601"/>
    <n v="33.824001512393799"/>
    <n v="217.300807466794"/>
    <n v="753.20101058894102"/>
    <n v="33.820960943373102"/>
    <n v="51.271733428917798"/>
    <n v="404.22396719689499"/>
    <n v="1.3624414322423"/>
    <n v="9.7360855883526706E-2"/>
    <n v="8.4643464365889601E-4"/>
    <n v="0.23824451410658301"/>
    <n v="0.64642875656051202"/>
    <s v="{FC542AC7-29DE-47A0-A073-41001E21B2E1}"/>
    <n v="102911109"/>
    <s v="WYANDOTTE 1109"/>
    <n v="1520"/>
    <n v="39.458306873622"/>
    <n v="-121.53179168991601"/>
    <x v="120"/>
    <n v="392"/>
    <n v="694"/>
    <n v="68729.851614621395"/>
    <n v="31750.549006582802"/>
    <n v="36979.302608038597"/>
    <n v="5746.31270611729"/>
    <n v="4012.8664911102901"/>
    <n v="4.3168166826603703E-2"/>
    <n v="2.41167780222895E-3"/>
    <n v="1.7289916286367399"/>
    <n v="6.2549019607843102"/>
    <n v="473"/>
    <n v="4.9654036500598622"/>
    <n v="121"/>
    <n v="0"/>
    <n v="0"/>
    <n v="3.5705920725128069"/>
    <n v="87"/>
    <n v="0"/>
  </r>
  <r>
    <s v="Sierra"/>
    <x v="121"/>
    <n v="39"/>
    <n v="53.980605453295603"/>
    <n v="158"/>
    <n v="99.469679999999997"/>
    <n v="25"/>
    <n v="7.3577145085437198E-5"/>
    <n v="1286.3189920002601"/>
    <n v="24.920000681510299"/>
    <n v="584.55177043034405"/>
    <n v="2605.0054156963602"/>
    <n v="103.367256494668"/>
    <n v="23.666990890502898"/>
    <n v="640.49919433593698"/>
    <n v="1.5706194639205899"/>
    <n v="9.6932421174548103E-2"/>
    <n v="1.0301133057510001E-3"/>
    <n v="0.246835443037974"/>
    <n v="0.54268401211981299"/>
    <s v="{C1372A39-5F1C-45B4-BF7F-8FD49647E669}"/>
    <n v="152921101"/>
    <s v="BROWNS VALLEY 1101"/>
    <n v="17011"/>
    <n v="39.269121657554699"/>
    <n v="-121.36913317102299"/>
    <x v="121"/>
    <n v="26"/>
    <n v="38"/>
    <n v="5527.9465039035704"/>
    <n v="3005.3172043969498"/>
    <n v="2522.6292995066101"/>
    <n v="3005.3172043969498"/>
    <n v="2522.6292995066101"/>
    <n v="2.5752832643774998E-2"/>
    <n v="1.8394286271359299E-3"/>
    <n v="1.38411808854604"/>
    <n v="6.32"/>
    <n v="397"/>
    <n v="2.4233105293637025"/>
    <n v="122"/>
    <n v="0"/>
    <n v="0"/>
    <n v="1.8674169566133372"/>
    <n v="1411"/>
    <n v="0"/>
  </r>
  <r>
    <s v="North Valley"/>
    <x v="122"/>
    <n v="34"/>
    <n v="51.168706774681702"/>
    <n v="353"/>
    <n v="136.75629000000001"/>
    <n v="92"/>
    <n v="4.2468705586266498E-5"/>
    <n v="2265.1495879805302"/>
    <n v="35.132958922596799"/>
    <n v="2843.8353716612901"/>
    <n v="18426.535423413901"/>
    <n v="1320.2916481223699"/>
    <n v="23.3860618679421"/>
    <n v="2250.1424617520702"/>
    <n v="1.74242497656656"/>
    <n v="9.6528805103703499E-2"/>
    <n v="6.1637749616741497E-4"/>
    <n v="9.63172804532577E-2"/>
    <n v="0.37415981406729198"/>
    <s v="{8FC5AABE-9067-41E2-B562-CCB95292040F}"/>
    <n v="103571105"/>
    <s v="TYLER 1105"/>
    <n v="1536"/>
    <n v="40.158029415741701"/>
    <n v="-122.35388715431399"/>
    <x v="122"/>
    <n v="84"/>
    <n v="62"/>
    <n v="35906.044542129399"/>
    <n v="28821.6080164372"/>
    <n v="7084.4365256922501"/>
    <n v="27372.484855935199"/>
    <n v="5970.6509347150904"/>
    <n v="5.6706729647402199E-2"/>
    <n v="3.9071209139365203E-3"/>
    <n v="1.50496196396122"/>
    <n v="3.8369565217391299"/>
    <n v="654"/>
    <n v="8.8806500695407227"/>
    <n v="123"/>
    <n v="0"/>
    <n v="0"/>
    <n v="17.008468287417312"/>
    <n v="811"/>
    <n v="0"/>
  </r>
  <r>
    <s v="North Valley"/>
    <x v="123"/>
    <n v="64"/>
    <n v="103.588214517919"/>
    <n v="92"/>
    <n v="112.132774"/>
    <n v="29"/>
    <n v="7.7834903377465499E-5"/>
    <n v="1156.77667568882"/>
    <n v="0"/>
    <n v="0"/>
    <n v="0"/>
    <n v="0"/>
    <n v="11.284329932311399"/>
    <n v="1867.14997337604"/>
    <n v="1.7990540142717"/>
    <n v="9.5618095169994602E-2"/>
    <n v="7.5320302569487996E-5"/>
    <n v="0.69565217391304301"/>
    <n v="0.92379962161457996"/>
    <s v="{5BD647F3-321C-4EB8-8B86-BFCBA1FC85D4}"/>
    <n v="102781101"/>
    <s v="ELK CREEK 1101"/>
    <n v="2002"/>
    <n v="39.590527990229099"/>
    <n v="-122.5401917902"/>
    <x v="123"/>
    <n v="127"/>
    <n v="78"/>
    <n v="50566.165907128801"/>
    <n v="48388.189101452597"/>
    <n v="2177.97680567623"/>
    <n v="24592.812349879299"/>
    <n v="1071.4789885487901"/>
    <n v="2.1842887745151499E-3"/>
    <n v="2.2572121979465001E-3"/>
    <n v="1.6185658518424899"/>
    <n v="3.17241379310344"/>
    <n v="2017"/>
    <n v="2.7729247599298437"/>
    <n v="124"/>
    <n v="0"/>
    <n v="0"/>
    <n v="15.28126040265685"/>
    <n v="592"/>
    <n v="0"/>
  </r>
  <r>
    <s v="North Valley"/>
    <x v="124"/>
    <n v="157"/>
    <n v="216.24422461478801"/>
    <n v="259"/>
    <n v="254.24485999999999"/>
    <n v="43"/>
    <n v="8.9967894847748405E-5"/>
    <n v="947.60394146022497"/>
    <n v="45.978187699986002"/>
    <n v="438.14266863004502"/>
    <n v="3576.44817285298"/>
    <n v="360.86542839486702"/>
    <n v="18.064827835143898"/>
    <n v="218.74487303197299"/>
    <n v="1.2613706588745099"/>
    <n v="9.5516653304949795E-2"/>
    <n v="2.1354768558825101E-3"/>
    <n v="0.60617760617760597"/>
    <n v="0.85053529300887198"/>
    <s v="{57A4B509-FD84-475C-B34A-463055A0DAF6}"/>
    <n v="103521103"/>
    <s v="OREGON TRAIL 1103"/>
    <s v="circuit_breaker"/>
    <n v="40.619077739013001"/>
    <n v="-122.322244070106"/>
    <x v="124"/>
    <n v="59"/>
    <n v="44"/>
    <n v="7714.7113524260803"/>
    <n v="4700.2679400438001"/>
    <n v="3014.4434123822798"/>
    <n v="4346.4203495478596"/>
    <n v="3014.4434123822798"/>
    <n v="9.1825504802947905E-2"/>
    <n v="3.8686194784531801E-3"/>
    <n v="1.3773517491387799"/>
    <n v="6.0232558139534804"/>
    <n v="168"/>
    <n v="4.1072160921128411"/>
    <n v="125"/>
    <n v="0"/>
    <n v="0"/>
    <n v="2.7007395590189032"/>
    <n v="2524"/>
    <n v="0"/>
  </r>
  <r>
    <s v="North Valley"/>
    <x v="125"/>
    <n v="470"/>
    <n v="943.78821956095601"/>
    <n v="868"/>
    <n v="1072.6813"/>
    <n v="166"/>
    <n v="4.7232102686788202E-5"/>
    <n v="2125.1514044318901"/>
    <n v="33.897201772153998"/>
    <n v="1456.1518566392899"/>
    <n v="8346.2117488050008"/>
    <n v="499.82382047152402"/>
    <n v="30.755877566804401"/>
    <n v="718.92459957456401"/>
    <n v="1.52468280189008"/>
    <n v="9.5331729222360995E-2"/>
    <n v="7.7058696420190004E-4"/>
    <n v="0.54147465437788"/>
    <n v="0.87984030491861398"/>
    <s v="{E681E40E-5ECE-4E9E-921D-C13E15C00CCA}"/>
    <n v="103091102"/>
    <s v="CLARK ROAD 1102"/>
    <n v="2582"/>
    <n v="39.656965148224998"/>
    <n v="-121.631222306493"/>
    <x v="125"/>
    <n v="269"/>
    <n v="196"/>
    <n v="48916.715508764799"/>
    <n v="33761.119829846299"/>
    <n v="15155.5956789185"/>
    <n v="32088.860592294001"/>
    <n v="13553.9440287081"/>
    <n v="0.12791743605751499"/>
    <n v="7.84052904600685E-3"/>
    <n v="2.0080600416190499"/>
    <n v="5.2289156626505999"/>
    <n v="518"/>
    <n v="15.825067050911926"/>
    <n v="126"/>
    <n v="0"/>
    <n v="0"/>
    <n v="19.939087395094315"/>
    <n v="1135"/>
    <n v="0"/>
  </r>
  <r>
    <s v="North Coast"/>
    <x v="126"/>
    <n v="40"/>
    <n v="50.4189679599436"/>
    <n v="254"/>
    <n v="101.13761"/>
    <n v="38"/>
    <n v="5.9237375353404698E-5"/>
    <n v="1598.1563478610899"/>
    <n v="1.4886389696297899"/>
    <n v="36.593721899721302"/>
    <n v="420.24688217598703"/>
    <n v="2.8515250862222898"/>
    <n v="30.364112587057601"/>
    <n v="220.77916804955899"/>
    <n v="1.3773288350356201"/>
    <n v="9.4821179306087799E-2"/>
    <n v="7.61667516314153E-5"/>
    <n v="0.157480314960629"/>
    <n v="0.4985184766322"/>
    <s v="{270933AB-36E0-4F19-9FD5-2CA707CDE013}"/>
    <n v="42141102"/>
    <s v="CLEAR LAKE 1102"/>
    <n v="904"/>
    <n v="39.018311070373002"/>
    <n v="-122.91684071864201"/>
    <x v="126"/>
    <n v="46"/>
    <n v="48"/>
    <n v="9139.0863929676798"/>
    <n v="5777.0338743729599"/>
    <n v="3362.0525185947099"/>
    <n v="5254.2064198809203"/>
    <n v="3010.6143859416702"/>
    <n v="2.89433656199378E-3"/>
    <n v="2.2510202634293801E-3"/>
    <n v="1.2604741989985899"/>
    <n v="6.6842105263157796"/>
    <n v="2010"/>
    <n v="3.6032048136313364"/>
    <n v="127"/>
    <n v="0"/>
    <n v="0"/>
    <n v="3.2648114973278273"/>
    <n v="2558"/>
    <n v="0"/>
  </r>
  <r>
    <s v="Sierra"/>
    <x v="127"/>
    <n v="15"/>
    <n v="29.0167072719332"/>
    <n v="29"/>
    <n v="34.41169"/>
    <n v="4"/>
    <n v="9.7033716883743101E-5"/>
    <n v="1999.3364354335799"/>
    <n v="0.113179758191108"/>
    <n v="0.22239449620246801"/>
    <n v="0.72069984674453702"/>
    <n v="8.1808437244035304E-5"/>
    <n v="28.256637424230501"/>
    <n v="319.73478987067898"/>
    <n v="1.2948008775711"/>
    <n v="9.4696349214480197E-2"/>
    <n v="6.0983980347373202E-5"/>
    <n v="0.51724137931034397"/>
    <n v="0.84322238970940999"/>
    <s v="{7686CD28-0AD3-49A6-802B-4CD3DF814107}"/>
    <n v="153612109"/>
    <s v="CLARKSVILLE 2109"/>
    <s v="circuit_breaker"/>
    <n v="38.655769034859198"/>
    <n v="-121.059917859641"/>
    <x v="127"/>
    <n v="33"/>
    <n v="7"/>
    <n v="2062.0431732718098"/>
    <n v="1811.3753182303501"/>
    <n v="250.66785504146301"/>
    <n v="1633.6693387953301"/>
    <n v="190.79489595549001"/>
    <n v="2.43935921389493E-4"/>
    <n v="3.8813486753497202E-4"/>
    <n v="1.9344471514622099"/>
    <n v="7.25"/>
    <n v="2125"/>
    <n v="0.37878539685792079"/>
    <n v="128"/>
    <n v="0"/>
    <n v="0"/>
    <n v="1.015114750716593"/>
    <n v="2499"/>
    <n v="0"/>
  </r>
  <r>
    <s v="North Valley"/>
    <x v="128"/>
    <n v="44"/>
    <n v="131.236588822996"/>
    <n v="168"/>
    <n v="164.79564999999999"/>
    <n v="55"/>
    <n v="6.0308988461408501E-5"/>
    <n v="1943.8444789417199"/>
    <n v="22.947956085205"/>
    <n v="160.12403869628901"/>
    <n v="712.24182128906205"/>
    <n v="16.344493865966701"/>
    <n v="18.366492205316298"/>
    <n v="1972.4620370781299"/>
    <n v="1.7283186002211099"/>
    <n v="9.4585593684879704E-2"/>
    <n v="1.2656688026750499E-4"/>
    <n v="0.26190476190476097"/>
    <n v="0.79635952405988597"/>
    <s v="{D0CAFA51-0A62-4D26-BA1A-5435FD46CC21}"/>
    <n v="102781101"/>
    <s v="ELK CREEK 1101"/>
    <n v="37334"/>
    <n v="39.593662558231998"/>
    <n v="-122.544379259716"/>
    <x v="128"/>
    <n v="114"/>
    <n v="179"/>
    <n v="19829.310089529401"/>
    <n v="15414.1675003988"/>
    <n v="4415.1425891306999"/>
    <n v="15414.1675003988"/>
    <n v="4415.1425891306999"/>
    <n v="6.9611784147127704E-3"/>
    <n v="3.3169943653774598E-3"/>
    <n v="2.9826497459771999"/>
    <n v="3.0545454545454498"/>
    <n v="1714"/>
    <n v="5.2022076526683838"/>
    <n v="129"/>
    <n v="0"/>
    <n v="0"/>
    <n v="9.5779166738903037"/>
    <n v="2830"/>
    <n v="0"/>
  </r>
  <r>
    <s v="Central Valley"/>
    <x v="129"/>
    <n v="100"/>
    <n v="204.71888963997699"/>
    <n v="508"/>
    <n v="351.56569999999999"/>
    <n v="133"/>
    <n v="4.6503879699380701E-5"/>
    <n v="2072.41186026679"/>
    <n v="81.649424858983906"/>
    <n v="1067.2872006309301"/>
    <n v="9353.6100851957708"/>
    <n v="3005.7840205678099"/>
    <n v="28.791935544355901"/>
    <n v="728.75021702028698"/>
    <n v="1.6273038772712001"/>
    <n v="9.4563996639265804E-2"/>
    <n v="1.6449476389475599E-3"/>
    <n v="0.196850393700787"/>
    <n v="0.58230620083087703"/>
    <s v="{19623F95-3D51-435E-B42C-17FE4878C880}"/>
    <n v="254432103"/>
    <s v="COARSEGOLD 2103"/>
    <n v="5020"/>
    <n v="37.206521022122502"/>
    <n v="-119.714128384593"/>
    <x v="129"/>
    <n v="209"/>
    <n v="190"/>
    <n v="41345.620643403097"/>
    <n v="26968.318721571199"/>
    <n v="14377.3019218319"/>
    <n v="25953.202933451099"/>
    <n v="13841.9546514825"/>
    <n v="0.21877803598002599"/>
    <n v="6.1850160000176402E-3"/>
    <n v="2.0471888963997702"/>
    <n v="3.8195488721804498"/>
    <n v="217"/>
    <n v="12.577011553022352"/>
    <n v="130"/>
    <n v="0"/>
    <n v="0"/>
    <n v="16.126567659961442"/>
    <n v="1365"/>
    <n v="0"/>
  </r>
  <r>
    <s v="Central Valley"/>
    <x v="130"/>
    <n v="103"/>
    <n v="300.47853736231701"/>
    <n v="655"/>
    <n v="463.68360000000001"/>
    <n v="200"/>
    <n v="3.1635692002964701E-5"/>
    <n v="2995.4198899120001"/>
    <n v="43.408301576015297"/>
    <n v="2051.08319287514"/>
    <n v="10277.508204698501"/>
    <n v="571.91877545333398"/>
    <n v="46.174955620951899"/>
    <n v="819.27952013015704"/>
    <n v="1.44274336695671"/>
    <n v="9.3358823745049002E-2"/>
    <n v="6.8418307690573503E-4"/>
    <n v="0.157251908396946"/>
    <n v="0.648024949367356"/>
    <s v="{67B48D0E-E0F7-48F9-B3C0-C31311AFB61B}"/>
    <n v="162991101"/>
    <s v="CORRAL 1101"/>
    <s v="circuit_breaker"/>
    <n v="38.1015383513217"/>
    <n v="-120.92629502315199"/>
    <x v="130"/>
    <n v="390"/>
    <n v="342"/>
    <n v="57479.969415993"/>
    <n v="44068.152034225997"/>
    <n v="13411.817381766999"/>
    <n v="42004.221569163798"/>
    <n v="13265.275785330199"/>
    <n v="0.136836615381147"/>
    <n v="6.3271384005929498E-3"/>
    <n v="2.9172673530322002"/>
    <n v="3.2749999999999999"/>
    <n v="582"/>
    <n v="18.6717647490098"/>
    <n v="131"/>
    <n v="0"/>
    <n v="0"/>
    <n v="26.10020516065288"/>
    <n v="560"/>
    <n v="0"/>
  </r>
  <r>
    <s v="Sierra"/>
    <x v="131"/>
    <n v="5"/>
    <n v="10.142277801897899"/>
    <n v="56"/>
    <n v="28.904795"/>
    <n v="16"/>
    <n v="6.2621023062092704E-5"/>
    <n v="1260.9933046275901"/>
    <n v="39.545834223429303"/>
    <n v="180.06584930419899"/>
    <n v="793.311757405599"/>
    <n v="45.010596911112401"/>
    <n v="28.7688046693827"/>
    <n v="320.80259772110702"/>
    <n v="1.26742258667945"/>
    <n v="9.31638210398541E-2"/>
    <n v="4.42695097035539E-4"/>
    <n v="8.9285714285714204E-2"/>
    <n v="0.35088565442592601"/>
    <s v="{A3D1D6B2-C2DB-46A7-9A60-CC55ABB31E62}"/>
    <n v="152582109"/>
    <s v="DEL MAR 2109"/>
    <s v="circuit_breaker"/>
    <n v="38.798944610096903"/>
    <n v="-121.22091638439301"/>
    <x v="131"/>
    <n v="134"/>
    <n v="110"/>
    <n v="18273.7511901039"/>
    <n v="10524.7005121167"/>
    <n v="7749.0506779871803"/>
    <n v="3009.0839037495002"/>
    <n v="1086.14624479958"/>
    <n v="7.0831215525686197E-3"/>
    <n v="1.00193636899348E-3"/>
    <n v="2.0284555603795802"/>
    <n v="3.5"/>
    <n v="877"/>
    <n v="1.4906211366376656"/>
    <n v="132"/>
    <n v="0"/>
    <n v="0"/>
    <n v="1.8697574743567307"/>
    <n v="304"/>
    <n v="0"/>
  </r>
  <r>
    <s v="North Valley"/>
    <x v="132"/>
    <n v="414"/>
    <n v="1017.27029380104"/>
    <n v="1596"/>
    <n v="1336.6515999999999"/>
    <n v="253"/>
    <n v="4.7022646720456198E-5"/>
    <n v="2110.0806283152701"/>
    <n v="54.612002708692202"/>
    <n v="1269.6359399580199"/>
    <n v="7060.8352136943304"/>
    <n v="704.53528907143698"/>
    <n v="41.115280404484402"/>
    <n v="503.42437750513301"/>
    <n v="1.3445118792914501"/>
    <n v="9.2604179816165394E-2"/>
    <n v="1.1409370842008599E-3"/>
    <n v="0.25939849624060102"/>
    <n v="0.76105866717974902"/>
    <s v="{67B8C4D8-FEA1-4243-99E7-B5C8BD7D2FA9}"/>
    <n v="102911109"/>
    <s v="WYANDOTTE 1109"/>
    <n v="79932"/>
    <n v="39.4312633847576"/>
    <n v="-121.534778858678"/>
    <x v="132"/>
    <n v="475"/>
    <n v="471"/>
    <n v="85198.411520927504"/>
    <n v="52503.301503698996"/>
    <n v="32695.1100172283"/>
    <n v="34098.0677213913"/>
    <n v="19567.5529253571"/>
    <n v="0.288657082302819"/>
    <n v="1.18967296202754E-2"/>
    <n v="2.4571746227078402"/>
    <n v="6.3083003952569099"/>
    <n v="347"/>
    <n v="23.428857493489843"/>
    <n v="133"/>
    <n v="0"/>
    <n v="0"/>
    <n v="21.187550438108634"/>
    <n v="188"/>
    <n v="0"/>
  </r>
  <r>
    <s v="North Valley"/>
    <x v="133"/>
    <n v="1"/>
    <n v="1.2277136794000301"/>
    <n v="5"/>
    <n v="2.5085959999999998"/>
    <n v="3"/>
    <n v="3.7751284859647601E-5"/>
    <n v="3000.7677476358799"/>
    <n v="0.81024932861328103"/>
    <n v="1.7791559696197501"/>
    <n v="4.0376996994018501"/>
    <n v="6.5430868417024604E-3"/>
    <n v="44.480088268717097"/>
    <n v="875.97620264689101"/>
    <n v="1.4896755218505799"/>
    <n v="9.2310489600804499E-2"/>
    <n v="3.2397280544197799E-5"/>
    <n v="0.2"/>
    <n v="0.4894027205159"/>
    <s v="{7FAC2369-AB0B-45B1-8121-0A58A05D1C75}"/>
    <n v="103541103"/>
    <s v="RED BLUFF 1103"/>
    <s v="circuit_breaker"/>
    <n v="40.1823014866752"/>
    <n v="-122.244562975555"/>
    <x v="133"/>
    <n v="576"/>
    <n v="1856"/>
    <n v="97907.635745934604"/>
    <n v="31613.588136292401"/>
    <n v="66294.047609642002"/>
    <n v="126.60174409860799"/>
    <n v="70.765134987118003"/>
    <n v="9.7191841632593396E-5"/>
    <n v="1.13253854578942E-4"/>
    <n v="1.2277136794000301"/>
    <n v="1.6666666666666601"/>
    <n v="2434"/>
    <n v="0.27693146880241348"/>
    <n v="134"/>
    <n v="0"/>
    <n v="0"/>
    <n v="7.8666652332296153E-2"/>
    <n v="2394"/>
    <n v="0"/>
  </r>
  <r>
    <s v="North Valley"/>
    <x v="134"/>
    <n v="146"/>
    <n v="312.05044846138298"/>
    <n v="432"/>
    <n v="399.94400000000002"/>
    <n v="98"/>
    <n v="6.25975589154761E-5"/>
    <n v="1653.0310928639101"/>
    <n v="33.367298046914399"/>
    <n v="609.15019508075102"/>
    <n v="3873.5738649714799"/>
    <n v="320.95987409774301"/>
    <n v="40.857526552464201"/>
    <n v="380.61152118718098"/>
    <n v="1.32666606197551"/>
    <n v="9.2286272428711305E-2"/>
    <n v="1.0931910337378401E-3"/>
    <n v="0.33796296296296202"/>
    <n v="0.78023535362674801"/>
    <s v="{14C3CF81-5A6E-4ADC-BDB6-EF5B849D6F19}"/>
    <n v="103441102"/>
    <s v="JESSUP 1102"/>
    <n v="96554"/>
    <n v="40.438897520417598"/>
    <n v="-122.407623378219"/>
    <x v="134"/>
    <n v="270"/>
    <n v="347"/>
    <n v="45430.758295809697"/>
    <n v="24227.162399254201"/>
    <n v="21203.5958965553"/>
    <n v="12714.889723148701"/>
    <n v="8617.4202178594696"/>
    <n v="0.10713272130630799"/>
    <n v="6.1345607737166496E-3"/>
    <n v="2.1373318387765901"/>
    <n v="4.4081632653061202"/>
    <n v="365"/>
    <n v="9.0440546980137082"/>
    <n v="135"/>
    <n v="0"/>
    <n v="0"/>
    <n v="7.9006637421626316"/>
    <n v="2370"/>
    <n v="0"/>
  </r>
  <r>
    <s v="Sierra"/>
    <x v="135"/>
    <n v="193"/>
    <n v="394.85854367930301"/>
    <n v="592"/>
    <n v="517.94309999999996"/>
    <n v="144"/>
    <n v="3.2670952306388102E-5"/>
    <n v="2514.2942423013201"/>
    <n v="45.674183838771697"/>
    <n v="1401.99014548322"/>
    <n v="6157.2896180428897"/>
    <n v="521.89951568440199"/>
    <n v="47.570550445570703"/>
    <n v="1101.0672622176601"/>
    <n v="1.52737832317749"/>
    <n v="9.1662508944205898E-2"/>
    <n v="6.0198957210670103E-4"/>
    <n v="0.32601351351351299"/>
    <n v="0.76235890016730001"/>
    <s v="{302C4176-4830-4D29-8953-2FECE7A076EF}"/>
    <n v="153701104"/>
    <s v="LINCOLN 1104"/>
    <n v="51756"/>
    <n v="38.926808000624703"/>
    <n v="-121.293330169182"/>
    <x v="135"/>
    <n v="639"/>
    <n v="427"/>
    <n v="127223.002141932"/>
    <n v="91590.900528891696"/>
    <n v="35632.101613040999"/>
    <n v="24962.272944111501"/>
    <n v="11343.8679223052"/>
    <n v="8.6686498383364993E-2"/>
    <n v="4.70461713211989E-3"/>
    <n v="2.0458991900482002"/>
    <n v="4.1111111111111098"/>
    <n v="667"/>
    <n v="13.199401287965649"/>
    <n v="136"/>
    <n v="0"/>
    <n v="0"/>
    <n v="15.510832501555507"/>
    <n v="212"/>
    <n v="0"/>
  </r>
  <r>
    <s v="Central Valley"/>
    <x v="136"/>
    <n v="95"/>
    <n v="290.25294588123398"/>
    <n v="427"/>
    <n v="392.51249999999999"/>
    <n v="124"/>
    <n v="3.6727930922009498E-5"/>
    <n v="2460.3159584254399"/>
    <n v="59.590602417219301"/>
    <n v="2509.0811011535102"/>
    <n v="14443.662524805601"/>
    <n v="1943.18167712583"/>
    <n v="37.111243764959902"/>
    <n v="614.88760333099594"/>
    <n v="1.4069725928768"/>
    <n v="9.1484664184790704E-2"/>
    <n v="1.0827743191204799E-3"/>
    <n v="0.222482435597189"/>
    <n v="0.739474378152154"/>
    <s v="{BB1AB0D8-04B4-4BAF-B0BB-9DFA5174A1E7}"/>
    <n v="162991101"/>
    <s v="CORRAL 1101"/>
    <n v="12608"/>
    <n v="38.133945088415899"/>
    <n v="-120.92553839029399"/>
    <x v="136"/>
    <n v="246"/>
    <n v="268"/>
    <n v="36355.7134609528"/>
    <n v="27099.239681463601"/>
    <n v="9256.4737794891207"/>
    <n v="27099.239681463601"/>
    <n v="9256.4737794891207"/>
    <n v="0.13426401557094"/>
    <n v="4.5542634343291796E-3"/>
    <n v="3.0552941671708802"/>
    <n v="3.44354838709677"/>
    <n v="371"/>
    <n v="11.344098358914048"/>
    <n v="137"/>
    <n v="0"/>
    <n v="0"/>
    <n v="16.838681660110719"/>
    <n v="1144"/>
    <n v="0"/>
  </r>
  <r>
    <s v="Sierra"/>
    <x v="137"/>
    <n v="75"/>
    <n v="147.54018777025499"/>
    <n v="416"/>
    <n v="287.09616"/>
    <n v="80"/>
    <n v="5.6398573951810203E-5"/>
    <n v="1702.0970849980499"/>
    <n v="33.634825954213703"/>
    <n v="232.770435388599"/>
    <n v="1378.8486104948099"/>
    <n v="77.156549523798304"/>
    <n v="38.077018890716097"/>
    <n v="249.47006477951001"/>
    <n v="1.22826327681541"/>
    <n v="9.0398792445222004E-2"/>
    <n v="9.813336086708091E-4"/>
    <n v="0.18028846153846101"/>
    <n v="0.51390512263752597"/>
    <s v="{2EBA7959-7933-4246-BD38-55C2DE2602D7}"/>
    <n v="152271102"/>
    <s v="WISE 1102"/>
    <n v="2234"/>
    <n v="38.8955153303055"/>
    <n v="-121.135811157273"/>
    <x v="137"/>
    <n v="257"/>
    <n v="280"/>
    <n v="40412.581216278602"/>
    <n v="24231.785996569499"/>
    <n v="16180.795219709"/>
    <n v="24231.785996569499"/>
    <n v="16180.795219709"/>
    <n v="7.85066886936647E-2"/>
    <n v="4.5118859161448199E-3"/>
    <n v="1.96720250360341"/>
    <n v="5.2"/>
    <n v="417"/>
    <n v="7.2319033956177599"/>
    <n v="138"/>
    <n v="0"/>
    <n v="0"/>
    <n v="15.056929096474386"/>
    <n v="124"/>
    <n v="0"/>
  </r>
  <r>
    <s v="Sierra"/>
    <x v="138"/>
    <n v="1"/>
    <n v="1.2277136794000301"/>
    <n v="9"/>
    <n v="4.583958"/>
    <n v="4"/>
    <n v="1.6355225625375102E-5"/>
    <n v="5450.1775587252296"/>
    <n v="114.657039642333"/>
    <n v="436.95837402343699"/>
    <n v="2142.1054077148401"/>
    <n v="245.97430419921801"/>
    <n v="59.125553131103501"/>
    <n v="1982.2803344726501"/>
    <n v="2.111725628376"/>
    <n v="8.9773207727287405E-2"/>
    <n v="9.7102612426169799E-4"/>
    <n v="0.11111111111111099"/>
    <n v="0.26782829151255799"/>
    <s v="{BC2B156B-5F07-4313-BE60-34EF88AFE911}"/>
    <n v="63642108"/>
    <s v="PEABODY 2108"/>
    <s v="circuit_breaker"/>
    <n v="38.285337502531704"/>
    <n v="-121.97038825438599"/>
    <x v="138"/>
    <n v="52"/>
    <n v="23"/>
    <n v="6627.7078086130996"/>
    <n v="4968.21401481874"/>
    <n v="1659.49379379436"/>
    <n v="604.41345860893205"/>
    <n v="779.73850659821903"/>
    <n v="3.8841044970467902E-3"/>
    <n v="6.5420902501500596E-5"/>
    <n v="1.2277136794000301"/>
    <n v="2.25"/>
    <n v="426"/>
    <n v="0.35909283090914962"/>
    <n v="139"/>
    <n v="0"/>
    <n v="0"/>
    <n v="0.37556499518929071"/>
    <n v="451"/>
    <n v="0"/>
  </r>
  <r>
    <s v="Sierra"/>
    <x v="139"/>
    <n v="975"/>
    <n v="1585.4656086396801"/>
    <n v="2769"/>
    <n v="2314.6614"/>
    <n v="281"/>
    <n v="6.8462093525557398E-5"/>
    <n v="1483.2119297715799"/>
    <n v="15.3175422434062"/>
    <n v="73.594613443999506"/>
    <n v="319.63885736059598"/>
    <n v="13.1772838690461"/>
    <n v="29.880137172033699"/>
    <n v="186.17922174787299"/>
    <n v="1.1945013083597"/>
    <n v="8.9248635540761595E-2"/>
    <n v="4.6414611049363402E-4"/>
    <n v="0.352112676056338"/>
    <n v="0.68496654604687202"/>
    <s v="{15328E03-B147-4A5F-A6DD-FF57B3032B26}"/>
    <n v="152561103"/>
    <s v="PENRYN 1103"/>
    <n v="2198"/>
    <n v="38.863680831825903"/>
    <n v="-121.128611255802"/>
    <x v="139"/>
    <n v="404"/>
    <n v="409"/>
    <n v="57566.552493853298"/>
    <n v="33526.395792456598"/>
    <n v="24040.1567013965"/>
    <n v="32169.414860787099"/>
    <n v="23145.2756503358"/>
    <n v="0.13042505704871099"/>
    <n v="1.9237848280681601E-2"/>
    <n v="1.6261185729637699"/>
    <n v="9.8540925266903905"/>
    <n v="840"/>
    <n v="25.078866586954007"/>
    <n v="140"/>
    <n v="0"/>
    <n v="0"/>
    <n v="19.989141481462141"/>
    <n v="42"/>
    <n v="0"/>
  </r>
  <r>
    <s v="Central Coast"/>
    <x v="140"/>
    <n v="53"/>
    <n v="88.195487937631697"/>
    <n v="341"/>
    <n v="237.23042000000001"/>
    <n v="41"/>
    <n v="5.4061474656918997E-5"/>
    <n v="1738.11856258424"/>
    <n v="34.142702397939402"/>
    <n v="139.226218643941"/>
    <n v="403.767155184557"/>
    <n v="69.067242572523"/>
    <n v="57.411504706314602"/>
    <n v="256.744383259649"/>
    <n v="1.6068961736632501"/>
    <n v="8.9128414360401503E-2"/>
    <n v="7.9389005067263796E-4"/>
    <n v="0.155425219941348"/>
    <n v="0.37177140618020199"/>
    <s v="{6170E12A-002A-40B3-A4BB-42077F0D87F0}"/>
    <n v="182681102"/>
    <s v="ZACA 1102"/>
    <s v="Y48"/>
    <n v="34.6653490765881"/>
    <n v="-120.11821319593"/>
    <x v="140"/>
    <n v="263"/>
    <n v="210"/>
    <n v="34334.512023015297"/>
    <n v="19086.044044939401"/>
    <n v="15248.4679780758"/>
    <n v="6193.8860831472102"/>
    <n v="3105.3463292138499"/>
    <n v="3.2549492077578103E-2"/>
    <n v="2.2165204609336702E-3"/>
    <n v="1.66406581014399"/>
    <n v="8.3170731707316996"/>
    <n v="502"/>
    <n v="3.6542649887764616"/>
    <n v="141"/>
    <n v="0"/>
    <n v="0"/>
    <n v="3.848701189371265"/>
    <n v="2206"/>
    <n v="0"/>
  </r>
  <r>
    <s v="Sierra"/>
    <x v="141"/>
    <n v="2"/>
    <n v="5.0295165786762297"/>
    <n v="10"/>
    <n v="8.0185239999999993"/>
    <n v="5"/>
    <n v="5.4988774718367497E-5"/>
    <n v="1963.62164545922"/>
    <n v="24.936606089274001"/>
    <n v="682.35384114583303"/>
    <n v="3881.0645345051998"/>
    <n v="100.679485321044"/>
    <n v="40.231415557861297"/>
    <n v="815.87764892578105"/>
    <n v="1.31150443553924"/>
    <n v="8.8431928671639196E-2"/>
    <n v="8.3563814769149704E-4"/>
    <n v="0.2"/>
    <n v="0.62723719129541999"/>
    <s v="{C124863D-A80A-417C-8673-B1FFE62E6401}"/>
    <n v="153701104"/>
    <s v="LINCOLN 1104"/>
    <n v="5391"/>
    <n v="38.944922817058497"/>
    <n v="-121.237519831562"/>
    <x v="141"/>
    <n v="9"/>
    <n v="2"/>
    <n v="1836.0693875085101"/>
    <n v="1530.1828610755899"/>
    <n v="305.88652643291999"/>
    <n v="1530.1828610755899"/>
    <n v="305.88652643291999"/>
    <n v="4.1781907384574801E-3"/>
    <n v="2.7494387359183699E-4"/>
    <n v="2.51475828933811"/>
    <n v="2"/>
    <n v="484"/>
    <n v="0.44215964335819596"/>
    <n v="142"/>
    <n v="0"/>
    <n v="0"/>
    <n v="0.95081125456940041"/>
    <n v="194"/>
    <n v="0"/>
  </r>
  <r>
    <s v="Sierra"/>
    <x v="142"/>
    <n v="21"/>
    <n v="25.781987267400702"/>
    <n v="54"/>
    <n v="38.102786999999999"/>
    <n v="12"/>
    <n v="6.2216565311246005E-5"/>
    <n v="1443.27538430968"/>
    <n v="43.031799756921799"/>
    <n v="174.71029222756599"/>
    <n v="629.17836418747902"/>
    <n v="38.217194840497498"/>
    <n v="32.7627210617065"/>
    <n v="349.16567993164"/>
    <n v="1.2745206455389599"/>
    <n v="8.8192683153611701E-2"/>
    <n v="8.8329272735639499E-4"/>
    <n v="0.38888888888888801"/>
    <n v="0.67664308270524798"/>
    <s v="{2BBB97CC-A78B-43EC-BEB0-66A2E29BC2E3}"/>
    <n v="152561106"/>
    <s v="PENRYN 1106"/>
    <n v="51674"/>
    <n v="38.825166591383201"/>
    <n v="-121.191892519603"/>
    <x v="142"/>
    <n v="327"/>
    <n v="631"/>
    <n v="49160.550726711197"/>
    <n v="19482.409393174599"/>
    <n v="29678.1413335365"/>
    <n v="1609.1980400847999"/>
    <n v="399.23455570438699"/>
    <n v="1.05995127282767E-2"/>
    <n v="7.4659878373495303E-4"/>
    <n v="1.2277136794000301"/>
    <n v="4.5"/>
    <n v="455"/>
    <n v="1.0583121978433403"/>
    <n v="143"/>
    <n v="0"/>
    <n v="0"/>
    <n v="0.99990899536553224"/>
    <n v="1389"/>
    <n v="0"/>
  </r>
  <r>
    <s v="Central Valley"/>
    <x v="143"/>
    <n v="61"/>
    <n v="107.461431018944"/>
    <n v="312"/>
    <n v="204.15441999999999"/>
    <n v="56"/>
    <n v="7.2586503555222801E-5"/>
    <n v="1662.0000909222199"/>
    <n v="11.2868379603755"/>
    <n v="393.80466678743198"/>
    <n v="3200.6155766604802"/>
    <n v="150.795480669889"/>
    <n v="15.969145190103699"/>
    <n v="443.851347085886"/>
    <n v="1.4259639680385501"/>
    <n v="8.7976490306742705E-2"/>
    <n v="3.0047537504795501E-4"/>
    <n v="0.19551282051282001"/>
    <n v="0.52637327947199697"/>
    <s v="{D55632F8-2CFE-45BD-8046-185433E1F9AE}"/>
    <n v="254452102"/>
    <s v="MARIPOSA 2102"/>
    <n v="440236"/>
    <n v="37.486729636199698"/>
    <n v="-119.960289525025"/>
    <x v="143"/>
    <n v="62"/>
    <n v="53"/>
    <n v="12924.3418447519"/>
    <n v="6819.7347349179299"/>
    <n v="6104.6071098339899"/>
    <n v="6786.45518932499"/>
    <n v="6040.5206525438398"/>
    <n v="1.6826621002685501E-2"/>
    <n v="4.0648441990924697E-3"/>
    <n v="1.7616628035892401"/>
    <n v="5.5714285714285703"/>
    <n v="1124"/>
    <n v="4.9266834571775915"/>
    <n v="144"/>
    <n v="0"/>
    <n v="0"/>
    <n v="4.2169064474460587"/>
    <n v="1"/>
    <n v="0"/>
  </r>
  <r>
    <s v="Central Coast"/>
    <x v="144"/>
    <n v="3"/>
    <n v="9.3441734797106903"/>
    <n v="21"/>
    <n v="17.547419000000001"/>
    <n v="5"/>
    <n v="2.6620676362654099E-5"/>
    <n v="3289.6308105468702"/>
    <n v="22.490289688110298"/>
    <n v="786.47780354817701"/>
    <n v="4193.85595703125"/>
    <n v="105.03121693929"/>
    <n v="51.280973815917903"/>
    <n v="884.18332519531202"/>
    <n v="1.8057521820068301"/>
    <n v="8.7117002415512707E-2"/>
    <n v="3.99977276902063E-4"/>
    <n v="0.14285714285714199"/>
    <n v="0.53250986345728701"/>
    <s v="{9DE0BAA2-B8C4-4631-BEBA-CFB3AF750506}"/>
    <n v="182661105"/>
    <s v="SAN MIGUEL 1105"/>
    <s v="circuit_breaker"/>
    <n v="35.752157586612299"/>
    <n v="-120.684410571519"/>
    <x v="144"/>
    <n v="181"/>
    <n v="535"/>
    <n v="34348.9156140739"/>
    <n v="16697.352670078901"/>
    <n v="17651.562943994999"/>
    <n v="2410.7396219726002"/>
    <n v="426.98317605224099"/>
    <n v="1.9998863845103101E-3"/>
    <n v="1.3310338181327E-4"/>
    <n v="3.1147244932368898"/>
    <n v="4.2"/>
    <n v="944"/>
    <n v="0.4355850120775635"/>
    <n v="145"/>
    <n v="0"/>
    <n v="0"/>
    <n v="1.4979636896447366"/>
    <n v="2688"/>
    <n v="0"/>
  </r>
  <r>
    <s v="North Valley"/>
    <x v="145"/>
    <n v="12"/>
    <n v="25.579866979212099"/>
    <n v="171"/>
    <n v="68.22824"/>
    <n v="35"/>
    <n v="4.71327506862248E-5"/>
    <n v="1631.49201641336"/>
    <n v="10.0338332163169"/>
    <n v="197.34841369539399"/>
    <n v="775.23939430713597"/>
    <n v="18.6113475404177"/>
    <n v="24.5823642079053"/>
    <n v="727.42411662702"/>
    <n v="1.4831226280757299"/>
    <n v="8.6668218724178195E-2"/>
    <n v="3.7893674026382199E-4"/>
    <n v="7.0175438596491196E-2"/>
    <n v="0.37491611415953802"/>
    <s v="{38F7B678-11EB-498C-AD48-774BD4B8786F}"/>
    <n v="103261103"/>
    <s v="ANDERSON 1103"/>
    <n v="1600"/>
    <n v="40.476421282375398"/>
    <n v="-122.243006407316"/>
    <x v="145"/>
    <n v="140"/>
    <n v="152"/>
    <n v="26459.690806434799"/>
    <n v="17298.412909333001"/>
    <n v="9161.2778971017706"/>
    <n v="4989.87064033362"/>
    <n v="2292.27321238179"/>
    <n v="1.32627859092337E-2"/>
    <n v="1.6496462740178601E-3"/>
    <n v="2.1316555816010001"/>
    <n v="4.8857142857142799"/>
    <n v="970"/>
    <n v="3.0333876553462367"/>
    <n v="146"/>
    <n v="0"/>
    <n v="0"/>
    <n v="3.100560909654742"/>
    <n v="1855"/>
    <n v="0"/>
  </r>
  <r>
    <s v="Sierra"/>
    <x v="146"/>
    <n v="110"/>
    <n v="205.77923444495201"/>
    <n v="650"/>
    <n v="389.95006999999998"/>
    <n v="118"/>
    <n v="8.2724435141229096E-5"/>
    <n v="1237.4508967660199"/>
    <n v="14.8650571652603"/>
    <n v="239.18199514719501"/>
    <n v="2192.2298044120698"/>
    <n v="100.809615254402"/>
    <n v="23.046216626288601"/>
    <n v="290.47204290784998"/>
    <n v="1.3941615436036701"/>
    <n v="8.6667054502977903E-2"/>
    <n v="6.6753697418552602E-4"/>
    <n v="0.16923076923076899"/>
    <n v="0.52770661827045795"/>
    <s v="{4BF4ABD1-69F5-49AA-B8C3-8117FD378308}"/>
    <n v="153652109"/>
    <s v="SHINGLE SPRINGS 2109"/>
    <n v="35598"/>
    <n v="38.763787675113001"/>
    <n v="-120.926457492456"/>
    <x v="146"/>
    <n v="194"/>
    <n v="152"/>
    <n v="29114.3024921529"/>
    <n v="17564.714530683799"/>
    <n v="11549.5879614691"/>
    <n v="17564.714530683799"/>
    <n v="11549.5879614691"/>
    <n v="7.87693629538921E-2"/>
    <n v="9.76148334666504E-3"/>
    <n v="1.87072031313593"/>
    <n v="5.5084745762711798"/>
    <n v="600"/>
    <n v="10.226712431351393"/>
    <n v="147"/>
    <n v="0"/>
    <n v="0"/>
    <n v="10.914204232645524"/>
    <n v="464"/>
    <n v="0"/>
  </r>
  <r>
    <s v="Central Valley"/>
    <x v="147"/>
    <n v="178"/>
    <n v="470.31654718588197"/>
    <n v="647"/>
    <n v="616.84124999999995"/>
    <n v="201"/>
    <n v="1.6582440294221599E-5"/>
    <n v="5317.5438549772498"/>
    <n v="60.722940238228396"/>
    <n v="7316.2442455786204"/>
    <n v="46094.343028723502"/>
    <n v="3057.2400042736099"/>
    <n v="62.439792282619798"/>
    <n v="1295.3541753821401"/>
    <n v="1.7201602524192701"/>
    <n v="8.6088666067974204E-2"/>
    <n v="4.4967881031876902E-4"/>
    <n v="0.27511591962905702"/>
    <n v="0.76245962643930898"/>
    <s v="{2D5FBF93-4F75-44A4-A3B6-356A65A990D3}"/>
    <n v="254601103"/>
    <s v="SAND CREEK 1103"/>
    <n v="7140"/>
    <n v="36.6750896548848"/>
    <n v="-119.189912422118"/>
    <x v="147"/>
    <n v="402"/>
    <n v="365"/>
    <n v="69561.542255076507"/>
    <n v="42354.626416753199"/>
    <n v="27206.915838323399"/>
    <n v="42354.626416753199"/>
    <n v="27206.915838323399"/>
    <n v="9.0385440874072701E-2"/>
    <n v="3.33307049913855E-3"/>
    <n v="2.6422277931791101"/>
    <n v="3.21890547263681"/>
    <n v="863"/>
    <n v="17.303821879662816"/>
    <n v="148"/>
    <n v="0"/>
    <n v="0"/>
    <n v="26.317936571204353"/>
    <n v="18"/>
    <n v="0"/>
  </r>
  <r>
    <s v="Bay Area"/>
    <x v="148"/>
    <n v="40"/>
    <n v="71.668938581822204"/>
    <n v="140"/>
    <n v="119.88921000000001"/>
    <n v="26"/>
    <n v="2.3059966084614498E-5"/>
    <n v="4126.9243812777204"/>
    <n v="6.2041191493317402"/>
    <n v="1360.1749247217001"/>
    <n v="8580.1532057020795"/>
    <n v="83.479382162868504"/>
    <n v="49.476685789915201"/>
    <n v="1669.4983485295199"/>
    <n v="1.5208474993705701"/>
    <n v="8.5958872802679706E-2"/>
    <n v="7.3662267126180104E-5"/>
    <n v="0.28571428571428498"/>
    <n v="0.597793049536955"/>
    <s v="{4726E885-2A0B-4F7A-A1C6-DDA1FAC8240F}"/>
    <n v="14052103"/>
    <s v="NORTH DUBLIN 2103"/>
    <n v="11101"/>
    <n v="37.7941301559053"/>
    <n v="-121.838465260311"/>
    <x v="148"/>
    <n v="52"/>
    <n v="61"/>
    <n v="9570.9042328462001"/>
    <n v="5926.9535984670401"/>
    <n v="3643.95063437915"/>
    <n v="5926.9535984670401"/>
    <n v="3643.95063437915"/>
    <n v="1.9152189452806799E-3"/>
    <n v="5.9955911819997698E-4"/>
    <n v="1.79172346454555"/>
    <n v="5.3846153846153797"/>
    <n v="2031"/>
    <n v="2.2349306928696722"/>
    <n v="149"/>
    <n v="0"/>
    <n v="0"/>
    <n v="3.6828370844330633"/>
    <n v="2428"/>
    <n v="0"/>
  </r>
  <r>
    <s v="Sierra"/>
    <x v="149"/>
    <n v="1247"/>
    <n v="1978.4213967626999"/>
    <n v="3437"/>
    <n v="2826.3227999999999"/>
    <n v="381"/>
    <n v="6.3825912755734296E-5"/>
    <n v="1454.5313440203299"/>
    <n v="25.118538168526101"/>
    <n v="208.49543007225199"/>
    <n v="867.38150385635197"/>
    <n v="48.064324635533403"/>
    <n v="30.327549763258499"/>
    <n v="232.189591670482"/>
    <n v="1.2141720654144601"/>
    <n v="8.5748743964356694E-2"/>
    <n v="6.9165940986157595E-4"/>
    <n v="0.362816409659586"/>
    <n v="0.69999839686685905"/>
    <s v="{85595727-53BD-4D84-AD35-800A5DE277DF}"/>
    <n v="152701107"/>
    <s v="BELL 1107"/>
    <n v="2400"/>
    <n v="38.945224237382398"/>
    <n v="-121.12217183733399"/>
    <x v="149"/>
    <n v="477"/>
    <n v="559"/>
    <n v="81344.181411084093"/>
    <n v="44455.197983642902"/>
    <n v="36888.983427441402"/>
    <n v="40028.197332850999"/>
    <n v="32617.471092261501"/>
    <n v="0.26352223515725998"/>
    <n v="2.43176727599347E-2"/>
    <n v="1.5865448249901299"/>
    <n v="9.0209973753280792"/>
    <n v="573"/>
    <n v="32.670271450419904"/>
    <n v="150"/>
    <n v="0"/>
    <n v="0"/>
    <n v="24.87236100491096"/>
    <n v="2209"/>
    <n v="0"/>
  </r>
  <r>
    <s v="Central Valley"/>
    <x v="150"/>
    <n v="53"/>
    <n v="114.845170670211"/>
    <n v="472"/>
    <n v="244.96921"/>
    <n v="115"/>
    <n v="3.1356181360657099E-5"/>
    <n v="2684.3155893097701"/>
    <n v="97.885062965831096"/>
    <n v="3756.21913981329"/>
    <n v="33902.6090362592"/>
    <n v="7057.5034912880801"/>
    <n v="38.723855406304999"/>
    <n v="536.404237166695"/>
    <n v="1.5175067279649801"/>
    <n v="8.5410154595232393E-2"/>
    <n v="1.49840214216545E-3"/>
    <n v="0.11228813559322"/>
    <n v="0.46881472050563"/>
    <s v="{71E8F95F-8504-4520-9C3B-8AB71CD7CDDD}"/>
    <n v="254151102"/>
    <s v="AUBERRY 1102"/>
    <s v="R1013"/>
    <n v="37.045167428038702"/>
    <n v="-119.486373008651"/>
    <x v="150"/>
    <n v="169"/>
    <n v="144"/>
    <n v="30632.095444031202"/>
    <n v="19936.806706468898"/>
    <n v="10695.288737562199"/>
    <n v="19936.806706468898"/>
    <n v="10695.288737562199"/>
    <n v="0.17231624634902601"/>
    <n v="3.6059608564755698E-3"/>
    <n v="2.1668900126455002"/>
    <n v="4.1043478260869497"/>
    <n v="246"/>
    <n v="9.8221677784517247"/>
    <n v="151"/>
    <n v="0"/>
    <n v="0"/>
    <n v="12.388153520005286"/>
    <n v="64"/>
    <n v="0"/>
  </r>
  <r>
    <s v="Sierra"/>
    <x v="151"/>
    <n v="106"/>
    <n v="219.49268612923399"/>
    <n v="795"/>
    <n v="453.36797999999999"/>
    <n v="135"/>
    <n v="8.1427502462045297E-5"/>
    <n v="1049.7605981749"/>
    <n v="25.511131874782802"/>
    <n v="371.61185542348801"/>
    <n v="1624.8057690841099"/>
    <n v="81.718176835171803"/>
    <n v="21.2372992621527"/>
    <n v="398.49349418922702"/>
    <n v="1.4050639134866201"/>
    <n v="8.4535203745073895E-2"/>
    <n v="1.02732127861257E-3"/>
    <n v="0.133333333333333"/>
    <n v="0.48413804094832502"/>
    <s v="{868A573A-DC6D-45C3-92E0-27ABE99A6BF7}"/>
    <n v="152921101"/>
    <s v="BROWNS VALLEY 1101"/>
    <n v="1268"/>
    <n v="39.2870523930427"/>
    <n v="-121.38935705706901"/>
    <x v="151"/>
    <n v="158"/>
    <n v="130"/>
    <n v="26840.258981857602"/>
    <n v="17550.338428106301"/>
    <n v="9289.9205537512698"/>
    <n v="17547.688707758301"/>
    <n v="9289.9205537512698"/>
    <n v="0.13868837261269801"/>
    <n v="1.09927128323761E-2"/>
    <n v="2.0706857182003202"/>
    <n v="5.8888888888888804"/>
    <n v="400"/>
    <n v="11.412252505584975"/>
    <n v="152"/>
    <n v="0"/>
    <n v="0"/>
    <n v="10.903624880028485"/>
    <n v="1360"/>
    <n v="0"/>
  </r>
  <r>
    <s v="North Valley"/>
    <x v="152"/>
    <n v="22"/>
    <n v="69.708639234071299"/>
    <n v="353"/>
    <n v="146.06890000000001"/>
    <n v="82"/>
    <n v="3.88486704451213E-5"/>
    <n v="2171.0385982400999"/>
    <n v="21.422328139782199"/>
    <n v="242.216069280254"/>
    <n v="1302.7748935910099"/>
    <n v="95.493984637967301"/>
    <n v="35.319150694986597"/>
    <n v="625.74710071268601"/>
    <n v="1.51327433527969"/>
    <n v="8.4485419242046902E-2"/>
    <n v="3.9454220702577598E-4"/>
    <n v="6.23229461756373E-2"/>
    <n v="0.47723124065582401"/>
    <s v="{737A9C64-4C75-4B29-81A5-32595FB9B2D8}"/>
    <n v="103541101"/>
    <s v="RED BLUFF 1101"/>
    <n v="76020"/>
    <n v="40.2102824345207"/>
    <n v="-122.270547074869"/>
    <x v="152"/>
    <n v="204"/>
    <n v="156"/>
    <n v="37114.126319498602"/>
    <n v="23337.441434261898"/>
    <n v="13776.6848852366"/>
    <n v="14298.559066713"/>
    <n v="8520.2828425247899"/>
    <n v="3.2352460976113599E-2"/>
    <n v="3.1855909764999502E-3"/>
    <n v="3.1685745106395999"/>
    <n v="4.3048780487804796"/>
    <n v="952"/>
    <n v="6.9278043778478464"/>
    <n v="153"/>
    <n v="0"/>
    <n v="0"/>
    <n v="8.8847099458425234"/>
    <n v="366"/>
    <n v="0"/>
  </r>
  <r>
    <s v="Bay Area"/>
    <x v="153"/>
    <n v="222"/>
    <n v="520.86800277395503"/>
    <n v="672"/>
    <n v="712.41570000000002"/>
    <n v="118"/>
    <n v="3.8139127485981402E-5"/>
    <n v="2507.6221251668499"/>
    <n v="36.748951351998997"/>
    <n v="703.61385141383096"/>
    <n v="3359.2959772537001"/>
    <n v="449.34178566655498"/>
    <n v="33.283748282719401"/>
    <n v="1400.3777775420299"/>
    <n v="1.5836208260665501"/>
    <n v="8.4393663795861995E-2"/>
    <n v="5.5085205195286899E-4"/>
    <n v="0.33035714285714202"/>
    <n v="0.73112930432923495"/>
    <s v="{1E6D2AC0-4EEF-47FA-8309-E46E41F6921D}"/>
    <n v="12022212"/>
    <s v="CLAYTON 2212"/>
    <n v="2944"/>
    <n v="37.897036773546198"/>
    <n v="-121.859614483771"/>
    <x v="153"/>
    <n v="185"/>
    <n v="137"/>
    <n v="30989.260436120701"/>
    <n v="23740.831248224302"/>
    <n v="7248.4291878964004"/>
    <n v="23517.363971261399"/>
    <n v="7090.2635050052504"/>
    <n v="6.5000542130438502E-2"/>
    <n v="4.5004170433457997E-3"/>
    <n v="2.3462522647475401"/>
    <n v="5.6949152542372801"/>
    <n v="736"/>
    <n v="9.958452327911715"/>
    <n v="154"/>
    <n v="0"/>
    <n v="0"/>
    <n v="14.613007968186666"/>
    <n v="182"/>
    <n v="0"/>
  </r>
  <r>
    <s v="North Coast"/>
    <x v="154"/>
    <n v="421"/>
    <n v="543.52247318612399"/>
    <n v="635"/>
    <n v="651.13324"/>
    <n v="66"/>
    <n v="1.5199569051302099E-4"/>
    <n v="568.21393146484797"/>
    <n v="32.680971899671299"/>
    <n v="537.70835332534296"/>
    <n v="7473.6929180024299"/>
    <n v="1013.60986013616"/>
    <n v="15.0990748964589"/>
    <n v="148.55259362042599"/>
    <n v="1.3822740695693201"/>
    <n v="8.3419707862945697E-2"/>
    <n v="2.8047345173668001E-3"/>
    <n v="0.66299212598425195"/>
    <n v="0.83473310838511094"/>
    <s v="{9734DBF0-6F90-4CE9-BF04-F2CD4B5AEADC}"/>
    <n v="42661102"/>
    <s v="WILLITS 1102"/>
    <s v="circuit_breaker"/>
    <n v="39.405601515122001"/>
    <n v="-123.327097654734"/>
    <x v="154"/>
    <n v="297"/>
    <n v="786"/>
    <n v="46137.706045930099"/>
    <n v="15591.4070366986"/>
    <n v="30546.299009231399"/>
    <n v="7444.0733890799002"/>
    <n v="13342.8542863484"/>
    <n v="0.18511247814620899"/>
    <n v="1.0031715573859399E-2"/>
    <n v="1.29102725222357"/>
    <n v="9.6212121212121193"/>
    <n v="113"/>
    <n v="5.505700718954416"/>
    <n v="155"/>
    <n v="0"/>
    <n v="0"/>
    <n v="4.6255313258459667"/>
    <n v="2078"/>
    <n v="0"/>
  </r>
  <r>
    <s v="North Coast"/>
    <x v="155"/>
    <n v="1140"/>
    <n v="2158.4974651614798"/>
    <n v="1307"/>
    <n v="2240.192"/>
    <n v="131"/>
    <n v="1.63751850777771E-4"/>
    <n v="494.35186772553698"/>
    <n v="22.530428692298099"/>
    <n v="1854.4434242698101"/>
    <n v="37596.0423083399"/>
    <n v="1585.60837754878"/>
    <n v="1.5240998400218799"/>
    <n v="159.39123737698199"/>
    <n v="1.28700263172615"/>
    <n v="8.2638745214447903E-2"/>
    <n v="1.6493259783439899E-3"/>
    <n v="0.87222647283856103"/>
    <n v="0.96353239668030299"/>
    <s v="{E448EB4C-7ECC-4C43-A720-97024B873C96}"/>
    <n v="192321121"/>
    <s v="FORT SEWARD 1121"/>
    <n v="1690"/>
    <n v="40.167680029368498"/>
    <n v="-123.610888099094"/>
    <x v="155"/>
    <n v="91"/>
    <n v="77"/>
    <n v="30371.510869630201"/>
    <n v="26202.815875227901"/>
    <n v="4168.6949944023099"/>
    <n v="15633.778068461799"/>
    <n v="2859.3030238769202"/>
    <n v="0.216061703163063"/>
    <n v="2.1451492451887998E-2"/>
    <n v="1.8934188290890199"/>
    <n v="9.9770992366412194"/>
    <n v="216"/>
    <n v="10.825675623092675"/>
    <n v="156"/>
    <n v="0"/>
    <n v="0"/>
    <n v="9.7143763121781763"/>
    <n v="2291"/>
    <n v="0"/>
  </r>
  <r>
    <s v="North Coast"/>
    <x v="156"/>
    <n v="474"/>
    <n v="1388.2960815776401"/>
    <n v="758"/>
    <n v="1527.1056000000001"/>
    <n v="133"/>
    <n v="7.6043137788043403E-5"/>
    <n v="1045.6833931241799"/>
    <n v="42.844815242606799"/>
    <n v="1502.4649402560599"/>
    <n v="7340.2017273727797"/>
    <n v="835.39850431679804"/>
    <n v="24.529409629425899"/>
    <n v="265.61365040698303"/>
    <n v="1.1788375816847101"/>
    <n v="8.2527679090993594E-2"/>
    <n v="1.72408589651475E-3"/>
    <n v="0.62532981530343001"/>
    <n v="0.90910287404022405"/>
    <s v="{554E4D6F-0779-4CD2-B95F-DB489BEA9C8F}"/>
    <n v="42271105"/>
    <s v="COTATI 1105"/>
    <n v="36536"/>
    <n v="38.314169037682099"/>
    <n v="-122.736490715003"/>
    <x v="156"/>
    <n v="305"/>
    <n v="358"/>
    <n v="60809.537060913099"/>
    <n v="31836.2650055345"/>
    <n v="28973.2720553785"/>
    <n v="25960.937027651999"/>
    <n v="24566.2063170045"/>
    <n v="0.22930342423646199"/>
    <n v="1.01137373258097E-2"/>
    <n v="2.9288946868726602"/>
    <n v="5.6992481203007497"/>
    <n v="206"/>
    <n v="10.976181319102148"/>
    <n v="157"/>
    <n v="0"/>
    <n v="0"/>
    <n v="16.131373401809149"/>
    <n v="2405"/>
    <n v="0"/>
  </r>
  <r>
    <s v="North Valley"/>
    <x v="157"/>
    <n v="39"/>
    <n v="82.559767696860803"/>
    <n v="346"/>
    <n v="204.24678"/>
    <n v="49"/>
    <n v="9.6205068576655698E-5"/>
    <n v="806.59979733200601"/>
    <n v="43.197063123463103"/>
    <n v="275.23243249006202"/>
    <n v="1241.05988679699"/>
    <n v="136.52587661964799"/>
    <n v="22.559734720888901"/>
    <n v="165.66150632924399"/>
    <n v="1.21568539191265"/>
    <n v="8.1895640475853598E-2"/>
    <n v="1.62272690317558E-3"/>
    <n v="0.11271676300578"/>
    <n v="0.40421576064499198"/>
    <s v="{F8758432-B450-4943-97B4-52B80EF2F512}"/>
    <n v="103401102"/>
    <s v="GIRVAN 1102"/>
    <s v="circuit_breaker"/>
    <n v="40.513156497306902"/>
    <n v="-122.378685261619"/>
    <x v="157"/>
    <n v="246"/>
    <n v="251"/>
    <n v="45913.477955393901"/>
    <n v="33795.358623006803"/>
    <n v="12118.119332386999"/>
    <n v="5934.3740343749896"/>
    <n v="2513.4362085785801"/>
    <n v="7.9513618255603505E-2"/>
    <n v="4.7140483602561203E-3"/>
    <n v="2.1169171204323298"/>
    <n v="7.0612244897959098"/>
    <n v="225"/>
    <n v="4.0128863833168262"/>
    <n v="158"/>
    <n v="0"/>
    <n v="0"/>
    <n v="3.6874479281136217"/>
    <n v="2356"/>
    <n v="0"/>
  </r>
  <r>
    <s v="Sierra"/>
    <x v="158"/>
    <n v="406"/>
    <n v="683.61538830278198"/>
    <n v="1644"/>
    <n v="1142.8878"/>
    <n v="228"/>
    <n v="4.3889743026962202E-5"/>
    <n v="1876.51043505507"/>
    <n v="18.2609184458497"/>
    <n v="1256.9672499544799"/>
    <n v="6909.3030187199402"/>
    <n v="246.95067327988099"/>
    <n v="34.210157631618799"/>
    <n v="689.47538612172002"/>
    <n v="1.33491499957285"/>
    <n v="8.1723191050577196E-2"/>
    <n v="3.2624214504917902E-4"/>
    <n v="0.24695863746958599"/>
    <n v="0.59814741036285302"/>
    <s v="{FDA2EA55-8785-46E8-B115-1C92328E3E9B}"/>
    <n v="153701104"/>
    <s v="LINCOLN 1104"/>
    <n v="2070"/>
    <n v="38.927607979953997"/>
    <n v="-121.246889482862"/>
    <x v="158"/>
    <n v="441"/>
    <n v="338"/>
    <n v="78873.186843692994"/>
    <n v="46656.638247703202"/>
    <n v="32216.548595989701"/>
    <n v="26390.3486814852"/>
    <n v="19272.318327287201"/>
    <n v="7.4383209071212805E-2"/>
    <n v="1.00068614101473E-2"/>
    <n v="1.68378174458813"/>
    <n v="7.2105263157894699"/>
    <n v="1063"/>
    <n v="18.6328875595316"/>
    <n v="159"/>
    <n v="0"/>
    <n v="0"/>
    <n v="16.398197350563141"/>
    <n v="539"/>
    <n v="0"/>
  </r>
  <r>
    <s v="North Valley"/>
    <x v="159"/>
    <n v="48"/>
    <n v="95.727637748447094"/>
    <n v="156"/>
    <n v="133.02036000000001"/>
    <n v="44"/>
    <n v="4.5240738183400102E-5"/>
    <n v="1953.7096652303301"/>
    <n v="10.454896838350299"/>
    <n v="1176.93354781934"/>
    <n v="6990.9060466968604"/>
    <n v="167.345070438069"/>
    <n v="36.751105508004997"/>
    <n v="1537.8266523534601"/>
    <n v="1.3159694400700599"/>
    <n v="8.1472183245983695E-2"/>
    <n v="2.7194356799516199E-4"/>
    <n v="0.30769230769230699"/>
    <n v="0.71964653519987798"/>
    <s v="{0237A482-F336-4387-BDDB-C855D376A309}"/>
    <n v="103331101"/>
    <s v="CORNING 1101"/>
    <n v="82846"/>
    <n v="40.014942834229501"/>
    <n v="-122.397615971829"/>
    <x v="159"/>
    <n v="90"/>
    <n v="157"/>
    <n v="14961.184283131801"/>
    <n v="8126.0048609989999"/>
    <n v="6835.17942213284"/>
    <n v="7599.2355513550201"/>
    <n v="6175.1189198310803"/>
    <n v="1.1965516991787099E-2"/>
    <n v="1.9905924800696002E-3"/>
    <n v="1.99432578642598"/>
    <n v="3.5454545454545401"/>
    <n v="1199"/>
    <n v="3.5847760628232828"/>
    <n v="160"/>
    <n v="0"/>
    <n v="0"/>
    <n v="4.7219445937810205"/>
    <n v="807"/>
    <n v="0"/>
  </r>
  <r>
    <s v="North Valley"/>
    <x v="160"/>
    <n v="14"/>
    <n v="43.203316275550698"/>
    <n v="225"/>
    <n v="90.194109999999995"/>
    <n v="45"/>
    <n v="4.3633527982617798E-5"/>
    <n v="1852.5099606070301"/>
    <n v="37.691782151085"/>
    <n v="296.02625723282398"/>
    <n v="1321.4558459222301"/>
    <n v="80.845334746597203"/>
    <n v="42.075909879472498"/>
    <n v="510.21638149685299"/>
    <n v="1.40029499265882"/>
    <n v="8.0522138424693496E-2"/>
    <n v="6.0148576246221903E-4"/>
    <n v="6.22222222222222E-2"/>
    <n v="0.47900375851481503"/>
    <s v="{B2DB7CB9-0EE4-43E1-8597-CA558B8247E5}"/>
    <n v="103261101"/>
    <s v="ANDERSON 1101"/>
    <n v="2051"/>
    <n v="40.418768024820402"/>
    <n v="-122.28669813277899"/>
    <x v="160"/>
    <n v="81"/>
    <n v="96"/>
    <n v="12418.430188685101"/>
    <n v="8575.0635170431196"/>
    <n v="3843.3666716420598"/>
    <n v="8118.8203398736796"/>
    <n v="3843.3666716420598"/>
    <n v="2.7066859310799801E-2"/>
    <n v="1.9635087592177998E-3"/>
    <n v="3.0859511625393301"/>
    <n v="5"/>
    <n v="669"/>
    <n v="3.6234962291112072"/>
    <n v="161"/>
    <n v="0"/>
    <n v="0"/>
    <n v="5.0447995134076482"/>
    <n v="250"/>
    <n v="0"/>
  </r>
  <r>
    <s v="Central Coast"/>
    <x v="161"/>
    <n v="61"/>
    <n v="92.784508469572899"/>
    <n v="124"/>
    <n v="133.40332000000001"/>
    <n v="23"/>
    <n v="4.1552981676194697E-5"/>
    <n v="1811.15863624603"/>
    <n v="6.2883459846489104E-2"/>
    <n v="6.3656083382666102"/>
    <n v="10.6054750271141"/>
    <n v="5.2608594834566702E-3"/>
    <n v="17.474413391203601"/>
    <n v="190.996865911328"/>
    <n v="1.30829164774521"/>
    <n v="8.0049002467956695E-2"/>
    <n v="2.8948179125682499E-5"/>
    <n v="0.49193548387096703"/>
    <n v="0.69551873410814102"/>
    <s v="{90A67B0B-7B04-4738-A6BC-63EA48062380}"/>
    <n v="182742101"/>
    <s v="SAN BENITO 2101"/>
    <n v="36912"/>
    <n v="36.8383933160124"/>
    <n v="-121.520410965919"/>
    <x v="161"/>
    <n v="130"/>
    <n v="128"/>
    <n v="27401.1585428818"/>
    <n v="20320.033822054898"/>
    <n v="7081.1247208268896"/>
    <n v="7482.8922181396201"/>
    <n v="2275.3579304488399"/>
    <n v="6.65808119890698E-4"/>
    <n v="9.5571857855247799E-4"/>
    <n v="1.52105751589463"/>
    <n v="5.3913043478260798"/>
    <n v="2475"/>
    <n v="1.841127056763004"/>
    <n v="162"/>
    <n v="0"/>
    <n v="0"/>
    <n v="4.649652220477634"/>
    <n v="1803"/>
    <n v="0"/>
  </r>
  <r>
    <s v="Central Valley"/>
    <x v="162"/>
    <n v="250"/>
    <n v="359.93158753947301"/>
    <n v="1084"/>
    <n v="765.95844"/>
    <n v="146"/>
    <n v="6.5306129353340201E-5"/>
    <n v="1270.8678329664499"/>
    <n v="14.952845569086101"/>
    <n v="205.32555120269001"/>
    <n v="1475.33612380515"/>
    <n v="67.838079720149906"/>
    <n v="20.932703929812899"/>
    <n v="377.41871096989797"/>
    <n v="1.5130622003176399"/>
    <n v="7.9893840901257604E-2"/>
    <n v="5.9823827959854903E-4"/>
    <n v="0.23062730627306199"/>
    <n v="0.46991007744687702"/>
    <s v="{6E730337-737F-4AF4-89D0-F209BD78A056}"/>
    <n v="252521103"/>
    <s v="SAN JOAQUIN #2 1103"/>
    <n v="10320"/>
    <n v="37.214112622522499"/>
    <n v="-119.552465753669"/>
    <x v="162"/>
    <n v="182"/>
    <n v="192"/>
    <n v="30937.017888541301"/>
    <n v="18926.5803156375"/>
    <n v="12010.4375729037"/>
    <n v="18926.5803156375"/>
    <n v="12010.4375729037"/>
    <n v="8.7342788821388198E-2"/>
    <n v="9.5346948855876603E-3"/>
    <n v="1.4397263501578901"/>
    <n v="7.4246575342465704"/>
    <n v="674"/>
    <n v="11.66450077158361"/>
    <n v="163"/>
    <n v="0"/>
    <n v="0"/>
    <n v="11.76042813730799"/>
    <n v="1369"/>
    <n v="0"/>
  </r>
  <r>
    <s v="North Valley"/>
    <x v="163"/>
    <n v="66"/>
    <n v="174.93207760905801"/>
    <n v="369"/>
    <n v="261.03656000000001"/>
    <n v="58"/>
    <n v="4.1402260994173303E-5"/>
    <n v="2587.3304194573302"/>
    <n v="59.833924852673697"/>
    <n v="481.56321126056997"/>
    <n v="2384.7664174172601"/>
    <n v="242.91043817385699"/>
    <n v="38.235314254103002"/>
    <n v="364.29819994599598"/>
    <n v="1.4183704668077901"/>
    <n v="7.9633706526871295E-2"/>
    <n v="1.00532546924394E-3"/>
    <n v="0.17886178861788599"/>
    <n v="0.670143973586659"/>
    <s v="{E88498F1-1B51-48DF-A92A-A9C03D92520C}"/>
    <n v="102911109"/>
    <s v="WYANDOTTE 1109"/>
    <n v="5607"/>
    <n v="39.457970260854502"/>
    <n v="-121.513157986758"/>
    <x v="163"/>
    <n v="99"/>
    <n v="92"/>
    <n v="17097.463449310999"/>
    <n v="10784.9192787832"/>
    <n v="6312.5441705277199"/>
    <n v="6796.9390203577505"/>
    <n v="5342.6417794240097"/>
    <n v="5.8308877216148802E-2"/>
    <n v="2.4013311376620502E-3"/>
    <n v="2.6504860243796702"/>
    <n v="6.3620689655172402"/>
    <n v="410"/>
    <n v="4.6187549785585347"/>
    <n v="164"/>
    <n v="0"/>
    <n v="0"/>
    <n v="4.2234207960187158"/>
    <n v="1602"/>
    <n v="0"/>
  </r>
  <r>
    <s v="North Valley"/>
    <x v="164"/>
    <n v="19"/>
    <n v="30.9876019674399"/>
    <n v="81"/>
    <n v="54.651252999999997"/>
    <n v="47"/>
    <n v="4.2171884412342203E-5"/>
    <n v="1978.46341065867"/>
    <n v="9.7485269441982805"/>
    <n v="2802.6783235546"/>
    <n v="23480.283868038699"/>
    <n v="348.92369899552398"/>
    <n v="15.3809075336309"/>
    <n v="1643.44837955971"/>
    <n v="1.7384673306282501"/>
    <n v="7.8846425734908299E-2"/>
    <n v="2.0858582638321401E-4"/>
    <n v="0.234567901234567"/>
    <n v="0.56700625164311402"/>
    <s v="{9C349921-70C5-4A1B-82FC-D82E641B2142}"/>
    <n v="102781101"/>
    <s v="ELK CREEK 1101"/>
    <n v="2106"/>
    <n v="39.606401178461397"/>
    <n v="-122.54163618941701"/>
    <x v="164"/>
    <n v="72"/>
    <n v="34"/>
    <n v="22285.094735643299"/>
    <n v="21303.4581470628"/>
    <n v="981.63658858049303"/>
    <n v="21303.4581470628"/>
    <n v="981.63658858049303"/>
    <n v="9.8035338400110604E-3"/>
    <n v="1.9820785673800799E-3"/>
    <n v="1.6309264193389399"/>
    <n v="1.72340425531914"/>
    <n v="1384"/>
    <n v="3.7057820095406901"/>
    <n v="165"/>
    <n v="0"/>
    <n v="0"/>
    <n v="13.237351092298558"/>
    <n v="1613"/>
    <n v="0"/>
  </r>
  <r>
    <s v="Sierra"/>
    <x v="165"/>
    <n v="709"/>
    <n v="1334.09103237521"/>
    <n v="2025"/>
    <n v="1856.5522000000001"/>
    <n v="331"/>
    <n v="5.9039834233491798E-5"/>
    <n v="1525.4341448529999"/>
    <n v="17.529614321365599"/>
    <n v="250.83258733904"/>
    <n v="2296.5743736988102"/>
    <n v="69.239174129897506"/>
    <n v="23.395627337407099"/>
    <n v="304.03531591737197"/>
    <n v="1.41991283814352"/>
    <n v="7.8641119102731402E-2"/>
    <n v="5.6626284475823796E-4"/>
    <n v="0.35012345679012302"/>
    <n v="0.71858523517567896"/>
    <s v="{D8BA8AE4-C717-4377-92D2-0F59CC0A31DF}"/>
    <n v="152282101"/>
    <s v="MOUNTAIN QUARRIES 2101"/>
    <s v="circuit_breaker"/>
    <n v="38.914072680349598"/>
    <n v="-121.018909329438"/>
    <x v="165"/>
    <n v="395"/>
    <n v="390"/>
    <n v="64500.177310762498"/>
    <n v="40183.768156536797"/>
    <n v="24316.409154225701"/>
    <n v="40183.768156536797"/>
    <n v="24316.409154225701"/>
    <n v="0.187433001614977"/>
    <n v="1.9542185131285798E-2"/>
    <n v="1.88165166766602"/>
    <n v="6.11782477341389"/>
    <n v="717"/>
    <n v="26.030210423004092"/>
    <n v="166"/>
    <n v="0"/>
    <n v="0"/>
    <n v="24.969028203195425"/>
    <n v="83"/>
    <n v="0"/>
  </r>
  <r>
    <s v="North Coast"/>
    <x v="166"/>
    <n v="186"/>
    <n v="267.61293811336702"/>
    <n v="385"/>
    <n v="326.3005"/>
    <n v="80"/>
    <n v="6.6535491282593206E-5"/>
    <n v="994.354597344696"/>
    <n v="8.3240246397081599"/>
    <n v="567.30579393713595"/>
    <n v="5384.0943091799199"/>
    <n v="183.141252160644"/>
    <n v="15.7847621797585"/>
    <n v="312.30515792667802"/>
    <n v="1.4470962390303601"/>
    <n v="7.8231083947146604E-2"/>
    <n v="3.6284374299606599E-4"/>
    <n v="0.483116883116883"/>
    <n v="0.82014257626682596"/>
    <s v="{A05AE75B-B8B1-4EF0-A327-427A302D4FDB}"/>
    <n v="43351103"/>
    <s v="LUCERNE 1103"/>
    <n v="1280"/>
    <n v="39.127330351314598"/>
    <n v="-122.865144717153"/>
    <x v="166"/>
    <n v="359"/>
    <n v="450"/>
    <n v="68381.8740173595"/>
    <n v="38046.230933561099"/>
    <n v="30335.643083798299"/>
    <n v="11811.7207502446"/>
    <n v="7582.8687287776802"/>
    <n v="2.90274994396853E-2"/>
    <n v="5.3228393026074601E-3"/>
    <n v="1.4387792371686301"/>
    <n v="4.8125"/>
    <n v="993"/>
    <n v="6.2584867157717285"/>
    <n v="167"/>
    <n v="0"/>
    <n v="0"/>
    <n v="7.3394607343002374"/>
    <n v="1293"/>
    <n v="0"/>
  </r>
  <r>
    <s v="Sierra"/>
    <x v="167"/>
    <n v="5"/>
    <n v="8.7044650910488492"/>
    <n v="12"/>
    <n v="11.381259999999999"/>
    <n v="6"/>
    <n v="1.3034143800420299E-5"/>
    <n v="5730.2781428613198"/>
    <n v="248.79106140136699"/>
    <n v="2523.5103759765602"/>
    <n v="15548.4384765625"/>
    <n v="3868.2857666015602"/>
    <n v="57.742994944254498"/>
    <n v="760.08638509114496"/>
    <n v="1.88569319248199"/>
    <n v="7.7067548892426396E-2"/>
    <n v="1.4644779172764699E-3"/>
    <n v="0.41666666666666602"/>
    <n v="0.76480680993143002"/>
    <s v="{D12E3D2F-1998-4DA6-942A-7BE316909F83}"/>
    <n v="63601109"/>
    <s v="VACAVILLE 1109"/>
    <n v="41782"/>
    <n v="38.338380269034701"/>
    <n v="-121.98645373597699"/>
    <x v="167"/>
    <n v="61"/>
    <n v="34"/>
    <n v="3585.1140296080698"/>
    <n v="2742.1270299480002"/>
    <n v="842.98699966007496"/>
    <n v="1089.8371046437201"/>
    <n v="99.617097151304193"/>
    <n v="8.7868675036588597E-3"/>
    <n v="7.8204862802522203E-5"/>
    <n v="1.7408930182097699"/>
    <n v="2"/>
    <n v="255"/>
    <n v="0.46240529335455838"/>
    <n v="168"/>
    <n v="0"/>
    <n v="0"/>
    <n v="0.67719317154957304"/>
    <n v="793"/>
    <n v="0"/>
  </r>
  <r>
    <s v="Central Coast"/>
    <x v="168"/>
    <n v="194"/>
    <n v="338.45815784607697"/>
    <n v="345"/>
    <n v="427.89395000000002"/>
    <n v="88"/>
    <n v="7.3064903352298405E-5"/>
    <n v="1047.9758867783901"/>
    <n v="5.5770284039218199"/>
    <n v="1379.3990251494599"/>
    <n v="4512.85230031827"/>
    <n v="29.894973978036699"/>
    <n v="19.051739817315799"/>
    <n v="1935.66805544766"/>
    <n v="1.83555410666899"/>
    <n v="7.6875770484736997E-2"/>
    <n v="2.20690073981379E-4"/>
    <n v="0.56231884057971004"/>
    <n v="0.79098607663424203"/>
    <s v="{B46D742B-3DDA-4738-A51C-19ABAD3AA23C}"/>
    <n v="182721104"/>
    <s v="SANTA YNEZ 1104"/>
    <s v="Y66"/>
    <n v="34.611119538431304"/>
    <n v="-120.020319766958"/>
    <x v="168"/>
    <n v="157"/>
    <n v="105"/>
    <n v="40590.9362406726"/>
    <n v="28822.269685820102"/>
    <n v="11768.6665548525"/>
    <n v="25950.780685280301"/>
    <n v="10680.2681418387"/>
    <n v="1.9420726510361402E-2"/>
    <n v="6.4297114950022599E-3"/>
    <n v="1.74462967961895"/>
    <n v="3.9204545454545401"/>
    <n v="1340"/>
    <n v="6.7650678026568558"/>
    <n v="169"/>
    <n v="0"/>
    <n v="0"/>
    <n v="16.125062545193305"/>
    <n v="1713"/>
    <n v="0"/>
  </r>
  <r>
    <s v="North Valley"/>
    <x v="169"/>
    <n v="97"/>
    <n v="209.445277090909"/>
    <n v="862"/>
    <n v="425.16341999999997"/>
    <n v="255"/>
    <n v="5.72836640369096E-5"/>
    <n v="1365.10356301361"/>
    <n v="48.713769485585999"/>
    <n v="1549.0354125889901"/>
    <n v="12555.3433365491"/>
    <n v="1161.4434464739199"/>
    <n v="24.474535859098602"/>
    <n v="698.72797105674601"/>
    <n v="1.5746659699608201"/>
    <n v="7.6685307726399796E-2"/>
    <n v="1.52560294373095E-3"/>
    <n v="0.11252900232018501"/>
    <n v="0.49262299256015701"/>
    <s v="{A71E6943-6B14-4439-9642-365560E75664}"/>
    <n v="102931103"/>
    <s v="COTTONWOOD 1103"/>
    <n v="9072"/>
    <n v="40.337800355709497"/>
    <n v="-122.371692078945"/>
    <x v="169"/>
    <n v="347"/>
    <n v="337"/>
    <n v="71579.470782051401"/>
    <n v="45954.220254273801"/>
    <n v="25625.250527777502"/>
    <n v="45954.220254273801"/>
    <n v="25625.250527777502"/>
    <n v="0.38902875065139297"/>
    <n v="1.46073343294119E-2"/>
    <n v="2.15922966073102"/>
    <n v="3.3803921568627402"/>
    <n v="239"/>
    <n v="19.554753470231947"/>
    <n v="170"/>
    <n v="0"/>
    <n v="0"/>
    <n v="28.554619793618368"/>
    <n v="2535"/>
    <n v="0"/>
  </r>
  <r>
    <s v="Sierra"/>
    <x v="170"/>
    <n v="287"/>
    <n v="525.03766021479601"/>
    <n v="1096"/>
    <n v="824.95709999999997"/>
    <n v="219"/>
    <n v="9.9012608088658603E-5"/>
    <n v="797.52277308218004"/>
    <n v="45.553063941329498"/>
    <n v="585.233002177819"/>
    <n v="5954.1403997097996"/>
    <n v="716.84330464812899"/>
    <n v="16.653796441844499"/>
    <n v="340.83299900348902"/>
    <n v="1.41053461484168"/>
    <n v="7.6253575234508306E-2"/>
    <n v="1.8696200003417199E-3"/>
    <n v="0.261861313868613"/>
    <n v="0.63644238606449899"/>
    <s v="{8A46F925-4164-4C6A-BCD9-45A3449DD786}"/>
    <n v="153652109"/>
    <s v="SHINGLE SPRINGS 2109"/>
    <n v="9372"/>
    <n v="38.7140071883857"/>
    <n v="-120.939425606467"/>
    <x v="170"/>
    <n v="271"/>
    <n v="223"/>
    <n v="44217.015197733701"/>
    <n v="28435.431268398999"/>
    <n v="15781.5839293347"/>
    <n v="28435.431268398999"/>
    <n v="15781.5839293347"/>
    <n v="0.40944678007483698"/>
    <n v="2.16837611714162E-2"/>
    <n v="1.8293995129435401"/>
    <n v="5.0045662100456596"/>
    <n v="188"/>
    <n v="16.699532976357318"/>
    <n v="171"/>
    <n v="0"/>
    <n v="0"/>
    <n v="17.668952362676354"/>
    <n v="777"/>
    <n v="0"/>
  </r>
  <r>
    <s v="North Coast"/>
    <x v="171"/>
    <n v="156"/>
    <n v="237.602137380687"/>
    <n v="269"/>
    <n v="277.21456999999998"/>
    <n v="48"/>
    <n v="9.0688277964545705E-5"/>
    <n v="681.518193967103"/>
    <n v="11.124457435763899"/>
    <n v="1436.8712156120901"/>
    <n v="17904.853819747401"/>
    <n v="632.19055020874896"/>
    <n v="10.8546737815292"/>
    <n v="252.38806072063699"/>
    <n v="1.40777102609475"/>
    <n v="7.5419084493505803E-2"/>
    <n v="4.6767471739321E-4"/>
    <n v="0.57992565055762002"/>
    <n v="0.85710551995558304"/>
    <s v="{8D4490B9-6B4D-4F2D-8A60-88D879FECDA8}"/>
    <n v="42281104"/>
    <s v="POTTER VALLEY P H 1104"/>
    <n v="95878"/>
    <n v="39.361807753698798"/>
    <n v="-123.127150362067"/>
    <x v="171"/>
    <n v="261"/>
    <n v="360"/>
    <n v="63197.057919905397"/>
    <n v="29933.346920454402"/>
    <n v="33263.710999451003"/>
    <n v="7653.5834256632697"/>
    <n v="7733.5092256101898"/>
    <n v="2.2448386434874099E-2"/>
    <n v="4.3530373422981904E-3"/>
    <n v="1.5230906242351701"/>
    <n v="5.6041666666666599"/>
    <n v="834"/>
    <n v="3.6201160556882783"/>
    <n v="172"/>
    <n v="0"/>
    <n v="0"/>
    <n v="4.755714786787812"/>
    <n v="2189"/>
    <n v="0"/>
  </r>
  <r>
    <s v="Central Valley"/>
    <x v="172"/>
    <n v="828"/>
    <n v="1138.1250222669"/>
    <n v="3724"/>
    <n v="2439.2494999999999"/>
    <n v="540"/>
    <n v="4.7849421028971502E-5"/>
    <n v="2120.0796611194701"/>
    <n v="14.7834854579775"/>
    <n v="412.69771859481699"/>
    <n v="3378.1387123709401"/>
    <n v="125.46931495326599"/>
    <n v="31.728838928405999"/>
    <n v="492.48178770806999"/>
    <n v="1.4803179279521601"/>
    <n v="7.5309386858007199E-2"/>
    <n v="3.2804254752821701E-4"/>
    <n v="0.222341568206229"/>
    <n v="0.46658819313033301"/>
    <s v="{2F234991-7E43-4D60-8350-25C731139A77}"/>
    <n v="254421101"/>
    <s v="OAKHURST 1101"/>
    <n v="10090"/>
    <n v="37.3640302971518"/>
    <n v="-119.725248277666"/>
    <x v="172"/>
    <n v="626"/>
    <n v="672"/>
    <n v="123090.49410476199"/>
    <n v="71069.285929829595"/>
    <n v="52021.208174932501"/>
    <n v="71069.285929829595"/>
    <n v="52021.208174932501"/>
    <n v="0.17714297566523701"/>
    <n v="2.58386873556446E-2"/>
    <n v="1.3745471283416599"/>
    <n v="6.8962962962962902"/>
    <n v="1060"/>
    <n v="40.667068903323887"/>
    <n v="173"/>
    <n v="0"/>
    <n v="0"/>
    <n v="44.160393267504148"/>
    <n v="2139"/>
    <n v="0"/>
  </r>
  <r>
    <s v="North Valley"/>
    <x v="173"/>
    <n v="413"/>
    <n v="988.479218166691"/>
    <n v="1078"/>
    <n v="1196.4142999999999"/>
    <n v="207"/>
    <n v="6.3080495976095506E-5"/>
    <n v="1242.61424214831"/>
    <n v="49.309860133438903"/>
    <n v="766.70564153383998"/>
    <n v="5621.6441542687699"/>
    <n v="726.29908430743001"/>
    <n v="26.264246964998101"/>
    <n v="395.69306031402999"/>
    <n v="1.3339852923932201"/>
    <n v="7.5306660226023101E-2"/>
    <n v="1.66634450742987E-3"/>
    <n v="0.38311688311688302"/>
    <n v="0.82620143597430795"/>
    <s v="{5AFC8D8B-3E76-4032-9E9C-44E621C60A00}"/>
    <n v="103441102"/>
    <s v="JESSUP 1102"/>
    <n v="1550"/>
    <n v="40.447108874700398"/>
    <n v="-122.31864978813"/>
    <x v="173"/>
    <n v="372"/>
    <n v="381"/>
    <n v="61424.374810557099"/>
    <n v="35586.974412172603"/>
    <n v="25837.400398384401"/>
    <n v="28670.4982249842"/>
    <n v="17691.8340575933"/>
    <n v="0.34493331303798402"/>
    <n v="1.30576626670517E-2"/>
    <n v="2.3934121505246702"/>
    <n v="5.2077294685990303"/>
    <n v="213"/>
    <n v="15.588478666786783"/>
    <n v="174"/>
    <n v="0"/>
    <n v="0"/>
    <n v="17.815016152556659"/>
    <n v="2290"/>
    <n v="0"/>
  </r>
  <r>
    <s v="Central Valley"/>
    <x v="174"/>
    <n v="235"/>
    <n v="638.37112226949102"/>
    <n v="670"/>
    <n v="787.01886000000002"/>
    <n v="178"/>
    <n v="1.6997807703130199E-5"/>
    <n v="4159.2739884914799"/>
    <n v="63.538295385989102"/>
    <n v="6881.2013539953496"/>
    <n v="49964.658996335798"/>
    <n v="3909.31861598767"/>
    <n v="51.001827187375703"/>
    <n v="1147.74366753556"/>
    <n v="1.6639653973365001"/>
    <n v="7.4481939469378894E-2"/>
    <n v="4.3010082741450003E-4"/>
    <n v="0.35074626865671599"/>
    <n v="0.81112557122250795"/>
    <s v="{6360CE1E-0CA2-4404-B100-BE673F561AC1}"/>
    <n v="254601103"/>
    <s v="SAND CREEK 1103"/>
    <n v="7420"/>
    <n v="36.675900457012702"/>
    <n v="-119.186873528796"/>
    <x v="174"/>
    <n v="376"/>
    <n v="399"/>
    <n v="65458.439900839898"/>
    <n v="38096.541167720898"/>
    <n v="27361.898733119"/>
    <n v="38096.541167720898"/>
    <n v="27361.898733119"/>
    <n v="7.6557947279781005E-2"/>
    <n v="3.0256097711571701E-3"/>
    <n v="2.7164728607212298"/>
    <n v="3.7640449438202199"/>
    <n v="889"/>
    <n v="13.257785225549442"/>
    <n v="175"/>
    <n v="0"/>
    <n v="0"/>
    <n v="23.672085881927902"/>
    <n v="1834"/>
    <n v="0"/>
  </r>
  <r>
    <s v="North Coast"/>
    <x v="175"/>
    <n v="214"/>
    <n v="282.28084512557598"/>
    <n v="482"/>
    <n v="384.94069999999999"/>
    <n v="103"/>
    <n v="6.0685761957412298E-5"/>
    <n v="1154.4624473209601"/>
    <n v="9.9338372370930905"/>
    <n v="771.78362077695294"/>
    <n v="9019.4080872748109"/>
    <n v="242.11384536015899"/>
    <n v="19.4476542834791"/>
    <n v="431.29191117683001"/>
    <n v="1.3805309707678599"/>
    <n v="7.4476128534975095E-2"/>
    <n v="3.3016080668701799E-4"/>
    <n v="0.44398340248962598"/>
    <n v="0.73330994082680601"/>
    <s v="{CEA08BFB-7016-4016-B5B7-B9CA2EAF8E9F}"/>
    <n v="42871101"/>
    <s v="UPPER LAKE 1101"/>
    <n v="412"/>
    <n v="39.182460278173998"/>
    <n v="-122.961949306623"/>
    <x v="175"/>
    <n v="193"/>
    <n v="197"/>
    <n v="55030.479116571398"/>
    <n v="29863.045618744301"/>
    <n v="25167.4334978271"/>
    <n v="17548.709048411401"/>
    <n v="10619.927894647401"/>
    <n v="3.4006563088762903E-2"/>
    <n v="6.2506334816134698E-3"/>
    <n v="1.3190693697456799"/>
    <n v="4.6796116504854304"/>
    <n v="1055"/>
    <n v="7.6710412391024345"/>
    <n v="176"/>
    <n v="0"/>
    <n v="0"/>
    <n v="10.904258890120442"/>
    <n v="133"/>
    <n v="0"/>
  </r>
  <r>
    <s v="North Valley"/>
    <x v="176"/>
    <n v="96"/>
    <n v="183.64569239173201"/>
    <n v="540"/>
    <n v="372.08690000000001"/>
    <n v="60"/>
    <n v="1.0059440513335399E-4"/>
    <n v="698.79161494074697"/>
    <n v="13.0371878667844"/>
    <n v="155.19897207206799"/>
    <n v="950.57109356698902"/>
    <n v="61.831329630979397"/>
    <n v="17.8508846034619"/>
    <n v="158.15613850876599"/>
    <n v="1.14347344636917"/>
    <n v="7.4163710940586006E-2"/>
    <n v="7.0526224939442201E-4"/>
    <n v="0.17777777777777701"/>
    <n v="0.49355590172914499"/>
    <s v="{509EDC5C-5C13-447D-BAA5-6AE957D846E4}"/>
    <n v="102931101"/>
    <s v="COTTONWOOD 1101"/>
    <s v="circuit_breaker"/>
    <n v="40.3969587284151"/>
    <n v="-122.26736717351601"/>
    <x v="176"/>
    <n v="512"/>
    <n v="912"/>
    <n v="75641.587681920297"/>
    <n v="36474.061753002301"/>
    <n v="39167.525928917799"/>
    <n v="7715.0522464658698"/>
    <n v="8282.4766226196698"/>
    <n v="4.2315734963665301E-2"/>
    <n v="6.0356643080012803E-3"/>
    <n v="1.91297596241387"/>
    <n v="9"/>
    <n v="561"/>
    <n v="4.4498226564351606"/>
    <n v="177"/>
    <n v="0"/>
    <n v="0"/>
    <n v="4.7939097294387443"/>
    <n v="2396"/>
    <n v="0"/>
  </r>
  <r>
    <s v="North Valley"/>
    <x v="177"/>
    <n v="64"/>
    <n v="96.475884820624103"/>
    <n v="89"/>
    <n v="105.44602"/>
    <n v="24"/>
    <n v="1.32207473294935E-4"/>
    <n v="801.018638345265"/>
    <m/>
    <m/>
    <m/>
    <m/>
    <n v="13.095962221423701"/>
    <n v="1096.25981632868"/>
    <n v="1.5744837572177199"/>
    <n v="7.3875764199544794E-2"/>
    <n v="1.32207473294935E-4"/>
    <n v="0.71910112359550504"/>
    <n v="0.91493147830459398"/>
    <s v="{AC290F88-25E1-47EB-BF8A-1F1AD055C84D}"/>
    <n v="102781101"/>
    <s v="ELK CREEK 1101"/>
    <n v="2228"/>
    <n v="39.3929287201085"/>
    <n v="-122.549476252433"/>
    <x v="177"/>
    <n v="115"/>
    <n v="172"/>
    <n v="22540.076793899501"/>
    <n v="16936.702774622801"/>
    <n v="5603.3740192766199"/>
    <n v="4717.83227492477"/>
    <n v="486.96085997115699"/>
    <n v="3.17297935907845E-3"/>
    <n v="3.17297935907845E-3"/>
    <n v="1.50743570032225"/>
    <n v="3.7083333333333299"/>
    <n v="1689"/>
    <n v="1.7730183407890752"/>
    <n v="178"/>
    <n v="0"/>
    <n v="0"/>
    <n v="2.9315241585022793"/>
    <n v="91"/>
    <n v="0"/>
  </r>
  <r>
    <s v="Central Valley"/>
    <x v="178"/>
    <n v="24"/>
    <n v="44.263060826539402"/>
    <n v="146"/>
    <n v="91.215879999999999"/>
    <n v="42"/>
    <n v="2.8078348328736299E-5"/>
    <n v="2370.2217290223998"/>
    <n v="75.102271359740897"/>
    <n v="1890.2183125444801"/>
    <n v="17646.748204901101"/>
    <n v="2894.21937278416"/>
    <n v="31.0638956434669"/>
    <n v="722.29211465375704"/>
    <n v="1.67904551823933"/>
    <n v="7.3873196264486504E-2"/>
    <n v="9.8555025258672494E-4"/>
    <n v="0.164383561643835"/>
    <n v="0.48525607791736503"/>
    <s v="{5CEBE369-1234-4C2E-B50B-4FF49A63CB11}"/>
    <n v="252561101"/>
    <s v="KERCKHOFF 1101"/>
    <s v="circuit_breaker"/>
    <n v="37.091948638895197"/>
    <n v="-119.552549484382"/>
    <x v="178"/>
    <n v="237"/>
    <n v="206"/>
    <n v="40921.597075944999"/>
    <n v="27412.9116052809"/>
    <n v="13508.685470664101"/>
    <n v="27412.9116052809"/>
    <n v="13508.685470664101"/>
    <n v="4.1393110608642397E-2"/>
    <n v="1.1792906298069201E-3"/>
    <n v="1.8442942011058101"/>
    <n v="3.4761904761904701"/>
    <n v="416"/>
    <n v="3.1026742431084333"/>
    <n v="179"/>
    <n v="0"/>
    <n v="0"/>
    <n v="17.033588297085"/>
    <n v="663"/>
    <n v="0"/>
  </r>
  <r>
    <s v="Sierra"/>
    <x v="179"/>
    <n v="262"/>
    <n v="575.93269000774603"/>
    <n v="1199"/>
    <n v="866.43020000000001"/>
    <n v="241"/>
    <n v="9.2227328423177796E-5"/>
    <n v="859.46100327095201"/>
    <n v="14.2489572157029"/>
    <n v="591.34075460597001"/>
    <n v="3463.17274238253"/>
    <n v="94.422788722173607"/>
    <n v="16.525942644143001"/>
    <n v="188.33813140615899"/>
    <n v="1.4041420354882701"/>
    <n v="7.4120712717188494E-2"/>
    <n v="6.2035057895954099E-4"/>
    <n v="0.21851542952460301"/>
    <n v="0.664719103865968"/>
    <s v="{B086CF84-D2F5-42B5-8FBA-007201735811}"/>
    <n v="152261105"/>
    <s v="DIAMOND SPRINGS 1105"/>
    <n v="19910"/>
    <n v="38.631300197014198"/>
    <n v="-120.85426938901099"/>
    <x v="179"/>
    <n v="338"/>
    <n v="438"/>
    <n v="66869.841240138107"/>
    <n v="32811.968205125901"/>
    <n v="34057.873035012199"/>
    <n v="32811.968205125901"/>
    <n v="34057.873035012199"/>
    <n v="0.149504489529249"/>
    <n v="2.22267861499858E-2"/>
    <n v="2.19821637407536"/>
    <n v="4.9751037344398297"/>
    <n v="650"/>
    <n v="17.863091764842427"/>
    <n v="180"/>
    <n v="0"/>
    <n v="0"/>
    <n v="20.388405495587286"/>
    <n v="531"/>
    <n v="0"/>
  </r>
  <r>
    <s v="Central Valley"/>
    <x v="179"/>
    <n v="0"/>
    <n v="0"/>
    <n v="2"/>
    <n v="0.9114717"/>
    <n v="1"/>
    <n v="7.3830124165397097E-5"/>
    <n v="6.6431531992944007E-2"/>
    <m/>
    <m/>
    <m/>
    <m/>
    <n v="0.23451326787471699"/>
    <n v="8.6834068298339808"/>
    <n v="1.00663721561431"/>
    <n v="4.9046482555366096E-6"/>
    <n v="7.3830124165397097E-5"/>
    <n v="0"/>
    <n v="0"/>
    <s v="{B086CF84-D2F5-42B5-8FBA-007201735811}"/>
    <n v="152261105"/>
    <s v="DIAMOND SPRINGS 1105"/>
    <n v="19910"/>
    <n v="38.631300197014198"/>
    <n v="-120.85426938901099"/>
    <x v="179"/>
    <n v="338"/>
    <n v="438"/>
    <n v="66869.841240138107"/>
    <n v="32811.968205125901"/>
    <n v="34057.873035012199"/>
    <n v="32811.968205125901"/>
    <n v="34057.873035012199"/>
    <n v="7.3830124165397097E-5"/>
    <n v="7.3830124165397097E-5"/>
    <m/>
    <n v="2"/>
    <n v="2028"/>
    <n v="4.9046482555366096E-6"/>
    <n v="180"/>
    <n v="0"/>
    <n v="0"/>
    <n v="20.388405495587286"/>
    <n v="1718"/>
    <n v="0"/>
  </r>
  <r>
    <s v="Central Coast"/>
    <x v="180"/>
    <n v="107"/>
    <n v="188.69701782660201"/>
    <n v="630"/>
    <n v="499.54523"/>
    <n v="109"/>
    <n v="5.6631222215492799E-5"/>
    <n v="1484.6271459301599"/>
    <n v="10.0422225995171"/>
    <n v="213.52069048320499"/>
    <n v="647.96331026273594"/>
    <n v="17.5149614691232"/>
    <n v="27.622675770876601"/>
    <n v="515.193940049601"/>
    <n v="1.30510675579036"/>
    <n v="7.3531792314782601E-2"/>
    <n v="3.09199579070966E-4"/>
    <n v="0.16984126984126899"/>
    <n v="0.37773760534283002"/>
    <s v="{06AE963E-8682-491C-931E-D311BC02A28D}"/>
    <n v="182681102"/>
    <s v="ZACA 1102"/>
    <s v="circuit_breaker"/>
    <n v="34.696709997922802"/>
    <n v="-120.151507797672"/>
    <x v="180"/>
    <n v="291"/>
    <n v="348"/>
    <n v="52894.666425262498"/>
    <n v="33377.751769379902"/>
    <n v="19516.9146558826"/>
    <n v="24178.811914873499"/>
    <n v="8041.27051218624"/>
    <n v="3.3702754118735301E-2"/>
    <n v="6.1728032214887199E-3"/>
    <n v="1.7635235310897399"/>
    <n v="5.7798165137614603"/>
    <n v="1101"/>
    <n v="8.0149653623113029"/>
    <n v="181"/>
    <n v="0"/>
    <n v="0"/>
    <n v="15.02401253835686"/>
    <n v="1950"/>
    <n v="0"/>
  </r>
  <r>
    <s v="North Coast"/>
    <x v="181"/>
    <n v="327"/>
    <n v="490.24044304483499"/>
    <n v="578"/>
    <n v="644.21483999999998"/>
    <n v="69"/>
    <n v="7.71064031774269E-5"/>
    <n v="852.68216391348903"/>
    <n v="5.1490598756186703"/>
    <n v="108.679100862924"/>
    <n v="1508.8258002315999"/>
    <n v="20.328347833596901"/>
    <n v="4.3804668125467003"/>
    <n v="85.875608548306005"/>
    <n v="1.3835449598837499"/>
    <n v="7.3029766271960395E-2"/>
    <n v="2.7637432260928002E-4"/>
    <n v="0.56574394463667799"/>
    <n v="0.76098905171313003"/>
    <s v="{0AFDFC2C-BE93-4295-B473-DFD529280FFF}"/>
    <n v="42821102"/>
    <s v="CLOVERDALE 1102"/>
    <n v="156"/>
    <n v="38.799135159182697"/>
    <n v="-122.991284322274"/>
    <x v="181"/>
    <n v="180"/>
    <n v="258"/>
    <n v="39176.215760568797"/>
    <n v="18980.036899680199"/>
    <n v="20196.178860888602"/>
    <n v="8650.9366800352691"/>
    <n v="7616.57511607782"/>
    <n v="1.9069828260040299E-2"/>
    <n v="5.3203418192424501E-3"/>
    <n v="1.49920624784353"/>
    <n v="8.3768115942028896"/>
    <n v="1182"/>
    <n v="5.0390538727652672"/>
    <n v="182"/>
    <n v="0"/>
    <n v="0"/>
    <n v="5.3754411758101952"/>
    <n v="1090"/>
    <n v="0"/>
  </r>
  <r>
    <s v="North Valley"/>
    <x v="182"/>
    <n v="27"/>
    <n v="50.161911039833598"/>
    <n v="166"/>
    <n v="103.54788000000001"/>
    <n v="25"/>
    <n v="7.89771526615368E-5"/>
    <n v="1080.56314615735"/>
    <n v="15.4902866177726"/>
    <n v="157.48651954034901"/>
    <n v="738.57953836023796"/>
    <n v="20.442170483107802"/>
    <n v="26.987610893249499"/>
    <n v="497.255079345703"/>
    <n v="1.31318584442138"/>
    <n v="7.2921634990911102E-2"/>
    <n v="6.2924728596499299E-4"/>
    <n v="0.162650602409638"/>
    <n v="0.48443203310562299"/>
    <s v="{47DC31DB-63D1-4B41-9B4B-82351A2B9DE8}"/>
    <n v="103441103"/>
    <s v="JESSUP 1103"/>
    <n v="1540"/>
    <n v="40.498376919548399"/>
    <n v="-122.32483266082799"/>
    <x v="182"/>
    <n v="328"/>
    <n v="613"/>
    <n v="51190.225591365903"/>
    <n v="24454.6208745035"/>
    <n v="26735.604716862399"/>
    <n v="2468.2792386925798"/>
    <n v="2104.9501205275601"/>
    <n v="1.5731182149124799E-2"/>
    <n v="1.9744288165384201E-3"/>
    <n v="1.85784855703087"/>
    <n v="6.64"/>
    <n v="640"/>
    <n v="1.8230408747727775"/>
    <n v="183"/>
    <n v="0"/>
    <n v="0"/>
    <n v="1.533717138825647"/>
    <n v="344"/>
    <n v="0"/>
  </r>
  <r>
    <s v="Central Valley"/>
    <x v="183"/>
    <n v="275"/>
    <n v="515.70942010540602"/>
    <n v="1546"/>
    <n v="981.89499999999998"/>
    <n v="367"/>
    <n v="2.1015773916102202E-5"/>
    <n v="3490.9051073984401"/>
    <n v="71.671246920699801"/>
    <n v="4537.5981550505103"/>
    <n v="38918.635726244298"/>
    <n v="3912.4186791346301"/>
    <n v="39.414012270987101"/>
    <n v="926.60885387805195"/>
    <n v="1.7679884719588701"/>
    <n v="7.2883842068536001E-2"/>
    <n v="7.7685213661977904E-4"/>
    <n v="0.17787839586028401"/>
    <n v="0.525218490619905"/>
    <s v="{688E42B7-A82A-4FB4-A2CB-EF444C8907DE}"/>
    <n v="254601103"/>
    <s v="SAND CREEK 1103"/>
    <n v="45190"/>
    <n v="36.691956544454101"/>
    <n v="-119.154350189491"/>
    <x v="183"/>
    <n v="554"/>
    <n v="625"/>
    <n v="105265.87731964"/>
    <n v="58836.347518331"/>
    <n v="46429.529801309603"/>
    <n v="58836.347518331"/>
    <n v="46429.529801309603"/>
    <n v="0.28510473413945903"/>
    <n v="7.7127890272095101E-3"/>
    <n v="1.8753069822014701"/>
    <n v="4.2125340599454999"/>
    <n v="513"/>
    <n v="26.748370039152711"/>
    <n v="184"/>
    <n v="0"/>
    <n v="0"/>
    <n v="36.559200093812855"/>
    <n v="2288"/>
    <n v="0"/>
  </r>
  <r>
    <s v="North Coast"/>
    <x v="184"/>
    <n v="470"/>
    <n v="891.86853937370097"/>
    <n v="921"/>
    <n v="1052.211"/>
    <n v="154"/>
    <n v="8.5839452521059798E-5"/>
    <n v="823.31299789082902"/>
    <n v="15.4725703454036"/>
    <n v="1157.18547288684"/>
    <n v="13684.302292001699"/>
    <n v="366.48912072111898"/>
    <n v="15.6950494206281"/>
    <n v="501.09251137919603"/>
    <n v="1.4701327387388601"/>
    <n v="7.28828837162213E-2"/>
    <n v="7.52008839855124E-4"/>
    <n v="0.51031487513572205"/>
    <n v="0.84761372850225503"/>
    <s v="{9F8ACCEF-B036-4FB1-850C-B401BE3A4651}"/>
    <n v="43191101"/>
    <s v="REDBUD 1101"/>
    <n v="323962"/>
    <n v="39.066276085782"/>
    <n v="-122.611139136967"/>
    <x v="184"/>
    <n v="427"/>
    <n v="642"/>
    <n v="87325.947949846202"/>
    <n v="46324.589498300302"/>
    <n v="41001.358451545697"/>
    <n v="32521.642744766999"/>
    <n v="20804.510517741801"/>
    <n v="0.115809361337689"/>
    <n v="1.3219275688243199E-2"/>
    <n v="1.89759263696532"/>
    <n v="5.9805194805194803"/>
    <n v="531"/>
    <n v="11.223964092298081"/>
    <n v="185"/>
    <n v="0"/>
    <n v="0"/>
    <n v="20.208005673958617"/>
    <n v="361"/>
    <n v="0"/>
  </r>
  <r>
    <s v="Central Valley"/>
    <x v="185"/>
    <n v="49"/>
    <n v="77.776824506200498"/>
    <n v="485"/>
    <n v="205.37503000000001"/>
    <n v="112"/>
    <n v="2.2191501362353199E-5"/>
    <n v="3457.95778279558"/>
    <n v="104.726664422761"/>
    <n v="1710.82201437545"/>
    <n v="10341.0904669506"/>
    <n v="2070.1769417999999"/>
    <n v="38.472206842054398"/>
    <n v="895.90196185878301"/>
    <n v="1.6816134623118799"/>
    <n v="7.2213481001667607E-2"/>
    <n v="1.0630560162748601E-3"/>
    <n v="0.10103092783505099"/>
    <n v="0.378706332070604"/>
    <s v="{8C528F18-9D07-401C-90F8-07B202001D80}"/>
    <n v="252941107"/>
    <s v="TIVY VALLEY 1107"/>
    <s v="R1817"/>
    <n v="36.824477214771903"/>
    <n v="-119.3651601209"/>
    <x v="185"/>
    <n v="182"/>
    <n v="224"/>
    <n v="56560.047478727"/>
    <n v="30917.687692872401"/>
    <n v="25642.3597858545"/>
    <n v="30260.371182089199"/>
    <n v="25619.972808666698"/>
    <n v="0.119062273822784"/>
    <n v="2.4854481525835499E-3"/>
    <n v="1.5872821327796001"/>
    <n v="4.3303571428571397"/>
    <n v="380"/>
    <n v="8.0879098721867724"/>
    <n v="186"/>
    <n v="0"/>
    <n v="0"/>
    <n v="18.802917101785948"/>
    <n v="1916"/>
    <n v="0"/>
  </r>
  <r>
    <s v="Sierra"/>
    <x v="186"/>
    <n v="168"/>
    <n v="240.38358959204601"/>
    <n v="717"/>
    <n v="455.07632000000001"/>
    <n v="74"/>
    <n v="6.5437162742750202E-5"/>
    <n v="1402.5218047574999"/>
    <n v="14.5658213244101"/>
    <n v="140.23978369873601"/>
    <n v="620.04811259896201"/>
    <n v="16.103560599929899"/>
    <n v="19.303904610761499"/>
    <n v="164.397093329679"/>
    <n v="1.2427947811178199"/>
    <n v="7.1729665878323398E-2"/>
    <n v="5.3503434418343098E-4"/>
    <n v="0.23430962343096201"/>
    <n v="0.52822697352089698"/>
    <s v="{6D8436AE-2EAD-41A9-BD49-F6A605A312D4}"/>
    <n v="152701108"/>
    <s v="BELL 1108"/>
    <n v="5703"/>
    <n v="38.996508992305998"/>
    <n v="-121.107907294822"/>
    <x v="186"/>
    <n v="137"/>
    <n v="155"/>
    <n v="21881.441351582602"/>
    <n v="12591.8348686135"/>
    <n v="9289.6064829691604"/>
    <n v="7165.6311918059"/>
    <n v="6240.4948675597898"/>
    <n v="3.9592541469573903E-2"/>
    <n v="4.84235004296351E-3"/>
    <n v="1.4308546999526499"/>
    <n v="9.6891891891891895"/>
    <n v="751"/>
    <n v="5.3079952749959318"/>
    <n v="187"/>
    <n v="0"/>
    <n v="0"/>
    <n v="4.4525154192836238"/>
    <n v="1470"/>
    <n v="0"/>
  </r>
  <r>
    <s v="Sierra"/>
    <x v="187"/>
    <n v="291"/>
    <n v="468.57940772768598"/>
    <n v="581"/>
    <n v="597.28449999999998"/>
    <n v="91"/>
    <n v="3.6139173354448303E-5"/>
    <n v="1478.64430917598"/>
    <n v="9.9496179081523994"/>
    <n v="54.329885831886997"/>
    <n v="270.33364510359002"/>
    <n v="7.6884130872161904"/>
    <n v="33.349800861144097"/>
    <n v="275.89911889797099"/>
    <n v="1.27144314823569"/>
    <n v="7.1723488267583999E-2"/>
    <n v="2.1497059945642299E-4"/>
    <n v="0.50086058519793397"/>
    <n v="0.78451628931051898"/>
    <s v="{1F08C74E-1D18-453D-9F09-2E91ADE9AFB1}"/>
    <n v="63601111"/>
    <s v="VACAVILLE 1111"/>
    <s v="circuit_breaker"/>
    <n v="38.356759710766497"/>
    <n v="-121.98060376145899"/>
    <x v="187"/>
    <n v="283"/>
    <n v="547"/>
    <n v="45304.126079429399"/>
    <n v="19505.049552869601"/>
    <n v="25799.0765265597"/>
    <n v="10814.1289184202"/>
    <n v="11722.073318265901"/>
    <n v="1.9562324550534499E-2"/>
    <n v="3.2886647752548002E-3"/>
    <n v="1.6102385145281299"/>
    <n v="6.3846153846153797"/>
    <n v="1361"/>
    <n v="6.5268374323501437"/>
    <n v="188"/>
    <n v="0"/>
    <n v="0"/>
    <n v="6.7195861001676782"/>
    <n v="2454"/>
    <n v="0"/>
  </r>
  <r>
    <s v="North Coast"/>
    <x v="188"/>
    <n v="222"/>
    <n v="295.30077076085598"/>
    <n v="383"/>
    <n v="355.46120000000002"/>
    <n v="78"/>
    <n v="9.1585057257011901E-5"/>
    <n v="840.88327611582201"/>
    <n v="20.670590866253001"/>
    <n v="340.47029429404603"/>
    <n v="1577.28271895583"/>
    <n v="107.13445153795"/>
    <n v="14.1563421617717"/>
    <n v="592.32188378169303"/>
    <n v="1.3613852919676299"/>
    <n v="7.1621093950086895E-2"/>
    <n v="1.00298491822879E-3"/>
    <n v="0.57963446475195801"/>
    <n v="0.83075385066044405"/>
    <s v="{302C19E7-740B-49C6-83EC-9E70AC44D5CB}"/>
    <n v="43141101"/>
    <s v="MIDDLETOWN 1101"/>
    <s v="circuit_breaker"/>
    <n v="38.752685214911502"/>
    <n v="-122.60867462481799"/>
    <x v="188"/>
    <n v="383"/>
    <n v="618"/>
    <n v="68780.408105355207"/>
    <n v="30016.376213544099"/>
    <n v="38764.031891811101"/>
    <n v="13452.3273805793"/>
    <n v="15586.577403596701"/>
    <n v="7.8232823621846095E-2"/>
    <n v="7.1436344660469296E-3"/>
    <n v="1.33018365207592"/>
    <n v="4.9102564102564097"/>
    <n v="412"/>
    <n v="5.5864453281067776"/>
    <n v="189"/>
    <n v="0"/>
    <n v="0"/>
    <n v="8.3588861167979402"/>
    <n v="783"/>
    <n v="0"/>
  </r>
  <r>
    <s v="Central Valley"/>
    <x v="189"/>
    <n v="0"/>
    <n v="0"/>
    <n v="1"/>
    <n v="0.45573585999999999"/>
    <n v="1"/>
    <n v="2.8673433916992501E-5"/>
    <n v="2477.76055866361"/>
    <m/>
    <m/>
    <m/>
    <m/>
    <n v="33.6991157531738"/>
    <n v="937.68273925781205"/>
    <n v="1.5287610292434599"/>
    <n v="7.1045903640971603E-2"/>
    <n v="2.8673433916992501E-5"/>
    <n v="0"/>
    <n v="0"/>
    <s v="{C6783DDC-8CCC-4EFE-8097-5CE8336375DE}"/>
    <n v="162991101"/>
    <s v="CORRAL 1101"/>
    <n v="75204"/>
    <n v="38.100599228753097"/>
    <n v="-120.92829445701599"/>
    <x v="189"/>
    <n v="176"/>
    <n v="107"/>
    <n v="36461.981388414599"/>
    <n v="29877.880594508199"/>
    <n v="6584.1007939063102"/>
    <n v="154.25412635549901"/>
    <n v="87.806995091011999"/>
    <n v="2.8673433916992501E-5"/>
    <n v="2.8673433916992501E-5"/>
    <m/>
    <n v="1"/>
    <n v="2483"/>
    <n v="7.1045903640971603E-2"/>
    <n v="190"/>
    <n v="0"/>
    <n v="0"/>
    <n v="9.5849040747642777E-2"/>
    <n v="1300"/>
    <n v="0"/>
  </r>
  <r>
    <s v="Sierra"/>
    <x v="190"/>
    <n v="166"/>
    <n v="251.56958756553601"/>
    <n v="1128"/>
    <n v="616.27800000000002"/>
    <n v="173"/>
    <n v="4.2625840077788298E-5"/>
    <n v="1710.4728326654499"/>
    <n v="7.7186656627801096"/>
    <n v="206.430394320407"/>
    <n v="1219.19762593261"/>
    <n v="41.443630898559903"/>
    <n v="24.2175429975021"/>
    <n v="506.75421791166201"/>
    <n v="1.4625812052302201"/>
    <n v="7.0389092525227404E-2"/>
    <n v="1.7453406759094701E-4"/>
    <n v="0.14716312056737499"/>
    <n v="0.40820795385622699"/>
    <s v="{44C9B622-8B72-4A96-9463-A27F202016A7}"/>
    <n v="63801105"/>
    <s v="JAMESON 1105"/>
    <n v="7652"/>
    <n v="38.250864318283199"/>
    <n v="-122.12004943900099"/>
    <x v="190"/>
    <n v="630"/>
    <n v="655"/>
    <n v="114486.83123000999"/>
    <n v="70087.732926311597"/>
    <n v="44399.098303698702"/>
    <n v="21719.628170533899"/>
    <n v="13009.197803264"/>
    <n v="3.01943936932338E-2"/>
    <n v="7.3742703334573802E-3"/>
    <n v="1.51547944316588"/>
    <n v="6.5202312138728296"/>
    <n v="1505"/>
    <n v="12.17731300686434"/>
    <n v="191"/>
    <n v="0"/>
    <n v="0"/>
    <n v="13.49594707595282"/>
    <n v="65"/>
    <n v="0"/>
  </r>
  <r>
    <s v="North Coast"/>
    <x v="191"/>
    <n v="131"/>
    <n v="204.45064991866801"/>
    <n v="323"/>
    <n v="252.54413"/>
    <n v="75"/>
    <n v="5.0494171797860498E-5"/>
    <n v="1493.24214578445"/>
    <n v="3.2019184420184601"/>
    <n v="1197.96060484434"/>
    <n v="24815.890761742299"/>
    <n v="283.87340459846098"/>
    <n v="18.5959292339409"/>
    <n v="563.02092506050701"/>
    <n v="1.4443067900339901"/>
    <n v="6.9939925612792594E-2"/>
    <n v="8.5039460876904101E-5"/>
    <n v="0.40557275541795601"/>
    <n v="0.80956405995032998"/>
    <s v="{3FE0C1F5-EB90-4962-9A26-B07537415DC7}"/>
    <n v="42141101"/>
    <s v="CLEAR LAKE 1101"/>
    <n v="406"/>
    <n v="39.004634099618599"/>
    <n v="-122.894106821798"/>
    <x v="191"/>
    <n v="454"/>
    <n v="424"/>
    <n v="95794.489702539693"/>
    <n v="52777.148502242599"/>
    <n v="43017.341200297"/>
    <n v="17278.744961708901"/>
    <n v="11086.408322453701"/>
    <n v="6.3779595657677997E-3"/>
    <n v="3.7870628848395401E-3"/>
    <n v="1.56069198411197"/>
    <n v="4.3066666666666604"/>
    <n v="1950"/>
    <n v="5.245494420959445"/>
    <n v="192"/>
    <n v="0"/>
    <n v="0"/>
    <n v="10.736511035602021"/>
    <n v="1250"/>
    <n v="0"/>
  </r>
  <r>
    <s v="Bay Area"/>
    <x v="192"/>
    <n v="0"/>
    <n v="0"/>
    <n v="2"/>
    <n v="0.9114717"/>
    <n v="1"/>
    <n v="1.15251450552023E-5"/>
    <n v="6042.58697556487"/>
    <n v="40.998996734619098"/>
    <n v="300.27719116210898"/>
    <n v="735.3701171875"/>
    <n v="32.109962463378899"/>
    <n v="89.942474365234304"/>
    <n v="1216.29418945312"/>
    <n v="1.79646015167236"/>
    <n v="6.9641691402061306E-2"/>
    <n v="4.7251937212422398E-4"/>
    <n v="0"/>
    <n v="0"/>
    <s v="{330BFDB0-6988-4176-BABE-C83B83D4EDBE}"/>
    <n v="13912107"/>
    <s v="WILLOW PASS 2107"/>
    <s v="P500R"/>
    <n v="38.021981074821198"/>
    <n v="-121.942000425684"/>
    <x v="192"/>
    <n v="101"/>
    <n v="112"/>
    <n v="10027.2155333997"/>
    <n v="5092.5969513281098"/>
    <n v="4934.61858207158"/>
    <n v="1031.3201443303601"/>
    <n v="38.126248022473"/>
    <n v="4.7251937212422398E-4"/>
    <n v="1.15251450552023E-5"/>
    <m/>
    <n v="2"/>
    <n v="820"/>
    <n v="6.9641691402061306E-2"/>
    <n v="193"/>
    <n v="0"/>
    <n v="0"/>
    <n v="0.64083242940270024"/>
    <n v="1086"/>
    <n v="0"/>
  </r>
  <r>
    <s v="Sierra"/>
    <x v="193"/>
    <n v="245"/>
    <n v="395.79242825160702"/>
    <n v="704"/>
    <n v="568.92303000000004"/>
    <n v="108"/>
    <n v="5.5806778972408998E-5"/>
    <n v="1226.95708670572"/>
    <n v="15.1124765862897"/>
    <n v="135.398262540102"/>
    <n v="604.81227529666796"/>
    <n v="23.112339546547101"/>
    <n v="23.784025867642001"/>
    <n v="236.19282294092301"/>
    <n v="1.18028924752164"/>
    <n v="6.95072419586827E-2"/>
    <n v="3.9517232432762699E-4"/>
    <n v="0.34801136363636298"/>
    <n v="0.69568712133900001"/>
    <s v="{64620CA8-4B52-4298-8F14-91A606AD81F8}"/>
    <n v="152271102"/>
    <s v="WISE 1102"/>
    <n v="697216"/>
    <n v="38.936400690058001"/>
    <n v="-121.17622603101699"/>
    <x v="193"/>
    <n v="221"/>
    <n v="187"/>
    <n v="34631.626136742103"/>
    <n v="21260.514918373701"/>
    <n v="13371.1112183684"/>
    <n v="21260.514918373701"/>
    <n v="13371.1112183684"/>
    <n v="4.2678611027383698E-2"/>
    <n v="6.0271321290201697E-3"/>
    <n v="1.6154792989861499"/>
    <n v="6.5185185185185102"/>
    <n v="950"/>
    <n v="7.5067821315377312"/>
    <n v="194"/>
    <n v="0"/>
    <n v="0"/>
    <n v="13.210667415344785"/>
    <n v="586"/>
    <n v="0"/>
  </r>
  <r>
    <s v="Bay Area"/>
    <x v="194"/>
    <n v="12"/>
    <n v="16.964882896784101"/>
    <n v="20"/>
    <n v="21.058844000000001"/>
    <n v="7"/>
    <n v="1.8905939344092201E-5"/>
    <n v="3286.7987638271102"/>
    <n v="58.278354809386599"/>
    <n v="2005.57266959051"/>
    <n v="10712.685198470899"/>
    <n v="553.97022505890595"/>
    <n v="38.802464893885997"/>
    <n v="622.38790893554597"/>
    <n v="1.5072692802974099"/>
    <n v="6.9419005643489504E-2"/>
    <n v="8.0765081817674904E-4"/>
    <n v="0.6"/>
    <n v="0.80559422961745597"/>
    <s v="{17D49159-2A99-4FB5-B2DC-0815D2D13280}"/>
    <n v="12022215"/>
    <s v="CLAYTON 2215"/>
    <s v="circuit_breaker"/>
    <n v="37.944663762608599"/>
    <n v="-121.969847799528"/>
    <x v="194"/>
    <n v="266"/>
    <n v="713"/>
    <n v="49765.703956829697"/>
    <n v="17643.438716116099"/>
    <n v="32122.265240713601"/>
    <n v="3378.3696861201302"/>
    <n v="10.972207715621501"/>
    <n v="5.6535557272372403E-3"/>
    <n v="1.3234157540864501E-4"/>
    <n v="1.4137402413986699"/>
    <n v="2.8571428571428501"/>
    <n v="496"/>
    <n v="0.48593303950442651"/>
    <n v="195"/>
    <n v="0"/>
    <n v="0"/>
    <n v="2.0992209502341512"/>
    <n v="2639"/>
    <n v="0"/>
  </r>
  <r>
    <s v="North Valley"/>
    <x v="195"/>
    <n v="0"/>
    <n v="0"/>
    <n v="3"/>
    <n v="0.64022946000000003"/>
    <n v="2"/>
    <n v="2.1905398170929399E-5"/>
    <n v="3167.2498461538999"/>
    <n v="2.8040329925715902E-3"/>
    <n v="0.22239449620246801"/>
    <n v="1.7851494550704901"/>
    <n v="5.0056182772095696E-6"/>
    <n v="60.128318786621001"/>
    <n v="1157.48522949218"/>
    <n v="1.46902656555175"/>
    <n v="6.9379868986816196E-2"/>
    <n v="1.10845197021092E-5"/>
    <n v="0"/>
    <n v="0"/>
    <s v="{87BD5616-A670-4B3C-B36B-8B72CB70DFA6}"/>
    <n v="102911106"/>
    <s v="WYANDOTTE 1106"/>
    <n v="41650"/>
    <n v="39.386382794790201"/>
    <n v="-121.576239223556"/>
    <x v="195"/>
    <n v="191"/>
    <n v="233"/>
    <n v="44992.895269784902"/>
    <n v="25775.039867398598"/>
    <n v="19217.855402386202"/>
    <n v="1286.11463598977"/>
    <n v="776.807257348946"/>
    <n v="2.2169039404218401E-5"/>
    <n v="4.3810796341858797E-5"/>
    <m/>
    <n v="1.5"/>
    <n v="2775"/>
    <n v="0.13875973797363239"/>
    <n v="196"/>
    <n v="0"/>
    <n v="0"/>
    <n v="0.79915433747959941"/>
    <n v="971"/>
    <n v="0"/>
  </r>
  <r>
    <s v="Sierra"/>
    <x v="196"/>
    <n v="149"/>
    <n v="200.525344263861"/>
    <n v="232"/>
    <n v="235.48151999999999"/>
    <n v="20"/>
    <n v="1.0897983229369801E-4"/>
    <n v="658.07380951042796"/>
    <n v="3.3916807629168"/>
    <n v="12.2297511935234"/>
    <n v="27.8013513207435"/>
    <n v="0.154254931445029"/>
    <n v="12.1579649075865"/>
    <n v="87.287629988789504"/>
    <n v="1.1360619425773599"/>
    <n v="6.9070006552014299E-2"/>
    <n v="2.6274197032307703E-4"/>
    <n v="0.64224137931034397"/>
    <n v="0.85155447822778696"/>
    <s v="{3C765F3F-8878-4C34-98CF-2D3F31F6AD44}"/>
    <n v="152561107"/>
    <s v="PENRYN 1107"/>
    <n v="2704"/>
    <n v="38.810724672032499"/>
    <n v="-121.164729486396"/>
    <x v="196"/>
    <n v="137"/>
    <n v="186"/>
    <n v="19729.836119073301"/>
    <n v="9132.2030780967307"/>
    <n v="10597.6330409765"/>
    <n v="1994.21962701661"/>
    <n v="2012.5350104726899"/>
    <n v="5.2548394064615396E-3"/>
    <n v="2.17959664587397E-3"/>
    <n v="1.3458076796232299"/>
    <n v="11.6"/>
    <n v="1215"/>
    <n v="1.3814001310402859"/>
    <n v="197"/>
    <n v="0"/>
    <n v="0"/>
    <n v="1.2391502438589381"/>
    <n v="550"/>
    <n v="0"/>
  </r>
  <r>
    <s v="North Valley"/>
    <x v="197"/>
    <n v="47"/>
    <n v="101.64315664617401"/>
    <n v="258"/>
    <n v="149.83780999999999"/>
    <n v="40"/>
    <n v="4.4655926285486199E-5"/>
    <n v="1393.0294856114399"/>
    <n v="6.6680084541440001"/>
    <n v="136.425794363021"/>
    <n v="734.05230052769105"/>
    <n v="14.571378497406799"/>
    <n v="26.851438008155601"/>
    <n v="479.61930459737698"/>
    <n v="1.44126106202602"/>
    <n v="6.8636602477876701E-2"/>
    <n v="1.2805750936877299E-4"/>
    <n v="0.18217054263565799"/>
    <n v="0.67835450683765297"/>
    <s v="{02E1E6D5-2F65-4901-878D-9181104BB0F8}"/>
    <n v="103351101"/>
    <s v="DESCHUTES 1101"/>
    <n v="9722"/>
    <n v="40.563316067328202"/>
    <n v="-122.201163306865"/>
    <x v="197"/>
    <n v="94"/>
    <n v="54"/>
    <n v="10259.1805645518"/>
    <n v="7564.9094121460503"/>
    <n v="2694.27115240582"/>
    <n v="4975.6844407574499"/>
    <n v="1658.3401959666301"/>
    <n v="5.1223003747509202E-3"/>
    <n v="1.7862370514194401E-3"/>
    <n v="2.16262035417392"/>
    <n v="6.45"/>
    <n v="1707"/>
    <n v="2.7454640991150683"/>
    <n v="198"/>
    <n v="0"/>
    <n v="0"/>
    <n v="3.0917460166378974"/>
    <n v="1670"/>
    <n v="0"/>
  </r>
  <r>
    <s v="Sierra"/>
    <x v="198"/>
    <n v="1"/>
    <n v="1.9449774433158999"/>
    <n v="28"/>
    <n v="12.857810000000001"/>
    <n v="8"/>
    <n v="4.8397770569863401E-5"/>
    <n v="1378.08550483931"/>
    <n v="70.998944600423101"/>
    <n v="3045.0484212239498"/>
    <n v="15403.845052083299"/>
    <n v="1262.01417032877"/>
    <n v="21.217643737792901"/>
    <n v="1826.4922637939401"/>
    <n v="1.9081858545541699"/>
    <n v="6.8411280621137896E-2"/>
    <n v="1.55213084190108E-3"/>
    <n v="3.5714285714285698E-2"/>
    <n v="0.151268173990979"/>
    <s v="{B44C5067-6D0E-4713-9558-13070DEDA962}"/>
    <n v="63681105"/>
    <s v="PUTAH CREEK 1105"/>
    <n v="46162"/>
    <n v="38.525397468216397"/>
    <n v="-121.998273487387"/>
    <x v="198"/>
    <n v="57"/>
    <n v="42"/>
    <n v="14746.619136753199"/>
    <n v="10784.381525843801"/>
    <n v="3962.2376109093998"/>
    <n v="1002.57200406979"/>
    <n v="1141.0852045118099"/>
    <n v="1.2417046735208701E-2"/>
    <n v="3.87182164558907E-4"/>
    <n v="1.9449774433158999"/>
    <n v="3.5"/>
    <n v="235"/>
    <n v="0.54729024496910317"/>
    <n v="199"/>
    <n v="0"/>
    <n v="0"/>
    <n v="0.62296916874084951"/>
    <n v="803"/>
    <n v="0"/>
  </r>
  <r>
    <s v="Sierra"/>
    <x v="199"/>
    <n v="0"/>
    <n v="0"/>
    <n v="1"/>
    <n v="0.45573585999999999"/>
    <n v="1"/>
    <n v="2.1014617232140099E-5"/>
    <n v="3238.6180773567899"/>
    <m/>
    <m/>
    <m/>
    <m/>
    <n v="41.493362426757798"/>
    <n v="2975.22534179687"/>
    <n v="2.0774335861206001"/>
    <n v="6.8058319256742605E-2"/>
    <n v="2.1014617232140099E-5"/>
    <n v="0"/>
    <n v="0"/>
    <s v="{892EE518-0261-403B-AEBB-DE522B481F93}"/>
    <n v="63172101"/>
    <s v="MADISON 2101"/>
    <n v="1606"/>
    <n v="38.801682223198704"/>
    <n v="-122.179967023383"/>
    <x v="199"/>
    <n v="249"/>
    <n v="238"/>
    <n v="38410.333895958996"/>
    <n v="26669.202380614101"/>
    <n v="11741.1315153449"/>
    <n v="1536.4017007152599"/>
    <n v="48.060122590874101"/>
    <n v="2.1014617232140099E-5"/>
    <n v="2.1014617232140099E-5"/>
    <m/>
    <n v="1"/>
    <n v="2590"/>
    <n v="6.8058319256742605E-2"/>
    <n v="200"/>
    <n v="0"/>
    <n v="0"/>
    <n v="0.95467546117514179"/>
    <n v="277"/>
    <n v="0"/>
  </r>
  <r>
    <s v="Sierra"/>
    <x v="200"/>
    <n v="678"/>
    <n v="1303.9451535212399"/>
    <n v="2784"/>
    <n v="1955.58"/>
    <n v="416"/>
    <n v="4.7937210598984803E-5"/>
    <n v="1677.4531700238499"/>
    <n v="20.542023973173901"/>
    <n v="468.710392209914"/>
    <n v="2779.4483888848499"/>
    <n v="150.33127815883901"/>
    <n v="26.554799221003901"/>
    <n v="322.29351763138601"/>
    <n v="1.3640922852433599"/>
    <n v="6.8022795562995397E-2"/>
    <n v="4.2667562341601499E-4"/>
    <n v="0.24353448275862"/>
    <n v="0.66678181553461102"/>
    <s v="{C705CC3B-4CE7-4574-9451-1595DBBA258B}"/>
    <n v="152701108"/>
    <s v="BELL 1108"/>
    <n v="2202"/>
    <n v="38.971618268505601"/>
    <n v="-121.10576542714399"/>
    <x v="200"/>
    <n v="524"/>
    <n v="444"/>
    <n v="95819.338471479496"/>
    <n v="53223.625516564302"/>
    <n v="42595.7129549151"/>
    <n v="51314.288895703699"/>
    <n v="41117.509966867801"/>
    <n v="0.177497059341062"/>
    <n v="1.99418796091777E-2"/>
    <n v="1.92322294029681"/>
    <n v="6.6923076923076898"/>
    <n v="899"/>
    <n v="28.297482954206085"/>
    <n v="201"/>
    <n v="0"/>
    <n v="0"/>
    <n v="31.885211005412305"/>
    <n v="555"/>
    <n v="0"/>
  </r>
  <r>
    <s v="Bay Area"/>
    <x v="201"/>
    <n v="359"/>
    <n v="512.26564091080604"/>
    <n v="1072"/>
    <n v="930.25867000000005"/>
    <n v="90"/>
    <n v="9.1538875413890402E-5"/>
    <n v="732.67861618928305"/>
    <n v="9.8636173202472701"/>
    <n v="429.31702593712401"/>
    <n v="7538.0487817076501"/>
    <n v="271.09947911522897"/>
    <n v="1.13768436627255"/>
    <n v="85.639860577053497"/>
    <n v="1.2662979364395099"/>
    <n v="6.7761545085224098E-2"/>
    <n v="4.9039962958882799E-4"/>
    <n v="0.33488805970149199"/>
    <n v="0.55067010831204399"/>
    <s v="{C483C6B2-63CC-448F-80AD-EB7838DB89B8}"/>
    <n v="42991105"/>
    <s v="LAS GALLINAS A 1105"/>
    <n v="99904"/>
    <n v="38.0442617089329"/>
    <n v="-122.615540297275"/>
    <x v="201"/>
    <n v="78"/>
    <n v="46"/>
    <n v="14887.588785554701"/>
    <n v="8897.7519608938692"/>
    <n v="5989.8368246608597"/>
    <n v="8897.7519608938692"/>
    <n v="5989.8368246608597"/>
    <n v="4.4135966662994498E-2"/>
    <n v="8.23849878725013E-3"/>
    <n v="1.42692379083789"/>
    <n v="11.911111111111101"/>
    <n v="797"/>
    <n v="6.0985390576701688"/>
    <n v="202"/>
    <n v="0"/>
    <n v="0"/>
    <n v="5.5288050336925849"/>
    <n v="962"/>
    <n v="0"/>
  </r>
  <r>
    <s v="Bay Area"/>
    <x v="202"/>
    <n v="1103"/>
    <n v="1667.5519672580899"/>
    <n v="2002"/>
    <n v="2192.8633"/>
    <n v="181"/>
    <n v="1.46964453066697E-4"/>
    <n v="447.817125544558"/>
    <n v="4.5566037200196998"/>
    <n v="126.09201755409499"/>
    <n v="1987.7469442495201"/>
    <n v="37.744248944511597"/>
    <n v="2.3821200032342902"/>
    <n v="77.008022100309603"/>
    <n v="1.22840170175331"/>
    <n v="6.7548154410025901E-2"/>
    <n v="4.59931200708653E-4"/>
    <n v="0.550949050949051"/>
    <n v="0.76044502250388102"/>
    <s v="{F066D46E-68CF-473C-8A1D-A024587DFB27}"/>
    <n v="42711101"/>
    <s v="CALISTOGA 1101"/>
    <n v="734"/>
    <n v="38.589380445245297"/>
    <n v="-122.607804009067"/>
    <x v="202"/>
    <n v="241"/>
    <n v="251"/>
    <n v="43968.8379483065"/>
    <n v="25385.180593362202"/>
    <n v="18583.6573549442"/>
    <n v="20110.861033403999"/>
    <n v="14434.496464538501"/>
    <n v="8.3247547328266294E-2"/>
    <n v="2.6600566005072299E-2"/>
    <n v="1.5118331525458599"/>
    <n v="11.060773480662901"/>
    <n v="847"/>
    <n v="12.226215948214689"/>
    <n v="203"/>
    <n v="0"/>
    <n v="0"/>
    <n v="12.496305831187277"/>
    <n v="340"/>
    <n v="0"/>
  </r>
  <r>
    <s v="Central Coast"/>
    <x v="203"/>
    <n v="80"/>
    <n v="182.897531276401"/>
    <n v="695"/>
    <n v="533.31190000000004"/>
    <n v="97"/>
    <n v="3.7517106769901697E-5"/>
    <n v="1737.2077211269"/>
    <n v="5.1098268421796602"/>
    <n v="122.99400353535501"/>
    <n v="617.09624500744599"/>
    <n v="11.525449384314699"/>
    <n v="25.821936822659499"/>
    <n v="352.74019311906102"/>
    <n v="1.32273514369099"/>
    <n v="6.6049788884937594E-2"/>
    <n v="1.0804647233445801E-4"/>
    <n v="0.115107913669064"/>
    <n v="0.34294665996846302"/>
    <s v="{C24AC45E-3D92-48D3-91B1-E09F9F7B86E3}"/>
    <n v="182611104"/>
    <s v="PASO ROBLES 1104"/>
    <s v="R56"/>
    <n v="35.644337958772901"/>
    <n v="-120.706672118349"/>
    <x v="203"/>
    <n v="164"/>
    <n v="148"/>
    <n v="29668.438576701399"/>
    <n v="19912.921811066699"/>
    <n v="9755.5167656345802"/>
    <n v="17514.726622927799"/>
    <n v="8800.5125832908307"/>
    <n v="1.04805078164424E-2"/>
    <n v="3.6391593566804598E-3"/>
    <n v="2.2862191409550201"/>
    <n v="7.1649484536082397"/>
    <n v="1815"/>
    <n v="6.4068295218389464"/>
    <n v="204"/>
    <n v="0"/>
    <n v="0"/>
    <n v="10.88314319641527"/>
    <n v="2507"/>
    <n v="0"/>
  </r>
  <r>
    <s v="Central Valley"/>
    <x v="204"/>
    <n v="132"/>
    <n v="308.26114910644401"/>
    <n v="560"/>
    <n v="445.49642999999998"/>
    <n v="148"/>
    <n v="4.8975726037275999E-5"/>
    <n v="1686.01747019354"/>
    <n v="27.651594195241898"/>
    <n v="1377.41884448254"/>
    <n v="7376.9520937171601"/>
    <n v="446.02094674014899"/>
    <n v="33.043933858824197"/>
    <n v="393.48187658321501"/>
    <n v="1.3714422374158199"/>
    <n v="6.6034318914277607E-2"/>
    <n v="6.2468188236960705E-4"/>
    <n v="0.23571428571428499"/>
    <n v="0.691949763753688"/>
    <s v="{A70761E3-E888-44FB-B083-651B5C823F25}"/>
    <n v="162991102"/>
    <s v="CORRAL 1102"/>
    <s v="circuit_breaker"/>
    <n v="38.101451911249001"/>
    <n v="-120.926293369962"/>
    <x v="204"/>
    <n v="348"/>
    <n v="455"/>
    <n v="53371.328403521002"/>
    <n v="34251.130293784699"/>
    <n v="19120.198109736401"/>
    <n v="25529.369681803299"/>
    <n v="15812.129798791"/>
    <n v="9.2452918590701899E-2"/>
    <n v="7.2484074535168396E-3"/>
    <n v="2.33531173565488"/>
    <n v="3.7837837837837802"/>
    <n v="646"/>
    <n v="9.7730791993130861"/>
    <n v="205"/>
    <n v="0"/>
    <n v="0"/>
    <n v="15.863209968551798"/>
    <n v="576"/>
    <n v="0"/>
  </r>
  <r>
    <s v="Central Valley"/>
    <x v="205"/>
    <n v="543"/>
    <n v="1043.15476006327"/>
    <n v="1927"/>
    <n v="1517.6765"/>
    <n v="422"/>
    <n v="2.1288649041832601E-5"/>
    <n v="3411.8103035140998"/>
    <n v="39.542042729545201"/>
    <n v="2001.0827189164499"/>
    <n v="17592.078205036702"/>
    <n v="1241.2025023441799"/>
    <n v="52.905423192294101"/>
    <n v="776.80982436490399"/>
    <n v="1.6357683593062899"/>
    <n v="6.6008714465864704E-2"/>
    <n v="4.2075217811690402E-4"/>
    <n v="0.28178515827711398"/>
    <n v="0.687336695709586"/>
    <s v="{E7B58C7C-DEE3-44AF-9DC1-540E49CB1676}"/>
    <n v="254151101"/>
    <s v="AUBERRY 1101"/>
    <s v="R2578"/>
    <n v="37.017748678745399"/>
    <n v="-119.427229418027"/>
    <x v="205"/>
    <n v="724"/>
    <n v="671"/>
    <n v="124970.89153332201"/>
    <n v="74321.383721911407"/>
    <n v="50649.507811410702"/>
    <n v="74321.383721911407"/>
    <n v="50649.507811410702"/>
    <n v="0.17755741916533299"/>
    <n v="8.9838098956533906E-3"/>
    <n v="1.9210953224001299"/>
    <n v="4.56635071090047"/>
    <n v="910"/>
    <n v="27.855677504594905"/>
    <n v="206"/>
    <n v="0"/>
    <n v="0"/>
    <n v="46.181152524667816"/>
    <n v="736"/>
    <n v="0"/>
  </r>
  <r>
    <s v="Sierra"/>
    <x v="206"/>
    <n v="3"/>
    <n v="5.1176685660318304"/>
    <n v="4"/>
    <n v="5.5446996999999998"/>
    <n v="2"/>
    <n v="7.2373797593172599E-5"/>
    <n v="977.66304326624299"/>
    <m/>
    <m/>
    <m/>
    <m/>
    <n v="16.110619485378201"/>
    <n v="781.90865707397404"/>
    <n v="1.43473452329635"/>
    <n v="6.5975884009587593E-2"/>
    <n v="7.2373797593172599E-5"/>
    <n v="0.75"/>
    <n v="0.92298390745149805"/>
    <s v="{D7243FB0-38B4-4640-8C10-2CD25C9CD868}"/>
    <n v="63172101"/>
    <s v="MADISON 2101"/>
    <n v="89332"/>
    <n v="38.735364819302198"/>
    <n v="-122.14486473071899"/>
    <x v="206"/>
    <n v="242"/>
    <n v="191"/>
    <n v="48170.667676449397"/>
    <n v="36123.433260049002"/>
    <n v="12047.234416400401"/>
    <n v="1160.8504119955001"/>
    <n v="25.580215991420701"/>
    <n v="1.4474759518634501E-4"/>
    <n v="1.4474759518634501E-4"/>
    <n v="1.7058895220106101"/>
    <n v="2"/>
    <n v="2040"/>
    <n v="0.13195176801917519"/>
    <n v="207"/>
    <n v="0"/>
    <n v="0"/>
    <n v="0.72131878135205585"/>
    <n v="266"/>
    <n v="0"/>
  </r>
  <r>
    <s v="North Coast"/>
    <x v="207"/>
    <n v="99"/>
    <n v="136.40920902816799"/>
    <n v="195"/>
    <n v="170.63191"/>
    <n v="50"/>
    <n v="6.7136034449504205E-5"/>
    <n v="1003.53862597441"/>
    <n v="6.3347226600550703"/>
    <n v="202.257036141057"/>
    <n v="1740.5162384221901"/>
    <n v="62.547011469197997"/>
    <n v="21.6740705986881"/>
    <n v="356.63232770681299"/>
    <n v="1.5385840725898701"/>
    <n v="6.5895819136188194E-2"/>
    <n v="2.1493619261804E-4"/>
    <n v="0.507692307692307"/>
    <n v="0.79943550561129995"/>
    <s v="{541E85BD-7389-44DB-A5D1-1B9283DDEB83}"/>
    <n v="42871101"/>
    <s v="UPPER LAKE 1101"/>
    <n v="660"/>
    <n v="39.164065179127697"/>
    <n v="-122.923588832492"/>
    <x v="207"/>
    <n v="114"/>
    <n v="116"/>
    <n v="27211.182837492299"/>
    <n v="15466.520740079601"/>
    <n v="11744.6620974127"/>
    <n v="8469.2096908243002"/>
    <n v="5986.6833714084696"/>
    <n v="1.0746809630902E-2"/>
    <n v="3.3568017224752098E-3"/>
    <n v="1.3778707982643199"/>
    <n v="3.9"/>
    <n v="1362"/>
    <n v="3.2947909568094098"/>
    <n v="208"/>
    <n v="0"/>
    <n v="0"/>
    <n v="5.2625212947971862"/>
    <n v="52"/>
    <n v="0"/>
  </r>
  <r>
    <s v="Central Valley"/>
    <x v="208"/>
    <n v="1"/>
    <n v="1.2277136794000301"/>
    <n v="33"/>
    <n v="11.289854999999999"/>
    <n v="18"/>
    <n v="3.69155166279395E-5"/>
    <n v="2229.86472822725"/>
    <n v="4.16877281665802"/>
    <n v="336.63704045613599"/>
    <n v="1295.93091837565"/>
    <n v="5.3642919162909104"/>
    <n v="30.460054034160201"/>
    <n v="1675.87781439887"/>
    <n v="1.8012536962826999"/>
    <n v="6.5241684858249493E-2"/>
    <n v="7.3996980366549295E-5"/>
    <n v="3.03030303030303E-2"/>
    <n v="0.108744858019433"/>
    <s v="{B3FDA245-0020-4744-99E0-2E32EA3113C6}"/>
    <n v="254432104"/>
    <s v="COARSEGOLD 2104"/>
    <n v="90356"/>
    <n v="37.219829548196202"/>
    <n v="-119.904275623172"/>
    <x v="208"/>
    <n v="195"/>
    <n v="267"/>
    <n v="45105.075670413098"/>
    <n v="27329.022737806699"/>
    <n v="17776.052932606301"/>
    <n v="7895.0402379281704"/>
    <n v="4775.9977643681495"/>
    <n v="1.33194564659788E-3"/>
    <n v="6.6447929930291095E-4"/>
    <n v="1.2277136794000301"/>
    <n v="1.8333333333333299"/>
    <n v="2025"/>
    <n v="1.174350327448491"/>
    <n v="209"/>
    <n v="0"/>
    <n v="0"/>
    <n v="4.905749047681665"/>
    <n v="620"/>
    <n v="0"/>
  </r>
  <r>
    <s v="North Valley"/>
    <x v="209"/>
    <n v="104"/>
    <n v="202.70336405901901"/>
    <n v="231"/>
    <n v="244.83090000000001"/>
    <n v="60"/>
    <n v="6.0755894780110401E-5"/>
    <n v="1118.0974346896301"/>
    <n v="117.368037554952"/>
    <n v="1140.65347161557"/>
    <n v="9573.9676885604804"/>
    <n v="2509.9965352846498"/>
    <n v="28.479646126429198"/>
    <n v="289.39291033347399"/>
    <n v="1.2733407020568801"/>
    <n v="6.4794479431893495E-2"/>
    <n v="3.9505524177608697E-3"/>
    <n v="0.45021645021645001"/>
    <n v="0.82793210465135303"/>
    <s v="{05CEA4F2-3636-4573-A883-9C548FA0A079}"/>
    <n v="103441102"/>
    <s v="JESSUP 1102"/>
    <n v="1314"/>
    <n v="40.446660523059997"/>
    <n v="-122.409681631179"/>
    <x v="209"/>
    <n v="242"/>
    <n v="270"/>
    <n v="40228.148762562203"/>
    <n v="22635.452283192401"/>
    <n v="17592.696479369799"/>
    <n v="8285.2738079833798"/>
    <n v="4307.0382459929397"/>
    <n v="0.23703314506565201"/>
    <n v="3.6453536868066199E-3"/>
    <n v="1.9490708082597901"/>
    <n v="3.85"/>
    <n v="60"/>
    <n v="3.8876687659136095"/>
    <n v="210"/>
    <n v="0"/>
    <n v="0"/>
    <n v="5.1482288713404412"/>
    <n v="888"/>
    <n v="0"/>
  </r>
  <r>
    <s v="North Valley"/>
    <x v="210"/>
    <n v="708"/>
    <n v="1269.89904447458"/>
    <n v="2783"/>
    <n v="1948.8979999999999"/>
    <n v="334"/>
    <n v="9.6500695390803806E-5"/>
    <n v="754.65464249994"/>
    <n v="38.071016211233299"/>
    <n v="372.13500695189202"/>
    <n v="2828.6656267643302"/>
    <n v="421.22576206719998"/>
    <n v="20.716204780786999"/>
    <n v="175.786342817866"/>
    <n v="1.1493694064859801"/>
    <n v="6.4746477161955696E-2"/>
    <n v="1.8041614067545999E-3"/>
    <n v="0.25440172475745598"/>
    <n v="0.65159853289580405"/>
    <s v="{942A5D01-90B2-440A-92F6-C8D3C90D4346}"/>
    <n v="103561102"/>
    <s v="STILLWATER 1102"/>
    <s v="circuit_breaker"/>
    <n v="40.677859693545599"/>
    <n v="-122.349712748657"/>
    <x v="210"/>
    <n v="465"/>
    <n v="434"/>
    <n v="63313.9788391115"/>
    <n v="40553.684532861698"/>
    <n v="22760.294306249802"/>
    <n v="40538.599910566903"/>
    <n v="22760.294306249802"/>
    <n v="0.602589909856039"/>
    <n v="3.2231232260528403E-2"/>
    <n v="1.7936427181844301"/>
    <n v="8.3323353293413103"/>
    <n v="193"/>
    <n v="21.625323372093202"/>
    <n v="211"/>
    <n v="0"/>
    <n v="0"/>
    <n v="25.189510365028866"/>
    <n v="1547"/>
    <n v="0"/>
  </r>
  <r>
    <s v="North Coast"/>
    <x v="211"/>
    <n v="275"/>
    <n v="357.112228403453"/>
    <n v="324"/>
    <n v="382.12475999999998"/>
    <n v="35"/>
    <n v="9.6438299078727103E-5"/>
    <n v="719.40964324496701"/>
    <n v="83.654615797969896"/>
    <n v="1556.1189121009199"/>
    <n v="26972.824020951499"/>
    <n v="4312.3907500883297"/>
    <n v="14.583438412366201"/>
    <n v="174.48247812714899"/>
    <n v="1.18015170778547"/>
    <n v="6.4742332943416303E-2"/>
    <n v="4.5240017031117899E-3"/>
    <n v="0.84876543209876498"/>
    <n v="0.93454355659404997"/>
    <s v="{30B0A48E-C3E5-42AA-9273-8BF1B6001968}"/>
    <n v="42661103"/>
    <s v="WILLITS 1103"/>
    <s v="circuit_breaker"/>
    <n v="39.405605181749202"/>
    <n v="-123.326899633869"/>
    <x v="211"/>
    <n v="78"/>
    <n v="101"/>
    <n v="15608.965324614001"/>
    <n v="6322.4452718340999"/>
    <n v="9286.5200527799698"/>
    <n v="4233.1433560182704"/>
    <n v="7737.1244075592303"/>
    <n v="0.15834005960891201"/>
    <n v="3.3753404677554499E-3"/>
    <n v="1.2985899214671"/>
    <n v="9.2571428571428491"/>
    <n v="43"/>
    <n v="2.2659816530195704"/>
    <n v="212"/>
    <n v="0"/>
    <n v="0"/>
    <n v="2.6303525202724289"/>
    <n v="1873"/>
    <n v="0"/>
  </r>
  <r>
    <s v="North Valley"/>
    <x v="212"/>
    <n v="44"/>
    <n v="77.395093916447095"/>
    <n v="218"/>
    <n v="126.928185"/>
    <n v="27"/>
    <n v="4.6213752082419602E-5"/>
    <n v="1488.5299542665"/>
    <n v="26.698457797368299"/>
    <n v="164.43587334950701"/>
    <n v="799.45581012301898"/>
    <n v="50.336406721009098"/>
    <n v="25.9200260992403"/>
    <n v="231.55672555306401"/>
    <n v="1.3334972019548701"/>
    <n v="6.3562450475391899E-2"/>
    <n v="4.46826884635137E-4"/>
    <n v="0.201834862385321"/>
    <n v="0.60975499031730096"/>
    <s v="{A372AD67-1459-47B8-8964-55AFC8B0D599}"/>
    <n v="102911109"/>
    <s v="WYANDOTTE 1109"/>
    <s v="circuit_breaker"/>
    <n v="39.491521238045998"/>
    <n v="-121.54108497465199"/>
    <x v="212"/>
    <n v="254"/>
    <n v="430"/>
    <n v="35534.689819097199"/>
    <n v="15084.503657707701"/>
    <n v="20450.186161389502"/>
    <n v="3677.1991044287402"/>
    <n v="2444.5703397403499"/>
    <n v="1.20643258851487E-2"/>
    <n v="1.24777130622533E-3"/>
    <n v="1.75897940719197"/>
    <n v="8.0740740740740709"/>
    <n v="867"/>
    <n v="1.7161861628355812"/>
    <n v="213"/>
    <n v="0"/>
    <n v="0"/>
    <n v="2.2849048847179909"/>
    <n v="314"/>
    <n v="0"/>
  </r>
  <r>
    <s v="Central Valley"/>
    <x v="213"/>
    <n v="42"/>
    <n v="89.064138648687404"/>
    <n v="188"/>
    <n v="135.0779"/>
    <n v="81"/>
    <n v="2.9562606386330799E-5"/>
    <n v="2396.8492299774498"/>
    <n v="84.7970228623183"/>
    <n v="5312.6152309101199"/>
    <n v="37605.322892126504"/>
    <n v="5905.3646181233298"/>
    <n v="26.341035785498399"/>
    <n v="1724.1253933376699"/>
    <n v="1.96421938325151"/>
    <n v="6.3317687730843397E-2"/>
    <n v="1.0771618809417201E-3"/>
    <n v="0.22340425531914801"/>
    <n v="0.65935390769467905"/>
    <s v="{81F65546-748C-422D-A853-780F9DAF978A}"/>
    <n v="254432104"/>
    <s v="COARSEGOLD 2104"/>
    <n v="10030"/>
    <n v="37.223310120944603"/>
    <n v="-119.769194190988"/>
    <x v="213"/>
    <n v="159"/>
    <n v="149"/>
    <n v="40042.362744675098"/>
    <n v="28835.875831832898"/>
    <n v="11206.4869128422"/>
    <n v="23477.103978540799"/>
    <n v="7722.0997236434596"/>
    <n v="8.7250112356279802E-2"/>
    <n v="2.3945711172927899E-3"/>
    <n v="2.1205747297306501"/>
    <n v="2.3209876543209802"/>
    <n v="374"/>
    <n v="5.1287327061983152"/>
    <n v="214"/>
    <n v="0"/>
    <n v="0"/>
    <n v="14.587991576249875"/>
    <n v="1355"/>
    <n v="0"/>
  </r>
  <r>
    <s v="North Valley"/>
    <x v="214"/>
    <n v="2"/>
    <n v="3.9241038765315999"/>
    <n v="7"/>
    <n v="5.6320170000000003"/>
    <n v="3"/>
    <n v="7.0590900577371899E-5"/>
    <n v="940.76469651722005"/>
    <n v="3.8843228816986"/>
    <n v="3803.13208007812"/>
    <n v="26975.685546875"/>
    <n v="107.957389831542"/>
    <n v="14.132743199666301"/>
    <n v="1922.4246419270801"/>
    <n v="1.9823009173075301"/>
    <n v="6.3015170905687604E-2"/>
    <n v="1.2199077415667999E-4"/>
    <n v="0.28571428571428498"/>
    <n v="0.69674927864003"/>
    <s v="{375728DD-644E-4E4B-9A8F-230DD2D4E917}"/>
    <n v="102541101"/>
    <s v="VOLTA 1101"/>
    <n v="65764"/>
    <n v="40.401418953615"/>
    <n v="-121.877135963101"/>
    <x v="214"/>
    <n v="52"/>
    <n v="20"/>
    <n v="18309.952026919"/>
    <n v="16669.398129337402"/>
    <n v="1640.55389758158"/>
    <n v="16669.398129337402"/>
    <n v="1640.55389758158"/>
    <n v="3.6597232247004199E-4"/>
    <n v="2.1177270173211501E-4"/>
    <n v="1.9620519382657999"/>
    <n v="2.3333333333333299"/>
    <n v="1742"/>
    <n v="0.18904551271706282"/>
    <n v="215"/>
    <n v="0"/>
    <n v="0"/>
    <n v="10.35788058502451"/>
    <n v="455"/>
    <n v="0"/>
  </r>
  <r>
    <s v="North Coast"/>
    <x v="215"/>
    <n v="696"/>
    <n v="1210.3587156015899"/>
    <n v="1075"/>
    <n v="1412.9565"/>
    <n v="92"/>
    <n v="1.5081627268797101E-4"/>
    <n v="483.00898553017299"/>
    <n v="9.3691039939889809"/>
    <n v="508.29175569388002"/>
    <n v="9322.1378576051102"/>
    <n v="271.86444160176899"/>
    <n v="0.84373798190981197"/>
    <n v="37.761230490494299"/>
    <n v="1.2032272012337299"/>
    <n v="6.2851779040993802E-2"/>
    <n v="7.0158927550052503E-4"/>
    <n v="0.64744186046511598"/>
    <n v="0.85661425443313199"/>
    <s v="{30AC1F79-37C1-4981-9C64-81FC3670878D}"/>
    <n v="42751113"/>
    <s v="FITCH MOUNTAIN 1113"/>
    <n v="24918"/>
    <n v="38.591380941980702"/>
    <n v="-122.92002083027199"/>
    <x v="215"/>
    <n v="63"/>
    <n v="45"/>
    <n v="13406.7479134516"/>
    <n v="8527.9093993549905"/>
    <n v="4878.8385140966502"/>
    <n v="8527.9093993549905"/>
    <n v="4878.8385140966502"/>
    <n v="6.4546213346048306E-2"/>
    <n v="1.38750970872933E-2"/>
    <n v="1.7390211431057301"/>
    <n v="11.684782608695601"/>
    <n v="566"/>
    <n v="5.7823636717714297"/>
    <n v="216"/>
    <n v="0"/>
    <n v="0"/>
    <n v="5.2989955913866096"/>
    <n v="414"/>
    <n v="0"/>
  </r>
  <r>
    <s v="North Valley"/>
    <x v="216"/>
    <n v="227"/>
    <n v="792.815323771115"/>
    <n v="1878"/>
    <n v="1181.8869999999999"/>
    <n v="420"/>
    <n v="4.2912345461012402E-5"/>
    <n v="1424.8275699226299"/>
    <n v="30.683861095387901"/>
    <n v="941.86971093755199"/>
    <n v="6767.3809695800601"/>
    <n v="385.10894791095899"/>
    <n v="23.549973713783899"/>
    <n v="598.40165751902805"/>
    <n v="1.4921144102300901"/>
    <n v="6.2651584777790398E-2"/>
    <n v="5.7747146612629704E-4"/>
    <n v="0.120873269435569"/>
    <n v="0.67080469508866603"/>
    <s v="{DB1CB0BF-953F-4047-B280-2F768227CB6A}"/>
    <n v="102931103"/>
    <s v="COTTONWOOD 1103"/>
    <n v="1616"/>
    <n v="40.356087545586099"/>
    <n v="-122.32636279650499"/>
    <x v="216"/>
    <n v="590"/>
    <n v="594"/>
    <n v="113625.612301396"/>
    <n v="78749.184162312493"/>
    <n v="34876.428139084201"/>
    <n v="73500.872754285898"/>
    <n v="30035.3586950389"/>
    <n v="0.24253801577304401"/>
    <n v="1.8023185093625198E-2"/>
    <n v="3.4925785188154799"/>
    <n v="4.4714285714285698"/>
    <n v="703"/>
    <n v="26.313665606671968"/>
    <n v="217"/>
    <n v="0"/>
    <n v="0"/>
    <n v="45.671310804203387"/>
    <n v="791"/>
    <n v="0"/>
  </r>
  <r>
    <s v="North Coast"/>
    <x v="217"/>
    <n v="138"/>
    <n v="169.27784961433699"/>
    <n v="270"/>
    <n v="231.21411000000001"/>
    <n v="56"/>
    <n v="8.0153584544210104E-5"/>
    <n v="982.386436902372"/>
    <m/>
    <m/>
    <m/>
    <m/>
    <n v="11.711322666611499"/>
    <n v="240.940913606967"/>
    <n v="1.2290218046733301"/>
    <n v="6.2453445170588803E-2"/>
    <n v="8.0153584544210104E-5"/>
    <n v="0.51111111111111096"/>
    <n v="0.73212594439838696"/>
    <s v="{1B6A9064-674E-4151-B148-004CA8DBD66C}"/>
    <n v="43411101"/>
    <s v="CALPELLA 1101"/>
    <n v="3419"/>
    <n v="39.3191247509722"/>
    <n v="-123.29979991746799"/>
    <x v="217"/>
    <n v="49"/>
    <n v="40"/>
    <n v="15225.2571458683"/>
    <n v="12991.6222518628"/>
    <n v="2233.63489400552"/>
    <n v="12991.6222518628"/>
    <n v="2233.63489400552"/>
    <n v="4.4886007344757603E-3"/>
    <n v="4.4886007344757603E-3"/>
    <n v="1.2266510841618601"/>
    <n v="4.8214285714285703"/>
    <n v="1981"/>
    <n v="3.4973929295529729"/>
    <n v="218"/>
    <n v="0"/>
    <n v="0"/>
    <n v="8.0726173102622401"/>
    <n v="61"/>
    <n v="0"/>
  </r>
  <r>
    <s v="Sierra"/>
    <x v="218"/>
    <n v="10"/>
    <n v="15.786315693450501"/>
    <n v="20"/>
    <n v="19.744204"/>
    <n v="5"/>
    <n v="9.9625268194358698E-5"/>
    <n v="381.39772407170602"/>
    <n v="12.7383069992065"/>
    <n v="520.28045654296795"/>
    <n v="3897.54174804687"/>
    <n v="49.572887420654297"/>
    <n v="12.9893805503848"/>
    <n v="154.86747563444001"/>
    <n v="1.15486726760864"/>
    <n v="6.2330819356394201E-2"/>
    <n v="1.7302377382293299E-4"/>
    <n v="0.5"/>
    <n v="0.79954178143866805"/>
    <s v="{A71D3F90-1807-4414-8E54-A388088D7CB1}"/>
    <n v="153701104"/>
    <s v="LINCOLN 1104"/>
    <n v="2072"/>
    <n v="38.925641682833898"/>
    <n v="-121.246850945861"/>
    <x v="218"/>
    <n v="293"/>
    <n v="339"/>
    <n v="51528.03146577"/>
    <n v="27455.4475088777"/>
    <n v="24072.583956892198"/>
    <n v="512.00530970059799"/>
    <n v="336.45309452768703"/>
    <n v="8.6511886911466696E-4"/>
    <n v="4.9812634097179398E-4"/>
    <n v="1.5786315693450499"/>
    <n v="4"/>
    <n v="1513"/>
    <n v="0.31165409678197098"/>
    <n v="219"/>
    <n v="0"/>
    <n v="0"/>
    <n v="0.31814525129397025"/>
    <n v="2115"/>
    <n v="0"/>
  </r>
  <r>
    <s v="Bay Area"/>
    <x v="219"/>
    <n v="25"/>
    <n v="51.539134157649499"/>
    <n v="78"/>
    <n v="82.919539999999998"/>
    <n v="17"/>
    <n v="1.5624316855631601E-5"/>
    <n v="3548.7657444275901"/>
    <n v="43.9605413837387"/>
    <n v="1725.5388695776401"/>
    <n v="6810.2494706726102"/>
    <n v="543.47997038404196"/>
    <n v="46.3089541538125"/>
    <n v="1695.1898444680601"/>
    <n v="1.82860492958742"/>
    <n v="6.2314816838640603E-2"/>
    <n v="3.9051135873503703E-4"/>
    <n v="0.32051282051281998"/>
    <n v="0.621555955396634"/>
    <s v="{46301E96-9614-4B53-A8A4-29FAA9DC1F0B}"/>
    <n v="14452104"/>
    <s v="KIRKER 2104"/>
    <n v="442850"/>
    <n v="37.990926959089599"/>
    <n v="-121.89618334697499"/>
    <x v="219"/>
    <n v="26"/>
    <n v="18"/>
    <n v="11132.8364807097"/>
    <n v="9153.4289041163793"/>
    <n v="1979.4075765933801"/>
    <n v="9153.4289041163793"/>
    <n v="1979.4075765933801"/>
    <n v="6.6386930984956198E-3"/>
    <n v="2.6561338654573698E-4"/>
    <n v="2.0615653663059801"/>
    <n v="4.5882352941176396"/>
    <n v="958"/>
    <n v="1.0593518862568903"/>
    <n v="220"/>
    <n v="0"/>
    <n v="0"/>
    <n v="5.6876752715796988"/>
    <n v="1559"/>
    <n v="0"/>
  </r>
  <r>
    <s v="Sierra"/>
    <x v="220"/>
    <n v="1190"/>
    <n v="2066.4610083501798"/>
    <n v="4351"/>
    <n v="3300.3002999999999"/>
    <n v="676"/>
    <n v="5.0696701411932398E-5"/>
    <n v="1246.1155871297599"/>
    <n v="12.9346903899214"/>
    <n v="271.82899978710401"/>
    <n v="2073.04894125173"/>
    <n v="55.065839674020701"/>
    <n v="20.868549312150702"/>
    <n v="343.72880703246102"/>
    <n v="1.41650194264727"/>
    <n v="6.2269103731725797E-2"/>
    <n v="3.2889599777716699E-4"/>
    <n v="0.27350034474833301"/>
    <n v="0.62614332785194005"/>
    <s v="{740DE1B6-71C4-4F89-BFF6-C379E023E99F}"/>
    <n v="152691109"/>
    <s v="HIGGINS 1109"/>
    <n v="50072"/>
    <n v="39.075685395956498"/>
    <n v="-121.114287186178"/>
    <x v="220"/>
    <n v="688"/>
    <n v="578"/>
    <n v="129864.402698249"/>
    <n v="82323.743026009804"/>
    <n v="47540.659672239599"/>
    <n v="82323.743026009804"/>
    <n v="47540.659672239599"/>
    <n v="0.22233369449736501"/>
    <n v="3.4270970154466299E-2"/>
    <n v="1.7365218557564499"/>
    <n v="6.4363905325443698"/>
    <n v="1058"/>
    <n v="42.093914122646638"/>
    <n v="221"/>
    <n v="0"/>
    <n v="0"/>
    <n v="51.153586527814738"/>
    <n v="554"/>
    <n v="0"/>
  </r>
  <r>
    <s v="North Coast"/>
    <x v="221"/>
    <n v="860"/>
    <n v="1164.13502001915"/>
    <n v="1710"/>
    <n v="1613.6054999999999"/>
    <n v="160"/>
    <n v="9.6560711995152801E-5"/>
    <n v="603.70093351615003"/>
    <n v="6.20779158856128"/>
    <n v="320.50281408021601"/>
    <n v="6748.37791294619"/>
    <n v="165.98760153970301"/>
    <n v="1.88386338910204"/>
    <n v="49.9070632047369"/>
    <n v="1.28842644467949"/>
    <n v="6.2201003546561703E-2"/>
    <n v="2.9826779556613002E-4"/>
    <n v="0.502923976608187"/>
    <n v="0.721449600019619"/>
    <s v="{BFE1D441-2168-4D90-8012-C988D5F78BF2}"/>
    <n v="42891101"/>
    <s v="GEYSERVILLE 1101"/>
    <n v="166"/>
    <n v="38.716212768034701"/>
    <n v="-122.920577913988"/>
    <x v="221"/>
    <n v="225"/>
    <n v="174"/>
    <n v="43513.851062971902"/>
    <n v="25913.2012073033"/>
    <n v="17600.6498556685"/>
    <n v="18354.361924020501"/>
    <n v="12104.138733071701"/>
    <n v="4.7722847290580801E-2"/>
    <n v="1.54497139192244E-2"/>
    <n v="1.3536453721152999"/>
    <n v="10.6875"/>
    <n v="1128"/>
    <n v="9.952160567449873"/>
    <n v="222"/>
    <n v="0"/>
    <n v="0"/>
    <n v="11.404868223090542"/>
    <n v="1341"/>
    <n v="0"/>
  </r>
  <r>
    <s v="North Valley"/>
    <x v="222"/>
    <n v="164"/>
    <n v="345.48817902036302"/>
    <n v="865"/>
    <n v="535.43910000000005"/>
    <n v="123"/>
    <n v="5.2179166261812697E-5"/>
    <n v="1288.2055627647501"/>
    <n v="28.625418135349701"/>
    <n v="152.534906201013"/>
    <n v="1250.2932700717299"/>
    <n v="89.945153652364098"/>
    <n v="22.269066178928899"/>
    <n v="257.75726572390801"/>
    <n v="1.4511835429726501"/>
    <n v="6.1968017084653097E-2"/>
    <n v="7.6480204417333304E-4"/>
    <n v="0.18959537572254301"/>
    <n v="0.64524273155241896"/>
    <s v="{D8B4A6F8-9874-47E2-910D-F4C8426E6854}"/>
    <n v="103521102"/>
    <s v="OREGON TRAIL 1102"/>
    <s v="circuit_breaker"/>
    <n v="40.619093547173101"/>
    <n v="-122.322188064759"/>
    <x v="222"/>
    <n v="140"/>
    <n v="102"/>
    <n v="20636.335996669401"/>
    <n v="15715.8206072583"/>
    <n v="4920.5153894110799"/>
    <n v="15165.978661560301"/>
    <n v="4746.7588311883801"/>
    <n v="9.4070651433319996E-2"/>
    <n v="6.4180374502029701E-3"/>
    <n v="2.1066352379290398"/>
    <n v="7.03252032520325"/>
    <n v="524"/>
    <n v="7.6220661014123312"/>
    <n v="223"/>
    <n v="0"/>
    <n v="0"/>
    <n v="9.4236993269123861"/>
    <n v="933"/>
    <n v="0"/>
  </r>
  <r>
    <s v="Sierra"/>
    <x v="223"/>
    <n v="475"/>
    <n v="727.865145454909"/>
    <n v="1526"/>
    <n v="1094.0239999999999"/>
    <n v="180"/>
    <n v="1.3139518452791999E-4"/>
    <n v="545.38731159236602"/>
    <n v="53.103383068613397"/>
    <n v="289.06179322441699"/>
    <n v="2487.1797035221798"/>
    <n v="500.80567686544498"/>
    <n v="11.815871632210699"/>
    <n v="108.175539009391"/>
    <n v="1.27051376369264"/>
    <n v="6.1828747264685603E-2"/>
    <n v="3.1697733110244101E-3"/>
    <n v="0.31127129750982901"/>
    <n v="0.66531000564775999"/>
    <s v="{45D8F3A6-BB8E-411A-86FA-8F2AAEC54597}"/>
    <n v="153652109"/>
    <s v="SHINGLE SPRINGS 2109"/>
    <n v="12392"/>
    <n v="38.710954438323"/>
    <n v="-120.943406782187"/>
    <x v="223"/>
    <n v="303"/>
    <n v="422"/>
    <n v="49163.186501181"/>
    <n v="23968.256189862699"/>
    <n v="25194.9303113182"/>
    <n v="23968.256189862699"/>
    <n v="25194.9303113182"/>
    <n v="0.57055919598439397"/>
    <n v="2.36511332150257E-2"/>
    <n v="1.53234767464191"/>
    <n v="8.4777777777777708"/>
    <n v="97"/>
    <n v="11.129174507643409"/>
    <n v="224"/>
    <n v="0"/>
    <n v="0"/>
    <n v="14.893179316951175"/>
    <n v="164"/>
    <n v="0"/>
  </r>
  <r>
    <s v="Central Valley"/>
    <x v="224"/>
    <n v="355"/>
    <n v="667.26230015139402"/>
    <n v="1772"/>
    <n v="1193.8619000000001"/>
    <n v="422"/>
    <n v="4.84972465442491E-5"/>
    <n v="1366.0095343860601"/>
    <n v="19.732401007196099"/>
    <n v="511.35924606276001"/>
    <n v="4846.1645952747704"/>
    <n v="417.683991919682"/>
    <n v="19.0094762210977"/>
    <n v="365.19992778265902"/>
    <n v="1.4426823405292899"/>
    <n v="6.1681200012210002E-2"/>
    <n v="4.8333231948243898E-4"/>
    <n v="0.20033860045146701"/>
    <n v="0.558910774057224"/>
    <s v="{2E4BA31C-6FC8-4D7D-B79B-DB347A05F67C}"/>
    <n v="254432103"/>
    <s v="COARSEGOLD 2103"/>
    <s v="circuit_breaker"/>
    <n v="37.227322337043098"/>
    <n v="-119.690196060893"/>
    <x v="224"/>
    <n v="610"/>
    <n v="847"/>
    <n v="113630.664084733"/>
    <n v="61823.670902488397"/>
    <n v="51806.9931822453"/>
    <n v="61823.670902488397"/>
    <n v="51806.9931822453"/>
    <n v="0.20396623882158901"/>
    <n v="2.0465838041673099E-2"/>
    <n v="1.8796121131025101"/>
    <n v="4.1990521327014196"/>
    <n v="807"/>
    <n v="26.029466405152622"/>
    <n v="225"/>
    <n v="0"/>
    <n v="0"/>
    <n v="38.415436212350116"/>
    <n v="1464"/>
    <n v="0"/>
  </r>
  <r>
    <s v="Central Coast"/>
    <x v="225"/>
    <n v="28"/>
    <n v="54.503099718261801"/>
    <n v="71"/>
    <n v="78.89734"/>
    <n v="13"/>
    <n v="4.1329629031959201E-5"/>
    <n v="1538.83189314489"/>
    <n v="88.088238716125403"/>
    <n v="420.10319519042901"/>
    <n v="1146.80591583251"/>
    <n v="130.62736201286299"/>
    <n v="31.391763357015702"/>
    <n v="179.73764445231501"/>
    <n v="1.26310413617354"/>
    <n v="6.1653492584586703E-2"/>
    <n v="8.7769970741646797E-4"/>
    <n v="0.39436619718309801"/>
    <n v="0.69081036826869502"/>
    <s v="{248D5525-98DB-494D-8A88-8F5511E7C8B0}"/>
    <n v="182721102"/>
    <s v="SANTA YNEZ 1102"/>
    <s v="circuit_breaker"/>
    <n v="34.625249639202998"/>
    <n v="-120.119014099878"/>
    <x v="225"/>
    <n v="297"/>
    <n v="391"/>
    <n v="30440.573518175199"/>
    <n v="14333.289732429401"/>
    <n v="16107.2837857457"/>
    <n v="1351.6956432439899"/>
    <n v="445.069419642931"/>
    <n v="1.1410096196413999E-2"/>
    <n v="5.3728517741546901E-4"/>
    <n v="1.94653927565221"/>
    <n v="5.4615384615384599"/>
    <n v="460"/>
    <n v="0.80149540359962712"/>
    <n v="226"/>
    <n v="0"/>
    <n v="0"/>
    <n v="0.83990447353816133"/>
    <n v="1819"/>
    <n v="0"/>
  </r>
  <r>
    <s v="North Coast"/>
    <x v="226"/>
    <n v="356"/>
    <n v="491.33574250732102"/>
    <n v="515"/>
    <n v="587.30676000000005"/>
    <n v="67"/>
    <n v="7.5272538943768703E-5"/>
    <n v="764.14745730905497"/>
    <n v="10.542760893777601"/>
    <n v="311.97276566138498"/>
    <n v="4281.1191571002701"/>
    <n v="61.5109878870309"/>
    <n v="3.86002498731684"/>
    <n v="82.4457678125559"/>
    <n v="1.3953242639997101"/>
    <n v="6.1527033251861103E-2"/>
    <n v="4.3685789139706198E-4"/>
    <n v="0.69126213592232999"/>
    <n v="0.83659132452765606"/>
    <s v="{1FD9348C-4D4E-4981-80D7-DF41347DC4BB}"/>
    <n v="42821101"/>
    <s v="CLOVERDALE 1101"/>
    <s v="circuit_breaker"/>
    <n v="38.797323295404702"/>
    <n v="-123.010625652532"/>
    <x v="226"/>
    <n v="212"/>
    <n v="474"/>
    <n v="39790.754762563301"/>
    <n v="14601.0166219851"/>
    <n v="25189.738140578302"/>
    <n v="7970.5302766271598"/>
    <n v="4893.9246237246698"/>
    <n v="2.9269478723603099E-2"/>
    <n v="5.0432601092324997E-3"/>
    <n v="1.3801565800767399"/>
    <n v="7.6865671641790998"/>
    <n v="886"/>
    <n v="4.1223112278746941"/>
    <n v="227"/>
    <n v="0"/>
    <n v="0"/>
    <n v="4.9526563685180953"/>
    <n v="1265"/>
    <n v="0"/>
  </r>
  <r>
    <s v="North Valley"/>
    <x v="227"/>
    <n v="208"/>
    <n v="554.21004289354096"/>
    <n v="765"/>
    <n v="693.0394"/>
    <n v="163"/>
    <n v="3.3750277667601301E-5"/>
    <n v="1930.6145107329701"/>
    <n v="7.2214671854583301"/>
    <n v="327.30576348685099"/>
    <n v="1899.1193394782499"/>
    <n v="63.109002007938997"/>
    <n v="33.457883077896398"/>
    <n v="1046.7694933420801"/>
    <n v="1.2990525975549101"/>
    <n v="6.1491645918953897E-2"/>
    <n v="1.4900481921493401E-4"/>
    <n v="0.27189542483660101"/>
    <n v="0.79968039325609397"/>
    <s v="{A95819FE-BBB2-462E-B600-5672D7BA2538}"/>
    <n v="103331101"/>
    <s v="CORNING 1101"/>
    <n v="64090"/>
    <n v="39.996707893389797"/>
    <n v="-122.405794977437"/>
    <x v="227"/>
    <n v="243"/>
    <n v="302"/>
    <n v="29129.341273040802"/>
    <n v="22037.527743097999"/>
    <n v="7091.8135299428704"/>
    <n v="22037.527743097999"/>
    <n v="7091.8135299428704"/>
    <n v="2.4287785532034201E-2"/>
    <n v="5.5012952598190099E-3"/>
    <n v="2.6644713600651002"/>
    <n v="4.6932515337423304"/>
    <n v="1597"/>
    <n v="10.023138284789486"/>
    <n v="228"/>
    <n v="0"/>
    <n v="0"/>
    <n v="13.693480651256547"/>
    <n v="831"/>
    <n v="0"/>
  </r>
  <r>
    <s v="Central Coast"/>
    <x v="228"/>
    <n v="14"/>
    <n v="17.711472205106499"/>
    <n v="279"/>
    <n v="90.400030000000001"/>
    <n v="49"/>
    <n v="2.9905603232505999E-5"/>
    <n v="2118.3660175537202"/>
    <n v="3.3103423104399701"/>
    <n v="149.21873324257899"/>
    <n v="667.14636957077698"/>
    <n v="5.7689862572366204"/>
    <n v="27.2028175513355"/>
    <n v="858.11091548812601"/>
    <n v="1.61617302164739"/>
    <n v="6.1398003912261197E-2"/>
    <n v="6.0933203661877497E-5"/>
    <n v="5.0179211469534003E-2"/>
    <n v="0.19592329565317301"/>
    <s v="{4F9BDDE8-58A1-4E37-A7DD-695333A57C0E}"/>
    <n v="182661104"/>
    <s v="SAN MIGUEL 1104"/>
    <s v="N60"/>
    <n v="35.695694688261902"/>
    <n v="-120.740596088533"/>
    <x v="228"/>
    <n v="86"/>
    <n v="49"/>
    <n v="17901.240228244598"/>
    <n v="14225.557796627099"/>
    <n v="3675.6824316174898"/>
    <n v="12563.9317250238"/>
    <n v="3023.69904213771"/>
    <n v="2.9857269794320001E-3"/>
    <n v="1.4653745583927901E-3"/>
    <n v="1.26510515750761"/>
    <n v="5.6938775510203996"/>
    <n v="2126"/>
    <n v="3.0085021917007988"/>
    <n v="229"/>
    <n v="0"/>
    <n v="0"/>
    <n v="7.8068628199097638"/>
    <n v="2154"/>
    <n v="0"/>
  </r>
  <r>
    <s v="North Coast"/>
    <x v="229"/>
    <n v="114"/>
    <n v="138.62812114057101"/>
    <n v="186"/>
    <n v="173.89171999999999"/>
    <n v="20"/>
    <n v="1.15513497803476E-4"/>
    <n v="535.061484687556"/>
    <n v="4.1607030728288601"/>
    <n v="310.48300036291198"/>
    <n v="1564.3949082444101"/>
    <n v="34.612120395519199"/>
    <n v="9.3035401135682996"/>
    <n v="203.64400424957199"/>
    <n v="1.2120575249195"/>
    <n v="6.0947028066448798E-2"/>
    <n v="2.17139030324631E-4"/>
    <n v="0.61290322580645096"/>
    <n v="0.79720942575332898"/>
    <s v="{216E9E12-5043-456A-946D-A8BF7CCC2C71}"/>
    <n v="42281105"/>
    <s v="POTTER VALLEY P H 1105"/>
    <n v="37476"/>
    <n v="39.317097862909598"/>
    <n v="-123.11309411803499"/>
    <x v="229"/>
    <n v="102"/>
    <n v="98"/>
    <n v="25121.9055541292"/>
    <n v="14076.616129751499"/>
    <n v="11045.289424377601"/>
    <n v="3321.52829185264"/>
    <n v="3655.9072534560901"/>
    <n v="4.3427806064926201E-3"/>
    <n v="2.3102699560695302E-3"/>
    <n v="1.2160361503558801"/>
    <n v="9.3000000000000007"/>
    <n v="1351"/>
    <n v="1.2189405613289759"/>
    <n v="230"/>
    <n v="0"/>
    <n v="0"/>
    <n v="2.0639013562367667"/>
    <n v="817"/>
    <n v="0"/>
  </r>
  <r>
    <s v="Sierra"/>
    <x v="230"/>
    <n v="69"/>
    <n v="116.289550251812"/>
    <n v="163"/>
    <n v="147.66489999999999"/>
    <n v="36"/>
    <n v="6.2693398629360401E-5"/>
    <n v="1332.7840934142801"/>
    <n v="25.471585726986302"/>
    <n v="143.111361068983"/>
    <n v="707.06856767336501"/>
    <n v="40.330219940140502"/>
    <n v="22.464048949742899"/>
    <n v="342.96241417196001"/>
    <n v="1.38440265920428"/>
    <n v="6.0796442573250002E-2"/>
    <n v="4.8914709808892999E-4"/>
    <n v="0.42331288343558199"/>
    <n v="0.78752329691565603"/>
    <s v="{24BA7214-EA0E-4940-8D9A-B12BFFD010BB}"/>
    <n v="153612104"/>
    <s v="CLARKSVILLE 2104"/>
    <s v="circuit_breaker"/>
    <n v="38.655765640572703"/>
    <n v="-121.05967621104401"/>
    <x v="230"/>
    <n v="166"/>
    <n v="75"/>
    <n v="21215.496951361802"/>
    <n v="16768.288934700398"/>
    <n v="4447.2080166613496"/>
    <n v="14071.440136392101"/>
    <n v="3833.1059862754"/>
    <n v="1.7609295531201399E-2"/>
    <n v="2.25696235065697E-3"/>
    <n v="1.6853558007509"/>
    <n v="4.5277777777777697"/>
    <n v="799"/>
    <n v="2.1886719326369999"/>
    <n v="231"/>
    <n v="0"/>
    <n v="0"/>
    <n v="8.7435848289900964"/>
    <n v="644"/>
    <n v="0"/>
  </r>
  <r>
    <s v="North Valley"/>
    <x v="231"/>
    <n v="63"/>
    <n v="113.42860737928901"/>
    <n v="157"/>
    <n v="142.91252"/>
    <n v="53"/>
    <n v="3.1231046808177302E-5"/>
    <n v="1940.0277888585799"/>
    <n v="11.374097756550601"/>
    <n v="3191.3806494788801"/>
    <n v="18605.928191876599"/>
    <n v="328.34249799152201"/>
    <n v="20.2128902426305"/>
    <n v="2547.8488082329"/>
    <n v="1.73463852450532"/>
    <n v="6.0656397713460999E-2"/>
    <n v="2.2020268228443399E-4"/>
    <n v="0.40127388535031799"/>
    <n v="0.79369257709568397"/>
    <s v="{3333A9F4-A222-4545-831F-9DC4F4A4E477}"/>
    <n v="103331102"/>
    <s v="CORNING 1102"/>
    <n v="90036"/>
    <n v="39.914893657104201"/>
    <n v="-122.42872185454399"/>
    <x v="231"/>
    <n v="120"/>
    <n v="82"/>
    <n v="24689.348580651302"/>
    <n v="22997.601490452202"/>
    <n v="1691.7470901990901"/>
    <n v="19887.7029966917"/>
    <n v="1559.6427197559201"/>
    <n v="1.1670742161075E-2"/>
    <n v="1.6552454808334001E-3"/>
    <n v="1.80045408538555"/>
    <n v="2.96226415094339"/>
    <n v="1343"/>
    <n v="3.2147890788134328"/>
    <n v="232"/>
    <n v="0"/>
    <n v="0"/>
    <n v="12.357641898757318"/>
    <n v="1188"/>
    <n v="0"/>
  </r>
  <r>
    <s v="Sierra"/>
    <x v="232"/>
    <n v="349"/>
    <n v="681.01126862055196"/>
    <n v="2006"/>
    <n v="1221.2095999999999"/>
    <n v="504"/>
    <n v="3.5100920433886497E-5"/>
    <n v="1606.8677501339801"/>
    <n v="12.6789685434169"/>
    <n v="789.94698355223795"/>
    <n v="4208.9863251797497"/>
    <n v="88.102228923230896"/>
    <n v="24.321415331347701"/>
    <n v="504.60261814634703"/>
    <n v="1.5084544893295"/>
    <n v="6.0403936599885598E-2"/>
    <n v="2.28077082601774E-4"/>
    <n v="0.17397806580259201"/>
    <n v="0.55765306099894696"/>
    <s v="{13205944-27DE-4E69-8D25-637FC945A119}"/>
    <n v="152691109"/>
    <s v="HIGGINS 1109"/>
    <n v="50078"/>
    <n v="39.053865208710903"/>
    <n v="-121.113689696973"/>
    <x v="232"/>
    <n v="542"/>
    <n v="402"/>
    <n v="122683.11410933"/>
    <n v="77708.012816382499"/>
    <n v="44975.101292947998"/>
    <n v="77708.012816382499"/>
    <n v="44975.101292947998"/>
    <n v="0.114950849631294"/>
    <n v="1.7690863898678799E-2"/>
    <n v="1.9513216865918299"/>
    <n v="3.9801587301587298"/>
    <n v="1318"/>
    <n v="30.443584046342341"/>
    <n v="233"/>
    <n v="0"/>
    <n v="0"/>
    <n v="48.285505631728412"/>
    <n v="446"/>
    <n v="0"/>
  </r>
  <r>
    <s v="Bay Area"/>
    <x v="233"/>
    <n v="2163"/>
    <n v="3848.7490983215598"/>
    <n v="2800"/>
    <n v="4186.1864999999998"/>
    <n v="216"/>
    <n v="1.38898618556763E-4"/>
    <n v="454.13262009586498"/>
    <n v="2.8915315758564599"/>
    <n v="40.604146889254302"/>
    <n v="292.50650613194898"/>
    <n v="4.3734929645734297"/>
    <n v="1.6644440239459199"/>
    <n v="31.4246857625742"/>
    <n v="1.1603162807446901"/>
    <n v="6.0271699247298E-2"/>
    <n v="3.1006771449972699E-4"/>
    <n v="0.77249999999999996"/>
    <n v="0.91939264454015501"/>
    <s v="{841AD544-FFC0-4D92-904D-46B27F7D9430}"/>
    <n v="43432104"/>
    <s v="SILVERADO 2104"/>
    <n v="632"/>
    <n v="38.573980765378998"/>
    <n v="-122.444377549291"/>
    <x v="233"/>
    <n v="280"/>
    <n v="254"/>
    <n v="54137.947843640803"/>
    <n v="30072.344643684399"/>
    <n v="24065.603199956298"/>
    <n v="29545.0012605007"/>
    <n v="24010.451536403802"/>
    <n v="6.6974626331940998E-2"/>
    <n v="3.0002101608261E-2"/>
    <n v="1.7793569571528201"/>
    <n v="12.9629629629629"/>
    <n v="1099"/>
    <n v="13.018687037416369"/>
    <n v="234"/>
    <n v="0"/>
    <n v="0"/>
    <n v="18.35840697823858"/>
    <n v="2595"/>
    <n v="0"/>
  </r>
  <r>
    <s v="North Coast"/>
    <x v="234"/>
    <n v="113"/>
    <n v="217.95805938894199"/>
    <n v="190"/>
    <n v="242.15877"/>
    <n v="73"/>
    <n v="5.9889175421107797E-5"/>
    <n v="987.89482696693096"/>
    <n v="3.85234862885217"/>
    <n v="759.84669872843904"/>
    <n v="7166.1065965255602"/>
    <n v="113.859295136374"/>
    <n v="4.9080494242554398"/>
    <n v="1220.85276618477"/>
    <n v="1.8781973482811201"/>
    <n v="5.9960511969271803E-2"/>
    <n v="1.8538447390301999E-4"/>
    <n v="0.59473684210526301"/>
    <n v="0.90006263848677004"/>
    <s v="{805F8CD4-618B-4641-8C2C-AEC1BF35DB49}"/>
    <n v="43361102"/>
    <s v="HIGHLANDS 1102"/>
    <n v="628"/>
    <n v="38.982327065561797"/>
    <n v="-122.602983968457"/>
    <x v="234"/>
    <n v="58"/>
    <n v="31"/>
    <n v="29074.024894326001"/>
    <n v="22902.680626165198"/>
    <n v="6171.3442681608003"/>
    <n v="22902.680626165198"/>
    <n v="6171.3442681608003"/>
    <n v="1.3533066594920399E-2"/>
    <n v="4.3719098057408701E-3"/>
    <n v="1.92883238397294"/>
    <n v="2.6027397260273899"/>
    <n v="1463"/>
    <n v="4.3771173737568416"/>
    <n v="235"/>
    <n v="0"/>
    <n v="0"/>
    <n v="14.231061563360896"/>
    <n v="2538"/>
    <n v="0"/>
  </r>
  <r>
    <s v="North Valley"/>
    <x v="235"/>
    <n v="60"/>
    <n v="118.95710718116401"/>
    <n v="1008"/>
    <n v="353.91050000000001"/>
    <n v="301"/>
    <n v="3.79010601550498E-5"/>
    <n v="1513.5375621298599"/>
    <n v="22.184014119008999"/>
    <n v="546.42795896733298"/>
    <n v="3617.8468545964101"/>
    <n v="170.20274450415201"/>
    <n v="26.0160160003527"/>
    <n v="624.66290636744304"/>
    <n v="1.42160350460546"/>
    <n v="5.9694485133747602E-2"/>
    <n v="4.51530889278322E-4"/>
    <n v="5.95238095238095E-2"/>
    <n v="0.33612201358586002"/>
    <s v="{E9A98F80-2CD6-4193-969F-CD417879D03A}"/>
    <n v="103541104"/>
    <s v="RED BLUFF 1104"/>
    <n v="51238"/>
    <n v="40.238476930128201"/>
    <n v="-122.25971497336"/>
    <x v="235"/>
    <n v="418"/>
    <n v="367"/>
    <n v="87550.541011364898"/>
    <n v="63182.008809863502"/>
    <n v="24368.532201501301"/>
    <n v="63182.008809863502"/>
    <n v="24368.532201501301"/>
    <n v="0.135910797672774"/>
    <n v="1.140821910667E-2"/>
    <n v="1.9826184530194"/>
    <n v="3.34883720930232"/>
    <n v="859"/>
    <n v="17.968040025258027"/>
    <n v="236"/>
    <n v="0"/>
    <n v="0"/>
    <n v="39.259467996193692"/>
    <n v="1395"/>
    <n v="0"/>
  </r>
  <r>
    <s v="North Valley"/>
    <x v="236"/>
    <n v="20"/>
    <n v="38.455186801976502"/>
    <n v="36"/>
    <n v="44.860442999999997"/>
    <n v="12"/>
    <n v="1.0009737434302199E-4"/>
    <n v="570.70313112951806"/>
    <n v="59.825169881184898"/>
    <n v="1241.8900553385399"/>
    <n v="9058.69482421875"/>
    <n v="663.22619120279899"/>
    <n v="15.441740572452501"/>
    <n v="269.282392501831"/>
    <n v="1.3101032475630401"/>
    <n v="5.9289032514779003E-2"/>
    <n v="1.0744537333569799E-3"/>
    <n v="0.55555555555555503"/>
    <n v="0.85721816664172401"/>
    <s v="{A7720DBE-D298-421E-A3B2-FE12C335EE16}"/>
    <n v="103441101"/>
    <s v="JESSUP 1101"/>
    <s v="circuit_breaker"/>
    <n v="40.461606329682702"/>
    <n v="-122.32788707025399"/>
    <x v="236"/>
    <n v="120"/>
    <n v="283"/>
    <n v="23493.950584413498"/>
    <n v="9377.0793147887707"/>
    <n v="14116.8712696247"/>
    <n v="2330.0107148542302"/>
    <n v="873.850996673944"/>
    <n v="1.2893444800283701E-2"/>
    <n v="1.2011684921162599E-3"/>
    <n v="1.9227593400988201"/>
    <n v="3"/>
    <n v="375"/>
    <n v="0.71146839017734798"/>
    <n v="237"/>
    <n v="0"/>
    <n v="0"/>
    <n v="1.4478010878996879"/>
    <n v="1598"/>
    <n v="0"/>
  </r>
  <r>
    <s v="North Coast"/>
    <x v="237"/>
    <n v="245"/>
    <n v="421.796404189415"/>
    <n v="401"/>
    <n v="497.50603999999998"/>
    <n v="59"/>
    <n v="2.50076833839619E-4"/>
    <n v="244.161477146865"/>
    <n v="3.8232894125083599"/>
    <n v="200.67684469479201"/>
    <n v="2400.1607814992599"/>
    <n v="35.951342732889302"/>
    <n v="1.5675716408039"/>
    <n v="75.933478562003401"/>
    <n v="1.2049647529246399"/>
    <n v="5.9157555204076402E-2"/>
    <n v="6.1680072987574104E-4"/>
    <n v="0.61097256857855298"/>
    <n v="0.84782167084126203"/>
    <s v="{4FAFA82B-3330-476C-B978-ABE18A7516EA}"/>
    <n v="192221101"/>
    <s v="GARBERVILLE 1101"/>
    <n v="39524"/>
    <n v="40.075054119782202"/>
    <n v="-123.787968919332"/>
    <x v="237"/>
    <n v="202"/>
    <n v="234"/>
    <n v="36408.305065876797"/>
    <n v="24862.408290548901"/>
    <n v="11545.896775327799"/>
    <n v="7261.06192954366"/>
    <n v="2681.9640569616799"/>
    <n v="3.63912430626687E-2"/>
    <n v="1.47545331965375E-2"/>
    <n v="1.7216179762833199"/>
    <n v="6.7966101694915197"/>
    <n v="653"/>
    <n v="3.4902957570405078"/>
    <n v="238"/>
    <n v="0"/>
    <n v="0"/>
    <n v="4.5118133122224737"/>
    <n v="1353"/>
    <n v="0"/>
  </r>
  <r>
    <s v="Central Coast"/>
    <x v="238"/>
    <n v="157"/>
    <n v="281.55427937501702"/>
    <n v="248"/>
    <n v="326.86070000000001"/>
    <n v="41"/>
    <n v="3.8060838095389399E-5"/>
    <n v="1757.89320231138"/>
    <n v="15.535255529358899"/>
    <n v="36.2394703447818"/>
    <n v="104.673401345312"/>
    <n v="11.419697258557299"/>
    <n v="28.066209943556199"/>
    <n v="340.827078031648"/>
    <n v="1.2532376487080601"/>
    <n v="5.9107425200491698E-2"/>
    <n v="1.8317743196855999E-4"/>
    <n v="0.63306451612903203"/>
    <n v="0.86138924120483995"/>
    <s v="{10BA1E2F-8A72-4CA0-9D11-9A4EEB187DC3}"/>
    <n v="83242105"/>
    <s v="MORGAN HILL 2105"/>
    <s v="XR564"/>
    <n v="37.045544845803903"/>
    <n v="-121.65216003015099"/>
    <x v="238"/>
    <n v="142"/>
    <n v="100"/>
    <n v="19488.081498682899"/>
    <n v="11614.6161349182"/>
    <n v="7873.4653637646497"/>
    <n v="8673.0496603551892"/>
    <n v="6093.61145309741"/>
    <n v="7.5102747107109701E-3"/>
    <n v="1.5604943619109599E-3"/>
    <n v="1.7933393590765401"/>
    <n v="6.0487804878048701"/>
    <n v="1471"/>
    <n v="2.4234044332201594"/>
    <n v="239"/>
    <n v="0"/>
    <n v="0"/>
    <n v="5.3891815405045644"/>
    <n v="1700"/>
    <n v="0"/>
  </r>
  <r>
    <s v="North Valley"/>
    <x v="239"/>
    <n v="68"/>
    <n v="129.842068332439"/>
    <n v="161"/>
    <n v="152.25089"/>
    <n v="56"/>
    <n v="7.5000945506482306E-5"/>
    <n v="773.06672361918095"/>
    <n v="6.7699700032049499"/>
    <n v="2158.2178322292302"/>
    <n v="17439.7313619085"/>
    <n v="315.35510709986698"/>
    <n v="11.075300228798699"/>
    <n v="1169.86468545653"/>
    <n v="1.70361882873943"/>
    <n v="5.8978880336058498E-2"/>
    <n v="2.8135716660268199E-4"/>
    <n v="0.42236024844720499"/>
    <n v="0.85281650956650201"/>
    <s v="{93B1D857-8A90-4B8A-BADD-0500DBB7E745}"/>
    <n v="102781101"/>
    <s v="ELK CREEK 1101"/>
    <n v="2032"/>
    <n v="39.375882033508198"/>
    <n v="-122.55043686363101"/>
    <x v="239"/>
    <n v="65"/>
    <n v="55"/>
    <n v="19688.5307895441"/>
    <n v="15248.6712985667"/>
    <n v="4439.8594909774101"/>
    <n v="13755.3853792749"/>
    <n v="4439.8594909774101"/>
    <n v="1.5756001329750101E-2"/>
    <n v="4.2000529483630002E-3"/>
    <n v="1.9094421813594"/>
    <n v="2.875"/>
    <n v="1173"/>
    <n v="3.3028172988192761"/>
    <n v="240"/>
    <n v="0"/>
    <n v="0"/>
    <n v="8.5471975685054247"/>
    <n v="1443"/>
    <n v="0"/>
  </r>
  <r>
    <s v="North Valley"/>
    <x v="240"/>
    <n v="110"/>
    <n v="199.58083736973001"/>
    <n v="290"/>
    <n v="252.79677000000001"/>
    <n v="117"/>
    <n v="2.9727022725000201E-5"/>
    <n v="1816.77124650975"/>
    <n v="3.1000355087426601"/>
    <n v="3193.4430960191798"/>
    <n v="21335.5592995435"/>
    <n v="166.969885108228"/>
    <n v="9.8725323024818792"/>
    <n v="2286.9104994904101"/>
    <n v="1.80281370114057"/>
    <n v="5.8731645719871099E-2"/>
    <n v="7.8710617736978795E-5"/>
    <n v="0.37931034482758602"/>
    <n v="0.78949125338868997"/>
    <s v="{15DF5EF9-6694-4A35-B7F3-919A8A286CFC}"/>
    <n v="103331102"/>
    <s v="CORNING 1102"/>
    <n v="53184"/>
    <n v="39.913176066619698"/>
    <n v="-122.42952515461501"/>
    <x v="240"/>
    <n v="156"/>
    <n v="152"/>
    <n v="56957.832417341997"/>
    <n v="51349.704897954398"/>
    <n v="5608.1275193875999"/>
    <n v="51349.704897954398"/>
    <n v="5608.1275193875999"/>
    <n v="9.2091422752265204E-3"/>
    <n v="3.4780616588250199E-3"/>
    <n v="1.81437124881573"/>
    <n v="2.4786324786324698"/>
    <n v="1994"/>
    <n v="6.8716025492249182"/>
    <n v="241"/>
    <n v="0"/>
    <n v="0"/>
    <n v="31.907217482146823"/>
    <n v="1054"/>
    <n v="0"/>
  </r>
  <r>
    <s v="Bay Area"/>
    <x v="241"/>
    <n v="101"/>
    <n v="211.12015195238101"/>
    <n v="205"/>
    <n v="257.03379999999999"/>
    <n v="24"/>
    <n v="2.86280417564436E-5"/>
    <n v="2278.3060524390298"/>
    <n v="4.0624097741342"/>
    <n v="354.551968138132"/>
    <n v="1839.0672396591699"/>
    <n v="51.024064126670297"/>
    <n v="31.092275147636698"/>
    <n v="1090.01880391438"/>
    <n v="1.29461651543776"/>
    <n v="5.8607213998910002E-2"/>
    <n v="5.75066189002863E-5"/>
    <n v="0.49268292682926801"/>
    <n v="0.82137112272052304"/>
    <s v="{74227EDF-7C62-40BA-8814-7C9EED050025}"/>
    <n v="14052103"/>
    <s v="NORTH DUBLIN 2103"/>
    <n v="9473"/>
    <n v="37.786339549911403"/>
    <n v="-121.863219300765"/>
    <x v="241"/>
    <n v="39"/>
    <n v="37"/>
    <n v="6104.3671771868203"/>
    <n v="4731.0232684271896"/>
    <n v="1373.34390875961"/>
    <n v="3725.6021498544201"/>
    <n v="1271.7098177656901"/>
    <n v="1.3801588536068699E-3"/>
    <n v="6.8707300215464697E-4"/>
    <n v="2.09029853418199"/>
    <n v="8.5416666666666607"/>
    <n v="2161"/>
    <n v="1.40657313597384"/>
    <n v="242"/>
    <n v="0"/>
    <n v="0"/>
    <n v="2.314981133457191"/>
    <n v="2895"/>
    <n v="0"/>
  </r>
  <r>
    <s v="Sierra"/>
    <x v="242"/>
    <n v="267"/>
    <n v="484.02889773119"/>
    <n v="1220"/>
    <n v="882.01930000000004"/>
    <n v="94"/>
    <n v="8.2005801174245895E-5"/>
    <n v="690.81102965986099"/>
    <n v="14.5740472675205"/>
    <n v="249.19431368433499"/>
    <n v="1356.6630368553599"/>
    <n v="32.525918821669997"/>
    <n v="20.103252701421599"/>
    <n v="233.19998255126299"/>
    <n v="1.1271417825779999"/>
    <n v="5.8410402454007797E-2"/>
    <n v="4.8394053349062801E-4"/>
    <n v="0.218852459016393"/>
    <n v="0.54877359804397097"/>
    <s v="{46334C59-6E86-4DFA-8790-B3204A43F682}"/>
    <n v="153701101"/>
    <s v="LINCOLN 1101"/>
    <n v="95756"/>
    <n v="38.886968953946401"/>
    <n v="-121.23808735710899"/>
    <x v="242"/>
    <n v="302"/>
    <n v="307"/>
    <n v="47236.944295268302"/>
    <n v="28755.313396974201"/>
    <n v="18481.630898294101"/>
    <n v="9885.2869413162407"/>
    <n v="5026.9633166456297"/>
    <n v="4.5490410148118998E-2"/>
    <n v="7.7085453103791198E-3"/>
    <n v="1.8128423135999601"/>
    <n v="12.9787234042553"/>
    <n v="805"/>
    <n v="5.4905778306767328"/>
    <n v="243"/>
    <n v="0"/>
    <n v="0"/>
    <n v="6.1424306320126139"/>
    <n v="542"/>
    <n v="0"/>
  </r>
  <r>
    <s v="Central Valley"/>
    <x v="243"/>
    <n v="343"/>
    <n v="570.69886682373999"/>
    <n v="1417"/>
    <n v="932.00867000000005"/>
    <n v="338"/>
    <n v="2.1012588148115E-5"/>
    <n v="2723.2734431515"/>
    <n v="152.56420468642699"/>
    <n v="7259.2902030793202"/>
    <n v="57400.786383921703"/>
    <n v="11397.9314231853"/>
    <n v="35.801238376007902"/>
    <n v="1097.60561973526"/>
    <n v="1.7646816192999299"/>
    <n v="5.8290148504682601E-2"/>
    <n v="1.5992967978448801E-3"/>
    <n v="0.24206069160197599"/>
    <n v="0.61233214565001903"/>
    <s v="{69DA4F1C-E07E-4189-8040-902C89E5A469}"/>
    <n v="252941107"/>
    <s v="TIVY VALLEY 1107"/>
    <n v="584840"/>
    <n v="36.726213064912699"/>
    <n v="-119.25634279609601"/>
    <x v="243"/>
    <n v="596"/>
    <n v="565"/>
    <n v="118294.53111432301"/>
    <n v="72367.253081458606"/>
    <n v="45927.278032864502"/>
    <n v="72367.253081458606"/>
    <n v="45927.278032864502"/>
    <n v="0.54056231767157203"/>
    <n v="7.1022547940629002E-3"/>
    <n v="1.6638450927805799"/>
    <n v="4.1923076923076898"/>
    <n v="229"/>
    <n v="19.702070194582721"/>
    <n v="244"/>
    <n v="0"/>
    <n v="0"/>
    <n v="44.966912414479019"/>
    <n v="1295"/>
    <n v="0"/>
  </r>
  <r>
    <s v="North Valley"/>
    <x v="244"/>
    <n v="58"/>
    <n v="90.198715607348205"/>
    <n v="410"/>
    <n v="213.77269999999999"/>
    <n v="56"/>
    <n v="9.6673377031817904E-5"/>
    <n v="602.17804740899101"/>
    <n v="4.8484869918822104"/>
    <n v="31.2576443146882"/>
    <n v="155.55132625149199"/>
    <n v="2.7406430146247298"/>
    <n v="19.725031605788601"/>
    <n v="176.16127034595999"/>
    <n v="1.29811947260584"/>
    <n v="5.77043767050541E-2"/>
    <n v="2.8693221623462699E-4"/>
    <n v="0.141463414634146"/>
    <n v="0.421937475948505"/>
    <s v="{87B1630C-320C-4426-9018-625251B99E73}"/>
    <n v="103261103"/>
    <s v="ANDERSON 1103"/>
    <s v="circuit_breaker"/>
    <n v="40.449706787625203"/>
    <n v="-122.30467932517099"/>
    <x v="244"/>
    <n v="431"/>
    <n v="568"/>
    <n v="60215.306429097203"/>
    <n v="33602.314101838398"/>
    <n v="26612.9923272587"/>
    <n v="5997.7664361262596"/>
    <n v="5012.1514813951298"/>
    <n v="1.60682041091391E-2"/>
    <n v="5.4137091137818E-3"/>
    <n v="1.5551502690922101"/>
    <n v="7.3214285714285703"/>
    <n v="1156"/>
    <n v="3.2314450954830294"/>
    <n v="245"/>
    <n v="0"/>
    <n v="0"/>
    <n v="3.7268381281822101"/>
    <n v="913"/>
    <n v="0"/>
  </r>
  <r>
    <s v="Central Valley"/>
    <x v="245"/>
    <n v="1"/>
    <n v="1.2277136794000301"/>
    <n v="66"/>
    <n v="17.805456"/>
    <n v="26"/>
    <n v="2.4835684003986699E-5"/>
    <n v="2470.76599905181"/>
    <n v="145.25946146647101"/>
    <n v="7790.9524414062498"/>
    <n v="49993.839062500003"/>
    <n v="7290.6651041666601"/>
    <n v="35.420183562315401"/>
    <n v="1179.7103356581399"/>
    <n v="1.75918993583092"/>
    <n v="5.7599396022887703E-2"/>
    <n v="2.4709764483864401E-3"/>
    <n v="1.51515151515151E-2"/>
    <n v="6.8951543182293601E-2"/>
    <s v="{50C5ADB6-0C49-498A-ACD5-0AA4887D7C48}"/>
    <n v="254601103"/>
    <s v="SAND CREEK 1103"/>
    <s v="7823F"/>
    <n v="36.700439355233001"/>
    <n v="-119.251551034511"/>
    <x v="245"/>
    <n v="62"/>
    <n v="66"/>
    <n v="10783.995681267999"/>
    <n v="7345.0348204462698"/>
    <n v="3438.96086082182"/>
    <n v="7345.0348204462698"/>
    <n v="3438.96086082182"/>
    <n v="6.4245387658047506E-2"/>
    <n v="6.4572778410365496E-4"/>
    <n v="1.2277136794000301"/>
    <n v="2.5384615384615299"/>
    <n v="128"/>
    <n v="1.4975842965950803"/>
    <n v="246"/>
    <n v="0"/>
    <n v="0"/>
    <n v="4.5639916314155196"/>
    <n v="570"/>
    <n v="0"/>
  </r>
  <r>
    <s v="North Coast"/>
    <x v="246"/>
    <n v="652"/>
    <n v="996.08549877194696"/>
    <n v="1054"/>
    <n v="1178.2012"/>
    <n v="197"/>
    <n v="5.8694127353750603E-5"/>
    <n v="952.43415660312996"/>
    <n v="1.86504375060137"/>
    <n v="558.88970199886501"/>
    <n v="9372.3481711357399"/>
    <n v="47.236745661321599"/>
    <n v="4.8869210750829"/>
    <n v="328.54250905961499"/>
    <n v="1.5309846855057001"/>
    <n v="5.7399590926278998E-2"/>
    <n v="8.2305985456756798E-5"/>
    <n v="0.61859582542694502"/>
    <n v="0.84542905112440803"/>
    <s v="{B4EDF571-A5E6-4473-9456-D58C67AB0D1F}"/>
    <n v="42601101"/>
    <s v="PHILO 1101"/>
    <n v="37222"/>
    <n v="38.9147226530376"/>
    <n v="-123.271975324058"/>
    <x v="246"/>
    <n v="174"/>
    <n v="134"/>
    <n v="54185.1952750747"/>
    <n v="40901.878902728196"/>
    <n v="13283.3163723465"/>
    <n v="40901.878902728196"/>
    <n v="13283.3163723465"/>
    <n v="1.6214279134981101E-2"/>
    <n v="1.15627430886888E-2"/>
    <n v="1.5277384950489901"/>
    <n v="5.3502538071065899"/>
    <n v="1968"/>
    <n v="11.307719412476963"/>
    <n v="247"/>
    <n v="0"/>
    <n v="0"/>
    <n v="25.415241395667124"/>
    <n v="828"/>
    <n v="0"/>
  </r>
  <r>
    <s v="Sierra"/>
    <x v="247"/>
    <n v="14"/>
    <n v="24.682416220003901"/>
    <n v="104"/>
    <n v="61.548256000000002"/>
    <n v="14"/>
    <n v="6.8439529838672394E-5"/>
    <n v="769.00234812541805"/>
    <n v="4.4737688973546001"/>
    <n v="22.239035151071"/>
    <n v="97.478852692577505"/>
    <n v="0.71909732168165197"/>
    <n v="25.1366944313049"/>
    <n v="233.508080618722"/>
    <n v="1.20417191301073"/>
    <n v="5.73969441281399E-2"/>
    <n v="2.3558186012451101E-4"/>
    <n v="0.134615384615384"/>
    <n v="0.40102543688518999"/>
    <s v="{1E1BA976-38CE-4912-807F-3A5F3BFF5CD1}"/>
    <n v="152561105"/>
    <s v="PENRYN 1105"/>
    <n v="1378"/>
    <n v="38.8751126711987"/>
    <n v="-121.13397072680399"/>
    <x v="247"/>
    <n v="62"/>
    <n v="155"/>
    <n v="8616.3077233299991"/>
    <n v="3002.3901911441699"/>
    <n v="5613.9175321858202"/>
    <n v="1299.5416536953001"/>
    <n v="722.58830206619098"/>
    <n v="3.2981460417431602E-3"/>
    <n v="9.5815341774141405E-4"/>
    <n v="1.76302973000028"/>
    <n v="7.4285714285714199"/>
    <n v="1294"/>
    <n v="0.80355721779395861"/>
    <n v="248"/>
    <n v="0"/>
    <n v="0"/>
    <n v="0.8074974968983023"/>
    <n v="442"/>
    <n v="0"/>
  </r>
  <r>
    <s v="Central Valley"/>
    <x v="248"/>
    <n v="502"/>
    <n v="857.29384886335504"/>
    <n v="2804"/>
    <n v="1748.66"/>
    <n v="526"/>
    <n v="4.4762068834916401E-5"/>
    <n v="1324.29575671255"/>
    <n v="14.177073906093501"/>
    <n v="932.58734186739503"/>
    <n v="7549.0418179239996"/>
    <n v="262.33159561871202"/>
    <n v="20.9753020172903"/>
    <n v="561.39440295687302"/>
    <n v="1.6235867605009899"/>
    <n v="5.7365491990275498E-2"/>
    <n v="2.9201897919726798E-4"/>
    <n v="0.17902995720399401"/>
    <n v="0.49025758701320099"/>
    <s v="{9C7CA36A-A220-4889-B18C-7665D5C736E3}"/>
    <n v="254452102"/>
    <s v="MARIPOSA 2102"/>
    <n v="37282"/>
    <n v="37.462150528452497"/>
    <n v="-119.94820902549201"/>
    <x v="248"/>
    <n v="635"/>
    <n v="638"/>
    <n v="161618.80213835699"/>
    <n v="96120.225183375995"/>
    <n v="65498.576954981298"/>
    <n v="81850.646455719805"/>
    <n v="57628.385808120598"/>
    <n v="0.15360198305776299"/>
    <n v="2.3544848207166E-2"/>
    <n v="1.70775667104254"/>
    <n v="5.3307984790874503"/>
    <n v="1147"/>
    <n v="30.174248786884913"/>
    <n v="249"/>
    <n v="0"/>
    <n v="0"/>
    <n v="50.85961803883707"/>
    <n v="354"/>
    <n v="0"/>
  </r>
  <r>
    <s v="Sierra"/>
    <x v="249"/>
    <n v="115"/>
    <n v="203.995745465581"/>
    <n v="570"/>
    <n v="373.57556"/>
    <n v="84"/>
    <n v="1.4616645568735001E-4"/>
    <n v="400.64441096257701"/>
    <n v="22.8049351140554"/>
    <n v="300.31789138590898"/>
    <n v="3133.4024707650801"/>
    <n v="116.602345138453"/>
    <n v="10.435840789938201"/>
    <n v="81.738024965726893"/>
    <n v="1.1314264606861799"/>
    <n v="5.7273607235065097E-2"/>
    <n v="1.5164681520743199E-3"/>
    <n v="0.20175438596491199"/>
    <n v="0.54606287583076496"/>
    <s v="{21717BF3-E14B-476C-94A8-5495C36BA027}"/>
    <n v="153651103"/>
    <s v="SHINGLE SPRINGS 1103"/>
    <s v="circuit_breaker"/>
    <n v="38.659284231823897"/>
    <n v="-120.94706036804899"/>
    <x v="249"/>
    <n v="239"/>
    <n v="148"/>
    <n v="28585.510035016199"/>
    <n v="19101.777797568"/>
    <n v="9483.7322374481901"/>
    <n v="9623.2164148637494"/>
    <n v="4542.9943774119502"/>
    <n v="0.127383324774243"/>
    <n v="1.2277982277737401E-2"/>
    <n v="1.7738760475267901"/>
    <n v="6.7857142857142803"/>
    <n v="243"/>
    <n v="4.8109830077454685"/>
    <n v="250"/>
    <n v="0"/>
    <n v="0"/>
    <n v="5.9795876069203029"/>
    <n v="781"/>
    <n v="0"/>
  </r>
  <r>
    <s v="Bay Area"/>
    <x v="250"/>
    <n v="109"/>
    <n v="253.691627480189"/>
    <n v="196"/>
    <n v="293.45618000000002"/>
    <n v="62"/>
    <n v="1.8782083492213401E-5"/>
    <n v="2819.2665519122202"/>
    <n v="1.2214004737104001"/>
    <n v="349.983605573847"/>
    <n v="2554.9480457525101"/>
    <n v="45.249501589487501"/>
    <n v="32.682236815171798"/>
    <n v="2471.9526661247401"/>
    <n v="1.62764059151372"/>
    <n v="5.70969949001554E-2"/>
    <n v="1.9625458701452001E-5"/>
    <n v="0.55612244897959096"/>
    <n v="0.86449578360573998"/>
    <s v="{CB1F79C6-162B-44E7-BDF1-619119F35335}"/>
    <n v="14422109"/>
    <s v="CAYETANO 2109"/>
    <s v="circuit_breaker"/>
    <n v="37.738163343616201"/>
    <n v="-121.77091872352401"/>
    <x v="250"/>
    <n v="275"/>
    <n v="177"/>
    <n v="64446.133147355598"/>
    <n v="46595.639095438601"/>
    <n v="17850.494051917001"/>
    <n v="30595.1389374545"/>
    <n v="13259.5773069431"/>
    <n v="1.2167784394900201E-3"/>
    <n v="1.16448917651723E-3"/>
    <n v="2.3274461236714599"/>
    <n v="3.1612903225806401"/>
    <n v="2617"/>
    <n v="3.5400136838096348"/>
    <n v="251"/>
    <n v="0"/>
    <n v="0"/>
    <n v="19.010932076705039"/>
    <n v="2809"/>
    <n v="0"/>
  </r>
  <r>
    <s v="North Valley"/>
    <x v="251"/>
    <n v="220"/>
    <n v="469.19740881148999"/>
    <n v="1047"/>
    <n v="685.78589999999997"/>
    <n v="259"/>
    <n v="3.2958234305097702E-5"/>
    <n v="1753.5626286967199"/>
    <n v="8.6489041439331"/>
    <n v="2176.7050356411"/>
    <n v="13533.4112221878"/>
    <n v="257.91323709353497"/>
    <n v="17.060264129378599"/>
    <n v="2185.5981639111501"/>
    <n v="1.6497676579648399"/>
    <n v="5.6452151340628802E-2"/>
    <n v="1.3585548397432499E-4"/>
    <n v="0.21012416427889199"/>
    <n v="0.68417477898263601"/>
    <s v="{C22EF53B-7E85-45CF-AC1D-13B919BBB848}"/>
    <n v="103571105"/>
    <s v="TYLER 1105"/>
    <n v="85132"/>
    <n v="40.119754797310399"/>
    <n v="-122.333401748944"/>
    <x v="251"/>
    <n v="262"/>
    <n v="185"/>
    <n v="64583.185560313403"/>
    <n v="50197.646558271197"/>
    <n v="14385.5390020421"/>
    <n v="50197.646558271197"/>
    <n v="14385.5390020421"/>
    <n v="3.5186570349350299E-2"/>
    <n v="8.5361826850203198E-3"/>
    <n v="2.1327154945976798"/>
    <n v="4.0424710424710399"/>
    <n v="1659"/>
    <n v="14.621107197222861"/>
    <n v="252"/>
    <n v="0"/>
    <n v="0"/>
    <n v="31.191361839559534"/>
    <n v="428"/>
    <n v="0"/>
  </r>
  <r>
    <s v="Sierra"/>
    <x v="252"/>
    <n v="812"/>
    <n v="1465.39284287173"/>
    <n v="4046"/>
    <n v="2516.4268000000002"/>
    <n v="586"/>
    <n v="7.4923195735231098E-5"/>
    <n v="887.29415381855301"/>
    <n v="37.402957288675303"/>
    <n v="469.47382654595498"/>
    <n v="4290.84301999541"/>
    <n v="300.41556497724002"/>
    <n v="17.5818508837433"/>
    <n v="151.408233251978"/>
    <n v="1.27203328536232"/>
    <n v="5.6436402091051503E-2"/>
    <n v="1.4081884937734599E-3"/>
    <n v="0.20069204152249101"/>
    <n v="0.58233081424773303"/>
    <s v="{C2386B39-9DEB-4629-9750-D5EE983424AF}"/>
    <n v="153652109"/>
    <s v="SHINGLE SPRINGS 2109"/>
    <n v="13322"/>
    <n v="38.769054148984203"/>
    <n v="-120.927383902941"/>
    <x v="252"/>
    <n v="725"/>
    <n v="666"/>
    <n v="121513.898616046"/>
    <n v="66862.741375004305"/>
    <n v="54651.157241041903"/>
    <n v="66862.741375004305"/>
    <n v="54651.157241041903"/>
    <n v="0.82519845735125197"/>
    <n v="4.3904992700845399E-2"/>
    <n v="1.8046709887582899"/>
    <n v="6.9044368600682597"/>
    <n v="272"/>
    <n v="33.071731625356179"/>
    <n v="253"/>
    <n v="0"/>
    <n v="0"/>
    <n v="41.546568470927802"/>
    <n v="1080"/>
    <n v="0"/>
  </r>
  <r>
    <s v="North Coast"/>
    <x v="253"/>
    <n v="518"/>
    <n v="1278.06994419895"/>
    <n v="814"/>
    <n v="1414.7639999999999"/>
    <n v="115"/>
    <n v="7.9813914002759494E-5"/>
    <n v="726.03327844651506"/>
    <n v="53.091975669119599"/>
    <n v="1220.71622796716"/>
    <n v="6389.3669129558602"/>
    <n v="685.80524228010597"/>
    <n v="27.232666310489801"/>
    <n v="159.06582788999901"/>
    <n v="1.0972104590872001"/>
    <n v="5.6414316735184801E-2"/>
    <n v="2.2528794769997398E-3"/>
    <n v="0.63636363636363602"/>
    <n v="0.90338028801472503"/>
    <s v="{D9AD31E8-B05C-4E93-8F8E-12B049A59011}"/>
    <n v="42271105"/>
    <s v="COTATI 1105"/>
    <n v="99720"/>
    <n v="38.345650893481299"/>
    <n v="-122.77840645896001"/>
    <x v="253"/>
    <n v="215"/>
    <n v="355"/>
    <n v="43470.325081981398"/>
    <n v="19787.8114625208"/>
    <n v="23682.5136194605"/>
    <n v="14251.5886021523"/>
    <n v="18723.060329351902"/>
    <n v="0.25908113985497"/>
    <n v="9.1786001103173406E-3"/>
    <n v="2.4673164945925601"/>
    <n v="7.0782608695652103"/>
    <n v="156"/>
    <n v="6.4876464245462522"/>
    <n v="254"/>
    <n v="0"/>
    <n v="0"/>
    <n v="8.8555238613079776"/>
    <n v="1069"/>
    <n v="0"/>
  </r>
  <r>
    <s v="North Valley"/>
    <x v="254"/>
    <n v="9"/>
    <n v="12.9366078850533"/>
    <n v="15"/>
    <n v="14.91534"/>
    <n v="6"/>
    <n v="5.63349746395639E-5"/>
    <n v="1098.51555602247"/>
    <n v="0.88834424316882998"/>
    <n v="3365.9259440104101"/>
    <n v="18816.955729166599"/>
    <n v="35.0100672245025"/>
    <n v="4.5910766124731204"/>
    <n v="2552.24123505751"/>
    <n v="1.7994100650151501"/>
    <n v="5.5910335782017498E-2"/>
    <n v="6.0332101611493197E-5"/>
    <n v="0.6"/>
    <n v="0.86733574411738801"/>
    <s v="{0DB23F18-2307-44BE-917D-7278F1DC4733}"/>
    <n v="103142102"/>
    <s v="LOGAN CREEK 2102"/>
    <n v="2226"/>
    <n v="39.480350401214899"/>
    <n v="-122.25057746169099"/>
    <x v="254"/>
    <n v="132"/>
    <n v="91"/>
    <n v="60370.090547595202"/>
    <n v="56162.3689461826"/>
    <n v="4207.7216014125397"/>
    <n v="5964.9275849804299"/>
    <n v="266.86380597712702"/>
    <n v="3.6199260966895898E-4"/>
    <n v="3.3800984783738299E-4"/>
    <n v="1.43740087611704"/>
    <n v="2.5"/>
    <n v="2136"/>
    <n v="0.33546201469210502"/>
    <n v="255"/>
    <n v="0"/>
    <n v="0"/>
    <n v="3.7064330184068748"/>
    <n v="1981"/>
    <n v="0"/>
  </r>
  <r>
    <s v="North Valley"/>
    <x v="255"/>
    <n v="470"/>
    <n v="901.29470738167004"/>
    <n v="1908"/>
    <n v="1356.4294"/>
    <n v="309"/>
    <n v="8.1193027783587896E-5"/>
    <n v="807.94563530216999"/>
    <n v="71.779353093124598"/>
    <n v="1009.7376737915901"/>
    <n v="7564.5973286091803"/>
    <n v="1520.6041202635399"/>
    <n v="18.672953064291299"/>
    <n v="336.488221013984"/>
    <n v="1.23146318386287"/>
    <n v="5.5067579880802603E-2"/>
    <n v="2.3956978532993999E-3"/>
    <n v="0.24633123689727399"/>
    <n v="0.66446117915982095"/>
    <s v="{2295AFD6-60F9-4656-92BA-00A16BCFB50A}"/>
    <n v="103561102"/>
    <s v="STILLWATER 1102"/>
    <n v="1644"/>
    <n v="40.690466117865697"/>
    <n v="-122.27861394204299"/>
    <x v="255"/>
    <n v="345"/>
    <n v="349"/>
    <n v="57566.231422774901"/>
    <n v="36671.024362079203"/>
    <n v="20895.2070606956"/>
    <n v="36671.024362079203"/>
    <n v="20895.2070606956"/>
    <n v="0.74027063666951598"/>
    <n v="2.5088645585128602E-2"/>
    <n v="1.91764831357802"/>
    <n v="6.17475728155339"/>
    <n v="139"/>
    <n v="17.015882183168003"/>
    <n v="256"/>
    <n v="0"/>
    <n v="0"/>
    <n v="22.786311078889515"/>
    <n v="2414"/>
    <n v="0"/>
  </r>
  <r>
    <s v="North Coast"/>
    <x v="256"/>
    <n v="575"/>
    <n v="948.80061327533497"/>
    <n v="1394"/>
    <n v="1369.856"/>
    <n v="142"/>
    <n v="1.50624910097128E-4"/>
    <n v="425.31650800362701"/>
    <n v="8.88467959729509"/>
    <n v="181.033540185096"/>
    <n v="1168.98839291684"/>
    <n v="28.122654876110801"/>
    <n v="8.5349463281470896"/>
    <n v="103.976887522448"/>
    <n v="1.17892310149233"/>
    <n v="5.4399396918843497E-2"/>
    <n v="6.4483357234629496E-4"/>
    <n v="0.41248206599713"/>
    <n v="0.69262801567222698"/>
    <s v="{4AE7AB5F-C633-47AF-9F7F-61FE17B35998}"/>
    <n v="42571102"/>
    <s v="MOLINO 1102"/>
    <n v="66006"/>
    <n v="38.405468685070197"/>
    <n v="-122.94777445403"/>
    <x v="256"/>
    <n v="156"/>
    <n v="157"/>
    <n v="23731.184454865899"/>
    <n v="14413.604507895699"/>
    <n v="9317.5799469700996"/>
    <n v="14413.604507895699"/>
    <n v="9317.5799469700996"/>
    <n v="9.1566367273173896E-2"/>
    <n v="2.1388737233792199E-2"/>
    <n v="1.6500880230875301"/>
    <n v="9.8169014084507005"/>
    <n v="621"/>
    <n v="7.7247143624757761"/>
    <n v="257"/>
    <n v="0"/>
    <n v="0"/>
    <n v="8.9561958466756586"/>
    <n v="321"/>
    <n v="0"/>
  </r>
  <r>
    <s v="Central Valley"/>
    <x v="257"/>
    <n v="112"/>
    <n v="253.28451916215801"/>
    <n v="486"/>
    <n v="386.35617000000002"/>
    <n v="127"/>
    <n v="2.5833370029689301E-5"/>
    <n v="2160.2402677987102"/>
    <n v="144.49287743234001"/>
    <n v="9163.2615423454808"/>
    <n v="78181.578376462305"/>
    <n v="13977.9317481621"/>
    <n v="30.939673132534399"/>
    <n v="725.69104608963698"/>
    <n v="1.6844122372274299"/>
    <n v="5.4194104910513803E-2"/>
    <n v="1.8415584014811501E-3"/>
    <n v="0.23045267489711899"/>
    <n v="0.65557259958659198"/>
    <s v="{5ED2B13E-98E4-45F9-A6A0-57DA496030DD}"/>
    <n v="254151102"/>
    <s v="AUBERRY 1102"/>
    <s v="R902"/>
    <n v="37.034729504730599"/>
    <n v="-119.518084766275"/>
    <x v="257"/>
    <n v="236"/>
    <n v="176"/>
    <n v="39784.111256216602"/>
    <n v="24311.503846747801"/>
    <n v="15472.607409468799"/>
    <n v="24311.503846747801"/>
    <n v="15472.607409468799"/>
    <n v="0.233877916988106"/>
    <n v="3.2808379937705398E-3"/>
    <n v="2.2614689210907"/>
    <n v="3.8267716535432998"/>
    <n v="189"/>
    <n v="6.8826513236352529"/>
    <n v="258"/>
    <n v="0"/>
    <n v="0"/>
    <n v="15.106463456757528"/>
    <n v="759"/>
    <n v="0"/>
  </r>
  <r>
    <s v="Central Valley"/>
    <x v="258"/>
    <n v="36"/>
    <n v="64.494158944329499"/>
    <n v="145"/>
    <n v="102.96818"/>
    <n v="41"/>
    <n v="1.96839246644053E-5"/>
    <n v="3188.2501942849699"/>
    <n v="127.157675079489"/>
    <n v="9068.6416368305599"/>
    <n v="65485.870280110801"/>
    <n v="11964.3273256951"/>
    <n v="40.418141745939401"/>
    <n v="2220.8766637662502"/>
    <n v="1.87740123562696"/>
    <n v="5.4089559593212898E-2"/>
    <n v="1.1781103631117501E-3"/>
    <n v="0.24827586206896499"/>
    <n v="0.626350396065806"/>
    <s v="{7AEDC5DF-B44F-49B0-91EC-479413610904}"/>
    <n v="252411104"/>
    <s v="COPPERMINE 1104"/>
    <s v="R755"/>
    <n v="36.868336980939802"/>
    <n v="-119.557259462354"/>
    <x v="258"/>
    <n v="540"/>
    <n v="416"/>
    <n v="156133.83841146799"/>
    <n v="99071.088877303599"/>
    <n v="57062.749534164897"/>
    <n v="14117.823355575199"/>
    <n v="11732.541436429799"/>
    <n v="4.8302524887581903E-2"/>
    <n v="8.0704091124061896E-4"/>
    <n v="1.7915044151202599"/>
    <n v="3.5365853658536501"/>
    <n v="332"/>
    <n v="2.2176719433217289"/>
    <n v="259"/>
    <n v="0"/>
    <n v="0"/>
    <n v="8.7724060162771167"/>
    <n v="1901"/>
    <n v="0"/>
  </r>
  <r>
    <s v="Central Coast"/>
    <x v="259"/>
    <n v="3"/>
    <n v="3.6831410382001102"/>
    <n v="35"/>
    <n v="18.266690000000001"/>
    <n v="5"/>
    <n v="2.1708830900024599E-5"/>
    <n v="2849.3711091458799"/>
    <n v="7.0300598144531197"/>
    <n v="75.198796749114905"/>
    <n v="254.49742126464801"/>
    <n v="3.2322472929954502"/>
    <n v="42.299558048695303"/>
    <n v="376.021766853332"/>
    <n v="1.2752212285995399"/>
    <n v="5.4019217186076399E-2"/>
    <n v="7.9480244312435305E-5"/>
    <n v="8.5714285714285701E-2"/>
    <n v="0.20163155882285699"/>
    <s v="{E103D17D-C161-441C-8C05-D72D4B887C7A}"/>
    <n v="183052113"/>
    <s v="TEMPLETON 2113"/>
    <n v="2949"/>
    <n v="35.506299908401203"/>
    <n v="-120.646039720571"/>
    <x v="259"/>
    <n v="7"/>
    <n v="15"/>
    <n v="1555.8998218316101"/>
    <n v="766.57185353758598"/>
    <n v="789.327968294024"/>
    <n v="766.57185353758598"/>
    <n v="789.327968294024"/>
    <n v="3.9740122156217602E-4"/>
    <n v="1.08544154500123E-4"/>
    <n v="1.2277136794000301"/>
    <n v="7"/>
    <n v="1986"/>
    <n v="0.27009608593038198"/>
    <n v="260"/>
    <n v="0"/>
    <n v="0"/>
    <n v="0.47632551920450333"/>
    <n v="1350"/>
    <n v="0"/>
  </r>
  <r>
    <s v="North Valley"/>
    <x v="260"/>
    <n v="16"/>
    <n v="26.167209859212001"/>
    <n v="119"/>
    <n v="63.000526000000001"/>
    <n v="18"/>
    <n v="1.13245451454228E-4"/>
    <n v="376.11452431395702"/>
    <n v="5.7138372273184297"/>
    <n v="71.523439562879503"/>
    <n v="383.46236459724599"/>
    <n v="8.1377003524976299"/>
    <n v="10.33738968273"/>
    <n v="86.309218658651702"/>
    <n v="1.0725172095828499"/>
    <n v="5.3845949404790601E-2"/>
    <n v="4.6037509673624299E-4"/>
    <n v="0.13445378151260501"/>
    <n v="0.41534906678953998"/>
    <s v="{232A469F-DE89-4EE3-AC4B-F74419E6464C}"/>
    <n v="103441102"/>
    <s v="JESSUP 1102"/>
    <s v="circuit_breaker"/>
    <n v="40.461600848870503"/>
    <n v="-122.32783965989999"/>
    <x v="260"/>
    <n v="175"/>
    <n v="319"/>
    <n v="22373.066999488299"/>
    <n v="8672.7913558014097"/>
    <n v="13700.2756436868"/>
    <n v="1622.8923110093699"/>
    <n v="2921.72141746751"/>
    <n v="8.2867517412523704E-3"/>
    <n v="2.0384181261761101E-3"/>
    <n v="1.6354506162007501"/>
    <n v="6.6111111111111098"/>
    <n v="845"/>
    <n v="0.9692270892862308"/>
    <n v="261"/>
    <n v="0"/>
    <n v="0"/>
    <n v="1.0084182181842032"/>
    <n v="1199"/>
    <n v="0"/>
  </r>
  <r>
    <s v="North Valley"/>
    <x v="261"/>
    <n v="222"/>
    <n v="332.19431548692199"/>
    <n v="727"/>
    <n v="506.64465000000001"/>
    <n v="143"/>
    <n v="6.7986401155757005E-5"/>
    <n v="887.47901187687103"/>
    <n v="18.434892028078199"/>
    <n v="844.82678306102696"/>
    <n v="4861.04194993704"/>
    <n v="223.394968016364"/>
    <n v="14.8562874870596"/>
    <n v="402.88755887705099"/>
    <n v="1.3808249285170999"/>
    <n v="5.4413294247873598E-2"/>
    <n v="5.8984066499046396E-4"/>
    <n v="0.305364511691884"/>
    <n v="0.65567516268034398"/>
    <s v="{6925CBA3-93E0-44A7-B2DC-50805D93ECF4}"/>
    <n v="103191101"/>
    <s v="BANGOR 1101"/>
    <n v="31502"/>
    <n v="39.386392172824202"/>
    <n v="-121.40156530084499"/>
    <x v="261"/>
    <n v="141"/>
    <n v="86"/>
    <n v="26804.879399482801"/>
    <n v="19075.529088672502"/>
    <n v="7729.3503108102404"/>
    <n v="19075.529088672502"/>
    <n v="7729.3503108102404"/>
    <n v="8.4347215093636393E-2"/>
    <n v="9.7220553652732598E-3"/>
    <n v="1.4963707904816299"/>
    <n v="5.0839160839160797"/>
    <n v="683"/>
    <n v="7.7811010774459248"/>
    <n v="262"/>
    <n v="0"/>
    <n v="0"/>
    <n v="11.852980585357521"/>
    <n v="419"/>
    <n v="0"/>
  </r>
  <r>
    <s v="Sierra"/>
    <x v="261"/>
    <n v="1"/>
    <n v="1.2460218314666001"/>
    <n v="22"/>
    <n v="11.694298"/>
    <n v="5"/>
    <n v="8.6940410255920101E-5"/>
    <n v="329.45366044982501"/>
    <n v="8.5759172150865197"/>
    <n v="448.33334815502099"/>
    <n v="2589.2528719902002"/>
    <n v="44.156598924397201"/>
    <n v="0.73495575431734295"/>
    <n v="208.83482055664001"/>
    <n v="1.1486725568771301"/>
    <n v="3.19395783212457E-2"/>
    <n v="7.3798782932499296E-4"/>
    <n v="4.54545454545454E-2"/>
    <n v="0.106549521295405"/>
    <s v="{6925CBA3-93E0-44A7-B2DC-50805D93ECF4}"/>
    <n v="103191101"/>
    <s v="BANGOR 1101"/>
    <n v="31502"/>
    <n v="39.386392172824202"/>
    <n v="-121.40156530084499"/>
    <x v="261"/>
    <n v="141"/>
    <n v="86"/>
    <n v="26804.879399482801"/>
    <n v="19075.529088672502"/>
    <n v="7729.3503108102404"/>
    <n v="19075.529088672502"/>
    <n v="7729.3503108102404"/>
    <n v="3.6899391466249602E-3"/>
    <n v="4.347020512796E-4"/>
    <n v="1.2460218314666001"/>
    <n v="4.4000000000000004"/>
    <n v="540"/>
    <n v="0.15969789160622849"/>
    <n v="262"/>
    <n v="0"/>
    <n v="0"/>
    <n v="11.852980585357521"/>
    <n v="2581"/>
    <n v="0"/>
  </r>
  <r>
    <s v="Sierra"/>
    <x v="262"/>
    <n v="1005"/>
    <n v="1686.8750328634801"/>
    <n v="2801"/>
    <n v="2392.5059999999999"/>
    <n v="344"/>
    <n v="6.5990579477604393E-5"/>
    <n v="1114.20524038794"/>
    <n v="11.1358463264978"/>
    <n v="209.57381904051101"/>
    <n v="938.14382268386601"/>
    <n v="33.817705757384303"/>
    <n v="17.185403369876099"/>
    <n v="199.473684680323"/>
    <n v="1.34818120335423"/>
    <n v="5.32396711376283E-2"/>
    <n v="3.3875826805756902E-4"/>
    <n v="0.35880042841842102"/>
    <n v="0.70506613562437204"/>
    <s v="{97806AE4-5D72-4FCC-8179-00CDE6E08736}"/>
    <n v="152691109"/>
    <s v="HIGGINS 1109"/>
    <s v="circuit_breaker"/>
    <n v="39.043936167299897"/>
    <n v="-121.090644545473"/>
    <x v="262"/>
    <n v="410"/>
    <n v="334"/>
    <n v="63000.338934391402"/>
    <n v="37253.2271398011"/>
    <n v="25747.111794590201"/>
    <n v="35901.204451352802"/>
    <n v="25298.9298901355"/>
    <n v="0.116532844211803"/>
    <n v="2.27007593402959E-2"/>
    <n v="1.6784826197646601"/>
    <n v="8.1424418604651105"/>
    <n v="1034"/>
    <n v="18.314446871344135"/>
    <n v="263"/>
    <n v="0"/>
    <n v="0"/>
    <n v="22.307967311141542"/>
    <n v="1385"/>
    <n v="0"/>
  </r>
  <r>
    <s v="North Valley"/>
    <x v="263"/>
    <n v="1301"/>
    <n v="1705.3279216010999"/>
    <n v="2379"/>
    <n v="2196.9425999999999"/>
    <n v="357"/>
    <n v="1.21671107842789E-4"/>
    <n v="464.02913030885998"/>
    <n v="10.4311889197587"/>
    <n v="2504.3497142858801"/>
    <n v="59023.282415427697"/>
    <n v="978.36688853198905"/>
    <n v="8.7292766879505095"/>
    <n v="219.21154788704101"/>
    <n v="1.2215178139737299"/>
    <n v="5.30597756713918E-2"/>
    <n v="6.57218966775958E-4"/>
    <n v="0.546868432114333"/>
    <n v="0.77622779069391101"/>
    <s v="{81F58F11-9F6E-4CC2-A527-0CBBB670DE91}"/>
    <n v="103321101"/>
    <s v="CEDAR CREEK 1101"/>
    <n v="1664"/>
    <n v="40.794489918692697"/>
    <n v="-121.941855109836"/>
    <x v="263"/>
    <n v="346"/>
    <n v="288"/>
    <n v="62342.779725028697"/>
    <n v="47829.733494049302"/>
    <n v="14513.0462309792"/>
    <n v="47829.733494049302"/>
    <n v="14513.0462309792"/>
    <n v="0.23462717113901699"/>
    <n v="4.3436585499875897E-2"/>
    <n v="1.3107824147587199"/>
    <n v="6.6638655462184797"/>
    <n v="605"/>
    <n v="18.942339914686873"/>
    <n v="264"/>
    <n v="0"/>
    <n v="0"/>
    <n v="29.72000933093091"/>
    <n v="1049"/>
    <n v="0"/>
  </r>
  <r>
    <s v="North Coast"/>
    <x v="264"/>
    <n v="133"/>
    <n v="296.50720444810599"/>
    <n v="264"/>
    <n v="351.7987"/>
    <n v="54"/>
    <n v="6.3764837182976299E-5"/>
    <n v="860.85261924762301"/>
    <n v="26.529549563193999"/>
    <n v="794.17506828202897"/>
    <n v="3030.2007903908102"/>
    <n v="134.31020908586501"/>
    <n v="17.784087165465699"/>
    <n v="299.63514222259801"/>
    <n v="1.1689609995594701"/>
    <n v="5.30573212880667E-2"/>
    <n v="5.8600210537338999E-4"/>
    <n v="0.50378787878787801"/>
    <n v="0.84283199268508402"/>
    <s v="{181E81CC-8A10-40D6-ABD4-3AD397DDF786}"/>
    <n v="42271103"/>
    <s v="COTATI 1103"/>
    <s v="circuit_breaker"/>
    <n v="38.309425500313701"/>
    <n v="-122.731826499248"/>
    <x v="264"/>
    <n v="145"/>
    <n v="114"/>
    <n v="35705.847602839101"/>
    <n v="19561.561608794102"/>
    <n v="16144.2859940449"/>
    <n v="19561.561608794102"/>
    <n v="16144.2859940449"/>
    <n v="3.1644113690162998E-2"/>
    <n v="3.4433012078807202E-3"/>
    <n v="2.22937747705343"/>
    <n v="4.8888888888888804"/>
    <n v="684"/>
    <n v="2.865095349555602"/>
    <n v="265"/>
    <n v="0"/>
    <n v="0"/>
    <n v="12.154987098417999"/>
    <n v="1633"/>
    <n v="0"/>
  </r>
  <r>
    <s v="Central Coast"/>
    <x v="265"/>
    <n v="2"/>
    <n v="2.5862975321765802"/>
    <n v="23"/>
    <n v="13.370405"/>
    <n v="13"/>
    <n v="2.9218332901319399E-5"/>
    <n v="1551.27395958281"/>
    <n v="7.54219948665963"/>
    <n v="179.79943619834"/>
    <n v="837.25302786297198"/>
    <n v="13.912288389867101"/>
    <n v="29.028420347433801"/>
    <n v="344.13403474367499"/>
    <n v="1.3730429044136601"/>
    <n v="5.3051899828143102E-2"/>
    <n v="1.7542943556656101E-4"/>
    <n v="8.6956521739130405E-2"/>
    <n v="0.19343449162850501"/>
    <s v="{7E3660A3-92BC-4694-A2D5-248E2793B9A8}"/>
    <n v="182611103"/>
    <s v="PASO ROBLES 1103"/>
    <n v="55374"/>
    <n v="35.620292372569402"/>
    <n v="-120.696229105261"/>
    <x v="265"/>
    <n v="174"/>
    <n v="417"/>
    <n v="39635.509367566403"/>
    <n v="17000.9166262127"/>
    <n v="22634.592741353699"/>
    <n v="3793.0347376334498"/>
    <n v="4346.0958360807699"/>
    <n v="2.2805826623652999E-3"/>
    <n v="3.7983832771715199E-4"/>
    <n v="1.2931487660882901"/>
    <n v="1.7692307692307601"/>
    <n v="1500"/>
    <n v="0.68967469776586032"/>
    <n v="266"/>
    <n v="0"/>
    <n v="0"/>
    <n v="2.3568817879580344"/>
    <n v="897"/>
    <n v="0"/>
  </r>
  <r>
    <s v="Bay Area"/>
    <x v="266"/>
    <n v="26"/>
    <n v="34.494644884277101"/>
    <n v="55"/>
    <n v="47.852409999999999"/>
    <n v="22"/>
    <n v="1.4002804866984E-5"/>
    <n v="3837.9077217540798"/>
    <n v="7.4282349456625498"/>
    <n v="607.14248299722794"/>
    <n v="2356.0859174929401"/>
    <n v="100.178951596263"/>
    <n v="54.142799550836699"/>
    <n v="2095.0008378462298"/>
    <n v="1.72928398847579"/>
    <n v="5.2660939402776399E-2"/>
    <n v="5.49223756919045E-5"/>
    <n v="0.472727272727272"/>
    <n v="0.72085492336981405"/>
    <s v="{A74482B6-4F98-4489-A417-0B9C2832ACBF}"/>
    <n v="14652106"/>
    <s v="TIDEWATER 2106"/>
    <n v="14072"/>
    <n v="37.963170220247797"/>
    <n v="-121.94070941083299"/>
    <x v="266"/>
    <n v="44"/>
    <n v="22"/>
    <n v="8226.7000168232098"/>
    <n v="6206.8729110290697"/>
    <n v="2019.8271057941399"/>
    <n v="5897.31174497335"/>
    <n v="1670.9562183666301"/>
    <n v="1.2082922652218899E-3"/>
    <n v="3.0806170707364799E-4"/>
    <n v="1.3267171109337299"/>
    <n v="2.5"/>
    <n v="2193"/>
    <n v="1.1585406668610807"/>
    <n v="267"/>
    <n v="0"/>
    <n v="0"/>
    <n v="3.6644184962858355"/>
    <n v="2214"/>
    <n v="0"/>
  </r>
  <r>
    <s v="North Coast"/>
    <x v="267"/>
    <n v="3250"/>
    <n v="5521.6609862155001"/>
    <n v="3704"/>
    <n v="5731.1923999999999"/>
    <n v="354"/>
    <n v="2.4093146536053299E-4"/>
    <n v="211.505215442241"/>
    <n v="0.47408224658514098"/>
    <n v="147.16124620853299"/>
    <n v="1780.0594001703901"/>
    <n v="2.0430641944229802"/>
    <n v="0.14890012623742199"/>
    <n v="24.944787573409901"/>
    <n v="1.1531735894370201"/>
    <n v="5.2486589070219199E-2"/>
    <n v="1.8314866586796E-4"/>
    <n v="0.87742980561554995"/>
    <n v="0.96344017394611103"/>
    <s v="{83499CD2-C0F0-4DE8-A7FA-CECB9345AEE8}"/>
    <n v="192251102"/>
    <s v="RIO DELL 1102"/>
    <n v="4230"/>
    <n v="40.417248338115698"/>
    <n v="-124.08948362344201"/>
    <x v="267"/>
    <n v="68"/>
    <n v="32"/>
    <n v="37599.799771161197"/>
    <n v="36927.9603136488"/>
    <n v="671.83945751242697"/>
    <n v="36847.625711495202"/>
    <n v="671.83945751242697"/>
    <n v="6.4834627717257801E-2"/>
    <n v="8.5289738737628795E-2"/>
    <n v="1.6989726111432299"/>
    <n v="10.4632768361581"/>
    <n v="1472"/>
    <n v="18.580252530857596"/>
    <n v="268"/>
    <n v="0"/>
    <n v="0"/>
    <n v="22.896046035977484"/>
    <n v="846"/>
    <n v="0"/>
  </r>
  <r>
    <s v="Central Coast"/>
    <x v="268"/>
    <n v="57"/>
    <n v="98.549551445859805"/>
    <n v="216"/>
    <n v="181.67985999999999"/>
    <n v="31"/>
    <n v="4.2240526747792102E-5"/>
    <n v="1136.00501176234"/>
    <n v="18.203491797404599"/>
    <n v="418.23277051108198"/>
    <n v="2356.8931441988202"/>
    <n v="64.612630110366993"/>
    <n v="20.044033768676901"/>
    <n v="382.36930847167901"/>
    <n v="1.37039679096591"/>
    <n v="5.2132490723167502E-2"/>
    <n v="3.7007229691205803E-4"/>
    <n v="0.26388888888888801"/>
    <n v="0.54243521527363903"/>
    <s v="{3ECF96B8-05BC-4EC8-8FE4-68D9EB247E43}"/>
    <n v="182611103"/>
    <s v="PASO ROBLES 1103"/>
    <n v="59763"/>
    <n v="35.641455207323098"/>
    <n v="-120.72587190345"/>
    <x v="268"/>
    <n v="36"/>
    <n v="43"/>
    <n v="7322.4927383275699"/>
    <n v="4529.9706929922904"/>
    <n v="2792.5220453352699"/>
    <n v="4529.9706929922904"/>
    <n v="2792.5220453352699"/>
    <n v="1.14722412042738E-2"/>
    <n v="1.3094563291815499E-3"/>
    <n v="1.7289394990501701"/>
    <n v="6.9677419354838701"/>
    <n v="983"/>
    <n v="1.6161072124181926"/>
    <n v="269"/>
    <n v="0"/>
    <n v="0"/>
    <n v="2.8147924194753124"/>
    <n v="1264"/>
    <n v="0"/>
  </r>
  <r>
    <s v="North Valley"/>
    <x v="269"/>
    <n v="438"/>
    <n v="603.58767163191999"/>
    <n v="732"/>
    <n v="740.61815999999999"/>
    <n v="157"/>
    <n v="1.02458931957994E-4"/>
    <n v="548.13153318951402"/>
    <n v="20.444353837449398"/>
    <n v="1128.1956203915099"/>
    <n v="15274.0429037458"/>
    <n v="747.96393461468404"/>
    <n v="11.594540931853899"/>
    <n v="313.50544862396902"/>
    <n v="1.2668958879580099"/>
    <n v="5.1827670075433201E-2"/>
    <n v="9.7288427662988505E-4"/>
    <n v="0.59836065573770403"/>
    <n v="0.81497821808888904"/>
    <s v="{4A950894-EB8D-4B95-B3B2-200DB270C21B}"/>
    <n v="103321101"/>
    <s v="CEDAR CREEK 1101"/>
    <s v="circuit_breaker"/>
    <n v="40.7909709769757"/>
    <n v="-121.938176590753"/>
    <x v="269"/>
    <n v="173"/>
    <n v="114"/>
    <n v="31176.2249014466"/>
    <n v="24905.719740278601"/>
    <n v="6270.5051611679301"/>
    <n v="24905.719740278601"/>
    <n v="6270.5051611679301"/>
    <n v="0.15274283143089201"/>
    <n v="1.6086052317405099E-2"/>
    <n v="1.37805404482173"/>
    <n v="4.6624203821655996"/>
    <n v="424"/>
    <n v="8.1369442018430131"/>
    <n v="270"/>
    <n v="0"/>
    <n v="0"/>
    <n v="15.475691980736654"/>
    <n v="1445"/>
    <n v="0"/>
  </r>
  <r>
    <s v="Sierra"/>
    <x v="270"/>
    <n v="119"/>
    <n v="189.33436150455"/>
    <n v="573"/>
    <n v="339.70474000000002"/>
    <n v="82"/>
    <n v="1.0864262398305301E-4"/>
    <n v="472.544973105076"/>
    <n v="172.42967418581199"/>
    <n v="1270.78285849094"/>
    <n v="13794.2203882217"/>
    <n v="3261.86248397287"/>
    <n v="12.906782923675101"/>
    <n v="317.309186074791"/>
    <n v="1.4330617349322201"/>
    <n v="5.14464864189196E-2"/>
    <n v="9.6632561035665098E-3"/>
    <n v="0.20767888307155299"/>
    <n v="0.55734977424594001"/>
    <s v="{0017B0F9-2631-44BD-B55C-C025ECD5CA5A}"/>
    <n v="153652109"/>
    <s v="SHINGLE SPRINGS 2109"/>
    <n v="2679"/>
    <n v="38.7076588596791"/>
    <n v="-120.97078178389999"/>
    <x v="270"/>
    <n v="88"/>
    <n v="57"/>
    <n v="18065.0340143961"/>
    <n v="11499.283273691401"/>
    <n v="6565.7507407047096"/>
    <n v="11499.283273691401"/>
    <n v="6565.7507407047096"/>
    <n v="0.79238700049245303"/>
    <n v="8.9086951666104107E-3"/>
    <n v="1.5910450546600801"/>
    <n v="6.98780487804878"/>
    <n v="10"/>
    <n v="4.2186118863514075"/>
    <n v="271"/>
    <n v="0"/>
    <n v="0"/>
    <n v="7.1453211470568991"/>
    <n v="2074"/>
    <n v="0"/>
  </r>
  <r>
    <s v="North Coast"/>
    <x v="271"/>
    <n v="420"/>
    <n v="538.19733419949603"/>
    <n v="660"/>
    <n v="645.10910000000001"/>
    <n v="76"/>
    <n v="1.6132843211380499E-4"/>
    <n v="299.48394519201901"/>
    <n v="13.100998120035801"/>
    <n v="786.14413295998099"/>
    <n v="7764.7076968924903"/>
    <n v="235.19708265281801"/>
    <n v="3.51659295737351"/>
    <n v="289.30917132028202"/>
    <n v="1.4774976702112901"/>
    <n v="5.0911974148148201E-2"/>
    <n v="1.11770259010618E-3"/>
    <n v="0.63636363636363602"/>
    <n v="0.83427339557657398"/>
    <s v="{24BBFADC-BA16-476A-B9B9-40CAD0BAAB16}"/>
    <n v="42681102"/>
    <s v="LAYTONVILLE 1102"/>
    <n v="68436"/>
    <n v="39.552337097741102"/>
    <n v="-123.425196590487"/>
    <x v="271"/>
    <n v="67"/>
    <n v="34"/>
    <n v="20806.3804522471"/>
    <n v="14642.111362916999"/>
    <n v="6164.2690893300896"/>
    <n v="14642.111362916999"/>
    <n v="6164.2690893300896"/>
    <n v="8.4945396848070204E-2"/>
    <n v="1.2260960840649201E-2"/>
    <n v="1.2814222242845099"/>
    <n v="8.6842105263157894"/>
    <n v="355"/>
    <n v="3.8693100352592631"/>
    <n v="272"/>
    <n v="0"/>
    <n v="0"/>
    <n v="9.0981833796870983"/>
    <n v="1306"/>
    <n v="0"/>
  </r>
  <r>
    <s v="Central Valley"/>
    <x v="272"/>
    <n v="138"/>
    <n v="340.78802827634797"/>
    <n v="477"/>
    <n v="447.68497000000002"/>
    <n v="147"/>
    <n v="3.7443436345946301E-5"/>
    <n v="1420.1840063074801"/>
    <n v="49.8490218077512"/>
    <n v="930.59178222102196"/>
    <n v="3181.0500363567298"/>
    <n v="343.79854030803"/>
    <n v="25.2587894539977"/>
    <n v="446.34885023199701"/>
    <n v="1.23932935510362"/>
    <n v="5.0708189893979697E-2"/>
    <n v="9.7262214327823696E-4"/>
    <n v="0.28930817610062798"/>
    <n v="0.76122285393855205"/>
    <s v="{C39B67B3-F0FA-469A-B248-D7E581E2EE7B}"/>
    <n v="162991101"/>
    <s v="CORRAL 1101"/>
    <n v="12612"/>
    <n v="38.178344123697997"/>
    <n v="-120.927342882999"/>
    <x v="272"/>
    <n v="282"/>
    <n v="234"/>
    <n v="42941.215847591899"/>
    <n v="32323.333442712501"/>
    <n v="10617.882404879399"/>
    <n v="31361.038125094699"/>
    <n v="10315.5022985493"/>
    <n v="0.14297545506189999"/>
    <n v="5.5041851428541096E-3"/>
    <n v="2.4694784657706399"/>
    <n v="3.2448979591836702"/>
    <n v="425"/>
    <n v="7.4541039144150156"/>
    <n v="273"/>
    <n v="0"/>
    <n v="0"/>
    <n v="19.486839620828217"/>
    <n v="2477"/>
    <n v="0"/>
  </r>
  <r>
    <s v="Central Valley"/>
    <x v="273"/>
    <n v="761"/>
    <n v="1151.9437742943701"/>
    <n v="3407"/>
    <n v="2217.223"/>
    <n v="456"/>
    <n v="7.8869176193844E-5"/>
    <n v="656.845946349678"/>
    <n v="11.630892728648"/>
    <n v="94.8209534009668"/>
    <n v="610.02112481408403"/>
    <n v="21.323045738287401"/>
    <n v="13.223718121402699"/>
    <n v="114.22449574396499"/>
    <n v="1.25762207074123"/>
    <n v="5.03772093089273E-2"/>
    <n v="4.2720991901345302E-4"/>
    <n v="0.22336366304666799"/>
    <n v="0.51954351278413302"/>
    <s v="{0FC43676-7F71-4151-8B57-A856F18A7815}"/>
    <n v="254421103"/>
    <s v="OAKHURST 1103"/>
    <s v="circuit_breaker"/>
    <n v="37.322002459727202"/>
    <n v="-119.634458818539"/>
    <x v="273"/>
    <n v="760"/>
    <n v="845"/>
    <n v="106522.07283709401"/>
    <n v="54035.262819025498"/>
    <n v="52486.810018068703"/>
    <n v="50881.374682669397"/>
    <n v="46600.722026652198"/>
    <n v="0.194807723070134"/>
    <n v="3.5964344344392801E-2"/>
    <n v="1.5137237507153301"/>
    <n v="7.4714912280701702"/>
    <n v="897"/>
    <n v="22.972007444870847"/>
    <n v="274"/>
    <n v="0"/>
    <n v="0"/>
    <n v="31.616210667944966"/>
    <n v="1468"/>
    <n v="0"/>
  </r>
  <r>
    <s v="Sierra"/>
    <x v="274"/>
    <n v="44"/>
    <n v="102.66437634531"/>
    <n v="274"/>
    <n v="182.85281000000001"/>
    <n v="50"/>
    <n v="1.2401240441249601E-4"/>
    <n v="365.83627482108602"/>
    <n v="46.516707449965097"/>
    <n v="280.46423885747703"/>
    <n v="2233.0428399205198"/>
    <n v="271.27157477486497"/>
    <n v="12.973539894223199"/>
    <n v="174.214350494146"/>
    <n v="1.0899557566642699"/>
    <n v="5.0025258290793302E-2"/>
    <n v="2.1936382636522402E-3"/>
    <n v="0.160583941605839"/>
    <n v="0.56145910066292004"/>
    <s v="{E10F57CA-31E3-4642-897F-6FA410857C1A}"/>
    <n v="153612104"/>
    <s v="CLARKSVILLE 2104"/>
    <n v="19632"/>
    <n v="38.687357064569603"/>
    <n v="-121.008765143925"/>
    <x v="274"/>
    <n v="194"/>
    <n v="118"/>
    <n v="22243.999654807802"/>
    <n v="14659.997134266399"/>
    <n v="7584.0025205414404"/>
    <n v="8385.2520166389095"/>
    <n v="5551.7166983646503"/>
    <n v="0.109681913182612"/>
    <n v="6.20062022062484E-3"/>
    <n v="2.3332812805752399"/>
    <n v="5.48"/>
    <n v="158"/>
    <n v="2.501262914539665"/>
    <n v="275"/>
    <n v="0"/>
    <n v="0"/>
    <n v="5.2103524308309357"/>
    <n v="1826"/>
    <n v="0"/>
  </r>
  <r>
    <s v="Central Coast"/>
    <x v="275"/>
    <n v="12"/>
    <n v="24.074012144388998"/>
    <n v="48"/>
    <n v="48.227333000000002"/>
    <n v="11"/>
    <n v="5.5062642455926501E-5"/>
    <n v="1224.52337038923"/>
    <n v="7.3376656089510197"/>
    <n v="801.595905848911"/>
    <n v="2390.4378792898901"/>
    <n v="25.081797361373901"/>
    <n v="19.354987747967201"/>
    <n v="840.86153377186099"/>
    <n v="1.53580047867514"/>
    <n v="4.97715044877554E-2"/>
    <n v="2.37076642654508E-4"/>
    <n v="0.25"/>
    <n v="0.49917776108460798"/>
    <s v="{B38CEC4B-CE5C-427A-839C-FFC2B2AF9000}"/>
    <n v="182721101"/>
    <s v="SANTA YNEZ 1101"/>
    <s v="Y14"/>
    <n v="34.599349003700901"/>
    <n v="-120.09788791806901"/>
    <x v="275"/>
    <n v="203"/>
    <n v="153"/>
    <n v="35864.828704800697"/>
    <n v="26396.396238706599"/>
    <n v="9468.4324660940401"/>
    <n v="7302.2085693437402"/>
    <n v="1454.93701261869"/>
    <n v="2.60784306919958E-3"/>
    <n v="6.05689067015191E-4"/>
    <n v="2.0061676786990899"/>
    <n v="4.3636363636363598"/>
    <n v="1287"/>
    <n v="0.54748654936530938"/>
    <n v="276"/>
    <n v="0"/>
    <n v="0"/>
    <n v="4.5373806409416897"/>
    <n v="1312"/>
    <n v="0"/>
  </r>
  <r>
    <s v="Sierra"/>
    <x v="276"/>
    <n v="235"/>
    <n v="456.25607008909498"/>
    <n v="660"/>
    <n v="578.15734999999995"/>
    <n v="153"/>
    <n v="3.1404437679299697E-5"/>
    <n v="1491.9795362546299"/>
    <n v="17.620031741344199"/>
    <n v="703.607677049107"/>
    <n v="3682.0800814672698"/>
    <n v="97.374556242473801"/>
    <n v="23.991743389297898"/>
    <n v="542.07199690077005"/>
    <n v="1.59844409796147"/>
    <n v="4.9713583848422102E-2"/>
    <n v="3.06663880086358E-4"/>
    <n v="0.35606060606060602"/>
    <n v="0.78915553208485401"/>
    <s v="{B346A86D-8E49-4897-9613-64FF9116BF2F}"/>
    <n v="153132105"/>
    <s v="NARROWS 2105"/>
    <n v="34069"/>
    <n v="39.202932900850499"/>
    <n v="-121.276602240435"/>
    <x v="276"/>
    <n v="196"/>
    <n v="186"/>
    <n v="38937.596611932102"/>
    <n v="25148.273054266701"/>
    <n v="13789.323557665401"/>
    <n v="25148.273054266701"/>
    <n v="13789.323557665401"/>
    <n v="4.6919573653212802E-2"/>
    <n v="4.8048789649328596E-3"/>
    <n v="1.9415151918684901"/>
    <n v="4.3137254901960702"/>
    <n v="1106"/>
    <n v="7.606178328808582"/>
    <n v="277"/>
    <n v="0"/>
    <n v="0"/>
    <n v="15.626407576002755"/>
    <n v="1885"/>
    <n v="0"/>
  </r>
  <r>
    <s v="Sierra"/>
    <x v="277"/>
    <n v="143"/>
    <n v="277.23430359334202"/>
    <n v="722"/>
    <n v="511.53737999999998"/>
    <n v="109"/>
    <n v="1.21205239722274E-4"/>
    <n v="507.08876993267398"/>
    <n v="12.3342321489959"/>
    <n v="121.523684995032"/>
    <n v="757.91438346401696"/>
    <n v="21.5286814287414"/>
    <n v="10.7697681167888"/>
    <n v="129.38332978968"/>
    <n v="1.2227612263565699"/>
    <n v="4.9497337642834802E-2"/>
    <n v="6.8206079805733697E-4"/>
    <n v="0.19806094182825401"/>
    <n v="0.54196293808967699"/>
    <s v="{68D0B16F-430E-46D7-92D4-FB0EB0D57376}"/>
    <n v="153651104"/>
    <s v="SHINGLE SPRINGS 1104"/>
    <n v="19502"/>
    <n v="38.6580727655994"/>
    <n v="-120.935918656558"/>
    <x v="277"/>
    <n v="969"/>
    <n v="950"/>
    <n v="155960.85658576799"/>
    <n v="92405.563043634203"/>
    <n v="63555.293542134401"/>
    <n v="68814.323721145396"/>
    <n v="44768.001214706201"/>
    <n v="7.4344626988249701E-2"/>
    <n v="1.32113711297279E-2"/>
    <n v="1.93870142372966"/>
    <n v="6.6238532110091697"/>
    <n v="585"/>
    <n v="5.395209803068993"/>
    <n v="278"/>
    <n v="0"/>
    <n v="0"/>
    <n v="42.75922514493184"/>
    <n v="499"/>
    <n v="0"/>
  </r>
  <r>
    <s v="Bay Area"/>
    <x v="278"/>
    <n v="25"/>
    <n v="78.1941085798762"/>
    <n v="70"/>
    <n v="98.252520000000004"/>
    <n v="29"/>
    <n v="1.9438140639224299E-5"/>
    <n v="2414.18272249744"/>
    <n v="5.2624209219065898"/>
    <n v="658.51413968577901"/>
    <n v="3728.90871977595"/>
    <n v="63.780503870923603"/>
    <n v="30.7175009517834"/>
    <n v="1819.85539429763"/>
    <n v="1.6042111783192201"/>
    <n v="4.8701978777965498E-2"/>
    <n v="5.5487100119320501E-5"/>
    <n v="0.35714285714285698"/>
    <n v="0.795848395645954"/>
    <s v="{439ED568-0BDE-4626-B59A-7C48F17E3B78}"/>
    <n v="14422111"/>
    <s v="CAYETANO 2111"/>
    <s v="circuit_breaker"/>
    <n v="37.738158022660102"/>
    <n v="-121.770787986394"/>
    <x v="278"/>
    <n v="127"/>
    <n v="65"/>
    <n v="23961.3577662879"/>
    <n v="18775.780026039101"/>
    <n v="5185.5777402487902"/>
    <n v="8282.7923608418896"/>
    <n v="2523.3749038866099"/>
    <n v="1.60912590346029E-3"/>
    <n v="5.6370607853750698E-4"/>
    <n v="3.1277643431950399"/>
    <n v="2.41379310344827"/>
    <n v="2186"/>
    <n v="1.4123573845609994"/>
    <n v="279"/>
    <n v="0"/>
    <n v="0"/>
    <n v="5.1466869720486859"/>
    <n v="1542"/>
    <n v="0"/>
  </r>
  <r>
    <s v="Central Valley"/>
    <x v="279"/>
    <n v="34"/>
    <n v="79.255685248674496"/>
    <n v="203"/>
    <n v="126.67591"/>
    <n v="52"/>
    <n v="4.0274454826990497E-5"/>
    <n v="1625.29967414156"/>
    <n v="32.290566384792299"/>
    <n v="1783.12265989515"/>
    <n v="9803.7251459757408"/>
    <n v="381.42660461531699"/>
    <n v="24.034036925850501"/>
    <n v="550.87454535410905"/>
    <n v="1.47391933202743"/>
    <n v="4.8692842299256599E-2"/>
    <n v="4.2947622163270398E-4"/>
    <n v="0.167487684729064"/>
    <n v="0.62565711708314198"/>
    <s v="{9F95EC4F-532B-46F3-B204-91F26FFADEE3}"/>
    <n v="163231101"/>
    <s v="NORTH BRANCH 1101"/>
    <n v="11158"/>
    <n v="38.201219894105598"/>
    <n v="-120.827381108661"/>
    <x v="279"/>
    <n v="276"/>
    <n v="310"/>
    <n v="72516.023430396104"/>
    <n v="45851.8622712176"/>
    <n v="26664.1611591785"/>
    <n v="16351.0692621159"/>
    <n v="9112.5896423892991"/>
    <n v="2.2332763524900601E-2"/>
    <n v="2.0942716510034998E-3"/>
    <n v="2.3310495661374802"/>
    <n v="3.9038461538461502"/>
    <n v="894"/>
    <n v="2.5320277995613432"/>
    <n v="280"/>
    <n v="0"/>
    <n v="0"/>
    <n v="10.160080258470218"/>
    <n v="99"/>
    <n v="0"/>
  </r>
  <r>
    <s v="North Valley"/>
    <x v="280"/>
    <n v="0"/>
    <n v="0"/>
    <n v="73"/>
    <n v="18.627026000000001"/>
    <n v="21"/>
    <n v="3.6977792530836099E-5"/>
    <n v="1252.88423256798"/>
    <n v="27.752542307972899"/>
    <n v="181.778787887096"/>
    <n v="671.973227977752"/>
    <n v="55.519410544936498"/>
    <n v="25.062158004070302"/>
    <n v="333.19801003414898"/>
    <n v="1.3270122096651999"/>
    <n v="4.8374798654387603E-2"/>
    <n v="4.8405306629969601E-4"/>
    <n v="0"/>
    <n v="0"/>
    <s v="{ABE6F062-1CE8-44B2-8445-67D100174B10}"/>
    <n v="103261101"/>
    <s v="ANDERSON 1101"/>
    <n v="1752"/>
    <n v="40.431630214544299"/>
    <n v="-122.291790941317"/>
    <x v="280"/>
    <n v="57"/>
    <n v="41"/>
    <n v="9784.8005884541508"/>
    <n v="7452.6012891887003"/>
    <n v="2332.19929926545"/>
    <n v="5082.8869077808804"/>
    <n v="538.92587534387599"/>
    <n v="1.01651143922936E-2"/>
    <n v="7.7653364314755804E-4"/>
    <m/>
    <n v="3.4761904761904701"/>
    <n v="804"/>
    <n v="1.0158707717421396"/>
    <n v="281"/>
    <n v="0"/>
    <n v="0"/>
    <n v="3.1583585207747134"/>
    <n v="2443"/>
    <n v="0"/>
  </r>
  <r>
    <s v="North Coast"/>
    <x v="281"/>
    <n v="285"/>
    <n v="360.16740466069302"/>
    <n v="773"/>
    <n v="651.53876000000002"/>
    <n v="82"/>
    <n v="8.6730675054529506E-5"/>
    <n v="568.96790344414103"/>
    <n v="10.1947598923127"/>
    <n v="446.15639132095703"/>
    <n v="6253.1677965273402"/>
    <n v="94.321402775425994"/>
    <n v="4.8635603140403703"/>
    <n v="99.036420220282196"/>
    <n v="1.27563133908481"/>
    <n v="4.8119289359300002E-2"/>
    <n v="4.3111449683304402E-4"/>
    <n v="0.36869340232858899"/>
    <n v="0.55279505725776201"/>
    <s v="{426BF604-696E-47F3-AC03-51DD52DEC8DF}"/>
    <n v="42751113"/>
    <s v="FITCH MOUNTAIN 1113"/>
    <n v="583202"/>
    <n v="38.595446640662203"/>
    <n v="-122.859676503961"/>
    <x v="281"/>
    <n v="167"/>
    <n v="171"/>
    <n v="34739.746437972703"/>
    <n v="15440.842158048499"/>
    <n v="19298.9042799241"/>
    <n v="7085.4902154146503"/>
    <n v="9626.0246048317003"/>
    <n v="3.5351388740309603E-2"/>
    <n v="7.11191535447142E-3"/>
    <n v="1.2637452795112001"/>
    <n v="9.4268292682926802"/>
    <n v="888"/>
    <n v="3.9457817274626001"/>
    <n v="282"/>
    <n v="0"/>
    <n v="0"/>
    <n v="4.402718140642417"/>
    <n v="2653"/>
    <n v="0"/>
  </r>
  <r>
    <s v="Sierra"/>
    <x v="282"/>
    <n v="105"/>
    <n v="140.58245926573201"/>
    <n v="195"/>
    <n v="180.98060000000001"/>
    <n v="18"/>
    <n v="1.3199998910648801E-4"/>
    <n v="389.97623795602499"/>
    <n v="8.7891357626233706"/>
    <n v="45.622642517089801"/>
    <n v="169.84321648733899"/>
    <n v="1.6771298944950099"/>
    <n v="13.243854628668799"/>
    <n v="105.31849945915999"/>
    <n v="1.1595378783014001"/>
    <n v="4.8073093114426702E-2"/>
    <n v="5.5670247396240704E-4"/>
    <n v="0.53846153846153799"/>
    <n v="0.77678190117391599"/>
    <s v="{9DF5CB55-1623-4B4B-9F53-43CFDE7622F1}"/>
    <n v="152561107"/>
    <s v="PENRYN 1107"/>
    <n v="90970"/>
    <n v="38.825258935403397"/>
    <n v="-121.16993163283099"/>
    <x v="282"/>
    <n v="101"/>
    <n v="152"/>
    <n v="14078.007399476801"/>
    <n v="6824.7050279722198"/>
    <n v="7253.3023715046402"/>
    <n v="1720.1410369617199"/>
    <n v="1359.0253113798401"/>
    <n v="1.00206445313233E-2"/>
    <n v="2.3759998039167801E-3"/>
    <n v="1.3388805644355399"/>
    <n v="10.8333333333333"/>
    <n v="730"/>
    <n v="0.86531567605968063"/>
    <n v="283"/>
    <n v="0"/>
    <n v="0"/>
    <n v="1.068845756277941"/>
    <n v="2372"/>
    <n v="0"/>
  </r>
  <r>
    <s v="North Valley"/>
    <x v="283"/>
    <n v="1155"/>
    <n v="1718.74405245042"/>
    <n v="2574"/>
    <n v="2234.4789999999998"/>
    <n v="428"/>
    <n v="9.8142346232464706E-5"/>
    <n v="703.08143769334799"/>
    <n v="5.0926979598058004"/>
    <n v="340.92081692076999"/>
    <n v="1864.7173359557501"/>
    <n v="21.172897094300001"/>
    <n v="14.366140065610301"/>
    <n v="494.23235419691201"/>
    <n v="1.3097293452124701"/>
    <n v="4.7811064190402403E-2"/>
    <n v="2.6593560913558103E-4"/>
    <n v="0.44871794871794801"/>
    <n v="0.76919230364025204"/>
    <s v="{064EA007-8A62-40F7-BDB2-55C9C2572F4C}"/>
    <n v="103351101"/>
    <s v="DESCHUTES 1101"/>
    <n v="1580"/>
    <n v="40.564799777160502"/>
    <n v="-122.191294563726"/>
    <x v="283"/>
    <n v="509"/>
    <n v="405"/>
    <n v="122995.825524484"/>
    <n v="79522.849600620102"/>
    <n v="43472.975923863902"/>
    <n v="74786.965542651204"/>
    <n v="39390.931557153599"/>
    <n v="0.113820440710028"/>
    <n v="4.2004924187494901E-2"/>
    <n v="1.4880900887016599"/>
    <n v="6.0140186915887801"/>
    <n v="1207"/>
    <n v="20.46313547349223"/>
    <n v="284"/>
    <n v="0"/>
    <n v="0"/>
    <n v="46.470451566202719"/>
    <n v="1792"/>
    <n v="0"/>
  </r>
  <r>
    <s v="Sierra"/>
    <x v="284"/>
    <n v="542"/>
    <n v="889.60116575870904"/>
    <n v="1585"/>
    <n v="1255.9884999999999"/>
    <n v="272"/>
    <n v="4.6460046793500199E-5"/>
    <n v="897.16745541498699"/>
    <n v="28.407701405883898"/>
    <n v="885.95386433135695"/>
    <n v="5086.2513811025601"/>
    <n v="224.58326916794201"/>
    <n v="20.882084543803099"/>
    <n v="449.64935093250602"/>
    <n v="1.31929984557278"/>
    <n v="4.7665498156694699E-2"/>
    <n v="6.0557860246267898E-4"/>
    <n v="0.34195583596214502"/>
    <n v="0.70828765372839197"/>
    <s v="{DAD370F0-D502-456B-9D6C-C04B93F7ABC9}"/>
    <n v="152271102"/>
    <s v="WISE 1102"/>
    <n v="307494"/>
    <n v="38.933911902471699"/>
    <n v="-121.17908864016999"/>
    <x v="284"/>
    <n v="373"/>
    <n v="256"/>
    <n v="76871.596580235797"/>
    <n v="54215.366333037498"/>
    <n v="22656.230247198298"/>
    <n v="49357.841077301899"/>
    <n v="19613.218124179301"/>
    <n v="0.164717379869848"/>
    <n v="1.2637132727832E-2"/>
    <n v="1.6413305641304601"/>
    <n v="5.8272058823529402"/>
    <n v="663"/>
    <n v="12.965015498620959"/>
    <n v="285"/>
    <n v="0"/>
    <n v="0"/>
    <n v="30.669531068044158"/>
    <n v="1424"/>
    <n v="0"/>
  </r>
  <r>
    <s v="North Coast"/>
    <x v="285"/>
    <n v="657"/>
    <n v="834.72580205530699"/>
    <n v="1505"/>
    <n v="1323.77"/>
    <n v="138"/>
    <n v="1.1122580347717599E-4"/>
    <n v="411.538037443218"/>
    <n v="6.7231798273260699"/>
    <n v="275.687857845515"/>
    <n v="5151.3117634595301"/>
    <n v="113.44189466259699"/>
    <n v="3.07637552590369"/>
    <n v="62.041506574098001"/>
    <n v="1.2147300208824201"/>
    <n v="4.75476073525073E-2"/>
    <n v="4.45612678023242E-4"/>
    <n v="0.43654485049833802"/>
    <n v="0.63056708471981004"/>
    <s v="{F1192C47-0912-4CBD-BF6E-19925F71459A}"/>
    <n v="42751113"/>
    <s v="FITCH MOUNTAIN 1113"/>
    <n v="356"/>
    <n v="38.583751803128798"/>
    <n v="-122.880318223134"/>
    <x v="285"/>
    <n v="197"/>
    <n v="177"/>
    <n v="44437.690830437299"/>
    <n v="24401.143917499801"/>
    <n v="20036.546912937501"/>
    <n v="15672.602877675101"/>
    <n v="13870.945719389299"/>
    <n v="6.1494549567207402E-2"/>
    <n v="1.5349160879850301E-2"/>
    <n v="1.2705111142394301"/>
    <n v="10.905797101449201"/>
    <n v="870"/>
    <n v="6.5615698146460071"/>
    <n v="286"/>
    <n v="0"/>
    <n v="0"/>
    <n v="9.7385009227038548"/>
    <n v="794"/>
    <n v="0"/>
  </r>
  <r>
    <s v="North Coast"/>
    <x v="286"/>
    <n v="1179"/>
    <n v="1576.4327543607601"/>
    <n v="1441"/>
    <n v="1713.82"/>
    <n v="194"/>
    <n v="1.271327956067E-4"/>
    <n v="384.69350845810601"/>
    <n v="10.2782810079224"/>
    <n v="1367.9898761228001"/>
    <n v="15020.9963322351"/>
    <n v="331.05434291043503"/>
    <n v="2.6955798022333899"/>
    <n v="207.79982256034799"/>
    <n v="1.3370130486095"/>
    <n v="4.7533395322105397E-2"/>
    <n v="7.3775681578687002E-4"/>
    <n v="0.81818181818181801"/>
    <n v="0.91983569089285699"/>
    <s v="{9FACD320-0A6B-4701-A9D9-81FE9755F114}"/>
    <n v="42681102"/>
    <s v="LAYTONVILLE 1102"/>
    <n v="500"/>
    <n v="39.665826606991899"/>
    <n v="-123.47632340576"/>
    <x v="286"/>
    <n v="285"/>
    <n v="211"/>
    <n v="63469.383646716997"/>
    <n v="47214.380816179"/>
    <n v="16255.002830538"/>
    <n v="32899.6267888148"/>
    <n v="12434.112457986301"/>
    <n v="0.143124822262652"/>
    <n v="2.4663762347699899E-2"/>
    <n v="1.3370930910608601"/>
    <n v="7.4278350515463902"/>
    <n v="542"/>
    <n v="9.2214786924884464"/>
    <n v="287"/>
    <n v="0"/>
    <n v="0"/>
    <n v="20.442873997392642"/>
    <n v="336"/>
    <n v="0"/>
  </r>
  <r>
    <s v="Bay Area"/>
    <x v="287"/>
    <n v="663"/>
    <n v="1084.87550600646"/>
    <n v="2193"/>
    <n v="1866.6590000000001"/>
    <n v="197"/>
    <n v="4.3363130436755097E-5"/>
    <n v="1254.149573942"/>
    <n v="1.92026782175552"/>
    <n v="45.719027577732497"/>
    <n v="266.15779575234501"/>
    <n v="2.4318920838302498"/>
    <n v="16.372085691680201"/>
    <n v="374.29428981078098"/>
    <n v="1.2716072949056001"/>
    <n v="4.6860403847638399E-2"/>
    <n v="7.6007750445744696E-5"/>
    <n v="0.30232558139534799"/>
    <n v="0.58118567586269598"/>
    <s v="{3D0FC142-36D5-4662-84E1-74BFFF12E068}"/>
    <n v="12022212"/>
    <s v="CLAYTON 2212"/>
    <n v="96224"/>
    <n v="37.903926025414599"/>
    <n v="-121.874073740013"/>
    <x v="287"/>
    <n v="254"/>
    <n v="206"/>
    <n v="44100.502414036899"/>
    <n v="26353.3687720343"/>
    <n v="17747.1336420025"/>
    <n v="26353.3687720343"/>
    <n v="17747.1336420025"/>
    <n v="1.4973526837811699E-2"/>
    <n v="8.54253669604077E-3"/>
    <n v="1.6363129804019101"/>
    <n v="11.131979695431401"/>
    <n v="2012"/>
    <n v="9.2314995579847654"/>
    <n v="288"/>
    <n v="0"/>
    <n v="0"/>
    <n v="16.375219107247727"/>
    <n v="1930"/>
    <n v="0"/>
  </r>
  <r>
    <s v="North Valley"/>
    <x v="288"/>
    <n v="88"/>
    <n v="122.91332778939"/>
    <n v="305"/>
    <n v="183.79544000000001"/>
    <n v="93"/>
    <n v="4.6999219780592497E-5"/>
    <n v="983.69671427211301"/>
    <n v="23.296479896444001"/>
    <n v="799.06780725918895"/>
    <n v="5144.5219407013101"/>
    <n v="258.65953323047501"/>
    <n v="17.730183593257902"/>
    <n v="655.24077780072002"/>
    <n v="1.3859548953271601"/>
    <n v="4.6410527230949898E-2"/>
    <n v="3.3617907007793101E-4"/>
    <n v="0.288524590163934"/>
    <n v="0.66875069010834598"/>
    <s v="{E7F7F25C-AE9C-459D-9EB5-32BCE8602EF6}"/>
    <n v="102931103"/>
    <s v="COTTONWOOD 1103"/>
    <n v="35470"/>
    <n v="40.373221435302398"/>
    <n v="-122.28258652950301"/>
    <x v="288"/>
    <n v="308"/>
    <n v="113"/>
    <n v="43306.912314950801"/>
    <n v="40111.374432706201"/>
    <n v="3195.5378822446201"/>
    <n v="31917.269623697601"/>
    <n v="2830.0892648418699"/>
    <n v="3.1264653517247602E-2"/>
    <n v="4.3709274395951001E-3"/>
    <n v="1.3967423612430601"/>
    <n v="3.27956989247311"/>
    <n v="1040"/>
    <n v="4.3161790324783409"/>
    <n v="289"/>
    <n v="0"/>
    <n v="0"/>
    <n v="19.832465743346603"/>
    <n v="126"/>
    <n v="0"/>
  </r>
  <r>
    <s v="Sierra"/>
    <x v="289"/>
    <n v="147"/>
    <n v="258.87646417029703"/>
    <n v="515"/>
    <n v="398.4624"/>
    <n v="56"/>
    <n v="1.00210275702141E-4"/>
    <n v="649.69110107531503"/>
    <n v="11.0392322354018"/>
    <n v="54.171495542994499"/>
    <n v="162.96615849541701"/>
    <n v="3.8286739742004201"/>
    <n v="13.165692264247401"/>
    <n v="92.485587754453107"/>
    <n v="1.09817477422101"/>
    <n v="4.6308331044111903E-2"/>
    <n v="5.8331798707708204E-4"/>
    <n v="0.28543689320388299"/>
    <n v="0.64968855944146597"/>
    <s v="{223CF293-20C5-4942-B371-E6A6292ECAF4}"/>
    <n v="152571101"/>
    <s v="HORSESHOE 1101"/>
    <n v="50140"/>
    <n v="38.767252683469501"/>
    <n v="-121.15711081982499"/>
    <x v="289"/>
    <n v="136"/>
    <n v="94"/>
    <n v="15618.043002284599"/>
    <n v="10038.7801705562"/>
    <n v="5579.2628317284298"/>
    <n v="6170.3672254269204"/>
    <n v="2653.7412803367702"/>
    <n v="3.26658072763166E-2"/>
    <n v="5.6117754393198898E-3"/>
    <n v="1.76106438211086"/>
    <n v="9.1964285714285694"/>
    <n v="690"/>
    <n v="2.5932665384702664"/>
    <n v="290"/>
    <n v="0"/>
    <n v="0"/>
    <n v="3.8340872532307508"/>
    <n v="325"/>
    <n v="0"/>
  </r>
  <r>
    <s v="Sierra"/>
    <x v="290"/>
    <n v="14"/>
    <n v="24.987118841096599"/>
    <n v="17"/>
    <n v="26.354326"/>
    <n v="6"/>
    <n v="1.17037624628816E-5"/>
    <n v="3596.7894164668"/>
    <n v="144.69802474975501"/>
    <n v="1128.33547533303"/>
    <n v="6126.1266997642797"/>
    <n v="1181.5383911132801"/>
    <n v="41.2098089853922"/>
    <n v="508.07912190755201"/>
    <n v="1.8311209281285601"/>
    <n v="4.6172109574962802E-2"/>
    <n v="1.3670223326395501E-3"/>
    <n v="0.82352941176470495"/>
    <n v="0.948122088411678"/>
    <s v="{C266F189-74C8-46FA-BDF3-9DE2CEE825D5}"/>
    <n v="63642106"/>
    <s v="PEABODY 2106"/>
    <n v="5500"/>
    <n v="38.325124961274298"/>
    <n v="-121.97082911169301"/>
    <x v="290"/>
    <n v="22"/>
    <n v="9"/>
    <n v="2800.7836456950399"/>
    <n v="2454.3356067366699"/>
    <n v="346.44803895836998"/>
    <n v="589.74693931408694"/>
    <n v="35.0045372021318"/>
    <n v="8.2021339958373504E-3"/>
    <n v="7.0222574777289897E-5"/>
    <n v="1.78479420293547"/>
    <n v="2.8333333333333299"/>
    <n v="279"/>
    <n v="0.27703265744977679"/>
    <n v="291"/>
    <n v="0"/>
    <n v="0"/>
    <n v="0.36645164542853353"/>
    <n v="1830"/>
    <n v="0"/>
  </r>
  <r>
    <s v="North Valley"/>
    <x v="291"/>
    <n v="513"/>
    <n v="975.32992506785297"/>
    <n v="1303"/>
    <n v="1252.5269000000001"/>
    <n v="197"/>
    <n v="8.19985762802555E-5"/>
    <n v="579.23676189788398"/>
    <n v="60.485195041614901"/>
    <n v="578.22234360182404"/>
    <n v="5913.9462620738796"/>
    <n v="1217.71181811726"/>
    <n v="18.219801482323799"/>
    <n v="128.909252634914"/>
    <n v="1.19049009635363"/>
    <n v="4.6072763943244298E-2"/>
    <n v="2.35163640169945E-3"/>
    <n v="0.39370683039140397"/>
    <n v="0.77868983072849296"/>
    <s v="{326CEA2F-D61B-41C8-B48B-A09EBFE7F47D}"/>
    <n v="103441101"/>
    <s v="JESSUP 1101"/>
    <n v="1496"/>
    <n v="40.477993073952099"/>
    <n v="-122.39947100169699"/>
    <x v="291"/>
    <n v="348"/>
    <n v="346"/>
    <n v="44978.6983706311"/>
    <n v="26108.245886375102"/>
    <n v="18870.452484255999"/>
    <n v="23100.199075806599"/>
    <n v="14861.446803257901"/>
    <n v="0.46327237113479203"/>
    <n v="1.61537195272103E-2"/>
    <n v="1.9012279241088701"/>
    <n v="6.6142131979695398"/>
    <n v="143"/>
    <n v="9.0763344968191273"/>
    <n v="292"/>
    <n v="0"/>
    <n v="0"/>
    <n v="14.353793799933023"/>
    <n v="296"/>
    <n v="0"/>
  </r>
  <r>
    <s v="North Valley"/>
    <x v="292"/>
    <n v="709"/>
    <n v="1628.5971162404501"/>
    <n v="2024"/>
    <n v="2039.4806000000001"/>
    <n v="240"/>
    <n v="3.8973840469225203E-5"/>
    <n v="1300.9550526227499"/>
    <n v="43.680934655785002"/>
    <n v="660.86114597135895"/>
    <n v="3511.0681247162602"/>
    <n v="530.54809624298196"/>
    <n v="23.972160746902201"/>
    <n v="308.09558605927299"/>
    <n v="1.3717920392751599"/>
    <n v="4.6039753365870503E-2"/>
    <n v="7.2202445549554703E-4"/>
    <n v="0.35029644268774701"/>
    <n v="0.79853523665327297"/>
    <s v="{790FA841-FFAA-4636-AEC1-FF360B754DBB}"/>
    <n v="102911109"/>
    <s v="WYANDOTTE 1109"/>
    <n v="13052"/>
    <n v="39.458987577041903"/>
    <n v="-121.51067280107701"/>
    <x v="292"/>
    <n v="293"/>
    <n v="284"/>
    <n v="54400.525457796299"/>
    <n v="31567.923771229402"/>
    <n v="22832.601686566799"/>
    <n v="31409.867290312701"/>
    <n v="22462.3372935347"/>
    <n v="0.173285869318931"/>
    <n v="9.3537217126140604E-3"/>
    <n v="2.2970340144435202"/>
    <n v="8.43333333333333"/>
    <n v="556"/>
    <n v="11.049540807808921"/>
    <n v="293"/>
    <n v="0"/>
    <n v="0"/>
    <n v="19.517180648048893"/>
    <n v="2437"/>
    <n v="0"/>
  </r>
  <r>
    <s v="North Valley"/>
    <x v="293"/>
    <n v="682"/>
    <n v="1408.44178652749"/>
    <n v="1719"/>
    <n v="1771.3828000000001"/>
    <n v="244"/>
    <n v="8.9078700601349399E-5"/>
    <n v="671.25583938597299"/>
    <n v="118.580902555631"/>
    <n v="1588.1134176586099"/>
    <n v="17804.653073164802"/>
    <n v="4589.7686624978896"/>
    <n v="20.956377874327099"/>
    <n v="157.401625952713"/>
    <n v="1.13175504813428"/>
    <n v="4.5922726226048503E-2"/>
    <n v="5.06551491194248E-3"/>
    <n v="0.39674229203025002"/>
    <n v="0.79510864426855699"/>
    <s v="{B75A956B-8FBE-4735-92D0-A851A9ED4A9E}"/>
    <n v="103441102"/>
    <s v="JESSUP 1102"/>
    <n v="76068"/>
    <n v="40.447236574443203"/>
    <n v="-122.40690286128699"/>
    <x v="293"/>
    <n v="368"/>
    <n v="422"/>
    <n v="56763.516058900401"/>
    <n v="30912.244480219499"/>
    <n v="25851.271578680899"/>
    <n v="26885.900608060401"/>
    <n v="21427.8566613494"/>
    <n v="1.23598563851396"/>
    <n v="2.1735202946729201E-2"/>
    <n v="2.0651639098643599"/>
    <n v="7.0450819672131102"/>
    <n v="35"/>
    <n v="11.205145199155835"/>
    <n v="294"/>
    <n v="0"/>
    <n v="0"/>
    <n v="16.706118946731099"/>
    <n v="725"/>
    <n v="0"/>
  </r>
  <r>
    <s v="Sierra"/>
    <x v="294"/>
    <n v="182"/>
    <n v="293.21666363387101"/>
    <n v="542"/>
    <n v="455.10153000000003"/>
    <n v="72"/>
    <n v="7.7081467275598195E-5"/>
    <n v="836.09612433790596"/>
    <n v="12.383766568478199"/>
    <n v="86.226764211324095"/>
    <n v="381.601225740502"/>
    <n v="7.62784046307448"/>
    <n v="16.07380773541"/>
    <n v="117.236391854731"/>
    <n v="1.3514933685461601"/>
    <n v="4.5734548519499402E-2"/>
    <n v="5.8307094933768896E-4"/>
    <n v="0.33579335793357901"/>
    <n v="0.64428845659257605"/>
    <s v="{4F07E24C-1232-45AE-9D5A-3EBBDB1BA1EF}"/>
    <n v="152691107"/>
    <s v="HIGGINS 1107"/>
    <n v="7559"/>
    <n v="39.0202149467504"/>
    <n v="-121.06244224287499"/>
    <x v="294"/>
    <n v="79"/>
    <n v="83"/>
    <n v="13740.587733845899"/>
    <n v="7116.1029031805001"/>
    <n v="6624.4848306654703"/>
    <n v="7109.6812652899898"/>
    <n v="6624.4848306654703"/>
    <n v="4.1981108352313598E-2"/>
    <n v="5.5498656438430702E-3"/>
    <n v="1.6110805694168699"/>
    <n v="7.5277777777777697"/>
    <n v="692"/>
    <n v="3.2928874934039571"/>
    <n v="295"/>
    <n v="0"/>
    <n v="0"/>
    <n v="4.4177497574945059"/>
    <n v="2373"/>
    <n v="0"/>
  </r>
  <r>
    <s v="North Valley"/>
    <x v="295"/>
    <n v="430"/>
    <n v="807.87912409124306"/>
    <n v="1873"/>
    <n v="1228.0034000000001"/>
    <n v="376"/>
    <n v="5.93473751141186E-5"/>
    <n v="804.42067629154099"/>
    <n v="79.814164315876695"/>
    <n v="3151.6146784356001"/>
    <n v="29930.1087793771"/>
    <n v="3921.65295529178"/>
    <n v="14.036869236892199"/>
    <n v="710.68562562405998"/>
    <n v="1.5785104087058499"/>
    <n v="4.5655003992013901E-2"/>
    <n v="2.3125417660707099E-3"/>
    <n v="0.22957821676454801"/>
    <n v="0.65788019175676404"/>
    <s v="{FD19D23C-6A96-40C9-9542-F7EF9A6AB34E}"/>
    <n v="102931101"/>
    <s v="COTTONWOOD 1101"/>
    <n v="1610"/>
    <n v="40.326131607655803"/>
    <n v="-122.42527423485301"/>
    <x v="295"/>
    <n v="295"/>
    <n v="222"/>
    <n v="78207.041112360093"/>
    <n v="61705.520098892397"/>
    <n v="16501.5210134677"/>
    <n v="61705.520098892397"/>
    <n v="16501.5210134677"/>
    <n v="0.86951570404258804"/>
    <n v="2.2314613042908601E-2"/>
    <n v="1.8787886606773101"/>
    <n v="4.9813829787234001"/>
    <n v="149"/>
    <n v="17.166281500997226"/>
    <n v="296"/>
    <n v="0"/>
    <n v="0"/>
    <n v="38.342020729368869"/>
    <n v="1277"/>
    <n v="0"/>
  </r>
  <r>
    <s v="Central Valley"/>
    <x v="296"/>
    <n v="29"/>
    <n v="81.601293104634493"/>
    <n v="325"/>
    <n v="172.01008999999999"/>
    <n v="95"/>
    <n v="3.2242084566142203E-5"/>
    <n v="1454.0730620653901"/>
    <n v="53.180865716426901"/>
    <n v="2376.4798230313199"/>
    <n v="13469.978848152899"/>
    <n v="1453.83588824805"/>
    <n v="24.7286443627194"/>
    <n v="627.04394550825396"/>
    <n v="1.4687238053271601"/>
    <n v="4.5612062144436902E-2"/>
    <n v="9.0303740435046997E-4"/>
    <n v="8.9230769230769197E-2"/>
    <n v="0.47439830404116201"/>
    <s v="{C54A0C3F-F840-49B9-80B1-CFAA5E138643}"/>
    <n v="162991102"/>
    <s v="CORRAL 1102"/>
    <n v="14026"/>
    <n v="38.116684247265503"/>
    <n v="-120.890730684503"/>
    <x v="296"/>
    <n v="124"/>
    <n v="102"/>
    <n v="21362.6911240232"/>
    <n v="16308.520551362601"/>
    <n v="5054.1705726605996"/>
    <n v="16308.520551362601"/>
    <n v="5054.1705726605996"/>
    <n v="8.5788553413294694E-2"/>
    <n v="3.0629980337835102E-3"/>
    <n v="2.8138376932632498"/>
    <n v="3.4210526315789398"/>
    <n v="442"/>
    <n v="4.3331459037215057"/>
    <n v="297"/>
    <n v="0"/>
    <n v="0"/>
    <n v="10.13364172352073"/>
    <n v="2503"/>
    <n v="0"/>
  </r>
  <r>
    <s v="North Valley"/>
    <x v="297"/>
    <n v="8"/>
    <n v="19.460846251281101"/>
    <n v="92"/>
    <n v="44.906643000000003"/>
    <n v="19"/>
    <n v="4.1527219716379799E-5"/>
    <n v="1078.20088261808"/>
    <n v="22.122193972269599"/>
    <n v="152.95419979095399"/>
    <n v="702.458740234375"/>
    <n v="24.468150153756099"/>
    <n v="25.156380603187898"/>
    <n v="346.98127545808399"/>
    <n v="1.6036329645859499"/>
    <n v="4.5541682748565598E-2"/>
    <n v="2.9180926101521099E-4"/>
    <n v="8.6956521739130405E-2"/>
    <n v="0.43336230429491301"/>
    <s v="{81BB6A5C-2DB9-49AA-A7A4-75F68838201B}"/>
    <n v="102911109"/>
    <s v="WYANDOTTE 1109"/>
    <n v="32586"/>
    <n v="39.463111669497103"/>
    <n v="-121.51494459840499"/>
    <x v="297"/>
    <n v="22"/>
    <n v="6"/>
    <n v="2721.7238123092702"/>
    <n v="2438.1504613881398"/>
    <n v="283.57335092113101"/>
    <n v="2312.4178193385701"/>
    <n v="283.57335092113101"/>
    <n v="5.5443759592890196E-3"/>
    <n v="7.8901717461121702E-4"/>
    <n v="2.4326057814101398"/>
    <n v="4.8421052631578902"/>
    <n v="1149"/>
    <n v="0.86529197222274634"/>
    <n v="298"/>
    <n v="0"/>
    <n v="0"/>
    <n v="1.4368693728202266"/>
    <n v="341"/>
    <n v="0"/>
  </r>
  <r>
    <s v="North Valley"/>
    <x v="298"/>
    <n v="0"/>
    <n v="0"/>
    <n v="88"/>
    <n v="18.993684999999999"/>
    <n v="22"/>
    <n v="2.3178333900763E-5"/>
    <n v="2013.6026707763201"/>
    <n v="0.186883600118259"/>
    <n v="67.203936258951799"/>
    <n v="206.88621775309201"/>
    <n v="7.5288465246558106E-2"/>
    <n v="18.713696653192599"/>
    <n v="2833.92616965554"/>
    <n v="1.9073813557624799"/>
    <n v="4.5485644887577899E-2"/>
    <n v="1.8100842675556199E-5"/>
    <n v="0"/>
    <n v="0"/>
    <s v="{9C401B14-4A54-4DA8-B9DB-3EDB68F74D1D}"/>
    <n v="103331101"/>
    <s v="CORNING 1101"/>
    <n v="85162"/>
    <n v="39.938475456312098"/>
    <n v="-122.40435647141599"/>
    <x v="298"/>
    <n v="45"/>
    <n v="18"/>
    <n v="9561.93182115319"/>
    <n v="9259.5842253788596"/>
    <n v="302.34759577434198"/>
    <n v="9259.5842253788596"/>
    <n v="302.34759577434198"/>
    <n v="3.9821853886223802E-4"/>
    <n v="5.0992334581678701E-4"/>
    <m/>
    <n v="4"/>
    <n v="2647"/>
    <n v="1.0006841875267138"/>
    <n v="299"/>
    <n v="0"/>
    <n v="0"/>
    <n v="5.7536371097078876"/>
    <n v="761"/>
    <n v="0"/>
  </r>
  <r>
    <s v="Central Coast"/>
    <x v="299"/>
    <n v="188"/>
    <n v="417.25170779883001"/>
    <n v="689"/>
    <n v="609.55160000000001"/>
    <n v="163"/>
    <n v="2.6909775721604501E-5"/>
    <n v="1770.1331629342101"/>
    <n v="26.249652964075"/>
    <n v="594.11056161313797"/>
    <n v="3171.92180841748"/>
    <n v="101.145858825773"/>
    <n v="33.322289447214402"/>
    <n v="508.07439133831099"/>
    <n v="1.29032520794429"/>
    <n v="4.5462682706483203E-2"/>
    <n v="3.4814447841433901E-4"/>
    <n v="0.27285921625544202"/>
    <n v="0.68452240156933997"/>
    <s v="{7937BCC6-E91C-41D5-AE9E-FB212F98DDB6}"/>
    <n v="183052113"/>
    <s v="TEMPLETON 2113"/>
    <s v="A70"/>
    <n v="35.502392473709797"/>
    <n v="-120.64898320080199"/>
    <x v="299"/>
    <n v="851"/>
    <n v="710"/>
    <n v="153188.04055151099"/>
    <n v="107119.932732862"/>
    <n v="46068.107818649602"/>
    <n v="39039.5645945613"/>
    <n v="20971.058780408599"/>
    <n v="5.6747549981537297E-2"/>
    <n v="4.38629344262153E-3"/>
    <n v="2.2194239776533502"/>
    <n v="4.2269938650306704"/>
    <n v="1016"/>
    <n v="7.4104172811567617"/>
    <n v="300"/>
    <n v="0"/>
    <n v="0"/>
    <n v="24.258053291687151"/>
    <n v="1451"/>
    <n v="0"/>
  </r>
  <r>
    <s v="Central Valley"/>
    <x v="300"/>
    <n v="10"/>
    <n v="19.449774433159"/>
    <n v="80"/>
    <n v="45.575020000000002"/>
    <n v="22"/>
    <n v="4.3392017604756703E-5"/>
    <n v="819.83102971857204"/>
    <n v="59.449273108289702"/>
    <n v="492.30720953299402"/>
    <n v="4888.94312571103"/>
    <n v="841.61428507165601"/>
    <n v="24.047968560998999"/>
    <n v="537.31707486239304"/>
    <n v="1.7077634659680401"/>
    <n v="4.5442438679959299E-2"/>
    <n v="1.4485416971839701E-3"/>
    <n v="0.125"/>
    <n v="0.42676392688289699"/>
    <s v="{9126AC99-906D-4CEE-8034-3EECC4C90F16}"/>
    <n v="254432104"/>
    <s v="COARSEGOLD 2104"/>
    <s v="circuit_breaker"/>
    <n v="37.227459656279201"/>
    <n v="-119.690194575814"/>
    <x v="300"/>
    <n v="49"/>
    <n v="28"/>
    <n v="5467.1255349598896"/>
    <n v="3906.14298627171"/>
    <n v="1560.98254868818"/>
    <n v="3906.14298627171"/>
    <n v="1560.98254868818"/>
    <n v="3.1867917338047301E-2"/>
    <n v="9.5462438730464696E-4"/>
    <n v="1.9449774433158999"/>
    <n v="3.63636363636363"/>
    <n v="260"/>
    <n v="0.9997336509591046"/>
    <n v="301"/>
    <n v="0"/>
    <n v="0"/>
    <n v="2.4271639735226387"/>
    <n v="355"/>
    <n v="0"/>
  </r>
  <r>
    <s v="Central Coast"/>
    <x v="301"/>
    <n v="24"/>
    <n v="64.998134424707104"/>
    <n v="82"/>
    <n v="93.09554"/>
    <n v="16"/>
    <n v="2.66304297724673E-5"/>
    <n v="1460.4681226258699"/>
    <n v="10.407593505190899"/>
    <n v="98.174970686435699"/>
    <n v="334.88597486700297"/>
    <n v="6.1544757698263401"/>
    <n v="23.809043520131201"/>
    <n v="159.92932327988001"/>
    <n v="1.22663162648677"/>
    <n v="4.5236078881577803E-2"/>
    <n v="1.49583212078141E-4"/>
    <n v="0.292682926829268"/>
    <n v="0.69818739323685397"/>
    <s v="{2DBAAA9C-8985-4692-9A1B-CC370D239D9B}"/>
    <n v="83242105"/>
    <s v="MORGAN HILL 2105"/>
    <n v="42348"/>
    <n v="37.125449898794997"/>
    <n v="-121.661462880361"/>
    <x v="301"/>
    <n v="145"/>
    <n v="292"/>
    <n v="21249.4569417411"/>
    <n v="6767.0714504713396"/>
    <n v="14482.385491269801"/>
    <n v="2297.9262932155698"/>
    <n v="2586.4712670598401"/>
    <n v="2.3933313932502599E-3"/>
    <n v="4.2608687635947701E-4"/>
    <n v="2.7082556010294598"/>
    <n v="5.125"/>
    <n v="1593"/>
    <n v="0.72377726210524485"/>
    <n v="302"/>
    <n v="0"/>
    <n v="0"/>
    <n v="1.4278647587416518"/>
    <n v="1942"/>
    <n v="0"/>
  </r>
  <r>
    <s v="Bay Area"/>
    <x v="302"/>
    <n v="107"/>
    <n v="186.06675390253301"/>
    <n v="139"/>
    <n v="201.47556"/>
    <n v="36"/>
    <n v="1.17946416240657E-4"/>
    <n v="391.70857188330098"/>
    <n v="1.96929555356173"/>
    <n v="197.132514439961"/>
    <n v="2479.5133743005599"/>
    <n v="21.645607522471799"/>
    <n v="1.0759587121040799"/>
    <n v="82.705640567673498"/>
    <n v="1.2290437618891299"/>
    <n v="4.6397304483366701E-2"/>
    <n v="1.7133707152715399E-4"/>
    <n v="0.76978417266187005"/>
    <n v="0.92352024301274205"/>
    <s v="{E7C5D89B-64E1-4E8D-A11F-B21BB10A3931}"/>
    <n v="43141101"/>
    <s v="MIDDLETOWN 1101"/>
    <n v="612"/>
    <n v="38.674187313382099"/>
    <n v="-122.58752703191701"/>
    <x v="302"/>
    <n v="31"/>
    <n v="29"/>
    <n v="19701.1136365286"/>
    <n v="6226.4808538400002"/>
    <n v="13474.632782688601"/>
    <n v="6226.4808538400002"/>
    <n v="13474.632782688601"/>
    <n v="6.1681345749775504E-3"/>
    <n v="4.2460709846636703E-3"/>
    <n v="1.73894162525732"/>
    <n v="3.8611111111111098"/>
    <n v="1519"/>
    <n v="1.6703029614012013"/>
    <n v="303"/>
    <n v="0"/>
    <n v="0"/>
    <n v="3.868954634631415"/>
    <n v="751"/>
    <n v="0"/>
  </r>
  <r>
    <s v="North Coast"/>
    <x v="302"/>
    <n v="0"/>
    <n v="0"/>
    <n v="1"/>
    <n v="0.35094044000000002"/>
    <n v="1"/>
    <n v="1.4301392366178301E-4"/>
    <n v="0.14273231928155"/>
    <n v="1.2700290679931601"/>
    <n v="113.53776550292901"/>
    <n v="1014.3189086914"/>
    <n v="4.8416295051574698"/>
    <n v="8.8495574891567196E-3"/>
    <n v="29.0537605285644"/>
    <n v="1.0022124052047701"/>
    <n v="2.0412709013800901E-5"/>
    <n v="1.81631839950568E-4"/>
    <n v="0"/>
    <n v="0"/>
    <s v="{E7C5D89B-64E1-4E8D-A11F-B21BB10A3931}"/>
    <n v="43141101"/>
    <s v="MIDDLETOWN 1101"/>
    <n v="612"/>
    <n v="38.674187313382099"/>
    <n v="-122.58752703191701"/>
    <x v="302"/>
    <n v="31"/>
    <n v="29"/>
    <n v="19701.1136365286"/>
    <n v="6226.4808538400002"/>
    <n v="13474.632782688601"/>
    <n v="6226.4808538400002"/>
    <n v="13474.632782688601"/>
    <n v="1.81631839950568E-4"/>
    <n v="1.4301392366178301E-4"/>
    <m/>
    <n v="1"/>
    <n v="1482"/>
    <n v="2.0412709013800901E-5"/>
    <n v="303"/>
    <n v="0"/>
    <n v="0"/>
    <n v="3.868954634631415"/>
    <n v="1703"/>
    <n v="0"/>
  </r>
  <r>
    <s v="North Coast"/>
    <x v="303"/>
    <n v="306"/>
    <n v="389.310316231417"/>
    <n v="642"/>
    <n v="580.14342999999997"/>
    <n v="47"/>
    <n v="1.1006143254331899E-4"/>
    <n v="386.130828039611"/>
    <n v="4.3007053574321601"/>
    <n v="215.87037430773401"/>
    <n v="5207.7022319565503"/>
    <n v="104.985321351868"/>
    <n v="1.26407456556533"/>
    <n v="32.093965728232199"/>
    <n v="1.1469120776399599"/>
    <n v="4.5130044383077501E-2"/>
    <n v="2.88155610554347E-4"/>
    <n v="0.47663551401869098"/>
    <n v="0.67105873193311905"/>
    <s v="{0D0AF9DD-E748-4197-8438-68854D1A85E5}"/>
    <n v="42891102"/>
    <s v="GEYSERVILLE 1102"/>
    <n v="89714"/>
    <n v="38.7077979813902"/>
    <n v="-122.90125433652599"/>
    <x v="303"/>
    <n v="180"/>
    <n v="137"/>
    <n v="28976.214283679899"/>
    <n v="20357.2819542709"/>
    <n v="8618.9323294090009"/>
    <n v="4342.1142102075901"/>
    <n v="2058.72584438682"/>
    <n v="1.3543313696054301E-2"/>
    <n v="5.1728873295360201E-3"/>
    <n v="1.2722559353967799"/>
    <n v="13.659574468085101"/>
    <n v="1153"/>
    <n v="2.1211120860046426"/>
    <n v="304"/>
    <n v="0"/>
    <n v="0"/>
    <n v="2.6980638489109006"/>
    <n v="969"/>
    <n v="0"/>
  </r>
  <r>
    <s v="North Valley"/>
    <x v="304"/>
    <n v="19"/>
    <n v="34.559081218398298"/>
    <n v="95"/>
    <n v="73.702309999999997"/>
    <n v="24"/>
    <n v="9.5909257652237998E-5"/>
    <n v="474.81612077732899"/>
    <n v="38.102705914197898"/>
    <n v="1490.6081049162799"/>
    <n v="28435.859293825899"/>
    <n v="3771.01538677192"/>
    <n v="3.0890486513574902"/>
    <n v="573.58616900040397"/>
    <n v="1.8215339481830499"/>
    <n v="4.4737041105582201E-2"/>
    <n v="3.3650181641606798E-3"/>
    <n v="0.2"/>
    <n v="0.46890093199481497"/>
    <s v="{89760509-9943-408B-8BC5-66753273219C}"/>
    <n v="103451101"/>
    <s v="KESWICK 1101"/>
    <n v="1586"/>
    <n v="40.625284849313097"/>
    <n v="-122.463231226139"/>
    <x v="304"/>
    <n v="53"/>
    <n v="37"/>
    <n v="13345.084285688201"/>
    <n v="11919.325670522199"/>
    <n v="1425.75861516601"/>
    <n v="11919.325670522199"/>
    <n v="1425.75861516601"/>
    <n v="8.0760435939856295E-2"/>
    <n v="2.3018221836537101E-3"/>
    <n v="1.81889901149464"/>
    <n v="3.9583333333333299"/>
    <n v="83"/>
    <n v="1.0736889865339729"/>
    <n v="305"/>
    <n v="0"/>
    <n v="0"/>
    <n v="7.40632331121805"/>
    <n v="903"/>
    <n v="0"/>
  </r>
  <r>
    <s v="Bay Area"/>
    <x v="305"/>
    <n v="0"/>
    <n v="0"/>
    <n v="5"/>
    <n v="1.8924892"/>
    <n v="2"/>
    <n v="6.58943154121516E-5"/>
    <n v="669.781450962078"/>
    <n v="0.31366130709648099"/>
    <n v="52.215171813964801"/>
    <n v="207.46554565429599"/>
    <n v="6.6186137497424996E-2"/>
    <n v="13.706858158111499"/>
    <n v="397.53704833984301"/>
    <n v="1.5176990628242399"/>
    <n v="4.4408033000385497E-2"/>
    <n v="4.7144290874712101E-5"/>
    <n v="0"/>
    <n v="0"/>
    <s v="{07BF8128-F528-4070-AA6F-0E3ACF3A793A}"/>
    <n v="43051101"/>
    <s v="MONTICELLO 1101"/>
    <n v="720"/>
    <n v="38.455642181930102"/>
    <n v="-122.210748990911"/>
    <x v="305"/>
    <n v="88"/>
    <n v="71"/>
    <n v="30985.229854873"/>
    <n v="13187.194657591201"/>
    <n v="17798.035197281799"/>
    <n v="11082.973545809"/>
    <n v="16529.429719963198"/>
    <n v="9.4288581749424298E-5"/>
    <n v="1.3178863082430301E-4"/>
    <m/>
    <n v="2.5"/>
    <n v="2263"/>
    <n v="8.8816066000770993E-2"/>
    <n v="306"/>
    <n v="0"/>
    <n v="0"/>
    <n v="6.8866383551328845"/>
    <n v="1934"/>
    <n v="0"/>
  </r>
  <r>
    <s v="North Valley"/>
    <x v="306"/>
    <n v="258"/>
    <n v="482.46219738286698"/>
    <n v="885"/>
    <n v="713.77094"/>
    <n v="111"/>
    <n v="4.5303661560562099E-5"/>
    <n v="1101.4398349533201"/>
    <n v="32.811724208975903"/>
    <n v="472.139207390065"/>
    <n v="2461.4880291693398"/>
    <n v="144.28599660631599"/>
    <n v="21.266144287478799"/>
    <n v="268.04896884780698"/>
    <n v="1.3560352443574699"/>
    <n v="4.4119660133154902E-2"/>
    <n v="6.0100882517274197E-4"/>
    <n v="0.29152542372881302"/>
    <n v="0.67593421598661896"/>
    <s v="{B3E100DA-AA63-42D1-94E1-A7F9E0DF29D9}"/>
    <n v="102911107"/>
    <s v="WYANDOTTE 1107"/>
    <n v="37472"/>
    <n v="39.482357443427098"/>
    <n v="-121.503566422527"/>
    <x v="306"/>
    <n v="231"/>
    <n v="208"/>
    <n v="37673.547681087803"/>
    <n v="24045.3707137495"/>
    <n v="13628.176967338301"/>
    <n v="13224.765782665099"/>
    <n v="6003.8792212252802"/>
    <n v="6.6711979594174395E-2"/>
    <n v="5.0287064332223902E-3"/>
    <n v="1.87000851698785"/>
    <n v="7.9729729729729701"/>
    <n v="670"/>
    <n v="4.8972822747801938"/>
    <n v="307"/>
    <n v="0"/>
    <n v="0"/>
    <n v="8.2174859391403956"/>
    <n v="1066"/>
    <n v="0"/>
  </r>
  <r>
    <s v="Sierra"/>
    <x v="307"/>
    <n v="760"/>
    <n v="1302.6799515406601"/>
    <n v="2605"/>
    <n v="2082.5731999999998"/>
    <n v="277"/>
    <n v="7.0520478002041902E-5"/>
    <n v="637.08920064852896"/>
    <n v="17.495992115686199"/>
    <n v="189.65182778822199"/>
    <n v="996.42612797640402"/>
    <n v="53.416398450104197"/>
    <n v="15.474745151603599"/>
    <n v="147.91657740249499"/>
    <n v="1.1183428635235699"/>
    <n v="4.38642219496123E-2"/>
    <n v="5.6848831327261902E-4"/>
    <n v="0.29174664107485598"/>
    <n v="0.62551459182888303"/>
    <s v="{762D243C-6AD0-4B84-8BCE-EACF0C197C40}"/>
    <n v="152561105"/>
    <s v="PENRYN 1105"/>
    <n v="1342"/>
    <n v="38.876746937001698"/>
    <n v="-121.134674210721"/>
    <x v="307"/>
    <n v="703"/>
    <n v="654"/>
    <n v="104551.88992738799"/>
    <n v="62210.777114595097"/>
    <n v="42341.112812793101"/>
    <n v="32719.800783766001"/>
    <n v="14903.879019484501"/>
    <n v="0.15747126277651499"/>
    <n v="1.95341724065656E-2"/>
    <n v="1.71405256781667"/>
    <n v="9.4043321299638993"/>
    <n v="713"/>
    <n v="12.150389480042607"/>
    <n v="308"/>
    <n v="0"/>
    <n v="0"/>
    <n v="20.331135332809463"/>
    <n v="738"/>
    <n v="0"/>
  </r>
  <r>
    <s v="Central Valley"/>
    <x v="308"/>
    <n v="49"/>
    <n v="69.848052676399305"/>
    <n v="276"/>
    <n v="149.23318"/>
    <n v="52"/>
    <n v="4.8437222141309E-5"/>
    <n v="784.09384810465997"/>
    <n v="38.279730249157403"/>
    <n v="929.80311541855303"/>
    <n v="5350.4657114664697"/>
    <n v="184.942078916463"/>
    <n v="8.9543056186431809"/>
    <n v="311.27993375521402"/>
    <n v="1.59623895700161"/>
    <n v="4.3848617016688601E-2"/>
    <n v="1.0561583431432E-3"/>
    <n v="0.17753623188405701"/>
    <n v="0.46804638501311802"/>
    <s v="{7B5B2CF8-2901-483C-B55E-83E22B23519F}"/>
    <n v="163781705"/>
    <s v="PEORIA 1705"/>
    <s v="circuit_breaker"/>
    <n v="37.903692383790201"/>
    <n v="-120.49731545522199"/>
    <x v="308"/>
    <n v="49"/>
    <n v="25"/>
    <n v="13356.6736133596"/>
    <n v="11472.2383275796"/>
    <n v="1884.4352857799199"/>
    <n v="11339.115185457"/>
    <n v="1884.4352857799199"/>
    <n v="5.4920233843446901E-2"/>
    <n v="2.5187355513480699E-3"/>
    <n v="1.4254704627836601"/>
    <n v="5.3076923076923004"/>
    <n v="384"/>
    <n v="2.2801280848678074"/>
    <n v="309"/>
    <n v="0"/>
    <n v="0"/>
    <n v="7.0457973419026017"/>
    <n v="2192"/>
    <n v="0"/>
  </r>
  <r>
    <s v="Sierra"/>
    <x v="309"/>
    <n v="1264"/>
    <n v="2106.88847584519"/>
    <n v="4207"/>
    <n v="3197.1338000000001"/>
    <n v="618"/>
    <n v="1.13300525290734E-4"/>
    <n v="455.648483970764"/>
    <n v="22.219933466345498"/>
    <n v="148.18155270262301"/>
    <n v="1080.5447620974501"/>
    <n v="69.581099516951099"/>
    <n v="11.7810736623304"/>
    <n v="113.16860828984601"/>
    <n v="1.20293481797462"/>
    <n v="4.3797691534517701E-2"/>
    <n v="1.1637488162186201E-3"/>
    <n v="0.30045162823864902"/>
    <n v="0.65899290265954102"/>
    <s v="{01A8C6BD-323D-44E5-A686-1246351A46F2}"/>
    <n v="152261107"/>
    <s v="DIAMOND SPRINGS 1107"/>
    <s v="circuit_breaker"/>
    <n v="38.693016936066599"/>
    <n v="-120.82572672589301"/>
    <x v="309"/>
    <n v="1083"/>
    <n v="914"/>
    <n v="143684.433612222"/>
    <n v="90295.656157425998"/>
    <n v="53388.777454796596"/>
    <n v="81888.834746418594"/>
    <n v="45058.7964598334"/>
    <n v="0.71919676842310998"/>
    <n v="7.0019724629673805E-2"/>
    <n v="1.6668421486117"/>
    <n v="6.8074433656957902"/>
    <n v="337"/>
    <n v="27.06697336833194"/>
    <n v="310"/>
    <n v="0"/>
    <n v="0"/>
    <n v="50.883347135216866"/>
    <n v="118"/>
    <n v="0"/>
  </r>
  <r>
    <s v="Central Coast"/>
    <x v="310"/>
    <n v="0"/>
    <n v="0"/>
    <n v="8"/>
    <n v="1.7072784999999999"/>
    <n v="6"/>
    <n v="5.0064150855178E-5"/>
    <n v="809.92106800277998"/>
    <n v="0"/>
    <n v="6.8875777274370096"/>
    <n v="28.772109001874899"/>
    <n v="0"/>
    <n v="2.9671829144159898"/>
    <n v="275.93897835661897"/>
    <n v="1.3274336258570301"/>
    <n v="4.3663706848880199E-2"/>
    <n v="1.80742723993413E-5"/>
    <n v="0"/>
    <n v="0"/>
    <s v="{19CBB8DD-B0DD-40C9-99D6-9DC6A38717ED}"/>
    <n v="182661106"/>
    <s v="SAN MIGUEL 1106"/>
    <s v="N34"/>
    <n v="35.813806164644099"/>
    <n v="-120.754974507425"/>
    <x v="310"/>
    <n v="91"/>
    <n v="118"/>
    <n v="25588.895463920398"/>
    <n v="22008.970240962899"/>
    <n v="3579.9252229575"/>
    <n v="3289.59978271501"/>
    <n v="43.955323767828297"/>
    <n v="1.0844563439604801E-4"/>
    <n v="3.0038490513106803E-4"/>
    <m/>
    <n v="1.3333333333333299"/>
    <n v="2650"/>
    <n v="0.26198224109328117"/>
    <n v="311"/>
    <n v="0"/>
    <n v="0"/>
    <n v="2.0440619065854087"/>
    <n v="2423"/>
    <n v="0"/>
  </r>
  <r>
    <s v="Sierra"/>
    <x v="311"/>
    <n v="143"/>
    <n v="243.849356366151"/>
    <n v="551"/>
    <n v="384.5564"/>
    <n v="80"/>
    <n v="1.07995393818782E-4"/>
    <n v="401.25021728255399"/>
    <n v="7.4029788004249397"/>
    <n v="51.119480643120902"/>
    <n v="360.99113125185801"/>
    <n v="7.9605889071087397"/>
    <n v="7.1868363503366703"/>
    <n v="143.63211389034899"/>
    <n v="1.17281526029109"/>
    <n v="4.3591558710701403E-2"/>
    <n v="3.5206052317828798E-4"/>
    <n v="0.25952813067150599"/>
    <n v="0.63410557877967799"/>
    <s v="{C35B7B84-D418-41DB-BA63-E9DFFDA08709}"/>
    <n v="152261105"/>
    <s v="DIAMOND SPRINGS 1105"/>
    <n v="18935"/>
    <n v="38.672853406640399"/>
    <n v="-120.893894305686"/>
    <x v="311"/>
    <n v="100"/>
    <n v="97"/>
    <n v="18602.1378605233"/>
    <n v="10773.827441231901"/>
    <n v="7828.3104192913897"/>
    <n v="10773.827441231901"/>
    <n v="7828.3104192913897"/>
    <n v="2.8164841854263E-2"/>
    <n v="8.6396315055026207E-3"/>
    <n v="1.7052402543087499"/>
    <n v="6.8875000000000002"/>
    <n v="1010"/>
    <n v="3.4873246968561125"/>
    <n v="312"/>
    <n v="0"/>
    <n v="0"/>
    <n v="6.6945439309857075"/>
    <n v="774"/>
    <n v="0"/>
  </r>
  <r>
    <s v="North Coast"/>
    <x v="312"/>
    <n v="3046"/>
    <n v="4037.0360534377901"/>
    <n v="4029"/>
    <n v="4510.0366000000004"/>
    <n v="409"/>
    <n v="1.198750494968E-4"/>
    <n v="431.90828892671402"/>
    <n v="59.493719365936002"/>
    <n v="3551.6390286483702"/>
    <n v="62639.003350063598"/>
    <n v="6090.6447442527997"/>
    <n v="6.4952092351322896"/>
    <n v="134.42549446540599"/>
    <n v="1.2989538517441299"/>
    <n v="4.3277455351577003E-2"/>
    <n v="3.1794043324370599E-3"/>
    <n v="0.75601886324149903"/>
    <n v="0.89512267695483905"/>
    <s v="{62A0A3F9-A1CB-414A-866A-2AE63E42851C}"/>
    <n v="42661104"/>
    <s v="WILLITS 1104"/>
    <n v="934"/>
    <n v="39.381804420908402"/>
    <n v="-123.342455437789"/>
    <x v="312"/>
    <n v="377"/>
    <n v="356"/>
    <n v="77906.0751915156"/>
    <n v="49456.388043943698"/>
    <n v="28449.6871475718"/>
    <n v="49456.388043943698"/>
    <n v="28449.6871475718"/>
    <n v="1.30037637196675"/>
    <n v="4.9028895244191503E-2"/>
    <n v="1.3253565507018299"/>
    <n v="9.8508557457212707"/>
    <n v="94"/>
    <n v="17.700479238794994"/>
    <n v="313"/>
    <n v="0"/>
    <n v="0"/>
    <n v="30.730765295253342"/>
    <n v="106"/>
    <n v="0"/>
  </r>
  <r>
    <s v="Central Valley"/>
    <x v="313"/>
    <n v="227"/>
    <n v="414.525878730133"/>
    <n v="949"/>
    <n v="634.13556000000005"/>
    <n v="274"/>
    <n v="3.8616512321066502E-5"/>
    <n v="1435.9214375808899"/>
    <n v="25.788042307466402"/>
    <n v="944.55717692560495"/>
    <n v="4159.5988195315704"/>
    <n v="180.89220807321001"/>
    <n v="22.843469397515001"/>
    <n v="778.01695571989603"/>
    <n v="1.52378722176935"/>
    <n v="4.3159205652655498E-2"/>
    <n v="4.6032219250629502E-4"/>
    <n v="0.23919915700737601"/>
    <n v="0.65368653877445004"/>
    <s v="{5372D86A-A2C3-481F-93D2-142C67A2BDD1}"/>
    <n v="163541101"/>
    <s v="OLETA 1101"/>
    <n v="1208"/>
    <n v="38.437273453856101"/>
    <n v="-120.83577630848799"/>
    <x v="313"/>
    <n v="416"/>
    <n v="415"/>
    <n v="101267.238183707"/>
    <n v="61275.284358071302"/>
    <n v="39991.953825635901"/>
    <n v="52737.326963674503"/>
    <n v="37574.564098748102"/>
    <n v="0.126128280746725"/>
    <n v="1.05809243759722E-2"/>
    <n v="1.8261051926437599"/>
    <n v="3.46350364963503"/>
    <n v="846"/>
    <n v="11.825622348827606"/>
    <n v="314"/>
    <n v="0"/>
    <n v="0"/>
    <n v="32.769445592745392"/>
    <n v="819"/>
    <n v="0"/>
  </r>
  <r>
    <s v="North Valley"/>
    <x v="314"/>
    <n v="209"/>
    <n v="394.31934292569201"/>
    <n v="1728"/>
    <n v="873.16472999999996"/>
    <n v="281"/>
    <n v="5.44436152461933E-5"/>
    <n v="818.36115216860503"/>
    <n v="22.8367726899201"/>
    <n v="1229.2941450434901"/>
    <n v="9801.3925658430599"/>
    <n v="577.05875482505303"/>
    <n v="15.1588197030208"/>
    <n v="547.77331961322795"/>
    <n v="1.4176928148575101"/>
    <n v="4.3122239820305101E-2"/>
    <n v="5.2552290900493995E-4"/>
    <n v="0.120949074074074"/>
    <n v="0.45159788024243502"/>
    <s v="{0E682A09-C0D8-404A-8B27-2B967048024C}"/>
    <n v="102931102"/>
    <s v="COTTONWOOD 1102"/>
    <n v="1578"/>
    <n v="40.388507579648703"/>
    <n v="-122.407884623123"/>
    <x v="314"/>
    <n v="347"/>
    <n v="272"/>
    <n v="83467.592478647406"/>
    <n v="56401.192510435802"/>
    <n v="27066.399968211499"/>
    <n v="45006.6873100882"/>
    <n v="24834.5106283889"/>
    <n v="0.14767193743038801"/>
    <n v="1.52986558841803E-2"/>
    <n v="1.8866954206970901"/>
    <n v="6.1494661921708103"/>
    <n v="764"/>
    <n v="12.117349389505733"/>
    <n v="315"/>
    <n v="0"/>
    <n v="0"/>
    <n v="27.965850300556816"/>
    <n v="896"/>
    <n v="0"/>
  </r>
  <r>
    <s v="North Valley"/>
    <x v="315"/>
    <n v="8"/>
    <n v="13.639819888895"/>
    <n v="51"/>
    <n v="37.489623999999999"/>
    <n v="18"/>
    <n v="1.4508571085672E-5"/>
    <n v="2911.4696109902702"/>
    <n v="2.2254772675888801"/>
    <n v="840.23859950474298"/>
    <n v="3848.1669660295702"/>
    <n v="14.1752182756151"/>
    <n v="19.6257374684015"/>
    <n v="1861.7748192681199"/>
    <n v="2.0428957806693102"/>
    <n v="4.3050392590081199E-2"/>
    <n v="2.0088909814654E-5"/>
    <n v="0.15686274509803899"/>
    <n v="0.36382919925704599"/>
    <s v="{D3F18D5E-2734-47E6-AA3E-0F1256C05891}"/>
    <n v="103551101"/>
    <s v="RISING RIVER 1101"/>
    <n v="1532"/>
    <n v="40.822948648241002"/>
    <n v="-121.502127537288"/>
    <x v="315"/>
    <n v="29"/>
    <n v="30"/>
    <n v="9763.6072482281197"/>
    <n v="7838.8589637635796"/>
    <n v="1924.7482844645399"/>
    <n v="4719.7178432608798"/>
    <n v="1581.3351254535601"/>
    <n v="3.6160037666377299E-4"/>
    <n v="2.6115427954209698E-4"/>
    <n v="1.7049774861118701"/>
    <n v="2.8333333333333299"/>
    <n v="2605"/>
    <n v="0.77490706662146158"/>
    <n v="316"/>
    <n v="0"/>
    <n v="0"/>
    <n v="2.9326957959848561"/>
    <n v="1173"/>
    <n v="0"/>
  </r>
  <r>
    <s v="North Valley"/>
    <x v="316"/>
    <n v="143"/>
    <n v="281.82015008369399"/>
    <n v="812"/>
    <n v="491.93642999999997"/>
    <n v="98"/>
    <n v="7.0002130569821202E-5"/>
    <n v="716.315347645168"/>
    <n v="13.3387544464962"/>
    <n v="126.05436972433"/>
    <n v="678.28960962386998"/>
    <n v="48.480279000547299"/>
    <n v="17.116138598451901"/>
    <n v="163.53926939985899"/>
    <n v="1.3411820494398701"/>
    <n v="4.2859332252425802E-2"/>
    <n v="5.9033811077025195E-4"/>
    <n v="0.17610837438423599"/>
    <n v="0.57287920108691903"/>
    <s v="{1C2C814F-78D0-401D-8386-69906E2875F3}"/>
    <n v="103401102"/>
    <s v="GIRVAN 1102"/>
    <n v="80726"/>
    <n v="40.5220064693954"/>
    <n v="-122.33364198079499"/>
    <x v="316"/>
    <n v="372"/>
    <n v="437"/>
    <n v="50671.917392472496"/>
    <n v="29678.712568140101"/>
    <n v="20993.204824332199"/>
    <n v="10897.779734817899"/>
    <n v="6310.4302703289204"/>
    <n v="5.7853134855484697E-2"/>
    <n v="6.86020879584248E-3"/>
    <n v="1.97077028030555"/>
    <n v="8.2857142857142794"/>
    <n v="681"/>
    <n v="4.200214560737729"/>
    <n v="317"/>
    <n v="0"/>
    <n v="0"/>
    <n v="6.771564291603533"/>
    <n v="1494"/>
    <n v="0"/>
  </r>
  <r>
    <s v="North Coast"/>
    <x v="317"/>
    <n v="64"/>
    <n v="102.165300800011"/>
    <n v="188"/>
    <n v="131.66354000000001"/>
    <n v="46"/>
    <n v="4.4862435416966302E-5"/>
    <n v="833.05194635701901"/>
    <n v="7.9593045950028998"/>
    <n v="90.678750965595199"/>
    <n v="517.52939031600897"/>
    <n v="10.731102328752501"/>
    <n v="17.982397302985099"/>
    <n v="579.53702863921205"/>
    <n v="1.5971046556597099"/>
    <n v="4.2741086373496197E-2"/>
    <n v="2.09842143285251E-4"/>
    <n v="0.340425531914893"/>
    <n v="0.775957398138164"/>
    <s v="{C2104F3A-E916-4650-9AAE-B23FDDC60033}"/>
    <n v="43361102"/>
    <s v="HIGHLANDS 1102"/>
    <n v="80660"/>
    <n v="38.954645478511203"/>
    <n v="-122.60803365766"/>
    <x v="317"/>
    <n v="98"/>
    <n v="82"/>
    <n v="20717.5415760785"/>
    <n v="12052.286516148401"/>
    <n v="8665.2550599300303"/>
    <n v="9091.4024016698495"/>
    <n v="6606.6395148888796"/>
    <n v="9.6527385911215902E-3"/>
    <n v="2.0636720291804501E-3"/>
    <n v="1.59633282500018"/>
    <n v="4.0869565217391299"/>
    <n v="1380"/>
    <n v="1.966089973180825"/>
    <n v="318"/>
    <n v="0"/>
    <n v="0"/>
    <n v="5.649133801727996"/>
    <n v="607"/>
    <n v="0"/>
  </r>
  <r>
    <s v="Sierra"/>
    <x v="318"/>
    <n v="6"/>
    <n v="7.5957346423533698"/>
    <n v="11"/>
    <n v="9.5459739999999993"/>
    <n v="5"/>
    <n v="2.9623599402839301E-5"/>
    <n v="1487.61751834137"/>
    <n v="72.558762931823694"/>
    <n v="4855.4667358398401"/>
    <n v="26432.9632324218"/>
    <n v="2739.85658111572"/>
    <n v="11.7150444030774"/>
    <n v="1482.8443126678401"/>
    <n v="1.82566375732421"/>
    <n v="4.2506976697228097E-2"/>
    <n v="2.0566850871546099E-3"/>
    <n v="0.54545454545454497"/>
    <n v="0.79570034646868604"/>
    <s v="{25987CE1-F207-449C-AFDA-F7A284EF81E2}"/>
    <n v="63681105"/>
    <s v="PUTAH CREEK 1105"/>
    <n v="8812"/>
    <n v="38.5605513891676"/>
    <n v="-121.971302640258"/>
    <x v="318"/>
    <n v="478"/>
    <n v="376"/>
    <n v="126309.69867442999"/>
    <n v="103854.66279760499"/>
    <n v="22455.035876825801"/>
    <n v="1876.8401803704501"/>
    <n v="1363.7034197379301"/>
    <n v="1.0283425435773E-2"/>
    <n v="1.4811799701419599E-4"/>
    <n v="1.26595577372556"/>
    <n v="2.2000000000000002"/>
    <n v="171"/>
    <n v="0.21253488348614047"/>
    <n v="319"/>
    <n v="0"/>
    <n v="0"/>
    <n v="1.166214059716967"/>
    <n v="520"/>
    <n v="0"/>
  </r>
  <r>
    <s v="Central Valley"/>
    <x v="319"/>
    <n v="533"/>
    <n v="836.80736715579803"/>
    <n v="2064"/>
    <n v="1429.0126"/>
    <n v="389"/>
    <n v="5.6003696269532697E-5"/>
    <n v="808.64659102854796"/>
    <n v="7.6122001010755902"/>
    <n v="743.37663001983105"/>
    <n v="6393.1955418282596"/>
    <n v="140.27141438613401"/>
    <n v="14.601320607377"/>
    <n v="399.70106869000801"/>
    <n v="1.57700707673413"/>
    <n v="4.2411670358738197E-2"/>
    <n v="2.05732950303234E-4"/>
    <n v="0.25823643410852698"/>
    <n v="0.58558432782520897"/>
    <s v="{65F04F88-77E2-416B-8718-E84D34A90738}"/>
    <n v="252521103"/>
    <s v="SAN JOAQUIN #2 1103"/>
    <s v="circuit_breaker"/>
    <n v="37.203879977517701"/>
    <n v="-119.496555080951"/>
    <x v="319"/>
    <n v="761"/>
    <n v="839"/>
    <n v="162156.275632467"/>
    <n v="109277.399469182"/>
    <n v="52878.876163284898"/>
    <n v="109277.399469182"/>
    <n v="52878.876163284898"/>
    <n v="8.0030117667958298E-2"/>
    <n v="2.1785437848848201E-2"/>
    <n v="1.5699950603298201"/>
    <n v="5.3059125964010203"/>
    <n v="1395"/>
    <n v="16.498139769549159"/>
    <n v="320"/>
    <n v="0"/>
    <n v="0"/>
    <n v="67.901806985565088"/>
    <n v="729"/>
    <n v="0"/>
  </r>
  <r>
    <s v="Central Valley"/>
    <x v="320"/>
    <n v="99"/>
    <n v="230.683059157451"/>
    <n v="486"/>
    <n v="349.59643999999997"/>
    <n v="149"/>
    <n v="5.87151374099674E-5"/>
    <n v="1023.95314505873"/>
    <n v="50.156983493456202"/>
    <n v="656.90947393020895"/>
    <n v="3634.9212623110898"/>
    <n v="488.431797623004"/>
    <n v="18.310447301496801"/>
    <n v="242.93033774395201"/>
    <n v="1.3676872405429801"/>
    <n v="4.29177768172311E-2"/>
    <n v="1.09602318196174E-3"/>
    <n v="0.203703703703703"/>
    <n v="0.65985529513936103"/>
    <s v="{D6BA7AB0-BD1E-4258-B5D5-B64D6E99400B}"/>
    <n v="162991102"/>
    <s v="CORRAL 1102"/>
    <n v="36666"/>
    <n v="38.160532719369499"/>
    <n v="-120.848080790401"/>
    <x v="320"/>
    <n v="281"/>
    <n v="463"/>
    <n v="58313.212883971501"/>
    <n v="29026.438004880602"/>
    <n v="29286.774879090899"/>
    <n v="26276.8596909917"/>
    <n v="26433.452540809099"/>
    <n v="0.16330745411229899"/>
    <n v="8.7485554740851495E-3"/>
    <n v="2.3301319106813301"/>
    <n v="3.2617449664429499"/>
    <n v="363"/>
    <n v="6.3947487457674335"/>
    <n v="321"/>
    <n v="0"/>
    <n v="0"/>
    <n v="16.327678583051203"/>
    <n v="1183"/>
    <n v="0"/>
  </r>
  <r>
    <s v="Central Coast"/>
    <x v="320"/>
    <n v="1"/>
    <n v="1.2277136794000301"/>
    <n v="9"/>
    <n v="7.2551709999999998"/>
    <n v="2"/>
    <n v="5.6504220992792398E-5"/>
    <n v="6.6431380861030107E-2"/>
    <m/>
    <m/>
    <m/>
    <m/>
    <n v="0.23119468986988001"/>
    <n v="0.22909292578697199"/>
    <n v="1"/>
    <n v="3.753653425028E-6"/>
    <n v="5.6504220992792398E-5"/>
    <n v="0.11111111111111099"/>
    <n v="0.16921912791535099"/>
    <s v="{D6BA7AB0-BD1E-4258-B5D5-B64D6E99400B}"/>
    <n v="162991102"/>
    <s v="CORRAL 1102"/>
    <n v="36666"/>
    <n v="38.160532719369499"/>
    <n v="-120.848080790401"/>
    <x v="320"/>
    <n v="281"/>
    <n v="463"/>
    <n v="58313.212883971501"/>
    <n v="29026.438004880602"/>
    <n v="29286.774879090899"/>
    <n v="26276.8596909917"/>
    <n v="26433.452540809099"/>
    <n v="1.13008441985584E-4"/>
    <n v="1.13008441985584E-4"/>
    <n v="1.2277136794000301"/>
    <n v="4.5"/>
    <n v="2178"/>
    <n v="7.5073068500560001E-6"/>
    <n v="321"/>
    <n v="0"/>
    <n v="0"/>
    <n v="16.327678583051203"/>
    <n v="2027"/>
    <n v="0"/>
  </r>
  <r>
    <s v="North Coast"/>
    <x v="321"/>
    <n v="508"/>
    <n v="717.29518238194805"/>
    <n v="716"/>
    <n v="824.06169999999997"/>
    <n v="77"/>
    <n v="3.0485862150165399E-4"/>
    <n v="137.83880301403701"/>
    <n v="7.2894464904157799"/>
    <n v="117.417437478899"/>
    <n v="790.97973687118895"/>
    <n v="14.9050801961113"/>
    <n v="3.8282093992093902"/>
    <n v="53.217041178957203"/>
    <n v="1.14242615792658"/>
    <n v="4.2327027868394297E-2"/>
    <n v="1.22270745789562E-3"/>
    <n v="0.70949720670391003"/>
    <n v="0.87043867793721696"/>
    <s v="{E1AC8377-8E8C-4414-AED8-68291E68F4CE}"/>
    <n v="192221101"/>
    <s v="GARBERVILLE 1101"/>
    <s v="circuit_breaker"/>
    <n v="40.102979061975397"/>
    <n v="-123.7929245326"/>
    <x v="321"/>
    <n v="139"/>
    <n v="127"/>
    <n v="21021.2303496768"/>
    <n v="14145.5220061973"/>
    <n v="6875.7083434794704"/>
    <n v="9321.3725974033096"/>
    <n v="3051.36500567035"/>
    <n v="9.4148474257963202E-2"/>
    <n v="2.3474113855627299E-2"/>
    <n v="1.4119983905156399"/>
    <n v="9.2987012987012996"/>
    <n v="313"/>
    <n v="3.2591811458663611"/>
    <n v="322"/>
    <n v="0"/>
    <n v="0"/>
    <n v="5.7920306122210921"/>
    <n v="772"/>
    <n v="0"/>
  </r>
  <r>
    <s v="North Valley"/>
    <x v="322"/>
    <n v="43"/>
    <n v="68.990770615037306"/>
    <n v="219"/>
    <n v="136.72855000000001"/>
    <n v="26"/>
    <n v="1.09146115461883E-4"/>
    <n v="264.686717388641"/>
    <n v="12.400463889618999"/>
    <n v="43.212441582897902"/>
    <n v="196.29484271603999"/>
    <n v="8.4512952162242794"/>
    <n v="12.2781654716684"/>
    <n v="53.528072243234"/>
    <n v="1.14235874322744"/>
    <n v="4.2274007615234102E-2"/>
    <n v="9.9324917592779303E-4"/>
    <n v="0.19634703196347"/>
    <n v="0.50458205372194198"/>
    <s v="{05238085-585C-432C-A137-934EA80FC572}"/>
    <n v="103441103"/>
    <s v="JESSUP 1103"/>
    <n v="38864"/>
    <n v="40.483095219799701"/>
    <n v="-122.322501221728"/>
    <x v="322"/>
    <n v="162"/>
    <n v="207"/>
    <n v="21867.565830542499"/>
    <n v="12088.203019422101"/>
    <n v="9779.3628111204198"/>
    <n v="2871.3929739376799"/>
    <n v="1938.5202838635701"/>
    <n v="2.5824478574122602E-2"/>
    <n v="2.83779900200897E-3"/>
    <n v="1.6044365259311"/>
    <n v="8.4230769230769198"/>
    <n v="414"/>
    <n v="1.0991241979960866"/>
    <n v="323"/>
    <n v="0"/>
    <n v="0"/>
    <n v="1.7842003236086301"/>
    <n v="1241"/>
    <n v="0"/>
  </r>
  <r>
    <s v="North Valley"/>
    <x v="323"/>
    <n v="63"/>
    <n v="76.8350309008556"/>
    <n v="102"/>
    <n v="90.634963999999997"/>
    <n v="22"/>
    <n v="3.7367564511276303E-5"/>
    <n v="1225.11385725593"/>
    <n v="1.8387642203961101"/>
    <n v="531.04491138830701"/>
    <n v="2332.71021601557"/>
    <n v="5.1380727382330704"/>
    <n v="16.3001809689131"/>
    <n v="1097.2013542868799"/>
    <n v="1.68805310401049"/>
    <n v="4.2242344997846501E-2"/>
    <n v="3.9961588923760703E-5"/>
    <n v="0.61764705882352899"/>
    <n v="0.84774161668958403"/>
    <s v="{EFAF3860-6049-4F8E-AF4B-3D1B6758C8FE}"/>
    <n v="103541104"/>
    <s v="RED BLUFF 1104"/>
    <n v="1566"/>
    <n v="40.265333563751902"/>
    <n v="-122.225690430323"/>
    <x v="323"/>
    <n v="107"/>
    <n v="59"/>
    <n v="31831.1321881726"/>
    <n v="24175.319846169699"/>
    <n v="7655.8123420029397"/>
    <n v="15161.6379549336"/>
    <n v="3463.7088234656298"/>
    <n v="8.79154956322736E-4"/>
    <n v="8.2208641924808002E-4"/>
    <n v="1.21960366509294"/>
    <n v="4.6363636363636296"/>
    <n v="2342"/>
    <n v="0.92933158995262299"/>
    <n v="324"/>
    <n v="0"/>
    <n v="0"/>
    <n v="9.4210021376950461"/>
    <n v="1123"/>
    <n v="0"/>
  </r>
  <r>
    <s v="North Coast"/>
    <x v="324"/>
    <n v="319"/>
    <n v="377.45401059858398"/>
    <n v="460"/>
    <n v="445.22762999999998"/>
    <n v="74"/>
    <n v="1.41588270560385E-4"/>
    <n v="272.188057998273"/>
    <n v="11.9179304150812"/>
    <n v="837.20456628852003"/>
    <n v="13883.1888583241"/>
    <n v="520.568863798493"/>
    <n v="2.64482180910134"/>
    <n v="221.29445713093901"/>
    <n v="1.3280315656919699"/>
    <n v="4.2161450770609898E-2"/>
    <n v="9.4653426123115798E-4"/>
    <n v="0.69347826086956499"/>
    <n v="0.84777759654539397"/>
    <s v="{9D061223-5B52-4134-9A27-9EB1E4A74BC8}"/>
    <n v="192321121"/>
    <s v="FORT SEWARD 1121"/>
    <s v="circuit_breaker"/>
    <n v="40.2133500181491"/>
    <n v="-123.596508719759"/>
    <x v="324"/>
    <n v="59"/>
    <n v="25"/>
    <n v="12132.239332478501"/>
    <n v="11681.852490834401"/>
    <n v="450.38684164405902"/>
    <n v="11649.7656846506"/>
    <n v="450.38684164405902"/>
    <n v="7.0043535331105702E-2"/>
    <n v="1.04775320214685E-2"/>
    <n v="1.1832414125347399"/>
    <n v="6.2162162162162096"/>
    <n v="436"/>
    <n v="3.1199473570251324"/>
    <n v="325"/>
    <n v="0"/>
    <n v="0"/>
    <n v="7.2388265532370282"/>
    <n v="2103"/>
    <n v="0"/>
  </r>
  <r>
    <s v="Sierra"/>
    <x v="325"/>
    <n v="247"/>
    <n v="436.66861636238099"/>
    <n v="795"/>
    <n v="647.37725999999998"/>
    <n v="140"/>
    <n v="5.94561516274032E-5"/>
    <n v="780.21001500885995"/>
    <n v="38.930089476125602"/>
    <n v="201.90698683122099"/>
    <n v="1088.8504091108"/>
    <n v="71.302223943428501"/>
    <n v="17.4128635176058"/>
    <n v="248.586908801345"/>
    <n v="1.16166245085852"/>
    <n v="4.2039260906097303E-2"/>
    <n v="7.3645128550182796E-4"/>
    <n v="0.310691823899371"/>
    <n v="0.67451954909342604"/>
    <s v="{6C821003-D04C-4AF6-8BAB-34ADD719F265}"/>
    <n v="153701101"/>
    <s v="LINCOLN 1101"/>
    <n v="2310"/>
    <n v="38.889029330845197"/>
    <n v="-121.275956785866"/>
    <x v="325"/>
    <n v="296"/>
    <n v="188"/>
    <n v="39404.2026781186"/>
    <n v="28409.3074891621"/>
    <n v="10994.8951889564"/>
    <n v="17598.5614086696"/>
    <n v="7119.8754127579896"/>
    <n v="0.103103179970255"/>
    <n v="8.3238612278364599E-3"/>
    <n v="1.76788913507037"/>
    <n v="5.6785714285714199"/>
    <n v="543"/>
    <n v="5.8854965268536228"/>
    <n v="326"/>
    <n v="0"/>
    <n v="0"/>
    <n v="10.935235701066439"/>
    <n v="1397"/>
    <n v="0"/>
  </r>
  <r>
    <s v="North Valley"/>
    <x v="326"/>
    <n v="166"/>
    <n v="213.61301424372499"/>
    <n v="370"/>
    <n v="273.91156000000001"/>
    <n v="86"/>
    <n v="6.4233520238621001E-5"/>
    <n v="650.66538070055196"/>
    <n v="2.8722670111067901"/>
    <n v="315.41188394526603"/>
    <n v="1207.19057684001"/>
    <n v="6.2032205520139998"/>
    <n v="10.324758284313701"/>
    <n v="1039.0531536812"/>
    <n v="1.5610207845998301"/>
    <n v="4.1845222847073399E-2"/>
    <n v="1.10662236299872E-4"/>
    <n v="0.44864864864864801"/>
    <n v="0.77986125959061503"/>
    <s v="{D4F4CD74-DB1C-49F4-9D89-1A434E6A2652}"/>
    <n v="103461102"/>
    <s v="PANORAMA 1102"/>
    <n v="1526"/>
    <n v="40.417513574794199"/>
    <n v="-122.210915491874"/>
    <x v="326"/>
    <n v="154"/>
    <n v="96"/>
    <n v="35934.507272068498"/>
    <n v="28300.326972100502"/>
    <n v="7634.1802999680003"/>
    <n v="17981.687040193399"/>
    <n v="2715.8390959816702"/>
    <n v="9.5169523217890593E-3"/>
    <n v="5.5240827405213999E-3"/>
    <n v="1.2868253870103901"/>
    <n v="4.3023255813953396"/>
    <n v="1796"/>
    <n v="3.5986891648483121"/>
    <n v="327"/>
    <n v="0"/>
    <n v="0"/>
    <n v="11.173298857852012"/>
    <n v="1006"/>
    <n v="0"/>
  </r>
  <r>
    <s v="Bay Area"/>
    <x v="327"/>
    <n v="98"/>
    <n v="146.083961301242"/>
    <n v="283"/>
    <n v="237.02097000000001"/>
    <n v="42"/>
    <n v="3.0144111557698702E-5"/>
    <n v="1662.0097106829201"/>
    <n v="5.5784804807975803"/>
    <n v="97.403404327481894"/>
    <n v="611.42046188116001"/>
    <n v="9.0846661265844801"/>
    <n v="19.034608354525901"/>
    <n v="427.35614517189202"/>
    <n v="1.4694479732286301"/>
    <n v="4.1669242941105702E-2"/>
    <n v="1.05745869226276E-4"/>
    <n v="0.34628975265017597"/>
    <n v="0.61633350006033405"/>
    <s v="{D423A3F7-280A-4662-8630-3491AC2B7D20}"/>
    <n v="12022212"/>
    <s v="CLAYTON 2212"/>
    <n v="7758"/>
    <n v="37.879445184107198"/>
    <n v="-121.867996241797"/>
    <x v="327"/>
    <n v="27"/>
    <n v="28"/>
    <n v="10109.654111481501"/>
    <n v="5210.75961404179"/>
    <n v="4898.89449743979"/>
    <n v="5210.75961404179"/>
    <n v="4898.89449743979"/>
    <n v="4.4413265075036101E-3"/>
    <n v="1.26605268542334E-3"/>
    <n v="1.4906526663391999"/>
    <n v="6.7380952380952301"/>
    <n v="1828"/>
    <n v="1.7501082035264395"/>
    <n v="328"/>
    <n v="0"/>
    <n v="0"/>
    <n v="3.237814912136761"/>
    <n v="2226"/>
    <n v="0"/>
  </r>
  <r>
    <s v="Central Valley"/>
    <x v="328"/>
    <n v="274"/>
    <n v="764.76678253101602"/>
    <n v="1002"/>
    <n v="991.90449999999998"/>
    <n v="215"/>
    <n v="4.92212763018933E-5"/>
    <n v="863.11848805023499"/>
    <n v="31.176489314644598"/>
    <n v="650.821811978185"/>
    <n v="2517.7584527844401"/>
    <n v="170.740585182004"/>
    <n v="19.656966437988501"/>
    <n v="362.94455092994599"/>
    <n v="1.26508540719054"/>
    <n v="4.1625754579068398E-2"/>
    <n v="6.9083473421369698E-4"/>
    <n v="0.27345309381237498"/>
    <n v="0.77100849725577802"/>
    <s v="{34B49956-28BF-4C3F-BBD0-326423DCC642}"/>
    <n v="162991101"/>
    <s v="CORRAL 1101"/>
    <n v="12606"/>
    <n v="38.180507974122399"/>
    <n v="-120.92625180407499"/>
    <x v="328"/>
    <n v="276"/>
    <n v="226"/>
    <n v="49842.265528530297"/>
    <n v="36019.070716164097"/>
    <n v="13823.1948123661"/>
    <n v="36019.070716164097"/>
    <n v="13823.1948123661"/>
    <n v="0.14852946785594501"/>
    <n v="1.0582574404906999E-2"/>
    <n v="2.7911196442737798"/>
    <n v="4.6604651162790596"/>
    <n v="574"/>
    <n v="8.9495372344997062"/>
    <n v="329"/>
    <n v="0"/>
    <n v="0"/>
    <n v="22.381205989973601"/>
    <n v="1852"/>
    <n v="0"/>
  </r>
  <r>
    <s v="Central Valley"/>
    <x v="329"/>
    <n v="2"/>
    <n v="4.3169222667201304"/>
    <n v="6"/>
    <n v="5.9467707000000001"/>
    <n v="4"/>
    <n v="2.08389033105049E-5"/>
    <n v="1996.0800170898401"/>
    <n v="1.9303666353225699"/>
    <n v="574.22259521484295"/>
    <n v="4997.36572265625"/>
    <n v="19.2934970855712"/>
    <n v="2.8451327681541398"/>
    <n v="2816.5242919921802"/>
    <n v="2.1277654767036398"/>
    <n v="4.1486366665230798E-2"/>
    <n v="3.0571537990908803E-5"/>
    <n v="0.33333333333333298"/>
    <n v="0.72592714730503705"/>
    <s v="{AA81189C-0FB0-446B-B000-4E0A59F32937}"/>
    <n v="253642104"/>
    <s v="POSO MOUNTAIN 2104"/>
    <s v="circuit_breaker"/>
    <n v="35.559093846870702"/>
    <n v="-118.957517441305"/>
    <x v="329"/>
    <n v="45"/>
    <n v="5"/>
    <n v="12272.881287570999"/>
    <n v="11934.688110264"/>
    <n v="338.19317730702301"/>
    <n v="5614.2653881125798"/>
    <n v="289.93447635252198"/>
    <n v="1.22286151963635E-4"/>
    <n v="8.3355613242019899E-5"/>
    <n v="2.1584611333600598"/>
    <n v="1.5"/>
    <n v="2464"/>
    <n v="0.16594546666092319"/>
    <n v="330"/>
    <n v="0"/>
    <n v="0"/>
    <n v="3.4885416984769018"/>
    <n v="225"/>
    <n v="0"/>
  </r>
  <r>
    <s v="North Valley"/>
    <x v="330"/>
    <n v="469"/>
    <n v="1009.91946223333"/>
    <n v="1306"/>
    <n v="1271.5367000000001"/>
    <n v="281"/>
    <n v="5.02913944502224E-5"/>
    <n v="1047.50505085295"/>
    <n v="71.565570173841195"/>
    <n v="1278.0493784961"/>
    <n v="10976.6851587699"/>
    <n v="1536.782718832"/>
    <n v="18.751519654741699"/>
    <n v="475.45752909186899"/>
    <n v="1.3263864839628401"/>
    <n v="4.1143544115866001E-2"/>
    <n v="1.45113307909505E-3"/>
    <n v="0.35911179173047397"/>
    <n v="0.79425110415627997"/>
    <s v="{7C8CD245-F5C5-41C8-8C39-1CC5C953323C}"/>
    <n v="103441101"/>
    <s v="JESSUP 1101"/>
    <n v="41356"/>
    <n v="40.477224470836703"/>
    <n v="-122.454766105578"/>
    <x v="330"/>
    <n v="440"/>
    <n v="440"/>
    <n v="81196.401369492305"/>
    <n v="52454.1999306055"/>
    <n v="28742.201438886899"/>
    <n v="52454.1999306055"/>
    <n v="28742.201438886899"/>
    <n v="0.40776839522571101"/>
    <n v="1.4131881840512501E-2"/>
    <n v="2.1533464013503898"/>
    <n v="4.6476868327402103"/>
    <n v="259"/>
    <n v="11.561335896558347"/>
    <n v="331"/>
    <n v="0"/>
    <n v="0"/>
    <n v="32.593518665080268"/>
    <n v="950"/>
    <n v="0"/>
  </r>
  <r>
    <s v="Central Valley"/>
    <x v="331"/>
    <n v="277"/>
    <n v="620.06972814962296"/>
    <n v="818"/>
    <n v="783.92223999999999"/>
    <n v="241"/>
    <n v="1.71033001478391E-5"/>
    <n v="2237.7689139322902"/>
    <n v="108.424943013711"/>
    <n v="10074.157204987299"/>
    <n v="79096.857628571597"/>
    <n v="12033.410016031101"/>
    <n v="31.572513141920499"/>
    <n v="1552.40267269641"/>
    <n v="1.79992105357379"/>
    <n v="4.10521239483599E-2"/>
    <n v="9.8022991385231998E-4"/>
    <n v="0.33863080684596503"/>
    <n v="0.79098371694594605"/>
    <s v="{4F5EBE36-6D68-4A47-AF49-0D6F0830F1BC}"/>
    <n v="254151101"/>
    <s v="AUBERRY 1101"/>
    <s v="R314"/>
    <n v="36.995398874479399"/>
    <n v="-119.408724758617"/>
    <x v="331"/>
    <n v="497"/>
    <n v="416"/>
    <n v="116570.781294434"/>
    <n v="70887.903264708802"/>
    <n v="45682.878029725798"/>
    <n v="67647.529737695397"/>
    <n v="44505.805224768701"/>
    <n v="0.23623540923840899"/>
    <n v="4.1218953356292297E-3"/>
    <n v="2.2385188741863602"/>
    <n v="3.3941908713692901"/>
    <n v="419"/>
    <n v="9.893561871554736"/>
    <n v="332"/>
    <n v="0"/>
    <n v="0"/>
    <n v="42.034213200641524"/>
    <n v="1500"/>
    <n v="0"/>
  </r>
  <r>
    <s v="North Coast"/>
    <x v="332"/>
    <n v="811"/>
    <n v="1405.36482266293"/>
    <n v="1810"/>
    <n v="1726.9236000000001"/>
    <n v="270"/>
    <n v="6.5128548811588599E-5"/>
    <n v="724.56344153298505"/>
    <n v="5.5617872655721001"/>
    <n v="964.33713382357598"/>
    <n v="20051.919037986801"/>
    <n v="297.893009855071"/>
    <n v="12.0523710070986"/>
    <n v="426.383175116833"/>
    <n v="1.4607014077681"/>
    <n v="4.0963848055272999E-2"/>
    <n v="2.0692560214466001E-4"/>
    <n v="0.44806629834254103"/>
    <n v="0.81379676303943205"/>
    <s v="{03F8A00F-736A-4732-8784-8918754D1A39}"/>
    <n v="43311102"/>
    <s v="KONOCTI 1102"/>
    <n v="64664"/>
    <n v="38.943508327370502"/>
    <n v="-122.79759384488"/>
    <x v="332"/>
    <n v="379"/>
    <n v="329"/>
    <n v="79284.213804712504"/>
    <n v="46643.709232739799"/>
    <n v="32640.5045719726"/>
    <n v="43740.749776090597"/>
    <n v="31832.986858243501"/>
    <n v="5.5869912579058198E-2"/>
    <n v="1.75847081791289E-2"/>
    <n v="1.7328789428642899"/>
    <n v="6.7037037037036997"/>
    <n v="1392"/>
    <n v="11.06023897492371"/>
    <n v="333"/>
    <n v="0"/>
    <n v="0"/>
    <n v="27.17923342911919"/>
    <n v="319"/>
    <n v="0"/>
  </r>
  <r>
    <s v="North Coast"/>
    <x v="333"/>
    <n v="89"/>
    <n v="152.06643116721301"/>
    <n v="108"/>
    <n v="162.09338"/>
    <n v="23"/>
    <n v="5.1331685466246405E-4"/>
    <n v="73.444406549213099"/>
    <n v="1.6031974667611599"/>
    <n v="157.72342550066799"/>
    <n v="1781.65212798118"/>
    <n v="11.5481110008991"/>
    <n v="0.38649481073345798"/>
    <n v="14.736571861350001"/>
    <n v="1.0266448622164499"/>
    <n v="4.0901298990317102E-2"/>
    <n v="7.2397797900877097E-4"/>
    <n v="0.82407407407407396"/>
    <n v="0.93814088898966097"/>
    <s v="{F2F5CD46-ED54-485C-8E9F-F1D6186FA89B}"/>
    <n v="192311142"/>
    <s v="FRUITLAND 1142"/>
    <n v="93234"/>
    <n v="40.235519777451202"/>
    <n v="-123.834581058669"/>
    <x v="333"/>
    <n v="114"/>
    <n v="108"/>
    <n v="21024.402727705201"/>
    <n v="18464.5673063867"/>
    <n v="2559.8354213185198"/>
    <n v="18464.5673063867"/>
    <n v="2559.8354213185198"/>
    <n v="1.6651493517201701E-2"/>
    <n v="1.1806287657236601E-2"/>
    <n v="1.7086115861484601"/>
    <n v="4.6956521739130404"/>
    <n v="553"/>
    <n v="0.94072987677729336"/>
    <n v="334"/>
    <n v="0"/>
    <n v="0"/>
    <n v="11.47334665173681"/>
    <n v="147"/>
    <n v="0"/>
  </r>
  <r>
    <s v="North Valley"/>
    <x v="334"/>
    <n v="4"/>
    <n v="5.4343354111061899"/>
    <n v="10"/>
    <n v="9.1895100000000003"/>
    <n v="2"/>
    <n v="1.1186489064129999E-4"/>
    <n v="382.34469632929898"/>
    <n v="1.06510426849126E-2"/>
    <n v="0.22239449620246801"/>
    <n v="0.34345951676368702"/>
    <n v="3.6923970583302401E-6"/>
    <n v="8.8584070205688406"/>
    <n v="286.13771057128901"/>
    <n v="1.4303097128868101"/>
    <n v="4.0887451012471897E-2"/>
    <n v="3.7122290279967199E-5"/>
    <n v="0.4"/>
    <n v="0.59136289169004297"/>
    <s v="{34DFECF9-249D-4DDC-B44C-DC57837D8615}"/>
    <n v="103321101"/>
    <s v="CEDAR CREEK 1101"/>
    <n v="1710"/>
    <n v="40.786772530483901"/>
    <n v="-121.901790207443"/>
    <x v="334"/>
    <n v="7"/>
    <n v="2"/>
    <n v="1582.68318216734"/>
    <n v="117.462686234324"/>
    <n v="1465.2204959330199"/>
    <n v="117.462686234324"/>
    <n v="1465.2204959330199"/>
    <n v="7.4244580559934493E-5"/>
    <n v="2.2372978128259999E-4"/>
    <n v="1.3585838527765399"/>
    <n v="5"/>
    <n v="2375"/>
    <n v="8.1774902024943794E-2"/>
    <n v="335"/>
    <n v="0"/>
    <n v="0"/>
    <n v="7.2987906808108141E-2"/>
    <n v="1089"/>
    <n v="0"/>
  </r>
  <r>
    <s v="Sierra"/>
    <x v="335"/>
    <n v="565"/>
    <n v="925.78910384630001"/>
    <n v="1423"/>
    <n v="1266.3588"/>
    <n v="126"/>
    <n v="1.04094855140872E-4"/>
    <n v="357.27140492162198"/>
    <n v="12.5081992985035"/>
    <n v="59.646077862510801"/>
    <n v="197.86494621878001"/>
    <n v="5.1226937083068202"/>
    <n v="10.969816645223"/>
    <n v="84.922675428793696"/>
    <n v="1.07367607714637"/>
    <n v="4.08585904004811E-2"/>
    <n v="5.4956455656767704E-4"/>
    <n v="0.397048489107519"/>
    <n v="0.73106384200950703"/>
    <s v="{B656F43A-A721-479D-8405-E771FFE89131}"/>
    <n v="152561107"/>
    <s v="PENRYN 1107"/>
    <n v="2708"/>
    <n v="38.796139472924203"/>
    <n v="-121.163313750505"/>
    <x v="335"/>
    <n v="225"/>
    <n v="152"/>
    <n v="26351.695645603701"/>
    <n v="17082.175264747901"/>
    <n v="9269.5203808557708"/>
    <n v="15108.174911771101"/>
    <n v="7585.1029934566204"/>
    <n v="6.9245134127527294E-2"/>
    <n v="1.3115951747749899E-2"/>
    <n v="1.63856478556867"/>
    <n v="11.2936507936507"/>
    <n v="739"/>
    <n v="5.1481823904606188"/>
    <n v="336"/>
    <n v="0"/>
    <n v="0"/>
    <n v="9.3877817531021215"/>
    <n v="2375"/>
    <n v="0"/>
  </r>
  <r>
    <s v="North Coast"/>
    <x v="336"/>
    <n v="581"/>
    <n v="1220.6002987603199"/>
    <n v="937"/>
    <n v="1410.3118999999999"/>
    <n v="100"/>
    <n v="9.7189126972807506E-5"/>
    <n v="452.06324606321698"/>
    <n v="38.5966616574038"/>
    <n v="445.54240931253099"/>
    <n v="2024.6438728149401"/>
    <n v="202.469670670667"/>
    <n v="12.4531414774619"/>
    <n v="119.48725984811701"/>
    <n v="1.17754424095153"/>
    <n v="4.0819284895057997E-2"/>
    <n v="1.7790239433202199E-3"/>
    <n v="0.62006403415154698"/>
    <n v="0.86548252746036103"/>
    <s v="{4502A0E5-A181-4FD0-A72F-EAB91B5F9EA1}"/>
    <n v="42571101"/>
    <s v="MOLINO 1101"/>
    <n v="338"/>
    <n v="38.3959056399434"/>
    <n v="-122.851157610372"/>
    <x v="336"/>
    <n v="300"/>
    <n v="366"/>
    <n v="48051.5159735696"/>
    <n v="23326.700984183801"/>
    <n v="24724.814989385799"/>
    <n v="10257.727423894599"/>
    <n v="9233.4700430838602"/>
    <n v="0.17790239433202201"/>
    <n v="9.7189126972807502E-3"/>
    <n v="2.10086109941536"/>
    <n v="9.3699999999999992"/>
    <n v="200"/>
    <n v="4.0819284895057999"/>
    <n v="337"/>
    <n v="0"/>
    <n v="0"/>
    <n v="6.3738543471128111"/>
    <n v="6"/>
    <n v="0"/>
  </r>
  <r>
    <s v="Central Valley"/>
    <x v="337"/>
    <n v="251"/>
    <n v="466.08770067940998"/>
    <n v="997"/>
    <n v="734.90404999999998"/>
    <n v="207"/>
    <n v="5.0238745472228499E-5"/>
    <n v="868.55676579201804"/>
    <n v="41.905144038455298"/>
    <n v="551.160926151029"/>
    <n v="3672.6954862931998"/>
    <n v="302.62620880584899"/>
    <n v="10.6103095253434"/>
    <n v="254.80666916201901"/>
    <n v="1.4610213277420501"/>
    <n v="4.07295659991719E-2"/>
    <n v="1.12168804743993E-3"/>
    <n v="0.25175526579739199"/>
    <n v="0.63421571692961298"/>
    <s v="{128383E7-96CF-4707-8041-13E4B9B7C999}"/>
    <n v="163761704"/>
    <s v="RACETRACK 1704"/>
    <s v="circuit_breaker"/>
    <n v="37.979862680685997"/>
    <n v="-120.413834778523"/>
    <x v="337"/>
    <n v="257"/>
    <n v="254"/>
    <n v="54908.462527684198"/>
    <n v="36598.3735520267"/>
    <n v="18310.088975657502"/>
    <n v="36598.3735520267"/>
    <n v="18310.088975657502"/>
    <n v="0.23218942582006699"/>
    <n v="1.03994203127513E-2"/>
    <n v="1.85692311027653"/>
    <n v="4.8164251207729398"/>
    <n v="354"/>
    <n v="8.4310201618285827"/>
    <n v="338"/>
    <n v="0"/>
    <n v="0"/>
    <n v="22.741167972396383"/>
    <n v="1534"/>
    <n v="0"/>
  </r>
  <r>
    <s v="North Valley"/>
    <x v="338"/>
    <n v="326"/>
    <n v="680.53495332881801"/>
    <n v="1259"/>
    <n v="914.92645000000005"/>
    <n v="317"/>
    <n v="4.7844291459418298E-5"/>
    <n v="907.02636204361204"/>
    <n v="12.6563023312182"/>
    <n v="803.53134452252596"/>
    <n v="5234.6281979530104"/>
    <n v="183.67798401950901"/>
    <n v="17.820545269522999"/>
    <n v="650.64508323810901"/>
    <n v="1.2606222625786501"/>
    <n v="4.0685422064901E-2"/>
    <n v="3.0415769749345698E-4"/>
    <n v="0.25893566322478101"/>
    <n v="0.74381383483622199"/>
    <s v="{789DE4DB-ACCC-46BB-B059-D9142CE79F75}"/>
    <n v="103331101"/>
    <s v="CORNING 1101"/>
    <n v="85152"/>
    <n v="40.015664176014702"/>
    <n v="-122.40047405975299"/>
    <x v="338"/>
    <n v="378"/>
    <n v="617"/>
    <n v="53501.6143996959"/>
    <n v="37238.331648214102"/>
    <n v="16263.2827514818"/>
    <n v="37238.331648214102"/>
    <n v="16263.2827514818"/>
    <n v="9.6417990105425996E-2"/>
    <n v="1.51666403926356E-2"/>
    <n v="2.0875305316834898"/>
    <n v="3.9716088328075698"/>
    <n v="1112"/>
    <n v="12.897278794573618"/>
    <n v="339"/>
    <n v="0"/>
    <n v="0"/>
    <n v="23.138819374582447"/>
    <n v="479"/>
    <n v="0"/>
  </r>
  <r>
    <s v="Sierra"/>
    <x v="339"/>
    <n v="1087"/>
    <n v="1803.0108734284599"/>
    <n v="3671"/>
    <n v="2862.7388000000001"/>
    <n v="397"/>
    <n v="6.7127710840040499E-5"/>
    <n v="614.65834928344304"/>
    <n v="11.0201588329872"/>
    <n v="121.805309700311"/>
    <n v="683.71831424162394"/>
    <n v="9.87513002335157"/>
    <n v="14.4992030526228"/>
    <n v="197.14846425499499"/>
    <n v="1.2151534782548901"/>
    <n v="4.0606829945207201E-2"/>
    <n v="4.45659884558178E-4"/>
    <n v="0.296104603650231"/>
    <n v="0.62982025905342998"/>
    <s v="{87180880-8EB9-4F8B-82CC-028E4C7029F0}"/>
    <n v="152561103"/>
    <s v="PENRYN 1103"/>
    <s v="circuit_breaker"/>
    <n v="38.844578956040202"/>
    <n v="-121.167012182078"/>
    <x v="339"/>
    <n v="467"/>
    <n v="378"/>
    <n v="68516.459624060793"/>
    <n v="47859.6372189662"/>
    <n v="20656.822405094499"/>
    <n v="45768.817580435803"/>
    <n v="20332.938232532601"/>
    <n v="0.17692697416959599"/>
    <n v="2.6649701203495999E-2"/>
    <n v="1.6587036554079699"/>
    <n v="9.2468513853904195"/>
    <n v="869"/>
    <n v="16.120911488247259"/>
    <n v="340"/>
    <n v="0"/>
    <n v="0"/>
    <n v="28.439415948772975"/>
    <n v="222"/>
    <n v="0"/>
  </r>
  <r>
    <s v="Bay Area"/>
    <x v="340"/>
    <n v="1425"/>
    <n v="1775.7951405291401"/>
    <n v="2243"/>
    <n v="2256.6694000000002"/>
    <n v="251"/>
    <n v="8.3184416460966795E-5"/>
    <n v="436.13640306770998"/>
    <n v="1.96313881744186"/>
    <n v="150.896765961748"/>
    <n v="2150.3585634851702"/>
    <n v="31.091669200988001"/>
    <n v="3.5257289286747402"/>
    <n v="229.707477323918"/>
    <n v="1.2474791120248001"/>
    <n v="4.04434858596791E-2"/>
    <n v="1.1713544441852999E-4"/>
    <n v="0.63530985287561303"/>
    <n v="0.78690973258816499"/>
    <s v="{209A9D81-9C3D-4AF8-829C-32C96BA3EBD0}"/>
    <n v="42711101"/>
    <s v="CALISTOGA 1101"/>
    <n v="890"/>
    <n v="38.615782881138202"/>
    <n v="-122.65845120098599"/>
    <x v="340"/>
    <n v="226"/>
    <n v="158"/>
    <n v="45254.458489103003"/>
    <n v="39735.600011645503"/>
    <n v="5518.8584774575202"/>
    <n v="37703.161911158197"/>
    <n v="5155.8218923515496"/>
    <n v="2.9400996549051199E-2"/>
    <n v="2.0879288531702601E-2"/>
    <n v="1.2461720284415001"/>
    <n v="8.9362549800796796"/>
    <n v="1761"/>
    <n v="10.151314950779454"/>
    <n v="341"/>
    <n v="0"/>
    <n v="0"/>
    <n v="23.427651419898279"/>
    <n v="2491"/>
    <n v="0"/>
  </r>
  <r>
    <s v="Sierra"/>
    <x v="341"/>
    <n v="281"/>
    <n v="613.37765144614696"/>
    <n v="1399"/>
    <n v="988.15070000000003"/>
    <n v="334"/>
    <n v="6.0491401407075399E-5"/>
    <n v="882.60164263796401"/>
    <n v="16.654359125524699"/>
    <n v="1019.65690965719"/>
    <n v="5328.1933108806197"/>
    <n v="137.50547784797701"/>
    <n v="14.9146375250807"/>
    <n v="415.76633306304899"/>
    <n v="1.3707540684831301"/>
    <n v="4.0274942533859298E-2"/>
    <n v="4.9934896364927696E-4"/>
    <n v="0.200857755539671"/>
    <n v="0.62073290445752904"/>
    <s v="{AE109701-21ED-44EA-AA47-DDDDD6EEFB68}"/>
    <n v="153612103"/>
    <s v="CLARKSVILLE 2103"/>
    <n v="19572"/>
    <n v="38.6041017099759"/>
    <n v="-121.055297935224"/>
    <x v="341"/>
    <n v="425"/>
    <n v="304"/>
    <n v="99924.984975362706"/>
    <n v="69572.929918499896"/>
    <n v="30352.055056862799"/>
    <n v="49656.791161515401"/>
    <n v="24741.729964512899"/>
    <n v="0.16678255385885801"/>
    <n v="2.02041280699631E-2"/>
    <n v="2.1828386172460701"/>
    <n v="4.1886227544910097"/>
    <n v="786"/>
    <n v="13.451830806309006"/>
    <n v="342"/>
    <n v="0"/>
    <n v="0"/>
    <n v="30.855289980821986"/>
    <n v="420"/>
    <n v="0"/>
  </r>
  <r>
    <s v="North Valley"/>
    <x v="342"/>
    <n v="71"/>
    <n v="132.26457629150499"/>
    <n v="255"/>
    <n v="179.35991000000001"/>
    <n v="80"/>
    <n v="4.36808211588868E-5"/>
    <n v="957.05563955861203"/>
    <n v="1.77181148529052"/>
    <n v="6433.3486328125"/>
    <n v="42262.630208333299"/>
    <n v="124.125801086425"/>
    <n v="5.2973175041377596"/>
    <n v="1718.6290058357599"/>
    <n v="1.73390487432479"/>
    <n v="4.0151102716057298E-2"/>
    <n v="4.4954278405384599E-5"/>
    <n v="0.27843137254901901"/>
    <n v="0.73742553163882796"/>
    <s v="{DECCC899-88C1-4943-B78C-B486089CB76D}"/>
    <n v="102781101"/>
    <s v="ELK CREEK 1101"/>
    <n v="2004"/>
    <n v="39.610467068317703"/>
    <n v="-122.531872097362"/>
    <x v="342"/>
    <n v="188"/>
    <n v="164"/>
    <n v="91382.390802099006"/>
    <n v="86740.093801278694"/>
    <n v="4642.2970008202101"/>
    <n v="34785.467450969802"/>
    <n v="1064.65351234274"/>
    <n v="3.59634227243077E-3"/>
    <n v="3.4944656927109398E-3"/>
    <n v="1.8628813562183799"/>
    <n v="3.1875"/>
    <n v="2284"/>
    <n v="3.2120882172845837"/>
    <n v="343"/>
    <n v="0"/>
    <n v="0"/>
    <n v="21.614680695476558"/>
    <n v="1286"/>
    <n v="0"/>
  </r>
  <r>
    <s v="North Coast"/>
    <x v="343"/>
    <n v="837"/>
    <n v="1305.79323744817"/>
    <n v="1219"/>
    <n v="1479.296"/>
    <n v="132"/>
    <n v="1.31754021684614E-4"/>
    <n v="311.36146064747697"/>
    <n v="10.1715286706958"/>
    <n v="1270.66892435048"/>
    <n v="16731.057275795101"/>
    <n v="359.20053213224298"/>
    <n v="0.40295655637359301"/>
    <n v="76.823898730432603"/>
    <n v="1.27257642962715"/>
    <n v="4.0100346844239701E-2"/>
    <n v="7.0378921417554603E-4"/>
    <n v="0.68662838392124603"/>
    <n v="0.88271260068686197"/>
    <s v="{389365FD-B3C9-4F63-9935-3457B5B05A11}"/>
    <n v="42681102"/>
    <s v="LAYTONVILLE 1102"/>
    <n v="37586"/>
    <n v="39.617384389100501"/>
    <n v="-123.46293906443501"/>
    <x v="343"/>
    <n v="101"/>
    <n v="47"/>
    <n v="26173.175463193402"/>
    <n v="21840.8846131834"/>
    <n v="4332.2908500100102"/>
    <n v="21840.8846131834"/>
    <n v="4332.2908500100102"/>
    <n v="9.2900176271172002E-2"/>
    <n v="1.7391530862369099E-2"/>
    <n v="1.56008749993808"/>
    <n v="9.2348484848484809"/>
    <n v="564"/>
    <n v="5.2932457834396409"/>
    <n v="344"/>
    <n v="0"/>
    <n v="0"/>
    <n v="13.571292312978382"/>
    <n v="1732"/>
    <n v="0"/>
  </r>
  <r>
    <s v="Bay Area"/>
    <x v="344"/>
    <n v="74"/>
    <n v="192.09334752946799"/>
    <n v="241"/>
    <n v="272.39031999999997"/>
    <n v="62"/>
    <n v="2.4311225549735601E-5"/>
    <n v="1426.39788169793"/>
    <n v="1.1868173432906399"/>
    <n v="768.55498961572096"/>
    <n v="5724.9752733409396"/>
    <n v="23.5000117209098"/>
    <n v="14.243041652029399"/>
    <n v="1190.8723624444699"/>
    <n v="1.5857122463564699"/>
    <n v="3.9949263187994397E-2"/>
    <n v="2.0289108314996199E-5"/>
    <n v="0.30705394190871299"/>
    <n v="0.70521356138291402"/>
    <s v="{30969EAF-1760-452C-8E13-34A8BE0709A9}"/>
    <n v="14422109"/>
    <s v="CAYETANO 2109"/>
    <n v="9504"/>
    <n v="37.7526440401559"/>
    <n v="-121.77901426547599"/>
    <x v="344"/>
    <n v="137"/>
    <n v="74"/>
    <n v="29441.951854200099"/>
    <n v="23311.732408936401"/>
    <n v="6130.2194452636904"/>
    <n v="23307.0461394138"/>
    <n v="6118.6832976195501"/>
    <n v="1.2579247155297599E-3"/>
    <n v="1.50729598408361E-3"/>
    <n v="2.5958560476955101"/>
    <n v="3.88709677419354"/>
    <n v="2604"/>
    <n v="2.4768543176556528"/>
    <n v="345"/>
    <n v="0"/>
    <n v="0"/>
    <n v="14.482322566693693"/>
    <n v="2756"/>
    <n v="0"/>
  </r>
  <r>
    <s v="Sierra"/>
    <x v="345"/>
    <n v="383"/>
    <n v="581.13719377768302"/>
    <n v="1580"/>
    <n v="1014.72266"/>
    <n v="224"/>
    <n v="5.16029760677026E-5"/>
    <n v="806.11792278790006"/>
    <n v="7.7556776207524498"/>
    <n v="95.184183118802494"/>
    <n v="485.53243573490101"/>
    <n v="7.8689085470524303"/>
    <n v="15.5090075517738"/>
    <n v="166.65991007842601"/>
    <n v="1.3184556700289201"/>
    <n v="3.9866369981651301E-2"/>
    <n v="2.22997123557523E-4"/>
    <n v="0.24240506329113901"/>
    <n v="0.57270544832942605"/>
    <s v="{1991DBE6-DAB3-4866-AE61-C7296F9425C8}"/>
    <n v="153132105"/>
    <s v="NARROWS 2105"/>
    <n v="7203"/>
    <n v="39.180824906189201"/>
    <n v="-121.189351953982"/>
    <x v="345"/>
    <n v="285"/>
    <n v="225"/>
    <n v="49100.590015774898"/>
    <n v="30163.326479710398"/>
    <n v="18937.2635360643"/>
    <n v="29234.7991241573"/>
    <n v="16504.417165495099"/>
    <n v="4.9951355676885301E-2"/>
    <n v="1.15590666391653E-2"/>
    <n v="1.5173294876701899"/>
    <n v="7.0535714285714199"/>
    <n v="1332"/>
    <n v="8.9300668758898922"/>
    <n v="346"/>
    <n v="0"/>
    <n v="0"/>
    <n v="18.165656366576744"/>
    <n v="585"/>
    <n v="0"/>
  </r>
  <r>
    <s v="North Coast"/>
    <x v="346"/>
    <n v="535"/>
    <n v="728.11039962095902"/>
    <n v="604"/>
    <n v="766.63890000000004"/>
    <n v="112"/>
    <n v="2.4907926487165697E-4"/>
    <n v="151.34469530521699"/>
    <n v="1.30657012914425"/>
    <n v="1285.20378949778"/>
    <n v="32216.4110205662"/>
    <n v="77.659498846369104"/>
    <n v="0.83089048388813203"/>
    <n v="85.667167916627804"/>
    <n v="1.17894674518278"/>
    <n v="3.9622694873448397E-2"/>
    <n v="2.8189961071377101E-4"/>
    <n v="0.88576158940397298"/>
    <n v="0.94974359429220401"/>
    <s v="{5393CBB1-CE75-4399-B6C7-25EB732D48AF}"/>
    <n v="192461102"/>
    <s v="BRIDGEVILLE 1102"/>
    <s v="circuit_breaker"/>
    <n v="40.479470542657701"/>
    <n v="-123.780070585277"/>
    <x v="346"/>
    <n v="193"/>
    <n v="176"/>
    <n v="65019.066643500802"/>
    <n v="57957.106655898402"/>
    <n v="7061.9599876025004"/>
    <n v="40164.636123710799"/>
    <n v="3494.1438622195701"/>
    <n v="3.1572756399942302E-2"/>
    <n v="2.78968776656256E-2"/>
    <n v="1.3609540179830999"/>
    <n v="5.3928571428571397"/>
    <n v="1169"/>
    <n v="4.4377418258262207"/>
    <n v="347"/>
    <n v="0"/>
    <n v="0"/>
    <n v="24.957140112826302"/>
    <n v="981"/>
    <n v="0"/>
  </r>
  <r>
    <s v="Sierra"/>
    <x v="347"/>
    <n v="100"/>
    <n v="232.15547028213399"/>
    <n v="220"/>
    <n v="276.94382000000002"/>
    <n v="25"/>
    <n v="7.0660971105098697E-5"/>
    <n v="511.59492006735502"/>
    <n v="20.943139711953599"/>
    <n v="232.93472743332299"/>
    <n v="1222.3978158116299"/>
    <n v="42.792547043282298"/>
    <n v="18.718141555786101"/>
    <n v="252.76977586165"/>
    <n v="1.1658407211303701"/>
    <n v="3.9512564734482503E-2"/>
    <n v="7.4451040809435604E-4"/>
    <n v="0.45454545454545398"/>
    <n v="0.83827641534199504"/>
    <s v="{51FD1214-1DA9-48E9-81B5-DF5A14DDC488}"/>
    <n v="152561105"/>
    <s v="PENRYN 1105"/>
    <n v="50548"/>
    <n v="38.854103109807099"/>
    <n v="-121.180557613519"/>
    <x v="347"/>
    <n v="257"/>
    <n v="236"/>
    <n v="33885.464602801301"/>
    <n v="19476.887681650402"/>
    <n v="14408.5769211509"/>
    <n v="2946.7985064949899"/>
    <n v="1779.70704759776"/>
    <n v="1.8612760202358899E-2"/>
    <n v="1.7665242776274601E-3"/>
    <n v="2.3215547028213401"/>
    <n v="8.8000000000000007"/>
    <n v="536"/>
    <n v="0.98781411836206257"/>
    <n v="348"/>
    <n v="0"/>
    <n v="0"/>
    <n v="1.8310551347792983"/>
    <n v="177"/>
    <n v="0"/>
  </r>
  <r>
    <s v="Sierra"/>
    <x v="348"/>
    <n v="308"/>
    <n v="491.88701687385202"/>
    <n v="1342"/>
    <n v="925.52562999999998"/>
    <n v="155"/>
    <n v="7.8194315093212702E-5"/>
    <n v="567.21816405053596"/>
    <n v="16.970884152524398"/>
    <n v="81.842097438720799"/>
    <n v="342.61005235292203"/>
    <n v="14.593292548816899"/>
    <n v="17.0739652723075"/>
    <n v="103.045552889443"/>
    <n v="1.0818869536922799"/>
    <n v="3.9429617643877202E-2"/>
    <n v="6.5295515654204201E-4"/>
    <n v="0.22950819672131101"/>
    <n v="0.53146773940887704"/>
    <s v="{E80D319C-D01D-4A69-9210-7A23DDD13D1F}"/>
    <n v="152561103"/>
    <s v="PENRYN 1103"/>
    <n v="660"/>
    <n v="38.849462965095199"/>
    <n v="-121.159550321634"/>
    <x v="348"/>
    <n v="401"/>
    <n v="434"/>
    <n v="55812.089588473602"/>
    <n v="31352.909557872099"/>
    <n v="24459.180030601299"/>
    <n v="16391.194350525198"/>
    <n v="11583.8142935057"/>
    <n v="0.101208049264016"/>
    <n v="1.2120118839447899E-2"/>
    <n v="1.59703576907095"/>
    <n v="8.6580645161290306"/>
    <n v="613"/>
    <n v="6.1115907348009664"/>
    <n v="349"/>
    <n v="0"/>
    <n v="0"/>
    <n v="10.185012824780193"/>
    <n v="1518"/>
    <n v="0"/>
  </r>
  <r>
    <s v="North Valley"/>
    <x v="349"/>
    <n v="109"/>
    <n v="175.82300053709201"/>
    <n v="312"/>
    <n v="222.94202999999999"/>
    <n v="72"/>
    <n v="4.8314804972607003E-5"/>
    <n v="707.328043511754"/>
    <n v="3.05759880702723"/>
    <n v="2921.2513577517302"/>
    <n v="20453.1805363823"/>
    <n v="86.633450081195207"/>
    <n v="8.5652347687217905"/>
    <n v="1313.8255191379101"/>
    <n v="1.7170907109975799"/>
    <n v="3.9290681327852899E-2"/>
    <n v="9.1240250242208195E-5"/>
    <n v="0.34935897435897401"/>
    <n v="0.78864895538059199"/>
    <s v="{812EE935-23AB-45F1-A410-24F4ACD87AAD}"/>
    <n v="102781101"/>
    <s v="ELK CREEK 1101"/>
    <n v="2212"/>
    <n v="39.301061260767497"/>
    <n v="-122.494127821856"/>
    <x v="349"/>
    <n v="157"/>
    <n v="157"/>
    <n v="62003.643692036399"/>
    <n v="53890.763685195299"/>
    <n v="8112.8800068410701"/>
    <n v="17989.053459504299"/>
    <n v="1525.99998183862"/>
    <n v="6.5692980174389898E-3"/>
    <n v="3.4786659580276998E-3"/>
    <n v="1.61305505079901"/>
    <n v="4.3333333333333304"/>
    <n v="1901"/>
    <n v="2.8289290556054087"/>
    <n v="350"/>
    <n v="0"/>
    <n v="0"/>
    <n v="11.177876137185645"/>
    <n v="854"/>
    <n v="0"/>
  </r>
  <r>
    <s v="Sierra"/>
    <x v="350"/>
    <n v="2804"/>
    <n v="3775.6207533453799"/>
    <n v="5429"/>
    <n v="5065.0155999999997"/>
    <n v="643"/>
    <n v="1.23770676874523E-4"/>
    <n v="400.68977258303801"/>
    <n v="247.38509670154201"/>
    <n v="2785.0038509824899"/>
    <n v="50310.651564757303"/>
    <n v="24836.3107090007"/>
    <n v="9.0079240096098498"/>
    <n v="86.924841043168499"/>
    <n v="1.2147462798128901"/>
    <n v="3.9282949561045097E-2"/>
    <n v="1.3351629419467E-2"/>
    <n v="0.51648554061521401"/>
    <n v="0.74543121539637502"/>
    <s v="{5DC9E720-795B-432E-BA68-667FD0BD630A}"/>
    <n v="153662102"/>
    <s v="APPLE HILL 2102"/>
    <s v="circuit_breaker"/>
    <n v="38.739344307815998"/>
    <n v="-120.67688521186"/>
    <x v="350"/>
    <n v="702"/>
    <n v="772"/>
    <n v="112930.12565427501"/>
    <n v="66687.745123938803"/>
    <n v="46242.380530336297"/>
    <n v="66687.745123938803"/>
    <n v="46242.380530336297"/>
    <n v="8.5850977167173106"/>
    <n v="7.9584545230318299E-2"/>
    <n v="1.3465123942030599"/>
    <n v="8.4432348367029508"/>
    <n v="2"/>
    <n v="25.258936567751999"/>
    <n v="351"/>
    <n v="0"/>
    <n v="0"/>
    <n v="41.437830875406981"/>
    <n v="3061"/>
    <n v="0"/>
  </r>
  <r>
    <s v="Sierra"/>
    <x v="351"/>
    <n v="61"/>
    <n v="104.447344507507"/>
    <n v="164"/>
    <n v="143.01519999999999"/>
    <n v="42"/>
    <n v="1.1433884849663699E-4"/>
    <n v="349.40239518578102"/>
    <n v="27.9865296151902"/>
    <n v="526.98417112562299"/>
    <n v="4648.2620103624104"/>
    <n v="262.92347664303202"/>
    <n v="11.8400757351801"/>
    <n v="141.57611705203101"/>
    <n v="1.21713021539508"/>
    <n v="3.9270723818791098E-2"/>
    <n v="1.1783987898698299E-3"/>
    <n v="0.37195121951219501"/>
    <n v="0.73032339323290396"/>
    <s v="{37338E68-AEEA-49C6-B1EE-76E1EAD86B81}"/>
    <n v="153652108"/>
    <s v="SHINGLE SPRINGS 2108"/>
    <n v="19762"/>
    <n v="38.660249677813702"/>
    <n v="-120.971423055282"/>
    <x v="351"/>
    <n v="115"/>
    <n v="74"/>
    <n v="12220.128885784499"/>
    <n v="8714.0123765069893"/>
    <n v="3506.11650927752"/>
    <n v="6558.8622550871196"/>
    <n v="3456.9669149665501"/>
    <n v="4.9492749174532898E-2"/>
    <n v="4.8022316368587703E-3"/>
    <n v="1.7122515493034001"/>
    <n v="3.9047619047619002"/>
    <n v="331"/>
    <n v="1.649370400389226"/>
    <n v="352"/>
    <n v="0"/>
    <n v="0"/>
    <n v="4.0754867983057386"/>
    <n v="1839"/>
    <n v="0"/>
  </r>
  <r>
    <s v="Central Valley"/>
    <x v="352"/>
    <n v="59"/>
    <n v="142.37171891060299"/>
    <n v="189"/>
    <n v="187.12441999999999"/>
    <n v="69"/>
    <n v="9.9941198311790808E-6"/>
    <n v="3311.5378439495498"/>
    <n v="25.251145086202101"/>
    <n v="6627.5921034099201"/>
    <n v="41002.570831436802"/>
    <n v="1220.3535356229299"/>
    <n v="40.262279905378797"/>
    <n v="1654.8021828471699"/>
    <n v="1.84484416678331"/>
    <n v="3.9040685007184502E-2"/>
    <n v="1.64700952272005E-4"/>
    <n v="0.31216931216931199"/>
    <n v="0.76083986678110904"/>
    <s v="{E54C0E82-949E-4C90-9607-A30CD2E7D9C4}"/>
    <n v="254601103"/>
    <s v="SAND CREEK 1103"/>
    <s v="circuit_breaker"/>
    <n v="36.6443144908324"/>
    <n v="-119.159512101982"/>
    <x v="352"/>
    <n v="105"/>
    <n v="67"/>
    <n v="24265.834958021602"/>
    <n v="20610.894359546699"/>
    <n v="3654.9405984748701"/>
    <n v="20610.894359546699"/>
    <n v="3654.9405984748701"/>
    <n v="1.13643657067683E-2"/>
    <n v="6.8959426835135597E-4"/>
    <n v="2.4130799815356498"/>
    <n v="2.7391304347826"/>
    <n v="1533"/>
    <n v="2.6938072654957308"/>
    <n v="353"/>
    <n v="0"/>
    <n v="0"/>
    <n v="12.807012039085892"/>
    <n v="1262"/>
    <n v="0"/>
  </r>
  <r>
    <s v="Bay Area"/>
    <x v="353"/>
    <n v="3"/>
    <n v="9.5553178935972696"/>
    <n v="5"/>
    <n v="9.9821369999999998"/>
    <n v="3"/>
    <n v="1.7689193555270301E-5"/>
    <n v="2206.1160602954901"/>
    <m/>
    <m/>
    <m/>
    <m/>
    <n v="30.809734647472698"/>
    <n v="1241.96131896972"/>
    <n v="1.43657819430033"/>
    <n v="3.9040133986991597E-2"/>
    <n v="1.7689193555270301E-5"/>
    <n v="0.6"/>
    <n v="0.957241736465682"/>
    <s v="{C757B1E5-E864-41C5-8F1F-450BE13C3852}"/>
    <n v="13751102"/>
    <s v="VASCO 1102"/>
    <s v="MR178"/>
    <n v="37.6665138117027"/>
    <n v="-121.696738020114"/>
    <x v="353"/>
    <n v="167"/>
    <n v="89"/>
    <n v="31044.322445877799"/>
    <n v="21484.537365631099"/>
    <n v="9559.7850802467001"/>
    <n v="2230.6888950098901"/>
    <n v="1010.53899842089"/>
    <n v="5.3067580665810897E-5"/>
    <n v="5.3067580665810897E-5"/>
    <n v="3.1851059645324198"/>
    <n v="1.6666666666666601"/>
    <n v="2654"/>
    <n v="0.11712040196097478"/>
    <n v="354"/>
    <n v="0"/>
    <n v="0"/>
    <n v="1.3860853893811904"/>
    <n v="2338"/>
    <n v="0"/>
  </r>
  <r>
    <s v="Sierra"/>
    <x v="354"/>
    <n v="676"/>
    <n v="1004.76546034351"/>
    <n v="1973"/>
    <n v="1566.1909000000001"/>
    <n v="262"/>
    <n v="6.5425809218473999E-5"/>
    <n v="795.49966245070198"/>
    <n v="9.0132132172249193"/>
    <n v="336.45637334704401"/>
    <n v="1907.84751997184"/>
    <n v="35.751174764581002"/>
    <n v="14.996419616157301"/>
    <n v="299.38746109317202"/>
    <n v="1.31782409116512"/>
    <n v="3.8838278551651402E-2"/>
    <n v="3.3382256733997698E-4"/>
    <n v="0.34262544348707502"/>
    <n v="0.64153446991419905"/>
    <s v="{460117C5-52D5-4539-942E-65301ACAACE9}"/>
    <n v="153132105"/>
    <s v="NARROWS 2105"/>
    <n v="2228"/>
    <n v="39.200931514923802"/>
    <n v="-121.209109366021"/>
    <x v="354"/>
    <n v="286"/>
    <n v="294"/>
    <n v="66019.799582386899"/>
    <n v="34109.549631199799"/>
    <n v="31910.249951187099"/>
    <n v="33185.714309449897"/>
    <n v="30792.156462013601"/>
    <n v="8.7461512643074002E-2"/>
    <n v="1.71415620152401E-2"/>
    <n v="1.48633943837798"/>
    <n v="7.5305343511450298"/>
    <n v="1047"/>
    <n v="10.175628980532668"/>
    <n v="355"/>
    <n v="0"/>
    <n v="0"/>
    <n v="20.620640486177191"/>
    <n v="2069"/>
    <n v="0"/>
  </r>
  <r>
    <s v="North Valley"/>
    <x v="355"/>
    <n v="714"/>
    <n v="1109.0150793989999"/>
    <n v="1872"/>
    <n v="1532.8945000000001"/>
    <n v="286"/>
    <n v="4.9769910614092097E-5"/>
    <n v="848.61213033178899"/>
    <n v="12.2127583536722"/>
    <n v="1568.5715907426099"/>
    <n v="13212.1613594099"/>
    <n v="457.0948657399"/>
    <n v="8.5074262304388792"/>
    <n v="837.38229725840699"/>
    <n v="1.5570889302900599"/>
    <n v="3.8804327523305399E-2"/>
    <n v="2.48197921825823E-4"/>
    <n v="0.381410256410256"/>
    <n v="0.72347774539625598"/>
    <s v="{82F08C11-2D8C-48A8-99CC-7F0954F836A6}"/>
    <n v="103401101"/>
    <s v="GIRVAN 1101"/>
    <n v="323094"/>
    <n v="40.498374483991697"/>
    <n v="-122.572681528868"/>
    <x v="355"/>
    <n v="239"/>
    <n v="206"/>
    <n v="78433.417811764593"/>
    <n v="58215.172730690101"/>
    <n v="20218.245081074499"/>
    <n v="58215.172730690101"/>
    <n v="20218.245081074499"/>
    <n v="7.0984605642185394E-2"/>
    <n v="1.42341944356303E-2"/>
    <n v="1.5532424081218501"/>
    <n v="6.5454545454545396"/>
    <n v="1255"/>
    <n v="11.098037671665343"/>
    <n v="356"/>
    <n v="0"/>
    <n v="0"/>
    <n v="36.173220094841639"/>
    <n v="1057"/>
    <n v="0"/>
  </r>
  <r>
    <s v="North Valley"/>
    <x v="356"/>
    <n v="526"/>
    <n v="977.56267163153097"/>
    <n v="2056"/>
    <n v="1481.5684000000001"/>
    <n v="267"/>
    <n v="3.8106114598019798E-5"/>
    <n v="1149.1578164826799"/>
    <n v="27.542034922896701"/>
    <n v="592.84555793000197"/>
    <n v="3275.2435029602698"/>
    <n v="207.65154499411599"/>
    <n v="19.477047410029702"/>
    <n v="340.77611407933301"/>
    <n v="1.4755311405167499"/>
    <n v="3.8647888905906098E-2"/>
    <n v="5.6040768113374605E-4"/>
    <n v="0.25583657587548603"/>
    <n v="0.65981611003350205"/>
    <s v="{F4C4052A-4712-4518-990B-FE0E43960860}"/>
    <n v="102911107"/>
    <s v="WYANDOTTE 1107"/>
    <n v="1026"/>
    <n v="39.456773965303697"/>
    <n v="-121.461802229055"/>
    <x v="356"/>
    <n v="369"/>
    <n v="319"/>
    <n v="71399.790564787196"/>
    <n v="44780.212548802599"/>
    <n v="26619.5780159844"/>
    <n v="34466.455739566904"/>
    <n v="18829.713553128"/>
    <n v="0.14962885086270999"/>
    <n v="1.0174332597671301E-2"/>
    <n v="1.8584841665998599"/>
    <n v="7.7003745318351999"/>
    <n v="722"/>
    <n v="10.318986337876929"/>
    <n v="357"/>
    <n v="0"/>
    <n v="0"/>
    <n v="21.416456069350428"/>
    <n v="1326"/>
    <n v="0"/>
  </r>
  <r>
    <s v="North Coast"/>
    <x v="357"/>
    <n v="14"/>
    <n v="25.906103719277102"/>
    <n v="35"/>
    <n v="32.521652000000003"/>
    <n v="14"/>
    <n v="6.1829366001932396E-5"/>
    <n v="838.625411478871"/>
    <n v="11.925479773018001"/>
    <n v="1497.0238019625299"/>
    <n v="9639.7559822930198"/>
    <n v="182.17845904827101"/>
    <n v="11.776232310703801"/>
    <n v="583.58531681341697"/>
    <n v="1.40676358767918"/>
    <n v="3.8647434092274002E-2"/>
    <n v="4.6800871236233102E-4"/>
    <n v="0.4"/>
    <n v="0.79658018426282695"/>
    <s v="{01278228-324E-4DE9-A0E4-67F4CFACFDAB}"/>
    <n v="43141102"/>
    <s v="MIDDLETOWN 1102"/>
    <n v="414"/>
    <n v="38.782935204496397"/>
    <n v="-122.565746851253"/>
    <x v="357"/>
    <n v="185"/>
    <n v="501"/>
    <n v="53082.029296319903"/>
    <n v="18793.485001992402"/>
    <n v="34288.544294327497"/>
    <n v="8076.59417728878"/>
    <n v="11913.4049919758"/>
    <n v="6.55212197307264E-3"/>
    <n v="8.65611124027054E-4"/>
    <n v="1.8504359799483701"/>
    <n v="2.5"/>
    <n v="832"/>
    <n v="0.54106407729183603"/>
    <n v="358"/>
    <n v="0"/>
    <n v="0"/>
    <n v="5.0185614005361066"/>
    <n v="965"/>
    <n v="0"/>
  </r>
  <r>
    <s v="Sierra"/>
    <x v="358"/>
    <n v="59"/>
    <n v="119.629025045166"/>
    <n v="221"/>
    <n v="183.95174"/>
    <n v="28"/>
    <n v="5.9950276214034799E-5"/>
    <n v="610.56669453945403"/>
    <n v="29.9906130257774"/>
    <n v="206.977027584524"/>
    <n v="985.49630187539401"/>
    <n v="65.716066308319498"/>
    <n v="17.141276899192999"/>
    <n v="262.83146330501302"/>
    <n v="1.21428571428571"/>
    <n v="3.8455368244618898E-2"/>
    <n v="1.1762076336968401E-3"/>
    <n v="0.26696832579185498"/>
    <n v="0.65032832716725197"/>
    <s v="{58251FB2-5D98-4B8D-BEC3-F95636B42578}"/>
    <n v="152561105"/>
    <s v="PENRYN 1105"/>
    <n v="50550"/>
    <n v="38.851098290011201"/>
    <n v="-121.17942177655399"/>
    <x v="358"/>
    <n v="262"/>
    <n v="289"/>
    <n v="40488.531438227503"/>
    <n v="22728.581957792401"/>
    <n v="17759.949480435"/>
    <n v="3634.5721694862"/>
    <n v="2897.3531357525899"/>
    <n v="3.2933813743511502E-2"/>
    <n v="1.6786077339929701E-3"/>
    <n v="2.02761059398587"/>
    <n v="7.8928571428571397"/>
    <n v="333"/>
    <n v="1.076750310849329"/>
    <n v="359"/>
    <n v="0"/>
    <n v="0"/>
    <n v="2.2584177435258095"/>
    <n v="515"/>
    <n v="0"/>
  </r>
  <r>
    <s v="North Valley"/>
    <x v="359"/>
    <n v="129"/>
    <n v="203.10495463007001"/>
    <n v="270"/>
    <n v="247.52781999999999"/>
    <n v="110"/>
    <n v="3.6453421952583901E-5"/>
    <n v="1106.4049644312099"/>
    <n v="5.6581988484751697"/>
    <n v="3651.3965725360299"/>
    <n v="28725.088846696199"/>
    <n v="301.86041193860001"/>
    <n v="10.600784373147899"/>
    <n v="1862.4875270924699"/>
    <n v="1.7287409489804999"/>
    <n v="3.8403648765099399E-2"/>
    <n v="1.3481975429974999E-4"/>
    <n v="0.47777777777777702"/>
    <n v="0.82053385869263096"/>
    <s v="{96C223CD-EECE-427E-9B50-0567153A92FD}"/>
    <n v="103331102"/>
    <s v="CORNING 1102"/>
    <n v="1622"/>
    <n v="39.890412885646001"/>
    <n v="-122.53694103164599"/>
    <x v="359"/>
    <n v="135"/>
    <n v="100"/>
    <n v="63478.830142808198"/>
    <n v="54857.225427557001"/>
    <n v="8621.6047152511492"/>
    <n v="54857.225427557001"/>
    <n v="8621.6047152511492"/>
    <n v="1.48301729729725E-2"/>
    <n v="4.0098764147842303E-3"/>
    <n v="1.5744570126362001"/>
    <n v="2.4545454545454501"/>
    <n v="1667"/>
    <n v="4.2244013641609337"/>
    <n v="360"/>
    <n v="0"/>
    <n v="0"/>
    <n v="34.086689021146519"/>
    <n v="821"/>
    <n v="0"/>
  </r>
  <r>
    <s v="Bay Area"/>
    <x v="360"/>
    <n v="1"/>
    <n v="1.2277136794000301"/>
    <n v="5"/>
    <n v="6.6984060000000003"/>
    <n v="1"/>
    <n v="1.22646859381347E-4"/>
    <n v="2429.1767992559799"/>
    <m/>
    <m/>
    <m/>
    <m/>
    <n v="34.201328277587798"/>
    <n v="386.43450927734301"/>
    <n v="1.60619473457336"/>
    <n v="0.29793090531078098"/>
    <n v="1.22646859381347E-4"/>
    <n v="0.2"/>
    <n v="0.18328444695235199"/>
    <s v="{9B3053D4-0FCD-415D-AE49-1C1AC44BB827}"/>
    <n v="152261105"/>
    <s v="DIAMOND SPRINGS 1105"/>
    <n v="7722"/>
    <n v="38.677785851771603"/>
    <n v="-120.849660014287"/>
    <x v="360"/>
    <n v="807"/>
    <n v="822"/>
    <n v="160711.874367476"/>
    <n v="100030.67384470299"/>
    <n v="60681.200522773397"/>
    <n v="95268.333083255493"/>
    <n v="57109.0073238189"/>
    <n v="1.22646859381347E-4"/>
    <n v="1.22646859381347E-4"/>
    <n v="1.2277136794000301"/>
    <n v="5"/>
    <n v="1739"/>
    <n v="0.29793090531078098"/>
    <n v="361"/>
    <n v="0"/>
    <n v="0"/>
    <n v="59.196979396275552"/>
    <n v="1532"/>
    <n v="0"/>
  </r>
  <r>
    <s v="Sierra"/>
    <x v="360"/>
    <n v="972"/>
    <n v="1622.53743715773"/>
    <n v="5005"/>
    <n v="3255.5862000000002"/>
    <n v="743"/>
    <n v="9.2761606681478697E-5"/>
    <n v="405.79840284405401"/>
    <n v="17.399461812111099"/>
    <n v="361.34197248754401"/>
    <n v="3282.4417981425199"/>
    <n v="103.894311264683"/>
    <n v="8.3777647309260903"/>
    <n v="119.55339276226501"/>
    <n v="1.23520409001957"/>
    <n v="3.80211541320115E-2"/>
    <n v="7.7768469083957798E-4"/>
    <n v="0.19420579420579401"/>
    <n v="0.49838565058046502"/>
    <s v="{9B3053D4-0FCD-415D-AE49-1C1AC44BB827}"/>
    <n v="152261105"/>
    <s v="DIAMOND SPRINGS 1105"/>
    <n v="7722"/>
    <n v="38.677785851771603"/>
    <n v="-120.849660014287"/>
    <x v="360"/>
    <n v="807"/>
    <n v="822"/>
    <n v="160711.874367476"/>
    <n v="100030.67384470299"/>
    <n v="60681.200522773397"/>
    <n v="95268.333083255493"/>
    <n v="57109.0073238189"/>
    <n v="0.57781972529380699"/>
    <n v="6.8921873764338601E-2"/>
    <n v="1.6692771987219499"/>
    <n v="6.7362045760430602"/>
    <n v="512"/>
    <n v="28.249717520084545"/>
    <n v="361"/>
    <n v="0"/>
    <n v="0"/>
    <n v="59.196979396275552"/>
    <n v="1875"/>
    <n v="0"/>
  </r>
  <r>
    <s v="Central Coast"/>
    <x v="361"/>
    <n v="2"/>
    <n v="4.3073454719502404"/>
    <n v="78"/>
    <n v="51.760480000000001"/>
    <n v="18"/>
    <n v="4.1784855663233097E-5"/>
    <n v="956.22886733214"/>
    <n v="1.6085093747824399"/>
    <n v="116.99320673942501"/>
    <n v="486.34553909301701"/>
    <n v="1.0800272449851001"/>
    <n v="13.236848589446801"/>
    <n v="242.261024898952"/>
    <n v="1.2019419670104901"/>
    <n v="3.8287824558337798E-2"/>
    <n v="5.71234855013042E-5"/>
    <n v="2.5641025641025599E-2"/>
    <n v="8.3216878154561705E-2"/>
    <s v="{D016C3BB-2E2C-416D-87C1-82B4CA16BCAB}"/>
    <n v="183052112"/>
    <s v="TEMPLETON 2112"/>
    <s v="R28"/>
    <n v="35.5898551436877"/>
    <n v="-120.693386277817"/>
    <x v="361"/>
    <n v="345"/>
    <n v="206"/>
    <n v="53924.220354233898"/>
    <n v="39551.434564730203"/>
    <n v="14372.7857895036"/>
    <n v="3272.9637856130798"/>
    <n v="1387.23625986457"/>
    <n v="1.0282227390234701E-3"/>
    <n v="7.5212740193819595E-4"/>
    <n v="2.1536727359751202"/>
    <n v="4.3333333333333304"/>
    <n v="2172"/>
    <n v="0.68918084205008034"/>
    <n v="362"/>
    <n v="0"/>
    <n v="0"/>
    <n v="2.0337247804301852"/>
    <n v="313"/>
    <n v="0"/>
  </r>
  <r>
    <s v="North Valley"/>
    <x v="362"/>
    <n v="2"/>
    <n v="2.1999619081267401"/>
    <n v="80"/>
    <n v="24.986868000000001"/>
    <n v="20"/>
    <n v="4.6522981028829203E-5"/>
    <n v="951.10093877941495"/>
    <n v="3.9069837616248502"/>
    <n v="13.178698894652401"/>
    <n v="37.106221320954198"/>
    <n v="0.53049343248411795"/>
    <n v="22.260176730155901"/>
    <n v="98.043077610433102"/>
    <n v="1.1846239030361101"/>
    <n v="3.8066859506517899E-2"/>
    <n v="1.09298132690582E-4"/>
    <n v="2.5000000000000001E-2"/>
    <n v="8.8044724793865797E-2"/>
    <s v="{2E1FA774-5A9F-4570-9AF6-F0EFBD272BA5}"/>
    <n v="103541104"/>
    <s v="RED BLUFF 1104"/>
    <s v="circuit_breaker"/>
    <n v="40.182321566125303"/>
    <n v="-122.24458337214099"/>
    <x v="362"/>
    <n v="232"/>
    <n v="461"/>
    <n v="32104.577970769999"/>
    <n v="16940.324033709399"/>
    <n v="15164.253937060599"/>
    <n v="2365.46307952091"/>
    <n v="2300.5787361176899"/>
    <n v="2.1859626538116498E-3"/>
    <n v="9.3045962057658395E-4"/>
    <n v="1.09998095406337"/>
    <n v="4"/>
    <n v="1805"/>
    <n v="0.76133719013035794"/>
    <n v="363"/>
    <n v="0"/>
    <n v="0"/>
    <n v="1.4698301591849874"/>
    <n v="2403"/>
    <n v="0"/>
  </r>
  <r>
    <s v="Bay Area"/>
    <x v="363"/>
    <n v="24"/>
    <n v="32.945701441401603"/>
    <n v="62"/>
    <n v="52.439822999999997"/>
    <n v="8"/>
    <n v="4.4583801354747198E-5"/>
    <n v="807.36704195168204"/>
    <n v="2.31067242566496E-4"/>
    <n v="2.94830813072621E-3"/>
    <n v="6.27926550805568E-3"/>
    <n v="1.0944561523729101E-7"/>
    <n v="22.5730090141296"/>
    <n v="188.93638610839801"/>
    <n v="1.44634953141212"/>
    <n v="3.7729380147011798E-2"/>
    <n v="3.8325990984744402E-5"/>
    <n v="0.38709677419354799"/>
    <n v="0.62825729497149996"/>
    <s v="{9E39C048-EF22-4DAE-9CE9-DEC0330A8321}"/>
    <n v="43051101"/>
    <s v="MONTICELLO 1101"/>
    <n v="65454"/>
    <n v="38.448885420355197"/>
    <n v="-122.19545318009099"/>
    <x v="363"/>
    <n v="34"/>
    <n v="33"/>
    <n v="7634.75946365649"/>
    <n v="3019.3035795997498"/>
    <n v="4615.4558840567397"/>
    <n v="1332.26554629356"/>
    <n v="2442.5597478708501"/>
    <n v="3.06607927877955E-4"/>
    <n v="3.5667041083797802E-4"/>
    <n v="1.3727375600584"/>
    <n v="7.75"/>
    <n v="2359"/>
    <n v="0.30183504117609439"/>
    <n v="364"/>
    <n v="0"/>
    <n v="0"/>
    <n v="0.82783117476597567"/>
    <n v="1763"/>
    <n v="0"/>
  </r>
  <r>
    <s v="Sierra"/>
    <x v="364"/>
    <n v="242"/>
    <n v="341.59844308394401"/>
    <n v="546"/>
    <n v="473.32076999999998"/>
    <n v="50"/>
    <n v="7.9564337720512403E-5"/>
    <n v="407.93006620649601"/>
    <n v="21.356664508581101"/>
    <n v="116.950935661792"/>
    <n v="487.46474231992403"/>
    <n v="26.043547316188199"/>
    <n v="11.620088443756099"/>
    <n v="116.012371227145"/>
    <n v="1.0952654862403799"/>
    <n v="3.7642128908486998E-2"/>
    <n v="9.7582320107903798E-4"/>
    <n v="0.44322344322344298"/>
    <n v="0.72170600688757203"/>
    <s v="{EB4C43F2-5A6C-4135-94F6-89D7E69DB625}"/>
    <n v="152561105"/>
    <s v="PENRYN 1105"/>
    <n v="2406"/>
    <n v="38.8518510007994"/>
    <n v="-121.165578540464"/>
    <x v="364"/>
    <n v="269"/>
    <n v="436"/>
    <n v="41610.116800367199"/>
    <n v="19927.7129804215"/>
    <n v="21682.403819945699"/>
    <n v="4637.0240855786897"/>
    <n v="3868.46881189333"/>
    <n v="4.8791160053951899E-2"/>
    <n v="3.9782168860256198E-3"/>
    <n v="1.4115638143964599"/>
    <n v="10.92"/>
    <n v="421"/>
    <n v="1.8821064454243499"/>
    <n v="365"/>
    <n v="0"/>
    <n v="0"/>
    <n v="2.881312293080116"/>
    <n v="667"/>
    <n v="0"/>
  </r>
  <r>
    <s v="Sierra"/>
    <x v="365"/>
    <n v="260"/>
    <n v="385.89320233128802"/>
    <n v="937"/>
    <n v="644.53859999999997"/>
    <n v="123"/>
    <n v="1.3595997882113401E-4"/>
    <n v="270.21045784556799"/>
    <n v="15.357113871187099"/>
    <n v="87.808412617411093"/>
    <n v="622.91074477282802"/>
    <n v="22.9525004152481"/>
    <n v="9.5732425974637199"/>
    <n v="82.293941431899199"/>
    <n v="1.22222821596192"/>
    <n v="3.7498084772362397E-2"/>
    <n v="1.3044379958442201E-3"/>
    <n v="0.27748132337246501"/>
    <n v="0.59871234673430096"/>
    <s v="{189FDEE6-C0C8-4312-8E54-D1B717348AC0}"/>
    <n v="153652110"/>
    <s v="SHINGLE SPRINGS 2110"/>
    <n v="51790"/>
    <n v="38.663897911882501"/>
    <n v="-120.930959350355"/>
    <x v="365"/>
    <n v="175"/>
    <n v="153"/>
    <n v="23210.785895694"/>
    <n v="13935.3435593174"/>
    <n v="9275.4423363766091"/>
    <n v="12398.7678390562"/>
    <n v="8085.74625512477"/>
    <n v="0.16044587348883901"/>
    <n v="1.6723077394999501E-2"/>
    <n v="1.48420462435111"/>
    <n v="7.61788617886178"/>
    <n v="293"/>
    <n v="4.612264427000575"/>
    <n v="366"/>
    <n v="0"/>
    <n v="0"/>
    <n v="7.7042347709221897"/>
    <n v="166"/>
    <n v="0"/>
  </r>
  <r>
    <s v="Central Valley"/>
    <x v="366"/>
    <n v="4"/>
    <n v="7.7799097732635998"/>
    <n v="11"/>
    <n v="10.37059"/>
    <n v="7"/>
    <n v="6.0196742976716301E-5"/>
    <n v="700.04235879438204"/>
    <n v="7.7823394934336303"/>
    <n v="146.640804290771"/>
    <n v="1139.1020711263"/>
    <n v="11.8487336635589"/>
    <n v="13.3909608019249"/>
    <n v="683.70836229090105"/>
    <n v="1.68520862715584"/>
    <n v="3.7300647603682499E-2"/>
    <n v="2.01359209313523E-4"/>
    <n v="0.36363636363636298"/>
    <n v="0.75018968214470705"/>
    <s v="{96707C24-07B2-408B-B719-59181F4D3F8C}"/>
    <n v="254452102"/>
    <s v="MARIPOSA 2102"/>
    <n v="241564"/>
    <n v="37.487108301449297"/>
    <n v="-119.96192616800499"/>
    <x v="366"/>
    <n v="43"/>
    <n v="13"/>
    <n v="2371.1668820704899"/>
    <n v="1779.8257319750901"/>
    <n v="591.34115009539403"/>
    <n v="874.72584201986194"/>
    <n v="209.646197707521"/>
    <n v="1.4095144651946601E-3"/>
    <n v="4.2137720083701403E-4"/>
    <n v="1.9449774433158999"/>
    <n v="1.5714285714285701"/>
    <n v="1406"/>
    <n v="0.26110453322577748"/>
    <n v="367"/>
    <n v="0"/>
    <n v="0"/>
    <n v="0.54352927118172367"/>
    <n v="254"/>
    <n v="0"/>
  </r>
  <r>
    <s v="Bay Area"/>
    <x v="367"/>
    <n v="52"/>
    <n v="64.228911857109907"/>
    <n v="188"/>
    <n v="143.33043000000001"/>
    <n v="33"/>
    <n v="9.8691547684597199E-5"/>
    <n v="333.17107097014798"/>
    <n v="0.444979667663574"/>
    <n v="58.489753723144503"/>
    <n v="1290.30017089843"/>
    <n v="1.14831471443176"/>
    <n v="0.25020112486725499"/>
    <n v="68.488776219613598"/>
    <n v="1.4526682730877001"/>
    <n v="3.7201307180602598E-2"/>
    <n v="9.5202386353665804E-5"/>
    <n v="0.27659574468085102"/>
    <n v="0.448117767250514"/>
    <s v="{2D821F7B-3CD2-4C8D-9060-9FD2240F0305}"/>
    <n v="43292102"/>
    <s v="PUEBLO 2102"/>
    <n v="618"/>
    <n v="38.408118257941403"/>
    <n v="-122.369510198725"/>
    <x v="367"/>
    <n v="265"/>
    <n v="196"/>
    <n v="32044.887821929598"/>
    <n v="26675.4835453302"/>
    <n v="5369.40427659942"/>
    <n v="3904.07532894725"/>
    <n v="501.449502734237"/>
    <n v="3.14167874967097E-3"/>
    <n v="3.2568210735917E-3"/>
    <n v="1.2351713818674901"/>
    <n v="5.6969696969696901"/>
    <n v="1878"/>
    <n v="1.2276431369598857"/>
    <n v="368"/>
    <n v="0"/>
    <n v="0"/>
    <n v="2.4258791912232818"/>
    <n v="2273"/>
    <n v="0"/>
  </r>
  <r>
    <s v="Sierra"/>
    <x v="368"/>
    <n v="1406"/>
    <n v="2192.2337042142599"/>
    <n v="4573"/>
    <n v="3389.5497999999998"/>
    <n v="492"/>
    <n v="1.33540506317885E-4"/>
    <n v="345.44295892038002"/>
    <n v="10.3793323328385"/>
    <n v="106.192057278539"/>
    <n v="801.59242207631803"/>
    <n v="21.017275600877198"/>
    <n v="8.8552998255568198"/>
    <n v="117.603195817103"/>
    <n v="1.2229207194432901"/>
    <n v="3.7041410579479399E-2"/>
    <n v="6.5713722026302301E-4"/>
    <n v="0.30745681172097"/>
    <n v="0.64676249960468601"/>
    <s v="{429BE041-BFDB-4BDA-8A2A-CC28CF49B6B2}"/>
    <n v="152261105"/>
    <s v="DIAMOND SPRINGS 1105"/>
    <n v="2102"/>
    <n v="38.682451319830697"/>
    <n v="-120.85230313542201"/>
    <x v="368"/>
    <n v="680"/>
    <n v="674"/>
    <n v="104079.284043184"/>
    <n v="62924.189437417102"/>
    <n v="41155.094605767401"/>
    <n v="60433.983026937298"/>
    <n v="37939.989930248099"/>
    <n v="0.32331151236940697"/>
    <n v="6.5701929108399698E-2"/>
    <n v="1.5591989361410099"/>
    <n v="9.29471544715447"/>
    <n v="606"/>
    <n v="18.224374005103865"/>
    <n v="369"/>
    <n v="0"/>
    <n v="0"/>
    <n v="37.551924467431057"/>
    <n v="937"/>
    <n v="0"/>
  </r>
  <r>
    <s v="Sierra"/>
    <x v="369"/>
    <n v="125"/>
    <n v="231.61924895054"/>
    <n v="745"/>
    <n v="448.66376000000002"/>
    <n v="88"/>
    <n v="1.20224299817809E-4"/>
    <n v="272.29793595803"/>
    <n v="13.443221788996601"/>
    <n v="38.111307710791202"/>
    <n v="120.756330533669"/>
    <n v="3.01659077419884"/>
    <n v="6.7326780346814799"/>
    <n v="67.629272692921404"/>
    <n v="1.1222847971049199"/>
    <n v="3.6598323740991402E-2"/>
    <n v="7.2581733859454804E-4"/>
    <n v="0.16778523489932801"/>
    <n v="0.51624238679739198"/>
    <s v="{6D7EDEBC-3FBC-46B9-8C4A-F91AD5A5BEDF}"/>
    <n v="153652109"/>
    <s v="SHINGLE SPRINGS 2109"/>
    <n v="2053"/>
    <n v="38.719951794459298"/>
    <n v="-120.93919071539401"/>
    <x v="369"/>
    <n v="128"/>
    <n v="159"/>
    <n v="20735.4803926411"/>
    <n v="9206.1636505903007"/>
    <n v="11529.3167420508"/>
    <n v="9206.1636505903007"/>
    <n v="11529.3167420508"/>
    <n v="6.38719257963202E-2"/>
    <n v="1.0579738383967099E-2"/>
    <n v="1.8529539916043201"/>
    <n v="8.4659090909090899"/>
    <n v="551"/>
    <n v="3.2206524892072435"/>
    <n v="370"/>
    <n v="0"/>
    <n v="0"/>
    <n v="5.7204431137309459"/>
    <n v="764"/>
    <n v="0"/>
  </r>
  <r>
    <s v="Sierra"/>
    <x v="370"/>
    <n v="30"/>
    <n v="37.7800551781772"/>
    <n v="53"/>
    <n v="46.781573999999999"/>
    <n v="6"/>
    <n v="1.8126308229208601E-5"/>
    <n v="1796.6057442915401"/>
    <n v="1.2351253535598499E-3"/>
    <n v="0.22239449620246801"/>
    <n v="7.1279244381002999E-2"/>
    <n v="1.72684366361863E-7"/>
    <n v="37.319322293003403"/>
    <n v="263.12105061610498"/>
    <n v="1.2898229956626801"/>
    <n v="3.65360423439616E-2"/>
    <n v="1.47027343837535E-5"/>
    <n v="0.56603773584905603"/>
    <n v="0.80758409233671202"/>
    <s v="{54E0D9F0-5A0E-4C2B-BA84-938E576B6A76}"/>
    <n v="63601108"/>
    <s v="VACAVILLE 1108"/>
    <n v="47860"/>
    <n v="38.359287856828097"/>
    <n v="-122.001092540287"/>
    <x v="370"/>
    <n v="134"/>
    <n v="422"/>
    <n v="24865.4715976837"/>
    <n v="6327.6616690228002"/>
    <n v="18537.809928660899"/>
    <n v="451.56557680832702"/>
    <n v="308.18089648424501"/>
    <n v="8.8216406302521396E-5"/>
    <n v="1.08757849375251E-4"/>
    <n v="1.2593351726059001"/>
    <n v="8.8333333333333304"/>
    <n v="2710"/>
    <n v="0.2192162540637696"/>
    <n v="371"/>
    <n v="0"/>
    <n v="0"/>
    <n v="0.28058975402696695"/>
    <n v="825"/>
    <n v="0"/>
  </r>
  <r>
    <s v="North Coast"/>
    <x v="371"/>
    <n v="113"/>
    <n v="171.88669187127201"/>
    <n v="165"/>
    <n v="195.71223000000001"/>
    <n v="27"/>
    <n v="7.7799324605654901E-5"/>
    <n v="442.56786939188902"/>
    <n v="7.1947365263144301"/>
    <n v="1509.51076272768"/>
    <n v="18025.877697544402"/>
    <n v="160.149299432215"/>
    <n v="0.97427075252764705"/>
    <n v="105.22743253354599"/>
    <n v="1.3110455495339799"/>
    <n v="3.6411046014965601E-2"/>
    <n v="3.1720396380729098E-4"/>
    <n v="0.68484848484848404"/>
    <n v="0.87826237492498604"/>
    <s v="{48D8AB29-32BE-434B-A269-6B6F081BC956}"/>
    <n v="42681101"/>
    <s v="LAYTONVILLE 1101"/>
    <n v="518"/>
    <n v="39.798148195173702"/>
    <n v="-123.54052429523"/>
    <x v="371"/>
    <n v="191"/>
    <n v="127"/>
    <n v="49486.031031078499"/>
    <n v="36002.477570499002"/>
    <n v="13483.5534605795"/>
    <n v="3441.5642070060399"/>
    <n v="1189.90841126348"/>
    <n v="8.5645070227968693E-3"/>
    <n v="2.1005817643526799E-3"/>
    <n v="1.5211211670024101"/>
    <n v="6.1111111111111098"/>
    <n v="1086"/>
    <n v="0.98309824240407118"/>
    <n v="372"/>
    <n v="0"/>
    <n v="0"/>
    <n v="2.13848819287155"/>
    <n v="425"/>
    <n v="0"/>
  </r>
  <r>
    <s v="Bay Area"/>
    <x v="372"/>
    <n v="16"/>
    <n v="20.255360977633298"/>
    <n v="57"/>
    <n v="42.523273000000003"/>
    <n v="9"/>
    <n v="8.6631800513714498E-5"/>
    <n v="362.16004985439298"/>
    <n v="13.768749237060501"/>
    <n v="660.01129150390602"/>
    <n v="7632.18994140625"/>
    <n v="420.34286499023398"/>
    <n v="0.32448377874162398"/>
    <n v="28.7015731823113"/>
    <n v="1.1383972300423499"/>
    <n v="3.6139310882485801E-2"/>
    <n v="6.2480867402175304E-4"/>
    <n v="0.28070175438596401"/>
    <n v="0.47633588211095101"/>
    <s v="{95F0930E-F4E9-4090-B429-18E6DA1F891D}"/>
    <n v="43292102"/>
    <s v="PUEBLO 2102"/>
    <n v="656"/>
    <n v="38.388573050180803"/>
    <n v="-122.318019018435"/>
    <x v="372"/>
    <n v="260"/>
    <n v="313"/>
    <n v="43957.841652916301"/>
    <n v="27867.561600011901"/>
    <n v="16090.2800529044"/>
    <n v="592.95916457004205"/>
    <n v="121.640424458076"/>
    <n v="5.6232780661957804E-3"/>
    <n v="7.7968620462343097E-4"/>
    <n v="1.26596006110208"/>
    <n v="6.3333333333333304"/>
    <n v="645"/>
    <n v="0.32525379794237219"/>
    <n v="373"/>
    <n v="0"/>
    <n v="0"/>
    <n v="0.36844762904805162"/>
    <n v="984"/>
    <n v="0"/>
  </r>
  <r>
    <s v="North Coast"/>
    <x v="373"/>
    <n v="67"/>
    <n v="86.529939864108101"/>
    <n v="113"/>
    <n v="107.6118"/>
    <n v="31"/>
    <n v="9.5194228995223293E-5"/>
    <n v="526.97916568764197"/>
    <n v="95.8977606933137"/>
    <n v="2532.8600820203601"/>
    <n v="34514.878264512801"/>
    <n v="6628.2803237816597"/>
    <n v="13.005709417404599"/>
    <n v="361.36785132125499"/>
    <n v="1.48379960752302"/>
    <n v="3.5909745608748302E-2"/>
    <n v="2.6152833413857499E-3"/>
    <n v="0.59292035398230003"/>
    <n v="0.80409340742783098"/>
    <s v="{EC79F2BF-D405-4EF8-A570-37C7BDE7D1BE}"/>
    <n v="42661103"/>
    <s v="WILLITS 1103"/>
    <n v="696"/>
    <n v="39.414524727525098"/>
    <n v="-123.32643419984601"/>
    <x v="373"/>
    <n v="130"/>
    <n v="87"/>
    <n v="27464.4203231147"/>
    <n v="15378.4561704849"/>
    <n v="12085.9641526298"/>
    <n v="8552.3738318037795"/>
    <n v="3468.5892521093701"/>
    <n v="8.10737835829584E-2"/>
    <n v="2.95102109885192E-3"/>
    <n v="1.2914916397628"/>
    <n v="3.6451612903225801"/>
    <n v="123"/>
    <n v="1.1132021138711974"/>
    <n v="374"/>
    <n v="0"/>
    <n v="0"/>
    <n v="5.3141970802417466"/>
    <n v="864"/>
    <n v="0"/>
  </r>
  <r>
    <s v="Sierra"/>
    <x v="374"/>
    <n v="423"/>
    <n v="834.96005000904404"/>
    <n v="2333"/>
    <n v="1512.1478"/>
    <n v="376"/>
    <n v="9.5874191590561894E-5"/>
    <n v="416.53369952050201"/>
    <n v="46.9693426298047"/>
    <n v="549.74782393402199"/>
    <n v="4733.3141871340604"/>
    <n v="538.46722061446201"/>
    <n v="12.819960998054199"/>
    <n v="197.82555221284201"/>
    <n v="1.20202763473733"/>
    <n v="3.58231246015005E-2"/>
    <n v="2.42422701458811E-3"/>
    <n v="0.18131161594513501"/>
    <n v="0.55216827020383696"/>
    <s v="{76CF34A1-3FD0-4E72-BAFC-6CFED61FA5FB}"/>
    <n v="153612104"/>
    <s v="CLARKSVILLE 2104"/>
    <n v="13352"/>
    <n v="38.685548247252797"/>
    <n v="-121.011796619347"/>
    <x v="374"/>
    <n v="591"/>
    <n v="435"/>
    <n v="92513.642218895693"/>
    <n v="58866.459387928902"/>
    <n v="33647.1828309669"/>
    <n v="54145.428399234697"/>
    <n v="30739.383244859098"/>
    <n v="0.91150935748513096"/>
    <n v="3.6048696038051199E-2"/>
    <n v="1.97390082744454"/>
    <n v="6.2047872340425503"/>
    <n v="133"/>
    <n v="13.469494850164189"/>
    <n v="375"/>
    <n v="0"/>
    <n v="0"/>
    <n v="33.644398989860861"/>
    <n v="460"/>
    <n v="0"/>
  </r>
  <r>
    <s v="Sierra"/>
    <x v="375"/>
    <n v="738"/>
    <n v="1299.4052898344501"/>
    <n v="3420"/>
    <n v="2154.6462000000001"/>
    <n v="547"/>
    <n v="6.1909868635445304E-5"/>
    <n v="592.26303513613595"/>
    <n v="14.320414834811301"/>
    <n v="350.52514933851"/>
    <n v="1925.7452672218999"/>
    <n v="49.272933793683997"/>
    <n v="12.257260046027501"/>
    <n v="288.07397809992398"/>
    <n v="1.3936394827893199"/>
    <n v="3.5774877662837698E-2"/>
    <n v="4.5403959001296101E-4"/>
    <n v="0.21578947368421"/>
    <n v="0.603071291040847"/>
    <s v="{63551680-2169-45C3-BF85-1608C868FCAF}"/>
    <n v="153132101"/>
    <s v="NARROWS 2101"/>
    <n v="1202"/>
    <n v="39.2104972370661"/>
    <n v="-121.310796893668"/>
    <x v="375"/>
    <n v="636"/>
    <n v="543"/>
    <n v="110950.814513276"/>
    <n v="73260.567361679205"/>
    <n v="37690.247151597599"/>
    <n v="73260.567361679205"/>
    <n v="37690.247151597599"/>
    <n v="0.24835965573709001"/>
    <n v="3.3864698143588598E-2"/>
    <n v="1.76071177484343"/>
    <n v="6.25228519195612"/>
    <n v="855"/>
    <n v="19.56885808157222"/>
    <n v="376"/>
    <n v="0"/>
    <n v="0"/>
    <n v="45.521992002093967"/>
    <n v="629"/>
    <n v="0"/>
  </r>
  <r>
    <s v="Sierra"/>
    <x v="376"/>
    <n v="593"/>
    <n v="856.76625543511705"/>
    <n v="1625"/>
    <n v="1301.933"/>
    <n v="215"/>
    <n v="6.4667104413464795E-5"/>
    <n v="552.13575184865704"/>
    <n v="9.1347232771268008"/>
    <n v="158.512879042039"/>
    <n v="1185.9763267249"/>
    <n v="21.969613326077901"/>
    <n v="12.584966031514"/>
    <n v="242.49221609051099"/>
    <n v="1.4351101038067799"/>
    <n v="3.5744803182364199E-2"/>
    <n v="2.8329905443466097E-4"/>
    <n v="0.36492307692307602"/>
    <n v="0.65807247097980304"/>
    <s v="{D289A671-DB97-4331-A89A-832836F9DE82}"/>
    <n v="153741101"/>
    <s v="DOBBINS 1101"/>
    <n v="1808"/>
    <n v="39.374489653276797"/>
    <n v="-121.233916452439"/>
    <x v="376"/>
    <n v="230"/>
    <n v="191"/>
    <n v="31444.307961712399"/>
    <n v="24893.831186299001"/>
    <n v="6550.47677541341"/>
    <n v="24893.831186299001"/>
    <n v="6550.47677541341"/>
    <n v="6.0909296703452097E-2"/>
    <n v="1.39034274488949E-2"/>
    <n v="1.44479975621436"/>
    <n v="7.5581395348837201"/>
    <n v="1165"/>
    <n v="7.6851326842083028"/>
    <n v="377"/>
    <n v="0"/>
    <n v="0"/>
    <n v="15.468304778061796"/>
    <n v="1935"/>
    <n v="0"/>
  </r>
  <r>
    <s v="Bay Area"/>
    <x v="377"/>
    <n v="66"/>
    <n v="96.656499199683694"/>
    <n v="266"/>
    <n v="216.23247000000001"/>
    <n v="41"/>
    <n v="8.8421371268539999E-5"/>
    <n v="447.253084053809"/>
    <n v="7.8372651539742897"/>
    <n v="20.476506683230401"/>
    <n v="63.618204483919499"/>
    <n v="1.2415907730757001"/>
    <n v="7.3725889770266502"/>
    <n v="72.594423249172806"/>
    <n v="1.29014677536196"/>
    <n v="3.5695578860905498E-2"/>
    <n v="4.0985956929777802E-4"/>
    <n v="0.24812030075187899"/>
    <n v="0.44700271078404102"/>
    <s v="{890FBE04-45F2-477D-ABCA-3FF18127DAFA}"/>
    <n v="43201102"/>
    <s v="STAFFORD 1102"/>
    <n v="524"/>
    <n v="38.107197812446699"/>
    <n v="-122.59410582169799"/>
    <x v="377"/>
    <n v="326"/>
    <n v="810"/>
    <n v="67912.000262113797"/>
    <n v="20662.341636953701"/>
    <n v="47249.658625160097"/>
    <n v="9046.5503706282307"/>
    <n v="11648.9006693253"/>
    <n v="1.6804242341208898E-2"/>
    <n v="3.6252762220101401E-3"/>
    <n v="1.46449241211642"/>
    <n v="6.48780487804878"/>
    <n v="929"/>
    <n v="1.4635187332971253"/>
    <n v="378"/>
    <n v="0"/>
    <n v="0"/>
    <n v="5.6212640503476345"/>
    <n v="1219"/>
    <n v="0"/>
  </r>
  <r>
    <s v="Bay Area"/>
    <x v="378"/>
    <n v="235"/>
    <n v="426.72853557235197"/>
    <n v="524"/>
    <n v="563.50756999999999"/>
    <n v="75"/>
    <n v="2.20835528064829E-5"/>
    <n v="1826.1121380320899"/>
    <n v="6.8743115458040798"/>
    <n v="790.04920947595599"/>
    <n v="4404.9780851662799"/>
    <n v="139.90324513708001"/>
    <n v="24.018377616604099"/>
    <n v="1290.91833703875"/>
    <n v="1.40100295225779"/>
    <n v="3.5420300512303098E-2"/>
    <n v="1.24170704141353E-4"/>
    <n v="0.44847328244274798"/>
    <n v="0.75727205725870095"/>
    <s v="{7713D0FD-BB09-40ED-B7D7-E260577647D4}"/>
    <n v="14052103"/>
    <s v="NORTH DUBLIN 2103"/>
    <s v="circuit_breaker"/>
    <n v="37.7445290855077"/>
    <n v="-121.85698732645599"/>
    <x v="378"/>
    <n v="221"/>
    <n v="155"/>
    <n v="32695.428953091199"/>
    <n v="24183.6175048031"/>
    <n v="8511.8114482881592"/>
    <n v="20889.974523813598"/>
    <n v="8082.7173123355396"/>
    <n v="9.3128028106015392E-3"/>
    <n v="1.6562664604862201E-3"/>
    <n v="1.81586610881852"/>
    <n v="6.9866666666666601"/>
    <n v="1731"/>
    <n v="2.6565225384227324"/>
    <n v="379"/>
    <n v="0"/>
    <n v="0"/>
    <n v="12.980424359836579"/>
    <n v="1235"/>
    <n v="0"/>
  </r>
  <r>
    <s v="Bay Area"/>
    <x v="379"/>
    <n v="51"/>
    <n v="103.095559091891"/>
    <n v="129"/>
    <n v="135.76247000000001"/>
    <n v="27"/>
    <n v="1.01262028827612E-5"/>
    <n v="3274.3055646777402"/>
    <n v="28.454625447591098"/>
    <n v="3576.6014811197902"/>
    <n v="18831.2919921875"/>
    <n v="577.71565246581997"/>
    <n v="36.492051336500303"/>
    <n v="3367.0272285855399"/>
    <n v="1.7037037037036999"/>
    <n v="3.5393936968197801E-2"/>
    <n v="8.2776279803645702E-5"/>
    <n v="0.39534883720930197"/>
    <n v="0.75938189547067303"/>
    <s v="{5BDCF064-976E-49BF-91E3-AF71A40D145E}"/>
    <n v="13751102"/>
    <s v="VASCO 1102"/>
    <n v="11338"/>
    <n v="37.663422414981802"/>
    <n v="-121.680398244351"/>
    <x v="379"/>
    <n v="210"/>
    <n v="144"/>
    <n v="47738.247590907798"/>
    <n v="30852.050483957901"/>
    <n v="16886.197106949799"/>
    <n v="8850.5675428373397"/>
    <n v="9821.1470841665905"/>
    <n v="2.2349595546984299E-3"/>
    <n v="2.7340747783455299E-4"/>
    <n v="2.0214815508213899"/>
    <n v="4.7777777777777697"/>
    <n v="1964"/>
    <n v="0.95563629814134066"/>
    <n v="380"/>
    <n v="0"/>
    <n v="0"/>
    <n v="5.4994860046603806"/>
    <n v="2652"/>
    <n v="0"/>
  </r>
  <r>
    <s v="North Valley"/>
    <x v="380"/>
    <n v="170"/>
    <n v="225.92204864181599"/>
    <n v="456"/>
    <n v="362.07607999999999"/>
    <n v="94"/>
    <n v="8.4395053798946994E-5"/>
    <n v="400.40773304832499"/>
    <n v="87.256988738120995"/>
    <n v="6428.4980820620303"/>
    <n v="170087.16289032"/>
    <n v="18132.180782723299"/>
    <n v="1.0728911621139401"/>
    <n v="58.807663381644602"/>
    <n v="1.2036104329088899"/>
    <n v="3.5216404967461402E-2"/>
    <n v="3.6240983534549902E-3"/>
    <n v="0.37280701754385898"/>
    <n v="0.62396292083347304"/>
    <s v="{2918771D-6581-42EC-9677-9556A91AF88E}"/>
    <n v="103221101"/>
    <s v="KANAKA 1101"/>
    <n v="1034"/>
    <n v="39.576333217693801"/>
    <n v="-121.30240970041"/>
    <x v="380"/>
    <n v="109"/>
    <n v="71"/>
    <n v="25228.057140278299"/>
    <n v="21171.671344175"/>
    <n v="4056.3857961031999"/>
    <n v="21171.671344175"/>
    <n v="4056.3857961031999"/>
    <n v="0.34066524522476899"/>
    <n v="7.9331350571010192E-3"/>
    <n v="1.3289532273047999"/>
    <n v="4.8510638297872299"/>
    <n v="73"/>
    <n v="3.3103420669413719"/>
    <n v="381"/>
    <n v="0"/>
    <n v="0"/>
    <n v="13.155462594801364"/>
    <n v="1043"/>
    <n v="0"/>
  </r>
  <r>
    <s v="Sierra"/>
    <x v="381"/>
    <n v="31"/>
    <n v="54.896822188419002"/>
    <n v="115"/>
    <n v="88.086464000000007"/>
    <n v="9"/>
    <n v="8.9459259066239203E-5"/>
    <n v="513.14832679424899"/>
    <n v="7.6669362187385497"/>
    <n v="47.041612625121999"/>
    <n v="151.380113601684"/>
    <n v="1.4316184557974301"/>
    <n v="12.8109635081556"/>
    <n v="92.807031542890599"/>
    <n v="1.0823500553766801"/>
    <n v="3.4654766353636998E-2"/>
    <n v="3.0263055992286802E-4"/>
    <n v="0.26956521739130401"/>
    <n v="0.62321518812642696"/>
    <s v="{346A62D2-9F89-49F3-B966-B00C57570576}"/>
    <n v="152571101"/>
    <s v="HORSESHOE 1101"/>
    <n v="1682"/>
    <n v="38.770696860740401"/>
    <n v="-121.164348032265"/>
    <x v="381"/>
    <n v="222"/>
    <n v="176"/>
    <n v="26742.8625820247"/>
    <n v="15688.8599193141"/>
    <n v="11054.0026627105"/>
    <n v="944.49169743218204"/>
    <n v="1140.3256321510501"/>
    <n v="2.72367503930581E-3"/>
    <n v="8.0513333159615199E-4"/>
    <n v="1.77086523188448"/>
    <n v="12.7777777777777"/>
    <n v="1114"/>
    <n v="0.311892897182733"/>
    <n v="382"/>
    <n v="0"/>
    <n v="0"/>
    <n v="0.58687975052513242"/>
    <n v="504"/>
    <n v="0"/>
  </r>
  <r>
    <s v="North Coast"/>
    <x v="382"/>
    <n v="28"/>
    <n v="38.6585736890734"/>
    <n v="41"/>
    <n v="46.042999999999999"/>
    <n v="8"/>
    <n v="7.72130088080302E-5"/>
    <n v="422.35909565464999"/>
    <n v="0.53578499145805802"/>
    <n v="30.9350037574768"/>
    <n v="290.96038913726801"/>
    <n v="0.27566424151882502"/>
    <n v="0.63550885021686498"/>
    <n v="17.730199337005601"/>
    <n v="1.11227878928184"/>
    <n v="3.4593894088662001E-2"/>
    <n v="6.1619778762178598E-5"/>
    <n v="0.68292682926829196"/>
    <n v="0.83961892804614502"/>
    <s v="{5A3AA98B-24A2-41A0-8E61-B5A0B5E2F3E7}"/>
    <n v="42891102"/>
    <s v="GEYSERVILLE 1102"/>
    <n v="756"/>
    <n v="38.697283551013697"/>
    <n v="-122.854912907742"/>
    <x v="382"/>
    <n v="8"/>
    <n v="6"/>
    <n v="1028.80290516688"/>
    <n v="948.40778643946305"/>
    <n v="80.395118727421504"/>
    <n v="948.40778643946305"/>
    <n v="80.395118727421504"/>
    <n v="4.9295823009742803E-4"/>
    <n v="6.1770407046424203E-4"/>
    <n v="1.38066334603833"/>
    <n v="5.125"/>
    <n v="2118"/>
    <n v="0.27675115270929601"/>
    <n v="383"/>
    <n v="0"/>
    <n v="0"/>
    <n v="0.58931309466767556"/>
    <n v="535"/>
    <n v="0"/>
  </r>
  <r>
    <s v="Sierra"/>
    <x v="383"/>
    <n v="342"/>
    <n v="595.91485137885797"/>
    <n v="723"/>
    <n v="732.20714999999996"/>
    <n v="146"/>
    <n v="4.8083845161284999E-5"/>
    <n v="845.76266930603094"/>
    <n v="12.875282716973601"/>
    <n v="306.26168456624703"/>
    <n v="1469.52467593452"/>
    <n v="52.303458974757298"/>
    <n v="15.840662444648199"/>
    <n v="341.46681721773803"/>
    <n v="1.40718571698828"/>
    <n v="3.4574621875011202E-2"/>
    <n v="2.9039426270072898E-4"/>
    <n v="0.47302904564315301"/>
    <n v="0.813861007334584"/>
    <s v="{90A2FAB3-9517-4F41-ABE9-643E537A58ED}"/>
    <n v="153791101"/>
    <s v="SMARTVILLE 1101"/>
    <s v="circuit_breaker"/>
    <n v="39.208473767240797"/>
    <n v="-121.302725223153"/>
    <x v="383"/>
    <n v="218"/>
    <n v="234"/>
    <n v="37252.838338876798"/>
    <n v="26180.464014382898"/>
    <n v="11072.3743244938"/>
    <n v="26009.924815732698"/>
    <n v="10888.2359099267"/>
    <n v="4.2397562354306403E-2"/>
    <n v="7.0202413935476198E-3"/>
    <n v="1.7424410859030901"/>
    <n v="4.9520547945205404"/>
    <n v="1151"/>
    <n v="5.0478947937516354"/>
    <n v="384"/>
    <n v="0"/>
    <n v="0"/>
    <n v="16.161812992676644"/>
    <n v="1521"/>
    <n v="0"/>
  </r>
  <r>
    <s v="North Coast"/>
    <x v="384"/>
    <n v="9"/>
    <n v="14.4628948400666"/>
    <n v="33"/>
    <n v="20.79636"/>
    <n v="8"/>
    <n v="7.0281304942909601E-5"/>
    <n v="402.66723186975798"/>
    <n v="1.0992869451642"/>
    <n v="25.811763495206801"/>
    <n v="146.617234296444"/>
    <n v="6.3336406601045896"/>
    <n v="10.089325308799699"/>
    <n v="244.25127410888601"/>
    <n v="1.2475110739469499"/>
    <n v="3.4451321666281898E-2"/>
    <n v="5.9879765911929799E-5"/>
    <n v="0.27272727272727199"/>
    <n v="0.69545318647255405"/>
    <s v="{45C1901D-E49E-428E-8B0F-B20AF66CAD20}"/>
    <n v="43211102"/>
    <s v="HARTLEY 1102"/>
    <n v="524"/>
    <n v="39.078838151391203"/>
    <n v="-122.93394344571399"/>
    <x v="384"/>
    <n v="52"/>
    <n v="43"/>
    <n v="10994.476078706301"/>
    <n v="7246.3624389110801"/>
    <n v="3748.1136397952901"/>
    <n v="2350.3210420729101"/>
    <n v="348.87393679013098"/>
    <n v="4.7903812729543899E-4"/>
    <n v="5.6225043954327703E-4"/>
    <n v="1.6069883155629501"/>
    <n v="4.125"/>
    <n v="2142"/>
    <n v="0.27561057333025518"/>
    <n v="385"/>
    <n v="0"/>
    <n v="0"/>
    <n v="1.4604213362338863"/>
    <n v="11"/>
    <n v="0"/>
  </r>
  <r>
    <s v="North Coast"/>
    <x v="385"/>
    <n v="206"/>
    <n v="378.696566691535"/>
    <n v="500"/>
    <n v="497.07150000000001"/>
    <n v="105"/>
    <n v="5.84494736315155E-5"/>
    <n v="484.82428213461901"/>
    <n v="3.54366907185022"/>
    <n v="196.31144912344101"/>
    <n v="1657.66716074644"/>
    <n v="21.441191140932901"/>
    <n v="6.9187105149386099"/>
    <n v="424.298737570821"/>
    <n v="1.3447745538893201"/>
    <n v="3.3977226370236001E-2"/>
    <n v="1.2352341493817199E-4"/>
    <n v="0.41199999999999998"/>
    <n v="0.76185531587616195"/>
    <s v="{5D4D8690-5B01-4EDA-9ADD-A0F82EE8F0D4}"/>
    <n v="43191102"/>
    <s v="REDBUD 1102"/>
    <s v="circuit_breaker"/>
    <n v="39.027053121422803"/>
    <n v="-122.662757186842"/>
    <x v="385"/>
    <n v="248"/>
    <n v="194"/>
    <n v="60758.4690263749"/>
    <n v="32033.491252243701"/>
    <n v="28724.977774131199"/>
    <n v="26827.5429380844"/>
    <n v="21672.913717909501"/>
    <n v="1.29699585685081E-2"/>
    <n v="6.1371947313091299E-3"/>
    <n v="1.8383328480171599"/>
    <n v="4.7619047619047601"/>
    <n v="1733"/>
    <n v="3.5676087688747802"/>
    <n v="386"/>
    <n v="0"/>
    <n v="0"/>
    <n v="16.669857182980444"/>
    <n v="689"/>
    <n v="0"/>
  </r>
  <r>
    <s v="North Coast"/>
    <x v="386"/>
    <n v="890"/>
    <n v="1207.0372883929299"/>
    <n v="1305"/>
    <n v="1408.6827000000001"/>
    <n v="203"/>
    <n v="1.29243323217138E-4"/>
    <n v="245.377969758109"/>
    <n v="2.8621338926483402"/>
    <n v="804.85869950055996"/>
    <n v="12526.6361280781"/>
    <n v="107.98326905319701"/>
    <n v="1.6148698709749101"/>
    <n v="112.145750077744"/>
    <n v="1.1593465282411901"/>
    <n v="3.3752295475658202E-2"/>
    <n v="2.4459856791400402E-4"/>
    <n v="0.68199233716475005"/>
    <n v="0.85685531223934597"/>
    <s v="{DDBF5221-9BD5-419F-9A17-E9260A89D7CD}"/>
    <n v="192321122"/>
    <s v="FORT SEWARD 1122"/>
    <s v="circuit_breaker"/>
    <n v="40.213567541646199"/>
    <n v="-123.596395668572"/>
    <x v="386"/>
    <n v="119"/>
    <n v="139"/>
    <n v="47276.825396937398"/>
    <n v="35129.881660112304"/>
    <n v="12146.9437368251"/>
    <n v="28255.366917034498"/>
    <n v="11501.2259839741"/>
    <n v="4.9653509286542802E-2"/>
    <n v="2.6236394613079E-2"/>
    <n v="1.3562216723516001"/>
    <n v="6.4285714285714199"/>
    <n v="1264"/>
    <n v="6.8517159815586153"/>
    <n v="387"/>
    <n v="0"/>
    <n v="0"/>
    <n v="17.557065596604644"/>
    <n v="1477"/>
    <n v="0"/>
  </r>
  <r>
    <s v="North Coast"/>
    <x v="387"/>
    <n v="549"/>
    <n v="930.57398238432302"/>
    <n v="1246"/>
    <n v="1149.922"/>
    <n v="235"/>
    <n v="6.6248418056118701E-5"/>
    <n v="465.404196347001"/>
    <n v="33.296248163585098"/>
    <n v="2714.3394914468099"/>
    <n v="28618.1422494252"/>
    <n v="1331.65164536718"/>
    <n v="9.7145358205396395"/>
    <n v="584.175286862642"/>
    <n v="1.5688194361138801"/>
    <n v="3.3689373610499999E-2"/>
    <n v="1.0277061250338301E-3"/>
    <n v="0.44060995184590601"/>
    <n v="0.80924965758996803"/>
    <s v="{4496154F-1DB9-4FB1-A431-4CE20A572B84}"/>
    <n v="43361103"/>
    <s v="HIGHLANDS 1103"/>
    <n v="482"/>
    <n v="38.907956274936602"/>
    <n v="-122.596144303255"/>
    <x v="387"/>
    <n v="235"/>
    <n v="159"/>
    <n v="60613.027288926198"/>
    <n v="41526.828301659698"/>
    <n v="19086.1989872665"/>
    <n v="38824.922997408998"/>
    <n v="15555.1559309473"/>
    <n v="0.24151093938295001"/>
    <n v="1.5568378243187899E-2"/>
    <n v="1.69503457629202"/>
    <n v="5.3021276595744604"/>
    <n v="399"/>
    <n v="7.9170027984675002"/>
    <n v="388"/>
    <n v="0"/>
    <n v="0"/>
    <n v="24.124681227823025"/>
    <n v="1503"/>
    <n v="0"/>
  </r>
  <r>
    <s v="Bay Area"/>
    <x v="388"/>
    <n v="85"/>
    <n v="120.55633337234499"/>
    <n v="443"/>
    <n v="337.13614000000001"/>
    <n v="22"/>
    <n v="1.6604118850822901E-4"/>
    <n v="186.17569771599099"/>
    <n v="5.2084293067455203"/>
    <n v="287.90224320674298"/>
    <n v="4140.3902539853298"/>
    <n v="59.398579322192397"/>
    <n v="0.92558325556191501"/>
    <n v="19.231697327626701"/>
    <n v="1.05541029843417"/>
    <n v="3.36605239996089E-2"/>
    <n v="4.2961080734213198E-4"/>
    <n v="0.191873589164785"/>
    <n v="0.35758947041384098"/>
    <s v="{C0D404A9-516B-476A-9629-EE9B990B6FDA}"/>
    <n v="43021102"/>
    <s v="WOODACRE 1102"/>
    <n v="851"/>
    <n v="38.005684317465203"/>
    <n v="-122.638004902589"/>
    <x v="388"/>
    <n v="26"/>
    <n v="139"/>
    <n v="8471.5858520790407"/>
    <n v="2053.4749004970599"/>
    <n v="6418.1109515819799"/>
    <n v="2053.4749004970599"/>
    <n v="6418.1109515819799"/>
    <n v="9.4514377615269006E-3"/>
    <n v="3.6529061471810499E-3"/>
    <n v="1.41830980438053"/>
    <n v="20.136363636363601"/>
    <n v="891"/>
    <n v="0.74053152799139577"/>
    <n v="389"/>
    <n v="0"/>
    <n v="0"/>
    <n v="1.2759697523967586"/>
    <n v="966"/>
    <n v="0"/>
  </r>
  <r>
    <s v="Bay Area"/>
    <x v="389"/>
    <n v="0"/>
    <n v="0"/>
    <n v="17"/>
    <n v="9.4116940000000007"/>
    <n v="3"/>
    <n v="4.5323971183582501E-5"/>
    <n v="741.45618115449997"/>
    <n v="7.0093249678611702"/>
    <n v="385.53149795532198"/>
    <n v="1311.5419464111301"/>
    <n v="14.931859880685799"/>
    <n v="11.7610619862874"/>
    <n v="697.24448649088504"/>
    <n v="1.5678466558456401"/>
    <n v="3.3608984828671501E-2"/>
    <n v="2.2786404709525699E-4"/>
    <n v="0"/>
    <n v="0"/>
    <s v="{8556DC30-45DF-483E-A1A0-A7C23CC64830}"/>
    <n v="42021102"/>
    <s v="NAPA 1102"/>
    <n v="5039"/>
    <n v="38.2581299557229"/>
    <n v="-122.338301718488"/>
    <x v="389"/>
    <n v="60"/>
    <n v="39"/>
    <n v="11754.361549367901"/>
    <n v="8769.8714546695392"/>
    <n v="2984.4900946983598"/>
    <n v="68.3437655981934"/>
    <n v="57.593140552039301"/>
    <n v="6.8359214128577096E-4"/>
    <n v="1.3597191355074699E-4"/>
    <m/>
    <n v="5.6666666666666599"/>
    <n v="1319"/>
    <n v="0.1008269544860145"/>
    <n v="390"/>
    <n v="0"/>
    <n v="0"/>
    <n v="4.2466833973515035E-2"/>
    <n v="1137"/>
    <n v="0"/>
  </r>
  <r>
    <s v="Central Valley"/>
    <x v="390"/>
    <n v="162"/>
    <n v="247.23197850082599"/>
    <n v="957"/>
    <n v="507.00098000000003"/>
    <n v="197"/>
    <n v="1.8706118590685202E-5"/>
    <n v="1707.5750783035901"/>
    <n v="98.010895333514497"/>
    <n v="4145.2700865321203"/>
    <n v="37770.215579080803"/>
    <n v="6509.3121399240199"/>
    <n v="25.970149569808999"/>
    <n v="821.54045603934799"/>
    <n v="1.74769776605712"/>
    <n v="3.3578425371811098E-2"/>
    <n v="9.6598821125125605E-4"/>
    <n v="0.16927899686520301"/>
    <n v="0.487636099198616"/>
    <s v="{079BD93C-880F-493A-A5F3-34E94A52D05E}"/>
    <n v="254061103"/>
    <s v="DUNLAP 1103"/>
    <n v="7040"/>
    <n v="36.738840735524697"/>
    <n v="-119.121722054128"/>
    <x v="390"/>
    <n v="311"/>
    <n v="302"/>
    <n v="58875.061025018003"/>
    <n v="39870.794210526903"/>
    <n v="19004.2668144911"/>
    <n v="39870.794210526903"/>
    <n v="19004.2668144911"/>
    <n v="0.19029967761649699"/>
    <n v="3.6851053623649902E-3"/>
    <n v="1.5261233240791701"/>
    <n v="4.8578680203045597"/>
    <n v="428"/>
    <n v="6.6149497982467862"/>
    <n v="391"/>
    <n v="0"/>
    <n v="0"/>
    <n v="24.774555269389314"/>
    <n v="1754"/>
    <n v="0"/>
  </r>
  <r>
    <s v="Central Valley"/>
    <x v="391"/>
    <n v="161"/>
    <n v="224.510504188563"/>
    <n v="627"/>
    <n v="435.47789999999998"/>
    <n v="157"/>
    <n v="4.8500278191255303E-5"/>
    <n v="754.32929792283596"/>
    <n v="15.9042369844944"/>
    <n v="362.61917775496801"/>
    <n v="3046.52013385482"/>
    <n v="124.213861464136"/>
    <n v="14.624119284966101"/>
    <n v="308.98363086766301"/>
    <n v="1.48094808827539"/>
    <n v="3.35647580182349E-2"/>
    <n v="4.2948245402720398E-4"/>
    <n v="0.25677830940988799"/>
    <n v="0.515549701764072"/>
    <s v="{A16C1879-E924-48DF-A54B-36A49902B835}"/>
    <n v="254452101"/>
    <s v="MARIPOSA 2101"/>
    <n v="10990"/>
    <n v="37.4965000069461"/>
    <n v="-119.811179336439"/>
    <x v="391"/>
    <n v="491"/>
    <n v="498"/>
    <n v="113771.17592187101"/>
    <n v="64117.516537298798"/>
    <n v="49653.659384573002"/>
    <n v="64117.516537298798"/>
    <n v="49653.659384573002"/>
    <n v="6.7428745282270997E-2"/>
    <n v="7.6145436760270899E-3"/>
    <n v="1.3944751812954199"/>
    <n v="3.9936305732483999"/>
    <n v="893"/>
    <n v="5.2696670088628794"/>
    <n v="392"/>
    <n v="0"/>
    <n v="0"/>
    <n v="39.840765368297895"/>
    <n v="1721"/>
    <n v="0"/>
  </r>
  <r>
    <s v="North Coast"/>
    <x v="392"/>
    <n v="2259"/>
    <n v="4104.3522462009096"/>
    <n v="3630"/>
    <n v="4739.8509999999997"/>
    <n v="369"/>
    <n v="9.6651436002764295E-5"/>
    <n v="296.17426488928601"/>
    <n v="3.3641694195030398"/>
    <n v="235.56455630963001"/>
    <n v="1793.2101532197901"/>
    <n v="9.7378007691128605"/>
    <n v="4.5829136707822702"/>
    <n v="138.01301802288299"/>
    <n v="1.18841882902109"/>
    <n v="3.3444000932958497E-2"/>
    <n v="2.0357354934519899E-4"/>
    <n v="0.62231404958677605"/>
    <n v="0.86592430477943105"/>
    <s v="{A45E0124-BCF3-4DBF-9317-CD21317A326D}"/>
    <n v="42601101"/>
    <s v="PHILO 1101"/>
    <s v="circuit_breaker"/>
    <n v="39.063952821688602"/>
    <n v="-123.437818418319"/>
    <x v="392"/>
    <n v="712"/>
    <n v="903"/>
    <n v="135354.56219554599"/>
    <n v="79786.499737346807"/>
    <n v="55568.062458199704"/>
    <n v="48254.703739976598"/>
    <n v="22956.146783913799"/>
    <n v="7.5118639708378704E-2"/>
    <n v="3.5664379885019998E-2"/>
    <n v="1.81688899787557"/>
    <n v="9.8373983739837403"/>
    <n v="1401"/>
    <n v="12.340836344261685"/>
    <n v="393"/>
    <n v="0"/>
    <n v="0"/>
    <n v="29.984073517612998"/>
    <n v="775"/>
    <n v="0"/>
  </r>
  <r>
    <s v="North Coast"/>
    <x v="393"/>
    <n v="133"/>
    <n v="181.93685628904399"/>
    <n v="290"/>
    <n v="273.92975000000001"/>
    <n v="79"/>
    <n v="7.5742783049958501E-5"/>
    <n v="428.23366831731499"/>
    <n v="1.22820653729165"/>
    <n v="273.36619570664999"/>
    <n v="3360.20931746934"/>
    <n v="9.9606773680013401"/>
    <n v="1.5028844808428701"/>
    <n v="254.543821668063"/>
    <n v="1.4178615385972999"/>
    <n v="3.3293357986931699E-2"/>
    <n v="7.7110972164052194E-5"/>
    <n v="0.458620689655172"/>
    <n v="0.66417341403025598"/>
    <s v="{08D74C7F-8D6E-4EDB-8355-DEA79828121D}"/>
    <n v="42821102"/>
    <s v="CLOVERDALE 1102"/>
    <n v="4646"/>
    <n v="38.789060302252203"/>
    <n v="-123.017083169299"/>
    <x v="393"/>
    <n v="75"/>
    <n v="40"/>
    <n v="27348.221741655401"/>
    <n v="24017.619851465501"/>
    <n v="3330.6018901898901"/>
    <n v="22119.990738374599"/>
    <n v="3120.9534130432799"/>
    <n v="6.09176680096013E-3"/>
    <n v="5.9836798609467197E-3"/>
    <n v="1.3679462878875499"/>
    <n v="3.67088607594936"/>
    <n v="2003"/>
    <n v="2.6301752809676042"/>
    <n v="394"/>
    <n v="0"/>
    <n v="0"/>
    <n v="13.744720765094563"/>
    <n v="1323"/>
    <n v="0"/>
  </r>
  <r>
    <s v="Central Coast"/>
    <x v="394"/>
    <n v="36"/>
    <n v="64.390989223529004"/>
    <n v="87"/>
    <n v="95.813800000000001"/>
    <n v="12"/>
    <n v="5.8145145885646303E-5"/>
    <n v="795.40987637390697"/>
    <n v="2.2433334290981199"/>
    <n v="25.1371783018112"/>
    <n v="65.302433252334595"/>
    <n v="0.222063065506517"/>
    <n v="16.268436173597902"/>
    <n v="149.08919709361999"/>
    <n v="1.1165191829204499"/>
    <n v="3.3288611526340502E-2"/>
    <n v="7.0378190988170194E-5"/>
    <n v="0.41379310344827502"/>
    <n v="0.672042975454755"/>
    <s v="{1B5D7998-B20D-4848-BE59-22884992869D}"/>
    <n v="83182107"/>
    <s v="LLAGAS 2107"/>
    <s v="XR188"/>
    <n v="37.0126617948562"/>
    <n v="-121.602584689197"/>
    <x v="394"/>
    <n v="150"/>
    <n v="106"/>
    <n v="18709.039547842302"/>
    <n v="9907.5766801333193"/>
    <n v="8801.4628677089895"/>
    <n v="2228.2098974338601"/>
    <n v="1043.6389593785"/>
    <n v="8.4453829185804298E-4"/>
    <n v="6.9774175062775601E-4"/>
    <n v="1.7886385895424699"/>
    <n v="7.25"/>
    <n v="2054"/>
    <n v="0.39946333831608605"/>
    <n v="395"/>
    <n v="0"/>
    <n v="0"/>
    <n v="1.3845450121783751"/>
    <n v="2131"/>
    <n v="0"/>
  </r>
  <r>
    <s v="Bay Area"/>
    <x v="395"/>
    <n v="95"/>
    <n v="111.595073995506"/>
    <n v="243"/>
    <n v="196.47901999999999"/>
    <n v="30"/>
    <n v="1.27228292452249E-4"/>
    <n v="248.916354378384"/>
    <n v="7.4989559416873997"/>
    <n v="231.73217700765599"/>
    <n v="3313.4155065508899"/>
    <n v="85.539054117925801"/>
    <n v="7.0870205807189102"/>
    <n v="137.92781874934801"/>
    <n v="1.2651179909706101"/>
    <n v="3.3119955025965299E-2"/>
    <n v="5.2023857483997403E-4"/>
    <n v="0.390946502057613"/>
    <n v="0.56797450674246497"/>
    <s v="{20AC1997-FDD9-4119-81FC-6AC3608237B2}"/>
    <n v="42711101"/>
    <s v="CALISTOGA 1101"/>
    <n v="1087"/>
    <n v="38.584612278235703"/>
    <n v="-122.672227184249"/>
    <x v="395"/>
    <n v="24"/>
    <n v="32"/>
    <n v="4177.5464991591898"/>
    <n v="3128.3884001005199"/>
    <n v="1049.1580990586699"/>
    <n v="3128.3884001005199"/>
    <n v="1049.1580990586699"/>
    <n v="1.5607157245199199E-2"/>
    <n v="3.8168487735674699E-3"/>
    <n v="1.17468498942638"/>
    <n v="8.1"/>
    <n v="775"/>
    <n v="0.99359865077895893"/>
    <n v="396"/>
    <n v="0"/>
    <n v="0"/>
    <n v="1.9438898285588602"/>
    <n v="1932"/>
    <n v="0"/>
  </r>
  <r>
    <s v="North Coast"/>
    <x v="396"/>
    <n v="430"/>
    <n v="605.43482138573995"/>
    <n v="723"/>
    <n v="762.67804000000001"/>
    <n v="152"/>
    <n v="7.8538617727692904E-5"/>
    <n v="393.08049995946698"/>
    <n v="4.5679528303408201"/>
    <n v="735.613727499638"/>
    <n v="9921.5758903313908"/>
    <n v="100.61967152313601"/>
    <n v="2.43455983205134"/>
    <n v="237.34300863115399"/>
    <n v="1.46123952536206"/>
    <n v="3.2980136052835798E-2"/>
    <n v="2.2125692123034499E-4"/>
    <n v="0.59474412171507596"/>
    <n v="0.79382752615027796"/>
    <s v="{B86F1274-5A5C-436E-B792-43E98848CB75}"/>
    <n v="42821102"/>
    <s v="CLOVERDALE 1102"/>
    <n v="672"/>
    <n v="38.823841879575703"/>
    <n v="-123.003232889431"/>
    <x v="396"/>
    <n v="168"/>
    <n v="162"/>
    <n v="55257.656371363701"/>
    <n v="36513.578175793802"/>
    <n v="18744.0781955698"/>
    <n v="35674.820464495897"/>
    <n v="17482.171574476"/>
    <n v="3.3631052027012401E-2"/>
    <n v="1.19378698946093E-2"/>
    <n v="1.4079879567110201"/>
    <n v="4.7565789473684204"/>
    <n v="1339"/>
    <n v="5.012980680031041"/>
    <n v="397"/>
    <n v="0"/>
    <n v="0"/>
    <n v="22.167298866844281"/>
    <n v="1207"/>
    <n v="0"/>
  </r>
  <r>
    <s v="Sierra"/>
    <x v="397"/>
    <n v="570"/>
    <n v="1008.99956622809"/>
    <n v="2859"/>
    <n v="1715.5927999999999"/>
    <n v="411"/>
    <n v="7.5787655502748094E-5"/>
    <n v="479.56841721353499"/>
    <n v="23.759575567333901"/>
    <n v="299.85071400024901"/>
    <n v="1583.35634291409"/>
    <n v="72.235749823006103"/>
    <n v="12.232198675600401"/>
    <n v="161.19783297374099"/>
    <n v="1.2493486697366301"/>
    <n v="3.4659559044916299E-2"/>
    <n v="8.04987911332817E-4"/>
    <n v="0.19937040923399699"/>
    <n v="0.58813465634177597"/>
    <s v="{4EADDDA4-9026-4CB9-B9C4-03D97B5E8FF0}"/>
    <n v="103191101"/>
    <s v="BANGOR 1101"/>
    <n v="1958"/>
    <n v="39.356805688809203"/>
    <n v="-121.366708534122"/>
    <x v="397"/>
    <n v="532"/>
    <n v="401"/>
    <n v="78091.474350109595"/>
    <n v="54026.2311391209"/>
    <n v="24065.243210988599"/>
    <n v="54026.2311391209"/>
    <n v="24065.243210988599"/>
    <n v="0.33085003155778703"/>
    <n v="3.1148726411629399E-2"/>
    <n v="1.7701746775931499"/>
    <n v="6.9562043795620401"/>
    <n v="497"/>
    <n v="14.245078767460599"/>
    <n v="398"/>
    <n v="0"/>
    <n v="0"/>
    <n v="33.570333269146694"/>
    <n v="1828"/>
    <n v="0"/>
  </r>
  <r>
    <s v="North Valley"/>
    <x v="397"/>
    <n v="50"/>
    <n v="67.049867848046802"/>
    <n v="160"/>
    <n v="107.82834"/>
    <n v="28"/>
    <n v="7.6549153748471394E-5"/>
    <n v="129.72488014299799"/>
    <n v="4.6434130813771199"/>
    <n v="160.19012766083"/>
    <n v="696.560709281762"/>
    <n v="8.2746216808136595"/>
    <n v="3.7887168127511202"/>
    <n v="92.103831428768302"/>
    <n v="1.06921617899622"/>
    <n v="7.8782874000061197E-3"/>
    <n v="2.64061765310685E-4"/>
    <n v="0.3125"/>
    <n v="0.62182046671834601"/>
    <s v="{4EADDDA4-9026-4CB9-B9C4-03D97B5E8FF0}"/>
    <n v="103191101"/>
    <s v="BANGOR 1101"/>
    <n v="1958"/>
    <n v="39.356805688809203"/>
    <n v="-121.366708534122"/>
    <x v="397"/>
    <n v="532"/>
    <n v="401"/>
    <n v="78091.474350109595"/>
    <n v="54026.2311391209"/>
    <n v="24065.243210988599"/>
    <n v="54026.2311391209"/>
    <n v="24065.243210988599"/>
    <n v="7.3937294286992002E-3"/>
    <n v="2.1433763049571999E-3"/>
    <n v="1.3409973569609299"/>
    <n v="5.71428571428571"/>
    <n v="1210"/>
    <n v="0.22059204720017134"/>
    <n v="398"/>
    <n v="0"/>
    <n v="0"/>
    <n v="33.570333269146694"/>
    <n v="1761"/>
    <n v="0"/>
  </r>
  <r>
    <s v="North Coast"/>
    <x v="398"/>
    <n v="330"/>
    <n v="448.05380022501902"/>
    <n v="665"/>
    <n v="574.58159999999998"/>
    <n v="176"/>
    <n v="5.2679617335177798E-5"/>
    <n v="770.17689746869996"/>
    <n v="5.5474820521650496"/>
    <n v="961.68253834418397"/>
    <n v="12908.4685991323"/>
    <n v="154.483872540471"/>
    <n v="10.5617206177029"/>
    <n v="411.23546055361498"/>
    <n v="1.4414219598878499"/>
    <n v="3.2907332374958798E-2"/>
    <n v="1.78967033450095E-4"/>
    <n v="0.49624060150375898"/>
    <n v="0.77979141187745604"/>
    <s v="{03A33F3F-5506-459A-89E7-ACD76DFFDD38}"/>
    <n v="42251101"/>
    <s v="HOPLAND 1101"/>
    <n v="4626"/>
    <n v="38.971114344811198"/>
    <n v="-123.113423265842"/>
    <x v="398"/>
    <n v="315"/>
    <n v="318"/>
    <n v="78618.189127440797"/>
    <n v="49646.9813434186"/>
    <n v="28971.207784022001"/>
    <n v="40127.547954466601"/>
    <n v="18922.336378365399"/>
    <n v="3.1498197887216799E-2"/>
    <n v="9.2716126509912993E-3"/>
    <n v="1.35773878856066"/>
    <n v="3.7784090909090899"/>
    <n v="1491"/>
    <n v="5.7916904979927484"/>
    <n v="399"/>
    <n v="0"/>
    <n v="0"/>
    <n v="24.934094600014866"/>
    <n v="1092"/>
    <n v="0"/>
  </r>
  <r>
    <s v="Sierra"/>
    <x v="399"/>
    <n v="336"/>
    <n v="582.59486396626903"/>
    <n v="1145"/>
    <n v="909.64293999999995"/>
    <n v="112"/>
    <n v="7.2373056484918501E-5"/>
    <n v="467.931567796168"/>
    <n v="15.193098518600699"/>
    <n v="72.088955539485596"/>
    <n v="312.10373002442498"/>
    <n v="10.8951321793581"/>
    <n v="16.039843787114101"/>
    <n v="105.4061052588"/>
    <n v="1.2683114718113599"/>
    <n v="3.2801390116274101E-2"/>
    <n v="5.6677750069716003E-4"/>
    <n v="0.29344978165938801"/>
    <n v="0.64046543492026797"/>
    <s v="{9E584244-489D-49B0-8EC4-8B40DD374169}"/>
    <n v="152561103"/>
    <s v="PENRYN 1103"/>
    <n v="51658"/>
    <n v="38.854674764258299"/>
    <n v="-121.150544474846"/>
    <x v="399"/>
    <n v="187"/>
    <n v="145"/>
    <n v="22936.6149330392"/>
    <n v="14037.609660616999"/>
    <n v="8899.0052724222296"/>
    <n v="12333.313053247"/>
    <n v="8390.1454569951893"/>
    <n v="6.3479080078082006E-2"/>
    <n v="8.1057823263108696E-3"/>
    <n v="1.7339132856138899"/>
    <n v="10.223214285714199"/>
    <n v="716"/>
    <n v="3.6737556930226996"/>
    <n v="400"/>
    <n v="0"/>
    <n v="0"/>
    <n v="7.663563065209142"/>
    <n v="640"/>
    <n v="0"/>
  </r>
  <r>
    <s v="Central Valley"/>
    <x v="400"/>
    <n v="113"/>
    <n v="178.86357414198699"/>
    <n v="433"/>
    <n v="313.92635999999999"/>
    <n v="103"/>
    <n v="5.3229448594632098E-5"/>
    <n v="566.40355050703101"/>
    <n v="11.568229330136701"/>
    <n v="253.45870336663401"/>
    <n v="1756.0750378908001"/>
    <n v="42.877858707104899"/>
    <n v="12.629328145130099"/>
    <n v="294.8594101841"/>
    <n v="1.49138671217612"/>
    <n v="3.2753212473325299E-2"/>
    <n v="2.7581000694909698E-4"/>
    <n v="0.26096997690531099"/>
    <n v="0.56976283713280196"/>
    <s v="{3D247DD8-C725-4A26-BE65-60FA26890CB2}"/>
    <n v="254421103"/>
    <s v="OAKHURST 1103"/>
    <n v="10570"/>
    <n v="37.370829026049499"/>
    <n v="-119.63302972688"/>
    <x v="400"/>
    <n v="129"/>
    <n v="112"/>
    <n v="24532.872248206699"/>
    <n v="15685.0936051149"/>
    <n v="8847.7786430917495"/>
    <n v="15685.0936051149"/>
    <n v="8847.7786430917495"/>
    <n v="2.8408430715757001E-2"/>
    <n v="5.4826332052471099E-3"/>
    <n v="1.5828634879821899"/>
    <n v="4.2038834951456296"/>
    <n v="1185"/>
    <n v="3.3735808847525059"/>
    <n v="401"/>
    <n v="0"/>
    <n v="0"/>
    <n v="9.7462622985038507"/>
    <n v="839"/>
    <n v="0"/>
  </r>
  <r>
    <s v="North Coast"/>
    <x v="401"/>
    <n v="188"/>
    <n v="300.65086769845999"/>
    <n v="525"/>
    <n v="389.52730000000003"/>
    <n v="134"/>
    <n v="8.3306074110854503E-5"/>
    <n v="506.92424189519397"/>
    <n v="2.62089615760669"/>
    <n v="880.588700156286"/>
    <n v="6535.4577671758798"/>
    <n v="38.9418557462417"/>
    <n v="8.4421146698017999"/>
    <n v="800.72025382863501"/>
    <n v="1.5484084033254299"/>
    <n v="3.27495393418476E-2"/>
    <n v="1.58265945211298E-4"/>
    <n v="0.35809523809523802"/>
    <n v="0.77183513834643303"/>
    <s v="{F5CA881C-11A8-4857-9165-F7C1423FEF9F}"/>
    <n v="43141103"/>
    <s v="MIDDLETOWN 1103"/>
    <n v="830"/>
    <n v="38.756121877209097"/>
    <n v="-122.605151579188"/>
    <x v="401"/>
    <n v="254"/>
    <n v="187"/>
    <n v="83433.122231691697"/>
    <n v="62352.333902610997"/>
    <n v="21080.788329080598"/>
    <n v="40504.506950347801"/>
    <n v="12641.1255696272"/>
    <n v="2.1207636658313999E-2"/>
    <n v="1.1163013930854501E-2"/>
    <n v="1.5992067430769099"/>
    <n v="3.9179104477611899"/>
    <n v="1550"/>
    <n v="4.3884382718075781"/>
    <n v="402"/>
    <n v="0"/>
    <n v="0"/>
    <n v="25.168325988244565"/>
    <n v="513"/>
    <n v="0"/>
  </r>
  <r>
    <s v="Sierra"/>
    <x v="402"/>
    <n v="64"/>
    <n v="164.446881348847"/>
    <n v="323"/>
    <n v="247.12620000000001"/>
    <n v="78"/>
    <n v="6.6400482981594105E-5"/>
    <n v="451.47218789010202"/>
    <n v="114.445559217278"/>
    <n v="349.53455390609201"/>
    <n v="1928.6731153696001"/>
    <n v="440.60158572313799"/>
    <n v="13.1198660675675"/>
    <n v="323.33248253090198"/>
    <n v="1.24880870947471"/>
    <n v="3.2552960961956298E-2"/>
    <n v="4.0496299759324398E-3"/>
    <n v="0.19814241486068099"/>
    <n v="0.66543684047254203"/>
    <s v="{398A55C4-A233-41E8-986A-9CEE99885341}"/>
    <n v="153612105"/>
    <s v="CLARKSVILLE 2105"/>
    <n v="75884"/>
    <n v="38.655272151529303"/>
    <n v="-121.051103035708"/>
    <x v="402"/>
    <n v="132"/>
    <n v="73"/>
    <n v="24976.811986984001"/>
    <n v="18035.327469341999"/>
    <n v="6941.4845176419703"/>
    <n v="17165.494278365499"/>
    <n v="6941.4845176419703"/>
    <n v="0.31587113812272999"/>
    <n v="5.1792376725643399E-3"/>
    <n v="2.5694825210757299"/>
    <n v="4.1410256410256396"/>
    <n v="58"/>
    <n v="2.5391309550325913"/>
    <n v="403"/>
    <n v="0"/>
    <n v="0"/>
    <n v="10.666140345242248"/>
    <n v="1240"/>
    <n v="0"/>
  </r>
  <r>
    <s v="North Coast"/>
    <x v="403"/>
    <n v="995"/>
    <n v="1334.4845865513901"/>
    <n v="1767"/>
    <n v="1787.86"/>
    <n v="247"/>
    <n v="6.3247767551957606E-5"/>
    <n v="470.19907096654998"/>
    <n v="3.7735243194618602"/>
    <n v="196.81194114710101"/>
    <n v="2393.7681032368901"/>
    <n v="19.570959633055399"/>
    <n v="2.9541578660210299"/>
    <n v="146.13271009063001"/>
    <n v="1.3353874813689799"/>
    <n v="3.2467829986589203E-2"/>
    <n v="1.6479369829877001E-4"/>
    <n v="0.56310130164119898"/>
    <n v="0.74641448294899904"/>
    <s v="{EFFBC73B-5CF0-4391-8D52-00A9D7379A46}"/>
    <n v="42821101"/>
    <s v="CLOVERDALE 1101"/>
    <n v="112"/>
    <n v="38.802128172897604"/>
    <n v="-123.018206330989"/>
    <x v="403"/>
    <n v="444"/>
    <n v="1077"/>
    <n v="99513.907866192996"/>
    <n v="43621.7133612006"/>
    <n v="55892.194504992498"/>
    <n v="30254.975755768799"/>
    <n v="14059.7953909725"/>
    <n v="4.0704043479796198E-2"/>
    <n v="1.5622198585333501E-2"/>
    <n v="1.34119053924763"/>
    <n v="7.1538461538461497"/>
    <n v="1532"/>
    <n v="8.0195540066875335"/>
    <n v="404"/>
    <n v="0"/>
    <n v="0"/>
    <n v="18.799564540337816"/>
    <n v="812"/>
    <n v="0"/>
  </r>
  <r>
    <s v="Bay Area"/>
    <x v="404"/>
    <n v="19"/>
    <n v="23.473025125133201"/>
    <n v="73"/>
    <n v="49.877293000000002"/>
    <n v="14"/>
    <n v="1.9449170654947201E-5"/>
    <n v="1321.3620856540499"/>
    <n v="0.187874433584511"/>
    <n v="86.710013896226798"/>
    <n v="260.81534752249701"/>
    <n v="2.5806910256505899E-2"/>
    <n v="16.029867630984398"/>
    <n v="944.58915267671796"/>
    <n v="1.5074273092406101"/>
    <n v="3.24538178133532E-2"/>
    <n v="1.5808529385351099E-5"/>
    <n v="0.26027397260273899"/>
    <n v="0.47061546218682099"/>
    <s v="{61DFA90A-EDB2-455B-85E4-E1B3C2D31605}"/>
    <n v="14241101"/>
    <s v="SUNOL 1101"/>
    <s v="MR169"/>
    <n v="37.589184792758203"/>
    <n v="-121.870058176485"/>
    <x v="404"/>
    <n v="128"/>
    <n v="43"/>
    <n v="16562.701122360799"/>
    <n v="14971.435510363501"/>
    <n v="1591.2656119973301"/>
    <n v="4614.9373706463502"/>
    <n v="280.78593423563098"/>
    <n v="2.21319411394915E-4"/>
    <n v="2.7228838916926098E-4"/>
    <n v="1.2354223750070099"/>
    <n v="5.21428571428571"/>
    <n v="2687"/>
    <n v="0.45435344938694477"/>
    <n v="405"/>
    <n v="0"/>
    <n v="0"/>
    <n v="2.8675882489358933"/>
    <n v="2014"/>
    <n v="0"/>
  </r>
  <r>
    <s v="Bay Area"/>
    <x v="405"/>
    <n v="1"/>
    <n v="1.2277136794000301"/>
    <n v="1"/>
    <n v="1.2277137"/>
    <n v="1"/>
    <n v="1.5376248484244499E-5"/>
    <n v="2075.1509211623302"/>
    <n v="25.0077800750732"/>
    <n v="631.37799072265602"/>
    <n v="3258.51635742187"/>
    <n v="81.488265991210895"/>
    <n v="22.920354843139599"/>
    <n v="1152.36376953125"/>
    <n v="1.6415929794311499"/>
    <n v="3.1908036206101102E-2"/>
    <n v="3.8452583248727002E-4"/>
    <n v="1"/>
    <n v="0.99999997987384603"/>
    <s v="{0F972632-618F-44CB-A965-3BB4F6195935}"/>
    <n v="14662106"/>
    <s v="TASSAJARA 2106"/>
    <s v="circuit_breaker"/>
    <n v="37.799798726304701"/>
    <n v="-121.90794371393901"/>
    <x v="405"/>
    <n v="103"/>
    <n v="60"/>
    <n v="10639.754228747701"/>
    <n v="5000.9316941854504"/>
    <n v="5638.8225345622895"/>
    <n v="809.59564570269197"/>
    <n v="1676.06634537383"/>
    <n v="3.8452583248727002E-4"/>
    <n v="1.5376248484244499E-5"/>
    <n v="1.2277136794000301"/>
    <n v="1"/>
    <n v="962"/>
    <n v="3.1908036206101102E-2"/>
    <n v="406"/>
    <n v="0"/>
    <n v="0"/>
    <n v="0.50305925596592738"/>
    <n v="2692"/>
    <n v="0"/>
  </r>
  <r>
    <s v="Bay Area"/>
    <x v="406"/>
    <n v="154"/>
    <n v="252.31959469790601"/>
    <n v="1226"/>
    <n v="900.40350000000001"/>
    <n v="111"/>
    <n v="6.4226360402310105E-5"/>
    <n v="581.94394566649203"/>
    <n v="2.44365681390317"/>
    <n v="85.727971346771398"/>
    <n v="370.81607729418403"/>
    <n v="2.3515702919698298"/>
    <n v="9.7496612312625004"/>
    <n v="252.546225254533"/>
    <n v="1.1899266457772399"/>
    <n v="3.1745149427325099E-2"/>
    <n v="9.4955866963879703E-5"/>
    <n v="0.125611745513866"/>
    <n v="0.28022946794419401"/>
    <s v="{B814E637-1BB9-4F04-B0A4-F99C92D5342E}"/>
    <n v="14232108"/>
    <s v="SAN RAMON 2108"/>
    <s v="circuit_breaker"/>
    <n v="37.744973069472401"/>
    <n v="-121.937605454002"/>
    <x v="406"/>
    <n v="175"/>
    <n v="159"/>
    <n v="28492.384554574201"/>
    <n v="15307.4291810263"/>
    <n v="13184.9553735479"/>
    <n v="13911.3335317976"/>
    <n v="13074.769202339899"/>
    <n v="1.05401012329906E-2"/>
    <n v="7.1291260046564197E-3"/>
    <n v="1.6384389266097801"/>
    <n v="11.045045045045001"/>
    <n v="1881"/>
    <n v="3.5237115864330861"/>
    <n v="407"/>
    <n v="0"/>
    <n v="0"/>
    <n v="8.6440992279866062"/>
    <n v="2748"/>
    <n v="0"/>
  </r>
  <r>
    <s v="North Coast"/>
    <x v="407"/>
    <n v="225"/>
    <n v="372.52132733846003"/>
    <n v="441"/>
    <n v="456.71118000000001"/>
    <n v="80"/>
    <n v="5.7404283393225297E-5"/>
    <n v="538.467164202503"/>
    <n v="2.1160701562645601"/>
    <n v="307.496858214307"/>
    <n v="5208.0240117827598"/>
    <n v="63.839113989800502"/>
    <n v="12.0857854675036"/>
    <n v="158.83194544464399"/>
    <n v="1.2737002223730101"/>
    <n v="3.1715197849353297E-2"/>
    <n v="9.3707903660102099E-5"/>
    <n v="0.51020408163265296"/>
    <n v="0.81566062385481197"/>
    <s v="{CE237446-8B77-4B6F-A151-0796DF2727A1}"/>
    <n v="43211101"/>
    <s v="HARTLEY 1101"/>
    <n v="1306"/>
    <n v="39.060862618346697"/>
    <n v="-122.93215376378799"/>
    <x v="407"/>
    <n v="187"/>
    <n v="142"/>
    <n v="31619.324954965399"/>
    <n v="20418.472984624001"/>
    <n v="11200.8519703413"/>
    <n v="15400.0788368701"/>
    <n v="8155.6699504830804"/>
    <n v="7.4966322928081697E-3"/>
    <n v="4.5923426714580204E-3"/>
    <n v="1.65565034372649"/>
    <n v="5.5125000000000002"/>
    <n v="1887"/>
    <n v="2.5372158279482635"/>
    <n v="408"/>
    <n v="0"/>
    <n v="0"/>
    <n v="9.5691623869448108"/>
    <n v="57"/>
    <n v="0"/>
  </r>
  <r>
    <s v="North Valley"/>
    <x v="408"/>
    <n v="19"/>
    <n v="28.606621131679599"/>
    <n v="38"/>
    <n v="34.912439999999997"/>
    <n v="13"/>
    <n v="6.1601070578595101E-5"/>
    <n v="615.95634770653601"/>
    <n v="5.9894472238691703E-2"/>
    <n v="1693.13706359863"/>
    <n v="6767.0806884765598"/>
    <n v="0.43156758379815702"/>
    <n v="2.0156569022398698"/>
    <n v="1686.1767484224699"/>
    <n v="1.6431245803832999"/>
    <n v="3.1673845620753198E-2"/>
    <n v="1.7140556623831302E-5"/>
    <n v="0.5"/>
    <n v="0.81938186229469001"/>
    <s v="{CE87ED54-B441-462F-AE1C-C4DF9A1FDFBB}"/>
    <n v="103461102"/>
    <s v="PANORAMA 1102"/>
    <n v="1632"/>
    <n v="40.404461678600697"/>
    <n v="-122.121656999979"/>
    <x v="408"/>
    <n v="23"/>
    <n v="17"/>
    <n v="14347.730837413101"/>
    <n v="13751.6317611909"/>
    <n v="596.09907622217202"/>
    <n v="13751.6317611909"/>
    <n v="596.09907622217202"/>
    <n v="2.2282723610980799E-4"/>
    <n v="8.0081391752173604E-4"/>
    <n v="1.50561163850945"/>
    <n v="2.9230769230769198"/>
    <n v="2664"/>
    <n v="0.41175999306979155"/>
    <n v="409"/>
    <n v="0"/>
    <n v="0"/>
    <n v="8.5448651790829508"/>
    <n v="1257"/>
    <n v="0"/>
  </r>
  <r>
    <s v="Sierra"/>
    <x v="409"/>
    <n v="2"/>
    <n v="5.2733253838105902"/>
    <n v="12"/>
    <n v="9.8306850000000008"/>
    <n v="2"/>
    <n v="1.44245473165938E-5"/>
    <n v="2192.6380654157801"/>
    <n v="25.8402385711669"/>
    <n v="105.63738250732401"/>
    <n v="410.433990478515"/>
    <n v="10.605712890625"/>
    <n v="28.911504745483398"/>
    <n v="1620.18920898437"/>
    <n v="1.91150438785552"/>
    <n v="3.1627811522754602E-2"/>
    <n v="1.5016027009551099E-4"/>
    <n v="0.16666666666666599"/>
    <n v="0.53641486480251399"/>
    <s v="{463CEDCD-A864-4BE7-A495-4562C479EEC4}"/>
    <n v="63642113"/>
    <s v="PEABODY 2113"/>
    <s v="circuit_breaker"/>
    <n v="38.285486219769901"/>
    <n v="-121.9703901713"/>
    <x v="409"/>
    <n v="103"/>
    <n v="67"/>
    <n v="12520.9952091943"/>
    <n v="9790.3302371382797"/>
    <n v="2730.6649720560599"/>
    <n v="1530.54088719533"/>
    <n v="310.020597956438"/>
    <n v="3.0032054019102301E-4"/>
    <n v="2.8849094633187599E-5"/>
    <n v="2.6366626919052898"/>
    <n v="6"/>
    <n v="1591"/>
    <n v="6.3255623045509204E-2"/>
    <n v="410"/>
    <n v="0"/>
    <n v="0"/>
    <n v="0.95103372161744948"/>
    <n v="158"/>
    <n v="0"/>
  </r>
  <r>
    <s v="Central Valley"/>
    <x v="410"/>
    <n v="56"/>
    <n v="82.572151107558497"/>
    <n v="145"/>
    <n v="120.13227999999999"/>
    <n v="41"/>
    <n v="7.6754724077323806E-5"/>
    <n v="405.94630261858998"/>
    <n v="55.031933463364801"/>
    <n v="393.059537113923"/>
    <n v="2626.8666035342899"/>
    <n v="298.29979179914301"/>
    <n v="12.544787209844401"/>
    <n v="261.61616998947198"/>
    <n v="1.2912259799678101"/>
    <n v="3.1508360742799703E-2"/>
    <n v="1.79721120547383E-3"/>
    <n v="0.38620689655172402"/>
    <n v="0.68734358640472604"/>
    <s v="{79D3DE13-EDFE-4798-9C48-8D9438D496D5}"/>
    <n v="162161101"/>
    <s v="ELECTRA 1101"/>
    <n v="1238"/>
    <n v="38.357190970765899"/>
    <n v="-120.75932785267599"/>
    <x v="410"/>
    <n v="170"/>
    <n v="388"/>
    <n v="26947.2988187398"/>
    <n v="11276.5468942015"/>
    <n v="15670.751924538299"/>
    <n v="5695.7640997651897"/>
    <n v="2446.82841104729"/>
    <n v="7.3685659424427202E-2"/>
    <n v="3.14694368717027E-3"/>
    <n v="1.47450269834926"/>
    <n v="3.5365853658536501"/>
    <n v="196"/>
    <n v="1.2918427904547878"/>
    <n v="411"/>
    <n v="0"/>
    <n v="0"/>
    <n v="3.5391826344351958"/>
    <n v="1091"/>
    <n v="0"/>
  </r>
  <r>
    <s v="North Coast"/>
    <x v="411"/>
    <n v="1923"/>
    <n v="2589.1202111478001"/>
    <n v="4267"/>
    <n v="3848.1095999999998"/>
    <n v="425"/>
    <n v="8.7692921447074594E-5"/>
    <n v="529.17235577143697"/>
    <n v="13.0861882521583"/>
    <n v="215.22463441132899"/>
    <n v="1841.65346361551"/>
    <n v="90.282198677933593"/>
    <n v="9.1902862522751203"/>
    <n v="157.28734129130899"/>
    <n v="1.20245185178868"/>
    <n v="3.1347337891898697E-2"/>
    <n v="6.2811822162704299E-4"/>
    <n v="0.450667916569018"/>
    <n v="0.67282912063352796"/>
    <s v="{82FFCF9A-29C9-4CD0-A5CE-AFFBFF95F55A}"/>
    <n v="42561107"/>
    <s v="FULTON 1107"/>
    <n v="214"/>
    <n v="38.503066362571502"/>
    <n v="-122.735483519108"/>
    <x v="411"/>
    <n v="490"/>
    <n v="506"/>
    <n v="86068.329187929106"/>
    <n v="48113.3549555184"/>
    <n v="37954.974232410699"/>
    <n v="48113.3549555184"/>
    <n v="37954.974232410699"/>
    <n v="0.26695024419149299"/>
    <n v="3.72694916150067E-2"/>
    <n v="1.3463963656514799"/>
    <n v="10.039999999999999"/>
    <n v="642"/>
    <n v="13.322618604056945"/>
    <n v="412"/>
    <n v="0"/>
    <n v="0"/>
    <n v="29.896243482065426"/>
    <n v="1348"/>
    <n v="0"/>
  </r>
  <r>
    <s v="North Coast"/>
    <x v="412"/>
    <n v="6"/>
    <n v="18.888678964845202"/>
    <n v="17"/>
    <n v="23.129393"/>
    <n v="10"/>
    <n v="5.6692551152082102E-5"/>
    <n v="639.12392926906205"/>
    <n v="17.521501541137599"/>
    <n v="2187.6669049944198"/>
    <n v="8905.5914132254402"/>
    <n v="234.978143692016"/>
    <n v="13.4853978812694"/>
    <n v="390.72533159255897"/>
    <n v="1.26349556446075"/>
    <n v="3.1337491449386197E-2"/>
    <n v="7.5653858730220195E-4"/>
    <n v="0.35294117647058798"/>
    <n v="0.81665261479136697"/>
    <s v="{4B1C4FCD-287E-4417-8568-2D11E983B37F}"/>
    <n v="42271105"/>
    <s v="COTATI 1105"/>
    <n v="616"/>
    <n v="38.310223372809901"/>
    <n v="-122.851800079073"/>
    <x v="412"/>
    <n v="248"/>
    <n v="281"/>
    <n v="70168.442833370602"/>
    <n v="49321.001030271502"/>
    <n v="20847.441803098998"/>
    <n v="2435.4450411561002"/>
    <n v="2413.2035231807399"/>
    <n v="7.5653858730220201E-3"/>
    <n v="5.6692551152082095E-4"/>
    <n v="3.1481131608075299"/>
    <n v="1.7"/>
    <n v="529"/>
    <n v="0.31337491449386196"/>
    <n v="413"/>
    <n v="0"/>
    <n v="0"/>
    <n v="1.5133149206682071"/>
    <n v="334"/>
    <n v="0"/>
  </r>
  <r>
    <s v="Central Valley"/>
    <x v="413"/>
    <n v="19"/>
    <n v="36.2761296654228"/>
    <n v="140"/>
    <n v="78.824684000000005"/>
    <n v="52"/>
    <n v="2.3838062151508601E-5"/>
    <n v="1331.8405367171799"/>
    <n v="18.514528156867101"/>
    <n v="1638.1004964204899"/>
    <n v="16602.2178556002"/>
    <n v="1003.05178036392"/>
    <n v="6.4586878659275202"/>
    <n v="1127.9383842008001"/>
    <n v="1.7760806817274799"/>
    <n v="3.13295993691095E-2"/>
    <n v="1.9177108694060701E-4"/>
    <n v="0.13571428571428501"/>
    <n v="0.46021281353416899"/>
    <s v="{C6F77565-3ECF-49F4-A49E-50D716B67BE9}"/>
    <n v="252192105"/>
    <s v="BEAR VALLEY 2105"/>
    <n v="9570"/>
    <n v="37.715641200477201"/>
    <n v="-120.202573171244"/>
    <x v="413"/>
    <n v="78"/>
    <n v="58"/>
    <n v="20050.173999095001"/>
    <n v="12951.799652412399"/>
    <n v="7098.3743466826099"/>
    <n v="12951.799652412399"/>
    <n v="7098.3743466826099"/>
    <n v="9.9720965209115706E-3"/>
    <n v="1.23957923187845E-3"/>
    <n v="1.90926998239067"/>
    <n v="2.6923076923076898"/>
    <n v="1443"/>
    <n v="1.6291391671936939"/>
    <n v="414"/>
    <n v="0"/>
    <n v="0"/>
    <n v="8.0478727018191449"/>
    <n v="168"/>
    <n v="0"/>
  </r>
  <r>
    <s v="North Coast"/>
    <x v="414"/>
    <n v="972"/>
    <n v="1905.5171903314399"/>
    <n v="1054"/>
    <n v="1941.5118"/>
    <n v="91"/>
    <n v="2.93779229200931E-4"/>
    <n v="99.579826654097999"/>
    <n v="0.29036868473618099"/>
    <n v="149.74187007885001"/>
    <n v="2248.8447452973201"/>
    <n v="2.1119117968480601"/>
    <n v="0.21042011350720799"/>
    <n v="20.696939190327701"/>
    <n v="1.0765583973664501"/>
    <n v="3.1305337888512398E-2"/>
    <n v="1.9019617362307499E-4"/>
    <n v="0.92220113851992402"/>
    <n v="0.98146050426678599"/>
    <s v="{BF5AD074-5FDE-42FF-9EE4-EC1E7EF14392}"/>
    <n v="192221102"/>
    <s v="GARBERVILLE 1102"/>
    <n v="56048"/>
    <n v="40.1476812612269"/>
    <n v="-124.019586269043"/>
    <x v="414"/>
    <n v="32"/>
    <n v="13"/>
    <n v="9253.7444894155906"/>
    <n v="7998.8346107376301"/>
    <n v="1254.90987867795"/>
    <n v="7998.8346107376301"/>
    <n v="1254.90987867795"/>
    <n v="1.7307851799699799E-2"/>
    <n v="2.6733909857284702E-2"/>
    <n v="1.9604086320282299"/>
    <n v="11.5824175824175"/>
    <n v="1450"/>
    <n v="2.8487857478546283"/>
    <n v="415"/>
    <n v="0"/>
    <n v="0"/>
    <n v="4.9702438609086519"/>
    <n v="297"/>
    <n v="0"/>
  </r>
  <r>
    <s v="North Coast"/>
    <x v="415"/>
    <n v="663"/>
    <n v="1078.7348324582199"/>
    <n v="1764"/>
    <n v="1624.5479"/>
    <n v="200"/>
    <n v="2.00391404050606E-4"/>
    <n v="202.08409313971299"/>
    <n v="2.2083773283517698"/>
    <n v="264.248822434094"/>
    <n v="3066.7038791314799"/>
    <n v="11.689739477375699"/>
    <n v="2.7097165350173502"/>
    <n v="98.946338217194906"/>
    <n v="1.1750221246480901"/>
    <n v="3.1246570491189399E-2"/>
    <n v="2.7997747594919698E-4"/>
    <n v="0.37585034013605401"/>
    <n v="0.66402158078673601"/>
    <s v="{221BC5D9-51C0-467D-BFB7-19AAD7C5E6CD}"/>
    <n v="192221102"/>
    <s v="GARBERVILLE 1102"/>
    <n v="4744"/>
    <n v="40.278569504591204"/>
    <n v="-124.244161498171"/>
    <x v="415"/>
    <n v="212"/>
    <n v="265"/>
    <n v="42826.340589293402"/>
    <n v="32668.231707008101"/>
    <n v="10158.1088822852"/>
    <n v="26935.390089263299"/>
    <n v="7920.6505496680702"/>
    <n v="5.5995495189839498E-2"/>
    <n v="4.00782808101212E-2"/>
    <n v="1.6270510293487599"/>
    <n v="8.82"/>
    <n v="1177"/>
    <n v="6.2493140982378801"/>
    <n v="416"/>
    <n v="0"/>
    <n v="0"/>
    <n v="16.736870275155624"/>
    <n v="5"/>
    <n v="0"/>
  </r>
  <r>
    <s v="Central Valley"/>
    <x v="416"/>
    <n v="38"/>
    <n v="98.681488072703701"/>
    <n v="166"/>
    <n v="132.7997"/>
    <n v="28"/>
    <n v="9.3101196268565001E-5"/>
    <n v="459.58489472266598"/>
    <n v="3.3110534995794199"/>
    <n v="13.2323515547646"/>
    <n v="62.553185916609202"/>
    <n v="1.3337331024891199"/>
    <n v="10.1916086931845"/>
    <n v="247.04608830170901"/>
    <n v="1.16664032425199"/>
    <n v="3.1244283409922299E-2"/>
    <n v="1.3164765011554501E-4"/>
    <n v="0.22891566265060201"/>
    <n v="0.74308518506468002"/>
    <s v="{6748E8F4-5236-4133-9E21-482CCE2EC069}"/>
    <n v="162991103"/>
    <s v="CORRAL 1103"/>
    <n v="13474"/>
    <n v="38.111824723764101"/>
    <n v="-120.866053360889"/>
    <x v="416"/>
    <n v="153"/>
    <n v="327"/>
    <n v="29718.9933327086"/>
    <n v="11606.596277741901"/>
    <n v="18112.397054966699"/>
    <n v="3896.5378398307698"/>
    <n v="7338.3066763442903"/>
    <n v="3.68613420323526E-3"/>
    <n v="2.6068334955198199E-3"/>
    <n v="2.5968812650711501"/>
    <n v="5.9285714285714199"/>
    <n v="1693"/>
    <n v="0.87483993547782435"/>
    <n v="417"/>
    <n v="0"/>
    <n v="0"/>
    <n v="2.4211956140734854"/>
    <n v="1035"/>
    <n v="0"/>
  </r>
  <r>
    <s v="Sierra"/>
    <x v="417"/>
    <n v="281"/>
    <n v="385.592372754466"/>
    <n v="519"/>
    <n v="495.37621999999999"/>
    <n v="51"/>
    <n v="1.2888400612841801E-4"/>
    <n v="885.53235813986998"/>
    <n v="11.9208846646361"/>
    <n v="766.58226880842199"/>
    <n v="10182.7037352436"/>
    <n v="282.04725455542598"/>
    <n v="1.9192260867167299"/>
    <n v="349.96956709319397"/>
    <n v="1.65521429099288"/>
    <n v="0.10861119236736901"/>
    <n v="8.3772998398194795E-4"/>
    <n v="0.54142581888246599"/>
    <n v="0.77838288686357604"/>
    <s v="{B35DE979-0877-4DCD-A99D-B482E8F19A15}"/>
    <n v="103201102"/>
    <s v="CHALLENGE 1102"/>
    <n v="1064"/>
    <n v="39.481956645453501"/>
    <n v="-121.241877188307"/>
    <x v="417"/>
    <n v="266"/>
    <n v="224"/>
    <n v="47056.516049579302"/>
    <n v="32164.566881916398"/>
    <n v="14891.9491676628"/>
    <n v="32164.566881916398"/>
    <n v="14891.9491676628"/>
    <n v="4.2724229183079297E-2"/>
    <n v="6.5730843125493196E-3"/>
    <n v="1.3722148496600199"/>
    <n v="10.176470588235199"/>
    <n v="478"/>
    <n v="5.5391708107358193"/>
    <n v="418"/>
    <n v="0"/>
    <n v="0"/>
    <n v="19.986129087983276"/>
    <n v="484"/>
    <n v="0"/>
  </r>
  <r>
    <s v="North Valley"/>
    <x v="417"/>
    <n v="1456"/>
    <n v="2141.3429959913601"/>
    <n v="2922"/>
    <n v="2785.7249000000002"/>
    <n v="244"/>
    <n v="1.2038092735133E-4"/>
    <n v="127.01014574932201"/>
    <n v="78.032248493195496"/>
    <n v="1445.66242038573"/>
    <n v="22765.883257359099"/>
    <n v="3042.56146489098"/>
    <n v="1.7461917995643099"/>
    <n v="59.648031350007599"/>
    <n v="1.1504696778586601"/>
    <n v="1.4999757950805E-2"/>
    <n v="3.8589822617304801E-3"/>
    <n v="0.49828884325804201"/>
    <n v="0.76868431327270303"/>
    <s v="{B35DE979-0877-4DCD-A99D-B482E8F19A15}"/>
    <n v="103201102"/>
    <s v="CHALLENGE 1102"/>
    <n v="1064"/>
    <n v="39.481956645453501"/>
    <n v="-121.241877188307"/>
    <x v="417"/>
    <n v="266"/>
    <n v="224"/>
    <n v="47056.516049579302"/>
    <n v="32164.566881916398"/>
    <n v="14891.9491676628"/>
    <n v="32164.566881916398"/>
    <n v="14891.9491676628"/>
    <n v="0.94159167186223702"/>
    <n v="2.9372946273724599E-2"/>
    <n v="1.47070260713692"/>
    <n v="11.9754098360655"/>
    <n v="65"/>
    <n v="3.65994093999642"/>
    <n v="418"/>
    <n v="0"/>
    <n v="0"/>
    <n v="19.986129087983276"/>
    <n v="1631"/>
    <n v="0"/>
  </r>
  <r>
    <s v="North Coast"/>
    <x v="418"/>
    <n v="1449"/>
    <n v="2367.3120102080202"/>
    <n v="2336"/>
    <n v="2817.4380000000001"/>
    <n v="202"/>
    <n v="2.6100826997307598E-4"/>
    <n v="115.285604036484"/>
    <n v="3.1639999124530198"/>
    <n v="315.47582366576597"/>
    <n v="7257.4421342067099"/>
    <n v="65.906302948930701"/>
    <n v="0.82634933554743095"/>
    <n v="24.616316856207799"/>
    <n v="1.10747612584935"/>
    <n v="3.10727130338561E-2"/>
    <n v="5.5737478668749696E-4"/>
    <n v="0.62029109589041098"/>
    <n v="0.84023571061884506"/>
    <s v="{FBCD7012-56B0-4DB8-BFD1-768DDA012D1B}"/>
    <n v="192401101"/>
    <s v="HOOPA 1101"/>
    <n v="3290"/>
    <n v="41.302841273115703"/>
    <n v="-123.53696085583201"/>
    <x v="418"/>
    <n v="236"/>
    <n v="210"/>
    <n v="27125.951967061101"/>
    <n v="21820.893670339301"/>
    <n v="5305.0582967216997"/>
    <n v="21820.893670339301"/>
    <n v="5305.0582967216997"/>
    <n v="0.112589706910874"/>
    <n v="5.2723670534561298E-2"/>
    <n v="1.6337557006266501"/>
    <n v="11.5643564356435"/>
    <n v="728"/>
    <n v="6.2766880328389325"/>
    <n v="419"/>
    <n v="0"/>
    <n v="0"/>
    <n v="13.558870520832402"/>
    <n v="316"/>
    <n v="0"/>
  </r>
  <r>
    <s v="North Valley"/>
    <x v="419"/>
    <n v="31"/>
    <n v="46.427786374543103"/>
    <n v="273"/>
    <n v="139.42635999999999"/>
    <n v="40"/>
    <n v="5.1424204593786202E-5"/>
    <n v="650.88150265203706"/>
    <n v="71.467328395400301"/>
    <n v="383.62092748389699"/>
    <n v="1880.95614006593"/>
    <n v="332.91272240046999"/>
    <n v="16.509028832881199"/>
    <n v="305.66250663160002"/>
    <n v="1.44231193959712"/>
    <n v="3.0883349406406399E-2"/>
    <n v="1.4766173738436799E-3"/>
    <n v="0.113553113553113"/>
    <n v="0.33299145164218202"/>
    <s v="{4FF91FEF-C966-4E36-B08B-C812EFC4BE16}"/>
    <n v="103261101"/>
    <s v="ANDERSON 1101"/>
    <s v="circuit_breaker"/>
    <n v="40.449659273412699"/>
    <n v="-122.304822002199"/>
    <x v="419"/>
    <n v="253"/>
    <n v="902"/>
    <n v="45875.948473931698"/>
    <n v="14514.727053114901"/>
    <n v="31361.221420816699"/>
    <n v="4993.2396439301001"/>
    <n v="5086.6229024782897"/>
    <n v="5.90646949537472E-2"/>
    <n v="2.05696818375145E-3"/>
    <n v="1.4976705282110601"/>
    <n v="6.8250000000000002"/>
    <n v="251"/>
    <n v="1.2353339762562561"/>
    <n v="420"/>
    <n v="0"/>
    <n v="0"/>
    <n v="3.1026543107884903"/>
    <n v="196"/>
    <n v="0"/>
  </r>
  <r>
    <s v="Sierra"/>
    <x v="420"/>
    <n v="4"/>
    <n v="7.7799097732635998"/>
    <n v="15"/>
    <n v="10.127418"/>
    <n v="7"/>
    <n v="2.86438750793292E-5"/>
    <n v="1072.05100086126"/>
    <n v="5.1662428180376603"/>
    <n v="3806.2340087890602"/>
    <n v="26741.866699218699"/>
    <n v="275.26694107055602"/>
    <n v="10.474399498530699"/>
    <n v="1926.12144252232"/>
    <n v="1.97092284475054"/>
    <n v="3.0669668414527399E-2"/>
    <n v="6.9397777094439198E-5"/>
    <n v="0.266666666666666"/>
    <n v="0.76820272530459199"/>
    <s v="{44D6ED2F-777A-4FEB-A593-3F9A2FF8D4A7}"/>
    <n v="62081104"/>
    <s v="ARBUCKLE 1104"/>
    <n v="47282"/>
    <n v="38.951208056263198"/>
    <n v="-122.062015242133"/>
    <x v="420"/>
    <n v="115"/>
    <n v="103"/>
    <n v="26450.0121509706"/>
    <n v="19082.1087511322"/>
    <n v="7367.9033998383402"/>
    <n v="3612.2460812777599"/>
    <n v="1696.19568680205"/>
    <n v="4.85784439661074E-4"/>
    <n v="2.00507125555304E-4"/>
    <n v="1.9449774433158999"/>
    <n v="2.1428571428571401"/>
    <n v="2062"/>
    <n v="0.2146876789016918"/>
    <n v="421"/>
    <n v="0"/>
    <n v="0"/>
    <n v="2.2445449597696432"/>
    <n v="543"/>
    <n v="0"/>
  </r>
  <r>
    <s v="Central Valley"/>
    <x v="421"/>
    <n v="15"/>
    <n v="20.984887068066499"/>
    <n v="200"/>
    <n v="90.492180000000005"/>
    <n v="31"/>
    <n v="6.2198716595077903E-5"/>
    <n v="556.49014463251604"/>
    <n v="9.8240713001179802"/>
    <n v="119.6666124118"/>
    <n v="666.59115244761801"/>
    <n v="22.411153586924701"/>
    <n v="7.69832989477342"/>
    <n v="72.810825757111502"/>
    <n v="1.1436625757525001"/>
    <n v="3.0550143864775298E-2"/>
    <n v="3.1828596530108502E-4"/>
    <n v="7.4999999999999997E-2"/>
    <n v="0.23189724347532301"/>
    <s v="{2CDF7848-B063-4FC4-9C52-AE29AA49D3FF}"/>
    <n v="254421101"/>
    <s v="OAKHURST 1101"/>
    <s v="circuit_breaker"/>
    <n v="37.321996120368297"/>
    <n v="-119.6343367842"/>
    <x v="421"/>
    <n v="122"/>
    <n v="87"/>
    <n v="9005.6506007874505"/>
    <n v="4768.9067127019098"/>
    <n v="4236.7438880855398"/>
    <n v="3669.1128360889102"/>
    <n v="3595.9801538591801"/>
    <n v="9.8668649243336404E-3"/>
    <n v="1.9281602144474101E-3"/>
    <n v="1.3989924712044299"/>
    <n v="6.4516129032257998"/>
    <n v="1082"/>
    <n v="0.94705445980803427"/>
    <n v="422"/>
    <n v="0"/>
    <n v="0"/>
    <n v="2.2798803120734021"/>
    <n v="60"/>
    <n v="0"/>
  </r>
  <r>
    <s v="Central Valley"/>
    <x v="422"/>
    <n v="137"/>
    <n v="275.899904768456"/>
    <n v="357"/>
    <n v="338.43256000000002"/>
    <n v="103"/>
    <n v="3.6250918702597002E-5"/>
    <n v="833.75237548155906"/>
    <n v="19.173226341468499"/>
    <n v="1460.8961954434201"/>
    <n v="10083.2831985432"/>
    <n v="325.50246445161298"/>
    <n v="7.07165564707869"/>
    <n v="1009.54084998059"/>
    <n v="1.71041326846891"/>
    <n v="3.05471985132252E-2"/>
    <n v="2.2906752330152999E-4"/>
    <n v="0.38375350140056003"/>
    <n v="0.815228617202717"/>
    <s v="{2D0A47C1-BF15-45C3-84C2-EF93E7A58095}"/>
    <n v="252192105"/>
    <s v="BEAR VALLEY 2105"/>
    <n v="11210"/>
    <n v="37.7227792211146"/>
    <n v="-120.27414327893899"/>
    <x v="422"/>
    <n v="184"/>
    <n v="132"/>
    <n v="39622.711976332503"/>
    <n v="27422.549710983702"/>
    <n v="12200.162265348699"/>
    <n v="27422.549710983702"/>
    <n v="12200.162265348699"/>
    <n v="2.3593954900057602E-2"/>
    <n v="3.73384462636749E-3"/>
    <n v="2.0138679180179202"/>
    <n v="3.46601941747572"/>
    <n v="1312"/>
    <n v="3.1463614468621954"/>
    <n v="423"/>
    <n v="0"/>
    <n v="0"/>
    <n v="17.039577136463652"/>
    <n v="1699"/>
    <n v="0"/>
  </r>
  <r>
    <s v="Bay Area"/>
    <x v="423"/>
    <n v="482"/>
    <n v="672.39599479086303"/>
    <n v="957"/>
    <n v="961.32929999999999"/>
    <n v="96"/>
    <n v="1.15161033856262E-4"/>
    <n v="284.39138862081398"/>
    <n v="1.03800815889739"/>
    <n v="53.2414383823143"/>
    <n v="680.59038201802605"/>
    <n v="3.3076378780028799"/>
    <n v="1.5721100499310201"/>
    <n v="33.731374381032403"/>
    <n v="1.1320519906779101"/>
    <n v="3.0537522314549499E-2"/>
    <n v="1.16299657923088E-4"/>
    <n v="0.50365726227795105"/>
    <n v="0.69944399438856197"/>
    <s v="{3F9D2397-C923-47B2-B02D-BB46163B7124}"/>
    <n v="42711102"/>
    <s v="CALISTOGA 1102"/>
    <n v="769230"/>
    <n v="38.567836513881304"/>
    <n v="-122.538296076796"/>
    <x v="423"/>
    <n v="229"/>
    <n v="219"/>
    <n v="49354.033555782"/>
    <n v="27488.6539913509"/>
    <n v="21865.379564431099"/>
    <n v="16210.935244349899"/>
    <n v="14440.112888237099"/>
    <n v="1.11647671606165E-2"/>
    <n v="1.10554592502012E-2"/>
    <n v="1.39501243732544"/>
    <n v="9.96875"/>
    <n v="1768"/>
    <n v="2.931602142196752"/>
    <n v="424"/>
    <n v="0"/>
    <n v="0"/>
    <n v="10.073005043716941"/>
    <n v="2614"/>
    <n v="0"/>
  </r>
  <r>
    <s v="North Valley"/>
    <x v="424"/>
    <n v="12"/>
    <n v="14.994304499553399"/>
    <n v="90"/>
    <n v="38.810462999999999"/>
    <n v="23"/>
    <n v="3.5153941770777601E-5"/>
    <n v="966.94405248393605"/>
    <n v="6.9286639363589604"/>
    <n v="332.58877056566098"/>
    <n v="1369.2105467644601"/>
    <n v="18.325399754018601"/>
    <n v="13.9901887035888"/>
    <n v="1056.8117164943501"/>
    <n v="1.5706040807392201"/>
    <n v="3.05343653208647E-2"/>
    <n v="1.2523594278204399E-4"/>
    <n v="0.133333333333333"/>
    <n v="0.38634696314314498"/>
    <s v="{BFF4B959-67E4-4578-A961-731179E6F4E2}"/>
    <n v="103541104"/>
    <s v="RED BLUFF 1104"/>
    <n v="1630"/>
    <n v="40.264516597933202"/>
    <n v="-122.22550742221399"/>
    <x v="424"/>
    <n v="231"/>
    <n v="314"/>
    <n v="41658.331788327101"/>
    <n v="22734.803732864999"/>
    <n v="18923.528055462099"/>
    <n v="3396.4012592573799"/>
    <n v="649.92334817598203"/>
    <n v="2.88042668398702E-3"/>
    <n v="8.0854066072788501E-4"/>
    <n v="1.2495253749627799"/>
    <n v="3.9130434782608599"/>
    <n v="1723"/>
    <n v="0.70229040237988816"/>
    <n v="425"/>
    <n v="0"/>
    <n v="0"/>
    <n v="2.1104252468660176"/>
    <n v="1015"/>
    <n v="0"/>
  </r>
  <r>
    <s v="Sierra"/>
    <x v="425"/>
    <n v="8"/>
    <n v="27.207279179197599"/>
    <n v="47"/>
    <n v="38.680500000000002"/>
    <n v="17"/>
    <n v="3.8351990951923599E-5"/>
    <n v="803.76056158018901"/>
    <n v="0.97529830322264299"/>
    <n v="645.35965986177303"/>
    <n v="3324.5000905831398"/>
    <n v="12.298975911253599"/>
    <n v="2.94729312553125"/>
    <n v="1171.8610364128499"/>
    <n v="1.54021342361674"/>
    <n v="3.05088761821443E-2"/>
    <n v="3.92200475670646E-5"/>
    <n v="0.170212765957446"/>
    <n v="0.70338488793402498"/>
    <s v="{3FFCF8AB-2F3C-40D6-BE9B-68EE284722AE}"/>
    <n v="62881105"/>
    <s v="MAXWELL 1105"/>
    <n v="3008"/>
    <n v="39.276046785585997"/>
    <n v="-122.27329056584399"/>
    <x v="425"/>
    <n v="68"/>
    <n v="61"/>
    <n v="26134.777999874001"/>
    <n v="24475.224988075799"/>
    <n v="1659.55301179819"/>
    <n v="5862.1497692222001"/>
    <n v="418.28748629947199"/>
    <n v="6.66740808640098E-4"/>
    <n v="6.51983846182702E-4"/>
    <n v="3.4009098973997101"/>
    <n v="2.7647058823529398"/>
    <n v="2353"/>
    <n v="0.51865089509645312"/>
    <n v="426"/>
    <n v="0"/>
    <n v="0"/>
    <n v="3.6425698642513678"/>
    <n v="2354"/>
    <n v="0"/>
  </r>
  <r>
    <s v="North Coast"/>
    <x v="426"/>
    <n v="1074"/>
    <n v="1395.8808399153099"/>
    <n v="1935"/>
    <n v="1898.1982"/>
    <n v="198"/>
    <n v="1.09295888508157E-4"/>
    <n v="258.23855850257598"/>
    <m/>
    <m/>
    <m/>
    <m/>
    <n v="2.1627000030036099"/>
    <n v="31.8418377201365"/>
    <n v="1.1208433852051201"/>
    <n v="3.01775192522858E-2"/>
    <n v="1.09295888508157E-4"/>
    <n v="0.555038759689922"/>
    <n v="0.73537147432329597"/>
    <s v="{E3F69DF5-8A62-4068-9DEE-C082DBE7414E}"/>
    <n v="42751113"/>
    <s v="FITCH MOUNTAIN 1113"/>
    <n v="4566"/>
    <n v="38.606318346997902"/>
    <n v="-122.88639144246299"/>
    <x v="426"/>
    <n v="243"/>
    <n v="313"/>
    <n v="56471.943005768"/>
    <n v="27995.220014324601"/>
    <n v="28476.722991443399"/>
    <n v="18477.896914078701"/>
    <n v="14246.0865021111"/>
    <n v="2.16405859246151E-2"/>
    <n v="2.16405859246151E-2"/>
    <n v="1.29970283046118"/>
    <n v="9.7727272727272698"/>
    <n v="1806"/>
    <n v="5.9751488119525886"/>
    <n v="427"/>
    <n v="0"/>
    <n v="0"/>
    <n v="11.481629283397996"/>
    <n v="1108"/>
    <n v="0"/>
  </r>
  <r>
    <s v="North Valley"/>
    <x v="427"/>
    <n v="557"/>
    <n v="1061.09797639057"/>
    <n v="1615"/>
    <n v="1451.4751000000001"/>
    <n v="180"/>
    <n v="1.0142351789505E-4"/>
    <n v="348.32521455776799"/>
    <n v="15.2311246463317"/>
    <n v="112.80874667773099"/>
    <n v="774.37752260350396"/>
    <n v="50.827583661959302"/>
    <n v="14.774090516236299"/>
    <n v="94.447039543682095"/>
    <n v="1.08070304724905"/>
    <n v="3.0164157760065501E-2"/>
    <n v="8.1485491150728605E-4"/>
    <n v="0.34489164086687302"/>
    <n v="0.73104800633780698"/>
    <s v="{2473E4CF-72E3-4517-88B6-37E3090DCE92}"/>
    <n v="103561101"/>
    <s v="STILLWATER 1101"/>
    <n v="48950"/>
    <n v="40.703849208225598"/>
    <n v="-122.336392096203"/>
    <x v="427"/>
    <n v="260"/>
    <n v="286"/>
    <n v="34867.531146711997"/>
    <n v="20085.7279695986"/>
    <n v="14781.803177113299"/>
    <n v="20085.7279695986"/>
    <n v="14781.803177113299"/>
    <n v="0.14667388407131099"/>
    <n v="1.82562332211091E-2"/>
    <n v="1.9050232969310099"/>
    <n v="8.9722222222222197"/>
    <n v="491"/>
    <n v="5.4295483968117901"/>
    <n v="428"/>
    <n v="0"/>
    <n v="0"/>
    <n v="12.480688874197451"/>
    <n v="2605"/>
    <n v="0"/>
  </r>
  <r>
    <s v="North Coast"/>
    <x v="428"/>
    <n v="1017"/>
    <n v="1534.82946340013"/>
    <n v="1128"/>
    <n v="1591.2107000000001"/>
    <n v="116"/>
    <n v="1.5029308266595499E-4"/>
    <n v="207.03705342283499"/>
    <n v="39.253002750090602"/>
    <n v="408.60467609142199"/>
    <n v="5220.1835389013004"/>
    <n v="871.67822205743903"/>
    <n v="6.3181835534050999"/>
    <n v="98.859318857434403"/>
    <n v="1.22799053993718"/>
    <n v="2.9974806182463402E-2"/>
    <n v="2.44695413196379E-3"/>
    <n v="0.90159574468085102"/>
    <n v="0.96456708706487404"/>
    <s v="{72556B33-F33B-4E33-8959-39723007B093}"/>
    <n v="42661103"/>
    <s v="WILLITS 1103"/>
    <n v="826"/>
    <n v="39.420401679656401"/>
    <n v="-123.359854759649"/>
    <x v="428"/>
    <n v="160"/>
    <n v="212"/>
    <n v="23989.646551648199"/>
    <n v="12450.1327746885"/>
    <n v="11539.5137769596"/>
    <n v="12450.1327746885"/>
    <n v="11539.5137769596"/>
    <n v="0.283846679307799"/>
    <n v="1.74339975892507E-2"/>
    <n v="1.50917351366777"/>
    <n v="9.7241379310344804"/>
    <n v="131"/>
    <n v="3.4770775171657546"/>
    <n v="429"/>
    <n v="0"/>
    <n v="0"/>
    <n v="7.7361514523409678"/>
    <n v="1784"/>
    <n v="0"/>
  </r>
  <r>
    <s v="North Valley"/>
    <x v="429"/>
    <n v="0"/>
    <n v="0"/>
    <n v="3"/>
    <n v="0.64022946000000003"/>
    <n v="3"/>
    <n v="2.0718724651184501E-5"/>
    <n v="1440.5856220078099"/>
    <n v="7.2672991752624503"/>
    <n v="5697.1669921875"/>
    <n v="32985.57421875"/>
    <n v="244.41146850585901"/>
    <n v="14.2684361139933"/>
    <n v="2422.73217773437"/>
    <n v="1.78318583965301"/>
    <n v="2.98223190849926E-2"/>
    <n v="6.3038433533317104E-5"/>
    <n v="0"/>
    <n v="0"/>
    <s v="{097280CB-BBAB-443B-A213-61E2653EB02B}"/>
    <n v="103331102"/>
    <s v="CORNING 1102"/>
    <n v="1900"/>
    <n v="39.942871362844699"/>
    <n v="-122.217654391807"/>
    <x v="429"/>
    <n v="151"/>
    <n v="87"/>
    <n v="37849.925573655797"/>
    <n v="29783.495704788402"/>
    <n v="8066.4298688673298"/>
    <n v="3377.7596862120899"/>
    <n v="143.23439389745599"/>
    <n v="1.89115300599951E-4"/>
    <n v="6.2156173953553594E-5"/>
    <m/>
    <n v="1"/>
    <n v="2111"/>
    <n v="8.9466957254977802E-2"/>
    <n v="430"/>
    <n v="0"/>
    <n v="0"/>
    <n v="2.0988419139812926"/>
    <n v="418"/>
    <n v="0"/>
  </r>
  <r>
    <s v="North Coast"/>
    <x v="430"/>
    <n v="2"/>
    <n v="5.8610970296298399"/>
    <n v="2"/>
    <n v="5.861097"/>
    <n v="2"/>
    <n v="4.2902023778879002E-5"/>
    <n v="681.09707873531295"/>
    <n v="2.35146832466125"/>
    <n v="442.601470947265"/>
    <n v="2283.20751953125"/>
    <n v="34.409324645996001"/>
    <n v="16.100663661956698"/>
    <n v="535.75498962402298"/>
    <n v="1.3672566413879299"/>
    <n v="2.9761069608511399E-2"/>
    <n v="7.1145108449854807E-5"/>
    <n v="1"/>
    <n v="1.0000000291159701"/>
    <s v="{D6A4485E-AC24-4E5F-8B68-E6B52EAE7CCB}"/>
    <n v="42631108"/>
    <s v="PETALUMA C 1108"/>
    <n v="208"/>
    <n v="38.226104410411203"/>
    <n v="-122.721272714554"/>
    <x v="430"/>
    <n v="119"/>
    <n v="105"/>
    <n v="34108.480685119102"/>
    <n v="19951.8799412228"/>
    <n v="14156.600743896301"/>
    <n v="19951.8799412228"/>
    <n v="14156.600743896301"/>
    <n v="1.4229021689970899E-4"/>
    <n v="8.58040475577581E-5"/>
    <n v="2.93054851481492"/>
    <n v="1"/>
    <n v="2048"/>
    <n v="5.9522139217022797E-2"/>
    <n v="431"/>
    <n v="0"/>
    <n v="0"/>
    <n v="12.397519590957552"/>
    <n v="1079"/>
    <n v="0"/>
  </r>
  <r>
    <s v="Central Coast"/>
    <x v="431"/>
    <n v="259"/>
    <n v="747.54986561709495"/>
    <n v="451"/>
    <n v="843.7731"/>
    <n v="69"/>
    <n v="1.6788017929038499E-5"/>
    <n v="1842.82863633086"/>
    <n v="12.8649018101293"/>
    <n v="578.66355736996604"/>
    <n v="3199.7409350759199"/>
    <n v="104.070105250024"/>
    <n v="31.814608092325301"/>
    <n v="329.37325036197001"/>
    <n v="1.36033089264579"/>
    <n v="2.93870391121984E-2"/>
    <n v="1.4108226341053899E-4"/>
    <n v="0.57427937915742699"/>
    <n v="0.88596080042591996"/>
    <s v="{EB029C6B-1104-4127-A12F-6B1C6DB20B5A}"/>
    <n v="182631103"/>
    <s v="SAN LUIS OBISPO 1103"/>
    <n v="42344"/>
    <n v="35.231635502701501"/>
    <n v="-120.63615954480601"/>
    <x v="431"/>
    <n v="193"/>
    <n v="215"/>
    <n v="30153.544293127699"/>
    <n v="17394.6877216717"/>
    <n v="12758.856571455901"/>
    <n v="14174.645193986"/>
    <n v="11562.910066029999"/>
    <n v="9.7346761753271897E-3"/>
    <n v="1.1583732371036599E-3"/>
    <n v="2.8862929174405201"/>
    <n v="6.5362318840579698"/>
    <n v="1629"/>
    <n v="2.0277056987416895"/>
    <n v="432"/>
    <n v="0"/>
    <n v="0"/>
    <n v="8.807713458832275"/>
    <n v="1033"/>
    <n v="0"/>
  </r>
  <r>
    <s v="Bay Area"/>
    <x v="432"/>
    <n v="1627"/>
    <n v="2745.5273827360502"/>
    <n v="2954"/>
    <n v="3538.1264999999999"/>
    <n v="201"/>
    <n v="1.21189698309273E-4"/>
    <n v="255.12318820750801"/>
    <n v="2.81200310368463"/>
    <n v="56.017260720698403"/>
    <n v="701.96607448976397"/>
    <n v="5.73007537836137"/>
    <n v="1.35006383492784"/>
    <n v="19.658968584871602"/>
    <n v="1.1020120578025701"/>
    <n v="2.9353477130593601E-2"/>
    <n v="2.3675091124259999E-4"/>
    <n v="0.550778605280975"/>
    <n v="0.77598339404108996"/>
    <s v="{49BFB9F2-5C6B-4B7C-8CFC-569E7EA29701}"/>
    <n v="43432104"/>
    <s v="SILVERADO 2104"/>
    <n v="78268"/>
    <n v="38.553427874704298"/>
    <n v="-122.45621980455699"/>
    <x v="432"/>
    <n v="238"/>
    <n v="359"/>
    <n v="44682.080390708499"/>
    <n v="19338.520062111598"/>
    <n v="25343.560328596799"/>
    <n v="19338.520062111598"/>
    <n v="25343.560328596799"/>
    <n v="4.7586933159762701E-2"/>
    <n v="2.4359129360163899E-2"/>
    <n v="1.6874784159410301"/>
    <n v="14.6965174129353"/>
    <n v="1289"/>
    <n v="5.9000489032493135"/>
    <n v="433"/>
    <n v="0"/>
    <n v="0"/>
    <n v="12.016395549514346"/>
    <n v="1973"/>
    <n v="0"/>
  </r>
  <r>
    <s v="North Coast"/>
    <x v="433"/>
    <n v="271"/>
    <n v="388.87414667523501"/>
    <n v="645"/>
    <n v="562.59450000000004"/>
    <n v="152"/>
    <n v="8.0193886692301705E-5"/>
    <n v="333.532679172033"/>
    <n v="1.12796088759671"/>
    <n v="429.76781654447097"/>
    <n v="5484.1862336269096"/>
    <n v="16.2697299987036"/>
    <n v="2.1889846430429798"/>
    <n v="212.70504231834201"/>
    <n v="1.2739432916829401"/>
    <n v="2.9260042211878098E-2"/>
    <n v="8.7627719280793001E-5"/>
    <n v="0.42015503875968901"/>
    <n v="0.69121571367212398"/>
    <s v="{1642E076-5F84-4CD5-A49F-E61735A3F10D}"/>
    <n v="42601101"/>
    <s v="PHILO 1101"/>
    <n v="3700"/>
    <n v="38.996949520889899"/>
    <n v="-123.357026898443"/>
    <x v="433"/>
    <n v="138"/>
    <n v="89"/>
    <n v="40113.548831729102"/>
    <n v="29050.703840510301"/>
    <n v="11062.844991218701"/>
    <n v="29050.703840510301"/>
    <n v="11062.844991218701"/>
    <n v="1.3319413330680501E-2"/>
    <n v="1.21894707772298E-2"/>
    <n v="1.4349599508311199"/>
    <n v="4.2434210526315699"/>
    <n v="1927"/>
    <n v="4.4475264162054708"/>
    <n v="434"/>
    <n v="0"/>
    <n v="0"/>
    <n v="18.051264896081726"/>
    <n v="2435"/>
    <n v="0"/>
  </r>
  <r>
    <s v="Sierra"/>
    <x v="434"/>
    <n v="404"/>
    <n v="564.79156214384295"/>
    <n v="1336"/>
    <n v="951.30960000000005"/>
    <n v="186"/>
    <n v="8.9980980055281493E-5"/>
    <n v="337.69034414840002"/>
    <n v="6.0584367366507603"/>
    <n v="79.447226579301002"/>
    <n v="543.04854541812097"/>
    <n v="12.5833606988966"/>
    <n v="8.4135145717852104"/>
    <n v="76.576445059700603"/>
    <n v="1.22535446061882"/>
    <n v="2.91774103817284E-2"/>
    <n v="2.4339639295830901E-4"/>
    <n v="0.30239520958083799"/>
    <n v="0.593699022662321"/>
    <s v="{EEAC938D-675B-4361-87B7-7942FA5DF8E7}"/>
    <n v="153132105"/>
    <s v="NARROWS 2105"/>
    <n v="2748"/>
    <n v="39.208120977379401"/>
    <n v="-121.20326002756499"/>
    <x v="434"/>
    <n v="440"/>
    <n v="302"/>
    <n v="52721.1169773851"/>
    <n v="31525.921811021399"/>
    <n v="21195.195166363701"/>
    <n v="21028.293028541499"/>
    <n v="17121.313983610198"/>
    <n v="4.5271729090245502E-2"/>
    <n v="1.6736462290282299E-2"/>
    <n v="1.3979989161976301"/>
    <n v="7.1827956989247301"/>
    <n v="1269"/>
    <n v="5.4269983310014824"/>
    <n v="435"/>
    <n v="0"/>
    <n v="0"/>
    <n v="13.066371467437859"/>
    <n v="2576"/>
    <n v="0"/>
  </r>
  <r>
    <s v="North Valley"/>
    <x v="435"/>
    <n v="1189"/>
    <n v="1577.2986249011401"/>
    <n v="2603"/>
    <n v="2222.0356000000002"/>
    <n v="441"/>
    <n v="1.4428946551334299E-4"/>
    <n v="222.72549286044699"/>
    <n v="8.0632716087199992"/>
    <n v="959.55779669856202"/>
    <n v="14795.8950445767"/>
    <n v="365.62065009704901"/>
    <n v="4.3861798234051701"/>
    <n v="171.241963641295"/>
    <n v="1.1834577457164099"/>
    <n v="2.9092935195647401E-2"/>
    <n v="6.0754067666486905E-4"/>
    <n v="0.45678063772570099"/>
    <n v="0.70984397967832003"/>
    <s v="{578FE3D8-350C-4FA5-8070-C7453CE4838E}"/>
    <n v="103321101"/>
    <s v="CEDAR CREEK 1101"/>
    <n v="1608"/>
    <n v="40.785865319342498"/>
    <n v="-121.94876471502501"/>
    <x v="435"/>
    <n v="300"/>
    <n v="234"/>
    <n v="67094.851779511504"/>
    <n v="53533.227200838803"/>
    <n v="13561.624578672599"/>
    <n v="53533.227200838803"/>
    <n v="13561.624578672599"/>
    <n v="0.26792543840920702"/>
    <n v="6.3631654291384607E-2"/>
    <n v="1.3265757989075999"/>
    <n v="5.9024943310657596"/>
    <n v="661"/>
    <n v="12.829984421280503"/>
    <n v="436"/>
    <n v="0"/>
    <n v="0"/>
    <n v="33.263994919012411"/>
    <n v="1134"/>
    <n v="0"/>
  </r>
  <r>
    <s v="Sierra"/>
    <x v="436"/>
    <n v="20"/>
    <n v="60.361798720664801"/>
    <n v="227"/>
    <n v="158.13292999999999"/>
    <n v="33"/>
    <n v="3.9285175124391402E-5"/>
    <n v="709.07649812541399"/>
    <n v="14.1097440498297"/>
    <n v="60.571652572165398"/>
    <n v="432.77103032082601"/>
    <n v="44.364711279771697"/>
    <n v="12.8639714952671"/>
    <n v="306.50853875313197"/>
    <n v="1.3574014468626501"/>
    <n v="2.9040285260495999E-2"/>
    <n v="4.1744400213351401E-4"/>
    <n v="8.8105726872246701E-2"/>
    <n v="0.38171554132403301"/>
    <s v="{4372CAAD-3581-4B8A-AB27-A49D177EEFCE}"/>
    <n v="63801105"/>
    <s v="JAMESON 1105"/>
    <n v="9472"/>
    <n v="38.248607006572101"/>
    <n v="-122.120690744665"/>
    <x v="436"/>
    <n v="131"/>
    <n v="131"/>
    <n v="18375.997297559399"/>
    <n v="11815.402684954301"/>
    <n v="6560.5946126050703"/>
    <n v="3577.3351461143502"/>
    <n v="1856.08754683698"/>
    <n v="1.3775652070405899E-2"/>
    <n v="1.2964107791049099E-3"/>
    <n v="3.0180899360332401"/>
    <n v="6.87878787878787"/>
    <n v="915"/>
    <n v="0.95832941359636792"/>
    <n v="437"/>
    <n v="0"/>
    <n v="0"/>
    <n v="2.22285231707622"/>
    <n v="590"/>
    <n v="0"/>
  </r>
  <r>
    <s v="North Coast"/>
    <x v="437"/>
    <n v="1424"/>
    <n v="2026.24008370554"/>
    <n v="2060"/>
    <n v="2371.1794"/>
    <n v="341"/>
    <n v="7.9152215149243694E-5"/>
    <n v="366.65652134086298"/>
    <n v="0.63211715037249505"/>
    <n v="274.67924361995603"/>
    <n v="2981.04598778837"/>
    <n v="10.424676904013699"/>
    <n v="0.83681519504614799"/>
    <n v="191.603598688278"/>
    <n v="1.4066190009942099"/>
    <n v="2.8957260627594499E-2"/>
    <n v="6.4465449748737994E-5"/>
    <n v="0.69126213592232999"/>
    <n v="0.85452836114118103"/>
    <s v="{CD516753-E346-488C-8A28-4021B3A7E490}"/>
    <n v="42891101"/>
    <s v="GEYSERVILLE 1101"/>
    <n v="79788"/>
    <n v="38.699272874017701"/>
    <n v="-122.970791074362"/>
    <x v="437"/>
    <n v="208"/>
    <n v="114"/>
    <n v="78233.135969515104"/>
    <n v="67534.769334705401"/>
    <n v="10698.366634809599"/>
    <n v="63216.603038029403"/>
    <n v="6747.0924859950801"/>
    <n v="2.1982718364319601E-2"/>
    <n v="2.69909053658921E-2"/>
    <n v="1.4229214070965901"/>
    <n v="6.0410557184750697"/>
    <n v="2098"/>
    <n v="9.8744258740097237"/>
    <n v="438"/>
    <n v="0"/>
    <n v="0"/>
    <n v="39.280963846343369"/>
    <n v="2525"/>
    <n v="0"/>
  </r>
  <r>
    <s v="Central Valley"/>
    <x v="438"/>
    <n v="485"/>
    <n v="728.13942881287801"/>
    <n v="2804"/>
    <n v="1694.3624"/>
    <n v="506"/>
    <n v="4.4389632926446101E-5"/>
    <n v="720.94591267202202"/>
    <n v="14.8907463603569"/>
    <n v="177.474225309177"/>
    <n v="1368.7114653712599"/>
    <n v="46.891466444005701"/>
    <n v="14.9575492128722"/>
    <n v="189.418264655017"/>
    <n v="1.4367763812362899"/>
    <n v="2.8940111096362901E-2"/>
    <n v="3.3255791308076099E-4"/>
    <n v="0.172967189728958"/>
    <n v="0.429742431320425"/>
    <s v="{43662797-F521-40C6-867F-8BCF69F03BE0}"/>
    <n v="254452102"/>
    <s v="MARIPOSA 2102"/>
    <n v="9590"/>
    <n v="37.459376620827001"/>
    <n v="-119.899679609328"/>
    <x v="438"/>
    <n v="546"/>
    <n v="501"/>
    <n v="109969.81496198601"/>
    <n v="58305.426143536599"/>
    <n v="51664.388818449799"/>
    <n v="58305.426143536599"/>
    <n v="51664.388818449799"/>
    <n v="0.16827430401886501"/>
    <n v="2.2461154260781699E-2"/>
    <n v="1.50131840992346"/>
    <n v="5.5415019762845796"/>
    <n v="1050"/>
    <n v="14.643696214759627"/>
    <n v="439"/>
    <n v="0"/>
    <n v="0"/>
    <n v="36.229300948235483"/>
    <n v="2749"/>
    <n v="0"/>
  </r>
  <r>
    <s v="Central Valley"/>
    <x v="439"/>
    <n v="9"/>
    <n v="26.5800958689445"/>
    <n v="27"/>
    <n v="34.783340000000003"/>
    <n v="5"/>
    <n v="1.1065471244364701E-5"/>
    <n v="3298.79154505729"/>
    <n v="6.0662046670913696"/>
    <n v="840.60655721028604"/>
    <n v="3180.5289204915298"/>
    <n v="53.605869432290397"/>
    <n v="37.400442612171098"/>
    <n v="1862.00680847167"/>
    <n v="1.6606194734573301"/>
    <n v="2.8470174743813699E-2"/>
    <n v="5.2322962255857398E-5"/>
    <n v="0.33333333333333298"/>
    <n v="0.76416167975638705"/>
    <s v="{2BE56CEB-D130-4F64-98EE-3834ECE93155}"/>
    <n v="252921110"/>
    <s v="STONE CORRAL 1110"/>
    <n v="75288"/>
    <n v="36.4717488081466"/>
    <n v="-119.160375371464"/>
    <x v="439"/>
    <n v="403"/>
    <n v="496"/>
    <n v="72904.222257932604"/>
    <n v="47821.859206626199"/>
    <n v="25082.3630513063"/>
    <n v="1818.7235276762999"/>
    <n v="446.37726908866802"/>
    <n v="2.6161481127928699E-4"/>
    <n v="5.53273562218237E-5"/>
    <n v="2.9533439854382801"/>
    <n v="5.4"/>
    <n v="2217"/>
    <n v="0.14235087371906849"/>
    <n v="440"/>
    <n v="0"/>
    <n v="0"/>
    <n v="1.1301020571157501"/>
    <n v="2638"/>
    <n v="0"/>
  </r>
  <r>
    <s v="Central Coast"/>
    <x v="440"/>
    <n v="45"/>
    <n v="102.362571971669"/>
    <n v="101"/>
    <n v="129.11444"/>
    <n v="23"/>
    <n v="3.1635789048817398E-5"/>
    <n v="825.42498237607197"/>
    <n v="0.70176823338648897"/>
    <n v="124.313772735993"/>
    <n v="588.56418876449197"/>
    <n v="1.3695231067386999"/>
    <n v="13.4457484305552"/>
    <n v="404.00349575540201"/>
    <n v="1.2737591422122401"/>
    <n v="2.8239143120141499E-2"/>
    <n v="2.35641518771461E-5"/>
    <n v="0.445544554455445"/>
    <n v="0.79280498171931202"/>
    <s v="{2BB441D5-FA7B-41CB-B4C4-3BB6BA3702C5}"/>
    <n v="182581105"/>
    <s v="GOLDTREE 1105"/>
    <s v="circuit_breaker"/>
    <n v="35.319969225349297"/>
    <n v="-120.69261840693299"/>
    <x v="440"/>
    <n v="232"/>
    <n v="423"/>
    <n v="32216.535867244998"/>
    <n v="17789.935419163001"/>
    <n v="14426.600448081999"/>
    <n v="11071.7644854271"/>
    <n v="1422.7085373710299"/>
    <n v="5.4197549317436201E-4"/>
    <n v="7.2762314812280205E-4"/>
    <n v="2.2747238215926502"/>
    <n v="4.3913043478260798"/>
    <n v="2551"/>
    <n v="0.64950029176325452"/>
    <n v="441"/>
    <n v="0"/>
    <n v="0"/>
    <n v="6.8796733700743227"/>
    <n v="2041"/>
    <n v="0"/>
  </r>
  <r>
    <s v="Bay Area"/>
    <x v="441"/>
    <n v="1618"/>
    <n v="2522.7463784892202"/>
    <n v="4937"/>
    <n v="4467.51"/>
    <n v="295"/>
    <n v="1.16369280263917E-4"/>
    <n v="216.41124887886701"/>
    <n v="2.17109765785706"/>
    <n v="28.605932105819399"/>
    <n v="468.25257360063199"/>
    <n v="12.1476432686661"/>
    <n v="1.1404661588807099"/>
    <n v="26.005235698333699"/>
    <n v="1.2886905670166"/>
    <n v="2.8174718171355102E-2"/>
    <n v="1.8465801207145501E-4"/>
    <n v="0.32772939031800602"/>
    <n v="0.56468737861534102"/>
    <s v="{61FE98E8-80EF-4BDB-989C-5A04CDB81F15}"/>
    <n v="43021102"/>
    <s v="WOODACRE 1102"/>
    <s v="circuit_breaker"/>
    <n v="38.012176836176501"/>
    <n v="-122.653781215086"/>
    <x v="441"/>
    <n v="507"/>
    <n v="2003"/>
    <n v="130664.21076287"/>
    <n v="34037.975614205701"/>
    <n v="96626.235148664695"/>
    <n v="33390.050586799603"/>
    <n v="95576.215457778802"/>
    <n v="5.4474113561079403E-2"/>
    <n v="3.4328937677855699E-2"/>
    <n v="1.5591757592640401"/>
    <n v="16.735593220338899"/>
    <n v="1467"/>
    <n v="8.3115418605497542"/>
    <n v="442"/>
    <n v="0"/>
    <n v="0"/>
    <n v="20.747609123170257"/>
    <n v="1110"/>
    <n v="0"/>
  </r>
  <r>
    <s v="Bay Area"/>
    <x v="442"/>
    <n v="828"/>
    <n v="1311.23888349552"/>
    <n v="1372"/>
    <n v="1523.7003999999999"/>
    <n v="260"/>
    <n v="6.5548791397473301E-5"/>
    <n v="436.48100867626198"/>
    <n v="1.92716144078657"/>
    <n v="249.62173261395199"/>
    <n v="2134.27371774421"/>
    <n v="20.052984714407799"/>
    <n v="8.60331854470647"/>
    <n v="383.28516427613403"/>
    <n v="1.41064499708322"/>
    <n v="2.8094123684948E-2"/>
    <n v="1.02666589651848E-4"/>
    <n v="0.60349854227405197"/>
    <n v="0.86056212201799298"/>
    <s v="{8A2A1266-ADC7-4421-959B-BF4457BE3602}"/>
    <n v="43432104"/>
    <s v="SILVERADO 2104"/>
    <n v="726"/>
    <n v="38.615061088213999"/>
    <n v="-122.42945232373199"/>
    <x v="442"/>
    <n v="329"/>
    <n v="409"/>
    <n v="99162.298767174696"/>
    <n v="56572.577298032003"/>
    <n v="42589.721469142598"/>
    <n v="46009.887614033702"/>
    <n v="29043.515370097299"/>
    <n v="2.6693313309480701E-2"/>
    <n v="1.7042685763342998E-2"/>
    <n v="1.58362183997044"/>
    <n v="5.2769230769230697"/>
    <n v="1842"/>
    <n v="7.3044721580864795"/>
    <n v="443"/>
    <n v="0"/>
    <n v="0"/>
    <n v="28.589209876619737"/>
    <n v="2899"/>
    <n v="0"/>
  </r>
  <r>
    <s v="North Coast"/>
    <x v="443"/>
    <n v="737"/>
    <n v="1182.36386338846"/>
    <n v="1110"/>
    <n v="1308.3713"/>
    <n v="138"/>
    <n v="8.7834915825953702E-5"/>
    <n v="360.64711954130303"/>
    <n v="3.1279737287676901"/>
    <n v="181.391375394378"/>
    <n v="1538.5855558389001"/>
    <n v="32.706859069049898"/>
    <n v="5.6877003680253297"/>
    <n v="217.01942793112499"/>
    <n v="1.4098210853079001"/>
    <n v="2.8043491376423899E-2"/>
    <n v="1.9353593537672301E-4"/>
    <n v="0.66396396396396395"/>
    <n v="0.903691352100914"/>
    <s v="{D5E7700A-E368-40EA-8C45-A0E9AA2F6F54}"/>
    <n v="43311102"/>
    <s v="KONOCTI 1102"/>
    <n v="716"/>
    <n v="38.923981868835298"/>
    <n v="-122.72051548638299"/>
    <x v="443"/>
    <n v="127"/>
    <n v="69"/>
    <n v="37440.284721048498"/>
    <n v="27418.9123826127"/>
    <n v="10021.3723384358"/>
    <n v="21759.568571012602"/>
    <n v="5163.8409348301602"/>
    <n v="2.6707959081987798E-2"/>
    <n v="1.21212183839816E-2"/>
    <n v="1.60429289469262"/>
    <n v="8.0434782608695592"/>
    <n v="1436"/>
    <n v="3.8700018099464981"/>
    <n v="444"/>
    <n v="0"/>
    <n v="0"/>
    <n v="13.520764882538671"/>
    <n v="1854"/>
    <n v="0"/>
  </r>
  <r>
    <s v="North Coast"/>
    <x v="444"/>
    <n v="1019"/>
    <n v="1935.87017441442"/>
    <n v="1938"/>
    <n v="2282.3742999999999"/>
    <n v="437"/>
    <n v="7.8825287421186506E-5"/>
    <n v="407.119492518421"/>
    <n v="82.641378185081606"/>
    <n v="930.57191316202295"/>
    <n v="8754.3255481053093"/>
    <n v="1203.3687240463"/>
    <n v="9.9443232594058699"/>
    <n v="370.57866080660602"/>
    <n v="1.4830805360588899"/>
    <n v="2.7918524184965599E-2"/>
    <n v="3.7663694400214402E-3"/>
    <n v="0.52579979360165097"/>
    <n v="0.84818261488227198"/>
    <s v="{20B5CFDD-9238-415D-BF03-7EE0B92100FE}"/>
    <n v="43361103"/>
    <s v="HIGHLANDS 1103"/>
    <n v="520"/>
    <n v="38.882732327366398"/>
    <n v="-122.59131602527"/>
    <x v="444"/>
    <n v="623"/>
    <n v="1028"/>
    <n v="138149.46649162899"/>
    <n v="75802.310639328207"/>
    <n v="62347.155852300901"/>
    <n v="75802.310639328207"/>
    <n v="62347.155852300901"/>
    <n v="1.6459034452893699"/>
    <n v="3.4446650603058501E-2"/>
    <n v="1.89977445968049"/>
    <n v="4.4347826086956497"/>
    <n v="66"/>
    <n v="12.200395068829966"/>
    <n v="445"/>
    <n v="0"/>
    <n v="0"/>
    <n v="47.10135756427001"/>
    <n v="1400"/>
    <n v="0"/>
  </r>
  <r>
    <s v="Central Coast"/>
    <x v="445"/>
    <n v="116"/>
    <n v="237.66662489946"/>
    <n v="216"/>
    <n v="291.96285999999998"/>
    <n v="58"/>
    <n v="1.04953010781298E-4"/>
    <n v="272.43424718595702"/>
    <n v="6.2019466362627398"/>
    <n v="525.75951407796504"/>
    <n v="3485.5522482544102"/>
    <n v="59.942094665622399"/>
    <n v="11.226884309940999"/>
    <n v="380.994238736429"/>
    <n v="1.4424397205484301"/>
    <n v="2.7902485204639001E-2"/>
    <n v="4.1906769394997801E-4"/>
    <n v="0.53703703703703698"/>
    <n v="0.81403033526940904"/>
    <s v="{B7E378B5-33FB-4A39-80EA-4BDF85CF7D40}"/>
    <n v="183052113"/>
    <s v="TEMPLETON 2113"/>
    <n v="6055"/>
    <n v="35.454920216146"/>
    <n v="-120.486918685878"/>
    <x v="445"/>
    <n v="310"/>
    <n v="326"/>
    <n v="87605.931261722697"/>
    <n v="63807.831953280802"/>
    <n v="23798.099308441899"/>
    <n v="63807.831953280802"/>
    <n v="23798.099308441899"/>
    <n v="2.4305926249098699E-2"/>
    <n v="6.0872746253153301E-3"/>
    <n v="2.0488502146505199"/>
    <n v="3.72413793103448"/>
    <n v="912"/>
    <n v="1.6183441418690621"/>
    <n v="446"/>
    <n v="0"/>
    <n v="0"/>
    <n v="39.648336348642047"/>
    <n v="2185"/>
    <n v="0"/>
  </r>
  <r>
    <s v="Central Valley"/>
    <x v="446"/>
    <n v="404"/>
    <n v="653.98331137129799"/>
    <n v="3473"/>
    <n v="1736.848"/>
    <n v="827"/>
    <n v="2.8977387934924399E-5"/>
    <n v="977.35684440746195"/>
    <n v="16.017087037655902"/>
    <n v="1578.5061594118299"/>
    <n v="13538.994584305099"/>
    <n v="368.27706369614998"/>
    <n v="18.7403076967042"/>
    <n v="658.36232116227404"/>
    <n v="1.69459128134772"/>
    <n v="2.77181043336031E-2"/>
    <n v="2.20446276657977E-4"/>
    <n v="0.11632594298877"/>
    <n v="0.37653456313619799"/>
    <s v="{38642A96-8776-4716-B709-CC59463C3DA7}"/>
    <n v="254452102"/>
    <s v="MARIPOSA 2102"/>
    <n v="37288"/>
    <n v="37.420542975784699"/>
    <n v="-119.8771556402"/>
    <x v="446"/>
    <n v="829"/>
    <n v="666"/>
    <n v="212726.87333831799"/>
    <n v="136885.57962736001"/>
    <n v="75841.293710958096"/>
    <n v="136885.57962736001"/>
    <n v="75841.293710958096"/>
    <n v="0.182309070796147"/>
    <n v="2.3964299822182501E-2"/>
    <n v="1.61877057270123"/>
    <n v="4.1995163240628699"/>
    <n v="1341"/>
    <n v="22.922872283889763"/>
    <n v="447"/>
    <n v="0"/>
    <n v="0"/>
    <n v="85.056729498632322"/>
    <n v="1683"/>
    <n v="0"/>
  </r>
  <r>
    <s v="Central Valley"/>
    <x v="447"/>
    <n v="35"/>
    <n v="77.430118991764004"/>
    <n v="181"/>
    <n v="122.77575"/>
    <n v="64"/>
    <n v="3.8743879073876997E-5"/>
    <n v="584.41729721042702"/>
    <n v="3.9295976935236698"/>
    <n v="820.33395897800199"/>
    <n v="7137.0005162954303"/>
    <n v="84.752987853237201"/>
    <n v="3.99312084705161"/>
    <n v="349.604086173996"/>
    <n v="1.4711352288722901"/>
    <n v="2.75589867154469E-2"/>
    <n v="1.2497043932646601E-4"/>
    <n v="0.193370165745856"/>
    <n v="0.63066297287671202"/>
    <s v="{F72524F5-D5B1-4F6F-9F15-809009991306}"/>
    <n v="252192105"/>
    <s v="BEAR VALLEY 2105"/>
    <n v="9480"/>
    <n v="37.631717034721802"/>
    <n v="-120.154712664599"/>
    <x v="447"/>
    <n v="131"/>
    <n v="59"/>
    <n v="25199.675302599499"/>
    <n v="19971.397691368202"/>
    <n v="5228.2776112313304"/>
    <n v="19971.397691368202"/>
    <n v="5228.2776112313304"/>
    <n v="7.99810811689383E-3"/>
    <n v="2.47960826072812E-3"/>
    <n v="2.2122891140504"/>
    <n v="2.828125"/>
    <n v="1724"/>
    <n v="1.7637751497886016"/>
    <n v="448"/>
    <n v="0"/>
    <n v="0"/>
    <n v="12.409647354883152"/>
    <n v="93"/>
    <n v="0"/>
  </r>
  <r>
    <s v="Central Valley"/>
    <x v="448"/>
    <n v="193"/>
    <n v="307.510631618567"/>
    <n v="1246"/>
    <n v="698.96686"/>
    <n v="293"/>
    <n v="4.7174484903741203E-5"/>
    <n v="591.17277126024396"/>
    <n v="13.6809970710709"/>
    <n v="731.02518556742803"/>
    <n v="7729.0301356548298"/>
    <n v="223.61851843085299"/>
    <n v="16.2706968542251"/>
    <n v="420.168757295852"/>
    <n v="1.6242411466181801"/>
    <n v="2.7329967099316101E-2"/>
    <n v="3.2705647515324601E-4"/>
    <n v="0.15489566613162101"/>
    <n v="0.439950232458796"/>
    <s v="{C88CD342-0019-4371-8FA7-CA6CF25A5380}"/>
    <n v="254452102"/>
    <s v="MARIPOSA 2102"/>
    <n v="1960"/>
    <n v="37.458567208131299"/>
    <n v="-119.900255569405"/>
    <x v="448"/>
    <n v="288"/>
    <n v="249"/>
    <n v="65100.498861204498"/>
    <n v="39674.522316192197"/>
    <n v="25425.976545012199"/>
    <n v="39674.522316192197"/>
    <n v="25425.976545012199"/>
    <n v="9.5827547219901194E-2"/>
    <n v="1.3822124076796101E-2"/>
    <n v="1.59331933481123"/>
    <n v="4.25255972696245"/>
    <n v="1062"/>
    <n v="8.0076803600996183"/>
    <n v="449"/>
    <n v="0"/>
    <n v="0"/>
    <n v="24.652597606134663"/>
    <n v="2369"/>
    <n v="0"/>
  </r>
  <r>
    <s v="Central Coast"/>
    <x v="449"/>
    <n v="71"/>
    <n v="116.843738479075"/>
    <n v="205"/>
    <n v="168.14250000000001"/>
    <n v="49"/>
    <n v="3.7857259875246499E-5"/>
    <n v="870.779250235429"/>
    <n v="9.2535577645515605"/>
    <n v="185.292153343053"/>
    <n v="867.28216358025804"/>
    <n v="21.3186293141482"/>
    <n v="17.736048166849098"/>
    <n v="427.048007900313"/>
    <n v="1.2754198993955299"/>
    <n v="2.72762832547612E-2"/>
    <n v="1.6049338511610599E-4"/>
    <n v="0.34634146341463401"/>
    <n v="0.69490900400944799"/>
    <s v="{B0A0DAD0-3674-4CD8-8437-87CE246C1A79}"/>
    <n v="183052113"/>
    <s v="TEMPLETON 2113"/>
    <s v="A60"/>
    <n v="35.489404332927698"/>
    <n v="-120.638876043558"/>
    <x v="449"/>
    <n v="130"/>
    <n v="102"/>
    <n v="21175.715832797101"/>
    <n v="14423.3233302059"/>
    <n v="6752.3925025911904"/>
    <n v="10180.3906421681"/>
    <n v="4388.4633422308098"/>
    <n v="7.8641758706892093E-3"/>
    <n v="1.8550057338870801E-3"/>
    <n v="1.64568645745176"/>
    <n v="4.1836734693877498"/>
    <n v="1544"/>
    <n v="1.3365378794832987"/>
    <n v="450"/>
    <n v="0"/>
    <n v="0"/>
    <n v="6.3257995137146352"/>
    <n v="1894"/>
    <n v="0"/>
  </r>
  <r>
    <s v="North Valley"/>
    <x v="450"/>
    <n v="108"/>
    <n v="156.85795247082601"/>
    <n v="317"/>
    <n v="230.89072999999999"/>
    <n v="53"/>
    <n v="4.5430398732039299E-5"/>
    <n v="691.09230529986303"/>
    <n v="27.705893950270699"/>
    <n v="1338.4196725941799"/>
    <n v="7404.4818533772504"/>
    <n v="381.50478182740898"/>
    <n v="13.8036397917655"/>
    <n v="416.28495703314201"/>
    <n v="1.29003172325638"/>
    <n v="2.7199970640001299E-2"/>
    <n v="4.9846742678859204E-4"/>
    <n v="0.34069400630914798"/>
    <n v="0.67936010787505197"/>
    <s v="{154C476C-5A31-47D9-B01B-5C020A5462D1}"/>
    <n v="103091102"/>
    <s v="CLARK ROAD 1102"/>
    <n v="81296"/>
    <n v="39.647813955653199"/>
    <n v="-121.62981002468"/>
    <x v="450"/>
    <n v="161"/>
    <n v="133"/>
    <n v="34481.095660613202"/>
    <n v="21924.1005346889"/>
    <n v="12556.995125924301"/>
    <n v="10798.595459996901"/>
    <n v="5952.0866867798504"/>
    <n v="2.6418773619795301E-2"/>
    <n v="2.40781113279808E-3"/>
    <n v="1.45238844880394"/>
    <n v="5.9811320754716899"/>
    <n v="788"/>
    <n v="1.4415984439200689"/>
    <n v="451"/>
    <n v="0"/>
    <n v="0"/>
    <n v="6.709934059573734"/>
    <n v="299"/>
    <n v="0"/>
  </r>
  <r>
    <s v="Central Valley"/>
    <x v="451"/>
    <n v="133"/>
    <n v="273.92908913213199"/>
    <n v="383"/>
    <n v="346.29559999999998"/>
    <n v="115"/>
    <n v="2.9265277123119101E-5"/>
    <n v="997.09092864764295"/>
    <n v="19.0043190077368"/>
    <n v="241.82136460660701"/>
    <n v="837.89233236211601"/>
    <n v="29.707541258237899"/>
    <n v="15.0993458534388"/>
    <n v="149.20441165806099"/>
    <n v="1.2817429832790199"/>
    <n v="2.71862848520672E-2"/>
    <n v="2.6253829778768301E-4"/>
    <n v="0.34725848563968598"/>
    <n v="0.79102678307865704"/>
    <s v="{E473F3E7-4790-4E95-BFB6-2DFAB51C8E70}"/>
    <n v="252811102"/>
    <s v="MERCED FALLS 1102"/>
    <n v="38748"/>
    <n v="37.7017706285692"/>
    <n v="-120.33957792258499"/>
    <x v="451"/>
    <n v="282"/>
    <n v="297"/>
    <n v="43267.950836019598"/>
    <n v="24704.635597361001"/>
    <n v="18563.315238658499"/>
    <n v="24704.635597361001"/>
    <n v="18563.315238658499"/>
    <n v="3.0191904245583601E-2"/>
    <n v="3.3655068691587002E-3"/>
    <n v="2.0596172115197899"/>
    <n v="3.3304347826086902"/>
    <n v="1217"/>
    <n v="3.126422757987728"/>
    <n v="452"/>
    <n v="0"/>
    <n v="0"/>
    <n v="15.350744125767802"/>
    <n v="1808"/>
    <n v="0"/>
  </r>
  <r>
    <s v="Central Valley"/>
    <x v="452"/>
    <n v="104"/>
    <n v="217.40051628772099"/>
    <n v="432"/>
    <n v="311.28075999999999"/>
    <n v="126"/>
    <n v="2.9598561201373001E-5"/>
    <n v="1011.06407678831"/>
    <n v="40.834050284856403"/>
    <n v="463.27566504907799"/>
    <n v="2511.6403580333199"/>
    <n v="183.322558900562"/>
    <n v="21.538260326328999"/>
    <n v="149.216777531459"/>
    <n v="1.2733529976436"/>
    <n v="2.7125116247308099E-2"/>
    <n v="5.9139165464619004E-4"/>
    <n v="0.24074074074074001"/>
    <n v="0.69840652884339904"/>
    <s v="{320BFDAF-F5A8-4096-BB62-ECF18634253B}"/>
    <n v="163781704"/>
    <s v="PEORIA 1704"/>
    <n v="11232"/>
    <n v="37.937636116592898"/>
    <n v="-120.609069575828"/>
    <x v="452"/>
    <n v="291"/>
    <n v="496"/>
    <n v="55130.472690379102"/>
    <n v="27614.675901550301"/>
    <n v="27515.7967888286"/>
    <n v="19016.792510114599"/>
    <n v="17834.780415096699"/>
    <n v="7.4515348485419894E-2"/>
    <n v="3.729418711373E-3"/>
    <n v="2.0903895796896301"/>
    <n v="3.4285714285714199"/>
    <n v="680"/>
    <n v="3.4177646471608205"/>
    <n v="453"/>
    <n v="0"/>
    <n v="0"/>
    <n v="11.816483378802419"/>
    <n v="2262"/>
    <n v="0"/>
  </r>
  <r>
    <s v="Bay Area"/>
    <x v="453"/>
    <n v="424"/>
    <n v="635.68909823526997"/>
    <n v="957"/>
    <n v="959.46590000000003"/>
    <n v="62"/>
    <n v="8.7081839615899703E-5"/>
    <n v="314.66732924669998"/>
    <n v="17.773008339289198"/>
    <n v="434.93147780402001"/>
    <n v="7745.0946747307498"/>
    <n v="341.00288055484299"/>
    <n v="2.5936340172174202"/>
    <n v="68.958784703285403"/>
    <n v="1.2442905998999001"/>
    <n v="2.7087189858094898E-2"/>
    <n v="6.1395601163583696E-4"/>
    <n v="0.44305120167189099"/>
    <n v="0.66254476640939697"/>
    <s v="{1ACD7F45-5073-4366-9697-A511E06B0768}"/>
    <n v="43021101"/>
    <s v="WOODACRE 1101"/>
    <n v="1456"/>
    <n v="38.054096462650598"/>
    <n v="-122.691663204967"/>
    <x v="453"/>
    <n v="66"/>
    <n v="75"/>
    <n v="13713.4893374361"/>
    <n v="6154.4241663434595"/>
    <n v="7559.0651710926404"/>
    <n v="6154.4241663434595"/>
    <n v="7559.0651710926404"/>
    <n v="3.8065272721421899E-2"/>
    <n v="5.3990740561857802E-3"/>
    <n v="1.49926674112091"/>
    <n v="15.435483870967699"/>
    <n v="656"/>
    <n v="1.6794057712018837"/>
    <n v="454"/>
    <n v="0"/>
    <n v="0"/>
    <n v="3.824180698665002"/>
    <n v="2669"/>
    <n v="0"/>
  </r>
  <r>
    <s v="Central Coast"/>
    <x v="454"/>
    <n v="22"/>
    <n v="55.868412361494201"/>
    <n v="40"/>
    <n v="64.824280000000002"/>
    <n v="8"/>
    <n v="1.33243412392403E-5"/>
    <n v="1738.2592880725799"/>
    <n v="13.125174988061101"/>
    <n v="590.75908899307206"/>
    <n v="2090.7488574981599"/>
    <n v="38.2049492746591"/>
    <n v="29.363385081291199"/>
    <n v="554.11837768554597"/>
    <n v="1.3747234493494001"/>
    <n v="2.6933952259740501E-2"/>
    <n v="8.3498811108029204E-5"/>
    <n v="0.55000000000000004"/>
    <n v="0.86184393481356103"/>
    <s v="{3D42DADD-B930-4BCB-8FA8-10BD1514503A}"/>
    <n v="83242111"/>
    <s v="MORGAN HILL 2111"/>
    <s v="XR186"/>
    <n v="37.145568964527001"/>
    <n v="-121.670703305275"/>
    <x v="454"/>
    <n v="321"/>
    <n v="351"/>
    <n v="41959.107021723903"/>
    <n v="25686.8584584934"/>
    <n v="16272.2485632304"/>
    <n v="2744.6854866285498"/>
    <n v="138.48151083674799"/>
    <n v="6.6799048886423396E-4"/>
    <n v="1.06594729913922E-4"/>
    <n v="2.5394732891588299"/>
    <n v="5"/>
    <n v="1961"/>
    <n v="0.215471618077924"/>
    <n v="455"/>
    <n v="0"/>
    <n v="0"/>
    <n v="1.7054679655118687"/>
    <n v="1192"/>
    <n v="0"/>
  </r>
  <r>
    <s v="Bay Area"/>
    <x v="455"/>
    <n v="355"/>
    <n v="566.42628881980897"/>
    <n v="714"/>
    <n v="762.5924"/>
    <n v="25"/>
    <n v="1.2467293599911501E-4"/>
    <n v="204.54989788605801"/>
    <n v="0.20813140925019899"/>
    <n v="5.6120679830200901E-2"/>
    <n v="1.1098904697064401E-3"/>
    <n v="8.5282614570303299E-7"/>
    <n v="1.0273451423644999"/>
    <n v="3.7345487636327701"/>
    <n v="0.82061947345733599"/>
    <n v="2.66751312665474E-2"/>
    <n v="9.5718559550732606E-5"/>
    <n v="0.49719887955182002"/>
    <n v="0.74276413383109696"/>
    <s v="{480E1BDA-E928-4338-A7BA-DDA1B7A106EF}"/>
    <n v="42031122"/>
    <s v="ALTO 1122"/>
    <n v="1212"/>
    <n v="37.925832053212098"/>
    <n v="-122.53077727866901"/>
    <x v="455"/>
    <n v="74"/>
    <n v="362"/>
    <n v="18359.363420074002"/>
    <n v="3797.0171190400001"/>
    <n v="14562.346301034"/>
    <n v="2589.3247483675"/>
    <n v="10088.3627506054"/>
    <n v="2.39296398876831E-3"/>
    <n v="3.1168233999778702E-3"/>
    <n v="1.5955670107600199"/>
    <n v="28.56"/>
    <n v="1874"/>
    <n v="0.66687828166368501"/>
    <n v="456"/>
    <n v="0"/>
    <n v="0"/>
    <n v="1.6089313082178618"/>
    <n v="907"/>
    <n v="0"/>
  </r>
  <r>
    <s v="North Coast"/>
    <x v="456"/>
    <n v="93"/>
    <n v="121.681914622926"/>
    <n v="158"/>
    <n v="153.07487"/>
    <n v="14"/>
    <n v="1.2978097713909901E-4"/>
    <n v="224.870394190925"/>
    <n v="5.3419960677623699"/>
    <n v="40.233603620529102"/>
    <n v="254.54288806915201"/>
    <n v="1.98555623441934"/>
    <n v="8.55009485142571"/>
    <n v="97.479061623769098"/>
    <n v="1.1420670151710499"/>
    <n v="2.6664630560577701E-2"/>
    <n v="5.4645698842900202E-4"/>
    <n v="0.588607594936708"/>
    <n v="0.79491761610102496"/>
    <s v="{6605C9B9-1E01-4CAA-B9F4-139E3DFEC103}"/>
    <n v="43141101"/>
    <s v="MIDDLETOWN 1101"/>
    <n v="1314"/>
    <n v="38.731179833901201"/>
    <n v="-122.62311136117999"/>
    <x v="456"/>
    <n v="22"/>
    <n v="26"/>
    <n v="2040.9996285652401"/>
    <n v="1494.23190864709"/>
    <n v="546.76771991815099"/>
    <n v="1494.23190864709"/>
    <n v="530.04462165196503"/>
    <n v="7.6503978380060202E-3"/>
    <n v="1.81693367994739E-3"/>
    <n v="1.3084076841174901"/>
    <n v="11.285714285714199"/>
    <n v="741"/>
    <n v="0.37330482784808783"/>
    <n v="457"/>
    <n v="0"/>
    <n v="0"/>
    <n v="0.92847237530795101"/>
    <n v="2873"/>
    <n v="0"/>
  </r>
  <r>
    <s v="Sierra"/>
    <x v="457"/>
    <n v="23"/>
    <n v="44.3513583131449"/>
    <n v="41"/>
    <n v="52.189587000000003"/>
    <n v="7"/>
    <n v="6.5622755105973005E-5"/>
    <n v="538.41842375164504"/>
    <n v="0.96788735998173503"/>
    <n v="309.69730965296401"/>
    <n v="2081.9555943806899"/>
    <n v="6.4972633607685504"/>
    <n v="7.4740835598536899"/>
    <n v="364.24368018763403"/>
    <n v="1.3138432332447501"/>
    <n v="2.6603036677190901E-2"/>
    <n v="6.8877588367805795E-5"/>
    <n v="0.56097560975609695"/>
    <n v="0.849812408356166"/>
    <s v="{8E6B668B-C3B5-476E-8081-82E065E91883}"/>
    <n v="63172101"/>
    <s v="MADISON 2101"/>
    <n v="37082"/>
    <n v="38.856613053048399"/>
    <n v="-122.212257440934"/>
    <x v="457"/>
    <n v="238"/>
    <n v="247"/>
    <n v="45155.2748394507"/>
    <n v="29594.551675703198"/>
    <n v="15560.7231637473"/>
    <n v="1451.8754391196001"/>
    <n v="1229.10025971199"/>
    <n v="4.8214311857464E-4"/>
    <n v="4.5935928574181102E-4"/>
    <n v="1.9283199266584701"/>
    <n v="5.8571428571428497"/>
    <n v="2069"/>
    <n v="0.18622125674033629"/>
    <n v="458"/>
    <n v="0"/>
    <n v="0"/>
    <n v="0.902153293481185"/>
    <n v="935"/>
    <n v="0"/>
  </r>
  <r>
    <s v="Sierra"/>
    <x v="458"/>
    <n v="1077"/>
    <n v="1780.66304015687"/>
    <n v="4468"/>
    <n v="2986.5650000000001"/>
    <n v="411"/>
    <n v="1.39176445864128E-4"/>
    <n v="206.60496982769601"/>
    <n v="8.4918141708701"/>
    <n v="46.972004366398302"/>
    <n v="314.30062249843797"/>
    <n v="7.9843147043688303"/>
    <n v="9.0412607761803692"/>
    <n v="57.632742783162598"/>
    <n v="1.20736171439326"/>
    <n v="2.6521836485520301E-2"/>
    <n v="5.9171577861013495E-4"/>
    <n v="0.241047448522829"/>
    <n v="0.59622445019341597"/>
    <s v="{8CA8A29D-825E-4F83-82F2-58C55E66E077}"/>
    <n v="153652109"/>
    <s v="SHINGLE SPRINGS 2109"/>
    <s v="circuit_breaker"/>
    <n v="38.659312269444598"/>
    <n v="-120.946617444789"/>
    <x v="458"/>
    <n v="580"/>
    <n v="557"/>
    <n v="78773.491589869707"/>
    <n v="44889.626346972102"/>
    <n v="33883.865242897598"/>
    <n v="43399.380093560001"/>
    <n v="32851.463987957803"/>
    <n v="0.243195185008765"/>
    <n v="5.72015192501567E-2"/>
    <n v="1.6533547262366499"/>
    <n v="10.8710462287104"/>
    <n v="679"/>
    <n v="10.900474795548844"/>
    <n v="459"/>
    <n v="0"/>
    <n v="0"/>
    <n v="26.96711620811547"/>
    <n v="827"/>
    <n v="0"/>
  </r>
  <r>
    <s v="North Coast"/>
    <x v="459"/>
    <n v="270"/>
    <n v="402.32844364485197"/>
    <n v="655"/>
    <n v="591.87019999999995"/>
    <n v="85"/>
    <n v="9.1256851053057097E-5"/>
    <n v="274.76020940724902"/>
    <n v="2.4708226691991202"/>
    <n v="344.86387456898098"/>
    <n v="6565.7703435710901"/>
    <n v="35.3405287296792"/>
    <n v="1.72407601046211"/>
    <n v="48.109948195999102"/>
    <n v="1.1754294703988399"/>
    <n v="2.6184854865559999E-2"/>
    <n v="1.38748768949379E-4"/>
    <n v="0.41221374045801501"/>
    <n v="0.67975792403160995"/>
    <s v="{8E06DD08-111B-4D73-B845-1ABBADC77B32}"/>
    <n v="42891101"/>
    <s v="GEYSERVILLE 1101"/>
    <n v="37454"/>
    <n v="38.704666881381499"/>
    <n v="-122.959198406469"/>
    <x v="459"/>
    <n v="174"/>
    <n v="105"/>
    <n v="32079.7362830354"/>
    <n v="19682.626679731799"/>
    <n v="12397.109603303599"/>
    <n v="10482.972861099301"/>
    <n v="8155.9463278174599"/>
    <n v="1.17936453606972E-2"/>
    <n v="7.7568323395098499E-3"/>
    <n v="1.4901053468327801"/>
    <n v="7.7058823529411704"/>
    <n v="1636"/>
    <n v="2.2257126635726001"/>
    <n v="460"/>
    <n v="0"/>
    <n v="0"/>
    <n v="6.5138153296741335"/>
    <n v="544"/>
    <n v="0"/>
  </r>
  <r>
    <s v="North Valley"/>
    <x v="460"/>
    <n v="1897"/>
    <n v="3987.79763907604"/>
    <n v="3283"/>
    <n v="4655.6405999999997"/>
    <n v="307"/>
    <n v="9.34921607492226E-5"/>
    <n v="298.78983357866298"/>
    <n v="145.94295827857701"/>
    <n v="5170.0033301024896"/>
    <n v="158158.959843819"/>
    <n v="32627.222538655798"/>
    <n v="0.764326478758105"/>
    <n v="35.284042601889197"/>
    <n v="1.10378052163201"/>
    <n v="2.6149967624834E-2"/>
    <n v="5.5555366529143899E-3"/>
    <n v="0.57782515991471195"/>
    <n v="0.85655186048129395"/>
    <s v="{2D141325-C090-4FCF-8D95-50CB00DE9095}"/>
    <n v="103751102"/>
    <s v="BIG BEND 1102"/>
    <n v="1972"/>
    <n v="39.644364830684701"/>
    <n v="-121.43133790063401"/>
    <x v="460"/>
    <n v="253"/>
    <n v="310"/>
    <n v="48758.189227830102"/>
    <n v="33902.407318250996"/>
    <n v="14855.7819095791"/>
    <n v="33902.407318250996"/>
    <n v="14855.7819095791"/>
    <n v="1.7055497524447101"/>
    <n v="2.8702093350011299E-2"/>
    <n v="2.10216006277071"/>
    <n v="10.6938110749185"/>
    <n v="29"/>
    <n v="8.0280400608240381"/>
    <n v="461"/>
    <n v="0"/>
    <n v="0"/>
    <n v="21.06597273774894"/>
    <n v="2539"/>
    <n v="0"/>
  </r>
  <r>
    <s v="Sierra"/>
    <x v="461"/>
    <n v="210"/>
    <n v="265.17370096735101"/>
    <n v="235"/>
    <n v="275.77710000000002"/>
    <n v="16"/>
    <n v="7.4726594050389301E-6"/>
    <n v="3708.46076043536"/>
    <n v="206.422689399371"/>
    <n v="2166.13032746811"/>
    <n v="13953.413163929899"/>
    <n v="4358.0136718797603"/>
    <n v="52.142422914504998"/>
    <n v="655.41609270218703"/>
    <n v="1.71667589247226"/>
    <n v="2.6066260589219799E-2"/>
    <n v="4.5963956179439998E-4"/>
    <n v="0.89361702127659504"/>
    <n v="0.961550837045416"/>
    <s v="{CBB1E17F-BE5D-42E9-AB86-48D61CF7F4ED}"/>
    <n v="63601104"/>
    <s v="VACAVILLE 1104"/>
    <s v="circuit_breaker"/>
    <n v="38.356467981663101"/>
    <n v="-121.980542271213"/>
    <x v="461"/>
    <n v="117"/>
    <n v="386"/>
    <n v="19566.709683873101"/>
    <n v="4995.2074662716996"/>
    <n v="14571.502217601401"/>
    <n v="1499.30978201929"/>
    <n v="411.29940217084402"/>
    <n v="7.3542329887103996E-3"/>
    <n v="1.19562550480623E-4"/>
    <n v="1.26273190936834"/>
    <n v="14.6875"/>
    <n v="848"/>
    <n v="0.41706016942751678"/>
    <n v="462"/>
    <n v="0"/>
    <n v="0"/>
    <n v="0.93162761856310827"/>
    <n v="1822"/>
    <n v="0"/>
  </r>
  <r>
    <s v="North Coast"/>
    <x v="462"/>
    <n v="188"/>
    <n v="576.35503603121401"/>
    <n v="227"/>
    <n v="592.82770000000005"/>
    <n v="83"/>
    <n v="5.6967625023828001E-5"/>
    <n v="417.94454868372702"/>
    <n v="12.063608858692699"/>
    <n v="1651.7739571293"/>
    <n v="7885.6119685153399"/>
    <n v="257.70090600732402"/>
    <n v="11.878611854221401"/>
    <n v="305.14299777742599"/>
    <n v="1.17877706274928"/>
    <n v="2.5913116157419799E-2"/>
    <n v="3.5774188458991799E-4"/>
    <n v="0.82819383259911805"/>
    <n v="0.97221340739458795"/>
    <s v="{D681E6AF-06CA-4983-B4FB-ED08B0DAD260}"/>
    <n v="42271103"/>
    <s v="COTATI 1103"/>
    <n v="132"/>
    <n v="38.264742226367197"/>
    <n v="-122.80573090338601"/>
    <x v="462"/>
    <n v="216"/>
    <n v="164"/>
    <n v="62732.990384037497"/>
    <n v="40702.077550197297"/>
    <n v="22030.912833840099"/>
    <n v="40702.077550197297"/>
    <n v="22030.912833840099"/>
    <n v="2.96925764209632E-2"/>
    <n v="4.7283128769777198E-3"/>
    <n v="3.0657182767617699"/>
    <n v="2.73493975903614"/>
    <n v="1001"/>
    <n v="2.1507886410658434"/>
    <n v="463"/>
    <n v="0"/>
    <n v="0"/>
    <n v="25.291090629443644"/>
    <n v="1853"/>
    <n v="0"/>
  </r>
  <r>
    <s v="North Coast"/>
    <x v="463"/>
    <n v="268"/>
    <n v="270.40327848075702"/>
    <n v="357"/>
    <n v="314.48257000000001"/>
    <n v="78"/>
    <n v="1.62780842938212E-4"/>
    <n v="150.608190515346"/>
    <n v="2.8081436469999401"/>
    <n v="768.09672763561503"/>
    <n v="13241.1678531261"/>
    <n v="80.568687792484994"/>
    <n v="1.0058429772869999"/>
    <n v="98.154779870540594"/>
    <n v="1.1542148727637001"/>
    <n v="2.5891292417480699E-2"/>
    <n v="2.8633348593633202E-4"/>
    <n v="0.75070028011204404"/>
    <n v="0.85983548990777203"/>
    <s v="{3BB5B038-4064-4F43-B944-1BDE53135960}"/>
    <n v="192461101"/>
    <s v="BRIDGEVILLE 1101"/>
    <n v="69866"/>
    <n v="40.469276507415699"/>
    <n v="-123.701084427674"/>
    <x v="463"/>
    <n v="53"/>
    <n v="23"/>
    <n v="14027.524742812"/>
    <n v="10521.738587595"/>
    <n v="3505.7861552170202"/>
    <n v="10521.738587595"/>
    <n v="3505.7861552170202"/>
    <n v="2.2334011903033898E-2"/>
    <n v="1.26969057491805E-2"/>
    <n v="1.00896745701775"/>
    <n v="4.5769230769230704"/>
    <n v="1157"/>
    <n v="2.0195208085634944"/>
    <n v="464"/>
    <n v="0"/>
    <n v="0"/>
    <n v="6.5379032279124933"/>
    <n v="1609"/>
    <n v="0"/>
  </r>
  <r>
    <s v="North Coast"/>
    <x v="464"/>
    <n v="81"/>
    <n v="102.090039076953"/>
    <n v="312"/>
    <n v="186.22399999999999"/>
    <n v="50"/>
    <n v="8.2253680884605194E-5"/>
    <n v="405.301840270806"/>
    <n v="4.6727171821720797"/>
    <n v="850.26863057098603"/>
    <n v="10996.533673763201"/>
    <n v="172.81545466083799"/>
    <n v="12.104026542902"/>
    <n v="223.28119647577401"/>
    <n v="1.3616371631622299"/>
    <n v="2.58009271264866E-2"/>
    <n v="2.6238869161858202E-4"/>
    <n v="0.25961538461538403"/>
    <n v="0.54821096965115002"/>
    <s v="{0F086603-31D0-422E-BBA1-3A12831F4713}"/>
    <n v="42871101"/>
    <s v="UPPER LAKE 1101"/>
    <n v="472084"/>
    <n v="39.145630687175"/>
    <n v="-122.916237843639"/>
    <x v="464"/>
    <n v="97"/>
    <n v="109"/>
    <n v="24077.970295296898"/>
    <n v="11576.0440417687"/>
    <n v="12501.9262535282"/>
    <n v="7182.4083388326299"/>
    <n v="2822.87821660278"/>
    <n v="1.3119434580929099E-2"/>
    <n v="4.1126840442302602E-3"/>
    <n v="1.26037085280189"/>
    <n v="6.24"/>
    <n v="1218"/>
    <n v="1.2900463563243301"/>
    <n v="465"/>
    <n v="0"/>
    <n v="0"/>
    <n v="4.46294025190877"/>
    <n v="1244"/>
    <n v="0"/>
  </r>
  <r>
    <s v="Bay Area"/>
    <x v="465"/>
    <n v="543"/>
    <n v="860.11066319836004"/>
    <n v="958"/>
    <n v="1050.6149"/>
    <n v="149"/>
    <n v="5.7342407208064097E-5"/>
    <n v="432.13953209588198"/>
    <n v="1.6268197645692699"/>
    <n v="360.05658770703701"/>
    <n v="2848.4099302306499"/>
    <n v="15.313311660616"/>
    <n v="3.5477371098561301"/>
    <n v="569.45630192436602"/>
    <n v="1.4713280312966901"/>
    <n v="2.57877180498053E-2"/>
    <n v="7.0304856909407496E-5"/>
    <n v="0.56680584551148205"/>
    <n v="0.81867360653423205"/>
    <s v="{B06F68AD-C4A0-4C48-AC8B-ACB86AC8FCA9}"/>
    <n v="43432104"/>
    <s v="SILVERADO 2104"/>
    <n v="806"/>
    <n v="38.616874603078301"/>
    <n v="-122.424355294747"/>
    <x v="465"/>
    <n v="249"/>
    <n v="162"/>
    <n v="66122.818046840795"/>
    <n v="52895.654593210304"/>
    <n v="13227.163453630401"/>
    <n v="29193.034615903001"/>
    <n v="8922.4069418625295"/>
    <n v="1.0475423679501701E-2"/>
    <n v="8.5440186740015599E-3"/>
    <n v="1.5839975381185201"/>
    <n v="6.4295302013422804"/>
    <n v="2055"/>
    <n v="3.8423699894209897"/>
    <n v="466"/>
    <n v="0"/>
    <n v="0"/>
    <n v="18.139705112318264"/>
    <n v="1705"/>
    <n v="0"/>
  </r>
  <r>
    <s v="North Coast"/>
    <x v="466"/>
    <n v="286"/>
    <n v="432.43772892770801"/>
    <n v="434"/>
    <n v="510.49905000000001"/>
    <n v="44"/>
    <n v="2.10722560537264E-4"/>
    <n v="143.22899654820901"/>
    <n v="0.99981552371900695"/>
    <n v="132.78899500705299"/>
    <n v="1210.7834465615399"/>
    <n v="2.2667692659776999"/>
    <n v="0.40697909047065101"/>
    <n v="34.815074235200797"/>
    <n v="1.1317880234935001"/>
    <n v="2.5727587271867799E-2"/>
    <n v="2.14363222780052E-4"/>
    <n v="0.65898617511520696"/>
    <n v="0.84708820824917896"/>
    <s v="{4A1EC5D3-CF7E-4E3A-B115-9A4757B7DAC6}"/>
    <n v="192311142"/>
    <s v="FRUITLAND 1142"/>
    <n v="6064"/>
    <n v="40.294312945949699"/>
    <n v="-123.819488511665"/>
    <x v="466"/>
    <n v="83"/>
    <n v="82"/>
    <n v="21625.190450854199"/>
    <n v="13612.8990090144"/>
    <n v="8012.2914418398004"/>
    <n v="9593.2151508775005"/>
    <n v="7060.68580697165"/>
    <n v="9.4319818023222892E-3"/>
    <n v="9.2717926636396407E-3"/>
    <n v="1.5120200312157599"/>
    <n v="9.8636363636363598"/>
    <n v="1365"/>
    <n v="1.1320138399621831"/>
    <n v="467"/>
    <n v="0"/>
    <n v="0"/>
    <n v="5.9609456915159038"/>
    <n v="881"/>
    <n v="0"/>
  </r>
  <r>
    <s v="North Valley"/>
    <x v="467"/>
    <n v="409"/>
    <n v="764.08759600954397"/>
    <n v="1233"/>
    <n v="1026.9547"/>
    <n v="211"/>
    <n v="1.0011452109885401E-4"/>
    <n v="258.19151813833599"/>
    <n v="10.391593617957"/>
    <n v="240.83348365067801"/>
    <n v="2686.8299668858899"/>
    <n v="139.47621063186199"/>
    <n v="9.3011890352213697"/>
    <n v="180.61331024818901"/>
    <n v="1.2574759919496501"/>
    <n v="2.5716346019871002E-2"/>
    <n v="4.7214934059225898E-4"/>
    <n v="0.33171127331711198"/>
    <n v="0.74403241656627594"/>
    <s v="{2A2FAB19-EBE2-405E-9DCE-8FB9750FB831}"/>
    <n v="103401101"/>
    <s v="GIRVAN 1101"/>
    <n v="1636"/>
    <n v="40.515883858770003"/>
    <n v="-122.38237095483299"/>
    <x v="467"/>
    <n v="303"/>
    <n v="218"/>
    <n v="41191.1791656161"/>
    <n v="29877.116367149301"/>
    <n v="11314.062798466701"/>
    <n v="24954.3397295836"/>
    <n v="10993.0783576679"/>
    <n v="9.9623510864966805E-2"/>
    <n v="2.1124163951858298E-2"/>
    <n v="1.86818483131917"/>
    <n v="5.8436018957345901"/>
    <n v="821"/>
    <n v="5.4261490101927814"/>
    <n v="468"/>
    <n v="0"/>
    <n v="0"/>
    <n v="15.505903032111092"/>
    <n v="1649"/>
    <n v="0"/>
  </r>
  <r>
    <s v="Bay Area"/>
    <x v="468"/>
    <n v="636"/>
    <n v="896.61192102378402"/>
    <n v="1621"/>
    <n v="1416.2754"/>
    <n v="186"/>
    <n v="7.3129913279669606E-5"/>
    <n v="370.03214605161401"/>
    <n v="1.39121867388312"/>
    <n v="102.77179884714801"/>
    <n v="1062.1507753557901"/>
    <n v="4.8439464606415301"/>
    <n v="3.1020315797018498"/>
    <n v="151.80269254680101"/>
    <n v="1.2559234929341201"/>
    <n v="2.5598098403208602E-2"/>
    <n v="8.2638950479978297E-5"/>
    <n v="0.39235040098704499"/>
    <n v="0.63307738520268297"/>
    <s v="{05AC1C5B-D6E1-429E-A072-263D6E199803}"/>
    <n v="43432102"/>
    <s v="SILVERADO 2102"/>
    <n v="58626"/>
    <n v="38.507098938742701"/>
    <n v="-122.40608822626599"/>
    <x v="468"/>
    <n v="164"/>
    <n v="135"/>
    <n v="46940.5783754082"/>
    <n v="24429.809295714"/>
    <n v="22510.769079694201"/>
    <n v="24429.809295714"/>
    <n v="22510.769079694201"/>
    <n v="1.53708447892759E-2"/>
    <n v="1.36021638700185E-2"/>
    <n v="1.40976717142104"/>
    <n v="8.71505376344086"/>
    <n v="1966"/>
    <n v="4.7612463029968"/>
    <n v="469"/>
    <n v="0"/>
    <n v="0"/>
    <n v="15.179975031887103"/>
    <n v="2800"/>
    <n v="0"/>
  </r>
  <r>
    <s v="North Valley"/>
    <x v="469"/>
    <n v="52"/>
    <n v="98.473551346824806"/>
    <n v="490"/>
    <n v="212.74799999999999"/>
    <n v="131"/>
    <n v="4.7549477234955501E-5"/>
    <n v="630.476998102278"/>
    <n v="3.92457268294865"/>
    <n v="21.062351577074701"/>
    <n v="74.119878350484001"/>
    <n v="1.09529485257601"/>
    <n v="18.468992792581801"/>
    <n v="100.12791313070301"/>
    <n v="1.1465074670223701"/>
    <n v="2.5592835667365699E-2"/>
    <n v="9.5925944566064905E-5"/>
    <n v="0.106122448979591"/>
    <n v="0.462864754725338"/>
    <s v="{2E98A968-0F7D-44C0-B9F5-8D4D032F12CD}"/>
    <n v="103541105"/>
    <s v="RED BLUFF 1105"/>
    <n v="85632"/>
    <n v="40.190004788451603"/>
    <n v="-122.23829686625901"/>
    <x v="469"/>
    <n v="301"/>
    <n v="243"/>
    <n v="34883.601828609397"/>
    <n v="23855.635573905602"/>
    <n v="11027.966254703701"/>
    <n v="20457.0684128373"/>
    <n v="8802.0472248182505"/>
    <n v="1.2566298738154499E-2"/>
    <n v="6.22898151777917E-3"/>
    <n v="1.89372214128509"/>
    <n v="3.74045801526717"/>
    <n v="1872"/>
    <n v="3.3526614724249066"/>
    <n v="470"/>
    <n v="0"/>
    <n v="0"/>
    <n v="12.711429056753126"/>
    <n v="48"/>
    <n v="0"/>
  </r>
  <r>
    <s v="Central Coast"/>
    <x v="470"/>
    <n v="9"/>
    <n v="16.7985321967322"/>
    <n v="86"/>
    <n v="54.223390000000002"/>
    <n v="18"/>
    <n v="2.1289378966887099E-5"/>
    <n v="1194.8996700214"/>
    <n v="3.28369519554689"/>
    <n v="150.53594170883201"/>
    <n v="642.45499587803999"/>
    <n v="3.22299894195748"/>
    <n v="17.2566376510593"/>
    <n v="670.61038168271295"/>
    <n v="1.30235989226235"/>
    <n v="2.5539184059502999E-2"/>
    <n v="4.3170575011044701E-5"/>
    <n v="0.104651162790697"/>
    <n v="0.30980233084262099"/>
    <s v="{80BB619F-1520-4563-BF62-E97585F4D6B9}"/>
    <n v="182631103"/>
    <s v="SAN LUIS OBISPO 1103"/>
    <s v="circuit_breaker"/>
    <n v="35.261266093262201"/>
    <n v="-120.634679705875"/>
    <x v="470"/>
    <n v="205"/>
    <n v="197"/>
    <n v="38575.212554867598"/>
    <n v="22526.749423241301"/>
    <n v="16048.4631316262"/>
    <n v="4883.61204413833"/>
    <n v="4633.9069345743301"/>
    <n v="7.77070350198805E-4"/>
    <n v="3.8320882140396802E-4"/>
    <n v="1.8665035774146901"/>
    <n v="4.7777777777777697"/>
    <n v="2299"/>
    <n v="0.459705313071054"/>
    <n v="471"/>
    <n v="0"/>
    <n v="0"/>
    <n v="3.0345348994782784"/>
    <n v="1832"/>
    <n v="0"/>
  </r>
  <r>
    <s v="Central Coast"/>
    <x v="471"/>
    <n v="216"/>
    <n v="297.95048200287499"/>
    <n v="538"/>
    <n v="487.81952000000001"/>
    <n v="61"/>
    <n v="5.14268746480754E-5"/>
    <n v="659.21902618023705"/>
    <n v="1.2078506898240899"/>
    <n v="35.474770654491799"/>
    <n v="103.70757728376999"/>
    <n v="0.30016449974853698"/>
    <n v="15.396779339332999"/>
    <n v="187.77656849495"/>
    <n v="1.3289206438377199"/>
    <n v="2.5489042554703301E-2"/>
    <n v="5.63724975712159E-5"/>
    <n v="0.40148698884758299"/>
    <n v="0.61078015612702596"/>
    <s v="{D4E598FB-500D-4E86-913F-DD1E461E4E23}"/>
    <n v="83242105"/>
    <s v="MORGAN HILL 2105"/>
    <s v="XR070"/>
    <n v="37.042694492980701"/>
    <n v="-121.654659732525"/>
    <x v="471"/>
    <n v="141"/>
    <n v="86"/>
    <n v="21044.754436937699"/>
    <n v="13816.805269069901"/>
    <n v="7227.9491678677296"/>
    <n v="9521.4048134057994"/>
    <n v="3423.9408504461599"/>
    <n v="3.4387223518441701E-3"/>
    <n v="3.1370393535326002E-3"/>
    <n v="1.3794003796429399"/>
    <n v="8.8196721311475397"/>
    <n v="2180"/>
    <n v="1.5548315958369012"/>
    <n v="472"/>
    <n v="0"/>
    <n v="0"/>
    <n v="5.9163248303107752"/>
    <n v="2225"/>
    <n v="0"/>
  </r>
  <r>
    <s v="Sierra"/>
    <x v="472"/>
    <n v="1732"/>
    <n v="2763.8907051528399"/>
    <n v="4357"/>
    <n v="3873.0745000000002"/>
    <n v="588"/>
    <n v="7.6704085617231203E-5"/>
    <n v="364.42659462503599"/>
    <n v="16.429493241186201"/>
    <n v="489.13722599484697"/>
    <n v="5157.0232169022001"/>
    <n v="163.46720495042399"/>
    <n v="8.5770272507972294"/>
    <n v="143.88984277883199"/>
    <n v="1.28780250788545"/>
    <n v="2.5510511747341501E-2"/>
    <n v="6.3407272990408103E-4"/>
    <n v="0.39752123020426899"/>
    <n v="0.71361672274435095"/>
    <s v="{1FB07492-7817-4281-B458-54D457C1DE65}"/>
    <n v="103191101"/>
    <s v="BANGOR 1101"/>
    <n v="7446"/>
    <n v="39.351837188255701"/>
    <n v="-121.327489992241"/>
    <x v="472"/>
    <n v="624"/>
    <n v="557"/>
    <n v="104276.53582592"/>
    <n v="69879.809610712895"/>
    <n v="34396.7262152076"/>
    <n v="69879.809610712895"/>
    <n v="34396.7262152076"/>
    <n v="0.37283476518359898"/>
    <n v="4.51020023429319E-2"/>
    <n v="1.5957798528596101"/>
    <n v="7.4098639455782296"/>
    <n v="633"/>
    <n v="15.000180907436803"/>
    <n v="473"/>
    <n v="0"/>
    <n v="0"/>
    <n v="43.421287177618282"/>
    <n v="1907"/>
    <n v="0"/>
  </r>
  <r>
    <s v="Bay Area"/>
    <x v="472"/>
    <n v="1"/>
    <n v="4.0490758241220401"/>
    <n v="7"/>
    <n v="6.3976420000000003"/>
    <n v="1"/>
    <n v="6.9326473749242696E-5"/>
    <n v="142.799666115089"/>
    <m/>
    <m/>
    <m/>
    <m/>
    <n v="5.9867258071899396"/>
    <n v="122.532302856445"/>
    <n v="1.5420353412628101"/>
    <n v="9.8997973043283994E-3"/>
    <n v="6.9326473749242696E-5"/>
    <n v="0.14285714285714199"/>
    <n v="0.63290126866865903"/>
    <s v="{1FB07492-7817-4281-B458-54D457C1DE65}"/>
    <n v="103191101"/>
    <s v="BANGOR 1101"/>
    <n v="7446"/>
    <n v="39.351837188255701"/>
    <n v="-121.327489992241"/>
    <x v="472"/>
    <n v="624"/>
    <n v="557"/>
    <n v="104276.53582592"/>
    <n v="69879.809610712895"/>
    <n v="34396.7262152076"/>
    <n v="69879.809610712895"/>
    <n v="34396.7262152076"/>
    <n v="6.9326473749242696E-5"/>
    <n v="6.9326473749242696E-5"/>
    <n v="4.0490758241220401"/>
    <n v="7"/>
    <n v="2064"/>
    <n v="9.8997973043283994E-3"/>
    <n v="473"/>
    <n v="0"/>
    <n v="0"/>
    <n v="43.421287177618282"/>
    <n v="2038"/>
    <n v="0"/>
  </r>
  <r>
    <s v="Central Valley"/>
    <x v="473"/>
    <n v="32"/>
    <n v="60.524141061671003"/>
    <n v="191"/>
    <n v="117.375244"/>
    <n v="47"/>
    <n v="3.0712237798496098E-5"/>
    <n v="873.23158307848996"/>
    <n v="14.412848878679201"/>
    <n v="530.00990417512003"/>
    <n v="5018.4011998719998"/>
    <n v="478.79015300374402"/>
    <n v="17.918094353988099"/>
    <n v="390.22663434872197"/>
    <n v="1.5857183299166"/>
    <n v="2.5338595720418002E-2"/>
    <n v="2.21648197507123E-4"/>
    <n v="0.16753926701570601"/>
    <n v="0.51564656163064604"/>
    <s v="{88D20852-6A01-4C0A-B81E-35A0065BE6FB}"/>
    <n v="254452101"/>
    <s v="MARIPOSA 2101"/>
    <n v="97142"/>
    <n v="37.506550246092999"/>
    <n v="-120.008150057251"/>
    <x v="473"/>
    <n v="54"/>
    <n v="49"/>
    <n v="13415.2676038056"/>
    <n v="7406.0615493421201"/>
    <n v="6009.2060544634996"/>
    <n v="7406.0615493421201"/>
    <n v="6009.2060544634996"/>
    <n v="1.04174652828348E-2"/>
    <n v="1.4434751765293101E-3"/>
    <n v="1.89137940817721"/>
    <n v="4.0638297872340399"/>
    <n v="1338"/>
    <n v="1.190913998859646"/>
    <n v="474"/>
    <n v="0"/>
    <n v="0"/>
    <n v="4.601911870976263"/>
    <n v="119"/>
    <n v="0"/>
  </r>
  <r>
    <s v="Bay Area"/>
    <x v="474"/>
    <n v="1344"/>
    <n v="1892.32297064772"/>
    <n v="2910"/>
    <n v="2789.7406999999998"/>
    <n v="124"/>
    <n v="9.9103062497775797E-5"/>
    <n v="228.93840076897601"/>
    <n v="9.5852166867026902"/>
    <n v="258.96007600168701"/>
    <n v="3260.3732514062899"/>
    <n v="121.242758358846"/>
    <n v="0.951327435101472"/>
    <n v="29.015170920760401"/>
    <n v="1.0834820184015399"/>
    <n v="2.5253426240587198E-2"/>
    <n v="5.06587880861828E-4"/>
    <n v="0.46185567010309198"/>
    <n v="0.67831499726108901"/>
    <s v="{EDE87926-F33E-4FF5-A8C5-E53D4266C7FF}"/>
    <n v="43292103"/>
    <s v="PUEBLO 2103"/>
    <n v="78504"/>
    <n v="38.346929170640202"/>
    <n v="-122.329858382731"/>
    <x v="474"/>
    <n v="200"/>
    <n v="177"/>
    <n v="34643.009775113504"/>
    <n v="19482.7250651535"/>
    <n v="15160.28470996"/>
    <n v="12406.3687333208"/>
    <n v="8433.4802473859108"/>
    <n v="6.2816897226866703E-2"/>
    <n v="1.22887797497241E-2"/>
    <n v="1.4079784007795499"/>
    <n v="23.467741935483801"/>
    <n v="782"/>
    <n v="3.1314248538328124"/>
    <n v="475"/>
    <n v="0"/>
    <n v="0"/>
    <n v="7.7089577461922794"/>
    <n v="2137"/>
    <n v="0"/>
  </r>
  <r>
    <s v="North Coast"/>
    <x v="475"/>
    <n v="2019"/>
    <n v="3179.4618240279601"/>
    <n v="3050"/>
    <n v="3733.2395000000001"/>
    <n v="318"/>
    <n v="1.4525651088621001E-4"/>
    <n v="180.656747659438"/>
    <n v="6.3341788391120701"/>
    <n v="546.71937428308297"/>
    <n v="10620.6346846533"/>
    <n v="182.15357209691999"/>
    <n v="0.53639311404055301"/>
    <n v="39.1569994969188"/>
    <n v="1.1570031114344299"/>
    <n v="2.5202634632816901E-2"/>
    <n v="5.5727537751057595E-4"/>
    <n v="0.66196721311475404"/>
    <n v="0.85166296519806906"/>
    <s v="{A0E5F0B2-0FDE-4EFD-91DF-F0E385B1FA8B}"/>
    <n v="42751113"/>
    <s v="FITCH MOUNTAIN 1113"/>
    <n v="6751"/>
    <n v="38.591967887232101"/>
    <n v="-122.962211334304"/>
    <x v="475"/>
    <n v="161"/>
    <n v="157"/>
    <n v="53997.940169321999"/>
    <n v="35962.162972002399"/>
    <n v="18035.7771973196"/>
    <n v="35962.162972002399"/>
    <n v="18035.7771973196"/>
    <n v="0.17721357004836299"/>
    <n v="4.61915704618149E-2"/>
    <n v="1.57477059139572"/>
    <n v="9.5911949685534594"/>
    <n v="729"/>
    <n v="8.0144378132357748"/>
    <n v="476"/>
    <n v="0"/>
    <n v="0"/>
    <n v="22.345845168076103"/>
    <n v="685"/>
    <n v="0"/>
  </r>
  <r>
    <s v="Bay Area"/>
    <x v="476"/>
    <n v="995"/>
    <n v="1453.6580877679301"/>
    <n v="1716"/>
    <n v="1865.9954"/>
    <n v="121"/>
    <n v="1.26795442284215E-4"/>
    <n v="197.364030084246"/>
    <n v="1.2217283202189699"/>
    <n v="61.225092364977698"/>
    <n v="572.53799670435001"/>
    <n v="3.1862066466356702"/>
    <n v="2.0694251443867899"/>
    <n v="69.018482230911502"/>
    <n v="1.1944708607413499"/>
    <n v="2.5135700682719801E-2"/>
    <n v="1.39654668476284E-4"/>
    <n v="0.57983682983682905"/>
    <n v="0.77902556345761198"/>
    <s v="{58845AAB-F485-40BF-95E3-3DEA7E272B5E}"/>
    <n v="42711101"/>
    <s v="CALISTOGA 1101"/>
    <n v="89150"/>
    <n v="38.609155814236402"/>
    <n v="-122.591167564142"/>
    <x v="476"/>
    <n v="128"/>
    <n v="119"/>
    <n v="23119.508679509599"/>
    <n v="15360.2827850294"/>
    <n v="7759.2258944802097"/>
    <n v="15360.2827850294"/>
    <n v="7759.2258944802097"/>
    <n v="1.6898214885630401E-2"/>
    <n v="1.53422485163901E-2"/>
    <n v="1.46096290227933"/>
    <n v="14.1818181818181"/>
    <n v="1633"/>
    <n v="3.0414197826090961"/>
    <n v="477"/>
    <n v="0"/>
    <n v="0"/>
    <n v="9.5444342744165027"/>
    <n v="367"/>
    <n v="0"/>
  </r>
  <r>
    <s v="Bay Area"/>
    <x v="477"/>
    <n v="2812"/>
    <n v="4113.93399908222"/>
    <n v="4746"/>
    <n v="5189.424"/>
    <n v="474"/>
    <n v="1.15601611307997E-4"/>
    <n v="209.36790596303101"/>
    <n v="8.1266260893196094"/>
    <n v="260.70787965127499"/>
    <n v="3853.7596295697099"/>
    <n v="124.31152085216701"/>
    <n v="3.8160496196406899"/>
    <n v="70.534538933684999"/>
    <n v="1.17988966059584"/>
    <n v="2.5135102808266099E-2"/>
    <n v="5.2232315384218898E-4"/>
    <n v="0.59249894648124701"/>
    <n v="0.79275351856713505"/>
    <s v="{C2E51B1B-3D1A-41AD-8F70-366CE643D28F}"/>
    <n v="42711101"/>
    <s v="CALISTOGA 1101"/>
    <n v="736"/>
    <n v="38.5803266375273"/>
    <n v="-122.597864960675"/>
    <x v="477"/>
    <n v="491"/>
    <n v="445"/>
    <n v="84934.295764653099"/>
    <n v="56743.887027144898"/>
    <n v="28190.4087375081"/>
    <n v="56743.887027144898"/>
    <n v="28190.4087375081"/>
    <n v="0.24758117492119699"/>
    <n v="5.47951637599908E-2"/>
    <n v="1.46299217606053"/>
    <n v="10.0126582278481"/>
    <n v="772"/>
    <n v="11.914038731118131"/>
    <n v="478"/>
    <n v="0"/>
    <n v="0"/>
    <n v="35.259005825944051"/>
    <n v="293"/>
    <n v="0"/>
  </r>
  <r>
    <s v="Central Coast"/>
    <x v="478"/>
    <n v="453"/>
    <n v="819.50121967428697"/>
    <n v="867"/>
    <n v="957.1422"/>
    <n v="290"/>
    <n v="4.8362220571828498E-5"/>
    <n v="427.64915241768603"/>
    <n v="1.3225057807712"/>
    <n v="1677.9430210806299"/>
    <n v="11612.606772379"/>
    <n v="41.891640164189198"/>
    <n v="8.3699649016244404"/>
    <n v="1268.01915184362"/>
    <n v="1.55138082956445"/>
    <n v="2.5091410295853999E-2"/>
    <n v="5.4472153235045702E-5"/>
    <n v="0.52249134948096798"/>
    <n v="0.85619588131576996"/>
    <s v="{7C7DB9EE-BC4D-48A6-99E0-8802DB262ED8}"/>
    <n v="182562102"/>
    <s v="CHOLAME 2102"/>
    <s v="X06"/>
    <n v="35.737324683883401"/>
    <n v="-120.288232772904"/>
    <x v="478"/>
    <n v="218"/>
    <n v="179"/>
    <n v="94539.760936611201"/>
    <n v="84987.812055411894"/>
    <n v="9551.9488811992705"/>
    <n v="53331.3620793441"/>
    <n v="7351.9485889889602"/>
    <n v="1.5796924438163201E-2"/>
    <n v="1.40250439658302E-2"/>
    <n v="1.8090534650646499"/>
    <n v="2.9896551724137899"/>
    <n v="2198"/>
    <n v="7.2765089857976601"/>
    <n v="479"/>
    <n v="0"/>
    <n v="0"/>
    <n v="33.138561786604122"/>
    <n v="711"/>
    <n v="0"/>
  </r>
  <r>
    <s v="Central Valley"/>
    <x v="479"/>
    <n v="203"/>
    <n v="392.77379797057102"/>
    <n v="741"/>
    <n v="585.95636000000002"/>
    <n v="129"/>
    <n v="2.4821964948633901E-5"/>
    <n v="1019.87700847963"/>
    <n v="18.767182230542801"/>
    <n v="824.11814200255401"/>
    <n v="7702.7260972296999"/>
    <n v="487.53483413778002"/>
    <n v="18.8040236216182"/>
    <n v="456.90313277503299"/>
    <n v="1.5349694684494299"/>
    <n v="2.5012382080681302E-2"/>
    <n v="2.34756061771154E-4"/>
    <n v="0.27395411605937903"/>
    <n v="0.67031237285694001"/>
    <s v="{31E3CA9D-D54E-4B12-BCD7-9DB740FF58FA}"/>
    <n v="254151101"/>
    <s v="AUBERRY 1101"/>
    <s v="R2839"/>
    <n v="37.036751889250901"/>
    <n v="-119.45158361979701"/>
    <x v="479"/>
    <n v="165"/>
    <n v="143"/>
    <n v="30008.356702421501"/>
    <n v="20609.121152623899"/>
    <n v="9399.2355497976496"/>
    <n v="20609.121152623899"/>
    <n v="9399.2355497976496"/>
    <n v="3.02835319684788E-2"/>
    <n v="3.2020334783737698E-3"/>
    <n v="1.93484629542153"/>
    <n v="5.7441860465116203"/>
    <n v="1299"/>
    <n v="3.2265972884078877"/>
    <n v="480"/>
    <n v="0"/>
    <n v="0"/>
    <n v="12.805910219727064"/>
    <n v="1506"/>
    <n v="0"/>
  </r>
  <r>
    <s v="North Coast"/>
    <x v="480"/>
    <n v="620"/>
    <n v="1128.8050467456001"/>
    <n v="830"/>
    <n v="1224.0498"/>
    <n v="80"/>
    <n v="2.30954955383557E-4"/>
    <n v="113.261166637239"/>
    <n v="1.44822812442379"/>
    <n v="91.247506526032694"/>
    <n v="668.98739980502603"/>
    <n v="1.6207502136976"/>
    <n v="0.19695796740707"/>
    <n v="19.833678187616101"/>
    <n v="1.08904867321252"/>
    <n v="2.4986760548221802E-2"/>
    <n v="2.9806842161765899E-4"/>
    <n v="0.74698795180722799"/>
    <n v="0.92218882142118797"/>
    <s v="{CF682344-0C1A-411D-B173-CAE04AD6EAA0}"/>
    <n v="192311141"/>
    <s v="FRUITLAND 1141"/>
    <n v="37410"/>
    <n v="40.3262900854306"/>
    <n v="-123.922722541002"/>
    <x v="480"/>
    <n v="50"/>
    <n v="46"/>
    <n v="10500.5907367703"/>
    <n v="8875.6068888957197"/>
    <n v="1624.9838478746301"/>
    <n v="7642.4023824738897"/>
    <n v="1299.63358903324"/>
    <n v="2.3845473729412699E-2"/>
    <n v="1.8476396430684602E-2"/>
    <n v="1.8206533012025801"/>
    <n v="10.375"/>
    <n v="1130"/>
    <n v="1.9989408438577441"/>
    <n v="481"/>
    <n v="0"/>
    <n v="0"/>
    <n v="4.7487672108001835"/>
    <n v="1024"/>
    <n v="0"/>
  </r>
  <r>
    <s v="Sierra"/>
    <x v="481"/>
    <n v="255"/>
    <n v="478.860777889129"/>
    <n v="1087"/>
    <n v="915.72860000000003"/>
    <n v="114"/>
    <n v="4.6200248330582299E-5"/>
    <n v="600.44107621797195"/>
    <n v="4.2627471467180102"/>
    <n v="35.8722142218217"/>
    <n v="213.23350582680601"/>
    <n v="3.5359666762680799"/>
    <n v="11.272744810895"/>
    <n v="372.51273175341998"/>
    <n v="1.31379055558589"/>
    <n v="2.5416836108794999E-2"/>
    <n v="1.08204577534496E-4"/>
    <n v="0.23459061637534401"/>
    <n v="0.522928725928407"/>
    <s v="{10AF2AF5-0312-4499-B6B7-F90BCDC56FEE}"/>
    <n v="63801102"/>
    <s v="JAMESON 1102"/>
    <n v="65516"/>
    <n v="38.249643694526704"/>
    <n v="-122.16064468499999"/>
    <x v="481"/>
    <n v="280"/>
    <n v="488"/>
    <n v="44601.5269783517"/>
    <n v="18265.678175421599"/>
    <n v="26335.848802929999"/>
    <n v="12202.988469517701"/>
    <n v="15670.324810444299"/>
    <n v="1.23353218389326E-2"/>
    <n v="5.2668283096863801E-3"/>
    <n v="1.87788540348678"/>
    <n v="9.5350877192982395"/>
    <n v="1814"/>
    <n v="2.8975193164026298"/>
    <n v="482"/>
    <n v="0"/>
    <n v="0"/>
    <n v="7.5825831482926835"/>
    <n v="2779"/>
    <n v="0"/>
  </r>
  <r>
    <s v="Bay Area"/>
    <x v="481"/>
    <n v="2"/>
    <n v="2.7171677055530901"/>
    <n v="29"/>
    <n v="18.67642"/>
    <n v="2"/>
    <n v="2.45436958721256E-5"/>
    <n v="6.6431380861030107E-2"/>
    <n v="4.5276962453499402E-2"/>
    <n v="0.22239449620246801"/>
    <n v="6.92212348803877E-2"/>
    <n v="2.8462692114317099E-7"/>
    <n v="0.46460175514221103"/>
    <n v="4.6460177749395301E-2"/>
    <n v="1"/>
    <n v="1.6304716082184699E-6"/>
    <n v="1.3052010245928601E-6"/>
    <n v="6.8965517241379296E-2"/>
    <n v="0.14548653728820701"/>
    <s v="{10AF2AF5-0312-4499-B6B7-F90BCDC56FEE}"/>
    <n v="63801102"/>
    <s v="JAMESON 1102"/>
    <n v="65516"/>
    <n v="38.249643694526704"/>
    <n v="-122.16064468499999"/>
    <x v="481"/>
    <n v="280"/>
    <n v="488"/>
    <n v="44601.5269783517"/>
    <n v="18265.678175421599"/>
    <n v="26335.848802929999"/>
    <n v="12202.988469517701"/>
    <n v="15670.324810444299"/>
    <n v="2.6104020491857202E-6"/>
    <n v="4.9087391744251302E-5"/>
    <n v="1.3585838527765399"/>
    <n v="14.5"/>
    <n v="2874"/>
    <n v="3.2609432164369399E-6"/>
    <n v="482"/>
    <n v="0"/>
    <n v="0"/>
    <n v="7.5825831482926835"/>
    <n v="1782"/>
    <n v="0"/>
  </r>
  <r>
    <s v="North Coast"/>
    <x v="482"/>
    <n v="562"/>
    <n v="767.24499162477298"/>
    <n v="1497"/>
    <n v="1191.5934999999999"/>
    <n v="280"/>
    <n v="7.7327749996974099E-5"/>
    <n v="253.78021273291401"/>
    <n v="6.9122910468032801"/>
    <n v="825.92008097094504"/>
    <n v="10889.391349294499"/>
    <n v="243.19403611469201"/>
    <n v="5.41019277024815"/>
    <n v="240.116971108158"/>
    <n v="1.2663084694317399"/>
    <n v="2.4759267405763001E-2"/>
    <n v="2.94489161500096E-4"/>
    <n v="0.37541750167000598"/>
    <n v="0.643881481270274"/>
    <s v="{99C448A1-95CE-4373-846C-DC41955DCE78}"/>
    <n v="42281105"/>
    <s v="POTTER VALLEY P H 1105"/>
    <n v="1904"/>
    <n v="39.3217451591103"/>
    <n v="-123.09497657023999"/>
    <x v="482"/>
    <n v="418"/>
    <n v="389"/>
    <n v="96960.159031517906"/>
    <n v="64539.534712793298"/>
    <n v="32420.6243187246"/>
    <n v="47497.324278054402"/>
    <n v="20016.0873108876"/>
    <n v="8.2456965220027004E-2"/>
    <n v="2.1651769999152699E-2"/>
    <n v="1.36520461143198"/>
    <n v="5.3464285714285698"/>
    <n v="1139"/>
    <n v="6.93259487361364"/>
    <n v="483"/>
    <n v="0"/>
    <n v="0"/>
    <n v="29.513459883978943"/>
    <n v="1226"/>
    <n v="0"/>
  </r>
  <r>
    <s v="Bay Area"/>
    <x v="483"/>
    <n v="230"/>
    <n v="300.224181140967"/>
    <n v="612"/>
    <n v="534.22722999999996"/>
    <n v="46"/>
    <n v="7.0784433378519098E-5"/>
    <n v="338.65971729580701"/>
    <n v="0.62549683144739399"/>
    <n v="35.061578281901099"/>
    <n v="425.84947767040899"/>
    <n v="0.97997790357388403"/>
    <n v="0.81189880094938605"/>
    <n v="20.246306255136101"/>
    <n v="0.96484224692637"/>
    <n v="2.46812948337807E-2"/>
    <n v="5.7453465375522698E-5"/>
    <n v="0.37581699346405201"/>
    <n v="0.56197842808708098"/>
    <s v="{65C50E41-4A19-4EF0-8E02-55AD7C68E0C7}"/>
    <n v="43432102"/>
    <s v="SILVERADO 2102"/>
    <n v="714"/>
    <n v="38.506314749320303"/>
    <n v="-122.441060170512"/>
    <x v="483"/>
    <n v="210"/>
    <n v="221"/>
    <n v="33589.116641892702"/>
    <n v="18049.585014151398"/>
    <n v="15539.5316277412"/>
    <n v="5471.3069723390699"/>
    <n v="2570.4064700743302"/>
    <n v="2.64285940727404E-3"/>
    <n v="3.2560839354118798E-3"/>
    <n v="1.30532252669985"/>
    <n v="13.3043478260869"/>
    <n v="2164"/>
    <n v="1.1353395623539122"/>
    <n v="484"/>
    <n v="0"/>
    <n v="0"/>
    <n v="3.3997114847093002"/>
    <n v="2216"/>
    <n v="0"/>
  </r>
  <r>
    <s v="North Valley"/>
    <x v="484"/>
    <n v="479"/>
    <n v="793.42151451662301"/>
    <n v="1457"/>
    <n v="1100.8885"/>
    <n v="264"/>
    <n v="6.7645922854353503E-5"/>
    <n v="463.16605472676503"/>
    <n v="9.4714492339775607"/>
    <n v="835.54849271308206"/>
    <n v="5437.5079059863001"/>
    <n v="140.859941895372"/>
    <n v="10.067771208444301"/>
    <n v="372.13714371584899"/>
    <n v="1.19713730116685"/>
    <n v="2.47098944470397E-2"/>
    <n v="2.9547084392344701E-4"/>
    <n v="0.32875772134522901"/>
    <n v="0.720710116076134"/>
    <s v="{0C0482CD-DD8D-411C-9735-C68EC442433B}"/>
    <n v="103521103"/>
    <s v="OREGON TRAIL 1103"/>
    <n v="1448"/>
    <n v="40.6477483251983"/>
    <n v="-122.221640802959"/>
    <x v="484"/>
    <n v="293"/>
    <n v="210"/>
    <n v="63315.199794038701"/>
    <n v="49370.4837848233"/>
    <n v="13944.716009215401"/>
    <n v="49370.4837848233"/>
    <n v="13944.716009215401"/>
    <n v="7.8004302795790098E-2"/>
    <n v="1.7858523633549301E-2"/>
    <n v="1.6564123476338599"/>
    <n v="5.51893939393939"/>
    <n v="1134"/>
    <n v="6.5234121340184812"/>
    <n v="485"/>
    <n v="0"/>
    <n v="0"/>
    <n v="30.677386879859441"/>
    <n v="356"/>
    <n v="0"/>
  </r>
  <r>
    <s v="Sierra"/>
    <x v="484"/>
    <n v="2"/>
    <n v="1.94815787438462"/>
    <n v="2"/>
    <n v="1.9481579"/>
    <n v="1"/>
    <n v="2.8106602258048901E-5"/>
    <n v="431.33355079382198"/>
    <n v="2.4948189258575399"/>
    <n v="177.84996032714801"/>
    <n v="667.99151611328102"/>
    <n v="1.6824142932891799"/>
    <n v="10.4336280822753"/>
    <n v="486.04113769531199"/>
    <n v="1.1327433586120601"/>
    <n v="1.2123320552713901E-2"/>
    <n v="7.0120884629432098E-5"/>
    <n v="1"/>
    <n v="0.999999983498428"/>
    <s v="{0C0482CD-DD8D-411C-9735-C68EC442433B}"/>
    <n v="103521103"/>
    <s v="OREGON TRAIL 1103"/>
    <n v="1448"/>
    <n v="40.6477483251983"/>
    <n v="-122.221640802959"/>
    <x v="484"/>
    <n v="293"/>
    <n v="210"/>
    <n v="63315.199794038701"/>
    <n v="49370.4837848233"/>
    <n v="13944.716009215401"/>
    <n v="49370.4837848233"/>
    <n v="13944.716009215401"/>
    <n v="7.0120884629432098E-5"/>
    <n v="2.8106602258048901E-5"/>
    <n v="0.97407893719230998"/>
    <n v="2"/>
    <n v="2057"/>
    <n v="1.2123320552713901E-2"/>
    <n v="485"/>
    <n v="0"/>
    <n v="0"/>
    <n v="30.677386879859441"/>
    <n v="601"/>
    <n v="0"/>
  </r>
  <r>
    <s v="North Coast"/>
    <x v="485"/>
    <n v="95"/>
    <n v="217.86639838462"/>
    <n v="426"/>
    <n v="392.78197999999998"/>
    <n v="53"/>
    <n v="7.8836598680387602E-5"/>
    <n v="318.56348284702699"/>
    <n v="12.927044775579899"/>
    <n v="139.29070218037"/>
    <n v="694.56543191619505"/>
    <n v="32.477324718388303"/>
    <n v="17.297169823339999"/>
    <n v="102.387924370891"/>
    <n v="1.0436633780317399"/>
    <n v="2.4606152601900601E-2"/>
    <n v="4.2603343797509199E-4"/>
    <n v="0.22300469483568"/>
    <n v="0.55467513311396399"/>
    <s v="{80668D9B-77B5-47D8-83CC-0D502F20CB37}"/>
    <n v="42271102"/>
    <s v="COTATI 1102"/>
    <n v="681"/>
    <n v="38.283757081645902"/>
    <n v="-122.710126103085"/>
    <x v="485"/>
    <n v="75"/>
    <n v="147"/>
    <n v="15399.9783380062"/>
    <n v="6118.1742144766104"/>
    <n v="9281.8041235296405"/>
    <n v="6118.1742144766104"/>
    <n v="9281.8041235296405"/>
    <n v="2.2579772212679899E-2"/>
    <n v="4.1783397300605403E-3"/>
    <n v="2.2933305093117902"/>
    <n v="8.0377358490566007"/>
    <n v="902"/>
    <n v="1.3041260879007319"/>
    <n v="486"/>
    <n v="0"/>
    <n v="0"/>
    <n v="3.8016560298235458"/>
    <n v="952"/>
    <n v="0"/>
  </r>
  <r>
    <s v="North Valley"/>
    <x v="486"/>
    <n v="70"/>
    <n v="110.152809867408"/>
    <n v="274"/>
    <n v="161.85857999999999"/>
    <n v="88"/>
    <n v="3.9875274389735502E-5"/>
    <n v="598.04281713329999"/>
    <n v="2.3894114752620199"/>
    <n v="320.68893665013201"/>
    <n v="1330.91572755575"/>
    <n v="8.6566759191321196"/>
    <n v="14.0347446088509"/>
    <n v="1034.4453648762201"/>
    <n v="1.6047113781625499"/>
    <n v="2.4550524404322999E-2"/>
    <n v="7.8862511330157704E-5"/>
    <n v="0.25547445255474399"/>
    <n v="0.68054970467021902"/>
    <s v="{33F0E676-CC76-4272-99EB-E4EC15B2860E}"/>
    <n v="103461102"/>
    <s v="PANORAMA 1102"/>
    <n v="1342"/>
    <n v="40.447536090188599"/>
    <n v="-122.255870739228"/>
    <x v="486"/>
    <n v="301"/>
    <n v="320"/>
    <n v="71782.546655912302"/>
    <n v="41106.319351616701"/>
    <n v="30676.227304295498"/>
    <n v="19597.598185534502"/>
    <n v="11105.0041649328"/>
    <n v="6.9399009970538801E-3"/>
    <n v="3.5090241462967199E-3"/>
    <n v="1.5736115695344"/>
    <n v="3.1136363636363602"/>
    <n v="1989"/>
    <n v="2.1604461475804237"/>
    <n v="487"/>
    <n v="0"/>
    <n v="0"/>
    <n v="12.17737918214376"/>
    <n v="1016"/>
    <n v="0"/>
  </r>
  <r>
    <s v="North Coast"/>
    <x v="487"/>
    <n v="257"/>
    <n v="741.53265613733504"/>
    <n v="547"/>
    <n v="906.04047000000003"/>
    <n v="85"/>
    <n v="7.4852847833158898E-5"/>
    <n v="361.64408239996601"/>
    <n v="76.836902993312094"/>
    <n v="877.92353431321601"/>
    <n v="4525.5636155940501"/>
    <n v="742.52789731586995"/>
    <n v="24.7828737519025"/>
    <n v="117.33353022166"/>
    <n v="1.0595523231169699"/>
    <n v="2.4467281633849199E-2"/>
    <n v="2.4926418636689899E-3"/>
    <n v="0.469835466179159"/>
    <n v="0.81843216027480603"/>
    <s v="{8B07F2D1-E8C2-46BF-BEB1-6EA256DCFEAC}"/>
    <n v="42271103"/>
    <s v="COTATI 1103"/>
    <n v="79140"/>
    <n v="38.282619650644101"/>
    <n v="-122.755729733095"/>
    <x v="487"/>
    <n v="270"/>
    <n v="340"/>
    <n v="43485.427361890201"/>
    <n v="19876.932547442801"/>
    <n v="23608.4948144474"/>
    <n v="15556.8100024429"/>
    <n v="17832.895007623199"/>
    <n v="0.21187455841186401"/>
    <n v="6.3624920658185103E-3"/>
    <n v="2.88534107446434"/>
    <n v="6.4352941176470502"/>
    <n v="126"/>
    <n v="2.079718938877182"/>
    <n v="488"/>
    <n v="0"/>
    <n v="0"/>
    <n v="9.6665505880279472"/>
    <n v="2550"/>
    <n v="0"/>
  </r>
  <r>
    <s v="Central Valley"/>
    <x v="488"/>
    <n v="67"/>
    <n v="151.18890900950899"/>
    <n v="441"/>
    <n v="238.69578999999999"/>
    <n v="140"/>
    <n v="2.7181625721693398E-5"/>
    <n v="632.44734135341105"/>
    <n v="14.698170858728"/>
    <n v="191.175323732197"/>
    <n v="772.72868786156096"/>
    <n v="20.3785030215113"/>
    <n v="13.4090866631628"/>
    <n v="164.05522362174699"/>
    <n v="1.28719974585941"/>
    <n v="2.4441023500771399E-2"/>
    <n v="2.5334436835302199E-4"/>
    <n v="0.15192743764172301"/>
    <n v="0.63339580411352803"/>
    <s v="{C35DFEFE-AAAB-47B8-ACD8-3B6A331D2855}"/>
    <n v="252811102"/>
    <s v="MERCED FALLS 1102"/>
    <n v="9470"/>
    <n v="37.645988234642601"/>
    <n v="-120.31107443275999"/>
    <x v="488"/>
    <n v="390"/>
    <n v="384"/>
    <n v="66956.156642632806"/>
    <n v="36994.576186357997"/>
    <n v="29961.580456274802"/>
    <n v="36994.576186357997"/>
    <n v="29961.580456274802"/>
    <n v="3.5468211569423098E-2"/>
    <n v="3.80542760103708E-3"/>
    <n v="2.2565508807389398"/>
    <n v="3.15"/>
    <n v="1241"/>
    <n v="3.421743290107996"/>
    <n v="489"/>
    <n v="0"/>
    <n v="0"/>
    <n v="22.987356799493455"/>
    <n v="2109"/>
    <n v="0"/>
  </r>
  <r>
    <s v="Central Valley"/>
    <x v="489"/>
    <n v="80"/>
    <n v="106.965218450989"/>
    <n v="292"/>
    <n v="215.3758"/>
    <n v="42"/>
    <n v="6.0143914673798897E-5"/>
    <n v="394.19113769896597"/>
    <n v="7.4842118459116396"/>
    <n v="84.716136461809995"/>
    <n v="429.00305326675101"/>
    <n v="8.0377851735907804"/>
    <n v="15.6393806544088"/>
    <n v="203.269545004836"/>
    <n v="1.49483774957202"/>
    <n v="2.4375649041594401E-2"/>
    <n v="2.2879462063196099E-4"/>
    <n v="0.27397260273972601"/>
    <n v="0.49664457056233602"/>
    <s v="{5512EE79-F6AF-4543-8A7B-B7E11740B6C7}"/>
    <n v="252521103"/>
    <s v="SAN JOAQUIN #2 1103"/>
    <n v="157026"/>
    <n v="37.240087766135098"/>
    <n v="-119.55756513381"/>
    <x v="489"/>
    <n v="64"/>
    <n v="66"/>
    <n v="9734.3318508030698"/>
    <n v="5166.9066419865103"/>
    <n v="4567.4252088165604"/>
    <n v="5166.9066419865103"/>
    <n v="4567.4252088165604"/>
    <n v="9.6093740665423796E-3"/>
    <n v="2.5260444162995498E-3"/>
    <n v="1.33706523063737"/>
    <n v="6.9523809523809499"/>
    <n v="1315"/>
    <n v="1.0237772597469648"/>
    <n v="490"/>
    <n v="0"/>
    <n v="0"/>
    <n v="3.2105659470378001"/>
    <n v="46"/>
    <n v="0"/>
  </r>
  <r>
    <s v="North Coast"/>
    <x v="490"/>
    <n v="1"/>
    <n v="2.9828636728421598"/>
    <n v="1"/>
    <n v="2.9828636999999998"/>
    <n v="1"/>
    <n v="8.5429230239242302E-5"/>
    <n v="285.28030882185499"/>
    <m/>
    <m/>
    <m/>
    <m/>
    <n v="3.00884962081909"/>
    <n v="11.376548767089799"/>
    <n v="1.30530977249145"/>
    <n v="2.4371277185064402E-2"/>
    <n v="8.5429230239242302E-5"/>
    <n v="1"/>
    <n v="1.0000000027540901"/>
    <s v="{0E59589A-491E-4CA0-BA48-3E1B533591BC}"/>
    <n v="43040401"/>
    <s v="GARCIA 0401"/>
    <s v="circuit_breaker"/>
    <n v="38.8890869669643"/>
    <n v="-123.550377210408"/>
    <x v="490"/>
    <n v="5"/>
    <n v="0"/>
    <n v="68.226395101065293"/>
    <n v="68.226395101065293"/>
    <n v="0"/>
    <n v="68.226395101065293"/>
    <n v="0"/>
    <n v="8.5429230239242302E-5"/>
    <n v="8.5429230239242302E-5"/>
    <n v="2.9828636728421598"/>
    <n v="1"/>
    <n v="1943"/>
    <n v="2.4371277185064402E-2"/>
    <n v="491"/>
    <n v="0"/>
    <n v="0"/>
    <n v="4.2393903350344042E-2"/>
    <n v="485"/>
    <n v="0"/>
  </r>
  <r>
    <s v="Central Coast"/>
    <x v="491"/>
    <n v="94"/>
    <n v="304.65769949942501"/>
    <n v="142"/>
    <n v="330.96082000000001"/>
    <n v="12"/>
    <n v="2.3018642612745001E-5"/>
    <n v="889.94509847213806"/>
    <n v="19.307312965392999"/>
    <n v="91.012765248616503"/>
    <n v="441.24969482421801"/>
    <n v="9.1126905282338395"/>
    <n v="21.699114799499501"/>
    <n v="109.20420669764199"/>
    <n v="1.18657818436622"/>
    <n v="2.4278093153270001E-2"/>
    <n v="1.7388443927757099E-4"/>
    <n v="0.66197183098591506"/>
    <n v="0.92052498451784104"/>
    <s v="{2FEE1CE0-BC95-467C-8CDD-CAD4D3CD2579}"/>
    <n v="182601106"/>
    <s v="OCEANO 1106"/>
    <s v="circuit_breaker"/>
    <n v="35.101219423324103"/>
    <n v="-120.58137609605799"/>
    <x v="491"/>
    <n v="173"/>
    <n v="344"/>
    <n v="21108.4268622567"/>
    <n v="8076.9737019103004"/>
    <n v="13031.4531603463"/>
    <n v="1811.9233511064599"/>
    <n v="125.988664409536"/>
    <n v="2.0866132713308599E-3"/>
    <n v="2.7622371135294001E-4"/>
    <n v="3.2410393563768598"/>
    <n v="11.8333333333333"/>
    <n v="1509"/>
    <n v="0.29133711783923999"/>
    <n v="492"/>
    <n v="0"/>
    <n v="0"/>
    <n v="1.1258766246003722"/>
    <n v="2745"/>
    <n v="0"/>
  </r>
  <r>
    <s v="Sierra"/>
    <x v="492"/>
    <n v="395"/>
    <n v="886.00726514959001"/>
    <n v="519"/>
    <n v="943.85344999999995"/>
    <n v="89"/>
    <n v="8.3954987193659206E-5"/>
    <n v="295.62893375202901"/>
    <n v="15.103306568108"/>
    <n v="1767.22167995261"/>
    <n v="31832.118970567899"/>
    <n v="872.99692806277994"/>
    <n v="0.60875509455382404"/>
    <n v="53.737710120972601"/>
    <n v="1.16495972938751"/>
    <n v="2.4251821067830599E-2"/>
    <n v="7.3050039839835503E-4"/>
    <n v="0.76107899807321699"/>
    <n v="0.93871274278972605"/>
    <s v="{07E52C28-7426-408F-9FC2-C4593A9ACBA6}"/>
    <n v="152201101"/>
    <s v="PIKE CITY 1101"/>
    <n v="1720"/>
    <n v="39.454989160905399"/>
    <n v="-121.052885811274"/>
    <x v="492"/>
    <n v="41"/>
    <n v="31"/>
    <n v="11370.786299334801"/>
    <n v="9790.3862014296101"/>
    <n v="1580.40009790522"/>
    <n v="9790.3862014296101"/>
    <n v="1580.40009790522"/>
    <n v="6.5014535457453601E-2"/>
    <n v="7.4719938602356697E-3"/>
    <n v="2.2430563674673101"/>
    <n v="5.8314606741572996"/>
    <n v="546"/>
    <n v="2.1584120750369231"/>
    <n v="493"/>
    <n v="0"/>
    <n v="0"/>
    <n v="6.0834620643685184"/>
    <n v="562"/>
    <n v="0"/>
  </r>
  <r>
    <s v="Central Valley"/>
    <x v="493"/>
    <n v="45"/>
    <n v="83.238982187029407"/>
    <n v="154"/>
    <n v="121.81881"/>
    <n v="29"/>
    <n v="5.7376768569971799E-5"/>
    <n v="472.52557007911201"/>
    <n v="26.7837898795093"/>
    <n v="1263.6677942446299"/>
    <n v="6818.8110246488004"/>
    <n v="316.41587759107"/>
    <n v="13.5953617404247"/>
    <n v="394.18570501305902"/>
    <n v="1.3945682089904201"/>
    <n v="2.4246456010364299E-2"/>
    <n v="8.36461065365914E-4"/>
    <n v="0.29220779220779203"/>
    <n v="0.68330155681492"/>
    <s v="{0DE3898A-1208-4EC8-ABE1-FA05111C0DC6}"/>
    <n v="163541101"/>
    <s v="OLETA 1101"/>
    <n v="63500"/>
    <n v="38.4801737600339"/>
    <n v="-120.84580582680501"/>
    <x v="493"/>
    <n v="192"/>
    <n v="416"/>
    <n v="26445.339566535898"/>
    <n v="12301.4079954154"/>
    <n v="14143.9315711205"/>
    <n v="6425.1593447584301"/>
    <n v="2551.57995045603"/>
    <n v="2.4257370895611498E-2"/>
    <n v="1.66392628852918E-3"/>
    <n v="1.8497551597117601"/>
    <n v="5.3103448275862002"/>
    <n v="480"/>
    <n v="0.70314722430056464"/>
    <n v="494"/>
    <n v="0"/>
    <n v="0"/>
    <n v="3.9924076872118905"/>
    <n v="1368"/>
    <n v="0"/>
  </r>
  <r>
    <s v="Sierra"/>
    <x v="494"/>
    <n v="283"/>
    <n v="417.63973581688799"/>
    <n v="613"/>
    <n v="553.02070000000003"/>
    <n v="66"/>
    <n v="9.1935108960597306E-5"/>
    <n v="378.61573589400098"/>
    <n v="10.2894188439179"/>
    <n v="35.266814104820497"/>
    <n v="89.802457691023207"/>
    <n v="1.8152515213760101"/>
    <n v="9.7312282343028098"/>
    <n v="66.379186117809894"/>
    <n v="1.05497453790722"/>
    <n v="2.4151744391668398E-2"/>
    <n v="6.3750736017992098E-4"/>
    <n v="0.46166394779771602"/>
    <n v="0.75519730577103805"/>
    <s v="{A3F26B0A-1692-42C7-87B6-33C42D499946}"/>
    <n v="152561107"/>
    <s v="PENRYN 1107"/>
    <n v="2706"/>
    <n v="38.810057293160803"/>
    <n v="-121.16290900302"/>
    <x v="494"/>
    <n v="304"/>
    <n v="342"/>
    <n v="43976.488987567798"/>
    <n v="24016.2569800782"/>
    <n v="19960.2320074895"/>
    <n v="7658.9337646519498"/>
    <n v="3874.9623895069199"/>
    <n v="4.2075485771874803E-2"/>
    <n v="6.06771719139942E-3"/>
    <n v="1.4757587838052499"/>
    <n v="9.2878787878787801"/>
    <n v="630"/>
    <n v="1.5940151298501144"/>
    <n v="495"/>
    <n v="0"/>
    <n v="0"/>
    <n v="4.7590393322755471"/>
    <n v="190"/>
    <n v="0"/>
  </r>
  <r>
    <s v="North Coast"/>
    <x v="495"/>
    <n v="634"/>
    <n v="808.22433907028005"/>
    <n v="965"/>
    <n v="971.35599999999999"/>
    <n v="135"/>
    <n v="1.2575071263267099E-4"/>
    <n v="130.37562083397"/>
    <n v="1.0039028779038599"/>
    <n v="490.26259885706702"/>
    <n v="9029.4935173438007"/>
    <n v="17.555682476571601"/>
    <n v="1.72833497342136"/>
    <n v="126.84070641882001"/>
    <n v="1.1996230708228199"/>
    <n v="2.3526903344812802E-2"/>
    <n v="1.3465199482404401E-4"/>
    <n v="0.65699481865284903"/>
    <n v="0.83205778729733104"/>
    <s v="{71DE392B-20E6-4124-9FFE-851197719244}"/>
    <n v="192411101"/>
    <s v="LOW GAP 1101"/>
    <n v="4086"/>
    <n v="40.302494775023"/>
    <n v="-123.353930711038"/>
    <x v="495"/>
    <n v="87"/>
    <n v="69"/>
    <n v="19778.995747465"/>
    <n v="18494.2050286091"/>
    <n v="1284.79071885591"/>
    <n v="18494.2050286091"/>
    <n v="1284.79071885591"/>
    <n v="1.81780193012459E-2"/>
    <n v="1.6976346205410602E-2"/>
    <n v="1.2748017966408201"/>
    <n v="7.1481481481481399"/>
    <n v="1670"/>
    <n v="3.1761319515497282"/>
    <n v="496"/>
    <n v="0"/>
    <n v="0"/>
    <n v="11.491762672831864"/>
    <n v="922"/>
    <n v="0"/>
  </r>
  <r>
    <s v="Bay Area"/>
    <x v="496"/>
    <n v="4060"/>
    <n v="5493.9395251441401"/>
    <n v="7879"/>
    <n v="7705.8994000000002"/>
    <n v="570"/>
    <n v="1.1022677035247099E-4"/>
    <n v="208.777358510889"/>
    <n v="3.5081221722066398E-3"/>
    <n v="0.22239449620246801"/>
    <n v="1.6350359916687001"/>
    <n v="5.7359061429451601E-6"/>
    <n v="1.31962816344836"/>
    <n v="47.420797065308903"/>
    <n v="1.1437742580447301"/>
    <n v="2.3503127278008001E-2"/>
    <n v="1.1001268746316801E-4"/>
    <n v="0.51529381901256499"/>
    <n v="0.71295240567483298"/>
    <s v="{80E79C4D-3B76-415E-BA02-A8236360DA4C}"/>
    <n v="43292103"/>
    <s v="PUEBLO 2103"/>
    <n v="678"/>
    <n v="38.3155343170097"/>
    <n v="-122.342279576233"/>
    <x v="496"/>
    <n v="453"/>
    <n v="372"/>
    <n v="104015.097247244"/>
    <n v="56404.601190569498"/>
    <n v="47610.496056674601"/>
    <n v="56171.914047038001"/>
    <n v="46797.590151158598"/>
    <n v="6.2707231854005799E-2"/>
    <n v="6.2829259100908502E-2"/>
    <n v="1.3531870751586501"/>
    <n v="13.8228070175438"/>
    <n v="1801"/>
    <n v="13.396782548464561"/>
    <n v="497"/>
    <n v="0"/>
    <n v="0"/>
    <n v="34.90359840332205"/>
    <n v="2597"/>
    <n v="0"/>
  </r>
  <r>
    <s v="North Valley"/>
    <x v="497"/>
    <n v="738"/>
    <n v="1311.8952675058399"/>
    <n v="2454"/>
    <n v="1974.8413"/>
    <n v="308"/>
    <n v="5.7118744953422399E-5"/>
    <n v="512.00534209390298"/>
    <n v="19.338455231279799"/>
    <n v="142.79013443340401"/>
    <n v="660.60481698427805"/>
    <n v="30.1146841466092"/>
    <n v="14.4658516576489"/>
    <n v="109.703395442492"/>
    <n v="1.1795770630433899"/>
    <n v="2.3478552912156898E-2"/>
    <n v="4.6259887014915899E-4"/>
    <n v="0.300733496332518"/>
    <n v="0.66430414524801795"/>
    <s v="{E0470028-6FEE-4E7A-BA03-DFBD06B93819}"/>
    <n v="102911107"/>
    <s v="WYANDOTTE 1107"/>
    <n v="77578"/>
    <n v="39.483168502385901"/>
    <n v="-121.50309337824601"/>
    <x v="497"/>
    <n v="680"/>
    <n v="861"/>
    <n v="105369.054662724"/>
    <n v="51812.839848400101"/>
    <n v="53556.214814324703"/>
    <n v="31530.754207768401"/>
    <n v="30457.6769797946"/>
    <n v="0.14248045200594101"/>
    <n v="1.7592573445654101E-2"/>
    <n v="1.7776358638290599"/>
    <n v="7.9675324675324601"/>
    <n v="843"/>
    <n v="7.231394296944325"/>
    <n v="498"/>
    <n v="0"/>
    <n v="0"/>
    <n v="19.592296272835259"/>
    <n v="2661"/>
    <n v="0"/>
  </r>
  <r>
    <s v="North Coast"/>
    <x v="498"/>
    <n v="492"/>
    <n v="629.94666712112905"/>
    <n v="883"/>
    <n v="829.71749999999997"/>
    <n v="100"/>
    <n v="2.9044187816907598E-4"/>
    <n v="67.404652470724102"/>
    <n v="3.4951836351962302"/>
    <n v="550.24526100340495"/>
    <n v="5542.0983300411099"/>
    <n v="60.475279217564498"/>
    <n v="0.62911504318006295"/>
    <n v="42.551568890586402"/>
    <n v="1.08997787117958"/>
    <n v="2.3387817179225001E-2"/>
    <n v="8.4347752467728299E-4"/>
    <n v="0.55719139297848197"/>
    <n v="0.75923027401260601"/>
    <s v="{0FD31FD2-8045-433E-9D12-C8669CFF0383}"/>
    <n v="192221102"/>
    <s v="GARBERVILLE 1102"/>
    <n v="2010"/>
    <n v="40.141943060006597"/>
    <n v="-123.807735701187"/>
    <x v="498"/>
    <n v="51"/>
    <n v="43"/>
    <n v="11776.1762678248"/>
    <n v="10929.7392455067"/>
    <n v="846.43702231803002"/>
    <n v="10929.7392455067"/>
    <n v="846.43702231803002"/>
    <n v="8.4347752467728299E-2"/>
    <n v="2.90441878169076E-2"/>
    <n v="1.2803794047177399"/>
    <n v="8.83"/>
    <n v="476"/>
    <n v="2.3387817179225001"/>
    <n v="499"/>
    <n v="0"/>
    <n v="0"/>
    <n v="6.7914230047197437"/>
    <n v="1059"/>
    <n v="0"/>
  </r>
  <r>
    <s v="Sierra"/>
    <x v="499"/>
    <n v="758"/>
    <n v="1249.92924036916"/>
    <n v="1899"/>
    <n v="1690.4498000000001"/>
    <n v="252"/>
    <n v="1.45993102084922E-4"/>
    <n v="172.69057913710299"/>
    <n v="19.527290766041499"/>
    <n v="52.942414566795897"/>
    <n v="338.310884667447"/>
    <n v="32.1139814768907"/>
    <n v="6.0177082271648796"/>
    <n v="47.984099915799199"/>
    <n v="1.22878915733761"/>
    <n v="2.31835447695483E-2"/>
    <n v="1.48992664805884E-3"/>
    <n v="0.39915745129015201"/>
    <n v="0.73940629224913401"/>
    <s v="{F8F7136D-4B7B-4975-BCB7-4503BD4299E2}"/>
    <n v="153652105"/>
    <s v="SHINGLE SPRINGS 2105"/>
    <s v="circuit_breaker"/>
    <n v="38.659304271838202"/>
    <n v="-120.94687200405799"/>
    <x v="499"/>
    <n v="459"/>
    <n v="583"/>
    <n v="66260.612072123506"/>
    <n v="31350.2151331399"/>
    <n v="34910.396938983497"/>
    <n v="31350.2151331399"/>
    <n v="34910.396938983497"/>
    <n v="0.375461515310828"/>
    <n v="3.67902617254003E-2"/>
    <n v="1.6489831667139401"/>
    <n v="7.5357142857142803"/>
    <n v="247"/>
    <n v="5.8422532819261717"/>
    <n v="500"/>
    <n v="0"/>
    <n v="0"/>
    <n v="19.480114527494273"/>
    <n v="427"/>
    <n v="0"/>
  </r>
  <r>
    <s v="Central Valley"/>
    <x v="500"/>
    <n v="194"/>
    <n v="410.01313837098701"/>
    <n v="721"/>
    <n v="570.70389999999998"/>
    <n v="191"/>
    <n v="6.2955883435593502E-5"/>
    <n v="335.34760302204597"/>
    <n v="10.0969185484854"/>
    <n v="289.90334841330599"/>
    <n v="1026.382934473"/>
    <n v="20.371975021389499"/>
    <n v="10.6355696892004"/>
    <n v="553.21588406792705"/>
    <n v="1.42256637455905"/>
    <n v="2.3156387106029599E-2"/>
    <n v="3.5495645724963699E-4"/>
    <n v="0.269070735090152"/>
    <n v="0.71843406906949003"/>
    <s v="{FA75516B-A711-4173-9090-FC27FCF4EADC}"/>
    <n v="163231101"/>
    <s v="NORTH BRANCH 1101"/>
    <s v="TS1115"/>
    <n v="38.244382045476897"/>
    <n v="-120.84460297083"/>
    <x v="500"/>
    <n v="185"/>
    <n v="183"/>
    <n v="38855.943861580497"/>
    <n v="28340.508263275598"/>
    <n v="10515.435598304801"/>
    <n v="28340.508263275598"/>
    <n v="10515.435598304801"/>
    <n v="6.7796683334680793E-2"/>
    <n v="1.20245737361983E-2"/>
    <n v="2.1134697854174598"/>
    <n v="3.7748691099476401"/>
    <n v="1009"/>
    <n v="4.4228699372516536"/>
    <n v="501"/>
    <n v="0"/>
    <n v="0"/>
    <n v="17.609969960059821"/>
    <n v="1779"/>
    <n v="0"/>
  </r>
  <r>
    <s v="North Coast"/>
    <x v="501"/>
    <n v="23"/>
    <n v="36.0118816014187"/>
    <n v="58"/>
    <n v="46.216892000000001"/>
    <n v="17"/>
    <n v="5.4152156949652703E-5"/>
    <n v="517.46084963151202"/>
    <n v="2.16562461040236"/>
    <n v="362.16725237532"/>
    <n v="1643.66313822702"/>
    <n v="7.6173416884108001"/>
    <n v="12.469286864296601"/>
    <n v="750.684394810458"/>
    <n v="1.5204321075888201"/>
    <n v="2.3096435141656199E-2"/>
    <n v="9.2341704978881494E-5"/>
    <n v="0.39655172413793099"/>
    <n v="0.77919305808182904"/>
    <s v="{EAAE6801-22BE-4013-9B3B-D2D2C906D6CC}"/>
    <n v="43141102"/>
    <s v="MIDDLETOWN 1102"/>
    <n v="878"/>
    <n v="38.786247138024102"/>
    <n v="-122.567765270336"/>
    <x v="501"/>
    <n v="96"/>
    <n v="75"/>
    <n v="12817.5786257816"/>
    <n v="9248.9026684705295"/>
    <n v="3568.6759573111199"/>
    <n v="2592.1012533557"/>
    <n v="2856.7708339568899"/>
    <n v="1.5698089846409801E-3"/>
    <n v="9.2058666814409597E-4"/>
    <n v="1.56573398267037"/>
    <n v="3.4117647058823501"/>
    <n v="1893"/>
    <n v="0.3926393974081554"/>
    <n v="502"/>
    <n v="0"/>
    <n v="0"/>
    <n v="1.6106565478988848"/>
    <n v="1947"/>
    <n v="0"/>
  </r>
  <r>
    <s v="Bay Area"/>
    <x v="502"/>
    <n v="56"/>
    <n v="192.21402293481299"/>
    <n v="80"/>
    <n v="200.94777999999999"/>
    <n v="25"/>
    <n v="2.6937468937831E-5"/>
    <n v="895.85039619221402"/>
    <n v="3.4005276077271702"/>
    <n v="224.196012946466"/>
    <n v="1072.9477233309599"/>
    <n v="21.532013164716702"/>
    <n v="18.658318328857401"/>
    <n v="977.36077086299599"/>
    <n v="1.5938053083419801"/>
    <n v="2.2884576972089898E-2"/>
    <n v="6.3004453205053301E-5"/>
    <n v="0.7"/>
    <n v="0.95653715957079499"/>
    <s v="{9A8233B7-234B-46CF-8EEF-6B74776F9D38}"/>
    <n v="14592105"/>
    <s v="BRENTWOOD 2105"/>
    <s v="B504R"/>
    <n v="37.895098649464003"/>
    <n v="-121.69650785197901"/>
    <x v="502"/>
    <n v="131"/>
    <n v="66"/>
    <n v="21006.113946423699"/>
    <n v="18129.507210120199"/>
    <n v="2876.6067363034799"/>
    <n v="12899.4497164037"/>
    <n v="1629.85069807022"/>
    <n v="1.5751113301263301E-3"/>
    <n v="6.7343672344577499E-4"/>
    <n v="3.4323932666930799"/>
    <n v="3.2"/>
    <n v="2114"/>
    <n v="0.57211442430224746"/>
    <n v="503"/>
    <n v="0"/>
    <n v="0"/>
    <n v="8.0153439697314841"/>
    <n v="2064"/>
    <n v="0"/>
  </r>
  <r>
    <s v="Sierra"/>
    <x v="503"/>
    <n v="62"/>
    <n v="120.073921384202"/>
    <n v="245"/>
    <n v="190.95972"/>
    <n v="52"/>
    <n v="5.2579688634488299E-5"/>
    <n v="816.62275014304498"/>
    <n v="8.7800032882476895"/>
    <n v="336.25413121779701"/>
    <n v="1800.3731634517901"/>
    <n v="160.38404056418801"/>
    <n v="11.697668292756701"/>
    <n v="515.50245088110103"/>
    <n v="1.41337644366119"/>
    <n v="2.4110549643549601E-2"/>
    <n v="1.36203950634448E-4"/>
    <n v="0.25306122448979501"/>
    <n v="0.62879189076262498"/>
    <s v="{17B7D6FE-5F00-4D1F-ABC4-4972705BA2FB}"/>
    <n v="63681102"/>
    <s v="PUTAH CREEK 1102"/>
    <n v="64044"/>
    <n v="38.494392372341601"/>
    <n v="-122.034066494252"/>
    <x v="503"/>
    <n v="58"/>
    <n v="43"/>
    <n v="13605.090815579901"/>
    <n v="11992.1978941982"/>
    <n v="1612.89292138168"/>
    <n v="8899.6248740192095"/>
    <n v="1038.64036651836"/>
    <n v="7.0826054329913204E-3"/>
    <n v="2.7341438089933901E-3"/>
    <n v="1.9366761513580999"/>
    <n v="4.7115384615384599"/>
    <n v="1657"/>
    <n v="1.2537485814645792"/>
    <n v="504"/>
    <n v="0"/>
    <n v="0"/>
    <n v="5.52996880759419"/>
    <n v="2058"/>
    <n v="0"/>
  </r>
  <r>
    <s v="Bay Area"/>
    <x v="503"/>
    <n v="10"/>
    <n v="16.711589550871999"/>
    <n v="43"/>
    <n v="31.239044"/>
    <n v="5"/>
    <n v="7.76054024754557E-5"/>
    <n v="215.84489547806999"/>
    <n v="9.6642456948757102E-2"/>
    <n v="1.0026497840881301"/>
    <n v="1.2418684959411599"/>
    <n v="1.0825876379385499E-3"/>
    <n v="2.13849554061931"/>
    <n v="272.57822875981799"/>
    <n v="1.27787609100358"/>
    <n v="9.1459170204629299E-3"/>
    <n v="7.0497758952114899E-5"/>
    <n v="0.232558139534883"/>
    <n v="0.534958414525186"/>
    <s v="{17B7D6FE-5F00-4D1F-ABC4-4972705BA2FB}"/>
    <n v="63681102"/>
    <s v="PUTAH CREEK 1102"/>
    <n v="64044"/>
    <n v="38.494392372341601"/>
    <n v="-122.034066494252"/>
    <x v="503"/>
    <n v="58"/>
    <n v="43"/>
    <n v="13605.090815579901"/>
    <n v="11992.1978941982"/>
    <n v="1612.89292138168"/>
    <n v="8899.6248740192095"/>
    <n v="1038.64036651836"/>
    <n v="3.5248879476057401E-4"/>
    <n v="3.8802701237727801E-4"/>
    <n v="1.6711589550871999"/>
    <n v="8.6"/>
    <n v="2053"/>
    <n v="4.5729585102314646E-2"/>
    <n v="504"/>
    <n v="0"/>
    <n v="0"/>
    <n v="5.52996880759419"/>
    <n v="2076"/>
    <n v="0"/>
  </r>
  <r>
    <s v="Sierra"/>
    <x v="504"/>
    <n v="101"/>
    <n v="145.573306058414"/>
    <n v="213"/>
    <n v="186.56649999999999"/>
    <n v="38"/>
    <n v="5.4953917625473498E-5"/>
    <n v="480.25871457889599"/>
    <n v="16.625646393746099"/>
    <n v="83.390056937932897"/>
    <n v="257.75360512733403"/>
    <n v="5.8187696454115203"/>
    <n v="19.1762923535547"/>
    <n v="249.26356056489399"/>
    <n v="1.50465767007125"/>
    <n v="2.2788744110276399E-2"/>
    <n v="3.74629435722645E-4"/>
    <n v="0.47417840375586801"/>
    <n v="0.78027570744419406"/>
    <s v="{E7E117D2-097F-4861-BB68-A88E0DF34298}"/>
    <n v="152691103"/>
    <s v="HIGGINS 1103"/>
    <n v="9753"/>
    <n v="39.0731908741081"/>
    <n v="-121.08611146426"/>
    <x v="504"/>
    <n v="34"/>
    <n v="43"/>
    <n v="6134.40412422395"/>
    <n v="3306.1165893206098"/>
    <n v="2828.2875349033302"/>
    <n v="3306.1165893206098"/>
    <n v="2828.2875349033302"/>
    <n v="1.42359185574605E-2"/>
    <n v="2.0882488697679898E-3"/>
    <n v="1.44131986196449"/>
    <n v="5.6052631578947301"/>
    <n v="976"/>
    <n v="0.8659722761905031"/>
    <n v="505"/>
    <n v="0"/>
    <n v="0"/>
    <n v="2.0543249712227367"/>
    <n v="1568"/>
    <n v="0"/>
  </r>
  <r>
    <s v="Central Valley"/>
    <x v="505"/>
    <n v="1218"/>
    <n v="1729.34954432222"/>
    <n v="4535"/>
    <n v="3087.9548"/>
    <n v="656"/>
    <n v="6.5604670603201296E-5"/>
    <n v="400.23064076475703"/>
    <n v="32.265992764557197"/>
    <n v="366.743486383397"/>
    <n v="3400.5080171545801"/>
    <n v="714.25668744756501"/>
    <n v="11.445027564220601"/>
    <n v="211.099519769566"/>
    <n v="1.35052544351031"/>
    <n v="2.2752431968126E-2"/>
    <n v="9.6475291833773597E-4"/>
    <n v="0.26857772877618502"/>
    <n v="0.56003071200716004"/>
    <s v="{B491FAF3-D57C-4407-A408-814947D65184}"/>
    <n v="254432104"/>
    <s v="COARSEGOLD 2104"/>
    <n v="10110"/>
    <n v="37.267326997551599"/>
    <n v="-119.712554360887"/>
    <x v="505"/>
    <n v="750"/>
    <n v="782"/>
    <n v="136664.17530757299"/>
    <n v="79684.580765535298"/>
    <n v="56979.594542038998"/>
    <n v="79684.580765535298"/>
    <n v="56979.594542038998"/>
    <n v="0.63287791442955399"/>
    <n v="4.3036663915699998E-2"/>
    <n v="1.4198272120872"/>
    <n v="6.9131097560975601"/>
    <n v="429"/>
    <n v="14.925595371090656"/>
    <n v="506"/>
    <n v="0"/>
    <n v="0"/>
    <n v="49.513687634861434"/>
    <n v="2720"/>
    <n v="0"/>
  </r>
  <r>
    <s v="North Coast"/>
    <x v="506"/>
    <n v="25"/>
    <n v="77.437129164430303"/>
    <n v="77"/>
    <n v="97.659679999999994"/>
    <n v="27"/>
    <n v="6.0231839429265898E-5"/>
    <n v="352.91739245022598"/>
    <n v="34.431483595632002"/>
    <n v="1206.98996666073"/>
    <n v="5769.5142424106598"/>
    <n v="487.150881454348"/>
    <n v="9.3135857052273199"/>
    <n v="384.93968559111698"/>
    <n v="1.23164535893334"/>
    <n v="2.2746420554688899E-2"/>
    <n v="5.71576739018921E-4"/>
    <n v="0.32467532467532401"/>
    <n v="0.79292832625729603"/>
    <s v="{D07BAC6A-6F88-48C4-A1B1-54FEC9739EF1}"/>
    <n v="42271105"/>
    <s v="COTATI 1105"/>
    <n v="634"/>
    <n v="38.298216744724797"/>
    <n v="-122.820754458694"/>
    <x v="506"/>
    <n v="58"/>
    <n v="58"/>
    <n v="19573.4881005928"/>
    <n v="11162.844974244499"/>
    <n v="8410.64312634831"/>
    <n v="11162.844974244499"/>
    <n v="8410.64312634831"/>
    <n v="1.5432571953510801E-2"/>
    <n v="1.6262596645901699E-3"/>
    <n v="3.0974851665772101"/>
    <n v="2.8518518518518499"/>
    <n v="707"/>
    <n v="0.61415335497660029"/>
    <n v="507"/>
    <n v="0"/>
    <n v="0"/>
    <n v="6.9362681444912786"/>
    <n v="521"/>
    <n v="0"/>
  </r>
  <r>
    <s v="North Coast"/>
    <x v="507"/>
    <n v="282"/>
    <n v="452.61520550302498"/>
    <n v="508"/>
    <n v="539.08759999999995"/>
    <n v="71"/>
    <n v="9.4330481914139304E-5"/>
    <n v="227.101379596128"/>
    <n v="2.5473179582675698"/>
    <n v="215.43841197725499"/>
    <n v="2075.1853542480198"/>
    <n v="10.1476726836131"/>
    <n v="2.25529725126869"/>
    <n v="93.437018322430404"/>
    <n v="1.35519755054527"/>
    <n v="2.2740420159269199E-2"/>
    <n v="1.5912491664108201E-4"/>
    <n v="0.55511811023622004"/>
    <n v="0.83959493358739401"/>
    <s v="{3EE95B4C-7440-4D46-99D3-576CFD7E946C}"/>
    <n v="43311102"/>
    <s v="KONOCTI 1102"/>
    <n v="948"/>
    <n v="38.910916834780203"/>
    <n v="-122.646184660554"/>
    <x v="507"/>
    <n v="111"/>
    <n v="169"/>
    <n v="22389.5004873449"/>
    <n v="12598.6340709708"/>
    <n v="9790.8664163740305"/>
    <n v="9863.4506803722707"/>
    <n v="8767.28569843277"/>
    <n v="1.1297869081516801E-2"/>
    <n v="6.6974642159038896E-3"/>
    <n v="1.6050184592305801"/>
    <n v="7.1549295774647801"/>
    <n v="1546"/>
    <n v="1.6145698313081132"/>
    <n v="508"/>
    <n v="0"/>
    <n v="0"/>
    <n v="6.1288622127135985"/>
    <n v="602"/>
    <n v="0"/>
  </r>
  <r>
    <s v="North Coast"/>
    <x v="508"/>
    <n v="2089"/>
    <n v="3445.1413223631298"/>
    <n v="2951"/>
    <n v="3884.4402"/>
    <n v="296"/>
    <n v="1.4248675660309199E-4"/>
    <n v="160.694367276219"/>
    <n v="5.1780508259800202"/>
    <n v="376.84002960598201"/>
    <n v="4233.4207245584403"/>
    <n v="62.179778223786897"/>
    <n v="1.2638935047128701"/>
    <n v="94.535304652466493"/>
    <n v="1.18153551905541"/>
    <n v="2.2706207623444E-2"/>
    <n v="4.6905637351605498E-4"/>
    <n v="0.70789562860047395"/>
    <n v="0.88690806340170403"/>
    <s v="{33062E2A-6001-4611-8363-46C244F6285A}"/>
    <n v="42681102"/>
    <s v="LAYTONVILLE 1102"/>
    <n v="572"/>
    <n v="39.673214373019199"/>
    <n v="-123.506010075193"/>
    <x v="508"/>
    <n v="203"/>
    <n v="164"/>
    <n v="46924.394917172598"/>
    <n v="34430.028421688701"/>
    <n v="12494.3664954838"/>
    <n v="34430.028421688701"/>
    <n v="12494.3664954838"/>
    <n v="0.13884068656075199"/>
    <n v="4.2176079954515402E-2"/>
    <n v="1.6491820595323701"/>
    <n v="9.9695945945945894"/>
    <n v="830"/>
    <n v="6.721037456539424"/>
    <n v="509"/>
    <n v="0"/>
    <n v="0"/>
    <n v="21.393821190413131"/>
    <n v="2635"/>
    <n v="0"/>
  </r>
  <r>
    <s v="Sierra"/>
    <x v="509"/>
    <n v="1297"/>
    <n v="1775.8222124495301"/>
    <n v="2273"/>
    <n v="2261.0536999999999"/>
    <n v="219"/>
    <n v="1.01734471571359E-4"/>
    <n v="233.070889207698"/>
    <n v="91.900548698014305"/>
    <n v="792.35530034655199"/>
    <n v="11804.6971033769"/>
    <n v="2230.8572435024998"/>
    <n v="8.2015496858791099"/>
    <n v="74.379453678844996"/>
    <n v="1.15762516352683"/>
    <n v="2.2590488797857099E-2"/>
    <n v="4.2035200433670396E-3"/>
    <n v="0.57061152661680603"/>
    <n v="0.785395854976495"/>
    <s v="{95AAF818-10A5-460C-909E-8A1D81C4AEC8}"/>
    <n v="152261106"/>
    <s v="DIAMOND SPRINGS 1106"/>
    <n v="56026"/>
    <n v="38.691495209840902"/>
    <n v="-120.765597820986"/>
    <x v="509"/>
    <n v="255"/>
    <n v="258"/>
    <n v="43851.048730944502"/>
    <n v="24259.906460580802"/>
    <n v="19591.142270363602"/>
    <n v="24259.906460580802"/>
    <n v="19449.874948401401"/>
    <n v="0.92057088949738297"/>
    <n v="2.22798492741276E-2"/>
    <n v="1.3691767250960101"/>
    <n v="10.3789954337899"/>
    <n v="56"/>
    <n v="4.9473170467307046"/>
    <n v="510"/>
    <n v="0"/>
    <n v="0"/>
    <n v="15.074402337317554"/>
    <n v="141"/>
    <n v="0"/>
  </r>
  <r>
    <s v="Sierra"/>
    <x v="510"/>
    <n v="346"/>
    <n v="612.33400702641802"/>
    <n v="1338"/>
    <n v="961.90246999999999"/>
    <n v="195"/>
    <n v="6.3135808299053799E-5"/>
    <n v="398.00846842485601"/>
    <n v="6.8384678503568699"/>
    <n v="92.828578077090498"/>
    <n v="510.67835526413199"/>
    <n v="7.0378852116779704"/>
    <n v="12.6200362264919"/>
    <n v="180.20416705105899"/>
    <n v="1.33384388104463"/>
    <n v="2.2452844726439498E-2"/>
    <n v="2.2724894345348999E-4"/>
    <n v="0.25859491778774202"/>
    <n v="0.63658637833329501"/>
    <s v="{824F13D7-3113-4AA8-8BC2-89229A42D634}"/>
    <n v="152691109"/>
    <s v="HIGGINS 1109"/>
    <n v="594"/>
    <n v="39.035056859577999"/>
    <n v="-121.09568726046599"/>
    <x v="510"/>
    <n v="239"/>
    <n v="246"/>
    <n v="40674.530841187101"/>
    <n v="23079.060225429101"/>
    <n v="17595.470615757898"/>
    <n v="23079.060225429101"/>
    <n v="17595.470615757898"/>
    <n v="4.43135439734305E-2"/>
    <n v="1.2311482618315399E-2"/>
    <n v="1.7697514653942701"/>
    <n v="6.8615384615384603"/>
    <n v="1323"/>
    <n v="4.3783047216557023"/>
    <n v="511"/>
    <n v="0"/>
    <n v="0"/>
    <n v="14.340658731335106"/>
    <n v="1438"/>
    <n v="0"/>
  </r>
  <r>
    <s v="North Coast"/>
    <x v="511"/>
    <n v="2"/>
    <n v="2.4554273588000699"/>
    <n v="4"/>
    <n v="3.2621036000000001"/>
    <n v="3"/>
    <n v="5.4127662830675599E-5"/>
    <n v="341.36736506701698"/>
    <n v="3.1416602134704501"/>
    <n v="27.74560546875"/>
    <n v="70.557563781738196"/>
    <n v="0.221862092614173"/>
    <n v="8.9446903268496101"/>
    <n v="53.963493744532201"/>
    <n v="1.10029498736063"/>
    <n v="2.2388260133931099E-2"/>
    <n v="8.9344049532276803E-5"/>
    <n v="0.5"/>
    <n v="0.75271287850120205"/>
    <s v="{47939910-AA8B-4A65-8C1D-0E8F25841F0A}"/>
    <n v="43181102"/>
    <s v="BELLEVUE 1102"/>
    <n v="392"/>
    <n v="38.366500827224797"/>
    <n v="-122.741455687358"/>
    <x v="511"/>
    <n v="110"/>
    <n v="163"/>
    <n v="20890.093046033999"/>
    <n v="10922.1115974967"/>
    <n v="9967.9814485372808"/>
    <n v="223.04223942732301"/>
    <n v="1352.2847632948301"/>
    <n v="2.6803214859683002E-4"/>
    <n v="1.62382988492026E-4"/>
    <n v="1.2277136794000301"/>
    <n v="1.3333333333333299"/>
    <n v="1913"/>
    <n v="6.71647804017933E-2"/>
    <n v="512"/>
    <n v="0"/>
    <n v="0"/>
    <n v="0.13859197935519513"/>
    <n v="2602"/>
    <n v="0"/>
  </r>
  <r>
    <s v="North Coast"/>
    <x v="512"/>
    <n v="138"/>
    <n v="291.79597827167601"/>
    <n v="312"/>
    <n v="351.44815"/>
    <n v="100"/>
    <n v="6.9352536629594395E-5"/>
    <n v="420.09137316684303"/>
    <n v="14.1376470929092"/>
    <n v="23.338880239823901"/>
    <n v="94.163273651416006"/>
    <n v="8.0818729272236407"/>
    <n v="7.9095405381158796"/>
    <n v="104.900003171069"/>
    <n v="1.1287389397621199"/>
    <n v="2.23784143880928E-2"/>
    <n v="3.4980310460241498E-4"/>
    <n v="0.44230769230769201"/>
    <n v="0.830267502459897"/>
    <s v="{EAE1C088-E6A0-4B00-80D2-C64BBF575702}"/>
    <n v="43141102"/>
    <s v="MIDDLETOWN 1102"/>
    <n v="1312"/>
    <n v="38.808886453512898"/>
    <n v="-122.57088303021099"/>
    <x v="512"/>
    <n v="207"/>
    <n v="853"/>
    <n v="62789.172067346102"/>
    <n v="15846.239189526001"/>
    <n v="46942.93287782"/>
    <n v="15846.239189526001"/>
    <n v="46942.93287782"/>
    <n v="3.4980310460241498E-2"/>
    <n v="6.9352536629594397E-3"/>
    <n v="2.1144636106643202"/>
    <n v="3.12"/>
    <n v="1012"/>
    <n v="2.23784143880928"/>
    <n v="513"/>
    <n v="0"/>
    <n v="0"/>
    <n v="9.8463934914349611"/>
    <n v="1324"/>
    <n v="0"/>
  </r>
  <r>
    <s v="Bay Area"/>
    <x v="513"/>
    <n v="454"/>
    <n v="724.83091384565898"/>
    <n v="973"/>
    <n v="1025.8916999999999"/>
    <n v="61"/>
    <n v="1.33257601758442E-4"/>
    <n v="153.653460395558"/>
    <n v="1.81497047199971"/>
    <n v="12.9380633566114"/>
    <n v="99.754586552580193"/>
    <n v="0.37122100254135898"/>
    <n v="1.03717540645762"/>
    <n v="7.8065828069067296"/>
    <n v="1.04261569507786"/>
    <n v="2.2339998716867999E-2"/>
    <n v="1.8919695250707301E-4"/>
    <n v="0.466598150051387"/>
    <n v="0.706537441669712"/>
    <s v="{65E252BA-B6AF-41C8-8302-CDA75AAEE4FD}"/>
    <n v="43432104"/>
    <s v="SILVERADO 2104"/>
    <n v="708"/>
    <n v="38.5145506034237"/>
    <n v="-122.47416424889001"/>
    <x v="513"/>
    <n v="109"/>
    <n v="167"/>
    <n v="16614.2850624639"/>
    <n v="7838.2778696988098"/>
    <n v="8776.0071927651297"/>
    <n v="5638.2492364033496"/>
    <n v="5955.9207257893104"/>
    <n v="1.1541014102931501E-2"/>
    <n v="8.1287137072649698E-3"/>
    <n v="1.5965438630961599"/>
    <n v="15.9508196721311"/>
    <n v="1453"/>
    <n v="1.362739921728948"/>
    <n v="514"/>
    <n v="0"/>
    <n v="0"/>
    <n v="3.5034445662731857"/>
    <n v="2151"/>
    <n v="0"/>
  </r>
  <r>
    <s v="Bay Area"/>
    <x v="514"/>
    <n v="1151"/>
    <n v="1628.40473059184"/>
    <n v="1732"/>
    <n v="1943.9434000000001"/>
    <n v="167"/>
    <n v="1.34649780471035E-4"/>
    <n v="146.700968794126"/>
    <n v="2.9679311057851399"/>
    <n v="136.38563828698301"/>
    <n v="2217.3777347902401"/>
    <n v="25.8243620642858"/>
    <n v="0.98517567069344802"/>
    <n v="19.279493708911499"/>
    <n v="1.02119654809644"/>
    <n v="2.2256876343491199E-2"/>
    <n v="2.9183544976071999E-4"/>
    <n v="0.66454965357967599"/>
    <n v="0.837681161201836"/>
    <s v="{1AD33002-13F2-40BB-9E7F-A659676EE415}"/>
    <n v="42711102"/>
    <s v="CALISTOGA 1102"/>
    <n v="634"/>
    <n v="38.585913555327302"/>
    <n v="-122.571480815652"/>
    <x v="514"/>
    <n v="339"/>
    <n v="286"/>
    <n v="57976.533381196503"/>
    <n v="30755.740285593401"/>
    <n v="27220.793095603"/>
    <n v="19084.771675245302"/>
    <n v="18157.0478322503"/>
    <n v="4.8736520110040198E-2"/>
    <n v="2.2486513338662899E-2"/>
    <n v="1.4147738754056001"/>
    <n v="10.371257485029901"/>
    <n v="1148"/>
    <n v="3.7168983493630301"/>
    <n v="515"/>
    <n v="0"/>
    <n v="0"/>
    <n v="11.858723660618848"/>
    <n v="306"/>
    <n v="0"/>
  </r>
  <r>
    <s v="Central Valley"/>
    <x v="515"/>
    <n v="1416"/>
    <n v="1924.7548388324001"/>
    <n v="4886"/>
    <n v="3528.3449999999998"/>
    <n v="815"/>
    <n v="4.5771142937222598E-5"/>
    <n v="470.43231264396599"/>
    <n v="16.3011526925787"/>
    <n v="240.77401574006001"/>
    <n v="2208.0614993065201"/>
    <n v="100.46813647236399"/>
    <n v="11.0175769480642"/>
    <n v="163.91275265425401"/>
    <n v="1.35086323878516"/>
    <n v="2.2178546268395001E-2"/>
    <n v="3.7976240637438999E-4"/>
    <n v="0.28980761358984802"/>
    <n v="0.54551208989319599"/>
    <s v="{5BCEC129-10D0-4B20-A658-76CA792FBB41}"/>
    <n v="254452101"/>
    <s v="MARIPOSA 2101"/>
    <n v="9400"/>
    <n v="37.521875892339096"/>
    <n v="-119.917001071012"/>
    <x v="515"/>
    <n v="941"/>
    <n v="1040"/>
    <n v="181888.21805514101"/>
    <n v="101390.280533053"/>
    <n v="80497.937522087901"/>
    <n v="101390.280533053"/>
    <n v="80497.937522087901"/>
    <n v="0.30950636119512698"/>
    <n v="3.7303481493836402E-2"/>
    <n v="1.3592901404183599"/>
    <n v="5.9950920245398702"/>
    <n v="968"/>
    <n v="18.075515208741926"/>
    <n v="516"/>
    <n v="0"/>
    <n v="0"/>
    <n v="63.000980005103671"/>
    <n v="1742"/>
    <n v="0"/>
  </r>
  <r>
    <s v="Bay Area"/>
    <x v="516"/>
    <n v="30"/>
    <n v="49.809918890668499"/>
    <n v="39"/>
    <n v="54.645958"/>
    <n v="14"/>
    <n v="1.06211571359641E-4"/>
    <n v="200.74789281080899"/>
    <n v="1.94189736103483"/>
    <n v="137.44930997987501"/>
    <n v="1709.90809545914"/>
    <n v="6.9267024982265504"/>
    <n v="4.3299619773668897E-2"/>
    <n v="80.622076545442795"/>
    <n v="1.33865359851292"/>
    <n v="2.21694238037786E-2"/>
    <n v="1.5454408397528899E-4"/>
    <n v="0.76923076923076905"/>
    <n v="0.91150234641656502"/>
    <s v="{D6C28B55-DE54-4F6F-8030-4A9A0C2CC1E1}"/>
    <n v="42711101"/>
    <s v="CALISTOGA 1101"/>
    <n v="35588"/>
    <n v="38.657680312016197"/>
    <n v="-122.59518977354701"/>
    <x v="516"/>
    <n v="25"/>
    <n v="7"/>
    <n v="4951.7391998481098"/>
    <n v="4848.4057793223301"/>
    <n v="103.333420525777"/>
    <n v="4848.4057793223301"/>
    <n v="103.333420525777"/>
    <n v="2.16361717565405E-3"/>
    <n v="1.48696199903497E-3"/>
    <n v="1.66033062968895"/>
    <n v="2.7857142857142798"/>
    <n v="1568"/>
    <n v="0.31037193325290041"/>
    <n v="517"/>
    <n v="0"/>
    <n v="0"/>
    <n v="3.0126587475032958"/>
    <n v="2368"/>
    <n v="0"/>
  </r>
  <r>
    <s v="Bay Area"/>
    <x v="517"/>
    <n v="895"/>
    <n v="1301.2987218434901"/>
    <n v="1354"/>
    <n v="1554.5092"/>
    <n v="98"/>
    <n v="1.6868424364122099E-4"/>
    <n v="133.36260994792701"/>
    <n v="3.7508609718177399"/>
    <n v="62.727850858494598"/>
    <n v="1004.9837407543"/>
    <n v="14.948201276901599"/>
    <n v="3.0078788158882901"/>
    <n v="17.859554023044701"/>
    <n v="1.0885633084238699"/>
    <n v="2.21139661538617E-2"/>
    <n v="4.1821037552314E-4"/>
    <n v="0.66100443131462305"/>
    <n v="0.83711229195983305"/>
    <s v="{C9B98E7E-238C-4FD6-BD54-6425F9378BA6}"/>
    <n v="42711101"/>
    <s v="CALISTOGA 1101"/>
    <n v="43924"/>
    <n v="38.595124904459801"/>
    <n v="-122.60233593613501"/>
    <x v="517"/>
    <n v="207"/>
    <n v="285"/>
    <n v="36562.914759247004"/>
    <n v="14779.574660779501"/>
    <n v="21783.340098467499"/>
    <n v="11371.113539488"/>
    <n v="14720.535682149801"/>
    <n v="4.09846168012677E-2"/>
    <n v="1.65310558768396E-2"/>
    <n v="1.4539650523390899"/>
    <n v="13.8163265306122"/>
    <n v="914"/>
    <n v="2.1671686830784465"/>
    <n v="518"/>
    <n v="0"/>
    <n v="0"/>
    <n v="7.0656801911451987"/>
    <n v="2790"/>
    <n v="0"/>
  </r>
  <r>
    <s v="North Valley"/>
    <x v="518"/>
    <n v="36"/>
    <n v="68.243498110278296"/>
    <n v="96"/>
    <n v="85.486829999999998"/>
    <n v="34"/>
    <n v="3.7765391051139199E-5"/>
    <n v="599.84585732922801"/>
    <n v="1.03035782393722"/>
    <n v="1498.79577777854"/>
    <n v="16385.739706107499"/>
    <n v="88.406642544949605"/>
    <n v="7.9498307841884701"/>
    <n v="1308.64038888145"/>
    <n v="1.8067412797142399"/>
    <n v="2.1951421608460201E-2"/>
    <n v="4.96154719555493E-5"/>
    <n v="0.375"/>
    <n v="0.79829251805324997"/>
    <s v="{E8D8BCF8-6452-443E-AE6E-F4CFFAE760DF}"/>
    <n v="103611101"/>
    <s v="WILDWOOD 1101"/>
    <n v="1454"/>
    <n v="40.359131732536"/>
    <n v="-122.892271294216"/>
    <x v="518"/>
    <n v="36"/>
    <n v="22"/>
    <n v="14975.657175398201"/>
    <n v="12434.010337477001"/>
    <n v="2541.6468379211101"/>
    <n v="12434.010337477001"/>
    <n v="2541.6468379211101"/>
    <n v="1.68692604648867E-3"/>
    <n v="1.28402329573873E-3"/>
    <n v="1.89565272528551"/>
    <n v="2.8235294117646998"/>
    <n v="2231"/>
    <n v="0.74634833468764683"/>
    <n v="519"/>
    <n v="0"/>
    <n v="0"/>
    <n v="7.7261334374084214"/>
    <n v="1409"/>
    <n v="0"/>
  </r>
  <r>
    <s v="North Coast"/>
    <x v="519"/>
    <n v="866"/>
    <n v="1162.7187003061299"/>
    <n v="1546"/>
    <n v="1543.6132"/>
    <n v="196"/>
    <n v="1.3043473190733399E-4"/>
    <n v="195.13438269158399"/>
    <n v="21.369059472822901"/>
    <n v="1261.5594580929701"/>
    <n v="21579.718327723502"/>
    <n v="496.64930391712198"/>
    <n v="5.3890757904654301"/>
    <n v="238.98200016699701"/>
    <n v="1.36200785576081"/>
    <n v="2.18885435976361E-2"/>
    <n v="1.2414348250828699E-3"/>
    <n v="0.56015523932729605"/>
    <n v="0.75324487446325805"/>
    <s v="{9CD0DE6C-67D0-4975-9926-0CEC6137D8E0}"/>
    <n v="43141101"/>
    <s v="MIDDLETOWN 1101"/>
    <n v="4646"/>
    <n v="38.828934796406898"/>
    <n v="-122.729366136865"/>
    <x v="519"/>
    <n v="222"/>
    <n v="250"/>
    <n v="44102.1646336341"/>
    <n v="29953.688985366902"/>
    <n v="14148.4756482671"/>
    <n v="29953.688985366902"/>
    <n v="14148.4756482671"/>
    <n v="0.24332122571624301"/>
    <n v="2.5565207453837498E-2"/>
    <n v="1.3426312936560401"/>
    <n v="7.8877551020408099"/>
    <n v="309"/>
    <n v="4.2901545451366756"/>
    <n v="520"/>
    <n v="0"/>
    <n v="0"/>
    <n v="18.612353678526418"/>
    <n v="412"/>
    <n v="0"/>
  </r>
  <r>
    <s v="Bay Area"/>
    <x v="520"/>
    <n v="111"/>
    <n v="185.377970424263"/>
    <n v="317"/>
    <n v="300.37502999999998"/>
    <n v="39"/>
    <n v="5.6910547498727001E-5"/>
    <n v="423.14441648347901"/>
    <n v="6.0554204650882903"/>
    <n v="319.68927963905799"/>
    <n v="4978.68089920282"/>
    <n v="233.364388375998"/>
    <n v="2.19911501996028"/>
    <n v="171.56415903415399"/>
    <n v="1.36436352057334"/>
    <n v="2.1872792229824699E-2"/>
    <n v="1.9895474798458599E-4"/>
    <n v="0.35015772870662398"/>
    <n v="0.61715506147377797"/>
    <s v="{5B3909F8-EEF1-46D6-9827-15D3DCA91BD0}"/>
    <n v="43051101"/>
    <s v="MONTICELLO 1101"/>
    <n v="4360"/>
    <n v="38.404206757954697"/>
    <n v="-122.20433296311801"/>
    <x v="520"/>
    <n v="103"/>
    <n v="80"/>
    <n v="38897.717647176803"/>
    <n v="14746.7226820332"/>
    <n v="24150.994965143502"/>
    <n v="11112.1309954885"/>
    <n v="21310.9439595371"/>
    <n v="7.7592351713988697E-3"/>
    <n v="2.2195113524503501E-3"/>
    <n v="1.67007180562399"/>
    <n v="8.1282051282051206"/>
    <n v="1417"/>
    <n v="0.85303889696316326"/>
    <n v="521"/>
    <n v="0"/>
    <n v="0"/>
    <n v="6.9047559487976846"/>
    <n v="371"/>
    <n v="0"/>
  </r>
  <r>
    <s v="North Coast"/>
    <x v="521"/>
    <n v="33"/>
    <n v="54.922498766357599"/>
    <n v="46"/>
    <n v="62.962179999999996"/>
    <n v="5"/>
    <n v="6.9287370570236798E-5"/>
    <n v="271.60313376303498"/>
    <n v="4.3135335333645299"/>
    <n v="29.753257401287499"/>
    <n v="97.888636231422396"/>
    <n v="0.790125091295522"/>
    <n v="30.4300886154174"/>
    <n v="94.529114216566001"/>
    <n v="1.06106195449829"/>
    <n v="2.1853832484778301E-2"/>
    <n v="2.7526267131179301E-4"/>
    <n v="0.71739130434782605"/>
    <n v="0.87230934212250799"/>
    <s v="{A29DEF0E-FE5C-45F9-AF88-EA9CD50596F5}"/>
    <n v="42271102"/>
    <s v="COTATI 1102"/>
    <n v="825"/>
    <n v="38.3080882312386"/>
    <n v="-122.69065242357"/>
    <x v="521"/>
    <n v="45"/>
    <n v="107"/>
    <n v="9785.8003009921395"/>
    <n v="3371.6214083939799"/>
    <n v="6414.17889259815"/>
    <n v="749.45672175948403"/>
    <n v="568.18155294105702"/>
    <n v="1.37631335655896E-3"/>
    <n v="3.4643685285118398E-4"/>
    <n v="1.6643181444350801"/>
    <n v="9.1999999999999993"/>
    <n v="1188"/>
    <n v="0.10926916242389151"/>
    <n v="522"/>
    <n v="0"/>
    <n v="0"/>
    <n v="0.46569067265641234"/>
    <n v="2098"/>
    <n v="0"/>
  </r>
  <r>
    <s v="Central Coast"/>
    <x v="522"/>
    <n v="11"/>
    <n v="16.900014046800099"/>
    <n v="29"/>
    <n v="28.291236999999999"/>
    <n v="9"/>
    <n v="2.7976105027644501E-5"/>
    <n v="672.36597655216804"/>
    <n v="14.7164087295532"/>
    <n v="1126.2522430419899"/>
    <n v="4804.0118408203098"/>
    <n v="102.51080322265599"/>
    <n v="12.1504423088497"/>
    <n v="203.22495371765501"/>
    <n v="1"/>
    <n v="2.18442159397663E-2"/>
    <n v="1.9458149037948001E-4"/>
    <n v="0.37931034482758602"/>
    <n v="0.59735861390619105"/>
    <s v="{21823ADE-60D1-49AF-96C7-A6BCD78F0512}"/>
    <n v="83432101"/>
    <s v="HICKS 2101"/>
    <s v="XR548"/>
    <n v="37.202124279365997"/>
    <n v="-121.833227888246"/>
    <x v="522"/>
    <n v="171"/>
    <n v="152"/>
    <n v="25675.390086606101"/>
    <n v="13934.1430508675"/>
    <n v="11741.247035738599"/>
    <n v="1925.32588247331"/>
    <n v="518.252314041712"/>
    <n v="1.75123341341532E-3"/>
    <n v="2.5178494524879998E-4"/>
    <n v="1.53636491334546"/>
    <n v="3.2222222222222201"/>
    <n v="1427"/>
    <n v="0.19659794345789669"/>
    <n v="523"/>
    <n v="0"/>
    <n v="0"/>
    <n v="1.1963416689183231"/>
    <n v="1176"/>
    <n v="0"/>
  </r>
  <r>
    <s v="Central Valley"/>
    <x v="523"/>
    <n v="46"/>
    <n v="92.563139525550298"/>
    <n v="151"/>
    <n v="130.904"/>
    <n v="48"/>
    <n v="3.9623647353437203E-5"/>
    <n v="540.14972933268803"/>
    <n v="4.65441509150497"/>
    <n v="318.377268077297"/>
    <n v="1434.81981683861"/>
    <n v="10.918891647192799"/>
    <n v="7.8694228700478499"/>
    <n v="1132.6115664367801"/>
    <n v="1.7461283306280699"/>
    <n v="2.4972302633726701E-2"/>
    <n v="9.7322153596849704E-5"/>
    <n v="0.30463576158940397"/>
    <n v="0.70710699906415597"/>
    <s v="{F1BA8416-91DD-4B99-927A-83F7EBAF42CF}"/>
    <n v="163541101"/>
    <s v="OLETA 1101"/>
    <n v="1217"/>
    <n v="38.488117821559499"/>
    <n v="-120.910207267747"/>
    <x v="523"/>
    <n v="128"/>
    <n v="108"/>
    <n v="40122.9894134856"/>
    <n v="27736.920452207301"/>
    <n v="12386.068961278201"/>
    <n v="21207.619976434999"/>
    <n v="6809.7220894225502"/>
    <n v="4.6714633726487797E-3"/>
    <n v="1.90193507296498E-3"/>
    <n v="2.0122421635989198"/>
    <n v="3.1458333333333299"/>
    <n v="1866"/>
    <n v="1.1986705264188817"/>
    <n v="524"/>
    <n v="0"/>
    <n v="0"/>
    <n v="13.177800032377391"/>
    <n v="1831"/>
    <n v="0"/>
  </r>
  <r>
    <s v="Sierra"/>
    <x v="523"/>
    <n v="57"/>
    <n v="115.740732008523"/>
    <n v="124"/>
    <n v="141.0487"/>
    <n v="45"/>
    <n v="7.3583705751742695E-5"/>
    <n v="231.44923800247199"/>
    <n v="3.1861409261473401"/>
    <n v="230.88278048802101"/>
    <n v="1224.01840721145"/>
    <n v="22.084006293200101"/>
    <n v="7.93121934135754"/>
    <n v="839.47599044168896"/>
    <n v="1.5962143527136901"/>
    <n v="1.83867892347865E-2"/>
    <n v="1.35171930193994E-4"/>
    <n v="0.45967741935483802"/>
    <n v="0.82057280244491304"/>
    <s v="{F1BA8416-91DD-4B99-927A-83F7EBAF42CF}"/>
    <n v="163541101"/>
    <s v="OLETA 1101"/>
    <n v="1217"/>
    <n v="38.488117821559499"/>
    <n v="-120.910207267747"/>
    <x v="523"/>
    <n v="128"/>
    <n v="108"/>
    <n v="40122.9894134856"/>
    <n v="27736.920452207301"/>
    <n v="12386.068961278201"/>
    <n v="21207.619976434999"/>
    <n v="6809.7220894225502"/>
    <n v="6.0827368587297297E-3"/>
    <n v="3.31126675882842E-3"/>
    <n v="2.0305391580442702"/>
    <n v="2.7555555555555502"/>
    <n v="1664"/>
    <n v="0.82740551556539255"/>
    <n v="524"/>
    <n v="0"/>
    <n v="0"/>
    <n v="13.177800032377391"/>
    <n v="786"/>
    <n v="0"/>
  </r>
  <r>
    <s v="North Coast"/>
    <x v="524"/>
    <n v="713"/>
    <n v="1001.57699378986"/>
    <n v="1502"/>
    <n v="1441.0065999999999"/>
    <n v="146"/>
    <n v="1.18909788497684E-4"/>
    <n v="173.51544501398999"/>
    <n v="22.239815152791401"/>
    <n v="270.01536580759102"/>
    <n v="3457.07241622112"/>
    <n v="235.70901416715401"/>
    <n v="3.3383894911265499"/>
    <n v="52.372490532536702"/>
    <n v="1.1460177065574899"/>
    <n v="2.1612625180816001E-2"/>
    <n v="1.2469256526156699E-3"/>
    <n v="0.47470039946737602"/>
    <n v="0.69505372112207897"/>
    <s v="{F138D9D4-46B7-40FF-98A4-3E0C55CB9A57}"/>
    <n v="42571102"/>
    <s v="MOLINO 1102"/>
    <n v="658"/>
    <n v="38.445075020429499"/>
    <n v="-122.91042481960299"/>
    <x v="524"/>
    <n v="153"/>
    <n v="128"/>
    <n v="25689.6107405353"/>
    <n v="17538.026929"/>
    <n v="8151.5838115353399"/>
    <n v="17538.026929"/>
    <n v="8151.5838115353399"/>
    <n v="0.18205114528188901"/>
    <n v="1.7360829120661898E-2"/>
    <n v="1.40473631667582"/>
    <n v="10.287671232876701"/>
    <n v="307"/>
    <n v="3.155443276399136"/>
    <n v="525"/>
    <n v="0"/>
    <n v="0"/>
    <n v="10.897621330899659"/>
    <n v="1174"/>
    <n v="0"/>
  </r>
  <r>
    <s v="North Coast"/>
    <x v="525"/>
    <n v="381"/>
    <n v="507.77683803819798"/>
    <n v="785"/>
    <n v="692.50199999999995"/>
    <n v="102"/>
    <n v="1.58781705941495E-4"/>
    <n v="136.33449308339499"/>
    <n v="12.714178450818499"/>
    <n v="278.93522305308602"/>
    <n v="3250.0561199041999"/>
    <n v="147.045720758637"/>
    <n v="4.4277503447625701"/>
    <n v="77.288445710660994"/>
    <n v="1.0978006299804199"/>
    <n v="2.1602538107029098E-2"/>
    <n v="1.1805636470496399E-3"/>
    <n v="0.48535031847133703"/>
    <n v="0.73324961899787799"/>
    <s v="{CBF297F1-D8F4-467D-B156-4EC62C764040}"/>
    <n v="42951101"/>
    <s v="MENDOCINO 1101"/>
    <n v="37462"/>
    <n v="39.265108413986802"/>
    <n v="-123.20541774946101"/>
    <x v="525"/>
    <n v="503"/>
    <n v="547"/>
    <n v="70254.453776205701"/>
    <n v="38310.103583299999"/>
    <n v="31944.3501929056"/>
    <n v="11379.0988638866"/>
    <n v="6136.6580870598"/>
    <n v="0.120417491999063"/>
    <n v="1.6195734006032501E-2"/>
    <n v="1.3327476063994701"/>
    <n v="7.6960784313725403"/>
    <n v="330"/>
    <n v="2.2034588869169682"/>
    <n v="526"/>
    <n v="0"/>
    <n v="0"/>
    <n v="7.0706420401520811"/>
    <n v="1103"/>
    <n v="0"/>
  </r>
  <r>
    <s v="Bay Area"/>
    <x v="526"/>
    <n v="752"/>
    <n v="1154.7365380430399"/>
    <n v="1209"/>
    <n v="1422.0878"/>
    <n v="113"/>
    <n v="1.15421962007015E-4"/>
    <n v="156.40500300703101"/>
    <n v="1.1392623786831999"/>
    <n v="280.05446922756602"/>
    <n v="4657.0144541487098"/>
    <n v="50.726908713771302"/>
    <n v="4.1310987245720097E-2"/>
    <n v="66.197002621878497"/>
    <n v="1.22329469064695"/>
    <n v="2.14933474608257E-2"/>
    <n v="1.3252042671889501E-4"/>
    <n v="0.62200165425971798"/>
    <n v="0.81200089303675105"/>
    <s v="{2BEF64F2-FC8F-447E-AB5E-08962A1289FE}"/>
    <n v="42261101"/>
    <s v="BOLINAS 1101"/>
    <n v="530"/>
    <n v="37.942587970208898"/>
    <n v="-122.70253695851299"/>
    <x v="526"/>
    <n v="33"/>
    <n v="4"/>
    <n v="17862.3416246509"/>
    <n v="17644.184534978998"/>
    <n v="218.15708967194101"/>
    <n v="17644.184534978998"/>
    <n v="218.15708967194101"/>
    <n v="1.49748082192351E-2"/>
    <n v="1.3042681706792699E-2"/>
    <n v="1.53555390697213"/>
    <n v="10.6991150442477"/>
    <n v="1688"/>
    <n v="2.4287482630733042"/>
    <n v="527"/>
    <n v="0"/>
    <n v="0"/>
    <n v="10.963584588684435"/>
    <n v="121"/>
    <n v="0"/>
  </r>
  <r>
    <s v="Sierra"/>
    <x v="527"/>
    <n v="1353"/>
    <n v="2114.6072697385498"/>
    <n v="4294"/>
    <n v="3271.45"/>
    <n v="431"/>
    <n v="8.24430497489686E-5"/>
    <n v="376.15928053251599"/>
    <n v="10.285427220478599"/>
    <n v="103.036604802537"/>
    <n v="699.99192012929996"/>
    <n v="19.366135168782801"/>
    <n v="8.3503018447571904"/>
    <n v="99.661645157310204"/>
    <n v="1.2689156728664801"/>
    <n v="2.14439865107456E-2"/>
    <n v="4.13516544690805E-4"/>
    <n v="0.315090824406148"/>
    <n v="0.646382277369419"/>
    <s v="{5963F19C-E1BE-46EC-9E26-B117A913E935}"/>
    <n v="152691103"/>
    <s v="HIGGINS 1103"/>
    <s v="circuit_breaker"/>
    <n v="39.043785256099603"/>
    <n v="-121.091175891981"/>
    <x v="527"/>
    <n v="486"/>
    <n v="510"/>
    <n v="79011.457871253602"/>
    <n v="45896.181203890003"/>
    <n v="33115.2766673636"/>
    <n v="45196.808303895799"/>
    <n v="32440.4554726346"/>
    <n v="0.178225630761737"/>
    <n v="3.5532954441805403E-2"/>
    <n v="1.5629026383876901"/>
    <n v="9.9628770301624101"/>
    <n v="923"/>
    <n v="9.2423581861313533"/>
    <n v="528"/>
    <n v="0"/>
    <n v="0"/>
    <n v="28.083985972600036"/>
    <n v="224"/>
    <n v="0"/>
  </r>
  <r>
    <s v="North Coast"/>
    <x v="528"/>
    <n v="61"/>
    <n v="77.943369753238599"/>
    <n v="113"/>
    <n v="107.98927"/>
    <n v="13"/>
    <n v="1.12001580419018E-4"/>
    <n v="186.832646574508"/>
    <n v="3.0584983540078001"/>
    <n v="103.371610760688"/>
    <n v="2058.4835379223"/>
    <n v="18.453536462902001"/>
    <n v="0.86232130315441302"/>
    <n v="23.4785054985147"/>
    <n v="1.09632402199965"/>
    <n v="2.14138638523786E-2"/>
    <n v="2.3773683334236601E-4"/>
    <n v="0.53982300884955703"/>
    <n v="0.72176955670202803"/>
    <s v="{377EDE62-95BF-4247-B5CE-2FDAD489198A}"/>
    <n v="42891101"/>
    <s v="GEYSERVILLE 1101"/>
    <s v="circuit_breaker"/>
    <n v="38.7096412656322"/>
    <n v="-122.907913218986"/>
    <x v="528"/>
    <n v="170"/>
    <n v="287"/>
    <n v="24940.336971266399"/>
    <n v="13273.8151772894"/>
    <n v="11666.521793976999"/>
    <n v="1595.2813830120499"/>
    <n v="697.07359623425896"/>
    <n v="3.0905788334507599E-3"/>
    <n v="1.45602054544724E-3"/>
    <n v="1.2777601598891499"/>
    <n v="8.6923076923076898"/>
    <n v="1284"/>
    <n v="0.27838023008092178"/>
    <n v="529"/>
    <n v="0"/>
    <n v="0"/>
    <n v="0.99126158824358046"/>
    <n v="635"/>
    <n v="0"/>
  </r>
  <r>
    <s v="Central Valley"/>
    <x v="529"/>
    <n v="252"/>
    <n v="348.50170497688703"/>
    <n v="629"/>
    <n v="529.07996000000003"/>
    <n v="125"/>
    <n v="8.9249094831757205E-5"/>
    <n v="276.63204756998999"/>
    <n v="13.0854762109342"/>
    <n v="218.49139929957801"/>
    <n v="1771.4932326021799"/>
    <n v="103.280668937427"/>
    <n v="9.7499468665420999"/>
    <n v="122.784680037379"/>
    <n v="1.2923362903594899"/>
    <n v="2.1388606677133101E-2"/>
    <n v="5.3401473212716095E-4"/>
    <n v="0.40063593004769399"/>
    <n v="0.65869383443599006"/>
    <s v="{97C68D50-1C62-46F3-99B5-57378B7629BD}"/>
    <n v="254421102"/>
    <s v="OAKHURST 1102"/>
    <n v="10100"/>
    <n v="37.327203754785501"/>
    <n v="-119.64925644597299"/>
    <x v="529"/>
    <n v="259"/>
    <n v="308"/>
    <n v="36808.8589590591"/>
    <n v="18754.034002263699"/>
    <n v="18054.824956795299"/>
    <n v="16350.268167902699"/>
    <n v="11587.443552541299"/>
    <n v="6.6751841515895194E-2"/>
    <n v="1.11561368539696E-2"/>
    <n v="1.3829432737178"/>
    <n v="5.032"/>
    <n v="752"/>
    <n v="2.6735758346416376"/>
    <n v="530"/>
    <n v="0"/>
    <n v="0"/>
    <n v="10.159582481757868"/>
    <n v="1745"/>
    <n v="0"/>
  </r>
  <r>
    <s v="North Valley"/>
    <x v="530"/>
    <n v="694"/>
    <n v="1350.60544373943"/>
    <n v="1024"/>
    <n v="1511.2644"/>
    <n v="82"/>
    <n v="9.3584929323341999E-5"/>
    <n v="234.13350633368299"/>
    <n v="105.54880123562801"/>
    <n v="3309.5932678632798"/>
    <n v="57639.3852741788"/>
    <n v="9638.4346055497408"/>
    <n v="0.99241851710874096"/>
    <n v="32.674770880944799"/>
    <n v="1.1120224507843499"/>
    <n v="2.1317174788100302E-2"/>
    <n v="4.2519612688991498E-3"/>
    <n v="0.677734375"/>
    <n v="0.89369235449425399"/>
    <s v="{1446E22C-05D8-4F82-9637-10F46D2B1E35}"/>
    <n v="103201102"/>
    <s v="CHALLENGE 1102"/>
    <n v="1902"/>
    <n v="39.4839620711344"/>
    <n v="-121.24536654427401"/>
    <x v="530"/>
    <n v="58"/>
    <n v="55"/>
    <n v="11330.7926004847"/>
    <n v="8106.7956886426"/>
    <n v="3223.9969118421"/>
    <n v="8106.7956886426"/>
    <n v="3223.9969118421"/>
    <n v="0.34866082404972998"/>
    <n v="7.6739642045140404E-3"/>
    <n v="1.9461173540913901"/>
    <n v="12.487804878048699"/>
    <n v="53"/>
    <n v="1.7480083326242246"/>
    <n v="531"/>
    <n v="0"/>
    <n v="0"/>
    <n v="5.0373277438475412"/>
    <n v="1386"/>
    <n v="0"/>
  </r>
  <r>
    <s v="North Coast"/>
    <x v="531"/>
    <n v="1603"/>
    <n v="2195.38074409508"/>
    <n v="2620"/>
    <n v="2751.8409999999999"/>
    <n v="307"/>
    <n v="1.3276063908448501E-4"/>
    <n v="230.47670013122701"/>
    <n v="21.912999842881501"/>
    <n v="312.42569616418598"/>
    <n v="2732.8440155902499"/>
    <n v="281.59717546042799"/>
    <n v="7.7641463235342201"/>
    <n v="224.35741426948599"/>
    <n v="1.2311118192703701"/>
    <n v="2.1236721031275E-2"/>
    <n v="1.32398800248582E-3"/>
    <n v="0.61183206106870203"/>
    <n v="0.79778617030390497"/>
    <s v="{3635FD5D-8230-40C4-B52D-81B9839A55A9}"/>
    <n v="43311102"/>
    <s v="KONOCTI 1102"/>
    <n v="75382"/>
    <n v="38.906478254477399"/>
    <n v="-122.673505972369"/>
    <x v="531"/>
    <n v="280"/>
    <n v="539"/>
    <n v="67660.324872566707"/>
    <n v="37575.101569411701"/>
    <n v="30085.223303154999"/>
    <n v="35775.247540377903"/>
    <n v="29767.220513240201"/>
    <n v="0.40646431676314798"/>
    <n v="4.0757516198936999E-2"/>
    <n v="1.36954506805681"/>
    <n v="8.5342019543973908"/>
    <n v="288"/>
    <n v="6.5196733566014249"/>
    <n v="532"/>
    <n v="0"/>
    <n v="0"/>
    <n v="22.229701339412159"/>
    <n v="214"/>
    <n v="0"/>
  </r>
  <r>
    <s v="Bay Area"/>
    <x v="532"/>
    <n v="242"/>
    <n v="408.15351507303097"/>
    <n v="831"/>
    <n v="668.93677000000002"/>
    <n v="115"/>
    <n v="2.6494703920236601E-5"/>
    <n v="821.43678880853702"/>
    <n v="1.1946503579865599"/>
    <n v="140.85868568865001"/>
    <n v="727.74028472303098"/>
    <n v="8.0543401627916804"/>
    <n v="11.8740546897646"/>
    <n v="619.11598095978502"/>
    <n v="1.50808003985363"/>
    <n v="2.1220022166882801E-2"/>
    <n v="3.0536568614968899E-5"/>
    <n v="0.29121540312875999"/>
    <n v="0.61015261061332304"/>
    <s v="{7A7A6CFC-A0E9-4695-9248-8391EE3DF390}"/>
    <n v="12022212"/>
    <s v="CLAYTON 2212"/>
    <s v="Y504R"/>
    <n v="37.924493836881702"/>
    <n v="-121.912502197623"/>
    <x v="532"/>
    <n v="187"/>
    <n v="222"/>
    <n v="39040.846612659101"/>
    <n v="18903.0652791301"/>
    <n v="20137.781333529001"/>
    <n v="18903.0652791301"/>
    <n v="19929.257115233198"/>
    <n v="3.51170539072143E-3"/>
    <n v="3.04689095082721E-3"/>
    <n v="1.68658477302905"/>
    <n v="7.2260869565217298"/>
    <n v="2465"/>
    <n v="2.440302549191522"/>
    <n v="533"/>
    <n v="0"/>
    <n v="0"/>
    <n v="11.745816575558349"/>
    <n v="2625"/>
    <n v="0"/>
  </r>
  <r>
    <s v="North Coast"/>
    <x v="533"/>
    <n v="98"/>
    <n v="191.31851554796299"/>
    <n v="224"/>
    <n v="268.11297999999999"/>
    <n v="30"/>
    <n v="8.99124935434277E-5"/>
    <n v="236.61052157799199"/>
    <n v="42.408257767558098"/>
    <n v="339.37931734865299"/>
    <n v="1329.9188070513901"/>
    <n v="170.726126462221"/>
    <n v="9.7035398602485596"/>
    <n v="83.558739074940405"/>
    <n v="1.14410028060277"/>
    <n v="2.1141363658421598E-2"/>
    <n v="1.62336569155741E-3"/>
    <n v="0.4375"/>
    <n v="0.71357424899495803"/>
    <s v="{5465105C-2E1E-47CE-8A44-120776A3EE22}"/>
    <n v="42571104"/>
    <s v="MOLINO 1104"/>
    <n v="380"/>
    <n v="38.378345808965797"/>
    <n v="-122.806304624592"/>
    <x v="533"/>
    <n v="618"/>
    <n v="1222"/>
    <n v="112907.034153698"/>
    <n v="45603.430372391202"/>
    <n v="67303.603781306898"/>
    <n v="4061.4592772230499"/>
    <n v="3486.3270759125699"/>
    <n v="4.8700970746722298E-2"/>
    <n v="2.6973748063028298E-3"/>
    <n v="1.9522297504894199"/>
    <n v="7.4666666666666597"/>
    <n v="224"/>
    <n v="0.63424090975264791"/>
    <n v="534"/>
    <n v="0"/>
    <n v="0"/>
    <n v="2.5236730125473636"/>
    <n v="1634"/>
    <n v="0"/>
  </r>
  <r>
    <s v="North Coast"/>
    <x v="534"/>
    <n v="94"/>
    <n v="141.50665801030701"/>
    <n v="114"/>
    <n v="149.59996000000001"/>
    <n v="12"/>
    <n v="4.26434113857491E-5"/>
    <n v="353.57965769775097"/>
    <n v="3.6351511068642102E-2"/>
    <n v="0.139388258755207"/>
    <n v="6.7799864735570703E-2"/>
    <n v="3.9323222624787397E-6"/>
    <n v="9.6921092867851204"/>
    <n v="133.06102385123501"/>
    <n v="1.17072270313898"/>
    <n v="2.1126278118243899E-2"/>
    <n v="2.85898839097834E-5"/>
    <n v="0.82456140350877105"/>
    <n v="0.94590037123577797"/>
    <s v="{35CE18CF-0731-4236-B455-551D76E65366}"/>
    <n v="42141102"/>
    <s v="CLEAR LAKE 1102"/>
    <s v="circuit_breaker"/>
    <n v="39.007832322413698"/>
    <n v="-122.894051043491"/>
    <x v="534"/>
    <n v="457"/>
    <n v="688"/>
    <n v="77495.013036534001"/>
    <n v="36164.548259041097"/>
    <n v="41330.464777492998"/>
    <n v="1141.6053615415999"/>
    <n v="818.88108398259305"/>
    <n v="3.4307860691740102E-4"/>
    <n v="5.1172093662898901E-4"/>
    <n v="1.50538997883305"/>
    <n v="9.5"/>
    <n v="2484"/>
    <n v="0.25351533741892679"/>
    <n v="535"/>
    <n v="0"/>
    <n v="0"/>
    <n v="0.70936046510646544"/>
    <n v="2235"/>
    <n v="0"/>
  </r>
  <r>
    <s v="Bay Area"/>
    <x v="535"/>
    <n v="0"/>
    <n v="0"/>
    <n v="4"/>
    <n v="2.4950538"/>
    <n v="2"/>
    <n v="4.6317132728290697E-5"/>
    <n v="432.37866301196198"/>
    <m/>
    <m/>
    <m/>
    <m/>
    <n v="3.7621681690215998"/>
    <n v="484.58639526367102"/>
    <n v="1.7942477464675901"/>
    <n v="2.1086014073841499E-2"/>
    <n v="4.6317132728290697E-5"/>
    <n v="0"/>
    <n v="0"/>
    <s v="{F776B1CF-724B-4DB6-A87F-FF45F4D5AD0B}"/>
    <n v="43292102"/>
    <s v="PUEBLO 2102"/>
    <n v="1326"/>
    <n v="38.391688157408701"/>
    <n v="-122.319513330692"/>
    <x v="535"/>
    <n v="191"/>
    <n v="133"/>
    <n v="41794.030383331701"/>
    <n v="19367.250980028399"/>
    <n v="22426.779403303299"/>
    <n v="326.12688507090598"/>
    <n v="876.78513577866602"/>
    <n v="9.2634265456581393E-5"/>
    <n v="9.2634265456581393E-5"/>
    <m/>
    <n v="2"/>
    <n v="2273"/>
    <n v="4.2172028147682998E-2"/>
    <n v="536"/>
    <n v="0"/>
    <n v="0"/>
    <n v="0.20264578870339392"/>
    <n v="2795"/>
    <n v="0"/>
  </r>
  <r>
    <s v="North Coast"/>
    <x v="536"/>
    <n v="170"/>
    <n v="259.11675246012101"/>
    <n v="304"/>
    <n v="312.61333999999999"/>
    <n v="47"/>
    <n v="7.2809099869931295E-5"/>
    <n v="341.47361955602298"/>
    <n v="27.626720891062401"/>
    <n v="625.04980934783805"/>
    <n v="5799.4127404329602"/>
    <n v="347.26680647322598"/>
    <n v="9.5541799873747699"/>
    <n v="259.47564390919899"/>
    <n v="1.50268311196185"/>
    <n v="2.1063366149949199E-2"/>
    <n v="1.13327659790258E-3"/>
    <n v="0.55921052631578905"/>
    <n v="0.82887297952805605"/>
    <s v="{ED5E8DEC-3645-43AF-9022-699123418821}"/>
    <n v="42871101"/>
    <s v="UPPER LAKE 1101"/>
    <n v="452"/>
    <n v="39.164377749373301"/>
    <n v="-122.908348134932"/>
    <x v="536"/>
    <n v="293"/>
    <n v="492"/>
    <n v="66638.581918764205"/>
    <n v="31292.3537698039"/>
    <n v="35346.228148960297"/>
    <n v="4787.2262897075097"/>
    <n v="2993.3320758609998"/>
    <n v="5.3264000101421502E-2"/>
    <n v="3.4220276938867699E-3"/>
    <n v="1.5242161909418901"/>
    <n v="6.4680851063829703"/>
    <n v="350"/>
    <n v="0.98997820904761236"/>
    <n v="537"/>
    <n v="0"/>
    <n v="0"/>
    <n v="2.9746435868618453"/>
    <n v="842"/>
    <n v="0"/>
  </r>
  <r>
    <s v="North Coast"/>
    <x v="537"/>
    <n v="188"/>
    <n v="438.03393062796403"/>
    <n v="592"/>
    <n v="683.17693999999995"/>
    <n v="75"/>
    <n v="6.3736816191521894E-5"/>
    <n v="368.156394582242"/>
    <n v="18.9024228753835"/>
    <n v="297.78766052472798"/>
    <n v="1997.8340198599301"/>
    <n v="94.8055931508529"/>
    <n v="10.0607375066975"/>
    <n v="165.39149767046101"/>
    <n v="1.1373451407750399"/>
    <n v="2.0998485095430799E-2"/>
    <n v="5.8455811741760103E-4"/>
    <n v="0.31756756756756699"/>
    <n v="0.64117200741492897"/>
    <s v="{105045E7-1917-46B4-B5AB-FC5617125FFB}"/>
    <n v="43182103"/>
    <s v="BELLEVUE 2103"/>
    <n v="478"/>
    <n v="38.380008441454898"/>
    <n v="-122.68583364458701"/>
    <x v="537"/>
    <n v="332"/>
    <n v="318"/>
    <n v="60949.750569150397"/>
    <n v="32688.124866408201"/>
    <n v="28261.6257027422"/>
    <n v="13352.388731986101"/>
    <n v="9380.8271149618195"/>
    <n v="4.3841858806320001E-2"/>
    <n v="4.7802612143641402E-3"/>
    <n v="2.3299677161061898"/>
    <n v="7.89333333333333"/>
    <n v="688"/>
    <n v="1.57488638215731"/>
    <n v="538"/>
    <n v="0"/>
    <n v="0"/>
    <n v="8.2967871387829355"/>
    <n v="1242"/>
    <n v="0"/>
  </r>
  <r>
    <s v="Central Valley"/>
    <x v="538"/>
    <n v="1"/>
    <n v="1.2277136794000301"/>
    <n v="59"/>
    <n v="20.884895"/>
    <n v="13"/>
    <n v="3.65029627573676E-5"/>
    <n v="586.21769683734897"/>
    <n v="129.95985221862699"/>
    <n v="1393.19665527343"/>
    <n v="8528.0773925781195"/>
    <n v="1170.2501525878899"/>
    <n v="10.115554694945899"/>
    <n v="136.996632917569"/>
    <n v="1.31739278023059"/>
    <n v="2.08463417535702E-2"/>
    <n v="1.39266317525583E-3"/>
    <n v="1.6949152542372801E-2"/>
    <n v="5.8784765751142602E-2"/>
    <s v="{A0B72D64-342D-4CD8-B398-D7C01DA365B3}"/>
    <n v="162991102"/>
    <s v="CORRAL 1102"/>
    <n v="13498"/>
    <n v="38.171977949077998"/>
    <n v="-120.836553910698"/>
    <x v="538"/>
    <n v="21"/>
    <n v="14"/>
    <n v="2759.8685031936602"/>
    <n v="1603.6406229916399"/>
    <n v="1156.2278802020201"/>
    <n v="1585.95788502285"/>
    <n v="983.41086403259601"/>
    <n v="1.8104621278325701E-2"/>
    <n v="4.74538515845779E-4"/>
    <n v="1.2277136794000301"/>
    <n v="4.5384615384615303"/>
    <n v="275"/>
    <n v="0.27100244279641261"/>
    <n v="539"/>
    <n v="0"/>
    <n v="0"/>
    <n v="0.98546823697453334"/>
    <n v="1495"/>
    <n v="0"/>
  </r>
  <r>
    <s v="Sierra"/>
    <x v="539"/>
    <n v="431"/>
    <n v="764.492158096259"/>
    <n v="841"/>
    <n v="988.81353999999999"/>
    <n v="104"/>
    <n v="6.1113622485628604E-5"/>
    <n v="345.86389256225101"/>
    <n v="8.8141159247636001"/>
    <n v="911.51938359406199"/>
    <n v="18180.638054123101"/>
    <n v="590.90653951772401"/>
    <n v="0.28320711571723201"/>
    <n v="42.743092690522801"/>
    <n v="1.15737747458311"/>
    <n v="2.07297350380987E-2"/>
    <n v="2.3639749617404901E-4"/>
    <n v="0.51248513674197305"/>
    <n v="0.773140869363105"/>
    <s v="{C855B1F9-E043-4F7B-B17F-9A4E0F007042}"/>
    <n v="152201102"/>
    <s v="PIKE CITY 1102"/>
    <s v="circuit_breaker"/>
    <n v="39.438407564943901"/>
    <n v="-120.99580291155399"/>
    <x v="539"/>
    <n v="54"/>
    <n v="34"/>
    <n v="16077.775079208999"/>
    <n v="15132.7411447595"/>
    <n v="945.03393444944504"/>
    <n v="15132.7411447595"/>
    <n v="945.03393444944504"/>
    <n v="2.4585339602101099E-2"/>
    <n v="6.3558167385053804E-3"/>
    <n v="1.77376370787995"/>
    <n v="8.0865384615384599"/>
    <n v="1291"/>
    <n v="2.1558924439622649"/>
    <n v="540"/>
    <n v="0"/>
    <n v="0"/>
    <n v="9.4030464978603554"/>
    <n v="96"/>
    <n v="0"/>
  </r>
  <r>
    <s v="North Coast"/>
    <x v="540"/>
    <n v="251"/>
    <n v="301.43888151615499"/>
    <n v="423"/>
    <n v="390.78730000000002"/>
    <n v="5"/>
    <n v="1.2026777694700199E-4"/>
    <n v="190.43566463538301"/>
    <n v="9.6382895708084106"/>
    <n v="38.363050937652503"/>
    <n v="228.97181320190401"/>
    <n v="3.3436664864420802"/>
    <n v="1.8075220823287901"/>
    <n v="80.059027099609295"/>
    <n v="1.46858406066894"/>
    <n v="2.06757598421719E-2"/>
    <n v="5.2780748374061596E-4"/>
    <n v="0.59338061465721004"/>
    <n v="0.77136305943525696"/>
    <s v="{6ABCE308-047E-4F2E-99AB-65F7E6BEAD99}"/>
    <n v="42561102"/>
    <s v="FULTON 1102"/>
    <s v="circuit_breaker"/>
    <n v="38.496961241468703"/>
    <n v="-122.761637831361"/>
    <x v="540"/>
    <n v="144"/>
    <n v="256"/>
    <n v="20953.5813770235"/>
    <n v="7126.30439986287"/>
    <n v="13827.2769771606"/>
    <n v="646.42193306569595"/>
    <n v="444.50294215983303"/>
    <n v="2.6390374187030799E-3"/>
    <n v="6.0133888473501396E-4"/>
    <n v="1.20095171918786"/>
    <n v="84.6"/>
    <n v="762"/>
    <n v="0.1033787992108595"/>
    <n v="541"/>
    <n v="0"/>
    <n v="0"/>
    <n v="0.40166784297096458"/>
    <n v="303"/>
    <n v="0"/>
  </r>
  <r>
    <s v="Bay Area"/>
    <x v="541"/>
    <n v="21"/>
    <n v="29.708738891132501"/>
    <n v="330"/>
    <n v="210.67580000000001"/>
    <n v="38"/>
    <n v="6.8458459305762302E-5"/>
    <n v="332.89764365107402"/>
    <n v="5.2500340785716002"/>
    <n v="171.246837155083"/>
    <n v="2105.9749854264101"/>
    <n v="202.93966226427901"/>
    <n v="3.8963670502171701"/>
    <n v="91.483705394362104"/>
    <n v="1.21838613246616"/>
    <n v="2.06574898317636E-2"/>
    <n v="1.82182763474001E-4"/>
    <n v="6.3636363636363602E-2"/>
    <n v="0.141016383388364"/>
    <s v="{B4DFAE90-941A-416C-9750-49FB5BAA5F55}"/>
    <n v="42991105"/>
    <s v="LAS GALLINAS A 1105"/>
    <n v="532"/>
    <n v="38.024899023942702"/>
    <n v="-122.558865033827"/>
    <x v="541"/>
    <n v="52"/>
    <n v="25"/>
    <n v="10569.2733117314"/>
    <n v="7102.1777208712001"/>
    <n v="3467.09559086022"/>
    <n v="7030.3171491232197"/>
    <n v="3229.0784100547899"/>
    <n v="6.92294501201207E-3"/>
    <n v="2.6014214536189601E-3"/>
    <n v="1.41470185195869"/>
    <n v="8.6842105263157894"/>
    <n v="1477"/>
    <n v="0.78498461360701677"/>
    <n v="542"/>
    <n v="0"/>
    <n v="0"/>
    <n v="4.3684351972678446"/>
    <n v="2666"/>
    <n v="0"/>
  </r>
  <r>
    <s v="North Coast"/>
    <x v="542"/>
    <n v="272"/>
    <n v="363.311660275961"/>
    <n v="571"/>
    <n v="536.91859999999997"/>
    <n v="60"/>
    <n v="1.06500732878582E-4"/>
    <n v="156.73095736204399"/>
    <n v="10.6704885273426"/>
    <n v="362.82951840221801"/>
    <n v="4146.1235054159297"/>
    <n v="289.26649371903301"/>
    <n v="1.9127949818968699"/>
    <n v="19.328606067101099"/>
    <n v="1.10272860527038"/>
    <n v="2.0478676190195499E-2"/>
    <n v="6.10849990937367E-4"/>
    <n v="0.476357267950963"/>
    <n v="0.67666062307603203"/>
    <s v="{946410D9-CB53-4C0F-8ECA-3A3B9551D58C}"/>
    <n v="43071102"/>
    <s v="DUNBAR 1102"/>
    <n v="694641"/>
    <n v="38.327971384844197"/>
    <n v="-122.522232665221"/>
    <x v="542"/>
    <n v="78"/>
    <n v="51"/>
    <n v="8292.93420810522"/>
    <n v="6527.85195781312"/>
    <n v="1765.0822502920901"/>
    <n v="6527.85195781312"/>
    <n v="1765.0822502920901"/>
    <n v="3.6650999456241999E-2"/>
    <n v="6.3900439727149197E-3"/>
    <n v="1.3357046333675"/>
    <n v="9.5166666666666604"/>
    <n v="659"/>
    <n v="1.22872057141173"/>
    <n v="543"/>
    <n v="0"/>
    <n v="0"/>
    <n v="4.0562178988782964"/>
    <n v="1751"/>
    <n v="0"/>
  </r>
  <r>
    <s v="Central Valley"/>
    <x v="543"/>
    <n v="35"/>
    <n v="95.056180768073403"/>
    <n v="114"/>
    <n v="117.3244"/>
    <n v="31"/>
    <n v="5.7080924424583101E-5"/>
    <n v="321.790194153203"/>
    <n v="5.7408150480228599"/>
    <n v="25.5192922861814"/>
    <n v="102.89300979574"/>
    <n v="2.1455940121579"/>
    <n v="14.0655866761601"/>
    <n v="270.51838484071402"/>
    <n v="1.20139880334177"/>
    <n v="2.0395565473496701E-2"/>
    <n v="1.54354593504073E-4"/>
    <n v="0.30701754385964902"/>
    <n v="0.81019957711075796"/>
    <s v="{03D991AF-6109-4C4F-9E0E-284738E05B02}"/>
    <n v="162991103"/>
    <s v="CORRAL 1103"/>
    <s v="circuit_breaker"/>
    <n v="38.101496441676296"/>
    <n v="-120.92629390290899"/>
    <x v="543"/>
    <n v="538"/>
    <n v="1107"/>
    <n v="101206.957918004"/>
    <n v="46165.598844848202"/>
    <n v="55041.3590731558"/>
    <n v="4196.3293373771403"/>
    <n v="8098.0159913254502"/>
    <n v="4.7849923986262796E-3"/>
    <n v="1.7695086571620699E-3"/>
    <n v="2.71589087908781"/>
    <n v="3.6774193548387002"/>
    <n v="1569"/>
    <n v="0.63226252967839769"/>
    <n v="544"/>
    <n v="0"/>
    <n v="0"/>
    <n v="2.6074773566953713"/>
    <n v="879"/>
    <n v="0"/>
  </r>
  <r>
    <s v="Bay Area"/>
    <x v="544"/>
    <n v="23"/>
    <n v="38.985294478130498"/>
    <n v="47"/>
    <n v="51.043273999999997"/>
    <n v="15"/>
    <n v="5.44934693001171E-5"/>
    <n v="295.75386675253702"/>
    <n v="0.49890497486506102"/>
    <n v="122.73497806276499"/>
    <n v="1718.4335823059"/>
    <n v="2.12591480901132"/>
    <n v="1.93436572899421"/>
    <n v="138.53404216766299"/>
    <n v="1.3794985373814901"/>
    <n v="2.0365966107675399E-2"/>
    <n v="4.2459224554628799E-5"/>
    <n v="0.489361702127659"/>
    <n v="0.76376947401172801"/>
    <s v="{F03C5A67-D53B-453A-A832-9C316BDAD400}"/>
    <n v="43432102"/>
    <s v="SILVERADO 2102"/>
    <n v="808"/>
    <n v="38.519058822008198"/>
    <n v="-122.3110922627"/>
    <x v="544"/>
    <n v="46"/>
    <n v="31"/>
    <n v="16018.999971475299"/>
    <n v="7848.67141440255"/>
    <n v="8170.3285570728003"/>
    <n v="1683.27949254695"/>
    <n v="4805.3945368676596"/>
    <n v="6.3688836831943198E-4"/>
    <n v="8.1740203950175696E-4"/>
    <n v="1.69501280339697"/>
    <n v="3.1333333333333302"/>
    <n v="2304"/>
    <n v="0.305489491615131"/>
    <n v="545"/>
    <n v="0"/>
    <n v="0"/>
    <n v="1.0459410615633908"/>
    <n v="2717"/>
    <n v="0"/>
  </r>
  <r>
    <s v="North Coast"/>
    <x v="545"/>
    <n v="21"/>
    <n v="38.010899934669197"/>
    <n v="64"/>
    <n v="60.414485999999997"/>
    <n v="18"/>
    <n v="6.2362795385221604E-5"/>
    <n v="366.09988877772503"/>
    <n v="6.7437033653259197"/>
    <n v="625.24011230468705"/>
    <n v="3628.75415039062"/>
    <n v="99.808197021484304"/>
    <n v="6.8019910570647903"/>
    <n v="417.33839817179501"/>
    <n v="1.4186332159572099"/>
    <n v="2.0256043534730699E-2"/>
    <n v="1.07805981921652E-4"/>
    <n v="0.328125"/>
    <n v="0.62916863975028103"/>
    <s v="{8F27A86E-670B-4331-ABF1-9BA9A6222879}"/>
    <n v="42721107"/>
    <s v="SONOMA 1107"/>
    <n v="126"/>
    <n v="38.2595659863346"/>
    <n v="-122.482959767518"/>
    <x v="545"/>
    <n v="312"/>
    <n v="344"/>
    <n v="60352.548327475401"/>
    <n v="35906.149121606999"/>
    <n v="24446.399205868202"/>
    <n v="6523.4266951179698"/>
    <n v="1703.7072374505799"/>
    <n v="1.9405076745897499E-3"/>
    <n v="1.12253031693398E-3"/>
    <n v="1.81004285403186"/>
    <n v="3.55555555555555"/>
    <n v="1817"/>
    <n v="0.36460878362515259"/>
    <n v="546"/>
    <n v="0"/>
    <n v="0"/>
    <n v="4.0534681689721479"/>
    <n v="2243"/>
    <n v="0"/>
  </r>
  <r>
    <s v="Central Valley"/>
    <x v="546"/>
    <n v="70"/>
    <n v="130.67205126753899"/>
    <n v="279"/>
    <n v="205.23784000000001"/>
    <n v="101"/>
    <n v="3.8303956178352298E-5"/>
    <n v="559.21906005045196"/>
    <n v="80.751381418559404"/>
    <n v="2942.8906917627401"/>
    <n v="29518.826781275598"/>
    <n v="4232.1128829969502"/>
    <n v="9.1246605341940494"/>
    <n v="1068.51634294679"/>
    <n v="1.75882765680256"/>
    <n v="2.0247297471982902E-2"/>
    <n v="1.5347722035921299E-3"/>
    <n v="0.25089605734767001"/>
    <n v="0.63668596427688695"/>
    <s v="{37CEC619-9FFE-4BA7-9FD0-D8641CD59BBA}"/>
    <n v="254432104"/>
    <s v="COARSEGOLD 2104"/>
    <n v="6210"/>
    <n v="37.269026416821902"/>
    <n v="-119.71366405029499"/>
    <x v="546"/>
    <n v="61"/>
    <n v="29"/>
    <n v="20595.810889425698"/>
    <n v="17177.250286865001"/>
    <n v="3418.5606025606198"/>
    <n v="17177.250286865001"/>
    <n v="3418.5606025606198"/>
    <n v="0.15501199256280501"/>
    <n v="3.8686995740135899E-3"/>
    <n v="1.8667435895362701"/>
    <n v="2.7623762376237599"/>
    <n v="238"/>
    <n v="2.0449770446702731"/>
    <n v="547"/>
    <n v="0"/>
    <n v="0"/>
    <n v="10.673445187999592"/>
    <n v="1883"/>
    <n v="0"/>
  </r>
  <r>
    <s v="Sierra"/>
    <x v="547"/>
    <n v="23"/>
    <n v="32.415778551516802"/>
    <n v="68"/>
    <n v="50.963276"/>
    <n v="7"/>
    <n v="8.87905147724918E-5"/>
    <n v="207.442837051797"/>
    <n v="3.84474408626556"/>
    <n v="26.122138341267899"/>
    <n v="77.652898788452106"/>
    <n v="0.432321580747763"/>
    <n v="7.8855878625598796"/>
    <n v="55.622251353093503"/>
    <n v="1.0527812923703801"/>
    <n v="2.0218688757267698E-2"/>
    <n v="2.0521575788734399E-4"/>
    <n v="0.33823529411764702"/>
    <n v="0.636061516318708"/>
    <s v="{88F5CEC0-E8A5-4F1C-9B7B-06545C0D954B}"/>
    <n v="152571101"/>
    <s v="HORSESHOE 1101"/>
    <s v="circuit_breaker"/>
    <n v="38.743986720870602"/>
    <n v="-121.16176928959599"/>
    <x v="547"/>
    <n v="153"/>
    <n v="250"/>
    <n v="20426.399072613"/>
    <n v="8647.7105478683097"/>
    <n v="11778.688524744701"/>
    <n v="1020.02777993936"/>
    <n v="371.44933091064701"/>
    <n v="1.43651030521141E-3"/>
    <n v="6.2153360340744203E-4"/>
    <n v="1.4093816761529001"/>
    <n v="9.71428571428571"/>
    <n v="1397"/>
    <n v="0.14153082130087388"/>
    <n v="548"/>
    <n v="0"/>
    <n v="0"/>
    <n v="0.63381568164870006"/>
    <n v="537"/>
    <n v="0"/>
  </r>
  <r>
    <s v="North Valley"/>
    <x v="548"/>
    <n v="1991"/>
    <n v="2680.0964728894701"/>
    <n v="3683"/>
    <n v="3627.0817999999999"/>
    <n v="324"/>
    <n v="2.0774580893267701E-4"/>
    <n v="91.963343103164902"/>
    <n v="29.2928878025694"/>
    <n v="1790.35892909533"/>
    <n v="35499.982813852199"/>
    <n v="1739.4448555720501"/>
    <n v="1.19073663725242"/>
    <n v="28.22654321976"/>
    <n v="1.1053752884452701"/>
    <n v="2.0184160742741399E-2"/>
    <n v="3.0859077666439902E-3"/>
    <n v="0.54059190877002405"/>
    <n v="0.73891261079761605"/>
    <s v="{C885D848-026E-4C6E-A0E7-D886450B2EC9}"/>
    <n v="103271101"/>
    <s v="ANTLER 1101"/>
    <n v="1378"/>
    <n v="40.8486346900171"/>
    <n v="-122.33108899903"/>
    <x v="548"/>
    <n v="262"/>
    <n v="256"/>
    <n v="49680.0676935183"/>
    <n v="40324.447984908402"/>
    <n v="9355.6197086099201"/>
    <n v="39346.098373140499"/>
    <n v="9215.0766792483591"/>
    <n v="0.99983411639265496"/>
    <n v="6.7309642094187397E-2"/>
    <n v="1.3461057121494"/>
    <n v="11.3672839506172"/>
    <n v="102"/>
    <n v="6.5396680806482133"/>
    <n v="549"/>
    <n v="0"/>
    <n v="0"/>
    <n v="24.448524492216684"/>
    <n v="1601"/>
    <n v="0"/>
  </r>
  <r>
    <s v="North Valley"/>
    <x v="549"/>
    <n v="474"/>
    <n v="819.26452985734102"/>
    <n v="1585"/>
    <n v="1252.6171999999999"/>
    <n v="245"/>
    <n v="1.2556035850435799E-4"/>
    <n v="405.00637354525099"/>
    <n v="33.401964092949697"/>
    <n v="928.48222152467702"/>
    <n v="6989.0793239430604"/>
    <n v="765.25115090245902"/>
    <n v="8.8859851434979404"/>
    <n v="292.45986305902397"/>
    <n v="1.13278851509094"/>
    <n v="2.0038904136163899E-2"/>
    <n v="1.4338010170049801E-3"/>
    <n v="0.29905362776025202"/>
    <n v="0.65404222298150505"/>
    <s v="{430AA5A2-7BC0-4425-A05E-76360F269642}"/>
    <n v="103561102"/>
    <s v="STILLWATER 1102"/>
    <n v="1466"/>
    <n v="40.712664662286002"/>
    <n v="-122.253443602164"/>
    <x v="549"/>
    <n v="330"/>
    <n v="603"/>
    <n v="55260.443158624403"/>
    <n v="33018.736190981399"/>
    <n v="22241.706967643"/>
    <n v="32904.105377685002"/>
    <n v="22156.695531338399"/>
    <n v="0.35128124916622"/>
    <n v="3.0762287833567801E-2"/>
    <n v="1.72840618113363"/>
    <n v="6.4693877551020398"/>
    <n v="263"/>
    <n v="4.9095315133601556"/>
    <n v="550"/>
    <n v="0"/>
    <n v="0"/>
    <n v="20.445656862637509"/>
    <n v="415"/>
    <n v="0"/>
  </r>
  <r>
    <s v="Bay Area"/>
    <x v="550"/>
    <n v="127"/>
    <n v="272.53722188203699"/>
    <n v="441"/>
    <n v="468.02954"/>
    <n v="59"/>
    <n v="3.46907301903583E-5"/>
    <n v="706.215766816768"/>
    <n v="3.73352388055878"/>
    <n v="403.68585546046398"/>
    <n v="2330.3423385894298"/>
    <n v="48.271169639386798"/>
    <n v="15.7302859357029"/>
    <n v="682.55304580248298"/>
    <n v="1.4389530561738"/>
    <n v="2.0034178955726799E-2"/>
    <n v="5.4848858176840301E-5"/>
    <n v="0.28798185941042997"/>
    <n v="0.58230773487210097"/>
    <s v="{8DD57FAC-0D20-4DE3-898A-E73074144CC8}"/>
    <n v="14662104"/>
    <s v="TASSAJARA 2104"/>
    <n v="19042"/>
    <n v="37.798504257553702"/>
    <n v="-121.87322898732501"/>
    <x v="550"/>
    <n v="148"/>
    <n v="124"/>
    <n v="16368.1667905672"/>
    <n v="13671.819901684799"/>
    <n v="2696.3468888824"/>
    <n v="9296.9257685266002"/>
    <n v="1449.7712715524799"/>
    <n v="3.2360826324335699E-3"/>
    <n v="2.04675308123114E-3"/>
    <n v="2.1459623770239098"/>
    <n v="7.4745762711864403"/>
    <n v="2194"/>
    <n v="1.1820165583878812"/>
    <n v="551"/>
    <n v="0"/>
    <n v="0"/>
    <n v="5.7768400617151423"/>
    <n v="2764"/>
    <n v="0"/>
  </r>
  <r>
    <s v="Bay Area"/>
    <x v="551"/>
    <n v="580"/>
    <n v="920.11540641483805"/>
    <n v="1625"/>
    <n v="1514.6439"/>
    <n v="215"/>
    <n v="5.3097299390829799E-5"/>
    <n v="422.80865143956203"/>
    <n v="2.1794910950886699"/>
    <n v="266.92575208840799"/>
    <n v="2653.5859842845298"/>
    <n v="13.0073387820308"/>
    <n v="1.5695204831139999"/>
    <n v="187.51125094509399"/>
    <n v="1.44540028793867"/>
    <n v="2.0015609885065701E-2"/>
    <n v="8.9062892285456495E-5"/>
    <n v="0.35692307692307601"/>
    <n v="0.60747968134256602"/>
    <s v="{D04F5483-38A6-4223-B65A-38F70E05486F}"/>
    <n v="43432102"/>
    <s v="SILVERADO 2102"/>
    <n v="34959"/>
    <n v="38.507953583080102"/>
    <n v="-122.37493544599999"/>
    <x v="551"/>
    <n v="271"/>
    <n v="160"/>
    <n v="69199.441801781795"/>
    <n v="42790.931366220102"/>
    <n v="26408.5104355617"/>
    <n v="41070.2396901912"/>
    <n v="24690.8186608744"/>
    <n v="1.9148521841373101E-2"/>
    <n v="1.14159193690284E-2"/>
    <n v="1.58640587312903"/>
    <n v="7.5581395348837201"/>
    <n v="1917"/>
    <n v="4.3033561252891257"/>
    <n v="552"/>
    <n v="0"/>
    <n v="0"/>
    <n v="25.519855906533795"/>
    <n v="2253"/>
    <n v="0"/>
  </r>
  <r>
    <s v="North Valley"/>
    <x v="552"/>
    <n v="121"/>
    <n v="231.78904147889801"/>
    <n v="306"/>
    <n v="300.47018000000003"/>
    <n v="48"/>
    <n v="1.05276084544433E-4"/>
    <n v="174.20894649174801"/>
    <n v="16.284757735966501"/>
    <n v="73.345770890444996"/>
    <n v="446.240529091545"/>
    <n v="17.622731134082599"/>
    <n v="7.14242249230543"/>
    <n v="49.617237399642597"/>
    <n v="1.0389011825124399"/>
    <n v="1.9999765515528602E-2"/>
    <n v="1.0060968130053E-3"/>
    <n v="0.39542483660130701"/>
    <n v="0.77142110455552704"/>
    <s v="{D3D42978-28B3-47F8-B294-9DF0B2986540}"/>
    <n v="103441101"/>
    <s v="JESSUP 1101"/>
    <n v="1993"/>
    <n v="40.4779696080221"/>
    <n v="-122.42149518008399"/>
    <x v="552"/>
    <n v="57"/>
    <n v="101"/>
    <n v="10617.8593845954"/>
    <n v="4781.8495841685799"/>
    <n v="5836.0098004268502"/>
    <n v="4413.0115606981499"/>
    <n v="5611.4560567586204"/>
    <n v="4.8292647024254599E-2"/>
    <n v="5.0532520581327801E-3"/>
    <n v="1.9156119130487399"/>
    <n v="6.375"/>
    <n v="409"/>
    <n v="0.95998874474537288"/>
    <n v="553"/>
    <n v="0"/>
    <n v="0"/>
    <n v="2.7421174064825702"/>
    <n v="1589"/>
    <n v="0"/>
  </r>
  <r>
    <s v="Sierra"/>
    <x v="553"/>
    <n v="0"/>
    <n v="0"/>
    <n v="2"/>
    <n v="0.78621960000000002"/>
    <n v="2"/>
    <n v="6.5154952608281706E-5"/>
    <n v="429.25553822225498"/>
    <m/>
    <m/>
    <m/>
    <m/>
    <n v="14.7732303142547"/>
    <n v="187.9515542984"/>
    <n v="1.15818583965301"/>
    <n v="1.98733785230489E-2"/>
    <n v="6.5154952608281706E-5"/>
    <n v="0"/>
    <n v="0"/>
    <s v="{AAD63AEA-E006-40EA-8F1E-5C283AEC521A}"/>
    <n v="152582109"/>
    <s v="DEL MAR 2109"/>
    <n v="75802"/>
    <n v="38.848700837486703"/>
    <n v="-121.231415728429"/>
    <x v="553"/>
    <n v="20"/>
    <n v="1"/>
    <n v="687.59926539949004"/>
    <n v="668.53065440848798"/>
    <n v="19.068610991001901"/>
    <n v="547.56479241148804"/>
    <n v="19.068610991001901"/>
    <n v="1.3030990521656301E-4"/>
    <n v="1.3030990521656301E-4"/>
    <m/>
    <n v="1"/>
    <n v="2090"/>
    <n v="3.97467570460978E-2"/>
    <n v="554"/>
    <n v="0"/>
    <n v="0"/>
    <n v="0.34024088262551877"/>
    <n v="636"/>
    <n v="0"/>
  </r>
  <r>
    <s v="North Valley"/>
    <x v="554"/>
    <n v="723"/>
    <n v="1218.59103636844"/>
    <n v="2364"/>
    <n v="1837.4804999999999"/>
    <n v="368"/>
    <n v="7.6117307297290197E-5"/>
    <n v="321.05371098385399"/>
    <n v="38.916886062296001"/>
    <n v="1692.7577665496101"/>
    <n v="25921.9546316579"/>
    <n v="2282.7059601842102"/>
    <n v="6.24968135449281"/>
    <n v="250.56877217110701"/>
    <n v="1.2492004150281699"/>
    <n v="1.9858662091578098E-2"/>
    <n v="1.5814014231042999E-3"/>
    <n v="0.30583756345177598"/>
    <n v="0.66318584447181705"/>
    <s v="{614F599C-8E41-4F43-93F2-0A1EC10532ED}"/>
    <n v="103401101"/>
    <s v="GIRVAN 1101"/>
    <n v="1330"/>
    <n v="40.517627169253203"/>
    <n v="-122.50593501581901"/>
    <x v="554"/>
    <n v="331"/>
    <n v="251"/>
    <n v="65368.237456233299"/>
    <n v="49991.437329063599"/>
    <n v="15376.800127169699"/>
    <n v="49037.454430276302"/>
    <n v="15352.972170131199"/>
    <n v="0.58195572370238502"/>
    <n v="2.8011169085402798E-2"/>
    <n v="1.68546478059258"/>
    <n v="6.4239130434782599"/>
    <n v="230"/>
    <n v="7.3079876497007401"/>
    <n v="555"/>
    <n v="0"/>
    <n v="0"/>
    <n v="30.470452096795217"/>
    <n v="2063"/>
    <n v="0"/>
  </r>
  <r>
    <s v="North Coast"/>
    <x v="555"/>
    <n v="547"/>
    <n v="750.692563490824"/>
    <n v="1148"/>
    <n v="1085.1174000000001"/>
    <n v="218"/>
    <n v="6.0167021629156997E-5"/>
    <n v="339.434994319054"/>
    <n v="1.2525379937005101"/>
    <n v="538.81752166060596"/>
    <n v="9065.1432886844304"/>
    <n v="47.921148925736098"/>
    <n v="2.0641491495397801"/>
    <n v="155.75979675331999"/>
    <n v="1.3540431977412"/>
    <n v="1.9779952875544699E-2"/>
    <n v="7.4141613844015894E-5"/>
    <n v="0.47648083623693299"/>
    <n v="0.69180767131887899"/>
    <s v="{C8D83F3A-CD64-4875-8687-B98C0D29D9E1}"/>
    <n v="42891102"/>
    <s v="GEYSERVILLE 1102"/>
    <n v="484"/>
    <n v="38.713157719546402"/>
    <n v="-122.88483420375201"/>
    <x v="555"/>
    <n v="491"/>
    <n v="442"/>
    <n v="131296.91300517099"/>
    <n v="78386.001156511396"/>
    <n v="52910.911848660202"/>
    <n v="50631.5550181531"/>
    <n v="26279.690562610602"/>
    <n v="1.6162871817995399E-2"/>
    <n v="1.31164107151562E-2"/>
    <n v="1.3723812860892499"/>
    <n v="5.2660550458715596"/>
    <n v="2023"/>
    <n v="4.3120297268687446"/>
    <n v="556"/>
    <n v="0"/>
    <n v="0"/>
    <n v="31.460979973184809"/>
    <n v="926"/>
    <n v="0"/>
  </r>
  <r>
    <s v="Central Coast"/>
    <x v="556"/>
    <n v="212"/>
    <n v="433.03557123742399"/>
    <n v="407"/>
    <n v="529.71019999999999"/>
    <n v="80"/>
    <n v="4.3236164844984103E-5"/>
    <n v="543.03714189194102"/>
    <n v="24.321158927529599"/>
    <n v="889.70177840146903"/>
    <n v="4478.3207953835599"/>
    <n v="142.80766357617699"/>
    <n v="17.476133825944199"/>
    <n v="392.869185061613"/>
    <n v="1.48949114978313"/>
    <n v="1.97754138609114E-2"/>
    <n v="5.2331318480653896E-4"/>
    <n v="0.52088452088451997"/>
    <n v="0.81749524001252205"/>
    <s v="{ED2FD62D-73A2-48E2-BABA-F5CBA9685A6D}"/>
    <n v="183052113"/>
    <s v="TEMPLETON 2113"/>
    <s v="A08"/>
    <n v="35.462141344311902"/>
    <n v="-120.62206196566"/>
    <x v="556"/>
    <n v="399"/>
    <n v="474"/>
    <n v="68913.639638040404"/>
    <n v="39393.622089442899"/>
    <n v="29520.017548597501"/>
    <n v="13880.8277767869"/>
    <n v="5946.61609848438"/>
    <n v="4.1865054784523098E-2"/>
    <n v="3.4588931875987302E-3"/>
    <n v="2.0426206190444498"/>
    <n v="5.0875000000000004"/>
    <n v="768"/>
    <n v="1.582033108872912"/>
    <n v="557"/>
    <n v="0"/>
    <n v="0"/>
    <n v="8.6251438364898529"/>
    <n v="2126"/>
    <n v="0"/>
  </r>
  <r>
    <s v="Central Valley"/>
    <x v="557"/>
    <n v="75"/>
    <n v="108.549813504773"/>
    <n v="240"/>
    <n v="166.57335"/>
    <n v="77"/>
    <n v="4.9751693288933198E-5"/>
    <n v="459.35303076299903"/>
    <n v="14.4002918636328"/>
    <n v="896.93331512651901"/>
    <n v="4781.62188580161"/>
    <n v="104.773805087922"/>
    <n v="11.3934029378844"/>
    <n v="707.27520753046497"/>
    <n v="1.4817549702409001"/>
    <n v="1.9754694641448901E-2"/>
    <n v="3.2619576559936102E-4"/>
    <n v="0.3125"/>
    <n v="0.65166375147689404"/>
    <s v="{5BFA9C05-674E-46C3-BAEE-B85172DBDA5E}"/>
    <n v="163541101"/>
    <s v="OLETA 1101"/>
    <n v="4768"/>
    <n v="38.4804357437542"/>
    <n v="-120.85989866266701"/>
    <x v="557"/>
    <n v="133"/>
    <n v="85"/>
    <n v="35145.840961136601"/>
    <n v="21913.014417151098"/>
    <n v="13232.8265439855"/>
    <n v="18073.015668362699"/>
    <n v="10972.677101642499"/>
    <n v="2.5117073951150801E-2"/>
    <n v="3.8308803832478502E-3"/>
    <n v="1.4473308467303101"/>
    <n v="3.1168831168831099"/>
    <n v="1066"/>
    <n v="1.5211114873915654"/>
    <n v="558"/>
    <n v="0"/>
    <n v="0"/>
    <n v="11.230047818866199"/>
    <n v="1790"/>
    <n v="0"/>
  </r>
  <r>
    <s v="North Valley"/>
    <x v="558"/>
    <n v="7"/>
    <n v="13.4703290269003"/>
    <n v="22"/>
    <n v="16.817254999999999"/>
    <n v="12"/>
    <n v="2.7113448595628098E-5"/>
    <n v="811.28184059158605"/>
    <n v="0.256353845325065"/>
    <n v="50.184662421544303"/>
    <n v="183.54138104120801"/>
    <n v="0.14714319309193"/>
    <n v="13.5523599982261"/>
    <n v="2231.3301976521798"/>
    <n v="1.5490412910779301"/>
    <n v="1.9672240186193998E-2"/>
    <n v="1.44564918015769E-5"/>
    <n v="0.31818181818181801"/>
    <n v="0.80098262235824003"/>
    <s v="{A9C774C3-1428-4B46-A99D-50AD5766C649}"/>
    <n v="103331101"/>
    <s v="CORNING 1101"/>
    <n v="87304"/>
    <n v="39.957989510060301"/>
    <n v="-122.290832269307"/>
    <x v="558"/>
    <n v="115"/>
    <n v="90"/>
    <n v="31545.001690649398"/>
    <n v="23676.389018778002"/>
    <n v="7868.6126718713203"/>
    <n v="3402.7975114493102"/>
    <n v="987.02154101766905"/>
    <n v="1.73477901618923E-4"/>
    <n v="3.25361383147537E-4"/>
    <n v="1.9243327181286101"/>
    <n v="1.8333333333333299"/>
    <n v="2716"/>
    <n v="0.23606688223432798"/>
    <n v="559"/>
    <n v="0"/>
    <n v="0"/>
    <n v="2.1143996924867694"/>
    <n v="278"/>
    <n v="0"/>
  </r>
  <r>
    <s v="Central Coast"/>
    <x v="559"/>
    <n v="99"/>
    <n v="199.129079577602"/>
    <n v="378"/>
    <n v="377.77100000000002"/>
    <n v="32"/>
    <n v="5.6204690508820898E-5"/>
    <n v="334.82558034732898"/>
    <n v="13.9259952356417"/>
    <n v="61.2110190888245"/>
    <n v="207.11306490500701"/>
    <n v="5.2168192650789296"/>
    <n v="20.409637727541799"/>
    <n v="117.595844477415"/>
    <n v="1.16696625575423"/>
    <n v="1.9632597153211698E-2"/>
    <n v="4.1197711242801899E-4"/>
    <n v="0.26190476190476097"/>
    <n v="0.52711584964607805"/>
    <s v="{1A1B9828-BB7B-4831-9B29-12F7B7720C90}"/>
    <n v="183052111"/>
    <s v="TEMPLETON 2111"/>
    <s v="circuit_breaker"/>
    <n v="35.555463254253297"/>
    <n v="-120.67993369545199"/>
    <x v="559"/>
    <n v="199"/>
    <n v="101"/>
    <n v="23715.562381194999"/>
    <n v="17899.6887278541"/>
    <n v="5815.8736533408401"/>
    <n v="2988.8541974315399"/>
    <n v="2459.7262518321199"/>
    <n v="1.3183267597696601E-2"/>
    <n v="1.79855009628226E-3"/>
    <n v="2.0114048442182"/>
    <n v="11.8125"/>
    <n v="925"/>
    <n v="0.62824310890277435"/>
    <n v="560"/>
    <n v="0"/>
    <n v="0"/>
    <n v="1.8571873215122334"/>
    <n v="1841"/>
    <n v="0"/>
  </r>
  <r>
    <s v="Central Coast"/>
    <x v="560"/>
    <n v="294"/>
    <n v="495.74519367742499"/>
    <n v="931"/>
    <n v="882.66110000000003"/>
    <n v="108"/>
    <n v="4.6770931610943202E-5"/>
    <n v="486.091247773536"/>
    <n v="4.7861252923441198"/>
    <n v="54.900045530468802"/>
    <n v="192.835645412113"/>
    <n v="2.7651744259883602"/>
    <n v="11.952187922800499"/>
    <n v="110.732627676804"/>
    <n v="1.14118322619685"/>
    <n v="1.96032266062959E-2"/>
    <n v="1.10634178978612E-4"/>
    <n v="0.31578947368421001"/>
    <n v="0.56164841696165801"/>
    <s v="{08118DBC-B5A1-4A52-A349-C7CD96194E0D}"/>
    <n v="83242105"/>
    <s v="MORGAN HILL 2105"/>
    <s v="XR152"/>
    <n v="37.104739024010101"/>
    <n v="-121.66247578395701"/>
    <x v="560"/>
    <n v="298"/>
    <n v="261"/>
    <n v="39509.294929904601"/>
    <n v="20565.019634046199"/>
    <n v="18944.275295858301"/>
    <n v="11909.778666050899"/>
    <n v="12103.3535947038"/>
    <n v="1.19484913296901E-2"/>
    <n v="5.0512606139818603E-3"/>
    <n v="1.6862081417599499"/>
    <n v="8.6203703703703702"/>
    <n v="1797"/>
    <n v="2.1171484734799573"/>
    <n v="561"/>
    <n v="0"/>
    <n v="0"/>
    <n v="7.4003910795027137"/>
    <n v="2286"/>
    <n v="0"/>
  </r>
  <r>
    <s v="North Coast"/>
    <x v="561"/>
    <n v="1089"/>
    <n v="1608.28369727517"/>
    <n v="1384"/>
    <n v="1757.1741999999999"/>
    <n v="114"/>
    <n v="1.29971695251266E-4"/>
    <n v="158.43102020648101"/>
    <n v="9.9629689303651503"/>
    <n v="619.64803619316797"/>
    <n v="7243.3952911172"/>
    <n v="146.48103156895499"/>
    <n v="0.76950395688937401"/>
    <n v="53.811515862481599"/>
    <n v="1.1977953827171901"/>
    <n v="1.9538296805014899E-2"/>
    <n v="7.8370041613620603E-4"/>
    <n v="0.78684971098265899"/>
    <n v="0.91526708192010797"/>
    <s v="{90C83132-41C0-4461-99CD-C9A5052731EB}"/>
    <n v="42681102"/>
    <s v="LAYTONVILLE 1102"/>
    <s v="circuit_breaker"/>
    <n v="39.684565857067099"/>
    <n v="-123.477156150566"/>
    <x v="561"/>
    <n v="128"/>
    <n v="89"/>
    <n v="25024.585218373199"/>
    <n v="20680.6827403926"/>
    <n v="4343.9024779806095"/>
    <n v="16837.2871085964"/>
    <n v="1648.69995556969"/>
    <n v="8.93418474395275E-2"/>
    <n v="1.4816773258644301E-2"/>
    <n v="1.4768445337696601"/>
    <n v="12.140350877192899"/>
    <n v="507"/>
    <n v="2.2273658357716983"/>
    <n v="562"/>
    <n v="0"/>
    <n v="0"/>
    <n v="10.462201927955654"/>
    <n v="829"/>
    <n v="0"/>
  </r>
  <r>
    <s v="Sierra"/>
    <x v="562"/>
    <n v="405"/>
    <n v="769.51336165049895"/>
    <n v="888"/>
    <n v="944.98800000000006"/>
    <n v="173"/>
    <n v="9.9747467574440001E-5"/>
    <n v="194.34604473584599"/>
    <n v="21.518917243394799"/>
    <n v="279.21545527047402"/>
    <n v="2161.9532968429298"/>
    <n v="113.457037726282"/>
    <n v="8.1113356223513797"/>
    <n v="315.90037062210502"/>
    <n v="1.30089774159338"/>
    <n v="1.95134174355691E-2"/>
    <n v="1.02383775495922E-3"/>
    <n v="0.45608108108108097"/>
    <n v="0.81431021466252096"/>
    <s v="{DB6EB455-6355-4800-B389-6B10D5AE927B}"/>
    <n v="153612104"/>
    <s v="CLARKSVILLE 2104"/>
    <n v="19772"/>
    <n v="38.713053657725702"/>
    <n v="-121.04562352612101"/>
    <x v="562"/>
    <n v="268"/>
    <n v="189"/>
    <n v="44802.909813824197"/>
    <n v="29518.335449250899"/>
    <n v="15284.5743645733"/>
    <n v="28983.153007520101"/>
    <n v="14611.2219404468"/>
    <n v="0.17712393160794601"/>
    <n v="1.7256311890378101E-2"/>
    <n v="1.9000329917296199"/>
    <n v="5.1329479768786097"/>
    <n v="401"/>
    <n v="3.3758212163534544"/>
    <n v="563"/>
    <n v="0"/>
    <n v="0"/>
    <n v="18.009290767435772"/>
    <n v="1444"/>
    <n v="0"/>
  </r>
  <r>
    <s v="North Coast"/>
    <x v="563"/>
    <n v="1050"/>
    <n v="1685.31229733803"/>
    <n v="1665"/>
    <n v="1981.07"/>
    <n v="266"/>
    <n v="2.64267886210153E-4"/>
    <n v="65.142171713653198"/>
    <n v="1.7039561006822901"/>
    <n v="617.75444585363505"/>
    <n v="15120.0287528846"/>
    <n v="70.405694263573395"/>
    <n v="0.60999567006344202"/>
    <n v="28.416580325636701"/>
    <n v="1.13125457485815"/>
    <n v="1.9498763327408301E-2"/>
    <n v="3.78104876431077E-4"/>
    <n v="0.63063063063062996"/>
    <n v="0.85070812390797201"/>
    <s v="{6AEB3C8E-8034-4470-96BF-E9E68C89B3AC}"/>
    <n v="192401101"/>
    <s v="HOOPA 1101"/>
    <n v="3174"/>
    <n v="41.2231768905908"/>
    <n v="-123.655068259769"/>
    <x v="563"/>
    <n v="247"/>
    <n v="311"/>
    <n v="46007.069762583997"/>
    <n v="35383.110441070101"/>
    <n v="10623.959321513799"/>
    <n v="28229.992514487301"/>
    <n v="3854.9879172542201"/>
    <n v="0.100575897130666"/>
    <n v="7.0295257731900901E-2"/>
    <n v="1.60505933079813"/>
    <n v="6.2593984962405997"/>
    <n v="971"/>
    <n v="5.1866710450906082"/>
    <n v="564"/>
    <n v="0"/>
    <n v="0"/>
    <n v="17.541298678719489"/>
    <n v="549"/>
    <n v="0"/>
  </r>
  <r>
    <s v="North Coast"/>
    <x v="564"/>
    <n v="1301"/>
    <n v="1883.4748365744299"/>
    <n v="2474"/>
    <n v="2409.7359999999999"/>
    <n v="324"/>
    <n v="1.1483162829173101E-4"/>
    <n v="163.276487083603"/>
    <n v="9.5203103119785393"/>
    <n v="669.72735873460897"/>
    <n v="9547.6996712178898"/>
    <n v="389.01815373472601"/>
    <n v="4.5325439885506"/>
    <n v="118.991457329344"/>
    <n v="1.1949156037083299"/>
    <n v="1.94005201873193E-2"/>
    <n v="3.1389915180150802E-4"/>
    <n v="0.52586903799514895"/>
    <n v="0.78161042161106797"/>
    <s v="{48F0B79D-EE60-460B-8BC5-9B5CCB492CAC}"/>
    <n v="43411101"/>
    <s v="CALPELLA 1101"/>
    <n v="1204"/>
    <n v="39.247750514900098"/>
    <n v="-123.208571137273"/>
    <x v="564"/>
    <n v="513"/>
    <n v="573"/>
    <n v="107024.94555062"/>
    <n v="63297.309512008498"/>
    <n v="43727.636038611497"/>
    <n v="47939.000142559897"/>
    <n v="31388.122026743298"/>
    <n v="0.10170332518368801"/>
    <n v="3.7205447566520798E-2"/>
    <n v="1.44771317184814"/>
    <n v="7.6358024691358004"/>
    <n v="1096"/>
    <n v="6.2857685406914534"/>
    <n v="565"/>
    <n v="0"/>
    <n v="0"/>
    <n v="29.787904457582584"/>
    <n v="1824"/>
    <n v="0"/>
  </r>
  <r>
    <s v="Bay Area"/>
    <x v="565"/>
    <n v="152"/>
    <n v="312.721550648478"/>
    <n v="555"/>
    <n v="449.13547"/>
    <n v="152"/>
    <n v="1.20967853741891E-5"/>
    <n v="922.99268930405003"/>
    <n v="3.0278852072237399"/>
    <n v="732.65631509778098"/>
    <n v="3826.1913418163599"/>
    <n v="31.199859850213102"/>
    <n v="14.29119119303"/>
    <n v="1124.60777151466"/>
    <n v="1.5704762457232699"/>
    <n v="1.9342671193668601E-2"/>
    <n v="3.3666365105588502E-5"/>
    <n v="0.27387387387387302"/>
    <n v="0.696274450042358"/>
    <s v="{F2B446A8-3224-4354-BA23-539A5AFE1F0F}"/>
    <n v="13751102"/>
    <s v="VASCO 1102"/>
    <s v="MR176"/>
    <n v="37.664150294806902"/>
    <n v="-121.732910131807"/>
    <x v="565"/>
    <n v="327"/>
    <n v="222"/>
    <n v="87611.345521239695"/>
    <n v="68431.276894041803"/>
    <n v="19180.068627197801"/>
    <n v="62221.133504451398"/>
    <n v="18126.433605431201"/>
    <n v="5.1172874960494601E-3"/>
    <n v="1.8387113768767399E-3"/>
    <n v="2.0573786226873598"/>
    <n v="3.6513157894736801"/>
    <n v="2418"/>
    <n v="2.9400860214376272"/>
    <n v="566"/>
    <n v="0"/>
    <n v="0"/>
    <n v="38.662407946794467"/>
    <n v="2555"/>
    <n v="0"/>
  </r>
  <r>
    <s v="North Coast"/>
    <x v="566"/>
    <n v="15"/>
    <n v="35.431414749431497"/>
    <n v="56"/>
    <n v="61.547423999999999"/>
    <n v="9"/>
    <n v="9.7112087435865095E-5"/>
    <n v="192.93401323522701"/>
    <n v="1.4740519523620601"/>
    <n v="35.513720194498603"/>
    <n v="313.14631144205703"/>
    <n v="1.0080470790465601"/>
    <n v="4.0363815944227897"/>
    <n v="32.639429442791403"/>
    <n v="1.09587020344204"/>
    <n v="1.9296605218419E-2"/>
    <n v="1.1659371052195999E-4"/>
    <n v="0.26785714285714202"/>
    <n v="0.57567664517175898"/>
    <s v="{A0925B55-2E02-42A8-B141-C53A4CA4086F}"/>
    <n v="42721105"/>
    <s v="SONOMA 1105"/>
    <n v="404"/>
    <n v="38.270848435681003"/>
    <n v="-122.418244870622"/>
    <x v="566"/>
    <n v="303"/>
    <n v="374"/>
    <n v="56778.667543040603"/>
    <n v="28928.7410602655"/>
    <n v="27849.926482774899"/>
    <n v="18092.517770226899"/>
    <n v="16993.358036195899"/>
    <n v="1.0493433946976399E-3"/>
    <n v="8.7400878692278595E-4"/>
    <n v="2.36209431662876"/>
    <n v="6.2222222222222197"/>
    <n v="1765"/>
    <n v="0.173669446965771"/>
    <n v="567"/>
    <n v="0"/>
    <n v="0"/>
    <n v="11.242165859403659"/>
    <n v="610"/>
    <n v="0"/>
  </r>
  <r>
    <s v="North Coast"/>
    <x v="567"/>
    <n v="790"/>
    <n v="916.57777396144502"/>
    <n v="1429"/>
    <n v="1247.4970000000001"/>
    <n v="219"/>
    <n v="1.0531330501604E-4"/>
    <n v="218.71824916380601"/>
    <n v="1.2074026352062099"/>
    <n v="238.28426930568"/>
    <n v="3845.9585331122498"/>
    <n v="15.293549582192"/>
    <n v="3.1857093915760002"/>
    <n v="107.08422570366"/>
    <n v="1.31119934336779"/>
    <n v="1.9255872890187001E-2"/>
    <n v="1.14232546949171E-4"/>
    <n v="0.55283414975507295"/>
    <n v="0.73473347991188898"/>
    <s v="{BD574B29-15C8-4B0E-8A1E-85F74B10E15F}"/>
    <n v="192411101"/>
    <s v="LOW GAP 1101"/>
    <n v="37498"/>
    <n v="40.299750029815399"/>
    <n v="-123.34264328664899"/>
    <x v="567"/>
    <n v="168"/>
    <n v="170"/>
    <n v="29623.666771472599"/>
    <n v="26210.402582958301"/>
    <n v="3413.2641885143598"/>
    <n v="26210.402582958301"/>
    <n v="3413.2641885143598"/>
    <n v="2.5016927781868498E-2"/>
    <n v="2.3063613798512898E-2"/>
    <n v="1.16022503033094"/>
    <n v="6.5251141552511402"/>
    <n v="1778"/>
    <n v="4.2170361629509534"/>
    <n v="568"/>
    <n v="0"/>
    <n v="0"/>
    <n v="16.286384063375383"/>
    <n v="1013"/>
    <n v="0"/>
  </r>
  <r>
    <s v="Bay Area"/>
    <x v="568"/>
    <n v="11"/>
    <n v="35.582554950401999"/>
    <n v="13"/>
    <n v="36.689357999999999"/>
    <n v="6"/>
    <n v="2.3357499837099201E-5"/>
    <n v="945.01971844969296"/>
    <n v="0.34195402497425598"/>
    <n v="61.903093159198697"/>
    <n v="211.959539592266"/>
    <n v="0.14432198750228001"/>
    <n v="11.2496315557509"/>
    <n v="580.31224695841399"/>
    <n v="1.26179939508438"/>
    <n v="1.9216385483990302E-2"/>
    <n v="1.6689422129919201E-5"/>
    <n v="0.84615384615384603"/>
    <n v="0.96983313759592804"/>
    <s v="{E6EA8FFD-93FC-4EE2-B4B3-05C67BB86274}"/>
    <n v="42301101"/>
    <s v="TULUCAY 1101"/>
    <n v="628"/>
    <n v="38.223100858313401"/>
    <n v="-122.25595929170601"/>
    <x v="568"/>
    <n v="95"/>
    <n v="33"/>
    <n v="12736.4588830864"/>
    <n v="12014.086691495901"/>
    <n v="722.37219159053302"/>
    <n v="3826.9754052298199"/>
    <n v="189.804255022718"/>
    <n v="1.00136532779515E-4"/>
    <n v="1.4014499902259499E-4"/>
    <n v="3.2347777227638201"/>
    <n v="2.1666666666666599"/>
    <n v="2668"/>
    <n v="0.11529831290394181"/>
    <n v="569"/>
    <n v="0"/>
    <n v="0"/>
    <n v="2.3779715345230583"/>
    <n v="402"/>
    <n v="0"/>
  </r>
  <r>
    <s v="Bay Area"/>
    <x v="569"/>
    <n v="8"/>
    <n v="14.2092918738721"/>
    <n v="56"/>
    <n v="40.976640000000003"/>
    <n v="15"/>
    <n v="4.2421798571012898E-5"/>
    <n v="497.02204436961699"/>
    <n v="2.2204848911081001"/>
    <n v="61.996777977262198"/>
    <n v="363.86284991673"/>
    <n v="1.5477436213488001"/>
    <n v="7.7966076731681797"/>
    <n v="305.64459263483599"/>
    <n v="1.6323009014129599"/>
    <n v="1.9154224143246999E-2"/>
    <n v="6.05177648215734E-5"/>
    <n v="0.14285714285714199"/>
    <n v="0.34676567654377"/>
    <s v="{B9DFD3D4-5938-44FA-A6FD-F2608641C707}"/>
    <n v="43432102"/>
    <s v="SILVERADO 2102"/>
    <n v="98998"/>
    <n v="38.471443896736702"/>
    <n v="-122.39927327007599"/>
    <x v="569"/>
    <n v="475"/>
    <n v="408"/>
    <n v="59450.918488666903"/>
    <n v="45845.8744973024"/>
    <n v="13605.0439913644"/>
    <n v="4139.5095549055704"/>
    <n v="1309.1575034601201"/>
    <n v="9.0776647232360098E-4"/>
    <n v="6.3632697856519295E-4"/>
    <n v="1.7761614842340101"/>
    <n v="3.7333333333333298"/>
    <n v="2135"/>
    <n v="0.28731336214870495"/>
    <n v="570"/>
    <n v="0"/>
    <n v="0"/>
    <n v="2.5721711916412291"/>
    <n v="2569"/>
    <n v="0"/>
  </r>
  <r>
    <s v="North Valley"/>
    <x v="570"/>
    <n v="1316"/>
    <n v="1977.60254633412"/>
    <n v="2185"/>
    <n v="2433.6930000000002"/>
    <n v="333"/>
    <n v="1.79552727540549E-4"/>
    <n v="148.51523487954501"/>
    <n v="14.441934413779601"/>
    <n v="571.87317528842402"/>
    <n v="4047.1845120394801"/>
    <n v="154.79568124387501"/>
    <n v="7.3183581769863499"/>
    <n v="144.218271597252"/>
    <n v="1.1305974184929699"/>
    <n v="1.9118007014108401E-2"/>
    <n v="1.17516021487916E-3"/>
    <n v="0.60228832951944999"/>
    <n v="0.81259322876609896"/>
    <s v="{9F446B40-007A-417C-9085-68FA864397E1}"/>
    <n v="102541102"/>
    <s v="VOLTA 1102"/>
    <n v="37350"/>
    <n v="40.509334515576199"/>
    <n v="-121.958397959671"/>
    <x v="570"/>
    <n v="376"/>
    <n v="342"/>
    <n v="61202.897645350502"/>
    <n v="39083.101899208697"/>
    <n v="22119.795746141699"/>
    <n v="39083.101899208697"/>
    <n v="22119.795746141699"/>
    <n v="0.39132835155476098"/>
    <n v="5.9791058271002798E-2"/>
    <n v="1.5027374972143801"/>
    <n v="6.5615615615615601"/>
    <n v="335"/>
    <n v="6.3662963356980979"/>
    <n v="571"/>
    <n v="0"/>
    <n v="0"/>
    <n v="24.285106110213206"/>
    <n v="2147"/>
    <n v="0"/>
  </r>
  <r>
    <s v="Central Valley"/>
    <x v="571"/>
    <n v="115"/>
    <n v="199.91828501234099"/>
    <n v="933"/>
    <n v="433.73590000000002"/>
    <n v="240"/>
    <n v="3.8007337280155001E-5"/>
    <n v="504.23863676380898"/>
    <n v="8.4183043365897507"/>
    <n v="768.48210781591604"/>
    <n v="4501.0725291373801"/>
    <n v="95.419320344962003"/>
    <n v="11.5363569685257"/>
    <n v="538.81312798826605"/>
    <n v="1.4954922537008899"/>
    <n v="1.90273685947096E-2"/>
    <n v="1.55059517696177E-4"/>
    <n v="0.12325830653804901"/>
    <n v="0.46092169130393601"/>
    <s v="{31882BA6-5D81-4512-9217-A61120B12235}"/>
    <n v="163341101"/>
    <s v="CLAY 1101"/>
    <n v="13442"/>
    <n v="38.351612520135703"/>
    <n v="-120.935213052847"/>
    <x v="571"/>
    <n v="404"/>
    <n v="684"/>
    <n v="84710.109835865893"/>
    <n v="49967.024861038502"/>
    <n v="34743.084974827303"/>
    <n v="40782.579284877502"/>
    <n v="18451.3525421909"/>
    <n v="3.7214284247082501E-2"/>
    <n v="9.1217609472372101E-3"/>
    <n v="1.7384198696725299"/>
    <n v="3.8875000000000002"/>
    <n v="1565"/>
    <n v="4.566568462730304"/>
    <n v="572"/>
    <n v="0"/>
    <n v="0"/>
    <n v="25.34111207282362"/>
    <n v="1472"/>
    <n v="0"/>
  </r>
  <r>
    <s v="Sierra"/>
    <x v="572"/>
    <n v="90"/>
    <n v="243.42617063127199"/>
    <n v="244"/>
    <n v="299.32816000000003"/>
    <n v="35"/>
    <n v="3.6064945587505797E-5"/>
    <n v="524.09322043660302"/>
    <n v="5.1391097600571802"/>
    <n v="702.68416184186901"/>
    <n v="3585.2412179708399"/>
    <n v="70.210400310577796"/>
    <n v="6.5281922170095301"/>
    <n v="474.20232723888699"/>
    <n v="1.2627686568669301"/>
    <n v="1.89552166248034E-2"/>
    <n v="9.1080677761315795E-5"/>
    <n v="0.36885245901639302"/>
    <n v="0.81324180884473096"/>
    <s v="{EF947682-77F0-46FF-B597-C974CCFEC84A}"/>
    <n v="152921101"/>
    <s v="BROWNS VALLEY 1101"/>
    <n v="36622"/>
    <n v="39.225046508498899"/>
    <n v="-121.423090907389"/>
    <x v="572"/>
    <n v="49"/>
    <n v="20"/>
    <n v="17869.650820721301"/>
    <n v="13781.923348844"/>
    <n v="4087.7274718773201"/>
    <n v="6467.9582627273503"/>
    <n v="1258.9451753405001"/>
    <n v="3.18782372164605E-3"/>
    <n v="1.2622730955627001E-3"/>
    <n v="2.70473522923636"/>
    <n v="6.9714285714285698"/>
    <n v="1902"/>
    <n v="0.66343258186811904"/>
    <n v="573"/>
    <n v="0"/>
    <n v="0"/>
    <n v="4.0190016936691562"/>
    <n v="180"/>
    <n v="0"/>
  </r>
  <r>
    <s v="North Valley"/>
    <x v="573"/>
    <n v="1260"/>
    <n v="1567.3286577824399"/>
    <n v="3016"/>
    <n v="2396.5277999999998"/>
    <n v="367"/>
    <n v="9.1841985524956501E-5"/>
    <n v="207.029013490632"/>
    <n v="5.2484549774213001"/>
    <n v="2306.6849802691199"/>
    <n v="53995.814959311399"/>
    <n v="444.55666777683399"/>
    <n v="1.6644281627945301"/>
    <n v="65.343028764562703"/>
    <n v="1.1307540193240699"/>
    <n v="1.8875359934124501E-2"/>
    <n v="2.7475242980160198E-4"/>
    <n v="0.41777188328912401"/>
    <n v="0.653999772852213"/>
    <s v="{383E38F1-9CAC-409E-B20B-DAC5E1331447}"/>
    <n v="103321101"/>
    <s v="CEDAR CREEK 1101"/>
    <n v="1656"/>
    <n v="40.8457911320641"/>
    <n v="-121.909516221091"/>
    <x v="573"/>
    <n v="261"/>
    <n v="266"/>
    <n v="63628.849004419899"/>
    <n v="51035.870682477696"/>
    <n v="12592.978321942101"/>
    <n v="51035.870682477696"/>
    <n v="12592.978321942101"/>
    <n v="0.10083414173718799"/>
    <n v="3.3706008687659002E-2"/>
    <n v="1.2439116331606599"/>
    <n v="8.2179836512261506"/>
    <n v="1189"/>
    <n v="6.9272570958236921"/>
    <n v="574"/>
    <n v="0"/>
    <n v="0"/>
    <n v="31.71221000184185"/>
    <n v="2494"/>
    <n v="0"/>
  </r>
  <r>
    <s v="North Coast"/>
    <x v="574"/>
    <n v="609"/>
    <n v="832.92588001935997"/>
    <n v="1521"/>
    <n v="1300.6495"/>
    <n v="236"/>
    <n v="6.4422143118386202E-5"/>
    <n v="288.48640358856801"/>
    <n v="4.1432725903941297"/>
    <n v="170.894237792654"/>
    <n v="1866.2168576060201"/>
    <n v="26.490567174167101"/>
    <n v="3.9109888189961799"/>
    <n v="137.103086769203"/>
    <n v="1.2379162351963899"/>
    <n v="1.8859877835520199E-2"/>
    <n v="1.3815113515640201E-4"/>
    <n v="0.40039447731755401"/>
    <n v="0.64039224778096404"/>
    <s v="{1B09A511-4056-470A-B00D-4FB4522380B2}"/>
    <n v="42561102"/>
    <s v="FULTON 1102"/>
    <n v="287172"/>
    <n v="38.578986732014499"/>
    <n v="-122.770465548446"/>
    <x v="574"/>
    <n v="352"/>
    <n v="295"/>
    <n v="73018.047878719706"/>
    <n v="42798.2233997359"/>
    <n v="30219.824478983799"/>
    <n v="29351.404728818401"/>
    <n v="21099.614776730701"/>
    <n v="3.2603667896910903E-2"/>
    <n v="1.52036257759391E-2"/>
    <n v="1.3676943842682401"/>
    <n v="6.4449152542372801"/>
    <n v="1642"/>
    <n v="4.4509311691827671"/>
    <n v="575"/>
    <n v="0"/>
    <n v="0"/>
    <n v="18.238111707750619"/>
    <n v="1652"/>
    <n v="0"/>
  </r>
  <r>
    <s v="Sierra"/>
    <x v="575"/>
    <n v="45"/>
    <n v="106.027510433098"/>
    <n v="160"/>
    <n v="133.06525999999999"/>
    <n v="60"/>
    <n v="2.1378000368107001E-5"/>
    <n v="900.03254996379997"/>
    <n v="17.0308483342329"/>
    <n v="567.42374330883194"/>
    <n v="1947.34469134608"/>
    <n v="59.466304360267998"/>
    <n v="20.312795138359"/>
    <n v="607.09806372324601"/>
    <n v="1.3550884922345401"/>
    <n v="1.8856098729424401E-2"/>
    <n v="1.3661271123055401E-4"/>
    <n v="0.28125"/>
    <n v="0.79680834025588299"/>
    <s v="{B814ECD9-6160-4057-8AF0-345725EF4AA1}"/>
    <n v="152811105"/>
    <s v="WHEATLAND 1105"/>
    <n v="91170"/>
    <n v="39.023653661848897"/>
    <n v="-121.401845829688"/>
    <x v="575"/>
    <n v="524"/>
    <n v="390"/>
    <n v="126919.02229024901"/>
    <n v="85775.134912744994"/>
    <n v="41143.887377504201"/>
    <n v="15619.5142975459"/>
    <n v="8888.3688842880492"/>
    <n v="8.1967626738332893E-3"/>
    <n v="1.28268002208642E-3"/>
    <n v="2.3561668985133002"/>
    <n v="2.6666666666666599"/>
    <n v="1655"/>
    <n v="1.1313659237654641"/>
    <n v="576"/>
    <n v="0"/>
    <n v="0"/>
    <n v="9.7055132185803945"/>
    <n v="865"/>
    <n v="0"/>
  </r>
  <r>
    <s v="North Coast"/>
    <x v="576"/>
    <n v="761"/>
    <n v="1264.2350186547801"/>
    <n v="1154"/>
    <n v="1468.4177"/>
    <n v="98"/>
    <n v="1.71872757628265E-4"/>
    <n v="106.193068465333"/>
    <n v="5.5378761207279901"/>
    <n v="205.681964812719"/>
    <n v="1744.8009004437399"/>
    <n v="17.410224884056198"/>
    <n v="0.48020137433076598"/>
    <n v="34.429517118459799"/>
    <n v="1.0783817938395901"/>
    <n v="1.8769854984237201E-2"/>
    <n v="5.3339089970913999E-4"/>
    <n v="0.65944540727902901"/>
    <n v="0.86095053026624102"/>
    <s v="{19BB688C-7539-4331-8ED9-2B0221333B05}"/>
    <n v="42851121"/>
    <s v="FORT ROSS 1121"/>
    <n v="70288"/>
    <n v="38.528656273938203"/>
    <n v="-123.157426672326"/>
    <x v="576"/>
    <n v="129"/>
    <n v="100"/>
    <n v="28474.6239190706"/>
    <n v="18893.024093947901"/>
    <n v="9581.5998251227393"/>
    <n v="18893.024093947901"/>
    <n v="9581.5998251227393"/>
    <n v="5.2272308171495703E-2"/>
    <n v="1.6843530247570002E-2"/>
    <n v="1.66128123344913"/>
    <n v="11.7755102040816"/>
    <n v="753"/>
    <n v="1.8394457884552458"/>
    <n v="577"/>
    <n v="0"/>
    <n v="0"/>
    <n v="11.739577274280501"/>
    <n v="2357"/>
    <n v="0"/>
  </r>
  <r>
    <s v="North Coast"/>
    <x v="577"/>
    <n v="1145"/>
    <n v="1384.52324412437"/>
    <n v="1702"/>
    <n v="1661.5139999999999"/>
    <n v="242"/>
    <n v="1.09461266543232E-4"/>
    <n v="153.361285135456"/>
    <n v="2.6229992639519302"/>
    <n v="554.18335469577596"/>
    <n v="8382.0297496885796"/>
    <n v="98.073136212761796"/>
    <n v="0.61413003683613598"/>
    <n v="56.627463876656499"/>
    <n v="1.1596577187215"/>
    <n v="1.8717761362091901E-2"/>
    <n v="2.0779444293707899E-4"/>
    <n v="0.67273795534665104"/>
    <n v="0.83329012718985995"/>
    <s v="{F3EC175B-7845-4CA9-AB09-DEC2A3B40256}"/>
    <n v="192321121"/>
    <s v="FORT SEWARD 1121"/>
    <n v="1602"/>
    <n v="40.183424943167097"/>
    <n v="-123.576532397644"/>
    <x v="577"/>
    <n v="122"/>
    <n v="100"/>
    <n v="38973.136210488301"/>
    <n v="36343.227042291699"/>
    <n v="2629.9091681966802"/>
    <n v="27815.412731928602"/>
    <n v="2021.7031949248001"/>
    <n v="5.0286255190773198E-2"/>
    <n v="2.6489626503462201E-2"/>
    <n v="1.20919060622215"/>
    <n v="7.0330578512396604"/>
    <n v="1388"/>
    <n v="4.5296982496262403"/>
    <n v="578"/>
    <n v="0"/>
    <n v="0"/>
    <n v="17.283690824651206"/>
    <n v="1701"/>
    <n v="0"/>
  </r>
  <r>
    <s v="North Coast"/>
    <x v="578"/>
    <n v="214"/>
    <n v="248.820436566273"/>
    <n v="313"/>
    <n v="298.76157000000001"/>
    <n v="25"/>
    <n v="1.8713527766522E-4"/>
    <n v="103.782229919397"/>
    <n v="9.1718608822141299"/>
    <n v="51.8899438636643"/>
    <n v="450.721664122172"/>
    <n v="5.3181028485622397"/>
    <n v="1.9186725552380099"/>
    <n v="15.8661415886878"/>
    <n v="1.0338053035735999"/>
    <n v="1.8683650071660701E-2"/>
    <n v="1.0357464874687101E-3"/>
    <n v="0.68370607028753905"/>
    <n v="0.83283951065935502"/>
    <s v="{BEE7985F-2DE6-4F21-8751-BD293BFF69B9}"/>
    <n v="43141101"/>
    <s v="MIDDLETOWN 1101"/>
    <n v="614"/>
    <n v="38.826602661996397"/>
    <n v="-122.72687274608801"/>
    <x v="578"/>
    <n v="39"/>
    <n v="132"/>
    <n v="9225.1851134879307"/>
    <n v="2239.5086871928702"/>
    <n v="6985.6764262950601"/>
    <n v="2239.5086871928702"/>
    <n v="6985.6764262950601"/>
    <n v="2.5893662186717799E-2"/>
    <n v="4.6783819416304998E-3"/>
    <n v="1.16271232040314"/>
    <n v="12.52"/>
    <n v="391"/>
    <n v="0.46709125179151756"/>
    <n v="579"/>
    <n v="0"/>
    <n v="0"/>
    <n v="1.3915657524697209"/>
    <n v="1720"/>
    <n v="0"/>
  </r>
  <r>
    <s v="Bay Area"/>
    <x v="579"/>
    <n v="82"/>
    <n v="189.071634293599"/>
    <n v="508"/>
    <n v="430.14623999999998"/>
    <n v="49"/>
    <n v="7.0809427430800897E-5"/>
    <n v="462.92431876672799"/>
    <n v="6.0665795595186802"/>
    <n v="101.02757109832"/>
    <n v="437.65936936590998"/>
    <n v="21.732021636953"/>
    <n v="9.7036753761753793"/>
    <n v="242.142792935882"/>
    <n v="1.1732436272562701"/>
    <n v="1.8651636719315599E-2"/>
    <n v="1.26418937504698E-4"/>
    <n v="0.16141732283464499"/>
    <n v="0.43955198629791398"/>
    <s v="{3C13801D-CC64-4F61-AF69-C39F394BB25E}"/>
    <n v="14662113"/>
    <s v="TASSAJARA 2113"/>
    <s v="MR276"/>
    <n v="37.762516164666501"/>
    <n v="-121.98400692462"/>
    <x v="579"/>
    <n v="68"/>
    <n v="59"/>
    <n v="9345.4854771277605"/>
    <n v="6265.9534949563404"/>
    <n v="3079.5319821714202"/>
    <n v="6095.1273748880003"/>
    <n v="2863.1030904355598"/>
    <n v="6.1945279377302303E-3"/>
    <n v="3.4696619441092402E-3"/>
    <n v="2.3057516377268099"/>
    <n v="10.3673469387755"/>
    <n v="1717"/>
    <n v="0.91393019924646435"/>
    <n v="580"/>
    <n v="0"/>
    <n v="0"/>
    <n v="3.7873353920615318"/>
    <n v="2039"/>
    <n v="0"/>
  </r>
  <r>
    <s v="North Valley"/>
    <x v="580"/>
    <n v="172"/>
    <n v="314.82268015475103"/>
    <n v="818"/>
    <n v="538.09564"/>
    <n v="110"/>
    <n v="4.1294531828580898E-5"/>
    <n v="528.87475128966503"/>
    <n v="17.950644305355201"/>
    <n v="150.651236603933"/>
    <n v="789.14881341297303"/>
    <n v="35.3275844296952"/>
    <n v="17.2899839233691"/>
    <n v="100.063102190027"/>
    <n v="1.1580450599843799"/>
    <n v="1.86086738306569E-2"/>
    <n v="3.57625552278374E-4"/>
    <n v="0.210268948655256"/>
    <n v="0.58506825837141196"/>
    <s v="{B74488FF-9B39-410B-9AAC-30106EC9509F}"/>
    <n v="102911107"/>
    <s v="WYANDOTTE 1107"/>
    <n v="96390"/>
    <n v="39.492080713781199"/>
    <n v="-121.45573006111201"/>
    <x v="580"/>
    <n v="207"/>
    <n v="252"/>
    <n v="33201.859491736497"/>
    <n v="16389.568361895399"/>
    <n v="16812.291129841102"/>
    <n v="13317.9229512074"/>
    <n v="13741.730044349901"/>
    <n v="3.9338810750621102E-2"/>
    <n v="4.5423985011439003E-3"/>
    <n v="1.83036441950437"/>
    <n v="7.4363636363636303"/>
    <n v="1003"/>
    <n v="2.0469541213722589"/>
    <n v="581"/>
    <n v="0"/>
    <n v="0"/>
    <n v="8.2753711021146934"/>
    <n v="730"/>
    <n v="0"/>
  </r>
  <r>
    <s v="North Coast"/>
    <x v="581"/>
    <n v="117"/>
    <n v="164.455380643495"/>
    <n v="258"/>
    <n v="234.29374999999999"/>
    <n v="35"/>
    <n v="7.6447619773846605E-5"/>
    <n v="244.94382936552199"/>
    <n v="38.416784956287302"/>
    <n v="359.90872922632798"/>
    <n v="1406.3478406444101"/>
    <n v="112.515980549425"/>
    <n v="12.336156839983801"/>
    <n v="95.334506828231397"/>
    <n v="1.0686472892761201"/>
    <n v="1.8567723729762401E-2"/>
    <n v="1.3204816055251999E-3"/>
    <n v="0.45348837209302301"/>
    <n v="0.701919632024259"/>
    <s v="{3CA4A42E-51F1-49B1-95E4-11CB39229D26}"/>
    <n v="192291121"/>
    <s v="CARLOTTA 1121"/>
    <s v="circuit_breaker"/>
    <n v="40.5410215666857"/>
    <n v="-124.063844473362"/>
    <x v="581"/>
    <n v="385"/>
    <n v="525"/>
    <n v="58229.798346464901"/>
    <n v="37519.498318529302"/>
    <n v="20710.3000279355"/>
    <n v="3350.8900271919802"/>
    <n v="1209.1024915944399"/>
    <n v="4.62168561933822E-2"/>
    <n v="2.6756666920846302E-3"/>
    <n v="1.40560154396149"/>
    <n v="7.3714285714285701"/>
    <n v="289"/>
    <n v="0.64987033054168408"/>
    <n v="582"/>
    <n v="0"/>
    <n v="0"/>
    <n v="2.0821458870863081"/>
    <n v="566"/>
    <n v="0"/>
  </r>
  <r>
    <s v="Central Coast"/>
    <x v="582"/>
    <n v="0"/>
    <n v="0"/>
    <n v="3"/>
    <n v="0.88255550000000005"/>
    <n v="1"/>
    <n v="3.8902656524442098E-4"/>
    <n v="47.624404907226499"/>
    <n v="22.6128616333007"/>
    <n v="298.88735961914"/>
    <n v="2114.35180664062"/>
    <n v="48.21187210083"/>
    <n v="16.0907077789306"/>
    <n v="76.372344970703097"/>
    <n v="1.5132743120193399"/>
    <n v="1.8527158662867901E-2"/>
    <n v="8.7970038875937392E-3"/>
    <n v="0"/>
    <n v="0"/>
    <s v="{CBB88C85-EC74-4A88-A152-9F1C6F5CED0E}"/>
    <n v="182391103"/>
    <s v="OILFIELDS 1103"/>
    <s v="N46"/>
    <n v="35.7811166724033"/>
    <n v="-120.98917363872"/>
    <x v="582"/>
    <n v="59"/>
    <n v="13"/>
    <n v="9591.7120900222199"/>
    <n v="9360.6260382840992"/>
    <n v="231.08605173811301"/>
    <n v="9360.6260382840992"/>
    <n v="231.08605173811301"/>
    <n v="8.7970038875937392E-3"/>
    <n v="3.8902656524442098E-4"/>
    <m/>
    <n v="3"/>
    <n v="13"/>
    <n v="1.8527158662867901E-2"/>
    <n v="583"/>
    <n v="0"/>
    <n v="0"/>
    <n v="5.8164215620346287"/>
    <n v="1702"/>
    <n v="0"/>
  </r>
  <r>
    <s v="Central Valley"/>
    <x v="583"/>
    <n v="0"/>
    <n v="0"/>
    <n v="35"/>
    <n v="14.405994"/>
    <n v="3"/>
    <n v="1.6790136517859798E-5"/>
    <n v="1462.2239379882801"/>
    <m/>
    <m/>
    <m/>
    <m/>
    <n v="3.2323008974393201"/>
    <n v="1980.07983398437"/>
    <n v="1.6887905597686701"/>
    <n v="1.8389827991998502E-2"/>
    <n v="1.6790136517859798E-5"/>
    <n v="0"/>
    <n v="0"/>
    <s v="{00D1CA6B-BA0D-48A2-AF6B-44F02D16A6FD}"/>
    <n v="253642101"/>
    <s v="POSO MOUNTAIN 2101"/>
    <n v="3990"/>
    <n v="35.5580947010071"/>
    <n v="-118.97673970074"/>
    <x v="583"/>
    <n v="29"/>
    <n v="18"/>
    <n v="9949.8183490940501"/>
    <n v="8936.2241759210992"/>
    <n v="1013.59417317295"/>
    <n v="6347.4219447002797"/>
    <n v="159.88598151776799"/>
    <n v="5.03704095535795E-5"/>
    <n v="5.03704095535795E-5"/>
    <m/>
    <n v="11.6666666666666"/>
    <n v="2665"/>
    <n v="5.5169483975995505E-2"/>
    <n v="584"/>
    <n v="0"/>
    <n v="0"/>
    <n v="3.9441039212003575"/>
    <n v="847"/>
    <n v="0"/>
  </r>
  <r>
    <s v="North Valley"/>
    <x v="584"/>
    <n v="20"/>
    <n v="29.972774834851201"/>
    <n v="43"/>
    <n v="42.800899999999999"/>
    <n v="14"/>
    <n v="5.0769831692118002E-5"/>
    <n v="388.12012158540102"/>
    <n v="20.641038060188201"/>
    <n v="723.13409996032703"/>
    <n v="6156.7852325439399"/>
    <n v="214.31502366065899"/>
    <n v="10.361093376364"/>
    <n v="351.50784867150401"/>
    <n v="1.56163085358483"/>
    <n v="1.8352998631713101E-2"/>
    <n v="5.8529061737187598E-4"/>
    <n v="0.46511627906976699"/>
    <n v="0.70028375994572201"/>
    <s v="{8854FD88-45EB-44A4-AE38-EE1BF37E09D7}"/>
    <n v="102541101"/>
    <s v="VOLTA 1101"/>
    <n v="80454"/>
    <n v="40.4340872456212"/>
    <n v="-121.871391567976"/>
    <x v="584"/>
    <n v="325"/>
    <n v="292"/>
    <n v="71849.024561658996"/>
    <n v="51726.836912691499"/>
    <n v="20122.1876489674"/>
    <n v="50010.0283822497"/>
    <n v="18900.801954853599"/>
    <n v="8.1940686432062596E-3"/>
    <n v="7.1077764368965204E-4"/>
    <n v="1.49863874174256"/>
    <n v="3.0714285714285698"/>
    <n v="686"/>
    <n v="0.2569419808439834"/>
    <n v="585"/>
    <n v="0"/>
    <n v="0"/>
    <n v="31.074781345906878"/>
    <n v="806"/>
    <n v="0"/>
  </r>
  <r>
    <s v="North Coast"/>
    <x v="585"/>
    <n v="50"/>
    <n v="94.706315741947606"/>
    <n v="199"/>
    <n v="143.55132"/>
    <n v="47"/>
    <n v="8.5857453512367201E-5"/>
    <n v="173.32274329851001"/>
    <n v="1.51340698882153"/>
    <n v="6.7479328687645799"/>
    <n v="29.678834072657299"/>
    <n v="0.45499190589946098"/>
    <n v="4.3770946838121301"/>
    <n v="64.048225134819106"/>
    <n v="1.21441347548302"/>
    <n v="1.8272274306524099E-2"/>
    <n v="1.18617886276664E-4"/>
    <n v="0.25125628140703499"/>
    <n v="0.65973840461859101"/>
    <s v="{01484F25-B16D-4119-BFC6-A19899DBC158}"/>
    <n v="43191102"/>
    <s v="REDBUD 1102"/>
    <n v="510"/>
    <n v="38.969956284987497"/>
    <n v="-122.664254378897"/>
    <x v="585"/>
    <n v="179"/>
    <n v="693"/>
    <n v="41891.771830100799"/>
    <n v="12965.106024807201"/>
    <n v="28926.6658052936"/>
    <n v="5477.4083026434701"/>
    <n v="10966.2120816775"/>
    <n v="5.5750406550032399E-3"/>
    <n v="4.0353003150812496E-3"/>
    <n v="1.89412631483895"/>
    <n v="4.2340425531914896"/>
    <n v="1751"/>
    <n v="0.85879689240663271"/>
    <n v="586"/>
    <n v="0"/>
    <n v="0"/>
    <n v="3.4035026744218757"/>
    <n v="2409"/>
    <n v="0"/>
  </r>
  <r>
    <s v="North Coast"/>
    <x v="586"/>
    <n v="625"/>
    <n v="783.86289512213705"/>
    <n v="1493"/>
    <n v="1208.1797999999999"/>
    <n v="194"/>
    <n v="5.5924439154281599E-5"/>
    <n v="275.53232479997899"/>
    <n v="4.19485218090934"/>
    <n v="986.63437192013896"/>
    <n v="13052.005800459499"/>
    <n v="132.026130886755"/>
    <n v="5.6937323437437497"/>
    <n v="303.663281078056"/>
    <n v="1.37594654326586"/>
    <n v="1.8259643538326799E-2"/>
    <n v="1.5149779785730001E-4"/>
    <n v="0.41862022772940299"/>
    <n v="0.648796552394727"/>
    <s v="{5F898AAB-A822-418A-A7D3-2566EAF134B5}"/>
    <n v="42871101"/>
    <s v="UPPER LAKE 1101"/>
    <n v="1276"/>
    <n v="39.158592873451198"/>
    <n v="-122.988985160665"/>
    <x v="586"/>
    <n v="151"/>
    <n v="278"/>
    <n v="42234.791396369903"/>
    <n v="20671.481818391301"/>
    <n v="21563.3095779785"/>
    <n v="20671.481818391301"/>
    <n v="21563.3095779785"/>
    <n v="2.9390572784316199E-2"/>
    <n v="1.08493411959306E-2"/>
    <n v="1.2541806321954101"/>
    <n v="7.6958762886597896"/>
    <n v="1584"/>
    <n v="3.5423708464353991"/>
    <n v="587"/>
    <n v="0"/>
    <n v="0"/>
    <n v="12.844659328975622"/>
    <n v="2599"/>
    <n v="0"/>
  </r>
  <r>
    <s v="North Coast"/>
    <x v="587"/>
    <n v="6"/>
    <n v="8.1823705660743293"/>
    <n v="20"/>
    <n v="16.873290000000001"/>
    <n v="4"/>
    <n v="1.3933904847362999E-4"/>
    <n v="136.896057975464"/>
    <n v="3.4584045410156201E-2"/>
    <n v="2.2010862827300999"/>
    <n v="35.939113616943303"/>
    <n v="3.0080322176217998E-3"/>
    <n v="2.41482298076152"/>
    <n v="21.590264752507199"/>
    <n v="1.06360620260238"/>
    <n v="1.8257699669175301E-2"/>
    <n v="7.1202744493348196E-5"/>
    <n v="0.3"/>
    <n v="0.484930383967692"/>
    <s v="{FC698F49-08CB-4375-B278-3C062280B4C5}"/>
    <n v="42891101"/>
    <s v="GEYSERVILLE 1101"/>
    <n v="482"/>
    <n v="38.700397957257401"/>
    <n v="-122.957453645443"/>
    <x v="587"/>
    <n v="63"/>
    <n v="65"/>
    <n v="12220.2853110252"/>
    <n v="6000.7291000681098"/>
    <n v="6219.5562109571601"/>
    <n v="352.74936542997801"/>
    <n v="209.17559522933001"/>
    <n v="2.84810977973393E-4"/>
    <n v="5.5735619389451997E-4"/>
    <n v="1.36372842767905"/>
    <n v="5"/>
    <n v="2047"/>
    <n v="7.3030798676701203E-2"/>
    <n v="588"/>
    <n v="0"/>
    <n v="0"/>
    <n v="0.21918822594659088"/>
    <n v="2166"/>
    <n v="0"/>
  </r>
  <r>
    <s v="North Coast"/>
    <x v="588"/>
    <n v="263"/>
    <n v="398.23482228283399"/>
    <n v="561"/>
    <n v="507.15481999999997"/>
    <n v="134"/>
    <n v="5.0476038227519697E-5"/>
    <n v="379.61812826461198"/>
    <n v="2.6249202152225299"/>
    <n v="1338.9316795268401"/>
    <n v="17806.649169397599"/>
    <n v="131.133146284231"/>
    <n v="4.6935180535178498"/>
    <n v="620.28411307263696"/>
    <n v="1.6657145681665899"/>
    <n v="1.8254421064959399E-2"/>
    <n v="9.17287433597799E-5"/>
    <n v="0.46880570409982097"/>
    <n v="0.78523324628934399"/>
    <s v="{CF814E69-077B-44BB-9617-D51226ABE508}"/>
    <n v="42251101"/>
    <s v="HOPLAND 1101"/>
    <n v="768"/>
    <n v="38.969533858007203"/>
    <n v="-123.102588676827"/>
    <x v="588"/>
    <n v="125"/>
    <n v="119"/>
    <n v="45042.562326000203"/>
    <n v="32085.8686564454"/>
    <n v="12956.693669554699"/>
    <n v="26862.802260479199"/>
    <n v="7068.0495269664698"/>
    <n v="1.2291651610210501E-2"/>
    <n v="6.7637891224876503E-3"/>
    <n v="1.51420084518187"/>
    <n v="4.1865671641790998"/>
    <n v="1899"/>
    <n v="2.4460924227045595"/>
    <n v="589"/>
    <n v="0"/>
    <n v="0"/>
    <n v="16.691766303396221"/>
    <n v="599"/>
    <n v="0"/>
  </r>
  <r>
    <s v="North Coast"/>
    <x v="589"/>
    <n v="375"/>
    <n v="507.99024013680298"/>
    <n v="571"/>
    <n v="601.6454"/>
    <n v="34"/>
    <n v="1.6910589971196101E-4"/>
    <n v="89.594530083106307"/>
    <n v="1.75015735775232"/>
    <n v="18.380513368919399"/>
    <n v="129.16313001345799"/>
    <n v="0.462727372666904"/>
    <n v="2.1509630210588102"/>
    <n v="21.293427902986"/>
    <n v="1.05010412019841"/>
    <n v="1.82087450796567E-2"/>
    <n v="2.5028815717659502E-4"/>
    <n v="0.65674255691768801"/>
    <n v="0.84433497235277299"/>
    <s v="{9C63EAAD-55B5-4DD4-BF3E-81AFCB311847}"/>
    <n v="192321121"/>
    <s v="FORT SEWARD 1121"/>
    <n v="1663"/>
    <n v="40.171987664797797"/>
    <n v="-123.607007344484"/>
    <x v="589"/>
    <n v="33"/>
    <n v="106"/>
    <n v="6313.6789213298298"/>
    <n v="3125.6697643961202"/>
    <n v="3188.0091569337001"/>
    <n v="3125.6697643961202"/>
    <n v="3188.0091569337001"/>
    <n v="8.5097973440042499E-3"/>
    <n v="5.7496005902066801E-3"/>
    <n v="1.3546406403647999"/>
    <n v="16.794117647058801"/>
    <n v="1248"/>
    <n v="0.61909733270832779"/>
    <n v="590"/>
    <n v="0"/>
    <n v="0"/>
    <n v="1.9422005471725816"/>
    <n v="1227"/>
    <n v="0"/>
  </r>
  <r>
    <s v="North Valley"/>
    <x v="590"/>
    <n v="371"/>
    <n v="686.91368488910905"/>
    <n v="953"/>
    <n v="895.92769999999996"/>
    <n v="139"/>
    <n v="5.4338134164321397E-5"/>
    <n v="332.32806885543698"/>
    <n v="11.595378959660099"/>
    <n v="40.538069173799101"/>
    <n v="172.025406274624"/>
    <n v="5.6693334208719897"/>
    <n v="11.760711782833001"/>
    <n v="64.146531954957098"/>
    <n v="1.1330616954419199"/>
    <n v="1.8142059259333099E-2"/>
    <n v="2.8605399677427302E-4"/>
    <n v="0.38929695697796401"/>
    <n v="0.766706627476332"/>
    <s v="{260D122D-D38C-484D-AE9F-D25E4FA8C6F8}"/>
    <n v="102911103"/>
    <s v="WYANDOTTE 1103"/>
    <n v="1504"/>
    <n v="39.504653833802401"/>
    <n v="-121.49852413034699"/>
    <x v="590"/>
    <n v="368"/>
    <n v="415"/>
    <n v="45421.461367640499"/>
    <n v="23694.4018314532"/>
    <n v="21727.059536187298"/>
    <n v="16411.120634081301"/>
    <n v="15842.597068040899"/>
    <n v="3.9761505551623999E-2"/>
    <n v="7.5530006488406798E-3"/>
    <n v="1.8515193662779199"/>
    <n v="6.8561151079136602"/>
    <n v="1159"/>
    <n v="2.5217462370473007"/>
    <n v="591"/>
    <n v="0"/>
    <n v="0"/>
    <n v="10.197394439519732"/>
    <n v="1096"/>
    <n v="0"/>
  </r>
  <r>
    <s v="North Valley"/>
    <x v="591"/>
    <n v="199"/>
    <n v="340.55841258794499"/>
    <n v="731"/>
    <n v="488.37668000000002"/>
    <n v="152"/>
    <n v="5.0097662336300197E-5"/>
    <n v="390.372042912692"/>
    <n v="15.965592367404"/>
    <n v="951.61640726449605"/>
    <n v="5841.1860087765699"/>
    <n v="381.79780137892698"/>
    <n v="12.4307027113329"/>
    <n v="331.72287018832401"/>
    <n v="1.3240859383030901"/>
    <n v="1.8088591692074999E-2"/>
    <n v="3.0249538655287902E-4"/>
    <n v="0.272229822161422"/>
    <n v="0.69732734506711103"/>
    <s v="{C9648835-EB5A-442A-856F-5456F572C3DC}"/>
    <n v="103191101"/>
    <s v="BANGOR 1101"/>
    <s v="circuit_breaker"/>
    <n v="39.387681688116601"/>
    <n v="-121.403303500513"/>
    <x v="591"/>
    <n v="225"/>
    <n v="204"/>
    <n v="46265.394589769698"/>
    <n v="34104.4460088696"/>
    <n v="12160.9485809"/>
    <n v="28650.9926778318"/>
    <n v="10889.923957384301"/>
    <n v="4.5979298756037602E-2"/>
    <n v="7.6148446751176302E-3"/>
    <n v="1.7113488069745999"/>
    <n v="4.8092105263157796"/>
    <n v="1115"/>
    <n v="2.7494659371953998"/>
    <n v="592"/>
    <n v="0"/>
    <n v="0"/>
    <n v="17.802895971217023"/>
    <n v="1648"/>
    <n v="0"/>
  </r>
  <r>
    <s v="Bay Area"/>
    <x v="592"/>
    <n v="233"/>
    <n v="333.28991275426898"/>
    <n v="896"/>
    <n v="626.43340000000001"/>
    <n v="135"/>
    <n v="4.70250029509231E-5"/>
    <n v="426.65150506174501"/>
    <n v="8.5442049434447807"/>
    <n v="323.48374479743001"/>
    <n v="2253.3727362079999"/>
    <n v="53.113474277672204"/>
    <n v="8.97507371582366"/>
    <n v="286.25246806517202"/>
    <n v="1.3023926575978499"/>
    <n v="1.8065440143689201E-2"/>
    <n v="2.1511528086769801E-4"/>
    <n v="0.26004464285714202"/>
    <n v="0.53204364117704095"/>
    <s v="{CFFE2061-0111-499A-9D10-C50262E92A10}"/>
    <n v="43051101"/>
    <s v="MONTICELLO 1101"/>
    <n v="718"/>
    <n v="38.3768287111468"/>
    <n v="-122.184092056879"/>
    <x v="592"/>
    <n v="324"/>
    <n v="262"/>
    <n v="71594.157808893098"/>
    <n v="47865.006416667798"/>
    <n v="23729.1513922253"/>
    <n v="42515.717921811403"/>
    <n v="22168.287531632799"/>
    <n v="2.9040562917139301E-2"/>
    <n v="6.3483753983746196E-3"/>
    <n v="1.43042881010415"/>
    <n v="6.6370370370370297"/>
    <n v="1360"/>
    <n v="2.438834419398042"/>
    <n v="593"/>
    <n v="0"/>
    <n v="0"/>
    <n v="26.418034160793873"/>
    <n v="1132"/>
    <n v="0"/>
  </r>
  <r>
    <s v="Central Valley"/>
    <x v="593"/>
    <n v="12"/>
    <n v="37.061259481528602"/>
    <n v="325"/>
    <n v="114.14765"/>
    <n v="111"/>
    <n v="3.1582199872892397E-5"/>
    <n v="552.47491280304905"/>
    <n v="22.1638549941175"/>
    <n v="10054.497816158701"/>
    <n v="64670.328999805897"/>
    <n v="2004.8100517888599"/>
    <n v="15.4548353432501"/>
    <n v="578.54111566629501"/>
    <n v="1.35631428860329"/>
    <n v="1.8010879300221098E-2"/>
    <n v="3.4895935497424897E-4"/>
    <n v="3.6923076923076899E-2"/>
    <n v="0.32467824732746298"/>
    <s v="{D468A32E-4500-4D2C-80DA-85F74A9A6EF3}"/>
    <n v="252192101"/>
    <s v="BEAR VALLEY 2101"/>
    <n v="4500"/>
    <n v="37.430389381512803"/>
    <n v="-120.099097617544"/>
    <x v="593"/>
    <n v="587"/>
    <n v="508"/>
    <n v="190154.783256272"/>
    <n v="131623.530947794"/>
    <n v="58531.252308478499"/>
    <n v="34089.752137811702"/>
    <n v="21160.216269047"/>
    <n v="3.8734488402141602E-2"/>
    <n v="3.5056241858910601E-3"/>
    <n v="3.0884382901273799"/>
    <n v="2.9279279279279198"/>
    <n v="1013"/>
    <n v="1.999207602324542"/>
    <n v="594"/>
    <n v="0"/>
    <n v="0"/>
    <n v="21.182383375624195"/>
    <n v="778"/>
    <n v="0"/>
  </r>
  <r>
    <s v="North Coast"/>
    <x v="594"/>
    <n v="79"/>
    <n v="142.252573749335"/>
    <n v="176"/>
    <n v="185.06630000000001"/>
    <n v="28"/>
    <n v="6.8827326361185496E-5"/>
    <n v="247.045068932026"/>
    <n v="27.4720183610916"/>
    <n v="186.732908248901"/>
    <n v="2500.53611755371"/>
    <n v="133.373997688293"/>
    <n v="9.1204960968877593"/>
    <n v="105.69734437125"/>
    <n v="1.1896333822182199"/>
    <n v="1.8004384503513701E-2"/>
    <n v="1.18549701710435E-4"/>
    <n v="0.44886363636363602"/>
    <n v="0.76865736323120104"/>
    <s v="{E5E424DC-C8C0-4A20-B0C0-11A950F19719}"/>
    <n v="42751113"/>
    <s v="FITCH MOUNTAIN 1113"/>
    <n v="154"/>
    <n v="38.6305803014709"/>
    <n v="-122.87279527351799"/>
    <x v="594"/>
    <n v="329"/>
    <n v="432"/>
    <n v="57698.580745289997"/>
    <n v="30573.134203476598"/>
    <n v="27125.4465418133"/>
    <n v="2751.1630844915098"/>
    <n v="4777.2045564826003"/>
    <n v="3.3193916478921801E-3"/>
    <n v="1.9271651381131899E-3"/>
    <n v="1.80066549049791"/>
    <n v="6.2857142857142803"/>
    <n v="1753"/>
    <n v="0.50412276609838358"/>
    <n v="595"/>
    <n v="0"/>
    <n v="0"/>
    <n v="1.709492956973574"/>
    <n v="1553"/>
    <n v="0"/>
  </r>
  <r>
    <s v="Bay Area"/>
    <x v="595"/>
    <n v="61"/>
    <n v="171.722383881723"/>
    <n v="219"/>
    <n v="269.6028"/>
    <n v="29"/>
    <n v="2.01712327907443E-5"/>
    <n v="798.22789437942004"/>
    <n v="12.1099753499923"/>
    <n v="648.91373750567402"/>
    <n v="2555.4343553918102"/>
    <n v="40.350704887239097"/>
    <n v="16.8722154025373"/>
    <n v="437.327586206896"/>
    <n v="1.4749008170489599"/>
    <n v="1.79737381482395E-2"/>
    <n v="1.0029786400191901E-4"/>
    <n v="0.278538812785388"/>
    <n v="0.63694581488908597"/>
    <s v="{771EB351-5AA3-41C4-91D1-E5FF75A7272A}"/>
    <n v="14241101"/>
    <s v="SUNOL 1101"/>
    <n v="8721"/>
    <n v="37.566299768223402"/>
    <n v="-121.883149415394"/>
    <x v="595"/>
    <n v="37"/>
    <n v="27"/>
    <n v="7283.9320053003503"/>
    <n v="5007.30282856331"/>
    <n v="2276.6291767370399"/>
    <n v="4212.4471370104602"/>
    <n v="1119.88361427463"/>
    <n v="2.9086380560556699E-3"/>
    <n v="5.8496575093158699E-4"/>
    <n v="2.8151210472413699"/>
    <n v="7.5517241379310303"/>
    <n v="1848"/>
    <n v="0.52123840629894547"/>
    <n v="596"/>
    <n v="0"/>
    <n v="0"/>
    <n v="2.6174924899713266"/>
    <n v="1697"/>
    <n v="0"/>
  </r>
  <r>
    <s v="Bay Area"/>
    <x v="596"/>
    <n v="265"/>
    <n v="425.26472964483798"/>
    <n v="618"/>
    <n v="623.73879999999997"/>
    <n v="37"/>
    <n v="1.12209535841798E-4"/>
    <n v="152.631236615809"/>
    <n v="19.131812726441499"/>
    <n v="187.68448517294999"/>
    <n v="3048.16567683317"/>
    <n v="158.61631708902601"/>
    <n v="2.87497006678911"/>
    <n v="32.244379104895302"/>
    <n v="1.1034441509762301"/>
    <n v="1.79706239240945E-2"/>
    <n v="1.2570908922952999E-3"/>
    <n v="0.42880258899676299"/>
    <n v="0.68179941734972105"/>
    <s v="{B6278051-6E54-4737-9502-59CAD0AD2394}"/>
    <n v="43432104"/>
    <s v="SILVERADO 2104"/>
    <n v="722"/>
    <n v="38.544796982295999"/>
    <n v="-122.475668921436"/>
    <x v="596"/>
    <n v="139"/>
    <n v="245"/>
    <n v="25316.293541144001"/>
    <n v="11871.204046477"/>
    <n v="13445.089494667"/>
    <n v="11871.204046477"/>
    <n v="13445.089494667"/>
    <n v="4.6512363014926401E-2"/>
    <n v="4.1517528261465399E-3"/>
    <n v="1.6047725646975"/>
    <n v="16.702702702702702"/>
    <n v="303"/>
    <n v="0.6649130851914965"/>
    <n v="597"/>
    <n v="0"/>
    <n v="0"/>
    <n v="7.3764219295634597"/>
    <n v="343"/>
    <n v="0"/>
  </r>
  <r>
    <s v="Sierra"/>
    <x v="597"/>
    <n v="477"/>
    <n v="848.35271126746204"/>
    <n v="1131"/>
    <n v="1114.8379"/>
    <n v="226"/>
    <n v="5.1602060325542601E-5"/>
    <n v="413.49790187086899"/>
    <n v="16.3960709941693"/>
    <n v="203.33375773364901"/>
    <n v="1056.17921419412"/>
    <n v="39.793275715171497"/>
    <n v="11.9343528114919"/>
    <n v="124.638195027028"/>
    <n v="1.3122307921932801"/>
    <n v="1.7946386348822198E-2"/>
    <n v="3.3424715611162902E-4"/>
    <n v="0.421750663129973"/>
    <n v="0.76096508595689905"/>
    <s v="{2611646A-C593-4185-9486-0AA063D164D0}"/>
    <n v="153132105"/>
    <s v="NARROWS 2105"/>
    <s v="circuit_breaker"/>
    <n v="39.235751008587698"/>
    <n v="-121.26898056967499"/>
    <x v="597"/>
    <n v="565"/>
    <n v="548"/>
    <n v="96713.169049982695"/>
    <n v="58146.970078797996"/>
    <n v="38566.198971184698"/>
    <n v="57069.906449280097"/>
    <n v="38050.463253626498"/>
    <n v="7.5539857281228195E-2"/>
    <n v="1.16620656335726E-2"/>
    <n v="1.7785172143971899"/>
    <n v="5.0044247787610603"/>
    <n v="1046"/>
    <n v="4.0558833148338165"/>
    <n v="598"/>
    <n v="0"/>
    <n v="0"/>
    <n v="35.461584840295622"/>
    <n v="1412"/>
    <n v="0"/>
  </r>
  <r>
    <s v="North Coast"/>
    <x v="598"/>
    <n v="38"/>
    <n v="48.409434414277897"/>
    <n v="64"/>
    <n v="62.824669999999998"/>
    <n v="11"/>
    <n v="6.0185714325846399E-5"/>
    <n v="372.32903369481801"/>
    <n v="0.227067206054925"/>
    <n v="5.6690932852881204"/>
    <n v="35.186586856841998"/>
    <n v="5.3602712183159602E-2"/>
    <n v="5.47666942463679"/>
    <n v="59.747085311196003"/>
    <n v="1.21661303260109"/>
    <n v="1.79374876668646E-2"/>
    <n v="3.20590648098831E-5"/>
    <n v="0.59375"/>
    <n v="0.77054818233022104"/>
    <s v="{CC976BA1-8774-4271-B2E6-D5339363F132}"/>
    <n v="42821102"/>
    <s v="CLOVERDALE 1102"/>
    <n v="262"/>
    <n v="38.797667656385002"/>
    <n v="-122.990973583827"/>
    <x v="598"/>
    <n v="108"/>
    <n v="96"/>
    <n v="21879.625083066199"/>
    <n v="9248.1499332958392"/>
    <n v="12631.4751497704"/>
    <n v="947.91562175156901"/>
    <n v="1778.12397938493"/>
    <n v="3.5264971290871401E-4"/>
    <n v="6.6204285758431005E-4"/>
    <n v="1.2739324845862601"/>
    <n v="5.8181818181818103"/>
    <n v="2441"/>
    <n v="0.19731236433551061"/>
    <n v="599"/>
    <n v="0"/>
    <n v="0"/>
    <n v="0.58900727780339424"/>
    <n v="1405"/>
    <n v="0"/>
  </r>
  <r>
    <s v="Central Valley"/>
    <x v="599"/>
    <n v="1075"/>
    <n v="1508.6023753249201"/>
    <n v="2719"/>
    <n v="2280.5468999999998"/>
    <n v="369"/>
    <n v="6.3030582944757798E-5"/>
    <n v="285.86641518052602"/>
    <n v="6.3441162205522597"/>
    <n v="74.155069488984196"/>
    <n v="519.86380548247496"/>
    <n v="10.022662403107599"/>
    <n v="7.8083555470536199"/>
    <n v="106.93772600253899"/>
    <n v="1.2928867772988799"/>
    <n v="1.79049523553859E-2"/>
    <n v="2.16875816053114E-4"/>
    <n v="0.39536594336152903"/>
    <n v="0.66150904060015203"/>
    <s v="{A6A3BCCC-F462-4ECA-85D9-4927341E1902}"/>
    <n v="252531103"/>
    <s v="SAN JOAQUIN #3 1103"/>
    <s v="circuit_breaker"/>
    <n v="37.253870679768703"/>
    <n v="-119.51943377433"/>
    <x v="599"/>
    <n v="408"/>
    <n v="451"/>
    <n v="70440.3232174203"/>
    <n v="45356.653488775897"/>
    <n v="25083.669728644301"/>
    <n v="45356.653488775897"/>
    <n v="25083.669728644301"/>
    <n v="8.0027176123599206E-2"/>
    <n v="2.3258285106615598E-2"/>
    <n v="1.4033510468138799"/>
    <n v="7.3685636856368504"/>
    <n v="1353"/>
    <n v="6.6069274191373966"/>
    <n v="600"/>
    <n v="0"/>
    <n v="0"/>
    <n v="28.18330913497417"/>
    <n v="113"/>
    <n v="0"/>
  </r>
  <r>
    <s v="Central Coast"/>
    <x v="600"/>
    <n v="109"/>
    <n v="162.34905793651299"/>
    <n v="533"/>
    <n v="440.19824"/>
    <n v="92"/>
    <n v="2.1254225307727501E-4"/>
    <n v="73.661450015729102"/>
    <n v="1.5415327589760199"/>
    <n v="564.43034705268701"/>
    <n v="3468.54966106554"/>
    <n v="15.187330083907501"/>
    <n v="6.0420353615393196"/>
    <n v="356.21666903379702"/>
    <n v="1.2859513344972"/>
    <n v="1.7835229526127899E-2"/>
    <n v="3.5146433528979702E-4"/>
    <n v="0.20450281425891101"/>
    <n v="0.36880896463771401"/>
    <s v="{CDC11A25-DBD9-42BE-AA95-70647385571E}"/>
    <n v="182721101"/>
    <s v="SANTA YNEZ 1101"/>
    <s v="Y52"/>
    <n v="34.598077057291398"/>
    <n v="-120.02963523968199"/>
    <x v="600"/>
    <n v="209"/>
    <n v="161"/>
    <n v="44112.511959577801"/>
    <n v="38825.6097761001"/>
    <n v="5286.9021834777404"/>
    <n v="36116.113482607499"/>
    <n v="4717.4034440364403"/>
    <n v="3.2334718846661302E-2"/>
    <n v="1.9553887283109299E-2"/>
    <n v="1.48944089850012"/>
    <n v="5.7934782608695601"/>
    <n v="1011"/>
    <n v="1.6408411164037666"/>
    <n v="601"/>
    <n v="0"/>
    <n v="0"/>
    <n v="22.441505550801306"/>
    <n v="710"/>
    <n v="0"/>
  </r>
  <r>
    <s v="Sierra"/>
    <x v="601"/>
    <n v="1225"/>
    <n v="2001.1534825418601"/>
    <n v="4418"/>
    <n v="3254.3564000000001"/>
    <n v="597"/>
    <n v="6.54069555129836E-5"/>
    <n v="378.74881367973398"/>
    <n v="19.2778495826891"/>
    <n v="382.91967247050002"/>
    <n v="3858.7427805943398"/>
    <n v="250.951611461455"/>
    <n v="8.8167385681122106"/>
    <n v="198.31564209978501"/>
    <n v="1.29382902733245"/>
    <n v="1.7739425738076402E-2"/>
    <n v="6.8651180166670698E-4"/>
    <n v="0.27727478497057401"/>
    <n v="0.61491527316384698"/>
    <s v="{5AF8F290-EBD8-4203-A9EE-DEB7B6BE68A5}"/>
    <n v="152031103"/>
    <s v="GRASS VALLEY 1103"/>
    <n v="2180"/>
    <n v="39.152397674568697"/>
    <n v="-121.07745106735899"/>
    <x v="601"/>
    <n v="632"/>
    <n v="552"/>
    <n v="117192.05266494201"/>
    <n v="70305.795700735107"/>
    <n v="46886.256964207299"/>
    <n v="70305.795700735107"/>
    <n v="46886.256964207299"/>
    <n v="0.40984754559502401"/>
    <n v="3.9047952441251199E-2"/>
    <n v="1.6335946796260099"/>
    <n v="7.4003350083752002"/>
    <n v="577"/>
    <n v="10.590437165631611"/>
    <n v="602"/>
    <n v="0"/>
    <n v="0"/>
    <n v="43.685982580361475"/>
    <n v="1479"/>
    <n v="0"/>
  </r>
  <r>
    <s v="Bay Area"/>
    <x v="602"/>
    <n v="0"/>
    <n v="0"/>
    <n v="2"/>
    <n v="0.9114717"/>
    <n v="1"/>
    <n v="2.1189938706811501E-5"/>
    <n v="836.941300181016"/>
    <m/>
    <m/>
    <m/>
    <m/>
    <n v="16.4402656555175"/>
    <n v="730.77453613281205"/>
    <n v="1.5774335861205999"/>
    <n v="1.7734734852034799E-2"/>
    <n v="2.1189938706811501E-5"/>
    <n v="0"/>
    <n v="0"/>
    <s v="{7B2B399A-3CEE-4766-BF6E-D0BC89205982}"/>
    <n v="14652106"/>
    <s v="TIDEWATER 2106"/>
    <n v="57926"/>
    <n v="38.033469558472099"/>
    <n v="-122.073131523638"/>
    <x v="602"/>
    <n v="197"/>
    <n v="278"/>
    <n v="29296.937974943099"/>
    <n v="18927.228324697699"/>
    <n v="10369.709650245301"/>
    <n v="0"/>
    <n v="12.9316341421387"/>
    <n v="2.1189938706811501E-5"/>
    <n v="2.1189938706811501E-5"/>
    <m/>
    <n v="2"/>
    <n v="2584"/>
    <n v="1.7734734852034799E-2"/>
    <n v="603"/>
    <n v="0"/>
    <n v="0"/>
    <n v="0"/>
    <n v="2254"/>
    <n v="0"/>
  </r>
  <r>
    <s v="North Coast"/>
    <x v="603"/>
    <n v="77"/>
    <n v="156.69743184433401"/>
    <n v="394"/>
    <n v="244.25693999999999"/>
    <n v="84"/>
    <n v="3.7567553449878701E-5"/>
    <n v="528.40122596036701"/>
    <n v="7.5497481879234902"/>
    <n v="8.9765105673836292"/>
    <n v="23.020635804167799"/>
    <n v="1.60193306278742"/>
    <n v="8.6449905553214297"/>
    <n v="192.890635996751"/>
    <n v="0.86612410204754997"/>
    <n v="1.7678344590541399E-2"/>
    <n v="1.1733275233352499E-4"/>
    <n v="0.195431472081218"/>
    <n v="0.64152703329846705"/>
    <s v="{D71C2E21-7CE4-4721-8677-0076FC6B52D7}"/>
    <n v="43361102"/>
    <s v="HIGHLANDS 1102"/>
    <n v="75140"/>
    <n v="38.954300103683202"/>
    <n v="-122.61028458974999"/>
    <x v="603"/>
    <n v="527"/>
    <n v="1901"/>
    <n v="120117.063729848"/>
    <n v="32224.283229439901"/>
    <n v="87892.780500409004"/>
    <n v="13187.2724240152"/>
    <n v="35318.525331406898"/>
    <n v="9.85595119601612E-3"/>
    <n v="3.1556744897898101E-3"/>
    <n v="2.03503158239395"/>
    <n v="4.6904761904761898"/>
    <n v="1759"/>
    <n v="1.4849809456054774"/>
    <n v="604"/>
    <n v="0"/>
    <n v="0"/>
    <n v="8.1941886533827493"/>
    <n v="1951"/>
    <n v="0"/>
  </r>
  <r>
    <s v="North Coast"/>
    <x v="604"/>
    <n v="2965"/>
    <n v="3824.3683336020799"/>
    <n v="4584"/>
    <n v="4675.8285999999998"/>
    <n v="427"/>
    <n v="1.3602128364525399E-4"/>
    <n v="137.70461318137299"/>
    <n v="60.966383572180298"/>
    <n v="1702.15637115549"/>
    <n v="34665.659226551703"/>
    <n v="3108.70839877559"/>
    <n v="3.30450145546261"/>
    <n v="104.07220379427601"/>
    <n v="1.1976850214272501"/>
    <n v="1.7676299319566501E-2"/>
    <n v="4.3275666371139099E-3"/>
    <n v="0.64681500872600295"/>
    <n v="0.81790173462288995"/>
    <s v="{CB616978-006D-49B9-885E-104BFB9EEDAF}"/>
    <n v="43311102"/>
    <s v="KONOCTI 1102"/>
    <s v="circuit_breaker"/>
    <n v="38.932436326083703"/>
    <n v="-122.741000014363"/>
    <x v="604"/>
    <n v="592"/>
    <n v="642"/>
    <n v="121536.355866254"/>
    <n v="66951.8529284658"/>
    <n v="54584.502937787896"/>
    <n v="52446.762785958701"/>
    <n v="38572.996173133499"/>
    <n v="1.8478709540476399"/>
    <n v="5.8081088116523398E-2"/>
    <n v="1.28983754927557"/>
    <n v="10.735362997657999"/>
    <n v="51"/>
    <n v="7.5477798094548962"/>
    <n v="605"/>
    <n v="0"/>
    <n v="0"/>
    <n v="32.588897439073946"/>
    <n v="2588"/>
    <n v="0"/>
  </r>
  <r>
    <s v="Bay Area"/>
    <x v="605"/>
    <n v="111"/>
    <n v="203.65591419718899"/>
    <n v="589"/>
    <n v="506.22366"/>
    <n v="100"/>
    <n v="5.8263656901544798E-5"/>
    <n v="369.18497707538199"/>
    <n v="3.8886022981747699"/>
    <n v="176.178880547235"/>
    <n v="2233.9490913047898"/>
    <n v="24.368802147374002"/>
    <n v="1.6863053000438899"/>
    <n v="131.24251368522599"/>
    <n v="1.24634956121444"/>
    <n v="1.75538833424865E-2"/>
    <n v="1.3435841815194699E-4"/>
    <n v="0.18845500848896399"/>
    <n v="0.402304216396138"/>
    <s v="{72A0B7D1-514D-4E97-9F9E-307ABD8141BA}"/>
    <n v="42021112"/>
    <s v="NAPA 1112"/>
    <n v="1723"/>
    <n v="38.297213203621297"/>
    <n v="-122.228336110371"/>
    <x v="605"/>
    <n v="128"/>
    <n v="127"/>
    <n v="32676.169115803401"/>
    <n v="18404.5570217268"/>
    <n v="14271.6120940766"/>
    <n v="15407.079187093101"/>
    <n v="11764.9153371297"/>
    <n v="1.34358418151947E-2"/>
    <n v="5.8263656901544796E-3"/>
    <n v="1.8347379657404399"/>
    <n v="5.89"/>
    <n v="1675"/>
    <n v="1.75538833424865"/>
    <n v="606"/>
    <n v="0"/>
    <n v="0"/>
    <n v="9.5735122015632275"/>
    <n v="2348"/>
    <n v="0"/>
  </r>
  <r>
    <s v="Central Valley"/>
    <x v="606"/>
    <n v="0"/>
    <n v="0"/>
    <n v="40"/>
    <n v="10.686522"/>
    <n v="18"/>
    <n v="1.55890488713339E-5"/>
    <n v="1033.3453001649"/>
    <n v="19.4719128593159"/>
    <n v="2108.77277534116"/>
    <n v="13318.6240103461"/>
    <n v="1070.3202244935301"/>
    <n v="14.3698375059498"/>
    <n v="1030.76940822601"/>
    <n v="1.8080137570699"/>
    <n v="1.7547305895199001E-2"/>
    <n v="2.0791383959761699E-4"/>
    <n v="0"/>
    <n v="0"/>
    <s v="{755777FC-6215-430E-868E-B21D92A14A1A}"/>
    <n v="252941107"/>
    <s v="TIVY VALLEY 1107"/>
    <n v="7380"/>
    <n v="36.705056928595504"/>
    <n v="-119.375105914131"/>
    <x v="606"/>
    <n v="309"/>
    <n v="293"/>
    <n v="62776.042618191299"/>
    <n v="45102.103088960997"/>
    <n v="17673.939529230302"/>
    <n v="18290.2185845526"/>
    <n v="8734.3586926873304"/>
    <n v="3.7424491127571102E-3"/>
    <n v="2.8060287968401099E-4"/>
    <m/>
    <n v="2.2222222222222201"/>
    <n v="1387"/>
    <n v="0.31585150611358204"/>
    <n v="607"/>
    <n v="0"/>
    <n v="0"/>
    <n v="11.365011412102033"/>
    <n v="798"/>
    <n v="0"/>
  </r>
  <r>
    <s v="North Coast"/>
    <x v="607"/>
    <n v="19"/>
    <n v="29.441018116221102"/>
    <n v="20"/>
    <n v="29.86805"/>
    <n v="3"/>
    <n v="1.04947692307177E-4"/>
    <n v="166.98588603152001"/>
    <n v="0.78051918745040805"/>
    <n v="3311.23168945312"/>
    <n v="51560.26953125"/>
    <n v="40.243782043457003"/>
    <n v="1.8893805742263701"/>
    <n v="127.898231506347"/>
    <n v="1.0530973672866799"/>
    <n v="1.7524783386877501E-2"/>
    <n v="9.5639246865175597E-5"/>
    <n v="0.95"/>
    <n v="0.98570273215789905"/>
    <s v="{5598BC99-B84D-494C-B070-C710E85A4555}"/>
    <n v="48011146"/>
    <s v="CALPINE 1146"/>
    <n v="400"/>
    <n v="38.826569082696899"/>
    <n v="-122.804305112525"/>
    <x v="607"/>
    <n v="9"/>
    <n v="0"/>
    <n v="5057.3021149425103"/>
    <n v="5057.3021149425103"/>
    <n v="0"/>
    <n v="5057.3021149425103"/>
    <n v="0"/>
    <n v="2.8691774059552699E-4"/>
    <n v="3.1484307692153298E-4"/>
    <n v="1.5495272692747899"/>
    <n v="6.6666666666666599"/>
    <n v="1876"/>
    <n v="5.2574350160632499E-2"/>
    <n v="608"/>
    <n v="0"/>
    <n v="0"/>
    <n v="3.1424608724639427"/>
    <n v="228"/>
    <n v="0"/>
  </r>
  <r>
    <s v="Central Coast"/>
    <x v="608"/>
    <n v="232"/>
    <n v="375.94655674890402"/>
    <n v="499"/>
    <n v="509.21602999999999"/>
    <n v="82"/>
    <n v="4.5196086908041099E-5"/>
    <n v="423.84007398829499"/>
    <n v="3.8645358121643398"/>
    <n v="553.28574703136997"/>
    <n v="2738.94487758477"/>
    <n v="7.7455416747679298"/>
    <n v="25.385414318885701"/>
    <n v="204.269503837315"/>
    <n v="1.1329592059298199"/>
    <n v="1.7524622165642101E-2"/>
    <n v="8.9596333391150096E-5"/>
    <n v="0.46492985971943801"/>
    <n v="0.73828499437330997"/>
    <s v="{1D2DA1C9-B2A9-4713-BA25-DD6CA0F657BB}"/>
    <n v="182541103"/>
    <s v="ATASCADERO 1103"/>
    <s v="A18"/>
    <n v="35.448930074463597"/>
    <n v="-120.649100962875"/>
    <x v="608"/>
    <n v="287"/>
    <n v="273"/>
    <n v="43891.822438561903"/>
    <n v="29119.055595785499"/>
    <n v="14772.7668427764"/>
    <n v="12533.7224979448"/>
    <n v="3539.2794738938701"/>
    <n v="7.3468993380742999E-3"/>
    <n v="3.70607912645937E-3"/>
    <n v="1.6204592963314799"/>
    <n v="6.08536585365853"/>
    <n v="1911"/>
    <n v="1.4370190175826523"/>
    <n v="609"/>
    <n v="0"/>
    <n v="0"/>
    <n v="7.7880916822704584"/>
    <n v="1953"/>
    <n v="0"/>
  </r>
  <r>
    <s v="Sierra"/>
    <x v="609"/>
    <n v="624"/>
    <n v="1077.4351630169699"/>
    <n v="1980"/>
    <n v="1605.7565"/>
    <n v="290"/>
    <n v="7.0624776877782001E-5"/>
    <n v="279.32368172429"/>
    <n v="14.147212030081199"/>
    <n v="454.61747225008497"/>
    <n v="4562.9398544304504"/>
    <n v="112.35811786317601"/>
    <n v="8.5463152059321708"/>
    <n v="136.52097043821499"/>
    <n v="1.2565608756295501"/>
    <n v="1.7438265695625298E-2"/>
    <n v="4.9751398446308396E-4"/>
    <n v="0.31515151515151502"/>
    <n v="0.67098291884849004"/>
    <s v="{0BE1E4C9-DDDF-49C0-980B-2AA7763D326F}"/>
    <n v="152282101"/>
    <s v="MOUNTAIN QUARRIES 2101"/>
    <n v="51584"/>
    <n v="38.841495469994797"/>
    <n v="-121.015469340415"/>
    <x v="609"/>
    <n v="315"/>
    <n v="288"/>
    <n v="56156.433665401702"/>
    <n v="35042.676720146999"/>
    <n v="21113.756945254801"/>
    <n v="35042.676720146999"/>
    <n v="21113.756945254801"/>
    <n v="0.14427905549429401"/>
    <n v="2.0481185294556701E-2"/>
    <n v="1.7266589150913001"/>
    <n v="6.8275862068965498"/>
    <n v="792"/>
    <n v="5.0570970517313363"/>
    <n v="610"/>
    <n v="0"/>
    <n v="0"/>
    <n v="21.77450307627446"/>
    <n v="556"/>
    <n v="0"/>
  </r>
  <r>
    <s v="North Coast"/>
    <x v="610"/>
    <n v="583"/>
    <n v="903.30944155240195"/>
    <n v="1208"/>
    <n v="1254.7621999999999"/>
    <n v="67"/>
    <n v="1.6988118968855299E-4"/>
    <n v="95.199174121819496"/>
    <n v="9.4770189523464001"/>
    <n v="51.933737519383399"/>
    <n v="526.72555336439098"/>
    <n v="20.2319738197296"/>
    <n v="1.9564413153337401"/>
    <n v="26.900968235993702"/>
    <n v="1.1698586816218299"/>
    <n v="1.74087491189127E-2"/>
    <n v="1.06745304065247E-3"/>
    <n v="0.48261589403973498"/>
    <n v="0.71990488436021605"/>
    <s v="{2864C93C-BF52-4E0B-A5D1-FA5019DBF7C4}"/>
    <n v="42811112"/>
    <s v="MONTE RIO 1112"/>
    <n v="5040"/>
    <n v="38.432213024175297"/>
    <n v="-122.96697571100199"/>
    <x v="610"/>
    <n v="78"/>
    <n v="304"/>
    <n v="20180.492852153999"/>
    <n v="6507.7866040039298"/>
    <n v="13672.7062481501"/>
    <n v="6507.7866040039298"/>
    <n v="13672.7062481501"/>
    <n v="7.1519353723715498E-2"/>
    <n v="1.1382039709133001E-2"/>
    <n v="1.5494158517193799"/>
    <n v="18.0298507462686"/>
    <n v="377"/>
    <n v="1.1663861909671509"/>
    <n v="611"/>
    <n v="0"/>
    <n v="0"/>
    <n v="4.0437498699165255"/>
    <n v="2060"/>
    <n v="0"/>
  </r>
  <r>
    <s v="Bay Area"/>
    <x v="611"/>
    <n v="293"/>
    <n v="511.730896066188"/>
    <n v="805"/>
    <n v="783.90026999999998"/>
    <n v="38"/>
    <n v="1.42719377005337E-4"/>
    <n v="114.57317701738"/>
    <n v="0.374981519382666"/>
    <n v="0.13914863469407801"/>
    <n v="2.0759443524344902E-3"/>
    <n v="1.2704720615149801E-6"/>
    <n v="1.0647997231663799"/>
    <n v="5.6075453430806297"/>
    <n v="0.96524219450197701"/>
    <n v="1.7404908123247499E-2"/>
    <n v="1.03325881265223E-4"/>
    <n v="0.36397515527950303"/>
    <n v="0.65280102149944397"/>
    <s v="{7808A995-1603-4DBC-94EF-C3DF7EAAE7DD}"/>
    <n v="43091103"/>
    <s v="GREENBRAE 1103"/>
    <n v="1260"/>
    <n v="37.934539755337497"/>
    <n v="-122.537494988546"/>
    <x v="611"/>
    <n v="88"/>
    <n v="420"/>
    <n v="21867.1499348656"/>
    <n v="4352.5217930659501"/>
    <n v="17514.6281417996"/>
    <n v="4080.5899423344499"/>
    <n v="16590.2884846251"/>
    <n v="3.9263834880784998E-3"/>
    <n v="5.4233363262028399E-3"/>
    <n v="1.7465218295774301"/>
    <n v="21.184210526315699"/>
    <n v="1839"/>
    <n v="0.66138650868340498"/>
    <n v="612"/>
    <n v="0"/>
    <n v="0"/>
    <n v="2.5355602530582995"/>
    <n v="1296"/>
    <n v="0"/>
  </r>
  <r>
    <s v="North Coast"/>
    <x v="612"/>
    <n v="1016"/>
    <n v="1659.5450260154601"/>
    <n v="1142"/>
    <n v="1721.912"/>
    <n v="99"/>
    <n v="1.7268556183982499E-4"/>
    <n v="101.049432694559"/>
    <n v="3.46288608991336"/>
    <n v="599.10422946330903"/>
    <n v="7899.6578400745602"/>
    <n v="63.174905959262098"/>
    <n v="1.0451640232720101"/>
    <n v="53.5343365491076"/>
    <n v="1.1720076847558001"/>
    <n v="1.7383427212875099E-2"/>
    <n v="3.46141056166798E-4"/>
    <n v="0.88966725043782802"/>
    <n v="0.96378040123476405"/>
    <s v="{FC8DA5F1-E256-452E-840A-DB2CC55A41C4}"/>
    <n v="192461101"/>
    <s v="BRIDGEVILLE 1101"/>
    <s v="circuit_breaker"/>
    <n v="40.479559120255701"/>
    <n v="-123.77980175370099"/>
    <x v="612"/>
    <n v="69"/>
    <n v="34"/>
    <n v="16439.5653306696"/>
    <n v="13703.3240972352"/>
    <n v="2736.2412334343799"/>
    <n v="13703.3240972352"/>
    <n v="2736.2412334343799"/>
    <n v="3.4267964560513002E-2"/>
    <n v="1.70958706221426E-2"/>
    <n v="1.63341045867663"/>
    <n v="11.535353535353501"/>
    <n v="1020"/>
    <n v="1.7209592940746348"/>
    <n v="613"/>
    <n v="0"/>
    <n v="0"/>
    <n v="8.5148481976231327"/>
    <n v="1758"/>
    <n v="0"/>
  </r>
  <r>
    <s v="North Valley"/>
    <x v="613"/>
    <n v="0"/>
    <n v="0"/>
    <n v="10"/>
    <n v="2.1340979999999998"/>
    <n v="6"/>
    <n v="2.0752402633661401E-5"/>
    <n v="841.91206625582595"/>
    <n v="0"/>
    <n v="34.392439019679998"/>
    <n v="56.529071617126398"/>
    <n v="0"/>
    <n v="8.0269174575805593"/>
    <n v="1930.1144612630201"/>
    <n v="1.73008851210276"/>
    <n v="1.7356200642387701E-2"/>
    <n v="3.57772175145025E-6"/>
    <n v="0"/>
    <n v="0"/>
    <s v="{4FE71C2A-D73C-4875-8301-3BC6248AF0F6}"/>
    <n v="103531103"/>
    <s v="RAWSON 1103"/>
    <n v="85334"/>
    <n v="40.185154972997204"/>
    <n v="-122.178950917652"/>
    <x v="613"/>
    <n v="104"/>
    <n v="197"/>
    <n v="26101.911599355"/>
    <n v="15285.846821388401"/>
    <n v="10816.0647779665"/>
    <n v="3724.4140870298002"/>
    <n v="71.992051557126004"/>
    <n v="2.14663305087015E-5"/>
    <n v="1.2451441580196799E-4"/>
    <m/>
    <n v="1.6666666666666601"/>
    <n v="2858"/>
    <n v="0.1041372038543262"/>
    <n v="614"/>
    <n v="0"/>
    <n v="0"/>
    <n v="2.3142429056717941"/>
    <n v="2349"/>
    <n v="0"/>
  </r>
  <r>
    <s v="Sierra"/>
    <x v="614"/>
    <n v="87"/>
    <n v="166.17409673956899"/>
    <n v="321"/>
    <n v="266.89037999999999"/>
    <n v="56"/>
    <n v="6.2008585473449703E-5"/>
    <n v="271.738514687303"/>
    <n v="11.8227187078861"/>
    <n v="448.518759391137"/>
    <n v="4370.8753229379599"/>
    <n v="82.842628404118102"/>
    <n v="8.6859591805509098"/>
    <n v="111.16742138165399"/>
    <n v="1.2780894424234099"/>
    <n v="1.7333636255237098E-2"/>
    <n v="4.1825113878094303E-4"/>
    <n v="0.27102803738317699"/>
    <n v="0.62263052045748601"/>
    <s v="{FE7E7A2D-4697-4EEC-AD93-CC71825AA942}"/>
    <n v="152691109"/>
    <s v="HIGGINS 1109"/>
    <n v="7863"/>
    <n v="39.0915928392076"/>
    <n v="-121.177167709317"/>
    <x v="614"/>
    <n v="56"/>
    <n v="39"/>
    <n v="10090.202755623501"/>
    <n v="6799.2946782748304"/>
    <n v="3290.9080773487399"/>
    <n v="6799.2946782748304"/>
    <n v="3290.9080773487399"/>
    <n v="2.3422063771732799E-2"/>
    <n v="3.4724807865131801E-3"/>
    <n v="1.9100470889605601"/>
    <n v="5.7321428571428497"/>
    <n v="913"/>
    <n v="0.97068363029327753"/>
    <n v="615"/>
    <n v="0"/>
    <n v="0"/>
    <n v="4.2248845335343095"/>
    <n v="1964"/>
    <n v="0"/>
  </r>
  <r>
    <s v="Sierra"/>
    <x v="615"/>
    <n v="235"/>
    <n v="443.74434501322202"/>
    <n v="1334"/>
    <n v="887.12054000000001"/>
    <n v="206"/>
    <n v="5.9751228716388803E-5"/>
    <n v="308.30814058591397"/>
    <n v="4.8110748191288302"/>
    <n v="144.98807526492399"/>
    <n v="1017.45939789331"/>
    <n v="16.250495696714498"/>
    <n v="8.74888306243116"/>
    <n v="358.55938799363201"/>
    <n v="1.39817638767575"/>
    <n v="1.7267220550425001E-2"/>
    <n v="1.3861501409147601E-4"/>
    <n v="0.17616191904047901"/>
    <n v="0.50020749468331105"/>
    <s v="{762F5F25-9174-4408-84A6-399ADE39F207}"/>
    <n v="153652109"/>
    <s v="SHINGLE SPRINGS 2109"/>
    <n v="85766"/>
    <n v="38.802569437801601"/>
    <n v="-120.906506443685"/>
    <x v="615"/>
    <n v="251"/>
    <n v="238"/>
    <n v="38300.059793153101"/>
    <n v="29469.330039542001"/>
    <n v="8830.72975361108"/>
    <n v="29469.330039542001"/>
    <n v="8830.72975361108"/>
    <n v="2.8554692902844101E-2"/>
    <n v="1.2308753115576099E-2"/>
    <n v="1.8882738085669"/>
    <n v="6.4757281553397998"/>
    <n v="1638"/>
    <n v="3.5570474333875501"/>
    <n v="616"/>
    <n v="0"/>
    <n v="0"/>
    <n v="18.311387076000251"/>
    <n v="1428"/>
    <n v="0"/>
  </r>
  <r>
    <s v="North Coast"/>
    <x v="616"/>
    <n v="848"/>
    <n v="1105.93927249637"/>
    <n v="1448"/>
    <n v="1377.9467"/>
    <n v="197"/>
    <n v="1.2770100712550399E-4"/>
    <n v="125.48142206151999"/>
    <n v="8.1627044796091095"/>
    <n v="2198.0984370646102"/>
    <n v="48189.593255154999"/>
    <n v="787.352165979294"/>
    <n v="0.75534567617938897"/>
    <n v="158.13493434547701"/>
    <n v="1.30637661938739"/>
    <n v="1.7151192262963199E-2"/>
    <n v="6.2723518061356303E-4"/>
    <n v="0.58563535911602205"/>
    <n v="0.80259948254449098"/>
    <s v="{71012A72-9F3A-4416-A409-5A697A15AF1C}"/>
    <n v="42681102"/>
    <s v="LAYTONVILLE 1102"/>
    <n v="2502"/>
    <n v="39.566535185295699"/>
    <n v="-123.398298463553"/>
    <x v="616"/>
    <n v="89"/>
    <n v="56"/>
    <n v="31795.347000620801"/>
    <n v="27326.536318406299"/>
    <n v="4468.8106822145201"/>
    <n v="27326.536318406299"/>
    <n v="4468.8106822145201"/>
    <n v="0.123565330580872"/>
    <n v="2.51570984037243E-2"/>
    <n v="1.30417367039666"/>
    <n v="7.3502538071065899"/>
    <n v="644"/>
    <n v="3.37878487580375"/>
    <n v="617"/>
    <n v="0"/>
    <n v="0"/>
    <n v="16.979917198704442"/>
    <n v="983"/>
    <n v="0"/>
  </r>
  <r>
    <s v="North Coast"/>
    <x v="617"/>
    <n v="992"/>
    <n v="1534.42913962739"/>
    <n v="1569"/>
    <n v="1825.5927999999999"/>
    <n v="159"/>
    <n v="3.2112016416712698E-4"/>
    <n v="48.2097495098064"/>
    <n v="5.5477682026900297"/>
    <n v="39.599696102950197"/>
    <n v="218.19208834816999"/>
    <n v="1.18776087181659"/>
    <n v="1.3595907737672901"/>
    <n v="17.220356731269199"/>
    <n v="1.06670562876095"/>
    <n v="1.7082363682180801E-2"/>
    <n v="9.4805604114620598E-4"/>
    <n v="0.63224984066284196"/>
    <n v="0.84051008634205904"/>
    <s v="{76599403-EF2F-43B7-895E-85F706D26E36}"/>
    <n v="192221102"/>
    <s v="GARBERVILLE 1102"/>
    <s v="circuit_breaker"/>
    <n v="40.103018076068999"/>
    <n v="-123.792922009466"/>
    <x v="617"/>
    <n v="392"/>
    <n v="856"/>
    <n v="49878.461678827298"/>
    <n v="26078.757854810399"/>
    <n v="23799.7038240168"/>
    <n v="17301.626255212501"/>
    <n v="9858.6942755726905"/>
    <n v="0.150740910542246"/>
    <n v="5.1058106102573199E-2"/>
    <n v="1.5468035681727701"/>
    <n v="9.8679245283018808"/>
    <n v="434"/>
    <n v="2.7160958254667475"/>
    <n v="618"/>
    <n v="0"/>
    <n v="0"/>
    <n v="10.750728807827647"/>
    <n v="1655"/>
    <n v="0"/>
  </r>
  <r>
    <s v="North Coast"/>
    <x v="618"/>
    <n v="1094"/>
    <n v="1789.6024763322"/>
    <n v="1276"/>
    <n v="1879.1242999999999"/>
    <n v="139"/>
    <n v="3.0072275736568499E-4"/>
    <n v="59.572033545724402"/>
    <n v="1.93620419333728"/>
    <n v="66.258544312993706"/>
    <n v="499.32073297450501"/>
    <n v="1.6456531086666699"/>
    <n v="9.9525690386942797E-2"/>
    <n v="11.4099064550275"/>
    <n v="1.0226013891988499"/>
    <n v="1.7010541640935E-2"/>
    <n v="4.2399103613203402E-4"/>
    <n v="0.85736677115987403"/>
    <n v="0.952359834423669"/>
    <s v="{270A551E-565A-4C78-BA5D-427CE889B75E}"/>
    <n v="192311141"/>
    <s v="FRUITLAND 1141"/>
    <n v="95324"/>
    <n v="40.284018542000403"/>
    <n v="-123.872308796567"/>
    <x v="618"/>
    <n v="140"/>
    <n v="229"/>
    <n v="20457.735994101899"/>
    <n v="14576.714242951601"/>
    <n v="5881.0217511502497"/>
    <n v="14576.714242951601"/>
    <n v="5881.0217511502497"/>
    <n v="5.8934754022352799E-2"/>
    <n v="4.1800463273830198E-2"/>
    <n v="1.6358340734298"/>
    <n v="9.1798561151079099"/>
    <n v="905"/>
    <n v="2.3644652880899648"/>
    <n v="619"/>
    <n v="0"/>
    <n v="0"/>
    <n v="9.0575475058570785"/>
    <n v="997"/>
    <n v="0"/>
  </r>
  <r>
    <s v="Bay Area"/>
    <x v="619"/>
    <n v="39"/>
    <n v="98.900563859356893"/>
    <n v="101"/>
    <n v="126.74129499999999"/>
    <n v="21"/>
    <n v="1.76362604006066E-5"/>
    <n v="969.98854456331696"/>
    <n v="5.1740602786615302"/>
    <n v="417.09503740524599"/>
    <n v="2003.6284543592201"/>
    <n v="65.729193214435298"/>
    <n v="17.430678343400299"/>
    <n v="1130.18973498117"/>
    <n v="1.44584912913186"/>
    <n v="1.6993646312067599E-2"/>
    <n v="4.4697043687110403E-5"/>
    <n v="0.38613861386138598"/>
    <n v="0.78033417575501596"/>
    <s v="{14A8794B-8A75-4FC8-9957-3059A6D6C76B}"/>
    <n v="14502110"/>
    <s v="VINEYARD 2110"/>
    <s v="circuit_breaker"/>
    <n v="37.670027849168797"/>
    <n v="-121.85484327926901"/>
    <x v="619"/>
    <n v="115"/>
    <n v="60"/>
    <n v="21524.9406541278"/>
    <n v="17792.553073337102"/>
    <n v="3732.3875807907398"/>
    <n v="8669.9032547876504"/>
    <n v="1720.2412679630299"/>
    <n v="9.3863791742931902E-4"/>
    <n v="3.70361468412738E-4"/>
    <n v="2.5359118938296601"/>
    <n v="4.8095238095238004"/>
    <n v="2285"/>
    <n v="0.35686657255341958"/>
    <n v="620"/>
    <n v="0"/>
    <n v="0"/>
    <n v="5.3872264553306568"/>
    <n v="2849"/>
    <n v="0"/>
  </r>
  <r>
    <s v="Sierra"/>
    <x v="620"/>
    <n v="0"/>
    <n v="0"/>
    <n v="8"/>
    <n v="3.3562443000000002"/>
    <n v="4"/>
    <n v="4.6996577111713102E-5"/>
    <n v="360.46856670960102"/>
    <n v="3.1456751748919397E-2"/>
    <n v="24.190184116363501"/>
    <n v="72.396587371826101"/>
    <n v="2.5664845888968501E-3"/>
    <n v="1.80530977249145"/>
    <n v="586.35223388671795"/>
    <n v="1.76548671722412"/>
    <n v="1.6940788791716399E-2"/>
    <n v="2.3019265086077198E-5"/>
    <n v="0"/>
    <n v="0"/>
    <s v="{EAEA950F-88E9-428E-9D1A-43A64741EC71}"/>
    <n v="63172101"/>
    <s v="MADISON 2101"/>
    <n v="7702"/>
    <n v="38.707452724584897"/>
    <n v="-122.049712013274"/>
    <x v="620"/>
    <n v="242"/>
    <n v="275"/>
    <n v="51634.905391059401"/>
    <n v="34431.593893248399"/>
    <n v="17203.311497810999"/>
    <n v="1421.21341986125"/>
    <n v="149.41953829801699"/>
    <n v="9.2077060344308793E-5"/>
    <n v="1.87986308446852E-4"/>
    <m/>
    <n v="2"/>
    <n v="2568"/>
    <n v="6.7763155166865596E-2"/>
    <n v="621"/>
    <n v="0"/>
    <n v="0"/>
    <n v="0.88310080391260481"/>
    <n v="2562"/>
    <n v="0"/>
  </r>
  <r>
    <s v="North Valley"/>
    <x v="621"/>
    <n v="354"/>
    <n v="691.22144348019594"/>
    <n v="1298"/>
    <n v="1032.578"/>
    <n v="201"/>
    <n v="6.5323685630935799E-5"/>
    <n v="304.00461514575801"/>
    <n v="101.88752023240301"/>
    <n v="2491.3239882836701"/>
    <n v="34735.276886196203"/>
    <n v="5451.7663157623101"/>
    <n v="9.7056751651180004"/>
    <n v="98.1117203830931"/>
    <n v="1.31581032513385"/>
    <n v="1.6838836592144801E-2"/>
    <n v="3.1879731347012E-3"/>
    <n v="0.27272727272727199"/>
    <n v="0.669413295188377"/>
    <s v="{112CEC5D-7594-450C-A06E-88C65F1E5892}"/>
    <n v="102911107"/>
    <s v="WYANDOTTE 1107"/>
    <n v="38438"/>
    <n v="39.4933186970012"/>
    <n v="-121.37201694483601"/>
    <x v="621"/>
    <n v="250"/>
    <n v="234"/>
    <n v="43440.849635835002"/>
    <n v="27120.556251098598"/>
    <n v="16320.2933847364"/>
    <n v="27120.556251098598"/>
    <n v="16320.2933847364"/>
    <n v="0.64078260007494203"/>
    <n v="1.31300608118181E-2"/>
    <n v="1.95260294768417"/>
    <n v="6.4577114427860698"/>
    <n v="91"/>
    <n v="3.3846061550211051"/>
    <n v="622"/>
    <n v="0"/>
    <n v="0"/>
    <n v="16.851927158301386"/>
    <n v="365"/>
    <n v="0"/>
  </r>
  <r>
    <s v="Bay Area"/>
    <x v="622"/>
    <n v="85"/>
    <n v="156.17329590747801"/>
    <n v="410"/>
    <n v="336.44799999999998"/>
    <n v="56"/>
    <n v="6.3787065528231297E-5"/>
    <n v="228.913424516991"/>
    <n v="18.408183409138001"/>
    <n v="907.05104708305601"/>
    <n v="14534.620683241899"/>
    <n v="632.97881536704404"/>
    <n v="4.1402496965601996"/>
    <n v="160.520780112062"/>
    <n v="1.18295670832906"/>
    <n v="1.6815653231272501E-2"/>
    <n v="5.5976265731886102E-4"/>
    <n v="0.207317073170731"/>
    <n v="0.46418256852198397"/>
    <s v="{315B41A4-2763-4241-B96A-998B94A74075}"/>
    <n v="43021101"/>
    <s v="WOODACRE 1101"/>
    <n v="91900"/>
    <n v="38.0550999862796"/>
    <n v="-122.69330855902901"/>
    <x v="622"/>
    <n v="116"/>
    <n v="93"/>
    <n v="36682.8095506061"/>
    <n v="22248.603541654698"/>
    <n v="14434.2060089513"/>
    <n v="10288.937993818799"/>
    <n v="10417.8138642348"/>
    <n v="3.1346708809856197E-2"/>
    <n v="3.5720756695809498E-3"/>
    <n v="1.8373328930291499"/>
    <n v="7.3214285714285703"/>
    <n v="724"/>
    <n v="0.94167658095126006"/>
    <n v="623"/>
    <n v="0"/>
    <n v="0"/>
    <n v="6.3932476901571818"/>
    <n v="1980"/>
    <n v="0"/>
  </r>
  <r>
    <s v="North Coast"/>
    <x v="623"/>
    <n v="54"/>
    <n v="86.123476550611301"/>
    <n v="66"/>
    <n v="92.273240000000001"/>
    <n v="13"/>
    <n v="4.2302505775856198E-4"/>
    <n v="42.2492485561405"/>
    <n v="4.2020676391465299"/>
    <n v="50.641715621309601"/>
    <n v="518.36118690882404"/>
    <n v="1.6762784221209499"/>
    <n v="0.450476522629077"/>
    <n v="25.844911309388898"/>
    <n v="1.0447583381946199"/>
    <n v="1.67567127014638E-2"/>
    <n v="1.1026525630418601E-3"/>
    <n v="0.81818181818181801"/>
    <n v="0.93335269637512097"/>
    <s v="{44188CC0-DB48-4329-AD0B-C1A6BD23A8F4}"/>
    <n v="192311142"/>
    <s v="FRUITLAND 1142"/>
    <n v="2006"/>
    <n v="40.223483212581399"/>
    <n v="-123.826259033372"/>
    <x v="623"/>
    <n v="125"/>
    <n v="260"/>
    <n v="20457.999178503302"/>
    <n v="14130.0867242974"/>
    <n v="6327.9124542058498"/>
    <n v="12367.883733217701"/>
    <n v="4734.84982161272"/>
    <n v="1.43344833195442E-2"/>
    <n v="5.49932575086131E-3"/>
    <n v="1.5948791953816901"/>
    <n v="5.0769230769230704"/>
    <n v="360"/>
    <n v="0.2178372651190294"/>
    <n v="624"/>
    <n v="0"/>
    <n v="0"/>
    <n v="7.685044283193216"/>
    <n v="574"/>
    <n v="0"/>
  </r>
  <r>
    <s v="Bay Area"/>
    <x v="624"/>
    <n v="3620"/>
    <n v="7034.1624905242097"/>
    <n v="4591"/>
    <n v="7612.3879999999999"/>
    <n v="207"/>
    <n v="1.18439485713196E-4"/>
    <n v="164.57876263321299"/>
    <n v="1.9928549321445901"/>
    <n v="30.246578494407601"/>
    <n v="215.65776521226701"/>
    <n v="0.59461653659965497"/>
    <n v="0.717070669106744"/>
    <n v="12.2174307859372"/>
    <n v="1.0737890632832101"/>
    <n v="1.6751501073172199E-2"/>
    <n v="1.8342067165086001E-4"/>
    <n v="0.78849923763885799"/>
    <n v="0.92404148617700199"/>
    <s v="{95843233-31DE-4B8A-A7FD-7E8E48EA1CD1}"/>
    <n v="24251101"/>
    <s v="WOODSIDE 1101"/>
    <n v="8974"/>
    <n v="37.3881223193696"/>
    <n v="-122.266938838261"/>
    <x v="624"/>
    <n v="232"/>
    <n v="390"/>
    <n v="42834.226183230203"/>
    <n v="21603.960602802399"/>
    <n v="21230.265580427698"/>
    <n v="21603.960602802399"/>
    <n v="21230.265580427698"/>
    <n v="3.7968079031727997E-2"/>
    <n v="2.45169735426316E-2"/>
    <n v="1.9431388095370701"/>
    <n v="22.178743961352598"/>
    <n v="1470"/>
    <n v="3.4675607221466453"/>
    <n v="625"/>
    <n v="0"/>
    <n v="0"/>
    <n v="13.42407460372393"/>
    <n v="1925"/>
    <n v="0"/>
  </r>
  <r>
    <s v="North Valley"/>
    <x v="625"/>
    <n v="788"/>
    <n v="959.22407333328897"/>
    <n v="1393"/>
    <n v="1280.133"/>
    <n v="130"/>
    <n v="1.29390720114595E-4"/>
    <n v="129.22345573124301"/>
    <n v="34.113558085254098"/>
    <n v="2690.8051058527499"/>
    <n v="57460.152509388201"/>
    <n v="4313.7436604803297"/>
    <n v="0.90697754065577796"/>
    <n v="31.739547602029901"/>
    <n v="1.15097004817082"/>
    <n v="1.6688125321993E-2"/>
    <n v="2.6282075678129599E-3"/>
    <n v="0.56568557071069603"/>
    <n v="0.74931591552718901"/>
    <s v="{96A0A843-7251-461B-B57C-57ECCA82B23A}"/>
    <n v="103271101"/>
    <s v="ANTLER 1101"/>
    <n v="1376"/>
    <n v="40.852376177835801"/>
    <n v="-122.33237997209901"/>
    <x v="625"/>
    <n v="96"/>
    <n v="64"/>
    <n v="18472.832475206302"/>
    <n v="14477.8455235815"/>
    <n v="3994.98695162482"/>
    <n v="14477.8455235815"/>
    <n v="3994.98695162482"/>
    <n v="0.341666983815684"/>
    <n v="1.6820793614897401E-2"/>
    <n v="1.21728943316407"/>
    <n v="10.7153846153846"/>
    <n v="122"/>
    <n v="2.1694562918590901"/>
    <n v="626"/>
    <n v="0"/>
    <n v="0"/>
    <n v="8.9961133508333599"/>
    <n v="769"/>
    <n v="0"/>
  </r>
  <r>
    <s v="Central Valley"/>
    <x v="626"/>
    <n v="14"/>
    <n v="27.8024348940274"/>
    <n v="73"/>
    <n v="47.059722999999998"/>
    <n v="23"/>
    <n v="5.0757394369018401E-5"/>
    <n v="310.40555455043301"/>
    <n v="5.2898899772765304"/>
    <n v="493.22793609852101"/>
    <n v="3326.5358984395002"/>
    <n v="43.045519724430299"/>
    <n v="10.787033390415701"/>
    <n v="222.20466588955799"/>
    <n v="1.23470565028812"/>
    <n v="1.6678332627696101E-2"/>
    <n v="1.27391837059753E-4"/>
    <n v="0.19178082191780799"/>
    <n v="0.59079045052763501"/>
    <s v="{2D2F9EB5-C573-4256-A9F2-6087D93C70C6}"/>
    <n v="163011103"/>
    <s v="MARTELL 1103"/>
    <n v="68192"/>
    <n v="38.358476678017702"/>
    <n v="-120.789902784788"/>
    <x v="626"/>
    <n v="174"/>
    <n v="404"/>
    <n v="25896.582998055601"/>
    <n v="10120.6730630574"/>
    <n v="15775.909934998201"/>
    <n v="3980.4627688140999"/>
    <n v="1526.6957691457601"/>
    <n v="2.9300122523743199E-3"/>
    <n v="1.1674200704874199E-3"/>
    <n v="1.98588820671624"/>
    <n v="3.1739130434782599"/>
    <n v="1708"/>
    <n v="0.38360165043701033"/>
    <n v="627"/>
    <n v="0"/>
    <n v="0"/>
    <n v="2.4733441311207862"/>
    <n v="998"/>
    <n v="0"/>
  </r>
  <r>
    <s v="North Valley"/>
    <x v="627"/>
    <n v="1090"/>
    <n v="1926.4894065237299"/>
    <n v="2240"/>
    <n v="2468.9657999999999"/>
    <n v="212"/>
    <n v="1.00197797067112E-4"/>
    <n v="173.06563594134201"/>
    <n v="122.18788826601499"/>
    <n v="3504.28057259343"/>
    <n v="79526.3484409425"/>
    <n v="20019.870529281299"/>
    <n v="1.5890277948248099"/>
    <n v="27.352831245804101"/>
    <n v="1.0933586595193301"/>
    <n v="1.6625218380863799E-2"/>
    <n v="5.4568595184971798E-3"/>
    <n v="0.48660714285714202"/>
    <n v="0.78028192641399197"/>
    <s v="{342DEF5A-AA53-475D-8D7B-ABE1A3F6B4E9}"/>
    <n v="103221101"/>
    <s v="KANAKA 1101"/>
    <n v="65606"/>
    <n v="39.529081334661598"/>
    <n v="-121.283825488075"/>
    <x v="627"/>
    <n v="245"/>
    <n v="265"/>
    <n v="35314.562769423101"/>
    <n v="20432.789366777899"/>
    <n v="14881.7734026451"/>
    <n v="20432.789366777899"/>
    <n v="14881.7734026451"/>
    <n v="1.1568542179214001"/>
    <n v="2.1241932978227799E-2"/>
    <n v="1.76742147387499"/>
    <n v="10.566037735848999"/>
    <n v="31"/>
    <n v="3.5245462967431256"/>
    <n v="628"/>
    <n v="0"/>
    <n v="0"/>
    <n v="12.69634276162415"/>
    <n v="1224"/>
    <n v="0"/>
  </r>
  <r>
    <s v="Bay Area"/>
    <x v="628"/>
    <n v="0"/>
    <n v="0"/>
    <n v="9"/>
    <n v="4.7411604000000001"/>
    <n v="4"/>
    <n v="3.0815419904683902E-5"/>
    <n v="489.78162231538403"/>
    <n v="3.0017132696229899E-2"/>
    <n v="205.92821943759901"/>
    <n v="2550.2406249046298"/>
    <n v="0.14851845997691199"/>
    <n v="2.3938053091987901"/>
    <n v="267.83600997924799"/>
    <n v="1.39048671722412"/>
    <n v="1.65476765573545E-2"/>
    <n v="1.4472064358450601E-5"/>
    <n v="0"/>
    <n v="0"/>
    <s v="{003177BD-8A4D-4A57-8E37-AC044D50D3EA}"/>
    <n v="42631109"/>
    <s v="PETALUMA C 1109"/>
    <n v="128"/>
    <n v="38.220059565654097"/>
    <n v="-122.64388822384799"/>
    <x v="628"/>
    <n v="361"/>
    <n v="217"/>
    <n v="85484.520328675193"/>
    <n v="60135.589009421798"/>
    <n v="25348.931319253199"/>
    <n v="54365.140383137201"/>
    <n v="24533.386779763001"/>
    <n v="5.7888257433802403E-5"/>
    <n v="1.2326167961873501E-4"/>
    <m/>
    <n v="2.25"/>
    <n v="2715"/>
    <n v="6.6190706229418E-2"/>
    <n v="629"/>
    <n v="0"/>
    <n v="0"/>
    <n v="33.780921645010345"/>
    <n v="2792"/>
    <n v="0"/>
  </r>
  <r>
    <s v="North Coast"/>
    <x v="629"/>
    <n v="2"/>
    <n v="2.5862975321765802"/>
    <n v="23"/>
    <n v="16.011415"/>
    <n v="7"/>
    <n v="3.8208610411467199E-5"/>
    <n v="388.43549055112601"/>
    <n v="10.5292816162109"/>
    <n v="1034.1310577392501"/>
    <n v="5901.8820495605396"/>
    <n v="106.940702199935"/>
    <n v="10.3157396316528"/>
    <n v="701.01528494698596"/>
    <n v="1.69342606408255"/>
    <n v="1.6529041119109002E-2"/>
    <n v="3.1849082863897899E-4"/>
    <n v="8.6956521739130405E-2"/>
    <n v="0.16152835051678999"/>
    <s v="{F573D52A-B881-4B76-BAE1-75A508AA556E}"/>
    <n v="43371102"/>
    <s v="LAKEVILLE 1102"/>
    <n v="280"/>
    <n v="38.254424594955701"/>
    <n v="-122.575414688775"/>
    <x v="629"/>
    <n v="73"/>
    <n v="52"/>
    <n v="26362.826541520099"/>
    <n v="14239.505646522801"/>
    <n v="12123.3208949972"/>
    <n v="3287.3324062832999"/>
    <n v="468.52234229240401"/>
    <n v="2.22943580047285E-3"/>
    <n v="2.6746027288027102E-4"/>
    <n v="1.2931487660882901"/>
    <n v="3.2857142857142798"/>
    <n v="1081"/>
    <n v="0.11570328783376302"/>
    <n v="630"/>
    <n v="0"/>
    <n v="0"/>
    <n v="2.0426530246246601"/>
    <n v="702"/>
    <n v="0"/>
  </r>
  <r>
    <s v="North Valley"/>
    <x v="630"/>
    <n v="103"/>
    <n v="188.36840381682899"/>
    <n v="294"/>
    <n v="257.09692000000001"/>
    <n v="58"/>
    <n v="1.12855334574023E-4"/>
    <n v="157.355901788848"/>
    <n v="37.829869090307803"/>
    <n v="366.057474529991"/>
    <n v="4359.1769215737704"/>
    <n v="780.51082143903602"/>
    <n v="5.4316066554908096"/>
    <n v="52.913064414057203"/>
    <n v="1.06236649587236"/>
    <n v="1.6481761896127201E-2"/>
    <n v="1.88575978451557E-3"/>
    <n v="0.35034013605442099"/>
    <n v="0.73267466997293995"/>
    <s v="{A6F4671E-7001-4E04-8749-D198C4CDD6BE}"/>
    <n v="103441101"/>
    <s v="JESSUP 1101"/>
    <n v="9752"/>
    <n v="40.4804473762483"/>
    <n v="-122.397245192071"/>
    <x v="630"/>
    <n v="58"/>
    <n v="55"/>
    <n v="12215.1989841542"/>
    <n v="6269.3076691284004"/>
    <n v="5945.8913150258604"/>
    <n v="6269.3076691284004"/>
    <n v="5892.5072429192696"/>
    <n v="0.109374067501903"/>
    <n v="6.5456094052933596E-3"/>
    <n v="1.82881945453232"/>
    <n v="5.0689655172413701"/>
    <n v="186"/>
    <n v="0.95594218997537772"/>
    <n v="631"/>
    <n v="0"/>
    <n v="0"/>
    <n v="3.8955659756739833"/>
    <n v="1608"/>
    <n v="0"/>
  </r>
  <r>
    <s v="Bay Area"/>
    <x v="631"/>
    <n v="229"/>
    <n v="359.83714389291799"/>
    <n v="577"/>
    <n v="563.20410000000004"/>
    <n v="83"/>
    <n v="7.4451343388351305E-5"/>
    <n v="213.857904545937"/>
    <n v="13.697305829465501"/>
    <n v="238.18930501752601"/>
    <n v="4171.7900856103897"/>
    <n v="282.40948982952801"/>
    <n v="3.0511781539184502"/>
    <n v="100.81699924296601"/>
    <n v="1.1878665039338201"/>
    <n v="1.64707260441182E-2"/>
    <n v="2.8798826456918701E-4"/>
    <n v="0.39688041594453999"/>
    <n v="0.63891073039883794"/>
    <s v="{829ACA47-635E-4880-92A0-8C929EC179A6}"/>
    <n v="43021101"/>
    <s v="WOODACRE 1101"/>
    <n v="96844"/>
    <n v="38.019234693977097"/>
    <n v="-122.663134992279"/>
    <x v="631"/>
    <n v="109"/>
    <n v="72"/>
    <n v="19763.3608690654"/>
    <n v="9464.5637081309305"/>
    <n v="10298.7971609344"/>
    <n v="9464.5637081309305"/>
    <n v="10298.7971609344"/>
    <n v="2.3903025959242499E-2"/>
    <n v="6.1794615012331598E-3"/>
    <n v="1.5713412397070601"/>
    <n v="6.9518072289156603"/>
    <n v="1154"/>
    <n v="1.3670702616618107"/>
    <n v="632"/>
    <n v="0"/>
    <n v="0"/>
    <n v="5.8810054158850242"/>
    <n v="2637"/>
    <n v="0"/>
  </r>
  <r>
    <s v="Bay Area"/>
    <x v="632"/>
    <n v="56"/>
    <n v="85.780771003257598"/>
    <n v="116"/>
    <n v="118.55853999999999"/>
    <n v="8"/>
    <n v="1.4631867179559701E-4"/>
    <n v="107.06359850500699"/>
    <n v="0.56976252794265703"/>
    <n v="0.21530736982822399"/>
    <n v="8.3338204150398498E-2"/>
    <n v="3.38632727713653E-5"/>
    <n v="0.63993360009044398"/>
    <n v="5.89471795037388"/>
    <n v="0.78069689869880599"/>
    <n v="1.6402305822247099E-2"/>
    <n v="1.2335310202615801E-4"/>
    <n v="0.48275862068965503"/>
    <n v="0.72353093040948802"/>
    <s v="{CF195E6A-F6FE-4BB4-BB47-B64B021C49FD}"/>
    <n v="43091103"/>
    <s v="GREENBRAE 1103"/>
    <n v="56884"/>
    <n v="37.933388563502703"/>
    <n v="-122.531941022491"/>
    <x v="632"/>
    <n v="73"/>
    <n v="274"/>
    <n v="13312.416598542701"/>
    <n v="2392.4896080102999"/>
    <n v="10919.9269905324"/>
    <n v="883.81373538648404"/>
    <n v="3302.4057056185202"/>
    <n v="9.868248162092641E-4"/>
    <n v="1.17054937436478E-3"/>
    <n v="1.5317994822010199"/>
    <n v="14.5"/>
    <n v="1734"/>
    <n v="0.13121844657797679"/>
    <n v="633"/>
    <n v="0"/>
    <n v="0"/>
    <n v="0.54917622457083504"/>
    <n v="2626"/>
    <n v="0"/>
  </r>
  <r>
    <s v="North Coast"/>
    <x v="633"/>
    <n v="145"/>
    <n v="203.049574472953"/>
    <n v="368"/>
    <n v="334.31420000000003"/>
    <n v="50"/>
    <n v="6.8258650971983996E-5"/>
    <n v="270.796995395127"/>
    <n v="8.6051803036709291"/>
    <n v="385.50094412818498"/>
    <n v="4175.0745467919096"/>
    <n v="70.8999940437443"/>
    <n v="3.9302212375402901"/>
    <n v="91.261526854336196"/>
    <n v="1.27570797204971"/>
    <n v="1.6399576275339101E-2"/>
    <n v="3.3501315311346098E-4"/>
    <n v="0.39402173913043398"/>
    <n v="0.60736148514238897"/>
    <s v="{95D38DE9-E8FF-48E8-A441-5433C36DE660}"/>
    <n v="42891102"/>
    <s v="GEYSERVILLE 1102"/>
    <n v="350"/>
    <n v="38.6706490847521"/>
    <n v="-122.811661499964"/>
    <x v="633"/>
    <n v="250"/>
    <n v="216"/>
    <n v="55341.956524057801"/>
    <n v="31239.354832876601"/>
    <n v="24102.601691181098"/>
    <n v="6355.49180863118"/>
    <n v="7644.5753477019698"/>
    <n v="1.6750657655673001E-2"/>
    <n v="3.4129325485992E-3"/>
    <n v="1.40034189291691"/>
    <n v="7.36"/>
    <n v="1044"/>
    <n v="0.81997881376695503"/>
    <n v="634"/>
    <n v="0"/>
    <n v="0"/>
    <n v="3.9491183006209649"/>
    <n v="1573"/>
    <n v="0"/>
  </r>
  <r>
    <s v="Bay Area"/>
    <x v="634"/>
    <n v="1286"/>
    <n v="2296.0657562736801"/>
    <n v="2512"/>
    <n v="2974.2534000000001"/>
    <n v="120"/>
    <n v="1.00606528152032E-4"/>
    <n v="141.13014140267501"/>
    <n v="4.8615440625961499"/>
    <n v="3.17622813127505"/>
    <n v="14.606919870477199"/>
    <n v="0.32478018722299301"/>
    <n v="0.301862095800849"/>
    <n v="1.7407669279103399"/>
    <n v="0.456120940049489"/>
    <n v="1.6377255893377098E-2"/>
    <n v="2.6847657921997799E-4"/>
    <n v="0.51194267515923497"/>
    <n v="0.77198053884788498"/>
    <s v="{5B9950E9-6C0C-44EE-B414-F2773560C367}"/>
    <n v="42031124"/>
    <s v="ALTO 1124"/>
    <n v="430"/>
    <n v="37.905979737253197"/>
    <n v="-122.550407622349"/>
    <x v="634"/>
    <n v="221"/>
    <n v="803"/>
    <n v="46219.683169760203"/>
    <n v="11716.5372178536"/>
    <n v="34503.145951906597"/>
    <n v="11716.5372178536"/>
    <n v="34503.145951906597"/>
    <n v="3.2217189506397403E-2"/>
    <n v="1.20727833782439E-2"/>
    <n v="1.7854321588442299"/>
    <n v="20.933333333333302"/>
    <n v="1206"/>
    <n v="1.9652707072052518"/>
    <n v="635"/>
    <n v="0"/>
    <n v="0"/>
    <n v="7.2803164475949096"/>
    <n v="1939"/>
    <n v="0"/>
  </r>
  <r>
    <s v="Sierra"/>
    <x v="635"/>
    <n v="0"/>
    <n v="0"/>
    <n v="18"/>
    <n v="4.0549983999999997"/>
    <n v="3"/>
    <n v="3.3651655636883001E-5"/>
    <n v="503.221413575094"/>
    <n v="2.16238117218017"/>
    <n v="177.915603637695"/>
    <n v="1078.04626464843"/>
    <n v="2.3311469554901101"/>
    <n v="12.0147495269775"/>
    <n v="472.19283040364502"/>
    <n v="1.33923304080963"/>
    <n v="1.6372379388394899E-2"/>
    <n v="4.2074532151066997E-5"/>
    <n v="0"/>
    <n v="0"/>
    <s v="{3F3AA0D2-CD3D-432D-9160-6EFA10A51D9D}"/>
    <n v="152921101"/>
    <s v="BROWNS VALLEY 1101"/>
    <s v="circuit_breaker"/>
    <n v="39.225927233595201"/>
    <n v="-121.423419536662"/>
    <x v="635"/>
    <n v="34"/>
    <n v="3"/>
    <n v="1417.6097876403401"/>
    <n v="1309.7042004444099"/>
    <n v="107.90558719592801"/>
    <n v="1061.2696570329399"/>
    <n v="6.0959981382844699"/>
    <n v="1.26223596453201E-4"/>
    <n v="1.00954966910649E-4"/>
    <m/>
    <n v="6"/>
    <n v="2307"/>
    <n v="4.9117138165184697E-2"/>
    <n v="636"/>
    <n v="0"/>
    <n v="0"/>
    <n v="0.65944218806021493"/>
    <n v="396"/>
    <n v="0"/>
  </r>
  <r>
    <s v="North Coast"/>
    <x v="636"/>
    <n v="469"/>
    <n v="667.13528920281101"/>
    <n v="619"/>
    <n v="749.87419999999997"/>
    <n v="45"/>
    <n v="1.68450981760138E-4"/>
    <n v="102.666906509969"/>
    <n v="4.7901124324028599"/>
    <n v="79.543877492348301"/>
    <n v="800.19429588956496"/>
    <n v="24.872429998805298"/>
    <n v="2.40535890708379"/>
    <n v="27.514341133377599"/>
    <n v="1.0871189673741599"/>
    <n v="1.6347689501210901E-2"/>
    <n v="4.4435576269279402E-4"/>
    <n v="0.75767366720516904"/>
    <n v="0.88966293730571699"/>
    <s v="{9B107EC7-49C5-413B-94F9-4B15782C698B}"/>
    <n v="42681102"/>
    <s v="LAYTONVILLE 1102"/>
    <n v="64908"/>
    <n v="39.681177468767899"/>
    <n v="-123.477362420814"/>
    <x v="636"/>
    <n v="168"/>
    <n v="226"/>
    <n v="21107.469333842098"/>
    <n v="10255.6360641996"/>
    <n v="10851.8332696425"/>
    <n v="5371.19598753629"/>
    <n v="5773.7114011066897"/>
    <n v="1.9996009321175699E-2"/>
    <n v="7.5802941792062397E-3"/>
    <n v="1.4224633032042799"/>
    <n v="13.7555555555555"/>
    <n v="873"/>
    <n v="0.7356460275544906"/>
    <n v="637"/>
    <n v="0"/>
    <n v="0"/>
    <n v="3.3375054219714122"/>
    <n v="134"/>
    <n v="0"/>
  </r>
  <r>
    <s v="Sierra"/>
    <x v="637"/>
    <n v="679"/>
    <n v="1078.4445473752901"/>
    <n v="2587"/>
    <n v="1939.8306"/>
    <n v="307"/>
    <n v="8.4575440357839205E-5"/>
    <n v="203.70552563885599"/>
    <n v="36.458096724271698"/>
    <n v="925.92200906252799"/>
    <n v="11606.434612687999"/>
    <n v="992.21095614164096"/>
    <n v="7.8762071003306096"/>
    <n v="126.198614933922"/>
    <n v="1.26621458157654"/>
    <n v="1.62094256875361E-2"/>
    <n v="1.4798137009025901E-3"/>
    <n v="0.26246617703904102"/>
    <n v="0.55594780598453497"/>
    <s v="{F8F940BE-2186-4D6A-A878-43A27FC49FB8}"/>
    <n v="152261106"/>
    <s v="DIAMOND SPRINGS 1106"/>
    <n v="10587"/>
    <n v="38.669887032971999"/>
    <n v="-120.77529483801899"/>
    <x v="637"/>
    <n v="295"/>
    <n v="255"/>
    <n v="58754.851782186801"/>
    <n v="35174.804692333397"/>
    <n v="23580.0470898534"/>
    <n v="35174.804692333397"/>
    <n v="23580.0470898534"/>
    <n v="0.45430280617709601"/>
    <n v="2.59646601898566E-2"/>
    <n v="1.5882835749267901"/>
    <n v="8.4267100977198695"/>
    <n v="249"/>
    <n v="4.9762936860735829"/>
    <n v="638"/>
    <n v="0"/>
    <n v="0"/>
    <n v="21.856603566479894"/>
    <n v="2364"/>
    <n v="0"/>
  </r>
  <r>
    <s v="Central Valley"/>
    <x v="638"/>
    <n v="6"/>
    <n v="16.307787349394498"/>
    <n v="14"/>
    <n v="20.293928000000001"/>
    <n v="7"/>
    <n v="1.02594718295482E-5"/>
    <n v="1564.06970214843"/>
    <n v="3.18222668766975"/>
    <n v="6166.8739624023401"/>
    <n v="29574.4530029296"/>
    <n v="104.67839813232401"/>
    <n v="6.18552477019173"/>
    <n v="3071.0425851004402"/>
    <n v="2.01169409070696"/>
    <n v="1.6155707436420801E-2"/>
    <n v="2.5398597764641202E-5"/>
    <n v="0.42857142857142799"/>
    <n v="0.80357963385800502"/>
    <s v="{908C371E-60A0-479A-AB4A-419AF9711AF4}"/>
    <n v="253642101"/>
    <s v="POSO MOUNTAIN 2101"/>
    <n v="2181"/>
    <n v="35.594324593667999"/>
    <n v="-118.958358037019"/>
    <x v="638"/>
    <n v="137"/>
    <n v="59"/>
    <n v="41370.797699094503"/>
    <n v="38091.860197661597"/>
    <n v="3278.9375014329398"/>
    <n v="26885.928432275701"/>
    <n v="3016.2972530957099"/>
    <n v="1.7779018435248799E-4"/>
    <n v="7.1816302806837403E-5"/>
    <n v="2.7179645582324099"/>
    <n v="2"/>
    <n v="2531"/>
    <n v="0.1130899520549456"/>
    <n v="639"/>
    <n v="0"/>
    <n v="0"/>
    <n v="16.706136235891584"/>
    <n v="1722"/>
    <n v="0"/>
  </r>
  <r>
    <s v="North Coast"/>
    <x v="639"/>
    <n v="101"/>
    <n v="127.57377271477699"/>
    <n v="133"/>
    <n v="142.80989"/>
    <n v="26"/>
    <n v="1.02701685766358E-4"/>
    <n v="140.56343290155601"/>
    <n v="38.915916151234001"/>
    <n v="677.788826329367"/>
    <n v="5659.90588283538"/>
    <n v="709.99420407184903"/>
    <n v="4.4663037150525096"/>
    <n v="298.90199818060898"/>
    <n v="1.2014976189686699"/>
    <n v="1.6111285805834999E-2"/>
    <n v="2.6386800986634E-3"/>
    <n v="0.75939849624060096"/>
    <n v="0.89331188510411097"/>
    <s v="{B6068DE4-2B76-4559-A97F-83EC4465ECB7}"/>
    <n v="42661103"/>
    <s v="WILLITS 1103"/>
    <n v="964"/>
    <n v="39.4236227090231"/>
    <n v="-123.35363904844"/>
    <x v="639"/>
    <n v="56"/>
    <n v="23"/>
    <n v="13368.025947595899"/>
    <n v="8651.6924789157092"/>
    <n v="4716.3334686802"/>
    <n v="4036.5134846375099"/>
    <n v="2436.7184255452598"/>
    <n v="6.8605682565248502E-2"/>
    <n v="2.67024382992531E-3"/>
    <n v="1.26310666054235"/>
    <n v="5.1153846153846096"/>
    <n v="121"/>
    <n v="0.41889343095170994"/>
    <n v="640"/>
    <n v="0"/>
    <n v="0"/>
    <n v="2.5081724204626941"/>
    <n v="741"/>
    <n v="0"/>
  </r>
  <r>
    <s v="Sierra"/>
    <x v="640"/>
    <n v="752"/>
    <n v="1313.8520812965601"/>
    <n v="2725"/>
    <n v="1998.3606"/>
    <n v="389"/>
    <n v="1.21277119510371E-4"/>
    <n v="139.954178605278"/>
    <n v="45.016084712019399"/>
    <n v="762.52014166046695"/>
    <n v="7766.8236894249303"/>
    <n v="877.41627839300395"/>
    <n v="8.7028971238847692"/>
    <n v="150.315892455941"/>
    <n v="1.2960222487584401"/>
    <n v="1.6109540485140499E-2"/>
    <n v="2.9591489704914099E-3"/>
    <n v="0.27596330275229303"/>
    <n v="0.65746496609351301"/>
    <s v="{FE625157-4A14-40D2-B1D3-1A0A93F86C88}"/>
    <n v="153652109"/>
    <s v="SHINGLE SPRINGS 2109"/>
    <n v="61892"/>
    <n v="38.712006257012199"/>
    <n v="-120.949676501249"/>
    <x v="640"/>
    <n v="458"/>
    <n v="380"/>
    <n v="81723.765860885105"/>
    <n v="48517.9875568754"/>
    <n v="33205.778304009698"/>
    <n v="48517.9875568754"/>
    <n v="33205.778304009698"/>
    <n v="1.1511089495211499"/>
    <n v="4.7176799489534398E-2"/>
    <n v="1.7471437251284101"/>
    <n v="7.0051413881747999"/>
    <n v="108"/>
    <n v="6.2666112487196539"/>
    <n v="641"/>
    <n v="0"/>
    <n v="0"/>
    <n v="30.147670446203225"/>
    <n v="1851"/>
    <n v="0"/>
  </r>
  <r>
    <s v="North Coast"/>
    <x v="641"/>
    <n v="1365"/>
    <n v="2312.05608209707"/>
    <n v="2245"/>
    <n v="2784.8384000000001"/>
    <n v="179"/>
    <n v="1.5825301439009601E-4"/>
    <n v="98.116894177509096"/>
    <n v="9.1268025985498102"/>
    <n v="81.249188886786996"/>
    <n v="510.98718703256401"/>
    <n v="12.225703795215701"/>
    <n v="5.4972190208337697"/>
    <n v="33.6939402120708"/>
    <n v="1.1030429561710799"/>
    <n v="1.5981503812832101E-2"/>
    <n v="7.7031815515875496E-4"/>
    <n v="0.60801781737193705"/>
    <n v="0.83022989758031895"/>
    <s v="{E011217D-F6B4-46C8-AC6E-B5F7ADEBD850}"/>
    <n v="42571102"/>
    <s v="MOLINO 1102"/>
    <n v="178"/>
    <n v="38.419406915787697"/>
    <n v="-122.876041224251"/>
    <x v="641"/>
    <n v="330"/>
    <n v="395"/>
    <n v="48370.544522927201"/>
    <n v="21902.720280188201"/>
    <n v="26467.824242739101"/>
    <n v="19242.229471009901"/>
    <n v="23183.866878732199"/>
    <n v="0.13788694977341701"/>
    <n v="2.8327289575827301E-2"/>
    <n v="1.6938139795582901"/>
    <n v="12.5418994413407"/>
    <n v="519"/>
    <n v="2.8606891824969463"/>
    <n v="642"/>
    <n v="0"/>
    <n v="0"/>
    <n v="11.956563368630894"/>
    <n v="2514"/>
    <n v="0"/>
  </r>
  <r>
    <s v="North Coast"/>
    <x v="642"/>
    <n v="112"/>
    <n v="178.11874647972601"/>
    <n v="163"/>
    <n v="203.83448999999999"/>
    <n v="16"/>
    <n v="2.0670168487413299E-4"/>
    <n v="78.809271063870199"/>
    <n v="3.4192462414503"/>
    <n v="688.02870941162098"/>
    <n v="8775.8125915527307"/>
    <n v="24.729450523853298"/>
    <n v="1.1410398359294001"/>
    <n v="55.844565749168297"/>
    <n v="1.2646570876240699"/>
    <n v="1.5922894492023901E-2"/>
    <n v="4.5500051692215401E-4"/>
    <n v="0.68711656441717694"/>
    <n v="0.87384008614856501"/>
    <s v="{1B1B8E92-3F52-4768-9081-CBB4EFF42E21}"/>
    <n v="192221102"/>
    <s v="GARBERVILLE 1102"/>
    <n v="8189"/>
    <n v="40.270035910211597"/>
    <n v="-124.224143867834"/>
    <x v="642"/>
    <n v="14"/>
    <n v="14"/>
    <n v="2781.1302087960398"/>
    <n v="1628.0780842164099"/>
    <n v="1153.0521245796201"/>
    <n v="1628.0780842164099"/>
    <n v="1153.0521245796201"/>
    <n v="7.2800082707544702E-3"/>
    <n v="3.30722695798613E-3"/>
    <n v="1.59034595071184"/>
    <n v="10.1875"/>
    <n v="854"/>
    <n v="0.25476631187238241"/>
    <n v="643"/>
    <n v="0"/>
    <n v="0"/>
    <n v="1.0116405072676349"/>
    <n v="1567"/>
    <n v="0"/>
  </r>
  <r>
    <s v="North Coast"/>
    <x v="643"/>
    <n v="14"/>
    <n v="24.360629150759099"/>
    <n v="44"/>
    <n v="36.58811"/>
    <n v="5"/>
    <n v="9.7071778145618693E-5"/>
    <n v="123.917338381029"/>
    <n v="0.26247695088386502"/>
    <n v="0.85003441572189298"/>
    <n v="3.8916049003600999"/>
    <n v="2.2048975806683302E-3"/>
    <n v="5.0796461820602401"/>
    <n v="39.049381351470899"/>
    <n v="1.0265486717224099"/>
    <n v="1.59189169993488E-2"/>
    <n v="6.4932874374790095E-5"/>
    <n v="0.31818181818181801"/>
    <n v="0.66580722263995296"/>
    <s v="{782709DA-4B4D-4F76-8D74-6294980C1957}"/>
    <n v="43191102"/>
    <s v="REDBUD 1102"/>
    <n v="44119"/>
    <n v="38.967168201872703"/>
    <n v="-122.65252495479299"/>
    <x v="643"/>
    <n v="62"/>
    <n v="199"/>
    <n v="12889.405640786799"/>
    <n v="4510.2451213043396"/>
    <n v="8379.1605194824606"/>
    <n v="603.30844115166599"/>
    <n v="909.87202785463603"/>
    <n v="3.2466437187394999E-4"/>
    <n v="4.8535889072809298E-4"/>
    <n v="1.74004493933994"/>
    <n v="8.8000000000000007"/>
    <n v="2094"/>
    <n v="7.9594584996744003E-2"/>
    <n v="644"/>
    <n v="0"/>
    <n v="0"/>
    <n v="0.37487836938685187"/>
    <n v="1581"/>
    <n v="0"/>
  </r>
  <r>
    <s v="Sierra"/>
    <x v="644"/>
    <n v="373"/>
    <n v="590.33608365680004"/>
    <n v="1559"/>
    <n v="1068.8851"/>
    <n v="250"/>
    <n v="6.9872082778601896E-5"/>
    <n v="249.93578337181"/>
    <n v="36.644221999421397"/>
    <n v="713.96607653964895"/>
    <n v="5594.3045116944104"/>
    <n v="366.46445025154998"/>
    <n v="9.5918407207764709"/>
    <n v="257.89736958980501"/>
    <n v="1.3735398201942399"/>
    <n v="1.5883757644440701E-2"/>
    <n v="1.1881623820183299E-3"/>
    <n v="0.23925593329056999"/>
    <n v="0.55229141661165004"/>
    <s v="{6752B4B6-FF0C-4C57-ADC9-D57090816B6D}"/>
    <n v="152282101"/>
    <s v="MOUNTAIN QUARRIES 2101"/>
    <n v="1350"/>
    <n v="38.893148599068702"/>
    <n v="-120.996583624794"/>
    <x v="644"/>
    <n v="305"/>
    <n v="224"/>
    <n v="55500.144716469898"/>
    <n v="34651.273666750298"/>
    <n v="20848.871049719601"/>
    <n v="34651.273666750298"/>
    <n v="20848.871049719601"/>
    <n v="0.297040595504583"/>
    <n v="1.74680206946504E-2"/>
    <n v="1.5826704655678301"/>
    <n v="6.2359999999999998"/>
    <n v="328"/>
    <n v="3.9709394111101752"/>
    <n v="645"/>
    <n v="0"/>
    <n v="0"/>
    <n v="21.531296569582299"/>
    <n v="792"/>
    <n v="0"/>
  </r>
  <r>
    <s v="Bay Area"/>
    <x v="645"/>
    <n v="614"/>
    <n v="941.071038974521"/>
    <n v="1240"/>
    <n v="1316.3579"/>
    <n v="175"/>
    <n v="4.9017444970169301E-5"/>
    <n v="378.69814419643399"/>
    <n v="29.2823763665378"/>
    <n v="420.77774771912499"/>
    <n v="5949.8841521198501"/>
    <n v="662.01282304362906"/>
    <n v="5.3810114087483703"/>
    <n v="201.36898294761701"/>
    <n v="1.2959797736576599"/>
    <n v="1.5812168241349601E-2"/>
    <n v="6.4144875534872896E-4"/>
    <n v="0.49516129032257999"/>
    <n v="0.714905142221402"/>
    <s v="{07E5B1CE-7E3B-4E08-B657-89EC574C92A0}"/>
    <n v="43291104"/>
    <s v="PUEBLO 1104"/>
    <n v="1304"/>
    <n v="38.363394402644197"/>
    <n v="-122.265135402512"/>
    <x v="645"/>
    <n v="234"/>
    <n v="160"/>
    <n v="44764.017482180097"/>
    <n v="30920.931655549801"/>
    <n v="13843.0858266302"/>
    <n v="30920.931655549801"/>
    <n v="13843.0858266302"/>
    <n v="0.112253532186027"/>
    <n v="8.5780528697796399E-3"/>
    <n v="1.5326889885578501"/>
    <n v="7.0857142857142801"/>
    <n v="626"/>
    <n v="2.7671294422361803"/>
    <n v="646"/>
    <n v="0"/>
    <n v="0"/>
    <n v="19.213370223740636"/>
    <n v="123"/>
    <n v="0"/>
  </r>
  <r>
    <s v="North Coast"/>
    <x v="646"/>
    <n v="809"/>
    <n v="1321.8704671139101"/>
    <n v="1194"/>
    <n v="1500.9387999999999"/>
    <n v="137"/>
    <n v="1.09101572968567E-4"/>
    <n v="148.95870169106001"/>
    <n v="0.65929014307451095"/>
    <n v="64.619519237014899"/>
    <n v="729.297438271641"/>
    <n v="1.6733067768833301"/>
    <n v="0.37807635284525398"/>
    <n v="17.888028899697101"/>
    <n v="1.11394613415655"/>
    <n v="1.5811210177222399E-2"/>
    <n v="8.8601968195443497E-5"/>
    <n v="0.677554438860971"/>
    <n v="0.880695754845921"/>
    <s v="{BBD56973-ABAA-4951-A1EE-E863C47010B2}"/>
    <n v="192221101"/>
    <s v="GARBERVILLE 1101"/>
    <n v="1770"/>
    <n v="39.9153104963559"/>
    <n v="-123.76336414319699"/>
    <x v="646"/>
    <n v="95"/>
    <n v="96"/>
    <n v="18630.6347873425"/>
    <n v="13857.9245419788"/>
    <n v="4772.7102453636899"/>
    <n v="13857.9245419788"/>
    <n v="4772.7102453636899"/>
    <n v="1.21384696427757E-2"/>
    <n v="1.4946915496693599E-2"/>
    <n v="1.63395607801473"/>
    <n v="8.7153284671532791"/>
    <n v="1923"/>
    <n v="2.1661357942794686"/>
    <n v="647"/>
    <n v="0"/>
    <n v="0"/>
    <n v="8.6109124305739098"/>
    <n v="379"/>
    <n v="0"/>
  </r>
  <r>
    <s v="Bay Area"/>
    <x v="647"/>
    <n v="500"/>
    <n v="751.144992123826"/>
    <n v="854"/>
    <n v="953.54070000000002"/>
    <n v="60"/>
    <n v="1.0752938915175E-4"/>
    <n v="132.428175144411"/>
    <n v="1.07911691252443"/>
    <n v="17.211860606446798"/>
    <n v="177.83214383616101"/>
    <n v="0.43009664777162598"/>
    <n v="1.34210912026467"/>
    <n v="15.2204720959067"/>
    <n v="1.0630899647871599"/>
    <n v="1.58041408219802E-2"/>
    <n v="1.15573804562529E-4"/>
    <n v="0.58548009367681497"/>
    <n v="0.78774297090048395"/>
    <s v="{163BDA39-807E-4AA9-AD15-91460635EEBA}"/>
    <n v="43432102"/>
    <s v="SILVERADO 2102"/>
    <n v="636"/>
    <n v="38.508847762387703"/>
    <n v="-122.447252872649"/>
    <x v="647"/>
    <n v="168"/>
    <n v="244"/>
    <n v="20415.6450475489"/>
    <n v="9140.7796644563605"/>
    <n v="11274.8653830925"/>
    <n v="6273.2423842157696"/>
    <n v="2997.2609619085501"/>
    <n v="6.9344282737517898E-3"/>
    <n v="6.4517633491050202E-3"/>
    <n v="1.50228998424765"/>
    <n v="14.233333333333301"/>
    <n v="1772"/>
    <n v="0.94824844931881203"/>
    <n v="648"/>
    <n v="0"/>
    <n v="0"/>
    <n v="3.898010893522537"/>
    <n v="1641"/>
    <n v="0"/>
  </r>
  <r>
    <s v="North Coast"/>
    <x v="648"/>
    <n v="318"/>
    <n v="433.48944374465799"/>
    <n v="679"/>
    <n v="630.43615999999997"/>
    <n v="64"/>
    <n v="8.8743576640126694E-5"/>
    <n v="200.07402511507601"/>
    <n v="9.4790083978460302"/>
    <n v="62.864672246238797"/>
    <n v="684.47561230715803"/>
    <n v="33.3376025581139"/>
    <n v="11.548188546250399"/>
    <n v="61.126859744894297"/>
    <n v="1.1504424791782999"/>
    <n v="1.5786478006991098E-2"/>
    <n v="4.5699917548436199E-4"/>
    <n v="0.46833578792341601"/>
    <n v="0.68760244598228704"/>
    <s v="{447B8131-1050-400E-81F0-E893F64CB384}"/>
    <n v="42571102"/>
    <s v="MOLINO 1102"/>
    <n v="41392"/>
    <n v="38.445689613461496"/>
    <n v="-122.867962417001"/>
    <x v="648"/>
    <n v="296"/>
    <n v="377"/>
    <n v="46341.663797110603"/>
    <n v="23482.945212253901"/>
    <n v="22858.718584856699"/>
    <n v="6064.4074793111304"/>
    <n v="3939.5256755141099"/>
    <n v="2.9247947230999199E-2"/>
    <n v="5.6795889049681102E-3"/>
    <n v="1.3631743513982899"/>
    <n v="10.609375"/>
    <n v="853"/>
    <n v="1.0103345924474303"/>
    <n v="649"/>
    <n v="0"/>
    <n v="0"/>
    <n v="3.7682469398270366"/>
    <n v="1211"/>
    <n v="0"/>
  </r>
  <r>
    <s v="North Coast"/>
    <x v="649"/>
    <n v="314"/>
    <n v="428.565971683425"/>
    <n v="926"/>
    <n v="737.35504000000003"/>
    <n v="118"/>
    <n v="5.7195999228201901E-5"/>
    <n v="270.94094782841"/>
    <n v="9.3768233091665305"/>
    <n v="134.798519301727"/>
    <n v="1059.77802785688"/>
    <n v="19.859271005157101"/>
    <n v="9.7941915984739101"/>
    <n v="165.73486220041099"/>
    <n v="1.3348394955618901"/>
    <n v="1.5762316265898899E-2"/>
    <n v="3.1722753422866901E-4"/>
    <n v="0.33909287257019399"/>
    <n v="0.58122064346278002"/>
    <s v="{4783296A-689D-4C7A-9F23-C015688BF301}"/>
    <n v="42561102"/>
    <s v="FULTON 1102"/>
    <n v="4522"/>
    <n v="38.542438207581803"/>
    <n v="-122.774556040737"/>
    <x v="649"/>
    <n v="207"/>
    <n v="139"/>
    <n v="31031.6434179196"/>
    <n v="19948.470796994199"/>
    <n v="11083.172620925399"/>
    <n v="13642.0128151056"/>
    <n v="6523.4143075702104"/>
    <n v="3.7432849038982897E-2"/>
    <n v="6.7491279089278303E-3"/>
    <n v="1.36485978243129"/>
    <n v="7.84745762711864"/>
    <n v="1085"/>
    <n v="1.85995331937607"/>
    <n v="650"/>
    <n v="0"/>
    <n v="0"/>
    <n v="8.4767511449349815"/>
    <n v="25"/>
    <n v="0"/>
  </r>
  <r>
    <s v="North Coast"/>
    <x v="650"/>
    <n v="106"/>
    <n v="117.322350553408"/>
    <n v="302"/>
    <n v="229.95320000000001"/>
    <n v="39"/>
    <n v="1.09768904505285E-4"/>
    <n v="142.880869326669"/>
    <n v="3.2704241311015601"/>
    <n v="173.11991081159999"/>
    <n v="2290.4907141353701"/>
    <n v="15.2813114479146"/>
    <n v="0.41468119401581"/>
    <n v="47.167676093486598"/>
    <n v="1.1609371503194099"/>
    <n v="1.57352323000335E-2"/>
    <n v="2.5435516467644799E-4"/>
    <n v="0.350993377483443"/>
    <n v="0.51020098825863802"/>
    <s v="{E1077E4E-022A-4658-906D-61D41C4EF125}"/>
    <n v="43071101"/>
    <s v="DUNBAR 1101"/>
    <n v="416"/>
    <n v="38.436074858845501"/>
    <n v="-122.577907734856"/>
    <x v="650"/>
    <n v="35"/>
    <n v="33"/>
    <n v="6194.0841758194601"/>
    <n v="5219.9702686186001"/>
    <n v="974.11390720085706"/>
    <n v="4032.4335606971999"/>
    <n v="855.47242647097301"/>
    <n v="9.9198514223814895E-3"/>
    <n v="4.2809872757061298E-3"/>
    <n v="1.1068146278623401"/>
    <n v="7.7435897435897401"/>
    <n v="1237"/>
    <n v="0.61367405970130651"/>
    <n v="651"/>
    <n v="0"/>
    <n v="0"/>
    <n v="2.5056372740439801"/>
    <n v="2657"/>
    <n v="0"/>
  </r>
  <r>
    <s v="North Coast"/>
    <x v="651"/>
    <n v="2"/>
    <n v="2.5862975321765802"/>
    <n v="8"/>
    <n v="5.4690513999999997"/>
    <n v="2"/>
    <n v="1.7430666775908299E-4"/>
    <n v="95.237201761132198"/>
    <n v="0.40398707985877902"/>
    <n v="0.22239449620246801"/>
    <n v="0.41058173775672901"/>
    <n v="1.8569892381492501E-4"/>
    <n v="0.82190267741680101"/>
    <n v="4.2969027161598197"/>
    <n v="1.01769912242889"/>
    <n v="1.57169119380649E-2"/>
    <n v="7.2915891905722606E-5"/>
    <n v="0.25"/>
    <n v="0.472896917842068"/>
    <s v="{F631AD16-DB0B-45CF-9124-A221CF5B6E01}"/>
    <n v="43071103"/>
    <s v="DUNBAR 1103"/>
    <n v="3135"/>
    <n v="38.3258782085436"/>
    <n v="-122.48789566610699"/>
    <x v="651"/>
    <n v="27"/>
    <n v="132"/>
    <n v="6523.8448555094401"/>
    <n v="1214.2636206024399"/>
    <n v="5309.5812349070002"/>
    <n v="100.979195909217"/>
    <n v="858.18023905692496"/>
    <n v="1.45831783811445E-4"/>
    <n v="3.4861333551816599E-4"/>
    <n v="1.2931487660882901"/>
    <n v="4"/>
    <n v="2037"/>
    <n v="3.14338238761298E-2"/>
    <n v="652"/>
    <n v="0"/>
    <n v="0"/>
    <n v="6.2745543941306076E-2"/>
    <n v="788"/>
    <n v="0"/>
  </r>
  <r>
    <s v="North Valley"/>
    <x v="652"/>
    <n v="215"/>
    <n v="319.57654962249501"/>
    <n v="428"/>
    <n v="391.43112000000002"/>
    <n v="77"/>
    <n v="6.0559630654026499E-5"/>
    <n v="554.15525462755397"/>
    <n v="7.9352824998448197"/>
    <n v="1619.5883482341101"/>
    <n v="11264.847700878599"/>
    <n v="263.46998245623502"/>
    <n v="7.5729513949194498"/>
    <n v="439.11562396953599"/>
    <n v="1.3443569719017301"/>
    <n v="1.5714340850312199E-2"/>
    <n v="2.7258641572221599E-4"/>
    <n v="0.50233644859812998"/>
    <n v="0.81643112109111804"/>
    <s v="{D9A2A699-962C-4607-98AB-EA01299FAAB8}"/>
    <n v="102971111"/>
    <s v="SYCAMORE CREEK 1111"/>
    <s v="circuit_breaker"/>
    <n v="39.768767258171998"/>
    <n v="-121.823973660926"/>
    <x v="652"/>
    <n v="275"/>
    <n v="164"/>
    <n v="40622.3978066454"/>
    <n v="28716.791235651501"/>
    <n v="11905.606570993799"/>
    <n v="12547.7716314562"/>
    <n v="6652.9501729502899"/>
    <n v="2.0989154010610599E-2"/>
    <n v="4.6630915603600399E-3"/>
    <n v="1.4864025563837"/>
    <n v="5.5584415584415501"/>
    <n v="1195"/>
    <n v="1.2100042454740394"/>
    <n v="653"/>
    <n v="0"/>
    <n v="0"/>
    <n v="7.7968214064095704"/>
    <n v="567"/>
    <n v="0"/>
  </r>
  <r>
    <s v="North Valley"/>
    <x v="653"/>
    <n v="5"/>
    <n v="9.7248872165794999"/>
    <n v="15"/>
    <n v="12.927092999999999"/>
    <n v="4"/>
    <n v="5.8090625316253802E-5"/>
    <n v="232.04230117060399"/>
    <n v="39.228902816772397"/>
    <n v="103.191049575805"/>
    <n v="430.88470458984301"/>
    <n v="18.2869777679443"/>
    <n v="7.50663721561431"/>
    <n v="71.138051986694293"/>
    <n v="1.14159294962883"/>
    <n v="1.5707684876299699E-2"/>
    <n v="1.0773915482786801E-3"/>
    <n v="0.33333333333333298"/>
    <n v="0.75228727398069895"/>
    <s v="{FD9CCA92-C052-4A36-88EE-05418588C974}"/>
    <n v="102911103"/>
    <s v="WYANDOTTE 1103"/>
    <n v="13018"/>
    <n v="39.508021939285598"/>
    <n v="-121.46429746137601"/>
    <x v="653"/>
    <n v="40"/>
    <n v="27"/>
    <n v="3786.7710504606598"/>
    <n v="2657.2717242439198"/>
    <n v="1129.49932621674"/>
    <n v="201.91382574495199"/>
    <n v="98.843194744974198"/>
    <n v="4.3095661931147299E-3"/>
    <n v="2.3236250126501499E-4"/>
    <n v="1.9449774433158999"/>
    <n v="3.75"/>
    <n v="373"/>
    <n v="6.2830739505198796E-2"/>
    <n v="654"/>
    <n v="0"/>
    <n v="0"/>
    <n v="0.12546339581696656"/>
    <n v="2120"/>
    <n v="0"/>
  </r>
  <r>
    <s v="North Coast"/>
    <x v="654"/>
    <n v="889"/>
    <n v="1363.48946540012"/>
    <n v="1083"/>
    <n v="1454.5319999999999"/>
    <n v="104"/>
    <n v="8.1461847492811495E-5"/>
    <n v="161.73889185427899"/>
    <n v="17.792081058755599"/>
    <n v="243.97930193328401"/>
    <n v="2561.5284701297301"/>
    <n v="142.25585530268401"/>
    <n v="3.00361644093377"/>
    <n v="71.023102358001495"/>
    <n v="1.1552288899054799"/>
    <n v="1.5637795462595801E-2"/>
    <n v="7.4681453503895395E-4"/>
    <n v="0.82086795937211399"/>
    <n v="0.93740768981225298"/>
    <s v="{57AE83F3-7C35-4A08-BEA4-B10AAC4F4015}"/>
    <n v="42771113"/>
    <s v="UKIAH 1113"/>
    <s v="circuit_breaker"/>
    <n v="39.143234218135603"/>
    <n v="-123.19158353002599"/>
    <x v="654"/>
    <n v="339"/>
    <n v="845"/>
    <n v="66265.116453348601"/>
    <n v="25541.573495464199"/>
    <n v="40723.542957884303"/>
    <n v="12034.125483239301"/>
    <n v="15604.924696636799"/>
    <n v="7.76687116440513E-2"/>
    <n v="8.4720321392524004E-3"/>
    <n v="1.53373393183366"/>
    <n v="10.413461538461499"/>
    <n v="534"/>
    <n v="1.6263307281099633"/>
    <n v="655"/>
    <n v="0"/>
    <n v="0"/>
    <n v="7.4776565856458879"/>
    <n v="987"/>
    <n v="0"/>
  </r>
  <r>
    <s v="Central Valley"/>
    <x v="655"/>
    <n v="6"/>
    <n v="8.8008096042319508"/>
    <n v="26"/>
    <n v="14.835386"/>
    <n v="12"/>
    <n v="5.8940986188342003E-5"/>
    <n v="329.946885749697"/>
    <n v="1.36251890162626"/>
    <n v="92.6916267077128"/>
    <n v="782.85410499572697"/>
    <n v="0.19908011828859601"/>
    <n v="8.4734513110791596"/>
    <n v="137.225643396377"/>
    <n v="1.1106194655100501"/>
    <n v="1.5572057630882199E-2"/>
    <n v="6.4669786146017303E-5"/>
    <n v="0.23076923076923"/>
    <n v="0.593230903486758"/>
    <s v="{B1720971-4842-488B-929E-F65E96985B19}"/>
    <n v="162211101"/>
    <s v="CALAVERAS CEMENT 1101"/>
    <n v="13424"/>
    <n v="38.1964468294127"/>
    <n v="-120.687910027703"/>
    <x v="655"/>
    <n v="74"/>
    <n v="214"/>
    <n v="16217.424475187199"/>
    <n v="5801.6622402819503"/>
    <n v="10415.7622349052"/>
    <n v="2488.4545726164401"/>
    <n v="3152.87423032577"/>
    <n v="7.7603743375220802E-4"/>
    <n v="7.0729183426010401E-4"/>
    <n v="1.46680160070532"/>
    <n v="2.1666666666666599"/>
    <n v="2097"/>
    <n v="0.18686469157058638"/>
    <n v="656"/>
    <n v="0"/>
    <n v="0"/>
    <n v="1.5462535062412501"/>
    <n v="1367"/>
    <n v="0"/>
  </r>
  <r>
    <s v="North Coast"/>
    <x v="656"/>
    <n v="471"/>
    <n v="802.40198372806503"/>
    <n v="508"/>
    <n v="820.09204"/>
    <n v="52"/>
    <n v="3.6801385263410898E-4"/>
    <n v="42.574758286902203"/>
    <n v="1.0454395065689399"/>
    <n v="96.956134200394104"/>
    <n v="641.79578493475901"/>
    <n v="1.3565395907592399"/>
    <n v="5.2203880103593503E-2"/>
    <n v="13.587623589887"/>
    <n v="1.02408101237737"/>
    <n v="1.55708402252505E-2"/>
    <n v="3.5668568918517999E-4"/>
    <n v="0.92716535433070801"/>
    <n v="0.978429180625077"/>
    <s v="{2690968B-84D3-4326-843B-7CB873856615}"/>
    <n v="192311141"/>
    <s v="FRUITLAND 1141"/>
    <s v="circuit_breaker"/>
    <n v="40.286074411264202"/>
    <n v="-123.83690558078899"/>
    <x v="656"/>
    <n v="26"/>
    <n v="11"/>
    <n v="5136.4086533671698"/>
    <n v="4594.9409569385998"/>
    <n v="541.46769642856805"/>
    <n v="4594.9409569385998"/>
    <n v="541.46769642856805"/>
    <n v="1.85476558376294E-2"/>
    <n v="1.9136720336973601E-2"/>
    <n v="1.7036135535627701"/>
    <n v="9.7692307692307701"/>
    <n v="1004"/>
    <n v="0.80968369171302601"/>
    <n v="657"/>
    <n v="0"/>
    <n v="0"/>
    <n v="2.8551630573538946"/>
    <n v="1204"/>
    <n v="0"/>
  </r>
  <r>
    <s v="North Valley"/>
    <x v="657"/>
    <n v="293"/>
    <n v="531.450205595581"/>
    <n v="563"/>
    <n v="661.23779999999999"/>
    <n v="70"/>
    <n v="8.5961345536381204E-5"/>
    <n v="182.86420692141201"/>
    <n v="124.957459278524"/>
    <n v="5090.4666726367996"/>
    <n v="128218.871258639"/>
    <n v="23076.016080706799"/>
    <n v="0.26750948033960797"/>
    <n v="40.822193622589097"/>
    <n v="1.2118204866136799"/>
    <n v="1.5560862609480501E-2"/>
    <n v="5.0426966294046501E-3"/>
    <n v="0.52042628774422695"/>
    <n v="0.80372025199820596"/>
    <s v="{E4FC9EAA-4CD2-4F52-B772-B3074E0DD303}"/>
    <n v="103221101"/>
    <s v="KANAKA 1101"/>
    <n v="1044"/>
    <n v="39.574889035557497"/>
    <n v="-121.305641179891"/>
    <x v="657"/>
    <n v="31"/>
    <n v="10"/>
    <n v="10290.678939700299"/>
    <n v="9870.7715338175603"/>
    <n v="419.90740588280602"/>
    <n v="9870.7715338175603"/>
    <n v="419.90740588280602"/>
    <n v="0.35298876405832602"/>
    <n v="6.0172941875466799E-3"/>
    <n v="1.8138232272886701"/>
    <n v="8.0428571428571392"/>
    <n v="36"/>
    <n v="1.0892603826636351"/>
    <n v="658"/>
    <n v="0"/>
    <n v="0"/>
    <n v="6.1334111787397516"/>
    <n v="333"/>
    <n v="0"/>
  </r>
  <r>
    <s v="Central Coast"/>
    <x v="658"/>
    <n v="175"/>
    <n v="494.00166680320001"/>
    <n v="571"/>
    <n v="712.74176"/>
    <n v="100"/>
    <n v="2.6902938679995699E-5"/>
    <n v="706.03179159492197"/>
    <n v="14.090487813755299"/>
    <n v="463.38434138386799"/>
    <n v="1471.73722556336"/>
    <n v="49.261653313477197"/>
    <n v="11.258473307918701"/>
    <n v="360.94208580464101"/>
    <n v="1.33212389111518"/>
    <n v="1.55138739829517E-2"/>
    <n v="1.53286795837388E-4"/>
    <n v="0.30647985989492099"/>
    <n v="0.69310049494955595"/>
    <s v="{4514D6A6-77B8-4164-AACC-ADDF4E8C95FD}"/>
    <n v="183041101"/>
    <s v="BUELLTON 1101"/>
    <s v="Y26"/>
    <n v="34.625032060842997"/>
    <n v="-120.189185792646"/>
    <x v="658"/>
    <n v="190"/>
    <n v="122"/>
    <n v="44349.133140027101"/>
    <n v="25494.260786757699"/>
    <n v="18854.872353269398"/>
    <n v="23209.121529817101"/>
    <n v="17729.344087802801"/>
    <n v="1.53286795837388E-2"/>
    <n v="2.6902938679995701E-3"/>
    <n v="2.8228666674468599"/>
    <n v="5.71"/>
    <n v="1574"/>
    <n v="1.55138739829517"/>
    <n v="659"/>
    <n v="0"/>
    <n v="0"/>
    <n v="14.421475054103983"/>
    <n v="2467"/>
    <n v="0"/>
  </r>
  <r>
    <s v="Sierra"/>
    <x v="659"/>
    <n v="634"/>
    <n v="945.62541302608201"/>
    <n v="1256"/>
    <n v="1221.6753000000001"/>
    <n v="132"/>
    <n v="7.4751915607603993E-5"/>
    <n v="287.127449600435"/>
    <n v="70.873289213573997"/>
    <n v="896.84364051108798"/>
    <n v="12382.535879818301"/>
    <n v="2010.7604533263"/>
    <n v="8.3338529089973701"/>
    <n v="91.538308613086897"/>
    <n v="1.24857535597049"/>
    <n v="1.54210361691593E-2"/>
    <n v="3.00427312219936E-3"/>
    <n v="0.50477707006369399"/>
    <n v="0.77403989298019704"/>
    <s v="{6A9220E4-A8F8-420E-B213-484BC56BD3B4}"/>
    <n v="152481106"/>
    <s v="BRUNSWICK 1106"/>
    <n v="2790"/>
    <n v="39.144953448972501"/>
    <n v="-120.971866987486"/>
    <x v="659"/>
    <n v="173"/>
    <n v="173"/>
    <n v="33048.138502055503"/>
    <n v="17549.688392334101"/>
    <n v="15498.4501097213"/>
    <n v="15218.063487846201"/>
    <n v="13169.6679259058"/>
    <n v="0.39656405213031498"/>
    <n v="9.8672528602037294E-3"/>
    <n v="1.4915227334796199"/>
    <n v="9.5151515151515103"/>
    <n v="106"/>
    <n v="2.0355767743290278"/>
    <n v="660"/>
    <n v="0"/>
    <n v="0"/>
    <n v="9.4560633275064809"/>
    <n v="525"/>
    <n v="0"/>
  </r>
  <r>
    <s v="North Valley"/>
    <x v="660"/>
    <n v="84"/>
    <n v="134.32036375391499"/>
    <n v="389"/>
    <n v="286.83942000000002"/>
    <n v="103"/>
    <n v="2.09584276649145E-5"/>
    <n v="647.31483912336796"/>
    <n v="4.3908681795001003"/>
    <n v="343.31444423132399"/>
    <n v="1378.1764406826701"/>
    <n v="20.346755143339301"/>
    <n v="13.3250064633298"/>
    <n v="761.01779890174305"/>
    <n v="1.34938568629107"/>
    <n v="1.5358022894560799E-2"/>
    <n v="4.7029753061484698E-5"/>
    <n v="0.215938303341902"/>
    <n v="0.468277217235539"/>
    <s v="{BE242D62-FFF6-4E73-8F41-DCC9F0527F50}"/>
    <n v="103551101"/>
    <s v="RISING RIVER 1101"/>
    <n v="1530"/>
    <n v="40.871303739729598"/>
    <n v="-121.553896766619"/>
    <x v="660"/>
    <n v="222"/>
    <n v="204"/>
    <n v="39764.456731815997"/>
    <n v="28387.632132728901"/>
    <n v="11376.8245990871"/>
    <n v="16264.4687268526"/>
    <n v="6672.7302797100601"/>
    <n v="4.8440645653329197E-3"/>
    <n v="2.1587180494861899E-3"/>
    <n v="1.59905194945137"/>
    <n v="3.7766990291262101"/>
    <n v="2266"/>
    <n v="1.5818763581397624"/>
    <n v="661"/>
    <n v="0"/>
    <n v="0"/>
    <n v="10.106269197273127"/>
    <n v="2351"/>
    <n v="0"/>
  </r>
  <r>
    <s v="Sierra"/>
    <x v="661"/>
    <n v="305"/>
    <n v="488.19881190267699"/>
    <n v="668"/>
    <n v="642.63789999999995"/>
    <n v="66"/>
    <n v="9.9700110254299503E-5"/>
    <n v="191.836389437853"/>
    <n v="8.9288369583634601"/>
    <n v="43.826013517398799"/>
    <n v="158.72419257805899"/>
    <n v="2.7382140424407"/>
    <n v="10.577802293228499"/>
    <n v="50.789488070207"/>
    <n v="1.0473317251060901"/>
    <n v="1.52964882327726E-2"/>
    <n v="5.3291381619553204E-4"/>
    <n v="0.45658682634730502"/>
    <n v="0.75967948404241903"/>
    <s v="{44D8E601-5E0A-4B0D-A783-27A4770DE5A5}"/>
    <n v="152561107"/>
    <s v="PENRYN 1107"/>
    <s v="circuit_breaker"/>
    <n v="38.844456361176199"/>
    <n v="-121.16684157068499"/>
    <x v="661"/>
    <n v="385"/>
    <n v="346"/>
    <n v="46278.285104740396"/>
    <n v="25919.739216427501"/>
    <n v="20358.545888312899"/>
    <n v="6429.3234606521301"/>
    <n v="5043.9504901954597"/>
    <n v="3.5172311868905098E-2"/>
    <n v="6.5802072767837602E-3"/>
    <n v="1.60065184230386"/>
    <n v="10.1212121212121"/>
    <n v="754"/>
    <n v="1.0095682233629917"/>
    <n v="662"/>
    <n v="0"/>
    <n v="0"/>
    <n v="3.9949951480688748"/>
    <n v="2431"/>
    <n v="0"/>
  </r>
  <r>
    <s v="North Valley"/>
    <x v="662"/>
    <n v="269"/>
    <n v="522.67926580526796"/>
    <n v="963"/>
    <n v="727.64813000000004"/>
    <n v="205"/>
    <n v="3.8853774032493003E-5"/>
    <n v="395.66935584315797"/>
    <n v="10.8348690017491"/>
    <n v="66.537626379688504"/>
    <n v="477.51218263645399"/>
    <n v="34.677941620718499"/>
    <n v="12.0011727845251"/>
    <n v="140.61772968056201"/>
    <n v="1.65621628063481"/>
    <n v="1.52433106365947E-2"/>
    <n v="2.3747305420721899E-4"/>
    <n v="0.27933541017653102"/>
    <n v="0.71831321017172201"/>
    <s v="{C5CBE785-E536-4CC4-8B58-7E4F16DB8A71}"/>
    <n v="103521102"/>
    <s v="OREGON TRAIL 1102"/>
    <n v="49144"/>
    <n v="40.6588905951374"/>
    <n v="-122.340982376594"/>
    <x v="662"/>
    <n v="267"/>
    <n v="356"/>
    <n v="49923.530482319402"/>
    <n v="34141.300770655696"/>
    <n v="15782.2297116636"/>
    <n v="28540.0534901145"/>
    <n v="15777.066499270401"/>
    <n v="4.8681976112479902E-2"/>
    <n v="7.9650236766610708E-3"/>
    <n v="1.9430455977890999"/>
    <n v="4.6975609756097496"/>
    <n v="1286"/>
    <n v="3.1248786805019133"/>
    <n v="663"/>
    <n v="0"/>
    <n v="0"/>
    <n v="17.733961577205939"/>
    <n v="580"/>
    <n v="0"/>
  </r>
  <r>
    <s v="North Coast"/>
    <x v="663"/>
    <n v="501"/>
    <n v="657.04215986393103"/>
    <n v="682"/>
    <n v="742.82465000000002"/>
    <n v="133"/>
    <n v="8.8913954997203598E-5"/>
    <n v="195.808190541843"/>
    <n v="11.558803438403601"/>
    <n v="1904.31717546194"/>
    <n v="34606.518898629402"/>
    <n v="1039.6821942163001"/>
    <n v="7.19372547896148"/>
    <n v="226.96212919220201"/>
    <n v="1.2597644589001"/>
    <n v="1.5205557046011901E-2"/>
    <n v="6.6961785514058905E-4"/>
    <n v="0.73460410557184697"/>
    <n v="0.88451852453396695"/>
    <s v="{5002339C-3B44-461E-A16D-6DB263D4D731}"/>
    <n v="42871101"/>
    <s v="UPPER LAKE 1101"/>
    <n v="75370"/>
    <n v="39.189350777473202"/>
    <n v="-122.900883976222"/>
    <x v="663"/>
    <n v="170"/>
    <n v="176"/>
    <n v="42224.877676237498"/>
    <n v="23613.677889127201"/>
    <n v="18611.199787110301"/>
    <n v="17069.5103705814"/>
    <n v="10269.9746899037"/>
    <n v="8.9059174733698399E-2"/>
    <n v="1.1825556014627999E-2"/>
    <n v="1.3114613969339901"/>
    <n v="5.1278195488721803"/>
    <n v="596"/>
    <n v="2.0223390871195828"/>
    <n v="664"/>
    <n v="0"/>
    <n v="0"/>
    <n v="10.606498728478535"/>
    <n v="1361"/>
    <n v="0"/>
  </r>
  <r>
    <s v="Central Valley"/>
    <x v="664"/>
    <n v="21"/>
    <n v="35.769640358888502"/>
    <n v="166"/>
    <n v="88.798419999999993"/>
    <n v="36"/>
    <n v="3.9121257133147999E-5"/>
    <n v="378.75806172295501"/>
    <n v="9.5959096334408898"/>
    <n v="269.77129464430902"/>
    <n v="2799.51508706808"/>
    <n v="204.88956245046799"/>
    <n v="10.075467106989599"/>
    <n v="228.63315630621301"/>
    <n v="1.4197394384278099"/>
    <n v="1.51593769694675E-2"/>
    <n v="1.6158057058825E-4"/>
    <n v="0.12650602409638501"/>
    <n v="0.40281841547896202"/>
    <s v="{050E06AF-91BE-429B-BDFE-3EAD80F24863}"/>
    <n v="254452101"/>
    <s v="MARIPOSA 2101"/>
    <s v="circuit_breaker"/>
    <n v="37.504695536998298"/>
    <n v="-120.007672600226"/>
    <x v="664"/>
    <n v="65"/>
    <n v="43"/>
    <n v="6979.1882582839298"/>
    <n v="4029.4321375432801"/>
    <n v="2949.7561207406402"/>
    <n v="4029.4321375432801"/>
    <n v="2949.7561207406402"/>
    <n v="5.8169005411769998E-3"/>
    <n v="1.4083652567933301E-3"/>
    <n v="1.7033162075661199"/>
    <n v="4.6111111111111098"/>
    <n v="1542"/>
    <n v="0.54573757090082997"/>
    <n v="665"/>
    <n v="0"/>
    <n v="0"/>
    <n v="2.5037722767374055"/>
    <n v="1522"/>
    <n v="0"/>
  </r>
  <r>
    <s v="Bay Area"/>
    <x v="665"/>
    <n v="128"/>
    <n v="204.631816640604"/>
    <n v="409"/>
    <n v="363.6746"/>
    <n v="41"/>
    <n v="1.20608526475091E-4"/>
    <n v="112.259641570526"/>
    <n v="1.26985336235901"/>
    <n v="28.156929751015401"/>
    <n v="718.96148866686099"/>
    <n v="8.7844571791064308"/>
    <n v="1.5661558397114299"/>
    <n v="34.031528783984797"/>
    <n v="1.0547701294829199"/>
    <n v="1.50582081933235E-2"/>
    <n v="1.3874792206501599E-4"/>
    <n v="0.31295843520782302"/>
    <n v="0.56267834396034999"/>
    <s v="{0C1EAF38-D291-4410-BD5A-7EDE35C497EC}"/>
    <n v="43021101"/>
    <s v="WOODACRE 1101"/>
    <s v="circuit_breaker"/>
    <n v="38.012129377184401"/>
    <n v="-122.65392985579599"/>
    <x v="665"/>
    <n v="71"/>
    <n v="131"/>
    <n v="10355.867606145999"/>
    <n v="4553.32447450577"/>
    <n v="5802.5431316402601"/>
    <n v="4013.0588288582398"/>
    <n v="5668.0649539133101"/>
    <n v="5.6886648046656704E-3"/>
    <n v="4.9449495854787502E-3"/>
    <n v="1.5986860675047101"/>
    <n v="9.9756097560975601"/>
    <n v="1637"/>
    <n v="0.61738653592626347"/>
    <n v="666"/>
    <n v="0"/>
    <n v="0"/>
    <n v="2.4935983775464732"/>
    <n v="2642"/>
    <n v="0"/>
  </r>
  <r>
    <s v="North Coast"/>
    <x v="666"/>
    <n v="117"/>
    <n v="174.708920972269"/>
    <n v="347"/>
    <n v="315.44569999999999"/>
    <n v="25"/>
    <n v="8.4435277167358401E-5"/>
    <n v="166.64109291766201"/>
    <n v="20.434233271144301"/>
    <n v="150.03777880966601"/>
    <n v="894.09608364701205"/>
    <n v="29.295032323353599"/>
    <n v="1.8979645994305601"/>
    <n v="46.010238957405001"/>
    <n v="1.1089380359649601"/>
    <n v="1.4998812821505701E-2"/>
    <n v="7.69853761298691E-4"/>
    <n v="0.33717579250720398"/>
    <n v="0.55384782820332101"/>
    <s v="{2A534FE3-EF17-402C-9700-8C33AB455C66}"/>
    <n v="43321103"/>
    <s v="RINCON 1103"/>
    <s v="circuit_breaker"/>
    <n v="38.489880287242698"/>
    <n v="-122.666217074716"/>
    <x v="666"/>
    <n v="76"/>
    <n v="94"/>
    <n v="13108.548780792"/>
    <n v="5989.4696894226699"/>
    <n v="7119.07909136939"/>
    <n v="3908.5392830358901"/>
    <n v="3713.5655404034201"/>
    <n v="1.9246344032467201E-2"/>
    <n v="2.11088192918396E-3"/>
    <n v="1.49323864078863"/>
    <n v="13.88"/>
    <n v="520"/>
    <n v="0.37497032053764251"/>
    <n v="667"/>
    <n v="0"/>
    <n v="0"/>
    <n v="2.4286529628392941"/>
    <n v="1014"/>
    <n v="0"/>
  </r>
  <r>
    <s v="North Coast"/>
    <x v="667"/>
    <n v="201"/>
    <n v="271.807519326631"/>
    <n v="323"/>
    <n v="328.02487000000002"/>
    <n v="46"/>
    <n v="1.2067038978389199E-4"/>
    <n v="113.401364011496"/>
    <n v="26.723029493133598"/>
    <n v="878.95732353372796"/>
    <n v="15249.221936633299"/>
    <n v="2116.8224660768701"/>
    <n v="10.4680925837408"/>
    <n v="69.198289595130404"/>
    <n v="1.2356675655945399"/>
    <n v="1.4965151553965101E-2"/>
    <n v="1.42759427564296E-3"/>
    <n v="0.62229102167182604"/>
    <n v="0.82861862825654597"/>
    <s v="{CBE7DCF1-ECDA-4517-A76B-79D934ABEB82}"/>
    <n v="42661104"/>
    <s v="WILLITS 1104"/>
    <n v="4650"/>
    <n v="39.398521483703902"/>
    <n v="-123.35163586615801"/>
    <x v="667"/>
    <n v="165"/>
    <n v="426"/>
    <n v="28173.4192822761"/>
    <n v="9494.7517583518493"/>
    <n v="18678.667523924301"/>
    <n v="5679.3967636856596"/>
    <n v="10214.383061283999"/>
    <n v="6.5669336679576404E-2"/>
    <n v="5.5508379300590596E-3"/>
    <n v="1.35227621555538"/>
    <n v="7.0217391304347796"/>
    <n v="266"/>
    <n v="0.68839697148239465"/>
    <n v="668"/>
    <n v="0"/>
    <n v="0"/>
    <n v="3.5290124464481218"/>
    <n v="862"/>
    <n v="0"/>
  </r>
  <r>
    <s v="Central Valley"/>
    <x v="668"/>
    <n v="120"/>
    <n v="168.680202541905"/>
    <n v="420"/>
    <n v="286.49254999999999"/>
    <n v="71"/>
    <n v="7.7007395843729299E-5"/>
    <n v="205.91682215724001"/>
    <n v="25.467857944140199"/>
    <n v="226.01276480497299"/>
    <n v="1459.0965628696599"/>
    <n v="88.088908995025605"/>
    <n v="12.0510719775314"/>
    <n v="217.18185944529199"/>
    <n v="1.44989406726729"/>
    <n v="1.4918118945659101E-2"/>
    <n v="1.2316291302487299E-3"/>
    <n v="0.28571428571428498"/>
    <n v="0.58877691708559499"/>
    <s v="{74DC8F54-4589-4421-89BC-E98BD5920B33}"/>
    <n v="163011102"/>
    <s v="MARTELL 1102"/>
    <s v="circuit_breaker"/>
    <n v="38.369102549997699"/>
    <n v="-120.796788820884"/>
    <x v="668"/>
    <n v="119"/>
    <n v="123"/>
    <n v="19260.220010496399"/>
    <n v="10830.182203407099"/>
    <n v="8430.0378070893003"/>
    <n v="7916.92542233106"/>
    <n v="5510.9410504350999"/>
    <n v="8.7445668247660494E-2"/>
    <n v="5.4675251049047802E-3"/>
    <n v="1.4056683545158699"/>
    <n v="5.9154929577464701"/>
    <n v="312"/>
    <n v="1.0591864451417961"/>
    <n v="669"/>
    <n v="0"/>
    <n v="0"/>
    <n v="4.9193478665992734"/>
    <n v="1610"/>
    <n v="0"/>
  </r>
  <r>
    <s v="Central Valley"/>
    <x v="669"/>
    <n v="63"/>
    <n v="174.90861585888501"/>
    <n v="283"/>
    <n v="231.59870000000001"/>
    <n v="87"/>
    <n v="5.6333934815316801E-5"/>
    <n v="266.37162366247799"/>
    <n v="6.77612471225937"/>
    <n v="24.151850427846799"/>
    <n v="91.444610688243301"/>
    <n v="3.2662802303685101"/>
    <n v="10.083943655489501"/>
    <n v="165.999729871364"/>
    <n v="1.15339233409399"/>
    <n v="1.4912033182310099E-2"/>
    <n v="1.9821676300398001E-4"/>
    <n v="0.22261484098939899"/>
    <n v="0.755222807836466"/>
    <s v="{EB467927-3D28-42DC-B202-516334CB2DF4}"/>
    <n v="162991103"/>
    <s v="CORRAL 1103"/>
    <n v="36680"/>
    <n v="38.124488746956096"/>
    <n v="-120.84728974069699"/>
    <x v="669"/>
    <n v="430"/>
    <n v="886"/>
    <n v="77894.271037162893"/>
    <n v="32149.377975684401"/>
    <n v="45744.8930614786"/>
    <n v="13725.833142151399"/>
    <n v="15814.575545436201"/>
    <n v="1.7244858381346199E-2"/>
    <n v="4.9010523289325604E-3"/>
    <n v="2.7763272358553199"/>
    <n v="3.2528735632183898"/>
    <n v="1421"/>
    <n v="1.2973468868609785"/>
    <n v="670"/>
    <n v="0"/>
    <n v="0"/>
    <n v="8.5288346653717575"/>
    <n v="2245"/>
    <n v="0"/>
  </r>
  <r>
    <s v="North Valley"/>
    <x v="670"/>
    <n v="1213"/>
    <n v="2236.1670595487499"/>
    <n v="2209"/>
    <n v="2712.3022000000001"/>
    <n v="239"/>
    <n v="9.8847459256332397E-5"/>
    <n v="149.59500576937401"/>
    <n v="53.157758680789399"/>
    <n v="1835.30005991904"/>
    <n v="31394.624446846599"/>
    <n v="3392.1456849405099"/>
    <n v="0.54560854955806304"/>
    <n v="22.930614214129399"/>
    <n v="1.04600659623804"/>
    <n v="1.48241358330987E-2"/>
    <n v="2.3089353328603502E-3"/>
    <n v="0.54911724762335901"/>
    <n v="0.82445349251517597"/>
    <s v="{C71A58EE-DA31-4CE3-8F9B-4D615671BE3A}"/>
    <n v="103201102"/>
    <s v="CHALLENGE 1102"/>
    <s v="circuit_breaker"/>
    <n v="39.485467030175997"/>
    <n v="-121.220109409361"/>
    <x v="670"/>
    <n v="214"/>
    <n v="185"/>
    <n v="35336.698998527099"/>
    <n v="24978.143887111801"/>
    <n v="10358.5551114152"/>
    <n v="24978.143887111801"/>
    <n v="10358.5551114152"/>
    <n v="0.55183554455362505"/>
    <n v="2.36245427622634E-2"/>
    <n v="1.8435012856955799"/>
    <n v="9.2426778242677798"/>
    <n v="151"/>
    <n v="3.5429684641105892"/>
    <n v="671"/>
    <n v="0"/>
    <n v="0"/>
    <n v="15.520694245278547"/>
    <n v="1545"/>
    <n v="0"/>
  </r>
  <r>
    <s v="North Coast"/>
    <x v="671"/>
    <n v="89"/>
    <n v="158.254312362874"/>
    <n v="92"/>
    <n v="159.72239999999999"/>
    <n v="24"/>
    <n v="4.2559493643542102E-4"/>
    <n v="34.727839593232297"/>
    <n v="0.11714169496969699"/>
    <n v="31.831827259489401"/>
    <n v="119.862586019294"/>
    <n v="2.2668225267324201E-2"/>
    <n v="0.17007743722448701"/>
    <n v="8.76753325760364"/>
    <n v="1.0115228593349399"/>
    <n v="1.48220931149417E-2"/>
    <n v="1.9995723676776301E-4"/>
    <n v="0.96739130434782605"/>
    <n v="0.990808524560996"/>
    <s v="{901979A9-33A5-4FBB-9019-2CBDDF98F849}"/>
    <n v="192311141"/>
    <s v="FRUITLAND 1141"/>
    <n v="8860"/>
    <n v="40.282942684614603"/>
    <n v="-123.87257061214299"/>
    <x v="671"/>
    <n v="61"/>
    <n v="149"/>
    <n v="10329.4059865163"/>
    <n v="6108.7784632632402"/>
    <n v="4220.6275232530797"/>
    <n v="3211.9110028586101"/>
    <n v="478.65484364490999"/>
    <n v="4.7989736824263201E-3"/>
    <n v="1.0214278474450099E-2"/>
    <n v="1.77813834115589"/>
    <n v="3.8333333333333299"/>
    <n v="1413"/>
    <n v="0.35573023475860077"/>
    <n v="672"/>
    <n v="0"/>
    <n v="0"/>
    <n v="1.9957883517572574"/>
    <n v="2359"/>
    <n v="0"/>
  </r>
  <r>
    <s v="North Coast"/>
    <x v="672"/>
    <n v="4"/>
    <n v="3.9072144260767301"/>
    <n v="27"/>
    <n v="24.285637000000001"/>
    <n v="1"/>
    <n v="5.9642912674462402E-5"/>
    <n v="476.02621664173"/>
    <m/>
    <m/>
    <m/>
    <m/>
    <n v="6.1946902424096999E-2"/>
    <n v="31.303539276123001"/>
    <n v="1.1482300758361801"/>
    <n v="2.83915900699174E-2"/>
    <n v="5.9642912674462402E-5"/>
    <n v="0.148148148148148"/>
    <n v="0.160885812542895"/>
    <s v="{EBBE0A29-2908-46ED-BB26-43BABD7BEC2A}"/>
    <n v="43292102"/>
    <s v="PUEBLO 2102"/>
    <n v="792"/>
    <n v="38.432983490706803"/>
    <n v="-122.40211260423899"/>
    <x v="672"/>
    <n v="221"/>
    <n v="193"/>
    <n v="53493.200769437703"/>
    <n v="33531.110798937603"/>
    <n v="19962.089970500001"/>
    <n v="30375.5802999603"/>
    <n v="19611.818830859102"/>
    <n v="5.9642912674462402E-5"/>
    <n v="5.9642912674462402E-5"/>
    <n v="0.97680360651918297"/>
    <n v="27"/>
    <n v="2147"/>
    <n v="2.83915900699174E-2"/>
    <n v="673"/>
    <n v="0"/>
    <n v="0"/>
    <n v="18.874504706566633"/>
    <n v="800"/>
    <n v="0"/>
  </r>
  <r>
    <s v="Bay Area"/>
    <x v="672"/>
    <n v="1142"/>
    <n v="1496.35347836804"/>
    <n v="2640"/>
    <n v="2377.2600000000002"/>
    <n v="235"/>
    <n v="1.0051019304383E-4"/>
    <n v="144.84136005140999"/>
    <n v="12.272517958466199"/>
    <n v="495.529517946238"/>
    <n v="9445.8336278018996"/>
    <n v="375.14043030658598"/>
    <n v="0.56233289275873199"/>
    <n v="48.350900242747102"/>
    <n v="1.1801638131445999"/>
    <n v="1.47613987169521E-2"/>
    <n v="6.6054297588210599E-4"/>
    <n v="0.432575757575757"/>
    <n v="0.629444601020132"/>
    <s v="{EBBE0A29-2908-46ED-BB26-43BABD7BEC2A}"/>
    <n v="43292102"/>
    <s v="PUEBLO 2102"/>
    <n v="792"/>
    <n v="38.432983490706803"/>
    <n v="-122.40211260423899"/>
    <x v="672"/>
    <n v="221"/>
    <n v="193"/>
    <n v="53493.200769437703"/>
    <n v="33531.110798937603"/>
    <n v="19962.089970500001"/>
    <n v="30375.5802999603"/>
    <n v="19611.818830859102"/>
    <n v="0.15522759933229399"/>
    <n v="2.3619895365300101E-2"/>
    <n v="1.3102920125814701"/>
    <n v="11.234042553191401"/>
    <n v="603"/>
    <n v="3.4689286984837437"/>
    <n v="673"/>
    <n v="0"/>
    <n v="0"/>
    <n v="18.874504706566633"/>
    <n v="130"/>
    <n v="0"/>
  </r>
  <r>
    <s v="North Coast"/>
    <x v="673"/>
    <n v="426"/>
    <n v="604.85872015873804"/>
    <n v="947"/>
    <n v="917.99145999999996"/>
    <n v="94"/>
    <n v="9.7707327245672703E-5"/>
    <n v="140.87401151559601"/>
    <n v="8.4366775102174394"/>
    <n v="545.23586784165502"/>
    <n v="11413.56994051"/>
    <n v="328.13018802080899"/>
    <n v="2.3741526887058599"/>
    <n v="57.064509530383297"/>
    <n v="1.25183581798634"/>
    <n v="1.47628491391053E-2"/>
    <n v="4.6441092958959102E-4"/>
    <n v="0.44984160506863702"/>
    <n v="0.65889362783585204"/>
    <s v="{A4A124EA-8920-4709-8090-23E3A2E000DC}"/>
    <n v="42891101"/>
    <s v="GEYSERVILLE 1101"/>
    <n v="35492"/>
    <n v="38.692966089021098"/>
    <n v="-122.96251251303499"/>
    <x v="673"/>
    <n v="310"/>
    <n v="255"/>
    <n v="60120.618719671002"/>
    <n v="34732.690017719498"/>
    <n v="25387.928701951401"/>
    <n v="14162.9365626702"/>
    <n v="9522.0116505283804"/>
    <n v="4.36546273814215E-2"/>
    <n v="9.1844887610932294E-3"/>
    <n v="1.4198561506073599"/>
    <n v="10.0744680851063"/>
    <n v="839"/>
    <n v="1.3877078190758982"/>
    <n v="674"/>
    <n v="0"/>
    <n v="0"/>
    <n v="8.8004380548829459"/>
    <n v="2479"/>
    <n v="0"/>
  </r>
  <r>
    <s v="Central Valley"/>
    <x v="674"/>
    <n v="181"/>
    <n v="324.268311716955"/>
    <n v="725"/>
    <n v="516.70336999999995"/>
    <n v="131"/>
    <n v="5.1492223898122103E-5"/>
    <n v="297.11701881837803"/>
    <n v="5.8427164882596099"/>
    <n v="232.04382207104899"/>
    <n v="1206.6737095620399"/>
    <n v="13.733214400701399"/>
    <n v="11.1213435958928"/>
    <n v="300.117313517627"/>
    <n v="1.4802911654683399"/>
    <n v="1.47359905808403E-2"/>
    <n v="1.7580907684371501E-4"/>
    <n v="0.24965517241379301"/>
    <n v="0.62757150636790904"/>
    <s v="{23616425-EB34-423E-9DF9-30BB0AE7795F}"/>
    <n v="163541102"/>
    <s v="OLETA 1102"/>
    <s v="circuit_breaker"/>
    <n v="38.480720229778697"/>
    <n v="-120.845083798071"/>
    <x v="674"/>
    <n v="190"/>
    <n v="146"/>
    <n v="34746.133414959702"/>
    <n v="24558.1337210903"/>
    <n v="10187.9996938694"/>
    <n v="21808.389266577102"/>
    <n v="8879.1301259387401"/>
    <n v="2.3030989066526699E-2"/>
    <n v="6.7454813306540001E-3"/>
    <n v="1.7915376337953299"/>
    <n v="5.5343511450381602"/>
    <n v="1499"/>
    <n v="1.9304147660900794"/>
    <n v="675"/>
    <n v="0"/>
    <n v="0"/>
    <n v="13.551100646962281"/>
    <n v="1592"/>
    <n v="0"/>
  </r>
  <r>
    <s v="Central Valley"/>
    <x v="675"/>
    <n v="189"/>
    <n v="370.23136873214099"/>
    <n v="683"/>
    <n v="523.45839999999998"/>
    <n v="161"/>
    <n v="2.67491067241066E-5"/>
    <n v="571.46736722079504"/>
    <n v="7.7861348767296503"/>
    <n v="356.924859388698"/>
    <n v="2080.13526311852"/>
    <n v="18.789171702342799"/>
    <n v="8.4381079990590298"/>
    <n v="543.97818038038702"/>
    <n v="1.3912768689741899"/>
    <n v="1.47337565252047E-2"/>
    <n v="1.11354163793132E-4"/>
    <n v="0.27672035139092199"/>
    <n v="0.70727948410958896"/>
    <s v="{4F2BC5E5-BD35-4490-9CFD-1F5D23517497}"/>
    <n v="252811102"/>
    <s v="MERCED FALLS 1102"/>
    <n v="87352"/>
    <n v="37.703140659068303"/>
    <n v="-120.337296698839"/>
    <x v="675"/>
    <n v="296"/>
    <n v="338"/>
    <n v="67319.687980901406"/>
    <n v="42810.089968711203"/>
    <n v="24509.598012190101"/>
    <n v="42562.782142542303"/>
    <n v="24457.658940830701"/>
    <n v="1.7928020370694402E-2"/>
    <n v="4.3066061825811604E-3"/>
    <n v="1.95889613085789"/>
    <n v="4.2422360248447202"/>
    <n v="1793"/>
    <n v="2.3721348005579568"/>
    <n v="676"/>
    <n v="0"/>
    <n v="0"/>
    <n v="26.447278502693653"/>
    <n v="856"/>
    <n v="0"/>
  </r>
  <r>
    <s v="North Coast"/>
    <x v="676"/>
    <n v="198"/>
    <n v="259.159025464997"/>
    <n v="309"/>
    <n v="315.91635000000002"/>
    <n v="53"/>
    <n v="1.1905389266826599E-4"/>
    <n v="136.657951619073"/>
    <n v="10.562217848456401"/>
    <n v="293.17857568289901"/>
    <n v="4123.1884804913798"/>
    <n v="122.252246418987"/>
    <n v="8.4440641096740396"/>
    <n v="63.462827624717903"/>
    <n v="0.98033895132676596"/>
    <n v="1.4729658801454999E-2"/>
    <n v="6.2910423208827602E-4"/>
    <n v="0.64077669902912604"/>
    <n v="0.82034065151580005"/>
    <s v="{EF9398DB-0F7B-497E-B310-02727CA6D6C0}"/>
    <n v="42661104"/>
    <s v="WILLITS 1104"/>
    <n v="34006"/>
    <n v="39.4020243745695"/>
    <n v="-123.354911534081"/>
    <x v="676"/>
    <n v="170"/>
    <n v="440"/>
    <n v="26640.4770554797"/>
    <n v="9186.41103377135"/>
    <n v="17454.066021708401"/>
    <n v="6444.3113068359899"/>
    <n v="10157.699395580699"/>
    <n v="3.3342524300678598E-2"/>
    <n v="6.30985631141811E-3"/>
    <n v="1.3088839669949299"/>
    <n v="5.8301886792452802"/>
    <n v="641"/>
    <n v="0.78067191647711498"/>
    <n v="677"/>
    <n v="0"/>
    <n v="0"/>
    <n v="4.0043081610399858"/>
    <n v="270"/>
    <n v="0"/>
  </r>
  <r>
    <s v="Sierra"/>
    <x v="677"/>
    <n v="1675"/>
    <n v="2356.87693589842"/>
    <n v="3682"/>
    <n v="3401.0956999999999"/>
    <n v="256"/>
    <n v="8.3975883413245302E-5"/>
    <n v="186.79969170523901"/>
    <n v="28.957308368503298"/>
    <n v="1411.8547744570501"/>
    <n v="29350.704956273501"/>
    <n v="2925.7245618357701"/>
    <n v="0.62506049871444802"/>
    <n v="28.605270015355899"/>
    <n v="1.0784534025006001"/>
    <n v="1.46834738516402E-2"/>
    <n v="1.1235810344881699E-3"/>
    <n v="0.45491580662683301"/>
    <n v="0.69297577652192299"/>
    <s v="{1B4AEF1E-3888-4CF0-B5B2-91A85959940F}"/>
    <n v="152201101"/>
    <s v="PIKE CITY 1101"/>
    <s v="circuit_breaker"/>
    <n v="39.438439015915101"/>
    <n v="-120.996024186022"/>
    <x v="677"/>
    <n v="227"/>
    <n v="301"/>
    <n v="49313.788892795797"/>
    <n v="31954.398468250602"/>
    <n v="17359.390424545101"/>
    <n v="31954.398468250602"/>
    <n v="17359.390424545101"/>
    <n v="0.287636744828972"/>
    <n v="2.1497826153790801E-2"/>
    <n v="1.40709070799905"/>
    <n v="14.3828125"/>
    <n v="353"/>
    <n v="3.7589693060198912"/>
    <n v="678"/>
    <n v="0"/>
    <n v="0"/>
    <n v="19.855536530615346"/>
    <n v="1439"/>
    <n v="0"/>
  </r>
  <r>
    <s v="Central Valley"/>
    <x v="678"/>
    <n v="41"/>
    <n v="70.245918379644706"/>
    <n v="349"/>
    <n v="174.71505999999999"/>
    <n v="113"/>
    <n v="3.2046900275168499E-5"/>
    <n v="602.60266950884704"/>
    <n v="14.3258362723671"/>
    <n v="1790.3104259643801"/>
    <n v="15963.922242771299"/>
    <n v="636.06246507119397"/>
    <n v="15.059382017471"/>
    <n v="934.85777944379095"/>
    <n v="1.7875518883224"/>
    <n v="1.4627861910473E-2"/>
    <n v="2.8434349425035998E-4"/>
    <n v="0.117478510028653"/>
    <n v="0.40205989933459202"/>
    <s v="{E1B28A54-7ECA-4BC3-8221-20371DB8BAC6}"/>
    <n v="254421101"/>
    <s v="OAKHURST 1101"/>
    <n v="6220"/>
    <n v="37.359926825159697"/>
    <n v="-119.739350869715"/>
    <x v="678"/>
    <n v="176"/>
    <n v="107"/>
    <n v="42607.197718416399"/>
    <n v="32301.379657448899"/>
    <n v="10305.8180609675"/>
    <n v="32301.379657448899"/>
    <n v="10305.8180609675"/>
    <n v="3.21308148502907E-2"/>
    <n v="3.62129973109404E-3"/>
    <n v="1.71331508243036"/>
    <n v="3.0884955752212302"/>
    <n v="1160"/>
    <n v="1.652948395883449"/>
    <n v="679"/>
    <n v="0"/>
    <n v="0"/>
    <n v="20.071140579128681"/>
    <n v="2483"/>
    <n v="0"/>
  </r>
  <r>
    <s v="Central Coast"/>
    <x v="679"/>
    <n v="40"/>
    <n v="84.440235241697394"/>
    <n v="98"/>
    <n v="113.98072999999999"/>
    <n v="20"/>
    <n v="2.7732242506317498E-5"/>
    <n v="733.13881817161996"/>
    <n v="8.3744420632719994"/>
    <n v="161.111539363861"/>
    <n v="666.19736659526802"/>
    <n v="26.730358265922401"/>
    <n v="17.410176736116501"/>
    <n v="188.763804206624"/>
    <n v="1.1366150438785501"/>
    <n v="1.46217117036463E-2"/>
    <n v="8.6600933991576304E-5"/>
    <n v="0.40816326530612201"/>
    <n v="0.74082905604013305"/>
    <s v="{FEA8F80B-51AF-4084-A9B9-47D11430DD95}"/>
    <n v="83242110"/>
    <s v="MORGAN HILL 2110"/>
    <s v="XR326"/>
    <n v="37.107248637410102"/>
    <n v="-121.634849953442"/>
    <x v="679"/>
    <n v="444"/>
    <n v="556"/>
    <n v="64363.006016694002"/>
    <n v="33599.9302630815"/>
    <n v="30763.075753612498"/>
    <n v="3216.8739340899401"/>
    <n v="3341.2808357764402"/>
    <n v="1.73201867983152E-3"/>
    <n v="5.5464485012635101E-4"/>
    <n v="2.1110058810424301"/>
    <n v="4.9000000000000004"/>
    <n v="1935"/>
    <n v="0.29243423407292601"/>
    <n v="680"/>
    <n v="0"/>
    <n v="0"/>
    <n v="1.9988721732994001"/>
    <n v="708"/>
    <n v="0"/>
  </r>
  <r>
    <s v="North Coast"/>
    <x v="680"/>
    <n v="29"/>
    <n v="35.603696702600999"/>
    <n v="86"/>
    <n v="68.40719"/>
    <n v="5"/>
    <n v="7.4423234764253694E-5"/>
    <n v="229.798497121352"/>
    <n v="3.5964787801106701"/>
    <n v="61.294394810994397"/>
    <n v="249.010602315266"/>
    <n v="1.29787224531173"/>
    <n v="8.3539821743965099"/>
    <n v="202.225970268249"/>
    <n v="1.2707964658737101"/>
    <n v="1.4578483755439299E-2"/>
    <n v="1.71866800519637E-4"/>
    <n v="0.337209302325581"/>
    <n v="0.520467183745847"/>
    <s v="{72AE5EDE-AC15-4265-AF32-67B0F370C217}"/>
    <n v="42561107"/>
    <s v="FULTON 1107"/>
    <s v="circuit_breaker"/>
    <n v="38.497005642465503"/>
    <n v="-122.761907679988"/>
    <x v="680"/>
    <n v="508"/>
    <n v="788"/>
    <n v="59910.989954850003"/>
    <n v="22107.5267215108"/>
    <n v="37803.463233339302"/>
    <n v="487.30161640905999"/>
    <n v="748.46245418467004"/>
    <n v="8.5933400259818795E-4"/>
    <n v="3.7211617382126801E-4"/>
    <n v="1.2277136794000301"/>
    <n v="17.2"/>
    <n v="1517"/>
    <n v="7.2892418777196502E-2"/>
    <n v="681"/>
    <n v="0"/>
    <n v="0"/>
    <n v="0.302795092689714"/>
    <n v="56"/>
    <n v="0"/>
  </r>
  <r>
    <s v="North Coast"/>
    <x v="681"/>
    <n v="247"/>
    <n v="673.29113588397001"/>
    <n v="510"/>
    <n v="834.31804999999997"/>
    <n v="78"/>
    <n v="6.7763429004303403E-5"/>
    <n v="277.623572181062"/>
    <n v="13.3935414999986"/>
    <n v="250.88840839020401"/>
    <n v="1573.8999939130599"/>
    <n v="68.071908054890699"/>
    <n v="10.648967568929701"/>
    <n v="99.664880341277097"/>
    <n v="1.1654753837829901"/>
    <n v="1.45520239824281E-2"/>
    <n v="3.0416165050521702E-4"/>
    <n v="0.48431372549019602"/>
    <n v="0.80699576437932596"/>
    <s v="{5DA68EF3-5901-4088-9DDE-761BE1716E65}"/>
    <n v="43182103"/>
    <s v="BELLEVUE 2103"/>
    <n v="552"/>
    <n v="38.3651964166326"/>
    <n v="-122.665876106407"/>
    <x v="681"/>
    <n v="314"/>
    <n v="234"/>
    <n v="44356.766877270296"/>
    <n v="24038.051561759701"/>
    <n v="20318.715315510501"/>
    <n v="11666.894953699801"/>
    <n v="11628.4153808219"/>
    <n v="2.3724608739406901E-2"/>
    <n v="5.2855474623356704E-3"/>
    <n v="2.72587504406465"/>
    <n v="6.5384615384615303"/>
    <n v="1111"/>
    <n v="1.1350578706293917"/>
    <n v="682"/>
    <n v="0"/>
    <n v="0"/>
    <n v="7.249470184275399"/>
    <n v="73"/>
    <n v="0"/>
  </r>
  <r>
    <s v="North Coast"/>
    <x v="682"/>
    <n v="1663"/>
    <n v="2807.6584777633898"/>
    <n v="3123"/>
    <n v="3602.8398000000002"/>
    <n v="233"/>
    <n v="1.37312951106892E-4"/>
    <n v="111.12906776204601"/>
    <n v="16.9166833794092"/>
    <n v="235.29698949797799"/>
    <n v="1157.4902323594399"/>
    <n v="64.560730536445604"/>
    <n v="8.0537168225563391"/>
    <n v="59.742214715646298"/>
    <n v="1.1836378134371299"/>
    <n v="1.4499859872268201E-2"/>
    <n v="1.31346465119435E-3"/>
    <n v="0.53250080051232695"/>
    <n v="0.77929039300316405"/>
    <s v="{87C4E1DE-229A-456D-853B-731F9308D34F}"/>
    <n v="42571101"/>
    <s v="MOLINO 1101"/>
    <n v="322"/>
    <n v="38.386780562521999"/>
    <n v="-122.890074440414"/>
    <x v="682"/>
    <n v="327"/>
    <n v="398"/>
    <n v="52233.448419728098"/>
    <n v="25513.057880902299"/>
    <n v="26720.390538825701"/>
    <n v="24774.666794988701"/>
    <n v="26144.890957756899"/>
    <n v="0.30603726372828499"/>
    <n v="3.1993917607906E-2"/>
    <n v="1.6883093672660201"/>
    <n v="13.403433476394801"/>
    <n v="290"/>
    <n v="3.3784673502384908"/>
    <n v="683"/>
    <n v="0"/>
    <n v="0"/>
    <n v="15.394259481068925"/>
    <n v="2803"/>
    <n v="0"/>
  </r>
  <r>
    <s v="Central Valley"/>
    <x v="683"/>
    <n v="203"/>
    <n v="311.13205451657399"/>
    <n v="991"/>
    <n v="538.92570000000001"/>
    <n v="255"/>
    <n v="1.7628235273863801E-5"/>
    <n v="762.16117654261598"/>
    <n v="38.680382241169802"/>
    <n v="3743.79867841226"/>
    <n v="29819.6624480069"/>
    <n v="1758.23609155504"/>
    <n v="17.7671871730217"/>
    <n v="1024.2957694085201"/>
    <n v="1.77151656524807"/>
    <n v="1.44581906621516E-2"/>
    <n v="2.9500928788785998E-4"/>
    <n v="0.20484359233097801"/>
    <n v="0.57731899377995999"/>
    <s v="{1328D5B4-6BC6-4A19-8B7D-C1E2266894DF}"/>
    <n v="254151101"/>
    <s v="AUBERRY 1101"/>
    <s v="R2579"/>
    <n v="36.972628501129897"/>
    <n v="-119.378211329"/>
    <x v="683"/>
    <n v="358"/>
    <n v="341"/>
    <n v="91289.983329755094"/>
    <n v="55665.454206713803"/>
    <n v="35624.5291230414"/>
    <n v="55665.454206713803"/>
    <n v="35624.5291230414"/>
    <n v="7.5227368411404399E-2"/>
    <n v="4.4951999948352698E-3"/>
    <n v="1.53267021929346"/>
    <n v="3.8862745098039202"/>
    <n v="1136"/>
    <n v="3.6868386188486579"/>
    <n v="684"/>
    <n v="0"/>
    <n v="0"/>
    <n v="34.588898945879961"/>
    <n v="1833"/>
    <n v="0"/>
  </r>
  <r>
    <s v="North Coast"/>
    <x v="684"/>
    <n v="547"/>
    <n v="825.15274580519099"/>
    <n v="1206"/>
    <n v="1208.8362"/>
    <n v="182"/>
    <n v="8.3549309647923495E-5"/>
    <n v="178.189990375116"/>
    <n v="3.4600696411053802"/>
    <n v="41.230096211000102"/>
    <n v="393.11035475652398"/>
    <n v="4.3291867785907598"/>
    <n v="4.4506223675088696"/>
    <n v="96.634439460748993"/>
    <n v="1.2587280004889101"/>
    <n v="1.4382785188824399E-2"/>
    <n v="2.1386011933245699E-4"/>
    <n v="0.45356550580431099"/>
    <n v="0.68260096639835799"/>
    <s v="{32B34880-BC93-4771-BC39-2E887BB96BE8}"/>
    <n v="42821102"/>
    <s v="CLOVERDALE 1102"/>
    <n v="570"/>
    <n v="38.776244378816202"/>
    <n v="-122.981030709783"/>
    <x v="684"/>
    <n v="268"/>
    <n v="301"/>
    <n v="64680.305530356898"/>
    <n v="34152.262023761301"/>
    <n v="30528.043506595499"/>
    <n v="26431.444784648698"/>
    <n v="20545.416273429499"/>
    <n v="3.8922541718507203E-2"/>
    <n v="1.5205974355922001E-2"/>
    <n v="1.5085059338303299"/>
    <n v="6.6263736263736197"/>
    <n v="1370"/>
    <n v="2.6176669043660405"/>
    <n v="685"/>
    <n v="0"/>
    <n v="0"/>
    <n v="16.423733277281947"/>
    <n v="453"/>
    <n v="0"/>
  </r>
  <r>
    <s v="Sierra"/>
    <x v="685"/>
    <n v="284"/>
    <n v="399.56375310524902"/>
    <n v="710"/>
    <n v="575.23779999999999"/>
    <n v="90"/>
    <n v="1.12981871683991E-4"/>
    <n v="137.08256021842001"/>
    <n v="11.018470769615"/>
    <n v="235.355221148048"/>
    <n v="2407.9358865121999"/>
    <n v="144.240895254669"/>
    <n v="4.1996558380623696"/>
    <n v="115.427447099818"/>
    <n v="1.3204523179266101"/>
    <n v="1.4369725181916201E-2"/>
    <n v="6.72712385444482E-4"/>
    <n v="0.4"/>
    <n v="0.69460622717978404"/>
    <s v="{DCD6C7A6-BCDE-42A2-9036-021FA6ED047F}"/>
    <n v="153741101"/>
    <s v="DOBBINS 1101"/>
    <n v="69722"/>
    <n v="39.340962094594801"/>
    <n v="-121.19516644244401"/>
    <x v="685"/>
    <n v="93"/>
    <n v="67"/>
    <n v="12664.824687598801"/>
    <n v="10673.4288573227"/>
    <n v="1991.39583027614"/>
    <n v="10673.4288573227"/>
    <n v="1991.39583027614"/>
    <n v="6.0544114690003398E-2"/>
    <n v="1.01683684515592E-2"/>
    <n v="1.4069146236100301"/>
    <n v="7.8888888888888804"/>
    <n v="592"/>
    <n v="1.293275266372458"/>
    <n v="686"/>
    <n v="0"/>
    <n v="0"/>
    <n v="6.6321591625034637"/>
    <n v="89"/>
    <n v="0"/>
  </r>
  <r>
    <s v="North Coast"/>
    <x v="686"/>
    <n v="2198"/>
    <n v="3896.3530040412902"/>
    <n v="2783"/>
    <n v="4196.0219999999999"/>
    <n v="217"/>
    <n v="2.8869437088268203E-4"/>
    <n v="50.0127937744099"/>
    <n v="1.9589733789224899"/>
    <n v="123.91603772834701"/>
    <n v="1497.2223082534299"/>
    <n v="5.8188572229513698"/>
    <n v="0.70818272322206599"/>
    <n v="16.2819694729058"/>
    <n v="1.0898311649050001"/>
    <n v="1.4314611853011701E-2"/>
    <n v="4.2089099676203201E-4"/>
    <n v="0.789795185052102"/>
    <n v="0.92858260262511205"/>
    <s v="{8E27DD26-ACA7-40A3-8328-F2AB9AB9A4A2}"/>
    <n v="192221102"/>
    <s v="GARBERVILLE 1102"/>
    <n v="8652"/>
    <n v="40.106520869424401"/>
    <n v="-123.92777828198"/>
    <x v="686"/>
    <n v="164"/>
    <n v="111"/>
    <n v="27071.644019376999"/>
    <n v="21012.126946038701"/>
    <n v="6059.5170733382602"/>
    <n v="21012.126946038701"/>
    <n v="6059.5170733382602"/>
    <n v="9.1333346297361104E-2"/>
    <n v="6.2646678481541998E-2"/>
    <n v="1.7726810755419899"/>
    <n v="12.824884792626699"/>
    <n v="909"/>
    <n v="3.1062707721035392"/>
    <n v="687"/>
    <n v="0"/>
    <n v="0"/>
    <n v="13.056326332587014"/>
    <n v="40"/>
    <n v="0"/>
  </r>
  <r>
    <s v="North Coast"/>
    <x v="687"/>
    <n v="188"/>
    <n v="337.208681886308"/>
    <n v="535"/>
    <n v="447.22329999999999"/>
    <n v="97"/>
    <n v="5.8922020564084997E-5"/>
    <n v="259.21818982215399"/>
    <n v="3.9318454098807698"/>
    <n v="539.36471263752196"/>
    <n v="11765.030311005999"/>
    <n v="287.20373827273698"/>
    <n v="8.9055069408055498"/>
    <n v="338.13512803133801"/>
    <n v="1.7149210811890301"/>
    <n v="1.4293748404842901E-2"/>
    <n v="1.4109174628376499E-4"/>
    <n v="0.351401869158878"/>
    <n v="0.75400517830464298"/>
    <s v="{6139DC48-33A9-4D2F-A5A3-F8FF5CADADDE}"/>
    <n v="43311102"/>
    <s v="KONOCTI 1102"/>
    <n v="596"/>
    <n v="38.940570713232802"/>
    <n v="-122.78003545096099"/>
    <x v="687"/>
    <n v="275"/>
    <n v="516"/>
    <n v="45927.771763733603"/>
    <n v="21540.367232161701"/>
    <n v="24387.404531571901"/>
    <n v="15791.959482067399"/>
    <n v="15501.901931206001"/>
    <n v="1.36858993895252E-2"/>
    <n v="5.7154359947162404E-3"/>
    <n v="1.7936632015229099"/>
    <n v="5.5154639175257696"/>
    <n v="1628"/>
    <n v="1.3864935952697615"/>
    <n v="688"/>
    <n v="0"/>
    <n v="0"/>
    <n v="9.8126656553317027"/>
    <n v="2600"/>
    <n v="0"/>
  </r>
  <r>
    <s v="North Coast"/>
    <x v="688"/>
    <n v="60"/>
    <n v="86.558315806371297"/>
    <n v="87"/>
    <n v="99.331100000000006"/>
    <n v="17"/>
    <n v="6.8801298338632194E-5"/>
    <n v="183.43094694265301"/>
    <n v="33.920449693046898"/>
    <n v="1174.21872440725"/>
    <n v="22247.5254357423"/>
    <n v="4049.09281413403"/>
    <n v="8.0832900332615605"/>
    <n v="72.040317002464704"/>
    <n v="1.2425819986006701"/>
    <n v="1.42658838173341E-2"/>
    <n v="1.00427676560494E-3"/>
    <n v="0.68965517241379304"/>
    <n v="0.87141202908406201"/>
    <s v="{B04BF7D5-ADED-43AC-BEDB-9FDE2335B752}"/>
    <n v="42771111"/>
    <s v="UKIAH 1111"/>
    <n v="29452"/>
    <n v="39.1594062472141"/>
    <n v="-123.202267399086"/>
    <x v="688"/>
    <n v="242"/>
    <n v="173"/>
    <n v="31582.7740815902"/>
    <n v="20265.329028451801"/>
    <n v="11317.445053138301"/>
    <n v="5841.7869597573099"/>
    <n v="2021.0565128901701"/>
    <n v="1.7072705015284101E-2"/>
    <n v="1.16962207175674E-3"/>
    <n v="1.4426385967728499"/>
    <n v="5.1176470588235201"/>
    <n v="411"/>
    <n v="0.24252002489467969"/>
    <n v="689"/>
    <n v="0"/>
    <n v="0"/>
    <n v="3.6299170049713596"/>
    <n v="486"/>
    <n v="0"/>
  </r>
  <r>
    <s v="Bay Area"/>
    <x v="689"/>
    <n v="277"/>
    <n v="400.60804682487202"/>
    <n v="365"/>
    <n v="441.35696000000002"/>
    <n v="34"/>
    <n v="3.7980055848867501E-5"/>
    <n v="368.781086046219"/>
    <n v="25.0549948219209"/>
    <n v="446.472862229496"/>
    <n v="2178.58062030375"/>
    <n v="157.897101578481"/>
    <n v="10.369534030036601"/>
    <n v="287.388802640167"/>
    <n v="1.1074310295722001"/>
    <n v="1.42061372644621E-2"/>
    <n v="3.07923929764295E-4"/>
    <n v="0.75890410958904098"/>
    <n v="0.90767355995276"/>
    <s v="{E0DA3FA9-134E-46BA-BA63-A138252A7798}"/>
    <n v="14502107"/>
    <s v="VINEYARD 2107"/>
    <s v="circuit_breaker"/>
    <n v="37.670095379535802"/>
    <n v="-121.854381957889"/>
    <x v="689"/>
    <n v="372"/>
    <n v="635"/>
    <n v="40312.181517532401"/>
    <n v="16402.295760733199"/>
    <n v="23909.8857567991"/>
    <n v="4200.2460062762702"/>
    <n v="4571.1312557096198"/>
    <n v="1.0469413611986E-2"/>
    <n v="1.29132189886149E-3"/>
    <n v="1.44623843619087"/>
    <n v="10.735294117646999"/>
    <n v="1103"/>
    <n v="0.48300866699171141"/>
    <n v="690"/>
    <n v="0"/>
    <n v="0"/>
    <n v="2.6099110611658922"/>
    <n v="335"/>
    <n v="0"/>
  </r>
  <r>
    <s v="North Coast"/>
    <x v="690"/>
    <n v="889"/>
    <n v="1326.03667258722"/>
    <n v="1286"/>
    <n v="1479.2637"/>
    <n v="144"/>
    <n v="1.3578059896543701E-4"/>
    <n v="104.009568603628"/>
    <n v="4.8441119103799002"/>
    <n v="163.880402663501"/>
    <n v="2155.2349618632902"/>
    <n v="15.912444272523601"/>
    <n v="3.8474680279808799"/>
    <n v="211.42241403854999"/>
    <n v="1.2691125869750901"/>
    <n v="1.42948776034699E-2"/>
    <n v="3.4832665492245902E-4"/>
    <n v="0.69129082426127497"/>
    <n v="0.89641670906880699"/>
    <s v="{87D28769-5329-4925-BD5B-DA686EE4E76D}"/>
    <n v="43141101"/>
    <s v="MIDDLETOWN 1101"/>
    <n v="48212"/>
    <n v="38.724992663362002"/>
    <n v="-122.61900257536099"/>
    <x v="690"/>
    <n v="164"/>
    <n v="176"/>
    <n v="30903.134492635199"/>
    <n v="17455.299591017301"/>
    <n v="13447.8349016179"/>
    <n v="17298.885268529099"/>
    <n v="13410.803389520501"/>
    <n v="5.01590383088341E-2"/>
    <n v="1.9552406251022999E-2"/>
    <n v="1.4916048060598699"/>
    <n v="8.93055555555555"/>
    <n v="1015"/>
    <n v="2.0584623748996655"/>
    <n v="691"/>
    <n v="0"/>
    <n v="0"/>
    <n v="10.749025638191195"/>
    <n v="977"/>
    <n v="0"/>
  </r>
  <r>
    <s v="Bay Area"/>
    <x v="690"/>
    <n v="2"/>
    <n v="3.8899548866317999"/>
    <n v="2"/>
    <n v="3.8899547999999999"/>
    <n v="1"/>
    <n v="1.4163591549731699E-4"/>
    <n v="0.94389937287941295"/>
    <m/>
    <m/>
    <m/>
    <m/>
    <n v="0"/>
    <n v="163.66571044921801"/>
    <n v="1.0840708017349201"/>
    <n v="1.3369005181511901E-4"/>
    <n v="1.4163591549731699E-4"/>
    <n v="1"/>
    <n v="1.0000000208891"/>
    <s v="{87D28769-5329-4925-BD5B-DA686EE4E76D}"/>
    <n v="43141101"/>
    <s v="MIDDLETOWN 1101"/>
    <n v="48212"/>
    <n v="38.724992663362002"/>
    <n v="-122.61900257536099"/>
    <x v="690"/>
    <n v="164"/>
    <n v="176"/>
    <n v="30903.134492635199"/>
    <n v="17455.299591017301"/>
    <n v="13447.8349016179"/>
    <n v="17298.885268529099"/>
    <n v="13410.803389520501"/>
    <n v="1.4163591549731699E-4"/>
    <n v="1.4163591549731699E-4"/>
    <n v="1.9449774433158999"/>
    <n v="2"/>
    <n v="1624"/>
    <n v="1.3369005181511901E-4"/>
    <n v="691"/>
    <n v="0"/>
    <n v="0"/>
    <n v="10.749025638191195"/>
    <n v="2436"/>
    <n v="0"/>
  </r>
  <r>
    <s v="North Valley"/>
    <x v="691"/>
    <n v="9"/>
    <n v="17.922187575161502"/>
    <n v="31"/>
    <n v="25.649647000000002"/>
    <n v="8"/>
    <n v="7.3443022756691694E-5"/>
    <n v="178.68240947082899"/>
    <n v="2.8970419982215299E-2"/>
    <n v="0.17523955553769999"/>
    <n v="0.38283111853524998"/>
    <n v="2.0547988896169001E-5"/>
    <n v="5.73716824054718"/>
    <n v="85.5776589989662"/>
    <n v="1.5414822846651"/>
    <n v="1.416148667939E-2"/>
    <n v="3.9305829464097902E-5"/>
    <n v="0.29032258064516098"/>
    <n v="0.69873038578395896"/>
    <s v="{995D3FA2-A637-43AE-9B3D-DDCFC4316118}"/>
    <n v="103441103"/>
    <s v="JESSUP 1103"/>
    <s v="circuit_breaker"/>
    <n v="40.461645746338696"/>
    <n v="-122.327899585095"/>
    <x v="691"/>
    <n v="307"/>
    <n v="419"/>
    <n v="38785.538756239199"/>
    <n v="22946.415045161801"/>
    <n v="15839.1237110774"/>
    <n v="998.48042216701299"/>
    <n v="1319.7574164974901"/>
    <n v="3.14446635712783E-4"/>
    <n v="5.8754418205353399E-4"/>
    <n v="1.99135417501795"/>
    <n v="3.875"/>
    <n v="2352"/>
    <n v="0.11329189343512"/>
    <n v="692"/>
    <n v="0"/>
    <n v="0"/>
    <n v="0.62042677840233906"/>
    <n v="1023"/>
    <n v="0"/>
  </r>
  <r>
    <s v="North Coast"/>
    <x v="692"/>
    <n v="380"/>
    <n v="528.96368225267804"/>
    <n v="961"/>
    <n v="819.23266999999998"/>
    <n v="78"/>
    <n v="1.01318532637005E-4"/>
    <n v="132.46345774541501"/>
    <n v="4.6175631511297803"/>
    <n v="23.504566050125099"/>
    <n v="160.57661339833101"/>
    <n v="1.3588177756818101"/>
    <n v="1.93779782573574"/>
    <n v="15.2090480224324"/>
    <n v="1.0311719973882001"/>
    <n v="1.4087029679888501E-2"/>
    <n v="3.3215691393433702E-4"/>
    <n v="0.39542143600416202"/>
    <n v="0.64568187304507296"/>
    <s v="{4BCD6EE2-7FEC-4152-907C-A38A16D3BF51}"/>
    <n v="42721102"/>
    <s v="SONOMA 1102"/>
    <n v="118"/>
    <n v="38.308898400169099"/>
    <n v="-122.478070750152"/>
    <x v="692"/>
    <n v="134"/>
    <n v="220"/>
    <n v="23354.491214549402"/>
    <n v="12055.2085065837"/>
    <n v="11299.2827079656"/>
    <n v="9282.9852782440794"/>
    <n v="7223.1118490160297"/>
    <n v="2.5908239286878298E-2"/>
    <n v="7.9028455456864304E-3"/>
    <n v="1.3920096901386201"/>
    <n v="12.3205128205128"/>
    <n v="1051"/>
    <n v="1.0987883150313031"/>
    <n v="693"/>
    <n v="0"/>
    <n v="0"/>
    <n v="5.7681778453278021"/>
    <n v="1569"/>
    <n v="0"/>
  </r>
  <r>
    <s v="North Coast"/>
    <x v="693"/>
    <n v="953"/>
    <n v="1255.6033157593999"/>
    <n v="1992"/>
    <n v="1826.0971999999999"/>
    <n v="158"/>
    <n v="1.10849207885621E-4"/>
    <n v="138.86918534432499"/>
    <n v="11.6934781697997"/>
    <n v="127.69774898262899"/>
    <n v="1689.49892378199"/>
    <n v="88.579316937997504"/>
    <n v="3.3960036577868999"/>
    <n v="36.1359023548709"/>
    <n v="1.08845357049869"/>
    <n v="1.4002559230811E-2"/>
    <n v="6.9476844499594202E-4"/>
    <n v="0.47841365461847302"/>
    <n v="0.68758844698065302"/>
    <s v="{1FA8A5B8-216C-48A5-8B5C-D037DBE66063}"/>
    <n v="42091101"/>
    <s v="MIRABEL 1101"/>
    <n v="116"/>
    <n v="38.473577530077598"/>
    <n v="-122.89768329043299"/>
    <x v="693"/>
    <n v="173"/>
    <n v="173"/>
    <n v="30587.066339746802"/>
    <n v="17803.3708524211"/>
    <n v="12783.6954873256"/>
    <n v="16655.935692404899"/>
    <n v="11869.874198092401"/>
    <n v="0.109773414309358"/>
    <n v="1.7514174845928199E-2"/>
    <n v="1.3175270889395601"/>
    <n v="12.6075949367088"/>
    <n v="570"/>
    <n v="2.2124043584681381"/>
    <n v="694"/>
    <n v="0"/>
    <n v="0"/>
    <n v="10.349515417125325"/>
    <n v="789"/>
    <n v="0"/>
  </r>
  <r>
    <s v="Sierra"/>
    <x v="694"/>
    <n v="2060"/>
    <n v="2981.45380037224"/>
    <n v="4115"/>
    <n v="3932.7957000000001"/>
    <n v="464"/>
    <n v="1.04628516388747E-4"/>
    <n v="179.07564023732601"/>
    <n v="19.410379606550599"/>
    <n v="396.217656578336"/>
    <n v="3961.4830618801302"/>
    <n v="201.26863351424601"/>
    <n v="5.9943736344274798"/>
    <n v="135.183147607644"/>
    <n v="1.2745031673332701"/>
    <n v="1.3968588094832601E-2"/>
    <n v="1.0100827695979E-3"/>
    <n v="0.50060753341433695"/>
    <n v="0.75810035975675105"/>
    <s v="{81A1F156-C98B-4850-992A-A7159456D080}"/>
    <n v="153741101"/>
    <s v="DOBBINS 1101"/>
    <n v="1264"/>
    <n v="39.373999494997697"/>
    <n v="-121.20544358083799"/>
    <x v="694"/>
    <n v="438"/>
    <n v="363"/>
    <n v="76561.127335853496"/>
    <n v="55993.145635633999"/>
    <n v="20567.981700219501"/>
    <n v="55887.559763052501"/>
    <n v="20440.486476448699"/>
    <n v="0.46867840509342701"/>
    <n v="4.8547631604378597E-2"/>
    <n v="1.4473076700836101"/>
    <n v="8.8685344827586192"/>
    <n v="407"/>
    <n v="6.4814248760023263"/>
    <n v="695"/>
    <n v="0"/>
    <n v="0"/>
    <n v="34.726908897527693"/>
    <n v="849"/>
    <n v="0"/>
  </r>
  <r>
    <s v="Central Valley"/>
    <x v="695"/>
    <n v="174"/>
    <n v="235.84894354033401"/>
    <n v="689"/>
    <n v="427.89490000000001"/>
    <n v="184"/>
    <n v="1.5806597436158299E-5"/>
    <n v="1035.23237247112"/>
    <n v="100.164773207279"/>
    <n v="3104.7931415140602"/>
    <n v="30229.094333847999"/>
    <n v="5824.74883697102"/>
    <n v="18.434097360576601"/>
    <n v="816.585779757198"/>
    <n v="1.7024456554132901"/>
    <n v="1.3884045840320601E-2"/>
    <n v="5.8233758098211999E-4"/>
    <n v="0.25253991291727101"/>
    <n v="0.55118428600066505"/>
    <s v="{5755A55C-8127-474D-99F5-38E2401D21A6}"/>
    <n v="254061103"/>
    <s v="DUNLAP 1103"/>
    <n v="7220"/>
    <n v="36.716072255807099"/>
    <n v="-119.034238018286"/>
    <x v="695"/>
    <n v="237"/>
    <n v="179"/>
    <n v="56067.992263719003"/>
    <n v="39952.248272849502"/>
    <n v="16115.7439908693"/>
    <n v="39952.248272849502"/>
    <n v="16115.7439908693"/>
    <n v="0.10715011490071"/>
    <n v="2.9084139282531301E-3"/>
    <n v="1.3554536985076699"/>
    <n v="3.7445652173913002"/>
    <n v="693"/>
    <n v="2.5546644346189904"/>
    <n v="696"/>
    <n v="0"/>
    <n v="0"/>
    <n v="24.825168461548767"/>
    <n v="9"/>
    <n v="0"/>
  </r>
  <r>
    <s v="Central Valley"/>
    <x v="696"/>
    <n v="92"/>
    <n v="180.801905825256"/>
    <n v="611"/>
    <n v="349.35843"/>
    <n v="178"/>
    <n v="4.3457196706992899E-5"/>
    <n v="284.05892305967598"/>
    <n v="32.233246625965997"/>
    <n v="3128.5566637216202"/>
    <n v="22567.843299002099"/>
    <n v="2008.14300380554"/>
    <n v="9.0173511183140391"/>
    <n v="342.33433363377299"/>
    <n v="1.38636023944683"/>
    <n v="1.3876772938829199E-2"/>
    <n v="6.2243633035925696E-4"/>
    <n v="0.15057283142389499"/>
    <n v="0.51752552919942296"/>
    <s v="{D05BF1A7-CDA9-471C-9C8C-324F680AD3F8}"/>
    <n v="252192101"/>
    <s v="BEAR VALLEY 2101"/>
    <n v="4160"/>
    <n v="37.495833409687002"/>
    <n v="-120.043691165562"/>
    <x v="696"/>
    <n v="236"/>
    <n v="246"/>
    <n v="61984.957679403502"/>
    <n v="36553.632621753903"/>
    <n v="25431.325057649599"/>
    <n v="36553.632621753903"/>
    <n v="25431.325057649599"/>
    <n v="0.11079366680394701"/>
    <n v="7.73538101384474E-3"/>
    <n v="1.9652381067962601"/>
    <n v="3.4325842696629199"/>
    <n v="647"/>
    <n v="2.4700655831115976"/>
    <n v="697"/>
    <n v="0"/>
    <n v="0"/>
    <n v="22.713367255811846"/>
    <n v="2753"/>
    <n v="0"/>
  </r>
  <r>
    <s v="Central Coast"/>
    <x v="697"/>
    <n v="22"/>
    <n v="54.429883259801898"/>
    <n v="94"/>
    <n v="82.315216000000007"/>
    <n v="15"/>
    <n v="2.0692220762915199E-5"/>
    <n v="440.06750866869999"/>
    <n v="5.3864002426465296"/>
    <n v="188.629576047261"/>
    <n v="768.45935821533203"/>
    <n v="7.9071064715584098"/>
    <n v="14.3908556119849"/>
    <n v="359.75524005095099"/>
    <n v="1.34646015167236"/>
    <n v="1.3872788281907401E-2"/>
    <n v="4.8437415959294099E-5"/>
    <n v="0.23404255319148901"/>
    <n v="0.66123720330373703"/>
    <s v="{A665CE56-6C65-40F6-B673-46690B88E477}"/>
    <n v="182631107"/>
    <s v="SAN LUIS OBISPO 1107"/>
    <n v="88962"/>
    <n v="35.2439837166405"/>
    <n v="-120.675097950755"/>
    <x v="697"/>
    <n v="89"/>
    <n v="90"/>
    <n v="10180.5306010242"/>
    <n v="6411.4652239243396"/>
    <n v="3769.0653770999102"/>
    <n v="3512.41675262633"/>
    <n v="1723.2061692848699"/>
    <n v="7.2656123938941099E-4"/>
    <n v="3.10383311443729E-4"/>
    <n v="2.4740856027182598"/>
    <n v="6.2666666666666604"/>
    <n v="2241"/>
    <n v="0.208091824228611"/>
    <n v="698"/>
    <n v="0"/>
    <n v="0"/>
    <n v="2.1825139099961754"/>
    <n v="2629"/>
    <n v="0"/>
  </r>
  <r>
    <s v="North Coast"/>
    <x v="698"/>
    <n v="412"/>
    <n v="571.14091454485401"/>
    <n v="1019"/>
    <n v="930.65129999999999"/>
    <n v="113"/>
    <n v="6.5111866318960695E-5"/>
    <n v="204.40540412317901"/>
    <n v="3.8531943906916699"/>
    <n v="253.00203788746299"/>
    <n v="3004.53069750242"/>
    <n v="50.959024722300498"/>
    <n v="4.6924386985797799"/>
    <n v="140.85011679830799"/>
    <n v="1.30579919308687"/>
    <n v="1.3865945369562699E-2"/>
    <n v="1.47668682573971E-4"/>
    <n v="0.40431795878311999"/>
    <n v="0.61370022345550901"/>
    <s v="{C4DDBB89-4E15-4D06-A02D-161343869D3B}"/>
    <n v="42751113"/>
    <s v="FITCH MOUNTAIN 1113"/>
    <n v="24550"/>
    <n v="38.579261594771403"/>
    <n v="-122.87798163851799"/>
    <x v="698"/>
    <n v="290"/>
    <n v="240"/>
    <n v="62439.0171838772"/>
    <n v="35120.477744385098"/>
    <n v="27318.539439492"/>
    <n v="12900.980408866"/>
    <n v="9735.9263415855694"/>
    <n v="1.6686561130858701E-2"/>
    <n v="7.35764089404256E-3"/>
    <n v="1.3862643556913901"/>
    <n v="9.0176991150442394"/>
    <n v="1604"/>
    <n v="1.5668518267605851"/>
    <n v="699"/>
    <n v="0"/>
    <n v="0"/>
    <n v="8.0162950976374763"/>
    <n v="1704"/>
    <n v="0"/>
  </r>
  <r>
    <s v="Central Coast"/>
    <x v="699"/>
    <n v="908"/>
    <n v="1789.5792725180199"/>
    <n v="2076"/>
    <n v="2476.5841999999998"/>
    <n v="240"/>
    <n v="4.9374419006653598E-5"/>
    <n v="391.95776736084599"/>
    <n v="2.18793109590478"/>
    <n v="30.135404581337099"/>
    <n v="96.040836209564304"/>
    <n v="1.46320167051078"/>
    <n v="10.7209531560696"/>
    <n v="93.532818607180005"/>
    <n v="1.1416021411617601"/>
    <n v="1.38373613513121E-2"/>
    <n v="6.5417291257396904E-5"/>
    <n v="0.43737957610789902"/>
    <n v="0.72259980174008998"/>
    <s v="{33647C9D-A594-482D-97B0-F9F1AC5928F8}"/>
    <n v="83242105"/>
    <s v="MORGAN HILL 2105"/>
    <s v="XR176"/>
    <n v="37.092914608824699"/>
    <n v="-121.647227679946"/>
    <x v="699"/>
    <n v="558"/>
    <n v="400"/>
    <n v="79197.825285470593"/>
    <n v="44144.644257372704"/>
    <n v="35053.181028097897"/>
    <n v="32979.669441634302"/>
    <n v="25994.299839926101"/>
    <n v="1.57001499017752E-2"/>
    <n v="1.1849860561596801E-2"/>
    <n v="1.97090228250883"/>
    <n v="8.65"/>
    <n v="2086"/>
    <n v="3.3209667243149039"/>
    <n v="700"/>
    <n v="0"/>
    <n v="0"/>
    <n v="20.492610180617749"/>
    <n v="2001"/>
    <n v="0"/>
  </r>
  <r>
    <s v="Sierra"/>
    <x v="700"/>
    <n v="18"/>
    <n v="22.999365041862902"/>
    <n v="228"/>
    <n v="156.00026"/>
    <n v="11"/>
    <n v="5.8409411311996197E-5"/>
    <n v="255.50514672217599"/>
    <n v="15.491083106336401"/>
    <n v="2039.04638084769"/>
    <n v="13790.7715639825"/>
    <n v="365.00342815620201"/>
    <n v="1.98712790012359"/>
    <n v="126.038696635853"/>
    <n v="1.1999195705760599"/>
    <n v="1.5894864511204702E-2"/>
    <n v="2.63393975675864E-4"/>
    <n v="7.8947368421052599E-2"/>
    <n v="0.14743158203972301"/>
    <s v="{605680BF-CE15-4E43-86C0-2D915CDAFCDB}"/>
    <n v="42021112"/>
    <s v="NAPA 1112"/>
    <n v="1302"/>
    <n v="38.294820599998303"/>
    <n v="-122.244438769179"/>
    <x v="700"/>
    <n v="378"/>
    <n v="504"/>
    <n v="64949.862836578097"/>
    <n v="35471.493698458296"/>
    <n v="29478.3691381198"/>
    <n v="14540.344474354401"/>
    <n v="6684.6246546430702"/>
    <n v="2.8973337324345E-3"/>
    <n v="6.4250352443195804E-4"/>
    <n v="1.2777425023257101"/>
    <n v="20.727272727272702"/>
    <n v="1213"/>
    <n v="0.17484350962325171"/>
    <n v="701"/>
    <n v="0"/>
    <n v="0"/>
    <n v="9.0349483863740687"/>
    <n v="1520"/>
    <n v="0"/>
  </r>
  <r>
    <s v="Bay Area"/>
    <x v="700"/>
    <n v="67"/>
    <n v="106.529076592302"/>
    <n v="881"/>
    <n v="601.30269999999996"/>
    <n v="82"/>
    <n v="4.6942920784115301E-5"/>
    <n v="286.42094804806698"/>
    <n v="5.5026218549491599"/>
    <n v="620.87889075237501"/>
    <n v="3955.11038089862"/>
    <n v="134.43204553280199"/>
    <n v="2.6660371155637002"/>
    <n v="204.299380697309"/>
    <n v="1.30134361982345"/>
    <n v="1.34730737811199E-2"/>
    <n v="1.34848327809387E-4"/>
    <n v="7.6049943246310994E-2"/>
    <n v="0.177163816685868"/>
    <s v="{605680BF-CE15-4E43-86C0-2D915CDAFCDB}"/>
    <n v="42021112"/>
    <s v="NAPA 1112"/>
    <n v="1302"/>
    <n v="38.294820599998303"/>
    <n v="-122.244438769179"/>
    <x v="700"/>
    <n v="378"/>
    <n v="504"/>
    <n v="64949.862836578097"/>
    <n v="35471.493698458296"/>
    <n v="29478.3691381198"/>
    <n v="14540.344474354401"/>
    <n v="6684.6246546430702"/>
    <n v="1.1057562880369701E-2"/>
    <n v="3.8493195042974501E-3"/>
    <n v="1.5899862177955599"/>
    <n v="10.7439024390243"/>
    <n v="1666"/>
    <n v="1.1047920500518318"/>
    <n v="701"/>
    <n v="0"/>
    <n v="0"/>
    <n v="9.0349483863740687"/>
    <n v="2097"/>
    <n v="0"/>
  </r>
  <r>
    <s v="North Coast"/>
    <x v="701"/>
    <n v="147"/>
    <n v="189.169070124786"/>
    <n v="257"/>
    <n v="253.73220000000001"/>
    <n v="26"/>
    <n v="8.6757744541570794E-5"/>
    <n v="174.016327003253"/>
    <n v="2.3049689356962002"/>
    <n v="63.673896013862503"/>
    <n v="719.47128867109598"/>
    <n v="4.8654399198694298"/>
    <n v="3.56484005127388"/>
    <n v="48.173569649744401"/>
    <n v="1.13708303983394"/>
    <n v="1.3757764925703299E-2"/>
    <n v="1.2853294334455801E-4"/>
    <n v="0.571984435797665"/>
    <n v="0.74554619141246703"/>
    <s v="{40B1E31D-7977-4CD1-A0DB-03E15686CC3E}"/>
    <n v="42821102"/>
    <s v="CLOVERDALE 1102"/>
    <n v="670"/>
    <n v="38.783092960876203"/>
    <n v="-123.01146844995399"/>
    <x v="701"/>
    <n v="137"/>
    <n v="99"/>
    <n v="15970.165532362"/>
    <n v="9645.5215164108395"/>
    <n v="6324.6440159511903"/>
    <n v="4063.4864374755998"/>
    <n v="2783.45030851399"/>
    <n v="3.3418565269585001E-3"/>
    <n v="2.2557013580808399E-3"/>
    <n v="1.28686442261759"/>
    <n v="9.8846153846153797"/>
    <n v="1705"/>
    <n v="0.35770188806828579"/>
    <n v="702"/>
    <n v="0"/>
    <n v="0"/>
    <n v="2.524932631140651"/>
    <n v="2672"/>
    <n v="0"/>
  </r>
  <r>
    <s v="North Valley"/>
    <x v="702"/>
    <n v="52"/>
    <n v="77.2743579716645"/>
    <n v="188"/>
    <n v="110.838615"/>
    <n v="54"/>
    <n v="3.2903618005177598E-5"/>
    <n v="482.59085307347101"/>
    <n v="14.284892214570799"/>
    <n v="804.43729497889603"/>
    <n v="3509.5272501970298"/>
    <n v="77.538298203828205"/>
    <n v="14.3590215717752"/>
    <n v="780.02609622036903"/>
    <n v="1.5176581541697101"/>
    <n v="1.3725662195790999E-2"/>
    <n v="2.62978112663103E-4"/>
    <n v="0.27659574468085102"/>
    <n v="0.69717902628615303"/>
    <s v="{CF12C406-6CA2-4C76-9872-006022544058}"/>
    <n v="103091102"/>
    <s v="CLARK ROAD 1102"/>
    <n v="2584"/>
    <n v="39.647005970267799"/>
    <n v="-121.63447563888499"/>
    <x v="702"/>
    <n v="98"/>
    <n v="69"/>
    <n v="21095.2203754603"/>
    <n v="15088.955458027"/>
    <n v="6006.2649174333101"/>
    <n v="13236.8464928742"/>
    <n v="5751.5685305491597"/>
    <n v="1.42008180838075E-2"/>
    <n v="1.77679537227959E-3"/>
    <n v="1.48604534560893"/>
    <n v="3.4814814814814801"/>
    <n v="1214"/>
    <n v="0.74118575857271396"/>
    <n v="703"/>
    <n v="0"/>
    <n v="0"/>
    <n v="8.2249925421237347"/>
    <n v="540"/>
    <n v="0"/>
  </r>
  <r>
    <s v="North Valley"/>
    <x v="703"/>
    <n v="589"/>
    <n v="1185.04762528181"/>
    <n v="1890"/>
    <n v="1559.89"/>
    <n v="255"/>
    <n v="1.05526683682018E-4"/>
    <n v="123.236135056135"/>
    <n v="42.155289200010202"/>
    <n v="541.49436583662498"/>
    <n v="7770.1460468717996"/>
    <n v="1744.3864027524401"/>
    <n v="6.0507721676472999"/>
    <n v="67.238477080972899"/>
    <n v="1.1012927293777399"/>
    <n v="1.36808540771849E-2"/>
    <n v="2.1545643742516001E-3"/>
    <n v="0.311640211640211"/>
    <n v="0.75969947506132296"/>
    <s v="{F99AC090-1DE1-40AB-890A-9A8208858415}"/>
    <n v="103401102"/>
    <s v="GIRVAN 1102"/>
    <n v="1028"/>
    <n v="40.570918988852398"/>
    <n v="-122.42629921998299"/>
    <x v="703"/>
    <n v="342"/>
    <n v="357"/>
    <n v="46648.826119088597"/>
    <n v="28149.062051278201"/>
    <n v="18499.7640678104"/>
    <n v="28149.062051278201"/>
    <n v="18499.7640678104"/>
    <n v="0.54941391543415796"/>
    <n v="2.6909304338914801E-2"/>
    <n v="2.0119654079487499"/>
    <n v="7.4117647058823497"/>
    <n v="166"/>
    <n v="3.4886177896821495"/>
    <n v="704"/>
    <n v="0"/>
    <n v="0"/>
    <n v="17.491010835864788"/>
    <n v="2439"/>
    <n v="0"/>
  </r>
  <r>
    <s v="Sierra"/>
    <x v="704"/>
    <n v="69"/>
    <n v="116.58152157244901"/>
    <n v="512"/>
    <n v="294.12049999999999"/>
    <n v="42"/>
    <n v="7.0713014966237206E-5"/>
    <n v="283.95885547946199"/>
    <n v="5.0585035324940604"/>
    <n v="35.398690219421397"/>
    <n v="125.504195202793"/>
    <n v="2.1175812982040001"/>
    <n v="10.384428939649"/>
    <n v="58.001342858586902"/>
    <n v="1.0365571039063499"/>
    <n v="1.36596823499363E-2"/>
    <n v="2.1650570232661099E-4"/>
    <n v="0.134765625"/>
    <n v="0.39637330977103802"/>
    <s v="{88D11C1E-94DA-491E-B166-BE630EDE0741}"/>
    <n v="152561107"/>
    <s v="PENRYN 1107"/>
    <n v="2410"/>
    <n v="38.795344437568303"/>
    <n v="-121.164220346737"/>
    <x v="704"/>
    <n v="166"/>
    <n v="136"/>
    <n v="21289.9141229415"/>
    <n v="12099.195231055999"/>
    <n v="9190.7188918854808"/>
    <n v="4627.9565683363999"/>
    <n v="3798.1413941474402"/>
    <n v="9.0932394977176704E-3"/>
    <n v="2.9699466285819601E-3"/>
    <n v="1.6895872691659399"/>
    <n v="12.190476190476099"/>
    <n v="1355"/>
    <n v="0.57370665869732462"/>
    <n v="705"/>
    <n v="0"/>
    <n v="0"/>
    <n v="2.8756780008237572"/>
    <n v="1987"/>
    <n v="0"/>
  </r>
  <r>
    <s v="North Coast"/>
    <x v="705"/>
    <n v="418"/>
    <n v="542.02307785645701"/>
    <n v="618"/>
    <n v="652.90430000000003"/>
    <n v="68"/>
    <n v="1.1173471723262E-4"/>
    <n v="137.863839575946"/>
    <n v="68.153488153591695"/>
    <n v="2303.72372483544"/>
    <n v="47098.519087446999"/>
    <n v="6865.5406052375001"/>
    <n v="8.5852094892248001"/>
    <n v="192.984186721198"/>
    <n v="1.3487766840878599"/>
    <n v="1.36308602069333E-2"/>
    <n v="3.7217332656195199E-3"/>
    <n v="0.67637540453074396"/>
    <n v="0.83017232456693202"/>
    <s v="{69FCB8B8-95BC-4541-BD6A-BC578FAA27C9}"/>
    <n v="42661103"/>
    <s v="WILLITS 1103"/>
    <n v="91948"/>
    <n v="39.427454948527199"/>
    <n v="-123.315392427931"/>
    <x v="705"/>
    <n v="90"/>
    <n v="85"/>
    <n v="17830.658350895599"/>
    <n v="11902.878524447"/>
    <n v="5927.77982644852"/>
    <n v="11264.754098781101"/>
    <n v="5574.3088192477398"/>
    <n v="0.25307786206212701"/>
    <n v="7.5979607718181796E-3"/>
    <n v="1.29670592788626"/>
    <n v="9.0882352941176396"/>
    <n v="68"/>
    <n v="0.92689849407146441"/>
    <n v="706"/>
    <n v="0"/>
    <n v="0"/>
    <n v="6.9995915191137117"/>
    <n v="2358"/>
    <n v="0"/>
  </r>
  <r>
    <s v="Bay Area"/>
    <x v="706"/>
    <n v="263"/>
    <n v="450.12492717961999"/>
    <n v="562"/>
    <n v="620.95240000000001"/>
    <n v="57"/>
    <n v="7.1562082315754206E-5"/>
    <n v="236.43906758388201"/>
    <n v="0.83166741131759803"/>
    <n v="52.008408061378901"/>
    <n v="313.437117585191"/>
    <n v="0.82561527816207303"/>
    <n v="1.52336592403681"/>
    <n v="77.900996668296997"/>
    <n v="1.1568855695557201"/>
    <n v="1.36064206665601E-2"/>
    <n v="5.84650309161417E-5"/>
    <n v="0.46797153024910998"/>
    <n v="0.72489442437084695"/>
    <s v="{B9FC928F-6B55-4781-A3B8-3405DC4F241D}"/>
    <n v="43432102"/>
    <s v="SILVERADO 2102"/>
    <n v="3010"/>
    <n v="38.492097756946499"/>
    <n v="-122.415975900718"/>
    <x v="706"/>
    <n v="229"/>
    <n v="171"/>
    <n v="29353.5887403017"/>
    <n v="20812.507884347498"/>
    <n v="8541.0808559542493"/>
    <n v="5441.3026459556804"/>
    <n v="273.30487038019203"/>
    <n v="3.3325067622200699E-3"/>
    <n v="4.0790386919979903E-3"/>
    <n v="1.7115016242571099"/>
    <n v="9.85964912280701"/>
    <n v="2156"/>
    <n v="0.77556597799392568"/>
    <n v="707"/>
    <n v="0"/>
    <n v="0"/>
    <n v="3.3810676664201273"/>
    <n v="2566"/>
    <n v="0"/>
  </r>
  <r>
    <s v="North Valley"/>
    <x v="707"/>
    <n v="15"/>
    <n v="28.457397885822601"/>
    <n v="208"/>
    <n v="79.888869999999997"/>
    <n v="57"/>
    <n v="4.5316232564417903E-5"/>
    <n v="329.52630737234398"/>
    <n v="17.809671857408201"/>
    <n v="364.67729433298098"/>
    <n v="2397.5825552225101"/>
    <n v="142.29406129979799"/>
    <n v="8.0867878039808598"/>
    <n v="265.85066634730202"/>
    <n v="1.2748020552752299"/>
    <n v="1.35995538757685E-2"/>
    <n v="2.93718799526026E-4"/>
    <n v="7.2115384615384595E-2"/>
    <n v="0.35621229591301101"/>
    <s v="{D6DFAF59-685A-49A8-AAFF-CFC87952A858}"/>
    <n v="103541104"/>
    <s v="RED BLUFF 1104"/>
    <n v="1302"/>
    <n v="40.2057951285448"/>
    <n v="-122.253258114071"/>
    <x v="707"/>
    <n v="144"/>
    <n v="94"/>
    <n v="29347.495255567999"/>
    <n v="22589.523566917102"/>
    <n v="6757.9716886508804"/>
    <n v="21098.783571524"/>
    <n v="6442.5333761542497"/>
    <n v="1.6741971572983499E-2"/>
    <n v="2.5830252561718199E-3"/>
    <n v="1.89715985905484"/>
    <n v="3.6491228070175401"/>
    <n v="1141"/>
    <n v="0.77517457091880448"/>
    <n v="708"/>
    <n v="0"/>
    <n v="0"/>
    <n v="13.11017224662144"/>
    <n v="591"/>
    <n v="0"/>
  </r>
  <r>
    <s v="Sierra"/>
    <x v="708"/>
    <n v="0"/>
    <n v="0"/>
    <n v="32"/>
    <n v="6.8291139999999997"/>
    <n v="8"/>
    <n v="4.3875863411813002E-5"/>
    <n v="333.74252548786399"/>
    <n v="1.9629074774372"/>
    <n v="185.294670303662"/>
    <n v="802.62402121225898"/>
    <n v="2.5253981536946699"/>
    <n v="6.8293694257736197"/>
    <n v="470.81723403930602"/>
    <n v="1.3373893946409201"/>
    <n v="1.3592655755473099E-2"/>
    <n v="5.3972031015092598E-5"/>
    <n v="0"/>
    <n v="0"/>
    <s v="{52DF98AE-4F53-4A02-A20B-FB744471A897}"/>
    <n v="152331108"/>
    <s v="EAST MARYSVILLE 1108"/>
    <n v="1706"/>
    <n v="39.1819725590749"/>
    <n v="-121.543356546163"/>
    <x v="708"/>
    <n v="787"/>
    <n v="701"/>
    <n v="146892.55702375399"/>
    <n v="96667.436741678204"/>
    <n v="50225.120282076598"/>
    <n v="891.29030363901097"/>
    <n v="45.1188971804144"/>
    <n v="4.31776248120741E-4"/>
    <n v="3.5100690729450402E-4"/>
    <m/>
    <n v="4"/>
    <n v="2205"/>
    <n v="0.10874124604378479"/>
    <n v="709"/>
    <n v="0"/>
    <n v="0"/>
    <n v="0.55382194726247591"/>
    <n v="100"/>
    <n v="0"/>
  </r>
  <r>
    <s v="North Coast"/>
    <x v="709"/>
    <n v="234"/>
    <n v="316.72249667123702"/>
    <n v="769"/>
    <n v="641.21669999999995"/>
    <n v="81"/>
    <n v="7.3900119978021801E-5"/>
    <n v="179.939456000608"/>
    <m/>
    <m/>
    <m/>
    <m/>
    <n v="3.6636348980720301"/>
    <n v="142.76541742282299"/>
    <n v="1.1529006943290601"/>
    <n v="1.3584708862301899E-2"/>
    <n v="7.3900119978021801E-5"/>
    <n v="0.30429128738621503"/>
    <n v="0.49393989444786301"/>
    <s v="{F0A897EB-747B-40C7-9836-35FB75DF52B9}"/>
    <n v="42751113"/>
    <s v="FITCH MOUNTAIN 1113"/>
    <n v="352"/>
    <n v="38.612598185902598"/>
    <n v="-122.85463126436299"/>
    <x v="709"/>
    <n v="172"/>
    <n v="564"/>
    <n v="48895.858341906998"/>
    <n v="19254.325907413699"/>
    <n v="29641.5324344933"/>
    <n v="9077.2682842527793"/>
    <n v="7619.9555352869902"/>
    <n v="5.9859097182197703E-3"/>
    <n v="5.9859097182197703E-3"/>
    <n v="1.35351494303947"/>
    <n v="9.4938271604938205"/>
    <n v="2027"/>
    <n v="1.1003614178464538"/>
    <n v="710"/>
    <n v="0"/>
    <n v="0"/>
    <n v="5.6403512710544339"/>
    <n v="2500"/>
    <n v="0"/>
  </r>
  <r>
    <s v="Bay Area"/>
    <x v="710"/>
    <n v="87"/>
    <n v="106.811090107803"/>
    <n v="103"/>
    <n v="113.86790000000001"/>
    <n v="26"/>
    <n v="1.4065012150100401E-5"/>
    <n v="1153.3739614167901"/>
    <n v="52.242378579718697"/>
    <n v="1782.29671679437"/>
    <n v="6199.6620598775999"/>
    <n v="341.02444983805901"/>
    <n v="17.138274119450401"/>
    <n v="2343.1849459134601"/>
    <n v="1.59691966955478"/>
    <n v="1.3538313283397E-2"/>
    <n v="4.5013354339136302E-4"/>
    <n v="0.84466019417475702"/>
    <n v="0.93802636994516297"/>
    <s v="{BE7BFFAE-6862-4503-AA75-EA4658F3F71F}"/>
    <n v="12022213"/>
    <s v="CLAYTON 2213"/>
    <s v="circuit_breaker"/>
    <n v="37.944829998999701"/>
    <n v="-121.969719555856"/>
    <x v="710"/>
    <n v="112"/>
    <n v="156"/>
    <n v="17446.316317545799"/>
    <n v="9977.7680963083403"/>
    <n v="7468.54822123751"/>
    <n v="6236.8648248371301"/>
    <n v="296.18686529909598"/>
    <n v="1.17034721281754E-2"/>
    <n v="3.6569031590261099E-4"/>
    <n v="1.2277136794000301"/>
    <n v="3.9615384615384599"/>
    <n v="861"/>
    <n v="0.35199614536832202"/>
    <n v="711"/>
    <n v="0"/>
    <n v="0"/>
    <n v="3.8754069330738723"/>
    <n v="241"/>
    <n v="0"/>
  </r>
  <r>
    <s v="North Coast"/>
    <x v="711"/>
    <n v="1187"/>
    <n v="1629.8097567693101"/>
    <n v="2172"/>
    <n v="2087.3557000000001"/>
    <n v="337"/>
    <n v="7.1457078667031606E-5"/>
    <n v="190.88246672403599"/>
    <n v="9.41869038842054"/>
    <n v="831.05479707524103"/>
    <n v="11793.4231859908"/>
    <n v="267.60370898975498"/>
    <n v="1.7449712356861999"/>
    <n v="151.73308274494801"/>
    <n v="1.3128003515192599"/>
    <n v="1.3527329140912699E-2"/>
    <n v="3.3662678527717101E-4"/>
    <n v="0.54650092081031298"/>
    <n v="0.78080115751440704"/>
    <s v="{51D9F3E7-D9FC-4F6D-B9B5-400B76D74D25}"/>
    <n v="42771114"/>
    <s v="UKIAH 1114"/>
    <n v="408"/>
    <n v="39.106543864615603"/>
    <n v="-123.198081433748"/>
    <x v="711"/>
    <n v="336"/>
    <n v="298"/>
    <n v="102476.03393777"/>
    <n v="60895.2254340953"/>
    <n v="41580.808503674503"/>
    <n v="59693.1648535805"/>
    <n v="39387.618434305899"/>
    <n v="0.113443226638406"/>
    <n v="2.4081035510789599E-2"/>
    <n v="1.3730495002268801"/>
    <n v="6.4451038575667603"/>
    <n v="1037"/>
    <n v="4.5587099204875798"/>
    <n v="712"/>
    <n v="0"/>
    <n v="0"/>
    <n v="37.091601538234173"/>
    <n v="2255"/>
    <n v="0"/>
  </r>
  <r>
    <s v="North Coast"/>
    <x v="712"/>
    <n v="1598"/>
    <n v="2620.2254987247502"/>
    <n v="2068"/>
    <n v="2848.3503000000001"/>
    <n v="158"/>
    <n v="9.7142430869225104E-5"/>
    <n v="143.61493154922701"/>
    <n v="1.9811126251573601"/>
    <n v="51.6354556762589"/>
    <n v="558.752503168315"/>
    <n v="2.3550880512751302"/>
    <n v="0.70842667438585105"/>
    <n v="12.4771451294139"/>
    <n v="1.0677019153969101"/>
    <n v="1.3514009271824201E-2"/>
    <n v="1.37392121532524E-4"/>
    <n v="0.77272727272727204"/>
    <n v="0.91990983702931295"/>
    <s v="{7CD25D9B-B7BF-4806-8728-687CBA0C8188}"/>
    <n v="192221101"/>
    <s v="GARBERVILLE 1101"/>
    <n v="35706"/>
    <n v="39.871400658487097"/>
    <n v="-123.711871982837"/>
    <x v="712"/>
    <n v="162"/>
    <n v="252"/>
    <n v="24034.4147831101"/>
    <n v="16258.1269113898"/>
    <n v="7776.2878717203503"/>
    <n v="16258.1269113898"/>
    <n v="7776.2878717203503"/>
    <n v="2.17079552021388E-2"/>
    <n v="1.53485040773375E-2"/>
    <n v="1.63969054989033"/>
    <n v="13.0886075949367"/>
    <n v="1651"/>
    <n v="2.1352134649482237"/>
    <n v="713"/>
    <n v="0"/>
    <n v="0"/>
    <n v="10.102328577057191"/>
    <n v="1415"/>
    <n v="0"/>
  </r>
  <r>
    <s v="Bay Area"/>
    <x v="713"/>
    <n v="116"/>
    <n v="186.27141730746101"/>
    <n v="205"/>
    <n v="236.63962000000001"/>
    <n v="27"/>
    <n v="9.85318760353106E-5"/>
    <n v="157.85384050981699"/>
    <n v="2.6833416750388399"/>
    <n v="60.0501357146671"/>
    <n v="561.29901722499301"/>
    <n v="5.2358133261191702"/>
    <n v="2.0892330452247898"/>
    <n v="63.544690208302598"/>
    <n v="1.24065879539207"/>
    <n v="1.34905166960028E-2"/>
    <n v="1.3365400480291E-4"/>
    <n v="0.56585365853658498"/>
    <n v="0.78715229066375203"/>
    <s v="{07D5D1F0-E088-492A-95F0-C51ED4C7A4B4}"/>
    <n v="42711101"/>
    <s v="CALISTOGA 1101"/>
    <s v="circuit_breaker"/>
    <n v="38.592215271093004"/>
    <n v="-122.578872075413"/>
    <x v="713"/>
    <n v="188"/>
    <n v="194"/>
    <n v="32486.6548768061"/>
    <n v="15415.343140242199"/>
    <n v="17071.311736563799"/>
    <n v="3212.9517523438299"/>
    <n v="2572.8826629886598"/>
    <n v="3.6086581296785802E-3"/>
    <n v="2.6603606529533798E-3"/>
    <n v="1.6057880802367299"/>
    <n v="7.5925925925925899"/>
    <n v="1679"/>
    <n v="0.36424395079207561"/>
    <n v="714"/>
    <n v="0"/>
    <n v="0"/>
    <n v="1.9964350433056379"/>
    <n v="2452"/>
    <n v="0"/>
  </r>
  <r>
    <s v="Sierra"/>
    <x v="714"/>
    <n v="740"/>
    <n v="1258.4362803951201"/>
    <n v="2710"/>
    <n v="1968.7140999999999"/>
    <n v="508"/>
    <n v="6.2806013238872395E-5"/>
    <n v="229.276436861555"/>
    <n v="9.2039383281714109"/>
    <n v="333.09818349925598"/>
    <n v="2130.2972909292198"/>
    <n v="38.324866103468104"/>
    <n v="9.7994434316917598"/>
    <n v="197.64441138835201"/>
    <n v="1.3227649669008901"/>
    <n v="1.3435124107339399E-2"/>
    <n v="3.0223626898319699E-4"/>
    <n v="0.27306273062730602"/>
    <n v="0.63921738212470403"/>
    <s v="{B62D2B6F-534A-4DA4-BEF0-CD31B9D7374D}"/>
    <n v="152282101"/>
    <s v="MOUNTAIN QUARRIES 2101"/>
    <n v="1102"/>
    <n v="38.869813446831898"/>
    <n v="-121.020186721497"/>
    <x v="714"/>
    <n v="621"/>
    <n v="450"/>
    <n v="102796.272498424"/>
    <n v="71641.372477266399"/>
    <n v="31154.900021158199"/>
    <n v="71641.372477266399"/>
    <n v="31154.900021158199"/>
    <n v="0.153536024643464"/>
    <n v="3.1905454725347199E-2"/>
    <n v="1.70058956810152"/>
    <n v="5.33464566929133"/>
    <n v="1118"/>
    <n v="6.8250430465284149"/>
    <n v="715"/>
    <n v="0"/>
    <n v="0"/>
    <n v="44.515871257571497"/>
    <n v="7"/>
    <n v="0"/>
  </r>
  <r>
    <s v="North Valley"/>
    <x v="715"/>
    <n v="53"/>
    <n v="76.135925633250196"/>
    <n v="116"/>
    <n v="97.994060000000005"/>
    <n v="13"/>
    <n v="7.0533969287330694E-5"/>
    <n v="286.55337596810699"/>
    <n v="35.658684412638301"/>
    <n v="178.22819942898201"/>
    <n v="730.97952270507801"/>
    <n v="27.203483475579102"/>
    <n v="13.9295440453749"/>
    <n v="157.126768258901"/>
    <n v="1.04254596966963"/>
    <n v="1.34178768823888E-2"/>
    <n v="1.72997688563415E-3"/>
    <n v="0.45689655172413701"/>
    <n v="0.77694431882786097"/>
    <s v="{10790C99-0AC4-4885-95AD-50DB99DD62BD}"/>
    <n v="102911109"/>
    <s v="WYANDOTTE 1109"/>
    <n v="1040"/>
    <n v="39.4590883212718"/>
    <n v="-121.53219776914401"/>
    <x v="715"/>
    <n v="93"/>
    <n v="109"/>
    <n v="16501.251794817101"/>
    <n v="9730.2609865377308"/>
    <n v="6770.99080827946"/>
    <n v="1355.04814781286"/>
    <n v="50.9292000518968"/>
    <n v="2.2489699513243901E-2"/>
    <n v="9.1694160073529896E-4"/>
    <n v="1.4365268987405699"/>
    <n v="8.9230769230769198"/>
    <n v="204"/>
    <n v="0.17443239947105441"/>
    <n v="716"/>
    <n v="0"/>
    <n v="0"/>
    <n v="0.84198762265462457"/>
    <n v="1977"/>
    <n v="0"/>
  </r>
  <r>
    <s v="Central Coast"/>
    <x v="716"/>
    <n v="282"/>
    <n v="430.607543288177"/>
    <n v="1226"/>
    <n v="1020.1207000000001"/>
    <n v="152"/>
    <n v="5.6736825232100699E-5"/>
    <n v="231.08532315492599"/>
    <n v="1.96280553042284"/>
    <n v="60.035335098926097"/>
    <n v="219.48030396716101"/>
    <n v="1.0908435356969199"/>
    <n v="9.0569253143131405"/>
    <n v="105.857304138964"/>
    <n v="1.1267757392243301"/>
    <n v="1.3395518018351499E-2"/>
    <n v="7.6919652253278203E-5"/>
    <n v="0.230016313213703"/>
    <n v="0.422114296537209"/>
    <s v="{C1DF3268-8D83-469E-AB38-F1D09D72570E}"/>
    <n v="183052111"/>
    <s v="TEMPLETON 2111"/>
    <s v="R86"/>
    <n v="35.535728016006601"/>
    <n v="-120.722451140685"/>
    <x v="716"/>
    <n v="236"/>
    <n v="198"/>
    <n v="36369.653602847196"/>
    <n v="23059.378187840601"/>
    <n v="13310.275415006599"/>
    <n v="17358.984194022902"/>
    <n v="7985.83578809752"/>
    <n v="1.16917871424983E-2"/>
    <n v="8.6239974352793E-3"/>
    <n v="1.52697710385878"/>
    <n v="8.0657894736842106"/>
    <n v="2004"/>
    <n v="2.036118738789428"/>
    <n v="717"/>
    <n v="0"/>
    <n v="0"/>
    <n v="10.786369367624205"/>
    <n v="2804"/>
    <n v="0"/>
  </r>
  <r>
    <s v="Sierra"/>
    <x v="717"/>
    <n v="301"/>
    <n v="536.24931106354802"/>
    <n v="1004"/>
    <n v="845.78369999999995"/>
    <n v="116"/>
    <n v="7.9779860274795895E-5"/>
    <n v="185.04073156844899"/>
    <n v="12.9772376940307"/>
    <n v="53.433902677344598"/>
    <n v="210.410247655029"/>
    <n v="6.3651854314255498"/>
    <n v="13.2855698657704"/>
    <n v="80.311147913898694"/>
    <n v="1.10867409459475"/>
    <n v="1.3250374816049199E-2"/>
    <n v="5.3022944734948396E-4"/>
    <n v="0.29980079681274902"/>
    <n v="0.63402654427156002"/>
    <s v="{6FA4A1F6-3AB8-4114-8002-DF4E0174192B}"/>
    <n v="152561105"/>
    <s v="PENRYN 1105"/>
    <n v="51676"/>
    <n v="38.851890162243997"/>
    <n v="-121.163770655661"/>
    <x v="717"/>
    <n v="260"/>
    <n v="352"/>
    <n v="36741.207443718398"/>
    <n v="18974.947590298802"/>
    <n v="17766.259853419499"/>
    <n v="11966.665125978399"/>
    <n v="12450.1185085209"/>
    <n v="6.1506615892540098E-2"/>
    <n v="9.2544637918763294E-3"/>
    <n v="1.7815591729686"/>
    <n v="8.6551724137930997"/>
    <n v="759"/>
    <n v="1.5370434786617071"/>
    <n v="718"/>
    <n v="0"/>
    <n v="0"/>
    <n v="7.4357386759943243"/>
    <n v="1087"/>
    <n v="0"/>
  </r>
  <r>
    <s v="North Coast"/>
    <x v="718"/>
    <n v="57"/>
    <n v="102.555290301236"/>
    <n v="152"/>
    <n v="138.38840999999999"/>
    <n v="50"/>
    <n v="5.7719462201930498E-5"/>
    <n v="250.40457824215301"/>
    <n v="5.0184206581007702"/>
    <n v="1005.8448277468"/>
    <n v="13237.7208271482"/>
    <n v="199.46082958769901"/>
    <n v="10.7631416857243"/>
    <n v="486.705276321768"/>
    <n v="1.5428318619728001"/>
    <n v="1.3125668325546101E-2"/>
    <n v="2.0407689604599701E-4"/>
    <n v="0.375"/>
    <n v="0.74106847868732495"/>
    <s v="{ADA3ACDD-1F23-47D9-8D0C-75E817018764}"/>
    <n v="43191101"/>
    <s v="REDBUD 1101"/>
    <n v="454"/>
    <n v="39.083949162065601"/>
    <n v="-122.660144063571"/>
    <x v="718"/>
    <n v="66"/>
    <n v="44"/>
    <n v="13036.218817043"/>
    <n v="8939.3598069323198"/>
    <n v="4096.8590101106802"/>
    <n v="8939.3598069323198"/>
    <n v="4096.8590101106802"/>
    <n v="1.02038448022998E-2"/>
    <n v="2.88597311009652E-3"/>
    <n v="1.79921561931994"/>
    <n v="3.04"/>
    <n v="1400"/>
    <n v="0.65628341627730502"/>
    <n v="719"/>
    <n v="0"/>
    <n v="0"/>
    <n v="5.5546589425933428"/>
    <n v="1179"/>
    <n v="0"/>
  </r>
  <r>
    <s v="Sierra"/>
    <x v="719"/>
    <n v="486"/>
    <n v="799.72800307804005"/>
    <n v="2469"/>
    <n v="1608.3402000000001"/>
    <n v="221"/>
    <n v="8.3935389562093198E-5"/>
    <n v="224.47323628942499"/>
    <n v="8.2108102890943293"/>
    <n v="42.472008759526801"/>
    <n v="207.47617297028799"/>
    <n v="5.1907748019684297"/>
    <n v="4.6607736384041303"/>
    <n v="41.072205046368801"/>
    <n v="1.07127698298493"/>
    <n v="1.30250821005906E-2"/>
    <n v="3.3887297125651601E-4"/>
    <n v="0.196840826245443"/>
    <n v="0.49723808316491902"/>
    <s v="{C7CE8EEC-BFCB-464B-A0B6-4DE95EE01B52}"/>
    <n v="152241101"/>
    <s v="HALSEY 1101"/>
    <n v="2414"/>
    <n v="38.966134856900503"/>
    <n v="-121.03545122645799"/>
    <x v="719"/>
    <n v="277"/>
    <n v="380"/>
    <n v="46338.018588757797"/>
    <n v="23778.9552917402"/>
    <n v="22559.063297017499"/>
    <n v="23778.9552917402"/>
    <n v="22559.063297017499"/>
    <n v="7.4890926647689995E-2"/>
    <n v="1.8549721093222601E-2"/>
    <n v="1.6455308705309399"/>
    <n v="11.1719457013574"/>
    <n v="1033"/>
    <n v="2.8785431442305227"/>
    <n v="720"/>
    <n v="0"/>
    <n v="0"/>
    <n v="14.775553228583901"/>
    <n v="884"/>
    <n v="0"/>
  </r>
  <r>
    <s v="North Valley"/>
    <x v="720"/>
    <n v="337"/>
    <n v="591.23307369835504"/>
    <n v="834"/>
    <n v="743.22797000000003"/>
    <n v="203"/>
    <n v="5.3489099529202197E-5"/>
    <n v="222.99729517938599"/>
    <n v="5.4262114536302004"/>
    <n v="834.52921617470201"/>
    <n v="4521.64091626343"/>
    <n v="43.0601367828923"/>
    <n v="6.3082305342830596"/>
    <n v="384.45497649334499"/>
    <n v="1.3226274028787399"/>
    <n v="1.30227073705927E-2"/>
    <n v="1.5190171628074299E-4"/>
    <n v="0.40407673860911197"/>
    <n v="0.79549357734053705"/>
    <s v="{EEFE9838-86A6-45F2-A82C-8153A8246E80}"/>
    <n v="103351101"/>
    <s v="DESCHUTES 1101"/>
    <n v="1652"/>
    <n v="40.533871024090899"/>
    <n v="-122.143715031646"/>
    <x v="720"/>
    <n v="215"/>
    <n v="181"/>
    <n v="63034.769635412798"/>
    <n v="39313.996811851102"/>
    <n v="23720.7728235617"/>
    <n v="32556.392570735599"/>
    <n v="22242.7764523808"/>
    <n v="3.08360484049909E-2"/>
    <n v="1.0858287204428E-2"/>
    <n v="1.75440081216129"/>
    <n v="4.1083743842364502"/>
    <n v="1582"/>
    <n v="2.6436095962303181"/>
    <n v="721"/>
    <n v="0"/>
    <n v="0"/>
    <n v="20.229598208070552"/>
    <n v="339"/>
    <n v="0"/>
  </r>
  <r>
    <s v="North Valley"/>
    <x v="721"/>
    <n v="52"/>
    <n v="99.738448514494905"/>
    <n v="165"/>
    <n v="141.89769000000001"/>
    <n v="19"/>
    <n v="4.8733336370787502E-5"/>
    <n v="225.359768016819"/>
    <n v="12.640069015043601"/>
    <n v="491.46912629766899"/>
    <n v="2453.1990573053999"/>
    <n v="126.179998316655"/>
    <n v="6.9756637772447103"/>
    <n v="215.713630626076"/>
    <n v="1.3141592866495999"/>
    <n v="1.2995592659494E-2"/>
    <n v="3.9103362462944999E-4"/>
    <n v="0.31515151515151502"/>
    <n v="0.70288986833740497"/>
    <s v="{FB82AB7C-AC69-4B2A-A438-BEFDB6C26140}"/>
    <n v="103091102"/>
    <s v="CLARK ROAD 1102"/>
    <n v="2094"/>
    <n v="39.656861203702199"/>
    <n v="-121.57596853880599"/>
    <x v="721"/>
    <n v="30"/>
    <n v="1"/>
    <n v="5553.0720890738603"/>
    <n v="5527.8648490385904"/>
    <n v="25.207240035268001"/>
    <n v="5527.8648490385904"/>
    <n v="25.207240035268001"/>
    <n v="7.4296388679595503E-3"/>
    <n v="9.2593339104496397E-4"/>
    <n v="1.9180470868172099"/>
    <n v="8.6842105263157894"/>
    <n v="957"/>
    <n v="0.24691626053038598"/>
    <n v="722"/>
    <n v="0"/>
    <n v="0"/>
    <n v="3.4348549091119578"/>
    <n v="1256"/>
    <n v="0"/>
  </r>
  <r>
    <s v="North Coast"/>
    <x v="722"/>
    <n v="2232"/>
    <n v="4000.3573567037602"/>
    <n v="2718"/>
    <n v="4233.6000000000004"/>
    <n v="231"/>
    <n v="2.5004568913935301E-4"/>
    <n v="53.029037657482597"/>
    <n v="2.32365387746689"/>
    <n v="189.192577182619"/>
    <n v="1449.47263145892"/>
    <n v="6.2309041342145299"/>
    <n v="0.48574876155930002"/>
    <n v="42.212875816511399"/>
    <n v="1.0749626500265901"/>
    <n v="1.29934039099235E-2"/>
    <n v="4.0693771142974997E-4"/>
    <n v="0.82119205298013198"/>
    <n v="0.944906761249931"/>
    <s v="{37DB383D-2CA0-40C2-9028-FCF646539713}"/>
    <n v="192221102"/>
    <s v="GARBERVILLE 1102"/>
    <n v="2500"/>
    <n v="40.107860492574197"/>
    <n v="-123.928857748897"/>
    <x v="722"/>
    <n v="133"/>
    <n v="82"/>
    <n v="31045.2847996971"/>
    <n v="25786.9040219534"/>
    <n v="5258.3807777436696"/>
    <n v="25786.9040219534"/>
    <n v="5258.3807777436696"/>
    <n v="9.4002611340272296E-2"/>
    <n v="5.7760554191190701E-2"/>
    <n v="1.79227480139057"/>
    <n v="11.7662337662337"/>
    <n v="934"/>
    <n v="3.0014763031923284"/>
    <n v="723"/>
    <n v="0"/>
    <n v="0"/>
    <n v="16.023234339025205"/>
    <n v="1616"/>
    <n v="0"/>
  </r>
  <r>
    <s v="North Coast"/>
    <x v="723"/>
    <n v="532"/>
    <n v="899.77366892222005"/>
    <n v="613"/>
    <n v="939.70209999999997"/>
    <n v="77"/>
    <n v="1.6233698398218001E-4"/>
    <n v="75.073978354743403"/>
    <n v="0.109166559697582"/>
    <n v="72.009760179580695"/>
    <n v="483.25683567080699"/>
    <n v="0.10113196275683101"/>
    <n v="4.5971727216398498E-4"/>
    <n v="14.076261312930599"/>
    <n v="1.0350534327618399"/>
    <n v="1.2829960859135601E-2"/>
    <n v="9.3252506428302906E-5"/>
    <n v="0.86786296900489401"/>
    <n v="0.95750949261962404"/>
    <s v="{7FB18F66-61A5-4984-9B43-02F544D8F8C8}"/>
    <n v="192311141"/>
    <s v="FRUITLAND 1141"/>
    <n v="3902"/>
    <n v="40.342820825135099"/>
    <n v="-123.91569573257701"/>
    <x v="723"/>
    <n v="15"/>
    <n v="4"/>
    <n v="8305.4039822356499"/>
    <n v="8223.6344261082195"/>
    <n v="81.769556127431898"/>
    <n v="4505.0191579678203"/>
    <n v="81.769556127431898"/>
    <n v="7.1804429949793303E-3"/>
    <n v="1.24999477666278E-2"/>
    <n v="1.6913038889515399"/>
    <n v="7.9610389610389598"/>
    <n v="1889"/>
    <n v="0.9879069861534413"/>
    <n v="724"/>
    <n v="0"/>
    <n v="0"/>
    <n v="2.7992882592056225"/>
    <n v="541"/>
    <n v="0"/>
  </r>
  <r>
    <s v="North Coast"/>
    <x v="724"/>
    <n v="858"/>
    <n v="1445.3692422192901"/>
    <n v="1180"/>
    <n v="1589.5806"/>
    <n v="126"/>
    <n v="8.9831667782929106E-5"/>
    <n v="149.88566783359801"/>
    <n v="0.95027450952947001"/>
    <n v="229.89635307319199"/>
    <n v="3934.6536169092701"/>
    <n v="10.125130581255499"/>
    <n v="0.264556116579721"/>
    <n v="24.5580314063718"/>
    <n v="1.1841901919198401"/>
    <n v="1.2821802874257699E-2"/>
    <n v="8.8075248721715695E-5"/>
    <n v="0.72711864406779603"/>
    <n v="0.90927712175483399"/>
    <s v="{A82CFD07-C2CE-4724-B78F-F024AA45842E}"/>
    <n v="42681101"/>
    <s v="LAYTONVILLE 1101"/>
    <n v="1760"/>
    <n v="39.825481680460598"/>
    <n v="-123.59370582254201"/>
    <x v="724"/>
    <n v="87"/>
    <n v="89"/>
    <n v="25141.573921740001"/>
    <n v="20359.960041395199"/>
    <n v="4781.6138803448803"/>
    <n v="15633.643819438899"/>
    <n v="3906.3779122286201"/>
    <n v="1.1097481338936101E-2"/>
    <n v="1.1318790140649E-2"/>
    <n v="1.68457953638612"/>
    <n v="9.3650793650793602"/>
    <n v="1925"/>
    <n v="1.6155471621564701"/>
    <n v="725"/>
    <n v="0"/>
    <n v="0"/>
    <n v="9.7142928937285689"/>
    <n v="3"/>
    <n v="0"/>
  </r>
  <r>
    <s v="North Coast"/>
    <x v="725"/>
    <n v="392"/>
    <n v="555.22615276671002"/>
    <n v="658"/>
    <n v="708.04560000000004"/>
    <n v="110"/>
    <n v="6.4645332838713E-5"/>
    <n v="213.216281844344"/>
    <n v="5.36556197236792"/>
    <n v="933.81966684317103"/>
    <n v="12636.2963265864"/>
    <n v="206.13757522300301"/>
    <n v="1.5219831016084"/>
    <n v="155.45608350058799"/>
    <n v="1.2987932465293099"/>
    <n v="1.27477213910096E-2"/>
    <n v="2.1892580160571401E-4"/>
    <n v="0.59574468085106302"/>
    <n v="0.78416723167356694"/>
    <s v="{D3629DD4-F83C-4237-B37C-A36F4F11F0E0}"/>
    <n v="42821102"/>
    <s v="CLOVERDALE 1102"/>
    <n v="674"/>
    <n v="38.829431880028402"/>
    <n v="-123.006394728654"/>
    <x v="725"/>
    <n v="171"/>
    <n v="231"/>
    <n v="45952.628476938597"/>
    <n v="31757.827307579799"/>
    <n v="14194.8011693588"/>
    <n v="25986.681258841199"/>
    <n v="7825.4837891125799"/>
    <n v="2.4081838176628598E-2"/>
    <n v="7.1109866122584303E-3"/>
    <n v="1.41639324685385"/>
    <n v="5.9818181818181797"/>
    <n v="1345"/>
    <n v="1.402249353011056"/>
    <n v="726"/>
    <n v="0"/>
    <n v="0"/>
    <n v="16.147370120487416"/>
    <n v="927"/>
    <n v="0"/>
  </r>
  <r>
    <s v="North Valley"/>
    <x v="726"/>
    <n v="67"/>
    <n v="99.834073929956702"/>
    <n v="131"/>
    <n v="127.82501000000001"/>
    <n v="39"/>
    <n v="4.4438699404007498E-5"/>
    <n v="300.092777661019"/>
    <n v="7.8935378368012596"/>
    <n v="3130.1755945637801"/>
    <n v="49762.240544801898"/>
    <n v="610.22808819821705"/>
    <n v="3.2787042935498301"/>
    <n v="463.473628565669"/>
    <n v="1.62378034530541"/>
    <n v="1.27440668138076E-2"/>
    <n v="1.9958157162355101E-4"/>
    <n v="0.51145038167938905"/>
    <n v="0.78102143083124398"/>
    <s v="{BF76B4C8-9530-427B-8649-806B9F48C554}"/>
    <n v="103611101"/>
    <s v="WILDWOOD 1101"/>
    <n v="98896"/>
    <n v="40.360857172585703"/>
    <n v="-122.951728056825"/>
    <x v="726"/>
    <n v="36"/>
    <n v="35"/>
    <n v="16825.373727706999"/>
    <n v="15545.222575719399"/>
    <n v="1280.1511519875301"/>
    <n v="15545.222575719399"/>
    <n v="1280.1511519875301"/>
    <n v="7.7836812933185203E-3"/>
    <n v="1.73310927675629E-3"/>
    <n v="1.4900608049247199"/>
    <n v="3.3589743589743501"/>
    <n v="1414"/>
    <n v="0.49701860573849638"/>
    <n v="727"/>
    <n v="0"/>
    <n v="0"/>
    <n v="9.6593504970973392"/>
    <n v="2770"/>
    <n v="0"/>
  </r>
  <r>
    <s v="North Coast"/>
    <x v="727"/>
    <n v="2010"/>
    <n v="3193.9748284714901"/>
    <n v="3899"/>
    <n v="4254.4345999999996"/>
    <n v="339"/>
    <n v="1.4604420832369099E-4"/>
    <n v="81.463912333996802"/>
    <n v="16.502866389368499"/>
    <n v="274.310453844221"/>
    <n v="2523.9023230191901"/>
    <n v="176.075991803503"/>
    <n v="4.6105476691385103"/>
    <n v="68.464747485597499"/>
    <n v="1.16943378117935"/>
    <n v="1.27409524295882E-2"/>
    <n v="1.4297752684186401E-3"/>
    <n v="0.51551679917927595"/>
    <n v="0.75074014553169899"/>
    <s v="{7D5BEB0A-06FF-4975-900C-BDCD4AFAA92D}"/>
    <n v="42571102"/>
    <s v="MOLINO 1102"/>
    <n v="104"/>
    <n v="38.403038446693103"/>
    <n v="-122.92142753439801"/>
    <x v="727"/>
    <n v="444"/>
    <n v="420"/>
    <n v="64861.262879130503"/>
    <n v="34941.244352935697"/>
    <n v="29920.018526194799"/>
    <n v="34941.244352935697"/>
    <n v="29920.018526194799"/>
    <n v="0.48469381599392097"/>
    <n v="4.9508986621731303E-2"/>
    <n v="1.5890422032196501"/>
    <n v="11.5014749262536"/>
    <n v="265"/>
    <n v="4.3191828736303997"/>
    <n v="728"/>
    <n v="0"/>
    <n v="0"/>
    <n v="21.711475944828006"/>
    <n v="1316"/>
    <n v="0"/>
  </r>
  <r>
    <s v="North Coast"/>
    <x v="728"/>
    <n v="193"/>
    <n v="233.809876270313"/>
    <n v="526"/>
    <n v="441.69002999999998"/>
    <n v="39"/>
    <n v="1.07455552027274E-4"/>
    <n v="112.937873169954"/>
    <m/>
    <m/>
    <m/>
    <m/>
    <n v="5.2960063299307398"/>
    <n v="22.529872825512498"/>
    <n v="1.1279782087374901"/>
    <n v="1.2733289161438101E-2"/>
    <n v="1.07455552027274E-4"/>
    <n v="0.366920152091254"/>
    <n v="0.52935284661953197"/>
    <s v="{31A95017-FE64-4D4F-A4CA-39176F23B79F}"/>
    <n v="42751113"/>
    <s v="FITCH MOUNTAIN 1113"/>
    <n v="406"/>
    <n v="38.621080595611602"/>
    <n v="-122.875672042953"/>
    <x v="728"/>
    <n v="176"/>
    <n v="237"/>
    <n v="37235.082256579801"/>
    <n v="15193.9016319694"/>
    <n v="22041.180624610399"/>
    <n v="3309.8930788923499"/>
    <n v="2891.7978153951799"/>
    <n v="4.1907665290636898E-3"/>
    <n v="4.1907665290636898E-3"/>
    <n v="1.21145013611561"/>
    <n v="13.4871794871794"/>
    <n v="1819"/>
    <n v="0.49659827729608591"/>
    <n v="729"/>
    <n v="0"/>
    <n v="0"/>
    <n v="2.0566715723244182"/>
    <n v="1788"/>
    <n v="0"/>
  </r>
  <r>
    <s v="North Coast"/>
    <x v="729"/>
    <n v="72"/>
    <n v="159.31169073435299"/>
    <n v="87"/>
    <n v="165.83510999999999"/>
    <n v="21"/>
    <n v="8.6307558896286102E-5"/>
    <n v="173.049309178122"/>
    <n v="9.3879067175090292"/>
    <n v="139.930969697237"/>
    <n v="402.05237984657202"/>
    <n v="15.2991262165829"/>
    <n v="3.1849978654869102"/>
    <n v="183.23633343105499"/>
    <n v="1.16118835835229"/>
    <n v="1.27328332500231E-2"/>
    <n v="3.2875293546957E-4"/>
    <n v="0.82758620689655105"/>
    <n v="0.96066319941320399"/>
    <s v="{05266111-8CFD-418B-8046-91385E641AA2}"/>
    <n v="43161101"/>
    <s v="SALMON CREEK 1101"/>
    <n v="37368"/>
    <n v="38.3809515094852"/>
    <n v="-123.07899562489899"/>
    <x v="729"/>
    <n v="82"/>
    <n v="78"/>
    <n v="14140.2064365039"/>
    <n v="10726.789307393199"/>
    <n v="3413.41712911074"/>
    <n v="10726.789307393199"/>
    <n v="3413.41712911074"/>
    <n v="6.9038116448609799E-3"/>
    <n v="1.812458736822E-3"/>
    <n v="2.2126623713104601"/>
    <n v="4.1428571428571397"/>
    <n v="1059"/>
    <n v="0.26738949825048508"/>
    <n v="730"/>
    <n v="0"/>
    <n v="0"/>
    <n v="6.6653157987242198"/>
    <n v="1560"/>
    <n v="0"/>
  </r>
  <r>
    <s v="North Coast"/>
    <x v="730"/>
    <n v="1484"/>
    <n v="2134.2359533172098"/>
    <n v="2002"/>
    <n v="2392.5034000000001"/>
    <n v="164"/>
    <n v="1.0258057355025699E-4"/>
    <n v="127.745787148126"/>
    <n v="50.673529732929097"/>
    <n v="1491.833161234"/>
    <n v="16145.2047855398"/>
    <n v="1720.64286317949"/>
    <n v="1.9374730031732901"/>
    <n v="86.257180415230195"/>
    <n v="1.1554878005167299"/>
    <n v="1.2730568926941001E-2"/>
    <n v="2.28956344252646E-3"/>
    <n v="0.74125874125874103"/>
    <n v="0.89205137066395002"/>
    <s v="{3B860DB0-A747-4B2B-900E-A58BF536B758}"/>
    <n v="42661103"/>
    <s v="WILLITS 1103"/>
    <n v="2506"/>
    <n v="39.4625071770595"/>
    <n v="-123.337359071431"/>
    <x v="730"/>
    <n v="112"/>
    <n v="81"/>
    <n v="25751.810697849302"/>
    <n v="19672.0332539839"/>
    <n v="6079.7774438654296"/>
    <n v="19186.0520303294"/>
    <n v="6059.8007074946199"/>
    <n v="0.37548840457434002"/>
    <n v="1.68232140622421E-2"/>
    <n v="1.43816438902776"/>
    <n v="12.207317073170699"/>
    <n v="155"/>
    <n v="2.087813304018324"/>
    <n v="731"/>
    <n v="0"/>
    <n v="0"/>
    <n v="11.92165633613781"/>
    <n v="183"/>
    <n v="0"/>
  </r>
  <r>
    <s v="Central Coast"/>
    <x v="731"/>
    <n v="700"/>
    <n v="1931.1792050019901"/>
    <n v="2528"/>
    <n v="2961.5752000000002"/>
    <n v="320"/>
    <n v="1.9308962401964801E-5"/>
    <n v="757.44308099949205"/>
    <n v="21.7979586450783"/>
    <n v="93.701001327034007"/>
    <n v="443.304224988469"/>
    <n v="20.383928997834701"/>
    <n v="20.4455682275001"/>
    <n v="112.098986475198"/>
    <n v="1.18439573943614"/>
    <n v="1.27000389274046E-2"/>
    <n v="2.0580700694941E-4"/>
    <n v="0.276898734177215"/>
    <n v="0.65207839667843404"/>
    <s v="{5BBBE0D2-FA05-4DE6-8C44-4E21C5EC4C80}"/>
    <n v="182601104"/>
    <s v="OCEANO 1104"/>
    <s v="Q10"/>
    <n v="35.135084238857601"/>
    <n v="-120.56939129526999"/>
    <x v="731"/>
    <n v="485"/>
    <n v="551"/>
    <n v="73760.325005522405"/>
    <n v="37945.360496567599"/>
    <n v="35814.964508954799"/>
    <n v="37945.360496567599"/>
    <n v="35814.964508954799"/>
    <n v="6.5858242223811203E-2"/>
    <n v="6.1788679686287599E-3"/>
    <n v="2.7588274357171301"/>
    <n v="7.9"/>
    <n v="1394"/>
    <n v="4.064012456769472"/>
    <n v="732"/>
    <n v="0"/>
    <n v="0"/>
    <n v="23.578146597112706"/>
    <n v="1903"/>
    <n v="0"/>
  </r>
  <r>
    <s v="Sierra"/>
    <x v="732"/>
    <n v="2238"/>
    <n v="3148.9904781800501"/>
    <n v="4834"/>
    <n v="4337.9170000000004"/>
    <n v="558"/>
    <n v="9.9557233928256495E-5"/>
    <n v="140.48928338564599"/>
    <n v="118.950062283226"/>
    <n v="1637.13379459507"/>
    <n v="24203.669790370601"/>
    <n v="5915.4375936754104"/>
    <n v="8.3294914076038005"/>
    <n v="97.885573684373"/>
    <n v="1.29887081025749"/>
    <n v="1.26498969325113E-2"/>
    <n v="5.51054420251212E-3"/>
    <n v="0.46297062474141498"/>
    <n v="0.72592225343438399"/>
    <s v="{4A1B7FA4-9EA2-489A-952B-02F0D69E191E}"/>
    <n v="153662102"/>
    <s v="APPLE HILL 2102"/>
    <n v="1532"/>
    <n v="38.694449610107299"/>
    <n v="-120.677906929933"/>
    <x v="732"/>
    <n v="714"/>
    <n v="682"/>
    <n v="115648.040107427"/>
    <n v="67838.274582679995"/>
    <n v="47809.765524747301"/>
    <n v="60833.369927854801"/>
    <n v="44361.813698552302"/>
    <n v="3.0748836650017601"/>
    <n v="5.55529365319671E-2"/>
    <n v="1.4070556202770499"/>
    <n v="8.66308243727598"/>
    <n v="30"/>
    <n v="7.058642488341305"/>
    <n v="733"/>
    <n v="0"/>
    <n v="0"/>
    <n v="37.800091905441064"/>
    <n v="471"/>
    <n v="0"/>
  </r>
  <r>
    <s v="Bay Area"/>
    <x v="733"/>
    <n v="129"/>
    <n v="217.34559439304999"/>
    <n v="421"/>
    <n v="356.91311999999999"/>
    <n v="72"/>
    <n v="2.78245608771814E-5"/>
    <n v="605.78069137659998"/>
    <n v="50.666971967446003"/>
    <n v="533.86309238084903"/>
    <n v="3104.2982288336002"/>
    <n v="388.20347346197099"/>
    <n v="9.2632436554550104"/>
    <n v="567.79434559804702"/>
    <n v="1.3160643991496801"/>
    <n v="1.2557629263529799E-2"/>
    <n v="7.2731535027174301E-4"/>
    <n v="0.30641330166270703"/>
    <n v="0.60895939199927496"/>
    <s v="{32128C45-30E5-4BD3-83C6-38B6DDD0B832}"/>
    <n v="12022215"/>
    <s v="CLAYTON 2215"/>
    <s v="W531R"/>
    <n v="37.917620995680302"/>
    <n v="-121.99684645852"/>
    <x v="733"/>
    <n v="243"/>
    <n v="185"/>
    <n v="27693.513715527199"/>
    <n v="17365.112363447599"/>
    <n v="10328.4013520795"/>
    <n v="10534.509516301299"/>
    <n v="5494.0158741281102"/>
    <n v="5.2366705219565497E-2"/>
    <n v="2.0033683831570601E-3"/>
    <n v="1.68484956893837"/>
    <n v="5.8472222222222197"/>
    <n v="549"/>
    <n v="0.90414930697414553"/>
    <n v="734"/>
    <n v="0"/>
    <n v="0"/>
    <n v="6.545838712653655"/>
    <n v="2448"/>
    <n v="0"/>
  </r>
  <r>
    <s v="Bay Area"/>
    <x v="734"/>
    <n v="236"/>
    <n v="303.646785223655"/>
    <n v="810"/>
    <n v="650.33276000000001"/>
    <n v="87"/>
    <n v="4.6384297494896998E-5"/>
    <n v="269.05277423938702"/>
    <n v="47.224792411687801"/>
    <n v="675.39684698703297"/>
    <n v="10476.0615468207"/>
    <n v="1380.2082806779499"/>
    <n v="2.16521718412986"/>
    <n v="109.41066518818801"/>
    <n v="1.2354541742938601"/>
    <n v="1.25143253575769E-2"/>
    <n v="1.0566599351503299E-3"/>
    <n v="0.29135802469135802"/>
    <n v="0.46690986858669198"/>
    <s v="{EB87F1B0-DF58-4672-B521-8B7DD265BE37}"/>
    <n v="43291104"/>
    <s v="PUEBLO 1104"/>
    <n v="2802"/>
    <n v="38.3379771031667"/>
    <n v="-122.26069782419999"/>
    <x v="734"/>
    <n v="166"/>
    <n v="179"/>
    <n v="30285.6578991241"/>
    <n v="17054.461174776301"/>
    <n v="13231.196724347699"/>
    <n v="14988.540589024"/>
    <n v="9714.5131266455392"/>
    <n v="9.1929414358078901E-2"/>
    <n v="4.0354338820560399E-3"/>
    <n v="1.2866389204392199"/>
    <n v="9.3103448275861993"/>
    <n v="383"/>
    <n v="1.0887463061091902"/>
    <n v="735"/>
    <n v="0"/>
    <n v="0"/>
    <n v="9.3134444543424326"/>
    <n v="1541"/>
    <n v="0"/>
  </r>
  <r>
    <s v="Central Coast"/>
    <x v="735"/>
    <n v="207"/>
    <n v="653.34454175080305"/>
    <n v="857"/>
    <n v="999.81823999999995"/>
    <n v="116"/>
    <n v="3.86023032362949E-5"/>
    <n v="418.76433270700699"/>
    <n v="2.3038904755536702"/>
    <n v="30.127960805931799"/>
    <n v="144.109665156723"/>
    <n v="1.9891239476120099"/>
    <n v="10.0788067340658"/>
    <n v="85.388491071439503"/>
    <n v="1.1375686649618399"/>
    <n v="1.2507439428106899E-2"/>
    <n v="6.3036146419179106E-5"/>
    <n v="0.24154025670945101"/>
    <n v="0.65346331700459004"/>
    <s v="{37C0E6FA-9A39-4134-9B6F-8111077BFC3C}"/>
    <n v="183181101"/>
    <s v="SAN JUSTO 1101"/>
    <n v="36902"/>
    <n v="36.868595533759198"/>
    <n v="-121.554296773993"/>
    <x v="735"/>
    <n v="187"/>
    <n v="243"/>
    <n v="37082.070399086297"/>
    <n v="23604.3976017813"/>
    <n v="13477.672797305"/>
    <n v="19755.894068816699"/>
    <n v="11421.751759097"/>
    <n v="7.3121929846247796E-3"/>
    <n v="4.4778671754102098E-3"/>
    <n v="3.1562538248831"/>
    <n v="7.38793103448275"/>
    <n v="2113"/>
    <n v="1.4508629736604004"/>
    <n v="736"/>
    <n v="0"/>
    <n v="0"/>
    <n v="12.275739653434702"/>
    <n v="2592"/>
    <n v="0"/>
  </r>
  <r>
    <s v="Bay Area"/>
    <x v="736"/>
    <n v="1915"/>
    <n v="3398.6959444172498"/>
    <n v="2579"/>
    <n v="3812.9211"/>
    <n v="136"/>
    <n v="9.8210166978627495E-5"/>
    <n v="137.852040246277"/>
    <n v="0.84954471340274496"/>
    <n v="24.100842673923498"/>
    <n v="157.60850514349701"/>
    <n v="0.37205767249680699"/>
    <n v="0.73997917126262802"/>
    <n v="17.693997431519001"/>
    <n v="1.11551600168733"/>
    <n v="1.24963190035184E-2"/>
    <n v="9.6566175811640796E-5"/>
    <n v="0.74253586661496696"/>
    <n v="0.89136276815817195"/>
    <s v="{E37F33F6-1C0A-4C76-AC62-7F0B65A2F196}"/>
    <n v="24251101"/>
    <s v="WOODSIDE 1101"/>
    <n v="8884"/>
    <n v="37.389460918389702"/>
    <n v="-122.268722109416"/>
    <x v="736"/>
    <n v="115"/>
    <n v="67"/>
    <n v="16158.595000916101"/>
    <n v="12455.5334285564"/>
    <n v="3703.0615723596602"/>
    <n v="12455.5334285564"/>
    <n v="3703.0615723596602"/>
    <n v="1.31329999103831E-2"/>
    <n v="1.33565827090933E-2"/>
    <n v="1.7747759500873399"/>
    <n v="18.963235294117599"/>
    <n v="1871"/>
    <n v="1.6994993844785022"/>
    <n v="737"/>
    <n v="0"/>
    <n v="0"/>
    <n v="7.7395072620355192"/>
    <n v="1340"/>
    <n v="0"/>
  </r>
  <r>
    <s v="Central Coast"/>
    <x v="737"/>
    <n v="103"/>
    <n v="132.40576497869799"/>
    <n v="355"/>
    <n v="299.87734999999998"/>
    <n v="45"/>
    <n v="2.71849288866279E-5"/>
    <n v="221.38615022696101"/>
    <n v="2.0878653086367098"/>
    <n v="362.09412336491403"/>
    <n v="1744.0427071735901"/>
    <n v="19.466130864141199"/>
    <n v="4.6424288059067296"/>
    <n v="271.86404952870402"/>
    <n v="1.2707473039627"/>
    <n v="1.2431683439772001E-2"/>
    <n v="2.82078144310718E-5"/>
    <n v="0.29014084507042198"/>
    <n v="0.441533063578747"/>
    <s v="{2B5B2782-BD1A-416F-A256-E14A66306210}"/>
    <n v="182721101"/>
    <s v="SANTA YNEZ 1101"/>
    <s v="Y16"/>
    <n v="34.599353785578103"/>
    <n v="-120.099543636549"/>
    <x v="737"/>
    <n v="142"/>
    <n v="70"/>
    <n v="28439.041364337401"/>
    <n v="23205.951410419999"/>
    <n v="5233.0899539174397"/>
    <n v="12159.040717362001"/>
    <n v="1806.24302077735"/>
    <n v="1.26935164939823E-3"/>
    <n v="1.2233217998982499E-3"/>
    <n v="1.28549286387085"/>
    <n v="7.8888888888888804"/>
    <n v="2487"/>
    <n v="0.55942575478973999"/>
    <n v="738"/>
    <n v="0"/>
    <n v="0"/>
    <n v="7.5552752895879438"/>
    <n v="1801"/>
    <n v="0"/>
  </r>
  <r>
    <s v="North Coast"/>
    <x v="738"/>
    <n v="1484"/>
    <n v="2979.5676317426901"/>
    <n v="1549"/>
    <n v="3013.4591999999998"/>
    <n v="114"/>
    <n v="9.9019764507957302E-5"/>
    <n v="118.766462857101"/>
    <n v="1.30440531239154"/>
    <n v="110.644484273656"/>
    <n v="667.30388238673402"/>
    <n v="1.7484911641538501"/>
    <n v="1.4508422571152699"/>
    <n v="112.318259469086"/>
    <n v="1.18624825435772"/>
    <n v="1.24110413002628E-2"/>
    <n v="1.1366925316619801E-4"/>
    <n v="0.95803744351194298"/>
    <n v="0.98875325856337404"/>
    <s v="{6432AE5E-F371-470F-8E71-1BA304A7A433}"/>
    <n v="42851121"/>
    <s v="FORT ROSS 1121"/>
    <s v="circuit_breaker"/>
    <n v="38.540535494907601"/>
    <n v="-123.224342184121"/>
    <x v="738"/>
    <n v="156"/>
    <n v="128"/>
    <n v="32261.3870739618"/>
    <n v="20387.530668240499"/>
    <n v="11873.856405721201"/>
    <n v="20387.530668240499"/>
    <n v="11873.856405721201"/>
    <n v="1.29582948609465E-2"/>
    <n v="1.12882531539071E-2"/>
    <n v="2.0077949000961501"/>
    <n v="13.587719298245601"/>
    <n v="1782"/>
    <n v="1.4148587082299593"/>
    <n v="739"/>
    <n v="0"/>
    <n v="0"/>
    <n v="12.668220318855267"/>
    <n v="1283"/>
    <n v="0"/>
  </r>
  <r>
    <s v="Central Coast"/>
    <x v="739"/>
    <n v="727"/>
    <n v="1247.2998558249801"/>
    <n v="2079"/>
    <n v="2056.4079999999999"/>
    <n v="325"/>
    <n v="7.0952158754292895E-5"/>
    <n v="215.4010966063"/>
    <n v="10.339806374446599"/>
    <n v="54.190400008148401"/>
    <n v="217.47087535121801"/>
    <n v="4.1082813415372303"/>
    <n v="10.187892095893099"/>
    <n v="62.829870113454497"/>
    <n v="1.1590061239095799"/>
    <n v="1.2397555292528799E-2"/>
    <n v="4.0356297462516502E-4"/>
    <n v="0.34968734968734899"/>
    <n v="0.60654300153604002"/>
    <s v="{C51913E0-1635-4DCE-BB82-7AF8898196AC}"/>
    <n v="182541101"/>
    <s v="ATASCADERO 1101"/>
    <s v="A02"/>
    <n v="35.483789463125397"/>
    <n v="-120.684156281985"/>
    <x v="739"/>
    <n v="364"/>
    <n v="425"/>
    <n v="67048.625206893397"/>
    <n v="42537.754954817101"/>
    <n v="24510.870252076202"/>
    <n v="42537.754954817101"/>
    <n v="24510.870252076202"/>
    <n v="0.13115796675317801"/>
    <n v="2.3059451595145199E-2"/>
    <n v="1.71568068201511"/>
    <n v="6.3969230769230698"/>
    <n v="939"/>
    <n v="4.0292054700718598"/>
    <n v="740"/>
    <n v="0"/>
    <n v="0"/>
    <n v="26.431727334029656"/>
    <n v="1630"/>
    <n v="0"/>
  </r>
  <r>
    <s v="Bay Area"/>
    <x v="740"/>
    <n v="510"/>
    <n v="809.932184935946"/>
    <n v="1648"/>
    <n v="1499.8396"/>
    <n v="155"/>
    <n v="4.3210652197998402E-5"/>
    <n v="302.10909988255702"/>
    <n v="2.4257026128647499"/>
    <n v="121.646591945528"/>
    <n v="1154.50113341153"/>
    <n v="13.1033377285891"/>
    <n v="3.70463886918319"/>
    <n v="148.11247767981499"/>
    <n v="1.2369540460648001"/>
    <n v="1.2360155299186701E-2"/>
    <n v="6.97849541822328E-5"/>
    <n v="0.30946601941747498"/>
    <n v="0.54001253543838201"/>
    <s v="{78AAB710-6DDE-407F-827D-71666B977FA6}"/>
    <n v="43291105"/>
    <s v="PUEBLO 1105"/>
    <n v="696"/>
    <n v="38.357508935624701"/>
    <n v="-122.286734194338"/>
    <x v="740"/>
    <n v="371"/>
    <n v="285"/>
    <n v="89022.142851051802"/>
    <n v="46972.336692687299"/>
    <n v="42049.806158364401"/>
    <n v="30001.105452841199"/>
    <n v="22222.326720966099"/>
    <n v="1.0816667898246E-2"/>
    <n v="6.6976510906897602E-3"/>
    <n v="1.5881023234038101"/>
    <n v="10.632258064516099"/>
    <n v="2060"/>
    <n v="1.9158240713739387"/>
    <n v="741"/>
    <n v="0"/>
    <n v="0"/>
    <n v="18.641816896337389"/>
    <n v="2951"/>
    <n v="0"/>
  </r>
  <r>
    <s v="North Valley"/>
    <x v="741"/>
    <n v="943"/>
    <n v="1182.9394864472599"/>
    <n v="3003"/>
    <n v="2240.1801999999998"/>
    <n v="333"/>
    <n v="1.16769002898263E-4"/>
    <n v="103.146189217705"/>
    <n v="11.7250598196425"/>
    <n v="1437.73592905891"/>
    <n v="18330.7411961949"/>
    <n v="451.446218214787"/>
    <n v="2.3184046749495399"/>
    <n v="154.0576059011"/>
    <n v="1.17303143965231"/>
    <n v="1.23172883047183E-2"/>
    <n v="7.4631818207457497E-4"/>
    <n v="0.31401931401931399"/>
    <n v="0.52805551055049504"/>
    <s v="{0A7498D4-3D67-421B-B0F9-EE472ACD2B71}"/>
    <n v="103601101"/>
    <s v="WHITMORE 1101"/>
    <n v="1598"/>
    <n v="40.620795966481197"/>
    <n v="-121.933206333055"/>
    <x v="741"/>
    <n v="303"/>
    <n v="195"/>
    <n v="71002.832929131502"/>
    <n v="53639.285725592599"/>
    <n v="17363.547203538801"/>
    <n v="53639.285725592599"/>
    <n v="17363.547203538801"/>
    <n v="0.24852395463083299"/>
    <n v="3.8884077965121798E-2"/>
    <n v="1.2544427215771601"/>
    <n v="9.0180180180180098"/>
    <n v="535"/>
    <n v="4.1016570054711936"/>
    <n v="742"/>
    <n v="0"/>
    <n v="0"/>
    <n v="33.329896610597203"/>
    <n v="20"/>
    <n v="0"/>
  </r>
  <r>
    <s v="North Coast"/>
    <x v="742"/>
    <n v="380"/>
    <n v="640.52562484625196"/>
    <n v="829"/>
    <n v="894.97784000000001"/>
    <n v="59"/>
    <n v="1.56021935562405E-4"/>
    <n v="79.522798996107198"/>
    <n v="11.7037236668445"/>
    <n v="44.147189096168198"/>
    <n v="164.49312865292501"/>
    <n v="4.2984751998274398"/>
    <n v="6.6640916764578302"/>
    <n v="24.7748614437246"/>
    <n v="1.0270736500368201"/>
    <n v="1.23114865422943E-2"/>
    <n v="8.6169849594826102E-4"/>
    <n v="0.45838359469239998"/>
    <n v="0.71568880611944796"/>
    <s v="{1AA340F3-9B5E-42DA-A4FD-20D0C36458DA}"/>
    <n v="42571101"/>
    <s v="MOLINO 1101"/>
    <n v="891"/>
    <n v="38.390110628439103"/>
    <n v="-122.885359307679"/>
    <x v="742"/>
    <n v="72"/>
    <n v="111"/>
    <n v="12604.685887325701"/>
    <n v="5070.4899216778704"/>
    <n v="7534.1959656478202"/>
    <n v="5053.4191584406699"/>
    <n v="6791.68590979282"/>
    <n v="5.0840211260947399E-2"/>
    <n v="9.2052941981819406E-3"/>
    <n v="1.6855937495954001"/>
    <n v="14.0508474576271"/>
    <n v="465"/>
    <n v="0.72637770599536367"/>
    <n v="743"/>
    <n v="0"/>
    <n v="0"/>
    <n v="3.1400481158994373"/>
    <n v="433"/>
    <n v="0"/>
  </r>
  <r>
    <s v="Central Valley"/>
    <x v="743"/>
    <n v="336"/>
    <n v="499.71699692106398"/>
    <n v="902"/>
    <n v="784.42583999999999"/>
    <n v="80"/>
    <n v="5.1761879046807697E-5"/>
    <n v="360.516253112323"/>
    <n v="54.791002915014197"/>
    <n v="826.47733996526597"/>
    <n v="12578.010948942299"/>
    <n v="1575.7778382310701"/>
    <n v="1.00992807992734"/>
    <n v="122.153251722455"/>
    <n v="1.35655422210693"/>
    <n v="1.22710794908762E-2"/>
    <n v="1.4084391723311899E-3"/>
    <n v="0.37250554323724999"/>
    <n v="0.63704810573974602"/>
    <s v="{5ACF71BC-5CB9-4FB2-84D8-E7796B319ECF}"/>
    <n v="162821702"/>
    <s v="STANISLAUS 1702"/>
    <s v="circuit_breaker"/>
    <n v="38.139812818612697"/>
    <n v="-120.370283288176"/>
    <x v="743"/>
    <n v="123"/>
    <n v="114"/>
    <n v="17893.858403091599"/>
    <n v="12811.6117716809"/>
    <n v="5082.2466314107096"/>
    <n v="12811.6117716809"/>
    <n v="5082.2466314107096"/>
    <n v="0.112675133786495"/>
    <n v="4.1409503237446101E-3"/>
    <n v="1.4872529670269701"/>
    <n v="11.275"/>
    <n v="271"/>
    <n v="0.98168635927009595"/>
    <n v="744"/>
    <n v="0"/>
    <n v="0"/>
    <n v="7.9607640181811332"/>
    <n v="2676"/>
    <n v="0"/>
  </r>
  <r>
    <s v="Bay Area"/>
    <x v="744"/>
    <n v="564"/>
    <n v="959.78385187510298"/>
    <n v="1194"/>
    <n v="1317.152"/>
    <n v="36"/>
    <n v="1.19837382145407E-4"/>
    <n v="101.087408918142"/>
    <n v="9.2722235690144892"/>
    <n v="6.6799374888924898"/>
    <n v="27.541276627096899"/>
    <n v="0.49137157498802497"/>
    <n v="1.9262536842789899"/>
    <n v="2.45518677203088"/>
    <n v="1.02771632207764"/>
    <n v="1.22517306854523E-2"/>
    <n v="6.0295738148852197E-4"/>
    <n v="0.47236180904522601"/>
    <n v="0.72868117593259196"/>
    <s v="{9A8B6C23-4C04-4C78-BA0B-C933E8EB9B64}"/>
    <n v="42031124"/>
    <s v="ALTO 1124"/>
    <n v="3121"/>
    <n v="37.9049694641798"/>
    <n v="-122.557855259934"/>
    <x v="744"/>
    <n v="81"/>
    <n v="230"/>
    <n v="14524.149865634499"/>
    <n v="4421.1220311977304"/>
    <n v="10103.0278344367"/>
    <n v="4421.1220311977304"/>
    <n v="10103.0278344367"/>
    <n v="2.17064657335868E-2"/>
    <n v="4.3141457572346501E-3"/>
    <n v="1.7017444182182599"/>
    <n v="33.1666666666666"/>
    <n v="666"/>
    <n v="0.44106230467628277"/>
    <n v="745"/>
    <n v="0"/>
    <n v="0"/>
    <n v="2.747157017647365"/>
    <n v="1217"/>
    <n v="0"/>
  </r>
  <r>
    <s v="Sierra"/>
    <x v="745"/>
    <n v="347"/>
    <n v="495.02023565718702"/>
    <n v="1301"/>
    <n v="912.36053000000004"/>
    <n v="188"/>
    <n v="6.9041801617323497E-5"/>
    <n v="240.95612261719199"/>
    <n v="30.565370184087101"/>
    <n v="387.08088948269"/>
    <n v="3551.1883802961802"/>
    <n v="305.10979820909103"/>
    <n v="6.37672992702573"/>
    <n v="119.559703020339"/>
    <n v="1.27688994559835"/>
    <n v="1.2203911744252401E-2"/>
    <n v="1.2200884291851399E-3"/>
    <n v="0.26671790930053801"/>
    <n v="0.54257085532238403"/>
    <s v="{09764360-E1BF-4969-86D7-B4D769F58355}"/>
    <n v="152691104"/>
    <s v="HIGGINS 1104"/>
    <n v="4281"/>
    <n v="39.091478613119797"/>
    <n v="-121.05640299635"/>
    <x v="745"/>
    <n v="177"/>
    <n v="105"/>
    <n v="31759.106442243301"/>
    <n v="21369.4379798636"/>
    <n v="10389.668462379699"/>
    <n v="21369.4379798636"/>
    <n v="10389.668462379699"/>
    <n v="0.229376624686807"/>
    <n v="1.2979858704056799E-2"/>
    <n v="1.4265712843146601"/>
    <n v="6.9202127659574399"/>
    <n v="315"/>
    <n v="2.2943354079194513"/>
    <n v="746"/>
    <n v="0"/>
    <n v="0"/>
    <n v="13.278349046985825"/>
    <n v="649"/>
    <n v="0"/>
  </r>
  <r>
    <s v="Central Valley"/>
    <x v="746"/>
    <n v="94"/>
    <n v="217.89252068142"/>
    <n v="203"/>
    <n v="252.76541"/>
    <n v="89"/>
    <n v="4.0956643327293603E-5"/>
    <n v="216.53134969446"/>
    <m/>
    <m/>
    <m/>
    <m/>
    <n v="12.6239931591775"/>
    <n v="1013.24127906493"/>
    <n v="1.7149746364422001"/>
    <n v="1.2188529351646099E-2"/>
    <n v="4.0956643327293603E-5"/>
    <n v="0.46305418719211799"/>
    <n v="0.86203456198551598"/>
    <s v="{F84D57DC-FE09-4A90-9BFD-E1132269D500}"/>
    <n v="255292108"/>
    <s v="WOODWARD 2108"/>
    <n v="78448"/>
    <n v="37.0197174944688"/>
    <n v="-119.72972470947499"/>
    <x v="746"/>
    <n v="226"/>
    <n v="155"/>
    <n v="57025.9222969521"/>
    <n v="47714.786397934797"/>
    <n v="9311.1358990172903"/>
    <n v="28435.492596185799"/>
    <n v="6650.7298927334696"/>
    <n v="3.6451412561291298E-3"/>
    <n v="3.6451412561291298E-3"/>
    <n v="2.3180055391640502"/>
    <n v="2.28089887640449"/>
    <n v="2329"/>
    <n v="1.0847791122965029"/>
    <n v="747"/>
    <n v="0"/>
    <n v="0"/>
    <n v="17.668990469984568"/>
    <n v="1922"/>
    <n v="0"/>
  </r>
  <r>
    <s v="Central Coast"/>
    <x v="747"/>
    <n v="164"/>
    <n v="377.96876916423298"/>
    <n v="596"/>
    <n v="645.18119999999999"/>
    <n v="87"/>
    <n v="3.8060022422447699E-5"/>
    <n v="469.42389957247099"/>
    <n v="3.63687021585246"/>
    <n v="50.127622266969396"/>
    <n v="208.77717171372799"/>
    <n v="3.2984206121370199"/>
    <n v="10.467805973842999"/>
    <n v="93.682560033839295"/>
    <n v="1.13030209760556"/>
    <n v="1.2046457947698199E-2"/>
    <n v="7.51678875152195E-5"/>
    <n v="0.27516778523489899"/>
    <n v="0.58583350123410505"/>
    <s v="{E9AA9F27-D8AA-4BDE-8886-2873D43D7B19}"/>
    <n v="183181101"/>
    <s v="SAN JUSTO 1101"/>
    <n v="4339"/>
    <n v="36.868132267216197"/>
    <n v="-121.554430433278"/>
    <x v="747"/>
    <n v="137"/>
    <n v="149"/>
    <n v="27454.864319211702"/>
    <n v="17685.519203272299"/>
    <n v="9769.3451159393499"/>
    <n v="11461.6704112303"/>
    <n v="8123.0157063452498"/>
    <n v="6.5396062138240998E-3"/>
    <n v="3.3112219507529499E-3"/>
    <n v="2.3046876168550798"/>
    <n v="6.8505747126436702"/>
    <n v="2019"/>
    <n v="1.0480418414497434"/>
    <n v="748"/>
    <n v="0"/>
    <n v="0"/>
    <n v="7.1219496050965825"/>
    <n v="1531"/>
    <n v="0"/>
  </r>
  <r>
    <s v="North Valley"/>
    <x v="748"/>
    <n v="0"/>
    <n v="0"/>
    <n v="12"/>
    <n v="4.4995260000000004"/>
    <n v="4"/>
    <n v="1.04965693026315E-5"/>
    <n v="1068.3213392048899"/>
    <n v="0.64012372493743896"/>
    <n v="143.33325576782201"/>
    <n v="578.46238708496003"/>
    <n v="0.44206809252500501"/>
    <n v="16.9480091333389"/>
    <n v="1016.32641601562"/>
    <n v="1.5785397887229899"/>
    <n v="1.20365658680812E-2"/>
    <n v="9.7703798758175202E-6"/>
    <n v="0"/>
    <n v="0"/>
    <s v="{76F913B6-6D49-4D3C-ACC8-2AE24DFE45A2}"/>
    <n v="103491102"/>
    <s v="MC ARTHUR 1102"/>
    <n v="1324"/>
    <n v="41.045262494806401"/>
    <n v="-121.403548639557"/>
    <x v="748"/>
    <n v="217"/>
    <n v="172"/>
    <n v="49263.6462511598"/>
    <n v="41089.950762244698"/>
    <n v="8173.6954889150102"/>
    <n v="3069.2846838639498"/>
    <n v="186.01926023961099"/>
    <n v="3.9081519503270101E-5"/>
    <n v="4.1986277210526101E-5"/>
    <m/>
    <n v="3"/>
    <n v="2792"/>
    <n v="4.8146263472324799E-2"/>
    <n v="749"/>
    <n v="0"/>
    <n v="0"/>
    <n v="1.9071644932972265"/>
    <n v="1083"/>
    <n v="0"/>
  </r>
  <r>
    <s v="North Coast"/>
    <x v="749"/>
    <n v="171"/>
    <n v="225.37107419906499"/>
    <n v="368"/>
    <n v="333.05703999999997"/>
    <n v="57"/>
    <n v="7.0163929609534802E-5"/>
    <n v="169.89585155409901"/>
    <n v="23.273442526440999"/>
    <n v="227.58962282895999"/>
    <n v="2551.94168992817"/>
    <n v="169.317745124314"/>
    <n v="5.4693370023578902"/>
    <n v="137.01020981972599"/>
    <n v="1.0939683307681101"/>
    <n v="1.19800002402268E-2"/>
    <n v="7.4128105513774495E-4"/>
    <n v="0.46467391304347799"/>
    <n v="0.67667410960558805"/>
    <s v="{F335CD9B-C6EC-489A-8E1A-57248916AA35}"/>
    <n v="42891102"/>
    <s v="GEYSERVILLE 1102"/>
    <n v="274"/>
    <n v="38.662736505492497"/>
    <n v="-122.869365456767"/>
    <x v="749"/>
    <n v="234"/>
    <n v="212"/>
    <n v="50940.890565864996"/>
    <n v="30005.250218373902"/>
    <n v="20935.640347490898"/>
    <n v="7596.7493106574702"/>
    <n v="3939.4874286551199"/>
    <n v="4.22530201428514E-2"/>
    <n v="3.9993439877434797E-3"/>
    <n v="1.3179594982401399"/>
    <n v="6.45614035087719"/>
    <n v="539"/>
    <n v="0.68286001369292759"/>
    <n v="750"/>
    <n v="0"/>
    <n v="0"/>
    <n v="4.720399715912543"/>
    <n v="274"/>
    <n v="0"/>
  </r>
  <r>
    <s v="Bay Area"/>
    <x v="750"/>
    <n v="18"/>
    <n v="68.690864492233302"/>
    <n v="22"/>
    <n v="70.961879999999994"/>
    <n v="5"/>
    <n v="2.5523322983644901E-5"/>
    <n v="438.33060716731302"/>
    <n v="5.1801732132832203"/>
    <n v="346.416498819987"/>
    <n v="1037.7210998535099"/>
    <n v="7.2282153690854702"/>
    <n v="16.078318786621001"/>
    <n v="1044.7227539062501"/>
    <n v="1.76725661754608"/>
    <n v="1.1946430282373801E-2"/>
    <n v="8.88546395799494E-5"/>
    <n v="0.81818181818181801"/>
    <n v="0.96799663510550804"/>
    <s v="{02184DCE-4986-4759-8E54-71AE9F6D44F7}"/>
    <n v="14351104"/>
    <s v="FREMONT 1104"/>
    <s v="MR339"/>
    <n v="37.5420891231702"/>
    <n v="-121.92224687365901"/>
    <x v="750"/>
    <n v="97"/>
    <n v="62"/>
    <n v="17399.026227541101"/>
    <n v="11193.764377289999"/>
    <n v="6205.2618502510304"/>
    <n v="1796.5075231558999"/>
    <n v="1767.63029613208"/>
    <n v="4.4427319789974701E-4"/>
    <n v="1.27616614918224E-4"/>
    <n v="3.8161591384574001"/>
    <n v="4.4000000000000004"/>
    <n v="1921"/>
    <n v="5.9732151411869001E-2"/>
    <n v="751"/>
    <n v="0"/>
    <n v="0"/>
    <n v="1.1162976761709047"/>
    <n v="2018"/>
    <n v="0"/>
  </r>
  <r>
    <s v="North Coast"/>
    <x v="751"/>
    <n v="167"/>
    <n v="273.30260389749799"/>
    <n v="178"/>
    <n v="278.86707000000001"/>
    <n v="36"/>
    <n v="3.8465511331903799E-4"/>
    <n v="32.420612651543699"/>
    <n v="2.2168730710697599"/>
    <n v="57.266066418555702"/>
    <n v="338.13302153243598"/>
    <n v="1.0797011636228599"/>
    <n v="0.12106686219986899"/>
    <n v="10.8162304446127"/>
    <n v="1.01917404267523"/>
    <n v="1.19434867893712E-2"/>
    <n v="6.6807365639872296E-4"/>
    <n v="0.93820224719101097"/>
    <n v="0.98004618607932203"/>
    <s v="{AFC4D0E6-261E-40B5-B86E-B68528CD28DE}"/>
    <n v="192311142"/>
    <s v="FRUITLAND 1142"/>
    <n v="6054"/>
    <n v="40.285399647056899"/>
    <n v="-123.836691445152"/>
    <x v="751"/>
    <n v="122"/>
    <n v="105"/>
    <n v="19236.785558772201"/>
    <n v="16837.5549651683"/>
    <n v="2399.2305936038701"/>
    <n v="16837.5549651683"/>
    <n v="2399.2305936038701"/>
    <n v="2.4050651630354001E-2"/>
    <n v="1.38475840794853E-2"/>
    <n v="1.63654253830837"/>
    <n v="4.9444444444444402"/>
    <n v="598"/>
    <n v="0.42996552441736319"/>
    <n v="752"/>
    <n v="0"/>
    <n v="0"/>
    <n v="10.462368366261591"/>
    <n v="659"/>
    <n v="0"/>
  </r>
  <r>
    <s v="Central Valley"/>
    <x v="752"/>
    <n v="2"/>
    <n v="5.7063162062000998"/>
    <n v="2"/>
    <n v="5.7063160000000002"/>
    <n v="1"/>
    <n v="4.8595675252727199E-6"/>
    <n v="2453.62524414062"/>
    <m/>
    <m/>
    <m/>
    <m/>
    <n v="1.4225664138793901"/>
    <n v="3087.47485351562"/>
    <n v="2.1969027519225999"/>
    <n v="1.19235575556151E-2"/>
    <n v="4.8595675252727199E-6"/>
    <n v="1"/>
    <n v="1.00000003714084"/>
    <s v="{A1011A88-A66E-4DA3-B03F-1383046CA8FD}"/>
    <n v="253191101"/>
    <s v="SAN BERNARD 1101"/>
    <s v="circuit_breaker"/>
    <n v="35.092368551165002"/>
    <n v="-118.878291316396"/>
    <x v="752"/>
    <n v="335"/>
    <n v="138"/>
    <n v="79753.7281644092"/>
    <n v="71472.951327986098"/>
    <n v="8280.7768364230596"/>
    <n v="1475.24536661048"/>
    <n v="37.910709050269404"/>
    <n v="4.8595675252727199E-6"/>
    <n v="4.8595675252727199E-6"/>
    <n v="2.8531581031000499"/>
    <n v="2"/>
    <n v="2848"/>
    <n v="1.19235575556151E-2"/>
    <n v="753"/>
    <n v="0"/>
    <n v="0"/>
    <n v="0.91667468869612057"/>
    <n v="785"/>
    <n v="0"/>
  </r>
  <r>
    <s v="North Coast"/>
    <x v="753"/>
    <n v="1471"/>
    <n v="2424.53786727026"/>
    <n v="1791"/>
    <n v="2577.7860999999998"/>
    <n v="111"/>
    <n v="2.9233086244349898E-4"/>
    <n v="37.558946804393102"/>
    <n v="0.964248219858855"/>
    <n v="148.81731591552401"/>
    <n v="1898.30522703766"/>
    <n v="5.4433785516932103"/>
    <n v="0.54637341973755305"/>
    <n v="21.6654432468371"/>
    <n v="1.2198038756310401"/>
    <n v="1.1905494697015601E-2"/>
    <n v="2.7650481943127301E-4"/>
    <n v="0.82132886655499704"/>
    <n v="0.94055043450209097"/>
    <s v="{C4977E7A-7767-4DD5-83E3-B05622B35B40}"/>
    <n v="192221102"/>
    <s v="GARBERVILLE 1102"/>
    <n v="37054"/>
    <n v="40.165335085329502"/>
    <n v="-124.08157918776099"/>
    <x v="753"/>
    <n v="89"/>
    <n v="56"/>
    <n v="17833.723679897001"/>
    <n v="14832.6397607567"/>
    <n v="3001.0839191402602"/>
    <n v="13349.1892221093"/>
    <n v="2946.8369773946702"/>
    <n v="3.0692034956871301E-2"/>
    <n v="3.2448725731228402E-2"/>
    <n v="1.64822424695463"/>
    <n v="16.135135135135101"/>
    <n v="1181"/>
    <n v="1.3215099113687316"/>
    <n v="754"/>
    <n v="0"/>
    <n v="0"/>
    <n v="8.2947990561312785"/>
    <n v="1182"/>
    <n v="0"/>
  </r>
  <r>
    <s v="North Valley"/>
    <x v="754"/>
    <n v="2668"/>
    <n v="3870.56171843933"/>
    <n v="5456"/>
    <n v="5187.6570000000002"/>
    <n v="379"/>
    <n v="1.2994104369170499E-4"/>
    <n v="92.978985352606301"/>
    <n v="166.71172094407899"/>
    <n v="4329.1482471853997"/>
    <n v="95033.337816023894"/>
    <n v="19540.5899769879"/>
    <n v="1.93040604933624"/>
    <n v="30.828461642458102"/>
    <n v="1.0410780598431499"/>
    <n v="1.18558198911696E-2"/>
    <n v="8.9418194866369306E-3"/>
    <n v="0.48900293255131899"/>
    <n v="0.74610976581505595"/>
    <s v="{BE69E74E-458C-4AC6-80FE-4A8477C787AD}"/>
    <n v="102911103"/>
    <s v="WYANDOTTE 1103"/>
    <n v="1974"/>
    <n v="39.639454938142698"/>
    <n v="-121.42969113926"/>
    <x v="754"/>
    <n v="397"/>
    <n v="403"/>
    <n v="63043.106243861599"/>
    <n v="36746.285956567299"/>
    <n v="26296.8202872943"/>
    <n v="36746.285956567299"/>
    <n v="26296.8202872943"/>
    <n v="3.3889495854353902"/>
    <n v="4.92476555591565E-2"/>
    <n v="1.4507352767763599"/>
    <n v="14.395778364116"/>
    <n v="12"/>
    <n v="4.4933557387532783"/>
    <n v="755"/>
    <n v="0"/>
    <n v="0"/>
    <n v="22.833076451118181"/>
    <n v="2819"/>
    <n v="0"/>
  </r>
  <r>
    <s v="North Coast"/>
    <x v="755"/>
    <n v="5"/>
    <n v="16.5311722395662"/>
    <n v="7"/>
    <n v="17.666681000000001"/>
    <n v="4"/>
    <n v="6.5175317104149103E-5"/>
    <n v="190.89092228731499"/>
    <n v="51.494194030761697"/>
    <n v="409.873046875"/>
    <n v="2133.34301757812"/>
    <n v="109.85478973388599"/>
    <n v="12.8036506175994"/>
    <n v="133.07278633117599"/>
    <n v="1.1161504387855501"/>
    <n v="1.1848041016627901E-2"/>
    <n v="8.6133612876437805E-4"/>
    <n v="0.71428571428571397"/>
    <n v="0.93572595602489395"/>
    <s v="{991C05ED-971F-4D32-B6E6-51948C4F329B}"/>
    <n v="42271102"/>
    <s v="COTATI 1102"/>
    <s v="circuit_breaker"/>
    <n v="38.309398932865399"/>
    <n v="-122.731803565056"/>
    <x v="755"/>
    <n v="28"/>
    <n v="17"/>
    <n v="4312.2274207343198"/>
    <n v="3229.2079390852"/>
    <n v="1083.01948164911"/>
    <n v="2904.3183501129902"/>
    <n v="917.09552496682602"/>
    <n v="3.44534451505751E-3"/>
    <n v="2.6070126841659598E-4"/>
    <n v="3.3062344479132499"/>
    <n v="1.75"/>
    <n v="466"/>
    <n v="4.7392164066511602E-2"/>
    <n v="756"/>
    <n v="0"/>
    <n v="0"/>
    <n v="1.8046591975280588"/>
    <n v="632"/>
    <n v="0"/>
  </r>
  <r>
    <s v="Sierra"/>
    <x v="756"/>
    <n v="374"/>
    <n v="589.80886723112599"/>
    <n v="1247"/>
    <n v="1038.0146"/>
    <n v="122"/>
    <n v="8.3567691289034406E-5"/>
    <n v="256.78986787499201"/>
    <n v="17.6293033787083"/>
    <n v="113.845878322367"/>
    <n v="560.471144435582"/>
    <n v="15.4232291134352"/>
    <n v="6.5237197890022696"/>
    <n v="63.074159153172197"/>
    <n v="1.10864283413183"/>
    <n v="1.18310881675433E-2"/>
    <n v="6.4159683086949899E-4"/>
    <n v="0.299919807538091"/>
    <n v="0.56820861643807397"/>
    <s v="{735D1686-195C-449F-AFF7-F3F9879F6190}"/>
    <n v="152691107"/>
    <s v="HIGGINS 1107"/>
    <n v="1070"/>
    <n v="39.021234074010898"/>
    <n v="-121.05993528364399"/>
    <x v="756"/>
    <n v="167"/>
    <n v="138"/>
    <n v="21394.838016735699"/>
    <n v="13372.186713572"/>
    <n v="8022.6513031636496"/>
    <n v="11964.826428597"/>
    <n v="7396.57346386265"/>
    <n v="7.8274813366078805E-2"/>
    <n v="1.01952583372622E-2"/>
    <n v="1.5770290567677101"/>
    <n v="10.2213114754098"/>
    <n v="625"/>
    <n v="1.4433927564402826"/>
    <n v="757"/>
    <n v="0"/>
    <n v="0"/>
    <n v="7.4345961627637465"/>
    <n v="524"/>
    <n v="0"/>
  </r>
  <r>
    <s v="North Coast"/>
    <x v="757"/>
    <n v="515"/>
    <n v="877.90638863186496"/>
    <n v="1261"/>
    <n v="1284.1188"/>
    <n v="98"/>
    <n v="1.12095221585168E-4"/>
    <n v="100.017943594915"/>
    <n v="3.52970782529724"/>
    <n v="51.579788748458299"/>
    <n v="186.218774451428"/>
    <n v="1.1931292340452"/>
    <n v="2.88220157689056"/>
    <n v="27.505750002581799"/>
    <n v="1.08034585203443"/>
    <n v="1.1810458796036601E-2"/>
    <n v="2.35414764605702E-4"/>
    <n v="0.40840602696272799"/>
    <n v="0.683664475688746"/>
    <s v="{47D11162-DBA1-4478-BDF3-B67846D21C32}"/>
    <n v="42601102"/>
    <s v="PHILO 1102"/>
    <s v="circuit_breaker"/>
    <n v="39.064070359492803"/>
    <n v="-123.437864072016"/>
    <x v="757"/>
    <n v="216"/>
    <n v="196"/>
    <n v="43061.5325679987"/>
    <n v="20191.540219711798"/>
    <n v="22869.9923482868"/>
    <n v="10918.630127344901"/>
    <n v="8461.0096562171402"/>
    <n v="2.3070646931358799E-2"/>
    <n v="1.09853317153465E-2"/>
    <n v="1.7046725992851699"/>
    <n v="12.8673469387755"/>
    <n v="1295"/>
    <n v="1.1574249620115868"/>
    <n v="758"/>
    <n v="0"/>
    <n v="0"/>
    <n v="6.7845201208584287"/>
    <n v="638"/>
    <n v="0"/>
  </r>
  <r>
    <s v="Bay Area"/>
    <x v="758"/>
    <n v="1020"/>
    <n v="2095.6109378855699"/>
    <n v="1109"/>
    <n v="2145.4155000000001"/>
    <n v="72"/>
    <n v="9.8668124135454206E-5"/>
    <n v="115.334622165287"/>
    <n v="0.71252913804103901"/>
    <n v="9.9526573686550002"/>
    <n v="40.821730924767998"/>
    <n v="8.7191605123255703E-2"/>
    <n v="0.52246189676225196"/>
    <n v="12.8360987630957"/>
    <n v="1.0684304419491"/>
    <n v="1.17321303679217E-2"/>
    <n v="8.7534767286240897E-5"/>
    <n v="0.919747520288548"/>
    <n v="0.97678557425197798"/>
    <s v="{3F2B4E81-3F76-4F92-B31C-17D1A0284314}"/>
    <n v="24251101"/>
    <s v="WOODSIDE 1101"/>
    <n v="47872"/>
    <n v="37.418167191934998"/>
    <n v="-122.319369734064"/>
    <x v="758"/>
    <n v="110"/>
    <n v="120"/>
    <n v="13710.4608819357"/>
    <n v="7099.6123616961404"/>
    <n v="6610.8485202396496"/>
    <n v="7099.6123616961404"/>
    <n v="6610.8485202396496"/>
    <n v="6.3025032446093398E-3"/>
    <n v="7.1041049377527001E-3"/>
    <n v="2.0545205273387999"/>
    <n v="15.4027777777777"/>
    <n v="1928"/>
    <n v="0.84471338649036243"/>
    <n v="759"/>
    <n v="0"/>
    <n v="0"/>
    <n v="4.4114932327994927"/>
    <n v="2636"/>
    <n v="0"/>
  </r>
  <r>
    <s v="North Valley"/>
    <x v="759"/>
    <n v="18"/>
    <n v="23.766445105431099"/>
    <n v="36"/>
    <n v="31.255402"/>
    <n v="5"/>
    <n v="1.04176702734548E-4"/>
    <n v="103.562661418958"/>
    <n v="30.657314459482802"/>
    <n v="3327.6146952311101"/>
    <n v="21863.9198608398"/>
    <n v="994.58304961522401"/>
    <n v="3.9513274669647198"/>
    <n v="642.847814941406"/>
    <n v="1.3146018028259201"/>
    <n v="1.17190619917193E-2"/>
    <n v="1.94052326260134E-3"/>
    <n v="0.5"/>
    <n v="0.76039480794312697"/>
    <s v="{BF1D640B-1AB6-49FB-AB3D-0A09BCB77224}"/>
    <n v="102841106"/>
    <s v="ANITA 1106"/>
    <n v="2418"/>
    <n v="39.821970945941203"/>
    <n v="-121.923047584524"/>
    <x v="759"/>
    <n v="201"/>
    <n v="182"/>
    <n v="58882.955474021597"/>
    <n v="39339.8369025223"/>
    <n v="19543.118571499199"/>
    <n v="185.011350315718"/>
    <n v="326.02077514196202"/>
    <n v="9.7026163130067202E-3"/>
    <n v="5.2088351367274299E-4"/>
    <n v="1.3203580614128401"/>
    <n v="7.2"/>
    <n v="182"/>
    <n v="5.8595309958596499E-2"/>
    <n v="760"/>
    <n v="0"/>
    <n v="0"/>
    <n v="0.11496068775702802"/>
    <n v="1867"/>
    <n v="0"/>
  </r>
  <r>
    <s v="North Coast"/>
    <x v="760"/>
    <n v="13"/>
    <n v="27.1715859232621"/>
    <n v="40"/>
    <n v="37.750565000000002"/>
    <n v="7"/>
    <n v="8.7136018139842304E-5"/>
    <n v="95.514290928338397"/>
    <n v="53.949513792991603"/>
    <n v="315.10023832321099"/>
    <n v="1191.4919900894099"/>
    <n v="178.839786887168"/>
    <n v="5.4564897616704302"/>
    <n v="89.271015485127705"/>
    <n v="3.3321744544165401"/>
    <n v="1.17012020778763E-2"/>
    <n v="2.46564971790316E-3"/>
    <n v="0.32500000000000001"/>
    <n v="0.71976634598772804"/>
    <s v="{B535D722-73FE-4291-8971-8A55B8A8D2FE}"/>
    <n v="42271105"/>
    <s v="COTATI 1105"/>
    <n v="734248"/>
    <n v="38.3039139175104"/>
    <n v="-122.737076875398"/>
    <x v="760"/>
    <n v="11"/>
    <n v="38"/>
    <n v="2800.5570059841202"/>
    <n v="774.65816892570797"/>
    <n v="2025.89883705841"/>
    <n v="774.65816892570797"/>
    <n v="2025.89883705841"/>
    <n v="1.7259548025322102E-2"/>
    <n v="6.0995212697889602E-4"/>
    <n v="2.0901219940970801"/>
    <n v="5.71428571428571"/>
    <n v="129"/>
    <n v="8.1908414545134103E-2"/>
    <n v="761"/>
    <n v="0"/>
    <n v="0"/>
    <n v="0.48135012108353609"/>
    <n v="877"/>
    <n v="0"/>
  </r>
  <r>
    <s v="Central Coast"/>
    <x v="761"/>
    <n v="24"/>
    <n v="55.393986504597002"/>
    <n v="99"/>
    <n v="99.728149999999999"/>
    <n v="20"/>
    <n v="1.36088624913099E-5"/>
    <n v="892.46056085973896"/>
    <n v="8.1846478789531005"/>
    <n v="85.128622023673302"/>
    <n v="404.02198133889198"/>
    <n v="12.6121736769982"/>
    <n v="15.5265488824807"/>
    <n v="342.582018220424"/>
    <n v="1.2096238970756501"/>
    <n v="1.1694750938484299E-2"/>
    <n v="5.8269644861502698E-5"/>
    <n v="0.24242424242424199"/>
    <n v="0.55544985874154795"/>
    <s v="{5E4CECE6-B405-46DF-AB3E-BC23B1171AD2}"/>
    <n v="182631104"/>
    <s v="SAN LUIS OBISPO 1104"/>
    <n v="350030"/>
    <n v="35.213956071371598"/>
    <n v="-120.591383367006"/>
    <x v="761"/>
    <n v="140"/>
    <n v="0"/>
    <n v="14694.3465645836"/>
    <n v="14694.3465645836"/>
    <n v="0"/>
    <n v="8366.54038374847"/>
    <n v="0"/>
    <n v="1.1653928972300499E-3"/>
    <n v="2.7217724982619897E-4"/>
    <n v="2.3080827710248699"/>
    <n v="4.95"/>
    <n v="2158"/>
    <n v="0.23389501876968599"/>
    <n v="762"/>
    <n v="0"/>
    <n v="0"/>
    <n v="5.1987255647901707"/>
    <n v="2492"/>
    <n v="0"/>
  </r>
  <r>
    <s v="Bay Area"/>
    <x v="762"/>
    <n v="49"/>
    <n v="106.159204060478"/>
    <n v="159"/>
    <n v="171.19519"/>
    <n v="14"/>
    <n v="5.9099320164282901E-5"/>
    <n v="192.90840241254699"/>
    <n v="3.04586791247129"/>
    <n v="41.818818879624203"/>
    <n v="152.832498565316"/>
    <n v="1.8949741717782"/>
    <n v="7.6929518893094997"/>
    <n v="137.96708437374599"/>
    <n v="1.16134640148707"/>
    <n v="1.1686092803362601E-2"/>
    <n v="9.8609143784804894E-5"/>
    <n v="0.30817610062893003"/>
    <n v="0.62010622958522699"/>
    <s v="{9A4542AE-EE8F-4BB7-BE2E-76002D6DCF25}"/>
    <n v="14101105"/>
    <s v="ALHAMBRA 1105"/>
    <n v="95016"/>
    <n v="37.966976074698898"/>
    <n v="-122.124866873164"/>
    <x v="762"/>
    <n v="117"/>
    <n v="391"/>
    <n v="24011.474245288198"/>
    <n v="6423.8169101679196"/>
    <n v="17587.657335120199"/>
    <n v="1054.2617719925699"/>
    <n v="1681.7452409415"/>
    <n v="1.3805280129872699E-3"/>
    <n v="8.2739048229996104E-4"/>
    <n v="2.1665143685811898"/>
    <n v="11.357142857142801"/>
    <n v="1857"/>
    <n v="0.1636052992470764"/>
    <n v="763"/>
    <n v="0"/>
    <n v="0"/>
    <n v="0.65508769152479518"/>
    <n v="2522"/>
    <n v="0"/>
  </r>
  <r>
    <s v="North Coast"/>
    <x v="763"/>
    <n v="271"/>
    <n v="324.71324867059099"/>
    <n v="304"/>
    <n v="340.16604999999998"/>
    <n v="37"/>
    <n v="2.72968441807992E-4"/>
    <n v="38.612055717833201"/>
    <n v="4.3645308510075598"/>
    <n v="3233.3924544014399"/>
    <n v="67086.816320936894"/>
    <n v="369.21737470784899"/>
    <n v="8.6701745570109706E-2"/>
    <n v="20.400520280406202"/>
    <n v="1.0330662598481"/>
    <n v="1.16237486558391E-2"/>
    <n v="7.7388784764904797E-4"/>
    <n v="0.89144736842105199"/>
    <n v="0.954572781007338"/>
    <s v="{91A00852-9832-43D1-A31D-4D51B95ED53F}"/>
    <n v="192171101"/>
    <s v="WILLOW CREEK 1101"/>
    <n v="3050"/>
    <n v="40.885688883211799"/>
    <n v="-123.77192016550801"/>
    <x v="763"/>
    <n v="24"/>
    <n v="12"/>
    <n v="4820.81186313748"/>
    <n v="4461.1676805547504"/>
    <n v="359.64418258272599"/>
    <n v="4461.1676805547504"/>
    <n v="359.64418258272599"/>
    <n v="2.8633850363014801E-2"/>
    <n v="1.0099832346895699E-2"/>
    <n v="1.19820386963317"/>
    <n v="8.2162162162162105"/>
    <n v="517"/>
    <n v="0.43007870026604667"/>
    <n v="764"/>
    <n v="0"/>
    <n v="0"/>
    <n v="2.772040222833986"/>
    <n v="940"/>
    <n v="0"/>
  </r>
  <r>
    <s v="North Coast"/>
    <x v="764"/>
    <n v="20"/>
    <n v="43.411597010773598"/>
    <n v="87"/>
    <n v="61.081352000000003"/>
    <n v="32"/>
    <n v="5.2244775844201197E-5"/>
    <n v="247.11423099397999"/>
    <n v="1.10297830868835"/>
    <n v="0.98694015952868397"/>
    <n v="2.1780912599189999"/>
    <n v="2.94619894852132E-2"/>
    <n v="10.7616355335339"/>
    <n v="56.932514761195101"/>
    <n v="1.3400857262313299"/>
    <n v="1.1513191440424699E-2"/>
    <n v="5.7336580239708502E-5"/>
    <n v="0.229885057471264"/>
    <n v="0.71071768097972399"/>
    <s v="{51EF8730-4C17-4517-B094-A50393B56842}"/>
    <n v="43141102"/>
    <s v="MIDDLETOWN 1102"/>
    <n v="514"/>
    <n v="38.806958859636801"/>
    <n v="-122.568876542811"/>
    <x v="764"/>
    <n v="112"/>
    <n v="597"/>
    <n v="43245.578966541798"/>
    <n v="8514.8840398385801"/>
    <n v="34730.694926703298"/>
    <n v="5004.0934045597396"/>
    <n v="19340.983112453599"/>
    <n v="1.8347705676706699E-3"/>
    <n v="1.6718328270144401E-3"/>
    <n v="2.17057985053868"/>
    <n v="2.71875"/>
    <n v="2168"/>
    <n v="0.36842212609359037"/>
    <n v="765"/>
    <n v="0"/>
    <n v="0"/>
    <n v="3.1093985228846899"/>
    <n v="81"/>
    <n v="0"/>
  </r>
  <r>
    <s v="North Valley"/>
    <x v="765"/>
    <n v="722"/>
    <n v="1286.34503973038"/>
    <n v="2271"/>
    <n v="1858.0727999999999"/>
    <n v="294"/>
    <n v="5.8252872798400201E-5"/>
    <n v="261.339535248902"/>
    <n v="27.818334193583201"/>
    <n v="190.260038788972"/>
    <n v="2819.2755985080598"/>
    <n v="543.74056056082895"/>
    <n v="6.56986861809514"/>
    <n v="75.654621074406705"/>
    <n v="1.27894919015923"/>
    <n v="1.14877690947393E-2"/>
    <n v="8.4490447193789203E-4"/>
    <n v="0.317921620431527"/>
    <n v="0.69230068468852402"/>
    <s v="{31065709-9564-4E9B-B7A7-65368041A59F}"/>
    <n v="103521103"/>
    <s v="OREGON TRAIL 1103"/>
    <n v="1500"/>
    <n v="40.612075550377703"/>
    <n v="-122.383648483624"/>
    <x v="765"/>
    <n v="428"/>
    <n v="511"/>
    <n v="66362.701341749998"/>
    <n v="41519.667490063199"/>
    <n v="24843.033851686701"/>
    <n v="41462.257457389103"/>
    <n v="24843.033851686701"/>
    <n v="0.24840191474973999"/>
    <n v="1.7126344602729601E-2"/>
    <n v="1.7816413292664599"/>
    <n v="7.7244897959183598"/>
    <n v="474"/>
    <n v="3.3774041138533542"/>
    <n v="766"/>
    <n v="0"/>
    <n v="0"/>
    <n v="25.763444378555324"/>
    <n v="1539"/>
    <n v="0"/>
  </r>
  <r>
    <s v="North Coast"/>
    <x v="766"/>
    <n v="31"/>
    <n v="72.639616116902403"/>
    <n v="90"/>
    <n v="108.49171"/>
    <n v="13"/>
    <n v="6.03986182585895E-5"/>
    <n v="175.83550373192"/>
    <n v="0.91250946046784498"/>
    <n v="26.373679883777999"/>
    <n v="83.455352334305601"/>
    <n v="0.163352740747924"/>
    <n v="4.5146358219476799"/>
    <n v="76.258865869962193"/>
    <n v="1.2297481115047699"/>
    <n v="1.1465200503793E-2"/>
    <n v="5.71345648180655E-5"/>
    <n v="0.344444444444444"/>
    <n v="0.66954072552822697"/>
    <s v="{EA9B2479-0C7B-4A59-82AF-47AD3E8F521E}"/>
    <n v="42561102"/>
    <s v="FULTON 1102"/>
    <n v="4994"/>
    <n v="38.5278124001685"/>
    <n v="-122.765060394901"/>
    <x v="766"/>
    <n v="80"/>
    <n v="68"/>
    <n v="12682.9095746864"/>
    <n v="6942.8857560980996"/>
    <n v="5740.02381858838"/>
    <n v="1753.9056078794799"/>
    <n v="1818.97993252419"/>
    <n v="7.4274934263485095E-4"/>
    <n v="7.8518203736166405E-4"/>
    <n v="2.3432134231258801"/>
    <n v="6.9230769230769198"/>
    <n v="2171"/>
    <n v="0.14904760654930901"/>
    <n v="767"/>
    <n v="0"/>
    <n v="0"/>
    <n v="1.0898260814736804"/>
    <n v="318"/>
    <n v="0"/>
  </r>
  <r>
    <s v="Central Coast"/>
    <x v="767"/>
    <n v="468"/>
    <n v="1487.9000008697401"/>
    <n v="1592"/>
    <n v="2150.4167000000002"/>
    <n v="180"/>
    <n v="1.78033706485318E-5"/>
    <n v="805.50817015940902"/>
    <n v="32.880204749175803"/>
    <n v="193.25573560749601"/>
    <n v="1122.22982165752"/>
    <n v="101.069133229123"/>
    <n v="22.193817803822402"/>
    <n v="112.522613904832"/>
    <n v="1.15754670037163"/>
    <n v="1.14548350836751E-2"/>
    <n v="2.8423805438740698E-4"/>
    <n v="0.29396984924623099"/>
    <n v="0.69191239429340401"/>
    <s v="{7C50129A-5CE2-426F-8AEE-1DAC2E3B9D18}"/>
    <n v="182601104"/>
    <s v="OCEANO 1104"/>
    <s v="Q08"/>
    <n v="35.148140560587699"/>
    <n v="-120.589295055859"/>
    <x v="767"/>
    <n v="236"/>
    <n v="269"/>
    <n v="35577.166186994698"/>
    <n v="19963.006672645399"/>
    <n v="15614.1595143492"/>
    <n v="19963.006672645399"/>
    <n v="15614.1595143492"/>
    <n v="5.11628497897334E-2"/>
    <n v="3.2046067167357199E-3"/>
    <n v="3.1792735061319402"/>
    <n v="8.8444444444444397"/>
    <n v="1161"/>
    <n v="2.0618703150615181"/>
    <n v="768"/>
    <n v="0"/>
    <n v="0"/>
    <n v="12.404433419188344"/>
    <n v="2487"/>
    <n v="0"/>
  </r>
  <r>
    <s v="Sierra"/>
    <x v="768"/>
    <n v="361"/>
    <n v="389.41863696052297"/>
    <n v="429"/>
    <n v="417.55200000000002"/>
    <n v="21"/>
    <n v="8.4738146185935902E-5"/>
    <n v="128.06728430072801"/>
    <n v="226.03514977917001"/>
    <n v="4099.0875470667997"/>
    <n v="94802.908216142605"/>
    <n v="34580.245411909404"/>
    <n v="0.86883692798160295"/>
    <n v="47.176696783020297"/>
    <n v="1.17161819480714"/>
    <n v="1.1418984221677E-2"/>
    <n v="9.8627930324309502E-3"/>
    <n v="0.84149184149184098"/>
    <n v="0.93262308679875605"/>
    <s v="{D5AE9DC8-C124-4C49-BB35-C0CDE45BC05E}"/>
    <n v="152181102"/>
    <s v="FORESTHILL 1102"/>
    <s v="circuit_breaker"/>
    <n v="39.019733036901997"/>
    <n v="-120.829810644598"/>
    <x v="768"/>
    <n v="23"/>
    <n v="6"/>
    <n v="3445.2612784086"/>
    <n v="2652.1639499867802"/>
    <n v="793.09732842181995"/>
    <n v="2652.1639499867802"/>
    <n v="793.09732842181995"/>
    <n v="0.20711865368105001"/>
    <n v="1.7795010699046499E-3"/>
    <n v="1.07872198604023"/>
    <n v="20.428571428571399"/>
    <n v="8"/>
    <n v="0.23979866865521698"/>
    <n v="769"/>
    <n v="0"/>
    <n v="0"/>
    <n v="1.6479777657672356"/>
    <n v="2967"/>
    <n v="0"/>
  </r>
  <r>
    <s v="Bay Area"/>
    <x v="769"/>
    <n v="1854"/>
    <n v="3195.4486484633799"/>
    <n v="3408"/>
    <n v="4077.0808000000002"/>
    <n v="366"/>
    <n v="1.2900591669587401E-4"/>
    <n v="104.114501654737"/>
    <n v="2.9955770338580101"/>
    <n v="22.403714266136099"/>
    <n v="251.10390995237299"/>
    <n v="3.4785434809328399"/>
    <n v="1.11094587861659"/>
    <n v="13.4151446705513"/>
    <n v="1.0535809273928201"/>
    <n v="1.13746450301073E-2"/>
    <n v="2.5288566049612698E-4"/>
    <n v="0.54401408450704203"/>
    <n v="0.78375896798444"/>
    <s v="{13A712E3-B547-41AB-8639-0CAD4756D0FC}"/>
    <n v="43432104"/>
    <s v="SILVERADO 2104"/>
    <n v="37632"/>
    <n v="38.534880690626501"/>
    <n v="-122.475364184917"/>
    <x v="769"/>
    <n v="531"/>
    <n v="1126"/>
    <n v="104849.657794557"/>
    <n v="42656.548320113397"/>
    <n v="62193.1094744445"/>
    <n v="42656.548320113397"/>
    <n v="62193.1094744445"/>
    <n v="9.2556151741582396E-2"/>
    <n v="4.7216165510690099E-2"/>
    <n v="1.72354296033623"/>
    <n v="9.3114754098360599"/>
    <n v="1242"/>
    <n v="4.1631200810192714"/>
    <n v="770"/>
    <n v="0"/>
    <n v="0"/>
    <n v="26.505542086217183"/>
    <n v="1570"/>
    <n v="0"/>
  </r>
  <r>
    <s v="Bay Area"/>
    <x v="770"/>
    <n v="633"/>
    <n v="948.07877229864403"/>
    <n v="1214"/>
    <n v="1272.1978999999999"/>
    <n v="98"/>
    <n v="1.23968430392667E-4"/>
    <n v="85.960930616195398"/>
    <n v="2.3078293370941498"/>
    <n v="29.155404141452099"/>
    <n v="390.57350693555702"/>
    <n v="5.9668108443178696"/>
    <n v="0.38495575080683198"/>
    <n v="8.8251422150631793"/>
    <n v="0.98162362405232495"/>
    <n v="1.1269991858907299E-2"/>
    <n v="1.93128945079435E-4"/>
    <n v="0.52141680395387102"/>
    <n v="0.74522901680753195"/>
    <s v="{5A345DA5-99DA-441B-8BB7-B6EB811524C1}"/>
    <n v="43432105"/>
    <s v="SILVERADO 2105"/>
    <n v="616"/>
    <n v="38.511371163866102"/>
    <n v="-122.476459997284"/>
    <x v="770"/>
    <n v="395"/>
    <n v="359"/>
    <n v="52337.189693148801"/>
    <n v="29229.1131716575"/>
    <n v="23108.076521491301"/>
    <n v="11577.841234620701"/>
    <n v="11609.5904982183"/>
    <n v="1.8926636617784699E-2"/>
    <n v="1.2148906178481401E-2"/>
    <n v="1.4977547745634101"/>
    <n v="12.387755102040799"/>
    <n v="1439"/>
    <n v="1.1044592021729154"/>
    <n v="771"/>
    <n v="0"/>
    <n v="0"/>
    <n v="7.1941347857974991"/>
    <n v="2758"/>
    <n v="0"/>
  </r>
  <r>
    <s v="Central Coast"/>
    <x v="771"/>
    <n v="41"/>
    <n v="50.099103556794702"/>
    <n v="114"/>
    <n v="96.810029999999998"/>
    <n v="29"/>
    <n v="2.15461498963373E-5"/>
    <n v="499.15894285974798"/>
    <n v="0.52354577992809903"/>
    <n v="323.55073779133602"/>
    <n v="1400.8718920991901"/>
    <n v="2.98983551583254"/>
    <n v="7.4267623420033901"/>
    <n v="1166.3629415816199"/>
    <n v="1.53066829566297"/>
    <n v="1.12427684444876E-2"/>
    <n v="1.4637621348636601E-5"/>
    <n v="0.359649122807017"/>
    <n v="0.51749911194505405"/>
    <s v="{84844AA6-33FE-4B77-BE7F-2142383F94DA}"/>
    <n v="182681101"/>
    <s v="ZACA 1101"/>
    <s v="circuit_breaker"/>
    <n v="34.696965585031897"/>
    <n v="-120.151544968236"/>
    <x v="771"/>
    <n v="83"/>
    <n v="49"/>
    <n v="20189.572671507001"/>
    <n v="17338.056359840899"/>
    <n v="2851.5163116661001"/>
    <n v="11111.228215265901"/>
    <n v="733.08054871927095"/>
    <n v="4.24491019110462E-4"/>
    <n v="6.2483834699378295E-4"/>
    <n v="1.22192935504377"/>
    <n v="3.9310344827586201"/>
    <n v="2712"/>
    <n v="0.32604028489014036"/>
    <n v="772"/>
    <n v="0"/>
    <n v="0"/>
    <n v="6.9041949873479886"/>
    <n v="279"/>
    <n v="0"/>
  </r>
  <r>
    <s v="Central Valley"/>
    <x v="772"/>
    <n v="48"/>
    <n v="72.319600259390697"/>
    <n v="224"/>
    <n v="127.61172999999999"/>
    <n v="55"/>
    <n v="3.3786137060410999E-5"/>
    <n v="176.06167319742099"/>
    <n v="29.8348432590386"/>
    <n v="2770.28488779493"/>
    <n v="18781.944474986602"/>
    <n v="1333.4480419300201"/>
    <n v="11.071721678430301"/>
    <n v="1085.42953654148"/>
    <n v="1.7710780317133099"/>
    <n v="1.12404190426439E-2"/>
    <n v="1.8279432192547999E-4"/>
    <n v="0.214285714285714"/>
    <n v="0.56671591907958596"/>
    <s v="{B007F88B-9403-4642-A8D2-16BDDDACB785}"/>
    <n v="252941107"/>
    <s v="TIVY VALLEY 1107"/>
    <s v="circuit_breaker"/>
    <n v="36.770446708004201"/>
    <n v="-119.39324816843499"/>
    <x v="772"/>
    <n v="384"/>
    <n v="292"/>
    <n v="86765.213631356703"/>
    <n v="68308.195351253802"/>
    <n v="18457.0182801029"/>
    <n v="19259.2252652032"/>
    <n v="4091.3704861865399"/>
    <n v="1.00536877059014E-2"/>
    <n v="1.8582375383226E-3"/>
    <n v="1.5066583387373"/>
    <n v="4.0727272727272696"/>
    <n v="1474"/>
    <n v="0.61822304734541456"/>
    <n v="773"/>
    <n v="0"/>
    <n v="0"/>
    <n v="11.967124062264578"/>
    <n v="456"/>
    <n v="0"/>
  </r>
  <r>
    <s v="North Valley"/>
    <x v="773"/>
    <n v="427"/>
    <n v="864.792099283487"/>
    <n v="1510"/>
    <n v="1198.8142"/>
    <n v="288"/>
    <n v="1.0793259032955801E-4"/>
    <n v="136.524678921477"/>
    <n v="20.679098759663098"/>
    <n v="292.03637569344698"/>
    <n v="3834.0334543293402"/>
    <n v="543.14230689905798"/>
    <n v="6.4991933810977596"/>
    <n v="55.730594695054201"/>
    <n v="1.0790084219641101"/>
    <n v="1.12112515935272E-2"/>
    <n v="1.0342664319744101E-3"/>
    <n v="0.28278145695364199"/>
    <n v="0.72137291400318904"/>
    <s v="{AC347828-D402-4D52-85C5-6B49A3874218}"/>
    <n v="103401101"/>
    <s v="GIRVAN 1101"/>
    <n v="9732"/>
    <n v="40.521081814472701"/>
    <n v="-122.478450422162"/>
    <x v="773"/>
    <n v="434"/>
    <n v="288"/>
    <n v="50011.249083723"/>
    <n v="33998.826256256303"/>
    <n v="16012.4228274666"/>
    <n v="33998.826256256303"/>
    <n v="16012.4228274666"/>
    <n v="0.29786873240862999"/>
    <n v="3.1084586014912902E-2"/>
    <n v="2.02527423719786"/>
    <n v="5.24305555555555"/>
    <n v="393"/>
    <n v="3.2288404589358337"/>
    <n v="774"/>
    <n v="0"/>
    <n v="0"/>
    <n v="21.125884669676235"/>
    <n v="2619"/>
    <n v="0"/>
  </r>
  <r>
    <s v="North Coast"/>
    <x v="774"/>
    <n v="428"/>
    <n v="647.01731528443304"/>
    <n v="1472"/>
    <n v="1035.1954000000001"/>
    <n v="136"/>
    <n v="1.05930341029576E-4"/>
    <n v="87.822166887335996"/>
    <n v="8.9302850553718809"/>
    <n v="154.927418582972"/>
    <n v="3589.6586208307199"/>
    <n v="277.53485436522999"/>
    <n v="2.9603071077726799"/>
    <n v="14.171309007122799"/>
    <n v="1.06879554776584"/>
    <n v="1.1178350132261899E-2"/>
    <n v="5.4989740970374297E-4"/>
    <n v="0.29076086956521702"/>
    <n v="0.62501948296651499"/>
    <s v="{7BCF996F-5D44-49DD-8430-629850EC151D}"/>
    <n v="43351106"/>
    <s v="LUCERNE 1106"/>
    <n v="664"/>
    <n v="39.021003588613802"/>
    <n v="-122.74881347583199"/>
    <x v="774"/>
    <n v="317"/>
    <n v="658"/>
    <n v="49857.394903437802"/>
    <n v="17950.749905341301"/>
    <n v="31906.644998096301"/>
    <n v="15102.6308502423"/>
    <n v="25670.289495177902"/>
    <n v="7.4786047719708995E-2"/>
    <n v="1.4406526380022299E-2"/>
    <n v="1.51172269926269"/>
    <n v="10.823529411764699"/>
    <n v="738"/>
    <n v="1.5202556179876183"/>
    <n v="775"/>
    <n v="0"/>
    <n v="0"/>
    <n v="9.384336834045909"/>
    <n v="934"/>
    <n v="0"/>
  </r>
  <r>
    <s v="Central Valley"/>
    <x v="775"/>
    <n v="22"/>
    <n v="53.190247445293203"/>
    <n v="195"/>
    <n v="103.79454"/>
    <n v="66"/>
    <n v="3.3886118520361603E-5"/>
    <n v="336.62768560376998"/>
    <n v="36.217301072544402"/>
    <n v="9757.0413812068891"/>
    <n v="84883.124915480599"/>
    <n v="4061.4783727047002"/>
    <n v="13.1276818285837"/>
    <n v="1436.5512261941501"/>
    <n v="1.77859345349398"/>
    <n v="1.1121088035513101E-2"/>
    <n v="6.2983683599997405E-4"/>
    <n v="0.112820512820512"/>
    <n v="0.51245708336496298"/>
    <s v="{04B6E7EF-7D58-4AD6-8C95-F9DC0FD8A439}"/>
    <n v="254432103"/>
    <s v="COARSEGOLD 2103"/>
    <n v="6110"/>
    <n v="37.128037245816998"/>
    <n v="-119.735200439512"/>
    <x v="775"/>
    <n v="211"/>
    <n v="169"/>
    <n v="59805.895577745097"/>
    <n v="47978.980322477903"/>
    <n v="11826.9152552671"/>
    <n v="16696.1653308327"/>
    <n v="7078.8168954392304"/>
    <n v="4.1569231175998297E-2"/>
    <n v="2.2364838223438701E-3"/>
    <n v="2.4177385202405999"/>
    <n v="2.9545454545454501"/>
    <n v="639"/>
    <n v="0.73399181034386463"/>
    <n v="776"/>
    <n v="0"/>
    <n v="0"/>
    <n v="10.374512947784845"/>
    <n v="1507"/>
    <n v="0"/>
  </r>
  <r>
    <s v="North Coast"/>
    <x v="776"/>
    <n v="110"/>
    <n v="167.01797140381501"/>
    <n v="123"/>
    <n v="174.14722"/>
    <n v="27"/>
    <n v="2.8517984052693098E-4"/>
    <n v="41.454109772351501"/>
    <n v="1.9593783217482199"/>
    <n v="199.27027522027399"/>
    <n v="2274.8220887819898"/>
    <n v="6.62599520785934"/>
    <n v="0.77097673086380503"/>
    <n v="27.013995325123801"/>
    <n v="1.06497869668183"/>
    <n v="1.1067201218011901E-2"/>
    <n v="4.49663637886664E-4"/>
    <n v="0.89430894308942999"/>
    <n v="0.95906196191826198"/>
    <s v="{C08075C5-E7BA-4353-AF25-7A00C76C5CA3}"/>
    <n v="192311142"/>
    <s v="FRUITLAND 1142"/>
    <s v="circuit_breaker"/>
    <n v="40.286015519345803"/>
    <n v="-123.836924634106"/>
    <x v="776"/>
    <n v="157"/>
    <n v="145"/>
    <n v="35281.743958841398"/>
    <n v="24720.378641639702"/>
    <n v="10561.3653172016"/>
    <n v="16901.355033008698"/>
    <n v="7393.5929932169502"/>
    <n v="1.21409182229399E-2"/>
    <n v="7.69985569422715E-3"/>
    <n v="1.5183451945801401"/>
    <n v="4.55555555555555"/>
    <n v="864"/>
    <n v="0.29881443288632131"/>
    <n v="777"/>
    <n v="0"/>
    <n v="0"/>
    <n v="10.502011878215647"/>
    <n v="1170"/>
    <n v="0"/>
  </r>
  <r>
    <s v="North Valley"/>
    <x v="777"/>
    <n v="34"/>
    <n v="70.509633303124005"/>
    <n v="155"/>
    <n v="106.58987999999999"/>
    <n v="37"/>
    <n v="8.8932771669115497E-5"/>
    <n v="132.54553096202599"/>
    <n v="46.984495466860899"/>
    <n v="224.79624959698401"/>
    <n v="3046.5574476853099"/>
    <n v="534.54772828923706"/>
    <n v="4.6554651783931904"/>
    <n v="102.235438286855"/>
    <n v="1.1173164361232"/>
    <n v="1.1058084388040601E-2"/>
    <n v="2.4029675706206798E-3"/>
    <n v="0.21935483870967701"/>
    <n v="0.66150400064498605"/>
    <s v="{F2F9B8C7-DF20-4B0C-A519-3E0E16F2B19B}"/>
    <n v="103451101"/>
    <s v="KESWICK 1101"/>
    <n v="1590"/>
    <n v="40.617445778952103"/>
    <n v="-122.46207483556999"/>
    <x v="777"/>
    <n v="91"/>
    <n v="66"/>
    <n v="13553.2751050346"/>
    <n v="10135.4926593278"/>
    <n v="3417.78244570672"/>
    <n v="10135.4926593278"/>
    <n v="3417.78244570672"/>
    <n v="8.8909800112965301E-2"/>
    <n v="3.2905125517572699E-3"/>
    <n v="2.0738127442095302"/>
    <n v="4.1891891891891797"/>
    <n v="137"/>
    <n v="0.40914912235750223"/>
    <n v="778"/>
    <n v="0"/>
    <n v="0"/>
    <n v="6.297901209219174"/>
    <n v="1997"/>
    <n v="0"/>
  </r>
  <r>
    <s v="North Coast"/>
    <x v="778"/>
    <n v="160"/>
    <n v="227.944538819358"/>
    <n v="248"/>
    <n v="263.77933000000002"/>
    <n v="8"/>
    <n v="9.5791709554760005E-5"/>
    <n v="92.482813514016399"/>
    <n v="0.21186876296997001"/>
    <n v="659.71883714198998"/>
    <n v="11949.1298804283"/>
    <n v="5.56575155258178"/>
    <n v="1.42118363268673"/>
    <n v="65.679480791091905"/>
    <n v="1.1720132678747099"/>
    <n v="1.10306374264758E-2"/>
    <n v="8.0532595802651404E-5"/>
    <n v="0.64516129032257996"/>
    <n v="0.864148608886671"/>
    <s v="{A76B3C85-A928-4A11-8CC5-E0ACBE412C66}"/>
    <n v="48011144"/>
    <s v="CALPINE 1144"/>
    <s v="circuit_breaker"/>
    <n v="38.8153498740757"/>
    <n v="-122.800259401216"/>
    <x v="778"/>
    <n v="170"/>
    <n v="30"/>
    <n v="43565.052010285399"/>
    <n v="42270.014473361502"/>
    <n v="1295.03753692398"/>
    <n v="42270.014473361502"/>
    <n v="1295.03753692398"/>
    <n v="6.4426076642121102E-4"/>
    <n v="7.6633367643808004E-4"/>
    <n v="1.42465336762098"/>
    <n v="31"/>
    <n v="1978"/>
    <n v="8.8245099411806402E-2"/>
    <n v="779"/>
    <n v="0"/>
    <n v="0"/>
    <n v="26.26536116332711"/>
    <n v="1333"/>
    <n v="0"/>
  </r>
  <r>
    <s v="Central Coast"/>
    <x v="779"/>
    <n v="128"/>
    <n v="416.08797478893803"/>
    <n v="795"/>
    <n v="831.78139999999996"/>
    <n v="108"/>
    <n v="1.8105661015228899E-5"/>
    <n v="659.902406093698"/>
    <n v="33.355851529777802"/>
    <n v="183.129684817776"/>
    <n v="943.17792257111398"/>
    <n v="67.605383406111002"/>
    <n v="18.026732923255999"/>
    <n v="184.85611090303701"/>
    <n v="1.22269338700506"/>
    <n v="1.1021413499371101E-2"/>
    <n v="3.3348953038935902E-4"/>
    <n v="0.16100628930817601"/>
    <n v="0.50023718823287699"/>
    <s v="{612579F3-BEE6-43F6-ABF9-9C9C3F31A5CF}"/>
    <n v="182601104"/>
    <s v="OCEANO 1104"/>
    <s v="V36"/>
    <n v="35.144957865071"/>
    <n v="-120.529953106467"/>
    <x v="779"/>
    <n v="234"/>
    <n v="272"/>
    <n v="39866.817210418703"/>
    <n v="21377.062599849301"/>
    <n v="18489.7546105693"/>
    <n v="15485.8163613788"/>
    <n v="12119.5094967038"/>
    <n v="3.6016869282050799E-2"/>
    <n v="1.9554113896447199E-3"/>
    <n v="3.2506873030385801"/>
    <n v="7.3611111111111098"/>
    <n v="1048"/>
    <n v="1.1903126579320789"/>
    <n v="780"/>
    <n v="0"/>
    <n v="0"/>
    <n v="9.6224371982863062"/>
    <n v="1902"/>
    <n v="0"/>
  </r>
  <r>
    <s v="Bay Area"/>
    <x v="780"/>
    <n v="396"/>
    <n v="533.98564940518304"/>
    <n v="582"/>
    <n v="630.58690000000001"/>
    <n v="42"/>
    <n v="9.3765998307000103E-5"/>
    <n v="103.688228315042"/>
    <n v="6.69365259033182"/>
    <n v="117.29163723406501"/>
    <n v="1944.4823298868901"/>
    <n v="28.193511290085901"/>
    <n v="0.112184330662033"/>
    <n v="12.799265996166801"/>
    <n v="1.1292667530831799"/>
    <n v="1.0992284175851101E-2"/>
    <n v="4.2658678053374399E-4"/>
    <n v="0.68041237113401998"/>
    <n v="0.84680737499772796"/>
    <s v="{1ED35AB0-76EC-4B55-BA7D-30E8BB237D98}"/>
    <n v="43432105"/>
    <s v="SILVERADO 2105"/>
    <n v="1306"/>
    <n v="38.509908985607403"/>
    <n v="-122.47846711953601"/>
    <x v="780"/>
    <n v="192"/>
    <n v="156"/>
    <n v="24673.877440275799"/>
    <n v="12596.1936637372"/>
    <n v="12077.683776538601"/>
    <n v="4731.2418891548396"/>
    <n v="4374.1876010558499"/>
    <n v="1.7916644782417199E-2"/>
    <n v="3.9381719288939998E-3"/>
    <n v="1.34844860960904"/>
    <n v="13.857142857142801"/>
    <n v="900"/>
    <n v="0.46167593538574625"/>
    <n v="781"/>
    <n v="0"/>
    <n v="0"/>
    <n v="2.9398565039060318"/>
    <n v="1965"/>
    <n v="0"/>
  </r>
  <r>
    <s v="North Coast"/>
    <x v="781"/>
    <n v="510"/>
    <n v="665.39730989121699"/>
    <n v="671"/>
    <n v="731.33879999999999"/>
    <n v="167"/>
    <n v="6.1454972174958996E-5"/>
    <n v="176.94605166945499"/>
    <n v="12.965200667211301"/>
    <n v="742.39429694745195"/>
    <n v="8486.3905699506904"/>
    <n v="265.23133438988202"/>
    <n v="3.3778019067859399"/>
    <n v="180.422112207927"/>
    <n v="1.0509511996172101"/>
    <n v="1.0971260584637699E-2"/>
    <n v="2.9813346014742799E-4"/>
    <n v="0.76005961251862797"/>
    <n v="0.90983454493813598"/>
    <s v="{8550FAE9-8660-4D0D-A46A-9FC5A8080BAF}"/>
    <n v="42251101"/>
    <s v="HOPLAND 1101"/>
    <n v="94006"/>
    <n v="39.044037509505401"/>
    <n v="-123.15356556894599"/>
    <x v="781"/>
    <n v="126"/>
    <n v="119"/>
    <n v="39908.712025564499"/>
    <n v="24484.3021340825"/>
    <n v="15424.409891481901"/>
    <n v="18955.120322799401"/>
    <n v="13190.431672458901"/>
    <n v="4.9788287844620499E-2"/>
    <n v="1.02629803532181E-2"/>
    <n v="1.30470060762983"/>
    <n v="4.0179640718562801"/>
    <n v="1129"/>
    <n v="1.8322005176344958"/>
    <n v="782"/>
    <n v="0"/>
    <n v="0"/>
    <n v="11.778162070098187"/>
    <n v="2239"/>
    <n v="0"/>
  </r>
  <r>
    <s v="North Coast"/>
    <x v="782"/>
    <n v="10"/>
    <n v="9.7407893719230998"/>
    <n v="81"/>
    <n v="41.218559999999997"/>
    <n v="5"/>
    <n v="6.5073825680883601E-5"/>
    <n v="173.06159727020099"/>
    <n v="1.22778541048076"/>
    <n v="1796.7137503623901"/>
    <n v="31719.785399118999"/>
    <n v="130.59066585761801"/>
    <n v="7.43008856773376"/>
    <n v="250.129953002929"/>
    <n v="1.9243362903594901"/>
    <n v="1.09603736025E-2"/>
    <n v="4.0968159901844097E-5"/>
    <n v="0.12345679012345601"/>
    <n v="0.236320471787135"/>
    <s v="{8DC366D2-489B-4862-83DA-61BC167BAFAF}"/>
    <n v="48011146"/>
    <s v="CALPINE 1146"/>
    <s v="circuit_breaker"/>
    <n v="38.814991032638297"/>
    <n v="-122.80205191831899"/>
    <x v="782"/>
    <n v="37"/>
    <n v="4"/>
    <n v="5016.6421193667002"/>
    <n v="4947.4930185678504"/>
    <n v="69.149100798847698"/>
    <n v="4947.4930185678504"/>
    <n v="69.149100798847698"/>
    <n v="2.0484079950922E-4"/>
    <n v="3.2536912840441801E-4"/>
    <n v="0.97407893719230998"/>
    <n v="16.2"/>
    <n v="2328"/>
    <n v="5.4801868012500005E-2"/>
    <n v="783"/>
    <n v="0"/>
    <n v="0"/>
    <n v="3.074228684440524"/>
    <n v="1462"/>
    <n v="0"/>
  </r>
  <r>
    <s v="North Coast"/>
    <x v="783"/>
    <n v="3386"/>
    <n v="5495.83674594072"/>
    <n v="4015"/>
    <n v="5820.0649999999996"/>
    <n v="404"/>
    <n v="1.4615230134716099E-4"/>
    <n v="69.113372627339601"/>
    <n v="9.3786160981052102"/>
    <n v="156.722786495603"/>
    <n v="1593.1097480485701"/>
    <n v="85.664863942208797"/>
    <n v="1.4002897062570001"/>
    <n v="36.089277966622198"/>
    <n v="1.1255530968751"/>
    <n v="1.09545281594966E-2"/>
    <n v="7.5006025226409003E-4"/>
    <n v="0.84333748443337397"/>
    <n v="0.94429130967958197"/>
    <s v="{75E7E1B3-D461-49A0-A0AB-E84CDEE528DF}"/>
    <n v="42661103"/>
    <s v="WILLITS 1103"/>
    <n v="91810"/>
    <n v="39.4456475870766"/>
    <n v="-123.380678072759"/>
    <x v="783"/>
    <n v="478"/>
    <n v="648"/>
    <n v="88704.168938159302"/>
    <n v="47349.201919504201"/>
    <n v="41354.967018655101"/>
    <n v="47349.201919504201"/>
    <n v="41354.967018655101"/>
    <n v="0.30302434191469202"/>
    <n v="5.9045529744253103E-2"/>
    <n v="1.6231059497757601"/>
    <n v="9.9381188118811803"/>
    <n v="533"/>
    <n v="4.4256293764366266"/>
    <n v="784"/>
    <n v="0"/>
    <n v="0"/>
    <n v="29.421420945924247"/>
    <n v="1974"/>
    <n v="0"/>
  </r>
  <r>
    <s v="Bay Area"/>
    <x v="784"/>
    <n v="36"/>
    <n v="81.094018359179998"/>
    <n v="72"/>
    <n v="97.500510000000006"/>
    <n v="13"/>
    <n v="2.5033555735157798E-5"/>
    <n v="604.71945054666503"/>
    <n v="0"/>
    <n v="0.11119724810123401"/>
    <n v="9.4480416737496799E-4"/>
    <n v="0"/>
    <n v="10.5793058780544"/>
    <n v="522.75472826145301"/>
    <n v="1.15367595966045"/>
    <n v="1.09161129237488E-2"/>
    <n v="2.1259425921016302E-5"/>
    <n v="0.5"/>
    <n v="0.83172916107339301"/>
    <s v="{8551839C-1867-4078-846B-9A7378D90E53}"/>
    <n v="14652106"/>
    <s v="TIDEWATER 2106"/>
    <n v="65866"/>
    <n v="38.010632017112698"/>
    <n v="-122.00406957956"/>
    <x v="784"/>
    <n v="192"/>
    <n v="309"/>
    <n v="29277.661141898301"/>
    <n v="14341.4660385894"/>
    <n v="14936.195103308901"/>
    <n v="2331.7066195039001"/>
    <n v="1562.7128341697801"/>
    <n v="2.7637253697321198E-4"/>
    <n v="3.2543622455705098E-4"/>
    <n v="2.25261162108833"/>
    <n v="5.5384615384615303"/>
    <n v="2582"/>
    <n v="0.14190946800873441"/>
    <n v="785"/>
    <n v="0"/>
    <n v="0"/>
    <n v="1.448854873867758"/>
    <n v="2231"/>
    <n v="0"/>
  </r>
  <r>
    <s v="Central Coast"/>
    <x v="785"/>
    <n v="225"/>
    <n v="365.678631885676"/>
    <n v="532"/>
    <n v="551.63292999999999"/>
    <n v="60"/>
    <n v="5.8250544437517699E-5"/>
    <n v="227.15603043519599"/>
    <n v="2.7013002016694401"/>
    <n v="19.907226352980601"/>
    <n v="54.276415752642002"/>
    <n v="0.29740221776790499"/>
    <n v="6.9182521198255298"/>
    <n v="41.4788379025956"/>
    <n v="1.1311209460099501"/>
    <n v="1.0857165582823399E-2"/>
    <n v="1.1687518151433E-4"/>
    <n v="0.42293233082706699"/>
    <n v="0.66290210204819799"/>
    <s v="{53582C8A-D41B-4282-A67B-535B2AA3B79C}"/>
    <n v="83182107"/>
    <s v="LLAGAS 2107"/>
    <n v="40407"/>
    <n v="37.013560235836302"/>
    <n v="-121.651183240615"/>
    <x v="785"/>
    <n v="111"/>
    <n v="108"/>
    <n v="19742.873948278699"/>
    <n v="10022.717389355401"/>
    <n v="9720.1565589232596"/>
    <n v="6648.3182440016299"/>
    <n v="4870.8095708206201"/>
    <n v="7.0125108908598499E-3"/>
    <n v="3.4950326662510599E-3"/>
    <n v="1.6252383639363399"/>
    <n v="8.86666666666666"/>
    <n v="1763"/>
    <n v="0.65142993496940393"/>
    <n v="786"/>
    <n v="0"/>
    <n v="0"/>
    <n v="4.1310721555935368"/>
    <n v="2649"/>
    <n v="0"/>
  </r>
  <r>
    <s v="Bay Area"/>
    <x v="786"/>
    <n v="409"/>
    <n v="835.07240254723399"/>
    <n v="681"/>
    <n v="958.92065000000002"/>
    <n v="90"/>
    <n v="3.3374558521851797E-5"/>
    <n v="389.10263975563203"/>
    <n v="0.89384018268576704"/>
    <n v="286.499877974745"/>
    <n v="3741.9476453813199"/>
    <n v="36.670086627404999"/>
    <n v="1.1298180871850001"/>
    <n v="343.50141958726698"/>
    <n v="1.55484267605675"/>
    <n v="1.08186486820031E-2"/>
    <n v="3.5095909207484903E-5"/>
    <n v="0.60058737151248098"/>
    <n v="0.87084619442215205"/>
    <s v="{BF770A1D-B814-4B5E-BA39-314F43484812}"/>
    <n v="43051101"/>
    <s v="MONTICELLO 1101"/>
    <n v="630"/>
    <n v="38.573307707421897"/>
    <n v="-122.244199012504"/>
    <x v="786"/>
    <n v="130"/>
    <n v="179"/>
    <n v="47418.080778457203"/>
    <n v="31569.601114581801"/>
    <n v="15848.4796638754"/>
    <n v="28630.187599670298"/>
    <n v="15032.0458625174"/>
    <n v="3.15863182867364E-3"/>
    <n v="3.0037102669666599E-3"/>
    <n v="2.0417418155189"/>
    <n v="7.5666666666666602"/>
    <n v="2397"/>
    <n v="0.97367838138027896"/>
    <n v="787"/>
    <n v="0"/>
    <n v="0"/>
    <n v="17.789968298994733"/>
    <n v="2560"/>
    <n v="0"/>
  </r>
  <r>
    <s v="Sierra"/>
    <x v="787"/>
    <n v="659"/>
    <n v="973.56620123477796"/>
    <n v="1980"/>
    <n v="1512.0219"/>
    <n v="185"/>
    <n v="7.9704370610006898E-5"/>
    <n v="168.06510623892601"/>
    <n v="12.164643619305499"/>
    <n v="65.930803446219201"/>
    <n v="379.69212265024498"/>
    <n v="11.1836445170738"/>
    <n v="7.2075798056523803"/>
    <n v="58.772795053553203"/>
    <n v="1.14663955907563"/>
    <n v="1.0817463282236799E-2"/>
    <n v="5.3042981214019105E-4"/>
    <n v="0.33282828282828197"/>
    <n v="0.643883685184511"/>
    <s v="{E0134993-C6C7-47B2-B903-8846B3C865A5}"/>
    <n v="152461103"/>
    <s v="PLACER 1103"/>
    <s v="circuit_breaker"/>
    <n v="38.900879547493602"/>
    <n v="-121.08800881233699"/>
    <x v="787"/>
    <n v="728"/>
    <n v="1433"/>
    <n v="116038.422286434"/>
    <n v="47113.762106558701"/>
    <n v="68924.660179875995"/>
    <n v="20608.198652263702"/>
    <n v="15725.6193275404"/>
    <n v="9.8129515245935398E-2"/>
    <n v="1.47453085628512E-2"/>
    <n v="1.47733869686612"/>
    <n v="10.7027027027027"/>
    <n v="758"/>
    <n v="2.001230707213808"/>
    <n v="788"/>
    <n v="0"/>
    <n v="0"/>
    <n v="12.805337004755749"/>
    <n v="362"/>
    <n v="0"/>
  </r>
  <r>
    <s v="North Valley"/>
    <x v="788"/>
    <n v="966"/>
    <n v="1718.81363021224"/>
    <n v="1384"/>
    <n v="1849.9236000000001"/>
    <n v="227"/>
    <n v="8.2622589978409506E-5"/>
    <n v="131.570832184322"/>
    <n v="7.4108940655815099"/>
    <n v="614.29489152518795"/>
    <n v="4093.2589504836901"/>
    <n v="62.269844728358102"/>
    <n v="9.3888932465850807"/>
    <n v="251.19524562765801"/>
    <n v="1.2467545171141099"/>
    <n v="1.0657447421591E-2"/>
    <n v="3.6834407009043101E-4"/>
    <n v="0.69797687861271596"/>
    <n v="0.92912682723372597"/>
    <s v="{1A40C8BC-051A-4DE6-8C9D-412DD5FF54A2}"/>
    <n v="103351101"/>
    <s v="DESCHUTES 1101"/>
    <n v="1654"/>
    <n v="40.501869311644398"/>
    <n v="-122.040809440217"/>
    <x v="788"/>
    <n v="215"/>
    <n v="219"/>
    <n v="44717.889941504203"/>
    <n v="28373.290056409201"/>
    <n v="16344.5998850949"/>
    <n v="28373.290056409201"/>
    <n v="16344.5998850949"/>
    <n v="8.3614103910527898E-2"/>
    <n v="1.8755327925098899E-2"/>
    <n v="1.77931017620315"/>
    <n v="6.0969162995594699"/>
    <n v="986"/>
    <n v="2.4192405647011572"/>
    <n v="789"/>
    <n v="0"/>
    <n v="0"/>
    <n v="17.630339615641041"/>
    <n v="1549"/>
    <n v="0"/>
  </r>
  <r>
    <s v="Bay Area"/>
    <x v="789"/>
    <n v="13"/>
    <n v="28.034442071017999"/>
    <n v="24"/>
    <n v="33.441699999999997"/>
    <n v="8"/>
    <n v="2.9985189712533601E-5"/>
    <n v="273.50999767033301"/>
    <n v="0.119299856014549"/>
    <n v="0.119187423959374"/>
    <n v="2.00194964418187E-3"/>
    <n v="4.8560381316065104E-7"/>
    <n v="2.28622787399292"/>
    <n v="8.7900442224345099"/>
    <n v="1.0799225717782901"/>
    <n v="1.06496569258315E-2"/>
    <n v="1.76198819730188E-5"/>
    <n v="0.54166666666666596"/>
    <n v="0.83830792353163597"/>
    <s v="{7112559E-7269-4FF3-BE61-B0339A94698E}"/>
    <n v="42991104"/>
    <s v="LAS GALLINAS A 1104"/>
    <n v="304"/>
    <n v="38.002720006409703"/>
    <n v="-122.552713982851"/>
    <x v="789"/>
    <n v="62"/>
    <n v="395"/>
    <n v="24459.4041060581"/>
    <n v="4019.66365045884"/>
    <n v="20439.740455599302"/>
    <n v="683.53111653143299"/>
    <n v="2786.8840176281601"/>
    <n v="1.40959055784151E-4"/>
    <n v="2.3988151770026799E-4"/>
    <n v="2.1564955439244602"/>
    <n v="3"/>
    <n v="2655"/>
    <n v="8.5197255406652003E-2"/>
    <n v="790"/>
    <n v="0"/>
    <n v="0"/>
    <n v="0.42472641341025308"/>
    <n v="2888"/>
    <n v="0"/>
  </r>
  <r>
    <s v="Bay Area"/>
    <x v="790"/>
    <n v="0"/>
    <n v="0"/>
    <n v="6"/>
    <n v="2.9584519999999999"/>
    <n v="3"/>
    <n v="1.1312366344403301E-5"/>
    <n v="810.43400920430804"/>
    <n v="27.472894668579102"/>
    <n v="18.533372879028299"/>
    <n v="33.817276000976499"/>
    <n v="2.1362161636352499"/>
    <n v="25.701328693578599"/>
    <n v="290.61305482576898"/>
    <n v="1.08702063560485"/>
    <n v="1.0641330566567599E-2"/>
    <n v="1.8206185571519501E-4"/>
    <n v="0"/>
    <n v="0"/>
    <s v="{F271313B-5D1D-49E6-80E5-E9B726A3CF7F}"/>
    <n v="13501108"/>
    <s v="JARVIS 1108"/>
    <s v="MR576"/>
    <n v="37.6164347469471"/>
    <n v="-122.03191075827699"/>
    <x v="790"/>
    <n v="164"/>
    <n v="1194"/>
    <n v="58020.895824711399"/>
    <n v="9799.7281046732005"/>
    <n v="48221.167720038196"/>
    <n v="434.20102963988802"/>
    <n v="1872.35001177546"/>
    <n v="5.4618556714558497E-4"/>
    <n v="3.39370990332099E-5"/>
    <m/>
    <n v="2"/>
    <n v="1478"/>
    <n v="3.1923991699702794E-2"/>
    <n v="791"/>
    <n v="0"/>
    <n v="0"/>
    <n v="0.26979992798836688"/>
    <n v="1723"/>
    <n v="0"/>
  </r>
  <r>
    <s v="Central Coast"/>
    <x v="791"/>
    <n v="15"/>
    <n v="22.399589916120402"/>
    <n v="57"/>
    <n v="48.169888"/>
    <n v="9"/>
    <n v="4.9664983230791697E-5"/>
    <n v="402.03437026672799"/>
    <n v="6.0761011600494301"/>
    <n v="107.087033081054"/>
    <n v="281.72052230834902"/>
    <n v="2.80305775105953"/>
    <n v="15.563913444677899"/>
    <n v="121.143927998012"/>
    <n v="1.10029498736063"/>
    <n v="1.06366423341809E-2"/>
    <n v="1.4023087805981001E-4"/>
    <n v="0.26315789473684198"/>
    <n v="0.465012294169319"/>
    <s v="{90264C2C-3ED3-42D6-BFF5-F41E927FBBE3}"/>
    <n v="83182105"/>
    <s v="LLAGAS 2105"/>
    <s v="XR234"/>
    <n v="36.991856384807399"/>
    <n v="-121.561821424797"/>
    <x v="791"/>
    <n v="51"/>
    <n v="25"/>
    <n v="6040.3678498109402"/>
    <n v="3448.7535345978999"/>
    <n v="2591.6143152130298"/>
    <n v="1152.0819624432499"/>
    <n v="171.26459560881099"/>
    <n v="1.2620779025382901E-3"/>
    <n v="4.46984849077125E-4"/>
    <n v="1.49330599440803"/>
    <n v="6.3333333333333304"/>
    <n v="1631"/>
    <n v="9.5729781007628106E-2"/>
    <n v="792"/>
    <n v="0"/>
    <n v="0"/>
    <n v="0.71587032108532467"/>
    <n v="1738"/>
    <n v="0"/>
  </r>
  <r>
    <s v="North Coast"/>
    <x v="792"/>
    <n v="1458"/>
    <n v="2384.4622752085602"/>
    <n v="1876"/>
    <n v="2575.5853999999999"/>
    <n v="187"/>
    <n v="1.7051497520380801E-4"/>
    <n v="70.987872530599205"/>
    <n v="0.47193515769691802"/>
    <n v="74.490121108969404"/>
    <n v="554.69644015098004"/>
    <n v="0.203596539796741"/>
    <n v="0.26796508159570098"/>
    <n v="13.4127085941736"/>
    <n v="1.1160972067379"/>
    <n v="1.06308708350794E-2"/>
    <n v="1.2670001189505901E-4"/>
    <n v="0.77718550106609796"/>
    <n v="0.92579427948384996"/>
    <s v="{A72343AE-8C2E-4D3F-9541-799C96B3BB35}"/>
    <n v="192251102"/>
    <s v="RIO DELL 1102"/>
    <n v="1504"/>
    <n v="40.4538440515947"/>
    <n v="-124.04773904451"/>
    <x v="792"/>
    <n v="86"/>
    <n v="106"/>
    <n v="22115.6548975679"/>
    <n v="19231.700087135599"/>
    <n v="2883.9548104323699"/>
    <n v="17338.067539665299"/>
    <n v="2092.1149273395499"/>
    <n v="2.3692902224376099E-2"/>
    <n v="3.1886300363112199E-2"/>
    <n v="1.63543365926513"/>
    <n v="10.032085561497301"/>
    <n v="1712"/>
    <n v="1.9879728461598478"/>
    <n v="793"/>
    <n v="0"/>
    <n v="0"/>
    <n v="10.773372365189367"/>
    <n v="178"/>
    <n v="0"/>
  </r>
  <r>
    <s v="North Valley"/>
    <x v="793"/>
    <n v="740"/>
    <n v="1221.5419042470901"/>
    <n v="1827"/>
    <n v="1720.4603999999999"/>
    <n v="180"/>
    <n v="1.2339961800130801E-4"/>
    <n v="76.687410958696503"/>
    <n v="172.13310303542301"/>
    <n v="4420.8482219089401"/>
    <n v="82132.608054581797"/>
    <n v="19181.2863491555"/>
    <n v="1.1972714030649501"/>
    <n v="35.172174231728697"/>
    <n v="1.15220009353425"/>
    <n v="1.0613495051339E-2"/>
    <n v="1.09372456427397E-2"/>
    <n v="0.40503557744937002"/>
    <n v="0.71000871005305"/>
    <s v="{C9F32A9F-4742-4955-A09A-5F71A664491E}"/>
    <n v="103221101"/>
    <s v="KANAKA 1101"/>
    <n v="75744"/>
    <n v="39.496469215995702"/>
    <n v="-121.32226267223299"/>
    <x v="793"/>
    <n v="121"/>
    <n v="88"/>
    <n v="24423.439378089101"/>
    <n v="17040.888561456501"/>
    <n v="7382.5508166325999"/>
    <n v="17040.888561456501"/>
    <n v="7382.5508166325999"/>
    <n v="1.96870421569315"/>
    <n v="2.2211931240235499E-2"/>
    <n v="1.6507323030366099"/>
    <n v="10.15"/>
    <n v="5"/>
    <n v="1.9104291092410199"/>
    <n v="794"/>
    <n v="0"/>
    <n v="0"/>
    <n v="10.588713966320787"/>
    <n v="1130"/>
    <n v="0"/>
  </r>
  <r>
    <s v="North Valley"/>
    <x v="794"/>
    <n v="393"/>
    <n v="891.33027853368196"/>
    <n v="1106"/>
    <n v="1148.8978"/>
    <n v="165"/>
    <n v="6.4809796751388806E-5"/>
    <n v="186.53662269814799"/>
    <n v="8.0332516697916105"/>
    <n v="53.834322040647997"/>
    <n v="337.11597894463603"/>
    <n v="9.3825129516188905"/>
    <n v="9.6725528915441892"/>
    <n v="62.880412903428002"/>
    <n v="1.1596674760182699"/>
    <n v="1.0600194292562501E-2"/>
    <n v="1.9176440944174801E-4"/>
    <n v="0.35533453887884198"/>
    <n v="0.77581335561053499"/>
    <s v="{652E0C25-B4E5-4F56-A678-A27ED9716769}"/>
    <n v="102911110"/>
    <s v="WYANDOTTE 1110"/>
    <n v="1954"/>
    <n v="39.498468375372298"/>
    <n v="-121.528519986238"/>
    <x v="794"/>
    <n v="658"/>
    <n v="984"/>
    <n v="90596.834488069697"/>
    <n v="43471.402099935003"/>
    <n v="47125.432388134599"/>
    <n v="19698.388723323402"/>
    <n v="12153.242955489901"/>
    <n v="3.16411275578884E-2"/>
    <n v="1.0693616463979099E-2"/>
    <n v="2.2680159759126699"/>
    <n v="6.7030303030302996"/>
    <n v="1444"/>
    <n v="1.7490320582728125"/>
    <n v="795"/>
    <n v="0"/>
    <n v="0"/>
    <n v="12.240007499400186"/>
    <n v="1222"/>
    <n v="0"/>
  </r>
  <r>
    <s v="North Coast"/>
    <x v="795"/>
    <n v="1264"/>
    <n v="1767.8544213198099"/>
    <n v="1714"/>
    <n v="1998.9768999999999"/>
    <n v="206"/>
    <n v="1.5632416458192299E-4"/>
    <n v="65.644839921392901"/>
    <n v="32.9488203362666"/>
    <n v="3327.1795678738099"/>
    <n v="65999.843991079295"/>
    <n v="3799.0748679686999"/>
    <n v="1.4338860688685899"/>
    <n v="84.599765431818497"/>
    <n v="1.2058059144945901"/>
    <n v="1.0566387286395499E-2"/>
    <n v="2.2951567867489798E-3"/>
    <n v="0.73745624270711696"/>
    <n v="0.88437960234980395"/>
    <s v="{EF680142-96BC-4632-8839-A0A3D923AC61}"/>
    <n v="42951101"/>
    <s v="MENDOCINO 1101"/>
    <n v="48750"/>
    <n v="39.331467458633298"/>
    <n v="-123.224836874357"/>
    <x v="795"/>
    <n v="198"/>
    <n v="175"/>
    <n v="47335.882367544298"/>
    <n v="28628.322679744299"/>
    <n v="18707.5596878"/>
    <n v="28628.322679744299"/>
    <n v="18707.5596878"/>
    <n v="0.472802298070291"/>
    <n v="3.2202777903876198E-2"/>
    <n v="1.3986190042087101"/>
    <n v="8.3203883495145607"/>
    <n v="153"/>
    <n v="2.1766757809974728"/>
    <n v="796"/>
    <n v="0"/>
    <n v="0"/>
    <n v="17.788809491835394"/>
    <n v="838"/>
    <n v="0"/>
  </r>
  <r>
    <s v="Central Valley"/>
    <x v="796"/>
    <n v="401"/>
    <n v="531.30010081563205"/>
    <n v="908"/>
    <n v="742.81493999999998"/>
    <n v="180"/>
    <n v="2.37781913635141E-5"/>
    <n v="425.03551927949798"/>
    <n v="30.1305517871494"/>
    <n v="1923.9174006298599"/>
    <n v="18120.8783129105"/>
    <n v="886.96287704402801"/>
    <n v="15.6340215910226"/>
    <n v="690.91931936213098"/>
    <n v="1.6616396221849601"/>
    <n v="1.0506823951152801E-2"/>
    <n v="3.3257425074495402E-4"/>
    <n v="0.441629955947136"/>
    <n v="0.715252307404868"/>
    <s v="{DC0C9AE9-E0EC-4108-AF9E-4DDFE694FC71}"/>
    <n v="254061102"/>
    <s v="DUNLAP 1102"/>
    <n v="7060"/>
    <n v="36.687814051864201"/>
    <n v="-119.022336854705"/>
    <x v="796"/>
    <n v="201"/>
    <n v="214"/>
    <n v="46155.783294719397"/>
    <n v="28682.1943935132"/>
    <n v="17473.5889012062"/>
    <n v="28682.1943935132"/>
    <n v="17473.5889012062"/>
    <n v="5.9863365134091802E-2"/>
    <n v="4.2800744454325398E-3"/>
    <n v="1.3249379072709"/>
    <n v="5.0444444444444398"/>
    <n v="1049"/>
    <n v="1.8912283112075041"/>
    <n v="797"/>
    <n v="0"/>
    <n v="0"/>
    <n v="17.82228381249169"/>
    <n v="1120"/>
    <n v="0"/>
  </r>
  <r>
    <s v="North Valley"/>
    <x v="797"/>
    <n v="89"/>
    <n v="138.58220160891599"/>
    <n v="204"/>
    <n v="182.11698999999999"/>
    <n v="20"/>
    <n v="8.7707162128936001E-5"/>
    <n v="117.831413785915"/>
    <n v="26.913769313267299"/>
    <n v="53.755296306950697"/>
    <n v="208.318828846727"/>
    <n v="11.951367919738599"/>
    <n v="11.7618363261229"/>
    <n v="48.131105795130097"/>
    <n v="1.0887168169021599"/>
    <n v="1.04992553826266E-2"/>
    <n v="7.8258831290440797E-4"/>
    <n v="0.43627450980392102"/>
    <n v="0.760951530478155"/>
    <s v="{0E127264-C3E4-4550-BC79-8854D7BB9B29}"/>
    <n v="102911107"/>
    <s v="WYANDOTTE 1107"/>
    <s v="circuit_breaker"/>
    <n v="39.491577773299198"/>
    <n v="-121.541086178762"/>
    <x v="797"/>
    <n v="394"/>
    <n v="867"/>
    <n v="69452.217041943004"/>
    <n v="24344.0332472562"/>
    <n v="45108.183794686804"/>
    <n v="1641.10808797607"/>
    <n v="2586.7106349369401"/>
    <n v="1.56517662580881E-2"/>
    <n v="1.75414324257872E-3"/>
    <n v="1.5571033888642301"/>
    <n v="10.199999999999999"/>
    <n v="509"/>
    <n v="0.20998510765253198"/>
    <n v="798"/>
    <n v="0"/>
    <n v="0"/>
    <n v="1.0197369737337787"/>
    <n v="256"/>
    <n v="0"/>
  </r>
  <r>
    <s v="North Coast"/>
    <x v="798"/>
    <n v="462"/>
    <n v="768.253972894394"/>
    <n v="790"/>
    <n v="859.62850000000003"/>
    <n v="160"/>
    <n v="6.3358780334965494E-5"/>
    <n v="177.938495800916"/>
    <n v="5.1819887170507597"/>
    <n v="420.71895019729402"/>
    <n v="2125.2663032935002"/>
    <n v="18.677005033918999"/>
    <n v="8.9801871061775902"/>
    <n v="425.61577473396"/>
    <n v="1.4350663751363699"/>
    <n v="1.0422640656147E-2"/>
    <n v="1.97344276137911E-4"/>
    <n v="0.58481012658227804"/>
    <n v="0.89370465457892601"/>
    <s v="{ADF7CDB1-D7EE-4238-AD1F-3FDE0907FF69}"/>
    <n v="43361103"/>
    <s v="HIGHLANDS 1103"/>
    <n v="1282"/>
    <n v="38.880215770328697"/>
    <n v="-122.612466052831"/>
    <x v="798"/>
    <n v="218"/>
    <n v="251"/>
    <n v="52001.219125088901"/>
    <n v="26925.577203165802"/>
    <n v="25075.641921923099"/>
    <n v="23288.092564628401"/>
    <n v="20569.365902137"/>
    <n v="3.1575084182065803E-2"/>
    <n v="1.0137404853594399E-2"/>
    <n v="1.6628873872173"/>
    <n v="4.9375"/>
    <n v="1423"/>
    <n v="1.66762250498352"/>
    <n v="799"/>
    <n v="0"/>
    <n v="0"/>
    <n v="14.470545364975715"/>
    <n v="2481"/>
    <n v="0"/>
  </r>
  <r>
    <s v="Central Valley"/>
    <x v="799"/>
    <n v="25"/>
    <n v="42.886325971570599"/>
    <n v="179"/>
    <n v="102.60401"/>
    <n v="58"/>
    <n v="3.9756161327361399E-5"/>
    <n v="176.65400280623601"/>
    <n v="0.48109008705327"/>
    <n v="129.92740222020001"/>
    <n v="752.18570163990205"/>
    <n v="1.00622168940912"/>
    <n v="2.03898384091283"/>
    <n v="498.95719506822701"/>
    <n v="1.6420125118617299"/>
    <n v="1.0409589035767899E-2"/>
    <n v="2.8541643434071001E-5"/>
    <n v="0.13966480446927301"/>
    <n v="0.41797903736611602"/>
    <s v="{F4E4D8BC-9659-4439-88C6-265319222D40}"/>
    <n v="251511101"/>
    <s v="WISHON 1101"/>
    <s v="circuit_breaker"/>
    <n v="37.150906423403598"/>
    <n v="-119.50461057336"/>
    <x v="799"/>
    <n v="46"/>
    <n v="23"/>
    <n v="14779.2774263955"/>
    <n v="12397.8907048847"/>
    <n v="2381.3867215107798"/>
    <n v="12397.8907048847"/>
    <n v="2381.3867215107798"/>
    <n v="1.6554153191761199E-3"/>
    <n v="2.3058573569869601E-3"/>
    <n v="1.71545303886282"/>
    <n v="3.0862068965517202"/>
    <n v="2485"/>
    <n v="0.60375616407453814"/>
    <n v="800"/>
    <n v="0"/>
    <n v="0"/>
    <n v="7.7036897451849109"/>
    <n v="1063"/>
    <n v="0"/>
  </r>
  <r>
    <s v="North Coast"/>
    <x v="800"/>
    <n v="2142"/>
    <n v="3774.26003794592"/>
    <n v="3120"/>
    <n v="4246.6714000000002"/>
    <n v="223"/>
    <n v="3.4470174099697601E-4"/>
    <n v="30.017946345973002"/>
    <n v="0.96522057289483698"/>
    <n v="76.4918121499488"/>
    <n v="722.68709646042396"/>
    <n v="1.9226526657465399"/>
    <n v="0.476045852222231"/>
    <n v="15.5412640584124"/>
    <n v="1.0491190122381899"/>
    <n v="1.03971734432172E-2"/>
    <n v="3.3934065331457701E-4"/>
    <n v="0.68653846153846099"/>
    <n v="0.88875726286468304"/>
    <s v="{7F9C85EF-487B-454C-8489-CDBA87D32E67}"/>
    <n v="192221101"/>
    <s v="GARBERVILLE 1101"/>
    <n v="1514"/>
    <n v="40.047746360690397"/>
    <n v="-123.78959509292"/>
    <x v="800"/>
    <n v="166"/>
    <n v="131"/>
    <n v="28532.833013693202"/>
    <n v="23737.601760915601"/>
    <n v="4795.2312527775603"/>
    <n v="23737.601760915601"/>
    <n v="4795.2312527775603"/>
    <n v="7.5672965689150801E-2"/>
    <n v="7.6868488242325797E-2"/>
    <n v="1.76202616150603"/>
    <n v="13.9910313901345"/>
    <n v="1031"/>
    <n v="2.3185696778374356"/>
    <n v="801"/>
    <n v="0"/>
    <n v="0"/>
    <n v="14.749857343781889"/>
    <n v="885"/>
    <n v="0"/>
  </r>
  <r>
    <s v="North Coast"/>
    <x v="801"/>
    <n v="1693"/>
    <n v="2057.45897834576"/>
    <n v="2885"/>
    <n v="2677.6635999999999"/>
    <n v="239"/>
    <n v="1.3898835301714101E-4"/>
    <n v="116.934760436472"/>
    <n v="10.8961864521017"/>
    <n v="79.874660063357496"/>
    <n v="224.98287501704101"/>
    <n v="2.7747568879859901"/>
    <n v="4.5919762056235598"/>
    <n v="138.253900928337"/>
    <n v="1.0705187505259099"/>
    <n v="1.0369083816743299E-2"/>
    <n v="8.3567945260624402E-4"/>
    <n v="0.58682842287694903"/>
    <n v="0.76837844685027701"/>
    <s v="{D90B87B5-4140-4452-85E8-38B08B9DC56F}"/>
    <n v="43141101"/>
    <s v="MIDDLETOWN 1101"/>
    <n v="548"/>
    <n v="38.757684227257201"/>
    <n v="-122.63591045982"/>
    <x v="801"/>
    <n v="396"/>
    <n v="880"/>
    <n v="81764.770083791198"/>
    <n v="39630.2884478286"/>
    <n v="42134.4816359623"/>
    <n v="36627.239067297203"/>
    <n v="41510.344188860799"/>
    <n v="0.19972738917289201"/>
    <n v="3.3218216371096697E-2"/>
    <n v="1.2152740569083"/>
    <n v="12.071129707112901"/>
    <n v="483"/>
    <n v="2.4782110322016484"/>
    <n v="802"/>
    <n v="0"/>
    <n v="0"/>
    <n v="22.759104166485532"/>
    <n v="1215"/>
    <n v="0"/>
  </r>
  <r>
    <s v="North Coast"/>
    <x v="802"/>
    <n v="687"/>
    <n v="892.30381125787505"/>
    <n v="1261"/>
    <n v="1230.5239999999999"/>
    <n v="132"/>
    <n v="1.4923830024076001E-4"/>
    <n v="71.520446344650296"/>
    <n v="62.105583401642598"/>
    <n v="2994.9135121593399"/>
    <n v="53729.560067066697"/>
    <n v="3177.6195655756301"/>
    <n v="1.3355289496001701"/>
    <n v="90.307446308486902"/>
    <n v="1.17333734938592"/>
    <n v="1.02264759473041E-2"/>
    <n v="5.3043542912774699E-3"/>
    <n v="0.54480570975416298"/>
    <n v="0.72514130285856304"/>
    <s v="{0BF8011B-9B4A-4DA0-A70F-0F3D2BC39AD4}"/>
    <n v="43141101"/>
    <s v="MIDDLETOWN 1101"/>
    <n v="1325"/>
    <n v="38.875992244372704"/>
    <n v="-122.77531859114799"/>
    <x v="802"/>
    <n v="103"/>
    <n v="114"/>
    <n v="23907.694738991599"/>
    <n v="13821.6910012101"/>
    <n v="10086.003737781401"/>
    <n v="13821.6910012101"/>
    <n v="10086.003737781401"/>
    <n v="0.70017476644862597"/>
    <n v="1.96994556317804E-2"/>
    <n v="1.2988410644219399"/>
    <n v="9.5530303030302992"/>
    <n v="33"/>
    <n v="1.3498948250441412"/>
    <n v="803"/>
    <n v="0"/>
    <n v="0"/>
    <n v="8.5883979591129211"/>
    <n v="1194"/>
    <n v="0"/>
  </r>
  <r>
    <s v="North Coast"/>
    <x v="803"/>
    <n v="60"/>
    <n v="77.488597473178999"/>
    <n v="88"/>
    <n v="95.955489999999998"/>
    <n v="9"/>
    <n v="1.2036784957874401E-4"/>
    <n v="92.602041036967606"/>
    <n v="42.041325867175999"/>
    <n v="105.598045110702"/>
    <n v="619.87199020385697"/>
    <n v="49.518201716244199"/>
    <n v="0.53392329812050399"/>
    <n v="8.3857668770691198"/>
    <n v="0.803834795951895"/>
    <n v="1.0172498056783E-2"/>
    <n v="8.3612861918583E-4"/>
    <n v="0.68181818181818099"/>
    <n v="0.80754730534425501"/>
    <s v="{3704160C-56F4-464C-949D-B0353C9BFECB}"/>
    <n v="42721106"/>
    <s v="SONOMA 1106"/>
    <n v="376"/>
    <n v="38.295246654733702"/>
    <n v="-122.46774990611701"/>
    <x v="803"/>
    <n v="169"/>
    <n v="587"/>
    <n v="37828.265792073398"/>
    <n v="8667.3641178020098"/>
    <n v="29160.901674271401"/>
    <n v="1147.4391240473401"/>
    <n v="1012.44365071827"/>
    <n v="7.52515757267246E-3"/>
    <n v="1.0833106462086999E-3"/>
    <n v="1.2914766245529801"/>
    <n v="9.7777777777777697"/>
    <n v="481"/>
    <n v="9.1552482511047001E-2"/>
    <n v="804"/>
    <n v="0"/>
    <n v="0"/>
    <n v="0.71298539594841981"/>
    <n v="979"/>
    <n v="0"/>
  </r>
  <r>
    <s v="North Valley"/>
    <x v="804"/>
    <n v="1332"/>
    <n v="1916.98972437517"/>
    <n v="3287"/>
    <n v="2817.4045000000001"/>
    <n v="374"/>
    <n v="1.19676239519127E-4"/>
    <n v="92.352632739054698"/>
    <n v="48.319582507319502"/>
    <n v="1513.43097262232"/>
    <n v="26467.287556163101"/>
    <n v="3059.8255787131002"/>
    <n v="2.4174435671872301"/>
    <n v="41.458699884221801"/>
    <n v="1.0795336193579399"/>
    <n v="1.0157554290025499E-2"/>
    <n v="2.1746261391903101E-3"/>
    <n v="0.40523273501673202"/>
    <n v="0.68040982275272999"/>
    <s v="{9343C558-C255-4E56-87AF-7724333414B9}"/>
    <n v="103201102"/>
    <s v="CHALLENGE 1102"/>
    <n v="5462"/>
    <n v="39.482947845602403"/>
    <n v="-121.246465954811"/>
    <x v="804"/>
    <n v="401"/>
    <n v="477"/>
    <n v="69529.0172229944"/>
    <n v="37568.095101386498"/>
    <n v="31960.922121607899"/>
    <n v="37568.095101386498"/>
    <n v="31960.922121607899"/>
    <n v="0.81331017605717904"/>
    <n v="4.4758913580153603E-2"/>
    <n v="1.43918147475614"/>
    <n v="8.7887700534759308"/>
    <n v="162"/>
    <n v="3.7989253044695368"/>
    <n v="805"/>
    <n v="0"/>
    <n v="0"/>
    <n v="23.343724821243629"/>
    <n v="2242"/>
    <n v="0"/>
  </r>
  <r>
    <s v="North Coast"/>
    <x v="805"/>
    <n v="802"/>
    <n v="1507.3716558352"/>
    <n v="882"/>
    <n v="1542.0930000000001"/>
    <n v="108"/>
    <n v="9.5205675009950598E-5"/>
    <n v="104.623352300645"/>
    <n v="0.116837419718892"/>
    <n v="109.950938095897"/>
    <n v="1083.25706570446"/>
    <n v="0.26141844059353903"/>
    <n v="0.108099802086753"/>
    <n v="19.855211389906401"/>
    <n v="1.06082021969336"/>
    <n v="1.00791297573535E-2"/>
    <n v="4.7659081023657197E-5"/>
    <n v="0.90929705215419498"/>
    <n v="0.977484262397188"/>
    <s v="{E7486DD4-0A7D-467A-B7E3-9401480FC5B2}"/>
    <n v="192221101"/>
    <s v="GARBERVILLE 1101"/>
    <n v="2026"/>
    <n v="39.851524027646398"/>
    <n v="-123.718151456695"/>
    <x v="805"/>
    <n v="29"/>
    <n v="27"/>
    <n v="11495.2610555635"/>
    <n v="10220.4248855444"/>
    <n v="1274.8361700191299"/>
    <n v="10220.4248855444"/>
    <n v="1274.8361700191299"/>
    <n v="5.1471807505549796E-3"/>
    <n v="1.0282212901074599E-2"/>
    <n v="1.8795157803431499"/>
    <n v="8.1666666666666607"/>
    <n v="2252"/>
    <n v="1.088546013794178"/>
    <n v="806"/>
    <n v="0"/>
    <n v="0"/>
    <n v="6.3506756315556094"/>
    <n v="2327"/>
    <n v="0"/>
  </r>
  <r>
    <s v="North Coast"/>
    <x v="806"/>
    <n v="49"/>
    <n v="84.602423328896805"/>
    <n v="189"/>
    <n v="164.78040999999999"/>
    <n v="24"/>
    <n v="5.2761202823603499E-5"/>
    <n v="200.334608431992"/>
    <n v="2.8993814600631498"/>
    <n v="73.007317507267004"/>
    <n v="407.54516970515198"/>
    <n v="3.1199507805373199"/>
    <n v="5.63762899115682"/>
    <n v="134.68548713034599"/>
    <n v="1.1443584014971999"/>
    <n v="1.0020311311487E-2"/>
    <n v="8.9443767083234095E-5"/>
    <n v="0.25925925925925902"/>
    <n v="0.51342524839757397"/>
    <s v="{CF3D4281-EA2F-4415-B4CD-AC674F9B4864}"/>
    <n v="43501103"/>
    <s v=" "/>
    <n v="171410"/>
    <n v="38.568664358628901"/>
    <n v="-122.79912978679999"/>
    <x v="806"/>
    <n v="47"/>
    <n v="35"/>
    <n v="10940.4528315875"/>
    <n v="7764.5031551598504"/>
    <n v="3175.9496764277301"/>
    <n v="2859.7023613911401"/>
    <n v="607.89637068203001"/>
    <n v="2.14665040999761E-3"/>
    <n v="1.2662688677664801E-3"/>
    <n v="1.7265800679366601"/>
    <n v="7.875"/>
    <n v="1912"/>
    <n v="0.240487471475688"/>
    <n v="807"/>
    <n v="0"/>
    <n v="0"/>
    <n v="1.7769361159999741"/>
    <n v="1093"/>
    <n v="0"/>
  </r>
  <r>
    <s v="North Valley"/>
    <x v="807"/>
    <n v="5"/>
    <n v="5.9197192504599903"/>
    <n v="16"/>
    <n v="10.745796"/>
    <n v="4"/>
    <n v="5.25896666658809E-5"/>
    <n v="198.68228313720701"/>
    <n v="30.4417209625244"/>
    <n v="1774.19104003906"/>
    <n v="11996.8388671875"/>
    <n v="365.16473388671801"/>
    <n v="3.4634956121444702"/>
    <n v="406.40177917480401"/>
    <n v="1.2195796966552701"/>
    <n v="9.9935062061272707E-3"/>
    <n v="3.2932864451140598E-4"/>
    <n v="0.3125"/>
    <n v="0.550886982992426"/>
    <s v="{4C7176B3-82BB-4EC7-9074-E6E03166E224}"/>
    <n v="102041104"/>
    <s v="NOTRE DAME 1104"/>
    <s v="circuit_breaker"/>
    <n v="39.730096109101602"/>
    <n v="-121.796052415966"/>
    <x v="807"/>
    <n v="158"/>
    <n v="83"/>
    <n v="15272.1383791915"/>
    <n v="11050.042998786201"/>
    <n v="4222.0953804053297"/>
    <n v="1372.1379392454"/>
    <n v="32.322454646210701"/>
    <n v="1.31731457804562E-3"/>
    <n v="2.10358666663523E-4"/>
    <n v="1.1839438500919901"/>
    <n v="4"/>
    <n v="1057"/>
    <n v="3.9974024824509083E-2"/>
    <n v="808"/>
    <n v="0"/>
    <n v="0"/>
    <n v="0.85260672344685351"/>
    <n v="2709"/>
    <n v="0"/>
  </r>
  <r>
    <s v="Central Coast"/>
    <x v="808"/>
    <n v="361"/>
    <n v="1031.31096964419"/>
    <n v="1004"/>
    <n v="1430.4492"/>
    <n v="123"/>
    <n v="1.6166509754188598E-5"/>
    <n v="647.55946477532802"/>
    <n v="73.525413339788201"/>
    <n v="217.170123360373"/>
    <n v="1063.8346002752101"/>
    <n v="126.186850060116"/>
    <n v="15.6417367265491"/>
    <n v="121.590047863069"/>
    <n v="1.1101697954705001"/>
    <n v="9.9810407663036196E-3"/>
    <n v="8.4378534481172995E-5"/>
    <n v="0.35956175298804699"/>
    <n v="0.72096999748471202"/>
    <s v="{C0ABDB73-42C4-4D60-9BB1-4077EF0BE355}"/>
    <n v="182821103"/>
    <s v="MESA 1103"/>
    <s v="M72"/>
    <n v="35.039753709240003"/>
    <n v="-120.522469146674"/>
    <x v="808"/>
    <n v="516"/>
    <n v="455"/>
    <n v="64760.965839296099"/>
    <n v="40398.897830194997"/>
    <n v="24362.068009101102"/>
    <n v="14559.7479470219"/>
    <n v="7469.5999401989602"/>
    <n v="1.03785597411842E-2"/>
    <n v="1.9884806997652001E-3"/>
    <n v="2.8568170904271302"/>
    <n v="8.1626016260162597"/>
    <n v="1957"/>
    <n v="1.2276680142553451"/>
    <n v="809"/>
    <n v="0"/>
    <n v="0"/>
    <n v="9.0470051415889454"/>
    <n v="223"/>
    <n v="0"/>
  </r>
  <r>
    <s v="North Coast"/>
    <x v="809"/>
    <n v="572"/>
    <n v="824.40698702881002"/>
    <n v="1867"/>
    <n v="1566.7716"/>
    <n v="171"/>
    <n v="1.09919523598172E-4"/>
    <n v="73.430836653724299"/>
    <n v="22.584124735639001"/>
    <n v="824.50418021737403"/>
    <n v="7442.3770454737196"/>
    <n v="601.64692830542697"/>
    <n v="2.5099492673571699"/>
    <n v="33.538617484554798"/>
    <n v="1.02208507827849"/>
    <n v="9.8918575041318894E-3"/>
    <n v="1.4850854055991701E-3"/>
    <n v="0.306373861810391"/>
    <n v="0.52618198060100296"/>
    <s v="{8D2AE911-21EF-4120-9FA6-1DB73A9C79A1}"/>
    <n v="43071102"/>
    <s v="DUNBAR 1102"/>
    <n v="261774"/>
    <n v="38.3787250938989"/>
    <n v="-122.553092302984"/>
    <x v="809"/>
    <n v="205"/>
    <n v="179"/>
    <n v="31981.242438826001"/>
    <n v="21759.853666561201"/>
    <n v="10221.3887722647"/>
    <n v="21759.853666561201"/>
    <n v="10221.3887722647"/>
    <n v="0.253949604357458"/>
    <n v="1.8796238535287502E-2"/>
    <n v="1.44127095634407"/>
    <n v="10.918128654970699"/>
    <n v="248"/>
    <n v="1.6915076332065531"/>
    <n v="810"/>
    <n v="0"/>
    <n v="0"/>
    <n v="13.5209420326448"/>
    <n v="944"/>
    <n v="0"/>
  </r>
  <r>
    <s v="Central Valley"/>
    <x v="810"/>
    <n v="10"/>
    <n v="18.015246905327199"/>
    <n v="52"/>
    <n v="31.618126"/>
    <n v="17"/>
    <n v="5.4020320556660603E-5"/>
    <n v="223.07821208961499"/>
    <n v="3.0225178882634798"/>
    <n v="57.251645892858498"/>
    <n v="188.83674780527701"/>
    <n v="1.52420536680165"/>
    <n v="7.6788130257936"/>
    <n v="344.92200800951701"/>
    <n v="1.44729309222277"/>
    <n v="9.8895074246208702E-3"/>
    <n v="6.7091706950229895E-5"/>
    <n v="0.19230769230769201"/>
    <n v="0.56977592389434295"/>
    <s v="{0FF7F9F0-B4F2-4330-AF41-9981039A3994}"/>
    <n v="163341103"/>
    <s v="CLAY 1103"/>
    <n v="1821"/>
    <n v="38.302040135307102"/>
    <n v="-120.898091003582"/>
    <x v="810"/>
    <n v="42"/>
    <n v="28"/>
    <n v="12275.9017436499"/>
    <n v="6061.9210189268097"/>
    <n v="6213.9807247231502"/>
    <n v="4972.0887452278703"/>
    <n v="5395.9406332747203"/>
    <n v="1.1405590181539E-3"/>
    <n v="9.1834544946323095E-4"/>
    <n v="1.80152469053272"/>
    <n v="3.0588235294117601"/>
    <n v="2077"/>
    <n v="0.16812162621855478"/>
    <n v="811"/>
    <n v="0"/>
    <n v="0"/>
    <n v="3.089511755710987"/>
    <n v="1707"/>
    <n v="0"/>
  </r>
  <r>
    <s v="Central Valley"/>
    <x v="811"/>
    <n v="665"/>
    <n v="1008.92426320948"/>
    <n v="1953"/>
    <n v="1478.018"/>
    <n v="206"/>
    <n v="7.9360788762624496E-5"/>
    <n v="131.42819797414001"/>
    <n v="10.906929337059101"/>
    <n v="52.618280906400301"/>
    <n v="306.26632270299302"/>
    <n v="20.461316408427301"/>
    <n v="5.2725105327554003"/>
    <n v="40.794370040297501"/>
    <n v="1.0988916592690501"/>
    <n v="9.8439170141458501E-3"/>
    <n v="4.8590306884573699E-4"/>
    <n v="0.340501792114695"/>
    <n v="0.68261976593442897"/>
    <s v="{6CFF4874-9416-4562-8168-A66869F04B91}"/>
    <n v="163351704"/>
    <s v="CURTIS 1704"/>
    <s v="circuit_breaker"/>
    <n v="37.974524553076201"/>
    <n v="-120.320251011159"/>
    <x v="811"/>
    <n v="295"/>
    <n v="408"/>
    <n v="50888.819494015203"/>
    <n v="22861.2713693312"/>
    <n v="28027.548124684101"/>
    <n v="22095.521714644401"/>
    <n v="25890.7596957147"/>
    <n v="0.100096032182221"/>
    <n v="1.6348322485100601E-2"/>
    <n v="1.5171793431721501"/>
    <n v="9.4805825242718402"/>
    <n v="801"/>
    <n v="2.0278469049140453"/>
    <n v="812"/>
    <n v="0"/>
    <n v="0"/>
    <n v="13.729516423350306"/>
    <n v="1453"/>
    <n v="0"/>
  </r>
  <r>
    <s v="North Valley"/>
    <x v="812"/>
    <n v="118"/>
    <n v="170.174901972903"/>
    <n v="319"/>
    <n v="267.71260000000001"/>
    <n v="79"/>
    <n v="1.21117800310595E-4"/>
    <n v="111.581392900868"/>
    <n v="17.1260625039194"/>
    <n v="1166.1845213264801"/>
    <n v="26304.344480513799"/>
    <n v="1391.2385851110901"/>
    <n v="0.18978940154414201"/>
    <n v="73.433724014253499"/>
    <n v="1.12364176255238"/>
    <n v="9.8225931081511106E-3"/>
    <n v="6.7013521160971595E-4"/>
    <n v="0.36990595611285199"/>
    <n v="0.635662689101269"/>
    <s v="{E337A679-257A-4862-A121-8FE4E1C11ADC}"/>
    <n v="103451101"/>
    <s v="KESWICK 1101"/>
    <n v="1588"/>
    <n v="40.617016539463798"/>
    <n v="-122.49595902205699"/>
    <x v="812"/>
    <n v="41"/>
    <n v="37"/>
    <n v="14930.2445448209"/>
    <n v="14089.043390847601"/>
    <n v="841.20115397333495"/>
    <n v="14089.043390847601"/>
    <n v="841.20115397333495"/>
    <n v="5.2940681717167502E-2"/>
    <n v="9.5683062245370803E-3"/>
    <n v="1.44216018621104"/>
    <n v="4.0379746835442996"/>
    <n v="595"/>
    <n v="0.7759848555439377"/>
    <n v="813"/>
    <n v="0"/>
    <n v="0"/>
    <n v="8.7545229808143645"/>
    <n v="683"/>
    <n v="0"/>
  </r>
  <r>
    <s v="North Coast"/>
    <x v="813"/>
    <n v="72"/>
    <n v="178.73774119564601"/>
    <n v="109"/>
    <n v="197.82006999999999"/>
    <n v="29"/>
    <n v="7.5572337538750504E-5"/>
    <n v="125.17605292713399"/>
    <n v="31.910871672340502"/>
    <n v="364.49862357311702"/>
    <n v="1821.3854126400399"/>
    <n v="232.478893590475"/>
    <n v="8.9245680485452894"/>
    <n v="84.998429878836504"/>
    <n v="1.87419895879153"/>
    <n v="9.7280405938509305E-3"/>
    <n v="1.7937479810903999E-3"/>
    <n v="0.66055045871559603"/>
    <n v="0.903536949906102"/>
    <s v="{03190DAD-5324-4E1C-86DE-04D88D55A9A0}"/>
    <n v="42271105"/>
    <s v="COTATI 1105"/>
    <s v="circuit_breaker"/>
    <n v="38.309576038413198"/>
    <n v="-122.73193512783899"/>
    <x v="813"/>
    <n v="68"/>
    <n v="130"/>
    <n v="11951.9543624006"/>
    <n v="4287.6062597109403"/>
    <n v="7664.3481026896998"/>
    <n v="4287.6062597109403"/>
    <n v="7664.3481026896998"/>
    <n v="5.20186914516216E-2"/>
    <n v="2.19159778862376E-3"/>
    <n v="2.4824686277172998"/>
    <n v="3.7586206896551699"/>
    <n v="197"/>
    <n v="0.282113177221677"/>
    <n v="814"/>
    <n v="0"/>
    <n v="0"/>
    <n v="2.6641941892028469"/>
    <n v="509"/>
    <n v="0"/>
  </r>
  <r>
    <s v="Bay Area"/>
    <x v="814"/>
    <n v="209"/>
    <n v="334.83686215723498"/>
    <n v="465"/>
    <n v="446.39440000000002"/>
    <n v="88"/>
    <n v="5.3242001678716502E-5"/>
    <n v="162.92470621297801"/>
    <n v="2.52288252050651"/>
    <n v="352.46974805239699"/>
    <n v="3749.21675576393"/>
    <n v="28.4620758255863"/>
    <n v="2.1098149630071799"/>
    <n v="145.49082406796501"/>
    <n v="1.2801940820433799"/>
    <n v="9.7183314828933002E-3"/>
    <n v="9.0253334374058394E-5"/>
    <n v="0.44946236559139702"/>
    <n v="0.75009197084825696"/>
    <s v="{77EAEB31-2A5F-4667-AEF2-E5A85CE88B8F}"/>
    <n v="43051101"/>
    <s v="MONTICELLO 1101"/>
    <n v="666"/>
    <n v="38.509967423583298"/>
    <n v="-122.212772074184"/>
    <x v="814"/>
    <n v="126"/>
    <n v="83"/>
    <n v="30370.833681294702"/>
    <n v="22466.541345237802"/>
    <n v="7904.2923360568402"/>
    <n v="16769.5218341732"/>
    <n v="6275.5814041915501"/>
    <n v="7.9422934249171392E-3"/>
    <n v="4.6852961477270496E-3"/>
    <n v="1.60209024955615"/>
    <n v="5.2840909090909003"/>
    <n v="1907"/>
    <n v="0.85521317049461043"/>
    <n v="815"/>
    <n v="0"/>
    <n v="0"/>
    <n v="10.420094551622036"/>
    <n v="2559"/>
    <n v="0"/>
  </r>
  <r>
    <s v="Central Valley"/>
    <x v="815"/>
    <n v="12"/>
    <n v="22.6224655558749"/>
    <n v="99"/>
    <n v="58.379486"/>
    <n v="25"/>
    <n v="2.25756074723904E-5"/>
    <n v="462.32990707397403"/>
    <n v="45.572578527765003"/>
    <n v="1597.3636142654"/>
    <n v="15360.1428713074"/>
    <n v="2291.7811793583701"/>
    <n v="8.7151326441764798"/>
    <n v="516.57472702026303"/>
    <n v="1.6669911527633601"/>
    <n v="9.6857243488724602E-3"/>
    <n v="6.1299866876659301E-4"/>
    <n v="0.12121212121212099"/>
    <n v="0.387507103494032"/>
    <s v="{88F7D35A-B742-45DC-AA55-32394737AD92}"/>
    <n v="252561101"/>
    <s v="KERCKHOFF 1101"/>
    <s v="R308"/>
    <n v="37.098773819896998"/>
    <n v="-119.518685065952"/>
    <x v="815"/>
    <n v="33"/>
    <n v="20"/>
    <n v="7792.7165765416003"/>
    <n v="6217.3700536517399"/>
    <n v="1575.3465228898599"/>
    <n v="6217.3700536517399"/>
    <n v="1575.3465228898599"/>
    <n v="1.53249667191648E-2"/>
    <n v="5.6439018680976005E-4"/>
    <n v="1.88520546298957"/>
    <n v="3.96"/>
    <n v="658"/>
    <n v="0.2421431087218115"/>
    <n v="816"/>
    <n v="0"/>
    <n v="0"/>
    <n v="3.8632934476076355"/>
    <n v="2659"/>
    <n v="0"/>
  </r>
  <r>
    <s v="Bay Area"/>
    <x v="816"/>
    <n v="94"/>
    <n v="150.546873037192"/>
    <n v="233"/>
    <n v="198.83530999999999"/>
    <n v="43"/>
    <n v="4.2517088860581999E-5"/>
    <n v="217.65136024495999"/>
    <n v="1.6043843214235101"/>
    <n v="224.92501851047001"/>
    <n v="2076.37804193794"/>
    <n v="9.2289367645632101"/>
    <n v="7.3793990154382403"/>
    <n v="232.80235159674299"/>
    <n v="1.39678946206736"/>
    <n v="9.5951389536214592E-3"/>
    <n v="4.8293072530188798E-5"/>
    <n v="0.403433476394849"/>
    <n v="0.75714354561298403"/>
    <s v="{9EBC498A-4473-4FB2-A278-0770D844069B}"/>
    <n v="43051101"/>
    <s v="MONTICELLO 1101"/>
    <n v="37384"/>
    <n v="38.445261770324997"/>
    <n v="-122.19656204591401"/>
    <x v="816"/>
    <n v="93"/>
    <n v="60"/>
    <n v="22917.234092727602"/>
    <n v="15055.0543868199"/>
    <n v="7862.1797059076998"/>
    <n v="15055.0543868199"/>
    <n v="7862.1797059076998"/>
    <n v="2.0766021187981201E-3"/>
    <n v="1.82823482100502E-3"/>
    <n v="1.6015624791190599"/>
    <n v="5.4186046511627897"/>
    <n v="2245"/>
    <n v="0.41259097500572273"/>
    <n v="817"/>
    <n v="0"/>
    <n v="0"/>
    <n v="9.3547741993926685"/>
    <n v="1991"/>
    <n v="0"/>
  </r>
  <r>
    <s v="Central Valley"/>
    <x v="817"/>
    <n v="827"/>
    <n v="1142.3620141604299"/>
    <n v="1758"/>
    <n v="1553.7542000000001"/>
    <n v="239"/>
    <n v="3.7104402291794199E-5"/>
    <n v="228.20065333956001"/>
    <n v="7.9161009456147404"/>
    <n v="143.469844534061"/>
    <n v="1364.4797727026501"/>
    <n v="26.876440292476101"/>
    <n v="4.5264190871377599"/>
    <n v="160.68168566903501"/>
    <n v="1.30856815142611"/>
    <n v="9.5641146247219706E-3"/>
    <n v="1.47178517059441E-4"/>
    <n v="0.47042093287827003"/>
    <n v="0.73522700735713797"/>
    <s v="{4272B914-DD96-40AD-9866-404625A4A67D}"/>
    <n v="254452101"/>
    <s v="MARIPOSA 2101"/>
    <n v="10240"/>
    <n v="37.524535639448999"/>
    <n v="-119.917349509213"/>
    <x v="817"/>
    <n v="237"/>
    <n v="315"/>
    <n v="55285.349232191897"/>
    <n v="34426.907826510003"/>
    <n v="20858.441405681901"/>
    <n v="34426.907826510003"/>
    <n v="20858.441405681901"/>
    <n v="3.5175665577206403E-2"/>
    <n v="8.86795214773883E-3"/>
    <n v="1.38133254432942"/>
    <n v="7.3556485355648498"/>
    <n v="1608"/>
    <n v="2.2858233953085509"/>
    <n v="818"/>
    <n v="0"/>
    <n v="0"/>
    <n v="21.391882143066347"/>
    <n v="496"/>
    <n v="0"/>
  </r>
  <r>
    <s v="Central Coast"/>
    <x v="818"/>
    <n v="1"/>
    <n v="3.8161591384574001"/>
    <n v="63"/>
    <n v="32.295819999999999"/>
    <n v="5"/>
    <n v="8.6878635556786304E-6"/>
    <n v="1221.53568496704"/>
    <n v="42.325904846191399"/>
    <n v="686.13586425781205"/>
    <n v="2835.60888671875"/>
    <n v="120.036376953125"/>
    <n v="19.738053131103499"/>
    <n v="1018.54765014648"/>
    <n v="1.6814159154891899"/>
    <n v="9.56034315731559E-3"/>
    <n v="6.0540714912349297E-5"/>
    <n v="1.5873015873015799E-2"/>
    <n v="0.11816263949712399"/>
    <s v="{68BC2399-53D6-47DA-8B41-03AA4D509643}"/>
    <n v="182821101"/>
    <s v="MESA 1101"/>
    <n v="6113"/>
    <n v="35.052877718345798"/>
    <n v="-120.486384932278"/>
    <x v="818"/>
    <n v="117"/>
    <n v="121"/>
    <n v="24317.972452587601"/>
    <n v="15635.242080521"/>
    <n v="8682.7303720665805"/>
    <n v="1783.5867698089901"/>
    <n v="1804.21414735023"/>
    <n v="3.0270357456174598E-4"/>
    <n v="4.34393177783931E-5"/>
    <n v="3.8161591384574001"/>
    <n v="12.6"/>
    <n v="2133"/>
    <n v="4.780171578657795E-2"/>
    <n v="819"/>
    <n v="0"/>
    <n v="0"/>
    <n v="1.1082690947429821"/>
    <n v="1617"/>
    <n v="0"/>
  </r>
  <r>
    <s v="Sierra"/>
    <x v="819"/>
    <n v="439"/>
    <n v="803.51234385351199"/>
    <n v="1266"/>
    <n v="1136.2855"/>
    <n v="234"/>
    <n v="5.96987741655305E-5"/>
    <n v="166.159983468164"/>
    <n v="4.1321969043821003"/>
    <n v="177.22921086658599"/>
    <n v="1119.02742314386"/>
    <n v="12.715390849582599"/>
    <n v="7.3131760249838198"/>
    <n v="138.203157570217"/>
    <n v="1.3146887508213001"/>
    <n v="9.52564291195661E-3"/>
    <n v="1.3123378326697501E-4"/>
    <n v="0.34676145339652398"/>
    <n v="0.70713947152409895"/>
    <s v="{30B38EC8-F2E7-47AF-8BC7-D7EB75673131}"/>
    <n v="153132102"/>
    <s v="NARROWS 2102"/>
    <s v="circuit_breaker"/>
    <n v="39.235125818605702"/>
    <n v="-121.268934599535"/>
    <x v="819"/>
    <n v="396"/>
    <n v="298"/>
    <n v="60558.823759789899"/>
    <n v="39334.114596683197"/>
    <n v="21224.7091631066"/>
    <n v="36006.300752981901"/>
    <n v="19638.067956868501"/>
    <n v="3.0708705284472299E-2"/>
    <n v="1.39695131547341E-2"/>
    <n v="1.83032424567998"/>
    <n v="5.4102564102564097"/>
    <n v="1696"/>
    <n v="2.2290004413978468"/>
    <n v="820"/>
    <n v="0"/>
    <n v="0"/>
    <n v="22.373271105181118"/>
    <n v="238"/>
    <n v="0"/>
  </r>
  <r>
    <s v="North Coast"/>
    <x v="820"/>
    <n v="281"/>
    <n v="363.095918913525"/>
    <n v="378"/>
    <n v="410.52908000000002"/>
    <n v="63"/>
    <n v="1.2679614386768801E-4"/>
    <n v="83.371261952984"/>
    <n v="32.755102523074797"/>
    <n v="2772.79012360672"/>
    <n v="64013.1967694958"/>
    <n v="3853.9865299673202"/>
    <n v="3.74262544200832"/>
    <n v="135.76965822167099"/>
    <n v="1.38783536827753"/>
    <n v="9.4734186045541905E-3"/>
    <n v="1.94728161168692E-3"/>
    <n v="0.74338624338624304"/>
    <n v="0.88445845550650903"/>
    <s v="{0092EF79-68EA-4B6C-8B69-750DA296468A}"/>
    <n v="42661103"/>
    <s v="WILLITS 1103"/>
    <n v="538"/>
    <n v="39.423626434835199"/>
    <n v="-123.30170583163201"/>
    <x v="820"/>
    <n v="56"/>
    <n v="48"/>
    <n v="15130.162292393101"/>
    <n v="10337.071021184"/>
    <n v="4793.0912712091103"/>
    <n v="10337.071021184"/>
    <n v="4793.0912712091103"/>
    <n v="0.122678741536276"/>
    <n v="7.9881570636643993E-3"/>
    <n v="1.29215629506592"/>
    <n v="6"/>
    <n v="180"/>
    <n v="0.596825372086914"/>
    <n v="821"/>
    <n v="0"/>
    <n v="0"/>
    <n v="6.4231561575041232"/>
    <n v="2528"/>
    <n v="0"/>
  </r>
  <r>
    <s v="North Coast"/>
    <x v="821"/>
    <n v="2530"/>
    <n v="3804.3543321707002"/>
    <n v="2859"/>
    <n v="3964.4104000000002"/>
    <n v="288"/>
    <n v="1.52381389916121E-4"/>
    <n v="67.214985676389801"/>
    <n v="6.2496243217569498"/>
    <n v="260.04706727313601"/>
    <n v="2468.7758384140402"/>
    <n v="31.5548202455393"/>
    <n v="0.78665806196255295"/>
    <n v="40.3846606233855"/>
    <n v="1.0842935732669301"/>
    <n v="9.4647274750180501E-3"/>
    <n v="5.2270707153039702E-4"/>
    <n v="0.88492479888072695"/>
    <n v="0.95962676613799902"/>
    <s v="{A1E50B4A-662D-4B26-9A77-844EAB929468}"/>
    <n v="42661104"/>
    <s v="WILLITS 1104"/>
    <n v="504"/>
    <n v="39.404794785092697"/>
    <n v="-123.385426068608"/>
    <x v="821"/>
    <n v="321"/>
    <n v="372"/>
    <n v="55554.7929526933"/>
    <n v="36161.719610181899"/>
    <n v="19393.0733425115"/>
    <n v="36161.719610181899"/>
    <n v="19393.0733425115"/>
    <n v="0.15053963660075401"/>
    <n v="4.3885840295842998E-2"/>
    <n v="1.5036973644943501"/>
    <n v="9.9270833333333304"/>
    <n v="769"/>
    <n v="2.7258415128051983"/>
    <n v="822"/>
    <n v="0"/>
    <n v="0"/>
    <n v="22.469843875898338"/>
    <n v="1067"/>
    <n v="0"/>
  </r>
  <r>
    <s v="North Valley"/>
    <x v="822"/>
    <n v="729"/>
    <n v="943.42356016124495"/>
    <n v="1672"/>
    <n v="1354.6721"/>
    <n v="186"/>
    <n v="7.0489368089931604E-5"/>
    <n v="133.02249602859001"/>
    <n v="33.643701216846203"/>
    <n v="2360.9357645304999"/>
    <n v="67553.288513493899"/>
    <n v="5594.7511202941096"/>
    <n v="0.50689885698720305"/>
    <n v="14.5362189896454"/>
    <n v="1.0478756273946399"/>
    <n v="9.4328483306079808E-3"/>
    <n v="1.1929023294747301E-3"/>
    <n v="0.43600478468899501"/>
    <n v="0.696422069097969"/>
    <s v="{7527FF71-24F2-49E2-97D3-F63D8D86A42D}"/>
    <n v="103201101"/>
    <s v="CHALLENGE 1101"/>
    <n v="5460"/>
    <n v="39.544354383147997"/>
    <n v="-121.14777457373501"/>
    <x v="822"/>
    <n v="126"/>
    <n v="117"/>
    <n v="24812.074407039901"/>
    <n v="19026.206994105301"/>
    <n v="5785.86741293457"/>
    <n v="19026.206994105301"/>
    <n v="5785.86741293457"/>
    <n v="0.22187983328230099"/>
    <n v="1.3111022464727199E-2"/>
    <n v="1.29413382738168"/>
    <n v="8.9892473118279508"/>
    <n v="324"/>
    <n v="1.7545097894930843"/>
    <n v="823"/>
    <n v="0"/>
    <n v="0"/>
    <n v="11.822333266134205"/>
    <n v="2564"/>
    <n v="0"/>
  </r>
  <r>
    <s v="North Valley"/>
    <x v="823"/>
    <n v="139"/>
    <n v="222.91874546719299"/>
    <n v="373"/>
    <n v="339.68002000000001"/>
    <n v="74"/>
    <n v="1.03813106810825E-4"/>
    <n v="99.407427279163102"/>
    <n v="65.160473447638495"/>
    <n v="3711.3501528684101"/>
    <n v="78387.995270238695"/>
    <n v="7258.4784883685297"/>
    <n v="1.56317268991591"/>
    <n v="52.913427043605402"/>
    <n v="1.1300526164673399"/>
    <n v="9.4145098339111395E-3"/>
    <n v="2.84498534193936E-3"/>
    <n v="0.37265415549597802"/>
    <n v="0.65626098164830704"/>
    <s v="{0C0686BD-4FFD-40DF-98D5-F53EB4C7C859}"/>
    <n v="103221101"/>
    <s v="KANAKA 1101"/>
    <s v="circuit_breaker"/>
    <n v="39.575169889400797"/>
    <n v="-121.305601276918"/>
    <x v="823"/>
    <n v="63"/>
    <n v="25"/>
    <n v="9321.2727507296495"/>
    <n v="7526.67872819284"/>
    <n v="1794.5940225368099"/>
    <n v="7526.67872819284"/>
    <n v="1794.5940225368099"/>
    <n v="0.210528915303513"/>
    <n v="7.6821699040010502E-3"/>
    <n v="1.60373198177837"/>
    <n v="5.0405405405405403"/>
    <n v="111"/>
    <n v="0.69667372770942437"/>
    <n v="824"/>
    <n v="0"/>
    <n v="0"/>
    <n v="4.6768598880159136"/>
    <n v="380"/>
    <n v="0"/>
  </r>
  <r>
    <s v="North Coast"/>
    <x v="824"/>
    <n v="677"/>
    <n v="831.37893318662805"/>
    <n v="1128"/>
    <n v="1042.5628999999999"/>
    <n v="178"/>
    <n v="9.0680193796983106E-5"/>
    <n v="105.44264092464699"/>
    <n v="30.547080830079199"/>
    <n v="4478.8901159447996"/>
    <n v="101974.722565736"/>
    <n v="4510.5423871049697"/>
    <n v="1.6988788907510299"/>
    <n v="142.69326520121001"/>
    <n v="1.30010192380862"/>
    <n v="9.33804181777469E-3"/>
    <n v="1.2320664831632501E-3"/>
    <n v="0.60017730496453903"/>
    <n v="0.79743769908875495"/>
    <s v="{8AA8B63D-CAA4-4D23-B89B-112BF8794298}"/>
    <n v="42661103"/>
    <s v="WILLITS 1103"/>
    <n v="2500"/>
    <n v="39.448516767624703"/>
    <n v="-123.314057847665"/>
    <x v="824"/>
    <n v="162"/>
    <n v="124"/>
    <n v="69275.864654584293"/>
    <n v="48289.253954727901"/>
    <n v="20986.610699856301"/>
    <n v="48289.253954727901"/>
    <n v="20986.610699856301"/>
    <n v="0.219307834003059"/>
    <n v="1.6141074495862901E-2"/>
    <n v="1.2280338747217501"/>
    <n v="6.3370786516853901"/>
    <n v="311"/>
    <n v="1.6621714435638948"/>
    <n v="825"/>
    <n v="0"/>
    <n v="0"/>
    <n v="30.005542019103231"/>
    <n v="619"/>
    <n v="0"/>
  </r>
  <r>
    <s v="Central Valley"/>
    <x v="825"/>
    <n v="502"/>
    <n v="672.58576451199394"/>
    <n v="857"/>
    <n v="853.86649999999997"/>
    <n v="103"/>
    <n v="1.2045761256549901E-4"/>
    <n v="78.111059137168894"/>
    <n v="79.971085001587198"/>
    <n v="1195.06842172644"/>
    <n v="20233.5657909529"/>
    <n v="5147.64235771722"/>
    <n v="2.7254489021719301"/>
    <n v="49.495975224789397"/>
    <n v="1.1362015645480801"/>
    <n v="9.3378741369645607E-3"/>
    <n v="3.9795660320312096E-3"/>
    <n v="0.58576429404900798"/>
    <n v="0.78769427283967097"/>
    <s v="{0EFB4216-A177-4018-B731-828073FEC64E}"/>
    <n v="163201102"/>
    <s v="WEST POINT 1102"/>
    <n v="34416"/>
    <n v="38.398800795033999"/>
    <n v="-120.525607169704"/>
    <x v="825"/>
    <n v="165"/>
    <n v="174"/>
    <n v="28281.660700242701"/>
    <n v="16938.924348028399"/>
    <n v="11342.7363522143"/>
    <n v="16938.924348028399"/>
    <n v="11342.7363522143"/>
    <n v="0.40989530129921498"/>
    <n v="1.2407134094246401E-2"/>
    <n v="1.3398122799043699"/>
    <n v="8.3203883495145607"/>
    <n v="59"/>
    <n v="0.96180103610734979"/>
    <n v="826"/>
    <n v="0"/>
    <n v="0"/>
    <n v="10.525356361058755"/>
    <n v="24"/>
    <n v="0"/>
  </r>
  <r>
    <s v="Sierra"/>
    <x v="826"/>
    <n v="286"/>
    <n v="408.30927188855998"/>
    <n v="1449"/>
    <n v="926.28049999999996"/>
    <n v="129"/>
    <n v="1.3980376495810001E-4"/>
    <n v="88.927586148150795"/>
    <n v="25.819161542117499"/>
    <n v="375.12652575597099"/>
    <n v="3945.50942718237"/>
    <n v="259.82317164558702"/>
    <n v="4.3353982778489497"/>
    <n v="173.93911116868199"/>
    <n v="1.2644405642221099"/>
    <n v="9.3223059063492E-3"/>
    <n v="1.63619412482784E-3"/>
    <n v="0.197377501725327"/>
    <n v="0.440805203326671"/>
    <s v="{60540539-B6BA-4E80-BC6C-988DA579218B}"/>
    <n v="153662102"/>
    <s v="APPLE HILL 2102"/>
    <n v="51792"/>
    <n v="38.643459732522601"/>
    <n v="-120.695874256811"/>
    <x v="826"/>
    <n v="170"/>
    <n v="171"/>
    <n v="25611.838727861399"/>
    <n v="14681.2765579156"/>
    <n v="10930.562169945701"/>
    <n v="14681.2765579156"/>
    <n v="10877.079333092999"/>
    <n v="0.21106904210279201"/>
    <n v="1.8034685679594899E-2"/>
    <n v="1.4276547968131399"/>
    <n v="11.232558139534801"/>
    <n v="220"/>
    <n v="1.2025774619190468"/>
    <n v="827"/>
    <n v="0"/>
    <n v="0"/>
    <n v="9.1225194960685752"/>
    <n v="1371"/>
    <n v="0"/>
  </r>
  <r>
    <s v="North Coast"/>
    <x v="827"/>
    <n v="67"/>
    <n v="93.275965492134105"/>
    <n v="114"/>
    <n v="118.9717"/>
    <n v="21"/>
    <n v="2.8436749666330499E-4"/>
    <n v="38.550698451305898"/>
    <n v="0.86162862100172699"/>
    <n v="71.795623317360807"/>
    <n v="623.32415044307697"/>
    <n v="1.1277950128860501"/>
    <n v="0.34650231272514298"/>
    <n v="12.4165927029791"/>
    <n v="1.0180151746386501"/>
    <n v="9.3157391404421006E-3"/>
    <n v="2.4785307155503802E-4"/>
    <n v="0.58771929824561397"/>
    <n v="0.78401807717929195"/>
    <s v="{BDFC6231-C003-4BB6-9C95-EEAEA882FC5D}"/>
    <n v="192311142"/>
    <s v="FRUITLAND 1142"/>
    <n v="63170"/>
    <n v="40.221888028078901"/>
    <n v="-123.819850927978"/>
    <x v="827"/>
    <n v="119"/>
    <n v="181"/>
    <n v="27138.189205678402"/>
    <n v="21723.374409930799"/>
    <n v="5414.8147957475303"/>
    <n v="19693.290720872599"/>
    <n v="2750.2215027359698"/>
    <n v="5.2049145026558099E-3"/>
    <n v="5.9717174299294103E-3"/>
    <n v="1.39217858943483"/>
    <n v="5.4285714285714199"/>
    <n v="1256"/>
    <n v="0.19563052194928413"/>
    <n v="828"/>
    <n v="0"/>
    <n v="0"/>
    <n v="12.236839748519328"/>
    <n v="1615"/>
    <n v="0"/>
  </r>
  <r>
    <s v="North Coast"/>
    <x v="828"/>
    <n v="371"/>
    <n v="600.24413672353296"/>
    <n v="793"/>
    <n v="758.39666999999997"/>
    <n v="103"/>
    <n v="9.2401662681085596E-5"/>
    <n v="139.185788507122"/>
    <n v="10.0599779954835"/>
    <n v="297.651072665269"/>
    <n v="5077.39586192755"/>
    <n v="503.891092723665"/>
    <n v="3.11981952947446"/>
    <n v="45.717863500546997"/>
    <n v="1.1612037177224701"/>
    <n v="9.3056588233930392E-3"/>
    <n v="3.7306867150829098E-4"/>
    <n v="0.46784363177805799"/>
    <n v="0.79146462855335697"/>
    <s v="{4A405FCD-64B2-4AE1-B455-764875D385D0}"/>
    <n v="42141101"/>
    <s v="CLEAR LAKE 1101"/>
    <n v="1302"/>
    <n v="39.004083332451799"/>
    <n v="-122.843706230073"/>
    <x v="828"/>
    <n v="294"/>
    <n v="562"/>
    <n v="71475.110990284098"/>
    <n v="28050.550396560699"/>
    <n v="43424.560593723298"/>
    <n v="11041.6678751127"/>
    <n v="23663.236393192001"/>
    <n v="3.8426073165353999E-2"/>
    <n v="9.51737125615181E-3"/>
    <n v="1.6179087243221899"/>
    <n v="7.6990291262135901"/>
    <n v="977"/>
    <n v="0.95848285880948303"/>
    <n v="829"/>
    <n v="0"/>
    <n v="0"/>
    <n v="6.8609722092266541"/>
    <n v="2553"/>
    <n v="0"/>
  </r>
  <r>
    <s v="Central Valley"/>
    <x v="829"/>
    <n v="395"/>
    <n v="611.55870418979703"/>
    <n v="2421"/>
    <n v="1333.7002"/>
    <n v="425"/>
    <n v="4.73742626277004E-5"/>
    <n v="173.104344224035"/>
    <n v="11.728977350017001"/>
    <n v="507.95093184370802"/>
    <n v="3614.5848411996199"/>
    <n v="80.471823398410294"/>
    <n v="5.5993753132333604"/>
    <n v="120.221147500131"/>
    <n v="1.27559083826401"/>
    <n v="9.3026636056925006E-3"/>
    <n v="3.2619203217541402E-4"/>
    <n v="0.163155720776538"/>
    <n v="0.45854286168601999"/>
    <s v="{B98EC037-8B2E-4659-97E2-613B4380C532}"/>
    <n v="163351703"/>
    <s v="CURTIS 1703"/>
    <n v="9180"/>
    <n v="37.952658053527401"/>
    <n v="-120.36810378073299"/>
    <x v="829"/>
    <n v="551"/>
    <n v="476"/>
    <n v="144190.230367176"/>
    <n v="93135.069094954306"/>
    <n v="51055.161272222103"/>
    <n v="93135.069094954306"/>
    <n v="51055.161272222103"/>
    <n v="0.13863161367455101"/>
    <n v="2.01340616167726E-2"/>
    <n v="1.5482498840248"/>
    <n v="5.6964705882352904"/>
    <n v="1067"/>
    <n v="3.9536320324193128"/>
    <n v="830"/>
    <n v="0"/>
    <n v="0"/>
    <n v="57.871431018600852"/>
    <n v="834"/>
    <n v="0"/>
  </r>
  <r>
    <s v="North Coast"/>
    <x v="830"/>
    <n v="1376"/>
    <n v="1907.53968771122"/>
    <n v="1455"/>
    <n v="1944.7777000000001"/>
    <n v="96"/>
    <n v="1.04201530045126E-4"/>
    <n v="91.434998204277704"/>
    <n v="0.993730500803646"/>
    <n v="136.85607167254099"/>
    <n v="1023.90359723314"/>
    <n v="1.2440275392819"/>
    <n v="0.82621221147322399"/>
    <n v="21.204910938938401"/>
    <n v="1.0646893444160599"/>
    <n v="9.2798822252834496E-3"/>
    <n v="9.8972874281140906E-5"/>
    <n v="0.94570446735395097"/>
    <n v="0.98085229892394299"/>
    <s v="{DC0A7D01-2EED-443F-A8C6-2C05CEB2611C}"/>
    <n v="192461102"/>
    <s v="BRIDGEVILLE 1102"/>
    <n v="37486"/>
    <n v="40.461474973457101"/>
    <n v="-123.839591822174"/>
    <x v="830"/>
    <n v="153"/>
    <n v="157"/>
    <n v="28756.9480701998"/>
    <n v="18386.819488267702"/>
    <n v="10370.128581932"/>
    <n v="16908.281001150601"/>
    <n v="9994.8234412066795"/>
    <n v="9.5013959309895295E-3"/>
    <n v="1.00033468843321E-2"/>
    <n v="1.38629337769711"/>
    <n v="15.15625"/>
    <n v="1855"/>
    <n v="0.89086869362721122"/>
    <n v="831"/>
    <n v="0"/>
    <n v="0"/>
    <n v="10.50631547396595"/>
    <n v="2276"/>
    <n v="0"/>
  </r>
  <r>
    <s v="Central Coast"/>
    <x v="831"/>
    <n v="16"/>
    <n v="35.6367557187165"/>
    <n v="23"/>
    <n v="39.947090000000003"/>
    <n v="9"/>
    <n v="3.1203350469392398E-5"/>
    <n v="269.77777059293402"/>
    <n v="43.476307582855199"/>
    <n v="182.72019958496"/>
    <n v="706.16378784179597"/>
    <n v="39.803177261352502"/>
    <n v="20.627089694349301"/>
    <n v="103.631295220409"/>
    <n v="1.0459685458077299"/>
    <n v="9.2694409846507692E-3"/>
    <n v="6.7674465551842997E-4"/>
    <n v="0.69565217391304301"/>
    <n v="0.89209891348431003"/>
    <s v="{553C693F-FB0A-403F-AF7B-DFD04F0B4035}"/>
    <n v="182541103"/>
    <s v="ATASCADERO 1103"/>
    <s v="A88"/>
    <n v="35.458063458027297"/>
    <n v="-120.645647422759"/>
    <x v="831"/>
    <n v="97"/>
    <n v="47"/>
    <n v="6488.0984572387297"/>
    <n v="4273.7537134057102"/>
    <n v="2214.3447438330099"/>
    <n v="1106.7141145839901"/>
    <n v="842.00936502624597"/>
    <n v="6.09070189966587E-3"/>
    <n v="2.8083015422453102E-4"/>
    <n v="2.2272972324197799"/>
    <n v="2.55555555555555"/>
    <n v="591"/>
    <n v="8.3424968861856921E-2"/>
    <n v="832"/>
    <n v="0"/>
    <n v="0"/>
    <n v="0.68768005609316851"/>
    <n v="1911"/>
    <n v="0"/>
  </r>
  <r>
    <s v="North Coast"/>
    <x v="832"/>
    <n v="320"/>
    <n v="427.09715885444598"/>
    <n v="581"/>
    <n v="550.42989999999998"/>
    <n v="60"/>
    <n v="9.2128034884808498E-5"/>
    <n v="113.93019471070799"/>
    <n v="14.4350726576832"/>
    <n v="715.87106996079206"/>
    <n v="7376.0489218652201"/>
    <n v="292.55815977402199"/>
    <n v="4.8832227403919504"/>
    <n v="178.72236467779101"/>
    <n v="1.1834439615408601"/>
    <n v="9.2487859112655793E-3"/>
    <n v="7.05254510764537E-4"/>
    <n v="0.55077452667814097"/>
    <n v="0.77593383219671996"/>
    <s v="{DE700694-1BC1-42F0-BD3F-498F1D5E0950}"/>
    <n v="42951101"/>
    <s v="MENDOCINO 1101"/>
    <n v="31322"/>
    <n v="39.2656428385773"/>
    <n v="-123.204088775901"/>
    <x v="832"/>
    <n v="533"/>
    <n v="630"/>
    <n v="95020.740647794693"/>
    <n v="46258.878631577303"/>
    <n v="48761.862016217397"/>
    <n v="7456.8363776863998"/>
    <n v="6513.4506471936802"/>
    <n v="4.2315270645872198E-2"/>
    <n v="5.5276820930885099E-3"/>
    <n v="1.33467862142014"/>
    <n v="9.68333333333333"/>
    <n v="562"/>
    <n v="0.55492715467593479"/>
    <n v="833"/>
    <n v="0"/>
    <n v="0"/>
    <n v="4.6334618768393758"/>
    <n v="285"/>
    <n v="0"/>
  </r>
  <r>
    <s v="North Coast"/>
    <x v="833"/>
    <n v="245"/>
    <n v="322.04200274022202"/>
    <n v="1046"/>
    <n v="760.55690000000004"/>
    <n v="79"/>
    <n v="9.8206397340134795E-5"/>
    <n v="103.60720161961299"/>
    <n v="1.3731811718248199"/>
    <n v="68.063874025555194"/>
    <n v="750.97492044813498"/>
    <n v="2.9386712319717501"/>
    <n v="2.9676542942047002"/>
    <n v="38.030617656787499"/>
    <n v="1.15640753432165"/>
    <n v="9.2339782120291602E-3"/>
    <n v="1.1058588024119399E-4"/>
    <n v="0.23422562141491299"/>
    <n v="0.42342921245064202"/>
    <s v="{0A4816B0-BB69-491B-8E9D-476A9DF6F15C}"/>
    <n v="42091102"/>
    <s v="MIRABEL 1102"/>
    <n v="334"/>
    <n v="38.500939452905897"/>
    <n v="-122.905151628209"/>
    <x v="833"/>
    <n v="136"/>
    <n v="100"/>
    <n v="20100.593924998098"/>
    <n v="14759.229317076601"/>
    <n v="5341.3646079214795"/>
    <n v="7485.5189394851704"/>
    <n v="3183.54484804805"/>
    <n v="8.7362845390543901E-3"/>
    <n v="7.7583053898706497E-3"/>
    <n v="1.31445715404172"/>
    <n v="13.2405063291139"/>
    <n v="1798"/>
    <n v="0.72948427875030364"/>
    <n v="834"/>
    <n v="0"/>
    <n v="0"/>
    <n v="4.6512843889468396"/>
    <n v="1978"/>
    <n v="0"/>
  </r>
  <r>
    <s v="North Coast"/>
    <x v="834"/>
    <n v="33"/>
    <n v="42.117434573683902"/>
    <n v="52"/>
    <n v="52.523969999999998"/>
    <n v="3"/>
    <n v="5.3450981795322103E-5"/>
    <n v="135.026054545108"/>
    <n v="0.50123667018488005"/>
    <n v="12.5076337158679"/>
    <n v="110.23462498188"/>
    <n v="0.10905177926178999"/>
    <n v="4.5737463633219404"/>
    <n v="53.531195322672502"/>
    <n v="1.11504427591959"/>
    <n v="9.2135675099287596E-3"/>
    <n v="3.7249770571179397E-5"/>
    <n v="0.63461538461538403"/>
    <n v="0.80187071397452003"/>
    <s v="{A0D136BC-BED5-4E61-825E-2EC84D15BD33}"/>
    <n v="42821102"/>
    <s v="CLOVERDALE 1102"/>
    <s v="circuit_breaker"/>
    <n v="38.797261534746099"/>
    <n v="-123.01094968371"/>
    <x v="834"/>
    <n v="74"/>
    <n v="187"/>
    <n v="16137.4995409889"/>
    <n v="4874.9449969770803"/>
    <n v="11262.5545440118"/>
    <n v="420.24155658458"/>
    <n v="569.78473680768298"/>
    <n v="1.11749311713538E-4"/>
    <n v="1.6035294538596599E-4"/>
    <n v="1.2762858961722301"/>
    <n v="17.3333333333333"/>
    <n v="2374"/>
    <n v="2.764070252978628E-2"/>
    <n v="835"/>
    <n v="0"/>
    <n v="0"/>
    <n v="0.26112591625651704"/>
    <n v="2736"/>
    <n v="0"/>
  </r>
  <r>
    <s v="North Coast"/>
    <x v="835"/>
    <n v="1295"/>
    <n v="2107.92798060014"/>
    <n v="2248"/>
    <n v="2662.4169999999999"/>
    <n v="208"/>
    <n v="1.5667632340829601E-4"/>
    <n v="57.1185811285198"/>
    <n v="10.7253858902858"/>
    <n v="97.759363378528505"/>
    <n v="919.01596442454399"/>
    <n v="42.044856195672601"/>
    <n v="5.3779888733093397"/>
    <n v="50.907401206186897"/>
    <n v="1.10744979347174"/>
    <n v="9.2115649346656593E-3"/>
    <n v="9.6833522268167601E-4"/>
    <n v="0.57606761565836295"/>
    <n v="0.79173472329299599"/>
    <s v="{20117F3E-B95A-44FF-848A-F718B3011E5C}"/>
    <n v="42571102"/>
    <s v="MOLINO 1102"/>
    <n v="396"/>
    <n v="38.409590525463798"/>
    <n v="-122.93552425171799"/>
    <x v="835"/>
    <n v="278"/>
    <n v="388"/>
    <n v="50493.371843672197"/>
    <n v="25719.647321585599"/>
    <n v="24773.724522086501"/>
    <n v="25719.647321585599"/>
    <n v="24773.724522086501"/>
    <n v="0.20141372631778801"/>
    <n v="3.2588675268925699E-2"/>
    <n v="1.6277436143630399"/>
    <n v="10.807692307692299"/>
    <n v="427"/>
    <n v="1.9160055064104571"/>
    <n v="836"/>
    <n v="0"/>
    <n v="0"/>
    <n v="15.981442975860965"/>
    <n v="1474"/>
    <n v="0"/>
  </r>
  <r>
    <s v="North Valley"/>
    <x v="836"/>
    <n v="1017"/>
    <n v="1773.5823592079701"/>
    <n v="2333"/>
    <n v="2402.7345999999998"/>
    <n v="290"/>
    <n v="1.07321239312145E-4"/>
    <n v="90.655415663771606"/>
    <n v="234.79357878894001"/>
    <n v="6378.7440586112798"/>
    <n v="140671.22864817601"/>
    <n v="38610.7291179194"/>
    <n v="1.2491150520966701"/>
    <n v="49.389518606123197"/>
    <n v="1.1517699105986201"/>
    <n v="9.19318533043194E-3"/>
    <n v="1.16515554991214E-2"/>
    <n v="0.43591941705957898"/>
    <n v="0.73815158156847405"/>
    <s v="{A419DB79-B16D-4DB7-B7A8-B2FF0808C0AC}"/>
    <n v="103221101"/>
    <s v="KANAKA 1101"/>
    <n v="83288"/>
    <n v="39.527486434845599"/>
    <n v="-121.286164738095"/>
    <x v="836"/>
    <n v="187"/>
    <n v="155"/>
    <n v="37611.076944495901"/>
    <n v="28024.115078701299"/>
    <n v="9586.9618657945903"/>
    <n v="28024.115078701299"/>
    <n v="9586.9618657945903"/>
    <n v="3.3789510947452102"/>
    <n v="3.1123159400522099E-2"/>
    <n v="1.74393545644835"/>
    <n v="8.0448275862068908"/>
    <n v="4"/>
    <n v="2.6660237458252625"/>
    <n v="837"/>
    <n v="0"/>
    <n v="0"/>
    <n v="17.413372410567707"/>
    <n v="22"/>
    <n v="0"/>
  </r>
  <r>
    <s v="North Coast"/>
    <x v="837"/>
    <n v="40"/>
    <n v="73.424048393434205"/>
    <n v="174"/>
    <n v="112.36421"/>
    <n v="33"/>
    <n v="4.95078029141013E-5"/>
    <n v="202.623770800014"/>
    <n v="0.51373264395321405"/>
    <n v="2.00170341361728"/>
    <n v="4.5014393642260098"/>
    <n v="2.69333049824391E-2"/>
    <n v="4.9639104269444898"/>
    <n v="34.866730670444603"/>
    <n v="0.99155268885872505"/>
    <n v="9.0806852113147797E-3"/>
    <n v="4.1120826157373699E-5"/>
    <n v="0.229885057471264"/>
    <n v="0.65344692106970304"/>
    <s v="{0628807D-B297-4343-8118-F7F853EA05DA}"/>
    <n v="43211101"/>
    <s v="HARTLEY 1101"/>
    <n v="86876"/>
    <n v="39.040520980004601"/>
    <n v="-122.938967564355"/>
    <x v="837"/>
    <n v="275"/>
    <n v="926"/>
    <n v="50601.1901929901"/>
    <n v="13541.198471199201"/>
    <n v="37059.991721790902"/>
    <n v="3441.3802648507099"/>
    <n v="3984.1393582447099"/>
    <n v="1.35698726319333E-3"/>
    <n v="1.6337574961653399E-3"/>
    <n v="1.8356012098358501"/>
    <n v="5.2727272727272698"/>
    <n v="2326"/>
    <n v="0.29966261197338773"/>
    <n v="838"/>
    <n v="0"/>
    <n v="0"/>
    <n v="2.1383738965505503"/>
    <n v="1673"/>
    <n v="0"/>
  </r>
  <r>
    <s v="North Coast"/>
    <x v="838"/>
    <n v="1927"/>
    <n v="2149.38994527467"/>
    <n v="2522"/>
    <n v="2434.1887000000002"/>
    <n v="225"/>
    <n v="1.6067583529446699E-4"/>
    <n v="58.106481774858601"/>
    <n v="5.5960610040473098"/>
    <n v="251.826671220131"/>
    <n v="2761.6629736286"/>
    <n v="29.7703159881098"/>
    <n v="1.38620452274465"/>
    <n v="51.382138699725601"/>
    <n v="1.1609439526663801"/>
    <n v="9.0491037843133306E-3"/>
    <n v="4.6118424609030802E-4"/>
    <n v="0.764076130055511"/>
    <n v="0.88300053606928997"/>
    <s v="{7F4B9844-ADF3-422F-9AC4-7D66BD72A184}"/>
    <n v="192411101"/>
    <s v="LOW GAP 1101"/>
    <n v="2094"/>
    <n v="40.435962227954199"/>
    <n v="-123.48822563746501"/>
    <x v="838"/>
    <n v="192"/>
    <n v="192"/>
    <n v="34621.082078446503"/>
    <n v="27430.202820077298"/>
    <n v="7190.8792583691602"/>
    <n v="24081.2978272449"/>
    <n v="4639.0064982043004"/>
    <n v="0.10376645537031901"/>
    <n v="3.6152062941255197E-2"/>
    <n v="1.11540734056807"/>
    <n v="11.208888888888801"/>
    <n v="844"/>
    <n v="2.0360483514704995"/>
    <n v="839"/>
    <n v="0"/>
    <n v="0"/>
    <n v="14.96342011221299"/>
    <n v="473"/>
    <n v="0"/>
  </r>
  <r>
    <s v="Bay Area"/>
    <x v="839"/>
    <n v="990"/>
    <n v="1577.3592025334799"/>
    <n v="2130"/>
    <n v="2219.4052999999999"/>
    <n v="90"/>
    <n v="1.21532982545128E-4"/>
    <n v="57.6665178462912"/>
    <n v="0.99354959398860399"/>
    <n v="0.50622426107450302"/>
    <n v="1.59839453007215"/>
    <n v="2.6186515223517198E-2"/>
    <n v="0.49931170403342001"/>
    <n v="7.2049606366083196"/>
    <n v="0.79373156362112196"/>
    <n v="9.0214212910430906E-3"/>
    <n v="1.10099144263939E-4"/>
    <n v="0.46478873239436602"/>
    <n v="0.71071255953645895"/>
    <s v="{5A7E1969-E475-4A2E-A5C6-85EFB5802FE4}"/>
    <n v="42031124"/>
    <s v="ALTO 1124"/>
    <n v="432"/>
    <n v="37.908792388490099"/>
    <n v="-122.547502700449"/>
    <x v="839"/>
    <n v="174"/>
    <n v="622"/>
    <n v="38990.9764474451"/>
    <n v="12584.9285167539"/>
    <n v="26406.047930691198"/>
    <n v="12584.9285167539"/>
    <n v="26168.529121357002"/>
    <n v="9.9089229837545593E-3"/>
    <n v="1.0937968429061499E-2"/>
    <n v="1.5932921237711899"/>
    <n v="23.6666666666666"/>
    <n v="1800"/>
    <n v="0.81192791619387816"/>
    <n v="840"/>
    <n v="0"/>
    <n v="0"/>
    <n v="7.819909617383888"/>
    <n v="2174"/>
    <n v="0"/>
  </r>
  <r>
    <s v="North Coast"/>
    <x v="840"/>
    <n v="461"/>
    <n v="593.66715028316105"/>
    <n v="717"/>
    <n v="719.03620000000001"/>
    <n v="77"/>
    <n v="1.4664223168178299E-4"/>
    <n v="82.6480383606023"/>
    <n v="4.5783993492557302"/>
    <n v="195.057622002588"/>
    <n v="2204.36142664503"/>
    <n v="21.9517092976456"/>
    <n v="5.0659694096146"/>
    <n v="54.840018397801799"/>
    <n v="1.2026203824328101"/>
    <n v="8.9969193228007695E-3"/>
    <n v="3.2076346636946302E-4"/>
    <n v="0.64295676429567605"/>
    <n v="0.82564293058235505"/>
    <s v="{35FAF06A-E239-4015-A854-21F6A4EC4F03}"/>
    <n v="192411101"/>
    <s v="LOW GAP 1101"/>
    <n v="86816"/>
    <n v="40.462052869134602"/>
    <n v="-123.530377453391"/>
    <x v="840"/>
    <n v="81"/>
    <n v="140"/>
    <n v="10733.616977825101"/>
    <n v="7103.5026271962297"/>
    <n v="3630.11435062894"/>
    <n v="7103.5026271962297"/>
    <n v="3630.11435062894"/>
    <n v="2.4698786910448599E-2"/>
    <n v="1.1291451839497301E-2"/>
    <n v="1.2877812370567401"/>
    <n v="9.3116883116883091"/>
    <n v="1073"/>
    <n v="0.69276278785565926"/>
    <n v="841"/>
    <n v="0"/>
    <n v="0"/>
    <n v="4.4139105309635482"/>
    <n v="374"/>
    <n v="0"/>
  </r>
  <r>
    <s v="Central Valley"/>
    <x v="841"/>
    <n v="90"/>
    <n v="124.688766350207"/>
    <n v="458"/>
    <n v="286.03386999999998"/>
    <n v="55"/>
    <n v="9.6825009975211895E-5"/>
    <n v="95.219113639673395"/>
    <n v="100.741336296127"/>
    <n v="1864.05580808787"/>
    <n v="33060.672667899002"/>
    <n v="6190.8779041089001"/>
    <n v="0.48358809590678298"/>
    <n v="46.8851609750227"/>
    <n v="1.2216814301230601"/>
    <n v="8.9958797976620805E-3"/>
    <n v="4.5317146900574999E-3"/>
    <n v="0.19650655021833999"/>
    <n v="0.435923075765274"/>
    <s v="{B92F58F2-6135-47A4-8467-3E84B6151393}"/>
    <n v="163201101"/>
    <s v="WEST POINT 1101"/>
    <s v="circuit_breaker"/>
    <n v="38.4212773971555"/>
    <n v="-120.549230457064"/>
    <x v="841"/>
    <n v="30"/>
    <n v="6"/>
    <n v="8056.4146469672796"/>
    <n v="7549.01447066317"/>
    <n v="507.40017630410802"/>
    <n v="7549.01447066317"/>
    <n v="507.40017630410802"/>
    <n v="0.24924430795316199"/>
    <n v="5.3253755486366502E-3"/>
    <n v="1.38543073722452"/>
    <n v="8.3272727272727192"/>
    <n v="42"/>
    <n v="0.49477338887141442"/>
    <n v="842"/>
    <n v="0"/>
    <n v="0"/>
    <n v="4.690738670650445"/>
    <n v="307"/>
    <n v="0"/>
  </r>
  <r>
    <s v="North Valley"/>
    <x v="842"/>
    <n v="1849"/>
    <n v="3555.5785179315299"/>
    <n v="3192"/>
    <n v="4185.8370000000004"/>
    <n v="273"/>
    <n v="9.2952733535013303E-5"/>
    <n v="95.809934520958194"/>
    <n v="23.4044096104913"/>
    <n v="923.74091173313695"/>
    <n v="19435.243957060298"/>
    <n v="2257.1892731870798"/>
    <n v="0.48772245858397401"/>
    <n v="21.194257590892398"/>
    <n v="1.03941780918247"/>
    <n v="8.9750547981626398E-3"/>
    <n v="1.02972617904991E-3"/>
    <n v="0.57926065162907203"/>
    <n v="0.84943073295245097"/>
    <s v="{6A653745-C5CA-4E78-9C62-82F0E53CCD59}"/>
    <n v="103201101"/>
    <s v="CHALLENGE 1101"/>
    <s v="circuit_breaker"/>
    <n v="39.485487424569499"/>
    <n v="-121.22000662319201"/>
    <x v="842"/>
    <n v="231"/>
    <n v="263"/>
    <n v="37599.743852594998"/>
    <n v="26688.085886758599"/>
    <n v="10911.657965836301"/>
    <n v="26688.085886758599"/>
    <n v="10911.657965836301"/>
    <n v="0.281115246880626"/>
    <n v="2.53760962550586E-2"/>
    <n v="1.9229737793031501"/>
    <n v="11.692307692307599"/>
    <n v="398"/>
    <n v="2.4501899598984007"/>
    <n v="843"/>
    <n v="0"/>
    <n v="0"/>
    <n v="16.583202615541079"/>
    <n v="581"/>
    <n v="0"/>
  </r>
  <r>
    <s v="Sierra"/>
    <x v="843"/>
    <n v="150"/>
    <n v="266.59971647955098"/>
    <n v="646"/>
    <n v="403.13144"/>
    <n v="79"/>
    <n v="5.1610458941940097E-5"/>
    <n v="149.23247586986901"/>
    <n v="4.0703828603921703"/>
    <n v="83.170207765840303"/>
    <n v="269.62253755712402"/>
    <n v="4.9466942259446398"/>
    <n v="5.1897613949413497"/>
    <n v="120.601190718197"/>
    <n v="1.0764534563957899"/>
    <n v="8.9601846757520094E-3"/>
    <n v="1.48534653089936E-4"/>
    <n v="0.23219814241486"/>
    <n v="0.66132206657626902"/>
    <s v="{D76845FE-B268-426A-A73C-E770602E73F9}"/>
    <n v="152921101"/>
    <s v="BROWNS VALLEY 1101"/>
    <n v="97188"/>
    <n v="39.227894533136897"/>
    <n v="-121.41397047"/>
    <x v="843"/>
    <n v="83"/>
    <n v="79"/>
    <n v="17072.464020585401"/>
    <n v="10687.564964330701"/>
    <n v="6384.8990562547397"/>
    <n v="10687.564964330701"/>
    <n v="6384.8990562547397"/>
    <n v="1.17342375941049E-2"/>
    <n v="4.0772262564132602E-3"/>
    <n v="1.777331443197"/>
    <n v="8.1772151898734098"/>
    <n v="1599"/>
    <n v="0.70785458938440871"/>
    <n v="844"/>
    <n v="0"/>
    <n v="0"/>
    <n v="6.640942929451132"/>
    <n v="647"/>
    <n v="0"/>
  </r>
  <r>
    <s v="North Valley"/>
    <x v="844"/>
    <n v="22"/>
    <n v="56.7273934980782"/>
    <n v="101"/>
    <n v="79.77816"/>
    <n v="61"/>
    <n v="3.8270324589799101E-5"/>
    <n v="229.37928696870401"/>
    <n v="27.215832609550201"/>
    <n v="81.725293509262997"/>
    <n v="307.95165566328302"/>
    <n v="26.119050966109501"/>
    <n v="9.9588126304409101"/>
    <n v="77.969159547596504"/>
    <n v="1.0859205019278599"/>
    <n v="8.9553850005842702E-3"/>
    <n v="5.4536115850298598E-4"/>
    <n v="0.21782178217821699"/>
    <n v="0.71106419890323802"/>
    <s v="{18BCFDD7-AD26-4B95-9A8E-1B5EFFBCB7AF}"/>
    <n v="103461101"/>
    <s v="PANORAMA 1101"/>
    <n v="9092"/>
    <n v="40.403575483337697"/>
    <n v="-122.23347791851199"/>
    <x v="844"/>
    <n v="527"/>
    <n v="436"/>
    <n v="57361.509228064802"/>
    <n v="32236.025123379299"/>
    <n v="25125.4841046855"/>
    <n v="16503.838909823698"/>
    <n v="8983.9153610471003"/>
    <n v="3.3267030668682099E-2"/>
    <n v="2.3344897999777398E-3"/>
    <n v="2.5785178862762801"/>
    <n v="1.65573770491803"/>
    <n v="743"/>
    <n v="0.54627848503564047"/>
    <n v="845"/>
    <n v="0"/>
    <n v="0"/>
    <n v="10.255006887236062"/>
    <n v="816"/>
    <n v="0"/>
  </r>
  <r>
    <s v="Sierra"/>
    <x v="845"/>
    <n v="146"/>
    <n v="271.98132228988499"/>
    <n v="571"/>
    <n v="427.4982"/>
    <n v="97"/>
    <n v="4.6544404634089703E-5"/>
    <n v="220.726230990278"/>
    <n v="2.37145126690787"/>
    <n v="221.13455756412199"/>
    <n v="923.21155852017296"/>
    <n v="5.0339118596823598"/>
    <n v="3.1220691787827799"/>
    <n v="332.896158415017"/>
    <n v="1.43385640124684"/>
    <n v="8.9438739891174197E-3"/>
    <n v="7.3952762212468596E-5"/>
    <n v="0.25569176882661998"/>
    <n v="0.63621629899635401"/>
    <s v="{7B0321EB-AC29-4857-8514-66B11EFDEF70}"/>
    <n v="153132101"/>
    <s v="NARROWS 2101"/>
    <s v="circuit_breaker"/>
    <n v="39.235064070883602"/>
    <n v="-121.26893157807601"/>
    <x v="845"/>
    <n v="89"/>
    <n v="38"/>
    <n v="26194.405880623799"/>
    <n v="25133.8251591589"/>
    <n v="1060.5807214648601"/>
    <n v="25133.8251591589"/>
    <n v="1060.5807214648601"/>
    <n v="7.1734179346094598E-3"/>
    <n v="4.5148072495067E-3"/>
    <n v="1.8628857691088001"/>
    <n v="5.8865979381443303"/>
    <n v="2026"/>
    <n v="0.86755577694438968"/>
    <n v="846"/>
    <n v="0"/>
    <n v="0"/>
    <n v="15.617430072971725"/>
    <n v="2802"/>
    <n v="0"/>
  </r>
  <r>
    <s v="Central Coast"/>
    <x v="846"/>
    <n v="57"/>
    <n v="74.115760569226595"/>
    <n v="545"/>
    <n v="383.82727"/>
    <n v="58"/>
    <n v="7.9751126326425804E-5"/>
    <n v="142.12865066695301"/>
    <n v="1.0507599250258199"/>
    <n v="44.385627792278903"/>
    <n v="183.28161565909701"/>
    <n v="0.91226577550349697"/>
    <n v="6.1193546215072203"/>
    <n v="129.71811430515899"/>
    <n v="1.13442173086363"/>
    <n v="8.9263893280076799E-3"/>
    <n v="7.0537735693504901E-5"/>
    <n v="0.10458715596330199"/>
    <n v="0.193096651186794"/>
    <s v="{29732AB3-8644-4D02-B399-63E828AF790C}"/>
    <n v="183052110"/>
    <s v="TEMPLETON 2110"/>
    <s v="R06"/>
    <n v="35.554297831594702"/>
    <n v="-120.722223649795"/>
    <x v="846"/>
    <n v="388"/>
    <n v="190"/>
    <n v="53315.346943084398"/>
    <n v="41555.533263999299"/>
    <n v="11759.813679085"/>
    <n v="8134.5667938552397"/>
    <n v="3868.8241463453201"/>
    <n v="4.0911886702232796E-3"/>
    <n v="4.6255653269327004E-3"/>
    <n v="1.3002765012144999"/>
    <n v="9.3965517241379306"/>
    <n v="2052"/>
    <n v="0.51773058102444547"/>
    <n v="847"/>
    <n v="0"/>
    <n v="0"/>
    <n v="5.054583903264624"/>
    <n v="1643"/>
    <n v="0"/>
  </r>
  <r>
    <s v="Central Coast"/>
    <x v="847"/>
    <n v="7"/>
    <n v="26.7131139692018"/>
    <n v="7"/>
    <n v="26.713115999999999"/>
    <n v="2"/>
    <n v="2.01894722522411E-5"/>
    <n v="466.03918457031199"/>
    <n v="21.500715255737301"/>
    <n v="352.94006347656199"/>
    <n v="1031.91931152343"/>
    <n v="22.187004089355401"/>
    <n v="16.725664138793899"/>
    <n v="263.50685882568303"/>
    <n v="1.37831854820251"/>
    <n v="8.9200363180333107E-3"/>
    <n v="1.67085356224561E-4"/>
    <n v="1"/>
    <n v="0.999999935502213"/>
    <s v="{2D522AA5-8F8F-4B96-B755-D0E01134E6CB}"/>
    <n v="82931101"/>
    <s v="POINT MORETTI 1101"/>
    <n v="5104"/>
    <n v="37.030164927275997"/>
    <n v="-122.186792959386"/>
    <x v="847"/>
    <n v="21"/>
    <n v="2"/>
    <n v="3055.1590695018699"/>
    <n v="3011.29940346687"/>
    <n v="43.859666034998597"/>
    <n v="3011.29940346687"/>
    <n v="43.859666034998597"/>
    <n v="3.34170712449122E-4"/>
    <n v="4.0378944504482199E-5"/>
    <n v="3.8161591384574001"/>
    <n v="3.5"/>
    <n v="1528"/>
    <n v="1.7840072636066621E-2"/>
    <n v="848"/>
    <n v="0"/>
    <n v="0"/>
    <n v="1.8711341216316124"/>
    <n v="1141"/>
    <n v="0"/>
  </r>
  <r>
    <s v="North Coast"/>
    <x v="848"/>
    <n v="1330"/>
    <n v="2146.5431858760999"/>
    <n v="1833"/>
    <n v="2391.2546000000002"/>
    <n v="201"/>
    <n v="2.5011254518321198E-4"/>
    <n v="32.564030353546897"/>
    <n v="2.1421873041095698"/>
    <n v="160.966984241566"/>
    <n v="1124.1136603228499"/>
    <n v="5.2657921202364903"/>
    <n v="0.41396997359335802"/>
    <n v="32.6279216323288"/>
    <n v="1.0684739997730901"/>
    <n v="8.9077944106176997E-3"/>
    <n v="3.6073015984517201E-4"/>
    <n v="0.72558647026732104"/>
    <n v="0.897663992433827"/>
    <s v="{793DCBEA-5781-44DD-9297-E7975A642482}"/>
    <n v="192221101"/>
    <s v="GARBERVILLE 1101"/>
    <n v="1750"/>
    <n v="40.085277969731699"/>
    <n v="-123.807486286759"/>
    <x v="848"/>
    <n v="92"/>
    <n v="116"/>
    <n v="31216.173806553499"/>
    <n v="23805.824633389399"/>
    <n v="7410.3491731640497"/>
    <n v="23509.502752730899"/>
    <n v="7410.3491731640497"/>
    <n v="7.2506762128879701E-2"/>
    <n v="5.0272621581825598E-2"/>
    <n v="1.6139422450196199"/>
    <n v="9.1194029850746201"/>
    <n v="998"/>
    <n v="1.7904666765341577"/>
    <n v="849"/>
    <n v="0"/>
    <n v="0"/>
    <n v="14.608123234967152"/>
    <n v="1036"/>
    <n v="0"/>
  </r>
  <r>
    <s v="Sierra"/>
    <x v="849"/>
    <n v="868"/>
    <n v="1315.00391083722"/>
    <n v="2190"/>
    <n v="1864.5851"/>
    <n v="329"/>
    <n v="6.3861829547951304E-5"/>
    <n v="142.60164570865001"/>
    <n v="9.7531313603338301"/>
    <n v="218.74986454474299"/>
    <n v="1917.6234054455299"/>
    <n v="53.662723716067497"/>
    <n v="8.3301772800327907"/>
    <n v="132.57212959484701"/>
    <n v="1.2919950521463299"/>
    <n v="8.8988348560554206E-3"/>
    <n v="3.1447552263444699E-4"/>
    <n v="0.39634703196346999"/>
    <n v="0.70525283229014801"/>
    <s v="{15BB893C-861D-4514-BB53-2456F70C5D54}"/>
    <n v="153132102"/>
    <s v="NARROWS 2102"/>
    <n v="2220"/>
    <n v="39.253842634728798"/>
    <n v="-121.198083831045"/>
    <x v="849"/>
    <n v="372"/>
    <n v="287"/>
    <n v="71662.125153387897"/>
    <n v="45257.431038019"/>
    <n v="26404.6941153689"/>
    <n v="43302.886863502201"/>
    <n v="25447.249547248899"/>
    <n v="0.103462446946733"/>
    <n v="2.10105419212759E-2"/>
    <n v="1.51498146409818"/>
    <n v="6.6565349544072898"/>
    <n v="1094"/>
    <n v="2.9277166676422333"/>
    <n v="850"/>
    <n v="0"/>
    <n v="0"/>
    <n v="26.907158113261225"/>
    <n v="2627"/>
    <n v="0"/>
  </r>
  <r>
    <s v="Sierra"/>
    <x v="850"/>
    <n v="267"/>
    <n v="472.947221332666"/>
    <n v="934"/>
    <n v="715.83320000000003"/>
    <n v="130"/>
    <n v="4.6039223161642402E-5"/>
    <n v="221.85956537052601"/>
    <n v="6.95496530388042"/>
    <n v="143.83429696987201"/>
    <n v="800.74837371538194"/>
    <n v="13.1143978269633"/>
    <n v="9.9257828764044298"/>
    <n v="190.930588061534"/>
    <n v="1.3928863094403101"/>
    <n v="8.8327957031511702E-3"/>
    <n v="1.44716118285259E-4"/>
    <n v="0.28586723768736599"/>
    <n v="0.66069473633399101"/>
    <s v="{D508D44B-0B7F-43CB-B9DA-F37161CA8F62}"/>
    <n v="153132105"/>
    <s v="NARROWS 2105"/>
    <n v="51582"/>
    <n v="39.206450429980698"/>
    <n v="-121.26302987279099"/>
    <x v="850"/>
    <n v="144"/>
    <n v="136"/>
    <n v="24814.840238111399"/>
    <n v="15330.267117507299"/>
    <n v="9484.5731206040891"/>
    <n v="15330.267117507299"/>
    <n v="9484.5731206040891"/>
    <n v="1.8813095377083699E-2"/>
    <n v="5.9850990110135102E-3"/>
    <n v="1.77133790761298"/>
    <n v="7.1846153846153804"/>
    <n v="1618"/>
    <n v="1.1482634414096522"/>
    <n v="851"/>
    <n v="0"/>
    <n v="0"/>
    <n v="9.5257834090726288"/>
    <n v="1454"/>
    <n v="0"/>
  </r>
  <r>
    <s v="Sierra"/>
    <x v="851"/>
    <n v="1014"/>
    <n v="1468.3172095162799"/>
    <n v="3154"/>
    <n v="2398.2473"/>
    <n v="523"/>
    <n v="9.1233658338187905E-5"/>
    <n v="126.251505070793"/>
    <n v="18.642337087939602"/>
    <n v="556.28810671899203"/>
    <n v="5315.3842038794501"/>
    <n v="196.33167378678999"/>
    <n v="6.0122548371987898"/>
    <n v="120.586992666233"/>
    <n v="1.30894769924776"/>
    <n v="8.8140701483005804E-3"/>
    <n v="8.0945266458962704E-4"/>
    <n v="0.32149651236525001"/>
    <n v="0.61224595172791996"/>
    <s v="{71852C93-FB23-454D-AA22-159ABBF0F364}"/>
    <n v="153662102"/>
    <s v="APPLE HILL 2102"/>
    <n v="77546"/>
    <n v="38.570086805090398"/>
    <n v="-120.732712804587"/>
    <x v="851"/>
    <n v="540"/>
    <n v="433"/>
    <n v="91653.579086861806"/>
    <n v="69457.729567789997"/>
    <n v="22195.849519071799"/>
    <n v="69457.729567789997"/>
    <n v="22195.849519071799"/>
    <n v="0.42334374358037502"/>
    <n v="4.7715203310872298E-2"/>
    <n v="1.4480445853217701"/>
    <n v="6.0305927342256203"/>
    <n v="495"/>
    <n v="4.6097586875612038"/>
    <n v="852"/>
    <n v="0"/>
    <n v="0"/>
    <n v="43.159018879267236"/>
    <n v="231"/>
    <n v="0"/>
  </r>
  <r>
    <s v="Central Valley"/>
    <x v="851"/>
    <n v="3"/>
    <n v="4.0757515583296398"/>
    <n v="11"/>
    <n v="9.6898599999999995"/>
    <n v="1"/>
    <n v="1.47019454743713E-4"/>
    <n v="23.878621389613599"/>
    <m/>
    <m/>
    <m/>
    <m/>
    <n v="0.56415927410125699"/>
    <n v="24.333848953246999"/>
    <n v="1.00663721561431"/>
    <n v="3.51062189673256E-3"/>
    <n v="1.47019454743713E-4"/>
    <n v="0.27272727272727199"/>
    <n v="0.42062025804959102"/>
    <s v="{71852C93-FB23-454D-AA22-159ABBF0F364}"/>
    <n v="153662102"/>
    <s v="APPLE HILL 2102"/>
    <n v="77546"/>
    <n v="38.570086805090398"/>
    <n v="-120.732712804587"/>
    <x v="851"/>
    <n v="540"/>
    <n v="433"/>
    <n v="91653.579086861806"/>
    <n v="69457.729567789997"/>
    <n v="22195.849519071799"/>
    <n v="69457.729567789997"/>
    <n v="22195.849519071799"/>
    <n v="1.47019454743713E-4"/>
    <n v="1.47019454743713E-4"/>
    <n v="1.3585838527765399"/>
    <n v="11"/>
    <n v="1610"/>
    <n v="3.51062189673256E-3"/>
    <n v="852"/>
    <n v="0"/>
    <n v="0"/>
    <n v="43.159018879267236"/>
    <n v="626"/>
    <n v="0"/>
  </r>
  <r>
    <s v="Sierra"/>
    <x v="852"/>
    <n v="598"/>
    <n v="960.24873437029896"/>
    <n v="1975"/>
    <n v="1504.9227000000001"/>
    <n v="215"/>
    <n v="7.6503486631080697E-5"/>
    <n v="125.00978034314301"/>
    <n v="7.5501412672851904"/>
    <n v="46.954933582235398"/>
    <n v="221.520821543175"/>
    <n v="10.057562517125101"/>
    <n v="6.7106503429587496"/>
    <n v="39.837753559876397"/>
    <n v="1.06648487102153"/>
    <n v="8.7856984356351198E-3"/>
    <n v="2.8104460466109402E-4"/>
    <n v="0.30278481012658198"/>
    <n v="0.63807178637956996"/>
    <s v="{605358FE-4007-4349-A521-8A072F22F69A}"/>
    <n v="152271102"/>
    <s v="WISE 1102"/>
    <s v="circuit_breaker"/>
    <n v="38.889691547669301"/>
    <n v="-121.09848725177601"/>
    <x v="852"/>
    <n v="400"/>
    <n v="499"/>
    <n v="59126.3645178019"/>
    <n v="30515.116180803801"/>
    <n v="28611.248336998098"/>
    <n v="29505.5664067898"/>
    <n v="27810.8238646071"/>
    <n v="6.0424590002135403E-2"/>
    <n v="1.6448249625682299E-2"/>
    <n v="1.6057671143315999"/>
    <n v="9.1860465116279002"/>
    <n v="1175"/>
    <n v="1.8889251636615507"/>
    <n v="853"/>
    <n v="0"/>
    <n v="0"/>
    <n v="18.333903303753385"/>
    <n v="171"/>
    <n v="0"/>
  </r>
  <r>
    <s v="Central Valley"/>
    <x v="853"/>
    <n v="28"/>
    <n v="45.663464554754903"/>
    <n v="108"/>
    <n v="74.940505999999999"/>
    <n v="36"/>
    <n v="2.2651131606229001E-5"/>
    <n v="345.078933125775"/>
    <n v="3.5429203405099701"/>
    <n v="796.84947922650497"/>
    <n v="5141.62873750574"/>
    <n v="22.791787957443901"/>
    <n v="1.65443706869458"/>
    <n v="405.78114191690997"/>
    <n v="1.4744346141815099"/>
    <n v="8.7215694123767302E-3"/>
    <n v="5.2122226179562797E-5"/>
    <n v="0.25925925925925902"/>
    <n v="0.60932954690832797"/>
    <s v="{ABA71BA3-C71D-490E-AEB5-C37239F168A1}"/>
    <n v="252192105"/>
    <s v="BEAR VALLEY 2105"/>
    <n v="4170"/>
    <n v="37.6103345164478"/>
    <n v="-120.133933559795"/>
    <x v="853"/>
    <n v="53"/>
    <n v="19"/>
    <n v="18937.325532848401"/>
    <n v="15319.6374916637"/>
    <n v="3617.68804118464"/>
    <n v="15319.6374916637"/>
    <n v="3617.68804118464"/>
    <n v="1.8764001424642601E-3"/>
    <n v="8.1544073782424599E-4"/>
    <n v="1.63083801981267"/>
    <n v="3"/>
    <n v="2219"/>
    <n v="0.31397649884556228"/>
    <n v="854"/>
    <n v="0"/>
    <n v="0"/>
    <n v="9.5191784678325657"/>
    <n v="1975"/>
    <n v="0"/>
  </r>
  <r>
    <s v="North Valley"/>
    <x v="854"/>
    <n v="1554"/>
    <n v="2389.9562141031502"/>
    <n v="3667"/>
    <n v="3397.4836"/>
    <n v="391"/>
    <n v="1.02357892782913E-4"/>
    <n v="88.973613713791195"/>
    <n v="203.016625509557"/>
    <n v="4518.9702703042403"/>
    <n v="111514.738943572"/>
    <n v="31611.873694903599"/>
    <n v="1.77482289845682"/>
    <n v="54.106822044745797"/>
    <n v="1.1615553533329599"/>
    <n v="8.7030052810704098E-3"/>
    <n v="8.6661743254196205E-3"/>
    <n v="0.42377965639487303"/>
    <n v="0.70344892441912599"/>
    <s v="{792CA981-4B7A-4CA2-BE90-3F8181AF2243}"/>
    <n v="102911103"/>
    <s v="WYANDOTTE 1103"/>
    <n v="1976"/>
    <n v="39.634940838901599"/>
    <n v="-121.39178440596"/>
    <x v="854"/>
    <n v="313"/>
    <n v="278"/>
    <n v="59677.292618299303"/>
    <n v="38602.564935009003"/>
    <n v="21074.727683290199"/>
    <n v="38602.564935009003"/>
    <n v="21074.727683290199"/>
    <n v="3.3884741612390701"/>
    <n v="4.0021936078119297E-2"/>
    <n v="1.5379383617137401"/>
    <n v="9.3785166240409197"/>
    <n v="14"/>
    <n v="3.4028750648985304"/>
    <n v="855"/>
    <n v="0"/>
    <n v="0"/>
    <n v="23.986514376231479"/>
    <n v="2389"/>
    <n v="0"/>
  </r>
  <r>
    <s v="Central Valley"/>
    <x v="855"/>
    <n v="48"/>
    <n v="79.3636039893439"/>
    <n v="276"/>
    <n v="177.68049999999999"/>
    <n v="39"/>
    <n v="4.4262433500709698E-5"/>
    <n v="253.53287126505899"/>
    <n v="19.808858996176198"/>
    <n v="295.11627777892602"/>
    <n v="2079.1076846952001"/>
    <n v="71.574582491527707"/>
    <n v="16.4527454804151"/>
    <n v="362.609378130008"/>
    <n v="1.7023485501607201"/>
    <n v="8.6954371714587607E-3"/>
    <n v="4.45556750970027E-4"/>
    <n v="0.17391304347826"/>
    <n v="0.44666469128353098"/>
    <s v="{045D9164-1EA4-4D2F-BCF3-8AA3EF9C5F1E}"/>
    <n v="254421103"/>
    <s v="OAKHURST 1103"/>
    <n v="5732"/>
    <n v="37.399083454226698"/>
    <n v="-119.70050640415199"/>
    <x v="855"/>
    <n v="46"/>
    <n v="53"/>
    <n v="7948.6553975397701"/>
    <n v="5570.0760744234703"/>
    <n v="2378.5793231162902"/>
    <n v="5570.0760744234703"/>
    <n v="2378.5793231162902"/>
    <n v="1.7376713287831001E-2"/>
    <n v="1.7262349065276701E-3"/>
    <n v="1.6534084164446601"/>
    <n v="7.0769230769230704"/>
    <n v="871"/>
    <n v="0.33912204968689169"/>
    <n v="856"/>
    <n v="0"/>
    <n v="0"/>
    <n v="3.4610837404405861"/>
    <n v="290"/>
    <n v="0"/>
  </r>
  <r>
    <s v="North Coast"/>
    <x v="856"/>
    <n v="1422"/>
    <n v="2248.0345424340298"/>
    <n v="2354"/>
    <n v="2702.6925999999999"/>
    <n v="177"/>
    <n v="1.0893964369802301E-4"/>
    <n v="78.647781175534305"/>
    <n v="34.108264613668297"/>
    <n v="1665.91716489796"/>
    <n v="26256.304407334199"/>
    <n v="2177.8117796712199"/>
    <n v="0.32873276501980597"/>
    <n v="38.3732095866431"/>
    <n v="1.2495250257395001"/>
    <n v="8.6865438062838606E-3"/>
    <n v="1.65323320606088E-3"/>
    <n v="0.60407816482582799"/>
    <n v="0.83177588158382398"/>
    <s v="{58B05117-AB7A-45AA-AA55-0723582FB8F1}"/>
    <n v="42661103"/>
    <s v="WILLITS 1103"/>
    <n v="37506"/>
    <n v="39.483089548451503"/>
    <n v="-123.36109313721001"/>
    <x v="856"/>
    <n v="100"/>
    <n v="63"/>
    <n v="25729.845885034701"/>
    <n v="18589.486587269999"/>
    <n v="7140.3592977646804"/>
    <n v="18589.486587269999"/>
    <n v="7140.3592977646804"/>
    <n v="0.29262227747277603"/>
    <n v="1.9282316934550101E-2"/>
    <n v="1.5808963026962299"/>
    <n v="13.299435028248499"/>
    <n v="215"/>
    <n v="1.5375182537122434"/>
    <n v="857"/>
    <n v="0"/>
    <n v="0"/>
    <n v="11.550967870218546"/>
    <n v="2434"/>
    <n v="0"/>
  </r>
  <r>
    <s v="Bay Area"/>
    <x v="857"/>
    <n v="98"/>
    <n v="194.75209585846201"/>
    <n v="648"/>
    <n v="488.28840000000002"/>
    <n v="48"/>
    <n v="5.80923626974557E-5"/>
    <n v="209.88766200650701"/>
    <n v="8.0182102456954905"/>
    <n v="401.197027355964"/>
    <n v="3883.7339445565399"/>
    <n v="87.314500819761406"/>
    <n v="3.9757097824476602"/>
    <n v="171.50078890720999"/>
    <n v="1.2790836940209001"/>
    <n v="8.6545058808162392E-3"/>
    <n v="1.7389572919087199E-4"/>
    <n v="0.15123456790123399"/>
    <n v="0.39884645918866402"/>
    <s v="{D374E70A-F10D-42BF-BFC9-DC52D8E99DC6}"/>
    <n v="43292103"/>
    <s v="PUEBLO 2103"/>
    <n v="1970"/>
    <n v="38.315570991054201"/>
    <n v="-122.34192208594099"/>
    <x v="857"/>
    <n v="228"/>
    <n v="490"/>
    <n v="40241.965740321699"/>
    <n v="13574.3858303503"/>
    <n v="26667.579909971399"/>
    <n v="5037.9118478953997"/>
    <n v="4479.3839138494704"/>
    <n v="8.3469950011618704E-3"/>
    <n v="2.7884334094778699E-3"/>
    <n v="1.9872662842700199"/>
    <n v="13.5"/>
    <n v="1508"/>
    <n v="0.41541628227917948"/>
    <n v="858"/>
    <n v="0"/>
    <n v="0"/>
    <n v="3.1304123228386125"/>
    <n v="2167"/>
    <n v="0"/>
  </r>
  <r>
    <s v="North Coast"/>
    <x v="858"/>
    <n v="172"/>
    <n v="303.43954828549198"/>
    <n v="496"/>
    <n v="418.50695999999999"/>
    <n v="105"/>
    <n v="6.8580803053919204E-5"/>
    <n v="137.002322037504"/>
    <n v="5.1825345824454399"/>
    <n v="77.108353119180506"/>
    <n v="799.31026975238694"/>
    <n v="13.4772395311425"/>
    <n v="4.7959755919164202"/>
    <n v="159.22458355433801"/>
    <n v="1.3886009295781401"/>
    <n v="8.6285403674749104E-3"/>
    <n v="1.5746293376652301E-4"/>
    <n v="0.34677419354838701"/>
    <n v="0.72505257673595802"/>
    <s v="{BFEEA045-A307-47A2-9C2E-0B69ACE24065}"/>
    <n v="43351106"/>
    <s v="LUCERNE 1106"/>
    <n v="526"/>
    <n v="39.0763112528102"/>
    <n v="-122.78298438290101"/>
    <x v="858"/>
    <n v="173"/>
    <n v="366"/>
    <n v="34906.440249452702"/>
    <n v="17455.082892987601"/>
    <n v="17451.357356465101"/>
    <n v="16072.0884433964"/>
    <n v="13994.2390350152"/>
    <n v="1.6533608045484899E-2"/>
    <n v="7.2009843206615196E-3"/>
    <n v="1.7641834202644799"/>
    <n v="4.7238095238095203"/>
    <n v="1554"/>
    <n v="0.90599673858486562"/>
    <n v="859"/>
    <n v="0"/>
    <n v="0"/>
    <n v="9.9867296681616651"/>
    <n v="1497"/>
    <n v="0"/>
  </r>
  <r>
    <s v="North Valley"/>
    <x v="859"/>
    <n v="0"/>
    <n v="0"/>
    <n v="60"/>
    <n v="27.749737"/>
    <n v="23"/>
    <n v="6.7215746145413199E-6"/>
    <n v="1173.9084006441401"/>
    <n v="11.142752319574299"/>
    <n v="2045.7167396545401"/>
    <n v="12474.9022979736"/>
    <n v="238.47553694248199"/>
    <n v="27.066371420155399"/>
    <n v="1289.4999363111399"/>
    <n v="1.6464024678520499"/>
    <n v="8.5969220431222296E-3"/>
    <n v="3.66603015643941E-5"/>
    <n v="0"/>
    <n v="0"/>
    <s v="{FAF0B739-3196-4C1D-A8BD-B6B12F707FEC}"/>
    <n v="103491101"/>
    <s v="MC ARTHUR 1101"/>
    <n v="38998"/>
    <n v="41.056194614588698"/>
    <n v="-121.38302460024001"/>
    <x v="859"/>
    <n v="221"/>
    <n v="179"/>
    <n v="32651.915517597401"/>
    <n v="26238.776785362701"/>
    <n v="6413.13873223468"/>
    <n v="15389.4777819022"/>
    <n v="2109.3525180773099"/>
    <n v="8.4318693598106598E-4"/>
    <n v="1.5459621613445E-4"/>
    <m/>
    <n v="2.60869565217391"/>
    <n v="2378"/>
    <n v="0.19772920699181129"/>
    <n v="860"/>
    <n v="0"/>
    <n v="0"/>
    <n v="9.5625751988183527"/>
    <n v="175"/>
    <n v="0"/>
  </r>
  <r>
    <s v="Central Coast"/>
    <x v="860"/>
    <n v="380"/>
    <n v="775.01869310232405"/>
    <n v="2056"/>
    <n v="1750.9572000000001"/>
    <n v="182"/>
    <n v="6.8389588100367096E-5"/>
    <n v="129.933199938755"/>
    <n v="1.5727244485565399"/>
    <n v="30.2349874843657"/>
    <n v="152.516141019538"/>
    <n v="0.78323704025629104"/>
    <n v="4.33273361718466"/>
    <n v="47.999727296468897"/>
    <n v="1.08814305001562"/>
    <n v="8.5705360024292097E-3"/>
    <n v="8.5311471364337004E-5"/>
    <n v="0.184824902723735"/>
    <n v="0.44262573280714901"/>
    <s v="{331D14B2-6B0F-4273-9F56-8DD687C4B860}"/>
    <n v="182631107"/>
    <s v="SAN LUIS OBISPO 1107"/>
    <s v="V60"/>
    <n v="35.184579623471699"/>
    <n v="-120.70428536764"/>
    <x v="860"/>
    <n v="200"/>
    <n v="226"/>
    <n v="41845.636171027698"/>
    <n v="25701.6823445753"/>
    <n v="16143.9538264523"/>
    <n v="25701.6823445753"/>
    <n v="16143.9538264523"/>
    <n v="1.5526687788309301E-2"/>
    <n v="1.2446905034266801E-2"/>
    <n v="2.0395228765850599"/>
    <n v="11.2967032967032"/>
    <n v="1945"/>
    <n v="1.5598375524421162"/>
    <n v="861"/>
    <n v="0"/>
    <n v="0"/>
    <n v="15.970280060131099"/>
    <n v="2570"/>
    <n v="0"/>
  </r>
  <r>
    <s v="Central Valley"/>
    <x v="861"/>
    <n v="13"/>
    <n v="12.916660925707699"/>
    <n v="49"/>
    <n v="31.851430000000001"/>
    <n v="23"/>
    <n v="9.8800622768264803E-5"/>
    <n v="80.718308676681104"/>
    <n v="84.210779710249398"/>
    <n v="952.76186917044902"/>
    <n v="16832.555187138601"/>
    <n v="2805.2487931685"/>
    <n v="0.25788765356106602"/>
    <n v="34.483377695083597"/>
    <n v="1.3236821889877299"/>
    <n v="8.5675822673728797E-3"/>
    <n v="4.3473978188083703E-3"/>
    <n v="0.265306122448979"/>
    <n v="0.40552843509988201"/>
    <s v="{42CE80CD-1575-4D75-9DA9-13CC191BD6F8}"/>
    <n v="161380201"/>
    <s v="TIGER CREEK 0201"/>
    <s v="circuit_breaker"/>
    <n v="38.448886868693897"/>
    <n v="-120.492169833289"/>
    <x v="861"/>
    <n v="23"/>
    <n v="21"/>
    <n v="6804.8389400043998"/>
    <n v="6272.7997079597098"/>
    <n v="532.03923204469004"/>
    <n v="6272.7997079597098"/>
    <n v="532.03923204469004"/>
    <n v="9.9990149832592495E-2"/>
    <n v="2.2724143236700898E-3"/>
    <n v="0.99358930197752005"/>
    <n v="2.13043478260869"/>
    <n v="49"/>
    <n v="0.19705439214957624"/>
    <n v="862"/>
    <n v="0"/>
    <n v="0"/>
    <n v="3.8977358273346328"/>
    <n v="1896"/>
    <n v="0"/>
  </r>
  <r>
    <s v="North Valley"/>
    <x v="862"/>
    <n v="146"/>
    <n v="154.51968212877199"/>
    <n v="218"/>
    <n v="193.96628000000001"/>
    <n v="49"/>
    <n v="9.7866686218719897E-5"/>
    <n v="90.824850377223001"/>
    <n v="0.80910538958952405"/>
    <n v="3168.7331350950999"/>
    <n v="81637.261046785294"/>
    <n v="133.16854101937699"/>
    <n v="1.3545241054831701E-4"/>
    <n v="48.780539544261202"/>
    <n v="1.1275510106767901"/>
    <n v="8.5487668756115496E-3"/>
    <n v="8.5139198376407599E-5"/>
    <n v="0.66972477064220104"/>
    <n v="0.79663168083316005"/>
    <s v="{83B8DDA8-0AE6-4FAA-9DFB-D57952CAA5C2}"/>
    <n v="101321101"/>
    <s v="PIT NO 5 1101"/>
    <n v="1618"/>
    <n v="40.988529476542297"/>
    <n v="-121.97420488788001"/>
    <x v="862"/>
    <n v="24"/>
    <n v="0"/>
    <n v="9746.1597558662997"/>
    <n v="9746.1597558662997"/>
    <n v="0"/>
    <n v="9746.1597558662997"/>
    <n v="0"/>
    <n v="4.1718207204439698E-3"/>
    <n v="4.7954676247172704E-3"/>
    <n v="1.05835398718337"/>
    <n v="4.4489795918367303"/>
    <n v="1948"/>
    <n v="0.41888957690496592"/>
    <n v="863"/>
    <n v="0"/>
    <n v="0"/>
    <n v="6.0559810336623983"/>
    <n v="109"/>
    <n v="0"/>
  </r>
  <r>
    <s v="Central Valley"/>
    <x v="863"/>
    <n v="24"/>
    <n v="44.977799119370196"/>
    <n v="100"/>
    <n v="72.022766000000004"/>
    <n v="20"/>
    <n v="5.3017735899629697E-5"/>
    <n v="123.83531752764399"/>
    <n v="6.6414448897594403"/>
    <n v="399.77936060354102"/>
    <n v="1855.0133555196201"/>
    <n v="42.004418678991399"/>
    <n v="7.3713495185598701"/>
    <n v="523.82882204651798"/>
    <n v="1.59966812729835"/>
    <n v="8.5256142258315192E-3"/>
    <n v="1.4056926032608399E-4"/>
    <n v="0.24"/>
    <n v="0.62449419185909505"/>
    <s v="{3D156343-1F71-46EE-A300-26BD3EB64071}"/>
    <n v="163541101"/>
    <s v="OLETA 1101"/>
    <s v="circuit_breaker"/>
    <n v="38.480674572998602"/>
    <n v="-120.84507684421899"/>
    <x v="863"/>
    <n v="25"/>
    <n v="3"/>
    <n v="5694.3587474631204"/>
    <n v="5393.0770582649602"/>
    <n v="301.28168919815801"/>
    <n v="5372.4907197904104"/>
    <n v="301.28168919815801"/>
    <n v="2.81138520652168E-3"/>
    <n v="1.06035471799259E-3"/>
    <n v="1.8740749633070899"/>
    <n v="5"/>
    <n v="1630"/>
    <n v="0.17051228451663039"/>
    <n v="864"/>
    <n v="0"/>
    <n v="0"/>
    <n v="3.3383099310468873"/>
    <n v="2256"/>
    <n v="0"/>
  </r>
  <r>
    <s v="Central Valley"/>
    <x v="864"/>
    <n v="364"/>
    <n v="524.31077886450305"/>
    <n v="970"/>
    <n v="813.01020000000005"/>
    <n v="135"/>
    <n v="6.5424414222232106E-5"/>
    <n v="130.03645415145499"/>
    <n v="13.3771214057391"/>
    <n v="118.21007151724901"/>
    <n v="798.48918957503099"/>
    <n v="20.120669494892098"/>
    <n v="7.2477712715251501"/>
    <n v="107.404037710693"/>
    <n v="1.23344804534205"/>
    <n v="8.4905547890791102E-3"/>
    <n v="4.0731897931723098E-4"/>
    <n v="0.375257731958762"/>
    <n v="0.644900621741202"/>
    <s v="{F2F4DFE2-A71E-4AEB-AA05-9FF7D56E28F8}"/>
    <n v="252531102"/>
    <s v="SAN JOAQUIN #3 1102"/>
    <s v="circuit_breaker"/>
    <n v="37.253919901382801"/>
    <n v="-119.51943149960501"/>
    <x v="864"/>
    <n v="133"/>
    <n v="232"/>
    <n v="26617.224543486202"/>
    <n v="15601.401219134401"/>
    <n v="11015.823324351701"/>
    <n v="15601.401219134401"/>
    <n v="11015.823324351701"/>
    <n v="5.4988062207826198E-2"/>
    <n v="8.8322959200013394E-3"/>
    <n v="1.44041422764973"/>
    <n v="7.1851851851851798"/>
    <n v="933"/>
    <n v="1.1462248965256798"/>
    <n v="865"/>
    <n v="0"/>
    <n v="0"/>
    <n v="9.6942582769347627"/>
    <n v="1212"/>
    <n v="0"/>
  </r>
  <r>
    <s v="North Valley"/>
    <x v="865"/>
    <n v="25"/>
    <n v="25.889993092144699"/>
    <n v="50"/>
    <n v="40.722546000000001"/>
    <n v="8"/>
    <n v="1.12834454057519E-4"/>
    <n v="68.436260549868294"/>
    <n v="1.53164553145567E-2"/>
    <n v="582.78612772623603"/>
    <n v="16855.406168619698"/>
    <n v="0.75687074661254805"/>
    <n v="8.0752213369123596E-2"/>
    <n v="22.609181746840399"/>
    <n v="1.0702433586120601"/>
    <n v="8.4840767269271696E-3"/>
    <n v="6.7281947337960405E-5"/>
    <n v="0.5"/>
    <n v="0.63576558625123503"/>
    <s v="{B85628F4-AFE8-455E-8E14-4DB09FEDE759}"/>
    <n v="101321101"/>
    <s v="PIT NO 5 1101"/>
    <s v="circuit_breaker"/>
    <n v="40.986882113579199"/>
    <n v="-121.97629006677199"/>
    <x v="865"/>
    <n v="21"/>
    <n v="15"/>
    <n v="1569.9399174089399"/>
    <n v="1162.2395219059899"/>
    <n v="407.70039550295002"/>
    <n v="1162.2395219059899"/>
    <n v="407.70039550295002"/>
    <n v="5.3825557870368303E-4"/>
    <n v="9.0267563246015903E-4"/>
    <n v="1.0355997236857799"/>
    <n v="6.25"/>
    <n v="2076"/>
    <n v="6.7872613815417357E-2"/>
    <n v="866"/>
    <n v="0"/>
    <n v="0"/>
    <n v="0.72218193396624686"/>
    <n v="487"/>
    <n v="0"/>
  </r>
  <r>
    <s v="North Valley"/>
    <x v="866"/>
    <n v="416"/>
    <n v="700.39225569150904"/>
    <n v="1516"/>
    <n v="1168.4502"/>
    <n v="244"/>
    <n v="1.5999342025172701E-4"/>
    <n v="50.869776084756403"/>
    <n v="33.747185587647898"/>
    <n v="294.06427561953501"/>
    <n v="4771.2965419792199"/>
    <n v="1095.6048434009899"/>
    <n v="2.0216070605160299"/>
    <n v="31.803176677740002"/>
    <n v="1.0319345705821801"/>
    <n v="8.4731514163926599E-3"/>
    <n v="2.9505823579735599E-3"/>
    <n v="0.27440633245382501"/>
    <n v="0.59941986273894199"/>
    <s v="{7666B122-2C0C-4302-93AF-84BE4CAB5B18}"/>
    <n v="103451101"/>
    <s v="KESWICK 1101"/>
    <n v="9712"/>
    <n v="40.616617898233201"/>
    <n v="-122.495466879286"/>
    <x v="866"/>
    <n v="358"/>
    <n v="409"/>
    <n v="45946.158833175403"/>
    <n v="29985.248743761102"/>
    <n v="15960.910089414299"/>
    <n v="29985.248743761102"/>
    <n v="15960.910089414299"/>
    <n v="0.71994209534554898"/>
    <n v="3.9038394541421398E-2"/>
    <n v="1.68363523002766"/>
    <n v="6.2131147540983598"/>
    <n v="109"/>
    <n v="2.0674489455998089"/>
    <n v="867"/>
    <n v="0"/>
    <n v="0"/>
    <n v="18.631963997159581"/>
    <n v="643"/>
    <n v="0"/>
  </r>
  <r>
    <s v="Central Coast"/>
    <x v="867"/>
    <n v="112"/>
    <n v="289.94323312493901"/>
    <n v="336"/>
    <n v="413.10552999999999"/>
    <n v="76"/>
    <n v="1.7859554226991899E-5"/>
    <n v="469.50242259186598"/>
    <n v="9.0676241922897791"/>
    <n v="93.5847287783117"/>
    <n v="288.158396691083"/>
    <n v="11.8208709401018"/>
    <n v="16.436917790824399"/>
    <n v="297.86482667188898"/>
    <n v="1.09897532117994"/>
    <n v="8.4724445202389708E-3"/>
    <n v="8.2154569675570795E-5"/>
    <n v="0.33333333333333298"/>
    <n v="0.70186238677494805"/>
    <s v="{10854A52-7EF2-416D-830E-BF803A6482A0}"/>
    <n v="83392110"/>
    <s v="SWIFT 2110"/>
    <s v="XR366"/>
    <n v="37.332627860908303"/>
    <n v="-121.77854399333199"/>
    <x v="867"/>
    <n v="226"/>
    <n v="233"/>
    <n v="31991.030493769998"/>
    <n v="17763.630764331301"/>
    <n v="14227.399729438601"/>
    <n v="13196.8211616346"/>
    <n v="6836.1856205194399"/>
    <n v="6.24374729534338E-3"/>
    <n v="1.3573261212513801E-3"/>
    <n v="2.5887788671869498"/>
    <n v="4.4210526315789398"/>
    <n v="1970"/>
    <n v="0.64390578353816175"/>
    <n v="868"/>
    <n v="0"/>
    <n v="0"/>
    <n v="8.2001219620260528"/>
    <n v="743"/>
    <n v="0"/>
  </r>
  <r>
    <s v="Sierra"/>
    <x v="868"/>
    <n v="1091"/>
    <n v="1821.1209405688601"/>
    <n v="2782"/>
    <n v="2515.2040000000002"/>
    <n v="210"/>
    <n v="9.7683268887478601E-5"/>
    <n v="85.081825549939495"/>
    <n v="11.702246446010101"/>
    <n v="58.542773176598203"/>
    <n v="232.55882850846399"/>
    <n v="6.1797453861260596"/>
    <n v="5.7908870416028302"/>
    <n v="53.693518721897597"/>
    <n v="1.10651075272333"/>
    <n v="8.4667335788045101E-3"/>
    <n v="6.3574101272798696E-4"/>
    <n v="0.39216391085549901"/>
    <n v="0.72404499477300599"/>
    <s v="{CD96B61F-E4EC-4F93-8ED7-3657DC7B6074}"/>
    <n v="152561107"/>
    <s v="PENRYN 1107"/>
    <n v="346"/>
    <n v="38.825279242104102"/>
    <n v="-121.163285999463"/>
    <x v="868"/>
    <n v="616"/>
    <n v="563"/>
    <n v="71444.504028769996"/>
    <n v="40334.4225763715"/>
    <n v="31110.081452398499"/>
    <n v="22020.6708650445"/>
    <n v="13346.932200048001"/>
    <n v="0.133505612672877"/>
    <n v="2.0513486466370499E-2"/>
    <n v="1.6692217603747601"/>
    <n v="13.247619047619001"/>
    <n v="631"/>
    <n v="1.7780140515489471"/>
    <n v="869"/>
    <n v="0"/>
    <n v="0"/>
    <n v="13.683006276083566"/>
    <n v="1715"/>
    <n v="0"/>
  </r>
  <r>
    <s v="Sierra"/>
    <x v="869"/>
    <n v="21"/>
    <n v="32.790666280648402"/>
    <n v="70"/>
    <n v="51.620728"/>
    <n v="8"/>
    <n v="8.4173842878954006E-5"/>
    <n v="110.038852481736"/>
    <n v="13.0203075408935"/>
    <n v="221.23924255371"/>
    <n v="2618.26440429687"/>
    <n v="38.816326141357401"/>
    <n v="2.4070797115564302"/>
    <n v="30.534376238472699"/>
    <n v="1.1485066413879299"/>
    <n v="8.4368634509329795E-3"/>
    <n v="1.8845065369532601E-4"/>
    <n v="0.3"/>
    <n v="0.63522286189854604"/>
    <s v="{484AFB5A-CE87-4795-AA87-E15AE760BDD4}"/>
    <n v="153132102"/>
    <s v="NARROWS 2102"/>
    <n v="2718"/>
    <n v="39.235369238526502"/>
    <n v="-121.220927349918"/>
    <x v="869"/>
    <n v="241"/>
    <n v="111"/>
    <n v="16944.457117210099"/>
    <n v="11669.9519664444"/>
    <n v="5274.5051507656999"/>
    <n v="747.09405808205395"/>
    <n v="206.47921381501999"/>
    <n v="1.50760522956261E-3"/>
    <n v="6.7339074303163205E-4"/>
    <n v="1.56146029907849"/>
    <n v="8.75"/>
    <n v="1454"/>
    <n v="6.7494907607463836E-2"/>
    <n v="870"/>
    <n v="0"/>
    <n v="0"/>
    <n v="0.46422258196450394"/>
    <n v="762"/>
    <n v="0"/>
  </r>
  <r>
    <s v="North Coast"/>
    <x v="870"/>
    <n v="75"/>
    <n v="127.818530136089"/>
    <n v="237"/>
    <n v="221.67273"/>
    <n v="52"/>
    <n v="4.86025139882538E-5"/>
    <n v="155.397725391959"/>
    <n v="104.164314759208"/>
    <n v="1528.7725808243999"/>
    <n v="9007.3126540936901"/>
    <n v="1264.3591555004"/>
    <n v="6.9848535863252703"/>
    <n v="246.57220172882"/>
    <n v="1.08219878031657"/>
    <n v="8.3872892229986794E-3"/>
    <n v="1.7828114666826799E-3"/>
    <n v="0.316455696202531"/>
    <n v="0.57660917709137804"/>
    <s v="{65D2A24B-53D1-4E2C-BACD-455AAC4417E6}"/>
    <n v="43371102"/>
    <s v="LAKEVILLE 1102"/>
    <n v="3341"/>
    <n v="38.286584083081301"/>
    <n v="-122.638889209765"/>
    <x v="870"/>
    <n v="121"/>
    <n v="89"/>
    <n v="30351.467866419898"/>
    <n v="20071.304406222302"/>
    <n v="10280.1634601976"/>
    <n v="11684.239942975701"/>
    <n v="7202.4896081018396"/>
    <n v="9.2706196267499694E-2"/>
    <n v="2.5273307273891901E-3"/>
    <n v="1.7042470684811899"/>
    <n v="4.5576923076923004"/>
    <n v="198"/>
    <n v="0.43613903959593131"/>
    <n v="871"/>
    <n v="0"/>
    <n v="0"/>
    <n v="7.2602478576067542"/>
    <n v="1289"/>
    <n v="0"/>
  </r>
  <r>
    <s v="North Coast"/>
    <x v="871"/>
    <n v="7"/>
    <n v="22.926794925651901"/>
    <n v="13"/>
    <n v="25.661211000000002"/>
    <n v="1"/>
    <n v="1.1658912990242199E-4"/>
    <n v="71.804799679051001"/>
    <m/>
    <m/>
    <m/>
    <m/>
    <n v="1.8982300758361801"/>
    <n v="88.932083129882798"/>
    <n v="1.0221239328384399"/>
    <n v="8.3716591173982995E-3"/>
    <n v="1.1658912990242199E-4"/>
    <n v="0.53846153846153799"/>
    <n v="0.89344165843645695"/>
    <s v="{7FAC07ED-E166-44B1-881F-FAD3AE3EA85D}"/>
    <n v="42271105"/>
    <s v="COTATI 1105"/>
    <n v="893"/>
    <n v="38.320323151510898"/>
    <n v="-122.85127459029199"/>
    <x v="871"/>
    <n v="120"/>
    <n v="125"/>
    <n v="31178.154724526099"/>
    <n v="16957.799166224999"/>
    <n v="14220.3555583011"/>
    <n v="105.12513256909099"/>
    <n v="680.89438404740702"/>
    <n v="1.1658912990242199E-4"/>
    <n v="1.1658912990242199E-4"/>
    <n v="3.2752564179502799"/>
    <n v="13"/>
    <n v="1766"/>
    <n v="8.3716591173982995E-3"/>
    <n v="872"/>
    <n v="0"/>
    <n v="0"/>
    <n v="6.5321708749588647E-2"/>
    <n v="1366"/>
    <n v="0"/>
  </r>
  <r>
    <s v="Sierra"/>
    <x v="872"/>
    <n v="186"/>
    <n v="299.020583330644"/>
    <n v="752"/>
    <n v="511.69324"/>
    <n v="66"/>
    <n v="1.5033338797476199E-4"/>
    <n v="86.242345070939095"/>
    <n v="2.6444270371606402"/>
    <n v="5.2843880899814204"/>
    <n v="22.389092989216898"/>
    <n v="0.51217410393234597"/>
    <n v="2.6647539134574099"/>
    <n v="16.1518666531192"/>
    <n v="0.97992089481065403"/>
    <n v="8.32615780513935E-3"/>
    <n v="3.2252093698799102E-4"/>
    <n v="0.24734042553191399"/>
    <n v="0.58437470251848"/>
    <s v="{95880633-835C-41AD-A217-FF4EBDC70BBD}"/>
    <n v="153652108"/>
    <s v="SHINGLE SPRINGS 2108"/>
    <n v="19622"/>
    <n v="38.656932379088197"/>
    <n v="-120.992761667739"/>
    <x v="872"/>
    <n v="385"/>
    <n v="771"/>
    <n v="43646.809785745398"/>
    <n v="18790.9041149025"/>
    <n v="24855.9056708428"/>
    <n v="8713.3080389678598"/>
    <n v="8953.1239840454291"/>
    <n v="2.1286381841207399E-2"/>
    <n v="9.92200360633432E-3"/>
    <n v="1.6076375447884099"/>
    <n v="11.3939393939393"/>
    <n v="1069"/>
    <n v="0.54952641513919709"/>
    <n v="873"/>
    <n v="0"/>
    <n v="0"/>
    <n v="5.4141969294814984"/>
    <n v="408"/>
    <n v="0"/>
  </r>
  <r>
    <s v="Central Valley"/>
    <x v="873"/>
    <n v="7"/>
    <n v="12.8975783392954"/>
    <n v="25"/>
    <n v="17.807061999999998"/>
    <n v="11"/>
    <n v="1.16279700953534E-4"/>
    <n v="62.790024655089198"/>
    <n v="99.264410545428504"/>
    <n v="1356.20435651143"/>
    <n v="8086.31345113118"/>
    <n v="1182.0526812871201"/>
    <n v="5.2039419995112803"/>
    <n v="270.92594624581602"/>
    <n v="1.1965003880587399"/>
    <n v="8.3007755528199494E-3"/>
    <n v="6.6837384482906501E-3"/>
    <n v="0.28000000000000003"/>
    <n v="0.72429568849374004"/>
    <s v="{931E0ACF-1FAB-493D-95FA-FA513D1003B5}"/>
    <n v="163231101"/>
    <s v="NORTH BRANCH 1101"/>
    <n v="13496"/>
    <n v="38.199373556869901"/>
    <n v="-120.82820058158801"/>
    <x v="873"/>
    <n v="150"/>
    <n v="332"/>
    <n v="21521.270420083802"/>
    <n v="8066.3397777454302"/>
    <n v="13454.930642338401"/>
    <n v="2903.2847362420698"/>
    <n v="1341.21270912911"/>
    <n v="7.35211229311971E-2"/>
    <n v="1.2790767104888801E-3"/>
    <n v="1.84251119132792"/>
    <n v="2.2727272727272698"/>
    <n v="24"/>
    <n v="9.1308531081019439E-2"/>
    <n v="874"/>
    <n v="0"/>
    <n v="0"/>
    <n v="1.8040169398434711"/>
    <n v="1498"/>
    <n v="0"/>
  </r>
  <r>
    <s v="North Coast"/>
    <x v="874"/>
    <n v="193"/>
    <n v="248.81901587069399"/>
    <n v="395"/>
    <n v="361.42385999999999"/>
    <n v="41"/>
    <n v="1.20045625297324E-4"/>
    <n v="67.407705586158997"/>
    <n v="5.0818602019412902"/>
    <n v="67.394037535244706"/>
    <n v="594.55567603761494"/>
    <n v="5.84086638552054"/>
    <n v="1.9496007167348"/>
    <n v="20.136736655380599"/>
    <n v="1.03388733398623"/>
    <n v="8.2694837285033299E-3"/>
    <n v="3.6823994086506199E-4"/>
    <n v="0.48860759493670802"/>
    <n v="0.68844103653034805"/>
    <s v="{D409FD83-0B7E-49F1-B258-94C24ABDABA1}"/>
    <n v="43071101"/>
    <s v="DUNBAR 1101"/>
    <n v="4817"/>
    <n v="38.400030749491897"/>
    <n v="-122.569713563882"/>
    <x v="874"/>
    <n v="71"/>
    <n v="70"/>
    <n v="9534.9528909371602"/>
    <n v="4994.4291569870002"/>
    <n v="4540.52373395015"/>
    <n v="4994.4291569870002"/>
    <n v="4540.52373395015"/>
    <n v="1.5097837575467499E-2"/>
    <n v="4.9218706371902902E-3"/>
    <n v="1.28921769881188"/>
    <n v="9.6341463414634099"/>
    <n v="987"/>
    <n v="0.33904883286863652"/>
    <n v="875"/>
    <n v="0"/>
    <n v="0"/>
    <n v="3.1033934397061693"/>
    <n v="497"/>
    <n v="0"/>
  </r>
  <r>
    <s v="Central Valley"/>
    <x v="875"/>
    <n v="973"/>
    <n v="1287.4555894996199"/>
    <n v="2175"/>
    <n v="1855.7715000000001"/>
    <n v="182"/>
    <n v="1.13368219439967E-4"/>
    <n v="71.547250433438606"/>
    <n v="90.054255984314295"/>
    <n v="1408.9632386574101"/>
    <n v="22089.012657896499"/>
    <n v="4395.3693547909497"/>
    <n v="2.1048575338221802"/>
    <n v="38.052252616960999"/>
    <n v="1.1079329979288699"/>
    <n v="8.2659606998691897E-3"/>
    <n v="5.2866437866882898E-3"/>
    <n v="0.44735632183907997"/>
    <n v="0.69375760988871304"/>
    <s v="{EC11255E-1283-4994-89AE-376C709CBC76}"/>
    <n v="163201102"/>
    <s v="WEST POINT 1102"/>
    <s v="circuit_breaker"/>
    <n v="38.421187820645301"/>
    <n v="-120.54925151442499"/>
    <x v="875"/>
    <n v="343"/>
    <n v="479"/>
    <n v="50164.927526785199"/>
    <n v="28676.4885797469"/>
    <n v="21488.438947038201"/>
    <n v="28676.4885797469"/>
    <n v="21488.438947038201"/>
    <n v="0.96216916917726902"/>
    <n v="2.0633015938074001E-2"/>
    <n v="1.3231814897221199"/>
    <n v="11.950549450549399"/>
    <n v="34"/>
    <n v="1.5044048473761926"/>
    <n v="876"/>
    <n v="0"/>
    <n v="0"/>
    <n v="17.818738385285911"/>
    <n v="530"/>
    <n v="0"/>
  </r>
  <r>
    <s v="Central Valley"/>
    <x v="876"/>
    <n v="0"/>
    <n v="0"/>
    <n v="3"/>
    <n v="0.85385096000000005"/>
    <n v="2"/>
    <n v="2.5806721168919399E-5"/>
    <n v="394.98832702636702"/>
    <m/>
    <m/>
    <m/>
    <m/>
    <n v="18.537610769271801"/>
    <n v="372.48928070068303"/>
    <n v="1.6482300758361801"/>
    <n v="8.2504334671281102E-3"/>
    <n v="2.5806721168919399E-5"/>
    <n v="0"/>
    <n v="0"/>
    <s v="{6985CB9B-1F8C-4CB7-A5AE-AEFA2BA7C828}"/>
    <n v="254151101"/>
    <s v="AUBERRY 1101"/>
    <n v="49122"/>
    <n v="37.081148755847202"/>
    <n v="-119.487658551685"/>
    <x v="876"/>
    <n v="75"/>
    <n v="47"/>
    <n v="9022.3102416463498"/>
    <n v="6376.79424963577"/>
    <n v="2645.5159920105798"/>
    <n v="6376.79424963577"/>
    <n v="2645.5159920105798"/>
    <n v="5.1613442337838899E-5"/>
    <n v="5.1613442337838899E-5"/>
    <m/>
    <n v="1.5"/>
    <n v="2518"/>
    <n v="1.650086693425622E-2"/>
    <n v="877"/>
    <n v="0"/>
    <n v="0"/>
    <n v="3.962355019690428"/>
    <n v="2855"/>
    <n v="0"/>
  </r>
  <r>
    <s v="North Coast"/>
    <x v="877"/>
    <n v="333"/>
    <n v="508.16136541061701"/>
    <n v="581"/>
    <n v="656.45574999999997"/>
    <n v="88"/>
    <n v="1.17961680354545E-4"/>
    <n v="66.591754673192"/>
    <n v="12.6739664575978"/>
    <n v="263.65478235780699"/>
    <n v="3767.8305291680799"/>
    <n v="85.912389168110593"/>
    <n v="1.2298371094723499"/>
    <n v="50.0560113181444"/>
    <n v="1.18915930119427"/>
    <n v="8.2285350532031402E-3"/>
    <n v="7.7552778425957897E-4"/>
    <n v="0.57314974182444001"/>
    <n v="0.77409843053182903"/>
    <s v="{DDD005A1-4733-4F2A-A213-96BA207EE134}"/>
    <n v="42811113"/>
    <s v="MONTE RIO 1113"/>
    <n v="1991"/>
    <n v="38.544544216207001"/>
    <n v="-122.984897181618"/>
    <x v="877"/>
    <n v="57"/>
    <n v="43"/>
    <n v="15186.778116308"/>
    <n v="11352.119708320501"/>
    <n v="3834.6584079874601"/>
    <n v="11352.119708320501"/>
    <n v="3834.6584079874601"/>
    <n v="6.8246445014843005E-2"/>
    <n v="1.03806278711999E-2"/>
    <n v="1.5260101063381899"/>
    <n v="6.6022727272727204"/>
    <n v="515"/>
    <n v="0.72411108468187635"/>
    <n v="878"/>
    <n v="0"/>
    <n v="0"/>
    <n v="7.0538779752788177"/>
    <n v="1315"/>
    <n v="0"/>
  </r>
  <r>
    <s v="Central Valley"/>
    <x v="878"/>
    <n v="31"/>
    <n v="59.443300630959001"/>
    <n v="157"/>
    <n v="106.73492400000001"/>
    <n v="48"/>
    <n v="6.8032068933613702E-5"/>
    <n v="189.08736701728699"/>
    <n v="20.2625692068072"/>
    <n v="925.19223863275101"/>
    <n v="8833.4987632528591"/>
    <n v="503.175250933124"/>
    <n v="7.1840891966906604"/>
    <n v="418.18599120977598"/>
    <n v="1.4717459504803001"/>
    <n v="8.1941117261841393E-3"/>
    <n v="5.3913053306094605E-4"/>
    <n v="0.19745222929936301"/>
    <n v="0.55692455877651204"/>
    <s v="{D6398899-238B-49AC-A776-D1F3468DFF9B}"/>
    <n v="254452102"/>
    <s v="MARIPOSA 2102"/>
    <s v="circuit_breaker"/>
    <n v="37.504551523450701"/>
    <n v="-120.00779880133101"/>
    <x v="878"/>
    <n v="49"/>
    <n v="49"/>
    <n v="13162.5578906685"/>
    <n v="8571.1083963179008"/>
    <n v="4591.4494943506197"/>
    <n v="8453.5073705320592"/>
    <n v="4433.9535320658397"/>
    <n v="2.5878265586925402E-2"/>
    <n v="3.2655393088134501E-3"/>
    <n v="1.9175258268051301"/>
    <n v="3.2708333333333299"/>
    <n v="748"/>
    <n v="0.39331736285683871"/>
    <n v="879"/>
    <n v="0"/>
    <n v="0"/>
    <n v="5.2527643283348766"/>
    <n v="1052"/>
    <n v="0"/>
  </r>
  <r>
    <s v="Central Valley"/>
    <x v="879"/>
    <n v="62"/>
    <n v="104.042646879541"/>
    <n v="248"/>
    <n v="169.65056000000001"/>
    <n v="109"/>
    <n v="5.7854875962254201E-5"/>
    <n v="155.74033660890399"/>
    <n v="7.4422131622447898"/>
    <n v="266.84810774931799"/>
    <n v="1422.3299795232101"/>
    <n v="15.1650408017372"/>
    <n v="8.3531501545921092"/>
    <n v="335.47930151005397"/>
    <n v="1.32495737075805"/>
    <n v="8.1063256796403398E-3"/>
    <n v="1.84289985840162E-4"/>
    <n v="0.25"/>
    <n v="0.61327618262400196"/>
    <s v="{C597D1DF-05AF-4117-9139-6F79BFFC0A15}"/>
    <n v="163541101"/>
    <s v="OLETA 1101"/>
    <n v="13478"/>
    <n v="38.436424545220099"/>
    <n v="-120.83470286078"/>
    <x v="879"/>
    <n v="309"/>
    <n v="508"/>
    <n v="44804.994588982001"/>
    <n v="24622.6295982392"/>
    <n v="20182.364990742801"/>
    <n v="19228.151644743801"/>
    <n v="8262.8231016565096"/>
    <n v="2.0087608456577699E-2"/>
    <n v="6.3061814798856999E-3"/>
    <n v="1.67810720773454"/>
    <n v="2.2752293577981599"/>
    <n v="1468"/>
    <n v="0.88358949908079709"/>
    <n v="880"/>
    <n v="0"/>
    <n v="0"/>
    <n v="11.9478158156461"/>
    <n v="2833"/>
    <n v="0"/>
  </r>
  <r>
    <s v="North Coast"/>
    <x v="880"/>
    <n v="1"/>
    <n v="2.9828636728421598"/>
    <n v="1"/>
    <n v="2.9828636999999998"/>
    <n v="1"/>
    <n v="8.5186977230477997E-5"/>
    <n v="95.137724853452795"/>
    <m/>
    <m/>
    <m/>
    <m/>
    <n v="0.5"/>
    <n v="17.3856201171875"/>
    <n v="1.02433633804321"/>
    <n v="8.1044952008505703E-3"/>
    <n v="8.5186977230477997E-5"/>
    <n v="1"/>
    <n v="1.0000000027540901"/>
    <s v="{2B626DC9-13BD-4F58-BFDD-9C1FE143AC91}"/>
    <n v="43040401"/>
    <s v="GARCIA 0401"/>
    <n v="666"/>
    <n v="38.888730304190801"/>
    <n v="-123.550558959204"/>
    <x v="880"/>
    <n v="14"/>
    <n v="11"/>
    <n v="4207.34400976701"/>
    <n v="3911.2849914548901"/>
    <n v="296.05901831211901"/>
    <n v="3911.2849914548901"/>
    <n v="296.05901831211901"/>
    <n v="8.5186977230477997E-5"/>
    <n v="8.5186977230477997E-5"/>
    <n v="2.9828636728421598"/>
    <n v="1"/>
    <n v="1947"/>
    <n v="8.1044952008505703E-3"/>
    <n v="881"/>
    <n v="0"/>
    <n v="0"/>
    <n v="2.4303590664253165"/>
    <n v="623"/>
    <n v="0"/>
  </r>
  <r>
    <s v="North Valley"/>
    <x v="881"/>
    <n v="516"/>
    <n v="1184.5477220775299"/>
    <n v="903"/>
    <n v="1375.693"/>
    <n v="110"/>
    <n v="6.9253051895595307E-5"/>
    <n v="120.71876076666599"/>
    <n v="107.19207974736401"/>
    <n v="2281.3248157819799"/>
    <n v="52026.508748796397"/>
    <n v="7849.1617009497704"/>
    <n v="1.13083265729417"/>
    <n v="27.8572747464884"/>
    <n v="1.0666532483967801"/>
    <n v="8.1007573447097105E-3"/>
    <n v="3.9393384634876004E-3"/>
    <n v="0.57142857142857095"/>
    <n v="0.861055284837281"/>
    <s v="{458FC9CE-4CFA-459C-BFC4-3FAD1C0058BF}"/>
    <n v="103031102"/>
    <s v="ORO FINO 1102"/>
    <n v="2096"/>
    <n v="39.878897602571897"/>
    <n v="-121.61164587538499"/>
    <x v="881"/>
    <n v="191"/>
    <n v="177"/>
    <n v="33267.016093380102"/>
    <n v="22689.775880569599"/>
    <n v="10577.2402128105"/>
    <n v="22689.775880569599"/>
    <n v="10577.2402128105"/>
    <n v="0.43332723098363601"/>
    <n v="7.6178357085154797E-3"/>
    <n v="2.29563512030529"/>
    <n v="8.2090909090909001"/>
    <n v="61"/>
    <n v="0.89108330791806811"/>
    <n v="882"/>
    <n v="0"/>
    <n v="0"/>
    <n v="14.098768728685412"/>
    <n v="858"/>
    <n v="0"/>
  </r>
  <r>
    <s v="North Valley"/>
    <x v="882"/>
    <n v="31"/>
    <n v="71.119040303628907"/>
    <n v="72"/>
    <n v="84.65025"/>
    <n v="11"/>
    <n v="5.9769549393835902E-5"/>
    <n v="125.64966743867799"/>
    <n v="15.139974868856299"/>
    <n v="42.544900022447102"/>
    <n v="148.02707944065301"/>
    <n v="5.48257965111861"/>
    <n v="6.7212389165712496"/>
    <n v="57.249598020010303"/>
    <n v="1.05450523983348"/>
    <n v="7.9303678897176908E-3"/>
    <n v="7.2881056910938905E-4"/>
    <n v="0.43055555555555503"/>
    <n v="0.84015153569628898"/>
    <s v="{DC072A52-F5DE-4BA4-8BCD-F573BF64066B}"/>
    <n v="102911109"/>
    <s v="WYANDOTTE 1109"/>
    <n v="42650"/>
    <n v="39.480655067242303"/>
    <n v="-121.529603059743"/>
    <x v="882"/>
    <n v="78"/>
    <n v="140"/>
    <n v="11710.0918778293"/>
    <n v="4239.6112161942701"/>
    <n v="7470.4806616350397"/>
    <n v="1091.0210042083299"/>
    <n v="904.70315403443203"/>
    <n v="8.0169162602032797E-3"/>
    <n v="6.5746504333219404E-4"/>
    <n v="2.2941625904396399"/>
    <n v="6.5454545454545396"/>
    <n v="547"/>
    <n v="8.7234046786894601E-2"/>
    <n v="883"/>
    <n v="0"/>
    <n v="0"/>
    <n v="0.67792881240593417"/>
    <n v="1230"/>
    <n v="0"/>
  </r>
  <r>
    <s v="North Valley"/>
    <x v="883"/>
    <n v="651"/>
    <n v="936.75324838572897"/>
    <n v="2183"/>
    <n v="1660.7478000000001"/>
    <n v="282"/>
    <n v="8.2146139609271703E-5"/>
    <n v="108.36662518918"/>
    <n v="1.9035850628977999"/>
    <n v="197.598657026729"/>
    <n v="2319.5032520548102"/>
    <n v="13.3299935668008"/>
    <n v="2.6333082147299298"/>
    <n v="103.498398536575"/>
    <n v="1.2264796381301"/>
    <n v="7.8910669325221606E-3"/>
    <n v="1.1757773880813001E-4"/>
    <n v="0.29821346770499302"/>
    <n v="0.56405508822193895"/>
    <s v="{CA013557-36E2-4043-ADB2-0CAC45D0FC29}"/>
    <n v="103601101"/>
    <s v="WHITMORE 1101"/>
    <n v="1594"/>
    <n v="40.631340400954699"/>
    <n v="-121.90362462047101"/>
    <x v="883"/>
    <n v="192"/>
    <n v="145"/>
    <n v="49813.183410230202"/>
    <n v="39015.254327217997"/>
    <n v="10797.929083012201"/>
    <n v="39015.254327217997"/>
    <n v="10797.929083012201"/>
    <n v="3.3156922343892697E-2"/>
    <n v="2.3165211369814601E-2"/>
    <n v="1.4389450820057199"/>
    <n v="7.7411347517730498"/>
    <n v="1757"/>
    <n v="2.2252808749712494"/>
    <n v="884"/>
    <n v="0"/>
    <n v="0"/>
    <n v="24.242947596557773"/>
    <n v="2498"/>
    <n v="0"/>
  </r>
  <r>
    <s v="Central Coast"/>
    <x v="884"/>
    <n v="209"/>
    <n v="568.54408281584199"/>
    <n v="466"/>
    <n v="717.61450000000002"/>
    <n v="82"/>
    <n v="2.1701723847777098E-5"/>
    <n v="438.69255455855898"/>
    <n v="10.4828210208623"/>
    <n v="122.886676952708"/>
    <n v="630.57994709494506"/>
    <n v="20.522813352616101"/>
    <n v="10.4439887450099"/>
    <n v="186.14521426641599"/>
    <n v="1.18975285931331"/>
    <n v="7.8609343338692204E-3"/>
    <n v="9.7182657521170803E-5"/>
    <n v="0.44849785407725301"/>
    <n v="0.79226950022392395"/>
    <s v="{84A17C4B-1356-4E5D-9790-C7A137661BEE}"/>
    <n v="182631104"/>
    <s v="SAN LUIS OBISPO 1104"/>
    <s v="V40"/>
    <n v="35.219671816038399"/>
    <n v="-120.596704908433"/>
    <x v="884"/>
    <n v="259"/>
    <n v="186"/>
    <n v="51478.239259055699"/>
    <n v="37142.576470654203"/>
    <n v="14335.6627884015"/>
    <n v="22025.459864736498"/>
    <n v="8522.9958676368606"/>
    <n v="7.968977916736E-3"/>
    <n v="1.77954135551772E-3"/>
    <n v="2.7203066163437399"/>
    <n v="5.6829268292682897"/>
    <n v="1867"/>
    <n v="0.64459661537727608"/>
    <n v="885"/>
    <n v="0"/>
    <n v="0"/>
    <n v="13.685982021611183"/>
    <n v="2171"/>
    <n v="0"/>
  </r>
  <r>
    <s v="Sierra"/>
    <x v="885"/>
    <n v="191"/>
    <n v="328.08718549927602"/>
    <n v="585"/>
    <n v="495.94592"/>
    <n v="57"/>
    <n v="7.7038389574960998E-5"/>
    <n v="121.94987647190101"/>
    <n v="4.9883784483037203"/>
    <n v="46.481039782087898"/>
    <n v="228.73802749533201"/>
    <n v="4.2457972992161404"/>
    <n v="5.7985921191220902"/>
    <n v="54.351512548801502"/>
    <n v="1.28027480317835"/>
    <n v="7.8456747420363408E-3"/>
    <n v="1.9856274918663599E-4"/>
    <n v="0.326495726495726"/>
    <n v="0.66153822500013404"/>
    <s v="{919A8A04-B874-4A68-AF90-D4143250C76A}"/>
    <n v="152271101"/>
    <s v="WISE 1101"/>
    <s v="circuit_breaker"/>
    <n v="38.8896717713003"/>
    <n v="-121.09848816099699"/>
    <x v="885"/>
    <n v="214"/>
    <n v="282"/>
    <n v="26992.811481689499"/>
    <n v="14425.5549809406"/>
    <n v="12567.256500748899"/>
    <n v="6518.1917621294897"/>
    <n v="5647.7215432727198"/>
    <n v="1.13180767036382E-2"/>
    <n v="4.3911882057727702E-3"/>
    <n v="1.71773395549359"/>
    <n v="10.2631578947368"/>
    <n v="1419"/>
    <n v="0.44720346029607144"/>
    <n v="886"/>
    <n v="0"/>
    <n v="0"/>
    <n v="4.0502153334261628"/>
    <n v="1425"/>
    <n v="0"/>
  </r>
  <r>
    <s v="North Valley"/>
    <x v="886"/>
    <n v="241"/>
    <n v="341.81997834585798"/>
    <n v="836"/>
    <n v="632.58460000000002"/>
    <n v="137"/>
    <n v="2.4138854739388302E-5"/>
    <n v="327.778341029069"/>
    <n v="2.98233872450625"/>
    <n v="192.59657844793099"/>
    <n v="836.60835469244103"/>
    <n v="6.0677087300557"/>
    <n v="9.3609585428584605"/>
    <n v="218.83314817752199"/>
    <n v="1.1215845250735299"/>
    <n v="7.80692287421853E-3"/>
    <n v="4.7528707668953198E-5"/>
    <n v="0.28827751196172202"/>
    <n v="0.54035457264591102"/>
    <s v="{47AA609B-0BD3-40D9-878F-3D1F5D334A7D}"/>
    <n v="103721101"/>
    <s v="PIT NO 1 1101"/>
    <n v="1552"/>
    <n v="41.015165072405097"/>
    <n v="-121.468851926121"/>
    <x v="886"/>
    <n v="295"/>
    <n v="307"/>
    <n v="65193.778497266903"/>
    <n v="42573.1939109987"/>
    <n v="22620.584586268102"/>
    <n v="20793.587275103699"/>
    <n v="10045.368354586501"/>
    <n v="6.5114329506465998E-3"/>
    <n v="3.3070230992961998E-3"/>
    <n v="1.41834015911144"/>
    <n v="6.1021897810218899"/>
    <n v="2256"/>
    <n v="1.0695484337679386"/>
    <n v="887"/>
    <n v="0"/>
    <n v="0"/>
    <n v="12.920532118718461"/>
    <n v="447"/>
    <n v="0"/>
  </r>
  <r>
    <s v="Bay Area"/>
    <x v="887"/>
    <n v="682"/>
    <n v="1326.9592285859201"/>
    <n v="1676"/>
    <n v="1857.8264999999999"/>
    <n v="159"/>
    <n v="7.6929007172449004E-5"/>
    <n v="85.870416105031097"/>
    <n v="0.53781449038196205"/>
    <n v="77.212679731915998"/>
    <n v="759.23769589424796"/>
    <n v="2.56223432563357"/>
    <n v="0.51058886203119402"/>
    <n v="39.056079039399897"/>
    <n v="1.08194189101645"/>
    <n v="7.8005600044506202E-3"/>
    <n v="6.0694330624055903E-5"/>
    <n v="0.40692124105011901"/>
    <n v="0.71425356532642403"/>
    <s v="{0D5489FC-3A6E-4BAE-918E-36EE08559B7E}"/>
    <n v="42031125"/>
    <s v="ALTO 1125"/>
    <n v="902"/>
    <n v="37.889146195302402"/>
    <n v="-122.55530960421299"/>
    <x v="887"/>
    <n v="127"/>
    <n v="181"/>
    <n v="29378.8557996335"/>
    <n v="19412.999433220801"/>
    <n v="9965.8563664126395"/>
    <n v="19412.999433220801"/>
    <n v="9965.8563664126395"/>
    <n v="9.6503985692248904E-3"/>
    <n v="1.2231712140419401E-2"/>
    <n v="1.9456880184544401"/>
    <n v="10.540880503144599"/>
    <n v="2132"/>
    <n v="1.2402890407076486"/>
    <n v="888"/>
    <n v="0"/>
    <n v="0"/>
    <n v="12.062674870819842"/>
    <n v="2548"/>
    <n v="0"/>
  </r>
  <r>
    <s v="North Coast"/>
    <x v="888"/>
    <n v="724"/>
    <n v="972.03834741468495"/>
    <n v="1483"/>
    <n v="1400.5444"/>
    <n v="202"/>
    <n v="1.02255863494785E-4"/>
    <n v="68.192912833029993"/>
    <n v="14.4741494828542"/>
    <n v="468.39171247564099"/>
    <n v="8343.0251587749099"/>
    <n v="348.657309257647"/>
    <n v="1.35525279218275"/>
    <n v="44.253007389143903"/>
    <n v="1.12432094906816"/>
    <n v="7.7898770641309798E-3"/>
    <n v="8.7891840945516803E-4"/>
    <n v="0.48819959541469898"/>
    <n v="0.69404320498455496"/>
    <s v="{5426272A-AD0A-4461-A119-14316B37A620}"/>
    <n v="43071103"/>
    <s v="DUNBAR 1103"/>
    <n v="534"/>
    <n v="38.379162497912603"/>
    <n v="-122.519104238808"/>
    <x v="888"/>
    <n v="220"/>
    <n v="190"/>
    <n v="40640.680964271203"/>
    <n v="28145.852997997499"/>
    <n v="12494.8279662736"/>
    <n v="25938.987262086801"/>
    <n v="10873.619445791301"/>
    <n v="0.177541518709944"/>
    <n v="2.0655684425946601E-2"/>
    <n v="1.34259440250647"/>
    <n v="7.3415841584158397"/>
    <n v="458"/>
    <n v="1.5735551669544579"/>
    <n v="889"/>
    <n v="0"/>
    <n v="0"/>
    <n v="16.117734454030138"/>
    <n v="820"/>
    <n v="0"/>
  </r>
  <r>
    <s v="North Valley"/>
    <x v="889"/>
    <n v="1178"/>
    <n v="1783.1510988340799"/>
    <n v="5285"/>
    <n v="3420.7579999999998"/>
    <n v="593"/>
    <n v="7.3600413539483405E-5"/>
    <n v="100.059417375284"/>
    <n v="23.180159651355101"/>
    <n v="1092.7578545541201"/>
    <n v="14727.4331765895"/>
    <n v="1136.32653992664"/>
    <n v="3.16357130757702"/>
    <n v="81.735890578139305"/>
    <n v="1.1425666678414099"/>
    <n v="7.7896271986585899E-3"/>
    <n v="8.60332714310351E-4"/>
    <n v="0.222894985808893"/>
    <n v="0.52127366779784501"/>
    <s v="{F430F9BA-4822-49EF-972E-D271E55910BA}"/>
    <n v="103191101"/>
    <s v="BANGOR 1101"/>
    <n v="1804"/>
    <n v="39.3899841065126"/>
    <n v="-121.404288424966"/>
    <x v="889"/>
    <n v="522"/>
    <n v="481"/>
    <n v="97918.262708581795"/>
    <n v="69024.491107510097"/>
    <n v="28893.771601071399"/>
    <n v="69024.491107510097"/>
    <n v="28893.771601071399"/>
    <n v="0.51017729958603797"/>
    <n v="4.3645045228913597E-2"/>
    <n v="1.5137106102156901"/>
    <n v="8.9123102866779096"/>
    <n v="467"/>
    <n v="4.6192489288045442"/>
    <n v="890"/>
    <n v="0"/>
    <n v="0"/>
    <n v="42.889817063964657"/>
    <n v="553"/>
    <n v="0"/>
  </r>
  <r>
    <s v="North Coast"/>
    <x v="890"/>
    <n v="208"/>
    <n v="322.761386529932"/>
    <n v="340"/>
    <n v="378.15057000000002"/>
    <n v="35"/>
    <n v="6.7309448856958006E-5"/>
    <n v="164.68853516700599"/>
    <n v="16.312911124899902"/>
    <n v="479.238681368968"/>
    <n v="6503.8067841731399"/>
    <n v="390.42163957288"/>
    <n v="1.3256637066602699"/>
    <n v="139.296009291921"/>
    <n v="1.26637167930603"/>
    <n v="7.77177030183586E-3"/>
    <n v="4.6856137227692699E-4"/>
    <n v="0.61176470588235299"/>
    <n v="0.85352610560888398"/>
    <s v="{8A5CF734-63C5-45CD-9511-BDF8DA98EA25}"/>
    <n v="43311102"/>
    <s v="KONOCTI 1102"/>
    <n v="64464"/>
    <n v="38.944274085741696"/>
    <n v="-122.67515358912399"/>
    <x v="890"/>
    <n v="51"/>
    <n v="146"/>
    <n v="10663.834619278399"/>
    <n v="4327.7045317395896"/>
    <n v="6336.1300875387997"/>
    <n v="3132.1044572103401"/>
    <n v="3041.1003157515202"/>
    <n v="1.6399648029692401E-2"/>
    <n v="2.3558307099935298E-3"/>
    <n v="1.5517374352400499"/>
    <n v="9.71428571428571"/>
    <n v="831"/>
    <n v="0.27201196056425508"/>
    <n v="891"/>
    <n v="0"/>
    <n v="0"/>
    <n v="1.9461988786812463"/>
    <n v="1056"/>
    <n v="0"/>
  </r>
  <r>
    <s v="Bay Area"/>
    <x v="891"/>
    <n v="5"/>
    <n v="7.28259167094539"/>
    <n v="18"/>
    <n v="14.934169000000001"/>
    <n v="4"/>
    <n v="3.1032604056235801E-5"/>
    <n v="251.920067228075"/>
    <n v="5.3962322572866997E-2"/>
    <n v="2.5900134295225099"/>
    <n v="13.9515460332234"/>
    <n v="1.3803942431801801E-2"/>
    <n v="4.2992255687720098"/>
    <n v="252.76709747318199"/>
    <n v="1.2909292280675899"/>
    <n v="7.7681813393851197E-3"/>
    <n v="8.2224588062729203E-6"/>
    <n v="0.27777777777777701"/>
    <n v="0.48764626681679502"/>
    <s v="{EB7314AB-7754-4D90-B11B-A641443B251F}"/>
    <n v="43292102"/>
    <s v="PUEBLO 2102"/>
    <s v="circuit_breaker"/>
    <n v="38.345205608713002"/>
    <n v="-122.29974303946901"/>
    <x v="891"/>
    <n v="273"/>
    <n v="213"/>
    <n v="50327.469336723902"/>
    <n v="25233.7085706035"/>
    <n v="25093.760766120398"/>
    <n v="802.393492272152"/>
    <n v="26.088886174168898"/>
    <n v="3.2889835225091701E-5"/>
    <n v="1.2413041622494301E-4"/>
    <n v="1.45651833418907"/>
    <n v="4.5"/>
    <n v="2808"/>
    <n v="3.1072725357540479E-2"/>
    <n v="892"/>
    <n v="0"/>
    <n v="0"/>
    <n v="0.49858404668663936"/>
    <n v="2858"/>
    <n v="0"/>
  </r>
  <r>
    <s v="North Coast"/>
    <x v="892"/>
    <n v="1479"/>
    <n v="2350.0208432250101"/>
    <n v="2375"/>
    <n v="2802.5075999999999"/>
    <n v="183"/>
    <n v="2.7964769376255999E-4"/>
    <n v="28.927570278172599"/>
    <n v="2.7283040660098599"/>
    <n v="151.45989575262101"/>
    <n v="1274.27693756745"/>
    <n v="6.9155931264553203"/>
    <n v="0.60878599773660902"/>
    <n v="25.920723414861499"/>
    <n v="1.0914212497857001"/>
    <n v="7.7156288411248403E-3"/>
    <n v="5.2155579837595697E-4"/>
    <n v="0.62273684210526303"/>
    <n v="0.83854219334035496"/>
    <s v="{1339ADD4-8465-4C5F-ADF0-25D79054621F}"/>
    <n v="192221102"/>
    <s v="GARBERVILLE 1102"/>
    <n v="1510"/>
    <n v="40.122152189192498"/>
    <n v="-123.83524172198599"/>
    <x v="892"/>
    <n v="175"/>
    <n v="164"/>
    <n v="26458.8863554606"/>
    <n v="21228.5995871579"/>
    <n v="5230.2867683027398"/>
    <n v="21228.5995871579"/>
    <n v="5230.2867683027398"/>
    <n v="9.54447111028002E-2"/>
    <n v="5.11755279585486E-2"/>
    <n v="1.5889255194219101"/>
    <n v="12.978142076502699"/>
    <n v="774"/>
    <n v="1.4119600779258459"/>
    <n v="893"/>
    <n v="0"/>
    <n v="0"/>
    <n v="13.190836154071892"/>
    <n v="823"/>
    <n v="0"/>
  </r>
  <r>
    <s v="North Coast"/>
    <x v="893"/>
    <n v="127"/>
    <n v="173.32519066593801"/>
    <n v="328"/>
    <n v="286.36905000000002"/>
    <n v="24"/>
    <n v="1.0626598062420499E-4"/>
    <n v="70.573251918286005"/>
    <n v="3.0046424312517002"/>
    <n v="52.853077307343398"/>
    <n v="591.38129392862299"/>
    <n v="5.0929842228915696"/>
    <n v="2.7566371423502698"/>
    <n v="42.543537219365398"/>
    <n v="1.0557706654071799"/>
    <n v="7.7012472821418997E-3"/>
    <n v="2.23999046575329E-4"/>
    <n v="0.38719512195121902"/>
    <n v="0.60525113041179202"/>
    <s v="{E5FC257A-973F-414F-A273-EE859A543B23}"/>
    <n v="43071102"/>
    <s v="DUNBAR 1102"/>
    <n v="903030"/>
    <n v="38.382042025942198"/>
    <n v="-122.55493168378"/>
    <x v="893"/>
    <n v="25"/>
    <n v="28"/>
    <n v="4351.28674391613"/>
    <n v="2345.78293882151"/>
    <n v="2005.50380509461"/>
    <n v="2345.78293882151"/>
    <n v="2005.50380509461"/>
    <n v="5.3759771178079003E-3"/>
    <n v="2.55038353498093E-3"/>
    <n v="1.3647652808341599"/>
    <n v="13.6666666666666"/>
    <n v="1329"/>
    <n v="0.18482993477140558"/>
    <n v="894"/>
    <n v="0"/>
    <n v="0"/>
    <n v="1.4576014904784604"/>
    <n v="1294"/>
    <n v="0"/>
  </r>
  <r>
    <s v="North Coast"/>
    <x v="894"/>
    <n v="761"/>
    <n v="932.53748785622304"/>
    <n v="885"/>
    <n v="989.59984999999995"/>
    <n v="101"/>
    <n v="1.64992621810795E-4"/>
    <n v="45.130984635906998"/>
    <n v="4.9264060291360403"/>
    <n v="701.59836548242799"/>
    <n v="12718.827312564001"/>
    <n v="196.63851872269299"/>
    <n v="0.92951020871353596"/>
    <n v="71.699468400218706"/>
    <n v="1.22564181360867"/>
    <n v="7.69233797733751E-3"/>
    <n v="4.2804845608234999E-4"/>
    <n v="0.85988700564971698"/>
    <n v="0.94233794047494701"/>
    <s v="{24C71D6A-46DB-4BB7-8807-9800CAD347CE}"/>
    <n v="192461101"/>
    <s v="BRIDGEVILLE 1101"/>
    <n v="37484"/>
    <n v="40.4523086872167"/>
    <n v="-123.65386971359899"/>
    <x v="894"/>
    <n v="90"/>
    <n v="45"/>
    <n v="19197.407147659102"/>
    <n v="16191.137968777901"/>
    <n v="3006.2691788812099"/>
    <n v="12953.0865379142"/>
    <n v="2424.3050236850099"/>
    <n v="4.32328940643174E-2"/>
    <n v="1.6664254802890299E-2"/>
    <n v="1.2254106279319601"/>
    <n v="8.7623762376237604"/>
    <n v="896"/>
    <n v="0.77692613571108848"/>
    <n v="895"/>
    <n v="0"/>
    <n v="0"/>
    <n v="8.0486723351502842"/>
    <n v="972"/>
    <n v="0"/>
  </r>
  <r>
    <s v="Bay Area"/>
    <x v="895"/>
    <n v="193"/>
    <n v="347.43901717278999"/>
    <n v="342"/>
    <n v="438.23766999999998"/>
    <n v="17"/>
    <n v="1.5660508121500701E-4"/>
    <n v="49.024829829320701"/>
    <n v="6.5293224422882004"/>
    <n v="39.059086938698997"/>
    <n v="633.23494031694202"/>
    <n v="11.0986274484469"/>
    <n v="0.42347736996329799"/>
    <n v="7.4713691753499596"/>
    <n v="1.01392504046945"/>
    <n v="7.6587317636169902E-3"/>
    <n v="6.1348609371153105E-4"/>
    <n v="0.56432748538011701"/>
    <n v="0.79280956486579601"/>
    <s v="{4E7059E5-B496-4153-B6AF-F578ED348327}"/>
    <n v="43432104"/>
    <s v="SILVERADO 2104"/>
    <n v="645"/>
    <n v="38.537849558259197"/>
    <n v="-122.47051065612401"/>
    <x v="895"/>
    <n v="22"/>
    <n v="37"/>
    <n v="3337.00892649753"/>
    <n v="1626.8937788390199"/>
    <n v="1710.1151476585101"/>
    <n v="1626.8937788390199"/>
    <n v="1710.1151476585101"/>
    <n v="1.0429263593096001E-2"/>
    <n v="2.6622863806551301E-3"/>
    <n v="1.80020216151704"/>
    <n v="20.117647058823501"/>
    <n v="657"/>
    <n v="0.13019843998148883"/>
    <n v="896"/>
    <n v="0"/>
    <n v="0"/>
    <n v="1.0109046142509805"/>
    <n v="1287"/>
    <n v="0"/>
  </r>
  <r>
    <s v="Sierra"/>
    <x v="896"/>
    <n v="49"/>
    <n v="84.328771027101595"/>
    <n v="219"/>
    <n v="156.28809999999999"/>
    <n v="33"/>
    <n v="7.4878833291939205E-5"/>
    <n v="129.23836645263401"/>
    <n v="5.6328237334887099"/>
    <n v="18.219356052080698"/>
    <n v="43.387623755137099"/>
    <n v="0.599020460651566"/>
    <n v="5.8297800753039803"/>
    <n v="54.068590959816198"/>
    <n v="1.0576562014493001"/>
    <n v="7.6551401256286797E-3"/>
    <n v="2.2968714741485499E-4"/>
    <n v="0.22374429223744199"/>
    <n v="0.53957256106905604"/>
    <s v="{070E580D-ED42-47CA-BF5A-6C96D8E39FC5}"/>
    <n v="153132102"/>
    <s v="NARROWS 2102"/>
    <n v="76952"/>
    <n v="39.2530430160812"/>
    <n v="-121.19712482370799"/>
    <x v="896"/>
    <n v="350"/>
    <n v="206"/>
    <n v="28806.730492807001"/>
    <n v="18031.556556483301"/>
    <n v="10775.173936323699"/>
    <n v="3554.8483410567701"/>
    <n v="1998.5315862121299"/>
    <n v="7.5796758646902102E-3"/>
    <n v="2.47100149863399E-3"/>
    <n v="1.7209953270837"/>
    <n v="6.6363636363636296"/>
    <n v="1311"/>
    <n v="0.25261962414574646"/>
    <n v="897"/>
    <n v="0"/>
    <n v="0"/>
    <n v="2.2088796685307863"/>
    <n v="200"/>
    <n v="0"/>
  </r>
  <r>
    <s v="North Coast"/>
    <x v="897"/>
    <n v="314"/>
    <n v="577.56690813840703"/>
    <n v="831"/>
    <n v="754.26764000000003"/>
    <n v="133"/>
    <n v="4.6111540582490101E-5"/>
    <n v="122.125150538592"/>
    <n v="3.0332258517543398"/>
    <n v="12.428669849098499"/>
    <n v="81.777148757673103"/>
    <n v="1.09117931522112"/>
    <n v="3.2400793454477101"/>
    <n v="47.880039439943097"/>
    <n v="1.2774968398244699"/>
    <n v="7.6529795417339197E-3"/>
    <n v="8.9262296447217794E-5"/>
    <n v="0.377858002406738"/>
    <n v="0.76573205338824102"/>
    <s v="{3ED5FB3A-A2CD-4F13-ABBF-430305FFB318}"/>
    <n v="43191101"/>
    <s v="REDBUD 1101"/>
    <s v="circuit_breaker"/>
    <n v="39.0271400651134"/>
    <n v="-122.662929890238"/>
    <x v="897"/>
    <n v="413"/>
    <n v="1499"/>
    <n v="90748.6991625105"/>
    <n v="23104.280717150501"/>
    <n v="67644.418445359901"/>
    <n v="15284.1768825941"/>
    <n v="34165.9766486964"/>
    <n v="1.1871885427479901E-2"/>
    <n v="6.13283489747118E-3"/>
    <n v="1.8393850577656301"/>
    <n v="6.2481203007518697"/>
    <n v="1915"/>
    <n v="1.0178462790506113"/>
    <n v="898"/>
    <n v="0"/>
    <n v="0"/>
    <n v="9.4971442737143779"/>
    <n v="735"/>
    <n v="0"/>
  </r>
  <r>
    <s v="Central Coast"/>
    <x v="898"/>
    <n v="15"/>
    <n v="25.328338302411201"/>
    <n v="55"/>
    <n v="47.662604999999999"/>
    <n v="8"/>
    <n v="3.2505892477274702E-5"/>
    <n v="226.91889743600001"/>
    <n v="0.79918849468231201"/>
    <n v="8.8751335144042898"/>
    <n v="28.4148349761962"/>
    <n v="0.52552729845046997"/>
    <n v="14.3420909568667"/>
    <n v="570.77329492568902"/>
    <n v="1.30420354008674"/>
    <n v="7.6224437707197801E-3"/>
    <n v="2.8890216981380901E-5"/>
    <n v="0.27272727272727199"/>
    <n v="0.53140901867653201"/>
    <s v="{9CF012F9-04AA-46D1-BCF0-338A1EC7E054}"/>
    <n v="83182101"/>
    <s v="LLAGAS 2101"/>
    <n v="4523"/>
    <n v="37.019340563891703"/>
    <n v="-121.52042078512299"/>
    <x v="898"/>
    <n v="44"/>
    <n v="52"/>
    <n v="8826.1168521268792"/>
    <n v="4420.7891694432801"/>
    <n v="4405.32768268359"/>
    <n v="1169.9655231203899"/>
    <n v="1078.78833027469"/>
    <n v="2.3112173585104699E-4"/>
    <n v="2.6004713981819799E-4"/>
    <n v="1.68855588682741"/>
    <n v="6.875"/>
    <n v="2477"/>
    <n v="6.0979550165758241E-2"/>
    <n v="899"/>
    <n v="0"/>
    <n v="0"/>
    <n v="0.72698264706683979"/>
    <n v="1815"/>
    <n v="0"/>
  </r>
  <r>
    <s v="North Coast"/>
    <x v="899"/>
    <n v="1587"/>
    <n v="2452.3318986678701"/>
    <n v="2403"/>
    <n v="2844.7750000000001"/>
    <n v="213"/>
    <n v="1.9809821247357599E-4"/>
    <n v="39.126671190837499"/>
    <n v="1.33648983019064"/>
    <n v="75.709958426038796"/>
    <n v="594.20451409680595"/>
    <n v="1.46635325636402"/>
    <n v="0.218070962217074"/>
    <n v="16.7400993974682"/>
    <n v="1.0512692698850299"/>
    <n v="7.6073141423315897E-3"/>
    <n v="2.3632894045798301E-4"/>
    <n v="0.66042446941323296"/>
    <n v="0.86204778334041499"/>
    <s v="{BA71994D-6A0B-4F0B-9E44-79C1DD5F42DD}"/>
    <n v="192221101"/>
    <s v="GARBERVILLE 1101"/>
    <n v="97300"/>
    <n v="39.972338856888797"/>
    <n v="-123.80083933752501"/>
    <x v="899"/>
    <n v="134"/>
    <n v="100"/>
    <n v="27385.850851496401"/>
    <n v="22729.209842803299"/>
    <n v="4656.64100869301"/>
    <n v="22729.209842803299"/>
    <n v="4656.64100869301"/>
    <n v="5.03380643175503E-2"/>
    <n v="4.2194919256871799E-2"/>
    <n v="1.54526269607301"/>
    <n v="11.281690140845001"/>
    <n v="1292"/>
    <n v="1.6203579123166285"/>
    <n v="900"/>
    <n v="0"/>
    <n v="0"/>
    <n v="14.123271849232529"/>
    <n v="1983"/>
    <n v="0"/>
  </r>
  <r>
    <s v="North Coast"/>
    <x v="900"/>
    <n v="7"/>
    <n v="12.7970230872568"/>
    <n v="11"/>
    <n v="14.523419000000001"/>
    <n v="5"/>
    <n v="6.8255105725256704E-5"/>
    <n v="105.47394035046599"/>
    <n v="30.1721496582031"/>
    <n v="657.01745605468705"/>
    <n v="3567.2872721354101"/>
    <n v="163.75711568196601"/>
    <n v="2.8349557876586902"/>
    <n v="117.131459547579"/>
    <n v="1.16946902275085"/>
    <n v="7.5719325871573999E-3"/>
    <n v="1.04320872851531E-3"/>
    <n v="0.63636363636363602"/>
    <n v="0.88113017687238304"/>
    <s v="{92C865B2-0C37-47A7-A1CF-103D45B5F3C3}"/>
    <n v="43381101"/>
    <s v="POINT ARENA 1101"/>
    <n v="37426"/>
    <n v="38.912046395005099"/>
    <n v="-123.680711339043"/>
    <x v="900"/>
    <n v="136"/>
    <n v="309"/>
    <n v="19677.2580282911"/>
    <n v="8133.5264243366801"/>
    <n v="11543.7316039545"/>
    <n v="776.12600073732096"/>
    <n v="285.604601105055"/>
    <n v="5.2160436425765502E-3"/>
    <n v="3.4127552862628298E-4"/>
    <n v="1.8281461553224001"/>
    <n v="2.2000000000000002"/>
    <n v="387"/>
    <n v="3.7859662935786999E-2"/>
    <n v="901"/>
    <n v="0"/>
    <n v="0"/>
    <n v="0.48226218920414987"/>
    <n v="795"/>
    <n v="0"/>
  </r>
  <r>
    <s v="North Coast"/>
    <x v="901"/>
    <n v="70"/>
    <n v="107.404260242257"/>
    <n v="95"/>
    <n v="122.06229999999999"/>
    <n v="26"/>
    <n v="9.0876984848784097E-5"/>
    <n v="91.236491348021303"/>
    <n v="4.4556104647261696"/>
    <n v="527.14762611687104"/>
    <n v="3276.14892954485"/>
    <n v="33.146023946149"/>
    <n v="1.6197243016929599"/>
    <n v="154.29263914218799"/>
    <n v="1.17231109967598"/>
    <n v="7.5562012936027196E-3"/>
    <n v="2.4782246278986202E-4"/>
    <n v="0.73684210526315697"/>
    <n v="0.87991344422434603"/>
    <s v="{4BB38AE8-B760-4E43-B459-E75BDA0EF348}"/>
    <n v="43161101"/>
    <s v="SALMON CREEK 1101"/>
    <n v="194"/>
    <n v="38.348744569507701"/>
    <n v="-123.061267937642"/>
    <x v="901"/>
    <n v="110"/>
    <n v="203"/>
    <n v="21877.057308603398"/>
    <n v="13583.004866232601"/>
    <n v="8294.0524423707502"/>
    <n v="7700.4517720539297"/>
    <n v="5551.2443206710795"/>
    <n v="6.4433840325364101E-3"/>
    <n v="2.3628016060683798E-3"/>
    <n v="1.5343465748893801"/>
    <n v="3.6538461538461502"/>
    <n v="1257"/>
    <n v="0.19646123363367071"/>
    <n v="902"/>
    <n v="0"/>
    <n v="0"/>
    <n v="4.7848374180529225"/>
    <n v="2604"/>
    <n v="0"/>
  </r>
  <r>
    <s v="Central Valley"/>
    <x v="902"/>
    <n v="217"/>
    <n v="296.12174179687901"/>
    <n v="504"/>
    <n v="441.65050000000002"/>
    <n v="59"/>
    <n v="7.2139400845887795E-5"/>
    <n v="105.379943710307"/>
    <n v="73.503240585327106"/>
    <n v="2192.8742016207698"/>
    <n v="32694.195328251"/>
    <n v="3558.3019871865499"/>
    <n v="4.7222888540413397"/>
    <n v="153.100775702525"/>
    <n v="1.4719513917373399"/>
    <n v="7.5412772913447303E-3"/>
    <n v="2.6729723566997999E-3"/>
    <n v="0.43055555555555503"/>
    <n v="0.67048884419878196"/>
    <s v="{CA439F72-C503-4E1D-A7E3-1CE4E62334DD}"/>
    <n v="163201102"/>
    <s v="WEST POINT 1102"/>
    <n v="1369"/>
    <n v="38.405844619106098"/>
    <n v="-120.53591514452199"/>
    <x v="902"/>
    <n v="91"/>
    <n v="81"/>
    <n v="26175.615188125499"/>
    <n v="17175.833781921501"/>
    <n v="8999.7814062040106"/>
    <n v="15950.4181956794"/>
    <n v="8642.9879069075796"/>
    <n v="0.15770536904528801"/>
    <n v="4.2562246499073799E-3"/>
    <n v="1.3646163216445999"/>
    <n v="8.5423728813559308"/>
    <n v="119"/>
    <n v="0.4449353601893391"/>
    <n v="903"/>
    <n v="0"/>
    <n v="0"/>
    <n v="9.9111273046675041"/>
    <n v="2624"/>
    <n v="0"/>
  </r>
  <r>
    <s v="Central Valley"/>
    <x v="903"/>
    <n v="1"/>
    <n v="2.8531581031000499"/>
    <n v="35"/>
    <n v="18.348177"/>
    <n v="1"/>
    <n v="5.8341233852843204E-6"/>
    <n v="1290.4874989054499"/>
    <m/>
    <m/>
    <m/>
    <m/>
    <n v="8.21681404113769"/>
    <n v="2561.05786132812"/>
    <n v="1.94247782230377"/>
    <n v="7.5288632957814204E-3"/>
    <n v="5.8341233852843204E-6"/>
    <n v="2.8571428571428501E-2"/>
    <n v="0.15550090398161101"/>
    <s v="{391E65C1-AEAE-49D7-9726-5DDBC48D6DA9}"/>
    <n v="252931103"/>
    <s v="TEJON 1103"/>
    <n v="2280"/>
    <n v="35.016242758063697"/>
    <n v="-118.870893494467"/>
    <x v="903"/>
    <n v="164"/>
    <n v="86"/>
    <n v="46226.605405397"/>
    <n v="44165.069523776401"/>
    <n v="2061.5358816205799"/>
    <n v="2624.0904066831499"/>
    <n v="90.714176231796699"/>
    <n v="5.8341233852843204E-6"/>
    <n v="5.8341233852843204E-6"/>
    <n v="2.8531581031000499"/>
    <n v="35"/>
    <n v="2839"/>
    <n v="7.5288632957814204E-3"/>
    <n v="904"/>
    <n v="0"/>
    <n v="0"/>
    <n v="1.6305336800911157"/>
    <n v="227"/>
    <n v="0"/>
  </r>
  <r>
    <s v="North Coast"/>
    <x v="904"/>
    <n v="101"/>
    <n v="172.52927875430899"/>
    <n v="251"/>
    <n v="227.1447"/>
    <n v="70"/>
    <n v="5.81387108728189E-5"/>
    <n v="134.229590740558"/>
    <n v="19.587807950949301"/>
    <n v="1482.38092990685"/>
    <n v="19548.332063437301"/>
    <n v="1201.6536718186801"/>
    <n v="7.7180967045867499"/>
    <n v="412.30846677990399"/>
    <n v="1.4413400786263599"/>
    <n v="7.5117604732394903E-3"/>
    <n v="4.7447687303870398E-4"/>
    <n v="0.40239043824701098"/>
    <n v="0.75955670301984701"/>
    <s v="{3492968E-3545-4212-B771-A444F5766479}"/>
    <n v="43191101"/>
    <s v="REDBUD 1101"/>
    <n v="708166"/>
    <n v="39.023059420520099"/>
    <n v="-122.67798988775699"/>
    <x v="904"/>
    <n v="208"/>
    <n v="159"/>
    <n v="61014.398210641397"/>
    <n v="32947.3957982262"/>
    <n v="28067.002412415099"/>
    <n v="13686.258829586999"/>
    <n v="11445.854462302799"/>
    <n v="3.32133811127093E-2"/>
    <n v="4.0697097610973201E-3"/>
    <n v="1.70821068073573"/>
    <n v="3.5857142857142801"/>
    <n v="818"/>
    <n v="0.52582323312676427"/>
    <n v="905"/>
    <n v="0"/>
    <n v="0"/>
    <n v="8.5042443351993029"/>
    <n v="1010"/>
    <n v="0"/>
  </r>
  <r>
    <s v="North Coast"/>
    <x v="905"/>
    <n v="236"/>
    <n v="371.25999748700502"/>
    <n v="469"/>
    <n v="497.58368000000002"/>
    <n v="46"/>
    <n v="8.3976888993714496E-5"/>
    <n v="81.735768853379099"/>
    <n v="10.370869247188001"/>
    <n v="113.761902572477"/>
    <n v="1340.85629935825"/>
    <n v="34.134308798782001"/>
    <n v="0.78025200784854198"/>
    <n v="29.9854029792806"/>
    <n v="1.25456908474797"/>
    <n v="7.4706265857555996E-3"/>
    <n v="4.1074302520843498E-4"/>
    <n v="0.50319829424307005"/>
    <n v="0.746125753329548"/>
    <s v="{AC5E1196-E1A0-4AEB-87C6-E671E2DDECCF}"/>
    <n v="42811113"/>
    <s v="MONTE RIO 1113"/>
    <n v="1137"/>
    <n v="38.527674259604296"/>
    <n v="-122.99993310316199"/>
    <x v="905"/>
    <n v="36"/>
    <n v="38"/>
    <n v="8876.2051024922494"/>
    <n v="4563.9223399460798"/>
    <n v="4312.2827625461696"/>
    <n v="4563.9223399460798"/>
    <n v="4312.2827625461696"/>
    <n v="1.8894179159588E-2"/>
    <n v="3.8629368937108601E-3"/>
    <n v="1.5731355825720501"/>
    <n v="10.195652173913"/>
    <n v="926"/>
    <n v="0.34364882294475757"/>
    <n v="906"/>
    <n v="0"/>
    <n v="0"/>
    <n v="2.8358889882946356"/>
    <n v="358"/>
    <n v="0"/>
  </r>
  <r>
    <s v="Sierra"/>
    <x v="906"/>
    <n v="605"/>
    <n v="774.24215113758805"/>
    <n v="1324"/>
    <n v="1133.1188"/>
    <n v="157"/>
    <n v="1.2324018311478399E-4"/>
    <n v="58.830151962568799"/>
    <n v="146.45160252246399"/>
    <n v="4185.3082987049302"/>
    <n v="73627.301819036802"/>
    <n v="16465.102909511999"/>
    <n v="1.274209448083"/>
    <n v="27.799575740554499"/>
    <n v="1.06253875213064"/>
    <n v="7.4490983553879798E-3"/>
    <n v="8.2237021906272096E-3"/>
    <n v="0.45694864048338302"/>
    <n v="0.683284196343803"/>
    <s v="{1FCD571D-957E-4FF9-863E-0126FD4A401D}"/>
    <n v="153662102"/>
    <s v="APPLE HILL 2102"/>
    <n v="97982"/>
    <n v="38.621584652600703"/>
    <n v="-120.58665824481299"/>
    <x v="906"/>
    <n v="150"/>
    <n v="125"/>
    <n v="25339.786150968801"/>
    <n v="15759.357384244"/>
    <n v="9580.4287667247409"/>
    <n v="15759.357384244"/>
    <n v="9580.4287667247409"/>
    <n v="1.2911212439284701"/>
    <n v="1.9348708749021101E-2"/>
    <n v="1.2797390927893999"/>
    <n v="8.4331210191082793"/>
    <n v="16"/>
    <n v="1.1695084417959127"/>
    <n v="907"/>
    <n v="0"/>
    <n v="0"/>
    <n v="9.7924076572050787"/>
    <n v="375"/>
    <n v="0"/>
  </r>
  <r>
    <s v="Central Coast"/>
    <x v="907"/>
    <n v="73"/>
    <n v="176.06242630238"/>
    <n v="656"/>
    <n v="560.77155000000005"/>
    <n v="115"/>
    <n v="1.4959304861923001E-5"/>
    <n v="470.479876888381"/>
    <n v="25.436559820233899"/>
    <n v="108.38092185734401"/>
    <n v="571.70513241578897"/>
    <n v="69.494979453139905"/>
    <n v="13.660638674648199"/>
    <n v="175.582148642097"/>
    <n v="1.12781839267067"/>
    <n v="7.4226220579326303E-3"/>
    <n v="1.94118047509364E-4"/>
    <n v="0.11128048780487799"/>
    <n v="0.31396462203446202"/>
    <s v="{9476F86E-2EE0-4DDC-B659-7AD569267F21}"/>
    <n v="182821101"/>
    <s v="MESA 1101"/>
    <s v="M86"/>
    <n v="35.049216304745599"/>
    <n v="-120.48271294424799"/>
    <x v="907"/>
    <n v="327"/>
    <n v="324"/>
    <n v="55844.297291115101"/>
    <n v="33506.260987880698"/>
    <n v="22338.036303234399"/>
    <n v="18124.149703986601"/>
    <n v="16040.2239543338"/>
    <n v="2.23235754635768E-2"/>
    <n v="1.7203200591211401E-3"/>
    <n v="2.4118140589367201"/>
    <n v="5.7043478260869502"/>
    <n v="1431"/>
    <n v="0.85360153666225247"/>
    <n v="908"/>
    <n v="0"/>
    <n v="0"/>
    <n v="11.261821025715859"/>
    <n v="2081"/>
    <n v="0"/>
  </r>
  <r>
    <s v="North Coast"/>
    <x v="908"/>
    <n v="3281"/>
    <n v="4349.8387597118799"/>
    <n v="4094"/>
    <n v="4794.9477999999999"/>
    <n v="361"/>
    <n v="1.3725249571058999E-4"/>
    <n v="51.4511956399935"/>
    <n v="62.035475751613703"/>
    <n v="3663.1801880334801"/>
    <n v="81058.297071873007"/>
    <n v="8347.98574694323"/>
    <n v="3.0339768457164098"/>
    <n v="72.124860326295206"/>
    <n v="1.15403377976774"/>
    <n v="7.4151088679271504E-3"/>
    <n v="4.2437780515304302E-3"/>
    <n v="0.80141670737664805"/>
    <n v="0.90717125252683795"/>
    <s v="{7E4735B5-33E8-4CD6-9F8D-A9385ABC1901}"/>
    <n v="42661103"/>
    <s v="WILLITS 1103"/>
    <n v="968"/>
    <n v="39.406012080888203"/>
    <n v="-123.325051241252"/>
    <x v="908"/>
    <n v="439"/>
    <n v="457"/>
    <n v="81519.992213504505"/>
    <n v="44486.494995704401"/>
    <n v="37033.497217800003"/>
    <n v="42022.090360873699"/>
    <n v="33917.905927039799"/>
    <n v="1.5320038766024799"/>
    <n v="4.9548150951522901E-2"/>
    <n v="1.32576615657174"/>
    <n v="11.340720221606601"/>
    <n v="54"/>
    <n v="2.6768543013217014"/>
    <n v="909"/>
    <n v="0"/>
    <n v="0"/>
    <n v="26.111308309626452"/>
    <n v="519"/>
    <n v="0"/>
  </r>
  <r>
    <s v="Sierra"/>
    <x v="909"/>
    <n v="481"/>
    <n v="726.785414070456"/>
    <n v="947"/>
    <n v="966.76025000000004"/>
    <n v="126"/>
    <n v="1.0149806098885901E-4"/>
    <n v="70.288649097162207"/>
    <n v="36.363644139207501"/>
    <n v="2065.6827734665098"/>
    <n v="42718.643056693603"/>
    <n v="3167.3121035153399"/>
    <n v="2.6786416798150001"/>
    <n v="41.8193163265001"/>
    <n v="1.12029427952236"/>
    <n v="7.4109211464212796E-3"/>
    <n v="1.9037902524042501E-3"/>
    <n v="0.50791974656810901"/>
    <n v="0.75177419751571095"/>
    <s v="{17868210-FE0A-4C1E-968A-924A3CB32589}"/>
    <n v="152201101"/>
    <s v="PIKE CITY 1101"/>
    <n v="1730"/>
    <n v="39.452033907034398"/>
    <n v="-121.054081925972"/>
    <x v="909"/>
    <n v="112"/>
    <n v="108"/>
    <n v="19126.934321073601"/>
    <n v="13838.642689635"/>
    <n v="5288.2916314385802"/>
    <n v="13838.642689635"/>
    <n v="5288.2916314385802"/>
    <n v="0.23987757180293501"/>
    <n v="1.27887556845962E-2"/>
    <n v="1.51098838684086"/>
    <n v="7.5158730158730096"/>
    <n v="185"/>
    <n v="0.93377606444908123"/>
    <n v="910"/>
    <n v="0"/>
    <n v="0"/>
    <n v="8.5989312467011896"/>
    <n v="332"/>
    <n v="0"/>
  </r>
  <r>
    <s v="North Coast"/>
    <x v="910"/>
    <n v="3515"/>
    <n v="6294.5558243078503"/>
    <n v="4191"/>
    <n v="6625.4315999999999"/>
    <n v="259"/>
    <n v="2.5643901168771001E-4"/>
    <n v="30.442066957697602"/>
    <n v="1.5302466764667999"/>
    <n v="93.763883557237094"/>
    <n v="1062.88236254699"/>
    <n v="2.7754624350947301"/>
    <n v="0.33026959003815998"/>
    <n v="13.3550928045769"/>
    <n v="1.0346636146191901"/>
    <n v="7.3881255839786403E-3"/>
    <n v="3.2971392461142299E-4"/>
    <n v="0.83870198043426303"/>
    <n v="0.95005973432910695"/>
    <s v="{0A529EA6-6476-4FE6-9A4C-9E2DBC5F560C}"/>
    <n v="192221102"/>
    <s v="GARBERVILLE 1102"/>
    <n v="6084"/>
    <n v="40.062055531717199"/>
    <n v="-123.961898792174"/>
    <x v="910"/>
    <n v="165"/>
    <n v="163"/>
    <n v="32920.424826041097"/>
    <n v="24635.3619596358"/>
    <n v="8285.0628664053202"/>
    <n v="24635.3619596358"/>
    <n v="8285.0628664053202"/>
    <n v="8.5395906474358796E-2"/>
    <n v="6.6417704027116997E-2"/>
    <n v="1.79076979354419"/>
    <n v="16.181467181467099"/>
    <n v="1056"/>
    <n v="1.9135245262504679"/>
    <n v="911"/>
    <n v="0"/>
    <n v="0"/>
    <n v="15.307699496220858"/>
    <n v="13"/>
    <n v="0"/>
  </r>
  <r>
    <s v="North Valley"/>
    <x v="911"/>
    <n v="150"/>
    <n v="202.47071936342601"/>
    <n v="181"/>
    <n v="216.9177"/>
    <n v="28"/>
    <n v="1.2990658459394901E-4"/>
    <n v="55.569891452181999"/>
    <n v="2.28451721931593"/>
    <n v="3690.43002660708"/>
    <n v="96416.170179175999"/>
    <n v="287.77036224983402"/>
    <n v="3.9981037378311102E-2"/>
    <n v="121.73393535613999"/>
    <n v="1.3638590361390699"/>
    <n v="7.3854771455448302E-3"/>
    <n v="1.8792526290030599E-4"/>
    <n v="0.82872928176795502"/>
    <n v="0.93339881843729799"/>
    <s v="{E4590054-53CD-4399-A96C-42C934E0E3BE}"/>
    <n v="103501101"/>
    <s v="PIT NO 7 1101"/>
    <s v="circuit_breaker"/>
    <n v="40.848497547725998"/>
    <n v="-121.99108471900099"/>
    <x v="911"/>
    <n v="4"/>
    <n v="2"/>
    <n v="4407.9495343242397"/>
    <n v="4357.8456708920903"/>
    <n v="50.103863432154903"/>
    <n v="4357.8456708920903"/>
    <n v="50.103863432154903"/>
    <n v="5.2619073612085697E-3"/>
    <n v="3.63738436863059E-3"/>
    <n v="1.3498047957561701"/>
    <n v="6.46428571428571"/>
    <n v="1456"/>
    <n v="0.20679336007525526"/>
    <n v="912"/>
    <n v="0"/>
    <n v="0"/>
    <n v="2.7078389223678889"/>
    <n v="220"/>
    <n v="0"/>
  </r>
  <r>
    <s v="North Valley"/>
    <x v="912"/>
    <n v="575"/>
    <n v="862.20231019736605"/>
    <n v="944"/>
    <n v="1055.3982000000001"/>
    <n v="104"/>
    <n v="1.35307490504251E-4"/>
    <n v="149.67457096139901"/>
    <n v="12.924174048764501"/>
    <n v="275.16307182033898"/>
    <n v="1474.81677193268"/>
    <n v="47.512444783059003"/>
    <n v="3.8620235047643399"/>
    <n v="51.978031248297498"/>
    <n v="1.0645847503955499"/>
    <n v="7.3765297375540202E-3"/>
    <n v="8.1026348839234705E-4"/>
    <n v="0.60911016949152497"/>
    <n v="0.81694503138473396"/>
    <s v="{916B572F-25AB-43E4-8DCE-50B2436F4EE2}"/>
    <n v="102831103"/>
    <s v="PARADISE 1103"/>
    <s v="circuit_breaker"/>
    <n v="39.760712711962199"/>
    <n v="-121.619015177994"/>
    <x v="912"/>
    <n v="816"/>
    <n v="481"/>
    <n v="87190.215847559695"/>
    <n v="59708.377365436601"/>
    <n v="27481.838482122999"/>
    <n v="53143.293097616603"/>
    <n v="26499.511219599"/>
    <n v="8.4267402792803994E-2"/>
    <n v="1.40719790124421E-2"/>
    <n v="1.49948227860411"/>
    <n v="9.0769230769230695"/>
    <n v="494"/>
    <n v="0.76715909270561811"/>
    <n v="913"/>
    <n v="0"/>
    <n v="0"/>
    <n v="33.021701175359127"/>
    <n v="342"/>
    <n v="0"/>
  </r>
  <r>
    <s v="Sierra"/>
    <x v="913"/>
    <n v="641"/>
    <n v="847.58310556807396"/>
    <n v="1179"/>
    <n v="1107.9196999999999"/>
    <n v="125"/>
    <n v="9.6738775027915795E-5"/>
    <n v="77.1142462621889"/>
    <n v="53.482048046716898"/>
    <n v="1508.0026308838201"/>
    <n v="24685.696775189099"/>
    <n v="3833.31046609743"/>
    <n v="1.4212743205353899"/>
    <n v="30.830543332695999"/>
    <n v="1.1049380531310999"/>
    <n v="7.3643124271944903E-3"/>
    <n v="2.8465019378700099E-3"/>
    <n v="0.54368108566581796"/>
    <n v="0.76502216054265504"/>
    <s v="{EFF2FC24-77B3-4DE1-917B-4B897E42E100}"/>
    <n v="152471101"/>
    <s v="COLUMBIA HILL 1101"/>
    <n v="2212"/>
    <n v="39.3843885375613"/>
    <n v="-121.031758849314"/>
    <x v="913"/>
    <n v="87"/>
    <n v="90"/>
    <n v="22611.025914161401"/>
    <n v="14778.7102406582"/>
    <n v="7832.3156735031798"/>
    <n v="14778.7102406582"/>
    <n v="7832.3156735031798"/>
    <n v="0.35581274223375198"/>
    <n v="1.20923468784894E-2"/>
    <n v="1.32228253598763"/>
    <n v="9.4320000000000004"/>
    <n v="110"/>
    <n v="0.9205390533993113"/>
    <n v="914"/>
    <n v="0"/>
    <n v="0"/>
    <n v="9.1830619609480273"/>
    <n v="936"/>
    <n v="0"/>
  </r>
  <r>
    <s v="Central Valley"/>
    <x v="914"/>
    <n v="4"/>
    <n v="7.6301703500340299"/>
    <n v="10"/>
    <n v="9.8433550000000007"/>
    <n v="5"/>
    <n v="3.09847213429748E-5"/>
    <n v="248.06726379394499"/>
    <n v="13.237819671630801"/>
    <n v="2853.3251953125"/>
    <n v="10111.328125"/>
    <n v="134.681640625"/>
    <n v="8.9336284637451104"/>
    <n v="2308.2646728515601"/>
    <n v="1.7893805265426601"/>
    <n v="7.3597245075545104E-3"/>
    <n v="5.9252956816635499E-5"/>
    <n v="0.4"/>
    <n v="0.77515950724218696"/>
    <s v="{1B9CB438-3D64-400D-8827-441645AF1444}"/>
    <n v="252341104"/>
    <s v="REEDLEY 1104"/>
    <n v="274990"/>
    <n v="36.6029747913934"/>
    <n v="-119.321444274451"/>
    <x v="914"/>
    <n v="528"/>
    <n v="711"/>
    <n v="94819.4526001208"/>
    <n v="66865.8981993505"/>
    <n v="27953.554400770401"/>
    <n v="2623.00006533438"/>
    <n v="117.137905233072"/>
    <n v="2.9626478408317699E-4"/>
    <n v="1.5492360671487401E-4"/>
    <n v="1.9075425875084999"/>
    <n v="2"/>
    <n v="2149"/>
    <n v="3.6798622537772552E-2"/>
    <n v="915"/>
    <n v="0"/>
    <n v="0"/>
    <n v="1.6298561735968891"/>
    <n v="1526"/>
    <n v="0"/>
  </r>
  <r>
    <s v="Bay Area"/>
    <x v="915"/>
    <n v="11"/>
    <n v="13.6357206467769"/>
    <n v="50"/>
    <n v="31.035173"/>
    <n v="8"/>
    <n v="6.0879208831465803E-5"/>
    <n v="133.89792630892799"/>
    <n v="0.49590536952018699"/>
    <n v="44.9000244140625"/>
    <n v="146.12708759307799"/>
    <n v="0.128400273621082"/>
    <n v="11.5868361964821"/>
    <n v="116.92760169506001"/>
    <n v="1.2309181690216"/>
    <n v="7.3428645294591399E-3"/>
    <n v="5.4001007924853102E-5"/>
    <n v="0.22"/>
    <n v="0.43936344301806302"/>
    <s v="{D76FC532-158A-4F2C-85C2-26FC0B6C05CB}"/>
    <n v="14302106"/>
    <s v="MEADOW LANE 2106"/>
    <s v="C558R"/>
    <n v="37.955812384615101"/>
    <n v="-122.085133281567"/>
    <x v="915"/>
    <n v="460"/>
    <n v="1333"/>
    <n v="85642.735951741197"/>
    <n v="22949.762860457002"/>
    <n v="62692.973091284097"/>
    <n v="1360.78058995429"/>
    <n v="90.458168356386494"/>
    <n v="4.3200806339882498E-4"/>
    <n v="4.8703367065172599E-4"/>
    <n v="1.2396109678888101"/>
    <n v="6.25"/>
    <n v="2204"/>
    <n v="5.8742916235673119E-2"/>
    <n v="916"/>
    <n v="0"/>
    <n v="0"/>
    <n v="0.84554959596048718"/>
    <n v="701"/>
    <n v="0"/>
  </r>
  <r>
    <s v="North Coast"/>
    <x v="916"/>
    <n v="1270"/>
    <n v="1926.3026929883599"/>
    <n v="1911"/>
    <n v="2250.6448"/>
    <n v="185"/>
    <n v="2.36094716210327E-4"/>
    <n v="28.614618959586899"/>
    <n v="1.25206799295644"/>
    <n v="266.04595019144199"/>
    <n v="3545.7484910220801"/>
    <n v="11.735816694294799"/>
    <n v="0.65558478466260395"/>
    <n v="56.7838174597033"/>
    <n v="1.10784500805107"/>
    <n v="7.3271596453711599E-3"/>
    <n v="2.5038188158025599E-4"/>
    <n v="0.66457352171637796"/>
    <n v="0.85588926073597504"/>
    <s v="{09BB38E4-7FE7-4BD1-9CFE-F62698521734}"/>
    <n v="192221102"/>
    <s v="GARBERVILLE 1102"/>
    <n v="2540"/>
    <n v="40.243239174132199"/>
    <n v="-124.12701312012599"/>
    <x v="916"/>
    <n v="169"/>
    <n v="128"/>
    <n v="37102.070523321599"/>
    <n v="28743.4557575814"/>
    <n v="8358.6147657401907"/>
    <n v="23928.4593366025"/>
    <n v="7558.77089858216"/>
    <n v="4.63206480923474E-2"/>
    <n v="4.36775224989105E-2"/>
    <n v="1.5167737740065801"/>
    <n v="10.329729729729699"/>
    <n v="1247"/>
    <n v="1.3555245343936646"/>
    <n v="917"/>
    <n v="0"/>
    <n v="0"/>
    <n v="14.868450706444033"/>
    <n v="1626"/>
    <n v="0"/>
  </r>
  <r>
    <s v="North Coast"/>
    <x v="917"/>
    <n v="73"/>
    <n v="222.16054910713299"/>
    <n v="83"/>
    <n v="227.23132000000001"/>
    <n v="15"/>
    <n v="8.0922898390175101E-5"/>
    <n v="93.747844245094996"/>
    <n v="21.268419506028199"/>
    <n v="84.511742956936303"/>
    <n v="197.40755292773201"/>
    <n v="12.2482947104908"/>
    <n v="11.295575421366101"/>
    <n v="37.905206477641997"/>
    <n v="1.0210914452870601"/>
    <n v="7.3186068212163597E-3"/>
    <n v="4.1419479172570003E-4"/>
    <n v="0.87951807228915602"/>
    <n v="0.97768452842370901"/>
    <s v="{711CF875-45FB-4C9E-91F5-632D204CB23D}"/>
    <n v="42271105"/>
    <s v="COTATI 1105"/>
    <n v="328"/>
    <n v="38.345710952798498"/>
    <n v="-122.76055489976299"/>
    <x v="917"/>
    <n v="323"/>
    <n v="780"/>
    <n v="62371.018726456699"/>
    <n v="22174.014323082902"/>
    <n v="40197.004403373699"/>
    <n v="1823.3648997059199"/>
    <n v="4065.6395533034201"/>
    <n v="6.2129218758855097E-3"/>
    <n v="1.2138434758526199E-3"/>
    <n v="3.0432951932484"/>
    <n v="5.5333333333333297"/>
    <n v="921"/>
    <n v="0.10977910231824539"/>
    <n v="918"/>
    <n v="0"/>
    <n v="0"/>
    <n v="1.1329860710951671"/>
    <n v="1578"/>
    <n v="0"/>
  </r>
  <r>
    <s v="Central Coast"/>
    <x v="918"/>
    <n v="162"/>
    <n v="486.65429349449101"/>
    <n v="583"/>
    <n v="725.56415000000004"/>
    <n v="138"/>
    <n v="1.8074231254591899E-5"/>
    <n v="447.90986483684401"/>
    <n v="2.9953180000714301"/>
    <n v="223.73881458903699"/>
    <n v="735.33559286227501"/>
    <n v="4.7537464957231501"/>
    <n v="9.8251571449842494"/>
    <n v="325.59445894744402"/>
    <n v="1.35026291833407"/>
    <n v="7.3091229678346097E-3"/>
    <n v="3.29218937271106E-5"/>
    <n v="0.27787307032589997"/>
    <n v="0.67072538640449897"/>
    <s v="{B215B9B7-F7F3-4553-8BC7-ED531B03358B}"/>
    <n v="183041101"/>
    <s v="BUELLTON 1101"/>
    <s v="Y06"/>
    <n v="34.620075406099097"/>
    <n v="-120.210278937646"/>
    <x v="918"/>
    <n v="402"/>
    <n v="359"/>
    <n v="97752.028597529206"/>
    <n v="64675.329789199401"/>
    <n v="33076.6988083299"/>
    <n v="46315.009517256702"/>
    <n v="22714.0826815941"/>
    <n v="4.5432213343412596E-3"/>
    <n v="2.4942439131336799E-3"/>
    <n v="3.0040388487314198"/>
    <n v="4.22463768115942"/>
    <n v="2426"/>
    <n v="1.0086589695611761"/>
    <n v="919"/>
    <n v="0"/>
    <n v="0"/>
    <n v="28.778803778747314"/>
    <n v="2136"/>
    <n v="0"/>
  </r>
  <r>
    <s v="North Coast"/>
    <x v="919"/>
    <n v="189"/>
    <n v="241.148106780793"/>
    <n v="366"/>
    <n v="342.50427000000002"/>
    <n v="45"/>
    <n v="1.15706123243499E-4"/>
    <n v="68.284507643298298"/>
    <n v="3.5496563720330498"/>
    <n v="58.5175185239315"/>
    <n v="577.32064758777597"/>
    <n v="5.2031846337138496"/>
    <n v="0.91592920712298798"/>
    <n v="15.775133079331701"/>
    <n v="1.0229596826765199"/>
    <n v="7.2747031711706198E-3"/>
    <n v="2.7221504549793698E-4"/>
    <n v="0.51639344262294995"/>
    <n v="0.70407328074512299"/>
    <s v="{099221CD-5C0A-49E5-8576-2B334B5F477C}"/>
    <n v="43071101"/>
    <s v="DUNBAR 1101"/>
    <s v="circuit_breaker"/>
    <n v="38.383523149248198"/>
    <n v="-122.528061851784"/>
    <x v="919"/>
    <n v="340"/>
    <n v="611"/>
    <n v="52116.712121042998"/>
    <n v="23582.020625637098"/>
    <n v="28534.691495405899"/>
    <n v="3778.2179876075802"/>
    <n v="4134.60116213111"/>
    <n v="1.22496770474072E-2"/>
    <n v="5.2067755459574896E-3"/>
    <n v="1.27591590889308"/>
    <n v="8.1333333333333293"/>
    <n v="1198"/>
    <n v="0.32736164270267787"/>
    <n v="920"/>
    <n v="0"/>
    <n v="0"/>
    <n v="2.3476750891777098"/>
    <n v="563"/>
    <n v="0"/>
  </r>
  <r>
    <s v="Bay Area"/>
    <x v="920"/>
    <n v="800"/>
    <n v="1574.11495175814"/>
    <n v="1469"/>
    <n v="1929.8033"/>
    <n v="87"/>
    <n v="1.06486839474106E-4"/>
    <n v="70.330011927163298"/>
    <n v="1.67763323506171"/>
    <n v="5.6407304517360304"/>
    <n v="45.637945442562703"/>
    <n v="0.237621709791564"/>
    <n v="1.03328754448865"/>
    <n v="5.62047353574214"/>
    <n v="1.0303122819155099"/>
    <n v="7.2707559904011199E-3"/>
    <n v="1.3767218203693501E-4"/>
    <n v="0.54458815520762405"/>
    <n v="0.81568671546746596"/>
    <s v="{5443BEB4-FACA-473E-BC79-5158E049D910}"/>
    <n v="42031125"/>
    <s v="ALTO 1125"/>
    <n v="510"/>
    <n v="37.889563216861198"/>
    <n v="-122.555172083093"/>
    <x v="920"/>
    <n v="167"/>
    <n v="425"/>
    <n v="30982.101338432101"/>
    <n v="11874.227506454799"/>
    <n v="19107.873831977198"/>
    <n v="11874.227506454799"/>
    <n v="19107.873831977198"/>
    <n v="1.19774798372134E-2"/>
    <n v="9.2643550342472701E-3"/>
    <n v="1.9676436896976699"/>
    <n v="16.8850574712643"/>
    <n v="1649"/>
    <n v="0.63255577116489747"/>
    <n v="921"/>
    <n v="0"/>
    <n v="0"/>
    <n v="7.3783006199133254"/>
    <n v="2331"/>
    <n v="0"/>
  </r>
  <r>
    <s v="North Coast"/>
    <x v="921"/>
    <n v="68"/>
    <n v="99.415707967638596"/>
    <n v="249"/>
    <n v="175.07868999999999"/>
    <n v="39"/>
    <n v="9.5416512638808E-5"/>
    <n v="67.755787340290198"/>
    <n v="1.0384625849314"/>
    <n v="15.2815583750605"/>
    <n v="109.508744770909"/>
    <n v="0.35133806342139101"/>
    <n v="1.21358065975782"/>
    <n v="22.5665077108603"/>
    <n v="0.98162015584798901"/>
    <n v="7.2232205214487703E-3"/>
    <n v="1.00832542888914E-4"/>
    <n v="0.27309236947791099"/>
    <n v="0.56783443038588699"/>
    <s v="{1767BA94-AAFE-4694-A170-90C49EF279A2}"/>
    <n v="43411102"/>
    <s v="CALPELLA 1102"/>
    <n v="496"/>
    <n v="39.1947313993454"/>
    <n v="-123.206563575622"/>
    <x v="921"/>
    <n v="322"/>
    <n v="417"/>
    <n v="48826.357326065699"/>
    <n v="27009.5439910442"/>
    <n v="21816.813335021401"/>
    <n v="5425.0881143944298"/>
    <n v="5771.2146924839199"/>
    <n v="3.9324691726676502E-3"/>
    <n v="3.72124399291351E-3"/>
    <n v="1.4619957054064501"/>
    <n v="6.3846153846153797"/>
    <n v="1846"/>
    <n v="0.28170560033650205"/>
    <n v="922"/>
    <n v="0"/>
    <n v="0"/>
    <n v="3.3709924267293814"/>
    <n v="1165"/>
    <n v="0"/>
  </r>
  <r>
    <s v="Central Valley"/>
    <x v="922"/>
    <n v="297"/>
    <n v="472.03712960195298"/>
    <n v="1533"/>
    <n v="895.16863999999998"/>
    <n v="317"/>
    <n v="3.8726985679287697E-5"/>
    <n v="267.69839699265498"/>
    <n v="14.835656373671"/>
    <n v="423.38296957173998"/>
    <n v="3848.6940608628402"/>
    <n v="128.073053654592"/>
    <n v="10.316532210955099"/>
    <n v="303.56936278328101"/>
    <n v="1.5258996148214701"/>
    <n v="7.2179261407960497E-3"/>
    <n v="2.9222999878656102E-4"/>
    <n v="0.19373776908023399"/>
    <n v="0.52731642780723298"/>
    <s v="{26575688-884D-4CC7-8C04-F1F692E3F0D5}"/>
    <n v="254452101"/>
    <s v="MARIPOSA 2101"/>
    <n v="10070"/>
    <n v="37.507733454094797"/>
    <n v="-119.995967875261"/>
    <x v="922"/>
    <n v="306"/>
    <n v="253"/>
    <n v="69302.853749636197"/>
    <n v="41751.6380256927"/>
    <n v="27551.215723943398"/>
    <n v="41751.6380256927"/>
    <n v="27551.215723943398"/>
    <n v="9.2636909615340102E-2"/>
    <n v="1.22764544603342E-2"/>
    <n v="1.58935060472038"/>
    <n v="4.8359621451104102"/>
    <n v="1145"/>
    <n v="2.2880825866323478"/>
    <n v="923"/>
    <n v="0"/>
    <n v="0"/>
    <n v="25.9432570716627"/>
    <n v="2374"/>
    <n v="0"/>
  </r>
  <r>
    <s v="Bay Area"/>
    <x v="923"/>
    <n v="97"/>
    <n v="188.70063226511999"/>
    <n v="259"/>
    <n v="271.07465000000002"/>
    <n v="42"/>
    <n v="2.1743468312793301E-5"/>
    <n v="410.68410902264799"/>
    <n v="1.52549042196286E-2"/>
    <n v="12.423932807689299"/>
    <n v="64.149740652604507"/>
    <n v="3.2254522899921099E-3"/>
    <n v="2.83744206184166"/>
    <n v="385.779916405677"/>
    <n v="1.3339654519444399"/>
    <n v="7.2074920943743801E-3"/>
    <n v="1.1375721561643399E-5"/>
    <n v="0.37451737451737399"/>
    <n v="0.69612055222545399"/>
    <s v="{AAB781C7-68E3-444A-B651-9C4DDE030346}"/>
    <n v="14662112"/>
    <s v="TASSAJARA 2112"/>
    <n v="6392"/>
    <n v="37.8434364716163"/>
    <n v="-121.94616702983799"/>
    <x v="923"/>
    <n v="51"/>
    <n v="22"/>
    <n v="9696.2868107475006"/>
    <n v="8416.1441532398203"/>
    <n v="1280.14265750768"/>
    <n v="8416.1441532398203"/>
    <n v="1280.14265750768"/>
    <n v="4.7778030558902302E-4"/>
    <n v="9.1322566913731797E-4"/>
    <n v="1.9453673429393801"/>
    <n v="6.1666666666666599"/>
    <n v="2770"/>
    <n v="0.30271466796372398"/>
    <n v="924"/>
    <n v="0"/>
    <n v="0"/>
    <n v="5.2295479086427807"/>
    <n v="2872"/>
    <n v="0"/>
  </r>
  <r>
    <s v="North Coast"/>
    <x v="924"/>
    <n v="423"/>
    <n v="655.25454407086499"/>
    <n v="1065"/>
    <n v="920.83820000000003"/>
    <n v="220"/>
    <n v="6.7413749407437093E-5"/>
    <n v="122.96552077085001"/>
    <n v="5.1974157625602304"/>
    <n v="1201.4920068336801"/>
    <n v="18945.411374354298"/>
    <n v="47.4111429096561"/>
    <n v="5.4374497226735796"/>
    <n v="193.03939156735399"/>
    <n v="1.33651448163119"/>
    <n v="7.1888281396283596E-3"/>
    <n v="1.3054714358573099E-4"/>
    <n v="0.39718309859154899"/>
    <n v="0.71158488761539795"/>
    <s v="{C7347FC3-B613-4AAE-82AC-3F7111D01C04}"/>
    <n v="43411101"/>
    <s v="CALPELLA 1101"/>
    <n v="542"/>
    <n v="39.235690112522697"/>
    <n v="-123.178708005884"/>
    <x v="924"/>
    <n v="233"/>
    <n v="206"/>
    <n v="59838.372046461598"/>
    <n v="37984.131311844598"/>
    <n v="21854.240734616898"/>
    <n v="37983.232890512998"/>
    <n v="21825.009946988099"/>
    <n v="2.8720371588860798E-2"/>
    <n v="1.4831024869636099E-2"/>
    <n v="1.5490651160067701"/>
    <n v="4.8409090909090899"/>
    <n v="1698"/>
    <n v="1.5815421907182392"/>
    <n v="925"/>
    <n v="0"/>
    <n v="0"/>
    <n v="23.601679404410952"/>
    <n v="330"/>
    <n v="0"/>
  </r>
  <r>
    <s v="North Valley"/>
    <x v="925"/>
    <n v="36"/>
    <n v="58.611938350451702"/>
    <n v="115"/>
    <n v="91.498570000000001"/>
    <n v="41"/>
    <n v="4.8555971816091201E-5"/>
    <n v="140.18694641039301"/>
    <n v="6.7026585811981896"/>
    <n v="967.84734976864695"/>
    <n v="6075.6792133037798"/>
    <n v="71.921407227099095"/>
    <n v="6.7017591697413703"/>
    <n v="500.78066877039402"/>
    <n v="1.5118174058635001"/>
    <n v="7.17538314574957E-3"/>
    <n v="2.14341069554795E-4"/>
    <n v="0.31304347826086898"/>
    <n v="0.64057762033309595"/>
    <s v="{62022298-C96E-4026-AE43-0F12DB277F1C}"/>
    <n v="103091102"/>
    <s v="CLARK ROAD 1102"/>
    <n v="2044"/>
    <n v="39.651399704349203"/>
    <n v="-121.588762924127"/>
    <x v="925"/>
    <n v="87"/>
    <n v="49"/>
    <n v="22483.162626344401"/>
    <n v="20142.133796611401"/>
    <n v="2341.0288297329598"/>
    <n v="13144.9091336172"/>
    <n v="1030.9586674957"/>
    <n v="8.78798385174661E-3"/>
    <n v="1.9907948444597401E-3"/>
    <n v="1.6281093986236601"/>
    <n v="2.8048780487804801"/>
    <n v="1366"/>
    <n v="0.29419070897573235"/>
    <n v="926"/>
    <n v="0"/>
    <n v="0"/>
    <n v="8.167865333264853"/>
    <n v="265"/>
    <n v="0"/>
  </r>
  <r>
    <s v="Central Coast"/>
    <x v="926"/>
    <n v="20"/>
    <n v="40.598775930450898"/>
    <n v="65"/>
    <n v="66.887879999999996"/>
    <n v="15"/>
    <n v="3.6629917061266801E-5"/>
    <n v="210.18955157238699"/>
    <n v="0.174159479676745"/>
    <n v="415.41457676887501"/>
    <n v="1653.24748086929"/>
    <n v="0.53143136942526303"/>
    <n v="7.5967551231384203"/>
    <n v="649.92577695424302"/>
    <n v="1.3727138519287101"/>
    <n v="7.1483525058273897E-3"/>
    <n v="2.2659011092684901E-5"/>
    <n v="0.30769230769230699"/>
    <n v="0.60696761342552197"/>
    <s v="{F11F1581-106D-4267-B291-AD8060715445}"/>
    <n v="83182104"/>
    <s v="LLAGAS 2104"/>
    <s v="XR294"/>
    <n v="36.967526039332199"/>
    <n v="-121.552492009359"/>
    <x v="926"/>
    <n v="166"/>
    <n v="94"/>
    <n v="24930.338254365499"/>
    <n v="16899.740833041"/>
    <n v="8030.5974213244899"/>
    <n v="4685.9835245386303"/>
    <n v="205.45847795812901"/>
    <n v="3.3988516639027401E-4"/>
    <n v="5.49448755919002E-4"/>
    <n v="2.0299387965225399"/>
    <n v="4.3333333333333304"/>
    <n v="2570"/>
    <n v="0.10722528758741084"/>
    <n v="927"/>
    <n v="0"/>
    <n v="0"/>
    <n v="2.9117342686260934"/>
    <n v="1269"/>
    <n v="0"/>
  </r>
  <r>
    <s v="North Coast"/>
    <x v="927"/>
    <n v="160"/>
    <n v="256.93244323802401"/>
    <n v="273"/>
    <n v="314.21364999999997"/>
    <n v="21"/>
    <n v="1.4788512358098201E-4"/>
    <n v="45.359267588409601"/>
    <n v="28.823514509946101"/>
    <n v="170.97710167084401"/>
    <n v="1083.8582818453699"/>
    <n v="50.336615020199901"/>
    <n v="4.5158027098292397"/>
    <n v="23.664897169385601"/>
    <n v="1.02781287829081"/>
    <n v="7.13361719918525E-3"/>
    <n v="1.5415395765947799E-3"/>
    <n v="0.586080586080586"/>
    <n v="0.81769980496828099"/>
    <s v="{52846ED2-3EF3-4ACD-B861-D51B3045E38F}"/>
    <n v="42571102"/>
    <s v="MOLINO 1102"/>
    <n v="982462"/>
    <n v="38.404741858892102"/>
    <n v="-122.89636629958"/>
    <x v="927"/>
    <n v="35"/>
    <n v="46"/>
    <n v="4812.3361762844297"/>
    <n v="2320.9625446580399"/>
    <n v="2491.3736316263899"/>
    <n v="2320.9625446580399"/>
    <n v="2491.3736316263899"/>
    <n v="3.2372331108490401E-2"/>
    <n v="3.10558759520063E-3"/>
    <n v="1.60582777023765"/>
    <n v="13"/>
    <n v="236"/>
    <n v="0.14980596118289025"/>
    <n v="928"/>
    <n v="0"/>
    <n v="0"/>
    <n v="1.4421788173367109"/>
    <n v="1469"/>
    <n v="0"/>
  </r>
  <r>
    <s v="North Coast"/>
    <x v="928"/>
    <n v="810"/>
    <n v="1155.4233271932501"/>
    <n v="2503"/>
    <n v="1992.162"/>
    <n v="209"/>
    <n v="1.0902885512340699E-4"/>
    <n v="65.304307628828994"/>
    <n v="5.1588981136496397"/>
    <n v="45.760301388927402"/>
    <n v="360.0763679447"/>
    <n v="3.9993592418734201"/>
    <n v="2.6892492931702101"/>
    <n v="21.682341073510401"/>
    <n v="1.0462802232167301"/>
    <n v="7.1314662712758997E-3"/>
    <n v="3.36597822531576E-4"/>
    <n v="0.32361166600079899"/>
    <n v="0.57998462703150699"/>
    <s v="{ECF0597E-C523-4664-9DE2-2ED0EC5C00F2}"/>
    <n v="43071102"/>
    <s v="DUNBAR 1102"/>
    <n v="246"/>
    <n v="38.365650640053701"/>
    <n v="-122.52749380034599"/>
    <x v="928"/>
    <n v="234"/>
    <n v="391"/>
    <n v="40835.946128495998"/>
    <n v="21342.1080432866"/>
    <n v="19493.8380852093"/>
    <n v="21342.1080432866"/>
    <n v="19493.8380852093"/>
    <n v="7.0348944909099403E-2"/>
    <n v="2.27870307207922E-2"/>
    <n v="1.42644855209043"/>
    <n v="11.9760765550239"/>
    <n v="1038"/>
    <n v="1.490476450696663"/>
    <n v="929"/>
    <n v="0"/>
    <n v="0"/>
    <n v="13.261367016965039"/>
    <n v="2032"/>
    <n v="0"/>
  </r>
  <r>
    <s v="Sierra"/>
    <x v="929"/>
    <n v="429"/>
    <n v="633.91884437955798"/>
    <n v="995"/>
    <n v="896.88099999999997"/>
    <n v="94"/>
    <n v="9.9221822873663202E-5"/>
    <n v="73.253922952226105"/>
    <n v="20.653275280747302"/>
    <n v="330.56795219367399"/>
    <n v="3263.0408712213898"/>
    <n v="165.90685112385401"/>
    <n v="4.0240067741338299"/>
    <n v="55.493089400350698"/>
    <n v="1.2171907323472"/>
    <n v="7.1192958097045103E-3"/>
    <n v="9.2146573620495496E-4"/>
    <n v="0.43115577889447199"/>
    <n v="0.70680375378013505"/>
    <s v="{93C56D43-333C-4331-959E-24C064CB9C39}"/>
    <n v="153741101"/>
    <s v="DOBBINS 1101"/>
    <n v="91464"/>
    <n v="39.371855143726499"/>
    <n v="-121.20767051921401"/>
    <x v="929"/>
    <n v="129"/>
    <n v="120"/>
    <n v="18238.355195644999"/>
    <n v="11341.165213746201"/>
    <n v="6897.1899818987504"/>
    <n v="11341.165213746201"/>
    <n v="6897.1899818987504"/>
    <n v="8.6617779203265799E-2"/>
    <n v="9.3268513501243398E-3"/>
    <n v="1.4776663039150499"/>
    <n v="10.585106382978701"/>
    <n v="439"/>
    <n v="0.66921380611222392"/>
    <n v="930"/>
    <n v="0"/>
    <n v="0"/>
    <n v="7.0470711700306907"/>
    <n v="1254"/>
    <n v="0"/>
  </r>
  <r>
    <s v="Central Valley"/>
    <x v="930"/>
    <n v="16"/>
    <n v="29.946851911975699"/>
    <n v="116"/>
    <n v="68.902730000000005"/>
    <n v="24"/>
    <n v="3.9363831244069497E-5"/>
    <n v="136.82526371752201"/>
    <n v="17.521720334887501"/>
    <n v="306.87033098936001"/>
    <n v="3382.59069795608"/>
    <n v="87.931018675863697"/>
    <n v="7.0804757823546698"/>
    <n v="186.20684653520499"/>
    <n v="1.29185103873411"/>
    <n v="7.0701141836598397E-3"/>
    <n v="2.7899333853535302E-4"/>
    <n v="0.13793103448275801"/>
    <n v="0.43462502390945001"/>
    <s v="{50B1E436-CAE2-4BB7-88C4-FB7945F4E49E}"/>
    <n v="254452101"/>
    <s v="MARIPOSA 2101"/>
    <n v="309438"/>
    <n v="37.502466926906003"/>
    <n v="-119.98841641072799"/>
    <x v="930"/>
    <n v="194"/>
    <n v="298"/>
    <n v="26916.279618644599"/>
    <n v="13018.636579513201"/>
    <n v="13897.643039131301"/>
    <n v="5630.6566563306596"/>
    <n v="2421.3467448512301"/>
    <n v="6.6958401248484699E-3"/>
    <n v="9.4473194985766895E-4"/>
    <n v="1.8716782444984801"/>
    <n v="4.8333333333333304"/>
    <n v="1180"/>
    <n v="0.16968274040783615"/>
    <n v="931"/>
    <n v="0"/>
    <n v="0"/>
    <n v="3.4987267572008385"/>
    <n v="1127"/>
    <n v="0"/>
  </r>
  <r>
    <s v="Central Valley"/>
    <x v="931"/>
    <n v="34"/>
    <n v="64.899443809964495"/>
    <n v="143"/>
    <n v="98.148719999999997"/>
    <n v="58"/>
    <n v="4.9834314017187203E-5"/>
    <n v="160.74076340257599"/>
    <n v="9.1719366101647797"/>
    <n v="889.16466526154898"/>
    <n v="8096.8072439453399"/>
    <n v="237.934171818176"/>
    <n v="3.9574687182903201"/>
    <n v="346.65251151292398"/>
    <n v="1.5972688506389401"/>
    <n v="7.0353701022773697E-3"/>
    <n v="2.2780657263583799E-4"/>
    <n v="0.23776223776223701"/>
    <n v="0.66123576497393399"/>
    <s v="{CE2E0286-475F-4451-81F2-51329124240C}"/>
    <n v="252192101"/>
    <s v="BEAR VALLEY 2101"/>
    <n v="90550"/>
    <n v="37.515757789802798"/>
    <n v="-120.052488845632"/>
    <x v="931"/>
    <n v="60"/>
    <n v="52"/>
    <n v="17171.001789898299"/>
    <n v="12881.7348008503"/>
    <n v="4289.2669890479701"/>
    <n v="12881.7348008503"/>
    <n v="4289.2669890479701"/>
    <n v="1.32127812128786E-2"/>
    <n v="2.8903902129968598E-3"/>
    <n v="1.9088071708812999"/>
    <n v="2.4655172413793101"/>
    <n v="1320"/>
    <n v="0.40805146593208746"/>
    <n v="932"/>
    <n v="0"/>
    <n v="0"/>
    <n v="8.0043364349391517"/>
    <n v="1842"/>
    <n v="0"/>
  </r>
  <r>
    <s v="Central Valley"/>
    <x v="932"/>
    <n v="18"/>
    <n v="33.813868106632299"/>
    <n v="59"/>
    <n v="46.925539999999998"/>
    <n v="17"/>
    <n v="2.5761535332147798E-5"/>
    <n v="185.31513405109101"/>
    <n v="0.62468512792919495"/>
    <n v="91.300060162010297"/>
    <n v="280.01427879256897"/>
    <n v="0.48285955938110803"/>
    <n v="7.6309212805593702"/>
    <n v="233.22726266086099"/>
    <n v="1.32365956727196"/>
    <n v="7.00949205863057E-3"/>
    <n v="1.8097192163083998E-5"/>
    <n v="0.305084745762711"/>
    <n v="0.72058557963870296"/>
    <s v="{1961711E-F220-4B05-9528-34A575D6B44D}"/>
    <n v="163781701"/>
    <s v="PEORIA 1701"/>
    <n v="9811"/>
    <n v="37.877268715265799"/>
    <n v="-120.44862545815501"/>
    <x v="932"/>
    <n v="115"/>
    <n v="135"/>
    <n v="19765.981231310801"/>
    <n v="14351.919467089299"/>
    <n v="5414.0617642214702"/>
    <n v="4687.1969540869704"/>
    <n v="882.18097048591801"/>
    <n v="3.0765226677242902E-4"/>
    <n v="4.3794610064651303E-4"/>
    <n v="1.87854822814623"/>
    <n v="3.4705882352941102"/>
    <n v="2648"/>
    <n v="0.11916136499671968"/>
    <n v="933"/>
    <n v="0"/>
    <n v="0"/>
    <n v="2.9124882585579748"/>
    <n v="875"/>
    <n v="0"/>
  </r>
  <r>
    <s v="North Coast"/>
    <x v="933"/>
    <n v="143"/>
    <n v="439.02992649847403"/>
    <n v="242"/>
    <n v="476.16528"/>
    <n v="52"/>
    <n v="4.6798552358058403E-5"/>
    <n v="160.65883470140301"/>
    <n v="6.4434300708633501"/>
    <n v="1078.4955575223"/>
    <n v="5239.3266954814098"/>
    <n v="108.075185146115"/>
    <n v="5.4361946742795499"/>
    <n v="217.78149801984401"/>
    <n v="1.260891774526"/>
    <n v="6.9807384738709601E-3"/>
    <n v="1.56859207731503E-4"/>
    <n v="0.59090909090909005"/>
    <n v="0.92201162492392597"/>
    <s v="{BCD422E2-9AE0-44D1-BF49-26A0E5D7C844}"/>
    <n v="42271103"/>
    <s v="COTATI 1103"/>
    <n v="61736"/>
    <n v="38.276681409350097"/>
    <n v="-122.891186562698"/>
    <x v="933"/>
    <n v="184"/>
    <n v="267"/>
    <n v="40790.825112033301"/>
    <n v="26748.6695684308"/>
    <n v="14042.155543602499"/>
    <n v="18397.749470013801"/>
    <n v="6698.3067817700803"/>
    <n v="8.1566788020381795E-3"/>
    <n v="2.43352472261904E-3"/>
    <n v="3.0701393461431801"/>
    <n v="4.6538461538461497"/>
    <n v="1556"/>
    <n v="0.36299840064128991"/>
    <n v="934"/>
    <n v="0"/>
    <n v="0"/>
    <n v="11.431827985931946"/>
    <n v="1358"/>
    <n v="0"/>
  </r>
  <r>
    <s v="North Coast"/>
    <x v="934"/>
    <n v="38"/>
    <n v="58.201438877609597"/>
    <n v="59"/>
    <n v="65.705929999999995"/>
    <n v="18"/>
    <n v="5.5155002175726799E-5"/>
    <n v="123.419630787171"/>
    <n v="1.4016116930482201"/>
    <n v="220.65864588816899"/>
    <n v="2661.0272423889901"/>
    <n v="18.431244200623301"/>
    <n v="1.9702556572026599"/>
    <n v="113.913876205682"/>
    <n v="1.3699606590800799"/>
    <n v="6.9559179205877899E-3"/>
    <n v="7.1203584380915094E-5"/>
    <n v="0.644067796610169"/>
    <n v="0.88578666429863795"/>
    <s v="{7D091198-DCC2-4EA1-AD83-C691E4F808C9}"/>
    <n v="42251101"/>
    <s v="HOPLAND 1101"/>
    <n v="558"/>
    <n v="38.998852854463202"/>
    <n v="-123.11717236641699"/>
    <x v="934"/>
    <n v="98"/>
    <n v="76"/>
    <n v="18464.690765731899"/>
    <n v="15006.3279167972"/>
    <n v="3458.3628489347002"/>
    <n v="2272.5532307797898"/>
    <n v="1234.4748511585101"/>
    <n v="1.28166451885647E-3"/>
    <n v="9.9279003916308197E-4"/>
    <n v="1.53161681256867"/>
    <n v="3.2777777777777701"/>
    <n v="2046"/>
    <n v="0.12520652257058021"/>
    <n v="935"/>
    <n v="0"/>
    <n v="0"/>
    <n v="1.4120986735628689"/>
    <n v="1352"/>
    <n v="0"/>
  </r>
  <r>
    <s v="Bay Area"/>
    <x v="935"/>
    <n v="508"/>
    <n v="1116.81169679904"/>
    <n v="2911"/>
    <n v="2522.8125"/>
    <n v="293"/>
    <n v="4.6655832894731299E-5"/>
    <n v="173.99923421873601"/>
    <n v="1.0252849166456599"/>
    <n v="34.658712858562303"/>
    <n v="104.450761037471"/>
    <n v="0.93469455683587799"/>
    <n v="6.2631308590905803"/>
    <n v="127.91644808706199"/>
    <n v="1.1251245859132999"/>
    <n v="6.9455827177920199E-3"/>
    <n v="4.5512637145357897E-5"/>
    <n v="0.174510477499141"/>
    <n v="0.44268517648420103"/>
    <s v="{43B3FCFC-E570-42A3-9958-1934EF46169A}"/>
    <n v="14101105"/>
    <s v="ALHAMBRA 1105"/>
    <n v="82622"/>
    <n v="37.966496693424098"/>
    <n v="-122.126987202422"/>
    <x v="935"/>
    <n v="417"/>
    <n v="290"/>
    <n v="72920.860446178893"/>
    <n v="41695.711645174"/>
    <n v="31225.148801004801"/>
    <n v="41695.711645174"/>
    <n v="31225.148801004801"/>
    <n v="1.33352026835898E-2"/>
    <n v="1.36701590381562E-2"/>
    <n v="2.19844822204537"/>
    <n v="9.9351535836177405"/>
    <n v="2278"/>
    <n v="2.0350557363130619"/>
    <n v="936"/>
    <n v="0"/>
    <n v="0"/>
    <n v="25.908506040673416"/>
    <n v="2866"/>
    <n v="0"/>
  </r>
  <r>
    <s v="North Coast"/>
    <x v="936"/>
    <n v="602"/>
    <n v="888.47870064743404"/>
    <n v="1124"/>
    <n v="1165.5075999999999"/>
    <n v="124"/>
    <n v="1.17846180288442E-4"/>
    <n v="49.202546785424403"/>
    <n v="5.4406885336625903"/>
    <n v="57.594483082098002"/>
    <n v="566.86355865568896"/>
    <n v="8.9091685606915494"/>
    <n v="2.1705859136437402"/>
    <n v="19.773463954052499"/>
    <n v="1.0397337982731401"/>
    <n v="6.9214638252463496E-3"/>
    <n v="4.00484180223239E-4"/>
    <n v="0.53558718861209897"/>
    <n v="0.76231053728642795"/>
    <s v="{34794EA8-41B0-4C58-A267-88FB7ED2F311}"/>
    <n v="43071101"/>
    <s v="DUNBAR 1101"/>
    <n v="302"/>
    <n v="38.428419485346303"/>
    <n v="-122.564987610454"/>
    <x v="936"/>
    <n v="206"/>
    <n v="159"/>
    <n v="25257.9159128926"/>
    <n v="16689.600953036101"/>
    <n v="8568.3149598565597"/>
    <n v="13818.0912425276"/>
    <n v="7142.89284188287"/>
    <n v="4.9660038347681699E-2"/>
    <n v="1.46129263557668E-2"/>
    <n v="1.4758782402781201"/>
    <n v="9.0645161290322491"/>
    <n v="943"/>
    <n v="0.85826151433054731"/>
    <n v="937"/>
    <n v="0"/>
    <n v="0"/>
    <n v="8.5861611734606171"/>
    <n v="1307"/>
    <n v="0"/>
  </r>
  <r>
    <s v="Central Coast"/>
    <x v="937"/>
    <n v="190"/>
    <n v="324.88987479494301"/>
    <n v="234"/>
    <n v="349.19846000000001"/>
    <n v="5"/>
    <n v="1.76943611586466E-4"/>
    <n v="38.114843007517898"/>
    <n v="3.9494782090187002"/>
    <n v="9.5701780617237002"/>
    <n v="35.0866048932075"/>
    <n v="0.215561251156032"/>
    <n v="0.63893805705010798"/>
    <n v="5.75566372871398"/>
    <n v="1.0088495731353699"/>
    <n v="6.8611274046420099E-3"/>
    <n v="5.7045541834668204E-4"/>
    <n v="0.81196581196581197"/>
    <n v="0.93038748994700204"/>
    <s v="{C47E0BEE-F56F-4DA1-AE1E-FD70A4E33128}"/>
    <n v="83622105"/>
    <s v="CAMP EVERS 2105"/>
    <n v="10225"/>
    <n v="37.0994728149617"/>
    <n v="-122.049462535435"/>
    <x v="937"/>
    <n v="6"/>
    <n v="12"/>
    <n v="665.99497285680604"/>
    <n v="292.73212893163202"/>
    <n v="373.262843925173"/>
    <n v="292.73212893163202"/>
    <n v="373.262843925173"/>
    <n v="2.8522770917334102E-3"/>
    <n v="8.8471805793233205E-4"/>
    <n v="1.7099467094470699"/>
    <n v="46.8"/>
    <n v="711"/>
    <n v="3.4305637023210052E-2"/>
    <n v="938"/>
    <n v="0"/>
    <n v="0"/>
    <n v="0.18189525568637713"/>
    <n v="1735"/>
    <n v="0"/>
  </r>
  <r>
    <s v="North Coast"/>
    <x v="938"/>
    <n v="424"/>
    <n v="871.67177077537997"/>
    <n v="955"/>
    <n v="1156.8241"/>
    <n v="71"/>
    <n v="7.9425359012609794E-5"/>
    <n v="76.833461412164397"/>
    <n v="9.6089016132367107"/>
    <n v="199.84204748099"/>
    <n v="2341.7988647738998"/>
    <n v="81.569072260310193"/>
    <n v="3.0650318185470802"/>
    <n v="29.878327594230502"/>
    <n v="0.90084756763888696"/>
    <n v="6.8409161336781101E-3"/>
    <n v="4.4325727684204502E-4"/>
    <n v="0.44397905759162298"/>
    <n v="0.75350416133036002"/>
    <s v="{200F9B52-1051-48E9-985E-1C9F81A1D6A9}"/>
    <n v="43071102"/>
    <s v="DUNBAR 1102"/>
    <n v="861496"/>
    <n v="38.357961374333797"/>
    <n v="-122.525628483015"/>
    <x v="938"/>
    <n v="70"/>
    <n v="114"/>
    <n v="15273.867644012"/>
    <n v="7248.9398808664901"/>
    <n v="8024.9277631455598"/>
    <n v="7248.9398808664901"/>
    <n v="8024.9277631455598"/>
    <n v="3.1471266655785202E-2"/>
    <n v="5.6392004898953001E-3"/>
    <n v="2.0558296480551399"/>
    <n v="13.4507042253521"/>
    <n v="876"/>
    <n v="0.48570504549114579"/>
    <n v="939"/>
    <n v="0"/>
    <n v="0"/>
    <n v="4.5042810227138919"/>
    <n v="1603"/>
    <n v="0"/>
  </r>
  <r>
    <s v="North Coast"/>
    <x v="939"/>
    <n v="208"/>
    <n v="250.36452512328299"/>
    <n v="365"/>
    <n v="343.13576999999998"/>
    <n v="26"/>
    <n v="1.04273298347834E-4"/>
    <n v="65.958383800986994"/>
    <n v="5.6051507043567499"/>
    <n v="176.35616667162199"/>
    <n v="2274.0677299066001"/>
    <n v="25.971406157086101"/>
    <n v="1.99523482084847"/>
    <n v="74.526949350650497"/>
    <n v="1.2870149749975901"/>
    <n v="6.8059358820215E-3"/>
    <n v="2.9985804398900299E-4"/>
    <n v="0.56986301369863002"/>
    <n v="0.72963691063032698"/>
    <s v="{1D81D8F5-A042-428A-8894-895D8E08C89E}"/>
    <n v="43321103"/>
    <s v="RINCON 1103"/>
    <n v="5152"/>
    <n v="38.549878894665497"/>
    <n v="-122.66777154852601"/>
    <x v="939"/>
    <n v="24"/>
    <n v="8"/>
    <n v="2986.5024889661599"/>
    <n v="2561.9656816562401"/>
    <n v="424.53680730991499"/>
    <n v="2561.9656816562401"/>
    <n v="424.53680730991499"/>
    <n v="7.7963091437140896E-3"/>
    <n v="2.71110575704369E-3"/>
    <n v="1.20367560155424"/>
    <n v="14.038461538461499"/>
    <n v="1125"/>
    <n v="0.17695433293255899"/>
    <n v="940"/>
    <n v="0"/>
    <n v="0"/>
    <n v="1.5919311775764196"/>
    <n v="745"/>
    <n v="0"/>
  </r>
  <r>
    <s v="North Coast"/>
    <x v="940"/>
    <n v="1091"/>
    <n v="1654.7697107167701"/>
    <n v="1975"/>
    <n v="2094.7820000000002"/>
    <n v="232"/>
    <n v="1.83250622105082E-4"/>
    <n v="34.286334834018803"/>
    <n v="3.0243753419666799"/>
    <n v="408.18876438419397"/>
    <n v="9133.8725633776703"/>
    <n v="92.765688735802101"/>
    <n v="0.15957811759415499"/>
    <n v="16.4761692085142"/>
    <n v="1.05711207153468"/>
    <n v="6.8017886725796096E-3"/>
    <n v="3.4386300335883201E-4"/>
    <n v="0.55240506329113903"/>
    <n v="0.78994841687707096"/>
    <s v="{40D83712-E530-4392-B692-30F2EF646603}"/>
    <n v="192401101"/>
    <s v="HOOPA 1101"/>
    <n v="3304"/>
    <n v="41.105297669388499"/>
    <n v="-123.688843856555"/>
    <x v="940"/>
    <n v="113"/>
    <n v="80"/>
    <n v="29489.997939157402"/>
    <n v="27461.6658811085"/>
    <n v="2028.3320580488801"/>
    <n v="27461.6658811085"/>
    <n v="2028.3320580488801"/>
    <n v="7.9776216779248996E-2"/>
    <n v="4.2514144328379098E-2"/>
    <n v="1.5167458393370901"/>
    <n v="8.5129310344827491"/>
    <n v="1023"/>
    <n v="1.5780149720384695"/>
    <n v="941"/>
    <n v="0"/>
    <n v="0"/>
    <n v="17.063882790210268"/>
    <n v="1344"/>
    <n v="0"/>
  </r>
  <r>
    <s v="Central Valley"/>
    <x v="941"/>
    <n v="1588"/>
    <n v="2270.6215506871299"/>
    <n v="4483"/>
    <n v="3681.1833000000001"/>
    <n v="734"/>
    <n v="8.9317810197925594E-5"/>
    <n v="86.387170779759799"/>
    <n v="18.599673873034501"/>
    <n v="487.32514901673301"/>
    <n v="5440.27032109229"/>
    <n v="299.21380392190798"/>
    <n v="2.7280177798665202"/>
    <n v="128.227851267407"/>
    <n v="1.2282528755450399"/>
    <n v="6.7717956330532797E-3"/>
    <n v="8.1396745404870496E-4"/>
    <n v="0.35422708008030301"/>
    <n v="0.61681838013530998"/>
    <s v="{7DA2EEB5-1A19-437C-8020-DD813277F9CC}"/>
    <n v="163201102"/>
    <s v="WEST POINT 1102"/>
    <n v="4788"/>
    <n v="38.331394165153299"/>
    <n v="-120.518726741726"/>
    <x v="941"/>
    <n v="847"/>
    <n v="686"/>
    <n v="160327.152848987"/>
    <n v="113054.715334509"/>
    <n v="47272.437514478399"/>
    <n v="113054.715334509"/>
    <n v="47272.437514478399"/>
    <n v="0.59745211127174902"/>
    <n v="6.5559272685277295E-2"/>
    <n v="1.4298624374604101"/>
    <n v="6.1076294277929097"/>
    <n v="492"/>
    <n v="4.9704979946611072"/>
    <n v="942"/>
    <n v="0"/>
    <n v="0"/>
    <n v="70.24892152211919"/>
    <n v="951"/>
    <n v="0"/>
  </r>
  <r>
    <s v="Sierra"/>
    <x v="942"/>
    <n v="545"/>
    <n v="679.61427624234602"/>
    <n v="1091"/>
    <n v="911.03954999999996"/>
    <n v="88"/>
    <n v="1.1347853883721201E-4"/>
    <n v="63.039328960275498"/>
    <n v="63.954308296344202"/>
    <n v="797.69011427238502"/>
    <n v="14769.1069805517"/>
    <n v="3872.8666447563601"/>
    <n v="1.9341059703358701"/>
    <n v="24.553665468384501"/>
    <n v="1.0400744243101601"/>
    <n v="6.7651607852274301E-3"/>
    <n v="3.1857766928983298E-3"/>
    <n v="0.49954170485792798"/>
    <n v="0.74597669844251202"/>
    <s v="{8414F562-3617-4BAD-BBB4-DAC100815794}"/>
    <n v="152181101"/>
    <s v="FORESTHILL 1101"/>
    <n v="75340"/>
    <n v="39.002281637038301"/>
    <n v="-120.859150844225"/>
    <x v="942"/>
    <n v="104"/>
    <n v="73"/>
    <n v="12607.2915584905"/>
    <n v="8005.6150949084604"/>
    <n v="4601.67646358207"/>
    <n v="8005.6150949084604"/>
    <n v="4601.67646358207"/>
    <n v="0.28034834897505301"/>
    <n v="9.9861114176746906E-3"/>
    <n v="1.2469986720043"/>
    <n v="12.397727272727201"/>
    <n v="93"/>
    <n v="0.59533414910001381"/>
    <n v="943"/>
    <n v="0"/>
    <n v="0"/>
    <n v="4.9744570571383653"/>
    <n v="242"/>
    <n v="0"/>
  </r>
  <r>
    <s v="Bay Area"/>
    <x v="943"/>
    <n v="0"/>
    <n v="0"/>
    <n v="1"/>
    <n v="0.45573585999999999"/>
    <n v="1"/>
    <n v="8.0457075455342403E-6"/>
    <n v="836.941300181016"/>
    <m/>
    <m/>
    <m/>
    <m/>
    <n v="16.4402656555175"/>
    <n v="730.77453613281205"/>
    <n v="1.5774335861205999"/>
    <n v="6.7337849340356401E-3"/>
    <n v="8.0457075455342403E-6"/>
    <n v="0"/>
    <n v="0"/>
    <s v="{7CF27098-3028-4D6C-96BA-430FB7E80045}"/>
    <n v="13911101"/>
    <s v="WILLOW PASS 1101"/>
    <s v="circuit_breaker"/>
    <n v="38.024751074121397"/>
    <n v="-121.961344932336"/>
    <x v="943"/>
    <n v="145"/>
    <n v="535"/>
    <n v="36191.3938013199"/>
    <n v="11299.6181557319"/>
    <n v="24891.775645588001"/>
    <n v="2388.9792257967702"/>
    <n v="82.095348449534399"/>
    <n v="8.0457075455342403E-6"/>
    <n v="8.0457075455342403E-6"/>
    <m/>
    <n v="1"/>
    <n v="2811"/>
    <n v="6.7337849340356401E-3"/>
    <n v="944"/>
    <n v="0"/>
    <n v="0"/>
    <n v="1.4844424105125649"/>
    <n v="2891"/>
    <n v="0"/>
  </r>
  <r>
    <s v="Central Valley"/>
    <x v="944"/>
    <n v="151"/>
    <n v="238.248894040793"/>
    <n v="590"/>
    <n v="384.79468000000003"/>
    <n v="182"/>
    <n v="3.84602562417557E-5"/>
    <n v="156.611019205997"/>
    <n v="14.490571726696899"/>
    <n v="2103.1750889302598"/>
    <n v="15941.7151393359"/>
    <n v="436.36231062822202"/>
    <n v="5.7308543602434403"/>
    <n v="306.68015293367603"/>
    <n v="1.4931440268244001"/>
    <n v="6.7166106054254099E-3"/>
    <n v="2.7405754866760399E-4"/>
    <n v="0.25593220338983003"/>
    <n v="0.61915849627540198"/>
    <s v="{04098A19-988D-4276-8D0E-8060BEC56ABE}"/>
    <n v="163451702"/>
    <s v="FROGTOWN 1702"/>
    <n v="1573"/>
    <n v="38.0465325808701"/>
    <n v="-120.630037581057"/>
    <x v="944"/>
    <n v="162"/>
    <n v="166"/>
    <n v="46234.112579136803"/>
    <n v="28787.0123602852"/>
    <n v="17447.100218851501"/>
    <n v="28787.0123602852"/>
    <n v="17447.100218851501"/>
    <n v="4.9878473857503901E-2"/>
    <n v="6.99976663599955E-3"/>
    <n v="1.5778072453032601"/>
    <n v="3.24175824175824"/>
    <n v="1191"/>
    <n v="1.2224231301874247"/>
    <n v="945"/>
    <n v="0"/>
    <n v="0"/>
    <n v="17.887414657322775"/>
    <n v="1800"/>
    <n v="0"/>
  </r>
  <r>
    <s v="Central Valley"/>
    <x v="945"/>
    <n v="16"/>
    <n v="32.123817601050398"/>
    <n v="260"/>
    <n v="95.591170000000005"/>
    <n v="87"/>
    <n v="2.19581365384109E-5"/>
    <n v="321.30725334228998"/>
    <n v="26.639160178934301"/>
    <n v="5148.62587559861"/>
    <n v="32056.182557061999"/>
    <n v="1069.3102758406999"/>
    <n v="12.884320046709799"/>
    <n v="492.796330310489"/>
    <n v="1.49984741896048"/>
    <n v="6.7156623584949298E-3"/>
    <n v="2.7270233915427399E-4"/>
    <n v="6.15384615384615E-2"/>
    <n v="0.33605423153686698"/>
    <s v="{8E69B2F0-EC1C-4178-9E4E-64B5D7938362}"/>
    <n v="163451702"/>
    <s v="FROGTOWN 1702"/>
    <n v="7108"/>
    <n v="37.974267611590001"/>
    <n v="-120.658763529673"/>
    <x v="945"/>
    <n v="119"/>
    <n v="79"/>
    <n v="26985.992914582701"/>
    <n v="20569.838201947099"/>
    <n v="6416.1547126355599"/>
    <n v="14176.7324470073"/>
    <n v="2638.8953987715599"/>
    <n v="2.3725103506421801E-2"/>
    <n v="1.9103578788417499E-3"/>
    <n v="2.0077386000656499"/>
    <n v="2.98850574712643"/>
    <n v="1194"/>
    <n v="0.58426262518905892"/>
    <n v="946"/>
    <n v="0"/>
    <n v="0"/>
    <n v="8.8090104173293735"/>
    <n v="588"/>
    <n v="0"/>
  </r>
  <r>
    <s v="Sierra"/>
    <x v="946"/>
    <n v="0"/>
    <n v="0"/>
    <n v="12"/>
    <n v="2.5609179000000002"/>
    <n v="11"/>
    <n v="1.8058856188541799E-5"/>
    <n v="372.47885712112901"/>
    <n v="10.8379554748535"/>
    <n v="6285.4322509765598"/>
    <n v="40014.039550781199"/>
    <n v="439.11029052734301"/>
    <n v="3.50261464985934"/>
    <n v="1467.66050026633"/>
    <n v="1.76367660002274"/>
    <n v="6.71530005755272E-3"/>
    <n v="8.0665482032186804E-5"/>
    <n v="0"/>
    <n v="0"/>
    <s v="{522A389A-AB26-4856-B015-C925A695BEA6}"/>
    <n v="63172101"/>
    <s v="MADISON 2101"/>
    <n v="13372"/>
    <n v="38.7946487798242"/>
    <n v="-122.062085169163"/>
    <x v="946"/>
    <n v="7"/>
    <n v="13"/>
    <n v="6530.1022529810298"/>
    <n v="6130.2460911402804"/>
    <n v="399.856161840749"/>
    <n v="6078.9039033764602"/>
    <n v="373.06473280201902"/>
    <n v="8.8732030235405502E-4"/>
    <n v="1.9864741807396001E-4"/>
    <m/>
    <n v="1.0909090909090899"/>
    <n v="1977"/>
    <n v="7.386830063307992E-2"/>
    <n v="947"/>
    <n v="0"/>
    <n v="0"/>
    <n v="3.7772545973449345"/>
    <n v="2"/>
    <n v="0"/>
  </r>
  <r>
    <s v="Central Valley"/>
    <x v="947"/>
    <n v="25"/>
    <n v="48.624436082897503"/>
    <n v="240"/>
    <n v="120.47056600000001"/>
    <n v="102"/>
    <n v="3.4803811924540003E-5"/>
    <n v="226.97647105128101"/>
    <n v="15.957697412044"/>
    <n v="2506.2777664342998"/>
    <n v="18275.709113662801"/>
    <n v="646.460234597831"/>
    <n v="12.665538816183201"/>
    <n v="1290.02572931027"/>
    <n v="1.77837064686943"/>
    <n v="6.71276503424891E-3"/>
    <n v="2.5896213912418402E-4"/>
    <n v="0.10416666666666601"/>
    <n v="0.40362088250898698"/>
    <s v="{5DA2A1D7-0688-4867-AAF9-609471332BF9}"/>
    <n v="254432104"/>
    <s v="COARSEGOLD 2104"/>
    <n v="5516"/>
    <n v="37.228201928088303"/>
    <n v="-119.870572706926"/>
    <x v="947"/>
    <n v="117"/>
    <n v="125"/>
    <n v="45926.5490305368"/>
    <n v="29689.925036247099"/>
    <n v="16236.623994289699"/>
    <n v="29689.925036247099"/>
    <n v="16236.623994289699"/>
    <n v="2.6414138190666799E-2"/>
    <n v="3.5499888163030798E-3"/>
    <n v="1.9449774433158999"/>
    <n v="2.3529411764705799"/>
    <n v="1230"/>
    <n v="0.68470203349338887"/>
    <n v="948"/>
    <n v="0"/>
    <n v="0"/>
    <n v="18.448458409697896"/>
    <n v="2112"/>
    <n v="0"/>
  </r>
  <r>
    <s v="Central Valley"/>
    <x v="948"/>
    <n v="23"/>
    <n v="33.7072024696255"/>
    <n v="135"/>
    <n v="84.69135"/>
    <n v="26"/>
    <n v="1.4760606483413E-4"/>
    <n v="48.554542901462199"/>
    <n v="75.141921740646097"/>
    <n v="910.41510170449806"/>
    <n v="15825.224111060301"/>
    <n v="3560.7697383139698"/>
    <n v="1.2612321199490999"/>
    <n v="10.7380871340954"/>
    <n v="1.0130190344957199"/>
    <n v="6.7088210172195602E-3"/>
    <n v="4.8535349749447296E-3"/>
    <n v="0.17037037037037001"/>
    <n v="0.39800051997774499"/>
    <s v="{10618A90-ED86-44CD-8B76-773E3BF2AE42}"/>
    <n v="163201101"/>
    <s v="WEST POINT 1101"/>
    <n v="12256"/>
    <n v="38.443773468721702"/>
    <n v="-120.508689821335"/>
    <x v="948"/>
    <n v="172"/>
    <n v="260"/>
    <n v="22317.179962202299"/>
    <n v="10485.794206649"/>
    <n v="11831.385755553199"/>
    <n v="10485.794206649"/>
    <n v="11831.385755553199"/>
    <n v="0.126191909348563"/>
    <n v="3.8377576856873899E-3"/>
    <n v="1.4655305421576299"/>
    <n v="5.1923076923076898"/>
    <n v="38"/>
    <n v="0.17442934644770858"/>
    <n v="949"/>
    <n v="0"/>
    <n v="0"/>
    <n v="6.5155684319796956"/>
    <n v="2048"/>
    <n v="0"/>
  </r>
  <r>
    <s v="North Valley"/>
    <x v="949"/>
    <n v="105"/>
    <n v="150.279140846415"/>
    <n v="263"/>
    <n v="225.12611000000001"/>
    <n v="107"/>
    <n v="4.3510306173102898E-5"/>
    <n v="229.546815956892"/>
    <n v="9.1825366877282892"/>
    <n v="1585.01890765539"/>
    <n v="32189.1668750629"/>
    <n v="573.85147830865697"/>
    <n v="0.14732032341482201"/>
    <n v="227.16066577835599"/>
    <n v="1.4427673482449199"/>
    <n v="6.6951788597671303E-3"/>
    <n v="3.2165665778453298E-4"/>
    <n v="0.39923954372623499"/>
    <n v="0.66753313619927401"/>
    <s v="{107EABE7-3B5B-4826-B3E5-C69B941080D5}"/>
    <n v="102211101"/>
    <s v="BUCKS CREEK 1101"/>
    <s v="circuit_breaker"/>
    <n v="39.911421455580999"/>
    <n v="-121.327068779906"/>
    <x v="949"/>
    <n v="68"/>
    <n v="34"/>
    <n v="32196.458398554802"/>
    <n v="31149.9294942575"/>
    <n v="1046.5289042972699"/>
    <n v="31149.9294942575"/>
    <n v="1046.5289042972699"/>
    <n v="3.4417262382944999E-2"/>
    <n v="4.65560276052201E-3"/>
    <n v="1.4312299128229999"/>
    <n v="2.4579439252336401"/>
    <n v="1070"/>
    <n v="0.71638413799508294"/>
    <n v="950"/>
    <n v="0"/>
    <n v="0"/>
    <n v="19.355662839776276"/>
    <n v="1190"/>
    <n v="0"/>
  </r>
  <r>
    <s v="Central Valley"/>
    <x v="950"/>
    <n v="130"/>
    <n v="263.15198817332902"/>
    <n v="547"/>
    <n v="396.21683000000002"/>
    <n v="150"/>
    <n v="4.41403693306104E-5"/>
    <n v="108.475119943271"/>
    <n v="11.753806083553799"/>
    <n v="1279.4315260061401"/>
    <n v="8995.1436618286007"/>
    <n v="212.47204619176901"/>
    <n v="4.5839380608002296"/>
    <n v="256.56709752654001"/>
    <n v="1.52255162477493"/>
    <n v="6.6900546695261003E-3"/>
    <n v="2.1372935339636901E-4"/>
    <n v="0.237659963436928"/>
    <n v="0.664161565032659"/>
    <s v="{C6F5EE82-3D4A-4852-9595-AF1157128635}"/>
    <n v="163451702"/>
    <s v="FROGTOWN 1702"/>
    <n v="8482"/>
    <n v="38.0748918633237"/>
    <n v="-120.568712671271"/>
    <x v="950"/>
    <n v="139"/>
    <n v="140"/>
    <n v="34353.058001261801"/>
    <n v="23167.787720852699"/>
    <n v="11185.2702804091"/>
    <n v="23167.787720852699"/>
    <n v="11185.2702804091"/>
    <n v="3.2059403009455402E-2"/>
    <n v="6.6210553995915602E-3"/>
    <n v="2.02424606287176"/>
    <n v="3.6466666666666598"/>
    <n v="1371"/>
    <n v="1.0035082004289151"/>
    <n v="951"/>
    <n v="0"/>
    <n v="0"/>
    <n v="14.395791423893963"/>
    <n v="2287"/>
    <n v="0"/>
  </r>
  <r>
    <s v="North Coast"/>
    <x v="951"/>
    <n v="33"/>
    <n v="50.0525470154532"/>
    <n v="48"/>
    <n v="58.985430000000001"/>
    <n v="7"/>
    <n v="5.6440172556904097E-5"/>
    <n v="85.847048206513506"/>
    <n v="0.70537754386896201"/>
    <n v="15.3962586317211"/>
    <n v="138.49023889005099"/>
    <n v="0.37539888442347502"/>
    <n v="2.0831226451056302"/>
    <n v="143.09045573643201"/>
    <n v="1.06131480421338"/>
    <n v="6.6750901718526396E-3"/>
    <n v="4.76003943299068E-5"/>
    <n v="0.6875"/>
    <n v="0.84855778108919799"/>
    <s v="{AA2E97C7-3759-4D9E-BC19-D9ED237F5DA1}"/>
    <n v="42751111"/>
    <s v="FITCH MOUNTAIN 1111"/>
    <s v="circuit_breaker"/>
    <n v="38.606540750635901"/>
    <n v="-122.852763011767"/>
    <x v="951"/>
    <n v="331"/>
    <n v="472"/>
    <n v="59720.9361117628"/>
    <n v="28044.9801778697"/>
    <n v="31675.955933893099"/>
    <n v="486.72828369743701"/>
    <n v="1187.01211130704"/>
    <n v="3.33202760309347E-4"/>
    <n v="3.9508120789832901E-4"/>
    <n v="1.51674384895312"/>
    <n v="6.8571428571428497"/>
    <n v="2253"/>
    <n v="4.6725631202968479E-2"/>
    <n v="952"/>
    <n v="0"/>
    <n v="0"/>
    <n v="0.30243884036936014"/>
    <n v="1220"/>
    <n v="0"/>
  </r>
  <r>
    <s v="Central Coast"/>
    <x v="952"/>
    <n v="346"/>
    <n v="665.18559381038006"/>
    <n v="2032"/>
    <n v="1713.9719"/>
    <n v="344"/>
    <n v="5.52762525209144E-5"/>
    <n v="131.25029448194499"/>
    <n v="3.4675771999472502"/>
    <n v="381.36189933685898"/>
    <n v="2071.8168297392699"/>
    <n v="15.452803807470501"/>
    <n v="5.7401471464315303"/>
    <n v="209.42151153680999"/>
    <n v="1.19757794987323"/>
    <n v="6.6720084078404204E-3"/>
    <n v="1.09595788613483E-4"/>
    <n v="0.17027559055118099"/>
    <n v="0.38809596852946099"/>
    <s v="{D0FCA825-EE19-45C5-82C2-01947841A1DF}"/>
    <n v="182671108"/>
    <s v="SANTA MARIA 1108"/>
    <s v="M80"/>
    <n v="35.0163866216906"/>
    <n v="-120.359056730711"/>
    <x v="952"/>
    <n v="470"/>
    <n v="429"/>
    <n v="137837.01575463"/>
    <n v="94108.664307124098"/>
    <n v="43728.3514475068"/>
    <n v="94108.664307124098"/>
    <n v="43728.3514475068"/>
    <n v="3.7700951283038402E-2"/>
    <n v="1.9015030867194499E-2"/>
    <n v="1.92250171621497"/>
    <n v="5.9069767441860401"/>
    <n v="1804"/>
    <n v="2.2951708922971048"/>
    <n v="953"/>
    <n v="0"/>
    <n v="0"/>
    <n v="58.476394849182007"/>
    <n v="2371"/>
    <n v="0"/>
  </r>
  <r>
    <s v="Central Coast"/>
    <x v="953"/>
    <n v="209"/>
    <n v="414.44692484495499"/>
    <n v="1211"/>
    <n v="1016.4068600000001"/>
    <n v="164"/>
    <n v="3.3801587292367797E-5"/>
    <n v="477.13195540955797"/>
    <n v="14.2351213853755"/>
    <n v="418.08182287200799"/>
    <n v="2237.2946788017998"/>
    <n v="60.925168882299303"/>
    <n v="9.7444015431342699"/>
    <n v="252.87007790195099"/>
    <n v="1.18660963744651"/>
    <n v="6.6719136025903897E-3"/>
    <n v="2.16228955179189E-4"/>
    <n v="0.172584640792733"/>
    <n v="0.40775691409796599"/>
    <s v="{C5AAF8EB-A62D-4527-870A-FE6B41EEDAF4}"/>
    <n v="182821101"/>
    <s v="MESA 1101"/>
    <n v="6111"/>
    <n v="35.064259444092301"/>
    <n v="-120.497140445805"/>
    <x v="953"/>
    <n v="250"/>
    <n v="225"/>
    <n v="59762.524190394797"/>
    <n v="41196.853715980098"/>
    <n v="18565.670474414601"/>
    <n v="37685.568668039101"/>
    <n v="17769.4909399811"/>
    <n v="3.5461548649386998E-2"/>
    <n v="5.5434603159483196E-3"/>
    <n v="1.98299964040648"/>
    <n v="7.3841463414634099"/>
    <n v="1356"/>
    <n v="1.094193830824824"/>
    <n v="954"/>
    <n v="0"/>
    <n v="0"/>
    <n v="23.416719488828125"/>
    <n v="1582"/>
    <n v="0"/>
  </r>
  <r>
    <s v="North Coast"/>
    <x v="954"/>
    <n v="103"/>
    <n v="129.765382072188"/>
    <n v="135"/>
    <n v="143.69127"/>
    <n v="20"/>
    <n v="9.2640213733829999E-5"/>
    <n v="79.783217555245102"/>
    <n v="11.577787746985701"/>
    <n v="117.023088932037"/>
    <n v="1248.5203278859401"/>
    <n v="22.723704325656001"/>
    <n v="3.9815265513956501"/>
    <n v="40.416914081573402"/>
    <n v="1.17101771831512"/>
    <n v="6.6609786290099896E-3"/>
    <n v="6.8177039647707703E-4"/>
    <n v="0.76296296296296295"/>
    <n v="0.90308466928233699"/>
    <s v="{E40AF6DD-8BB8-44B0-9133-5EE5D793A9BC}"/>
    <n v="42251101"/>
    <s v="HOPLAND 1101"/>
    <n v="80620"/>
    <n v="38.994296674334798"/>
    <n v="-123.118130446325"/>
    <x v="954"/>
    <n v="62"/>
    <n v="69"/>
    <n v="14826.953061762601"/>
    <n v="9040.9556217961399"/>
    <n v="5785.9974399665198"/>
    <n v="1849.34133820637"/>
    <n v="2703.3724082108502"/>
    <n v="1.36354079295415E-2"/>
    <n v="1.8528042746766E-3"/>
    <n v="1.25985807837076"/>
    <n v="6.75"/>
    <n v="586"/>
    <n v="0.13321957258019979"/>
    <n v="955"/>
    <n v="0"/>
    <n v="0"/>
    <n v="1.1491270766626303"/>
    <n v="1138"/>
    <n v="0"/>
  </r>
  <r>
    <s v="North Coast"/>
    <x v="955"/>
    <n v="1747"/>
    <n v="1886.0665280002199"/>
    <n v="2410"/>
    <n v="2196.1518999999998"/>
    <n v="319"/>
    <n v="1.29590451553929E-4"/>
    <n v="51.118913746466902"/>
    <n v="1.3014079016625899"/>
    <n v="95.437375992911498"/>
    <n v="927.52777567205806"/>
    <n v="5.1828439089238403"/>
    <n v="0.56195383581411695"/>
    <n v="33.0488077671789"/>
    <n v="1.11604294321006"/>
    <n v="6.65400863167428E-3"/>
    <n v="1.46516494453163E-4"/>
    <n v="0.72489626556016595"/>
    <n v="0.85880515197691698"/>
    <s v="{8F7144B3-988A-433A-A6F7-A1F0E4529E41}"/>
    <n v="192411101"/>
    <s v="LOW GAP 1101"/>
    <n v="4160"/>
    <n v="40.427196319591403"/>
    <n v="-123.481033186139"/>
    <x v="955"/>
    <n v="283"/>
    <n v="250"/>
    <n v="39514.795308746601"/>
    <n v="34991.7062017219"/>
    <n v="4523.0891070247399"/>
    <n v="34571.946712801298"/>
    <n v="4492.3740667051497"/>
    <n v="4.6738761730558999E-2"/>
    <n v="4.1339354045703602E-2"/>
    <n v="1.0796030497997799"/>
    <n v="7.5548589341692702"/>
    <n v="1612"/>
    <n v="2.1226287535040953"/>
    <n v="956"/>
    <n v="0"/>
    <n v="0"/>
    <n v="21.482005100880055"/>
    <n v="1744"/>
    <n v="0"/>
  </r>
  <r>
    <s v="North Coast"/>
    <x v="956"/>
    <n v="499"/>
    <n v="672.11366730672705"/>
    <n v="939"/>
    <n v="916.18949999999995"/>
    <n v="99"/>
    <n v="1.071015055523E-4"/>
    <n v="69.292606609206501"/>
    <n v="4.9372001829565901"/>
    <n v="34.620643740625297"/>
    <n v="247.17256021854499"/>
    <n v="3.98501623872933"/>
    <n v="1.2985384768307999"/>
    <n v="18.344538277579499"/>
    <n v="1.0502368789730601"/>
    <n v="6.60033699149048E-3"/>
    <n v="3.00798965485305E-4"/>
    <n v="0.53141640042598504"/>
    <n v="0.73359676892049297"/>
    <s v="{D51477E9-479D-4F9C-8092-33C149C77422}"/>
    <n v="43071101"/>
    <s v="DUNBAR 1101"/>
    <n v="79086"/>
    <n v="38.409557540193198"/>
    <n v="-122.54357725457599"/>
    <x v="956"/>
    <n v="130"/>
    <n v="198"/>
    <n v="22874.210850080999"/>
    <n v="11168.145558452699"/>
    <n v="11706.0652916283"/>
    <n v="10550.9053537772"/>
    <n v="11637.589833448101"/>
    <n v="2.97790975830452E-2"/>
    <n v="1.0603049049677699E-2"/>
    <n v="1.3469211769673799"/>
    <n v="9.4848484848484809"/>
    <n v="1122"/>
    <n v="0.65343336215755754"/>
    <n v="957"/>
    <n v="0"/>
    <n v="0"/>
    <n v="6.5560266105818927"/>
    <n v="50"/>
    <n v="0"/>
  </r>
  <r>
    <s v="North Valley"/>
    <x v="957"/>
    <n v="18"/>
    <n v="23.1024333880158"/>
    <n v="180"/>
    <n v="82.627080000000007"/>
    <n v="22"/>
    <n v="6.3933602425756604E-5"/>
    <n v="81.462807980369107"/>
    <n v="15.125154128993"/>
    <n v="2127.64198083058"/>
    <n v="16071.638195551899"/>
    <n v="340.782600912546"/>
    <n v="3.23270311265845"/>
    <n v="545.35150397907603"/>
    <n v="1.5351971116932901"/>
    <n v="6.5806541954407998E-3"/>
    <n v="4.9777816650766501E-4"/>
    <n v="0.1"/>
    <n v="0.27959880221146699"/>
    <s v="{34779DE5-8611-43F9-82BD-96A7D918E1B2}"/>
    <n v="102541101"/>
    <s v="VOLTA 1101"/>
    <n v="1568"/>
    <n v="40.4583239298696"/>
    <n v="-121.867341523733"/>
    <x v="957"/>
    <n v="145"/>
    <n v="112"/>
    <n v="44205.386810933"/>
    <n v="36682.0506963515"/>
    <n v="7523.3361145815397"/>
    <n v="36682.0506963515"/>
    <n v="7523.3361145815397"/>
    <n v="1.09511196631686E-2"/>
    <n v="1.40653925336664E-3"/>
    <n v="1.2834685215564301"/>
    <n v="8.1818181818181799"/>
    <n v="790"/>
    <n v="0.1447743922996976"/>
    <n v="958"/>
    <n v="0"/>
    <n v="0"/>
    <n v="22.793162523242628"/>
    <n v="914"/>
    <n v="0"/>
  </r>
  <r>
    <s v="Bay Area"/>
    <x v="958"/>
    <n v="305"/>
    <n v="533.47192063005798"/>
    <n v="756"/>
    <n v="758.51089999999999"/>
    <n v="136"/>
    <n v="4.5715325634720203E-5"/>
    <n v="135.324348753972"/>
    <n v="3.6982112138652399"/>
    <n v="865.72774552641897"/>
    <n v="12984.7601135901"/>
    <n v="131.90495267563099"/>
    <n v="0.94678878027480096"/>
    <n v="119.32368316282199"/>
    <n v="1.35497461960596"/>
    <n v="6.5659453531805301E-3"/>
    <n v="8.7146455954005301E-5"/>
    <n v="0.40343915343915299"/>
    <n v="0.70331474846457798"/>
    <s v="{6F11C840-A229-4E10-BAF7-56043B23CA9B}"/>
    <n v="43051101"/>
    <s v="MONTICELLO 1101"/>
    <n v="93384"/>
    <n v="38.478851039082201"/>
    <n v="-122.186706247476"/>
    <x v="958"/>
    <n v="109"/>
    <n v="99"/>
    <n v="33731.271045845198"/>
    <n v="27868.986603666999"/>
    <n v="5862.2844421782002"/>
    <n v="25527.468034449499"/>
    <n v="4383.3043448309299"/>
    <n v="1.1851918009744699E-2"/>
    <n v="6.2172842863219497E-3"/>
    <n v="1.7490882643608401"/>
    <n v="5.5588235294117601"/>
    <n v="1930"/>
    <n v="0.89296856803255209"/>
    <n v="959"/>
    <n v="0"/>
    <n v="0"/>
    <n v="15.86202834003392"/>
    <n v="2578"/>
    <n v="0"/>
  </r>
  <r>
    <s v="North Coast"/>
    <x v="959"/>
    <n v="71"/>
    <n v="99.352177716288296"/>
    <n v="113"/>
    <n v="116.41719000000001"/>
    <n v="20"/>
    <n v="6.2934802554082101E-5"/>
    <n v="104.873124187063"/>
    <n v="3.2354006029665401"/>
    <n v="290.64036132097198"/>
    <n v="3164.0954057723202"/>
    <n v="22.746848558755801"/>
    <n v="2.9451327212154799"/>
    <n v="65.501195651292804"/>
    <n v="1.1173672556877099"/>
    <n v="6.5232758116762499E-3"/>
    <n v="8.8617170695215404E-5"/>
    <n v="0.62831858407079599"/>
    <n v="0.85341500894678701"/>
    <s v="{2D9FE14A-68D2-46A5-B4CD-1EF83FC0FBCE}"/>
    <n v="42771114"/>
    <s v="UKIAH 1114"/>
    <n v="822"/>
    <n v="39.118198262440501"/>
    <n v="-123.194261369717"/>
    <x v="959"/>
    <n v="250"/>
    <n v="402"/>
    <n v="42913.466958646801"/>
    <n v="22663.271444499402"/>
    <n v="20250.195514147399"/>
    <n v="3178.5328074182498"/>
    <n v="2374.3328718339499"/>
    <n v="1.7723434139042999E-3"/>
    <n v="1.2586960510816399E-3"/>
    <n v="1.39932644670828"/>
    <n v="5.65"/>
    <n v="1922"/>
    <n v="0.13046551623352501"/>
    <n v="960"/>
    <n v="0"/>
    <n v="0"/>
    <n v="1.9750481090782854"/>
    <n v="1664"/>
    <n v="0"/>
  </r>
  <r>
    <s v="Sierra"/>
    <x v="960"/>
    <n v="1746"/>
    <n v="2576.6748587095399"/>
    <n v="4493"/>
    <n v="3918.7109999999998"/>
    <n v="551"/>
    <n v="8.61564956741657E-5"/>
    <n v="116.935973071901"/>
    <n v="47.754771505883099"/>
    <n v="826.85873473008201"/>
    <n v="10005.504073128401"/>
    <n v="944.05627848490201"/>
    <n v="5.7037727225845796"/>
    <n v="85.772221755168701"/>
    <n v="1.21115269245556"/>
    <n v="6.4873069670885299E-3"/>
    <n v="1.94058283369393E-3"/>
    <n v="0.38860449588248303"/>
    <n v="0.657531239176669"/>
    <s v="{F3B439DF-7706-4C2F-8999-BCA70EF18266}"/>
    <n v="153132102"/>
    <s v="NARROWS 2102"/>
    <n v="48484"/>
    <n v="39.254355012843"/>
    <n v="-121.145871351664"/>
    <x v="960"/>
    <n v="691"/>
    <n v="651"/>
    <n v="118003.157061288"/>
    <n v="66722.675822220204"/>
    <n v="51280.481239068002"/>
    <n v="66722.675822220204"/>
    <n v="51280.481239068002"/>
    <n v="1.0692611413653501"/>
    <n v="4.74722291164653E-2"/>
    <n v="1.47575879651176"/>
    <n v="8.15426497277676"/>
    <n v="181"/>
    <n v="3.5745061388657802"/>
    <n v="961"/>
    <n v="0"/>
    <n v="0"/>
    <n v="41.459535798328794"/>
    <n v="172"/>
    <n v="0"/>
  </r>
  <r>
    <s v="Central Coast"/>
    <x v="961"/>
    <n v="57"/>
    <n v="80.400008306115893"/>
    <n v="388"/>
    <n v="287.44150000000002"/>
    <n v="85"/>
    <n v="3.2405726682661797E-5"/>
    <n v="420.96464080670302"/>
    <n v="1.7622587602020101"/>
    <n v="54.132785978487497"/>
    <n v="211.51297382499399"/>
    <n v="1.3528683375130599"/>
    <n v="7.8868297742350997"/>
    <n v="261.29867110602999"/>
    <n v="1.2613482601502299"/>
    <n v="6.45398757306499E-3"/>
    <n v="3.6624785824724303E-5"/>
    <n v="0.14690721649484501"/>
    <n v="0.27970911966682299"/>
    <s v="{3D2C3694-7F26-47C8-A8D1-149DBF4B8BEA}"/>
    <n v="182601104"/>
    <s v="OCEANO 1104"/>
    <s v="Q12"/>
    <n v="35.139581944178097"/>
    <n v="-120.520836333807"/>
    <x v="961"/>
    <n v="172"/>
    <n v="179"/>
    <n v="43273.231971968897"/>
    <n v="25898.4468087848"/>
    <n v="17374.785163183999"/>
    <n v="16245.9078264869"/>
    <n v="12149.070515462399"/>
    <n v="3.1131067951015701E-3"/>
    <n v="2.7544867680262498E-3"/>
    <n v="1.4105264615108"/>
    <n v="4.5647058823529401"/>
    <n v="2379"/>
    <n v="0.54858894371052414"/>
    <n v="962"/>
    <n v="0"/>
    <n v="0"/>
    <n v="10.094735992051993"/>
    <n v="251"/>
    <n v="0"/>
  </r>
  <r>
    <s v="North Valley"/>
    <x v="962"/>
    <n v="666"/>
    <n v="874.30903535998596"/>
    <n v="929"/>
    <n v="1011.57007"/>
    <n v="93"/>
    <n v="1.5593180018264299E-4"/>
    <n v="38.4222322333638"/>
    <n v="14.066624087841101"/>
    <n v="975.95937889915604"/>
    <n v="17072.344722916001"/>
    <n v="456.85649876338198"/>
    <n v="1.89563708530078"/>
    <n v="30.274031972372399"/>
    <n v="1.05861641899231"/>
    <n v="6.4423855088687199E-3"/>
    <n v="1.0093627382184701E-3"/>
    <n v="0.71689989235737295"/>
    <n v="0.86430892204827003"/>
    <s v="{EAAD5F12-9AE3-4341-A497-B18C1046E2B5}"/>
    <n v="103271101"/>
    <s v="ANTLER 1101"/>
    <n v="1612"/>
    <n v="40.891552506159201"/>
    <n v="-122.376455115095"/>
    <x v="962"/>
    <n v="129"/>
    <n v="112"/>
    <n v="19036.006419570698"/>
    <n v="14853.5972437661"/>
    <n v="4182.4091758046097"/>
    <n v="14104.2920115986"/>
    <n v="4182.4091758046097"/>
    <n v="9.3870734654318597E-2"/>
    <n v="1.4501657416985799E-2"/>
    <n v="1.31277632936934"/>
    <n v="9.9892473118279508"/>
    <n v="408"/>
    <n v="0.59914185232479089"/>
    <n v="963"/>
    <n v="0"/>
    <n v="0"/>
    <n v="8.7639980315390336"/>
    <n v="767"/>
    <n v="0"/>
  </r>
  <r>
    <s v="Bay Area"/>
    <x v="963"/>
    <n v="353"/>
    <n v="690.16974073156803"/>
    <n v="979"/>
    <n v="1051.7717"/>
    <n v="60"/>
    <n v="8.1010658019901397E-5"/>
    <n v="73.7755882081659"/>
    <n v="2.5695176613808099"/>
    <n v="5.03035208055128"/>
    <n v="39.492547462392203"/>
    <n v="0.98956799252997696"/>
    <n v="0.59000738626349003"/>
    <n v="3.6183074507086199"/>
    <n v="0.98853244980176203"/>
    <n v="6.4414560713405298E-3"/>
    <n v="1.3929334152997701E-4"/>
    <n v="0.36057201225740498"/>
    <n v="0.65619727362857605"/>
    <s v="{84CE664B-0611-4200-83BA-04B0E42A1B56}"/>
    <n v="42031124"/>
    <s v="ALTO 1124"/>
    <n v="428"/>
    <n v="37.9068903197835"/>
    <n v="-122.54371520603701"/>
    <x v="963"/>
    <n v="164"/>
    <n v="683"/>
    <n v="41570.626014356902"/>
    <n v="9441.0664843200193"/>
    <n v="32129.559530036899"/>
    <n v="6700.9234106144704"/>
    <n v="19121.251893659501"/>
    <n v="8.3576004917986692E-3"/>
    <n v="4.8606394811940802E-3"/>
    <n v="1.95515507289396"/>
    <n v="16.316666666666599"/>
    <n v="1634"/>
    <n v="0.38648736428043179"/>
    <n v="964"/>
    <n v="0"/>
    <n v="0"/>
    <n v="4.1637594805769238"/>
    <n v="1949"/>
    <n v="0"/>
  </r>
  <r>
    <s v="North Coast"/>
    <x v="964"/>
    <n v="49"/>
    <n v="68.090791753980696"/>
    <n v="108"/>
    <n v="90.502769999999998"/>
    <n v="18"/>
    <n v="3.6937469354193602E-5"/>
    <n v="232.70093436817299"/>
    <n v="2.4326320527629401"/>
    <n v="238.32342646609601"/>
    <n v="1276.25245904029"/>
    <n v="6.7217387550256404"/>
    <n v="4.2565142329161301"/>
    <n v="338.621922704908"/>
    <n v="1.2357423835330501"/>
    <n v="6.4186946143988703E-3"/>
    <n v="5.5077432945280498E-5"/>
    <n v="0.453703703703703"/>
    <n v="0.75236141559612602"/>
    <s v="{D2D369CA-0917-4B7E-9B23-ECC7D27E5D79}"/>
    <n v="42251101"/>
    <s v="HOPLAND 1101"/>
    <n v="770"/>
    <n v="38.978016978077598"/>
    <n v="-123.098600437369"/>
    <x v="964"/>
    <n v="133"/>
    <n v="84"/>
    <n v="26404.6199199074"/>
    <n v="21887.4140461889"/>
    <n v="4517.2058737184998"/>
    <n v="7603.62923394887"/>
    <n v="1757.7495047053801"/>
    <n v="9.9139379301504895E-4"/>
    <n v="6.6487444837548505E-4"/>
    <n v="1.38960799497919"/>
    <n v="6"/>
    <n v="2190"/>
    <n v="0.11553650305917966"/>
    <n v="965"/>
    <n v="0"/>
    <n v="0"/>
    <n v="4.724674700728043"/>
    <n v="1210"/>
    <n v="0"/>
  </r>
  <r>
    <s v="Central Valley"/>
    <x v="965"/>
    <n v="63"/>
    <n v="161.98166613390001"/>
    <n v="367"/>
    <n v="237.04903999999999"/>
    <n v="158"/>
    <n v="2.5904486939239901E-5"/>
    <n v="237.547681978848"/>
    <n v="20.585908102233699"/>
    <n v="1197.46695201388"/>
    <n v="5750.16959591044"/>
    <n v="207.994941909141"/>
    <n v="8.4843172378944107"/>
    <n v="112.416022745208"/>
    <n v="1.08881763340551"/>
    <n v="6.4079819176551403E-3"/>
    <n v="2.4149828010926099E-4"/>
    <n v="0.17166212534059899"/>
    <n v="0.68332554706576698"/>
    <s v="{9E750160-198E-4DE4-9B67-A39CCFF98BD9}"/>
    <n v="252811102"/>
    <s v="MERCED FALLS 1102"/>
    <n v="85002"/>
    <n v="37.644409151022501"/>
    <n v="-120.312275984773"/>
    <x v="965"/>
    <n v="548"/>
    <n v="572"/>
    <n v="98412.903976008602"/>
    <n v="57333.759635959701"/>
    <n v="41079.144340049002"/>
    <n v="57333.759635959701"/>
    <n v="41079.144340049002"/>
    <n v="3.8156728257263198E-2"/>
    <n v="4.0929089363998996E-3"/>
    <n v="2.5711375576809501"/>
    <n v="2.32278481012658"/>
    <n v="1273"/>
    <n v="1.0124611429895121"/>
    <n v="966"/>
    <n v="0"/>
    <n v="0"/>
    <n v="35.625535558755914"/>
    <n v="1807"/>
    <n v="0"/>
  </r>
  <r>
    <s v="North Coast"/>
    <x v="966"/>
    <n v="1592"/>
    <n v="2067.4848725777902"/>
    <n v="2760"/>
    <n v="2714.5906"/>
    <n v="286"/>
    <n v="9.5506654952577798E-5"/>
    <n v="64.455515224136505"/>
    <n v="5.4127772429406704"/>
    <n v="217.478596811785"/>
    <n v="2925.76031768957"/>
    <n v="77.802341049859507"/>
    <n v="1.16080822261259"/>
    <n v="33.780501412970203"/>
    <n v="1.1014914320899001"/>
    <n v="6.3917190672308404E-3"/>
    <n v="2.9221055444934602E-4"/>
    <n v="0.57681159420289796"/>
    <n v="0.761619409838728"/>
    <s v="{6A5817A5-7FC3-45B7-8DC9-2BBA0FD82034}"/>
    <n v="43321103"/>
    <s v="RINCON 1103"/>
    <n v="474"/>
    <n v="38.505627137674203"/>
    <n v="-122.646017428859"/>
    <x v="966"/>
    <n v="207"/>
    <n v="222"/>
    <n v="52918.140097491298"/>
    <n v="29554.612066087"/>
    <n v="23363.528031404301"/>
    <n v="29554.612066087"/>
    <n v="23363.528031404301"/>
    <n v="8.3572218572513096E-2"/>
    <n v="2.7314903316437201E-2"/>
    <n v="1.29867140237298"/>
    <n v="9.65034965034965"/>
    <n v="1146"/>
    <n v="1.8280316532280203"/>
    <n v="967"/>
    <n v="0"/>
    <n v="0"/>
    <n v="18.364378854116545"/>
    <n v="2462"/>
    <n v="0"/>
  </r>
  <r>
    <s v="Central Coast"/>
    <x v="967"/>
    <n v="42"/>
    <n v="97.616336060849704"/>
    <n v="262"/>
    <n v="212.15813"/>
    <n v="36"/>
    <n v="2.3695820497474999E-5"/>
    <n v="318.32226953965898"/>
    <n v="26.150121291892301"/>
    <n v="42.226788653267697"/>
    <n v="156.56727865007099"/>
    <n v="7.8935123258464301"/>
    <n v="8.1250000094684403"/>
    <n v="200.93368977736401"/>
    <n v="1.23131760623719"/>
    <n v="6.3808517043792796E-3"/>
    <n v="1.5083333408622601E-4"/>
    <n v="0.16030534351145001"/>
    <n v="0.46011122703106899"/>
    <s v="{AD6746AA-B778-4E12-B7CD-DBCB8C9B3412}"/>
    <n v="182631101"/>
    <s v="SAN LUIS OBISPO 1101"/>
    <s v="circuit_breaker"/>
    <n v="35.2615192740829"/>
    <n v="-120.634907998293"/>
    <x v="967"/>
    <n v="161"/>
    <n v="556"/>
    <n v="38860.195162640397"/>
    <n v="10872.445434277"/>
    <n v="27987.749728363298"/>
    <n v="5333.7243058353697"/>
    <n v="8927.6571095415493"/>
    <n v="5.43000002710414E-3"/>
    <n v="8.530495379091E-4"/>
    <n v="2.3241984776392801"/>
    <n v="7.2777777777777697"/>
    <n v="1587"/>
    <n v="0.22971066135765406"/>
    <n v="968"/>
    <n v="0"/>
    <n v="0"/>
    <n v="3.3142216056412295"/>
    <n v="2674"/>
    <n v="0"/>
  </r>
  <r>
    <s v="Central Coast"/>
    <x v="968"/>
    <n v="1005"/>
    <n v="1752.74824097039"/>
    <n v="3969"/>
    <n v="3611.0933"/>
    <n v="495"/>
    <n v="6.6435128625163604E-5"/>
    <n v="178.00718173201"/>
    <n v="15.485862681212"/>
    <n v="52.249068118701999"/>
    <n v="187.23986861867499"/>
    <n v="7.1038972219496701"/>
    <n v="11.408705834494301"/>
    <n v="45.7332317283253"/>
    <n v="1.18908107666054"/>
    <n v="6.3680041939664402E-3"/>
    <n v="5.3271753518837099E-4"/>
    <n v="0.25321239606953799"/>
    <n v="0.48537883514427499"/>
    <s v="{B94710C5-B1CB-42E6-AC57-91B01B723998}"/>
    <n v="183052111"/>
    <s v="TEMPLETON 2111"/>
    <s v="A66"/>
    <n v="35.521309951062399"/>
    <n v="-120.712560892152"/>
    <x v="968"/>
    <n v="682"/>
    <n v="773"/>
    <n v="101958.40804050201"/>
    <n v="54317.835669396598"/>
    <n v="47640.572371105998"/>
    <n v="54317.835669396598"/>
    <n v="47640.572371105998"/>
    <n v="0.26369517991824398"/>
    <n v="3.2885388669455999E-2"/>
    <n v="1.74402810046805"/>
    <n v="8.0181818181818105"/>
    <n v="755"/>
    <n v="3.1521620760133877"/>
    <n v="969"/>
    <n v="0"/>
    <n v="0"/>
    <n v="33.751527867728633"/>
    <n v="2334"/>
    <n v="0"/>
  </r>
  <r>
    <s v="Sierra"/>
    <x v="969"/>
    <n v="993"/>
    <n v="1540.14164363946"/>
    <n v="4843"/>
    <n v="3237.9115999999999"/>
    <n v="680"/>
    <n v="9.5835637664683405E-5"/>
    <n v="66.433698079857095"/>
    <n v="21.245275861900598"/>
    <n v="378.13593771490099"/>
    <n v="3739.35763759161"/>
    <n v="157.23974013802101"/>
    <n v="3.9359126123468999"/>
    <n v="100.71138162311"/>
    <n v="1.2032730372513001"/>
    <n v="6.3678561215722096E-3"/>
    <n v="1.0131786228912401E-3"/>
    <n v="0.205038199463142"/>
    <n v="0.47565895054270002"/>
    <s v="{FB182C0F-B71E-4B89-801E-E64DB8A5CDBB}"/>
    <n v="153662102"/>
    <s v="APPLE HILL 2102"/>
    <n v="186912"/>
    <n v="38.6409860430945"/>
    <n v="-120.704304947618"/>
    <x v="969"/>
    <n v="717"/>
    <n v="789"/>
    <n v="138854.30150236"/>
    <n v="81658.695143276098"/>
    <n v="57195.606359084399"/>
    <n v="78311.562886153406"/>
    <n v="56097.434438316202"/>
    <n v="0.68896146356604504"/>
    <n v="6.5168233611984705E-2"/>
    <n v="1.55099863407801"/>
    <n v="7.12205882352941"/>
    <n v="405"/>
    <n v="4.3301421626691026"/>
    <n v="970"/>
    <n v="0"/>
    <n v="0"/>
    <n v="48.660534142132029"/>
    <n v="1238"/>
    <n v="0"/>
  </r>
  <r>
    <s v="North Coast"/>
    <x v="970"/>
    <n v="92"/>
    <n v="165.686773065978"/>
    <n v="185"/>
    <n v="213.12440000000001"/>
    <n v="35"/>
    <n v="6.8049620313104199E-5"/>
    <n v="109.658390764195"/>
    <n v="1.85392046234171"/>
    <n v="90.905393233256603"/>
    <n v="2097.50862689529"/>
    <n v="35.462536261171401"/>
    <n v="3.3080910284604301"/>
    <n v="59.8531487814017"/>
    <n v="1.17610618386949"/>
    <n v="6.3559119284033296E-3"/>
    <n v="1.05346562088876E-4"/>
    <n v="0.49729729729729699"/>
    <n v="0.77741811473023104"/>
    <s v="{69EA27A3-0D2B-4A2D-A229-63A3090F6AF6}"/>
    <n v="42891101"/>
    <s v="GEYSERVILLE 1101"/>
    <n v="122"/>
    <n v="38.734678397745597"/>
    <n v="-122.944121492124"/>
    <x v="970"/>
    <n v="226"/>
    <n v="214"/>
    <n v="51090.534458575501"/>
    <n v="30286.480106283601"/>
    <n v="20804.0543522919"/>
    <n v="7052.0877753721497"/>
    <n v="5557.9440603641797"/>
    <n v="3.68712967311068E-3"/>
    <n v="2.3817367109586398E-3"/>
    <n v="1.80094318549976"/>
    <n v="5.2857142857142803"/>
    <n v="1831"/>
    <n v="0.22245691749411653"/>
    <n v="971"/>
    <n v="0"/>
    <n v="0"/>
    <n v="4.3819628330707685"/>
    <n v="2021"/>
    <n v="0"/>
  </r>
  <r>
    <s v="North Coast"/>
    <x v="971"/>
    <n v="0"/>
    <n v="0"/>
    <n v="8"/>
    <n v="2.8432102000000001"/>
    <n v="3"/>
    <n v="4.7402947529917502E-5"/>
    <n v="142.729325774736"/>
    <n v="0.14644508063793099"/>
    <n v="2.9685361385345401"/>
    <n v="18.167261123657202"/>
    <n v="1.87339540570974E-2"/>
    <n v="2.4867257277170798"/>
    <n v="18.435988108317002"/>
    <n v="1.06342184543609"/>
    <n v="6.3203597168889503E-3"/>
    <n v="3.4310772358973397E-5"/>
    <n v="0"/>
    <n v="0"/>
    <s v="{989A9D45-A06C-4EF7-99F0-5A8D5A73FF7C}"/>
    <n v="42721103"/>
    <s v="SONOMA 1103"/>
    <n v="418"/>
    <n v="38.291555735687403"/>
    <n v="-122.454767000562"/>
    <x v="971"/>
    <n v="230"/>
    <n v="591"/>
    <n v="36885.616553031701"/>
    <n v="9496.5274852388993"/>
    <n v="27389.0890677928"/>
    <n v="326.21894941911"/>
    <n v="85.024480158086106"/>
    <n v="1.0293231707692E-4"/>
    <n v="1.4220884258975199E-4"/>
    <m/>
    <n v="2.6666666666666599"/>
    <n v="2410"/>
    <n v="1.8961079150666853E-2"/>
    <n v="972"/>
    <n v="0"/>
    <n v="0"/>
    <n v="0.2027029948195018"/>
    <n v="945"/>
    <n v="0"/>
  </r>
  <r>
    <s v="North Coast"/>
    <x v="972"/>
    <n v="99"/>
    <n v="325.40765352283699"/>
    <n v="214"/>
    <n v="385.50191999999998"/>
    <n v="24"/>
    <n v="5.60018903191424E-5"/>
    <n v="107.273532141313"/>
    <n v="14.391376715153401"/>
    <n v="138.532932303845"/>
    <n v="529.30263060331299"/>
    <n v="15.3280563168227"/>
    <n v="19.345409048100301"/>
    <n v="67.393067663224997"/>
    <n v="1.0303281893332701"/>
    <n v="6.3139597640542999E-3"/>
    <n v="2.8361380589103598E-4"/>
    <n v="0.46261682242990598"/>
    <n v="0.84411421691978905"/>
    <s v="{7C56E936-196E-400D-91F9-D03DA82672AE}"/>
    <n v="42271102"/>
    <s v="COTATI 1102"/>
    <n v="260"/>
    <n v="38.313977813004598"/>
    <n v="-122.693836381228"/>
    <x v="972"/>
    <n v="113"/>
    <n v="204"/>
    <n v="21926.030073702699"/>
    <n v="9537.0371859245497"/>
    <n v="12388.9928877782"/>
    <n v="4171.7030575489898"/>
    <n v="2862.4822296591101"/>
    <n v="6.8067313413848699E-3"/>
    <n v="1.34404536765941E-3"/>
    <n v="3.2869459951801701"/>
    <n v="8.9166666666666607"/>
    <n v="1163"/>
    <n v="0.1515350343373032"/>
    <n v="973"/>
    <n v="0"/>
    <n v="0"/>
    <n v="2.5921753005722734"/>
    <n v="2400"/>
    <n v="0"/>
  </r>
  <r>
    <s v="North Coast"/>
    <x v="973"/>
    <n v="915"/>
    <n v="1144.88081672404"/>
    <n v="1631"/>
    <n v="1569.1248000000001"/>
    <n v="168"/>
    <n v="8.7974123018630894E-5"/>
    <n v="69.621551854784599"/>
    <n v="8.6030665906320696"/>
    <n v="224.462739727459"/>
    <n v="2556.2591092984098"/>
    <n v="47.365925460941398"/>
    <n v="1.2350005355796601"/>
    <n v="37.6369071075016"/>
    <n v="1.16682469844818"/>
    <n v="6.2707303426007598E-3"/>
    <n v="3.8110324709925798E-4"/>
    <n v="0.561005518087063"/>
    <n v="0.72963020464043205"/>
    <s v="{CDD6FD47-53A2-4B6C-945C-140CC31348B2}"/>
    <n v="43321101"/>
    <s v="RINCON 1101"/>
    <n v="578"/>
    <n v="38.4587329141712"/>
    <n v="-122.633704217399"/>
    <x v="973"/>
    <n v="249"/>
    <n v="246"/>
    <n v="48550.652251335698"/>
    <n v="30007.9481064151"/>
    <n v="18542.704144920601"/>
    <n v="27632.858557648498"/>
    <n v="15162.620042639201"/>
    <n v="6.4025345512675302E-2"/>
    <n v="1.4779652667129901E-2"/>
    <n v="1.25123586527218"/>
    <n v="9.7083333333333304"/>
    <n v="965"/>
    <n v="1.0534826975569276"/>
    <n v="974"/>
    <n v="0"/>
    <n v="0"/>
    <n v="17.170256954824605"/>
    <n v="1026"/>
    <n v="0"/>
  </r>
  <r>
    <s v="Central Valley"/>
    <x v="974"/>
    <n v="121"/>
    <n v="206.65839778406999"/>
    <n v="352"/>
    <n v="301.67685"/>
    <n v="37"/>
    <n v="1.10562355198576E-4"/>
    <n v="64.397884934335096"/>
    <n v="5.9877184026408896"/>
    <n v="8.4603387410752404"/>
    <n v="32.895455073914398"/>
    <n v="0.42298583829870001"/>
    <n v="6.1677828277586997"/>
    <n v="52.016856344567699"/>
    <n v="1.1760942227131601"/>
    <n v="6.2471202363965804E-3"/>
    <n v="3.0500440932981299E-4"/>
    <n v="0.34375"/>
    <n v="0.68503233913674699"/>
    <s v="{5171DE14-7E8C-4AB0-AFB6-B769B1D84873}"/>
    <n v="163781705"/>
    <s v="PEORIA 1705"/>
    <n v="999"/>
    <n v="37.961448938222901"/>
    <n v="-120.41765591011399"/>
    <x v="974"/>
    <n v="33"/>
    <n v="78"/>
    <n v="8817.1914514539494"/>
    <n v="3715.0603618509099"/>
    <n v="5102.13108960304"/>
    <n v="3715.0603618509099"/>
    <n v="5102.13108960304"/>
    <n v="1.12851631452031E-2"/>
    <n v="4.0908071423473302E-3"/>
    <n v="1.7079206428435501"/>
    <n v="9.5135135135135105"/>
    <n v="1109"/>
    <n v="0.23114344874667347"/>
    <n v="975"/>
    <n v="0"/>
    <n v="0"/>
    <n v="2.3084307721036619"/>
    <n v="1637"/>
    <n v="0"/>
  </r>
  <r>
    <s v="Central Valley"/>
    <x v="975"/>
    <n v="2"/>
    <n v="1.9444964574534001"/>
    <n v="3"/>
    <n v="2.4002322999999999"/>
    <n v="1"/>
    <n v="1.84125074156327E-5"/>
    <n v="338.42736816406199"/>
    <m/>
    <m/>
    <m/>
    <m/>
    <n v="9.8982305526733398"/>
    <n v="2137.84765625"/>
    <n v="1.84734511375427"/>
    <n v="6.2312964259738602E-3"/>
    <n v="1.84125074156327E-5"/>
    <n v="0.66666666666666596"/>
    <n v="0.81012843850574501"/>
    <s v="{0ED60982-9EAF-4A20-AAB0-618C5740E1E9}"/>
    <n v="252341112"/>
    <s v="REEDLEY 1112"/>
    <n v="7240"/>
    <n v="36.625419903323703"/>
    <n v="-119.304815885194"/>
    <x v="975"/>
    <n v="338"/>
    <n v="333"/>
    <n v="57776.736776575002"/>
    <n v="43589.669743879502"/>
    <n v="14187.0670326954"/>
    <n v="1451.4793052012701"/>
    <n v="294.59022460389099"/>
    <n v="1.84125074156327E-5"/>
    <n v="1.84125074156327E-5"/>
    <n v="0.97224822872670202"/>
    <n v="3"/>
    <n v="2640"/>
    <n v="6.2312964259738602E-3"/>
    <n v="976"/>
    <n v="0"/>
    <n v="0"/>
    <n v="0.90190714735221844"/>
    <n v="1957"/>
    <n v="0"/>
  </r>
  <r>
    <s v="Central Valley"/>
    <x v="976"/>
    <n v="192"/>
    <n v="257.72574480882201"/>
    <n v="395"/>
    <n v="348.07596000000001"/>
    <n v="59"/>
    <n v="1.04643447769576E-4"/>
    <n v="58.919611573106998"/>
    <n v="186.176388765517"/>
    <n v="2377.3152092309501"/>
    <n v="40124.232229163797"/>
    <n v="14609.7354621537"/>
    <n v="1.5508849596194201"/>
    <n v="54.985664452536597"/>
    <n v="1.14703014543501"/>
    <n v="6.2310161582121203E-3"/>
    <n v="8.0816501452503006E-3"/>
    <n v="0.48607594936708798"/>
    <n v="0.74042960652361001"/>
    <s v="{2513FD67-0D09-4828-9017-8366EEBFD1A3}"/>
    <n v="163201102"/>
    <s v="WEST POINT 1102"/>
    <n v="1305"/>
    <n v="38.400927275288197"/>
    <n v="-120.504479933989"/>
    <x v="976"/>
    <n v="134"/>
    <n v="121"/>
    <n v="24858.4685461552"/>
    <n v="18286.966226708399"/>
    <n v="6571.5023194468704"/>
    <n v="18286.966226708399"/>
    <n v="6571.5023194468704"/>
    <n v="0.47681735856976798"/>
    <n v="6.1739634184050296E-3"/>
    <n v="1.34232158754595"/>
    <n v="6.6949152542372801"/>
    <n v="17"/>
    <n v="0.36762995333451509"/>
    <n v="977"/>
    <n v="0"/>
    <n v="0"/>
    <n v="11.362990491256024"/>
    <n v="38"/>
    <n v="0"/>
  </r>
  <r>
    <s v="North Valley"/>
    <x v="977"/>
    <n v="219"/>
    <n v="346.80868171867002"/>
    <n v="678"/>
    <n v="521.58169999999996"/>
    <n v="109"/>
    <n v="1.07564534552752E-4"/>
    <n v="77.568857292013107"/>
    <n v="43.799832368110003"/>
    <n v="413.60058300562702"/>
    <n v="5207.1506355655702"/>
    <n v="923.79403306428696"/>
    <n v="5.8364583659400902"/>
    <n v="58.356527740338599"/>
    <n v="1.23362020177578"/>
    <n v="6.2118387218074601E-3"/>
    <n v="2.7531944107863598E-3"/>
    <n v="0.32300884955752202"/>
    <n v="0.66491723996733798"/>
    <s v="{94370961-147A-42F3-9849-8A0C21F665DA}"/>
    <n v="103441101"/>
    <s v="JESSUP 1101"/>
    <n v="9002"/>
    <n v="40.4719384965247"/>
    <n v="-122.33308318680599"/>
    <x v="977"/>
    <n v="334"/>
    <n v="416"/>
    <n v="45146.445571888296"/>
    <n v="24293.3556357257"/>
    <n v="20853.089936162502"/>
    <n v="12312.953775080299"/>
    <n v="11684.2663492176"/>
    <n v="0.30009819077571298"/>
    <n v="1.1724534266249901E-2"/>
    <n v="1.58360128638662"/>
    <n v="6.2201834862385299"/>
    <n v="115"/>
    <n v="0.67709042067701319"/>
    <n v="978"/>
    <n v="0"/>
    <n v="0"/>
    <n v="7.6509124001754207"/>
    <n v="511"/>
    <n v="0"/>
  </r>
  <r>
    <s v="Central Valley"/>
    <x v="978"/>
    <n v="150"/>
    <n v="197.41401334076099"/>
    <n v="342"/>
    <n v="297.06308000000001"/>
    <n v="56"/>
    <n v="1.07078335466732E-4"/>
    <n v="56.988899549441697"/>
    <n v="130.69169066884899"/>
    <n v="1943.5462277356901"/>
    <n v="33815.601615679603"/>
    <n v="8909.6531106656003"/>
    <n v="1.07818426308222"/>
    <n v="19.563333634652899"/>
    <n v="1.03445005842617"/>
    <n v="6.1986902995782699E-3"/>
    <n v="7.4420894238623903E-3"/>
    <n v="0.43859649122806998"/>
    <n v="0.66455250329690196"/>
    <s v="{C67356BD-8CAD-4F56-A2F4-79BA30858021}"/>
    <n v="163201102"/>
    <s v="WEST POINT 1102"/>
    <n v="1303"/>
    <n v="38.404372134675597"/>
    <n v="-120.50576976198001"/>
    <x v="978"/>
    <n v="204"/>
    <n v="274"/>
    <n v="42414.831776680898"/>
    <n v="25499.403619168399"/>
    <n v="16915.428157512499"/>
    <n v="25499.403619168399"/>
    <n v="16915.428157512499"/>
    <n v="0.41675700773629298"/>
    <n v="5.9963867861370004E-3"/>
    <n v="1.31609342227174"/>
    <n v="6.1071428571428497"/>
    <n v="20"/>
    <n v="0.3471266567763831"/>
    <n v="979"/>
    <n v="0"/>
    <n v="0"/>
    <n v="15.844589926246288"/>
    <n v="625"/>
    <n v="0"/>
  </r>
  <r>
    <s v="North Coast"/>
    <x v="979"/>
    <n v="70"/>
    <n v="124.548358421941"/>
    <n v="81"/>
    <n v="129.56145000000001"/>
    <n v="18"/>
    <n v="1.5262801995656101E-4"/>
    <n v="41.0025823278799"/>
    <n v="10.428191511891701"/>
    <n v="813.29062461853005"/>
    <n v="19529.719207763599"/>
    <n v="592.40625199209899"/>
    <n v="2.93756160471174E-2"/>
    <n v="37.7531345155504"/>
    <n v="1.3152654899491201"/>
    <n v="6.1911011697899703E-3"/>
    <n v="6.4311129669173696E-4"/>
    <n v="0.86419753086419704"/>
    <n v="0.96130724970941095"/>
    <s v="{E5474BC9-1FBC-47D7-924C-371BAFB1C79B}"/>
    <n v="192171102"/>
    <s v="WILLOW CREEK 1102"/>
    <n v="37374"/>
    <n v="40.988737048077503"/>
    <n v="-123.63970791979899"/>
    <x v="979"/>
    <n v="6"/>
    <n v="1"/>
    <n v="2060.1154722142101"/>
    <n v="2046.1835139612399"/>
    <n v="13.9319582529727"/>
    <n v="2046.1835139612399"/>
    <n v="13.9319582529727"/>
    <n v="1.15760033404512E-2"/>
    <n v="2.7473043592181E-3"/>
    <n v="1.7792622631705901"/>
    <n v="4.5"/>
    <n v="623"/>
    <n v="0.11143982105621947"/>
    <n v="980"/>
    <n v="0"/>
    <n v="0"/>
    <n v="1.2714390962536095"/>
    <n v="784"/>
    <n v="0"/>
  </r>
  <r>
    <s v="North Coast"/>
    <x v="980"/>
    <n v="1"/>
    <n v="1.2277136794000301"/>
    <n v="4"/>
    <n v="1.8679432"/>
    <n v="3"/>
    <n v="2.72998125486386E-5"/>
    <n v="223.08711705152399"/>
    <n v="10.269009590148899"/>
    <n v="176.13644409179599"/>
    <n v="1279.87133789062"/>
    <n v="13.1430110931396"/>
    <n v="15.615781784057599"/>
    <n v="209.004720052083"/>
    <n v="1.62094390392303"/>
    <n v="6.1910501068685297E-3"/>
    <n v="1.2407268635191299E-4"/>
    <n v="0.25"/>
    <n v="0.65725430015122899"/>
    <s v="{D546C25E-2665-4E0F-83E6-19A6D0D70A7D}"/>
    <n v="43302103"/>
    <s v="MONROE 2103"/>
    <s v="circuit_breaker"/>
    <n v="38.453059707665297"/>
    <n v="-122.743717694251"/>
    <x v="980"/>
    <n v="544"/>
    <n v="611"/>
    <n v="49029.021749681197"/>
    <n v="23628.7455013293"/>
    <n v="25400.2762483519"/>
    <n v="674.11533276603598"/>
    <n v="230.86680199958201"/>
    <n v="3.7221805905574001E-4"/>
    <n v="8.1899437645915896E-5"/>
    <n v="1.2277136794000301"/>
    <n v="1.3333333333333299"/>
    <n v="1732"/>
    <n v="1.8573150320605587E-2"/>
    <n v="981"/>
    <n v="0"/>
    <n v="0"/>
    <n v="0.41887571843616456"/>
    <n v="1255"/>
    <n v="0"/>
  </r>
  <r>
    <s v="Central Coast"/>
    <x v="981"/>
    <n v="41"/>
    <n v="126.519118238587"/>
    <n v="69"/>
    <n v="140.57227"/>
    <n v="23"/>
    <n v="2.1796154056652901E-5"/>
    <n v="263.33470110879801"/>
    <m/>
    <m/>
    <m/>
    <m/>
    <n v="9.6690073165559696"/>
    <n v="157.749454684879"/>
    <n v="1.1897845371909701"/>
    <n v="6.1563118140342396E-3"/>
    <n v="2.1796154056652901E-5"/>
    <n v="0.59420289855072395"/>
    <n v="0.90002901835628202"/>
    <s v="{450C95A5-CC86-42A5-8643-E83181385ECD}"/>
    <n v="83531107"/>
    <s v="MC KEE 1107"/>
    <s v="XR010"/>
    <n v="37.385687129054602"/>
    <n v="-121.81303678555"/>
    <x v="981"/>
    <n v="292"/>
    <n v="405"/>
    <n v="45816.046480965997"/>
    <n v="21796.665661850599"/>
    <n v="24019.380819115398"/>
    <n v="4483.0278297485702"/>
    <n v="3749.8512702824901"/>
    <n v="5.0131154330301797E-4"/>
    <n v="5.0131154330301797E-4"/>
    <n v="3.08583215216066"/>
    <n v="3"/>
    <n v="2579"/>
    <n v="0.14159517172278752"/>
    <n v="982"/>
    <n v="0"/>
    <n v="0"/>
    <n v="2.7856234855986988"/>
    <n v="2450"/>
    <n v="0"/>
  </r>
  <r>
    <s v="Central Coast"/>
    <x v="982"/>
    <n v="523"/>
    <n v="957.30154871791603"/>
    <n v="3075"/>
    <n v="2364.3139999999999"/>
    <n v="382"/>
    <n v="5.5369228950763497E-5"/>
    <n v="155.19251048157199"/>
    <n v="3.5940861050274"/>
    <n v="39.109657515466999"/>
    <n v="180.83696426386601"/>
    <n v="1.4064227139087999"/>
    <n v="5.8864345883935698"/>
    <n v="47.180598159503397"/>
    <n v="1.1331777307375499"/>
    <n v="6.1114383302582698E-3"/>
    <n v="1.08823857034586E-4"/>
    <n v="0.17008130081300801"/>
    <n v="0.404896119107929"/>
    <s v="{850B41E6-E885-4F34-842C-9B877CC07C7A}"/>
    <n v="182541103"/>
    <s v="ATASCADERO 1103"/>
    <s v="A06"/>
    <n v="35.463363308189599"/>
    <n v="-120.670121173941"/>
    <x v="982"/>
    <n v="521"/>
    <n v="510"/>
    <n v="94076.533808598906"/>
    <n v="60068.7167782916"/>
    <n v="34007.817030307298"/>
    <n v="56511.867391558997"/>
    <n v="29845.826900905198"/>
    <n v="4.1570713387212001E-2"/>
    <n v="2.1151045459191602E-2"/>
    <n v="1.8304044908564301"/>
    <n v="8.0497382198952803"/>
    <n v="1809"/>
    <n v="2.3345694421586591"/>
    <n v="983"/>
    <n v="0"/>
    <n v="0"/>
    <n v="35.114835552960407"/>
    <n v="2019"/>
    <n v="0"/>
  </r>
  <r>
    <s v="Central Valley"/>
    <x v="983"/>
    <n v="8"/>
    <n v="18.1282257858234"/>
    <n v="36"/>
    <n v="28.202853999999999"/>
    <n v="12"/>
    <n v="4.6247245033252199E-5"/>
    <n v="139.632461197428"/>
    <n v="12.7286874910683"/>
    <n v="757.27173849514497"/>
    <n v="4744.2890040533803"/>
    <n v="206.493224684198"/>
    <n v="9.9491153028276198"/>
    <n v="173.98313926408599"/>
    <n v="2.22603245576222"/>
    <n v="6.0995073816648799E-3"/>
    <n v="3.6111379726359399E-4"/>
    <n v="0.22222222222222199"/>
    <n v="0.642779829489317"/>
    <s v="{4DC1CEF2-A050-43F8-AD47-CFA46D056F9F}"/>
    <n v="163011103"/>
    <s v="MARTELL 1103"/>
    <s v="circuit_breaker"/>
    <n v="38.369004600752199"/>
    <n v="-120.796726650805"/>
    <x v="983"/>
    <n v="185"/>
    <n v="317"/>
    <n v="20672.264818067099"/>
    <n v="10088.664937997401"/>
    <n v="10583.5998800697"/>
    <n v="1549.48278260401"/>
    <n v="442.49647463713399"/>
    <n v="4.3333655671631199E-3"/>
    <n v="5.5496694039902596E-4"/>
    <n v="2.2660282232279201"/>
    <n v="3"/>
    <n v="995"/>
    <n v="7.3194088579978556E-2"/>
    <n v="984"/>
    <n v="0"/>
    <n v="0"/>
    <n v="0.96280366610943635"/>
    <n v="1620"/>
    <n v="0"/>
  </r>
  <r>
    <s v="North Valley"/>
    <x v="984"/>
    <n v="221"/>
    <n v="440.401113626952"/>
    <n v="1088"/>
    <n v="696.09429999999998"/>
    <n v="98"/>
    <n v="6.5676888202978397E-5"/>
    <n v="95.4918765497262"/>
    <n v="6.5044617966085898"/>
    <n v="42.3623723525088"/>
    <n v="172.324067241683"/>
    <n v="2.1688996356921302"/>
    <n v="6.9939723077933396"/>
    <n v="51.261185805560302"/>
    <n v="1.11368972792917"/>
    <n v="6.0958353182554402E-3"/>
    <n v="2.58760615205984E-4"/>
    <n v="0.203125"/>
    <n v="0.63267450122698099"/>
    <s v="{C09D41C2-6107-4911-B847-897C1DB6C91E}"/>
    <n v="102911105"/>
    <s v="WYANDOTTE 1105"/>
    <n v="329930"/>
    <n v="39.518414579496202"/>
    <n v="-121.540110379187"/>
    <x v="984"/>
    <n v="217"/>
    <n v="455"/>
    <n v="35662.1174031751"/>
    <n v="16828.9727119253"/>
    <n v="18833.144691249701"/>
    <n v="9878.9277718374597"/>
    <n v="6996.5580181417699"/>
    <n v="2.5358540290186402E-2"/>
    <n v="6.4363350438918802E-3"/>
    <n v="1.9927652200314501"/>
    <n v="11.1020408163265"/>
    <n v="1231"/>
    <n v="0.59739186118903309"/>
    <n v="985"/>
    <n v="0"/>
    <n v="0"/>
    <n v="6.1384792285144139"/>
    <n v="1149"/>
    <n v="0"/>
  </r>
  <r>
    <s v="Central Valley"/>
    <x v="985"/>
    <n v="413"/>
    <n v="746.79207793976104"/>
    <n v="2117"/>
    <n v="1266.0452"/>
    <n v="443"/>
    <n v="4.0394135252484498E-5"/>
    <n v="177.182694612109"/>
    <n v="13.6170679760761"/>
    <n v="2970.1932399668999"/>
    <n v="23373.0003490196"/>
    <n v="616.58509512278704"/>
    <n v="7.7220130484933804"/>
    <n v="300.46045164564799"/>
    <n v="1.38018637882129"/>
    <n v="6.0604959000611401E-3"/>
    <n v="2.82881327246251E-4"/>
    <n v="0.19508738781294199"/>
    <n v="0.589862113916514"/>
    <s v="{169946F8-2E71-42DA-9D83-785B4AD4F476}"/>
    <n v="163451702"/>
    <s v="FROGTOWN 1702"/>
    <n v="75252"/>
    <n v="38.052221434854999"/>
    <n v="-120.622621853729"/>
    <x v="985"/>
    <n v="480"/>
    <n v="446"/>
    <n v="131378.615380345"/>
    <n v="97052.717311462096"/>
    <n v="34325.898068882998"/>
    <n v="90444.852245722897"/>
    <n v="29293.9549657524"/>
    <n v="0.12531642797008899"/>
    <n v="1.7894601916850598E-2"/>
    <n v="1.8082132637766599"/>
    <n v="4.77878103837471"/>
    <n v="1167"/>
    <n v="2.6847996837270851"/>
    <n v="986"/>
    <n v="0"/>
    <n v="0"/>
    <n v="56.199808284777085"/>
    <n v="2691"/>
    <n v="0"/>
  </r>
  <r>
    <s v="Central Valley"/>
    <x v="986"/>
    <n v="549"/>
    <n v="877.60245519613795"/>
    <n v="2258"/>
    <n v="1503.0796"/>
    <n v="406"/>
    <n v="5.1699261467130601E-5"/>
    <n v="113.044762989643"/>
    <n v="12.295298961137201"/>
    <n v="229.79139518278501"/>
    <n v="1297.7471832371"/>
    <n v="32.643629800611997"/>
    <n v="3.0575929608085901"/>
    <n v="96.901669786426297"/>
    <n v="1.2787283656045101"/>
    <n v="6.06032705080615E-3"/>
    <n v="2.9073049094754803E-4"/>
    <n v="0.24313551815766099"/>
    <n v="0.58386958423629898"/>
    <s v="{6471EAF8-C6B2-4BBF-898D-F4AC5320ACCB}"/>
    <n v="163451702"/>
    <s v="FROGTOWN 1702"/>
    <n v="12282"/>
    <n v="38.087976091388903"/>
    <n v="-120.537681115989"/>
    <x v="986"/>
    <n v="365"/>
    <n v="487"/>
    <n v="84660.553527865093"/>
    <n v="58310.070143429002"/>
    <n v="26350.483384435898"/>
    <n v="58310.070143429002"/>
    <n v="26350.483384435898"/>
    <n v="0.118036579324704"/>
    <n v="2.0989900155655002E-2"/>
    <n v="1.5985472772242899"/>
    <n v="5.5615763546797998"/>
    <n v="1150"/>
    <n v="2.4604927826272971"/>
    <n v="987"/>
    <n v="0"/>
    <n v="0"/>
    <n v="36.232186595092621"/>
    <n v="724"/>
    <n v="0"/>
  </r>
  <r>
    <s v="Sierra"/>
    <x v="987"/>
    <n v="2192"/>
    <n v="3303.1308556771501"/>
    <n v="5571"/>
    <n v="4707.9539999999997"/>
    <n v="603"/>
    <n v="8.8394564369582895E-5"/>
    <n v="91.397417836949501"/>
    <n v="8.4304468933619408"/>
    <n v="105.764601695945"/>
    <n v="973.35173660956104"/>
    <n v="42.246673955172298"/>
    <n v="4.5597675456596196"/>
    <n v="62.450829670308799"/>
    <n v="1.1380230101384501"/>
    <n v="6.0380103437948501E-3"/>
    <n v="3.8386145691821202E-4"/>
    <n v="0.393466164063902"/>
    <n v="0.701606426999977"/>
    <s v="{42C0044E-B495-4983-9439-0351AC9E28F8}"/>
    <n v="152691103"/>
    <s v="HIGGINS 1103"/>
    <n v="32120"/>
    <n v="39.104833329138401"/>
    <n v="-121.085085851614"/>
    <x v="987"/>
    <n v="799"/>
    <n v="977"/>
    <n v="127000.55811297"/>
    <n v="65714.791563993407"/>
    <n v="61285.766548977197"/>
    <n v="64628.409936384698"/>
    <n v="60411.057860865301"/>
    <n v="0.23146845852168199"/>
    <n v="5.3301922314858502E-2"/>
    <n v="1.50690276262643"/>
    <n v="9.2388059701492509"/>
    <n v="963"/>
    <n v="3.6409202373082947"/>
    <n v="988"/>
    <n v="0"/>
    <n v="0"/>
    <n v="40.158219710581299"/>
    <n v="1372"/>
    <n v="0"/>
  </r>
  <r>
    <s v="Sierra"/>
    <x v="988"/>
    <n v="1285"/>
    <n v="2314.2054613095102"/>
    <n v="5232"/>
    <n v="3882.1667000000002"/>
    <n v="570"/>
    <n v="1.35397617557094E-4"/>
    <n v="50.205351406122404"/>
    <n v="15.062643148178401"/>
    <n v="151.32991985165299"/>
    <n v="964.08366211385896"/>
    <n v="34.541459532576702"/>
    <n v="4.5439799816625399"/>
    <n v="97.958575923662394"/>
    <n v="1.1710953273271201"/>
    <n v="5.9989513183422404E-3"/>
    <n v="9.5428352528019998E-4"/>
    <n v="0.245603975535168"/>
    <n v="0.59611181371170996"/>
    <s v="{3C509C6A-BB81-43C3-A023-21038DF3E84A}"/>
    <n v="153652110"/>
    <s v="SHINGLE SPRINGS 2110"/>
    <n v="7742"/>
    <n v="38.6615077133998"/>
    <n v="-120.910952201233"/>
    <x v="988"/>
    <n v="748"/>
    <n v="756"/>
    <n v="125290.80530244899"/>
    <n v="73601.743043742405"/>
    <n v="51689.062258707301"/>
    <n v="73513.819078240893"/>
    <n v="51584.520702659298"/>
    <n v="0.54394160940971403"/>
    <n v="7.7176642007543705E-2"/>
    <n v="1.8009381021863899"/>
    <n v="9.1789473684210492"/>
    <n v="433"/>
    <n v="3.419402251455077"/>
    <n v="989"/>
    <n v="0"/>
    <n v="0"/>
    <n v="45.679355274465621"/>
    <n v="517"/>
    <n v="0"/>
  </r>
  <r>
    <s v="Sierra"/>
    <x v="989"/>
    <n v="833"/>
    <n v="952.46163152582903"/>
    <n v="1831"/>
    <n v="1444.0771"/>
    <n v="165"/>
    <n v="9.4039302436585499E-5"/>
    <n v="59.885713419818899"/>
    <n v="124.143606165164"/>
    <n v="2373.5005792038901"/>
    <n v="51880.9234059304"/>
    <n v="13527.969863411299"/>
    <n v="0.38515688337273002"/>
    <n v="18.049910028685201"/>
    <n v="1.0300080530571201"/>
    <n v="5.9962972147551297E-3"/>
    <n v="5.7807296965345697E-3"/>
    <n v="0.45494265428727398"/>
    <n v="0.65956422934633196"/>
    <s v="{362CB776-12CD-4A6D-89F4-5301B9D37C1F}"/>
    <n v="152431102"/>
    <s v="SHADY GLEN 1102"/>
    <n v="2232"/>
    <n v="39.144245210903897"/>
    <n v="-120.908247852131"/>
    <x v="989"/>
    <n v="144"/>
    <n v="223"/>
    <n v="29226.5601871898"/>
    <n v="16796.827157516302"/>
    <n v="12429.7330296735"/>
    <n v="16796.827157516302"/>
    <n v="12429.7330296735"/>
    <n v="0.953820399928204"/>
    <n v="1.55164849020366E-2"/>
    <n v="1.14341132235993"/>
    <n v="11.0969696969696"/>
    <n v="28"/>
    <n v="0.98938904043459641"/>
    <n v="990"/>
    <n v="0"/>
    <n v="0"/>
    <n v="10.437061287693062"/>
    <n v="506"/>
    <n v="0"/>
  </r>
  <r>
    <s v="Central Valley"/>
    <x v="990"/>
    <n v="402"/>
    <n v="704.58289360973197"/>
    <n v="1807"/>
    <n v="1259.5402999999999"/>
    <n v="342"/>
    <n v="8.0500085273635299E-5"/>
    <n v="45.952737710145797"/>
    <n v="7.3405294285136602"/>
    <n v="241.65406708512799"/>
    <n v="1482.38068257344"/>
    <n v="26.957838204171299"/>
    <n v="4.2332303970253102"/>
    <n v="102.12932392213401"/>
    <n v="1.2379353593664499"/>
    <n v="5.9961747040783902E-3"/>
    <n v="3.0124456931621298E-4"/>
    <n v="0.22246817930271101"/>
    <n v="0.55939687122821802"/>
    <s v="{65DFE4A7-A5B5-488E-A5EA-F56668120457}"/>
    <n v="162211101"/>
    <s v="CALAVERAS CEMENT 1101"/>
    <n v="11188"/>
    <n v="38.2136223255632"/>
    <n v="-120.69614183019399"/>
    <x v="990"/>
    <n v="439"/>
    <n v="681"/>
    <n v="84138.786953047704"/>
    <n v="48300.959805558901"/>
    <n v="35837.827147488802"/>
    <n v="48300.959805558901"/>
    <n v="35837.827147488802"/>
    <n v="0.103025642706145"/>
    <n v="2.7531029163583302E-2"/>
    <n v="1.7526937651983301"/>
    <n v="5.2836257309941503"/>
    <n v="1120"/>
    <n v="2.0506917487948093"/>
    <n v="991"/>
    <n v="0"/>
    <n v="0"/>
    <n v="30.012815695339942"/>
    <n v="2106"/>
    <n v="0"/>
  </r>
  <r>
    <s v="Sierra"/>
    <x v="991"/>
    <n v="1941"/>
    <n v="2989.0517616686002"/>
    <n v="6396"/>
    <n v="4776.2334000000001"/>
    <n v="755"/>
    <n v="7.2044541338259704E-5"/>
    <n v="88.982999061865598"/>
    <n v="8.1034449756002491"/>
    <n v="82.501545137738503"/>
    <n v="666.47244525468295"/>
    <n v="21.524987980901098"/>
    <n v="7.22233778663536"/>
    <n v="65.791178425649306"/>
    <n v="1.1636025296141701"/>
    <n v="5.8827831153979099E-3"/>
    <n v="3.17462567593744E-4"/>
    <n v="0.30347091932457698"/>
    <n v="0.62581777570720099"/>
    <s v="{94CC379D-BE20-48E1-8496-01F284C7FE9E}"/>
    <n v="153132105"/>
    <s v="NARROWS 2105"/>
    <n v="2216"/>
    <n v="39.199780816434597"/>
    <n v="-121.172894653814"/>
    <x v="991"/>
    <n v="1016"/>
    <n v="1124"/>
    <n v="160856.75213267899"/>
    <n v="92843.315403906599"/>
    <n v="68013.436728773493"/>
    <n v="90284.174964723599"/>
    <n v="66239.400008591605"/>
    <n v="0.239684238533277"/>
    <n v="5.4393628710386097E-2"/>
    <n v="1.5399545397571299"/>
    <n v="8.4715231788079404"/>
    <n v="1083"/>
    <n v="4.4415012521254216"/>
    <n v="992"/>
    <n v="0"/>
    <n v="0"/>
    <n v="56.099968082005269"/>
    <n v="1968"/>
    <n v="0"/>
  </r>
  <r>
    <s v="Sierra"/>
    <x v="992"/>
    <n v="1093"/>
    <n v="1602.44961060993"/>
    <n v="2340"/>
    <n v="2273.4477999999999"/>
    <n v="286"/>
    <n v="9.4723021037635603E-5"/>
    <n v="74.597701967169499"/>
    <n v="28.144186315157899"/>
    <n v="450.78416444105801"/>
    <n v="5090.8190913993203"/>
    <n v="359.40338085474502"/>
    <n v="3.8152655004881901"/>
    <n v="73.339455513859903"/>
    <n v="1.1147116189236399"/>
    <n v="5.8589910624900696E-3"/>
    <n v="1.5644354762258199E-3"/>
    <n v="0.46709401709401699"/>
    <n v="0.70485438156940095"/>
    <s v="{B3488AFC-B0D0-44AE-ACC7-3FB60ED8C1AA}"/>
    <n v="152031103"/>
    <s v="GRASS VALLEY 1103"/>
    <n v="2110"/>
    <n v="39.201504759160102"/>
    <n v="-121.078374582329"/>
    <x v="992"/>
    <n v="357"/>
    <n v="323"/>
    <n v="53626.716979069599"/>
    <n v="32324.9617705944"/>
    <n v="21301.755208475101"/>
    <n v="31856.0668729606"/>
    <n v="20570.0712123421"/>
    <n v="0.44742854620058498"/>
    <n v="2.7090784016763701E-2"/>
    <n v="1.4661021140072501"/>
    <n v="8.1818181818181799"/>
    <n v="234"/>
    <n v="1.6756714438721598"/>
    <n v="993"/>
    <n v="0"/>
    <n v="0"/>
    <n v="19.794436128918402"/>
    <n v="490"/>
    <n v="0"/>
  </r>
  <r>
    <s v="Sierra"/>
    <x v="993"/>
    <n v="2"/>
    <n v="5.2733253838105902"/>
    <n v="10"/>
    <n v="6.9806039999999996"/>
    <n v="7"/>
    <n v="2.9487790275847401E-5"/>
    <n v="198.02388792229701"/>
    <n v="8.9730930328369105"/>
    <n v="12640.4580078125"/>
    <n v="130071.8984375"/>
    <n v="1167.14721679687"/>
    <n v="6.8969658102307996"/>
    <n v="1416.49741908482"/>
    <n v="1.6551832982471999"/>
    <n v="5.8383318834988396E-3"/>
    <n v="5.0960793617248002E-5"/>
    <n v="0.2"/>
    <n v="0.75542535489250995"/>
    <s v="{911A51D5-0E8C-48D3-9524-67CE9063723E}"/>
    <n v="63121101"/>
    <s v="CORTINA 1101"/>
    <n v="302192"/>
    <n v="39.119956228328903"/>
    <n v="-122.22387164331001"/>
    <x v="993"/>
    <n v="126"/>
    <n v="80"/>
    <n v="36531.426368108201"/>
    <n v="28675.233022934499"/>
    <n v="7856.1933451736004"/>
    <n v="1666.8416787352201"/>
    <n v="197.08243783643201"/>
    <n v="3.5672555532073602E-4"/>
    <n v="2.06414531930931E-4"/>
    <n v="2.6366626919052898"/>
    <n v="1.4285714285714199"/>
    <n v="2223"/>
    <n v="4.0868323184491878E-2"/>
    <n v="994"/>
    <n v="0"/>
    <n v="0"/>
    <n v="1.0357270807573824"/>
    <n v="1624"/>
    <n v="0"/>
  </r>
  <r>
    <s v="North Valley"/>
    <x v="994"/>
    <n v="426"/>
    <n v="547.96223484772304"/>
    <n v="1157"/>
    <n v="889.61739999999998"/>
    <n v="202"/>
    <n v="2.49005786181081E-5"/>
    <n v="186.21582132082"/>
    <n v="1.1797211914135799"/>
    <n v="1115.26952340753"/>
    <n v="23049.3985234627"/>
    <n v="94.898146734875695"/>
    <n v="0.49877332940256303"/>
    <n v="99.461769779452496"/>
    <n v="1.3523175297397101"/>
    <n v="5.8221933054235101E-3"/>
    <n v="3.46429607670462E-5"/>
    <n v="0.36819360414865998"/>
    <n v="0.615952715126036"/>
    <s v="{777DE2C4-ED25-41C9-82DD-E42386BC34EE}"/>
    <n v="102211102"/>
    <s v="BUCKS CREEK 1102"/>
    <s v="circuit_breaker"/>
    <n v="39.9114934813011"/>
    <n v="-121.32699990835501"/>
    <x v="994"/>
    <n v="159"/>
    <n v="174"/>
    <n v="53280.172796633902"/>
    <n v="47507.782421866701"/>
    <n v="5772.3903747671102"/>
    <n v="47507.782421866701"/>
    <n v="5772.3903747671102"/>
    <n v="6.9978780749433396E-3"/>
    <n v="5.0299168808578499E-3"/>
    <n v="1.28629632593362"/>
    <n v="5.7277227722772199"/>
    <n v="2404"/>
    <n v="1.1760830476955491"/>
    <n v="995"/>
    <n v="0"/>
    <n v="0"/>
    <n v="29.519958271257735"/>
    <n v="1157"/>
    <n v="0"/>
  </r>
  <r>
    <s v="Sierra"/>
    <x v="995"/>
    <n v="507"/>
    <n v="750.52209152718206"/>
    <n v="1388"/>
    <n v="1161.3483000000001"/>
    <n v="178"/>
    <n v="1.05641608784894E-4"/>
    <n v="54.288927481431699"/>
    <n v="78.195945326910902"/>
    <n v="1310.1740123386401"/>
    <n v="19378.986258450299"/>
    <n v="4428.0703351687398"/>
    <n v="7.7484712728895602"/>
    <n v="76.652375293330493"/>
    <n v="1.19211742382371"/>
    <n v="5.8175195519857698E-3"/>
    <n v="3.89078540913109E-3"/>
    <n v="0.36527377521613802"/>
    <n v="0.64625066666989095"/>
    <s v="{4065F493-7B96-40A7-8EE5-29CF10B90CA4}"/>
    <n v="153662102"/>
    <s v="APPLE HILL 2102"/>
    <n v="6552"/>
    <n v="38.681335518463897"/>
    <n v="-120.663380960914"/>
    <x v="995"/>
    <n v="219"/>
    <n v="242"/>
    <n v="46694.060408595797"/>
    <n v="20150.5420451274"/>
    <n v="26543.5183634684"/>
    <n v="20150.5420451274"/>
    <n v="26543.5183634684"/>
    <n v="0.69255980282533502"/>
    <n v="1.88042063637112E-2"/>
    <n v="1.4803197071542"/>
    <n v="7.7977528089887604"/>
    <n v="64"/>
    <n v="1.0355184802534669"/>
    <n v="996"/>
    <n v="0"/>
    <n v="0"/>
    <n v="12.520962461122858"/>
    <n v="680"/>
    <n v="0"/>
  </r>
  <r>
    <s v="North Valley"/>
    <x v="996"/>
    <n v="653"/>
    <n v="963.67987844126299"/>
    <n v="1019"/>
    <n v="1165.0322000000001"/>
    <n v="189"/>
    <n v="1.2884514772469599E-4"/>
    <n v="49.666913410375599"/>
    <n v="53.557575123431398"/>
    <n v="3229.6166846515898"/>
    <n v="60434.882198679501"/>
    <n v="4712.0417040531302"/>
    <n v="1.6241162165003999"/>
    <n v="53.061979674162501"/>
    <n v="1.1656833830333799"/>
    <n v="5.7992330889804801E-3"/>
    <n v="3.38828090317197E-3"/>
    <n v="0.64082433758586799"/>
    <n v="0.827170147288252"/>
    <s v="{05EF3BA2-F04A-49CF-AF87-10424EDE6926}"/>
    <n v="103751102"/>
    <s v="BIG BEND 1102"/>
    <s v="circuit_breaker"/>
    <n v="39.6771269518837"/>
    <n v="-121.491741955972"/>
    <x v="996"/>
    <n v="172"/>
    <n v="136"/>
    <n v="37624.4248910307"/>
    <n v="27533.9661771516"/>
    <n v="10090.458713879099"/>
    <n v="27533.9661771516"/>
    <n v="10090.458713879099"/>
    <n v="0.640385090699503"/>
    <n v="2.43517329199676E-2"/>
    <n v="1.47577316759764"/>
    <n v="5.3915343915343898"/>
    <n v="82"/>
    <n v="1.0960550538173108"/>
    <n v="997"/>
    <n v="0"/>
    <n v="0"/>
    <n v="17.108808097462866"/>
    <n v="674"/>
    <n v="0"/>
  </r>
  <r>
    <s v="Central Valley"/>
    <x v="997"/>
    <n v="156"/>
    <n v="215.94285959846201"/>
    <n v="445"/>
    <n v="343.40582000000001"/>
    <n v="84"/>
    <n v="4.6882743260669302E-5"/>
    <n v="134.13052282704101"/>
    <n v="12.111205118405"/>
    <n v="229.88072273481899"/>
    <n v="1997.20310919045"/>
    <n v="39.534524437227603"/>
    <n v="10.085466748280799"/>
    <n v="335.73699279058502"/>
    <n v="1.60363990494183"/>
    <n v="5.7936792612260099E-3"/>
    <n v="2.8192990038427798E-4"/>
    <n v="0.35056179775280899"/>
    <n v="0.62882701832698096"/>
    <s v="{5FCD3F70-B3EF-41B7-B59A-4AF393BD948D}"/>
    <n v="254432102"/>
    <s v="COARSEGOLD 2102"/>
    <s v="circuit_breaker"/>
    <n v="37.227185017845102"/>
    <n v="-119.69019754741301"/>
    <x v="997"/>
    <n v="110"/>
    <n v="59"/>
    <n v="27338.6767519157"/>
    <n v="22592.259661202901"/>
    <n v="4746.41709071281"/>
    <n v="22592.259661202901"/>
    <n v="4746.41709071281"/>
    <n v="2.3682111632279401E-2"/>
    <n v="3.9381504338962198E-3"/>
    <n v="1.38424909999014"/>
    <n v="5.2976190476190403"/>
    <n v="1168"/>
    <n v="0.48666905794298482"/>
    <n v="998"/>
    <n v="0"/>
    <n v="0"/>
    <n v="14.038174977941308"/>
    <n v="104"/>
    <n v="0"/>
  </r>
  <r>
    <s v="Central Coast"/>
    <x v="998"/>
    <n v="24"/>
    <n v="39.910450902163198"/>
    <n v="57"/>
    <n v="60.036976000000003"/>
    <n v="7"/>
    <n v="3.5732654006486401E-5"/>
    <n v="190.337273386833"/>
    <n v="33.4426901698112"/>
    <n v="155.18120555877601"/>
    <n v="608.57692489624003"/>
    <n v="33.461468040943103"/>
    <n v="11.287610696894699"/>
    <n v="76.435365638562601"/>
    <n v="1.0910240241459399"/>
    <n v="5.7792220123014399E-3"/>
    <n v="8.5549276445817603E-4"/>
    <n v="0.42105263157894701"/>
    <n v="0.66476451103790202"/>
    <s v="{2C2A0D1B-C427-42CC-B24E-D58836D68BB9}"/>
    <n v="83242105"/>
    <s v="MORGAN HILL 2105"/>
    <s v="XR494"/>
    <n v="37.106592739937597"/>
    <n v="-121.661832421548"/>
    <x v="998"/>
    <n v="279"/>
    <n v="302"/>
    <n v="27383.729052345199"/>
    <n v="11814.452419432901"/>
    <n v="15569.276632912201"/>
    <n v="485.80548890658002"/>
    <n v="271.11662474484802"/>
    <n v="5.9884493512072298E-3"/>
    <n v="2.5012857804540501E-4"/>
    <n v="1.6629354542568"/>
    <n v="8.1428571428571406"/>
    <n v="469"/>
    <n v="4.0454554086110081E-2"/>
    <n v="999"/>
    <n v="0"/>
    <n v="0"/>
    <n v="0.30186544244737057"/>
    <n v="2705"/>
    <n v="0"/>
  </r>
  <r>
    <s v="Bay Area"/>
    <x v="999"/>
    <n v="1382"/>
    <n v="2875.31620390956"/>
    <n v="1480"/>
    <n v="2934.3416000000002"/>
    <n v="105"/>
    <n v="5.88801632624208E-5"/>
    <n v="95.451844376032298"/>
    <n v="1.27251517915916"/>
    <n v="57.730651608627703"/>
    <n v="304.219270795998"/>
    <n v="0.83321734733850905"/>
    <n v="0.79856721472349901"/>
    <n v="25.5910387413842"/>
    <n v="1.10621575855073"/>
    <n v="5.7509672697874901E-3"/>
    <n v="6.7775050675694903E-5"/>
    <n v="0.93378378378378302"/>
    <n v="0.97988463586667096"/>
    <s v="{31C2E01B-7B87-407B-9DC8-52C242320576}"/>
    <n v="24251101"/>
    <s v="WOODSIDE 1101"/>
    <n v="8972"/>
    <n v="37.418489580605197"/>
    <n v="-122.32235818535101"/>
    <x v="999"/>
    <n v="81"/>
    <n v="96"/>
    <n v="16007.338955260801"/>
    <n v="9771.1956798693409"/>
    <n v="6236.1432753915396"/>
    <n v="9771.1956798693409"/>
    <n v="6236.1432753915396"/>
    <n v="7.1163803209479603E-3"/>
    <n v="6.1824171425541802E-3"/>
    <n v="2.0805471808318101"/>
    <n v="14.095238095238001"/>
    <n v="2071"/>
    <n v="0.60385156332768641"/>
    <n v="1000"/>
    <n v="0"/>
    <n v="0"/>
    <n v="6.071537630796092"/>
    <n v="2146"/>
    <n v="0"/>
  </r>
  <r>
    <s v="North Coast"/>
    <x v="1000"/>
    <n v="663"/>
    <n v="811.05293789213295"/>
    <n v="905"/>
    <n v="943.50635"/>
    <n v="87"/>
    <n v="1.3453432319661699E-4"/>
    <n v="42.534734494781702"/>
    <n v="10.6357980235226"/>
    <n v="189.085133495983"/>
    <n v="1984.8035235167599"/>
    <n v="41.605534060471797"/>
    <n v="2.6890703234286701"/>
    <n v="38.1027232771632"/>
    <n v="1.12185942578589"/>
    <n v="5.7490149769955099E-3"/>
    <n v="8.0138624674758695E-4"/>
    <n v="0.73259668508287201"/>
    <n v="0.85961577249252996"/>
    <s v="{65E5FC7F-8C6A-45F6-95D3-74B8F1E3F473}"/>
    <n v="42681101"/>
    <s v="LAYTONVILLE 1101"/>
    <s v="circuit_breaker"/>
    <n v="39.684601489360098"/>
    <n v="-123.47726046042899"/>
    <x v="1000"/>
    <n v="150"/>
    <n v="193"/>
    <n v="26169.536540066601"/>
    <n v="14777.229899436399"/>
    <n v="11392.3066406301"/>
    <n v="9592.9795034647705"/>
    <n v="5242.8330283516398"/>
    <n v="6.9720603467040093E-2"/>
    <n v="1.1704486118105701E-2"/>
    <n v="1.2233075986306601"/>
    <n v="10.4022988505747"/>
    <n v="499"/>
    <n v="0.50016430299860937"/>
    <n v="1001"/>
    <n v="0"/>
    <n v="0"/>
    <n v="5.9607992670474079"/>
    <n v="1836"/>
    <n v="0"/>
  </r>
  <r>
    <s v="Central Valley"/>
    <x v="1001"/>
    <n v="434"/>
    <n v="538.40408479426605"/>
    <n v="1041"/>
    <n v="806.49456999999995"/>
    <n v="116"/>
    <n v="1.2269246163386599E-4"/>
    <n v="46.400606356406797"/>
    <n v="164.535111609599"/>
    <n v="1448.15460658911"/>
    <n v="29089.732287359901"/>
    <n v="12492.530615056699"/>
    <n v="0.92258545199955"/>
    <n v="21.6809144543146"/>
    <n v="1.0393080577768099"/>
    <n v="5.7460396782893896E-3"/>
    <n v="9.3047555552043804E-3"/>
    <n v="0.41690682036503302"/>
    <n v="0.66758550676354"/>
    <s v="{C8B6F5A4-B7EB-4267-93EF-866DFF4F4584}"/>
    <n v="163751102"/>
    <s v="PINE GROVE 1102"/>
    <n v="35576"/>
    <n v="38.4176248104744"/>
    <n v="-120.613723236317"/>
    <x v="1001"/>
    <n v="102"/>
    <n v="95"/>
    <n v="17024.182801679599"/>
    <n v="12655.9114088019"/>
    <n v="4368.2713928777302"/>
    <n v="12655.9114088019"/>
    <n v="4368.2713928777302"/>
    <n v="1.0793516444036999"/>
    <n v="1.4232325549528401E-2"/>
    <n v="1.2405624073600601"/>
    <n v="8.9741379310344804"/>
    <n v="11"/>
    <n v="0.66654060268156923"/>
    <n v="1002"/>
    <n v="0"/>
    <n v="0"/>
    <n v="7.8640163279986455"/>
    <n v="1408"/>
    <n v="0"/>
  </r>
  <r>
    <s v="Sierra"/>
    <x v="1002"/>
    <n v="3836"/>
    <n v="5432.24176478757"/>
    <n v="9364"/>
    <n v="7925.3257000000003"/>
    <n v="1034"/>
    <n v="8.4349285450247601E-5"/>
    <n v="118.206328457368"/>
    <n v="38.635506369707997"/>
    <n v="857.20306189153405"/>
    <n v="9870.6484641179904"/>
    <n v="1477.01008167794"/>
    <n v="4.1054371977523196"/>
    <n v="60.142086083265902"/>
    <n v="1.1239344594095799"/>
    <n v="5.7378611645649297E-3"/>
    <n v="1.7982300017604801E-3"/>
    <n v="0.40965399401964903"/>
    <n v="0.68542820593895304"/>
    <s v="{A7A5500C-8FAC-46D4-9BD4-7B5D3F1E7024}"/>
    <n v="153082106"/>
    <s v="PLACERVILLE 2106"/>
    <n v="7522"/>
    <n v="38.815515180221801"/>
    <n v="-120.82205475636999"/>
    <x v="1002"/>
    <n v="1138"/>
    <n v="1257"/>
    <n v="187588.86557674099"/>
    <n v="108764.94155354099"/>
    <n v="78823.924023198895"/>
    <n v="108764.94155354099"/>
    <n v="78823.924023198895"/>
    <n v="1.8593698218203401"/>
    <n v="8.7217161155556E-2"/>
    <n v="1.41612141939196"/>
    <n v="9.0560928433268799"/>
    <n v="195"/>
    <n v="5.9329484441601377"/>
    <n v="1003"/>
    <n v="0"/>
    <n v="0"/>
    <n v="67.583380498065324"/>
    <n v="1481"/>
    <n v="0"/>
  </r>
  <r>
    <s v="Central Coast"/>
    <x v="1003"/>
    <n v="3"/>
    <n v="12.147227472366099"/>
    <n v="28"/>
    <n v="28.276337000000002"/>
    <n v="9"/>
    <n v="1.93939895325456E-5"/>
    <n v="454.42307936482899"/>
    <n v="5.06916265701875"/>
    <n v="340.66972970962502"/>
    <n v="1025.8417614698401"/>
    <n v="20.750457166461199"/>
    <n v="16.088741408453998"/>
    <n v="405.92120070258699"/>
    <n v="1.12118977970547"/>
    <n v="5.7289788335363702E-3"/>
    <n v="3.1645945073124501E-5"/>
    <n v="0.107142857142857"/>
    <n v="0.429589858621516"/>
    <s v="{F7BA05AD-8E42-4B6D-9E07-B1C94132C1D1}"/>
    <n v="183101103"/>
    <s v="CABRILLO 1103"/>
    <n v="1437"/>
    <n v="34.600846822299403"/>
    <n v="-120.278644293109"/>
    <x v="1003"/>
    <n v="47"/>
    <n v="53"/>
    <n v="9893.9553583766792"/>
    <n v="7854.9148122480501"/>
    <n v="2039.04054612863"/>
    <n v="4397.9315988574199"/>
    <n v="1548.89376326964"/>
    <n v="2.8481350565812098E-4"/>
    <n v="1.7454590579291099E-4"/>
    <n v="4.0490758241220401"/>
    <n v="3.1111111111111098"/>
    <n v="2446"/>
    <n v="5.1560809501827329E-2"/>
    <n v="1004"/>
    <n v="0"/>
    <n v="0"/>
    <n v="2.7327471555136338"/>
    <n v="2333"/>
    <n v="0"/>
  </r>
  <r>
    <s v="Bay Area"/>
    <x v="1004"/>
    <n v="22"/>
    <n v="27.009700946800798"/>
    <n v="37"/>
    <n v="37.206290000000003"/>
    <n v="8"/>
    <n v="3.1557884767607902E-5"/>
    <n v="142.77701556191701"/>
    <n v="2.7382749006152101"/>
    <n v="67.415552049875203"/>
    <n v="485.29051740467497"/>
    <n v="2.8072526687518802"/>
    <n v="3.57771024107933"/>
    <n v="100.972564697265"/>
    <n v="1.1529313921928399"/>
    <n v="5.7171787943803001E-3"/>
    <n v="7.0220036192836206E-5"/>
    <n v="0.59459459459459396"/>
    <n v="0.72594445929946405"/>
    <s v="{37307117-7712-4B70-890E-D9B3D42408D3}"/>
    <n v="43292103"/>
    <s v="PUEBLO 2103"/>
    <n v="694"/>
    <n v="38.3346290543289"/>
    <n v="-122.331697944692"/>
    <x v="1004"/>
    <n v="120"/>
    <n v="65"/>
    <n v="12391.1084749284"/>
    <n v="7674.0260329128796"/>
    <n v="4717.0824420156096"/>
    <n v="1193.6983900598"/>
    <n v="50.445787994457397"/>
    <n v="5.6176028954268899E-4"/>
    <n v="2.52463078140863E-4"/>
    <n v="1.2277136794000301"/>
    <n v="4.625"/>
    <n v="2056"/>
    <n v="4.5737430355042401E-2"/>
    <n v="1005"/>
    <n v="0"/>
    <n v="0"/>
    <n v="0.74172956232984799"/>
    <n v="1321"/>
    <n v="0"/>
  </r>
  <r>
    <s v="Sierra"/>
    <x v="1005"/>
    <n v="373"/>
    <n v="489.173692488185"/>
    <n v="702"/>
    <n v="629.34313999999995"/>
    <n v="76"/>
    <n v="6.3006099576580799E-5"/>
    <n v="94.266641273205906"/>
    <n v="79.990235666569106"/>
    <n v="5722.0629682215103"/>
    <n v="146580.38985698999"/>
    <n v="16942.6567951287"/>
    <n v="0.34784001093602801"/>
    <n v="25.254433421620199"/>
    <n v="1.0318176479715999"/>
    <n v="5.6865977291711599E-3"/>
    <n v="2.8052853769370799E-3"/>
    <n v="0.53133903133903104"/>
    <n v="0.77727659470705601"/>
    <s v="{D7E3765B-F7D8-4BEF-8206-669D15220FDF}"/>
    <n v="152181101"/>
    <s v="FORESTHILL 1101"/>
    <n v="1820"/>
    <n v="39.033662849741702"/>
    <n v="-120.79633797842099"/>
    <x v="1005"/>
    <n v="68"/>
    <n v="25"/>
    <n v="11268.010301144401"/>
    <n v="8970.0582620682399"/>
    <n v="2297.95203907616"/>
    <n v="8970.0582620682399"/>
    <n v="2297.95203907616"/>
    <n v="0.213201688647218"/>
    <n v="4.7884635678201396E-3"/>
    <n v="1.3114576206117501"/>
    <n v="9.2368421052631504"/>
    <n v="112"/>
    <n v="0.43218142741700816"/>
    <n v="1006"/>
    <n v="0"/>
    <n v="0"/>
    <n v="5.5737340723596045"/>
    <n v="1048"/>
    <n v="0"/>
  </r>
  <r>
    <s v="North Valley"/>
    <x v="1006"/>
    <n v="2"/>
    <n v="3.3035612960924499"/>
    <n v="16"/>
    <n v="10.599826999999999"/>
    <n v="5"/>
    <n v="1.9056347809964699E-5"/>
    <n v="547.71837192128498"/>
    <n v="0.27304618718335399"/>
    <n v="49.351299643516498"/>
    <n v="177.82809475064201"/>
    <n v="0.16780778137035601"/>
    <n v="9.3924777444452001"/>
    <n v="180.98862816393299"/>
    <n v="1.1340708017349199"/>
    <n v="5.6777585434088602E-3"/>
    <n v="5.2093011028375701E-6"/>
    <n v="0.125"/>
    <n v="0.311661818108253"/>
    <s v="{240B9597-FDF1-4E00-A581-05E13375E11A}"/>
    <n v="103721101"/>
    <s v="PIT NO 1 1101"/>
    <n v="9702"/>
    <n v="41.004878118117297"/>
    <n v="-121.44698570334199"/>
    <x v="1006"/>
    <n v="165"/>
    <n v="125"/>
    <n v="18660.746491511502"/>
    <n v="14797.576165148799"/>
    <n v="3863.17032636262"/>
    <n v="994.32976259714599"/>
    <n v="212.63039010707001"/>
    <n v="2.6046505514187799E-5"/>
    <n v="9.52817390498239E-5"/>
    <n v="1.65178064804622"/>
    <n v="3.2"/>
    <n v="2841"/>
    <n v="2.8388792717044302E-2"/>
    <n v="1007"/>
    <n v="0"/>
    <n v="0"/>
    <n v="0.61784767891475123"/>
    <n v="1011"/>
    <n v="0"/>
  </r>
  <r>
    <s v="Bay Area"/>
    <x v="1007"/>
    <n v="634"/>
    <n v="1178.1824665316899"/>
    <n v="1327"/>
    <n v="1574.2943"/>
    <n v="58"/>
    <n v="1.1615666228643499E-4"/>
    <n v="49.712776592426899"/>
    <n v="1.20368350179865"/>
    <n v="1.35209388997405"/>
    <n v="9.1155366374194209"/>
    <n v="4.07265358012577E-2"/>
    <n v="0.34116570515044298"/>
    <n v="11.4936450383272"/>
    <n v="1.0639685680126301"/>
    <n v="5.6595334375282198E-3"/>
    <n v="1.25289372004411E-4"/>
    <n v="0.47776940467219198"/>
    <n v="0.74838767942416495"/>
    <s v="{52C6D739-68AD-4B43-8573-6FBDC1C9EC3B}"/>
    <n v="42031124"/>
    <s v="ALTO 1124"/>
    <n v="3745"/>
    <n v="37.915351103844998"/>
    <n v="-122.553390018813"/>
    <x v="1007"/>
    <n v="110"/>
    <n v="237"/>
    <n v="19710.895246739299"/>
    <n v="7368.4315511817404"/>
    <n v="12342.463695557601"/>
    <n v="7368.4315511817404"/>
    <n v="12342.463695557601"/>
    <n v="7.26678357625587E-3"/>
    <n v="6.7370864126132801E-3"/>
    <n v="1.85833196613831"/>
    <n v="22.879310344827498"/>
    <n v="1722"/>
    <n v="0.32825293937663674"/>
    <n v="1008"/>
    <n v="0"/>
    <n v="0"/>
    <n v="4.578529681389349"/>
    <n v="2670"/>
    <n v="0"/>
  </r>
  <r>
    <s v="Central Valley"/>
    <x v="1008"/>
    <n v="919"/>
    <n v="1228.79308543306"/>
    <n v="2152"/>
    <n v="1852.9087999999999"/>
    <n v="232"/>
    <n v="1.03144009479929E-4"/>
    <n v="55.106552814896503"/>
    <n v="214.06964176052301"/>
    <n v="3489.1303351358101"/>
    <n v="62703.533344198797"/>
    <n v="20427.970097779598"/>
    <n v="1.9935249550316201"/>
    <n v="41.614913818454497"/>
    <n v="1.1332487797942601"/>
    <n v="5.6461505360427804E-3"/>
    <n v="9.7223529297624199E-3"/>
    <n v="0.42704460966542701"/>
    <n v="0.66316975584325499"/>
    <s v="{1445490F-C0B5-460E-8F6D-3B7658CD2546}"/>
    <n v="163201102"/>
    <s v="WEST POINT 1102"/>
    <n v="36676"/>
    <n v="38.372443228507002"/>
    <n v="-120.506637193923"/>
    <x v="1008"/>
    <n v="250"/>
    <n v="225"/>
    <n v="43497.761969339699"/>
    <n v="27353.628402271799"/>
    <n v="16144.1335670679"/>
    <n v="27353.628402271799"/>
    <n v="16144.1335670679"/>
    <n v="2.25558587970488"/>
    <n v="2.3929410199343599E-2"/>
    <n v="1.3370980254984399"/>
    <n v="9.2758620689655107"/>
    <n v="9"/>
    <n v="1.309906924361925"/>
    <n v="1009"/>
    <n v="0"/>
    <n v="0"/>
    <n v="16.996751433948031"/>
    <n v="1327"/>
    <n v="0"/>
  </r>
  <r>
    <s v="Central Coast"/>
    <x v="1009"/>
    <n v="13"/>
    <n v="30.607585797567101"/>
    <n v="44"/>
    <n v="39.114581999999999"/>
    <n v="25"/>
    <n v="3.5599880247900702E-5"/>
    <n v="161.173003320693"/>
    <n v="0.39781553554348598"/>
    <n v="2626.31859060434"/>
    <n v="18488.941011868901"/>
    <n v="9.3279314016063601"/>
    <n v="3.4091150823235501"/>
    <n v="2027.2154510498001"/>
    <n v="1.7452212429046601"/>
    <n v="5.6186296149148404E-3"/>
    <n v="2.3721280456498999E-5"/>
    <n v="0.29545454545454503"/>
    <n v="0.78251087405800202"/>
    <s v="{56A881E4-0AE5-488C-A412-AABDAC51819A}"/>
    <n v="182562102"/>
    <s v="CHOLAME 2102"/>
    <s v="X10"/>
    <n v="35.584700522585997"/>
    <n v="-120.336439496605"/>
    <x v="1009"/>
    <n v="182"/>
    <n v="140"/>
    <n v="75645.756866409094"/>
    <n v="70786.640159013303"/>
    <n v="4859.1167073958004"/>
    <n v="32569.8266944877"/>
    <n v="1821.59986177415"/>
    <n v="5.9303201141247498E-4"/>
    <n v="8.8999700619751799E-4"/>
    <n v="2.3544296767359301"/>
    <n v="1.76"/>
    <n v="2547"/>
    <n v="0.14046574037287102"/>
    <n v="1010"/>
    <n v="0"/>
    <n v="0"/>
    <n v="20.237945782980518"/>
    <n v="2320"/>
    <n v="0"/>
  </r>
  <r>
    <s v="North Coast"/>
    <x v="1010"/>
    <n v="716"/>
    <n v="846.66858587659101"/>
    <n v="1158"/>
    <n v="1090.3788999999999"/>
    <n v="230"/>
    <n v="1.07323911917141E-4"/>
    <n v="46.389039568234203"/>
    <n v="5.2041268960630296"/>
    <n v="406.938974853611"/>
    <n v="3815.6451678909398"/>
    <n v="27.380470367944099"/>
    <n v="1.18477299645057"/>
    <n v="94.052493091696903"/>
    <n v="1.1610042364700901"/>
    <n v="5.6092930506205499E-3"/>
    <n v="3.0360984361828399E-4"/>
    <n v="0.61830742659758198"/>
    <n v="0.77649024666886701"/>
    <s v="{03DB1220-E098-4294-96C0-8000CD99CD41}"/>
    <n v="42681101"/>
    <s v="LAYTONVILLE 1101"/>
    <n v="402"/>
    <n v="39.703253791430797"/>
    <n v="-123.48745316342399"/>
    <x v="1010"/>
    <n v="190"/>
    <n v="149"/>
    <n v="59046.973884237203"/>
    <n v="37926.2925150183"/>
    <n v="21120.681369219001"/>
    <n v="37059.558762013403"/>
    <n v="20241.701872813501"/>
    <n v="6.9830264032205394E-2"/>
    <n v="2.46844997409425E-2"/>
    <n v="1.1824980249673001"/>
    <n v="5.0347826086956502"/>
    <n v="1113"/>
    <n v="1.2901374016427265"/>
    <n v="1011"/>
    <n v="0"/>
    <n v="0"/>
    <n v="23.027735087511029"/>
    <n v="2197"/>
    <n v="0"/>
  </r>
  <r>
    <s v="Sierra"/>
    <x v="1011"/>
    <n v="7"/>
    <n v="15.0016767201015"/>
    <n v="24"/>
    <n v="21.636358000000001"/>
    <n v="12"/>
    <n v="6.09612143307458E-5"/>
    <n v="87.3034819440105"/>
    <n v="14.623940610512999"/>
    <n v="65.156577345728806"/>
    <n v="285.31835221946199"/>
    <n v="10.241355059744"/>
    <n v="7.35914446258308"/>
    <n v="43.429904732853103"/>
    <n v="1.1320059100786799"/>
    <n v="5.5832521449039503E-3"/>
    <n v="5.6329299648420295E-4"/>
    <n v="0.29166666666666602"/>
    <n v="0.69335497864570195"/>
    <s v="{D8BA1097-151A-4C27-86A3-35B90FB447B4}"/>
    <n v="152271101"/>
    <s v="WISE 1101"/>
    <n v="1404"/>
    <n v="38.8742992953133"/>
    <n v="-121.117091723101"/>
    <x v="1011"/>
    <n v="101"/>
    <n v="109"/>
    <n v="10988.479500740499"/>
    <n v="5668.5089862978502"/>
    <n v="5319.9705144426498"/>
    <n v="1996.1980680064401"/>
    <n v="1257.0412735735599"/>
    <n v="6.7595159578104297E-3"/>
    <n v="7.3153457196895001E-4"/>
    <n v="2.14309667430022"/>
    <n v="2"/>
    <n v="720"/>
    <n v="6.6999025738847404E-2"/>
    <n v="1012"/>
    <n v="0"/>
    <n v="0"/>
    <n v="1.2403795897152297"/>
    <n v="243"/>
    <n v="0"/>
  </r>
  <r>
    <s v="North Coast"/>
    <x v="1012"/>
    <n v="118"/>
    <n v="225.603707528211"/>
    <n v="255"/>
    <n v="286.09289999999999"/>
    <n v="51"/>
    <n v="5.77286728537942E-5"/>
    <n v="74.069158285107505"/>
    <n v="3.2451521217700998"/>
    <n v="56.117883242311898"/>
    <n v="444.52537198976103"/>
    <n v="2.4723898335056398"/>
    <n v="4.8037915697284701"/>
    <n v="75.130860442332093"/>
    <n v="1.17955058696223"/>
    <n v="5.5607276119113702E-3"/>
    <n v="9.2964471190883999E-5"/>
    <n v="0.46274509803921499"/>
    <n v="0.78856801783828401"/>
    <s v="{49DD2761-248F-4D1E-809D-C19E1A64F359}"/>
    <n v="42251101"/>
    <s v="HOPLAND 1101"/>
    <n v="1100"/>
    <n v="39.026710623719502"/>
    <n v="-123.132991388157"/>
    <x v="1012"/>
    <n v="94"/>
    <n v="133"/>
    <n v="20094.648438193501"/>
    <n v="10708.626621972"/>
    <n v="9386.0218162214605"/>
    <n v="4021.7260985200101"/>
    <n v="6182.0038779366496"/>
    <n v="4.7411880307350798E-3"/>
    <n v="2.9441623155434999E-3"/>
    <n v="1.9118958265102599"/>
    <n v="5"/>
    <n v="1890"/>
    <n v="0.28359710820747985"/>
    <n v="1013"/>
    <n v="0"/>
    <n v="0"/>
    <n v="2.4989839675634773"/>
    <n v="263"/>
    <n v="0"/>
  </r>
  <r>
    <s v="North Coast"/>
    <x v="1013"/>
    <n v="43"/>
    <n v="140.830625663673"/>
    <n v="58"/>
    <n v="148.11143000000001"/>
    <n v="19"/>
    <n v="6.1297545854406603E-5"/>
    <n v="94.095497734711302"/>
    <n v="70.2625101750547"/>
    <n v="728.69137099656098"/>
    <n v="3951.5719270055902"/>
    <n v="523.19437431141898"/>
    <n v="10.0669540740353"/>
    <n v="45.549592389087898"/>
    <n v="1.01583605691006"/>
    <n v="5.5605642601177603E-3"/>
    <n v="3.17253998017756E-3"/>
    <n v="0.74137931034482696"/>
    <n v="0.95084235544696305"/>
    <s v="{052E7662-01A4-4535-9504-141A4B8BDCED}"/>
    <n v="42271102"/>
    <s v="COTATI 1102"/>
    <n v="464"/>
    <n v="38.300156654319899"/>
    <n v="-122.711581503792"/>
    <x v="1013"/>
    <n v="195"/>
    <n v="303"/>
    <n v="30495.655360659501"/>
    <n v="13038.415603509"/>
    <n v="17457.239757150401"/>
    <n v="2945.13997188958"/>
    <n v="1822.1823508090399"/>
    <n v="6.0278259623373701E-2"/>
    <n v="1.1646533712337201E-3"/>
    <n v="3.2751308293877499"/>
    <n v="3.0526315789473601"/>
    <n v="96"/>
    <n v="0.10565072094223744"/>
    <n v="1014"/>
    <n v="0"/>
    <n v="0"/>
    <n v="1.8300245694730002"/>
    <n v="1740"/>
    <n v="0"/>
  </r>
  <r>
    <s v="Bay Area"/>
    <x v="1014"/>
    <n v="166"/>
    <n v="237.29658901467801"/>
    <n v="443"/>
    <n v="390.75292999999999"/>
    <n v="31"/>
    <n v="1.08482030731055E-4"/>
    <n v="39.953289249707403"/>
    <n v="1.61230247166867"/>
    <n v="7.1184184551238996"/>
    <n v="59.053369263043699"/>
    <n v="0.32452498214094599"/>
    <n v="0.34463317343787903"/>
    <n v="4.7039823166785704"/>
    <n v="1.0114187809728801"/>
    <n v="5.5602545661236303E-3"/>
    <n v="1.5458606436925801E-4"/>
    <n v="0.37471783295710998"/>
    <n v="0.60728038355196301"/>
    <s v="{BCC000F2-427B-4C85-BE86-EBEAE729A62B}"/>
    <n v="43432104"/>
    <s v="SILVERADO 2104"/>
    <s v="circuit_breaker"/>
    <n v="38.499934676423599"/>
    <n v="-122.459373306329"/>
    <x v="1014"/>
    <n v="196"/>
    <n v="379"/>
    <n v="24759.504267574801"/>
    <n v="8010.0912226561004"/>
    <n v="16749.4130449187"/>
    <n v="2560.2138975744601"/>
    <n v="3388.8695686134802"/>
    <n v="4.7921679954470104E-3"/>
    <n v="3.3629429526626999E-3"/>
    <n v="1.4294975241848"/>
    <n v="14.2903225806451"/>
    <n v="1567"/>
    <n v="0.17236789154983254"/>
    <n v="1015"/>
    <n v="0"/>
    <n v="0"/>
    <n v="1.59084266974974"/>
    <n v="2042"/>
    <n v="0"/>
  </r>
  <r>
    <s v="North Coast"/>
    <x v="1015"/>
    <n v="4059"/>
    <n v="6669.6310284418196"/>
    <n v="4233"/>
    <n v="6749.5316999999995"/>
    <n v="370"/>
    <n v="1.59838103767519E-4"/>
    <n v="34.743967023364803"/>
    <n v="4.3851387305157603"/>
    <n v="50.157172102171103"/>
    <n v="657.16122458740995"/>
    <n v="4.9941281080384599"/>
    <n v="0.81176154298104797"/>
    <n v="12.3712228773765"/>
    <n v="1.0199952164211701"/>
    <n v="5.5337009899910899E-3"/>
    <n v="4.0992475434145902E-4"/>
    <n v="0.95889440113394697"/>
    <n v="0.98816203657710699"/>
    <s v="{5B3D2F2F-DF90-45C0-963C-1589633A1498}"/>
    <n v="42661104"/>
    <s v="WILLITS 1104"/>
    <n v="34008"/>
    <n v="39.436604073833898"/>
    <n v="-123.389266190748"/>
    <x v="1015"/>
    <n v="424"/>
    <n v="572"/>
    <n v="60308.226140958999"/>
    <n v="36886.2402832921"/>
    <n v="23421.985857666801"/>
    <n v="36886.2402832921"/>
    <n v="23421.985857666801"/>
    <n v="0.15167215910633999"/>
    <n v="5.9140098393982002E-2"/>
    <n v="1.6431709850805101"/>
    <n v="11.4405405405405"/>
    <n v="928"/>
    <n v="2.0474693662967032"/>
    <n v="1016"/>
    <n v="0"/>
    <n v="0"/>
    <n v="22.920040011069496"/>
    <n v="1354"/>
    <n v="0"/>
  </r>
  <r>
    <s v="Central Coast"/>
    <x v="1016"/>
    <n v="1514"/>
    <n v="2260.0699239628402"/>
    <n v="3861"/>
    <n v="3603.4933999999998"/>
    <n v="410"/>
    <n v="3.5833101303690297E-5"/>
    <n v="226.13105371116501"/>
    <n v="2.0735437108278498"/>
    <n v="74.0631256883361"/>
    <n v="307.59623789979503"/>
    <n v="3.1393568709938"/>
    <n v="6.4508903810459097"/>
    <n v="167.64042477956599"/>
    <n v="1.17310058256474"/>
    <n v="5.5194339140119102E-3"/>
    <n v="4.7464813238950199E-5"/>
    <n v="0.392126392126392"/>
    <n v="0.62718858283962398"/>
    <s v="{27D41C21-61BA-4495-BB53-0AA4F98E2A0B}"/>
    <n v="83242111"/>
    <s v="MORGAN HILL 2111"/>
    <s v="XR398"/>
    <n v="37.126327021811498"/>
    <n v="-121.728509260035"/>
    <x v="1016"/>
    <n v="441"/>
    <n v="344"/>
    <n v="95670.754395027703"/>
    <n v="63830.000864336696"/>
    <n v="31840.753530690901"/>
    <n v="59220.771577604399"/>
    <n v="29463.272734047299"/>
    <n v="1.9460573427969498E-2"/>
    <n v="1.4691571534513E-2"/>
    <n v="1.49278066311944"/>
    <n v="9.4170731707316992"/>
    <n v="2258"/>
    <n v="2.2629679047448832"/>
    <n v="1017"/>
    <n v="0"/>
    <n v="0"/>
    <n v="36.798070055947626"/>
    <n v="2541"/>
    <n v="0"/>
  </r>
  <r>
    <s v="Central Valley"/>
    <x v="1017"/>
    <n v="168"/>
    <n v="256.88104321927102"/>
    <n v="461"/>
    <n v="358.71767999999997"/>
    <n v="92"/>
    <n v="1.8289800787778899E-5"/>
    <n v="338.83402986111798"/>
    <n v="18.7327739476974"/>
    <n v="3542.7259230550098"/>
    <n v="31113.302706835701"/>
    <n v="894.95158904850803"/>
    <n v="15.2267217600475"/>
    <n v="866.27322735993698"/>
    <n v="1.7926606354506101"/>
    <n v="5.5188632000840602E-3"/>
    <n v="2.1960794814769599E-4"/>
    <n v="0.36442516268980402"/>
    <n v="0.71610923071751997"/>
    <s v="{29E98E36-5623-4DDD-B302-D78235AF2960}"/>
    <n v="254061102"/>
    <s v="DUNLAP 1102"/>
    <s v="7849F"/>
    <n v="36.693698531348602"/>
    <n v="-119.05240022931601"/>
    <x v="1017"/>
    <n v="68"/>
    <n v="53"/>
    <n v="20673.504613405799"/>
    <n v="13949.634352103099"/>
    <n v="6723.8702613027599"/>
    <n v="13949.634352103099"/>
    <n v="6723.8702613027599"/>
    <n v="2.0203931229587999E-2"/>
    <n v="1.68266167247566E-3"/>
    <n v="1.5290538286861399"/>
    <n v="5.0108695652173898"/>
    <n v="1344"/>
    <n v="0.50773541440773351"/>
    <n v="1018"/>
    <n v="0"/>
    <n v="0"/>
    <n v="8.6678982470006556"/>
    <n v="1860"/>
    <n v="0"/>
  </r>
  <r>
    <s v="Sierra"/>
    <x v="1018"/>
    <n v="554"/>
    <n v="675.57832691291003"/>
    <n v="1785"/>
    <n v="1318.6016"/>
    <n v="144"/>
    <n v="8.96479754651914E-5"/>
    <n v="69.275026877176103"/>
    <n v="101.513446574797"/>
    <n v="2964.1761360620699"/>
    <n v="77486.198366267403"/>
    <n v="17134.558430894602"/>
    <n v="1.0711959164990601"/>
    <n v="23.922775322047499"/>
    <n v="1.0594579618838"/>
    <n v="5.5165045130388703E-3"/>
    <n v="3.2605540116158599E-3"/>
    <n v="0.31036414565826298"/>
    <n v="0.51234455208141005"/>
    <s v="{EF597DB9-B0BE-45C9-ADE4-3C3FDCE717C6}"/>
    <n v="152301101"/>
    <s v="BONNIE NOOK 1101"/>
    <n v="86696"/>
    <n v="39.182942091474999"/>
    <n v="-120.856515325247"/>
    <x v="1018"/>
    <n v="143"/>
    <n v="168"/>
    <n v="28058.732833222399"/>
    <n v="15534.4181645183"/>
    <n v="12524.314668704101"/>
    <n v="15534.4181645183"/>
    <n v="12524.314668704101"/>
    <n v="0.46951977767268399"/>
    <n v="1.29093084669875E-2"/>
    <n v="1.2194554637417101"/>
    <n v="12.3958333333333"/>
    <n v="86"/>
    <n v="0.79437664987759726"/>
    <n v="1019"/>
    <n v="0"/>
    <n v="0"/>
    <n v="9.6526369493049007"/>
    <n v="1376"/>
    <n v="0"/>
  </r>
  <r>
    <s v="Bay Area"/>
    <x v="1019"/>
    <n v="292"/>
    <n v="468.39182014914797"/>
    <n v="585"/>
    <n v="642.53972999999996"/>
    <n v="30"/>
    <n v="1.4576390385627699E-4"/>
    <n v="37.3257741215333"/>
    <n v="2.6974261682868601"/>
    <n v="13.9026739807644"/>
    <n v="43.662244470883103"/>
    <n v="0.45109448129560697"/>
    <n v="1.71150441703697"/>
    <n v="17.0835620860258"/>
    <n v="1.03532447814941"/>
    <n v="5.5156543928083302E-3"/>
    <n v="2.8028890315094098E-4"/>
    <n v="0.49914529914529898"/>
    <n v="0.72896942468576897"/>
    <s v="{62B0F5C5-018B-42C2-9DA1-D8CCE6714B61}"/>
    <n v="42011108"/>
    <s v="SAN RAFAEL 1108"/>
    <n v="63598"/>
    <n v="37.972462555970203"/>
    <n v="-122.60324702496"/>
    <x v="1019"/>
    <n v="44"/>
    <n v="70"/>
    <n v="6464.7024107630295"/>
    <n v="3076.8022566608101"/>
    <n v="3387.9001541022099"/>
    <n v="3076.8022566608101"/>
    <n v="3387.9001541022099"/>
    <n v="8.4086670945282497E-3"/>
    <n v="4.3729171156883196E-3"/>
    <n v="1.6040815758532401"/>
    <n v="19.5"/>
    <n v="1176"/>
    <n v="0.16546963178424989"/>
    <n v="1020"/>
    <n v="0"/>
    <n v="0"/>
    <n v="1.9118356950235842"/>
    <n v="970"/>
    <n v="0"/>
  </r>
  <r>
    <s v="North Coast"/>
    <x v="1020"/>
    <n v="55"/>
    <n v="100.31546736335299"/>
    <n v="87"/>
    <n v="114.856544"/>
    <n v="15"/>
    <n v="8.0731118820646393E-5"/>
    <n v="84.518399765013996"/>
    <n v="10.2585620999336"/>
    <n v="20.9121085464954"/>
    <n v="163.38336617350501"/>
    <n v="15.3336065482279"/>
    <n v="6.0140119028588099"/>
    <n v="80.734071604410801"/>
    <n v="1.1084070841471301"/>
    <n v="5.49028843181492E-3"/>
    <n v="3.7194676007554E-4"/>
    <n v="0.63218390804597702"/>
    <n v="0.87339792264117799"/>
    <s v="{4CA5D300-8532-4AF9-BD85-CE58373188C7}"/>
    <n v="43501103"/>
    <s v=" "/>
    <n v="701650"/>
    <n v="38.563612251040198"/>
    <n v="-122.80370415069901"/>
    <x v="1020"/>
    <n v="27"/>
    <n v="11"/>
    <n v="1548.8035845542699"/>
    <n v="1191.45256530186"/>
    <n v="357.35101925240502"/>
    <n v="1191.45256530186"/>
    <n v="357.35101925240502"/>
    <n v="5.5792014011330996E-3"/>
    <n v="1.2109667823096901E-3"/>
    <n v="1.8239175884245999"/>
    <n v="5.8"/>
    <n v="981"/>
    <n v="8.2354326477223794E-2"/>
    <n v="1021"/>
    <n v="0"/>
    <n v="0"/>
    <n v="0.74033407195418199"/>
    <n v="69"/>
    <n v="0"/>
  </r>
  <r>
    <s v="North Coast"/>
    <x v="1021"/>
    <n v="280"/>
    <n v="377.98701853761497"/>
    <n v="589"/>
    <n v="549.58180000000004"/>
    <n v="49"/>
    <n v="7.6858802402762603E-5"/>
    <n v="71.4644793461717"/>
    <n v="1.9187090779610301"/>
    <n v="30.3964977159741"/>
    <n v="468.72639975585901"/>
    <n v="12.037297616802899"/>
    <n v="3.03697852638303"/>
    <n v="23.323992955213299"/>
    <n v="1.05598699803255"/>
    <n v="5.4807323943153897E-3"/>
    <n v="9.4594230137438494E-5"/>
    <n v="0.47538200339558501"/>
    <n v="0.68777209762664504"/>
    <s v="{BA29ADD5-B1B1-47E7-B854-EFD7521B0E94}"/>
    <n v="43071102"/>
    <s v="DUNBAR 1102"/>
    <n v="528"/>
    <n v="38.329524535082001"/>
    <n v="-122.509595820383"/>
    <x v="1021"/>
    <n v="99"/>
    <n v="66"/>
    <n v="10886.5186417902"/>
    <n v="6520.0630959042501"/>
    <n v="4366.4555458860104"/>
    <n v="5365.7105681581097"/>
    <n v="3634.46314361123"/>
    <n v="4.6351172767344897E-3"/>
    <n v="3.7660813177353698E-3"/>
    <n v="1.34995363763434"/>
    <n v="12.0204081632653"/>
    <n v="1883"/>
    <n v="0.26855588732145408"/>
    <n v="1022"/>
    <n v="0"/>
    <n v="0"/>
    <n v="3.334096941446973"/>
    <n v="27"/>
    <n v="0"/>
  </r>
  <r>
    <s v="Sierra"/>
    <x v="1022"/>
    <n v="1767"/>
    <n v="2256.07946275528"/>
    <n v="3147"/>
    <n v="2960.7143999999998"/>
    <n v="293"/>
    <n v="1.2422033053494601E-4"/>
    <n v="40.730105661421803"/>
    <n v="167.31917506772999"/>
    <n v="1544.0196012502599"/>
    <n v="27021.6168901725"/>
    <n v="9918.3291716459407"/>
    <n v="2.7517970881262701"/>
    <n v="39.030164862019802"/>
    <n v="1.1403998909549899"/>
    <n v="5.4871628790176498E-3"/>
    <n v="9.9328748366492598E-3"/>
    <n v="0.56148713060057198"/>
    <n v="0.76200510818886102"/>
    <s v="{C334FDD7-2F74-4DEB-B23B-81054BF72A46}"/>
    <n v="153661103"/>
    <s v="APPLE HILL 1103"/>
    <n v="8412"/>
    <n v="38.727180775763998"/>
    <n v="-120.73803537053099"/>
    <x v="1022"/>
    <n v="301"/>
    <n v="300"/>
    <n v="57090.458348327396"/>
    <n v="32448.666670296199"/>
    <n v="24641.791678031099"/>
    <n v="32448.666670296199"/>
    <n v="24641.791678031099"/>
    <n v="2.9103323271382302"/>
    <n v="3.6396556846739203E-2"/>
    <n v="1.27678520812409"/>
    <n v="10.7406143344709"/>
    <n v="7"/>
    <n v="1.6077387235521714"/>
    <n v="1023"/>
    <n v="0"/>
    <n v="0"/>
    <n v="20.162660457588618"/>
    <n v="3027"/>
    <n v="0"/>
  </r>
  <r>
    <s v="North Coast"/>
    <x v="1022"/>
    <n v="3"/>
    <n v="6.8144866236895103"/>
    <n v="23"/>
    <n v="28.499970999999999"/>
    <n v="1"/>
    <n v="1.22856145026162E-4"/>
    <n v="23.865904819338901"/>
    <m/>
    <m/>
    <m/>
    <m/>
    <n v="4.7566370964050204"/>
    <n v="45.597564697265597"/>
    <n v="1.0088495016098"/>
    <n v="2.9320730636652899E-3"/>
    <n v="1.22856145026162E-4"/>
    <n v="0.13043478260869501"/>
    <n v="0.239105033843488"/>
    <s v="{C334FDD7-2F74-4DEB-B23B-81054BF72A46}"/>
    <n v="153661103"/>
    <s v="APPLE HILL 1103"/>
    <n v="8412"/>
    <n v="38.727180775763998"/>
    <n v="-120.73803537053099"/>
    <x v="1022"/>
    <n v="301"/>
    <n v="300"/>
    <n v="57090.458348327396"/>
    <n v="32448.666670296199"/>
    <n v="24641.791678031099"/>
    <n v="32448.666670296199"/>
    <n v="24641.791678031099"/>
    <n v="1.22856145026162E-4"/>
    <n v="1.22856145026162E-4"/>
    <n v="2.2714955412298399"/>
    <n v="23"/>
    <n v="1737"/>
    <n v="2.9320730636652899E-3"/>
    <n v="1023"/>
    <n v="0"/>
    <n v="0"/>
    <n v="20.162660457588618"/>
    <n v="1770"/>
    <n v="0"/>
  </r>
  <r>
    <s v="North Coast"/>
    <x v="1023"/>
    <n v="276"/>
    <n v="368.64505101731902"/>
    <n v="1256"/>
    <n v="913.87850000000003"/>
    <n v="129"/>
    <n v="7.5064034456934903E-5"/>
    <n v="64.260291136836301"/>
    <n v="4.6413516433398998"/>
    <n v="69.130767430681203"/>
    <n v="733.96525063950605"/>
    <n v="12.5547378056915"/>
    <n v="1.76776769602772"/>
    <n v="28.983817074419001"/>
    <n v="1.06716059159863"/>
    <n v="5.45801087507501E-3"/>
    <n v="2.1357714487911899E-4"/>
    <n v="0.21974522292993601"/>
    <n v="0.40338519779908599"/>
    <s v="{4B7DC187-5EE3-45A7-A2F4-3F80A5EC9C80}"/>
    <n v="42721103"/>
    <s v="SONOMA 1103"/>
    <n v="3052"/>
    <n v="38.291110334353299"/>
    <n v="-122.43943839642699"/>
    <x v="1023"/>
    <n v="238"/>
    <n v="278"/>
    <n v="53420.248019773499"/>
    <n v="26080.101598609501"/>
    <n v="27340.1464211639"/>
    <n v="21211.169258364"/>
    <n v="20130.944997553699"/>
    <n v="2.7551451689406401E-2"/>
    <n v="9.6832604449445994E-3"/>
    <n v="1.33567047470043"/>
    <n v="9.7364341085271295"/>
    <n v="1372"/>
    <n v="0.7040834028846763"/>
    <n v="1024"/>
    <n v="0"/>
    <n v="0"/>
    <n v="13.180005453238897"/>
    <n v="1595"/>
    <n v="0"/>
  </r>
  <r>
    <s v="Central Coast"/>
    <x v="1024"/>
    <n v="125"/>
    <n v="283.01307565788801"/>
    <n v="461"/>
    <n v="377.77005000000003"/>
    <n v="138"/>
    <n v="4.3566098374076703E-5"/>
    <n v="108.069061457948"/>
    <n v="4.62060605852938"/>
    <n v="1464.42757237812"/>
    <n v="9865.4665448219093"/>
    <n v="148.27758776656799"/>
    <n v="3.89439845262635"/>
    <n v="1079.111916308"/>
    <n v="1.5134025959001001"/>
    <n v="5.4384822657051902E-3"/>
    <n v="1.43199733342846E-4"/>
    <n v="0.27114967462039002"/>
    <n v="0.74916758388153704"/>
    <s v="{DC9AC6DA-C366-497D-A431-13D5888CCACE}"/>
    <n v="182661106"/>
    <s v="SAN MIGUEL 1106"/>
    <s v="circuit_breaker"/>
    <n v="35.752190390691602"/>
    <n v="-120.684405237082"/>
    <x v="1024"/>
    <n v="315"/>
    <n v="226"/>
    <n v="115043.615658635"/>
    <n v="93802.191328342495"/>
    <n v="21241.424330292899"/>
    <n v="56840.967818025798"/>
    <n v="13174.542782465"/>
    <n v="1.9761563201312799E-2"/>
    <n v="6.0121215756225796E-3"/>
    <n v="2.2641046052631002"/>
    <n v="3.3405797101449202"/>
    <n v="1622"/>
    <n v="0.75051055266731626"/>
    <n v="1025"/>
    <n v="0"/>
    <n v="0"/>
    <n v="35.31932901405451"/>
    <n v="174"/>
    <n v="0"/>
  </r>
  <r>
    <s v="Bay Area"/>
    <x v="1025"/>
    <n v="22"/>
    <n v="54.183049972416697"/>
    <n v="51"/>
    <n v="68.281589999999994"/>
    <n v="7"/>
    <n v="4.9564876462682103E-5"/>
    <n v="102.178608356501"/>
    <n v="4.7335815690457803"/>
    <n v="8.7845828682184202"/>
    <n v="25.475338310003199"/>
    <n v="0.47180208256395401"/>
    <n v="4.1659292578697196"/>
    <n v="52.2826478627643"/>
    <n v="1.04677622658865"/>
    <n v="5.41855033499222E-3"/>
    <n v="2.3270230212801799E-4"/>
    <n v="0.43137254901960698"/>
    <n v="0.79352351542682797"/>
    <s v="{C65A3889-43E9-4E24-9131-D549D4446C2C}"/>
    <n v="13532109"/>
    <s v="LAKEWOOD 2109"/>
    <n v="64992"/>
    <n v="37.9119539588172"/>
    <n v="-122.044488282423"/>
    <x v="1025"/>
    <n v="103"/>
    <n v="81"/>
    <n v="7631.1352003857501"/>
    <n v="4200.5164182528697"/>
    <n v="3430.6187821328699"/>
    <n v="587.79062946386796"/>
    <n v="784.54388138003901"/>
    <n v="1.62891611489612E-3"/>
    <n v="3.46954135238775E-4"/>
    <n v="2.46286590783712"/>
    <n v="7.2857142857142803"/>
    <n v="1305"/>
    <n v="3.7929852344945537E-2"/>
    <n v="1026"/>
    <n v="0"/>
    <n v="0"/>
    <n v="0.36523605122059311"/>
    <n v="1142"/>
    <n v="0"/>
  </r>
  <r>
    <s v="Central Coast"/>
    <x v="1026"/>
    <n v="276"/>
    <n v="738.96134326069705"/>
    <n v="1687"/>
    <n v="1452.4015999999999"/>
    <n v="219"/>
    <n v="3.17195614140834E-5"/>
    <n v="214.61943476582499"/>
    <n v="2.63665013371401"/>
    <n v="36.459506491233"/>
    <n v="160.200416426462"/>
    <n v="1.32327802801815"/>
    <n v="6.3335757759446398"/>
    <n v="64.298586310988895"/>
    <n v="1.1201862907845099"/>
    <n v="5.4134198915802099E-3"/>
    <n v="6.1072811821511695E-5"/>
    <n v="0.16360403082394701"/>
    <n v="0.50878581894780905"/>
    <s v="{1413E321-0BD6-4E14-989C-C8FF6A4A6DD1}"/>
    <n v="182631107"/>
    <s v="SAN LUIS OBISPO 1107"/>
    <s v="V02"/>
    <n v="35.2383018231492"/>
    <n v="-120.679169847713"/>
    <x v="1026"/>
    <n v="292"/>
    <n v="260"/>
    <n v="45397.322016457503"/>
    <n v="29266.154775976"/>
    <n v="16131.1672404814"/>
    <n v="29017.7252427924"/>
    <n v="16131.1672404814"/>
    <n v="1.3374945788911E-2"/>
    <n v="6.9465839496842801E-3"/>
    <n v="2.6773961712344101"/>
    <n v="7.7031963470319598"/>
    <n v="2122"/>
    <n v="1.1855389562560659"/>
    <n v="1027"/>
    <n v="0"/>
    <n v="0"/>
    <n v="18.030772951839158"/>
    <n v="661"/>
    <n v="0"/>
  </r>
  <r>
    <s v="Sierra"/>
    <x v="1027"/>
    <n v="3410"/>
    <n v="4160.4014822836898"/>
    <n v="5414"/>
    <n v="5111.0092999999997"/>
    <n v="453"/>
    <n v="9.00942175789164E-5"/>
    <n v="60.9171975779904"/>
    <n v="77.475282627994702"/>
    <n v="1830.4261269858"/>
    <n v="35495.456440711903"/>
    <n v="8628.2264454438191"/>
    <n v="1.27002872733881"/>
    <n v="41.596359562166803"/>
    <n v="1.1080212508868901"/>
    <n v="5.4111492319207097E-3"/>
    <n v="3.6004713950072999E-3"/>
    <n v="0.629848540820096"/>
    <n v="0.814007812649854"/>
    <s v="{01403AE6-90D4-4B19-983B-B7AD8BDC29F6}"/>
    <n v="152181102"/>
    <s v="FORESTHILL 1102"/>
    <n v="2106"/>
    <n v="39.019691057929698"/>
    <n v="-120.851434368379"/>
    <x v="1027"/>
    <n v="390"/>
    <n v="316"/>
    <n v="68717.263955080896"/>
    <n v="45220.197733448098"/>
    <n v="23497.066221632798"/>
    <n v="45220.197733448098"/>
    <n v="23497.066221632798"/>
    <n v="1.6310135419383001"/>
    <n v="4.0812680563249097E-2"/>
    <n v="1.2200590857136899"/>
    <n v="11.951434878587101"/>
    <n v="74"/>
    <n v="2.4512506020600817"/>
    <n v="1028"/>
    <n v="0"/>
    <n v="0"/>
    <n v="28.09851948583038"/>
    <n v="2345"/>
    <n v="0"/>
  </r>
  <r>
    <s v="North Valley"/>
    <x v="1028"/>
    <n v="760"/>
    <n v="1194.7170610195999"/>
    <n v="2534"/>
    <n v="1966.4874"/>
    <n v="355"/>
    <n v="1.03038282754247E-4"/>
    <n v="56.642611728524301"/>
    <n v="6.9487051065533398"/>
    <n v="442.39567406444701"/>
    <n v="7002.4525951973701"/>
    <n v="134.99886497500401"/>
    <n v="1.8930948578293401"/>
    <n v="53.428693661605202"/>
    <n v="1.19937679297487"/>
    <n v="5.3954092415941001E-3"/>
    <n v="3.9140881573597198E-4"/>
    <n v="0.29992107340173602"/>
    <n v="0.60753862178989604"/>
    <s v="{C16C1929-96C3-43F4-BC03-230CA41480EC}"/>
    <n v="102911103"/>
    <s v="WYANDOTTE 1103"/>
    <n v="1508"/>
    <n v="39.504580689130798"/>
    <n v="-121.452699448008"/>
    <x v="1028"/>
    <n v="336"/>
    <n v="179"/>
    <n v="56905.669943044297"/>
    <n v="43569.799203634997"/>
    <n v="13335.8707394093"/>
    <n v="43569.799203634997"/>
    <n v="13335.8707394093"/>
    <n v="0.13895012958627001"/>
    <n v="3.6578590377757701E-2"/>
    <n v="1.5719961329205201"/>
    <n v="7.1380281690140803"/>
    <n v="956"/>
    <n v="1.9153702807659054"/>
    <n v="1029"/>
    <n v="0"/>
    <n v="0"/>
    <n v="27.073009700961883"/>
    <n v="463"/>
    <n v="0"/>
  </r>
  <r>
    <s v="North Valley"/>
    <x v="1029"/>
    <n v="223"/>
    <n v="404.587112561781"/>
    <n v="359"/>
    <n v="469.04683999999997"/>
    <n v="82"/>
    <n v="6.2931866190543904E-5"/>
    <n v="99.561320886492695"/>
    <n v="6.3134796425434097"/>
    <n v="378.45685102173201"/>
    <n v="2450.3910749963302"/>
    <n v="46.618577200303797"/>
    <n v="3.3941830645724198"/>
    <n v="169.062615256529"/>
    <n v="1.4775523310754299"/>
    <n v="5.3842866781123903E-3"/>
    <n v="1.62578973511459E-4"/>
    <n v="0.62116991643454"/>
    <n v="0.86257293343105301"/>
    <s v="{BE4941E8-75D1-4DE2-AD8F-78922C143536}"/>
    <n v="102041104"/>
    <s v="NOTRE DAME 1104"/>
    <n v="2408"/>
    <n v="39.739331965686297"/>
    <n v="-121.78544864429099"/>
    <x v="1029"/>
    <n v="96"/>
    <n v="66"/>
    <n v="27404.130932469801"/>
    <n v="22043.619107628001"/>
    <n v="5360.5118248418003"/>
    <n v="18145.773883812501"/>
    <n v="5303.63043386958"/>
    <n v="1.3331475827939599E-2"/>
    <n v="5.1604130276245996E-3"/>
    <n v="1.81429198458198"/>
    <n v="4.3780487804878003"/>
    <n v="1540"/>
    <n v="0.44151150760521601"/>
    <n v="1030"/>
    <n v="0"/>
    <n v="0"/>
    <n v="11.275257663958458"/>
    <n v="996"/>
    <n v="0"/>
  </r>
  <r>
    <s v="Central Coast"/>
    <x v="1030"/>
    <n v="19"/>
    <n v="23.3814843648004"/>
    <n v="79"/>
    <n v="57.620060000000002"/>
    <n v="22"/>
    <n v="1.74810532123294E-5"/>
    <n v="303.46234565255003"/>
    <n v="8.1770619193382998"/>
    <n v="377.44034844692698"/>
    <n v="1694.4658772498301"/>
    <n v="68.524242555019896"/>
    <n v="5.9187449602918196"/>
    <n v="422.90864996476603"/>
    <n v="1.3244167457927301"/>
    <n v="5.3788161526203597E-3"/>
    <n v="3.52535472577469E-5"/>
    <n v="0.240506329113924"/>
    <n v="0.40578722719439603"/>
    <s v="{648B5D01-67D3-492E-989C-FF81490722DD}"/>
    <n v="82831109"/>
    <s v="MILPITAS 1109"/>
    <s v="XR524"/>
    <n v="37.449599688495603"/>
    <n v="-121.847649228899"/>
    <x v="1030"/>
    <n v="78"/>
    <n v="21"/>
    <n v="20105.557401466798"/>
    <n v="18154.495913838098"/>
    <n v="1951.06148762874"/>
    <n v="16623.610325401401"/>
    <n v="1164.4221976184299"/>
    <n v="7.7557803967043205E-4"/>
    <n v="3.84583170671248E-4"/>
    <n v="1.2306044402526499"/>
    <n v="3.5909090909090899"/>
    <n v="2394"/>
    <n v="0.11833395535764792"/>
    <n v="1031"/>
    <n v="0"/>
    <n v="0"/>
    <n v="10.329429371504995"/>
    <n v="1147"/>
    <n v="0"/>
  </r>
  <r>
    <s v="North Coast"/>
    <x v="1031"/>
    <n v="313"/>
    <n v="611.91105060417703"/>
    <n v="627"/>
    <n v="789.63354000000004"/>
    <n v="94"/>
    <n v="6.4601768343059194E-5"/>
    <n v="88.7522968426712"/>
    <n v="1.74802571625012"/>
    <n v="18.2390785361242"/>
    <n v="111.635695475267"/>
    <n v="0.66710212596205498"/>
    <n v="4.4123046680334097"/>
    <n v="57.357628230758401"/>
    <n v="1.08451797733915"/>
    <n v="5.4062492752946804E-3"/>
    <n v="8.4947974782668997E-5"/>
    <n v="0.49920255183412998"/>
    <n v="0.77493041492394898"/>
    <s v="{C28A65D7-37D3-4F6C-9C48-AF74AD2858BE}"/>
    <n v="42891102"/>
    <s v="GEYSERVILLE 1102"/>
    <n v="522"/>
    <n v="38.716261789306699"/>
    <n v="-122.893567244715"/>
    <x v="1031"/>
    <n v="142"/>
    <n v="176"/>
    <n v="29664.627344119599"/>
    <n v="16833.4938034847"/>
    <n v="12831.133540634801"/>
    <n v="11530.9090754223"/>
    <n v="9911.0112797346901"/>
    <n v="7.9851096295708805E-3"/>
    <n v="6.0725662242475604E-3"/>
    <n v="1.9549873821219701"/>
    <n v="6.6702127659574399"/>
    <n v="1952"/>
    <n v="0.50818743187769999"/>
    <n v="1032"/>
    <n v="0"/>
    <n v="0"/>
    <n v="7.16497250310423"/>
    <n v="681"/>
    <n v="0"/>
  </r>
  <r>
    <s v="Bay Area"/>
    <x v="1031"/>
    <n v="0"/>
    <n v="0"/>
    <n v="10"/>
    <n v="21.339859000000001"/>
    <n v="1"/>
    <n v="9.8262687970418402E-5"/>
    <n v="23.911262861641401"/>
    <m/>
    <m/>
    <m/>
    <m/>
    <n v="5.4137167930603001"/>
    <n v="27.1787605285644"/>
    <n v="1.07079648971557"/>
    <n v="2.3495849615521201E-3"/>
    <n v="9.8262687970418402E-5"/>
    <n v="0"/>
    <n v="0"/>
    <s v="{C28A65D7-37D3-4F6C-9C48-AF74AD2858BE}"/>
    <n v="42891102"/>
    <s v="GEYSERVILLE 1102"/>
    <n v="522"/>
    <n v="38.716261789306699"/>
    <n v="-122.893567244715"/>
    <x v="1031"/>
    <n v="142"/>
    <n v="176"/>
    <n v="29664.627344119599"/>
    <n v="16833.4938034847"/>
    <n v="12831.133540634801"/>
    <n v="11530.9090754223"/>
    <n v="9911.0112797346901"/>
    <n v="9.8262687970418402E-5"/>
    <n v="9.8262687970418402E-5"/>
    <m/>
    <n v="10"/>
    <n v="1862"/>
    <n v="2.3495849615521201E-3"/>
    <n v="1032"/>
    <n v="0"/>
    <n v="0"/>
    <n v="7.16497250310423"/>
    <n v="443"/>
    <n v="0"/>
  </r>
  <r>
    <s v="Bay Area"/>
    <x v="1032"/>
    <n v="6"/>
    <n v="7.3662820764002204"/>
    <n v="13"/>
    <n v="11.841322"/>
    <n v="3"/>
    <n v="4.4565313752779397E-5"/>
    <n v="206.51655235906301"/>
    <m/>
    <m/>
    <m/>
    <m/>
    <n v="10.864306959013099"/>
    <n v="70.044174969196305"/>
    <n v="1.0855457385381"/>
    <n v="5.3484874734437303E-3"/>
    <n v="4.4565313752779397E-5"/>
    <n v="0.46153846153846101"/>
    <n v="0.62208274637716199"/>
    <s v="{C9CC8490-6E43-45D4-87C2-A85ACD7797AC}"/>
    <n v="43201102"/>
    <s v="STAFFORD 1102"/>
    <s v="circuit_breaker"/>
    <n v="38.119761081757702"/>
    <n v="-122.61414198928399"/>
    <x v="1032"/>
    <n v="17"/>
    <n v="0"/>
    <n v="993.10525334659405"/>
    <n v="993.10525334659405"/>
    <n v="0"/>
    <n v="669.89142209888098"/>
    <n v="0"/>
    <n v="1.3369594125833801E-4"/>
    <n v="1.3369594125833801E-4"/>
    <n v="1.2277136794000301"/>
    <n v="4.3333333333333304"/>
    <n v="2287"/>
    <n v="1.604546242033119E-2"/>
    <n v="1033"/>
    <n v="0"/>
    <n v="0"/>
    <n v="0.41625110284100381"/>
    <n v="2722"/>
    <n v="0"/>
  </r>
  <r>
    <s v="Sierra"/>
    <x v="1033"/>
    <n v="206"/>
    <n v="329.96362003149898"/>
    <n v="905"/>
    <n v="573.5625"/>
    <n v="138"/>
    <n v="6.4631903562943594E-5"/>
    <n v="85.627930532918199"/>
    <n v="10.883072685397799"/>
    <n v="97.140746576265499"/>
    <n v="544.68653601827702"/>
    <n v="10.628220462393701"/>
    <n v="5.08060789618479"/>
    <n v="113.862456234576"/>
    <n v="1.27755867398303"/>
    <n v="5.2868638024728201E-3"/>
    <n v="3.6751784093535199E-4"/>
    <n v="0.227624309392265"/>
    <n v="0.57528799395270702"/>
    <s v="{46E9257A-F9DC-47D6-A72D-7B5FD7E2E022}"/>
    <n v="152691104"/>
    <s v="HIGGINS 1104"/>
    <s v="circuit_breaker"/>
    <n v="39.043825089287097"/>
    <n v="-121.09104319271199"/>
    <x v="1033"/>
    <n v="189"/>
    <n v="105"/>
    <n v="26726.7349754262"/>
    <n v="18704.909477236299"/>
    <n v="8021.8254981899299"/>
    <n v="16734.2320936898"/>
    <n v="7824.5038205230203"/>
    <n v="5.07174620490786E-2"/>
    <n v="8.9192026916862198E-3"/>
    <n v="1.6017651457839699"/>
    <n v="6.5579710144927503"/>
    <n v="990"/>
    <n v="0.72958720474124916"/>
    <n v="1034"/>
    <n v="0"/>
    <n v="0"/>
    <n v="10.398166530288124"/>
    <n v="2786"/>
    <n v="0"/>
  </r>
  <r>
    <s v="Central Valley"/>
    <x v="1034"/>
    <n v="120"/>
    <n v="188.484880460802"/>
    <n v="518"/>
    <n v="339.18427000000003"/>
    <n v="61"/>
    <n v="8.30861290971191E-5"/>
    <n v="77.703659945335502"/>
    <n v="5.5363637824301302"/>
    <n v="59.807939738587002"/>
    <n v="396.60028701579103"/>
    <n v="26.267190025962201"/>
    <n v="2.7201871671637501"/>
    <n v="35.8053455587293"/>
    <n v="1.1287538125866701"/>
    <n v="5.2863355070038101E-3"/>
    <n v="2.0034217300608201E-4"/>
    <n v="0.231660231660231"/>
    <n v="0.55570054343419395"/>
    <s v="{290F2F85-BD8F-4301-9FF5-97DAAF38092F}"/>
    <n v="163781705"/>
    <s v="PEORIA 1705"/>
    <n v="6697"/>
    <n v="37.960715668742999"/>
    <n v="-120.425945602317"/>
    <x v="1034"/>
    <n v="72"/>
    <n v="85"/>
    <n v="13257.4546535111"/>
    <n v="6657.3540886460996"/>
    <n v="6600.1005648650598"/>
    <n v="6657.3540886460996"/>
    <n v="6600.1005648650598"/>
    <n v="1.2220872553371001E-2"/>
    <n v="5.0682538749242598E-3"/>
    <n v="1.57070733717335"/>
    <n v="8.4918032786885203"/>
    <n v="1411"/>
    <n v="0.32246646592723244"/>
    <n v="1035"/>
    <n v="0"/>
    <n v="0"/>
    <n v="4.1366867674161156"/>
    <n v="1325"/>
    <n v="0"/>
  </r>
  <r>
    <s v="North Coast"/>
    <x v="1035"/>
    <n v="253"/>
    <n v="322.58545711638601"/>
    <n v="646"/>
    <n v="557.19213999999999"/>
    <n v="65"/>
    <n v="9.1447049887322497E-5"/>
    <n v="55.703559813242599"/>
    <n v="1.07391511637251"/>
    <n v="53.158664842136197"/>
    <n v="625.35939226547805"/>
    <n v="2.1594939335701602"/>
    <n v="0.31075561179851102"/>
    <n v="20.269833099842"/>
    <n v="1.0410143045278599"/>
    <n v="5.2788018775662198E-3"/>
    <n v="9.2729741461557001E-5"/>
    <n v="0.39164086687306499"/>
    <n v="0.57894832810330499"/>
    <s v="{565357B0-3D43-4998-81C7-7EBC74E038B1}"/>
    <n v="43071101"/>
    <s v="DUNBAR 1101"/>
    <n v="47964"/>
    <n v="38.391887024809499"/>
    <n v="-122.530032332506"/>
    <x v="1035"/>
    <n v="94"/>
    <n v="54"/>
    <n v="18132.686750928398"/>
    <n v="12211.601687598601"/>
    <n v="5921.0850633297596"/>
    <n v="10130.727119740901"/>
    <n v="5777.9585969478603"/>
    <n v="6.0274331950011997E-3"/>
    <n v="5.9440582426759604E-3"/>
    <n v="1.2750413324758301"/>
    <n v="9.9384615384615298"/>
    <n v="1891"/>
    <n v="0.34312212204180431"/>
    <n v="1036"/>
    <n v="0"/>
    <n v="0"/>
    <n v="6.2949400411205234"/>
    <n v="679"/>
    <n v="0"/>
  </r>
  <r>
    <s v="Sierra"/>
    <x v="1036"/>
    <n v="77"/>
    <n v="144.48891870359199"/>
    <n v="427"/>
    <n v="255.62611000000001"/>
    <n v="64"/>
    <n v="5.9157729111802803E-5"/>
    <n v="84.748418814809199"/>
    <n v="9.6939245858390208"/>
    <n v="80.390593659325404"/>
    <n v="296.71730872706001"/>
    <n v="13.474263218720401"/>
    <n v="9.4275787281223806"/>
    <n v="78.045547945366707"/>
    <n v="1.0367463938891801"/>
    <n v="5.2695006041814296E-3"/>
    <n v="2.62220283496095E-4"/>
    <n v="0.18032786885245899"/>
    <n v="0.56523536075372705"/>
    <s v="{35B30399-E588-44B0-B481-56F6CD9688B5}"/>
    <n v="152701108"/>
    <s v="BELL 1108"/>
    <s v="circuit_breaker"/>
    <n v="38.946726418989201"/>
    <n v="-121.09157669016101"/>
    <x v="1036"/>
    <n v="376"/>
    <n v="424"/>
    <n v="39704.178719832897"/>
    <n v="20105.739107373"/>
    <n v="19598.439612459799"/>
    <n v="6935.3327093157004"/>
    <n v="5823.5541545957904"/>
    <n v="1.678209814375E-2"/>
    <n v="3.7860946631553798E-3"/>
    <n v="1.87647946368302"/>
    <n v="6.671875"/>
    <n v="1220"/>
    <n v="0.33724803866761149"/>
    <n v="1037"/>
    <n v="0"/>
    <n v="0"/>
    <n v="4.3094146209202062"/>
    <n v="956"/>
    <n v="0"/>
  </r>
  <r>
    <s v="Central Valley"/>
    <x v="1037"/>
    <n v="448"/>
    <n v="644.28015808814405"/>
    <n v="1202"/>
    <n v="942.34753000000001"/>
    <n v="154"/>
    <n v="6.7734771111243705E-5"/>
    <n v="51.615906212817499"/>
    <n v="6.4271753476736402"/>
    <n v="28.039177131048799"/>
    <n v="99.049083087395701"/>
    <n v="1.4430152771239799"/>
    <n v="3.6147131257291298"/>
    <n v="32.395864206702001"/>
    <n v="1.2107085392072601"/>
    <n v="5.2559183329806301E-3"/>
    <n v="2.1419693940389199E-4"/>
    <n v="0.37271214642262801"/>
    <n v="0.68369697454452305"/>
    <s v="{87827028-00DC-43D6-989D-C6C9D1E3E860}"/>
    <n v="163351705"/>
    <s v="CURTIS 1705"/>
    <s v="circuit_breaker"/>
    <n v="37.974525598796603"/>
    <n v="-120.32035928833"/>
    <x v="1037"/>
    <n v="290"/>
    <n v="299"/>
    <n v="42466.354227406096"/>
    <n v="21968.583657489798"/>
    <n v="20497.7705699162"/>
    <n v="21100.477503927599"/>
    <n v="19805.2620531293"/>
    <n v="3.2986328668199498E-2"/>
    <n v="1.0431154751131501E-2"/>
    <n v="1.43812535287532"/>
    <n v="7.8051948051947999"/>
    <n v="1368"/>
    <n v="0.80941142327901705"/>
    <n v="1038"/>
    <n v="0"/>
    <n v="0"/>
    <n v="13.111224807092997"/>
    <n v="813"/>
    <n v="0"/>
  </r>
  <r>
    <s v="Bay Area"/>
    <x v="1038"/>
    <n v="121"/>
    <n v="350.33380372776799"/>
    <n v="681"/>
    <n v="656.02454"/>
    <n v="54"/>
    <n v="4.6845328782822998E-5"/>
    <n v="66.653839193560401"/>
    <n v="1.07139043008929"/>
    <n v="6.4987444616854102"/>
    <n v="43.657118528651097"/>
    <n v="0.50171315727391497"/>
    <n v="0.85363526498058895"/>
    <n v="27.7371683846428"/>
    <n v="1.0972631904814001"/>
    <n v="5.2544768386937899E-3"/>
    <n v="6.3581337676376796E-5"/>
    <n v="0.177679882525697"/>
    <n v="0.53402545854907402"/>
    <s v="{B3DBF89F-E691-4A93-8B05-2E162DB10E10}"/>
    <n v="42031120"/>
    <s v="ALTO 1120"/>
    <n v="1214"/>
    <n v="37.8784013289171"/>
    <n v="-122.53417760911699"/>
    <x v="1038"/>
    <n v="91"/>
    <n v="430"/>
    <n v="27179.601052550399"/>
    <n v="7258.7620805262604"/>
    <n v="19920.838972024099"/>
    <n v="5446.0035956967404"/>
    <n v="10972.6800468451"/>
    <n v="3.43339223452435E-3"/>
    <n v="2.52964775427244E-3"/>
    <n v="2.8953206919650301"/>
    <n v="12.6111111111111"/>
    <n v="2107"/>
    <n v="0.28374174928946466"/>
    <n v="1039"/>
    <n v="0"/>
    <n v="0"/>
    <n v="3.3839887002616793"/>
    <n v="2336"/>
    <n v="0"/>
  </r>
  <r>
    <s v="Bay Area"/>
    <x v="1039"/>
    <n v="124"/>
    <n v="169.871350556984"/>
    <n v="240"/>
    <n v="234.69548"/>
    <n v="23"/>
    <n v="3.93137358079674E-5"/>
    <n v="206.137181518727"/>
    <n v="24.008879181505598"/>
    <n v="70.487676255066205"/>
    <n v="334.14835056459299"/>
    <n v="66.626741196106593"/>
    <n v="4.5408286991191202"/>
    <n v="71.296820957150103"/>
    <n v="1.05107733996018"/>
    <n v="5.2524331075515397E-3"/>
    <n v="2.28675526371894E-4"/>
    <n v="0.51666666666666605"/>
    <n v="0.72379472457696703"/>
    <s v="{05770147-61C5-4F9A-BFD5-5491F913B539}"/>
    <n v="14662112"/>
    <s v="TASSAJARA 2112"/>
    <n v="38868"/>
    <n v="37.832128212538002"/>
    <n v="-121.957091333265"/>
    <x v="1039"/>
    <n v="162"/>
    <n v="221"/>
    <n v="15052.954728541399"/>
    <n v="6910.3569190785502"/>
    <n v="8142.5978094628999"/>
    <n v="2492.9277454928401"/>
    <n v="2822.9717585028602"/>
    <n v="5.2595371065535801E-3"/>
    <n v="9.0421592358325099E-4"/>
    <n v="1.36993024642729"/>
    <n v="10.434782608695601"/>
    <n v="1316"/>
    <n v="0.12080596147368541"/>
    <n v="1040"/>
    <n v="0"/>
    <n v="0"/>
    <n v="1.5490330061446316"/>
    <n v="1177"/>
    <n v="0"/>
  </r>
  <r>
    <s v="Central Valley"/>
    <x v="1040"/>
    <n v="294"/>
    <n v="505.05964696953998"/>
    <n v="2085"/>
    <n v="1197.0852"/>
    <n v="259"/>
    <n v="8.5863590694003803E-5"/>
    <n v="79.825817478525806"/>
    <n v="15.5568590280494"/>
    <n v="179.423106574023"/>
    <n v="841.19214701454905"/>
    <n v="35.753495071147199"/>
    <n v="4.5639115705093696"/>
    <n v="60.936258246399397"/>
    <n v="1.15854888348966"/>
    <n v="5.2515151706667498E-3"/>
    <n v="6.0072185070522005E-4"/>
    <n v="0.14100719424460401"/>
    <n v="0.42190785152722599"/>
    <s v="{1D6F2813-1DE7-4CF3-9F1D-B6618158D284}"/>
    <n v="163351703"/>
    <s v="CURTIS 1703"/>
    <n v="6064"/>
    <n v="37.960382755182202"/>
    <n v="-120.37635730856501"/>
    <x v="1040"/>
    <n v="303"/>
    <n v="367"/>
    <n v="58935.168032610702"/>
    <n v="31678.185103226799"/>
    <n v="27256.982929383801"/>
    <n v="30178.853333778199"/>
    <n v="26589.784306841699"/>
    <n v="0.15558695933265199"/>
    <n v="2.2238669989746902E-2"/>
    <n v="1.7178899556787099"/>
    <n v="8.0501930501930499"/>
    <n v="671"/>
    <n v="1.3601424292026882"/>
    <n v="1041"/>
    <n v="0"/>
    <n v="0"/>
    <n v="18.752264274863094"/>
    <n v="1684"/>
    <n v="0"/>
  </r>
  <r>
    <s v="Central Valley"/>
    <x v="1041"/>
    <n v="251"/>
    <n v="581.91738055094299"/>
    <n v="1343"/>
    <n v="927.63670000000002"/>
    <n v="203"/>
    <n v="3.8499866981322202E-5"/>
    <n v="131.39456559189099"/>
    <n v="13.5053959368303"/>
    <n v="472.56721181887201"/>
    <n v="2830.46701337677"/>
    <n v="86.196803048114802"/>
    <n v="6.4576594481941996"/>
    <n v="141.87688767054101"/>
    <n v="1.1929138176546801"/>
    <n v="5.2212703740600599E-3"/>
    <n v="2.6257821418078099E-4"/>
    <n v="0.18689501116902399"/>
    <n v="0.62731171458486801"/>
    <s v="{843F968C-C902-4C08-BE12-AD0D025C5DF3}"/>
    <n v="163781705"/>
    <s v="PEORIA 1705"/>
    <n v="1834"/>
    <n v="37.9479423969509"/>
    <n v="-120.42022845433"/>
    <x v="1041"/>
    <n v="305"/>
    <n v="381"/>
    <n v="71158.079659562602"/>
    <n v="38348.1491548501"/>
    <n v="32809.930504712502"/>
    <n v="37631.007644635902"/>
    <n v="32010.517898482802"/>
    <n v="5.3303377478698601E-2"/>
    <n v="7.81547299720841E-3"/>
    <n v="2.3183959384499699"/>
    <n v="6.6157635467980196"/>
    <n v="1216"/>
    <n v="1.0599178859341922"/>
    <n v="1042"/>
    <n v="0"/>
    <n v="0"/>
    <n v="23.382816851155056"/>
    <n v="1642"/>
    <n v="0"/>
  </r>
  <r>
    <s v="Sierra"/>
    <x v="1042"/>
    <n v="651"/>
    <n v="1135.71504864196"/>
    <n v="3135"/>
    <n v="2067.46"/>
    <n v="354"/>
    <n v="7.0253296313640596E-5"/>
    <n v="88.883009490798997"/>
    <n v="7.3164201195609504"/>
    <n v="35.966381491467601"/>
    <n v="164.75649021079801"/>
    <n v="3.4461659998255199"/>
    <n v="4.5191362108001201"/>
    <n v="34.3074325334089"/>
    <n v="1.09320159012314"/>
    <n v="5.2025805276335801E-3"/>
    <n v="3.1962161449714801E-4"/>
    <n v="0.20765550239234401"/>
    <n v="0.54932867871693503"/>
    <s v="{FF6B966D-B6C9-448E-9EAD-BA4CD433B469}"/>
    <n v="152701108"/>
    <s v="BELL 1108"/>
    <n v="2226"/>
    <n v="38.959838714196003"/>
    <n v="-121.10163551003799"/>
    <x v="1042"/>
    <n v="535"/>
    <n v="854"/>
    <n v="87392.173419190105"/>
    <n v="41003.119439930299"/>
    <n v="46389.053979259799"/>
    <n v="38840.670854647396"/>
    <n v="42802.306668847399"/>
    <n v="0.11314605153199001"/>
    <n v="2.4869666895028699E-2"/>
    <n v="1.7445699671919499"/>
    <n v="8.8559322033898304"/>
    <n v="1077"/>
    <n v="1.8417135067822874"/>
    <n v="1043"/>
    <n v="0"/>
    <n v="0"/>
    <n v="24.134466489623108"/>
    <n v="894"/>
    <n v="0"/>
  </r>
  <r>
    <s v="Central Coast"/>
    <x v="1043"/>
    <n v="351"/>
    <n v="1135.51859252796"/>
    <n v="719"/>
    <n v="1363.2139"/>
    <n v="93"/>
    <n v="1.49339325910278E-5"/>
    <n v="334.98490187782102"/>
    <n v="33.597598905496703"/>
    <n v="145.60981307194501"/>
    <n v="731.09906433776302"/>
    <n v="58.207577631398003"/>
    <n v="12.670354028122199"/>
    <n v="79.095070892944904"/>
    <n v="1.1016033913499499"/>
    <n v="5.1940218596221903E-3"/>
    <n v="2.24779280240112E-4"/>
    <n v="0.48817802503476998"/>
    <n v="0.83297171475426202"/>
    <s v="{6A98D8AD-262A-4E43-B52C-E7FA164E1E31}"/>
    <n v="182601102"/>
    <s v=" "/>
    <s v="V56"/>
    <n v="35.080359177668598"/>
    <n v="-120.55383259212"/>
    <x v="1043"/>
    <n v="167"/>
    <n v="133"/>
    <n v="23195.343651343101"/>
    <n v="15908.785883811401"/>
    <n v="7286.55776753177"/>
    <n v="14519.908228819801"/>
    <n v="6848.0801370909003"/>
    <n v="2.0904473062330401E-2"/>
    <n v="1.38885573096558E-3"/>
    <n v="3.2350957052078599"/>
    <n v="7.7311827956989196"/>
    <n v="1328"/>
    <n v="0.4830440329448637"/>
    <n v="1044"/>
    <n v="0"/>
    <n v="0"/>
    <n v="9.0222498960499884"/>
    <n v="597"/>
    <n v="0"/>
  </r>
  <r>
    <s v="North Valley"/>
    <x v="1044"/>
    <n v="286"/>
    <n v="382.94615731384403"/>
    <n v="1004"/>
    <n v="769.72644000000003"/>
    <n v="221"/>
    <n v="4.1137616148369098E-5"/>
    <n v="115.20671777304"/>
    <n v="7.2347914979283798"/>
    <n v="1386.1434553773599"/>
    <n v="17431.835018100701"/>
    <n v="487.887379671899"/>
    <n v="2.39836024020153"/>
    <n v="99.321498299346203"/>
    <n v="1.15444680090943"/>
    <n v="5.2050635507242E-3"/>
    <n v="1.35659155888239E-4"/>
    <n v="0.28486055776892399"/>
    <n v="0.49750942308811802"/>
    <s v="{2F8DBBAA-A379-4ECE-8007-F482E8F75EAA}"/>
    <n v="102541101"/>
    <s v="VOLTA 1101"/>
    <n v="1596"/>
    <n v="40.351374966853299"/>
    <n v="-121.78149255023"/>
    <x v="1044"/>
    <n v="187"/>
    <n v="273"/>
    <n v="51670.275293824801"/>
    <n v="34685.937924740101"/>
    <n v="16984.3373690847"/>
    <n v="34685.937924740101"/>
    <n v="16984.3373690847"/>
    <n v="2.9980673451300899E-2"/>
    <n v="9.0914131687895808E-3"/>
    <n v="1.33897257802043"/>
    <n v="4.5429864253393601"/>
    <n v="1660"/>
    <n v="1.1503190447100482"/>
    <n v="1045"/>
    <n v="0"/>
    <n v="0"/>
    <n v="21.552835934233681"/>
    <n v="2361"/>
    <n v="0"/>
  </r>
  <r>
    <s v="Central Coast"/>
    <x v="1044"/>
    <n v="0"/>
    <n v="0"/>
    <n v="7"/>
    <n v="3.7005308000000001"/>
    <n v="1"/>
    <n v="5.0149315939052003E-5"/>
    <n v="23.8485255105372"/>
    <n v="1.03722777566872E-4"/>
    <n v="3.8342303596436899E-3"/>
    <n v="1.06704831123352E-2"/>
    <n v="3.2097716484713601E-7"/>
    <n v="0.475663721561431"/>
    <n v="11.977875709533601"/>
    <n v="1.0110619068145701"/>
    <n v="1.19598724050847E-3"/>
    <n v="5.2016262408471903E-9"/>
    <n v="0"/>
    <n v="0"/>
    <s v="{2F8DBBAA-A379-4ECE-8007-F482E8F75EAA}"/>
    <n v="102541101"/>
    <s v="VOLTA 1101"/>
    <n v="1596"/>
    <n v="40.351374966853299"/>
    <n v="-121.78149255023"/>
    <x v="1044"/>
    <n v="187"/>
    <n v="273"/>
    <n v="51670.275293824801"/>
    <n v="34685.937924740101"/>
    <n v="16984.3373690847"/>
    <n v="34685.937924740101"/>
    <n v="16984.3373690847"/>
    <n v="5.2016262408471903E-9"/>
    <n v="5.0149315939052003E-5"/>
    <m/>
    <n v="7"/>
    <n v="2887"/>
    <n v="1.19598724050847E-3"/>
    <n v="1045"/>
    <n v="0"/>
    <n v="0"/>
    <n v="21.552835934233681"/>
    <n v="2399"/>
    <n v="0"/>
  </r>
  <r>
    <s v="Central Coast"/>
    <x v="1045"/>
    <n v="20"/>
    <n v="43.623324783899697"/>
    <n v="96"/>
    <n v="88.148340000000005"/>
    <n v="16"/>
    <n v="2.3310914514240701E-5"/>
    <n v="334.98850701376699"/>
    <n v="11.718364433647301"/>
    <n v="344.785050995647"/>
    <n v="1775.4052138924501"/>
    <n v="36.247783716405301"/>
    <n v="5.7081028644461096"/>
    <n v="117.813510362058"/>
    <n v="1.1164270043373099"/>
    <n v="5.1696608722953301E-3"/>
    <n v="1.5124443557247501E-4"/>
    <n v="0.20833333333333301"/>
    <n v="0.49488538997286502"/>
    <s v="{AF824FE0-092F-4984-80E3-6C6BE36268BB}"/>
    <n v="182631104"/>
    <s v="SAN LUIS OBISPO 1104"/>
    <s v="V10"/>
    <n v="35.214981870773201"/>
    <n v="-120.614326972821"/>
    <x v="1045"/>
    <n v="112"/>
    <n v="46"/>
    <n v="13139.1495680603"/>
    <n v="10945.8906153997"/>
    <n v="2193.2589526606098"/>
    <n v="5741.8427690368599"/>
    <n v="385.80046255242002"/>
    <n v="2.4199109691596101E-3"/>
    <n v="3.72974632227851E-4"/>
    <n v="2.18116623919498"/>
    <n v="6"/>
    <n v="1585"/>
    <n v="8.2714573956725282E-2"/>
    <n v="1046"/>
    <n v="0"/>
    <n v="0"/>
    <n v="3.5678145832392025"/>
    <n v="136"/>
    <n v="0"/>
  </r>
  <r>
    <s v="North Valley"/>
    <x v="1046"/>
    <n v="3"/>
    <n v="5.8349323299476996"/>
    <n v="4"/>
    <n v="6.0483419999999999"/>
    <n v="2"/>
    <n v="4.0430222725262798E-5"/>
    <n v="119.017173795631"/>
    <m/>
    <m/>
    <m/>
    <m/>
    <n v="21.740043640136701"/>
    <n v="75.504314422607393"/>
    <n v="1.1438053250312801"/>
    <n v="5.1577507667385997E-3"/>
    <n v="4.0430222725262798E-5"/>
    <n v="0.75"/>
    <n v="0.96471596845125596"/>
    <s v="{729134BB-0DFA-4145-807F-650A6E064048}"/>
    <n v="102911103"/>
    <s v="WYANDOTTE 1103"/>
    <s v="circuit_breaker"/>
    <n v="39.491707141524103"/>
    <n v="-121.54108893423199"/>
    <x v="1046"/>
    <n v="231"/>
    <n v="432"/>
    <n v="26621.3822494265"/>
    <n v="11732.2478364628"/>
    <n v="14889.1344129637"/>
    <n v="375.87865804787998"/>
    <n v="167.48749891657701"/>
    <n v="8.0860445450525704E-5"/>
    <n v="8.0860445450525704E-5"/>
    <n v="1.9449774433158999"/>
    <n v="2"/>
    <n v="2334"/>
    <n v="1.0315501533477199E-2"/>
    <n v="1047"/>
    <n v="0"/>
    <n v="0"/>
    <n v="0.23356009762986923"/>
    <n v="2055"/>
    <n v="0"/>
  </r>
  <r>
    <s v="North Valley"/>
    <x v="1047"/>
    <n v="309"/>
    <n v="414.86282800758102"/>
    <n v="608"/>
    <n v="578.87463000000002"/>
    <n v="116"/>
    <n v="4.3857692883742301E-5"/>
    <n v="118.93196380512001"/>
    <n v="4.8419439663804997"/>
    <n v="1718.0146286649699"/>
    <n v="31636.117435358399"/>
    <n v="402.35505157646497"/>
    <n v="1.42464526467317"/>
    <n v="174.410175102473"/>
    <n v="1.28648535444818"/>
    <n v="5.1496215784122201E-3"/>
    <n v="1.3290619282948699E-4"/>
    <n v="0.50822368421052599"/>
    <n v="0.71667128561510696"/>
    <s v="{57B8A89B-DB5A-4A47-A82F-ABC7F06A8571}"/>
    <n v="103611101"/>
    <s v="WILDWOOD 1101"/>
    <n v="1576"/>
    <n v="40.385083196384997"/>
    <n v="-123.029405408081"/>
    <x v="1047"/>
    <n v="59"/>
    <n v="43"/>
    <n v="14473.3675903441"/>
    <n v="13123.158013975701"/>
    <n v="1350.2095763684599"/>
    <n v="13123.158013975701"/>
    <n v="1350.2095763684599"/>
    <n v="1.54171183682205E-2"/>
    <n v="5.0874923745141097E-3"/>
    <n v="1.3425981488918499"/>
    <n v="5.2413793103448203"/>
    <n v="1685"/>
    <n v="0.59735610309581755"/>
    <n v="1048"/>
    <n v="0"/>
    <n v="0"/>
    <n v="8.1543498183020944"/>
    <n v="436"/>
    <n v="0"/>
  </r>
  <r>
    <s v="North Coast"/>
    <x v="1048"/>
    <n v="125"/>
    <n v="267.818908744998"/>
    <n v="277"/>
    <n v="341.36883999999998"/>
    <n v="33"/>
    <n v="8.43757371705688E-5"/>
    <n v="57.739727418612802"/>
    <n v="29.2867950481779"/>
    <n v="185.94782095716101"/>
    <n v="710.819989122842"/>
    <n v="43.224002557993103"/>
    <n v="3.55081792632964"/>
    <n v="25.905276027818498"/>
    <n v="1.03580048228755"/>
    <n v="5.1299462717216901E-3"/>
    <n v="1.45171087070201E-3"/>
    <n v="0.45126353790613699"/>
    <n v="0.784544108698635"/>
    <s v="{98A83A4A-2877-4301-8F63-D1E33C62F68A}"/>
    <n v="192291121"/>
    <s v="CARLOTTA 1121"/>
    <n v="42896"/>
    <n v="40.548541020726098"/>
    <n v="-124.10079466868"/>
    <x v="1048"/>
    <n v="123"/>
    <n v="124"/>
    <n v="14438.444231665901"/>
    <n v="8736.3015969646294"/>
    <n v="5702.1426347012602"/>
    <n v="3183.45919687489"/>
    <n v="1533.6482921864399"/>
    <n v="4.7906458733166297E-2"/>
    <n v="2.7843993266287699E-3"/>
    <n v="2.1425512699599798"/>
    <n v="8.3939393939393891"/>
    <n v="258"/>
    <n v="0.16928822696681578"/>
    <n v="1049"/>
    <n v="0"/>
    <n v="0"/>
    <n v="1.9781092246213474"/>
    <n v="2381"/>
    <n v="0"/>
  </r>
  <r>
    <s v="Bay Area"/>
    <x v="1049"/>
    <n v="31"/>
    <n v="53.329372617543299"/>
    <n v="69"/>
    <n v="73.952569999999994"/>
    <n v="11"/>
    <n v="6.5118002649714103E-5"/>
    <n v="64.925918372768706"/>
    <n v="6.3613649275567798"/>
    <n v="36.865055749813699"/>
    <n v="124.70575161755499"/>
    <n v="1.12358780384083"/>
    <n v="0.82864037427035198"/>
    <n v="14.436986774206099"/>
    <n v="1.02815766768022"/>
    <n v="5.1111810246105803E-3"/>
    <n v="4.03555638678715E-4"/>
    <n v="0.44927536231884002"/>
    <n v="0.72112942147537995"/>
    <s v="{22FCC67B-2F67-4BDC-A189-C3D042C3C23F}"/>
    <n v="14662108"/>
    <s v="TASSAJARA 2108"/>
    <n v="65438"/>
    <n v="37.835508542405002"/>
    <n v="-122.020684690523"/>
    <x v="1049"/>
    <n v="117"/>
    <n v="257"/>
    <n v="17931.4974069526"/>
    <n v="6051.8728566127902"/>
    <n v="11879.6245503398"/>
    <n v="1087.8821363511199"/>
    <n v="438.78013097371201"/>
    <n v="4.4391120254658701E-3"/>
    <n v="7.1629802914685505E-4"/>
    <n v="1.7203023425013899"/>
    <n v="6.2727272727272698"/>
    <n v="940"/>
    <n v="5.622299127071638E-2"/>
    <n v="1050"/>
    <n v="0"/>
    <n v="0"/>
    <n v="0.6759784109466318"/>
    <n v="1085"/>
    <n v="0"/>
  </r>
  <r>
    <s v="North Valley"/>
    <x v="1050"/>
    <n v="71"/>
    <n v="135.21954170903601"/>
    <n v="327"/>
    <n v="212.91105999999999"/>
    <n v="57"/>
    <n v="4.22540614269101E-5"/>
    <n v="131.625556836664"/>
    <n v="5.4034025331691904"/>
    <n v="341.32278402556"/>
    <n v="1596.1107648232401"/>
    <n v="31.7102532773742"/>
    <n v="4.2787998297758199"/>
    <n v="488.82824051171002"/>
    <n v="1.4720540402228299"/>
    <n v="5.0747326532687501E-3"/>
    <n v="1.27368949101924E-4"/>
    <n v="0.21712538226299599"/>
    <n v="0.63509873052202304"/>
    <s v="{6DDE6DFF-A5B7-42A5-A5E6-915A880E38B9}"/>
    <n v="102911102"/>
    <s v="WYANDOTTE 1102"/>
    <n v="13044"/>
    <n v="39.5308435535581"/>
    <n v="-121.553982333476"/>
    <x v="1050"/>
    <n v="61"/>
    <n v="42"/>
    <n v="12343.8186810524"/>
    <n v="9510.1129768302399"/>
    <n v="2833.70570422216"/>
    <n v="6256.4265788968796"/>
    <n v="2311.9675906766302"/>
    <n v="7.2600300988097102E-3"/>
    <n v="2.4084815013338799E-3"/>
    <n v="1.90450058745122"/>
    <n v="5.7368421052631504"/>
    <n v="1709"/>
    <n v="0.28925976123631875"/>
    <n v="1051"/>
    <n v="0"/>
    <n v="0"/>
    <n v="3.8875620397557329"/>
    <n v="416"/>
    <n v="0"/>
  </r>
  <r>
    <s v="Central Coast"/>
    <x v="1051"/>
    <n v="775"/>
    <n v="1534.7533275427199"/>
    <n v="1848"/>
    <n v="2124.9169999999999"/>
    <n v="273"/>
    <n v="9.9332494565904902E-5"/>
    <n v="54.875012174467003"/>
    <n v="10.2117698456036"/>
    <n v="1146.9022352013901"/>
    <n v="7569.3642804924602"/>
    <n v="120.036065515422"/>
    <n v="9.6529385114136392"/>
    <n v="323.063720878715"/>
    <n v="1.4364647179732799"/>
    <n v="5.0691970494095902E-3"/>
    <n v="5.5138148384696996E-4"/>
    <n v="0.41937229437229401"/>
    <n v="0.72226507349953695"/>
    <s v="{E6F3FB48-7B73-44A2-9D22-75A3F05024E8}"/>
    <n v="183052113"/>
    <s v="TEMPLETON 2113"/>
    <s v="A10"/>
    <n v="35.410699937198999"/>
    <n v="-120.565678187608"/>
    <x v="1051"/>
    <n v="320"/>
    <n v="285"/>
    <n v="70409.866956008002"/>
    <n v="49852.259295760901"/>
    <n v="20557.6076602471"/>
    <n v="49852.259295760901"/>
    <n v="20557.6076602471"/>
    <n v="0.150527145090222"/>
    <n v="2.7117771016492001E-2"/>
    <n v="1.9803268742486699"/>
    <n v="6.7692307692307603"/>
    <n v="734"/>
    <n v="1.3838907944888181"/>
    <n v="1052"/>
    <n v="0"/>
    <n v="0"/>
    <n v="30.976748210866248"/>
    <n v="298"/>
    <n v="0"/>
  </r>
  <r>
    <s v="North Coast"/>
    <x v="1052"/>
    <n v="281"/>
    <n v="457.197999738654"/>
    <n v="737"/>
    <n v="657.70245"/>
    <n v="116"/>
    <n v="8.7197211479210106E-5"/>
    <n v="60.732539800199604"/>
    <n v="4.1597071956098004"/>
    <n v="41.584023810624998"/>
    <n v="434.42384406208902"/>
    <n v="3.45025882983703"/>
    <n v="2.5104897554064598"/>
    <n v="18.996974997125999"/>
    <n v="1.1586817266612199"/>
    <n v="5.0679113038846202E-3"/>
    <n v="1.5333602460753401E-4"/>
    <n v="0.381275440976933"/>
    <n v="0.69514412973055295"/>
    <s v="{C851DF07-17A8-4945-A053-68AC77422563}"/>
    <n v="43411101"/>
    <s v="CALPELLA 1101"/>
    <s v="circuit_breaker"/>
    <n v="39.196947192238703"/>
    <n v="-123.192670023373"/>
    <x v="1052"/>
    <n v="398"/>
    <n v="552"/>
    <n v="59702.565505712701"/>
    <n v="32842.3148847755"/>
    <n v="26860.250620937099"/>
    <n v="17245.940348633601"/>
    <n v="10008.7227533183"/>
    <n v="1.7786978854474E-2"/>
    <n v="1.0114876531588299E-2"/>
    <n v="1.62703914497741"/>
    <n v="6.3534482758620596"/>
    <n v="1573"/>
    <n v="0.58787771125061594"/>
    <n v="1053"/>
    <n v="0"/>
    <n v="0"/>
    <n v="10.71612720037081"/>
    <n v="830"/>
    <n v="0"/>
  </r>
  <r>
    <s v="North Coast"/>
    <x v="1053"/>
    <n v="182"/>
    <n v="268.60391005634398"/>
    <n v="632"/>
    <n v="518.54094999999995"/>
    <n v="57"/>
    <n v="4.2705350511951398E-5"/>
    <n v="177.30411864761601"/>
    <n v="31.753079240180099"/>
    <n v="1871.5540779974399"/>
    <n v="12450.782960291501"/>
    <n v="755.02379873508596"/>
    <n v="6.9659990950634603"/>
    <n v="525.79746447111404"/>
    <n v="1.3162940552360101"/>
    <n v="5.0676312956462501E-3"/>
    <n v="6.0018721151148602E-4"/>
    <n v="0.287974683544303"/>
    <n v="0.51799941292738405"/>
    <s v="{F16EF0FE-506D-4026-9FF6-A9B4826F67BC}"/>
    <n v="43371102"/>
    <s v="LAKEVILLE 1102"/>
    <n v="87432"/>
    <n v="38.256220866378698"/>
    <n v="-122.585809008599"/>
    <x v="1053"/>
    <n v="96"/>
    <n v="77"/>
    <n v="29530.139912972601"/>
    <n v="22038.857325949401"/>
    <n v="7491.28258702324"/>
    <n v="15489.4062485094"/>
    <n v="4653.4923361139599"/>
    <n v="3.4210671056154697E-2"/>
    <n v="2.4342049791812302E-3"/>
    <n v="1.4758456596502401"/>
    <n v="11.087719298245601"/>
    <n v="672"/>
    <n v="0.28885498385183628"/>
    <n v="1054"/>
    <n v="0"/>
    <n v="0"/>
    <n v="9.6246678500425347"/>
    <n v="852"/>
    <n v="0"/>
  </r>
  <r>
    <s v="Sierra"/>
    <x v="1054"/>
    <n v="41"/>
    <n v="82.420663881374395"/>
    <n v="80"/>
    <n v="98.626289999999997"/>
    <n v="20"/>
    <n v="1.3377233699429699E-4"/>
    <n v="65.491947594571698"/>
    <n v="2.82910483768209"/>
    <n v="5.2320863373577504"/>
    <n v="32.909045827388702"/>
    <n v="0.29082818267925098"/>
    <n v="2.2140812250402"/>
    <n v="27.9425426077316"/>
    <n v="1.24988938570022"/>
    <n v="5.0637273175081496E-3"/>
    <n v="1.95533835864125E-4"/>
    <n v="0.51249999999999996"/>
    <n v="0.83568655385698098"/>
    <s v="{31F15014-5008-45D5-9481-1A850055776D}"/>
    <n v="153652108"/>
    <s v="SHINGLE SPRINGS 2108"/>
    <s v="circuit_breaker"/>
    <n v="38.659308226184201"/>
    <n v="-120.946673836665"/>
    <x v="1054"/>
    <n v="44"/>
    <n v="48"/>
    <n v="3892.34408837918"/>
    <n v="2376.1028793803598"/>
    <n v="1516.24120899882"/>
    <n v="2376.1028793803598"/>
    <n v="1454.53697722833"/>
    <n v="3.9106767172825104E-3"/>
    <n v="2.67544673988595E-3"/>
    <n v="2.0102600946676601"/>
    <n v="4"/>
    <n v="1426"/>
    <n v="0.10127454635016299"/>
    <n v="1055"/>
    <n v="0"/>
    <n v="0"/>
    <n v="1.4764414222634537"/>
    <n v="114"/>
    <n v="0"/>
  </r>
  <r>
    <s v="North Coast"/>
    <x v="1055"/>
    <n v="461"/>
    <n v="841.57876054964595"/>
    <n v="546"/>
    <n v="886.6893"/>
    <n v="97"/>
    <n v="7.7971524154508103E-5"/>
    <n v="57.168146560484203"/>
    <n v="0.38930035680823399"/>
    <n v="232.18128667116099"/>
    <n v="2159.2416202735899"/>
    <n v="1.60021294518833"/>
    <n v="0.231502600014209"/>
    <n v="51.005558002749702"/>
    <n v="1.1095931075282901"/>
    <n v="4.9986853113618904E-3"/>
    <n v="5.4227887296536898E-5"/>
    <n v="0.84432234432234399"/>
    <n v="0.949124782496927"/>
    <s v="{4E7F584A-58CA-4FD0-89EA-914007B3A7FD}"/>
    <n v="42861101"/>
    <s v="ANNAPOLIS 1101"/>
    <n v="608"/>
    <n v="38.677238940278102"/>
    <n v="-123.313808493671"/>
    <x v="1055"/>
    <n v="92"/>
    <n v="58"/>
    <n v="31086.9550011602"/>
    <n v="28636.0356645639"/>
    <n v="2450.9193365962301"/>
    <n v="28636.0356645639"/>
    <n v="2450.9193365962301"/>
    <n v="5.2601050677640801E-3"/>
    <n v="7.5632378429872898E-3"/>
    <n v="1.8255504567237399"/>
    <n v="5.6288659793814402"/>
    <n v="2201"/>
    <n v="0.48487247520210336"/>
    <n v="1056"/>
    <n v="0"/>
    <n v="0"/>
    <n v="17.793602116925737"/>
    <n v="1533"/>
    <n v="0"/>
  </r>
  <r>
    <s v="Central Valley"/>
    <x v="1056"/>
    <n v="45"/>
    <n v="94.294558530308095"/>
    <n v="223"/>
    <n v="150.66883999999999"/>
    <n v="54"/>
    <n v="3.7771975224098201E-5"/>
    <n v="134.779308440899"/>
    <n v="9.8862617380971791"/>
    <n v="574.26075256747299"/>
    <n v="3572.29566251705"/>
    <n v="76.420381409672501"/>
    <n v="7.60893963912019"/>
    <n v="642.30404797306699"/>
    <n v="1.6158226794666699"/>
    <n v="4.9964992687928601E-3"/>
    <n v="1.17076877070113E-4"/>
    <n v="0.201793721973094"/>
    <n v="0.62583981842865799"/>
    <s v="{AE111B59-4073-4BA6-A6F7-C46E4FCA24F4}"/>
    <n v="163341103"/>
    <s v="CLAY 1103"/>
    <n v="34338"/>
    <n v="38.2944476833718"/>
    <n v="-120.909546146908"/>
    <x v="1056"/>
    <n v="75"/>
    <n v="48"/>
    <n v="23409.902493612"/>
    <n v="16836.8271976867"/>
    <n v="6573.0752959253296"/>
    <n v="14279.383959238699"/>
    <n v="5450.3292855495501"/>
    <n v="6.3221513617861503E-3"/>
    <n v="2.0396866621013002E-3"/>
    <n v="2.0954346340068399"/>
    <n v="4.1296296296296298"/>
    <n v="1762"/>
    <n v="0.26981096051481446"/>
    <n v="1057"/>
    <n v="0"/>
    <n v="0"/>
    <n v="8.8727950901361101"/>
    <n v="219"/>
    <n v="0"/>
  </r>
  <r>
    <s v="Central Coast"/>
    <x v="1057"/>
    <n v="492"/>
    <n v="922.51897861310897"/>
    <n v="619"/>
    <n v="991.07709999999997"/>
    <n v="30"/>
    <n v="1.8497151334789401E-4"/>
    <n v="24.639363914848101"/>
    <n v="14.6837957104047"/>
    <n v="35.612674077351798"/>
    <n v="154.97548633151499"/>
    <n v="1.64123884836832"/>
    <n v="0.35781711234400598"/>
    <n v="5.9809439380963596"/>
    <n v="1.0138643105824701"/>
    <n v="4.9874074400388796E-3"/>
    <n v="1.0193507307121701E-3"/>
    <n v="0.79483037156704295"/>
    <n v="0.93082464556926803"/>
    <s v="{F21FA11B-160D-41F2-AA17-7452280F39DA}"/>
    <n v="83622105"/>
    <s v="CAMP EVERS 2105"/>
    <n v="11010"/>
    <n v="37.105288778973701"/>
    <n v="-122.051755447231"/>
    <x v="1057"/>
    <n v="54"/>
    <n v="171"/>
    <n v="11506.174720143399"/>
    <n v="3577.8935939644898"/>
    <n v="7928.2811261789202"/>
    <n v="3577.8935939644898"/>
    <n v="7928.2811261789202"/>
    <n v="3.0580521921365199E-2"/>
    <n v="5.5491454004368201E-3"/>
    <n v="1.87503857441688"/>
    <n v="20.633333333333301"/>
    <n v="402"/>
    <n v="0.14962222320116639"/>
    <n v="1058"/>
    <n v="0"/>
    <n v="0"/>
    <n v="2.2231993203753091"/>
    <n v="1382"/>
    <n v="0"/>
  </r>
  <r>
    <s v="North Valley"/>
    <x v="1058"/>
    <n v="10"/>
    <n v="21.763667975577999"/>
    <n v="18"/>
    <n v="24.169219999999999"/>
    <n v="4"/>
    <n v="2.7843601401400499E-5"/>
    <n v="178.604877698705"/>
    <n v="24.555138038471299"/>
    <n v="26.687338605523099"/>
    <n v="117.642448171973"/>
    <n v="5.77367505646043"/>
    <n v="6.6991149187088004"/>
    <n v="67.435620784759493"/>
    <n v="1.1233406960964201"/>
    <n v="4.9535480175225697E-3"/>
    <n v="3.3445156699229902E-4"/>
    <n v="0.55555555555555503"/>
    <n v="0.90047043313598996"/>
    <s v="{4F1FF48F-FF8A-488F-A383-0E93A88F3890}"/>
    <n v="103521103"/>
    <s v="OREGON TRAIL 1103"/>
    <n v="46860"/>
    <n v="40.617062846241197"/>
    <n v="-122.33399766787301"/>
    <x v="1058"/>
    <n v="26"/>
    <n v="1"/>
    <n v="5356.1828281266098"/>
    <n v="5350.0868072347403"/>
    <n v="6.0960208918682799"/>
    <n v="1140.25857052174"/>
    <n v="0"/>
    <n v="1.33780626796919E-3"/>
    <n v="1.11374405605602E-4"/>
    <n v="2.1763667975578"/>
    <n v="4.5"/>
    <n v="1045"/>
    <n v="1.9814192070090279E-2"/>
    <n v="1059"/>
    <n v="0"/>
    <n v="0"/>
    <n v="0.70852360822366411"/>
    <n v="1019"/>
    <n v="0"/>
  </r>
  <r>
    <s v="Central Valley"/>
    <x v="1059"/>
    <n v="204"/>
    <n v="303.01908043147301"/>
    <n v="798"/>
    <n v="532.30255"/>
    <n v="113"/>
    <n v="3.5290564338272703E-5"/>
    <n v="175.67115558855301"/>
    <n v="29.687837556221801"/>
    <n v="784.64804346114397"/>
    <n v="9013.5739006509302"/>
    <n v="458.37944779534701"/>
    <n v="7.1398700146680296"/>
    <n v="152.075348199996"/>
    <n v="1.35860286666228"/>
    <n v="4.9434791447305702E-3"/>
    <n v="5.7852093505816405E-4"/>
    <n v="0.25563909774436"/>
    <n v="0.56926099585429102"/>
    <s v="{5B03EFF1-F12F-4656-8D60-84D55FFB9841}"/>
    <n v="163351704"/>
    <s v="CURTIS 1704"/>
    <n v="11290"/>
    <n v="38.006545452402001"/>
    <n v="-120.346973627859"/>
    <x v="1059"/>
    <n v="113"/>
    <n v="109"/>
    <n v="22972.433945491"/>
    <n v="12662.0410813866"/>
    <n v="10310.3928641044"/>
    <n v="12662.0410813866"/>
    <n v="10310.3928641044"/>
    <n v="6.5372865661572604E-2"/>
    <n v="3.9878337702248202E-3"/>
    <n v="1.48538764917388"/>
    <n v="7.06194690265486"/>
    <n v="699"/>
    <n v="0.55861314335455448"/>
    <n v="1060"/>
    <n v="0"/>
    <n v="0"/>
    <n v="7.8678251287822736"/>
    <n v="1662"/>
    <n v="0"/>
  </r>
  <r>
    <s v="North Coast"/>
    <x v="1060"/>
    <n v="2273"/>
    <n v="3531.46778860016"/>
    <n v="2713"/>
    <n v="3741.3222999999998"/>
    <n v="229"/>
    <n v="1.0447727918409299E-4"/>
    <n v="48.134985091293302"/>
    <n v="1.05205277316859"/>
    <n v="113.541554417591"/>
    <n v="1528.3446721045"/>
    <n v="2.5393272467996502"/>
    <n v="0.485402087319043"/>
    <n v="17.827811335396401"/>
    <n v="1.0409630183049099"/>
    <n v="4.9372228901016996E-3"/>
    <n v="1.04996692082734E-4"/>
    <n v="0.83781791374861703"/>
    <n v="0.94390900806568701"/>
    <s v="{9C0210C9-FBB0-4C91-A32D-9DD4D26081CB}"/>
    <n v="42681102"/>
    <s v="LAYTONVILLE 1102"/>
    <n v="682"/>
    <n v="39.629783434526402"/>
    <n v="-123.58254963195201"/>
    <x v="1060"/>
    <n v="121"/>
    <n v="96"/>
    <n v="29044.7106824125"/>
    <n v="23844.5349281573"/>
    <n v="5200.1757542552205"/>
    <n v="23844.5349281573"/>
    <n v="5200.1757542552205"/>
    <n v="2.4044242486946199E-2"/>
    <n v="2.39252969331573E-2"/>
    <n v="1.55365938785752"/>
    <n v="11.8471615720524"/>
    <n v="1835"/>
    <n v="1.1306240418332891"/>
    <n v="1061"/>
    <n v="0"/>
    <n v="0"/>
    <n v="14.816302512844031"/>
    <n v="1148"/>
    <n v="0"/>
  </r>
  <r>
    <s v="North Coast"/>
    <x v="1061"/>
    <n v="2578"/>
    <n v="3987.75897685166"/>
    <n v="3357"/>
    <n v="4340.893"/>
    <n v="282"/>
    <n v="1.9903192406537501E-4"/>
    <n v="27.2955192539312"/>
    <n v="4.1271233611453404"/>
    <n v="1371.8034730598599"/>
    <n v="34822.222970364201"/>
    <n v="263.06026479531499"/>
    <n v="0.187245024754567"/>
    <n v="19.7405658782796"/>
    <n v="1.0763117425830599"/>
    <n v="4.9371575645352998E-3"/>
    <n v="4.7695911747839002E-4"/>
    <n v="0.76794757223711596"/>
    <n v="0.91864943822563705"/>
    <s v="{2D4A5008-1C90-406A-A2B7-E4FA7A353F8A}"/>
    <n v="192171101"/>
    <s v="WILLOW CREEK 1101"/>
    <n v="4904"/>
    <n v="40.9469374354357"/>
    <n v="-123.642703228578"/>
    <x v="1061"/>
    <n v="146"/>
    <n v="81"/>
    <n v="32420.430448489598"/>
    <n v="29923.3138065354"/>
    <n v="2497.1166419542201"/>
    <n v="29923.3138065354"/>
    <n v="2497.1166419542201"/>
    <n v="0.13450247112890601"/>
    <n v="5.6127002586435902E-2"/>
    <n v="1.54684211669963"/>
    <n v="11.9042553191489"/>
    <n v="815"/>
    <n v="1.3922784331989546"/>
    <n v="1062"/>
    <n v="0"/>
    <n v="0"/>
    <n v="18.593479423280709"/>
    <n v="70"/>
    <n v="0"/>
  </r>
  <r>
    <s v="North Coast"/>
    <x v="1062"/>
    <n v="26"/>
    <n v="47.022341225270999"/>
    <n v="40"/>
    <n v="56.539158"/>
    <n v="5"/>
    <n v="8.2503188605187396E-5"/>
    <n v="62.109503498665902"/>
    <n v="52.389938354492102"/>
    <n v="351.30157470703102"/>
    <n v="2774.67993164062"/>
    <n v="146.17222595214801"/>
    <n v="1.70663714408874"/>
    <n v="81.677922821044902"/>
    <n v="1.03672564029693"/>
    <n v="4.9303009021115802E-3"/>
    <n v="1.12752954810275E-3"/>
    <n v="0.65"/>
    <n v="0.83167742497200203"/>
    <s v="{4D91C141-515F-4F14-8290-C8268E13D106}"/>
    <n v="42151111"/>
    <s v="SANTA ROSA A 1111"/>
    <s v="circuit_breaker"/>
    <n v="38.436772757584599"/>
    <n v="-122.713126003271"/>
    <x v="1062"/>
    <n v="193"/>
    <n v="753"/>
    <n v="43710.131076672602"/>
    <n v="9029.1632664112603"/>
    <n v="34680.967810261303"/>
    <n v="423.61611810260803"/>
    <n v="995.73058673731498"/>
    <n v="5.6376477405137796E-3"/>
    <n v="4.1251594302593698E-4"/>
    <n v="1.80855158558734"/>
    <n v="8"/>
    <n v="352"/>
    <n v="2.4651504510557899E-2"/>
    <n v="1063"/>
    <n v="0"/>
    <n v="0"/>
    <n v="0.26322277092153568"/>
    <n v="449"/>
    <n v="0"/>
  </r>
  <r>
    <s v="Bay Area"/>
    <x v="1063"/>
    <n v="1682"/>
    <n v="2140.6060685194402"/>
    <n v="2316"/>
    <n v="2510.2449000000001"/>
    <n v="239"/>
    <n v="1.1301773887848E-4"/>
    <n v="42.675300273907197"/>
    <n v="1.3111333471331501"/>
    <n v="92.221720369979707"/>
    <n v="1516.5363961353301"/>
    <n v="24.796442316557499"/>
    <n v="0.87746694842237005"/>
    <n v="22.384256005006701"/>
    <n v="1.16512385871121"/>
    <n v="4.9131451412718803E-3"/>
    <n v="1.32750873893532E-4"/>
    <n v="0.72625215889464501"/>
    <n v="0.85274790977711701"/>
    <s v="{991CF770-C017-4F1E-B905-05B063249BE8}"/>
    <n v="43432105"/>
    <s v="SILVERADO 2105"/>
    <n v="658898"/>
    <n v="38.507197335665602"/>
    <n v="-122.49107813094901"/>
    <x v="1063"/>
    <n v="208"/>
    <n v="141"/>
    <n v="48126.681925122299"/>
    <n v="27768.623401175999"/>
    <n v="20358.058523946202"/>
    <n v="27768.623401175999"/>
    <n v="20358.058523946202"/>
    <n v="3.1727458860554301E-2"/>
    <n v="2.7011239591956799E-2"/>
    <n v="1.2726552131506801"/>
    <n v="9.6903765690376495"/>
    <n v="1687"/>
    <n v="1.1742416887639795"/>
    <n v="1064"/>
    <n v="0"/>
    <n v="0"/>
    <n v="17.254617291412131"/>
    <n v="2687"/>
    <n v="0"/>
  </r>
  <r>
    <s v="Central Coast"/>
    <x v="1064"/>
    <n v="45"/>
    <n v="101.229411859601"/>
    <n v="68"/>
    <n v="114.04261"/>
    <n v="10"/>
    <n v="6.6037150099873494E-5"/>
    <n v="92.810827288031504"/>
    <n v="6.5196411063273702E-2"/>
    <n v="11.6496412058671"/>
    <n v="37.9176826832893"/>
    <n v="4.1087199289962699E-3"/>
    <n v="4.5988938093185396"/>
    <n v="36.441393307317"/>
    <n v="1.0865044236183099"/>
    <n v="4.9059869739159498E-3"/>
    <n v="4.7768795479896601E-5"/>
    <n v="0.66176470588235203"/>
    <n v="0.88764551872384501"/>
    <s v="{C8FCB7D2-DBC0-45C1-8CE7-98B72CD50084}"/>
    <n v="83182107"/>
    <s v="LLAGAS 2107"/>
    <s v="XR178"/>
    <n v="37.013352291256602"/>
    <n v="-121.631108381815"/>
    <x v="1064"/>
    <n v="111"/>
    <n v="117"/>
    <n v="18135.253521093699"/>
    <n v="10843.475404430799"/>
    <n v="7291.7781166628602"/>
    <n v="1344.61760488664"/>
    <n v="1309.34839822651"/>
    <n v="4.7768795479896599E-4"/>
    <n v="6.6037150099873499E-4"/>
    <n v="2.2495424857689099"/>
    <n v="6.8"/>
    <n v="2250"/>
    <n v="4.9059869739159497E-2"/>
    <n v="1065"/>
    <n v="0"/>
    <n v="0"/>
    <n v="0.83550638576601644"/>
    <n v="2607"/>
    <n v="0"/>
  </r>
  <r>
    <s v="Sierra"/>
    <x v="1065"/>
    <n v="1065"/>
    <n v="1207.2919342994601"/>
    <n v="4273"/>
    <n v="2723.7930000000001"/>
    <n v="517"/>
    <n v="1.05340077457018E-4"/>
    <n v="51.9589689703188"/>
    <n v="52.165507426774603"/>
    <n v="1303.11247605311"/>
    <n v="25186.6682563705"/>
    <n v="5280.7493793714002"/>
    <n v="0.36525393284432101"/>
    <n v="13.085823612719"/>
    <n v="1.03266804753235"/>
    <n v="4.8935472252620901E-3"/>
    <n v="2.56432316077927E-3"/>
    <n v="0.24923941025040899"/>
    <n v="0.44323924327241199"/>
    <s v="{563CD71D-CD80-49B9-9B00-20025334D5E0}"/>
    <n v="152762101"/>
    <s v="EL DORADO PH 2101"/>
    <n v="26000"/>
    <n v="38.752523716489698"/>
    <n v="-120.554920868586"/>
    <x v="1065"/>
    <n v="561"/>
    <n v="812"/>
    <n v="82318.650699741993"/>
    <n v="55423.193478019901"/>
    <n v="26895.457221722001"/>
    <n v="55423.193478019901"/>
    <n v="26895.457221722001"/>
    <n v="1.3257550741228801"/>
    <n v="5.4460820045278503E-2"/>
    <n v="1.1336074500464399"/>
    <n v="8.2649903288201099"/>
    <n v="124"/>
    <n v="2.5299639154605007"/>
    <n v="1066"/>
    <n v="0"/>
    <n v="0"/>
    <n v="34.438365154630702"/>
    <n v="110"/>
    <n v="0"/>
  </r>
  <r>
    <s v="North Coast"/>
    <x v="1066"/>
    <n v="1172"/>
    <n v="1825.76785877925"/>
    <n v="2282"/>
    <n v="2432.2660000000001"/>
    <n v="213"/>
    <n v="1.2262175131552E-4"/>
    <n v="40.924493156989499"/>
    <n v="10.426706731054701"/>
    <n v="167.903454131985"/>
    <n v="2091.6751215391901"/>
    <n v="61.001102647456698"/>
    <n v="0.50723201518368799"/>
    <n v="23.539814578861201"/>
    <n v="1.0921932817065101"/>
    <n v="4.8752086843374199E-3"/>
    <n v="6.5265281711282498E-4"/>
    <n v="0.51358457493426801"/>
    <n v="0.75064477887915104"/>
    <s v="{1B23A4BA-CD57-4FC0-AB6D-FA127475AD96}"/>
    <n v="42091101"/>
    <s v="MIRABEL 1101"/>
    <n v="298"/>
    <n v="38.472479890484898"/>
    <n v="-122.91062117023399"/>
    <x v="1066"/>
    <n v="175"/>
    <n v="206"/>
    <n v="33997.784356750897"/>
    <n v="20371.192073826602"/>
    <n v="13626.592282924301"/>
    <n v="20135.0832375627"/>
    <n v="13521.157510789701"/>
    <n v="0.13901505004503101"/>
    <n v="2.6118433030205699E-2"/>
    <n v="1.55782240510175"/>
    <n v="10.7136150234741"/>
    <n v="615"/>
    <n v="1.0384194497638704"/>
    <n v="1067"/>
    <n v="0"/>
    <n v="0"/>
    <n v="12.511356806407573"/>
    <n v="432"/>
    <n v="0"/>
  </r>
  <r>
    <s v="North Valley"/>
    <x v="1067"/>
    <n v="999"/>
    <n v="1378.8559633474499"/>
    <n v="2753"/>
    <n v="2190.2755999999999"/>
    <n v="330"/>
    <n v="1.5233689423026E-4"/>
    <n v="37.498604284037199"/>
    <n v="25.954571997226999"/>
    <n v="680.56146038479505"/>
    <n v="5782.3060510435698"/>
    <n v="309.75512227907598"/>
    <n v="2.3217283346041202"/>
    <n v="107.21390659511"/>
    <n v="1.1711718949404599"/>
    <n v="4.8308292596123204E-3"/>
    <n v="2.05308277779267E-3"/>
    <n v="0.36287686160552102"/>
    <n v="0.62953536142267497"/>
    <s v="{83913AD6-2C7D-48AE-A167-C6DEFED9C1DC}"/>
    <n v="102541102"/>
    <s v="VOLTA 1102"/>
    <n v="1646"/>
    <n v="40.500684093673598"/>
    <n v="-121.916197285786"/>
    <x v="1067"/>
    <n v="304"/>
    <n v="210"/>
    <n v="51842.265450087398"/>
    <n v="38830.604992732697"/>
    <n v="13011.660457354699"/>
    <n v="37561.391820117002"/>
    <n v="12729.350347591"/>
    <n v="0.67751731667158299"/>
    <n v="5.0271175095986102E-2"/>
    <n v="1.3802361995470001"/>
    <n v="8.3424242424242401"/>
    <n v="172"/>
    <n v="1.5941736556720658"/>
    <n v="1068"/>
    <n v="0"/>
    <n v="0"/>
    <n v="23.339559596657921"/>
    <n v="760"/>
    <n v="0"/>
  </r>
  <r>
    <s v="Central Valley"/>
    <x v="1068"/>
    <n v="82"/>
    <n v="185.42715220059699"/>
    <n v="489"/>
    <n v="328.21194000000003"/>
    <n v="66"/>
    <n v="5.2561551235681403E-5"/>
    <n v="122.340355134484"/>
    <n v="9.5836461285089101"/>
    <n v="296.10698347474602"/>
    <n v="1780.30288943706"/>
    <n v="55.007676890335702"/>
    <n v="7.7359881413620704"/>
    <n v="94.017096130967502"/>
    <n v="1.0990211891405499"/>
    <n v="4.8275207044559702E-3"/>
    <n v="2.4452890186681998E-4"/>
    <n v="0.167689161554192"/>
    <n v="0.56496162087530699"/>
    <s v="{59D5B837-86E5-4FF6-AEF5-91D544FDF3B9}"/>
    <n v="163781705"/>
    <s v="PEORIA 1705"/>
    <n v="10580"/>
    <n v="37.948856375977897"/>
    <n v="-120.425848150349"/>
    <x v="1068"/>
    <n v="207"/>
    <n v="406"/>
    <n v="48817.279300164599"/>
    <n v="18856.585433402099"/>
    <n v="29960.693866762402"/>
    <n v="11664.550873128001"/>
    <n v="18011.370267185801"/>
    <n v="1.6138907523210101E-2"/>
    <n v="3.4690623815549701E-3"/>
    <n v="2.2613067341536199"/>
    <n v="7.4090909090909003"/>
    <n v="1265"/>
    <n v="0.31861636649409403"/>
    <n v="1069"/>
    <n v="0"/>
    <n v="0"/>
    <n v="7.2480136405864188"/>
    <n v="995"/>
    <n v="0"/>
  </r>
  <r>
    <s v="North Coast"/>
    <x v="1069"/>
    <n v="129"/>
    <n v="184.437197403634"/>
    <n v="306"/>
    <n v="269.84089999999998"/>
    <n v="32"/>
    <n v="1.37069055654137E-4"/>
    <n v="33.491125391205003"/>
    <n v="0.47034856667742098"/>
    <n v="514.29897770881598"/>
    <n v="6473.0450030326801"/>
    <n v="19.806916448008199"/>
    <n v="1.1061946861445899E-3"/>
    <n v="10.1156043922528"/>
    <n v="1.01237555220723"/>
    <n v="4.8124988201651E-3"/>
    <n v="9.5653866786449203E-5"/>
    <n v="0.42156862745098"/>
    <n v="0.68350346183141897"/>
    <s v="{CCE91D7C-BCE4-4F01-BD5F-6C83E3A409D2}"/>
    <n v="192381102"/>
    <s v="EEL RIVER 1102"/>
    <n v="4814"/>
    <n v="40.481952727695798"/>
    <n v="-124.22890573395399"/>
    <x v="1069"/>
    <n v="114"/>
    <n v="89"/>
    <n v="50730.958926690197"/>
    <n v="44419.884932957997"/>
    <n v="6311.0739937321596"/>
    <n v="43150.072810085003"/>
    <n v="6189.3967862790096"/>
    <n v="3.0609237371663702E-3"/>
    <n v="4.3862097809323998E-3"/>
    <n v="1.42974571630724"/>
    <n v="9.5625"/>
    <n v="1875"/>
    <n v="0.1539999622452832"/>
    <n v="1070"/>
    <n v="0"/>
    <n v="0"/>
    <n v="26.812203892075328"/>
    <n v="906"/>
    <n v="0"/>
  </r>
  <r>
    <s v="Central Valley"/>
    <x v="1070"/>
    <n v="1"/>
    <n v="1.2277136794000301"/>
    <n v="13"/>
    <n v="6.4255133000000004"/>
    <n v="3"/>
    <n v="2.84168751628991E-5"/>
    <n v="179.70067304509999"/>
    <n v="5.3221812248229901"/>
    <n v="521.292724609375"/>
    <n v="1402.17663574218"/>
    <n v="7.4626388549804599"/>
    <n v="10.5523597399393"/>
    <n v="1094.49704996744"/>
    <n v="1.7632743517557701"/>
    <n v="4.8076478115521301E-3"/>
    <n v="7.6153238599848295E-5"/>
    <n v="7.69230769230769E-2"/>
    <n v="0.19106857744835701"/>
    <s v="{9D5BFE02-DE54-49D0-8A6C-80BCABF7CBD7}"/>
    <n v="163881101"/>
    <s v="IONE 1101"/>
    <s v="circuit_breaker"/>
    <n v="38.373736720316998"/>
    <n v="-120.95745220840401"/>
    <x v="1070"/>
    <n v="119"/>
    <n v="60"/>
    <n v="30175.882783700599"/>
    <n v="22553.518895619301"/>
    <n v="7622.3638880812996"/>
    <n v="1810.1911057796301"/>
    <n v="266.54360672410098"/>
    <n v="2.2845971579954399E-4"/>
    <n v="8.5250625488697497E-5"/>
    <n v="1.2277136794000301"/>
    <n v="4.3333333333333304"/>
    <n v="2011"/>
    <n v="1.4422943434656391E-2"/>
    <n v="1071"/>
    <n v="0"/>
    <n v="0"/>
    <n v="1.1248002575893945"/>
    <n v="1660"/>
    <n v="0"/>
  </r>
  <r>
    <s v="North Coast"/>
    <x v="1071"/>
    <n v="10"/>
    <n v="13.580165435493999"/>
    <n v="17"/>
    <n v="15.558686"/>
    <n v="4"/>
    <n v="4.6692754949617597E-5"/>
    <n v="136.91717052380801"/>
    <n v="0"/>
    <n v="0"/>
    <n v="0"/>
    <n v="0"/>
    <n v="8.1056417906656808"/>
    <n v="54.281416930258203"/>
    <n v="1.05862832069396"/>
    <n v="4.8044426903316997E-3"/>
    <n v="2.7355781639926102E-5"/>
    <n v="0.58823529411764697"/>
    <n v="0.87283496894863599"/>
    <s v="{7C347C2A-D137-4C7B-9A15-013D3BAB11C4}"/>
    <n v="42141102"/>
    <s v="CLEAR LAKE 1102"/>
    <n v="4708"/>
    <n v="39.025848987142602"/>
    <n v="-122.916707861433"/>
    <x v="1071"/>
    <n v="64"/>
    <n v="80"/>
    <n v="8302.2433671451709"/>
    <n v="4509.6824405543202"/>
    <n v="3792.5609265908502"/>
    <n v="312.12869571897699"/>
    <n v="461.113698092005"/>
    <n v="1.09423126559704E-4"/>
    <n v="1.8677101979847001E-4"/>
    <n v="1.3580165435494"/>
    <n v="4.25"/>
    <n v="2501"/>
    <n v="1.9217770761326799E-2"/>
    <n v="1072"/>
    <n v="0"/>
    <n v="0"/>
    <n v="0.19394771978759645"/>
    <n v="1364"/>
    <n v="0"/>
  </r>
  <r>
    <s v="North Valley"/>
    <x v="1072"/>
    <n v="323"/>
    <n v="451.06602639726702"/>
    <n v="982"/>
    <n v="787.71370000000002"/>
    <n v="88"/>
    <n v="1.17201283666707E-4"/>
    <n v="40.945913784042197"/>
    <n v="3.0199209536119098"/>
    <n v="139.80193780617"/>
    <n v="1193.7541328872101"/>
    <n v="10.1217166484314"/>
    <n v="1.86713091698898"/>
    <n v="35.972797773640799"/>
    <n v="1.0398230132731501"/>
    <n v="4.8020153774252696E-3"/>
    <n v="2.1836512052382599E-4"/>
    <n v="0.32892057026476501"/>
    <n v="0.57262687637948095"/>
    <s v="{E0835FD3-053C-4202-87EB-465B52D17969}"/>
    <n v="103601101"/>
    <s v="WHITMORE 1101"/>
    <s v="circuit_breaker"/>
    <n v="40.629053321501203"/>
    <n v="-121.91584251296"/>
    <x v="1072"/>
    <n v="117"/>
    <n v="87"/>
    <n v="14358.227837377201"/>
    <n v="9527.4078498827294"/>
    <n v="4830.8199874945403"/>
    <n v="9527.4078498827294"/>
    <n v="4830.8199874945403"/>
    <n v="1.9216130606096699E-2"/>
    <n v="1.03137129626702E-2"/>
    <n v="1.39648924581197"/>
    <n v="11.159090909090899"/>
    <n v="1347"/>
    <n v="0.42257735321342371"/>
    <n v="1073"/>
    <n v="0"/>
    <n v="0"/>
    <n v="5.9200549430894815"/>
    <n v="2527"/>
    <n v="0"/>
  </r>
  <r>
    <s v="North Valley"/>
    <x v="1073"/>
    <n v="40"/>
    <n v="56.602768441577197"/>
    <n v="81"/>
    <n v="79.496284000000003"/>
    <n v="9"/>
    <n v="2.4119845673137899E-5"/>
    <n v="182.83805976702499"/>
    <n v="0.38472769036888999"/>
    <n v="141.72070503234801"/>
    <n v="2730.8225183486902"/>
    <n v="9.0790294977778103"/>
    <n v="3.9712389364010701"/>
    <n v="74.105382218956905"/>
    <n v="1.1951818996005501"/>
    <n v="4.7856961901054703E-3"/>
    <n v="1.5788915814280401E-5"/>
    <n v="0.49382716049382702"/>
    <n v="0.71201778559040496"/>
    <s v="{2D495744-1EEC-4B5A-AB6C-8BE5D83F4E62}"/>
    <n v="103021101"/>
    <s v="GANSNER 1101"/>
    <n v="37550"/>
    <n v="39.939011452753199"/>
    <n v="-120.952442264825"/>
    <x v="1073"/>
    <n v="95"/>
    <n v="74"/>
    <n v="11600.7899092811"/>
    <n v="7302.7522482659097"/>
    <n v="4298.0376610151798"/>
    <n v="1056.3754151625501"/>
    <n v="57.533148573790598"/>
    <n v="1.4210024232852401E-4"/>
    <n v="2.1707861105824101E-4"/>
    <n v="1.4150692110394301"/>
    <n v="9"/>
    <n v="2688"/>
    <n v="4.3071265710949234E-2"/>
    <n v="1074"/>
    <n v="0"/>
    <n v="0"/>
    <n v="0.65640104809496891"/>
    <n v="1002"/>
    <n v="0"/>
  </r>
  <r>
    <s v="Central Valley"/>
    <x v="1074"/>
    <n v="132"/>
    <n v="247.17306153105599"/>
    <n v="513"/>
    <n v="364.81959999999998"/>
    <n v="168"/>
    <n v="4.2116871186624903E-5"/>
    <n v="125.36364436091699"/>
    <n v="3.52807649737648"/>
    <n v="351.67332780061702"/>
    <n v="1937.4356227987801"/>
    <n v="21.523689928317399"/>
    <n v="5.09820113054454"/>
    <n v="537.77822772448906"/>
    <n v="1.5450247590030901"/>
    <n v="4.7763008510990504E-3"/>
    <n v="8.9031435652706694E-5"/>
    <n v="0.25730994152046699"/>
    <n v="0.67752131286871997"/>
    <s v="{D62CDDF4-E093-4960-B995-54A7DAF191D3}"/>
    <n v="163341103"/>
    <s v="CLAY 1103"/>
    <n v="1230"/>
    <n v="38.294203491915297"/>
    <n v="-120.911249814816"/>
    <x v="1074"/>
    <n v="156"/>
    <n v="100"/>
    <n v="43770.138793078302"/>
    <n v="30392.988263606101"/>
    <n v="13377.150529472199"/>
    <n v="24532.281640354198"/>
    <n v="10362.935659353199"/>
    <n v="1.4957281189654699E-2"/>
    <n v="7.0756343593529796E-3"/>
    <n v="1.8725231934170901"/>
    <n v="3.0535714285714199"/>
    <n v="1920"/>
    <n v="0.80241854298464044"/>
    <n v="1075"/>
    <n v="0"/>
    <n v="0"/>
    <n v="15.243648375148529"/>
    <n v="1669"/>
    <n v="0"/>
  </r>
  <r>
    <s v="Sierra"/>
    <x v="1075"/>
    <n v="233"/>
    <n v="411.66544522280702"/>
    <n v="1267"/>
    <n v="812.84862999999996"/>
    <n v="148"/>
    <n v="7.6488105925228702E-5"/>
    <n v="80.431987813393803"/>
    <n v="3.3576250856797398"/>
    <n v="34.569608282003699"/>
    <n v="189.84313346113399"/>
    <n v="2.2595327073214899"/>
    <n v="5.80541434488888"/>
    <n v="53.4073930279528"/>
    <n v="1.18664792904982"/>
    <n v="4.7581464279615598E-3"/>
    <n v="1.8177092074379299E-4"/>
    <n v="0.183898973954222"/>
    <n v="0.50644785339482301"/>
    <s v="{E56A3B9A-F6B2-438C-8FDC-DFADF12A0423}"/>
    <n v="152691110"/>
    <s v="HIGGINS 1110"/>
    <s v="circuit_breaker"/>
    <n v="39.043978620463001"/>
    <n v="-121.09050132289801"/>
    <x v="1075"/>
    <n v="384"/>
    <n v="491"/>
    <n v="56542.088366270902"/>
    <n v="29132.784600802199"/>
    <n v="27409.303765468601"/>
    <n v="15857.331555033499"/>
    <n v="9944.4789455541795"/>
    <n v="2.6902096270081399E-2"/>
    <n v="1.13202396769338E-2"/>
    <n v="1.76680448593479"/>
    <n v="8.5608108108108105"/>
    <n v="1481"/>
    <n v="0.70420567133831091"/>
    <n v="1076"/>
    <n v="0"/>
    <n v="0"/>
    <n v="9.853285965682721"/>
    <n v="716"/>
    <n v="0"/>
  </r>
  <r>
    <s v="North Coast"/>
    <x v="1076"/>
    <n v="1628"/>
    <n v="2664.69340297292"/>
    <n v="2029"/>
    <n v="2877.7114000000001"/>
    <n v="241"/>
    <n v="6.9663413473998096E-5"/>
    <n v="64.512664156503206"/>
    <n v="2.64370403491142"/>
    <n v="119.83103321309601"/>
    <n v="595.51621440680401"/>
    <n v="3.1755412541447301"/>
    <n v="0.89217464075471997"/>
    <n v="31.717400481988602"/>
    <n v="1.1419417600908699"/>
    <n v="4.7299214181706004E-3"/>
    <n v="1.2428092062075901E-4"/>
    <n v="0.802365697387875"/>
    <n v="0.92597658649859405"/>
    <s v="{40E0DF85-5967-47AC-89F5-066590299710}"/>
    <n v="42601102"/>
    <s v="PHILO 1102"/>
    <n v="928"/>
    <n v="39.1175973796771"/>
    <n v="-123.517499845025"/>
    <x v="1076"/>
    <n v="167"/>
    <n v="145"/>
    <n v="41285.7739269823"/>
    <n v="24804.6018479169"/>
    <n v="16481.172079065302"/>
    <n v="22042.096472762601"/>
    <n v="14704.890645541"/>
    <n v="2.9951701869602901E-2"/>
    <n v="1.6788882647233501E-2"/>
    <n v="1.6367895595656701"/>
    <n v="8.4190871369294609"/>
    <n v="1730"/>
    <n v="1.1399110617791146"/>
    <n v="1077"/>
    <n v="0"/>
    <n v="0"/>
    <n v="13.696319527376971"/>
    <n v="10"/>
    <n v="0"/>
  </r>
  <r>
    <s v="North Coast"/>
    <x v="1077"/>
    <n v="441"/>
    <n v="593.97072348303402"/>
    <n v="846"/>
    <n v="829.2079"/>
    <n v="96"/>
    <n v="1.9297268856159101E-4"/>
    <n v="26.317483965671499"/>
    <n v="21.406745015848401"/>
    <n v="52.683635424971499"/>
    <n v="343.11234856426699"/>
    <n v="17.3451028007734"/>
    <n v="3.1328428112012201"/>
    <n v="13.2663939599408"/>
    <n v="1.1429526271919399"/>
    <n v="4.71545465667226E-3"/>
    <n v="2.1930373313804601E-3"/>
    <n v="0.52127659574467999"/>
    <n v="0.71631099232901896"/>
    <s v="{43499343-6FDA-499A-9065-0F9A4F778AB9}"/>
    <n v="43311102"/>
    <s v="KONOCTI 1102"/>
    <n v="532"/>
    <n v="38.857653702809102"/>
    <n v="-122.722128186205"/>
    <x v="1077"/>
    <n v="203"/>
    <n v="515"/>
    <n v="39122.936336068196"/>
    <n v="15232.9913148457"/>
    <n v="23889.945021222498"/>
    <n v="15232.9913148457"/>
    <n v="23889.945021222498"/>
    <n v="0.21053158381252501"/>
    <n v="1.8525378101912699E-2"/>
    <n v="1.3468723888504099"/>
    <n v="8.8125"/>
    <n v="159"/>
    <n v="0.45268364704053698"/>
    <n v="1078"/>
    <n v="0"/>
    <n v="0"/>
    <n v="9.4653390462969877"/>
    <n v="2552"/>
    <n v="0"/>
  </r>
  <r>
    <s v="North Coast"/>
    <x v="1078"/>
    <n v="121"/>
    <n v="193.62787886194801"/>
    <n v="409"/>
    <n v="353.85359999999997"/>
    <n v="47"/>
    <n v="6.1329689762057199E-5"/>
    <n v="122.74963803776301"/>
    <n v="48.691270920987101"/>
    <n v="934.30589048799698"/>
    <n v="6078.1615022169899"/>
    <n v="469.54899568726898"/>
    <n v="7.56448871658203"/>
    <n v="173.43536588993399"/>
    <n v="1.20683486410912"/>
    <n v="4.6945766809780897E-3"/>
    <n v="1.21311283909166E-3"/>
    <n v="0.29584352078239601"/>
    <n v="0.54719769682803499"/>
    <s v="{BB094C57-2223-469C-ABF0-9ADC89223899}"/>
    <n v="43182103"/>
    <s v="BELLEVUE 2103"/>
    <n v="648"/>
    <n v="38.396670243675402"/>
    <n v="-122.62468577524901"/>
    <x v="1078"/>
    <n v="299"/>
    <n v="249"/>
    <n v="43548.126519273399"/>
    <n v="26113.245663080001"/>
    <n v="17434.880856193398"/>
    <n v="5275.9484573469799"/>
    <n v="2234.5726502157199"/>
    <n v="5.7016303437308097E-2"/>
    <n v="2.8824954188166798E-3"/>
    <n v="1.6002304038177499"/>
    <n v="8.7021276595744599"/>
    <n v="321"/>
    <n v="0.22064510400597021"/>
    <n v="1079"/>
    <n v="0"/>
    <n v="0"/>
    <n v="3.2783213688901505"/>
    <n v="1544"/>
    <n v="0"/>
  </r>
  <r>
    <s v="North Coast"/>
    <x v="1079"/>
    <n v="45"/>
    <n v="102.71490422278799"/>
    <n v="103"/>
    <n v="136.97767999999999"/>
    <n v="15"/>
    <n v="5.2198026484499297E-5"/>
    <n v="95.459274765323201"/>
    <n v="21.5033132242304"/>
    <n v="177.72631743124501"/>
    <n v="809.54215630463102"/>
    <n v="73.943208768065702"/>
    <n v="8.0810680764594203"/>
    <n v="54.3138600353683"/>
    <n v="1.02020649115244"/>
    <n v="4.6848168156977798E-3"/>
    <n v="5.1121535204098705E-4"/>
    <n v="0.43689320388349501"/>
    <n v="0.74986601414627796"/>
    <s v="{2E0FB866-9F6A-4839-A968-F9A8CD3FA6CE}"/>
    <n v="42271102"/>
    <s v="COTATI 1102"/>
    <n v="462"/>
    <n v="38.298751629548299"/>
    <n v="-122.71154693681"/>
    <x v="1079"/>
    <n v="55"/>
    <n v="60"/>
    <n v="10178.0846135309"/>
    <n v="6310.2369328001896"/>
    <n v="3867.8476807307802"/>
    <n v="4359.8053680545399"/>
    <n v="2252.95219322397"/>
    <n v="7.6682302806148003E-3"/>
    <n v="7.8297039726748997E-4"/>
    <n v="2.2825534271730801"/>
    <n v="6.86666666666666"/>
    <n v="779"/>
    <n v="7.0272252235466695E-2"/>
    <n v="1080"/>
    <n v="0"/>
    <n v="0"/>
    <n v="2.7090566213534175"/>
    <n v="1370"/>
    <n v="0"/>
  </r>
  <r>
    <s v="Bay Area"/>
    <x v="1080"/>
    <n v="12"/>
    <n v="14.900050630310099"/>
    <n v="64"/>
    <n v="46.216025999999999"/>
    <n v="17"/>
    <n v="2.4100984533373799E-5"/>
    <n v="172.085781503177"/>
    <n v="37.6949541069567"/>
    <n v="1232.0626914978"/>
    <n v="5211.24562072753"/>
    <n v="302.46548801362502"/>
    <n v="5.5411243982174803"/>
    <n v="233.27716995687999"/>
    <n v="1.20861531706417"/>
    <n v="4.6582987434776501E-3"/>
    <n v="6.0178207790533402E-4"/>
    <n v="0.1875"/>
    <n v="0.32240008112351598"/>
    <s v="{14F1F6DE-8209-477C-B956-E44E09281D3F}"/>
    <n v="14241101"/>
    <s v="SUNOL 1101"/>
    <s v="MR196"/>
    <n v="37.575046779493697"/>
    <n v="-121.87947028942899"/>
    <x v="1080"/>
    <n v="149"/>
    <n v="73"/>
    <n v="26230.9897809469"/>
    <n v="20307.974992593401"/>
    <n v="5923.0147883534701"/>
    <n v="3630.3190094376"/>
    <n v="1497.99621063227"/>
    <n v="1.02302953243906E-2"/>
    <n v="4.0971673706735601E-4"/>
    <n v="1.2416708858591701"/>
    <n v="3.7647058823529398"/>
    <n v="668"/>
    <n v="7.9191078639120047E-2"/>
    <n v="1081"/>
    <n v="0"/>
    <n v="0"/>
    <n v="2.2557749532132512"/>
    <n v="268"/>
    <n v="0"/>
  </r>
  <r>
    <s v="Central Valley"/>
    <x v="1081"/>
    <n v="688"/>
    <n v="967.39800856551301"/>
    <n v="2897"/>
    <n v="1919.5922"/>
    <n v="304"/>
    <n v="8.1840866905143796E-5"/>
    <n v="55.491659439178697"/>
    <n v="14.0960601869907"/>
    <n v="874.74243829854595"/>
    <n v="7312.1078061320704"/>
    <n v="147.764934207826"/>
    <n v="3.7590751654351999"/>
    <n v="178.60323014122801"/>
    <n v="1.3345438390970199"/>
    <n v="4.6372769591128196E-3"/>
    <n v="5.7092980562642795E-4"/>
    <n v="0.23748705557473199"/>
    <n v="0.50396017819239403"/>
    <s v="{147F14E5-BECB-490C-A00E-B83A5C57F64C}"/>
    <n v="163541102"/>
    <s v="OLETA 1102"/>
    <n v="1204"/>
    <n v="38.532558643474196"/>
    <n v="-120.76527526591001"/>
    <x v="1081"/>
    <n v="295"/>
    <n v="272"/>
    <n v="71239.866762428399"/>
    <n v="47208.079405404402"/>
    <n v="24031.787357024001"/>
    <n v="39941.6187264978"/>
    <n v="20539.6126340794"/>
    <n v="0.17356266091043401"/>
    <n v="2.48796235391637E-2"/>
    <n v="1.40610175663592"/>
    <n v="9.5296052631578902"/>
    <n v="709"/>
    <n v="1.4097321955702973"/>
    <n v="1082"/>
    <n v="0"/>
    <n v="0"/>
    <n v="24.818563569702665"/>
    <n v="1612"/>
    <n v="0"/>
  </r>
  <r>
    <s v="Sierra"/>
    <x v="1082"/>
    <n v="622"/>
    <n v="873.67774429944302"/>
    <n v="1454"/>
    <n v="1243.4041999999999"/>
    <n v="154"/>
    <n v="9.5307881730894394E-5"/>
    <n v="51.177977610331197"/>
    <n v="16.969093613512801"/>
    <n v="104.05815452386901"/>
    <n v="1092.43238768527"/>
    <n v="83.512281433085903"/>
    <n v="2.0712913360422101"/>
    <n v="29.4093256282105"/>
    <n v="1.11067693496679"/>
    <n v="4.6626579173469204E-3"/>
    <n v="6.4523506276222497E-4"/>
    <n v="0.42778541953232402"/>
    <n v="0.70264983985330398"/>
    <s v="{6831EC63-2DE1-4FA9-8E52-ECEB96F95CDF}"/>
    <n v="152691104"/>
    <s v="HIGGINS 1104"/>
    <n v="1006"/>
    <n v="39.0996368016758"/>
    <n v="-121.05004740021"/>
    <x v="1082"/>
    <n v="536"/>
    <n v="1004"/>
    <n v="82584.684570880796"/>
    <n v="32162.032873020598"/>
    <n v="50422.651697860303"/>
    <n v="16662.2326679668"/>
    <n v="19291.725429004"/>
    <n v="9.9366199665382696E-2"/>
    <n v="1.4677413786557699E-2"/>
    <n v="1.40462659855215"/>
    <n v="9.4415584415584402"/>
    <n v="620"/>
    <n v="0.71804931927142579"/>
    <n v="1083"/>
    <n v="0"/>
    <n v="0"/>
    <n v="10.353428175127199"/>
    <n v="1009"/>
    <n v="0"/>
  </r>
  <r>
    <s v="Bay Area"/>
    <x v="1082"/>
    <n v="1"/>
    <n v="1.3585838527765399"/>
    <n v="6"/>
    <n v="6.4243196999999999"/>
    <n v="1"/>
    <n v="1.37120267027057E-4"/>
    <n v="6.6431531992944007E-2"/>
    <m/>
    <m/>
    <m/>
    <m/>
    <n v="1.4800884723663299"/>
    <n v="0.66880530118942205"/>
    <n v="1"/>
    <n v="9.1091094058890101E-6"/>
    <n v="1.37120267027057E-4"/>
    <n v="0.16666666666666599"/>
    <n v="0.211475129957862"/>
    <s v="{6831EC63-2DE1-4FA9-8E52-ECEB96F95CDF}"/>
    <n v="152691104"/>
    <s v="HIGGINS 1104"/>
    <n v="1006"/>
    <n v="39.0996368016758"/>
    <n v="-121.05004740021"/>
    <x v="1082"/>
    <n v="536"/>
    <n v="1004"/>
    <n v="82584.684570880796"/>
    <n v="32162.032873020598"/>
    <n v="50422.651697860303"/>
    <n v="16662.2326679668"/>
    <n v="19291.725429004"/>
    <n v="1.37120267027057E-4"/>
    <n v="1.37120267027057E-4"/>
    <n v="1.3585838527765399"/>
    <n v="6"/>
    <n v="1654"/>
    <n v="9.1091094058890101E-6"/>
    <n v="1083"/>
    <n v="0"/>
    <n v="0"/>
    <n v="10.353428175127199"/>
    <n v="2531"/>
    <n v="0"/>
  </r>
  <r>
    <s v="Central Coast"/>
    <x v="1083"/>
    <n v="180"/>
    <n v="314.06612858441002"/>
    <n v="535"/>
    <n v="500.01373000000001"/>
    <n v="65"/>
    <n v="5.9107194129655197E-5"/>
    <n v="91.751540070084403"/>
    <n v="16.2725265499393"/>
    <n v="115.450711349534"/>
    <n v="487.99973358750799"/>
    <n v="10.1367936890751"/>
    <n v="17.275995550987599"/>
    <n v="100.535378740634"/>
    <n v="1.69819606267488"/>
    <n v="4.6321294122039199E-3"/>
    <n v="5.3196464819485196E-4"/>
    <n v="0.33644859813084099"/>
    <n v="0.62811500547494503"/>
    <s v="{80C03548-09A3-4516-9CD7-A85242729AF9}"/>
    <n v="182541103"/>
    <s v="ATASCADERO 1103"/>
    <s v="circuit_breaker"/>
    <n v="35.465596200032898"/>
    <n v="-120.671316380089"/>
    <x v="1083"/>
    <n v="174"/>
    <n v="306"/>
    <n v="30826.336977790499"/>
    <n v="15502.913659308"/>
    <n v="15323.423318482501"/>
    <n v="11975.686873617"/>
    <n v="6797.5022476878803"/>
    <n v="3.4577702132665401E-2"/>
    <n v="3.8419676184275799E-3"/>
    <n v="1.74481182546894"/>
    <n v="8.2307692307692299"/>
    <n v="756"/>
    <n v="0.3010884117932548"/>
    <n v="1084"/>
    <n v="0"/>
    <n v="0"/>
    <n v="7.4413445283462689"/>
    <n v="1685"/>
    <n v="0"/>
  </r>
  <r>
    <s v="Central Coast"/>
    <x v="1084"/>
    <n v="9"/>
    <n v="11.0494231146003"/>
    <n v="29"/>
    <n v="24.420839999999998"/>
    <n v="13"/>
    <n v="2.6380243840461699E-5"/>
    <n v="286.33568067504802"/>
    <n v="13.3100671768188"/>
    <n v="602.74469566345203"/>
    <n v="2560.0921936035102"/>
    <n v="127.30970764160099"/>
    <n v="8.0646699850375807"/>
    <n v="638.76380363651197"/>
    <n v="1.4426480439992999"/>
    <n v="4.6287665792121898E-3"/>
    <n v="1.2832518034254099E-4"/>
    <n v="0.31034482758620602"/>
    <n v="0.45245877811475999"/>
    <s v="{1D20AD79-1B20-4BDE-B0E8-CF4AA41EFB2A}"/>
    <n v="182681101"/>
    <s v="ZACA 1101"/>
    <s v="Y72"/>
    <n v="34.720830678628602"/>
    <n v="-120.13028340663701"/>
    <x v="1084"/>
    <n v="48"/>
    <n v="51"/>
    <n v="12917.6888467633"/>
    <n v="10339.026996348601"/>
    <n v="2578.66185041477"/>
    <n v="8576.3266679416902"/>
    <n v="2508.5384741422199"/>
    <n v="1.6682273444530401E-3"/>
    <n v="3.4294316992600199E-4"/>
    <n v="1.2277136794000301"/>
    <n v="2.2307692307692299"/>
    <n v="1706"/>
    <n v="6.0173965529758469E-2"/>
    <n v="1085"/>
    <n v="0"/>
    <n v="0"/>
    <n v="5.3290806779855959"/>
    <n v="1476"/>
    <n v="0"/>
  </r>
  <r>
    <s v="North Coast"/>
    <x v="1085"/>
    <n v="20"/>
    <n v="26.1797180117007"/>
    <n v="33"/>
    <n v="31.264706"/>
    <n v="8"/>
    <n v="6.5336331545040593E-5"/>
    <n v="199.41973360083301"/>
    <n v="5.9263649423207498"/>
    <n v="53.606294538293497"/>
    <n v="156.53159609862701"/>
    <n v="5.5208294777465703"/>
    <n v="5.6563423251112299"/>
    <n v="53.946384401370999"/>
    <n v="1.61642698943614"/>
    <n v="4.62847990143706E-3"/>
    <n v="3.9315132198680598E-4"/>
    <n v="0.60606060606060597"/>
    <n v="0.837356932066182"/>
    <s v="{C0802380-5040-4C58-8433-9FF2FB3282BB}"/>
    <n v="43361103"/>
    <s v="HIGHLANDS 1103"/>
    <n v="4630"/>
    <n v="38.909819999976897"/>
    <n v="-122.61744319141999"/>
    <x v="1085"/>
    <n v="91"/>
    <n v="183"/>
    <n v="15328.0410113256"/>
    <n v="5570.4952942929103"/>
    <n v="9757.5457170326899"/>
    <n v="963.05057064410005"/>
    <n v="1874.53878944198"/>
    <n v="3.14521057589445E-3"/>
    <n v="5.2269065236032399E-4"/>
    <n v="1.3089859005850299"/>
    <n v="4.125"/>
    <n v="954"/>
    <n v="3.702783921149648E-2"/>
    <n v="1086"/>
    <n v="0"/>
    <n v="0"/>
    <n v="0.59841169613169509"/>
    <n v="873"/>
    <n v="0"/>
  </r>
  <r>
    <s v="Sierra"/>
    <x v="1086"/>
    <n v="837"/>
    <n v="1029.80728137713"/>
    <n v="2115"/>
    <n v="1631.7854"/>
    <n v="216"/>
    <n v="9.0609360844003494E-5"/>
    <n v="48.833351127930598"/>
    <n v="35.042205059736702"/>
    <n v="1506.4808750807099"/>
    <n v="18867.595322205601"/>
    <n v="1499.67316758929"/>
    <n v="1.4931579815801901"/>
    <n v="33.580040550997602"/>
    <n v="1.0709603456435299"/>
    <n v="4.62733018863679E-3"/>
    <n v="1.8209690961061499E-3"/>
    <n v="0.39574468085106301"/>
    <n v="0.63109234898817801"/>
    <s v="{32A5B84F-F8E0-4F0E-B3CD-BEC3B55A0617}"/>
    <n v="152282101"/>
    <s v="MOUNTAIN QUARRIES 2101"/>
    <n v="1180"/>
    <n v="38.895193988793302"/>
    <n v="-120.91155104485399"/>
    <x v="1086"/>
    <n v="182"/>
    <n v="172"/>
    <n v="32146.718607146198"/>
    <n v="20702.950787086102"/>
    <n v="11443.76782006"/>
    <n v="20702.950787086102"/>
    <n v="11443.76782006"/>
    <n v="0.39332932475893001"/>
    <n v="1.95716219423047E-2"/>
    <n v="1.2303551748830699"/>
    <n v="9.7916666666666607"/>
    <n v="191"/>
    <n v="0.9995033207455466"/>
    <n v="1087"/>
    <n v="0"/>
    <n v="0"/>
    <n v="12.864213233522479"/>
    <n v="1488"/>
    <n v="0"/>
  </r>
  <r>
    <s v="Sierra"/>
    <x v="1087"/>
    <n v="372"/>
    <n v="521.39591758898496"/>
    <n v="860"/>
    <n v="739.13099999999997"/>
    <n v="164"/>
    <n v="3.7006352668846001E-5"/>
    <n v="132.32317720847399"/>
    <n v="15.296710911669001"/>
    <n v="3814.9742907412101"/>
    <n v="120243.209374832"/>
    <n v="3080.0653531702401"/>
    <n v="0.49726149551117699"/>
    <n v="44.6172794225063"/>
    <n v="1.3548726512164599"/>
    <n v="4.5876081838798401E-3"/>
    <n v="2.40848565700537E-4"/>
    <n v="0.43255813953488298"/>
    <n v="0.70541748442128205"/>
    <s v="{A90B9AA9-7F37-4154-B2B2-B43A5EF8D800}"/>
    <n v="152101101"/>
    <s v="ALLEGHANY 1101"/>
    <n v="806"/>
    <n v="39.487819291029297"/>
    <n v="-120.85716583449999"/>
    <x v="1087"/>
    <n v="93"/>
    <n v="114"/>
    <n v="21734.174953788799"/>
    <n v="19005.449782624299"/>
    <n v="2728.7251711644999"/>
    <n v="19005.449782624299"/>
    <n v="2728.7251711644999"/>
    <n v="3.9499164774888101E-2"/>
    <n v="6.0690418376907404E-3"/>
    <n v="1.40160192900264"/>
    <n v="5.2439024390243896"/>
    <n v="1275"/>
    <n v="0.75236774215629376"/>
    <n v="1088"/>
    <n v="0"/>
    <n v="0"/>
    <n v="11.809435336879043"/>
    <n v="571"/>
    <n v="0"/>
  </r>
  <r>
    <s v="North Coast"/>
    <x v="1088"/>
    <n v="145"/>
    <n v="287.44787599044298"/>
    <n v="208"/>
    <n v="317.60167999999999"/>
    <n v="40"/>
    <n v="5.5340165863526603E-5"/>
    <n v="78.141690218042697"/>
    <n v="10.018583473970599"/>
    <n v="130.080252678878"/>
    <n v="628.12006093971399"/>
    <n v="72.148868669544001"/>
    <n v="7.8998339609246999"/>
    <n v="53.638473861850798"/>
    <n v="1.0591814130544599"/>
    <n v="4.5467394575199197E-3"/>
    <n v="3.1678530573486699E-4"/>
    <n v="0.69711538461538403"/>
    <n v="0.90505778135067405"/>
    <s v="{ACC3FA28-9FAB-4AE9-AABE-1ABF0B659322}"/>
    <n v="42271105"/>
    <s v="COTATI 1105"/>
    <n v="5156"/>
    <n v="38.3157230171091"/>
    <n v="-122.73536918077799"/>
    <x v="1088"/>
    <n v="199"/>
    <n v="336"/>
    <n v="33688.782264533802"/>
    <n v="16005.111819034"/>
    <n v="17683.670445499702"/>
    <n v="7460.4724523449904"/>
    <n v="5403.2755520260998"/>
    <n v="1.2671412229394699E-2"/>
    <n v="2.2136066345410598E-3"/>
    <n v="1.98239914476168"/>
    <n v="5.2"/>
    <n v="1088"/>
    <n v="0.18186957830079678"/>
    <n v="1089"/>
    <n v="0"/>
    <n v="0"/>
    <n v="4.6357212281860587"/>
    <n v="1574"/>
    <n v="0"/>
  </r>
  <r>
    <s v="Central Valley"/>
    <x v="1089"/>
    <n v="352"/>
    <n v="484.776293101747"/>
    <n v="1060"/>
    <n v="809.73846000000003"/>
    <n v="64"/>
    <n v="1.2384255663278E-4"/>
    <n v="57.531699771662197"/>
    <n v="3.1754479362301602"/>
    <n v="158.87546386552901"/>
    <n v="1480.33545739379"/>
    <n v="14.965353932748799"/>
    <n v="1.24484928627498"/>
    <n v="78.702223078173105"/>
    <n v="1.1367533262819001"/>
    <n v="5.6035472741996998E-3"/>
    <n v="2.51193739820188E-4"/>
    <n v="0.33207547169811302"/>
    <n v="0.59868255546884097"/>
    <s v="{6992FFBA-72E0-4D3C-898B-1A95BB5A0A16}"/>
    <n v="163541102"/>
    <s v="OLETA 1102"/>
    <n v="41396"/>
    <n v="38.532894168829301"/>
    <n v="-120.764856023283"/>
    <x v="1089"/>
    <n v="147"/>
    <n v="342"/>
    <n v="26267.698772092601"/>
    <n v="11864.1579320904"/>
    <n v="14403.540840002101"/>
    <n v="10921.5488752818"/>
    <n v="13820.013646892599"/>
    <n v="1.6076399348492001E-2"/>
    <n v="7.9259236244979495E-3"/>
    <n v="1.37720537812996"/>
    <n v="16.5625"/>
    <n v="1245"/>
    <n v="0.35862702554878079"/>
    <n v="1090"/>
    <n v="0"/>
    <n v="0"/>
    <n v="6.7863337461827271"/>
    <n v="1665"/>
    <n v="0"/>
  </r>
  <r>
    <s v="Sierra"/>
    <x v="1089"/>
    <n v="12"/>
    <n v="18.062590189409502"/>
    <n v="167"/>
    <n v="92.779815999999997"/>
    <n v="15"/>
    <n v="1.5221791642640401E-4"/>
    <n v="6.6431531992944007E-2"/>
    <n v="6.7448956200054697"/>
    <n v="112.482911454779"/>
    <n v="1399.17683683974"/>
    <n v="12.008435487506301"/>
    <n v="0.44705014973878798"/>
    <n v="6.99679939548174"/>
    <n v="1"/>
    <n v="1.0112069384979899E-5"/>
    <n v="5.7770117418840504E-4"/>
    <n v="7.1856287425149698E-2"/>
    <n v="0.19468232457918899"/>
    <s v="{6992FFBA-72E0-4D3C-898B-1A95BB5A0A16}"/>
    <n v="163541102"/>
    <s v="OLETA 1102"/>
    <n v="41396"/>
    <n v="38.532894168829301"/>
    <n v="-120.764856023283"/>
    <x v="1089"/>
    <n v="147"/>
    <n v="342"/>
    <n v="26267.698772092601"/>
    <n v="11864.1579320904"/>
    <n v="14403.540840002101"/>
    <n v="10921.5488752818"/>
    <n v="13820.013646892599"/>
    <n v="8.6655176128260705E-3"/>
    <n v="2.2832687463960602E-3"/>
    <n v="1.5052158491174601"/>
    <n v="11.133333333333301"/>
    <n v="702"/>
    <n v="1.5168104077469848E-4"/>
    <n v="1090"/>
    <n v="0"/>
    <n v="0"/>
    <n v="6.7863337461827271"/>
    <n v="2347"/>
    <n v="0"/>
  </r>
  <r>
    <s v="Bay Area"/>
    <x v="1090"/>
    <n v="200"/>
    <n v="337.053376012076"/>
    <n v="311"/>
    <n v="404.64670000000001"/>
    <n v="41"/>
    <n v="1.2880624605558501E-4"/>
    <n v="32.545638312578198"/>
    <n v="0.210014075941095"/>
    <n v="30.188623658815999"/>
    <n v="184.38862885090799"/>
    <n v="7.4056935756296696E-2"/>
    <n v="0.435355066639803"/>
    <n v="14.533353032135301"/>
    <n v="1.03367148085338"/>
    <n v="4.51554100444433E-3"/>
    <n v="9.4996290612167397E-5"/>
    <n v="0.64308681672025703"/>
    <n v="0.83295718877632596"/>
    <s v="{0DD641FC-11BF-40FB-8EF7-3A88160AB0B4}"/>
    <n v="42011108"/>
    <s v="SAN RAFAEL 1108"/>
    <n v="1250"/>
    <n v="37.960996839726697"/>
    <n v="-122.570973886693"/>
    <x v="1090"/>
    <n v="38"/>
    <n v="21"/>
    <n v="6484.0135777574997"/>
    <n v="5757.8876508441299"/>
    <n v="726.12592691336795"/>
    <n v="5757.8876508441299"/>
    <n v="726.12592691336795"/>
    <n v="3.8948479150988599E-3"/>
    <n v="5.2810560882789997E-3"/>
    <n v="1.6852668800603801"/>
    <n v="7.58536585365853"/>
    <n v="1880"/>
    <n v="0.18513718118221753"/>
    <n v="1091"/>
    <n v="0"/>
    <n v="0"/>
    <n v="3.5777844074926679"/>
    <n v="1678"/>
    <n v="0"/>
  </r>
  <r>
    <s v="North Coast"/>
    <x v="1091"/>
    <n v="0"/>
    <n v="0"/>
    <n v="3"/>
    <n v="1.2706599999999999"/>
    <n v="1"/>
    <n v="6.0713493439834497E-5"/>
    <n v="74.335364399440707"/>
    <n v="13.1716146469116"/>
    <n v="2822.35424804687"/>
    <n v="23007.443359375"/>
    <n v="314.09680175781199"/>
    <n v="9.6194686889648402"/>
    <n v="419.61218261718699"/>
    <n v="1.29867255687713"/>
    <n v="4.51315965881315E-3"/>
    <n v="7.9969473881646904E-4"/>
    <n v="0"/>
    <n v="0"/>
    <s v="{276EDBF0-4288-4842-B2CC-B94871DC6986}"/>
    <n v="42631108"/>
    <s v="PETALUMA C 1108"/>
    <n v="632"/>
    <n v="38.257221786450401"/>
    <n v="-122.801024055253"/>
    <x v="1091"/>
    <n v="90"/>
    <n v="74"/>
    <n v="36948.116401991101"/>
    <n v="23698.327673419401"/>
    <n v="13249.788728571601"/>
    <n v="23698.327673419401"/>
    <n v="13249.788728571601"/>
    <n v="7.9969473881646904E-4"/>
    <n v="6.0713493439834497E-5"/>
    <m/>
    <n v="3"/>
    <n v="500"/>
    <n v="4.51315965881315E-3"/>
    <n v="1092"/>
    <n v="0"/>
    <n v="0"/>
    <n v="14.725453564760286"/>
    <n v="867"/>
    <n v="0"/>
  </r>
  <r>
    <s v="Central Valley"/>
    <x v="1092"/>
    <n v="100"/>
    <n v="154.94112308587901"/>
    <n v="228"/>
    <n v="206.16068000000001"/>
    <n v="51"/>
    <n v="8.6919636861934702E-5"/>
    <n v="48.705016131819796"/>
    <n v="6.0557624742354204"/>
    <n v="152.89763613955799"/>
    <n v="921.55656644315604"/>
    <n v="22.610759786462399"/>
    <n v="4.0117127044016803"/>
    <n v="110.289837635944"/>
    <n v="1.1306177330952001"/>
    <n v="4.4898012655991198E-3"/>
    <n v="2.3423455978472101E-4"/>
    <n v="0.43859649122806998"/>
    <n v="0.751555179226993"/>
    <s v="{2C34AC51-01A3-44C9-B45A-F5786A7BA8F0}"/>
    <n v="163011101"/>
    <s v="MARTELL 1101"/>
    <s v="circuit_breaker"/>
    <n v="38.369143701517999"/>
    <n v="-120.796898718853"/>
    <x v="1092"/>
    <n v="399"/>
    <n v="748"/>
    <n v="53779.496617892699"/>
    <n v="21373.1568158925"/>
    <n v="32406.339802000199"/>
    <n v="8464.9134590516005"/>
    <n v="6217.40507610648"/>
    <n v="1.19459625490208E-2"/>
    <n v="4.4329014799586704E-3"/>
    <n v="1.54941123085879"/>
    <n v="4.4705882352941098"/>
    <n v="1301"/>
    <n v="0.22897986454555511"/>
    <n v="1093"/>
    <n v="0"/>
    <n v="0"/>
    <n v="5.2598517409643524"/>
    <n v="650"/>
    <n v="0"/>
  </r>
  <r>
    <s v="Central Valley"/>
    <x v="1093"/>
    <n v="109"/>
    <n v="200.019848711848"/>
    <n v="785"/>
    <n v="407.2133"/>
    <n v="103"/>
    <n v="5.8732575762935497E-5"/>
    <n v="60.295471340056103"/>
    <n v="9.9473009164426092"/>
    <n v="43.812646188792201"/>
    <n v="145.96613616424099"/>
    <n v="2.36733755217965"/>
    <n v="2.44835589953935"/>
    <n v="29.890740646542401"/>
    <n v="1.14535183582491"/>
    <n v="4.4880293401285297E-3"/>
    <n v="2.5266756006438098E-4"/>
    <n v="0.13885350318471301"/>
    <n v="0.49119185184692798"/>
    <s v="{74641153-5847-4D3C-B484-25FD29972F96}"/>
    <n v="163351701"/>
    <s v="CURTIS 1701"/>
    <s v="circuit_breaker"/>
    <n v="37.974521262161197"/>
    <n v="-120.319908691614"/>
    <x v="1093"/>
    <n v="325"/>
    <n v="464"/>
    <n v="39610.909648725901"/>
    <n v="19970.329818771399"/>
    <n v="19640.579829954499"/>
    <n v="13323.428938597801"/>
    <n v="11023.234304059901"/>
    <n v="2.6024758686631299E-2"/>
    <n v="6.0494553035823602E-3"/>
    <n v="1.83504448359494"/>
    <n v="7.6213592233009697"/>
    <n v="1243"/>
    <n v="0.46226702203323855"/>
    <n v="1094"/>
    <n v="0"/>
    <n v="0"/>
    <n v="8.2787923630054543"/>
    <n v="1122"/>
    <n v="0"/>
  </r>
  <r>
    <s v="Central Coast"/>
    <x v="1094"/>
    <n v="338"/>
    <n v="637.84232808705099"/>
    <n v="884"/>
    <n v="902.85609999999997"/>
    <n v="173"/>
    <n v="3.1368662590371901E-5"/>
    <n v="125.624653496701"/>
    <n v="2.4267423092509"/>
    <n v="687.47272575604404"/>
    <n v="4096.0600818277999"/>
    <n v="25.670773512029701"/>
    <n v="6.0483273060486296"/>
    <n v="591.96489795353295"/>
    <n v="1.48245434678358"/>
    <n v="4.4571357184056502E-3"/>
    <n v="6.4421047490009401E-5"/>
    <n v="0.38235294117647001"/>
    <n v="0.70647176538011702"/>
    <s v="{0BD3EAE8-A4C6-457C-A510-61EFBAEC688F}"/>
    <n v="183052113"/>
    <s v="TEMPLETON 2113"/>
    <s v="A12"/>
    <n v="35.380625311489602"/>
    <n v="-120.44315022908999"/>
    <x v="1094"/>
    <n v="211"/>
    <n v="139"/>
    <n v="73929.378458535095"/>
    <n v="65018.377699138502"/>
    <n v="8911.0007593966293"/>
    <n v="65018.377699138502"/>
    <n v="8911.0007593966293"/>
    <n v="1.1144841215771599E-2"/>
    <n v="5.4267786281343398E-3"/>
    <n v="1.88710747954748"/>
    <n v="5.1098265895953698"/>
    <n v="2099"/>
    <n v="0.77108447928417745"/>
    <n v="1095"/>
    <n v="0"/>
    <n v="0"/>
    <n v="40.400534369291393"/>
    <n v="315"/>
    <n v="0"/>
  </r>
  <r>
    <s v="Central Valley"/>
    <x v="1095"/>
    <n v="293"/>
    <n v="449.08104606459898"/>
    <n v="1113"/>
    <n v="773.89869999999996"/>
    <n v="205"/>
    <n v="6.1624164743811696E-5"/>
    <n v="56.837697951531901"/>
    <n v="1.9279629925213499"/>
    <n v="56.857022552653397"/>
    <n v="373.56496397212499"/>
    <n v="3.0188004599767502"/>
    <n v="3.7941614440982998"/>
    <n v="151.17866196574201"/>
    <n v="1.2744657940980799"/>
    <n v="4.4537843837981301E-3"/>
    <n v="8.6677593403457296E-5"/>
    <n v="0.26325247079963998"/>
    <n v="0.58028403034951603"/>
    <s v="{CF62E6C3-07CA-4DD5-8099-332BF3F2B85C}"/>
    <n v="162211101"/>
    <s v="CALAVERAS CEMENT 1101"/>
    <n v="4786"/>
    <n v="38.232000278891803"/>
    <n v="-120.53454255655301"/>
    <x v="1095"/>
    <n v="233"/>
    <n v="195"/>
    <n v="45830.361408442302"/>
    <n v="28957.932332676799"/>
    <n v="16872.429075765402"/>
    <n v="28957.932332676799"/>
    <n v="16872.429075765402"/>
    <n v="1.77689066477087E-2"/>
    <n v="1.2632953772481401E-2"/>
    <n v="1.5326998159201299"/>
    <n v="5.4292682926829201"/>
    <n v="1934"/>
    <n v="0.91302579867861666"/>
    <n v="1096"/>
    <n v="0"/>
    <n v="0"/>
    <n v="17.993619371487714"/>
    <n v="1501"/>
    <n v="0"/>
  </r>
  <r>
    <s v="Central Valley"/>
    <x v="1096"/>
    <n v="154"/>
    <n v="207.64023775074099"/>
    <n v="240"/>
    <n v="252.06005999999999"/>
    <n v="33"/>
    <n v="8.3174489356513902E-5"/>
    <n v="52.0038924376816"/>
    <n v="211.96936504657401"/>
    <n v="3827.1920729417002"/>
    <n v="61867.018742487897"/>
    <n v="16151.0876464843"/>
    <n v="4.3063823764184201"/>
    <n v="39.9811545742647"/>
    <n v="1.06469562559416"/>
    <n v="4.4423424508508499E-3"/>
    <n v="6.8369240370608998E-3"/>
    <n v="0.64166666666666605"/>
    <n v="0.82377286948662698"/>
    <s v="{4D3D5180-6A6C-4C43-B692-915E3881962C}"/>
    <n v="163201102"/>
    <s v="WEST POINT 1102"/>
    <n v="72036"/>
    <n v="38.412935399906601"/>
    <n v="-120.55009689364501"/>
    <x v="1096"/>
    <n v="52"/>
    <n v="62"/>
    <n v="5795.9686982759504"/>
    <n v="3794.5829864639099"/>
    <n v="2001.38571181204"/>
    <n v="3794.5829864639099"/>
    <n v="2001.38571181204"/>
    <n v="0.225618493223009"/>
    <n v="2.7447581487649499E-3"/>
    <n v="1.3483132321476601"/>
    <n v="7.2727272727272698"/>
    <n v="22"/>
    <n v="0.14659730087807804"/>
    <n v="1097"/>
    <n v="0"/>
    <n v="0"/>
    <n v="2.3578438248820661"/>
    <n v="1502"/>
    <n v="0"/>
  </r>
  <r>
    <s v="Central Coast"/>
    <x v="1097"/>
    <n v="606"/>
    <n v="1664.5382486219301"/>
    <n v="1466"/>
    <n v="2109.4602"/>
    <n v="170"/>
    <n v="1.42868763759906E-5"/>
    <n v="330.93801754870799"/>
    <n v="18.087937100833699"/>
    <n v="56.6715403165868"/>
    <n v="249.56509452303399"/>
    <n v="14.8329823299325"/>
    <n v="10.9640811645918"/>
    <n v="53.240235736396301"/>
    <n v="1.1126626793076"/>
    <n v="4.4369836579699904E-3"/>
    <n v="1.5110505742717501E-4"/>
    <n v="0.41336971350613899"/>
    <n v="0.78908255515552195"/>
    <s v="{766BCAEB-8E30-4C4C-8834-E815A7569457}"/>
    <n v="182601104"/>
    <s v="OCEANO 1104"/>
    <s v="Q06"/>
    <n v="35.134129668070599"/>
    <n v="-120.570246899312"/>
    <x v="1097"/>
    <n v="288"/>
    <n v="367"/>
    <n v="43622.959832081302"/>
    <n v="19967.3254386636"/>
    <n v="23655.634393417698"/>
    <n v="19967.3254386636"/>
    <n v="23655.634393417698"/>
    <n v="2.56878597626197E-2"/>
    <n v="2.4287689839184098E-3"/>
    <n v="2.7467627865048398"/>
    <n v="8.6235294117647001"/>
    <n v="1586"/>
    <n v="0.75428722185489838"/>
    <n v="1098"/>
    <n v="0"/>
    <n v="0"/>
    <n v="12.40711697514784"/>
    <n v="1689"/>
    <n v="0"/>
  </r>
  <r>
    <s v="North Coast"/>
    <x v="1098"/>
    <n v="1113"/>
    <n v="1768.9977576578201"/>
    <n v="1612"/>
    <n v="1992.9650999999999"/>
    <n v="147"/>
    <n v="1.4323104224619101E-4"/>
    <n v="31.607773336693199"/>
    <n v="2.2180748226724099"/>
    <n v="315.74431089592701"/>
    <n v="4777.2398009041199"/>
    <n v="23.8507298297631"/>
    <n v="0.50445509275855205"/>
    <n v="40.198803135078997"/>
    <n v="1.2084010652944299"/>
    <n v="4.4131412596128397E-3"/>
    <n v="2.11191483570117E-4"/>
    <n v="0.69044665012406903"/>
    <n v="0.88762104685443599"/>
    <s v="{999C3E0D-1E31-46AC-B115-3B4EB4A2A32A}"/>
    <n v="192171103"/>
    <s v="WILLOW CREEK 1103"/>
    <n v="3090"/>
    <n v="40.888919313039501"/>
    <n v="-123.592750125859"/>
    <x v="1098"/>
    <n v="63"/>
    <n v="42"/>
    <n v="17734.3922702282"/>
    <n v="16560.565491021"/>
    <n v="1173.8267792071499"/>
    <n v="16560.565491021"/>
    <n v="1173.8267792071499"/>
    <n v="3.1045148084807201E-2"/>
    <n v="2.1054963210190101E-2"/>
    <n v="1.58939600867728"/>
    <n v="10.965986394557801"/>
    <n v="1377"/>
    <n v="0.64873176516308739"/>
    <n v="1099"/>
    <n v="0"/>
    <n v="0"/>
    <n v="10.290255139721209"/>
    <n v="1710"/>
    <n v="0"/>
  </r>
  <r>
    <s v="North Coast"/>
    <x v="1099"/>
    <n v="71"/>
    <n v="114.67061417977899"/>
    <n v="79"/>
    <n v="118.07417"/>
    <n v="20"/>
    <n v="1.6988702300295601E-4"/>
    <n v="25.051257068698298"/>
    <n v="1.8620478520169801"/>
    <n v="74.527924481779294"/>
    <n v="463.02767969295297"/>
    <n v="1.3906214892553801"/>
    <n v="0.44878319804556599"/>
    <n v="28.732023763656599"/>
    <n v="1.02721237540245"/>
    <n v="4.4052066600570403E-3"/>
    <n v="2.27239185163341E-4"/>
    <n v="0.898734177215189"/>
    <n v="0.97117440073356998"/>
    <s v="{B01D0AA7-5805-4227-AB93-F941564BB56C}"/>
    <n v="43381101"/>
    <s v="POINT ARENA 1101"/>
    <n v="83354"/>
    <n v="38.880819822612999"/>
    <n v="-123.662098934827"/>
    <x v="1099"/>
    <n v="48"/>
    <n v="21"/>
    <n v="10174.044653482"/>
    <n v="8260.8146547698398"/>
    <n v="1913.2299987122401"/>
    <n v="8260.8146547698398"/>
    <n v="1913.2299987122401"/>
    <n v="4.5447837032668303E-3"/>
    <n v="3.3977404600591399E-3"/>
    <n v="1.61507907295464"/>
    <n v="3.95"/>
    <n v="1324"/>
    <n v="8.81041332011408E-2"/>
    <n v="1100"/>
    <n v="0"/>
    <n v="0"/>
    <n v="5.1330306628489906"/>
    <n v="892"/>
    <n v="0"/>
  </r>
  <r>
    <s v="Central Valley"/>
    <x v="1100"/>
    <n v="132"/>
    <n v="239.89959162316299"/>
    <n v="455"/>
    <n v="346.50720000000001"/>
    <n v="141"/>
    <n v="3.5958657747011503E-5"/>
    <n v="123.51002926897399"/>
    <n v="15.7464812812927"/>
    <n v="1155.9913086771901"/>
    <n v="8137.6587375828103"/>
    <n v="208.85776269003199"/>
    <n v="8.6804274433087691"/>
    <n v="588.87314965043504"/>
    <n v="1.56006401565903"/>
    <n v="4.3947759193996502E-3"/>
    <n v="2.93631689644458E-4"/>
    <n v="0.29010989010989002"/>
    <n v="0.69233652326913298"/>
    <s v="{138F1A45-4EE4-407C-9580-B6FBC2BCEC83}"/>
    <n v="163011103"/>
    <s v="MARTELL 1103"/>
    <n v="3152"/>
    <n v="38.359802418322701"/>
    <n v="-120.819916520375"/>
    <x v="1100"/>
    <n v="159"/>
    <n v="150"/>
    <n v="35857.5641532316"/>
    <n v="27364.603615757002"/>
    <n v="8492.9605374745897"/>
    <n v="27174.874082257"/>
    <n v="8338.0357302310695"/>
    <n v="4.14020682398685E-2"/>
    <n v="5.0701707423286202E-3"/>
    <n v="1.81742114866033"/>
    <n v="3.2269503546099201"/>
    <n v="1142"/>
    <n v="0.61966340463535063"/>
    <n v="1101"/>
    <n v="0"/>
    <n v="0"/>
    <n v="16.885678683366116"/>
    <n v="2411"/>
    <n v="0"/>
  </r>
  <r>
    <s v="Sierra"/>
    <x v="1101"/>
    <n v="791"/>
    <n v="904.14664189331995"/>
    <n v="1843"/>
    <n v="1396.6406999999999"/>
    <n v="258"/>
    <n v="3.0940079968715899E-5"/>
    <n v="141.28657577390399"/>
    <n v="12.4850678062311"/>
    <n v="1873.1058282803499"/>
    <n v="48095.095265805801"/>
    <n v="1411.21246953629"/>
    <n v="0.62678363669100701"/>
    <n v="29.05628738535"/>
    <n v="1.19059991697932"/>
    <n v="4.39450773984557E-3"/>
    <n v="2.0766021420432699E-4"/>
    <n v="0.42919153553987999"/>
    <n v="0.64737237817951299"/>
    <s v="{303E53EF-22EF-468F-BD54-C029D47A56AA}"/>
    <n v="152101102"/>
    <s v="ALLEGHANY 1102"/>
    <s v="circuit_breaker"/>
    <n v="39.465634063627398"/>
    <n v="-120.844775220279"/>
    <x v="1101"/>
    <n v="155"/>
    <n v="184"/>
    <n v="35009.535847704399"/>
    <n v="29167.433349691099"/>
    <n v="5842.1024980133398"/>
    <n v="29167.433349691099"/>
    <n v="5842.1024980133398"/>
    <n v="5.3576335264716501E-2"/>
    <n v="7.9825406319287105E-3"/>
    <n v="1.1430425308385801"/>
    <n v="7.1434108527131697"/>
    <n v="1389"/>
    <n v="1.1337829968801572"/>
    <n v="1102"/>
    <n v="0"/>
    <n v="0"/>
    <n v="18.123797227930908"/>
    <n v="426"/>
    <n v="0"/>
  </r>
  <r>
    <s v="Sierra"/>
    <x v="1102"/>
    <n v="384"/>
    <n v="542.20828629567097"/>
    <n v="1064"/>
    <n v="884.05615"/>
    <n v="108"/>
    <n v="9.2412736168828095E-5"/>
    <n v="47.640063691704199"/>
    <n v="60.946765311807397"/>
    <n v="618.56932179000603"/>
    <n v="8618.7157344407497"/>
    <n v="890.01692476262201"/>
    <n v="3.7277326997093501"/>
    <n v="45.1648049360115"/>
    <n v="1.14755408300293"/>
    <n v="4.3770055497665498E-3"/>
    <n v="2.3358915715766199E-3"/>
    <n v="0.360902255639097"/>
    <n v="0.61331883145454602"/>
    <s v="{26BF93E0-3094-4C38-AD52-FBEDF4E08E5A}"/>
    <n v="152481106"/>
    <s v="BRUNSWICK 1106"/>
    <n v="7099"/>
    <n v="39.169933692441496"/>
    <n v="-120.99324506943501"/>
    <x v="1102"/>
    <n v="126"/>
    <n v="117"/>
    <n v="23109.838327894598"/>
    <n v="12185.635922293801"/>
    <n v="10924.202405600699"/>
    <n v="12185.635922293801"/>
    <n v="10924.202405600699"/>
    <n v="0.25227628973027499"/>
    <n v="9.9805755062334304E-3"/>
    <n v="1.4120007455616399"/>
    <n v="9.8518518518518494"/>
    <n v="146"/>
    <n v="0.47271659937478738"/>
    <n v="1103"/>
    <n v="0"/>
    <n v="0"/>
    <n v="7.571800778671621"/>
    <n v="386"/>
    <n v="0"/>
  </r>
  <r>
    <s v="Central Valley"/>
    <x v="1103"/>
    <n v="17"/>
    <n v="32.902282759367303"/>
    <n v="134"/>
    <n v="63.102817999999999"/>
    <n v="36"/>
    <n v="5.4072861732695102E-5"/>
    <n v="89.340240629248399"/>
    <n v="7.3487890318912603"/>
    <n v="90.033625693005604"/>
    <n v="462.18276241098403"/>
    <n v="43.7443423595995"/>
    <n v="8.5930467078196102"/>
    <n v="51.846643162199399"/>
    <n v="1.1963495579030701"/>
    <n v="4.36671826687256E-3"/>
    <n v="2.03056919367049E-4"/>
    <n v="0.12686567164179099"/>
    <n v="0.52140750673944702"/>
    <s v="{03406AFB-92D3-4CE9-B7EA-72DA34AFA832}"/>
    <n v="162991102"/>
    <s v="CORRAL 1102"/>
    <n v="14028"/>
    <n v="38.146084554210802"/>
    <n v="-120.861128839763"/>
    <x v="1103"/>
    <n v="184"/>
    <n v="284"/>
    <n v="26243.5370755718"/>
    <n v="12833.3324036838"/>
    <n v="13410.204671887899"/>
    <n v="5856.3944241912905"/>
    <n v="5472.8552364653797"/>
    <n v="7.3100490972137699E-3"/>
    <n v="1.9466230223770199E-3"/>
    <n v="1.9354283976098401"/>
    <n v="3.7222222222222201"/>
    <n v="1403"/>
    <n v="0.15720185760741215"/>
    <n v="1104"/>
    <n v="0"/>
    <n v="0"/>
    <n v="3.6389936597541666"/>
    <n v="658"/>
    <n v="0"/>
  </r>
  <r>
    <s v="Sierra"/>
    <x v="1104"/>
    <n v="895"/>
    <n v="1252.224274892"/>
    <n v="1678"/>
    <n v="1597.75"/>
    <n v="186"/>
    <n v="1.15837874545832E-4"/>
    <n v="35.931743536592101"/>
    <n v="43.107608445944997"/>
    <n v="455.08470260801403"/>
    <n v="6027.0185493679201"/>
    <n v="706.43482806760301"/>
    <n v="2.7624773776649301"/>
    <n v="45.827776336982303"/>
    <n v="1.09445474609251"/>
    <n v="4.3641798058578502E-3"/>
    <n v="2.1361495647594301E-3"/>
    <n v="0.53337306317044098"/>
    <n v="0.783742309430141"/>
    <s v="{7EA84B2A-124B-4428-A9E1-34C82D90BA62}"/>
    <n v="153661103"/>
    <s v="APPLE HILL 1103"/>
    <n v="13312"/>
    <n v="38.743711498044803"/>
    <n v="-120.732695552618"/>
    <x v="1104"/>
    <n v="286"/>
    <n v="337"/>
    <n v="53470.689842209496"/>
    <n v="29140.044678952301"/>
    <n v="24330.645163257199"/>
    <n v="19652.813741550701"/>
    <n v="18183.760161885599"/>
    <n v="0.39732381904525399"/>
    <n v="2.1545844665524699E-2"/>
    <n v="1.39913326803576"/>
    <n v="9.0215053763440807"/>
    <n v="167"/>
    <n v="0.81173744388956015"/>
    <n v="1105"/>
    <n v="0"/>
    <n v="0"/>
    <n v="12.211688527401101"/>
    <n v="577"/>
    <n v="0"/>
  </r>
  <r>
    <s v="Central Coast"/>
    <x v="1105"/>
    <n v="681"/>
    <n v="1234.4428153271699"/>
    <n v="1938"/>
    <n v="1741.4855"/>
    <n v="283"/>
    <n v="1.21364288924503E-4"/>
    <n v="37.581071536421902"/>
    <n v="4.3051936319638502"/>
    <n v="184.84395886188301"/>
    <n v="1024.04655961752"/>
    <n v="7.6404421004107004"/>
    <n v="4.33863627637799"/>
    <n v="86.297545991278497"/>
    <n v="1.1222130127593399"/>
    <n v="4.3256806721683602E-3"/>
    <n v="2.7245254844488999E-4"/>
    <n v="0.351393188854489"/>
    <n v="0.70884473859668296"/>
    <s v="{33400389-0E2B-42A8-BC66-48CCE49F1F75}"/>
    <n v="183052110"/>
    <s v="TEMPLETON 2110"/>
    <s v="N32"/>
    <n v="35.681745475629697"/>
    <n v="-120.93651127211"/>
    <x v="1105"/>
    <n v="318"/>
    <n v="430"/>
    <n v="77756.422782718902"/>
    <n v="47441.623121778801"/>
    <n v="30314.799660940102"/>
    <n v="46049.495235898699"/>
    <n v="29814.301537734598"/>
    <n v="7.7104071209903993E-2"/>
    <n v="3.4346093765634501E-2"/>
    <n v="1.8126913587770499"/>
    <n v="6.8480565371024698"/>
    <n v="1197"/>
    <n v="1.2241676302236459"/>
    <n v="1106"/>
    <n v="0"/>
    <n v="0"/>
    <n v="28.613820904225612"/>
    <n v="2782"/>
    <n v="0"/>
  </r>
  <r>
    <s v="Sierra"/>
    <x v="1106"/>
    <n v="1084"/>
    <n v="1919.9260381568099"/>
    <n v="3079"/>
    <n v="2814.4875000000002"/>
    <n v="476"/>
    <n v="8.7790745109326505E-5"/>
    <n v="63.509342260279602"/>
    <n v="13.647305991775999"/>
    <n v="86.205499400280701"/>
    <n v="827.17248941186199"/>
    <n v="38.741136090506799"/>
    <n v="4.2659747385901596"/>
    <n v="34.751258372261603"/>
    <n v="1.0651678801083699"/>
    <n v="4.3135628881187001E-3"/>
    <n v="6.5592221202484503E-4"/>
    <n v="0.35206235790841101"/>
    <n v="0.68215829874828104"/>
    <s v="{B959CC4A-E894-449B-BBA9-D2734BD80359}"/>
    <n v="152282101"/>
    <s v="MOUNTAIN QUARRIES 2101"/>
    <n v="1346"/>
    <n v="38.893126324821701"/>
    <n v="-120.997703067091"/>
    <x v="1106"/>
    <n v="703"/>
    <n v="477"/>
    <n v="73328.020913384404"/>
    <n v="49477.654597203502"/>
    <n v="23850.366316180902"/>
    <n v="49477.654597203502"/>
    <n v="23850.366316180902"/>
    <n v="0.312218972923826"/>
    <n v="4.1788394672039403E-2"/>
    <n v="1.77114948169447"/>
    <n v="6.4684873949579798"/>
    <n v="608"/>
    <n v="2.0532559347445014"/>
    <n v="1107"/>
    <n v="0"/>
    <n v="0"/>
    <n v="30.743979714718936"/>
    <n v="1546"/>
    <n v="0"/>
  </r>
  <r>
    <s v="North Coast"/>
    <x v="1107"/>
    <n v="607"/>
    <n v="972.67741075926597"/>
    <n v="983"/>
    <n v="1177.5397"/>
    <n v="87"/>
    <n v="1.06612074511037E-4"/>
    <n v="37.789363300291598"/>
    <n v="10.807750061489999"/>
    <n v="81.763355582042806"/>
    <n v="589.91050367629805"/>
    <n v="26.4603508448652"/>
    <n v="4.0097395747514604"/>
    <n v="24.907923925582299"/>
    <n v="1.06329467104769"/>
    <n v="4.2722412814281303E-3"/>
    <n v="6.8222393009695998E-4"/>
    <n v="0.617497456765005"/>
    <n v="0.82602517196198"/>
    <s v="{E88FFA7F-5F70-49D0-8DB1-373E7BB1124C}"/>
    <n v="42571102"/>
    <s v="MOLINO 1102"/>
    <n v="51788"/>
    <n v="38.436119221687399"/>
    <n v="-122.872062363929"/>
    <x v="1107"/>
    <n v="300"/>
    <n v="420"/>
    <n v="46660.1470991116"/>
    <n v="23550.512503930098"/>
    <n v="23109.6345951814"/>
    <n v="9018.9358748063296"/>
    <n v="7725.1243352090996"/>
    <n v="5.9353481918435501E-2"/>
    <n v="9.2752504824602493E-3"/>
    <n v="1.6024339551223501"/>
    <n v="11.298850574712599"/>
    <n v="584"/>
    <n v="0.37168499148424733"/>
    <n v="1108"/>
    <n v="0"/>
    <n v="0"/>
    <n v="5.6041052034642842"/>
    <n v="2451"/>
    <n v="0"/>
  </r>
  <r>
    <s v="Sierra"/>
    <x v="1108"/>
    <n v="835"/>
    <n v="1248.6590966363899"/>
    <n v="1883"/>
    <n v="1720.8235"/>
    <n v="204"/>
    <n v="7.6399889452409699E-5"/>
    <n v="57.292707194085096"/>
    <n v="20.154718228195499"/>
    <n v="551.58258317081504"/>
    <n v="6700.7790597435596"/>
    <n v="204.97249226204599"/>
    <n v="3.3339406651828201"/>
    <n v="133.35586767395299"/>
    <n v="1.2367365085611099"/>
    <n v="4.2368469207456003E-3"/>
    <n v="7.2658042870227799E-4"/>
    <n v="0.44344131704726503"/>
    <n v="0.72561718651386697"/>
    <s v="{65B27162-E2B7-4CEC-9138-2917B0C9553F}"/>
    <n v="153741101"/>
    <s v="DOBBINS 1101"/>
    <n v="5202"/>
    <n v="39.339561880041401"/>
    <n v="-121.19458341118199"/>
    <x v="1108"/>
    <n v="236"/>
    <n v="173"/>
    <n v="37629.377461735399"/>
    <n v="27474.732896465201"/>
    <n v="10154.6445652702"/>
    <n v="26082.707101703701"/>
    <n v="7078.3099484867398"/>
    <n v="0.14822240745526399"/>
    <n v="1.5585577448291499E-2"/>
    <n v="1.4954001157322101"/>
    <n v="9.2303921568627398"/>
    <n v="550"/>
    <n v="0.86431677183210243"/>
    <n v="1109"/>
    <n v="0"/>
    <n v="0"/>
    <n v="16.207037794492731"/>
    <n v="2363"/>
    <n v="0"/>
  </r>
  <r>
    <s v="North Coast"/>
    <x v="1109"/>
    <n v="459"/>
    <n v="974.72079289991996"/>
    <n v="1629"/>
    <n v="1655.4636"/>
    <n v="235"/>
    <n v="7.1492006943717098E-5"/>
    <n v="78.608370568090194"/>
    <n v="32.9299925388747"/>
    <n v="594.18640411752494"/>
    <n v="4427.7802357300397"/>
    <n v="473.475688435704"/>
    <n v="5.1543871063778797"/>
    <n v="104.542032158914"/>
    <n v="1.10481076697086"/>
    <n v="4.2312501967607897E-3"/>
    <n v="1.16124025089203E-3"/>
    <n v="0.28176795580110497"/>
    <n v="0.58879022125895397"/>
    <s v="{1A72E14C-38B8-4F2E-A8C3-6BC5686CFD94}"/>
    <n v="43471101"/>
    <s v="PENNGROVE 1101"/>
    <n v="170"/>
    <n v="38.328824323137397"/>
    <n v="-122.66578225797301"/>
    <x v="1109"/>
    <n v="382"/>
    <n v="347"/>
    <n v="66019.661325640802"/>
    <n v="36370.697699916404"/>
    <n v="29648.963625724198"/>
    <n v="31125.645077538"/>
    <n v="26343.4547971828"/>
    <n v="0.27289145895962702"/>
    <n v="1.68006216317735E-2"/>
    <n v="2.1235747122002602"/>
    <n v="6.9319148936170203"/>
    <n v="338"/>
    <n v="0.99434379623878555"/>
    <n v="1110"/>
    <n v="0"/>
    <n v="0"/>
    <n v="19.340573207474865"/>
    <n v="1750"/>
    <n v="0"/>
  </r>
  <r>
    <s v="North Valley"/>
    <x v="1110"/>
    <n v="932"/>
    <n v="1367.4112451112801"/>
    <n v="2235"/>
    <n v="1952.5150000000001"/>
    <n v="263"/>
    <n v="2.1018410950330099E-4"/>
    <n v="20.638080420280001"/>
    <n v="25.5026875484476"/>
    <n v="403.970450890498"/>
    <n v="5678.0939852260399"/>
    <n v="871.65266738445098"/>
    <n v="1.9535910648053401"/>
    <n v="26.950513219680101"/>
    <n v="1.0489922295051799"/>
    <n v="4.2081151050336199E-3"/>
    <n v="2.4068570150776098E-3"/>
    <n v="0.417002237136465"/>
    <n v="0.70033328033458997"/>
    <s v="{7010B5A1-248E-4D8C-92BA-99C3D3CD7971}"/>
    <n v="103561101"/>
    <s v="STILLWATER 1101"/>
    <n v="1320"/>
    <n v="40.695943075924603"/>
    <n v="-122.34274929468501"/>
    <x v="1110"/>
    <n v="313"/>
    <n v="369"/>
    <n v="47079.198640730101"/>
    <n v="32280.288695957399"/>
    <n v="14798.9099447725"/>
    <n v="31197.3184826994"/>
    <n v="14654.2878552566"/>
    <n v="0.63300339496541302"/>
    <n v="5.5278420799368101E-2"/>
    <n v="1.4671794475442901"/>
    <n v="8.4980988593155899"/>
    <n v="136"/>
    <n v="1.1067342726238421"/>
    <n v="1111"/>
    <n v="0"/>
    <n v="0"/>
    <n v="19.385108982913408"/>
    <n v="1267"/>
    <n v="0"/>
  </r>
  <r>
    <s v="North Coast"/>
    <x v="1111"/>
    <n v="912"/>
    <n v="1142.99655476618"/>
    <n v="1267"/>
    <n v="1320.0029"/>
    <n v="154"/>
    <n v="9.5537137181678401E-5"/>
    <n v="43.140481295862102"/>
    <n v="13.271576162574201"/>
    <n v="3104.36882751945"/>
    <n v="63176.322339689097"/>
    <n v="1765.4698081588399"/>
    <n v="0.96399839725587699"/>
    <n v="47.507664522277402"/>
    <n v="1.0825479843399799"/>
    <n v="4.2078966814628896E-3"/>
    <n v="7.1398688952296202E-4"/>
    <n v="0.71981057616416699"/>
    <n v="0.86590455904274"/>
    <s v="{0A0C5F0B-CE32-47C8-9E33-CC208CAF8F95}"/>
    <n v="42281105"/>
    <s v="POTTER VALLEY P H 1105"/>
    <n v="76498"/>
    <n v="39.362388504965502"/>
    <n v="-123.127972173259"/>
    <x v="1111"/>
    <n v="141"/>
    <n v="168"/>
    <n v="41877.957633473299"/>
    <n v="23931.418837687299"/>
    <n v="17946.538795786"/>
    <n v="23931.418837687299"/>
    <n v="17946.538795786"/>
    <n v="0.109953980986536"/>
    <n v="1.47127191259784E-2"/>
    <n v="1.2532856960155401"/>
    <n v="8.2272727272727195"/>
    <n v="559"/>
    <n v="0.64801608894528495"/>
    <n v="1112"/>
    <n v="0"/>
    <n v="0"/>
    <n v="14.870289654592595"/>
    <n v="1656"/>
    <n v="0"/>
  </r>
  <r>
    <s v="Bay Area"/>
    <x v="1112"/>
    <n v="803"/>
    <n v="1166.53782603185"/>
    <n v="2694"/>
    <n v="2275.2422000000001"/>
    <n v="169"/>
    <n v="1.3328382035268901E-4"/>
    <n v="30.595630488991901"/>
    <n v="2.7703565018294798"/>
    <n v="12.7147139351727"/>
    <n v="85.917436457483603"/>
    <n v="1.06318527410373"/>
    <n v="1.1228019710049799"/>
    <n v="6.8000588558747301"/>
    <n v="1.2690213121606"/>
    <n v="4.2048444054144799E-3"/>
    <n v="2.4748402744574399E-4"/>
    <n v="0.29806978470675499"/>
    <n v="0.51270929857081504"/>
    <s v="{F2E5D603-195F-45A5-9636-597C9B053516}"/>
    <n v="42011108"/>
    <s v="SAN RAFAEL 1108"/>
    <n v="516"/>
    <n v="37.986110958214702"/>
    <n v="-122.587530562114"/>
    <x v="1112"/>
    <n v="291"/>
    <n v="1523"/>
    <n v="86695.568753470201"/>
    <n v="17633.1442654397"/>
    <n v="69062.424488030505"/>
    <n v="17633.1442654397"/>
    <n v="69062.424488030505"/>
    <n v="4.18248006383308E-2"/>
    <n v="2.2524965639604402E-2"/>
    <n v="1.45272456541949"/>
    <n v="15.940828402366799"/>
    <n v="1258"/>
    <n v="0.71061870451504705"/>
    <n v="1113"/>
    <n v="0"/>
    <n v="0"/>
    <n v="10.956724485360532"/>
    <n v="1246"/>
    <n v="0"/>
  </r>
  <r>
    <s v="North Valley"/>
    <x v="1113"/>
    <n v="825"/>
    <n v="1735.4039506910301"/>
    <n v="1563"/>
    <n v="2062.2995999999998"/>
    <n v="142"/>
    <n v="6.3185550663521806E-5"/>
    <n v="65.044863189928193"/>
    <n v="6.1282636979930096"/>
    <n v="1659.4606542901199"/>
    <n v="34860.502934604199"/>
    <n v="682.564709694474"/>
    <n v="9.6597286649573004E-3"/>
    <n v="18.8315186458574"/>
    <n v="1.0527857441297701"/>
    <n v="4.1838527592703801E-3"/>
    <n v="2.3792376806100501E-4"/>
    <n v="0.52783109404990403"/>
    <n v="0.84148975439380302"/>
    <s v="{A0DF0310-E76F-4503-848A-EC07BD6D9878}"/>
    <n v="103031102"/>
    <s v="ORO FINO 1102"/>
    <n v="2040"/>
    <n v="39.935038891967302"/>
    <n v="-121.646774894225"/>
    <x v="1113"/>
    <n v="28"/>
    <n v="6"/>
    <n v="15020.7328739565"/>
    <n v="14724.866201729301"/>
    <n v="295.866672227229"/>
    <n v="14724.866201729301"/>
    <n v="295.866672227229"/>
    <n v="3.3785175064662699E-2"/>
    <n v="8.9723481942200999E-3"/>
    <n v="2.1035199402315601"/>
    <n v="11.007042253521099"/>
    <n v="1283"/>
    <n v="0.59410709181639398"/>
    <n v="1114"/>
    <n v="0"/>
    <n v="0"/>
    <n v="9.1496048366347384"/>
    <n v="587"/>
    <n v="0"/>
  </r>
  <r>
    <s v="North Valley"/>
    <x v="1114"/>
    <n v="315"/>
    <n v="557.51611912850205"/>
    <n v="1001"/>
    <n v="791.08389999999997"/>
    <n v="159"/>
    <n v="1.21190383789274E-4"/>
    <n v="36.441453593530902"/>
    <n v="16.457788157985799"/>
    <n v="135.963126267549"/>
    <n v="2070.46690327956"/>
    <n v="235.409805667401"/>
    <n v="4.0521650739811301"/>
    <n v="54.783498707151203"/>
    <n v="1.04360772678687"/>
    <n v="4.1778193983731801E-3"/>
    <n v="7.8865299499455098E-4"/>
    <n v="0.31468531468531402"/>
    <n v="0.704749651307219"/>
    <s v="{10010FC4-3D49-44D1-8CB1-63E2C5CA1480}"/>
    <n v="103401102"/>
    <s v="GIRVAN 1102"/>
    <n v="9012"/>
    <n v="40.580479724698598"/>
    <n v="-122.428221429076"/>
    <x v="1114"/>
    <n v="330"/>
    <n v="259"/>
    <n v="35768.016409198201"/>
    <n v="25756.178479075501"/>
    <n v="10011.8379301226"/>
    <n v="25756.178479075501"/>
    <n v="10011.8379301226"/>
    <n v="0.125395826204133"/>
    <n v="1.9269271022494601E-2"/>
    <n v="1.7698924416777799"/>
    <n v="6.2955974842767297"/>
    <n v="505"/>
    <n v="0.66427328434133559"/>
    <n v="1115"/>
    <n v="0"/>
    <n v="0"/>
    <n v="16.004142377721625"/>
    <n v="2585"/>
    <n v="0"/>
  </r>
  <r>
    <s v="Central Valley"/>
    <x v="1115"/>
    <n v="18"/>
    <n v="28.8260185503995"/>
    <n v="156"/>
    <n v="84.192024000000004"/>
    <n v="46"/>
    <n v="4.3407609155110502E-5"/>
    <n v="97.968566429517793"/>
    <n v="17.074383648142899"/>
    <n v="1200.05040534"/>
    <n v="10361.3360304832"/>
    <n v="282.81044248816698"/>
    <n v="7.1215852356475304"/>
    <n v="582.79206653263202"/>
    <n v="1.60609850676163"/>
    <n v="4.1777666795339901E-3"/>
    <n v="3.1863943243299502E-4"/>
    <n v="0.115384615384615"/>
    <n v="0.34238419629065397"/>
    <s v="{DD0025EB-B991-46AA-8D21-AE164B513DA5}"/>
    <n v="254452101"/>
    <s v="MARIPOSA 2101"/>
    <n v="90180"/>
    <n v="37.557976216404498"/>
    <n v="-120.01329175013799"/>
    <x v="1115"/>
    <n v="56"/>
    <n v="53"/>
    <n v="13610.564414934301"/>
    <n v="7283.0828908735002"/>
    <n v="6327.4815240608696"/>
    <n v="7283.0828908735002"/>
    <n v="6327.4815240608696"/>
    <n v="1.46574138919177E-2"/>
    <n v="1.9967500211350801E-3"/>
    <n v="1.60144547502219"/>
    <n v="3.3913043478260798"/>
    <n v="1080"/>
    <n v="0.19217726725856354"/>
    <n v="1116"/>
    <n v="0"/>
    <n v="0"/>
    <n v="4.5254964989849578"/>
    <n v="84"/>
    <n v="0"/>
  </r>
  <r>
    <s v="Central Valley"/>
    <x v="1116"/>
    <n v="604"/>
    <n v="975.88310515394505"/>
    <n v="1778"/>
    <n v="1448.3578"/>
    <n v="242"/>
    <n v="6.4309159268695695E-5"/>
    <n v="82.394928972952599"/>
    <n v="17.225497055436001"/>
    <n v="234.35770335618099"/>
    <n v="1272.82751517886"/>
    <n v="47.939922953529297"/>
    <n v="4.7664557940187997"/>
    <n v="65.982912809149298"/>
    <n v="1.16347912077076"/>
    <n v="4.1729879802435898E-3"/>
    <n v="5.2882585760892498E-4"/>
    <n v="0.33970753655793001"/>
    <n v="0.67378593409824095"/>
    <s v="{7E0EED7A-2775-40CE-B357-57739361FC2E}"/>
    <n v="163761704"/>
    <s v="RACETRACK 1704"/>
    <n v="55798"/>
    <n v="37.975859617601699"/>
    <n v="-120.44656119768"/>
    <x v="1116"/>
    <n v="353"/>
    <n v="432"/>
    <n v="73815.342506275105"/>
    <n v="37898.109965022697"/>
    <n v="35917.232541252197"/>
    <n v="37898.109965022697"/>
    <n v="35917.232541252197"/>
    <n v="0.12797585754135901"/>
    <n v="1.5562816543024299E-2"/>
    <n v="1.6157005052217599"/>
    <n v="7.3471074380165202"/>
    <n v="761"/>
    <n v="1.0098630912189488"/>
    <n v="1117"/>
    <n v="0"/>
    <n v="0"/>
    <n v="23.548786487076118"/>
    <n v="2101"/>
    <n v="0"/>
  </r>
  <r>
    <s v="Central Valley"/>
    <x v="1117"/>
    <n v="636"/>
    <n v="871.41339543098695"/>
    <n v="1860"/>
    <n v="1432.3966"/>
    <n v="145"/>
    <n v="1.3917499083367199E-4"/>
    <n v="32.886538649710303"/>
    <n v="89.058936434573098"/>
    <n v="568.76464020640606"/>
    <n v="8429.1078900078192"/>
    <n v="2418.5312673441299"/>
    <n v="2.1483674209243699"/>
    <n v="30.411208536665299"/>
    <n v="1.1123893795342199"/>
    <n v="4.1020419969002202E-3"/>
    <n v="4.4127451040704398E-3"/>
    <n v="0.34193548387096701"/>
    <n v="0.608360416039743"/>
    <s v="{6F523CC1-7B62-49B9-AAF8-BD03742BA043}"/>
    <n v="163751102"/>
    <s v="PINE GROVE 1102"/>
    <n v="83098"/>
    <n v="38.417357307792201"/>
    <n v="-120.59690817411899"/>
    <x v="1117"/>
    <n v="148"/>
    <n v="254"/>
    <n v="25603.396295865001"/>
    <n v="13034.6629440908"/>
    <n v="12568.733351774201"/>
    <n v="13034.6629440908"/>
    <n v="12568.733351774201"/>
    <n v="0.63984804009021401"/>
    <n v="2.01803736708825E-2"/>
    <n v="1.3701468481619301"/>
    <n v="12.8275862068965"/>
    <n v="46"/>
    <n v="0.59479608955053198"/>
    <n v="1118"/>
    <n v="0"/>
    <n v="0"/>
    <n v="8.0993615482326451"/>
    <n v="32"/>
    <n v="0"/>
  </r>
  <r>
    <s v="North Coast"/>
    <x v="1118"/>
    <n v="153"/>
    <n v="196.884756260778"/>
    <n v="226"/>
    <n v="224.49655000000001"/>
    <n v="34"/>
    <n v="5.7582844954809203E-5"/>
    <n v="57.722105672261698"/>
    <n v="0.43175969036140699"/>
    <n v="236.00275459066"/>
    <n v="2721.0825244714802"/>
    <n v="2.3790487287193298"/>
    <n v="2.1487506414654001"/>
    <n v="70.348841064116499"/>
    <n v="1.20933107418172"/>
    <n v="4.0704255742015898E-3"/>
    <n v="4.6823257038021302E-5"/>
    <n v="0.67699115044247704"/>
    <n v="0.87700570424480495"/>
    <s v="{7CFF91C6-6122-459F-BD71-B9F17BE39EB0}"/>
    <n v="42771114"/>
    <s v="UKIAH 1114"/>
    <n v="528"/>
    <n v="39.097510096425403"/>
    <n v="-123.17240725582199"/>
    <x v="1118"/>
    <n v="147"/>
    <n v="150"/>
    <n v="27619.9851068348"/>
    <n v="19731.422708044302"/>
    <n v="7888.5623987904301"/>
    <n v="4515.4090141200504"/>
    <n v="2727.9785851005699"/>
    <n v="1.5919907392927201E-3"/>
    <n v="1.9578167284635098E-3"/>
    <n v="1.28682847229266"/>
    <n v="6.6470588235294104"/>
    <n v="2269"/>
    <n v="0.13839446952285406"/>
    <n v="1119"/>
    <n v="0"/>
    <n v="0"/>
    <n v="2.80574421451279"/>
    <n v="108"/>
    <n v="0"/>
  </r>
  <r>
    <s v="Sierra"/>
    <x v="1119"/>
    <n v="721"/>
    <n v="1267.94992731204"/>
    <n v="2803"/>
    <n v="2100.2559999999999"/>
    <n v="299"/>
    <n v="8.2094131023138306E-5"/>
    <n v="63.0642629431646"/>
    <n v="19.039563436477501"/>
    <n v="148.712783743269"/>
    <n v="925.13784268474501"/>
    <n v="56.7239662776892"/>
    <n v="6.1415310326761698"/>
    <n v="96.230349106144203"/>
    <n v="1.30881700986205"/>
    <n v="4.0668035214583001E-3"/>
    <n v="8.8254504594489696E-4"/>
    <n v="0.257224402425972"/>
    <n v="0.60371205453926302"/>
    <s v="{0B887AE7-B7B8-4CE1-A4B2-3FC68E0D65B0}"/>
    <n v="153081110"/>
    <s v="PLACERVILLE 1110"/>
    <n v="19582"/>
    <n v="38.752752837466304"/>
    <n v="-120.82254479215899"/>
    <x v="1119"/>
    <n v="412"/>
    <n v="370"/>
    <n v="62066.927222582701"/>
    <n v="35889.522643818498"/>
    <n v="26177.404578764199"/>
    <n v="35889.522643818498"/>
    <n v="26177.404578764199"/>
    <n v="0.26388096873752398"/>
    <n v="2.4546145175918299E-2"/>
    <n v="1.75859906700699"/>
    <n v="9.3745819397993309"/>
    <n v="456"/>
    <n v="1.2159742529160318"/>
    <n v="1120"/>
    <n v="0"/>
    <n v="0"/>
    <n v="22.300708574712143"/>
    <n v="1458"/>
    <n v="0"/>
  </r>
  <r>
    <s v="North Coast"/>
    <x v="1120"/>
    <n v="255"/>
    <n v="382.56047801882801"/>
    <n v="559"/>
    <n v="569.49865999999997"/>
    <n v="99"/>
    <n v="1.3259325900471901E-4"/>
    <n v="30.7228181482206"/>
    <n v="32.432041228192297"/>
    <n v="642.190585987438"/>
    <n v="4847.67968944317"/>
    <n v="435.14325224780299"/>
    <n v="2.3976937381908101"/>
    <n v="68.6539781710716"/>
    <n v="1.0992670011038701"/>
    <n v="4.05977478324605E-3"/>
    <n v="1.7990557405413901E-3"/>
    <n v="0.45617173524150201"/>
    <n v="0.67174956984426204"/>
    <s v="{648AAC1E-48AF-43F7-8E9A-745D399294ED}"/>
    <n v="42571102"/>
    <s v="MOLINO 1102"/>
    <n v="6917"/>
    <n v="38.3872903764684"/>
    <n v="-122.972801514023"/>
    <x v="1120"/>
    <n v="74"/>
    <n v="85"/>
    <n v="19600.583770187499"/>
    <n v="11483.727024006001"/>
    <n v="8116.85674618147"/>
    <n v="11483.727024006001"/>
    <n v="8116.85674618147"/>
    <n v="0.178106518313597"/>
    <n v="1.3126732641467199E-2"/>
    <n v="1.5002371687012801"/>
    <n v="5.64646464646464"/>
    <n v="194"/>
    <n v="0.40191770354135897"/>
    <n v="1121"/>
    <n v="0"/>
    <n v="0"/>
    <n v="7.1356549446336324"/>
    <n v="1288"/>
    <n v="0"/>
  </r>
  <r>
    <s v="Central Coast"/>
    <x v="1121"/>
    <n v="9"/>
    <n v="12.674867538300299"/>
    <n v="210"/>
    <n v="63.964770000000001"/>
    <n v="38"/>
    <n v="5.3401807618731798E-5"/>
    <n v="87.214440550262907"/>
    <n v="8.1575251395503603"/>
    <n v="393.81737200419099"/>
    <n v="2586.91087065802"/>
    <n v="71.517265053258996"/>
    <n v="4.96774563230084"/>
    <n v="372.28759389331401"/>
    <n v="1.2501746792542301"/>
    <n v="4.0576328802722104E-3"/>
    <n v="3.4421677091095698E-4"/>
    <n v="4.2857142857142802E-2"/>
    <n v="0.198153878869507"/>
    <s v="{35122D11-1E93-423C-905C-FD3596B054C4}"/>
    <n v="182611103"/>
    <s v="PASO ROBLES 1103"/>
    <s v="N52"/>
    <n v="35.688506211058801"/>
    <n v="-120.76532958425"/>
    <x v="1121"/>
    <n v="44"/>
    <n v="21"/>
    <n v="12177.5719304046"/>
    <n v="10495.5857163975"/>
    <n v="1681.98621400708"/>
    <n v="10495.5857163975"/>
    <n v="1681.98621400708"/>
    <n v="1.30802372946163E-2"/>
    <n v="2.0292686895118E-3"/>
    <n v="1.4083186153667"/>
    <n v="5.5263157894736796"/>
    <n v="1022"/>
    <n v="0.15419004945034401"/>
    <n v="1122"/>
    <n v="0"/>
    <n v="0"/>
    <n v="6.5216525921836306"/>
    <n v="1695"/>
    <n v="0"/>
  </r>
  <r>
    <s v="North Coast"/>
    <x v="1122"/>
    <n v="2947"/>
    <n v="5240.1495461802097"/>
    <n v="4195"/>
    <n v="5972.0337"/>
    <n v="332"/>
    <n v="1.4596239452657701E-4"/>
    <n v="28.996920647176498"/>
    <n v="12.8521145564218"/>
    <n v="200.407289866074"/>
    <n v="1638.6404962628401"/>
    <n v="81.016735999810194"/>
    <n v="1.8930456425534601"/>
    <n v="34.290004265079403"/>
    <n v="1.0485592850719501"/>
    <n v="4.0473713911909097E-3"/>
    <n v="9.6148601083228299E-4"/>
    <n v="0.70250297973778297"/>
    <n v="0.87744808836573995"/>
    <s v="{937FE0BF-1949-4B31-99B0-C96DCB7F5DAB}"/>
    <n v="42571102"/>
    <s v="MOLINO 1102"/>
    <n v="318"/>
    <n v="38.404795844873902"/>
    <n v="-122.94849334494801"/>
    <x v="1122"/>
    <n v="351"/>
    <n v="366"/>
    <n v="57496.360290918099"/>
    <n v="31101.717990784698"/>
    <n v="26394.642300133299"/>
    <n v="31101.717990784698"/>
    <n v="26394.642300133299"/>
    <n v="0.31921335559631803"/>
    <n v="4.84595149828237E-2"/>
    <n v="1.7781301480082099"/>
    <n v="12.635542168674601"/>
    <n v="430"/>
    <n v="1.3437273018753819"/>
    <n v="1123"/>
    <n v="0"/>
    <n v="0"/>
    <n v="19.32570560965188"/>
    <n v="2645"/>
    <n v="0"/>
  </r>
  <r>
    <s v="Central Valley"/>
    <x v="1123"/>
    <n v="54"/>
    <n v="98.287054926619305"/>
    <n v="264"/>
    <n v="171.91472999999999"/>
    <n v="83"/>
    <n v="3.5175710621273002E-5"/>
    <n v="100.736934767734"/>
    <n v="5.2291142281248302"/>
    <n v="544.44146534800495"/>
    <n v="1892.7007833533801"/>
    <n v="15.430432808118301"/>
    <n v="9.9110512873718903"/>
    <n v="649.16589694290599"/>
    <n v="1.4655347028410499"/>
    <n v="4.0471330946670802E-3"/>
    <n v="1.2288212310104999E-4"/>
    <n v="0.204545454545454"/>
    <n v="0.57171978634120102"/>
    <s v="{FCFE42BE-9C18-409B-9916-4C477F3B3051}"/>
    <n v="163541101"/>
    <s v="OLETA 1101"/>
    <n v="51740"/>
    <n v="38.452495423820501"/>
    <n v="-120.913145913489"/>
    <x v="1123"/>
    <n v="140"/>
    <n v="101"/>
    <n v="43359.929151558899"/>
    <n v="33990.136798194901"/>
    <n v="9369.7923533639805"/>
    <n v="20448.9649731959"/>
    <n v="6872.9230699319796"/>
    <n v="1.01992162173871E-2"/>
    <n v="2.9195839815656598E-3"/>
    <n v="1.82013064678924"/>
    <n v="3.1807228915662602"/>
    <n v="1736"/>
    <n v="0.33591204685736764"/>
    <n v="1124"/>
    <n v="0"/>
    <n v="0"/>
    <n v="12.706393814359709"/>
    <n v="686"/>
    <n v="0"/>
  </r>
  <r>
    <s v="North Coast"/>
    <x v="1124"/>
    <n v="36"/>
    <n v="46.589424226353302"/>
    <n v="142"/>
    <n v="93.130300000000005"/>
    <n v="20"/>
    <n v="6.1861634003434993E-5"/>
    <n v="94.3229540877023"/>
    <n v="4.05256785875694"/>
    <n v="31.0419251979752"/>
    <n v="263.238041767342"/>
    <n v="3.21884720549548"/>
    <n v="3.7966814797371899"/>
    <n v="46.255134420702198"/>
    <n v="1.1439159333705899"/>
    <n v="4.0002678957845404E-3"/>
    <n v="1.5588786862110699E-4"/>
    <n v="0.25352112676056299"/>
    <n v="0.50026063495039297"/>
    <s v="{2993BF9E-90A5-4634-AB04-8D39B8C96792}"/>
    <n v="43411102"/>
    <s v="CALPELLA 1102"/>
    <s v="circuit_breaker"/>
    <n v="39.196967658049203"/>
    <n v="-123.192641453485"/>
    <x v="1124"/>
    <n v="219"/>
    <n v="252"/>
    <n v="27584.278733455401"/>
    <n v="14778.1249890609"/>
    <n v="12806.1537443945"/>
    <n v="3000.9026227914001"/>
    <n v="1821.82607457824"/>
    <n v="3.1177573724221401E-3"/>
    <n v="1.2372326800686999E-3"/>
    <n v="1.29415067295426"/>
    <n v="7.1"/>
    <n v="1562"/>
    <n v="8.00053579156908E-2"/>
    <n v="1125"/>
    <n v="0"/>
    <n v="0"/>
    <n v="1.864673863626515"/>
    <n v="782"/>
    <n v="0"/>
  </r>
  <r>
    <s v="Central Coast"/>
    <x v="1125"/>
    <n v="1"/>
    <n v="1.2277136794000301"/>
    <n v="1"/>
    <n v="1.2277137"/>
    <n v="1"/>
    <n v="2.35098686971468E-5"/>
    <n v="169.91450500488199"/>
    <m/>
    <m/>
    <m/>
    <m/>
    <n v="14.537611007690399"/>
    <n v="425.83538818359301"/>
    <n v="1.7787610292434599"/>
    <n v="3.9946677024054996E-3"/>
    <n v="2.35098686971468E-5"/>
    <n v="1"/>
    <n v="0.99999997987384603"/>
    <s v="{3C29C0B2-611E-468C-9FBC-81B8ED82FB52}"/>
    <n v="182981102"/>
    <s v="JOLON 1102"/>
    <n v="7070"/>
    <n v="35.964320107215599"/>
    <n v="-121.11740036807301"/>
    <x v="1125"/>
    <n v="160"/>
    <n v="120"/>
    <n v="37107.489582295297"/>
    <n v="26486.163179358198"/>
    <n v="10621.326402937"/>
    <n v="6723.3880558671099"/>
    <n v="2319.5447636918698"/>
    <n v="2.35098686971468E-5"/>
    <n v="2.35098686971468E-5"/>
    <n v="1.2277136794000301"/>
    <n v="1"/>
    <n v="2555"/>
    <n v="3.9946677024054996E-3"/>
    <n v="1126"/>
    <n v="0"/>
    <n v="0"/>
    <n v="4.1777183596622018"/>
    <n v="616"/>
    <n v="0"/>
  </r>
  <r>
    <s v="Bay Area"/>
    <x v="1126"/>
    <n v="14"/>
    <n v="21.013374177986702"/>
    <n v="95"/>
    <n v="67.617000000000004"/>
    <n v="8"/>
    <n v="6.5088603150797994E-5"/>
    <n v="59.509305174818699"/>
    <n v="1.0254248077981101"/>
    <n v="5.4222358539700499"/>
    <n v="24.757706664502599"/>
    <n v="3.6182698415018401E-2"/>
    <n v="3.15735618770122"/>
    <n v="37.828679323196397"/>
    <n v="1.3791482448577801"/>
    <n v="3.9945240011528002E-3"/>
    <n v="6.4858449803750705E-5"/>
    <n v="0.14736842105263101"/>
    <n v="0.310770592946849"/>
    <s v="{E417384C-CD10-4D00-B136-62F02EAF1C4A}"/>
    <n v="43432102"/>
    <s v="SILVERADO 2102"/>
    <s v="circuit_breaker"/>
    <n v="38.499985872541899"/>
    <n v="-122.459430301905"/>
    <x v="1126"/>
    <n v="35"/>
    <n v="25"/>
    <n v="4341.4119797083804"/>
    <n v="2761.2178783437198"/>
    <n v="1580.1941013646599"/>
    <n v="345.08758862389402"/>
    <n v="358.18100923186699"/>
    <n v="5.1886759843000597E-4"/>
    <n v="5.2070882520638395E-4"/>
    <n v="1.50095529842762"/>
    <n v="11.875"/>
    <n v="2095"/>
    <n v="3.1956192009222402E-2"/>
    <n v="1127"/>
    <n v="0"/>
    <n v="0"/>
    <n v="0.21442742003081766"/>
    <n v="2677"/>
    <n v="0"/>
  </r>
  <r>
    <s v="Sierra"/>
    <x v="1127"/>
    <n v="1128"/>
    <n v="1682.9182803450999"/>
    <n v="2532"/>
    <n v="2328.1145000000001"/>
    <n v="233"/>
    <n v="8.3938331236186396E-5"/>
    <n v="45.075056183380298"/>
    <n v="75.974773319620994"/>
    <n v="717.48476745374501"/>
    <n v="9051.0444271710803"/>
    <n v="1371.3662831244901"/>
    <n v="2.64300770482025"/>
    <n v="44.7920666542623"/>
    <n v="1.15000569308776"/>
    <n v="3.9876514419605298E-3"/>
    <n v="3.1775267386395401E-3"/>
    <n v="0.44549763033175299"/>
    <n v="0.722867487373689"/>
    <s v="{477268D6-DE4E-4795-ABA6-DB4CC4C4808D}"/>
    <n v="152691104"/>
    <s v="HIGGINS 1104"/>
    <n v="324510"/>
    <n v="39.103258853509999"/>
    <n v="-121.043467388765"/>
    <x v="1127"/>
    <n v="213"/>
    <n v="193"/>
    <n v="39073.659152594497"/>
    <n v="20001.426488581801"/>
    <n v="19072.232664012699"/>
    <n v="20001.426488581801"/>
    <n v="19072.232664012699"/>
    <n v="0.74036373010301304"/>
    <n v="1.9557631178031401E-2"/>
    <n v="1.49194883009317"/>
    <n v="10.8669527896995"/>
    <n v="95"/>
    <n v="0.92912278597680342"/>
    <n v="1128"/>
    <n v="0"/>
    <n v="0"/>
    <n v="12.428306378636563"/>
    <n v="470"/>
    <n v="0"/>
  </r>
  <r>
    <s v="North Valley"/>
    <x v="1128"/>
    <n v="49"/>
    <n v="92.110186423029404"/>
    <n v="170"/>
    <n v="148.29553000000001"/>
    <n v="51"/>
    <n v="5.5279213127362801E-5"/>
    <n v="95.617625266051206"/>
    <n v="24.189513641854901"/>
    <n v="1518.8596659121299"/>
    <n v="18437.8826678732"/>
    <n v="897.47769861733104"/>
    <n v="3.4805223041889701"/>
    <n v="232.86312930490399"/>
    <n v="1.4640812172609201"/>
    <n v="3.9502349137443098E-3"/>
    <n v="6.5902245849286498E-4"/>
    <n v="0.28823529411764698"/>
    <n v="0.62112583595779203"/>
    <s v="{2426BD3B-3A69-4A04-A051-7581B14322B3}"/>
    <n v="102911105"/>
    <s v="WYANDOTTE 1105"/>
    <s v="circuit_breaker"/>
    <n v="39.491668129773302"/>
    <n v="-121.54108810301599"/>
    <x v="1128"/>
    <n v="27"/>
    <n v="1"/>
    <n v="21713.026157019602"/>
    <n v="21689.027651829801"/>
    <n v="23.998505189879602"/>
    <n v="15173.685462772801"/>
    <n v="0"/>
    <n v="3.36101453831361E-2"/>
    <n v="2.8192398694955002E-3"/>
    <n v="1.87979972291896"/>
    <n v="3.3333333333333299"/>
    <n v="604"/>
    <n v="0.20146198060095979"/>
    <n v="1129"/>
    <n v="0"/>
    <n v="0"/>
    <n v="9.4284881096885975"/>
    <n v="2430"/>
    <n v="0"/>
  </r>
  <r>
    <s v="Central Valley"/>
    <x v="1129"/>
    <n v="72"/>
    <n v="114.853125848018"/>
    <n v="505"/>
    <n v="278.35025000000002"/>
    <n v="103"/>
    <n v="4.9478421803621399E-5"/>
    <n v="68.650050525743396"/>
    <n v="2.82607418991625"/>
    <n v="578.319095592498"/>
    <n v="2615.2950662231401"/>
    <n v="13.1339154410897"/>
    <n v="2.7765916415300298"/>
    <n v="150.32754081668401"/>
    <n v="1.3470659047654501"/>
    <n v="3.9498461814834497E-3"/>
    <n v="8.5218140416874007E-5"/>
    <n v="0.14257425742574201"/>
    <n v="0.41262088231384902"/>
    <s v="{0486726A-698F-459A-9224-3E1921E2AC68}"/>
    <n v="163451702"/>
    <s v="FROGTOWN 1702"/>
    <n v="7134"/>
    <n v="38.055438913558703"/>
    <n v="-120.534490856197"/>
    <x v="1129"/>
    <n v="208"/>
    <n v="142"/>
    <n v="46171.828683425898"/>
    <n v="36552.241586727199"/>
    <n v="9619.5870966987295"/>
    <n v="28875.1403372922"/>
    <n v="7367.5520861428004"/>
    <n v="8.77746846293803E-3"/>
    <n v="5.0962774457730103E-3"/>
    <n v="1.5951823034446899"/>
    <n v="4.9029126213592198"/>
    <n v="1946"/>
    <n v="0.40683415669279532"/>
    <n v="1130"/>
    <n v="0"/>
    <n v="0"/>
    <n v="17.942174826523591"/>
    <n v="173"/>
    <n v="0"/>
  </r>
  <r>
    <s v="Central Coast"/>
    <x v="1130"/>
    <n v="133"/>
    <n v="303.41334736711502"/>
    <n v="873"/>
    <n v="720.55780000000004"/>
    <n v="119"/>
    <n v="1.6619776018336099E-5"/>
    <n v="257.73379529123503"/>
    <n v="25.072891525731499"/>
    <n v="82.381095909866701"/>
    <n v="377.31653930375199"/>
    <n v="22.365206664353501"/>
    <n v="13.5639547692971"/>
    <n v="88.893825628994193"/>
    <n v="1.11989663027915"/>
    <n v="3.94365229538997E-3"/>
    <n v="1.85980328209688E-4"/>
    <n v="0.15234822451317201"/>
    <n v="0.42108120575997099"/>
    <s v="{F2D88342-EA4A-4DE6-A5A2-0FD601C586EE}"/>
    <n v="182601104"/>
    <s v="OCEANO 1104"/>
    <s v="V38"/>
    <n v="35.127405784674998"/>
    <n v="-120.56917400144199"/>
    <x v="1130"/>
    <n v="351"/>
    <n v="609"/>
    <n v="60078.446197547499"/>
    <n v="27980.800182279701"/>
    <n v="32097.646015267699"/>
    <n v="18252.516353294799"/>
    <n v="16012.1021578244"/>
    <n v="2.2131659056952899E-2"/>
    <n v="1.9777533461819898E-3"/>
    <n v="2.28130336366252"/>
    <n v="7.3361344537815096"/>
    <n v="1461"/>
    <n v="0.46929462315140641"/>
    <n v="1131"/>
    <n v="0"/>
    <n v="0"/>
    <n v="11.341584338963143"/>
    <n v="2610"/>
    <n v="0"/>
  </r>
  <r>
    <s v="Central Valley"/>
    <x v="1131"/>
    <n v="150"/>
    <n v="205.08525247523099"/>
    <n v="611"/>
    <n v="382.96436"/>
    <n v="125"/>
    <n v="1.10449366275133E-5"/>
    <n v="286.54047620797098"/>
    <n v="4.6689271423943302"/>
    <n v="1767.8611598695099"/>
    <n v="11591.9038129609"/>
    <n v="74.045198695482895"/>
    <n v="10.1717344616651"/>
    <n v="930.46805764607302"/>
    <n v="1.74378761768341"/>
    <n v="3.9416985062573299E-3"/>
    <n v="3.1698897971294199E-5"/>
    <n v="0.245499181669394"/>
    <n v="0.53552047219696497"/>
    <s v="{863BED83-C87B-4B95-B9B9-262F78012E12}"/>
    <n v="254601103"/>
    <s v="SAND CREEK 1103"/>
    <n v="7070"/>
    <n v="36.646420105488502"/>
    <n v="-119.149852425389"/>
    <x v="1131"/>
    <n v="127"/>
    <n v="108"/>
    <n v="34640.016890442901"/>
    <n v="28595.1881838146"/>
    <n v="6044.8287066282901"/>
    <n v="28595.1881838146"/>
    <n v="6044.8287066282901"/>
    <n v="3.96236224641177E-3"/>
    <n v="1.3806170784391701E-3"/>
    <n v="1.3672350165015399"/>
    <n v="4.8879999999999999"/>
    <n v="2445"/>
    <n v="0.49271231328216625"/>
    <n v="1132"/>
    <n v="0"/>
    <n v="0"/>
    <n v="17.768220676965061"/>
    <n v="1585"/>
    <n v="0"/>
  </r>
  <r>
    <s v="Central Coast"/>
    <x v="1132"/>
    <n v="45"/>
    <n v="77.240551505018104"/>
    <n v="362"/>
    <n v="281.33251999999999"/>
    <n v="41"/>
    <n v="4.5217345426108897E-5"/>
    <n v="95.217727874837195"/>
    <n v="11.489858387413801"/>
    <n v="45.629093851894098"/>
    <n v="202.23836467245701"/>
    <n v="5.4915492436372499"/>
    <n v="4.2587955637221597"/>
    <n v="38.618427543378402"/>
    <n v="1.0977228589174199"/>
    <n v="3.9331292264014103E-3"/>
    <n v="4.2823480717319801E-4"/>
    <n v="0.124309392265193"/>
    <n v="0.27455251754654802"/>
    <s v="{A107EF70-1BBB-446A-BE85-B69D29852E35}"/>
    <n v="182631107"/>
    <s v="SAN LUIS OBISPO 1107"/>
    <s v="V62"/>
    <n v="35.188871847261296"/>
    <n v="-120.71890000547999"/>
    <x v="1132"/>
    <n v="107"/>
    <n v="92"/>
    <n v="14439.5934983681"/>
    <n v="11135.883522420199"/>
    <n v="3303.7099759478901"/>
    <n v="10856.786169519901"/>
    <n v="2903.6967189414499"/>
    <n v="1.7557627094101101E-2"/>
    <n v="1.85391116247046E-3"/>
    <n v="1.7164567001115101"/>
    <n v="8.8292682926829205"/>
    <n v="895"/>
    <n v="0.16125829828245783"/>
    <n v="1133"/>
    <n v="0"/>
    <n v="0"/>
    <n v="6.7460920789407508"/>
    <n v="2474"/>
    <n v="0"/>
  </r>
  <r>
    <s v="Bay Area"/>
    <x v="1133"/>
    <n v="24"/>
    <n v="39.051970550296403"/>
    <n v="65"/>
    <n v="63.139896"/>
    <n v="3"/>
    <n v="1.64755144699787E-4"/>
    <n v="23.8478182663872"/>
    <n v="3.7684733867645201"/>
    <n v="74.057365417480398"/>
    <n v="154.80592346191401"/>
    <n v="0.58338201045989901"/>
    <n v="1.01179941867788"/>
    <n v="7.0137165685494702"/>
    <n v="1.0051622390746999"/>
    <n v="3.9290817797232704E-3"/>
    <n v="3.17388058950503E-4"/>
    <n v="0.36923076923076897"/>
    <n v="0.61849912307958499"/>
    <s v="{0DCD5A2D-5C30-407E-83E1-35F7DE42F7D2}"/>
    <n v="42011108"/>
    <s v="SAN RAFAEL 1108"/>
    <n v="1247"/>
    <n v="37.97371506468"/>
    <n v="-122.61266155716"/>
    <x v="1133"/>
    <n v="8"/>
    <n v="28"/>
    <n v="1830.2616520121701"/>
    <n v="414.45264449278801"/>
    <n v="1415.80900751938"/>
    <n v="414.45264449278801"/>
    <n v="1415.80900751938"/>
    <n v="9.52164176851511E-4"/>
    <n v="4.9426543409936098E-4"/>
    <n v="1.6271654395956801"/>
    <n v="21.6666666666666"/>
    <n v="1084"/>
    <n v="1.1787245339169812E-2"/>
    <n v="1134"/>
    <n v="0"/>
    <n v="0"/>
    <n v="0.2575288541611282"/>
    <n v="974"/>
    <n v="0"/>
  </r>
  <r>
    <s v="Bay Area"/>
    <x v="1134"/>
    <n v="74"/>
    <n v="145.521826335871"/>
    <n v="726"/>
    <n v="554.8732"/>
    <n v="89"/>
    <n v="6.9077629356460599E-5"/>
    <n v="57.206670757829201"/>
    <n v="0.83897739656167603"/>
    <n v="104.19907229016501"/>
    <n v="500.918871663353"/>
    <n v="2.08852730074813"/>
    <n v="3.39184148396166"/>
    <n v="89.740872217028297"/>
    <n v="1.0962265060189"/>
    <n v="3.9165388470978101E-3"/>
    <n v="6.4694132460198803E-5"/>
    <n v="0.101928374655647"/>
    <n v="0.262261393185238"/>
    <s v="{009FED72-F984-488A-870A-FBDD7926AC29}"/>
    <n v="14232108"/>
    <s v="SAN RAMON 2108"/>
    <n v="53732"/>
    <n v="37.775767151126097"/>
    <n v="-121.997356930105"/>
    <x v="1134"/>
    <n v="121"/>
    <n v="102"/>
    <n v="22722.013827145402"/>
    <n v="12570.974220911599"/>
    <n v="10151.0396062337"/>
    <n v="12570.974220911599"/>
    <n v="10151.0396062337"/>
    <n v="5.7577777889576904E-3"/>
    <n v="6.1479090127249903E-3"/>
    <n v="1.9665111667009501"/>
    <n v="8.1573033707865097"/>
    <n v="2096"/>
    <n v="0.3485719573917051"/>
    <n v="1135"/>
    <n v="0"/>
    <n v="0"/>
    <n v="7.8112388226220615"/>
    <n v="1995"/>
    <n v="0"/>
  </r>
  <r>
    <s v="North Valley"/>
    <x v="1135"/>
    <n v="372"/>
    <n v="495.03690995531599"/>
    <n v="1304"/>
    <n v="914.07299999999998"/>
    <n v="138"/>
    <n v="8.6000624846285705E-5"/>
    <n v="45.370817893619098"/>
    <n v="11.6059584370614"/>
    <n v="262.38861200894598"/>
    <n v="3291.6952103631802"/>
    <n v="93.073390653509094"/>
    <n v="0.57180646190123996"/>
    <n v="14.9259475459736"/>
    <n v="1.0192702395328499"/>
    <n v="3.8943356526939601E-3"/>
    <n v="5.5186189209681402E-4"/>
    <n v="0.28527607361963098"/>
    <n v="0.54157262167581299"/>
    <s v="{2D79CCBE-1B8B-472A-B9BB-B34254CCD666}"/>
    <n v="102541102"/>
    <s v="VOLTA 1102"/>
    <n v="1504"/>
    <n v="40.493743012744098"/>
    <n v="-121.873552168153"/>
    <x v="1135"/>
    <n v="146"/>
    <n v="94"/>
    <n v="18445.440406481001"/>
    <n v="13357.643388001499"/>
    <n v="5087.7970184795304"/>
    <n v="13357.643388001499"/>
    <n v="5087.7970184795304"/>
    <n v="7.6156941109360304E-2"/>
    <n v="1.18680862287874E-2"/>
    <n v="1.3307443816003099"/>
    <n v="9.4492753623188399"/>
    <n v="733"/>
    <n v="0.53741832007176649"/>
    <n v="1136"/>
    <n v="0"/>
    <n v="0"/>
    <n v="8.3000522296458801"/>
    <n v="2651"/>
    <n v="0"/>
  </r>
  <r>
    <s v="Central Valley"/>
    <x v="1136"/>
    <n v="31"/>
    <n v="72.3784145427731"/>
    <n v="281"/>
    <n v="175.24435"/>
    <n v="42"/>
    <n v="5.9937334732412997E-5"/>
    <n v="63.893861592908799"/>
    <n v="4.6850804670459798"/>
    <n v="168.727469819513"/>
    <n v="834.83697837591103"/>
    <n v="8.1979209279994691"/>
    <n v="4.5073746623295099"/>
    <n v="446.18320483377198"/>
    <n v="1.58860092503683"/>
    <n v="3.8910849044590402E-3"/>
    <n v="1.50672148553862E-4"/>
    <n v="0.110320284697508"/>
    <n v="0.41301424432952799"/>
    <s v="{CC378BAE-BD49-4ABE-8599-52019F7E517A}"/>
    <n v="163341103"/>
    <s v="CLAY 1103"/>
    <n v="59714"/>
    <n v="38.339496147322301"/>
    <n v="-120.926811282207"/>
    <x v="1136"/>
    <n v="36"/>
    <n v="25"/>
    <n v="9476.6352956856099"/>
    <n v="7453.2846099526196"/>
    <n v="2023.3506857329901"/>
    <n v="7453.2846099526196"/>
    <n v="2023.3506857329901"/>
    <n v="6.3282302392622097E-3"/>
    <n v="2.5173680587613398E-3"/>
    <n v="2.3347875658958999"/>
    <n v="6.6904761904761898"/>
    <n v="1589"/>
    <n v="0.1634255659872797"/>
    <n v="1137"/>
    <n v="0"/>
    <n v="0"/>
    <n v="4.6312549113708696"/>
    <n v="1446"/>
    <n v="0"/>
  </r>
  <r>
    <s v="Central Valley"/>
    <x v="1137"/>
    <n v="1"/>
    <n v="1.2460218314666001"/>
    <n v="13"/>
    <n v="5.5562816000000002"/>
    <n v="2"/>
    <n v="8.0581555721437292E-6"/>
    <n v="481.402646672196"/>
    <n v="0.58465462923049905"/>
    <n v="638.93939208984295"/>
    <n v="2708.78759765625"/>
    <n v="1.5837053060531601"/>
    <n v="3.2876105308532702"/>
    <n v="2004.35559082031"/>
    <n v="1.8960176706314"/>
    <n v="3.8792174197263001E-3"/>
    <n v="6.2952594817033901E-6"/>
    <n v="7.69230769230769E-2"/>
    <n v="0.22425462362315399"/>
    <s v="{59412086-F782-4166-B6FC-4A718057E9E9}"/>
    <n v="253642104"/>
    <s v="POSO MOUNTAIN 2104"/>
    <n v="48268"/>
    <n v="35.499455432621197"/>
    <n v="-118.90510819383"/>
    <x v="1137"/>
    <n v="42"/>
    <n v="8"/>
    <n v="8811.4991018841101"/>
    <n v="8339.3842031555905"/>
    <n v="472.11489872851899"/>
    <n v="7515.6606185595701"/>
    <n v="472.11489872851899"/>
    <n v="1.2590518963406701E-5"/>
    <n v="1.6116311144287401E-5"/>
    <n v="1.2460218314666001"/>
    <n v="6.5"/>
    <n v="2837"/>
    <n v="7.7584348394526001E-3"/>
    <n v="1138"/>
    <n v="0"/>
    <n v="0"/>
    <n v="4.6700135542149788"/>
    <n v="2270"/>
    <n v="0"/>
  </r>
  <r>
    <s v="Central Valley"/>
    <x v="1138"/>
    <n v="462"/>
    <n v="704.12100377272998"/>
    <n v="2146"/>
    <n v="1484.3959"/>
    <n v="377"/>
    <n v="8.5148736230254894E-5"/>
    <n v="45.436015102050902"/>
    <n v="30.7590212949518"/>
    <n v="489.20614301466497"/>
    <n v="3682.0587480284598"/>
    <n v="206.492949513572"/>
    <n v="4.9568085356118896"/>
    <n v="134.998954334941"/>
    <n v="1.2857972800889701"/>
    <n v="3.8488416842062498E-3"/>
    <n v="1.1510822250267801E-3"/>
    <n v="0.215284249767008"/>
    <n v="0.47434853201539701"/>
    <s v="{0D0FEEBA-0BD3-4962-B35B-0A3278052F45}"/>
    <n v="162161101"/>
    <s v="ELECTRA 1101"/>
    <s v="circuit_breaker"/>
    <n v="38.3308637507713"/>
    <n v="-120.672081547335"/>
    <x v="1138"/>
    <n v="383"/>
    <n v="279"/>
    <n v="75175.915296376799"/>
    <n v="51915.3728691949"/>
    <n v="23260.542427181801"/>
    <n v="51915.3728691949"/>
    <n v="23260.542427181801"/>
    <n v="0.433957998835097"/>
    <n v="3.2101073558806002E-2"/>
    <n v="1.5240714367375101"/>
    <n v="5.6923076923076898"/>
    <n v="342"/>
    <n v="1.4510133149457562"/>
    <n v="1139"/>
    <n v="0"/>
    <n v="0"/>
    <n v="32.258707155104503"/>
    <n v="478"/>
    <n v="0"/>
  </r>
  <r>
    <s v="Sierra"/>
    <x v="1139"/>
    <n v="1084"/>
    <n v="1535.04619970863"/>
    <n v="2318"/>
    <n v="2111.1"/>
    <n v="228"/>
    <n v="1.4734730023503701E-4"/>
    <n v="26.572015320940199"/>
    <n v="49.679798866459002"/>
    <n v="1762.15246466502"/>
    <n v="29671.0966654084"/>
    <n v="2492.5240316867698"/>
    <n v="1.9283302164587599"/>
    <n v="36.0038765972958"/>
    <n v="1.0792481810377299"/>
    <n v="3.8346450746317802E-3"/>
    <n v="3.5538981474132702E-3"/>
    <n v="0.46764452113891197"/>
    <n v="0.72713094059957295"/>
    <s v="{9DC430E4-865B-40A1-B9ED-F689C9145BC5}"/>
    <n v="152471101"/>
    <s v="COLUMBIA HILL 1101"/>
    <n v="764"/>
    <n v="39.367024145168998"/>
    <n v="-121.046096280181"/>
    <x v="1139"/>
    <n v="203"/>
    <n v="212"/>
    <n v="38960.528287581998"/>
    <n v="23872.675331428902"/>
    <n v="15087.8529561531"/>
    <n v="23872.675331428902"/>
    <n v="15087.8529561531"/>
    <n v="0.810288777610227"/>
    <n v="3.3595184453588403E-2"/>
    <n v="1.4160942801740199"/>
    <n v="10.1666666666666"/>
    <n v="77"/>
    <n v="0.87429907701604592"/>
    <n v="1140"/>
    <n v="0"/>
    <n v="0"/>
    <n v="14.833788143365309"/>
    <n v="452"/>
    <n v="0"/>
  </r>
  <r>
    <s v="North Coast"/>
    <x v="1140"/>
    <n v="253"/>
    <n v="658.83496247641403"/>
    <n v="262"/>
    <n v="663.34289999999999"/>
    <n v="41"/>
    <n v="3.9638368689782299E-5"/>
    <n v="156.31454670719901"/>
    <n v="2.2807712626496399"/>
    <n v="158.456862095155"/>
    <n v="514.54251961959005"/>
    <n v="2.97668296516578"/>
    <n v="6.6418087773207199"/>
    <n v="370.60003166373099"/>
    <n v="1.2893913344639101"/>
    <n v="6.9650964967993296E-3"/>
    <n v="6.2031770411516703E-5"/>
    <n v="0.96564885496183195"/>
    <n v="0.99320421902167599"/>
    <s v="{26714021-3ECA-430A-89F2-F363DC8CF00F}"/>
    <n v="42271103"/>
    <s v="COTATI 1103"/>
    <n v="148"/>
    <n v="38.241515615527199"/>
    <n v="-122.905254981311"/>
    <x v="1140"/>
    <n v="145"/>
    <n v="154"/>
    <n v="29440.634901965699"/>
    <n v="24952.540096997502"/>
    <n v="4488.0948049682802"/>
    <n v="23990.7662424925"/>
    <n v="4324.6019057818303"/>
    <n v="2.5433025868721801E-3"/>
    <n v="1.62517311628107E-3"/>
    <n v="2.6040907607763399"/>
    <n v="6.3902439024390203"/>
    <n v="2116"/>
    <n v="0.2855689563687725"/>
    <n v="1141"/>
    <n v="0"/>
    <n v="0"/>
    <n v="14.907166410863807"/>
    <n v="1618"/>
    <n v="0"/>
  </r>
  <r>
    <s v="Bay Area"/>
    <x v="1140"/>
    <n v="143"/>
    <n v="393.88059739998999"/>
    <n v="243"/>
    <n v="437.38855000000001"/>
    <n v="38"/>
    <n v="3.4150800226933298E-5"/>
    <n v="15.170255047710301"/>
    <n v="1.1095374880456601"/>
    <n v="9.1884031899665501"/>
    <n v="34.991365384114403"/>
    <n v="0.27652427023861997"/>
    <n v="1.7392634151722901"/>
    <n v="122.392581298289"/>
    <n v="1.2745691694711301"/>
    <n v="4.4630333102734101E-4"/>
    <n v="3.9629951376658798E-5"/>
    <n v="0.58847736625514402"/>
    <n v="0.90052791179804403"/>
    <s v="{26714021-3ECA-430A-89F2-F363DC8CF00F}"/>
    <n v="42271103"/>
    <s v="COTATI 1103"/>
    <n v="148"/>
    <n v="38.241515615527199"/>
    <n v="-122.905254981311"/>
    <x v="1140"/>
    <n v="145"/>
    <n v="154"/>
    <n v="29440.634901965699"/>
    <n v="24952.540096997502"/>
    <n v="4488.0948049682802"/>
    <n v="23990.7662424925"/>
    <n v="4324.6019057818303"/>
    <n v="1.5059381523130301E-3"/>
    <n v="1.2977304086234599E-3"/>
    <n v="2.7544097720279002"/>
    <n v="6.3947368421052602"/>
    <n v="2347"/>
    <n v="1.6959526579038958E-2"/>
    <n v="1141"/>
    <n v="0"/>
    <n v="0"/>
    <n v="14.907166410863807"/>
    <n v="2788"/>
    <n v="0"/>
  </r>
  <r>
    <s v="North Coast"/>
    <x v="1141"/>
    <n v="61"/>
    <n v="108.206476334733"/>
    <n v="91"/>
    <n v="123.58113"/>
    <n v="21"/>
    <n v="9.8397990292315097E-5"/>
    <n v="30.850876890797199"/>
    <n v="4.8407955163946497"/>
    <n v="117.82086271563399"/>
    <n v="457.63753723066498"/>
    <n v="3.6828219699440998"/>
    <n v="1.1321112355660801"/>
    <n v="66.962546747355205"/>
    <n v="1.1410661651974601"/>
    <n v="3.82334062207592E-3"/>
    <n v="4.9818056541674899E-4"/>
    <n v="0.67032967032966995"/>
    <n v="0.87559059765345604"/>
    <s v="{E76F208E-D030-4954-AE4B-2E5BE9D9580C}"/>
    <n v="42811111"/>
    <s v="MONTE RIO 1111"/>
    <n v="292"/>
    <n v="38.461372626166501"/>
    <n v="-123.042359300976"/>
    <x v="1141"/>
    <n v="229"/>
    <n v="380"/>
    <n v="50430.370768986897"/>
    <n v="31768.735845208001"/>
    <n v="18661.634923778802"/>
    <n v="22117.115194206999"/>
    <n v="12102.845148656699"/>
    <n v="1.0461791873751699E-2"/>
    <n v="2.0663577961386099E-3"/>
    <n v="1.77387666122514"/>
    <n v="4.3333333333333304"/>
    <n v="789"/>
    <n v="8.0290153063594327E-2"/>
    <n v="1142"/>
    <n v="0"/>
    <n v="0"/>
    <n v="13.742933985339597"/>
    <n v="928"/>
    <n v="0"/>
  </r>
  <r>
    <s v="Sierra"/>
    <x v="1142"/>
    <n v="1602"/>
    <n v="2227.21175418547"/>
    <n v="3936"/>
    <n v="3330.069"/>
    <n v="314"/>
    <n v="7.9423592654449796E-5"/>
    <n v="58.1181727328958"/>
    <n v="33.446684626678099"/>
    <n v="330.34541829675402"/>
    <n v="4690.1949326449403"/>
    <n v="500.96022059458898"/>
    <n v="4.79863030181094"/>
    <n v="43.843671330009002"/>
    <n v="1.10584240316585"/>
    <n v="3.81021368688965E-3"/>
    <n v="1.3531706235315999E-3"/>
    <n v="0.40701219512195103"/>
    <n v="0.66881848177621095"/>
    <s v="{D517BDE5-67A5-45A9-903B-DF9F687C44D8}"/>
    <n v="152481106"/>
    <s v="BRUNSWICK 1106"/>
    <n v="51484"/>
    <n v="39.190826322790798"/>
    <n v="-120.99983678031001"/>
    <x v="1142"/>
    <n v="519"/>
    <n v="551"/>
    <n v="76781.255529280097"/>
    <n v="40473.5666633609"/>
    <n v="36307.688865919103"/>
    <n v="32219.873780452999"/>
    <n v="31081.306890591299"/>
    <n v="0.42489557578892301"/>
    <n v="2.4939008093497202E-2"/>
    <n v="1.39026950947907"/>
    <n v="12.5350318471337"/>
    <n v="281"/>
    <n v="1.1964070976833501"/>
    <n v="1143"/>
    <n v="0"/>
    <n v="0"/>
    <n v="20.020495190833859"/>
    <n v="1747"/>
    <n v="0"/>
  </r>
  <r>
    <s v="Sierra"/>
    <x v="1143"/>
    <n v="0"/>
    <n v="0"/>
    <n v="4"/>
    <n v="1.5806174"/>
    <n v="1"/>
    <n v="4.0018025174504099E-5"/>
    <n v="95.207241852750499"/>
    <n v="6.89975786209106"/>
    <n v="27.132127761840799"/>
    <n v="58.020896911621001"/>
    <n v="0.40033015608787498"/>
    <n v="9.4601774215698207"/>
    <n v="52.066593170166001"/>
    <n v="1.03982305526733"/>
    <n v="3.8100058012584702E-3"/>
    <n v="2.7611467521637602E-4"/>
    <n v="0"/>
    <n v="0"/>
    <s v="{C3E0B410-F242-443E-BF4E-9C519E692FDB}"/>
    <n v="152561106"/>
    <s v="PENRYN 1106"/>
    <s v="circuit_breaker"/>
    <n v="38.844487820941701"/>
    <n v="-121.16688585958499"/>
    <x v="1143"/>
    <n v="423"/>
    <n v="656"/>
    <n v="50250.092834536103"/>
    <n v="22408.5903306254"/>
    <n v="27841.5025039106"/>
    <n v="70.263725423299803"/>
    <n v="13.3202675033689"/>
    <n v="2.7611467521637602E-4"/>
    <n v="4.0018025174504099E-5"/>
    <m/>
    <n v="4"/>
    <n v="1184"/>
    <n v="3.8100058012584702E-3"/>
    <n v="1144"/>
    <n v="0"/>
    <n v="0"/>
    <n v="4.3659841330001226E-2"/>
    <n v="2598"/>
    <n v="0"/>
  </r>
  <r>
    <s v="Sierra"/>
    <x v="1144"/>
    <n v="446"/>
    <n v="620.02520321466397"/>
    <n v="1175"/>
    <n v="969.28783999999996"/>
    <n v="122"/>
    <n v="8.3410301218076499E-5"/>
    <n v="44.4980640538841"/>
    <n v="66.998702050796197"/>
    <n v="1430.0035971934101"/>
    <n v="17479.6594108061"/>
    <n v="2086.3659187346998"/>
    <n v="1.6298418542767099"/>
    <n v="36.4970079858359"/>
    <n v="1.1091324501350199"/>
    <n v="3.7984023293737902E-3"/>
    <n v="2.6711695694730401E-3"/>
    <n v="0.37957446808510598"/>
    <n v="0.63967087636759701"/>
    <s v="{D7F1D14A-5B2A-48EF-B12A-9197AE3BCA5E}"/>
    <n v="152282101"/>
    <s v="MOUNTAIN QUARRIES 2101"/>
    <n v="2422"/>
    <n v="38.899968587713197"/>
    <n v="-120.90752289632201"/>
    <x v="1144"/>
    <n v="117"/>
    <n v="86"/>
    <n v="19076.4852688225"/>
    <n v="13951.577244461099"/>
    <n v="5124.9080243613298"/>
    <n v="13951.577244461099"/>
    <n v="5124.9080243613298"/>
    <n v="0.32588268747571097"/>
    <n v="1.01760567486053E-2"/>
    <n v="1.3901910385978999"/>
    <n v="9.6311475409835996"/>
    <n v="120"/>
    <n v="0.46340508418360238"/>
    <n v="1145"/>
    <n v="0"/>
    <n v="0"/>
    <n v="8.6691055039680371"/>
    <n v="2006"/>
    <n v="0"/>
  </r>
  <r>
    <s v="Sierra"/>
    <x v="1145"/>
    <n v="1322"/>
    <n v="1685.0242862968801"/>
    <n v="2912"/>
    <n v="2406.8555000000001"/>
    <n v="205"/>
    <n v="1.4475643387768501E-4"/>
    <n v="27.203524993773499"/>
    <n v="25.720577856939698"/>
    <n v="244.654584585626"/>
    <n v="3612.7214457895998"/>
    <n v="266.88331863848902"/>
    <n v="0.44664435294282401"/>
    <n v="8.8028435739097599"/>
    <n v="1.06663069550584"/>
    <n v="3.7979381489519301E-3"/>
    <n v="1.7077999209948499E-3"/>
    <n v="0.45398351648351598"/>
    <n v="0.70009367333219996"/>
    <s v="{FE85142D-4AEA-430F-BD77-45CC919584AA}"/>
    <n v="152181101"/>
    <s v="FORESTHILL 1101"/>
    <n v="50486"/>
    <n v="38.992848942864299"/>
    <n v="-120.882707550774"/>
    <x v="1145"/>
    <n v="319"/>
    <n v="610"/>
    <n v="51377.124349108301"/>
    <n v="18756.960334180101"/>
    <n v="32620.164014928199"/>
    <n v="18756.960334180101"/>
    <n v="32620.164014928199"/>
    <n v="0.350098983803945"/>
    <n v="2.9675068944925401E-2"/>
    <n v="1.2746023345664701"/>
    <n v="14.204878048780399"/>
    <n v="207"/>
    <n v="0.77857732053514561"/>
    <n v="1146"/>
    <n v="0"/>
    <n v="0"/>
    <n v="11.655031199809823"/>
    <n v="1380"/>
    <n v="0"/>
  </r>
  <r>
    <s v="Sierra"/>
    <x v="1146"/>
    <n v="1105"/>
    <n v="1436.7813676119899"/>
    <n v="2445"/>
    <n v="2061.424"/>
    <n v="306"/>
    <n v="6.1017914620107097E-5"/>
    <n v="65.811265788340407"/>
    <n v="183.71269050547201"/>
    <n v="2498.1765282770298"/>
    <n v="51998.229350551999"/>
    <n v="22411.454078242001"/>
    <n v="0.659581239663943"/>
    <n v="20.9799287416546"/>
    <n v="1.0470168898308101"/>
    <n v="3.7932893981381301E-3"/>
    <n v="4.9886357773823399E-3"/>
    <n v="0.45194274028629799"/>
    <n v="0.69698485961352297"/>
    <s v="{2D25C954-D426-4ADF-B1A4-921B2F2ACD48}"/>
    <n v="152481105"/>
    <s v="BRUNSWICK 1105"/>
    <n v="2140"/>
    <n v="39.289497041870298"/>
    <n v="-120.986274749957"/>
    <x v="1146"/>
    <n v="589"/>
    <n v="507"/>
    <n v="96782.302204849693"/>
    <n v="55502.927109991899"/>
    <n v="41279.375094857802"/>
    <n v="55502.927109991899"/>
    <n v="41279.375094857802"/>
    <n v="1.5265225478789901"/>
    <n v="1.8671481873752699E-2"/>
    <n v="1.3002546313230701"/>
    <n v="7.9901960784313699"/>
    <n v="37"/>
    <n v="1.1607465558302679"/>
    <n v="1147"/>
    <n v="0"/>
    <n v="0"/>
    <n v="34.487909321262777"/>
    <n v="954"/>
    <n v="0"/>
  </r>
  <r>
    <s v="North Coast"/>
    <x v="1147"/>
    <n v="128"/>
    <n v="172.77688359047499"/>
    <n v="381"/>
    <n v="297.87932999999998"/>
    <n v="41"/>
    <n v="6.5467510045514506E-5"/>
    <n v="49.399671596037003"/>
    <n v="12.535209483273"/>
    <n v="270.16358304272097"/>
    <n v="3450.26431545491"/>
    <n v="160.56241591468299"/>
    <n v="1.5692244930879"/>
    <n v="19.314270004213402"/>
    <n v="1.23375781570992"/>
    <n v="3.7804278991144598E-3"/>
    <n v="3.26229964752486E-4"/>
    <n v="0.33595800524934299"/>
    <n v="0.58002306357631594"/>
    <s v="{19F00F46-8DF2-4369-8C23-B78BEB3B793E}"/>
    <n v="43071102"/>
    <s v="DUNBAR 1102"/>
    <n v="448"/>
    <n v="38.3442934301479"/>
    <n v="-122.514473290594"/>
    <x v="1147"/>
    <n v="222"/>
    <n v="448"/>
    <n v="37309.584696991602"/>
    <n v="14544.174435369699"/>
    <n v="22765.410261621899"/>
    <n v="3456.1422662927398"/>
    <n v="4298.9074186253301"/>
    <n v="1.3375428554851901E-2"/>
    <n v="2.6841679118660899E-3"/>
    <n v="1.3498194030505899"/>
    <n v="9.2926829268292597"/>
    <n v="1064"/>
    <n v="0.15499754386369285"/>
    <n v="1148"/>
    <n v="0"/>
    <n v="0"/>
    <n v="2.1475465761485859"/>
    <n v="273"/>
    <n v="0"/>
  </r>
  <r>
    <s v="Sierra"/>
    <x v="1148"/>
    <n v="250"/>
    <n v="478.40287356377701"/>
    <n v="962"/>
    <n v="691.11739999999998"/>
    <n v="105"/>
    <n v="6.7919757029379801E-5"/>
    <n v="62.870167716560303"/>
    <n v="4.4595390600415303"/>
    <n v="241.920394406009"/>
    <n v="1905.6681287747799"/>
    <n v="15.7708892217286"/>
    <n v="3.6709860862632002"/>
    <n v="108.819219027814"/>
    <n v="1.32850822040012"/>
    <n v="3.7779027255284798E-3"/>
    <n v="1.6740302676784101E-4"/>
    <n v="0.259875259875259"/>
    <n v="0.692216537901024"/>
    <s v="{ABE5C26B-A76B-46B8-A04C-0EC15FF8F909}"/>
    <n v="103191101"/>
    <s v="BANGOR 1101"/>
    <n v="1806"/>
    <n v="39.3640092164732"/>
    <n v="-121.36017723558901"/>
    <x v="1148"/>
    <n v="106"/>
    <n v="68"/>
    <n v="17961.6544430945"/>
    <n v="14483.9764668927"/>
    <n v="3477.67797620189"/>
    <n v="13609.813809375601"/>
    <n v="3477.67797620189"/>
    <n v="1.75773178106233E-2"/>
    <n v="7.1315744880848702E-3"/>
    <n v="1.9136114942550999"/>
    <n v="9.1619047619047596"/>
    <n v="1526"/>
    <n v="0.39667978618049038"/>
    <n v="1149"/>
    <n v="0"/>
    <n v="0"/>
    <n v="8.456743616545527"/>
    <n v="501"/>
    <n v="0"/>
  </r>
  <r>
    <s v="Central Coast"/>
    <x v="1149"/>
    <n v="350"/>
    <n v="571.04627741091201"/>
    <n v="732"/>
    <n v="805.6644"/>
    <n v="159"/>
    <n v="1.8054764744724599E-4"/>
    <n v="26.313048903906399"/>
    <n v="0.27587312773811601"/>
    <n v="117.129878729468"/>
    <n v="569.00379986671101"/>
    <n v="0.37093737082628198"/>
    <n v="2.00574665893244"/>
    <n v="189.47579586468399"/>
    <n v="1.2037207098127101"/>
    <n v="3.7739422050578801E-3"/>
    <n v="1.1646206305454499E-4"/>
    <n v="0.47814207650273199"/>
    <n v="0.70878923911855596"/>
    <s v="{3A07B299-3D05-42C7-8DB9-4F2F009C8698}"/>
    <n v="183052110"/>
    <s v="TEMPLETON 2110"/>
    <s v="N30"/>
    <n v="35.626098766604699"/>
    <n v="-120.89616115144599"/>
    <x v="1149"/>
    <n v="132"/>
    <n v="82"/>
    <n v="39132.120147020098"/>
    <n v="32940.385549881401"/>
    <n v="6191.7345971387003"/>
    <n v="32940.385549881401"/>
    <n v="6191.7345971387003"/>
    <n v="1.8517468025672699E-2"/>
    <n v="2.87070759441121E-2"/>
    <n v="1.6315607926025999"/>
    <n v="4.6037735849056602"/>
    <n v="1767"/>
    <n v="0.60005681060420291"/>
    <n v="1150"/>
    <n v="0"/>
    <n v="0"/>
    <n v="20.468200309515357"/>
    <n v="2551"/>
    <n v="0"/>
  </r>
  <r>
    <s v="North Coast"/>
    <x v="1150"/>
    <n v="224"/>
    <n v="268.153867655554"/>
    <n v="481"/>
    <n v="412.82033999999999"/>
    <n v="71"/>
    <n v="7.8671001228684193E-5"/>
    <n v="54.029190607517499"/>
    <n v="7.5660483604596296"/>
    <n v="113.360059912715"/>
    <n v="785.60813558995699"/>
    <n v="18.4757190737703"/>
    <n v="1.6054156730344999"/>
    <n v="37.999753809835703"/>
    <n v="1.0736632212786601"/>
    <n v="3.7707002842408302E-3"/>
    <n v="3.0881722114388198E-4"/>
    <n v="0.465696465696465"/>
    <n v="0.64956553665800298"/>
    <s v="{7F16B5BC-4060-4BCC-9EE1-D9EAFE5FD541}"/>
    <n v="43321103"/>
    <s v="RINCON 1103"/>
    <n v="198"/>
    <n v="38.498157033549397"/>
    <n v="-122.65365357331601"/>
    <x v="1150"/>
    <n v="96"/>
    <n v="65"/>
    <n v="20370.966219599199"/>
    <n v="10388.1794954745"/>
    <n v="9982.7867241246495"/>
    <n v="10388.1794954745"/>
    <n v="9982.7867241246495"/>
    <n v="2.1926022701215599E-2"/>
    <n v="5.5856410872365796E-3"/>
    <n v="1.1971154806051501"/>
    <n v="6.7746478873239404"/>
    <n v="1102"/>
    <n v="0.26771972018109896"/>
    <n v="1151"/>
    <n v="0"/>
    <n v="0"/>
    <n v="6.4549134812824853"/>
    <n v="845"/>
    <n v="0"/>
  </r>
  <r>
    <s v="Bay Area"/>
    <x v="1151"/>
    <n v="278"/>
    <n v="443.61661040619498"/>
    <n v="535"/>
    <n v="577.86559999999997"/>
    <n v="45"/>
    <n v="4.0402448353739101E-5"/>
    <n v="104.10092583817099"/>
    <n v="1.0903281842114401"/>
    <n v="8.9112935572020007"/>
    <n v="38.654542662707698"/>
    <n v="0.4390261669071"/>
    <n v="3.13141592124295"/>
    <n v="57.8623945845601"/>
    <n v="1.0673058006498499"/>
    <n v="3.74779187123221E-3"/>
    <n v="4.0936072232650697E-5"/>
    <n v="0.51962616822429897"/>
    <n v="0.76768129121439599"/>
    <s v="{3FFF1795-1315-4A71-8E91-178B9A0CCDE5}"/>
    <n v="14662112"/>
    <s v="TASSAJARA 2112"/>
    <s v="D514R"/>
    <n v="37.822640136229197"/>
    <n v="-121.92345088313699"/>
    <x v="1151"/>
    <n v="217"/>
    <n v="206"/>
    <n v="14840.891528886301"/>
    <n v="7666.4167295389698"/>
    <n v="7174.4747993473502"/>
    <n v="4376.3943713126"/>
    <n v="4392.6152923332202"/>
    <n v="1.8421232504692801E-3"/>
    <n v="1.8181101759182599E-3"/>
    <n v="1.5957432028999801"/>
    <n v="11.8888888888888"/>
    <n v="2330"/>
    <n v="0.16865063420544946"/>
    <n v="1152"/>
    <n v="0"/>
    <n v="0"/>
    <n v="2.7193645468968817"/>
    <n v="699"/>
    <n v="0"/>
  </r>
  <r>
    <s v="Sierra"/>
    <x v="1152"/>
    <n v="21"/>
    <n v="33.676933049785099"/>
    <n v="101"/>
    <n v="65.800640000000001"/>
    <n v="11"/>
    <n v="4.6074446303960402E-5"/>
    <n v="78.4839193601304"/>
    <n v="21.583988981587499"/>
    <n v="195.031716959817"/>
    <n v="810.85558155604701"/>
    <n v="20.593405998977101"/>
    <n v="8.9223651885986293"/>
    <n v="170.177155928178"/>
    <n v="1.3877715305848499"/>
    <n v="3.72871154902465E-3"/>
    <n v="6.6207429517817196E-4"/>
    <n v="0.207920792079207"/>
    <n v="0.51180254398441904"/>
    <s v="{8C53EC31-B3AB-4E33-B852-46094C79DBC8}"/>
    <n v="152691107"/>
    <s v="HIGGINS 1107"/>
    <n v="746082"/>
    <n v="39.0350474467662"/>
    <n v="-121.081890706091"/>
    <x v="1152"/>
    <n v="11"/>
    <n v="3"/>
    <n v="1689.7348309658601"/>
    <n v="1365.37497605355"/>
    <n v="324.359854912309"/>
    <n v="1365.37497605355"/>
    <n v="324.359854912309"/>
    <n v="7.2828172469598896E-3"/>
    <n v="5.0681890934356402E-4"/>
    <n v="1.6036634785611901"/>
    <n v="9.1818181818181799"/>
    <n v="601"/>
    <n v="4.1015827039271147E-2"/>
    <n v="1153"/>
    <n v="0"/>
    <n v="0"/>
    <n v="0.84840441424537039"/>
    <n v="71"/>
    <n v="0"/>
  </r>
  <r>
    <s v="Central Valley"/>
    <x v="1153"/>
    <n v="874"/>
    <n v="1194.0089825799901"/>
    <n v="2332"/>
    <n v="1829.9309000000001"/>
    <n v="330"/>
    <n v="4.90517952571143E-5"/>
    <n v="74.668004093004996"/>
    <n v="4.43678235123493"/>
    <n v="123.484222706102"/>
    <n v="1117.1242568052101"/>
    <n v="14.5013504262918"/>
    <n v="4.8592115651054097"/>
    <n v="101.67112358803099"/>
    <n v="1.2267430966550601"/>
    <n v="3.7235211610423102E-3"/>
    <n v="1.37864100421435E-4"/>
    <n v="0.37478559176672299"/>
    <n v="0.65248855966504204"/>
    <s v="{B247F56B-7C52-4365-95E5-8882465CCCBA}"/>
    <n v="252531103"/>
    <s v="SAN JOAQUIN #3 1103"/>
    <n v="5100"/>
    <n v="37.231083895235898"/>
    <n v="-119.494243339599"/>
    <x v="1153"/>
    <n v="367"/>
    <n v="538"/>
    <n v="71356.139412292803"/>
    <n v="42249.644321445499"/>
    <n v="29106.4950908471"/>
    <n v="42249.644321445499"/>
    <n v="29106.4950908471"/>
    <n v="4.54951531390737E-2"/>
    <n v="1.61870924348477E-2"/>
    <n v="1.3661430006636099"/>
    <n v="7.0666666666666602"/>
    <n v="1644"/>
    <n v="1.2287619831439625"/>
    <n v="1154"/>
    <n v="0"/>
    <n v="0"/>
    <n v="26.252703741660913"/>
    <n v="1814"/>
    <n v="0"/>
  </r>
  <r>
    <s v="Bay Area"/>
    <x v="1154"/>
    <n v="16"/>
    <n v="18.8421355383724"/>
    <n v="243"/>
    <n v="148.39894000000001"/>
    <n v="36"/>
    <n v="5.6491906232420403E-5"/>
    <n v="64.980850540032606"/>
    <n v="14.8258324761797"/>
    <n v="883.84701660440999"/>
    <n v="11165.736917685301"/>
    <n v="328.42573481754403"/>
    <n v="0.27538101998571701"/>
    <n v="47.779952486356102"/>
    <n v="1.06747787859704"/>
    <n v="3.7176888861097002E-3"/>
    <n v="4.2952191395191999E-4"/>
    <n v="6.5843621399176905E-2"/>
    <n v="0.126969474352843"/>
    <s v="{53821A46-8FEE-4585-B4C8-79B31D43CD6A}"/>
    <n v="42291101"/>
    <s v="OLEMA 1101"/>
    <n v="320"/>
    <n v="38.064435746668103"/>
    <n v="-122.80511485006799"/>
    <x v="1154"/>
    <n v="218"/>
    <n v="350"/>
    <n v="47659.311928971299"/>
    <n v="21386.830076571001"/>
    <n v="26272.481852400299"/>
    <n v="5064.1888969190504"/>
    <n v="460.26200980809898"/>
    <n v="1.54627889022691E-2"/>
    <n v="2.03370862436713E-3"/>
    <n v="1.1776334711482701"/>
    <n v="6.75"/>
    <n v="892"/>
    <n v="0.1338367998999492"/>
    <n v="1155"/>
    <n v="0"/>
    <n v="0"/>
    <n v="3.1467401190674873"/>
    <n v="1928"/>
    <n v="0"/>
  </r>
  <r>
    <s v="North Coast"/>
    <x v="1155"/>
    <n v="59"/>
    <n v="96.754402804371907"/>
    <n v="163"/>
    <n v="152.59325000000001"/>
    <n v="29"/>
    <n v="5.5130523645042003E-5"/>
    <n v="102.236456750713"/>
    <n v="18.677759476704502"/>
    <n v="84.891365975141497"/>
    <n v="471.52899754047297"/>
    <n v="80.010152424820205"/>
    <n v="7.65060616864133"/>
    <n v="77.608717353600596"/>
    <n v="1.3034787917959201"/>
    <n v="3.7007244273733302E-3"/>
    <n v="8.44160082273259E-4"/>
    <n v="0.36196319018404899"/>
    <n v="0.63406739845304605"/>
    <s v="{25F749B3-A74D-4E71-A304-4CB2AAD2E132}"/>
    <n v="42271102"/>
    <s v="COTATI 1102"/>
    <n v="282"/>
    <n v="38.284385477755301"/>
    <n v="-122.689153529759"/>
    <x v="1155"/>
    <n v="114"/>
    <n v="142"/>
    <n v="16741.316133540699"/>
    <n v="8211.2884884185696"/>
    <n v="8530.0276451221998"/>
    <n v="4768.5619258593797"/>
    <n v="3860.0292227518999"/>
    <n v="2.4480642385924501E-2"/>
    <n v="1.5987851857062101E-3"/>
    <n v="1.63990513227749"/>
    <n v="5.6206896551724101"/>
    <n v="475"/>
    <n v="0.10732100839382658"/>
    <n v="1156"/>
    <n v="0"/>
    <n v="0"/>
    <n v="2.9630460924331685"/>
    <n v="78"/>
    <n v="0"/>
  </r>
  <r>
    <s v="North Coast"/>
    <x v="1156"/>
    <n v="961"/>
    <n v="1564.70433101756"/>
    <n v="1129"/>
    <n v="1645.9978000000001"/>
    <n v="108"/>
    <n v="7.6256284282189202E-5"/>
    <n v="45.267586178956698"/>
    <n v="3.3607360580057399"/>
    <n v="113.14066396569299"/>
    <n v="687.52261863564502"/>
    <n v="6.6988482656361503"/>
    <n v="0.580957062921867"/>
    <n v="25.363782482842598"/>
    <n v="1.05311783265184"/>
    <n v="3.68097922401901E-3"/>
    <n v="1.64388239783066E-4"/>
    <n v="0.85119574844995505"/>
    <n v="0.95061143363510703"/>
    <s v="{72A22D65-E2E8-42C5-897F-8C8D23CE5089}"/>
    <n v="43381101"/>
    <s v="POINT ARENA 1101"/>
    <s v="circuit_breaker"/>
    <n v="38.912255833418897"/>
    <n v="-123.67935058645"/>
    <x v="1156"/>
    <n v="145"/>
    <n v="105"/>
    <n v="29465.840434277099"/>
    <n v="18269.348243337601"/>
    <n v="11196.4921909394"/>
    <n v="18269.348243337601"/>
    <n v="11196.4921909394"/>
    <n v="1.7753929896571201E-2"/>
    <n v="8.2356787024764292E-3"/>
    <n v="1.6282042986655101"/>
    <n v="10.453703703703701"/>
    <n v="1535"/>
    <n v="0.39754575619405308"/>
    <n v="1157"/>
    <n v="0"/>
    <n v="0"/>
    <n v="11.35204318731093"/>
    <n v="438"/>
    <n v="0"/>
  </r>
  <r>
    <s v="Sierra"/>
    <x v="1157"/>
    <n v="1162"/>
    <n v="1451.26802655043"/>
    <n v="2929"/>
    <n v="2214.5556999999999"/>
    <n v="195"/>
    <n v="1.5799408914366099E-4"/>
    <n v="24.451902338294701"/>
    <n v="116.219451599214"/>
    <n v="1850.3267814307301"/>
    <n v="29116.094292756901"/>
    <n v="8117.0556721082203"/>
    <n v="1.2988176420636399"/>
    <n v="21.281974295912701"/>
    <n v="1.1733378703777599"/>
    <n v="3.6482055461138701E-3"/>
    <n v="7.1946914959227799E-3"/>
    <n v="0.39672243086377601"/>
    <n v="0.65533147353277499"/>
    <s v="{955B96CF-04BC-4DDA-A99C-F3551BD93482}"/>
    <n v="152282101"/>
    <s v="MOUNTAIN QUARRIES 2101"/>
    <n v="1184"/>
    <n v="38.899292557251698"/>
    <n v="-120.854573987265"/>
    <x v="1157"/>
    <n v="241"/>
    <n v="317"/>
    <n v="36232.413808156001"/>
    <n v="18954.607343099098"/>
    <n v="17277.806465056801"/>
    <n v="18770.587479478701"/>
    <n v="17277.806465056801"/>
    <n v="1.4029648417049401"/>
    <n v="3.0808847383013899E-2"/>
    <n v="1.2489397818850501"/>
    <n v="15.020512820512799"/>
    <n v="21"/>
    <n v="0.71140008149220468"/>
    <n v="1158"/>
    <n v="0"/>
    <n v="0"/>
    <n v="11.66349871271116"/>
    <n v="120"/>
    <n v="0"/>
  </r>
  <r>
    <s v="North Coast"/>
    <x v="1158"/>
    <n v="34"/>
    <n v="50.432406697730102"/>
    <n v="110"/>
    <n v="99.257514999999998"/>
    <n v="23"/>
    <n v="5.3141368920003702E-5"/>
    <n v="64.511600323834799"/>
    <n v="1.7860039228742699"/>
    <n v="69.977383180098101"/>
    <n v="656.38953469016303"/>
    <n v="2.2022773642092899"/>
    <n v="2.0909003641294301"/>
    <n v="86.690093183646994"/>
    <n v="1.1445748546849099"/>
    <n v="3.6476444026297002E-3"/>
    <n v="7.4298301470939195E-5"/>
    <n v="0.30909090909090903"/>
    <n v="0.50809660831523995"/>
    <s v="{B7169D14-D576-4EBC-83AD-DD429DE5E777}"/>
    <n v="42891102"/>
    <s v="GEYSERVILLE 1102"/>
    <s v="circuit_breaker"/>
    <n v="38.709655651522702"/>
    <n v="-122.90793733424201"/>
    <x v="1158"/>
    <n v="133"/>
    <n v="168"/>
    <n v="21764.219972826199"/>
    <n v="11834.323573236299"/>
    <n v="9929.8963995898393"/>
    <n v="3579.94739128128"/>
    <n v="2383.0886176324202"/>
    <n v="1.7088609338315999E-3"/>
    <n v="1.22225148516008E-3"/>
    <n v="1.4833060793449999"/>
    <n v="4.7826086956521703"/>
    <n v="2022"/>
    <n v="8.3895821260483103E-2"/>
    <n v="1159"/>
    <n v="0"/>
    <n v="0"/>
    <n v="2.2244754904678401"/>
    <n v="1139"/>
    <n v="0"/>
  </r>
  <r>
    <s v="North Valley"/>
    <x v="1159"/>
    <n v="18"/>
    <n v="21.923898412154799"/>
    <n v="61"/>
    <n v="42.842089999999999"/>
    <n v="21"/>
    <n v="3.7269579089687402E-5"/>
    <n v="96.302460436788905"/>
    <n v="4.2302224002507698"/>
    <n v="1781.85336531864"/>
    <n v="38946.1401576399"/>
    <n v="161.112935322591"/>
    <n v="3.8874842226505203E-2"/>
    <n v="48.488527297973597"/>
    <n v="1.30815424805595"/>
    <n v="3.63623377656716E-3"/>
    <n v="4.3806612906112799E-5"/>
    <n v="0.29508196721311403"/>
    <n v="0.51173736159204897"/>
    <s v="{2C93052B-CAB6-4039-91C2-ECB9C837F00A}"/>
    <n v="102211103"/>
    <s v="BUCKS CREEK 1103"/>
    <s v="circuit_breaker"/>
    <n v="39.911455943678902"/>
    <n v="-121.327033322842"/>
    <x v="1159"/>
    <n v="57"/>
    <n v="6"/>
    <n v="3820.31631581799"/>
    <n v="3699.7994658613702"/>
    <n v="120.516849956616"/>
    <n v="3699.7994658613702"/>
    <n v="120.516849956616"/>
    <n v="9.1993887102836903E-4"/>
    <n v="7.8266116088343497E-4"/>
    <n v="1.21799435623082"/>
    <n v="2.9047619047619002"/>
    <n v="2292"/>
    <n v="7.6360909307910355E-2"/>
    <n v="1160"/>
    <n v="0"/>
    <n v="0"/>
    <n v="2.2989480939017457"/>
    <n v="939"/>
    <n v="0"/>
  </r>
  <r>
    <s v="Central Valley"/>
    <x v="1160"/>
    <n v="12"/>
    <n v="14.7325641528004"/>
    <n v="37"/>
    <n v="23.634336000000001"/>
    <n v="12"/>
    <n v="1.11188323520157E-5"/>
    <n v="324.01695223897599"/>
    <n v="1.0156875488658701"/>
    <n v="292.76223945617602"/>
    <n v="1143.4437764485599"/>
    <n v="5.57479961790765"/>
    <n v="5.7763643165429404"/>
    <n v="1251.50187128223"/>
    <n v="1.48727876941363"/>
    <n v="3.6227039645452602E-3"/>
    <n v="1.01893211497857E-5"/>
    <n v="0.32432432432432401"/>
    <n v="0.62335425284860901"/>
    <s v="{7C3F27CE-B3FE-4A3A-A517-4F1EC2F3B587}"/>
    <n v="252921108"/>
    <s v="STONE CORRAL 1108"/>
    <n v="7100"/>
    <n v="36.492830291311897"/>
    <n v="-119.17637391716001"/>
    <x v="1160"/>
    <n v="142"/>
    <n v="175"/>
    <n v="36307.0589033332"/>
    <n v="29507.209376315099"/>
    <n v="6799.8495270182002"/>
    <n v="3682.7230135212999"/>
    <n v="766.15493159538698"/>
    <n v="1.2227185379742799E-4"/>
    <n v="1.3342598822418901E-4"/>
    <n v="1.2277136794000301"/>
    <n v="3.0833333333333299"/>
    <n v="2785"/>
    <n v="4.3472447574543119E-2"/>
    <n v="1161"/>
    <n v="0"/>
    <n v="0"/>
    <n v="2.2883372816347438"/>
    <n v="2138"/>
    <n v="0"/>
  </r>
  <r>
    <s v="Central Coast"/>
    <x v="1161"/>
    <n v="1079"/>
    <n v="1555.6817910505099"/>
    <n v="4190"/>
    <n v="3524.1601999999998"/>
    <n v="581"/>
    <n v="6.63487194327016E-5"/>
    <n v="61.982535297368401"/>
    <n v="0.54593712369939595"/>
    <n v="67.052230591832895"/>
    <n v="302.57035451348702"/>
    <n v="0.85406978601616301"/>
    <n v="2.8156824468165298"/>
    <n v="103.278414623449"/>
    <n v="1.15570880295692"/>
    <n v="3.5928400071306801E-3"/>
    <n v="5.1373206282543697E-5"/>
    <n v="0.25751789976133599"/>
    <n v="0.44143334073269902"/>
    <s v="{F2DB4641-1C59-4A03-8B1A-285CBA9763E2}"/>
    <n v="183052110"/>
    <s v="TEMPLETON 2110"/>
    <s v="R90"/>
    <n v="35.558140830235899"/>
    <n v="-120.777176458333"/>
    <x v="1161"/>
    <n v="693"/>
    <n v="471"/>
    <n v="150657.15960365001"/>
    <n v="120177.239149373"/>
    <n v="30479.920454276998"/>
    <n v="106123.516405763"/>
    <n v="25635.565553584998"/>
    <n v="2.98478328501579E-2"/>
    <n v="3.8548605990399602E-2"/>
    <n v="1.4417810853109401"/>
    <n v="7.2117039586919098"/>
    <n v="2221"/>
    <n v="2.0874400441429253"/>
    <n v="1162"/>
    <n v="0"/>
    <n v="0"/>
    <n v="65.942075512565367"/>
    <n v="1129"/>
    <n v="0"/>
  </r>
  <r>
    <s v="North Valley"/>
    <x v="1162"/>
    <n v="424"/>
    <n v="564.89870248302498"/>
    <n v="661"/>
    <n v="681.49426000000005"/>
    <n v="79"/>
    <n v="1.0085346764730799E-4"/>
    <n v="28.4282497206929"/>
    <n v="37.365033033614303"/>
    <n v="702.32158296154"/>
    <n v="7768.3564500533603"/>
    <n v="450.58160073786701"/>
    <n v="3.1168645281415301"/>
    <n v="48.949761945612799"/>
    <n v="1.0685840709299901"/>
    <n v="3.57834316147396E-3"/>
    <n v="1.7241251330146999E-3"/>
    <n v="0.64145234493192105"/>
    <n v="0.82891189758347905"/>
    <s v="{8A0E1297-B2C6-4E29-9AF9-DF1E115646B0}"/>
    <n v="103751101"/>
    <s v="BIG BEND 1101"/>
    <n v="180398"/>
    <n v="39.733971926270897"/>
    <n v="-121.496539415919"/>
    <x v="1162"/>
    <n v="76"/>
    <n v="66"/>
    <n v="13940.9377761546"/>
    <n v="9616.0054818123608"/>
    <n v="4324.9322943422303"/>
    <n v="9616.0054818123608"/>
    <n v="4324.9322943422303"/>
    <n v="0.13620588550816101"/>
    <n v="7.9674239441373997E-3"/>
    <n v="1.33230826057317"/>
    <n v="8.3670886075949298"/>
    <n v="205"/>
    <n v="0.28268910975644285"/>
    <n v="1163"/>
    <n v="0"/>
    <n v="0"/>
    <n v="5.9751069422392282"/>
    <n v="548"/>
    <n v="0"/>
  </r>
  <r>
    <s v="Bay Area"/>
    <x v="1163"/>
    <n v="557"/>
    <n v="991.34107207257898"/>
    <n v="1159"/>
    <n v="1337.2833000000001"/>
    <n v="137"/>
    <n v="1.3186387872483901E-4"/>
    <n v="27.505235877883901"/>
    <n v="2.6859042581322798"/>
    <n v="220.66003718607601"/>
    <n v="3397.7367970759501"/>
    <n v="39.127148870150499"/>
    <n v="0.877236612236304"/>
    <n v="29.521225826474801"/>
    <n v="1.0418900616847599"/>
    <n v="3.5749514586506598E-3"/>
    <n v="2.4392587725165701E-4"/>
    <n v="0.48058671268334702"/>
    <n v="0.74130967865601105"/>
    <s v="{66AAADD9-54A2-4D43-B82B-F401906AF14B}"/>
    <n v="43432103"/>
    <s v="SILVERADO 2103"/>
    <s v="circuit_breaker"/>
    <n v="38.499959543990698"/>
    <n v="-122.45940083756"/>
    <x v="1163"/>
    <n v="628"/>
    <n v="744"/>
    <n v="94570.473093489898"/>
    <n v="53273.394791410399"/>
    <n v="41297.078302079397"/>
    <n v="18626.479734504999"/>
    <n v="12688.0885826383"/>
    <n v="3.3417845183476999E-2"/>
    <n v="1.8065351385303002E-2"/>
    <n v="1.77978648486998"/>
    <n v="8.4598540145985393"/>
    <n v="1266"/>
    <n v="0.48976834983514039"/>
    <n v="1164"/>
    <n v="0"/>
    <n v="0"/>
    <n v="11.573954339109106"/>
    <n v="653"/>
    <n v="0"/>
  </r>
  <r>
    <s v="Central Valley"/>
    <x v="1164"/>
    <n v="29"/>
    <n v="58.0106534809903"/>
    <n v="195"/>
    <n v="109.86857999999999"/>
    <n v="70"/>
    <n v="3.83662999021388E-5"/>
    <n v="84.362847996156404"/>
    <n v="25.3213889647255"/>
    <n v="530.39987629279403"/>
    <n v="2139.88346386168"/>
    <n v="151.40147284813099"/>
    <n v="6.4396966209368998"/>
    <n v="424.99336318480101"/>
    <n v="1.4352718063763199"/>
    <n v="3.5701661397455498E-3"/>
    <n v="3.1495264627372802E-4"/>
    <n v="0.148717948717948"/>
    <n v="0.52800037588882798"/>
    <s v="{90124199-1243-4A62-BE12-797EFE6331CC}"/>
    <n v="163341103"/>
    <s v="CLAY 1103"/>
    <n v="7124"/>
    <n v="38.2897695289982"/>
    <n v="-120.927826063311"/>
    <x v="1164"/>
    <n v="403"/>
    <n v="396"/>
    <n v="86564.598954885703"/>
    <n v="51668.246857636899"/>
    <n v="34896.352097248702"/>
    <n v="15711.1032412402"/>
    <n v="12352.2433523332"/>
    <n v="2.2046685239160899E-2"/>
    <n v="2.68564099314971E-3"/>
    <n v="2.0003673614134598"/>
    <n v="2.7857142857142798"/>
    <n v="1093"/>
    <n v="0.24991162978218848"/>
    <n v="1165"/>
    <n v="0"/>
    <n v="0"/>
    <n v="9.7624239321126645"/>
    <n v="1198"/>
    <n v="0"/>
  </r>
  <r>
    <s v="Central Coast"/>
    <x v="1165"/>
    <n v="790"/>
    <n v="2430.2700633039299"/>
    <n v="1519"/>
    <n v="2814.4087"/>
    <n v="211"/>
    <n v="1.6240338462624E-5"/>
    <n v="202.80934251117401"/>
    <n v="22.4511687333056"/>
    <n v="99.435493934851806"/>
    <n v="497.66554040816197"/>
    <n v="38.063646464949102"/>
    <n v="8.4472855552448802"/>
    <n v="77.168873377750998"/>
    <n v="1.14219058124939"/>
    <n v="3.5483007058124002E-3"/>
    <n v="2.06654469004717E-4"/>
    <n v="0.52007899934167201"/>
    <n v="0.86351000504110298"/>
    <s v="{53EA2B69-06B5-416F-96AE-9EC7627A84C5}"/>
    <n v="182601102"/>
    <s v=" "/>
    <s v="circuit_breaker"/>
    <n v="35.101147415847599"/>
    <n v="-120.581376096396"/>
    <x v="1165"/>
    <n v="564"/>
    <n v="558"/>
    <n v="73277.519104783903"/>
    <n v="44267.926212953898"/>
    <n v="29009.592891829801"/>
    <n v="32849.637549811298"/>
    <n v="20341.979290333002"/>
    <n v="4.36040929599954E-2"/>
    <n v="3.42671141561368E-3"/>
    <n v="3.0762912193720702"/>
    <n v="7.1990521327014196"/>
    <n v="1393"/>
    <n v="0.74869144892641648"/>
    <n v="1166"/>
    <n v="0"/>
    <n v="0"/>
    <n v="20.411812133963796"/>
    <n v="705"/>
    <n v="0"/>
  </r>
  <r>
    <s v="North Valley"/>
    <x v="1166"/>
    <n v="479"/>
    <n v="533.71574241237499"/>
    <n v="2975"/>
    <n v="1706.7901999999999"/>
    <n v="291"/>
    <n v="3.44861353750497E-5"/>
    <n v="110.859167823316"/>
    <n v="11.351587936765601"/>
    <n v="498.69621489004902"/>
    <n v="7322.58314320316"/>
    <n v="222.36805915112399"/>
    <n v="1.3118556632958001"/>
    <n v="31.6028190199062"/>
    <n v="1.0614147133024301"/>
    <n v="3.5457714207576601E-3"/>
    <n v="2.12218388469012E-4"/>
    <n v="0.161008403361344"/>
    <n v="0.31270144073138001"/>
    <s v="{FEE27DB0-3817-4D7E-9EF5-189449263C1D}"/>
    <n v="102541102"/>
    <s v="VOLTA 1102"/>
    <n v="1650"/>
    <n v="40.517018068560702"/>
    <n v="-121.746170857339"/>
    <x v="1166"/>
    <n v="204"/>
    <n v="239"/>
    <n v="46137.116052004501"/>
    <n v="34674.245384405498"/>
    <n v="11462.8706675989"/>
    <n v="34674.245384405498"/>
    <n v="11462.8706675989"/>
    <n v="6.1755551044482701E-2"/>
    <n v="1.00354653941394E-2"/>
    <n v="1.11422910733272"/>
    <n v="10.223367697594499"/>
    <n v="1374"/>
    <n v="1.031819483440479"/>
    <n v="1167"/>
    <n v="0"/>
    <n v="0"/>
    <n v="21.54557052875343"/>
    <n v="2482"/>
    <n v="0"/>
  </r>
  <r>
    <s v="Central Valley"/>
    <x v="1167"/>
    <n v="332"/>
    <n v="433.083049759483"/>
    <n v="572"/>
    <n v="542.72204999999997"/>
    <n v="36"/>
    <n v="1.02366585754983E-4"/>
    <n v="35.065551525188802"/>
    <n v="71.994661343097604"/>
    <n v="675.33093276023806"/>
    <n v="11120.2292451222"/>
    <n v="2634.9977504889098"/>
    <n v="1.8640609657288401"/>
    <n v="31.454013466627998"/>
    <n v="1.05955014626185"/>
    <n v="3.5417515757002302E-3"/>
    <n v="3.1649051779822899E-3"/>
    <n v="0.58041958041957997"/>
    <n v="0.79798315368329098"/>
    <s v="{73E08A33-0EC5-4395-9E83-FEAACBFDC6EC}"/>
    <n v="163201102"/>
    <s v="WEST POINT 1102"/>
    <s v="L3733"/>
    <n v="38.389161078049398"/>
    <n v="-120.52557608737099"/>
    <x v="1167"/>
    <n v="39"/>
    <n v="68"/>
    <n v="6223.3120863304202"/>
    <n v="2820.1266904763302"/>
    <n v="3403.1853958540701"/>
    <n v="2820.1266904763302"/>
    <n v="3403.1853958540701"/>
    <n v="0.113936586407362"/>
    <n v="3.6851970871793998E-3"/>
    <n v="1.3044670173478401"/>
    <n v="15.8888888888888"/>
    <n v="98"/>
    <n v="0.12750305672520829"/>
    <n v="1168"/>
    <n v="0"/>
    <n v="0"/>
    <n v="1.7523449417879677"/>
    <n v="2485"/>
    <n v="0"/>
  </r>
  <r>
    <s v="North Coast"/>
    <x v="1168"/>
    <n v="9"/>
    <n v="9.4061565420009092"/>
    <n v="21"/>
    <n v="17.468971"/>
    <n v="1"/>
    <n v="7.3567272920627106E-5"/>
    <n v="47.775592371766301"/>
    <n v="2.1791832447052002"/>
    <n v="678.05627441406205"/>
    <n v="8061.8759765625"/>
    <n v="17.568851470947202"/>
    <n v="0.108407080173492"/>
    <n v="64.804206848144503"/>
    <n v="1.25"/>
    <n v="3.5147200429583702E-3"/>
    <n v="1.6031657287385301E-4"/>
    <n v="0.42857142857142799"/>
    <n v="0.53844936865909199"/>
    <s v="{26E5272A-CBC3-4332-B0D6-5C00B9086880}"/>
    <n v="42861101"/>
    <s v="ANNAPOLIS 1101"/>
    <s v="circuit_breaker"/>
    <n v="38.680090936013301"/>
    <n v="-123.310971855769"/>
    <x v="1168"/>
    <n v="16"/>
    <n v="3"/>
    <n v="1119.4219964377"/>
    <n v="1058.71660579434"/>
    <n v="60.705390643357198"/>
    <n v="1058.71660579434"/>
    <n v="60.705390643357198"/>
    <n v="1.6031657287385301E-4"/>
    <n v="7.3567272920627106E-5"/>
    <n v="1.04512850466676"/>
    <n v="21"/>
    <n v="1545"/>
    <n v="3.5147200429583702E-3"/>
    <n v="1169"/>
    <n v="0"/>
    <n v="0"/>
    <n v="0.65785579605903488"/>
    <n v="2406"/>
    <n v="0"/>
  </r>
  <r>
    <s v="North Coast"/>
    <x v="1169"/>
    <n v="583"/>
    <n v="868.93752081695902"/>
    <n v="1294"/>
    <n v="1206.1207999999999"/>
    <n v="156"/>
    <n v="1.0261876116438099E-4"/>
    <n v="41.193335949148498"/>
    <n v="5.4620012679452401"/>
    <n v="68.252277560201193"/>
    <n v="517.20394931287501"/>
    <n v="10.1861977148624"/>
    <n v="5.2504112958156499"/>
    <n v="53.691741897127599"/>
    <n v="1.0539908149303501"/>
    <n v="3.4877381471407299E-3"/>
    <n v="3.2548098505923899E-4"/>
    <n v="0.45054095826893298"/>
    <n v="0.72043984738210998"/>
    <s v="{D8D35F92-2CE4-473E-A048-B7A252678CA3}"/>
    <n v="42951101"/>
    <s v="MENDOCINO 1101"/>
    <s v="circuit_breaker"/>
    <n v="39.250728111369902"/>
    <n v="-123.197719413538"/>
    <x v="1169"/>
    <n v="246"/>
    <n v="314"/>
    <n v="40803.539040672302"/>
    <n v="21845.665246205499"/>
    <n v="18957.873794466799"/>
    <n v="18680.886218591801"/>
    <n v="15894.720105680701"/>
    <n v="5.0775033669241403E-2"/>
    <n v="1.6008526741643402E-2"/>
    <n v="1.49045886932583"/>
    <n v="8.2948717948717903"/>
    <n v="1068"/>
    <n v="0.54408715095395388"/>
    <n v="1170"/>
    <n v="0"/>
    <n v="0"/>
    <n v="11.607760950532606"/>
    <n v="82"/>
    <n v="0"/>
  </r>
  <r>
    <s v="North Coast"/>
    <x v="1170"/>
    <n v="381"/>
    <n v="475.90064370087902"/>
    <n v="754"/>
    <n v="641.41999999999996"/>
    <n v="99"/>
    <n v="4.4245016884227402E-5"/>
    <n v="64.411791024087194"/>
    <n v="2.2254064243139702"/>
    <n v="2097.9348747918398"/>
    <n v="35656.182103194602"/>
    <n v="112.27201744708501"/>
    <n v="1.7856440244317799"/>
    <n v="150.86533499125201"/>
    <n v="1.3403504147674099"/>
    <n v="3.41286271260286E-3"/>
    <n v="6.1375596418589999E-5"/>
    <n v="0.50530503978779795"/>
    <n v="0.74194857718914997"/>
    <s v="{4A3EF433-B8F9-4C76-92D7-D30553832B68}"/>
    <n v="42771114"/>
    <s v="UKIAH 1114"/>
    <n v="3606"/>
    <n v="39.131600227352102"/>
    <n v="-123.16606066280001"/>
    <x v="1170"/>
    <n v="186"/>
    <n v="273"/>
    <n v="37494.155722432901"/>
    <n v="26641.145416260999"/>
    <n v="10853.0103061718"/>
    <n v="16376.854641374401"/>
    <n v="4955.8970682027402"/>
    <n v="6.0761840454404102E-3"/>
    <n v="4.3802566715385096E-3"/>
    <n v="1.24908305433301"/>
    <n v="7.6161616161616097"/>
    <n v="2121"/>
    <n v="0.33787340854768316"/>
    <n v="1171"/>
    <n v="0"/>
    <n v="0"/>
    <n v="10.176102545365453"/>
    <n v="2053"/>
    <n v="0"/>
  </r>
  <r>
    <s v="Bay Area"/>
    <x v="1171"/>
    <n v="25"/>
    <n v="67.341813895662597"/>
    <n v="48"/>
    <n v="78.163994000000002"/>
    <n v="7"/>
    <n v="2.43293356366588E-5"/>
    <n v="136.05090709459401"/>
    <n v="5.8225355111062499E-2"/>
    <n v="2.5584295168518998"/>
    <n v="8.0312408357858605"/>
    <n v="9.6226944151567295E-4"/>
    <n v="13.1182044063295"/>
    <n v="911.19091687883599"/>
    <n v="1.13495574678693"/>
    <n v="3.4124309439494101E-3"/>
    <n v="1.0395951075484499E-5"/>
    <n v="0.52083333333333304"/>
    <n v="0.86154520248070399"/>
    <s v="{298F8E6C-8C4E-4458-91EA-603E3295125F}"/>
    <n v="14052101"/>
    <s v="NORTH DUBLIN 2101"/>
    <s v="circuit_breaker"/>
    <n v="37.744640017937499"/>
    <n v="-121.856897196636"/>
    <x v="1171"/>
    <n v="57"/>
    <n v="12"/>
    <n v="6581.6480005132598"/>
    <n v="6326.3478971246705"/>
    <n v="255.30010338858801"/>
    <n v="5815.87119757662"/>
    <n v="245.906181017477"/>
    <n v="7.2771657528392097E-5"/>
    <n v="1.7030534945661199E-4"/>
    <n v="2.6936725558264998"/>
    <n v="6.8571428571428497"/>
    <n v="2780"/>
    <n v="2.3887016607645872E-2"/>
    <n v="1172"/>
    <n v="0"/>
    <n v="0"/>
    <n v="3.6138137019093821"/>
    <n v="2892"/>
    <n v="0"/>
  </r>
  <r>
    <s v="Central Coast"/>
    <x v="1172"/>
    <n v="25"/>
    <n v="50.728534463703603"/>
    <n v="43"/>
    <n v="54.56991"/>
    <n v="15"/>
    <n v="3.7333637859167798E-5"/>
    <n v="103.93100151220899"/>
    <n v="22.598321437835601"/>
    <n v="7205.4840087890598"/>
    <n v="49934.009114583299"/>
    <n v="1708.5202229817701"/>
    <n v="9.0777286847432404"/>
    <n v="1845.7361328125"/>
    <n v="1.3424778620402"/>
    <n v="3.3639289398423801E-3"/>
    <n v="1.5907378910924301E-4"/>
    <n v="0.581395348837209"/>
    <n v="0.92960637448052896"/>
    <s v="{3F83E7A1-428B-491F-A667-31D49B0E1C27}"/>
    <n v="182661104"/>
    <s v="SAN MIGUEL 1104"/>
    <s v="R66"/>
    <n v="35.725196808767102"/>
    <n v="-120.65528533858"/>
    <x v="1172"/>
    <n v="343"/>
    <n v="217"/>
    <n v="94616.940008700301"/>
    <n v="71296.290688339199"/>
    <n v="23320.649320361099"/>
    <n v="11247.261946769"/>
    <n v="6856.3581799742096"/>
    <n v="2.3861068366386401E-3"/>
    <n v="5.6000456788751697E-4"/>
    <n v="2.02914137854814"/>
    <n v="2.86666666666666"/>
    <n v="1548"/>
    <n v="5.0458934097635702E-2"/>
    <n v="1173"/>
    <n v="0"/>
    <n v="0"/>
    <n v="6.9887224031258004"/>
    <n v="2572"/>
    <n v="0"/>
  </r>
  <r>
    <s v="North Coast"/>
    <x v="1173"/>
    <n v="120"/>
    <n v="184.619972629583"/>
    <n v="363"/>
    <n v="312.19396999999998"/>
    <n v="59"/>
    <n v="8.3252234524757194E-5"/>
    <n v="41.619409151402401"/>
    <n v="2.9286869975255301"/>
    <n v="53.527809321880298"/>
    <n v="779.41912394291205"/>
    <n v="9.7190362068352201"/>
    <n v="1.32375880730165"/>
    <n v="31.099890913507"/>
    <n v="1.11294435444525"/>
    <n v="3.35578755279626E-3"/>
    <n v="1.8981477807343799E-4"/>
    <n v="0.330578512396694"/>
    <n v="0.59136303238427301"/>
    <s v="{9217337C-879F-471A-BA6E-83EA099544C5}"/>
    <n v="43071103"/>
    <s v="DUNBAR 1103"/>
    <n v="3127"/>
    <n v="38.332871610984398"/>
    <n v="-122.490038041791"/>
    <x v="1173"/>
    <n v="104"/>
    <n v="102"/>
    <n v="23989.055377884"/>
    <n v="15768.158442108699"/>
    <n v="8220.8969357752503"/>
    <n v="14668.346352749501"/>
    <n v="7724.8153216272704"/>
    <n v="1.11990719063328E-2"/>
    <n v="4.9118818369606699E-3"/>
    <n v="1.5384997719131901"/>
    <n v="6.1525423728813502"/>
    <n v="1451"/>
    <n v="0.19799146561497935"/>
    <n v="1174"/>
    <n v="0"/>
    <n v="0"/>
    <n v="9.1144850415543104"/>
    <n v="1018"/>
    <n v="0"/>
  </r>
  <r>
    <s v="Sierra"/>
    <x v="1174"/>
    <n v="1617"/>
    <n v="2190.2761989261999"/>
    <n v="4669"/>
    <n v="3709.9162999999999"/>
    <n v="565"/>
    <n v="1.2837973688198501E-4"/>
    <n v="28.9266820060705"/>
    <n v="78.155316940650593"/>
    <n v="2120.6168101129701"/>
    <n v="32094.656448432699"/>
    <n v="5452.8846935443698"/>
    <n v="2.2598128339077901"/>
    <n v="97.830041353811595"/>
    <n v="1.20772966283612"/>
    <n v="3.35413885563872E-3"/>
    <n v="4.5893378112405198E-3"/>
    <n v="0.34632683658170899"/>
    <n v="0.59038426896044804"/>
    <s v="{CD700C3D-374F-40E3-8624-DAD7800FADA7}"/>
    <n v="153662102"/>
    <s v="APPLE HILL 2102"/>
    <n v="9722"/>
    <n v="38.640113468107998"/>
    <n v="-120.65659473029601"/>
    <x v="1174"/>
    <n v="490"/>
    <n v="424"/>
    <n v="98911.231531293597"/>
    <n v="61644.8871271764"/>
    <n v="37266.344404117102"/>
    <n v="61644.8871271764"/>
    <n v="37266.344404117102"/>
    <n v="2.5929758633508899"/>
    <n v="7.2534551338321707E-2"/>
    <n v="1.35453073526667"/>
    <n v="8.2637168141592898"/>
    <n v="41"/>
    <n v="1.8950884534358767"/>
    <n v="1175"/>
    <n v="0"/>
    <n v="0"/>
    <n v="38.304345159100727"/>
    <n v="324"/>
    <n v="0"/>
  </r>
  <r>
    <s v="Central Coast"/>
    <x v="1175"/>
    <n v="1"/>
    <n v="1.2277136794000301"/>
    <n v="8"/>
    <n v="5.314012"/>
    <n v="3"/>
    <n v="2.8424852340928401E-5"/>
    <n v="105.859602376818"/>
    <n v="0"/>
    <n v="0"/>
    <n v="0"/>
    <n v="0"/>
    <n v="6.8982300981879199"/>
    <n v="470.09682083129798"/>
    <n v="1.50811207294464"/>
    <n v="3.3472820066500798E-3"/>
    <n v="2.3518193605317099E-5"/>
    <n v="0.125"/>
    <n v="0.23103328854039601"/>
    <s v="{7567099C-0C78-4F90-B664-1299D6F2A2C9}"/>
    <n v="82951102"/>
    <s v="EDENVALE 1102"/>
    <s v="XR064"/>
    <n v="37.223855737191698"/>
    <n v="-121.779688561669"/>
    <x v="1175"/>
    <n v="45"/>
    <n v="19"/>
    <n v="6711.6546916528096"/>
    <n v="5786.1483267281901"/>
    <n v="925.50636492461501"/>
    <n v="956.60299689641397"/>
    <n v="65.362418240176197"/>
    <n v="7.0554580815951299E-5"/>
    <n v="8.5274557022785302E-5"/>
    <n v="1.2277136794000301"/>
    <n v="2.6666666666666599"/>
    <n v="2554"/>
    <n v="1.0041846019950239E-2"/>
    <n v="1176"/>
    <n v="0"/>
    <n v="0"/>
    <n v="0.59440536078452166"/>
    <n v="1187"/>
    <n v="0"/>
  </r>
  <r>
    <s v="Central Valley"/>
    <x v="1176"/>
    <n v="9"/>
    <n v="11.5729038081063"/>
    <n v="23"/>
    <n v="19.659386000000001"/>
    <n v="10"/>
    <n v="1.71759869544985E-6"/>
    <n v="942.86139457069896"/>
    <n v="0.29870954155921903"/>
    <n v="446.90173339843699"/>
    <n v="1552.61059570312"/>
    <n v="0.92755919694900502"/>
    <n v="2.58960177898406"/>
    <n v="2192.5936035156201"/>
    <n v="2.0455752015113799"/>
    <n v="3.34322996146747E-3"/>
    <n v="1.0888369388339899E-6"/>
    <n v="0.39130434782608697"/>
    <n v="0.58867067342808399"/>
    <s v="{75FA50A9-2878-4633-B714-48E51CCA6E1E}"/>
    <n v="255451102"/>
    <s v="CAL WATER 1102"/>
    <n v="920714"/>
    <n v="35.421650625646699"/>
    <n v="-118.832552666228"/>
    <x v="1176"/>
    <n v="76"/>
    <n v="43"/>
    <n v="16000.453071473101"/>
    <n v="13869.789803232699"/>
    <n v="2130.6632682403801"/>
    <n v="6508.6114031667703"/>
    <n v="260.98940050653198"/>
    <n v="1.0888369388339899E-5"/>
    <n v="1.7175986954498499E-5"/>
    <n v="1.2858782009006999"/>
    <n v="2.2999999999999998"/>
    <n v="2877"/>
    <n v="3.3432299614674699E-2"/>
    <n v="1177"/>
    <n v="0"/>
    <n v="0"/>
    <n v="4.044262376197139"/>
    <n v="2016"/>
    <n v="0"/>
  </r>
  <r>
    <s v="Central Valley"/>
    <x v="1177"/>
    <n v="957"/>
    <n v="1330.7364664453901"/>
    <n v="4090"/>
    <n v="2953.9713999999999"/>
    <n v="316"/>
    <n v="1.2306947933844801E-4"/>
    <n v="27.908460935305701"/>
    <n v="27.511927992993499"/>
    <n v="339.94952691138701"/>
    <n v="5456.2327826022602"/>
    <n v="1098.2291996731501"/>
    <n v="0.77681531527167602"/>
    <n v="13.138950989666499"/>
    <n v="1.0920241946661"/>
    <n v="3.3340326063237098E-3"/>
    <n v="1.6125427437672401E-3"/>
    <n v="0.23398533007334901"/>
    <n v="0.45049063455111898"/>
    <s v="{34B1CFFF-1F43-44C3-AF15-E50BDC16F6A4}"/>
    <n v="162821701"/>
    <s v="STANISLAUS 1701"/>
    <n v="1812"/>
    <n v="38.183029753112997"/>
    <n v="-120.37559465659299"/>
    <x v="1177"/>
    <n v="408"/>
    <n v="617"/>
    <n v="54617.428526131298"/>
    <n v="31400.489279381101"/>
    <n v="23216.9392467502"/>
    <n v="31400.489279381101"/>
    <n v="23216.9392467502"/>
    <n v="0.50956350703044795"/>
    <n v="3.8889955470949603E-2"/>
    <n v="1.3905292230359301"/>
    <n v="12.9430379746835"/>
    <n v="227"/>
    <n v="1.0535543035982924"/>
    <n v="1178"/>
    <n v="0"/>
    <n v="0"/>
    <n v="19.511353424018314"/>
    <n v="618"/>
    <n v="0"/>
  </r>
  <r>
    <s v="Central Coast"/>
    <x v="1178"/>
    <n v="1"/>
    <n v="1.9449774433158999"/>
    <n v="1"/>
    <n v="1.9449774"/>
    <n v="1"/>
    <n v="6.92703688400797E-5"/>
    <n v="48.101115661250297"/>
    <m/>
    <m/>
    <m/>
    <m/>
    <n v="0.55088496208190896"/>
    <n v="80.255973815917898"/>
    <n v="1.03318583965301"/>
    <n v="3.33198202347415E-3"/>
    <n v="6.92703688400797E-5"/>
    <n v="1"/>
    <n v="1.0000000208891"/>
    <s v="{13EB3903-13F9-40C3-94BE-AF1022EEB8B5}"/>
    <n v="182981103"/>
    <s v="JOLON 1103"/>
    <s v="circuit_breaker"/>
    <n v="36.013225981442901"/>
    <n v="-121.167606566063"/>
    <x v="1178"/>
    <n v="115"/>
    <n v="20"/>
    <n v="30468.190180718098"/>
    <n v="29651.798302070201"/>
    <n v="816.39187864789994"/>
    <n v="18381.2801009625"/>
    <n v="663.22954231885603"/>
    <n v="6.92703688400797E-5"/>
    <n v="6.92703688400797E-5"/>
    <n v="1.9449774433158999"/>
    <n v="1"/>
    <n v="2065"/>
    <n v="3.33198202347415E-3"/>
    <n v="1179"/>
    <n v="0"/>
    <n v="0"/>
    <n v="11.42159439761517"/>
    <n v="2301"/>
    <n v="0"/>
  </r>
  <r>
    <s v="Sierra"/>
    <x v="1179"/>
    <n v="27"/>
    <n v="44.814777749361497"/>
    <n v="221"/>
    <n v="102.54765"/>
    <n v="36"/>
    <n v="8.2960559464279596E-5"/>
    <n v="50.325909682228698"/>
    <n v="11.002071113263501"/>
    <n v="46.851033113400099"/>
    <n v="211.830580250422"/>
    <n v="5.8983575801847099"/>
    <n v="4.8327802754938602"/>
    <n v="62.1023724430447"/>
    <n v="1.0849926273028001"/>
    <n v="3.31931935315016E-3"/>
    <n v="3.5576468330747099E-4"/>
    <n v="0.122171945701357"/>
    <n v="0.43701417196478298"/>
    <s v="{A0936C28-A756-47FA-9C1E-76F4B7CFFF7E}"/>
    <n v="153612109"/>
    <s v="CLARKSVILLE 2109"/>
    <n v="6502"/>
    <n v="38.712653928240002"/>
    <n v="-121.078205078588"/>
    <x v="1179"/>
    <n v="169"/>
    <n v="163"/>
    <n v="14951.726259927"/>
    <n v="8746.59393740823"/>
    <n v="6205.1323225188398"/>
    <n v="3563.6935310752601"/>
    <n v="1419.52003712745"/>
    <n v="1.2807528599068901E-2"/>
    <n v="2.9865801407140602E-3"/>
    <n v="1.65980658330968"/>
    <n v="6.1388888888888804"/>
    <n v="1008"/>
    <n v="0.11949549671340576"/>
    <n v="1180"/>
    <n v="0"/>
    <n v="0"/>
    <n v="2.2143758130977655"/>
    <n v="94"/>
    <n v="0"/>
  </r>
  <r>
    <s v="Central Coast"/>
    <x v="1180"/>
    <n v="13"/>
    <n v="19.730695582949"/>
    <n v="31"/>
    <n v="28.772455000000001"/>
    <n v="7"/>
    <n v="3.2594014295942197E-5"/>
    <n v="110.686850930963"/>
    <n v="8.9909701744715296"/>
    <n v="267.64262008666901"/>
    <n v="1166.80027453104"/>
    <n v="29.574685903886898"/>
    <n v="3.6178886805261801"/>
    <n v="325.45468023312901"/>
    <n v="1.2392541170120199"/>
    <n v="3.2952536869630899E-3"/>
    <n v="1.18055396212314E-4"/>
    <n v="0.41935483870967699"/>
    <n v="0.68574945847344404"/>
    <s v="{614AFF73-1972-445B-AB78-45C825B90AEF}"/>
    <n v="182541103"/>
    <s v="ATASCADERO 1103"/>
    <s v="A46"/>
    <n v="35.401841952269699"/>
    <n v="-120.622189273616"/>
    <x v="1180"/>
    <n v="196"/>
    <n v="611"/>
    <n v="36486.304658102097"/>
    <n v="14964.233099519401"/>
    <n v="21522.0715585826"/>
    <n v="983.47412797795596"/>
    <n v="273.02052274315002"/>
    <n v="8.2638777348620297E-4"/>
    <n v="2.2815810007159501E-4"/>
    <n v="1.517745814073"/>
    <n v="4.4285714285714199"/>
    <n v="1755"/>
    <n v="2.306677580874163E-2"/>
    <n v="1181"/>
    <n v="0"/>
    <n v="0"/>
    <n v="0.61110230237579044"/>
    <n v="2222"/>
    <n v="0"/>
  </r>
  <r>
    <s v="Central Valley"/>
    <x v="1181"/>
    <n v="73"/>
    <n v="131.138571160537"/>
    <n v="362"/>
    <n v="215.44887"/>
    <n v="128"/>
    <n v="5.0576771897681202E-5"/>
    <n v="62.3059605626622"/>
    <n v="16.141254545434698"/>
    <n v="4645.1743782031899"/>
    <n v="46009.268800432197"/>
    <n v="900.77808164329201"/>
    <n v="6.4530731545892097"/>
    <n v="383.23804062628102"/>
    <n v="1.43514933809638"/>
    <n v="3.2815555787835101E-3"/>
    <n v="4.1527009400717197E-4"/>
    <n v="0.20165745856353501"/>
    <n v="0.60867607475004204"/>
    <s v="{3CAC56CD-7B8A-420C-A5B0-8853D3551182}"/>
    <n v="162211101"/>
    <s v="CALAVERAS CEMENT 1101"/>
    <n v="585"/>
    <n v="38.139800566469603"/>
    <n v="-120.662398594134"/>
    <x v="1181"/>
    <n v="101"/>
    <n v="80"/>
    <n v="31102.2056536948"/>
    <n v="22710.658649205001"/>
    <n v="8391.5470044897793"/>
    <n v="22710.658649205001"/>
    <n v="8391.5470044897793"/>
    <n v="5.3154572032917999E-2"/>
    <n v="6.4738268029031999E-3"/>
    <n v="1.7964187830210501"/>
    <n v="2.828125"/>
    <n v="918"/>
    <n v="0.42003911408428929"/>
    <n v="1182"/>
    <n v="0"/>
    <n v="0"/>
    <n v="14.11174467551516"/>
    <n v="1025"/>
    <n v="0"/>
  </r>
  <r>
    <s v="North Valley"/>
    <x v="1182"/>
    <n v="18"/>
    <n v="25.807492436649099"/>
    <n v="30"/>
    <n v="32.106163000000002"/>
    <n v="12"/>
    <n v="1.04295495627108E-4"/>
    <n v="31.7692962751191"/>
    <n v="3.4173204600811"/>
    <n v="205.518156051635"/>
    <n v="2388.2089538574201"/>
    <n v="15.989801738411099"/>
    <n v="0.48838495711486601"/>
    <n v="44.127654711405398"/>
    <n v="1.2437315583229001"/>
    <n v="3.2799745981931801E-3"/>
    <n v="1.4835591218797999E-4"/>
    <n v="0.6"/>
    <n v="0.80381739844254196"/>
    <s v="{C813897C-7FF0-4426-960C-CC77387AFFF1}"/>
    <n v="103031102"/>
    <s v="ORO FINO 1102"/>
    <n v="2236"/>
    <n v="39.871914784855299"/>
    <n v="-121.611866151214"/>
    <x v="1182"/>
    <n v="21"/>
    <n v="5"/>
    <n v="4362.7432440551102"/>
    <n v="4120.4561312166798"/>
    <n v="242.28711283843401"/>
    <n v="4120.4561312166798"/>
    <n v="242.28711283843401"/>
    <n v="1.78027094625576E-3"/>
    <n v="1.2515459475252999E-3"/>
    <n v="1.43374957981384"/>
    <n v="2.5"/>
    <n v="1602"/>
    <n v="3.9359695178318159E-2"/>
    <n v="1183"/>
    <n v="0"/>
    <n v="0"/>
    <n v="2.5603319467102397"/>
    <n v="2655"/>
    <n v="0"/>
  </r>
  <r>
    <s v="North Coast"/>
    <x v="1183"/>
    <n v="225"/>
    <n v="386.24813915946402"/>
    <n v="234"/>
    <n v="391.20038"/>
    <n v="31"/>
    <n v="1.0194612437889199E-4"/>
    <n v="33.801406481623403"/>
    <n v="1.79848201200366"/>
    <n v="62.020212524815598"/>
    <n v="345.77380923220898"/>
    <n v="0.84075137673828104"/>
    <n v="0.35326863275540499"/>
    <n v="12.6497502442329"/>
    <n v="1.02233799811332"/>
    <n v="3.24644240417854E-3"/>
    <n v="1.5182360169590801E-4"/>
    <n v="0.96153846153846101"/>
    <n v="0.987340913936405"/>
    <s v="{6151271A-BC5B-476A-8700-C63C19F32AF9}"/>
    <n v="43381101"/>
    <s v="POINT ARENA 1101"/>
    <n v="47952"/>
    <n v="38.914528809631101"/>
    <n v="-123.639235353377"/>
    <x v="1183"/>
    <n v="116"/>
    <n v="81"/>
    <n v="23668.823051411899"/>
    <n v="16717.6296617546"/>
    <n v="6951.19338965731"/>
    <n v="16717.6296617546"/>
    <n v="6951.19338965731"/>
    <n v="4.7065316525731699E-3"/>
    <n v="3.16032985574565E-3"/>
    <n v="1.7166583962642801"/>
    <n v="7.5483870967741904"/>
    <n v="1583"/>
    <n v="0.10063971452953474"/>
    <n v="1184"/>
    <n v="0"/>
    <n v="0"/>
    <n v="10.387850260554117"/>
    <n v="2244"/>
    <n v="0"/>
  </r>
  <r>
    <s v="North Coast"/>
    <x v="1184"/>
    <n v="275"/>
    <n v="529.57859772254903"/>
    <n v="786"/>
    <n v="848.74036000000001"/>
    <n v="92"/>
    <n v="1.1720430935067399E-4"/>
    <n v="28.7746439583306"/>
    <n v="5.5291257043849003"/>
    <n v="15.7194253009582"/>
    <n v="50.246719718691203"/>
    <n v="0.56454394504018801"/>
    <n v="1.60502870721944"/>
    <n v="6.7261839427204899"/>
    <n v="1.57712100770162"/>
    <n v="3.2449507920097602E-3"/>
    <n v="3.96710592219399E-4"/>
    <n v="0.349872773536895"/>
    <n v="0.62395830915891204"/>
    <s v="{5B55A465-FAC4-48C8-B9A5-F80EA4DBED38}"/>
    <n v="42561107"/>
    <s v="FULTON 1107"/>
    <n v="77670"/>
    <n v="38.502236080581099"/>
    <n v="-122.73698447565"/>
    <x v="1184"/>
    <n v="158"/>
    <n v="308"/>
    <n v="27773.2994371038"/>
    <n v="11040.073732585401"/>
    <n v="16733.225704518401"/>
    <n v="10408.842163868499"/>
    <n v="15870.572254392901"/>
    <n v="3.6497374484184698E-2"/>
    <n v="1.0782796460261999E-2"/>
    <n v="1.9257403553547201"/>
    <n v="8.5434782608695592"/>
    <n v="947"/>
    <n v="0.29853547286489795"/>
    <n v="1185"/>
    <n v="0"/>
    <n v="0"/>
    <n v="6.4677526642051335"/>
    <n v="2031"/>
    <n v="0"/>
  </r>
  <r>
    <s v="Sierra"/>
    <x v="1185"/>
    <n v="2514"/>
    <n v="2888.6973120206198"/>
    <n v="6641"/>
    <n v="4790.5005000000001"/>
    <n v="555"/>
    <n v="5.5317318593379901E-5"/>
    <n v="57.954289821634298"/>
    <n v="77.240762402559199"/>
    <n v="1910.67269418807"/>
    <n v="51113.6461809967"/>
    <n v="10199.219454595601"/>
    <n v="0.57381407978634003"/>
    <n v="17.766160008680401"/>
    <n v="1.03732360848435"/>
    <n v="3.2184915850843598E-3"/>
    <n v="1.9831082656178202E-3"/>
    <n v="0.378557446167745"/>
    <n v="0.60300532670586104"/>
    <s v="{3EE03E8E-7174-416B-B7B0-D49DC8F3C48B}"/>
    <n v="152301102"/>
    <s v="BONNIE NOOK 1102"/>
    <s v="circuit_breaker"/>
    <n v="39.214592608581199"/>
    <n v="-120.809388152255"/>
    <x v="1185"/>
    <n v="506"/>
    <n v="578"/>
    <n v="92197.384227398405"/>
    <n v="55059.680901176202"/>
    <n v="37137.703326221999"/>
    <n v="55059.680901176202"/>
    <n v="37137.703326221999"/>
    <n v="1.10062508741789"/>
    <n v="3.0701111819325801E-2"/>
    <n v="1.1490442768578399"/>
    <n v="11.965765765765701"/>
    <n v="179"/>
    <n v="1.7862628297218197"/>
    <n v="1186"/>
    <n v="0"/>
    <n v="0"/>
    <n v="34.212488981244761"/>
    <n v="466"/>
    <n v="0"/>
  </r>
  <r>
    <s v="Central Valley"/>
    <x v="1186"/>
    <n v="483"/>
    <n v="654.59680883809699"/>
    <n v="2169"/>
    <n v="1409.5377000000001"/>
    <n v="238"/>
    <n v="9.1537742508905897E-5"/>
    <n v="33.774865837420499"/>
    <n v="11.014990981792399"/>
    <n v="65.803487286095802"/>
    <n v="461.60158547914199"/>
    <n v="8.1665312559060403"/>
    <n v="2.9252249303219"/>
    <n v="31.509573706480499"/>
    <n v="1.0850282581914299"/>
    <n v="3.2130938394719201E-3"/>
    <n v="5.66839661427893E-4"/>
    <n v="0.22268326417704001"/>
    <n v="0.46440531507385502"/>
    <s v="{68513B5A-56EB-4D19-97D2-4A9509C9FEBC}"/>
    <n v="254432102"/>
    <s v="COARSEGOLD 2102"/>
    <n v="10040"/>
    <n v="37.309185742438999"/>
    <n v="-119.584345481163"/>
    <x v="1186"/>
    <n v="314"/>
    <n v="397"/>
    <n v="51897.4476594886"/>
    <n v="28189.747686844799"/>
    <n v="23707.699972643699"/>
    <n v="28189.747686844799"/>
    <n v="23707.699972643699"/>
    <n v="0.134907839419838"/>
    <n v="2.1785982717119599E-2"/>
    <n v="1.3552728961451299"/>
    <n v="9.1134453781512601"/>
    <n v="715"/>
    <n v="0.76471633379431703"/>
    <n v="1187"/>
    <n v="0"/>
    <n v="0"/>
    <n v="17.516291709922442"/>
    <n v="1527"/>
    <n v="0"/>
  </r>
  <r>
    <s v="North Coast"/>
    <x v="1187"/>
    <n v="10"/>
    <n v="24.3512822149027"/>
    <n v="10"/>
    <n v="24.351282000000001"/>
    <n v="1"/>
    <n v="1.34193847770802E-4"/>
    <n v="23.8435800475159"/>
    <m/>
    <m/>
    <m/>
    <m/>
    <n v="2.2123893722891799E-3"/>
    <n v="8.1960172653198207"/>
    <n v="1.0044248104095399"/>
    <n v="3.1996617512072998E-3"/>
    <n v="1.34193847770802E-4"/>
    <n v="1"/>
    <n v="1.0000000039074599"/>
    <s v="{8CA524F1-8D7D-4618-99D9-A20A89A3DB89}"/>
    <n v="42091102"/>
    <s v="MIRABEL 1102"/>
    <n v="7347"/>
    <n v="38.503450161546198"/>
    <n v="-122.94856097025099"/>
    <x v="1187"/>
    <n v="17"/>
    <n v="94"/>
    <n v="3253.1792308413801"/>
    <n v="1145.4102468911699"/>
    <n v="2107.76898395021"/>
    <n v="1145.4102468911699"/>
    <n v="2107.76898395021"/>
    <n v="1.34193847770802E-4"/>
    <n v="1.34193847770802E-4"/>
    <n v="2.4351282214902699"/>
    <n v="10"/>
    <n v="1677"/>
    <n v="3.1996617512072998E-3"/>
    <n v="1188"/>
    <n v="0"/>
    <n v="0"/>
    <n v="0.71172471052101316"/>
    <n v="286"/>
    <n v="0"/>
  </r>
  <r>
    <s v="Sierra"/>
    <x v="1188"/>
    <n v="886"/>
    <n v="1188.54646615924"/>
    <n v="2335"/>
    <n v="1861.8945000000001"/>
    <n v="228"/>
    <n v="1.13481358072787E-4"/>
    <n v="31.042807071390602"/>
    <n v="74.6335397458773"/>
    <n v="1683.3701173162201"/>
    <n v="24401.418890802899"/>
    <n v="4045.8496964661399"/>
    <n v="2.5740758792530198"/>
    <n v="42.436765072939302"/>
    <n v="1.1944476768635801"/>
    <n v="3.18927958050675E-3"/>
    <n v="4.3059736689356103E-3"/>
    <n v="0.37944325481798702"/>
    <n v="0.63835327200907499"/>
    <s v="{B1828264-E942-4507-AD5A-E7D1D60A066A}"/>
    <n v="152282101"/>
    <s v="MOUNTAIN QUARRIES 2101"/>
    <n v="92474"/>
    <n v="38.895652007935901"/>
    <n v="-120.87906496464301"/>
    <x v="1188"/>
    <n v="258"/>
    <n v="229"/>
    <n v="39957.916975338798"/>
    <n v="25079.566473549901"/>
    <n v="14878.3505017889"/>
    <n v="23834.4450317189"/>
    <n v="13934.0092272027"/>
    <n v="0.98176199651731999"/>
    <n v="2.5873749640595599E-2"/>
    <n v="1.3414745667711501"/>
    <n v="10.241228070175399"/>
    <n v="52"/>
    <n v="0.72715574435553898"/>
    <n v="1189"/>
    <n v="0"/>
    <n v="0"/>
    <n v="14.810032943804204"/>
    <n v="465"/>
    <n v="0"/>
  </r>
  <r>
    <s v="North Valley"/>
    <x v="1189"/>
    <n v="108"/>
    <n v="161.74695564829599"/>
    <n v="279"/>
    <n v="225.27448999999999"/>
    <n v="24"/>
    <n v="1.2523303000004101E-4"/>
    <n v="21.911534066295399"/>
    <n v="42.649298254908402"/>
    <n v="379.21342255175102"/>
    <n v="5061.3517935032196"/>
    <n v="836.42354011858504"/>
    <n v="2.76290557805138"/>
    <n v="26.625976893973199"/>
    <n v="1.0235066513220401"/>
    <n v="3.1812582579153199E-3"/>
    <n v="2.2919068070355701E-3"/>
    <n v="0.38709677419354799"/>
    <n v="0.71799942990601695"/>
    <s v="{3A867C43-90D5-4AF5-884D-4817C90B9FCF}"/>
    <n v="103441101"/>
    <s v="JESSUP 1101"/>
    <n v="3383"/>
    <n v="40.488836148069197"/>
    <n v="-122.357990039725"/>
    <x v="1189"/>
    <n v="41"/>
    <n v="109"/>
    <n v="6999.5290665230204"/>
    <n v="3031.9375901123999"/>
    <n v="3967.5914764106101"/>
    <n v="1995.2743212810301"/>
    <n v="2810.7458670648598"/>
    <n v="5.5005763368853801E-2"/>
    <n v="3.0055927200009999E-3"/>
    <n v="1.4976569967434801"/>
    <n v="11.625"/>
    <n v="154"/>
    <n v="7.6350198189967675E-2"/>
    <n v="1190"/>
    <n v="0"/>
    <n v="0"/>
    <n v="1.239805600288715"/>
    <n v="1731"/>
    <n v="0"/>
  </r>
  <r>
    <s v="Central Coast"/>
    <x v="1190"/>
    <n v="1434"/>
    <n v="1932.2552392646901"/>
    <n v="2314"/>
    <n v="2360.4726999999998"/>
    <n v="174"/>
    <n v="6.1563896556383503E-5"/>
    <n v="51.728379106038098"/>
    <n v="3.3217042957361098"/>
    <n v="99.017521304712801"/>
    <n v="1530.58667160146"/>
    <n v="23.480375528645801"/>
    <n v="0.34960838032608499"/>
    <n v="14.2550770030624"/>
    <n v="1.0945478568131799"/>
    <n v="3.1698278581108099E-3"/>
    <n v="1.30489238904278E-4"/>
    <n v="0.61970613656006901"/>
    <n v="0.81858827474595597"/>
    <s v="{635AB06E-6FE6-4F3C-85D2-7DF03CF41311}"/>
    <n v="83481110"/>
    <s v="STELLING 1110"/>
    <n v="60094"/>
    <n v="37.257354773893098"/>
    <n v="-122.120161040027"/>
    <x v="1190"/>
    <n v="126"/>
    <n v="93"/>
    <n v="26404.601594732601"/>
    <n v="15898.37818127"/>
    <n v="10506.2234134626"/>
    <n v="15898.37818127"/>
    <n v="10506.2234134626"/>
    <n v="2.2705127569344501E-2"/>
    <n v="1.07121180008107E-2"/>
    <n v="1.34745832584706"/>
    <n v="13.298850574712599"/>
    <n v="1699"/>
    <n v="0.55155004731128088"/>
    <n v="1191"/>
    <n v="0"/>
    <n v="0"/>
    <n v="9.8787911488739208"/>
    <n v="2251"/>
    <n v="0"/>
  </r>
  <r>
    <s v="Central Coast"/>
    <x v="1191"/>
    <n v="74"/>
    <n v="168.65240689576501"/>
    <n v="399"/>
    <n v="353.76373000000001"/>
    <n v="66"/>
    <n v="1.81769265840226E-5"/>
    <n v="198.26294367697301"/>
    <n v="0.296431094408035"/>
    <n v="35.193248748779297"/>
    <n v="77.125320434570298"/>
    <n v="2.2818833589553798E-2"/>
    <n v="8.7282782467928808"/>
    <n v="163.11971224867"/>
    <n v="1.1352239215012701"/>
    <n v="3.1681189161140702E-3"/>
    <n v="1.79961328175329E-5"/>
    <n v="0.185463659147869"/>
    <n v="0.47673741315534202"/>
    <s v="{E158EBD1-D391-40F7-8D5C-4284F51B8199}"/>
    <n v="83531111"/>
    <s v="MC KEE 1111"/>
    <n v="711900"/>
    <n v="37.356129522540499"/>
    <n v="-121.805237943471"/>
    <x v="1191"/>
    <n v="226"/>
    <n v="330"/>
    <n v="40334.222107864902"/>
    <n v="20149.405158206198"/>
    <n v="20184.816949658602"/>
    <n v="14114.295927343799"/>
    <n v="8751.0581306609402"/>
    <n v="1.18774476595717E-3"/>
    <n v="1.19967715454549E-3"/>
    <n v="2.2790865796725002"/>
    <n v="6.0454545454545396"/>
    <n v="2651"/>
    <n v="0.20909584846352863"/>
    <n v="1192"/>
    <n v="0"/>
    <n v="0"/>
    <n v="8.7702141746695439"/>
    <n v="1650"/>
    <n v="0"/>
  </r>
  <r>
    <s v="Sierra"/>
    <x v="1192"/>
    <n v="1431"/>
    <n v="1883.7045848988"/>
    <n v="2639"/>
    <n v="2419.0796"/>
    <n v="211"/>
    <n v="1.01219903596597E-4"/>
    <n v="31.212682932061998"/>
    <n v="46.5324427432964"/>
    <n v="647.21038864559398"/>
    <n v="9311.0264564774607"/>
    <n v="1427.6903626308099"/>
    <n v="3.6657299784705102"/>
    <n v="54.676371249365801"/>
    <n v="1.09810006053526"/>
    <n v="3.1647613775373602E-3"/>
    <n v="2.04540649233641E-3"/>
    <n v="0.54225085259567996"/>
    <n v="0.77868648588799505"/>
    <s v="{0010E3CC-5B34-4785-98D9-D2D98BC731B3}"/>
    <n v="153661104"/>
    <s v="APPLE HILL 1104"/>
    <n v="12832"/>
    <n v="38.752260751249601"/>
    <n v="-120.681956751339"/>
    <x v="1192"/>
    <n v="277"/>
    <n v="201"/>
    <n v="39088.1034063806"/>
    <n v="24725.613409719899"/>
    <n v="14362.489996660601"/>
    <n v="23528.513930506"/>
    <n v="13817.5329864702"/>
    <n v="0.431580769882982"/>
    <n v="2.1357399658882E-2"/>
    <n v="1.31635540524025"/>
    <n v="12.5071090047393"/>
    <n v="173"/>
    <n v="0.66776465066038304"/>
    <n v="1193"/>
    <n v="0"/>
    <n v="0"/>
    <n v="14.619936229512444"/>
    <n v="1459"/>
    <n v="0"/>
  </r>
  <r>
    <s v="Sierra"/>
    <x v="1193"/>
    <n v="4243"/>
    <n v="5513.4021143167402"/>
    <n v="8666"/>
    <n v="7557.049"/>
    <n v="779"/>
    <n v="8.5927523276447298E-5"/>
    <n v="37.675780057882001"/>
    <n v="66.987669201085893"/>
    <n v="1190.1319923199201"/>
    <n v="21636.2097533374"/>
    <n v="7090.7798965615102"/>
    <n v="0.73354050708299201"/>
    <n v="17.755747647290999"/>
    <n v="1.0382780294210201"/>
    <n v="3.15968353234948E-3"/>
    <n v="3.15610278659506E-3"/>
    <n v="0.48961458573736399"/>
    <n v="0.72957079406415404"/>
    <s v="{DC8F828A-9D78-4250-9936-BA54E6245EA8}"/>
    <n v="153082106"/>
    <s v="PLACERVILLE 2106"/>
    <n v="1104"/>
    <n v="38.912448874166998"/>
    <n v="-120.820111185926"/>
    <x v="1193"/>
    <n v="685"/>
    <n v="661"/>
    <n v="127799.035588345"/>
    <n v="80528.885419197002"/>
    <n v="47270.150169148001"/>
    <n v="80528.885419197002"/>
    <n v="47270.150169148001"/>
    <n v="2.4586040707575498"/>
    <n v="6.6937540632352396E-2"/>
    <n v="1.2994112925563801"/>
    <n v="11.124518613607099"/>
    <n v="99"/>
    <n v="2.4613934717002448"/>
    <n v="1194"/>
    <n v="0"/>
    <n v="0"/>
    <n v="50.03831406181186"/>
    <n v="516"/>
    <n v="0"/>
  </r>
  <r>
    <s v="Sierra"/>
    <x v="1194"/>
    <n v="1384"/>
    <n v="1911.5484585561301"/>
    <n v="3369"/>
    <n v="2787.6916999999999"/>
    <n v="259"/>
    <n v="1.1807801313326299E-4"/>
    <n v="33.506042085127802"/>
    <n v="22.811305899571"/>
    <n v="228.24620889280001"/>
    <n v="3384.5662332378301"/>
    <n v="596.49819169194905"/>
    <n v="2.9219855161484398"/>
    <n v="27.826961101885001"/>
    <n v="1.0497317825044901"/>
    <n v="3.1552899761611501E-3"/>
    <n v="1.33590829096018E-3"/>
    <n v="0.41080439299495303"/>
    <n v="0.68571014957421095"/>
    <s v="{04FA73EB-B797-476B-86A7-C1CFAD605BCA}"/>
    <n v="153661104"/>
    <s v="APPLE HILL 1104"/>
    <n v="12842"/>
    <n v="38.753666527324597"/>
    <n v="-120.67956163143199"/>
    <x v="1194"/>
    <n v="383"/>
    <n v="643"/>
    <n v="63105.125077254597"/>
    <n v="26827.637275615001"/>
    <n v="36277.487801639501"/>
    <n v="24430.541568617798"/>
    <n v="33083.188842418502"/>
    <n v="0.34600024735868801"/>
    <n v="3.0582205401515201E-2"/>
    <n v="1.3811766319047201"/>
    <n v="13.007722007722"/>
    <n v="285"/>
    <n v="0.81722010382573784"/>
    <n v="1195"/>
    <n v="0"/>
    <n v="0"/>
    <n v="15.18043004503361"/>
    <n v="1478"/>
    <n v="0"/>
  </r>
  <r>
    <s v="North Coast"/>
    <x v="1195"/>
    <n v="590"/>
    <n v="978.75180378335006"/>
    <n v="927"/>
    <n v="1135.9875"/>
    <n v="101"/>
    <n v="1.5199775122827001E-4"/>
    <n v="17.4841369105356"/>
    <n v="14.3389423965638"/>
    <n v="343.27857904409802"/>
    <n v="6271.3833677963303"/>
    <n v="191.06320852928999"/>
    <n v="2.1776263958009099"/>
    <n v="19.314936872276601"/>
    <n v="1.0601945135852999"/>
    <n v="3.1515346141086499E-3"/>
    <n v="1.2499526351875899E-3"/>
    <n v="0.63646170442286898"/>
    <n v="0.86158673551749898"/>
    <s v="{0F7FFA32-0648-474C-B64E-A51E578D757F}"/>
    <n v="192171102"/>
    <s v="WILLOW CREEK 1102"/>
    <s v="circuit_breaker"/>
    <n v="40.947738888000998"/>
    <n v="-123.64019720796099"/>
    <x v="1195"/>
    <n v="126"/>
    <n v="128"/>
    <n v="14701.485181547499"/>
    <n v="11718.734926703801"/>
    <n v="2982.75025484362"/>
    <n v="11718.734926703801"/>
    <n v="2982.75025484362"/>
    <n v="0.12624521615394699"/>
    <n v="1.53517728740553E-2"/>
    <n v="1.65890136234466"/>
    <n v="9.1782178217821695"/>
    <n v="306"/>
    <n v="0.31830499602497364"/>
    <n v="1196"/>
    <n v="0"/>
    <n v="0"/>
    <n v="7.2816820401408675"/>
    <n v="1998"/>
    <n v="0"/>
  </r>
  <r>
    <s v="North Coast"/>
    <x v="1196"/>
    <n v="476"/>
    <n v="918.06135556600498"/>
    <n v="1493"/>
    <n v="1470.828"/>
    <n v="96"/>
    <n v="1.1880256291381799E-4"/>
    <n v="27.822069368940301"/>
    <n v="7.7911395825859504"/>
    <n v="28.8677167744824"/>
    <n v="67.450690237460293"/>
    <n v="1.1087357010562999"/>
    <n v="3.6893667567153501"/>
    <n v="18.267346398604101"/>
    <n v="1.01341260969638"/>
    <n v="3.1339056724239201E-3"/>
    <n v="5.51122562534089E-4"/>
    <n v="0.31882116543871297"/>
    <n v="0.62417995424165995"/>
    <s v="{D5D881FC-5E37-43D0-8EE8-25189C47D57C}"/>
    <n v="42571101"/>
    <s v="MOLINO 1101"/>
    <n v="5042"/>
    <n v="38.390457265586399"/>
    <n v="-122.878919145071"/>
    <x v="1196"/>
    <n v="168"/>
    <n v="196"/>
    <n v="23907.440464992302"/>
    <n v="11223.3639787133"/>
    <n v="12684.076486279"/>
    <n v="9764.6994059249191"/>
    <n v="10492.5288763315"/>
    <n v="5.2907766003272599E-2"/>
    <n v="1.14050460397265E-2"/>
    <n v="1.9287003268193299"/>
    <n v="15.5520833333333"/>
    <n v="735"/>
    <n v="0.30085494455269635"/>
    <n v="1197"/>
    <n v="0"/>
    <n v="0"/>
    <n v="6.0675010345589726"/>
    <n v="836"/>
    <n v="0"/>
  </r>
  <r>
    <s v="Sierra"/>
    <x v="1197"/>
    <n v="525"/>
    <n v="746.07721677793495"/>
    <n v="1589"/>
    <n v="1190.1605999999999"/>
    <n v="135"/>
    <n v="8.8631565436285303E-5"/>
    <n v="45.019955095476597"/>
    <n v="10.9350582974415"/>
    <n v="63.348281933201598"/>
    <n v="440.95412143284301"/>
    <n v="13.0256962721395"/>
    <n v="2.2207637008417498"/>
    <n v="33.848491925884097"/>
    <n v="1.07548344930013"/>
    <n v="3.12255440193075E-3"/>
    <n v="4.7776296934932299E-4"/>
    <n v="0.33039647577092501"/>
    <n v="0.62687101964439496"/>
    <s v="{8D49CCC1-AF4C-4146-915D-64772DC7F3D1}"/>
    <n v="153132105"/>
    <s v="NARROWS 2105"/>
    <n v="2426"/>
    <n v="39.2041516607703"/>
    <n v="-121.200429013535"/>
    <x v="1197"/>
    <n v="434"/>
    <n v="642"/>
    <n v="64135.365466598603"/>
    <n v="27928.665632594999"/>
    <n v="36206.699834003499"/>
    <n v="12992.6155628039"/>
    <n v="14564.354925366701"/>
    <n v="6.4498000862158705E-2"/>
    <n v="1.19652613338985E-2"/>
    <n v="1.4210994605294001"/>
    <n v="11.7703703703703"/>
    <n v="814"/>
    <n v="0.42154484426065125"/>
    <n v="1198"/>
    <n v="0"/>
    <n v="0"/>
    <n v="8.0732345248750228"/>
    <n v="267"/>
    <n v="0"/>
  </r>
  <r>
    <s v="Sierra"/>
    <x v="1198"/>
    <n v="1934"/>
    <n v="2417.6332916676802"/>
    <n v="4113"/>
    <n v="3477.0578999999998"/>
    <n v="359"/>
    <n v="1.1016606393109301E-4"/>
    <n v="28.481277454312199"/>
    <n v="77.080000570742399"/>
    <n v="1120.7482986488501"/>
    <n v="23823.495628008299"/>
    <n v="7121.9096756934096"/>
    <n v="1.1021251404290699"/>
    <n v="19.5079888686262"/>
    <n v="1.0601289242423"/>
    <n v="3.1180118424647902E-3"/>
    <n v="3.66452465843304E-3"/>
    <n v="0.47021638706540198"/>
    <n v="0.69531005467485296"/>
    <s v="{9A3F5548-F595-4F3F-89FC-9574388096DE}"/>
    <n v="152181101"/>
    <s v="FORESTHILL 1101"/>
    <n v="1802"/>
    <n v="39.016075829242297"/>
    <n v="-120.835449374671"/>
    <x v="1198"/>
    <n v="474"/>
    <n v="645"/>
    <n v="73711.6508241704"/>
    <n v="35584.245608366997"/>
    <n v="38127.405215803403"/>
    <n v="35584.245608366997"/>
    <n v="38127.405215803403"/>
    <n v="1.3155643523774601"/>
    <n v="3.9549616951262502E-2"/>
    <n v="1.25006892020045"/>
    <n v="11.4568245125348"/>
    <n v="70"/>
    <n v="1.1193662514448597"/>
    <n v="1199"/>
    <n v="0"/>
    <n v="0"/>
    <n v="22.11101827791661"/>
    <n v="833"/>
    <n v="0"/>
  </r>
  <r>
    <s v="Sierra"/>
    <x v="1199"/>
    <n v="1636"/>
    <n v="2412.65737239491"/>
    <n v="6311"/>
    <n v="4592.2969999999996"/>
    <n v="777"/>
    <n v="1.14223060602079E-4"/>
    <n v="28.613244944000702"/>
    <n v="43.504606473192702"/>
    <n v="884.23371574624105"/>
    <n v="10517.1086019131"/>
    <n v="1053.7272101783201"/>
    <n v="3.4335393717381999"/>
    <n v="75.921476273790802"/>
    <n v="1.237420418241"/>
    <n v="3.10954548655477E-3"/>
    <n v="2.3167909473857501E-3"/>
    <n v="0.25922991601964801"/>
    <n v="0.52537051459568496"/>
    <s v="{87934A6A-C9D7-420E-9278-5C4F8DB79DED}"/>
    <n v="153662102"/>
    <s v="APPLE HILL 2102"/>
    <n v="8372"/>
    <n v="38.609210987635301"/>
    <n v="-120.702461804165"/>
    <x v="1199"/>
    <n v="845"/>
    <n v="759"/>
    <n v="166228.20549269801"/>
    <n v="101166.63590357899"/>
    <n v="65061.569589119601"/>
    <n v="90180.300597533103"/>
    <n v="58569.170134439701"/>
    <n v="1.8001465661187199"/>
    <n v="8.8751318087815806E-2"/>
    <n v="1.4747294452291599"/>
    <n v="8.1222651222651194"/>
    <n v="148"/>
    <n v="2.4161168430530564"/>
    <n v="1200"/>
    <n v="0"/>
    <n v="0"/>
    <n v="56.035423562589742"/>
    <n v="1804"/>
    <n v="0"/>
  </r>
  <r>
    <s v="North Valley"/>
    <x v="1200"/>
    <n v="131"/>
    <n v="130.93532128855199"/>
    <n v="674"/>
    <n v="349.89983999999998"/>
    <n v="77"/>
    <n v="5.2814774376615301E-5"/>
    <n v="57.6585901140676"/>
    <n v="21.097998603748501"/>
    <n v="228.09864513155699"/>
    <n v="2711.5845744243002"/>
    <n v="112.32992662050501"/>
    <n v="1.18813929409277"/>
    <n v="34.797859272205898"/>
    <n v="1.05643029181988"/>
    <n v="3.0978490680395199E-3"/>
    <n v="5.80281248619042E-4"/>
    <n v="0.19436201780415399"/>
    <n v="0.37420800420733602"/>
    <s v="{48E1615C-C71C-4D0B-8D4E-00E5F51687F9}"/>
    <n v="102541102"/>
    <s v="VOLTA 1102"/>
    <n v="97816"/>
    <n v="40.535091052473597"/>
    <n v="-121.727638748666"/>
    <x v="1200"/>
    <n v="89"/>
    <n v="74"/>
    <n v="12262.411602963801"/>
    <n v="8457.2763432685006"/>
    <n v="3805.1352596953602"/>
    <n v="8457.2763432685006"/>
    <n v="3805.1352596953602"/>
    <n v="4.4681656143666197E-2"/>
    <n v="4.0667376269993803E-3"/>
    <n v="0.99950626937826303"/>
    <n v="8.7532467532467493"/>
    <n v="696"/>
    <n v="0.23853437823904303"/>
    <n v="1201"/>
    <n v="0"/>
    <n v="0"/>
    <n v="5.2551062586930914"/>
    <n v="2724"/>
    <n v="0"/>
  </r>
  <r>
    <s v="Sierra"/>
    <x v="1201"/>
    <n v="469"/>
    <n v="756.01713547345105"/>
    <n v="1317"/>
    <n v="1077.6044999999999"/>
    <n v="133"/>
    <n v="1.3986295631813599E-4"/>
    <n v="23.541290613975701"/>
    <n v="5.1378063869948702"/>
    <n v="37.111627687748602"/>
    <n v="200.724701492891"/>
    <n v="2.2673615136835998"/>
    <n v="4.4505955208009604"/>
    <n v="42.960546332922597"/>
    <n v="1.1042817257400701"/>
    <n v="3.0891804664257201E-3"/>
    <n v="3.4631881333722101E-4"/>
    <n v="0.35611237661351502"/>
    <n v="0.70157199691953998"/>
    <s v="{027EA52B-9771-4584-AAFD-2CA838E196C2}"/>
    <n v="153652110"/>
    <s v="SHINGLE SPRINGS 2110"/>
    <n v="51800"/>
    <n v="38.663517008735298"/>
    <n v="-120.930660589943"/>
    <x v="1201"/>
    <n v="213"/>
    <n v="208"/>
    <n v="26704.456045818999"/>
    <n v="15648.3842761099"/>
    <n v="11056.0717697091"/>
    <n v="14770.4871081121"/>
    <n v="10021.409272925601"/>
    <n v="4.60604021738504E-2"/>
    <n v="1.8601773190312001E-2"/>
    <n v="1.61197683469819"/>
    <n v="9.9022556390977403"/>
    <n v="1019"/>
    <n v="0.41086100203462078"/>
    <n v="1202"/>
    <n v="0"/>
    <n v="0"/>
    <n v="9.1779523448547238"/>
    <n v="673"/>
    <n v="0"/>
  </r>
  <r>
    <s v="North Valley"/>
    <x v="1202"/>
    <n v="29"/>
    <n v="68.722228649429695"/>
    <n v="55"/>
    <n v="81.774510000000006"/>
    <n v="9"/>
    <n v="6.4059203497082403E-5"/>
    <n v="47.652050808108498"/>
    <n v="0"/>
    <n v="0"/>
    <n v="0"/>
    <n v="0"/>
    <n v="0.306784657658069"/>
    <n v="14.5694933044206"/>
    <n v="1.021878057056"/>
    <n v="3.0857848982359499E-3"/>
    <n v="5.6931583256098503E-5"/>
    <n v="0.527272727272727"/>
    <n v="0.84038688734039702"/>
    <s v="{6018A7D7-F178-44F7-B593-CA41A45039FD}"/>
    <n v="103031102"/>
    <s v="ORO FINO 1102"/>
    <n v="2556"/>
    <n v="39.890246546591897"/>
    <n v="-121.577751927143"/>
    <x v="1202"/>
    <n v="70"/>
    <n v="251"/>
    <n v="25119.107406216499"/>
    <n v="10716.612711740499"/>
    <n v="14402.494694475999"/>
    <n v="10716.612711740499"/>
    <n v="14402.494694475999"/>
    <n v="5.1238424930488604E-4"/>
    <n v="5.7653283147374103E-4"/>
    <n v="2.3697320223941198"/>
    <n v="6.1111111111111098"/>
    <n v="2176"/>
    <n v="2.7772064084123547E-2"/>
    <n v="1203"/>
    <n v="0"/>
    <n v="0"/>
    <n v="6.6589923573069063"/>
    <n v="876"/>
    <n v="0"/>
  </r>
  <r>
    <s v="Central Coast"/>
    <x v="1203"/>
    <n v="111"/>
    <n v="261.43018960700903"/>
    <n v="396"/>
    <n v="415.37849999999997"/>
    <n v="56"/>
    <n v="2.11161574108181E-5"/>
    <n v="140.93113461522401"/>
    <n v="21.645716685463"/>
    <n v="101.908525566951"/>
    <n v="327.70956461469802"/>
    <n v="78.9314963361671"/>
    <n v="1.99980249196025"/>
    <n v="61.255989639687201"/>
    <n v="1.04863306667123"/>
    <n v="3.0669151073988601E-3"/>
    <n v="2.1189809769696499E-4"/>
    <n v="0.28030303030303"/>
    <n v="0.62937822639928298"/>
    <s v="{D8F287F2-9F47-4079-84BA-BB2B78537313}"/>
    <n v="182731101"/>
    <s v="RESERVATION ROAD 1101"/>
    <s v="circuit_breaker"/>
    <n v="36.624194790366801"/>
    <n v="-121.688104176686"/>
    <x v="1203"/>
    <n v="200"/>
    <n v="392"/>
    <n v="33277.637674528101"/>
    <n v="15082.8910121562"/>
    <n v="18194.746662371799"/>
    <n v="7957.2830666582204"/>
    <n v="1954.6502973327999"/>
    <n v="1.186629347103E-2"/>
    <n v="1.18250481500581E-3"/>
    <n v="2.3552269333964801"/>
    <n v="7.0714285714285703"/>
    <n v="1375"/>
    <n v="0.17174724601433616"/>
    <n v="1204"/>
    <n v="0"/>
    <n v="0"/>
    <n v="4.944424936412485"/>
    <n v="2561"/>
    <n v="0"/>
  </r>
  <r>
    <s v="North Coast"/>
    <x v="1204"/>
    <n v="93"/>
    <n v="140.75757005400899"/>
    <n v="118"/>
    <n v="152.48662999999999"/>
    <n v="11"/>
    <n v="3.35932100742039E-4"/>
    <n v="8.7092768438707306"/>
    <n v="0"/>
    <n v="0"/>
    <n v="0"/>
    <n v="0"/>
    <n v="1.66452129862525"/>
    <n v="4.5917539406906398"/>
    <n v="1.0060337781906099"/>
    <n v="3.0585051719013998E-3"/>
    <n v="1.9828505306081299E-4"/>
    <n v="0.78813559322033899"/>
    <n v="0.92308136790169804"/>
    <s v="{81BF210B-E399-451E-B158-93FB561813DD}"/>
    <n v="192221103"/>
    <s v="GARBERVILLE 1103"/>
    <s v="circuit_breaker"/>
    <n v="40.103081425891197"/>
    <n v="-123.792831030258"/>
    <x v="1204"/>
    <n v="99"/>
    <n v="404"/>
    <n v="15687.2267389279"/>
    <n v="3592.4976307925699"/>
    <n v="12094.7291081353"/>
    <n v="841.97171319919403"/>
    <n v="2305.58517260393"/>
    <n v="2.1811355836689398E-3"/>
    <n v="3.6952531081624299E-3"/>
    <n v="1.5135222586452599"/>
    <n v="10.7272727272727"/>
    <n v="1420"/>
    <n v="3.3643556890915395E-2"/>
    <n v="1205"/>
    <n v="0"/>
    <n v="0"/>
    <n v="0.52317680540229639"/>
    <n v="1489"/>
    <n v="0"/>
  </r>
  <r>
    <s v="North Valley"/>
    <x v="1205"/>
    <n v="1136"/>
    <n v="1717.5039142344999"/>
    <n v="2093"/>
    <n v="2206.3525"/>
    <n v="294"/>
    <n v="7.7713283867431398E-5"/>
    <n v="71.927309721549605"/>
    <n v="5.0842499806089902"/>
    <n v="376.33421967522003"/>
    <n v="2971.9920971114502"/>
    <n v="38.1879912908039"/>
    <n v="2.27987478230922"/>
    <n v="116.834562486734"/>
    <n v="1.1675019531833799"/>
    <n v="3.0496905354228899E-3"/>
    <n v="2.5392577995173401E-4"/>
    <n v="0.54276158623984705"/>
    <n v="0.77843585004066695"/>
    <s v="{9FD8CC5B-B764-4FC0-90D0-B9293DA570EE}"/>
    <n v="102971111"/>
    <s v="SYCAMORE CREEK 1111"/>
    <n v="2014"/>
    <n v="39.831711710892698"/>
    <n v="-121.84441202012999"/>
    <x v="1205"/>
    <n v="249"/>
    <n v="232"/>
    <n v="60859.523470645501"/>
    <n v="36436.028605013104"/>
    <n v="24423.494865632401"/>
    <n v="36180.8060651423"/>
    <n v="24039.223357109098"/>
    <n v="7.4654179305809906E-2"/>
    <n v="2.2847705457024799E-2"/>
    <n v="1.5118872484458601"/>
    <n v="7.1190476190476097"/>
    <n v="1239"/>
    <n v="0.89660901741432963"/>
    <n v="1206"/>
    <n v="0"/>
    <n v="0"/>
    <n v="22.481703645503536"/>
    <n v="1266"/>
    <n v="0"/>
  </r>
  <r>
    <s v="North Coast"/>
    <x v="1206"/>
    <n v="30"/>
    <n v="96.025279869654298"/>
    <n v="80"/>
    <n v="126.686485"/>
    <n v="16"/>
    <n v="5.0177105549664702E-5"/>
    <n v="43.221319314991497"/>
    <n v="13.7788795471191"/>
    <n v="80.169836425781199"/>
    <n v="264.82220840454102"/>
    <n v="7.5615542411804197"/>
    <n v="7.6487832963466698"/>
    <n v="27.152032772311902"/>
    <n v="1.01756084710359"/>
    <n v="3.0405860198276301E-3"/>
    <n v="2.09931833069276E-4"/>
    <n v="0.375"/>
    <n v="0.75797571974186195"/>
    <s v="{29853D86-D10B-44F9-9B31-548850DBE0F0}"/>
    <n v="43471101"/>
    <s v="PENNGROVE 1101"/>
    <n v="554"/>
    <n v="38.312625508407898"/>
    <n v="-122.66672904666299"/>
    <x v="1206"/>
    <n v="289"/>
    <n v="554"/>
    <n v="50627.886605467"/>
    <n v="20497.869398572999"/>
    <n v="30130.017206894001"/>
    <n v="1740.04357932279"/>
    <n v="3061.9493567798199"/>
    <n v="3.35890932910842E-3"/>
    <n v="8.0283368879463502E-4"/>
    <n v="3.20084266232181"/>
    <n v="5"/>
    <n v="1379"/>
    <n v="4.8649376317242081E-2"/>
    <n v="1207"/>
    <n v="0"/>
    <n v="0"/>
    <n v="1.0812126189273814"/>
    <n v="1328"/>
    <n v="0"/>
  </r>
  <r>
    <s v="Bay Area"/>
    <x v="1207"/>
    <n v="557"/>
    <n v="886.62948758440496"/>
    <n v="1543"/>
    <n v="1451.4799"/>
    <n v="158"/>
    <n v="8.0569130791963801E-5"/>
    <n v="35.783184598640602"/>
    <n v="0.76808706705762397"/>
    <n v="347.84444215163802"/>
    <n v="6283.6261961509499"/>
    <n v="21.694882146709499"/>
    <n v="0.41249860055108101"/>
    <n v="59.030741516453503"/>
    <n v="1.0990114257305399"/>
    <n v="3.04036890653882E-3"/>
    <n v="6.4306060347874895E-5"/>
    <n v="0.36098509397278"/>
    <n v="0.610845188415299"/>
    <s v="{ED6FC814-3841-4AC9-A379-44E5BC33C241}"/>
    <n v="42291101"/>
    <s v="OLEMA 1101"/>
    <n v="416"/>
    <n v="38.042064951016201"/>
    <n v="-122.786750932126"/>
    <x v="1207"/>
    <n v="101"/>
    <n v="74"/>
    <n v="31150.644793671599"/>
    <n v="26064.339758460701"/>
    <n v="5086.3050352109103"/>
    <n v="25936.930372313702"/>
    <n v="5086.3050352109103"/>
    <n v="1.01603575349642E-2"/>
    <n v="1.27299226651302E-2"/>
    <n v="1.5917944121802601"/>
    <n v="9.7658227848101191"/>
    <n v="2102"/>
    <n v="0.48037828723313358"/>
    <n v="1208"/>
    <n v="0"/>
    <n v="0"/>
    <n v="16.116456362374937"/>
    <n v="1245"/>
    <n v="0"/>
  </r>
  <r>
    <s v="North Valley"/>
    <x v="1208"/>
    <n v="62"/>
    <n v="113.55187839911299"/>
    <n v="125"/>
    <n v="142.60348999999999"/>
    <n v="46"/>
    <n v="1.2074027425945101E-5"/>
    <n v="413.27346131454101"/>
    <n v="2.0974662944296698"/>
    <n v="219.85355504663301"/>
    <n v="987.58256552460796"/>
    <n v="1.0903419636824001"/>
    <n v="6.4923046918019001"/>
    <n v="426.23219257852298"/>
    <n v="1.5241920015086201"/>
    <n v="3.0262342152648598E-3"/>
    <n v="1.3285901836245E-5"/>
    <n v="0.496"/>
    <n v="0.79627702165606995"/>
    <s v="{185974AB-4212-4B5F-B111-C93E97C24964}"/>
    <n v="103721101"/>
    <s v="PIT NO 1 1101"/>
    <s v="circuit_breaker"/>
    <n v="40.990365522580198"/>
    <n v="-121.496139802493"/>
    <x v="1208"/>
    <n v="67"/>
    <n v="24"/>
    <n v="11736.479570969201"/>
    <n v="10477.142202656099"/>
    <n v="1259.3373683131399"/>
    <n v="10477.142202656099"/>
    <n v="1259.3373683131399"/>
    <n v="6.1115148446727E-4"/>
    <n v="5.5540526159347705E-4"/>
    <n v="1.8314819096631201"/>
    <n v="2.7173913043478199"/>
    <n v="2738"/>
    <n v="0.13920677390218356"/>
    <n v="1209"/>
    <n v="0"/>
    <n v="0"/>
    <n v="6.5101923276066236"/>
    <n v="259"/>
    <n v="0"/>
  </r>
  <r>
    <s v="Central Valley"/>
    <x v="1209"/>
    <n v="51"/>
    <n v="83.302877249219804"/>
    <n v="215"/>
    <n v="153.52809999999999"/>
    <n v="46"/>
    <n v="6.3237738014203899E-5"/>
    <n v="51.400219707122098"/>
    <n v="3.09303581099867"/>
    <n v="386.26142966174098"/>
    <n v="2616.60958128938"/>
    <n v="13.6313264524145"/>
    <n v="1.38582148402929"/>
    <n v="138.88881393603"/>
    <n v="1.3568199354669299"/>
    <n v="3.1092776059559401E-3"/>
    <n v="1.3196331792533799E-4"/>
    <n v="0.23720930232558099"/>
    <n v="0.54259040279653503"/>
    <s v="{2ADCBD92-66F4-407E-9ADA-EA48C32C4604}"/>
    <n v="163541102"/>
    <s v="OLETA 1102"/>
    <n v="2642"/>
    <n v="38.501338089367302"/>
    <n v="-120.848116792339"/>
    <x v="1209"/>
    <n v="29"/>
    <n v="24"/>
    <n v="9076.6559773366098"/>
    <n v="7497.8567752034696"/>
    <n v="1578.7992021331299"/>
    <n v="7497.8567752034696"/>
    <n v="1578.7992021331299"/>
    <n v="6.0703126245655803E-3"/>
    <n v="2.9089359486533699E-3"/>
    <n v="1.6333897499847001"/>
    <n v="4.6739130434782599"/>
    <n v="1691"/>
    <n v="0.14302676987397325"/>
    <n v="1210"/>
    <n v="0"/>
    <n v="0"/>
    <n v="4.6589507622649551"/>
    <n v="1535"/>
    <n v="0"/>
  </r>
  <r>
    <s v="Sierra"/>
    <x v="1209"/>
    <n v="4"/>
    <n v="7.7799097732635998"/>
    <n v="35"/>
    <n v="20.405719999999999"/>
    <n v="2"/>
    <n v="8.5423562268260799E-5"/>
    <n v="12.048824939228201"/>
    <n v="1.74954172689467E-3"/>
    <n v="0.22239449620246801"/>
    <n v="2.0008859634399401"/>
    <n v="3.5006335110665498E-6"/>
    <n v="1.25110613554716"/>
    <n v="57.693029403686502"/>
    <n v="1.21349561214447"/>
    <n v="1.0588287676740499E-3"/>
    <n v="4.1554554755407399E-5"/>
    <n v="0.114285714285714"/>
    <n v="0.38126122802231599"/>
    <s v="{2ADCBD92-66F4-407E-9ADA-EA48C32C4604}"/>
    <n v="163541102"/>
    <s v="OLETA 1102"/>
    <n v="2642"/>
    <n v="38.501338089367302"/>
    <n v="-120.848116792339"/>
    <x v="1209"/>
    <n v="29"/>
    <n v="24"/>
    <n v="9076.6559773366098"/>
    <n v="7497.8567752034696"/>
    <n v="1578.7992021331299"/>
    <n v="7497.8567752034696"/>
    <n v="1578.7992021331299"/>
    <n v="8.3109109510814906E-5"/>
    <n v="1.70847124536521E-4"/>
    <n v="1.9449774433158999"/>
    <n v="17.5"/>
    <n v="2315"/>
    <n v="2.1176575353480998E-3"/>
    <n v="1210"/>
    <n v="0"/>
    <n v="0"/>
    <n v="4.6589507622649551"/>
    <n v="1017"/>
    <n v="0"/>
  </r>
  <r>
    <s v="Sierra"/>
    <x v="1210"/>
    <n v="1986"/>
    <n v="2528.9196828244799"/>
    <n v="4358"/>
    <n v="3656.4546"/>
    <n v="361"/>
    <n v="1.2724311904260301E-4"/>
    <n v="23.130321416352"/>
    <n v="184.755297373112"/>
    <n v="1923.0165435251399"/>
    <n v="35057.237991554597"/>
    <n v="15715.4142241841"/>
    <n v="3.3507035570580301"/>
    <n v="38.793545236028002"/>
    <n v="1.1269641814139399"/>
    <n v="2.9991210700331E-3"/>
    <n v="1.01267470556531E-2"/>
    <n v="0.45571363010555299"/>
    <n v="0.69163163952558404"/>
    <s v="{9A017637-BE00-49D7-B59C-C46979127E1F}"/>
    <n v="153662102"/>
    <s v="APPLE HILL 2102"/>
    <n v="7502"/>
    <n v="38.682841289142601"/>
    <n v="-120.661068083907"/>
    <x v="1210"/>
    <n v="395"/>
    <n v="436"/>
    <n v="70172.277510234198"/>
    <n v="37014.795638283103"/>
    <n v="33157.481871951102"/>
    <n v="37014.795638283103"/>
    <n v="33157.481871951102"/>
    <n v="3.6557556870907999"/>
    <n v="4.5934765974379801E-2"/>
    <n v="1.27337345560145"/>
    <n v="12.072022160664799"/>
    <n v="6"/>
    <n v="1.0826827062819491"/>
    <n v="1211"/>
    <n v="0"/>
    <n v="0"/>
    <n v="22.99992058055561"/>
    <n v="2978"/>
    <n v="0"/>
  </r>
  <r>
    <s v="Bay Area"/>
    <x v="1211"/>
    <n v="131"/>
    <n v="199.317028361068"/>
    <n v="478"/>
    <n v="394.21017000000001"/>
    <n v="72"/>
    <n v="6.5283205748932599E-5"/>
    <n v="62.508506664778103"/>
    <n v="4.8258188718675799"/>
    <n v="31.822506211020698"/>
    <n v="89.552841413438003"/>
    <n v="1.8555017631531501"/>
    <n v="2.8747541525582299"/>
    <n v="31.519182937827601"/>
    <n v="1.0800147470500701"/>
    <n v="2.99284687155071E-3"/>
    <n v="1.92875871952935E-4"/>
    <n v="0.27405857740585698"/>
    <n v="0.50561107049877896"/>
    <s v="{D247C9D4-2385-4C86-98D9-FAEFF0DAB6B3}"/>
    <n v="14502108"/>
    <s v="VINEYARD 2108"/>
    <s v="MR172"/>
    <n v="37.657037605004"/>
    <n v="-121.90085360660299"/>
    <x v="1211"/>
    <n v="193"/>
    <n v="104"/>
    <n v="20255.349885208401"/>
    <n v="14260.361197619401"/>
    <n v="5994.9886875890097"/>
    <n v="8979.3145730904398"/>
    <n v="3664.02407287807"/>
    <n v="1.38870627806113E-2"/>
    <n v="4.7003908139231498E-3"/>
    <n v="1.5215040332906"/>
    <n v="6.6388888888888804"/>
    <n v="1442"/>
    <n v="0.21548497475165113"/>
    <n v="1212"/>
    <n v="0"/>
    <n v="0"/>
    <n v="5.5794856755957793"/>
    <n v="2121"/>
    <n v="0"/>
  </r>
  <r>
    <s v="North Coast"/>
    <x v="1212"/>
    <n v="836"/>
    <n v="1120.7275219655901"/>
    <n v="2255"/>
    <n v="1816.8959"/>
    <n v="319"/>
    <n v="2.3187507919010899E-4"/>
    <n v="13.031512180309599"/>
    <n v="2.1534895650602301"/>
    <n v="654.93480421291599"/>
    <n v="15840.7937191768"/>
    <n v="71.812079130245294"/>
    <n v="0.10882320302921"/>
    <n v="14.9292007069363"/>
    <n v="1.0153896296659599"/>
    <n v="2.9913557383763E-3"/>
    <n v="3.72234567083558E-4"/>
    <n v="0.370731707317073"/>
    <n v="0.616836406526582"/>
    <s v="{8651217A-D767-4452-8107-AA225147083B}"/>
    <n v="192401101"/>
    <s v="HOOPA 1101"/>
    <n v="37202"/>
    <n v="41.189430231829597"/>
    <n v="-123.71039590574399"/>
    <x v="1212"/>
    <n v="234"/>
    <n v="116"/>
    <n v="50083.792166289699"/>
    <n v="46502.225321825797"/>
    <n v="3581.56684446387"/>
    <n v="39996.921587784498"/>
    <n v="3465.8950887630099"/>
    <n v="0.118742826899655"/>
    <n v="7.3968150261644897E-2"/>
    <n v="1.3405831602459199"/>
    <n v="7.0689655172413701"/>
    <n v="978"/>
    <n v="0.95424248054203975"/>
    <n v="1213"/>
    <n v="0"/>
    <n v="0"/>
    <n v="24.852927163923241"/>
    <n v="1232"/>
    <n v="0"/>
  </r>
  <r>
    <s v="Central Coast"/>
    <x v="1213"/>
    <n v="31"/>
    <n v="42.150395028089797"/>
    <n v="154"/>
    <n v="117.66591"/>
    <n v="32"/>
    <n v="3.2484720833281197E-5"/>
    <n v="88.913969215935793"/>
    <n v="20.172713045983901"/>
    <n v="356.42895015515302"/>
    <n v="1394.8192332731501"/>
    <n v="45.207000226495197"/>
    <n v="7.4820242982823402"/>
    <n v="380.52174049615797"/>
    <n v="1.36739490553736"/>
    <n v="2.9901463317415899E-3"/>
    <n v="3.0097134394946302E-4"/>
    <n v="0.201298701298701"/>
    <n v="0.35822096181576601"/>
    <s v="{07E209B8-80A2-40A5-8228-12D4DFF42801}"/>
    <n v="83182101"/>
    <s v="LLAGAS 2101"/>
    <s v="XR586"/>
    <n v="37.027892001626697"/>
    <n v="-121.527502937839"/>
    <x v="1213"/>
    <n v="239"/>
    <n v="237"/>
    <n v="42193.338798746001"/>
    <n v="21353.5123509205"/>
    <n v="20839.826447825501"/>
    <n v="7394.3416056944297"/>
    <n v="7123.5990516756201"/>
    <n v="9.63108300638282E-3"/>
    <n v="1.0395110666649901E-3"/>
    <n v="1.3596901621964399"/>
    <n v="4.8125"/>
    <n v="1121"/>
    <n v="9.5684682615730876E-2"/>
    <n v="1214"/>
    <n v="0"/>
    <n v="0"/>
    <n v="4.5946294378719532"/>
    <n v="1078"/>
    <n v="0"/>
  </r>
  <r>
    <s v="North Valley"/>
    <x v="1214"/>
    <n v="86"/>
    <n v="119.50622227004401"/>
    <n v="512"/>
    <n v="344.25754000000001"/>
    <n v="83"/>
    <n v="1.23672265550361E-5"/>
    <n v="245.79274578002901"/>
    <n v="7.7398099075782101"/>
    <n v="617.45895816316397"/>
    <n v="4997.0203723907398"/>
    <n v="56.364216215175603"/>
    <n v="10.9114511408001"/>
    <n v="438.92252412115198"/>
    <n v="1.2450687612395599"/>
    <n v="2.9609997445618499E-3"/>
    <n v="5.9112324197436298E-5"/>
    <n v="0.16796875"/>
    <n v="0.34714191886471801"/>
    <s v="{4752BF93-70F8-42FC-8D3A-033549B0C98A}"/>
    <n v="103491101"/>
    <s v="MC ARTHUR 1101"/>
    <n v="1492"/>
    <n v="41.052711265064303"/>
    <n v="-121.398446703593"/>
    <x v="1214"/>
    <n v="305"/>
    <n v="290"/>
    <n v="60311.637182616498"/>
    <n v="49518.579060771801"/>
    <n v="10793.0581218446"/>
    <n v="15180.442786497601"/>
    <n v="4930.4434426185298"/>
    <n v="4.9063229083872104E-3"/>
    <n v="1.026479804068E-3"/>
    <n v="1.3896072356981899"/>
    <n v="6.1686746987951802"/>
    <n v="2150"/>
    <n v="0.24576297879863354"/>
    <n v="1215"/>
    <n v="0"/>
    <n v="0"/>
    <n v="9.4326869146888015"/>
    <n v="213"/>
    <n v="0"/>
  </r>
  <r>
    <s v="North Valley"/>
    <x v="1215"/>
    <n v="649"/>
    <n v="922.518528358715"/>
    <n v="1920"/>
    <n v="1554.3228999999999"/>
    <n v="285"/>
    <n v="5.6601985820554802E-5"/>
    <n v="46.995036570273498"/>
    <n v="43.312064083228201"/>
    <n v="1366.5845935695099"/>
    <n v="21902.563729615598"/>
    <n v="2234.4290195593298"/>
    <n v="2.5806940060991201"/>
    <n v="68.330410057319298"/>
    <n v="1.07904052483408"/>
    <n v="2.9463120268639099E-3"/>
    <n v="1.0872391801481701E-3"/>
    <n v="0.33802083333333299"/>
    <n v="0.59351795088205705"/>
    <s v="{043BC0AF-FD34-4233-9280-D3D38FCAFD0A}"/>
    <n v="103751101"/>
    <s v="BIG BEND 1101"/>
    <n v="641808"/>
    <n v="39.740360032044897"/>
    <n v="-121.496486369458"/>
    <x v="1215"/>
    <n v="339"/>
    <n v="361"/>
    <n v="69754.193584912093"/>
    <n v="46360.2754829892"/>
    <n v="23393.918101922802"/>
    <n v="46054.293891081703"/>
    <n v="23393.918101922802"/>
    <n v="0.30986316634222999"/>
    <n v="1.6131565958858101E-2"/>
    <n v="1.42144611457429"/>
    <n v="6.7368421052631504"/>
    <n v="367"/>
    <n v="0.83969892765621434"/>
    <n v="1216"/>
    <n v="0"/>
    <n v="0"/>
    <n v="28.616802649395328"/>
    <n v="904"/>
    <n v="0"/>
  </r>
  <r>
    <s v="North Valley"/>
    <x v="1216"/>
    <n v="28"/>
    <n v="40.075493929182301"/>
    <n v="88"/>
    <n v="63.97025"/>
    <n v="18"/>
    <n v="6.4542639443566707E-5"/>
    <n v="79.404844349165202"/>
    <n v="2.8511995640065901"/>
    <n v="15.8313761668072"/>
    <n v="139.18414327833301"/>
    <n v="1.4537132711977501"/>
    <n v="1.7071042175715601"/>
    <n v="15.355445021142501"/>
    <n v="1.0377335349718699"/>
    <n v="2.9241057819140298E-3"/>
    <n v="1.69181090313941E-4"/>
    <n v="0.31818181818181801"/>
    <n v="0.62647081175043695"/>
    <s v="{DEF16B60-E22C-4BAF-BEFC-F4B0E169B38F}"/>
    <n v="103401101"/>
    <s v="GIRVAN 1101"/>
    <s v="circuit_breaker"/>
    <n v="40.5131516094239"/>
    <n v="-122.378727956647"/>
    <x v="1216"/>
    <n v="46"/>
    <n v="29"/>
    <n v="7073.6117564568303"/>
    <n v="5303.1930478005997"/>
    <n v="1770.4187086562199"/>
    <n v="2142.1973944593301"/>
    <n v="1770.4187086562199"/>
    <n v="3.0452596256509402E-3"/>
    <n v="1.1617675099842E-3"/>
    <n v="1.4312676403279401"/>
    <n v="4.8888888888888804"/>
    <n v="1521"/>
    <n v="5.2633904074452537E-2"/>
    <n v="1217"/>
    <n v="0"/>
    <n v="0"/>
    <n v="1.3310993371925883"/>
    <n v="2523"/>
    <n v="0"/>
  </r>
  <r>
    <s v="North Coast"/>
    <x v="1217"/>
    <n v="2678"/>
    <n v="4494.2758335430799"/>
    <n v="2867"/>
    <n v="4589.7133999999996"/>
    <n v="265"/>
    <n v="9.6113709349872697E-5"/>
    <n v="28.774027492718702"/>
    <n v="0.60986227574247698"/>
    <n v="59.873582686244099"/>
    <n v="279.178854242272"/>
    <n v="0.25511082078932101"/>
    <n v="0.56906829562460404"/>
    <n v="19.152475287273202"/>
    <n v="1.03547336875267"/>
    <n v="2.9188690638927502E-3"/>
    <n v="7.9891593772992198E-5"/>
    <n v="0.93407743285664402"/>
    <n v="0.97920620799508096"/>
    <s v="{AD82FA7A-9F47-4C04-A20C-1CCF257103DF}"/>
    <n v="42601102"/>
    <s v="PHILO 1102"/>
    <n v="2600"/>
    <n v="39.0852762682361"/>
    <n v="-123.48496920858901"/>
    <x v="1217"/>
    <n v="150"/>
    <n v="102"/>
    <n v="38964.611743160604"/>
    <n v="32189.253960863702"/>
    <n v="6775.35778229684"/>
    <n v="32189.253960863702"/>
    <n v="6775.35778229684"/>
    <n v="2.1171272349842899E-2"/>
    <n v="2.5470132977716199E-2"/>
    <n v="1.6782209983357199"/>
    <n v="10.8188679245283"/>
    <n v="1982"/>
    <n v="0.77350030193157882"/>
    <n v="1218"/>
    <n v="0"/>
    <n v="0"/>
    <n v="20.001468922915841"/>
    <n v="2240"/>
    <n v="0"/>
  </r>
  <r>
    <s v="North Valley"/>
    <x v="1218"/>
    <n v="172"/>
    <n v="194.12865914582301"/>
    <n v="378"/>
    <n v="284.13483000000002"/>
    <n v="83"/>
    <n v="7.5535897208447498E-5"/>
    <n v="38.460184290203699"/>
    <n v="0.325191456559417"/>
    <n v="136.969823652754"/>
    <n v="2419.4857483333999"/>
    <n v="6.3642425050010498"/>
    <n v="7.9272844166640793E-2"/>
    <n v="14.201703154178899"/>
    <n v="1.06586523228381"/>
    <n v="2.91570323214818E-3"/>
    <n v="4.9943112276539702E-5"/>
    <n v="0.455026455026455"/>
    <n v="0.68322726019789703"/>
    <s v="{23C4AB75-7BD7-4D2C-8DD3-FAC1E53F0F0D}"/>
    <n v="103732101"/>
    <s v="PIT NO 3 2101"/>
    <n v="1482"/>
    <n v="40.998628443173899"/>
    <n v="-121.747125815066"/>
    <x v="1218"/>
    <n v="56"/>
    <n v="17"/>
    <n v="19689.281741773801"/>
    <n v="19365.264454140601"/>
    <n v="324.01728763325298"/>
    <n v="19365.264454140601"/>
    <n v="324.01728763325298"/>
    <n v="4.14527831895279E-3"/>
    <n v="6.2694794683011397E-3"/>
    <n v="1.12865499503385"/>
    <n v="4.5542168674698704"/>
    <n v="2230"/>
    <n v="0.24200336826829894"/>
    <n v="1219"/>
    <n v="0"/>
    <n v="0"/>
    <n v="12.0330137391338"/>
    <n v="802"/>
    <n v="0"/>
  </r>
  <r>
    <s v="North Coast"/>
    <x v="1219"/>
    <n v="156"/>
    <n v="269.74720187849198"/>
    <n v="263"/>
    <n v="327.13405999999998"/>
    <n v="36"/>
    <n v="1.0057321984883501E-4"/>
    <n v="27.150865942593999"/>
    <n v="4.3912053991054298"/>
    <n v="16.538643001523901"/>
    <n v="90.324490470592593"/>
    <n v="1.77230119592936"/>
    <n v="6.2215666775764102"/>
    <n v="26.143691172409302"/>
    <n v="1.59544002347522"/>
    <n v="2.88912494719066E-3"/>
    <n v="3.0433292447974502E-4"/>
    <n v="0.59315589353612097"/>
    <n v="0.82457692974704599"/>
    <s v="{0DAF681A-D0A6-472F-BDFE-814CD10BFA9B}"/>
    <n v="42091101"/>
    <s v="MIRABEL 1101"/>
    <s v="circuit_breaker"/>
    <n v="38.489309698878998"/>
    <n v="-122.894133776025"/>
    <x v="1219"/>
    <n v="261"/>
    <n v="569"/>
    <n v="39505.639872141197"/>
    <n v="13652.7514620815"/>
    <n v="25852.888410059699"/>
    <n v="3875.2533154725202"/>
    <n v="5873.6034698154199"/>
    <n v="1.09559852812708E-2"/>
    <n v="3.62063591455807E-3"/>
    <n v="1.7291487299903301"/>
    <n v="7.30555555555555"/>
    <n v="1110"/>
    <n v="0.10400849809886376"/>
    <n v="1220"/>
    <n v="0"/>
    <n v="0"/>
    <n v="2.4079700278884753"/>
    <n v="1342"/>
    <n v="0"/>
  </r>
  <r>
    <s v="Central Valley"/>
    <x v="1220"/>
    <n v="1464"/>
    <n v="1909.6946486695699"/>
    <n v="5018"/>
    <n v="3574.9767999999999"/>
    <n v="474"/>
    <n v="8.8440439491476198E-5"/>
    <n v="32.4869304062588"/>
    <n v="105.78524148933001"/>
    <n v="1586.14196047529"/>
    <n v="28364.648792572501"/>
    <n v="6469.1966971910997"/>
    <n v="2.23904070695508"/>
    <n v="50.139309649408702"/>
    <n v="1.1069508255282501"/>
    <n v="2.8727684389446601E-3"/>
    <n v="4.4034948151309003E-3"/>
    <n v="0.29174970107612502"/>
    <n v="0.53418378690520696"/>
    <s v="{EAFDD43F-F7FF-4388-8EDB-D22261F3737C}"/>
    <n v="163751102"/>
    <s v="PINE GROVE 1102"/>
    <n v="3168"/>
    <n v="38.414198779296001"/>
    <n v="-120.653765235157"/>
    <x v="1220"/>
    <n v="402"/>
    <n v="422"/>
    <n v="71876.668311185102"/>
    <n v="48743.192014280103"/>
    <n v="23133.476296904901"/>
    <n v="48743.192014280103"/>
    <n v="23133.476296904901"/>
    <n v="2.0872565423720499"/>
    <n v="4.1920768318959703E-2"/>
    <n v="1.3044362354300301"/>
    <n v="10.5864978902953"/>
    <n v="47"/>
    <n v="1.3616922400597689"/>
    <n v="1221"/>
    <n v="0"/>
    <n v="0"/>
    <n v="30.287605965105243"/>
    <n v="26"/>
    <n v="0"/>
  </r>
  <r>
    <s v="North Coast"/>
    <x v="1221"/>
    <n v="209"/>
    <n v="335.11332519714898"/>
    <n v="475"/>
    <n v="484.65926999999999"/>
    <n v="40"/>
    <n v="1.3332994240045001E-4"/>
    <n v="20.303393642221199"/>
    <n v="18.212065722793302"/>
    <n v="51.329174058511803"/>
    <n v="107.77867626585"/>
    <n v="3.29517095526659"/>
    <n v="6.1069136845646401"/>
    <n v="27.8913051068782"/>
    <n v="1.00912610888481"/>
    <n v="2.8592578217744098E-3"/>
    <n v="9.9351801641205302E-4"/>
    <n v="0.44"/>
    <n v="0.69144107021743395"/>
    <s v="{366DDD05-C36C-4018-8E0C-E1718F820EB6}"/>
    <n v="42571101"/>
    <s v="MOLINO 1101"/>
    <n v="152"/>
    <n v="38.396151403549297"/>
    <n v="-122.86263635089099"/>
    <x v="1221"/>
    <n v="267"/>
    <n v="457"/>
    <n v="46710.677452789401"/>
    <n v="18334.723096940801"/>
    <n v="28375.9543558486"/>
    <n v="3850.16830900389"/>
    <n v="6279.2100995853298"/>
    <n v="3.9740720656482098E-2"/>
    <n v="5.3331976960180301E-3"/>
    <n v="1.6034130392208099"/>
    <n v="11.875"/>
    <n v="413"/>
    <n v="0.11437031287097639"/>
    <n v="1222"/>
    <n v="0"/>
    <n v="0"/>
    <n v="2.3923829323340562"/>
    <n v="2545"/>
    <n v="0"/>
  </r>
  <r>
    <s v="North Coast"/>
    <x v="1222"/>
    <n v="1"/>
    <n v="1.2277136794000301"/>
    <n v="5"/>
    <n v="2.081353"/>
    <n v="2"/>
    <n v="3.7068117308081101E-5"/>
    <n v="61.932811879671299"/>
    <n v="0.30964502692222501"/>
    <n v="21.472826004028299"/>
    <n v="55.1893310546875"/>
    <n v="1.7287466675043099E-2"/>
    <n v="10.0342916212975"/>
    <n v="260.76516294479302"/>
    <n v="1.4491150379180899"/>
    <n v="2.8587579941605E-3"/>
    <n v="2.1129754713910999E-5"/>
    <n v="0.2"/>
    <n v="0.58986328095187801"/>
    <s v="{6A48DD4C-8096-4848-9316-CAF03427E24D}"/>
    <n v="42871101"/>
    <s v="UPPER LAKE 1101"/>
    <s v="circuit_breaker"/>
    <n v="39.145809751947603"/>
    <n v="-122.917099501972"/>
    <x v="1222"/>
    <n v="7"/>
    <n v="0"/>
    <n v="1791.2622293807101"/>
    <n v="1791.2622293807101"/>
    <n v="0"/>
    <n v="1791.2622293807101"/>
    <n v="0"/>
    <n v="4.22595094278221E-5"/>
    <n v="7.4136234616162201E-5"/>
    <n v="1.2277136794000301"/>
    <n v="2.5"/>
    <n v="2587"/>
    <n v="5.717515988321E-3"/>
    <n v="1223"/>
    <n v="0"/>
    <n v="0"/>
    <n v="1.1130384027325213"/>
    <n v="1475"/>
    <n v="0"/>
  </r>
  <r>
    <s v="Sierra"/>
    <x v="1223"/>
    <n v="793"/>
    <n v="1006.65106316921"/>
    <n v="2505"/>
    <n v="1841.2462"/>
    <n v="234"/>
    <n v="7.1895929347822197E-5"/>
    <n v="38.278532070263601"/>
    <n v="66.204523261402997"/>
    <n v="1678.6546687933801"/>
    <n v="47751.400045820898"/>
    <n v="11567.2534741948"/>
    <n v="0.813034187859067"/>
    <n v="12.8942288644293"/>
    <n v="1.03016981202313"/>
    <n v="2.8438257818995099E-3"/>
    <n v="2.1646743113152801E-3"/>
    <n v="0.316566866267465"/>
    <n v="0.54672267865095303"/>
    <s v="{9FFB5CDC-505F-4B8E-9B6D-E79E68D9EC60}"/>
    <n v="152301101"/>
    <s v="BONNIE NOOK 1101"/>
    <s v="circuit_breaker"/>
    <n v="39.214619329580898"/>
    <n v="-120.809385546567"/>
    <x v="1223"/>
    <n v="276"/>
    <n v="448"/>
    <n v="50338.474368421601"/>
    <n v="23724.181304417601"/>
    <n v="26614.293064003901"/>
    <n v="23724.181304417601"/>
    <n v="26614.293064003901"/>
    <n v="0.506533788847775"/>
    <n v="1.6823647467390401E-2"/>
    <n v="1.2694212650305301"/>
    <n v="10.705128205128201"/>
    <n v="163"/>
    <n v="0.66545523296448528"/>
    <n v="1224"/>
    <n v="0"/>
    <n v="0"/>
    <n v="14.74151826130727"/>
    <n v="1990"/>
    <n v="0"/>
  </r>
  <r>
    <s v="Central Coast"/>
    <x v="1224"/>
    <n v="56"/>
    <n v="99.349551003782395"/>
    <n v="113"/>
    <n v="129.0274"/>
    <n v="21"/>
    <n v="3.0534244528791397E-5"/>
    <n v="70.456348856999696"/>
    <n v="0.51606931659625799"/>
    <n v="67.913720495998803"/>
    <n v="310.48775576241297"/>
    <n v="1.06685830571088"/>
    <n v="3.5553096853019199"/>
    <n v="403.28913054934497"/>
    <n v="1.2436788990384"/>
    <n v="2.836649007113E-3"/>
    <n v="2.3614545381144801E-5"/>
    <n v="0.49557522123893799"/>
    <n v="0.76998798177185301"/>
    <s v="{C56ADC1A-9E36-443A-A4AD-EABCB05C5CD5}"/>
    <n v="182681101"/>
    <s v="ZACA 1101"/>
    <s v="Y70"/>
    <n v="34.733897090635402"/>
    <n v="-120.126512180144"/>
    <x v="1224"/>
    <n v="75"/>
    <n v="46"/>
    <n v="15790.770707370801"/>
    <n v="13925.264654336101"/>
    <n v="1865.50605303467"/>
    <n v="8678.0314615269708"/>
    <n v="1479.44006004567"/>
    <n v="4.9590545300404101E-4"/>
    <n v="6.4121913510462004E-4"/>
    <n v="1.77409912506754"/>
    <n v="5.3809523809523796"/>
    <n v="2549"/>
    <n v="5.9569629149372999E-2"/>
    <n v="1225"/>
    <n v="0"/>
    <n v="0"/>
    <n v="5.3922770872804753"/>
    <n v="2309"/>
    <n v="0"/>
  </r>
  <r>
    <s v="Bay Area"/>
    <x v="1225"/>
    <n v="74"/>
    <n v="144.212538299653"/>
    <n v="217"/>
    <n v="224.01769999999999"/>
    <n v="44"/>
    <n v="2.79271429648857E-5"/>
    <n v="109.72746692867599"/>
    <n v="0.70191988688681906"/>
    <n v="977.56075379116896"/>
    <n v="4167.4308884794"/>
    <n v="6.2434485810378"/>
    <n v="5.0797967280853804"/>
    <n v="403.46976597149899"/>
    <n v="1.2281275093555399"/>
    <n v="2.8362490248306301E-3"/>
    <n v="2.3084227590584201E-5"/>
    <n v="0.34101382488479198"/>
    <n v="0.64375510584172502"/>
    <s v="{84C96F20-C20B-4D7E-B330-63B67A3A8540}"/>
    <n v="14402108"/>
    <s v="LAS POSITAS 2108"/>
    <s v="MR182"/>
    <n v="37.644475910234704"/>
    <n v="-121.767923738371"/>
    <x v="1225"/>
    <n v="92"/>
    <n v="95"/>
    <n v="18077.468434113602"/>
    <n v="11548.6883930903"/>
    <n v="6528.7800410232603"/>
    <n v="10768.775860330499"/>
    <n v="6272.4728262156996"/>
    <n v="1.0157060139857001E-3"/>
    <n v="1.22879429045497E-3"/>
    <n v="1.94881808513045"/>
    <n v="4.9318181818181799"/>
    <n v="2565"/>
    <n v="0.12479495709254772"/>
    <n v="1226"/>
    <n v="0"/>
    <n v="0"/>
    <n v="6.6914050251094226"/>
    <n v="2173"/>
    <n v="0"/>
  </r>
  <r>
    <s v="Sierra"/>
    <x v="1226"/>
    <n v="1080"/>
    <n v="1665.2590141281601"/>
    <n v="3014"/>
    <n v="2515.5317"/>
    <n v="292"/>
    <n v="9.6376367303628905E-5"/>
    <n v="39.196529384309798"/>
    <n v="57.880076564005897"/>
    <n v="614.58654371339298"/>
    <n v="7443.2020068662696"/>
    <n v="1178.9626478242999"/>
    <n v="5.6784128520983401"/>
    <n v="67.265750051815303"/>
    <n v="1.18847739084126"/>
    <n v="2.8299231574901002E-3"/>
    <n v="3.1868221011342799E-3"/>
    <n v="0.35832780358327798"/>
    <n v="0.66199085814992098"/>
    <s v="{5D7A1019-73A7-4921-AA73-859EBCF0FBCE}"/>
    <n v="152481104"/>
    <s v="BRUNSWICK 1104"/>
    <n v="2112"/>
    <n v="39.241612517843997"/>
    <n v="-121.05656619962799"/>
    <x v="1226"/>
    <n v="365"/>
    <n v="444"/>
    <n v="64046.6817625681"/>
    <n v="30961.811881788901"/>
    <n v="33084.869880779203"/>
    <n v="30961.811881788901"/>
    <n v="33084.869880779203"/>
    <n v="0.93055205353121195"/>
    <n v="2.81418992526596E-2"/>
    <n v="1.54190649456311"/>
    <n v="10.3219178082191"/>
    <n v="92"/>
    <n v="0.82633756198710928"/>
    <n v="1227"/>
    <n v="0"/>
    <n v="0"/>
    <n v="19.23877201079905"/>
    <n v="1304"/>
    <n v="0"/>
  </r>
  <r>
    <s v="Bay Area"/>
    <x v="1227"/>
    <n v="121"/>
    <n v="308.05765171717502"/>
    <n v="276"/>
    <n v="392.76657"/>
    <n v="68"/>
    <n v="4.89098134654769E-5"/>
    <n v="60.530256259310299"/>
    <n v="14.6048731996861"/>
    <n v="1809.0746061196801"/>
    <n v="20355.0965804394"/>
    <n v="750.41172106498004"/>
    <n v="4.6686296132941001"/>
    <n v="281.83995705842898"/>
    <n v="1.18919182700269"/>
    <n v="2.8232867336440799E-3"/>
    <n v="4.48535867022994E-4"/>
    <n v="0.438405797101449"/>
    <n v="0.78432757374848405"/>
    <s v="{EEE52A91-AF03-4B18-9CCC-F7F6825D7052}"/>
    <n v="42271103"/>
    <s v="COTATI 1103"/>
    <n v="87402"/>
    <n v="38.163239792574899"/>
    <n v="-122.89017783643899"/>
    <x v="1227"/>
    <n v="54"/>
    <n v="30"/>
    <n v="19924.847458116899"/>
    <n v="18214.2491693751"/>
    <n v="1710.5982887418299"/>
    <n v="18214.2491693751"/>
    <n v="1710.5982887418299"/>
    <n v="3.0500438957563599E-2"/>
    <n v="3.3258673156524301E-3"/>
    <n v="2.5459310059270601"/>
    <n v="4.0588235294117601"/>
    <n v="866"/>
    <n v="0.19198349788779742"/>
    <n v="1228"/>
    <n v="0"/>
    <n v="0"/>
    <n v="11.317806220623776"/>
    <n v="1765"/>
    <n v="0"/>
  </r>
  <r>
    <s v="North Coast"/>
    <x v="1228"/>
    <n v="2"/>
    <n v="3.7584560002937502"/>
    <n v="8"/>
    <n v="5.4661580000000001"/>
    <n v="3"/>
    <n v="5.0752931808043802E-5"/>
    <n v="63.574083921276198"/>
    <n v="1.3965561054646899E-2"/>
    <n v="0.406267940998077"/>
    <n v="2.04602026939392"/>
    <n v="2.7925863396376302E-3"/>
    <n v="8.8222711086273193"/>
    <n v="71.151845755676405"/>
    <n v="1.2522123654683399"/>
    <n v="2.8166134750797901E-3"/>
    <n v="3.5047488741686999E-5"/>
    <n v="0.25"/>
    <n v="0.68758642907335499"/>
    <s v="{3A01C04B-1C28-4E51-9D30-D6AD9F524D9D}"/>
    <n v="42771111"/>
    <s v="UKIAH 1111"/>
    <n v="2504"/>
    <n v="39.173185290032499"/>
    <n v="-123.213143463356"/>
    <x v="1228"/>
    <n v="73"/>
    <n v="164"/>
    <n v="12412.124673481399"/>
    <n v="4779.07864528544"/>
    <n v="7633.0460281960204"/>
    <n v="52.248022600652199"/>
    <n v="97.722915669566902"/>
    <n v="1.05142466225061E-4"/>
    <n v="1.52258795424131E-4"/>
    <n v="1.87922800014687"/>
    <n v="2.6666666666666599"/>
    <n v="2398"/>
    <n v="8.4498404252393699E-3"/>
    <n v="1229"/>
    <n v="0"/>
    <n v="0"/>
    <n v="3.246540605138986E-2"/>
    <n v="2671"/>
    <n v="0"/>
  </r>
  <r>
    <s v="Bay Area"/>
    <x v="1229"/>
    <n v="42"/>
    <n v="99.233039972308603"/>
    <n v="914"/>
    <n v="631.99634000000003"/>
    <n v="108"/>
    <n v="6.2911943216561301E-5"/>
    <n v="78.157412824906601"/>
    <n v="1.1492494445208601"/>
    <n v="26.760123590862701"/>
    <n v="84.871755074153697"/>
    <n v="0.39736997998558299"/>
    <n v="4.3122951778307703"/>
    <n v="209.70254621518899"/>
    <n v="1.1042281256781601"/>
    <n v="2.8133352277464902E-3"/>
    <n v="6.5290952507097603E-5"/>
    <n v="4.5951859956236303E-2"/>
    <n v="0.15701521357467399"/>
    <s v="{1E4505DC-D80E-4F9F-A5C6-1B2DD1F7142B}"/>
    <n v="14232107"/>
    <s v="SAN RAMON 2107"/>
    <s v="MR284"/>
    <n v="37.697673104651102"/>
    <n v="-121.942050075979"/>
    <x v="1229"/>
    <n v="234"/>
    <n v="192"/>
    <n v="42915.022815173303"/>
    <n v="24164.900000214999"/>
    <n v="18750.122814958198"/>
    <n v="23158.7135024913"/>
    <n v="17335.774607560699"/>
    <n v="7.0514228707665404E-3"/>
    <n v="6.79448986738862E-3"/>
    <n v="2.3626914279121101"/>
    <n v="8.4629629629629601"/>
    <n v="2089"/>
    <n v="0.30384020459662092"/>
    <n v="1230"/>
    <n v="0"/>
    <n v="0"/>
    <n v="14.390152967756523"/>
    <n v="2675"/>
    <n v="0"/>
  </r>
  <r>
    <s v="North Coast"/>
    <x v="1230"/>
    <n v="47"/>
    <n v="138.675781374454"/>
    <n v="109"/>
    <n v="153.11882"/>
    <n v="17"/>
    <n v="7.3052681246361505E-5"/>
    <n v="53.346299326919599"/>
    <n v="3.07000260117153"/>
    <n v="71.839885222415106"/>
    <n v="285.64086177736499"/>
    <n v="2.52937001883519"/>
    <n v="6.32183753041671"/>
    <n v="53.556845476960397"/>
    <n v="1.31572097890517"/>
    <n v="2.8085236234891599E-3"/>
    <n v="1.5716216311248199E-4"/>
    <n v="0.43119266055045802"/>
    <n v="0.90567430706419205"/>
    <s v="{9A7B1854-4374-4D14-BB43-EA4EAD6446AB}"/>
    <n v="43211101"/>
    <s v="HARTLEY 1101"/>
    <s v="circuit_breaker"/>
    <n v="39.076702975482199"/>
    <n v="-122.93303329608401"/>
    <x v="1230"/>
    <n v="57"/>
    <n v="44"/>
    <n v="8035.3779337409496"/>
    <n v="4864.6418339188904"/>
    <n v="3170.7360998220502"/>
    <n v="2204.3614200611501"/>
    <n v="1366.8607618434601"/>
    <n v="2.6717567729121999E-3"/>
    <n v="1.24189558118814E-3"/>
    <n v="2.9505485398819999"/>
    <n v="6.4117647058823497"/>
    <n v="1555"/>
    <n v="4.7744901599315714E-2"/>
    <n v="1231"/>
    <n v="0"/>
    <n v="0"/>
    <n v="1.369726259944817"/>
    <n v="1861"/>
    <n v="0"/>
  </r>
  <r>
    <s v="Bay Area"/>
    <x v="1231"/>
    <n v="0"/>
    <n v="0"/>
    <n v="17"/>
    <n v="20.481947000000002"/>
    <n v="1"/>
    <n v="1.20128461276181E-4"/>
    <n v="24.419963014913499"/>
    <m/>
    <m/>
    <m/>
    <m/>
    <n v="17.227876663208001"/>
    <n v="107.51017761230401"/>
    <n v="1.01548671722412"/>
    <n v="2.93353258140281E-3"/>
    <n v="1.20128461276181E-4"/>
    <n v="0"/>
    <n v="0"/>
    <s v="{97A379E6-C657-4B3B-9AC8-B4B0F3BA119F}"/>
    <n v="42151104"/>
    <s v="SANTA ROSA A 1104"/>
    <n v="220"/>
    <n v="38.486386069339503"/>
    <n v="-122.677108568631"/>
    <x v="1231"/>
    <n v="188"/>
    <n v="143"/>
    <n v="24753.6695640957"/>
    <n v="15355.555115171501"/>
    <n v="9398.1144489241906"/>
    <n v="15355.555115171501"/>
    <n v="9398.1144489241906"/>
    <n v="1.20128461276181E-4"/>
    <n v="1.20128461276181E-4"/>
    <m/>
    <n v="17"/>
    <n v="1747"/>
    <n v="2.93353258140281E-3"/>
    <n v="1232"/>
    <n v="0"/>
    <n v="0"/>
    <n v="9.5414966374692316"/>
    <n v="2769"/>
    <n v="0"/>
  </r>
  <r>
    <s v="North Coast"/>
    <x v="1231"/>
    <n v="567"/>
    <n v="786.69056633027299"/>
    <n v="912"/>
    <n v="991.9579"/>
    <n v="89"/>
    <n v="7.2688213753935104E-5"/>
    <n v="42.741218545374103"/>
    <n v="15.5325781759881"/>
    <n v="76.609296865559898"/>
    <n v="412.95757979516998"/>
    <n v="15.578202449038001"/>
    <n v="4.9586357860251304"/>
    <n v="35.993380174208198"/>
    <n v="1.01454211486859"/>
    <n v="2.7758491244956802E-3"/>
    <n v="4.79908188795439E-4"/>
    <n v="0.62171052631578905"/>
    <n v="0.79306851393360001"/>
    <s v="{97A379E6-C657-4B3B-9AC8-B4B0F3BA119F}"/>
    <n v="42151104"/>
    <s v="SANTA ROSA A 1104"/>
    <n v="220"/>
    <n v="38.486386069339503"/>
    <n v="-122.677108568631"/>
    <x v="1231"/>
    <n v="188"/>
    <n v="143"/>
    <n v="24753.6695640957"/>
    <n v="15355.555115171501"/>
    <n v="9398.1144489241906"/>
    <n v="15355.555115171501"/>
    <n v="9398.1144489241906"/>
    <n v="4.2711828802794102E-2"/>
    <n v="6.4692510241002301E-3"/>
    <n v="1.38746131627914"/>
    <n v="10.2471910112359"/>
    <n v="812"/>
    <n v="0.24705057208011555"/>
    <n v="1232"/>
    <n v="0"/>
    <n v="0"/>
    <n v="9.5414966374692316"/>
    <n v="758"/>
    <n v="0"/>
  </r>
  <r>
    <s v="North Coast"/>
    <x v="1232"/>
    <n v="653"/>
    <n v="898.06224908095601"/>
    <n v="1353"/>
    <n v="1242.874"/>
    <n v="110"/>
    <n v="1.06035540342087E-4"/>
    <n v="30.362155039293601"/>
    <n v="9.6518043035175598"/>
    <n v="186.318542781113"/>
    <n v="2121.8148978775298"/>
    <n v="157.38752980090999"/>
    <n v="1.13618261003869"/>
    <n v="12.873469361370701"/>
    <n v="1.0210780338807499"/>
    <n v="2.7639968810384001E-3"/>
    <n v="4.6485608277700198E-4"/>
    <n v="0.48263118994826298"/>
    <n v="0.72256900711234195"/>
    <s v="{46D8BBC2-519D-4FA1-BC3E-5FF3581AAFDB}"/>
    <n v="43071102"/>
    <s v="DUNBAR 1102"/>
    <s v="circuit_breaker"/>
    <n v="38.383371566813103"/>
    <n v="-122.527940262524"/>
    <x v="1232"/>
    <n v="225"/>
    <n v="634"/>
    <n v="42535.312924446698"/>
    <n v="13793.335895267401"/>
    <n v="28741.977029179201"/>
    <n v="11754.032263016201"/>
    <n v="24605.055135161001"/>
    <n v="5.1134169105470299E-2"/>
    <n v="1.1663909437629599E-2"/>
    <n v="1.3752867520382099"/>
    <n v="12.3"/>
    <n v="838"/>
    <n v="0.30403965691422402"/>
    <n v="1233"/>
    <n v="0"/>
    <n v="0"/>
    <n v="7.30361478130264"/>
    <n v="1317"/>
    <n v="0"/>
  </r>
  <r>
    <s v="Central Valley"/>
    <x v="1233"/>
    <n v="108"/>
    <n v="239.089071085293"/>
    <n v="412"/>
    <n v="328.73853000000003"/>
    <n v="106"/>
    <n v="4.0929836463224701E-5"/>
    <n v="74.212406138885697"/>
    <n v="52.224167004908999"/>
    <n v="655.08094578181795"/>
    <n v="2530.2674532343699"/>
    <n v="261.38974199896899"/>
    <n v="9.9498664359210593"/>
    <n v="210.11467507200399"/>
    <n v="1.33943479690911"/>
    <n v="2.75913520730732E-3"/>
    <n v="6.8660874530147896E-4"/>
    <n v="0.26213592233009703"/>
    <n v="0.72729252162092795"/>
    <s v="{73788ED7-3EB0-46BC-B768-F67E7458E32E}"/>
    <n v="163781704"/>
    <s v="PEORIA 1704"/>
    <n v="59596"/>
    <n v="37.9009057401258"/>
    <n v="-120.58037052721799"/>
    <x v="1233"/>
    <n v="484"/>
    <n v="864"/>
    <n v="98173.953337200102"/>
    <n v="57857.722968971197"/>
    <n v="40316.230368229102"/>
    <n v="32203.841638406298"/>
    <n v="16983.1867741317"/>
    <n v="7.2780527001956793E-2"/>
    <n v="4.3385626651018198E-3"/>
    <n v="2.2137876952341902"/>
    <n v="3.8867924528301798"/>
    <n v="576"/>
    <n v="0.29246833197457589"/>
    <n v="1234"/>
    <n v="0"/>
    <n v="0"/>
    <n v="20.010533282698159"/>
    <n v="12"/>
    <n v="0"/>
  </r>
  <r>
    <s v="Bay Area"/>
    <x v="1234"/>
    <n v="172"/>
    <n v="348.39551825367897"/>
    <n v="376"/>
    <n v="425.97089999999997"/>
    <n v="52"/>
    <n v="4.0906185555892602E-5"/>
    <n v="59.787256745886801"/>
    <n v="4.7265888211028297"/>
    <n v="310.51207238358597"/>
    <n v="3684.6619641152001"/>
    <n v="57.202555617780199"/>
    <n v="2.6242341840496399"/>
    <n v="67.605879538620897"/>
    <n v="1.26786929139724"/>
    <n v="2.7405337681197699E-3"/>
    <n v="1.12615418787772E-4"/>
    <n v="0.45744680851063801"/>
    <n v="0.817885751152445"/>
    <s v="{8D627439-1B8D-41BC-A6EE-EC8800086E69}"/>
    <n v="43051101"/>
    <s v="MONTICELLO 1101"/>
    <n v="654"/>
    <n v="38.511595975601999"/>
    <n v="-122.21340855711701"/>
    <x v="1234"/>
    <n v="97"/>
    <n v="99"/>
    <n v="17417.227630948601"/>
    <n v="14051.7969358056"/>
    <n v="3365.4306951429899"/>
    <n v="12946.7956336401"/>
    <n v="3035.6453550054398"/>
    <n v="5.8560017769641601E-3"/>
    <n v="2.12712164890641E-3"/>
    <n v="2.02555533868418"/>
    <n v="7.2307692307692299"/>
    <n v="1786"/>
    <n v="0.14250775594222803"/>
    <n v="1235"/>
    <n v="0"/>
    <n v="0"/>
    <n v="8.0447633496705837"/>
    <n v="2408"/>
    <n v="0"/>
  </r>
  <r>
    <s v="North Coast"/>
    <x v="1235"/>
    <n v="114"/>
    <n v="198.317483059545"/>
    <n v="181"/>
    <n v="232.70137"/>
    <n v="17"/>
    <n v="1.3144774814410201E-4"/>
    <n v="19.6521014052182"/>
    <n v="22.323656220327699"/>
    <n v="60.526969652284201"/>
    <n v="153.52885498241901"/>
    <n v="5.8973598719825198"/>
    <n v="3.6046329543871001"/>
    <n v="10.9839406364104"/>
    <n v="1.01054138997021"/>
    <n v="2.7245660789261702E-3"/>
    <n v="1.68530372748671E-3"/>
    <n v="0.62983425414364602"/>
    <n v="0.85224028915532601"/>
    <s v="{A98FD5E2-DDE3-4E25-9F0F-483626AE2A81}"/>
    <n v="42571102"/>
    <s v="MOLINO 1102"/>
    <n v="344"/>
    <n v="38.406049125894903"/>
    <n v="-122.891773079533"/>
    <x v="1235"/>
    <n v="135"/>
    <n v="214"/>
    <n v="23378.2450060956"/>
    <n v="9676.0468723210797"/>
    <n v="13702.1981337745"/>
    <n v="1463.3175717131301"/>
    <n v="2664.7041104446298"/>
    <n v="2.86501633672742E-2"/>
    <n v="2.2346117184497399E-3"/>
    <n v="1.7396270443819799"/>
    <n v="10.647058823529401"/>
    <n v="210"/>
    <n v="4.6317623341744892E-2"/>
    <n v="1236"/>
    <n v="0"/>
    <n v="0"/>
    <n v="0.9092631028529593"/>
    <n v="899"/>
    <n v="0"/>
  </r>
  <r>
    <s v="Central Coast"/>
    <x v="1236"/>
    <n v="407"/>
    <n v="586.10981386807202"/>
    <n v="1270"/>
    <n v="1087.8227999999999"/>
    <n v="113"/>
    <n v="5.9299926994424001E-5"/>
    <n v="61.4167309201327"/>
    <n v="0.21973222886182101"/>
    <n v="14.8186185388194"/>
    <n v="76.158728353344898"/>
    <n v="6.0408104957677601E-2"/>
    <n v="2.6210548483676299"/>
    <n v="42.601867455560502"/>
    <n v="1.12551883997115"/>
    <n v="2.71347694377834E-3"/>
    <n v="3.47101736504561E-5"/>
    <n v="0.32047244094488098"/>
    <n v="0.53879164759462606"/>
    <s v="{4F22013A-C8F8-4C93-9CF0-829946636F4D}"/>
    <n v="83242105"/>
    <s v="MORGAN HILL 2105"/>
    <s v="XR268"/>
    <n v="37.032819813185803"/>
    <n v="-121.68345725434899"/>
    <x v="1236"/>
    <n v="100"/>
    <n v="61"/>
    <n v="16662.900932133602"/>
    <n v="12821.0297126479"/>
    <n v="3841.8712194856398"/>
    <n v="12821.0297126479"/>
    <n v="3841.8712194856398"/>
    <n v="3.9222496225015304E-3"/>
    <n v="6.7008917503699099E-3"/>
    <n v="1.4400732527471001"/>
    <n v="11.2389380530973"/>
    <n v="2402"/>
    <n v="0.30662289464695242"/>
    <n v="1237"/>
    <n v="0"/>
    <n v="0"/>
    <n v="7.9666160535777379"/>
    <n v="651"/>
    <n v="0"/>
  </r>
  <r>
    <s v="Sierra"/>
    <x v="1237"/>
    <n v="2626"/>
    <n v="3592.3593434231102"/>
    <n v="6190"/>
    <n v="5256.8696"/>
    <n v="530"/>
    <n v="1.08656366285016E-4"/>
    <n v="28.3757060115237"/>
    <n v="64.0483866801369"/>
    <n v="903.13402152666004"/>
    <n v="12303.1624546615"/>
    <n v="2165.5050072707099"/>
    <n v="3.0651527821385001"/>
    <n v="44.964229375180999"/>
    <n v="1.12018700838088"/>
    <n v="2.71174457981489E-3"/>
    <n v="3.0693275522132302E-3"/>
    <n v="0.42423263327948302"/>
    <n v="0.68336473928696995"/>
    <s v="{6647B708-EB30-40C8-9FB8-1AD5D9953BA6}"/>
    <n v="152261106"/>
    <s v="DIAMOND SPRINGS 1106"/>
    <n v="2100"/>
    <n v="38.693504220299097"/>
    <n v="-120.76784663778"/>
    <x v="1237"/>
    <n v="624"/>
    <n v="642"/>
    <n v="111071.526191019"/>
    <n v="62659.515612676703"/>
    <n v="48412.010578343201"/>
    <n v="62659.515612676703"/>
    <n v="48412.010578343201"/>
    <n v="1.62674360267301"/>
    <n v="5.7587874131058897E-2"/>
    <n v="1.36799670351222"/>
    <n v="11.679245283018799"/>
    <n v="103"/>
    <n v="1.4372246273018916"/>
    <n v="1238"/>
    <n v="0"/>
    <n v="0"/>
    <n v="38.934805875764539"/>
    <n v="1303"/>
    <n v="0"/>
  </r>
  <r>
    <s v="North Coast"/>
    <x v="1238"/>
    <n v="243"/>
    <n v="357.30129107149099"/>
    <n v="594"/>
    <n v="543.01464999999996"/>
    <n v="67"/>
    <n v="8.8043775997617994E-5"/>
    <n v="31.6995580795273"/>
    <n v="5.6877500044328402"/>
    <n v="224.48720035341401"/>
    <n v="3247.2717879760598"/>
    <n v="33.146355990579401"/>
    <n v="0.94888389549818897"/>
    <n v="47.2668795852518"/>
    <n v="1.1412957319572701"/>
    <n v="2.7114264608753399E-3"/>
    <n v="2.8620886437369798E-4"/>
    <n v="0.40909090909090901"/>
    <n v="0.65799567672734005"/>
    <s v="{2DE576B0-9ADE-465B-8612-83446037B4D3}"/>
    <n v="43071101"/>
    <s v="DUNBAR 1101"/>
    <n v="343"/>
    <n v="38.431509595557401"/>
    <n v="-122.553710321431"/>
    <x v="1238"/>
    <n v="51"/>
    <n v="115"/>
    <n v="16343.127204779899"/>
    <n v="7181.9689551191896"/>
    <n v="9161.1582496607407"/>
    <n v="7034.2123183151198"/>
    <n v="9161.1582496607407"/>
    <n v="1.91759939130378E-2"/>
    <n v="5.8989329918404101E-3"/>
    <n v="1.4703756834217701"/>
    <n v="8.8656716417910406"/>
    <n v="1158"/>
    <n v="0.18166557287864776"/>
    <n v="1239"/>
    <n v="0"/>
    <n v="0"/>
    <n v="4.3708555424437847"/>
    <n v="36"/>
    <n v="0"/>
  </r>
  <r>
    <s v="Central Valley"/>
    <x v="1239"/>
    <n v="2313"/>
    <n v="3036.28259720598"/>
    <n v="6790"/>
    <n v="5092.1367"/>
    <n v="526"/>
    <n v="1.2952124649267499E-4"/>
    <n v="20.001801972039001"/>
    <n v="91.979281897257707"/>
    <n v="928.37920987786595"/>
    <n v="18552.203337981799"/>
    <n v="5980.8893559314001"/>
    <n v="1.3082455650570399"/>
    <n v="16.711049389580101"/>
    <n v="1.0290554884268699"/>
    <n v="2.70787337299443E-3"/>
    <n v="5.3917193024775696E-3"/>
    <n v="0.34064801178203202"/>
    <n v="0.59626886804235701"/>
    <s v="{0A126708-7779-4E45-A8D5-6CB2B8C285C8}"/>
    <n v="163751102"/>
    <s v="PINE GROVE 1102"/>
    <n v="3172"/>
    <n v="38.410119523446902"/>
    <n v="-120.65167177967299"/>
    <x v="1239"/>
    <n v="740"/>
    <n v="1122"/>
    <n v="112871.075552967"/>
    <n v="59226.0307584783"/>
    <n v="53645.044794489302"/>
    <n v="59226.0307584783"/>
    <n v="53645.044794489302"/>
    <n v="2.8360443531031998"/>
    <n v="6.8128175655147005E-2"/>
    <n v="1.3127032413341899"/>
    <n v="12.9087452471482"/>
    <n v="32"/>
    <n v="1.4243413941950702"/>
    <n v="1240"/>
    <n v="0"/>
    <n v="0"/>
    <n v="36.801337958426423"/>
    <n v="2199"/>
    <n v="0"/>
  </r>
  <r>
    <s v="Central Coast"/>
    <x v="1240"/>
    <n v="20"/>
    <n v="27.516717686445599"/>
    <n v="24"/>
    <n v="30.235807000000001"/>
    <n v="1"/>
    <n v="3.7615922337863499E-5"/>
    <n v="71.721282958984304"/>
    <m/>
    <m/>
    <m/>
    <m/>
    <n v="0.97787612676620395"/>
    <n v="71.384292602539006"/>
    <n v="1.03318583965301"/>
    <n v="2.6978622097570898E-3"/>
    <n v="3.7615922337863499E-5"/>
    <n v="0.83333333333333304"/>
    <n v="0.91007054335566195"/>
    <s v="{7580C145-BC76-4DF0-BE7D-C5FC1E8761E1}"/>
    <n v="82931101"/>
    <s v="POINT MORETTI 1101"/>
    <n v="35874"/>
    <n v="37.031228206833298"/>
    <n v="-122.187064312651"/>
    <x v="1240"/>
    <n v="16"/>
    <n v="2"/>
    <n v="490.753942862575"/>
    <n v="440.17647453859502"/>
    <n v="50.577468323979197"/>
    <n v="440.17647453859502"/>
    <n v="50.577468323979197"/>
    <n v="3.7615922337863499E-5"/>
    <n v="3.7615922337863499E-5"/>
    <n v="1.37583588432228"/>
    <n v="24"/>
    <n v="2368"/>
    <n v="2.6978622097570898E-3"/>
    <n v="1241"/>
    <n v="0"/>
    <n v="0"/>
    <n v="0.27351289616052132"/>
    <n v="1879"/>
    <n v="0"/>
  </r>
  <r>
    <s v="North Coast"/>
    <x v="1241"/>
    <n v="75"/>
    <n v="117.113862043198"/>
    <n v="143"/>
    <n v="145.32881"/>
    <n v="14"/>
    <n v="6.3043378759175498E-5"/>
    <n v="42.508972322486798"/>
    <n v="4.5125038623809797"/>
    <n v="38.353754186630198"/>
    <n v="189.29724330901999"/>
    <n v="0.93993961587548203"/>
    <n v="0.984355241392872"/>
    <n v="8.3728508821555501"/>
    <n v="1.016908960683"/>
    <n v="2.69514177154999E-3"/>
    <n v="2.2333956284065901E-4"/>
    <n v="0.52447552447552404"/>
    <n v="0.805854398155184"/>
    <s v="{61AD59B6-3DE5-4155-9391-74B53A84E200}"/>
    <n v="192151132"/>
    <s v="NEWBURG 1132"/>
    <n v="2074"/>
    <n v="40.594583635646202"/>
    <n v="-124.14274249939599"/>
    <x v="1241"/>
    <n v="343"/>
    <n v="1281"/>
    <n v="65515.436171438203"/>
    <n v="16861.321160800599"/>
    <n v="48654.115010637601"/>
    <n v="1527.07172424585"/>
    <n v="1850.4272332714099"/>
    <n v="3.12675387976923E-3"/>
    <n v="8.82607302628457E-4"/>
    <n v="1.56151816057598"/>
    <n v="10.214285714285699"/>
    <n v="1331"/>
    <n v="3.7731984801699862E-2"/>
    <n v="1242"/>
    <n v="0"/>
    <n v="0"/>
    <n v="0.948878084366368"/>
    <n v="1816"/>
    <n v="0"/>
  </r>
  <r>
    <s v="Central Valley"/>
    <x v="1242"/>
    <n v="2246"/>
    <n v="2989.2726457578801"/>
    <n v="4911"/>
    <n v="4347.5937999999996"/>
    <n v="452"/>
    <n v="9.5249237866297699E-5"/>
    <n v="29.5253831565749"/>
    <n v="58.718699436607999"/>
    <n v="1365.46322785241"/>
    <n v="20783.440972435601"/>
    <n v="3226.5573320547601"/>
    <n v="1.2519555931752799"/>
    <n v="36.491966722333501"/>
    <n v="1.1555182493365901"/>
    <n v="2.6948803741703698E-3"/>
    <n v="2.4370691926575401E-3"/>
    <n v="0.45734066381592298"/>
    <n v="0.68756945051682505"/>
    <s v="{7C8CD214-E17A-42EE-B431-70BEE1692D64}"/>
    <n v="163201102"/>
    <s v="WEST POINT 1102"/>
    <n v="4790"/>
    <n v="38.386765144982903"/>
    <n v="-120.52435567412699"/>
    <x v="1242"/>
    <n v="458"/>
    <n v="542"/>
    <n v="76730.719070311199"/>
    <n v="53036.591576974097"/>
    <n v="23694.127493337"/>
    <n v="53036.591576974097"/>
    <n v="23694.127493337"/>
    <n v="1.1015552750812101"/>
    <n v="4.3052655515566501E-2"/>
    <n v="1.33093172117448"/>
    <n v="10.865044247787599"/>
    <n v="132"/>
    <n v="1.2180859291250072"/>
    <n v="1243"/>
    <n v="0"/>
    <n v="0"/>
    <n v="32.955399944775969"/>
    <n v="53"/>
    <n v="0"/>
  </r>
  <r>
    <s v="Sierra"/>
    <x v="1243"/>
    <n v="562"/>
    <n v="994.83678067266703"/>
    <n v="2277"/>
    <n v="1702.1107999999999"/>
    <n v="251"/>
    <n v="7.6809754652034699E-5"/>
    <n v="35.134512063927197"/>
    <n v="12.638137094777999"/>
    <n v="145.47778240509999"/>
    <n v="1306.9108269068299"/>
    <n v="48.601973697186203"/>
    <n v="4.1644395961763898"/>
    <n v="80.989428676390204"/>
    <n v="1.1305309752543999"/>
    <n v="2.6934963567933601E-3"/>
    <n v="4.9927256606048097E-4"/>
    <n v="0.24681598594642001"/>
    <n v="0.58447238416270897"/>
    <s v="{26B90757-99A6-4B30-9CD9-107B9465AA3E}"/>
    <n v="153652109"/>
    <s v="SHINGLE SPRINGS 2109"/>
    <n v="81390"/>
    <n v="38.800165941020701"/>
    <n v="-120.90864804512699"/>
    <x v="1243"/>
    <n v="318"/>
    <n v="329"/>
    <n v="53715.043910795997"/>
    <n v="30296.972095043999"/>
    <n v="23418.071815751999"/>
    <n v="30296.972095043999"/>
    <n v="23418.071815751999"/>
    <n v="0.12531741408118"/>
    <n v="1.92792484176607E-2"/>
    <n v="1.7701722076026101"/>
    <n v="9.0717131474103496"/>
    <n v="787"/>
    <n v="0.67606758555513335"/>
    <n v="1244"/>
    <n v="0"/>
    <n v="0"/>
    <n v="18.825659847669584"/>
    <n v="457"/>
    <n v="0"/>
  </r>
  <r>
    <s v="Sierra"/>
    <x v="1244"/>
    <n v="590"/>
    <n v="671.22744620277899"/>
    <n v="1519"/>
    <n v="1083.7132999999999"/>
    <n v="123"/>
    <n v="9.3840511302308404E-5"/>
    <n v="30.430309334729401"/>
    <n v="38.633716364041398"/>
    <n v="530.20367501541398"/>
    <n v="11757.9174662675"/>
    <n v="4140.2050563197799"/>
    <n v="0.57433988426516602"/>
    <n v="11.220564421819001"/>
    <n v="1.0107921439457701"/>
    <n v="2.69196521175892E-3"/>
    <n v="1.7437538740007E-3"/>
    <n v="0.38841342988808403"/>
    <n v="0.61937735094477597"/>
    <s v="{5BE9A1BF-757A-4781-BCE2-C4049CA25F7D}"/>
    <n v="152762101"/>
    <s v="EL DORADO PH 2101"/>
    <n v="19612"/>
    <n v="38.762052002082001"/>
    <n v="-120.558563386161"/>
    <x v="1244"/>
    <n v="176"/>
    <n v="224"/>
    <n v="27003.425878460701"/>
    <n v="14689.1645073858"/>
    <n v="12314.261371074899"/>
    <n v="14689.1645073858"/>
    <n v="12314.261371074899"/>
    <n v="0.21448172650208699"/>
    <n v="1.1542382890183899E-2"/>
    <n v="1.1376736376318199"/>
    <n v="12.349593495934901"/>
    <n v="202"/>
    <n v="0.33111172104634717"/>
    <n v="1245"/>
    <n v="0"/>
    <n v="0"/>
    <n v="9.1274208391188214"/>
    <n v="848"/>
    <n v="0"/>
  </r>
  <r>
    <s v="Sierra"/>
    <x v="1245"/>
    <n v="152"/>
    <n v="154.98108693374701"/>
    <n v="490"/>
    <n v="307.92705999999998"/>
    <n v="73"/>
    <n v="3.3627506613126099E-5"/>
    <n v="75.638151647156405"/>
    <n v="3.2030788434322699"/>
    <n v="1681.59911117047"/>
    <n v="45773.475171002399"/>
    <n v="574.69121328729295"/>
    <n v="5.6067401008061601E-3"/>
    <n v="23.1430749595165"/>
    <n v="1.1194387168100399"/>
    <n v="2.6902432627098202E-3"/>
    <n v="6.7377726846576906E-5"/>
    <n v="0.31020408163265301"/>
    <n v="0.50330453396896002"/>
    <s v="{FD2262BF-C160-4434-8E95-55FF0A0B15F6}"/>
    <n v="152101101"/>
    <s v="ALLEGHANY 1101"/>
    <n v="808"/>
    <n v="39.487856566346302"/>
    <n v="-120.85709030775099"/>
    <x v="1245"/>
    <n v="31"/>
    <n v="4"/>
    <n v="9939.4883719636291"/>
    <n v="9882.4147458639109"/>
    <n v="57.073626099719299"/>
    <n v="9882.4147458639109"/>
    <n v="57.073626099719299"/>
    <n v="4.9185740598001104E-3"/>
    <n v="2.4548079827582101E-3"/>
    <n v="1.01961241403781"/>
    <n v="6.7123287671232799"/>
    <n v="2075"/>
    <n v="0.19638775817781687"/>
    <n v="1246"/>
    <n v="0"/>
    <n v="0"/>
    <n v="6.1406459330522045"/>
    <n v="112"/>
    <n v="0"/>
  </r>
  <r>
    <s v="North Coast"/>
    <x v="1246"/>
    <n v="1151"/>
    <n v="1468.7323231004"/>
    <n v="1525"/>
    <n v="1675.2603999999999"/>
    <n v="106"/>
    <n v="1.5218278181322901E-4"/>
    <n v="18.0757352126858"/>
    <n v="6.0612795413895002"/>
    <n v="88.320592667738097"/>
    <n v="592.85393646952105"/>
    <n v="5.1261736492262502"/>
    <n v="1.89676908194528"/>
    <n v="47.383266986066502"/>
    <n v="1.0625730539267899"/>
    <n v="2.67656785032005E-3"/>
    <n v="4.7097613355403199E-4"/>
    <n v="0.75475409836065499"/>
    <n v="0.87671883377784199"/>
    <s v="{17A00714-8A49-49C0-B860-6006F3A8F3AD}"/>
    <n v="42681101"/>
    <s v="LAYTONVILLE 1101"/>
    <n v="89606"/>
    <n v="39.687808095469201"/>
    <n v="-123.489079588743"/>
    <x v="1246"/>
    <n v="178"/>
    <n v="245"/>
    <n v="32872.580780921802"/>
    <n v="19260.766048899499"/>
    <n v="13611.8147320223"/>
    <n v="18642.295038481399"/>
    <n v="13156.294239177099"/>
    <n v="4.9923470156727399E-2"/>
    <n v="1.61313748722022E-2"/>
    <n v="1.2760489340576899"/>
    <n v="14.3867924528301"/>
    <n v="823"/>
    <n v="0.28371619213392529"/>
    <n v="1247"/>
    <n v="0"/>
    <n v="0"/>
    <n v="11.583781510356225"/>
    <n v="512"/>
    <n v="0"/>
  </r>
  <r>
    <s v="Central Coast"/>
    <x v="1247"/>
    <n v="29"/>
    <n v="60.091888870870903"/>
    <n v="44"/>
    <n v="67.099013999999997"/>
    <n v="11"/>
    <n v="4.8941451247876702E-5"/>
    <n v="60.059527618641198"/>
    <n v="10.625022588763301"/>
    <n v="803.81354212760903"/>
    <n v="4563.7817144393903"/>
    <n v="79.775944296270595"/>
    <n v="5.6220837272703603"/>
    <n v="292.13107785311598"/>
    <n v="1.1210780468854"/>
    <n v="2.6625336641388402E-3"/>
    <n v="2.2779013121717801E-4"/>
    <n v="0.65909090909090895"/>
    <n v="0.89557036736958895"/>
    <s v="{F7BD212B-7F44-4A16-B423-2BCFB7829D6C}"/>
    <n v="183052113"/>
    <s v="TEMPLETON 2113"/>
    <s v="R82"/>
    <n v="35.529894824202302"/>
    <n v="-120.522972877931"/>
    <x v="1247"/>
    <n v="683"/>
    <n v="548"/>
    <n v="155125.06444891801"/>
    <n v="111327.20510103001"/>
    <n v="43797.859347888902"/>
    <n v="60266.488753224701"/>
    <n v="18150.623515219901"/>
    <n v="2.5056914433889601E-3"/>
    <n v="5.3835596372664397E-4"/>
    <n v="2.0721340989955501"/>
    <n v="4"/>
    <n v="1321"/>
    <n v="2.9287870305527243E-2"/>
    <n v="1248"/>
    <n v="0"/>
    <n v="0"/>
    <n v="37.447848383079986"/>
    <n v="1465"/>
    <n v="0"/>
  </r>
  <r>
    <s v="Sierra"/>
    <x v="1248"/>
    <n v="148"/>
    <n v="256.809559605083"/>
    <n v="639"/>
    <n v="452.99709999999999"/>
    <n v="81"/>
    <n v="8.1165456827471196E-5"/>
    <n v="35.016488755351602"/>
    <n v="7.7540163604871299"/>
    <n v="58.764054257203497"/>
    <n v="346.15348333821498"/>
    <n v="5.4490478066175401"/>
    <n v="3.22156671200085"/>
    <n v="28.3200919570194"/>
    <n v="1.1160548454449499"/>
    <n v="2.6592343675604798E-3"/>
    <n v="2.9667605025942998E-4"/>
    <n v="0.231611893583724"/>
    <n v="0.56691214829962799"/>
    <s v="{AD1702BF-568D-4020-87DE-29F495495BCD}"/>
    <n v="152691107"/>
    <s v="HIGGINS 1107"/>
    <s v="circuit_breaker"/>
    <n v="39.043857744134598"/>
    <n v="-121.090918729354"/>
    <x v="1248"/>
    <n v="442"/>
    <n v="798"/>
    <n v="69196.700515258693"/>
    <n v="30542.9221608199"/>
    <n v="38653.778354438698"/>
    <n v="8142.9425304929"/>
    <n v="7225.36923142455"/>
    <n v="2.4030760071013901E-2"/>
    <n v="6.5744020030251704E-3"/>
    <n v="1.7351997270613699"/>
    <n v="7.8888888888888804"/>
    <n v="1132"/>
    <n v="0.21539798377239885"/>
    <n v="1249"/>
    <n v="0"/>
    <n v="0"/>
    <n v="5.0597883431149038"/>
    <n v="1429"/>
    <n v="0"/>
  </r>
  <r>
    <s v="Bay Area"/>
    <x v="1249"/>
    <n v="161"/>
    <n v="237.45135169263099"/>
    <n v="429"/>
    <n v="405.00729999999999"/>
    <n v="40"/>
    <n v="1.03517287652721E-4"/>
    <n v="23.861715243058701"/>
    <n v="1.04765211673159E-2"/>
    <n v="26.4224521325607"/>
    <n v="159.20824455617"/>
    <n v="3.2470492511301398E-3"/>
    <n v="9.1758848051540498E-2"/>
    <n v="49.460718885064097"/>
    <n v="1.08550885319709"/>
    <n v="2.6529191595486799E-3"/>
    <n v="5.56597509728362E-5"/>
    <n v="0.37529137529137502"/>
    <n v="0.58628907524769303"/>
    <s v="{52879B9D-A33B-4D4E-99FA-0487B37405B8}"/>
    <n v="42261101"/>
    <s v="BOLINAS 1101"/>
    <n v="806"/>
    <n v="37.955875293006201"/>
    <n v="-122.617623197027"/>
    <x v="1249"/>
    <n v="21"/>
    <n v="7"/>
    <n v="5085.6474109158398"/>
    <n v="4898.4532963859901"/>
    <n v="187.194114529849"/>
    <n v="4898.4532963859901"/>
    <n v="187.194114529849"/>
    <n v="2.2263900389134501E-3"/>
    <n v="4.1406915061088503E-3"/>
    <n v="1.4748531161032901"/>
    <n v="10.725"/>
    <n v="2183"/>
    <n v="0.1061167663819472"/>
    <n v="1250"/>
    <n v="0"/>
    <n v="0"/>
    <n v="3.0437568232286591"/>
    <n v="2314"/>
    <n v="0"/>
  </r>
  <r>
    <s v="Central Valley"/>
    <x v="1250"/>
    <n v="188"/>
    <n v="272.115994606931"/>
    <n v="900"/>
    <n v="602.82556"/>
    <n v="165"/>
    <n v="2.8491160562473601E-5"/>
    <n v="98.201342166227107"/>
    <n v="19.0836229737751"/>
    <n v="354.002360073776"/>
    <n v="3031.3249317237301"/>
    <n v="275.64030153110798"/>
    <n v="5.35337891136155"/>
    <n v="108.19112475360799"/>
    <n v="1.2382542227253699"/>
    <n v="2.65274614116275E-3"/>
    <n v="2.7112022684309598E-4"/>
    <n v="0.20888888888888801"/>
    <n v="0.45140088937046702"/>
    <s v="{48B8D134-2217-4EE4-BD7C-3270CBBFB37D}"/>
    <n v="254151101"/>
    <s v="AUBERRY 1101"/>
    <s v="R2838"/>
    <n v="37.087633281194996"/>
    <n v="-119.468782801492"/>
    <x v="1250"/>
    <n v="328"/>
    <n v="524"/>
    <n v="61751.232734276397"/>
    <n v="32678.392043278"/>
    <n v="29072.840690998299"/>
    <n v="32678.392043278"/>
    <n v="29072.840690998299"/>
    <n v="4.4734837429110899E-2"/>
    <n v="4.7010414928081402E-3"/>
    <n v="1.4474255032283501"/>
    <n v="5.4545454545454497"/>
    <n v="1202"/>
    <n v="0.43770311329185374"/>
    <n v="1251"/>
    <n v="0"/>
    <n v="0"/>
    <n v="20.305405142323693"/>
    <n v="1517"/>
    <n v="0"/>
  </r>
  <r>
    <s v="Bay Area"/>
    <x v="1251"/>
    <n v="11"/>
    <n v="18.730435085867001"/>
    <n v="42"/>
    <n v="34.09019"/>
    <n v="3"/>
    <n v="3.54840218885025E-5"/>
    <n v="63.472161611461203"/>
    <n v="2.7425498962402299"/>
    <n v="18.792335510253899"/>
    <n v="69.346145629882798"/>
    <n v="0.38037055730819702"/>
    <n v="4.9410028457641602"/>
    <n v="48.880088965097997"/>
    <n v="1.1084071000417"/>
    <n v="2.6389169033641802E-3"/>
    <n v="1.02602372256418E-4"/>
    <n v="0.26190476190476097"/>
    <n v="0.54943767102113195"/>
    <s v="{C2E68366-657D-4902-BBD7-D59A6C76C29A}"/>
    <n v="42021112"/>
    <s v="NAPA 1112"/>
    <s v="circuit_breaker"/>
    <n v="38.295551407201103"/>
    <n v="-122.278611409776"/>
    <x v="1251"/>
    <n v="486"/>
    <n v="1377"/>
    <n v="86337.1007700091"/>
    <n v="26219.401698456699"/>
    <n v="60117.699071552102"/>
    <n v="272.35042215501898"/>
    <n v="248.15775654298901"/>
    <n v="3.0780711676925399E-4"/>
    <n v="1.06452065665507E-4"/>
    <n v="1.7027668259879101"/>
    <n v="14"/>
    <n v="1843"/>
    <n v="7.9167507100925405E-3"/>
    <n v="1252"/>
    <n v="0"/>
    <n v="0"/>
    <n v="0.16923065416488631"/>
    <n v="2365"/>
    <n v="0"/>
  </r>
  <r>
    <s v="North Coast"/>
    <x v="1252"/>
    <n v="214"/>
    <n v="321.28002090152899"/>
    <n v="494"/>
    <n v="483.15566999999999"/>
    <n v="27"/>
    <n v="1.22473576656948E-4"/>
    <n v="19.455428188409599"/>
    <n v="3.08419507710884"/>
    <n v="46.377856386204499"/>
    <n v="344.82570343712899"/>
    <n v="1.1076456318599699"/>
    <n v="0.17548672214150399"/>
    <n v="13.5073804442211"/>
    <n v="1.0104883688467501"/>
    <n v="2.6377663060963398E-3"/>
    <n v="2.35061408922639E-4"/>
    <n v="0.43319838056680099"/>
    <n v="0.66496171056242703"/>
    <s v="{F763F6AF-FC97-4F89-AD25-F9455AF541C2}"/>
    <n v="42811113"/>
    <s v="MONTE RIO 1113"/>
    <n v="678"/>
    <n v="38.486720836512397"/>
    <n v="-123.015795007942"/>
    <x v="1252"/>
    <n v="25"/>
    <n v="62"/>
    <n v="5741.26543709016"/>
    <n v="2967.18363026628"/>
    <n v="2774.08180682387"/>
    <n v="2967.18363026628"/>
    <n v="2774.08180682387"/>
    <n v="6.3466580409112698E-3"/>
    <n v="3.3067865697375899E-3"/>
    <n v="1.5013085088856499"/>
    <n v="18.296296296296202"/>
    <n v="1297"/>
    <n v="7.1219690264601176E-2"/>
    <n v="1253"/>
    <n v="0"/>
    <n v="0"/>
    <n v="1.8437218595221887"/>
    <n v="2386"/>
    <n v="0"/>
  </r>
  <r>
    <s v="Central Valley"/>
    <x v="1253"/>
    <n v="179"/>
    <n v="270.60875611673799"/>
    <n v="1275"/>
    <n v="727.83889999999997"/>
    <n v="188"/>
    <n v="7.9835040404507997E-5"/>
    <n v="34.177939545865698"/>
    <n v="10.453965754910399"/>
    <n v="70.277203866342703"/>
    <n v="506.95978246182199"/>
    <n v="11.474200887295201"/>
    <n v="3.7542953486058899"/>
    <n v="61.426702143247901"/>
    <n v="1.19491386033119"/>
    <n v="2.6356956568992199E-3"/>
    <n v="4.7002778434878701E-4"/>
    <n v="0.140392156862745"/>
    <n v="0.37179758545967001"/>
    <s v="{2F9F4A6E-5722-4460-BD68-D94825E8F2C8}"/>
    <n v="254432102"/>
    <s v="COARSEGOLD 2102"/>
    <n v="5380"/>
    <n v="37.308894704849997"/>
    <n v="-119.584922408853"/>
    <x v="1253"/>
    <n v="218"/>
    <n v="211"/>
    <n v="39217.130609634602"/>
    <n v="22745.392567836901"/>
    <n v="16471.7380417977"/>
    <n v="22745.392567836901"/>
    <n v="16471.7380417977"/>
    <n v="8.8365223457572001E-2"/>
    <n v="1.5008987596047499E-2"/>
    <n v="1.5117807604286999"/>
    <n v="6.7819148936170199"/>
    <n v="828"/>
    <n v="0.49551078349705335"/>
    <n v="1254"/>
    <n v="0"/>
    <n v="0"/>
    <n v="14.133327325269384"/>
    <n v="1509"/>
    <n v="0"/>
  </r>
  <r>
    <s v="Central Valley"/>
    <x v="1254"/>
    <n v="3"/>
    <n v="3.6831410382001102"/>
    <n v="15"/>
    <n v="8.1953560000000003"/>
    <n v="5"/>
    <n v="9.14020456548314E-5"/>
    <n v="24.5052515811578"/>
    <n v="2.2908127109209602"/>
    <n v="50.187024633089699"/>
    <n v="194.378920873006"/>
    <n v="1.2977263355569399"/>
    <n v="5.3889379501342702"/>
    <n v="174.84296569824201"/>
    <n v="1.4584070682525601"/>
    <n v="2.6252996468276598E-3"/>
    <n v="2.0804215964744701E-4"/>
    <n v="0.2"/>
    <n v="0.449418045092429"/>
    <s v="{CC3A7F8F-5717-4639-B6A5-ECE8361467E4}"/>
    <n v="163341101"/>
    <s v="CLAY 1101"/>
    <s v="circuit_breaker"/>
    <n v="38.342346131459401"/>
    <n v="-120.934695938209"/>
    <x v="1254"/>
    <n v="103"/>
    <n v="201"/>
    <n v="11121.7932995306"/>
    <n v="4411.9173619784897"/>
    <n v="6709.8759375521604"/>
    <n v="707.42584224004997"/>
    <n v="67.646942142518697"/>
    <n v="1.0402107982372399E-3"/>
    <n v="4.57010228274157E-4"/>
    <n v="1.2277136794000301"/>
    <n v="3"/>
    <n v="1386"/>
    <n v="1.3126498234138299E-2"/>
    <n v="1255"/>
    <n v="0"/>
    <n v="0"/>
    <n v="0.4395739030185421"/>
    <n v="1759"/>
    <n v="0"/>
  </r>
  <r>
    <s v="North Valley"/>
    <x v="1255"/>
    <n v="1179"/>
    <n v="1655.7041917545801"/>
    <n v="1967"/>
    <n v="2032.0391"/>
    <n v="303"/>
    <n v="1.12556553977981E-4"/>
    <n v="51.8760470547425"/>
    <n v="10.127190556152501"/>
    <n v="802.76382580378299"/>
    <n v="4937.7925808440204"/>
    <n v="83.567415698893498"/>
    <n v="4.1173442875284101"/>
    <n v="298.95200580528098"/>
    <n v="1.2447501346223"/>
    <n v="2.6154513551467401E-3"/>
    <n v="6.0687730828852299E-4"/>
    <n v="0.59938993390950601"/>
    <n v="0.81479939156168701"/>
    <s v="{D9E3C410-A0BF-4EA8-96F2-E696EF9ADFFA}"/>
    <n v="103601101"/>
    <s v="WHITMORE 1101"/>
    <n v="45262"/>
    <n v="40.617266890867199"/>
    <n v="-121.93339735394299"/>
    <x v="1255"/>
    <n v="251"/>
    <n v="189"/>
    <n v="61043.213716391001"/>
    <n v="46035.104457192698"/>
    <n v="15008.1092591983"/>
    <n v="46035.104457192698"/>
    <n v="15008.1092591983"/>
    <n v="0.18388382441142201"/>
    <n v="3.4104635855328497E-2"/>
    <n v="1.40432925509294"/>
    <n v="6.4917491749174898"/>
    <n v="662"/>
    <n v="0.79248176060946229"/>
    <n v="1256"/>
    <n v="0"/>
    <n v="0"/>
    <n v="28.604878891670285"/>
    <n v="2490"/>
    <n v="0"/>
  </r>
  <r>
    <s v="Central Valley"/>
    <x v="1256"/>
    <n v="552"/>
    <n v="810.346490530967"/>
    <n v="2651"/>
    <n v="1780.2598"/>
    <n v="273"/>
    <n v="5.8636925935192098E-5"/>
    <n v="50.835770097111798"/>
    <n v="6.5615401352179799"/>
    <n v="110.403450834756"/>
    <n v="961.32053102037401"/>
    <n v="22.9496299266434"/>
    <n v="3.9169989296613799"/>
    <n v="51.048005422278699"/>
    <n v="1.05384291397346"/>
    <n v="2.6154473295017899E-3"/>
    <n v="1.9448090807754699E-4"/>
    <n v="0.20822331195775101"/>
    <n v="0.45518440970128698"/>
    <s v="{194E4857-C055-4CC4-9616-06A060725A90}"/>
    <n v="254421103"/>
    <s v="OAKHURST 1103"/>
    <n v="5480"/>
    <n v="37.375446223714597"/>
    <n v="-119.62929527503699"/>
    <x v="1256"/>
    <n v="287"/>
    <n v="542"/>
    <n v="57261.850139874099"/>
    <n v="27507.5876642328"/>
    <n v="29754.262475641201"/>
    <n v="27507.5876642328"/>
    <n v="29754.262475641201"/>
    <n v="5.30932879051704E-2"/>
    <n v="1.6007880780307401E-2"/>
    <n v="1.4680190045850801"/>
    <n v="9.7106227106227099"/>
    <n v="1428"/>
    <n v="0.71401712095398862"/>
    <n v="1257"/>
    <n v="0"/>
    <n v="0"/>
    <n v="17.092417254512"/>
    <n v="1799"/>
    <n v="0"/>
  </r>
  <r>
    <s v="Central Coast"/>
    <x v="1257"/>
    <n v="1982"/>
    <n v="3250.6954406647001"/>
    <n v="2970"/>
    <n v="3803.4396999999999"/>
    <n v="206"/>
    <n v="5.9844425397863397E-5"/>
    <n v="43.587413399888703"/>
    <n v="2.1246198142125601"/>
    <n v="118.824620342163"/>
    <n v="1509.9470332552"/>
    <n v="17.8849680217036"/>
    <n v="0.82321289997747105"/>
    <n v="17.3896608772931"/>
    <n v="1.09479980908551"/>
    <n v="2.6008692578028E-3"/>
    <n v="8.7351535138950701E-5"/>
    <n v="0.66734006734006701"/>
    <n v="0.85467253312881397"/>
    <s v="{6C8A015E-28D9-4A6C-B2B8-20363D966398}"/>
    <n v="82841102"/>
    <s v="BIG BASIN 1102"/>
    <n v="11062"/>
    <n v="37.198879539718902"/>
    <n v="-122.153685188658"/>
    <x v="1257"/>
    <n v="118"/>
    <n v="81"/>
    <n v="27187.920625635499"/>
    <n v="21172.996740204198"/>
    <n v="6014.9238854312198"/>
    <n v="21172.996740204198"/>
    <n v="6014.9238854312198"/>
    <n v="1.79944162386238E-2"/>
    <n v="1.2327951631959801E-2"/>
    <n v="1.64010869861993"/>
    <n v="14.417475728155299"/>
    <n v="1929"/>
    <n v="0.53577906710737677"/>
    <n v="1258"/>
    <n v="0"/>
    <n v="0"/>
    <n v="13.156286157457423"/>
    <n v="2887"/>
    <n v="0"/>
  </r>
  <r>
    <s v="Central Valley"/>
    <x v="1258"/>
    <n v="1029"/>
    <n v="1294.51596548257"/>
    <n v="3579"/>
    <n v="2391.2289999999998"/>
    <n v="241"/>
    <n v="1.60115556883204E-4"/>
    <n v="17.940827080520901"/>
    <n v="35.021122957260701"/>
    <n v="383.78347842022703"/>
    <n v="6688.8319231128899"/>
    <n v="1629.2239779408301"/>
    <n v="0.63372563042086605"/>
    <n v="13.8932995283821"/>
    <n v="1.0186354792464301"/>
    <n v="2.59754727671699E-3"/>
    <n v="2.40916681937466E-3"/>
    <n v="0.28751047778709099"/>
    <n v="0.54136009699108101"/>
    <s v="{B84BB2A7-38F5-4777-ACCF-AE61211F946D}"/>
    <n v="163751102"/>
    <s v="PINE GROVE 1102"/>
    <n v="1222"/>
    <n v="38.435995588834402"/>
    <n v="-120.55611037360499"/>
    <x v="1258"/>
    <n v="400"/>
    <n v="707"/>
    <n v="63090.256380487299"/>
    <n v="27692.5614959675"/>
    <n v="35397.694884519799"/>
    <n v="27692.5614959675"/>
    <n v="35397.694884519799"/>
    <n v="0.58060920346929301"/>
    <n v="3.85878492088522E-2"/>
    <n v="1.2580330082435101"/>
    <n v="14.850622406638999"/>
    <n v="135"/>
    <n v="0.62600889368879464"/>
    <n v="1259"/>
    <n v="0"/>
    <n v="0"/>
    <n v="17.207354629310821"/>
    <n v="886"/>
    <n v="0"/>
  </r>
  <r>
    <s v="Sierra"/>
    <x v="1259"/>
    <n v="1921"/>
    <n v="2546.38521995869"/>
    <n v="5372"/>
    <n v="4216.7885999999999"/>
    <n v="451"/>
    <n v="1.43450415881043E-4"/>
    <n v="19.293732239249"/>
    <n v="112.057357064843"/>
    <n v="1763.4194591288001"/>
    <n v="28461.681373224899"/>
    <n v="8935.4614322889302"/>
    <n v="2.6240167182021601"/>
    <n v="37.670298074986697"/>
    <n v="1.11004061947376"/>
    <n v="2.5957603863481101E-3"/>
    <n v="6.6996729200376201E-3"/>
    <n v="0.35759493670886"/>
    <n v="0.60386836454812498"/>
    <s v="{724A4FDA-4A16-48BB-BCFD-6B70230700BB}"/>
    <n v="153082106"/>
    <s v="PLACERVILLE 2106"/>
    <n v="92012"/>
    <n v="38.858458645189501"/>
    <n v="-120.833114899035"/>
    <x v="1259"/>
    <n v="560"/>
    <n v="673"/>
    <n v="87706.203425298503"/>
    <n v="46683.5024445991"/>
    <n v="41022.700980699403"/>
    <n v="46683.5024445991"/>
    <n v="41022.700980699403"/>
    <n v="3.0215524869369599"/>
    <n v="6.4696137562350403E-2"/>
    <n v="1.3255519104418001"/>
    <n v="11.9113082039911"/>
    <n v="23"/>
    <n v="1.1706879342429977"/>
    <n v="1260"/>
    <n v="0"/>
    <n v="0"/>
    <n v="29.007774597502987"/>
    <n v="382"/>
    <n v="0"/>
  </r>
  <r>
    <s v="North Coast"/>
    <x v="1260"/>
    <n v="936"/>
    <n v="1393.7472360176901"/>
    <n v="1339"/>
    <n v="1576.6802"/>
    <n v="119"/>
    <n v="1.3525775767532101E-4"/>
    <n v="19.445376190622898"/>
    <n v="20.5475557920456"/>
    <n v="1017.7600088758099"/>
    <n v="20990.873716336198"/>
    <n v="762.659222803278"/>
    <n v="2.3242001550781701"/>
    <n v="23.927603786858899"/>
    <n v="1.1485647333770199"/>
    <n v="2.5939507492905999E-3"/>
    <n v="1.43213216855304E-3"/>
    <n v="0.69902912621359203"/>
    <n v="0.88397587375454201"/>
    <s v="{2ADAB335-F68D-4E0E-93A5-403C7C54DA76}"/>
    <n v="192171103"/>
    <s v="WILLOW CREEK 1103"/>
    <n v="7514"/>
    <n v="40.9333794499071"/>
    <n v="-123.624895916032"/>
    <x v="1260"/>
    <n v="177"/>
    <n v="300"/>
    <n v="22428.985988919099"/>
    <n v="16087.586377399501"/>
    <n v="6341.3996115196096"/>
    <n v="13903.860684502601"/>
    <n v="5402.19429615841"/>
    <n v="0.170423728057812"/>
    <n v="1.6095673163363199E-2"/>
    <n v="1.4890461923265901"/>
    <n v="11.2521008403361"/>
    <n v="264"/>
    <n v="0.3086801391655814"/>
    <n v="1261"/>
    <n v="0"/>
    <n v="0"/>
    <n v="8.6394558173900649"/>
    <n v="1031"/>
    <n v="0"/>
  </r>
  <r>
    <s v="Bay Area"/>
    <x v="1261"/>
    <n v="443"/>
    <n v="700.19749442485897"/>
    <n v="1177"/>
    <n v="1158.6266000000001"/>
    <n v="76"/>
    <n v="1.4272233334180001E-4"/>
    <n v="18.204582958546101"/>
    <n v="1.1015040790928201"/>
    <n v="3.1913219896810299"/>
    <n v="9.4649976180749906"/>
    <n v="3.2604359928712599E-2"/>
    <n v="0.23704587976987601"/>
    <n v="2.78469377104192"/>
    <n v="1.0075104769907499"/>
    <n v="2.5849425702570801E-3"/>
    <n v="1.54136145910474E-4"/>
    <n v="0.376380628717077"/>
    <n v="0.60433404716682404"/>
    <s v="{26E85C09-0B57-42B9-B352-ED273600E95D}"/>
    <n v="24251101"/>
    <s v="WOODSIDE 1101"/>
    <n v="1922"/>
    <n v="37.397216452797501"/>
    <n v="-122.24746998237499"/>
    <x v="1261"/>
    <n v="132"/>
    <n v="132"/>
    <n v="15294.824062263"/>
    <n v="7665.9565428250598"/>
    <n v="7628.8675194379402"/>
    <n v="7077.1680679820902"/>
    <n v="7268.3916943338199"/>
    <n v="1.1714347089195999E-2"/>
    <n v="1.0846897333976801E-2"/>
    <n v="1.5805812515233799"/>
    <n v="15.486842105263101"/>
    <n v="1571"/>
    <n v="0.19645563533953808"/>
    <n v="1262"/>
    <n v="0"/>
    <n v="0"/>
    <n v="4.3975469995700998"/>
    <n v="2896"/>
    <n v="0"/>
  </r>
  <r>
    <s v="Sierra"/>
    <x v="1262"/>
    <n v="530"/>
    <n v="823.8514760434"/>
    <n v="1822"/>
    <n v="1369.8623"/>
    <n v="268"/>
    <n v="1.05086648661077E-4"/>
    <n v="26.234547041676201"/>
    <n v="30.367693293026601"/>
    <n v="616.99332241274203"/>
    <n v="8634.7440791556292"/>
    <n v="1012.04922202537"/>
    <n v="3.8042035457997798"/>
    <n v="61.039673548845101"/>
    <n v="1.1622308884093999"/>
    <n v="2.5736006561020101E-3"/>
    <n v="1.6303648105279601E-3"/>
    <n v="0.29088913282107498"/>
    <n v="0.60141188878931995"/>
    <s v="{2AFE09FA-88B1-4B78-BACA-DA079C6170B5}"/>
    <n v="153082106"/>
    <s v="PLACERVILLE 2106"/>
    <n v="935216"/>
    <n v="38.757425961886703"/>
    <n v="-120.768135027203"/>
    <x v="1262"/>
    <n v="288"/>
    <n v="281"/>
    <n v="55117.967212340998"/>
    <n v="33799.558584093902"/>
    <n v="21318.4086282471"/>
    <n v="33799.558584093902"/>
    <n v="21318.4086282471"/>
    <n v="0.43693776922149302"/>
    <n v="2.8163221841168699E-2"/>
    <n v="1.55443674725169"/>
    <n v="6.79850746268656"/>
    <n v="223"/>
    <n v="0.68972497583533865"/>
    <n v="1263"/>
    <n v="0"/>
    <n v="0"/>
    <n v="21.002065516957014"/>
    <n v="1955"/>
    <n v="0"/>
  </r>
  <r>
    <s v="Sierra"/>
    <x v="1263"/>
    <n v="208"/>
    <n v="255.677689474907"/>
    <n v="1385"/>
    <n v="912.51559999999995"/>
    <n v="73"/>
    <n v="3.2034781039851899E-5"/>
    <n v="83.791817667101299"/>
    <n v="12.053650990027201"/>
    <n v="1127.3230418926601"/>
    <n v="30764.727881480601"/>
    <n v="1558.17040602204"/>
    <n v="2.53642868281228"/>
    <n v="21.220272259761199"/>
    <n v="1.0550066787902601"/>
    <n v="2.5711608829887701E-3"/>
    <n v="1.9416825746839601E-4"/>
    <n v="0.15018050541516201"/>
    <n v="0.280189930418898"/>
    <s v="{326E3BAE-F690-4463-8FFC-C774FBAA59CE}"/>
    <n v="152101101"/>
    <s v="ALLEGHANY 1101"/>
    <s v="circuit_breaker"/>
    <n v="39.465651665506897"/>
    <n v="-120.844801561392"/>
    <x v="1263"/>
    <n v="90"/>
    <n v="169"/>
    <n v="12544.4697633089"/>
    <n v="6967.0605389584398"/>
    <n v="5577.4092243505302"/>
    <n v="6967.0605389584398"/>
    <n v="5577.4092243505302"/>
    <n v="1.4174282795192899E-2"/>
    <n v="2.3385390159091899E-3"/>
    <n v="1.22921966093705"/>
    <n v="18.972602739726"/>
    <n v="1430"/>
    <n v="0.18769474445818021"/>
    <n v="1264"/>
    <n v="0"/>
    <n v="0"/>
    <n v="4.3291293741531449"/>
    <n v="2275"/>
    <n v="0"/>
  </r>
  <r>
    <s v="North Coast"/>
    <x v="1264"/>
    <n v="805"/>
    <n v="1341.98388071248"/>
    <n v="1480"/>
    <n v="1680.5243"/>
    <n v="132"/>
    <n v="1.2558024321730299E-4"/>
    <n v="25.1154212690276"/>
    <n v="5.7687642394912597"/>
    <n v="102.38385689079701"/>
    <n v="1145.3753509758401"/>
    <n v="26.820171521944001"/>
    <n v="0.69014543800277295"/>
    <n v="21.757350578842701"/>
    <n v="1.16611356717167"/>
    <n v="2.5415197355194599E-3"/>
    <n v="4.3827405544588399E-4"/>
    <n v="0.54391891891891897"/>
    <n v="0.79855071843182002"/>
    <s v="{EA690835-9E38-4D73-A546-B5676BCE1BEA}"/>
    <n v="42811113"/>
    <s v="MONTE RIO 1113"/>
    <n v="346"/>
    <n v="38.504350185034397"/>
    <n v="-122.997469693022"/>
    <x v="1264"/>
    <n v="177"/>
    <n v="484"/>
    <n v="42485.390866062196"/>
    <n v="16237.523820340701"/>
    <n v="26247.867045721399"/>
    <n v="16237.523820340701"/>
    <n v="26247.867045721399"/>
    <n v="5.7852175318856697E-2"/>
    <n v="1.6576592104683999E-2"/>
    <n v="1.6670607213819699"/>
    <n v="11.2121212121212"/>
    <n v="883"/>
    <n v="0.3354806050885687"/>
    <n v="1265"/>
    <n v="0"/>
    <n v="0"/>
    <n v="10.089526413768922"/>
    <n v="1760"/>
    <n v="0"/>
  </r>
  <r>
    <s v="Bay Area"/>
    <x v="1265"/>
    <n v="889"/>
    <n v="1965.5841165818099"/>
    <n v="1066"/>
    <n v="2049.5329999999999"/>
    <n v="94"/>
    <n v="7.9343552723467502E-5"/>
    <n v="28.657799820672299"/>
    <n v="1.0709941186270699"/>
    <n v="18.961471301098499"/>
    <n v="84.330049167744903"/>
    <n v="0.36546127977422499"/>
    <n v="1.2122952362344099"/>
    <n v="19.4396063164669"/>
    <n v="1.07437394654497"/>
    <n v="2.5374579145131999E-3"/>
    <n v="9.0292230681305094E-5"/>
    <n v="0.83395872420262596"/>
    <n v="0.95904001346523104"/>
    <s v="{75B0B322-68D2-4160-BC4E-E90092A2B4DE}"/>
    <n v="24101101"/>
    <s v="HALF MOON BAY 1101"/>
    <n v="2500"/>
    <n v="37.494553716389099"/>
    <n v="-122.368697013562"/>
    <x v="1265"/>
    <n v="138"/>
    <n v="159"/>
    <n v="20786.872641058399"/>
    <n v="11167.091115687301"/>
    <n v="9619.7815253711706"/>
    <n v="9460.9125710738008"/>
    <n v="9466.5038523992007"/>
    <n v="8.4874696840426794E-3"/>
    <n v="7.4582939560059397E-3"/>
    <n v="2.2110057554350999"/>
    <n v="11.3404255319148"/>
    <n v="1906"/>
    <n v="0.23852104396424079"/>
    <n v="1266"/>
    <n v="0"/>
    <n v="0"/>
    <n v="5.8787367052006987"/>
    <n v="2141"/>
    <n v="0"/>
  </r>
  <r>
    <s v="Central Valley"/>
    <x v="1266"/>
    <n v="107"/>
    <n v="155.66202836803299"/>
    <n v="658"/>
    <n v="393.41692999999998"/>
    <n v="77"/>
    <n v="7.0985263622102797E-5"/>
    <n v="48.817112765319401"/>
    <n v="3.2880707728909302"/>
    <n v="263.519478262647"/>
    <n v="2036.6377521721899"/>
    <n v="14.231092243607099"/>
    <n v="3.3203654727813801"/>
    <n v="169.46080817185401"/>
    <n v="1.4433398478991"/>
    <n v="2.5360692697744399E-3"/>
    <n v="1.5604789952139799E-4"/>
    <n v="0.162613981762917"/>
    <n v="0.395666825807647"/>
    <s v="{C6E29021-78E0-4CE1-AD84-6C3DE1BD57E9}"/>
    <n v="163541102"/>
    <s v="OLETA 1102"/>
    <n v="1228"/>
    <n v="38.5136781703143"/>
    <n v="-120.824988545645"/>
    <x v="1266"/>
    <n v="498"/>
    <n v="344"/>
    <n v="107856.61198272801"/>
    <n v="69198.169433938107"/>
    <n v="38658.442548790597"/>
    <n v="12585.993562129301"/>
    <n v="8245.9928013035205"/>
    <n v="1.2015688263147599E-2"/>
    <n v="5.4658652989019096E-3"/>
    <n v="1.4547853118507801"/>
    <n v="8.5454545454545396"/>
    <n v="1560"/>
    <n v="0.19527733377263187"/>
    <n v="1267"/>
    <n v="0"/>
    <n v="0"/>
    <n v="7.8205714056938458"/>
    <n v="1768"/>
    <n v="0"/>
  </r>
  <r>
    <s v="North Coast"/>
    <x v="1267"/>
    <n v="1825"/>
    <n v="3176.1978819965698"/>
    <n v="3104"/>
    <n v="3732.2597999999998"/>
    <n v="307"/>
    <n v="9.1711719315617002E-5"/>
    <n v="36.014526011092599"/>
    <n v="1.2507582247546101"/>
    <n v="123.669953722576"/>
    <n v="1057.4853719328501"/>
    <n v="2.52509149897435"/>
    <n v="0.20594678937187699"/>
    <n v="18.573520328062301"/>
    <n v="1.0726557317696399"/>
    <n v="2.5321373866300798E-3"/>
    <n v="1.0241860601080401E-4"/>
    <n v="0.58795103092783496"/>
    <n v="0.851012009198854"/>
    <s v="{68CC0E2F-7024-44BE-85E9-7639B7540AB9}"/>
    <n v="42761101"/>
    <s v="FORT BRAGG A 1101"/>
    <n v="95294"/>
    <n v="39.574841141013401"/>
    <n v="-123.76977039790999"/>
    <x v="1267"/>
    <n v="240"/>
    <n v="222"/>
    <n v="62745.510105061199"/>
    <n v="43705.786542125999"/>
    <n v="19039.723562935102"/>
    <n v="43187.660151102296"/>
    <n v="19039.723562935102"/>
    <n v="3.1442512045316999E-2"/>
    <n v="2.8155497829894401E-2"/>
    <n v="1.7403824010940101"/>
    <n v="10.1107491856677"/>
    <n v="1844"/>
    <n v="0.77736617769543448"/>
    <n v="1268"/>
    <n v="0"/>
    <n v="0"/>
    <n v="26.835559575750587"/>
    <n v="1490"/>
    <n v="0"/>
  </r>
  <r>
    <s v="Central Valley"/>
    <x v="1268"/>
    <n v="628"/>
    <n v="972.77239660651799"/>
    <n v="2876"/>
    <n v="2022.1635000000001"/>
    <n v="277"/>
    <n v="6.8983727177369196E-5"/>
    <n v="47.669068893343699"/>
    <n v="9.5522755511476891"/>
    <n v="243.16356401278901"/>
    <n v="1851.0191593281299"/>
    <n v="35.4189682935327"/>
    <n v="3.28271459365794"/>
    <n v="65.453797370518103"/>
    <n v="1.2141864523560499"/>
    <n v="2.5239331084429399E-3"/>
    <n v="3.7536169782230802E-4"/>
    <n v="0.21835883171070899"/>
    <n v="0.481055275513461"/>
    <s v="{F6CDB784-D217-4455-8CED-BCD020F0A7C6}"/>
    <n v="163451702"/>
    <s v="FROGTOWN 1702"/>
    <n v="290609"/>
    <n v="38.1112337224002"/>
    <n v="-120.508775216831"/>
    <x v="1268"/>
    <n v="232"/>
    <n v="299"/>
    <n v="48513.006876654203"/>
    <n v="29095.277868367499"/>
    <n v="19417.7290082867"/>
    <n v="29095.277868367499"/>
    <n v="19417.7290082867"/>
    <n v="0.103975190296779"/>
    <n v="1.9108492428131198E-2"/>
    <n v="1.5490006315390401"/>
    <n v="10.382671480144399"/>
    <n v="975"/>
    <n v="0.69912947103869438"/>
    <n v="1269"/>
    <n v="0"/>
    <n v="0"/>
    <n v="18.07896190434538"/>
    <n v="882"/>
    <n v="0"/>
  </r>
  <r>
    <s v="North Coast"/>
    <x v="1269"/>
    <n v="549"/>
    <n v="1071.44492586464"/>
    <n v="709"/>
    <n v="1154.4375"/>
    <n v="36"/>
    <n v="1.2583149732058101E-4"/>
    <n v="19.880722339936501"/>
    <n v="8.7190593525767301"/>
    <n v="273.80639171798998"/>
    <n v="3696.3041701674401"/>
    <n v="71.444847000540705"/>
    <n v="0.49545230737162899"/>
    <n v="20.819462867401899"/>
    <n v="1.0231071909268601"/>
    <n v="2.5159442942485899E-3"/>
    <n v="5.2339484694306901E-4"/>
    <n v="0.77433004231311697"/>
    <n v="0.92810994606866803"/>
    <s v="{A8069B35-D465-4FFC-9D93-424130BEE74D}"/>
    <n v="42091101"/>
    <s v="MIRABEL 1101"/>
    <n v="4859"/>
    <n v="38.475528138543702"/>
    <n v="-122.95264510776801"/>
    <x v="1269"/>
    <n v="31"/>
    <n v="56"/>
    <n v="8529.7554579978605"/>
    <n v="2980.21390069464"/>
    <n v="5549.5415573032096"/>
    <n v="2980.21390069464"/>
    <n v="5549.5415573032096"/>
    <n v="1.8842214489950399E-2"/>
    <n v="4.5299339035409503E-3"/>
    <n v="1.9516301017571001"/>
    <n v="19.6944444444444"/>
    <n v="767"/>
    <n v="9.0573994592949236E-2"/>
    <n v="1270"/>
    <n v="0"/>
    <n v="0"/>
    <n v="1.8518184916885292"/>
    <n v="2210"/>
    <n v="0"/>
  </r>
  <r>
    <s v="North Coast"/>
    <x v="1270"/>
    <n v="51"/>
    <n v="70.871489941278398"/>
    <n v="73"/>
    <n v="77.856340000000003"/>
    <n v="15"/>
    <n v="5.9848534753351999E-5"/>
    <n v="55.526699071230503"/>
    <n v="4.0717035564981998"/>
    <n v="106.698003977537"/>
    <n v="946.47533660255203"/>
    <n v="7.6674015251856602"/>
    <n v="4.81283183271686"/>
    <n v="260.70475807189899"/>
    <n v="1.3955752134323101"/>
    <n v="2.5076432272115499E-3"/>
    <n v="2.3518883089366201E-4"/>
    <n v="0.69863013698630105"/>
    <n v="0.91028542191705397"/>
    <s v="{0AEE71D0-17A5-4B33-BC11-93FDB3F0422F}"/>
    <n v="43351103"/>
    <s v="LUCERNE 1103"/>
    <n v="4200"/>
    <n v="39.117300481468597"/>
    <n v="-122.90203707579499"/>
    <x v="1270"/>
    <n v="49"/>
    <n v="18"/>
    <n v="9230.5782937692493"/>
    <n v="7940.3443704002402"/>
    <n v="1290.23392336901"/>
    <n v="6495.7462183075704"/>
    <n v="791.95142298374196"/>
    <n v="3.5278324634049302E-3"/>
    <n v="8.9772802130028096E-4"/>
    <n v="1.38963705767212"/>
    <n v="4.86666666666666"/>
    <n v="1296"/>
    <n v="3.7614648408173246E-2"/>
    <n v="1271"/>
    <n v="0"/>
    <n v="0"/>
    <n v="4.0362683234159933"/>
    <n v="799"/>
    <n v="0"/>
  </r>
  <r>
    <s v="North Coast"/>
    <x v="1271"/>
    <n v="2"/>
    <n v="2.4554273588000699"/>
    <n v="5"/>
    <n v="4.3058329999999998"/>
    <n v="4"/>
    <n v="7.7264819992706098E-5"/>
    <n v="29.868478032200699"/>
    <n v="4.6087829396128602E-3"/>
    <n v="0.22239449620246801"/>
    <n v="6.3375565223395798E-3"/>
    <n v="2.92084241237944E-8"/>
    <n v="9.7925882786512304"/>
    <n v="72.070518970489502"/>
    <n v="1.13882744312286"/>
    <n v="2.5062929327669698E-3"/>
    <n v="4.8289582323945897E-5"/>
    <n v="0.4"/>
    <n v="0.57025607751355201"/>
    <s v="{40D7F055-E8F9-4650-B226-FC76BC481B62}"/>
    <n v="42721104"/>
    <s v="SONOMA 1104"/>
    <n v="5661"/>
    <n v="38.304405223068201"/>
    <n v="-122.50306074092801"/>
    <x v="1271"/>
    <n v="100"/>
    <n v="106"/>
    <n v="16194.963196724701"/>
    <n v="8171.7539366445599"/>
    <n v="8023.2092600801398"/>
    <n v="3397.3314864633999"/>
    <n v="4091.3512106908702"/>
    <n v="1.9315832929578299E-4"/>
    <n v="3.0905927997082401E-4"/>
    <n v="1.2277136794000301"/>
    <n v="1.25"/>
    <n v="2246"/>
    <n v="1.0025171731067879E-2"/>
    <n v="1272"/>
    <n v="0"/>
    <n v="0"/>
    <n v="2.1110032630752493"/>
    <n v="1484"/>
    <n v="0"/>
  </r>
  <r>
    <s v="North Coast"/>
    <x v="1272"/>
    <n v="1199"/>
    <n v="1578.7257778629801"/>
    <n v="2089"/>
    <n v="2084.5129999999999"/>
    <n v="183"/>
    <n v="1.09672023193679E-4"/>
    <n v="22.2727797756752"/>
    <n v="7.4157835708010396"/>
    <n v="157.57275889419901"/>
    <n v="1904.35757703274"/>
    <n v="54.466603337684901"/>
    <n v="1.44396489163952"/>
    <n v="40.968671381381903"/>
    <n v="1.0633492873665999"/>
    <n v="2.5028885371682599E-3"/>
    <n v="4.7214616229022401E-4"/>
    <n v="0.57395883197702202"/>
    <n v="0.75735954811447004"/>
    <s v="{A91227FD-6BAA-4D3E-82C2-58CC21F46A65}"/>
    <n v="43321103"/>
    <s v="RINCON 1103"/>
    <n v="568"/>
    <n v="38.517305845916397"/>
    <n v="-122.654963765375"/>
    <x v="1272"/>
    <n v="186"/>
    <n v="186"/>
    <n v="38664.055975845498"/>
    <n v="20662.4362716654"/>
    <n v="18001.619704180099"/>
    <n v="20662.4362716654"/>
    <n v="18001.619704180099"/>
    <n v="8.6402747699111104E-2"/>
    <n v="2.0069980244443199E-2"/>
    <n v="1.3167020666079901"/>
    <n v="11.415300546448"/>
    <n v="822"/>
    <n v="0.45802860230179154"/>
    <n v="1273"/>
    <n v="0"/>
    <n v="0"/>
    <n v="12.839038688561001"/>
    <n v="621"/>
    <n v="0"/>
  </r>
  <r>
    <s v="North Valley"/>
    <x v="1273"/>
    <n v="42"/>
    <n v="55.007127065317299"/>
    <n v="219"/>
    <n v="130.197"/>
    <n v="26"/>
    <n v="8.3021581443832606E-5"/>
    <n v="23.956181716050601"/>
    <n v="8.7739395770159607"/>
    <n v="218.97266335920801"/>
    <n v="2409.3016572432002"/>
    <n v="29.425802642648801"/>
    <n v="0.40376106893213898"/>
    <n v="40.614583941606298"/>
    <n v="1.0098706575540299"/>
    <n v="2.49791446966875E-3"/>
    <n v="3.5603342313641801E-4"/>
    <n v="0.19178082191780799"/>
    <n v="0.42249148932049302"/>
    <s v="{DC239059-B1DA-4C89-A482-3310C8764DA5}"/>
    <n v="102541102"/>
    <s v="VOLTA 1102"/>
    <s v="circuit_breaker"/>
    <n v="40.459425888236197"/>
    <n v="-121.86761688807501"/>
    <x v="1273"/>
    <n v="36"/>
    <n v="13"/>
    <n v="5670.8439607168903"/>
    <n v="5307.8331531865097"/>
    <n v="363.01080753038099"/>
    <n v="5307.8331531865097"/>
    <n v="363.01080753038099"/>
    <n v="9.2568690015468694E-3"/>
    <n v="2.1585611175396402E-3"/>
    <n v="1.3096935015551701"/>
    <n v="8.4230769230769198"/>
    <n v="1006"/>
    <n v="6.4945776211387501E-2"/>
    <n v="1274"/>
    <n v="0"/>
    <n v="0"/>
    <n v="3.2981335942286547"/>
    <n v="2030"/>
    <n v="0"/>
  </r>
  <r>
    <s v="Central Coast"/>
    <x v="1274"/>
    <n v="1"/>
    <n v="1.2277136794000301"/>
    <n v="7"/>
    <n v="2.5081728000000001"/>
    <n v="2"/>
    <n v="4.7777624786249301E-5"/>
    <n v="52.253040313720703"/>
    <n v="0.662788987159729"/>
    <n v="668.51788330078102"/>
    <n v="4537.0205078125"/>
    <n v="3.0070872306823699"/>
    <n v="2.3882743120193402"/>
    <n v="832.4892578125"/>
    <n v="1.5508849620819001"/>
    <n v="2.49643551919087E-3"/>
    <n v="3.9121190638979897E-5"/>
    <n v="0.14285714285714199"/>
    <n v="0.48948529528857199"/>
    <s v="{8F3B3809-0943-44A3-BEB7-992AA87124DA}"/>
    <n v="182391103"/>
    <s v="OILFIELDS 1103"/>
    <s v="N62"/>
    <n v="35.788373663612497"/>
    <n v="-120.956223914852"/>
    <x v="1274"/>
    <n v="47"/>
    <n v="25"/>
    <n v="9622.3276378225401"/>
    <n v="8948.1922185369003"/>
    <n v="674.13541928563598"/>
    <n v="8948.1922185369003"/>
    <n v="674.13541928563598"/>
    <n v="7.8242381277959794E-5"/>
    <n v="9.5555249572498697E-5"/>
    <n v="1.2277136794000301"/>
    <n v="3.5"/>
    <n v="2354"/>
    <n v="4.9928710383817399E-3"/>
    <n v="1275"/>
    <n v="0"/>
    <n v="0"/>
    <n v="5.5601471470244928"/>
    <n v="2007"/>
    <n v="0"/>
  </r>
  <r>
    <s v="Sierra"/>
    <x v="1275"/>
    <n v="1874"/>
    <n v="2372.7992299930802"/>
    <n v="3661"/>
    <n v="3360.4915000000001"/>
    <n v="333"/>
    <n v="8.96248655747962E-5"/>
    <n v="28.566343863075701"/>
    <n v="71.9805151021624"/>
    <n v="983.66855677669196"/>
    <n v="17121.645037549599"/>
    <n v="4626.0520480075402"/>
    <n v="2.2244545547403498"/>
    <n v="23.453408190839301"/>
    <n v="1.0599803312404701"/>
    <n v="2.4957227035446602E-3"/>
    <n v="3.23371398616155E-3"/>
    <n v="0.51188199945370105"/>
    <n v="0.70608697022796596"/>
    <s v="{A8C871E9-A558-4EBE-96DF-EF0BB9E9DE44}"/>
    <n v="152431102"/>
    <s v="SHADY GLEN 1102"/>
    <s v="circuit_breaker"/>
    <n v="39.115216965549003"/>
    <n v="-120.953674566682"/>
    <x v="1275"/>
    <n v="363"/>
    <n v="365"/>
    <n v="56041.943378947202"/>
    <n v="34434.860959661797"/>
    <n v="21607.0824192853"/>
    <n v="33414.914901177297"/>
    <n v="21573.659470497401"/>
    <n v="1.07682675739179"/>
    <n v="2.9845080236407098E-2"/>
    <n v="1.2661682123762401"/>
    <n v="10.9939939939939"/>
    <n v="88"/>
    <n v="0.83107566028037183"/>
    <n v="1276"/>
    <n v="0"/>
    <n v="0"/>
    <n v="20.763059087059439"/>
    <n v="770"/>
    <n v="0"/>
  </r>
  <r>
    <s v="North Valley"/>
    <x v="1276"/>
    <n v="110"/>
    <n v="151.72144014972"/>
    <n v="350"/>
    <n v="274.10329999999999"/>
    <n v="69"/>
    <n v="3.7145287650133203E-5"/>
    <n v="70.583967524541094"/>
    <n v="1.0330182027452699"/>
    <n v="226.93253684416399"/>
    <n v="2048.80555304363"/>
    <n v="2.1630041104511499"/>
    <n v="2.6910349995545801"/>
    <n v="107.790928733521"/>
    <n v="1.1424906944883"/>
    <n v="2.49133342109229E-3"/>
    <n v="4.1931959514886899E-5"/>
    <n v="0.314285714285714"/>
    <n v="0.55351919893558699"/>
    <s v="{2A928B3F-2AFB-4E95-9D5F-1D4611A31405}"/>
    <n v="103311101"/>
    <s v="BURNEY 1102"/>
    <n v="1358"/>
    <n v="40.879469971942797"/>
    <n v="-121.67470070896999"/>
    <x v="1276"/>
    <n v="69"/>
    <n v="67"/>
    <n v="17489.637968657898"/>
    <n v="14868.5058500142"/>
    <n v="2621.1321186436198"/>
    <n v="12955.3271535531"/>
    <n v="1692.8533051044101"/>
    <n v="2.89330520652719E-3"/>
    <n v="2.5630248478591901E-3"/>
    <n v="1.3792858195429101"/>
    <n v="5.0724637681159397"/>
    <n v="2309"/>
    <n v="0.17190200605536801"/>
    <n v="1277"/>
    <n v="0"/>
    <n v="0"/>
    <n v="8.0500645887304429"/>
    <n v="887"/>
    <n v="0"/>
  </r>
  <r>
    <s v="North Coast"/>
    <x v="1277"/>
    <n v="253"/>
    <n v="417.50192655395199"/>
    <n v="434"/>
    <n v="513.1087"/>
    <n v="32"/>
    <n v="1.3433728645395601E-4"/>
    <n v="20.871922406397701"/>
    <n v="19.732149968690699"/>
    <n v="49.332087642348803"/>
    <n v="454.97439989557103"/>
    <n v="13.600363238999"/>
    <n v="0.728498330630858"/>
    <n v="6.9008158861251996"/>
    <n v="1.0063606277108099"/>
    <n v="2.4852873702878799E-3"/>
    <n v="1.3437930706388099E-3"/>
    <n v="0.58294930875576001"/>
    <n v="0.81367149614483003"/>
    <s v="{1D7AE122-66AC-404A-82FF-2ECB27492940}"/>
    <n v="42811113"/>
    <s v="MONTE RIO 1113"/>
    <n v="180"/>
    <n v="38.496673364308101"/>
    <n v="-123.007017817624"/>
    <x v="1277"/>
    <n v="61"/>
    <n v="312"/>
    <n v="14634.670326592201"/>
    <n v="3131.1084914138801"/>
    <n v="11503.5618351783"/>
    <n v="3131.1084914138801"/>
    <n v="11503.5618351783"/>
    <n v="4.3001378260441897E-2"/>
    <n v="4.2987931665265898E-3"/>
    <n v="1.65020524329625"/>
    <n v="13.5625"/>
    <n v="284"/>
    <n v="7.9529195849212156E-2"/>
    <n v="1278"/>
    <n v="0"/>
    <n v="0"/>
    <n v="1.9455800144183342"/>
    <n v="2698"/>
    <n v="0"/>
  </r>
  <r>
    <s v="Central Valley"/>
    <x v="1278"/>
    <n v="462"/>
    <n v="694.80334458583695"/>
    <n v="1644"/>
    <n v="1126.4612999999999"/>
    <n v="220"/>
    <n v="4.6851856921586399E-5"/>
    <n v="45.826387607848098"/>
    <n v="25.812768916386499"/>
    <n v="363.61731607744298"/>
    <n v="2714.3870017931399"/>
    <n v="130.95339001084801"/>
    <n v="5.6149520843496701"/>
    <n v="74.9327505981135"/>
    <n v="1.24561544656753"/>
    <n v="2.4815121416095201E-3"/>
    <n v="5.7943236617802004E-4"/>
    <n v="0.28102189781021802"/>
    <n v="0.61680178653001505"/>
    <s v="{A13891AD-BB5A-427E-8F5C-CEB24021177B}"/>
    <n v="163351702"/>
    <s v="CURTIS 1702"/>
    <n v="47488"/>
    <n v="37.964892547509301"/>
    <n v="-120.250740148501"/>
    <x v="1278"/>
    <n v="324"/>
    <n v="673"/>
    <n v="72960.143294345398"/>
    <n v="33088.889916356798"/>
    <n v="39871.253377988498"/>
    <n v="29796.4906745722"/>
    <n v="28840.955716057499"/>
    <n v="0.12747512055916399"/>
    <n v="1.0307408522748999E-2"/>
    <n v="1.50390334325938"/>
    <n v="7.47272727272727"/>
    <n v="698"/>
    <n v="0.54593267115409438"/>
    <n v="1279"/>
    <n v="0"/>
    <n v="0"/>
    <n v="18.514675206949605"/>
    <n v="23"/>
    <n v="0"/>
  </r>
  <r>
    <s v="Central Coast"/>
    <x v="1279"/>
    <n v="2"/>
    <n v="1.9572258432265"/>
    <n v="2"/>
    <n v="1.9572258"/>
    <n v="1"/>
    <n v="2.53391481237486E-5"/>
    <n v="97.865463256835895"/>
    <n v="0.140628457069396"/>
    <n v="169.87126159667901"/>
    <n v="1014.80993652343"/>
    <n v="1.59744441509246"/>
    <n v="5.7433629035949698"/>
    <n v="556.58563232421795"/>
    <n v="1.2057522535323999"/>
    <n v="2.4798274696642402E-3"/>
    <n v="3.56340524376719E-6"/>
    <n v="1"/>
    <n v="1.00000002231012"/>
    <s v="{05828C1E-8E18-466B-88E7-9FC0E3CD182B}"/>
    <n v="182191101"/>
    <s v="SAN ARDO 1101"/>
    <n v="7632"/>
    <n v="36.071217326844497"/>
    <n v="-120.98134304561999"/>
    <x v="1279"/>
    <n v="43"/>
    <n v="28"/>
    <n v="13680.815078751801"/>
    <n v="13067.8011895408"/>
    <n v="613.01388921104206"/>
    <n v="668.39045530396595"/>
    <n v="199.84747480052999"/>
    <n v="3.56340524376719E-6"/>
    <n v="2.53391481237486E-5"/>
    <n v="0.97861292161325197"/>
    <n v="2"/>
    <n v="2859"/>
    <n v="2.4798274696642402E-3"/>
    <n v="1280"/>
    <n v="0"/>
    <n v="0"/>
    <n v="0.41531844560268061"/>
    <n v="851"/>
    <n v="0"/>
  </r>
  <r>
    <s v="North Coast"/>
    <x v="1280"/>
    <n v="400"/>
    <n v="575.185444880501"/>
    <n v="590"/>
    <n v="663.62243999999998"/>
    <n v="74"/>
    <n v="1.5711936213994799E-4"/>
    <n v="13.590130146154999"/>
    <n v="9.6964806845789994E-2"/>
    <n v="292.73786195134699"/>
    <n v="3427.02466084156"/>
    <n v="0.48540613035202701"/>
    <n v="8.5475963036958105E-2"/>
    <n v="37.0474047695878"/>
    <n v="1.1221597710171201"/>
    <n v="2.4671602364103201E-3"/>
    <n v="9.7869783876629901E-5"/>
    <n v="0.677966101694915"/>
    <n v="0.86673598302939103"/>
    <s v="{C155999E-0638-4738-B652-2E7910103A63}"/>
    <n v="192251102"/>
    <s v="RIO DELL 1102"/>
    <n v="75970"/>
    <n v="40.470750166201299"/>
    <n v="-124.136180796071"/>
    <x v="1280"/>
    <n v="48"/>
    <n v="13"/>
    <n v="11619.6657217392"/>
    <n v="11373.8898535142"/>
    <n v="245.77586822502099"/>
    <n v="11373.8898535142"/>
    <n v="245.77586822502099"/>
    <n v="7.2423640068706103E-3"/>
    <n v="1.16268327983561E-2"/>
    <n v="1.43796361220125"/>
    <n v="7.9729729729729701"/>
    <n v="1864"/>
    <n v="0.18256985749436369"/>
    <n v="1281"/>
    <n v="0"/>
    <n v="0"/>
    <n v="7.0674053121679723"/>
    <n v="810"/>
    <n v="0"/>
  </r>
  <r>
    <s v="Central Coast"/>
    <x v="1281"/>
    <n v="38"/>
    <n v="59.198121244933603"/>
    <n v="225"/>
    <n v="160.83473000000001"/>
    <n v="58"/>
    <n v="1.83090383118191E-5"/>
    <n v="144.69576346154801"/>
    <n v="1.7252057142684101"/>
    <n v="1100.2430038452101"/>
    <n v="4755.4761292029998"/>
    <n v="18.121388573645099"/>
    <n v="3.8592081042327702"/>
    <n v="891.98611187112704"/>
    <n v="1.47604516251333"/>
    <n v="2.4604413432086701E-3"/>
    <n v="2.2626762248611601E-5"/>
    <n v="0.16888888888888801"/>
    <n v="0.36806801919156001"/>
    <s v="{96906956-5C77-4774-B51C-564876632563}"/>
    <n v="182811102"/>
    <s v="SISQUOC 1102"/>
    <s v="M54"/>
    <n v="34.862726421509301"/>
    <n v="-120.277284000531"/>
    <x v="1281"/>
    <n v="190"/>
    <n v="144"/>
    <n v="57881.5823634466"/>
    <n v="48149.8205564366"/>
    <n v="9731.7618070100598"/>
    <n v="30625.2961299669"/>
    <n v="5692.0748720932097"/>
    <n v="1.31235221041947E-3"/>
    <n v="1.0619242220855001E-3"/>
    <n v="1.5578452959193001"/>
    <n v="3.8793103448275801"/>
    <n v="2572"/>
    <n v="0.14270559790610288"/>
    <n v="1282"/>
    <n v="0"/>
    <n v="0"/>
    <n v="19.029670881573661"/>
    <n v="2377"/>
    <n v="0"/>
  </r>
  <r>
    <s v="Sierra"/>
    <x v="1282"/>
    <n v="1795"/>
    <n v="2743.3322720554702"/>
    <n v="4669"/>
    <n v="3990.3108000000002"/>
    <n v="532"/>
    <n v="8.7024183118812295E-5"/>
    <n v="28.444020038088698"/>
    <n v="28.158263804559201"/>
    <n v="370.11608864006303"/>
    <n v="3925.1572231288301"/>
    <n v="403.86523807659199"/>
    <n v="5.3039124102009501"/>
    <n v="63.143718246338103"/>
    <n v="1.19773853833514"/>
    <n v="2.4588072984369899E-3"/>
    <n v="1.1907359103342501E-3"/>
    <n v="0.384450631826943"/>
    <n v="0.68749839692492598"/>
    <s v="{71CA17E4-B079-4EB2-8611-562BAD82EEBD}"/>
    <n v="152691110"/>
    <s v="HIGGINS 1110"/>
    <n v="2408"/>
    <n v="39.047249947358502"/>
    <n v="-121.048796369782"/>
    <x v="1282"/>
    <n v="555"/>
    <n v="502"/>
    <n v="95382.650937323502"/>
    <n v="57049.967045317899"/>
    <n v="38332.683892005603"/>
    <n v="57049.967045317899"/>
    <n v="38332.683892005603"/>
    <n v="0.63347150429782295"/>
    <n v="4.6296865419208098E-2"/>
    <n v="1.5283188145155799"/>
    <n v="8.7763157894736796"/>
    <n v="325"/>
    <n v="1.3080854827684787"/>
    <n v="1283"/>
    <n v="0"/>
    <n v="0"/>
    <n v="35.449195072916226"/>
    <n v="62"/>
    <n v="0"/>
  </r>
  <r>
    <s v="Central Valley"/>
    <x v="1283"/>
    <n v="90"/>
    <n v="135.62156497877999"/>
    <n v="236"/>
    <n v="213.57246000000001"/>
    <n v="48"/>
    <n v="3.45898432669855E-5"/>
    <n v="90.589760315294001"/>
    <n v="7.25727150976941"/>
    <n v="426.35177817094399"/>
    <n v="4254.0304882638302"/>
    <n v="84.488842766448897"/>
    <n v="1.0252581041228599"/>
    <n v="188.22640940846699"/>
    <n v="1.2875184292594499"/>
    <n v="2.4584272147843999E-3"/>
    <n v="1.2447191244846501E-4"/>
    <n v="0.38135593220338898"/>
    <n v="0.63501428248541203"/>
    <s v="{DBF29453-0B03-42AD-A97A-1CA961543977}"/>
    <n v="252192105"/>
    <s v="BEAR VALLEY 2105"/>
    <n v="76694"/>
    <n v="37.740975392505597"/>
    <n v="-120.128047557101"/>
    <x v="1283"/>
    <n v="51"/>
    <n v="36"/>
    <n v="10282.5741556659"/>
    <n v="7317.3510415413602"/>
    <n v="2965.2231141245602"/>
    <n v="7317.3510415413602"/>
    <n v="2965.2231141245602"/>
    <n v="5.9746517975263203E-3"/>
    <n v="1.6603124768153001E-3"/>
    <n v="1.5069062775419999"/>
    <n v="4.9166666666666599"/>
    <n v="1728"/>
    <n v="0.1180045063096512"/>
    <n v="1284"/>
    <n v="0"/>
    <n v="0"/>
    <n v="4.546789734033597"/>
    <n v="1005"/>
    <n v="0"/>
  </r>
  <r>
    <s v="Sierra"/>
    <x v="1284"/>
    <n v="1689"/>
    <n v="2314.5429882449298"/>
    <n v="3927"/>
    <n v="3318.8856999999998"/>
    <n v="321"/>
    <n v="8.2425406229239006E-5"/>
    <n v="29.3817816059445"/>
    <n v="107.055591689165"/>
    <n v="1459.1636872376901"/>
    <n v="22496.049565372399"/>
    <n v="3954.3662252381"/>
    <n v="3.9141096693791502"/>
    <n v="65.243857650556293"/>
    <n v="1.16910649088684"/>
    <n v="2.4443901727701101E-3"/>
    <n v="4.5036637521853702E-3"/>
    <n v="0.43009931245225302"/>
    <n v="0.69738555890128595"/>
    <s v="{289FE0E9-9F49-4A41-845E-1E9AE4F19427}"/>
    <n v="152282101"/>
    <s v="MOUNTAIN QUARRIES 2101"/>
    <n v="1130"/>
    <n v="38.913080643135899"/>
    <n v="-120.91546615095599"/>
    <x v="1284"/>
    <n v="355"/>
    <n v="301"/>
    <n v="53141.989424020998"/>
    <n v="31854.654046104301"/>
    <n v="21287.335377916599"/>
    <n v="31854.654046104301"/>
    <n v="21287.335377916599"/>
    <n v="1.4456760644515001"/>
    <n v="2.64585553995857E-2"/>
    <n v="1.37036292968912"/>
    <n v="12.233644859812999"/>
    <n v="44"/>
    <n v="0.78464924545920534"/>
    <n v="1285"/>
    <n v="0"/>
    <n v="0"/>
    <n v="19.793558239281875"/>
    <n v="645"/>
    <n v="0"/>
  </r>
  <r>
    <s v="Bay Area"/>
    <x v="1285"/>
    <n v="26"/>
    <n v="59.949238545120103"/>
    <n v="31"/>
    <n v="62.227916999999998"/>
    <n v="6"/>
    <n v="9.3070115478136908E-6"/>
    <n v="294.45325400431898"/>
    <n v="0"/>
    <n v="0"/>
    <n v="0"/>
    <n v="0"/>
    <n v="8.9918882772326398"/>
    <n v="167.172383321138"/>
    <n v="1.0519911448160799"/>
    <n v="2.44083164883027E-3"/>
    <n v="6.9452044044737704E-6"/>
    <n v="0.83870967741935398"/>
    <n v="0.96338173776967695"/>
    <s v="{C29E1CFF-9B01-49C8-A70D-1B966DB72A34}"/>
    <n v="13501108"/>
    <s v="JARVIS 1108"/>
    <s v="MR368"/>
    <n v="37.622590210296103"/>
    <n v="-122.038960027424"/>
    <x v="1285"/>
    <n v="136"/>
    <n v="462"/>
    <n v="23394.797294855001"/>
    <n v="5392.0941531276803"/>
    <n v="18002.703141727299"/>
    <n v="761.53109340750098"/>
    <n v="986.40072806165699"/>
    <n v="4.1671226426842602E-5"/>
    <n v="5.5842069286882098E-5"/>
    <n v="2.3057399440430801"/>
    <n v="5.1666666666666599"/>
    <n v="2824"/>
    <n v="1.464498989298162E-2"/>
    <n v="1286"/>
    <n v="0"/>
    <n v="0"/>
    <n v="0.47319333704171229"/>
    <n v="2718"/>
    <n v="0"/>
  </r>
  <r>
    <s v="Central Coast"/>
    <x v="1286"/>
    <n v="805"/>
    <n v="1216.9618217732"/>
    <n v="1480"/>
    <n v="1561.5391"/>
    <n v="199"/>
    <n v="7.5975903918283299E-5"/>
    <n v="39.048620805443797"/>
    <n v="1.50104841046466"/>
    <n v="403.65119151614903"/>
    <n v="2239.1952137038802"/>
    <n v="6.5792830267125604"/>
    <n v="4.3305910033449901"/>
    <n v="358.09615856205897"/>
    <n v="1.37486103132142"/>
    <n v="2.4268403387759699E-3"/>
    <n v="1.2256513863619499E-4"/>
    <n v="0.54391891891891897"/>
    <n v="0.77933485687183002"/>
    <s v="{DCD0DC19-914F-4CFB-A070-C04552F2A497}"/>
    <n v="182541103"/>
    <s v="ATASCADERO 1103"/>
    <s v="A16"/>
    <n v="35.392049763082497"/>
    <n v="-120.597778551606"/>
    <x v="1286"/>
    <n v="138"/>
    <n v="76"/>
    <n v="38898.063259042603"/>
    <n v="31675.152286918899"/>
    <n v="7222.9109721237"/>
    <n v="28337.8859664312"/>
    <n v="7118.4482253769302"/>
    <n v="2.4390462588602901E-2"/>
    <n v="1.51192048797383E-2"/>
    <n v="1.51175381586734"/>
    <n v="7.4371859296482397"/>
    <n v="1740"/>
    <n v="0.48294122741641804"/>
    <n v="1287"/>
    <n v="0"/>
    <n v="0"/>
    <n v="17.608340540847323"/>
    <n v="244"/>
    <n v="0"/>
  </r>
  <r>
    <s v="North Valley"/>
    <x v="1287"/>
    <n v="495"/>
    <n v="506.42849111716498"/>
    <n v="1903"/>
    <n v="1075.8208999999999"/>
    <n v="135"/>
    <n v="6.0065878777230002E-5"/>
    <n v="40.3872798453746"/>
    <n v="41.183436413500701"/>
    <n v="503.28070914846302"/>
    <n v="6639.80547842534"/>
    <n v="445.54649812165798"/>
    <n v="0.73602098641848201"/>
    <n v="15.089344508118099"/>
    <n v="1.0199934491404701"/>
    <n v="2.4096486372438002E-3"/>
    <n v="1.13645287138979E-3"/>
    <n v="0.260115606936416"/>
    <n v="0.47073679304807498"/>
    <s v="{AB82846E-3FC2-48BC-9399-AD766892B309}"/>
    <n v="102541102"/>
    <s v="VOLTA 1102"/>
    <n v="9742"/>
    <n v="40.518041953408002"/>
    <n v="-121.755178378911"/>
    <x v="1287"/>
    <n v="185"/>
    <n v="229"/>
    <n v="23878.630898515399"/>
    <n v="14622.5954191195"/>
    <n v="9256.0354793958595"/>
    <n v="14622.5954191195"/>
    <n v="9256.0354793958595"/>
    <n v="0.153421137637622"/>
    <n v="8.1088936349260603E-3"/>
    <n v="1.0230878608427501"/>
    <n v="14.096296296296201"/>
    <n v="349"/>
    <n v="0.32530256602791302"/>
    <n v="1288"/>
    <n v="0"/>
    <n v="0"/>
    <n v="9.0860567381737027"/>
    <n v="2590"/>
    <n v="0"/>
  </r>
  <r>
    <s v="Central Valley"/>
    <x v="1288"/>
    <n v="0"/>
    <n v="0"/>
    <n v="4"/>
    <n v="1.5806174"/>
    <n v="2"/>
    <n v="1.1789088148361699E-5"/>
    <n v="158.75619971752101"/>
    <n v="12.0268745422363"/>
    <n v="1177.2452697753899"/>
    <n v="4238.1563720703098"/>
    <n v="56.799639701843198"/>
    <n v="5.1780972480773899"/>
    <n v="1245.2499389648401"/>
    <n v="1.4646017551422099"/>
    <n v="2.4065970552851301E-3"/>
    <n v="1.2431514187483101E-4"/>
    <n v="0"/>
    <n v="0"/>
    <s v="{7B4CCB47-4C77-4503-81B9-A825A72EAF0C}"/>
    <n v="252921110"/>
    <s v="STONE CORRAL 1110"/>
    <s v="7784F"/>
    <n v="36.4789623891891"/>
    <n v="-119.11875699713001"/>
    <x v="1288"/>
    <n v="50"/>
    <n v="85"/>
    <n v="11801.3720552985"/>
    <n v="7654.6567508462804"/>
    <n v="4146.7153044522702"/>
    <n v="586.07060327485499"/>
    <n v="30.0986006672976"/>
    <n v="2.4863028374966201E-4"/>
    <n v="2.35781762967235E-5"/>
    <m/>
    <n v="2"/>
    <n v="1729"/>
    <n v="4.8131941105702602E-3"/>
    <n v="1289"/>
    <n v="0"/>
    <n v="0"/>
    <n v="0.36416727682749994"/>
    <n v="2003"/>
    <n v="0"/>
  </r>
  <r>
    <s v="Central Valley"/>
    <x v="1289"/>
    <n v="49"/>
    <n v="50.644224546195403"/>
    <n v="175"/>
    <n v="101.86776"/>
    <n v="47"/>
    <n v="1.2998851115240601E-4"/>
    <n v="19.7964920781092"/>
    <n v="8.0496494681337207"/>
    <n v="40.536332318076298"/>
    <n v="348.510658339217"/>
    <n v="8.6061193425719207"/>
    <n v="0.73466762707590305"/>
    <n v="6.8494392547561498"/>
    <n v="1.1896064763373499"/>
    <n v="2.4029250727753602E-3"/>
    <n v="6.4544553127481095E-4"/>
    <n v="0.28000000000000003"/>
    <n v="0.49715655564685501"/>
    <s v="{B0AD76E8-C8B6-4D91-BE40-831E99BE5659}"/>
    <n v="163201101"/>
    <s v="WEST POINT 1101"/>
    <n v="36674"/>
    <n v="38.4874781886015"/>
    <n v="-120.519688236966"/>
    <x v="1289"/>
    <n v="195"/>
    <n v="291"/>
    <n v="33176.419858867099"/>
    <n v="15191.966095239"/>
    <n v="17984.453763628"/>
    <n v="15191.966095239"/>
    <n v="17984.453763628"/>
    <n v="3.0335939969916102E-2"/>
    <n v="6.10946002416312E-3"/>
    <n v="1.03355560298358"/>
    <n v="3.72340425531914"/>
    <n v="619"/>
    <n v="0.11293747842044193"/>
    <n v="1290"/>
    <n v="0"/>
    <n v="0"/>
    <n v="9.4398471645647533"/>
    <n v="815"/>
    <n v="0"/>
  </r>
  <r>
    <s v="Central Coast"/>
    <x v="1290"/>
    <n v="244"/>
    <n v="574.52094103916602"/>
    <n v="579"/>
    <n v="771.95667000000003"/>
    <n v="133"/>
    <n v="1.71111873725776E-5"/>
    <n v="190.06043856275099"/>
    <n v="9.8617095823290999"/>
    <n v="150.18597962029199"/>
    <n v="530.99146793946602"/>
    <n v="30.939223308252998"/>
    <n v="7.7887584055752903"/>
    <n v="199.03907636861101"/>
    <n v="1.16604564422951"/>
    <n v="2.3989660078615601E-3"/>
    <n v="1.12687789519007E-4"/>
    <n v="0.421416234887737"/>
    <n v="0.74423988684662001"/>
    <s v="{4C792319-919C-4A4D-9290-FB2E69D483E5}"/>
    <n v="82831109"/>
    <s v="MILPITAS 1109"/>
    <s v="XR082"/>
    <n v="37.448296676548701"/>
    <n v="-121.84615854409201"/>
    <x v="1290"/>
    <n v="246"/>
    <n v="190"/>
    <n v="53044.218401690203"/>
    <n v="32625.179503055198"/>
    <n v="20419.038898634899"/>
    <n v="30817.376657861802"/>
    <n v="17168.570112200501"/>
    <n v="1.4987476006028001E-2"/>
    <n v="2.2757879205528202E-3"/>
    <n v="2.3545940206523199"/>
    <n v="4.3533834586466096"/>
    <n v="1785"/>
    <n v="0.31906247904558749"/>
    <n v="1291"/>
    <n v="0"/>
    <n v="0"/>
    <n v="19.149024151272247"/>
    <n v="1919"/>
    <n v="0"/>
  </r>
  <r>
    <s v="Central Valley"/>
    <x v="1291"/>
    <n v="1"/>
    <n v="1.3585838527765399"/>
    <n v="16"/>
    <n v="7.4610539999999999"/>
    <n v="3"/>
    <n v="7.6218847728644804E-5"/>
    <n v="31.7819201836048"/>
    <n v="8.9840181668599399"/>
    <n v="122.532885233561"/>
    <n v="1405.6980285644499"/>
    <n v="15.9550524950027"/>
    <n v="6.8584069609642001E-2"/>
    <n v="7.8551623026529898"/>
    <n v="0.67625367641448897"/>
    <n v="2.3949813653356398E-3"/>
    <n v="6.8546936381608204E-4"/>
    <n v="6.25E-2"/>
    <n v="0.18209007472746999"/>
    <s v="{FC8E042C-D542-4C57-BDAA-B0EC45E15E40}"/>
    <n v="162821702"/>
    <s v="STANISLAUS 1702"/>
    <s v="L3151"/>
    <n v="38.256457084190799"/>
    <n v="-120.35205592811801"/>
    <x v="1291"/>
    <n v="21"/>
    <n v="40"/>
    <n v="3570.5113139114901"/>
    <n v="1598.90810178281"/>
    <n v="1971.6032121286701"/>
    <n v="1598.90810178281"/>
    <n v="1971.6032121286701"/>
    <n v="2.0564080914482401E-3"/>
    <n v="2.2865654318593399E-4"/>
    <n v="1.3585838527765399"/>
    <n v="5.3333333333333304"/>
    <n v="579"/>
    <n v="7.1849440960069198E-3"/>
    <n v="1292"/>
    <n v="0"/>
    <n v="0"/>
    <n v="0.9935151261128865"/>
    <n v="1994"/>
    <n v="0"/>
  </r>
  <r>
    <s v="North Coast"/>
    <x v="1292"/>
    <n v="1"/>
    <n v="2.9828636728421598"/>
    <n v="1"/>
    <n v="2.9828636999999998"/>
    <n v="1"/>
    <n v="9.9991419119760394E-5"/>
    <n v="23.863784506145699"/>
    <m/>
    <m/>
    <m/>
    <m/>
    <n v="4.4247787445783598E-3"/>
    <n v="10.332522392272899"/>
    <n v="1.0044248104095399"/>
    <n v="2.38617367833766E-3"/>
    <n v="9.9991419119760394E-5"/>
    <n v="1"/>
    <n v="1.0000000027540901"/>
    <s v="{765C457F-F3C6-4599-8CF0-4576582D7DD5}"/>
    <n v="42851121"/>
    <s v="FORT ROSS 1121"/>
    <n v="4947"/>
    <n v="38.557668818559399"/>
    <n v="-123.096867531616"/>
    <x v="1292"/>
    <n v="63"/>
    <n v="62"/>
    <n v="32593.414952281699"/>
    <n v="16678.3963186705"/>
    <n v="15915.0186336111"/>
    <n v="16678.3963186705"/>
    <n v="15915.0186336111"/>
    <n v="9.9991419119760394E-5"/>
    <n v="9.9991419119760394E-5"/>
    <n v="2.9828636728421598"/>
    <n v="1"/>
    <n v="1850"/>
    <n v="2.38617367833766E-3"/>
    <n v="1293"/>
    <n v="0"/>
    <n v="0"/>
    <n v="10.363471798928607"/>
    <n v="448"/>
    <n v="0"/>
  </r>
  <r>
    <s v="Bay Area"/>
    <x v="1293"/>
    <n v="166"/>
    <n v="243.57156398534801"/>
    <n v="558"/>
    <n v="461.16293000000002"/>
    <n v="44"/>
    <n v="5.1107364552907701E-5"/>
    <n v="45.495874598685198"/>
    <n v="4.1909630298614502"/>
    <n v="29.5466915130615"/>
    <n v="133.44806060791001"/>
    <n v="0.76325244903564404"/>
    <n v="1.3838998336683599"/>
    <n v="18.824195572175"/>
    <n v="0.98496581478552303"/>
    <n v="2.3509430311579602E-3"/>
    <n v="7.0934933939332197E-5"/>
    <n v="0.297491039426523"/>
    <n v="0.528168129680743"/>
    <s v="{A6A5315D-8A62-41D0-A9DC-ABFF612B9C6E}"/>
    <n v="43291105"/>
    <s v="PUEBLO 1105"/>
    <n v="716"/>
    <n v="38.3232452579824"/>
    <n v="-122.253385426847"/>
    <x v="1293"/>
    <n v="405"/>
    <n v="619"/>
    <n v="71624.325393094303"/>
    <n v="31715.3367600948"/>
    <n v="39908.988632999499"/>
    <n v="4005.9439313001099"/>
    <n v="4066.8831884891301"/>
    <n v="3.1211370933306101E-3"/>
    <n v="2.2487240403279399E-3"/>
    <n v="1.4672985782249901"/>
    <n v="12.6818181818181"/>
    <n v="2049"/>
    <n v="0.10344149337095025"/>
    <n v="1294"/>
    <n v="0"/>
    <n v="0"/>
    <n v="2.4891773865358804"/>
    <n v="2784"/>
    <n v="0"/>
  </r>
  <r>
    <s v="North Valley"/>
    <x v="1294"/>
    <n v="79"/>
    <n v="109.224115507832"/>
    <n v="125"/>
    <n v="128.88963000000001"/>
    <n v="20"/>
    <n v="1.6270275864371699E-5"/>
    <n v="146.76438016537901"/>
    <n v="79.525473855435806"/>
    <n v="3057.8457992076801"/>
    <n v="53512.810256958001"/>
    <n v="4828.0899524688703"/>
    <n v="3.24734516218304"/>
    <n v="118.127367782592"/>
    <n v="1.3623893797397599"/>
    <n v="2.3507197926460601E-3"/>
    <n v="1.07763106934726E-3"/>
    <n v="0.63200000000000001"/>
    <n v="0.847423588803213"/>
    <s v="{D5CA112C-3EC7-4528-9692-3AB30AFB57CC}"/>
    <n v="103132101"/>
    <s v="CRESCENT MILLS 2101"/>
    <n v="3113"/>
    <n v="40.091976302528401"/>
    <n v="-120.913884577868"/>
    <x v="1294"/>
    <n v="11"/>
    <n v="12"/>
    <n v="3154.2143510604501"/>
    <n v="1919.70065330241"/>
    <n v="1234.5136977580401"/>
    <n v="1853.12778554336"/>
    <n v="1234.5136977580401"/>
    <n v="2.1552621386945199E-2"/>
    <n v="3.2540551728743502E-4"/>
    <n v="1.3825837406054799"/>
    <n v="6.25"/>
    <n v="372"/>
    <n v="4.7014395852921206E-2"/>
    <n v="1295"/>
    <n v="0"/>
    <n v="0"/>
    <n v="1.1514798652308631"/>
    <n v="2366"/>
    <n v="0"/>
  </r>
  <r>
    <s v="Bay Area"/>
    <x v="1295"/>
    <n v="19"/>
    <n v="32.010848496494503"/>
    <n v="56"/>
    <n v="52.759422000000001"/>
    <n v="8"/>
    <n v="4.8617350330459797E-5"/>
    <n v="92.5668933972226"/>
    <n v="8.5750939324498107E-3"/>
    <n v="0.11803451925516099"/>
    <n v="0.444262474775314"/>
    <n v="7.3701621658983598E-6"/>
    <n v="8.8042034134268707"/>
    <n v="89.428040981292696"/>
    <n v="1.1197455823421401"/>
    <n v="2.3480115878297902E-3"/>
    <n v="4.11311774897171E-5"/>
    <n v="0.33928571428571402"/>
    <n v="0.60673235413974003"/>
    <s v="{425E28B1-6940-4649-A8D4-A58D56D174C1}"/>
    <n v="43291104"/>
    <s v="PUEBLO 1104"/>
    <n v="640"/>
    <n v="38.349603401366501"/>
    <n v="-122.267983670956"/>
    <x v="1295"/>
    <n v="111"/>
    <n v="109"/>
    <n v="10933.3545810959"/>
    <n v="4473.5203810452304"/>
    <n v="6459.83420005068"/>
    <n v="1072.00714158553"/>
    <n v="531.96020270036195"/>
    <n v="3.2904941991773702E-4"/>
    <n v="3.8893880264367897E-4"/>
    <n v="1.6847814998155"/>
    <n v="7"/>
    <n v="2325"/>
    <n v="1.8784092702638321E-2"/>
    <n v="1296"/>
    <n v="0"/>
    <n v="0"/>
    <n v="0.66611414957414239"/>
    <n v="2163"/>
    <n v="0"/>
  </r>
  <r>
    <s v="North Coast"/>
    <x v="1296"/>
    <n v="171"/>
    <n v="309.71008072744701"/>
    <n v="195"/>
    <n v="320.64774"/>
    <n v="25"/>
    <n v="8.0460007884539605E-5"/>
    <n v="28.587820238338399"/>
    <n v="7.8688486534006401"/>
    <n v="55.637573859270802"/>
    <n v="346.19541291629503"/>
    <n v="3.3918865305535899"/>
    <n v="0.49557522773742602"/>
    <n v="9.3743274927139204"/>
    <n v="1.02176991462707"/>
    <n v="2.3409996685163901E-3"/>
    <n v="4.49462496035266E-4"/>
    <n v="0.87692307692307603"/>
    <n v="0.96588887537928303"/>
    <s v="{8A730939-42F5-47D3-8D16-1FB3EEA2BAEF}"/>
    <n v="42841112"/>
    <s v="GUALALA 1112"/>
    <s v="circuit_breaker"/>
    <n v="38.786106404892102"/>
    <n v="-123.522069575323"/>
    <x v="1296"/>
    <n v="45"/>
    <n v="44"/>
    <n v="5487.8185484156602"/>
    <n v="3460.0472179046201"/>
    <n v="2027.7713305110301"/>
    <n v="2540.88840787972"/>
    <n v="785.29212342226106"/>
    <n v="1.1236562400881601E-2"/>
    <n v="2.0115001971134899E-3"/>
    <n v="1.81117006273361"/>
    <n v="7.8"/>
    <n v="865"/>
    <n v="5.852499171290975E-2"/>
    <n v="1297"/>
    <n v="0"/>
    <n v="0"/>
    <n v="1.5788343708926296"/>
    <n v="609"/>
    <n v="0"/>
  </r>
  <r>
    <s v="Central Valley"/>
    <x v="1297"/>
    <n v="27"/>
    <n v="35.561800982301598"/>
    <n v="122"/>
    <n v="71.913880000000006"/>
    <n v="24"/>
    <n v="8.2483324301089499E-5"/>
    <n v="28.843203314459601"/>
    <n v="29.198787207142001"/>
    <n v="33.389835850550497"/>
    <n v="140.70835203849299"/>
    <n v="6.8758331310101104"/>
    <n v="3.99677356084187"/>
    <n v="72.292671072917599"/>
    <n v="1.1612278719743001"/>
    <n v="2.33073385162682E-3"/>
    <n v="1.33254299133274E-3"/>
    <n v="0.22131147540983601"/>
    <n v="0.49450539008198602"/>
    <s v="{9F8CA5FE-A9BA-4EDC-994E-2CFB4235B5A0}"/>
    <n v="163011102"/>
    <s v="MARTELL 1102"/>
    <n v="99214"/>
    <n v="38.362876810621202"/>
    <n v="-120.774864767564"/>
    <x v="1297"/>
    <n v="53"/>
    <n v="16"/>
    <n v="4493.6870242716404"/>
    <n v="3260.5606539123701"/>
    <n v="1233.1263703592599"/>
    <n v="2497.7197176683999"/>
    <n v="131.59567741819501"/>
    <n v="3.1981031791985901E-2"/>
    <n v="1.97959978322614E-3"/>
    <n v="1.3171037400852399"/>
    <n v="5.0833333333333304"/>
    <n v="287"/>
    <n v="5.5937612439043681E-2"/>
    <n v="1298"/>
    <n v="0"/>
    <n v="0"/>
    <n v="1.5520105986873314"/>
    <n v="1291"/>
    <n v="0"/>
  </r>
  <r>
    <s v="Sierra"/>
    <x v="1298"/>
    <n v="176"/>
    <n v="281.03004160343397"/>
    <n v="839"/>
    <n v="511.56335000000001"/>
    <n v="99"/>
    <n v="7.8606046262200694E-5"/>
    <n v="33.368617115791899"/>
    <n v="10.8847851335222"/>
    <n v="116.503472308195"/>
    <n v="529.866416381455"/>
    <n v="11.5435409560345"/>
    <n v="1.9139179580402701"/>
    <n v="53.561412599614997"/>
    <n v="1.1219495823889001"/>
    <n v="2.3138444092543498E-3"/>
    <n v="4.1929488943446999E-4"/>
    <n v="0.20977353992848599"/>
    <n v="0.54935530298569502"/>
    <s v="{9366522C-3019-4FFC-ADFF-E56D90FBBE46}"/>
    <n v="152261104"/>
    <s v="DIAMOND SPRINGS 1104"/>
    <n v="2093"/>
    <n v="38.681337125397199"/>
    <n v="-120.835969022551"/>
    <x v="1298"/>
    <n v="122"/>
    <n v="134"/>
    <n v="21671.427219316702"/>
    <n v="14031.170915222199"/>
    <n v="7640.2563040944397"/>
    <n v="12960.308395856"/>
    <n v="6033.0526462625903"/>
    <n v="4.1510194054012503E-2"/>
    <n v="7.78199857995787E-3"/>
    <n v="1.59676160001951"/>
    <n v="8.4747474747474705"/>
    <n v="911"/>
    <n v="0.22907059651618064"/>
    <n v="1299"/>
    <n v="0"/>
    <n v="0"/>
    <n v="8.0531597882414392"/>
    <n v="890"/>
    <n v="0"/>
  </r>
  <r>
    <s v="Central Coast"/>
    <x v="1299"/>
    <n v="46"/>
    <n v="73.712188067225696"/>
    <n v="116"/>
    <n v="120.84820000000001"/>
    <n v="34"/>
    <n v="2.91179301925962E-5"/>
    <n v="93.773139606065598"/>
    <n v="1.24870929236058"/>
    <n v="339.691948844492"/>
    <n v="1503.1974410645601"/>
    <n v="4.7332365084822703"/>
    <n v="4.1975533789955"/>
    <n v="741.381221420624"/>
    <n v="1.65642893664977"/>
    <n v="2.3070929263059202E-3"/>
    <n v="2.47969604558097E-5"/>
    <n v="0.39655172413793099"/>
    <n v="0.60995686593229803"/>
    <s v="{F73EB641-FFE0-4811-B0D3-9263F0EA89B1}"/>
    <n v="183031101"/>
    <s v="PALMER 1101"/>
    <s v="M84"/>
    <n v="34.820620288876299"/>
    <n v="-120.28916896655799"/>
    <x v="1299"/>
    <n v="188"/>
    <n v="61"/>
    <n v="42374.974140350598"/>
    <n v="39207.042694761003"/>
    <n v="3167.9314455896501"/>
    <n v="34798.532022818399"/>
    <n v="2468.9787302075101"/>
    <n v="8.4309665549753201E-4"/>
    <n v="9.9000962654827098E-4"/>
    <n v="1.60243887102664"/>
    <n v="3.4117647058823501"/>
    <n v="2536"/>
    <n v="7.844115949440128E-2"/>
    <n v="1300"/>
    <n v="0"/>
    <n v="0"/>
    <n v="21.622798641550691"/>
    <n v="1857"/>
    <n v="0"/>
  </r>
  <r>
    <s v="Central Valley"/>
    <x v="1300"/>
    <n v="176"/>
    <n v="263.68079805321997"/>
    <n v="493"/>
    <n v="414.60278"/>
    <n v="72"/>
    <n v="5.92096107538964E-5"/>
    <n v="67.810575579603494"/>
    <n v="105.56366715172599"/>
    <n v="1412.11038493551"/>
    <n v="21630.3906944068"/>
    <n v="4479.01503301517"/>
    <n v="1.5558628294772101"/>
    <n v="108.649340149843"/>
    <n v="1.30401917298634"/>
    <n v="2.3050323280631E-3"/>
    <n v="3.3329926652724299E-3"/>
    <n v="0.35699797160243402"/>
    <n v="0.63598414852906504"/>
    <s v="{918E0B8F-0C42-4226-8DC0-E78B4BED7E6D}"/>
    <n v="162821701"/>
    <s v="STANISLAUS 1701"/>
    <s v="circuit_breaker"/>
    <n v="38.139414236111499"/>
    <n v="-120.37041111040099"/>
    <x v="1300"/>
    <n v="80"/>
    <n v="57"/>
    <n v="14863.864231499199"/>
    <n v="10963.5628871604"/>
    <n v="3900.30134433886"/>
    <n v="10963.5628871604"/>
    <n v="3900.30134433886"/>
    <n v="0.23997547189961499"/>
    <n v="4.26309197428054E-3"/>
    <n v="1.49818635257511"/>
    <n v="6.8472222222222197"/>
    <n v="84"/>
    <n v="0.16596232762054319"/>
    <n v="1301"/>
    <n v="0"/>
    <n v="0"/>
    <n v="6.8124400347577456"/>
    <n v="2793"/>
    <n v="0"/>
  </r>
  <r>
    <s v="Central Valley"/>
    <x v="1301"/>
    <n v="2239"/>
    <n v="2970.0654798524301"/>
    <n v="5885"/>
    <n v="4756.4663"/>
    <n v="641"/>
    <n v="1.00706220370786E-4"/>
    <n v="23.800488251884701"/>
    <n v="52.173995523505603"/>
    <n v="978.38245706183"/>
    <n v="14011.342709291701"/>
    <n v="1496.6791926583601"/>
    <n v="1.9155458195611701"/>
    <n v="35.3775978105147"/>
    <n v="1.1229550144787599"/>
    <n v="2.30367555496893E-3"/>
    <n v="2.3614197950817201E-3"/>
    <n v="0.38045879354290502"/>
    <n v="0.62442689323505995"/>
    <s v="{2DE74D61-95A1-4D32-9CCA-28AB5E692CE7}"/>
    <n v="163201102"/>
    <s v="WEST POINT 1102"/>
    <n v="93116"/>
    <n v="38.383777085015197"/>
    <n v="-120.52698583869"/>
    <x v="1301"/>
    <n v="621"/>
    <n v="607"/>
    <n v="100726.038175915"/>
    <n v="68737.690345346899"/>
    <n v="31988.3478305684"/>
    <n v="68737.690345346899"/>
    <n v="31988.3478305684"/>
    <n v="1.51367008864738"/>
    <n v="6.4552687257673796E-2"/>
    <n v="1.32651428309621"/>
    <n v="9.18096723868954"/>
    <n v="141"/>
    <n v="1.4766560307350842"/>
    <n v="1302"/>
    <n v="0"/>
    <n v="0"/>
    <n v="42.711607387578546"/>
    <n v="1483"/>
    <n v="0"/>
  </r>
  <r>
    <s v="Sierra"/>
    <x v="1301"/>
    <n v="1"/>
    <n v="1.9449774433158999"/>
    <n v="8"/>
    <n v="4.7205753000000001"/>
    <n v="1"/>
    <n v="6.0927923186682097E-5"/>
    <n v="6.6431909799575806E-2"/>
    <m/>
    <m/>
    <m/>
    <m/>
    <n v="3.87168145179748"/>
    <n v="44.409511566162102"/>
    <n v="1.25663721561431"/>
    <n v="4.0475582974131503E-6"/>
    <n v="6.0927923186682097E-5"/>
    <n v="0.125"/>
    <n v="0.41202126992166899"/>
    <s v="{2DE74D61-95A1-4D32-9CCA-28AB5E692CE7}"/>
    <n v="163201102"/>
    <s v="WEST POINT 1102"/>
    <n v="93116"/>
    <n v="38.383777085015197"/>
    <n v="-120.52698583869"/>
    <x v="1301"/>
    <n v="621"/>
    <n v="607"/>
    <n v="100726.038175915"/>
    <n v="68737.690345346899"/>
    <n v="31988.3478305684"/>
    <n v="68737.690345346899"/>
    <n v="31988.3478305684"/>
    <n v="6.0927923186682097E-5"/>
    <n v="6.0927923186682097E-5"/>
    <n v="1.9449774433158999"/>
    <n v="8"/>
    <n v="2127"/>
    <n v="4.0475582974131503E-6"/>
    <n v="1302"/>
    <n v="0"/>
    <n v="0"/>
    <n v="42.711607387578546"/>
    <n v="2113"/>
    <n v="0"/>
  </r>
  <r>
    <s v="Bay Area"/>
    <x v="1302"/>
    <n v="313"/>
    <n v="732.596196448966"/>
    <n v="974"/>
    <n v="1106.9644000000001"/>
    <n v="110"/>
    <n v="4.7764714682588499E-5"/>
    <n v="42.463737890926701"/>
    <n v="0.53446002481191801"/>
    <n v="0.35071048795138099"/>
    <n v="0.81723146524925605"/>
    <n v="2.1624962338936501E-2"/>
    <n v="1.69935638745409"/>
    <n v="9.6879826279399399"/>
    <n v="1.0145012053576301"/>
    <n v="2.2980045654410002E-3"/>
    <n v="4.13943683627561E-5"/>
    <n v="0.32135523613963002"/>
    <n v="0.66180649162704397"/>
    <s v="{E7743FFE-2947-47FD-B4E6-A754209900CE}"/>
    <n v="42011104"/>
    <s v="SAN RAFAEL 1104"/>
    <n v="802"/>
    <n v="37.988506031471097"/>
    <n v="-122.577874950912"/>
    <x v="1302"/>
    <n v="338"/>
    <n v="1642"/>
    <n v="101359.029209211"/>
    <n v="20343.191488610399"/>
    <n v="81015.837720601703"/>
    <n v="12060.4399780855"/>
    <n v="38609.213398415297"/>
    <n v="4.5533805199031701E-3"/>
    <n v="5.25411861508473E-3"/>
    <n v="2.34056292795196"/>
    <n v="8.8545454545454501"/>
    <n v="2318"/>
    <n v="0.25278050219851"/>
    <n v="1303"/>
    <n v="0"/>
    <n v="0"/>
    <n v="7.4940076496229651"/>
    <n v="2066"/>
    <n v="0"/>
  </r>
  <r>
    <s v="North Valley"/>
    <x v="1303"/>
    <n v="24"/>
    <n v="27.2490756934207"/>
    <n v="127"/>
    <n v="77.39931"/>
    <n v="17"/>
    <n v="3.0285479999078799E-5"/>
    <n v="59.345795175563097"/>
    <n v="1.8930398616008399"/>
    <n v="103.086203330755"/>
    <n v="549.01573696136404"/>
    <n v="2.1332948008552099"/>
    <n v="3.6961218276444598"/>
    <n v="89.975792882416101"/>
    <n v="1.09838625262765"/>
    <n v="2.2966823786882101E-3"/>
    <n v="4.8188393971399199E-5"/>
    <n v="0.18897637795275499"/>
    <n v="0.35205839252620602"/>
    <s v="{62976FAC-DE1E-4247-A5CB-A153442821DF}"/>
    <n v="103491101"/>
    <s v="MC ARTHUR 1101"/>
    <n v="1488"/>
    <n v="41.0513331561245"/>
    <n v="-121.41048405261201"/>
    <x v="1303"/>
    <n v="267"/>
    <n v="230"/>
    <n v="67457.755448793803"/>
    <n v="53844.467929930302"/>
    <n v="13613.287518863501"/>
    <n v="2966.0846435649"/>
    <n v="476.35759711642697"/>
    <n v="8.1920269751378696E-4"/>
    <n v="5.1485315998434002E-4"/>
    <n v="1.1353781538925301"/>
    <n v="7.4705882352941098"/>
    <n v="2247"/>
    <n v="3.9043600437699569E-2"/>
    <n v="1304"/>
    <n v="0"/>
    <n v="0"/>
    <n v="1.8430389810565655"/>
    <n v="1628"/>
    <n v="0"/>
  </r>
  <r>
    <s v="Central Valley"/>
    <x v="1304"/>
    <n v="57"/>
    <n v="88.055044217597896"/>
    <n v="327"/>
    <n v="196.1669"/>
    <n v="50"/>
    <n v="6.8066882668062998E-5"/>
    <n v="33.975008687824001"/>
    <n v="16.910778837045601"/>
    <n v="676.32299610055395"/>
    <n v="2934.54919314671"/>
    <n v="104.13322379367099"/>
    <n v="5.5973893122374996"/>
    <n v="105.06923058778"/>
    <n v="1.19376106500625"/>
    <n v="2.2776246521887199E-3"/>
    <n v="6.0478504084301196E-4"/>
    <n v="0.17431192660550399"/>
    <n v="0.44887819470392498"/>
    <s v="{9BE6D037-BD8E-46AF-A32B-7F2BB00D9E6A}"/>
    <n v="163451702"/>
    <s v="FROGTOWN 1702"/>
    <n v="32556"/>
    <n v="38.068315827465199"/>
    <n v="-120.538683986772"/>
    <x v="1304"/>
    <n v="119"/>
    <n v="242"/>
    <n v="19482.1061345421"/>
    <n v="10065.4499010982"/>
    <n v="9416.6562334439004"/>
    <n v="7932.1339006138396"/>
    <n v="5143.0186955926001"/>
    <n v="3.02392520421506E-2"/>
    <n v="3.4033441334031501E-3"/>
    <n v="1.54482533715084"/>
    <n v="6.54"/>
    <n v="664"/>
    <n v="0.113881232609436"/>
    <n v="1305"/>
    <n v="0"/>
    <n v="0"/>
    <n v="4.9287979739583223"/>
    <n v="1374"/>
    <n v="0"/>
  </r>
  <r>
    <s v="North Coast"/>
    <x v="1305"/>
    <n v="159"/>
    <n v="271.81889805647597"/>
    <n v="269"/>
    <n v="333.49059999999997"/>
    <n v="32"/>
    <n v="1.4070729253034999E-4"/>
    <n v="14.1961090878211"/>
    <n v="4.00111994152393"/>
    <n v="68.738407516852007"/>
    <n v="417.59287269413397"/>
    <n v="2.9480425053791399"/>
    <n v="0.60958240699255795"/>
    <n v="18.8707483275793"/>
    <n v="1.1097206845879499"/>
    <n v="2.2758198591077399E-3"/>
    <n v="3.41032067731283E-4"/>
    <n v="0.59107806691449805"/>
    <n v="0.81507214170023001"/>
    <s v="{C0868086-2AE3-4A05-90EB-BF1D6E5F34F7}"/>
    <n v="42811111"/>
    <s v="MONTE RIO 1111"/>
    <n v="37520"/>
    <n v="38.5088391492515"/>
    <n v="-123.069311956935"/>
    <x v="1305"/>
    <n v="28"/>
    <n v="56"/>
    <n v="7254.2681599133402"/>
    <n v="3470.7280223959101"/>
    <n v="3783.5401375174201"/>
    <n v="3470.7280223959101"/>
    <n v="3783.5401375174201"/>
    <n v="1.0913026167401E-2"/>
    <n v="4.5026333609712301E-3"/>
    <n v="1.7095528179652499"/>
    <n v="8.40625"/>
    <n v="1027"/>
    <n v="7.2826235491447677E-2"/>
    <n v="1306"/>
    <n v="0"/>
    <n v="0"/>
    <n v="2.1566097420041692"/>
    <n v="1346"/>
    <n v="0"/>
  </r>
  <r>
    <s v="Central Coast"/>
    <x v="1306"/>
    <n v="275"/>
    <n v="474.57337274608199"/>
    <n v="1045"/>
    <n v="938.21893"/>
    <n v="140"/>
    <n v="3.5465293337568103E-5"/>
    <n v="62.310606100623097"/>
    <n v="2.0923585599915402"/>
    <n v="558.89380065195303"/>
    <n v="3532.0306628324802"/>
    <n v="49.567341321158302"/>
    <n v="1.5323956932074201"/>
    <n v="247.69078283123599"/>
    <n v="1.1659134038857"/>
    <n v="2.2755504837896701E-3"/>
    <n v="6.6663714269642098E-5"/>
    <n v="0.26315789473684198"/>
    <n v="0.50582370063164495"/>
    <s v="{99D427D2-40DF-4D58-B940-8F78EEDA8ECD}"/>
    <n v="183071101"/>
    <s v="PERRY 1101"/>
    <s v="V78"/>
    <n v="35.573052252568097"/>
    <n v="-121.041231945492"/>
    <x v="1306"/>
    <n v="197"/>
    <n v="133"/>
    <n v="54955.086476531302"/>
    <n v="47298.956900363897"/>
    <n v="7656.12957616739"/>
    <n v="47298.956900363897"/>
    <n v="7656.12957616739"/>
    <n v="9.3329199977499003E-3"/>
    <n v="4.9651410672595297E-3"/>
    <n v="1.7257213554402899"/>
    <n v="7.46428571428571"/>
    <n v="2081"/>
    <n v="0.31857706773055383"/>
    <n v="1307"/>
    <n v="0"/>
    <n v="0"/>
    <n v="29.390200148136017"/>
    <n v="2093"/>
    <n v="0"/>
  </r>
  <r>
    <s v="North Valley"/>
    <x v="1307"/>
    <n v="26"/>
    <n v="46.315588388191699"/>
    <n v="89"/>
    <n v="71.756060000000005"/>
    <n v="8"/>
    <n v="1.29606355585565E-4"/>
    <n v="20.966810353428802"/>
    <n v="11.6905287653207"/>
    <n v="301.19469527403498"/>
    <n v="2570.7781211535098"/>
    <n v="56.987463503455103"/>
    <n v="3.93003324046731"/>
    <n v="57.161504447460104"/>
    <n v="1.1349557489156701"/>
    <n v="2.2605368221331598E-3"/>
    <n v="1.21342413115144E-3"/>
    <n v="0.29213483146067398"/>
    <n v="0.64545893193422099"/>
    <s v="{E1E224E8-4D68-45CA-957D-E9490EC41D38}"/>
    <n v="103081105"/>
    <s v="BUTTE 1105"/>
    <n v="244246"/>
    <n v="39.786829919194602"/>
    <n v="-121.6591337939"/>
    <x v="1307"/>
    <n v="14"/>
    <n v="11"/>
    <n v="1416.8736835295999"/>
    <n v="885.08262722423297"/>
    <n v="531.79105630537401"/>
    <n v="885.08262722423297"/>
    <n v="531.79105630537401"/>
    <n v="9.7073930492115306E-3"/>
    <n v="1.03685084468452E-3"/>
    <n v="1.78136878416121"/>
    <n v="11.125"/>
    <n v="320"/>
    <n v="1.8084294577065278E-2"/>
    <n v="1308"/>
    <n v="0"/>
    <n v="0"/>
    <n v="0.54996467716094888"/>
    <n v="552"/>
    <n v="0"/>
  </r>
  <r>
    <s v="North Coast"/>
    <x v="1308"/>
    <n v="173"/>
    <n v="323.12191651291198"/>
    <n v="237"/>
    <n v="358.95145000000002"/>
    <n v="15"/>
    <n v="1.13640447671059E-4"/>
    <n v="20.673293146425699"/>
    <n v="18.673574548959699"/>
    <n v="71.420825672149604"/>
    <n v="809.20329284667901"/>
    <n v="18.864514105767"/>
    <n v="0.55309734841187796"/>
    <n v="12.823746285835901"/>
    <n v="1.20663717587788"/>
    <n v="2.2542115128527098E-3"/>
    <n v="1.3811975397402399E-3"/>
    <n v="0.72995780590717296"/>
    <n v="0.90018279528795098"/>
    <s v="{6914B0C9-AD95-4BD6-8886-EFD48C40F335}"/>
    <n v="42811113"/>
    <s v="MONTE RIO 1113"/>
    <n v="1989"/>
    <n v="38.521876779550901"/>
    <n v="-122.997100754466"/>
    <x v="1308"/>
    <n v="11"/>
    <n v="59"/>
    <n v="4854.80738090471"/>
    <n v="1164.50688537972"/>
    <n v="3690.3004955249899"/>
    <n v="1164.50688537972"/>
    <n v="3690.3004955249899"/>
    <n v="2.07179630961036E-2"/>
    <n v="1.70460671506589E-3"/>
    <n v="1.8677567428491999"/>
    <n v="15.8"/>
    <n v="278"/>
    <n v="3.3813172692790647E-2"/>
    <n v="1309"/>
    <n v="0"/>
    <n v="0"/>
    <n v="0.72359080787528196"/>
    <n v="2022"/>
    <n v="0"/>
  </r>
  <r>
    <s v="Bay Area"/>
    <x v="1309"/>
    <n v="1"/>
    <n v="1.81202120550779"/>
    <n v="1"/>
    <n v="1.8120213000000001"/>
    <n v="1"/>
    <n v="3.1334155210060999E-5"/>
    <n v="71.788691304859597"/>
    <n v="7.6580471992492596"/>
    <n v="137.55099487304599"/>
    <n v="650.65008544921795"/>
    <n v="5.9212479591369602"/>
    <n v="6.1150441169738698"/>
    <n v="133.82611083984301"/>
    <n v="1.33849561214447"/>
    <n v="2.2494379956736199E-3"/>
    <n v="2.3995843366719701E-4"/>
    <n v="1"/>
    <n v="0.99999997241458005"/>
    <s v="{326D13C2-6BC0-4D12-9CFE-64D0722362EA}"/>
    <n v="24101103"/>
    <s v="HALF MOON BAY 1103"/>
    <n v="8920"/>
    <n v="37.323692170312398"/>
    <n v="-122.278873427552"/>
    <x v="1309"/>
    <n v="6"/>
    <n v="3"/>
    <n v="328.68680677150002"/>
    <n v="185.78185578577401"/>
    <n v="142.904950985726"/>
    <n v="185.78185578577401"/>
    <n v="142.904950985726"/>
    <n v="2.3995843366719701E-4"/>
    <n v="3.1334155210060999E-5"/>
    <n v="1.81202120550779"/>
    <n v="1"/>
    <n v="1278"/>
    <n v="2.2494379956736199E-3"/>
    <n v="1310"/>
    <n v="0"/>
    <n v="0"/>
    <n v="0.11543945751146219"/>
    <n v="1917"/>
    <n v="0"/>
  </r>
  <r>
    <s v="Bay Area"/>
    <x v="1310"/>
    <n v="510"/>
    <n v="1057.5990267966999"/>
    <n v="1357"/>
    <n v="1550.383"/>
    <n v="124"/>
    <n v="5.2396062294006201E-5"/>
    <n v="37.875352691388102"/>
    <n v="0.12729929689209801"/>
    <n v="0.14607081868338601"/>
    <n v="9.8550552206936398E-2"/>
    <n v="1.01939822462673E-4"/>
    <n v="1.8031151700058901"/>
    <n v="9.6287131072735601"/>
    <n v="0.965476019728575"/>
    <n v="2.2488497506437102E-3"/>
    <n v="3.1760377363990202E-5"/>
    <n v="0.37582903463522399"/>
    <n v="0.68215336994736697"/>
    <s v="{2D7883CD-6608-4310-8AB5-FA60A939C766}"/>
    <n v="43021102"/>
    <s v="WOODACRE 1102"/>
    <n v="1280"/>
    <n v="37.996218150474299"/>
    <n v="-122.595620688659"/>
    <x v="1310"/>
    <n v="213"/>
    <n v="927"/>
    <n v="63841.2571739013"/>
    <n v="13839.643654383201"/>
    <n v="50001.613519518098"/>
    <n v="13606.709615102"/>
    <n v="49335.005644195597"/>
    <n v="3.9382867931347897E-3"/>
    <n v="6.4971117244567696E-3"/>
    <n v="2.0737235819543098"/>
    <n v="10.943548387096699"/>
    <n v="2442"/>
    <n v="0.27885736907982006"/>
    <n v="1311"/>
    <n v="0"/>
    <n v="0"/>
    <n v="8.4548147602455455"/>
    <n v="2778"/>
    <n v="0"/>
  </r>
  <r>
    <s v="Central Coast"/>
    <x v="1311"/>
    <n v="2719"/>
    <n v="5106.0050351136997"/>
    <n v="3690"/>
    <n v="5639.1553000000004"/>
    <n v="125"/>
    <n v="1.84332601609639E-4"/>
    <n v="13.1931335981551"/>
    <n v="8.8197162015393609"/>
    <n v="29.229261212231101"/>
    <n v="110.428477279962"/>
    <n v="1.1016979019945901"/>
    <n v="0.54955752225966004"/>
    <n v="5.4477787960767703"/>
    <n v="1.0044601802825901"/>
    <n v="2.24239227289574E-3"/>
    <n v="8.8978622929425898E-4"/>
    <n v="0.73685636856368497"/>
    <n v="0.905455655595239"/>
    <s v="{9A213A9A-1023-49F7-ABDF-C909666FFA23}"/>
    <n v="83622105"/>
    <s v="CAMP EVERS 2105"/>
    <n v="10294"/>
    <n v="37.099190471939899"/>
    <n v="-122.05306270631"/>
    <x v="1311"/>
    <n v="252"/>
    <n v="448"/>
    <n v="34698.252482870099"/>
    <n v="13600.696140440899"/>
    <n v="21097.556342429201"/>
    <n v="13600.696140440899"/>
    <n v="21097.556342429201"/>
    <n v="0.111223278661782"/>
    <n v="2.3041575201204902E-2"/>
    <n v="1.8778981372246"/>
    <n v="29.52"/>
    <n v="452"/>
    <n v="0.28029903411196749"/>
    <n v="1312"/>
    <n v="0"/>
    <n v="0"/>
    <n v="8.4510781614819024"/>
    <n v="2456"/>
    <n v="0"/>
  </r>
  <r>
    <s v="Central Valley"/>
    <x v="1312"/>
    <n v="74"/>
    <n v="137.027760702921"/>
    <n v="560"/>
    <n v="320.94420000000002"/>
    <n v="47"/>
    <n v="8.1906545211553596E-5"/>
    <n v="29.703179195840299"/>
    <n v="8.0998358770471501"/>
    <n v="183.42281475127001"/>
    <n v="1414.57000005025"/>
    <n v="22.638060907761801"/>
    <n v="3.1206458303086602"/>
    <n v="53.9376111106669"/>
    <n v="1.12733007491903"/>
    <n v="2.23437726730458E-3"/>
    <n v="3.21088552554364E-4"/>
    <n v="0.13214285714285701"/>
    <n v="0.42695195857192098"/>
    <s v="{1342493A-4682-4997-B671-32B9B4D877B0}"/>
    <n v="163351704"/>
    <s v="CURTIS 1704"/>
    <n v="11300"/>
    <n v="38.005746562088703"/>
    <n v="-120.34777104059199"/>
    <x v="1312"/>
    <n v="65"/>
    <n v="78"/>
    <n v="11521.3962763503"/>
    <n v="5848.9554852620204"/>
    <n v="5672.4407910882801"/>
    <n v="5848.9554852620204"/>
    <n v="5672.4407910882801"/>
    <n v="1.5091161970055099E-2"/>
    <n v="3.8496076249430098E-3"/>
    <n v="1.8517264959854201"/>
    <n v="11.9148936170212"/>
    <n v="1072"/>
    <n v="0.10501573156331526"/>
    <n v="1313"/>
    <n v="0"/>
    <n v="0"/>
    <n v="3.6343713188327471"/>
    <n v="1202"/>
    <n v="0"/>
  </r>
  <r>
    <s v="Central Valley"/>
    <x v="1313"/>
    <n v="0"/>
    <n v="0"/>
    <n v="1"/>
    <n v="0.62586240000000004"/>
    <n v="1"/>
    <n v="9.3571383331436596E-5"/>
    <n v="23.8466884214678"/>
    <n v="13.418183326721101"/>
    <n v="18.336717605590799"/>
    <n v="80.841117858886705"/>
    <n v="1.2071113586425699"/>
    <n v="2.9977877140045099"/>
    <n v="15.2033185958862"/>
    <n v="1.0088495016098"/>
    <n v="2.2313676234705002E-3"/>
    <n v="1.2555579887703E-3"/>
    <n v="0"/>
    <n v="0"/>
    <s v="{D1304657-02FA-4D1D-AEC4-81E74D24E4EB}"/>
    <n v="162821702"/>
    <s v="STANISLAUS 1702"/>
    <n v="4905"/>
    <n v="38.262574119877598"/>
    <n v="-120.32889811983"/>
    <x v="1313"/>
    <n v="70"/>
    <n v="147"/>
    <n v="9450.9551268170799"/>
    <n v="3770.3668559027201"/>
    <n v="5680.5882709143598"/>
    <n v="3770.3668559027201"/>
    <n v="5680.5882709143598"/>
    <n v="1.2555579887703E-3"/>
    <n v="9.3571383331436596E-5"/>
    <m/>
    <n v="1"/>
    <n v="304"/>
    <n v="2.2313676234705002E-3"/>
    <n v="1314"/>
    <n v="0"/>
    <n v="0"/>
    <n v="2.3427966236191291"/>
    <n v="718"/>
    <n v="0"/>
  </r>
  <r>
    <s v="North Coast"/>
    <x v="1314"/>
    <n v="130"/>
    <n v="235.44072031716601"/>
    <n v="240"/>
    <n v="291.36279999999999"/>
    <n v="30"/>
    <n v="5.29912972827636E-5"/>
    <n v="46.278352030606101"/>
    <n v="5.6899139977553297"/>
    <n v="69.025670225567595"/>
    <n v="181.56245712234599"/>
    <n v="4.21992668815244"/>
    <n v="2.53643068019311"/>
    <n v="33.092765499651399"/>
    <n v="1.03038347562154"/>
    <n v="2.22649123390179E-3"/>
    <n v="2.33367196748683E-4"/>
    <n v="0.54166666666666596"/>
    <n v="0.80806721379286905"/>
    <s v="{5988784C-46D2-4999-AEE8-C136D520A366}"/>
    <n v="43321102"/>
    <s v="RINCON 1102"/>
    <s v="circuit_breaker"/>
    <n v="38.489864573474897"/>
    <n v="-122.66600413256"/>
    <x v="1314"/>
    <n v="110"/>
    <n v="152"/>
    <n v="14494.0740580641"/>
    <n v="5733.52117382912"/>
    <n v="8760.5528842349995"/>
    <n v="4493.3107824694698"/>
    <n v="7756.5017645866301"/>
    <n v="7.0010159024604902E-3"/>
    <n v="1.5897389184829E-3"/>
    <n v="1.8110824639781999"/>
    <n v="8"/>
    <n v="1304"/>
    <n v="6.6794737017053699E-2"/>
    <n v="1315"/>
    <n v="0"/>
    <n v="0"/>
    <n v="2.7920130142138371"/>
    <n v="641"/>
    <n v="0"/>
  </r>
  <r>
    <s v="Sierra"/>
    <x v="1315"/>
    <n v="494"/>
    <n v="615.08484257042005"/>
    <n v="1320"/>
    <n v="983.46669999999995"/>
    <n v="143"/>
    <n v="9.4978047244395595E-5"/>
    <n v="24.1742206574398"/>
    <n v="78.490679397938393"/>
    <n v="1324.3412449787199"/>
    <n v="32185.8673916773"/>
    <n v="8782.6620739991195"/>
    <n v="1.02715206243931"/>
    <n v="14.7033696443076"/>
    <n v="1.0268890415871801"/>
    <n v="2.2096327853986198E-3"/>
    <n v="3.2126634920228501E-3"/>
    <n v="0.37424242424242399"/>
    <n v="0.62542520080060005"/>
    <s v="{ED9435F9-E06B-4A98-B053-EB0C1DC8369F}"/>
    <n v="152181101"/>
    <s v="FORESTHILL 1101"/>
    <s v="circuit_breaker"/>
    <n v="39.019718558313599"/>
    <n v="-120.82972754981699"/>
    <x v="1315"/>
    <n v="212"/>
    <n v="455"/>
    <n v="35790.309512166103"/>
    <n v="14707.8472261234"/>
    <n v="21082.462286042599"/>
    <n v="14707.8472261234"/>
    <n v="21082.462286042599"/>
    <n v="0.459410879359268"/>
    <n v="1.3581860755948499E-2"/>
    <n v="1.2451110173490201"/>
    <n v="9.2307692307692299"/>
    <n v="89"/>
    <n v="0.31597748831200262"/>
    <n v="1316"/>
    <n v="0"/>
    <n v="0"/>
    <n v="9.139029738743524"/>
    <n v="589"/>
    <n v="0"/>
  </r>
  <r>
    <s v="Sierra"/>
    <x v="1316"/>
    <n v="1615"/>
    <n v="2227.0437838278299"/>
    <n v="3576"/>
    <n v="3231.7321999999999"/>
    <n v="329"/>
    <n v="1.63775822072534E-4"/>
    <n v="14.741789590539"/>
    <n v="14.5703838579484"/>
    <n v="142.287141674986"/>
    <n v="1859.29605220242"/>
    <n v="109.778048609991"/>
    <n v="2.4565880091180801"/>
    <n v="28.160496665790099"/>
    <n v="1.18957285786834"/>
    <n v="2.2008133264930598E-3"/>
    <n v="1.21637378776173E-3"/>
    <n v="0.45162192393736"/>
    <n v="0.68911768096733705"/>
    <s v="{2C5406F6-FB2B-4C0B-9360-BB5A1B2BA52D}"/>
    <n v="153082106"/>
    <s v="PLACERVILLE 2106"/>
    <n v="19552"/>
    <n v="38.743689565157098"/>
    <n v="-120.78155254402"/>
    <x v="1316"/>
    <n v="437"/>
    <n v="597"/>
    <n v="73896.137508824002"/>
    <n v="34224.6241892002"/>
    <n v="39671.513319623999"/>
    <n v="34224.6241892002"/>
    <n v="39671.513319623999"/>
    <n v="0.40018697617361099"/>
    <n v="5.3882245461863897E-2"/>
    <n v="1.37897447915036"/>
    <n v="10.869300911854101"/>
    <n v="318"/>
    <n v="0.72406758441621666"/>
    <n v="1317"/>
    <n v="0"/>
    <n v="0"/>
    <n v="21.266188957067516"/>
    <n v="444"/>
    <n v="0"/>
  </r>
  <r>
    <s v="North Valley"/>
    <x v="1317"/>
    <n v="135"/>
    <n v="312.37756772505702"/>
    <n v="868"/>
    <n v="646.4837"/>
    <n v="127"/>
    <n v="2.7458107891600998E-5"/>
    <n v="66.144384765581805"/>
    <n v="10.409279617832"/>
    <n v="828.51725814958604"/>
    <n v="20414.582442432999"/>
    <n v="358.36168394077498"/>
    <n v="0.27539892685342998"/>
    <n v="18.3035608126422"/>
    <n v="0.98169117086516"/>
    <n v="2.2004631674104299E-3"/>
    <n v="1.6173631771671101E-4"/>
    <n v="0.15552995391704999"/>
    <n v="0.48319480596206599"/>
    <s v="{788A24F0-B95A-4429-91A6-A78EF0DB40D4}"/>
    <n v="102211103"/>
    <s v="BUCKS CREEK 1103"/>
    <n v="338520"/>
    <n v="39.892083090662901"/>
    <n v="-121.204308111317"/>
    <x v="1317"/>
    <n v="126"/>
    <n v="241"/>
    <n v="23519.8263222518"/>
    <n v="12890.832905945301"/>
    <n v="10628.993416306501"/>
    <n v="12303.589167538599"/>
    <n v="9682.1978386475694"/>
    <n v="2.05405123500224E-2"/>
    <n v="3.4871797022333301E-3"/>
    <n v="2.3139079090745001"/>
    <n v="6.83464566929133"/>
    <n v="1541"/>
    <n v="0.27945882226112462"/>
    <n v="1318"/>
    <n v="0"/>
    <n v="0"/>
    <n v="7.6450935046226274"/>
    <n v="749"/>
    <n v="0"/>
  </r>
  <r>
    <s v="Central Valley"/>
    <x v="1318"/>
    <n v="30"/>
    <n v="49.474192046122504"/>
    <n v="153"/>
    <n v="101.31117999999999"/>
    <n v="24"/>
    <n v="9.3191332628824301E-5"/>
    <n v="24.822961098204001"/>
    <n v="11.292537658661599"/>
    <n v="53.134706312417897"/>
    <n v="350.27313961386602"/>
    <n v="8.3402025730479998"/>
    <n v="6.1214971377824696"/>
    <n v="62.551189641157698"/>
    <n v="1.3390486588080699"/>
    <n v="2.1595985936005702E-3"/>
    <n v="4.9993462479846996E-4"/>
    <n v="0.19607843137254899"/>
    <n v="0.48833891768003801"/>
    <s v="{8FCA88A2-5287-4980-B557-B7704EA7B310}"/>
    <n v="254432102"/>
    <s v="COARSEGOLD 2102"/>
    <n v="10610"/>
    <n v="37.322202003123699"/>
    <n v="-119.617441293197"/>
    <x v="1318"/>
    <n v="34"/>
    <n v="26"/>
    <n v="4019.3991025410201"/>
    <n v="2195.6314645357802"/>
    <n v="1823.7676380052401"/>
    <n v="2195.6314645357802"/>
    <n v="1823.7676380052401"/>
    <n v="1.1998430995163199E-2"/>
    <n v="2.2365919830917799E-3"/>
    <n v="1.6491397348707499"/>
    <n v="6.375"/>
    <n v="785"/>
    <n v="5.1830366246413684E-2"/>
    <n v="1319"/>
    <n v="0"/>
    <n v="0"/>
    <n v="1.3643017187500623"/>
    <n v="284"/>
    <n v="0"/>
  </r>
  <r>
    <s v="Central Valley"/>
    <x v="1319"/>
    <n v="30"/>
    <n v="53.881645053570999"/>
    <n v="125"/>
    <n v="89.497185000000002"/>
    <n v="39"/>
    <n v="2.53434707421827E-5"/>
    <n v="85.491776443444707"/>
    <n v="39.939293537904199"/>
    <n v="7765.2931016073298"/>
    <n v="76877.182630436699"/>
    <n v="4024.1123251218701"/>
    <n v="5.0669957246535802"/>
    <n v="1318.07636358799"/>
    <n v="1.6868618084834099"/>
    <n v="2.1576889699624902E-3"/>
    <n v="5.2372350063419504E-4"/>
    <n v="0.24"/>
    <n v="0.60204849126847204"/>
    <s v="{3339FEFA-4C2B-4E1B-B838-4C72937EBB52}"/>
    <n v="252561101"/>
    <s v="KERCKHOFF 1101"/>
    <s v="R353"/>
    <n v="37.092657218392397"/>
    <n v="-119.551921078189"/>
    <x v="1319"/>
    <n v="60"/>
    <n v="48"/>
    <n v="24619.573941929499"/>
    <n v="22124.132123439998"/>
    <n v="2495.4418184894698"/>
    <n v="22124.132123439998"/>
    <n v="2495.4418184894698"/>
    <n v="2.04252165247336E-2"/>
    <n v="9.8839535894512599E-4"/>
    <n v="1.79605483511903"/>
    <n v="3.2051282051282"/>
    <n v="765"/>
    <n v="8.4149869828537116E-2"/>
    <n v="1320"/>
    <n v="0"/>
    <n v="0"/>
    <n v="13.747294101674035"/>
    <n v="431"/>
    <n v="0"/>
  </r>
  <r>
    <s v="North Valley"/>
    <x v="1320"/>
    <n v="413"/>
    <n v="555.96516696192396"/>
    <n v="778"/>
    <n v="754.00945999999999"/>
    <n v="102"/>
    <n v="1.6992445214818099E-4"/>
    <n v="11.2571408372715"/>
    <n v="26.666944025710599"/>
    <n v="3405.8831352730199"/>
    <n v="92488.069663139206"/>
    <n v="5712.51090000976"/>
    <n v="0.95547023677614995"/>
    <n v="17.018046072209401"/>
    <n v="1.03214472064784"/>
    <n v="2.14661988354671E-3"/>
    <n v="2.7652024727734502E-3"/>
    <n v="0.53084832904884305"/>
    <n v="0.73734508136104104"/>
    <s v="{258D8B59-7667-45E3-B6CC-D85F766C4568}"/>
    <n v="103271101"/>
    <s v="ANTLER 1101"/>
    <n v="1520"/>
    <n v="40.899426763450599"/>
    <n v="-122.38615088988399"/>
    <x v="1320"/>
    <n v="106"/>
    <n v="142"/>
    <n v="19077.341182118002"/>
    <n v="14269.0206241292"/>
    <n v="4808.3205579887299"/>
    <n v="14269.0206241292"/>
    <n v="4808.3205579887299"/>
    <n v="0.282050652222892"/>
    <n v="1.7332294119114501E-2"/>
    <n v="1.34616263186906"/>
    <n v="7.6274509803921502"/>
    <n v="114"/>
    <n v="0.21895522812176441"/>
    <n v="1321"/>
    <n v="0"/>
    <n v="0"/>
    <n v="8.8663556142357844"/>
    <n v="1197"/>
    <n v="0"/>
  </r>
  <r>
    <s v="Bay Area"/>
    <x v="1321"/>
    <n v="546"/>
    <n v="1159.9007172756101"/>
    <n v="1767"/>
    <n v="1877.3438000000001"/>
    <n v="176"/>
    <n v="3.98012804484179E-5"/>
    <n v="51.473454403473099"/>
    <n v="3.3627873820557999"/>
    <n v="106.444083141044"/>
    <n v="806.93946723879196"/>
    <n v="11.5356296596451"/>
    <n v="1.59825020026289"/>
    <n v="107.767648761541"/>
    <n v="1.2769383503632099"/>
    <n v="2.1420888202593798E-3"/>
    <n v="9.4598595671953296E-5"/>
    <n v="0.30899830220712998"/>
    <n v="0.617841414112686"/>
    <s v="{82B72724-3F36-4DE0-AF4C-310E9BC3E997}"/>
    <n v="24131102"/>
    <s v="MENLO 1102"/>
    <s v="W80"/>
    <n v="37.363613021172903"/>
    <n v="-122.213185563162"/>
    <x v="1321"/>
    <n v="173"/>
    <n v="117"/>
    <n v="41047.325765869202"/>
    <n v="30438.082594672898"/>
    <n v="10609.2431711962"/>
    <n v="29528.805765767502"/>
    <n v="10609.2431711962"/>
    <n v="1.6649352838263701E-2"/>
    <n v="7.0050253589215503E-3"/>
    <n v="2.1243602880505699"/>
    <n v="10.0397727272727"/>
    <n v="1882"/>
    <n v="0.37700763236565082"/>
    <n v="1322"/>
    <n v="0"/>
    <n v="0"/>
    <n v="18.348343567480718"/>
    <n v="2460"/>
    <n v="0"/>
  </r>
  <r>
    <s v="Central Coast"/>
    <x v="1322"/>
    <n v="100"/>
    <n v="328.233119680904"/>
    <n v="423"/>
    <n v="507.68389999999999"/>
    <n v="59"/>
    <n v="4.0521144656248799E-5"/>
    <n v="56.7273605105988"/>
    <n v="0.777720756929143"/>
    <n v="194.54750433769701"/>
    <n v="985.39047081871195"/>
    <n v="1.57935608011294"/>
    <n v="1.08365831402588"/>
    <n v="138.131377228362"/>
    <n v="1.1330808441517699"/>
    <n v="2.1362547339551499E-3"/>
    <n v="3.1353547602656697E-5"/>
    <n v="0.23640661938534199"/>
    <n v="0.64653048949438696"/>
    <s v="{A2EAD6B1-6208-4216-A913-DC206F2BE25D}"/>
    <n v="183101104"/>
    <s v="CABRILLO 1104"/>
    <s v="Y24"/>
    <n v="34.632996255504999"/>
    <n v="-120.45405444878899"/>
    <x v="1322"/>
    <n v="97"/>
    <n v="84"/>
    <n v="34860.190474518502"/>
    <n v="30947.805490993502"/>
    <n v="3912.3849835249798"/>
    <n v="28736.9145753876"/>
    <n v="3853.76677147399"/>
    <n v="1.84985930855674E-3"/>
    <n v="2.3907475347186798E-3"/>
    <n v="3.2823311968090398"/>
    <n v="7.1694915254237204"/>
    <n v="2452"/>
    <n v="0.12603902930335384"/>
    <n v="1323"/>
    <n v="0"/>
    <n v="0"/>
    <n v="17.856285346623167"/>
    <n v="1963"/>
    <n v="0"/>
  </r>
  <r>
    <s v="North Valley"/>
    <x v="1323"/>
    <n v="396"/>
    <n v="545.54890421122502"/>
    <n v="1273"/>
    <n v="892.85770000000002"/>
    <n v="92"/>
    <n v="1.1379324009992499E-4"/>
    <n v="19.262436600206399"/>
    <n v="10.313690120848401"/>
    <n v="241.67237635230501"/>
    <n v="2176.9425827976302"/>
    <n v="37.070608735542102"/>
    <n v="2.6100663821334402"/>
    <n v="64.708063595037402"/>
    <n v="1.0908763019934899"/>
    <n v="2.1245714250111999E-3"/>
    <n v="6.4379500873673297E-4"/>
    <n v="0.31107619795758001"/>
    <n v="0.61101437293177696"/>
    <s v="{E9C7EDD9-37A2-4E13-9D63-C852227DDB63}"/>
    <n v="103081105"/>
    <s v="BUTTE 1105"/>
    <n v="1243"/>
    <n v="39.790045680414799"/>
    <n v="-121.655870213331"/>
    <x v="1323"/>
    <n v="67"/>
    <n v="60"/>
    <n v="12837.5217739037"/>
    <n v="8294.05683562999"/>
    <n v="4543.4649382737298"/>
    <n v="8294.05683562999"/>
    <n v="4543.4649382737298"/>
    <n v="5.9229140803779501E-2"/>
    <n v="1.0468978089193099E-2"/>
    <n v="1.3776487480081401"/>
    <n v="13.836956521739101"/>
    <n v="622"/>
    <n v="0.19546057110103038"/>
    <n v="1324"/>
    <n v="0"/>
    <n v="0"/>
    <n v="5.1536863900122425"/>
    <n v="1958"/>
    <n v="0"/>
  </r>
  <r>
    <s v="Central Coast"/>
    <x v="1324"/>
    <n v="120"/>
    <n v="178.15868862318899"/>
    <n v="311"/>
    <n v="304.53818000000001"/>
    <n v="37"/>
    <n v="5.6754982594881998E-5"/>
    <n v="42.7063903301148"/>
    <n v="3.0807207169441"/>
    <n v="223.62836448962801"/>
    <n v="764.79544922021705"/>
    <n v="6.0697661733093602"/>
    <n v="5.3111695607973104"/>
    <n v="155.02269700411199"/>
    <n v="1.0695407777219199"/>
    <n v="2.1216166708851098E-3"/>
    <n v="9.0948438625943899E-5"/>
    <n v="0.38585209003215398"/>
    <n v="0.58501265782646295"/>
    <s v="{CB331419-4415-4607-87D8-B05BBD8C7F9E}"/>
    <n v="182721102"/>
    <s v="SANTA YNEZ 1102"/>
    <s v="Y18"/>
    <n v="34.594086995760897"/>
    <n v="-120.140872440127"/>
    <x v="1324"/>
    <n v="118"/>
    <n v="382"/>
    <n v="29501.296428728099"/>
    <n v="12113.6185032059"/>
    <n v="17387.677925522101"/>
    <n v="7602.3972068938701"/>
    <n v="1630.6224805198599"/>
    <n v="3.3650922291599199E-3"/>
    <n v="2.0999343560106302E-3"/>
    <n v="1.48465573852657"/>
    <n v="8.4054054054053999"/>
    <n v="1904"/>
    <n v="7.8499816822749063E-2"/>
    <n v="1325"/>
    <n v="0"/>
    <n v="0"/>
    <n v="4.7239091548448506"/>
    <n v="2280"/>
    <n v="0"/>
  </r>
  <r>
    <s v="Bay Area"/>
    <x v="1325"/>
    <n v="608"/>
    <n v="1622.3442490879199"/>
    <n v="813"/>
    <n v="1711.1768999999999"/>
    <n v="92"/>
    <n v="5.96071099805514E-5"/>
    <n v="43.0313323826893"/>
    <n v="3.9641238834713199"/>
    <n v="71.158466594749399"/>
    <n v="413.02479383532898"/>
    <n v="3.5429353236368502"/>
    <n v="1.4747586559440999"/>
    <n v="63.317644569408998"/>
    <n v="1.29468064981958"/>
    <n v="2.11436378629972E-3"/>
    <n v="1.37710966299518E-4"/>
    <n v="0.74784747847478406"/>
    <n v="0.94808682150908397"/>
    <s v="{D114DA17-C3D8-4F00-837D-4551FAA55B77}"/>
    <n v="24101101"/>
    <s v="HALF MOON BAY 1101"/>
    <s v="circuit_breaker"/>
    <n v="37.468968635015202"/>
    <n v="-122.4302784059"/>
    <x v="1325"/>
    <n v="241"/>
    <n v="289"/>
    <n v="36403.888538087798"/>
    <n v="22337.571996322298"/>
    <n v="14066.3165417655"/>
    <n v="12179.0697056053"/>
    <n v="4310.1533624623198"/>
    <n v="1.2669408899555701E-2"/>
    <n v="5.4838541182107197E-3"/>
    <n v="2.6683293570525102"/>
    <n v="8.8369565217391308"/>
    <n v="1647"/>
    <n v="0.19452146833957423"/>
    <n v="1326"/>
    <n v="0"/>
    <n v="0"/>
    <n v="7.5677207220416705"/>
    <n v="2679"/>
    <n v="0"/>
  </r>
  <r>
    <s v="Central Valley"/>
    <x v="1326"/>
    <n v="282"/>
    <n v="372.89038112285903"/>
    <n v="925"/>
    <n v="672.0018"/>
    <n v="73"/>
    <n v="1.15858030717577E-4"/>
    <n v="18.632335793998902"/>
    <n v="117.852899417719"/>
    <n v="1192.09348308163"/>
    <n v="18659.967065148401"/>
    <n v="3808.7548145329301"/>
    <n v="1.1749606128935099"/>
    <n v="13.429512807665599"/>
    <n v="1.0072432985044499"/>
    <n v="2.1106593312891098E-3"/>
    <n v="6.3876170164965497E-3"/>
    <n v="0.30486486486486403"/>
    <n v="0.55489493891068298"/>
    <s v="{0922D0E7-0574-453E-909E-0FA0DA849831}"/>
    <n v="163751101"/>
    <s v="PINE GROVE 1101"/>
    <n v="1021"/>
    <n v="38.413980634109897"/>
    <n v="-120.675513255803"/>
    <x v="1326"/>
    <n v="75"/>
    <n v="114"/>
    <n v="13222.191662142"/>
    <n v="6749.27173627916"/>
    <n v="6472.9199258629196"/>
    <n v="6749.27173627916"/>
    <n v="6472.9199258629196"/>
    <n v="0.46629604220424797"/>
    <n v="8.4576362423831597E-3"/>
    <n v="1.3223063160385"/>
    <n v="12.671232876712301"/>
    <n v="26"/>
    <n v="0.15407813118410502"/>
    <n v="1327"/>
    <n v="0"/>
    <n v="0"/>
    <n v="4.1938017280435176"/>
    <n v="2540"/>
    <n v="0"/>
  </r>
  <r>
    <s v="Sierra"/>
    <x v="1327"/>
    <n v="218"/>
    <n v="394.739681633884"/>
    <n v="949"/>
    <n v="718.42049999999995"/>
    <n v="149"/>
    <n v="7.6806688589050101E-5"/>
    <n v="25.306954694060899"/>
    <n v="4.9159067282833098"/>
    <n v="142.67577892153801"/>
    <n v="1466.6454792755301"/>
    <n v="18.910263215438999"/>
    <n v="4.8972055739379297"/>
    <n v="69.807424244164594"/>
    <n v="1.21932351909227"/>
    <n v="2.11057051471542E-3"/>
    <n v="2.1787554741193999E-4"/>
    <n v="0.22971548998946201"/>
    <n v="0.54945494659869498"/>
    <s v="{3C06DAA7-6742-4F51-AEED-CE425B9A549D}"/>
    <n v="153662102"/>
    <s v="APPLE HILL 2102"/>
    <n v="12025"/>
    <n v="38.627636315755403"/>
    <n v="-120.743902201889"/>
    <x v="1327"/>
    <n v="129"/>
    <n v="127"/>
    <n v="26110.019439249601"/>
    <n v="14681.1435425011"/>
    <n v="11428.875896748399"/>
    <n v="14681.1435425011"/>
    <n v="11428.875896748399"/>
    <n v="3.2463456564379101E-2"/>
    <n v="1.14441965997684E-2"/>
    <n v="1.8107324845591"/>
    <n v="6.3691275167785202"/>
    <n v="1350"/>
    <n v="0.31447500669259759"/>
    <n v="1328"/>
    <n v="0"/>
    <n v="0"/>
    <n v="9.122436844147451"/>
    <n v="1399"/>
    <n v="0"/>
  </r>
  <r>
    <s v="Sierra"/>
    <x v="1328"/>
    <n v="1241"/>
    <n v="1599.86321331879"/>
    <n v="1931"/>
    <n v="1902.4783"/>
    <n v="196"/>
    <n v="5.5563886917298003E-5"/>
    <n v="39.736583239267198"/>
    <n v="120.49022388853599"/>
    <n v="1148.37000498467"/>
    <n v="20546.886977972899"/>
    <n v="3722.0916338448201"/>
    <n v="0.63609580774507501"/>
    <n v="18.238426765312902"/>
    <n v="1.01686383023553"/>
    <n v="2.1085228588108998E-3"/>
    <n v="3.5446383931308501E-3"/>
    <n v="0.64267219057483105"/>
    <n v="0.84093639191502101"/>
    <s v="{12398A09-47B6-4618-B7A8-07F9B9DF4D2E}"/>
    <n v="152481105"/>
    <s v="BRUNSWICK 1105"/>
    <n v="2130"/>
    <n v="39.2740928802789"/>
    <n v="-120.969520724365"/>
    <x v="1328"/>
    <n v="239"/>
    <n v="185"/>
    <n v="44481.193627667097"/>
    <n v="23157.903782030298"/>
    <n v="21323.289845636798"/>
    <n v="23157.903782030298"/>
    <n v="21323.289845636798"/>
    <n v="0.69474912505364705"/>
    <n v="1.0890521835790401E-2"/>
    <n v="1.28917261347203"/>
    <n v="9.8520408163265305"/>
    <n v="78"/>
    <n v="0.41327048032693636"/>
    <n v="1329"/>
    <n v="0"/>
    <n v="0"/>
    <n v="14.389649830943949"/>
    <n v="445"/>
    <n v="0"/>
  </r>
  <r>
    <s v="Sierra"/>
    <x v="1329"/>
    <n v="935"/>
    <n v="1202.29089427901"/>
    <n v="2091"/>
    <n v="1745.1948"/>
    <n v="175"/>
    <n v="1.13234304299112E-4"/>
    <n v="17.324024828915899"/>
    <n v="70.675843366794197"/>
    <n v="1251.5785234585401"/>
    <n v="18204.391128703901"/>
    <n v="2364.0038682520999"/>
    <n v="1.70326167861265"/>
    <n v="24.560053136189001"/>
    <n v="1.03317321028028"/>
    <n v="2.09213066158401E-3"/>
    <n v="3.7317185091589101E-3"/>
    <n v="0.44715447154471499"/>
    <n v="0.68891500111869997"/>
    <s v="{423A8C76-9A51-45A6-B374-FEBC31B925B4}"/>
    <n v="152261106"/>
    <s v="DIAMOND SPRINGS 1106"/>
    <n v="76088"/>
    <n v="38.673845373301702"/>
    <n v="-120.759718465905"/>
    <x v="1329"/>
    <n v="182"/>
    <n v="176"/>
    <n v="28855.1915009816"/>
    <n v="17715.992939125699"/>
    <n v="11139.198561855799"/>
    <n v="17715.992939125699"/>
    <n v="11139.198561855799"/>
    <n v="0.65305073910280897"/>
    <n v="1.9816003252344599E-2"/>
    <n v="1.2858726142021499"/>
    <n v="11.9485714285714"/>
    <n v="67"/>
    <n v="0.36612286577720177"/>
    <n v="1330"/>
    <n v="0"/>
    <n v="0"/>
    <n v="11.008204248577474"/>
    <n v="21"/>
    <n v="0"/>
  </r>
  <r>
    <s v="Central Coast"/>
    <x v="1330"/>
    <n v="11"/>
    <n v="22.462805886391401"/>
    <n v="14"/>
    <n v="24.502123000000001"/>
    <n v="3"/>
    <n v="8.7621500521587806E-5"/>
    <n v="23.8466884214678"/>
    <n v="1.74716472625732"/>
    <n v="552.25572849810101"/>
    <n v="7279.3744994401904"/>
    <n v="25.464881896972599"/>
    <n v="1.8296459515889401"/>
    <n v="26.140707651774001"/>
    <n v="1.0287610689798901"/>
    <n v="2.0894826219597898E-3"/>
    <n v="1.37854399023732E-4"/>
    <n v="0.78571428571428503"/>
    <n v="0.91676978347119498"/>
    <s v="{4260F392-8CF2-458A-B972-28FCF38AA586}"/>
    <n v="82841102"/>
    <s v="BIG BASIN 1102"/>
    <n v="10254"/>
    <n v="37.139058985473298"/>
    <n v="-122.178627600464"/>
    <x v="1330"/>
    <n v="18"/>
    <n v="3"/>
    <n v="3468.7390920121202"/>
    <n v="3441.3014805808298"/>
    <n v="27.4376114312903"/>
    <n v="3441.3014805808298"/>
    <n v="27.4376114312903"/>
    <n v="4.1356319707119799E-4"/>
    <n v="2.62864501564763E-4"/>
    <n v="2.0420732623992102"/>
    <n v="4.6666666666666599"/>
    <n v="1645"/>
    <n v="6.2684478658793698E-3"/>
    <n v="1331"/>
    <n v="0"/>
    <n v="0"/>
    <n v="2.1383249422899908"/>
    <n v="2152"/>
    <n v="0"/>
  </r>
  <r>
    <s v="Central Coast"/>
    <x v="1331"/>
    <n v="273"/>
    <n v="548.22512760268"/>
    <n v="943"/>
    <n v="921.46789999999999"/>
    <n v="72"/>
    <n v="1.21062248884603E-4"/>
    <n v="14.590616840869099"/>
    <n v="4.4724595945291696"/>
    <n v="37.2818633798313"/>
    <n v="249.75343445217899"/>
    <n v="2.8467744400561799"/>
    <n v="1.17671460895024"/>
    <n v="10.2535921165577"/>
    <n v="1.00801990595128"/>
    <n v="2.07289697501636E-3"/>
    <n v="3.3813097375083102E-4"/>
    <n v="0.28950159066808001"/>
    <n v="0.59494761594548895"/>
    <s v="{8F9FCAA5-1D1B-42BE-8E3D-F2DBA5211C02}"/>
    <n v="83252106"/>
    <s v="PAUL SWEET 2106"/>
    <n v="10424"/>
    <n v="37.012302455672703"/>
    <n v="-121.95298695122101"/>
    <x v="1331"/>
    <n v="168"/>
    <n v="187"/>
    <n v="25057.902211975801"/>
    <n v="11634.085681624099"/>
    <n v="13423.8165303516"/>
    <n v="9066.2649143385206"/>
    <n v="10287.2785713291"/>
    <n v="2.4345430110059799E-2"/>
    <n v="8.7164819196914305E-3"/>
    <n v="2.0081506505592599"/>
    <n v="13.0972222222222"/>
    <n v="1036"/>
    <n v="0.14924858220117793"/>
    <n v="1332"/>
    <n v="0"/>
    <n v="0"/>
    <n v="5.633514096087441"/>
    <n v="676"/>
    <n v="0"/>
  </r>
  <r>
    <s v="Sierra"/>
    <x v="1332"/>
    <n v="1545"/>
    <n v="1955.4956539398399"/>
    <n v="3772"/>
    <n v="3079.9796999999999"/>
    <n v="368"/>
    <n v="1.1212034597401301E-4"/>
    <n v="19.454802839171801"/>
    <n v="81.950126462402196"/>
    <n v="1118.1368218135499"/>
    <n v="15399.9348300002"/>
    <n v="2380.8042189171601"/>
    <n v="1.62200004710947"/>
    <n v="39.729309337547697"/>
    <n v="1.08640342821245"/>
    <n v="2.0423913610640998E-3"/>
    <n v="3.8909982897169901E-3"/>
    <n v="0.40959703075291598"/>
    <n v="0.63490536345902704"/>
    <s v="{C89C3F78-8047-4151-A21B-FC3CD22D755E}"/>
    <n v="153082106"/>
    <s v="PLACERVILLE 2106"/>
    <n v="9712"/>
    <n v="38.832598447863603"/>
    <n v="-120.81783347583"/>
    <x v="1332"/>
    <n v="321"/>
    <n v="248"/>
    <n v="60163.921019842899"/>
    <n v="39873.742842352098"/>
    <n v="20290.178177490699"/>
    <n v="39873.742842352098"/>
    <n v="20290.178177490699"/>
    <n v="1.4318873706158499"/>
    <n v="4.1260287318436797E-2"/>
    <n v="1.2656929798963401"/>
    <n v="10.25"/>
    <n v="63"/>
    <n v="0.75160002087158873"/>
    <n v="1333"/>
    <n v="0"/>
    <n v="0"/>
    <n v="24.776387463695166"/>
    <n v="1383"/>
    <n v="0"/>
  </r>
  <r>
    <s v="Bay Area"/>
    <x v="1333"/>
    <n v="373"/>
    <n v="1281.5566982247001"/>
    <n v="395"/>
    <n v="1290.3554999999999"/>
    <n v="27"/>
    <n v="9.3736796838196797E-5"/>
    <n v="20.547724744236"/>
    <n v="7.32356611965906"/>
    <n v="69.098945544799705"/>
    <n v="304.738326287137"/>
    <n v="6.3089416799744003"/>
    <n v="0.458538178147541"/>
    <n v="47.570484889878102"/>
    <n v="1.0679285393820801"/>
    <n v="2.04222318030217E-3"/>
    <n v="4.08726013685965E-4"/>
    <n v="0.94430379746835402"/>
    <n v="0.99318112664425995"/>
    <s v="{1B478AA0-B298-4B7B-A396-0BA13AEAC7E0}"/>
    <n v="22811103"/>
    <s v="PACIFICA 1103"/>
    <n v="3907"/>
    <n v="37.584403775904903"/>
    <n v="-122.499717885482"/>
    <x v="1333"/>
    <n v="32"/>
    <n v="18"/>
    <n v="8180.7856844231201"/>
    <n v="7747.6311910200602"/>
    <n v="433.15449340305798"/>
    <n v="5462.3477965039901"/>
    <n v="149.08462938169799"/>
    <n v="1.1035602369521001E-2"/>
    <n v="2.53089351463131E-3"/>
    <n v="3.4358088424254798"/>
    <n v="14.6296296296296"/>
    <n v="931"/>
    <n v="5.5140025868158589E-2"/>
    <n v="1334"/>
    <n v="0"/>
    <n v="0"/>
    <n v="3.3941445126614811"/>
    <n v="1999"/>
    <n v="0"/>
  </r>
  <r>
    <s v="Bay Area"/>
    <x v="1334"/>
    <n v="34"/>
    <n v="70.401579285477794"/>
    <n v="76"/>
    <n v="93.763214000000005"/>
    <n v="17"/>
    <n v="2.3810334395795201E-5"/>
    <n v="77.024667942499605"/>
    <n v="0.155313289165496"/>
    <n v="0.17791559696197501"/>
    <n v="2.2378246998414398E-3"/>
    <n v="4.25235600687301E-7"/>
    <n v="13.259239944465"/>
    <n v="50.942177480798797"/>
    <n v="1.1162155235514899"/>
    <n v="2.0411091637049798E-3"/>
    <n v="1.9122123643790099E-5"/>
    <n v="0.44736842105263103"/>
    <n v="0.75084434714330195"/>
    <s v="{BA4CC229-6FEC-4C97-A427-8049E1A3A120}"/>
    <n v="42991105"/>
    <s v="LAS GALLINAS A 1105"/>
    <n v="904"/>
    <n v="38.025716537063602"/>
    <n v="-122.573672123992"/>
    <x v="1334"/>
    <n v="143"/>
    <n v="1243"/>
    <n v="70862.939667696002"/>
    <n v="11479.982978260399"/>
    <n v="59382.956689435501"/>
    <n v="1736.6554213492"/>
    <n v="6212.5480794812702"/>
    <n v="3.25076101944432E-4"/>
    <n v="4.0477568472851999E-4"/>
    <n v="2.0706346848669899"/>
    <n v="4.4705882352941098"/>
    <n v="2630"/>
    <n v="3.4698855782984657E-2"/>
    <n v="1335"/>
    <n v="0"/>
    <n v="0"/>
    <n v="1.0791073158191737"/>
    <n v="2740"/>
    <n v="0"/>
  </r>
  <r>
    <s v="Central Valley"/>
    <x v="1335"/>
    <n v="6"/>
    <n v="8.8740422124982299"/>
    <n v="97"/>
    <n v="47.454729999999998"/>
    <n v="34"/>
    <n v="4.1718293847653102E-5"/>
    <n v="86.095031660117797"/>
    <n v="2.5934784651586301E-2"/>
    <n v="238.69621369881199"/>
    <n v="2034.68007451721"/>
    <n v="8.4258883805024096E-2"/>
    <n v="2.4629749557386802"/>
    <n v="368.807616738712"/>
    <n v="1.63690786151325"/>
    <n v="2.0375029120011899E-3"/>
    <n v="2.52275038832931E-5"/>
    <n v="6.1855670103092703E-2"/>
    <n v="0.187000158421014"/>
    <s v="{BE20DD4B-6661-46C1-A7C9-992DA1F66AB7}"/>
    <n v="252501101"/>
    <s v="BALCH NO 1 1101"/>
    <s v="circuit_breaker"/>
    <n v="36.908245472094997"/>
    <n v="-119.08659622726201"/>
    <x v="1335"/>
    <n v="42"/>
    <n v="41"/>
    <n v="14908.636259315201"/>
    <n v="13497.4541607377"/>
    <n v="1411.18209857746"/>
    <n v="13497.4541607377"/>
    <n v="1411.18209857746"/>
    <n v="8.5773513203196705E-4"/>
    <n v="1.4184219908202E-3"/>
    <n v="1.47900703541637"/>
    <n v="2.8529411764705799"/>
    <n v="2535"/>
    <n v="6.9275099008040464E-2"/>
    <n v="1336"/>
    <n v="0"/>
    <n v="0"/>
    <n v="8.3869265893117451"/>
    <n v="1275"/>
    <n v="0"/>
  </r>
  <r>
    <s v="Bay Area"/>
    <x v="1336"/>
    <n v="106"/>
    <n v="231.533176798596"/>
    <n v="119"/>
    <n v="238.03331"/>
    <n v="9"/>
    <n v="9.82532381183571E-5"/>
    <n v="21.204437772945099"/>
    <n v="1.60808852873742"/>
    <n v="3.8136560112237898"/>
    <n v="14.2777233146131"/>
    <n v="5.3414922115867097E-2"/>
    <n v="1.6113568665459701"/>
    <n v="3.28077684508429"/>
    <n v="1.0142576164669399"/>
    <n v="2.03590674341063E-3"/>
    <n v="1.3474905628956701E-4"/>
    <n v="0.89075630252100801"/>
    <n v="0.97269233814519496"/>
    <s v="{B7EA2BCC-1301-4AEA-B933-67DD1492700E}"/>
    <n v="24251101"/>
    <s v="WOODSIDE 1101"/>
    <n v="8601"/>
    <n v="37.4388285709827"/>
    <n v="-122.32342944578301"/>
    <x v="1336"/>
    <n v="18"/>
    <n v="25"/>
    <n v="1620.6745296070901"/>
    <n v="961.63100032501802"/>
    <n v="659.04352928207197"/>
    <n v="961.63100032501802"/>
    <n v="659.04352928207197"/>
    <n v="1.2127415066061E-3"/>
    <n v="8.8427914306521405E-4"/>
    <n v="2.18427525281695"/>
    <n v="13.2222222222222"/>
    <n v="1668"/>
    <n v="1.8323160690695669E-2"/>
    <n v="1337"/>
    <n v="0"/>
    <n v="0"/>
    <n v="0.59752961630295676"/>
    <n v="2726"/>
    <n v="0"/>
  </r>
  <r>
    <s v="Central Valley"/>
    <x v="1337"/>
    <n v="289"/>
    <n v="390.84151156015201"/>
    <n v="837"/>
    <n v="671.30346999999995"/>
    <n v="110"/>
    <n v="9.1313338006412598E-5"/>
    <n v="20.159731588851301"/>
    <n v="9.2354390609722792"/>
    <n v="387.83174389027602"/>
    <n v="4309.1576087660997"/>
    <n v="96.416642915866305"/>
    <n v="0.40394207719205399"/>
    <n v="19.158191815103301"/>
    <n v="1.0389581723646599"/>
    <n v="2.03053706765957E-3"/>
    <n v="4.8389835180066902E-4"/>
    <n v="0.34528076463560298"/>
    <n v="0.58221286034027597"/>
    <s v="{889F53E6-7F0E-4AD7-A387-533DAB6CF47B}"/>
    <n v="163201102"/>
    <s v="WEST POINT 1102"/>
    <n v="1341"/>
    <n v="38.317259478129003"/>
    <n v="-120.52092715630801"/>
    <x v="1337"/>
    <n v="109"/>
    <n v="99"/>
    <n v="19478.107298197599"/>
    <n v="16262.903831551501"/>
    <n v="3215.20346664612"/>
    <n v="16262.903831551501"/>
    <n v="3215.20346664612"/>
    <n v="5.3228818698073603E-2"/>
    <n v="1.0044467180705299E-2"/>
    <n v="1.35239277356454"/>
    <n v="7.6090909090908996"/>
    <n v="806"/>
    <n v="0.22335907744255271"/>
    <n v="1338"/>
    <n v="0"/>
    <n v="0"/>
    <n v="10.105296816714988"/>
    <n v="2353"/>
    <n v="0"/>
  </r>
  <r>
    <s v="Sierra"/>
    <x v="1338"/>
    <n v="141"/>
    <n v="173.09953668415099"/>
    <n v="372"/>
    <n v="288.49950000000001"/>
    <n v="97"/>
    <n v="6.3193598808285607E-5"/>
    <n v="37.151863517538303"/>
    <n v="39.705701777868299"/>
    <n v="824.19774657062101"/>
    <n v="19908.3886288793"/>
    <n v="5180.1181632257303"/>
    <n v="0.222128456813696"/>
    <n v="53.762526054972199"/>
    <n v="1.1210655994022001"/>
    <n v="2.0273608406041199E-3"/>
    <n v="1.4473077566751801E-3"/>
    <n v="0.37903225806451601"/>
    <n v="0.59999940954111997"/>
    <s v="{9722F7CD-905A-4FAD-885D-DF51D2B7EB29}"/>
    <n v="152762101"/>
    <s v="EL DORADO PH 2101"/>
    <n v="63464"/>
    <n v="38.760726575842703"/>
    <n v="-120.504874737374"/>
    <x v="1338"/>
    <n v="89"/>
    <n v="112"/>
    <n v="27141.3786747251"/>
    <n v="21978.082487556399"/>
    <n v="5163.2961871687003"/>
    <n v="21978.082487556399"/>
    <n v="5163.2961871687003"/>
    <n v="0.14038885239749199"/>
    <n v="6.1297790844037003E-3"/>
    <n v="1.2276562885400799"/>
    <n v="3.8350515463917501"/>
    <n v="262"/>
    <n v="0.19665400153859963"/>
    <n v="1339"/>
    <n v="0"/>
    <n v="0"/>
    <n v="13.656543093375408"/>
    <n v="1388"/>
    <n v="0"/>
  </r>
  <r>
    <s v="North Coast"/>
    <x v="1339"/>
    <n v="22"/>
    <n v="32.797517752275098"/>
    <n v="52"/>
    <n v="47.916713999999999"/>
    <n v="13"/>
    <n v="7.7919879773757003E-5"/>
    <n v="34.852418373370803"/>
    <n v="0.39898683652281702"/>
    <n v="21.214999079704199"/>
    <n v="196.762046313285"/>
    <n v="0.29116775015991098"/>
    <n v="1.6400612329061199"/>
    <n v="46.014108495070303"/>
    <n v="1.12338327444516"/>
    <n v="2.0267744382172501E-3"/>
    <n v="6.5353922976258203E-5"/>
    <n v="0.42307692307692302"/>
    <n v="0.68446926363988503"/>
    <s v="{106A3CC8-ABBB-4312-91E3-1D68E8BAE7A2}"/>
    <n v="42891101"/>
    <s v="GEYSERVILLE 1101"/>
    <n v="480"/>
    <n v="38.700127868072002"/>
    <n v="-122.95159161434199"/>
    <x v="1339"/>
    <n v="241"/>
    <n v="216"/>
    <n v="65304.034131998502"/>
    <n v="25712.485632023101"/>
    <n v="39591.548499975397"/>
    <n v="1516.0203108549899"/>
    <n v="2449.8042652692102"/>
    <n v="8.4960099869135699E-4"/>
    <n v="1.0129584370588401E-3"/>
    <n v="1.49079626146705"/>
    <n v="4"/>
    <n v="2087"/>
    <n v="2.634806769682425E-2"/>
    <n v="1340"/>
    <n v="0"/>
    <n v="0"/>
    <n v="0.94201105657627593"/>
    <n v="1941"/>
    <n v="0"/>
  </r>
  <r>
    <s v="Bay Area"/>
    <x v="1340"/>
    <n v="21"/>
    <n v="29.760783507309899"/>
    <n v="29"/>
    <n v="34.00658"/>
    <n v="9"/>
    <n v="2.1258603535696001E-5"/>
    <n v="63.574243471275999"/>
    <n v="18.065279006958001"/>
    <n v="78.039695739746094"/>
    <n v="396.943603515625"/>
    <n v="7.1728057861328098"/>
    <n v="8.02679456211626"/>
    <n v="65.041518757016206"/>
    <n v="1.1042281389236399"/>
    <n v="2.0214544605370701E-3"/>
    <n v="5.56012358477649E-5"/>
    <n v="0.72413793103448199"/>
    <n v="0.87514778606294696"/>
    <s v="{C740351C-623B-4A79-8F81-B59FA4E58E72}"/>
    <n v="14662103"/>
    <s v="TASSAJARA 2103"/>
    <s v="circuit_breaker"/>
    <n v="37.799768133791503"/>
    <n v="-121.908268146667"/>
    <x v="1340"/>
    <n v="660"/>
    <n v="1216"/>
    <n v="84106.187227555303"/>
    <n v="28888.649082608801"/>
    <n v="55217.538144946499"/>
    <n v="651.72175651996304"/>
    <n v="971.875487903578"/>
    <n v="5.0041112262988398E-4"/>
    <n v="1.91327431821264E-4"/>
    <n v="1.4171801670147499"/>
    <n v="3.2222222222222201"/>
    <n v="2184"/>
    <n v="1.819309014483363E-2"/>
    <n v="1341"/>
    <n v="0"/>
    <n v="0"/>
    <n v="0.40496099957056597"/>
    <n v="2105"/>
    <n v="0"/>
  </r>
  <r>
    <s v="North Coast"/>
    <x v="1341"/>
    <n v="90"/>
    <n v="142.20405444693699"/>
    <n v="259"/>
    <n v="222.64929000000001"/>
    <n v="39"/>
    <n v="1.20502664895656E-4"/>
    <n v="14.098018260635"/>
    <n v="1.86673851455634"/>
    <n v="13.3621146097466"/>
    <n v="104.443286200144"/>
    <n v="0.47387978386291602"/>
    <n v="0.79810529493559601"/>
    <n v="5.7302189687720597"/>
    <n v="1.0049920662855401"/>
    <n v="2.02080150749519E-3"/>
    <n v="1.5261934137701899E-4"/>
    <n v="0.34749034749034702"/>
    <n v="0.63869080011234403"/>
    <s v="{5AA0A9EA-0FB6-4230-B4CC-9462B9350D46}"/>
    <n v="43071103"/>
    <s v="DUNBAR 1103"/>
    <n v="440"/>
    <n v="38.342417060091897"/>
    <n v="-122.496752115625"/>
    <x v="1341"/>
    <n v="330"/>
    <n v="1047"/>
    <n v="72072.281270105304"/>
    <n v="22799.178842833298"/>
    <n v="49273.102427271901"/>
    <n v="4464.9005441695499"/>
    <n v="7184.3591849243703"/>
    <n v="5.9521543137037699E-3"/>
    <n v="4.6996039309306001E-3"/>
    <n v="1.5800450494104099"/>
    <n v="6.6410256410256396"/>
    <n v="1577"/>
    <n v="7.8811258792312405E-2"/>
    <n v="1342"/>
    <n v="0"/>
    <n v="0"/>
    <n v="2.7743597160311775"/>
    <n v="1674"/>
    <n v="0"/>
  </r>
  <r>
    <s v="North Valley"/>
    <x v="1342"/>
    <n v="111"/>
    <n v="205.08499076847701"/>
    <n v="392"/>
    <n v="316.63927999999999"/>
    <n v="57"/>
    <n v="1.02215761823269E-4"/>
    <n v="17.7493453943224"/>
    <n v="5.6997271545433899"/>
    <n v="47.645269181856897"/>
    <n v="386.76214337595599"/>
    <n v="22.724564280725101"/>
    <n v="4.4435647172820598"/>
    <n v="41.753570618205899"/>
    <n v="1.0244915443554199"/>
    <n v="2.0203772832156799E-3"/>
    <n v="3.4106164259897699E-4"/>
    <n v="0.28316326530612201"/>
    <n v="0.64769282360151004"/>
    <s v="{05FAE411-CB1F-4ADD-9163-2A2B0A61C7F7}"/>
    <n v="103561101"/>
    <s v="STILLWATER 1101"/>
    <s v="circuit_breaker"/>
    <n v="40.677874603940602"/>
    <n v="-122.349753005674"/>
    <x v="1342"/>
    <n v="68"/>
    <n v="54"/>
    <n v="9825.3205694316493"/>
    <n v="6895.2449411340804"/>
    <n v="2930.0756282975599"/>
    <n v="6237.7847194544202"/>
    <n v="2930.0756282975599"/>
    <n v="1.9440513628141601E-2"/>
    <n v="5.8262984239263399E-3"/>
    <n v="1.8476125294457399"/>
    <n v="6.8771929824561404"/>
    <n v="1026"/>
    <n v="0.11516150514329375"/>
    <n v="1343"/>
    <n v="0"/>
    <n v="0"/>
    <n v="3.8759785289121127"/>
    <n v="850"/>
    <n v="0"/>
  </r>
  <r>
    <s v="Sierra"/>
    <x v="1343"/>
    <n v="1466"/>
    <n v="2166.6158244961398"/>
    <n v="4871"/>
    <n v="4008.6104"/>
    <n v="557"/>
    <n v="1.3470207034693601E-4"/>
    <n v="15.373369611502101"/>
    <n v="39.741093505461997"/>
    <n v="1217.06152594578"/>
    <n v="17356.223958117102"/>
    <n v="1656.6122112509199"/>
    <n v="3.2840596649484901"/>
    <n v="61.407216920811599"/>
    <n v="1.1946108259889301"/>
    <n v="2.0177382953666901E-3"/>
    <n v="2.54639585870596E-3"/>
    <n v="0.300964894272223"/>
    <n v="0.54049050281268196"/>
    <s v="{472D2B95-5CE0-4AF5-93B6-7762ECA68067}"/>
    <n v="152471101"/>
    <s v="COLUMBIA HILL 1101"/>
    <s v="circuit_breaker"/>
    <n v="39.331804119529401"/>
    <n v="-121.10134624377299"/>
    <x v="1343"/>
    <n v="505"/>
    <n v="480"/>
    <n v="99012.084671287899"/>
    <n v="63408.146279711204"/>
    <n v="35603.938391576703"/>
    <n v="63408.146279711204"/>
    <n v="35603.938391576703"/>
    <n v="1.4183424932992199"/>
    <n v="7.5029053183243294E-2"/>
    <n v="1.47790983935616"/>
    <n v="8.7450628366247702"/>
    <n v="125"/>
    <n v="1.1238802305192463"/>
    <n v="1344"/>
    <n v="0"/>
    <n v="0"/>
    <n v="39.399983261970434"/>
    <n v="797"/>
    <n v="0"/>
  </r>
  <r>
    <s v="North Coast"/>
    <x v="1344"/>
    <n v="120"/>
    <n v="189.72297329096199"/>
    <n v="125"/>
    <n v="192.68216000000001"/>
    <n v="25"/>
    <n v="7.5192836957285102E-5"/>
    <n v="23.6256839692592"/>
    <n v="0.67327968344761702"/>
    <n v="86.2036355584859"/>
    <n v="302.45806711912098"/>
    <n v="0.33327251574883099"/>
    <n v="1.6809734821319799"/>
    <n v="100.709211755767"/>
    <n v="1.16991151332855"/>
    <n v="2.0062624914459399E-3"/>
    <n v="6.7741836215589002E-5"/>
    <n v="0.96"/>
    <n v="0.98464213738462003"/>
    <s v="{56EC8BE0-B402-4A7D-9076-C44EBD9A9DDD}"/>
    <n v="42851121"/>
    <s v="FORT ROSS 1121"/>
    <n v="37326"/>
    <n v="38.534559838379799"/>
    <n v="-123.27513901332701"/>
    <x v="1344"/>
    <n v="48"/>
    <n v="59"/>
    <n v="10300.4294160558"/>
    <n v="8318.5890291067208"/>
    <n v="1981.8403869491599"/>
    <n v="8318.5890291067208"/>
    <n v="1919.67029075756"/>
    <n v="1.6935459053897201E-3"/>
    <n v="1.87982092393212E-3"/>
    <n v="1.58102477742468"/>
    <n v="5"/>
    <n v="2072"/>
    <n v="5.0156562286148496E-2"/>
    <n v="1345"/>
    <n v="0"/>
    <n v="0"/>
    <n v="5.1689299836050724"/>
    <n v="74"/>
    <n v="0"/>
  </r>
  <r>
    <s v="North Coast"/>
    <x v="1345"/>
    <n v="1111"/>
    <n v="1701.4265191260099"/>
    <n v="1747"/>
    <n v="2056.1948000000002"/>
    <n v="119"/>
    <n v="1.7817684805349301E-4"/>
    <n v="10.921033651551699"/>
    <n v="6.0685883767069502"/>
    <n v="153.68480872141399"/>
    <n v="1617.6597894731401"/>
    <n v="32.440268795398701"/>
    <n v="0.654309507224616"/>
    <n v="32.9142056042406"/>
    <n v="1.05077341624668"/>
    <n v="2.0022344136338402E-3"/>
    <n v="6.3115720784412898E-4"/>
    <n v="0.63594733829421801"/>
    <n v="0.82746367177170099"/>
    <s v="{A3E8D9EB-1B5A-4CFD-AE2F-C1E7C6E04114}"/>
    <n v="42811112"/>
    <s v="MONTE RIO 1112"/>
    <n v="120"/>
    <n v="38.463700401573398"/>
    <n v="-123.008265831215"/>
    <x v="1345"/>
    <n v="109"/>
    <n v="132"/>
    <n v="16707.1301604607"/>
    <n v="11062.7422344508"/>
    <n v="5644.3879260099502"/>
    <n v="11062.7422344508"/>
    <n v="5644.3879260099502"/>
    <n v="7.5107707733451406E-2"/>
    <n v="2.12030449183657E-2"/>
    <n v="1.5314370109144999"/>
    <n v="14.6806722689075"/>
    <n v="638"/>
    <n v="0.23826589522242697"/>
    <n v="1346"/>
    <n v="0"/>
    <n v="0"/>
    <n v="6.8740672049629277"/>
    <n v="1191"/>
    <n v="0"/>
  </r>
  <r>
    <s v="Sierra"/>
    <x v="1346"/>
    <n v="959"/>
    <n v="1472.74626661821"/>
    <n v="2313"/>
    <n v="2154.0635000000002"/>
    <n v="296"/>
    <n v="8.3762475555517602E-5"/>
    <n v="39.2136670746604"/>
    <n v="18.838629696770699"/>
    <n v="406.960374092557"/>
    <n v="4750.8324682094899"/>
    <n v="300.40697306702498"/>
    <n v="4.8399679890198497"/>
    <n v="56.267867952722"/>
    <n v="1.14150322973728"/>
    <n v="2.0014489737997399E-3"/>
    <n v="8.6676341249869199E-4"/>
    <n v="0.41461305663640202"/>
    <n v="0.68370606653080501"/>
    <s v="{C9DADD85-14AA-43BF-A515-5A40BF95056F}"/>
    <n v="152031103"/>
    <s v="GRASS VALLEY 1103"/>
    <n v="1700"/>
    <n v="39.2032330648521"/>
    <n v="-121.079052650291"/>
    <x v="1346"/>
    <n v="397"/>
    <n v="467"/>
    <n v="63950.989037649597"/>
    <n v="34998.207984740897"/>
    <n v="28952.7810529087"/>
    <n v="34777.516460668099"/>
    <n v="28952.7810529087"/>
    <n v="0.25656197009961301"/>
    <n v="2.47936927644332E-2"/>
    <n v="1.53571039271972"/>
    <n v="7.8141891891891797"/>
    <n v="463"/>
    <n v="0.59242889624472306"/>
    <n v="1347"/>
    <n v="0"/>
    <n v="0"/>
    <n v="21.609740180681797"/>
    <n v="481"/>
    <n v="0"/>
  </r>
  <r>
    <s v="Central Valley"/>
    <x v="1347"/>
    <n v="13"/>
    <n v="17.661590086095099"/>
    <n v="100"/>
    <n v="61.509383999999997"/>
    <n v="17"/>
    <n v="7.8134972307666598E-5"/>
    <n v="28.035389377307499"/>
    <n v="12.097625998469599"/>
    <n v="33.320022604428203"/>
    <n v="198.39592333882999"/>
    <n v="6.2496033664404704"/>
    <n v="0.48767384514212597"/>
    <n v="14.0867889949253"/>
    <n v="1.4783966751659601"/>
    <n v="1.9954575872551299E-3"/>
    <n v="5.7992936194750601E-4"/>
    <n v="0.13"/>
    <n v="0.28713651304832499"/>
    <s v="{4D82DC58-585D-41B0-ABBC-3515C39508AD}"/>
    <n v="162821702"/>
    <s v="STANISLAUS 1702"/>
    <n v="1804"/>
    <n v="38.258901426098397"/>
    <n v="-120.347694970422"/>
    <x v="1347"/>
    <n v="248"/>
    <n v="562"/>
    <n v="34605.387830487802"/>
    <n v="13424.504594133001"/>
    <n v="21180.883236354701"/>
    <n v="13424.504594133001"/>
    <n v="21180.883236354701"/>
    <n v="9.8587991531076096E-3"/>
    <n v="1.32829452923033E-3"/>
    <n v="1.3585838527765399"/>
    <n v="5.8823529411764701"/>
    <n v="697"/>
    <n v="3.3922778983337211E-2"/>
    <n v="1348"/>
    <n v="0"/>
    <n v="0"/>
    <n v="8.3415978441610168"/>
    <n v="1356"/>
    <n v="0"/>
  </r>
  <r>
    <s v="Central Valley"/>
    <x v="1348"/>
    <n v="323"/>
    <n v="621.70816284080695"/>
    <n v="1123"/>
    <n v="957.54309999999998"/>
    <n v="199"/>
    <n v="3.6191166854127397E-5"/>
    <n v="82.669665961671399"/>
    <n v="4.4333573812494098"/>
    <n v="384.31391777931901"/>
    <n v="3240.2194553081399"/>
    <n v="33.019000638433297"/>
    <n v="2.81181348841075"/>
    <n v="164.95766965451401"/>
    <n v="1.3573731483526501"/>
    <n v="1.98662820290445E-3"/>
    <n v="7.9223919954038807E-5"/>
    <n v="0.28762243989314301"/>
    <n v="0.64927434472760903"/>
    <s v="{CA1036D4-6988-4718-9A58-7F114C1260AF}"/>
    <n v="163781701"/>
    <s v="PEORIA 1701"/>
    <n v="90090"/>
    <n v="37.9025925743939"/>
    <n v="-120.455097459895"/>
    <x v="1348"/>
    <n v="209"/>
    <n v="205"/>
    <n v="60119.047840191299"/>
    <n v="48288.539355966299"/>
    <n v="11830.5084842249"/>
    <n v="46519.921806812003"/>
    <n v="11830.5084842249"/>
    <n v="1.5765560070853699E-2"/>
    <n v="7.2020422039713499E-3"/>
    <n v="1.9247930738105501"/>
    <n v="5.6432160804020102"/>
    <n v="1988"/>
    <n v="0.39533901237798558"/>
    <n v="1349"/>
    <n v="0"/>
    <n v="0"/>
    <n v="28.906130333020581"/>
    <n v="2404"/>
    <n v="0"/>
  </r>
  <r>
    <s v="North Coast"/>
    <x v="1349"/>
    <n v="59"/>
    <n v="105.41535031546201"/>
    <n v="180"/>
    <n v="136.15106"/>
    <n v="33"/>
    <n v="7.2574195766003004E-5"/>
    <n v="39.123695351675799"/>
    <n v="8.7008883824186896"/>
    <n v="7.4848316817615999"/>
    <n v="21.0422842896525"/>
    <n v="1.6980975296712"/>
    <n v="4.2229149202167102"/>
    <n v="29.7331315749183"/>
    <n v="1.08366854263074"/>
    <n v="1.9760784318696698E-3"/>
    <n v="2.3045901361140199E-4"/>
    <n v="0.327777777777777"/>
    <n v="0.77425286852620601"/>
    <s v="{60D33697-692D-4938-96CD-E53257AEC032}"/>
    <n v="43211102"/>
    <s v="HARTLEY 1102"/>
    <s v="circuit_breaker"/>
    <n v="39.076868369058701"/>
    <n v="-122.93305101591901"/>
    <x v="1349"/>
    <n v="220"/>
    <n v="206"/>
    <n v="33457.451070555202"/>
    <n v="18689.970009847701"/>
    <n v="14767.4810607074"/>
    <n v="4816.0327598802796"/>
    <n v="4847.6506616001998"/>
    <n v="7.60514744917628E-3"/>
    <n v="2.3949484602781E-3"/>
    <n v="1.7867008528044499"/>
    <n v="5.4545454545454497"/>
    <n v="1309"/>
    <n v="6.5210588251699106E-2"/>
    <n v="1350"/>
    <n v="0"/>
    <n v="0"/>
    <n v="2.9925430920395693"/>
    <n v="1850"/>
    <n v="0"/>
  </r>
  <r>
    <s v="North Valley"/>
    <x v="1350"/>
    <n v="50"/>
    <n v="62.161618905063797"/>
    <n v="91"/>
    <n v="80.659639999999996"/>
    <n v="11"/>
    <n v="1.14046265397601E-4"/>
    <n v="17.3589031384282"/>
    <n v="138.26741981506299"/>
    <n v="3845.5228958129801"/>
    <n v="68658.239990234302"/>
    <n v="14098.0928344726"/>
    <n v="0.49094932052222101"/>
    <n v="20.724336017261798"/>
    <n v="1.0040225549177599"/>
    <n v="1.96068336269699E-3"/>
    <n v="1.16692975670131E-2"/>
    <n v="0.54945054945054905"/>
    <n v="0.77066573653636905"/>
    <s v="{A92F717F-76F6-4DE3-9FB1-FEA02A2BC227}"/>
    <n v="103031102"/>
    <s v="ORO FINO 1102"/>
    <n v="39154"/>
    <n v="39.8871729660125"/>
    <n v="-121.66540621906699"/>
    <x v="1350"/>
    <n v="25"/>
    <n v="10"/>
    <n v="2190.82463072153"/>
    <n v="1419.88892760622"/>
    <n v="770.93570311531096"/>
    <n v="1419.88892760622"/>
    <n v="770.93570311531096"/>
    <n v="0.128362273237144"/>
    <n v="1.2545089193736201E-3"/>
    <n v="1.24323237810127"/>
    <n v="8.2727272727272698"/>
    <n v="3"/>
    <n v="2.1567516989666892E-2"/>
    <n v="1351"/>
    <n v="0"/>
    <n v="0"/>
    <n v="0.88227780283560453"/>
    <n v="1136"/>
    <n v="0"/>
  </r>
  <r>
    <s v="Sierra"/>
    <x v="1351"/>
    <n v="162"/>
    <n v="213.01376459398301"/>
    <n v="484"/>
    <n v="366.04077000000001"/>
    <n v="78"/>
    <n v="8.2641459625730702E-5"/>
    <n v="25.984799070431201"/>
    <n v="14.161092093722299"/>
    <n v="364.732083359451"/>
    <n v="3430.32830027197"/>
    <n v="101.310114003359"/>
    <n v="4.8076355645958397"/>
    <n v="59.854981237114998"/>
    <n v="1.2241887908715401"/>
    <n v="1.95722138896355E-3"/>
    <n v="5.3648335128796902E-4"/>
    <n v="0.334710743801652"/>
    <n v="0.58193999463547696"/>
    <s v="{F283C4DF-68EA-4D46-BF4A-0E3EBCA0E4FA}"/>
    <n v="152282101"/>
    <s v="MOUNTAIN QUARRIES 2101"/>
    <n v="35466"/>
    <n v="38.912355528103703"/>
    <n v="-120.932042239995"/>
    <x v="1351"/>
    <n v="156"/>
    <n v="119"/>
    <n v="18090.191049923498"/>
    <n v="11954.1293589903"/>
    <n v="6136.0616909331302"/>
    <n v="11954.1293589903"/>
    <n v="6136.0616909331302"/>
    <n v="4.18457014004616E-2"/>
    <n v="6.4460338508069903E-3"/>
    <n v="1.3148997814443399"/>
    <n v="6.2051282051282"/>
    <n v="750"/>
    <n v="0.15266326833915692"/>
    <n v="1352"/>
    <n v="0"/>
    <n v="0"/>
    <n v="7.4279493139251613"/>
    <n v="2034"/>
    <n v="0"/>
  </r>
  <r>
    <s v="North Valley"/>
    <x v="1352"/>
    <n v="234"/>
    <n v="347.13227813386402"/>
    <n v="415"/>
    <n v="434.91986000000003"/>
    <n v="59"/>
    <n v="1.6189923194437801E-5"/>
    <n v="123.684950049953"/>
    <n v="18.3655242954652"/>
    <n v="870.17727503594404"/>
    <n v="9741.3784879785399"/>
    <n v="509.40273300602502"/>
    <n v="3.4111294679787698"/>
    <n v="124.989142736356"/>
    <n v="1.1656292212211401"/>
    <n v="1.95627636289379E-3"/>
    <n v="1.94445902039861E-4"/>
    <n v="0.56385542168674696"/>
    <n v="0.79815227905099695"/>
    <s v="{BEDEF3DF-E1F0-4BAB-9E81-90CA4240CF80}"/>
    <n v="103132101"/>
    <s v="CRESCENT MILLS 2101"/>
    <n v="2056"/>
    <n v="40.108437023527898"/>
    <n v="-120.908209970614"/>
    <x v="1352"/>
    <n v="108"/>
    <n v="165"/>
    <n v="19554.653011833401"/>
    <n v="10443.0867691808"/>
    <n v="9111.5662426526196"/>
    <n v="5959.1083010262601"/>
    <n v="5918.1463507251401"/>
    <n v="1.14723082203518E-2"/>
    <n v="9.5520546847183098E-4"/>
    <n v="1.4834712740763401"/>
    <n v="7.0338983050847403"/>
    <n v="1429"/>
    <n v="0.1154203054107336"/>
    <n v="1353"/>
    <n v="0"/>
    <n v="0"/>
    <n v="3.7028170841169885"/>
    <n v="1189"/>
    <n v="0"/>
  </r>
  <r>
    <s v="North Valley"/>
    <x v="1353"/>
    <n v="64"/>
    <n v="93.589441525324602"/>
    <n v="177"/>
    <n v="138.23572999999999"/>
    <n v="27"/>
    <n v="1.0011220095933499E-4"/>
    <n v="29.155790947029299"/>
    <n v="73.245206117630005"/>
    <n v="584.76574508710303"/>
    <n v="7357.6433912623997"/>
    <n v="1931.0409396561699"/>
    <n v="7.0246641843200202"/>
    <n v="29.259439219410201"/>
    <n v="1.06760081096931"/>
    <n v="1.92924860982052E-3"/>
    <n v="3.1519421097106698E-3"/>
    <n v="0.36158192090395402"/>
    <n v="0.67702785287438205"/>
    <s v="{8AE8ED41-96D0-4F80-9766-8898FDCEAF96}"/>
    <n v="103441101"/>
    <s v="JESSUP 1101"/>
    <n v="2839"/>
    <n v="40.4925838994196"/>
    <n v="-122.367663527003"/>
    <x v="1353"/>
    <n v="38"/>
    <n v="107"/>
    <n v="6466.40021937249"/>
    <n v="2364.3371573825898"/>
    <n v="4102.0630619899002"/>
    <n v="2364.3371573825898"/>
    <n v="4102.0630619899002"/>
    <n v="8.5102436962188194E-2"/>
    <n v="2.7030294259020502E-3"/>
    <n v="1.46233502383319"/>
    <n v="6.55555555555555"/>
    <n v="100"/>
    <n v="5.2089712465154037E-2"/>
    <n v="1354"/>
    <n v="0"/>
    <n v="0"/>
    <n v="1.4691305438199773"/>
    <n v="1552"/>
    <n v="0"/>
  </r>
  <r>
    <s v="Central Valley"/>
    <x v="1354"/>
    <n v="434"/>
    <n v="651.91953324104395"/>
    <n v="1135"/>
    <n v="970.78710000000001"/>
    <n v="126"/>
    <n v="7.5680375615890598E-5"/>
    <n v="35.918382183190303"/>
    <n v="7.6484034478542204"/>
    <n v="58.191249385735603"/>
    <n v="276.73623420264499"/>
    <n v="6.6902453690453498"/>
    <n v="4.6802219639103502"/>
    <n v="33.491424106253596"/>
    <n v="1.14631620002171"/>
    <n v="1.92294789464094E-3"/>
    <n v="2.7390701953006798E-4"/>
    <n v="0.38237885462554999"/>
    <n v="0.67153707228431903"/>
    <s v="{FFD203AA-6234-4925-9391-F490E508E718}"/>
    <n v="163761703"/>
    <s v="RACETRACK 1703"/>
    <n v="9190"/>
    <n v="38.004873797950999"/>
    <n v="-120.40559535200801"/>
    <x v="1354"/>
    <n v="196"/>
    <n v="309"/>
    <n v="30443.9773828916"/>
    <n v="14436.126697825801"/>
    <n v="16007.8506850658"/>
    <n v="14436.126697825801"/>
    <n v="16007.8506850658"/>
    <n v="3.4512284460788502E-2"/>
    <n v="9.53572732760221E-3"/>
    <n v="1.50211874018673"/>
    <n v="9.0079365079365008"/>
    <n v="1193"/>
    <n v="0.24229143472475845"/>
    <n v="1355"/>
    <n v="0"/>
    <n v="0"/>
    <n v="8.9701904823547167"/>
    <n v="1734"/>
    <n v="0"/>
  </r>
  <r>
    <s v="North Coast"/>
    <x v="1355"/>
    <n v="137"/>
    <n v="187.07182682131599"/>
    <n v="219"/>
    <n v="234.10532000000001"/>
    <n v="10"/>
    <n v="2.0106213924009299E-4"/>
    <n v="9.5754265120121005"/>
    <n v="41.622583293914701"/>
    <n v="397.76153488159099"/>
    <n v="6150.7056152343703"/>
    <n v="357.691479492187"/>
    <n v="1.35066375061875"/>
    <n v="19.069844952411898"/>
    <n v="1.0064159274101201"/>
    <n v="1.8937061698847499E-3"/>
    <n v="4.2390689646708696E-3"/>
    <n v="0.62557077625570701"/>
    <n v="0.799092604508718"/>
    <s v="{59775851-0838-4E2D-9E7C-B84B6CE27B4A}"/>
    <n v="43311102"/>
    <s v="KONOCTI 1102"/>
    <n v="4421"/>
    <n v="38.864852654871598"/>
    <n v="-122.718226980867"/>
    <x v="1355"/>
    <n v="6"/>
    <n v="25"/>
    <n v="1746.5158514761599"/>
    <n v="585.35927499445597"/>
    <n v="1161.1565764817001"/>
    <n v="585.35927499445597"/>
    <n v="1161.1565764817001"/>
    <n v="4.2390689646708703E-2"/>
    <n v="2.0106213924009301E-3"/>
    <n v="1.36548778701691"/>
    <n v="21.9"/>
    <n v="55"/>
    <n v="1.8937061698847499E-2"/>
    <n v="1356"/>
    <n v="0"/>
    <n v="0"/>
    <n v="0.36372527806258009"/>
    <n v="837"/>
    <n v="0"/>
  </r>
  <r>
    <s v="North Coast"/>
    <x v="1356"/>
    <n v="601"/>
    <n v="983.00897878791602"/>
    <n v="672"/>
    <n v="1015.218"/>
    <n v="71"/>
    <n v="1.40463117211663E-4"/>
    <n v="13.456755224515399"/>
    <n v="2.4468340914420499"/>
    <n v="50.783849712875103"/>
    <n v="231.28991203837899"/>
    <n v="0.79336962478434203"/>
    <n v="0.20434999208844801"/>
    <n v="16.469634297867799"/>
    <n v="1.0296958718501299"/>
    <n v="1.8748966213632599E-3"/>
    <n v="2.1124874005706601E-4"/>
    <n v="0.89434523809523803"/>
    <n v="0.96827377151259997"/>
    <s v="{CAD50E3B-E1AA-4BD0-B856-9F05498FC7E2}"/>
    <n v="42841112"/>
    <s v="GUALALA 1112"/>
    <n v="23444"/>
    <n v="38.849016831208203"/>
    <n v="-123.643990931565"/>
    <x v="1356"/>
    <n v="195"/>
    <n v="155"/>
    <n v="36723.351303821997"/>
    <n v="23359.652359161901"/>
    <n v="13363.6989446601"/>
    <n v="23359.652359161901"/>
    <n v="13363.6989446601"/>
    <n v="1.49986605440517E-2"/>
    <n v="9.9728813220281102E-3"/>
    <n v="1.6356222608783899"/>
    <n v="9.4647887323943607"/>
    <n v="1376"/>
    <n v="0.13311766011679146"/>
    <n v="1357"/>
    <n v="0"/>
    <n v="0"/>
    <n v="14.51501054606479"/>
    <n v="1221"/>
    <n v="0"/>
  </r>
  <r>
    <s v="North Valley"/>
    <x v="1357"/>
    <n v="302"/>
    <n v="372.40604215171402"/>
    <n v="1099"/>
    <n v="722.06475999999998"/>
    <n v="87"/>
    <n v="7.4997990380105495E-5"/>
    <n v="24.928653918783102"/>
    <n v="11.309824552477799"/>
    <n v="148.48792825094"/>
    <n v="1716.2215768767501"/>
    <n v="29.8019089179068"/>
    <n v="1.1201047678959799"/>
    <n v="15.7598337794857"/>
    <n v="1.0123080069991299"/>
    <n v="1.8697729882610999E-3"/>
    <n v="4.3990671449513401E-4"/>
    <n v="0.27479526842584101"/>
    <n v="0.51575158304095803"/>
    <s v="{B45A6841-43BC-4B7E-A835-22D4DCD838F8}"/>
    <n v="102541102"/>
    <s v="VOLTA 1102"/>
    <n v="1502"/>
    <n v="40.494803750858303"/>
    <n v="-121.872955632124"/>
    <x v="1357"/>
    <n v="130"/>
    <n v="157"/>
    <n v="19104.9374081879"/>
    <n v="11858.7406606814"/>
    <n v="7246.1967475064803"/>
    <n v="11858.7406606814"/>
    <n v="7246.1967475064803"/>
    <n v="3.82718841610767E-2"/>
    <n v="6.5248251630691803E-3"/>
    <n v="1.2331325899063399"/>
    <n v="12.632183908045899"/>
    <n v="882"/>
    <n v="0.16267024997871568"/>
    <n v="1358"/>
    <n v="0"/>
    <n v="0"/>
    <n v="7.3686775430682623"/>
    <n v="430"/>
    <n v="0"/>
  </r>
  <r>
    <s v="Central Coast"/>
    <x v="1358"/>
    <n v="7"/>
    <n v="12.1803145753795"/>
    <n v="10"/>
    <n v="13.771559"/>
    <n v="4"/>
    <n v="6.7230649619887104E-5"/>
    <n v="25.689189613840199"/>
    <n v="3.0074429512023899"/>
    <n v="934.72406005859295"/>
    <n v="8871.1708984375"/>
    <n v="53.359081268310497"/>
    <n v="6.0995574966073001"/>
    <n v="275.23793601989701"/>
    <n v="0.95022121071815402"/>
    <n v="1.85657458215584E-3"/>
    <n v="1.79661714355461E-4"/>
    <n v="0.7"/>
    <n v="0.88445431532017704"/>
    <s v="{63E72A21-A36A-4936-B748-71270400CC57}"/>
    <n v="182391103"/>
    <s v="OILFIELDS 1103"/>
    <s v="N48"/>
    <n v="35.798371646509899"/>
    <n v="-120.974318371847"/>
    <x v="1358"/>
    <n v="339"/>
    <n v="238"/>
    <n v="101596.537258093"/>
    <n v="76455.216732833607"/>
    <n v="25141.3205252597"/>
    <n v="76392.108389247398"/>
    <n v="25141.3205252597"/>
    <n v="7.1864685742184498E-4"/>
    <n v="2.6892259847954798E-4"/>
    <n v="1.74004493933994"/>
    <n v="2.5"/>
    <n v="1487"/>
    <n v="7.4262983286233599E-3"/>
    <n v="1359"/>
    <n v="0"/>
    <n v="0"/>
    <n v="47.467840781935045"/>
    <n v="1936"/>
    <n v="0"/>
  </r>
  <r>
    <s v="Central Valley"/>
    <x v="1359"/>
    <n v="252"/>
    <n v="332.03204295364998"/>
    <n v="502"/>
    <n v="453.1377"/>
    <n v="52"/>
    <n v="1.19142419722405E-4"/>
    <n v="15.610996224597701"/>
    <n v="62.8368529116904"/>
    <n v="330.16770554807999"/>
    <n v="5058.0000032132302"/>
    <n v="604.03600252496506"/>
    <n v="0.78505786361459295"/>
    <n v="10.0873851804779"/>
    <n v="1.00463751187691"/>
    <n v="1.8536562955738399E-3"/>
    <n v="3.2519120233281099E-3"/>
    <n v="0.50199203187250996"/>
    <n v="0.73273984130733005"/>
    <s v="{94C99AB4-12AC-4B39-8DBB-EDDC32F126DD}"/>
    <n v="163751102"/>
    <s v="PINE GROVE 1102"/>
    <n v="9145"/>
    <n v="38.408198499305499"/>
    <n v="-120.620449002423"/>
    <x v="1359"/>
    <n v="46"/>
    <n v="48"/>
    <n v="7464.3327295559302"/>
    <n v="4703.8594231057496"/>
    <n v="2760.4733064501702"/>
    <n v="4703.8594231057496"/>
    <n v="2760.4733064501702"/>
    <n v="0.16909942521306201"/>
    <n v="6.1954058255651E-3"/>
    <n v="1.3175874720382901"/>
    <n v="9.6538461538461497"/>
    <n v="87"/>
    <n v="9.6390127369839679E-2"/>
    <n v="1360"/>
    <n v="0"/>
    <n v="0"/>
    <n v="2.9228418335946427"/>
    <n v="1753"/>
    <n v="0"/>
  </r>
  <r>
    <s v="Central Valley"/>
    <x v="1360"/>
    <n v="192"/>
    <n v="262.54254936911201"/>
    <n v="1114"/>
    <n v="768.29395"/>
    <n v="99"/>
    <n v="7.9710876723931295E-5"/>
    <n v="22.402351815118202"/>
    <n v="7.4922622199356503"/>
    <n v="32.621407802850001"/>
    <n v="259.965504767894"/>
    <n v="4.74190972301255"/>
    <n v="1.6684768004436901"/>
    <n v="17.873051204967901"/>
    <n v="1.0539241993066"/>
    <n v="1.8442805925567799E-3"/>
    <n v="3.8198939035172502E-4"/>
    <n v="0.172351885098743"/>
    <n v="0.34172148690085502"/>
    <s v="{246AEE64-BD98-43AF-876E-DF5040419CD3}"/>
    <n v="254432102"/>
    <s v="COARSEGOLD 2102"/>
    <n v="10050"/>
    <n v="37.309236955561403"/>
    <n v="-119.58415582252999"/>
    <x v="1360"/>
    <n v="138"/>
    <n v="261"/>
    <n v="24726.274529329199"/>
    <n v="11531.907766456599"/>
    <n v="13194.3667628726"/>
    <n v="11531.907766456599"/>
    <n v="13194.3667628726"/>
    <n v="3.7816949644820803E-2"/>
    <n v="7.8913767956691992E-3"/>
    <n v="1.36740911129746"/>
    <n v="11.252525252525199"/>
    <n v="964"/>
    <n v="0.1825837786631212"/>
    <n v="1361"/>
    <n v="0"/>
    <n v="0"/>
    <n v="7.1655930607509033"/>
    <n v="2857"/>
    <n v="0"/>
  </r>
  <r>
    <s v="North Valley"/>
    <x v="1361"/>
    <n v="19"/>
    <n v="25.813093202754398"/>
    <n v="105"/>
    <n v="75.527029999999996"/>
    <n v="28"/>
    <n v="1.0338083395059299E-5"/>
    <n v="173.605325736803"/>
    <n v="4.1246587547670597"/>
    <n v="1973.5193535800099"/>
    <n v="12938.433707661299"/>
    <n v="87.812818249383895"/>
    <n v="3.9099241883626998"/>
    <n v="819.63556763103998"/>
    <n v="1.47147598011153"/>
    <n v="1.83691013018616E-3"/>
    <n v="2.88087193403959E-5"/>
    <n v="0.18095238095238"/>
    <n v="0.34177291070281801"/>
    <s v="{94162D16-0097-44C8-A147-FCAA580DD744}"/>
    <n v="103491101"/>
    <s v="MC ARTHUR 1101"/>
    <n v="37388"/>
    <n v="41.100038605536398"/>
    <n v="-121.18651407328601"/>
    <x v="1361"/>
    <n v="68"/>
    <n v="56"/>
    <n v="21260.0480812325"/>
    <n v="20103.568219634799"/>
    <n v="1156.4798615976499"/>
    <n v="12648.9044730273"/>
    <n v="737.56261926701097"/>
    <n v="8.06644141531087E-4"/>
    <n v="2.8946633506166098E-4"/>
    <n v="1.3585838527765399"/>
    <n v="3.75"/>
    <n v="2480"/>
    <n v="5.1433483645212483E-2"/>
    <n v="1362"/>
    <n v="0"/>
    <n v="0"/>
    <n v="7.8596624213094461"/>
    <n v="1482"/>
    <n v="0"/>
  </r>
  <r>
    <s v="North Valley"/>
    <x v="1362"/>
    <n v="597"/>
    <n v="1136.8186923947301"/>
    <n v="3274"/>
    <n v="2110.0435000000002"/>
    <n v="436"/>
    <n v="4.7352180762230803E-5"/>
    <n v="37.023452342279199"/>
    <n v="8.4465422528527796"/>
    <n v="786.05543377508297"/>
    <n v="6559.5297144611104"/>
    <n v="143.09748659777"/>
    <n v="5.0200180759388502"/>
    <n v="210.13064390089301"/>
    <n v="1.32476455301319"/>
    <n v="1.82637460232132E-3"/>
    <n v="1.9302208896185399E-4"/>
    <n v="0.182345754428833"/>
    <n v="0.53876553518674897"/>
    <s v="{381D7853-5A02-4486-A50E-C31E33DE4E4C}"/>
    <n v="103091102"/>
    <s v="CLARK ROAD 1102"/>
    <n v="92622"/>
    <n v="39.656456683210799"/>
    <n v="-121.57449702132"/>
    <x v="1362"/>
    <n v="316"/>
    <n v="316"/>
    <n v="76227.391495804506"/>
    <n v="49506.078158231801"/>
    <n v="26721.313337572501"/>
    <n v="49506.078158231801"/>
    <n v="26721.313337572501"/>
    <n v="8.4157630787368307E-2"/>
    <n v="2.0645550812332599E-2"/>
    <n v="1.9042189152340701"/>
    <n v="7.5091743119265999"/>
    <n v="1440"/>
    <n v="0.79629932661209546"/>
    <n v="1363"/>
    <n v="0"/>
    <n v="0"/>
    <n v="30.761641291258652"/>
    <n v="1619"/>
    <n v="0"/>
  </r>
  <r>
    <s v="Central Coast"/>
    <x v="1363"/>
    <n v="154"/>
    <n v="324.80832162199698"/>
    <n v="342"/>
    <n v="419.76925999999997"/>
    <n v="84"/>
    <n v="2.0600607139645599E-5"/>
    <n v="135.98903439087499"/>
    <n v="6.9732224466680099"/>
    <n v="148.50238950499801"/>
    <n v="885.42633022557004"/>
    <n v="18.628813265263801"/>
    <n v="5.4297039469349198"/>
    <n v="67.781819463275099"/>
    <n v="1.0871523349058001"/>
    <n v="1.8250832642899601E-3"/>
    <n v="6.3286857336163397E-5"/>
    <n v="0.45029239766081802"/>
    <n v="0.77377825203110595"/>
    <s v="{1CF1F40F-51DA-4763-B407-DDAB0EF0C4E4}"/>
    <n v="182631103"/>
    <s v="SAN LUIS OBISPO 1103"/>
    <s v="V82"/>
    <n v="35.215130093986303"/>
    <n v="-120.615044309518"/>
    <x v="1363"/>
    <n v="308"/>
    <n v="489"/>
    <n v="49102.345746357001"/>
    <n v="22412.646180004202"/>
    <n v="26689.6995663528"/>
    <n v="12932.1765311873"/>
    <n v="13043.636039196899"/>
    <n v="5.3160960162377197E-3"/>
    <n v="1.7304509997302299E-3"/>
    <n v="2.1091449455973801"/>
    <n v="4.0714285714285703"/>
    <n v="2110"/>
    <n v="0.15330699420035665"/>
    <n v="1364"/>
    <n v="0"/>
    <n v="0"/>
    <n v="8.0356794633603847"/>
    <n v="2620"/>
    <n v="0"/>
  </r>
  <r>
    <s v="North Coast"/>
    <x v="1364"/>
    <n v="82"/>
    <n v="194.461244638133"/>
    <n v="100"/>
    <n v="203.85684000000001"/>
    <n v="30"/>
    <n v="6.6425567153297906E-5"/>
    <n v="27.063895193690399"/>
    <n v="0.60156292561441604"/>
    <n v="102.705333579331"/>
    <n v="735.10294365882805"/>
    <n v="1.048011075065"/>
    <n v="0.61297935188437502"/>
    <n v="37.475537837544998"/>
    <n v="1.0614306807517999"/>
    <n v="1.81990375960879E-3"/>
    <n v="5.3620365906681397E-5"/>
    <n v="0.82"/>
    <n v="0.95391080667779604"/>
    <s v="{2E3AB06D-E271-44D1-BCDE-8DE501692F34}"/>
    <n v="42861101"/>
    <s v="ANNAPOLIS 1101"/>
    <n v="76842"/>
    <n v="38.680301076080603"/>
    <n v="-123.312488898437"/>
    <x v="1364"/>
    <n v="43"/>
    <n v="21"/>
    <n v="10860.646516664699"/>
    <n v="9045.3441431872197"/>
    <n v="1815.3023734775099"/>
    <n v="9045.3441431872197"/>
    <n v="1815.3023734775099"/>
    <n v="1.60861097720044E-3"/>
    <n v="1.99276701459893E-3"/>
    <n v="2.3714785931479598"/>
    <n v="3.3333333333333299"/>
    <n v="2208"/>
    <n v="5.4597112788263701E-2"/>
    <n v="1365"/>
    <n v="0"/>
    <n v="0"/>
    <n v="5.6205145355963859"/>
    <n v="916"/>
    <n v="0"/>
  </r>
  <r>
    <s v="Central Coast"/>
    <x v="1365"/>
    <n v="579"/>
    <n v="1128.08053895589"/>
    <n v="752"/>
    <n v="1230.4115999999999"/>
    <n v="74"/>
    <n v="8.9437539040896003E-5"/>
    <n v="21.2763661705212"/>
    <n v="8.1551001211902197"/>
    <n v="343.93128083208001"/>
    <n v="5998.27180004821"/>
    <n v="37.147177156972504"/>
    <n v="1.2401040435038699"/>
    <n v="23.995912803185899"/>
    <n v="1.1100813279280699"/>
    <n v="1.8068897151563899E-3"/>
    <n v="3.7218173684083397E-4"/>
    <n v="0.76994680851063801"/>
    <n v="0.91683183059755902"/>
    <s v="{7DF78B7A-3D58-4011-B365-74BA17A842F7}"/>
    <n v="82841102"/>
    <s v="BIG BASIN 1102"/>
    <s v="circuit_breaker"/>
    <n v="37.131026170032897"/>
    <n v="-122.17216377830999"/>
    <x v="1365"/>
    <n v="100"/>
    <n v="62"/>
    <n v="14256.5772968236"/>
    <n v="10031.524662260799"/>
    <n v="4225.0526345627804"/>
    <n v="10031.524662260799"/>
    <n v="4225.0526345627804"/>
    <n v="2.7541448526221701E-2"/>
    <n v="6.6183778890262996E-3"/>
    <n v="1.9483256285939401"/>
    <n v="10.162162162162099"/>
    <n v="979"/>
    <n v="0.13370983892157284"/>
    <n v="1366"/>
    <n v="0"/>
    <n v="0"/>
    <n v="6.2332985109136549"/>
    <n v="1848"/>
    <n v="0"/>
  </r>
  <r>
    <s v="North Coast"/>
    <x v="1366"/>
    <n v="719"/>
    <n v="1227.24698308135"/>
    <n v="950"/>
    <n v="1337.9055000000001"/>
    <n v="115"/>
    <n v="1.5549115341855201E-4"/>
    <n v="8.7468540555902798"/>
    <n v="1.2276633165047399"/>
    <n v="46.063778511758102"/>
    <n v="235.14190978149199"/>
    <n v="0.55155986202961604"/>
    <n v="0.18137745298445301"/>
    <n v="8.3253886745999601"/>
    <n v="1.01160062292347"/>
    <n v="1.80247328642552E-3"/>
    <n v="1.81974665795498E-4"/>
    <n v="0.75684210526315698"/>
    <n v="0.91728972409271203"/>
    <s v="{AF459D89-AFC9-4CD3-8D0B-AF684DED3FA0}"/>
    <n v="192021121"/>
    <s v="ARCATA 1121"/>
    <n v="1206"/>
    <n v="40.868383860227397"/>
    <n v="-124.070709775821"/>
    <x v="1366"/>
    <n v="237"/>
    <n v="269"/>
    <n v="43650.510899049703"/>
    <n v="25263.887775181902"/>
    <n v="18386.623123867801"/>
    <n v="11057.5552190779"/>
    <n v="3843.3680094111601"/>
    <n v="2.09270865664823E-2"/>
    <n v="1.7881482643133401E-2"/>
    <n v="1.70688036589896"/>
    <n v="8.2608695652173907"/>
    <n v="1479"/>
    <n v="0.20728442793893481"/>
    <n v="1367"/>
    <n v="0"/>
    <n v="0"/>
    <n v="6.8708441440336543"/>
    <n v="2092"/>
    <n v="0"/>
  </r>
  <r>
    <s v="Sierra"/>
    <x v="1367"/>
    <n v="216"/>
    <n v="289.90667535821302"/>
    <n v="334"/>
    <n v="348.82028000000003"/>
    <n v="40"/>
    <n v="1.4262906970543499E-4"/>
    <n v="13.1446969456125"/>
    <n v="26.683966464817001"/>
    <n v="364.39648373275998"/>
    <n v="5188.9588887810696"/>
    <n v="274.893797215858"/>
    <n v="1.7526548656402099"/>
    <n v="28.761211013630898"/>
    <n v="1.0816924840211799"/>
    <n v="1.8016986509731599E-3"/>
    <n v="2.07797704362597E-3"/>
    <n v="0.64670658682634696"/>
    <n v="0.831106132105078"/>
    <s v="{86E99440-83ED-4726-A6BC-38E34FEB5B33}"/>
    <n v="153082106"/>
    <s v="PLACERVILLE 2106"/>
    <s v="circuit_breaker"/>
    <n v="38.730996455510699"/>
    <n v="-120.78315119675599"/>
    <x v="1367"/>
    <n v="47"/>
    <n v="30"/>
    <n v="13918.275054076399"/>
    <n v="10714.431387622701"/>
    <n v="3203.8436664536098"/>
    <n v="10352.495114588401"/>
    <n v="2702.71030245968"/>
    <n v="8.3119081745039097E-2"/>
    <n v="5.7051627882174199E-3"/>
    <n v="1.3421605340658"/>
    <n v="8.35"/>
    <n v="169"/>
    <n v="7.2067946038926398E-2"/>
    <n v="1368"/>
    <n v="0"/>
    <n v="0"/>
    <n v="6.4327402418469095"/>
    <n v="1401"/>
    <n v="0"/>
  </r>
  <r>
    <s v="Central Coast"/>
    <x v="1368"/>
    <n v="1635"/>
    <n v="3362.0950635583899"/>
    <n v="1912"/>
    <n v="3528.0261"/>
    <n v="104"/>
    <n v="1.11740253662271E-4"/>
    <n v="16.758342863510801"/>
    <n v="7.5215382757025502"/>
    <n v="61.5721893636861"/>
    <n v="522.85616750874601"/>
    <n v="6.6724996455874503"/>
    <n v="0.56503148599921704"/>
    <n v="11.559317524902999"/>
    <n v="1.0181671186135299"/>
    <n v="1.79224862494519E-3"/>
    <n v="4.8981410714405197E-4"/>
    <n v="0.85512552301255196"/>
    <n v="0.95296773501632104"/>
    <s v="{87B7E394-3606-4372-9564-36FE0E57DA45}"/>
    <n v="82841102"/>
    <s v="BIG BASIN 1102"/>
    <n v="96986"/>
    <n v="37.171979464416502"/>
    <n v="-122.164844878686"/>
    <x v="1368"/>
    <n v="96"/>
    <n v="93"/>
    <n v="17195.367801357901"/>
    <n v="9463.8689033932696"/>
    <n v="7731.4988979646596"/>
    <n v="9463.8689033932696"/>
    <n v="7731.4988979646596"/>
    <n v="5.0940667142981497E-2"/>
    <n v="1.16209863808762E-2"/>
    <n v="2.05632725599901"/>
    <n v="18.384615384615302"/>
    <n v="798"/>
    <n v="0.18639385699429975"/>
    <n v="1369"/>
    <n v="0"/>
    <n v="0"/>
    <n v="5.8805736843703791"/>
    <n v="1653"/>
    <n v="0"/>
  </r>
  <r>
    <s v="Sierra"/>
    <x v="1369"/>
    <n v="1035"/>
    <n v="1357.5815907809199"/>
    <n v="2325"/>
    <n v="1941.4733000000001"/>
    <n v="275"/>
    <n v="1.36830915533375E-5"/>
    <n v="114.64861347832699"/>
    <n v="12.1965459130542"/>
    <n v="3270.5509214435501"/>
    <n v="105694.00014699"/>
    <n v="2267.6399112153899"/>
    <n v="0.407819783680818"/>
    <n v="22.480992813130602"/>
    <n v="1.1235478678616599"/>
    <n v="1.7920380292672799E-3"/>
    <n v="9.2002600708102501E-5"/>
    <n v="0.44516129032258001"/>
    <n v="0.69925330115788198"/>
    <s v="{B02385C8-6373-4D81-ABD4-7C98960F9245}"/>
    <n v="152101101"/>
    <s v="ALLEGHANY 1101"/>
    <n v="804"/>
    <n v="39.5597523521553"/>
    <n v="-120.823927985786"/>
    <x v="1369"/>
    <n v="288"/>
    <n v="471"/>
    <n v="48831.203306059499"/>
    <n v="34767.038022197099"/>
    <n v="14064.165283862299"/>
    <n v="34767.038022197099"/>
    <n v="14064.165283862299"/>
    <n v="2.53007151947282E-2"/>
    <n v="3.7628501771678198E-3"/>
    <n v="1.31167303457093"/>
    <n v="8.4545454545454497"/>
    <n v="1897"/>
    <n v="0.49281045804850199"/>
    <n v="1370"/>
    <n v="0"/>
    <n v="0"/>
    <n v="21.603229182890633"/>
    <n v="154"/>
    <n v="0"/>
  </r>
  <r>
    <s v="Central Coast"/>
    <x v="1370"/>
    <n v="521"/>
    <n v="942.14300378628695"/>
    <n v="1333"/>
    <n v="1441.1759"/>
    <n v="96"/>
    <n v="1.24591457999182E-4"/>
    <n v="14.178561224401999"/>
    <n v="12.169952712496899"/>
    <n v="61.160471509913997"/>
    <n v="512.55773584210101"/>
    <n v="12.995699045141601"/>
    <n v="1.0259264431078901"/>
    <n v="10.5238661725694"/>
    <n v="1.02518897255261"/>
    <n v="1.7860009439552499E-3"/>
    <n v="8.6609421302341605E-4"/>
    <n v="0.39084771192798201"/>
    <n v="0.65373213749667303"/>
    <s v="{11174DFD-907B-47BB-8CC5-096C12F9E27C}"/>
    <n v="83252106"/>
    <s v="PAUL SWEET 2106"/>
    <n v="8091"/>
    <n v="37.047686928385701"/>
    <n v="-121.938856027087"/>
    <x v="1370"/>
    <n v="106"/>
    <n v="126"/>
    <n v="17874.969264985499"/>
    <n v="9677.9321665154494"/>
    <n v="8197.0370984700494"/>
    <n v="9677.9321665154494"/>
    <n v="8197.0370984700494"/>
    <n v="8.3145044450247896E-2"/>
    <n v="1.1960779967921499E-2"/>
    <n v="1.80833589978174"/>
    <n v="13.8854166666666"/>
    <n v="464"/>
    <n v="0.17145609061970399"/>
    <n v="1371"/>
    <n v="0"/>
    <n v="0"/>
    <n v="6.0135863882398715"/>
    <n v="1906"/>
    <n v="0"/>
  </r>
  <r>
    <s v="North Coast"/>
    <x v="1371"/>
    <n v="54"/>
    <n v="94.519724025906697"/>
    <n v="174"/>
    <n v="147.83098000000001"/>
    <n v="21"/>
    <n v="6.6786664752899394E-5"/>
    <n v="27.2296589406001"/>
    <n v="0.29817308018391397"/>
    <n v="46.518591408307302"/>
    <n v="284.67023289824499"/>
    <n v="0.10903526171083799"/>
    <n v="0.197113353936445"/>
    <n v="18.764612065140302"/>
    <n v="1.0572060460135999"/>
    <n v="1.7789482875080901E-3"/>
    <n v="4.1208784311934398E-5"/>
    <n v="0.31034482758620602"/>
    <n v="0.63937697668669202"/>
    <s v="{59886564-6CA1-4F45-A988-019BCC3E66E5}"/>
    <n v="43381101"/>
    <s v="POINT ARENA 1101"/>
    <n v="4923"/>
    <n v="38.9464296348281"/>
    <n v="-123.64487010498399"/>
    <x v="1371"/>
    <n v="12"/>
    <n v="14"/>
    <n v="5274.0716688697903"/>
    <n v="4611.31636851452"/>
    <n v="662.75530035527004"/>
    <n v="4611.31636851452"/>
    <n v="662.75530035527004"/>
    <n v="8.6538447055062296E-4"/>
    <n v="1.4025199598108799E-3"/>
    <n v="1.75036525973901"/>
    <n v="8.2857142857142794"/>
    <n v="2324"/>
    <n v="3.7357914037669894E-2"/>
    <n v="1372"/>
    <n v="0"/>
    <n v="0"/>
    <n v="2.8653382632202358"/>
    <n v="482"/>
    <n v="0"/>
  </r>
  <r>
    <s v="Central Valley"/>
    <x v="1372"/>
    <n v="8"/>
    <n v="16.768096443961699"/>
    <n v="49"/>
    <n v="28.589946999999999"/>
    <n v="17"/>
    <n v="3.1846090731799901E-5"/>
    <n v="80.022445845476895"/>
    <n v="31.435230521485199"/>
    <n v="163.910452999174"/>
    <n v="616.13481937348797"/>
    <n v="64.898218202404607"/>
    <n v="5.75767820196993"/>
    <n v="55.20503667301"/>
    <n v="1.0944820291855699"/>
    <n v="1.7745142039722801E-3"/>
    <n v="5.30462395852951E-4"/>
    <n v="0.163265306122448"/>
    <n v="0.58650324159219402"/>
    <s v="{1EA8CF8C-ECB4-4CEA-BCE6-3A74137F1411}"/>
    <n v="163781704"/>
    <s v="PEORIA 1704"/>
    <n v="13494"/>
    <n v="37.934635470048597"/>
    <n v="-120.63849340687401"/>
    <x v="1372"/>
    <n v="149"/>
    <n v="289"/>
    <n v="28325.4491591347"/>
    <n v="12088.632331270201"/>
    <n v="16236.816827864401"/>
    <n v="3111.8751737733401"/>
    <n v="3682.3162117982101"/>
    <n v="9.0178607295001694E-3"/>
    <n v="5.4138354244059796E-4"/>
    <n v="2.09601205549522"/>
    <n v="2.8823529411764701"/>
    <n v="757"/>
    <n v="3.0166741467528763E-2"/>
    <n v="1373"/>
    <n v="0"/>
    <n v="0"/>
    <n v="1.933628988602714"/>
    <n v="1178"/>
    <n v="0"/>
  </r>
  <r>
    <s v="Central Valley"/>
    <x v="1373"/>
    <n v="180"/>
    <n v="237.27629370322799"/>
    <n v="425"/>
    <n v="339.72314"/>
    <n v="52"/>
    <n v="9.51466116090999E-5"/>
    <n v="19.3939917260914"/>
    <n v="18.109696199974099"/>
    <n v="89.621628105067202"/>
    <n v="522.33674127551205"/>
    <n v="19.5794591404354"/>
    <n v="2.7414057226135098"/>
    <n v="72.437750862194903"/>
    <n v="1.1007488048993599"/>
    <n v="1.7719846116730799E-3"/>
    <n v="8.1048742121171105E-4"/>
    <n v="0.42352941176470499"/>
    <n v="0.69844017848893503"/>
    <s v="{52B817B8-3607-4215-94CE-6DB0D80039B6}"/>
    <n v="163011101"/>
    <s v="MARTELL 1101"/>
    <n v="6074"/>
    <n v="38.392792411460498"/>
    <n v="-120.79274066817401"/>
    <x v="1373"/>
    <n v="45"/>
    <n v="40"/>
    <n v="7979.5111620608805"/>
    <n v="5835.72831592483"/>
    <n v="2143.78284613604"/>
    <n v="5835.72831592483"/>
    <n v="2143.78284613604"/>
    <n v="4.2145345903009002E-2"/>
    <n v="4.9476238036731896E-3"/>
    <n v="1.3182016316845999"/>
    <n v="8.1730769230769198"/>
    <n v="493"/>
    <n v="9.2143199807000156E-2"/>
    <n v="1374"/>
    <n v="0"/>
    <n v="0"/>
    <n v="3.6261523393945274"/>
    <n v="331"/>
    <n v="0"/>
  </r>
  <r>
    <s v="Sierra"/>
    <x v="1374"/>
    <n v="434"/>
    <n v="494.65440997233799"/>
    <n v="1372"/>
    <n v="910.24163999999996"/>
    <n v="72"/>
    <n v="1.03469456512862E-4"/>
    <n v="17.568450799860301"/>
    <n v="16.370921065827101"/>
    <n v="256.93661203421601"/>
    <n v="4531.56103787757"/>
    <n v="677.46468755060801"/>
    <n v="0.55722044088002798"/>
    <n v="6.85693543678798"/>
    <n v="1.2281526575485799"/>
    <n v="1.7702101367956199E-3"/>
    <n v="8.1798400055690598E-4"/>
    <n v="0.31632653061224397"/>
    <n v="0.54343197368935003"/>
    <s v="{E2D02A33-8746-4464-A366-79BFD6EADB5B}"/>
    <n v="152762102"/>
    <s v="EL DORADO PH 2102"/>
    <n v="6645"/>
    <n v="38.7648172231807"/>
    <n v="-120.589470103987"/>
    <x v="1374"/>
    <n v="93"/>
    <n v="147"/>
    <n v="14407.067378719001"/>
    <n v="6883.7119169509097"/>
    <n v="7523.3554617681502"/>
    <n v="6883.7119169509097"/>
    <n v="7523.3554617681502"/>
    <n v="5.8894848040097203E-2"/>
    <n v="7.4498008689260998E-3"/>
    <n v="1.1397567050053801"/>
    <n v="19.0555555555555"/>
    <n v="488"/>
    <n v="0.12745512984928464"/>
    <n v="1375"/>
    <n v="0"/>
    <n v="0"/>
    <n v="4.2773389575477037"/>
    <n v="129"/>
    <n v="0"/>
  </r>
  <r>
    <s v="North Coast"/>
    <x v="1375"/>
    <n v="5"/>
    <n v="9.7248872165794999"/>
    <n v="42"/>
    <n v="23.388829999999999"/>
    <n v="12"/>
    <n v="7.41767462386633E-5"/>
    <n v="25.8210182380212"/>
    <n v="0.26023551672696998"/>
    <n v="0.13506919071078299"/>
    <n v="0.158604238927364"/>
    <n v="2.0387800905155001E-4"/>
    <n v="1.412426268061"/>
    <n v="5.3461834630773701"/>
    <n v="1.02581120530764"/>
    <n v="1.7642859104050901E-3"/>
    <n v="5.6239892956000397E-5"/>
    <n v="0.119047619047619"/>
    <n v="0.41579194597097802"/>
    <s v="{D29B0306-223B-4BFF-9389-253396BA7A0F}"/>
    <n v="43191102"/>
    <s v="REDBUD 1102"/>
    <n v="432"/>
    <n v="38.980276082602998"/>
    <n v="-122.66335624855"/>
    <x v="1375"/>
    <n v="292"/>
    <n v="1350"/>
    <n v="77507.408823405596"/>
    <n v="18069.968605497699"/>
    <n v="59437.440217907999"/>
    <n v="1279.69782991892"/>
    <n v="3634.9092338168498"/>
    <n v="6.7487871547200397E-4"/>
    <n v="8.9012095486395895E-4"/>
    <n v="1.9449774433158999"/>
    <n v="3.5"/>
    <n v="2181"/>
    <n v="2.1171430924861082E-2"/>
    <n v="1376"/>
    <n v="0"/>
    <n v="0"/>
    <n v="0.79516712027454928"/>
    <n v="2544"/>
    <n v="0"/>
  </r>
  <r>
    <s v="Bay Area"/>
    <x v="1376"/>
    <n v="2"/>
    <n v="2.22010076865892"/>
    <n v="9"/>
    <n v="5.9775666999999997"/>
    <n v="2"/>
    <n v="1.46518541441764E-4"/>
    <n v="11.9619992233145"/>
    <m/>
    <m/>
    <m/>
    <m/>
    <n v="1.21681420132517E-2"/>
    <n v="6.8465708196163098"/>
    <n v="1.0232300758361801"/>
    <n v="1.7578947756167801E-3"/>
    <n v="1.46518541441764E-4"/>
    <n v="0.22222222222222199"/>
    <n v="0.37140543518848901"/>
    <s v="{E69E0EDF-3BE3-421A-B55B-BE689105FC5C}"/>
    <n v="42711102"/>
    <s v="CALISTOGA 1102"/>
    <n v="705"/>
    <n v="38.577002948806197"/>
    <n v="-122.582744951593"/>
    <x v="1376"/>
    <n v="41"/>
    <n v="218"/>
    <n v="10393.8054453276"/>
    <n v="2007.62899915458"/>
    <n v="8386.1764461730309"/>
    <n v="320.30127922271998"/>
    <n v="1925.27439022716"/>
    <n v="2.9303708288352899E-4"/>
    <n v="2.9303708288352899E-4"/>
    <n v="1.11005038432946"/>
    <n v="4.5"/>
    <n v="1611"/>
    <n v="3.5157895512335602E-3"/>
    <n v="1377"/>
    <n v="0"/>
    <n v="0"/>
    <n v="0.19902592617190074"/>
    <n v="2266"/>
    <n v="0"/>
  </r>
  <r>
    <s v="North Coast"/>
    <x v="1377"/>
    <n v="152"/>
    <n v="196.55018746131699"/>
    <n v="337"/>
    <n v="301.66647"/>
    <n v="37"/>
    <n v="2.09945366313567E-4"/>
    <n v="9.7160691352272401"/>
    <n v="13.1615588025888"/>
    <n v="36.871964706107903"/>
    <n v="123.538522776216"/>
    <n v="3.4102606747381401"/>
    <n v="1.7928127449106499"/>
    <n v="11.128970216657599"/>
    <n v="1.003647456298"/>
    <n v="1.75492314125761E-3"/>
    <n v="1.27697503130917E-3"/>
    <n v="0.45103857566765498"/>
    <n v="0.651548000191849"/>
    <s v="{CA1929FB-954F-421C-A276-7ADA46AE0B27}"/>
    <n v="43141101"/>
    <s v="MIDDLETOWN 1101"/>
    <n v="1079"/>
    <n v="38.814500961467203"/>
    <n v="-122.708774978957"/>
    <x v="1377"/>
    <n v="80"/>
    <n v="207"/>
    <n v="15089.0320542054"/>
    <n v="5531.7956281571096"/>
    <n v="9557.23642604837"/>
    <n v="5531.7956281571096"/>
    <n v="9557.23642604837"/>
    <n v="4.7248076158439199E-2"/>
    <n v="7.7679785536020002E-3"/>
    <n v="1.2930933385612899"/>
    <n v="9.1081081081080999"/>
    <n v="298"/>
    <n v="6.4932156226531576E-2"/>
    <n v="1378"/>
    <n v="0"/>
    <n v="0"/>
    <n v="3.4372973812636114"/>
    <n v="2444"/>
    <n v="0"/>
  </r>
  <r>
    <s v="North Valley"/>
    <x v="1378"/>
    <n v="0"/>
    <n v="0"/>
    <n v="25"/>
    <n v="15.646561"/>
    <n v="8"/>
    <n v="3.4121316161872501E-5"/>
    <n v="104.69485000703899"/>
    <n v="0"/>
    <n v="6.3586272299289703E-3"/>
    <n v="6.17150838176409E-3"/>
    <n v="0"/>
    <n v="4.0135509222745798"/>
    <n v="128.68550968170101"/>
    <n v="1.16675885021686"/>
    <n v="1.7453297114415E-3"/>
    <n v="1.95193571244089E-5"/>
    <n v="0"/>
    <n v="0"/>
    <s v="{2E555E2F-D45B-427A-941D-A906BDE558FE}"/>
    <n v="103311101"/>
    <s v="BURNEY 1102"/>
    <n v="2402"/>
    <n v="40.888398314642203"/>
    <n v="-121.67120054038099"/>
    <x v="1378"/>
    <n v="34"/>
    <n v="5"/>
    <n v="6171.6526424266403"/>
    <n v="6035.46389131654"/>
    <n v="136.188751110091"/>
    <n v="2243.20502540703"/>
    <n v="41.701712071950197"/>
    <n v="1.5615485699527101E-4"/>
    <n v="2.7297052929498001E-4"/>
    <m/>
    <n v="3.125"/>
    <n v="2618"/>
    <n v="1.3962637691532E-2"/>
    <n v="1379"/>
    <n v="0"/>
    <n v="0"/>
    <n v="1.3938625498421917"/>
    <n v="450"/>
    <n v="0"/>
  </r>
  <r>
    <s v="Central Valley"/>
    <x v="1379"/>
    <n v="306"/>
    <n v="416.41807760955101"/>
    <n v="1044"/>
    <n v="778.89559999999994"/>
    <n v="149"/>
    <n v="6.7971830503665801E-5"/>
    <n v="28.022372318867401"/>
    <n v="4.6979667639102898"/>
    <n v="105.138523990384"/>
    <n v="1011.62235128283"/>
    <n v="15.2819175422361"/>
    <n v="2.5767209290545501"/>
    <n v="38.8252169181836"/>
    <n v="1.07467185170858"/>
    <n v="1.74173773475151E-3"/>
    <n v="2.1880253323145699E-4"/>
    <n v="0.29310344827586199"/>
    <n v="0.53462628577361804"/>
    <s v="{FE7641C5-7812-4FD4-8B21-6308923D8DFD}"/>
    <n v="254432102"/>
    <s v="COARSEGOLD 2102"/>
    <n v="10330"/>
    <n v="37.251546035144102"/>
    <n v="-119.561998756782"/>
    <x v="1379"/>
    <n v="124"/>
    <n v="96"/>
    <n v="21945.619641862799"/>
    <n v="15524.0664771308"/>
    <n v="6421.5531647320704"/>
    <n v="15524.0664771308"/>
    <n v="6421.5531647320704"/>
    <n v="3.2601577451487097E-2"/>
    <n v="1.01278027450462E-2"/>
    <n v="1.3608433908808799"/>
    <n v="7.0067114093959697"/>
    <n v="1346"/>
    <n v="0.25951892247797498"/>
    <n v="1380"/>
    <n v="0"/>
    <n v="0"/>
    <n v="9.6462047109612428"/>
    <n v="2838"/>
    <n v="0"/>
  </r>
  <r>
    <s v="Bay Area"/>
    <x v="1380"/>
    <n v="172"/>
    <n v="506.78194093519897"/>
    <n v="199"/>
    <n v="516.86620000000005"/>
    <n v="27"/>
    <n v="3.7371844950097498E-5"/>
    <n v="54.359190547355901"/>
    <n v="10.049475110402"/>
    <n v="211.369138064129"/>
    <n v="1282.1500327203901"/>
    <n v="30.216485800510501"/>
    <n v="2.4965584826552201"/>
    <n v="96.145461761979007"/>
    <n v="1.09275645679897"/>
    <n v="1.7390258199809401E-3"/>
    <n v="8.0892302218284399E-5"/>
    <n v="0.86432160804020097"/>
    <n v="0.98048959326629304"/>
    <s v="{F951C9B5-DFF6-4F18-959A-6543A104D243}"/>
    <n v="24101103"/>
    <s v="HALF MOON BAY 1103"/>
    <n v="9112"/>
    <n v="37.453279802085497"/>
    <n v="-122.429709781749"/>
    <x v="1380"/>
    <n v="173"/>
    <n v="101"/>
    <n v="21054.2520235011"/>
    <n v="12911.7543240495"/>
    <n v="8142.4976994516001"/>
    <n v="5442.5238155440902"/>
    <n v="1401.75169003775"/>
    <n v="2.1840921598936798E-3"/>
    <n v="1.0090398136526301E-3"/>
    <n v="2.9464066333441798"/>
    <n v="7.3703703703703702"/>
    <n v="1976"/>
    <n v="4.6953697139485384E-2"/>
    <n v="1381"/>
    <n v="0"/>
    <n v="0"/>
    <n v="3.3818264657884471"/>
    <n v="2673"/>
    <n v="0"/>
  </r>
  <r>
    <s v="Central Coast"/>
    <x v="1381"/>
    <n v="848"/>
    <n v="1217.5232202990301"/>
    <n v="1571"/>
    <n v="1580.0925"/>
    <n v="218"/>
    <n v="4.5638635414634503E-5"/>
    <n v="34.896353014805698"/>
    <n v="0.86928557105569104"/>
    <n v="238.20801696424499"/>
    <n v="1282.3479362568"/>
    <n v="4.0589587944651697"/>
    <n v="5.7222233593908198"/>
    <n v="321.458249772839"/>
    <n v="1.29002597681972"/>
    <n v="1.7312542294433699E-3"/>
    <n v="4.5187731561960898E-5"/>
    <n v="0.53978357733927396"/>
    <n v="0.77053919167684704"/>
    <s v="{3081AC44-490C-41E8-9095-7905CD98E81E}"/>
    <n v="182541103"/>
    <s v="ATASCADERO 1103"/>
    <s v="A14"/>
    <n v="35.323698590567197"/>
    <n v="-120.516318329193"/>
    <x v="1381"/>
    <n v="170"/>
    <n v="158"/>
    <n v="48649.5508747977"/>
    <n v="40416.423733704898"/>
    <n v="8233.1271410927293"/>
    <n v="40416.423733704898"/>
    <n v="8233.1271410927293"/>
    <n v="9.8509254805074706E-3"/>
    <n v="9.94922252039032E-3"/>
    <n v="1.4357585145035801"/>
    <n v="7.2064220183486203"/>
    <n v="2281"/>
    <n v="0.37741342201865463"/>
    <n v="1382"/>
    <n v="0"/>
    <n v="0"/>
    <n v="25.113593631835947"/>
    <n v="715"/>
    <n v="0"/>
  </r>
  <r>
    <s v="Central Coast"/>
    <x v="1382"/>
    <n v="246"/>
    <n v="441.78184299738001"/>
    <n v="304"/>
    <n v="475.67766999999998"/>
    <n v="23"/>
    <n v="1.0055382849911701E-4"/>
    <n v="16.6092196841036"/>
    <n v="5.2221682931606903"/>
    <n v="38.207226601739698"/>
    <n v="223.450043603777"/>
    <n v="1.9954446481286401"/>
    <n v="1.03838014019572"/>
    <n v="17.106011966000398"/>
    <n v="1.0628126237703399"/>
    <n v="1.73087702450358E-3"/>
    <n v="3.1970908365940899E-4"/>
    <n v="0.80921052631578905"/>
    <n v="0.92874201956027702"/>
    <s v="{A307E01D-38BD-458E-A0F5-C1940DA0A5B2}"/>
    <n v="82841102"/>
    <s v="BIG BASIN 1102"/>
    <n v="2253"/>
    <n v="37.171084374871299"/>
    <n v="-122.16529676371"/>
    <x v="1382"/>
    <n v="17"/>
    <n v="16"/>
    <n v="3716.5479251314"/>
    <n v="2352.45434810188"/>
    <n v="1364.09357702951"/>
    <n v="2352.45434810188"/>
    <n v="1364.09357702951"/>
    <n v="7.3533089241664103E-3"/>
    <n v="2.3127380554797102E-3"/>
    <n v="1.7958611503958499"/>
    <n v="13.2173913043478"/>
    <n v="1076"/>
    <n v="3.9810171563582339E-2"/>
    <n v="1383"/>
    <n v="0"/>
    <n v="0"/>
    <n v="1.4617469107344132"/>
    <n v="2125"/>
    <n v="0"/>
  </r>
  <r>
    <s v="Central Valley"/>
    <x v="1383"/>
    <n v="1301"/>
    <n v="1867.4792292403899"/>
    <n v="4292"/>
    <n v="3248.0563999999999"/>
    <n v="547"/>
    <n v="6.2566918284746905E-5"/>
    <n v="31.211996297704399"/>
    <n v="17.151029512300902"/>
    <n v="447.98763445338898"/>
    <n v="6240.7251210834702"/>
    <n v="481.038727336259"/>
    <n v="2.30586900639946"/>
    <n v="52.567119525561999"/>
    <n v="1.22078998672896"/>
    <n v="1.7277084527993799E-3"/>
    <n v="4.5926730630825103E-4"/>
    <n v="0.30312208760484599"/>
    <n v="0.574952833719795"/>
    <s v="{32DE7714-2265-4DEA-9044-817FFC428BF4}"/>
    <n v="163451701"/>
    <s v="FROGTOWN 1701"/>
    <n v="13412"/>
    <n v="38.133602769761602"/>
    <n v="-120.46210437383399"/>
    <x v="1383"/>
    <n v="579"/>
    <n v="908"/>
    <n v="120654.52155490201"/>
    <n v="62186.250773025"/>
    <n v="58468.270781876898"/>
    <n v="62186.250773025"/>
    <n v="58468.270781876898"/>
    <n v="0.25121921655061302"/>
    <n v="3.4224104301756597E-2"/>
    <n v="1.43541831609561"/>
    <n v="7.8464351005484403"/>
    <n v="849"/>
    <n v="0.94505652368126081"/>
    <n v="1384"/>
    <n v="0"/>
    <n v="0"/>
    <n v="38.640732829085316"/>
    <n v="229"/>
    <n v="0"/>
  </r>
  <r>
    <s v="Central Coast"/>
    <x v="1384"/>
    <n v="12"/>
    <n v="38.716930982176201"/>
    <n v="22"/>
    <n v="45.066586000000001"/>
    <n v="9"/>
    <n v="3.0463305342386202E-5"/>
    <n v="68.0901579790645"/>
    <m/>
    <m/>
    <m/>
    <m/>
    <n v="5.7062438329060798"/>
    <n v="396.51749844021202"/>
    <n v="1.23205506801605"/>
    <n v="1.72637306240947E-3"/>
    <n v="3.0463305342386202E-5"/>
    <n v="0.54545454545454497"/>
    <n v="0.85910504462667203"/>
    <s v="{2DBCA866-9F0D-46E8-B9B3-4863FA94560D}"/>
    <n v="182821103"/>
    <s v="MESA 1103"/>
    <s v="M92"/>
    <n v="35.016793517025299"/>
    <n v="-120.480209604659"/>
    <x v="1384"/>
    <n v="230"/>
    <n v="351"/>
    <n v="28394.142707917101"/>
    <n v="12733.243150291801"/>
    <n v="15660.8995576252"/>
    <n v="1573.09514959535"/>
    <n v="959.54219442232602"/>
    <n v="2.7416974808147599E-4"/>
    <n v="2.7416974808147599E-4"/>
    <n v="3.2264109151813498"/>
    <n v="2.4444444444444402"/>
    <n v="2466"/>
    <n v="1.5537357561685229E-2"/>
    <n v="1385"/>
    <n v="0"/>
    <n v="0"/>
    <n v="0.9774757061992122"/>
    <n v="1846"/>
    <n v="0"/>
  </r>
  <r>
    <s v="North Valley"/>
    <x v="1385"/>
    <n v="807"/>
    <n v="1013.19992065453"/>
    <n v="1647"/>
    <n v="1404.8514"/>
    <n v="198"/>
    <n v="1.38547305371071E-4"/>
    <n v="12.6755255651828"/>
    <n v="15.7513820159028"/>
    <n v="292.67867060491898"/>
    <n v="4552.8719593575097"/>
    <n v="156.19554148172099"/>
    <n v="0.68268495957901398"/>
    <n v="9.3264239598774701"/>
    <n v="1.0101568789193101"/>
    <n v="1.72399145587735E-3"/>
    <n v="1.1895253266337401E-3"/>
    <n v="0.48998178506375201"/>
    <n v="0.72121499220205199"/>
    <s v="{E257A63A-542E-454C-A7F1-D1C2484C4152}"/>
    <n v="103031102"/>
    <s v="ORO FINO 1102"/>
    <n v="2090"/>
    <n v="39.858010889790499"/>
    <n v="-121.613486309393"/>
    <x v="1385"/>
    <n v="304"/>
    <n v="546"/>
    <n v="59641.599738232697"/>
    <n v="23596.933532707499"/>
    <n v="36044.666205525202"/>
    <n v="23596.933532707499"/>
    <n v="36044.666205525202"/>
    <n v="0.235526014673482"/>
    <n v="2.7432366463472101E-2"/>
    <n v="1.25551415198827"/>
    <n v="8.3181818181818095"/>
    <n v="327"/>
    <n v="0.34135030826371532"/>
    <n v="1386"/>
    <n v="0"/>
    <n v="0"/>
    <n v="14.662450186151991"/>
    <n v="655"/>
    <n v="0"/>
  </r>
  <r>
    <s v="Central Valley"/>
    <x v="1386"/>
    <n v="204"/>
    <n v="288.36633071682797"/>
    <n v="803"/>
    <n v="548.80930000000001"/>
    <n v="144"/>
    <n v="5.5719046298423801E-5"/>
    <n v="29.991765342394"/>
    <n v="15.4188001442567"/>
    <n v="435.55218878719501"/>
    <n v="1592.4495236492801"/>
    <n v="34.733813649109003"/>
    <n v="4.6891285238606404"/>
    <n v="93.712859481780001"/>
    <n v="1.1635939073231401"/>
    <n v="1.7211061017694299E-3"/>
    <n v="3.7195413439415799E-4"/>
    <n v="0.25404732254047302"/>
    <n v="0.52543992415048502"/>
    <s v="{D96B1841-141B-4A05-91C1-D6709B1FFA78}"/>
    <n v="163451702"/>
    <s v="FROGTOWN 1702"/>
    <n v="91134"/>
    <n v="38.072237717321201"/>
    <n v="-120.539922693428"/>
    <x v="1386"/>
    <n v="241"/>
    <n v="272"/>
    <n v="41470.3559681197"/>
    <n v="25769.834597979399"/>
    <n v="15700.521370140301"/>
    <n v="22498.630331683398"/>
    <n v="12556.3719374879"/>
    <n v="5.3561395352758799E-2"/>
    <n v="8.0235426669730305E-3"/>
    <n v="1.41356044469033"/>
    <n v="5.5763888888888804"/>
    <n v="980"/>
    <n v="0.24783927865479791"/>
    <n v="1387"/>
    <n v="0"/>
    <n v="0"/>
    <n v="13.979996427828445"/>
    <n v="1378"/>
    <n v="0"/>
  </r>
  <r>
    <s v="Central Coast"/>
    <x v="1387"/>
    <n v="55"/>
    <n v="175.05429025864001"/>
    <n v="63"/>
    <n v="180.26845"/>
    <n v="10"/>
    <n v="3.36999770297552E-5"/>
    <n v="48.130498504638602"/>
    <n v="0.56420022249221802"/>
    <n v="54.041862487792898"/>
    <n v="156.69752502441401"/>
    <n v="0.176817566156387"/>
    <n v="9.5030972119420696"/>
    <n v="95.789823948219393"/>
    <n v="1.31415928602218"/>
    <n v="1.7143885911717999E-3"/>
    <n v="2.7167430380359199E-5"/>
    <n v="0.87301587301587302"/>
    <n v="0.97107559487657003"/>
    <s v="{723FB00A-7C12-42CB-85FE-70F2D7BE445E}"/>
    <n v="183101103"/>
    <s v="CABRILLO 1103"/>
    <s v="Y12"/>
    <n v="34.664768964056101"/>
    <n v="-120.42227203337799"/>
    <x v="1387"/>
    <n v="344"/>
    <n v="295"/>
    <n v="78123.815964875699"/>
    <n v="49554.786475803703"/>
    <n v="28569.029489071901"/>
    <n v="40069.440842026197"/>
    <n v="24697.529403169101"/>
    <n v="2.71674303803592E-4"/>
    <n v="3.3699977029755203E-4"/>
    <n v="3.1828052774298099"/>
    <n v="6.3"/>
    <n v="2503"/>
    <n v="1.7143885911718001E-2"/>
    <n v="1388"/>
    <n v="0"/>
    <n v="0"/>
    <n v="24.897988525450661"/>
    <n v="1837"/>
    <n v="0"/>
  </r>
  <r>
    <s v="Bay Area"/>
    <x v="1388"/>
    <n v="14"/>
    <n v="24.701310650907999"/>
    <n v="103"/>
    <n v="81.056335000000004"/>
    <n v="15"/>
    <n v="5.01323545298267E-5"/>
    <n v="48.103695452435097"/>
    <n v="4.6508828004201197"/>
    <n v="1896.53257242838"/>
    <n v="27752.921549479099"/>
    <n v="190.557566960652"/>
    <n v="1.22728610535462"/>
    <n v="84.185369364420495"/>
    <n v="1.09911504586537"/>
    <n v="1.7133339644950401E-3"/>
    <n v="9.5051248172239806E-5"/>
    <n v="0.13592233009708701"/>
    <n v="0.30474250425968502"/>
    <s v="{702CCB2B-B1B0-4591-B980-760D81375AFB}"/>
    <n v="42291101"/>
    <s v="OLEMA 1101"/>
    <n v="75686"/>
    <n v="38.048749120325397"/>
    <n v="-122.743461145377"/>
    <x v="1388"/>
    <n v="44"/>
    <n v="11"/>
    <n v="10084.221688133901"/>
    <n v="7759.3517341767101"/>
    <n v="2324.8699539572599"/>
    <n v="6456.4354403546504"/>
    <n v="2324.8699539572599"/>
    <n v="1.42576872258359E-3"/>
    <n v="7.5198531794740098E-4"/>
    <n v="1.7643793322077099"/>
    <n v="6.86666666666666"/>
    <n v="1879"/>
    <n v="2.5700009467425601E-2"/>
    <n v="1389"/>
    <n v="0"/>
    <n v="0"/>
    <n v="4.0118417460086091"/>
    <n v="2516"/>
    <n v="0"/>
  </r>
  <r>
    <s v="North Coast"/>
    <x v="1389"/>
    <n v="155"/>
    <n v="347.93096501677502"/>
    <n v="466"/>
    <n v="528.84045000000003"/>
    <n v="27"/>
    <n v="8.4155025332519295E-5"/>
    <n v="21.2101527246346"/>
    <n v="1.87761017124739"/>
    <n v="14.982715490885299"/>
    <n v="63.355210458387198"/>
    <n v="0.30199662203649802"/>
    <n v="5.4902491569519496"/>
    <n v="20.0653638199006"/>
    <n v="1.11152082019382"/>
    <n v="1.7049700643280701E-3"/>
    <n v="1.19800460803341E-4"/>
    <n v="0.33261802575107202"/>
    <n v="0.65791291554627596"/>
    <s v="{8AED6124-82F9-4968-B1CD-29F6C223DBAE}"/>
    <n v="42091101"/>
    <s v="MIRABEL 1101"/>
    <n v="228"/>
    <n v="38.461541589339497"/>
    <n v="-122.880644191439"/>
    <x v="1389"/>
    <n v="186"/>
    <n v="271"/>
    <n v="30794.948922025898"/>
    <n v="15637.4419844288"/>
    <n v="15157.506937597"/>
    <n v="3472.2526226755199"/>
    <n v="3889.0134099965198"/>
    <n v="3.23461244169021E-3"/>
    <n v="2.27218568397802E-3"/>
    <n v="2.24471590333403"/>
    <n v="17.259259259259199"/>
    <n v="1749"/>
    <n v="4.6034191736857889E-2"/>
    <n v="1390"/>
    <n v="0"/>
    <n v="0"/>
    <n v="2.1575570844045107"/>
    <n v="2123"/>
    <n v="0"/>
  </r>
  <r>
    <s v="Sierra"/>
    <x v="1390"/>
    <n v="559"/>
    <n v="665.71798262412506"/>
    <n v="1417"/>
    <n v="1077.4204999999999"/>
    <n v="147"/>
    <n v="5.1870840586477103E-5"/>
    <n v="34.846817430100899"/>
    <n v="49.199587525597003"/>
    <n v="3129.6308961924001"/>
    <n v="86630.834592745596"/>
    <n v="9871.5043199233805"/>
    <n v="0.910870093096803"/>
    <n v="20.2771273480428"/>
    <n v="1.1138101329608801"/>
    <n v="1.6979888457886001E-3"/>
    <n v="1.1092297899058499E-3"/>
    <n v="0.394495412844036"/>
    <n v="0.61788128470911297"/>
    <s v="{05132EF1-E962-492C-8CE4-DD542C3B3D15}"/>
    <n v="152181101"/>
    <s v="FORESTHILL 1101"/>
    <n v="37238"/>
    <n v="39.0471999419822"/>
    <n v="-120.78589372484799"/>
    <x v="1390"/>
    <n v="112"/>
    <n v="116"/>
    <n v="27233.8309047412"/>
    <n v="18519.065750203899"/>
    <n v="8714.7651545372992"/>
    <n v="18519.065750203899"/>
    <n v="8714.7651545372992"/>
    <n v="0.16305677911616101"/>
    <n v="7.6250135662121396E-3"/>
    <n v="1.1909087345690901"/>
    <n v="9.6394557823129201"/>
    <n v="357"/>
    <n v="0.2496043603309242"/>
    <n v="1391"/>
    <n v="0"/>
    <n v="0"/>
    <n v="11.507210404269948"/>
    <n v="690"/>
    <n v="0"/>
  </r>
  <r>
    <s v="North Coast"/>
    <x v="1391"/>
    <n v="10"/>
    <n v="15.277409068587801"/>
    <n v="39"/>
    <n v="31.610869999999998"/>
    <n v="11"/>
    <n v="9.9028418679319405E-5"/>
    <n v="15.675002541608199"/>
    <n v="2.21508037857711"/>
    <n v="97.723089545965195"/>
    <n v="697.02973961830105"/>
    <n v="25.693687535356698"/>
    <n v="5.3740949420766304"/>
    <n v="106.684031475674"/>
    <n v="1.1017699241638099"/>
    <n v="1.6935994194901399E-3"/>
    <n v="1.5532619132004101E-4"/>
    <n v="0.256410256410256"/>
    <n v="0.48329605904422601"/>
    <s v="{883C1192-DE93-49B0-9D61-992A9165A32C}"/>
    <n v="42721104"/>
    <s v="SONOMA 1104"/>
    <n v="78372"/>
    <n v="38.297230098572498"/>
    <n v="-122.50410846035101"/>
    <x v="1391"/>
    <n v="289"/>
    <n v="333"/>
    <n v="50691.818892818199"/>
    <n v="27765.302271506302"/>
    <n v="22926.516621311799"/>
    <n v="26611.517779712201"/>
    <n v="21270.677162722299"/>
    <n v="1.7085881045204501E-3"/>
    <n v="1.0893126054725101E-3"/>
    <n v="1.5277409068587799"/>
    <n v="3.5454545454545401"/>
    <n v="1563"/>
    <n v="1.8629593614391541E-2"/>
    <n v="1392"/>
    <n v="0"/>
    <n v="0"/>
    <n v="16.535625414297552"/>
    <n v="1892"/>
    <n v="0"/>
  </r>
  <r>
    <s v="Central Valley"/>
    <x v="1392"/>
    <n v="462"/>
    <n v="599.55215329363295"/>
    <n v="799"/>
    <n v="780.26116999999999"/>
    <n v="49"/>
    <n v="9.8385115757546493E-5"/>
    <n v="17.042337777055"/>
    <n v="105.925158650868"/>
    <n v="1315.12316259606"/>
    <n v="23027.899249206799"/>
    <n v="6579.6840461490301"/>
    <n v="1.3591746361736099"/>
    <n v="31.227004756922899"/>
    <n v="1.0425320596111001"/>
    <n v="1.6918393991228601E-3"/>
    <n v="4.74234891202731E-3"/>
    <n v="0.578222778473091"/>
    <n v="0.768399321638496"/>
    <s v="{A62A472C-6B1A-4D7F-BCA4-027FEE815FC1}"/>
    <n v="163201102"/>
    <s v="WEST POINT 1102"/>
    <n v="1535"/>
    <n v="38.3844401753461"/>
    <n v="-120.51300786502399"/>
    <x v="1392"/>
    <n v="46"/>
    <n v="68"/>
    <n v="6904.4385371443796"/>
    <n v="4933.5894827823404"/>
    <n v="1970.8490543620301"/>
    <n v="4933.5894827823404"/>
    <n v="1970.8490543620301"/>
    <n v="0.23237509668933801"/>
    <n v="4.8208706721197796E-3"/>
    <n v="1.297731933536"/>
    <n v="16.306122448979501"/>
    <n v="39"/>
    <n v="8.2900130557020141E-2"/>
    <n v="1393"/>
    <n v="0"/>
    <n v="0"/>
    <n v="3.0655894305059457"/>
    <n v="2478"/>
    <n v="0"/>
  </r>
  <r>
    <s v="Central Valley"/>
    <x v="1393"/>
    <n v="3"/>
    <n v="3.3067417271611701"/>
    <n v="19"/>
    <n v="11.330755"/>
    <n v="9"/>
    <n v="1.40053823189292E-4"/>
    <n v="13.2796476336983"/>
    <n v="83.953873562812802"/>
    <n v="1866.5333773136099"/>
    <n v="38651.400974655102"/>
    <n v="13087.7090589404"/>
    <n v="0.79105211049318302"/>
    <n v="6.7197393807065096"/>
    <n v="1.0036873155170001"/>
    <n v="1.6890820173661701E-3"/>
    <n v="6.5012360209948297E-3"/>
    <n v="0.157894736842105"/>
    <n v="0.291837715928005"/>
    <s v="{E8E54876-15CA-4535-8C00-844AA0076F05}"/>
    <n v="163201101"/>
    <s v="WEST POINT 1101"/>
    <n v="4706"/>
    <n v="38.464705309505298"/>
    <n v="-120.529198218693"/>
    <x v="1393"/>
    <n v="260"/>
    <n v="438"/>
    <n v="43003.295269634902"/>
    <n v="18548.1317744732"/>
    <n v="24455.163495161702"/>
    <n v="18548.1317744732"/>
    <n v="24455.163495161702"/>
    <n v="5.8511124188953503E-2"/>
    <n v="1.2604844087036301E-3"/>
    <n v="1.10224724238705"/>
    <n v="2.1111111111111098"/>
    <n v="25"/>
    <n v="1.5201738156295531E-2"/>
    <n v="1394"/>
    <n v="0"/>
    <n v="0"/>
    <n v="11.525271188836188"/>
    <n v="434"/>
    <n v="0"/>
  </r>
  <r>
    <s v="Central Coast"/>
    <x v="1394"/>
    <n v="775"/>
    <n v="1261.530669234"/>
    <n v="1238"/>
    <n v="1530.7628"/>
    <n v="76"/>
    <n v="1.0827661648555001E-4"/>
    <n v="13.833949157392899"/>
    <n v="4.17278979266323"/>
    <n v="32.7242038116066"/>
    <n v="235.30243021078101"/>
    <n v="2.0740110403877798"/>
    <n v="1.20406382158402"/>
    <n v="14.368182425944701"/>
    <n v="1.0297508129948001"/>
    <n v="1.6774032441035001E-3"/>
    <n v="2.71488797069674E-4"/>
    <n v="0.626009693053311"/>
    <n v="0.82411896533447104"/>
    <s v="{CCDF3A25-AE56-4EB7-B245-ECC2A1643713}"/>
    <n v="83622106"/>
    <s v="CAMP EVERS 2106"/>
    <n v="60120"/>
    <n v="37.1304765361932"/>
    <n v="-121.978465843046"/>
    <x v="1394"/>
    <n v="68"/>
    <n v="59"/>
    <n v="11018.133971665"/>
    <n v="7017.9485630363097"/>
    <n v="4000.1854086287399"/>
    <n v="7017.9485630363097"/>
    <n v="4000.1854086287399"/>
    <n v="2.0633148577295202E-2"/>
    <n v="8.2290228529018298E-3"/>
    <n v="1.6277815086890299"/>
    <n v="16.289473684210499"/>
    <n v="1201"/>
    <n v="0.127482646551866"/>
    <n v="1395"/>
    <n v="0"/>
    <n v="0"/>
    <n v="4.3607497165624345"/>
    <n v="239"/>
    <n v="0"/>
  </r>
  <r>
    <s v="Central Coast"/>
    <x v="1395"/>
    <n v="410"/>
    <n v="546.07279936380098"/>
    <n v="1678"/>
    <n v="1329.5867000000001"/>
    <n v="207"/>
    <n v="4.51133630543852E-5"/>
    <n v="44.657205542504499"/>
    <n v="0.67736533349801697"/>
    <n v="110.646130813928"/>
    <n v="490.34323468796703"/>
    <n v="1.0660349973536101"/>
    <n v="2.14452138572373"/>
    <n v="175.34203441959301"/>
    <n v="1.13972254133454"/>
    <n v="1.6524799176346799E-3"/>
    <n v="3.2621554239570401E-5"/>
    <n v="0.244338498212157"/>
    <n v="0.410708689938872"/>
    <s v="{DABFD7CD-8833-44A0-9DBA-3E8A3AC2C2CC}"/>
    <n v="182611104"/>
    <s v="PASO ROBLES 1104"/>
    <s v="R12"/>
    <n v="35.660727221212603"/>
    <n v="-120.765158051642"/>
    <x v="1395"/>
    <n v="344"/>
    <n v="216"/>
    <n v="80249.777232016801"/>
    <n v="64641.243447683402"/>
    <n v="15608.5337843333"/>
    <n v="42365.836167088302"/>
    <n v="12283.458532380801"/>
    <n v="6.7526617275910803E-3"/>
    <n v="9.3384661522577499E-3"/>
    <n v="1.3318848764970701"/>
    <n v="8.1062801932367101"/>
    <n v="2432"/>
    <n v="0.34206334295037877"/>
    <n v="1396"/>
    <n v="0"/>
    <n v="0"/>
    <n v="26.324901984979824"/>
    <n v="1299"/>
    <n v="0"/>
  </r>
  <r>
    <s v="North Valley"/>
    <x v="1396"/>
    <n v="670"/>
    <n v="1122.1435581636099"/>
    <n v="2731"/>
    <n v="1902.7194"/>
    <n v="367"/>
    <n v="6.7023077346615995E-5"/>
    <n v="29.302723205398301"/>
    <n v="33.951950318528503"/>
    <n v="1023.36460176162"/>
    <n v="13493.745243944701"/>
    <n v="1012.29501998059"/>
    <n v="3.9341708629389598"/>
    <n v="70.730233073807995"/>
    <n v="1.24565359227339"/>
    <n v="1.64685378039729E-3"/>
    <n v="1.1556494220704701E-3"/>
    <n v="0.24533138044672201"/>
    <n v="0.58975778643271703"/>
    <s v="{0429E1C1-6AB0-4F59-A5C2-5CBC7A378110}"/>
    <n v="102911107"/>
    <s v="WYANDOTTE 1107"/>
    <n v="1510"/>
    <n v="39.497039467093302"/>
    <n v="-121.445207228447"/>
    <x v="1396"/>
    <n v="334"/>
    <n v="273"/>
    <n v="62658.4920648978"/>
    <n v="41028.155678028801"/>
    <n v="21630.336386868999"/>
    <n v="41028.155678028801"/>
    <n v="21630.336386868999"/>
    <n v="0.42412333789986401"/>
    <n v="2.4597469386208101E-2"/>
    <n v="1.67484113158748"/>
    <n v="7.4414168937329697"/>
    <n v="340"/>
    <n v="0.60439533740580542"/>
    <n v="1397"/>
    <n v="0"/>
    <n v="0"/>
    <n v="25.493706121812433"/>
    <n v="2116"/>
    <n v="0"/>
  </r>
  <r>
    <s v="North Valley"/>
    <x v="1397"/>
    <n v="100"/>
    <n v="191.19546405909099"/>
    <n v="1677"/>
    <n v="911.86080000000004"/>
    <n v="286"/>
    <n v="3.4882782373343902E-5"/>
    <n v="41.462092460221697"/>
    <n v="3.4864537605715502"/>
    <n v="647.06928999953595"/>
    <n v="18798.768510625199"/>
    <n v="201.27878598752201"/>
    <n v="0.17058605278706601"/>
    <n v="10.1041556070428"/>
    <n v="1.01324339138044"/>
    <n v="1.6435800461264301E-3"/>
    <n v="8.1408479824783195E-5"/>
    <n v="5.9630292188431702E-2"/>
    <n v="0.20967615726262601"/>
    <s v="{CC6E361B-CB3E-4B40-BF58-ADB4E431D8DD}"/>
    <n v="103201101"/>
    <s v="CHALLENGE 1101"/>
    <n v="98174"/>
    <n v="39.608081846088098"/>
    <n v="-121.07544365182601"/>
    <x v="1397"/>
    <n v="253"/>
    <n v="359"/>
    <n v="42021.125946866901"/>
    <n v="31495.800511322399"/>
    <n v="10525.325435544501"/>
    <n v="31495.800511322399"/>
    <n v="10525.325435544501"/>
    <n v="2.3282825229888001E-2"/>
    <n v="9.9764757587763597E-3"/>
    <n v="1.91195464059091"/>
    <n v="5.8636363636363598"/>
    <n v="1972"/>
    <n v="0.47006389319215902"/>
    <n v="1398"/>
    <n v="0"/>
    <n v="0"/>
    <n v="19.570577059520911"/>
    <n v="941"/>
    <n v="0"/>
  </r>
  <r>
    <s v="Central Valley"/>
    <x v="1398"/>
    <n v="2"/>
    <n v="2.63632635510226"/>
    <n v="22"/>
    <n v="10.414569999999999"/>
    <n v="9"/>
    <n v="1.20836967350138E-4"/>
    <n v="13.2768218232438"/>
    <n v="5.8476532300313302"/>
    <n v="21.856236139933198"/>
    <n v="52.717372258504199"/>
    <n v="0.31844846904277802"/>
    <n v="0.96411010829938704"/>
    <n v="6.6459194289313404"/>
    <n v="1.0054080486297601"/>
    <n v="1.6398342786670399E-3"/>
    <n v="5.0882195905109604E-4"/>
    <n v="9.0909090909090898E-2"/>
    <n v="0.25313828529397397"/>
    <s v="{2737D8E9-06AE-4808-BE80-BDF76249D619}"/>
    <n v="163201101"/>
    <s v="WEST POINT 1101"/>
    <s v="L3355"/>
    <n v="38.506096252357302"/>
    <n v="-120.493757819382"/>
    <x v="1398"/>
    <n v="34"/>
    <n v="50"/>
    <n v="6042.70963736065"/>
    <n v="3577.4454809611302"/>
    <n v="2465.2641563995098"/>
    <n v="3577.4454809611302"/>
    <n v="2465.2641563995098"/>
    <n v="4.5793976314598599E-3"/>
    <n v="1.0875327061512501E-3"/>
    <n v="1.31816317755113"/>
    <n v="2.4444444444444402"/>
    <n v="780"/>
    <n v="1.475850850800336E-2"/>
    <n v="1399"/>
    <n v="0"/>
    <n v="0"/>
    <n v="2.2229208759502983"/>
    <n v="2750"/>
    <n v="0"/>
  </r>
  <r>
    <s v="Bay Area"/>
    <x v="1399"/>
    <n v="19"/>
    <n v="54.044020196280201"/>
    <n v="80"/>
    <n v="91.437613999999996"/>
    <n v="19"/>
    <n v="5.8089949896767403E-5"/>
    <n v="32.694438989225098"/>
    <n v="3.2869971152395001"/>
    <n v="212.674207149446"/>
    <n v="1986.59340495169"/>
    <n v="12.0376908774371"/>
    <n v="1.2866790859322701"/>
    <n v="45.8505472634968"/>
    <n v="1.11061949478952"/>
    <n v="1.6384064505914999E-3"/>
    <n v="1.3821253303017501E-4"/>
    <n v="0.23749999999999999"/>
    <n v="0.59104801155109399"/>
    <s v="{6FB5348B-5DA9-49B1-98A7-B3620A483016}"/>
    <n v="42261101"/>
    <s v="BOLINAS 1101"/>
    <n v="1232"/>
    <n v="37.936470674206099"/>
    <n v="-122.703476900916"/>
    <x v="1399"/>
    <n v="30"/>
    <n v="13"/>
    <n v="6602.6980281656797"/>
    <n v="3935.7724415163998"/>
    <n v="2666.9255866492699"/>
    <n v="3520.8722710506499"/>
    <n v="632.76383740607503"/>
    <n v="2.6260381275733302E-3"/>
    <n v="1.1037090480385801E-3"/>
    <n v="2.84442211559369"/>
    <n v="4.2105263157894699"/>
    <n v="1641"/>
    <n v="3.1129722561238499E-2"/>
    <n v="1400"/>
    <n v="0"/>
    <n v="0"/>
    <n v="2.1877679239350134"/>
    <n v="2082"/>
    <n v="0"/>
  </r>
  <r>
    <s v="Central Valley"/>
    <x v="1400"/>
    <n v="71"/>
    <n v="96.818061679481701"/>
    <n v="198"/>
    <n v="157.18065999999999"/>
    <n v="58"/>
    <n v="5.0974796451931697E-6"/>
    <n v="287.07393828544502"/>
    <n v="8.5495681515894795"/>
    <n v="8634.2874461071806"/>
    <n v="47950.338138171603"/>
    <n v="476.78703093226898"/>
    <n v="12.532232301630801"/>
    <n v="2511.6663155391202"/>
    <n v="1.7918828211981599"/>
    <n v="1.6381320168334999E-3"/>
    <n v="2.1166871251739001E-5"/>
    <n v="0.35858585858585801"/>
    <n v="0.61596674283666197"/>
    <s v="{80FE859C-5651-4408-BF07-1945D67AD54A}"/>
    <n v="253642101"/>
    <s v="POSO MOUNTAIN 2101"/>
    <n v="4456"/>
    <n v="35.587785545828297"/>
    <n v="-118.958033788314"/>
    <x v="1400"/>
    <n v="111"/>
    <n v="75"/>
    <n v="44264.304045868397"/>
    <n v="37862.215615325404"/>
    <n v="6402.0884305429799"/>
    <n v="37862.215615325404"/>
    <n v="6402.0884305429799"/>
    <n v="1.22767853260086E-3"/>
    <n v="2.9565381942120401E-4"/>
    <n v="1.36363467154199"/>
    <n v="3.41379310344827"/>
    <n v="2585"/>
    <n v="9.5011656976342992E-2"/>
    <n v="1401"/>
    <n v="0"/>
    <n v="0"/>
    <n v="23.526482779110363"/>
    <n v="1940"/>
    <n v="0"/>
  </r>
  <r>
    <s v="Bay Area"/>
    <x v="1401"/>
    <n v="134"/>
    <n v="267.970668163092"/>
    <n v="842"/>
    <n v="683.13415999999995"/>
    <n v="97"/>
    <n v="4.6109865374110602E-5"/>
    <n v="36.833638505928903"/>
    <n v="0.15255569802546801"/>
    <n v="8.0643692119802104"/>
    <n v="26.306887487943602"/>
    <n v="2.8250422971862199E-2"/>
    <n v="2.8157786686434201"/>
    <n v="126.76309453772799"/>
    <n v="1.11410910812849"/>
    <n v="1.62617744843165E-3"/>
    <n v="3.16087212935978E-5"/>
    <n v="0.15914489311163799"/>
    <n v="0.39226653519590399"/>
    <s v="{4396A44C-BE29-48A2-B592-2211E388C99B}"/>
    <n v="14091108"/>
    <s v="CASTRO VALLEY 1108"/>
    <s v="MR748"/>
    <n v="37.695265497840602"/>
    <n v="-122.024042516569"/>
    <x v="1401"/>
    <n v="148"/>
    <n v="149"/>
    <n v="21801.2890265641"/>
    <n v="10026.112536651999"/>
    <n v="11775.176489912101"/>
    <n v="10026.112536651999"/>
    <n v="11775.176489912101"/>
    <n v="3.06604596547899E-3"/>
    <n v="4.4726569412887303E-3"/>
    <n v="1.9997811056947199"/>
    <n v="8.68041237113402"/>
    <n v="2447"/>
    <n v="0.15773921249787004"/>
    <n v="1402"/>
    <n v="0"/>
    <n v="0"/>
    <n v="6.2299355730119892"/>
    <n v="2821"/>
    <n v="0"/>
  </r>
  <r>
    <s v="Bay Area"/>
    <x v="1402"/>
    <n v="98"/>
    <n v="173.89626308931901"/>
    <n v="369"/>
    <n v="336.72327000000001"/>
    <n v="32"/>
    <n v="4.0635683944856201E-5"/>
    <n v="49.588471430477398"/>
    <n v="1.1796838697822101"/>
    <n v="49.739431922634402"/>
    <n v="209.65190240455499"/>
    <n v="0.59359136881850605"/>
    <n v="7.07591256522573"/>
    <n v="249.13525324314799"/>
    <n v="1.2937638424336899"/>
    <n v="1.6190960786391199E-3"/>
    <n v="4.5254464195787397E-5"/>
    <n v="0.26558265582655799"/>
    <n v="0.51643673110087396"/>
    <s v="{787A6620-F35C-455C-956E-13AAB9DBEE49}"/>
    <n v="24131102"/>
    <s v="MENLO 1102"/>
    <n v="12249"/>
    <n v="37.353169645604602"/>
    <n v="-122.26436118232201"/>
    <x v="1402"/>
    <n v="33"/>
    <n v="32"/>
    <n v="6938.7115766301804"/>
    <n v="3776.3577973710899"/>
    <n v="3162.3537792590901"/>
    <n v="3776.3577973710899"/>
    <n v="3162.3537792590901"/>
    <n v="1.44814285426519E-3"/>
    <n v="1.3003418862354E-3"/>
    <n v="1.7744516641767201"/>
    <n v="11.53125"/>
    <n v="2280"/>
    <n v="5.1811074516451838E-2"/>
    <n v="1403"/>
    <n v="0"/>
    <n v="0"/>
    <n v="2.3465192209102717"/>
    <n v="2754"/>
    <n v="0"/>
  </r>
  <r>
    <s v="North Coast"/>
    <x v="1403"/>
    <n v="156"/>
    <n v="167.01111668700301"/>
    <n v="260"/>
    <n v="217.15553"/>
    <n v="30"/>
    <n v="1.00541759699505E-4"/>
    <n v="19.098041279296101"/>
    <n v="3.7352760790381501"/>
    <n v="104.019806185737"/>
    <n v="1048.75433043576"/>
    <n v="5.8681712203292502"/>
    <n v="0.94727139286696904"/>
    <n v="42.466865539550703"/>
    <n v="1.0844395438829999"/>
    <n v="1.61439750437122E-3"/>
    <n v="2.5407299742710103E-4"/>
    <n v="0.6"/>
    <n v="0.76908524735785"/>
    <s v="{5346AC49-CDE1-40C3-A681-DA76F08A9FA4}"/>
    <n v="192411101"/>
    <s v="LOW GAP 1101"/>
    <s v="circuit_breaker"/>
    <n v="40.433580147679898"/>
    <n v="-123.473010349039"/>
    <x v="1403"/>
    <n v="34"/>
    <n v="35"/>
    <n v="4417.3743829491996"/>
    <n v="3490.2508862865998"/>
    <n v="927.12349666259604"/>
    <n v="3490.2508862865998"/>
    <n v="927.12349666259604"/>
    <n v="7.6221899228130496E-3"/>
    <n v="3.0162527909851598E-3"/>
    <n v="1.0705840813269401"/>
    <n v="8.6666666666666607"/>
    <n v="1238"/>
    <n v="4.8431925131136602E-2"/>
    <n v="1404"/>
    <n v="0"/>
    <n v="0"/>
    <n v="2.1687406834627909"/>
    <n v="258"/>
    <n v="0"/>
  </r>
  <r>
    <s v="Sierra"/>
    <x v="1404"/>
    <n v="1912"/>
    <n v="2606.1839066799898"/>
    <n v="3746"/>
    <n v="3564.8777"/>
    <n v="420"/>
    <n v="1.2208192821552499E-4"/>
    <n v="14.111854299306099"/>
    <n v="61.122470734975799"/>
    <n v="1158.73895510737"/>
    <n v="18754.8158793111"/>
    <n v="3055.2398175262101"/>
    <n v="2.1616466464563402"/>
    <n v="29.187855116697001"/>
    <n v="1.08576169666789"/>
    <n v="1.61348248358174E-3"/>
    <n v="3.5734178965406002E-3"/>
    <n v="0.51041110517885702"/>
    <n v="0.73107246210614196"/>
    <s v="{E9B2D551-2CAF-489B-9D1C-4D1BCFDB0559}"/>
    <n v="153661104"/>
    <s v="APPLE HILL 1104"/>
    <n v="97086"/>
    <n v="38.765273125830603"/>
    <n v="-120.70464607268499"/>
    <x v="1404"/>
    <n v="439"/>
    <n v="539"/>
    <n v="76470.840491904397"/>
    <n v="41232.274525250199"/>
    <n v="35238.565966654103"/>
    <n v="41232.274525250199"/>
    <n v="35238.565966654103"/>
    <n v="1.5008355165470499"/>
    <n v="5.1274409850520897E-2"/>
    <n v="1.3630668967991599"/>
    <n v="8.9190476190476193"/>
    <n v="76"/>
    <n v="0.67766264310433078"/>
    <n v="1405"/>
    <n v="0"/>
    <n v="0"/>
    <n v="25.62053965402924"/>
    <n v="370"/>
    <n v="0"/>
  </r>
  <r>
    <s v="Central Valley"/>
    <x v="1405"/>
    <n v="68"/>
    <n v="109.731856030633"/>
    <n v="316"/>
    <n v="194.1311"/>
    <n v="95"/>
    <n v="7.1959699102750903E-5"/>
    <n v="29.512322018726799"/>
    <n v="6.2391893333795396"/>
    <n v="101.478588531445"/>
    <n v="528.96073128469197"/>
    <n v="3.9570507573695002"/>
    <n v="7.42682462057439"/>
    <n v="168.82227565827799"/>
    <n v="1.26984163334495"/>
    <n v="1.61147640755625E-3"/>
    <n v="2.22751568764416E-4"/>
    <n v="0.215189873417721"/>
    <n v="0.56524613543857705"/>
    <s v="{16B948B9-B372-45A4-B29D-56B8F2A70B74}"/>
    <n v="162211101"/>
    <s v="CALAVERAS CEMENT 1101"/>
    <s v="circuit_breaker"/>
    <n v="38.169690955506702"/>
    <n v="-120.66792153621699"/>
    <x v="1405"/>
    <n v="491"/>
    <n v="801"/>
    <n v="69356.281382548303"/>
    <n v="29364.307864095401"/>
    <n v="39991.973518452898"/>
    <n v="16524.9104881278"/>
    <n v="8049.61306972687"/>
    <n v="2.1161399032619599E-2"/>
    <n v="6.8361714147613297E-3"/>
    <n v="1.6137037651563699"/>
    <n v="3.3263157894736799"/>
    <n v="1333"/>
    <n v="0.15309025871784374"/>
    <n v="1406"/>
    <n v="0"/>
    <n v="0"/>
    <n v="10.268100154918459"/>
    <n v="2634"/>
    <n v="0"/>
  </r>
  <r>
    <s v="Central Coast"/>
    <x v="1406"/>
    <n v="1609"/>
    <n v="2503.3768438708098"/>
    <n v="3141"/>
    <n v="3394.5722999999998"/>
    <n v="239"/>
    <n v="8.0005453455517104E-5"/>
    <n v="20.364649734724502"/>
    <n v="2.4947006838219998"/>
    <n v="63.916075824422698"/>
    <n v="686.93494839285404"/>
    <n v="4.6097820549805002"/>
    <n v="1.16322619394716"/>
    <n v="18.652969686026101"/>
    <n v="1.0761654371995799"/>
    <n v="1.60048136366671E-3"/>
    <n v="1.3491856042254001E-4"/>
    <n v="0.51225724291626795"/>
    <n v="0.73746458993410202"/>
    <s v="{ED4FFAA8-32ED-4B25-8B3D-9D1525DB179F}"/>
    <n v="82021106"/>
    <s v="LOS GATOS 1106"/>
    <s v="LB48"/>
    <n v="37.190020617175101"/>
    <n v="-121.994180188299"/>
    <x v="1406"/>
    <n v="220"/>
    <n v="140"/>
    <n v="35690.5190462225"/>
    <n v="23832.812317227301"/>
    <n v="11857.706728995199"/>
    <n v="23832.812317227301"/>
    <n v="11857.706728995199"/>
    <n v="3.2245535940987197E-2"/>
    <n v="1.9121303375868499E-2"/>
    <n v="1.55585882154805"/>
    <n v="13.142259414225901"/>
    <n v="1665"/>
    <n v="0.38251504591634367"/>
    <n v="1407"/>
    <n v="0"/>
    <n v="0"/>
    <n v="14.809018422367846"/>
    <n v="1948"/>
    <n v="0"/>
  </r>
  <r>
    <s v="North Coast"/>
    <x v="1407"/>
    <n v="88"/>
    <n v="175.88071600301399"/>
    <n v="254"/>
    <n v="254.06241"/>
    <n v="55"/>
    <n v="8.4472387838600699E-5"/>
    <n v="20.817489756742098"/>
    <n v="1.83823204228946"/>
    <n v="122.16420829875599"/>
    <n v="2830.6212137483599"/>
    <n v="91.466790988804107"/>
    <n v="0.38125502824445801"/>
    <n v="3.9457601875066701"/>
    <n v="1.0188254226337701"/>
    <n v="1.59817754752828E-3"/>
    <n v="1.0351621123259601E-4"/>
    <n v="0.34645669291338499"/>
    <n v="0.69227367038646603"/>
    <s v="{11292177-63B4-4D1D-9B97-B2A90B30A4AD}"/>
    <n v="43351106"/>
    <s v="LUCERNE 1106"/>
    <n v="38632"/>
    <n v="38.9912694549257"/>
    <n v="-122.7481031026"/>
    <x v="1407"/>
    <n v="111"/>
    <n v="299"/>
    <n v="20944.685774429199"/>
    <n v="7546.5249257529604"/>
    <n v="13398.1608486762"/>
    <n v="7104.28472726161"/>
    <n v="12570.382904197701"/>
    <n v="5.6933916177928003E-3"/>
    <n v="4.6459813311230296E-3"/>
    <n v="1.9986445000342501"/>
    <n v="4.6181818181818102"/>
    <n v="1838"/>
    <n v="8.7899765114055395E-2"/>
    <n v="1408"/>
    <n v="0"/>
    <n v="0"/>
    <n v="4.4143965052632739"/>
    <n v="973"/>
    <n v="0"/>
  </r>
  <r>
    <s v="Sierra"/>
    <x v="1408"/>
    <n v="3"/>
    <n v="3.9448813849531299"/>
    <n v="27"/>
    <n v="11.909041999999999"/>
    <n v="5"/>
    <n v="5.62414905289188E-5"/>
    <n v="33.372973865885598"/>
    <n v="5.9431483745574898"/>
    <n v="24.463394165038999"/>
    <n v="43.4238376617431"/>
    <n v="0.258493661880493"/>
    <n v="2.9911504924297301"/>
    <n v="25.666459846496501"/>
    <n v="1.03141593933105"/>
    <n v="1.5963370162075099E-3"/>
    <n v="1.7918279845616699E-4"/>
    <n v="0.11111111111111099"/>
    <n v="0.33125093237838199"/>
    <s v="{CD565697-14B6-4AA0-954C-46CA84031737}"/>
    <n v="152701107"/>
    <s v="BELL 1107"/>
    <s v="circuit_breaker"/>
    <n v="38.946865046270098"/>
    <n v="-121.09149827083201"/>
    <x v="1408"/>
    <n v="146"/>
    <n v="243"/>
    <n v="16925.037200463299"/>
    <n v="6178.7720298558297"/>
    <n v="10746.265170607399"/>
    <n v="198.471355250963"/>
    <n v="322.494363828659"/>
    <n v="8.9591399228083901E-4"/>
    <n v="2.8120745264459401E-4"/>
    <n v="1.31496046165104"/>
    <n v="5.4"/>
    <n v="1489"/>
    <n v="7.9816850810375504E-3"/>
    <n v="1409"/>
    <n v="0"/>
    <n v="0"/>
    <n v="0.12332434448364614"/>
    <n v="538"/>
    <n v="0"/>
  </r>
  <r>
    <s v="Central Coast"/>
    <x v="1409"/>
    <n v="752"/>
    <n v="1442.00501846261"/>
    <n v="1418"/>
    <n v="1819.0173"/>
    <n v="81"/>
    <n v="2.2390661534801501E-4"/>
    <n v="6.8188499201285904"/>
    <n v="10.1214291647076"/>
    <n v="23.520828025415501"/>
    <n v="112.59966182820401"/>
    <n v="2.1414593663796402"/>
    <n v="8.9670053878686901E-2"/>
    <n v="3.6217742669913502"/>
    <n v="0.99046760135226697"/>
    <n v="1.5912367395942201E-3"/>
    <n v="1.2164127189334701E-3"/>
    <n v="0.53032440056417396"/>
    <n v="0.79273847011894205"/>
    <s v="{9C7B2B92-FC22-48B4-B1A3-9DC57E45ACA3}"/>
    <n v="83622105"/>
    <s v="CAMP EVERS 2105"/>
    <n v="12590"/>
    <n v="37.063376509784497"/>
    <n v="-122.079857478389"/>
    <x v="1409"/>
    <n v="131"/>
    <n v="465"/>
    <n v="30878.312556589699"/>
    <n v="8909.0232426648199"/>
    <n v="21969.289313924801"/>
    <n v="7908.9298146662204"/>
    <n v="18075.925213430099"/>
    <n v="9.8529430233611395E-2"/>
    <n v="1.8136435843189198E-2"/>
    <n v="1.9175598649768699"/>
    <n v="17.5061728395061"/>
    <n v="317"/>
    <n v="0.12889017590713184"/>
    <n v="1410"/>
    <n v="0"/>
    <n v="0"/>
    <n v="4.9143796278689642"/>
    <n v="2263"/>
    <n v="0"/>
  </r>
  <r>
    <s v="Sierra"/>
    <x v="1410"/>
    <n v="127"/>
    <n v="197.85680859918301"/>
    <n v="328"/>
    <n v="289.32663000000002"/>
    <n v="46"/>
    <n v="9.5531891415505502E-5"/>
    <n v="19.7608682792793"/>
    <n v="8.8536916742609293"/>
    <n v="64.5413698946887"/>
    <n v="334.92532698606902"/>
    <n v="4.9625909695438297"/>
    <n v="0.64082340707840402"/>
    <n v="50.161615459815302"/>
    <n v="1.19844171016112"/>
    <n v="1.5906003270797599E-3"/>
    <n v="4.6350722783596E-4"/>
    <n v="0.38719512195121902"/>
    <n v="0.68385274057309897"/>
    <s v="{B86F1700-5A54-45AD-BE5A-60237D0F62CD}"/>
    <n v="152691110"/>
    <s v="HIGGINS 1110"/>
    <n v="51794"/>
    <n v="39.0440642417866"/>
    <n v="-121.049930892059"/>
    <x v="1410"/>
    <n v="52"/>
    <n v="17"/>
    <n v="8096.5365033159796"/>
    <n v="6260.8685419589301"/>
    <n v="1835.66796135704"/>
    <n v="6256.2965051628798"/>
    <n v="1835.66796135704"/>
    <n v="2.1321332480454199E-2"/>
    <n v="4.3944670051132501E-3"/>
    <n v="1.55792762676522"/>
    <n v="7.13043478260869"/>
    <n v="841"/>
    <n v="7.316761504566896E-2"/>
    <n v="1411"/>
    <n v="0"/>
    <n v="0"/>
    <n v="3.8874812157095637"/>
    <n v="1505"/>
    <n v="0"/>
  </r>
  <r>
    <s v="North Coast"/>
    <x v="1411"/>
    <n v="675"/>
    <n v="1062.21304000959"/>
    <n v="1804"/>
    <n v="1641.2832000000001"/>
    <n v="161"/>
    <n v="1.03574527128561E-4"/>
    <n v="16.4600218026671"/>
    <n v="5.6578715269673401"/>
    <n v="49.3372505668464"/>
    <n v="619.241373496297"/>
    <n v="14.144442345328899"/>
    <n v="0.99984694303910604"/>
    <n v="14.1325443476268"/>
    <n v="1.0827653548732299"/>
    <n v="1.5891820906684599E-3"/>
    <n v="3.5773456799802802E-4"/>
    <n v="0.374168514412416"/>
    <n v="0.64718449441701398"/>
    <s v="{76DCCACD-E9DC-40E0-8CEA-2EC1A63EA736}"/>
    <n v="42091102"/>
    <s v="MIRABEL 1102"/>
    <n v="38514"/>
    <n v="38.505561678886302"/>
    <n v="-122.930657273289"/>
    <x v="1411"/>
    <n v="172"/>
    <n v="459"/>
    <n v="47110.891393730803"/>
    <n v="17032.438285564"/>
    <n v="30078.453108166701"/>
    <n v="17032.438285564"/>
    <n v="30078.453108166701"/>
    <n v="5.7595265447682502E-2"/>
    <n v="1.66754988676984E-2"/>
    <n v="1.5736489481623499"/>
    <n v="11.204968944099299"/>
    <n v="1002"/>
    <n v="0.25585831659762204"/>
    <n v="1412"/>
    <n v="0"/>
    <n v="0"/>
    <n v="10.583463209939188"/>
    <n v="127"/>
    <n v="0"/>
  </r>
  <r>
    <s v="Central Valley"/>
    <x v="1412"/>
    <n v="47"/>
    <n v="68.845801523323601"/>
    <n v="390"/>
    <n v="212.85046"/>
    <n v="39"/>
    <n v="8.9062943889308695E-5"/>
    <n v="17.1674550694629"/>
    <n v="10.641164665274699"/>
    <n v="31.098050774896802"/>
    <n v="137.47590478027499"/>
    <n v="2.3564479667280298"/>
    <n v="1.53613571899059"/>
    <n v="19.9056728767852"/>
    <n v="1.1061379664983499"/>
    <n v="1.57414218963148E-3"/>
    <n v="4.7090515688115599E-4"/>
    <n v="0.12051282051282"/>
    <n v="0.32344680050254099"/>
    <s v="{07357E95-1494-460D-BB24-62F7136594F4}"/>
    <n v="254432102"/>
    <s v="COARSEGOLD 2102"/>
    <n v="5722"/>
    <n v="37.315623451086203"/>
    <n v="-119.608298844248"/>
    <x v="1412"/>
    <n v="39"/>
    <n v="85"/>
    <n v="7441.1521146709301"/>
    <n v="3182.9469232851998"/>
    <n v="4258.2051913857204"/>
    <n v="3182.9469232851998"/>
    <n v="4258.2051913857204"/>
    <n v="1.8365301118364999E-2"/>
    <n v="3.4734548116830402E-3"/>
    <n v="1.46480428773029"/>
    <n v="10"/>
    <n v="824"/>
    <n v="6.1391545395627717E-2"/>
    <n v="1413"/>
    <n v="0"/>
    <n v="0"/>
    <n v="1.9777909126686479"/>
    <n v="1954"/>
    <n v="0"/>
  </r>
  <r>
    <s v="Sierra"/>
    <x v="1413"/>
    <n v="300"/>
    <n v="401.08639138388003"/>
    <n v="605"/>
    <n v="560.42349999999999"/>
    <n v="46"/>
    <n v="9.5874424242419593E-5"/>
    <n v="15.5723460035685"/>
    <n v="11.455894520506201"/>
    <n v="101.71117621163501"/>
    <n v="1080.6459434404901"/>
    <n v="26.5519914240001"/>
    <n v="4.3621104230051397"/>
    <n v="33.560133954752999"/>
    <n v="1.0452096954635901"/>
    <n v="1.55364349050083E-3"/>
    <n v="6.4089264514638196E-4"/>
    <n v="0.495867768595041"/>
    <n v="0.715684433217882"/>
    <s v="{53D34BC5-1233-4716-BDCB-367F4AA95C1A}"/>
    <n v="152491102"/>
    <s v="WEIMAR 1102"/>
    <n v="6175"/>
    <n v="39.036063236736197"/>
    <n v="-121.00410714171601"/>
    <x v="1413"/>
    <n v="49"/>
    <n v="72"/>
    <n v="8451.1654653880905"/>
    <n v="4390.4905164837"/>
    <n v="4060.67494890439"/>
    <n v="4390.4905164837"/>
    <n v="4060.67494890439"/>
    <n v="2.9481061676733498E-2"/>
    <n v="4.4102235151512997E-3"/>
    <n v="1.33695463794626"/>
    <n v="13.1521739130434"/>
    <n v="627"/>
    <n v="7.1467600563038178E-2"/>
    <n v="1414"/>
    <n v="0"/>
    <n v="0"/>
    <n v="2.7281234827179932"/>
    <n v="639"/>
    <n v="0"/>
  </r>
  <r>
    <s v="Central Valley"/>
    <x v="1414"/>
    <n v="168"/>
    <n v="236.68538065570101"/>
    <n v="396"/>
    <n v="351.68682999999999"/>
    <n v="60"/>
    <n v="2.5491410633549001E-5"/>
    <n v="59.381642921485003"/>
    <n v="5.2149321773488602"/>
    <n v="70.473000290936596"/>
    <n v="369.95557519926501"/>
    <n v="5.3176122254573297"/>
    <n v="7.2054204305944296"/>
    <n v="109.103318525105"/>
    <n v="1.3844763954480399"/>
    <n v="1.5500032721321301E-3"/>
    <n v="7.6341996082144602E-5"/>
    <n v="0.42424242424242398"/>
    <n v="0.67300041229568897"/>
    <s v="{3F7F0AF6-C0C2-4150-988F-57E9FF4DC9A3}"/>
    <n v="254151101"/>
    <s v="AUBERRY 1101"/>
    <n v="37536"/>
    <n v="37.058957038417297"/>
    <n v="-119.387664688689"/>
    <x v="1414"/>
    <n v="103"/>
    <n v="84"/>
    <n v="14936.3596063936"/>
    <n v="8826.9706669904299"/>
    <n v="6109.3889394032403"/>
    <n v="8826.9706669904299"/>
    <n v="6109.3889394032403"/>
    <n v="4.5805197649286802E-3"/>
    <n v="1.52948463801294E-3"/>
    <n v="1.4088415515220301"/>
    <n v="6.6"/>
    <n v="2007"/>
    <n v="9.3000196327927803E-2"/>
    <n v="1415"/>
    <n v="0"/>
    <n v="0"/>
    <n v="5.4848235903185101"/>
    <n v="1874"/>
    <n v="0"/>
  </r>
  <r>
    <s v="Central Valley"/>
    <x v="1415"/>
    <n v="231"/>
    <n v="312.96380641977498"/>
    <n v="646"/>
    <n v="497.45193"/>
    <n v="72"/>
    <n v="9.8290745679858202E-5"/>
    <n v="14.703983799796299"/>
    <n v="48.506788656076701"/>
    <n v="236.817403172453"/>
    <n v="2199.4917812082499"/>
    <n v="220.13839643870301"/>
    <n v="1.08871067383895"/>
    <n v="30.1502187055432"/>
    <n v="1.0691986266109601"/>
    <n v="1.5460607011896E-3"/>
    <n v="2.7313350507027498E-3"/>
    <n v="0.35758513931888503"/>
    <n v="0.62913376050393499"/>
    <s v="{7E08659E-39A5-4373-949B-319BDC171EA7}"/>
    <n v="162161101"/>
    <s v="ELECTRA 1101"/>
    <n v="36816"/>
    <n v="38.360269363706898"/>
    <n v="-120.75272244340201"/>
    <x v="1415"/>
    <n v="82"/>
    <n v="85"/>
    <n v="13326.883153966801"/>
    <n v="8016.9900418523703"/>
    <n v="5309.8931121144296"/>
    <n v="8016.9900418523703"/>
    <n v="5309.8931121144296"/>
    <n v="0.19665612365059801"/>
    <n v="7.0769336889497901E-3"/>
    <n v="1.3548216728128799"/>
    <n v="8.9722222222222197"/>
    <n v="117"/>
    <n v="0.1113163704856512"/>
    <n v="1416"/>
    <n v="0"/>
    <n v="0"/>
    <n v="4.9815251192958492"/>
    <n v="92"/>
    <n v="0"/>
  </r>
  <r>
    <s v="North Valley"/>
    <x v="1416"/>
    <n v="525"/>
    <n v="724.34173746515398"/>
    <n v="1114"/>
    <n v="1035.5626999999999"/>
    <n v="196"/>
    <n v="1.2361980616194101E-5"/>
    <n v="148.58826260928601"/>
    <n v="20.311400283929402"/>
    <n v="930.14752764168497"/>
    <n v="17976.1266041852"/>
    <n v="748.93172473633001"/>
    <n v="3.1109242667966699"/>
    <n v="81.328574098147698"/>
    <n v="1.18305264869514"/>
    <n v="1.5455426803532299E-3"/>
    <n v="1.3346094937489799E-4"/>
    <n v="0.47127468581687598"/>
    <n v="0.69946677935604795"/>
    <s v="{18489341-7942-4EE1-95D9-22D6837A669D}"/>
    <n v="102812101"/>
    <s v="BIG MEADOWS 2101"/>
    <n v="2260"/>
    <n v="40.156211179875299"/>
    <n v="-120.943137398042"/>
    <x v="1416"/>
    <n v="378"/>
    <n v="775"/>
    <n v="71231.438711256298"/>
    <n v="36189.859777057303"/>
    <n v="35041.578934199002"/>
    <n v="22959.774579259501"/>
    <n v="14018.634448053799"/>
    <n v="2.6158346077480101E-2"/>
    <n v="2.42294820077404E-3"/>
    <n v="1.37969854755267"/>
    <n v="5.6836734693877498"/>
    <n v="1680"/>
    <n v="0.30292636534923306"/>
    <n v="1417"/>
    <n v="0"/>
    <n v="0"/>
    <n v="14.266538090089057"/>
    <n v="2441"/>
    <n v="0"/>
  </r>
  <r>
    <s v="North Coast"/>
    <x v="1417"/>
    <n v="1232"/>
    <n v="1757.39413510126"/>
    <n v="1700"/>
    <n v="1970.6498999999999"/>
    <n v="179"/>
    <n v="1.5829806594085699E-4"/>
    <n v="9.4981321110858907"/>
    <n v="3.5173329341105801"/>
    <n v="278.532665536916"/>
    <n v="6084.8732767779602"/>
    <n v="84.383784425853605"/>
    <n v="0.93635981084061004"/>
    <n v="21.593345474867998"/>
    <n v="1.0694739658739301"/>
    <n v="1.54323245773795E-3"/>
    <n v="4.4405951191611498E-4"/>
    <n v="0.72470588235294098"/>
    <n v="0.89178404190980198"/>
    <s v="{AF113D3A-C32B-4AE6-9683-F0B931A2BCC2}"/>
    <n v="192401101"/>
    <s v="HOOPA 1101"/>
    <n v="82542"/>
    <n v="41.058043267131197"/>
    <n v="-123.68610166552401"/>
    <x v="1417"/>
    <n v="214"/>
    <n v="288"/>
    <n v="36995.3836322598"/>
    <n v="24434.161753619399"/>
    <n v="12561.221878640299"/>
    <n v="18590.245936514701"/>
    <n v="4168.8743737124496"/>
    <n v="7.9486652632984697E-2"/>
    <n v="2.8335353803413399E-2"/>
    <n v="1.42645627849128"/>
    <n v="9.4972067039106101"/>
    <n v="874"/>
    <n v="0.27623860993509308"/>
    <n v="1418"/>
    <n v="0"/>
    <n v="0"/>
    <n v="11.551439707818076"/>
    <n v="1576"/>
    <n v="0"/>
  </r>
  <r>
    <s v="Sierra"/>
    <x v="1418"/>
    <n v="28"/>
    <n v="27.658715156968899"/>
    <n v="48"/>
    <n v="39.560789999999997"/>
    <n v="11"/>
    <n v="2.0051226205065501E-5"/>
    <n v="86.551784386168507"/>
    <n v="22.777481913566501"/>
    <n v="3660.7167053222602"/>
    <n v="86659.6572265625"/>
    <n v="2643.7870979309"/>
    <n v="0.104585681449283"/>
    <n v="38.882784279909998"/>
    <n v="1.47164119373668"/>
    <n v="1.54033692328205E-3"/>
    <n v="1.61036568236092E-4"/>
    <n v="0.58333333333333304"/>
    <n v="0.69914464415144695"/>
    <s v="{4FA3034C-CC34-47A2-AF7A-8A1D1515E919}"/>
    <n v="152321101"/>
    <s v="DRUM 1101"/>
    <s v="circuit_breaker"/>
    <n v="39.256476929612802"/>
    <n v="-120.76683097211"/>
    <x v="1418"/>
    <n v="32"/>
    <n v="6"/>
    <n v="3516.2483613125701"/>
    <n v="3389.5909034085198"/>
    <n v="126.657457904057"/>
    <n v="3389.5909034085198"/>
    <n v="126.657457904057"/>
    <n v="1.77140225059702E-3"/>
    <n v="2.2056348825571999E-4"/>
    <n v="0.987811255606033"/>
    <n v="4.3636363636363598"/>
    <n v="1543"/>
    <n v="1.694370615610255E-2"/>
    <n v="1419"/>
    <n v="0"/>
    <n v="0"/>
    <n v="2.1061934892418552"/>
    <n v="697"/>
    <n v="0"/>
  </r>
  <r>
    <s v="North Valley"/>
    <x v="1419"/>
    <n v="312"/>
    <n v="613.36180440242595"/>
    <n v="1960"/>
    <n v="1405.5012999999999"/>
    <n v="273"/>
    <n v="2.5593847923975202E-5"/>
    <n v="64.940897717457204"/>
    <n v="13.787108513450001"/>
    <n v="1871.8184583976999"/>
    <n v="43066.583231710698"/>
    <n v="1056.8314316013"/>
    <n v="0.246758410574072"/>
    <n v="13.237509331079099"/>
    <n v="1.0176991150056001"/>
    <n v="1.53968162200208E-3"/>
    <n v="1.4941817860848099E-4"/>
    <n v="0.159183673469387"/>
    <n v="0.43640072459276003"/>
    <s v="{B0E99E01-0D27-4597-A594-1741A25A99A7}"/>
    <n v="103031102"/>
    <s v="ORO FINO 1102"/>
    <n v="38698"/>
    <n v="40.037561755108896"/>
    <n v="-121.61788622013999"/>
    <x v="1419"/>
    <n v="154"/>
    <n v="424"/>
    <n v="45718.677946026597"/>
    <n v="25102.3894034392"/>
    <n v="20616.288542587299"/>
    <n v="25102.3894034392"/>
    <n v="20616.288542587299"/>
    <n v="4.07911627601154E-2"/>
    <n v="6.9871204832452297E-3"/>
    <n v="1.9659032192385399"/>
    <n v="7.1794871794871797"/>
    <n v="1594"/>
    <n v="0.42033308280656784"/>
    <n v="1420"/>
    <n v="0"/>
    <n v="0"/>
    <n v="15.597896806004419"/>
    <n v="889"/>
    <n v="0"/>
  </r>
  <r>
    <s v="North Coast"/>
    <x v="1420"/>
    <n v="143"/>
    <n v="233.739100732049"/>
    <n v="297"/>
    <n v="320.02533"/>
    <n v="36"/>
    <n v="1.02644665680094E-4"/>
    <n v="18.564283560846899"/>
    <n v="3.4120420702965899"/>
    <n v="2.50832510885084"/>
    <n v="9.0707195205031894"/>
    <n v="0.189531454331969"/>
    <n v="0.19997541425335699"/>
    <n v="0.45237217447720401"/>
    <n v="2.0319567388958402"/>
    <n v="1.53098774634656E-3"/>
    <n v="1.99963837069895E-4"/>
    <n v="0.48148148148148101"/>
    <n v="0.73037687682915098"/>
    <s v="{DDE06CFF-C1C8-453E-9DCE-C51203C62E9C}"/>
    <n v="43321104"/>
    <s v="RINCON 1104"/>
    <s v="circuit_breaker"/>
    <n v="38.489877701958498"/>
    <n v="-122.666308335561"/>
    <x v="1420"/>
    <n v="194"/>
    <n v="442"/>
    <n v="28028.189081078399"/>
    <n v="9046.3287574307797"/>
    <n v="18981.860323647499"/>
    <n v="4001.0684267309298"/>
    <n v="7544.2170599844903"/>
    <n v="7.1986981345162297E-3"/>
    <n v="3.6952079644834101E-3"/>
    <n v="1.6345391659583901"/>
    <n v="8.25"/>
    <n v="1412"/>
    <n v="5.5115558868476161E-2"/>
    <n v="1421"/>
    <n v="0"/>
    <n v="0"/>
    <n v="2.4861478893862246"/>
    <n v="920"/>
    <n v="0"/>
  </r>
  <r>
    <s v="North Valley"/>
    <x v="1421"/>
    <n v="452"/>
    <n v="747.34877686830396"/>
    <n v="848"/>
    <n v="954.25609999999995"/>
    <n v="124"/>
    <n v="1.15372984700732E-4"/>
    <n v="20.972292387685201"/>
    <n v="14.045690745812999"/>
    <n v="609.19886076413604"/>
    <n v="4313.5824565358198"/>
    <n v="152.708850442304"/>
    <n v="2.9450828010411598"/>
    <n v="50.166745957268702"/>
    <n v="0.98321082322829301"/>
    <n v="1.5270080821899201E-3"/>
    <n v="6.9068608914570398E-4"/>
    <n v="0.53301886792452802"/>
    <n v="0.78317421718861102"/>
    <s v="{60D04F67-B0A9-4BD6-8DCF-759CBE65FF11}"/>
    <n v="102831104"/>
    <s v="PARADISE 1104"/>
    <s v="circuit_breaker"/>
    <n v="39.760628979996198"/>
    <n v="-121.618934410954"/>
    <x v="1421"/>
    <n v="750"/>
    <n v="468"/>
    <n v="89629.645359000206"/>
    <n v="59028.303200250499"/>
    <n v="30601.3421587497"/>
    <n v="47006.832307139302"/>
    <n v="30601.3421587497"/>
    <n v="8.5645075054067293E-2"/>
    <n v="1.4306250102890701E-2"/>
    <n v="1.65342649749624"/>
    <n v="6.8387096774193497"/>
    <n v="575"/>
    <n v="0.1893490021915501"/>
    <n v="1422"/>
    <n v="0"/>
    <n v="0"/>
    <n v="29.208682397519457"/>
    <n v="2383"/>
    <n v="0"/>
  </r>
  <r>
    <s v="North Valley"/>
    <x v="1422"/>
    <n v="23"/>
    <n v="25.479854880097001"/>
    <n v="28"/>
    <n v="27.672419999999999"/>
    <n v="11"/>
    <n v="7.6992663790323594E-5"/>
    <n v="19.523006050870901"/>
    <n v="1.4610775113105701"/>
    <n v="4709.8704833984302"/>
    <n v="117130.630859375"/>
    <n v="179.74127769470201"/>
    <n v="0"/>
    <n v="67.978760101578402"/>
    <n v="1.23954143307425"/>
    <n v="1.52657045856205E-3"/>
    <n v="8.46425560170742E-5"/>
    <n v="0.82142857142857095"/>
    <n v="0.92076711824046897"/>
    <s v="{1BEC31F5-3F54-4C7C-921A-7E6673591BD6}"/>
    <n v="101321101"/>
    <s v="PIT NO 5 1101"/>
    <n v="1614"/>
    <n v="40.997147037904803"/>
    <n v="-121.965360412694"/>
    <x v="1422"/>
    <n v="7"/>
    <n v="1"/>
    <n v="3006.5071620461799"/>
    <n v="3000.4111663444201"/>
    <n v="6.0959957017613"/>
    <n v="3000.4111663444201"/>
    <n v="6.0959957017613"/>
    <n v="9.3106811618781605E-4"/>
    <n v="8.4691930169356001E-4"/>
    <n v="1.1078197773955201"/>
    <n v="2.5454545454545401"/>
    <n v="1956"/>
    <n v="1.6792275044182549E-2"/>
    <n v="1423"/>
    <n v="0"/>
    <n v="0"/>
    <n v="1.8643684868425987"/>
    <n v="2352"/>
    <n v="0"/>
  </r>
  <r>
    <s v="Central Valley"/>
    <x v="1423"/>
    <n v="90"/>
    <n v="153.54272677792099"/>
    <n v="309"/>
    <n v="247.79787999999999"/>
    <n v="41"/>
    <n v="5.06247833072848E-5"/>
    <n v="40.315713561226303"/>
    <n v="1.1102595947938201"/>
    <n v="17.750092133487499"/>
    <n v="72.480704658909801"/>
    <n v="0.27067325824088001"/>
    <n v="2.13894887695588"/>
    <n v="192.72346282032501"/>
    <n v="1.2168681098193601"/>
    <n v="1.5252346569414E-3"/>
    <n v="4.4348571727156797E-5"/>
    <n v="0.29126213592233002"/>
    <n v="0.61962889064686399"/>
    <s v="{12C9081C-95BF-4D8B-9422-8F9EBEEF2908}"/>
    <n v="163341103"/>
    <s v="CLAY 1103"/>
    <s v="circuit_breaker"/>
    <n v="38.342224594787098"/>
    <n v="-120.934721772017"/>
    <x v="1423"/>
    <n v="168"/>
    <n v="85"/>
    <n v="31649.851560559298"/>
    <n v="21666.901392854401"/>
    <n v="9982.9501677049102"/>
    <n v="9300.0350053803395"/>
    <n v="1397.5644007936701"/>
    <n v="1.8182914408134299E-3"/>
    <n v="2.0756161155986701E-3"/>
    <n v="1.7060302975324499"/>
    <n v="7.5365853658536501"/>
    <n v="2288"/>
    <n v="6.2534620934597399E-2"/>
    <n v="1424"/>
    <n v="0"/>
    <n v="0"/>
    <n v="5.7787720513281871"/>
    <n v="925"/>
    <n v="0"/>
  </r>
  <r>
    <s v="Central Coast"/>
    <x v="1424"/>
    <n v="7"/>
    <n v="8.7221528202662597"/>
    <n v="19"/>
    <n v="15.570328"/>
    <n v="8"/>
    <n v="3.0556055548913698E-5"/>
    <n v="49.612873554229701"/>
    <n v="24.854755306243799"/>
    <n v="2715.0147460937501"/>
    <n v="14808.5846679687"/>
    <n v="478.12187194824202"/>
    <n v="4.0353981852531398"/>
    <n v="368.43484497070301"/>
    <n v="1.18252213299274"/>
    <n v="1.5233192531497099E-3"/>
    <n v="5.37527016717831E-4"/>
    <n v="0.36842105263157798"/>
    <n v="0.56017785594415703"/>
    <s v="{D1A948DB-B3D6-469B-ACB6-5B79CAB78401}"/>
    <n v="182551102"/>
    <s v="CAYUCOS 1102"/>
    <s v="W18"/>
    <n v="35.424494473081097"/>
    <n v="-120.87849784888"/>
    <x v="1424"/>
    <n v="399"/>
    <n v="2424"/>
    <n v="129020.962623543"/>
    <n v="36681.1720852566"/>
    <n v="92339.790538287198"/>
    <n v="3816.3109876303402"/>
    <n v="1467.0552704194599"/>
    <n v="4.3002161337426497E-3"/>
    <n v="2.4444844439130899E-4"/>
    <n v="1.2460218314666001"/>
    <n v="2.375"/>
    <n v="749"/>
    <n v="1.2186554025197679E-2"/>
    <n v="1425"/>
    <n v="0"/>
    <n v="0"/>
    <n v="2.3713449746948521"/>
    <n v="2517"/>
    <n v="0"/>
  </r>
  <r>
    <s v="Sierra"/>
    <x v="1425"/>
    <n v="545"/>
    <n v="744.44391505248996"/>
    <n v="830"/>
    <n v="898.29139999999995"/>
    <n v="74"/>
    <n v="1.40121856659518E-4"/>
    <n v="10.3470974745668"/>
    <n v="91.004355945967504"/>
    <n v="2889.22585787349"/>
    <n v="39903.603304097502"/>
    <n v="4908.7723507457404"/>
    <n v="2.2196842800272001"/>
    <n v="49.084373010171397"/>
    <n v="1.0653850661741699"/>
    <n v="1.5217075305464E-3"/>
    <n v="6.3287927196327204E-3"/>
    <n v="0.656626506024096"/>
    <n v="0.82873322632906399"/>
    <s v="{A7973262-E6C4-49FC-ACE4-AD992FBBA2FC}"/>
    <n v="152471101"/>
    <s v="COLUMBIA HILL 1101"/>
    <n v="8233"/>
    <n v="39.342069806706903"/>
    <n v="-121.061589578694"/>
    <x v="1425"/>
    <n v="68"/>
    <n v="58"/>
    <n v="13449.8419221407"/>
    <n v="8056.6942722513504"/>
    <n v="5393.1476498894299"/>
    <n v="8056.6942722513504"/>
    <n v="5393.1476498894299"/>
    <n v="0.46833066125282102"/>
    <n v="1.0369017392804301E-2"/>
    <n v="1.36595213771099"/>
    <n v="11.2162162162162"/>
    <n v="27"/>
    <n v="0.1126063572604336"/>
    <n v="1426"/>
    <n v="0"/>
    <n v="0"/>
    <n v="5.006196176643094"/>
    <n v="185"/>
    <n v="0"/>
  </r>
  <r>
    <s v="Central Coast"/>
    <x v="1426"/>
    <n v="1498"/>
    <n v="3142.9820854551899"/>
    <n v="1784"/>
    <n v="3302.6282000000001"/>
    <n v="99"/>
    <n v="7.9977687734083302E-5"/>
    <n v="18.088249129074601"/>
    <n v="2.6902051056208802"/>
    <n v="74.809251365454301"/>
    <n v="500.56286106938899"/>
    <n v="1.87040940493993"/>
    <n v="0.93838829729668405"/>
    <n v="29.852592378389001"/>
    <n v="1.03240368342158"/>
    <n v="1.51862046727415E-3"/>
    <n v="1.43107240840647E-4"/>
    <n v="0.839686098654708"/>
    <n v="0.95166089551404698"/>
    <s v="{6B3803C4-78D9-4845-848A-F16561C51AFC}"/>
    <n v="82931101"/>
    <s v="POINT MORETTI 1101"/>
    <n v="36514"/>
    <n v="37.039263425665403"/>
    <n v="-122.151849379396"/>
    <x v="1426"/>
    <n v="88"/>
    <n v="57"/>
    <n v="15762.908596933399"/>
    <n v="10964.137736639401"/>
    <n v="4798.7708602940402"/>
    <n v="10964.137736639401"/>
    <n v="4798.7708602940402"/>
    <n v="1.4167616843224E-2"/>
    <n v="7.9177910856742494E-3"/>
    <n v="2.0981188821463199"/>
    <n v="18.020202020201999"/>
    <n v="1623"/>
    <n v="0.15034342626014086"/>
    <n v="1427"/>
    <n v="0"/>
    <n v="0"/>
    <n v="6.812797229553361"/>
    <n v="1877"/>
    <n v="0"/>
  </r>
  <r>
    <s v="Bay Area"/>
    <x v="1427"/>
    <n v="292"/>
    <n v="602.86218137300602"/>
    <n v="925"/>
    <n v="952.04139999999995"/>
    <n v="59"/>
    <n v="8.2920822887128906E-5"/>
    <n v="17.387657022555299"/>
    <n v="4.0778671699768703"/>
    <n v="5.8489466463295896"/>
    <n v="66.053509623590898"/>
    <n v="2.9010489972566802"/>
    <n v="0.19856194625999099"/>
    <n v="1.10500091069843"/>
    <n v="1.2932353383403901"/>
    <n v="1.5179407522275901E-3"/>
    <n v="2.15398420170065E-4"/>
    <n v="0.315675675675675"/>
    <n v="0.63323106839162102"/>
    <s v="{792237E5-EE75-4319-AAE8-4FDB93CD8345}"/>
    <n v="42031122"/>
    <s v="ALTO 1122"/>
    <n v="78672"/>
    <n v="37.924908000260899"/>
    <n v="-122.521204015096"/>
    <x v="1427"/>
    <n v="260"/>
    <n v="1330"/>
    <n v="70030.821158088598"/>
    <n v="13243.554019830999"/>
    <n v="56787.267138257397"/>
    <n v="5142.0354292860302"/>
    <n v="21599.606126929299"/>
    <n v="1.27085067900338E-2"/>
    <n v="4.8923285503406E-3"/>
    <n v="2.06459651155139"/>
    <n v="15.677966101694899"/>
    <n v="1359"/>
    <n v="8.9558504381427817E-2"/>
    <n v="1428"/>
    <n v="0"/>
    <n v="0"/>
    <n v="3.1951116967308901"/>
    <n v="2079"/>
    <n v="0"/>
  </r>
  <r>
    <s v="North Valley"/>
    <x v="1428"/>
    <n v="398"/>
    <n v="609.42550642277001"/>
    <n v="1115"/>
    <n v="967.34569999999997"/>
    <n v="151"/>
    <n v="1.30025647550363E-4"/>
    <n v="13.610826200614801"/>
    <n v="5.0019566275721701"/>
    <n v="182.811916960448"/>
    <n v="1552.1356858756401"/>
    <n v="39.093285385325601"/>
    <n v="1.49400751345131"/>
    <n v="33.0137564067957"/>
    <n v="1.07675965969136"/>
    <n v="1.5115531102037701E-3"/>
    <n v="3.9854580324481299E-4"/>
    <n v="0.35695067264573899"/>
    <n v="0.62999763626801397"/>
    <s v="{68FC6E44-EFD8-4B52-B283-8EF4B688F460}"/>
    <n v="102041104"/>
    <s v="NOTRE DAME 1104"/>
    <n v="2028"/>
    <n v="39.839135814536697"/>
    <n v="-121.701794099016"/>
    <x v="1428"/>
    <n v="102"/>
    <n v="92"/>
    <n v="25354.046508528299"/>
    <n v="17363.469411668"/>
    <n v="7990.5770968602901"/>
    <n v="17363.469411668"/>
    <n v="7990.5770968602901"/>
    <n v="6.0180416289966801E-2"/>
    <n v="1.96338727801048E-2"/>
    <n v="1.53121986538384"/>
    <n v="7.3841059602649004"/>
    <n v="945"/>
    <n v="0.22824451964076928"/>
    <n v="1429"/>
    <n v="0"/>
    <n v="0"/>
    <n v="10.789156351797557"/>
    <n v="2549"/>
    <n v="0"/>
  </r>
  <r>
    <s v="Central Coast"/>
    <x v="1429"/>
    <n v="192"/>
    <n v="384.101045240595"/>
    <n v="1157"/>
    <n v="968.45276000000001"/>
    <n v="202"/>
    <n v="2.13187511708203E-5"/>
    <n v="80.400422168987802"/>
    <n v="0.88087275890829497"/>
    <n v="303.518833244409"/>
    <n v="1401.1923155367101"/>
    <n v="3.407981345219"/>
    <n v="2.1240033262483"/>
    <n v="162.18900507481899"/>
    <n v="1.12808858049978"/>
    <n v="1.50886303440036E-3"/>
    <n v="1.88885128781098E-5"/>
    <n v="0.165946413137424"/>
    <n v="0.396613094190437"/>
    <s v="{9CBEE47E-1598-4921-97C7-5CC747F89863}"/>
    <n v="183041101"/>
    <s v="BUELLTON 1101"/>
    <s v="Y36"/>
    <n v="34.6026184295105"/>
    <n v="-120.193090576439"/>
    <x v="1429"/>
    <n v="333"/>
    <n v="294"/>
    <n v="100634.98652789299"/>
    <n v="72977.0065441755"/>
    <n v="27657.979983717501"/>
    <n v="59828.478805799597"/>
    <n v="20717.464753760301"/>
    <n v="3.81547960137818E-3"/>
    <n v="4.3063877365057098E-3"/>
    <n v="2.0005262772947598"/>
    <n v="5.7277227722772199"/>
    <n v="2635"/>
    <n v="0.3047903329488727"/>
    <n v="1430"/>
    <n v="0"/>
    <n v="0"/>
    <n v="37.175681704038503"/>
    <n v="1876"/>
    <n v="0"/>
  </r>
  <r>
    <s v="Bay Area"/>
    <x v="1430"/>
    <n v="0"/>
    <n v="0"/>
    <n v="4"/>
    <n v="1.8229434"/>
    <n v="1"/>
    <n v="6.1474544054362896E-5"/>
    <n v="24.5193672180175"/>
    <n v="9.5951824188232404"/>
    <n v="717.66705322265602"/>
    <n v="7354.68408203125"/>
    <n v="70.569534301757798"/>
    <n v="0.25663715600967402"/>
    <n v="157.10664367675699"/>
    <n v="1.6349557638168299"/>
    <n v="1.50731692022912E-3"/>
    <n v="5.8985943906009197E-4"/>
    <n v="0"/>
    <n v="0"/>
    <s v="{D9246407-D8E8-4A85-808E-1B1964384F7E}"/>
    <n v="43150241"/>
    <s v="TOCALOMA 0241"/>
    <s v="circuit_breaker"/>
    <n v="38.055035565730797"/>
    <n v="-122.760775320609"/>
    <x v="1430"/>
    <n v="1"/>
    <n v="1"/>
    <n v="62.905397156834802"/>
    <n v="26.5151306546454"/>
    <n v="36.390266502189299"/>
    <n v="26.5151306546454"/>
    <n v="36.390266502189299"/>
    <n v="5.8985943906009197E-4"/>
    <n v="6.1474544054362896E-5"/>
    <m/>
    <n v="4"/>
    <n v="682"/>
    <n v="1.50731692022912E-3"/>
    <n v="1431"/>
    <n v="0"/>
    <n v="0"/>
    <n v="1.6475733250007667E-2"/>
    <n v="264"/>
    <n v="0"/>
  </r>
  <r>
    <s v="North Valley"/>
    <x v="1431"/>
    <n v="7"/>
    <n v="9.1636867636429198"/>
    <n v="106"/>
    <n v="53.468623999999998"/>
    <n v="22"/>
    <n v="1.4443528884426501E-5"/>
    <n v="84.600353519717501"/>
    <n v="0.86808171720864802"/>
    <n v="3.61282154669364"/>
    <n v="13.715452324598999"/>
    <n v="3.7031083931651602E-2"/>
    <n v="3.08588093163632"/>
    <n v="44.913707285783602"/>
    <n v="1.00462590022522"/>
    <n v="1.50570209211163E-3"/>
    <n v="1.50209063592269E-5"/>
    <n v="6.6037735849056603E-2"/>
    <n v="0.17138437570294299"/>
    <s v="{8AC91F5C-D86E-4B8D-B342-7C652EFA0FA1}"/>
    <n v="103721101"/>
    <s v="PIT NO 1 1101"/>
    <n v="70952"/>
    <n v="41.003952072667602"/>
    <n v="-121.447227345882"/>
    <x v="1431"/>
    <n v="58"/>
    <n v="144"/>
    <n v="7342.9956203217398"/>
    <n v="2749.7948757762501"/>
    <n v="4593.2007445454901"/>
    <n v="2745.2228539960902"/>
    <n v="4593.2007445454901"/>
    <n v="3.3045993990299302E-4"/>
    <n v="3.17757635457383E-4"/>
    <n v="1.3090981090918401"/>
    <n v="4.8181818181818103"/>
    <n v="2705"/>
    <n v="3.3125446026455861E-2"/>
    <n v="1432"/>
    <n v="0"/>
    <n v="0"/>
    <n v="1.7058018700104045"/>
    <n v="1159"/>
    <n v="0"/>
  </r>
  <r>
    <s v="North Coast"/>
    <x v="1432"/>
    <n v="646"/>
    <n v="986.92579379072902"/>
    <n v="1089"/>
    <n v="1190.1106"/>
    <n v="95"/>
    <n v="2.1032048843675901E-4"/>
    <n v="7.0693459997940202"/>
    <n v="11.103922332837501"/>
    <n v="299.25617885912902"/>
    <n v="6600.9323187259297"/>
    <n v="232.67485842701899"/>
    <n v="0.94984441075555903"/>
    <n v="12.362318972780599"/>
    <n v="1.18784350345009"/>
    <n v="1.5045358794077499E-3"/>
    <n v="1.14328157287465E-3"/>
    <n v="0.59320477502295599"/>
    <n v="0.82927233599466199"/>
    <s v="{DF7E4408-5549-4590-B379-A48092E06D58}"/>
    <n v="192401101"/>
    <s v="HOOPA 1101"/>
    <n v="7468"/>
    <n v="41.051515804257399"/>
    <n v="-123.67517939257699"/>
    <x v="1432"/>
    <n v="259"/>
    <n v="414"/>
    <n v="28561.557610317501"/>
    <n v="19602.472964862998"/>
    <n v="8959.0846454545299"/>
    <n v="10422.523135211701"/>
    <n v="4203.3066245148002"/>
    <n v="0.108611749423092"/>
    <n v="1.9980446401492099E-2"/>
    <n v="1.52774890679679"/>
    <n v="11.463157894736799"/>
    <n v="346"/>
    <n v="0.14293090854373625"/>
    <n v="1433"/>
    <n v="0"/>
    <n v="0"/>
    <n v="6.4762536230496295"/>
    <n v="754"/>
    <n v="0"/>
  </r>
  <r>
    <s v="Central Coast"/>
    <x v="1433"/>
    <n v="21"/>
    <n v="27.8298593602963"/>
    <n v="27"/>
    <n v="30.564276"/>
    <n v="8"/>
    <n v="2.2847239961265502E-5"/>
    <n v="82.586872943133201"/>
    <n v="0.16344240531325299"/>
    <n v="40.533391761779697"/>
    <n v="91.059975051879803"/>
    <n v="2.95293853152543E-2"/>
    <n v="2.9585176594555298"/>
    <n v="290.78742606355797"/>
    <n v="1.2616150379180899"/>
    <n v="1.5044313739299301E-3"/>
    <n v="9.5725468582941108E-6"/>
    <n v="0.77777777777777701"/>
    <n v="0.91053554141441195"/>
    <s v="{97FCD4F4-D4FA-4E54-B458-40505BE0F481}"/>
    <n v="182492102"/>
    <s v="HOLLISTER 2102"/>
    <n v="4780"/>
    <n v="36.942521275332197"/>
    <n v="-121.44347144148099"/>
    <x v="1433"/>
    <n v="212"/>
    <n v="270"/>
    <n v="44286.861617718198"/>
    <n v="24176.118899112"/>
    <n v="20110.742718606201"/>
    <n v="2943.6622277323399"/>
    <n v="306.20103986088702"/>
    <n v="7.65803748663529E-5"/>
    <n v="1.8277791969012401E-4"/>
    <n v="1.32523139810934"/>
    <n v="3.375"/>
    <n v="2794"/>
    <n v="1.2035450991439441E-2"/>
    <n v="1434"/>
    <n v="0"/>
    <n v="0"/>
    <n v="1.8291063421082718"/>
    <n v="1184"/>
    <n v="0"/>
  </r>
  <r>
    <s v="Central Valley"/>
    <x v="1434"/>
    <n v="251"/>
    <n v="384.881302628659"/>
    <n v="1144"/>
    <n v="744.24456999999995"/>
    <n v="202"/>
    <n v="4.1259365492679801E-5"/>
    <n v="39.766837044886401"/>
    <n v="16.843147578750401"/>
    <n v="376.35156033479598"/>
    <n v="3708.67097281923"/>
    <n v="174.63710410744"/>
    <n v="4.3014873076313203"/>
    <n v="126.329969609432"/>
    <n v="1.33398317346478"/>
    <n v="1.4936464530936799E-3"/>
    <n v="2.9794815349201698E-4"/>
    <n v="0.21940559440559401"/>
    <n v="0.51714358323045595"/>
    <s v="{5F6C2DBD-A6A7-42E4-BABA-B899CFDCE0DB}"/>
    <n v="254452101"/>
    <s v="MARIPOSA 2101"/>
    <n v="35244"/>
    <n v="37.492712408017098"/>
    <n v="-119.96565531156099"/>
    <x v="1434"/>
    <n v="176"/>
    <n v="167"/>
    <n v="42550.923005849298"/>
    <n v="27730.487200853"/>
    <n v="14820.435804996199"/>
    <n v="27730.487200853"/>
    <n v="14820.435804996199"/>
    <n v="6.0185527005387401E-2"/>
    <n v="8.3343918295213301E-3"/>
    <n v="1.5333916439388799"/>
    <n v="5.6633663366336604"/>
    <n v="1131"/>
    <n v="0.30171658352492337"/>
    <n v="1435"/>
    <n v="0"/>
    <n v="0"/>
    <n v="17.230920562481231"/>
    <n v="1282"/>
    <n v="0"/>
  </r>
  <r>
    <s v="Sierra"/>
    <x v="1435"/>
    <n v="593"/>
    <n v="956.083673967104"/>
    <n v="2717"/>
    <n v="1818.8670999999999"/>
    <n v="325"/>
    <n v="7.3270585764056206E-5"/>
    <n v="24.686388462845201"/>
    <n v="21.221030675932099"/>
    <n v="344.93990721819301"/>
    <n v="2787.0037291323301"/>
    <n v="101.391296393583"/>
    <n v="4.3132062872585202"/>
    <n v="63.078104169276997"/>
    <n v="1.1128114344523501"/>
    <n v="1.4826273464156701E-3"/>
    <n v="7.3777510177010805E-4"/>
    <n v="0.218255428781744"/>
    <n v="0.52564791135037603"/>
    <s v="{AE69F8EF-4AC2-40EB-85B9-DBE37E3684F9}"/>
    <n v="153652109"/>
    <s v="SHINGLE SPRINGS 2109"/>
    <n v="11092"/>
    <n v="38.774118603214497"/>
    <n v="-120.920108435358"/>
    <x v="1435"/>
    <n v="343"/>
    <n v="320"/>
    <n v="57879.545862459498"/>
    <n v="36166.665710328001"/>
    <n v="21712.8801521315"/>
    <n v="36166.665710328001"/>
    <n v="21712.8801521315"/>
    <n v="0.23977690807528501"/>
    <n v="2.38129403733182E-2"/>
    <n v="1.61228275542513"/>
    <n v="8.36"/>
    <n v="541"/>
    <n v="0.48185388758509279"/>
    <n v="1436"/>
    <n v="0"/>
    <n v="0"/>
    <n v="22.472917239092222"/>
    <n v="169"/>
    <n v="0"/>
  </r>
  <r>
    <s v="Central Coast"/>
    <x v="1436"/>
    <n v="5"/>
    <n v="5.9197192504599903"/>
    <n v="28"/>
    <n v="16.849717999999999"/>
    <n v="6"/>
    <n v="2.8479271653244099E-5"/>
    <n v="115.570416073004"/>
    <n v="9.8225445747375399"/>
    <n v="19.968355814615801"/>
    <n v="65.926029205322195"/>
    <n v="1.78817788759867"/>
    <n v="3.3547197901643799"/>
    <n v="77.673377893865094"/>
    <n v="1.1154129902521699"/>
    <n v="1.4806308040358699E-3"/>
    <n v="1.29513763871121E-4"/>
    <n v="0.17857142857142799"/>
    <n v="0.351324527655622"/>
    <s v="{7FC31E1C-DBD5-4F97-9DB8-E6AAAE06E52A}"/>
    <n v="182631105"/>
    <s v="SAN LUIS OBISPO 1105"/>
    <n v="796050"/>
    <n v="35.272403154374203"/>
    <n v="-120.644577865196"/>
    <x v="1436"/>
    <n v="188"/>
    <n v="793"/>
    <n v="39675.232330538602"/>
    <n v="7961.3272430477"/>
    <n v="31713.905087490799"/>
    <n v="2135.00406394938"/>
    <n v="6588.37728089334"/>
    <n v="7.7708258322672897E-4"/>
    <n v="1.70875629919464E-4"/>
    <n v="1.1839438500919901"/>
    <n v="4.6666666666666599"/>
    <n v="1703"/>
    <n v="8.8837848242152191E-3"/>
    <n v="1437"/>
    <n v="0"/>
    <n v="0"/>
    <n v="1.3266296102202901"/>
    <n v="237"/>
    <n v="0"/>
  </r>
  <r>
    <s v="North Coast"/>
    <x v="1437"/>
    <n v="897"/>
    <n v="1478.51136438053"/>
    <n v="1663"/>
    <n v="1920.4621999999999"/>
    <n v="186"/>
    <n v="8.28599663349137E-5"/>
    <n v="20.161034645490599"/>
    <n v="5.4827962316109504"/>
    <n v="30.4521227239395"/>
    <n v="143.156204734033"/>
    <n v="2.2089525810175501"/>
    <n v="2.0739713054634699"/>
    <n v="21.686764301408498"/>
    <n v="1.13223189756434"/>
    <n v="1.47500677906784E-3"/>
    <n v="2.7045806543320801E-4"/>
    <n v="0.53938665063138902"/>
    <n v="0.76987268823036603"/>
    <s v="{D3082F6C-C528-49AC-BBCA-64C476BB2FE2}"/>
    <n v="42151104"/>
    <s v="SANTA ROSA A 1104"/>
    <n v="642"/>
    <n v="38.503901080723601"/>
    <n v="-122.686643160195"/>
    <x v="1437"/>
    <n v="308"/>
    <n v="287"/>
    <n v="38902.868610780301"/>
    <n v="21539.308949910999"/>
    <n v="17363.559660869199"/>
    <n v="21539.308949910999"/>
    <n v="17363.559660869199"/>
    <n v="5.0305200170576797E-2"/>
    <n v="1.5411953738293901E-2"/>
    <n v="1.6482846871577801"/>
    <n v="8.9408602150537604"/>
    <n v="1203"/>
    <n v="0.27435126090661827"/>
    <n v="1438"/>
    <n v="0"/>
    <n v="0"/>
    <n v="13.383901941515148"/>
    <n v="624"/>
    <n v="0"/>
  </r>
  <r>
    <s v="Central Coast"/>
    <x v="1438"/>
    <n v="43"/>
    <n v="68.617894839907905"/>
    <n v="87"/>
    <n v="79.777789999999996"/>
    <n v="34"/>
    <n v="2.9183416646607299E-5"/>
    <n v="49.100214228910502"/>
    <n v="1.27751529576113"/>
    <n v="806.802460027091"/>
    <n v="5048.6779840921599"/>
    <n v="17.294768408456999"/>
    <n v="6.0005856401779996"/>
    <n v="1216.9891566108199"/>
    <n v="1.6314419437857199"/>
    <n v="1.4653650723177199E-3"/>
    <n v="3.2095318829227603E-5"/>
    <n v="0.49425287356321801"/>
    <n v="0.86011279657071305"/>
    <s v="{A0B1EC87-107D-4315-9E85-F1BAB9E02281}"/>
    <n v="182562102"/>
    <s v="CHOLAME 2102"/>
    <n v="5597"/>
    <n v="35.912324402524902"/>
    <n v="-120.43941146799899"/>
    <x v="1438"/>
    <n v="22"/>
    <n v="20"/>
    <n v="9173.0616672285796"/>
    <n v="8229.92376329332"/>
    <n v="943.13790393526403"/>
    <n v="8229.92376329332"/>
    <n v="943.13790393526403"/>
    <n v="1.0912408401937399E-3"/>
    <n v="9.9223616598464993E-4"/>
    <n v="1.59576499627692"/>
    <n v="2.5588235294117601"/>
    <n v="2440"/>
    <n v="4.9822412458802479E-2"/>
    <n v="1439"/>
    <n v="0"/>
    <n v="0"/>
    <n v="5.1138359587213333"/>
    <n v="1794"/>
    <n v="0"/>
  </r>
  <r>
    <s v="Central Valley"/>
    <x v="1439"/>
    <n v="452"/>
    <n v="634.63555584388303"/>
    <n v="1427"/>
    <n v="1051.1106"/>
    <n v="133"/>
    <n v="5.4073434744749703E-5"/>
    <n v="29.7766333031363"/>
    <n v="22.450704789222701"/>
    <n v="168.586343841298"/>
    <n v="1354.91973625216"/>
    <n v="122.51124544071401"/>
    <n v="3.3910107315216802"/>
    <n v="39.119525630979297"/>
    <n v="1.1626355692856201"/>
    <n v="1.4650677754480799E-3"/>
    <n v="4.7304722208491099E-4"/>
    <n v="0.31674842326559199"/>
    <n v="0.60377619485355205"/>
    <s v="{54A77FF2-7A52-4D36-BA6B-B455CC7DC4A6}"/>
    <n v="163351702"/>
    <s v="CURTIS 1702"/>
    <n v="9220"/>
    <n v="37.979459927572499"/>
    <n v="-120.276283948575"/>
    <x v="1439"/>
    <n v="204"/>
    <n v="170"/>
    <n v="28625.8598654985"/>
    <n v="17957.7628100334"/>
    <n v="10668.097055464999"/>
    <n v="17305.250543829799"/>
    <n v="10611.137647485601"/>
    <n v="6.29152805372932E-2"/>
    <n v="7.1917668210517097E-3"/>
    <n v="1.4040609642563799"/>
    <n v="10.729323308270599"/>
    <n v="819"/>
    <n v="0.19485401413459463"/>
    <n v="1440"/>
    <n v="0"/>
    <n v="0"/>
    <n v="10.752980835670067"/>
    <n v="1632"/>
    <n v="0"/>
  </r>
  <r>
    <s v="North Valley"/>
    <x v="1440"/>
    <n v="104"/>
    <n v="180.16702677573099"/>
    <n v="482"/>
    <n v="345.00484999999998"/>
    <n v="59"/>
    <n v="4.4346696425128597E-5"/>
    <n v="48.761743979704001"/>
    <n v="17.825449892095499"/>
    <n v="674.29728563074696"/>
    <n v="4586.97621390113"/>
    <n v="205.52486246863501"/>
    <n v="4.23503816211438"/>
    <n v="131.85334104754099"/>
    <n v="1.21415178856607"/>
    <n v="1.46053880443985E-3"/>
    <n v="3.1585321521300898E-4"/>
    <n v="0.21576763485477099"/>
    <n v="0.52221592124657701"/>
    <s v="{DBD4B653-AFBF-40EB-8724-1790AF913C8C}"/>
    <n v="103091102"/>
    <s v="CLARK ROAD 1102"/>
    <n v="2070"/>
    <n v="39.656536383780598"/>
    <n v="-121.57623444685601"/>
    <x v="1440"/>
    <n v="116"/>
    <n v="55"/>
    <n v="20642.208581097701"/>
    <n v="17647.3936389806"/>
    <n v="2994.8149421170801"/>
    <n v="15820.409908419801"/>
    <n v="2982.62292214845"/>
    <n v="1.8635339697567501E-2"/>
    <n v="2.61645508908259E-3"/>
    <n v="1.7323752574589599"/>
    <n v="8.1694915254237195"/>
    <n v="1090"/>
    <n v="8.6171789461951143E-2"/>
    <n v="1441"/>
    <n v="0"/>
    <n v="0"/>
    <n v="9.8303439252047209"/>
    <n v="1193"/>
    <n v="0"/>
  </r>
  <r>
    <s v="Bay Area"/>
    <x v="1441"/>
    <n v="9"/>
    <n v="33.608904900209403"/>
    <n v="18"/>
    <n v="36.498897999999997"/>
    <n v="7"/>
    <n v="1.7371314892703299E-5"/>
    <n v="95.574477375016997"/>
    <n v="2.8196550731857601"/>
    <n v="9.5629633367061597"/>
    <n v="19.7960663636525"/>
    <n v="0.16294397595872001"/>
    <n v="9.8094184866973304"/>
    <n v="130.98046691076999"/>
    <n v="1.04867255687713"/>
    <n v="1.4576253345387701E-3"/>
    <n v="2.3998587469772501E-5"/>
    <n v="0.5"/>
    <n v="0.92081972755137098"/>
    <s v="{5E4EB8F1-F20C-4A10-9616-09E586C03349}"/>
    <n v="14502107"/>
    <s v="VINEYARD 2107"/>
    <s v="MR332"/>
    <n v="37.665908000534998"/>
    <n v="-121.841564329438"/>
    <x v="1441"/>
    <n v="72"/>
    <n v="20"/>
    <n v="6038.8452610979002"/>
    <n v="5273.2665880212198"/>
    <n v="765.578673076678"/>
    <n v="460.84845556583002"/>
    <n v="25.026641921124799"/>
    <n v="1.67990112288407E-4"/>
    <n v="1.21599204248923E-4"/>
    <n v="3.7343227666899401"/>
    <n v="2.5714285714285698"/>
    <n v="2543"/>
    <n v="1.020337734177139E-2"/>
    <n v="1442"/>
    <n v="0"/>
    <n v="0"/>
    <n v="0.28635786568339539"/>
    <n v="2846"/>
    <n v="0"/>
  </r>
  <r>
    <s v="Sierra"/>
    <x v="1442"/>
    <n v="975"/>
    <n v="1192.16041816302"/>
    <n v="3141"/>
    <n v="2120.4191999999998"/>
    <n v="254"/>
    <n v="1.16459735654357E-4"/>
    <n v="13.0781448538802"/>
    <n v="10.688548644733199"/>
    <n v="93.8857387011642"/>
    <n v="1410.6943626367499"/>
    <n v="48.632313014252198"/>
    <n v="0.36720085899275101"/>
    <n v="9.3586849602342301"/>
    <n v="1.12238694598355"/>
    <n v="1.4540818701510401E-3"/>
    <n v="7.0049827531311597E-4"/>
    <n v="0.310410697230181"/>
    <n v="0.562228649925815"/>
    <s v="{9026688D-0DDE-43F9-BDC1-1D8B37EA23F4}"/>
    <n v="152762101"/>
    <s v="EL DORADO PH 2101"/>
    <s v="circuit_breaker"/>
    <n v="38.793465733531399"/>
    <n v="-120.61950641450299"/>
    <x v="1442"/>
    <n v="326"/>
    <n v="590"/>
    <n v="57521.002178148097"/>
    <n v="26755.998714491201"/>
    <n v="30765.0034636569"/>
    <n v="26755.998714491201"/>
    <n v="30765.0034636569"/>
    <n v="0.17792656192953099"/>
    <n v="2.9580772856206701E-2"/>
    <n v="1.2227286340133501"/>
    <n v="12.366141732283401"/>
    <n v="567"/>
    <n v="0.36933679501836419"/>
    <n v="1443"/>
    <n v="0"/>
    <n v="0"/>
    <n v="16.625401677222111"/>
    <n v="593"/>
    <n v="0"/>
  </r>
  <r>
    <s v="Central Coast"/>
    <x v="1443"/>
    <n v="1"/>
    <n v="1.2277136794000301"/>
    <n v="3"/>
    <n v="2.3632221000000002"/>
    <n v="2"/>
    <n v="2.8704264877887902E-5"/>
    <n v="50.4982299804687"/>
    <n v="0.178240424877913"/>
    <n v="30.915040828753199"/>
    <n v="98.822390028042705"/>
    <n v="3.5224570252795503E-2"/>
    <n v="1.69911509752273"/>
    <n v="344.37211608886702"/>
    <n v="1.8384955525398201"/>
    <n v="1.44928022221789E-3"/>
    <n v="5.1638586995306204E-6"/>
    <n v="0.33333333333333298"/>
    <n v="0.51950837285708695"/>
    <s v="{68615336-79DC-4EC6-9727-806E7A643D26}"/>
    <n v="183031101"/>
    <s v="PALMER 1101"/>
    <n v="98478"/>
    <n v="34.7403069254729"/>
    <n v="-120.22688612275201"/>
    <x v="1443"/>
    <n v="41"/>
    <n v="18"/>
    <n v="8897.6587710063395"/>
    <n v="7936.2416872290096"/>
    <n v="961.41708377733403"/>
    <n v="7555.7379779559697"/>
    <n v="579.31786215982697"/>
    <n v="1.03277173990612E-5"/>
    <n v="5.7408529755775803E-5"/>
    <n v="1.2277136794000301"/>
    <n v="1.5"/>
    <n v="2842"/>
    <n v="2.89856044443578E-3"/>
    <n v="1444"/>
    <n v="0"/>
    <n v="0"/>
    <n v="4.6949164631004789"/>
    <n v="301"/>
    <n v="0"/>
  </r>
  <r>
    <s v="Bay Area"/>
    <x v="1444"/>
    <n v="531"/>
    <n v="860.24493143265602"/>
    <n v="1446"/>
    <n v="1422.4518"/>
    <n v="133"/>
    <n v="4.3165327028839201E-5"/>
    <n v="31.437131809909399"/>
    <n v="1.3806786968671001"/>
    <n v="83.0252980960732"/>
    <n v="731.57675288768496"/>
    <n v="3.86508911959768"/>
    <n v="0.96060949025494802"/>
    <n v="42.894658613697899"/>
    <n v="1.12464236406455"/>
    <n v="1.4486841662279301E-3"/>
    <n v="4.3864992248201198E-5"/>
    <n v="0.36721991701244799"/>
    <n v="0.60476210313864898"/>
    <s v="{8A15255F-3865-4264-A6D3-8F9EE2AA73EF}"/>
    <n v="24131103"/>
    <s v="MENLO 1103"/>
    <n v="7902"/>
    <n v="37.383495005373298"/>
    <n v="-122.166160677411"/>
    <x v="1444"/>
    <n v="257"/>
    <n v="116"/>
    <n v="32534.568519491098"/>
    <n v="26240.4809816085"/>
    <n v="6294.0875378826604"/>
    <n v="18489.6466190627"/>
    <n v="2556.5641127910699"/>
    <n v="5.8340439690107698E-3"/>
    <n v="5.7409884948356098E-3"/>
    <n v="1.62004695185057"/>
    <n v="10.8721804511278"/>
    <n v="2291"/>
    <n v="0.19267499410831471"/>
    <n v="1445"/>
    <n v="0"/>
    <n v="0"/>
    <n v="11.48893020933361"/>
    <n v="2715"/>
    <n v="0"/>
  </r>
  <r>
    <s v="Central Valley"/>
    <x v="1445"/>
    <n v="477"/>
    <n v="648.35557364322005"/>
    <n v="2023"/>
    <n v="1339.8207"/>
    <n v="167"/>
    <n v="9.0742690566160997E-5"/>
    <n v="16.438081010457498"/>
    <n v="54.7916185426024"/>
    <n v="369.81556831051898"/>
    <n v="5400.6766395775103"/>
    <n v="686.349348969787"/>
    <n v="1.5780827800414201"/>
    <n v="17.931274296002002"/>
    <n v="1.0731413307304101"/>
    <n v="1.4339207668290299E-3"/>
    <n v="2.4160239366885902E-3"/>
    <n v="0.235788433020266"/>
    <n v="0.48391220104694399"/>
    <s v="{29253623-89FE-435D-961C-4E4487404246}"/>
    <n v="163751102"/>
    <s v="PINE GROVE 1102"/>
    <s v="circuit_breaker"/>
    <n v="38.412578602175202"/>
    <n v="-120.660447016137"/>
    <x v="1445"/>
    <n v="249"/>
    <n v="328"/>
    <n v="34183.266825754603"/>
    <n v="17217.397906152401"/>
    <n v="16965.868919602101"/>
    <n v="17217.397906152401"/>
    <n v="16965.868919602101"/>
    <n v="0.40347599742699403"/>
    <n v="1.5154029324548899E-2"/>
    <n v="1.3592360034449"/>
    <n v="12.1137724550898"/>
    <n v="134"/>
    <n v="0.239464768060448"/>
    <n v="1446"/>
    <n v="0"/>
    <n v="0"/>
    <n v="10.698391754343824"/>
    <n v="1270"/>
    <n v="0"/>
  </r>
  <r>
    <s v="Central Valley"/>
    <x v="1446"/>
    <n v="10"/>
    <n v="13.8425344952086"/>
    <n v="155"/>
    <n v="62.983580000000003"/>
    <n v="32"/>
    <n v="5.95402755720897E-5"/>
    <n v="27.219535966170898"/>
    <n v="15.4531098266475"/>
    <n v="152.70936563767799"/>
    <n v="539.97775010058695"/>
    <n v="13.0200388581009"/>
    <n v="5.1610896094643897"/>
    <n v="138.26256006548601"/>
    <n v="1.21370297670364"/>
    <n v="1.4336566745276099E-3"/>
    <n v="5.4805541095692602E-4"/>
    <n v="6.4516129032257993E-2"/>
    <n v="0.21978004673749599"/>
    <s v="{646B02DA-833B-4BEB-8A59-9FDCAF947841}"/>
    <n v="163451702"/>
    <s v="FROGTOWN 1702"/>
    <s v="circuit_breaker"/>
    <n v="38.0568811624021"/>
    <n v="-120.53388910124301"/>
    <x v="1446"/>
    <n v="166"/>
    <n v="214"/>
    <n v="15864.379570291399"/>
    <n v="8323.2793464240003"/>
    <n v="7541.10022386742"/>
    <n v="4274.7493926036004"/>
    <n v="737.43447545211097"/>
    <n v="1.7537773150621602E-2"/>
    <n v="1.90528881830687E-3"/>
    <n v="1.38425344952086"/>
    <n v="4.84375"/>
    <n v="740"/>
    <n v="4.5877013584883518E-2"/>
    <n v="1447"/>
    <n v="0"/>
    <n v="0"/>
    <n v="2.656205304831492"/>
    <n v="1435"/>
    <n v="0"/>
  </r>
  <r>
    <s v="Central Valley"/>
    <x v="1447"/>
    <n v="116"/>
    <n v="166.339128339236"/>
    <n v="299"/>
    <n v="245.30306999999999"/>
    <n v="63"/>
    <n v="1.5448876291927799E-5"/>
    <n v="97.339657571580602"/>
    <n v="17.8056279247206"/>
    <n v="826.50461580291801"/>
    <n v="6856.1203253230697"/>
    <n v="165.22215705321199"/>
    <n v="9.5282342628472296"/>
    <n v="536.70152845836799"/>
    <n v="1.70828065985725"/>
    <n v="1.4311996307254801E-3"/>
    <n v="1.1339120066446E-4"/>
    <n v="0.38795986622073497"/>
    <n v="0.67809639843839897"/>
    <s v="{81D716EF-AF38-46F5-8FD2-48383247DE01}"/>
    <n v="254061102"/>
    <s v="DUNLAP 1102"/>
    <n v="7360"/>
    <n v="36.676498650511697"/>
    <n v="-119.01654437465299"/>
    <x v="1447"/>
    <n v="115"/>
    <n v="81"/>
    <n v="19844.870439367001"/>
    <n v="13675.7859888481"/>
    <n v="6169.0844505188397"/>
    <n v="13675.7859888481"/>
    <n v="6169.0844505188397"/>
    <n v="7.1436456418609798E-3"/>
    <n v="9.7327920639145304E-4"/>
    <n v="1.4339580029244501"/>
    <n v="4.7460317460317398"/>
    <n v="1784"/>
    <n v="9.0165576735705244E-2"/>
    <n v="1448"/>
    <n v="0"/>
    <n v="0"/>
    <n v="8.4977368156765323"/>
    <n v="79"/>
    <n v="0"/>
  </r>
  <r>
    <s v="Sierra"/>
    <x v="1448"/>
    <n v="162"/>
    <n v="220.670577624071"/>
    <n v="493"/>
    <n v="363.93560000000002"/>
    <n v="85"/>
    <n v="1.73018244822742E-5"/>
    <n v="82.049772621679594"/>
    <n v="1.5039125733854399"/>
    <n v="120.087960954789"/>
    <n v="1852.5631465860599"/>
    <n v="8.3186984609664005"/>
    <n v="0.13136387471767"/>
    <n v="24.426475530950398"/>
    <n v="1.12761582767262"/>
    <n v="1.4292062065979899E-3"/>
    <n v="2.1885728964587899E-5"/>
    <n v="0.32860040567951299"/>
    <n v="0.60634511388220103"/>
    <s v="{EE38B856-B2BC-49D4-8C11-7E26D08321B4}"/>
    <n v="152762101"/>
    <s v="EL DORADO PH 2101"/>
    <n v="13532"/>
    <n v="38.773079133660197"/>
    <n v="-120.293404424408"/>
    <x v="1448"/>
    <n v="62"/>
    <n v="192"/>
    <n v="14064.478487687"/>
    <n v="8511.6066930181496"/>
    <n v="5552.8717946689103"/>
    <n v="8511.6066930181496"/>
    <n v="5552.8717946689103"/>
    <n v="1.8602869619899699E-3"/>
    <n v="1.4706550809933099E-3"/>
    <n v="1.3621640594078499"/>
    <n v="5.8"/>
    <n v="2578"/>
    <n v="0.12148252756082914"/>
    <n v="1449"/>
    <n v="0"/>
    <n v="0"/>
    <n v="5.2888655624473806"/>
    <n v="422"/>
    <n v="0"/>
  </r>
  <r>
    <s v="Central Valley"/>
    <x v="1449"/>
    <n v="795"/>
    <n v="1085.0150728420999"/>
    <n v="3171"/>
    <n v="2231.1880000000001"/>
    <n v="202"/>
    <n v="9.5762605719800796E-5"/>
    <n v="15.3660104412503"/>
    <n v="55.334252567486601"/>
    <n v="458.180032570751"/>
    <n v="5938.8527605937998"/>
    <n v="723.91459705774798"/>
    <n v="1.35920041176782"/>
    <n v="23.135109924022199"/>
    <n v="1.15614868862794"/>
    <n v="1.42853381674031E-3"/>
    <n v="2.6936661660856001E-3"/>
    <n v="0.25070955534531603"/>
    <n v="0.48629478042230101"/>
    <s v="{21E26CE5-9BFF-45A6-8272-2A9D442E9691}"/>
    <n v="162161101"/>
    <s v="ELECTRA 1101"/>
    <n v="7104"/>
    <n v="38.363744232107102"/>
    <n v="-120.646628150208"/>
    <x v="1449"/>
    <n v="276"/>
    <n v="418"/>
    <n v="40947.644554094397"/>
    <n v="19862.839394042501"/>
    <n v="21084.805160051899"/>
    <n v="19862.839394042501"/>
    <n v="21084.805160051899"/>
    <n v="0.544120565549292"/>
    <n v="1.9344046355399699E-2"/>
    <n v="1.3647988337636501"/>
    <n v="15.6980198019801"/>
    <n v="118"/>
    <n v="0.28856383098154259"/>
    <n v="1450"/>
    <n v="0"/>
    <n v="0"/>
    <n v="12.342192377115584"/>
    <n v="1273"/>
    <n v="0"/>
  </r>
  <r>
    <s v="Central Valley"/>
    <x v="1450"/>
    <n v="36"/>
    <n v="81.578800832531201"/>
    <n v="253"/>
    <n v="205.33517000000001"/>
    <n v="65"/>
    <n v="2.7284325789458699E-5"/>
    <n v="51.665775103103798"/>
    <n v="8.1492633506217391"/>
    <n v="1320.7821628198201"/>
    <n v="31603.4565569554"/>
    <n v="715.737966780276"/>
    <n v="0.31616746115569799"/>
    <n v="50.893931466570201"/>
    <n v="1.1897889669124799"/>
    <n v="1.42741471288033E-3"/>
    <n v="1.17435775163043E-4"/>
    <n v="0.142292490118577"/>
    <n v="0.39729579214630001"/>
    <s v="{64CDB5CA-B54E-4043-BB09-802AFEE142DC}"/>
    <n v="162831702"/>
    <s v=" "/>
    <s v="circuit_breaker"/>
    <n v="38.186529770698499"/>
    <n v="-120.11181053433199"/>
    <x v="1165"/>
    <n v="36"/>
    <n v="17"/>
    <n v="12530.3693530091"/>
    <n v="11948.623845826"/>
    <n v="581.74550718313105"/>
    <n v="11948.623845826"/>
    <n v="581.74550718313105"/>
    <n v="7.6333253855978001E-3"/>
    <n v="1.7734811763148099E-3"/>
    <n v="2.26607780090364"/>
    <n v="3.89230769230769"/>
    <n v="1758"/>
    <n v="9.2781956337221444E-2"/>
    <n v="1451"/>
    <n v="0"/>
    <n v="0"/>
    <n v="7.4245283477047472"/>
    <n v="2648"/>
    <n v="0"/>
  </r>
  <r>
    <s v="Central Coast"/>
    <x v="1451"/>
    <n v="30"/>
    <n v="90.229987437394996"/>
    <n v="630"/>
    <n v="319.55417"/>
    <n v="45"/>
    <n v="1.54457796472545E-5"/>
    <n v="68.150628044539005"/>
    <n v="1.2632580987180699"/>
    <n v="261.66710890531499"/>
    <n v="1351.1001086521101"/>
    <n v="2.9926068181325598"/>
    <n v="4.9070795923471398"/>
    <n v="741.89261902967996"/>
    <n v="1.377286140124"/>
    <n v="1.4270121511592E-3"/>
    <n v="1.9954255279228399E-5"/>
    <n v="4.7619047619047603E-2"/>
    <n v="0.28236210406559498"/>
    <s v="{C61DB78B-3364-4B90-90AD-4E89668B63A7}"/>
    <n v="182821101"/>
    <s v="MESA 1101"/>
    <s v="circuit_breaker"/>
    <n v="35.007682472464403"/>
    <n v="-120.45419857384501"/>
    <x v="1450"/>
    <n v="399"/>
    <n v="750"/>
    <n v="82508.3813013935"/>
    <n v="41442.269789938699"/>
    <n v="41066.111511454699"/>
    <n v="18758.364472975401"/>
    <n v="9023.5943856146205"/>
    <n v="8.9794148756527903E-4"/>
    <n v="6.9506008412645304E-4"/>
    <n v="3.0076662479131602"/>
    <n v="14"/>
    <n v="2609"/>
    <n v="6.4215546802164E-2"/>
    <n v="1452"/>
    <n v="0"/>
    <n v="0"/>
    <n v="11.655903690937198"/>
    <n v="1218"/>
    <n v="0"/>
  </r>
  <r>
    <s v="North Coast"/>
    <x v="1452"/>
    <n v="131"/>
    <n v="193.42610650549199"/>
    <n v="242"/>
    <n v="257.19614000000001"/>
    <n v="12"/>
    <n v="1.00700817711185E-4"/>
    <n v="13.9536597288485"/>
    <n v="5.3443009480833998"/>
    <n v="3.4530294947326099"/>
    <n v="12.283332746475899"/>
    <n v="0.15106338379155199"/>
    <n v="0.15185035968368699"/>
    <n v="0.42723250469531499"/>
    <n v="1.0031342208385401"/>
    <n v="1.4262988811438301E-3"/>
    <n v="3.8464340347369802E-4"/>
    <n v="0.54132231404958597"/>
    <n v="0.75205681219316101"/>
    <s v="{7A325237-8BF6-4A6F-9F21-89C867E6F89A}"/>
    <n v="42151104"/>
    <s v="SANTA ROSA A 1104"/>
    <n v="64565"/>
    <n v="38.471630315271703"/>
    <n v="-122.683112360582"/>
    <x v="1451"/>
    <n v="24"/>
    <n v="55"/>
    <n v="4272.68759754845"/>
    <n v="1301.8977039930201"/>
    <n v="2970.7898935554199"/>
    <n v="1301.8977039930201"/>
    <n v="2970.7898935554199"/>
    <n v="4.61572084168437E-3"/>
    <n v="1.2084098125342199E-3"/>
    <n v="1.4765351641640601"/>
    <n v="20.1666666666666"/>
    <n v="960"/>
    <n v="1.7115586573725961E-2"/>
    <n v="1453"/>
    <n v="0"/>
    <n v="0"/>
    <n v="0.80896147822784692"/>
    <n v="1154"/>
    <n v="0"/>
  </r>
  <r>
    <s v="Sierra"/>
    <x v="1453"/>
    <n v="1620"/>
    <n v="2401.4748864534999"/>
    <n v="4062"/>
    <n v="3507.6732999999999"/>
    <n v="372"/>
    <n v="1.26833701698913E-4"/>
    <n v="15.7580104388471"/>
    <n v="119.03502731389899"/>
    <n v="1626.7303195792699"/>
    <n v="21899.888984367299"/>
    <n v="4987.0528594505604"/>
    <n v="3.3536908955323499"/>
    <n v="45.198991868952803"/>
    <n v="1.1179822103310599"/>
    <n v="1.4247810092834099E-3"/>
    <n v="7.8739574405034592E-3"/>
    <n v="0.39881831610044299"/>
    <n v="0.68463470049365305"/>
    <s v="{DBDF15C5-1C5A-46A1-9C80-FCF08A12927F}"/>
    <n v="152481104"/>
    <s v="BRUNSWICK 1104"/>
    <n v="1020"/>
    <n v="39.2470617316283"/>
    <n v="-121.03780670075101"/>
    <x v="1452"/>
    <n v="487"/>
    <n v="447"/>
    <n v="72647.541720879104"/>
    <n v="46114.191003138199"/>
    <n v="26533.350717740901"/>
    <n v="46114.191003138199"/>
    <n v="26533.350717740901"/>
    <n v="2.92911216786728"/>
    <n v="4.7182137031995801E-2"/>
    <n v="1.4823919052182"/>
    <n v="10.9193548387096"/>
    <n v="18"/>
    <n v="0.53001853545342847"/>
    <n v="1454"/>
    <n v="0"/>
    <n v="0"/>
    <n v="28.654020977810987"/>
    <n v="905"/>
    <n v="0"/>
  </r>
  <r>
    <s v="Central Valley"/>
    <x v="1454"/>
    <n v="462"/>
    <n v="667.67615135842902"/>
    <n v="1695"/>
    <n v="1278.3511000000001"/>
    <n v="98"/>
    <n v="4.7363492638173799E-5"/>
    <n v="31.3776237144235"/>
    <n v="224.28123510877199"/>
    <n v="1448.2996891084099"/>
    <n v="24101.530417266302"/>
    <n v="9041.0656390030799"/>
    <n v="2.2390283859068698"/>
    <n v="28.5030723265372"/>
    <n v="1.1550930166730999"/>
    <n v="1.4247753702373699E-3"/>
    <n v="4.6809651862746203E-3"/>
    <n v="0.27256637168141501"/>
    <n v="0.52229482559512996"/>
    <s v="{B18F77BC-A9DA-4B29-AB14-C0D1FCA97447}"/>
    <n v="163661701"/>
    <s v="MIWUK 1701"/>
    <n v="93062"/>
    <n v="38.021170799354003"/>
    <n v="-120.221957050079"/>
    <x v="1453"/>
    <n v="138"/>
    <n v="192"/>
    <n v="26095.163478318202"/>
    <n v="13308.222083201001"/>
    <n v="12786.941395117199"/>
    <n v="13308.222083201001"/>
    <n v="12786.941395117199"/>
    <n v="0.45873458825491298"/>
    <n v="4.6416222785410303E-3"/>
    <n v="1.44518647480179"/>
    <n v="17.2959183673469"/>
    <n v="40"/>
    <n v="0.13962798628326226"/>
    <n v="1455"/>
    <n v="0"/>
    <n v="0"/>
    <n v="8.269343264060689"/>
    <n v="1351"/>
    <n v="0"/>
  </r>
  <r>
    <s v="Sierra"/>
    <x v="1455"/>
    <n v="1546"/>
    <n v="2002.63394803971"/>
    <n v="6020"/>
    <n v="3984.4169999999999"/>
    <n v="397"/>
    <n v="1.1104903518644799E-4"/>
    <n v="14.985398040147301"/>
    <n v="74.955656496425803"/>
    <n v="702.52971495497502"/>
    <n v="13919.134887116699"/>
    <n v="6208.6193746232002"/>
    <n v="0.47227547098401501"/>
    <n v="10.9403335058895"/>
    <n v="1.03460689395741"/>
    <n v="1.4208262706401E-3"/>
    <n v="3.9251645080502703E-3"/>
    <n v="0.25681063122923498"/>
    <n v="0.50261655644135705"/>
    <s v="{550714A4-7303-4842-936D-572C7CE200C4}"/>
    <n v="152762101"/>
    <s v="EL DORADO PH 2101"/>
    <n v="6852"/>
    <n v="38.761165307840201"/>
    <n v="-120.558202726597"/>
    <x v="1454"/>
    <n v="577"/>
    <n v="1140"/>
    <n v="95692.430687992994"/>
    <n v="40526.831796734798"/>
    <n v="55165.598891258298"/>
    <n v="40526.831796734798"/>
    <n v="55165.598891258298"/>
    <n v="1.5582903096959499"/>
    <n v="4.4086466969019897E-2"/>
    <n v="1.2953647788096401"/>
    <n v="15.163727959697701"/>
    <n v="62"/>
    <n v="0.56406802944411971"/>
    <n v="1456"/>
    <n v="0"/>
    <n v="0"/>
    <n v="25.182198000368899"/>
    <n v="477"/>
    <n v="0"/>
  </r>
  <r>
    <s v="Central Valley"/>
    <x v="1455"/>
    <n v="0"/>
    <n v="0"/>
    <n v="7"/>
    <n v="3.5690219999999999"/>
    <n v="1"/>
    <n v="1.3564126857090701E-4"/>
    <n v="6.6431305302790802E-2"/>
    <m/>
    <m/>
    <m/>
    <m/>
    <n v="0"/>
    <n v="9.4690263271331704E-2"/>
    <n v="1"/>
    <n v="9.0108265240918E-6"/>
    <n v="1.3564126857090701E-4"/>
    <n v="0"/>
    <n v="0"/>
    <s v="{550714A4-7303-4842-936D-572C7CE200C4}"/>
    <n v="152762101"/>
    <s v="EL DORADO PH 2101"/>
    <n v="6852"/>
    <n v="38.761165307840201"/>
    <n v="-120.558202726597"/>
    <x v="1454"/>
    <n v="577"/>
    <n v="1140"/>
    <n v="95692.430687992994"/>
    <n v="40526.831796734798"/>
    <n v="55165.598891258298"/>
    <n v="40526.831796734798"/>
    <n v="55165.598891258298"/>
    <n v="1.3564126857090701E-4"/>
    <n v="1.3564126857090701E-4"/>
    <m/>
    <n v="7"/>
    <n v="1661"/>
    <n v="9.0108265240918E-6"/>
    <n v="1456"/>
    <n v="0"/>
    <n v="0"/>
    <n v="25.182198000368899"/>
    <n v="1343"/>
    <n v="0"/>
  </r>
  <r>
    <s v="North Coast"/>
    <x v="1456"/>
    <n v="170"/>
    <n v="334.76224463740499"/>
    <n v="266"/>
    <n v="386.01060000000001"/>
    <n v="17"/>
    <n v="1.2110611030092301E-4"/>
    <n v="16.850301321027999"/>
    <n v="12.837974603598299"/>
    <n v="42.677440633376399"/>
    <n v="337.01295110914401"/>
    <n v="7.3073298676560299"/>
    <n v="0.98425298463553101"/>
    <n v="22.081454586237601"/>
    <n v="1.10541386464062"/>
    <n v="1.41628707422204E-3"/>
    <n v="8.3601664184296905E-4"/>
    <n v="0.63909774436090205"/>
    <n v="0.86723590921336802"/>
    <s v="{BD415B0D-9627-498A-917B-E8CC6D68ECA3}"/>
    <n v="42811113"/>
    <s v="MONTE RIO 1113"/>
    <n v="8299"/>
    <n v="38.503432056798999"/>
    <n v="-123.02844180667999"/>
    <x v="1455"/>
    <n v="24"/>
    <n v="70"/>
    <n v="5686.3781600808697"/>
    <n v="1927.3514628384"/>
    <n v="3759.0266972424602"/>
    <n v="1927.3514628384"/>
    <n v="3759.0266972424602"/>
    <n v="1.42122829113304E-2"/>
    <n v="2.0588038751157001E-3"/>
    <n v="1.96918967433768"/>
    <n v="15.647058823529401"/>
    <n v="482"/>
    <n v="2.407688026177468E-2"/>
    <n v="1457"/>
    <n v="0"/>
    <n v="0"/>
    <n v="1.1976003058153595"/>
    <n v="1550"/>
    <n v="0"/>
  </r>
  <r>
    <s v="Sierra"/>
    <x v="1457"/>
    <n v="687"/>
    <n v="860.649610168001"/>
    <n v="1197"/>
    <n v="1111.3391999999999"/>
    <n v="60"/>
    <n v="1.0846729067755701E-4"/>
    <n v="13.541990827942101"/>
    <n v="16.198744504347999"/>
    <n v="126.46837574502599"/>
    <n v="1595.1238887621"/>
    <n v="58.795383029657799"/>
    <n v="0.83602508367039197"/>
    <n v="12.407577432024601"/>
    <n v="1.01301622390747"/>
    <n v="1.41482014948239E-3"/>
    <n v="7.42862780195234E-4"/>
    <n v="0.57393483709273097"/>
    <n v="0.77442565177525802"/>
    <s v="{7677B076-AE2A-476E-8765-2A5E3BB73FF1}"/>
    <n v="153661104"/>
    <s v="APPLE HILL 1104"/>
    <n v="12947"/>
    <n v="38.7515417276392"/>
    <n v="-120.693014317094"/>
    <x v="1456"/>
    <n v="77"/>
    <n v="96"/>
    <n v="11948.0090041477"/>
    <n v="5562.8912699473503"/>
    <n v="6385.1177342003302"/>
    <n v="5562.8912699473503"/>
    <n v="6385.1177342003302"/>
    <n v="4.4571766811714E-2"/>
    <n v="6.5080374406534204E-3"/>
    <n v="1.2527650803027599"/>
    <n v="19.95"/>
    <n v="537"/>
    <n v="8.4889208968943405E-2"/>
    <n v="1458"/>
    <n v="0"/>
    <n v="0"/>
    <n v="3.4566193112984549"/>
    <n v="1514"/>
    <n v="0"/>
  </r>
  <r>
    <s v="North Coast"/>
    <x v="1458"/>
    <n v="62"/>
    <n v="79.111543980788795"/>
    <n v="250"/>
    <n v="181.27359000000001"/>
    <n v="28"/>
    <n v="8.0653023100499597E-5"/>
    <n v="17.929616743501299"/>
    <n v="5.7865648693225902"/>
    <n v="98.910865142941404"/>
    <n v="1040.4064987255899"/>
    <n v="41.734155676213497"/>
    <n v="1.8328855786406"/>
    <n v="33.274723761848001"/>
    <n v="1.0262326002120901"/>
    <n v="1.4146712241299201E-3"/>
    <n v="2.2200821247914899E-4"/>
    <n v="0.248"/>
    <n v="0.43642068291598102"/>
    <s v="{587017B7-CF95-40B8-A31E-326EDAB4E012}"/>
    <n v="43071103"/>
    <s v="DUNBAR 1103"/>
    <s v="circuit_breaker"/>
    <n v="38.383413081041397"/>
    <n v="-122.52798007241"/>
    <x v="1457"/>
    <n v="249"/>
    <n v="305"/>
    <n v="32998.968002759299"/>
    <n v="19663.038042869499"/>
    <n v="13335.9299598898"/>
    <n v="3351.8236428042901"/>
    <n v="2239.2223551777802"/>
    <n v="6.21622994941617E-3"/>
    <n v="2.2582846468139901E-3"/>
    <n v="1.27599264485143"/>
    <n v="8.9285714285714199"/>
    <n v="1336"/>
    <n v="3.961079427563776E-2"/>
    <n v="1459"/>
    <n v="0"/>
    <n v="0"/>
    <n v="2.0827260087529447"/>
    <n v="1485"/>
    <n v="0"/>
  </r>
  <r>
    <s v="Central Valley"/>
    <x v="1459"/>
    <n v="0"/>
    <n v="0"/>
    <n v="24"/>
    <n v="5.3354569999999999"/>
    <n v="7"/>
    <n v="1.4467556736365401E-5"/>
    <n v="99.244228925023705"/>
    <n v="21.250639533996502"/>
    <n v="1007.22506103515"/>
    <n v="2808.7224609374998"/>
    <n v="52.145871734619099"/>
    <n v="5.9105562823159303"/>
    <n v="136.35603550502199"/>
    <n v="1.0663716622761299"/>
    <n v="1.4049460709363399E-3"/>
    <n v="2.1817235743323401E-4"/>
    <n v="0"/>
    <n v="0"/>
    <s v="{CFC21754-99CF-4E36-A5A0-12F128F562A8}"/>
    <n v="252811102"/>
    <s v="MERCED FALLS 1102"/>
    <n v="22774"/>
    <n v="37.5882950425217"/>
    <n v="-120.276437491054"/>
    <x v="1458"/>
    <n v="35"/>
    <n v="31"/>
    <n v="6578.4575834459902"/>
    <n v="5970.2452773570803"/>
    <n v="608.21230608891005"/>
    <n v="1272.86693603044"/>
    <n v="169.612406275398"/>
    <n v="1.52720650203264E-3"/>
    <n v="1.01272897154558E-4"/>
    <m/>
    <n v="3.4285714285714199"/>
    <n v="1349"/>
    <n v="9.8346224965543787E-3"/>
    <n v="1460"/>
    <n v="0"/>
    <n v="0"/>
    <n v="0.79092260090817057"/>
    <n v="1278"/>
    <n v="0"/>
  </r>
  <r>
    <s v="Central Valley"/>
    <x v="1460"/>
    <n v="171"/>
    <n v="228.11855168912101"/>
    <n v="385"/>
    <n v="337.11838"/>
    <n v="55"/>
    <n v="1.10476344905857E-4"/>
    <n v="13.894541021368701"/>
    <n v="6.4750900983012096"/>
    <n v="72.2784522356731"/>
    <n v="552.11813118415205"/>
    <n v="8.1838041028203605"/>
    <n v="2.40442478148774"/>
    <n v="23.6562148831107"/>
    <n v="1.12276750261133"/>
    <n v="1.4041878539915399E-3"/>
    <n v="4.0301900052409901E-4"/>
    <n v="0.44415584415584403"/>
    <n v="0.67667195498283605"/>
    <s v="{04FAB232-49CB-424E-BFDC-D01D068BCF02}"/>
    <n v="254432102"/>
    <s v="COARSEGOLD 2102"/>
    <n v="10207"/>
    <n v="37.2983514594154"/>
    <n v="-119.616474104246"/>
    <x v="1459"/>
    <n v="48"/>
    <n v="41"/>
    <n v="8330.11033667224"/>
    <n v="5760.3677881911999"/>
    <n v="2569.7425484810301"/>
    <n v="5760.3677881911999"/>
    <n v="2569.7425484810301"/>
    <n v="2.2166045028825399E-2"/>
    <n v="6.0761989698221398E-3"/>
    <n v="1.33402661806503"/>
    <n v="7"/>
    <n v="942"/>
    <n v="7.7230331969534702E-2"/>
    <n v="1461"/>
    <n v="0"/>
    <n v="0"/>
    <n v="3.579325492916154"/>
    <n v="1336"/>
    <n v="0"/>
  </r>
  <r>
    <s v="North Valley"/>
    <x v="1461"/>
    <n v="641"/>
    <n v="1063.77721765654"/>
    <n v="1695"/>
    <n v="1522.4436000000001"/>
    <n v="180"/>
    <n v="7.8986588778206995E-5"/>
    <n v="18.3201782075514"/>
    <n v="53.055738008657798"/>
    <n v="620.40096253770696"/>
    <n v="11297.0196733749"/>
    <n v="2565.67077249049"/>
    <n v="1.29349804195163"/>
    <n v="25.1358358150244"/>
    <n v="1.06345870097478"/>
    <n v="1.394753639733E-3"/>
    <n v="2.4483422248264999E-3"/>
    <n v="0.37817109144542699"/>
    <n v="0.69873013042984"/>
    <s v="{A1D13A32-B522-454E-9EB3-1DBA73C91901}"/>
    <n v="103521102"/>
    <s v="OREGON TRAIL 1102"/>
    <n v="1584"/>
    <n v="40.665341393889598"/>
    <n v="-122.38668031179699"/>
    <x v="1460"/>
    <n v="198"/>
    <n v="286"/>
    <n v="34912.931666303899"/>
    <n v="20999.228553705201"/>
    <n v="13913.7031125986"/>
    <n v="20999.228553705201"/>
    <n v="13913.7031125986"/>
    <n v="0.44070160046876999"/>
    <n v="1.42175859800772E-2"/>
    <n v="1.6595588418978899"/>
    <n v="9.4166666666666607"/>
    <n v="130"/>
    <n v="0.25105565515194"/>
    <n v="1462"/>
    <n v="0"/>
    <n v="0"/>
    <n v="13.048311645644354"/>
    <n v="672"/>
    <n v="0"/>
  </r>
  <r>
    <s v="Central Valley"/>
    <x v="1462"/>
    <n v="1004"/>
    <n v="1412.6036366624401"/>
    <n v="4115"/>
    <n v="2857.0337"/>
    <n v="526"/>
    <n v="9.02493936990714E-5"/>
    <n v="15.9650724385363"/>
    <n v="19.515028054639998"/>
    <n v="727.19670832296401"/>
    <n v="7653.4834641876596"/>
    <n v="328.018953987656"/>
    <n v="2.7731086143000301"/>
    <n v="83.065335808023207"/>
    <n v="1.2772595007609899"/>
    <n v="1.39283834052468E-3"/>
    <n v="9.3019855430618301E-4"/>
    <n v="0.243985419198055"/>
    <n v="0.49443016402342399"/>
    <s v="{B48DDE03-609C-4554-A3F2-3D029A190740}"/>
    <n v="163751102"/>
    <s v="PINE GROVE 1102"/>
    <n v="6080"/>
    <n v="38.4615228952226"/>
    <n v="-120.657741077795"/>
    <x v="1461"/>
    <n v="413"/>
    <n v="312"/>
    <n v="86369.712677435105"/>
    <n v="56095.980728717099"/>
    <n v="30273.731948717901"/>
    <n v="56095.980728717099"/>
    <n v="30273.731948717901"/>
    <n v="0.48928443956505202"/>
    <n v="4.7471181085711502E-2"/>
    <n v="1.4069757337275299"/>
    <n v="7.8231939163498101"/>
    <n v="438"/>
    <n v="0.73263296711598169"/>
    <n v="1463"/>
    <n v="0"/>
    <n v="0"/>
    <n v="34.85641564138367"/>
    <n v="1606"/>
    <n v="0"/>
  </r>
  <r>
    <s v="North Coast"/>
    <x v="1463"/>
    <n v="412"/>
    <n v="568.59985087205996"/>
    <n v="1037"/>
    <n v="926.82500000000005"/>
    <n v="128"/>
    <n v="7.7007822042673898E-5"/>
    <n v="17.555011223451899"/>
    <n v="6.6446466230248102"/>
    <n v="94.003201814074203"/>
    <n v="728.54694102992096"/>
    <n v="11.717376161978301"/>
    <n v="2.6213702816312399"/>
    <n v="36.153259571525197"/>
    <n v="1.0662679793313099"/>
    <n v="1.38445468805547E-3"/>
    <n v="2.6340261913526599E-4"/>
    <n v="0.397299903567984"/>
    <n v="0.61349212999556801"/>
    <s v="{F8BEFC4B-3D6B-4BB7-B77D-7582CBA169BE}"/>
    <n v="42151104"/>
    <s v="SANTA ROSA A 1104"/>
    <n v="716"/>
    <n v="38.504277762300099"/>
    <n v="-122.686402064855"/>
    <x v="1462"/>
    <n v="170"/>
    <n v="94"/>
    <n v="20185.297411317501"/>
    <n v="14273.5878291275"/>
    <n v="5911.7095821899702"/>
    <n v="14273.5878291275"/>
    <n v="5911.7095821899702"/>
    <n v="3.3715535249314102E-2"/>
    <n v="9.8570012214622693E-3"/>
    <n v="1.38009672541762"/>
    <n v="8.1015625"/>
    <n v="1212"/>
    <n v="0.17721020007110017"/>
    <n v="1464"/>
    <n v="0"/>
    <n v="0"/>
    <n v="8.8691935429727842"/>
    <n v="2529"/>
    <n v="0"/>
  </r>
  <r>
    <s v="Central Valley"/>
    <x v="1464"/>
    <n v="1"/>
    <n v="1.9449774433158999"/>
    <n v="31"/>
    <n v="15.129076"/>
    <n v="7"/>
    <n v="4.2447387646201802E-5"/>
    <n v="27.696405867367201"/>
    <n v="0"/>
    <n v="0"/>
    <n v="0"/>
    <n v="0"/>
    <n v="0.53950696731252301"/>
    <n v="92.570227531450101"/>
    <n v="1.15139065470014"/>
    <n v="1.3711868675970701E-3"/>
    <n v="3.1445730980651898E-5"/>
    <n v="3.2258064516128997E-2"/>
    <n v="0.128558904905892"/>
    <s v="{D868AF66-93C2-4B3E-8187-2C428023C31E}"/>
    <n v="163341102"/>
    <s v="CLAY 1102"/>
    <s v="circuit_breaker"/>
    <n v="38.342287873322"/>
    <n v="-120.934725253759"/>
    <x v="1463"/>
    <n v="37"/>
    <n v="5"/>
    <n v="3343.7829454509601"/>
    <n v="3149.4821428923701"/>
    <n v="194.30080255858101"/>
    <n v="1255.8461838232799"/>
    <n v="13.5502721315843"/>
    <n v="2.20120116864563E-4"/>
    <n v="2.97131713523413E-4"/>
    <n v="1.9449774433158999"/>
    <n v="4.4285714285714199"/>
    <n v="2449"/>
    <n v="9.5983080731794901E-3"/>
    <n v="1465"/>
    <n v="0"/>
    <n v="0"/>
    <n v="0.78034639908845527"/>
    <n v="424"/>
    <n v="0"/>
  </r>
  <r>
    <s v="North Coast"/>
    <x v="1465"/>
    <n v="1714"/>
    <n v="2639.93306675436"/>
    <n v="2350"/>
    <n v="2950.4490000000001"/>
    <n v="229"/>
    <n v="7.8563749006739403E-5"/>
    <n v="17.776032395081199"/>
    <n v="2.3602041646813401"/>
    <n v="128.03830138336099"/>
    <n v="619.51656368578006"/>
    <n v="2.5846428820847001"/>
    <n v="1.24482165591783"/>
    <n v="42.104777509509198"/>
    <n v="1.0908722034187801"/>
    <n v="1.3548678114902199E-3"/>
    <n v="1.2467689865100501E-4"/>
    <n v="0.72936170212765905"/>
    <n v="0.894756387747353"/>
    <s v="{BC0A2CA4-638F-47ED-8CA5-834F5A792974}"/>
    <n v="42601102"/>
    <s v="PHILO 1102"/>
    <n v="920"/>
    <n v="39.092393148018999"/>
    <n v="-123.481449039685"/>
    <x v="1464"/>
    <n v="328"/>
    <n v="242"/>
    <n v="61313.533761963699"/>
    <n v="41958.935396355999"/>
    <n v="19354.598365607599"/>
    <n v="26207.5141732464"/>
    <n v="12876.664659751001"/>
    <n v="2.8551009791080099E-2"/>
    <n v="1.7991098522543301E-2"/>
    <n v="1.5402176585498"/>
    <n v="10.2620087336244"/>
    <n v="1727"/>
    <n v="0.31026472883126038"/>
    <n v="1466"/>
    <n v="0"/>
    <n v="0"/>
    <n v="16.284589289344289"/>
    <n v="1131"/>
    <n v="0"/>
  </r>
  <r>
    <s v="North Coast"/>
    <x v="1466"/>
    <n v="100"/>
    <n v="218.28566311708499"/>
    <n v="238"/>
    <n v="273.71850000000001"/>
    <n v="35"/>
    <n v="5.9752698715393601E-5"/>
    <n v="24.524506513718102"/>
    <n v="4.8706219507490802"/>
    <n v="47.608627814909099"/>
    <n v="580.85568537026199"/>
    <n v="22.864535906985001"/>
    <n v="1.6659924396980199"/>
    <n v="103.239796173625"/>
    <n v="1.1090391874313299"/>
    <n v="1.3548672027954101E-3"/>
    <n v="1.8043726803885601E-4"/>
    <n v="0.42016806722688999"/>
    <n v="0.79748229821636996"/>
    <s v="{DA9B8D37-5C46-437A-B55A-1CC1BE987A25}"/>
    <n v="43351106"/>
    <s v="LUCERNE 1106"/>
    <n v="47198"/>
    <n v="39.093582709032702"/>
    <n v="-122.795779047746"/>
    <x v="1465"/>
    <n v="163"/>
    <n v="717"/>
    <n v="40903.903161383103"/>
    <n v="9365.4323949974605"/>
    <n v="31538.470766385501"/>
    <n v="4671.7433362213997"/>
    <n v="9758.2107096092404"/>
    <n v="6.31530438135996E-3"/>
    <n v="2.0913444550387699E-3"/>
    <n v="2.1828566311708499"/>
    <n v="6.8"/>
    <n v="1485"/>
    <n v="4.7420352097839354E-2"/>
    <n v="1467"/>
    <n v="0"/>
    <n v="0"/>
    <n v="2.9028858285712276"/>
    <n v="1347"/>
    <n v="0"/>
  </r>
  <r>
    <s v="Central Coast"/>
    <x v="1467"/>
    <n v="585"/>
    <n v="990.145094056159"/>
    <n v="1751"/>
    <n v="1670.1244999999999"/>
    <n v="109"/>
    <n v="4.0046868906164097E-5"/>
    <n v="30.437912319775499"/>
    <n v="1.9061106101279801"/>
    <n v="75.069802647581895"/>
    <n v="1217.9216005726701"/>
    <n v="28.8630847938317"/>
    <n v="0.84480797121762696"/>
    <n v="32.060850705302002"/>
    <n v="1.1690955588576899"/>
    <n v="1.34588801999797E-3"/>
    <n v="6.0856860034990701E-5"/>
    <n v="0.33409480296973099"/>
    <n v="0.59285705173992498"/>
    <s v="{CE315338-5526-427E-BFD9-C9F38F5865EC}"/>
    <n v="83481110"/>
    <s v="STELLING 1110"/>
    <n v="60080"/>
    <n v="37.322139209718898"/>
    <n v="-122.07948612707899"/>
    <x v="1466"/>
    <n v="87"/>
    <n v="36"/>
    <n v="20589.5297596788"/>
    <n v="16267.2425043645"/>
    <n v="4322.2872553142897"/>
    <n v="15400.872943619999"/>
    <n v="4322.2872553142897"/>
    <n v="6.6333977438139896E-3"/>
    <n v="4.3651087107718896E-3"/>
    <n v="1.69255571633531"/>
    <n v="16.064220183486199"/>
    <n v="2129"/>
    <n v="0.14670179417977874"/>
    <n v="1468"/>
    <n v="0"/>
    <n v="0"/>
    <n v="9.5696558218501035"/>
    <n v="670"/>
    <n v="0"/>
  </r>
  <r>
    <s v="North Valley"/>
    <x v="1468"/>
    <n v="1761"/>
    <n v="2253.7851086595101"/>
    <n v="2727"/>
    <n v="2782.2579999999998"/>
    <n v="254"/>
    <n v="1.1614263907334301E-4"/>
    <n v="11.9704257295139"/>
    <n v="49.652831024798402"/>
    <n v="2438.7352503596098"/>
    <n v="43719.988685234202"/>
    <n v="3685.8416467277402"/>
    <n v="1.37199498260188"/>
    <n v="39.242648585178799"/>
    <n v="1.0680875914303301"/>
    <n v="1.34130892451499E-3"/>
    <n v="2.9979027425579199E-3"/>
    <n v="0.64576457645764496"/>
    <n v="0.81005609931840505"/>
    <s v="{25C4070D-0704-4FE8-B250-876F6C426225}"/>
    <n v="103751101"/>
    <s v="BIG BEND 1101"/>
    <s v="circuit_breaker"/>
    <n v="39.677107163997597"/>
    <n v="-121.491766096536"/>
    <x v="1467"/>
    <n v="224"/>
    <n v="178"/>
    <n v="51030.145805645298"/>
    <n v="35800.114447704203"/>
    <n v="15230.031357941099"/>
    <n v="35800.114447704203"/>
    <n v="15230.031357941099"/>
    <n v="0.76146729660971302"/>
    <n v="2.9500230324629201E-2"/>
    <n v="1.2798325432478701"/>
    <n v="10.7362204724409"/>
    <n v="107"/>
    <n v="0.34069246682680748"/>
    <n v="1469"/>
    <n v="0"/>
    <n v="0"/>
    <n v="22.245152914484407"/>
    <n v="2502"/>
    <n v="0"/>
  </r>
  <r>
    <s v="Central Valley"/>
    <x v="1469"/>
    <n v="90"/>
    <n v="197.53771110819599"/>
    <n v="294"/>
    <n v="246.81572"/>
    <n v="54"/>
    <n v="6.0001659895297697E-5"/>
    <n v="26.078320197279599"/>
    <n v="5.1236174299514703"/>
    <n v="14.919588194361699"/>
    <n v="49.451901252780601"/>
    <n v="0.93335624981513499"/>
    <n v="7.6324511310612904"/>
    <n v="43.577863510891298"/>
    <n v="1.11152082019382"/>
    <n v="1.33865390723029E-3"/>
    <n v="1.8141590113726901E-4"/>
    <n v="0.30612244897959101"/>
    <n v="0.80034493517973404"/>
    <s v="{A87A01D7-FDFF-4B8F-B41F-FAA11796C3AB}"/>
    <n v="162991103"/>
    <s v="CORRAL 1103"/>
    <n v="59770"/>
    <n v="38.118806639840102"/>
    <n v="-120.861611386392"/>
    <x v="1468"/>
    <n v="149"/>
    <n v="297"/>
    <n v="27913.658136886301"/>
    <n v="11687.789801507901"/>
    <n v="16225.8683353783"/>
    <n v="6842.3898988952596"/>
    <n v="8186.66038124636"/>
    <n v="9.7964586614125403E-3"/>
    <n v="3.2400896343460698E-3"/>
    <n v="2.1948634567577399"/>
    <n v="5.4444444444444402"/>
    <n v="1483"/>
    <n v="7.2287310990435658E-2"/>
    <n v="1470"/>
    <n v="0"/>
    <n v="0"/>
    <n v="4.2516626538664468"/>
    <n v="360"/>
    <n v="0"/>
  </r>
  <r>
    <s v="Bay Area"/>
    <x v="1470"/>
    <n v="481"/>
    <n v="812.66696738247799"/>
    <n v="1269"/>
    <n v="1280.4650999999999"/>
    <n v="117"/>
    <n v="3.1443337483767302E-5"/>
    <n v="40.523628341596201"/>
    <n v="0.41808569817996699"/>
    <n v="27.801524429170499"/>
    <n v="292.07881928001098"/>
    <n v="0.74988661717253702"/>
    <n v="0.78477422311169898"/>
    <n v="34.358304779701903"/>
    <n v="1.13756523173079"/>
    <n v="1.3172987205943101E-3"/>
    <n v="2.5241040232164799E-5"/>
    <n v="0.37903861308116599"/>
    <n v="0.63466546262594803"/>
    <s v="{581F1941-5575-42E1-A523-6A9EC3F9CF9A}"/>
    <n v="24131103"/>
    <s v="MENLO 1103"/>
    <n v="1721"/>
    <n v="37.315188455142"/>
    <n v="-122.187896179204"/>
    <x v="1469"/>
    <n v="58"/>
    <n v="46"/>
    <n v="17688.393307691898"/>
    <n v="10927.297294354001"/>
    <n v="6761.0960133379203"/>
    <n v="10927.297294354001"/>
    <n v="6761.0960133379203"/>
    <n v="2.9532017071632801E-3"/>
    <n v="3.67887048560078E-3"/>
    <n v="1.68953631472448"/>
    <n v="10.846153846153801"/>
    <n v="2534"/>
    <n v="0.15412395030953427"/>
    <n v="1471"/>
    <n v="0"/>
    <n v="0"/>
    <n v="6.7899056470900403"/>
    <n v="559"/>
    <n v="0"/>
  </r>
  <r>
    <s v="Central Coast"/>
    <x v="1471"/>
    <n v="23"/>
    <n v="51.050001495223697"/>
    <n v="82"/>
    <n v="83.291489999999996"/>
    <n v="22"/>
    <n v="2.88967062674187E-5"/>
    <n v="43.1396895403211"/>
    <n v="5.1552712668975103"/>
    <n v="1492.28855387369"/>
    <n v="5273.6653645833303"/>
    <n v="32.795504397816103"/>
    <n v="6.0530972914262202"/>
    <n v="310.47942512685597"/>
    <n v="1.3897827755321099"/>
    <n v="1.308897768357E-3"/>
    <n v="7.62804470055429E-5"/>
    <n v="0.28048780487804797"/>
    <n v="0.61290778114553401"/>
    <s v="{13C66FE2-04FC-416E-B77A-7B686717A2B5}"/>
    <n v="182971101"/>
    <s v="PURISIMA 1101"/>
    <s v="Y42"/>
    <n v="34.758991420813501"/>
    <n v="-120.40181635443101"/>
    <x v="1470"/>
    <n v="158"/>
    <n v="134"/>
    <n v="33591.565258851901"/>
    <n v="26927.883016661199"/>
    <n v="6663.68224219077"/>
    <n v="2254.0916568448702"/>
    <n v="584.06343557879495"/>
    <n v="1.6781698341219399E-3"/>
    <n v="6.3572753788321203E-4"/>
    <n v="2.2195652824010299"/>
    <n v="3.72727272727272"/>
    <n v="2008"/>
    <n v="2.8795750903854E-2"/>
    <n v="1472"/>
    <n v="0"/>
    <n v="0"/>
    <n v="1.4006271869053539"/>
    <n v="271"/>
    <n v="0"/>
  </r>
  <r>
    <s v="Sierra"/>
    <x v="1472"/>
    <n v="298"/>
    <n v="343.127063414757"/>
    <n v="775"/>
    <n v="560.89200000000005"/>
    <n v="65"/>
    <n v="4.2696387026808198E-5"/>
    <n v="32.261288406958599"/>
    <n v="13.8191314784419"/>
    <n v="1764.11527020634"/>
    <n v="58175.227393492998"/>
    <n v="1962.15187743311"/>
    <n v="1.0577944059498301"/>
    <n v="15.7718752900998"/>
    <n v="1.05602451104384"/>
    <n v="1.30810507514696E-3"/>
    <n v="2.8171683844172598E-4"/>
    <n v="0.38451612903225801"/>
    <n v="0.61175243325101802"/>
    <s v="{C309DB72-5D9A-4AC9-886D-5F718B64DFF4}"/>
    <n v="152101101"/>
    <s v="ALLEGHANY 1101"/>
    <s v="VR816"/>
    <n v="39.557152011593402"/>
    <n v="-120.82852063475001"/>
    <x v="1471"/>
    <n v="115"/>
    <n v="340"/>
    <n v="14972.6854531436"/>
    <n v="6679.2994047919601"/>
    <n v="8293.3860483516492"/>
    <n v="6679.2994047919601"/>
    <n v="8293.3860483516492"/>
    <n v="1.83115944987122E-2"/>
    <n v="2.7752651567425298E-3"/>
    <n v="1.1514330987072401"/>
    <n v="11.9230769230769"/>
    <n v="1172"/>
    <n v="8.5026829884552402E-2"/>
    <n v="1473"/>
    <n v="0"/>
    <n v="0"/>
    <n v="4.150322950454985"/>
    <n v="276"/>
    <n v="0"/>
  </r>
  <r>
    <s v="Central Valley"/>
    <x v="1473"/>
    <n v="798"/>
    <n v="1116.70697860731"/>
    <n v="3035"/>
    <n v="2159.5023999999999"/>
    <n v="230"/>
    <n v="4.91594652292247E-5"/>
    <n v="35.003080206008001"/>
    <n v="32.063273105529397"/>
    <n v="462.60142791540898"/>
    <n v="5353.5761382240598"/>
    <n v="464.83144385920298"/>
    <n v="3.6799311512211901"/>
    <n v="37.985617489086202"/>
    <n v="1.25828203481176"/>
    <n v="1.3076876032290701E-3"/>
    <n v="7.1474241495316697E-4"/>
    <n v="0.26293245469522197"/>
    <n v="0.51711308919851295"/>
    <s v="{EC5957DB-4019-4BE8-BED9-1CDB082F6FD9}"/>
    <n v="163351702"/>
    <s v="CURTIS 1702"/>
    <n v="6008"/>
    <n v="38.008460914362097"/>
    <n v="-120.303379027544"/>
    <x v="1472"/>
    <n v="246"/>
    <n v="315"/>
    <n v="53229.415297048101"/>
    <n v="28195.1819514462"/>
    <n v="25034.233345601901"/>
    <n v="28195.1819514462"/>
    <n v="25034.233345601901"/>
    <n v="0.16439075543922799"/>
    <n v="1.13066770027216E-2"/>
    <n v="1.39938217870591"/>
    <n v="13.195652173913"/>
    <n v="557"/>
    <n v="0.30076814874268609"/>
    <n v="1474"/>
    <n v="0"/>
    <n v="0"/>
    <n v="17.519668404352078"/>
    <n v="1737"/>
    <n v="0"/>
  </r>
  <r>
    <s v="Bay Area"/>
    <x v="1474"/>
    <n v="41"/>
    <n v="93.921258875100804"/>
    <n v="64"/>
    <n v="106.60231"/>
    <n v="11"/>
    <n v="4.7079573546811398E-5"/>
    <n v="28.2881425678166"/>
    <n v="140.47869873046801"/>
    <n v="570.219482421875"/>
    <n v="2685.17504882812"/>
    <n v="377.20993041992102"/>
    <n v="1.59070797941901"/>
    <n v="25.5241754813627"/>
    <n v="1.0066371831026899"/>
    <n v="1.30547722120885E-3"/>
    <n v="6.2746507220171304E-4"/>
    <n v="0.640625"/>
    <n v="0.88104337247408504"/>
    <s v="{F43D5D09-9904-4503-827D-15E6F8524BEA}"/>
    <n v="14161106"/>
    <s v="ROSSMOOR 1106"/>
    <n v="39424"/>
    <n v="37.871289907242499"/>
    <n v="-122.096319528694"/>
    <x v="1473"/>
    <n v="82"/>
    <n v="254"/>
    <n v="16624.261247783201"/>
    <n v="3992.9225129213501"/>
    <n v="12631.3387348619"/>
    <n v="1232.9549830440801"/>
    <n v="1514.5517893905601"/>
    <n v="6.9021157942188403E-3"/>
    <n v="5.1787530901492497E-4"/>
    <n v="2.2907624115878198"/>
    <n v="5.8181818181818103"/>
    <n v="643"/>
    <n v="1.4360249433297351E-2"/>
    <n v="1475"/>
    <n v="0"/>
    <n v="0"/>
    <n v="0.76612247076908313"/>
    <n v="2110"/>
    <n v="0"/>
  </r>
  <r>
    <s v="Central Valley"/>
    <x v="1475"/>
    <n v="431"/>
    <n v="567.61074566636205"/>
    <n v="837"/>
    <n v="732.98626999999999"/>
    <n v="88"/>
    <n v="9.3925545797901496E-5"/>
    <n v="17.0955152079801"/>
    <n v="16.176684858706899"/>
    <n v="264.25179189885301"/>
    <n v="1680.0090243213001"/>
    <n v="54.638784998254003"/>
    <n v="3.8110418514433202"/>
    <n v="58.366867253133499"/>
    <n v="1.1273883757266101"/>
    <n v="1.29682809686792E-3"/>
    <n v="6.3935402736769499E-4"/>
    <n v="0.51493428912783701"/>
    <n v="0.77438114621155396"/>
    <s v="{97ACC61C-80B7-431D-B04B-B9076E222D13}"/>
    <n v="163761703"/>
    <s v="RACETRACK 1703"/>
    <n v="6014"/>
    <n v="38.004850101917498"/>
    <n v="-120.406444391238"/>
    <x v="1474"/>
    <n v="107"/>
    <n v="145"/>
    <n v="20729.669242527802"/>
    <n v="11321.9023829613"/>
    <n v="9407.7668595665491"/>
    <n v="11321.9023829613"/>
    <n v="9407.7668595665491"/>
    <n v="5.6263154408357198E-2"/>
    <n v="8.2654480302153301E-3"/>
    <n v="1.3169622869289099"/>
    <n v="9.5113636363636296"/>
    <n v="629"/>
    <n v="0.11412087252437696"/>
    <n v="1476"/>
    <n v="0"/>
    <n v="0"/>
    <n v="7.0351018056030457"/>
    <n v="1563"/>
    <n v="0"/>
  </r>
  <r>
    <s v="Central Valley"/>
    <x v="1476"/>
    <n v="15"/>
    <n v="22.846710756420201"/>
    <n v="426"/>
    <n v="201.97081"/>
    <n v="41"/>
    <n v="4.8447545584455901E-5"/>
    <n v="23.269164408614301"/>
    <n v="3.92853104372819"/>
    <n v="28.971561509370801"/>
    <n v="171.615622313817"/>
    <n v="0.36044391641516899"/>
    <n v="0.89736671455022698"/>
    <n v="9.2389757665919099"/>
    <n v="1.0179149639315701"/>
    <n v="1.2965568391321001E-3"/>
    <n v="9.2444545297128996E-5"/>
    <n v="3.5211267605633798E-2"/>
    <n v="0.113118874770075"/>
    <s v="{635F8134-C2A6-4C23-A242-6F5A1291D1C6}"/>
    <n v="163692102"/>
    <s v="SALT SPRINGS 2102"/>
    <n v="37300"/>
    <n v="38.300442243348499"/>
    <n v="-120.279010149055"/>
    <x v="1475"/>
    <n v="79"/>
    <n v="75"/>
    <n v="20438.600520869299"/>
    <n v="11257.5170869839"/>
    <n v="9181.0834338853292"/>
    <n v="11257.5170869839"/>
    <n v="9181.0834338853292"/>
    <n v="3.7902263571822901E-3"/>
    <n v="1.9863493689626899E-3"/>
    <n v="1.5231140504280101"/>
    <n v="10.390243902439"/>
    <n v="1892"/>
    <n v="5.3158830404416102E-2"/>
    <n v="1477"/>
    <n v="0"/>
    <n v="0"/>
    <n v="6.9950946498562736"/>
    <n v="1555"/>
    <n v="0"/>
  </r>
  <r>
    <s v="Central Valley"/>
    <x v="1477"/>
    <n v="13"/>
    <n v="18.966179482512199"/>
    <n v="142"/>
    <n v="77.019880000000001"/>
    <n v="25"/>
    <n v="7.1421980537706903E-5"/>
    <n v="27.6622124656589"/>
    <n v="9.1177485786320105"/>
    <n v="92.270241388252799"/>
    <n v="1065.5800779972701"/>
    <n v="30.370526389287502"/>
    <n v="0.34044247858226301"/>
    <n v="13.573531029988001"/>
    <n v="1.0182300806045499"/>
    <n v="1.29625084888E-3"/>
    <n v="1.8606658334505201E-4"/>
    <n v="9.1549295774647793E-2"/>
    <n v="0.24625043482581699"/>
    <s v="{63080617-6586-4F7A-B820-64DDE42B59AD}"/>
    <n v="162821702"/>
    <s v="STANISLAUS 1702"/>
    <n v="1888"/>
    <n v="38.23668291693"/>
    <n v="-120.36284842268699"/>
    <x v="1476"/>
    <n v="425"/>
    <n v="698"/>
    <n v="57798.7160655935"/>
    <n v="30461.930646521101"/>
    <n v="27336.785419072501"/>
    <n v="30461.930646521101"/>
    <n v="27336.785419072501"/>
    <n v="4.6516645836263103E-3"/>
    <n v="1.7855495134426701E-3"/>
    <n v="1.4589368832701699"/>
    <n v="5.68"/>
    <n v="1460"/>
    <n v="3.2406271222000002E-2"/>
    <n v="1478"/>
    <n v="0"/>
    <n v="0"/>
    <n v="18.928160307759462"/>
    <n v="931"/>
    <n v="0"/>
  </r>
  <r>
    <s v="Central Coast"/>
    <x v="1478"/>
    <n v="5"/>
    <n v="6.1751847011333298"/>
    <n v="15"/>
    <n v="12.040186"/>
    <n v="7"/>
    <n v="1.9209722008132001E-5"/>
    <n v="78.271860846451304"/>
    <n v="19.507980346679599"/>
    <n v="103.081614176432"/>
    <n v="312.63895161946601"/>
    <n v="6.8392839829126997"/>
    <n v="15.612199836543599"/>
    <n v="107.84213160617"/>
    <n v="1.14443743228912"/>
    <n v="1.2950197778518501E-3"/>
    <n v="1.99132199148672E-4"/>
    <n v="0.33333333333333298"/>
    <n v="0.51288117458351301"/>
    <s v="{29DF4083-4850-493D-A17C-7E1454C0761F}"/>
    <n v="83432101"/>
    <s v="HICKS 2101"/>
    <s v="circuit_breaker"/>
    <n v="37.233834765801802"/>
    <n v="-121.900748735951"/>
    <x v="1477"/>
    <n v="44"/>
    <n v="0"/>
    <n v="17493.694873957102"/>
    <n v="17493.694873957102"/>
    <n v="0"/>
    <n v="4105.0931950877302"/>
    <n v="0"/>
    <n v="1.3939253940407001E-3"/>
    <n v="1.34468054056924E-4"/>
    <n v="1.2350369402266601"/>
    <n v="2.1428571428571401"/>
    <n v="1416"/>
    <n v="9.0651384449629505E-3"/>
    <n v="1479"/>
    <n v="0"/>
    <n v="0"/>
    <n v="2.5507858637248582"/>
    <n v="1900"/>
    <n v="0"/>
  </r>
  <r>
    <s v="Central Valley"/>
    <x v="1479"/>
    <n v="198"/>
    <n v="305.17060171393899"/>
    <n v="1031"/>
    <n v="664.06304999999998"/>
    <n v="117"/>
    <n v="7.7866019917284798E-5"/>
    <n v="12.766055315860299"/>
    <n v="12.392215056946499"/>
    <n v="226.352322928088"/>
    <n v="1971.09237534474"/>
    <n v="56.714950738262402"/>
    <n v="2.10243174101775"/>
    <n v="38.337943532153901"/>
    <n v="1.11542243835253"/>
    <n v="1.29120621319572E-3"/>
    <n v="4.6638706634552702E-4"/>
    <n v="0.192046556741028"/>
    <n v="0.45955064361446601"/>
    <s v="{542EB99D-D4C9-4D12-B28C-42F86055BDF5}"/>
    <n v="163761703"/>
    <s v="RACETRACK 1703"/>
    <n v="11270"/>
    <n v="38.022000755267896"/>
    <n v="-120.43182283032699"/>
    <x v="1478"/>
    <n v="175"/>
    <n v="172"/>
    <n v="31879.436450297399"/>
    <n v="19572.4813869715"/>
    <n v="12306.9550633259"/>
    <n v="19572.4813869715"/>
    <n v="12306.9550633259"/>
    <n v="5.4567286762426698E-2"/>
    <n v="9.1103243303223193E-3"/>
    <n v="1.5412656652219101"/>
    <n v="8.8119658119658109"/>
    <n v="837"/>
    <n v="0.15107112694389924"/>
    <n v="1480"/>
    <n v="0"/>
    <n v="0"/>
    <n v="12.161772331903869"/>
    <n v="2324"/>
    <n v="0"/>
  </r>
  <r>
    <s v="Central Coast"/>
    <x v="1480"/>
    <n v="10"/>
    <n v="34.231451380909697"/>
    <n v="16"/>
    <n v="36.666130000000003"/>
    <n v="4"/>
    <n v="1.2671002878050701E-5"/>
    <n v="108.057355463504"/>
    <n v="1.7230292782187399E-2"/>
    <n v="7.4015722274780202"/>
    <n v="18.683414459228501"/>
    <n v="7.2545453440397902E-4"/>
    <n v="5.3246679268777299"/>
    <n v="150.368643132969"/>
    <n v="1.1283186078071501"/>
    <n v="1.2882989229829301E-3"/>
    <n v="4.9777014510254898E-6"/>
    <n v="0.625"/>
    <n v="0.93359870047285598"/>
    <s v="{C6602F48-3A87-4830-B316-DED5C966EF46}"/>
    <n v="182951102"/>
    <s v="FOOTHILL 1102"/>
    <s v="V06"/>
    <n v="35.285439764262598"/>
    <n v="-120.70135968113701"/>
    <x v="1479"/>
    <n v="131"/>
    <n v="566"/>
    <n v="34970.351362279798"/>
    <n v="10520.854963498399"/>
    <n v="24449.496398781299"/>
    <n v="1798.9531745869201"/>
    <n v="180.311273665215"/>
    <n v="1.9910805804101898E-5"/>
    <n v="5.0684011512203101E-5"/>
    <n v="3.4231451380909701"/>
    <n v="4"/>
    <n v="2845"/>
    <n v="5.1531956919317204E-3"/>
    <n v="1481"/>
    <n v="0"/>
    <n v="0"/>
    <n v="1.1178173330462491"/>
    <n v="1155"/>
    <n v="0"/>
  </r>
  <r>
    <s v="North Coast"/>
    <x v="1481"/>
    <n v="210"/>
    <n v="344.50167927389998"/>
    <n v="566"/>
    <n v="521.21140000000003"/>
    <n v="79"/>
    <n v="6.5814820475138693E-5"/>
    <n v="16.030778679826501"/>
    <n v="36.843430289608797"/>
    <n v="586.24665334127599"/>
    <n v="6196.3784930872298"/>
    <n v="493.41294824183802"/>
    <n v="3.1933180382357298"/>
    <n v="73.020536336635203"/>
    <n v="1.0451999616019301"/>
    <n v="1.2864734090551201E-3"/>
    <n v="1.11523482150713E-3"/>
    <n v="0.37102473498233202"/>
    <n v="0.66096340608328497"/>
    <s v="{7B87BD32-83E4-4831-8C0E-079887A90817}"/>
    <n v="42151111"/>
    <s v="SANTA ROSA A 1111"/>
    <n v="114"/>
    <n v="38.428194680576702"/>
    <n v="-122.67662717680599"/>
    <x v="1480"/>
    <n v="259"/>
    <n v="373"/>
    <n v="43288.838475163502"/>
    <n v="18440.858119271699"/>
    <n v="24847.980355891701"/>
    <n v="9582.7735677424498"/>
    <n v="9804.7997333169005"/>
    <n v="8.8103550899063507E-2"/>
    <n v="5.19937081753596E-3"/>
    <n v="1.64048418701857"/>
    <n v="7.1645569620253102"/>
    <n v="356"/>
    <n v="0.10163139931535449"/>
    <n v="1482"/>
    <n v="0"/>
    <n v="0"/>
    <n v="5.9544575945616938"/>
    <n v="1229"/>
    <n v="0"/>
  </r>
  <r>
    <s v="Sierra"/>
    <x v="1482"/>
    <n v="105"/>
    <n v="183.164010172514"/>
    <n v="477"/>
    <n v="347.73270000000002"/>
    <n v="62"/>
    <n v="1.04634135265857E-4"/>
    <n v="12.3369037945915"/>
    <n v="6.0857931484100103"/>
    <n v="14.0091736128402"/>
    <n v="43.545953684071101"/>
    <n v="0.60877152690755698"/>
    <n v="1.3171210404966101"/>
    <n v="10.729253525485101"/>
    <n v="1.0033542725347699"/>
    <n v="1.28613678067094E-3"/>
    <n v="4.7538488264762602E-4"/>
    <n v="0.22012578616352199"/>
    <n v="0.526737957053242"/>
    <s v="{D5E00AD4-7C48-4E87-BBB1-92F5DE277EEA}"/>
    <n v="152691104"/>
    <s v="HIGGINS 1104"/>
    <n v="498932"/>
    <n v="39.118061541772697"/>
    <n v="-121.039150203264"/>
    <x v="1481"/>
    <n v="116"/>
    <n v="169"/>
    <n v="17004.343717366501"/>
    <n v="6861.4640549941596"/>
    <n v="10142.879662372299"/>
    <n v="5868.3896121342696"/>
    <n v="8845.2382294385698"/>
    <n v="2.94738627241528E-2"/>
    <n v="6.4873163864831397E-3"/>
    <n v="1.74441914450013"/>
    <n v="7.6935483870967696"/>
    <n v="816"/>
    <n v="7.9740480401598285E-2"/>
    <n v="1483"/>
    <n v="0"/>
    <n v="0"/>
    <n v="3.6464471216814833"/>
    <n v="1030"/>
    <n v="0"/>
  </r>
  <r>
    <s v="Central Coast"/>
    <x v="1483"/>
    <n v="3374"/>
    <n v="5556.8201201501997"/>
    <n v="6366"/>
    <n v="7318.3842999999997"/>
    <n v="381"/>
    <n v="1.10715967530077E-4"/>
    <n v="12.674336318920099"/>
    <n v="7.0709211731028798"/>
    <n v="57.682603154469703"/>
    <n v="558.02215505475999"/>
    <n v="9.3035598816645209"/>
    <n v="1.26044062749188"/>
    <n v="13.1849900724566"/>
    <n v="1.0641592944388001"/>
    <n v="1.2847948159262E-3"/>
    <n v="3.8821606809981603E-4"/>
    <n v="0.530003141690229"/>
    <n v="0.75929602895450599"/>
    <s v="{498D8DB9-5CC7-45E0-BE16-B8DB75429782}"/>
    <n v="83622106"/>
    <s v="CAMP EVERS 2106"/>
    <n v="60124"/>
    <n v="37.146189814661703"/>
    <n v="-121.98230747171"/>
    <x v="1482"/>
    <n v="468"/>
    <n v="644"/>
    <n v="70920.584503702994"/>
    <n v="36237.241623404203"/>
    <n v="34683.342880298696"/>
    <n v="36237.241623404203"/>
    <n v="34683.342880298696"/>
    <n v="0.14791032194602999"/>
    <n v="4.21827836289594E-2"/>
    <n v="1.6469532069206201"/>
    <n v="16.708661417322801"/>
    <n v="959"/>
    <n v="0.48950682486788222"/>
    <n v="1484"/>
    <n v="0"/>
    <n v="0"/>
    <n v="22.516771064776293"/>
    <n v="1887"/>
    <n v="0"/>
  </r>
  <r>
    <s v="Bay Area"/>
    <x v="1483"/>
    <n v="17"/>
    <n v="51.137839019468601"/>
    <n v="58"/>
    <n v="101.0209"/>
    <n v="1"/>
    <n v="1.46239282912574E-4"/>
    <n v="6.6431229729116206E-2"/>
    <m/>
    <m/>
    <m/>
    <m/>
    <n v="0.10619468986988"/>
    <n v="3.74822998046875"/>
    <n v="1"/>
    <n v="9.7148553985864807E-6"/>
    <n v="1.46239282912574E-4"/>
    <n v="0.29310344827586199"/>
    <n v="0.50621050280524504"/>
    <s v="{498D8DB9-5CC7-45E0-BE16-B8DB75429782}"/>
    <n v="83622106"/>
    <s v="CAMP EVERS 2106"/>
    <n v="60124"/>
    <n v="37.146189814661703"/>
    <n v="-121.98230747171"/>
    <x v="1482"/>
    <n v="468"/>
    <n v="644"/>
    <n v="70920.584503702994"/>
    <n v="36237.241623404203"/>
    <n v="34683.342880298696"/>
    <n v="36237.241623404203"/>
    <n v="34683.342880298696"/>
    <n v="1.46239282912574E-4"/>
    <n v="1.46239282912574E-4"/>
    <n v="3.0081081776157998"/>
    <n v="58"/>
    <n v="1614"/>
    <n v="9.7148553985864807E-6"/>
    <n v="1484"/>
    <n v="0"/>
    <n v="0"/>
    <n v="22.516771064776293"/>
    <n v="2067"/>
    <n v="0"/>
  </r>
  <r>
    <s v="Sierra"/>
    <x v="1484"/>
    <n v="78"/>
    <n v="148.912419812503"/>
    <n v="304"/>
    <n v="252.98285999999999"/>
    <n v="17"/>
    <n v="1.51165516666985E-4"/>
    <n v="8.4617568767319202"/>
    <n v="50.7891593642739"/>
    <n v="703.25364360378796"/>
    <n v="7075.2671213547301"/>
    <n v="1005.84844839747"/>
    <n v="1.92230610286488"/>
    <n v="13.3688962529687"/>
    <n v="1.00507548977346"/>
    <n v="1.2814085407241199E-3"/>
    <n v="4.33548477553144E-3"/>
    <n v="0.25657894736842102"/>
    <n v="0.58862650708584696"/>
    <s v="{F4833127-5C39-470B-A2CB-DF77602CD67E}"/>
    <n v="152031103"/>
    <s v="GRASS VALLEY 1103"/>
    <n v="58498"/>
    <n v="39.208886136830898"/>
    <n v="-121.061666689904"/>
    <x v="1483"/>
    <n v="85"/>
    <n v="93"/>
    <n v="7155.0247236567402"/>
    <n v="3648.0776778372701"/>
    <n v="3506.9470458194701"/>
    <n v="2050.6115284048001"/>
    <n v="1554.48947372371"/>
    <n v="7.3703241184034596E-2"/>
    <n v="2.56981378333875E-3"/>
    <n v="1.9091335873397799"/>
    <n v="17.8823529411764"/>
    <n v="50"/>
    <n v="2.1783945192310038E-2"/>
    <n v="1485"/>
    <n v="0"/>
    <n v="0"/>
    <n v="1.274190536016419"/>
    <n v="522"/>
    <n v="0"/>
  </r>
  <r>
    <s v="Sierra"/>
    <x v="1485"/>
    <n v="216"/>
    <n v="289.76301132080198"/>
    <n v="618"/>
    <n v="461.29752000000002"/>
    <n v="65"/>
    <n v="1.0646081080687E-4"/>
    <n v="13.237569520524399"/>
    <n v="4.7977749480713303"/>
    <n v="18.2200623855299"/>
    <n v="97.474603645471404"/>
    <n v="1.9689842120825201"/>
    <n v="1.8231902204942501"/>
    <n v="15.7485746434874"/>
    <n v="1.2419673296121401"/>
    <n v="1.2796006543032399E-3"/>
    <n v="2.6172660513037202E-4"/>
    <n v="0.34951456310679602"/>
    <n v="0.628147781751769"/>
    <s v="{C95685B7-B649-4BB7-AFD8-6C20EE89F893}"/>
    <n v="153661104"/>
    <s v="APPLE HILL 1104"/>
    <s v="circuit_breaker"/>
    <n v="38.739417474612203"/>
    <n v="-120.676965819641"/>
    <x v="1484"/>
    <n v="120"/>
    <n v="294"/>
    <n v="17638.240525486599"/>
    <n v="6802.4849530826395"/>
    <n v="10835.755572403899"/>
    <n v="6802.4849530826395"/>
    <n v="10835.755572403899"/>
    <n v="1.70122293334742E-2"/>
    <n v="6.9199527024466001E-3"/>
    <n v="1.3414954227814899"/>
    <n v="9.5076923076923006"/>
    <n v="1222"/>
    <n v="8.3174042529710598E-2"/>
    <n v="1486"/>
    <n v="0"/>
    <n v="0"/>
    <n v="4.2268668777819132"/>
    <n v="209"/>
    <n v="0"/>
  </r>
  <r>
    <s v="Bay Area"/>
    <x v="1486"/>
    <n v="18"/>
    <n v="22.622326922706701"/>
    <n v="26"/>
    <n v="27.117369"/>
    <n v="6"/>
    <n v="1.2668940295649601E-5"/>
    <n v="113.978487020752"/>
    <n v="1.2374881307284"/>
    <n v="1170.2272631327301"/>
    <n v="4685.71874491373"/>
    <n v="8.1490919589996302"/>
    <n v="5.77359888950983"/>
    <n v="787.69797515869095"/>
    <n v="1.2378318707148199"/>
    <n v="1.2793752439751E-3"/>
    <n v="1.40822673226163E-5"/>
    <n v="0.69230769230769196"/>
    <n v="0.83423753884627305"/>
    <s v="{C3E4270B-E62A-43D8-B1E2-6AFA491A42A5}"/>
    <n v="14351104"/>
    <s v="FREMONT 1104"/>
    <s v="MR707"/>
    <n v="37.548404308522898"/>
    <n v="-121.93788240946699"/>
    <x v="1485"/>
    <n v="17"/>
    <n v="0"/>
    <n v="14467.926080818601"/>
    <n v="14467.926080818601"/>
    <n v="0"/>
    <n v="2328.9026792711402"/>
    <n v="0"/>
    <n v="8.4493603935698007E-5"/>
    <n v="7.6013641773897594E-5"/>
    <n v="1.2567959401503701"/>
    <n v="4.3333333333333304"/>
    <n v="2721"/>
    <n v="7.6762514638506005E-3"/>
    <n v="1487"/>
    <n v="0"/>
    <n v="0"/>
    <n v="1.4471125867213877"/>
    <n v="2827"/>
    <n v="0"/>
  </r>
  <r>
    <s v="Central Coast"/>
    <x v="1487"/>
    <n v="713"/>
    <n v="1192.3901393412"/>
    <n v="1015"/>
    <n v="1380.9467999999999"/>
    <n v="69"/>
    <n v="1.5032151692877501E-4"/>
    <n v="9.7163912316750896"/>
    <n v="5.8051339562695699"/>
    <n v="49.2410878791258"/>
    <n v="582.19717746514505"/>
    <n v="10.3432892106557"/>
    <n v="0.793221760676178"/>
    <n v="15.6181191430575"/>
    <n v="1.06752596558004"/>
    <n v="1.27653621451094E-3"/>
    <n v="4.4156106763614802E-4"/>
    <n v="0.70246305418719202"/>
    <n v="0.86345843221761798"/>
    <s v="{5E67FDC7-6621-4E4B-BC49-469EB29666B6}"/>
    <n v="82841102"/>
    <s v="BIG BASIN 1102"/>
    <n v="12124"/>
    <n v="37.167787800579298"/>
    <n v="-122.166124130394"/>
    <x v="1486"/>
    <n v="107"/>
    <n v="117"/>
    <n v="15143.429451362101"/>
    <n v="6852.9075429177801"/>
    <n v="8290.5219084443706"/>
    <n v="6852.9075429177801"/>
    <n v="8290.5219084443706"/>
    <n v="3.04677136668942E-2"/>
    <n v="1.03721846680855E-2"/>
    <n v="1.6723564366636801"/>
    <n v="14.7101449275362"/>
    <n v="879"/>
    <n v="8.8080998801254862E-2"/>
    <n v="1488"/>
    <n v="0"/>
    <n v="0"/>
    <n v="4.2581980128503636"/>
    <n v="2094"/>
    <n v="0"/>
  </r>
  <r>
    <s v="Central Coast"/>
    <x v="1488"/>
    <n v="188"/>
    <n v="340.780499456646"/>
    <n v="415"/>
    <n v="470.03696000000002"/>
    <n v="36"/>
    <n v="1.59244457386699E-4"/>
    <n v="9.3302050473035703"/>
    <n v="10.90398472175"/>
    <n v="18.853653497877499"/>
    <n v="79.720382556319194"/>
    <n v="4.1949426550481803"/>
    <n v="2.9619592097070702"/>
    <n v="19.743897787864402"/>
    <n v="1.0063298841317401"/>
    <n v="1.2690536913791E-3"/>
    <n v="6.9485258695244198E-4"/>
    <n v="0.45301204819277102"/>
    <n v="0.72500788403111505"/>
    <s v="{58DC126F-C9E2-47DB-AFA1-8FE0FF5A0DFD}"/>
    <n v="83622106"/>
    <s v="CAMP EVERS 2106"/>
    <n v="94770"/>
    <n v="37.0632246096241"/>
    <n v="-122.005674334386"/>
    <x v="1487"/>
    <n v="125"/>
    <n v="215"/>
    <n v="18412.225170417401"/>
    <n v="6436.7786118387103"/>
    <n v="11975.4465585787"/>
    <n v="3595.96488079132"/>
    <n v="9723.1687979124399"/>
    <n v="2.50146931302879E-2"/>
    <n v="5.7328004659211703E-3"/>
    <n v="1.8126622311523699"/>
    <n v="11.5277777777777"/>
    <n v="569"/>
    <n v="4.5685932889647604E-2"/>
    <n v="1489"/>
    <n v="0"/>
    <n v="0"/>
    <n v="2.2344282939421833"/>
    <n v="1390"/>
    <n v="0"/>
  </r>
  <r>
    <s v="Central Valley"/>
    <x v="1489"/>
    <n v="22"/>
    <n v="30.993873210353001"/>
    <n v="179"/>
    <n v="82.057699999999997"/>
    <n v="46"/>
    <n v="3.5323684345633398E-5"/>
    <n v="56.593627700987"/>
    <n v="2.8466777380775001"/>
    <n v="286.68673636632798"/>
    <n v="1145.3824383371"/>
    <n v="6.2889368306188"/>
    <n v="2.2798672739578301"/>
    <n v="318.81393581887897"/>
    <n v="1.47984802204629"/>
    <n v="1.26890865239663E-3"/>
    <n v="6.5878792453156096E-5"/>
    <n v="0.12290502793296"/>
    <n v="0.37770828076803997"/>
    <s v="{3B5F2B21-B073-4B15-A884-38AC36D267F6}"/>
    <n v="163781701"/>
    <s v="PEORIA 1701"/>
    <s v="circuit_breaker"/>
    <n v="37.903592406272701"/>
    <n v="-120.497359669243"/>
    <x v="1488"/>
    <n v="85"/>
    <n v="57"/>
    <n v="19505.669439056801"/>
    <n v="14117.793314676501"/>
    <n v="5387.8761243802801"/>
    <n v="14117.793314676501"/>
    <n v="5387.8761243802801"/>
    <n v="3.0304244528451801E-3"/>
    <n v="1.62488947989913E-3"/>
    <n v="1.40881241865241"/>
    <n v="3.8913043478260798"/>
    <n v="2083"/>
    <n v="5.8369798010244979E-2"/>
    <n v="1490"/>
    <n v="0"/>
    <n v="0"/>
    <n v="8.7723873497338527"/>
    <n v="2546"/>
    <n v="0"/>
  </r>
  <r>
    <s v="Sierra"/>
    <x v="1490"/>
    <n v="2071"/>
    <n v="2674.3928714240301"/>
    <n v="5807"/>
    <n v="4324.7007000000003"/>
    <n v="419"/>
    <n v="1.27661718779172E-4"/>
    <n v="9.8298410517239194"/>
    <n v="21.037060787434399"/>
    <n v="213.41298855006801"/>
    <n v="4099.6904032743596"/>
    <n v="1416.0508062420099"/>
    <n v="1.2988959760657399"/>
    <n v="21.106889003852199"/>
    <n v="1.1109732395140199"/>
    <n v="1.26547130887824E-3"/>
    <n v="1.3059265299534999E-3"/>
    <n v="0.35663853969347298"/>
    <n v="0.61839953030036299"/>
    <s v="{54AAD7CE-E934-4821-993C-6E306524E68C}"/>
    <n v="153661104"/>
    <s v="APPLE HILL 1104"/>
    <n v="13512"/>
    <n v="38.739054460990197"/>
    <n v="-120.66782371891399"/>
    <x v="1489"/>
    <n v="629"/>
    <n v="1006"/>
    <n v="98402.782636403004"/>
    <n v="49772.480959562803"/>
    <n v="48630.301676840201"/>
    <n v="45529.646364973698"/>
    <n v="44057.593646990499"/>
    <n v="0.54718321605052"/>
    <n v="5.34902601684734E-2"/>
    <n v="1.2913533903544301"/>
    <n v="13.859188544152699"/>
    <n v="292"/>
    <n v="0.53023247841998256"/>
    <n v="1491"/>
    <n v="0"/>
    <n v="0"/>
    <n v="28.290801891450073"/>
    <n v="491"/>
    <n v="0"/>
  </r>
  <r>
    <s v="Central Valley"/>
    <x v="1491"/>
    <n v="99"/>
    <n v="133.63721172285599"/>
    <n v="275"/>
    <n v="204.33794"/>
    <n v="45"/>
    <n v="6.2077314457079999E-5"/>
    <n v="23.863501560688"/>
    <n v="19.255539488124899"/>
    <n v="81.998607934763001"/>
    <n v="252.25750554601299"/>
    <n v="5.3958250589945003"/>
    <n v="10.779449438696901"/>
    <n v="53.869222730067001"/>
    <n v="1.2201573424869101"/>
    <n v="1.2631565162006899E-3"/>
    <n v="6.3120805524098005E-4"/>
    <n v="0.36"/>
    <n v="0.65400098521285899"/>
    <s v="{60313232-3855-4646-B9A6-D03E4546E4FB}"/>
    <n v="163351705"/>
    <s v="CURTIS 1705"/>
    <n v="39256"/>
    <n v="37.957074129931101"/>
    <n v="-120.308502094528"/>
    <x v="1490"/>
    <n v="443"/>
    <n v="471"/>
    <n v="77821.395744854104"/>
    <n v="42574.162426850598"/>
    <n v="35247.233318003397"/>
    <n v="42574.162426850598"/>
    <n v="35247.233318003397"/>
    <n v="2.84043624858441E-2"/>
    <n v="2.7934791505685999E-3"/>
    <n v="1.3498708254834"/>
    <n v="6.1111111111111098"/>
    <n v="637"/>
    <n v="5.6842043229031046E-2"/>
    <n v="1492"/>
    <n v="0"/>
    <n v="0"/>
    <n v="26.454349881334583"/>
    <n v="2194"/>
    <n v="0"/>
  </r>
  <r>
    <s v="Bay Area"/>
    <x v="1492"/>
    <n v="89"/>
    <n v="288.56812760440198"/>
    <n v="261"/>
    <n v="394.39749999999998"/>
    <n v="30"/>
    <n v="3.1122674833265201E-5"/>
    <n v="69.8664458267057"/>
    <n v="0.120003788460356"/>
    <n v="0.28477991395629898"/>
    <n v="0.532061913283845"/>
    <n v="9.2083535874518604E-3"/>
    <n v="8.1421091536681196"/>
    <n v="46.495190957933602"/>
    <n v="1.03620944023132"/>
    <n v="1.2616692379001501E-3"/>
    <n v="2.0697447474068001E-5"/>
    <n v="0.34099616858237503"/>
    <n v="0.73166826325331802"/>
    <s v="{A785A044-2D61-4F74-B02F-A90F8B32D4AB}"/>
    <n v="14091108"/>
    <s v="CASTRO VALLEY 1108"/>
    <s v="MR341"/>
    <n v="37.697300710425601"/>
    <n v="-122.046883694605"/>
    <x v="1491"/>
    <n v="78"/>
    <n v="104"/>
    <n v="11176.5508497192"/>
    <n v="5102.7493774242903"/>
    <n v="6073.8014722949601"/>
    <n v="3784.8751071342799"/>
    <n v="5454.1465965687803"/>
    <n v="6.2092342422204096E-4"/>
    <n v="9.33680244997958E-4"/>
    <n v="3.2423385124090101"/>
    <n v="8.6999999999999993"/>
    <n v="2594"/>
    <n v="3.7850077137004501E-2"/>
    <n v="1493"/>
    <n v="0"/>
    <n v="0"/>
    <n v="2.3518116301951348"/>
    <n v="2433"/>
    <n v="0"/>
  </r>
  <r>
    <s v="North Valley"/>
    <x v="1493"/>
    <n v="33"/>
    <n v="62.259600400041599"/>
    <n v="217"/>
    <n v="153.93394000000001"/>
    <n v="80"/>
    <n v="1.0870599851386899E-5"/>
    <n v="124.16349418923301"/>
    <n v="1.5456948781942501"/>
    <n v="120.28196325716399"/>
    <n v="703.60500979714197"/>
    <n v="1.6177715502037899"/>
    <n v="4.3999170682392998"/>
    <n v="218.67598230540699"/>
    <n v="1.13896570205688"/>
    <n v="1.25861296871671E-3"/>
    <n v="1.24980651551642E-5"/>
    <n v="0.15207373271889399"/>
    <n v="0.40445660325608901"/>
    <s v="{603720E6-C08C-4450-9A1D-FFFC2D98E7C9}"/>
    <n v="103721101"/>
    <s v="PIT NO 1 1101"/>
    <n v="3312"/>
    <n v="41.002160390491298"/>
    <n v="-121.438331296345"/>
    <x v="1492"/>
    <n v="133"/>
    <n v="204"/>
    <n v="23575.563436774501"/>
    <n v="14682.7391241312"/>
    <n v="8892.8243126432408"/>
    <n v="12918.683794332001"/>
    <n v="5295.7870801589397"/>
    <n v="9.9984521241314097E-4"/>
    <n v="8.6964798811095501E-4"/>
    <n v="1.8866545575770099"/>
    <n v="2.7124999999999999"/>
    <n v="2753"/>
    <n v="0.10068903749733681"/>
    <n v="1494"/>
    <n v="0"/>
    <n v="0"/>
    <n v="8.0272954679678694"/>
    <n v="627"/>
    <n v="0"/>
  </r>
  <r>
    <s v="North Coast"/>
    <x v="1494"/>
    <n v="516"/>
    <n v="755.63239593320895"/>
    <n v="634"/>
    <n v="807.76793999999995"/>
    <n v="44"/>
    <n v="7.0267891467003796E-5"/>
    <n v="16.8122327269107"/>
    <n v="10.251401037443401"/>
    <n v="54.914195239543901"/>
    <n v="278.599971741437"/>
    <n v="2.4199370817514101"/>
    <n v="0.55847748303362499"/>
    <n v="7.6519207685169803"/>
    <n v="1.02473853663964"/>
    <n v="1.2573248763041701E-3"/>
    <n v="3.0238562096035899E-4"/>
    <n v="0.81388012618296501"/>
    <n v="0.93545726991482903"/>
    <s v="{DD9AEFE6-8781-45D2-A01C-A8D7D2CCC603}"/>
    <n v="192151133"/>
    <s v="NEWBURG 1133"/>
    <s v="circuit_breaker"/>
    <n v="40.594582576566502"/>
    <n v="-124.135203196354"/>
    <x v="1493"/>
    <n v="169"/>
    <n v="256"/>
    <n v="27275.385653764799"/>
    <n v="14787.493380579999"/>
    <n v="12487.8922731847"/>
    <n v="3484.7774361151601"/>
    <n v="1516.7470151528601"/>
    <n v="1.3304967322255799E-2"/>
    <n v="3.0917872245481699E-3"/>
    <n v="1.4644038680876099"/>
    <n v="14.409090909090899"/>
    <n v="1116"/>
    <n v="5.5322294557383481E-2"/>
    <n v="1495"/>
    <n v="0"/>
    <n v="0"/>
    <n v="2.1653396402563132"/>
    <n v="2587"/>
    <n v="0"/>
  </r>
  <r>
    <s v="North Coast"/>
    <x v="1495"/>
    <n v="808"/>
    <n v="1301.7238432126401"/>
    <n v="1203"/>
    <n v="1475.5997"/>
    <n v="131"/>
    <n v="7.3273036068990501E-5"/>
    <n v="16.2206374984954"/>
    <n v="1.8445786444094101"/>
    <n v="76.205007801147602"/>
    <n v="392.20742474588002"/>
    <n v="1.17542287119066"/>
    <n v="0.72301222573795398"/>
    <n v="15.6094490498987"/>
    <n v="0.99822670812825298"/>
    <n v="1.2556249455303501E-3"/>
    <n v="9.9997796542957202E-5"/>
    <n v="0.67165419783873603"/>
    <n v="0.88216595291572597"/>
    <s v="{E2A5C9D1-0F72-4324-B0EF-35BCFDBA6824}"/>
    <n v="42761101"/>
    <s v="FORT BRAGG A 1101"/>
    <n v="3113"/>
    <n v="39.507270232862602"/>
    <n v="-123.76451128719"/>
    <x v="1494"/>
    <n v="91"/>
    <n v="111"/>
    <n v="25812.352243391299"/>
    <n v="16133.332976117699"/>
    <n v="9679.0192672736393"/>
    <n v="16133.332976117699"/>
    <n v="9679.0192672736393"/>
    <n v="1.3099711347127301E-2"/>
    <n v="9.5987677250377497E-3"/>
    <n v="1.61104436041168"/>
    <n v="9.1832061068702195"/>
    <n v="1849"/>
    <n v="0.16448686786447586"/>
    <n v="1496"/>
    <n v="0"/>
    <n v="0"/>
    <n v="10.024785244703232"/>
    <n v="19"/>
    <n v="0"/>
  </r>
  <r>
    <s v="Bay Area"/>
    <x v="1496"/>
    <n v="53"/>
    <n v="175.16459054422501"/>
    <n v="97"/>
    <n v="191.16197"/>
    <n v="14"/>
    <n v="6.3543026174426895E-5"/>
    <n v="22.725497705595799"/>
    <n v="6.3848972838604796"/>
    <n v="119.83584833741099"/>
    <n v="684.64129605293203"/>
    <n v="10.247496195403199"/>
    <n v="0.74257267160075002"/>
    <n v="91.775064323463297"/>
    <n v="1.0512010114533501"/>
    <n v="1.24996386085275E-3"/>
    <n v="1.6692071038575701E-4"/>
    <n v="0.54639175257731898"/>
    <n v="0.91631504252408702"/>
    <s v="{04338CCA-7EF9-409D-9ECF-B4834D579CE2}"/>
    <n v="24101102"/>
    <s v="HALF MOON BAY 1102"/>
    <n v="2032"/>
    <n v="37.498006793065599"/>
    <n v="-122.46325709171499"/>
    <x v="1495"/>
    <n v="271"/>
    <n v="1140"/>
    <n v="45944.325249797999"/>
    <n v="17402.708330054498"/>
    <n v="28541.616919743399"/>
    <n v="2245.4219332269299"/>
    <n v="3516.6026404858599"/>
    <n v="2.3368899454005998E-3"/>
    <n v="8.8960236644197699E-4"/>
    <n v="3.3049922744193498"/>
    <n v="6.9285714285714199"/>
    <n v="1529"/>
    <n v="1.7499494051938499E-2"/>
    <n v="1497"/>
    <n v="0"/>
    <n v="0"/>
    <n v="1.3952400720711506"/>
    <n v="1206"/>
    <n v="0"/>
  </r>
  <r>
    <s v="Sierra"/>
    <x v="1497"/>
    <n v="2389"/>
    <n v="3306.6888995764202"/>
    <n v="5040"/>
    <n v="4507.6875"/>
    <n v="463"/>
    <n v="1.0646320968248E-4"/>
    <n v="11.7870151483081"/>
    <n v="32.757127130452702"/>
    <n v="196.13338647950101"/>
    <n v="2728.8551723774399"/>
    <n v="583.31054605924896"/>
    <n v="2.3431367895302699"/>
    <n v="32.0322133835435"/>
    <n v="1.09482215161457"/>
    <n v="1.24943809899458E-3"/>
    <n v="1.65887170726003E-3"/>
    <n v="0.47400793650793599"/>
    <n v="0.73356657922192303"/>
    <s v="{DD461B3A-397C-4A3A-A4DD-6F0A05715903}"/>
    <n v="153661103"/>
    <s v="APPLE HILL 1103"/>
    <s v="circuit_breaker"/>
    <n v="38.739373709926802"/>
    <n v="-120.67692771567199"/>
    <x v="1496"/>
    <n v="727"/>
    <n v="1120"/>
    <n v="109916.74459251099"/>
    <n v="53861.354205762698"/>
    <n v="56055.390386747997"/>
    <n v="47137.604292969903"/>
    <n v="52133.033002126896"/>
    <n v="0.76805760046139504"/>
    <n v="4.9292466082988498E-2"/>
    <n v="1.3841309751261699"/>
    <n v="10.8855291576673"/>
    <n v="214"/>
    <n v="0.57848983983449054"/>
    <n v="1498"/>
    <n v="0"/>
    <n v="0"/>
    <n v="29.289940317127002"/>
    <n v="532"/>
    <n v="0"/>
  </r>
  <r>
    <s v="North Coast"/>
    <x v="1497"/>
    <n v="3"/>
    <n v="2.9222368115769299"/>
    <n v="8"/>
    <n v="7.4881450000000003"/>
    <n v="1"/>
    <n v="7.2778027970343801E-5"/>
    <n v="6.6431531992944007E-2"/>
    <n v="9.7929023206233895E-2"/>
    <n v="0.30669638514518699"/>
    <n v="0.63039237260818404"/>
    <n v="2.6188333868048998E-4"/>
    <n v="0"/>
    <n v="3.09734512120485E-3"/>
    <n v="1"/>
    <n v="4.8347558934952702E-6"/>
    <n v="7.1270810622081601E-6"/>
    <n v="0.375"/>
    <n v="0.39024843409478799"/>
    <s v="{DD461B3A-397C-4A3A-A4DD-6F0A05715903}"/>
    <n v="153661103"/>
    <s v="APPLE HILL 1103"/>
    <s v="circuit_breaker"/>
    <n v="38.739373709926802"/>
    <n v="-120.67692771567199"/>
    <x v="1496"/>
    <n v="727"/>
    <n v="1120"/>
    <n v="109916.74459251099"/>
    <n v="53861.354205762698"/>
    <n v="56055.390386747997"/>
    <n v="47137.604292969903"/>
    <n v="52133.033002126896"/>
    <n v="7.1270810622081601E-6"/>
    <n v="7.2778027970343801E-5"/>
    <n v="0.97407893719230998"/>
    <n v="8"/>
    <n v="2820"/>
    <n v="4.8347558934952702E-6"/>
    <n v="1498"/>
    <n v="0"/>
    <n v="0"/>
    <n v="29.289940317127002"/>
    <n v="475"/>
    <n v="0"/>
  </r>
  <r>
    <s v="Bay Area"/>
    <x v="1498"/>
    <n v="11"/>
    <n v="29.302465338916001"/>
    <n v="17"/>
    <n v="31.457595999999999"/>
    <n v="2"/>
    <n v="2.5804564756981498E-5"/>
    <n v="48.228279710716798"/>
    <n v="0"/>
    <n v="0.19076213240623399"/>
    <n v="1.5274876495823199E-3"/>
    <n v="0"/>
    <n v="2.3451328277587802"/>
    <n v="77.609512329101506"/>
    <n v="1.00663721561431"/>
    <n v="1.2445097669130101E-3"/>
    <n v="1.18313773782574E-5"/>
    <n v="0.64705882352941102"/>
    <n v="0.93149093470922095"/>
    <s v="{8B109078-C964-45C9-BF00-4904308EBFAE}"/>
    <n v="14592105"/>
    <s v="BRENTWOOD 2105"/>
    <n v="96324"/>
    <n v="37.862412517144797"/>
    <n v="-121.67340618052"/>
    <x v="1497"/>
    <n v="12"/>
    <n v="2"/>
    <n v="841.05365055114601"/>
    <n v="775.76844114899404"/>
    <n v="65.285209402151807"/>
    <n v="775.76844114899404"/>
    <n v="65.285209402151807"/>
    <n v="2.3662754756514901E-5"/>
    <n v="5.1609129513963099E-5"/>
    <n v="2.663860485356"/>
    <n v="8.5"/>
    <n v="2765"/>
    <n v="2.4890195338260201E-3"/>
    <n v="1499"/>
    <n v="0"/>
    <n v="0"/>
    <n v="0.48204001204519159"/>
    <n v="2326"/>
    <n v="0"/>
  </r>
  <r>
    <s v="Central Valley"/>
    <x v="1499"/>
    <n v="2"/>
    <n v="3.8899548866317999"/>
    <n v="13"/>
    <n v="7.5974310000000003"/>
    <n v="7"/>
    <n v="1.9387470534378899E-5"/>
    <n v="63.628371123812599"/>
    <n v="6.3677573204040501"/>
    <n v="861.41033935546795"/>
    <n v="6537.16845703125"/>
    <n v="42.327579498291001"/>
    <n v="4.7101768803383601"/>
    <n v="382.61255128043001"/>
    <n v="1.1539190837315101"/>
    <n v="1.2362308281350699E-3"/>
    <n v="3.68428498924393E-5"/>
    <n v="0.15384615384615299"/>
    <n v="0.51200922956787798"/>
    <s v="{FEFF3CD8-2343-48D8-93C4-6004850FEF87}"/>
    <n v="258861101"/>
    <s v="SO. CAL. EDISON #3 1101"/>
    <s v="circuit_breaker"/>
    <n v="37.1584561619689"/>
    <n v="-119.405945743469"/>
    <x v="1498"/>
    <n v="33"/>
    <n v="27"/>
    <n v="13827.0083823883"/>
    <n v="13165.8306830128"/>
    <n v="661.17769937558103"/>
    <n v="13165.8306830128"/>
    <n v="661.17769937558103"/>
    <n v="2.5789994924707501E-4"/>
    <n v="1.3571229374065199E-4"/>
    <n v="1.9449774433158999"/>
    <n v="1.8571428571428501"/>
    <n v="2376"/>
    <n v="8.6536157969454887E-3"/>
    <n v="1500"/>
    <n v="0"/>
    <n v="0"/>
    <n v="8.1808653773343476"/>
    <n v="2283"/>
    <n v="0"/>
  </r>
  <r>
    <s v="Central Coast"/>
    <x v="1500"/>
    <n v="675"/>
    <n v="1289.8366597479401"/>
    <n v="2020"/>
    <n v="2067.098"/>
    <n v="118"/>
    <n v="1.34578361474391E-4"/>
    <n v="9.1311832001264293"/>
    <n v="4.4993733528654198"/>
    <n v="40.518293474564103"/>
    <n v="339.17801298024199"/>
    <n v="5.7654124353005702"/>
    <n v="0.37451252453345601"/>
    <n v="7.5887336328830797"/>
    <n v="1.0217864068888001"/>
    <n v="1.23444254943004E-3"/>
    <n v="3.6105882677364302E-4"/>
    <n v="0.33415841584158401"/>
    <n v="0.623984311291789"/>
    <s v="{7E071814-6E26-47AC-8D93-17E4616D1F83}"/>
    <n v="83252106"/>
    <s v="PAUL SWEET 2106"/>
    <n v="5178"/>
    <n v="37.032604323906298"/>
    <n v="-121.94622185874201"/>
    <x v="1499"/>
    <n v="164"/>
    <n v="164"/>
    <n v="22492.394511961102"/>
    <n v="11755.134207507001"/>
    <n v="10737.260304453999"/>
    <n v="11755.134207507001"/>
    <n v="10737.260304453999"/>
    <n v="4.2604941559289899E-2"/>
    <n v="1.5880246653978199E-2"/>
    <n v="1.9108691255525101"/>
    <n v="17.118644067796598"/>
    <n v="996"/>
    <n v="0.14566422083274472"/>
    <n v="1501"/>
    <n v="0"/>
    <n v="0"/>
    <n v="7.304299497652833"/>
    <n v="1767"/>
    <n v="0"/>
  </r>
  <r>
    <s v="Central Coast"/>
    <x v="1501"/>
    <n v="2818"/>
    <n v="4830.4780643847898"/>
    <n v="4669"/>
    <n v="5859.6369999999997"/>
    <n v="250"/>
    <n v="1.18708359659649E-4"/>
    <n v="10.2443810988034"/>
    <n v="6.3508806653413901"/>
    <n v="71.782780084814803"/>
    <n v="403.17944243967497"/>
    <n v="5.6654924745053901"/>
    <n v="0.54919468848407205"/>
    <n v="15.2998822044134"/>
    <n v="1.05815044355392"/>
    <n v="1.23367184989219E-3"/>
    <n v="3.7801095196152802E-4"/>
    <n v="0.60355536517455499"/>
    <n v="0.82436469933470902"/>
    <s v="{F835FBEC-BE60-4F27-B7FA-FBF03B1492E9}"/>
    <n v="83622105"/>
    <s v="CAMP EVERS 2105"/>
    <n v="10214"/>
    <n v="37.090856926285802"/>
    <n v="-122.044096092204"/>
    <x v="1500"/>
    <n v="214"/>
    <n v="272"/>
    <n v="37954.109866304403"/>
    <n v="22399.235575189101"/>
    <n v="15554.8742911153"/>
    <n v="22399.235575189101"/>
    <n v="15554.8742911153"/>
    <n v="9.4502737990382002E-2"/>
    <n v="2.9677089914912299E-2"/>
    <n v="1.7141511938909799"/>
    <n v="18.675999999999998"/>
    <n v="972"/>
    <n v="0.30841796247304754"/>
    <n v="1502"/>
    <n v="0"/>
    <n v="0"/>
    <n v="13.918235408590826"/>
    <n v="1209"/>
    <n v="0"/>
  </r>
  <r>
    <s v="Bay Area"/>
    <x v="1502"/>
    <n v="4"/>
    <n v="9.8458753222253392"/>
    <n v="12"/>
    <n v="15.1896"/>
    <n v="6"/>
    <n v="3.9907360587676501E-5"/>
    <n v="59.524135088929498"/>
    <m/>
    <m/>
    <m/>
    <m/>
    <n v="1.49446902672453"/>
    <n v="20.8211649258931"/>
    <n v="1.14601769049962"/>
    <n v="1.2305546426185101E-3"/>
    <n v="3.9907360587676501E-5"/>
    <n v="0.33333333333333298"/>
    <n v="0.64819846000946502"/>
    <s v="{31C38397-CC97-43EB-A38A-D18D8FE5AEB7}"/>
    <n v="42461106"/>
    <s v="BASALT 1106"/>
    <n v="5030"/>
    <n v="38.259566103985598"/>
    <n v="-122.30507241482699"/>
    <x v="1501"/>
    <n v="207"/>
    <n v="140"/>
    <n v="38839.361077102403"/>
    <n v="23881.445159037099"/>
    <n v="14957.9159180652"/>
    <n v="2570.7986993670002"/>
    <n v="2065.1250331532301"/>
    <n v="2.3944416352605899E-4"/>
    <n v="2.3944416352605899E-4"/>
    <n v="2.4614688305563299"/>
    <n v="2"/>
    <n v="2344"/>
    <n v="7.3833278557110605E-3"/>
    <n v="1503"/>
    <n v="0"/>
    <n v="0"/>
    <n v="1.5974197586243724"/>
    <n v="2061"/>
    <n v="0"/>
  </r>
  <r>
    <s v="North Coast"/>
    <x v="1503"/>
    <n v="45"/>
    <n v="54.863949701806199"/>
    <n v="95"/>
    <n v="85.905850000000001"/>
    <n v="25"/>
    <n v="9.3142737023299498E-5"/>
    <n v="12.973778376632501"/>
    <n v="17.476304602084799"/>
    <n v="1747.09347321258"/>
    <n v="24565.585376851999"/>
    <n v="998.14782975956302"/>
    <n v="3.39070795729757"/>
    <n v="107.654475524425"/>
    <n v="1.0443362808227501"/>
    <n v="1.2262264741644501E-3"/>
    <n v="6.5067859842201801E-4"/>
    <n v="0.47368421052631499"/>
    <n v="0.63865205469087405"/>
    <s v="{0750A711-A5D3-4DF4-B033-0C5E7ED06920}"/>
    <n v="42871101"/>
    <s v="UPPER LAKE 1101"/>
    <n v="6663"/>
    <n v="39.2125735073299"/>
    <n v="-122.93136833797099"/>
    <x v="1502"/>
    <n v="21"/>
    <n v="21"/>
    <n v="4581.7264356358201"/>
    <n v="3763.68450178172"/>
    <n v="818.04193385410201"/>
    <n v="3763.68450178172"/>
    <n v="818.04193385410201"/>
    <n v="1.6266964960550401E-2"/>
    <n v="2.3285684255824799E-3"/>
    <n v="1.2191988822623601"/>
    <n v="3.8"/>
    <n v="617"/>
    <n v="3.0655661854111251E-2"/>
    <n v="1504"/>
    <n v="0"/>
    <n v="0"/>
    <n v="2.3386444025566093"/>
    <n v="2065"/>
    <n v="0"/>
  </r>
  <r>
    <s v="Central Valley"/>
    <x v="1504"/>
    <n v="171"/>
    <n v="230.91964456219301"/>
    <n v="573"/>
    <n v="408.33330000000001"/>
    <n v="62"/>
    <n v="1.0200228579408E-4"/>
    <n v="11.187162686291"/>
    <n v="33.658726209800399"/>
    <n v="242.38491799307201"/>
    <n v="3985.4558821310102"/>
    <n v="705.31126548207396"/>
    <n v="1.3656865455690801"/>
    <n v="9.9429561408882492"/>
    <n v="1.00381814856683"/>
    <n v="1.2204898206253901E-3"/>
    <n v="2.23850083510787E-3"/>
    <n v="0.29842931937172701"/>
    <n v="0.56551752506369901"/>
    <s v="{5E0ECFE9-34C5-4F2B-8405-6E29B71598DF}"/>
    <n v="163751101"/>
    <s v="PINE GROVE 1101"/>
    <s v="circuit_breaker"/>
    <n v="38.412731803675896"/>
    <n v="-120.660410066518"/>
    <x v="1503"/>
    <n v="118"/>
    <n v="178"/>
    <n v="14825.455973349901"/>
    <n v="6897.7402887626304"/>
    <n v="7927.7156845872896"/>
    <n v="6897.7402887626304"/>
    <n v="7927.7156845872896"/>
    <n v="0.13878705177668799"/>
    <n v="6.3241417192330101E-3"/>
    <n v="1.35040727814148"/>
    <n v="9.2419354838709609"/>
    <n v="157"/>
    <n v="7.567036887877418E-2"/>
    <n v="1505"/>
    <n v="0"/>
    <n v="0"/>
    <n v="4.2860557809687245"/>
    <n v="1706"/>
    <n v="0"/>
  </r>
  <r>
    <s v="North Coast"/>
    <x v="1505"/>
    <n v="136"/>
    <n v="207.01858134986799"/>
    <n v="208"/>
    <n v="239.03531000000001"/>
    <n v="42"/>
    <n v="4.0080018888623998E-5"/>
    <n v="30.1102314252581"/>
    <n v="15.191863149404501"/>
    <n v="84.317400667402396"/>
    <n v="282.538055234485"/>
    <n v="16.125012188270201"/>
    <n v="6.4234174051777098"/>
    <n v="23.6841955925218"/>
    <n v="1.2036451697349499"/>
    <n v="1.2170856898818601E-3"/>
    <n v="2.7441790546487999E-4"/>
    <n v="0.65384615384615297"/>
    <n v="0.86605858505307398"/>
    <s v="{A8AFA199-8340-4CFB-8F0F-27828B093B75}"/>
    <n v="42271104"/>
    <s v="COTATI 1104"/>
    <n v="75972"/>
    <n v="38.3318649520794"/>
    <n v="-122.71912048406401"/>
    <x v="1504"/>
    <n v="100"/>
    <n v="231"/>
    <n v="20257.6269006806"/>
    <n v="7223.3940310942999"/>
    <n v="13034.2328695863"/>
    <n v="4863.4766469911901"/>
    <n v="9137.0380615825597"/>
    <n v="1.15255520295249E-2"/>
    <n v="1.6833607933222001E-3"/>
    <n v="1.52219545110197"/>
    <n v="4.9523809523809499"/>
    <n v="1190"/>
    <n v="5.1117598975038127E-2"/>
    <n v="1506"/>
    <n v="0"/>
    <n v="0"/>
    <n v="3.0220233476175626"/>
    <n v="29"/>
    <n v="0"/>
  </r>
  <r>
    <s v="Central Valley"/>
    <x v="1506"/>
    <n v="220"/>
    <n v="336.87341231086901"/>
    <n v="1122"/>
    <n v="687.02454"/>
    <n v="225"/>
    <n v="3.8931053754317299E-5"/>
    <n v="40.726320390601899"/>
    <n v="10.6955756284285"/>
    <n v="451.18783878783302"/>
    <n v="3714.3693713154198"/>
    <n v="107.736138128115"/>
    <n v="4.5299508052112296"/>
    <n v="172.871431319051"/>
    <n v="1.3598623376422401"/>
    <n v="1.2134291781731299E-3"/>
    <n v="2.07406524380123E-4"/>
    <n v="0.19607843137254899"/>
    <n v="0.490336799624499"/>
    <s v="{FABC253B-2AB5-4209-985F-A0BF3DABCFE0}"/>
    <n v="254452101"/>
    <s v="MARIPOSA 2101"/>
    <n v="8030"/>
    <n v="37.570059713662097"/>
    <n v="-119.941606579972"/>
    <x v="1505"/>
    <n v="192"/>
    <n v="160"/>
    <n v="45373.702656877402"/>
    <n v="30213.4552303378"/>
    <n v="15160.247426539599"/>
    <n v="30213.4552303378"/>
    <n v="15160.247426539599"/>
    <n v="4.6666467985527697E-2"/>
    <n v="8.7594870947214007E-3"/>
    <n v="1.5312427832312201"/>
    <n v="4.9866666666666601"/>
    <n v="1390"/>
    <n v="0.27302156508895425"/>
    <n v="1507"/>
    <n v="0"/>
    <n v="0"/>
    <n v="18.773764889930231"/>
    <n v="2134"/>
    <n v="0"/>
  </r>
  <r>
    <s v="Central Valley"/>
    <x v="1507"/>
    <n v="108"/>
    <n v="154.11482900603201"/>
    <n v="294"/>
    <n v="241.14658"/>
    <n v="26"/>
    <n v="6.1246221566062294E-5"/>
    <n v="22.947012736458699"/>
    <n v="18.467146162373499"/>
    <n v="208.42177897691701"/>
    <n v="1943.0791372221199"/>
    <n v="58.351964392526099"/>
    <n v="6.6146187930582796"/>
    <n v="36.219230819224798"/>
    <n v="1.2478727148129301"/>
    <n v="1.21072453380673E-3"/>
    <n v="5.2241140871099199E-4"/>
    <n v="0.36734693877551"/>
    <n v="0.63909192329654596"/>
    <s v="{08D111B3-1350-4552-9BBA-E44861C6A6AD}"/>
    <n v="252531102"/>
    <s v="SAN JOAQUIN #3 1102"/>
    <n v="10342"/>
    <n v="37.270630551986599"/>
    <n v="-119.53438750420899"/>
    <x v="1506"/>
    <n v="36"/>
    <n v="96"/>
    <n v="7138.3812688275502"/>
    <n v="2930.8819002258901"/>
    <n v="4207.4993686016596"/>
    <n v="2930.8819002258901"/>
    <n v="4207.4993686016596"/>
    <n v="1.3582696626485801E-2"/>
    <n v="1.59240176071762E-3"/>
    <n v="1.42698915746326"/>
    <n v="11.307692307692299"/>
    <n v="771"/>
    <n v="3.1478837878974979E-2"/>
    <n v="1508"/>
    <n v="0"/>
    <n v="0"/>
    <n v="1.8211650172252616"/>
    <n v="1635"/>
    <n v="0"/>
  </r>
  <r>
    <s v="Central Valley"/>
    <x v="1508"/>
    <n v="27"/>
    <n v="36.219560570722301"/>
    <n v="82"/>
    <n v="64.921869999999998"/>
    <n v="19"/>
    <n v="2.9400783289115902E-6"/>
    <n v="327.16214347227299"/>
    <n v="3.81382761216264"/>
    <n v="8599.46745614459"/>
    <n v="63486.518345544697"/>
    <n v="305.91611251386001"/>
    <n v="5.49522590009789"/>
    <n v="2466.59576094777"/>
    <n v="1.77550071164181"/>
    <n v="1.2094924942426899E-3"/>
    <n v="6.87105027814754E-6"/>
    <n v="0.32926829268292601"/>
    <n v="0.55789462068248197"/>
    <s v="{CEAE967B-3953-4836-B34C-F08811987B2A}"/>
    <n v="253642103"/>
    <s v="POSO MOUNTAIN 2103"/>
    <n v="3988"/>
    <n v="35.5532380593068"/>
    <n v="-118.934892737411"/>
    <x v="1507"/>
    <n v="80"/>
    <n v="35"/>
    <n v="31719.709788779401"/>
    <n v="29944.655758907498"/>
    <n v="1775.0540298717999"/>
    <n v="26364.8424043995"/>
    <n v="1421.73900452112"/>
    <n v="1.3054995528480299E-4"/>
    <n v="5.5861488249320198E-5"/>
    <n v="1.3414652063230399"/>
    <n v="4.3157894736842097"/>
    <n v="2826"/>
    <n v="2.2980357390611109E-2"/>
    <n v="1509"/>
    <n v="0"/>
    <n v="0"/>
    <n v="16.382348489664121"/>
    <n v="878"/>
    <n v="0"/>
  </r>
  <r>
    <s v="North Coast"/>
    <x v="1509"/>
    <n v="29"/>
    <n v="65.6379888037727"/>
    <n v="96"/>
    <n v="96.057469999999995"/>
    <n v="13"/>
    <n v="2.1454042591638101E-4"/>
    <n v="3.7232592561008202"/>
    <n v="14.0618839779029"/>
    <n v="568.71308108357096"/>
    <n v="11997.747779875899"/>
    <n v="348.13805670509498"/>
    <n v="0.37338325839776199"/>
    <n v="9.0076752585860405"/>
    <n v="1.00442477372976"/>
    <n v="1.20684201133136E-3"/>
    <n v="1.9837560276910098E-3"/>
    <n v="0.30208333333333298"/>
    <n v="0.68331996752204505"/>
    <s v="{1C7B29C1-9766-4E63-AFC2-ED97D59270C9}"/>
    <n v="192401101"/>
    <s v="HOOPA 1101"/>
    <n v="93038"/>
    <n v="41.045257215462399"/>
    <n v="-123.674214222682"/>
    <x v="1508"/>
    <n v="76"/>
    <n v="134"/>
    <n v="7436.6714406881401"/>
    <n v="4553.1300460502798"/>
    <n v="2883.5413946378599"/>
    <n v="1584.2404821974701"/>
    <n v="1034.4196439048801"/>
    <n v="2.5788828359983099E-2"/>
    <n v="2.78902553691295E-3"/>
    <n v="2.2633789242680198"/>
    <n v="7.3846153846153797"/>
    <n v="178"/>
    <n v="1.5688946147307679E-2"/>
    <n v="1510"/>
    <n v="0"/>
    <n v="0"/>
    <n v="0.98440109266352416"/>
    <n v="2108"/>
    <n v="0"/>
  </r>
  <r>
    <s v="Sierra"/>
    <x v="1510"/>
    <n v="139"/>
    <n v="189.81838167581901"/>
    <n v="346"/>
    <n v="286.19686999999999"/>
    <n v="50"/>
    <n v="1.0492686265934E-4"/>
    <n v="10.052291490459099"/>
    <n v="45.444067460292104"/>
    <n v="387.54106480705298"/>
    <n v="4786.0510964917703"/>
    <n v="480.63106326869797"/>
    <n v="0.71123893177137198"/>
    <n v="27.743336428403801"/>
    <n v="1.04004425764083"/>
    <n v="1.2022280407303701E-3"/>
    <n v="3.3969570002875499E-3"/>
    <n v="0.40173410404624199"/>
    <n v="0.66324408931418299"/>
    <s v="{B420824B-DD3F-4FE1-8D52-CD4BC6F64A66}"/>
    <n v="152031101"/>
    <s v="GRASS VALLEY 1101"/>
    <n v="2766"/>
    <n v="39.198039416171497"/>
    <n v="-121.055893458687"/>
    <x v="1509"/>
    <n v="45"/>
    <n v="55"/>
    <n v="9560.6495378104391"/>
    <n v="5407.6673583684696"/>
    <n v="4152.9821794419604"/>
    <n v="5321.5191115201696"/>
    <n v="4152.9821794419604"/>
    <n v="0.16984785001437699"/>
    <n v="5.2463431329670103E-3"/>
    <n v="1.3655998681713599"/>
    <n v="6.92"/>
    <n v="80"/>
    <n v="6.0111402036518505E-2"/>
    <n v="1511"/>
    <n v="0"/>
    <n v="0"/>
    <n v="3.3066376518443992"/>
    <n v="1403"/>
    <n v="0"/>
  </r>
  <r>
    <s v="North Coast"/>
    <x v="1511"/>
    <n v="566"/>
    <n v="971.69651812843904"/>
    <n v="889"/>
    <n v="1113.3287"/>
    <n v="60"/>
    <n v="1.4565772423035599E-4"/>
    <n v="8.7863870871802305"/>
    <n v="0.86634219979600002"/>
    <n v="53.586107866079701"/>
    <n v="245.527371246505"/>
    <n v="0.40122313575656798"/>
    <n v="1.0901548901262399"/>
    <n v="23.815243319670302"/>
    <n v="1.05298672318458"/>
    <n v="1.1962626660936601E-3"/>
    <n v="1.30043935214156E-4"/>
    <n v="0.63667041619797504"/>
    <n v="0.87278490824329702"/>
    <s v="{B2A085D5-4C4C-4026-B04B-46CF38E6CB2B}"/>
    <n v="192251102"/>
    <s v="RIO DELL 1102"/>
    <n v="70960"/>
    <n v="40.416313847600399"/>
    <n v="-123.96128213435"/>
    <x v="1510"/>
    <n v="129"/>
    <n v="199"/>
    <n v="33044.5453436506"/>
    <n v="19246.044791615801"/>
    <n v="13798.5005520347"/>
    <n v="5431.6629836982802"/>
    <n v="4863.7865709417101"/>
    <n v="7.8026361128493704E-3"/>
    <n v="8.7394634538213705E-3"/>
    <n v="1.7167783005802799"/>
    <n v="14.816666666666601"/>
    <n v="1701"/>
    <n v="7.1775759965619607E-2"/>
    <n v="1512"/>
    <n v="0"/>
    <n v="0"/>
    <n v="3.375077859843584"/>
    <n v="1021"/>
    <n v="0"/>
  </r>
  <r>
    <s v="North Coast"/>
    <x v="1512"/>
    <n v="299"/>
    <n v="426.28146376362702"/>
    <n v="462"/>
    <n v="524.39440000000002"/>
    <n v="50"/>
    <n v="1.12360071507282E-4"/>
    <n v="11.009140912748199"/>
    <n v="1.6314703694730901"/>
    <n v="64.1766036951541"/>
    <n v="426.17813416480999"/>
    <n v="2.0852918937903699"/>
    <n v="0.26438053127378203"/>
    <n v="39.236623740196201"/>
    <n v="1.10867257118225"/>
    <n v="1.1918483218078899E-3"/>
    <n v="1.4940402997808599E-4"/>
    <n v="0.64718614718614698"/>
    <n v="0.81290238092061595"/>
    <s v="{FA640947-6357-4303-A243-055CFBFA4C89}"/>
    <n v="42811111"/>
    <s v="MONTE RIO 1111"/>
    <n v="3891"/>
    <n v="38.5162036157299"/>
    <n v="-123.064428816375"/>
    <x v="1511"/>
    <n v="25"/>
    <n v="36"/>
    <n v="8962.1332105585898"/>
    <n v="5703.5409974063896"/>
    <n v="3258.5922131522102"/>
    <n v="5703.5409974063896"/>
    <n v="3258.5922131522102"/>
    <n v="7.4702014989043103E-3"/>
    <n v="5.6180035753641199E-3"/>
    <n v="1.4256905142596199"/>
    <n v="9.24"/>
    <n v="1595"/>
    <n v="5.9592416090394493E-2"/>
    <n v="1513"/>
    <n v="0"/>
    <n v="0"/>
    <n v="3.5440149730994057"/>
    <n v="528"/>
    <n v="0"/>
  </r>
  <r>
    <s v="North Coast"/>
    <x v="1513"/>
    <n v="108"/>
    <n v="169.48947328458101"/>
    <n v="219"/>
    <n v="213.4896"/>
    <n v="24"/>
    <n v="9.8187819473779403E-5"/>
    <n v="20.888019735696801"/>
    <n v="2.5933076949246798"/>
    <n v="38.432740839392203"/>
    <n v="273.79372412939603"/>
    <n v="3.1828933746604702"/>
    <n v="2.3854166176170502"/>
    <n v="12.4191189113383"/>
    <n v="1.00986357033254"/>
    <n v="1.1866649230614301E-3"/>
    <n v="1.75369977075389E-4"/>
    <n v="0.49315068493150599"/>
    <n v="0.79390039814717905"/>
    <s v="{4082A2F1-8D28-4818-ADB2-9A809F438C96}"/>
    <n v="43311102"/>
    <s v="KONOCTI 1102"/>
    <n v="2293"/>
    <n v="38.945467904136201"/>
    <n v="-122.66726278674"/>
    <x v="1512"/>
    <n v="44"/>
    <n v="81"/>
    <n v="6782.8665117749297"/>
    <n v="2820.5708872139999"/>
    <n v="3962.2956245609198"/>
    <n v="2621.5628123131"/>
    <n v="3870.26047922315"/>
    <n v="4.2088794498093404E-3"/>
    <n v="2.3565076673706998E-3"/>
    <n v="1.56934697485723"/>
    <n v="9.125"/>
    <n v="1501"/>
    <n v="2.8479958153474323E-2"/>
    <n v="1514"/>
    <n v="0"/>
    <n v="0"/>
    <n v="1.6289631062498033"/>
    <n v="1075"/>
    <n v="0"/>
  </r>
  <r>
    <s v="Bay Area"/>
    <x v="1514"/>
    <n v="39"/>
    <n v="49.452202142360399"/>
    <n v="196"/>
    <n v="132.00171"/>
    <n v="37"/>
    <n v="1.8417736493968198E-5"/>
    <n v="46.458474140992003"/>
    <n v="0.69864847956207299"/>
    <n v="88.332039258244293"/>
    <n v="253.84105288994999"/>
    <n v="0.47760829759517798"/>
    <n v="3.9768596126424098"/>
    <n v="588.97098845042001"/>
    <n v="1.3957187388394301"/>
    <n v="1.18496053321938E-3"/>
    <n v="2.5267410143517301E-5"/>
    <n v="0.198979591836734"/>
    <n v="0.37463304469955"/>
    <s v="{6830085F-FF28-4A85-9104-F5B6CFD24479}"/>
    <n v="14241101"/>
    <s v="SUNOL 1101"/>
    <s v="circuit_breaker"/>
    <n v="37.5869847700246"/>
    <n v="-121.86947301609"/>
    <x v="1513"/>
    <n v="85"/>
    <n v="45"/>
    <n v="10668.636566958799"/>
    <n v="9328.3658587464997"/>
    <n v="1340.27070821232"/>
    <n v="4242.1562355925298"/>
    <n v="356.30291218633602"/>
    <n v="9.3489417531014295E-4"/>
    <n v="6.8145625027682399E-4"/>
    <n v="1.2680051831374399"/>
    <n v="5.2972972972972903"/>
    <n v="2533"/>
    <n v="4.3843539729117059E-2"/>
    <n v="1515"/>
    <n v="0"/>
    <n v="0"/>
    <n v="2.6359528622663659"/>
    <n v="2329"/>
    <n v="0"/>
  </r>
  <r>
    <s v="Central Coast"/>
    <x v="1515"/>
    <n v="127"/>
    <n v="170.06387631767501"/>
    <n v="900"/>
    <n v="681.67"/>
    <n v="100"/>
    <n v="4.12965432224154E-5"/>
    <n v="29.6013309252262"/>
    <n v="1.17858391895091"/>
    <n v="51.933547440841302"/>
    <n v="214.399468899136"/>
    <n v="2.5495603244664098"/>
    <n v="3.22681412619538"/>
    <n v="125.98728665433801"/>
    <n v="1.1903982305526699"/>
    <n v="1.1840242073876499E-3"/>
    <n v="4.6901659196867397E-5"/>
    <n v="0.14111111111111099"/>
    <n v="0.24948124544320699"/>
    <s v="{2D4980B0-FA10-4F37-8CCC-A52F852CF913}"/>
    <n v="183052110"/>
    <s v="TEMPLETON 2110"/>
    <s v="R94"/>
    <n v="35.560505177820303"/>
    <n v="-120.774297362011"/>
    <x v="1514"/>
    <n v="218"/>
    <n v="156"/>
    <n v="45922.718656680903"/>
    <n v="33532.702799632898"/>
    <n v="12390.015857048"/>
    <n v="21302.3977290361"/>
    <n v="6939.6035912362904"/>
    <n v="4.6901659196867396E-3"/>
    <n v="4.1296543222415398E-3"/>
    <n v="1.33908564029665"/>
    <n v="9"/>
    <n v="2268"/>
    <n v="0.11840242073876499"/>
    <n v="1516"/>
    <n v="0"/>
    <n v="0"/>
    <n v="13.236692179288891"/>
    <n v="2124"/>
    <n v="0"/>
  </r>
  <r>
    <s v="Bay Area"/>
    <x v="1516"/>
    <n v="1045"/>
    <n v="1802.9319259694"/>
    <n v="2960"/>
    <n v="2907.0016999999998"/>
    <n v="191"/>
    <n v="1.14245460338522E-4"/>
    <n v="10.529322330752599"/>
    <n v="9.3094317158806792"/>
    <n v="105.12997610129899"/>
    <n v="2063.6077557684698"/>
    <n v="74.921780034420493"/>
    <n v="0.489141491386275"/>
    <n v="5.4260388500747601"/>
    <n v="1.2497567593739201"/>
    <n v="1.1760512759264399E-3"/>
    <n v="5.1750712681765995E-4"/>
    <n v="0.35304054054054002"/>
    <n v="0.62020325629574402"/>
    <s v="{9E6A6B97-69AF-4332-A126-23324C3DC522}"/>
    <n v="43021101"/>
    <s v="WOODACRE 1101"/>
    <n v="404"/>
    <n v="38.013129241782202"/>
    <n v="-122.667677543857"/>
    <x v="1515"/>
    <n v="318"/>
    <n v="866"/>
    <n v="62554.818476182103"/>
    <n v="19975.080953048"/>
    <n v="42579.737523133997"/>
    <n v="19975.080953048"/>
    <n v="42579.737523133997"/>
    <n v="9.8843861222173104E-2"/>
    <n v="2.1820882924657701E-2"/>
    <n v="1.7252937090616201"/>
    <n v="15.497382198952799"/>
    <n v="776"/>
    <n v="0.22462579370195002"/>
    <n v="1517"/>
    <n v="0"/>
    <n v="0"/>
    <n v="12.41193602687639"/>
    <n v="2391"/>
    <n v="0"/>
  </r>
  <r>
    <s v="Central Valley"/>
    <x v="1517"/>
    <n v="188"/>
    <n v="268.52870578455099"/>
    <n v="1079"/>
    <n v="674.51074000000006"/>
    <n v="64"/>
    <n v="6.3974246472753293E-5"/>
    <n v="20.137998859675498"/>
    <n v="53.300091530506798"/>
    <n v="274.14224854012298"/>
    <n v="4475.1257500559004"/>
    <n v="1033.74263322364"/>
    <n v="3.1224824448019701"/>
    <n v="36.265688687049099"/>
    <n v="1.3719234019517801"/>
    <n v="1.16137982813507E-3"/>
    <n v="1.4599078214736401E-3"/>
    <n v="0.174235403151065"/>
    <n v="0.39810886467677098"/>
    <s v="{EB9C8400-DD80-4F71-B217-2C3080AFE151}"/>
    <n v="163661702"/>
    <s v="MIWUK 1702"/>
    <n v="19772"/>
    <n v="38.026140358839001"/>
    <n v="-120.25229481884701"/>
    <x v="1516"/>
    <n v="66"/>
    <n v="140"/>
    <n v="12024.587732128201"/>
    <n v="6198.5937903936101"/>
    <n v="5825.9939417346204"/>
    <n v="6198.5937903936101"/>
    <n v="5825.9939417346204"/>
    <n v="9.3434100574313506E-2"/>
    <n v="4.0943517742562099E-3"/>
    <n v="1.42834417970506"/>
    <n v="16.859375"/>
    <n v="256"/>
    <n v="7.432830900064448E-2"/>
    <n v="1518"/>
    <n v="0"/>
    <n v="0"/>
    <n v="3.8516264221306682"/>
    <n v="1858"/>
    <n v="0"/>
  </r>
  <r>
    <s v="Central Valley"/>
    <x v="1518"/>
    <n v="187"/>
    <n v="322.722697013784"/>
    <n v="387"/>
    <n v="413.04565000000002"/>
    <n v="74"/>
    <n v="6.28854985046239E-7"/>
    <n v="1880.05122887876"/>
    <n v="0"/>
    <n v="0"/>
    <n v="0"/>
    <n v="0"/>
    <n v="24.123863839279998"/>
    <n v="548.46740274916601"/>
    <n v="1.44089333108953"/>
    <n v="1.15029631770875E-3"/>
    <n v="6.21988061920018E-7"/>
    <n v="0.483204134366925"/>
    <n v="0.78132451862531505"/>
    <s v="{86F94E18-E480-4E12-9A1F-F90D460B947B}"/>
    <n v="252931102"/>
    <s v="TEJON 1102"/>
    <n v="2455"/>
    <n v="34.857416077073601"/>
    <n v="-118.88354054745599"/>
    <x v="1517"/>
    <n v="132"/>
    <n v="307"/>
    <n v="31287.681618992101"/>
    <n v="10444.687502089901"/>
    <n v="20842.9941169021"/>
    <n v="10444.687502089901"/>
    <n v="20842.9941169021"/>
    <n v="4.6027116582081301E-5"/>
    <n v="4.6535268893421703E-5"/>
    <n v="1.7257898236031199"/>
    <n v="5.2297297297297298"/>
    <n v="2879"/>
    <n v="8.5121927510447504E-2"/>
    <n v="1519"/>
    <n v="0"/>
    <n v="0"/>
    <n v="6.4900259178611037"/>
    <n v="2025"/>
    <n v="0"/>
  </r>
  <r>
    <s v="North Coast"/>
    <x v="1519"/>
    <n v="495"/>
    <n v="755.48438046166495"/>
    <n v="1184"/>
    <n v="1140.4011"/>
    <n v="86"/>
    <n v="1.3170626766094301E-4"/>
    <n v="10.5707396681624"/>
    <n v="12.831388661074699"/>
    <n v="116.98484235447501"/>
    <n v="1506.66873704555"/>
    <n v="39.236357121961497"/>
    <n v="1.2545326959069301"/>
    <n v="11.3428368355692"/>
    <n v="1.15594772959864"/>
    <n v="1.15005194365077E-3"/>
    <n v="8.9846818976311205E-4"/>
    <n v="0.41807432432432401"/>
    <n v="0.66247249778498496"/>
    <s v="{98884EB6-8FFE-4527-976C-FBFB7D667FB9}"/>
    <n v="42091102"/>
    <s v="MIRABEL 1102"/>
    <n v="332"/>
    <n v="38.509015301968198"/>
    <n v="-122.92407364728599"/>
    <x v="1518"/>
    <n v="100"/>
    <n v="331"/>
    <n v="27226.506716808799"/>
    <n v="9065.6252484455599"/>
    <n v="18160.881468363299"/>
    <n v="9065.6252484455599"/>
    <n v="18160.881468363299"/>
    <n v="7.7268264319627605E-2"/>
    <n v="1.1326739018841099E-2"/>
    <n v="1.52623107163972"/>
    <n v="13.7674418604651"/>
    <n v="445"/>
    <n v="9.8904467153966211E-2"/>
    <n v="1520"/>
    <n v="0"/>
    <n v="0"/>
    <n v="5.6331166262518657"/>
    <n v="779"/>
    <n v="0"/>
  </r>
  <r>
    <s v="North Coast"/>
    <x v="1520"/>
    <n v="89"/>
    <n v="176.744851822751"/>
    <n v="255"/>
    <n v="246.01990000000001"/>
    <n v="33"/>
    <n v="6.4361660571938203E-5"/>
    <n v="15.2235603937596"/>
    <n v="1.77986788778722"/>
    <n v="473.73042746594001"/>
    <n v="3000.01987718281"/>
    <n v="14.8302156608675"/>
    <n v="0.44227675393675703"/>
    <n v="34.686196482034703"/>
    <n v="1.0535666436860001"/>
    <n v="1.1494750024093E-3"/>
    <n v="1.06206505760908E-4"/>
    <n v="0.34901960784313701"/>
    <n v="0.71841689898604499"/>
    <s v="{CD0E4DDB-0ADE-4475-B99A-1BAA95E110A8}"/>
    <n v="42811111"/>
    <s v="MONTE RIO 1111"/>
    <n v="59046"/>
    <n v="38.438515805554204"/>
    <n v="-123.104105930247"/>
    <x v="1519"/>
    <n v="21"/>
    <n v="23"/>
    <n v="6888.9071220928199"/>
    <n v="6178.7732514286799"/>
    <n v="710.133870664141"/>
    <n v="5445.8415680941098"/>
    <n v="710.133870664141"/>
    <n v="3.5048146901099902E-3"/>
    <n v="2.1239347988739601E-3"/>
    <n v="1.98589721149159"/>
    <n v="7.7272727272727204"/>
    <n v="1824"/>
    <n v="3.79326750795069E-2"/>
    <n v="1521"/>
    <n v="0"/>
    <n v="0"/>
    <n v="3.3838880210082052"/>
    <n v="2085"/>
    <n v="0"/>
  </r>
  <r>
    <s v="Sierra"/>
    <x v="1521"/>
    <n v="666"/>
    <n v="976.50764996367798"/>
    <n v="1974"/>
    <n v="1591.039"/>
    <n v="199"/>
    <n v="1.00502457117823E-4"/>
    <n v="12.019575534894001"/>
    <n v="56.2867944051156"/>
    <n v="464.06645833062498"/>
    <n v="6775.4880255207099"/>
    <n v="1200.02058912094"/>
    <n v="2.29768309367343"/>
    <n v="32.637277032716597"/>
    <n v="1.04748297935754"/>
    <n v="1.1475175085608801E-3"/>
    <n v="2.31032573928318E-3"/>
    <n v="0.33738601823708197"/>
    <n v="0.61375471407378301"/>
    <s v="{E3DC7090-B1A0-4812-A562-44F0E2AEC108}"/>
    <n v="153081112"/>
    <s v="PLACERVILLE 1112"/>
    <n v="19712"/>
    <n v="38.721872963837498"/>
    <n v="-120.790491137842"/>
    <x v="1520"/>
    <n v="233"/>
    <n v="362"/>
    <n v="41850.800986483002"/>
    <n v="20954.520552861501"/>
    <n v="20896.280433621399"/>
    <n v="20689.213335075001"/>
    <n v="20629.017811067999"/>
    <n v="0.45975482211735302"/>
    <n v="1.9999988966446801E-2"/>
    <n v="1.46622770264816"/>
    <n v="9.9195979899497395"/>
    <n v="150"/>
    <n v="0.22835598420361514"/>
    <n v="1522"/>
    <n v="0"/>
    <n v="0"/>
    <n v="12.855677179228888"/>
    <n v="201"/>
    <n v="0"/>
  </r>
  <r>
    <s v="Sierra"/>
    <x v="1522"/>
    <n v="140"/>
    <n v="187.78260120675401"/>
    <n v="213"/>
    <n v="225.53268"/>
    <n v="18"/>
    <n v="1.3791845412924799E-4"/>
    <n v="7.9911111386169802"/>
    <n v="26.436693915298999"/>
    <n v="21.025215987648199"/>
    <n v="126.794622029576"/>
    <n v="6.3553232142335796"/>
    <n v="2.8316126068433101"/>
    <n v="13.4696289798141"/>
    <n v="1.0152409076690601"/>
    <n v="1.14615399263201E-3"/>
    <n v="1.5349193071314299E-3"/>
    <n v="0.65727699530516404"/>
    <n v="0.83261812702578197"/>
    <s v="{04FFA86D-12A8-4DCB-A786-7ABADD4FCF1A}"/>
    <n v="152691103"/>
    <s v="HIGGINS 1103"/>
    <n v="2194"/>
    <n v="39.152899611272197"/>
    <n v="-121.061301402377"/>
    <x v="1521"/>
    <n v="70"/>
    <n v="164"/>
    <n v="10895.1872764416"/>
    <n v="4329.2095929674497"/>
    <n v="6565.9776834742197"/>
    <n v="1734.14213828532"/>
    <n v="2109.6758235294001"/>
    <n v="2.7628547528365702E-2"/>
    <n v="2.4825321743264699E-3"/>
    <n v="1.3413042943339499"/>
    <n v="11.8333333333333"/>
    <n v="237"/>
    <n v="2.063077186737618E-2"/>
    <n v="1523"/>
    <n v="0"/>
    <n v="0"/>
    <n v="1.0775456346084875"/>
    <n v="1886"/>
    <n v="0"/>
  </r>
  <r>
    <s v="Sierra"/>
    <x v="1523"/>
    <n v="830"/>
    <n v="1193.2216422070801"/>
    <n v="1797"/>
    <n v="1645.3357000000001"/>
    <n v="222"/>
    <n v="1.62950029564173E-4"/>
    <n v="6.8399832756135996"/>
    <n v="26.187990325167402"/>
    <n v="1104.6770110278601"/>
    <n v="18089.119774380699"/>
    <n v="1119.30901226171"/>
    <n v="2.4476600569120501"/>
    <n v="41.8773389871794"/>
    <n v="1.10665311201198"/>
    <n v="1.1419957485531501E-3"/>
    <n v="2.1904115967552001E-3"/>
    <n v="0.46188091263216402"/>
    <n v="0.72521470665406396"/>
    <s v="{474A8BDA-95BF-4717-B362-885E409D4F7A}"/>
    <n v="152471101"/>
    <s v="COLUMBIA HILL 1101"/>
    <n v="35424"/>
    <n v="39.343146214543196"/>
    <n v="-121.12119490924"/>
    <x v="1522"/>
    <n v="213"/>
    <n v="290"/>
    <n v="38870.997348358098"/>
    <n v="22222.088497971999"/>
    <n v="16648.908850386"/>
    <n v="22222.088497971999"/>
    <n v="16648.908850386"/>
    <n v="0.48627137447965602"/>
    <n v="3.6174906563246602E-2"/>
    <n v="1.43761643639407"/>
    <n v="8.0945945945945894"/>
    <n v="160"/>
    <n v="0.25352305617879933"/>
    <n v="1524"/>
    <n v="0"/>
    <n v="0"/>
    <n v="13.808161352073359"/>
    <n v="2815"/>
    <n v="0"/>
  </r>
  <r>
    <s v="North Coast"/>
    <x v="1524"/>
    <n v="238"/>
    <n v="441.80197564113303"/>
    <n v="1038"/>
    <n v="751.27089999999998"/>
    <n v="134"/>
    <n v="6.7140279253492994E-5"/>
    <n v="16.696760721312401"/>
    <n v="2.1726286575884801"/>
    <n v="3.0974753341754999"/>
    <n v="11.5165597237065"/>
    <n v="0.19982348959690099"/>
    <n v="1.2115829894058501"/>
    <n v="37.742558413907602"/>
    <n v="1.2800323607316799"/>
    <n v="1.14028759676931E-3"/>
    <n v="1.08588556985958E-4"/>
    <n v="0.229287090558766"/>
    <n v="0.58807281224022201"/>
    <s v="{F34B7A71-9435-4BB4-952A-AC8430FF4984}"/>
    <n v="43351103"/>
    <s v="LUCERNE 1103"/>
    <n v="630"/>
    <n v="39.118543559134999"/>
    <n v="-122.832884153347"/>
    <x v="1523"/>
    <n v="348"/>
    <n v="1045"/>
    <n v="64140.982942688897"/>
    <n v="21891.6720316885"/>
    <n v="42249.310911000401"/>
    <n v="19624.8491825358"/>
    <n v="35913.2319170021"/>
    <n v="1.45508666361184E-2"/>
    <n v="8.9967974199680594E-3"/>
    <n v="1.8563108220215601"/>
    <n v="7.7462686567164099"/>
    <n v="1810"/>
    <n v="0.15279853796708753"/>
    <n v="1525"/>
    <n v="0"/>
    <n v="0"/>
    <n v="12.194312161401452"/>
    <n v="16"/>
    <n v="0"/>
  </r>
  <r>
    <s v="North Coast"/>
    <x v="1525"/>
    <n v="1"/>
    <n v="1.2277136794000301"/>
    <n v="1"/>
    <n v="1.2277137"/>
    <n v="1"/>
    <n v="3.0164565032464401E-5"/>
    <n v="75.568861677864803"/>
    <n v="0"/>
    <n v="0"/>
    <n v="0"/>
    <n v="0"/>
    <n v="3.05752205848693"/>
    <n v="403.00509643554602"/>
    <n v="1.7146017551422099"/>
    <n v="2.2795018425112602E-3"/>
    <n v="0"/>
    <n v="1"/>
    <n v="0.99999997987384603"/>
    <s v="{335D8DF9-D334-4C80-A8EC-F250AAC0E6C3}"/>
    <n v="42211104"/>
    <s v="NOVATO 1104"/>
    <n v="55398"/>
    <n v="38.117115149535202"/>
    <n v="-122.564160142983"/>
    <x v="1524"/>
    <n v="119"/>
    <n v="33"/>
    <n v="22960.020002908699"/>
    <n v="18150.4565871335"/>
    <n v="4809.5634157752302"/>
    <n v="4828.5632262182298"/>
    <n v="3903.2017555051002"/>
    <n v="0"/>
    <n v="3.0164565032464401E-5"/>
    <n v="1.2277136794000301"/>
    <n v="1"/>
    <n v="2893"/>
    <n v="2.2795018425112602E-3"/>
    <n v="1526"/>
    <n v="0"/>
    <n v="0"/>
    <n v="3.0003291604384477"/>
    <n v="2719"/>
    <n v="0"/>
  </r>
  <r>
    <s v="Bay Area"/>
    <x v="1525"/>
    <n v="45"/>
    <n v="60.9340232218726"/>
    <n v="254"/>
    <n v="184.44626"/>
    <n v="30"/>
    <n v="6.4809657972849201E-5"/>
    <n v="17.778993396187499"/>
    <n v="66.068636512756299"/>
    <n v="548.03534240722604"/>
    <n v="4676.4389399210604"/>
    <n v="787.79007823467202"/>
    <n v="2.6679941100378799"/>
    <n v="152.68547906478199"/>
    <n v="1.22573746442794"/>
    <n v="1.10125750318763E-3"/>
    <n v="1.77149266322279E-3"/>
    <n v="0.17716535433070801"/>
    <n v="0.330361936872968"/>
    <s v="{335D8DF9-D334-4C80-A8EC-F250AAC0E6C3}"/>
    <n v="42211104"/>
    <s v="NOVATO 1104"/>
    <n v="55398"/>
    <n v="38.117115149535202"/>
    <n v="-122.564160142983"/>
    <x v="1524"/>
    <n v="119"/>
    <n v="33"/>
    <n v="22960.020002908699"/>
    <n v="18150.4565871335"/>
    <n v="4809.5634157752302"/>
    <n v="4828.5632262182298"/>
    <n v="3903.2017555051002"/>
    <n v="5.3144779896683703E-2"/>
    <n v="1.9442897391854701E-3"/>
    <n v="1.3540894049304999"/>
    <n v="8.4666666666666597"/>
    <n v="201"/>
    <n v="3.3037725095628898E-2"/>
    <n v="1526"/>
    <n v="0"/>
    <n v="0"/>
    <n v="3.0003291604384477"/>
    <n v="1001"/>
    <n v="0"/>
  </r>
  <r>
    <s v="Central Valley"/>
    <x v="1526"/>
    <n v="233"/>
    <n v="387.15628826045503"/>
    <n v="747"/>
    <n v="596.17114000000004"/>
    <n v="103"/>
    <n v="7.7704893803315499E-5"/>
    <n v="20.161224040736201"/>
    <n v="6.0614098046631097"/>
    <n v="50.792893737078302"/>
    <n v="219.219945762105"/>
    <n v="1.52520041456308"/>
    <n v="3.4153277816486001"/>
    <n v="38.967725174935502"/>
    <n v="1.1340536168477999"/>
    <n v="1.12761547131177E-3"/>
    <n v="2.4100124051929501E-4"/>
    <n v="0.311914323962516"/>
    <n v="0.64940460986791304"/>
    <s v="{C4B116D3-EE04-4D0A-96A8-6CF57FE78721}"/>
    <n v="163351703"/>
    <s v="CURTIS 1703"/>
    <s v="circuit_breaker"/>
    <n v="37.974523556886197"/>
    <n v="-120.320146403509"/>
    <x v="1525"/>
    <n v="209"/>
    <n v="251"/>
    <n v="30303.931732752"/>
    <n v="17646.6229327525"/>
    <n v="12657.3087999994"/>
    <n v="13991.678563775"/>
    <n v="7649.57077464139"/>
    <n v="2.4823127773487299E-2"/>
    <n v="8.0036040617414896E-3"/>
    <n v="1.66161497107491"/>
    <n v="7.2524271844660104"/>
    <n v="1274"/>
    <n v="0.11614439354511231"/>
    <n v="1527"/>
    <n v="0"/>
    <n v="0"/>
    <n v="8.6940233008514358"/>
    <n v="2259"/>
    <n v="0"/>
  </r>
  <r>
    <s v="Central Valley"/>
    <x v="1527"/>
    <n v="101"/>
    <n v="165.83800245361601"/>
    <n v="328"/>
    <n v="238.81056000000001"/>
    <n v="99"/>
    <n v="6.3416508698601896E-5"/>
    <n v="20.650388919775999"/>
    <n v="6.1719597632713201"/>
    <n v="477.60086608969601"/>
    <n v="2214.9790721146901"/>
    <n v="47.490295659447"/>
    <n v="3.80229285365027"/>
    <n v="465.23547962887397"/>
    <n v="1.5394207455895099"/>
    <n v="1.1236651965807101E-3"/>
    <n v="1.7912660522634099E-4"/>
    <n v="0.30792682926829201"/>
    <n v="0.69443328206190802"/>
    <s v="{BE4CA008-D653-4EED-9B85-D4D7237516F5}"/>
    <n v="163231101"/>
    <s v="NORTH BRANCH 1101"/>
    <s v="circuit_breaker"/>
    <n v="38.199844057962402"/>
    <n v="-120.71974798610501"/>
    <x v="1526"/>
    <n v="187"/>
    <n v="96"/>
    <n v="40371.158818543197"/>
    <n v="32618.439189792702"/>
    <n v="7752.7196287505603"/>
    <n v="23932.4889099832"/>
    <n v="5098.8029182104201"/>
    <n v="1.7733533917407798E-2"/>
    <n v="6.2782343611615899E-3"/>
    <n v="1.64196042033283"/>
    <n v="3.31313131313131"/>
    <n v="1490"/>
    <n v="0.11124285446149029"/>
    <n v="1528"/>
    <n v="0"/>
    <n v="0"/>
    <n v="14.870954566485171"/>
    <n v="2234"/>
    <n v="0"/>
  </r>
  <r>
    <s v="Bay Area"/>
    <x v="1528"/>
    <n v="487"/>
    <n v="803.59383762827997"/>
    <n v="847"/>
    <n v="1003.20795"/>
    <n v="57"/>
    <n v="7.5840130050078405E-5"/>
    <n v="12.583248842442201"/>
    <n v="2.71707249127713"/>
    <n v="136.81720388963299"/>
    <n v="1607.9535268586201"/>
    <n v="18.382831126307"/>
    <n v="0.13926409407143001"/>
    <n v="27.3027943608007"/>
    <n v="1.05600838493882"/>
    <n v="1.1204563016122401E-3"/>
    <n v="9.7794151897607494E-5"/>
    <n v="0.57497048406139295"/>
    <n v="0.80102419464449603"/>
    <s v="{92DF57CB-130C-4B97-B59B-998A6C49E6E1}"/>
    <n v="42261101"/>
    <s v="BOLINAS 1101"/>
    <n v="37034"/>
    <n v="37.944179824915203"/>
    <n v="-122.703472484139"/>
    <x v="1527"/>
    <n v="21"/>
    <n v="29"/>
    <n v="9075.2446909983701"/>
    <n v="7287.0481453645598"/>
    <n v="1788.19654563381"/>
    <n v="7287.0481453645598"/>
    <n v="1788.19654563381"/>
    <n v="5.5742666581636204E-3"/>
    <n v="4.3228874128544703E-3"/>
    <n v="1.6500900156638101"/>
    <n v="14.859649122806999"/>
    <n v="1865"/>
    <n v="6.386600919189768E-2"/>
    <n v="1529"/>
    <n v="0"/>
    <n v="0"/>
    <n v="4.5279603931333217"/>
    <n v="2582"/>
    <n v="0"/>
  </r>
  <r>
    <s v="Central Coast"/>
    <x v="1529"/>
    <n v="169"/>
    <n v="277.09326926924302"/>
    <n v="747"/>
    <n v="614.86834999999996"/>
    <n v="154"/>
    <n v="4.9408161578264899E-5"/>
    <n v="28.655007322561701"/>
    <n v="2.0821761147476199"/>
    <n v="187.83687923441099"/>
    <n v="954.28996832769599"/>
    <n v="6.5459555355552599"/>
    <n v="2.16067117490116"/>
    <n v="128.882291815261"/>
    <n v="1.14364728447678"/>
    <n v="1.1179864078140801E-3"/>
    <n v="5.9491740176245203E-5"/>
    <n v="0.22623828647925001"/>
    <n v="0.45065463289094598"/>
    <s v="{D3B095E1-F799-4165-8E63-ACB7F609DF06}"/>
    <n v="182631101"/>
    <s v="SAN LUIS OBISPO 1101"/>
    <s v="V12"/>
    <n v="35.294810762455597"/>
    <n v="-120.637005008645"/>
    <x v="1528"/>
    <n v="162"/>
    <n v="176"/>
    <n v="43571.949549195597"/>
    <n v="33846.629569252"/>
    <n v="9725.3199799435806"/>
    <n v="33846.629569252"/>
    <n v="9725.3199799435806"/>
    <n v="9.1617279871417604E-3"/>
    <n v="7.6088568830527904E-3"/>
    <n v="1.6396051436049901"/>
    <n v="4.8506493506493502"/>
    <n v="2148"/>
    <n v="0.17216990680336833"/>
    <n v="1530"/>
    <n v="0"/>
    <n v="0"/>
    <n v="21.031314062075683"/>
    <n v="696"/>
    <n v="0"/>
  </r>
  <r>
    <s v="Sierra"/>
    <x v="1530"/>
    <n v="8"/>
    <n v="13.336623786984401"/>
    <n v="20"/>
    <n v="20.676846000000001"/>
    <n v="9"/>
    <n v="1.03489250048167E-4"/>
    <n v="10.632671594913401"/>
    <n v="326.06206588745101"/>
    <n v="4691.5653076171802"/>
    <n v="76669.514843750003"/>
    <n v="28097.685693359301"/>
    <n v="1.30481810371081"/>
    <n v="29.434046374426899"/>
    <n v="1.0464602046542599"/>
    <n v="1.11771555452199E-3"/>
    <n v="1.9937593742118499E-2"/>
    <n v="0.4"/>
    <n v="0.64500282474847603"/>
    <s v="{DB1F9D2B-D359-4F2E-9F3F-F43B886E9D0B}"/>
    <n v="152481103"/>
    <s v="BRUNSWICK 1103"/>
    <n v="50070"/>
    <n v="39.275522349873199"/>
    <n v="-121.022044674993"/>
    <x v="1529"/>
    <n v="502"/>
    <n v="468"/>
    <n v="79895.604004678797"/>
    <n v="44784.9902414444"/>
    <n v="35110.613763234302"/>
    <n v="44784.9902414444"/>
    <n v="35110.613763234302"/>
    <n v="0.179438343679066"/>
    <n v="9.3140325043350404E-4"/>
    <n v="1.6670779733730501"/>
    <n v="2.2222222222222201"/>
    <n v="1"/>
    <n v="1.0059439990697909E-2"/>
    <n v="1531"/>
    <n v="0"/>
    <n v="0"/>
    <n v="27.82809417131655"/>
    <n v="2991"/>
    <n v="0"/>
  </r>
  <r>
    <s v="North Coast"/>
    <x v="1531"/>
    <n v="3251"/>
    <n v="5303.6363875009101"/>
    <n v="4181"/>
    <n v="5717.6513999999997"/>
    <n v="277"/>
    <n v="8.9053927442384206E-5"/>
    <n v="12.8512899212768"/>
    <n v="3.6493266991044302"/>
    <n v="76.633695906497493"/>
    <n v="440.86738563068502"/>
    <n v="2.5524567388225701"/>
    <n v="0.54861666047306901"/>
    <n v="7.4000654816224003"/>
    <n v="1.00804287345831"/>
    <n v="1.11581539225663E-3"/>
    <n v="1.9152071555814001E-4"/>
    <n v="0.77756517579526396"/>
    <n v="0.92759002725095396"/>
    <s v="{F8ACD64A-30F6-4E37-A172-24BA9176BE45}"/>
    <n v="192021122"/>
    <s v="ARCATA 1122"/>
    <n v="5384"/>
    <n v="40.8272881483513"/>
    <n v="-124.038880970203"/>
    <x v="1530"/>
    <n v="315"/>
    <n v="391"/>
    <n v="57674.135497599702"/>
    <n v="28119.800680159999"/>
    <n v="29554.334817439601"/>
    <n v="24769.842287526601"/>
    <n v="26626.588873607201"/>
    <n v="5.3051238209604799E-2"/>
    <n v="2.4667937901540399E-2"/>
    <n v="1.6313861542604999"/>
    <n v="15.0938628158844"/>
    <n v="1446"/>
    <n v="0.30908086365508652"/>
    <n v="1532"/>
    <n v="0"/>
    <n v="0"/>
    <n v="15.391261672042692"/>
    <n v="975"/>
    <n v="0"/>
  </r>
  <r>
    <s v="North Coast"/>
    <x v="1532"/>
    <n v="677"/>
    <n v="924.45010414284502"/>
    <n v="800"/>
    <n v="981.88009999999997"/>
    <n v="63"/>
    <n v="9.7842173913488201E-5"/>
    <n v="9.8753746001619795"/>
    <n v="0.23940814426727"/>
    <n v="48.617184865806202"/>
    <n v="226.86947894437299"/>
    <n v="6.9606802756906394E-2"/>
    <n v="0.102156200460975"/>
    <n v="12.9858231804673"/>
    <n v="1.0265135613698799"/>
    <n v="1.1061890400600801E-3"/>
    <n v="6.1384305995757196E-5"/>
    <n v="0.84624999999999995"/>
    <n v="0.94151014850612003"/>
    <s v="{47D7E27E-F1F2-4AFA-B2C6-25B11F5B475A}"/>
    <n v="192291121"/>
    <s v="CARLOTTA 1121"/>
    <n v="44150"/>
    <n v="40.494712258104201"/>
    <n v="-123.987846649354"/>
    <x v="1531"/>
    <n v="16"/>
    <n v="12"/>
    <n v="6054.0921874554197"/>
    <n v="5746.8082060564202"/>
    <n v="307.283981399006"/>
    <n v="5746.8082060564202"/>
    <n v="307.283981399006"/>
    <n v="3.8672112777326999E-3"/>
    <n v="6.1640569565497502E-3"/>
    <n v="1.36550975501158"/>
    <n v="12.6984126984126"/>
    <n v="2120"/>
    <n v="6.9689909523785051E-2"/>
    <n v="1533"/>
    <n v="0"/>
    <n v="0"/>
    <n v="3.570899961805484"/>
    <n v="1629"/>
    <n v="0"/>
  </r>
  <r>
    <s v="Bay Area"/>
    <x v="1533"/>
    <n v="102"/>
    <n v="290.12260474762797"/>
    <n v="325"/>
    <n v="425.36180000000002"/>
    <n v="59"/>
    <n v="2.9435624837479699E-5"/>
    <n v="19.865172804873399"/>
    <n v="1.3558325886002001"/>
    <n v="18.895344574314802"/>
    <n v="40.9394254850842"/>
    <n v="0.39145478989781402"/>
    <n v="1.192027900589"/>
    <n v="20.134779543647401"/>
    <n v="1.0508474556066201"/>
    <n v="1.1052933180775799E-3"/>
    <n v="4.8714916278578898E-5"/>
    <n v="0.313846153846153"/>
    <n v="0.68206081122567297"/>
    <s v="{144B3CD2-37D4-4FA9-8973-1F3A9C9CD174}"/>
    <n v="14091109"/>
    <s v="CASTRO VALLEY 1109"/>
    <s v="MR334"/>
    <n v="37.674486711096002"/>
    <n v="-122.031667022744"/>
    <x v="1532"/>
    <n v="165"/>
    <n v="217"/>
    <n v="21558.1899595582"/>
    <n v="10131.2750373332"/>
    <n v="11426.9149222249"/>
    <n v="9273.2114013043101"/>
    <n v="10690.487073193701"/>
    <n v="2.87418006043616E-3"/>
    <n v="1.7367018654112999E-3"/>
    <n v="2.8443392622316499"/>
    <n v="5.5084745762711798"/>
    <n v="2238"/>
    <n v="6.5212305766577217E-2"/>
    <n v="1534"/>
    <n v="0"/>
    <n v="0"/>
    <n v="5.7621046416398602"/>
    <n v="1332"/>
    <n v="0"/>
  </r>
  <r>
    <s v="Central Coast"/>
    <x v="1534"/>
    <n v="439"/>
    <n v="671.41247150677896"/>
    <n v="974"/>
    <n v="986.25903000000005"/>
    <n v="49"/>
    <n v="9.7965546696546595E-5"/>
    <n v="11.713904345767"/>
    <n v="14.707492813225"/>
    <n v="114.810093042643"/>
    <n v="1071.6471688332699"/>
    <n v="28.8091763819336"/>
    <n v="1.9374661243387701"/>
    <n v="15.028977827530101"/>
    <n v="1.10849738364316"/>
    <n v="1.09557694848737E-3"/>
    <n v="7.2259045713025797E-4"/>
    <n v="0.450718685831622"/>
    <n v="0.68076686641459505"/>
    <s v="{08B6165C-ACFB-44A0-A794-D2E73EAB3B33}"/>
    <n v="83622106"/>
    <s v="CAMP EVERS 2106"/>
    <n v="11533"/>
    <n v="37.142884840760203"/>
    <n v="-121.993938459462"/>
    <x v="1533"/>
    <n v="36"/>
    <n v="34"/>
    <n v="6338.1156121692002"/>
    <n v="4271.4379879134904"/>
    <n v="2066.6776242557098"/>
    <n v="4271.4379879134904"/>
    <n v="2066.6776242557098"/>
    <n v="3.5406932399382599E-2"/>
    <n v="4.8003117881307801E-3"/>
    <n v="1.5294133747306999"/>
    <n v="19.877551020408099"/>
    <n v="554"/>
    <n v="5.3683270475881131E-2"/>
    <n v="1535"/>
    <n v="0"/>
    <n v="0"/>
    <n v="2.6541476939877935"/>
    <n v="376"/>
    <n v="0"/>
  </r>
  <r>
    <s v="Bay Area"/>
    <x v="1535"/>
    <n v="702"/>
    <n v="923.01817685072797"/>
    <n v="1419"/>
    <n v="1339.5554"/>
    <n v="113"/>
    <n v="1.0764364386750001E-4"/>
    <n v="11.0207522726195"/>
    <n v="3.43696869005732"/>
    <n v="161.718737938087"/>
    <n v="2202.6372615996102"/>
    <n v="26.9598838387721"/>
    <n v="0.88149032028047203"/>
    <n v="30.270371544570398"/>
    <n v="1.07400736028114"/>
    <n v="1.0954670102996801E-3"/>
    <n v="2.4242861747755199E-4"/>
    <n v="0.49471458773784299"/>
    <n v="0.68904814472293996"/>
    <s v="{72EECE85-CF40-4400-84B0-964539FAE729}"/>
    <n v="43432105"/>
    <s v="SILVERADO 2105"/>
    <n v="1421"/>
    <n v="38.501820490003702"/>
    <n v="-122.47708266034699"/>
    <x v="1534"/>
    <n v="100"/>
    <n v="94"/>
    <n v="31210.6145689839"/>
    <n v="15928.1460587482"/>
    <n v="15282.4685102357"/>
    <n v="15418.664208931101"/>
    <n v="14199.236822450701"/>
    <n v="2.7394433774963398E-2"/>
    <n v="1.21637317570275E-2"/>
    <n v="1.3148407077645601"/>
    <n v="12.557522123893801"/>
    <n v="1272"/>
    <n v="0.12378777216386384"/>
    <n v="1536"/>
    <n v="0"/>
    <n v="0"/>
    <n v="9.5807107981677273"/>
    <n v="1691"/>
    <n v="0"/>
  </r>
  <r>
    <s v="Bay Area"/>
    <x v="1536"/>
    <n v="242"/>
    <n v="581.29853592640904"/>
    <n v="1171"/>
    <n v="1139.6968999999999"/>
    <n v="86"/>
    <n v="6.0564193288058002E-5"/>
    <n v="17.529589682508998"/>
    <n v="13.0893351715058"/>
    <n v="81.5931313453695"/>
    <n v="228.76363760494701"/>
    <n v="10.1797770274892"/>
    <n v="2.06449374384355"/>
    <n v="20.9883801095664"/>
    <n v="0.99495781715526099"/>
    <n v="1.09280567486787E-3"/>
    <n v="4.67670153874001E-4"/>
    <n v="0.20666097352689999"/>
    <n v="0.51004660644884103"/>
    <s v="{6B23A69C-24B9-4566-AFFA-1FAEC2B2E50D}"/>
    <n v="13801101"/>
    <s v="MORAGA 1101"/>
    <s v="circuit_breaker"/>
    <n v="37.8489047828851"/>
    <n v="-122.162146091412"/>
    <x v="1535"/>
    <n v="168"/>
    <n v="291"/>
    <n v="26965.084773646398"/>
    <n v="12067.748266946701"/>
    <n v="14897.336506699699"/>
    <n v="10864.991995230101"/>
    <n v="13579.661262727501"/>
    <n v="4.0219633233164097E-2"/>
    <n v="5.2085206227729898E-3"/>
    <n v="2.4020600658115998"/>
    <n v="13.616279069767399"/>
    <n v="835"/>
    <n v="9.3981288038636826E-2"/>
    <n v="1537"/>
    <n v="0"/>
    <n v="0"/>
    <n v="6.7511909410681232"/>
    <n v="409"/>
    <n v="0"/>
  </r>
  <r>
    <s v="Sierra"/>
    <x v="1537"/>
    <n v="712"/>
    <n v="1021.0111589213"/>
    <n v="1957"/>
    <n v="1500.9344000000001"/>
    <n v="202"/>
    <n v="8.4554517226285595E-5"/>
    <n v="17.425131874127"/>
    <n v="2.9985511812071"/>
    <n v="15.3038458004593"/>
    <n v="72.945468669136304"/>
    <n v="0.57123937549507298"/>
    <n v="3.0847169757811499"/>
    <n v="31.800509120033301"/>
    <n v="1.0683650232777699"/>
    <n v="1.0890689427744699E-3"/>
    <n v="9.5434784691743706E-5"/>
    <n v="0.36382217680122603"/>
    <n v="0.68025033346196595"/>
    <s v="{4EF25014-B554-454F-9BE5-F3AB9DDDB6E9}"/>
    <n v="152701109"/>
    <s v="BELL 1109"/>
    <s v="circuit_breaker"/>
    <n v="38.946612595946597"/>
    <n v="-121.0916410773"/>
    <x v="1536"/>
    <n v="396"/>
    <n v="390"/>
    <n v="48499.367224027803"/>
    <n v="27671.919745211198"/>
    <n v="20827.447478816499"/>
    <n v="22001.425341001799"/>
    <n v="17249.217234409"/>
    <n v="1.9277826507732201E-2"/>
    <n v="1.70800124797096E-2"/>
    <n v="1.43400443668722"/>
    <n v="9.6881188118811803"/>
    <n v="1877"/>
    <n v="0.21999192644044294"/>
    <n v="1538"/>
    <n v="0"/>
    <n v="0"/>
    <n v="13.671047665563629"/>
    <n v="1041"/>
    <n v="0"/>
  </r>
  <r>
    <s v="North Valley"/>
    <x v="1538"/>
    <n v="119"/>
    <n v="134.78909857390801"/>
    <n v="454"/>
    <n v="292.88028000000003"/>
    <n v="86"/>
    <n v="3.0528578135576803E-5"/>
    <n v="45.497782941743097"/>
    <n v="9.3670027749249096E-2"/>
    <n v="1349.9065297259899"/>
    <n v="25152.561473887901"/>
    <n v="7.8864230439125098"/>
    <n v="0.21575942135220999"/>
    <n v="86.863205325464804"/>
    <n v="1.3117668254430901"/>
    <n v="1.0829784090890401E-3"/>
    <n v="1.7263487471559101E-5"/>
    <n v="0.26211453744493302"/>
    <n v="0.46021909971248898"/>
    <s v="{CBEFA52C-F905-473F-B9BB-602279DBF4B7}"/>
    <n v="103381102"/>
    <s v="FRENCH GULCH 1102"/>
    <n v="2902"/>
    <n v="40.667091335684098"/>
    <n v="-122.634496718737"/>
    <x v="1537"/>
    <n v="12"/>
    <n v="4"/>
    <n v="11324.9966570284"/>
    <n v="11239.7840427109"/>
    <n v="85.212614317473694"/>
    <n v="11239.7840427109"/>
    <n v="85.212614317473694"/>
    <n v="1.4846599225540799E-3"/>
    <n v="2.6254577196596E-3"/>
    <n v="1.13268150062107"/>
    <n v="5.2790697674418601"/>
    <n v="2662"/>
    <n v="9.3136143181657444E-2"/>
    <n v="1539"/>
    <n v="0"/>
    <n v="0"/>
    <n v="6.9840758504033147"/>
    <n v="373"/>
    <n v="0"/>
  </r>
  <r>
    <s v="North Coast"/>
    <x v="1539"/>
    <n v="13"/>
    <n v="21.124895817555199"/>
    <n v="55"/>
    <n v="36.328470000000003"/>
    <n v="18"/>
    <n v="8.0291355617292606E-5"/>
    <n v="14.9056099312401"/>
    <n v="0.22998174769704"/>
    <n v="21.740401936694902"/>
    <n v="153.04330111401401"/>
    <n v="7.7120354202780295E-2"/>
    <n v="1.00871941600653"/>
    <n v="52.595380849698003"/>
    <n v="1.1307767894532901"/>
    <n v="1.0818930801430001E-3"/>
    <n v="5.7081737649116598E-5"/>
    <n v="0.236363636363636"/>
    <n v="0.58149701302776602"/>
    <s v="{F830099C-EEA2-4CF4-B68F-D2F012925468}"/>
    <n v="43351103"/>
    <s v="LUCERNE 1103"/>
    <s v="circuit_breaker"/>
    <n v="39.110205987852098"/>
    <n v="-122.813108455792"/>
    <x v="1538"/>
    <n v="170"/>
    <n v="419"/>
    <n v="27761.1734614577"/>
    <n v="13358.6172567783"/>
    <n v="14402.5562046793"/>
    <n v="3472.4667006607501"/>
    <n v="1684.93411584819"/>
    <n v="1.0274712776841E-3"/>
    <n v="1.4452444011112599E-3"/>
    <n v="1.62499198596578"/>
    <n v="3.05555555555555"/>
    <n v="2174"/>
    <n v="1.9474075442574002E-2"/>
    <n v="1540"/>
    <n v="0"/>
    <n v="0"/>
    <n v="2.157690106256271"/>
    <n v="953"/>
    <n v="0"/>
  </r>
  <r>
    <s v="Bay Area"/>
    <x v="1540"/>
    <n v="95"/>
    <n v="288.73470641489399"/>
    <n v="131"/>
    <n v="302.41489999999999"/>
    <n v="20"/>
    <n v="5.0282414395041899E-5"/>
    <n v="25.254354090243499"/>
    <n v="3.9103025564715299"/>
    <n v="167.50038332546399"/>
    <n v="580.40064234208899"/>
    <n v="1.8281917264832199"/>
    <n v="0.90796459494158599"/>
    <n v="53.593253193795597"/>
    <n v="1.08926992416381"/>
    <n v="1.07730652038755E-3"/>
    <n v="1.3630950211931299E-4"/>
    <n v="0.72519083969465603"/>
    <n v="0.95476353621611898"/>
    <s v="{D0EDFCD8-2A8A-490D-A06D-0BAFCCC6E362}"/>
    <n v="24101103"/>
    <s v="HALF MOON BAY 1103"/>
    <s v="circuit_breaker"/>
    <n v="37.468939136542097"/>
    <n v="-122.430259936562"/>
    <x v="1539"/>
    <n v="276"/>
    <n v="892"/>
    <n v="45830.292008525197"/>
    <n v="13492.781662658101"/>
    <n v="32337.5103458671"/>
    <n v="2489.4217505936199"/>
    <n v="120.04320840215"/>
    <n v="2.7261900423862701E-3"/>
    <n v="1.0056482879008399E-3"/>
    <n v="3.0393126991041499"/>
    <n v="6.55"/>
    <n v="1656"/>
    <n v="2.1546130407751E-2"/>
    <n v="1541"/>
    <n v="0"/>
    <n v="0"/>
    <n v="1.5468544825881083"/>
    <n v="1297"/>
    <n v="0"/>
  </r>
  <r>
    <s v="Bay Area"/>
    <x v="1541"/>
    <n v="5"/>
    <n v="11.9692827500595"/>
    <n v="14"/>
    <n v="17.768744000000002"/>
    <n v="4"/>
    <n v="5.8564627579471501E-5"/>
    <n v="17.899292880852201"/>
    <n v="0.21448802947998"/>
    <n v="0.88957799971103602"/>
    <n v="1.84881762659642"/>
    <n v="6.9353668373395197E-4"/>
    <n v="9.1814160346984794E-2"/>
    <n v="2.4266040474176398"/>
    <n v="1.0066371262073499"/>
    <n v="1.0713587085935401E-3"/>
    <n v="3.7498728318041597E-5"/>
    <n v="0.35714285714285698"/>
    <n v="0.6736144702604"/>
    <s v="{A1F417AE-CB88-4BF5-A5DF-07DA5F529B12}"/>
    <n v="42481101"/>
    <s v="IGNACIO 1101"/>
    <n v="1779"/>
    <n v="38.063437926855798"/>
    <n v="-122.562307216365"/>
    <x v="1540"/>
    <n v="13"/>
    <n v="19"/>
    <n v="1581.6705734463401"/>
    <n v="677.02927251578103"/>
    <n v="904.64130093056701"/>
    <n v="385.98856317185499"/>
    <n v="763.58081127031005"/>
    <n v="1.4999491327216601E-4"/>
    <n v="2.34258510317886E-4"/>
    <n v="2.3938565500119"/>
    <n v="3.5"/>
    <n v="2369"/>
    <n v="4.2854348343741603E-3"/>
    <n v="1542"/>
    <n v="0"/>
    <n v="0"/>
    <n v="0.23984209948665872"/>
    <n v="2204"/>
    <n v="0"/>
  </r>
  <r>
    <s v="Sierra"/>
    <x v="1542"/>
    <n v="17"/>
    <n v="20.161867036759102"/>
    <n v="40"/>
    <n v="29.491043000000001"/>
    <n v="6"/>
    <n v="1.0811666531177799E-4"/>
    <n v="7.9911115791832996"/>
    <n v="22.095331490039801"/>
    <n v="197.45322370529101"/>
    <n v="3570.7164433002399"/>
    <n v="274.27170039480501"/>
    <n v="0.89122421294452103"/>
    <n v="11.287057260672199"/>
    <n v="1.0022124052047701"/>
    <n v="1.0697682071467299E-3"/>
    <n v="1.2449970139035301E-3"/>
    <n v="0.42499999999999999"/>
    <n v="0.68366069571255506"/>
    <s v="{8832E15C-A8F3-49CE-9AF2-19EADE479033}"/>
    <n v="152481103"/>
    <s v="BRUNSWICK 1103"/>
    <n v="2200"/>
    <n v="39.274993830570999"/>
    <n v="-121.020739734765"/>
    <x v="1541"/>
    <n v="109"/>
    <n v="123"/>
    <n v="16879.8855413694"/>
    <n v="8965.9105311131898"/>
    <n v="7913.9750102562302"/>
    <n v="8965.9105311131898"/>
    <n v="7913.9750102562302"/>
    <n v="7.4699820834211996E-3"/>
    <n v="6.4869999187067097E-4"/>
    <n v="1.18599217863289"/>
    <n v="6.6666666666666599"/>
    <n v="308"/>
    <n v="6.4186092428803795E-3"/>
    <n v="1543"/>
    <n v="0"/>
    <n v="0"/>
    <n v="5.5711567926283339"/>
    <n v="474"/>
    <n v="0"/>
  </r>
  <r>
    <s v="North Coast"/>
    <x v="1543"/>
    <n v="323"/>
    <n v="503.35604847016799"/>
    <n v="679"/>
    <n v="685.64110000000005"/>
    <n v="77"/>
    <n v="1.6899872609027101E-4"/>
    <n v="7.7837621852574701"/>
    <n v="1.0553988115248401"/>
    <n v="300.63945276229703"/>
    <n v="4588.4674544833797"/>
    <n v="8.9137547366069398"/>
    <n v="9.3064016626252896E-2"/>
    <n v="16.8444489650912"/>
    <n v="1.02488219892823"/>
    <n v="1.06370298979909E-3"/>
    <n v="1.71390679098459E-4"/>
    <n v="0.47569955817378401"/>
    <n v="0.73413924386954299"/>
    <s v="{ABEF63BB-FD93-485F-8439-718A3A0F3B42}"/>
    <n v="192171101"/>
    <s v="WILLOW CREEK 1101"/>
    <n v="91926"/>
    <n v="40.938205032953597"/>
    <n v="-123.84611298863901"/>
    <x v="1542"/>
    <n v="57"/>
    <n v="59"/>
    <n v="21047.6068314187"/>
    <n v="17080.264305858102"/>
    <n v="3967.3425255606298"/>
    <n v="7078.2934751070798"/>
    <n v="2362.0352535603502"/>
    <n v="1.3197082290581299E-2"/>
    <n v="1.30129019089508E-2"/>
    <n v="1.55837785904077"/>
    <n v="8.8181818181818095"/>
    <n v="1518"/>
    <n v="8.1905130214529928E-2"/>
    <n v="1544"/>
    <n v="0"/>
    <n v="0"/>
    <n v="4.398246294920761"/>
    <n v="1623"/>
    <n v="0"/>
  </r>
  <r>
    <s v="North Coast"/>
    <x v="1544"/>
    <n v="22"/>
    <n v="32.248051133807799"/>
    <n v="59"/>
    <n v="48.354453999999997"/>
    <n v="17"/>
    <n v="9.0325451524489903E-5"/>
    <n v="12.658598231029099"/>
    <n v="2.5335140592598502"/>
    <n v="22.602413648993402"/>
    <n v="233.21003795688199"/>
    <n v="4.9047536864612402"/>
    <n v="0.42634044499958401"/>
    <n v="12.1420489360085"/>
    <n v="1.005596055704"/>
    <n v="1.06367547650415E-3"/>
    <n v="1.67632945656869E-4"/>
    <n v="0.37288135593220301"/>
    <n v="0.66690963167074002"/>
    <s v="{A3F717BF-A7F9-4D6D-9334-FEB4D4CA058B}"/>
    <n v="43351106"/>
    <s v="LUCERNE 1106"/>
    <n v="2327"/>
    <n v="39.067169288856597"/>
    <n v="-122.78328218945801"/>
    <x v="1543"/>
    <n v="30"/>
    <n v="103"/>
    <n v="6578.3574610981796"/>
    <n v="2038.5926830301801"/>
    <n v="4539.7647780679899"/>
    <n v="1891.76258703433"/>
    <n v="3406.5385858091799"/>
    <n v="2.8497600761667702E-3"/>
    <n v="1.5355326759163199E-3"/>
    <n v="1.4658205060821701"/>
    <n v="3.4705882352941102"/>
    <n v="1525"/>
    <n v="1.8082483100570548E-2"/>
    <n v="1545"/>
    <n v="0"/>
    <n v="0"/>
    <n v="1.1754864104681086"/>
    <n v="181"/>
    <n v="0"/>
  </r>
  <r>
    <s v="North Coast"/>
    <x v="1545"/>
    <n v="183"/>
    <n v="308.23583153236302"/>
    <n v="305"/>
    <n v="376.37441999999999"/>
    <n v="33"/>
    <n v="1.6994958158730601E-4"/>
    <n v="7.2777498251102299"/>
    <n v="9.5882869240115607"/>
    <n v="98.108158953049596"/>
    <n v="712.48350625879596"/>
    <n v="14.925231117536001"/>
    <n v="1.12141325835592"/>
    <n v="15.7371413084593"/>
    <n v="1.0325154210581899"/>
    <n v="1.0626133953395801E-3"/>
    <n v="8.4914890370176401E-4"/>
    <n v="0.6"/>
    <n v="0.81896062807988601"/>
    <s v="{561B7435-E1A2-417A-BAD2-8DB925A728A4}"/>
    <n v="42811111"/>
    <s v="MONTE RIO 1111"/>
    <n v="240"/>
    <n v="38.4715269532877"/>
    <n v="-123.04710594629699"/>
    <x v="1544"/>
    <n v="82"/>
    <n v="182"/>
    <n v="16097.1097245244"/>
    <n v="4934.4458785093702"/>
    <n v="11162.663846015001"/>
    <n v="4934.4458785093702"/>
    <n v="11162.663846015001"/>
    <n v="2.8021913822158202E-2"/>
    <n v="5.6083361923811E-3"/>
    <n v="1.6843488061877701"/>
    <n v="9.2424242424242404"/>
    <n v="471"/>
    <n v="3.5066242046206141E-2"/>
    <n v="1546"/>
    <n v="0"/>
    <n v="0"/>
    <n v="3.066121569975246"/>
    <n v="1362"/>
    <n v="0"/>
  </r>
  <r>
    <s v="Central Coast"/>
    <x v="1546"/>
    <n v="767"/>
    <n v="1457.13263894589"/>
    <n v="1232"/>
    <n v="1728.4730999999999"/>
    <n v="65"/>
    <n v="1.8180914647438401E-4"/>
    <n v="5.9200329458465797"/>
    <n v="15.776033797239201"/>
    <n v="141.53232008516699"/>
    <n v="2064.3816151618898"/>
    <n v="72.9115113036125"/>
    <n v="0.53032675815317598"/>
    <n v="15.029622236324"/>
    <n v="1.0657930594224101"/>
    <n v="1.0490086044815899E-3"/>
    <n v="1.4134478240801101E-3"/>
    <n v="0.62256493506493504"/>
    <n v="0.843017227983058"/>
    <s v="{1594C1F1-1EBD-4EB0-9A76-086953E0C574}"/>
    <n v="82841101"/>
    <s v="BIG BASIN 1101"/>
    <n v="10720"/>
    <n v="37.108593952238799"/>
    <n v="-122.14387275591599"/>
    <x v="1545"/>
    <n v="96"/>
    <n v="260"/>
    <n v="19352.136990415001"/>
    <n v="7531.4940173048999"/>
    <n v="11820.6429731101"/>
    <n v="7531.4940173048999"/>
    <n v="11820.6429731101"/>
    <n v="9.1874108565207196E-2"/>
    <n v="1.18175945208349E-2"/>
    <n v="1.8997817978434"/>
    <n v="18.953846153846101"/>
    <n v="269"/>
    <n v="6.8185559291303349E-2"/>
    <n v="1547"/>
    <n v="0"/>
    <n v="0"/>
    <n v="4.679851969026763"/>
    <n v="1440"/>
    <n v="0"/>
  </r>
  <r>
    <s v="Central Valley"/>
    <x v="1547"/>
    <n v="58"/>
    <n v="96.819044603600105"/>
    <n v="374"/>
    <n v="209.90891999999999"/>
    <n v="106"/>
    <n v="3.0401226107436301E-5"/>
    <n v="48.385416022828402"/>
    <n v="2.39323603048136"/>
    <n v="497.850278791628"/>
    <n v="2014.17318040027"/>
    <n v="8.8148280394757794"/>
    <n v="4.7733761720570502"/>
    <n v="602.76065566731597"/>
    <n v="1.3775045984196199"/>
    <n v="1.04879684684268E-3"/>
    <n v="5.0393984538126803E-5"/>
    <n v="0.15508021390374299"/>
    <n v="0.46124311663707501"/>
    <s v="{3DF9BEB2-B457-42A9-8B28-26A87305BFB7}"/>
    <n v="163881101"/>
    <s v="IONE 1101"/>
    <s v="L3141"/>
    <n v="38.409320868961601"/>
    <n v="-121.009752591496"/>
    <x v="1546"/>
    <n v="101"/>
    <n v="93"/>
    <n v="38698.961655462503"/>
    <n v="22463.593251378599"/>
    <n v="16235.3684040838"/>
    <n v="21707.637579495"/>
    <n v="13642.8390388107"/>
    <n v="5.3417623610414397E-3"/>
    <n v="3.2225299673882498E-3"/>
    <n v="1.6692938724758599"/>
    <n v="3.52830188679245"/>
    <n v="2227"/>
    <n v="0.11117246576532408"/>
    <n v="1548"/>
    <n v="0"/>
    <n v="0"/>
    <n v="13.488496470408387"/>
    <n v="2662"/>
    <n v="0"/>
  </r>
  <r>
    <s v="North Valley"/>
    <x v="1548"/>
    <n v="111"/>
    <n v="178.64745223835101"/>
    <n v="207"/>
    <n v="225.85512"/>
    <n v="27"/>
    <n v="1.74645138368187E-5"/>
    <n v="53.813303563628203"/>
    <n v="27.210005012123499"/>
    <n v="1107.0297581771999"/>
    <n v="17535.237497884002"/>
    <n v="1388.9524664465"/>
    <n v="0.97844969557115302"/>
    <n v="27.570296593424299"/>
    <n v="1.0411340572215799"/>
    <n v="1.0464007660874199E-3"/>
    <n v="2.8178334058913499E-4"/>
    <n v="0.53623188405797095"/>
    <n v="0.79098252888937204"/>
    <s v="{13C79B20-35FA-46F6-90D1-7123E115130F}"/>
    <n v="103132101"/>
    <s v="CRESCENT MILLS 2101"/>
    <s v="circuit_breaker"/>
    <n v="40.0937529380586"/>
    <n v="-120.910862105314"/>
    <x v="1547"/>
    <n v="112"/>
    <n v="168"/>
    <n v="15244.750784559499"/>
    <n v="9131.4477744206797"/>
    <n v="6113.3030101388104"/>
    <n v="3593.1531177018201"/>
    <n v="2269.6701167607698"/>
    <n v="7.6081501959066504E-3"/>
    <n v="4.71541873594105E-4"/>
    <n v="1.6094365066518099"/>
    <n v="7.6666666666666599"/>
    <n v="1170"/>
    <n v="2.8252820684360337E-2"/>
    <n v="1549"/>
    <n v="0"/>
    <n v="0"/>
    <n v="2.2326811458994977"/>
    <n v="824"/>
    <n v="0"/>
  </r>
  <r>
    <s v="Central Valley"/>
    <x v="1549"/>
    <n v="68"/>
    <n v="108.82105257417901"/>
    <n v="326"/>
    <n v="226.43020000000001"/>
    <n v="38"/>
    <n v="1.1184864361942E-4"/>
    <n v="11.327819507373"/>
    <n v="5.6925715156612497"/>
    <n v="13.316220285283601"/>
    <n v="65.026790072326506"/>
    <n v="1.9169022691286901"/>
    <n v="1.7827782967667001"/>
    <n v="13.630845446237601"/>
    <n v="1.01455519387596"/>
    <n v="1.0459516454497701E-3"/>
    <n v="4.4034363083735902E-4"/>
    <n v="0.20858895705521399"/>
    <n v="0.48059423852029598"/>
    <s v="{D0015396-1CC9-4783-A5A2-48EC4AF3208B}"/>
    <n v="254421102"/>
    <s v="OAKHURST 1102"/>
    <s v="circuit_breaker"/>
    <n v="37.322000703137697"/>
    <n v="-119.634185992008"/>
    <x v="1548"/>
    <n v="146"/>
    <n v="292"/>
    <n v="24613.597068344101"/>
    <n v="7704.6852323621397"/>
    <n v="16908.9118359819"/>
    <n v="3940.8287098211899"/>
    <n v="9441.4855066376895"/>
    <n v="1.67330579718196E-2"/>
    <n v="4.2502484575379596E-3"/>
    <n v="1.6003095966791001"/>
    <n v="8.5789473684210495"/>
    <n v="881"/>
    <n v="3.9746162527091261E-2"/>
    <n v="1550"/>
    <n v="0"/>
    <n v="0"/>
    <n v="2.4487166762503025"/>
    <n v="1864"/>
    <n v="0"/>
  </r>
  <r>
    <s v="Sierra"/>
    <x v="1550"/>
    <n v="482"/>
    <n v="677.91525575792696"/>
    <n v="848"/>
    <n v="861.8546"/>
    <n v="64"/>
    <n v="1.3308919972132501E-4"/>
    <n v="8.2387579605086003"/>
    <n v="7.2588895711032801"/>
    <n v="15.2641987172391"/>
    <n v="147.59447194781299"/>
    <n v="4.1051304201164003"/>
    <n v="1.55835177263361"/>
    <n v="11.2758053994039"/>
    <n v="1.0099211893975699"/>
    <n v="1.03832778459481E-3"/>
    <n v="5.6351749794059103E-4"/>
    <n v="0.56839622641509402"/>
    <n v="0.786577277121983"/>
    <s v="{83B5D9E2-BFF1-452F-91D8-11E4F5A6B453}"/>
    <n v="153082106"/>
    <s v="PLACERVILLE 2106"/>
    <n v="23190"/>
    <n v="38.738470864794202"/>
    <n v="-120.77948199596"/>
    <x v="1549"/>
    <n v="96"/>
    <n v="113"/>
    <n v="11677.366844250701"/>
    <n v="5913.26112230533"/>
    <n v="5764.1057219453796"/>
    <n v="5913.26112230533"/>
    <n v="5764.1057219453796"/>
    <n v="3.6065119868197798E-2"/>
    <n v="8.5177087821648404E-3"/>
    <n v="1.4064631862197601"/>
    <n v="13.25"/>
    <n v="719"/>
    <n v="6.6452978214067843E-2"/>
    <n v="1551"/>
    <n v="0"/>
    <n v="0"/>
    <n v="3.6743289768279852"/>
    <n v="390"/>
    <n v="0"/>
  </r>
  <r>
    <s v="Central Valley"/>
    <x v="1551"/>
    <n v="65"/>
    <n v="96.896363647690094"/>
    <n v="324"/>
    <n v="195.28280000000001"/>
    <n v="72"/>
    <n v="5.9957467252994897E-5"/>
    <n v="19.899176482400701"/>
    <n v="5.5193802664468299"/>
    <n v="1658.24698875271"/>
    <n v="12599.074139640799"/>
    <n v="144.030657768758"/>
    <n v="3.9550762218423099"/>
    <n v="267.94461559756502"/>
    <n v="1.3261123432053401"/>
    <n v="1.03772871058434E-3"/>
    <n v="1.7088915794201799E-4"/>
    <n v="0.20061728395061701"/>
    <n v="0.49618481747420501"/>
    <s v="{73BBABA3-6CA4-41B8-A40A-89CE8D63C8FE}"/>
    <n v="162161102"/>
    <s v="ELECTRA 1102"/>
    <n v="4756"/>
    <n v="38.316435007689002"/>
    <n v="-120.71297635809699"/>
    <x v="1550"/>
    <n v="186"/>
    <n v="233"/>
    <n v="30649.072483574499"/>
    <n v="19012.5153834876"/>
    <n v="11636.5571000869"/>
    <n v="15007.798646625701"/>
    <n v="5834.50654504264"/>
    <n v="1.2304019371825301E-2"/>
    <n v="4.3169376422156304E-3"/>
    <n v="1.4907132868875399"/>
    <n v="4.5"/>
    <n v="1520"/>
    <n v="7.4716467162072475E-2"/>
    <n v="1552"/>
    <n v="0"/>
    <n v="0"/>
    <n v="9.3254108528524586"/>
    <n v="1554"/>
    <n v="0"/>
  </r>
  <r>
    <s v="Central Coast"/>
    <x v="1552"/>
    <n v="2965"/>
    <n v="5091.8298221609002"/>
    <n v="4736"/>
    <n v="6087.7025999999996"/>
    <n v="216"/>
    <n v="1.74178845049431E-4"/>
    <n v="6.1197443032760104"/>
    <n v="12.9739507817395"/>
    <n v="33.784201311593002"/>
    <n v="146.530899459035"/>
    <n v="2.5842092337762002"/>
    <n v="0.37613841400762799"/>
    <n v="5.5745048792083303"/>
    <n v="1.1171132442024001"/>
    <n v="1.0373945944826899E-3"/>
    <n v="1.15845138447588E-3"/>
    <n v="0.62605574324324298"/>
    <n v="0.83641237524462697"/>
    <s v="{024E8502-820B-436F-9464-D294850FDD35}"/>
    <n v="82841101"/>
    <s v="BIG BASIN 1101"/>
    <n v="10296"/>
    <n v="37.133334831504399"/>
    <n v="-122.12583547218399"/>
    <x v="1551"/>
    <n v="373"/>
    <n v="1026"/>
    <n v="74246.894224139396"/>
    <n v="23203.620321128699"/>
    <n v="51043.2739030105"/>
    <n v="23203.620321128699"/>
    <n v="51043.2739030105"/>
    <n v="0.25022549904679098"/>
    <n v="3.7622630530677201E-2"/>
    <n v="1.7173119130390899"/>
    <n v="21.925925925925899"/>
    <n v="339"/>
    <n v="0.22407723240826102"/>
    <n v="1553"/>
    <n v="0"/>
    <n v="0"/>
    <n v="14.418056762560061"/>
    <n v="139"/>
    <n v="0"/>
  </r>
  <r>
    <s v="Central Coast"/>
    <x v="1553"/>
    <n v="18"/>
    <n v="30.335303969920101"/>
    <n v="76"/>
    <n v="63.175654999999999"/>
    <n v="28"/>
    <n v="3.2856543059876499E-5"/>
    <n v="36.326205994135499"/>
    <n v="3.82052555078497"/>
    <n v="166.664422548734"/>
    <n v="685.454806988055"/>
    <n v="3.0721137606753701"/>
    <n v="4.4171933360131703"/>
    <n v="241.06116150106701"/>
    <n v="1.31329014045851"/>
    <n v="1.0349827763233E-3"/>
    <n v="7.9834962662061999E-5"/>
    <n v="0.23684210526315699"/>
    <n v="0.48017394983338701"/>
    <s v="{ADF3EA9A-D7F8-418F-A55E-68471A89896D}"/>
    <n v="182331101"/>
    <s v="GABILAN 1101"/>
    <n v="579969"/>
    <n v="36.777729422415703"/>
    <n v="-121.59711089067"/>
    <x v="1552"/>
    <n v="44"/>
    <n v="42"/>
    <n v="15366.734068600101"/>
    <n v="10763.6377337227"/>
    <n v="4603.0963348774403"/>
    <n v="5768.14375436511"/>
    <n v="4286.7834563824299"/>
    <n v="2.2353789545377302E-3"/>
    <n v="9.1998320567654402E-4"/>
    <n v="1.68529466499556"/>
    <n v="2.71428571428571"/>
    <n v="1983"/>
    <n v="2.8979517737052398E-2"/>
    <n v="1554"/>
    <n v="0"/>
    <n v="0"/>
    <n v="3.5841572527936028"/>
    <n v="2202"/>
    <n v="0"/>
  </r>
  <r>
    <s v="North Valley"/>
    <x v="1554"/>
    <n v="1716"/>
    <n v="2770.9862229159398"/>
    <n v="3536"/>
    <n v="3574.0906"/>
    <n v="277"/>
    <n v="8.9775992865308104E-5"/>
    <n v="12.1712537596611"/>
    <n v="88.409125941087296"/>
    <n v="1893.3826718974799"/>
    <n v="36779.161981986101"/>
    <n v="5742.0718289161696"/>
    <n v="0.87851826504332198"/>
    <n v="21.302801153842701"/>
    <n v="1.04546180916176"/>
    <n v="1.0334752157581E-3"/>
    <n v="3.6282587549863899E-3"/>
    <n v="0.48529411764705799"/>
    <n v="0.77529826507191801"/>
    <s v="{B1149BFB-EDFA-46D1-B822-44352980F037}"/>
    <n v="103031102"/>
    <s v="ORO FINO 1102"/>
    <n v="2560"/>
    <n v="39.888811760345703"/>
    <n v="-121.664802069857"/>
    <x v="1553"/>
    <n v="258"/>
    <n v="220"/>
    <n v="43849.957049685698"/>
    <n v="26913.615726151998"/>
    <n v="16936.341323533601"/>
    <n v="26913.615726151998"/>
    <n v="16936.341323533601"/>
    <n v="1.0050276751312299"/>
    <n v="2.4867950023690299E-2"/>
    <n v="1.6147938361981"/>
    <n v="12.7653429602888"/>
    <n v="72"/>
    <n v="0.28627263476499371"/>
    <n v="1555"/>
    <n v="0"/>
    <n v="0"/>
    <n v="16.723340317374795"/>
    <n v="1107"/>
    <n v="0"/>
  </r>
  <r>
    <s v="Central Coast"/>
    <x v="1555"/>
    <n v="29"/>
    <n v="70.786225144729698"/>
    <n v="189"/>
    <n v="157.20114000000001"/>
    <n v="46"/>
    <n v="2.17180191493357E-5"/>
    <n v="31.195837282292199"/>
    <n v="2.9898557175142999"/>
    <n v="43.085907843398502"/>
    <n v="226.78739040600999"/>
    <n v="2.5166717482418401"/>
    <n v="0.99884570641038195"/>
    <n v="24.375841139582899"/>
    <n v="1.01563101747761"/>
    <n v="1.0317401127088201E-3"/>
    <n v="5.7144823200084698E-5"/>
    <n v="0.15343915343915299"/>
    <n v="0.450290783727746"/>
    <s v="{25830136-A5D5-4A08-9B85-05018D7569FD}"/>
    <n v="182631104"/>
    <s v="SAN LUIS OBISPO 1104"/>
    <s v="V14"/>
    <n v="35.1790739936935"/>
    <n v="-120.61807826428399"/>
    <x v="1554"/>
    <n v="139"/>
    <n v="381"/>
    <n v="29955.5318395455"/>
    <n v="13129.6320048869"/>
    <n v="16825.899834658499"/>
    <n v="13115.915961852699"/>
    <n v="16560.139328310001"/>
    <n v="2.6286618672038899E-3"/>
    <n v="9.9902888086944499E-4"/>
    <n v="2.4409043153355001"/>
    <n v="4.1086956521739104"/>
    <n v="2170"/>
    <n v="4.7460045184605726E-2"/>
    <n v="1556"/>
    <n v="0"/>
    <n v="0"/>
    <n v="8.1498498171323739"/>
    <n v="191"/>
    <n v="0"/>
  </r>
  <r>
    <s v="North Coast"/>
    <x v="1556"/>
    <n v="87"/>
    <n v="150.215102885611"/>
    <n v="184"/>
    <n v="203.51631"/>
    <n v="12"/>
    <n v="1.11895651901828E-4"/>
    <n v="6.0107185475247604"/>
    <n v="9.5066893577575602"/>
    <n v="51.722896623611398"/>
    <n v="245.362378787994"/>
    <n v="3.6348813202232102"/>
    <n v="1.4572271605332601"/>
    <n v="18.726677745580599"/>
    <n v="1.0099557638168299"/>
    <n v="1.0310551963519301E-3"/>
    <n v="7.5082708992175095E-4"/>
    <n v="0.47282608695652101"/>
    <n v="0.73809859107146902"/>
    <s v="{CBD25292-9F23-4669-82FC-DDD3751DA0D4}"/>
    <n v="42811113"/>
    <s v="MONTE RIO 1113"/>
    <n v="1067"/>
    <n v="38.493358463742297"/>
    <n v="-123.00587625122201"/>
    <x v="1555"/>
    <n v="17"/>
    <n v="148"/>
    <n v="6562.6590984035902"/>
    <n v="1294.5527828950601"/>
    <n v="5268.1063155085303"/>
    <n v="1294.5527828950601"/>
    <n v="5268.1063155085303"/>
    <n v="9.0099250790610097E-3"/>
    <n v="1.34274782282194E-3"/>
    <n v="1.72661037799553"/>
    <n v="15.3333333333333"/>
    <n v="532"/>
    <n v="1.2372662356223162E-2"/>
    <n v="1557"/>
    <n v="0"/>
    <n v="0"/>
    <n v="0.80439755726028639"/>
    <n v="2083"/>
    <n v="0"/>
  </r>
  <r>
    <s v="Central Coast"/>
    <x v="1557"/>
    <n v="71"/>
    <n v="245.89782073497901"/>
    <n v="185"/>
    <n v="292.15989999999999"/>
    <n v="18"/>
    <n v="1.6305927526142701E-5"/>
    <n v="50.284176612893702"/>
    <n v="4.07361525959438"/>
    <n v="15.990195264418899"/>
    <n v="80.700262388421393"/>
    <n v="1.27681084526966"/>
    <n v="4.94837765850954"/>
    <n v="23.955715446655301"/>
    <n v="1.0302359792921201"/>
    <n v="1.0281262441448301E-3"/>
    <n v="5.7500217885654399E-5"/>
    <n v="0.38378378378378297"/>
    <n v="0.84165489700354101"/>
    <s v="{5A21115A-46BA-4632-AD7D-E9A81D89A695}"/>
    <n v="182601106"/>
    <s v="OCEANO 1106"/>
    <s v="V28"/>
    <n v="35.097277782927897"/>
    <n v="-120.60741474141101"/>
    <x v="1556"/>
    <n v="179"/>
    <n v="503"/>
    <n v="35061.542588608398"/>
    <n v="14455.067479912301"/>
    <n v="20606.475108695999"/>
    <n v="2046.1440098902401"/>
    <n v="2978.2285937168399"/>
    <n v="1.0350039219417699E-3"/>
    <n v="2.9350669547056798E-4"/>
    <n v="3.4633495878166101"/>
    <n v="10.2777777777777"/>
    <n v="2162"/>
    <n v="1.8506272394606942E-2"/>
    <n v="1558"/>
    <n v="0"/>
    <n v="0"/>
    <n v="1.2714145495695084"/>
    <n v="693"/>
    <n v="0"/>
  </r>
  <r>
    <s v="North Coast"/>
    <x v="1558"/>
    <n v="1682"/>
    <n v="2634.1225214074102"/>
    <n v="2365"/>
    <n v="2957.877"/>
    <n v="152"/>
    <n v="9.2735018705226101E-5"/>
    <n v="12.104962615874401"/>
    <n v="2.4177406881838799"/>
    <n v="63.715597350288299"/>
    <n v="420.22833745126297"/>
    <n v="0.74822022533492305"/>
    <n v="0.224835949582459"/>
    <n v="5.9832264686282004"/>
    <n v="1.1141418257826201"/>
    <n v="1.01508591382286E-3"/>
    <n v="1.7239599237649399E-4"/>
    <n v="0.71120507399577104"/>
    <n v="0.89054499668232101"/>
    <s v="{909F40E6-1D12-4BBB-BCCE-5ABCF3C59E2F}"/>
    <n v="192291121"/>
    <s v="CARLOTTA 1121"/>
    <n v="4914"/>
    <n v="40.5335007543896"/>
    <n v="-124.041541684303"/>
    <x v="1557"/>
    <n v="220"/>
    <n v="419"/>
    <n v="42898.8658237173"/>
    <n v="22809.679326256599"/>
    <n v="20089.1864974608"/>
    <n v="15711.383659704299"/>
    <n v="10003.2935268319"/>
    <n v="2.6204190841227101E-2"/>
    <n v="1.4095722843194301E-2"/>
    <n v="1.56606570832783"/>
    <n v="15.559210526315701"/>
    <n v="1516"/>
    <n v="0.15429305890107473"/>
    <n v="1559"/>
    <n v="0"/>
    <n v="0"/>
    <n v="9.7625981760141194"/>
    <n v="312"/>
    <n v="0"/>
  </r>
  <r>
    <s v="Central Valley"/>
    <x v="1559"/>
    <n v="378"/>
    <n v="532.87194243323302"/>
    <n v="1652"/>
    <n v="1130.3153"/>
    <n v="227"/>
    <n v="2.45885473208794E-5"/>
    <n v="41.745700345495898"/>
    <n v="9.4889316542500595"/>
    <n v="173.916347260485"/>
    <n v="1560.0221176965099"/>
    <n v="104.307978113958"/>
    <n v="2.8379887611100498"/>
    <n v="77.209686702765495"/>
    <n v="1.1870492392174401"/>
    <n v="1.0133669323471701E-3"/>
    <n v="1.3170259471051999E-4"/>
    <n v="0.22881355932203301"/>
    <n v="0.47143654415914998"/>
    <s v="{AF3C9CC3-4B67-4003-BBC4-2AADCCAC2E66}"/>
    <n v="254151101"/>
    <s v="AUBERRY 1101"/>
    <s v="R2845"/>
    <n v="37.053597536270097"/>
    <n v="-119.461420065933"/>
    <x v="1558"/>
    <n v="244"/>
    <n v="306"/>
    <n v="50780.475628649998"/>
    <n v="28634.733510966798"/>
    <n v="22145.742117683101"/>
    <n v="28634.733510966798"/>
    <n v="22145.742117683101"/>
    <n v="2.9896488999288099E-2"/>
    <n v="5.5816002418396203E-3"/>
    <n v="1.40971413342125"/>
    <n v="7.2775330396475697"/>
    <n v="1692"/>
    <n v="0.23003429364280761"/>
    <n v="1560"/>
    <n v="0"/>
    <n v="0"/>
    <n v="17.792792996442952"/>
    <n v="357"/>
    <n v="0"/>
  </r>
  <r>
    <s v="Central Valley"/>
    <x v="1560"/>
    <n v="509"/>
    <n v="699.32450239537502"/>
    <n v="3970"/>
    <n v="2511.3726000000001"/>
    <n v="179"/>
    <n v="5.0754641813899799E-5"/>
    <n v="21.056841371521699"/>
    <n v="68.287910470896406"/>
    <n v="425.62931456233201"/>
    <n v="7832.6000059739699"/>
    <n v="2104.1442047073301"/>
    <n v="0.81877928311005199"/>
    <n v="13.686237759964801"/>
    <n v="1.23891333627967"/>
    <n v="1.0129374760966001E-3"/>
    <n v="1.34770237688846E-3"/>
    <n v="0.12821158690176301"/>
    <n v="0.278463065944689"/>
    <s v="{EC1F55C2-465D-4546-BC4C-2AD9B6897358}"/>
    <n v="163661701"/>
    <s v="MIWUK 1701"/>
    <n v="8050"/>
    <n v="38.056883258333201"/>
    <n v="-120.20300274728"/>
    <x v="1559"/>
    <n v="224"/>
    <n v="405"/>
    <n v="38125.219694916399"/>
    <n v="19483.557793663502"/>
    <n v="18641.661901252799"/>
    <n v="19483.557793663502"/>
    <n v="18641.661901252799"/>
    <n v="0.24123872546303399"/>
    <n v="9.0850808846880595E-3"/>
    <n v="1.3739184722895299"/>
    <n v="22.178770949720601"/>
    <n v="282"/>
    <n v="0.18131580822129142"/>
    <n v="1561"/>
    <n v="0"/>
    <n v="0"/>
    <n v="12.106517789806484"/>
    <n v="145"/>
    <n v="0"/>
  </r>
  <r>
    <s v="Central Valley"/>
    <x v="1561"/>
    <n v="9"/>
    <n v="12.882644369542"/>
    <n v="26"/>
    <n v="20.773084999999998"/>
    <n v="10"/>
    <n v="1.64414962637238E-4"/>
    <n v="7.2037288411941001"/>
    <n v="59.310657843947403"/>
    <n v="1258.6859242319999"/>
    <n v="28017.296725317799"/>
    <n v="8634.0797611385296"/>
    <n v="0.49668141044676301"/>
    <n v="8.8932965004816609"/>
    <n v="1.00243363380432"/>
    <n v="9.9933274292186803E-4"/>
    <n v="7.7938284943229498E-3"/>
    <n v="0.34615384615384598"/>
    <n v="0.62016039468802298"/>
    <s v="{EB0CF7B2-4A78-45DE-8AED-51D903B9E71F}"/>
    <n v="163751102"/>
    <s v="PINE GROVE 1102"/>
    <n v="45292"/>
    <n v="38.453590376479298"/>
    <n v="-120.53003594327799"/>
    <x v="1560"/>
    <n v="239"/>
    <n v="432"/>
    <n v="40214.653474154897"/>
    <n v="17509.113886777399"/>
    <n v="22705.539587377501"/>
    <n v="17509.113886777399"/>
    <n v="22705.539587377501"/>
    <n v="7.7938284943229505E-2"/>
    <n v="1.6441496263723801E-3"/>
    <n v="1.4314049299491101"/>
    <n v="2.6"/>
    <n v="19"/>
    <n v="9.9933274292186812E-3"/>
    <n v="1562"/>
    <n v="0"/>
    <n v="0"/>
    <n v="10.879655604940758"/>
    <n v="107"/>
    <n v="0"/>
  </r>
  <r>
    <s v="Central Valley"/>
    <x v="1562"/>
    <n v="11"/>
    <n v="14.2221142373162"/>
    <n v="16"/>
    <n v="15.502784999999999"/>
    <n v="7"/>
    <n v="4.1188043854033001E-5"/>
    <n v="28.7464070926174"/>
    <n v="0.29329016525298301"/>
    <n v="80.860936641693101"/>
    <n v="267.25151538848797"/>
    <n v="0.11587874824181101"/>
    <n v="3.4415296997342701"/>
    <n v="223.18640790666799"/>
    <n v="1.2803413357053399"/>
    <n v="9.9703564284824107E-4"/>
    <n v="2.11644379695436E-5"/>
    <n v="0.6875"/>
    <n v="0.91739093884909195"/>
    <s v="{27131A9E-D142-4A6D-93D0-301DB39F0FC8}"/>
    <n v="163341101"/>
    <s v="CLAY 1101"/>
    <n v="13450"/>
    <n v="38.349386292312602"/>
    <n v="-120.938444773464"/>
    <x v="1561"/>
    <n v="105"/>
    <n v="158"/>
    <n v="17707.855727703401"/>
    <n v="7994.7686071492099"/>
    <n v="9713.0871205542408"/>
    <n v="553.68013505328202"/>
    <n v="2393.4023705025502"/>
    <n v="1.48151065786805E-4"/>
    <n v="2.8831630697823102E-4"/>
    <n v="1.2929194761196601"/>
    <n v="2.2857142857142798"/>
    <n v="2586"/>
    <n v="6.9792494999376875E-3"/>
    <n v="1563"/>
    <n v="0"/>
    <n v="0"/>
    <n v="0.34404077919819293"/>
    <n v="712"/>
    <n v="0"/>
  </r>
  <r>
    <s v="North Coast"/>
    <x v="1563"/>
    <n v="32"/>
    <n v="59.299833499645402"/>
    <n v="48"/>
    <n v="68.405730000000005"/>
    <n v="4"/>
    <n v="1.5358098244178101E-4"/>
    <n v="6.0157689254662197"/>
    <n v="3.6596949696540801"/>
    <n v="3.6560310125350899"/>
    <n v="20.714499473571699"/>
    <n v="0.174550615251064"/>
    <n v="1.0254424810409499"/>
    <n v="7.2469024360179901"/>
    <n v="1.0016593039035699"/>
    <n v="9.963378353470909E-4"/>
    <n v="3.470940682746E-4"/>
    <n v="0.66666666666666596"/>
    <n v="0.866883994343292"/>
    <s v="{25648DD1-14CD-4635-B4A3-2CF9AF96E6F4}"/>
    <n v="42811111"/>
    <s v="MONTE RIO 1111"/>
    <n v="1703"/>
    <n v="38.483537333291203"/>
    <n v="-123.053790348107"/>
    <x v="1562"/>
    <n v="29"/>
    <n v="67"/>
    <n v="5819.9289978839797"/>
    <n v="2219.0170343989798"/>
    <n v="3600.9119634849899"/>
    <n v="2219.0170343989798"/>
    <n v="3600.9119634849899"/>
    <n v="1.3883762730984E-3"/>
    <n v="6.1432392976712403E-4"/>
    <n v="1.8531197968639199"/>
    <n v="12"/>
    <n v="1017"/>
    <n v="3.9853513413883636E-3"/>
    <n v="1564"/>
    <n v="0"/>
    <n v="0"/>
    <n v="1.3788328336815285"/>
    <n v="1557"/>
    <n v="0"/>
  </r>
  <r>
    <s v="Central Coast"/>
    <x v="1564"/>
    <n v="1296"/>
    <n v="2346.42884125108"/>
    <n v="2285"/>
    <n v="2899.8923"/>
    <n v="110"/>
    <n v="1.79302657587951E-4"/>
    <n v="5.2548511568611502"/>
    <n v="11.813337403385299"/>
    <n v="54.581302500114901"/>
    <n v="232.19189409424399"/>
    <n v="4.2987495137901197"/>
    <n v="1.3546259132552501"/>
    <n v="14.2347203771245"/>
    <n v="1.01198712587356"/>
    <n v="9.9565397226648498E-4"/>
    <n v="1.1979251897959E-3"/>
    <n v="0.56717724288840199"/>
    <n v="0.80914343396575406"/>
    <s v="{4EC0C5CA-D3E9-47E9-809A-55A51CA9C021}"/>
    <n v="83622106"/>
    <s v="CAMP EVERS 2106"/>
    <n v="37210"/>
    <n v="37.0808098511935"/>
    <n v="-122.004380846207"/>
    <x v="1563"/>
    <n v="105"/>
    <n v="137"/>
    <n v="20956.4185693576"/>
    <n v="10381.512129295101"/>
    <n v="10574.906440062499"/>
    <n v="10381.512129295101"/>
    <n v="10574.906440062499"/>
    <n v="0.13177177087754899"/>
    <n v="1.97232923346746E-2"/>
    <n v="1.8105160812122501"/>
    <n v="20.772727272727199"/>
    <n v="323"/>
    <n v="0.10952193694931335"/>
    <n v="1565"/>
    <n v="0"/>
    <n v="0"/>
    <n v="6.4507705732922265"/>
    <n v="1260"/>
    <n v="0"/>
  </r>
  <r>
    <s v="Central Coast"/>
    <x v="1565"/>
    <n v="2"/>
    <n v="5.2950976555886502"/>
    <n v="3"/>
    <n v="5.9748700000000001"/>
    <n v="3"/>
    <n v="1.21178336485172E-5"/>
    <n v="119.31316279371499"/>
    <n v="2.44576172530651"/>
    <n v="98.520347595214801"/>
    <n v="492.79383850097599"/>
    <n v="1.1913321018218901"/>
    <n v="5.6504427989323904"/>
    <n v="74.998744224508599"/>
    <n v="1.14675513903299"/>
    <n v="9.9467686646964397E-4"/>
    <n v="2.0318571766134998E-5"/>
    <n v="0.66666666666666596"/>
    <n v="0.88622806420522804"/>
    <s v="{42FF0C87-DE5F-4AA1-BC1C-B5945FF34356}"/>
    <n v="182201122"/>
    <s v="SPENCE 1122"/>
    <s v="circuit_breaker"/>
    <n v="36.613803865098198"/>
    <n v="-121.56719444935599"/>
    <x v="1564"/>
    <n v="600"/>
    <n v="533"/>
    <n v="108171.326484527"/>
    <n v="84675.007028706605"/>
    <n v="23496.3194558205"/>
    <n v="14788.6218215057"/>
    <n v="8592.0069184067997"/>
    <n v="6.0955715298405199E-5"/>
    <n v="3.6353500945551698E-5"/>
    <n v="2.6475488277943202"/>
    <n v="1"/>
    <n v="2602"/>
    <n v="2.9840305994089317E-3"/>
    <n v="1566"/>
    <n v="0"/>
    <n v="0"/>
    <n v="9.1892207298508186"/>
    <n v="326"/>
    <n v="0"/>
  </r>
  <r>
    <s v="Central Valley"/>
    <x v="1566"/>
    <n v="1751"/>
    <n v="2418.0012845554402"/>
    <n v="6527"/>
    <n v="4928.8603999999996"/>
    <n v="260"/>
    <n v="6.2661432226517505E-5"/>
    <n v="16.615216880215002"/>
    <n v="17.0682524839293"/>
    <n v="149.42775182602099"/>
    <n v="2006.22727875073"/>
    <n v="208.03216082805699"/>
    <n v="0.93669084313808404"/>
    <n v="11.849761285381399"/>
    <n v="1.46364874197886"/>
    <n v="9.9291700817241506E-4"/>
    <n v="4.8056153767237701E-4"/>
    <n v="0.268270261988662"/>
    <n v="0.49058019746672499"/>
    <s v="{268BA793-4C12-4947-B776-6DA4E26F1686}"/>
    <n v="163661702"/>
    <s v="MIWUK 1702"/>
    <n v="6018"/>
    <n v="38.044103312481298"/>
    <n v="-120.24792897683599"/>
    <x v="1565"/>
    <n v="409"/>
    <n v="762"/>
    <n v="67799.595666917303"/>
    <n v="31416.874704914298"/>
    <n v="36382.720962002903"/>
    <n v="31416.874704914298"/>
    <n v="36382.720962002903"/>
    <n v="0.12494599979481801"/>
    <n v="1.6291972378894501E-2"/>
    <n v="1.38092591922069"/>
    <n v="25.103846153846099"/>
    <n v="810"/>
    <n v="0.25815842212482792"/>
    <n v="1567"/>
    <n v="0"/>
    <n v="0"/>
    <n v="19.521534852267305"/>
    <n v="1698"/>
    <n v="0"/>
  </r>
  <r>
    <s v="North Valley"/>
    <x v="1567"/>
    <n v="460"/>
    <n v="624.67339659811796"/>
    <n v="802"/>
    <n v="817.28009999999995"/>
    <n v="100"/>
    <n v="1.1032889174202801E-5"/>
    <n v="110.064262863691"/>
    <n v="14.710819797658999"/>
    <n v="1719.07461175102"/>
    <n v="35586.350861598199"/>
    <n v="874.78523521107195"/>
    <n v="4.3144690567627801"/>
    <n v="116.28693619780201"/>
    <n v="1.2217477869987401"/>
    <n v="9.9125981561930102E-4"/>
    <n v="1.05875436213462E-4"/>
    <n v="0.57356608478802995"/>
    <n v="0.76433208637731098"/>
    <s v="{55B88B02-B20F-4205-B6F5-A65D9680200A}"/>
    <n v="102812101"/>
    <s v="BIG MEADOWS 2101"/>
    <n v="2586"/>
    <n v="40.149324447184199"/>
    <n v="-120.935501811892"/>
    <x v="1566"/>
    <n v="132"/>
    <n v="135"/>
    <n v="26667.059537407102"/>
    <n v="17615.516767682901"/>
    <n v="9051.5427697241794"/>
    <n v="8954.8756592824593"/>
    <n v="5275.0692741789499"/>
    <n v="1.05875436213462E-2"/>
    <n v="1.1032889174202799E-3"/>
    <n v="1.3579856447785099"/>
    <n v="8.02"/>
    <n v="1827"/>
    <n v="9.9125981561930102E-2"/>
    <n v="1568"/>
    <n v="0"/>
    <n v="0"/>
    <n v="5.5643000432840015"/>
    <n v="949"/>
    <n v="0"/>
  </r>
  <r>
    <s v="Central Valley"/>
    <x v="1568"/>
    <n v="434"/>
    <n v="706.168678854772"/>
    <n v="1141"/>
    <n v="999.40359999999998"/>
    <n v="172"/>
    <n v="9.0377672824673805E-7"/>
    <n v="1429.98786714116"/>
    <n v="3.85841531573924"/>
    <n v="1352.08015222159"/>
    <n v="9725.07758163775"/>
    <n v="99.535050084941801"/>
    <n v="17.042871451969098"/>
    <n v="956.96992334147296"/>
    <n v="1.56851976416831"/>
    <n v="9.9015089536289708E-4"/>
    <n v="1.27537772409299E-6"/>
    <n v="0.380368098159509"/>
    <n v="0.70659007116344796"/>
    <s v="{F982DA9B-E6B3-4123-BDDF-635E01BF398E}"/>
    <n v="252931102"/>
    <s v="TEJON 1102"/>
    <n v="3751"/>
    <n v="34.932455672096403"/>
    <n v="-118.928067393234"/>
    <x v="1567"/>
    <n v="335"/>
    <n v="388"/>
    <n v="71736.383015493193"/>
    <n v="41566.0587128197"/>
    <n v="30170.3243026735"/>
    <n v="32633.9478755778"/>
    <n v="28296.839599328199"/>
    <n v="2.19364968543994E-4"/>
    <n v="1.5544959725843899E-4"/>
    <n v="1.6271167715547701"/>
    <n v="6.6337209302325499"/>
    <n v="2875"/>
    <n v="0.1703059540024183"/>
    <n v="1569"/>
    <n v="0"/>
    <n v="0"/>
    <n v="20.277788825395653"/>
    <n v="1771"/>
    <n v="0"/>
  </r>
  <r>
    <s v="Central Valley"/>
    <x v="1569"/>
    <n v="105"/>
    <n v="214.91684255407799"/>
    <n v="449"/>
    <n v="314.27480000000003"/>
    <n v="189"/>
    <n v="3.32192489454259E-5"/>
    <n v="33.924860749649902"/>
    <n v="5.45637076720595"/>
    <n v="1254.6626961245299"/>
    <n v="7848.06989209515"/>
    <n v="72.930645209698199"/>
    <n v="4.49522407584523"/>
    <n v="221.510264499985"/>
    <n v="1.3169218509916201"/>
    <n v="9.8584473487107398E-4"/>
    <n v="9.1043502364216295E-5"/>
    <n v="0.23385300668151399"/>
    <n v="0.68385004198440902"/>
    <s v="{0D159A34-F101-472F-9F8B-631446B0CF4C}"/>
    <n v="252192101"/>
    <s v="BEAR VALLEY 2101"/>
    <n v="10000"/>
    <n v="37.569364014851601"/>
    <n v="-120.11749736811799"/>
    <x v="1568"/>
    <n v="271"/>
    <n v="225"/>
    <n v="82820.950221197796"/>
    <n v="53605.230014857603"/>
    <n v="29215.720206340098"/>
    <n v="47046.297486843403"/>
    <n v="28714.634825527501"/>
    <n v="1.7207221946836802E-2"/>
    <n v="6.2784380506855E-3"/>
    <n v="2.0468270719435999"/>
    <n v="2.37566137566137"/>
    <n v="1903"/>
    <n v="0.18632465489063299"/>
    <n v="1570"/>
    <n v="0"/>
    <n v="0"/>
    <n v="29.233204915697371"/>
    <n v="2382"/>
    <n v="0"/>
  </r>
  <r>
    <s v="Sierra"/>
    <x v="1570"/>
    <n v="2451"/>
    <n v="3075.1814077518102"/>
    <n v="6438"/>
    <n v="5153.7763999999997"/>
    <n v="546"/>
    <n v="1.49086191176981E-4"/>
    <n v="7.3021037074451201"/>
    <n v="47.092688407626902"/>
    <n v="453.41314776327403"/>
    <n v="6819.5175077662498"/>
    <n v="2580.86332543566"/>
    <n v="1.0445481852209599"/>
    <n v="17.0969676549845"/>
    <n v="1.04165045813326"/>
    <n v="9.8330675688996691E-4"/>
    <n v="3.0139646357633001E-3"/>
    <n v="0.38070829450139698"/>
    <n v="0.59668506909429397"/>
    <s v="{7A0E2E82-E0E4-419F-B82C-B7D27ED17F2C}"/>
    <n v="152762101"/>
    <s v="EL DORADO PH 2101"/>
    <n v="19752"/>
    <n v="38.714870839320298"/>
    <n v="-120.581523160901"/>
    <x v="1569"/>
    <n v="818"/>
    <n v="1270"/>
    <n v="139203.404380986"/>
    <n v="61569.457886454002"/>
    <n v="77633.946494532094"/>
    <n v="61569.457886454002"/>
    <n v="77633.946494532094"/>
    <n v="1.64562469112676"/>
    <n v="8.1401060382631799E-2"/>
    <n v="1.25466397705092"/>
    <n v="11.7912087912087"/>
    <n v="105"/>
    <n v="0.53688548926192192"/>
    <n v="1571"/>
    <n v="0"/>
    <n v="0"/>
    <n v="38.257475616363813"/>
    <n v="275"/>
    <n v="0"/>
  </r>
  <r>
    <s v="Central Coast"/>
    <x v="1571"/>
    <n v="2682"/>
    <n v="4535.96562989207"/>
    <n v="4287"/>
    <n v="5473.9696999999996"/>
    <n v="238"/>
    <n v="1.04785021261811E-4"/>
    <n v="10.6576384569137"/>
    <n v="9.53996763879063"/>
    <n v="48.436069358643401"/>
    <n v="288.25345436235898"/>
    <n v="5.0091180740354098"/>
    <n v="0.87619915456678699"/>
    <n v="12.3707378561522"/>
    <n v="1.0271993715222101"/>
    <n v="9.8292013453816899E-4"/>
    <n v="5.8122592789854304E-4"/>
    <n v="0.62561231630510805"/>
    <n v="0.82864280521707001"/>
    <s v="{1695E978-9BD4-42EE-A017-6DD99E4F027F}"/>
    <n v="82841102"/>
    <s v="BIG BASIN 1102"/>
    <n v="12992"/>
    <n v="37.198698903518199"/>
    <n v="-122.153619696101"/>
    <x v="1570"/>
    <n v="294"/>
    <n v="654"/>
    <n v="60432.8982033504"/>
    <n v="22897.585536555001"/>
    <n v="37535.312666795297"/>
    <n v="22897.585536555001"/>
    <n v="37535.312666795297"/>
    <n v="0.13833177083985301"/>
    <n v="2.49388350603112E-2"/>
    <n v="1.6912623526816"/>
    <n v="18.012605042016801"/>
    <n v="694"/>
    <n v="0.23393499202008422"/>
    <n v="1572"/>
    <n v="0"/>
    <n v="0"/>
    <n v="14.227895622434717"/>
    <n v="1625"/>
    <n v="0"/>
  </r>
  <r>
    <s v="North Coast"/>
    <x v="1572"/>
    <n v="29"/>
    <n v="32.770701577764903"/>
    <n v="104"/>
    <n v="73.871970000000005"/>
    <n v="15"/>
    <n v="1.07815821441666E-4"/>
    <n v="9.5887633485604802"/>
    <n v="1.6657809267441399"/>
    <n v="97.297360579172704"/>
    <n v="765.43842315673805"/>
    <n v="1.68828713521361"/>
    <n v="1.9957227150599099"/>
    <n v="48.8627718607584"/>
    <n v="1.1398230234781901"/>
    <n v="9.8117292475734903E-4"/>
    <n v="1.37358755940416E-4"/>
    <n v="0.27884615384615302"/>
    <n v="0.44361482543805902"/>
    <s v="{CBE456DC-501B-4A85-8947-55FFB864F380}"/>
    <n v="42851121"/>
    <s v="FORT ROSS 1121"/>
    <n v="2987"/>
    <n v="38.541910406714798"/>
    <n v="-123.09003777021699"/>
    <x v="1571"/>
    <n v="24"/>
    <n v="27"/>
    <n v="7211.3871389455098"/>
    <n v="3345.8186931281598"/>
    <n v="3865.56844581734"/>
    <n v="3345.8186931281598"/>
    <n v="3865.56844581734"/>
    <n v="2.0603813391062401E-3"/>
    <n v="1.61723732162499E-3"/>
    <n v="1.13002419233672"/>
    <n v="6.93333333333333"/>
    <n v="1652"/>
    <n v="1.4717593871360235E-2"/>
    <n v="1573"/>
    <n v="0"/>
    <n v="0"/>
    <n v="2.0789947071677379"/>
    <n v="31"/>
    <n v="0"/>
  </r>
  <r>
    <s v="Bay Area"/>
    <x v="1573"/>
    <n v="21"/>
    <n v="34.354041758915201"/>
    <n v="29"/>
    <n v="39.792225000000002"/>
    <n v="3"/>
    <n v="2.6874648028751801E-5"/>
    <n v="31.834482854429599"/>
    <m/>
    <m/>
    <m/>
    <m/>
    <n v="5.7079645792643197"/>
    <n v="69.453984146316799"/>
    <n v="1.2522123654683399"/>
    <n v="9.7065672898917195E-4"/>
    <n v="2.6874648028751801E-5"/>
    <n v="0.72413793103448199"/>
    <n v="0.86333553499542903"/>
    <s v="{4D869EED-AD00-4E5D-B02B-0CB786403D3A}"/>
    <n v="14662112"/>
    <s v="TASSAJARA 2112"/>
    <s v="circuit_breaker"/>
    <n v="37.799812123538601"/>
    <n v="-121.90756603515599"/>
    <x v="1572"/>
    <n v="60"/>
    <n v="11"/>
    <n v="2508.1579886968002"/>
    <n v="2118.64971206779"/>
    <n v="389.50827662901003"/>
    <n v="219.08371603809999"/>
    <n v="95.735809556103405"/>
    <n v="8.0623944086255506E-5"/>
    <n v="8.0623944086255506E-5"/>
    <n v="1.6359067504245299"/>
    <n v="9.6666666666666607"/>
    <n v="2508"/>
    <n v="2.911970186967516E-3"/>
    <n v="1574"/>
    <n v="0"/>
    <n v="0"/>
    <n v="0.13613226771831025"/>
    <n v="1251"/>
    <n v="0"/>
  </r>
  <r>
    <s v="Bay Area"/>
    <x v="1574"/>
    <n v="35"/>
    <n v="71.842523279447605"/>
    <n v="66"/>
    <n v="86.868934999999993"/>
    <n v="23"/>
    <n v="3.79397169245234E-5"/>
    <n v="19.711188041442298"/>
    <n v="2.4151151459664102"/>
    <n v="2.7778575702880799"/>
    <n v="12.4374668771245"/>
    <n v="0.202218118701915"/>
    <n v="2.49066947343881"/>
    <n v="7.6640823423943401"/>
    <n v="1.06069642564524"/>
    <n v="9.6310926453412103E-4"/>
    <n v="5.40671164712777E-5"/>
    <n v="0.53030303030303005"/>
    <n v="0.82702203709912203"/>
    <s v="{0EC84767-A265-4D35-8CD0-07F4DBFC6169}"/>
    <n v="42991106"/>
    <s v="LAS GALLINAS A 1106"/>
    <s v="circuit_breaker"/>
    <n v="38.022280480850803"/>
    <n v="-122.538025291579"/>
    <x v="1573"/>
    <n v="366"/>
    <n v="1739"/>
    <n v="110513.628929749"/>
    <n v="25166.351658187799"/>
    <n v="85347.277271561295"/>
    <n v="2059.9533485346301"/>
    <n v="13100.8007634029"/>
    <n v="1.2435436788393801E-3"/>
    <n v="8.7261348926404004E-4"/>
    <n v="2.0526435222699302"/>
    <n v="2.8695652173913002"/>
    <n v="2203"/>
    <n v="2.2151513084284785E-2"/>
    <n v="1575"/>
    <n v="0"/>
    <n v="0"/>
    <n v="1.2799952721323116"/>
    <n v="2238"/>
    <n v="0"/>
  </r>
  <r>
    <s v="Sierra"/>
    <x v="1575"/>
    <n v="634"/>
    <n v="717.21778315243102"/>
    <n v="858"/>
    <n v="812.10680000000002"/>
    <n v="40"/>
    <n v="7.8344564917642796E-5"/>
    <n v="13.142153886871601"/>
    <n v="28.482049164803399"/>
    <n v="135.905545532703"/>
    <n v="1554.5814796874299"/>
    <n v="76.273039698698796"/>
    <n v="0.33335176638793401"/>
    <n v="18.560718822549099"/>
    <n v="1.00359514355659"/>
    <n v="9.6174663220898403E-4"/>
    <n v="1.0839782738685201E-3"/>
    <n v="0.738927738927738"/>
    <n v="0.88315696035968105"/>
    <s v="{EB9602B6-3B78-44B7-9264-163222D3097C}"/>
    <n v="152481105"/>
    <s v="BRUNSWICK 1105"/>
    <n v="2100"/>
    <n v="39.241720756275797"/>
    <n v="-121.02617542981299"/>
    <x v="1574"/>
    <n v="100"/>
    <n v="63"/>
    <n v="9479.0886816159491"/>
    <n v="6320.6671662462804"/>
    <n v="3158.42151536966"/>
    <n v="6320.6671662462804"/>
    <n v="3158.42151536966"/>
    <n v="4.33591309547409E-2"/>
    <n v="3.1337825967057099E-3"/>
    <n v="1.13125833304799"/>
    <n v="21.45"/>
    <n v="370"/>
    <n v="3.8469865288359363E-2"/>
    <n v="1576"/>
    <n v="0"/>
    <n v="0"/>
    <n v="3.9274792777576177"/>
    <n v="115"/>
    <n v="0"/>
  </r>
  <r>
    <s v="Central Valley"/>
    <x v="1576"/>
    <n v="66"/>
    <n v="125.138740524743"/>
    <n v="555"/>
    <n v="273.81173999999999"/>
    <n v="179"/>
    <n v="2.45369996894385E-5"/>
    <n v="41.1754729165039"/>
    <n v="9.61756758363736"/>
    <n v="6340.1655194114901"/>
    <n v="37832.933980427697"/>
    <n v="498.743953050568"/>
    <n v="8.8303876044800997"/>
    <n v="433.009115131062"/>
    <n v="1.44970831324934"/>
    <n v="9.54703062718168E-4"/>
    <n v="1.1463815057049099E-4"/>
    <n v="0.118918918918918"/>
    <n v="0.45702474944334598"/>
    <s v="{6AB13959-ED93-4600-8F98-FD0154A29E48}"/>
    <n v="163451702"/>
    <s v="FROGTOWN 1702"/>
    <s v="L5407"/>
    <n v="37.9774526444576"/>
    <n v="-120.677065139592"/>
    <x v="1575"/>
    <n v="169"/>
    <n v="148"/>
    <n v="44825.065254471803"/>
    <n v="29150.371207507898"/>
    <n v="15674.694046963799"/>
    <n v="29150.371207507898"/>
    <n v="15674.694046963799"/>
    <n v="2.0520228952118E-2"/>
    <n v="4.3921229444094899E-3"/>
    <n v="1.8960415231021699"/>
    <n v="3.10055865921787"/>
    <n v="1777"/>
    <n v="0.17089184822655207"/>
    <n v="1577"/>
    <n v="0"/>
    <n v="0"/>
    <n v="18.113195307580391"/>
    <n v="2183"/>
    <n v="0"/>
  </r>
  <r>
    <s v="Central Coast"/>
    <x v="1577"/>
    <n v="1007"/>
    <n v="1844.0464873344999"/>
    <n v="1855"/>
    <n v="2345.0403000000001"/>
    <n v="96"/>
    <n v="1.8037855030191401E-4"/>
    <n v="4.7722934131894803"/>
    <n v="4.7276399914379699"/>
    <n v="26.1772048782966"/>
    <n v="99.170069784289396"/>
    <n v="0.79029443087266704"/>
    <n v="0.41652839584276202"/>
    <n v="8.3825197573654204"/>
    <n v="1.00910306597749"/>
    <n v="9.5443944248261995E-4"/>
    <n v="4.7074792328327599E-4"/>
    <n v="0.54285714285714204"/>
    <n v="0.78636026022362904"/>
    <s v="{51C72ADA-5E33-425F-A574-21BEA172A863}"/>
    <n v="83622104"/>
    <s v="CAMP EVERS 2104"/>
    <n v="10442"/>
    <n v="37.061161918025299"/>
    <n v="-122.002853051594"/>
    <x v="1576"/>
    <n v="240"/>
    <n v="573"/>
    <n v="44973.200161340101"/>
    <n v="16787.143373660099"/>
    <n v="28186.0567876801"/>
    <n v="8552.2815440706399"/>
    <n v="8774.9518398334603"/>
    <n v="4.5191800635194498E-2"/>
    <n v="1.7316340828983801E-2"/>
    <n v="1.8312278920898699"/>
    <n v="19.3229166666666"/>
    <n v="825"/>
    <n v="9.1626186478331512E-2"/>
    <n v="1578"/>
    <n v="0"/>
    <n v="0"/>
    <n v="5.314139735320718"/>
    <n v="1020"/>
    <n v="0"/>
  </r>
  <r>
    <s v="Bay Area"/>
    <x v="1578"/>
    <n v="1"/>
    <n v="4.0490758241220401"/>
    <n v="1"/>
    <n v="4.0490756000000001"/>
    <n v="1"/>
    <n v="3.9917209505802E-5"/>
    <n v="23.845417022705"/>
    <n v="0.33744207024574202"/>
    <n v="0.22239449620246801"/>
    <n v="2.3689966183155701E-3"/>
    <n v="7.9939917441151899E-7"/>
    <n v="3.7013273239135698"/>
    <n v="20.246017456054599"/>
    <n v="1.05752217769622"/>
    <n v="9.5184250704853602E-4"/>
    <n v="1.34697456815047E-5"/>
    <n v="1"/>
    <n v="1.00000005449069"/>
    <s v="{5AC2A44E-A5CE-4631-A5D0-59B8F85FCDA2}"/>
    <n v="22861104"/>
    <s v="SERRAMONTE 1104"/>
    <n v="12705"/>
    <n v="37.648575224943002"/>
    <n v="-122.47131859236001"/>
    <x v="1577"/>
    <n v="166"/>
    <n v="1068"/>
    <n v="54531.649117376801"/>
    <n v="9361.8914279309192"/>
    <n v="45169.757689445898"/>
    <n v="414.56065655059001"/>
    <n v="1489.16742598528"/>
    <n v="1.34697456815047E-5"/>
    <n v="3.9917209505802E-5"/>
    <n v="4.0490758241220401"/>
    <n v="1"/>
    <n v="2735"/>
    <n v="9.5184250704853602E-4"/>
    <n v="1579"/>
    <n v="0"/>
    <n v="0"/>
    <n v="0.25759596972149668"/>
    <n v="2839"/>
    <n v="0"/>
  </r>
  <r>
    <s v="Sierra"/>
    <x v="1579"/>
    <n v="423"/>
    <n v="573.15179165137499"/>
    <n v="929"/>
    <n v="804.02359999999999"/>
    <n v="109"/>
    <n v="9.2062102940463202E-5"/>
    <n v="11.850436663304301"/>
    <n v="52.568295193400097"/>
    <n v="682.57027048316399"/>
    <n v="10020.919422282799"/>
    <n v="2221.21409737573"/>
    <n v="2.2108031596707698"/>
    <n v="34.982647643310898"/>
    <n v="1.1139279046189801"/>
    <n v="9.3899566425598797E-4"/>
    <n v="2.0159039780869199E-3"/>
    <n v="0.45532831001076401"/>
    <n v="0.71285441989846499"/>
    <s v="{CDB0DAC7-54D4-481D-AA9B-BDB5A3BBD3C1}"/>
    <n v="152431101"/>
    <s v="SHADY GLEN 1101"/>
    <n v="2768"/>
    <n v="39.103084910147601"/>
    <n v="-120.96027696052199"/>
    <x v="1578"/>
    <n v="159"/>
    <n v="206"/>
    <n v="23677.153166923199"/>
    <n v="12974.223299892201"/>
    <n v="10702.9298670309"/>
    <n v="11242.1065020608"/>
    <n v="9505.7361579212593"/>
    <n v="0.21973353361147399"/>
    <n v="1.0034769220510401E-2"/>
    <n v="1.35496877458953"/>
    <n v="8.5229357798165104"/>
    <n v="175"/>
    <n v="0.10235052740390269"/>
    <n v="1580"/>
    <n v="0"/>
    <n v="0"/>
    <n v="6.9855189592920217"/>
    <n v="568"/>
    <n v="0"/>
  </r>
  <r>
    <s v="North Coast"/>
    <x v="1580"/>
    <n v="365"/>
    <n v="546.78284418038299"/>
    <n v="384"/>
    <n v="556.63080000000002"/>
    <n v="60"/>
    <n v="6.8440733897053401E-5"/>
    <n v="13.5584282593907"/>
    <n v="0.86117177120377097"/>
    <n v="62.501596048125002"/>
    <n v="409.72763246111498"/>
    <n v="0.58384632372683298"/>
    <n v="1.2077433554455701"/>
    <n v="23.2384809664761"/>
    <n v="1.0435103197892499"/>
    <n v="9.3833134423642304E-4"/>
    <n v="6.4147918835214898E-5"/>
    <n v="0.95052083333333304"/>
    <n v="0.98230792441088"/>
    <s v="{228A6257-66FD-4F4F-AA34-7D22FE084DBC}"/>
    <n v="42851121"/>
    <s v="FORT ROSS 1121"/>
    <n v="124"/>
    <n v="38.565664274072098"/>
    <n v="-123.272271999876"/>
    <x v="1579"/>
    <n v="125"/>
    <n v="90"/>
    <n v="43684.2668420107"/>
    <n v="29943.2023116727"/>
    <n v="13741.064530338001"/>
    <n v="29943.2023116727"/>
    <n v="13741.064530338001"/>
    <n v="3.8488751301128899E-3"/>
    <n v="4.1064440338232002E-3"/>
    <n v="1.4980351895352899"/>
    <n v="6.4"/>
    <n v="2105"/>
    <n v="5.6299880654185383E-2"/>
    <n v="1581"/>
    <n v="0"/>
    <n v="0"/>
    <n v="18.605837563606379"/>
    <n v="1071"/>
    <n v="0"/>
  </r>
  <r>
    <s v="Sierra"/>
    <x v="1581"/>
    <n v="1187"/>
    <n v="1642.5111357130199"/>
    <n v="2841"/>
    <n v="2457.1552999999999"/>
    <n v="255"/>
    <n v="1.20278100211198E-4"/>
    <n v="7.61982002457846"/>
    <n v="19.577079044177701"/>
    <n v="113.72036926950101"/>
    <n v="1178.2141784770599"/>
    <n v="81.423515856050997"/>
    <n v="1.7515477954590299"/>
    <n v="20.206189526517399"/>
    <n v="1.03656949482712"/>
    <n v="9.3306363341830905E-4"/>
    <n v="1.1756972841843801E-3"/>
    <n v="0.41781063005983798"/>
    <n v="0.66846045647542396"/>
    <s v="{DCB9D4A3-4396-4AF7-B5A4-4405D20B6E8E}"/>
    <n v="152261106"/>
    <s v="DIAMOND SPRINGS 1106"/>
    <n v="50324"/>
    <n v="38.695329709631203"/>
    <n v="-120.81796622437"/>
    <x v="1580"/>
    <n v="420"/>
    <n v="479"/>
    <n v="59350.547160542003"/>
    <n v="32529.554639285099"/>
    <n v="26820.9925212567"/>
    <n v="27285.977366313698"/>
    <n v="22030.972209086802"/>
    <n v="0.29980280746701699"/>
    <n v="3.06709155538555E-2"/>
    <n v="1.3837499037177901"/>
    <n v="11.141176470588199"/>
    <n v="334"/>
    <n v="0.23793122652166881"/>
    <n v="1582"/>
    <n v="0"/>
    <n v="0"/>
    <n v="16.954715042083709"/>
    <n v="1690"/>
    <n v="0"/>
  </r>
  <r>
    <s v="Central Coast"/>
    <x v="1582"/>
    <n v="497"/>
    <n v="822.56579526903397"/>
    <n v="930"/>
    <n v="1101.6406999999999"/>
    <n v="84"/>
    <n v="1.10441887456891E-4"/>
    <n v="7.9914167285010604"/>
    <n v="4.6758775487644"/>
    <n v="296.54958688602699"/>
    <n v="4684.1351848250197"/>
    <n v="32.153011259341703"/>
    <n v="1.8408759915376001"/>
    <n v="27.876982738700001"/>
    <n v="1.18765803461983"/>
    <n v="9.3167753379408197E-4"/>
    <n v="3.0165567944131301E-4"/>
    <n v="0.53440860215053698"/>
    <n v="0.74667335740490104"/>
    <s v="{94CF54F7-C6CD-4453-B5AE-8C10C6BEE2CA}"/>
    <n v="82841101"/>
    <s v="BIG BASIN 1101"/>
    <s v="circuit_breaker"/>
    <n v="37.130992483404299"/>
    <n v="-122.17220303785"/>
    <x v="1581"/>
    <n v="77"/>
    <n v="65"/>
    <n v="14048.1866244383"/>
    <n v="7584.3674097271396"/>
    <n v="6463.8192147112304"/>
    <n v="7584.3674097271396"/>
    <n v="6463.8192147112304"/>
    <n v="2.5339077073070301E-2"/>
    <n v="9.27711854637891E-3"/>
    <n v="1.65506196231193"/>
    <n v="11.0714285714285"/>
    <n v="1119"/>
    <n v="7.8260912838702887E-2"/>
    <n v="1583"/>
    <n v="0"/>
    <n v="0"/>
    <n v="4.7127059617495624"/>
    <n v="1384"/>
    <n v="0"/>
  </r>
  <r>
    <s v="North Coast"/>
    <x v="1583"/>
    <n v="201"/>
    <n v="267.19805982805099"/>
    <n v="596"/>
    <n v="498.69153"/>
    <n v="35"/>
    <n v="1.51620480028213E-4"/>
    <n v="5.5012079930260702"/>
    <n v="14.6609430336975"/>
    <n v="63.081864752864902"/>
    <n v="1077.5432733719299"/>
    <n v="45.868291547806898"/>
    <n v="1.1771807603538"/>
    <n v="2.8010999116514399"/>
    <n v="1.0020227568490101"/>
    <n v="9.2850655629206098E-4"/>
    <n v="1.1498453498461399E-3"/>
    <n v="0.33724832214765099"/>
    <n v="0.53579827338961405"/>
    <s v="{BDF5B432-76F8-4E7C-875F-0CD4088812BE}"/>
    <n v="42091102"/>
    <s v="MIRABEL 1102"/>
    <n v="57840"/>
    <n v="38.502693495578399"/>
    <n v="-122.90925238442"/>
    <x v="1582"/>
    <n v="71"/>
    <n v="191"/>
    <n v="12919.4882711633"/>
    <n v="4145.29163671487"/>
    <n v="8774.1966344484699"/>
    <n v="4145.29163671487"/>
    <n v="8774.1966344484699"/>
    <n v="4.0244587244615097E-2"/>
    <n v="5.3067168009874799E-3"/>
    <n v="1.3293435812340799"/>
    <n v="17.0285714285714"/>
    <n v="343"/>
    <n v="3.2497729470222135E-2"/>
    <n v="1584"/>
    <n v="0"/>
    <n v="0"/>
    <n v="2.5757640095971555"/>
    <n v="1000"/>
    <n v="0"/>
  </r>
  <r>
    <s v="Central Coast"/>
    <x v="1584"/>
    <n v="9"/>
    <n v="12.9366078850533"/>
    <n v="43"/>
    <n v="25.138919999999999"/>
    <n v="5"/>
    <n v="2.3505958415625999E-5"/>
    <n v="39.501296346078"/>
    <n v="1.29255261272192E-2"/>
    <n v="14.0516436100006"/>
    <n v="96.302204132080007"/>
    <n v="0.215212542563676"/>
    <n v="2.7628318041563"/>
    <n v="226.056546020507"/>
    <n v="1.1345132827758699"/>
    <n v="9.2277040299918595E-4"/>
    <n v="1.50011533065708E-5"/>
    <n v="0.209302325581395"/>
    <n v="0.51460476314695802"/>
    <s v="{370C8631-3D98-4FD6-A4A1-B8DD1604CB6A}"/>
    <n v="182981102"/>
    <s v="JOLON 1102"/>
    <s v="circuit_breaker"/>
    <n v="36.013353935359902"/>
    <n v="-121.167631870891"/>
    <x v="1583"/>
    <n v="229"/>
    <n v="122"/>
    <n v="50618.291412552702"/>
    <n v="38579.736859903402"/>
    <n v="12038.554552649301"/>
    <n v="36119.012818955001"/>
    <n v="11659.8837644087"/>
    <n v="7.5005766532854E-5"/>
    <n v="1.1752979207813001E-4"/>
    <n v="1.43740087611704"/>
    <n v="8.6"/>
    <n v="2706"/>
    <n v="4.6138520149959297E-3"/>
    <n v="1585"/>
    <n v="0"/>
    <n v="0"/>
    <n v="22.443307114326888"/>
    <n v="2328"/>
    <n v="0"/>
  </r>
  <r>
    <s v="Sierra"/>
    <x v="1585"/>
    <n v="517"/>
    <n v="671.91733213068596"/>
    <n v="2239"/>
    <n v="1413.0410999999999"/>
    <n v="143"/>
    <n v="1.2942227695529601E-4"/>
    <n v="7.5497734092221904"/>
    <n v="12.612198488098599"/>
    <n v="40.791159321974099"/>
    <n v="598.13197256053297"/>
    <n v="38.7974561664711"/>
    <n v="0.40899808416338401"/>
    <n v="3.60831426194432"/>
    <n v="0.99664273878911103"/>
    <n v="9.2196355833392199E-4"/>
    <n v="7.9161241732679803E-4"/>
    <n v="0.230906654756587"/>
    <n v="0.47551151499141198"/>
    <s v="{62F80FAB-48ED-40CA-B9E7-9219C832B45F}"/>
    <n v="152762102"/>
    <s v="EL DORADO PH 2102"/>
    <n v="19542"/>
    <n v="38.7614749613724"/>
    <n v="-120.58009944385"/>
    <x v="1584"/>
    <n v="259"/>
    <n v="556"/>
    <n v="38046.910964823001"/>
    <n v="15104.0184261174"/>
    <n v="22942.892538705601"/>
    <n v="15104.0184261174"/>
    <n v="22942.892538705601"/>
    <n v="0.11320057567773199"/>
    <n v="1.85073856046074E-2"/>
    <n v="1.2996466772353701"/>
    <n v="15.6573426573426"/>
    <n v="503"/>
    <n v="0.13184078884175085"/>
    <n v="1586"/>
    <n v="0"/>
    <n v="0"/>
    <n v="9.3851990334549953"/>
    <n v="137"/>
    <n v="0"/>
  </r>
  <r>
    <s v="Central Valley"/>
    <x v="1586"/>
    <n v="19"/>
    <n v="37.391225590311898"/>
    <n v="82"/>
    <n v="60.981884000000001"/>
    <n v="31"/>
    <n v="1.6110844127627301E-5"/>
    <n v="63.148469581404299"/>
    <n v="1.12276818684767"/>
    <n v="188.16049169500599"/>
    <n v="1199.8012730984201"/>
    <n v="2.0726975338542699"/>
    <n v="4.4962889267311903"/>
    <n v="232.339028666096"/>
    <n v="1.6166143186630699"/>
    <n v="9.1713785623057402E-4"/>
    <n v="1.8355334841459501E-5"/>
    <n v="0.23170731707316999"/>
    <n v="0.61315300768118697"/>
    <s v="{BA3893C1-711D-4BF6-9767-7C0EC1B0CA4D}"/>
    <n v="254151101"/>
    <s v="AUBERRY 1101"/>
    <s v="R322"/>
    <n v="37.090643695844399"/>
    <n v="-119.468567530462"/>
    <x v="1585"/>
    <n v="45"/>
    <n v="39"/>
    <n v="20602.1306423719"/>
    <n v="12046.350851626001"/>
    <n v="8555.7797907459208"/>
    <n v="12046.350851626001"/>
    <n v="8555.7797907459208"/>
    <n v="5.6901538008524699E-4"/>
    <n v="4.9943616795644597E-4"/>
    <n v="1.96795924159536"/>
    <n v="2.6451612903225801"/>
    <n v="2642"/>
    <n v="2.8431273543147794E-2"/>
    <n v="1587"/>
    <n v="0"/>
    <n v="0"/>
    <n v="7.4852530750256996"/>
    <n v="2480"/>
    <n v="0"/>
  </r>
  <r>
    <s v="North Coast"/>
    <x v="1587"/>
    <n v="1426"/>
    <n v="2128.3304129735802"/>
    <n v="2387"/>
    <n v="2580.683"/>
    <n v="242"/>
    <n v="1.79525649708778E-4"/>
    <n v="4.9764147709616404"/>
    <n v="13.561062809570901"/>
    <n v="440.98949346925298"/>
    <n v="10535.280044437601"/>
    <n v="513.57142907706498"/>
    <n v="1.07247448537767"/>
    <n v="14.850617845653201"/>
    <n v="1.0906531140823901"/>
    <n v="9.1133380986304301E-4"/>
    <n v="1.4695600034753599E-3"/>
    <n v="0.59740259740259705"/>
    <n v="0.82471590892481705"/>
    <s v="{4A886E07-73B5-4AA1-9DE8-067CBFCADF10}"/>
    <n v="192401101"/>
    <s v="HOOPA 1101"/>
    <s v="circuit_breaker"/>
    <n v="41.056418756389597"/>
    <n v="-123.68238315471"/>
    <x v="1586"/>
    <n v="536"/>
    <n v="829"/>
    <n v="66558.224374973899"/>
    <n v="43677.310279906698"/>
    <n v="22880.914095067099"/>
    <n v="23835.393722476401"/>
    <n v="8089.1245016191897"/>
    <n v="0.355633520841038"/>
    <n v="4.3445207229524302E-2"/>
    <n v="1.49251782115959"/>
    <n v="9.8636363636363598"/>
    <n v="254"/>
    <n v="0.2205427819868564"/>
    <n v="1588"/>
    <n v="0"/>
    <n v="0"/>
    <n v="14.810622432728884"/>
    <n v="1897"/>
    <n v="0"/>
  </r>
  <r>
    <s v="Central Coast"/>
    <x v="1588"/>
    <n v="231"/>
    <n v="423.69201191178399"/>
    <n v="1018"/>
    <n v="858.19090000000006"/>
    <n v="130"/>
    <n v="6.0713312660272299E-5"/>
    <n v="17.903899235106401"/>
    <n v="0.91716590144615395"/>
    <n v="121.437365952741"/>
    <n v="602.20111572300902"/>
    <n v="7.78329209166876"/>
    <n v="1.6362661671108301"/>
    <n v="85.962979566742803"/>
    <n v="1.0932947534781201"/>
    <n v="9.0795312836046101E-4"/>
    <n v="4.7531085793226997E-5"/>
    <n v="0.226915520628683"/>
    <n v="0.49370367716617197"/>
    <s v="{73F7E742-5FE2-48F8-9BFF-7AB912085CD1}"/>
    <n v="182631104"/>
    <s v="SAN LUIS OBISPO 1104"/>
    <s v="V46"/>
    <n v="35.1754014872919"/>
    <n v="-120.525926238125"/>
    <x v="1587"/>
    <n v="313"/>
    <n v="124"/>
    <n v="40839.111601446501"/>
    <n v="33475.430085745"/>
    <n v="7363.6815157013798"/>
    <n v="30343.012120938401"/>
    <n v="6606.7419426164197"/>
    <n v="6.1790411531195098E-3"/>
    <n v="7.8927306458353996E-3"/>
    <n v="1.8341645537306599"/>
    <n v="7.8307692307692296"/>
    <n v="2255"/>
    <n v="0.11803390668685994"/>
    <n v="1589"/>
    <n v="0"/>
    <n v="0"/>
    <n v="18.854267784599617"/>
    <n v="2824"/>
    <n v="0"/>
  </r>
  <r>
    <s v="North Coast"/>
    <x v="1589"/>
    <n v="1272"/>
    <n v="1792.2401511851499"/>
    <n v="2033"/>
    <n v="2154.5115000000001"/>
    <n v="194"/>
    <n v="1.4547632595964601E-4"/>
    <n v="5.8253198886452804"/>
    <n v="12.914295752354001"/>
    <n v="428.60723940546399"/>
    <n v="11561.7138140233"/>
    <n v="643.962246624714"/>
    <n v="1.68531611731718"/>
    <n v="15.562675532265599"/>
    <n v="1.05606240710032"/>
    <n v="9.07738669716969E-4"/>
    <n v="1.1453913991584901E-3"/>
    <n v="0.62567634038366904"/>
    <n v="0.83185453979078705"/>
    <s v="{99F2526F-2899-4B39-B406-E2CDF8F64831}"/>
    <n v="192171101"/>
    <s v="WILLOW CREEK 1101"/>
    <n v="5002"/>
    <n v="40.946161110004702"/>
    <n v="-123.64092031483599"/>
    <x v="1588"/>
    <n v="291"/>
    <n v="458"/>
    <n v="32479.045564086799"/>
    <n v="22363.095306920801"/>
    <n v="10115.9502571659"/>
    <n v="21536.224926624702"/>
    <n v="9476.6482035649296"/>
    <n v="0.222205931436747"/>
    <n v="2.82224072361714E-2"/>
    <n v="1.40899382954807"/>
    <n v="10.4793814432989"/>
    <n v="345"/>
    <n v="0.17610130192509199"/>
    <n v="1590"/>
    <n v="0"/>
    <n v="0"/>
    <n v="13.381985618881718"/>
    <n v="844"/>
    <n v="0"/>
  </r>
  <r>
    <s v="North Valley"/>
    <x v="1590"/>
    <n v="91"/>
    <n v="112.26185352853"/>
    <n v="290"/>
    <n v="212.69826"/>
    <n v="94"/>
    <n v="8.9038984832710506E-6"/>
    <n v="80.544930157450494"/>
    <n v="1.77330919235766"/>
    <n v="203.95047468039101"/>
    <n v="2723.54176167789"/>
    <n v="16.966452342045201"/>
    <n v="1.26972322508772"/>
    <n v="56.3230041697066"/>
    <n v="1.1067360259116901"/>
    <n v="8.9519971315750804E-4"/>
    <n v="1.47003756741662E-5"/>
    <n v="0.31379310344827499"/>
    <n v="0.52779865183840902"/>
    <s v="{1667C171-4E6E-402D-B45F-3BA2B8FB113A}"/>
    <n v="102812101"/>
    <s v="BIG MEADOWS 2101"/>
    <n v="2248"/>
    <n v="40.170516041766"/>
    <n v="-121.080743502141"/>
    <x v="1589"/>
    <n v="41"/>
    <n v="17"/>
    <n v="15626.8116540885"/>
    <n v="14718.1001017945"/>
    <n v="908.71155229393003"/>
    <n v="14718.1001017945"/>
    <n v="908.71155229393003"/>
    <n v="1.38183531337163E-3"/>
    <n v="8.36966457427479E-4"/>
    <n v="1.2336467420717601"/>
    <n v="3.08510638297872"/>
    <n v="2711"/>
    <n v="8.4148773036805763E-2"/>
    <n v="1591"/>
    <n v="0"/>
    <n v="0"/>
    <n v="9.1454005783521506"/>
    <n v="2488"/>
    <n v="0"/>
  </r>
  <r>
    <s v="North Valley"/>
    <x v="1591"/>
    <n v="260"/>
    <n v="334.70997949818201"/>
    <n v="586"/>
    <n v="501.92959999999999"/>
    <n v="92"/>
    <n v="4.4913794266429403E-5"/>
    <n v="20.230165134577"/>
    <n v="3.2066212860073899"/>
    <n v="322.86420637682801"/>
    <n v="6026.6879362707004"/>
    <n v="163.748463994611"/>
    <n v="1.5517987479334501"/>
    <n v="37.376967434366399"/>
    <n v="1.1180261606755399"/>
    <n v="8.9464191922217901E-4"/>
    <n v="8.5438895636555701E-5"/>
    <n v="0.44368600682593801"/>
    <n v="0.66684647050250501"/>
    <s v="{DBAB12BB-6159-4B5E-9921-C1747473FB98}"/>
    <n v="103611101"/>
    <s v="WILDWOOD 1101"/>
    <n v="85112"/>
    <n v="40.387202714718498"/>
    <n v="-123.04579532448"/>
    <x v="1590"/>
    <n v="72"/>
    <n v="67"/>
    <n v="12621.3494627972"/>
    <n v="10853.033141617499"/>
    <n v="1768.31632117971"/>
    <n v="10853.033141617499"/>
    <n v="1768.31632117971"/>
    <n v="7.8603783985631195E-3"/>
    <n v="4.1320690725115102E-3"/>
    <n v="1.2873460749930099"/>
    <n v="6.3695652173913002"/>
    <n v="1942"/>
    <n v="8.2307056568440465E-2"/>
    <n v="1592"/>
    <n v="0"/>
    <n v="0"/>
    <n v="6.7437600562400073"/>
    <n v="1276"/>
    <n v="0"/>
  </r>
  <r>
    <s v="Sierra"/>
    <x v="1592"/>
    <n v="490"/>
    <n v="740.70609927946998"/>
    <n v="1134"/>
    <n v="1015.23224"/>
    <n v="100"/>
    <n v="1.3600579488411301E-4"/>
    <n v="6.0032983022113502"/>
    <n v="4.7314457523281703"/>
    <n v="5.7990329428021496"/>
    <n v="17.586279292346902"/>
    <n v="0.30296179988149702"/>
    <n v="0.73467321242822903"/>
    <n v="2.6549872134823298"/>
    <n v="1.3130752253532401"/>
    <n v="8.9425386778585296E-4"/>
    <n v="3.8096691862449402E-4"/>
    <n v="0.43209876543209802"/>
    <n v="0.72959276803227902"/>
    <s v="{38A00224-A460-485C-A9CC-938D2D423308}"/>
    <n v="153081112"/>
    <s v="PLACERVILLE 1112"/>
    <n v="19742"/>
    <n v="38.730964629373403"/>
    <n v="-120.809660125973"/>
    <x v="1591"/>
    <n v="225"/>
    <n v="555"/>
    <n v="34467.961518140903"/>
    <n v="11949.352042140301"/>
    <n v="22518.609476000602"/>
    <n v="9960.0096896819796"/>
    <n v="19855.540916967901"/>
    <n v="3.8096691862449399E-2"/>
    <n v="1.3600579488411301E-2"/>
    <n v="1.51164510057034"/>
    <n v="11.34"/>
    <n v="966"/>
    <n v="8.9425386778585303E-2"/>
    <n v="1593"/>
    <n v="0"/>
    <n v="0"/>
    <n v="6.1888611808873817"/>
    <n v="1247"/>
    <n v="0"/>
  </r>
  <r>
    <s v="Central Valley"/>
    <x v="1593"/>
    <n v="34"/>
    <n v="51.5560341060621"/>
    <n v="147"/>
    <n v="89.362849999999995"/>
    <n v="30"/>
    <n v="3.4259357077341198E-5"/>
    <n v="30.823452602420801"/>
    <n v="11.060550740269299"/>
    <n v="560.95181566639803"/>
    <n v="2244.7851482851602"/>
    <n v="116.336627206142"/>
    <n v="4.4782448692247199"/>
    <n v="201.662087503572"/>
    <n v="1.20294984181722"/>
    <n v="8.8921043635798401E-4"/>
    <n v="2.0709111458889001E-4"/>
    <n v="0.23129251700680201"/>
    <n v="0.57692918475308297"/>
    <s v="{9E89ADDE-355B-4153-8A3A-140410223CE4}"/>
    <n v="163341103"/>
    <s v="CLAY 1103"/>
    <n v="7142"/>
    <n v="38.316816011351797"/>
    <n v="-120.941642930405"/>
    <x v="1592"/>
    <n v="112"/>
    <n v="100"/>
    <n v="31804.4007319386"/>
    <n v="24816.412058637699"/>
    <n v="6987.9886733009898"/>
    <n v="5016.4680321722999"/>
    <n v="1745.26183392237"/>
    <n v="6.2127334376667004E-3"/>
    <n v="1.02778071232023E-3"/>
    <n v="1.5163539442959399"/>
    <n v="4.9000000000000004"/>
    <n v="1391"/>
    <n v="2.667631309073952E-2"/>
    <n v="1594"/>
    <n v="0"/>
    <n v="0"/>
    <n v="3.1170877576189344"/>
    <n v="814"/>
    <n v="0"/>
  </r>
  <r>
    <s v="North Coast"/>
    <x v="1594"/>
    <n v="53"/>
    <n v="104.73437627891199"/>
    <n v="168"/>
    <n v="153.32339999999999"/>
    <n v="28"/>
    <n v="7.0397883389107697E-5"/>
    <n v="13.9459092654646"/>
    <n v="0.180740653537213"/>
    <n v="0.239693478797562"/>
    <n v="1.8002271466655599"/>
    <n v="8.2883242346269898E-4"/>
    <n v="1.1685366771915999"/>
    <n v="40.129260951387003"/>
    <n v="1.0935524702072199"/>
    <n v="8.8871308873049004E-4"/>
    <n v="2.87502254587528E-5"/>
    <n v="0.31547619047619002"/>
    <n v="0.68309455600263402"/>
    <s v="{97FE1380-8BE3-42D2-B6E3-D4904D2C8F20}"/>
    <n v="43351106"/>
    <s v="LUCERNE 1106"/>
    <n v="76850"/>
    <n v="39.091541214315903"/>
    <n v="-122.796995007204"/>
    <x v="1593"/>
    <n v="108"/>
    <n v="524"/>
    <n v="28247.949061479099"/>
    <n v="5965.4961606261804"/>
    <n v="22282.452900852899"/>
    <n v="2991.9455881837298"/>
    <n v="8445.1914583403595"/>
    <n v="8.0500631284507996E-4"/>
    <n v="1.97114073489501E-3"/>
    <n v="1.9761203071492801"/>
    <n v="6"/>
    <n v="2481"/>
    <n v="2.4883966484453721E-2"/>
    <n v="1595"/>
    <n v="0"/>
    <n v="0"/>
    <n v="1.8591082220753123"/>
    <n v="245"/>
    <n v="0"/>
  </r>
  <r>
    <s v="Central Valley"/>
    <x v="1595"/>
    <n v="445"/>
    <n v="650.67503567791005"/>
    <n v="1708"/>
    <n v="1197.0364999999999"/>
    <n v="224"/>
    <n v="5.8987875531459198E-5"/>
    <n v="14.810106758327599"/>
    <n v="41.201904370742596"/>
    <n v="535.625517475263"/>
    <n v="5710.8509794688498"/>
    <n v="612.65100850833801"/>
    <n v="3.7973491007536899"/>
    <n v="118.60692070486"/>
    <n v="1.3038479760289099"/>
    <n v="8.88396426598472E-4"/>
    <n v="1.2638156035344301E-3"/>
    <n v="0.26053864168618202"/>
    <n v="0.54357159218515205"/>
    <s v="{BB6FF44B-32EF-4B9B-B3A4-B0CE69F543D6}"/>
    <n v="163451701"/>
    <s v="FROGTOWN 1701"/>
    <n v="1623"/>
    <n v="38.1247307152803"/>
    <n v="-120.44998227495"/>
    <x v="1594"/>
    <n v="196"/>
    <n v="181"/>
    <n v="38467.141825901002"/>
    <n v="24542.380861647001"/>
    <n v="13924.760964253999"/>
    <n v="24542.380861647001"/>
    <n v="13924.760964253999"/>
    <n v="0.28309469519171399"/>
    <n v="1.3213284119046801E-2"/>
    <n v="1.4621910914110301"/>
    <n v="7.625"/>
    <n v="300"/>
    <n v="0.19900079955805772"/>
    <n v="1596"/>
    <n v="0"/>
    <n v="0"/>
    <n v="15.24992373838246"/>
    <n v="809"/>
    <n v="0"/>
  </r>
  <r>
    <s v="Central Coast"/>
    <x v="1596"/>
    <n v="31"/>
    <n v="47.843383313321503"/>
    <n v="103"/>
    <n v="89.365080000000006"/>
    <n v="42"/>
    <n v="3.5255720463499603E-5"/>
    <n v="31.595152329291"/>
    <n v="0.37162932215704297"/>
    <n v="572.75317059999099"/>
    <n v="2964.3707277334402"/>
    <n v="3.01236986052468"/>
    <n v="2.4889907330008398"/>
    <n v="272.43669731347302"/>
    <n v="1.4200379167284201"/>
    <n v="8.8750652278218097E-4"/>
    <n v="2.3431410819232799E-5"/>
    <n v="0.30097087378640702"/>
    <n v="0.53536999414711794"/>
    <s v="{D648C2D0-CEEA-4B72-A49B-959B06BED9AA}"/>
    <n v="182671108"/>
    <s v="SANTA MARIA 1108"/>
    <s v="M18"/>
    <n v="34.9720866407458"/>
    <n v="-120.40186149092899"/>
    <x v="1595"/>
    <n v="99"/>
    <n v="88"/>
    <n v="32573.848772595298"/>
    <n v="28755.1344828363"/>
    <n v="3818.7142897589601"/>
    <n v="23036.475048182099"/>
    <n v="2867.67979116073"/>
    <n v="9.8411925440777793E-4"/>
    <n v="1.4807402594669799E-3"/>
    <n v="1.5433349455910099"/>
    <n v="2.4523809523809499"/>
    <n v="2558"/>
    <n v="3.7275273956851603E-2"/>
    <n v="1597"/>
    <n v="0"/>
    <n v="0"/>
    <n v="14.31419753716396"/>
    <n v="2459"/>
    <n v="0"/>
  </r>
  <r>
    <s v="Central Coast"/>
    <x v="1597"/>
    <n v="1691"/>
    <n v="3417.30283389019"/>
    <n v="2453"/>
    <n v="3834.7184999999999"/>
    <n v="141"/>
    <n v="2.4450576093447402E-4"/>
    <n v="3.7768261456084602"/>
    <n v="12.056676739058"/>
    <n v="22.6889716709357"/>
    <n v="104.31988534662401"/>
    <n v="1.63572779224075"/>
    <n v="0.564818303635781"/>
    <n v="5.9115687468029696"/>
    <n v="0.99551246014047101"/>
    <n v="8.8617434214506997E-4"/>
    <n v="1.47363468990408E-3"/>
    <n v="0.689359967386873"/>
    <n v="0.89114828863412598"/>
    <s v="{97243609-0190-4CA4-910D-8656166A7529}"/>
    <n v="83041101"/>
    <s v="BEN LOMOND 1101"/>
    <s v="BL 1101"/>
    <n v="37.092631470262702"/>
    <n v="-122.09660758044799"/>
    <x v="1596"/>
    <n v="199"/>
    <n v="614"/>
    <n v="41287.472351418903"/>
    <n v="13712.913676685699"/>
    <n v="27574.5586747331"/>
    <n v="13712.913676685699"/>
    <n v="27574.5586747331"/>
    <n v="0.207782491276475"/>
    <n v="3.4475312291760901E-2"/>
    <n v="2.0208768976287299"/>
    <n v="17.397163120567299"/>
    <n v="253"/>
    <n v="0.12495058224245487"/>
    <n v="1598"/>
    <n v="0"/>
    <n v="0"/>
    <n v="8.5208068841958688"/>
    <n v="1866"/>
    <n v="0"/>
  </r>
  <r>
    <s v="Central Coast"/>
    <x v="1598"/>
    <n v="419"/>
    <n v="719.62796680823806"/>
    <n v="1004"/>
    <n v="1048.0150000000001"/>
    <n v="69"/>
    <n v="1.38068705290198E-4"/>
    <n v="6.2663284851157099"/>
    <n v="3.9534705657112799"/>
    <n v="33.711204412792398"/>
    <n v="227.484737975256"/>
    <n v="1.5552067917991299"/>
    <n v="1.19991663192817"/>
    <n v="12.5058675253952"/>
    <n v="1.0646081817322799"/>
    <n v="8.8262641418151804E-4"/>
    <n v="3.1560399233110701E-4"/>
    <n v="0.41733067729083601"/>
    <n v="0.68665806954077002"/>
    <s v="{F761DD80-845B-4F29-ADA0-4CE9C4A1F615}"/>
    <n v="83622106"/>
    <s v="CAMP EVERS 2106"/>
    <n v="12840"/>
    <n v="37.053876406015"/>
    <n v="-121.95473473153299"/>
    <x v="1597"/>
    <n v="78"/>
    <n v="66"/>
    <n v="10925.1046168911"/>
    <n v="6527.3424836758004"/>
    <n v="4397.7621332153703"/>
    <n v="6527.3424836758004"/>
    <n v="4397.7621332153703"/>
    <n v="2.1776675470846302E-2"/>
    <n v="9.5267406650236808E-3"/>
    <n v="1.71748918092658"/>
    <n v="14.5507246376811"/>
    <n v="1092"/>
    <n v="6.0901222578524747E-2"/>
    <n v="1599"/>
    <n v="0"/>
    <n v="0"/>
    <n v="4.0559013264241157"/>
    <n v="1716"/>
    <n v="0"/>
  </r>
  <r>
    <s v="Sierra"/>
    <x v="1599"/>
    <n v="2166"/>
    <n v="3026.1431161034202"/>
    <n v="4903"/>
    <n v="4376.1313"/>
    <n v="447"/>
    <n v="1.07687296765556E-4"/>
    <n v="10.782574246919401"/>
    <n v="16.354616655491501"/>
    <n v="114.98461101399"/>
    <n v="1441.3330779098501"/>
    <n v="197.54126260983301"/>
    <n v="1.9346429446037301"/>
    <n v="24.471244813153401"/>
    <n v="1.06459979136251"/>
    <n v="8.8095195902579795E-4"/>
    <n v="6.94648199122076E-4"/>
    <n v="0.441770344686926"/>
    <n v="0.69151103467773001"/>
    <s v="{EDF4431E-F5AF-4806-91E5-400DCB7DFCFA}"/>
    <n v="152481106"/>
    <s v="BRUNSWICK 1106"/>
    <n v="2416"/>
    <n v="39.158970375772199"/>
    <n v="-121.03983281839101"/>
    <x v="1598"/>
    <n v="638"/>
    <n v="930"/>
    <n v="105830.275038045"/>
    <n v="49911.770707236297"/>
    <n v="55918.504330809599"/>
    <n v="45937.256302532704"/>
    <n v="49988.251766369198"/>
    <n v="0.310507745007567"/>
    <n v="4.8136221654203802E-2"/>
    <n v="1.3971113186073001"/>
    <n v="10.9686800894854"/>
    <n v="571"/>
    <n v="0.39378552568453168"/>
    <n v="1600"/>
    <n v="0"/>
    <n v="0"/>
    <n v="28.544078885961049"/>
    <n v="536"/>
    <n v="0"/>
  </r>
  <r>
    <s v="North Coast"/>
    <x v="1600"/>
    <n v="329"/>
    <n v="488.18103835390701"/>
    <n v="708"/>
    <n v="694.36950000000002"/>
    <n v="52"/>
    <n v="1.5349392728799399E-4"/>
    <n v="6.0157689572281496"/>
    <n v="5.2021181684732403"/>
    <n v="54.611710947752002"/>
    <n v="373.850630998611"/>
    <n v="2.9352177756465898"/>
    <n v="0.77203880723279195"/>
    <n v="19.067082409102099"/>
    <n v="1.0517358711132601"/>
    <n v="8.7537951725590501E-4"/>
    <n v="4.70372333438717E-4"/>
    <n v="0.46468926553672302"/>
    <n v="0.70305656217310297"/>
    <s v="{173229A0-9A6C-4AB5-8BBC-51112D47DF20}"/>
    <n v="42811111"/>
    <s v="MONTE RIO 1111"/>
    <n v="64758"/>
    <n v="38.5088933716467"/>
    <n v="-123.06958197894799"/>
    <x v="1599"/>
    <n v="175"/>
    <n v="353"/>
    <n v="33862.550340442103"/>
    <n v="17002.077966365101"/>
    <n v="16860.472374076999"/>
    <n v="17002.077966365101"/>
    <n v="16860.472374076999"/>
    <n v="2.4459361338813299E-2"/>
    <n v="7.9816842189757101E-3"/>
    <n v="1.48383294332494"/>
    <n v="13.615384615384601"/>
    <n v="827"/>
    <n v="4.5519734897307061E-2"/>
    <n v="1601"/>
    <n v="0"/>
    <n v="0"/>
    <n v="10.56459818803825"/>
    <n v="49"/>
    <n v="0"/>
  </r>
  <r>
    <s v="Bay Area"/>
    <x v="1601"/>
    <n v="17"/>
    <n v="34.548235432933303"/>
    <n v="66"/>
    <n v="61.370489999999997"/>
    <n v="13"/>
    <n v="1.28108852620173E-5"/>
    <n v="111.233631516776"/>
    <n v="2.0256110931164502"/>
    <n v="47.8889916062355"/>
    <n v="160.01391851902"/>
    <n v="1.5838676238078"/>
    <n v="7.5713068907364001"/>
    <n v="317.89517577981098"/>
    <n v="1.2287270289201"/>
    <n v="8.7029051864517695E-4"/>
    <n v="1.38622272294843E-5"/>
    <n v="0.25757575757575701"/>
    <n v="0.56294539695413903"/>
    <s v="{E96A0569-DCDE-4681-A6D1-E506A3CBE6D9}"/>
    <n v="12022212"/>
    <s v="CLAYTON 2212"/>
    <s v="circuit_breaker"/>
    <n v="37.944280536934698"/>
    <n v="-121.969854360582"/>
    <x v="1600"/>
    <n v="375"/>
    <n v="731"/>
    <n v="56935.690147157802"/>
    <n v="20442.1181852099"/>
    <n v="36493.571961947702"/>
    <n v="3174.20044383513"/>
    <n v="989.10395714879905"/>
    <n v="1.8020895398329601E-4"/>
    <n v="1.66541508406226E-4"/>
    <n v="2.0322491431137202"/>
    <n v="5.0769230769230704"/>
    <n v="2725"/>
    <n v="1.13137767423873E-2"/>
    <n v="1602"/>
    <n v="0"/>
    <n v="0"/>
    <n v="1.9723561039862787"/>
    <n v="395"/>
    <n v="0"/>
  </r>
  <r>
    <s v="North Valley"/>
    <x v="1602"/>
    <n v="3142"/>
    <n v="4439.5766437298298"/>
    <n v="6443"/>
    <n v="5821.0720000000001"/>
    <n v="378"/>
    <n v="1.1610070533900099E-4"/>
    <n v="11.639255464319501"/>
    <n v="39.694834198808003"/>
    <n v="234.51947614077099"/>
    <n v="3842.82231704886"/>
    <n v="572.21616577019302"/>
    <n v="0.51138659073649095"/>
    <n v="7.3730809855699997"/>
    <n v="1.08538184184876"/>
    <n v="8.6800290394093598E-4"/>
    <n v="1.83592404712163E-3"/>
    <n v="0.487661027471674"/>
    <n v="0.76267340681301199"/>
    <s v="{4F055C2B-F555-47EE-931F-D64958E5EDAE}"/>
    <n v="103031101"/>
    <s v="ORO FINO 1101"/>
    <s v="circuit_breaker"/>
    <n v="39.871719114529498"/>
    <n v="-121.610869495681"/>
    <x v="1601"/>
    <n v="635"/>
    <n v="1571"/>
    <n v="121427.89222063099"/>
    <n v="39834.659123404599"/>
    <n v="81593.233097227101"/>
    <n v="39834.659123404599"/>
    <n v="81593.233097227101"/>
    <n v="0.69397928981197698"/>
    <n v="4.3886066618142601E-2"/>
    <n v="1.4129779260756901"/>
    <n v="17.044973544973502"/>
    <n v="190"/>
    <n v="0.32810509768967377"/>
    <n v="1603"/>
    <n v="0"/>
    <n v="0"/>
    <n v="24.75210197416904"/>
    <n v="1671"/>
    <n v="0"/>
  </r>
  <r>
    <s v="Sierra"/>
    <x v="1603"/>
    <n v="295"/>
    <n v="382.58310471503199"/>
    <n v="1951"/>
    <n v="1148.8615"/>
    <n v="207"/>
    <n v="1.9286012041223898E-5"/>
    <n v="44.757910356037897"/>
    <n v="7.2364291055231904"/>
    <n v="424.82164345149403"/>
    <n v="8789.2572870123495"/>
    <n v="249.56380349433999"/>
    <n v="0.56265229507290904"/>
    <n v="13.658647544466"/>
    <n v="1.0209161688164201"/>
    <n v="8.6629781743669204E-4"/>
    <n v="7.8029132736272299E-5"/>
    <n v="0.151204510507432"/>
    <n v="0.33301065559297"/>
    <s v="{3CE7580A-70EA-45BB-B025-A0DE44571BB4}"/>
    <n v="152321101"/>
    <s v="DRUM 1101"/>
    <n v="1602"/>
    <n v="39.251684013694003"/>
    <n v="-120.74995931913099"/>
    <x v="1602"/>
    <n v="165"/>
    <n v="229"/>
    <n v="37214.914641848598"/>
    <n v="26765.849176228101"/>
    <n v="10449.065465620401"/>
    <n v="26765.849176228101"/>
    <n v="10449.065465620401"/>
    <n v="1.6152030476408299E-2"/>
    <n v="3.9922044925333397E-3"/>
    <n v="1.2968918803899301"/>
    <n v="9.42512077294686"/>
    <n v="1999"/>
    <n v="0.17932364820939525"/>
    <n v="1604"/>
    <n v="0"/>
    <n v="0"/>
    <n v="16.631522468482032"/>
    <n v="1644"/>
    <n v="0"/>
  </r>
  <r>
    <s v="Central Valley"/>
    <x v="1604"/>
    <n v="6"/>
    <n v="15.1474502557985"/>
    <n v="73"/>
    <n v="29.445907999999999"/>
    <n v="20"/>
    <n v="3.2138289043359603E-5"/>
    <n v="29.925588391721199"/>
    <n v="15.6855207681655"/>
    <n v="1617.6414057867801"/>
    <n v="8043.0663291386199"/>
    <n v="178.654775159433"/>
    <n v="7.0501106104347802"/>
    <n v="162.563697040081"/>
    <n v="1.2975663840770699"/>
    <n v="8.5770653628609004E-4"/>
    <n v="2.2481493351733599E-4"/>
    <n v="8.2191780821917804E-2"/>
    <n v="0.51441614452108197"/>
    <s v="{E4D16BCD-AE1D-4E84-9AC4-94D1A6F08214}"/>
    <n v="252811102"/>
    <s v="MERCED FALLS 1102"/>
    <n v="22772"/>
    <n v="37.628813966694103"/>
    <n v="-120.307991029048"/>
    <x v="1603"/>
    <n v="37"/>
    <n v="42"/>
    <n v="8090.2848020738102"/>
    <n v="3605.0516268702299"/>
    <n v="4485.2331752035698"/>
    <n v="3605.0516268702299"/>
    <n v="4485.2331752035698"/>
    <n v="4.4962986703467296E-3"/>
    <n v="6.4276578086719296E-4"/>
    <n v="2.52457504263309"/>
    <n v="3.65"/>
    <n v="1327"/>
    <n v="1.7154130725721802E-2"/>
    <n v="1605"/>
    <n v="0"/>
    <n v="0"/>
    <n v="2.2400745344399815"/>
    <n v="2738"/>
    <n v="0"/>
  </r>
  <r>
    <s v="Central Coast"/>
    <x v="1605"/>
    <n v="110"/>
    <n v="169.47834772458799"/>
    <n v="1014"/>
    <n v="740.76684999999998"/>
    <n v="204"/>
    <n v="2.5576328795853202E-5"/>
    <n v="33.968088524353803"/>
    <m/>
    <m/>
    <m/>
    <m/>
    <n v="4.3934257850416101"/>
    <n v="220.524292973413"/>
    <n v="1.2602377212514999"/>
    <n v="8.5757520653988097E-4"/>
    <n v="2.5576328795853202E-5"/>
    <n v="0.10848126232741601"/>
    <n v="0.228787706560654"/>
    <s v="{BE479CE6-8809-4A3B-A6FB-86A2FCDE06C2}"/>
    <n v="182811103"/>
    <s v="SISQUOC 1103"/>
    <s v="M14"/>
    <n v="34.883120316507103"/>
    <n v="-120.277865152256"/>
    <x v="1604"/>
    <n v="287"/>
    <n v="244"/>
    <n v="79997.476800715798"/>
    <n v="52362.231588167298"/>
    <n v="27635.245212548401"/>
    <n v="32732.590038979"/>
    <n v="21409.773406431901"/>
    <n v="5.2175710743540497E-3"/>
    <n v="5.2175710743540497E-3"/>
    <n v="1.5407122520417"/>
    <n v="4.9705882352941098"/>
    <n v="2527"/>
    <n v="0.17494534213413571"/>
    <n v="1606"/>
    <n v="0"/>
    <n v="0"/>
    <n v="20.339082205110422"/>
    <n v="1802"/>
    <n v="0"/>
  </r>
  <r>
    <s v="Bay Area"/>
    <x v="1606"/>
    <n v="407"/>
    <n v="787.64258208539502"/>
    <n v="1059"/>
    <n v="1158.002"/>
    <n v="92"/>
    <n v="7.1192529661778296E-5"/>
    <n v="12.7562685958831"/>
    <n v="3.4674697162171602"/>
    <n v="34.185117450001499"/>
    <n v="263.162248867112"/>
    <n v="4.6747043368107999"/>
    <n v="0.30454020487631001"/>
    <n v="23.525844273020699"/>
    <n v="1.0840948457303199"/>
    <n v="8.5633372634812902E-4"/>
    <n v="1.38227603506265E-4"/>
    <n v="0.38432483474976298"/>
    <n v="0.68017379414590096"/>
    <s v="{24FD9F9F-3AE5-44A3-85E5-C29F5C852455}"/>
    <n v="42261101"/>
    <s v="BOLINAS 1101"/>
    <n v="504"/>
    <n v="37.934261290781599"/>
    <n v="-122.69675964139699"/>
    <x v="1605"/>
    <n v="86"/>
    <n v="42"/>
    <n v="16220.4768131692"/>
    <n v="10763.171217560101"/>
    <n v="5457.3055956091102"/>
    <n v="10456.4140019637"/>
    <n v="5457.3055956091102"/>
    <n v="1.2716939522576401E-2"/>
    <n v="6.5497127288836002E-3"/>
    <n v="1.93523975942357"/>
    <n v="11.5108695652173"/>
    <n v="1640"/>
    <n v="7.878270282402787E-2"/>
    <n v="1607"/>
    <n v="0"/>
    <n v="0"/>
    <n v="6.4973124248141865"/>
    <n v="199"/>
    <n v="0"/>
  </r>
  <r>
    <s v="Bay Area"/>
    <x v="1607"/>
    <n v="431"/>
    <n v="795.65604157489099"/>
    <n v="1294"/>
    <n v="1329.6989000000001"/>
    <n v="71"/>
    <n v="1.4018697094772301E-4"/>
    <n v="5.0904298667700401"/>
    <n v="1.97140666881116"/>
    <n v="25.5646575149865"/>
    <n v="138.99749631187001"/>
    <n v="1.65720445219669"/>
    <n v="0.68540446043119396"/>
    <n v="3.4422753207700301"/>
    <n v="1.0036457676282999"/>
    <n v="8.5566038700235698E-4"/>
    <n v="2.1264286114956301E-4"/>
    <n v="0.33307573415765002"/>
    <n v="0.59837311287107198"/>
    <s v="{429461DA-3754-40D0-8283-6B07C0ED0208}"/>
    <n v="24251101"/>
    <s v="WOODSIDE 1101"/>
    <n v="8912"/>
    <n v="37.389929878537203"/>
    <n v="-122.239418565713"/>
    <x v="1606"/>
    <n v="97"/>
    <n v="65"/>
    <n v="9766.5389573978991"/>
    <n v="6396.0490885016598"/>
    <n v="3370.4898688962298"/>
    <n v="6353.9227295451601"/>
    <n v="3370.4898688962298"/>
    <n v="1.50976431416189E-2"/>
    <n v="9.95327493728837E-3"/>
    <n v="1.8460697020299099"/>
    <n v="18.225352112675999"/>
    <n v="1373"/>
    <n v="6.0751887477167345E-2"/>
    <n v="1608"/>
    <n v="0"/>
    <n v="0"/>
    <n v="3.9481433203802059"/>
    <n v="1835"/>
    <n v="0"/>
  </r>
  <r>
    <s v="Central Valley"/>
    <x v="1608"/>
    <n v="122"/>
    <n v="201.59653655187799"/>
    <n v="514"/>
    <n v="343.6936"/>
    <n v="60"/>
    <n v="7.2298853319807601E-5"/>
    <n v="15.5496882011493"/>
    <n v="8.2662820427406896"/>
    <n v="128.71724114493301"/>
    <n v="1012.28220602582"/>
    <n v="28.418264823020099"/>
    <n v="0.80029499181546204"/>
    <n v="16.619502154621198"/>
    <n v="1.04708702365557"/>
    <n v="8.5556513566520203E-4"/>
    <n v="2.4980304931704702E-4"/>
    <n v="0.237354085603112"/>
    <n v="0.58655888410420498"/>
    <s v="{677BC4CE-74C4-4870-9B50-45491FB41EEF}"/>
    <n v="163351704"/>
    <s v="CURTIS 1704"/>
    <n v="6060"/>
    <n v="37.989212223939298"/>
    <n v="-120.333073880688"/>
    <x v="1607"/>
    <n v="89"/>
    <n v="179"/>
    <n v="15197.430180556999"/>
    <n v="6649.0439547880096"/>
    <n v="8548.3862257690507"/>
    <n v="6649.0439547880096"/>
    <n v="8548.3862257690507"/>
    <n v="1.49881829590228E-2"/>
    <n v="4.3379311991884597E-3"/>
    <n v="1.6524306274744101"/>
    <n v="8.5666666666666593"/>
    <n v="1249"/>
    <n v="5.1333908139912121E-2"/>
    <n v="1609"/>
    <n v="0"/>
    <n v="0"/>
    <n v="4.13152309123058"/>
    <n v="1404"/>
    <n v="0"/>
  </r>
  <r>
    <s v="Sierra"/>
    <x v="1609"/>
    <n v="75"/>
    <n v="96.754518965550403"/>
    <n v="187"/>
    <n v="146.6925"/>
    <n v="27"/>
    <n v="7.0528107244172106E-5"/>
    <n v="12.3937116054001"/>
    <n v="31.0027559877683"/>
    <n v="257.095898901422"/>
    <n v="3709.3372284571301"/>
    <n v="296.38026489596803"/>
    <n v="0.1202064898141"/>
    <n v="20.531710987289699"/>
    <n v="1.0188462910828699"/>
    <n v="8.5351962942819301E-4"/>
    <n v="1.03034420115161E-3"/>
    <n v="0.40106951871657698"/>
    <n v="0.65957370516540104"/>
    <s v="{EDC3C6AA-B200-49D0-AFDA-73B9844EB8E4}"/>
    <n v="152481105"/>
    <s v="BRUNSWICK 1105"/>
    <n v="2204"/>
    <n v="39.264296664583497"/>
    <n v="-120.985758375795"/>
    <x v="1608"/>
    <n v="167"/>
    <n v="137"/>
    <n v="21910.809366037502"/>
    <n v="11642.890029317899"/>
    <n v="10267.9193367195"/>
    <n v="11642.890029317899"/>
    <n v="10267.9193367195"/>
    <n v="2.78192934310936E-2"/>
    <n v="1.90425889559264E-3"/>
    <n v="1.2900602528739999"/>
    <n v="6.9259259259259203"/>
    <n v="395"/>
    <n v="2.3045029994561213E-2"/>
    <n v="1610"/>
    <n v="0"/>
    <n v="0"/>
    <n v="7.2345542204072926"/>
    <n v="197"/>
    <n v="0"/>
  </r>
  <r>
    <s v="Central Valley"/>
    <x v="1610"/>
    <n v="123"/>
    <n v="194.28298960871999"/>
    <n v="598"/>
    <n v="400.89690000000002"/>
    <n v="93"/>
    <n v="5.47314280915069E-5"/>
    <n v="16.5730751386733"/>
    <n v="8.7835579927162808"/>
    <n v="194.742247244097"/>
    <n v="993.54635367978199"/>
    <n v="23.671693950583101"/>
    <n v="3.0573556323045001"/>
    <n v="93.137472475408202"/>
    <n v="1.23384717587501"/>
    <n v="8.5182064395799499E-4"/>
    <n v="3.0768045716246501E-4"/>
    <n v="0.20568561872909699"/>
    <n v="0.48462081891103798"/>
    <s v="{CC00F970-8F13-4247-87D9-81AC67764BAD}"/>
    <n v="163451701"/>
    <s v="FROGTOWN 1701"/>
    <s v="circuit_breaker"/>
    <n v="38.057009874167903"/>
    <n v="-120.533532346108"/>
    <x v="1609"/>
    <n v="119"/>
    <n v="108"/>
    <n v="22564.599947530802"/>
    <n v="17920.074655676701"/>
    <n v="4644.52529185405"/>
    <n v="16003.3181752331"/>
    <n v="2624.6452851548602"/>
    <n v="2.8614282516109299E-2"/>
    <n v="5.0900228125101404E-3"/>
    <n v="1.5795365008839"/>
    <n v="6.43010752688172"/>
    <n v="1104"/>
    <n v="7.921931988809354E-2"/>
    <n v="1611"/>
    <n v="0"/>
    <n v="0"/>
    <n v="9.9439978178627673"/>
    <n v="2340"/>
    <n v="0"/>
  </r>
  <r>
    <s v="Central Coast"/>
    <x v="1611"/>
    <n v="2357"/>
    <n v="4009.6889532886898"/>
    <n v="4209"/>
    <n v="5071.2866000000004"/>
    <n v="312"/>
    <n v="1.3921593017585099E-4"/>
    <n v="6.2401520481684196"/>
    <n v="4.8744431777215302"/>
    <n v="39.382635206653497"/>
    <n v="165.96446864607299"/>
    <n v="1.29294630722951"/>
    <n v="0.63319009716789998"/>
    <n v="13.910461947032299"/>
    <n v="1.0289454307311601"/>
    <n v="8.4830951720723505E-4"/>
    <n v="3.8462536976998198E-4"/>
    <n v="0.55999049655500099"/>
    <n v="0.79066502307532804"/>
    <s v="{6AB8FDF6-DF60-4669-94F5-76C04F7F5767}"/>
    <n v="82841101"/>
    <s v="BIG BASIN 1101"/>
    <n v="69550"/>
    <n v="37.131900001617304"/>
    <n v="-122.10948964467801"/>
    <x v="1610"/>
    <n v="328"/>
    <n v="398"/>
    <n v="52726.390994028101"/>
    <n v="28833.072570499098"/>
    <n v="23893.318423528999"/>
    <n v="28833.072570499098"/>
    <n v="23893.318423528999"/>
    <n v="0.12000311536823401"/>
    <n v="4.3435370214865501E-2"/>
    <n v="1.7011832640172599"/>
    <n v="13.490384615384601"/>
    <n v="961"/>
    <n v="0.26467256936865735"/>
    <n v="1612"/>
    <n v="0"/>
    <n v="0"/>
    <n v="17.916035136203597"/>
    <n v="958"/>
    <n v="0"/>
  </r>
  <r>
    <s v="North Coast"/>
    <x v="1612"/>
    <n v="7"/>
    <n v="8.74648310998586"/>
    <n v="38"/>
    <n v="26.435959"/>
    <n v="6"/>
    <n v="9.9074470199411694E-5"/>
    <n v="8.0253052157660694"/>
    <n v="0.27281141281127902"/>
    <n v="175.46925354003901"/>
    <n v="1505.09875488281"/>
    <n v="0.82121628522872903"/>
    <n v="1.6644542540113101"/>
    <n v="13.9169617251803"/>
    <n v="1.01733038822809"/>
    <n v="8.47995533156809E-4"/>
    <n v="7.2832710429793197E-5"/>
    <n v="0.18421052631578899"/>
    <n v="0.33085552733468498"/>
    <s v="{45DAEF94-8CBC-41FA-B3AC-23C4DF1DF209}"/>
    <n v="43321101"/>
    <s v="RINCON 1101"/>
    <n v="580"/>
    <n v="38.464031704047898"/>
    <n v="-122.651398367479"/>
    <x v="1611"/>
    <n v="91"/>
    <n v="201"/>
    <n v="14190.646086140099"/>
    <n v="4616.0468125313901"/>
    <n v="9574.5992736087192"/>
    <n v="541.37354979573695"/>
    <n v="113.53554921745901"/>
    <n v="4.3699626257875902E-4"/>
    <n v="5.9444682119646998E-4"/>
    <n v="1.24949758714083"/>
    <n v="6.3333333333333304"/>
    <n v="2039"/>
    <n v="5.0879731989408542E-3"/>
    <n v="1613"/>
    <n v="0"/>
    <n v="0"/>
    <n v="0.33639382401012685"/>
    <n v="2182"/>
    <n v="0"/>
  </r>
  <r>
    <s v="Central Valley"/>
    <x v="1613"/>
    <n v="270"/>
    <n v="356.73910198524402"/>
    <n v="869"/>
    <n v="617.60069999999996"/>
    <n v="99"/>
    <n v="9.8669069183130701E-5"/>
    <n v="9.1045785374726407"/>
    <n v="6.6691119736566602"/>
    <n v="276.02369711710003"/>
    <n v="3097.58372963187"/>
    <n v="55.551034167344298"/>
    <n v="1.5692321559639999"/>
    <n v="53.605583940820701"/>
    <n v="1.1718289177827099"/>
    <n v="8.4087731397075496E-4"/>
    <n v="4.2679454105143101E-4"/>
    <n v="0.31070195627157599"/>
    <n v="0.57762094077899195"/>
    <s v="{6211F369-8BB0-4A6F-AF12-1490B4F377A4}"/>
    <n v="163201102"/>
    <s v="WEST POINT 1102"/>
    <n v="77204"/>
    <n v="38.344412388230701"/>
    <n v="-120.582837243142"/>
    <x v="1612"/>
    <n v="100"/>
    <n v="80"/>
    <n v="14499.0762092842"/>
    <n v="11906.8330660582"/>
    <n v="2592.24314322604"/>
    <n v="11906.8330660582"/>
    <n v="2592.24314322604"/>
    <n v="4.2252659564091702E-2"/>
    <n v="9.7682378491299408E-3"/>
    <n v="1.32125593327868"/>
    <n v="8.7777777777777697"/>
    <n v="898"/>
    <n v="8.324685408310474E-2"/>
    <n v="1614"/>
    <n v="0"/>
    <n v="0"/>
    <n v="7.3985607690896495"/>
    <n v="2774"/>
    <n v="0"/>
  </r>
  <r>
    <s v="North Coast"/>
    <x v="1614"/>
    <n v="15"/>
    <n v="29.126968738797"/>
    <n v="17"/>
    <n v="29.981031000000002"/>
    <n v="6"/>
    <n v="9.9586159194586799E-5"/>
    <n v="8.1430989952713109"/>
    <n v="0"/>
    <n v="0.151027758916219"/>
    <n v="0.434810104469458"/>
    <n v="0"/>
    <n v="8.3839850514822603E-16"/>
    <n v="83.885250091552706"/>
    <n v="1.2146017948786401"/>
    <n v="8.4062185969242201E-4"/>
    <n v="4.5386752996516101E-5"/>
    <n v="0.88235294117647001"/>
    <n v="0.97151323224519803"/>
    <s v="{7897A070-7C30-42E9-B1B0-EB5E015E733B}"/>
    <n v="43061101"/>
    <s v="COVELO 1101"/>
    <n v="536"/>
    <n v="39.743902942890301"/>
    <n v="-123.24847450959101"/>
    <x v="1613"/>
    <n v="85"/>
    <n v="70"/>
    <n v="40352.185306948901"/>
    <n v="35716.055434871203"/>
    <n v="4636.1298720777004"/>
    <n v="15104.7289300146"/>
    <n v="499.53513308789798"/>
    <n v="2.7232051797909602E-4"/>
    <n v="5.9751695516752003E-4"/>
    <n v="1.9417979159198"/>
    <n v="2.8333333333333299"/>
    <n v="2279"/>
    <n v="5.0437311581545321E-3"/>
    <n v="1615"/>
    <n v="0"/>
    <n v="0"/>
    <n v="9.3856405199721031"/>
    <n v="17"/>
    <n v="0"/>
  </r>
  <r>
    <s v="Central Valley"/>
    <x v="1615"/>
    <n v="25"/>
    <n v="34.282265574589402"/>
    <n v="204"/>
    <n v="84.851399999999998"/>
    <n v="64"/>
    <n v="9.0138401063200002E-6"/>
    <n v="107.386786142364"/>
    <n v="2.44716998165653"/>
    <n v="1533.1070009518"/>
    <n v="7570.09281744495"/>
    <n v="27.9672039006986"/>
    <n v="4.9001659378118303"/>
    <n v="1262.0360134762"/>
    <n v="1.8378733415156601"/>
    <n v="8.3763049825532297E-4"/>
    <n v="1.4586812639549799E-5"/>
    <n v="0.12254901960784299"/>
    <n v="0.40402709504275403"/>
    <s v="{1C32E9CE-3898-49FE-891B-A309867CC97B}"/>
    <n v="254601103"/>
    <s v="SAND CREEK 1103"/>
    <n v="97354"/>
    <n v="36.609824976972298"/>
    <n v="-119.09815561193599"/>
    <x v="1614"/>
    <n v="76"/>
    <n v="50"/>
    <n v="18909.010201807199"/>
    <n v="16295.7351570598"/>
    <n v="2613.27504474733"/>
    <n v="13531.0760822005"/>
    <n v="1321.1136750584601"/>
    <n v="9.3355600893119096E-4"/>
    <n v="5.7688576680448001E-4"/>
    <n v="1.37129062298357"/>
    <n v="3.1875"/>
    <n v="2714"/>
    <n v="5.360835188834067E-2"/>
    <n v="1616"/>
    <n v="0"/>
    <n v="0"/>
    <n v="8.4078182762730069"/>
    <n v="2230"/>
    <n v="0"/>
  </r>
  <r>
    <s v="Central Valley"/>
    <x v="1616"/>
    <n v="130"/>
    <n v="187.838869706135"/>
    <n v="604"/>
    <n v="427.4"/>
    <n v="133"/>
    <n v="3.43145942050132E-5"/>
    <n v="27.267274089885799"/>
    <n v="35.552281724803301"/>
    <n v="1668.4931565331799"/>
    <n v="22565.1260724565"/>
    <n v="1186.9120007599799"/>
    <n v="1.41508084637834"/>
    <n v="50.423506229982799"/>
    <n v="1.14751479231325"/>
    <n v="8.3615769593409098E-4"/>
    <n v="6.2137100207822898E-4"/>
    <n v="0.21523178807946999"/>
    <n v="0.43949198031956399"/>
    <s v="{F76AEDBB-91E0-4407-A41D-F6794405D1E1}"/>
    <n v="252192105"/>
    <s v="BEAR VALLEY 2105"/>
    <n v="13430"/>
    <n v="37.750051284098603"/>
    <n v="-120.136270797347"/>
    <x v="1615"/>
    <n v="180"/>
    <n v="126"/>
    <n v="35348.793957054797"/>
    <n v="21403.328686740399"/>
    <n v="13945.4652703143"/>
    <n v="21403.328686740399"/>
    <n v="13945.4652703143"/>
    <n v="8.2642343276404504E-2"/>
    <n v="4.5638410292667599E-3"/>
    <n v="1.44491438235489"/>
    <n v="4.5413533834586399"/>
    <n v="648"/>
    <n v="0.11120897355923411"/>
    <n v="1617"/>
    <n v="0"/>
    <n v="0"/>
    <n v="13.299407749408568"/>
    <n v="167"/>
    <n v="0"/>
  </r>
  <r>
    <s v="North Coast"/>
    <x v="1617"/>
    <n v="13"/>
    <n v="24.905549180507698"/>
    <n v="34"/>
    <n v="34.617424"/>
    <n v="6"/>
    <n v="1.04460115835536E-4"/>
    <n v="7.9890399906781298"/>
    <n v="8.7975555956363607"/>
    <n v="212.21820545196499"/>
    <n v="2624.8534278869602"/>
    <n v="55.880429282784398"/>
    <n v="0.96165196100870698"/>
    <n v="6.33930691083272"/>
    <n v="1.0106932123501999"/>
    <n v="8.3391959190413695E-4"/>
    <n v="6.5506844475748905E-4"/>
    <n v="0.38235294117647001"/>
    <n v="0.71945125588859504"/>
    <s v="{271E7E9C-640A-4CFE-9B9C-B8B9EB8F49E3}"/>
    <n v="43081101"/>
    <s v="BIG RIVER 1101"/>
    <n v="3019"/>
    <n v="39.343100530487703"/>
    <n v="-123.81235150371"/>
    <x v="1616"/>
    <n v="18"/>
    <n v="20"/>
    <n v="2840.74302179183"/>
    <n v="1511.0833096162301"/>
    <n v="1329.6597121755999"/>
    <n v="423.493749299954"/>
    <n v="281.51244125788401"/>
    <n v="3.93041066854493E-3"/>
    <n v="6.2676069501321698E-4"/>
    <n v="1.9158114754236699"/>
    <n v="5.6666666666666599"/>
    <n v="609"/>
    <n v="5.0035175514248215E-3"/>
    <n v="1618"/>
    <n v="0"/>
    <n v="0"/>
    <n v="0.26314673449626175"/>
    <n v="1524"/>
    <n v="0"/>
  </r>
  <r>
    <s v="Central Valley"/>
    <x v="1618"/>
    <n v="529"/>
    <n v="732.86822134898705"/>
    <n v="1784"/>
    <n v="1313.3206"/>
    <n v="249"/>
    <n v="3.1990700054632702E-5"/>
    <n v="25.993702396261501"/>
    <n v="5.2661198651627297"/>
    <n v="107.83938280696201"/>
    <n v="813.23794066939797"/>
    <n v="11.8543769246092"/>
    <n v="2.43438353628129"/>
    <n v="77.545709330394004"/>
    <n v="1.2526388718899899"/>
    <n v="8.3368993230080099E-4"/>
    <n v="9.5794235101648095E-5"/>
    <n v="0.29652466367712998"/>
    <n v="0.55802691707164698"/>
    <s v="{CC22620A-5BA3-4EC5-B4A7-D508D0CFED84}"/>
    <n v="254151101"/>
    <s v="AUBERRY 1101"/>
    <s v="R319"/>
    <n v="37.053021682514398"/>
    <n v="-119.370615395011"/>
    <x v="1617"/>
    <n v="225"/>
    <n v="205"/>
    <n v="47861.380757868901"/>
    <n v="33658.568777598899"/>
    <n v="14202.8119802699"/>
    <n v="33658.568777598899"/>
    <n v="14202.8119802699"/>
    <n v="2.3852764540310298E-2"/>
    <n v="7.9656843136035604E-3"/>
    <n v="1.38538416134024"/>
    <n v="7.1646586345381502"/>
    <n v="1873"/>
    <n v="0.20758879314289944"/>
    <n v="1619"/>
    <n v="0"/>
    <n v="0"/>
    <n v="20.914458539905407"/>
    <n v="1791"/>
    <n v="0"/>
  </r>
  <r>
    <s v="Sierra"/>
    <x v="1619"/>
    <n v="456"/>
    <n v="688.64778940011104"/>
    <n v="1333"/>
    <n v="1098.8788999999999"/>
    <n v="123"/>
    <n v="9.9538534177406594E-5"/>
    <n v="9.16240003162725"/>
    <n v="68.460663659743105"/>
    <n v="611.496120744368"/>
    <n v="8099.4874973155902"/>
    <n v="1074.3163654944899"/>
    <n v="2.7446758605357999"/>
    <n v="27.33997231999"/>
    <n v="1.0639794279889301"/>
    <n v="8.3188101734438995E-4"/>
    <n v="3.3285825599633102E-3"/>
    <n v="0.34208552138034498"/>
    <n v="0.62668214439584502"/>
    <s v="{52CBF115-6640-4F98-9743-613A61123F02}"/>
    <n v="152481110"/>
    <s v="BRUNSWICK 1110"/>
    <n v="2664"/>
    <n v="39.234960961516698"/>
    <n v="-121.060398002052"/>
    <x v="1618"/>
    <n v="224"/>
    <n v="591"/>
    <n v="44616.677153620403"/>
    <n v="17466.8136023849"/>
    <n v="27149.863551235499"/>
    <n v="12678.458608807299"/>
    <n v="10071.9876328965"/>
    <n v="0.40941565487548798"/>
    <n v="1.2243239703820999E-2"/>
    <n v="1.5101925206142699"/>
    <n v="10.837398373983699"/>
    <n v="85"/>
    <n v="0.10232136513335996"/>
    <n v="1620"/>
    <n v="0"/>
    <n v="0"/>
    <n v="7.8780265042132003"/>
    <n v="948"/>
    <n v="0"/>
  </r>
  <r>
    <s v="Central Valley"/>
    <x v="1620"/>
    <n v="1981"/>
    <n v="2780.9638746688202"/>
    <n v="5646"/>
    <n v="4469.2759999999998"/>
    <n v="589"/>
    <n v="9.5027881527936405E-5"/>
    <n v="8.6196162207619906"/>
    <n v="16.459312139976198"/>
    <n v="199.67667407903201"/>
    <n v="2417.7090930761201"/>
    <n v="152.56355652987401"/>
    <n v="2.28173220517502"/>
    <n v="33.418862775523102"/>
    <n v="1.0809757073990101"/>
    <n v="8.2963060163779095E-4"/>
    <n v="8.1683487095021603E-4"/>
    <n v="0.35086787105915601"/>
    <n v="0.62224036958519602"/>
    <s v="{207F56DE-FF3F-4FB6-9F25-8FC555D28285}"/>
    <n v="163751101"/>
    <s v="PINE GROVE 1101"/>
    <n v="3170"/>
    <n v="38.415021482193197"/>
    <n v="-120.685209858241"/>
    <x v="1619"/>
    <n v="686"/>
    <n v="618"/>
    <n v="98232.044947806498"/>
    <n v="64707.446847587897"/>
    <n v="33524.598100218398"/>
    <n v="64707.446847587897"/>
    <n v="33524.598100218398"/>
    <n v="0.48111573898967702"/>
    <n v="5.5971422219954499E-2"/>
    <n v="1.40381821033257"/>
    <n v="9.5857385398981307"/>
    <n v="489"/>
    <n v="0.48865242436465889"/>
    <n v="1621"/>
    <n v="0"/>
    <n v="0"/>
    <n v="40.207330955132541"/>
    <n v="637"/>
    <n v="0"/>
  </r>
  <r>
    <s v="North Coast"/>
    <x v="1621"/>
    <n v="627"/>
    <n v="873.31331328909403"/>
    <n v="1313"/>
    <n v="1257.4351999999999"/>
    <n v="73"/>
    <n v="1.4942681027356201E-4"/>
    <n v="5.2778609548038"/>
    <n v="4.4339459209543897"/>
    <n v="10.6671020022604"/>
    <n v="41.536024794354397"/>
    <n v="0.67795326128772904"/>
    <n v="0.66301976616355496"/>
    <n v="1.9281883065346299"/>
    <n v="0.98963510500241603"/>
    <n v="8.2498970854462102E-4"/>
    <n v="4.6977917714709601E-4"/>
    <n v="0.47753236862147702"/>
    <n v="0.69451954798011095"/>
    <s v="{C5E1652A-2EB6-4FD0-B328-E1AC1FDEB33B}"/>
    <n v="42091102"/>
    <s v="MIRABEL 1102"/>
    <s v="circuit_breaker"/>
    <n v="38.489311457357203"/>
    <n v="-122.89400669085801"/>
    <x v="1620"/>
    <n v="313"/>
    <n v="1038"/>
    <n v="65251.877635589102"/>
    <n v="18129.133824372999"/>
    <n v="47122.743811216103"/>
    <n v="7538.7630620807204"/>
    <n v="24518.335787659002"/>
    <n v="3.4293879931737999E-2"/>
    <n v="1.090815714997E-2"/>
    <n v="1.39284419982311"/>
    <n v="17.986301369863"/>
    <n v="829"/>
    <n v="6.0224248723757333E-2"/>
    <n v="1622"/>
    <n v="0"/>
    <n v="0"/>
    <n v="4.6843687426481591"/>
    <n v="1725"/>
    <n v="0"/>
  </r>
  <r>
    <s v="Central Coast"/>
    <x v="1622"/>
    <n v="186"/>
    <n v="329.568281190032"/>
    <n v="494"/>
    <n v="519.24900000000002"/>
    <n v="38"/>
    <n v="6.0850180967750701E-5"/>
    <n v="13.825851073390499"/>
    <n v="29.024821985590499"/>
    <n v="92.491006285107304"/>
    <n v="1427.65315418876"/>
    <n v="115.605604046135"/>
    <n v="0.36754773723843798"/>
    <n v="3.8332614812166601"/>
    <n v="1.0030856916778901"/>
    <n v="8.2289769404932003E-4"/>
    <n v="1.0877142762793499E-3"/>
    <n v="0.376518218623481"/>
    <n v="0.63470178337215699"/>
    <s v="{9DDD43C5-588F-4D1E-AFA3-8A122C419F83}"/>
    <n v="83500401"/>
    <s v="SEACLIFF 0401"/>
    <n v="12946"/>
    <n v="36.987628771183999"/>
    <n v="-121.918553942779"/>
    <x v="1621"/>
    <n v="68"/>
    <n v="434"/>
    <n v="28208.159060995"/>
    <n v="5200.6843587449202"/>
    <n v="23007.4747022501"/>
    <n v="3742.6319502554402"/>
    <n v="13642.9674765329"/>
    <n v="4.1333142498615402E-2"/>
    <n v="2.3123068767745198E-3"/>
    <n v="1.7718724795162999"/>
    <n v="13"/>
    <n v="366"/>
    <n v="3.1270112373874163E-2"/>
    <n v="1623"/>
    <n v="0"/>
    <n v="0"/>
    <n v="2.3255629575621732"/>
    <n v="691"/>
    <n v="0"/>
  </r>
  <r>
    <s v="North Valley"/>
    <x v="1623"/>
    <n v="149"/>
    <n v="174.35072423927599"/>
    <n v="341"/>
    <n v="256.25177000000002"/>
    <n v="27"/>
    <n v="9.5983800983284899E-5"/>
    <n v="7.9921479108080398"/>
    <n v="22.913989898830099"/>
    <n v="597.400156930089"/>
    <n v="9416.4578803062395"/>
    <n v="287.279493846565"/>
    <n v="0.49614879847676902"/>
    <n v="12.5099720535454"/>
    <n v="1.0075385129010199"/>
    <n v="8.1928211270035497E-4"/>
    <n v="1.0123229553776699E-3"/>
    <n v="0.43695014662756598"/>
    <n v="0.68038837049198897"/>
    <s v="{4BB60C53-9CA3-4098-8B28-FE44C4ECF9D3}"/>
    <n v="103031102"/>
    <s v="ORO FINO 1102"/>
    <s v="circuit_breaker"/>
    <n v="39.871715096682401"/>
    <n v="-121.610934485328"/>
    <x v="1622"/>
    <n v="54"/>
    <n v="46"/>
    <n v="5340.4359896447204"/>
    <n v="3368.9824214731698"/>
    <n v="1971.4535681715499"/>
    <n v="3368.9824214731698"/>
    <n v="1971.4535681715499"/>
    <n v="2.7332719795197101E-2"/>
    <n v="2.59156262654869E-3"/>
    <n v="1.1701390888542"/>
    <n v="12.6296296296296"/>
    <n v="406"/>
    <n v="2.2120617042909584E-2"/>
    <n v="1624"/>
    <n v="0"/>
    <n v="0"/>
    <n v="2.0933879762132048"/>
    <n v="664"/>
    <n v="0"/>
  </r>
  <r>
    <s v="North Valley"/>
    <x v="1624"/>
    <n v="6"/>
    <n v="10.123471240539899"/>
    <n v="9"/>
    <n v="11.418479"/>
    <n v="6"/>
    <n v="2.1247046182300698E-5"/>
    <n v="45.3449168853967"/>
    <n v="12.4938344359397"/>
    <n v="3550.11254374186"/>
    <n v="36435.500569661403"/>
    <n v="817.71721235911002"/>
    <n v="0.88458704032624702"/>
    <n v="289.613352855046"/>
    <n v="1.4406342109044299"/>
    <n v="8.1836568713639503E-4"/>
    <n v="1.5774916308449301E-4"/>
    <n v="0.66666666666666596"/>
    <n v="0.88658666980929102"/>
    <s v="{0F8042BD-810A-4C9D-833A-F377AF6EE4DF}"/>
    <n v="102541101"/>
    <s v="VOLTA 1101"/>
    <n v="53118"/>
    <n v="40.401102424859701"/>
    <n v="-121.874997300781"/>
    <x v="1623"/>
    <n v="63"/>
    <n v="44"/>
    <n v="18856.5275789033"/>
    <n v="15490.262853041801"/>
    <n v="3366.2647258615102"/>
    <n v="15490.262853041801"/>
    <n v="3366.2647258615102"/>
    <n v="9.4649497850696196E-4"/>
    <n v="1.2748227709380401E-4"/>
    <n v="1.6872452067566499"/>
    <n v="1.5"/>
    <n v="1553"/>
    <n v="4.9101941228183697E-3"/>
    <n v="1625"/>
    <n v="0"/>
    <n v="0"/>
    <n v="9.6252001192574372"/>
    <n v="246"/>
    <n v="0"/>
  </r>
  <r>
    <s v="Central Valley"/>
    <x v="1625"/>
    <n v="1"/>
    <n v="0.97224822872670202"/>
    <n v="50"/>
    <n v="13.622953000000001"/>
    <n v="9"/>
    <n v="5.2569972265498801E-5"/>
    <n v="13.9538489876831"/>
    <n v="7.5354835891297798"/>
    <n v="1219.4982764976301"/>
    <n v="8313.9972974232205"/>
    <n v="130.201293938079"/>
    <n v="5.7672072251637703"/>
    <n v="141.453023546271"/>
    <n v="1.1192231973012201"/>
    <n v="8.1696426283520899E-4"/>
    <n v="3.6072748170252198E-4"/>
    <n v="0.02"/>
    <n v="7.1368388271966093E-2"/>
    <s v="{277F84D3-A270-449A-A58E-FDC1A84261F4}"/>
    <n v="163011101"/>
    <s v="MARTELL 1101"/>
    <n v="98374"/>
    <n v="38.3903684143338"/>
    <n v="-120.804025849095"/>
    <x v="1624"/>
    <n v="113"/>
    <n v="279"/>
    <n v="15281.534591126199"/>
    <n v="6135.7090252175803"/>
    <n v="9145.8255659086299"/>
    <n v="936.36069875220505"/>
    <n v="334.28784406575897"/>
    <n v="3.2465473353227E-3"/>
    <n v="4.7312975038948902E-4"/>
    <n v="0.97224822872670202"/>
    <n v="5.55555555555555"/>
    <n v="999"/>
    <n v="7.3526783655168812E-3"/>
    <n v="1626"/>
    <n v="0"/>
    <n v="0"/>
    <n v="0.58182738374435639"/>
    <n v="1499"/>
    <n v="0"/>
  </r>
  <r>
    <s v="North Valley"/>
    <x v="1626"/>
    <n v="1"/>
    <n v="1.9449774433158999"/>
    <n v="13"/>
    <n v="6.0012454999999996"/>
    <n v="5"/>
    <n v="4.7208532487275003E-5"/>
    <n v="19.089393786817599"/>
    <n v="25.155117034912099"/>
    <n v="41.3653755187988"/>
    <n v="93.101745605468693"/>
    <n v="2.34198546409606"/>
    <n v="5.8955752849578804"/>
    <n v="78.661371231079102"/>
    <n v="1.21460180282592"/>
    <n v="8.1142025934910305E-4"/>
    <n v="2.3349774637608701E-4"/>
    <n v="7.69230769230769E-2"/>
    <n v="0.324095630440562"/>
    <s v="{7E65FB86-04AD-4769-9FF1-1417B3FD7311}"/>
    <n v="102911110"/>
    <s v="WYANDOTTE 1110"/>
    <n v="1952"/>
    <n v="39.498963684395598"/>
    <n v="-121.530084501971"/>
    <x v="1625"/>
    <n v="206"/>
    <n v="702"/>
    <n v="43160.729655337898"/>
    <n v="13999.1345354109"/>
    <n v="29161.595119926798"/>
    <n v="417.01107389273602"/>
    <n v="153.947362049948"/>
    <n v="1.1674887318804299E-3"/>
    <n v="2.3604266243637499E-4"/>
    <n v="1.9449774433158999"/>
    <n v="2.6"/>
    <n v="1302"/>
    <n v="4.0571012967455149E-3"/>
    <n v="1627"/>
    <n v="0"/>
    <n v="0"/>
    <n v="0.25911858799580328"/>
    <n v="1540"/>
    <n v="0"/>
  </r>
  <r>
    <s v="Central Coast"/>
    <x v="1627"/>
    <n v="299"/>
    <n v="530.49199701775296"/>
    <n v="740"/>
    <n v="771.04769999999996"/>
    <n v="175"/>
    <n v="1.7077584725484401E-5"/>
    <n v="41.362024782074201"/>
    <n v="1.84053169669894"/>
    <n v="193.655138575482"/>
    <n v="889.69057777729495"/>
    <n v="3.39050282579174"/>
    <n v="2.1671681713419502"/>
    <n v="207.31587678879399"/>
    <n v="1.2369785056795299"/>
    <n v="8.0924503727830002E-4"/>
    <n v="2.0883165986348899E-5"/>
    <n v="0.40405405405405398"/>
    <n v="0.68801447268009597"/>
    <s v="{D078310A-A59A-4DF4-876C-B326130655F6}"/>
    <n v="83392110"/>
    <s v="SWIFT 2110"/>
    <s v="XR254"/>
    <n v="37.333971828340502"/>
    <n v="-121.75588176584201"/>
    <x v="1626"/>
    <n v="158"/>
    <n v="93"/>
    <n v="45771.908856422502"/>
    <n v="39910.093964917898"/>
    <n v="5861.8148915046304"/>
    <n v="39910.093964917898"/>
    <n v="5861.8148915046304"/>
    <n v="3.65455404761105E-3"/>
    <n v="2.9885773269597801E-3"/>
    <n v="1.7742207258118801"/>
    <n v="4.2285714285714198"/>
    <n v="2591"/>
    <n v="0.1416178815237025"/>
    <n v="1628"/>
    <n v="0"/>
    <n v="0"/>
    <n v="24.798974997075"/>
    <n v="584"/>
    <n v="0"/>
  </r>
  <r>
    <s v="Central Valley"/>
    <x v="1628"/>
    <n v="4"/>
    <n v="7.0340899722732297"/>
    <n v="34"/>
    <n v="21.147784999999999"/>
    <n v="10"/>
    <n v="1.2440917089406801E-5"/>
    <n v="105.10473712212899"/>
    <n v="3.1744519993662797E-2"/>
    <n v="512.01857053041397"/>
    <n v="10175.948980331401"/>
    <n v="1.2356862783432001"/>
    <n v="0.30044247889891201"/>
    <n v="63.571128232032002"/>
    <n v="1.1340707898139899"/>
    <n v="8.0821493233396505E-4"/>
    <n v="6.9036834162261498E-6"/>
    <n v="0.11764705882352899"/>
    <n v="0.33261591746612501"/>
    <s v="{3B618A90-1F99-49FA-8702-76A28A158E81}"/>
    <n v="163692101"/>
    <s v="SALT SPRINGS 2101"/>
    <n v="10416"/>
    <n v="38.498331766437303"/>
    <n v="-120.21834236952"/>
    <x v="1627"/>
    <n v="15"/>
    <n v="13"/>
    <n v="1591.5000072379901"/>
    <n v="928.20696645527801"/>
    <n v="663.29304078272105"/>
    <n v="928.20696645527801"/>
    <n v="663.29304078272105"/>
    <n v="6.9036834162261503E-5"/>
    <n v="1.2440917089406799E-4"/>
    <n v="1.7585224930683001"/>
    <n v="3.4"/>
    <n v="2825"/>
    <n v="8.0821493233396505E-3"/>
    <n v="1629"/>
    <n v="0"/>
    <n v="0"/>
    <n v="0.57676089095328253"/>
    <n v="1923"/>
    <n v="0"/>
  </r>
  <r>
    <s v="Central Coast"/>
    <x v="1629"/>
    <n v="34"/>
    <n v="58.804192915157898"/>
    <n v="50"/>
    <n v="67.2864"/>
    <n v="7"/>
    <n v="2.1546021577835601E-4"/>
    <n v="3.4636108285489402"/>
    <n v="13.7632346749305"/>
    <n v="33.975783824920597"/>
    <n v="212.352641105651"/>
    <n v="5.5554074347019098"/>
    <n v="0.18994943158967101"/>
    <n v="3.5262011332171301"/>
    <n v="1.01359038693564"/>
    <n v="8.0570391787664303E-4"/>
    <n v="1.05747550385006E-3"/>
    <n v="0.68"/>
    <n v="0.87393876108462498"/>
    <s v="{B2DB007C-B536-4565-AFB8-FF22CE3BFDE5}"/>
    <n v="83140401"/>
    <s v="FELTON 0401"/>
    <s v="circuit_breaker"/>
    <n v="37.0488568501994"/>
    <n v="-122.06456065638"/>
    <x v="1628"/>
    <n v="48"/>
    <n v="55"/>
    <n v="6269.6054990979201"/>
    <n v="4116.7901029162704"/>
    <n v="2152.8153961816402"/>
    <n v="3781.46837729257"/>
    <n v="1784.8535317563701"/>
    <n v="7.4023285269504396E-3"/>
    <n v="1.50822151044849E-3"/>
    <n v="1.7295350857399401"/>
    <n v="7.1428571428571397"/>
    <n v="382"/>
    <n v="5.639927425136501E-3"/>
    <n v="1630"/>
    <n v="0"/>
    <n v="0"/>
    <n v="2.3496947870666616"/>
    <n v="2249"/>
    <n v="0"/>
  </r>
  <r>
    <s v="Central Valley"/>
    <x v="1630"/>
    <n v="546"/>
    <n v="670.45469673210005"/>
    <n v="3728"/>
    <n v="2129.3141999999998"/>
    <n v="241"/>
    <n v="1.2541803940976001E-4"/>
    <n v="7.0707648453499798"/>
    <n v="125.74973196774501"/>
    <n v="3082.2326582935302"/>
    <n v="52858.678107510801"/>
    <n v="11288.5653438667"/>
    <n v="1.64764391741134"/>
    <n v="27.415680480233402"/>
    <n v="1.15871369640856"/>
    <n v="8.0470810800872697E-4"/>
    <n v="8.4954242241814994E-3"/>
    <n v="0.14645922746781101"/>
    <n v="0.31486884082358502"/>
    <s v="{D284AD02-1208-4AE0-8968-E88D8134BCC9}"/>
    <n v="163751102"/>
    <s v="PINE GROVE 1102"/>
    <n v="13438"/>
    <n v="38.473814177133796"/>
    <n v="-120.626552504533"/>
    <x v="1629"/>
    <n v="267"/>
    <n v="311"/>
    <n v="48149.601661667301"/>
    <n v="26763.078088004499"/>
    <n v="21386.523573662798"/>
    <n v="26763.078088004499"/>
    <n v="21386.523573662798"/>
    <n v="2.0473972380277399"/>
    <n v="3.0225747497752298E-2"/>
    <n v="1.2279390050038399"/>
    <n v="15.4688796680497"/>
    <n v="15"/>
    <n v="0.19393465403010321"/>
    <n v="1631"/>
    <n v="0"/>
    <n v="0"/>
    <n v="16.629800594621443"/>
    <n v="1072"/>
    <n v="0"/>
  </r>
  <r>
    <s v="Central Coast"/>
    <x v="1631"/>
    <n v="1474"/>
    <n v="2678.08701717953"/>
    <n v="1964"/>
    <n v="2951.0846999999999"/>
    <n v="134"/>
    <n v="8.1137798072482604E-5"/>
    <n v="11.782170551947001"/>
    <n v="7.0893974358332299"/>
    <n v="68.629715120187001"/>
    <n v="425.77617138717301"/>
    <n v="5.68065151259625"/>
    <n v="1.3083146219975901"/>
    <n v="20.131919589616398"/>
    <n v="1.0416226431505"/>
    <n v="8.0462283472895095E-4"/>
    <n v="3.1600365067578103E-4"/>
    <n v="0.75050916496944997"/>
    <n v="0.90749242200215197"/>
    <s v="{FA346406-A3D0-4066-8116-4806F77ED4DD}"/>
    <n v="82931101"/>
    <s v="POINT MORETTI 1101"/>
    <n v="5078"/>
    <n v="37.031531527771399"/>
    <n v="-122.186693999832"/>
    <x v="1630"/>
    <n v="256"/>
    <n v="239"/>
    <n v="38071.410693773301"/>
    <n v="23596.455737830001"/>
    <n v="14474.9549559432"/>
    <n v="23596.455737830001"/>
    <n v="14474.9549559432"/>
    <n v="4.2344489190554599E-2"/>
    <n v="1.08724649417126E-2"/>
    <n v="1.8168840008002201"/>
    <n v="14.656716417910401"/>
    <n v="1089"/>
    <n v="0.10781945985367943"/>
    <n v="1632"/>
    <n v="0"/>
    <n v="0"/>
    <n v="14.662153298271166"/>
    <n v="311"/>
    <n v="0"/>
  </r>
  <r>
    <s v="Central Valley"/>
    <x v="1632"/>
    <n v="130"/>
    <n v="194.60264369835099"/>
    <n v="751"/>
    <n v="413.18849999999998"/>
    <n v="184"/>
    <n v="4.6196386180148999E-5"/>
    <n v="14.178328711337"/>
    <n v="18.8865990743212"/>
    <n v="1813.2380280252701"/>
    <n v="12724.637944902001"/>
    <n v="428.83512268879701"/>
    <n v="2.5712052810198101"/>
    <n v="138.16197229735499"/>
    <n v="1.1829790259185"/>
    <n v="8.0383669543839702E-4"/>
    <n v="3.6558095405480099E-4"/>
    <n v="0.17310252996005299"/>
    <n v="0.47097787175536299"/>
    <s v="{275411B9-F65E-4C2D-AC92-04E91C75A810}"/>
    <n v="163451702"/>
    <s v="FROGTOWN 1702"/>
    <n v="11212"/>
    <n v="38.0862747155401"/>
    <n v="-120.57181145829399"/>
    <x v="1631"/>
    <n v="190"/>
    <n v="153"/>
    <n v="45775.770531752903"/>
    <n v="34480.848273796801"/>
    <n v="11294.922257956099"/>
    <n v="34480.848273796801"/>
    <n v="11294.922257956099"/>
    <n v="6.7266895546083505E-2"/>
    <n v="8.5001350571474107E-3"/>
    <n v="1.4969434130642301"/>
    <n v="4.0815217391304301"/>
    <n v="991"/>
    <n v="0.14790595196066506"/>
    <n v="1633"/>
    <n v="0"/>
    <n v="0"/>
    <n v="21.425399172737393"/>
    <n v="1046"/>
    <n v="0"/>
  </r>
  <r>
    <s v="Sierra"/>
    <x v="1633"/>
    <n v="331"/>
    <n v="438.58491627095498"/>
    <n v="1248"/>
    <n v="860.19380000000001"/>
    <n v="158"/>
    <n v="3.1720426071658398E-5"/>
    <n v="24.9613889142353"/>
    <n v="3.8718295805807799"/>
    <n v="421.14929329254602"/>
    <n v="10044.359887500899"/>
    <n v="297.94825362594702"/>
    <n v="0.35919403331666699"/>
    <n v="34.024216206481697"/>
    <n v="1.19791083169888"/>
    <n v="8.0147424780966704E-4"/>
    <n v="8.48364643170646E-5"/>
    <n v="0.26522435897435898"/>
    <n v="0.50986757064794697"/>
    <s v="{20EA6D57-AE8A-4389-B5E9-F8A1FC109811}"/>
    <n v="152762101"/>
    <s v="EL DORADO PH 2101"/>
    <n v="52456"/>
    <n v="38.775410583864002"/>
    <n v="-120.40240453808001"/>
    <x v="1632"/>
    <n v="169"/>
    <n v="426"/>
    <n v="30388.348633828999"/>
    <n v="16414.575964485801"/>
    <n v="13973.7726693432"/>
    <n v="16414.575964485801"/>
    <n v="13973.7726693432"/>
    <n v="1.34041613620962E-2"/>
    <n v="5.0118273193220297E-3"/>
    <n v="1.32502995852252"/>
    <n v="7.8987341772151902"/>
    <n v="1954"/>
    <n v="0.1266329311539274"/>
    <n v="1634"/>
    <n v="0"/>
    <n v="0"/>
    <n v="10.199541481628506"/>
    <n v="656"/>
    <n v="0"/>
  </r>
  <r>
    <s v="North Coast"/>
    <x v="1634"/>
    <n v="700"/>
    <n v="956.46306209475699"/>
    <n v="1147"/>
    <n v="1184.8525"/>
    <n v="108"/>
    <n v="2.08041005155084E-4"/>
    <n v="3.3754787542494502"/>
    <n v="2.06174922846479"/>
    <n v="440.29217926519198"/>
    <n v="8366.3741542441494"/>
    <n v="83.663795848389299"/>
    <n v="0.18790699383420001"/>
    <n v="24.152508770449501"/>
    <n v="1.07423795925246"/>
    <n v="7.9973719618015504E-4"/>
    <n v="2.9429444809478698E-4"/>
    <n v="0.61028770706190005"/>
    <n v="0.80724227746648203"/>
    <s v="{1D151194-CF04-464D-9004-1F697BF4DA48}"/>
    <n v="192171101"/>
    <s v="WILLOW CREEK 1101"/>
    <n v="29362"/>
    <n v="40.894054894800398"/>
    <n v="-123.772615721355"/>
    <x v="1633"/>
    <n v="96"/>
    <n v="47"/>
    <n v="22014.7507292144"/>
    <n v="18629.066545747301"/>
    <n v="3385.6841834670699"/>
    <n v="11564.4444297509"/>
    <n v="2190.5929966222602"/>
    <n v="3.1783800394236998E-2"/>
    <n v="2.24684285567491E-2"/>
    <n v="1.3663758029925099"/>
    <n v="10.620370370370299"/>
    <n v="1140"/>
    <n v="8.6371617187456742E-2"/>
    <n v="1635"/>
    <n v="0"/>
    <n v="0"/>
    <n v="7.1858103997587461"/>
    <n v="763"/>
    <n v="0"/>
  </r>
  <r>
    <s v="North Valley"/>
    <x v="1635"/>
    <n v="641"/>
    <n v="848.88146707173598"/>
    <n v="1403"/>
    <n v="1203.9037000000001"/>
    <n v="213"/>
    <n v="8.7817233243570199E-5"/>
    <n v="8.9808640857193005"/>
    <n v="25.123911515421501"/>
    <n v="531.56380200386002"/>
    <n v="4683.0756569802697"/>
    <n v="237.16716242771699"/>
    <n v="5.1565914341322898"/>
    <n v="92.133068566311096"/>
    <n v="1.14923760812607"/>
    <n v="7.9337979244295802E-4"/>
    <n v="1.3017726147226999E-3"/>
    <n v="0.45687811831788999"/>
    <n v="0.70510745716136702"/>
    <s v="{1DE99E4E-7765-44B0-9832-275F1EB7F7A4}"/>
    <n v="103091102"/>
    <s v="CLARK ROAD 1102"/>
    <n v="90548"/>
    <n v="39.694517581271697"/>
    <n v="-121.52522127795"/>
    <x v="1634"/>
    <n v="249"/>
    <n v="217"/>
    <n v="44185.450049108797"/>
    <n v="29415.285368905599"/>
    <n v="14770.164680203099"/>
    <n v="29415.285368905599"/>
    <n v="14770.164680203099"/>
    <n v="0.27727756693593603"/>
    <n v="1.8705070680880401E-2"/>
    <n v="1.3243080609543401"/>
    <n v="6.5868544600938899"/>
    <n v="295"/>
    <n v="0.16898989579035006"/>
    <n v="1636"/>
    <n v="0"/>
    <n v="0"/>
    <n v="18.277805284962241"/>
    <n v="1040"/>
    <n v="0"/>
  </r>
  <r>
    <s v="Central Valley"/>
    <x v="1636"/>
    <n v="114"/>
    <n v="172.69683099431401"/>
    <n v="376"/>
    <n v="280.67547999999999"/>
    <n v="51"/>
    <n v="9.7233944924322201E-5"/>
    <n v="8.0132056264316294"/>
    <n v="18.005808849774599"/>
    <n v="147.01767030216399"/>
    <n v="702.81076541401001"/>
    <n v="41.096863392119602"/>
    <n v="2.77741624487965"/>
    <n v="29.774488160176599"/>
    <n v="1.1107929921617601"/>
    <n v="7.9055256032839201E-4"/>
    <n v="6.5227401481416898E-4"/>
    <n v="0.30319148936170198"/>
    <n v="0.61529006171044598"/>
    <s v="{50E0B9CF-D877-44E3-8923-B1CAE75FDAA7}"/>
    <n v="163781705"/>
    <s v="PEORIA 1705"/>
    <n v="67898"/>
    <n v="37.958165173831702"/>
    <n v="-120.438548685646"/>
    <x v="1635"/>
    <n v="130"/>
    <n v="168"/>
    <n v="18622.998621694202"/>
    <n v="9738.6344131404494"/>
    <n v="8884.3642085537995"/>
    <n v="5781.6377169170801"/>
    <n v="4501.9574792000903"/>
    <n v="3.32659747555226E-2"/>
    <n v="4.9589311911404296E-3"/>
    <n v="1.5148844824062699"/>
    <n v="7.37254901960784"/>
    <n v="616"/>
    <n v="4.0318180576747992E-2"/>
    <n v="1637"/>
    <n v="0"/>
    <n v="0"/>
    <n v="3.5925420097984828"/>
    <n v="728"/>
    <n v="0"/>
  </r>
  <r>
    <s v="North Coast"/>
    <x v="1637"/>
    <n v="698"/>
    <n v="1554.97615109099"/>
    <n v="911"/>
    <n v="1668.7520999999999"/>
    <n v="44"/>
    <n v="1.24100049850478E-4"/>
    <n v="6.0107187363582799"/>
    <n v="8.3704150962981991"/>
    <n v="68.8730878762223"/>
    <n v="578.71825524622705"/>
    <n v="11.675558183762901"/>
    <n v="1.1357602520041501"/>
    <n v="15.835810304672201"/>
    <n v="1.0397224561734599"/>
    <n v="7.9037732024221001E-4"/>
    <n v="5.7134227532690696E-4"/>
    <n v="0.76619099890230502"/>
    <n v="0.93181975573513198"/>
    <s v="{EF630F9A-72E2-42EA-B074-23D3C9859856}"/>
    <n v="42811113"/>
    <s v="MONTE RIO 1113"/>
    <n v="320"/>
    <n v="38.498871548469602"/>
    <n v="-123.021115531078"/>
    <x v="1636"/>
    <n v="52"/>
    <n v="125"/>
    <n v="9822.8228159130394"/>
    <n v="4416.0264758869398"/>
    <n v="5406.7963400260896"/>
    <n v="4416.0264758869398"/>
    <n v="5406.7963400260896"/>
    <n v="2.5139060114383899E-2"/>
    <n v="5.4604021934210297E-3"/>
    <n v="2.22775952878365"/>
    <n v="20.7045454545454"/>
    <n v="708"/>
    <n v="3.4776602090657242E-2"/>
    <n v="1638"/>
    <n v="0"/>
    <n v="0"/>
    <n v="2.7439907873483436"/>
    <n v="646"/>
    <n v="0"/>
  </r>
  <r>
    <s v="North Coast"/>
    <x v="1638"/>
    <n v="4013"/>
    <n v="6979.5674103937699"/>
    <n v="4396"/>
    <n v="7156.8915999999999"/>
    <n v="335"/>
    <n v="1.1086527553757E-4"/>
    <n v="7.3741365949297402"/>
    <n v="5.2813450372668003"/>
    <n v="50.375048082275001"/>
    <n v="358.81716513193101"/>
    <n v="3.6288423885417198"/>
    <n v="0.51816800726550005"/>
    <n v="10.529439345268999"/>
    <n v="1.02101439753575"/>
    <n v="7.8662300978112303E-4"/>
    <n v="3.4139330301968102E-4"/>
    <n v="0.91287534121929004"/>
    <n v="0.97522329510621397"/>
    <s v="{6177229C-DB60-448B-B309-D4C2F1A2330C}"/>
    <n v="42841112"/>
    <s v="GUALALA 1112"/>
    <n v="1294"/>
    <n v="38.803680646268198"/>
    <n v="-123.58350946655"/>
    <x v="1637"/>
    <n v="407"/>
    <n v="415"/>
    <n v="55846.053813884602"/>
    <n v="32449.4041710858"/>
    <n v="23396.6496427987"/>
    <n v="31035.481738806"/>
    <n v="21998.6752787857"/>
    <n v="0.114366756511593"/>
    <n v="3.7139867305086199E-2"/>
    <n v="1.7392393247928599"/>
    <n v="13.1223880597014"/>
    <n v="1025"/>
    <n v="0.26351870827667623"/>
    <n v="1639"/>
    <n v="0"/>
    <n v="0"/>
    <n v="19.284548323523623"/>
    <n v="435"/>
    <n v="0"/>
  </r>
  <r>
    <s v="Sierra"/>
    <x v="1639"/>
    <n v="2666"/>
    <n v="4338.4594250461096"/>
    <n v="5317"/>
    <n v="5561.4462999999996"/>
    <n v="345"/>
    <n v="4.93053201669523E-5"/>
    <n v="16.192839517653599"/>
    <n v="66.930368893261004"/>
    <n v="505.12760918042397"/>
    <n v="9595.3953145604592"/>
    <n v="2514.66938391136"/>
    <n v="0.57514902457970896"/>
    <n v="12.438619646448201"/>
    <n v="1.0850455329038"/>
    <n v="7.8293272833518195E-4"/>
    <n v="1.4229689411003499E-3"/>
    <n v="0.50141056987022703"/>
    <n v="0.78009553622380701"/>
    <s v="{061B0891-9632-4691-9CF7-EFB012B2AC41}"/>
    <n v="152481105"/>
    <s v="BRUNSWICK 1105"/>
    <n v="2210"/>
    <n v="39.261017639928703"/>
    <n v="-120.981676969981"/>
    <x v="1638"/>
    <n v="474"/>
    <n v="648"/>
    <n v="73620.560058920004"/>
    <n v="36677.272445062903"/>
    <n v="36943.287613856999"/>
    <n v="36677.272445062903"/>
    <n v="36943.287613856999"/>
    <n v="0.49092428467962101"/>
    <n v="1.7010335457598499E-2"/>
    <n v="1.6273291166714601"/>
    <n v="15.411594202898501"/>
    <n v="267"/>
    <n v="0.27011179127563778"/>
    <n v="1640"/>
    <n v="0"/>
    <n v="0"/>
    <n v="22.790193456461182"/>
    <n v="857"/>
    <n v="0"/>
  </r>
  <r>
    <s v="North Coast"/>
    <x v="1640"/>
    <n v="38"/>
    <n v="63.308169572816702"/>
    <n v="62"/>
    <n v="74.538025000000005"/>
    <n v="5"/>
    <n v="7.9711481521371695E-5"/>
    <n v="9.6442012235372196"/>
    <n v="6.3815437952677403"/>
    <n v="43.717222213745103"/>
    <n v="168.18730926513601"/>
    <n v="1.88105181852976"/>
    <n v="6.7898230254650098"/>
    <n v="60.2699680328369"/>
    <n v="1.81017699241638"/>
    <n v="7.7912308285283695E-4"/>
    <n v="3.3505940664326698E-4"/>
    <n v="0.61290322580645096"/>
    <n v="0.84934058362507003"/>
    <s v="{1EA5CD6B-83B6-4AB6-830D-FD93A0E7328B}"/>
    <n v="192151132"/>
    <s v="NEWBURG 1132"/>
    <n v="3425"/>
    <n v="40.595107858104399"/>
    <n v="-124.133271459502"/>
    <x v="1639"/>
    <n v="25"/>
    <n v="29"/>
    <n v="3957.9530337893402"/>
    <n v="2438.8597050179901"/>
    <n v="1519.0933287713499"/>
    <n v="360.085977070686"/>
    <n v="357.22687921423898"/>
    <n v="1.6752970332163299E-3"/>
    <n v="3.98557407606858E-4"/>
    <n v="1.6660044624425401"/>
    <n v="12.4"/>
    <n v="1043"/>
    <n v="3.8956154142641849E-3"/>
    <n v="1641"/>
    <n v="0"/>
    <n v="0"/>
    <n v="0.22374698365838924"/>
    <n v="598"/>
    <n v="0"/>
  </r>
  <r>
    <s v="Central Coast"/>
    <x v="1641"/>
    <n v="1464"/>
    <n v="2313.5057446440601"/>
    <n v="2849"/>
    <n v="3097.7049999999999"/>
    <n v="281"/>
    <n v="6.1538019502115695E-5"/>
    <n v="15.812711499572"/>
    <n v="2.97006498961438"/>
    <n v="66.529996375870596"/>
    <n v="598.05481700986502"/>
    <n v="4.2626721278120803"/>
    <n v="1.77616287448388"/>
    <n v="29.982381316259801"/>
    <n v="1.1066198510207299"/>
    <n v="7.76037262206842E-4"/>
    <n v="1.3455244184104701E-4"/>
    <n v="0.51386451386451304"/>
    <n v="0.74684506313441601"/>
    <s v="{E0F39461-5FDF-4E75-995C-8A6CC288C11A}"/>
    <n v="82021107"/>
    <s v="LOS GATOS 1107"/>
    <n v="60114"/>
    <n v="37.118792489483702"/>
    <n v="-121.920142034349"/>
    <x v="1640"/>
    <n v="335"/>
    <n v="300"/>
    <n v="64833.162156905099"/>
    <n v="39175.901292058697"/>
    <n v="25657.260864846401"/>
    <n v="39175.901292058697"/>
    <n v="25657.260864846401"/>
    <n v="3.7809236157334301E-2"/>
    <n v="1.7292183480094502E-2"/>
    <n v="1.58026348677873"/>
    <n v="10.1387900355871"/>
    <n v="1672"/>
    <n v="0.21806647068012261"/>
    <n v="1642"/>
    <n v="0"/>
    <n v="0"/>
    <n v="24.342768961747804"/>
    <n v="2606"/>
    <n v="0"/>
  </r>
  <r>
    <s v="North Valley"/>
    <x v="1642"/>
    <n v="1219"/>
    <n v="1684.95534428049"/>
    <n v="2308"/>
    <n v="2267.4684999999999"/>
    <n v="280"/>
    <n v="1.5355382203909199E-5"/>
    <n v="55.472108576034202"/>
    <n v="5.2849721309690301"/>
    <n v="1245.09281918635"/>
    <n v="27676.035156453399"/>
    <n v="294.28643066442601"/>
    <n v="0.70116149513716997"/>
    <n v="44.841858900165398"/>
    <n v="1.12272440109934"/>
    <n v="7.7341180147341498E-4"/>
    <n v="4.7204881373221501E-5"/>
    <n v="0.52816291161178497"/>
    <n v="0.74309977842091102"/>
    <s v="{7FF9C2B4-7885-497B-BE5B-64337D7948AA}"/>
    <n v="103021101"/>
    <s v="GANSNER 1101"/>
    <n v="2424"/>
    <n v="39.956871877377203"/>
    <n v="-120.95534439792399"/>
    <x v="1641"/>
    <n v="198"/>
    <n v="224"/>
    <n v="44390.140298514198"/>
    <n v="30415.172738265399"/>
    <n v="13974.967560248801"/>
    <n v="30151.5298071855"/>
    <n v="13788.4936394456"/>
    <n v="1.3217366784501999E-2"/>
    <n v="4.2995070170945802E-3"/>
    <n v="1.3822439247584"/>
    <n v="8.2428571428571402"/>
    <n v="2261"/>
    <n v="0.21655530441255619"/>
    <n v="1643"/>
    <n v="0"/>
    <n v="0"/>
    <n v="18.735286227820662"/>
    <n v="1101"/>
    <n v="0"/>
  </r>
  <r>
    <s v="Sierra"/>
    <x v="1643"/>
    <n v="1520"/>
    <n v="2121.4386058360601"/>
    <n v="4865"/>
    <n v="3682.1161999999999"/>
    <n v="544"/>
    <n v="1.00974763972103E-4"/>
    <n v="9.6479343364333108"/>
    <n v="43.198508350217701"/>
    <n v="745.34229225032902"/>
    <n v="8830.9380046076603"/>
    <n v="891.68612672814402"/>
    <n v="1.4602223958198"/>
    <n v="43.473325410279998"/>
    <n v="1.1651442938429399"/>
    <n v="7.7179351567564997E-4"/>
    <n v="2.3448386653216399E-3"/>
    <n v="0.31243576567317499"/>
    <n v="0.57614656472124903"/>
    <s v="{23693049-039B-4514-94EB-4E3AE6138ACB}"/>
    <n v="153082106"/>
    <s v="PLACERVILLE 2106"/>
    <n v="11132"/>
    <n v="38.771978348263197"/>
    <n v="-120.813848552325"/>
    <x v="1642"/>
    <n v="564"/>
    <n v="480"/>
    <n v="105370.07145484199"/>
    <n v="69399.840121634101"/>
    <n v="35970.231333208198"/>
    <n v="69399.840121634101"/>
    <n v="35970.231333208198"/>
    <n v="1.2755922339349699"/>
    <n v="5.4930271600824199E-2"/>
    <n v="1.3956832933132"/>
    <n v="8.9430147058823497"/>
    <n v="145"/>
    <n v="0.41985567252755357"/>
    <n v="1644"/>
    <n v="0"/>
    <n v="0"/>
    <n v="43.123048056219901"/>
    <n v="507"/>
    <n v="0"/>
  </r>
  <r>
    <s v="Central Coast"/>
    <x v="1644"/>
    <n v="12"/>
    <n v="44.655627013241002"/>
    <n v="39"/>
    <n v="60.147620000000003"/>
    <n v="19"/>
    <n v="2.14803169096979E-5"/>
    <n v="33.717075809052098"/>
    <n v="7.9508266955613998"/>
    <n v="192.31078067123801"/>
    <n v="754.94498091041999"/>
    <n v="18.820803704298999"/>
    <n v="4.71448531119447"/>
    <n v="146.75545175873501"/>
    <n v="1.2626921126716999"/>
    <n v="7.7053980119344502E-4"/>
    <n v="1.15284753806726E-4"/>
    <n v="0.30769230769230699"/>
    <n v="0.74243380130235503"/>
    <s v="{133D318F-822E-44D3-9638-08188E1B8D58}"/>
    <n v="183101103"/>
    <s v="CABRILLO 1103"/>
    <s v="Y10"/>
    <n v="34.665536723253801"/>
    <n v="-120.422361108711"/>
    <x v="1643"/>
    <n v="177"/>
    <n v="1081"/>
    <n v="76448.865537237507"/>
    <n v="24484.6302427915"/>
    <n v="51964.235294446102"/>
    <n v="7083.7808138796699"/>
    <n v="5997.6344181186396"/>
    <n v="2.1904103223278001E-3"/>
    <n v="4.0812602128425997E-4"/>
    <n v="3.7213022511034199"/>
    <n v="2.0526315789473601"/>
    <n v="1774"/>
    <n v="1.4640256222675455E-2"/>
    <n v="1645"/>
    <n v="0"/>
    <n v="0"/>
    <n v="4.4016559681012248"/>
    <n v="309"/>
    <n v="0"/>
  </r>
  <r>
    <s v="Central Coast"/>
    <x v="1645"/>
    <n v="2293"/>
    <n v="4569.98386331245"/>
    <n v="2859"/>
    <n v="4920.6819999999998"/>
    <n v="206"/>
    <n v="7.3758888390232805E-5"/>
    <n v="9.9931441772012395"/>
    <n v="3.9939813019197401"/>
    <n v="126.46872742364999"/>
    <n v="1583.8141371258801"/>
    <n v="21.089432154432298"/>
    <n v="0.21016609130125699"/>
    <n v="15.4151870149825"/>
    <n v="1.08457556916672"/>
    <n v="7.6827440118770599E-4"/>
    <n v="1.7503619136265499E-4"/>
    <n v="0.80202868135711702"/>
    <n v="0.928729745915989"/>
    <s v="{A725B58B-37EB-4147-83B3-63635BC09A1B}"/>
    <n v="82841102"/>
    <s v="BIG BASIN 1102"/>
    <n v="5066"/>
    <n v="37.170658973590598"/>
    <n v="-122.165545693231"/>
    <x v="1644"/>
    <n v="154"/>
    <n v="100"/>
    <n v="30993.800179289399"/>
    <n v="23248.033664140901"/>
    <n v="7745.7665151485699"/>
    <n v="23248.033664140901"/>
    <n v="7745.7665151485699"/>
    <n v="3.6057455420706902E-2"/>
    <n v="1.51943310083879E-2"/>
    <n v="1.9930152042356899"/>
    <n v="13.878640776698999"/>
    <n v="1503"/>
    <n v="0.15826452664466745"/>
    <n v="1646"/>
    <n v="0"/>
    <n v="0"/>
    <n v="14.445653925920896"/>
    <n v="1696"/>
    <n v="0"/>
  </r>
  <r>
    <s v="North Valley"/>
    <x v="1646"/>
    <n v="23"/>
    <n v="37.393934234161399"/>
    <n v="286"/>
    <n v="176.56664000000001"/>
    <n v="62"/>
    <n v="6.6872248827430897E-6"/>
    <n v="143.28522169813499"/>
    <n v="0.62819138432250299"/>
    <n v="126.27530165450101"/>
    <n v="923.82864733686699"/>
    <n v="3.3520162970239298"/>
    <n v="2.0223023229909498"/>
    <n v="316.55165706911299"/>
    <n v="1.29199971114435"/>
    <n v="7.6233098713535303E-4"/>
    <n v="5.0374572904275902E-6"/>
    <n v="8.0419580419580403E-2"/>
    <n v="0.211783694049789"/>
    <s v="{F58DF78A-C4B0-4969-9413-98D7022EFF8F}"/>
    <n v="103491101"/>
    <s v="MC ARTHUR 1101"/>
    <n v="1546"/>
    <n v="41.047683393530797"/>
    <n v="-121.312210747287"/>
    <x v="1645"/>
    <n v="134"/>
    <n v="169"/>
    <n v="40427.667074367797"/>
    <n v="37312.9087303302"/>
    <n v="3114.7583440376502"/>
    <n v="20599.9850671481"/>
    <n v="2256.79041903699"/>
    <n v="3.1232235200651099E-4"/>
    <n v="4.1460794273007098E-4"/>
    <n v="1.62582322757223"/>
    <n v="4.6129032258064502"/>
    <n v="2844"/>
    <n v="4.7264521202391885E-2"/>
    <n v="1647"/>
    <n v="0"/>
    <n v="0"/>
    <n v="12.800233321158883"/>
    <n v="773"/>
    <n v="0"/>
  </r>
  <r>
    <s v="Central Valley"/>
    <x v="1647"/>
    <n v="0"/>
    <n v="0"/>
    <n v="11"/>
    <n v="4.8947015"/>
    <n v="6"/>
    <n v="7.9543289151236694E-5"/>
    <n v="7.9821122168489396"/>
    <n v="16.854878380894601"/>
    <n v="626.93945081532001"/>
    <n v="12505.9240027368"/>
    <n v="643.61756536899998"/>
    <n v="7.3451328277587893E-2"/>
    <n v="1.0088053495623099"/>
    <n v="1.6685103178024201"/>
    <n v="7.6109851408703399E-4"/>
    <n v="1.1070262589782901E-3"/>
    <n v="0"/>
    <n v="0"/>
    <s v="{0ADE0ABE-2B1D-4CB6-BB2E-0E310321E755}"/>
    <n v="162821702"/>
    <s v="STANISLAUS 1702"/>
    <n v="6028"/>
    <n v="38.236944274523999"/>
    <n v="-120.364574091401"/>
    <x v="1646"/>
    <n v="174"/>
    <n v="349"/>
    <n v="21533.405391153701"/>
    <n v="8608.78301108716"/>
    <n v="12924.622380066499"/>
    <n v="8608.78301108716"/>
    <n v="12924.622380066499"/>
    <n v="6.64215755386976E-3"/>
    <n v="4.7725973490742003E-4"/>
    <m/>
    <n v="1.8333333333333299"/>
    <n v="358"/>
    <n v="4.5665910845222035E-3"/>
    <n v="1648"/>
    <n v="0"/>
    <n v="0"/>
    <n v="5.3492481083822394"/>
    <n v="2221"/>
    <n v="0"/>
  </r>
  <r>
    <s v="Bay Area"/>
    <x v="1648"/>
    <n v="1419"/>
    <n v="3854.8818740316101"/>
    <n v="2255"/>
    <n v="4294.76"/>
    <n v="300"/>
    <n v="2.7185000843322301E-5"/>
    <n v="34.638986697225903"/>
    <n v="3.5461622319700599"/>
    <n v="248.82429917053901"/>
    <n v="1118.51113051266"/>
    <n v="16.149003904094801"/>
    <n v="1.4634734484273899"/>
    <n v="118.249405618906"/>
    <n v="1.1215265516440001"/>
    <n v="7.5835468804969495E-4"/>
    <n v="4.7062389806988098E-5"/>
    <n v="0.62926829268292594"/>
    <n v="0.89757799839838703"/>
    <s v="{F16AFC51-9F55-4551-9DB1-F4A71B7DE6A1}"/>
    <n v="24101103"/>
    <s v="HALF MOON BAY 1103"/>
    <s v="H82"/>
    <n v="37.4176129018362"/>
    <n v="-122.424673035822"/>
    <x v="1647"/>
    <n v="336"/>
    <n v="319"/>
    <n v="87378.844034426103"/>
    <n v="58188.263073116497"/>
    <n v="29190.580961309501"/>
    <n v="49003.187094524597"/>
    <n v="26288.8557520213"/>
    <n v="1.4118716942096401E-2"/>
    <n v="8.1555002529967099E-3"/>
    <n v="2.7166186568228401"/>
    <n v="7.5166666666666604"/>
    <n v="2265"/>
    <n v="0.22750640641490849"/>
    <n v="1649"/>
    <n v="0"/>
    <n v="0"/>
    <n v="30.449159368111843"/>
    <n v="2701"/>
    <n v="0"/>
  </r>
  <r>
    <s v="Sierra"/>
    <x v="1649"/>
    <n v="1298"/>
    <n v="1736.5509875458699"/>
    <n v="2133"/>
    <n v="2109.7395000000001"/>
    <n v="148"/>
    <n v="8.7278524854293599E-5"/>
    <n v="9.5502402537447608"/>
    <n v="15.8006120914643"/>
    <n v="158.52963528721699"/>
    <n v="2118.14153125237"/>
    <n v="320.17828996950499"/>
    <n v="2.5123893779863402"/>
    <n v="22.3799525862369"/>
    <n v="1.11574683640454"/>
    <n v="7.5636215472749796E-4"/>
    <n v="7.8346797173373204E-4"/>
    <n v="0.60853258321612702"/>
    <n v="0.82311156706230104"/>
    <s v="{1F323A0D-3C08-4F07-A424-801F7C955EF5}"/>
    <n v="152431102"/>
    <s v="SHADY GLEN 1102"/>
    <n v="48894"/>
    <n v="39.118958314397503"/>
    <n v="-120.951458192541"/>
    <x v="1648"/>
    <n v="200"/>
    <n v="194"/>
    <n v="27301.183776718899"/>
    <n v="16046.7547998219"/>
    <n v="11254.428976896899"/>
    <n v="13914.194615198099"/>
    <n v="10190.8588782554"/>
    <n v="0.11595325981659201"/>
    <n v="1.2917221678435399E-2"/>
    <n v="1.3378667084328699"/>
    <n v="14.412162162162099"/>
    <n v="508"/>
    <n v="0.1119415988996697"/>
    <n v="1650"/>
    <n v="0"/>
    <n v="0"/>
    <n v="8.6458770222402581"/>
    <n v="1561"/>
    <n v="0"/>
  </r>
  <r>
    <s v="Sierra"/>
    <x v="1650"/>
    <n v="915"/>
    <n v="1358.72087427207"/>
    <n v="2021"/>
    <n v="1820.0301999999999"/>
    <n v="181"/>
    <n v="1.42595633300495E-4"/>
    <n v="4.7941727896822499"/>
    <n v="8.1974435028346093"/>
    <n v="50.967478921627297"/>
    <n v="459.237707407838"/>
    <n v="33.3078232310692"/>
    <n v="0.66458311763939903"/>
    <n v="10.1222903895309"/>
    <n v="1.0121987010892499"/>
    <n v="7.5423005852860096E-4"/>
    <n v="4.9769252353386501E-4"/>
    <n v="0.45274616526472"/>
    <n v="0.74653756326586895"/>
    <s v="{8F8EF18B-7E0A-4A9F-9597-8CCBE4E9FBDC}"/>
    <n v="153081110"/>
    <s v="PLACERVILLE 1110"/>
    <s v="circuit_breaker"/>
    <n v="38.730971646430604"/>
    <n v="-120.78326928123199"/>
    <x v="1649"/>
    <n v="354"/>
    <n v="882"/>
    <n v="55856.827633702298"/>
    <n v="20117.941922571601"/>
    <n v="35738.885711130701"/>
    <n v="18295.334444294898"/>
    <n v="31153.716962614901"/>
    <n v="9.0082346759629603E-2"/>
    <n v="2.5809809627389699E-2"/>
    <n v="1.4849408461989799"/>
    <n v="11.165745856353499"/>
    <n v="791"/>
    <n v="0.13651564059367677"/>
    <n v="1651"/>
    <n v="0"/>
    <n v="0"/>
    <n v="11.368190258985965"/>
    <n v="755"/>
    <n v="0"/>
  </r>
  <r>
    <s v="Central Coast"/>
    <x v="1651"/>
    <n v="335"/>
    <n v="580.87641102797204"/>
    <n v="1246"/>
    <n v="1097.8784000000001"/>
    <n v="95"/>
    <n v="5.83351679827166E-5"/>
    <n v="18.036515537863099"/>
    <n v="0.13757769804215"/>
    <n v="30.335875814407999"/>
    <n v="122.241349492967"/>
    <n v="2.72153701529213E-2"/>
    <n v="1.1404517998036501"/>
    <n v="57.726641202600298"/>
    <n v="1.2180950089504801"/>
    <n v="7.5205243652521898E-4"/>
    <n v="3.45173253451286E-5"/>
    <n v="0.26886035313001599"/>
    <n v="0.52908992609827099"/>
    <s v="{6CBB7AC4-B511-49AC-B596-895EB516C2D9}"/>
    <n v="182631104"/>
    <s v="SAN LUIS OBISPO 1104"/>
    <n v="2293"/>
    <n v="35.191951065904099"/>
    <n v="-120.45652309016999"/>
    <x v="1650"/>
    <n v="58"/>
    <n v="44"/>
    <n v="17418.322295746799"/>
    <n v="14494.4535389703"/>
    <n v="2923.8687567765"/>
    <n v="14494.4535389703"/>
    <n v="2923.8687567765"/>
    <n v="3.2791459077872098E-3"/>
    <n v="5.5418409583580797E-3"/>
    <n v="1.7339594359043899"/>
    <n v="13.115789473684201"/>
    <n v="2408"/>
    <n v="7.1444981469895807E-2"/>
    <n v="1652"/>
    <n v="0"/>
    <n v="0"/>
    <n v="9.0064330899635134"/>
    <n v="2554"/>
    <n v="0"/>
  </r>
  <r>
    <s v="Sierra"/>
    <x v="1652"/>
    <n v="142"/>
    <n v="217.996373668172"/>
    <n v="414"/>
    <n v="345.02904999999998"/>
    <n v="71"/>
    <n v="1.0440076982031E-4"/>
    <n v="10.8177484215169"/>
    <n v="32.069348348251403"/>
    <n v="674.48095339451504"/>
    <n v="8105.2313295977401"/>
    <n v="561.729341974269"/>
    <n v="3.6816963534015099"/>
    <n v="106.908347087846"/>
    <n v="1.2020441109025899"/>
    <n v="7.4984468628710695E-4"/>
    <n v="1.63423144589083E-3"/>
    <n v="0.34299516908212502"/>
    <n v="0.63182034075257998"/>
    <s v="{94D1A3AD-4895-43D5-80BA-F27D9B67BD20}"/>
    <n v="153662102"/>
    <s v="APPLE HILL 2102"/>
    <n v="89934"/>
    <n v="38.649270545042697"/>
    <n v="-120.676107520597"/>
    <x v="1651"/>
    <n v="95"/>
    <n v="82"/>
    <n v="14616.5765401591"/>
    <n v="9059.6456133894299"/>
    <n v="5556.9309267696699"/>
    <n v="9059.6456133894299"/>
    <n v="5556.9309267696699"/>
    <n v="0.116030432658249"/>
    <n v="7.4124546572420496E-3"/>
    <n v="1.53518573005755"/>
    <n v="5.83098591549295"/>
    <n v="221"/>
    <n v="5.3238972726384594E-2"/>
    <n v="1653"/>
    <n v="0"/>
    <n v="0"/>
    <n v="5.6294010544374036"/>
    <n v="502"/>
    <n v="0"/>
  </r>
  <r>
    <s v="Bay Area"/>
    <x v="1653"/>
    <n v="151"/>
    <n v="336.84312944419798"/>
    <n v="323"/>
    <n v="441.08983999999998"/>
    <n v="35"/>
    <n v="4.6882419389606E-5"/>
    <n v="16.6099936949355"/>
    <n v="1.5541204263996999"/>
    <n v="23.619755392777702"/>
    <n v="133.14593190758799"/>
    <n v="0.16402839979346501"/>
    <n v="1.2620101322286801"/>
    <n v="50.750619560480096"/>
    <n v="1.0513906444822001"/>
    <n v="7.4935563486256903E-4"/>
    <n v="5.6579843789248997E-5"/>
    <n v="0.46749226006191902"/>
    <n v="0.76366104143425595"/>
    <s v="{6AEEBA49-CC4B-431B-92AA-34EB4CB9F64F}"/>
    <n v="42261101"/>
    <s v="BOLINAS 1101"/>
    <n v="1236"/>
    <n v="37.931621743264998"/>
    <n v="-122.69787687469599"/>
    <x v="1652"/>
    <n v="62"/>
    <n v="35"/>
    <n v="9204.0695013755994"/>
    <n v="6557.8128617898901"/>
    <n v="2646.2566395857002"/>
    <n v="5655.0293742189797"/>
    <n v="2321.11693015848"/>
    <n v="1.98029453262371E-3"/>
    <n v="1.64088467863621E-3"/>
    <n v="2.2307492016172001"/>
    <n v="9.2285714285714207"/>
    <n v="2177"/>
    <n v="2.6227447220189916E-2"/>
    <n v="1654"/>
    <n v="0"/>
    <n v="0"/>
    <n v="3.5138712572878217"/>
    <n v="2739"/>
    <n v="0"/>
  </r>
  <r>
    <s v="North Coast"/>
    <x v="1654"/>
    <n v="515"/>
    <n v="769.44594025918605"/>
    <n v="1475"/>
    <n v="1331.1061"/>
    <n v="110"/>
    <n v="1.1505824674135101E-4"/>
    <n v="6.1574303740929004"/>
    <n v="12.6484046951312"/>
    <n v="200.280961967639"/>
    <n v="1753.7035797337601"/>
    <n v="120.328347435694"/>
    <n v="1.59658085236497"/>
    <n v="23.4674074313264"/>
    <n v="1.0526749849319399"/>
    <n v="7.4578829380939505E-4"/>
    <n v="7.6411698084448496E-4"/>
    <n v="0.34915254237288101"/>
    <n v="0.57805005351529004"/>
    <s v="{BEA97E4E-CFBB-4EAF-9EAB-B9D9096C26BD}"/>
    <n v="43182103"/>
    <s v="BELLEVUE 2103"/>
    <n v="646"/>
    <n v="38.399202369370997"/>
    <n v="-122.621670690725"/>
    <x v="1653"/>
    <n v="269"/>
    <n v="363"/>
    <n v="42939.756478908101"/>
    <n v="19879.4545274027"/>
    <n v="23060.301951505298"/>
    <n v="12247.7457934882"/>
    <n v="13884.0043003055"/>
    <n v="8.4052867892893304E-2"/>
    <n v="1.2656407141548601E-2"/>
    <n v="1.49406978691104"/>
    <n v="13.409090909090899"/>
    <n v="525"/>
    <n v="8.203671231903345E-2"/>
    <n v="1655"/>
    <n v="0"/>
    <n v="0"/>
    <n v="7.6103940514455566"/>
    <n v="1357"/>
    <n v="0"/>
  </r>
  <r>
    <s v="Sierra"/>
    <x v="1655"/>
    <n v="464"/>
    <n v="616.22349566727496"/>
    <n v="1201"/>
    <n v="936.17084"/>
    <n v="93"/>
    <n v="1.30030134338691E-4"/>
    <n v="4.9237669044257402"/>
    <n v="22.579352954564499"/>
    <n v="219.42199918692501"/>
    <n v="2999.9612406310798"/>
    <n v="287.30626703457398"/>
    <n v="0.59187363160233397"/>
    <n v="10.6656603935094"/>
    <n v="1.01082405736369"/>
    <n v="7.4532741466388098E-4"/>
    <n v="1.63367875208472E-3"/>
    <n v="0.38634471273938298"/>
    <n v="0.65823829481502705"/>
    <s v="{C847E025-6E0A-40C2-B74F-54E4CBC5EB88}"/>
    <n v="152481106"/>
    <s v="BRUNSWICK 1106"/>
    <n v="63124"/>
    <n v="39.198357916296203"/>
    <n v="-121.02949445689799"/>
    <x v="1654"/>
    <n v="129"/>
    <n v="260"/>
    <n v="21201.985824280098"/>
    <n v="9428.9995238736501"/>
    <n v="11772.986300406399"/>
    <n v="9428.9995238736501"/>
    <n v="11772.986300406399"/>
    <n v="0.151932123943879"/>
    <n v="1.2092802493498299E-2"/>
    <n v="1.32806787859326"/>
    <n v="12.913978494623599"/>
    <n v="222"/>
    <n v="6.931544956374093E-2"/>
    <n v="1656"/>
    <n v="0"/>
    <n v="0"/>
    <n v="5.8589068631488939"/>
    <n v="1460"/>
    <n v="0"/>
  </r>
  <r>
    <s v="Central Valley"/>
    <x v="1656"/>
    <n v="769"/>
    <n v="1196.40539409138"/>
    <n v="6714"/>
    <n v="4223.8456999999999"/>
    <n v="271"/>
    <n v="4.8423390439910099E-5"/>
    <n v="16.652202578447501"/>
    <n v="88.458449505726804"/>
    <n v="609.44636322261294"/>
    <n v="12786.200616968699"/>
    <n v="3765.0132623568702"/>
    <n v="0.77114675565777902"/>
    <n v="11.782996789494"/>
    <n v="1.23459491386624"/>
    <n v="7.4287932935782096E-4"/>
    <n v="1.70591032861703E-3"/>
    <n v="0.114536788799523"/>
    <n v="0.28325026011395799"/>
    <s v="{E8F5F8AF-6EC9-4C69-835B-E53C764AC834}"/>
    <n v="163661701"/>
    <s v="MIWUK 1701"/>
    <s v="circuit_breaker"/>
    <n v="38.0527633195315"/>
    <n v="-120.216908660895"/>
    <x v="1655"/>
    <n v="385"/>
    <n v="762"/>
    <n v="51076.822057703001"/>
    <n v="28710.653068048399"/>
    <n v="22366.168989654601"/>
    <n v="28710.653068048399"/>
    <n v="22366.168989654601"/>
    <n v="0.46230169905521701"/>
    <n v="1.3122738809215599E-2"/>
    <n v="1.5557937504439301"/>
    <n v="24.7749077490774"/>
    <n v="208"/>
    <n v="0.20132029825596948"/>
    <n v="1657"/>
    <n v="0"/>
    <n v="0"/>
    <n v="17.839967207546302"/>
    <n v="557"/>
    <n v="0"/>
  </r>
  <r>
    <s v="Central Valley"/>
    <x v="1657"/>
    <n v="341"/>
    <n v="501.02430571303898"/>
    <n v="1430"/>
    <n v="976.60986000000003"/>
    <n v="249"/>
    <n v="2.636851893175E-5"/>
    <n v="27.871344851322402"/>
    <n v="22.935436695952401"/>
    <n v="893.29844291113295"/>
    <n v="10197.5486007335"/>
    <n v="623.07462057880002"/>
    <n v="1.99538864196468"/>
    <n v="114.664885058011"/>
    <n v="1.27646870689698"/>
    <n v="7.3122262208615701E-4"/>
    <n v="3.0229204759634501E-4"/>
    <n v="0.238461538461538"/>
    <n v="0.51302400738579401"/>
    <s v="{BAB6581B-1DEF-4E8B-AEF9-096FA24A0638}"/>
    <n v="252192105"/>
    <s v="BEAR VALLEY 2105"/>
    <n v="21160"/>
    <n v="37.715517055434802"/>
    <n v="-120.193374874098"/>
    <x v="1656"/>
    <n v="243"/>
    <n v="263"/>
    <n v="62081.311722113503"/>
    <n v="38250.347580930596"/>
    <n v="23830.964141182802"/>
    <n v="38250.347580930596"/>
    <n v="23830.964141182802"/>
    <n v="7.52707198514901E-2"/>
    <n v="6.56576121400576E-3"/>
    <n v="1.46927948889454"/>
    <n v="5.7429718875502003"/>
    <n v="1117"/>
    <n v="0.1820744328994531"/>
    <n v="1658"/>
    <n v="0"/>
    <n v="0"/>
    <n v="23.767656726710428"/>
    <n v="2530"/>
    <n v="0"/>
  </r>
  <r>
    <s v="Sierra"/>
    <x v="1658"/>
    <n v="967"/>
    <n v="1194.0523705466501"/>
    <n v="4285"/>
    <n v="2560.9047999999998"/>
    <n v="306"/>
    <n v="1.17294193378435E-4"/>
    <n v="6.8274398272665602"/>
    <n v="26.323107419807702"/>
    <n v="258.93722436869098"/>
    <n v="5676.5892796278804"/>
    <n v="2013.22505844697"/>
    <n v="0.34755093471898901"/>
    <n v="6.7705105798801597"/>
    <n v="1.01158974139519"/>
    <n v="7.3103182882969697E-4"/>
    <n v="1.45558321587304E-3"/>
    <n v="0.225670945157526"/>
    <n v="0.46626191550257101"/>
    <s v="{876266AC-37EA-414C-92FC-94A2ACD4EB2D}"/>
    <n v="152762102"/>
    <s v="EL DORADO PH 2102"/>
    <s v="circuit_breaker"/>
    <n v="38.793462896428203"/>
    <n v="-120.619107850378"/>
    <x v="1657"/>
    <n v="457"/>
    <n v="977"/>
    <n v="77480.663750553897"/>
    <n v="32849.8127482134"/>
    <n v="44630.851002340401"/>
    <n v="32849.8127482134"/>
    <n v="44630.851002340401"/>
    <n v="0.44540846405715201"/>
    <n v="3.5892023173801101E-2"/>
    <n v="1.2348007968424499"/>
    <n v="14.0032679738562"/>
    <n v="257"/>
    <n v="0.22369573962188727"/>
    <n v="1659"/>
    <n v="0"/>
    <n v="0"/>
    <n v="20.41192099717011"/>
    <n v="1884"/>
    <n v="0"/>
  </r>
  <r>
    <s v="Central Coast"/>
    <x v="1659"/>
    <n v="1483"/>
    <n v="3065.46071325292"/>
    <n v="1720"/>
    <n v="3192.9187000000002"/>
    <n v="92"/>
    <n v="2.3049704269278201E-4"/>
    <n v="3.42668505363689"/>
    <n v="7.7452201318481597"/>
    <n v="109.25140506093901"/>
    <n v="981.79036542384495"/>
    <n v="14.096504794557999"/>
    <n v="0.34987014341775602"/>
    <n v="17.612055126739499"/>
    <n v="1.0295786857604901"/>
    <n v="7.2995778216354004E-4"/>
    <n v="9.882770467658261E-4"/>
    <n v="0.86220930232558102"/>
    <n v="0.96008104187802601"/>
    <s v="{62DB6A1E-C643-412E-AD78-478695BE02E4}"/>
    <n v="83622105"/>
    <s v="CAMP EVERS 2105"/>
    <n v="10912"/>
    <n v="37.091299614888698"/>
    <n v="-122.09601939918601"/>
    <x v="1658"/>
    <n v="91"/>
    <n v="75"/>
    <n v="13261.3052522488"/>
    <n v="8140.0640478591204"/>
    <n v="5121.2412043897102"/>
    <n v="8140.0640478591204"/>
    <n v="5121.2412043897102"/>
    <n v="9.0921488302455999E-2"/>
    <n v="2.1205727927736E-2"/>
    <n v="2.0670672375272598"/>
    <n v="18.695652173913"/>
    <n v="415"/>
    <n v="6.7156115959045679E-2"/>
    <n v="1660"/>
    <n v="0"/>
    <n v="0"/>
    <n v="5.0579997374822696"/>
    <n v="2667"/>
    <n v="0"/>
  </r>
  <r>
    <s v="North Coast"/>
    <x v="1660"/>
    <n v="367"/>
    <n v="486.611834384286"/>
    <n v="868"/>
    <n v="683.02985000000001"/>
    <n v="140"/>
    <n v="4.6995880835051301E-5"/>
    <n v="18.720758120245399"/>
    <n v="3.9197118524530898"/>
    <n v="1262.8391289241599"/>
    <n v="22658.5233154694"/>
    <n v="189.009621799125"/>
    <n v="2.3678729765316802"/>
    <n v="120.065980548138"/>
    <n v="1.2317635885306699"/>
    <n v="7.2749775922275998E-4"/>
    <n v="9.9853560472475296E-5"/>
    <n v="0.42281105990783402"/>
    <n v="0.71243128993212701"/>
    <s v="{1163B195-EACD-43BD-86EC-77A4B82C1934}"/>
    <n v="42251101"/>
    <s v="HOPLAND 1101"/>
    <n v="960"/>
    <n v="38.973004180053699"/>
    <n v="-123.08081931986899"/>
    <x v="1659"/>
    <n v="194"/>
    <n v="161"/>
    <n v="49052.846806511603"/>
    <n v="35106.288019793501"/>
    <n v="13946.5587867181"/>
    <n v="23874.808312385601"/>
    <n v="12309.7228981643"/>
    <n v="1.39794984661465E-2"/>
    <n v="6.5794233169071898E-3"/>
    <n v="1.3259178048618101"/>
    <n v="6.2"/>
    <n v="1851"/>
    <n v="0.1018496862911864"/>
    <n v="1661"/>
    <n v="0"/>
    <n v="0"/>
    <n v="14.835113515875353"/>
    <n v="2008"/>
    <n v="0"/>
  </r>
  <r>
    <s v="Central Coast"/>
    <x v="1661"/>
    <n v="59"/>
    <n v="93.269595892928606"/>
    <n v="128"/>
    <n v="128.80873"/>
    <n v="15"/>
    <n v="1.8692799882652801E-4"/>
    <n v="3.2371321886276201"/>
    <n v="10.78610804677"/>
    <n v="69.841880798339801"/>
    <n v="302.59886169433503"/>
    <n v="3.26603358983993"/>
    <n v="7.2566370666027002E-2"/>
    <n v="9.3876550567957207"/>
    <n v="1.00235988299051"/>
    <n v="7.2555328953826303E-4"/>
    <n v="7.6186858350411001E-4"/>
    <n v="0.4609375"/>
    <n v="0.72409374047518305"/>
    <s v="{8CE26437-AB3D-4CA1-B3DD-136FBC93120B}"/>
    <n v="83040401"/>
    <s v="BEN LOMOND 0401"/>
    <n v="5144"/>
    <n v="37.091151113385401"/>
    <n v="-122.077402608733"/>
    <x v="1660"/>
    <n v="52"/>
    <n v="33"/>
    <n v="8936.2601016114004"/>
    <n v="6409.4898618808402"/>
    <n v="2526.7702397305502"/>
    <n v="6409.4898618808402"/>
    <n v="2526.7702397305502"/>
    <n v="1.14280287525616E-2"/>
    <n v="2.8039199823979202E-3"/>
    <n v="1.58084060835472"/>
    <n v="8.5333333333333297"/>
    <n v="527"/>
    <n v="1.0883299343073945E-2"/>
    <n v="1662"/>
    <n v="0"/>
    <n v="0"/>
    <n v="3.9826711249667595"/>
    <n v="2246"/>
    <n v="0"/>
  </r>
  <r>
    <s v="Central Valley"/>
    <x v="1662"/>
    <n v="36"/>
    <n v="46.815095925931502"/>
    <n v="177"/>
    <n v="106.65084"/>
    <n v="37"/>
    <n v="5.7103182914918703E-7"/>
    <n v="1220.2854892289899"/>
    <n v="0.151784561147602"/>
    <n v="1484.02148061659"/>
    <n v="8215.2449533276995"/>
    <n v="2.3132709424632201"/>
    <n v="0.84519256402209797"/>
    <n v="1419.8683257231801"/>
    <n v="1.84561110509408"/>
    <n v="7.2418342098854404E-4"/>
    <n v="3.1386182911511299E-7"/>
    <n v="0.20338983050847401"/>
    <n v="0.43895665137416401"/>
    <s v="{6C424A0E-18F6-4E95-BDD7-E63E2F8C4F83}"/>
    <n v="252931102"/>
    <s v="TEJON 1102"/>
    <n v="3760"/>
    <n v="34.845964321253597"/>
    <n v="-118.87069436601899"/>
    <x v="1661"/>
    <n v="12"/>
    <n v="1"/>
    <n v="10658.213999052199"/>
    <n v="10548.2717145936"/>
    <n v="109.942284458628"/>
    <n v="10548.2717145936"/>
    <n v="109.942284458628"/>
    <n v="1.1612887677259199E-5"/>
    <n v="2.1128177678519899E-5"/>
    <n v="1.3004193312758701"/>
    <n v="4.7837837837837798"/>
    <n v="2882"/>
    <n v="2.6794786576576128E-2"/>
    <n v="1663"/>
    <n v="0"/>
    <n v="0"/>
    <n v="6.5543901435687397"/>
    <n v="2883"/>
    <n v="0"/>
  </r>
  <r>
    <s v="Central Coast"/>
    <x v="1663"/>
    <n v="6"/>
    <n v="22.896954830744399"/>
    <n v="19"/>
    <n v="29.269594000000001"/>
    <n v="6"/>
    <n v="1.2866940475457E-5"/>
    <n v="73.566553606148403"/>
    <n v="0.72828062375386504"/>
    <n v="23.618863423665299"/>
    <n v="91.075592041015597"/>
    <n v="0.21157954136530499"/>
    <n v="1.4162979343289099"/>
    <n v="216.492844904462"/>
    <n v="1.1050884723663299"/>
    <n v="7.2161830993728497E-4"/>
    <n v="1.3489356509429201E-5"/>
    <n v="0.31578947368421001"/>
    <n v="0.78227783686210794"/>
    <s v="{A168C8D5-2E1D-4B22-A42C-F22CB609C9B9}"/>
    <n v="83531108"/>
    <s v="MC KEE 1108"/>
    <n v="70535"/>
    <n v="37.400017923274298"/>
    <n v="-121.84629624558799"/>
    <x v="1662"/>
    <n v="67"/>
    <n v="89"/>
    <n v="9976.8804483690492"/>
    <n v="5288.7742473016096"/>
    <n v="4688.1062010674495"/>
    <n v="1019.34653028916"/>
    <n v="417.21313521436502"/>
    <n v="8.0936139056575403E-5"/>
    <n v="7.7201642852742198E-5"/>
    <n v="3.8161591384574001"/>
    <n v="3.1666666666666599"/>
    <n v="2733"/>
    <n v="4.32970985962371E-3"/>
    <n v="1664"/>
    <n v="0"/>
    <n v="0"/>
    <n v="0.63339237287230565"/>
    <n v="322"/>
    <n v="0"/>
  </r>
  <r>
    <s v="Bay Area"/>
    <x v="1664"/>
    <n v="132"/>
    <n v="201.282593893637"/>
    <n v="961"/>
    <n v="710.49459999999999"/>
    <n v="68"/>
    <n v="8.9725739973586894E-5"/>
    <n v="9.2394859707448607"/>
    <n v="0.65710317477326796"/>
    <n v="39.125965574600997"/>
    <n v="158.42195665973699"/>
    <n v="0.34693029627077998"/>
    <n v="1.02599556264743"/>
    <n v="33.559870561256098"/>
    <n v="1.03822879230274"/>
    <n v="7.1493844320936605E-4"/>
    <n v="7.6571722679222694E-5"/>
    <n v="0.13735691987512999"/>
    <n v="0.28329924774166898"/>
    <s v="{3141710D-4E1F-480A-88B2-BC542204BF63}"/>
    <n v="14161108"/>
    <s v="ROSSMOOR 1108"/>
    <n v="37848"/>
    <n v="37.846385225010501"/>
    <n v="-122.10837491945399"/>
    <x v="1663"/>
    <n v="91"/>
    <n v="40"/>
    <n v="12736.3577293748"/>
    <n v="9580.5994251987195"/>
    <n v="3155.75830417611"/>
    <n v="9580.5994251987195"/>
    <n v="3155.75830417611"/>
    <n v="5.2068771421871496E-3"/>
    <n v="6.1013503182039096E-3"/>
    <n v="1.5248681355578499"/>
    <n v="14.1323529411764"/>
    <n v="2005"/>
    <n v="4.8615814138236894E-2"/>
    <n v="1665"/>
    <n v="0"/>
    <n v="0"/>
    <n v="5.9531066454351533"/>
    <n v="2130"/>
    <n v="0"/>
  </r>
  <r>
    <s v="Central Valley"/>
    <x v="1665"/>
    <n v="37"/>
    <n v="50.795650727942999"/>
    <n v="56"/>
    <n v="58.627780000000001"/>
    <n v="8"/>
    <n v="9.3674022537015803E-5"/>
    <n v="20.8619170598685"/>
    <n v="9.9897136688232404"/>
    <n v="29.7737253189086"/>
    <n v="73.6853645324707"/>
    <n v="1.14865628480911"/>
    <n v="3.0619468986988001"/>
    <n v="26.2745578009635"/>
    <n v="1.09181416034698"/>
    <n v="7.0606481434343801E-4"/>
    <n v="7.2211558472190496E-4"/>
    <n v="0.66071428571428503"/>
    <n v="0.86640923357117205"/>
    <s v="{2ED0FFD8-DF5F-45A0-8687-5F34F37A5A97}"/>
    <n v="163351705"/>
    <s v="CURTIS 1705"/>
    <n v="65908"/>
    <n v="37.957477706924401"/>
    <n v="-120.31329719105599"/>
    <x v="1664"/>
    <n v="355"/>
    <n v="339"/>
    <n v="48772.111310076602"/>
    <n v="26938.5586760076"/>
    <n v="21833.552634069001"/>
    <n v="21139.875469308099"/>
    <n v="18447.031510643999"/>
    <n v="5.7769246777752397E-3"/>
    <n v="7.4939218029612599E-4"/>
    <n v="1.3728554250795399"/>
    <n v="7"/>
    <n v="555"/>
    <n v="5.6485185147475041E-3"/>
    <n v="1666"/>
    <n v="0"/>
    <n v="0"/>
    <n v="13.135705560239444"/>
    <n v="660"/>
    <n v="0"/>
  </r>
  <r>
    <s v="Central Valley"/>
    <x v="1666"/>
    <n v="837"/>
    <n v="1148.21390507195"/>
    <n v="3499"/>
    <n v="2570.212"/>
    <n v="417"/>
    <n v="4.2763760463002401E-5"/>
    <n v="21.3362452599713"/>
    <n v="15.946875018748001"/>
    <n v="495.77987481611598"/>
    <n v="6464.7357722778397"/>
    <n v="448.86775201466202"/>
    <n v="1.6544850710235499"/>
    <n v="61.563251722066902"/>
    <n v="1.2178805643420101"/>
    <n v="7.06039894404903E-4"/>
    <n v="3.0661757275352101E-4"/>
    <n v="0.23921120320091399"/>
    <n v="0.44673900186583199"/>
    <s v="{F0D5CE6E-E57F-49E9-90E4-51B561A47925}"/>
    <n v="252192105"/>
    <s v="BEAR VALLEY 2105"/>
    <n v="9560"/>
    <n v="37.6977734464772"/>
    <n v="-120.116235675173"/>
    <x v="1665"/>
    <n v="491"/>
    <n v="450"/>
    <n v="96474.281108657597"/>
    <n v="58396.374353803498"/>
    <n v="38077.906754853902"/>
    <n v="58396.374353803498"/>
    <n v="38077.906754853902"/>
    <n v="0.127859527838218"/>
    <n v="1.7832488113072E-2"/>
    <n v="1.3718206751158299"/>
    <n v="8.3908872901678606"/>
    <n v="1107"/>
    <n v="0.29441863596684453"/>
    <n v="1667"/>
    <n v="0"/>
    <n v="0"/>
    <n v="36.285813528597231"/>
    <n v="1339"/>
    <n v="0"/>
  </r>
  <r>
    <s v="Bay Area"/>
    <x v="1667"/>
    <n v="0"/>
    <n v="0"/>
    <n v="6"/>
    <n v="3.1602036999999998"/>
    <n v="3"/>
    <n v="7.4274506914662197E-5"/>
    <n v="8.2523580343030201"/>
    <n v="13.2645959854125"/>
    <n v="397.861724853515"/>
    <n v="1573.0302734375"/>
    <n v="23.490482330322202"/>
    <n v="1.6054572264353399"/>
    <n v="79.408256530761705"/>
    <n v="1.0272861321767099"/>
    <n v="7.0597167537456997E-4"/>
    <n v="4.2587498198069302E-4"/>
    <n v="0"/>
    <n v="0"/>
    <s v="{17DE99B2-61AF-4462-979F-1C1B612D667F}"/>
    <n v="42042101"/>
    <s v=" "/>
    <s v="circuit_breaker"/>
    <n v="38.067570762011897"/>
    <n v="-122.195669497026"/>
    <x v="1165"/>
    <n v="52"/>
    <n v="2"/>
    <n v="7237.82339363145"/>
    <n v="7084.2306439465501"/>
    <n v="153.592749684898"/>
    <n v="305.18069035483899"/>
    <n v="153.592749684898"/>
    <n v="1.2776249459420701E-3"/>
    <n v="2.22823520743986E-4"/>
    <m/>
    <n v="2"/>
    <n v="903"/>
    <n v="2.1179150261237097E-3"/>
    <n v="1668"/>
    <n v="0"/>
    <n v="0"/>
    <n v="0.18963043074647665"/>
    <n v="835"/>
    <n v="0"/>
  </r>
  <r>
    <s v="Bay Area"/>
    <x v="1668"/>
    <n v="107"/>
    <n v="249.38754375535601"/>
    <n v="250"/>
    <n v="328.09460000000001"/>
    <n v="43"/>
    <n v="6.0178562328706703E-5"/>
    <n v="7.8072008722227597"/>
    <n v="1.16668885190259"/>
    <n v="2.6408685156527598"/>
    <n v="9.8890867463958401"/>
    <n v="0.161647068067269"/>
    <n v="0.47113358196137201"/>
    <n v="3.8521386241939402"/>
    <n v="1.1149413419324199"/>
    <n v="7.0297013451434099E-4"/>
    <n v="7.6199879635867001E-5"/>
    <n v="0.42799999999999999"/>
    <n v="0.76010864043725801"/>
    <s v="{64639A8A-2672-4BE4-8EBB-2985CB356A36}"/>
    <n v="42481101"/>
    <s v="IGNACIO 1101"/>
    <n v="1300"/>
    <n v="38.066236818532197"/>
    <n v="-122.548235382565"/>
    <x v="1666"/>
    <n v="121"/>
    <n v="708"/>
    <n v="51963.533893528504"/>
    <n v="9813.4620411794804"/>
    <n v="42150.071852349"/>
    <n v="4134.7437606415997"/>
    <n v="18449.335790166599"/>
    <n v="3.2765948243422801E-3"/>
    <n v="2.58767818013438E-3"/>
    <n v="2.3307247079939799"/>
    <n v="5.81395348837209"/>
    <n v="2009"/>
    <n v="3.0227715784116663E-2"/>
    <n v="1669"/>
    <n v="0"/>
    <n v="0"/>
    <n v="2.5692098652936313"/>
    <n v="2071"/>
    <n v="0"/>
  </r>
  <r>
    <s v="Central Valley"/>
    <x v="1669"/>
    <n v="79"/>
    <n v="125.872397616912"/>
    <n v="191"/>
    <n v="179.36331000000001"/>
    <n v="45"/>
    <n v="4.1273410695591999E-5"/>
    <n v="19.280360907978402"/>
    <n v="4.1560621488563401"/>
    <n v="139.53202669874301"/>
    <n v="1093.85712936134"/>
    <n v="8.3850987737887195"/>
    <n v="3.21081609492086"/>
    <n v="70.954926194085004"/>
    <n v="1.3456243753433199"/>
    <n v="7.021100876833E-4"/>
    <n v="1.2913154873217501E-4"/>
    <n v="0.413612565445026"/>
    <n v="0.701773380389073"/>
    <s v="{6FC28AC3-D7E2-4D2C-9C34-2FD4A55CB839}"/>
    <n v="254452101"/>
    <s v="MARIPOSA 2101"/>
    <n v="4410"/>
    <n v="37.501093243182197"/>
    <n v="-119.809040238512"/>
    <x v="1667"/>
    <n v="316"/>
    <n v="285"/>
    <n v="64876.200780333304"/>
    <n v="36631.649600018201"/>
    <n v="28244.551180315"/>
    <n v="36631.649600018201"/>
    <n v="28244.551180315"/>
    <n v="5.8109196929478904E-3"/>
    <n v="1.8573034813016401E-3"/>
    <n v="1.59332148882167"/>
    <n v="4.24444444444444"/>
    <n v="1704"/>
    <n v="3.1594953945748502E-2"/>
    <n v="1670"/>
    <n v="0"/>
    <n v="0"/>
    <n v="22.761844743612912"/>
    <n v="901"/>
    <n v="0"/>
  </r>
  <r>
    <s v="North Coast"/>
    <x v="1670"/>
    <n v="72"/>
    <n v="116.67239187578799"/>
    <n v="106"/>
    <n v="132.36304999999999"/>
    <n v="19"/>
    <n v="5.6969292831797103E-5"/>
    <n v="11.3556598066082"/>
    <n v="1.44522324417318"/>
    <n v="186.71436224664899"/>
    <n v="993.86499874932395"/>
    <n v="1.5803998447954599"/>
    <n v="0.89042848976035505"/>
    <n v="37.2570440433919"/>
    <n v="1.05554260705646"/>
    <n v="6.99970191836123E-4"/>
    <n v="6.5997388398835404E-5"/>
    <n v="0.679245283018867"/>
    <n v="0.88145739908798704"/>
    <s v="{827A54D0-0188-46E1-B6F0-E7D696DF4D89}"/>
    <n v="43381101"/>
    <s v="POINT ARENA 1101"/>
    <n v="1296"/>
    <n v="38.951253524178"/>
    <n v="-123.684611046903"/>
    <x v="1668"/>
    <n v="43"/>
    <n v="48"/>
    <n v="11330.5582794124"/>
    <n v="8913.7229911323393"/>
    <n v="2416.83528828006"/>
    <n v="4384.7382116448198"/>
    <n v="1394.1681987332599"/>
    <n v="1.25395037957787E-3"/>
    <n v="1.08241656380414E-3"/>
    <n v="1.6204498871637301"/>
    <n v="5.5789473684210504"/>
    <n v="2082"/>
    <n v="1.3299433644886336E-2"/>
    <n v="1671"/>
    <n v="0"/>
    <n v="0"/>
    <n v="2.7245491673079534"/>
    <n v="930"/>
    <n v="0"/>
  </r>
  <r>
    <s v="Central Valley"/>
    <x v="1671"/>
    <n v="992"/>
    <n v="1488.4631567159699"/>
    <n v="2991"/>
    <n v="2255.7192"/>
    <n v="310"/>
    <n v="6.5998937750390998E-5"/>
    <n v="10.882281072149301"/>
    <n v="17.040218373453499"/>
    <n v="92.904105377923401"/>
    <n v="636.56901910938802"/>
    <n v="45.278037793675097"/>
    <n v="6.2722095469793899"/>
    <n v="35.955976998577597"/>
    <n v="1.12901798678982"/>
    <n v="6.9964747418277396E-4"/>
    <n v="5.0578131458288704E-4"/>
    <n v="0.331661651621531"/>
    <n v="0.65986188859660899"/>
    <s v="{7226EEDE-AAEC-45AB-A41D-23DA3572485A}"/>
    <n v="163351702"/>
    <s v="CURTIS 1702"/>
    <s v="circuit_breaker"/>
    <n v="37.974522621266701"/>
    <n v="-120.320035302943"/>
    <x v="1669"/>
    <n v="524"/>
    <n v="742"/>
    <n v="79338.0532181046"/>
    <n v="36730.925077209198"/>
    <n v="42607.1281408953"/>
    <n v="35160.952312290501"/>
    <n v="40104.315594911801"/>
    <n v="0.156792207520695"/>
    <n v="2.04596707026212E-2"/>
    <n v="1.50046689185077"/>
    <n v="9.64838709677419"/>
    <n v="783"/>
    <n v="0.21689071699665993"/>
    <n v="1672"/>
    <n v="0"/>
    <n v="0"/>
    <n v="21.847996099240262"/>
    <n v="2442"/>
    <n v="0"/>
  </r>
  <r>
    <s v="Sierra"/>
    <x v="1672"/>
    <n v="4"/>
    <n v="4.9108547176001398"/>
    <n v="23"/>
    <n v="12.583641"/>
    <n v="3"/>
    <n v="7.2492415104837395E-5"/>
    <n v="8.0546938034831594"/>
    <n v="14.833925247192299"/>
    <n v="68.296730041503906"/>
    <n v="199.53323364257801"/>
    <n v="2.9583724737167301"/>
    <n v="6.2109146118164"/>
    <n v="25.671533584594702"/>
    <n v="1.00663717587788"/>
    <n v="6.9322341638822097E-4"/>
    <n v="6.7757637346706602E-4"/>
    <n v="0.17391304347826"/>
    <n v="0.39025705653957699"/>
    <s v="{377FA4E5-D94D-4CB5-9E3D-4B59D89DE43B}"/>
    <n v="152701110"/>
    <s v="BELL 1110"/>
    <n v="56214"/>
    <n v="38.932936975439503"/>
    <n v="-121.092265782556"/>
    <x v="1670"/>
    <n v="176"/>
    <n v="225"/>
    <n v="20935.4610186436"/>
    <n v="10701.9063674684"/>
    <n v="10233.5546511752"/>
    <n v="144.750703017593"/>
    <n v="409.364251227431"/>
    <n v="2.0327291204011999E-3"/>
    <n v="2.17477245314512E-4"/>
    <n v="1.2277136794000301"/>
    <n v="7.6666666666666599"/>
    <n v="589"/>
    <n v="2.0796702491646629E-3"/>
    <n v="1673"/>
    <n v="0"/>
    <n v="0"/>
    <n v="8.994388908474478E-2"/>
    <n v="206"/>
    <n v="0"/>
  </r>
  <r>
    <s v="Central Coast"/>
    <x v="1673"/>
    <n v="82"/>
    <n v="166.96607422523999"/>
    <n v="702"/>
    <n v="517.97730000000001"/>
    <n v="62"/>
    <n v="3.6884479817261601E-5"/>
    <n v="18.9216267407751"/>
    <n v="0.85419720677753797"/>
    <n v="37.206448130750701"/>
    <n v="426.41648038746598"/>
    <n v="4.0878748960870102"/>
    <n v="2.8958749792148102"/>
    <n v="47.864137515545799"/>
    <n v="1.2954253458207601"/>
    <n v="6.9312727398006398E-4"/>
    <n v="2.6103912351063398E-5"/>
    <n v="0.116809116809116"/>
    <n v="0.32234245759830699"/>
    <s v="{80D44D26-A5B1-4132-A46C-9B3A91131779}"/>
    <n v="83481110"/>
    <s v="STELLING 1110"/>
    <n v="9265"/>
    <n v="37.2936829064341"/>
    <n v="-122.102072368346"/>
    <x v="1671"/>
    <n v="58"/>
    <n v="42"/>
    <n v="13575.0432198579"/>
    <n v="9183.0563156696298"/>
    <n v="4391.9869041883103"/>
    <n v="9183.0563156696298"/>
    <n v="4391.9869041883103"/>
    <n v="1.6184425657659301E-3"/>
    <n v="2.2868377486702199E-3"/>
    <n v="2.0361716368931702"/>
    <n v="11.322580645161199"/>
    <n v="2514"/>
    <n v="4.297389098676397E-2"/>
    <n v="1674"/>
    <n v="0"/>
    <n v="0"/>
    <n v="5.7060848859239535"/>
    <n v="1827"/>
    <n v="0"/>
  </r>
  <r>
    <s v="Bay Area"/>
    <x v="1674"/>
    <n v="527"/>
    <n v="937.969494893366"/>
    <n v="1190"/>
    <n v="1305.6212"/>
    <n v="61"/>
    <n v="1.0010000091899101E-4"/>
    <n v="7.8690501783431097"/>
    <n v="4.3348246692464896"/>
    <n v="191.68502648060101"/>
    <n v="3564.6185523037998"/>
    <n v="23.724587710564801"/>
    <n v="0.43983026654993901"/>
    <n v="14.1597888880088"/>
    <n v="1.0366676303206801"/>
    <n v="6.91664531807168E-4"/>
    <n v="2.6237549348882199E-4"/>
    <n v="0.44285714285714201"/>
    <n v="0.718408588592095"/>
    <s v="{6D66BCD7-D73E-47DE-AD9E-4F226AFB1323}"/>
    <n v="43021101"/>
    <s v="WOODACRE 1101"/>
    <n v="1238"/>
    <n v="38.011090372820703"/>
    <n v="-122.70231050593701"/>
    <x v="1672"/>
    <n v="60"/>
    <n v="126"/>
    <n v="11912.9225708167"/>
    <n v="5891.9294175544801"/>
    <n v="6020.9931532622704"/>
    <n v="5891.9294175544801"/>
    <n v="6020.9931532622704"/>
    <n v="1.6004905102818101E-2"/>
    <n v="6.10610005605849E-3"/>
    <n v="1.77982826355477"/>
    <n v="19.5081967213114"/>
    <n v="1219"/>
    <n v="4.2191536440237251E-2"/>
    <n v="1675"/>
    <n v="0"/>
    <n v="0"/>
    <n v="3.6610740741152448"/>
    <n v="1537"/>
    <n v="0"/>
  </r>
  <r>
    <s v="North Valley"/>
    <x v="1675"/>
    <n v="281"/>
    <n v="354.99655425436299"/>
    <n v="618"/>
    <n v="509.97390000000001"/>
    <n v="84"/>
    <n v="1.06641192966587E-4"/>
    <n v="7.33054562473205"/>
    <n v="12.0292653491229"/>
    <n v="2179.2985581729099"/>
    <n v="44029.009233825702"/>
    <n v="800.87158533088905"/>
    <n v="1.9506162864909899"/>
    <n v="101.37302436147399"/>
    <n v="1.12737043130965"/>
    <n v="6.8741844441325595E-4"/>
    <n v="6.9417546515273903E-4"/>
    <n v="0.45469255663430402"/>
    <n v="0.69610728912588005"/>
    <s v="{5AC50D45-C367-48C6-98B5-2430D82E7CB7}"/>
    <n v="101321101"/>
    <s v="PIT NO 5 1101"/>
    <n v="1606"/>
    <n v="41.0191191680046"/>
    <n v="-121.909519527868"/>
    <x v="1673"/>
    <n v="69"/>
    <n v="73"/>
    <n v="10909.3305126427"/>
    <n v="8892.9458594784501"/>
    <n v="2016.3846531642901"/>
    <n v="8892.9458594784501"/>
    <n v="2016.3846531642901"/>
    <n v="5.8310739072830103E-2"/>
    <n v="8.95786020919331E-3"/>
    <n v="1.26333293328955"/>
    <n v="7.3571428571428497"/>
    <n v="572"/>
    <n v="5.7743149330713499E-2"/>
    <n v="1676"/>
    <n v="0"/>
    <n v="0"/>
    <n v="5.5258186616499838"/>
    <n v="2463"/>
    <n v="0"/>
  </r>
  <r>
    <s v="Bay Area"/>
    <x v="1676"/>
    <n v="1"/>
    <n v="3.0796317925502001"/>
    <n v="19"/>
    <n v="13.106113000000001"/>
    <n v="5"/>
    <n v="3.9609105442650603E-5"/>
    <n v="14.332719790107699"/>
    <n v="6.6975312928358705E-2"/>
    <n v="6.9398855480055005E-2"/>
    <n v="8.3213556596698803E-4"/>
    <n v="1.7859964351885001E-7"/>
    <n v="3.4601769268512701"/>
    <n v="8.2979205623268992"/>
    <n v="1.0265486717224099"/>
    <n v="6.7396330825134499E-4"/>
    <n v="1.92577417351458E-5"/>
    <n v="5.2631578947368397E-2"/>
    <n v="0.23497673876368899"/>
    <s v="{90D8A356-6EF7-43D5-832C-D86D9C80D726}"/>
    <n v="42991105"/>
    <s v="LAS GALLINAS A 1105"/>
    <s v="circuit_breaker"/>
    <n v="38.022199075160103"/>
    <n v="-122.538062575891"/>
    <x v="1674"/>
    <n v="58"/>
    <n v="148"/>
    <n v="10244.700807741699"/>
    <n v="3345.6945788370899"/>
    <n v="6899.00622890468"/>
    <n v="658.68146604202605"/>
    <n v="697.00616669006797"/>
    <n v="9.6288708675729099E-5"/>
    <n v="1.98045527213253E-4"/>
    <n v="3.0796317925502001"/>
    <n v="3.8"/>
    <n v="2628"/>
    <n v="3.3698165412567251E-3"/>
    <n v="1677"/>
    <n v="0"/>
    <n v="0"/>
    <n v="0.4092855612359998"/>
    <n v="2227"/>
    <n v="0"/>
  </r>
  <r>
    <s v="Central Coast"/>
    <x v="1677"/>
    <n v="3896"/>
    <n v="6759.7986558905504"/>
    <n v="6179"/>
    <n v="8061.4795000000004"/>
    <n v="240"/>
    <n v="1.1927796996739401E-4"/>
    <n v="5.7142424499062496"/>
    <n v="5.9703958985031296"/>
    <n v="31.3335434312405"/>
    <n v="151.74788604871"/>
    <n v="1.74679554161371"/>
    <n v="0.81735804455045402"/>
    <n v="10.5372806180734"/>
    <n v="1.032098086675"/>
    <n v="6.7304871956436598E-4"/>
    <n v="4.0323967988579502E-4"/>
    <n v="0.63052273830716898"/>
    <n v="0.83853077619828698"/>
    <s v="{012CDBC3-48FF-4297-A5D2-4E50EE81B775}"/>
    <n v="83622106"/>
    <s v="CAMP EVERS 2106"/>
    <n v="5020"/>
    <n v="37.102454202462802"/>
    <n v="-121.984745454326"/>
    <x v="1675"/>
    <n v="321"/>
    <n v="336"/>
    <n v="42076.3787769927"/>
    <n v="24453.237574147501"/>
    <n v="17623.1412028452"/>
    <n v="24453.237574147501"/>
    <n v="17623.1412028452"/>
    <n v="9.6777523172590904E-2"/>
    <n v="2.8626712792174599E-2"/>
    <n v="1.73506125664542"/>
    <n v="25.745833333333302"/>
    <n v="941"/>
    <n v="0.16153169269544784"/>
    <n v="1678"/>
    <n v="0"/>
    <n v="0"/>
    <n v="15.194532684685607"/>
    <n v="1677"/>
    <n v="0"/>
  </r>
  <r>
    <s v="Central Valley"/>
    <x v="1678"/>
    <n v="180"/>
    <n v="249.373249815138"/>
    <n v="724"/>
    <n v="546.12603999999999"/>
    <n v="54"/>
    <n v="7.5065068476423696E-5"/>
    <n v="7.1096704578372796"/>
    <n v="2.8730548590066798"/>
    <n v="6.5273987722106304"/>
    <n v="45.700717208421899"/>
    <n v="0.47033452169492901"/>
    <n v="1.0984513112688701"/>
    <n v="8.9062477676801493"/>
    <n v="1.0299901697370699"/>
    <n v="6.7269216651493597E-4"/>
    <n v="1.3809131431941001E-4"/>
    <n v="0.24861878453038599"/>
    <n v="0.45662215797675898"/>
    <s v="{B3D10DC1-455E-4DDF-8795-B604423C3B61}"/>
    <n v="254421103"/>
    <s v="OAKHURST 1103"/>
    <n v="77384"/>
    <n v="37.3389270379244"/>
    <n v="-119.58433870480999"/>
    <x v="1676"/>
    <n v="159"/>
    <n v="554"/>
    <n v="26182.397188055798"/>
    <n v="7607.5657054128797"/>
    <n v="18574.831482643"/>
    <n v="7607.5657054128797"/>
    <n v="18574.831482643"/>
    <n v="7.4569309732481701E-3"/>
    <n v="4.0535136977268797E-3"/>
    <n v="1.3854069434174301"/>
    <n v="13.407407407407399"/>
    <n v="1643"/>
    <n v="3.6325376991806539E-2"/>
    <n v="1679"/>
    <n v="0"/>
    <n v="0"/>
    <n v="4.7271207099381067"/>
    <n v="1778"/>
    <n v="0"/>
  </r>
  <r>
    <s v="Bay Area"/>
    <x v="1679"/>
    <n v="385"/>
    <n v="1206.5066048244"/>
    <n v="851"/>
    <n v="1411.0491"/>
    <n v="122"/>
    <n v="2.0219438335859201E-5"/>
    <n v="40.003699066846004"/>
    <n v="2.14489157466596"/>
    <n v="159.69065125440699"/>
    <n v="844.94870469690204"/>
    <n v="3.8580241399608401"/>
    <n v="2.4092920195233698"/>
    <n v="99.269590644290005"/>
    <n v="1.1612868064739601"/>
    <n v="6.7235844072915604E-4"/>
    <n v="3.2779163737407102E-5"/>
    <n v="0.45240893066979998"/>
    <n v="0.85504227212112105"/>
    <s v="{2DDD3645-3AB5-4B35-8936-1A369FDDE7B2}"/>
    <n v="24101103"/>
    <s v="HALF MOON BAY 1103"/>
    <n v="6018"/>
    <n v="37.326501895095703"/>
    <n v="-122.38754102210601"/>
    <x v="1677"/>
    <n v="230"/>
    <n v="321"/>
    <n v="51975.903969470601"/>
    <n v="30588.368959395499"/>
    <n v="21387.535010075"/>
    <n v="24500.2785141403"/>
    <n v="11457.7685939647"/>
    <n v="3.9990579759636704E-3"/>
    <n v="2.4667714769748199E-3"/>
    <n v="3.1337833891542801"/>
    <n v="6.9754098360655696"/>
    <n v="2428"/>
    <n v="8.2027729768957031E-2"/>
    <n v="1680"/>
    <n v="0"/>
    <n v="0"/>
    <n v="15.223762560609872"/>
    <n v="2187"/>
    <n v="0"/>
  </r>
  <r>
    <s v="North Valley"/>
    <x v="1680"/>
    <n v="1019"/>
    <n v="1692.62045569319"/>
    <n v="2944"/>
    <n v="2468.0342000000001"/>
    <n v="334"/>
    <n v="1.00889960912991E-4"/>
    <n v="9.1740701992775193"/>
    <n v="19.606240936945301"/>
    <n v="499.77997684965999"/>
    <n v="3002.7133255761701"/>
    <n v="98.555058364803898"/>
    <n v="3.8623748120021002"/>
    <n v="117.138607847911"/>
    <n v="1.1331275473097799"/>
    <n v="6.7073563669812E-4"/>
    <n v="1.04857962040232E-3"/>
    <n v="0.34612771739130399"/>
    <n v="0.68581726688546696"/>
    <s v="{444ADEBA-E6AE-44E6-8A3E-6A09732B697D}"/>
    <n v="103081105"/>
    <s v="BUTTE 1105"/>
    <n v="134600"/>
    <n v="39.7117018874441"/>
    <n v="-121.773502671101"/>
    <x v="1678"/>
    <n v="438"/>
    <n v="409"/>
    <n v="81744.746910052301"/>
    <n v="49696.258164970503"/>
    <n v="32048.4887450817"/>
    <n v="44940.582835298701"/>
    <n v="30261.605757150199"/>
    <n v="0.35022559321437602"/>
    <n v="3.3697246944939203E-2"/>
    <n v="1.6610603098068599"/>
    <n v="8.8143712574850301"/>
    <n v="386"/>
    <n v="0.22402570265717209"/>
    <n v="1681"/>
    <n v="0"/>
    <n v="0"/>
    <n v="27.924774896952389"/>
    <n v="2893"/>
    <n v="0"/>
  </r>
  <r>
    <s v="Central Coast"/>
    <x v="1681"/>
    <n v="3"/>
    <n v="6.3702030892366697"/>
    <n v="127"/>
    <n v="74.223110000000005"/>
    <n v="22"/>
    <n v="2.0262574377160099E-5"/>
    <n v="39.700579254803301"/>
    <n v="0.67748891551243295"/>
    <n v="477.977102984081"/>
    <n v="1911.4051564823401"/>
    <n v="2.2231312906435399"/>
    <n v="2.8819388598626898"/>
    <n v="132.00641558116101"/>
    <n v="1.1632140007886"/>
    <n v="6.6452167125538098E-4"/>
    <n v="1.5248026598428499E-5"/>
    <n v="2.3622047244094401E-2"/>
    <n v="8.5825067146287806E-2"/>
    <s v="{02264660-E3C6-4806-AC6E-28401EBDA58A}"/>
    <n v="183101103"/>
    <s v="CABRILLO 1103"/>
    <s v="Y46"/>
    <n v="34.644764452296798"/>
    <n v="-120.42900672163201"/>
    <x v="1679"/>
    <n v="330"/>
    <n v="257"/>
    <n v="111317.701241016"/>
    <n v="76540.270301805504"/>
    <n v="34777.430939211103"/>
    <n v="37171.708918011303"/>
    <n v="16350.3342055013"/>
    <n v="3.35456585165427E-4"/>
    <n v="4.4577663629752302E-4"/>
    <n v="2.1234010297455499"/>
    <n v="5.7727272727272698"/>
    <n v="2700"/>
    <n v="1.4619476767618381E-2"/>
    <n v="1682"/>
    <n v="0"/>
    <n v="0"/>
    <n v="23.097421942093604"/>
    <n v="1463"/>
    <n v="0"/>
  </r>
  <r>
    <s v="North Valley"/>
    <x v="1682"/>
    <n v="44"/>
    <n v="46.480940947986298"/>
    <n v="253"/>
    <n v="138.22539"/>
    <n v="39"/>
    <n v="4.2607946689270399E-5"/>
    <n v="16.5224800049068"/>
    <n v="9.4283650322433701"/>
    <n v="510.07889520596001"/>
    <n v="7194.2415810542898"/>
    <n v="117.406394260845"/>
    <n v="0.183798500933708"/>
    <n v="17.859984364432201"/>
    <n v="1.0287043406413101"/>
    <n v="6.6237859420474002E-4"/>
    <n v="1.89390401234189E-4"/>
    <n v="0.17391304347826"/>
    <n v="0.33626920324862303"/>
    <s v="{6FF82506-9D44-457C-9D08-D3108198D9B3}"/>
    <n v="102541102"/>
    <s v="VOLTA 1102"/>
    <n v="93418"/>
    <n v="40.513804599715598"/>
    <n v="-121.78680553023599"/>
    <x v="1680"/>
    <n v="36"/>
    <n v="13"/>
    <n v="4703.6959971818096"/>
    <n v="4264.8079877861001"/>
    <n v="438.88800939571303"/>
    <n v="4264.8079877861001"/>
    <n v="438.88800939571303"/>
    <n v="7.3862256481334E-3"/>
    <n v="1.66170992088154E-3"/>
    <n v="1.05638502154514"/>
    <n v="6.4871794871794801"/>
    <n v="1452"/>
    <n v="2.5832765173984862E-2"/>
    <n v="1683"/>
    <n v="0"/>
    <n v="0"/>
    <n v="2.6500280041786368"/>
    <n v="2050"/>
    <n v="0"/>
  </r>
  <r>
    <s v="Central Valley"/>
    <x v="1683"/>
    <n v="53"/>
    <n v="75.181010156493798"/>
    <n v="858"/>
    <n v="432.51830000000001"/>
    <n v="80"/>
    <n v="4.0041406271029702E-5"/>
    <n v="16.118104850659101"/>
    <n v="2.6392743108300998"/>
    <n v="18.3312296642966"/>
    <n v="116.824853041963"/>
    <n v="0.59572856554653497"/>
    <n v="0.63232854029629304"/>
    <n v="7.9586449863389097"/>
    <n v="1.0072455793619099"/>
    <n v="6.5966505121831305E-4"/>
    <n v="6.9823923333245296E-5"/>
    <n v="6.1771561771561699E-2"/>
    <n v="0.173821566216318"/>
    <s v="{77733CA8-C469-4656-B2CC-06892BE8F14F}"/>
    <n v="163692102"/>
    <s v="SALT SPRINGS 2102"/>
    <n v="97924"/>
    <n v="38.323180996992903"/>
    <n v="-120.25383412873801"/>
    <x v="1681"/>
    <n v="101"/>
    <n v="186"/>
    <n v="14585.089634256001"/>
    <n v="8204.8505679135706"/>
    <n v="6380.2390663424603"/>
    <n v="8204.8505679135706"/>
    <n v="6380.2390663424603"/>
    <n v="5.58591386665963E-3"/>
    <n v="3.20331250168237E-3"/>
    <n v="1.41850962559422"/>
    <n v="10.725"/>
    <n v="2059"/>
    <n v="5.277320409746504E-2"/>
    <n v="1684"/>
    <n v="0"/>
    <n v="0"/>
    <n v="5.0982562022350235"/>
    <n v="1420"/>
    <n v="0"/>
  </r>
  <r>
    <s v="Central Coast"/>
    <x v="1684"/>
    <n v="1623"/>
    <n v="2473.7883854393199"/>
    <n v="3614"/>
    <n v="3583.4158000000002"/>
    <n v="287"/>
    <n v="6.6102082796580598E-5"/>
    <n v="10.012630485336899"/>
    <n v="6.6370466308728604"/>
    <n v="78.603833881014793"/>
    <n v="750.76856994640195"/>
    <n v="10.296721635472901"/>
    <n v="1.8467207272319801"/>
    <n v="21.753729447475799"/>
    <n v="1.0682988449256099"/>
    <n v="6.5898415327641797E-4"/>
    <n v="2.4055541015750899E-4"/>
    <n v="0.44908688433868199"/>
    <n v="0.69034366738152497"/>
    <s v="{5D70BF4D-C1AE-452C-84AB-8E4767458B84}"/>
    <n v="82021106"/>
    <s v="LOS GATOS 1106"/>
    <s v="LB44"/>
    <n v="37.193810563060197"/>
    <n v="-121.995879084354"/>
    <x v="1682"/>
    <n v="337"/>
    <n v="351"/>
    <n v="57668.685524544802"/>
    <n v="30802.2437793723"/>
    <n v="26866.441745172498"/>
    <n v="30802.2437793723"/>
    <n v="26866.441745172498"/>
    <n v="6.90394027152052E-2"/>
    <n v="1.8971297762618598E-2"/>
    <n v="1.52420726151529"/>
    <n v="12.5923344947735"/>
    <n v="1276"/>
    <n v="0.18912845199033196"/>
    <n v="1685"/>
    <n v="0"/>
    <n v="0"/>
    <n v="19.139621019432347"/>
    <n v="2248"/>
    <n v="0"/>
  </r>
  <r>
    <s v="Central Valley"/>
    <x v="1685"/>
    <n v="83"/>
    <n v="107.110426118513"/>
    <n v="366"/>
    <n v="225.99474000000001"/>
    <n v="22"/>
    <n v="1.68627150825076E-4"/>
    <n v="5.4735720728016899"/>
    <n v="5.4046640386804903"/>
    <n v="6.6734490419427503"/>
    <n v="17.072184187670501"/>
    <n v="0.123640248231822"/>
    <n v="0.20524939361282299"/>
    <n v="1.850331856086"/>
    <n v="1.00150844725695"/>
    <n v="6.5885548024161597E-4"/>
    <n v="5.94316186917157E-4"/>
    <n v="0.22677595628415301"/>
    <n v="0.47395097845232298"/>
    <s v="{7B183002-426A-4DA8-873E-9A518FB69116}"/>
    <n v="163751102"/>
    <s v="PINE GROVE 1102"/>
    <n v="1765"/>
    <n v="38.443341504609698"/>
    <n v="-120.535459225758"/>
    <x v="1683"/>
    <n v="40"/>
    <n v="100"/>
    <n v="6075.3038889711897"/>
    <n v="2330.5338659696399"/>
    <n v="3744.7700230015398"/>
    <n v="2330.5338659696399"/>
    <n v="3744.7700230015398"/>
    <n v="1.30749561121774E-2"/>
    <n v="3.7097973181516798E-3"/>
    <n v="1.29048706166883"/>
    <n v="16.636363636363601"/>
    <n v="675"/>
    <n v="1.4494820565315552E-2"/>
    <n v="1686"/>
    <n v="0"/>
    <n v="0"/>
    <n v="1.4481261588314212"/>
    <n v="1680"/>
    <n v="0"/>
  </r>
  <r>
    <s v="Central Valley"/>
    <x v="1686"/>
    <n v="177"/>
    <n v="250.028245557632"/>
    <n v="873"/>
    <n v="626.05330000000004"/>
    <n v="40"/>
    <n v="6.4053350433823606E-5"/>
    <n v="10.173041020787901"/>
    <n v="32.378615492582298"/>
    <n v="433.057734274864"/>
    <n v="6450.7885760188101"/>
    <n v="1112.55300579664"/>
    <n v="1.05435303835248"/>
    <n v="9.6018895490749401"/>
    <n v="1.0037610679864799"/>
    <n v="6.5815103570121504E-4"/>
    <n v="1.08424767895485E-3"/>
    <n v="0.20274914089346999"/>
    <n v="0.39937214941735799"/>
    <s v="{231BEE73-587D-46B7-AD5A-EAD10C3B8AAD}"/>
    <n v="163661702"/>
    <s v="MIWUK 1702"/>
    <s v="S1547"/>
    <n v="38.057893833488002"/>
    <n v="-120.270566441235"/>
    <x v="1684"/>
    <n v="71"/>
    <n v="139"/>
    <n v="11213.535806490599"/>
    <n v="4436.0854478758702"/>
    <n v="6777.4503586147302"/>
    <n v="4436.0854478758702"/>
    <n v="6777.4503586147302"/>
    <n v="4.3369907158194103E-2"/>
    <n v="2.56213401735294E-3"/>
    <n v="1.41258895795272"/>
    <n v="21.824999999999999"/>
    <n v="369"/>
    <n v="2.6326041428048601E-2"/>
    <n v="1687"/>
    <n v="0"/>
    <n v="0"/>
    <n v="2.7564548508320774"/>
    <n v="117"/>
    <n v="0"/>
  </r>
  <r>
    <s v="Central Valley"/>
    <x v="1687"/>
    <n v="205"/>
    <n v="316.46489625286898"/>
    <n v="1060"/>
    <n v="678.48979999999995"/>
    <n v="78"/>
    <n v="4.6653253239361503E-5"/>
    <n v="12.860247062949"/>
    <n v="40.027403385066897"/>
    <n v="357.03647860936201"/>
    <n v="3237.78225641164"/>
    <n v="308.99562946643101"/>
    <n v="2.7844221968861098"/>
    <n v="28.854031259193999"/>
    <n v="1.36742682640369"/>
    <n v="6.5632746983485099E-4"/>
    <n v="8.7788048784991698E-4"/>
    <n v="0.19339622641509399"/>
    <n v="0.466425424417236"/>
    <s v="{1AB89EBD-4C74-4F17-AC51-C67FA279FE6D}"/>
    <n v="163351702"/>
    <s v="CURTIS 1702"/>
    <n v="9111"/>
    <n v="38.012742732020897"/>
    <n v="-120.30729375829399"/>
    <x v="1685"/>
    <n v="130"/>
    <n v="268"/>
    <n v="21198.761648973501"/>
    <n v="9135.0633593548991"/>
    <n v="12063.6982896186"/>
    <n v="9135.0633593548991"/>
    <n v="12063.6982896186"/>
    <n v="6.84746780522935E-2"/>
    <n v="3.6389537526701999E-3"/>
    <n v="1.5437312012335"/>
    <n v="13.589743589743501"/>
    <n v="459"/>
    <n v="5.1193542647118374E-2"/>
    <n v="1688"/>
    <n v="0"/>
    <n v="0"/>
    <n v="5.6762634546657136"/>
    <n v="1508"/>
    <n v="0"/>
  </r>
  <r>
    <s v="Central Valley"/>
    <x v="1688"/>
    <n v="192"/>
    <n v="292.14862488195598"/>
    <n v="427"/>
    <n v="414.71480000000003"/>
    <n v="66"/>
    <n v="1.8426630621241E-5"/>
    <n v="38.275022447910501"/>
    <n v="9.9831573308277104"/>
    <n v="202.84766992547401"/>
    <n v="1879.0628171140299"/>
    <n v="67.923598313115704"/>
    <n v="3.9723116239871401"/>
    <n v="169.67002429824399"/>
    <n v="1.34245106306943"/>
    <n v="6.5544057952867296E-4"/>
    <n v="7.8161224064693502E-5"/>
    <n v="0.44964871194379302"/>
    <n v="0.70445669062278105"/>
    <s v="{A6D1F5C5-C503-4CFC-844D-2877BC97AA39}"/>
    <n v="254061102"/>
    <s v="DUNLAP 1102"/>
    <s v="circuit_breaker"/>
    <n v="36.709571682603702"/>
    <n v="-119.02985159908501"/>
    <x v="1686"/>
    <n v="128"/>
    <n v="153"/>
    <n v="18350.577062661501"/>
    <n v="10788.4174236625"/>
    <n v="7562.15963899896"/>
    <n v="10788.4174236625"/>
    <n v="7562.15963899896"/>
    <n v="5.1586407882697697E-3"/>
    <n v="1.2161576210019101E-3"/>
    <n v="1.52160742126019"/>
    <n v="6.4696969696969697"/>
    <n v="1998"/>
    <n v="4.3259078248892413E-2"/>
    <n v="1689"/>
    <n v="0"/>
    <n v="0"/>
    <n v="6.7036097229585918"/>
    <n v="526"/>
    <n v="0"/>
  </r>
  <r>
    <s v="Bay Area"/>
    <x v="1689"/>
    <n v="170"/>
    <n v="257.459292626582"/>
    <n v="732"/>
    <n v="605.35760000000005"/>
    <n v="91"/>
    <n v="3.8358436600841798E-5"/>
    <n v="31.167877385197301"/>
    <n v="3.9322186263479599"/>
    <n v="61.847374956389601"/>
    <n v="203.211011047868"/>
    <n v="2.09535975912106"/>
    <n v="3.3336088847840601"/>
    <n v="84.914936481299506"/>
    <n v="1.0832928157114701"/>
    <n v="6.5007605893260302E-4"/>
    <n v="8.9986107264066893E-5"/>
    <n v="0.23224043715846901"/>
    <n v="0.42530116167432802"/>
    <s v="{144B98B4-D8D8-4444-BA16-D1CC613F7105}"/>
    <n v="14241101"/>
    <s v="SUNOL 1101"/>
    <s v="MR297"/>
    <n v="37.594600468310198"/>
    <n v="-121.88818625240999"/>
    <x v="1687"/>
    <n v="99"/>
    <n v="140"/>
    <n v="17541.7543188421"/>
    <n v="9725.4911914034801"/>
    <n v="7816.2631274386104"/>
    <n v="9415.9230343127692"/>
    <n v="6966.51059442936"/>
    <n v="8.18873576103008E-3"/>
    <n v="3.4906177306766001E-3"/>
    <n v="1.51446642721519"/>
    <n v="8.0439560439560402"/>
    <n v="1909"/>
    <n v="5.9156921362866877E-2"/>
    <n v="1690"/>
    <n v="0"/>
    <n v="0"/>
    <n v="5.8507815117539597"/>
    <n v="1320"/>
    <n v="0"/>
  </r>
  <r>
    <s v="Central Valley"/>
    <x v="1690"/>
    <n v="516"/>
    <n v="699.28712455703203"/>
    <n v="1952"/>
    <n v="1434.2065"/>
    <n v="89"/>
    <n v="6.5273746442696495E-5"/>
    <n v="9.4098503491727605"/>
    <n v="34.909216037485699"/>
    <n v="94.515206118114193"/>
    <n v="862.60302312718704"/>
    <n v="78.273654826843597"/>
    <n v="0.36365360402102898"/>
    <n v="4.1093805281112701"/>
    <n v="1.49756388717822"/>
    <n v="6.4859091048342303E-4"/>
    <n v="9.0311637481253597E-4"/>
    <n v="0.26434426229508101"/>
    <n v="0.48757769791618399"/>
    <s v="{ED3657AD-4222-47A8-B914-D4A507DC3692}"/>
    <n v="163661702"/>
    <s v="MIWUK 1702"/>
    <n v="38218"/>
    <n v="38.0485771053782"/>
    <n v="-120.243783149146"/>
    <x v="1688"/>
    <n v="264"/>
    <n v="503"/>
    <n v="42025.0144568221"/>
    <n v="17457.062236027901"/>
    <n v="24567.952220794199"/>
    <n v="17457.062236027901"/>
    <n v="24567.952220794199"/>
    <n v="8.0377357358315693E-2"/>
    <n v="5.8093634333999901E-3"/>
    <n v="1.3552076057306801"/>
    <n v="21.9325842696629"/>
    <n v="441"/>
    <n v="5.7724591033024651E-2"/>
    <n v="1691"/>
    <n v="0"/>
    <n v="0"/>
    <n v="10.847312218662893"/>
    <n v="1208"/>
    <n v="0"/>
  </r>
  <r>
    <s v="Central Valley"/>
    <x v="1691"/>
    <n v="97"/>
    <n v="124.52996230220199"/>
    <n v="1423"/>
    <n v="763.08510000000001"/>
    <n v="133"/>
    <n v="1.3911391004895401E-4"/>
    <n v="4.7126604304890201"/>
    <n v="43.752650026231997"/>
    <n v="801.70825423506506"/>
    <n v="15823.0289742891"/>
    <n v="3501.9592033649801"/>
    <n v="0.86170837787358301"/>
    <n v="11.8574545941082"/>
    <n v="1.13597046163745"/>
    <n v="6.4644889605164596E-4"/>
    <n v="3.0622870774601602E-3"/>
    <n v="6.8165846802529795E-2"/>
    <n v="0.16319276195434099"/>
    <s v="{1F21142A-72EE-4D4A-A8F0-E9702D60226C}"/>
    <n v="163201101"/>
    <s v="WEST POINT 1101"/>
    <n v="13444"/>
    <n v="38.486951815395997"/>
    <n v="-120.52314349093901"/>
    <x v="1689"/>
    <n v="327"/>
    <n v="413"/>
    <n v="49975.289451411598"/>
    <n v="26771.829879269699"/>
    <n v="23203.459572141899"/>
    <n v="26771.829879269699"/>
    <n v="23203.459572141899"/>
    <n v="0.40728418130220201"/>
    <n v="1.8502150036511001E-2"/>
    <n v="1.2838140443526"/>
    <n v="10.6992481203007"/>
    <n v="104"/>
    <n v="8.5977703174868914E-2"/>
    <n v="1692"/>
    <n v="0"/>
    <n v="0"/>
    <n v="16.635238703911693"/>
    <n v="1504"/>
    <n v="0"/>
  </r>
  <r>
    <s v="Bay Area"/>
    <x v="1692"/>
    <n v="703"/>
    <n v="2067.49209924873"/>
    <n v="1778"/>
    <n v="2629.3854999999999"/>
    <n v="128"/>
    <n v="4.6841127970951403E-5"/>
    <n v="12.7215688434662"/>
    <n v="9.7361996813529093"/>
    <n v="1725.0027042486399"/>
    <n v="17556.185847272998"/>
    <n v="334.35332756101502"/>
    <n v="0.398230086131662"/>
    <n v="18.7006792363245"/>
    <n v="1.01329161413013"/>
    <n v="6.4352102613327597E-4"/>
    <n v="2.0434209332855299E-4"/>
    <n v="0.395388076490438"/>
    <n v="0.78630238920252504"/>
    <s v="{B7FC1F3D-8C95-48C1-8180-E56EBBA37A96}"/>
    <n v="42291101"/>
    <s v="OLEMA 1101"/>
    <n v="602"/>
    <n v="38.109407617819102"/>
    <n v="-122.86976325742199"/>
    <x v="1690"/>
    <n v="137"/>
    <n v="109"/>
    <n v="49843.816686918901"/>
    <n v="39506.246770436301"/>
    <n v="10337.5699164826"/>
    <n v="25492.739480173699"/>
    <n v="3010.2029221679099"/>
    <n v="2.6155787946054901E-2"/>
    <n v="5.9956643802817804E-3"/>
    <n v="2.94095604445054"/>
    <n v="13.890625"/>
    <n v="1399"/>
    <n v="8.2370691345059324E-2"/>
    <n v="1693"/>
    <n v="0"/>
    <n v="0"/>
    <n v="15.840449023535012"/>
    <n v="2557"/>
    <n v="0"/>
  </r>
  <r>
    <s v="Central Coast"/>
    <x v="1693"/>
    <n v="78"/>
    <n v="161.42954483358699"/>
    <n v="199"/>
    <n v="228.70670000000001"/>
    <n v="31"/>
    <n v="3.7376486532945899E-5"/>
    <n v="13.8755532333833"/>
    <n v="3.1776584800463699"/>
    <n v="515.63056974112897"/>
    <n v="9273.9022812048497"/>
    <n v="53.197129634590901"/>
    <n v="2.0759349115673502"/>
    <n v="40.087896320127598"/>
    <n v="1.1487296665868401"/>
    <n v="6.4242233528780503E-4"/>
    <n v="6.0740140734699798E-5"/>
    <n v="0.39195979899497402"/>
    <n v="0.70583654947525798"/>
    <s v="{2F7A50CF-9F3D-4DF2-877E-9D53DE1B982A}"/>
    <n v="82021107"/>
    <s v="LOS GATOS 1107"/>
    <n v="60024"/>
    <n v="37.169591456836201"/>
    <n v="-121.938984232264"/>
    <x v="1691"/>
    <n v="34"/>
    <n v="27"/>
    <n v="8703.6187506298993"/>
    <n v="6397.1294668152505"/>
    <n v="2306.4892838146402"/>
    <n v="6397.1294668152505"/>
    <n v="2306.4892838146402"/>
    <n v="1.88294436277569E-3"/>
    <n v="1.1586710825213201E-3"/>
    <n v="2.06960954914855"/>
    <n v="6.4193548387096699"/>
    <n v="2131"/>
    <n v="1.9915092393921956E-2"/>
    <n v="1694"/>
    <n v="0"/>
    <n v="0"/>
    <n v="3.974990733924459"/>
    <n v="1969"/>
    <n v="0"/>
  </r>
  <r>
    <s v="Central Coast"/>
    <x v="1694"/>
    <n v="656"/>
    <n v="1098.00360863065"/>
    <n v="1118"/>
    <n v="1379.2181"/>
    <n v="39"/>
    <n v="1.7394106618713701E-4"/>
    <n v="3.7249324781489501"/>
    <n v="12.816298823803599"/>
    <n v="26.047238420694999"/>
    <n v="92.894125849008503"/>
    <n v="2.32956928317435"/>
    <n v="1.4801452264715"/>
    <n v="7.27809166965576"/>
    <n v="1.00680735783699"/>
    <n v="6.3781127430203601E-4"/>
    <n v="1.0171616201823299E-3"/>
    <n v="0.586762075134168"/>
    <n v="0.79610583494104703"/>
    <s v="{7CFF45FB-01BE-445B-B5D9-024236B07470}"/>
    <n v="83622105"/>
    <s v="CAMP EVERS 2105"/>
    <n v="33542"/>
    <n v="37.090516999935197"/>
    <n v="-122.045561001886"/>
    <x v="1692"/>
    <n v="73"/>
    <n v="112"/>
    <n v="9737.8526541950796"/>
    <n v="3984.6461854434901"/>
    <n v="5753.2064687515804"/>
    <n v="3984.6461854434901"/>
    <n v="5753.2064687515804"/>
    <n v="3.9669303187110899E-2"/>
    <n v="6.7837015812983702E-3"/>
    <n v="1.6737859887662401"/>
    <n v="28.6666666666666"/>
    <n v="404"/>
    <n v="2.4874639697779404E-2"/>
    <n v="1695"/>
    <n v="0"/>
    <n v="0"/>
    <n v="2.4759435848952069"/>
    <n v="1878"/>
    <n v="0"/>
  </r>
  <r>
    <s v="Central Valley"/>
    <x v="1695"/>
    <n v="199"/>
    <n v="277.93245920232698"/>
    <n v="1406"/>
    <n v="824.46019999999999"/>
    <n v="65"/>
    <n v="8.2627147667853199E-5"/>
    <n v="7.7466089369589604"/>
    <n v="7.8391319209819299"/>
    <n v="49.771162613157998"/>
    <n v="968.72748259693196"/>
    <n v="30.606680389115901"/>
    <n v="0.26036329358293298"/>
    <n v="2.4902810137882301"/>
    <n v="1.17178351879119"/>
    <n v="6.3702464307194805E-4"/>
    <n v="4.0446279571404703E-4"/>
    <n v="0.14153627311521999"/>
    <n v="0.33710839830770301"/>
    <s v="{0E73709C-125E-45DC-B07D-3894E7D59501}"/>
    <n v="162821701"/>
    <s v="STANISLAUS 1701"/>
    <n v="1331"/>
    <n v="38.232921028853703"/>
    <n v="-120.36547727223"/>
    <x v="1693"/>
    <n v="117"/>
    <n v="296"/>
    <n v="18663.8274486634"/>
    <n v="7071.5090906488604"/>
    <n v="11592.3183580146"/>
    <n v="7071.5090906488604"/>
    <n v="11592.3183580146"/>
    <n v="2.6290081721413099E-2"/>
    <n v="5.3707645984104602E-3"/>
    <n v="1.3966455236297799"/>
    <n v="21.6307692307692"/>
    <n v="936"/>
    <n v="4.1406601799676625E-2"/>
    <n v="1696"/>
    <n v="0"/>
    <n v="0"/>
    <n v="4.3940306751655731"/>
    <n v="76"/>
    <n v="0"/>
  </r>
  <r>
    <s v="Central Coast"/>
    <x v="1696"/>
    <n v="2"/>
    <n v="4.2117419558766001"/>
    <n v="98"/>
    <n v="81.517110000000002"/>
    <n v="3"/>
    <n v="9.0010318672284403E-5"/>
    <n v="23.832699398199701"/>
    <n v="16.214709043502801"/>
    <n v="189.61490821838299"/>
    <n v="2496.5033264160102"/>
    <n v="141.50028800964299"/>
    <n v="0.95206491338709898"/>
    <n v="16.2250000635782"/>
    <n v="1.0088495810826601"/>
    <n v="2.47385356855764E-3"/>
    <n v="1.10083280742401E-3"/>
    <n v="2.04081632653061E-2"/>
    <n v="5.1666966784346E-2"/>
    <s v="{44BC81C9-8540-477A-9326-99FB3CD481E2}"/>
    <n v="163351704"/>
    <s v="CURTIS 1704"/>
    <n v="8140"/>
    <n v="38.006849989301401"/>
    <n v="-120.34785135125701"/>
    <x v="1694"/>
    <n v="394"/>
    <n v="469"/>
    <n v="70369.299031952803"/>
    <n v="42473.856260125896"/>
    <n v="27895.442771826802"/>
    <n v="42473.856260125896"/>
    <n v="27895.442771826802"/>
    <n v="3.3024984222720299E-3"/>
    <n v="2.7003095601685302E-4"/>
    <n v="2.1058709779383"/>
    <n v="32.6666666666666"/>
    <n v="362"/>
    <n v="7.4215607056729201E-3"/>
    <n v="1697"/>
    <n v="0"/>
    <n v="0"/>
    <n v="26.392022538210689"/>
    <n v="2716"/>
    <n v="0"/>
  </r>
  <r>
    <s v="Central Valley"/>
    <x v="1696"/>
    <n v="1515"/>
    <n v="2114.6620916107199"/>
    <n v="5711"/>
    <n v="4181.2606999999998"/>
    <n v="347"/>
    <n v="9.4886159083822002E-5"/>
    <n v="9.2981996808512406"/>
    <n v="18.863603281013201"/>
    <n v="281.475423828781"/>
    <n v="3543.6664678212201"/>
    <n v="211.79244907651901"/>
    <n v="1.4958238718650001"/>
    <n v="31.758662845998401"/>
    <n v="1.0751511047484199"/>
    <n v="6.1488027070721895E-4"/>
    <n v="9.4736425410017397E-4"/>
    <n v="0.26527753458238401"/>
    <n v="0.50574748191962704"/>
    <s v="{44BC81C9-8540-477A-9326-99FB3CD481E2}"/>
    <n v="163351704"/>
    <s v="CURTIS 1704"/>
    <n v="8140"/>
    <n v="38.006849989301401"/>
    <n v="-120.34785135125701"/>
    <x v="1694"/>
    <n v="394"/>
    <n v="469"/>
    <n v="70369.299031952803"/>
    <n v="42473.856260125896"/>
    <n v="27895.442771826802"/>
    <n v="42473.856260125896"/>
    <n v="27895.442771826802"/>
    <n v="0.32873539617275999"/>
    <n v="3.29254972020862E-2"/>
    <n v="1.39581656211928"/>
    <n v="16.4582132564841"/>
    <n v="435"/>
    <n v="0.21336345393540498"/>
    <n v="1697"/>
    <n v="0"/>
    <n v="0"/>
    <n v="26.392022538210689"/>
    <n v="30"/>
    <n v="0"/>
  </r>
  <r>
    <s v="Central Coast"/>
    <x v="1697"/>
    <n v="649"/>
    <n v="1237.4990384666"/>
    <n v="856"/>
    <n v="1350.578"/>
    <n v="60"/>
    <n v="1.64043531124965E-4"/>
    <n v="4.8224827603758804"/>
    <n v="7.0803872138349098"/>
    <n v="86.192691782450595"/>
    <n v="1588.92156252979"/>
    <n v="20.865814689482502"/>
    <n v="0.316887902235649"/>
    <n v="5.9715855473186803"/>
    <n v="1.0176622370878801"/>
    <n v="6.3079247973433898E-4"/>
    <n v="5.7074672529372104E-4"/>
    <n v="0.75817757009345799"/>
    <n v="0.91627365156415397"/>
    <s v="{BEA4FE88-D817-444C-8617-83661CE5A408}"/>
    <n v="82841102"/>
    <s v="BIG BASIN 1102"/>
    <n v="12758"/>
    <n v="37.148547738627201"/>
    <n v="-122.17481808880299"/>
    <x v="1695"/>
    <n v="146"/>
    <n v="393"/>
    <n v="27849.9661841089"/>
    <n v="9878.3440987045997"/>
    <n v="17971.622085404299"/>
    <n v="9878.3440987045997"/>
    <n v="17971.622085404299"/>
    <n v="3.4244803517623199E-2"/>
    <n v="9.8426118674978993E-3"/>
    <n v="1.9067781794554799"/>
    <n v="14.2666666666666"/>
    <n v="710"/>
    <n v="3.7847548784060339E-2"/>
    <n v="1698"/>
    <n v="0"/>
    <n v="0"/>
    <n v="6.1381165509561759"/>
    <n v="2556"/>
    <n v="0"/>
  </r>
  <r>
    <s v="Bay Area"/>
    <x v="1698"/>
    <n v="1428"/>
    <n v="3683.8612954496798"/>
    <n v="4509"/>
    <n v="5378.7569999999996"/>
    <n v="221"/>
    <n v="5.66141301674407E-5"/>
    <n v="10.497690277401601"/>
    <n v="8.3865130029307497"/>
    <n v="552.93549417758197"/>
    <n v="10032.6723225567"/>
    <n v="226.918771058723"/>
    <n v="0.54871532683157198"/>
    <n v="4.49804623959505"/>
    <n v="1.12666680424461"/>
    <n v="6.2993215297214497E-4"/>
    <n v="2.5655365542683202E-4"/>
    <n v="0.31669993346640002"/>
    <n v="0.68489084147407697"/>
    <s v="{F7C05161-6A07-4797-A2B5-C7A055E43654}"/>
    <n v="42291101"/>
    <s v="OLEMA 1101"/>
    <n v="50396"/>
    <n v="38.077130660009097"/>
    <n v="-122.831592188549"/>
    <x v="1696"/>
    <n v="269"/>
    <n v="438"/>
    <n v="47079.239573217201"/>
    <n v="21037.375727651099"/>
    <n v="26041.863845566098"/>
    <n v="20493.634600453999"/>
    <n v="26023.543273089799"/>
    <n v="5.669835784933E-2"/>
    <n v="1.25117227670044E-2"/>
    <n v="2.57973480073507"/>
    <n v="20.402714932126599"/>
    <n v="1235"/>
    <n v="0.13921500580684404"/>
    <n v="1699"/>
    <n v="0"/>
    <n v="0"/>
    <n v="12.734150225318702"/>
    <n v="2563"/>
    <n v="0"/>
  </r>
  <r>
    <s v="North Coast"/>
    <x v="1699"/>
    <n v="524"/>
    <n v="911.50694438426206"/>
    <n v="566"/>
    <n v="930.64575000000002"/>
    <n v="54"/>
    <n v="7.5252406329834895E-5"/>
    <n v="9.3094742979006497"/>
    <n v="0.36021579182348501"/>
    <n v="35.935784753698499"/>
    <n v="241.02271300783499"/>
    <n v="9.04363431205778E-2"/>
    <n v="0.131637170393435"/>
    <n v="10.7722960125516"/>
    <n v="0.96169289173903205"/>
    <n v="6.2929315414987598E-4"/>
    <n v="5.2312342887190697E-5"/>
    <n v="0.92579505300353304"/>
    <n v="0.97943491653113202"/>
    <s v="{9A2A59D4-79DC-47CE-A757-850979A9B368}"/>
    <n v="43381101"/>
    <s v="POINT ARENA 1101"/>
    <n v="2637"/>
    <n v="38.956316987655697"/>
    <n v="-123.641525158869"/>
    <x v="1697"/>
    <n v="34"/>
    <n v="29"/>
    <n v="12746.0536758491"/>
    <n v="6500.60250531973"/>
    <n v="6245.4511705294299"/>
    <n v="6500.60250531973"/>
    <n v="6245.4511705294299"/>
    <n v="2.8248665159082901E-3"/>
    <n v="4.0636299418110797E-3"/>
    <n v="1.7395170694356099"/>
    <n v="10.481481481481399"/>
    <n v="2218"/>
    <n v="3.3981830324093305E-2"/>
    <n v="1700"/>
    <n v="0"/>
    <n v="0"/>
    <n v="4.0392858793330264"/>
    <n v="929"/>
    <n v="0"/>
  </r>
  <r>
    <s v="Bay Area"/>
    <x v="1700"/>
    <n v="87"/>
    <n v="176.76940076602199"/>
    <n v="692"/>
    <n v="456.34937000000002"/>
    <n v="26"/>
    <n v="6.53768726736486E-5"/>
    <n v="9.2112172383528392"/>
    <n v="0.13347037922376301"/>
    <n v="8.4615507669746801"/>
    <n v="57.647007712256098"/>
    <n v="6.7525606953272005E-2"/>
    <n v="0.86487408036080204"/>
    <n v="17.965163387125301"/>
    <n v="1.0194009496615399"/>
    <n v="6.2895239204004995E-4"/>
    <n v="5.2653975900769103E-5"/>
    <n v="0.125722543352601"/>
    <n v="0.38735542159730102"/>
    <s v="{86BA3963-96A5-4181-83CD-FA7B5EC47222}"/>
    <n v="42261101"/>
    <s v="BOLINAS 1101"/>
    <s v="circuit_breaker"/>
    <n v="37.940806053978598"/>
    <n v="-122.706791687962"/>
    <x v="1698"/>
    <n v="51"/>
    <n v="13"/>
    <n v="4103.0471701552797"/>
    <n v="3500.0229851600898"/>
    <n v="603.02418499519194"/>
    <n v="3408.2950677086001"/>
    <n v="565.73516162819305"/>
    <n v="1.36900337341999E-3"/>
    <n v="1.6997986895148599E-3"/>
    <n v="2.0318321927128902"/>
    <n v="26.615384615384599"/>
    <n v="2215"/>
    <n v="1.6352762193041298E-2"/>
    <n v="1701"/>
    <n v="0"/>
    <n v="0"/>
    <n v="2.1178157145171608"/>
    <n v="1562"/>
    <n v="0"/>
  </r>
  <r>
    <s v="Central Coast"/>
    <x v="1701"/>
    <n v="1067"/>
    <n v="2021.5817312147799"/>
    <n v="2521"/>
    <n v="2808.4452999999999"/>
    <n v="167"/>
    <n v="6.7702722392818006E-5"/>
    <n v="9.8991170856946695"/>
    <n v="3.79917613054918"/>
    <n v="187.370370371299"/>
    <n v="2655.0669257775999"/>
    <n v="33.4114839466585"/>
    <n v="1.32658576262101"/>
    <n v="38.0536272309742"/>
    <n v="1.2304461816113801"/>
    <n v="6.25496629044052E-4"/>
    <n v="1.64626156660783E-4"/>
    <n v="0.42324474414914698"/>
    <n v="0.71982235944456796"/>
    <s v="{717BE6DE-1A86-4939-B958-630A186C1AF4}"/>
    <n v="83371107"/>
    <s v="SARATOGA 1107"/>
    <n v="413816"/>
    <n v="37.252428584730303"/>
    <n v="-122.061145852824"/>
    <x v="1699"/>
    <n v="168"/>
    <n v="100"/>
    <n v="26276.661705485199"/>
    <n v="17947.1278595273"/>
    <n v="8329.5338459579398"/>
    <n v="17947.1278595273"/>
    <n v="8329.5338459579398"/>
    <n v="2.7492568162350701E-2"/>
    <n v="1.1306354639600599E-2"/>
    <n v="1.8946407977645601"/>
    <n v="15.0958083832335"/>
    <n v="1534"/>
    <n v="0.10445793705035668"/>
    <n v="1702"/>
    <n v="0"/>
    <n v="0"/>
    <n v="11.151824785202338"/>
    <n v="1711"/>
    <n v="0"/>
  </r>
  <r>
    <s v="Bay Area"/>
    <x v="1702"/>
    <n v="44"/>
    <n v="76.809977431002196"/>
    <n v="229"/>
    <n v="178.59172000000001"/>
    <n v="44"/>
    <n v="4.8710869453895002E-5"/>
    <n v="15.509815362814599"/>
    <n v="0.79464380602294105"/>
    <n v="17.525773385044801"/>
    <n v="39.841243841266198"/>
    <n v="0.131101595180456"/>
    <n v="1.9994972191160101"/>
    <n v="61.176373336675802"/>
    <n v="1.0864340364933001"/>
    <n v="6.2518482554888997E-4"/>
    <n v="4.2046013254679598E-5"/>
    <n v="0.19213973799126599"/>
    <n v="0.43008700056810001"/>
    <s v="{90446565-9C4E-4EC0-BE56-9B48C2C5DA8B}"/>
    <n v="14241101"/>
    <s v="SUNOL 1101"/>
    <s v="MR298"/>
    <n v="37.594355571755202"/>
    <n v="-121.889071805271"/>
    <x v="1700"/>
    <n v="60"/>
    <n v="75"/>
    <n v="13185.4608025408"/>
    <n v="8594.3194401946803"/>
    <n v="4591.1413623461503"/>
    <n v="8010.2958987837301"/>
    <n v="4106.9876146487304"/>
    <n v="1.8500245832059E-3"/>
    <n v="2.1432782559713801E-3"/>
    <n v="1.7456813052500499"/>
    <n v="5.2045454545454497"/>
    <n v="2308"/>
    <n v="2.7508132324151158E-2"/>
    <n v="1703"/>
    <n v="0"/>
    <n v="0"/>
    <n v="4.9773655729231452"/>
    <n v="2077"/>
    <n v="0"/>
  </r>
  <r>
    <s v="Bay Area"/>
    <x v="1703"/>
    <n v="306"/>
    <n v="466.239633445805"/>
    <n v="975"/>
    <n v="832.0104"/>
    <n v="51"/>
    <n v="1.25496425265309E-4"/>
    <n v="4.2493728766222301"/>
    <n v="0.26001676465384599"/>
    <n v="0.32929471905808799"/>
    <n v="0.59722501837900299"/>
    <n v="1.30155366065103E-3"/>
    <n v="0.136599241037453"/>
    <n v="1.8100758582885701"/>
    <n v="1.64849037048868"/>
    <n v="6.2056152998783102E-4"/>
    <n v="8.9908043187680205E-5"/>
    <n v="0.313846153846153"/>
    <n v="0.56037718628035305"/>
    <s v="{332AA22A-A859-478E-AF82-419A23B67FF8}"/>
    <n v="42011108"/>
    <s v="SAN RAFAEL 1108"/>
    <n v="39156"/>
    <n v="37.966930689338497"/>
    <n v="-122.55891644076701"/>
    <x v="1701"/>
    <n v="176"/>
    <n v="486"/>
    <n v="29509.8554047379"/>
    <n v="7673.75461434513"/>
    <n v="21836.1007903928"/>
    <n v="5556.6948735407695"/>
    <n v="18202.699863425001"/>
    <n v="4.5853102025716899E-3"/>
    <n v="6.4003176885307697E-3"/>
    <n v="1.5236589328294201"/>
    <n v="19.117647058823501"/>
    <n v="1910"/>
    <n v="3.1648638029379381E-2"/>
    <n v="1704"/>
    <n v="0"/>
    <n v="0"/>
    <n v="3.4527690502669017"/>
    <n v="1575"/>
    <n v="0"/>
  </r>
  <r>
    <s v="Sierra"/>
    <x v="1704"/>
    <n v="5462"/>
    <n v="7185.7682155591501"/>
    <n v="11698"/>
    <n v="10145.485000000001"/>
    <n v="947"/>
    <n v="8.7061156837378193E-5"/>
    <n v="6.8709553111536499"/>
    <n v="85.666829995373405"/>
    <n v="780.12132823421598"/>
    <n v="12594.358837744599"/>
    <n v="4690.2447563650003"/>
    <n v="1.72585060904757"/>
    <n v="25.6299050368251"/>
    <n v="1.0662852430041501"/>
    <n v="6.1759256250049305E-4"/>
    <n v="3.6449463441823602E-3"/>
    <n v="0.46691742178150097"/>
    <n v="0.70827249427278305"/>
    <s v="{20D517CB-EFEF-4E5D-A065-4994CEAE6929}"/>
    <n v="152481106"/>
    <s v="BRUNSWICK 1106"/>
    <n v="51486"/>
    <n v="39.190914920533501"/>
    <n v="-120.996727348636"/>
    <x v="1702"/>
    <n v="1025"/>
    <n v="1033"/>
    <n v="163128.03666609901"/>
    <n v="91172.329614276197"/>
    <n v="71955.707051823396"/>
    <n v="91172.329614276197"/>
    <n v="71955.707051823396"/>
    <n v="3.45176418794069"/>
    <n v="8.2446915524997097E-2"/>
    <n v="1.31559286260694"/>
    <n v="12.3526927138331"/>
    <n v="71"/>
    <n v="0.58486015668796687"/>
    <n v="1705"/>
    <n v="0"/>
    <n v="0"/>
    <n v="56.651841624752414"/>
    <n v="1379"/>
    <n v="0"/>
  </r>
  <r>
    <s v="North Coast"/>
    <x v="1705"/>
    <n v="253"/>
    <n v="511.50363385363499"/>
    <n v="497"/>
    <n v="624.93140000000005"/>
    <n v="41"/>
    <n v="1.11667912811177E-4"/>
    <n v="5.8618417687823099"/>
    <n v="7.3594760557879502"/>
    <n v="125.11825791130801"/>
    <n v="1369.9532539429799"/>
    <n v="36.774481030828902"/>
    <n v="0.63882744114380396"/>
    <n v="5.6651991530321499"/>
    <n v="1.1050615194367199"/>
    <n v="6.1574156324613501E-4"/>
    <n v="4.8505989048507899E-4"/>
    <n v="0.50905432595573397"/>
    <n v="0.81849565685314996"/>
    <s v="{2D8E8FC7-3A5C-40AE-8F67-02A91CEAEC16}"/>
    <n v="43081101"/>
    <s v="BIG RIVER 1101"/>
    <n v="55402"/>
    <n v="39.339377019791897"/>
    <n v="-123.809330550464"/>
    <x v="1703"/>
    <n v="181"/>
    <n v="223"/>
    <n v="27214.706963568999"/>
    <n v="14975.053491779399"/>
    <n v="12239.653471789499"/>
    <n v="3203.2885218776401"/>
    <n v="2341.2322855530701"/>
    <n v="1.9887455509888199E-2"/>
    <n v="4.5783844252582596E-3"/>
    <n v="2.02175349349262"/>
    <n v="12.1219512195121"/>
    <n v="803"/>
    <n v="2.5245404093091534E-2"/>
    <n v="1706"/>
    <n v="0"/>
    <n v="0"/>
    <n v="1.9904305921276311"/>
    <n v="1959"/>
    <n v="0"/>
  </r>
  <r>
    <s v="Sierra"/>
    <x v="1706"/>
    <n v="31"/>
    <n v="46.351914269389297"/>
    <n v="82"/>
    <n v="71.883690000000001"/>
    <n v="9"/>
    <n v="1.0369869091341E-4"/>
    <n v="5.3509646121529499"/>
    <n v="3.1932285030682799"/>
    <n v="20.9234490394592"/>
    <n v="249.72437508900899"/>
    <n v="17.150455694956001"/>
    <n v="1.2202556331952401"/>
    <n v="15.065658804494801"/>
    <n v="0.80850540267096604"/>
    <n v="6.1546688591895805E-4"/>
    <n v="1.8580401633193499E-4"/>
    <n v="0.37804878048780399"/>
    <n v="0.64481823827530504"/>
    <s v="{B0F41A34-F762-41B4-ACDB-9C11F27E225A}"/>
    <n v="152031101"/>
    <s v="GRASS VALLEY 1101"/>
    <s v="circuit_breaker"/>
    <n v="39.208937737080703"/>
    <n v="-121.061176600309"/>
    <x v="1704"/>
    <n v="133"/>
    <n v="147"/>
    <n v="9203.4325219630991"/>
    <n v="4306.6032021531701"/>
    <n v="4896.82931980993"/>
    <n v="1152.0117205270001"/>
    <n v="1749.55008660782"/>
    <n v="1.67223614698741E-3"/>
    <n v="9.3328821822069499E-4"/>
    <n v="1.49522304094804"/>
    <n v="9.1111111111111107"/>
    <n v="1462"/>
    <n v="5.5392019732706226E-3"/>
    <n v="1707"/>
    <n v="0"/>
    <n v="0"/>
    <n v="0.7158266747955826"/>
    <n v="546"/>
    <n v="0"/>
  </r>
  <r>
    <s v="Sierra"/>
    <x v="1707"/>
    <n v="13"/>
    <n v="22.057101068128901"/>
    <n v="18"/>
    <n v="24.249668"/>
    <n v="2"/>
    <n v="2.5741049284988501E-5"/>
    <n v="23.8389174834833"/>
    <m/>
    <m/>
    <m/>
    <m/>
    <n v="15.628318786621"/>
    <n v="30.405530929565401"/>
    <n v="1.0044248104095399"/>
    <n v="6.1363874984312001E-4"/>
    <n v="2.5741049284988501E-5"/>
    <n v="0.72222222222222199"/>
    <n v="0.90958362637220402"/>
    <s v="{3A0CCFE3-C12C-4384-B593-6A5D6B4AD5AF}"/>
    <n v="63601111"/>
    <s v="VACAVILLE 1111"/>
    <n v="12342"/>
    <n v="38.368865222898698"/>
    <n v="-121.99381502233599"/>
    <x v="1705"/>
    <n v="26"/>
    <n v="20"/>
    <n v="4202.53850061097"/>
    <n v="1698.7343096804"/>
    <n v="2503.8041909305598"/>
    <n v="237.17330370121999"/>
    <n v="0"/>
    <n v="5.1482098569977097E-5"/>
    <n v="5.1482098569977097E-5"/>
    <n v="1.6967000821637599"/>
    <n v="9"/>
    <n v="2520"/>
    <n v="1.22727749968624E-3"/>
    <n v="1708"/>
    <n v="0"/>
    <n v="0"/>
    <n v="0.14737261289413078"/>
    <n v="2497"/>
    <n v="0"/>
  </r>
  <r>
    <s v="Central Coast"/>
    <x v="1708"/>
    <n v="38"/>
    <n v="66.737761579780397"/>
    <n v="57"/>
    <n v="76.068854999999999"/>
    <n v="6"/>
    <n v="1.75614348942569E-4"/>
    <n v="4.0298074283522398"/>
    <n v="3.3295738697052002"/>
    <n v="11.9051599502563"/>
    <n v="54.8513374328613"/>
    <n v="0.23856312036514199"/>
    <n v="0.34255162222931701"/>
    <n v="7.2058259447415596"/>
    <n v="1.0014749169349599"/>
    <n v="6.1153936736989105E-4"/>
    <n v="2.6050728289798498E-4"/>
    <n v="0.66666666666666596"/>
    <n v="0.87733358585685095"/>
    <s v="{93B6E3D2-A180-4B48-A34A-CC6FAF84E787}"/>
    <n v="83040401"/>
    <s v="BEN LOMOND 0401"/>
    <n v="5206"/>
    <n v="37.095484297925999"/>
    <n v="-122.085719135056"/>
    <x v="1706"/>
    <n v="129"/>
    <n v="144"/>
    <n v="20497.1751178956"/>
    <n v="11401.1639290032"/>
    <n v="9096.0111888923602"/>
    <n v="11401.1639290032"/>
    <n v="9096.0111888923602"/>
    <n v="1.5630436973879101E-3"/>
    <n v="1.0536860936554099E-3"/>
    <n v="1.75625688367843"/>
    <n v="9.5"/>
    <n v="1225"/>
    <n v="3.6692362042193465E-3"/>
    <n v="1709"/>
    <n v="0"/>
    <n v="0"/>
    <n v="7.0843526317286472"/>
    <n v="1128"/>
    <n v="0"/>
  </r>
  <r>
    <s v="North Coast"/>
    <x v="1709"/>
    <n v="548"/>
    <n v="990.48185203292599"/>
    <n v="853"/>
    <n v="1130.1158"/>
    <n v="75"/>
    <n v="8.5738752241013496E-5"/>
    <n v="7.0383269380033298"/>
    <n v="3.95734377707412"/>
    <n v="45.093878438230597"/>
    <n v="340.39075345918502"/>
    <n v="4.3487691590278796"/>
    <n v="0.25495575303833201"/>
    <n v="6.5716194128990102"/>
    <n v="1.0050442473093599"/>
    <n v="6.0942495741977195E-4"/>
    <n v="1.93631318497769E-4"/>
    <n v="0.64243845252051501"/>
    <n v="0.87644276173526103"/>
    <s v="{DFBBBB18-D02D-419D-977F-28C5BC8837E8}"/>
    <n v="43081101"/>
    <s v="BIG RIVER 1101"/>
    <n v="1286"/>
    <n v="39.319075478320698"/>
    <n v="-123.80018363674201"/>
    <x v="1707"/>
    <n v="162"/>
    <n v="195"/>
    <n v="24471.580336000501"/>
    <n v="12142.2228819012"/>
    <n v="12329.3574540993"/>
    <n v="6546.1056052997601"/>
    <n v="4985.4612442998596"/>
    <n v="1.45223488873327E-2"/>
    <n v="6.4304064180760101E-3"/>
    <n v="1.8074486350965799"/>
    <n v="11.373333333333299"/>
    <n v="1435"/>
    <n v="4.5706871806482897E-2"/>
    <n v="1710"/>
    <n v="0"/>
    <n v="0"/>
    <n v="4.0675601860707173"/>
    <n v="2425"/>
    <n v="0"/>
  </r>
  <r>
    <s v="Central Coast"/>
    <x v="1710"/>
    <n v="50"/>
    <n v="162.11701809590099"/>
    <n v="180"/>
    <n v="224.46243000000001"/>
    <n v="40"/>
    <n v="1.6606317740297499E-5"/>
    <n v="46.314015918783802"/>
    <n v="0.468900537374697"/>
    <n v="56.8210000913394"/>
    <n v="218.78841359678"/>
    <n v="0.20870932066633199"/>
    <n v="2.2222345031100201"/>
    <n v="372.76515775497501"/>
    <n v="1.1545353978872299"/>
    <n v="6.0896504235946104E-4"/>
    <n v="1.5737525377067899E-5"/>
    <n v="0.27777777777777701"/>
    <n v="0.72224566057366302"/>
    <s v="{EA98B02D-6B86-41AE-8783-1ADC45A8F561}"/>
    <n v="183071101"/>
    <s v="PERRY 1101"/>
    <n v="85870"/>
    <n v="35.5668744931343"/>
    <n v="-121.074699493702"/>
    <x v="1708"/>
    <n v="165"/>
    <n v="121"/>
    <n v="33741.706870237998"/>
    <n v="26928.391444121698"/>
    <n v="6813.3154261162299"/>
    <n v="14444.762298256001"/>
    <n v="4316.2772565926798"/>
    <n v="6.2950101508271695E-4"/>
    <n v="6.6425270961190097E-4"/>
    <n v="3.2423403619180302"/>
    <n v="4.5"/>
    <n v="2689"/>
    <n v="2.4358601694378441E-2"/>
    <n v="1711"/>
    <n v="0"/>
    <n v="0"/>
    <n v="8.9755563940296295"/>
    <n v="893"/>
    <n v="0"/>
  </r>
  <r>
    <s v="Central Coast"/>
    <x v="1711"/>
    <n v="802"/>
    <n v="1467.8922185127799"/>
    <n v="2458"/>
    <n v="2355.0408000000002"/>
    <n v="275"/>
    <n v="4.7217422371349198E-5"/>
    <n v="13.114535350284701"/>
    <n v="8.4256443926917601"/>
    <n v="24.476267816181402"/>
    <n v="86.169705473742496"/>
    <n v="1.8709284174818901"/>
    <n v="7.06025688608901"/>
    <n v="28.5970402913409"/>
    <n v="1.51662107944488"/>
    <n v="6.0139511647105102E-4"/>
    <n v="2.49032948779209E-4"/>
    <n v="0.32628152969894197"/>
    <n v="0.623298006678491"/>
    <s v="{C74334F6-C157-4384-BFB7-ED7E4C2B59D6}"/>
    <n v="182541101"/>
    <s v="ATASCADERO 1101"/>
    <s v="A50"/>
    <n v="35.465401557896399"/>
    <n v="-120.671216098169"/>
    <x v="1709"/>
    <n v="463"/>
    <n v="907"/>
    <n v="78714.612495389301"/>
    <n v="33670.734003253499"/>
    <n v="45043.878492135802"/>
    <n v="30172.525264129399"/>
    <n v="40379.334871945197"/>
    <n v="6.8484060914282704E-2"/>
    <n v="1.2984791152121001E-2"/>
    <n v="1.83028954926781"/>
    <n v="8.9381818181818105"/>
    <n v="1251"/>
    <n v="0.16538365702953903"/>
    <n v="1712"/>
    <n v="0"/>
    <n v="0"/>
    <n v="18.748332195897348"/>
    <n v="1279"/>
    <n v="0"/>
  </r>
  <r>
    <s v="Central Valley"/>
    <x v="1712"/>
    <n v="560"/>
    <n v="788.48338655919702"/>
    <n v="2134"/>
    <n v="1494.5634"/>
    <n v="260"/>
    <n v="8.3026541170301403E-5"/>
    <n v="7.3821785916156299"/>
    <n v="5.3960890884649002"/>
    <n v="28.0127419586385"/>
    <n v="169.323437187026"/>
    <n v="3.0249929513282501"/>
    <n v="2.1904612096599601"/>
    <n v="23.832546122819899"/>
    <n v="1.0595813512802099"/>
    <n v="5.9827836032180001E-4"/>
    <n v="2.5992739364206401E-4"/>
    <n v="0.262417994376757"/>
    <n v="0.52756772350216097"/>
    <s v="{9D3389CA-CFE2-49B7-8B13-3D1B7ACB399D}"/>
    <n v="254421103"/>
    <s v="OAKHURST 1103"/>
    <n v="10140"/>
    <n v="37.366560892907202"/>
    <n v="-119.629552009213"/>
    <x v="1710"/>
    <n v="315"/>
    <n v="437"/>
    <n v="52361.159054283002"/>
    <n v="27059.5406397105"/>
    <n v="25301.6184145724"/>
    <n v="27059.5406397105"/>
    <n v="25301.6184145724"/>
    <n v="6.7581122346936695E-2"/>
    <n v="2.1586900704278301E-2"/>
    <n v="1.4080060474271301"/>
    <n v="8.2076923076922998"/>
    <n v="1226"/>
    <n v="0.155552373683668"/>
    <n v="1713"/>
    <n v="0"/>
    <n v="0"/>
    <n v="16.814013826837552"/>
    <n v="2068"/>
    <n v="0"/>
  </r>
  <r>
    <s v="North Valley"/>
    <x v="1713"/>
    <n v="244"/>
    <n v="311.97096954041001"/>
    <n v="675"/>
    <n v="518.61779999999999"/>
    <n v="76"/>
    <n v="1.27774040696462E-4"/>
    <n v="5.0768317699359402"/>
    <n v="53.964922309211197"/>
    <n v="932.70457078234494"/>
    <n v="17170.7151832854"/>
    <n v="2676.3055300273199"/>
    <n v="0.60078014633131405"/>
    <n v="21.507967193659901"/>
    <n v="1.0762692235018001"/>
    <n v="5.9568561551371995E-4"/>
    <n v="3.3935252442452201E-3"/>
    <n v="0.36148148148148102"/>
    <n v="0.60154312257078002"/>
    <s v="{EE93E5CE-FD33-44EC-A329-FBA8C511073C}"/>
    <n v="103031102"/>
    <s v="ORO FINO 1102"/>
    <n v="65932"/>
    <n v="39.870790453991702"/>
    <n v="-121.650421275592"/>
    <x v="1711"/>
    <n v="77"/>
    <n v="61"/>
    <n v="11700.8581659007"/>
    <n v="6996.2917813836702"/>
    <n v="4704.5663845170702"/>
    <n v="6996.2917813836702"/>
    <n v="4704.5663845170702"/>
    <n v="0.25790791856263601"/>
    <n v="9.7108270929311402E-3"/>
    <n v="1.27856954729676"/>
    <n v="8.8815789473684195"/>
    <n v="81"/>
    <n v="4.5272106779042719E-2"/>
    <n v="1714"/>
    <n v="0"/>
    <n v="0"/>
    <n v="4.3472928204901526"/>
    <n v="142"/>
    <n v="0"/>
  </r>
  <r>
    <s v="Central Valley"/>
    <x v="1714"/>
    <n v="230"/>
    <n v="384.83212574941399"/>
    <n v="4270"/>
    <n v="2424.1768000000002"/>
    <n v="187"/>
    <n v="3.81515055875708E-5"/>
    <n v="16.220808453497199"/>
    <n v="75.521987276338805"/>
    <n v="586.14550180764604"/>
    <n v="13273.794412802899"/>
    <n v="5586.1924560833304"/>
    <n v="1.0299796416737901"/>
    <n v="12.2854395828553"/>
    <n v="1.0217216422851001"/>
    <n v="5.9274749121476398E-4"/>
    <n v="1.04016823699714E-3"/>
    <n v="5.38641686182669E-2"/>
    <n v="0.15874755193044299"/>
    <s v="{778380F2-BA49-477B-8F0F-740FAC39A283}"/>
    <n v="163661701"/>
    <s v="MIWUK 1701"/>
    <n v="953336"/>
    <n v="38.068063251205203"/>
    <n v="-120.186649527108"/>
    <x v="1712"/>
    <n v="267"/>
    <n v="649"/>
    <n v="38818.711621410002"/>
    <n v="19079.613701947201"/>
    <n v="19739.0979194627"/>
    <n v="19079.613701947201"/>
    <n v="19739.0979194627"/>
    <n v="0.194511460318466"/>
    <n v="7.1343315448757398E-3"/>
    <n v="1.6731831554322301"/>
    <n v="22.834224598930401"/>
    <n v="389"/>
    <n v="0.11084378085716086"/>
    <n v="1715"/>
    <n v="0"/>
    <n v="0"/>
    <n v="11.855518645592634"/>
    <n v="480"/>
    <n v="0"/>
  </r>
  <r>
    <s v="Central Valley"/>
    <x v="1715"/>
    <n v="497"/>
    <n v="704.26584311807403"/>
    <n v="2095"/>
    <n v="1452.1313"/>
    <n v="290"/>
    <n v="9.3546413085403301E-5"/>
    <n v="6.4705194549425302"/>
    <n v="22.423035165696898"/>
    <n v="862.47980431430506"/>
    <n v="9542.8589792939601"/>
    <n v="565.34456051804204"/>
    <n v="1.2875190668643"/>
    <n v="26.770782896105501"/>
    <n v="1.09809276399941"/>
    <n v="5.8908715541203097E-4"/>
    <n v="1.0645860152609099E-3"/>
    <n v="0.23723150357995201"/>
    <n v="0.48498770049607698"/>
    <s v="{E154310E-F1E3-4CE7-BE08-29FE6DF23F68}"/>
    <n v="163011101"/>
    <s v="MARTELL 1101"/>
    <n v="11244"/>
    <n v="38.3910226084136"/>
    <n v="-120.769239349351"/>
    <x v="1713"/>
    <n v="304"/>
    <n v="252"/>
    <n v="58230.010821893498"/>
    <n v="35268.1557266444"/>
    <n v="22961.855095249099"/>
    <n v="33683.9338741752"/>
    <n v="21316.903389402101"/>
    <n v="0.30872994442566398"/>
    <n v="2.7128459794766899E-2"/>
    <n v="1.4170338895735901"/>
    <n v="7.2241379310344804"/>
    <n v="379"/>
    <n v="0.17083527506948898"/>
    <n v="1716"/>
    <n v="0"/>
    <n v="0"/>
    <n v="20.930219675330118"/>
    <n v="1349"/>
    <n v="0"/>
  </r>
  <r>
    <s v="Sierra"/>
    <x v="1716"/>
    <n v="234"/>
    <n v="379.107274658633"/>
    <n v="635"/>
    <n v="546.12494000000004"/>
    <n v="115"/>
    <n v="7.4409923194173599E-5"/>
    <n v="9.3418786088079795"/>
    <n v="8.4233263555306301"/>
    <n v="469.28236853020201"/>
    <n v="6797.6386658290103"/>
    <n v="239.944611447912"/>
    <n v="3.61387072275192"/>
    <n v="96.879953937297202"/>
    <n v="1.2122162393901601"/>
    <n v="5.8799130451543604E-4"/>
    <n v="4.8331895670281099E-4"/>
    <n v="0.36850393700787398"/>
    <n v="0.69417682220704802"/>
    <s v="{8D36000E-CB6A-4063-B9B3-E1FA6651AB85}"/>
    <n v="152471101"/>
    <s v="COLUMBIA HILL 1101"/>
    <n v="90730"/>
    <n v="39.342605603117498"/>
    <n v="-121.12263058085399"/>
    <x v="1714"/>
    <n v="108"/>
    <n v="125"/>
    <n v="24412.383522742599"/>
    <n v="13390.732206558399"/>
    <n v="11021.651316184099"/>
    <n v="13390.732206558399"/>
    <n v="11021.651316184099"/>
    <n v="5.5581680020823199E-2"/>
    <n v="8.5571411673299701E-3"/>
    <n v="1.6201165583702299"/>
    <n v="5.5217391304347796"/>
    <n v="808"/>
    <n v="6.7619000019275149E-2"/>
    <n v="1717"/>
    <n v="0"/>
    <n v="0"/>
    <n v="8.3206126619214"/>
    <n v="1249"/>
    <n v="0"/>
  </r>
  <r>
    <s v="North Coast"/>
    <x v="1717"/>
    <n v="714"/>
    <n v="1618.1587332501599"/>
    <n v="735"/>
    <n v="1628.8993"/>
    <n v="58"/>
    <n v="7.43331680998129E-5"/>
    <n v="7.0392037272967096"/>
    <n v="0.264225015150649"/>
    <n v="68.204791686364501"/>
    <n v="836.69583668027599"/>
    <n v="0.73599227311621795"/>
    <n v="5.9543789171711402E-2"/>
    <n v="15.8044475810281"/>
    <n v="1.00526395953934"/>
    <n v="5.8724155411727405E-4"/>
    <n v="5.0259611729698297E-5"/>
    <n v="0.97142857142857097"/>
    <n v="0.99340624752259299"/>
    <s v="{C44E173D-32C1-4900-92A5-AD54BFE2000C}"/>
    <n v="42851121"/>
    <s v="FORT ROSS 1121"/>
    <n v="560"/>
    <n v="38.556185705504298"/>
    <n v="-123.303358329456"/>
    <x v="1715"/>
    <n v="37"/>
    <n v="24"/>
    <n v="12832.535424214"/>
    <n v="9208.7911619866609"/>
    <n v="3623.7442622273502"/>
    <n v="8402.3790492435091"/>
    <n v="3076.3906241937798"/>
    <n v="2.9150574803225001E-3"/>
    <n v="4.3113237497891498E-3"/>
    <n v="2.2663287580534499"/>
    <n v="12.6724137931034"/>
    <n v="2228"/>
    <n v="3.4060010138801895E-2"/>
    <n v="1718"/>
    <n v="0"/>
    <n v="0"/>
    <n v="5.2209946722074889"/>
    <n v="2161"/>
    <n v="0"/>
  </r>
  <r>
    <s v="North Coast"/>
    <x v="1718"/>
    <n v="1352"/>
    <n v="2047.9636379490601"/>
    <n v="2027"/>
    <n v="2356.1860000000001"/>
    <n v="214"/>
    <n v="1.2702353801317099E-4"/>
    <n v="6.0879024122597496"/>
    <n v="2.7972114804681301"/>
    <n v="183.90895434178799"/>
    <n v="3421.2035457338202"/>
    <n v="26.9093006278611"/>
    <n v="1.2693532476131999"/>
    <n v="18.700721442840798"/>
    <n v="1.07336035120152"/>
    <n v="5.8422122694457999E-4"/>
    <n v="2.4289171427697301E-4"/>
    <n v="0.66699555994079895"/>
    <n v="0.86918588235043903"/>
    <s v="{17DD54A2-E0AC-4BEA-A392-1296720E1866}"/>
    <n v="192171103"/>
    <s v="WILLOW CREEK 1103"/>
    <n v="47966"/>
    <n v="40.900260193225598"/>
    <n v="-123.611892879441"/>
    <x v="1716"/>
    <n v="290"/>
    <n v="344"/>
    <n v="35725.130210825198"/>
    <n v="27180.637220539102"/>
    <n v="8544.4929902861895"/>
    <n v="27180.637220539102"/>
    <n v="8544.4929902861895"/>
    <n v="5.1978826855272303E-2"/>
    <n v="2.7183037134818702E-2"/>
    <n v="1.51476600440019"/>
    <n v="9.4719626168224291"/>
    <n v="1271"/>
    <n v="0.12502334256614012"/>
    <n v="1719"/>
    <n v="0"/>
    <n v="0"/>
    <n v="16.889259730363602"/>
    <n v="272"/>
    <n v="0"/>
  </r>
  <r>
    <s v="Bay Area"/>
    <x v="1719"/>
    <n v="11"/>
    <n v="13.140384788586299"/>
    <n v="17"/>
    <n v="16.098837"/>
    <n v="3"/>
    <n v="1.6020242583181199E-5"/>
    <n v="40.6569646381243"/>
    <n v="0"/>
    <n v="17.1179809570312"/>
    <n v="38.535270690917898"/>
    <n v="0"/>
    <n v="2.1364307006200098"/>
    <n v="190.630457560221"/>
    <n v="1.1010324954986499"/>
    <n v="5.8326695110569305E-4"/>
    <n v="1.2169934052508301E-5"/>
    <n v="0.64705882352941102"/>
    <n v="0.81623193471590205"/>
    <s v="{BBAD7CA8-9930-4EC0-8393-CDE6447A6BA4}"/>
    <n v="14402108"/>
    <s v="LAS POSITAS 2108"/>
    <s v="MR190"/>
    <n v="37.665164675603798"/>
    <n v="-121.73537137270201"/>
    <x v="1717"/>
    <n v="223"/>
    <n v="126"/>
    <n v="24406.397552038201"/>
    <n v="17286.453377491998"/>
    <n v="7119.94417454626"/>
    <n v="1015.79287737042"/>
    <n v="1334.34572593599"/>
    <n v="3.6509802157524899E-5"/>
    <n v="4.8060727749543703E-5"/>
    <n v="1.1945804353260201"/>
    <n v="5.6666666666666599"/>
    <n v="2761"/>
    <n v="1.749800853317079E-3"/>
    <n v="1720"/>
    <n v="0"/>
    <n v="0"/>
    <n v="0.63118423600453522"/>
    <n v="2847"/>
    <n v="0"/>
  </r>
  <r>
    <s v="Central Valley"/>
    <x v="1720"/>
    <n v="1"/>
    <n v="3.0796317925502001"/>
    <n v="46"/>
    <n v="16.925604"/>
    <n v="13"/>
    <n v="4.0319389881915399E-5"/>
    <n v="14.9393030794767"/>
    <n v="5.1483368873596103"/>
    <n v="1024.1148376464801"/>
    <n v="9642.29052734375"/>
    <n v="51.381381988525298"/>
    <n v="6.1332537921575403"/>
    <n v="78.263018534733703"/>
    <n v="1.29067391615647"/>
    <n v="5.7599679073274204E-4"/>
    <n v="6.5321015426888994E-5"/>
    <n v="2.1739130434782601E-2"/>
    <n v="0.18195107346400299"/>
    <s v="{853B9DFF-FC32-431D-BEC5-8F7218514F74}"/>
    <n v="252192101"/>
    <s v="BEAR VALLEY 2101"/>
    <n v="10019"/>
    <n v="37.535293636795302"/>
    <n v="-120.087410831418"/>
    <x v="1718"/>
    <n v="12"/>
    <n v="10"/>
    <n v="3898.19031027147"/>
    <n v="3187.49406565549"/>
    <n v="710.69624461598096"/>
    <n v="3187.49406565549"/>
    <n v="710.69624461598096"/>
    <n v="8.4917320054955705E-4"/>
    <n v="5.2415206846490004E-4"/>
    <n v="3.0796317925502001"/>
    <n v="3.5384615384615299"/>
    <n v="2088"/>
    <n v="7.4879582795256468E-3"/>
    <n v="1721"/>
    <n v="0"/>
    <n v="0"/>
    <n v="1.9806163750704175"/>
    <n v="1437"/>
    <n v="0"/>
  </r>
  <r>
    <s v="North Coast"/>
    <x v="1721"/>
    <n v="60"/>
    <n v="72.757124838038393"/>
    <n v="247"/>
    <n v="156.04819000000001"/>
    <n v="25"/>
    <n v="8.4566827281378198E-5"/>
    <n v="6.7214222976625404"/>
    <n v="0.35635021080573398"/>
    <n v="150.87639194064599"/>
    <n v="1139.3527187771199"/>
    <n v="0.51362713633312096"/>
    <n v="0.16592920318245799"/>
    <n v="17.274770005345299"/>
    <n v="1.0405309677123999"/>
    <n v="5.7520566102471898E-4"/>
    <n v="6.5020768906833804E-5"/>
    <n v="0.24291497975708501"/>
    <n v="0.46624780535735699"/>
    <s v="{AD459C08-CBDF-43AA-86A2-CD8C1B5B6101}"/>
    <n v="192381102"/>
    <s v="EEL RIVER 1102"/>
    <n v="1902"/>
    <n v="40.527905982757296"/>
    <n v="-124.164625343081"/>
    <x v="1719"/>
    <n v="53"/>
    <n v="32"/>
    <n v="17655.5589755648"/>
    <n v="11921.828169307501"/>
    <n v="5733.7308062573602"/>
    <n v="9656.5709597728292"/>
    <n v="4971.72166107864"/>
    <n v="1.6255192226708401E-3"/>
    <n v="2.11417068203445E-3"/>
    <n v="1.21261874730064"/>
    <n v="9.8800000000000008"/>
    <n v="2093"/>
    <n v="1.4380141525617975E-2"/>
    <n v="1722"/>
    <n v="0"/>
    <n v="0"/>
    <n v="6.0003131538450027"/>
    <n v="2623"/>
    <n v="0"/>
  </r>
  <r>
    <s v="Central Coast"/>
    <x v="1722"/>
    <n v="3"/>
    <n v="4.0689524032625002"/>
    <n v="31"/>
    <n v="21.429532999999999"/>
    <n v="8"/>
    <n v="2.41790462496283E-5"/>
    <n v="11.9638723488897"/>
    <n v="8.6680265553295595"/>
    <n v="57.262754172086701"/>
    <n v="191.59954087436199"/>
    <n v="2.81856339250225"/>
    <n v="11.196349475532701"/>
    <n v="50.070409759879098"/>
    <n v="1.0091261118650401"/>
    <n v="5.7167531412767602E-4"/>
    <n v="2.28985888952593E-4"/>
    <n v="9.6774193548387094E-2"/>
    <n v="0.189875925077721"/>
    <s v="{4BEE9D9E-BAC4-46AE-B4EA-D5A6948A1B98}"/>
    <n v="83432101"/>
    <s v="HICKS 2101"/>
    <s v="XR162"/>
    <n v="37.212345604697497"/>
    <n v="-121.83604614713801"/>
    <x v="1720"/>
    <n v="312"/>
    <n v="478"/>
    <n v="37529.846863061699"/>
    <n v="15349.8177776586"/>
    <n v="22180.029085402999"/>
    <n v="1339.2929761708899"/>
    <n v="3306.0968106922101"/>
    <n v="1.8318871116207399E-3"/>
    <n v="1.9343236999702599E-4"/>
    <n v="1.3563174677541601"/>
    <n v="3.875"/>
    <n v="1313"/>
    <n v="4.5734025130214082E-3"/>
    <n v="1723"/>
    <n v="0"/>
    <n v="0"/>
    <n v="0.83219781589628206"/>
    <n v="1813"/>
    <n v="0"/>
  </r>
  <r>
    <s v="North Valley"/>
    <x v="1723"/>
    <n v="584"/>
    <n v="738.94917946913699"/>
    <n v="786"/>
    <n v="834.9239"/>
    <n v="84"/>
    <n v="1.06100612459245E-5"/>
    <n v="69.583616018065698"/>
    <n v="3.7067267089931599"/>
    <n v="1127.98364414152"/>
    <n v="24004.2075191443"/>
    <n v="235.79024005069201"/>
    <n v="0.62481563888667502"/>
    <n v="61.978494774372798"/>
    <n v="1.2055151746386501"/>
    <n v="5.7062723229986195E-4"/>
    <n v="2.35549831168336E-5"/>
    <n v="0.74300254452926195"/>
    <n v="0.88504975011846898"/>
    <s v="{685CF79F-C4BB-4361-A8EF-28010425513E}"/>
    <n v="103104401"/>
    <s v="SPANISH CREEK 4401"/>
    <s v="circuit_breaker"/>
    <n v="40.027124671485701"/>
    <n v="-120.96300961520301"/>
    <x v="1721"/>
    <n v="38"/>
    <n v="43"/>
    <n v="14276.938157566099"/>
    <n v="12760.2492547743"/>
    <n v="1516.6889027918401"/>
    <n v="9502.8761391196695"/>
    <n v="1516.6889027918401"/>
    <n v="1.9786185818140198E-3"/>
    <n v="8.9124514465765904E-4"/>
    <n v="1.2653239374471501"/>
    <n v="9.3571428571428505"/>
    <n v="2552"/>
    <n v="4.7932687513188403E-2"/>
    <n v="1724"/>
    <n v="0"/>
    <n v="0"/>
    <n v="5.9048116494409282"/>
    <n v="1152"/>
    <n v="0"/>
  </r>
  <r>
    <s v="Central Valley"/>
    <x v="1724"/>
    <n v="447"/>
    <n v="732.88676963135094"/>
    <n v="2135"/>
    <n v="1454.6570999999999"/>
    <n v="392"/>
    <n v="5.8891088595986202E-5"/>
    <n v="10.759644306131699"/>
    <n v="11.991802533921501"/>
    <n v="246.03156122762499"/>
    <n v="1735.61699747847"/>
    <n v="44.196974521664103"/>
    <n v="2.8158411705434001"/>
    <n v="108.54775590582599"/>
    <n v="1.3677363629852"/>
    <n v="5.6968186011061798E-4"/>
    <n v="4.5833809054482601E-4"/>
    <n v="0.20936768149882901"/>
    <n v="0.50382098115637897"/>
    <s v="{1D87D320-3344-47D1-AB52-86F36B13B2E4}"/>
    <n v="162211101"/>
    <s v="CALAVERAS CEMENT 1101"/>
    <n v="502"/>
    <n v="38.189371537895198"/>
    <n v="-120.665143367862"/>
    <x v="1722"/>
    <n v="424"/>
    <n v="350"/>
    <n v="97818.692435701494"/>
    <n v="66199.831970729007"/>
    <n v="31618.860464972498"/>
    <n v="60118.092737339299"/>
    <n v="28858.295814430701"/>
    <n v="0.17966853149357201"/>
    <n v="2.3085306729626599E-2"/>
    <n v="1.6395677172960801"/>
    <n v="5.4464285714285703"/>
    <n v="852"/>
    <n v="0.22331528916336224"/>
    <n v="1725"/>
    <n v="0"/>
    <n v="0"/>
    <n v="37.355639402293257"/>
    <n v="1880"/>
    <n v="0"/>
  </r>
  <r>
    <s v="North Coast"/>
    <x v="1725"/>
    <n v="257"/>
    <n v="507.64539201013503"/>
    <n v="572"/>
    <n v="648.91565000000003"/>
    <n v="71"/>
    <n v="6.5838363784870299E-5"/>
    <n v="8.10685782279214"/>
    <n v="2.2148928432725299"/>
    <n v="5.5551661244856199"/>
    <n v="36.698591860548497"/>
    <n v="0.16858286683676099"/>
    <n v="2.1785491863134601"/>
    <n v="6.8085660299312396"/>
    <n v="1.0127446130967399"/>
    <n v="5.6849657132976403E-4"/>
    <n v="1.3098164772183901E-4"/>
    <n v="0.44930069930069899"/>
    <n v="0.78229796502598203"/>
    <s v="{7B7F4A99-FA71-47CD-9812-ECE462607E94}"/>
    <n v="43311108"/>
    <s v="KONOCTI 1108"/>
    <n v="1278"/>
    <n v="38.955854969966197"/>
    <n v="-122.727437863689"/>
    <x v="1723"/>
    <n v="165"/>
    <n v="389"/>
    <n v="33303.222036428298"/>
    <n v="12812.785251433599"/>
    <n v="20490.436784994599"/>
    <n v="7722.6193610331502"/>
    <n v="12123.299933116799"/>
    <n v="9.2996969882506095E-3"/>
    <n v="4.6745238287257901E-3"/>
    <n v="1.9752738988721199"/>
    <n v="8.0563380281690105"/>
    <n v="1697"/>
    <n v="4.0363256564413245E-2"/>
    <n v="1726"/>
    <n v="0"/>
    <n v="0"/>
    <n v="4.7986117149845295"/>
    <n v="1012"/>
    <n v="0"/>
  </r>
  <r>
    <s v="Central Coast"/>
    <x v="1726"/>
    <n v="1314"/>
    <n v="2534.03584650633"/>
    <n v="3581"/>
    <n v="3863.6480000000001"/>
    <n v="213"/>
    <n v="9.2078526908785302E-5"/>
    <n v="5.0874745247753896"/>
    <n v="3.1177093533309601"/>
    <n v="17.6518668330799"/>
    <n v="91.332386314127703"/>
    <n v="0.44462554639049601"/>
    <n v="0.66959574843536296"/>
    <n v="6.1010677754362996"/>
    <n v="1.0099505611428601"/>
    <n v="5.6516944829474803E-4"/>
    <n v="1.9589599799575201E-4"/>
    <n v="0.36693660988550603"/>
    <n v="0.65586613475452105"/>
    <s v="{869A1D07-AF0C-4C1B-B4FB-3299F6D51C09}"/>
    <n v="83692104"/>
    <s v="ROB ROY 2104"/>
    <s v="circuit_breaker"/>
    <n v="36.979132836719501"/>
    <n v="-121.867048438833"/>
    <x v="1724"/>
    <n v="296"/>
    <n v="308"/>
    <n v="42341.184164608203"/>
    <n v="22978.579765474198"/>
    <n v="19362.604399133899"/>
    <n v="22978.579765474198"/>
    <n v="19362.604399133899"/>
    <n v="4.17258475730952E-2"/>
    <n v="1.96127262315712E-2"/>
    <n v="1.9284899897308501"/>
    <n v="16.812206572769899"/>
    <n v="1425"/>
    <n v="0.12038109248678133"/>
    <n v="1727"/>
    <n v="0"/>
    <n v="0"/>
    <n v="14.278223087452469"/>
    <n v="1414"/>
    <n v="0"/>
  </r>
  <r>
    <s v="Bay Area"/>
    <x v="1727"/>
    <n v="386"/>
    <n v="1138.76795948176"/>
    <n v="425"/>
    <n v="1154.4255000000001"/>
    <n v="49"/>
    <n v="1.06961795126506E-4"/>
    <n v="5.4912480611582097"/>
    <n v="2.10640733680167"/>
    <n v="20.082188733360301"/>
    <n v="97.5752947338692"/>
    <n v="0.185393161256655"/>
    <n v="0.445277224123797"/>
    <n v="21.7119698667404"/>
    <n v="1.0285804612295899"/>
    <n v="5.6491301880273498E-4"/>
    <n v="1.37581421830036E-4"/>
    <n v="0.90823529411764703"/>
    <n v="0.986436909853174"/>
    <s v="{B38DB0B8-9B03-4771-A545-1316F725B1B3}"/>
    <n v="24101102"/>
    <s v="HALF MOON BAY 1102"/>
    <n v="8848"/>
    <n v="37.527798258524697"/>
    <n v="-122.51046336712"/>
    <x v="1725"/>
    <n v="226"/>
    <n v="412"/>
    <n v="31602.7362147979"/>
    <n v="16171.7557002227"/>
    <n v="15430.9805145752"/>
    <n v="4923.81974754575"/>
    <n v="2090.8512983501801"/>
    <n v="6.7414896696717996E-3"/>
    <n v="5.2411279611987898E-3"/>
    <n v="2.9501760608335799"/>
    <n v="8.6734693877550999"/>
    <n v="1650"/>
    <n v="2.7680737921334013E-2"/>
    <n v="1728"/>
    <n v="0"/>
    <n v="0"/>
    <n v="3.0595188003522504"/>
    <n v="2407"/>
    <n v="0"/>
  </r>
  <r>
    <s v="North Coast"/>
    <x v="1728"/>
    <n v="117"/>
    <n v="223.747485836507"/>
    <n v="208"/>
    <n v="269.32310000000001"/>
    <n v="51"/>
    <n v="8.5482825228360004E-5"/>
    <n v="5.66394730878838"/>
    <n v="14.6532094488502"/>
    <n v="677.15137987479102"/>
    <n v="15632.757937169299"/>
    <n v="1768.81848453423"/>
    <n v="1.1685320015668099"/>
    <n v="19.282804509588299"/>
    <n v="1.0304528872172001"/>
    <n v="5.5682439510592804E-4"/>
    <n v="6.7026025788784205E-4"/>
    <n v="0.5625"/>
    <n v="0.83077721323167097"/>
    <s v="{790F1996-ADCE-423E-BD1D-F157FD535C39}"/>
    <n v="43351106"/>
    <s v="LUCERNE 1106"/>
    <n v="38436"/>
    <n v="39.008773087470402"/>
    <n v="-122.777107349354"/>
    <x v="1726"/>
    <n v="127"/>
    <n v="356"/>
    <n v="24732.461019807"/>
    <n v="7720.92094628823"/>
    <n v="17011.5400735187"/>
    <n v="7130.3908613204703"/>
    <n v="16058.882608151"/>
    <n v="3.4183273152279897E-2"/>
    <n v="4.3596240866463597E-3"/>
    <n v="1.9123716738162999"/>
    <n v="4.0784313725490096"/>
    <n v="594"/>
    <n v="2.839804415040233E-2"/>
    <n v="1729"/>
    <n v="0"/>
    <n v="0"/>
    <n v="4.4306180998895623"/>
    <n v="2057"/>
    <n v="0"/>
  </r>
  <r>
    <s v="North Coast"/>
    <x v="1729"/>
    <n v="471"/>
    <n v="761.17688724733296"/>
    <n v="1023"/>
    <n v="1062.8406"/>
    <n v="88"/>
    <n v="1.31150315031515E-4"/>
    <n v="4.3895493202528399"/>
    <n v="10.497679438740001"/>
    <n v="72.583902275562195"/>
    <n v="835.13553779428798"/>
    <n v="13.8944873652363"/>
    <n v="0.67709170651242501"/>
    <n v="12.3143679541959"/>
    <n v="1.0097797716205701"/>
    <n v="5.5459176817315497E-4"/>
    <n v="7.9072497685346696E-4"/>
    <n v="0.46041055718474999"/>
    <n v="0.71617221275925402"/>
    <s v="{06C5DDF3-68CB-4362-94D6-24163B7FDD9B}"/>
    <n v="42811113"/>
    <s v="MONTE RIO 1113"/>
    <n v="202"/>
    <n v="38.498368291596201"/>
    <n v="-122.991387175597"/>
    <x v="1727"/>
    <n v="87"/>
    <n v="145"/>
    <n v="14088.202326922899"/>
    <n v="8479.0364843054103"/>
    <n v="5609.16584261753"/>
    <n v="8479.0364843054103"/>
    <n v="5609.16584261753"/>
    <n v="6.9583797963105098E-2"/>
    <n v="1.1541227722773301E-2"/>
    <n v="1.61608680944232"/>
    <n v="11.625"/>
    <n v="504"/>
    <n v="4.8804075599237634E-2"/>
    <n v="1730"/>
    <n v="0"/>
    <n v="0"/>
    <n v="5.2686273792893372"/>
    <n v="1196"/>
    <n v="0"/>
  </r>
  <r>
    <s v="North Valley"/>
    <x v="1730"/>
    <n v="345"/>
    <n v="474.02363015726502"/>
    <n v="715"/>
    <n v="661.16974000000005"/>
    <n v="98"/>
    <n v="1.3841859020300999E-4"/>
    <n v="5.1937676034074398"/>
    <n v="11.8293953406973"/>
    <n v="443.64641848268599"/>
    <n v="6001.4352924302202"/>
    <n v="548.54099755395703"/>
    <n v="2.0391457377628801"/>
    <n v="82.907752894558797"/>
    <n v="1.17462073296916"/>
    <n v="5.5442291293176203E-4"/>
    <n v="8.9990530447573E-4"/>
    <n v="0.482517482517482"/>
    <n v="0.716946953802583"/>
    <s v="{A3DF42BE-4227-4966-A42C-A1B07E133552}"/>
    <n v="103031102"/>
    <s v="ORO FINO 1102"/>
    <n v="127563"/>
    <n v="39.8706717005008"/>
    <n v="-121.65615396898799"/>
    <x v="1728"/>
    <n v="84"/>
    <n v="80"/>
    <n v="19674.745562650402"/>
    <n v="11105.931421039801"/>
    <n v="8568.81414161055"/>
    <n v="11105.931421039801"/>
    <n v="8568.81414161055"/>
    <n v="8.8190719838621506E-2"/>
    <n v="1.3565021839895001E-2"/>
    <n v="1.3739815366877199"/>
    <n v="7.2959183673469301"/>
    <n v="444"/>
    <n v="5.4333445467312683E-2"/>
    <n v="1731"/>
    <n v="0"/>
    <n v="0"/>
    <n v="6.900903713022922"/>
    <n v="186"/>
    <n v="0"/>
  </r>
  <r>
    <s v="North Coast"/>
    <x v="1731"/>
    <n v="744"/>
    <n v="1365.9965178366101"/>
    <n v="1414"/>
    <n v="1700.9229"/>
    <n v="117"/>
    <n v="1.46877278862859E-4"/>
    <n v="3.7165051985339801"/>
    <n v="4.5510512994903003"/>
    <n v="21.4357331421213"/>
    <n v="185.87103198919101"/>
    <n v="1.5291427029456901"/>
    <n v="0.32112249508500301"/>
    <n v="6.5119608491070897"/>
    <n v="1.47727100563864"/>
    <n v="5.5408786546497701E-4"/>
    <n v="4.91695685628426E-4"/>
    <n v="0.52616690240452602"/>
    <n v="0.80309140216546504"/>
    <s v="{53EC2261-1200-4127-A3BA-F52DA74219E3}"/>
    <n v="42811113"/>
    <s v="MONTE RIO 1113"/>
    <n v="3970"/>
    <n v="38.499672114217297"/>
    <n v="-123.00534867344901"/>
    <x v="1729"/>
    <n v="192"/>
    <n v="615"/>
    <n v="36345.865579009398"/>
    <n v="11846.126281471499"/>
    <n v="24499.739297537799"/>
    <n v="11846.126281471499"/>
    <n v="24499.739297537799"/>
    <n v="5.7528395218525902E-2"/>
    <n v="1.7184641626954499E-2"/>
    <n v="1.8360168250491999"/>
    <n v="12.08547008547"/>
    <n v="795"/>
    <n v="6.4828280259402307E-2"/>
    <n v="1732"/>
    <n v="0"/>
    <n v="0"/>
    <n v="7.3608393336442273"/>
    <n v="8"/>
    <n v="0"/>
  </r>
  <r>
    <s v="Central Valley"/>
    <x v="1732"/>
    <n v="315"/>
    <n v="453.52321799856401"/>
    <n v="1465"/>
    <n v="1054.5117"/>
    <n v="68"/>
    <n v="7.3346852974175204E-5"/>
    <n v="8.1007899674684705"/>
    <n v="11.827744357986299"/>
    <n v="36.737368487752903"/>
    <n v="360.58166267536501"/>
    <n v="10.0694774517328"/>
    <n v="0.42010352045367899"/>
    <n v="4.7171230252902401"/>
    <n v="1.3991736068445"/>
    <n v="5.5283015555613398E-4"/>
    <n v="4.5179260042887601E-4"/>
    <n v="0.215017064846416"/>
    <n v="0.43007887910071102"/>
    <s v="{9663063B-48E8-470B-AC65-CDCDAD31AE00}"/>
    <n v="163661702"/>
    <s v="MIWUK 1702"/>
    <n v="8130"/>
    <n v="38.028175497185998"/>
    <n v="-120.257134633108"/>
    <x v="1730"/>
    <n v="225"/>
    <n v="404"/>
    <n v="33840.584394324003"/>
    <n v="15891.489733775101"/>
    <n v="17949.094660548901"/>
    <n v="15891.489733775101"/>
    <n v="17949.094660548901"/>
    <n v="3.07218968291635E-2"/>
    <n v="4.9875860022439104E-3"/>
    <n v="1.4397562476144901"/>
    <n v="21.544117647058801"/>
    <n v="858"/>
    <n v="3.7592450577817113E-2"/>
    <n v="1733"/>
    <n v="0"/>
    <n v="0"/>
    <n v="9.8745108673655686"/>
    <n v="2470"/>
    <n v="0"/>
  </r>
  <r>
    <s v="Sierra"/>
    <x v="1733"/>
    <n v="405"/>
    <n v="621.66171475777605"/>
    <n v="1067"/>
    <n v="920.68320000000006"/>
    <n v="112"/>
    <n v="1.4694856002149301E-4"/>
    <n v="4.5247454072666002"/>
    <n v="3.0058919321809099"/>
    <n v="15.467993918366"/>
    <n v="82.7548900409178"/>
    <n v="1.0337210968321999"/>
    <n v="1.9455001267737499"/>
    <n v="18.443196953307499"/>
    <n v="0.96331779552357499"/>
    <n v="5.5277572320959695E-4"/>
    <n v="2.8393463276581702E-4"/>
    <n v="0.37956888472352301"/>
    <n v="0.67521781234078204"/>
    <s v="{69C7055C-8321-466E-890B-DA1A435F5398}"/>
    <n v="153081112"/>
    <s v="PLACERVILLE 1112"/>
    <s v="circuit_breaker"/>
    <n v="38.730940642802501"/>
    <n v="-120.78337336496401"/>
    <x v="1731"/>
    <n v="260"/>
    <n v="687"/>
    <n v="42800.964317419501"/>
    <n v="15101.348262948"/>
    <n v="27699.6160544714"/>
    <n v="13371.6969518607"/>
    <n v="24617.6334873374"/>
    <n v="3.1800678869771497E-2"/>
    <n v="1.64582387224072E-2"/>
    <n v="1.5349671969327801"/>
    <n v="9.52678571428571"/>
    <n v="1162"/>
    <n v="6.1910880999474859E-2"/>
    <n v="1734"/>
    <n v="0"/>
    <n v="0"/>
    <n v="8.3087847066746345"/>
    <n v="59"/>
    <n v="0"/>
  </r>
  <r>
    <s v="Bay Area"/>
    <x v="1734"/>
    <n v="1617"/>
    <n v="2604.4198626697998"/>
    <n v="2947"/>
    <n v="3415.953"/>
    <n v="232"/>
    <n v="4.68478491249133E-5"/>
    <n v="12.2672423069126"/>
    <n v="1.30205384757677"/>
    <n v="34.569480431328202"/>
    <n v="155.925164389689"/>
    <n v="0.363966584128943"/>
    <n v="0.354010907808682"/>
    <n v="14.547476695288401"/>
    <n v="1.0271589863916899"/>
    <n v="5.5231131331047998E-4"/>
    <n v="5.4525669906968599E-5"/>
    <n v="0.54869358669833701"/>
    <n v="0.76242850926403805"/>
    <s v="{8F9D0578-4CB4-4781-89AC-7B1C36D45FF0}"/>
    <n v="24131103"/>
    <s v="MENLO 1103"/>
    <n v="8512"/>
    <n v="37.289159528037601"/>
    <n v="-122.213231768048"/>
    <x v="1732"/>
    <n v="198"/>
    <n v="143"/>
    <n v="46118.1544408103"/>
    <n v="26938.1264591002"/>
    <n v="19180.0279817101"/>
    <n v="26938.1264591002"/>
    <n v="19180.0279817101"/>
    <n v="1.26499554184167E-2"/>
    <n v="1.0868700996979799E-2"/>
    <n v="1.6106492657203499"/>
    <n v="12.7025862068965"/>
    <n v="2195"/>
    <n v="0.12813622468803135"/>
    <n v="1735"/>
    <n v="0"/>
    <n v="0"/>
    <n v="16.738570576017551"/>
    <n v="2160"/>
    <n v="0"/>
  </r>
  <r>
    <s v="Bay Area"/>
    <x v="1735"/>
    <n v="55"/>
    <n v="117.65520868031"/>
    <n v="244"/>
    <n v="227.51266000000001"/>
    <n v="14"/>
    <n v="8.4453133500314101E-5"/>
    <n v="6.8607904757628404"/>
    <n v="0.79492423380724997"/>
    <n v="4.3617343453483404"/>
    <n v="13.3098831855184"/>
    <n v="7.2385440875070498E-2"/>
    <n v="0.17383059579880999"/>
    <n v="23.0812107835497"/>
    <n v="1.0737989800316901"/>
    <n v="5.5051719212868301E-4"/>
    <n v="7.56752132627777E-5"/>
    <n v="0.22540983606557299"/>
    <n v="0.51713696372183904"/>
    <s v="{2F5A2527-DBAC-4BD9-A20F-08237C05AB99}"/>
    <n v="24131102"/>
    <s v="MENLO 1102"/>
    <n v="8896"/>
    <n v="37.366182658708802"/>
    <n v="-122.213647672127"/>
    <x v="1733"/>
    <n v="19"/>
    <n v="15"/>
    <n v="3426.0734849134901"/>
    <n v="2488.0112479982499"/>
    <n v="938.06223691523996"/>
    <n v="1013.71928804962"/>
    <n v="431.92066628465898"/>
    <n v="1.0594529856788801E-3"/>
    <n v="1.1823438690043899E-3"/>
    <n v="2.1391856123692801"/>
    <n v="17.428571428571399"/>
    <n v="2014"/>
    <n v="7.707240689801562E-3"/>
    <n v="1736"/>
    <n v="0"/>
    <n v="0"/>
    <n v="0.62989576773468048"/>
    <n v="2684"/>
    <n v="0"/>
  </r>
  <r>
    <s v="Central Coast"/>
    <x v="1736"/>
    <n v="24"/>
    <n v="73.839274120858406"/>
    <n v="144"/>
    <n v="123.49686"/>
    <n v="21"/>
    <n v="2.9154814824107098E-5"/>
    <n v="18.491967353792401"/>
    <n v="0.87515296457621095"/>
    <n v="278.915914331647"/>
    <n v="1719.58410763029"/>
    <n v="7.1440355685174097"/>
    <n v="1.1534976949028299"/>
    <n v="60.3902956708556"/>
    <n v="1.0251790909539999"/>
    <n v="5.4983477084089396E-4"/>
    <n v="2.60284269847313E-5"/>
    <n v="0.16666666666666599"/>
    <n v="0.59790407707732696"/>
    <s v="{30D7373B-D31B-4D5D-82BF-42F5B4929DAA}"/>
    <n v="183071101"/>
    <s v="PERRY 1101"/>
    <s v="circuit_breaker"/>
    <n v="35.570983922002704"/>
    <n v="-121.05558013398699"/>
    <x v="1734"/>
    <n v="45"/>
    <n v="25"/>
    <n v="5600.5200424940404"/>
    <n v="4085.1746296981801"/>
    <n v="1515.3454127958501"/>
    <n v="4085.1746296981801"/>
    <n v="1515.3454127958501"/>
    <n v="5.4659696667935798E-4"/>
    <n v="6.1225111130624999E-4"/>
    <n v="3.07663642170243"/>
    <n v="6.8571428571428497"/>
    <n v="2515"/>
    <n v="1.1546530187658773E-2"/>
    <n v="1737"/>
    <n v="0"/>
    <n v="0"/>
    <n v="2.5384090448301877"/>
    <n v="1899"/>
    <n v="0"/>
  </r>
  <r>
    <s v="North Valley"/>
    <x v="1737"/>
    <n v="19"/>
    <n v="29.522131328404701"/>
    <n v="187"/>
    <n v="120.28386"/>
    <n v="59"/>
    <n v="7.4364802843528002E-6"/>
    <n v="115.270426998356"/>
    <n v="1.5987760560725901"/>
    <n v="554.52007987518402"/>
    <n v="3575.6384588638598"/>
    <n v="12.303491521665199"/>
    <n v="3.6095320382865901"/>
    <n v="535.84547372818997"/>
    <n v="1.4280786049567999"/>
    <n v="5.4947230039058303E-4"/>
    <n v="9.7757905698910902E-6"/>
    <n v="0.10160427807486599"/>
    <n v="0.24543718094650099"/>
    <s v="{2548B457-03C9-4EEF-9E95-D0AA3CBA5A67}"/>
    <n v="103491101"/>
    <s v="MC ARTHUR 1101"/>
    <n v="1544"/>
    <n v="41.057410219497903"/>
    <n v="-121.277296692745"/>
    <x v="1735"/>
    <n v="168"/>
    <n v="143"/>
    <n v="47799.124897681999"/>
    <n v="44879.150670187701"/>
    <n v="2919.9742274943501"/>
    <n v="22817.594316360301"/>
    <n v="756.87924252579398"/>
    <n v="5.7677164362357404E-4"/>
    <n v="4.3875233677681498E-4"/>
    <n v="1.5537963857055099"/>
    <n v="3.1694915254237199"/>
    <n v="2791"/>
    <n v="3.24188657230444E-2"/>
    <n v="1738"/>
    <n v="0"/>
    <n v="0"/>
    <n v="14.178191397951117"/>
    <n v="1234"/>
    <n v="0"/>
  </r>
  <r>
    <s v="Central Coast"/>
    <x v="1738"/>
    <n v="386"/>
    <n v="592.05406347732799"/>
    <n v="1117"/>
    <n v="990.75603999999998"/>
    <n v="134"/>
    <n v="3.77941410825674E-5"/>
    <n v="11.9987172508466"/>
    <n v="1.5313120126702999"/>
    <n v="15.9554092338308"/>
    <n v="47.372926853279601"/>
    <n v="0.39921027023108702"/>
    <n v="2.4792134151724499"/>
    <n v="44.287542954948997"/>
    <n v="1.0360586438606001"/>
    <n v="5.4650533581673203E-4"/>
    <n v="4.7182282594014998E-5"/>
    <n v="0.3455684870188"/>
    <n v="0.59757804958227101"/>
    <s v="{7A50E1CD-B005-4744-BD76-86E8006C9FCE}"/>
    <n v="83242111"/>
    <s v="MORGAN HILL 2111"/>
    <s v="XR292"/>
    <n v="37.133457365352903"/>
    <n v="-121.675374801164"/>
    <x v="1736"/>
    <n v="230"/>
    <n v="148"/>
    <n v="32551.910753064301"/>
    <n v="19536.8146791933"/>
    <n v="13015.0960738709"/>
    <n v="17517.5113052181"/>
    <n v="11201.7441587594"/>
    <n v="6.3224258675980104E-3"/>
    <n v="5.0644149050640399E-3"/>
    <n v="1.5338188172987699"/>
    <n v="8.3358208955223798"/>
    <n v="2262"/>
    <n v="7.3231714999442088E-2"/>
    <n v="1739"/>
    <n v="0"/>
    <n v="0"/>
    <n v="10.884873517234677"/>
    <n v="703"/>
    <n v="0"/>
  </r>
  <r>
    <s v="Bay Area"/>
    <x v="1739"/>
    <n v="21"/>
    <n v="26.8153503442785"/>
    <n v="108"/>
    <n v="78.996979999999994"/>
    <n v="10"/>
    <n v="4.74789765576133E-5"/>
    <n v="16.917719935122001"/>
    <n v="3.48966138481046E-2"/>
    <n v="0.22239449620246801"/>
    <n v="0.15842312219319801"/>
    <n v="6.94855581673259E-6"/>
    <n v="2.01703538894653"/>
    <n v="30.998607641458499"/>
    <n v="1.0084070801734899"/>
    <n v="5.4598569840914098E-4"/>
    <n v="2.7728471019727798E-5"/>
    <n v="0.194444444444444"/>
    <n v="0.33944779617237703"/>
    <s v="{2ADB84B9-4752-4713-BF49-15F96D94E1DF}"/>
    <n v="24131102"/>
    <s v="MENLO 1102"/>
    <n v="9110"/>
    <n v="37.387340062200998"/>
    <n v="-122.191890783554"/>
    <x v="1737"/>
    <n v="259"/>
    <n v="294"/>
    <n v="28980.979919879901"/>
    <n v="15093.0142156647"/>
    <n v="13887.965704215099"/>
    <n v="1403.5030338705999"/>
    <n v="253.388862534325"/>
    <n v="2.7728471019727798E-4"/>
    <n v="4.7478976557613302E-4"/>
    <n v="1.2769214449656401"/>
    <n v="10.8"/>
    <n v="2494"/>
    <n v="5.4598569840914098E-3"/>
    <n v="1740"/>
    <n v="0"/>
    <n v="0"/>
    <n v="0.87209608365920854"/>
    <n v="2573"/>
    <n v="0"/>
  </r>
  <r>
    <s v="Bay Area"/>
    <x v="1740"/>
    <n v="22"/>
    <n v="60.769775835097199"/>
    <n v="192"/>
    <n v="162.15034"/>
    <n v="14"/>
    <n v="5.2596843618500397E-5"/>
    <n v="10.780818208240801"/>
    <n v="0.119812094024382"/>
    <n v="15.3610745817422"/>
    <n v="31.978362858295402"/>
    <n v="6.4988693877694398E-3"/>
    <n v="0.33612515670912602"/>
    <n v="81.189695971352705"/>
    <n v="1.0085335118430001"/>
    <n v="5.4407313223535099E-4"/>
    <n v="3.9973118388404899E-5"/>
    <n v="0.114583333333333"/>
    <n v="0.37477426207033798"/>
    <s v="{F5BF7E7D-4C96-4918-ABEF-C33B63B5DD64}"/>
    <n v="13501111"/>
    <s v="JARVIS 1111"/>
    <s v="MR121"/>
    <n v="37.575613852735799"/>
    <n v="-121.972648416849"/>
    <x v="1738"/>
    <n v="110"/>
    <n v="380"/>
    <n v="22019.9546762707"/>
    <n v="8355.9069348437606"/>
    <n v="13664.047741427001"/>
    <n v="1635.84179453249"/>
    <n v="144.37162144120899"/>
    <n v="5.5962365743766895E-4"/>
    <n v="7.3635581065900602E-4"/>
    <n v="2.7622625379589598"/>
    <n v="13.714285714285699"/>
    <n v="2341"/>
    <n v="7.6170238512949136E-3"/>
    <n v="1741"/>
    <n v="0"/>
    <n v="0"/>
    <n v="1.0164646517104479"/>
    <n v="2785"/>
    <n v="0"/>
  </r>
  <r>
    <s v="Central Coast"/>
    <x v="1741"/>
    <n v="1384"/>
    <n v="2424.4409674882199"/>
    <n v="2319"/>
    <n v="2970.0962"/>
    <n v="109"/>
    <n v="2.33868971801311E-4"/>
    <n v="2.6844412358338001"/>
    <n v="12.180657768375999"/>
    <n v="26.058712082089102"/>
    <n v="133.39153088376199"/>
    <n v="2.1819900102848302"/>
    <n v="0.85497687492145902"/>
    <n v="7.2788544016454404"/>
    <n v="1.04120321558156"/>
    <n v="5.44032592896414E-4"/>
    <n v="1.52424939859458E-3"/>
    <n v="0.59680896938335404"/>
    <n v="0.816283652530568"/>
    <s v="{EA87785F-FD13-47C1-AD0C-AE56EB6FAE60}"/>
    <n v="83041101"/>
    <s v="BEN LOMOND 1101"/>
    <n v="96738"/>
    <n v="37.111180136513603"/>
    <n v="-122.114250141627"/>
    <x v="1739"/>
    <n v="162"/>
    <n v="296"/>
    <n v="24126.496347099099"/>
    <n v="10935.4900296303"/>
    <n v="13191.0063174688"/>
    <n v="10935.4900296303"/>
    <n v="13191.0063174688"/>
    <n v="0.16614318444680901"/>
    <n v="2.5491717926342899E-2"/>
    <n v="1.7517637048325301"/>
    <n v="21.2752293577981"/>
    <n v="240"/>
    <n v="5.9299552625709129E-2"/>
    <n v="1742"/>
    <n v="0"/>
    <n v="0"/>
    <n v="6.7949963752014098"/>
    <n v="345"/>
    <n v="0"/>
  </r>
  <r>
    <s v="North Valley"/>
    <x v="1742"/>
    <n v="526"/>
    <n v="745.77260663207096"/>
    <n v="1783"/>
    <n v="1407.1738"/>
    <n v="260"/>
    <n v="1.63915834299097E-5"/>
    <n v="39.523278408667402"/>
    <n v="10.8952964089536"/>
    <n v="1096.4302241764799"/>
    <n v="27893.4502392699"/>
    <n v="689.24245476662099"/>
    <n v="1.3996681425720601"/>
    <n v="40.608334812579201"/>
    <n v="1.12283015801356"/>
    <n v="5.4352315654579897E-4"/>
    <n v="1.01308638843408E-4"/>
    <n v="0.295008412787436"/>
    <n v="0.529979020165392"/>
    <s v="{AD16C82F-076B-43F6-B112-51D5058EB123}"/>
    <n v="103021101"/>
    <s v="GANSNER 1101"/>
    <n v="2006"/>
    <n v="39.944863831506296"/>
    <n v="-121.001057715169"/>
    <x v="1740"/>
    <n v="247"/>
    <n v="364"/>
    <n v="47830.630445758601"/>
    <n v="27571.1882787797"/>
    <n v="20259.442166978901"/>
    <n v="27571.1882787797"/>
    <n v="20259.442166978901"/>
    <n v="2.6340246099286001E-2"/>
    <n v="4.2618116917765196E-3"/>
    <n v="1.4178186437872"/>
    <n v="6.8576923076923002"/>
    <n v="1845"/>
    <n v="0.14131602070190774"/>
    <n v="1743"/>
    <n v="0"/>
    <n v="0"/>
    <n v="17.131936831973622"/>
    <n v="765"/>
    <n v="0"/>
  </r>
  <r>
    <s v="Sierra"/>
    <x v="1743"/>
    <n v="11"/>
    <n v="15.1382054509518"/>
    <n v="19"/>
    <n v="18.325306000000001"/>
    <n v="3"/>
    <n v="1.18764112509476E-4"/>
    <n v="7.9911115791832996"/>
    <n v="3.7577119655907102E-3"/>
    <n v="0.22239449620246801"/>
    <n v="0.97943794727325395"/>
    <n v="3.6804458432015899E-6"/>
    <n v="0.10988200207551301"/>
    <n v="30.985028644402799"/>
    <n v="1.24336282412211"/>
    <n v="5.4332617325918099E-4"/>
    <n v="7.8251275046644199E-5"/>
    <n v="0.57894736842105199"/>
    <n v="0.82608200384613395"/>
    <s v="{7CD5E23A-1FEF-4DD4-B696-6D5E8A5A222C}"/>
    <n v="152481107"/>
    <s v="BRUNSWICK 1107"/>
    <n v="65574"/>
    <n v="39.230529509479098"/>
    <n v="-121.034561044501"/>
    <x v="1741"/>
    <n v="92"/>
    <n v="43"/>
    <n v="4339.6090954621704"/>
    <n v="2799.3607014591998"/>
    <n v="1540.2483940029699"/>
    <n v="445.92498534480501"/>
    <n v="33.732561819235897"/>
    <n v="2.34753825139932E-4"/>
    <n v="3.56292337528429E-4"/>
    <n v="1.37620049554107"/>
    <n v="6.3333333333333304"/>
    <n v="1997"/>
    <n v="1.6299785197775429E-3"/>
    <n v="1744"/>
    <n v="0"/>
    <n v="0"/>
    <n v="0.27708485406868683"/>
    <n v="111"/>
    <n v="0"/>
  </r>
  <r>
    <s v="Central Coast"/>
    <x v="1744"/>
    <n v="3968"/>
    <n v="7298.6859267212703"/>
    <n v="6487"/>
    <n v="8772.82"/>
    <n v="435"/>
    <n v="9.2013453443008796E-5"/>
    <n v="5.6971589346640501"/>
    <n v="4.4292372345686299"/>
    <n v="31.0082453709033"/>
    <n v="168.08738679394401"/>
    <n v="1.89048239167722"/>
    <n v="1.65066117025142"/>
    <n v="13.104164395925499"/>
    <n v="1.0365679982064699"/>
    <n v="5.3943033264613799E-4"/>
    <n v="2.5970521697316903E-4"/>
    <n v="0.61168490827809396"/>
    <n v="0.83196573812434005"/>
    <s v="{996F801A-49DB-4E12-9C16-86F37BF363D7}"/>
    <n v="82021107"/>
    <s v="LOS GATOS 1107"/>
    <n v="60118"/>
    <n v="37.124630231116903"/>
    <n v="-121.93537393083"/>
    <x v="1742"/>
    <n v="495"/>
    <n v="527"/>
    <n v="84272.918747807504"/>
    <n v="42371.339053305099"/>
    <n v="41901.579694502398"/>
    <n v="42371.339053305099"/>
    <n v="41901.579694502398"/>
    <n v="0.11297176938332799"/>
    <n v="4.0025852247708799E-2"/>
    <n v="1.8393865742745099"/>
    <n v="14.912643678160901"/>
    <n v="1229"/>
    <n v="0.23465219470107002"/>
    <n v="1745"/>
    <n v="0"/>
    <n v="0"/>
    <n v="26.328321318891241"/>
    <n v="1646"/>
    <n v="0"/>
  </r>
  <r>
    <s v="North Coast"/>
    <x v="1745"/>
    <n v="59"/>
    <n v="110.42876155877801"/>
    <n v="93"/>
    <n v="124.08938000000001"/>
    <n v="26"/>
    <n v="7.3717935895099496E-5"/>
    <n v="11.244055803063301"/>
    <n v="13.729101462797599"/>
    <n v="258.87511535124298"/>
    <n v="1442.3735228451801"/>
    <n v="71.5227770263498"/>
    <n v="1.6417631303103499"/>
    <n v="44.169443756341899"/>
    <n v="1.04901294066355"/>
    <n v="5.3807441388550002E-4"/>
    <n v="5.6027996889987104E-4"/>
    <n v="0.63440860215053696"/>
    <n v="0.88991308539831804"/>
    <s v="{E7660F7E-BB9F-4573-B70D-C3EB843F48E4}"/>
    <n v="43381101"/>
    <s v="POINT ARENA 1101"/>
    <n v="476"/>
    <n v="38.920145432737399"/>
    <n v="-123.69504332001399"/>
    <x v="1743"/>
    <n v="126"/>
    <n v="110"/>
    <n v="30873.932248078199"/>
    <n v="24431.678612453299"/>
    <n v="6442.2536356248102"/>
    <n v="4407.3313906992098"/>
    <n v="1531.51383706602"/>
    <n v="1.4567279191396601E-2"/>
    <n v="1.9166663332725799E-3"/>
    <n v="1.87167392472505"/>
    <n v="3.57692307692307"/>
    <n v="723"/>
    <n v="1.3989934761023001E-2"/>
    <n v="1746"/>
    <n v="0"/>
    <n v="0"/>
    <n v="2.738587913570159"/>
    <n v="2044"/>
    <n v="0"/>
  </r>
  <r>
    <s v="Central Coast"/>
    <x v="1746"/>
    <n v="11"/>
    <n v="23.8460916469359"/>
    <n v="69"/>
    <n v="59.916682999999999"/>
    <n v="18"/>
    <n v="3.7614579595255101E-5"/>
    <n v="23.138264916009302"/>
    <n v="8.1464068855751606"/>
    <n v="970.37872655012302"/>
    <n v="5531.0587806376498"/>
    <n v="120.18541020319"/>
    <n v="1.49176500334093"/>
    <n v="101.59913670535499"/>
    <n v="1.02802360720104"/>
    <n v="5.3702259076352703E-4"/>
    <n v="2.5983418302249399E-4"/>
    <n v="0.15942028985507201"/>
    <n v="0.39798751156708401"/>
    <s v="{DC1CD14A-C73E-417C-A65E-B1AE2FBC8341}"/>
    <n v="183011101"/>
    <s v="MORRO BAY 1101"/>
    <s v="V66"/>
    <n v="35.376063483006"/>
    <n v="-120.85251286609601"/>
    <x v="1744"/>
    <n v="196"/>
    <n v="213"/>
    <n v="39237.278276958699"/>
    <n v="26069.373869304902"/>
    <n v="13167.904407653699"/>
    <n v="5689.2050426307596"/>
    <n v="2706.64405030734"/>
    <n v="4.6770152944048899E-3"/>
    <n v="6.77062432714592E-4"/>
    <n v="2.1678265133578098"/>
    <n v="3.8333333333333299"/>
    <n v="1228"/>
    <n v="9.6664066337434872E-3"/>
    <n v="1747"/>
    <n v="0"/>
    <n v="0"/>
    <n v="3.5351070265445177"/>
    <n v="1268"/>
    <n v="0"/>
  </r>
  <r>
    <s v="North Coast"/>
    <x v="1747"/>
    <n v="405"/>
    <n v="752.60589444356697"/>
    <n v="733"/>
    <n v="932.11945000000003"/>
    <n v="35"/>
    <n v="1.51504160706227E-4"/>
    <n v="2.1044725583829398"/>
    <n v="6.2992737754469799"/>
    <n v="23.580333406016901"/>
    <n v="109.261784611713"/>
    <n v="0.75586259959354196"/>
    <n v="0.59778760086212801"/>
    <n v="4.5518014277863701"/>
    <n v="1.0012010097503601"/>
    <n v="5.3574170772251704E-4"/>
    <n v="6.6065205796536099E-4"/>
    <n v="0.55252387448840301"/>
    <n v="0.80741357541039804"/>
    <s v="{C6591A95-C17A-4B6F-BCDF-C2C9AE4418F5}"/>
    <n v="42811111"/>
    <s v="MONTE RIO 1111"/>
    <n v="140"/>
    <n v="38.466758660700698"/>
    <n v="-123.015819807412"/>
    <x v="1745"/>
    <n v="76"/>
    <n v="219"/>
    <n v="10144.432474048799"/>
    <n v="4235.2907986473401"/>
    <n v="5909.1416754014499"/>
    <n v="4235.2907986473401"/>
    <n v="5909.1416754014499"/>
    <n v="2.3122822028787599E-2"/>
    <n v="5.30264562471797E-3"/>
    <n v="1.85828615911992"/>
    <n v="20.9428571428571"/>
    <n v="602"/>
    <n v="1.8750959770288095E-2"/>
    <n v="1748"/>
    <n v="0"/>
    <n v="0"/>
    <n v="2.6316868788462964"/>
    <n v="1659"/>
    <n v="0"/>
  </r>
  <r>
    <s v="North Coast"/>
    <x v="1748"/>
    <n v="192"/>
    <n v="230.911064326613"/>
    <n v="359"/>
    <n v="314.01740000000001"/>
    <n v="27"/>
    <n v="9.8898771048644204E-5"/>
    <n v="6.23900282001512"/>
    <n v="2.2767132034525202"/>
    <n v="57.902361707886001"/>
    <n v="506.82262686490998"/>
    <n v="2.45612385596817"/>
    <n v="2.0040150484139101"/>
    <n v="14.654498515305599"/>
    <n v="0.97107505798339799"/>
    <n v="5.3301430974602403E-4"/>
    <n v="1.90985007746062E-4"/>
    <n v="0.53481894150417797"/>
    <n v="0.73534481843673405"/>
    <s v="{F4C78492-32F9-47FB-AA37-4818CAE3C60E}"/>
    <n v="43321101"/>
    <s v="RINCON 1101"/>
    <n v="576"/>
    <n v="38.464697954127999"/>
    <n v="-122.651210172921"/>
    <x v="1746"/>
    <n v="281"/>
    <n v="371"/>
    <n v="33656.782257791303"/>
    <n v="16916.568294372199"/>
    <n v="16740.213963419101"/>
    <n v="4105.0154575403203"/>
    <n v="2103.8446436090298"/>
    <n v="5.1565952091436797E-3"/>
    <n v="2.6702668183133898E-3"/>
    <n v="1.2026617933677699"/>
    <n v="13.2962962962962"/>
    <n v="1449"/>
    <n v="1.4391386363142649E-2"/>
    <n v="1749"/>
    <n v="0"/>
    <n v="0"/>
    <n v="2.5507375598672866"/>
    <n v="72"/>
    <n v="0"/>
  </r>
  <r>
    <s v="Sierra"/>
    <x v="1749"/>
    <n v="1181"/>
    <n v="1882.4649821145999"/>
    <n v="5198"/>
    <n v="3443.5369999999998"/>
    <n v="509"/>
    <n v="1.20315131450756E-4"/>
    <n v="5.0674034929881797"/>
    <n v="7.3113794906901299"/>
    <n v="34.3037368392811"/>
    <n v="219.939807510989"/>
    <n v="5.83870699586409"/>
    <n v="2.5906897268248601"/>
    <n v="23.924031974215801"/>
    <n v="1.1601570006203701"/>
    <n v="5.3262458372460998E-4"/>
    <n v="4.80038242055207E-4"/>
    <n v="0.22720277029626701"/>
    <n v="0.54666609428706603"/>
    <s v="{F21436B1-06B1-4781-A6B4-F2B85E06831B}"/>
    <n v="152261103"/>
    <s v="DIAMOND SPRINGS 1103"/>
    <s v="circuit_breaker"/>
    <n v="38.692946716463702"/>
    <n v="-120.825975714219"/>
    <x v="1747"/>
    <n v="1221"/>
    <n v="1717"/>
    <n v="167473.40557516599"/>
    <n v="82294.042113979405"/>
    <n v="85179.3634611874"/>
    <n v="52640.750878105799"/>
    <n v="49274.112472254797"/>
    <n v="0.2443394652061"/>
    <n v="6.1240401908435098E-2"/>
    <n v="1.5939584945932299"/>
    <n v="10.212180746561801"/>
    <n v="811"/>
    <n v="0.27110591311582649"/>
    <n v="1750"/>
    <n v="0"/>
    <n v="0"/>
    <n v="32.709436013879476"/>
    <n v="2388"/>
    <n v="0"/>
  </r>
  <r>
    <s v="North Valley"/>
    <x v="1750"/>
    <n v="80"/>
    <n v="161.33622095298799"/>
    <n v="435"/>
    <n v="323.87653"/>
    <n v="49"/>
    <n v="2.7285321748979399E-5"/>
    <n v="22.3808006628757"/>
    <n v="14.2013050623354"/>
    <n v="523.33768997713901"/>
    <n v="10259.347354096601"/>
    <n v="286.18627285646699"/>
    <n v="0.233158751200819"/>
    <n v="26.439592490390801"/>
    <n v="1.0427578055128699"/>
    <n v="5.3171790135265703E-4"/>
    <n v="2.03460920183298E-4"/>
    <n v="0.18390804597701099"/>
    <n v="0.498141137321294"/>
    <s v="{40490190-B706-4F2D-B025-20A71CF73A68}"/>
    <n v="102211103"/>
    <s v="BUCKS CREEK 1103"/>
    <n v="1131"/>
    <n v="39.868380716474398"/>
    <n v="-121.174153925299"/>
    <x v="1748"/>
    <n v="49"/>
    <n v="71"/>
    <n v="8567.9493137265399"/>
    <n v="4424.1223621601803"/>
    <n v="4143.8269515663396"/>
    <n v="4424.1223621601803"/>
    <n v="4143.8269515663396"/>
    <n v="9.9695850889815994E-3"/>
    <n v="1.3369807656999899E-3"/>
    <n v="2.0167027619123501"/>
    <n v="8.8775510204081591"/>
    <n v="1402"/>
    <n v="2.6054177166280196E-2"/>
    <n v="1751"/>
    <n v="0"/>
    <n v="0"/>
    <n v="2.7490213362978335"/>
    <n v="1889"/>
    <n v="0"/>
  </r>
  <r>
    <s v="Sierra"/>
    <x v="1751"/>
    <n v="296"/>
    <n v="466.36439677184302"/>
    <n v="1001"/>
    <n v="848.29174999999998"/>
    <n v="126"/>
    <n v="1.0533185845166101E-4"/>
    <n v="5.1543174517080796"/>
    <n v="6.29615478983402"/>
    <n v="11.647872576286799"/>
    <n v="35.890579519166799"/>
    <n v="0.65376672275231495"/>
    <n v="2.2990785296151901"/>
    <n v="9.1885077650530604"/>
    <n v="1.4229877837120499"/>
    <n v="5.3102966654829499E-4"/>
    <n v="3.6777631939349797E-4"/>
    <n v="0.29570429570429502"/>
    <n v="0.54976887119980899"/>
    <s v="{5975A3D8-5B89-4D93-9C6D-113094290849}"/>
    <n v="152691104"/>
    <s v="HIGGINS 1104"/>
    <n v="1374"/>
    <n v="39.098815660184002"/>
    <n v="-121.05205910209401"/>
    <x v="1749"/>
    <n v="213"/>
    <n v="414"/>
    <n v="34992.808015897899"/>
    <n v="13460.5941122766"/>
    <n v="21532.213903621199"/>
    <n v="12504.4738370347"/>
    <n v="19850.014876937599"/>
    <n v="4.63398162435808E-2"/>
    <n v="1.32718141649093E-2"/>
    <n v="1.57555539449947"/>
    <n v="7.9444444444444402"/>
    <n v="988"/>
    <n v="6.6909737985085163E-2"/>
    <n v="1752"/>
    <n v="0"/>
    <n v="0"/>
    <n v="7.7699174125920889"/>
    <n v="85"/>
    <n v="0"/>
  </r>
  <r>
    <s v="North Coast"/>
    <x v="1752"/>
    <n v="111"/>
    <n v="153.91002842660399"/>
    <n v="243"/>
    <n v="229.42366000000001"/>
    <n v="16"/>
    <n v="1.54225529968243E-4"/>
    <n v="3.0366292879720702"/>
    <n v="26.927309304409199"/>
    <n v="159.418330775839"/>
    <n v="1473.2813159057"/>
    <n v="89.831634779160595"/>
    <n v="1.2564791242725"/>
    <n v="17.0477881601878"/>
    <n v="1.52682521939277"/>
    <n v="5.3027429140262096E-4"/>
    <n v="1.78216911297113E-3"/>
    <n v="0.45679012345678999"/>
    <n v="0.67085508199063704"/>
    <s v="{26F9807C-D309-4EC8-8DD1-024F50CB1287}"/>
    <n v="42811112"/>
    <s v="MONTE RIO 1112"/>
    <n v="999"/>
    <n v="38.422053747728697"/>
    <n v="-122.95402536543099"/>
    <x v="1750"/>
    <n v="19"/>
    <n v="113"/>
    <n v="6159.4932638828604"/>
    <n v="1406.44279908729"/>
    <n v="4753.0504647955704"/>
    <n v="1406.44279908729"/>
    <n v="4753.0504647955704"/>
    <n v="2.85147058075381E-2"/>
    <n v="2.4676084794918998E-3"/>
    <n v="1.38657683267211"/>
    <n v="15.1875"/>
    <n v="199"/>
    <n v="8.4843886624419353E-3"/>
    <n v="1753"/>
    <n v="0"/>
    <n v="0"/>
    <n v="0.8739227685116685"/>
    <n v="1910"/>
    <n v="0"/>
  </r>
  <r>
    <s v="Central Valley"/>
    <x v="1753"/>
    <n v="0"/>
    <n v="0"/>
    <n v="1"/>
    <n v="0.21340981000000001"/>
    <n v="1"/>
    <n v="1.9378094293642701E-5"/>
    <n v="27.329614639282202"/>
    <m/>
    <m/>
    <m/>
    <m/>
    <n v="1.74115049839019"/>
    <n v="352.45199584960898"/>
    <n v="1.2942477464675901"/>
    <n v="5.2959584948893102E-4"/>
    <n v="1.9378094293642701E-5"/>
    <n v="0"/>
    <n v="0"/>
    <s v="{885453EE-C081-4617-8ED9-DAFDFB250BE8}"/>
    <n v="163781704"/>
    <s v="PEORIA 1704"/>
    <n v="92888"/>
    <n v="37.888324086585598"/>
    <n v="-120.522039373391"/>
    <x v="1751"/>
    <n v="7"/>
    <n v="0"/>
    <n v="765.36209799686196"/>
    <n v="765.36209799686196"/>
    <n v="0"/>
    <n v="400.60246465557299"/>
    <n v="0"/>
    <n v="1.9378094293642701E-5"/>
    <n v="1.9378094293642701E-5"/>
    <m/>
    <n v="1"/>
    <n v="2623"/>
    <n v="5.2959584948893102E-4"/>
    <n v="1754"/>
    <n v="0"/>
    <n v="0"/>
    <n v="0.24892275406549805"/>
    <n v="1512"/>
    <n v="0"/>
  </r>
  <r>
    <s v="North Valley"/>
    <x v="1754"/>
    <n v="936"/>
    <n v="1241.3915726104599"/>
    <n v="1462"/>
    <n v="1548.5214000000001"/>
    <n v="185"/>
    <n v="7.4214150492627696E-6"/>
    <n v="94.5069922595073"/>
    <n v="2.6703615464842998"/>
    <n v="489.55290013251602"/>
    <n v="5203.3441698747502"/>
    <n v="53.241363755040098"/>
    <n v="2.8653073469378199"/>
    <n v="192.41248864334099"/>
    <n v="1.2576536752082199"/>
    <n v="5.2816864651142E-4"/>
    <n v="1.42284893697889E-5"/>
    <n v="0.64021887824897405"/>
    <n v="0.80166254262252101"/>
    <s v="{50FC30D9-9631-47C1-AB52-87E3C16BC0D9}"/>
    <n v="103132101"/>
    <s v="CRESCENT MILLS 2101"/>
    <n v="2562"/>
    <n v="40.108073458387601"/>
    <n v="-120.90675811420699"/>
    <x v="1752"/>
    <n v="293"/>
    <n v="254"/>
    <n v="74966.102025308093"/>
    <n v="54701.102140464398"/>
    <n v="20264.999884843601"/>
    <n v="25377.944429945001"/>
    <n v="10433.0670757806"/>
    <n v="2.6322705334109399E-3"/>
    <n v="1.37296178411361E-3"/>
    <n v="1.32627304766075"/>
    <n v="7.9027027027027001"/>
    <n v="2718"/>
    <n v="9.7711199604612706E-2"/>
    <n v="1755"/>
    <n v="0"/>
    <n v="0"/>
    <n v="15.769118708379356"/>
    <n v="458"/>
    <n v="0"/>
  </r>
  <r>
    <s v="Central Valley"/>
    <x v="1755"/>
    <n v="8"/>
    <n v="10.645089377894699"/>
    <n v="314"/>
    <n v="146.83590000000001"/>
    <n v="69"/>
    <n v="1.3677867799202199E-5"/>
    <n v="39.128156853168001"/>
    <n v="0.52412353940308098"/>
    <n v="70.602491285279399"/>
    <n v="352.94508921951001"/>
    <n v="0.14720844201165101"/>
    <n v="1.21521096055706E-2"/>
    <n v="22.534465296544798"/>
    <n v="1.0501154332921101"/>
    <n v="5.2649906363637497E-4"/>
    <n v="9.8850669083002904E-6"/>
    <n v="2.54777070063694E-2"/>
    <n v="7.2496500322425106E-2"/>
    <s v="{CFBBFBB1-419F-4DD9-BB1F-9B2617993BDF}"/>
    <n v="163692101"/>
    <s v="SALT SPRINGS 2101"/>
    <n v="1216"/>
    <n v="38.498862157331999"/>
    <n v="-120.217745820956"/>
    <x v="1753"/>
    <n v="40"/>
    <n v="80"/>
    <n v="11657.792971975499"/>
    <n v="8899.3046941222292"/>
    <n v="2758.4882778532701"/>
    <n v="8899.3046941222292"/>
    <n v="2758.4882778532701"/>
    <n v="6.8206961667272004E-4"/>
    <n v="9.4377287814495503E-4"/>
    <n v="1.3306361722368401"/>
    <n v="4.5507246376811503"/>
    <n v="2790"/>
    <n v="3.6328435390909873E-2"/>
    <n v="1756"/>
    <n v="0"/>
    <n v="0"/>
    <n v="5.5297698570914235"/>
    <n v="2732"/>
    <n v="0"/>
  </r>
  <r>
    <s v="Central Coast"/>
    <x v="1756"/>
    <n v="577"/>
    <n v="1189.7096622087099"/>
    <n v="930"/>
    <n v="1403.8208"/>
    <n v="68"/>
    <n v="8.1418340307530296E-5"/>
    <n v="7.0859445463904196"/>
    <n v="2.4188170235332702"/>
    <n v="41.724258185364299"/>
    <n v="184.33479874740701"/>
    <n v="1.1708186376773599"/>
    <n v="0.74895887979415898"/>
    <n v="29.634194529670101"/>
    <n v="1.0613938149283899"/>
    <n v="5.2543922255171105E-4"/>
    <n v="1.227051197971E-4"/>
    <n v="0.62043010752688099"/>
    <n v="0.84747972216013401"/>
    <s v="{1058939C-63D6-4E6A-BE26-51405BD3A77F}"/>
    <n v="83192101"/>
    <s v="GREEN VALLEY 2101"/>
    <n v="36820"/>
    <n v="36.958017784542797"/>
    <n v="-121.72968665806199"/>
    <x v="1754"/>
    <n v="255"/>
    <n v="335"/>
    <n v="50417.122918075002"/>
    <n v="26572.886374801401"/>
    <n v="23844.236543273601"/>
    <n v="7189.3720638313498"/>
    <n v="1883.2912287072099"/>
    <n v="8.3439481462028401E-3"/>
    <n v="5.5364471409120597E-3"/>
    <n v="2.0618884960289598"/>
    <n v="13.676470588235199"/>
    <n v="1738"/>
    <n v="3.5729867133516349E-2"/>
    <n v="1757"/>
    <n v="0"/>
    <n v="0"/>
    <n v="4.4672673086749501"/>
    <n v="1530"/>
    <n v="0"/>
  </r>
  <r>
    <s v="Central Coast"/>
    <x v="1757"/>
    <n v="2951"/>
    <n v="5292.0487579716701"/>
    <n v="5306"/>
    <n v="6609.6387000000004"/>
    <n v="317"/>
    <n v="1.7039199243207799E-4"/>
    <n v="3.9672937741481999"/>
    <n v="4.3110624525337302"/>
    <n v="30.1480432512782"/>
    <n v="140.98804074007501"/>
    <n v="0.98531622947875597"/>
    <n v="0.94931743106855504"/>
    <n v="12.027448292990499"/>
    <n v="1.04597163651643"/>
    <n v="5.2281768713766802E-4"/>
    <n v="4.5881355378541799E-4"/>
    <n v="0.55616283452695003"/>
    <n v="0.80065628708118797"/>
    <s v="{8DE472F3-E517-45DB-B3CD-7520098E73B7}"/>
    <n v="83622104"/>
    <s v="CAMP EVERS 2104"/>
    <n v="5096"/>
    <n v="37.051149682825397"/>
    <n v="-122.03696232171301"/>
    <x v="1755"/>
    <n v="350"/>
    <n v="603"/>
    <n v="68309.7588988465"/>
    <n v="33040.895318214098"/>
    <n v="35268.863580632198"/>
    <n v="32780.545581930397"/>
    <n v="35268.863580632198"/>
    <n v="0.145443896549977"/>
    <n v="5.4014261600968803E-2"/>
    <n v="1.7933069325556299"/>
    <n v="16.738170347003098"/>
    <n v="850"/>
    <n v="0.16573320682264076"/>
    <n v="1758"/>
    <n v="0"/>
    <n v="0"/>
    <n v="20.368880388789673"/>
    <n v="2149"/>
    <n v="0"/>
  </r>
  <r>
    <s v="Central Coast"/>
    <x v="1758"/>
    <n v="1592"/>
    <n v="3037.41148952914"/>
    <n v="2416"/>
    <n v="3461.01"/>
    <n v="183"/>
    <n v="9.2621742077341897E-5"/>
    <n v="5.4173328037021999"/>
    <n v="1.4824828433805199"/>
    <n v="32.245738594381599"/>
    <n v="140.282109494168"/>
    <n v="0.433259231211374"/>
    <n v="1.8410706258140499"/>
    <n v="31.7069514873819"/>
    <n v="1.08430050435613"/>
    <n v="5.2230984317660405E-4"/>
    <n v="1.16139920327337E-4"/>
    <n v="0.65894039735099297"/>
    <n v="0.87760840938302498"/>
    <s v="{C405C907-DA8C-4647-B06E-C99DEABE607F}"/>
    <n v="83192101"/>
    <s v="GREEN VALLEY 2101"/>
    <n v="11054"/>
    <n v="36.977486736042998"/>
    <n v="-121.74148025636801"/>
    <x v="1756"/>
    <n v="339"/>
    <n v="286"/>
    <n v="76130.143596286303"/>
    <n v="40835.6292210998"/>
    <n v="35294.514375186503"/>
    <n v="38401.1556027478"/>
    <n v="31336.6717574219"/>
    <n v="2.1253605419902798E-2"/>
    <n v="1.6949778800153501E-2"/>
    <n v="1.9079217899052301"/>
    <n v="13.202185792349701"/>
    <n v="1770"/>
    <n v="9.5582701301318546E-2"/>
    <n v="1759"/>
    <n v="0"/>
    <n v="0"/>
    <n v="23.861364458035002"/>
    <n v="1681"/>
    <n v="0"/>
  </r>
  <r>
    <s v="Bay Area"/>
    <x v="1759"/>
    <n v="60"/>
    <n v="79.142438231889699"/>
    <n v="179"/>
    <n v="155.79999000000001"/>
    <n v="41"/>
    <n v="1.2965536847687101E-5"/>
    <n v="42.137824886496603"/>
    <n v="6.7078769834703594E-2"/>
    <n v="83.873892986526002"/>
    <n v="314.627765052641"/>
    <n v="0.20361121097794099"/>
    <n v="1.2555579523124301"/>
    <n v="526.84073602171895"/>
    <n v="1.5894668770999401"/>
    <n v="5.1911877869073402E-4"/>
    <n v="6.5081516956518897E-6"/>
    <n v="0.33519553072625602"/>
    <n v="0.50797461125001098"/>
    <s v="{475B4CFB-84F1-46E3-9FF3-409BD1FA54D8}"/>
    <n v="14241101"/>
    <s v="SUNOL 1101"/>
    <s v="MR387"/>
    <n v="37.573459357889"/>
    <n v="-121.86404736543901"/>
    <x v="1757"/>
    <n v="35"/>
    <n v="11"/>
    <n v="8208.0016425535705"/>
    <n v="8023.8265211732196"/>
    <n v="184.17512138035099"/>
    <n v="7477.4807297049201"/>
    <n v="159.043155929932"/>
    <n v="2.66834219521727E-4"/>
    <n v="5.3158701075517402E-4"/>
    <n v="1.31904063719816"/>
    <n v="4.3658536585365804"/>
    <n v="2831"/>
    <n v="2.1283869926320094E-2"/>
    <n v="1760"/>
    <n v="0"/>
    <n v="0"/>
    <n v="4.6462896784974763"/>
    <n v="1773"/>
    <n v="0"/>
  </r>
  <r>
    <s v="Central Valley"/>
    <x v="1760"/>
    <n v="304"/>
    <n v="708.71176282003205"/>
    <n v="1861"/>
    <n v="1377.2902999999999"/>
    <n v="166"/>
    <n v="3.0119921435821599E-5"/>
    <n v="17.250238336264999"/>
    <n v="5.7221621423798004"/>
    <n v="415.94504215361297"/>
    <n v="7565.0011617336604"/>
    <n v="82.141700065832197"/>
    <n v="0.57083644604602102"/>
    <n v="18.289672437715801"/>
    <n v="1.0158998808228801"/>
    <n v="5.1778533701155895E-4"/>
    <n v="8.8138691711261202E-5"/>
    <n v="0.16335303600214901"/>
    <n v="0.51456963826957403"/>
    <s v="{15EFA531-A43D-4849-828D-DC9485A13753}"/>
    <n v="254421103"/>
    <s v="OAKHURST 1103"/>
    <n v="10190"/>
    <n v="37.4143875414007"/>
    <n v="-119.627229114706"/>
    <x v="1758"/>
    <n v="208"/>
    <n v="358"/>
    <n v="45339.217133125901"/>
    <n v="18572.047339717301"/>
    <n v="26767.169793408499"/>
    <n v="18572.047339717301"/>
    <n v="26767.169793408499"/>
    <n v="1.4631022824069299E-2"/>
    <n v="4.9999069583463998E-3"/>
    <n v="2.3312886934869401"/>
    <n v="11.210843373493899"/>
    <n v="1924"/>
    <n v="8.5952365943918779E-2"/>
    <n v="1761"/>
    <n v="0"/>
    <n v="0"/>
    <n v="11.540131627527479"/>
    <n v="1272"/>
    <n v="0"/>
  </r>
  <r>
    <s v="Central Valley"/>
    <x v="1761"/>
    <n v="32"/>
    <n v="46.377962612457601"/>
    <n v="170"/>
    <n v="112.97112"/>
    <n v="40"/>
    <n v="1.4774081552104601E-5"/>
    <n v="25.251753093181801"/>
    <n v="2.8315298793313501E-2"/>
    <n v="119.72712347805501"/>
    <n v="968.03466937541896"/>
    <n v="6.1140482884336197E-2"/>
    <n v="0.35403760627377701"/>
    <n v="197.63794231414701"/>
    <n v="1.5840154767036401"/>
    <n v="5.1448549244566895E-4"/>
    <n v="7.5483765408335097E-6"/>
    <n v="0.188235294117647"/>
    <n v="0.41052935906902199"/>
    <s v="{75BFEF05-1988-4830-B09E-C95373B77F35}"/>
    <n v="252501101"/>
    <s v="BALCH NO 1 1101"/>
    <s v="R372"/>
    <n v="36.912919937036698"/>
    <n v="-119.08100754086701"/>
    <x v="1759"/>
    <n v="18"/>
    <n v="2"/>
    <n v="9913.6989198256597"/>
    <n v="9846.4193955331793"/>
    <n v="67.279524292470995"/>
    <n v="9846.4193955331793"/>
    <n v="67.279524292470995"/>
    <n v="3.0193506163334001E-4"/>
    <n v="5.9096326208418705E-4"/>
    <n v="1.4493113316393"/>
    <n v="4.25"/>
    <n v="2816"/>
    <n v="2.0579419697826756E-2"/>
    <n v="1762"/>
    <n v="0"/>
    <n v="0"/>
    <n v="6.1182794662218472"/>
    <n v="359"/>
    <n v="0"/>
  </r>
  <r>
    <s v="Central Valley"/>
    <x v="1762"/>
    <n v="81"/>
    <n v="126.968200062759"/>
    <n v="293"/>
    <n v="219.23099999999999"/>
    <n v="34"/>
    <n v="6.3273619001419595E-5"/>
    <n v="11.253177232602001"/>
    <n v="25.134169595582101"/>
    <n v="217.03133474077401"/>
    <n v="1593.02252251761"/>
    <n v="46.968198478221801"/>
    <n v="4.0275898139704598"/>
    <n v="42.723230594659498"/>
    <n v="1.1577303444637901"/>
    <n v="5.1010601991012701E-4"/>
    <n v="6.3186730232486896E-4"/>
    <n v="0.276450511945392"/>
    <n v="0.579152576217418"/>
    <s v="{24E78F9F-8085-415C-92D5-690939A42C94}"/>
    <n v="163451701"/>
    <s v="FROGTOWN 1701"/>
    <s v="L3361"/>
    <n v="38.130960649392598"/>
    <n v="-120.43734629895999"/>
    <x v="1760"/>
    <n v="40"/>
    <n v="77"/>
    <n v="6637.4584138636601"/>
    <n v="3015.68381329264"/>
    <n v="3621.7746005710201"/>
    <n v="3015.68381329264"/>
    <n v="3621.7746005710201"/>
    <n v="2.14834882790455E-2"/>
    <n v="2.1513030460482601E-3"/>
    <n v="1.5675086427501099"/>
    <n v="8.6176470588235201"/>
    <n v="636"/>
    <n v="1.7343604676944319E-2"/>
    <n v="1763"/>
    <n v="0"/>
    <n v="0"/>
    <n v="1.8738584667494611"/>
    <n v="1050"/>
    <n v="0"/>
  </r>
  <r>
    <s v="Central Valley"/>
    <x v="1763"/>
    <n v="66"/>
    <n v="205.660323627536"/>
    <n v="266"/>
    <n v="298.28026999999997"/>
    <n v="54"/>
    <n v="2.38944161942021E-5"/>
    <n v="22.516756456815301"/>
    <n v="8.8846505916599803"/>
    <n v="926.007091945409"/>
    <n v="19707.272394982701"/>
    <n v="302.84109033299598"/>
    <n v="1.47492624819278E-3"/>
    <n v="18.0703253425933"/>
    <n v="1.05285152461793"/>
    <n v="5.0980487430171402E-4"/>
    <n v="1.2238512045787401E-4"/>
    <n v="0.24812030075187899"/>
    <n v="0.68948684154478501"/>
    <s v="{F8BEC349-F596-4C98-AE0E-999ADE59AE2E}"/>
    <n v="254421103"/>
    <s v="OAKHURST 1103"/>
    <n v="5120"/>
    <n v="37.480885308904902"/>
    <n v="-119.637222864443"/>
    <x v="1761"/>
    <n v="29"/>
    <n v="5"/>
    <n v="10315.416563422899"/>
    <n v="10236.320775558501"/>
    <n v="79.095787864459894"/>
    <n v="10236.320775558501"/>
    <n v="79.095787864459894"/>
    <n v="6.6087965047252296E-3"/>
    <n v="1.2902984744869101E-3"/>
    <n v="3.1160655095081302"/>
    <n v="4.9259259259259203"/>
    <n v="1741"/>
    <n v="2.7529463212292556E-2"/>
    <n v="1764"/>
    <n v="0"/>
    <n v="0"/>
    <n v="6.3605528766295611"/>
    <n v="55"/>
    <n v="0"/>
  </r>
  <r>
    <s v="Sierra"/>
    <x v="1764"/>
    <n v="468"/>
    <n v="741.92007964981201"/>
    <n v="1332"/>
    <n v="1139.4634000000001"/>
    <n v="96"/>
    <n v="1.7546681605532801E-4"/>
    <n v="5.2642350774958304"/>
    <n v="4.9767954802045002"/>
    <n v="9.1528650721690301"/>
    <n v="35.158797618025503"/>
    <n v="0.57330285659531299"/>
    <n v="1.0039027568810901"/>
    <n v="5.7609177466712103"/>
    <n v="1.1852645625670699"/>
    <n v="5.0952150653733701E-4"/>
    <n v="4.7467276020185501E-4"/>
    <n v="0.35135135135135098"/>
    <n v="0.65111357976415796"/>
    <s v="{15D1F2F0-3D88-4B18-AFEC-B03FE833977B}"/>
    <n v="153081111"/>
    <s v="PLACERVILLE 1111"/>
    <s v="circuit_breaker"/>
    <n v="38.730957810575099"/>
    <n v="-120.783321271172"/>
    <x v="1762"/>
    <n v="218"/>
    <n v="503"/>
    <n v="28628.540912627399"/>
    <n v="10619.6051517123"/>
    <n v="18008.935760914999"/>
    <n v="10305.9597787898"/>
    <n v="17342.462743788201"/>
    <n v="4.5568584979378102E-2"/>
    <n v="1.68448143413115E-2"/>
    <n v="1.58529931549105"/>
    <n v="13.875"/>
    <n v="817"/>
    <n v="4.8914064627584353E-2"/>
    <n v="1765"/>
    <n v="0"/>
    <n v="0"/>
    <n v="6.4038245337063966"/>
    <n v="518"/>
    <n v="0"/>
  </r>
  <r>
    <s v="Central Valley"/>
    <x v="1765"/>
    <n v="13"/>
    <n v="23.896583054832199"/>
    <n v="117"/>
    <n v="65.331320000000005"/>
    <n v="19"/>
    <n v="7.7097615997588805E-5"/>
    <n v="8.8317954806905004"/>
    <n v="2.0926809527657202"/>
    <n v="65.434642596678302"/>
    <n v="230.104069189591"/>
    <n v="0.79634904488921099"/>
    <n v="2.2541919018779102"/>
    <n v="39.720296324083598"/>
    <n v="1.15789475566462"/>
    <n v="5.0896798504103196E-4"/>
    <n v="1.3417169492114199E-4"/>
    <n v="0.11111111111111099"/>
    <n v="0.365775288591276"/>
    <s v="{21D2A9B2-3258-44D7-A4FD-EDFB8BC88DE8}"/>
    <n v="163781705"/>
    <s v="PEORIA 1705"/>
    <n v="70198"/>
    <n v="37.957327304528597"/>
    <n v="-120.438291691381"/>
    <x v="1763"/>
    <n v="84"/>
    <n v="85"/>
    <n v="8397.8450558043005"/>
    <n v="5122.9042674881302"/>
    <n v="3274.9407883161698"/>
    <n v="3727.5998608914301"/>
    <n v="779.59440799376"/>
    <n v="2.5492622035017099E-3"/>
    <n v="1.4648547039541799E-3"/>
    <n v="1.8381986965255499"/>
    <n v="6.1578947368421"/>
    <n v="1678"/>
    <n v="9.6703917157796079E-3"/>
    <n v="1766"/>
    <n v="0"/>
    <n v="0"/>
    <n v="2.3162224531619691"/>
    <n v="1904"/>
    <n v="0"/>
  </r>
  <r>
    <s v="Sierra"/>
    <x v="1766"/>
    <n v="36"/>
    <n v="68.249230459361399"/>
    <n v="70"/>
    <n v="81.590950000000007"/>
    <n v="8"/>
    <n v="9.1484474069147796E-5"/>
    <n v="11.928539863411601"/>
    <n v="3.83391530364751"/>
    <n v="5.2133355233818204"/>
    <n v="22.213357175327801"/>
    <n v="0.40847772850254299"/>
    <n v="5.5127213895320804"/>
    <n v="15.775332152843401"/>
    <n v="2.61421458423137"/>
    <n v="5.0831292434046996E-4"/>
    <n v="1.3469597216442201E-4"/>
    <n v="0.51428571428571401"/>
    <n v="0.83648039947016695"/>
    <s v="{F20DF12E-C49B-40A8-AAFB-7DBBC88F8ED9}"/>
    <n v="152461104"/>
    <s v="PLACER 1104"/>
    <n v="51732"/>
    <n v="38.905840642835699"/>
    <n v="-121.082425933377"/>
    <x v="1764"/>
    <n v="317"/>
    <n v="415"/>
    <n v="29938.272436499301"/>
    <n v="13388.5593912892"/>
    <n v="16549.713045209999"/>
    <n v="825.775786108494"/>
    <n v="519.61147920832298"/>
    <n v="1.07756777731538E-3"/>
    <n v="7.3187579255318204E-4"/>
    <n v="1.89581195720448"/>
    <n v="8.75"/>
    <n v="1669"/>
    <n v="4.0665033947237597E-3"/>
    <n v="1767"/>
    <n v="0"/>
    <n v="0"/>
    <n v="0.51311312599002101"/>
    <n v="1416"/>
    <n v="0"/>
  </r>
  <r>
    <s v="Central Coast"/>
    <x v="1767"/>
    <n v="937"/>
    <n v="1634.3704477426199"/>
    <n v="1542"/>
    <n v="1968.7677000000001"/>
    <n v="86"/>
    <n v="9.1996100436094694E-5"/>
    <n v="5.5967235267712097"/>
    <n v="6.2015348948084501"/>
    <n v="57.115842463114298"/>
    <n v="239.54353276430001"/>
    <n v="1.8156263620322399"/>
    <n v="0.214164434823887"/>
    <n v="18.104020784587298"/>
    <n v="1.0049393010693899"/>
    <n v="5.0107098855909997E-4"/>
    <n v="4.2277429383929301E-4"/>
    <n v="0.60765239948119298"/>
    <n v="0.83014895438424996"/>
    <s v="{C935E616-2A18-4E49-AA77-D9A22DDDA4F7}"/>
    <n v="82841102"/>
    <s v="BIG BASIN 1102"/>
    <n v="8403"/>
    <n v="37.154840365597401"/>
    <n v="-122.13326313586199"/>
    <x v="1765"/>
    <n v="56"/>
    <n v="130"/>
    <n v="16583.412409023102"/>
    <n v="7917.1189921620198"/>
    <n v="8666.29341686117"/>
    <n v="7917.1189921620198"/>
    <n v="8666.29341686117"/>
    <n v="3.6358589270179202E-2"/>
    <n v="7.9116646375041403E-3"/>
    <n v="1.74425874892489"/>
    <n v="17.930232558139501"/>
    <n v="906"/>
    <n v="4.3092105016082599E-2"/>
    <n v="1768"/>
    <n v="0"/>
    <n v="0"/>
    <n v="4.9194681452787066"/>
    <n v="163"/>
    <n v="0"/>
  </r>
  <r>
    <s v="Central Valley"/>
    <x v="1768"/>
    <n v="663"/>
    <n v="936.78787841413498"/>
    <n v="2929"/>
    <n v="2031.3087"/>
    <n v="114"/>
    <n v="5.5427144711996397E-5"/>
    <n v="9.66357237206409"/>
    <n v="32.976129971310897"/>
    <n v="138.54632347798"/>
    <n v="2345.2903719271899"/>
    <n v="476.97628654101999"/>
    <n v="1.15769996119784"/>
    <n v="13.7177882062044"/>
    <n v="1.1465999065783901"/>
    <n v="4.9974908569279798E-4"/>
    <n v="8.9659981176089102E-4"/>
    <n v="0.22635711847046699"/>
    <n v="0.46117454777710998"/>
    <s v="{CA297791-685C-4EDD-BB53-30F381A39ACF}"/>
    <n v="163661701"/>
    <s v="MIWUK 1701"/>
    <n v="11800"/>
    <n v="38.025262265623603"/>
    <n v="-120.22123666436499"/>
    <x v="1766"/>
    <n v="237"/>
    <n v="612"/>
    <n v="44060.2078667768"/>
    <n v="15184.801960913501"/>
    <n v="28875.405905863299"/>
    <n v="15184.801960913501"/>
    <n v="28875.405905863299"/>
    <n v="0.102212378540741"/>
    <n v="6.3186944971675898E-3"/>
    <n v="1.4129530594481601"/>
    <n v="25.6929824561403"/>
    <n v="448"/>
    <n v="5.6971395768978972E-2"/>
    <n v="1769"/>
    <n v="0"/>
    <n v="0"/>
    <n v="9.4353955792547826"/>
    <n v="232"/>
    <n v="0"/>
  </r>
  <r>
    <s v="Central Coast"/>
    <x v="1769"/>
    <n v="464"/>
    <n v="747.43905443583401"/>
    <n v="1020"/>
    <n v="1086.9529"/>
    <n v="89"/>
    <n v="8.6528515781496895E-5"/>
    <n v="6.7067359473445496"/>
    <n v="1.06977924860215"/>
    <n v="20.8762606118406"/>
    <n v="70.346899247029796"/>
    <n v="0.172563647730611"/>
    <n v="1.5638112672029001"/>
    <n v="45.942463087645201"/>
    <n v="1.08687979049896"/>
    <n v="4.9813344237458997E-4"/>
    <n v="9.2161728509481894E-5"/>
    <n v="0.454901960784313"/>
    <n v="0.68764623342723796"/>
    <s v="{281B3385-4F71-4EC0-B77E-390E15EC23C1}"/>
    <n v="83252107"/>
    <s v="PAUL SWEET 2107"/>
    <n v="10986"/>
    <n v="36.961487149457803"/>
    <n v="-122.06273994427799"/>
    <x v="1767"/>
    <n v="251"/>
    <n v="202"/>
    <n v="48380.3786521203"/>
    <n v="31999.8277720517"/>
    <n v="16380.5508800685"/>
    <n v="13450.8089363073"/>
    <n v="8321.0867740089798"/>
    <n v="8.2023938373438892E-3"/>
    <n v="7.70103790455323E-3"/>
    <n v="1.6108600311117101"/>
    <n v="11.4606741573033"/>
    <n v="1894"/>
    <n v="4.433387637133851E-2"/>
    <n v="1770"/>
    <n v="0"/>
    <n v="0"/>
    <n v="8.3579425995622039"/>
    <n v="329"/>
    <n v="0"/>
  </r>
  <r>
    <s v="Bay Area"/>
    <x v="1770"/>
    <n v="909"/>
    <n v="1841.3604547602099"/>
    <n v="2892"/>
    <n v="2927.3389000000002"/>
    <n v="159"/>
    <n v="6.5146515174452498E-5"/>
    <n v="7.5405812720832497"/>
    <n v="7.1310953925113703"/>
    <n v="328.451673084672"/>
    <n v="7135.0310387559603"/>
    <n v="92.901751611860206"/>
    <n v="0.258515612169539"/>
    <n v="4.3082373333163497"/>
    <n v="0.999693888538288"/>
    <n v="4.9415709016913296E-4"/>
    <n v="2.9274494808003099E-4"/>
    <n v="0.31431535269709499"/>
    <n v="0.62902196783570197"/>
    <s v="{48696EF7-D14F-4A4B-98EA-50D58AFE2188}"/>
    <n v="42291101"/>
    <s v="OLEMA 1101"/>
    <n v="1318"/>
    <n v="38.064267415044199"/>
    <n v="-122.80562929365099"/>
    <x v="1768"/>
    <n v="183"/>
    <n v="310"/>
    <n v="28341.4970467444"/>
    <n v="16637.001753962799"/>
    <n v="11704.495292781499"/>
    <n v="13978.404065079299"/>
    <n v="10574.189217798799"/>
    <n v="4.6546446744724898E-2"/>
    <n v="1.0358295912737899E-2"/>
    <n v="2.0256990701432498"/>
    <n v="18.188679245283002"/>
    <n v="1144"/>
    <n v="7.8570977336892139E-2"/>
    <n v="1771"/>
    <n v="0"/>
    <n v="0"/>
    <n v="8.6857749123223904"/>
    <n v="2128"/>
    <n v="0"/>
  </r>
  <r>
    <s v="Sierra"/>
    <x v="1771"/>
    <n v="1112"/>
    <n v="1593.54900640133"/>
    <n v="2449"/>
    <n v="2246.7602999999999"/>
    <n v="225"/>
    <n v="1.02167562977734E-4"/>
    <n v="5.2459479396843003"/>
    <n v="8.3546289904841302"/>
    <n v="40.484055372363002"/>
    <n v="261.68780456398201"/>
    <n v="5.9156572168929804"/>
    <n v="0.94187825417722304"/>
    <n v="13.3759273464691"/>
    <n v="1.1386627345614899"/>
    <n v="4.9414573317324703E-4"/>
    <n v="4.5191572206881002E-4"/>
    <n v="0.45406288280930901"/>
    <n v="0.70926526478771601"/>
    <s v="{58053B57-CF0F-4598-8422-637942A9C73B}"/>
    <n v="152241101"/>
    <s v="HALSEY 1101"/>
    <n v="1704"/>
    <n v="38.994578772470497"/>
    <n v="-121.026128104732"/>
    <x v="1769"/>
    <n v="285"/>
    <n v="442"/>
    <n v="47706.835496200103"/>
    <n v="21258.161303524401"/>
    <n v="26448.6741926756"/>
    <n v="21258.161303524401"/>
    <n v="26314.5605004063"/>
    <n v="0.101681037465482"/>
    <n v="2.2987701669990201E-2"/>
    <n v="1.43304766762709"/>
    <n v="10.8844444444444"/>
    <n v="856"/>
    <n v="0.11118278996398058"/>
    <n v="1772"/>
    <n v="0"/>
    <n v="0"/>
    <n v="13.20920494733226"/>
    <n v="2099"/>
    <n v="0"/>
  </r>
  <r>
    <s v="Central Valley"/>
    <x v="1772"/>
    <n v="49"/>
    <n v="70.407480749312299"/>
    <n v="140"/>
    <n v="118.66761"/>
    <n v="34"/>
    <n v="1.1190560291438201E-5"/>
    <n v="40.171644467012598"/>
    <n v="18.0500071390586"/>
    <n v="629.67452441944795"/>
    <n v="6147.8036409265796"/>
    <n v="211.53410173958"/>
    <n v="2.7682847783845999"/>
    <n v="298.22263226789499"/>
    <n v="1.5197163048912401"/>
    <n v="4.9390075858381601E-4"/>
    <n v="9.84350300657322E-5"/>
    <n v="0.35"/>
    <n v="0.59331674961148995"/>
    <s v="{2C485712-3D09-43E6-B47A-A2006FA28A66}"/>
    <n v="254061103"/>
    <s v="DUNLAP 1103"/>
    <s v="circuit_breaker"/>
    <n v="36.709657904402"/>
    <n v="-119.029728087328"/>
    <x v="1770"/>
    <n v="50"/>
    <n v="21"/>
    <n v="11208.8510663583"/>
    <n v="8988.3159824416507"/>
    <n v="2220.5350839167299"/>
    <n v="8988.3159824416507"/>
    <n v="2220.5350839167299"/>
    <n v="3.3467910222348901E-3"/>
    <n v="3.8047904990889898E-4"/>
    <n v="1.43688736223086"/>
    <n v="4.1176470588235201"/>
    <n v="1859"/>
    <n v="1.6792625791849744E-2"/>
    <n v="1773"/>
    <n v="0"/>
    <n v="0"/>
    <n v="5.5850788903257511"/>
    <n v="1214"/>
    <n v="0"/>
  </r>
  <r>
    <s v="Central Coast"/>
    <x v="1773"/>
    <n v="2"/>
    <n v="2.4920436629332099"/>
    <n v="45"/>
    <n v="30.857061000000002"/>
    <n v="19"/>
    <n v="3.61623456468039E-5"/>
    <n v="22.1376978507483"/>
    <n v="5.6188112160371999E-2"/>
    <n v="28.693317267629801"/>
    <n v="92.444381078084305"/>
    <n v="1.7946430968246802E-2"/>
    <n v="0.60805776891739705"/>
    <n v="105.48696763186"/>
    <n v="1.3173032183396101"/>
    <n v="4.8998314804857702E-4"/>
    <n v="1.9934613413401101E-5"/>
    <n v="4.4444444444444398E-2"/>
    <n v="8.0760887491869701E-2"/>
    <s v="{72D51786-0F19-4A21-BD91-493BA8FA331E}"/>
    <n v="182811103"/>
    <s v="SISQUOC 1103"/>
    <s v="M98"/>
    <n v="34.894609247489903"/>
    <n v="-120.30177717765299"/>
    <x v="1771"/>
    <n v="76"/>
    <n v="40"/>
    <n v="16378.9039414747"/>
    <n v="15489.3428684541"/>
    <n v="889.56107302057296"/>
    <n v="11235.2762021525"/>
    <n v="726.52189470449105"/>
    <n v="3.7875765485462199E-4"/>
    <n v="6.8708456728927504E-4"/>
    <n v="1.2460218314666001"/>
    <n v="2.3684210526315699"/>
    <n v="2610"/>
    <n v="9.3096798129229628E-3"/>
    <n v="1774"/>
    <n v="0"/>
    <n v="0"/>
    <n v="6.9812748090077008"/>
    <n v="2466"/>
    <n v="0"/>
  </r>
  <r>
    <s v="Central Valley"/>
    <x v="1774"/>
    <n v="554"/>
    <n v="774.82523270767399"/>
    <n v="3602"/>
    <n v="2389.0706"/>
    <n v="142"/>
    <n v="6.1163171139155497E-5"/>
    <n v="7.4340555620135698"/>
    <n v="46.460758627488602"/>
    <n v="139.55521773315701"/>
    <n v="2117.2476380703702"/>
    <n v="760.06536404831195"/>
    <n v="0.725917040505482"/>
    <n v="7.7646945960862297"/>
    <n v="1.1459709657749599"/>
    <n v="4.8991494233857505E-4"/>
    <n v="1.21711195568192E-3"/>
    <n v="0.15380344253192599"/>
    <n v="0.32432078263824399"/>
    <s v="{5DE457D9-5E7A-46A3-820A-688DCA33A9BB}"/>
    <n v="163661702"/>
    <s v="MIWUK 1702"/>
    <s v="circuit_breaker"/>
    <n v="38.052762027305299"/>
    <n v="-120.21686703349501"/>
    <x v="1772"/>
    <n v="226"/>
    <n v="380"/>
    <n v="32124.878825032301"/>
    <n v="16506.220486669001"/>
    <n v="15618.658338363201"/>
    <n v="16506.220486669001"/>
    <n v="15618.658338363201"/>
    <n v="0.17282989770683299"/>
    <n v="8.6851703017600795E-3"/>
    <n v="1.3986015030824399"/>
    <n v="25.3661971830985"/>
    <n v="316"/>
    <n v="6.956792181207766E-2"/>
    <n v="1775"/>
    <n v="0"/>
    <n v="0"/>
    <n v="10.256486730022004"/>
    <n v="2568"/>
    <n v="0"/>
  </r>
  <r>
    <s v="North Coast"/>
    <x v="1775"/>
    <n v="530"/>
    <n v="771.59625004884197"/>
    <n v="1043"/>
    <n v="1024.3157000000001"/>
    <n v="130"/>
    <n v="1.13428046405225E-4"/>
    <n v="4.4564995164649401"/>
    <n v="0.30563514733512398"/>
    <n v="91.755006199702606"/>
    <n v="480.55044052004803"/>
    <n v="0.284806237834828"/>
    <n v="9.6800544900962904E-2"/>
    <n v="17.028352666474301"/>
    <n v="1.00901974714719"/>
    <n v="4.8934790279059998E-4"/>
    <n v="7.3495278029703007E-5"/>
    <n v="0.50814956855225302"/>
    <n v="0.75327974545697696"/>
    <s v="{D3EDA1A2-8AF8-4A2A-853E-161161439812}"/>
    <n v="192101101"/>
    <s v="MAPLE CREEK 1101"/>
    <s v="circuit_breaker"/>
    <n v="40.768077958073"/>
    <n v="-123.873948950765"/>
    <x v="1773"/>
    <n v="84"/>
    <n v="50"/>
    <n v="25203.564600383299"/>
    <n v="23066.126179404"/>
    <n v="2137.4384209792902"/>
    <n v="15254.5949239566"/>
    <n v="1348.0661216077101"/>
    <n v="9.5543861438613896E-3"/>
    <n v="1.47456460326793E-2"/>
    <n v="1.45584198122423"/>
    <n v="8.0230769230769194"/>
    <n v="2033"/>
    <n v="6.3615227362777998E-2"/>
    <n v="1776"/>
    <n v="0"/>
    <n v="0"/>
    <n v="9.4787629024938358"/>
    <n v="2510"/>
    <n v="0"/>
  </r>
  <r>
    <s v="Sierra"/>
    <x v="1776"/>
    <n v="52"/>
    <n v="64.496029332423802"/>
    <n v="139"/>
    <n v="105.502075"/>
    <n v="12"/>
    <n v="7.6666652603307698E-5"/>
    <n v="6.0099415673857104"/>
    <n v="16.459411762758201"/>
    <n v="112.387304851992"/>
    <n v="1854.59936694469"/>
    <n v="81.397159560544196"/>
    <n v="0.28226401874176998"/>
    <n v="4.4562867914792097"/>
    <n v="1.0016593039035699"/>
    <n v="4.8898570858570004E-4"/>
    <n v="8.8184060279180199E-4"/>
    <n v="0.37410071942445999"/>
    <n v="0.61132474610593601"/>
    <s v="{BE84EF6E-6642-4AA6-9D64-6402D1C22F4F}"/>
    <n v="152481105"/>
    <s v="BRUNSWICK 1105"/>
    <n v="84480"/>
    <n v="39.246196982335199"/>
    <n v="-121.00315075025"/>
    <x v="1774"/>
    <n v="101"/>
    <n v="70"/>
    <n v="12921.2096161217"/>
    <n v="7615.7819401933002"/>
    <n v="5305.4276759284603"/>
    <n v="7615.7819401933002"/>
    <n v="5305.4276759284603"/>
    <n v="1.05820872335016E-2"/>
    <n v="9.19999831239692E-4"/>
    <n v="1.2403082563927601"/>
    <n v="11.5833333333333"/>
    <n v="457"/>
    <n v="5.8678285030284005E-3"/>
    <n v="1777"/>
    <n v="0"/>
    <n v="0"/>
    <n v="4.7322260399598512"/>
    <n v="240"/>
    <n v="0"/>
  </r>
  <r>
    <s v="North Valley"/>
    <x v="1777"/>
    <n v="33"/>
    <n v="52.848683125953599"/>
    <n v="73"/>
    <n v="67.550020000000004"/>
    <n v="26"/>
    <n v="6.7426367772546102E-5"/>
    <n v="7.0328744216343404"/>
    <n v="6.7818246504059001"/>
    <n v="557.048896318674"/>
    <n v="4265.3377374648999"/>
    <n v="52.226029292844203"/>
    <n v="2.7443839287241998"/>
    <n v="134.70272254943799"/>
    <n v="1.2708475131254899"/>
    <n v="4.8416218033457302E-4"/>
    <n v="1.93303972308784E-4"/>
    <n v="0.45205479452054698"/>
    <n v="0.78236371281193495"/>
    <s v="{2B40E2E2-0FAB-45BB-A860-E69F414C038B}"/>
    <n v="102041104"/>
    <s v="NOTRE DAME 1104"/>
    <n v="2537"/>
    <n v="39.7911680796783"/>
    <n v="-121.721831897256"/>
    <x v="1775"/>
    <n v="43"/>
    <n v="60"/>
    <n v="11375.6746669028"/>
    <n v="8206.2423278273"/>
    <n v="3169.4323390755299"/>
    <n v="8206.2423278273"/>
    <n v="3169.4323390755299"/>
    <n v="5.0259032800283798E-3"/>
    <n v="1.75308556208619E-3"/>
    <n v="1.60147524624102"/>
    <n v="2.8076923076922999"/>
    <n v="1437"/>
    <n v="1.2588216688698899E-2"/>
    <n v="1778"/>
    <n v="0"/>
    <n v="0"/>
    <n v="5.0991210014843773"/>
    <n v="2486"/>
    <n v="0"/>
  </r>
  <r>
    <s v="North Valley"/>
    <x v="1778"/>
    <n v="1722"/>
    <n v="2530.0753442472801"/>
    <n v="3586"/>
    <n v="3445.1145000000001"/>
    <n v="374"/>
    <n v="8.4666164748633307E-5"/>
    <n v="6.0470964190304501"/>
    <n v="19.274398095283299"/>
    <n v="456.48179285025998"/>
    <n v="6479.4807303998596"/>
    <n v="328.29518997339397"/>
    <n v="0.35912285596730498"/>
    <n v="17.24945993971"/>
    <n v="1.0220647393700899"/>
    <n v="4.8057416589307E-4"/>
    <n v="8.5079604395531098E-4"/>
    <n v="0.48020078081427697"/>
    <n v="0.73439513920739596"/>
    <s v="{BCBFDCD7-6D09-427B-8565-FE77C2D532E0}"/>
    <n v="102971111"/>
    <s v="SYCAMORE CREEK 1111"/>
    <n v="2268"/>
    <n v="39.903163093143199"/>
    <n v="-121.742075554729"/>
    <x v="1776"/>
    <n v="327"/>
    <n v="330"/>
    <n v="61567.034147648497"/>
    <n v="35773.744644170802"/>
    <n v="25793.289503477601"/>
    <n v="35773.744644170802"/>
    <n v="25793.289503477601"/>
    <n v="0.31819772043928601"/>
    <n v="3.16651456159888E-2"/>
    <n v="1.46926558899377"/>
    <n v="9.5882352941176396"/>
    <n v="470"/>
    <n v="0.17973473804400819"/>
    <n v="1779"/>
    <n v="0"/>
    <n v="0"/>
    <n v="22.228767483293055"/>
    <n v="841"/>
    <n v="0"/>
  </r>
  <r>
    <s v="Bay Area"/>
    <x v="1779"/>
    <n v="46"/>
    <n v="104.97703005813599"/>
    <n v="99"/>
    <n v="138.80069"/>
    <n v="20"/>
    <n v="5.0063198614225203E-5"/>
    <n v="9.5854000907626595"/>
    <n v="0.19325955677777501"/>
    <n v="23.502380656078401"/>
    <n v="99.7121860533952"/>
    <n v="3.50789106014417E-2"/>
    <n v="0.54469027197922004"/>
    <n v="42.064868235588001"/>
    <n v="1.1584070861339499"/>
    <n v="4.7745680780442298E-4"/>
    <n v="3.2362293001142398E-5"/>
    <n v="0.46464646464646397"/>
    <n v="0.75631490223210696"/>
    <s v="{47119C60-3B98-4B39-982B-BF99BDAD5FAA}"/>
    <n v="12101102"/>
    <s v="OAKLAND K 1102"/>
    <n v="17430"/>
    <n v="37.861069518427399"/>
    <n v="-122.208961080706"/>
    <x v="1777"/>
    <n v="24"/>
    <n v="4"/>
    <n v="2434.0427562791501"/>
    <n v="2362.1685257389299"/>
    <n v="71.874230540219401"/>
    <n v="2362.1685257389299"/>
    <n v="71.874230540219401"/>
    <n v="6.4724586002284901E-4"/>
    <n v="1.0012639722844999E-3"/>
    <n v="2.2821093490899198"/>
    <n v="4.95"/>
    <n v="2436"/>
    <n v="9.5491361560884596E-3"/>
    <n v="1780"/>
    <n v="0"/>
    <n v="0"/>
    <n v="1.4677830190069248"/>
    <n v="2706"/>
    <n v="0"/>
  </r>
  <r>
    <s v="North Valley"/>
    <x v="1780"/>
    <n v="286"/>
    <n v="409.52366707840298"/>
    <n v="508"/>
    <n v="526.69290000000001"/>
    <n v="71"/>
    <n v="8.3583566163109802E-6"/>
    <n v="49.652870489706302"/>
    <n v="9.67087673740388"/>
    <n v="1327.0002191551"/>
    <n v="25981.920070856799"/>
    <n v="421.93774649479502"/>
    <n v="2.5368004607194399"/>
    <n v="94.123607767194898"/>
    <n v="1.0848186419043699"/>
    <n v="4.7136677744091397E-4"/>
    <n v="4.3638931776312498E-5"/>
    <n v="0.56299212598425197"/>
    <n v="0.77753789647460203"/>
    <s v="{729A138E-F406-4953-BD8A-A6BF7C82CC1C}"/>
    <n v="103132101"/>
    <s v="CRESCENT MILLS 2101"/>
    <n v="2230"/>
    <n v="40.0846647066925"/>
    <n v="-120.917796400471"/>
    <x v="1778"/>
    <n v="171"/>
    <n v="279"/>
    <n v="29790.921638124699"/>
    <n v="17863.158908340101"/>
    <n v="11927.762729784499"/>
    <n v="8832.0854539536194"/>
    <n v="3561.2291730629599"/>
    <n v="3.0983641561181901E-3"/>
    <n v="5.9344331975807996E-4"/>
    <n v="1.4319009338405699"/>
    <n v="7.1549295774647801"/>
    <n v="2294"/>
    <n v="3.3467041198304889E-2"/>
    <n v="1781"/>
    <n v="0"/>
    <n v="0"/>
    <n v="5.4880017706086148"/>
    <n v="1686"/>
    <n v="0"/>
  </r>
  <r>
    <s v="Sierra"/>
    <x v="1781"/>
    <n v="288"/>
    <n v="417.04284491666198"/>
    <n v="777"/>
    <n v="668.27526999999998"/>
    <n v="97"/>
    <n v="1.15625883051141E-4"/>
    <n v="3.7407749656824199"/>
    <n v="6.6426464310389397"/>
    <n v="17.746385274549599"/>
    <n v="112.184536265367"/>
    <n v="2.3628394776202701"/>
    <n v="1.9655499511088099"/>
    <n v="8.9638405678838105"/>
    <n v="1.1224340913222"/>
    <n v="4.68271633415354E-4"/>
    <n v="5.6766432519616801E-4"/>
    <n v="0.37065637065637003"/>
    <n v="0.62405847491352195"/>
    <s v="{77DD24A4-3555-45C1-AFB0-D6E3B0D6C267}"/>
    <n v="152691104"/>
    <s v="HIGGINS 1104"/>
    <n v="842642"/>
    <n v="39.126761902721498"/>
    <n v="-121.055989409549"/>
    <x v="1779"/>
    <n v="144"/>
    <n v="249"/>
    <n v="21534.818303266002"/>
    <n v="9304.2839366044991"/>
    <n v="12230.534366661401"/>
    <n v="9304.2839366044991"/>
    <n v="12230.534366661401"/>
    <n v="5.50634395440283E-2"/>
    <n v="1.1215710655960699E-2"/>
    <n v="1.44806543373841"/>
    <n v="8.0103092783505101"/>
    <n v="714"/>
    <n v="4.542234844128934E-2"/>
    <n v="1782"/>
    <n v="0"/>
    <n v="0"/>
    <n v="5.7814122139718744"/>
    <n v="288"/>
    <n v="0"/>
  </r>
  <r>
    <s v="Central Coast"/>
    <x v="1782"/>
    <n v="25"/>
    <n v="35.016624914389503"/>
    <n v="190"/>
    <n v="109.5748"/>
    <n v="49"/>
    <n v="2.1409835881058801E-5"/>
    <n v="24.806781305222302"/>
    <n v="1.51120060801588"/>
    <n v="493.19732624192102"/>
    <n v="3165.8983081400602"/>
    <n v="18.947696764953701"/>
    <n v="1.4523658965695401"/>
    <n v="135.433311982118"/>
    <n v="1.1146378809091899"/>
    <n v="4.6332824652381101E-4"/>
    <n v="2.2699240443320599E-5"/>
    <n v="0.13157894736842099"/>
    <n v="0.319568234365047"/>
    <s v="{15367F9D-D171-45F6-9CB4-6F5003394A6D}"/>
    <n v="182981102"/>
    <s v="JOLON 1102"/>
    <n v="7040"/>
    <n v="36.045312010077097"/>
    <n v="-121.17552383603901"/>
    <x v="1780"/>
    <n v="149"/>
    <n v="100"/>
    <n v="45573.109830212903"/>
    <n v="36880.771353563403"/>
    <n v="8692.3384766494291"/>
    <n v="31780.505593902901"/>
    <n v="8570.7075439604396"/>
    <n v="1.1122627817227099E-3"/>
    <n v="1.04908195817188E-3"/>
    <n v="1.40066499657558"/>
    <n v="3.87755102040816"/>
    <n v="2569"/>
    <n v="2.270308407966674E-2"/>
    <n v="1783"/>
    <n v="0"/>
    <n v="0"/>
    <n v="19.747484541389039"/>
    <n v="1961"/>
    <n v="0"/>
  </r>
  <r>
    <s v="Sierra"/>
    <x v="1783"/>
    <n v="903"/>
    <n v="1246.26742269325"/>
    <n v="1862"/>
    <n v="1708.8820000000001"/>
    <n v="200"/>
    <n v="7.8026924406913106E-5"/>
    <n v="6.1290660051151198"/>
    <n v="44.620615700576202"/>
    <n v="531.56533132375603"/>
    <n v="6914.7902512809196"/>
    <n v="1041.3614343399599"/>
    <n v="2.374713632732"/>
    <n v="23.190669672289399"/>
    <n v="1.0691482335328999"/>
    <n v="4.6310184629609602E-4"/>
    <n v="1.63909939347815E-3"/>
    <n v="0.48496240601503698"/>
    <n v="0.72928818567792497"/>
    <s v="{486AA3F8-488C-4B89-9A1D-60C9962E4FCD}"/>
    <n v="152431101"/>
    <s v="SHADY GLEN 1101"/>
    <n v="32726"/>
    <n v="39.101161821818202"/>
    <n v="-120.959710916338"/>
    <x v="1781"/>
    <n v="241"/>
    <n v="265"/>
    <n v="37785.833068880398"/>
    <n v="20171.859471874101"/>
    <n v="17613.973597006199"/>
    <n v="20147.527075035901"/>
    <n v="17578.208077348299"/>
    <n v="0.32781987869563101"/>
    <n v="1.5605384881382601E-2"/>
    <n v="1.3801411104022701"/>
    <n v="9.31"/>
    <n v="219"/>
    <n v="9.262036925921921E-2"/>
    <n v="1784"/>
    <n v="0"/>
    <n v="0"/>
    <n v="12.519089046142133"/>
    <n v="135"/>
    <n v="0"/>
  </r>
  <r>
    <s v="Central Valley"/>
    <x v="1784"/>
    <n v="296"/>
    <n v="412.90107903370199"/>
    <n v="1260"/>
    <n v="878.92190000000005"/>
    <n v="152"/>
    <n v="7.4187650398016504E-5"/>
    <n v="6.63359461254195"/>
    <n v="45.5523769612482"/>
    <n v="498.47550123436798"/>
    <n v="7285.3666320723796"/>
    <n v="718.04290552872396"/>
    <n v="0.59837855410296403"/>
    <n v="23.842509874485799"/>
    <n v="1.1043607451413799"/>
    <n v="4.62190998631858E-4"/>
    <n v="1.9270774051556401E-3"/>
    <n v="0.234920634920634"/>
    <n v="0.46978132047709298"/>
    <s v="{2EBFCB83-8CD9-4937-9DF1-5F0721235A72}"/>
    <n v="162821701"/>
    <s v="STANISLAUS 1701"/>
    <n v="79826"/>
    <n v="38.169859667934197"/>
    <n v="-120.40669379868299"/>
    <x v="1782"/>
    <n v="150"/>
    <n v="142"/>
    <n v="25547.8217719973"/>
    <n v="16403.263897973098"/>
    <n v="9144.5578740241599"/>
    <n v="16403.263897973098"/>
    <n v="9144.5578740241599"/>
    <n v="0.29291576558365701"/>
    <n v="1.1276522860498499E-2"/>
    <n v="1.39493607781656"/>
    <n v="8.2894736842105203"/>
    <n v="183"/>
    <n v="7.0253031792042411E-2"/>
    <n v="1785"/>
    <n v="0"/>
    <n v="0"/>
    <n v="10.192512491547442"/>
    <n v="615"/>
    <n v="0"/>
  </r>
  <r>
    <s v="Central Coast"/>
    <x v="1785"/>
    <n v="4317"/>
    <n v="7686.3689265603798"/>
    <n v="8153"/>
    <n v="9892.7880000000005"/>
    <n v="442"/>
    <n v="1.5476516723558799E-4"/>
    <n v="2.9174039833220702"/>
    <n v="3.92958808678021"/>
    <n v="25.5860826740916"/>
    <n v="108.36936818245201"/>
    <n v="0.86129447423055405"/>
    <n v="0.79760141194929801"/>
    <n v="10.6124840235343"/>
    <n v="1.02249429317621"/>
    <n v="4.6108155630139E-4"/>
    <n v="3.9667778391422998E-4"/>
    <n v="0.52949834416779096"/>
    <n v="0.77696690354526798"/>
    <s v="{77218484-2483-4A3A-8ACC-0336A0ABECA8}"/>
    <n v="83622106"/>
    <s v="CAMP EVERS 2106"/>
    <n v="12760"/>
    <n v="37.067571032291703"/>
    <n v="-121.99658777373099"/>
    <x v="1783"/>
    <n v="464"/>
    <n v="459"/>
    <n v="70236.862782422293"/>
    <n v="42950.8829077685"/>
    <n v="27285.9798746536"/>
    <n v="42934.880868382897"/>
    <n v="27285.9798746536"/>
    <n v="0.17533158049008901"/>
    <n v="6.8406203918129904E-2"/>
    <n v="1.78048851669223"/>
    <n v="18.445701357466"/>
    <n v="948"/>
    <n v="0.20379804788521438"/>
    <n v="1786"/>
    <n v="0"/>
    <n v="0"/>
    <n v="26.678489860067948"/>
    <n v="2107"/>
    <n v="0"/>
  </r>
  <r>
    <s v="Bay Area"/>
    <x v="1786"/>
    <n v="684"/>
    <n v="1189.9152345661901"/>
    <n v="1267"/>
    <n v="1548.748"/>
    <n v="107"/>
    <n v="7.6376246627056697E-5"/>
    <n v="4.0653434925805501"/>
    <n v="0.15453636098724099"/>
    <n v="8.2115160010762906"/>
    <n v="20.538074093566198"/>
    <n v="3.3119700605541099E-3"/>
    <n v="0.43677115244530601"/>
    <n v="10.391998249358499"/>
    <n v="0.91129765666533802"/>
    <n v="4.5985671206507202E-4"/>
    <n v="4.1430716539048901E-5"/>
    <n v="0.53985793212312505"/>
    <n v="0.76830781931712899"/>
    <s v="{BF748DD1-7EA7-463E-91B5-1F0876DD9BB0}"/>
    <n v="24080401"/>
    <s v="EMERALD LAKE 0401"/>
    <s v="circuit_breaker"/>
    <n v="37.461706294820999"/>
    <n v="-122.277248806142"/>
    <x v="1784"/>
    <n v="400"/>
    <n v="747"/>
    <n v="65451.398468320403"/>
    <n v="33996.943342828701"/>
    <n v="31454.455125491699"/>
    <n v="23419.0308559697"/>
    <n v="28782.230689582299"/>
    <n v="4.4330866696782297E-3"/>
    <n v="8.1722583890950704E-3"/>
    <n v="1.73964215579853"/>
    <n v="11.8411214953271"/>
    <n v="2317"/>
    <n v="4.9204668190962704E-2"/>
    <n v="1787"/>
    <n v="0"/>
    <n v="0"/>
    <n v="14.551906622004749"/>
    <n v="2799"/>
    <n v="0"/>
  </r>
  <r>
    <s v="Sierra"/>
    <x v="1787"/>
    <n v="289"/>
    <n v="406.41288030345299"/>
    <n v="581"/>
    <n v="532.53563999999994"/>
    <n v="30"/>
    <n v="4.5076905128856502E-5"/>
    <n v="10.3705359152305"/>
    <n v="152.55797818501699"/>
    <n v="777.24272499084395"/>
    <n v="16995.996073913499"/>
    <n v="4224.8682956536604"/>
    <n v="1.5766961333652301"/>
    <n v="8.49945422112941"/>
    <n v="0.93613569339116398"/>
    <n v="4.5777353797214499E-4"/>
    <n v="3.4665704253711701E-3"/>
    <n v="0.49741824440619598"/>
    <n v="0.76316559178153598"/>
    <s v="{CA8C5C3E-040A-472D-90D3-B9F88671ADCD}"/>
    <n v="152481105"/>
    <s v="BRUNSWICK 1105"/>
    <n v="3611"/>
    <n v="39.264232075436603"/>
    <n v="-120.909924728669"/>
    <x v="1785"/>
    <n v="44"/>
    <n v="116"/>
    <n v="7695.3965989928001"/>
    <n v="2597.3823021203498"/>
    <n v="5098.0142968724604"/>
    <n v="2597.3823021203498"/>
    <n v="5098.0142968724604"/>
    <n v="0.103997112761135"/>
    <n v="1.35230715386569E-3"/>
    <n v="1.4062729422264799"/>
    <n v="19.3666666666666"/>
    <n v="79"/>
    <n v="1.373320613916435E-2"/>
    <n v="1788"/>
    <n v="0"/>
    <n v="0"/>
    <n v="1.613938038450824"/>
    <n v="102"/>
    <n v="0"/>
  </r>
  <r>
    <s v="Bay Area"/>
    <x v="1788"/>
    <n v="98"/>
    <n v="255.73346800846701"/>
    <n v="545"/>
    <n v="504.35552999999999"/>
    <n v="71"/>
    <n v="4.3723515568351901E-5"/>
    <n v="17.6552155970687"/>
    <n v="8.2287511127069592"/>
    <n v="18.034094096901001"/>
    <n v="65.463624167755896"/>
    <n v="3.3196482221329799"/>
    <n v="2.98155299574141"/>
    <n v="36.930063493503901"/>
    <n v="0.99685280255869602"/>
    <n v="4.5718204507672099E-4"/>
    <n v="1.6335723955202201E-4"/>
    <n v="0.17981651376146701"/>
    <n v="0.507049993319998"/>
    <s v="{58409F43-908C-4F7B-B13E-65AE96367D27}"/>
    <n v="14091108"/>
    <s v="CASTRO VALLEY 1108"/>
    <s v="MR243"/>
    <n v="37.702222230886299"/>
    <n v="-122.045213623911"/>
    <x v="1786"/>
    <n v="116"/>
    <n v="469"/>
    <n v="32884.961343386603"/>
    <n v="8931.2655425275698"/>
    <n v="23953.695800859001"/>
    <n v="8931.2655425275698"/>
    <n v="23953.695800859001"/>
    <n v="1.15983640081935E-2"/>
    <n v="3.10436960535298E-3"/>
    <n v="2.6095251837598701"/>
    <n v="7.6760563380281601"/>
    <n v="1538"/>
    <n v="3.2459925200447187E-2"/>
    <n v="1789"/>
    <n v="0"/>
    <n v="0"/>
    <n v="5.5496294014258982"/>
    <n v="2432"/>
    <n v="0"/>
  </r>
  <r>
    <s v="Central Coast"/>
    <x v="1789"/>
    <n v="508"/>
    <n v="866.44240348375604"/>
    <n v="1021"/>
    <n v="1148.2574"/>
    <n v="63"/>
    <n v="2.34800697066858E-4"/>
    <n v="1.9537532290734601"/>
    <n v="6.05728773588634"/>
    <n v="8.6709564500651997"/>
    <n v="72.837270326839601"/>
    <n v="1.17277722988517"/>
    <n v="0.44809663644626802"/>
    <n v="4.2056433544789797"/>
    <n v="1.0005969982298499"/>
    <n v="4.5710631044436302E-4"/>
    <n v="8.6846009733135103E-4"/>
    <n v="0.497551420176297"/>
    <n v="0.75457155212354499"/>
    <s v="{0F585841-A965-44FC-98CB-5C72CA920770}"/>
    <n v="82841101"/>
    <s v="BIG BASIN 1101"/>
    <n v="95690"/>
    <n v="37.124851710531701"/>
    <n v="-122.12500774252101"/>
    <x v="1787"/>
    <n v="144"/>
    <n v="426"/>
    <n v="23842.8408397483"/>
    <n v="6270.3435086908003"/>
    <n v="17572.497331057599"/>
    <n v="6270.3435086908003"/>
    <n v="17572.497331057599"/>
    <n v="5.4712986131875099E-2"/>
    <n v="1.4792443915212001E-2"/>
    <n v="1.70559528244833"/>
    <n v="16.206349206349199"/>
    <n v="461"/>
    <n v="2.879769755799487E-2"/>
    <n v="1790"/>
    <n v="0"/>
    <n v="0"/>
    <n v="3.8962096163387114"/>
    <n v="1150"/>
    <n v="0"/>
  </r>
  <r>
    <s v="North Coast"/>
    <x v="1790"/>
    <n v="534"/>
    <n v="914.51759184155401"/>
    <n v="1918"/>
    <n v="1438.4776999999999"/>
    <n v="213"/>
    <n v="5.4598662326681599E-5"/>
    <n v="9.0373508041329895"/>
    <n v="4.9330773592897197"/>
    <n v="392.33204806388801"/>
    <n v="6458.3093360981002"/>
    <n v="69.052656123868701"/>
    <n v="1.317210861078"/>
    <n v="42.539622895291103"/>
    <n v="1.19293489758397"/>
    <n v="4.5595086450914298E-4"/>
    <n v="1.5002423787894301E-4"/>
    <n v="0.27841501564129301"/>
    <n v="0.63575376702156405"/>
    <s v="{A99474C6-C1F9-4A19-8465-2D8ED25CEFB7}"/>
    <n v="42771115"/>
    <s v="UKIAH 1115"/>
    <s v="circuit_breaker"/>
    <n v="39.143296077788897"/>
    <n v="-123.191596351456"/>
    <x v="1788"/>
    <n v="433"/>
    <n v="536"/>
    <n v="75254.811770646207"/>
    <n v="40874.779006889003"/>
    <n v="34380.032763757103"/>
    <n v="26755.7551923633"/>
    <n v="28626.416704407799"/>
    <n v="3.1955162668214902E-2"/>
    <n v="1.1629515075583101E-2"/>
    <n v="1.71257976000291"/>
    <n v="9.0046948356807501"/>
    <n v="1592"/>
    <n v="9.7117534140447451E-2"/>
    <n v="1791"/>
    <n v="0"/>
    <n v="0"/>
    <n v="16.625250359633977"/>
    <n v="41"/>
    <n v="0"/>
  </r>
  <r>
    <s v="Central Coast"/>
    <x v="1791"/>
    <n v="455"/>
    <n v="794.31621756051595"/>
    <n v="611"/>
    <n v="885.32635000000005"/>
    <n v="38"/>
    <n v="1.5931015973604299E-4"/>
    <n v="3.1936643946476799"/>
    <n v="2.8391302694676801"/>
    <n v="23.068635650861399"/>
    <n v="251.35785734927899"/>
    <n v="1.6933226597925499"/>
    <n v="1.6884118984077401"/>
    <n v="7.5013095527962799"/>
    <n v="1.04779926099275"/>
    <n v="4.5464366097093799E-4"/>
    <n v="3.1578123167064703E-4"/>
    <n v="0.74468085106382897"/>
    <n v="0.89720159474755501"/>
    <s v="{7395FFA4-03E8-4D80-A8FA-546880E8DDC7}"/>
    <n v="82841102"/>
    <s v="BIG BASIN 1102"/>
    <n v="76752"/>
    <n v="37.153454165775699"/>
    <n v="-122.161241332899"/>
    <x v="1789"/>
    <n v="76"/>
    <n v="169"/>
    <n v="11898.374697023301"/>
    <n v="4328.6941462302202"/>
    <n v="7569.6805507931203"/>
    <n v="4328.6941462302202"/>
    <n v="7569.6805507931203"/>
    <n v="1.1999686803484601E-2"/>
    <n v="6.0537860699696397E-3"/>
    <n v="1.74574992870443"/>
    <n v="16.078947368421002"/>
    <n v="1091"/>
    <n v="1.7276459116895643E-2"/>
    <n v="1792"/>
    <n v="0"/>
    <n v="0"/>
    <n v="2.6897250103372183"/>
    <n v="771"/>
    <n v="0"/>
  </r>
  <r>
    <s v="Bay Area"/>
    <x v="1792"/>
    <n v="1045"/>
    <n v="2102.2774762041599"/>
    <n v="2683"/>
    <n v="3015.3247000000001"/>
    <n v="241"/>
    <n v="2.9225124198699599E-5"/>
    <n v="21.9421550186864"/>
    <n v="1.34118461244328"/>
    <n v="87.782713309802901"/>
    <n v="419.48928540655498"/>
    <n v="1.5106996199519001"/>
    <n v="1.2651654219533199"/>
    <n v="50.128977354786301"/>
    <n v="1.0522711460026399"/>
    <n v="4.5323539138775301E-4"/>
    <n v="3.4109072276184801E-5"/>
    <n v="0.38948937756243002"/>
    <n v="0.69719770852604901"/>
    <s v="{196D5A62-8277-4556-8937-1330E86D299E}"/>
    <n v="24101103"/>
    <s v="HALF MOON BAY 1103"/>
    <s v="H80"/>
    <n v="37.330249640313198"/>
    <n v="-122.3749714259"/>
    <x v="1790"/>
    <n v="245"/>
    <n v="246"/>
    <n v="51130.284749775303"/>
    <n v="31887.835365239502"/>
    <n v="19242.449384535699"/>
    <n v="31887.835365239502"/>
    <n v="19242.449384535699"/>
    <n v="8.2202864185605407E-3"/>
    <n v="7.0432549318866196E-3"/>
    <n v="2.0117487810566099"/>
    <n v="11.1327800829875"/>
    <n v="2412"/>
    <n v="0.10922972932444848"/>
    <n v="1793"/>
    <n v="0"/>
    <n v="0"/>
    <n v="19.814176148734234"/>
    <n v="2218"/>
    <n v="0"/>
  </r>
  <r>
    <s v="Central Coast"/>
    <x v="1793"/>
    <n v="57"/>
    <n v="86.056644793308706"/>
    <n v="154"/>
    <n v="135.15058999999999"/>
    <n v="24"/>
    <n v="2.0555693690009002E-5"/>
    <n v="22.82532499525"/>
    <n v="0.70678886057172197"/>
    <n v="165.57071148440099"/>
    <n v="1074.7475256386399"/>
    <n v="3.33116146240351"/>
    <n v="0.61172568122856297"/>
    <n v="147.36561442042299"/>
    <n v="1.19487463434537"/>
    <n v="4.5118345007280999E-4"/>
    <n v="1.92759552205528E-5"/>
    <n v="0.37012987012986998"/>
    <n v="0.63674635409949099"/>
    <s v="{5AD0F47A-1149-4BBD-8A9C-C835B4E34DD9}"/>
    <n v="182941102"/>
    <s v="OTTER 1102"/>
    <n v="2012"/>
    <n v="36.331408902585601"/>
    <n v="-121.88286755958499"/>
    <x v="1791"/>
    <n v="73"/>
    <n v="21"/>
    <n v="16686.365412935898"/>
    <n v="16177.074889023699"/>
    <n v="509.29052391222501"/>
    <n v="14639.755561293099"/>
    <n v="462.28559308408597"/>
    <n v="4.6262292529326799E-4"/>
    <n v="4.9333664856021598E-4"/>
    <n v="1.5097656981282199"/>
    <n v="6.4166666666666599"/>
    <n v="2626"/>
    <n v="1.082840280174744E-2"/>
    <n v="1794"/>
    <n v="0"/>
    <n v="0"/>
    <n v="9.0967195528762552"/>
    <n v="2468"/>
    <n v="0"/>
  </r>
  <r>
    <s v="Central Valley"/>
    <x v="1794"/>
    <n v="187"/>
    <n v="266.421696433119"/>
    <n v="729"/>
    <n v="487.06939999999997"/>
    <n v="153"/>
    <n v="1.2994346259064999E-5"/>
    <n v="43.933340860220298"/>
    <n v="3.5321423795370399"/>
    <n v="530.93155251575399"/>
    <n v="3835.0041178238498"/>
    <n v="21.460585305223098"/>
    <n v="4.1433281508682196"/>
    <n v="488.326770491459"/>
    <n v="1.50601538567761"/>
    <n v="4.50070360904387E-4"/>
    <n v="3.3090050675573902E-5"/>
    <n v="0.25651577503429301"/>
    <n v="0.54698919309864902"/>
    <s v="{D40D6BB9-1863-4357-9803-EF56709C4086}"/>
    <n v="254601103"/>
    <s v="SAND CREEK 1103"/>
    <n v="7110"/>
    <n v="36.634691687476703"/>
    <n v="-118.996599291287"/>
    <x v="1792"/>
    <n v="159"/>
    <n v="236"/>
    <n v="42989.5877716506"/>
    <n v="29837.816985204299"/>
    <n v="13151.770786446201"/>
    <n v="29837.816985204299"/>
    <n v="13151.770786446201"/>
    <n v="5.0627777533628002E-3"/>
    <n v="1.9881349776369401E-3"/>
    <n v="1.4247149541877999"/>
    <n v="4.7647058823529402"/>
    <n v="2424"/>
    <n v="6.8860765218371214E-2"/>
    <n v="1795"/>
    <n v="0"/>
    <n v="0"/>
    <n v="18.540354177913382"/>
    <n v="1929"/>
    <n v="0"/>
  </r>
  <r>
    <s v="Bay Area"/>
    <x v="1795"/>
    <n v="142"/>
    <n v="381.32976357994698"/>
    <n v="809"/>
    <n v="767.51900000000001"/>
    <n v="107"/>
    <n v="3.5384689743074801E-5"/>
    <n v="10.9489007558778"/>
    <n v="0.21220837087056801"/>
    <n v="5.1284080420297604"/>
    <n v="18.0105216543948"/>
    <n v="6.9859733276721198E-3"/>
    <n v="0.35315265394576001"/>
    <n v="16.135315301254899"/>
    <n v="1.12432801723481"/>
    <n v="4.5418394368755799E-4"/>
    <n v="2.35035124386242E-5"/>
    <n v="0.175525339925834"/>
    <n v="0.49683430971214698"/>
    <s v="{3ECE28A7-9E9D-4AFE-8619-84A42C55B001}"/>
    <n v="14091106"/>
    <s v="CASTRO VALLEY 1106"/>
    <s v="MR337"/>
    <n v="37.705155563432697"/>
    <n v="-122.06229861209199"/>
    <x v="1793"/>
    <n v="453"/>
    <n v="2862"/>
    <n v="149629.94948884801"/>
    <n v="30443.3195625796"/>
    <n v="119186.629926269"/>
    <n v="13193.922194725899"/>
    <n v="26359.195119606899"/>
    <n v="2.5148758309327902E-3"/>
    <n v="3.7861618025090099E-3"/>
    <n v="2.68542087028132"/>
    <n v="7.5607476635513997"/>
    <n v="2556"/>
    <n v="4.8597681974568707E-2"/>
    <n v="1796"/>
    <n v="0"/>
    <n v="0"/>
    <n v="8.1983206280590277"/>
    <n v="2707"/>
    <n v="0"/>
  </r>
  <r>
    <s v="Central Coast"/>
    <x v="1795"/>
    <n v="7"/>
    <n v="11.294675311236899"/>
    <n v="8"/>
    <n v="11.974448000000001"/>
    <n v="1"/>
    <n v="3.0649829568574198E-5"/>
    <n v="6.6431909799575806E-2"/>
    <m/>
    <m/>
    <m/>
    <m/>
    <n v="0"/>
    <n v="0"/>
    <n v="0"/>
    <n v="2.0361267132718901E-6"/>
    <n v="3.0649829568574198E-5"/>
    <n v="0.875"/>
    <n v="0.94323138058468703"/>
    <s v="{3ECE28A7-9E9D-4AFE-8619-84A42C55B001}"/>
    <n v="14091106"/>
    <s v="CASTRO VALLEY 1106"/>
    <s v="MR337"/>
    <n v="37.705155563432697"/>
    <n v="-122.06229861209199"/>
    <x v="1793"/>
    <n v="453"/>
    <n v="2862"/>
    <n v="149629.94948884801"/>
    <n v="30443.3195625796"/>
    <n v="119186.629926269"/>
    <n v="13193.922194725899"/>
    <n v="26359.195119606899"/>
    <n v="3.0649829568574198E-5"/>
    <n v="3.0649829568574198E-5"/>
    <n v="1.6135250444624201"/>
    <n v="8"/>
    <n v="2461"/>
    <n v="2.0361267132718901E-6"/>
    <n v="1796"/>
    <n v="0"/>
    <n v="0"/>
    <n v="8.1983206280590277"/>
    <n v="2232"/>
    <n v="0"/>
  </r>
  <r>
    <s v="North Coast"/>
    <x v="1796"/>
    <n v="108"/>
    <n v="171.72901907899401"/>
    <n v="362"/>
    <n v="306.70218"/>
    <n v="35"/>
    <n v="1.54927952869055E-4"/>
    <n v="4.1368201284616397"/>
    <n v="5.7687905321636199"/>
    <n v="8.6921305466803407"/>
    <n v="47.009051850734899"/>
    <n v="0.79908475381334598"/>
    <n v="0.44440480537954702"/>
    <n v="13.1410862397282"/>
    <n v="1.3547408376421199"/>
    <n v="4.4463346245219898E-4"/>
    <n v="5.4195768008714798E-4"/>
    <n v="0.29834254143646399"/>
    <n v="0.55992109239024201"/>
    <s v="{F17BD51F-053C-4103-8B04-3625671BC676}"/>
    <n v="42811113"/>
    <s v="MONTE RIO 1113"/>
    <n v="477"/>
    <n v="38.492542357753898"/>
    <n v="-123.008083440303"/>
    <x v="1794"/>
    <n v="36"/>
    <n v="372"/>
    <n v="19550.941636460801"/>
    <n v="2831.9084137437198"/>
    <n v="16719.033222717098"/>
    <n v="2831.9084137437198"/>
    <n v="16719.033222717098"/>
    <n v="1.8968518803050099E-2"/>
    <n v="5.4224783504169399E-3"/>
    <n v="1.59008350999069"/>
    <n v="10.342857142857101"/>
    <n v="747"/>
    <n v="1.5562171185826965E-2"/>
    <n v="1797"/>
    <n v="0"/>
    <n v="0"/>
    <n v="1.759665762956349"/>
    <n v="957"/>
    <n v="0"/>
  </r>
  <r>
    <s v="Central Coast"/>
    <x v="1797"/>
    <n v="47"/>
    <n v="146.81050816630199"/>
    <n v="241"/>
    <n v="247.44725"/>
    <n v="54"/>
    <n v="1.5292511753378401E-5"/>
    <n v="29.970306459873498"/>
    <n v="0.62099859391813705"/>
    <n v="125.616350527566"/>
    <n v="478.97675181064699"/>
    <n v="0.911781530798911"/>
    <n v="4.3862257872328696"/>
    <n v="71.657529941173607"/>
    <n v="1.0777204213319"/>
    <n v="4.4461787820205699E-4"/>
    <n v="1.27031613460134E-5"/>
    <n v="0.195020746887966"/>
    <n v="0.59330022034607099"/>
    <s v="{B5391BD5-06CA-49EB-98DD-175A1FD20C36}"/>
    <n v="182731102"/>
    <s v="RESERVATION ROAD 1102"/>
    <n v="3030"/>
    <n v="36.585430025429297"/>
    <n v="-121.600249234491"/>
    <x v="1795"/>
    <n v="212"/>
    <n v="200"/>
    <n v="54764.512578040798"/>
    <n v="41722.830490017201"/>
    <n v="13041.682088023599"/>
    <n v="10130.720358570999"/>
    <n v="7964.3818904202199"/>
    <n v="6.85970712684724E-4"/>
    <n v="8.2579563468243502E-4"/>
    <n v="3.12362783332558"/>
    <n v="4.4629629629629601"/>
    <n v="2752"/>
    <n v="2.4009365422911079E-2"/>
    <n v="1798"/>
    <n v="0"/>
    <n v="0"/>
    <n v="6.2949358399256203"/>
    <n v="2051"/>
    <n v="0"/>
  </r>
  <r>
    <s v="Central Coast"/>
    <x v="1798"/>
    <n v="22"/>
    <n v="81.610226660056995"/>
    <n v="114"/>
    <n v="125.122696"/>
    <n v="19"/>
    <n v="1.9936425312488001E-5"/>
    <n v="23.065054302152799"/>
    <n v="2.3631368279456999"/>
    <n v="746.61543464660599"/>
    <n v="4746.2254638671802"/>
    <n v="29.602677732705999"/>
    <n v="1.6517233274582901"/>
    <n v="93.276281879920703"/>
    <n v="0.91488122312646103"/>
    <n v="4.4296484421958298E-4"/>
    <n v="2.3424791379511501E-5"/>
    <n v="0.19298245614035001"/>
    <n v="0.65224159420586902"/>
    <s v="{07DF4B2B-054C-4E25-84AF-DE6FF88C6FF3}"/>
    <n v="183071101"/>
    <s v="PERRY 1101"/>
    <s v="W26"/>
    <n v="35.571392230665197"/>
    <n v="-121.055283800163"/>
    <x v="1796"/>
    <n v="31"/>
    <n v="17"/>
    <n v="7908.9573403383602"/>
    <n v="4390.4189849124004"/>
    <n v="3518.5383554259602"/>
    <n v="4390.4189849124004"/>
    <n v="3518.5383554259602"/>
    <n v="4.4507103621071998E-4"/>
    <n v="3.7879208093727303E-4"/>
    <n v="3.70955575727531"/>
    <n v="6"/>
    <n v="2559"/>
    <n v="8.4163320401720761E-3"/>
    <n v="1799"/>
    <n v="0"/>
    <n v="0"/>
    <n v="2.7280790350740034"/>
    <n v="796"/>
    <n v="0"/>
  </r>
  <r>
    <s v="Bay Area"/>
    <x v="1799"/>
    <n v="18"/>
    <n v="39.5948678834067"/>
    <n v="40"/>
    <n v="50.628825999999997"/>
    <n v="9"/>
    <n v="3.3395053328098903E-5"/>
    <n v="8.78347694413144"/>
    <n v="9.9915256723761506E-3"/>
    <n v="38.000583060085702"/>
    <n v="141.920113287866"/>
    <n v="1.87191369604988E-6"/>
    <n v="1.3938053333097"/>
    <n v="97.621238350868197"/>
    <n v="1.0612094402313199"/>
    <n v="4.3887104058262203E-4"/>
    <n v="1.61319556658175E-5"/>
    <n v="0.45"/>
    <n v="0.78206174033852804"/>
    <s v="{412508C2-76EC-400C-8C7E-53EB1141C78F}"/>
    <n v="13801105"/>
    <s v="MORAGA 1105"/>
    <n v="31512"/>
    <n v="37.8264243160042"/>
    <n v="-122.129929667396"/>
    <x v="1797"/>
    <n v="121"/>
    <n v="148"/>
    <n v="18958.637533747598"/>
    <n v="7423.6864755367997"/>
    <n v="11534.9510582108"/>
    <n v="2816.3841615348701"/>
    <n v="5664.3106871110904"/>
    <n v="1.45187600992358E-4"/>
    <n v="3.0055547995289002E-4"/>
    <n v="2.1997148824114801"/>
    <n v="4.4444444444444402"/>
    <n v="2682"/>
    <n v="3.9498393652435985E-3"/>
    <n v="1800"/>
    <n v="0"/>
    <n v="0"/>
    <n v="1.7500194428370839"/>
    <n v="2850"/>
    <n v="0"/>
  </r>
  <r>
    <s v="Sierra"/>
    <x v="1800"/>
    <n v="25"/>
    <n v="34.894529621848797"/>
    <n v="194"/>
    <n v="106.52986"/>
    <n v="50"/>
    <n v="1.4444645767070999E-5"/>
    <n v="30.039295864103799"/>
    <n v="6.0258143120223497"/>
    <n v="36.498845147235002"/>
    <n v="298.08112523385398"/>
    <n v="2.4222006321795599"/>
    <n v="0.27402654947713001"/>
    <n v="11.989256612956501"/>
    <n v="1.0619911479949899"/>
    <n v="4.3641218623117399E-4"/>
    <n v="4.4041978637210299E-5"/>
    <n v="0.12886597938144301"/>
    <n v="0.32755632220701397"/>
    <s v="{4869E28B-32E6-4BF0-B134-B967D290269A}"/>
    <n v="152762101"/>
    <s v="EL DORADO PH 2101"/>
    <n v="36764"/>
    <n v="38.787117901613797"/>
    <n v="-120.20590788267"/>
    <x v="1798"/>
    <n v="74"/>
    <n v="290"/>
    <n v="15530.3088880657"/>
    <n v="7038.7813552771304"/>
    <n v="8491.5275327886193"/>
    <n v="4920.5156948703598"/>
    <n v="3574.7540845946301"/>
    <n v="2.2020989318605102E-3"/>
    <n v="7.2223228835355203E-4"/>
    <n v="1.3957811848739501"/>
    <n v="3.88"/>
    <n v="2289"/>
    <n v="2.18206093115587E-2"/>
    <n v="1801"/>
    <n v="0"/>
    <n v="0"/>
    <n v="3.0574657578372904"/>
    <n v="179"/>
    <n v="0"/>
  </r>
  <r>
    <s v="Central Valley"/>
    <x v="1801"/>
    <n v="401"/>
    <n v="584.06677118012601"/>
    <n v="954"/>
    <n v="841.14639999999997"/>
    <n v="78"/>
    <n v="5.98948766846427E-5"/>
    <n v="7.3791300478653996"/>
    <n v="66.830167703725607"/>
    <n v="649.12395336433701"/>
    <n v="11909.9494261488"/>
    <n v="2016.27910469007"/>
    <n v="2.1232414366438599"/>
    <n v="23.2938195370042"/>
    <n v="1.12914113356516"/>
    <n v="4.3309309731832398E-4"/>
    <n v="1.64069816289378E-3"/>
    <n v="0.42033542976939198"/>
    <n v="0.69436991583586505"/>
    <s v="{EBD937A8-0F05-49AA-848E-8FB362E60B61}"/>
    <n v="162821701"/>
    <s v="STANISLAUS 1701"/>
    <n v="7144"/>
    <n v="38.174354790210501"/>
    <n v="-120.383512362852"/>
    <x v="1799"/>
    <n v="96"/>
    <n v="140"/>
    <n v="15763.8747772975"/>
    <n v="7457.9017315873598"/>
    <n v="8305.9730457101596"/>
    <n v="7457.9017315873598"/>
    <n v="8305.9730457101596"/>
    <n v="0.127974456705715"/>
    <n v="4.6718003814021298E-3"/>
    <n v="1.45652561391552"/>
    <n v="12.2307692307692"/>
    <n v="218"/>
    <n v="3.3781261590829267E-2"/>
    <n v="1802"/>
    <n v="0"/>
    <n v="0"/>
    <n v="4.6341238568581691"/>
    <n v="1528"/>
    <n v="0"/>
  </r>
  <r>
    <s v="Central Valley"/>
    <x v="1802"/>
    <n v="446"/>
    <n v="584.41990951551099"/>
    <n v="1126"/>
    <n v="891.2278"/>
    <n v="213"/>
    <n v="5.9562863032863703E-5"/>
    <n v="11.4346273195855"/>
    <n v="2.0893936657971701"/>
    <n v="73.031304276881599"/>
    <n v="455.20584812654403"/>
    <n v="3.4952371787291998"/>
    <n v="2.9367651182790802"/>
    <n v="54.7008768272905"/>
    <n v="1.1653267716018201"/>
    <n v="4.2761480200073502E-4"/>
    <n v="7.6506388537260405E-5"/>
    <n v="0.39609236234458201"/>
    <n v="0.65574696001405097"/>
    <s v="{31F34B0C-04AD-46C5-88A1-857D16F62C5A}"/>
    <n v="162211101"/>
    <s v="CALAVERAS CEMENT 1101"/>
    <n v="80930"/>
    <n v="38.194450869853"/>
    <n v="-120.585133147365"/>
    <x v="1800"/>
    <n v="256"/>
    <n v="228"/>
    <n v="46398.704467074902"/>
    <n v="29611.695068285098"/>
    <n v="16787.009398789702"/>
    <n v="29611.695068285098"/>
    <n v="16787.009398789702"/>
    <n v="1.6295860758436399E-2"/>
    <n v="1.26868898259999E-2"/>
    <n v="1.31035854151459"/>
    <n v="5.2863849765258202"/>
    <n v="2006"/>
    <n v="9.1081952826156554E-2"/>
    <n v="1803"/>
    <n v="0"/>
    <n v="0"/>
    <n v="18.399848576275382"/>
    <n v="2791"/>
    <n v="0"/>
  </r>
  <r>
    <s v="Central Coast"/>
    <x v="1803"/>
    <n v="52"/>
    <n v="115.590387891665"/>
    <n v="277"/>
    <n v="252.92966999999999"/>
    <n v="29"/>
    <n v="1.8213391464588899E-4"/>
    <n v="3.3464668954151899"/>
    <n v="2.3298423852269998"/>
    <n v="21.715810150051301"/>
    <n v="112.064665473997"/>
    <n v="0.42210046044412802"/>
    <n v="1.3230088577959001"/>
    <n v="29.518064892754399"/>
    <n v="1.02975282586854"/>
    <n v="4.2520578690256899E-4"/>
    <n v="2.7937789168625899E-4"/>
    <n v="0.18772563176895299"/>
    <n v="0.45700603992966898"/>
    <s v="{8C44BEAB-509E-4818-A7FB-FBD552205E02}"/>
    <n v="83622105"/>
    <s v="CAMP EVERS 2105"/>
    <n v="5188"/>
    <n v="37.075874384919501"/>
    <n v="-122.057101249483"/>
    <x v="1801"/>
    <n v="26"/>
    <n v="23"/>
    <n v="5146.9112070499305"/>
    <n v="3191.77124391486"/>
    <n v="1955.13996313507"/>
    <n v="3191.77124391486"/>
    <n v="1955.13996313507"/>
    <n v="8.1019588589015205E-3"/>
    <n v="5.2818835247307998E-3"/>
    <n v="2.2228920748397099"/>
    <n v="9.5517241379310303"/>
    <n v="1179"/>
    <n v="1.2330967820174501E-2"/>
    <n v="1804"/>
    <n v="0"/>
    <n v="0"/>
    <n v="1.9832740896026204"/>
    <n v="1363"/>
    <n v="0"/>
  </r>
  <r>
    <s v="Bay Area"/>
    <x v="1804"/>
    <n v="155"/>
    <n v="334.599840730229"/>
    <n v="1849"/>
    <n v="1381.6378"/>
    <n v="126"/>
    <n v="4.74617671364011E-5"/>
    <n v="8.7859485472912002"/>
    <n v="1.3122299679688401"/>
    <n v="27.4335592732313"/>
    <n v="120.49121393718799"/>
    <n v="0.24683624012505301"/>
    <n v="1.38009200900024"/>
    <n v="96.694151481820398"/>
    <n v="1.0941845831416901"/>
    <n v="4.2333983369297003E-4"/>
    <n v="5.9803962355152602E-5"/>
    <n v="8.3829096809085998E-2"/>
    <n v="0.242176232092466"/>
    <s v="{DB5E4E66-9EE6-4B14-84A9-0971764E1D9E}"/>
    <n v="14091106"/>
    <s v="CASTRO VALLEY 1106"/>
    <n v="8971"/>
    <n v="37.7113713429437"/>
    <n v="-122.055115214914"/>
    <x v="1802"/>
    <n v="94"/>
    <n v="93"/>
    <n v="24595.7151802753"/>
    <n v="12736.097986450601"/>
    <n v="11859.617193824701"/>
    <n v="12641.383991480599"/>
    <n v="11769.565835604"/>
    <n v="7.5352992567492196E-3"/>
    <n v="5.9801826591865297E-3"/>
    <n v="2.1587086498724402"/>
    <n v="14.674603174603099"/>
    <n v="2143"/>
    <n v="5.3340819045314222E-2"/>
    <n v="1805"/>
    <n v="0"/>
    <n v="0"/>
    <n v="7.8549894121702915"/>
    <n v="2727"/>
    <n v="0"/>
  </r>
  <r>
    <s v="North Coast"/>
    <x v="1805"/>
    <n v="192"/>
    <n v="386.42233067609601"/>
    <n v="295"/>
    <n v="433.91064"/>
    <n v="57"/>
    <n v="7.6963975963033603E-5"/>
    <n v="8.0597517759472002"/>
    <n v="11.462053929655101"/>
    <n v="230.35393756942301"/>
    <n v="3665.2425929935898"/>
    <n v="563.03633656165903"/>
    <n v="1.91899550039518"/>
    <n v="14.1816719815527"/>
    <n v="1.0222015213547999"/>
    <n v="4.23239152559535E-4"/>
    <n v="5.2718668971046497E-4"/>
    <n v="0.65084745762711804"/>
    <n v="0.890557389053096"/>
    <s v="{D3BC4C4A-6AD6-4D57-ADFE-ACA0E6607A3B}"/>
    <n v="43311108"/>
    <s v="KONOCTI 1108"/>
    <n v="950"/>
    <n v="38.954022555262597"/>
    <n v="-122.726488747329"/>
    <x v="1803"/>
    <n v="136"/>
    <n v="444"/>
    <n v="32675.626779623599"/>
    <n v="11930.8968667258"/>
    <n v="20744.729912897801"/>
    <n v="9061.9140839769698"/>
    <n v="14659.356229331201"/>
    <n v="3.0049641313496502E-2"/>
    <n v="4.3869466298929096E-3"/>
    <n v="2.0126163056046602"/>
    <n v="5.1754385964912197"/>
    <n v="763"/>
    <n v="2.4124631695893496E-2"/>
    <n v="1806"/>
    <n v="0"/>
    <n v="0"/>
    <n v="5.6308106162748537"/>
    <n v="1231"/>
    <n v="0"/>
  </r>
  <r>
    <s v="Central Coast"/>
    <x v="1806"/>
    <n v="801"/>
    <n v="1961.0452193036199"/>
    <n v="2088"/>
    <n v="2686.1147000000001"/>
    <n v="212"/>
    <n v="5.97946956197188E-5"/>
    <n v="10.3866334599706"/>
    <n v="1.88754697022677"/>
    <n v="15.8101702371772"/>
    <n v="45.830473517147603"/>
    <n v="0.226834836928933"/>
    <n v="1.88968317270424"/>
    <n v="11.8376209915545"/>
    <n v="1.0151214734563201"/>
    <n v="4.2216434439231398E-4"/>
    <n v="8.3787726889474897E-5"/>
    <n v="0.38362068965517199"/>
    <n v="0.73006755283088698"/>
    <s v="{0A7E84D0-9946-4059-AC56-BD0EC9107E3A}"/>
    <n v="83692104"/>
    <s v="ROB ROY 2104"/>
    <n v="10714"/>
    <n v="36.977937648795297"/>
    <n v="-121.866600817495"/>
    <x v="1804"/>
    <n v="361"/>
    <n v="392"/>
    <n v="58753.470415264499"/>
    <n v="31415.486248514"/>
    <n v="27337.984166750499"/>
    <n v="22255.4391984791"/>
    <n v="14870.1689567308"/>
    <n v="1.7762998100568601E-2"/>
    <n v="1.26764754713804E-2"/>
    <n v="2.4482462163590801"/>
    <n v="9.8490566037735796"/>
    <n v="1960"/>
    <n v="8.949884101117056E-2"/>
    <n v="1807"/>
    <n v="0"/>
    <n v="0"/>
    <n v="13.828884510198158"/>
    <n v="2133"/>
    <n v="0"/>
  </r>
  <r>
    <s v="North Coast"/>
    <x v="1807"/>
    <n v="826"/>
    <n v="1680.40476123745"/>
    <n v="1188"/>
    <n v="1848.1732"/>
    <n v="120"/>
    <n v="1.4928079205371101E-4"/>
    <n v="2.4409998866951099"/>
    <n v="3.6407505839426202"/>
    <n v="19.611890196341399"/>
    <n v="67.639291991150998"/>
    <n v="0.37368107977264198"/>
    <n v="0.32865834474796402"/>
    <n v="4.2451347537155799"/>
    <n v="1.1359881997108401"/>
    <n v="4.2119592597880798E-4"/>
    <n v="4.1054997682502101E-4"/>
    <n v="0.69528619528619495"/>
    <n v="0.90922471177344699"/>
    <s v="{C40FEC6C-4399-4FDE-8ABD-E729D917D61E}"/>
    <n v="42761101"/>
    <s v="FORT BRAGG A 1101"/>
    <n v="4698"/>
    <n v="39.491079338509998"/>
    <n v="-123.78438470621499"/>
    <x v="1805"/>
    <n v="151"/>
    <n v="196"/>
    <n v="27822.146914950201"/>
    <n v="12907.384241109999"/>
    <n v="14914.7626738402"/>
    <n v="12907.384241109999"/>
    <n v="14914.7626738402"/>
    <n v="4.92659972190026E-2"/>
    <n v="1.7913695046445299E-2"/>
    <n v="2.0343883307959501"/>
    <n v="9.9"/>
    <n v="927"/>
    <n v="5.054351111745696E-2"/>
    <n v="1808"/>
    <n v="0"/>
    <n v="0"/>
    <n v="8.0202742532827624"/>
    <n v="1587"/>
    <n v="0"/>
  </r>
  <r>
    <s v="Central Valley"/>
    <x v="1808"/>
    <n v="228"/>
    <n v="311.17000053815502"/>
    <n v="741"/>
    <n v="540.14135999999996"/>
    <n v="130"/>
    <n v="8.3241229675387797E-5"/>
    <n v="5.37026254853187"/>
    <n v="12.673497520720799"/>
    <n v="180.83867453038599"/>
    <n v="1502.49243342777"/>
    <n v="41.7293101258416"/>
    <n v="1.85442477546345"/>
    <n v="32.466181128185497"/>
    <n v="1.09615384431985"/>
    <n v="4.2095089139431E-4"/>
    <n v="5.5240082349777896E-4"/>
    <n v="0.30769230769230699"/>
    <n v="0.57608993694426003"/>
    <s v="{0F46298C-BD7C-494E-910E-FE65C6C90770}"/>
    <n v="163751101"/>
    <s v="PINE GROVE 1101"/>
    <n v="94936"/>
    <n v="38.385075847962"/>
    <n v="-120.69207428190199"/>
    <x v="1806"/>
    <n v="114"/>
    <n v="78"/>
    <n v="21129.181328038001"/>
    <n v="14913.8446658596"/>
    <n v="6215.3366621784298"/>
    <n v="14913.8446658596"/>
    <n v="6215.3366621784298"/>
    <n v="7.1812107054711305E-2"/>
    <n v="1.0821359857800399E-2"/>
    <n v="1.36478070411471"/>
    <n v="5.7"/>
    <n v="732"/>
    <n v="5.4723615881260297E-2"/>
    <n v="1809"/>
    <n v="0"/>
    <n v="0"/>
    <n v="9.267030573869846"/>
    <n v="437"/>
    <n v="0"/>
  </r>
  <r>
    <s v="Central Valley"/>
    <x v="1809"/>
    <n v="47"/>
    <n v="64.439834671037104"/>
    <n v="163"/>
    <n v="127.773994"/>
    <n v="48"/>
    <n v="3.3025772438577399E-5"/>
    <n v="12.536888955160901"/>
    <n v="11.2515951162204"/>
    <n v="607.73033234476998"/>
    <n v="5132.6676022211705"/>
    <n v="82.120997296335801"/>
    <n v="3.6348174648398199"/>
    <n v="189.08354347463001"/>
    <n v="1.31047197182973"/>
    <n v="4.2029529812761E-4"/>
    <n v="2.0046181320291601E-4"/>
    <n v="0.28834355828220798"/>
    <n v="0.50432668204930597"/>
    <s v="{A8F5C818-FC4E-4829-9378-1203403CDD9C}"/>
    <n v="252192105"/>
    <s v="BEAR VALLEY 2105"/>
    <n v="4609"/>
    <n v="37.712959901866803"/>
    <n v="-120.09879949427599"/>
    <x v="1807"/>
    <n v="49"/>
    <n v="52"/>
    <n v="12030.0496639208"/>
    <n v="7321.9226772905204"/>
    <n v="4708.12698663029"/>
    <n v="7321.9226772905204"/>
    <n v="4708.12698663029"/>
    <n v="9.6221670337399701E-3"/>
    <n v="1.58523707705171E-3"/>
    <n v="1.37106031214972"/>
    <n v="3.3958333333333299"/>
    <n v="1410"/>
    <n v="2.0174174310125279E-2"/>
    <n v="1810"/>
    <n v="0"/>
    <n v="0"/>
    <n v="4.5496304159106877"/>
    <n v="1621"/>
    <n v="0"/>
  </r>
  <r>
    <s v="Bay Area"/>
    <x v="1810"/>
    <n v="667"/>
    <n v="1160.12549208319"/>
    <n v="1891"/>
    <n v="1855.7979"/>
    <n v="120"/>
    <n v="4.7963404191856703E-5"/>
    <n v="10.773620633745001"/>
    <n v="2.4273509646211102"/>
    <n v="20.8341090425209"/>
    <n v="103.892962016401"/>
    <n v="0.90774624389480596"/>
    <n v="1.25261658490996"/>
    <n v="18.393862442135799"/>
    <n v="1.4112463076909401"/>
    <n v="4.2020887955739202E-4"/>
    <n v="8.5683198629723102E-5"/>
    <n v="0.35272342675832802"/>
    <n v="0.62513570166406895"/>
    <s v="{67D16658-7393-469A-A583-1CF4002F525A}"/>
    <n v="24101103"/>
    <s v="HALF MOON BAY 1103"/>
    <n v="695411"/>
    <n v="37.3224611131592"/>
    <n v="-122.278054404755"/>
    <x v="1808"/>
    <n v="167"/>
    <n v="478"/>
    <n v="33127.356931472699"/>
    <n v="13109.0272296611"/>
    <n v="20018.329701811501"/>
    <n v="13109.0272296611"/>
    <n v="20018.329701811501"/>
    <n v="1.0281983835566701E-2"/>
    <n v="5.7556085030228098E-3"/>
    <n v="1.73931857883537"/>
    <n v="15.758333333333301"/>
    <n v="1940"/>
    <n v="5.0425065546887041E-2"/>
    <n v="1811"/>
    <n v="0"/>
    <n v="0"/>
    <n v="8.1455693587217475"/>
    <n v="2440"/>
    <n v="0"/>
  </r>
  <r>
    <s v="Central Valley"/>
    <x v="1811"/>
    <n v="13"/>
    <n v="16.0906237465895"/>
    <n v="50"/>
    <n v="32.99926"/>
    <n v="9"/>
    <n v="7.3510156653355794E-5"/>
    <n v="5.3704316467046702"/>
    <n v="4.0865010426690098E-4"/>
    <n v="6.0069691389799101E-3"/>
    <n v="2.6767536997795102E-2"/>
    <n v="4.04975442810003E-7"/>
    <n v="0.58136678073141301"/>
    <n v="19.559292462809601"/>
    <n v="1.0073746310339999"/>
    <n v="4.1907576416109999E-4"/>
    <n v="4.8407444287098098E-5"/>
    <n v="0.26"/>
    <n v="0.48760559393116198"/>
    <s v="{ECC5358A-3849-4B2A-9964-68FBF1B8D64E}"/>
    <n v="254452102"/>
    <s v="MARIPOSA 2102"/>
    <n v="594143"/>
    <n v="37.485794671203799"/>
    <n v="-119.9694197524"/>
    <x v="1809"/>
    <n v="179"/>
    <n v="430"/>
    <n v="20453.488337093699"/>
    <n v="6649.2174083954696"/>
    <n v="13804.270928698201"/>
    <n v="751.68854059958596"/>
    <n v="1440.7724410819901"/>
    <n v="4.3566699858388298E-4"/>
    <n v="6.6159140988020205E-4"/>
    <n v="1.2377402881991899"/>
    <n v="5.55555555555555"/>
    <n v="2242"/>
    <n v="3.7716818774498999E-3"/>
    <n v="1812"/>
    <n v="0"/>
    <n v="0"/>
    <n v="0.46707746016090534"/>
    <n v="2547"/>
    <n v="0"/>
  </r>
  <r>
    <s v="Central Valley"/>
    <x v="1812"/>
    <n v="149"/>
    <n v="232.65103228960899"/>
    <n v="447"/>
    <n v="368.83980000000003"/>
    <n v="41"/>
    <n v="1.1586991533432601E-4"/>
    <n v="4.1306868923952997"/>
    <n v="3.2957338529981999"/>
    <n v="45.685536932004098"/>
    <n v="476.71250158862"/>
    <n v="5.3136866397710101"/>
    <n v="1.33299157634468"/>
    <n v="18.497949645649999"/>
    <n v="1.00750053801187"/>
    <n v="4.1754510255098898E-4"/>
    <n v="2.4596195665464298E-4"/>
    <n v="0.33333333333333298"/>
    <n v="0.63076442385845699"/>
    <s v="{1330A2A7-6F05-480E-914F-CD520FD996F9}"/>
    <n v="163751101"/>
    <s v="PINE GROVE 1101"/>
    <n v="52088"/>
    <n v="38.399408180827699"/>
    <n v="-120.73385670797801"/>
    <x v="1810"/>
    <n v="58"/>
    <n v="60"/>
    <n v="6713.6706100095798"/>
    <n v="4068.7440628469199"/>
    <n v="2644.92654716266"/>
    <n v="4068.7440628469199"/>
    <n v="2644.92654716266"/>
    <n v="1.00844402228403E-2"/>
    <n v="4.7506665287073702E-3"/>
    <n v="1.5614163240913399"/>
    <n v="10.902439024390199"/>
    <n v="1261"/>
    <n v="1.7119349204590548E-2"/>
    <n v="1813"/>
    <n v="0"/>
    <n v="0"/>
    <n v="2.5281995670752533"/>
    <n v="1755"/>
    <n v="0"/>
  </r>
  <r>
    <s v="North Valley"/>
    <x v="1813"/>
    <n v="7"/>
    <n v="12.903012819993"/>
    <n v="57"/>
    <n v="34.666919999999998"/>
    <n v="14"/>
    <n v="2.6592756707291901E-5"/>
    <n v="11.526855388647199"/>
    <n v="0.631008124351501"/>
    <n v="3262.9121582031198"/>
    <n v="48629.411718750001"/>
    <n v="40.170191192626902"/>
    <n v="0.240202271712145"/>
    <n v="548.44780322483598"/>
    <n v="1.5611567582402901"/>
    <n v="4.1582923199478899E-4"/>
    <n v="2.2435316883015001E-5"/>
    <n v="0.122807017543859"/>
    <n v="0.37219957609679699"/>
    <s v="{D4D9BD9F-69B8-49BE-A9F7-A13A4AD2C53C}"/>
    <n v="103381101"/>
    <s v="FRENCH GULCH 1101"/>
    <n v="1892"/>
    <n v="40.701745484673602"/>
    <n v="-122.640449674487"/>
    <x v="1811"/>
    <n v="13"/>
    <n v="4"/>
    <n v="4783.8580488798998"/>
    <n v="4073.3832355644099"/>
    <n v="710.474813315495"/>
    <n v="4073.3832355644099"/>
    <n v="710.474813315495"/>
    <n v="3.1409443636221102E-4"/>
    <n v="3.7229859390208698E-4"/>
    <n v="1.84328754571329"/>
    <n v="4.0714285714285703"/>
    <n v="2574"/>
    <n v="5.8216092479270454E-3"/>
    <n v="1814"/>
    <n v="0"/>
    <n v="0"/>
    <n v="2.5310822144658931"/>
    <n v="2090"/>
    <n v="0"/>
  </r>
  <r>
    <s v="North Valley"/>
    <x v="1814"/>
    <n v="384"/>
    <n v="517.28758014598895"/>
    <n v="678"/>
    <n v="674.43286000000001"/>
    <n v="60"/>
    <n v="1.6184728944305401E-4"/>
    <n v="2.0478603992604101"/>
    <n v="9.3926670462059292"/>
    <n v="17.838591691987901"/>
    <n v="55.054441621819699"/>
    <n v="1.3165980365044101"/>
    <n v="0.34148229920926698"/>
    <n v="0.92710914857064797"/>
    <n v="0.984771386782335"/>
    <n v="4.15642859000014E-4"/>
    <n v="1.0308614541694699E-3"/>
    <n v="0.56637168141592897"/>
    <n v="0.76699640513856704"/>
    <s v="{4E875C07-9BF0-416D-8352-B1380CD2F62E}"/>
    <n v="102831105"/>
    <s v="PARADISE 1105"/>
    <s v="circuit_breaker"/>
    <n v="39.760606732252803"/>
    <n v="-121.61875623626"/>
    <x v="1812"/>
    <n v="539"/>
    <n v="346"/>
    <n v="47148.733476961301"/>
    <n v="29169.314269129402"/>
    <n v="17979.419207831899"/>
    <n v="19516.6649627107"/>
    <n v="12961.3740557281"/>
    <n v="6.1851687250168597E-2"/>
    <n v="9.7108373665832897E-3"/>
    <n v="1.3471030732968401"/>
    <n v="11.3"/>
    <n v="394"/>
    <n v="2.4938571540000839E-2"/>
    <n v="1815"/>
    <n v="0"/>
    <n v="0"/>
    <n v="12.12708962454451"/>
    <n v="4"/>
    <n v="0"/>
  </r>
  <r>
    <s v="North Coast"/>
    <x v="1815"/>
    <n v="52"/>
    <n v="77.311551301558396"/>
    <n v="92"/>
    <n v="100.70878999999999"/>
    <n v="8"/>
    <n v="1.52825510667753E-4"/>
    <n v="3.0385749641928901"/>
    <n v="6.7612885236740103"/>
    <n v="41.0974608908096"/>
    <n v="432.70075090726198"/>
    <n v="8.7560628758704606"/>
    <n v="2.0158027256173998"/>
    <n v="5.1577749731285198"/>
    <n v="1.0024889409541999"/>
    <n v="4.1157541903152201E-4"/>
    <n v="4.4633558991335998E-4"/>
    <n v="0.56521739130434701"/>
    <n v="0.76767428649593605"/>
    <s v="{4A44046C-0EA0-4681-BB3C-B702268C5A42}"/>
    <n v="42091102"/>
    <s v="MIRABEL 1102"/>
    <n v="1139"/>
    <n v="38.509119486865799"/>
    <n v="-122.919527106616"/>
    <x v="1813"/>
    <n v="56"/>
    <n v="183"/>
    <n v="11826.504271521801"/>
    <n v="2923.01882019919"/>
    <n v="8903.4854513226892"/>
    <n v="2923.01882019919"/>
    <n v="8903.4854513226892"/>
    <n v="3.5706847193068799E-3"/>
    <n v="1.2226040853420201E-3"/>
    <n v="1.4867606019530399"/>
    <n v="11.5"/>
    <n v="868"/>
    <n v="3.2926033522521761E-3"/>
    <n v="1816"/>
    <n v="0"/>
    <n v="0"/>
    <n v="1.8162791273259908"/>
    <n v="2250"/>
    <n v="0"/>
  </r>
  <r>
    <s v="Bay Area"/>
    <x v="1816"/>
    <n v="95"/>
    <n v="336.57983723623801"/>
    <n v="173"/>
    <n v="366.23500000000001"/>
    <n v="22"/>
    <n v="2.03911763925307E-5"/>
    <n v="18.697157155722302"/>
    <n v="0.84526147456684397"/>
    <n v="60.329678185284102"/>
    <n v="222.373758211731"/>
    <n v="0.42590937886744001"/>
    <n v="1.1308326677588501"/>
    <n v="50.370273952414699"/>
    <n v="1.0601367516951099"/>
    <n v="4.0811050134734699E-4"/>
    <n v="1.7984896353644699E-5"/>
    <n v="0.54913294797687795"/>
    <n v="0.91902699277389699"/>
    <s v="{C9FA3CBF-AF0B-40A6-8062-0EE0474AC48A}"/>
    <n v="24101103"/>
    <s v="HALF MOON BAY 1103"/>
    <n v="6014"/>
    <n v="37.251144441113397"/>
    <n v="-122.387236107139"/>
    <x v="1814"/>
    <n v="145"/>
    <n v="141"/>
    <n v="25975.754500166498"/>
    <n v="19926.539279542099"/>
    <n v="6049.21522062441"/>
    <n v="6646.3728343601497"/>
    <n v="612.63646340139599"/>
    <n v="3.9566771978018401E-4"/>
    <n v="4.4860588063567601E-4"/>
    <n v="3.5429456551183001"/>
    <n v="7.8636363636363598"/>
    <n v="2652"/>
    <n v="8.9784310296416332E-3"/>
    <n v="1817"/>
    <n v="0"/>
    <n v="0"/>
    <n v="4.1298633344592011"/>
    <n v="2874"/>
    <n v="0"/>
  </r>
  <r>
    <s v="Sierra"/>
    <x v="1817"/>
    <n v="206"/>
    <n v="301.90752870396199"/>
    <n v="644"/>
    <n v="508.37155000000001"/>
    <n v="58"/>
    <n v="9.7455865592376606E-5"/>
    <n v="3.75550686965809"/>
    <n v="3.7939888105445001"/>
    <n v="10.7732088353617"/>
    <n v="53.159294039277"/>
    <n v="0.45666114211683501"/>
    <n v="0.67007240244951105"/>
    <n v="6.1453057351437401"/>
    <n v="0.98870918051949797"/>
    <n v="4.0762420197092299E-4"/>
    <n v="2.3758151766432501E-4"/>
    <n v="0.31987577639751502"/>
    <n v="0.59387180066436795"/>
    <s v="{E1779AD2-4579-4092-9EC8-FEE4F5C13371}"/>
    <n v="152481105"/>
    <s v="BRUNSWICK 1105"/>
    <s v="circuit_breaker"/>
    <n v="39.231108268546599"/>
    <n v="-121.03509232594"/>
    <x v="1815"/>
    <n v="230"/>
    <n v="334"/>
    <n v="28391.3995346716"/>
    <n v="11223.4617571492"/>
    <n v="17167.937777522398"/>
    <n v="10665.1471051067"/>
    <n v="17167.937777522398"/>
    <n v="1.3779728024530801E-2"/>
    <n v="5.6524402043578396E-3"/>
    <n v="1.46557052768914"/>
    <n v="11.103448275862"/>
    <n v="1285"/>
    <n v="2.3642203714313532E-2"/>
    <n v="1818"/>
    <n v="0"/>
    <n v="0"/>
    <n v="6.6270131218472557"/>
    <n v="198"/>
    <n v="0"/>
  </r>
  <r>
    <s v="Central Coast"/>
    <x v="1818"/>
    <n v="420"/>
    <n v="687.84540273963603"/>
    <n v="998"/>
    <n v="990.86066000000005"/>
    <n v="78"/>
    <n v="4.8108731183068201E-5"/>
    <n v="8.6045642471990202"/>
    <n v="1.40184113316119"/>
    <n v="96.467285858677499"/>
    <n v="1787.9501012180699"/>
    <n v="16.957836715770799"/>
    <n v="0.84550146815869198"/>
    <n v="34.740665359947897"/>
    <n v="1.2269117236137299"/>
    <n v="4.0691193072790797E-4"/>
    <n v="5.6965612881055003E-5"/>
    <n v="0.420841683366733"/>
    <n v="0.69418984199442102"/>
    <s v="{E731F6BE-8220-43FF-B403-4FCE65138051}"/>
    <n v="83371107"/>
    <s v="SARATOGA 1107"/>
    <n v="167792"/>
    <n v="37.248172623660601"/>
    <n v="-122.070880850541"/>
    <x v="1816"/>
    <n v="64"/>
    <n v="34"/>
    <n v="8786.8724986932793"/>
    <n v="7328.1794620666597"/>
    <n v="1458.6930366266099"/>
    <n v="7328.1794620666597"/>
    <n v="1458.6930366266099"/>
    <n v="4.4433178047222901E-3"/>
    <n v="3.7524810322793201E-3"/>
    <n v="1.63772714938008"/>
    <n v="12.7948717948717"/>
    <n v="2175"/>
    <n v="3.173913059677682E-2"/>
    <n v="1819"/>
    <n v="0"/>
    <n v="0"/>
    <n v="4.5535182005238228"/>
    <n v="2269"/>
    <n v="0"/>
  </r>
  <r>
    <s v="Bay Area"/>
    <x v="1819"/>
    <n v="311"/>
    <n v="920.53957819229197"/>
    <n v="423"/>
    <n v="966.79700000000003"/>
    <n v="64"/>
    <n v="3.5681790762964697E-5"/>
    <n v="12.928822293936401"/>
    <n v="5.1104420820931598"/>
    <n v="153.09128244221199"/>
    <n v="603.71319056156301"/>
    <n v="11.6772727342239"/>
    <n v="1.1820727336744301"/>
    <n v="51.627488740021299"/>
    <n v="1.0715224035084201"/>
    <n v="4.0580085466815601E-4"/>
    <n v="1.09852472595539E-4"/>
    <n v="0.73522458628841603"/>
    <n v="0.95215394853501401"/>
    <s v="{841D987A-954B-4FC0-9C79-A3D82BBD4123}"/>
    <n v="24101103"/>
    <s v="HALF MOON BAY 1103"/>
    <n v="6065"/>
    <n v="37.450578649849"/>
    <n v="-122.428805005326"/>
    <x v="1817"/>
    <n v="67"/>
    <n v="55"/>
    <n v="16311.7770117286"/>
    <n v="11019.269820425299"/>
    <n v="5292.5071913033498"/>
    <n v="9622.0816808024392"/>
    <n v="5036.8329848169897"/>
    <n v="7.0305582461145299E-3"/>
    <n v="2.2836346088297402E-3"/>
    <n v="2.9599343350234402"/>
    <n v="6.609375"/>
    <n v="1803"/>
    <n v="2.5971254698761985E-2"/>
    <n v="1820"/>
    <n v="0"/>
    <n v="0"/>
    <n v="5.9788825160818924"/>
    <n v="2699"/>
    <n v="0"/>
  </r>
  <r>
    <s v="Central Coast"/>
    <x v="1820"/>
    <n v="0"/>
    <n v="0"/>
    <n v="2"/>
    <n v="0.9114717"/>
    <n v="1"/>
    <n v="1.5547484508715499E-5"/>
    <n v="26.083440780639599"/>
    <n v="7.9183798516169104E-4"/>
    <n v="0.39608407020568798"/>
    <n v="2.4716727733611998"/>
    <n v="1.93716678768396E-2"/>
    <n v="1.6548672914505"/>
    <n v="400.53607177734301"/>
    <n v="1.1393805742263701"/>
    <n v="4.0553189147099402E-4"/>
    <n v="1.23110890370981E-8"/>
    <n v="0"/>
    <n v="0"/>
    <s v="{C8B3CC69-B9EC-4FE8-B218-4BFA09031AD1}"/>
    <n v="253671103"/>
    <s v="PANOCHE 1103"/>
    <n v="4016"/>
    <n v="36.602555439170402"/>
    <n v="-120.839006157271"/>
    <x v="1818"/>
    <n v="69"/>
    <n v="44"/>
    <n v="22822.038532460501"/>
    <n v="20623.700076079698"/>
    <n v="2198.3384563807699"/>
    <n v="3776.8409226179201"/>
    <n v="958.07865404424797"/>
    <n v="1.23110890370981E-8"/>
    <n v="1.5547484508715499E-5"/>
    <m/>
    <n v="2"/>
    <n v="2886"/>
    <n v="4.0553189147099402E-4"/>
    <n v="1821"/>
    <n v="0"/>
    <n v="0"/>
    <n v="2.3468194209280195"/>
    <n v="982"/>
    <n v="0"/>
  </r>
  <r>
    <s v="Central Valley"/>
    <x v="1821"/>
    <n v="5"/>
    <n v="9.9158041124477894"/>
    <n v="46"/>
    <n v="20.232279999999999"/>
    <n v="23"/>
    <n v="2.87124791572315E-5"/>
    <n v="20.162191078714699"/>
    <n v="6.1717205708846397"/>
    <n v="602.11286677013697"/>
    <n v="2544.4618183699499"/>
    <n v="29.2506739805367"/>
    <n v="3.2469218985136998"/>
    <n v="179.87568283599299"/>
    <n v="1.2159484469372199"/>
    <n v="4.0541279740981799E-4"/>
    <n v="1.11369292120546E-4"/>
    <n v="0.108695652173913"/>
    <n v="0.49009818735641297"/>
    <s v="{ABA7C635-5CFB-4061-A207-A842A0C4AD30}"/>
    <n v="163781701"/>
    <s v="PEORIA 1701"/>
    <n v="76030"/>
    <n v="37.8991998096974"/>
    <n v="-120.455083607829"/>
    <x v="1819"/>
    <n v="69"/>
    <n v="51"/>
    <n v="11799.3536359673"/>
    <n v="9992.9254613556004"/>
    <n v="1806.4281746117199"/>
    <n v="8122.6361115545296"/>
    <n v="1174.0528284402501"/>
    <n v="2.5614937187725599E-3"/>
    <n v="6.6038702061632605E-4"/>
    <n v="1.9831608224895501"/>
    <n v="2"/>
    <n v="1792"/>
    <n v="9.3244943404258134E-3"/>
    <n v="1822"/>
    <n v="0"/>
    <n v="0"/>
    <n v="5.04717052327275"/>
    <n v="2621"/>
    <n v="0"/>
  </r>
  <r>
    <s v="Central Coast"/>
    <x v="1822"/>
    <n v="299"/>
    <n v="942.84498087292002"/>
    <n v="659"/>
    <n v="1141.1855"/>
    <n v="89"/>
    <n v="2.73740889200923E-5"/>
    <n v="23.900567708725301"/>
    <n v="1.8611818896888199"/>
    <n v="91.740288374885395"/>
    <n v="448.18564014329002"/>
    <n v="0.61968755388451502"/>
    <n v="0.78845580292635997"/>
    <n v="99.705864426878705"/>
    <n v="1.0944615736436301"/>
    <n v="4.0509394413695501E-4"/>
    <n v="4.8626899130088503E-5"/>
    <n v="0.45371775417298899"/>
    <n v="0.82619779356195699"/>
    <s v="{A36DF7B8-003C-42F6-A33B-327B9F3DECA5}"/>
    <n v="182771102"/>
    <s v="CAMBRIA 1102"/>
    <s v="circuit_breaker"/>
    <n v="35.600230046386102"/>
    <n v="-121.114971535184"/>
    <x v="1820"/>
    <n v="251"/>
    <n v="488"/>
    <n v="57562.976695842903"/>
    <n v="37393.850803905698"/>
    <n v="20169.125891937201"/>
    <n v="25658.848615607501"/>
    <n v="6871.9206633694603"/>
    <n v="4.3277940225778799E-3"/>
    <n v="2.4362939138882198E-3"/>
    <n v="3.1533276952271501"/>
    <n v="7.4044943820224702"/>
    <n v="2239"/>
    <n v="3.6053361028188999E-2"/>
    <n v="1823"/>
    <n v="0"/>
    <n v="0"/>
    <n v="15.943664423128649"/>
    <n v="1989"/>
    <n v="0"/>
  </r>
  <r>
    <s v="Bay Area"/>
    <x v="1823"/>
    <n v="21"/>
    <n v="34.017948868772102"/>
    <n v="325"/>
    <n v="178.12741"/>
    <n v="15"/>
    <n v="6.2452832207782197E-5"/>
    <n v="6.46768390834331"/>
    <n v="0"/>
    <n v="0"/>
    <n v="0"/>
    <n v="0"/>
    <n v="0.18525074099500899"/>
    <n v="17.642241874337099"/>
    <n v="1.0141592899958201"/>
    <n v="4.0507021675731403E-4"/>
    <n v="5.7564442249713399E-5"/>
    <n v="6.4615384615384602E-2"/>
    <n v="0.19097537374544199"/>
    <s v="{701C0938-AA90-48C8-9BEF-CBE33E0DD08B}"/>
    <n v="42291101"/>
    <s v="OLEMA 1101"/>
    <n v="1686"/>
    <n v="38.042808097643501"/>
    <n v="-122.786992656382"/>
    <x v="1821"/>
    <n v="82"/>
    <n v="111"/>
    <n v="13309.6561331992"/>
    <n v="8105.6576783721703"/>
    <n v="5203.9984548271204"/>
    <n v="1962.0765075826"/>
    <n v="1309.44374780935"/>
    <n v="8.6346663374570198E-4"/>
    <n v="9.3679248311673204E-4"/>
    <n v="1.61990232708438"/>
    <n v="21.6666666666666"/>
    <n v="2160"/>
    <n v="6.0760532513597105E-3"/>
    <n v="1824"/>
    <n v="0"/>
    <n v="0"/>
    <n v="1.2191774415931078"/>
    <n v="2181"/>
    <n v="0"/>
  </r>
  <r>
    <s v="Bay Area"/>
    <x v="1824"/>
    <n v="288"/>
    <n v="600.87782642392006"/>
    <n v="1062"/>
    <n v="1002.9739"/>
    <n v="69"/>
    <n v="8.6685353881625393E-5"/>
    <n v="6.2911120549038699"/>
    <n v="2.7535956900034599"/>
    <n v="9.6682661344430194"/>
    <n v="35.551882884944099"/>
    <n v="0.16045432216913899"/>
    <n v="0.72232637104534503"/>
    <n v="13.320406261073799"/>
    <n v="1.31993074693541"/>
    <n v="4.0499029589739099E-4"/>
    <n v="1.786382203514E-4"/>
    <n v="0.27118644067796599"/>
    <n v="0.59909618807749199"/>
    <s v="{8C718E02-B293-4F3E-A85B-44B4CAD6C2F4}"/>
    <n v="13801101"/>
    <s v="MORAGA 1101"/>
    <n v="18216"/>
    <n v="37.8836285391532"/>
    <n v="-122.200859697746"/>
    <x v="1822"/>
    <n v="119"/>
    <n v="279"/>
    <n v="20848.536455032499"/>
    <n v="7868.0142393842298"/>
    <n v="12980.5222156483"/>
    <n v="7868.0142393842298"/>
    <n v="12980.5222156483"/>
    <n v="1.23260372042466E-2"/>
    <n v="5.9812894178321498E-3"/>
    <n v="2.0863813417497199"/>
    <n v="15.391304347826001"/>
    <n v="1493"/>
    <n v="2.7944330416919978E-2"/>
    <n v="1825"/>
    <n v="0"/>
    <n v="0"/>
    <n v="4.8889558759404181"/>
    <n v="1118"/>
    <n v="0"/>
  </r>
  <r>
    <s v="Central Valley"/>
    <x v="1825"/>
    <n v="259"/>
    <n v="395.83575244424401"/>
    <n v="6033"/>
    <n v="2862.6304"/>
    <n v="278"/>
    <n v="4.30550368632499E-5"/>
    <n v="8.8744475502291404"/>
    <n v="6.5726585127260497"/>
    <n v="15.9374531036945"/>
    <n v="163.70909940280299"/>
    <n v="2.4624705012249"/>
    <n v="0.49261603658067898"/>
    <n v="3.69684665382717"/>
    <n v="1.26178615084655"/>
    <n v="4.0455907310461099E-4"/>
    <n v="1.4926127907259899E-4"/>
    <n v="4.2930548649096602E-2"/>
    <n v="0.13827693454289799"/>
    <s v="{11FD881F-3901-4F70-8CA9-73ABCE362AB7}"/>
    <n v="163692102"/>
    <s v="SALT SPRINGS 2102"/>
    <n v="3142"/>
    <n v="38.301782193507997"/>
    <n v="-120.27698345168599"/>
    <x v="1823"/>
    <n v="449"/>
    <n v="923"/>
    <n v="62767.533052536899"/>
    <n v="27128.7333170866"/>
    <n v="35638.799735450397"/>
    <n v="27128.7333170866"/>
    <n v="35638.799735450397"/>
    <n v="4.1494635582182499E-2"/>
    <n v="1.19693002479834E-2"/>
    <n v="1.5283233685105899"/>
    <n v="21.701438848920802"/>
    <n v="1596"/>
    <n v="0.11246742232308185"/>
    <n v="1826"/>
    <n v="0"/>
    <n v="0"/>
    <n v="16.857008149971417"/>
    <n v="932"/>
    <n v="0"/>
  </r>
  <r>
    <s v="North Valley"/>
    <x v="1826"/>
    <n v="645"/>
    <n v="792.08388883323596"/>
    <n v="2412"/>
    <n v="1554.9938999999999"/>
    <n v="204"/>
    <n v="5.6593648548418798E-5"/>
    <n v="6.59210705141491"/>
    <n v="15.768328315837101"/>
    <n v="321.05197756682202"/>
    <n v="4331.5870836250197"/>
    <n v="99.083061502571098"/>
    <n v="1.32175081531408"/>
    <n v="18.6745391157501"/>
    <n v="1.0245314988435399"/>
    <n v="4.03956232416606E-4"/>
    <n v="5.0045902331391295E-4"/>
    <n v="0.26741293532338301"/>
    <n v="0.509380706010504"/>
    <s v="{1E454211-6D5E-4E85-8098-0CF68E01A8DA}"/>
    <n v="102541102"/>
    <s v="VOLTA 1102"/>
    <n v="53130"/>
    <n v="40.498902687932201"/>
    <n v="-121.83850123111"/>
    <x v="1824"/>
    <n v="264"/>
    <n v="242"/>
    <n v="33320.650000998801"/>
    <n v="22286.620969160998"/>
    <n v="11034.029031837799"/>
    <n v="22286.620969160998"/>
    <n v="11034.029031837799"/>
    <n v="0.102093640756038"/>
    <n v="1.1545104303877399E-2"/>
    <n v="1.2280370369507501"/>
    <n v="11.823529411764699"/>
    <n v="784"/>
    <n v="8.2407071412987629E-2"/>
    <n v="1827"/>
    <n v="0"/>
    <n v="0"/>
    <n v="13.848259958228539"/>
    <n v="1402"/>
    <n v="0"/>
  </r>
  <r>
    <s v="North Coast"/>
    <x v="1827"/>
    <n v="1240"/>
    <n v="2211.4566601321499"/>
    <n v="1424"/>
    <n v="2296.7249000000002"/>
    <n v="94"/>
    <n v="1.00871233835858E-4"/>
    <n v="3.1006221920232599"/>
    <n v="4.3373880684578197"/>
    <n v="29.070465633281199"/>
    <n v="171.62633775433699"/>
    <n v="1.4659545243983101"/>
    <n v="0.47472227511413301"/>
    <n v="7.2299637006883"/>
    <n v="1.00461306597324"/>
    <n v="4.0385039213528201E-4"/>
    <n v="3.0956468497804999E-4"/>
    <n v="0.87078651685393205"/>
    <n v="0.96287400589019101"/>
    <s v="{A14F3892-7C26-42AD-BDDE-906FEDC3E74D}"/>
    <n v="42841112"/>
    <s v="GUALALA 1112"/>
    <n v="662"/>
    <n v="38.775070683658797"/>
    <n v="-123.538312361401"/>
    <x v="1825"/>
    <n v="193"/>
    <n v="239"/>
    <n v="25535.677030171399"/>
    <n v="13650.0311082264"/>
    <n v="11885.645921945001"/>
    <n v="8946.2004389207395"/>
    <n v="8389.2887979055995"/>
    <n v="2.90990803879367E-2"/>
    <n v="9.4818959805706895E-3"/>
    <n v="1.78343279042915"/>
    <n v="15.1489361702127"/>
    <n v="1100"/>
    <n v="3.7961936860716507E-2"/>
    <n v="1828"/>
    <n v="0"/>
    <n v="0"/>
    <n v="5.5589095129326189"/>
    <n v="2594"/>
    <n v="0"/>
  </r>
  <r>
    <s v="Sierra"/>
    <x v="1828"/>
    <n v="233"/>
    <n v="349.33640730695703"/>
    <n v="773"/>
    <n v="598.4461"/>
    <n v="79"/>
    <n v="1.5672093454495599E-4"/>
    <n v="3.3777067855564198"/>
    <n v="7.2811740568423602"/>
    <n v="16.3428220761486"/>
    <n v="153.80729472717701"/>
    <n v="4.0717453529453502"/>
    <n v="1.3248571954385"/>
    <n v="14.428920659790601"/>
    <n v="0.95160748385178096"/>
    <n v="4.0369383945956702E-4"/>
    <n v="6.32629906935787E-4"/>
    <n v="0.30142302716688202"/>
    <n v="0.58373912676447404"/>
    <s v="{7B1613F1-BF60-43A3-B696-FC7878E4336D}"/>
    <n v="152481107"/>
    <s v="BRUNSWICK 1107"/>
    <n v="50010"/>
    <n v="39.221921934156498"/>
    <n v="-121.049752475319"/>
    <x v="1826"/>
    <n v="296"/>
    <n v="943"/>
    <n v="51099.428793951098"/>
    <n v="14946.796216434201"/>
    <n v="36152.632577516903"/>
    <n v="9532.5901715954005"/>
    <n v="19409.114266947101"/>
    <n v="4.9977762647927103E-2"/>
    <n v="1.2380953829051499E-2"/>
    <n v="1.49929788543758"/>
    <n v="9.7848101265822702"/>
    <n v="635"/>
    <n v="3.1891813317305798E-2"/>
    <n v="1829"/>
    <n v="0"/>
    <n v="0"/>
    <n v="5.9232750875144058"/>
    <n v="1045"/>
    <n v="0"/>
  </r>
  <r>
    <s v="North Coast"/>
    <x v="1829"/>
    <n v="3024"/>
    <n v="5250.4538832261596"/>
    <n v="3285"/>
    <n v="5371.9"/>
    <n v="247"/>
    <n v="9.4007907906556098E-5"/>
    <n v="3.81923967677709"/>
    <n v="3.7449877148689099"/>
    <n v="37.020385497660698"/>
    <n v="184.373512522325"/>
    <n v="1.0004653548842"/>
    <n v="0.39483536917505202"/>
    <n v="8.7881202860131999"/>
    <n v="1.01024685600991"/>
    <n v="4.0099231385151203E-4"/>
    <n v="2.0838195290224601E-4"/>
    <n v="0.920547945205479"/>
    <n v="0.977392352552102"/>
    <s v="{FD400AC6-30E3-4FB9-965E-48825707A861}"/>
    <n v="42841111"/>
    <s v="GUALALA 1111"/>
    <n v="35562"/>
    <n v="38.786802214416099"/>
    <n v="-123.52171847443699"/>
    <x v="1827"/>
    <n v="240"/>
    <n v="336"/>
    <n v="42565.715669016099"/>
    <n v="22847.334795550101"/>
    <n v="19718.3808734659"/>
    <n v="22847.334795550101"/>
    <n v="19718.3808734659"/>
    <n v="5.1470342366854903E-2"/>
    <n v="2.3219953252919302E-2"/>
    <n v="1.7362612047705499"/>
    <n v="13.299595141700401"/>
    <n v="1385"/>
    <n v="9.9045101521323467E-2"/>
    <n v="1830"/>
    <n v="0"/>
    <n v="0"/>
    <n v="14.196671269245762"/>
    <n v="727"/>
    <n v="0"/>
  </r>
  <r>
    <s v="North Coast"/>
    <x v="1830"/>
    <n v="446"/>
    <n v="755.97855929565696"/>
    <n v="1086"/>
    <n v="1098.1917000000001"/>
    <n v="88"/>
    <n v="9.0502108613346204E-5"/>
    <n v="4.6567245640499397"/>
    <n v="13.4187520075072"/>
    <n v="25.011849806605198"/>
    <n v="221.15110659849699"/>
    <n v="8.8569390019887404"/>
    <n v="1.25404706089644"/>
    <n v="4.9835554437723104"/>
    <n v="1.17535699903965"/>
    <n v="4.0016510687220099E-4"/>
    <n v="6.9698783587410999E-4"/>
    <n v="0.41068139963167499"/>
    <n v="0.68838490897900795"/>
    <s v="{8C8983C8-884C-4E70-BBB6-36F59CD80D78}"/>
    <n v="42811113"/>
    <s v="MONTE RIO 1113"/>
    <n v="524"/>
    <n v="38.503732173394397"/>
    <n v="-122.99359038899399"/>
    <x v="1828"/>
    <n v="159"/>
    <n v="890"/>
    <n v="41818.119213579499"/>
    <n v="10034.217316406"/>
    <n v="31783.901897173499"/>
    <n v="10034.217316406"/>
    <n v="31783.901897173499"/>
    <n v="6.13349295569217E-2"/>
    <n v="7.9641855579744708E-3"/>
    <n v="1.6950191912458601"/>
    <n v="12.340909090908999"/>
    <n v="568"/>
    <n v="3.521452940475369E-2"/>
    <n v="1831"/>
    <n v="0"/>
    <n v="0"/>
    <n v="6.2349716481125128"/>
    <n v="1515"/>
    <n v="0"/>
  </r>
  <r>
    <s v="Central Valley"/>
    <x v="1831"/>
    <n v="16"/>
    <n v="24.205294609196802"/>
    <n v="248"/>
    <n v="125.35784"/>
    <n v="14"/>
    <n v="3.5168905404654102E-5"/>
    <n v="13.6551496250084"/>
    <n v="7.8286788562933598"/>
    <n v="7.5987932582696196"/>
    <n v="16.594814042250299"/>
    <n v="0.20034492861789899"/>
    <n v="0.43520858870553097"/>
    <n v="6.0570163556507604"/>
    <n v="1.0031605788639599"/>
    <n v="3.96670821946407E-4"/>
    <n v="1.4861557013188799E-4"/>
    <n v="6.4516129032257993E-2"/>
    <n v="0.19308959312927801"/>
    <s v="{99944090-D986-4C85-A635-DE641A326023}"/>
    <n v="163692102"/>
    <s v="SALT SPRINGS 2102"/>
    <s v="L485"/>
    <n v="38.297394455175798"/>
    <n v="-120.27422187372299"/>
    <x v="1829"/>
    <n v="24"/>
    <n v="52"/>
    <n v="3455.5812147892402"/>
    <n v="1339.4233975319501"/>
    <n v="2116.1578172572699"/>
    <n v="1339.4233975319501"/>
    <n v="2116.1578172572699"/>
    <n v="2.08061798184644E-3"/>
    <n v="4.9236467566515698E-4"/>
    <n v="1.5128309130748001"/>
    <n v="17.714285714285701"/>
    <n v="1598"/>
    <n v="5.5533915072496984E-3"/>
    <n v="1832"/>
    <n v="0"/>
    <n v="0"/>
    <n v="0.83227885594782536"/>
    <n v="1812"/>
    <n v="0"/>
  </r>
  <r>
    <s v="Central Coast"/>
    <x v="1832"/>
    <n v="177"/>
    <n v="386.01145458225199"/>
    <n v="342"/>
    <n v="472.32960000000003"/>
    <n v="28"/>
    <n v="3.6995250541492298E-5"/>
    <n v="11.9604659740413"/>
    <n v="1.3292881404945101"/>
    <n v="96.651153115125794"/>
    <n v="368.87455375377903"/>
    <n v="1.089564892761"/>
    <n v="0.21499684556121201"/>
    <n v="22.1155262280787"/>
    <n v="1.1163874822003499"/>
    <n v="3.9666304121297802E-4"/>
    <n v="4.2778419479162902E-5"/>
    <n v="0.51754385964912197"/>
    <n v="0.81725020596305897"/>
    <s v="{EF958110-BB67-48F0-BCC0-A7C84F7DFFDE}"/>
    <n v="82931101"/>
    <s v="POINT MORETTI 1101"/>
    <n v="5076"/>
    <n v="37.032068210232197"/>
    <n v="-122.189188489104"/>
    <x v="1830"/>
    <n v="93"/>
    <n v="55"/>
    <n v="17840.2786641524"/>
    <n v="14517.578690010099"/>
    <n v="3322.6999741422501"/>
    <n v="10957.7606774326"/>
    <n v="2768.33931476109"/>
    <n v="1.1977957454165601E-3"/>
    <n v="1.03586701516178E-3"/>
    <n v="2.1808556756059398"/>
    <n v="12.214285714285699"/>
    <n v="2301"/>
    <n v="1.1106565153963384E-2"/>
    <n v="1833"/>
    <n v="0"/>
    <n v="0"/>
    <n v="6.8088347098969724"/>
    <n v="737"/>
    <n v="0"/>
  </r>
  <r>
    <s v="Central Coast"/>
    <x v="1833"/>
    <n v="0"/>
    <n v="0"/>
    <n v="102"/>
    <n v="80.570830000000001"/>
    <n v="2"/>
    <n v="6.3304170907940702E-5"/>
    <n v="35.736815046154497"/>
    <m/>
    <m/>
    <m/>
    <m/>
    <n v="0.84402656555175704"/>
    <n v="34.534070968627901"/>
    <n v="1.01106196641922"/>
    <n v="2.1111456859939201E-3"/>
    <n v="6.3304170907940702E-5"/>
    <n v="0"/>
    <n v="0"/>
    <s v="{56C84CD8-CFAF-4218-882A-B93134A396EB}"/>
    <n v="24131102"/>
    <s v="MENLO 1102"/>
    <n v="8952"/>
    <n v="37.351237540671796"/>
    <n v="-122.198336513624"/>
    <x v="1831"/>
    <n v="158"/>
    <n v="299"/>
    <n v="28965.321980983499"/>
    <n v="10925.095441469401"/>
    <n v="18040.226539513998"/>
    <n v="10925.095441469401"/>
    <n v="18040.226539513998"/>
    <n v="1.26608341815881E-4"/>
    <n v="1.26608341815881E-4"/>
    <m/>
    <n v="51"/>
    <n v="2109"/>
    <n v="4.2222913719878402E-3"/>
    <n v="1834"/>
    <n v="0"/>
    <n v="0"/>
    <n v="6.788537479561283"/>
    <n v="739"/>
    <n v="0"/>
  </r>
  <r>
    <s v="Bay Area"/>
    <x v="1833"/>
    <n v="644"/>
    <n v="1048.4890790976301"/>
    <n v="1683"/>
    <n v="1674.6967"/>
    <n v="115"/>
    <n v="5.5045116317595101E-5"/>
    <n v="6.4802998321992797"/>
    <n v="4.12163774236544"/>
    <n v="37.1578536880643"/>
    <n v="387.33598772684297"/>
    <n v="6.2556626722045801"/>
    <n v="1.7890919569069901"/>
    <n v="21.861223676253999"/>
    <n v="1.0812620204427901"/>
    <n v="3.6653186385912802E-4"/>
    <n v="1.38943650599543E-4"/>
    <n v="0.38265002970885298"/>
    <n v="0.62607701269125704"/>
    <s v="{56C84CD8-CFAF-4218-882A-B93134A396EB}"/>
    <n v="24131102"/>
    <s v="MENLO 1102"/>
    <n v="8952"/>
    <n v="37.351237540671796"/>
    <n v="-122.198336513624"/>
    <x v="1831"/>
    <n v="158"/>
    <n v="299"/>
    <n v="28965.321980983499"/>
    <n v="10925.095441469401"/>
    <n v="18040.226539513998"/>
    <n v="10925.095441469401"/>
    <n v="18040.226539513998"/>
    <n v="1.59785198189474E-2"/>
    <n v="6.3301883765234301E-3"/>
    <n v="1.6280886321391801"/>
    <n v="14.6347826086956"/>
    <n v="1635"/>
    <n v="4.2151164343799723E-2"/>
    <n v="1834"/>
    <n v="0"/>
    <n v="0"/>
    <n v="6.788537479561283"/>
    <n v="1308"/>
    <n v="0"/>
  </r>
  <r>
    <s v="Sierra"/>
    <x v="1834"/>
    <n v="1566"/>
    <n v="1877.0411091067001"/>
    <n v="3314"/>
    <n v="2808.2004000000002"/>
    <n v="276"/>
    <n v="8.0411896081953403E-5"/>
    <n v="4.3720528152483498"/>
    <n v="18.223178181858099"/>
    <n v="175.25917578317899"/>
    <n v="2227.8798606217701"/>
    <n v="249.53961481803799"/>
    <n v="2.2035565124087002"/>
    <n v="22.541724663677599"/>
    <n v="1.19804893110109"/>
    <n v="3.90045223405025E-4"/>
    <n v="7.2454881420840197E-4"/>
    <n v="0.47254073627036802"/>
    <n v="0.66841422098496905"/>
    <s v="{0FE524F2-DA0B-43E6-AE33-7B106122C864}"/>
    <n v="152431101"/>
    <s v="SHADY GLEN 1101"/>
    <n v="51696"/>
    <n v="39.100321527200698"/>
    <n v="-120.95236913911801"/>
    <x v="1832"/>
    <n v="435"/>
    <n v="616"/>
    <n v="69280.467991284197"/>
    <n v="33124.310323343401"/>
    <n v="36156.157667940803"/>
    <n v="28237.5600411708"/>
    <n v="27907.503034312202"/>
    <n v="0.199975472721519"/>
    <n v="2.2193683318619099E-2"/>
    <n v="1.198621397897"/>
    <n v="12.0072463768115"/>
    <n v="552"/>
    <n v="0.1076524816597869"/>
    <n v="1835"/>
    <n v="0"/>
    <n v="0"/>
    <n v="17.54600092034234"/>
    <n v="790"/>
    <n v="0"/>
  </r>
  <r>
    <s v="Central Coast"/>
    <x v="1835"/>
    <n v="33"/>
    <n v="84.554422175964902"/>
    <n v="196"/>
    <n v="179.67659"/>
    <n v="30"/>
    <n v="3.0185954801709101E-5"/>
    <n v="16.927047781646198"/>
    <n v="1.49415864139287"/>
    <n v="603.50746255571096"/>
    <n v="2113.8128347288398"/>
    <n v="5.7684179912384099"/>
    <n v="0.81047197872151899"/>
    <n v="258.65003951390503"/>
    <n v="1.40803834994634"/>
    <n v="3.8961226975006501E-4"/>
    <n v="3.3726677423591799E-5"/>
    <n v="0.168367346938775"/>
    <n v="0.47059231362332499"/>
    <s v="{867AA1B1-4446-48B6-9D80-8E314456C23F}"/>
    <n v="182971101"/>
    <s v="PURISIMA 1101"/>
    <s v="Y44"/>
    <n v="34.7193311490173"/>
    <n v="-120.43069396268901"/>
    <x v="1833"/>
    <n v="56"/>
    <n v="24"/>
    <n v="22910.8277055828"/>
    <n v="18642.151205202401"/>
    <n v="4268.6765003803603"/>
    <n v="16580.432020833901"/>
    <n v="4115.6872991386099"/>
    <n v="1.01180032270775E-3"/>
    <n v="9.0557864405127399E-4"/>
    <n v="2.5622552174534801"/>
    <n v="6.5333333333333297"/>
    <n v="2416"/>
    <n v="1.168836809250195E-2"/>
    <n v="1836"/>
    <n v="0"/>
    <n v="0"/>
    <n v="10.302599625217582"/>
    <n v="2295"/>
    <n v="0"/>
  </r>
  <r>
    <s v="Bay Area"/>
    <x v="1836"/>
    <n v="25"/>
    <n v="47.335529123566999"/>
    <n v="46"/>
    <n v="59.713664999999999"/>
    <n v="6"/>
    <n v="2.48935223983911E-5"/>
    <n v="19.908156597839898"/>
    <n v="9.84738329425454E-2"/>
    <n v="0.15557463839650101"/>
    <n v="9.3372413626639103E-2"/>
    <n v="8.5743977649066396E-4"/>
    <n v="7.5914455515642896"/>
    <n v="30.519580915570199"/>
    <n v="1.02654866377512"/>
    <n v="3.8566593158397098E-4"/>
    <n v="1.29668546833272E-5"/>
    <n v="0.54347826086956497"/>
    <n v="0.79270848836348196"/>
    <s v="{772B9C3A-4112-4E6C-8E48-73C0CBC8A027}"/>
    <n v="14232107"/>
    <s v="SAN RAMON 2107"/>
    <s v="circuit_breaker"/>
    <n v="37.745000328369997"/>
    <n v="-121.937557089553"/>
    <x v="1834"/>
    <n v="238"/>
    <n v="1155"/>
    <n v="65956.105322042204"/>
    <n v="14479.345420297799"/>
    <n v="51476.759901744401"/>
    <n v="477.55817576457002"/>
    <n v="541.06207145220503"/>
    <n v="7.7801128099963494E-5"/>
    <n v="1.49361134390346E-4"/>
    <n v="1.89342116494268"/>
    <n v="7.6666666666666599"/>
    <n v="2743"/>
    <n v="2.3139955895038261E-3"/>
    <n v="1837"/>
    <n v="0"/>
    <n v="0"/>
    <n v="0.29674080123300667"/>
    <n v="2322"/>
    <n v="0"/>
  </r>
  <r>
    <s v="Central Coast"/>
    <x v="1837"/>
    <n v="1026"/>
    <n v="1915.53780992932"/>
    <n v="2091"/>
    <n v="2545.9767999999999"/>
    <n v="116"/>
    <n v="2.0468306621327799E-4"/>
    <n v="1.9114511799857601"/>
    <n v="4.0159127489087503"/>
    <n v="14.313279174694401"/>
    <n v="67.687348754377993"/>
    <n v="0.86628476227940099"/>
    <n v="0.249618552994509"/>
    <n v="4.8331572844341801"/>
    <n v="1.00801037919932"/>
    <n v="3.8474785713150201E-4"/>
    <n v="5.8423215034851702E-4"/>
    <n v="0.49067431850789001"/>
    <n v="0.75237834254148095"/>
    <s v="{EE077F7F-8175-4265-8512-03731CF3E11C}"/>
    <n v="83622105"/>
    <s v="CAMP EVERS 2105"/>
    <s v="circuit_breaker"/>
    <n v="37.041860271357201"/>
    <n v="-122.025066539075"/>
    <x v="1835"/>
    <n v="237"/>
    <n v="353"/>
    <n v="35304.709521598001"/>
    <n v="16540.5741102633"/>
    <n v="18764.135411334599"/>
    <n v="12905.2689561484"/>
    <n v="13680.899779220001"/>
    <n v="6.7770929440427993E-2"/>
    <n v="2.3743235680740299E-2"/>
    <n v="1.8669959161104499"/>
    <n v="18.025862068965498"/>
    <n v="689"/>
    <n v="4.4630751427254235E-2"/>
    <n v="1838"/>
    <n v="0"/>
    <n v="0"/>
    <n v="8.0189598765508876"/>
    <n v="1491"/>
    <n v="0"/>
  </r>
  <r>
    <s v="North Valley"/>
    <x v="1838"/>
    <n v="106"/>
    <n v="124.77731920104701"/>
    <n v="226"/>
    <n v="181.26176000000001"/>
    <n v="48"/>
    <n v="7.7106103049118206E-5"/>
    <n v="5.0236526750542696"/>
    <n v="1.3168226197361901"/>
    <n v="772.24362154304902"/>
    <n v="12980.911312922801"/>
    <n v="30.1372915805084"/>
    <n v="0.14677192101425701"/>
    <n v="38.656884159554103"/>
    <n v="1.32794062296549"/>
    <n v="3.8379396313237101E-4"/>
    <n v="8.2269562331778901E-5"/>
    <n v="0.46902654867256599"/>
    <n v="0.68838190738729699"/>
    <s v="{B21A40B5-551B-4708-A4A5-34576C3781E9}"/>
    <n v="101321101"/>
    <s v="PIT NO 5 1101"/>
    <n v="1658"/>
    <n v="40.992185276675897"/>
    <n v="-121.970527213214"/>
    <x v="1836"/>
    <n v="30"/>
    <n v="13"/>
    <n v="8090.3107598156803"/>
    <n v="7306.3402334644798"/>
    <n v="783.97052635119405"/>
    <n v="7306.3402334644798"/>
    <n v="783.97052635119405"/>
    <n v="3.9489389919253803E-3"/>
    <n v="3.7010929463576702E-3"/>
    <n v="1.1771445207646001"/>
    <n v="4.7083333333333304"/>
    <n v="1969"/>
    <n v="1.8422110230353807E-2"/>
    <n v="1839"/>
    <n v="0"/>
    <n v="0"/>
    <n v="4.5399479372080576"/>
    <n v="2506"/>
    <n v="0"/>
  </r>
  <r>
    <s v="North Coast"/>
    <x v="1839"/>
    <n v="95"/>
    <n v="155.38469477081699"/>
    <n v="207"/>
    <n v="225.33414999999999"/>
    <n v="26"/>
    <n v="6.4327853439093602E-5"/>
    <n v="6.4923448236021901"/>
    <n v="9.8823814879764207"/>
    <n v="33.956415869972901"/>
    <n v="161.37298482114599"/>
    <n v="7.5240065775472997"/>
    <n v="1.1186180705061399"/>
    <n v="22.583501034846101"/>
    <n v="0.90520763397216797"/>
    <n v="3.8308074443770598E-4"/>
    <n v="3.31290160829667E-4"/>
    <n v="0.458937198067632"/>
    <n v="0.68957454180293398"/>
    <s v="{F102360D-42FF-446F-88B4-F431C95B2DC4}"/>
    <n v="43321101"/>
    <s v="RINCON 1101"/>
    <s v="circuit_breaker"/>
    <n v="38.489866193980497"/>
    <n v="-122.66590893022099"/>
    <x v="1837"/>
    <n v="152"/>
    <n v="340"/>
    <n v="23865.1211977895"/>
    <n v="7751.5983084160798"/>
    <n v="16113.5228893734"/>
    <n v="2521.3046589861901"/>
    <n v="4573.7388805766795"/>
    <n v="8.6135441815713403E-3"/>
    <n v="1.6725241894164299E-3"/>
    <n v="1.6356283660086"/>
    <n v="7.9615384615384599"/>
    <n v="1052"/>
    <n v="9.9600993553803554E-3"/>
    <n v="1840"/>
    <n v="0"/>
    <n v="0"/>
    <n v="1.5666655972589081"/>
    <n v="253"/>
    <n v="0"/>
  </r>
  <r>
    <s v="Central Valley"/>
    <x v="1840"/>
    <n v="47"/>
    <n v="72.482144617181405"/>
    <n v="77"/>
    <n v="89.213004999999995"/>
    <n v="14"/>
    <n v="1.84227386463524E-5"/>
    <n v="23.410349396722602"/>
    <n v="6.9381832453422199"/>
    <n v="870.215250688791"/>
    <n v="8732.1577086746693"/>
    <n v="159.18520836870101"/>
    <n v="3.8209545771990499"/>
    <n v="308.47138005654699"/>
    <n v="1.3707332525934399"/>
    <n v="3.8299672757466298E-4"/>
    <n v="4.7518022912791003E-5"/>
    <n v="0.61038961038961004"/>
    <n v="0.81246164237630603"/>
    <s v="{03B91929-B748-41B7-BED2-9D46A08F08B1}"/>
    <n v="254061102"/>
    <s v="DUNLAP 1102"/>
    <n v="39190"/>
    <n v="36.687330450636999"/>
    <n v="-119.01998775059199"/>
    <x v="1838"/>
    <n v="23"/>
    <n v="24"/>
    <n v="3894.7605323837802"/>
    <n v="2902.8013842324599"/>
    <n v="991.959148151313"/>
    <n v="2902.8013842324599"/>
    <n v="991.959148151313"/>
    <n v="6.6525232077907503E-4"/>
    <n v="2.5791834104893399E-4"/>
    <n v="1.54217328972726"/>
    <n v="5.5"/>
    <n v="2257"/>
    <n v="5.361954186045282E-3"/>
    <n v="1841"/>
    <n v="0"/>
    <n v="0"/>
    <n v="1.8037165989219079"/>
    <n v="28"/>
    <n v="0"/>
  </r>
  <r>
    <s v="Central Valley"/>
    <x v="1841"/>
    <n v="9"/>
    <n v="12.227254674988901"/>
    <n v="135"/>
    <n v="66.962100000000007"/>
    <n v="15"/>
    <n v="4.0065901460669299E-5"/>
    <n v="9.5563905929474195"/>
    <n v="6.6613533020019497"/>
    <n v="6.0352074205875397"/>
    <n v="16.985464143752999"/>
    <n v="0.15685649495571799"/>
    <n v="5.6637168675661001E-2"/>
    <n v="4.8134512068703703"/>
    <n v="2.3359881957372002"/>
    <n v="3.82620350934928E-4"/>
    <n v="1.92920186600531E-4"/>
    <n v="6.6666666666666596E-2"/>
    <n v="0.182599637587782"/>
    <s v="{5BC70572-47B3-4492-B9B0-A912C8860F45}"/>
    <n v="163692102"/>
    <s v="SALT SPRINGS 2102"/>
    <s v="L7283"/>
    <n v="38.3140117300387"/>
    <n v="-120.25574836083599"/>
    <x v="1839"/>
    <n v="18"/>
    <n v="52"/>
    <n v="3175.3974512069999"/>
    <n v="1066.84807796821"/>
    <n v="2108.5493732387899"/>
    <n v="1066.84807796821"/>
    <n v="2108.5493732387899"/>
    <n v="2.89380279900797E-3"/>
    <n v="6.0098852191003895E-4"/>
    <n v="1.3585838527765499"/>
    <n v="9"/>
    <n v="1441"/>
    <n v="5.73930526402392E-3"/>
    <n v="1842"/>
    <n v="0"/>
    <n v="0"/>
    <n v="0.66290845705518464"/>
    <n v="1905"/>
    <n v="0"/>
  </r>
  <r>
    <s v="Central Valley"/>
    <x v="1842"/>
    <n v="91"/>
    <n v="145.25975291555599"/>
    <n v="2441"/>
    <n v="1121.5757000000001"/>
    <n v="126"/>
    <n v="4.0184992319573497E-5"/>
    <n v="9.8776223287383296"/>
    <n v="5.4170831176207201"/>
    <n v="7.6495096302476799"/>
    <n v="29.567893714235499"/>
    <n v="0.28412894775133302"/>
    <n v="0.21602256711435699"/>
    <n v="2.9752456036763699"/>
    <n v="1.2096502355166801"/>
    <n v="3.8218143740615198E-4"/>
    <n v="1.20076595619268E-4"/>
    <n v="3.7279803359278899E-2"/>
    <n v="0.12951399984895801"/>
    <s v="{62775B3C-DB61-48AD-B027-A91400EE7920}"/>
    <n v="163692102"/>
    <s v="SALT SPRINGS 2102"/>
    <n v="4796"/>
    <n v="38.319873756476703"/>
    <n v="-120.252379928381"/>
    <x v="1840"/>
    <n v="205"/>
    <n v="431"/>
    <n v="29124.696873598499"/>
    <n v="11537.356363741001"/>
    <n v="17587.340509857499"/>
    <n v="11537.356363741001"/>
    <n v="17587.340509857499"/>
    <n v="1.51296510480278E-2"/>
    <n v="5.0633090322662602E-3"/>
    <n v="1.5962610210500701"/>
    <n v="19.373015873015799"/>
    <n v="1748"/>
    <n v="4.815486111317515E-2"/>
    <n v="1843"/>
    <n v="0"/>
    <n v="0"/>
    <n v="7.1689786610941093"/>
    <n v="1970"/>
    <n v="0"/>
  </r>
  <r>
    <s v="Bay Area"/>
    <x v="1843"/>
    <n v="78"/>
    <n v="226.56932947927399"/>
    <n v="341"/>
    <n v="373.07992999999999"/>
    <n v="28"/>
    <n v="5.2876776343119999E-5"/>
    <n v="3.46479207885739"/>
    <n v="0.159581685608083"/>
    <n v="6.2952222895215806E-2"/>
    <n v="1.2345332215772901E-3"/>
    <n v="6.7485598588167298E-7"/>
    <n v="0.62950379747365404"/>
    <n v="3.2094500078154402"/>
    <n v="0.90202275344303595"/>
    <n v="3.7354300660301902E-4"/>
    <n v="3.77980228937043E-5"/>
    <n v="0.22873900293255101"/>
    <n v="0.60729434625326095"/>
    <s v="{DC93F2BF-1FFD-4AAB-B042-E35ACAAAB3A8}"/>
    <n v="42031125"/>
    <s v="ALTO 1125"/>
    <n v="1158"/>
    <n v="37.896135578744399"/>
    <n v="-122.53801159135401"/>
    <x v="1841"/>
    <n v="190"/>
    <n v="754"/>
    <n v="42633.335584189401"/>
    <n v="8797.5301618557605"/>
    <n v="33835.805422333702"/>
    <n v="3766.7298697179099"/>
    <n v="12002.4446134098"/>
    <n v="1.0583446410237199E-3"/>
    <n v="1.48054973760736E-3"/>
    <n v="2.9047349933240301"/>
    <n v="12.1785714285714"/>
    <n v="2364"/>
    <n v="1.0459204184884533E-2"/>
    <n v="1844"/>
    <n v="0"/>
    <n v="0"/>
    <n v="2.3405367058764872"/>
    <n v="2020"/>
    <n v="0"/>
  </r>
  <r>
    <s v="Central Coast"/>
    <x v="1844"/>
    <n v="1"/>
    <n v="1.2277136794000301"/>
    <n v="5"/>
    <n v="2.9196224000000002"/>
    <n v="3"/>
    <n v="1.1180629674830301E-5"/>
    <n v="36.022628730981602"/>
    <m/>
    <m/>
    <m/>
    <m/>
    <n v="3.7868732412656101"/>
    <n v="950.30731201171795"/>
    <n v="1.4690265258153199"/>
    <n v="3.7023633447931699E-4"/>
    <n v="1.1180629674830301E-5"/>
    <n v="0.2"/>
    <n v="0.420504264680995"/>
    <s v="{2039711E-7AA5-4D64-B713-BB2955894DC0}"/>
    <n v="82952107"/>
    <s v="EDENVALE 2107"/>
    <s v="XR336"/>
    <n v="37.2316308926465"/>
    <n v="-121.76158543908301"/>
    <x v="1842"/>
    <n v="395"/>
    <n v="357"/>
    <n v="61503.5557326091"/>
    <n v="47480.596073866698"/>
    <n v="14022.9596587424"/>
    <n v="2932.2245549179902"/>
    <n v="65.421862372763698"/>
    <n v="3.3541889024490902E-5"/>
    <n v="3.3541889024490902E-5"/>
    <n v="1.2277136794000301"/>
    <n v="1.6666666666666601"/>
    <n v="2773"/>
    <n v="1.110709003437951E-3"/>
    <n v="1845"/>
    <n v="0"/>
    <n v="0"/>
    <n v="1.8219993039139466"/>
    <n v="351"/>
    <n v="0"/>
  </r>
  <r>
    <s v="Central Coast"/>
    <x v="1845"/>
    <n v="57"/>
    <n v="174.89369074114799"/>
    <n v="282"/>
    <n v="296.78052000000002"/>
    <n v="35"/>
    <n v="3.2486379054067303E-5"/>
    <n v="16.1979942479303"/>
    <n v="1.2892847361314701"/>
    <n v="107.924183328946"/>
    <n v="464.32177825603202"/>
    <n v="2.5981481671933402"/>
    <n v="1.7699114978313401E-3"/>
    <n v="77.809040125352993"/>
    <n v="1.07490518774305"/>
    <n v="3.69490390231137E-4"/>
    <n v="5.8510668898950999E-5"/>
    <n v="0.20212765957446799"/>
    <n v="0.58930313946605095"/>
    <s v="{961ADDB9-D321-4ADD-9D3F-D89CD78AE625}"/>
    <n v="183101104"/>
    <s v="CABRILLO 1104"/>
    <s v="Y22"/>
    <n v="34.645519204794397"/>
    <n v="-120.461361166907"/>
    <x v="1843"/>
    <n v="230"/>
    <n v="214"/>
    <n v="55283.4176019027"/>
    <n v="41421.574776049201"/>
    <n v="13861.8428258534"/>
    <n v="14759.155548327701"/>
    <n v="9689.5951762274508"/>
    <n v="2.0478734114632801E-3"/>
    <n v="1.13702326689235E-3"/>
    <n v="3.0683103638797999"/>
    <n v="8.0571428571428498"/>
    <n v="2155"/>
    <n v="1.2932163658089794E-2"/>
    <n v="1846"/>
    <n v="0"/>
    <n v="0"/>
    <n v="9.1709112422199315"/>
    <n v="320"/>
    <n v="0"/>
  </r>
  <r>
    <s v="Central Valley"/>
    <x v="1846"/>
    <n v="522"/>
    <n v="809.16456208031195"/>
    <n v="3371"/>
    <n v="2153.6016"/>
    <n v="331"/>
    <n v="9.1523019729550104E-5"/>
    <n v="4.60376519876686"/>
    <n v="12.6229874678216"/>
    <n v="172.911258705303"/>
    <n v="1554.38151758198"/>
    <n v="58.735352971041401"/>
    <n v="2.9082025420539601"/>
    <n v="49.259521994638398"/>
    <n v="1.13917332617537"/>
    <n v="3.6762831010952101E-4"/>
    <n v="5.7821752102272497E-4"/>
    <n v="0.154850192821121"/>
    <n v="0.375726214249676"/>
    <s v="{467D6E51-4EB9-458F-952D-00686C463F1F}"/>
    <n v="162161101"/>
    <s v="ELECTRA 1101"/>
    <n v="61816"/>
    <n v="38.363367907374098"/>
    <n v="-120.648632752007"/>
    <x v="1844"/>
    <n v="335"/>
    <n v="324"/>
    <n v="60561.033874579603"/>
    <n v="37900.756348753799"/>
    <n v="22660.277525825801"/>
    <n v="37900.756348753799"/>
    <n v="22660.277525825801"/>
    <n v="0.191389999458522"/>
    <n v="3.0294119530481101E-2"/>
    <n v="1.5501236821461899"/>
    <n v="10.1842900302114"/>
    <n v="700"/>
    <n v="0.12168497064625146"/>
    <n v="1847"/>
    <n v="0"/>
    <n v="0"/>
    <n v="23.550430873181497"/>
    <n v="843"/>
    <n v="0"/>
  </r>
  <r>
    <s v="Central Coast"/>
    <x v="1847"/>
    <n v="656"/>
    <n v="1149.3825394673299"/>
    <n v="1126"/>
    <n v="1406.6881000000001"/>
    <n v="89"/>
    <n v="1.60453681468772E-4"/>
    <n v="2.4674442474482499"/>
    <n v="4.0743339625219503"/>
    <n v="22.966559400161099"/>
    <n v="141.99889758891501"/>
    <n v="0.65588715527943897"/>
    <n v="0.139782785655717"/>
    <n v="4.2395758941866299"/>
    <n v="1.21442776583553"/>
    <n v="3.6727218715694801E-4"/>
    <n v="3.6328894783981003E-4"/>
    <n v="0.58259325044404897"/>
    <n v="0.81708413614164899"/>
    <s v="{3F3C2221-BBAC-4E4F-9E04-666D69CECF1F}"/>
    <n v="83622106"/>
    <s v="CAMP EVERS 2106"/>
    <n v="5302"/>
    <n v="37.043776233427202"/>
    <n v="-122.075484971987"/>
    <x v="1845"/>
    <n v="102"/>
    <n v="248"/>
    <n v="20903.855552863999"/>
    <n v="9619.5871583875905"/>
    <n v="11284.268394476399"/>
    <n v="9619.5871583875905"/>
    <n v="11284.268394476399"/>
    <n v="3.2332716357743103E-2"/>
    <n v="1.42803776507207E-2"/>
    <n v="1.75210752967581"/>
    <n v="12.651685393258401"/>
    <n v="992"/>
    <n v="3.2687224656968369E-2"/>
    <n v="1848"/>
    <n v="0"/>
    <n v="0"/>
    <n v="5.9773324921944555"/>
    <n v="44"/>
    <n v="0"/>
  </r>
  <r>
    <s v="North Coast"/>
    <x v="1848"/>
    <n v="191"/>
    <n v="317.835795224847"/>
    <n v="298"/>
    <n v="375.65775000000002"/>
    <n v="24"/>
    <n v="7.4761318501259598E-5"/>
    <n v="6.0079505733222103"/>
    <n v="8.5023551538586606"/>
    <n v="16.746916443109502"/>
    <n v="96.598752582073203"/>
    <n v="1.5358056543285701"/>
    <n v="0.20736122618175301"/>
    <n v="7.7511564276435099"/>
    <n v="1.1684181441863299"/>
    <n v="3.67022503001213E-4"/>
    <n v="4.2643573855135198E-4"/>
    <n v="0.64093959731543604"/>
    <n v="0.84607811006035705"/>
    <s v="{DC5D373F-83D4-48BB-B919-0674685FB4AD}"/>
    <n v="42811113"/>
    <s v="MONTE RIO 1113"/>
    <n v="1313"/>
    <n v="38.504042977143897"/>
    <n v="-122.98841624230499"/>
    <x v="1846"/>
    <n v="26"/>
    <n v="162"/>
    <n v="8534.2879202296499"/>
    <n v="1981.37221943079"/>
    <n v="6552.9157007988497"/>
    <n v="1981.37221943079"/>
    <n v="6552.9157007988497"/>
    <n v="1.0234457725232401E-2"/>
    <n v="1.79427164403023E-3"/>
    <n v="1.6640617551039101"/>
    <n v="12.4166666666666"/>
    <n v="901"/>
    <n v="8.808540072029112E-3"/>
    <n v="1849"/>
    <n v="0"/>
    <n v="0"/>
    <n v="1.2311672373599294"/>
    <n v="1844"/>
    <n v="0"/>
  </r>
  <r>
    <s v="North Coast"/>
    <x v="1849"/>
    <n v="2294"/>
    <n v="3630.9950918517102"/>
    <n v="3500"/>
    <n v="4147.3296"/>
    <n v="251"/>
    <n v="4.7411383361414401E-5"/>
    <n v="7.8312187786677399"/>
    <n v="3.5824433015534698"/>
    <n v="32.351021947987697"/>
    <n v="169.212905680511"/>
    <n v="0.84566755644248404"/>
    <n v="0.46614426683516103"/>
    <n v="4.9519787936460196"/>
    <n v="1.0041779778393101"/>
    <n v="3.6621961565687703E-4"/>
    <n v="1.02753679482146E-4"/>
    <n v="0.65542857142857103"/>
    <n v="0.87550193761873396"/>
    <s v="{076F886F-3F6B-4035-B7B1-0BE70152A7F4}"/>
    <n v="192431109"/>
    <s v="HARRIS 1109"/>
    <n v="700"/>
    <n v="40.780507704368198"/>
    <n v="-124.125330532096"/>
    <x v="1847"/>
    <n v="560"/>
    <n v="926"/>
    <n v="96754.740744463503"/>
    <n v="47370.059457142997"/>
    <n v="49384.681287320498"/>
    <n v="23735.605124232701"/>
    <n v="25024.2723601035"/>
    <n v="2.5791173550018601E-2"/>
    <n v="1.1900257223715001E-2"/>
    <n v="1.5828226206851399"/>
    <n v="13.9442231075697"/>
    <n v="1841"/>
    <n v="9.1921123529876136E-2"/>
    <n v="1850"/>
    <n v="0"/>
    <n v="0"/>
    <n v="14.748616691649598"/>
    <n v="68"/>
    <n v="0"/>
  </r>
  <r>
    <s v="Central Coast"/>
    <x v="1850"/>
    <n v="5"/>
    <n v="7.62745489104082"/>
    <n v="18"/>
    <n v="15.774099"/>
    <n v="5"/>
    <n v="3.37788864271715E-5"/>
    <n v="9.6543227434158307"/>
    <n v="21.065734545389802"/>
    <n v="186.73724778493201"/>
    <n v="662.80536778767896"/>
    <n v="23.742126395304901"/>
    <n v="3.6685840129852201"/>
    <n v="22.319646438956202"/>
    <n v="1.00176990032196"/>
    <n v="3.6615099876732501E-4"/>
    <n v="5.59005071409046E-4"/>
    <n v="0.27777777777777701"/>
    <n v="0.48354297268025198"/>
    <s v="{1A2AEC20-7798-471E-990E-3BD9D80801FA}"/>
    <n v="182541101"/>
    <s v="ATASCADERO 1101"/>
    <s v="A22"/>
    <n v="35.474111196593199"/>
    <n v="-120.666116009974"/>
    <x v="1848"/>
    <n v="363"/>
    <n v="1253"/>
    <n v="86163.098678395603"/>
    <n v="21047.123921284001"/>
    <n v="65115.974757111697"/>
    <n v="209.55349576936001"/>
    <n v="3172.1619582484"/>
    <n v="2.7950253570452302E-3"/>
    <n v="1.6889443213585699E-4"/>
    <n v="1.52549097820816"/>
    <n v="3.6"/>
    <n v="725"/>
    <n v="1.830754993836625E-3"/>
    <n v="1851"/>
    <n v="0"/>
    <n v="0"/>
    <n v="0.130210465219703"/>
    <n v="946"/>
    <n v="0"/>
  </r>
  <r>
    <s v="Bay Area"/>
    <x v="1851"/>
    <n v="123"/>
    <n v="253.27856095214199"/>
    <n v="720"/>
    <n v="585.49270000000001"/>
    <n v="73"/>
    <n v="8.1048898433960204E-5"/>
    <n v="4.9446484739361303"/>
    <n v="7.2022287340458604"/>
    <n v="16.946705376108401"/>
    <n v="55.611466044798803"/>
    <n v="0.60793843382128898"/>
    <n v="0.44995307638734"/>
    <n v="9.90845387158069"/>
    <n v="1.3935325488652299"/>
    <n v="3.65733430122298E-4"/>
    <n v="3.5589820186602102E-4"/>
    <n v="0.170833333333333"/>
    <n v="0.43259048563533398"/>
    <s v="{372C45CD-D068-4E6E-9903-0ED38EA6950C}"/>
    <n v="13801101"/>
    <s v="MORAGA 1101"/>
    <n v="108540"/>
    <n v="37.883729193924601"/>
    <n v="-122.198654139705"/>
    <x v="1849"/>
    <n v="71"/>
    <n v="158"/>
    <n v="14643.6529204655"/>
    <n v="7755.7349034382596"/>
    <n v="6887.9180170272402"/>
    <n v="7755.7349034382596"/>
    <n v="6887.9180170272402"/>
    <n v="2.5980568736219501E-2"/>
    <n v="5.9165695856790903E-3"/>
    <n v="2.05917529229384"/>
    <n v="9.8630136986301302"/>
    <n v="1007"/>
    <n v="2.6698540398927755E-2"/>
    <n v="1852"/>
    <n v="0"/>
    <n v="0"/>
    <n v="4.8191887526843349"/>
    <n v="1076"/>
    <n v="0"/>
  </r>
  <r>
    <s v="North Coast"/>
    <x v="1852"/>
    <n v="2457"/>
    <n v="3954.0980487810698"/>
    <n v="2723"/>
    <n v="4073.8362000000002"/>
    <n v="272"/>
    <n v="7.7196716484409302E-5"/>
    <n v="4.8816763341797698"/>
    <n v="0.84378188062483495"/>
    <n v="48.4740377248622"/>
    <n v="222.63758907464299"/>
    <n v="0.29809933844590297"/>
    <n v="0.23569097124861799"/>
    <n v="13.5251925714126"/>
    <n v="1.0809555597164999"/>
    <n v="3.6275647985967797E-4"/>
    <n v="7.1404681380567904E-5"/>
    <n v="0.90231362467866305"/>
    <n v="0.97060801477507397"/>
    <s v="{BF12DE8B-4E1C-4761-B900-F5DD3C822515}"/>
    <n v="42761102"/>
    <s v="FORT BRAGG A 1102"/>
    <n v="31304"/>
    <n v="39.415046009005401"/>
    <n v="-123.77035699474899"/>
    <x v="1850"/>
    <n v="153"/>
    <n v="128"/>
    <n v="43579.227719488801"/>
    <n v="34687.285053551102"/>
    <n v="8891.9426659376204"/>
    <n v="34687.285053551102"/>
    <n v="8891.9426659376204"/>
    <n v="1.9422073335514399E-2"/>
    <n v="2.0997506883759301E-2"/>
    <n v="1.6093195151734101"/>
    <n v="10.011029411764699"/>
    <n v="2043"/>
    <n v="9.8669762521832405E-2"/>
    <n v="1853"/>
    <n v="0"/>
    <n v="0"/>
    <n v="21.553673001010104"/>
    <n v="1039"/>
    <n v="0"/>
  </r>
  <r>
    <s v="Central Valley"/>
    <x v="1853"/>
    <n v="207"/>
    <n v="287.95272358086402"/>
    <n v="1262"/>
    <n v="792.30359999999996"/>
    <n v="24"/>
    <n v="5.7270860755427999E-5"/>
    <n v="6.00595959185305"/>
    <n v="42.830290756442302"/>
    <n v="34.173537690531099"/>
    <n v="252.67767935043"/>
    <n v="14.800024773879199"/>
    <n v="1.90064359710297E-2"/>
    <n v="2.3294649527154099"/>
    <n v="1.33554570873578"/>
    <n v="3.6154513375098501E-4"/>
    <n v="1.1674253873934499E-3"/>
    <n v="0.16402535657686201"/>
    <n v="0.36343735864249999"/>
    <s v="{CA0E971D-5831-4DB9-9A57-0D7C43C8EF35}"/>
    <n v="163661702"/>
    <s v="MIWUK 1702"/>
    <s v="S2247"/>
    <n v="38.036881634708898"/>
    <n v="-120.238373984053"/>
    <x v="1851"/>
    <n v="40"/>
    <n v="262"/>
    <n v="12915.587850789299"/>
    <n v="2394.0013592467599"/>
    <n v="10521.586491542599"/>
    <n v="2394.0013592467599"/>
    <n v="10521.586491542599"/>
    <n v="2.8018209297442798E-2"/>
    <n v="1.37450065813027E-3"/>
    <n v="1.3910759593278399"/>
    <n v="52.5833333333333"/>
    <n v="336"/>
    <n v="8.6770832100236395E-3"/>
    <n v="1854"/>
    <n v="0"/>
    <n v="0"/>
    <n v="1.4875630185965185"/>
    <n v="1511"/>
    <n v="0"/>
  </r>
  <r>
    <s v="Sierra"/>
    <x v="1854"/>
    <n v="4174"/>
    <n v="5211.90566054596"/>
    <n v="7808"/>
    <n v="6974.7637000000004"/>
    <n v="716"/>
    <n v="6.7134896556903802E-5"/>
    <n v="5.8442236265608196"/>
    <n v="102.944226265406"/>
    <n v="1051.72358451522"/>
    <n v="20230.850764370301"/>
    <n v="8792.36555171896"/>
    <n v="1.4662765207370101"/>
    <n v="26.109584671280601"/>
    <n v="1.0817842516819101"/>
    <n v="3.5577590441237498E-4"/>
    <n v="3.1309002470554601E-3"/>
    <n v="0.53457991803278604"/>
    <n v="0.74725193651541499"/>
    <s v="{CA5C38FD-CE12-4872-96AA-D926F4220C4F}"/>
    <n v="152481102"/>
    <s v="BRUNSWICK 1102"/>
    <n v="1010"/>
    <n v="39.212871428283997"/>
    <n v="-121.012919020723"/>
    <x v="1852"/>
    <n v="740"/>
    <n v="635"/>
    <n v="115163.393733295"/>
    <n v="70806.922731542596"/>
    <n v="44356.471001752798"/>
    <n v="70806.922731542596"/>
    <n v="44356.471001752798"/>
    <n v="2.24172457689171"/>
    <n v="4.8068585934743099E-2"/>
    <n v="1.24865971742835"/>
    <n v="10.905027932960801"/>
    <n v="101"/>
    <n v="0.25473554755926048"/>
    <n v="1855"/>
    <n v="0"/>
    <n v="0"/>
    <n v="43.997368384621353"/>
    <n v="2241"/>
    <n v="0"/>
  </r>
  <r>
    <s v="Central Valley"/>
    <x v="1855"/>
    <n v="168"/>
    <n v="273.463440582815"/>
    <n v="491"/>
    <n v="415.3886"/>
    <n v="98"/>
    <n v="1.1928638917995599E-5"/>
    <n v="47.458636677564002"/>
    <n v="2.1549718127016901"/>
    <n v="103.063660107381"/>
    <n v="786.50319087915796"/>
    <n v="2.96902484224182"/>
    <n v="2.81454308357621"/>
    <n v="188.120810025048"/>
    <n v="1.31050207785197"/>
    <n v="3.5503730109341902E-4"/>
    <n v="1.50894713924058E-5"/>
    <n v="0.34215885947046798"/>
    <n v="0.65833158022777705"/>
    <s v="{8FE2B2A5-53AD-4D02-8B28-25A33ED98DCB}"/>
    <n v="252691104"/>
    <s v="INDIAN FLAT 1104"/>
    <s v="circuit_breaker"/>
    <n v="37.665466942000499"/>
    <n v="-119.841641515362"/>
    <x v="1853"/>
    <n v="155"/>
    <n v="267"/>
    <n v="30939.2220334005"/>
    <n v="20602.094886843199"/>
    <n v="10337.127146557301"/>
    <n v="20602.094886843199"/>
    <n v="10337.127146557301"/>
    <n v="1.4787681964557699E-3"/>
    <n v="1.1690066139635701E-3"/>
    <n v="1.6277585748977099"/>
    <n v="5.0102040816326499"/>
    <n v="2704"/>
    <n v="3.4793655507155061E-2"/>
    <n v="1856"/>
    <n v="0"/>
    <n v="0"/>
    <n v="12.801544301932646"/>
    <n v="2577"/>
    <n v="0"/>
  </r>
  <r>
    <s v="North Valley"/>
    <x v="1856"/>
    <n v="4"/>
    <n v="4.6762242572452104"/>
    <n v="28"/>
    <n v="17.988789000000001"/>
    <n v="9"/>
    <n v="2.73132411368553E-5"/>
    <n v="8.0291183664136003"/>
    <n v="0.98097931345303802"/>
    <n v="0.66190550227959899"/>
    <n v="1.2347241491079299"/>
    <n v="6.4475145579005197E-3"/>
    <n v="0.59596240520477695"/>
    <n v="8.7022401178255802"/>
    <n v="0.55727630191409405"/>
    <n v="3.54264147676554E-4"/>
    <n v="2.7757709176512401E-5"/>
    <n v="0.14285714285714199"/>
    <n v="0.259952149085458"/>
    <s v="{C4DDB13D-8C8F-4D3D-860D-833D982C6826}"/>
    <n v="103311102"/>
    <s v="BURNEY 1102"/>
    <n v="97318"/>
    <n v="40.882894946418503"/>
    <n v="-121.664273371414"/>
    <x v="1854"/>
    <n v="71"/>
    <n v="113"/>
    <n v="6858.8034002275499"/>
    <n v="2272.8876742197099"/>
    <n v="4585.91572600783"/>
    <n v="1004.5656456115599"/>
    <n v="2282.2468050034299"/>
    <n v="2.4981938258861099E-4"/>
    <n v="2.4581917023169803E-4"/>
    <n v="1.1690560643112999"/>
    <n v="3.1111111111111098"/>
    <n v="2493"/>
    <n v="3.1883773290889861E-3"/>
    <n v="1857"/>
    <n v="0"/>
    <n v="0"/>
    <n v="0.62420795977930066"/>
    <n v="1471"/>
    <n v="0"/>
  </r>
  <r>
    <s v="Central Valley"/>
    <x v="1857"/>
    <n v="396"/>
    <n v="570.024017725764"/>
    <n v="2083"/>
    <n v="1485.2846999999999"/>
    <n v="96"/>
    <n v="7.2710582268579503E-5"/>
    <n v="5.5090691122162401"/>
    <n v="25.632538595259501"/>
    <n v="160.818182408718"/>
    <n v="2117.9275748002801"/>
    <n v="409.43214023380898"/>
    <n v="0.91178096469957304"/>
    <n v="11.121238872816299"/>
    <n v="1.3940588173766899"/>
    <n v="3.5191836423982699E-4"/>
    <n v="7.6707345344928502E-4"/>
    <n v="0.19011041766682599"/>
    <n v="0.38378098826356299"/>
    <s v="{E3EB2F7C-142F-4854-915A-45E737E9415A}"/>
    <n v="163351705"/>
    <s v="CURTIS 1705"/>
    <n v="843"/>
    <n v="37.998785241758"/>
    <n v="-120.232084378698"/>
    <x v="1855"/>
    <n v="153"/>
    <n v="405"/>
    <n v="28575.7276432336"/>
    <n v="10626.4912975276"/>
    <n v="17949.236345705998"/>
    <n v="10626.4912975276"/>
    <n v="17949.236345705998"/>
    <n v="7.3639051531131303E-2"/>
    <n v="6.9802158977836301E-3"/>
    <n v="1.4394545902165701"/>
    <n v="21.6979166666666"/>
    <n v="522"/>
    <n v="3.3784162967023391E-2"/>
    <n v="1858"/>
    <n v="0"/>
    <n v="0"/>
    <n v="6.6029935240360222"/>
    <n v="527"/>
    <n v="0"/>
  </r>
  <r>
    <s v="Central Valley"/>
    <x v="1858"/>
    <n v="63"/>
    <n v="95.514135231836207"/>
    <n v="385"/>
    <n v="226.75533999999999"/>
    <n v="66"/>
    <n v="8.8848277355833505E-5"/>
    <n v="4.1814183522806001"/>
    <n v="31.049007513427298"/>
    <n v="304.04802834774699"/>
    <n v="1828.65564541305"/>
    <n v="103.980765738218"/>
    <n v="3.72247925807129"/>
    <n v="116.00093659216699"/>
    <n v="1.31352239305322"/>
    <n v="3.4882923497478799E-4"/>
    <n v="1.1068571293435499E-3"/>
    <n v="0.163636363636363"/>
    <n v="0.42122110548373598"/>
    <s v="{2CE7DA92-EEC1-4680-BEC4-A1E05BA2B50C}"/>
    <n v="162211101"/>
    <s v="CALAVERAS CEMENT 1101"/>
    <n v="36880"/>
    <n v="38.201859039863599"/>
    <n v="-120.689486998999"/>
    <x v="1856"/>
    <n v="149"/>
    <n v="248"/>
    <n v="28701.295479428401"/>
    <n v="13909.6581971899"/>
    <n v="14791.6372822385"/>
    <n v="9538.3272131707708"/>
    <n v="7956.1837077196496"/>
    <n v="7.3052570536674397E-2"/>
    <n v="5.8639863054850104E-3"/>
    <n v="1.51609738463232"/>
    <n v="5.8333333333333304"/>
    <n v="359"/>
    <n v="2.3022729508336007E-2"/>
    <n v="1859"/>
    <n v="0"/>
    <n v="0"/>
    <n v="5.9268399187751353"/>
    <n v="2537"/>
    <n v="0"/>
  </r>
  <r>
    <s v="Central Valley"/>
    <x v="1859"/>
    <n v="51"/>
    <n v="71.439279773846394"/>
    <n v="238"/>
    <n v="159.56477000000001"/>
    <n v="40"/>
    <n v="4.4922953122750099E-5"/>
    <n v="6.6034378759400703"/>
    <n v="3.0758686579552799"/>
    <n v="16.0220476828515"/>
    <n v="106.22395937740799"/>
    <n v="0.328764679875718"/>
    <n v="0.61692478489130698"/>
    <n v="8.5995741858146992"/>
    <n v="1.0033738911151799"/>
    <n v="3.4654549749852E-4"/>
    <n v="9.3987282988744396E-5"/>
    <n v="0.214285714285714"/>
    <n v="0.44771335289224101"/>
    <s v="{1AD6607D-F312-473D-9241-E313EE11C5E3}"/>
    <n v="252531101"/>
    <s v="SAN JOAQUIN #3 1101"/>
    <n v="673480"/>
    <n v="37.288142680899398"/>
    <n v="-119.51970670161801"/>
    <x v="1857"/>
    <n v="174"/>
    <n v="643"/>
    <n v="41250.857061665403"/>
    <n v="20465.711288267899"/>
    <n v="20785.1457733975"/>
    <n v="20465.711288267899"/>
    <n v="20785.1457733975"/>
    <n v="3.7594913195497701E-3"/>
    <n v="1.7969181249100001E-3"/>
    <n v="1.40077019164404"/>
    <n v="5.95"/>
    <n v="1884"/>
    <n v="1.38618198999408E-2"/>
    <n v="1860"/>
    <n v="0"/>
    <n v="0"/>
    <n v="12.716799488902312"/>
    <n v="2297"/>
    <n v="0"/>
  </r>
  <r>
    <s v="North Valley"/>
    <x v="1860"/>
    <n v="57"/>
    <n v="80.503904865981994"/>
    <n v="223"/>
    <n v="179.43620000000001"/>
    <n v="47"/>
    <n v="3.0010651360189099E-5"/>
    <n v="11.1854558586954"/>
    <n v="2.71763020734419"/>
    <n v="20.201622595191001"/>
    <n v="85.930880730152097"/>
    <n v="0.16743968508468199"/>
    <n v="0.97691174286125004"/>
    <n v="36.230264725593997"/>
    <n v="1.2929768384771301"/>
    <n v="3.46139245584434E-4"/>
    <n v="6.7025566919845097E-5"/>
    <n v="0.25560538116591902"/>
    <n v="0.44864917736064402"/>
    <s v="{76D3EBDD-5C29-47DF-9912-445D8BE3DBA6}"/>
    <n v="103311101"/>
    <s v="BURNEY 1102"/>
    <n v="9042"/>
    <n v="40.878732163577403"/>
    <n v="-121.65739476939"/>
    <x v="1858"/>
    <n v="75"/>
    <n v="129"/>
    <n v="9729.0300713970591"/>
    <n v="5080.7920780796503"/>
    <n v="4648.2379933173997"/>
    <n v="5080.7920780796503"/>
    <n v="4648.2379933173997"/>
    <n v="3.1502016452327102E-3"/>
    <n v="1.41050061392888E-3"/>
    <n v="1.4123492081751201"/>
    <n v="4.7446808510638299"/>
    <n v="2078"/>
    <n v="1.6268544542468399E-2"/>
    <n v="1861"/>
    <n v="0"/>
    <n v="0"/>
    <n v="3.1570568543484305"/>
    <n v="863"/>
    <n v="0"/>
  </r>
  <r>
    <s v="Central Coast"/>
    <x v="1861"/>
    <n v="146"/>
    <n v="373.71532669567802"/>
    <n v="307"/>
    <n v="462.20947000000001"/>
    <n v="29"/>
    <n v="3.5193055862629098E-5"/>
    <n v="9.2000524283483092"/>
    <n v="1.3492164421630499"/>
    <n v="83.302625877292499"/>
    <n v="341.213198486127"/>
    <n v="0.87124346340351599"/>
    <n v="0.81171804335742304"/>
    <n v="40.479630756994702"/>
    <n v="1.09169972765034"/>
    <n v="3.45983628958553E-4"/>
    <n v="4.0216150586243598E-5"/>
    <n v="0.475570032573289"/>
    <n v="0.80854103778529496"/>
    <s v="{9CD1A9B9-F6CA-4FBA-A861-B1CC3280E49B}"/>
    <n v="82931101"/>
    <s v="POINT MORETTI 1101"/>
    <n v="12122"/>
    <n v="37.0664240765907"/>
    <n v="-122.228575618108"/>
    <x v="1859"/>
    <n v="87"/>
    <n v="50"/>
    <n v="17133.897148100801"/>
    <n v="12806.726835387901"/>
    <n v="4327.1703127128803"/>
    <n v="9019.8604486227396"/>
    <n v="4267.52206698388"/>
    <n v="1.16626836700106E-3"/>
    <n v="1.0205986200162399E-3"/>
    <n v="2.5596940184635502"/>
    <n v="10.586206896551699"/>
    <n v="2337"/>
    <n v="1.0033525239798037E-2"/>
    <n v="1862"/>
    <n v="0"/>
    <n v="0"/>
    <n v="5.6046797068211607"/>
    <n v="1988"/>
    <n v="0"/>
  </r>
  <r>
    <s v="Central Valley"/>
    <x v="1862"/>
    <n v="24"/>
    <n v="38.128311986720497"/>
    <n v="1562"/>
    <n v="727.01679999999999"/>
    <n v="196"/>
    <n v="1.9310624663506E-5"/>
    <n v="13.9000118845712"/>
    <n v="11.478795897628601"/>
    <n v="270.884890022717"/>
    <n v="6516.1793880914302"/>
    <n v="867.65965463299995"/>
    <n v="8.9455027945757798E-2"/>
    <n v="5.3592389776817999"/>
    <n v="1.00433447713754"/>
    <n v="3.4476712218687298E-4"/>
    <n v="1.5203326854326999E-4"/>
    <n v="1.5364916773367401E-2"/>
    <n v="5.24448854425471E-2"/>
    <s v="{02C4638B-890A-4131-8AEF-2E0622DB34D6}"/>
    <n v="163692102"/>
    <s v="SALT SPRINGS 2102"/>
    <n v="8442"/>
    <n v="38.415591504435397"/>
    <n v="-120.134132350557"/>
    <x v="1860"/>
    <n v="80"/>
    <n v="61"/>
    <n v="21783.438077401301"/>
    <n v="19520.875370307502"/>
    <n v="2262.5627070937599"/>
    <n v="19520.875370307502"/>
    <n v="2262.5627070937599"/>
    <n v="2.9798520634481001E-2"/>
    <n v="3.78488243404717E-3"/>
    <n v="1.58867966611335"/>
    <n v="7.9693877551020398"/>
    <n v="1581"/>
    <n v="6.757435594862711E-2"/>
    <n v="1863"/>
    <n v="0"/>
    <n v="0"/>
    <n v="12.129705849723344"/>
    <n v="35"/>
    <n v="0"/>
  </r>
  <r>
    <s v="North Valley"/>
    <x v="1863"/>
    <n v="62"/>
    <n v="114.34499231245699"/>
    <n v="253"/>
    <n v="207.13632000000001"/>
    <n v="77"/>
    <n v="2.3273188002963501E-5"/>
    <n v="16.4403955681281"/>
    <n v="3.75042172823477"/>
    <n v="390.86154952361898"/>
    <n v="2808.0370024445501"/>
    <n v="10.938185160022"/>
    <n v="6.8859769024527901"/>
    <n v="390.62295575371098"/>
    <n v="1.5939259838748201"/>
    <n v="3.4206310146463501E-4"/>
    <n v="5.9658898723923498E-5"/>
    <n v="0.24505928853754899"/>
    <n v="0.55202772356167296"/>
    <s v="{9F15BDD3-391E-4F68-AFF5-FA940D11CF0D}"/>
    <n v="103551101"/>
    <s v="RISING RIVER 1101"/>
    <s v="circuit_breaker"/>
    <n v="40.9286115344973"/>
    <n v="-121.543407877818"/>
    <x v="1861"/>
    <n v="180"/>
    <n v="249"/>
    <n v="31407.6343143417"/>
    <n v="21037.732371529801"/>
    <n v="10369.901942811801"/>
    <n v="14030.541371482201"/>
    <n v="9224.6290281163492"/>
    <n v="4.5937352017421098E-3"/>
    <n v="1.7920354762281899E-3"/>
    <n v="1.84427406955577"/>
    <n v="3.2857142857142798"/>
    <n v="2146"/>
    <n v="2.6338858812776898E-2"/>
    <n v="1864"/>
    <n v="0"/>
    <n v="0"/>
    <n v="8.7181715225392669"/>
    <n v="687"/>
    <n v="0"/>
  </r>
  <r>
    <s v="Central Coast"/>
    <x v="1864"/>
    <n v="3392"/>
    <n v="6398.7304908219103"/>
    <n v="5006"/>
    <n v="7315.0326999999997"/>
    <n v="270"/>
    <n v="1.2408967956650501E-4"/>
    <n v="3.3252073383290401"/>
    <n v="4.3974543266757102"/>
    <n v="36.5465907435375"/>
    <n v="155.67819737083499"/>
    <n v="1.5848939525684"/>
    <n v="0.60249099193348399"/>
    <n v="12.835140070871001"/>
    <n v="1.03342346526958"/>
    <n v="3.3974784223467003E-4"/>
    <n v="3.1895956824979098E-4"/>
    <n v="0.67758689572512898"/>
    <n v="0.87473709828221702"/>
    <s v="{B2736A5B-2643-4CB6-B3B5-18538EA2774B}"/>
    <n v="83622106"/>
    <s v="CAMP EVERS 2106"/>
    <n v="12518"/>
    <n v="37.0790122671104"/>
    <n v="-122.003657753176"/>
    <x v="1862"/>
    <n v="249"/>
    <n v="234"/>
    <n v="38887.163781726798"/>
    <n v="25588.935747308398"/>
    <n v="13298.2280344183"/>
    <n v="25588.935747308398"/>
    <n v="13298.2280344183"/>
    <n v="8.6119083427443593E-2"/>
    <n v="3.3504213482956402E-2"/>
    <n v="1.8864181871526799"/>
    <n v="18.540740740740699"/>
    <n v="1079"/>
    <n v="9.173191740336091E-2"/>
    <n v="1865"/>
    <n v="0"/>
    <n v="0"/>
    <n v="15.900222594240766"/>
    <n v="707"/>
    <n v="0"/>
  </r>
  <r>
    <s v="Central Coast"/>
    <x v="1865"/>
    <n v="1547"/>
    <n v="2799.5297594179301"/>
    <n v="3099"/>
    <n v="3708.2579999999998"/>
    <n v="192"/>
    <n v="3.8871303199054298E-5"/>
    <n v="9.2068016367824494"/>
    <n v="4.4985834177447499"/>
    <n v="62.000030028696997"/>
    <n v="404.45231504706999"/>
    <n v="5.59894913509138"/>
    <n v="1.0989928990650999"/>
    <n v="41.019571711076402"/>
    <n v="1.0986933074891501"/>
    <n v="3.39232556667907E-4"/>
    <n v="1.0668739296847301E-4"/>
    <n v="0.49919328815746999"/>
    <n v="0.75494469819990695"/>
    <s v="{11A5B6DF-81F1-427D-A78C-DE7EF2F392AC}"/>
    <n v="182941102"/>
    <s v="OTTER 1102"/>
    <n v="63868"/>
    <n v="36.264057954790204"/>
    <n v="-121.79542837025799"/>
    <x v="1863"/>
    <n v="257"/>
    <n v="218"/>
    <n v="33727.448413305501"/>
    <n v="25330.6289327222"/>
    <n v="8396.8194805832609"/>
    <n v="25330.6289327222"/>
    <n v="8396.8194805832609"/>
    <n v="2.0483979449946899E-2"/>
    <n v="7.4632902142184303E-3"/>
    <n v="1.8096507817827601"/>
    <n v="16.140625"/>
    <n v="1821"/>
    <n v="6.5132650880238147E-2"/>
    <n v="1866"/>
    <n v="0"/>
    <n v="0"/>
    <n v="15.739718230554526"/>
    <n v="2215"/>
    <n v="0"/>
  </r>
  <r>
    <s v="Bay Area"/>
    <x v="1866"/>
    <n v="12"/>
    <n v="19.5136839989264"/>
    <n v="134"/>
    <n v="90.449160000000006"/>
    <n v="10"/>
    <n v="8.6861516319913697E-5"/>
    <n v="4.8218611141920098"/>
    <n v="4.9180294786180703E-2"/>
    <n v="3.1045011776898501E-2"/>
    <n v="3.6582033914912999E-4"/>
    <n v="1.28908281128912E-7"/>
    <n v="0.86172568686306406"/>
    <n v="2.7221680575981702"/>
    <n v="1.00309734344482"/>
    <n v="3.3735164634160302E-4"/>
    <n v="2.8819572401062001E-5"/>
    <n v="8.9552238805970102E-2"/>
    <n v="0.21574202006884999"/>
    <s v="{D3D9A372-719E-4A04-B8A6-E8D2724FA93F}"/>
    <n v="42011107"/>
    <s v="SAN RAFAEL 1107"/>
    <n v="1415"/>
    <n v="37.967325798597599"/>
    <n v="-122.537841229191"/>
    <x v="1864"/>
    <n v="41"/>
    <n v="225"/>
    <n v="12418.1603197103"/>
    <n v="1913.26956959207"/>
    <n v="10504.8907501182"/>
    <n v="1054.2426778872"/>
    <n v="7130.0121706346599"/>
    <n v="2.8819572401062E-4"/>
    <n v="8.6861516319913703E-4"/>
    <n v="1.62614033324387"/>
    <n v="13.4"/>
    <n v="2479"/>
    <n v="3.3735164634160304E-3"/>
    <n v="1867"/>
    <n v="0"/>
    <n v="0"/>
    <n v="0.6550758270014474"/>
    <n v="2312"/>
    <n v="0"/>
  </r>
  <r>
    <s v="North Valley"/>
    <x v="1867"/>
    <n v="110"/>
    <n v="177.10637637643299"/>
    <n v="223"/>
    <n v="233.28639999999999"/>
    <n v="33"/>
    <n v="9.1514201399563305E-5"/>
    <n v="6.6042866181386897"/>
    <n v="3.4556363493514501"/>
    <n v="36.799590325130403"/>
    <n v="301.03466954541699"/>
    <n v="9.3955208251577709"/>
    <n v="1.6459506471274601"/>
    <n v="32.027158908870497"/>
    <n v="1.0474658048514101"/>
    <n v="3.3665805877094302E-4"/>
    <n v="2.1457154369817E-4"/>
    <n v="0.49327354260089601"/>
    <n v="0.75918000665630403"/>
    <s v="{6FBCFF19-8461-4946-AD7D-C380516CF011}"/>
    <n v="103091102"/>
    <s v="CLARK ROAD 1102"/>
    <n v="47006"/>
    <n v="39.698696880100997"/>
    <n v="-121.574161745582"/>
    <x v="1865"/>
    <n v="101"/>
    <n v="95"/>
    <n v="14376.2888115305"/>
    <n v="7271.2685335368496"/>
    <n v="7105.0202779937299"/>
    <n v="7271.2685335368496"/>
    <n v="7105.0202779937299"/>
    <n v="7.0808609420396299E-3"/>
    <n v="3.0199686461855799E-3"/>
    <n v="1.61005796705848"/>
    <n v="6.7575757575757498"/>
    <n v="1364"/>
    <n v="1.110971593944112E-2"/>
    <n v="1868"/>
    <n v="0"/>
    <n v="0"/>
    <n v="4.5181553999523256"/>
    <n v="2343"/>
    <n v="0"/>
  </r>
  <r>
    <s v="Central Coast"/>
    <x v="1868"/>
    <n v="270"/>
    <n v="820.41714362404105"/>
    <n v="508"/>
    <n v="918.03930000000003"/>
    <n v="82"/>
    <n v="1.9907415623781201E-5"/>
    <n v="14.2907971928759"/>
    <n v="3.4866092398036899"/>
    <n v="63.897919422255796"/>
    <n v="445.68036558839799"/>
    <n v="2.1871216722796301"/>
    <n v="2.84575676440428"/>
    <n v="12.1259899085554"/>
    <n v="1.1207371092424101"/>
    <n v="3.3025818174474799E-4"/>
    <n v="4.8844998581354902E-5"/>
    <n v="0.53149606299212604"/>
    <n v="0.89366232762536901"/>
    <s v="{0CDA8136-A503-4AA7-BC0A-B92F08FF6749}"/>
    <n v="182601102"/>
    <s v=" "/>
    <s v="V50"/>
    <n v="35.077116704440797"/>
    <n v="-120.58280278382099"/>
    <x v="1866"/>
    <n v="193"/>
    <n v="270"/>
    <n v="34609.364067905102"/>
    <n v="16865.816640775902"/>
    <n v="17743.547427129099"/>
    <n v="10661.0028686399"/>
    <n v="13639.8627380867"/>
    <n v="4.0052898836711003E-3"/>
    <n v="1.6324080811500601E-3"/>
    <n v="3.0385820134223702"/>
    <n v="6.1951219512195097"/>
    <n v="2236"/>
    <n v="2.7081170903069336E-2"/>
    <n v="1869"/>
    <n v="0"/>
    <n v="0"/>
    <n v="6.6244380134896437"/>
    <n v="666"/>
    <n v="0"/>
  </r>
  <r>
    <s v="North Valley"/>
    <x v="1869"/>
    <n v="60"/>
    <n v="124.443994135846"/>
    <n v="1174"/>
    <n v="730.8768"/>
    <n v="191"/>
    <n v="1.35600106759691E-5"/>
    <n v="18.177977839487198"/>
    <n v="3.81217324531067"/>
    <n v="94.420092787801096"/>
    <n v="394.44529468301897"/>
    <n v="5.1793574289816604"/>
    <n v="2.7166404215111899"/>
    <n v="82.663017631435196"/>
    <n v="1.07773478867495"/>
    <n v="3.28316816252316E-4"/>
    <n v="3.0014333952819399E-5"/>
    <n v="5.1107325383304897E-2"/>
    <n v="0.170266725172453"/>
    <s v="{8F4CC463-393C-4538-A842-1BB0282A8F17}"/>
    <n v="103551101"/>
    <s v="RISING RIVER 1101"/>
    <n v="9032"/>
    <n v="40.780057274950202"/>
    <n v="-121.50320166781"/>
    <x v="1867"/>
    <n v="243"/>
    <n v="340"/>
    <n v="50929.046014815802"/>
    <n v="37315.579677584697"/>
    <n v="13613.466337231001"/>
    <n v="35634.375154338297"/>
    <n v="12189.4552260828"/>
    <n v="5.7327377849885003E-3"/>
    <n v="2.5899620391101E-3"/>
    <n v="2.07406656893076"/>
    <n v="6.1465968586387403"/>
    <n v="2469"/>
    <n v="6.2708511904192354E-2"/>
    <n v="1870"/>
    <n v="0"/>
    <n v="0"/>
    <n v="22.142167324026342"/>
    <n v="698"/>
    <n v="0"/>
  </r>
  <r>
    <s v="Central Valley"/>
    <x v="1870"/>
    <n v="166"/>
    <n v="228.96360475256699"/>
    <n v="1129"/>
    <n v="712.92750000000001"/>
    <n v="30"/>
    <n v="5.6852930598931001E-5"/>
    <n v="5.6107291591528901"/>
    <n v="44.1365346149964"/>
    <n v="24.9726817066019"/>
    <n v="109.13906574249199"/>
    <n v="6.72548382466828"/>
    <n v="0.60016088983551996"/>
    <n v="2.6064762327481401"/>
    <n v="1.2686578154563899"/>
    <n v="3.2668195886148598E-4"/>
    <n v="9.5882201106481499E-4"/>
    <n v="0.14703277236492401"/>
    <n v="0.32115973628299199"/>
    <s v="{F7C0AC68-FB70-41DD-B222-3064175EA9BE}"/>
    <n v="163661702"/>
    <s v="MIWUK 1702"/>
    <n v="1808"/>
    <n v="38.030125073835499"/>
    <n v="-120.24497108257"/>
    <x v="1868"/>
    <n v="62"/>
    <n v="308"/>
    <n v="16929.734411992798"/>
    <n v="2945.2419278191501"/>
    <n v="13984.492484173699"/>
    <n v="2945.2419278191501"/>
    <n v="13984.492484173699"/>
    <n v="2.87646603319444E-2"/>
    <n v="1.7055879179679299E-3"/>
    <n v="1.3792988238106401"/>
    <n v="37.633333333333297"/>
    <n v="431"/>
    <n v="9.8004587658445802E-3"/>
    <n v="1871"/>
    <n v="0"/>
    <n v="0"/>
    <n v="1.8300879219309132"/>
    <n v="2654"/>
    <n v="0"/>
  </r>
  <r>
    <s v="Sierra"/>
    <x v="1871"/>
    <n v="344"/>
    <n v="581.33043812389701"/>
    <n v="1440"/>
    <n v="1005.6297"/>
    <n v="145"/>
    <n v="1.1188291720263099E-4"/>
    <n v="2.6861086926849098"/>
    <n v="2.9094972063698301"/>
    <n v="9.9943605289881798"/>
    <n v="40.541968819556097"/>
    <n v="0.41422237474505402"/>
    <n v="2.7185463419314"/>
    <n v="17.400734160802902"/>
    <n v="1.25645407479384"/>
    <n v="3.23976872891967E-4"/>
    <n v="2.1397037605558301E-4"/>
    <n v="0.23888888888888801"/>
    <n v="0.57807604359065301"/>
    <s v="{3783BA8A-4769-47A2-BDB8-6B31F03E9521}"/>
    <n v="153081111"/>
    <s v="PLACERVILLE 1111"/>
    <n v="8582"/>
    <n v="38.724457197176001"/>
    <n v="-120.80199822797501"/>
    <x v="1869"/>
    <n v="346"/>
    <n v="517"/>
    <n v="42572.4187109501"/>
    <n v="18913.6459670851"/>
    <n v="23658.772743865"/>
    <n v="14528.390328342401"/>
    <n v="21755.2754604209"/>
    <n v="3.1025704528059601E-2"/>
    <n v="1.6223022994381602E-2"/>
    <n v="1.6899140643136501"/>
    <n v="9.9310344827586192"/>
    <n v="1369"/>
    <n v="4.6976646569335215E-2"/>
    <n v="1872"/>
    <n v="0"/>
    <n v="0"/>
    <n v="9.0275204267124458"/>
    <n v="1037"/>
    <n v="0"/>
  </r>
  <r>
    <s v="North Coast"/>
    <x v="1872"/>
    <n v="163"/>
    <n v="275.30298591915698"/>
    <n v="206"/>
    <n v="298.00954999999999"/>
    <n v="14"/>
    <n v="1.6567314742133E-4"/>
    <n v="1.7647991427649501"/>
    <n v="33.166540980339001"/>
    <n v="175.739638338486"/>
    <n v="1874.22630564371"/>
    <n v="125.34978739016999"/>
    <n v="0.422882430654551"/>
    <n v="1.51834703343255"/>
    <n v="1.0007901362010401"/>
    <n v="3.2359209655685598E-4"/>
    <n v="2.3016595265029798E-3"/>
    <n v="0.79126213592232997"/>
    <n v="0.92380591182309801"/>
    <s v="{1CC83EB3-42D9-4ECB-9D96-55AF2CB567FA}"/>
    <n v="42811112"/>
    <s v="MONTE RIO 1112"/>
    <n v="15401"/>
    <n v="38.424604452737697"/>
    <n v="-122.961322302193"/>
    <x v="1870"/>
    <n v="19"/>
    <n v="147"/>
    <n v="7436.3167128279301"/>
    <n v="1388.17320246184"/>
    <n v="6048.1435103660897"/>
    <n v="1388.17320246184"/>
    <n v="6048.1435103660897"/>
    <n v="3.2223233371041701E-2"/>
    <n v="2.31942406389862E-3"/>
    <n v="1.68897537373716"/>
    <n v="14.714285714285699"/>
    <n v="152"/>
    <n v="4.5302893517959837E-3"/>
    <n v="1873"/>
    <n v="0"/>
    <n v="0"/>
    <n v="0.86257057098691603"/>
    <n v="413"/>
    <n v="0"/>
  </r>
  <r>
    <s v="Central Valley"/>
    <x v="1873"/>
    <n v="13"/>
    <n v="21.261868808217301"/>
    <n v="123"/>
    <n v="74.525800000000004"/>
    <n v="19"/>
    <n v="2.8552174434911299E-5"/>
    <n v="10.417285034531"/>
    <n v="5.1156276285182596"/>
    <n v="105.09161857143"/>
    <n v="1046.4435578454199"/>
    <n v="15.255822993246699"/>
    <n v="1.8455984974770101"/>
    <n v="68.389846376290393"/>
    <n v="1.2638565301895099"/>
    <n v="3.2312649331325398E-4"/>
    <n v="7.3164885585853001E-5"/>
    <n v="0.105691056910569"/>
    <n v="0.28529540190026498"/>
    <s v="{F49F720E-0E74-44F4-A395-CBFF584836C4}"/>
    <n v="163351703"/>
    <s v="CURTIS 1703"/>
    <n v="56972"/>
    <n v="37.885332655991199"/>
    <n v="-120.306092826129"/>
    <x v="1871"/>
    <n v="84"/>
    <n v="78"/>
    <n v="17477.0677875607"/>
    <n v="13676.594018898701"/>
    <n v="3800.4737686620501"/>
    <n v="13676.594018898701"/>
    <n v="3800.4737686620501"/>
    <n v="1.3901328261312E-3"/>
    <n v="5.42491314263315E-4"/>
    <n v="1.63552836986287"/>
    <n v="6.4736842105263097"/>
    <n v="2035"/>
    <n v="6.1394033729518255E-3"/>
    <n v="1874"/>
    <n v="0"/>
    <n v="0"/>
    <n v="8.4982389021171052"/>
    <n v="1931"/>
    <n v="0"/>
  </r>
  <r>
    <s v="Central Valley"/>
    <x v="1874"/>
    <n v="585"/>
    <n v="840.26445718064099"/>
    <n v="2131"/>
    <n v="1610.4662000000001"/>
    <n v="136"/>
    <n v="1.16366344146252E-4"/>
    <n v="2.6877115320633398"/>
    <n v="3.9894456820668802"/>
    <n v="20.662940398238401"/>
    <n v="124.833763575821"/>
    <n v="1.9517293640500499"/>
    <n v="0.969547114280216"/>
    <n v="7.5861660944064999"/>
    <n v="1.01945601403713"/>
    <n v="3.1868067108062001E-4"/>
    <n v="2.5836699222240298E-4"/>
    <n v="0.27451900516189498"/>
    <n v="0.52175231259871702"/>
    <s v="{B167BE1C-A9FE-47A6-A4DC-3662D3CE2EC1}"/>
    <n v="163761703"/>
    <s v="RACETRACK 1703"/>
    <n v="8120"/>
    <n v="38.0253467339355"/>
    <n v="-120.40498741753299"/>
    <x v="1872"/>
    <n v="219"/>
    <n v="239"/>
    <n v="28488.8815026353"/>
    <n v="14368.042161277401"/>
    <n v="14120.8393413579"/>
    <n v="14368.042161277401"/>
    <n v="14120.8393413579"/>
    <n v="3.51379109422469E-2"/>
    <n v="1.5825822803890301E-2"/>
    <n v="1.43634949945408"/>
    <n v="15.669117647058799"/>
    <n v="1232"/>
    <n v="4.334057126696432E-2"/>
    <n v="1875"/>
    <n v="0"/>
    <n v="0"/>
    <n v="8.9278847257950993"/>
    <n v="861"/>
    <n v="0"/>
  </r>
  <r>
    <s v="Central Coast"/>
    <x v="1875"/>
    <n v="452"/>
    <n v="755.63557008464704"/>
    <n v="705"/>
    <n v="884.81133999999997"/>
    <n v="41"/>
    <n v="1.6758963749630401E-4"/>
    <n v="2.3850922824406"/>
    <n v="1.9416577814678999"/>
    <n v="4.3216874393567899"/>
    <n v="21.603669768465402"/>
    <n v="9.7010699290527594E-2"/>
    <n v="0.35905460493142999"/>
    <n v="3.7246168804604798"/>
    <n v="1.0127886882642401"/>
    <n v="3.1838862334770799E-4"/>
    <n v="2.0874461870334899E-4"/>
    <n v="0.64113475177304902"/>
    <n v="0.85400755578142795"/>
    <s v="{7A9AA471-3E06-41F0-A2F5-E0382CC26D52}"/>
    <n v="83622103"/>
    <s v="CAMP EVERS 2103"/>
    <n v="5753"/>
    <n v="37.001881219784202"/>
    <n v="-122.03791203414799"/>
    <x v="1873"/>
    <n v="62"/>
    <n v="437"/>
    <n v="19682.5441492967"/>
    <n v="3895.57080424277"/>
    <n v="15786.973345053901"/>
    <n v="3895.57080424277"/>
    <n v="15786.973345053901"/>
    <n v="8.5585293668373197E-3"/>
    <n v="6.8711751373484696E-3"/>
    <n v="1.6717601108067399"/>
    <n v="17.195121951219502"/>
    <n v="1383"/>
    <n v="1.3053933557256028E-2"/>
    <n v="1876"/>
    <n v="0"/>
    <n v="0"/>
    <n v="2.4205947262031344"/>
    <n v="1074"/>
    <n v="0"/>
  </r>
  <r>
    <s v="Central Valley"/>
    <x v="1876"/>
    <n v="8"/>
    <n v="15.147711063582999"/>
    <n v="40"/>
    <n v="30.888362999999998"/>
    <n v="8"/>
    <n v="1.06065358522755E-4"/>
    <n v="3.03880504891276"/>
    <n v="23.963084538777601"/>
    <n v="46.996618111928299"/>
    <n v="132.45594946543301"/>
    <n v="5.2486171821753098"/>
    <n v="4.0652654618024799"/>
    <n v="32.887029888108302"/>
    <n v="1.12638275325298"/>
    <n v="3.18219498794991E-4"/>
    <n v="1.8700460577747401E-3"/>
    <n v="0.2"/>
    <n v="0.49040187465467"/>
    <s v="{EA8957E8-4D9E-4768-B294-C26CA1256456}"/>
    <n v="163781705"/>
    <s v="PEORIA 1705"/>
    <n v="75274"/>
    <n v="37.948759397542702"/>
    <n v="-120.419204385334"/>
    <x v="1874"/>
    <n v="111"/>
    <n v="406"/>
    <n v="21052.6898544016"/>
    <n v="5362.5181730045597"/>
    <n v="15690.1716813971"/>
    <n v="450.44179737827199"/>
    <n v="831.72901735574203"/>
    <n v="1.49603684621979E-2"/>
    <n v="8.4852286818204404E-4"/>
    <n v="1.89346388294788"/>
    <n v="5"/>
    <n v="187"/>
    <n v="2.545755990359928E-3"/>
    <n v="1877"/>
    <n v="0"/>
    <n v="0"/>
    <n v="0.27989147007873427"/>
    <n v="1579"/>
    <n v="0"/>
  </r>
  <r>
    <s v="North Coast"/>
    <x v="1877"/>
    <n v="258"/>
    <n v="422.33394488893202"/>
    <n v="342"/>
    <n v="460.75466999999998"/>
    <n v="41"/>
    <n v="7.7330198908429095E-5"/>
    <n v="3.54589064432917"/>
    <n v="4.0263484897820803"/>
    <n v="52.518514415492099"/>
    <n v="181.34883673294701"/>
    <n v="1.0851268737131401"/>
    <n v="1.8041765008167101"/>
    <n v="16.782306008040901"/>
    <n v="1.0266565985795899"/>
    <n v="3.1524068476188098E-4"/>
    <n v="2.2387017194953901E-4"/>
    <n v="0.75438596491228005"/>
    <n v="0.91661348897861505"/>
    <s v="{C04ABA60-50E1-4D28-B0FC-7F9C72775B5F}"/>
    <n v="192151131"/>
    <s v="NEWBURG 1131"/>
    <s v="circuit_breaker"/>
    <n v="40.594394791373702"/>
    <n v="-124.135275702252"/>
    <x v="1875"/>
    <n v="305"/>
    <n v="693"/>
    <n v="52153.154170975402"/>
    <n v="19977.490898825599"/>
    <n v="32175.663272149701"/>
    <n v="3684.9558365806201"/>
    <n v="3558.8108378647198"/>
    <n v="9.1786770499311301E-3"/>
    <n v="3.1705381552455899E-3"/>
    <n v="1.6369532747633"/>
    <n v="8.3414634146341395"/>
    <n v="1330"/>
    <n v="1.2924868075237121E-2"/>
    <n v="1878"/>
    <n v="0"/>
    <n v="0"/>
    <n v="2.2897246931319364"/>
    <n v="1682"/>
    <n v="0"/>
  </r>
  <r>
    <s v="Bay Area"/>
    <x v="1878"/>
    <n v="454"/>
    <n v="1233.1458047890601"/>
    <n v="1043"/>
    <n v="1554.8137999999999"/>
    <n v="115"/>
    <n v="5.6466857091910897E-5"/>
    <n v="4.4069060997153597"/>
    <n v="1.2085163041535301"/>
    <n v="11.7248165661908"/>
    <n v="45.562731466199097"/>
    <n v="2.37898117299329E-2"/>
    <n v="0.80932335748412298"/>
    <n v="14.127116434803501"/>
    <n v="0.99453636563344905"/>
    <n v="3.16347611540581E-4"/>
    <n v="5.4418492521481599E-5"/>
    <n v="0.43528283796740103"/>
    <n v="0.79311475809181697"/>
    <s v="{473DFDCA-EA19-476B-B0A4-B163B0B91B7F}"/>
    <n v="12501105"/>
    <s v="EL CERRITO G 1105"/>
    <s v="BR160"/>
    <n v="37.898137652963499"/>
    <n v="-122.261547264051"/>
    <x v="1876"/>
    <n v="253"/>
    <n v="1494"/>
    <n v="77267.897515614401"/>
    <n v="18464.1036364717"/>
    <n v="58803.793879142802"/>
    <n v="13118.738965944"/>
    <n v="33026.1297248806"/>
    <n v="6.2581266399703798E-3"/>
    <n v="6.49368856556975E-3"/>
    <n v="2.7161801867600501"/>
    <n v="9.0695652173913004"/>
    <n v="2199"/>
    <n v="3.6379975327166816E-2"/>
    <n v="1879"/>
    <n v="0"/>
    <n v="0"/>
    <n v="8.1516039500075888"/>
    <n v="2742"/>
    <n v="0"/>
  </r>
  <r>
    <s v="Central Coast"/>
    <x v="1878"/>
    <n v="0"/>
    <n v="0"/>
    <n v="8"/>
    <n v="6.5434979999999996"/>
    <n v="1"/>
    <n v="4.2937819671351402E-5"/>
    <n v="6.6431909799575806E-2"/>
    <m/>
    <m/>
    <m/>
    <m/>
    <n v="4.5273520717960198E-13"/>
    <n v="4.8996007582071103E-14"/>
    <n v="4.5474735088646402E-13"/>
    <n v="2.8524413633976699E-6"/>
    <n v="4.2937819671351402E-5"/>
    <n v="0"/>
    <n v="0"/>
    <s v="{473DFDCA-EA19-476B-B0A4-B163B0B91B7F}"/>
    <n v="12501105"/>
    <s v="EL CERRITO G 1105"/>
    <s v="BR160"/>
    <n v="37.898137652963499"/>
    <n v="-122.261547264051"/>
    <x v="1876"/>
    <n v="253"/>
    <n v="1494"/>
    <n v="77267.897515614401"/>
    <n v="18464.1036364717"/>
    <n v="58803.793879142802"/>
    <n v="13118.738965944"/>
    <n v="33026.1297248806"/>
    <n v="4.2937819671351402E-5"/>
    <n v="4.2937819671351402E-5"/>
    <m/>
    <n v="8"/>
    <n v="2300"/>
    <n v="2.8524413633976699E-6"/>
    <n v="1879"/>
    <n v="0"/>
    <n v="0"/>
    <n v="8.1516039500075888"/>
    <n v="2300"/>
    <n v="0"/>
  </r>
  <r>
    <s v="Bay Area"/>
    <x v="1879"/>
    <n v="44"/>
    <n v="106.488063084676"/>
    <n v="170"/>
    <n v="170.5461"/>
    <n v="30"/>
    <n v="4.5536966354120502E-5"/>
    <n v="12.3703292759511"/>
    <n v="6.9493139939648696"/>
    <n v="56.017482897931899"/>
    <n v="108.917653407732"/>
    <n v="3.6608465098823699"/>
    <n v="0.80435103097309801"/>
    <n v="73.446003603935196"/>
    <n v="1.0292772889137201"/>
    <n v="3.1189669211778798E-4"/>
    <n v="1.3428562571865101E-4"/>
    <n v="0.25882352941176401"/>
    <n v="0.62439460698099503"/>
    <s v="{4B04C7BE-F037-4E43-AD43-455E3B1A9C74}"/>
    <n v="13921104"/>
    <s v="FRANKLIN 1104"/>
    <s v="P146"/>
    <n v="38.0130404200181"/>
    <n v="-122.252180497616"/>
    <x v="1877"/>
    <n v="53"/>
    <n v="30"/>
    <n v="7314.5057969954396"/>
    <n v="5929.8532011672596"/>
    <n v="1384.65259582818"/>
    <n v="5649.6031997243399"/>
    <n v="1140.8468308335"/>
    <n v="4.0285687715595399E-3"/>
    <n v="1.36610899062361E-3"/>
    <n v="2.4201832519244602"/>
    <n v="5.6666666666666599"/>
    <n v="1676"/>
    <n v="9.3569007635336387E-3"/>
    <n v="1880"/>
    <n v="0"/>
    <n v="0"/>
    <n v="3.5104995898159128"/>
    <n v="2119"/>
    <n v="0"/>
  </r>
  <r>
    <s v="Central Valley"/>
    <x v="1880"/>
    <n v="686"/>
    <n v="950.48798564215394"/>
    <n v="1740"/>
    <n v="1442.02"/>
    <n v="138"/>
    <n v="5.7725067009691199E-5"/>
    <n v="5.9202074740467303"/>
    <n v="137.74426166372101"/>
    <n v="851.55664572371495"/>
    <n v="12055.9268462087"/>
    <n v="3189.3304220431701"/>
    <n v="2.0945153370961598"/>
    <n v="27.5377548497978"/>
    <n v="1.2541041426036601"/>
    <n v="3.0650275945774799E-4"/>
    <n v="3.6971692781046302E-3"/>
    <n v="0.39425287356321798"/>
    <n v="0.65913647020734401"/>
    <s v="{EA84943C-5C73-4028-8D85-A074BC119CA8}"/>
    <n v="163351705"/>
    <s v="CURTIS 1705"/>
    <n v="10590"/>
    <n v="37.9742475392461"/>
    <n v="-120.238214288873"/>
    <x v="1878"/>
    <n v="181"/>
    <n v="235"/>
    <n v="27387.7035139863"/>
    <n v="15780.5646695217"/>
    <n v="11607.1388444645"/>
    <n v="15780.5646695217"/>
    <n v="11607.1388444645"/>
    <n v="0.510209360378439"/>
    <n v="7.9660592473373894E-3"/>
    <n v="1.3855509994783499"/>
    <n v="12.6086956521739"/>
    <n v="69"/>
    <n v="4.2297380805169225E-2"/>
    <n v="1881"/>
    <n v="0"/>
    <n v="0"/>
    <n v="9.8055852492653681"/>
    <n v="2385"/>
    <n v="0"/>
  </r>
  <r>
    <s v="Central Coast"/>
    <x v="1881"/>
    <n v="138"/>
    <n v="331.29288210093102"/>
    <n v="652"/>
    <n v="644.72326999999996"/>
    <n v="70"/>
    <n v="3.9938340900594703E-5"/>
    <n v="12.3054338091186"/>
    <n v="1.5325129280134899"/>
    <n v="23.9316795802477"/>
    <n v="121.948491315498"/>
    <n v="1.0434602885853499"/>
    <n v="2.3443742470416602"/>
    <n v="63.116594573855402"/>
    <n v="1.05094816684722"/>
    <n v="3.0629689721123999E-4"/>
    <n v="4.5890146803730301E-5"/>
    <n v="0.21165644171779099"/>
    <n v="0.51385284084321603"/>
    <s v="{CF5272DC-8419-42E3-A72F-BD395166C5DF}"/>
    <n v="182951102"/>
    <s v="FOOTHILL 1102"/>
    <s v="circuit_breaker"/>
    <n v="35.286193413351299"/>
    <n v="-120.70606419302599"/>
    <x v="1879"/>
    <n v="175"/>
    <n v="150"/>
    <n v="23606.859403386901"/>
    <n v="15763.111397533399"/>
    <n v="7843.7480058535803"/>
    <n v="12510.7066251379"/>
    <n v="7155.7253302299296"/>
    <n v="3.2123102762611198E-3"/>
    <n v="2.7956838630416301E-3"/>
    <n v="2.4006730587024001"/>
    <n v="9.3142857142857096"/>
    <n v="2276"/>
    <n v="2.1440782804786798E-2"/>
    <n v="1882"/>
    <n v="0"/>
    <n v="0"/>
    <n v="7.7737902863685626"/>
    <n v="176"/>
    <n v="0"/>
  </r>
  <r>
    <s v="Central Coast"/>
    <x v="1882"/>
    <n v="1"/>
    <n v="4.0490758241220401"/>
    <n v="24"/>
    <n v="43.522979999999997"/>
    <n v="1"/>
    <n v="3.6762317904504002E-5"/>
    <n v="95.187460674201205"/>
    <m/>
    <m/>
    <m/>
    <m/>
    <n v="6.6371681168675397E-3"/>
    <n v="16.042036056518501"/>
    <n v="1.03318583965301"/>
    <n v="3.4993116898274501E-3"/>
    <n v="3.6762317904504002E-5"/>
    <n v="4.1666666666666602E-2"/>
    <n v="9.3033056299275496E-2"/>
    <s v="{CB6D4D73-6698-4949-92C3-C35EC9D09543}"/>
    <n v="24101103"/>
    <s v="HALF MOON BAY 1103"/>
    <n v="69412"/>
    <n v="37.203182085478701"/>
    <n v="-122.400958431003"/>
    <x v="1880"/>
    <n v="203"/>
    <n v="158"/>
    <n v="40214.239163952399"/>
    <n v="34521.685239710103"/>
    <n v="5692.5539242422701"/>
    <n v="21261.309827523299"/>
    <n v="3166.6715710898702"/>
    <n v="3.6762317904504002E-5"/>
    <n v="3.6762317904504002E-5"/>
    <n v="4.0490758241220401"/>
    <n v="24"/>
    <n v="2377"/>
    <n v="3.4993116898274501E-3"/>
    <n v="1883"/>
    <n v="0"/>
    <n v="0"/>
    <n v="13.21116134883798"/>
    <n v="1730"/>
    <n v="0"/>
  </r>
  <r>
    <s v="Bay Area"/>
    <x v="1882"/>
    <n v="947"/>
    <n v="2051.56698174443"/>
    <n v="1289"/>
    <n v="2217.5551999999998"/>
    <n v="140"/>
    <n v="2.4745579883399001E-5"/>
    <n v="9.1808496708429299"/>
    <n v="0.62329296582681804"/>
    <n v="73.5019907371112"/>
    <n v="415.072504153983"/>
    <n v="0.73198149218115105"/>
    <n v="0.55148546516764896"/>
    <n v="32.382629595430998"/>
    <n v="1.0641592996461"/>
    <n v="2.8297369056232098E-4"/>
    <n v="1.9799325612928301E-5"/>
    <n v="0.73467804499612099"/>
    <n v="0.92514811092430405"/>
    <s v="{CB6D4D73-6698-4949-92C3-C35EC9D09543}"/>
    <n v="24101103"/>
    <s v="HALF MOON BAY 1103"/>
    <n v="69412"/>
    <n v="37.203182085478701"/>
    <n v="-122.400958431003"/>
    <x v="1880"/>
    <n v="203"/>
    <n v="158"/>
    <n v="40214.239163952399"/>
    <n v="34521.685239710103"/>
    <n v="5692.5539242422701"/>
    <n v="21261.309827523299"/>
    <n v="3166.6715710898702"/>
    <n v="2.7719055858099698E-3"/>
    <n v="3.46438118367586E-3"/>
    <n v="2.1663854083890501"/>
    <n v="9.2071428571428502"/>
    <n v="2613"/>
    <n v="3.9616316678724936E-2"/>
    <n v="1883"/>
    <n v="0"/>
    <n v="0"/>
    <n v="13.21116134883798"/>
    <n v="726"/>
    <n v="0"/>
  </r>
  <r>
    <s v="North Valley"/>
    <x v="1883"/>
    <n v="292"/>
    <n v="430.43872439489297"/>
    <n v="598"/>
    <n v="585.62350000000004"/>
    <n v="115"/>
    <n v="4.7677933379537002E-5"/>
    <n v="5.93325353287696"/>
    <n v="6.4594936523576099"/>
    <n v="1526.97067971147"/>
    <n v="26715.8312725383"/>
    <n v="336.062106368022"/>
    <n v="1.6832627847871799"/>
    <n v="104.259142996208"/>
    <n v="1.2164101621379"/>
    <n v="3.0544111671723298E-4"/>
    <n v="1.46268688932428E-4"/>
    <n v="0.48829431438127002"/>
    <n v="0.73500934203653301"/>
    <s v="{B0EE660F-07F5-4C10-A48E-D83518A24C12}"/>
    <n v="103381101"/>
    <s v="FRENCH GULCH 1101"/>
    <n v="2905"/>
    <n v="40.719914067974898"/>
    <n v="-122.629509923981"/>
    <x v="1881"/>
    <n v="101"/>
    <n v="102"/>
    <n v="23359.3836703284"/>
    <n v="15608.0555398745"/>
    <n v="7751.3281304538996"/>
    <n v="15608.0555398745"/>
    <n v="7751.3281304538996"/>
    <n v="1.6820899227229201E-2"/>
    <n v="5.4829623386467496E-3"/>
    <n v="1.4741052205304499"/>
    <n v="5.2"/>
    <n v="1613"/>
    <n v="3.5125728422481794E-2"/>
    <n v="1884"/>
    <n v="0"/>
    <n v="0"/>
    <n v="9.6983930788673582"/>
    <n v="388"/>
    <n v="0"/>
  </r>
  <r>
    <s v="Sierra"/>
    <x v="1884"/>
    <n v="325"/>
    <n v="469.91113149991901"/>
    <n v="625"/>
    <n v="605.16819999999996"/>
    <n v="56"/>
    <n v="1.11065407379231E-4"/>
    <n v="3.4627230302557099"/>
    <n v="5.4196454169172199"/>
    <n v="14.161494095217"/>
    <n v="56.154214680194798"/>
    <n v="0.75111367938106099"/>
    <n v="1.6929203474725301"/>
    <n v="9.4587892300279908"/>
    <n v="1.0032790856701901"/>
    <n v="3.04948591364549E-4"/>
    <n v="4.4359612366357698E-4"/>
    <n v="0.52"/>
    <n v="0.77649671858235703"/>
    <s v="{FCC40ADF-1FB7-4F80-97A9-6981FCDC8244}"/>
    <n v="152691103"/>
    <s v="HIGGINS 1103"/>
    <n v="995672"/>
    <n v="39.1337051892434"/>
    <n v="-121.07162762882"/>
    <x v="1882"/>
    <n v="146"/>
    <n v="195"/>
    <n v="19946.004949274298"/>
    <n v="9263.8952506041205"/>
    <n v="10682.1096986702"/>
    <n v="5336.50483670015"/>
    <n v="5488.4306276887301"/>
    <n v="2.4841382925160301E-2"/>
    <n v="6.21966281323693E-3"/>
    <n v="1.4458804046151299"/>
    <n v="11.160714285714199"/>
    <n v="875"/>
    <n v="1.7077121116414743E-2"/>
    <n v="1885"/>
    <n v="0"/>
    <n v="0"/>
    <n v="3.3159493468852088"/>
    <n v="606"/>
    <n v="0"/>
  </r>
  <r>
    <s v="Central Coast"/>
    <x v="1885"/>
    <n v="128"/>
    <n v="183.50797057278399"/>
    <n v="567"/>
    <n v="461.64093000000003"/>
    <n v="99"/>
    <n v="2.64076224213035E-5"/>
    <n v="15.745778517149301"/>
    <n v="4.7622733257635996"/>
    <n v="124.899912621692"/>
    <n v="566.93865706399004"/>
    <n v="11.7832917286308"/>
    <n v="3.4087333725671898"/>
    <n v="69.026477399498503"/>
    <n v="1.0981943294255401"/>
    <n v="3.0337306462877597E-4"/>
    <n v="7.8821106226991202E-5"/>
    <n v="0.22574955908289199"/>
    <n v="0.39751234905212901"/>
    <s v="{494B4DF8-9782-49DD-876E-C17DBB5295CE}"/>
    <n v="83182101"/>
    <s v="LLAGAS 2101"/>
    <n v="1449"/>
    <n v="37.041763639592702"/>
    <n v="-121.541822103527"/>
    <x v="1883"/>
    <n v="152"/>
    <n v="110"/>
    <n v="30783.2305165896"/>
    <n v="22615.736173942099"/>
    <n v="8167.4943426475102"/>
    <n v="16208.725426684499"/>
    <n v="2414.0266205377802"/>
    <n v="7.8032895164721304E-3"/>
    <n v="2.6143546197090399E-3"/>
    <n v="1.43365602009988"/>
    <n v="5.7272727272727204"/>
    <n v="1991"/>
    <n v="3.0033933398248822E-2"/>
    <n v="1886"/>
    <n v="0"/>
    <n v="0"/>
    <n v="10.071631927104374"/>
    <n v="1600"/>
    <n v="0"/>
  </r>
  <r>
    <s v="Central Coast"/>
    <x v="1886"/>
    <n v="90"/>
    <n v="217.772489757937"/>
    <n v="304"/>
    <n v="335.27019999999999"/>
    <n v="55"/>
    <n v="1.3093311240068399E-5"/>
    <n v="56.168419351902799"/>
    <n v="6.3443544587800904"/>
    <n v="67.623083343577093"/>
    <n v="332.68531308376799"/>
    <n v="4.4858021532858503"/>
    <n v="2.7398230216381201"/>
    <n v="56.538169244625998"/>
    <n v="0.94951729557730902"/>
    <n v="3.0265577903707501E-4"/>
    <n v="3.3965787661830098E-5"/>
    <n v="0.29605263157894701"/>
    <n v="0.64954322825373301"/>
    <s v="{EF084BAC-E8B6-45D7-885C-1A50430DEB23}"/>
    <n v="182601104"/>
    <s v="OCEANO 1104"/>
    <s v="circuit_breaker"/>
    <n v="35.101274737397098"/>
    <n v="-120.581381643443"/>
    <x v="1884"/>
    <n v="379"/>
    <n v="1013"/>
    <n v="69991.123457107999"/>
    <n v="24379.216834084"/>
    <n v="45611.906623023897"/>
    <n v="11912.954262490901"/>
    <n v="16961.549842922799"/>
    <n v="1.86811832140065E-3"/>
    <n v="7.2013211820376401E-4"/>
    <n v="2.4196943306437499"/>
    <n v="5.5272727272727202"/>
    <n v="2413"/>
    <n v="1.6646067847039127E-2"/>
    <n v="1887"/>
    <n v="0"/>
    <n v="0"/>
    <n v="7.402364303038234"/>
    <n v="1525"/>
    <n v="0"/>
  </r>
  <r>
    <s v="North Valley"/>
    <x v="1887"/>
    <n v="501"/>
    <n v="825.49452202128703"/>
    <n v="2400"/>
    <n v="1715.2113999999999"/>
    <n v="357"/>
    <n v="8.7828884660098405E-5"/>
    <n v="2.6677820652407802"/>
    <n v="22.692066785301101"/>
    <n v="1302.6281010391201"/>
    <n v="23329.6433243254"/>
    <n v="1061.3872979800999"/>
    <n v="1.25938251085257"/>
    <n v="37.464647547871401"/>
    <n v="1.12518281763007"/>
    <n v="3.0238132424344698E-4"/>
    <n v="1.0189004730337299E-3"/>
    <n v="0.20874999999999999"/>
    <n v="0.48127858152838898"/>
    <s v="{A8F5D900-0ACF-447E-AA7A-C456EDB7D112}"/>
    <n v="103221101"/>
    <s v="KANAKA 1101"/>
    <n v="1406"/>
    <n v="39.573057098466599"/>
    <n v="-121.317592159214"/>
    <x v="1885"/>
    <n v="270"/>
    <n v="199"/>
    <n v="60283.230426315597"/>
    <n v="44466.328004544601"/>
    <n v="15816.902421770899"/>
    <n v="43311.993271589599"/>
    <n v="15816.902421770899"/>
    <n v="0.36374746887304299"/>
    <n v="3.1354911823655102E-2"/>
    <n v="1.6476936567291101"/>
    <n v="6.7226890756302504"/>
    <n v="403"/>
    <n v="0.10795013275491057"/>
    <n v="1888"/>
    <n v="0"/>
    <n v="0"/>
    <n v="26.912816571160903"/>
    <n v="959"/>
    <n v="0"/>
  </r>
  <r>
    <s v="Central Valley"/>
    <x v="1888"/>
    <n v="387"/>
    <n v="648.02061534368795"/>
    <n v="5653"/>
    <n v="3334.3380999999999"/>
    <n v="135"/>
    <n v="4.8476130501108402E-5"/>
    <n v="6.2287308412856204"/>
    <n v="31.154614117283"/>
    <n v="29.233070730804801"/>
    <n v="133.59973205683301"/>
    <n v="6.5607034300024099"/>
    <n v="0.82250109953103501"/>
    <n v="3.2334070900058101"/>
    <n v="1.1423631606278499"/>
    <n v="3.0218538918829098E-4"/>
    <n v="6.3363618806693803E-4"/>
    <n v="6.8459225190164494E-2"/>
    <n v="0.194347600378939"/>
    <s v="{38AAAE1F-7053-4022-8941-265790AA8F13}"/>
    <n v="163661701"/>
    <s v="MIWUK 1701"/>
    <n v="10600"/>
    <n v="38.066030602155998"/>
    <n v="-120.18876764619399"/>
    <x v="1886"/>
    <n v="305"/>
    <n v="961"/>
    <n v="40826.346620987497"/>
    <n v="17528.1979331853"/>
    <n v="23298.148687802201"/>
    <n v="17528.1979331853"/>
    <n v="23298.148687802201"/>
    <n v="8.5540885389036703E-2"/>
    <n v="6.54427761764964E-3"/>
    <n v="1.67447187427309"/>
    <n v="41.874074074074002"/>
    <n v="634"/>
    <n v="4.0795027540419283E-2"/>
    <n v="1889"/>
    <n v="0"/>
    <n v="0"/>
    <n v="10.891513877941284"/>
    <n v="2009"/>
    <n v="0"/>
  </r>
  <r>
    <s v="Sierra"/>
    <x v="1889"/>
    <n v="306"/>
    <n v="445.73779800705802"/>
    <n v="958"/>
    <n v="688.76229999999998"/>
    <n v="79"/>
    <n v="1.5596363305179001E-4"/>
    <n v="4.2801243968722797"/>
    <n v="20.8261198211829"/>
    <n v="44.861376587146196"/>
    <n v="155.52090224986799"/>
    <n v="7.4703756866565101"/>
    <n v="2.9767268230630499"/>
    <n v="18.6175094789692"/>
    <n v="1.14293715621851"/>
    <n v="2.9979379578852201E-4"/>
    <n v="1.39465952350035E-3"/>
    <n v="0.31941544885177398"/>
    <n v="0.64715763213776401"/>
    <s v="{6872443C-7FE4-416F-92B9-65D58A293737}"/>
    <n v="152261104"/>
    <s v="DIAMOND SPRINGS 1104"/>
    <s v="circuit_breaker"/>
    <n v="38.692960057081102"/>
    <n v="-120.825927568176"/>
    <x v="1887"/>
    <n v="308"/>
    <n v="519"/>
    <n v="37060.662622441901"/>
    <n v="16049.169287783399"/>
    <n v="21011.493334658498"/>
    <n v="9049.1714579291802"/>
    <n v="10941.496781740099"/>
    <n v="0.110178102356528"/>
    <n v="1.23211270110914E-2"/>
    <n v="1.4566594706113001"/>
    <n v="12.126582278480999"/>
    <n v="274"/>
    <n v="2.3683709867293238E-2"/>
    <n v="1890"/>
    <n v="0"/>
    <n v="0"/>
    <n v="5.6228927179849126"/>
    <n v="578"/>
    <n v="0"/>
  </r>
  <r>
    <s v="North Coast"/>
    <x v="1890"/>
    <n v="1115"/>
    <n v="2249.3483335379101"/>
    <n v="1515"/>
    <n v="2432.3040000000001"/>
    <n v="97"/>
    <n v="7.4120100573954603E-5"/>
    <n v="4.47695554098578"/>
    <n v="3.3621563135665999"/>
    <n v="56.6260247141756"/>
    <n v="330.476088592346"/>
    <n v="1.98034625629528"/>
    <n v="0.41868898943642602"/>
    <n v="10.100198485033999"/>
    <n v="1.0200939719209901"/>
    <n v="2.9937708654860599E-4"/>
    <n v="1.67178275427028E-4"/>
    <n v="0.735973597359736"/>
    <n v="0.924780938188978"/>
    <s v="{51F158BA-B081-4FAF-A03B-EC569F9C35AD}"/>
    <n v="42981101"/>
    <s v="ELK 1101"/>
    <n v="91336"/>
    <n v="39.223810073646"/>
    <n v="-123.76880170927799"/>
    <x v="1888"/>
    <n v="119"/>
    <n v="116"/>
    <n v="21915.301325276199"/>
    <n v="13315.4628013316"/>
    <n v="8599.8385239445797"/>
    <n v="11968.0294443246"/>
    <n v="6758.5078366881899"/>
    <n v="1.62162927164217E-2"/>
    <n v="7.1896497556735899E-3"/>
    <n v="2.01735276550485"/>
    <n v="15.618556701030901"/>
    <n v="1527"/>
    <n v="2.9039577395214781E-2"/>
    <n v="1891"/>
    <n v="0"/>
    <n v="0"/>
    <n v="7.4365864238494215"/>
    <n v="872"/>
    <n v="0"/>
  </r>
  <r>
    <s v="North Coast"/>
    <x v="1891"/>
    <n v="1489"/>
    <n v="3047.4516333561601"/>
    <n v="2346"/>
    <n v="3430.2087000000001"/>
    <n v="167"/>
    <n v="7.83102476800228E-5"/>
    <n v="3.2263887818209902"/>
    <n v="0.761591212402009"/>
    <n v="74.696005856414502"/>
    <n v="390.441192230544"/>
    <n v="0.48633590455373099"/>
    <n v="0.37979350968575498"/>
    <n v="17.692239526515898"/>
    <n v="1.10477717194014"/>
    <n v="2.9752884535914301E-4"/>
    <n v="7.0601507526353094E-5"/>
    <n v="0.63469735720375098"/>
    <n v="0.888415797444426"/>
    <s v="{FD379B27-6785-4E43-84D1-7E22C4EB286F}"/>
    <n v="42761101"/>
    <s v="FORT BRAGG A 1101"/>
    <n v="4622"/>
    <n v="39.515260253172201"/>
    <n v="-123.76343674531699"/>
    <x v="1889"/>
    <n v="153"/>
    <n v="150"/>
    <n v="37166.6828785416"/>
    <n v="21198.326264956198"/>
    <n v="15968.3566135853"/>
    <n v="21198.326264956198"/>
    <n v="15968.3566135853"/>
    <n v="1.17904517569009E-2"/>
    <n v="1.30778113625638E-2"/>
    <n v="2.04664313858708"/>
    <n v="14.0479041916167"/>
    <n v="2051"/>
    <n v="4.9687317174976882E-2"/>
    <n v="1892"/>
    <n v="0"/>
    <n v="0"/>
    <n v="13.172025189582099"/>
    <n v="1373"/>
    <n v="0"/>
  </r>
  <r>
    <s v="Central Valley"/>
    <x v="1892"/>
    <n v="198"/>
    <n v="264.25144559377799"/>
    <n v="1053"/>
    <n v="662.22529999999995"/>
    <n v="178"/>
    <n v="4.2397367701852E-5"/>
    <n v="6.3627267160944703"/>
    <n v="6.2394159942037497"/>
    <n v="262.34791329767899"/>
    <n v="3582.5977428259098"/>
    <n v="30.3250542283009"/>
    <n v="1.0396987211294"/>
    <n v="46.268739416326703"/>
    <n v="1.0961022189493901"/>
    <n v="2.9730487334727397E-4"/>
    <n v="1.5907402875348401E-4"/>
    <n v="0.188034188034188"/>
    <n v="0.39903557485728403"/>
    <s v="{36E417A9-B355-4038-92B6-BA6B805D598D}"/>
    <n v="254452101"/>
    <s v="MARIPOSA 2101"/>
    <n v="10170"/>
    <n v="37.516350136125297"/>
    <n v="-119.83542118395501"/>
    <x v="1890"/>
    <n v="204"/>
    <n v="269"/>
    <n v="50113.780744698997"/>
    <n v="26174.818518967098"/>
    <n v="23938.962225731801"/>
    <n v="26174.818518967098"/>
    <n v="23938.962225731801"/>
    <n v="2.8315177118120202E-2"/>
    <n v="7.5467314509296496E-3"/>
    <n v="1.3346032605746401"/>
    <n v="5.9157303370786503"/>
    <n v="1547"/>
    <n v="5.2920267455814768E-2"/>
    <n v="1893"/>
    <n v="0"/>
    <n v="0"/>
    <n v="16.264273157949106"/>
    <n v="1311"/>
    <n v="0"/>
  </r>
  <r>
    <s v="North Coast"/>
    <x v="1893"/>
    <n v="567"/>
    <n v="1004.40767111939"/>
    <n v="1014"/>
    <n v="1240.7194"/>
    <n v="83"/>
    <n v="1.3405187275500501E-4"/>
    <n v="2.63916955178528"/>
    <n v="3.3015758948117502"/>
    <n v="34.710312674463601"/>
    <n v="198.33510805038301"/>
    <n v="0.94284399096733096"/>
    <n v="0.42077538798312702"/>
    <n v="15.370568053360699"/>
    <n v="1.5533372407936099"/>
    <n v="2.9534159115258702E-4"/>
    <n v="2.9947112497914497E-4"/>
    <n v="0.55917159763313595"/>
    <n v="0.809536550501469"/>
    <s v="{7E7B289D-4C56-4E03-B7F0-62BB352D64F7}"/>
    <n v="42811111"/>
    <s v="MONTE RIO 1111"/>
    <n v="256"/>
    <n v="38.469802595432"/>
    <n v="-123.014455859515"/>
    <x v="1891"/>
    <n v="165"/>
    <n v="408"/>
    <n v="27297.8885734877"/>
    <n v="11643.949938211999"/>
    <n v="15653.938635275699"/>
    <n v="11643.949938211999"/>
    <n v="15653.938635275699"/>
    <n v="2.4856103373269E-2"/>
    <n v="1.11263054386654E-2"/>
    <n v="1.7714421007396699"/>
    <n v="12.216867469879499"/>
    <n v="1126"/>
    <n v="2.4513352065664722E-2"/>
    <n v="1894"/>
    <n v="0"/>
    <n v="0"/>
    <n v="7.2352128170567287"/>
    <n v="2496"/>
    <n v="0"/>
  </r>
  <r>
    <s v="Central Coast"/>
    <x v="1894"/>
    <n v="10"/>
    <n v="18.0663262999769"/>
    <n v="37"/>
    <n v="35.137847999999998"/>
    <n v="7"/>
    <n v="3.1377392068472002E-5"/>
    <n v="13.905111274548901"/>
    <n v="1.0988779465357399"/>
    <n v="126.956949869791"/>
    <n v="733.34250132242801"/>
    <n v="1.2288022874854501"/>
    <n v="1.7626422501302099"/>
    <n v="51.088464140892"/>
    <n v="1.06194690295628"/>
    <n v="2.93560209145691E-4"/>
    <n v="2.6925272062986201E-5"/>
    <n v="0.27027027027027001"/>
    <n v="0.51415574315170598"/>
    <s v="{BEF6045A-3518-436C-A876-62625F5A4B60}"/>
    <n v="182951101"/>
    <s v="FOOTHILL 1101"/>
    <n v="549904"/>
    <n v="35.296464483390302"/>
    <n v="-120.76587226690199"/>
    <x v="1892"/>
    <n v="207"/>
    <n v="227"/>
    <n v="48545.864850528"/>
    <n v="28248.116383882199"/>
    <n v="20297.748466645698"/>
    <n v="12017.3608204176"/>
    <n v="7935.1371854705703"/>
    <n v="1.8847690444090401E-4"/>
    <n v="2.1964174447930399E-4"/>
    <n v="1.80663262999769"/>
    <n v="5.2857142857142803"/>
    <n v="2506"/>
    <n v="2.0549214640198368E-3"/>
    <n v="1895"/>
    <n v="0"/>
    <n v="0"/>
    <n v="7.4672395103437044"/>
    <n v="2686"/>
    <n v="0"/>
  </r>
  <r>
    <s v="Central Valley"/>
    <x v="1895"/>
    <n v="766"/>
    <n v="1034.0885084843301"/>
    <n v="2850"/>
    <n v="1961.1380999999999"/>
    <n v="187"/>
    <n v="9.7449091498903094E-5"/>
    <n v="2.9908514157358002"/>
    <n v="18.676285087263999"/>
    <n v="133.663042193769"/>
    <n v="1207.6398982369601"/>
    <n v="47.499622657465999"/>
    <n v="2.4230277907192899"/>
    <n v="22.915309131130499"/>
    <n v="1.07374237055447"/>
    <n v="2.9155599895416102E-4"/>
    <n v="9.5840743690228495E-4"/>
    <n v="0.268771929824561"/>
    <n v="0.52729001021021504"/>
    <s v="{EAC612D6-99B1-40C4-9814-8599E5819D52}"/>
    <n v="163751101"/>
    <s v="PINE GROVE 1101"/>
    <n v="3166"/>
    <n v="38.406526495263201"/>
    <n v="-120.670431213657"/>
    <x v="1893"/>
    <n v="234"/>
    <n v="263"/>
    <n v="31547.501486875699"/>
    <n v="20128.8983466846"/>
    <n v="11418.603140191"/>
    <n v="20128.8983466846"/>
    <n v="11418.603140191"/>
    <n v="0.17922219070072701"/>
    <n v="1.8222980110294801E-2"/>
    <n v="1.3499849980213201"/>
    <n v="15.2406417112299"/>
    <n v="432"/>
    <n v="5.4520971804428109E-2"/>
    <n v="1896"/>
    <n v="0"/>
    <n v="0"/>
    <n v="12.507513694577757"/>
    <n v="1055"/>
    <n v="0"/>
  </r>
  <r>
    <s v="North Valley"/>
    <x v="1896"/>
    <n v="34"/>
    <n v="45.422841163234203"/>
    <n v="110"/>
    <n v="80.697209999999998"/>
    <n v="9"/>
    <n v="1.2140493991965801E-4"/>
    <n v="2.7083367882671299"/>
    <n v="14.406865119934"/>
    <n v="53.581380844116197"/>
    <n v="583.98394775390602"/>
    <n v="9.5390906333923304"/>
    <n v="7.0058999272684205E-2"/>
    <n v="2.4163962834411099"/>
    <n v="1.00049164560106"/>
    <n v="2.9152215824526997E-4"/>
    <n v="4.7805286319796999E-4"/>
    <n v="0.30909090909090903"/>
    <n v="0.56287992997613501"/>
    <s v="{54D27D9E-5ABC-4BF1-A8D9-EE091D3344C3}"/>
    <n v="102541102"/>
    <s v="VOLTA 1102"/>
    <n v="80982"/>
    <n v="40.4959164397943"/>
    <n v="-121.91027074241001"/>
    <x v="1894"/>
    <n v="22"/>
    <n v="7"/>
    <n v="1106.4573970608701"/>
    <n v="836.52313223398301"/>
    <n v="269.93426482689"/>
    <n v="836.52313223398301"/>
    <n v="269.93426482689"/>
    <n v="4.3024757687817302E-3"/>
    <n v="1.0926444592769199E-3"/>
    <n v="1.3359659165657101"/>
    <n v="12.2222222222222"/>
    <n v="813"/>
    <n v="2.6236994242074298E-3"/>
    <n v="1897"/>
    <n v="0"/>
    <n v="0"/>
    <n v="0.51979121519936222"/>
    <n v="891"/>
    <n v="0"/>
  </r>
  <r>
    <s v="North Coast"/>
    <x v="1897"/>
    <n v="62"/>
    <n v="127.08052256565"/>
    <n v="165"/>
    <n v="167.20598000000001"/>
    <n v="50"/>
    <n v="5.7697778829606201E-5"/>
    <n v="4.6024863881883"/>
    <n v="1.1291932387650001"/>
    <n v="46.610088731311201"/>
    <n v="471.07993387185297"/>
    <n v="3.0525683383491899"/>
    <n v="1.5358849343098699"/>
    <n v="100.12673682563"/>
    <n v="1.10747787475585"/>
    <n v="2.90804727306193E-4"/>
    <n v="6.3427154015584995E-5"/>
    <n v="0.37575757575757501"/>
    <n v="0.76002379691555999"/>
    <s v="{E3192F4B-E306-4B2D-9341-C84584505AEB}"/>
    <n v="43311108"/>
    <s v="KONOCTI 1108"/>
    <s v="circuit_breaker"/>
    <n v="38.932411101894303"/>
    <n v="-122.740952411488"/>
    <x v="1895"/>
    <n v="185"/>
    <n v="659"/>
    <n v="46677.558765555499"/>
    <n v="14154.859830319199"/>
    <n v="32522.6989352362"/>
    <n v="9103.4043943596207"/>
    <n v="16624.5352477669"/>
    <n v="3.1713577007792498E-3"/>
    <n v="2.8848889414803099E-3"/>
    <n v="2.0496858478330702"/>
    <n v="3.3"/>
    <n v="2108"/>
    <n v="1.454023636530965E-2"/>
    <n v="1898"/>
    <n v="0"/>
    <n v="0"/>
    <n v="5.6565914919276317"/>
    <n v="2277"/>
    <n v="0"/>
  </r>
  <r>
    <s v="Central Coast"/>
    <x v="1898"/>
    <n v="147"/>
    <n v="336.692979519586"/>
    <n v="402"/>
    <n v="486.34106000000003"/>
    <n v="73"/>
    <n v="2.2034670446249E-5"/>
    <n v="12.498184368580599"/>
    <n v="14.7380447769936"/>
    <n v="68.058724258840002"/>
    <n v="194.71603278354701"/>
    <n v="21.254462036278301"/>
    <n v="3.6930233879553001"/>
    <n v="36.874915095033401"/>
    <n v="1.04564190074189"/>
    <n v="2.9004210473712301E-4"/>
    <n v="1.77636947211472E-4"/>
    <n v="0.365671641791044"/>
    <n v="0.69229806843102404"/>
    <s v="{FE25DCBF-8FD2-4D0B-8589-850A3EE5ED4C}"/>
    <n v="182731102"/>
    <s v="RESERVATION ROAD 1102"/>
    <s v="circuit_breaker"/>
    <n v="36.6243468039833"/>
    <n v="-121.68835940133999"/>
    <x v="1896"/>
    <n v="320"/>
    <n v="358"/>
    <n v="47129.668411364401"/>
    <n v="28859.629859791399"/>
    <n v="18270.038551572899"/>
    <n v="12102.7686129064"/>
    <n v="7481.1938626144301"/>
    <n v="1.2967497146437501E-2"/>
    <n v="1.60853094257618E-3"/>
    <n v="2.29042843210603"/>
    <n v="5.5068493150684903"/>
    <n v="1497"/>
    <n v="2.1173073645809979E-2"/>
    <n v="1899"/>
    <n v="0"/>
    <n v="0"/>
    <n v="7.5203094357702627"/>
    <n v="149"/>
    <n v="0"/>
  </r>
  <r>
    <s v="Central Coast"/>
    <x v="1899"/>
    <n v="2"/>
    <n v="2.4554273588000699"/>
    <n v="7"/>
    <n v="5.7598342999999996"/>
    <n v="3"/>
    <n v="2.3070303844481999E-5"/>
    <n v="9.8111609574946801"/>
    <m/>
    <m/>
    <m/>
    <m/>
    <n v="2.0412978827953299"/>
    <n v="248.14837392171199"/>
    <n v="1.1659291982650699"/>
    <n v="2.8956496921067598E-4"/>
    <n v="2.3070303844481999E-5"/>
    <n v="0.28571428571428498"/>
    <n v="0.42630173636324797"/>
    <s v="{BE64DC1C-3443-4966-940E-5A564C032974}"/>
    <n v="83392102"/>
    <s v="SWIFT 2102"/>
    <s v="circuit_breaker"/>
    <n v="37.322343638775898"/>
    <n v="-121.796639345855"/>
    <x v="1897"/>
    <n v="45"/>
    <n v="75"/>
    <n v="7298.1738144810497"/>
    <n v="3757.89549903229"/>
    <n v="3540.2783154487502"/>
    <n v="706.88773917449805"/>
    <n v="1136.9514045593801"/>
    <n v="6.9210911533445997E-5"/>
    <n v="6.9210911533445997E-5"/>
    <n v="1.2277136794000301"/>
    <n v="2.3333333333333299"/>
    <n v="2566"/>
    <n v="8.6869490763202795E-4"/>
    <n v="1900"/>
    <n v="0"/>
    <n v="0"/>
    <n v="0.43923954137859705"/>
    <n v="558"/>
    <n v="0"/>
  </r>
  <r>
    <s v="Central Coast"/>
    <x v="1900"/>
    <n v="13"/>
    <n v="29.445210613777501"/>
    <n v="39"/>
    <n v="40.337479999999999"/>
    <n v="3"/>
    <n v="1.6254496889208199E-5"/>
    <n v="15.919089575608499"/>
    <m/>
    <m/>
    <m/>
    <m/>
    <n v="3.9579645342503902"/>
    <n v="20.610693827271401"/>
    <n v="1.0088495413462299"/>
    <n v="2.8860598058459198E-4"/>
    <n v="1.6254496889208199E-5"/>
    <n v="0.33333333333333298"/>
    <n v="0.72997152048717895"/>
    <s v="{982A8403-6DD7-4479-B96A-84BF654A0654}"/>
    <n v="183052113"/>
    <s v="TEMPLETON 2113"/>
    <s v="A30"/>
    <n v="35.4888909333228"/>
    <n v="-120.664477334037"/>
    <x v="1898"/>
    <n v="61"/>
    <n v="146"/>
    <n v="7860.05233423354"/>
    <n v="2568.4452416526801"/>
    <n v="5291.6070925808499"/>
    <n v="401.10460427557899"/>
    <n v="291.13603187762499"/>
    <n v="4.8763490667624797E-5"/>
    <n v="4.8763490667624797E-5"/>
    <n v="2.2650162010598098"/>
    <n v="13"/>
    <n v="2679"/>
    <n v="8.6581794175377594E-4"/>
    <n v="1901"/>
    <n v="0"/>
    <n v="0"/>
    <n v="0.24923476906332079"/>
    <n v="503"/>
    <n v="0"/>
  </r>
  <r>
    <s v="Sierra"/>
    <x v="1901"/>
    <n v="1806"/>
    <n v="2172.8680267654599"/>
    <n v="3327"/>
    <n v="2790.9155000000001"/>
    <n v="303"/>
    <n v="6.8451526867077404E-5"/>
    <n v="4.0669064437119102"/>
    <n v="18.709642964992401"/>
    <n v="123.952087345257"/>
    <n v="1792.68900694729"/>
    <n v="99.317234946395104"/>
    <n v="0.93611819643401695"/>
    <n v="8.1487992528589199"/>
    <n v="1.0678539126619599"/>
    <n v="2.8859930552940397E-4"/>
    <n v="5.9310885202717902E-4"/>
    <n v="0.54283137962128003"/>
    <n v="0.77855026620368195"/>
    <s v="{547CB5AE-3FC8-46F0-9836-780E7F4C0AE3}"/>
    <n v="152481105"/>
    <s v="BRUNSWICK 1105"/>
    <n v="32536"/>
    <n v="39.239117265975601"/>
    <n v="-120.99976081166901"/>
    <x v="1899"/>
    <n v="539"/>
    <n v="741"/>
    <n v="75577.430201176103"/>
    <n v="34249.9271393085"/>
    <n v="41327.503061867399"/>
    <n v="34249.9271393085"/>
    <n v="41327.503061867399"/>
    <n v="0.17971198216423501"/>
    <n v="2.0740812640724401E-2"/>
    <n v="1.2031384422843101"/>
    <n v="10.9801980198019"/>
    <n v="677"/>
    <n v="8.7445589575409405E-2"/>
    <n v="1902"/>
    <n v="0"/>
    <n v="0"/>
    <n v="21.281911476479262"/>
    <n v="310"/>
    <n v="0"/>
  </r>
  <r>
    <s v="North Coast"/>
    <x v="1902"/>
    <n v="33"/>
    <n v="60.318080385126002"/>
    <n v="88"/>
    <n v="79.985169999999997"/>
    <n v="13"/>
    <n v="6.5064806711654006E-5"/>
    <n v="3.79220942161415"/>
    <n v="0"/>
    <n v="0"/>
    <n v="0"/>
    <n v="0"/>
    <n v="0.70507149512953704"/>
    <n v="13.0265660622658"/>
    <n v="1.0325051087599499"/>
    <n v="2.8492064696228098E-4"/>
    <n v="4.3588679265947299E-5"/>
    <n v="0.375"/>
    <n v="0.75411581357773105"/>
    <s v="{928EDF6A-AE60-4D52-BF0A-EE27518314CC}"/>
    <n v="43191101"/>
    <s v="REDBUD 1101"/>
    <n v="400"/>
    <n v="39.0261775380784"/>
    <n v="-122.73138050696799"/>
    <x v="1900"/>
    <n v="31"/>
    <n v="114"/>
    <n v="6049.8421597196802"/>
    <n v="1637.36423429717"/>
    <n v="4412.4779254225004"/>
    <n v="1401.75152768202"/>
    <n v="2490.4990044537399"/>
    <n v="5.6665283045731398E-4"/>
    <n v="8.4584248725150203E-4"/>
    <n v="1.8278206177310901"/>
    <n v="6.7692307692307603"/>
    <n v="2295"/>
    <n v="3.7039684105096525E-3"/>
    <n v="1903"/>
    <n v="0"/>
    <n v="0"/>
    <n v="0.87100774850730445"/>
    <n v="2880"/>
    <n v="0"/>
  </r>
  <r>
    <s v="Central Coast"/>
    <x v="1903"/>
    <n v="488"/>
    <n v="778.31694466169699"/>
    <n v="941"/>
    <n v="1019.70526"/>
    <n v="68"/>
    <n v="2.7955431412064E-5"/>
    <n v="10.200116974500901"/>
    <n v="10.5446892999902"/>
    <n v="234.84604650555201"/>
    <n v="2078.7979932481499"/>
    <n v="40.1883080479151"/>
    <n v="1.0166905269656701"/>
    <n v="64.003810449777205"/>
    <n v="1.15665667898514"/>
    <n v="2.8356626007926299E-4"/>
    <n v="1.6387060587503001E-4"/>
    <n v="0.51859723698193405"/>
    <n v="0.76327638412153398"/>
    <s v="{C47B4B77-9CC6-4665-96AD-097EBCE52988}"/>
    <n v="182941102"/>
    <s v="OTTER 1102"/>
    <n v="2166"/>
    <n v="36.276891328591297"/>
    <n v="-121.826421281077"/>
    <x v="1901"/>
    <n v="84"/>
    <n v="74"/>
    <n v="8488.7731520167308"/>
    <n v="6559.0005809087197"/>
    <n v="1929.77257110802"/>
    <n v="6559.0005809087197"/>
    <n v="1929.77257110802"/>
    <n v="1.1143201199502E-2"/>
    <n v="1.90096933602035E-3"/>
    <n v="1.5949117718477399"/>
    <n v="13.838235294117601"/>
    <n v="1537"/>
    <n v="1.9282505685389882E-2"/>
    <n v="1904"/>
    <n v="0"/>
    <n v="0"/>
    <n v="4.0755727499598322"/>
    <n v="1065"/>
    <n v="0"/>
  </r>
  <r>
    <s v="Central Coast"/>
    <x v="1904"/>
    <n v="26"/>
    <n v="47.365854022716"/>
    <n v="163"/>
    <n v="114.32844"/>
    <n v="25"/>
    <n v="2.9928506737633099E-5"/>
    <n v="6.8374660003185204"/>
    <n v="0.82970427491818499"/>
    <n v="17.355285989386601"/>
    <n v="76.353742094976496"/>
    <n v="0.104273429907895"/>
    <n v="1.12451325677335"/>
    <n v="30.6597519701719"/>
    <n v="1.0946017742156899"/>
    <n v="2.8350620482843101E-4"/>
    <n v="2.66564787094836E-5"/>
    <n v="0.159509202453987"/>
    <n v="0.41429634596626702"/>
    <s v="{196F79B3-5D9F-4F99-B311-272A909D0DD7}"/>
    <n v="182631107"/>
    <s v="SAN LUIS OBISPO 1107"/>
    <s v="V18"/>
    <n v="35.183106376377999"/>
    <n v="-120.70388736675"/>
    <x v="1902"/>
    <n v="91"/>
    <n v="199"/>
    <n v="14330.289741836499"/>
    <n v="6444.7052237797197"/>
    <n v="7885.5845180567903"/>
    <n v="4192.83404945659"/>
    <n v="1240.3860721769299"/>
    <n v="6.6641196773709001E-4"/>
    <n v="7.4821266844082802E-4"/>
    <n v="1.8217636162583"/>
    <n v="6.52"/>
    <n v="2509"/>
    <n v="7.0876551207107756E-3"/>
    <n v="1905"/>
    <n v="0"/>
    <n v="0"/>
    <n v="2.605305486144891"/>
    <n v="2193"/>
    <n v="0"/>
  </r>
  <r>
    <s v="Central Valley"/>
    <x v="1905"/>
    <n v="9"/>
    <n v="12.296442468101899"/>
    <n v="58"/>
    <n v="38.513950000000001"/>
    <n v="26"/>
    <n v="5.10523242645341E-5"/>
    <n v="6.46540147289911"/>
    <n v="7.6751529384742998"/>
    <n v="38.928177410906002"/>
    <n v="238.26878833770701"/>
    <n v="2.5808897016739301"/>
    <n v="0.76463580138694698"/>
    <n v="20.626412507433098"/>
    <n v="1.07564669847488"/>
    <n v="2.79924511349175E-4"/>
    <n v="1.7815783114481399E-4"/>
    <n v="0.15517241379310301"/>
    <n v="0.31927242874404999"/>
    <s v="{B1C3BF34-DFE5-420F-B7AD-C0CAC681FC7D}"/>
    <n v="254452101"/>
    <s v="MARIPOSA 2101"/>
    <n v="439030"/>
    <n v="37.465735933167501"/>
    <n v="-119.75618552818101"/>
    <x v="1903"/>
    <n v="314"/>
    <n v="470"/>
    <n v="58722.134320165998"/>
    <n v="31566.7615778334"/>
    <n v="27155.372742332402"/>
    <n v="31566.7615778334"/>
    <n v="27155.372742332402"/>
    <n v="4.6321036097651796E-3"/>
    <n v="1.3273604308778799E-3"/>
    <n v="1.36627138534466"/>
    <n v="2.2307692307692299"/>
    <n v="1494"/>
    <n v="7.2780372950785495E-3"/>
    <n v="1906"/>
    <n v="0"/>
    <n v="0"/>
    <n v="19.61467020837992"/>
    <n v="2424"/>
    <n v="0"/>
  </r>
  <r>
    <s v="North Valley"/>
    <x v="1906"/>
    <n v="127"/>
    <n v="136.78119215328701"/>
    <n v="405"/>
    <n v="262.49344000000002"/>
    <n v="40"/>
    <n v="4.7030838459249901E-5"/>
    <n v="6.0090940857672601"/>
    <n v="14.2990008505682"/>
    <n v="102.205119681027"/>
    <n v="1183.6788764927101"/>
    <n v="23.963460360162099"/>
    <n v="0.65851769677828997"/>
    <n v="17.997207009792302"/>
    <n v="1.01012168526649"/>
    <n v="2.7984873420110201E-4"/>
    <n v="3.3525316571285602E-4"/>
    <n v="0.31358024691358"/>
    <n v="0.521084232885625"/>
    <s v="{16F7FCB4-7137-4ADD-B98B-6145D8BC444D}"/>
    <n v="102541102"/>
    <s v="VOLTA 1102"/>
    <n v="1648"/>
    <n v="40.506873619261398"/>
    <n v="-121.818343262139"/>
    <x v="1904"/>
    <n v="104"/>
    <n v="172"/>
    <n v="14953.193660858"/>
    <n v="6728.2285592220296"/>
    <n v="8224.9651016360094"/>
    <n v="6728.2285592220296"/>
    <n v="8224.9651016360094"/>
    <n v="1.34101266285142E-2"/>
    <n v="1.88123353836999E-3"/>
    <n v="1.0770172610494999"/>
    <n v="10.125"/>
    <n v="1042"/>
    <n v="1.119394936804408E-2"/>
    <n v="1907"/>
    <n v="0"/>
    <n v="0"/>
    <n v="4.1807261080723519"/>
    <n v="978"/>
    <n v="0"/>
  </r>
  <r>
    <s v="Central Coast"/>
    <x v="1907"/>
    <n v="239"/>
    <n v="454.36353362087698"/>
    <n v="625"/>
    <n v="671.75540000000001"/>
    <n v="32"/>
    <n v="1.96319710084935E-4"/>
    <n v="1.5526973042127901"/>
    <n v="9.2874538637697697"/>
    <n v="31.200978193432"/>
    <n v="359.246226415038"/>
    <n v="15.5300305856851"/>
    <n v="0.28636614937568"/>
    <n v="3.2684388650231901"/>
    <n v="1.0016592927276999"/>
    <n v="2.7813709997794299E-4"/>
    <n v="1.061420765609E-3"/>
    <n v="0.38240000000000002"/>
    <n v="0.67638243499427997"/>
    <s v="{CC60F8EB-8583-4463-B38C-D2F869F171F0}"/>
    <n v="82841101"/>
    <s v="BIG BASIN 1101"/>
    <n v="12838"/>
    <n v="37.127214856102398"/>
    <n v="-122.12361696352799"/>
    <x v="1905"/>
    <n v="64"/>
    <n v="190"/>
    <n v="12297.8637088143"/>
    <n v="3775.6915211659002"/>
    <n v="8522.1721876484207"/>
    <n v="3775.6915211659002"/>
    <n v="8522.1721876484207"/>
    <n v="3.3965464499488E-2"/>
    <n v="6.2822307227179399E-3"/>
    <n v="1.90110265113337"/>
    <n v="19.53125"/>
    <n v="381"/>
    <n v="8.9003871992941758E-3"/>
    <n v="1908"/>
    <n v="0"/>
    <n v="0"/>
    <n v="2.3461052161983766"/>
    <n v="204"/>
    <n v="0"/>
  </r>
  <r>
    <s v="Central Valley"/>
    <x v="1908"/>
    <n v="3"/>
    <n v="6.6116141033938103"/>
    <n v="36"/>
    <n v="16.741367"/>
    <n v="10"/>
    <n v="6.6012538445647801E-5"/>
    <n v="4.84130276069045"/>
    <n v="12.255550924067601"/>
    <n v="274.99941054979899"/>
    <n v="1232.89296233654"/>
    <n v="53.318248332710901"/>
    <n v="2.2499999642372099"/>
    <n v="21.4710617137141"/>
    <n v="1.08141592741012"/>
    <n v="2.76110393782783E-4"/>
    <n v="6.3571957234671503E-4"/>
    <n v="8.3333333333333301E-2"/>
    <n v="0.39492676847022101"/>
    <s v="{94EE7076-462E-4300-BB9C-E1B2A1AE599F}"/>
    <n v="163451702"/>
    <s v="FROGTOWN 1702"/>
    <n v="36870"/>
    <n v="38.0806473001374"/>
    <n v="-120.55620201492999"/>
    <x v="1906"/>
    <n v="102"/>
    <n v="176"/>
    <n v="15285.0756130385"/>
    <n v="5012.9466332816901"/>
    <n v="10272.128979756801"/>
    <n v="1179.9135548116999"/>
    <n v="2374.2192556894302"/>
    <n v="6.3571957234671503E-3"/>
    <n v="6.6012538445647795E-4"/>
    <n v="2.2038713677979298"/>
    <n v="3.6"/>
    <n v="632"/>
    <n v="2.7611039378278301E-3"/>
    <n v="1909"/>
    <n v="0"/>
    <n v="0"/>
    <n v="0.73316406546690083"/>
    <n v="157"/>
    <n v="0"/>
  </r>
  <r>
    <s v="Central Valley"/>
    <x v="1909"/>
    <n v="7"/>
    <n v="21.099568883777302"/>
    <n v="44"/>
    <n v="31.915993"/>
    <n v="17"/>
    <n v="2.6643930943785499E-5"/>
    <n v="6.4498832138145596"/>
    <n v="1.43748256767337"/>
    <n v="1937.2662540782501"/>
    <n v="9588.3025693026393"/>
    <n v="20.0869337035851"/>
    <n v="0.78279542966800497"/>
    <n v="277.282520518583"/>
    <n v="1.4826913160436199"/>
    <n v="2.75718430480844E-4"/>
    <n v="4.1231433746869502E-5"/>
    <n v="0.15909090909090901"/>
    <n v="0.661097057446003"/>
    <s v="{3C66AA6E-AAFB-4AC9-BCE9-F89CAFA6091F}"/>
    <n v="252811102"/>
    <s v="MERCED FALLS 1102"/>
    <s v="circuit_breaker"/>
    <n v="37.523316653823997"/>
    <n v="-120.330567819122"/>
    <x v="1907"/>
    <n v="279"/>
    <n v="342"/>
    <n v="58748.2899379222"/>
    <n v="40596.660398145999"/>
    <n v="18151.629539776201"/>
    <n v="11883.318356249199"/>
    <n v="292.10166137954099"/>
    <n v="7.0093437369678202E-4"/>
    <n v="4.5294682604435301E-4"/>
    <n v="3.0142241262538998"/>
    <n v="2.5882352941176401"/>
    <n v="2323"/>
    <n v="4.6872133181743479E-3"/>
    <n v="1910"/>
    <n v="0"/>
    <n v="0"/>
    <n v="7.3839494103409216"/>
    <n v="387"/>
    <n v="0"/>
  </r>
  <r>
    <s v="North Valley"/>
    <x v="1910"/>
    <n v="249"/>
    <n v="290.27313906060601"/>
    <n v="457"/>
    <n v="380.95620000000002"/>
    <n v="67"/>
    <n v="8.4305973196838302E-5"/>
    <n v="3.26079421873792"/>
    <n v="5.7381040524398399"/>
    <n v="932.68478776562597"/>
    <n v="20072.976968469098"/>
    <n v="353.09265658560201"/>
    <n v="1.5467573560135299"/>
    <n v="27.562303721265302"/>
    <n v="1.0421014437034899"/>
    <n v="2.7559128763430098E-4"/>
    <n v="2.6156632182001998E-4"/>
    <n v="0.54485776805251596"/>
    <n v="0.76195933683991601"/>
    <s v="{06EBCEE6-C636-4CF7-B3B5-D5C157499FDB}"/>
    <n v="101321101"/>
    <s v="PIT NO 5 1101"/>
    <n v="1660"/>
    <n v="40.996580306076297"/>
    <n v="-121.918805842871"/>
    <x v="1908"/>
    <n v="76"/>
    <n v="69"/>
    <n v="10253.0692198176"/>
    <n v="7855.6791407914698"/>
    <n v="2397.39007902616"/>
    <n v="7855.6791407914698"/>
    <n v="2397.39007902616"/>
    <n v="1.75249435619413E-2"/>
    <n v="5.6485002041881602E-3"/>
    <n v="1.16575557855665"/>
    <n v="6.8208955223880601"/>
    <n v="1223"/>
    <n v="1.8464616271498164E-2"/>
    <n v="1911"/>
    <n v="0"/>
    <n v="0"/>
    <n v="4.8812912033927365"/>
    <n v="1185"/>
    <n v="0"/>
  </r>
  <r>
    <s v="Central Valley"/>
    <x v="1911"/>
    <n v="32"/>
    <n v="60.8499279709417"/>
    <n v="116"/>
    <n v="84.330169999999995"/>
    <n v="33"/>
    <n v="3.6054646636440497E-5"/>
    <n v="11.164741951940901"/>
    <n v="4.2236267032567403"/>
    <n v="580.95724190984402"/>
    <n v="2274.6092192786"/>
    <n v="18.498794124740201"/>
    <n v="5.5063690128877303"/>
    <n v="327.84442323626803"/>
    <n v="1.4461651895985399"/>
    <n v="2.7434545332453303E-4"/>
    <n v="7.4635411055389697E-5"/>
    <n v="0.27586206896551702"/>
    <n v="0.72156771655361496"/>
    <s v="{57BF0C33-990B-4465-98B9-17EDC5A10F72}"/>
    <n v="163781704"/>
    <s v="PEORIA 1704"/>
    <s v="circuit_breaker"/>
    <n v="37.903375129955101"/>
    <n v="-120.49745575688399"/>
    <x v="1909"/>
    <n v="91"/>
    <n v="35"/>
    <n v="17837.9513240796"/>
    <n v="13354.175212366999"/>
    <n v="4483.7761117125901"/>
    <n v="11652.316366982601"/>
    <n v="4461.0104379916902"/>
    <n v="2.4629685648278601E-3"/>
    <n v="1.18980333900253E-3"/>
    <n v="1.9015602490919199"/>
    <n v="3.5151515151515098"/>
    <n v="2021"/>
    <n v="9.0533999597095897E-3"/>
    <n v="1912"/>
    <n v="0"/>
    <n v="0"/>
    <n v="7.2404114732683462"/>
    <n v="2285"/>
    <n v="0"/>
  </r>
  <r>
    <s v="Bay Area"/>
    <x v="1912"/>
    <n v="470"/>
    <n v="699.47774359765901"/>
    <n v="1631"/>
    <n v="1358.3462999999999"/>
    <n v="96"/>
    <n v="9.4882329771432198E-5"/>
    <n v="3.5341971306078399"/>
    <n v="2.0826064548869101"/>
    <n v="2.5844696934904001"/>
    <n v="15.234969787848"/>
    <n v="1.1187897357055301"/>
    <n v="0.67765947010291605"/>
    <n v="1.3684158137378599"/>
    <n v="0.59557061269879796"/>
    <n v="2.7090593556465699E-4"/>
    <n v="1.5481714792109301E-4"/>
    <n v="0.28816676885346398"/>
    <n v="0.514948019262783"/>
    <s v="{9D9542F3-BF28-42DE-B61B-60FE0E01870B}"/>
    <n v="42011108"/>
    <s v="SAN RAFAEL 1108"/>
    <n v="322"/>
    <n v="37.977371901764997"/>
    <n v="-122.56537061626901"/>
    <x v="1910"/>
    <n v="224"/>
    <n v="1312"/>
    <n v="69160.758889291494"/>
    <n v="11886.078293705001"/>
    <n v="57274.680595586498"/>
    <n v="11483.9581507397"/>
    <n v="56180.283529977998"/>
    <n v="1.48624462004249E-2"/>
    <n v="9.1087036580574897E-3"/>
    <n v="1.48825051829289"/>
    <n v="16.9895833333333"/>
    <n v="1566"/>
    <n v="2.6006969814207071E-2"/>
    <n v="1913"/>
    <n v="0"/>
    <n v="0"/>
    <n v="7.1357985600832778"/>
    <n v="2088"/>
    <n v="0"/>
  </r>
  <r>
    <s v="Central Valley"/>
    <x v="1913"/>
    <n v="187"/>
    <n v="385.88499197921601"/>
    <n v="3994"/>
    <n v="2197.1280000000002"/>
    <n v="238"/>
    <n v="2.7409632129543501E-5"/>
    <n v="10.0548815571305"/>
    <n v="18.475649228495602"/>
    <n v="462.81816305754597"/>
    <n v="12431.3348575571"/>
    <n v="836.63896429174395"/>
    <n v="0.307897621347064"/>
    <n v="6.0320573280556804"/>
    <n v="1.22183386818701"/>
    <n v="2.7074640561231602E-4"/>
    <n v="2.6372342058494398E-4"/>
    <n v="4.6820230345518202E-2"/>
    <n v="0.175631553704795"/>
    <s v="{06F65D45-2D82-470F-9B27-5D880652F1A1}"/>
    <n v="162831702"/>
    <s v=" "/>
    <n v="9690"/>
    <n v="38.188500769697399"/>
    <n v="-120.008236104324"/>
    <x v="1911"/>
    <n v="343"/>
    <n v="812"/>
    <n v="44783.776479070802"/>
    <n v="27542.996823210698"/>
    <n v="17240.779655859998"/>
    <n v="27542.996823210698"/>
    <n v="17240.779655859998"/>
    <n v="6.2766174099216698E-2"/>
    <n v="6.5234924468313598E-3"/>
    <n v="2.06355610684072"/>
    <n v="16.781512605042"/>
    <n v="1211"/>
    <n v="6.4437644535731212E-2"/>
    <n v="1914"/>
    <n v="0"/>
    <n v="0"/>
    <n v="17.114419479035256"/>
    <n v="207"/>
    <n v="0"/>
  </r>
  <r>
    <s v="Bay Area"/>
    <x v="1914"/>
    <n v="941"/>
    <n v="1728.8449433137"/>
    <n v="1548"/>
    <n v="2047.9280000000001"/>
    <n v="120"/>
    <n v="5.5644162580392702E-5"/>
    <n v="4.62431397351948"/>
    <n v="2.07644950360406"/>
    <n v="32.608992907707901"/>
    <n v="119.167368372113"/>
    <n v="0.41255212970365801"/>
    <n v="0.14977876301079401"/>
    <n v="9.9388569633165993"/>
    <n v="1.0310287644465701"/>
    <n v="2.6889047087467398E-4"/>
    <n v="8.40261711435067E-5"/>
    <n v="0.60788113695090396"/>
    <n v="0.84419225746737803"/>
    <s v="{0D33DD6E-C54D-4E64-89FF-46D8E0E605B6}"/>
    <n v="24101103"/>
    <s v="HALF MOON BAY 1103"/>
    <n v="98440"/>
    <n v="37.2666843573232"/>
    <n v="-122.322422166704"/>
    <x v="1912"/>
    <n v="126"/>
    <n v="186"/>
    <n v="26295.764845444799"/>
    <n v="13071.947111087"/>
    <n v="13223.817734357701"/>
    <n v="13071.947111087"/>
    <n v="13223.817734357701"/>
    <n v="1.00831405372208E-2"/>
    <n v="6.6772995096471199E-3"/>
    <n v="1.83724223518991"/>
    <n v="12.9"/>
    <n v="1958"/>
    <n v="3.2266856504960875E-2"/>
    <n v="1915"/>
    <n v="0"/>
    <n v="0"/>
    <n v="8.1225288483632401"/>
    <n v="2885"/>
    <n v="0"/>
  </r>
  <r>
    <s v="Central Coast"/>
    <x v="1915"/>
    <n v="1528"/>
    <n v="2849.5305622240498"/>
    <n v="3201"/>
    <n v="3845.9533999999999"/>
    <n v="212"/>
    <n v="1.1453295768283E-4"/>
    <n v="2.75853574948054"/>
    <n v="3.2704704699414799"/>
    <n v="12.347948073836401"/>
    <n v="50.614111590550102"/>
    <n v="0.41126698077391499"/>
    <n v="0.80500709777698898"/>
    <n v="7.4927283706393899"/>
    <n v="1.0121785762175"/>
    <n v="2.6739454261199397E-4"/>
    <n v="2.5361320193372899E-4"/>
    <n v="0.47735082786629102"/>
    <n v="0.74091656573068998"/>
    <s v="{CFFA07B9-8209-4D21-824C-C9A2945C083F}"/>
    <n v="82021106"/>
    <s v="LOS GATOS 1106"/>
    <s v="LA64"/>
    <n v="37.137321164779202"/>
    <n v="-121.96739902213299"/>
    <x v="1913"/>
    <n v="259"/>
    <n v="402"/>
    <n v="45605.100587551598"/>
    <n v="20491.337677918102"/>
    <n v="25113.762909633599"/>
    <n v="20491.337677918102"/>
    <n v="25113.762909633599"/>
    <n v="5.3765998809950498E-2"/>
    <n v="2.4280987028760099E-2"/>
    <n v="1.8648760223979299"/>
    <n v="15.0990566037735"/>
    <n v="1240"/>
    <n v="5.668764303374272E-2"/>
    <n v="1916"/>
    <n v="0"/>
    <n v="0"/>
    <n v="12.732722984265649"/>
    <n v="2223"/>
    <n v="0"/>
  </r>
  <r>
    <s v="Bay Area"/>
    <x v="1916"/>
    <n v="154"/>
    <n v="546.70868677181102"/>
    <n v="199"/>
    <n v="568.94415000000004"/>
    <n v="20"/>
    <n v="2.53749697776584E-5"/>
    <n v="3.6960817374289001"/>
    <n v="0.14223524913541"/>
    <n v="0.13911347057728499"/>
    <n v="1.35144493515326E-3"/>
    <n v="3.78819098492688E-7"/>
    <n v="0.40646509660614799"/>
    <n v="18.7829521307204"/>
    <n v="1.22212390303611"/>
    <n v="2.6581701589588699E-4"/>
    <n v="1.86136547698723E-5"/>
    <n v="0.77386934673366803"/>
    <n v="0.96091801638255903"/>
    <s v="{66ED3CF0-2002-44E6-BE2F-18363B4298A8}"/>
    <n v="22721106"/>
    <s v="SNEATH LANE 1106"/>
    <s v="circuit_breaker"/>
    <n v="37.622119803477602"/>
    <n v="-122.446982669733"/>
    <x v="1914"/>
    <n v="144"/>
    <n v="896"/>
    <n v="48107.177994767997"/>
    <n v="9891.2144651334893"/>
    <n v="38215.9635296345"/>
    <n v="3587.2513134586802"/>
    <n v="6682.0128866279802"/>
    <n v="3.7227309539744602E-4"/>
    <n v="5.0749939555316803E-4"/>
    <n v="3.5500564076091599"/>
    <n v="9.9499999999999993"/>
    <n v="2638"/>
    <n v="5.31634031791774E-3"/>
    <n v="1917"/>
    <n v="0"/>
    <n v="0"/>
    <n v="2.2290139358951335"/>
    <n v="2339"/>
    <n v="0"/>
  </r>
  <r>
    <s v="North Coast"/>
    <x v="1917"/>
    <n v="1754"/>
    <n v="2440.9950240921999"/>
    <n v="3084"/>
    <n v="3045.1523000000002"/>
    <n v="394"/>
    <n v="1.53347098547861E-4"/>
    <n v="2.13375509527638"/>
    <n v="1.73791281565323"/>
    <n v="98.699234994404193"/>
    <n v="640.69769342365805"/>
    <n v="1.1213955996111999"/>
    <n v="0.95917747924719599"/>
    <n v="34.911464057121698"/>
    <n v="1.1814496217645301"/>
    <n v="2.6561588093469203E-4"/>
    <n v="2.2820139178959399E-4"/>
    <n v="0.56874189364461702"/>
    <n v="0.80160029730604498"/>
    <s v="{264668B8-73DE-4037-AA66-7B299329D5F2}"/>
    <n v="192171103"/>
    <s v="WILLOW CREEK 1103"/>
    <n v="2936"/>
    <n v="40.866553190827297"/>
    <n v="-123.51445044231301"/>
    <x v="1915"/>
    <n v="323"/>
    <n v="297"/>
    <n v="59465.348199690503"/>
    <n v="53467.337323789798"/>
    <n v="5998.0108759007599"/>
    <n v="53467.337323789798"/>
    <n v="5998.0108759007599"/>
    <n v="8.9911348365100105E-2"/>
    <n v="6.0418756827857502E-2"/>
    <n v="1.3916733318655601"/>
    <n v="7.8274111675126896"/>
    <n v="1317"/>
    <n v="0.10465265708826865"/>
    <n v="1918"/>
    <n v="0"/>
    <n v="0"/>
    <n v="33.223052860220591"/>
    <n v="1145"/>
    <n v="0"/>
  </r>
  <r>
    <s v="North Valley"/>
    <x v="1918"/>
    <n v="287"/>
    <n v="336.321770404571"/>
    <n v="504"/>
    <n v="438.96532999999999"/>
    <n v="93"/>
    <n v="2.8565038915516001E-5"/>
    <n v="10.8187555006766"/>
    <n v="1.1043441530347899"/>
    <n v="222.262383083744"/>
    <n v="2525.5114325357599"/>
    <n v="9.2370036933789397"/>
    <n v="0.13845275483664901"/>
    <n v="59.543489047356097"/>
    <n v="1.2463840528201"/>
    <n v="2.6552485824259499E-4"/>
    <n v="3.2373236989321901E-5"/>
    <n v="0.56944444444444398"/>
    <n v="0.76616932104476099"/>
    <s v="{5C4A4B21-8DC0-4DD4-BD69-EB88E21328E5}"/>
    <n v="103732101"/>
    <s v="PIT NO 3 2101"/>
    <s v="circuit_breaker"/>
    <n v="40.998086937394497"/>
    <n v="-121.747366813178"/>
    <x v="1916"/>
    <n v="54"/>
    <n v="15"/>
    <n v="13252.260722958799"/>
    <n v="11059.932586373499"/>
    <n v="2192.3281365852699"/>
    <n v="10857.4498369966"/>
    <n v="1533.1179391247399"/>
    <n v="3.0107110400069402E-3"/>
    <n v="2.6565486191429898E-3"/>
    <n v="1.1718528585525101"/>
    <n v="5.4193548387096699"/>
    <n v="2435"/>
    <n v="2.4693811816561335E-2"/>
    <n v="1919"/>
    <n v="0"/>
    <n v="0"/>
    <n v="6.7465044626644151"/>
    <n v="2471"/>
    <n v="0"/>
  </r>
  <r>
    <s v="Central Coast"/>
    <x v="1919"/>
    <n v="1395"/>
    <n v="2522.6969128764599"/>
    <n v="1932"/>
    <n v="2793.1904"/>
    <n v="140"/>
    <n v="2.0210386966417501E-4"/>
    <n v="1.2554440893160499"/>
    <n v="2.3080533865458199"/>
    <n v="22.955629267588701"/>
    <n v="168.43123112432599"/>
    <n v="2.20335691555097"/>
    <n v="0.45292351286462701"/>
    <n v="4.8648072001191602"/>
    <n v="1.00458280614444"/>
    <n v="2.6440284350054801E-4"/>
    <n v="3.1682390113404898E-4"/>
    <n v="0.72204968944099301"/>
    <n v="0.90315965788222397"/>
    <s v="{B4068132-26FE-4389-8AFD-3CC1F1A1FF98}"/>
    <n v="83622106"/>
    <s v="CAMP EVERS 2106"/>
    <n v="10718"/>
    <n v="37.036089630744897"/>
    <n v="-122.107022847122"/>
    <x v="1917"/>
    <n v="162"/>
    <n v="159"/>
    <n v="25549.9184769852"/>
    <n v="13748.687888135"/>
    <n v="11801.2305888501"/>
    <n v="13748.687888135"/>
    <n v="11801.2305888501"/>
    <n v="4.4355346158766899E-2"/>
    <n v="2.8294541752984501E-2"/>
    <n v="1.8083848837824099"/>
    <n v="13.8"/>
    <n v="1087"/>
    <n v="3.7016398090076723E-2"/>
    <n v="1920"/>
    <n v="0"/>
    <n v="0"/>
    <n v="8.5430359417383332"/>
    <n v="1432"/>
    <n v="0"/>
  </r>
  <r>
    <s v="Central Valley"/>
    <x v="1920"/>
    <n v="60"/>
    <n v="87.313374518411706"/>
    <n v="1913"/>
    <n v="991.70952999999997"/>
    <n v="103"/>
    <n v="3.4527025173233903E-5"/>
    <n v="7.4560775460504898"/>
    <n v="75.084924580475899"/>
    <n v="611.14361613298104"/>
    <n v="14746.361613380101"/>
    <n v="5872.0902886843496"/>
    <n v="0.37818970262678703"/>
    <n v="8.8738702861140002"/>
    <n v="1.01724805183781"/>
    <n v="2.6315869137050901E-4"/>
    <n v="1.26961642214295E-3"/>
    <n v="3.1364349189754302E-2"/>
    <n v="8.8043294485037504E-2"/>
    <s v="{AA9722DD-9A20-411C-A91B-FCD027C3242A}"/>
    <n v="163661701"/>
    <s v="MIWUK 1701"/>
    <n v="53038"/>
    <n v="38.086963721664297"/>
    <n v="-120.153435223725"/>
    <x v="1918"/>
    <n v="143"/>
    <n v="426"/>
    <n v="22831.929352711501"/>
    <n v="10691.9033313864"/>
    <n v="12140.026021325"/>
    <n v="10691.9033313864"/>
    <n v="12140.026021325"/>
    <n v="0.130770491480724"/>
    <n v="3.5562835928431001E-3"/>
    <n v="1.45522290864019"/>
    <n v="18.572815533980499"/>
    <n v="299"/>
    <n v="2.7105345211162427E-2"/>
    <n v="1921"/>
    <n v="0"/>
    <n v="0"/>
    <n v="6.6436386649268986"/>
    <n v="2469"/>
    <n v="0"/>
  </r>
  <r>
    <s v="Central Coast"/>
    <x v="1921"/>
    <n v="1669"/>
    <n v="3182.91070629961"/>
    <n v="3201"/>
    <n v="4076.0645"/>
    <n v="184"/>
    <n v="9.8304780858202506E-5"/>
    <n v="2.26222857589954"/>
    <n v="5.6357069820093297"/>
    <n v="21.5216785235137"/>
    <n v="74.426503453981695"/>
    <n v="0.87870533311873"/>
    <n v="1.1893035635129401"/>
    <n v="8.0223836146456993"/>
    <n v="1.0025370360716499"/>
    <n v="2.6155476178189098E-4"/>
    <n v="3.2118325377601399E-4"/>
    <n v="0.52139956263667597"/>
    <n v="0.78087840437836298"/>
    <s v="{20C18C61-423B-413F-AE41-A93513864053}"/>
    <n v="83252106"/>
    <s v="PAUL SWEET 2106"/>
    <n v="428102"/>
    <n v="36.9976205775409"/>
    <n v="-121.951539362906"/>
    <x v="1919"/>
    <n v="256"/>
    <n v="356"/>
    <n v="41269.686809068698"/>
    <n v="20879.844620522701"/>
    <n v="20389.842188545899"/>
    <n v="19212.614455477698"/>
    <n v="16930.958141801901"/>
    <n v="5.9097718694786701E-2"/>
    <n v="1.8088079677909201E-2"/>
    <n v="1.9070765166564501"/>
    <n v="17.3967391304347"/>
    <n v="1071"/>
    <n v="4.8126076167867939E-2"/>
    <n v="1922"/>
    <n v="0"/>
    <n v="0"/>
    <n v="11.938161456814633"/>
    <n v="608"/>
    <n v="0"/>
  </r>
  <r>
    <s v="Bay Area"/>
    <x v="1922"/>
    <n v="218"/>
    <n v="444.62250000582202"/>
    <n v="1333"/>
    <n v="1056.8617999999999"/>
    <n v="92"/>
    <n v="5.3373479362483497E-5"/>
    <n v="7.6133736510585699"/>
    <n v="0.59423534764074304"/>
    <n v="66.807430318621698"/>
    <n v="214.25498316870099"/>
    <n v="0.73657153176145795"/>
    <n v="0.85989804017239202"/>
    <n v="24.843403539255899"/>
    <n v="1.0296748721081199"/>
    <n v="2.60687594426339E-4"/>
    <n v="4.2520485146461598E-5"/>
    <n v="0.163540885221305"/>
    <n v="0.42070069436107999"/>
    <s v="{C69D7D8E-BEEA-4B6B-B6A4-19985ED0E309}"/>
    <n v="14091108"/>
    <s v="CASTRO VALLEY 1108"/>
    <n v="10315"/>
    <n v="37.651670611014403"/>
    <n v="-121.981818963129"/>
    <x v="1920"/>
    <n v="74"/>
    <n v="67"/>
    <n v="12973.0614854542"/>
    <n v="8831.8074269334393"/>
    <n v="4141.2540585208199"/>
    <n v="8831.8074269334393"/>
    <n v="4141.2540585208199"/>
    <n v="3.9118846334744699E-3"/>
    <n v="4.9103601013484799E-3"/>
    <n v="2.0395527523202799"/>
    <n v="14.4891304347826"/>
    <n v="2303"/>
    <n v="2.3983258687223188E-2"/>
    <n v="1923"/>
    <n v="0"/>
    <n v="0"/>
    <n v="5.4878290126810585"/>
    <n v="2318"/>
    <n v="0"/>
  </r>
  <r>
    <s v="Bay Area"/>
    <x v="1923"/>
    <n v="41"/>
    <n v="110.989874442253"/>
    <n v="129"/>
    <n v="163.51862"/>
    <n v="18"/>
    <n v="3.7455082191526202E-5"/>
    <n v="5.3516551606406404"/>
    <n v="4.4128144070506004"/>
    <n v="9.2186766171827905"/>
    <n v="29.765343309607101"/>
    <n v="0.99292291582941905"/>
    <n v="1.9080629688170201"/>
    <n v="8.1532201086584895"/>
    <n v="1.0304818153381301"/>
    <n v="2.59699723326455E-4"/>
    <n v="1.11468198762546E-4"/>
    <n v="0.31782945736434098"/>
    <n v="0.67875987056117704"/>
    <s v="{42AA63AD-C552-4EF9-BEF2-2D7A46307F74}"/>
    <n v="43201101"/>
    <s v="STAFFORD 1101"/>
    <s v="circuit_breaker"/>
    <n v="38.1196802451637"/>
    <n v="-122.614164297084"/>
    <x v="1921"/>
    <n v="360"/>
    <n v="1280"/>
    <n v="90219.558495166595"/>
    <n v="19354.556046600101"/>
    <n v="70865.002448566505"/>
    <n v="1888.10686230701"/>
    <n v="3969.3966366529298"/>
    <n v="2.0064275777258401E-3"/>
    <n v="6.7419147944747205E-4"/>
    <n v="2.7070701083476298"/>
    <n v="7.1666666666666599"/>
    <n v="1790"/>
    <n v="4.6745950198761902E-3"/>
    <n v="1924"/>
    <n v="0"/>
    <n v="0"/>
    <n v="1.1732148491385692"/>
    <n v="1058"/>
    <n v="0"/>
  </r>
  <r>
    <s v="Central Valley"/>
    <x v="1924"/>
    <n v="597"/>
    <n v="860.22838217969104"/>
    <n v="2097"/>
    <n v="1571.3441"/>
    <n v="138"/>
    <n v="9.2549976861978296E-5"/>
    <n v="3.33859941622485"/>
    <n v="22.612157831751901"/>
    <n v="292.40537573704597"/>
    <n v="3167.7819658706999"/>
    <n v="196.15869485148599"/>
    <n v="1.6363825973636199"/>
    <n v="24.4258994513015"/>
    <n v="1.07065217823222"/>
    <n v="2.5458926009146898E-4"/>
    <n v="1.15432161743291E-3"/>
    <n v="0.284692417739628"/>
    <n v="0.54744748353021699"/>
    <s v="{A3304E07-DDA8-4961-A6C8-06DAE01202AE}"/>
    <n v="163351704"/>
    <s v="CURTIS 1704"/>
    <n v="803"/>
    <n v="38.041699310983702"/>
    <n v="-120.38667202955899"/>
    <x v="1922"/>
    <n v="120"/>
    <n v="126"/>
    <n v="22792.5079629662"/>
    <n v="15628.5100883123"/>
    <n v="7163.99787465388"/>
    <n v="15628.5100883123"/>
    <n v="7163.99787465388"/>
    <n v="0.15929638320574199"/>
    <n v="1.2771896806953001E-2"/>
    <n v="1.4409185631150601"/>
    <n v="15.195652173913"/>
    <n v="341"/>
    <n v="3.5133317892622716E-2"/>
    <n v="1925"/>
    <n v="0"/>
    <n v="0"/>
    <n v="9.7111029420847021"/>
    <n v="2208"/>
    <n v="0"/>
  </r>
  <r>
    <s v="North Coast"/>
    <x v="1925"/>
    <n v="1967"/>
    <n v="3197.4626121312599"/>
    <n v="2114"/>
    <n v="3264.4047999999998"/>
    <n v="89"/>
    <n v="1.0463909388767E-4"/>
    <n v="2.73473454071546"/>
    <n v="1.59597533292347"/>
    <n v="135.84884532805401"/>
    <n v="727.98644207369898"/>
    <n v="1.51255681539975"/>
    <n v="0.105430890573188"/>
    <n v="11.4092051482626"/>
    <n v="1.13868450180868"/>
    <n v="2.5399306500762498E-4"/>
    <n v="1.2620141537451399E-4"/>
    <n v="0.93046357615894004"/>
    <n v="0.97949329895318604"/>
    <s v="{BD7155EF-64EF-4144-9B75-F7FC5FD58146}"/>
    <n v="192021122"/>
    <s v="ARCATA 1122"/>
    <n v="4218"/>
    <n v="40.759538887251701"/>
    <n v="-123.99340811821899"/>
    <x v="1923"/>
    <n v="43"/>
    <n v="29"/>
    <n v="12075.4886761215"/>
    <n v="8162.5664065708797"/>
    <n v="3912.9222695506601"/>
    <n v="7920.8950858857297"/>
    <n v="3912.9222695506601"/>
    <n v="1.12319259683317E-2"/>
    <n v="9.3128793560026592E-3"/>
    <n v="1.62555292940074"/>
    <n v="23.752808988763999"/>
    <n v="1719"/>
    <n v="2.2605382785678623E-2"/>
    <n v="1926"/>
    <n v="0"/>
    <n v="0"/>
    <n v="4.9218145004119016"/>
    <n v="2380"/>
    <n v="0"/>
  </r>
  <r>
    <s v="Central Coast"/>
    <x v="1926"/>
    <n v="361"/>
    <n v="1082.70813859849"/>
    <n v="997"/>
    <n v="1452.1431"/>
    <n v="125"/>
    <n v="4.2456735922314598E-5"/>
    <n v="6.8169418176153904"/>
    <n v="2.6042538375436401"/>
    <n v="9.2926847781953299"/>
    <n v="23.804117326783899"/>
    <n v="0.262393806233575"/>
    <n v="2.6540884796008899"/>
    <n v="33.909483361430397"/>
    <n v="1.0317876129150301"/>
    <n v="2.5347656740229901E-4"/>
    <n v="7.2860961298971405E-5"/>
    <n v="0.362086258776329"/>
    <n v="0.74559329837794297"/>
    <s v="{1ED2FD17-894E-4836-A934-5237FD5BF8EA}"/>
    <n v="182742104"/>
    <s v="SAN BENITO 2104"/>
    <n v="88772"/>
    <n v="36.903965631478698"/>
    <n v="-121.608687702418"/>
    <x v="1924"/>
    <n v="793"/>
    <n v="1201"/>
    <n v="138066.95392722901"/>
    <n v="69280.849471834605"/>
    <n v="68786.104455394699"/>
    <n v="37629.380834729403"/>
    <n v="38687.465530008303"/>
    <n v="9.1076201623714308E-3"/>
    <n v="5.3070919902893296E-3"/>
    <n v="2.99919151966342"/>
    <n v="7.976"/>
    <n v="2038"/>
    <n v="3.1684570925287377E-2"/>
    <n v="1927"/>
    <n v="0"/>
    <n v="0"/>
    <n v="23.381805998656645"/>
    <n v="2647"/>
    <n v="0"/>
  </r>
  <r>
    <s v="Central Valley"/>
    <x v="1927"/>
    <n v="43"/>
    <n v="60.887058634163601"/>
    <n v="166"/>
    <n v="115.46511"/>
    <n v="41"/>
    <n v="2.2614105124908101E-5"/>
    <n v="11.081509539272201"/>
    <n v="21.907090599426901"/>
    <n v="190.712061679079"/>
    <n v="1581.89043079103"/>
    <n v="54.515840313311799"/>
    <n v="0.161072738650368"/>
    <n v="21.3782432615847"/>
    <n v="1.0425750075317"/>
    <n v="2.5346495249957098E-4"/>
    <n v="2.5985560212231498E-4"/>
    <n v="0.25903614457831298"/>
    <n v="0.52731996898008604"/>
    <s v="{13369490-DD2C-4AB6-AA03-426047B13A3E}"/>
    <n v="254151101"/>
    <s v="AUBERRY 1101"/>
    <s v="D4982"/>
    <n v="37.078267671522298"/>
    <n v="-119.347941533894"/>
    <x v="1925"/>
    <n v="34"/>
    <n v="26"/>
    <n v="6659.0274621262597"/>
    <n v="4312.8610376873903"/>
    <n v="2346.1664244388598"/>
    <n v="4312.8610376873903"/>
    <n v="2346.1664244388598"/>
    <n v="1.06540796870149E-2"/>
    <n v="9.2717831012123497E-4"/>
    <n v="1.4159781077712399"/>
    <n v="4.0487804878048701"/>
    <n v="1227"/>
    <n v="1.0392063052482411E-2"/>
    <n v="1928"/>
    <n v="0"/>
    <n v="0"/>
    <n v="2.6798867758488516"/>
    <n v="421"/>
    <n v="0"/>
  </r>
  <r>
    <s v="Central Valley"/>
    <x v="1928"/>
    <n v="130"/>
    <n v="175.76617387097201"/>
    <n v="1168"/>
    <n v="724.35846000000004"/>
    <n v="112"/>
    <n v="3.3530416901937403E-5"/>
    <n v="8.5569963831720592"/>
    <n v="42.058857815023799"/>
    <n v="968.49459305349296"/>
    <n v="12005.044376805101"/>
    <n v="1052.9905130116299"/>
    <n v="2.1009007537255102"/>
    <n v="35.093092564659699"/>
    <n v="1.15172645875385"/>
    <n v="2.50823833596287E-4"/>
    <n v="6.8494789960433405E-4"/>
    <n v="0.11130136986301301"/>
    <n v="0.242650819594117"/>
    <s v="{BE967458-9C2E-4DBF-9D1D-857D10B2BFD4}"/>
    <n v="163351703"/>
    <s v="CURTIS 1703"/>
    <n v="9330"/>
    <n v="37.831176472100204"/>
    <n v="-120.23684591078"/>
    <x v="1926"/>
    <n v="461"/>
    <n v="478"/>
    <n v="101244.280493407"/>
    <n v="66426.892049802496"/>
    <n v="34817.3884436054"/>
    <n v="66426.892049802496"/>
    <n v="34817.3884436054"/>
    <n v="7.6714164755685404E-2"/>
    <n v="3.7554066930169899E-3"/>
    <n v="1.3520474913151701"/>
    <n v="10.4285714285714"/>
    <n v="581"/>
    <n v="2.8092269362784146E-2"/>
    <n v="1929"/>
    <n v="0"/>
    <n v="0"/>
    <n v="41.275744339877825"/>
    <n v="2421"/>
    <n v="0"/>
  </r>
  <r>
    <s v="Bay Area"/>
    <x v="1929"/>
    <n v="221"/>
    <n v="469.82505530053902"/>
    <n v="523"/>
    <n v="636.16394000000003"/>
    <n v="53"/>
    <n v="6.2172582954001302E-5"/>
    <n v="3.2480108136711401"/>
    <n v="0.91460551483556596"/>
    <n v="7.2222229715809201"/>
    <n v="16.713103998786099"/>
    <n v="0.128317527348529"/>
    <n v="1.80476707694524"/>
    <n v="28.2443438682634"/>
    <n v="0.96831692389722102"/>
    <n v="2.5058037473538202E-4"/>
    <n v="6.0539465670029702E-5"/>
    <n v="0.42256214149139498"/>
    <n v="0.73852827147543598"/>
    <s v="{AC26085C-F280-4A6A-A0D9-361E1E9983F9}"/>
    <n v="14101105"/>
    <s v="ALHAMBRA 1105"/>
    <n v="81514"/>
    <n v="37.987136226750401"/>
    <n v="-122.128152195589"/>
    <x v="1927"/>
    <n v="157"/>
    <n v="468"/>
    <n v="32064.098946697399"/>
    <n v="7693.8320845062899"/>
    <n v="24370.2668621911"/>
    <n v="5038.5617670746697"/>
    <n v="12231.508949217599"/>
    <n v="3.2085916805115701E-3"/>
    <n v="3.2951468965620699E-3"/>
    <n v="2.12590522760425"/>
    <n v="9.8679245283018808"/>
    <n v="2134"/>
    <n v="1.3280759860975247E-2"/>
    <n v="1930"/>
    <n v="0"/>
    <n v="0"/>
    <n v="3.1308161637689547"/>
    <n v="2111"/>
    <n v="0"/>
  </r>
  <r>
    <s v="Central Valley"/>
    <x v="1930"/>
    <n v="554"/>
    <n v="763.40437434542798"/>
    <n v="1412"/>
    <n v="1146.4069999999999"/>
    <n v="84"/>
    <n v="6.6261897635350905E-5"/>
    <n v="3.17375596923964"/>
    <n v="5.7366118428006301"/>
    <n v="17.640342241374299"/>
    <n v="46.854282661946399"/>
    <n v="0.394823086010683"/>
    <n v="0.516795473632363"/>
    <n v="6.2731895468224002"/>
    <n v="1.27478403420675"/>
    <n v="2.48643215472452E-4"/>
    <n v="2.27455134275292E-4"/>
    <n v="0.39235127478753501"/>
    <n v="0.66591043673920802"/>
    <s v="{AA0F2742-8D52-435A-9889-3CD8160159B6}"/>
    <n v="163661702"/>
    <s v="MIWUK 1702"/>
    <n v="9270"/>
    <n v="38.0260687881416"/>
    <n v="-120.254346990093"/>
    <x v="1928"/>
    <n v="119"/>
    <n v="140"/>
    <n v="16690.9394900263"/>
    <n v="9423.8185649339193"/>
    <n v="7267.1209250923803"/>
    <n v="9423.8185649339193"/>
    <n v="7267.1209250923803"/>
    <n v="1.9106231279124499E-2"/>
    <n v="5.5659994013694796E-3"/>
    <n v="1.3779862352805501"/>
    <n v="16.8095238095238"/>
    <n v="1322"/>
    <n v="2.0886030099685968E-2"/>
    <n v="1931"/>
    <n v="0"/>
    <n v="0"/>
    <n v="5.8556875655115546"/>
    <n v="1160"/>
    <n v="0"/>
  </r>
  <r>
    <s v="Central Valley"/>
    <x v="1931"/>
    <n v="1"/>
    <n v="1.9449774433158999"/>
    <n v="38"/>
    <n v="22.059380999999998"/>
    <n v="10"/>
    <n v="3.7262114710756502E-5"/>
    <n v="5.9196236431598601"/>
    <n v="3.2997872183720198"/>
    <n v="91.460995646814496"/>
    <n v="613.94972087939504"/>
    <n v="2.2161182432901101"/>
    <n v="1.67035397291183"/>
    <n v="154.83466562926699"/>
    <n v="1.59336284399032"/>
    <n v="2.48166827035836E-4"/>
    <n v="8.9339171950086798E-5"/>
    <n v="2.6315789473684199E-2"/>
    <n v="8.8170080590869795E-2"/>
    <s v="{419BA50F-A9D8-4C0B-BAD7-EA55841BE036}"/>
    <n v="163351703"/>
    <s v="CURTIS 1703"/>
    <n v="90320"/>
    <n v="37.847385175038703"/>
    <n v="-120.20224760835301"/>
    <x v="1929"/>
    <n v="448"/>
    <n v="1122"/>
    <n v="103656.396408531"/>
    <n v="44739.863542106301"/>
    <n v="58916.532866425499"/>
    <n v="44739.863542106301"/>
    <n v="58916.532866425499"/>
    <n v="8.9339171950086795E-4"/>
    <n v="3.7262114710756502E-4"/>
    <n v="1.9449774433158999"/>
    <n v="3.8"/>
    <n v="1914"/>
    <n v="2.4816682703583601E-3"/>
    <n v="1932"/>
    <n v="0"/>
    <n v="0"/>
    <n v="27.800053749022133"/>
    <n v="2575"/>
    <n v="0"/>
  </r>
  <r>
    <s v="Central Coast"/>
    <x v="1932"/>
    <n v="48"/>
    <n v="104.15681045674"/>
    <n v="141"/>
    <n v="150.42775"/>
    <n v="17"/>
    <n v="3.6799215890556101E-5"/>
    <n v="9.0641488643253503"/>
    <n v="2.3355955014833101"/>
    <n v="6.75674055847856"/>
    <n v="19.831047824687399"/>
    <n v="7.7348252072618404E-2"/>
    <n v="1.8679073347216999"/>
    <n v="82.963093174950103"/>
    <n v="1.0593440953422899"/>
    <n v="2.4698485826845799E-4"/>
    <n v="7.3069946257429293E-5"/>
    <n v="0.340425531914893"/>
    <n v="0.69240423200045298"/>
    <s v="{6095BEE0-0C36-47E1-939F-BFF38B2ABD81}"/>
    <n v="182631101"/>
    <s v="SAN LUIS OBISPO 1101"/>
    <n v="483444"/>
    <n v="35.289210504680902"/>
    <n v="-120.652442103344"/>
    <x v="1930"/>
    <n v="170"/>
    <n v="494"/>
    <n v="30709.750700001001"/>
    <n v="8577.8019484878296"/>
    <n v="22131.948751513199"/>
    <n v="2987.6026275020299"/>
    <n v="5496.9938754116802"/>
    <n v="1.2421890863762899E-3"/>
    <n v="6.2558667013945502E-4"/>
    <n v="2.1699335511820799"/>
    <n v="8.2941176470588207"/>
    <n v="2036"/>
    <n v="4.1987425905637855E-3"/>
    <n v="1933"/>
    <n v="0"/>
    <n v="0"/>
    <n v="1.8564096322535639"/>
    <n v="2402"/>
    <n v="0"/>
  </r>
  <r>
    <s v="Central Coast"/>
    <x v="1933"/>
    <n v="3997"/>
    <n v="7795.5730855106704"/>
    <n v="6877"/>
    <n v="9335.0910000000003"/>
    <n v="346"/>
    <n v="9.8496426184640801E-5"/>
    <n v="2.4724130869998899"/>
    <n v="3.3507792951719999"/>
    <n v="35.167036906332903"/>
    <n v="142.452728143868"/>
    <n v="0.95126614543299304"/>
    <n v="0.56334083630956899"/>
    <n v="14.162280643560701"/>
    <n v="1.02787866378795"/>
    <n v="2.4665346809346698E-4"/>
    <n v="2.3705142905389699E-4"/>
    <n v="0.58121273811254903"/>
    <n v="0.83508272555292695"/>
    <s v="{EF6C4CB7-A789-4591-89F4-A27F2C5BBE61}"/>
    <n v="83692104"/>
    <s v="ROB ROY 2104"/>
    <n v="5082"/>
    <n v="36.990726752005202"/>
    <n v="-121.80638276886199"/>
    <x v="1931"/>
    <n v="321"/>
    <n v="286"/>
    <n v="51579.443737289097"/>
    <n v="33221.606542236099"/>
    <n v="18357.837195053002"/>
    <n v="32076.122025179899"/>
    <n v="17153.060797405698"/>
    <n v="8.2019794452648398E-2"/>
    <n v="3.4079763459885698E-2"/>
    <n v="1.95035603840647"/>
    <n v="19.875722543352602"/>
    <n v="1288"/>
    <n v="8.5342099960339576E-2"/>
    <n v="1934"/>
    <n v="0"/>
    <n v="0"/>
    <n v="19.931172018908057"/>
    <n v="1976"/>
    <n v="0"/>
  </r>
  <r>
    <s v="Sierra"/>
    <x v="1934"/>
    <n v="233"/>
    <n v="321.32667046582202"/>
    <n v="421"/>
    <n v="414.92610000000002"/>
    <n v="49"/>
    <n v="1.05078511055302E-4"/>
    <n v="2.0017465205299301"/>
    <n v="15.734816449980499"/>
    <n v="60.610174956160499"/>
    <n v="603.28285592374402"/>
    <n v="43.588910819622903"/>
    <n v="2.2746060468347302"/>
    <n v="15.372086225486299"/>
    <n v="1.3370507493310999"/>
    <n v="2.4525741594512001E-4"/>
    <n v="7.9747866762321605E-4"/>
    <n v="0.55344418052256505"/>
    <n v="0.77441906155808504"/>
    <s v="{2295C6B5-DB5C-485B-935E-32BBB76DDD81}"/>
    <n v="152431101"/>
    <s v="SHADY GLEN 1101"/>
    <s v="circuit_breaker"/>
    <n v="39.115187207073397"/>
    <n v="-120.953695770576"/>
    <x v="1932"/>
    <n v="183"/>
    <n v="542"/>
    <n v="28751.754467210802"/>
    <n v="8826.8608270198802"/>
    <n v="19924.893640190901"/>
    <n v="5163.0926367273096"/>
    <n v="8268.8423557093593"/>
    <n v="3.9076454713537601E-2"/>
    <n v="5.1488470417098099E-3"/>
    <n v="1.37908442260009"/>
    <n v="8.5918367346938709"/>
    <n v="501"/>
    <n v="1.201761338131088E-2"/>
    <n v="1935"/>
    <n v="0"/>
    <n v="0"/>
    <n v="3.2081960347758853"/>
    <n v="143"/>
    <n v="0"/>
  </r>
  <r>
    <s v="North Coast"/>
    <x v="1935"/>
    <n v="178"/>
    <n v="328.91526545362001"/>
    <n v="310"/>
    <n v="391.60131999999999"/>
    <n v="39"/>
    <n v="1.4811931184037001E-4"/>
    <n v="1.28359117611143"/>
    <n v="5.8273776980737804"/>
    <n v="53.059939126173603"/>
    <n v="328.43373632431002"/>
    <n v="5.8999083175634297"/>
    <n v="1.80088496792155"/>
    <n v="10.7966932985629"/>
    <n v="1.12451781676365"/>
    <n v="2.4123961084175801E-4"/>
    <n v="5.7402277439501197E-4"/>
    <n v="0.57419354838709602"/>
    <n v="0.83992379502607495"/>
    <s v="{774F8E82-5627-4004-BA65-1CFB3311B274}"/>
    <n v="43081101"/>
    <s v="BIG RIVER 1101"/>
    <n v="1052"/>
    <n v="39.309854191738701"/>
    <n v="-123.793800888085"/>
    <x v="1933"/>
    <n v="85"/>
    <n v="76"/>
    <n v="9867.4787518707999"/>
    <n v="6204.7090948569603"/>
    <n v="3662.7696570138401"/>
    <n v="4296.6960863950499"/>
    <n v="3237.1303705912901"/>
    <n v="2.23868882014054E-2"/>
    <n v="5.7766531617744398E-3"/>
    <n v="1.84783856996416"/>
    <n v="7.94871794871794"/>
    <n v="704"/>
    <n v="9.408344822828563E-3"/>
    <n v="1936"/>
    <n v="0"/>
    <n v="0"/>
    <n v="2.6698423438993784"/>
    <n v="105"/>
    <n v="0"/>
  </r>
  <r>
    <s v="Central Coast"/>
    <x v="1936"/>
    <n v="87"/>
    <n v="168.401085935639"/>
    <n v="337"/>
    <n v="283.00880000000001"/>
    <n v="91"/>
    <n v="4.3967107978040498E-5"/>
    <n v="6.5731056692192302"/>
    <n v="1.0068280454776699"/>
    <n v="339.85649954610398"/>
    <n v="1896.0069297605"/>
    <n v="4.0255969503176399"/>
    <n v="1.51361469811872"/>
    <n v="148.83100727413299"/>
    <n v="1.2402509031714899"/>
    <n v="2.4088774677018601E-4"/>
    <n v="4.1005919467276898E-5"/>
    <n v="0.25816023738872401"/>
    <n v="0.59503836079963301"/>
    <s v="{762B78C6-15BB-49D8-AF4E-4B3C32E16EAE}"/>
    <n v="182811102"/>
    <s v="SISQUOC 1102"/>
    <s v="M52"/>
    <n v="34.925480861945204"/>
    <n v="-120.346457633575"/>
    <x v="1934"/>
    <n v="143"/>
    <n v="68"/>
    <n v="66954.069280701704"/>
    <n v="57351.156586803998"/>
    <n v="9602.9126938976897"/>
    <n v="54915.488042521101"/>
    <n v="9571.1507705566"/>
    <n v="3.7315386715222002E-3"/>
    <n v="4.0010068260016799E-3"/>
    <n v="1.93564466592688"/>
    <n v="3.7032967032966999"/>
    <n v="2327"/>
    <n v="2.1920784956086927E-2"/>
    <n v="1937"/>
    <n v="0"/>
    <n v="0"/>
    <n v="34.122891720469383"/>
    <n v="1593"/>
    <n v="0"/>
  </r>
  <r>
    <s v="Central Valley"/>
    <x v="1937"/>
    <n v="405"/>
    <n v="570.32957938137395"/>
    <n v="1510"/>
    <n v="1075.0060000000001"/>
    <n v="194"/>
    <n v="5.9595718267729197E-5"/>
    <n v="4.5417550199271401"/>
    <n v="2.7206012165467901"/>
    <n v="85.822495056453505"/>
    <n v="490.51961021674299"/>
    <n v="4.7470876582949098"/>
    <n v="2.11526091393928"/>
    <n v="55.577492824227498"/>
    <n v="1.2225047915252201"/>
    <n v="2.4039849248512401E-4"/>
    <n v="9.3727138293464197E-5"/>
    <n v="0.26821192052980097"/>
    <n v="0.53053619163549504"/>
    <s v="{E42BF1E0-70DF-4CCB-A84B-A568AFC83C89}"/>
    <n v="162211101"/>
    <s v="CALAVERAS CEMENT 1101"/>
    <n v="1419"/>
    <n v="38.2128276260852"/>
    <n v="-120.55916432375"/>
    <x v="1935"/>
    <n v="153"/>
    <n v="124"/>
    <n v="35424.374017952199"/>
    <n v="24046.956364699101"/>
    <n v="11377.4176532531"/>
    <n v="24046.956364699101"/>
    <n v="11377.4176532531"/>
    <n v="1.8183064828932002E-2"/>
    <n v="1.15615693439394E-2"/>
    <n v="1.4082211836577101"/>
    <n v="7.7835051546391698"/>
    <n v="1886"/>
    <n v="4.6637307542114058E-2"/>
    <n v="1938"/>
    <n v="0"/>
    <n v="0"/>
    <n v="14.942081323289445"/>
    <n v="2574"/>
    <n v="0"/>
  </r>
  <r>
    <s v="Central Valley"/>
    <x v="1938"/>
    <n v="56"/>
    <n v="121.909036347091"/>
    <n v="453"/>
    <n v="280.33596999999997"/>
    <n v="63"/>
    <n v="9.9955560140115797E-5"/>
    <n v="2.70712844530741"/>
    <n v="3.3051980945654198"/>
    <n v="7.8418168991804098"/>
    <n v="23.132431114837502"/>
    <n v="0.163962768581186"/>
    <n v="2.3582315371031801"/>
    <n v="9.67063492252713"/>
    <n v="1.00625088479783"/>
    <n v="2.3753386537881199E-4"/>
    <n v="1.80960763096151E-4"/>
    <n v="0.123620309050772"/>
    <n v="0.43486762404832402"/>
    <s v="{8B476FB2-9EFB-4231-AA3D-ADAA150B87C8}"/>
    <n v="163781705"/>
    <s v="PEORIA 1705"/>
    <n v="90374"/>
    <n v="37.959311787202601"/>
    <n v="-120.401886777325"/>
    <x v="1936"/>
    <n v="79"/>
    <n v="96"/>
    <n v="13098.3958545186"/>
    <n v="7135.3674876059404"/>
    <n v="5963.0283669126502"/>
    <n v="6578.4615269322603"/>
    <n v="5919.9230513210696"/>
    <n v="1.14005280750575E-2"/>
    <n v="6.2972002888272904E-3"/>
    <n v="2.17694707762662"/>
    <n v="7.1904761904761898"/>
    <n v="1484"/>
    <n v="1.4964633518865155E-2"/>
    <n v="1939"/>
    <n v="0"/>
    <n v="0"/>
    <n v="4.0876652174514252"/>
    <n v="1605"/>
    <n v="0"/>
  </r>
  <r>
    <s v="Bay Area"/>
    <x v="1939"/>
    <n v="37"/>
    <n v="92.969472576301897"/>
    <n v="166"/>
    <n v="169.60883999999999"/>
    <n v="11"/>
    <n v="3.1688716808275699E-5"/>
    <n v="4.3898839544166197"/>
    <n v="0.57290592132734897"/>
    <n v="6.7494576131658796E-2"/>
    <n v="1.3565182598540501E-3"/>
    <n v="2.40100398382229E-6"/>
    <n v="0.179605788297275"/>
    <n v="3.4369469838724802"/>
    <n v="1.0012067556381199"/>
    <n v="2.36814984004022E-4"/>
    <n v="2.5523823092044001E-5"/>
    <n v="0.22289156626505999"/>
    <n v="0.54814048642596502"/>
    <s v="{89972505-5E8F-4A2D-AA5C-D59B16608028}"/>
    <n v="42491101"/>
    <s v="SAUSALITO 1101"/>
    <s v="circuit_breaker"/>
    <n v="37.863451143916102"/>
    <n v="-122.49859918108901"/>
    <x v="1937"/>
    <n v="299"/>
    <n v="841"/>
    <n v="37940.567908387202"/>
    <n v="9339.6058483757497"/>
    <n v="28600.962060011399"/>
    <n v="1238.4515675472401"/>
    <n v="2959.47652593063"/>
    <n v="2.8076205401248399E-4"/>
    <n v="3.4857588489103301E-4"/>
    <n v="2.5126884480081602"/>
    <n v="15.090909090908999"/>
    <n v="2528"/>
    <n v="2.6049648240442421E-3"/>
    <n v="1940"/>
    <n v="0"/>
    <n v="0"/>
    <n v="0.76953788897839615"/>
    <n v="2860"/>
    <n v="0"/>
  </r>
  <r>
    <s v="Central Valley"/>
    <x v="1940"/>
    <n v="46"/>
    <n v="64.1832145484546"/>
    <n v="139"/>
    <n v="114.11275500000001"/>
    <n v="8"/>
    <n v="6.5667639319144601E-5"/>
    <n v="3.0389633786964598"/>
    <n v="21.701976458231599"/>
    <n v="52.904738108316998"/>
    <n v="248.835828145345"/>
    <n v="8.1778435508410094"/>
    <n v="0.771294265985488"/>
    <n v="10.377820968627899"/>
    <n v="1.0022124052047701"/>
    <n v="2.3538601340180701E-4"/>
    <n v="6.2119876656652195E-4"/>
    <n v="0.33093525179856098"/>
    <n v="0.56245434306354802"/>
    <s v="{5E0E9C3F-102B-4736-867B-523AEBC69611}"/>
    <n v="163661702"/>
    <s v="MIWUK 1702"/>
    <n v="36888"/>
    <n v="38.028566271588602"/>
    <n v="-120.25159160061"/>
    <x v="1938"/>
    <n v="21"/>
    <n v="8"/>
    <n v="1302.2064571154201"/>
    <n v="990.93973519517795"/>
    <n v="311.26672192025001"/>
    <n v="990.93973519517795"/>
    <n v="311.26672192025001"/>
    <n v="4.9695901325321704E-3"/>
    <n v="5.2534111455315702E-4"/>
    <n v="1.3952872727924901"/>
    <n v="17.375"/>
    <n v="649"/>
    <n v="1.8830881072144561E-3"/>
    <n v="1941"/>
    <n v="0"/>
    <n v="0"/>
    <n v="0.6157412141979629"/>
    <n v="2323"/>
    <n v="0"/>
  </r>
  <r>
    <s v="North Coast"/>
    <x v="1941"/>
    <n v="3393"/>
    <n v="5396.4147095082799"/>
    <n v="3794"/>
    <n v="5599.3687"/>
    <n v="368"/>
    <n v="6.6158508477952695E-5"/>
    <n v="3.8315576548983898"/>
    <n v="3.97234876906233"/>
    <n v="122.36768853221599"/>
    <n v="558.00821146658404"/>
    <n v="2.7793277872483499"/>
    <n v="1.02557545573619"/>
    <n v="34.574046955176698"/>
    <n v="1.07706089091041"/>
    <n v="2.3443797301968901E-4"/>
    <n v="1.5670707153649601E-4"/>
    <n v="0.89430680021085895"/>
    <n v="0.96375413811153299"/>
    <s v="{EADE9BC7-FA33-4E78-987B-E6772CEF7A88}"/>
    <n v="42601102"/>
    <s v="PHILO 1102"/>
    <n v="1308"/>
    <n v="39.186253298481098"/>
    <n v="-123.580420317215"/>
    <x v="1939"/>
    <n v="310"/>
    <n v="276"/>
    <n v="82076.154255115296"/>
    <n v="51499.148039293301"/>
    <n v="30577.006215821999"/>
    <n v="51499.148039293301"/>
    <n v="30577.006215821999"/>
    <n v="5.7668202325430601E-2"/>
    <n v="2.4346331119886599E-2"/>
    <n v="1.5904552636334399"/>
    <n v="10.309782608695601"/>
    <n v="1558"/>
    <n v="8.6273174071245559E-2"/>
    <n v="1942"/>
    <n v="0"/>
    <n v="0"/>
    <n v="32.000077116323716"/>
    <n v="1309"/>
    <n v="0"/>
  </r>
  <r>
    <s v="Central Valley"/>
    <x v="1942"/>
    <n v="2"/>
    <n v="2.7171677055530901"/>
    <n v="526"/>
    <n v="241.86864"/>
    <n v="63"/>
    <n v="1.5731282704990201E-5"/>
    <n v="14.410078499790901"/>
    <n v="9.8005915513203892"/>
    <n v="154.54399515967799"/>
    <n v="2504.19981516804"/>
    <n v="89.580993409576905"/>
    <n v="0.346291615539008"/>
    <n v="12.0369716721867"/>
    <n v="1.0074799893394299"/>
    <n v="2.3250340622874699E-4"/>
    <n v="7.5449425707240105E-5"/>
    <n v="3.8022813688212902E-3"/>
    <n v="1.1234063822002E-2"/>
    <s v="{A2735C5A-AC0C-48E2-9CB7-2F6A791B6D33}"/>
    <n v="162831702"/>
    <s v=" "/>
    <n v="10720"/>
    <n v="38.1993765937682"/>
    <n v="-120.020581896381"/>
    <x v="1940"/>
    <n v="37"/>
    <n v="122"/>
    <n v="11582.1440136238"/>
    <n v="7647.7028049599203"/>
    <n v="3934.44120866395"/>
    <n v="7647.7028049599203"/>
    <n v="3934.44120866395"/>
    <n v="4.7533138195561203E-3"/>
    <n v="9.9107081041438505E-4"/>
    <n v="1.3585838527765399"/>
    <n v="8.3492063492063497"/>
    <n v="2015"/>
    <n v="1.464771459241106E-2"/>
    <n v="1943"/>
    <n v="0"/>
    <n v="0"/>
    <n v="4.7520607396207506"/>
    <n v="2714"/>
    <n v="0"/>
  </r>
  <r>
    <s v="North Coast"/>
    <x v="1943"/>
    <n v="518"/>
    <n v="968.38554637388097"/>
    <n v="1043"/>
    <n v="1208.5681999999999"/>
    <n v="62"/>
    <n v="8.6258853233659697E-5"/>
    <n v="2.7605608633356402"/>
    <n v="4.6720974498234602"/>
    <n v="84.682773185322702"/>
    <n v="225.16472499063801"/>
    <n v="1.6966117555449201"/>
    <n v="0.76966170690232705"/>
    <n v="23.557832316285101"/>
    <n v="1.02269483766248"/>
    <n v="2.3250169489302201E-4"/>
    <n v="2.3977847107244999E-4"/>
    <n v="0.49664429530201298"/>
    <n v="0.80126675224689403"/>
    <s v="{3A3BBF86-310F-432E-A06D-A8536237FB4D}"/>
    <n v="192151131"/>
    <s v="NEWBURG 1131"/>
    <n v="90242"/>
    <n v="40.570278142721598"/>
    <n v="-124.125377096851"/>
    <x v="1941"/>
    <n v="75"/>
    <n v="106"/>
    <n v="13221.9214601645"/>
    <n v="7015.9837679576303"/>
    <n v="6205.9376922069296"/>
    <n v="5381.5662406287402"/>
    <n v="2871.49660736134"/>
    <n v="1.48662652064919E-2"/>
    <n v="5.3480489004868997E-3"/>
    <n v="1.86947016674494"/>
    <n v="16.822580645161199"/>
    <n v="1279"/>
    <n v="1.4415105083367364E-2"/>
    <n v="1944"/>
    <n v="0"/>
    <n v="0"/>
    <n v="3.3439491965057209"/>
    <n v="2335"/>
    <n v="0"/>
  </r>
  <r>
    <s v="Central Coast"/>
    <x v="1944"/>
    <n v="398"/>
    <n v="792.03948781786903"/>
    <n v="649"/>
    <n v="947.49800000000005"/>
    <n v="33"/>
    <n v="1.51671421146161E-4"/>
    <n v="1.5076590222275399"/>
    <n v="4.7107235618274297"/>
    <n v="11.218679812821399"/>
    <n v="43.455395839430999"/>
    <n v="0.38877706850259702"/>
    <n v="0.29263877270348199"/>
    <n v="3.8533654899308099"/>
    <n v="1.00040225187937"/>
    <n v="2.3225722991258E-4"/>
    <n v="3.4008536600925801E-4"/>
    <n v="0.61325115562403698"/>
    <n v="0.83592735779361105"/>
    <s v="{CD17E58D-2AE5-429A-8116-FD0D2E9FA263}"/>
    <n v="82841101"/>
    <s v="BIG BASIN 1101"/>
    <n v="5000"/>
    <n v="37.102758056694597"/>
    <n v="-122.141326128928"/>
    <x v="1942"/>
    <n v="47"/>
    <n v="61"/>
    <n v="6943.3771647878102"/>
    <n v="3211.5434912209998"/>
    <n v="3731.8336735667999"/>
    <n v="3211.5434912209998"/>
    <n v="3731.8336735667999"/>
    <n v="1.12228170783055E-2"/>
    <n v="5.0051568978233202E-3"/>
    <n v="1.9900489643665"/>
    <n v="19.6666666666666"/>
    <n v="1029"/>
    <n v="7.66448858711514E-3"/>
    <n v="1945"/>
    <n v="0"/>
    <n v="0"/>
    <n v="1.995559990683484"/>
    <n v="2158"/>
    <n v="0"/>
  </r>
  <r>
    <s v="Bay Area"/>
    <x v="1945"/>
    <n v="234"/>
    <n v="334.52551980167902"/>
    <n v="894"/>
    <n v="696.48375999999996"/>
    <n v="49"/>
    <n v="1.21254449275474E-4"/>
    <n v="1.52295374908779"/>
    <n v="0.23908456806131401"/>
    <n v="1.16013764092349"/>
    <n v="4.0864512894398501"/>
    <n v="6.4885512519546204E-2"/>
    <n v="0.125158026928505"/>
    <n v="1.9569622445091299"/>
    <n v="0.74923243571300802"/>
    <n v="2.31437482010245E-4"/>
    <n v="7.8796610700623801E-5"/>
    <n v="0.26174496644295298"/>
    <n v="0.480306270987575"/>
    <s v="{C15D2B27-11D0-43EC-9B15-374D2297640F}"/>
    <n v="42011108"/>
    <s v="SAN RAFAEL 1108"/>
    <n v="1210"/>
    <n v="37.9626651702049"/>
    <n v="-122.569016030125"/>
    <x v="1943"/>
    <n v="175"/>
    <n v="590"/>
    <n v="34929.181658797497"/>
    <n v="8753.0144696052103"/>
    <n v="26176.1671891923"/>
    <n v="5233.0326281603202"/>
    <n v="13185.5559620822"/>
    <n v="3.8610339243305698E-3"/>
    <n v="5.9414680144982404E-3"/>
    <n v="1.42959623846871"/>
    <n v="18.2448979591836"/>
    <n v="1993"/>
    <n v="1.1340436618502005E-2"/>
    <n v="1946"/>
    <n v="0"/>
    <n v="0"/>
    <n v="3.2516547171926065"/>
    <n v="2643"/>
    <n v="0"/>
  </r>
  <r>
    <s v="Bay Area"/>
    <x v="1946"/>
    <n v="840"/>
    <n v="1991.3552564361701"/>
    <n v="1828"/>
    <n v="2580.8577"/>
    <n v="66"/>
    <n v="6.4492124389895796E-5"/>
    <n v="3.30326057248043"/>
    <n v="5.4245738759636799"/>
    <n v="52.881821936462003"/>
    <n v="760.952219380065"/>
    <n v="7.7490641617655998"/>
    <n v="0.326696165340642"/>
    <n v="1.5968399702416101"/>
    <n v="1.24356395186799"/>
    <n v="2.3006101481124399E-4"/>
    <n v="2.0443514910601301E-4"/>
    <n v="0.45951859956236302"/>
    <n v="0.77158662512003895"/>
    <s v="{46D411EC-386C-4DB1-B30F-D2D2AC060A49}"/>
    <n v="42291101"/>
    <s v="OLEMA 1101"/>
    <n v="1252"/>
    <n v="38.077907407652901"/>
    <n v="-122.83285770111701"/>
    <x v="1944"/>
    <n v="89"/>
    <n v="122"/>
    <n v="12444.4487709557"/>
    <n v="6562.8215408144497"/>
    <n v="5881.6272301413001"/>
    <n v="6562.8215408144497"/>
    <n v="5881.6272301413001"/>
    <n v="1.34927198409968E-2"/>
    <n v="4.2564802097331197E-3"/>
    <n v="2.37066101956687"/>
    <n v="27.6969696969696"/>
    <n v="1398"/>
    <n v="1.5184026977542104E-2"/>
    <n v="1947"/>
    <n v="0"/>
    <n v="0"/>
    <n v="4.0779469836374158"/>
    <n v="2417"/>
    <n v="0"/>
  </r>
  <r>
    <s v="Central Valley"/>
    <x v="1947"/>
    <n v="1"/>
    <n v="3.8265368175485599"/>
    <n v="74"/>
    <n v="36.099032999999999"/>
    <n v="7"/>
    <n v="9.4845895546313807E-6"/>
    <n v="30.641045929522299"/>
    <n v="0.72819373384118002"/>
    <n v="1188.3612909317001"/>
    <n v="34404.8826904296"/>
    <n v="66.027171120047498"/>
    <n v="1.8331226626677102E-2"/>
    <n v="13.8163399875962"/>
    <n v="1.0066371645246199"/>
    <n v="2.29598790507257E-4"/>
    <n v="8.3207659794684892E-6"/>
    <n v="1.35135135135135E-2"/>
    <n v="0.106001088168832"/>
    <s v="{17340C5D-4E9A-414F-A76B-922497EBB75D}"/>
    <n v="162831702"/>
    <s v=" "/>
    <n v="86032"/>
    <n v="38.184864461678202"/>
    <n v="-119.99148472971"/>
    <x v="1945"/>
    <n v="34"/>
    <n v="15"/>
    <n v="4952.4346749258802"/>
    <n v="4656.0496808919797"/>
    <n v="296.384994033895"/>
    <n v="1615.6840142215899"/>
    <n v="203.36810216560201"/>
    <n v="5.8245361856279399E-5"/>
    <n v="6.6392126882419594E-5"/>
    <n v="3.8265368175485599"/>
    <n v="10.5714285714285"/>
    <n v="2807"/>
    <n v="1.607191533550799E-3"/>
    <n v="1948"/>
    <n v="0"/>
    <n v="0"/>
    <n v="1.0039391916008835"/>
    <n v="654"/>
    <n v="0"/>
  </r>
  <r>
    <s v="Bay Area"/>
    <x v="1948"/>
    <n v="450"/>
    <n v="1429.6209416223501"/>
    <n v="1140"/>
    <n v="1718.0338999999999"/>
    <n v="111"/>
    <n v="4.9320574247643701E-5"/>
    <n v="5.3474813866185702"/>
    <n v="5.2096260594555197"/>
    <n v="106.368780711561"/>
    <n v="483.74492825014602"/>
    <n v="9.08711631107162"/>
    <n v="1.1123933659883201"/>
    <n v="67.341452867782706"/>
    <n v="1.1347963090415401"/>
    <n v="2.2846307884495E-4"/>
    <n v="1.50208607137114E-4"/>
    <n v="0.394736842105263"/>
    <n v="0.83212613676765801"/>
    <s v="{C41F4E5E-7BB3-4EF6-9D85-B639632114A4}"/>
    <n v="24101101"/>
    <s v="HALF MOON BAY 1101"/>
    <n v="8902"/>
    <n v="37.474468980939101"/>
    <n v="-122.416644176769"/>
    <x v="1946"/>
    <n v="199"/>
    <n v="160"/>
    <n v="41004.996734538101"/>
    <n v="30497.3427972883"/>
    <n v="10507.653937249799"/>
    <n v="21140.1681244266"/>
    <n v="7110.5982918012796"/>
    <n v="1.66731553922197E-2"/>
    <n v="5.4745837414884504E-3"/>
    <n v="3.1769354258274598"/>
    <n v="10.270270270270199"/>
    <n v="1590"/>
    <n v="2.535940175178945E-2"/>
    <n v="1949"/>
    <n v="0"/>
    <n v="0"/>
    <n v="13.13588740764308"/>
    <n v="2172"/>
    <n v="0"/>
  </r>
  <r>
    <s v="Central Valley"/>
    <x v="1949"/>
    <n v="32"/>
    <n v="43.090178373265303"/>
    <n v="127"/>
    <n v="95.280945000000003"/>
    <n v="33"/>
    <n v="9.14346408149647E-6"/>
    <n v="30.1063497494007"/>
    <n v="12.963283949531601"/>
    <n v="463.14768416061997"/>
    <n v="2730.7199267521501"/>
    <n v="55.349962635636501"/>
    <n v="2.6053902104383999"/>
    <n v="103.584312543724"/>
    <n v="1.0488736810106201"/>
    <n v="2.28226573348906E-4"/>
    <n v="5.4381573655970098E-5"/>
    <n v="0.25196850393700698"/>
    <n v="0.45224339927318302"/>
    <s v="{85C573CB-6CAC-4BD3-9BAE-88F4FB8F62BB}"/>
    <n v="252691104"/>
    <s v="INDIAN FLAT 1104"/>
    <n v="10270"/>
    <n v="37.697310739389501"/>
    <n v="-119.760691070116"/>
    <x v="1947"/>
    <n v="57"/>
    <n v="64"/>
    <n v="12058.9195625294"/>
    <n v="6119.8904056106103"/>
    <n v="5939.0291569188603"/>
    <n v="6119.8904056106103"/>
    <n v="5939.0291569188603"/>
    <n v="1.7945919306470101E-3"/>
    <n v="3.0173431468938301E-4"/>
    <n v="1.3465680741645401"/>
    <n v="3.8484848484848402"/>
    <n v="2200"/>
    <n v="7.5314769205138982E-3"/>
    <n v="1950"/>
    <n v="0"/>
    <n v="0"/>
    <n v="3.8027224212246704"/>
    <n v="2346"/>
    <n v="0"/>
  </r>
  <r>
    <s v="Sierra"/>
    <x v="1950"/>
    <n v="1772"/>
    <n v="2215.2197303726998"/>
    <n v="3443"/>
    <n v="3138.1694000000002"/>
    <n v="298"/>
    <n v="8.1375400807414303E-5"/>
    <n v="3.0537452288132099"/>
    <n v="22.220182029311999"/>
    <n v="204.67507216015699"/>
    <n v="2641.0351257064199"/>
    <n v="253.036377220308"/>
    <n v="2.4805265285900102"/>
    <n v="33.034484236582401"/>
    <n v="1.1016659772636099"/>
    <n v="2.2815289992933301E-4"/>
    <n v="8.8737331719774399E-4"/>
    <n v="0.51466744118501295"/>
    <n v="0.70589551560187402"/>
    <s v="{1AAC91CD-F390-4834-9229-DA9482F10795}"/>
    <n v="152491101"/>
    <s v="WEIMAR 1101"/>
    <n v="2084"/>
    <n v="39.031788565478998"/>
    <n v="-120.974149453778"/>
    <x v="1948"/>
    <n v="335"/>
    <n v="339"/>
    <n v="49412.736738209103"/>
    <n v="29727.912285737399"/>
    <n v="19684.824452471599"/>
    <n v="29727.912285737399"/>
    <n v="19684.824452471599"/>
    <n v="0.264437248524927"/>
    <n v="2.42498694406094E-2"/>
    <n v="1.25012400133899"/>
    <n v="11.553691275167701"/>
    <n v="454"/>
    <n v="6.7989564178941239E-2"/>
    <n v="1951"/>
    <n v="0"/>
    <n v="0"/>
    <n v="18.472062584900932"/>
    <n v="642"/>
    <n v="0"/>
  </r>
  <r>
    <s v="Central Valley"/>
    <x v="1951"/>
    <n v="167"/>
    <n v="281.170959669963"/>
    <n v="1086"/>
    <n v="591.17236000000003"/>
    <n v="212"/>
    <n v="4.38319800951093E-5"/>
    <n v="4.8600781319206003"/>
    <n v="5.1237479455208099"/>
    <n v="518.80840338023302"/>
    <n v="3931.65075333916"/>
    <n v="41.548122571734602"/>
    <n v="3.3981152818678799"/>
    <n v="203.48124346945301"/>
    <n v="1.33527091145515"/>
    <n v="2.27845373196323E-4"/>
    <n v="1.08964409001276E-4"/>
    <n v="0.15377532228360899"/>
    <n v="0.47561587302448999"/>
    <s v="{765E2074-110B-4FD6-8019-AD09D7431DAB}"/>
    <n v="162211101"/>
    <s v="CALAVERAS CEMENT 1101"/>
    <n v="11236"/>
    <n v="38.1697277517194"/>
    <n v="-120.667667067911"/>
    <x v="1949"/>
    <n v="161"/>
    <n v="117"/>
    <n v="44070.926202205599"/>
    <n v="31569.3587390393"/>
    <n v="12501.567463166301"/>
    <n v="31569.3587390393"/>
    <n v="12501.567463166301"/>
    <n v="2.3100454708270601E-2"/>
    <n v="9.2923797801631701E-3"/>
    <n v="1.6836584411375"/>
    <n v="5.1226415094339597"/>
    <n v="1808"/>
    <n v="4.8303219117620477E-2"/>
    <n v="1952"/>
    <n v="0"/>
    <n v="0"/>
    <n v="19.616284009035589"/>
    <n v="1558"/>
    <n v="0"/>
  </r>
  <r>
    <s v="Bay Area"/>
    <x v="1952"/>
    <n v="46"/>
    <n v="102.77185946706599"/>
    <n v="214"/>
    <n v="202.10942"/>
    <n v="22"/>
    <n v="4.2280861138847698E-5"/>
    <n v="6.5495674993097204"/>
    <n v="0.84538826832431302"/>
    <n v="1.25152191988308"/>
    <n v="3.9217187549947901"/>
    <n v="1.73474716790913E-2"/>
    <n v="0.63495575907555801"/>
    <n v="4.15442484333603"/>
    <n v="1.0019106973301199"/>
    <n v="2.27354383052701E-4"/>
    <n v="4.0343655517719102E-5"/>
    <n v="0.21495327102803699"/>
    <n v="0.508496135767877"/>
    <s v="{A7850717-18DF-4BF5-B934-11A86FF92EB5}"/>
    <n v="13801103"/>
    <s v="MORAGA 1103"/>
    <s v="circuit_breaker"/>
    <n v="37.848808177744701"/>
    <n v="-122.16153082226"/>
    <x v="1950"/>
    <n v="174"/>
    <n v="837"/>
    <n v="49475.027414803801"/>
    <n v="10266.399663243599"/>
    <n v="39208.627751560103"/>
    <n v="1860.2649556086701"/>
    <n v="6615.9480335316102"/>
    <n v="8.8756042138982095E-4"/>
    <n v="9.3017894505464905E-4"/>
    <n v="2.2341708579796999"/>
    <n v="9.7272727272727195"/>
    <n v="2335"/>
    <n v="5.0017964271594217E-3"/>
    <n v="1953"/>
    <n v="0"/>
    <n v="0"/>
    <n v="1.155914695731515"/>
    <n v="1918"/>
    <n v="0"/>
  </r>
  <r>
    <s v="Bay Area"/>
    <x v="1953"/>
    <n v="300"/>
    <n v="786.63682864178304"/>
    <n v="1081"/>
    <n v="1204.0103999999999"/>
    <n v="70"/>
    <n v="4.0972031742317698E-5"/>
    <n v="3.12227661567074"/>
    <n v="0.90522883472511095"/>
    <n v="1.4308133887982799"/>
    <n v="10.0101581363042"/>
    <n v="0.58873505440176599"/>
    <n v="0.47835018251623401"/>
    <n v="0.75875475523727198"/>
    <n v="0.60259165593555997"/>
    <n v="2.2688894738060901E-4"/>
    <n v="5.4084356471711103E-5"/>
    <n v="0.277520814061054"/>
    <n v="0.65334721721459299"/>
    <s v="{68422AE1-2121-4A4F-B961-26CF0C3DA27B}"/>
    <n v="42031125"/>
    <s v="ALTO 1125"/>
    <n v="1256"/>
    <n v="37.886643099984397"/>
    <n v="-122.53676974568199"/>
    <x v="1951"/>
    <n v="123"/>
    <n v="520"/>
    <n v="31860.887401048902"/>
    <n v="7051.2780829405901"/>
    <n v="24809.609318108302"/>
    <n v="6410.4568157132899"/>
    <n v="22052.085605390701"/>
    <n v="3.7859049530197799E-3"/>
    <n v="2.8680422219622402E-3"/>
    <n v="2.62212276213927"/>
    <n v="15.4428571428571"/>
    <n v="2202"/>
    <n v="1.5882226316642632E-2"/>
    <n v="1954"/>
    <n v="0"/>
    <n v="0"/>
    <n v="3.9832719620365826"/>
    <n v="2703"/>
    <n v="0"/>
  </r>
  <r>
    <s v="Central Coast"/>
    <x v="1954"/>
    <n v="61"/>
    <n v="131.971866279929"/>
    <n v="173"/>
    <n v="195.49446"/>
    <n v="30"/>
    <n v="3.7387322966727201E-5"/>
    <n v="6.4044325719276998"/>
    <n v="8.9172136344714001"/>
    <n v="23.3264214640948"/>
    <n v="89.678155434783505"/>
    <n v="3.29376726101327"/>
    <n v="3.03468711704148"/>
    <n v="8.1149336440222601"/>
    <n v="1.1566371719042401"/>
    <n v="2.2539687168601701E-4"/>
    <n v="2.25955207887788E-4"/>
    <n v="0.35260115606936399"/>
    <n v="0.67506703547838998"/>
    <s v="{FFDFCD62-3D83-4DB1-8291-20A4384347C8}"/>
    <n v="183052108"/>
    <s v="TEMPLETON 2108"/>
    <s v="A64"/>
    <n v="35.523316422677397"/>
    <n v="-120.69357558041899"/>
    <x v="1952"/>
    <n v="288"/>
    <n v="351"/>
    <n v="35505.813699537197"/>
    <n v="19026.899458787098"/>
    <n v="16478.914240750099"/>
    <n v="3063.24377713989"/>
    <n v="3911.7887812126901"/>
    <n v="6.7786562366336503E-3"/>
    <n v="1.1216196890018099E-3"/>
    <n v="2.1634732177037601"/>
    <n v="5.7666666666666604"/>
    <n v="1325"/>
    <n v="6.7619061505805106E-3"/>
    <n v="1955"/>
    <n v="0"/>
    <n v="0"/>
    <n v="1.9034108490451906"/>
    <n v="1739"/>
    <n v="0"/>
  </r>
  <r>
    <s v="Central Valley"/>
    <x v="1955"/>
    <n v="158"/>
    <n v="330.10340517061599"/>
    <n v="760"/>
    <n v="591.39359999999999"/>
    <n v="65"/>
    <n v="1.0991336508036101E-4"/>
    <n v="2.2604370172207102"/>
    <n v="5.7726368401199499"/>
    <n v="20.840478680858499"/>
    <n v="126.934183774177"/>
    <n v="2.6601895245959599"/>
    <n v="1.4520422179251899"/>
    <n v="7.8214362333600302"/>
    <n v="1.00459496241349"/>
    <n v="2.2531102554892101E-4"/>
    <n v="3.36224296968514E-4"/>
    <n v="0.20789473684210499"/>
    <n v="0.55817884467224899"/>
    <s v="{08C43BB5-02C4-4FB7-9500-39371503D9F3}"/>
    <n v="163781705"/>
    <s v="PEORIA 1705"/>
    <n v="87222"/>
    <n v="37.960849898181898"/>
    <n v="-120.40611253543101"/>
    <x v="1953"/>
    <n v="115"/>
    <n v="224"/>
    <n v="18660.190345166699"/>
    <n v="8479.9139595379092"/>
    <n v="10180.2763856288"/>
    <n v="8240.0572331663097"/>
    <n v="10111.117094106299"/>
    <n v="2.1854579302953401E-2"/>
    <n v="7.1443687302234996E-3"/>
    <n v="2.0892620580418702"/>
    <n v="11.692307692307599"/>
    <n v="1039"/>
    <n v="1.4645216660679866E-2"/>
    <n v="1956"/>
    <n v="0"/>
    <n v="0"/>
    <n v="5.1201326030297833"/>
    <n v="1151"/>
    <n v="0"/>
  </r>
  <r>
    <s v="Central Coast"/>
    <x v="1956"/>
    <n v="798"/>
    <n v="1512.3884795378101"/>
    <n v="2132"/>
    <n v="2246.5459999999998"/>
    <n v="151"/>
    <n v="2.14211132654161E-4"/>
    <n v="1.01134211152006"/>
    <n v="5.0613982570568901"/>
    <n v="11.7928256745884"/>
    <n v="64.546990589276902"/>
    <n v="1.3560929799891901"/>
    <n v="0.38567368356845999"/>
    <n v="2.8441379238166702"/>
    <n v="0.99576569235088297"/>
    <n v="2.2487375806527201E-4"/>
    <n v="5.9241634717419696E-4"/>
    <n v="0.37429643527204498"/>
    <n v="0.67320613417677999"/>
    <s v="{61BEE218-5ECD-4073-AA08-F1DB60558A8D}"/>
    <n v="83622105"/>
    <s v="CAMP EVERS 2105"/>
    <n v="10728"/>
    <n v="37.0665173110309"/>
    <n v="-122.079702503653"/>
    <x v="1954"/>
    <n v="273"/>
    <n v="1013"/>
    <n v="65013.835667510903"/>
    <n v="16827.138098431798"/>
    <n v="48186.697569079101"/>
    <n v="16827.138098431798"/>
    <n v="48186.697569079101"/>
    <n v="8.9454868423303802E-2"/>
    <n v="3.2345881030778401E-2"/>
    <n v="1.8952236585686799"/>
    <n v="14.119205298013201"/>
    <n v="678"/>
    <n v="3.3955937467856072E-2"/>
    <n v="1957"/>
    <n v="0"/>
    <n v="0"/>
    <n v="10.455895627360665"/>
    <n v="968"/>
    <n v="0"/>
  </r>
  <r>
    <s v="North Coast"/>
    <x v="1957"/>
    <n v="674"/>
    <n v="1175.3088961056001"/>
    <n v="857"/>
    <n v="1261.0900999999999"/>
    <n v="67"/>
    <n v="8.3595865063800095E-5"/>
    <n v="2.5486455920842301"/>
    <n v="3.31761672643615"/>
    <n v="40.744852678740699"/>
    <n v="221.28238249645401"/>
    <n v="1.02353640601143"/>
    <n v="0.26907348404215697"/>
    <n v="7.5691338574344398"/>
    <n v="1.0606260744493301"/>
    <n v="2.2455226666185399E-4"/>
    <n v="1.82264627302452E-4"/>
    <n v="0.78646441073512197"/>
    <n v="0.93197853776766504"/>
    <s v="{A53E45F3-3435-4AAC-A0E8-0F3C42F17E7B}"/>
    <n v="42981101"/>
    <s v="ELK 1101"/>
    <n v="8779"/>
    <n v="39.223410685439497"/>
    <n v="-123.73394087765899"/>
    <x v="1955"/>
    <n v="52"/>
    <n v="45"/>
    <n v="15071.291790082199"/>
    <n v="6865.4128514121203"/>
    <n v="8205.8789386701592"/>
    <n v="6865.4128514121203"/>
    <n v="8205.8789386701592"/>
    <n v="1.22117300292643E-2"/>
    <n v="5.6009229592746098E-3"/>
    <n v="1.74378174496379"/>
    <n v="12.791044776119399"/>
    <n v="1476"/>
    <n v="1.5045001866344217E-2"/>
    <n v="1958"/>
    <n v="0"/>
    <n v="0"/>
    <n v="4.2659684488948004"/>
    <n v="1590"/>
    <n v="0"/>
  </r>
  <r>
    <s v="Sierra"/>
    <x v="1958"/>
    <n v="134"/>
    <n v="182.335272401016"/>
    <n v="1322"/>
    <n v="681.81740000000002"/>
    <n v="179"/>
    <n v="9.5703975813961297E-6"/>
    <n v="21.736359024820398"/>
    <n v="0.57753584381134704"/>
    <n v="50.933307511510201"/>
    <n v="493.80517266007701"/>
    <n v="0.64401856215424702"/>
    <n v="0.56050080670220703"/>
    <n v="24.112126080027899"/>
    <n v="1.0547164631955399"/>
    <n v="2.2234833586692499E-4"/>
    <n v="8.0794658263266699E-6"/>
    <n v="0.101361573373676"/>
    <n v="0.26742537957727402"/>
    <s v="{4B4ECB86-924B-4487-850F-9E73F5ADEBBF}"/>
    <n v="152251101"/>
    <s v="SPAULDING 1101"/>
    <n v="578852"/>
    <n v="39.325111539277103"/>
    <n v="-120.642807717292"/>
    <x v="1956"/>
    <n v="247"/>
    <n v="201"/>
    <n v="47186.8935288024"/>
    <n v="39043.058017040399"/>
    <n v="8143.8355117619903"/>
    <n v="33138.459603656898"/>
    <n v="6516.1919981644696"/>
    <n v="1.44622438291247E-3"/>
    <n v="1.7131011670699001E-3"/>
    <n v="1.3607109880672801"/>
    <n v="7.3854748603351901"/>
    <n v="2810"/>
    <n v="3.9800352120179572E-2"/>
    <n v="1959"/>
    <n v="0"/>
    <n v="0"/>
    <n v="20.591277782383891"/>
    <n v="2084"/>
    <n v="0"/>
  </r>
  <r>
    <s v="Central Coast"/>
    <x v="1959"/>
    <n v="309"/>
    <n v="498.31180188199698"/>
    <n v="608"/>
    <n v="653.29510000000005"/>
    <n v="24"/>
    <n v="6.6874191058256303E-5"/>
    <n v="3.03896321443123"/>
    <n v="0.22127666337681601"/>
    <n v="21.864472270011898"/>
    <n v="115.95972437517899"/>
    <n v="3.3708072381029602E-2"/>
    <n v="0.19091076675493501"/>
    <n v="12.302304720505999"/>
    <n v="1.0841629803180599"/>
    <n v="2.1964298817304099E-4"/>
    <n v="3.6467990383926001E-5"/>
    <n v="0.50822368421052599"/>
    <n v="0.76276677734619702"/>
    <s v="{208B7AA1-3DC7-4A8B-92C8-2F0419B8F695}"/>
    <n v="83242111"/>
    <s v="MORGAN HILL 2111"/>
    <n v="4461"/>
    <n v="37.083838172305001"/>
    <n v="-121.775360282983"/>
    <x v="1957"/>
    <n v="35"/>
    <n v="85"/>
    <n v="6953.9072575438204"/>
    <n v="3633.9488847069601"/>
    <n v="3319.9583728368498"/>
    <n v="3633.9488847069601"/>
    <n v="3319.9583728368498"/>
    <n v="8.7523176921422397E-4"/>
    <n v="1.6049805853981501E-3"/>
    <n v="1.61265955301617"/>
    <n v="25.3333333333333"/>
    <n v="2381"/>
    <n v="5.2714317161529842E-3"/>
    <n v="1960"/>
    <n v="0"/>
    <n v="0"/>
    <n v="2.2580304524392485"/>
    <n v="2212"/>
    <n v="0"/>
  </r>
  <r>
    <s v="Sierra"/>
    <x v="1960"/>
    <n v="461"/>
    <n v="665.94651577165803"/>
    <n v="1184"/>
    <n v="1002.0984"/>
    <n v="135"/>
    <n v="1.1764929943267399E-4"/>
    <n v="2.5283276487000701"/>
    <n v="15.6225066532282"/>
    <n v="249.377706578524"/>
    <n v="3067.8000843689601"/>
    <n v="197.75320044602401"/>
    <n v="3.2228218910429001"/>
    <n v="30.422091409194699"/>
    <n v="1.28647984045523"/>
    <n v="2.1958444964372399E-4"/>
    <n v="6.7722570376510505E-4"/>
    <n v="0.389358108108108"/>
    <n v="0.664552027325647"/>
    <s v="{A298B0D8-C9B9-4411-92EE-D00915B8BD24}"/>
    <n v="152481110"/>
    <s v="BRUNSWICK 1110"/>
    <n v="61602"/>
    <n v="39.225444629126699"/>
    <n v="-121.078915270648"/>
    <x v="1958"/>
    <n v="370"/>
    <n v="802"/>
    <n v="55740.7950243835"/>
    <n v="20441.259860876999"/>
    <n v="35299.535163506502"/>
    <n v="14421.8375666832"/>
    <n v="20948.905414824399"/>
    <n v="9.1425470008289197E-2"/>
    <n v="1.5882655423411E-2"/>
    <n v="1.4445694485285401"/>
    <n v="8.7703703703703706"/>
    <n v="590"/>
    <n v="2.9643900701902738E-2"/>
    <n v="1961"/>
    <n v="0"/>
    <n v="0"/>
    <n v="8.961311630647506"/>
    <n v="985"/>
    <n v="0"/>
  </r>
  <r>
    <s v="Central Coast"/>
    <x v="1961"/>
    <n v="1037"/>
    <n v="1776.2855464824199"/>
    <n v="2397"/>
    <n v="2603.1696999999999"/>
    <n v="97"/>
    <n v="7.35595682815927E-5"/>
    <n v="3.2516020219964998"/>
    <n v="10.2745244018733"/>
    <n v="40.127821403079501"/>
    <n v="366.57243621614202"/>
    <n v="7.4988438904138102"/>
    <n v="0.52928564591890803"/>
    <n v="6.4535055297244401"/>
    <n v="1.0007298619476701"/>
    <n v="2.1752625634715E-4"/>
    <n v="3.9792255987332803E-4"/>
    <n v="0.43262411347517699"/>
    <n v="0.68235488515231202"/>
    <s v="{45408D73-5C26-471E-9488-9F6B0D601D29}"/>
    <n v="83692105"/>
    <s v="ROB ROY 2105"/>
    <n v="5166"/>
    <n v="36.9817843443765"/>
    <n v="-121.90100423142999"/>
    <x v="1959"/>
    <n v="177"/>
    <n v="281"/>
    <n v="22536.567881685001"/>
    <n v="8833.6806576248891"/>
    <n v="13702.887224060099"/>
    <n v="8833.6806576248891"/>
    <n v="13702.887224060099"/>
    <n v="3.85984883077128E-2"/>
    <n v="7.1352781233144898E-3"/>
    <n v="1.7129079522491999"/>
    <n v="24.711340206185501"/>
    <n v="946"/>
    <n v="2.1100046865673551E-2"/>
    <n v="1962"/>
    <n v="0"/>
    <n v="0"/>
    <n v="5.4889929839090348"/>
    <n v="2304"/>
    <n v="0"/>
  </r>
  <r>
    <s v="Central Coast"/>
    <x v="1962"/>
    <n v="27"/>
    <n v="88.891954734244607"/>
    <n v="200"/>
    <n v="152.36118999999999"/>
    <n v="6"/>
    <n v="2.57771953329211E-5"/>
    <n v="15.919089575608499"/>
    <n v="29.555775081117901"/>
    <n v="78.2828615605831"/>
    <n v="407.62026309967001"/>
    <n v="36.103441537142302"/>
    <n v="1.7083333196739301"/>
    <n v="15.155014850199199"/>
    <n v="1.0280236005782999"/>
    <n v="2.1706296151868701E-4"/>
    <n v="1.7502157531149899E-4"/>
    <n v="0.13500000000000001"/>
    <n v="0.58342911518277196"/>
    <s v="{98891E8E-A196-4377-815F-B850671211F6}"/>
    <n v="182771102"/>
    <s v="CAMBRIA 1102"/>
    <s v="W50"/>
    <n v="35.566992445924797"/>
    <n v="-121.105203535044"/>
    <x v="1960"/>
    <n v="105"/>
    <n v="637"/>
    <n v="31711.762672139801"/>
    <n v="5728.4059945866402"/>
    <n v="25983.356677553202"/>
    <n v="779.93454426155802"/>
    <n v="1576.7095690051499"/>
    <n v="1.05012945186899E-3"/>
    <n v="1.5466317199752601E-4"/>
    <n v="3.2922946197868299"/>
    <n v="33.3333333333333"/>
    <n v="1504"/>
    <n v="1.302377769112122E-3"/>
    <n v="1963"/>
    <n v="0"/>
    <n v="0"/>
    <n v="0.48462870770234856"/>
    <n v="1636"/>
    <n v="0"/>
  </r>
  <r>
    <s v="North Coast"/>
    <x v="1963"/>
    <n v="644"/>
    <n v="1066.9993491713601"/>
    <n v="880"/>
    <n v="1194.4821999999999"/>
    <n v="76"/>
    <n v="1.5029972306173899E-4"/>
    <n v="1.3189227200242399"/>
    <n v="5.2266385580052503"/>
    <n v="49.763909000565299"/>
    <n v="327.44800351304701"/>
    <n v="4.1213004414530499"/>
    <n v="0.64403819849127397"/>
    <n v="16.065259782474801"/>
    <n v="0.98989869418897103"/>
    <n v="2.15347127565667E-4"/>
    <n v="4.1590742721266398E-4"/>
    <n v="0.73181818181818103"/>
    <n v="0.89327356159904103"/>
    <s v="{928C2523-6FDC-42B7-8EE9-33FA426DCF79}"/>
    <n v="42811111"/>
    <s v="MONTE RIO 1111"/>
    <n v="23916"/>
    <n v="38.489999185471198"/>
    <n v="-123.059945085748"/>
    <x v="1961"/>
    <n v="111"/>
    <n v="205"/>
    <n v="21104.368676625101"/>
    <n v="8839.5505908247596"/>
    <n v="12264.8180858003"/>
    <n v="8839.5505908247596"/>
    <n v="12264.8180858003"/>
    <n v="3.1608964468162498E-2"/>
    <n v="1.14227789526921E-2"/>
    <n v="1.6568312875331701"/>
    <n v="11.578947368421"/>
    <n v="916"/>
    <n v="1.6366381694990693E-2"/>
    <n v="1964"/>
    <n v="0"/>
    <n v="0"/>
    <n v="5.4926403901713714"/>
    <n v="2875"/>
    <n v="0"/>
  </r>
  <r>
    <s v="North Coast"/>
    <x v="1964"/>
    <n v="225"/>
    <n v="355.18389872907602"/>
    <n v="524"/>
    <n v="514.00599999999997"/>
    <n v="52"/>
    <n v="1.60117475178804E-4"/>
    <n v="1.4381899577834301"/>
    <n v="2.3323150178849898"/>
    <n v="6.1623528420958404"/>
    <n v="19.8196325988641"/>
    <n v="0.13860037232734601"/>
    <n v="0.43281994659744299"/>
    <n v="3.3361215299138598"/>
    <n v="0.98115214705467602"/>
    <n v="2.15283873149472E-4"/>
    <n v="2.9486023990225098E-4"/>
    <n v="0.42938931297709898"/>
    <n v="0.69101121689352596"/>
    <s v="{78AB2FDD-E1CA-4DC9-8362-0759A43BD212}"/>
    <n v="42811112"/>
    <s v="MONTE RIO 1112"/>
    <s v="circuit_breaker"/>
    <n v="38.471161906923399"/>
    <n v="-123.01206505291501"/>
    <x v="1962"/>
    <n v="104"/>
    <n v="455"/>
    <n v="23206.520038190902"/>
    <n v="5973.9084224683302"/>
    <n v="17232.611615722599"/>
    <n v="5973.9084224683302"/>
    <n v="17232.611615722599"/>
    <n v="1.5332732474917E-2"/>
    <n v="8.3261087092978397E-3"/>
    <n v="1.57859510546256"/>
    <n v="10.076923076923"/>
    <n v="1137"/>
    <n v="1.1194761403772544E-2"/>
    <n v="1965"/>
    <n v="0"/>
    <n v="0"/>
    <n v="3.7120134503775688"/>
    <n v="208"/>
    <n v="0"/>
  </r>
  <r>
    <s v="Central Valley"/>
    <x v="1965"/>
    <n v="18"/>
    <n v="30.137925957718199"/>
    <n v="53"/>
    <n v="43.429290000000002"/>
    <n v="23"/>
    <n v="3.5401569062821098E-5"/>
    <n v="9.3817594789940308"/>
    <n v="2.1338566843834101"/>
    <n v="1067.2780541314"/>
    <n v="6633.9426744249104"/>
    <n v="23.051059527943501"/>
    <n v="3.44180448867542"/>
    <n v="426.89889708809199"/>
    <n v="1.3698537816172001"/>
    <n v="2.13695097504755E-4"/>
    <n v="4.3490744582927797E-5"/>
    <n v="0.339622641509433"/>
    <n v="0.69395390581664196"/>
    <s v="{2FC56DAF-3BEA-4D4D-AF4F-08FDD13FFBA2}"/>
    <n v="163781704"/>
    <s v="PEORIA 1704"/>
    <n v="877670"/>
    <n v="37.903716742618499"/>
    <n v="-120.508701455816"/>
    <x v="1963"/>
    <n v="41"/>
    <n v="16"/>
    <n v="11182.6139111551"/>
    <n v="10595.2996245592"/>
    <n v="587.31428659587505"/>
    <n v="10595.2996245592"/>
    <n v="587.31428659587505"/>
    <n v="1.00028712540733E-3"/>
    <n v="8.1423608844488605E-4"/>
    <n v="1.67432921987323"/>
    <n v="2.3043478260869499"/>
    <n v="2296"/>
    <n v="4.9149872426093649E-3"/>
    <n v="1966"/>
    <n v="0"/>
    <n v="0"/>
    <n v="6.5836119230119747"/>
    <n v="323"/>
    <n v="0"/>
  </r>
  <r>
    <s v="Central Valley"/>
    <x v="1966"/>
    <n v="100"/>
    <n v="146.86378297764199"/>
    <n v="724"/>
    <n v="428.07144"/>
    <n v="145"/>
    <n v="2.61467126871013E-5"/>
    <n v="7.9357926215071002"/>
    <n v="8.1076758185753892"/>
    <n v="84.855529117423103"/>
    <n v="617.84660499885194"/>
    <n v="12.062717151862801"/>
    <n v="0.706362523029333"/>
    <n v="17.474340810549599"/>
    <n v="1.04336283124726"/>
    <n v="2.13464154336076E-4"/>
    <n v="1.21495721805674E-4"/>
    <n v="0.138121546961325"/>
    <n v="0.34308241262584999"/>
    <s v="{CF478BAD-B068-4DDA-83F7-95633906AC62}"/>
    <n v="254151101"/>
    <s v="AUBERRY 1101"/>
    <s v="R324"/>
    <n v="37.055218198089399"/>
    <n v="-119.369862439226"/>
    <x v="1964"/>
    <n v="177"/>
    <n v="126"/>
    <n v="24817.705457308799"/>
    <n v="17331.695975212398"/>
    <n v="7486.0094820964496"/>
    <n v="17331.695975212398"/>
    <n v="7486.0094820964496"/>
    <n v="1.7616879661822699E-2"/>
    <n v="3.7912733396296902E-3"/>
    <n v="1.46863782977642"/>
    <n v="4.9931034482758596"/>
    <n v="1743"/>
    <n v="3.095230237873102E-2"/>
    <n v="1967"/>
    <n v="0"/>
    <n v="0"/>
    <n v="10.769413259813703"/>
    <n v="2026"/>
    <n v="0"/>
  </r>
  <r>
    <s v="Central Coast"/>
    <x v="1967"/>
    <n v="169"/>
    <n v="256.69101918049898"/>
    <n v="938"/>
    <n v="735.21010000000001"/>
    <n v="77"/>
    <n v="6.16601934083306E-5"/>
    <n v="6.04495015788775"/>
    <n v="0.45304730740125898"/>
    <n v="50.817675264870203"/>
    <n v="240.31649429151199"/>
    <n v="0.42569433736524598"/>
    <n v="0.55117228386512396"/>
    <n v="34.085972989244098"/>
    <n v="1.0553672035019099"/>
    <n v="2.1186516912694299E-4"/>
    <n v="4.21273430232945E-5"/>
    <n v="0.18017057569296299"/>
    <n v="0.349139688251217"/>
    <s v="{80B87962-AD85-4936-A71D-968069A54623}"/>
    <n v="182551102"/>
    <s v="CAYUCOS 1102"/>
    <s v="circuit_breaker"/>
    <n v="35.448799442934799"/>
    <n v="-120.870776775084"/>
    <x v="1965"/>
    <n v="230"/>
    <n v="307"/>
    <n v="66910.302891818297"/>
    <n v="46289.497724998597"/>
    <n v="20620.8051668197"/>
    <n v="20474.740238178299"/>
    <n v="5336.0325223188702"/>
    <n v="3.2438054127936701E-3"/>
    <n v="4.7478348924414604E-3"/>
    <n v="1.51888177029881"/>
    <n v="12.1818181818181"/>
    <n v="2306"/>
    <n v="1.6313618022774611E-2"/>
    <n v="1968"/>
    <n v="0"/>
    <n v="0"/>
    <n v="12.722409816537088"/>
    <n v="1769"/>
    <n v="0"/>
  </r>
  <r>
    <s v="Sierra"/>
    <x v="1968"/>
    <n v="786"/>
    <n v="1117.3371880570701"/>
    <n v="2182"/>
    <n v="1849.9077"/>
    <n v="183"/>
    <n v="1.08777958332927E-4"/>
    <n v="2.1511511152785698"/>
    <n v="25.098139624479501"/>
    <n v="284.92381413038299"/>
    <n v="3549.1906891466001"/>
    <n v="251.20678179471199"/>
    <n v="2.32999661951099"/>
    <n v="20.389565443090799"/>
    <n v="1.0458677922441599"/>
    <n v="2.1115186736409E-4"/>
    <n v="1.2621717065470499E-3"/>
    <n v="0.36021998166819402"/>
    <n v="0.60399617726414201"/>
    <s v="{15B21A5E-7758-402F-AB04-357FA8BC8C24}"/>
    <n v="152031101"/>
    <s v="GRASS VALLEY 1101"/>
    <n v="2208"/>
    <n v="39.1987729113916"/>
    <n v="-121.063379678815"/>
    <x v="1966"/>
    <n v="270"/>
    <n v="280"/>
    <n v="37691.518012466098"/>
    <n v="20526.1790699581"/>
    <n v="17165.3389425079"/>
    <n v="18884.1727852084"/>
    <n v="15307.3667234185"/>
    <n v="0.23097742229811"/>
    <n v="1.99063663749257E-2"/>
    <n v="1.4215485853143399"/>
    <n v="11.923497267759499"/>
    <n v="301"/>
    <n v="3.8640791727628472E-2"/>
    <n v="1969"/>
    <n v="0"/>
    <n v="0"/>
    <n v="11.734077327717729"/>
    <n v="622"/>
    <n v="0"/>
  </r>
  <r>
    <s v="Central Coast"/>
    <x v="1969"/>
    <n v="761"/>
    <n v="1303.3728561036801"/>
    <n v="1708"/>
    <n v="1882.3978"/>
    <n v="95"/>
    <n v="8.5133493446751097E-5"/>
    <n v="2.3179732539151798"/>
    <n v="4.0321342162787897"/>
    <n v="21.079194774681799"/>
    <n v="82.757288110527099"/>
    <n v="0.53895257208337499"/>
    <n v="0.63204471804201601"/>
    <n v="5.9278621252233998"/>
    <n v="1.00360968991329"/>
    <n v="2.08967083381066E-4"/>
    <n v="2.10635001191181E-4"/>
    <n v="0.44555035128805598"/>
    <n v="0.69240031905376098"/>
    <s v="{4EF4529F-4E08-426D-A25B-A1F6BCFED593}"/>
    <n v="83500401"/>
    <s v="SEACLIFF 0401"/>
    <s v="circuit_breaker"/>
    <n v="36.984212718049797"/>
    <n v="-121.91553082622799"/>
    <x v="1967"/>
    <n v="113"/>
    <n v="125"/>
    <n v="17488.9605873695"/>
    <n v="9677.8329656842798"/>
    <n v="7811.1276216852502"/>
    <n v="9172.6768992479592"/>
    <n v="7730.9605601363301"/>
    <n v="2.0010325113162201E-2"/>
    <n v="8.0876818774413498E-3"/>
    <n v="1.7127107176132501"/>
    <n v="17.978947368421"/>
    <n v="1378"/>
    <n v="1.9851872921201271E-2"/>
    <n v="1970"/>
    <n v="0"/>
    <n v="0"/>
    <n v="5.6996354175626038"/>
    <n v="1926"/>
    <n v="0"/>
  </r>
  <r>
    <s v="Bay Area"/>
    <x v="1970"/>
    <n v="62"/>
    <n v="111.249409851552"/>
    <n v="176"/>
    <n v="174.62352000000001"/>
    <n v="24"/>
    <n v="3.2100653735748499E-5"/>
    <n v="6.9836468291243499"/>
    <n v="1.61620090021328"/>
    <n v="3.4024969862604602"/>
    <n v="13.793718388946701"/>
    <n v="0.211313335355892"/>
    <n v="0.87737041791635195"/>
    <n v="7.4394436879748698"/>
    <n v="2.1723820070425601"/>
    <n v="2.0743792155443399E-4"/>
    <n v="6.2222613455749796E-5"/>
    <n v="0.35227272727272702"/>
    <n v="0.63708147629183998"/>
    <s v="{2723FD74-E215-4B66-BA9E-051AE21C4595}"/>
    <n v="42481101"/>
    <s v="IGNACIO 1101"/>
    <n v="1264"/>
    <n v="38.074826765089199"/>
    <n v="-122.565442763897"/>
    <x v="1968"/>
    <n v="120"/>
    <n v="541"/>
    <n v="32774.712459157803"/>
    <n v="5420.1775942705599"/>
    <n v="27354.534864887199"/>
    <n v="3308.6659307374198"/>
    <n v="15170.343246102901"/>
    <n v="1.49334272293799E-3"/>
    <n v="7.7041568965796603E-4"/>
    <n v="1.79434532018632"/>
    <n v="7.3333333333333304"/>
    <n v="2115"/>
    <n v="4.9785101173064157E-3"/>
    <n v="1971"/>
    <n v="0"/>
    <n v="0"/>
    <n v="2.0559090580482411"/>
    <n v="1271"/>
    <n v="0"/>
  </r>
  <r>
    <s v="North Coast"/>
    <x v="1971"/>
    <n v="612"/>
    <n v="947.31090792603197"/>
    <n v="1111"/>
    <n v="1162.7560000000001"/>
    <n v="109"/>
    <n v="6.01324443761451E-5"/>
    <n v="4.2084614592655099"/>
    <n v="1.38916202775283"/>
    <n v="43.429814818112703"/>
    <n v="261.15323014881301"/>
    <n v="0.67842522239231495"/>
    <n v="0.41540740964547701"/>
    <n v="8.7853501120687607"/>
    <n v="1.0697004171686399"/>
    <n v="2.0743311458074599E-4"/>
    <n v="7.1589200927679993E-5"/>
    <n v="0.55085508550855"/>
    <n v="0.81471170481403898"/>
    <s v="{CE95A09E-74FB-479F-845B-A7A77A530903}"/>
    <n v="192341102"/>
    <s v="HUMBOLDT BAY 1102"/>
    <n v="4724"/>
    <n v="40.754565270742702"/>
    <n v="-124.187539735454"/>
    <x v="1969"/>
    <n v="230"/>
    <n v="462"/>
    <n v="51442.125012222903"/>
    <n v="24851.4009148767"/>
    <n v="26590.724097346101"/>
    <n v="10436.269476339001"/>
    <n v="8877.6228975177091"/>
    <n v="7.8032229011171196E-3"/>
    <n v="6.5544364369998203E-3"/>
    <n v="1.5478936404020101"/>
    <n v="10.192660550458699"/>
    <n v="2042"/>
    <n v="2.2610209489301314E-2"/>
    <n v="1972"/>
    <n v="0"/>
    <n v="0"/>
    <n v="6.4847952007822416"/>
    <n v="45"/>
    <n v="0"/>
  </r>
  <r>
    <s v="North Coast"/>
    <x v="1972"/>
    <n v="1735"/>
    <n v="3032.67734766177"/>
    <n v="2009"/>
    <n v="3165.4128000000001"/>
    <n v="148"/>
    <n v="9.4104109234034895E-5"/>
    <n v="2.6327841846973299"/>
    <n v="1.8749091726135401"/>
    <n v="28.001432610730401"/>
    <n v="150.80169067225"/>
    <n v="0.474544007601854"/>
    <n v="0.19504553791353299"/>
    <n v="7.0199180502090996"/>
    <n v="1.19031033322617"/>
    <n v="2.0632617730380199E-4"/>
    <n v="1.34563861421848E-4"/>
    <n v="0.86361373817819798"/>
    <n v="0.95806692498923696"/>
    <s v="{B18E180C-39A4-4EFB-8DCB-B1B629947F6E}"/>
    <n v="43081101"/>
    <s v="BIG RIVER 1101"/>
    <n v="69032"/>
    <n v="39.299529554081197"/>
    <n v="-123.788995015521"/>
    <x v="1970"/>
    <n v="141"/>
    <n v="141"/>
    <n v="18347.623561010099"/>
    <n v="13621.9318026525"/>
    <n v="4725.6917583575496"/>
    <n v="13621.9318026525"/>
    <n v="4725.6917583575496"/>
    <n v="1.9915451490433601E-2"/>
    <n v="1.39274081666371E-2"/>
    <n v="1.7479408343871901"/>
    <n v="13.5743243243243"/>
    <n v="1671"/>
    <n v="3.0536274240962693E-2"/>
    <n v="1973"/>
    <n v="0"/>
    <n v="0"/>
    <n v="8.4642733861459867"/>
    <n v="97"/>
    <n v="0"/>
  </r>
  <r>
    <s v="Central Coast"/>
    <x v="1973"/>
    <n v="102"/>
    <n v="175.692903331303"/>
    <n v="343"/>
    <n v="309.60764"/>
    <n v="23"/>
    <n v="9.3095332293001806E-5"/>
    <n v="2.1330639810665701"/>
    <n v="1.5222932291882301"/>
    <n v="2.03161859246236"/>
    <n v="3.78043955162034"/>
    <n v="2.8380822963853799E-2"/>
    <n v="0.42237400024644101"/>
    <n v="4.0367257020274199"/>
    <n v="1.0011542880016799"/>
    <n v="2.05256034900419E-4"/>
    <n v="1.2327101718335101E-4"/>
    <n v="0.29737609329446002"/>
    <n v="0.56746954269611904"/>
    <s v="{C4E0B9E0-CB11-4C51-9BF2-0A1F8C067741}"/>
    <n v="83622103"/>
    <s v="CAMP EVERS 2103"/>
    <n v="11056"/>
    <n v="36.993672694321603"/>
    <n v="-122.029884374799"/>
    <x v="1971"/>
    <n v="49"/>
    <n v="114"/>
    <n v="8082.4331741229898"/>
    <n v="2992.2228390871801"/>
    <n v="5090.2103350358002"/>
    <n v="2611.1508260319401"/>
    <n v="3987.5528924439"/>
    <n v="2.8352333952170699E-3"/>
    <n v="2.14119264273904E-3"/>
    <n v="1.7224794444245399"/>
    <n v="14.9130434782608"/>
    <n v="1735"/>
    <n v="4.7208888027096369E-3"/>
    <n v="1974"/>
    <n v="0"/>
    <n v="0"/>
    <n v="1.6224933999222928"/>
    <n v="2401"/>
    <n v="0"/>
  </r>
  <r>
    <s v="Bay Area"/>
    <x v="1974"/>
    <n v="53"/>
    <n v="122.98848265342799"/>
    <n v="163"/>
    <n v="188.21343999999999"/>
    <n v="16"/>
    <n v="3.9564796452395899E-5"/>
    <n v="6.0186657515210902"/>
    <n v="17.735697227737099"/>
    <n v="74.520781630650106"/>
    <n v="223.32119408084199"/>
    <n v="7.9394973968203297"/>
    <n v="2.8058628365397702"/>
    <n v="18.371722616953701"/>
    <n v="1.03761062026023"/>
    <n v="2.0498270109848299E-4"/>
    <n v="5.58026387668775E-4"/>
    <n v="0.32515337423312801"/>
    <n v="0.653452180097853"/>
    <s v="{FF138367-96EF-4586-B73C-AE42FDD878F0}"/>
    <n v="43201101"/>
    <s v="STAFFORD 1101"/>
    <n v="1082"/>
    <n v="38.110184116816299"/>
    <n v="-122.61324015662299"/>
    <x v="1972"/>
    <n v="56"/>
    <n v="417"/>
    <n v="25826.401585809301"/>
    <n v="4959.0869115116502"/>
    <n v="20867.314674297599"/>
    <n v="1691.5237333631501"/>
    <n v="4461.2429911497302"/>
    <n v="8.9284222027004E-3"/>
    <n v="6.3303674323833504E-4"/>
    <n v="2.3205374085552499"/>
    <n v="10.1875"/>
    <n v="726"/>
    <n v="3.2797232175757278E-3"/>
    <n v="1975"/>
    <n v="0"/>
    <n v="0"/>
    <n v="1.051063793723594"/>
    <n v="159"/>
    <n v="0"/>
  </r>
  <r>
    <s v="Central Coast"/>
    <x v="1975"/>
    <n v="6"/>
    <n v="12.2609234995668"/>
    <n v="116"/>
    <n v="68.045450000000002"/>
    <n v="10"/>
    <n v="2.6005367499237699E-5"/>
    <n v="11.9762704670429"/>
    <n v="0.35795381665229797"/>
    <n v="41.253245353698702"/>
    <n v="192.69377899169899"/>
    <n v="0.80392727255821195"/>
    <n v="0.44048672728240401"/>
    <n v="17.426592875691099"/>
    <n v="1.0230088591575599"/>
    <n v="2.0404888714929499E-4"/>
    <n v="2.26545199666361E-5"/>
    <n v="5.1724137931034399E-2"/>
    <n v="0.18018726902834001"/>
    <s v="{7C9F6E98-6AD1-45C0-AA12-C5A39FC092A4}"/>
    <n v="182951102"/>
    <s v="FOOTHILL 1102"/>
    <n v="99432"/>
    <n v="35.260280989224697"/>
    <n v="-120.69474008019699"/>
    <x v="1973"/>
    <n v="290"/>
    <n v="865"/>
    <n v="53260.219624721198"/>
    <n v="14110.2866237416"/>
    <n v="39149.933000979399"/>
    <n v="2389.4025960091599"/>
    <n v="660.57378299183495"/>
    <n v="2.2654519966636101E-4"/>
    <n v="2.6005367499237699E-4"/>
    <n v="2.0434872499278001"/>
    <n v="11.6"/>
    <n v="2571"/>
    <n v="2.0404888714929499E-3"/>
    <n v="1976"/>
    <n v="0"/>
    <n v="0"/>
    <n v="1.4847054804848077"/>
    <n v="338"/>
    <n v="0"/>
  </r>
  <r>
    <s v="Sierra"/>
    <x v="1976"/>
    <n v="11"/>
    <n v="21.394751876474899"/>
    <n v="60"/>
    <n v="42.712490000000003"/>
    <n v="9"/>
    <n v="6.7948261049524303E-5"/>
    <n v="2.7800507264215999"/>
    <n v="13.1404109418392"/>
    <n v="138.47139045"/>
    <n v="744.95740814208898"/>
    <n v="23.411459237623699"/>
    <n v="3.0299901300007601"/>
    <n v="88.125393576092193"/>
    <n v="1.32177975442674"/>
    <n v="2.03554629261848E-4"/>
    <n v="4.5132661173536402E-4"/>
    <n v="0.18333333333333299"/>
    <n v="0.50090153572193097"/>
    <s v="{7331B61B-2EF4-4C3D-921E-59545C577918}"/>
    <n v="152271101"/>
    <s v="WISE 1101"/>
    <n v="63199"/>
    <n v="38.883686672469601"/>
    <n v="-121.102052047328"/>
    <x v="1974"/>
    <n v="12"/>
    <n v="17"/>
    <n v="2188.55363324072"/>
    <n v="1501.40824471935"/>
    <n v="687.14538852136195"/>
    <n v="989.41000821998"/>
    <n v="219.60240660575701"/>
    <n v="4.0619395056182804E-3"/>
    <n v="6.1153434944571895E-4"/>
    <n v="1.9449774433158999"/>
    <n v="6.6666666666666599"/>
    <n v="860"/>
    <n v="1.831991663356632E-3"/>
    <n v="1977"/>
    <n v="0"/>
    <n v="0"/>
    <n v="0.6147906862176572"/>
    <n v="1084"/>
    <n v="0"/>
  </r>
  <r>
    <s v="Central Valley"/>
    <x v="1977"/>
    <n v="90"/>
    <n v="129.332966087491"/>
    <n v="251"/>
    <n v="200.30731"/>
    <n v="21"/>
    <n v="1.1894693584292201E-4"/>
    <n v="2.3298862150737198"/>
    <n v="11.224638028578299"/>
    <n v="61.601793933998401"/>
    <n v="767.900219873948"/>
    <n v="28.8045675829052"/>
    <n v="2.2610619515180499"/>
    <n v="6.6856615700359798"/>
    <n v="1.11852086725689"/>
    <n v="2.0306726829593199E-4"/>
    <n v="6.0420728117432595E-4"/>
    <n v="0.35856573705179201"/>
    <n v="0.64567271553184802"/>
    <s v="{2C817939-22E6-4D0A-962C-2F9F458E8593}"/>
    <n v="163761703"/>
    <s v="RACETRACK 1703"/>
    <n v="10870"/>
    <n v="37.980659300393199"/>
    <n v="-120.391573982271"/>
    <x v="1975"/>
    <n v="71"/>
    <n v="143"/>
    <n v="12386.600283670499"/>
    <n v="4188.8092118409204"/>
    <n v="8197.7910718295898"/>
    <n v="3188.01764715626"/>
    <n v="6978.9042827641997"/>
    <n v="1.2688352904660799E-2"/>
    <n v="2.49788565270137E-3"/>
    <n v="1.43703295652768"/>
    <n v="11.952380952380899"/>
    <n v="665"/>
    <n v="4.2644126342145719E-3"/>
    <n v="1978"/>
    <n v="0"/>
    <n v="0"/>
    <n v="1.9809417134311325"/>
    <n v="1492"/>
    <n v="0"/>
  </r>
  <r>
    <s v="Central Coast"/>
    <x v="1978"/>
    <n v="875"/>
    <n v="1579.5272244001901"/>
    <n v="1702"/>
    <n v="2073.8782000000001"/>
    <n v="123"/>
    <n v="7.9274228793531999E-5"/>
    <n v="2.1931208556914399"/>
    <n v="3.7115575807536199"/>
    <n v="29.8870444239761"/>
    <n v="152.37128232425201"/>
    <n v="0.93718421401224805"/>
    <n v="2.4346355799797599"/>
    <n v="23.349285848257001"/>
    <n v="1.0570724591976199"/>
    <n v="2.02539771468892E-4"/>
    <n v="1.9123778049556599E-4"/>
    <n v="0.51410105757931801"/>
    <n v="0.76162970628336601"/>
    <s v="{0FCDB678-0B45-409C-87BF-C304E827F93C}"/>
    <n v="82021107"/>
    <s v="LOS GATOS 1107"/>
    <n v="2917"/>
    <n v="37.109189638425299"/>
    <n v="-121.935467196606"/>
    <x v="1976"/>
    <n v="123"/>
    <n v="140"/>
    <n v="22132.766438664701"/>
    <n v="12406.0820663223"/>
    <n v="9726.6843723423808"/>
    <n v="12406.0820663223"/>
    <n v="9726.6843723423808"/>
    <n v="2.3522247000954601E-2"/>
    <n v="9.7507301416044304E-3"/>
    <n v="1.8051739707430801"/>
    <n v="13.837398373983699"/>
    <n v="1447"/>
    <n v="2.4912391890673718E-2"/>
    <n v="1979"/>
    <n v="0"/>
    <n v="0"/>
    <n v="7.7087796196327538"/>
    <n v="1586"/>
    <n v="0"/>
  </r>
  <r>
    <s v="Bay Area"/>
    <x v="1979"/>
    <n v="216"/>
    <n v="505.04910048333301"/>
    <n v="669"/>
    <n v="760.24099999999999"/>
    <n v="53"/>
    <n v="6.3688226221546599E-5"/>
    <n v="4.1037006883370504"/>
    <n v="4.2370704408114097"/>
    <n v="9.1630372872576107"/>
    <n v="27.043823653335298"/>
    <n v="0.78752461654415395"/>
    <n v="1.7171898580700999"/>
    <n v="5.9244823636100499"/>
    <n v="0.994364670987407"/>
    <n v="1.9905799026037301E-4"/>
    <n v="2.1679112765099701E-4"/>
    <n v="0.32286995515694999"/>
    <n v="0.66432760400155499"/>
    <s v="{882C20B1-4F53-4E74-914C-118DECC8B0F8}"/>
    <n v="13801102"/>
    <s v="MORAGA 1102"/>
    <s v="circuit_breaker"/>
    <n v="37.849143309202297"/>
    <n v="-122.16190554307801"/>
    <x v="1977"/>
    <n v="221"/>
    <n v="693"/>
    <n v="51629.024229348601"/>
    <n v="14952.467887906099"/>
    <n v="36676.556341442498"/>
    <n v="8031.1700230683"/>
    <n v="20413.7384682628"/>
    <n v="1.1489929765502799E-2"/>
    <n v="3.37547598974197E-3"/>
    <n v="2.3381902800154299"/>
    <n v="12.622641509433899"/>
    <n v="1354"/>
    <n v="1.0550073483799769E-2"/>
    <n v="1980"/>
    <n v="0"/>
    <n v="0"/>
    <n v="4.9903361484039728"/>
    <n v="1062"/>
    <n v="0"/>
  </r>
  <r>
    <s v="Bay Area"/>
    <x v="1980"/>
    <n v="508"/>
    <n v="1285.6882004418401"/>
    <n v="1482"/>
    <n v="1831.3882000000001"/>
    <n v="54"/>
    <n v="5.3843056295316302E-5"/>
    <n v="3.5843764709101702"/>
    <n v="22.4031670823179"/>
    <n v="743.58463044592997"/>
    <n v="14646.068577345"/>
    <n v="693.16681724050102"/>
    <n v="0.49491621044643702"/>
    <n v="1.8634673585778301"/>
    <n v="1.22316453633485"/>
    <n v="1.9761591901143301E-4"/>
    <n v="6.8507006930097801E-4"/>
    <n v="0.34278002699055299"/>
    <n v="0.70202931959456505"/>
    <s v="{A8B14B0D-3BCA-44F1-B75C-F9F858D43D86}"/>
    <n v="42291101"/>
    <s v="OLEMA 1101"/>
    <n v="1200"/>
    <n v="38.097086427793698"/>
    <n v="-122.852641031616"/>
    <x v="1978"/>
    <n v="69"/>
    <n v="301"/>
    <n v="19942.985403685099"/>
    <n v="4658.8808384437898"/>
    <n v="15284.104565241299"/>
    <n v="4658.8808384437898"/>
    <n v="15284.104565241299"/>
    <n v="3.6993783742252803E-2"/>
    <n v="2.9075250399470801E-3"/>
    <n v="2.5308822843343401"/>
    <n v="27.4444444444444"/>
    <n v="580"/>
    <n v="1.0671259626617382E-2"/>
    <n v="1981"/>
    <n v="0"/>
    <n v="0"/>
    <n v="2.894893445464656"/>
    <n v="353"/>
    <n v="0"/>
  </r>
  <r>
    <s v="North Coast"/>
    <x v="1981"/>
    <n v="343"/>
    <n v="677.26160909348096"/>
    <n v="440"/>
    <n v="728.18629999999996"/>
    <n v="33"/>
    <n v="1.4683980980683401E-4"/>
    <n v="1.5086943676907001"/>
    <n v="5.13972567325896"/>
    <n v="61.613634798840103"/>
    <n v="414.40674884310499"/>
    <n v="2.9086490409604502"/>
    <n v="0.70353982800787196"/>
    <n v="11.514816358375001"/>
    <n v="1.0115982835943"/>
    <n v="1.96212297972528E-4"/>
    <n v="4.5183326807404799E-4"/>
    <n v="0.77954545454545399"/>
    <n v="0.93006642441469001"/>
    <s v="{9DEA7C0C-988A-45A0-A22A-FD3B61FBF719}"/>
    <n v="42811111"/>
    <s v="MONTE RIO 1111"/>
    <n v="53477"/>
    <n v="38.4960722660933"/>
    <n v="-123.069332406298"/>
    <x v="1979"/>
    <n v="28"/>
    <n v="81"/>
    <n v="8409.6407284010293"/>
    <n v="3299.3477123723701"/>
    <n v="5110.2930160286496"/>
    <n v="3299.3477123723701"/>
    <n v="5110.2930160286496"/>
    <n v="1.4910497846443599E-2"/>
    <n v="4.8457137236255204E-3"/>
    <n v="1.97452364167195"/>
    <n v="13.3333333333333"/>
    <n v="857"/>
    <n v="6.4750058330934239E-3"/>
    <n v="1982"/>
    <n v="0"/>
    <n v="0"/>
    <n v="2.0501189873845318"/>
    <n v="2861"/>
    <n v="0"/>
  </r>
  <r>
    <s v="Bay Area"/>
    <x v="1982"/>
    <n v="159"/>
    <n v="297.39886415568401"/>
    <n v="522"/>
    <n v="509.90778"/>
    <n v="43"/>
    <n v="5.4117524573379001E-5"/>
    <n v="4.5352943978083404"/>
    <n v="10.630125624202099"/>
    <n v="11.8696835174411"/>
    <n v="31.3254928635805"/>
    <n v="0.68922563702453699"/>
    <n v="1.1741684589149599"/>
    <n v="17.949306302093699"/>
    <n v="1.8943198170772799"/>
    <n v="1.94813075436653E-4"/>
    <n v="2.7966406020802102E-4"/>
    <n v="0.30459770114942503"/>
    <n v="0.58324049607415795"/>
    <s v="{AEA0E426-7AE2-48C6-9626-CB9218FF1143}"/>
    <n v="14161108"/>
    <s v="ROSSMOOR 1108"/>
    <n v="45268"/>
    <n v="37.846497639076297"/>
    <n v="-122.1100852356"/>
    <x v="1980"/>
    <n v="270"/>
    <n v="495"/>
    <n v="38033.654000037001"/>
    <n v="12359.223185798201"/>
    <n v="25674.430814238702"/>
    <n v="4023.02881795035"/>
    <n v="5183.50221886488"/>
    <n v="1.2025554588944901E-2"/>
    <n v="2.3270535566552999E-3"/>
    <n v="1.8704331078973799"/>
    <n v="12.1395348837209"/>
    <n v="1178"/>
    <n v="8.3769622437760791E-3"/>
    <n v="1983"/>
    <n v="0"/>
    <n v="0"/>
    <n v="2.4997934396386268"/>
    <n v="2305"/>
    <n v="0"/>
  </r>
  <r>
    <s v="Central Valley"/>
    <x v="1983"/>
    <n v="5"/>
    <n v="7.6119179311684899"/>
    <n v="21"/>
    <n v="14.218107"/>
    <n v="7"/>
    <n v="7.5796075439679301E-5"/>
    <n v="3.79742755104831"/>
    <n v="6.1250140365833996"/>
    <n v="19.3244404181217"/>
    <n v="91.648092173427898"/>
    <n v="1.1807741036383499"/>
    <n v="2.67383056879043"/>
    <n v="65.051230123000394"/>
    <n v="1.0366624593734699"/>
    <n v="1.9061449697722199E-4"/>
    <n v="3.79684518926686E-4"/>
    <n v="0.238095238095238"/>
    <n v="0.53536788065443697"/>
    <s v="{C5570B1A-B071-4827-88D1-68633BB92AFE}"/>
    <n v="162991102"/>
    <s v="CORRAL 1102"/>
    <n v="75622"/>
    <n v="38.158193761543501"/>
    <n v="-120.84548001893199"/>
    <x v="1981"/>
    <n v="136"/>
    <n v="337"/>
    <n v="25226.987138433899"/>
    <n v="9209.8908425849095"/>
    <n v="16017.0962958489"/>
    <n v="1424.93138403069"/>
    <n v="2191.9855793215302"/>
    <n v="2.6577916324868E-3"/>
    <n v="5.3057252807775501E-4"/>
    <n v="1.5223835862336901"/>
    <n v="3"/>
    <n v="969"/>
    <n v="1.334301478840554E-3"/>
    <n v="1984"/>
    <n v="0"/>
    <n v="0"/>
    <n v="0.88541103902653384"/>
    <n v="1888"/>
    <n v="0"/>
  </r>
  <r>
    <s v="Sierra"/>
    <x v="1984"/>
    <n v="1171"/>
    <n v="1666.1969568648201"/>
    <n v="2141"/>
    <n v="2146.1293999999998"/>
    <n v="190"/>
    <n v="1.03027745842011E-4"/>
    <n v="1.69595434917522"/>
    <n v="7.6079344630412598"/>
    <n v="32.793672331105697"/>
    <n v="223.42156995199099"/>
    <n v="4.8519960899325199"/>
    <n v="2.1432929686858899"/>
    <n v="17.542531441823598"/>
    <n v="1.0071844420934899"/>
    <n v="1.8460359386858401E-4"/>
    <n v="4.2185555342520698E-4"/>
    <n v="0.54694068192433398"/>
    <n v="0.77637301884528298"/>
    <s v="{576CF59E-86D2-4E41-A7A3-27CEB8B77F40}"/>
    <n v="152491102"/>
    <s v="WEIMAR 1102"/>
    <s v="circuit_breaker"/>
    <n v="39.036030155003402"/>
    <n v="-120.987864428691"/>
    <x v="1982"/>
    <n v="268"/>
    <n v="330"/>
    <n v="37732.981547416101"/>
    <n v="19516.508561533399"/>
    <n v="18216.472985882599"/>
    <n v="19516.508561533399"/>
    <n v="18216.472985882599"/>
    <n v="8.0152555150789298E-2"/>
    <n v="1.9575271709982099E-2"/>
    <n v="1.42288382311257"/>
    <n v="11.268421052631499"/>
    <n v="907"/>
    <n v="3.5074682835030964E-2"/>
    <n v="1985"/>
    <n v="0"/>
    <n v="0"/>
    <n v="12.12699244138857"/>
    <n v="489"/>
    <n v="0"/>
  </r>
  <r>
    <s v="North Valley"/>
    <x v="1985"/>
    <n v="1695"/>
    <n v="2104.2734571926999"/>
    <n v="4453"/>
    <n v="3251.6010000000001"/>
    <n v="259"/>
    <n v="1.16229468974694E-4"/>
    <n v="2.8202848092607198"/>
    <n v="16.463600316813199"/>
    <n v="37.442640309318797"/>
    <n v="487.24249913677801"/>
    <n v="55.825050036183399"/>
    <n v="0.30721221556200701"/>
    <n v="4.6035088513441504"/>
    <n v="0.94507465859638595"/>
    <n v="1.8424776641812299E-4"/>
    <n v="8.4050392131040702E-4"/>
    <n v="0.38064226364248799"/>
    <n v="0.64714994526143998"/>
    <s v="{81205B01-8688-4570-8F47-B08F18EDCF16}"/>
    <n v="103031101"/>
    <s v="ORO FINO 1101"/>
    <n v="2022"/>
    <n v="39.854172846905897"/>
    <n v="-121.605882287306"/>
    <x v="1983"/>
    <n v="395"/>
    <n v="1163"/>
    <n v="83825.401435372594"/>
    <n v="27985.998185965502"/>
    <n v="55839.403249406903"/>
    <n v="27985.998185965502"/>
    <n v="55839.403249406903"/>
    <n v="0.21769051561939501"/>
    <n v="3.0103432464445998E-2"/>
    <n v="1.2414592667803499"/>
    <n v="17.193050193050102"/>
    <n v="477"/>
    <n v="4.7720171502293851E-2"/>
    <n v="1986"/>
    <n v="0"/>
    <n v="0"/>
    <n v="17.389687678811569"/>
    <n v="1228"/>
    <n v="0"/>
  </r>
  <r>
    <s v="North Coast"/>
    <x v="1986"/>
    <n v="134"/>
    <n v="253.93457451057299"/>
    <n v="284"/>
    <n v="320.78577000000001"/>
    <n v="43"/>
    <n v="5.9904096413574303E-5"/>
    <n v="3.2746042535469999"/>
    <n v="4.1624868424795496"/>
    <n v="230.03373797535801"/>
    <n v="909.20480495929701"/>
    <n v="6.6654331611805597"/>
    <n v="1.2079646033343101"/>
    <n v="84.394721287800806"/>
    <n v="1.1042910121208001"/>
    <n v="1.8395325940711999E-4"/>
    <n v="1.72820146644219E-4"/>
    <n v="0.471830985915492"/>
    <n v="0.79160175091551599"/>
    <s v="{32CDF0E8-BDA5-4E37-8B42-CD1492E2A580}"/>
    <n v="42981101"/>
    <s v="ELK 1101"/>
    <n v="900"/>
    <n v="39.046772485941702"/>
    <n v="-123.685014492859"/>
    <x v="1984"/>
    <n v="262"/>
    <n v="226"/>
    <n v="48739.908219145997"/>
    <n v="33079.2875920199"/>
    <n v="15660.620627126"/>
    <n v="9529.0572863727903"/>
    <n v="2869.2154208095599"/>
    <n v="7.43126630570145E-3"/>
    <n v="2.5758761457836902E-3"/>
    <n v="1.8950341381386"/>
    <n v="6.6046511627906899"/>
    <n v="1515"/>
    <n v="7.90999015450616E-3"/>
    <n v="1987"/>
    <n v="0"/>
    <n v="0"/>
    <n v="5.9210798550907473"/>
    <n v="1566"/>
    <n v="0"/>
  </r>
  <r>
    <s v="Central Valley"/>
    <x v="1987"/>
    <n v="1845"/>
    <n v="2598.4966646616599"/>
    <n v="5063"/>
    <n v="4140.4759999999997"/>
    <n v="615"/>
    <n v="1.0319096239154E-4"/>
    <n v="1.9513633605280301"/>
    <n v="20.859366892302699"/>
    <n v="1114.1707458015501"/>
    <n v="11757.911826540399"/>
    <n v="694.27013581685299"/>
    <n v="1.25178069922225"/>
    <n v="47.467219842530398"/>
    <n v="1.1153931968580399"/>
    <n v="1.8138155510039999E-4"/>
    <n v="8.9550248438367895E-4"/>
    <n v="0.36440845348607498"/>
    <n v="0.62758403093826798"/>
    <s v="{111B8F03-A7A2-4ADC-B553-BFBB68F5B187}"/>
    <n v="163011101"/>
    <s v="MARTELL 1101"/>
    <n v="91216"/>
    <n v="38.434880924826899"/>
    <n v="-120.75010513153499"/>
    <x v="1985"/>
    <n v="503"/>
    <n v="459"/>
    <n v="103941.104470301"/>
    <n v="66328.726404157394"/>
    <n v="37612.378066143901"/>
    <n v="66328.726404157394"/>
    <n v="37612.378066143901"/>
    <n v="0.55073402789596304"/>
    <n v="6.3462441870797096E-2"/>
    <n v="1.40839927623938"/>
    <n v="8.2325203252032502"/>
    <n v="449"/>
    <n v="0.11154965638674599"/>
    <n v="1988"/>
    <n v="0"/>
    <n v="0"/>
    <n v="41.214747054477684"/>
    <n v="990"/>
    <n v="0"/>
  </r>
  <r>
    <s v="Central Coast"/>
    <x v="1988"/>
    <n v="14"/>
    <n v="42.578180443836501"/>
    <n v="53"/>
    <n v="59.031154999999998"/>
    <n v="13"/>
    <n v="1.6641456288478002E-5"/>
    <n v="11.707472668244201"/>
    <n v="1.9050779591003999"/>
    <n v="81.215941521856493"/>
    <n v="271.74495617548598"/>
    <n v="2.34287176198429"/>
    <n v="2.1162355496333101"/>
    <n v="100.394961794981"/>
    <n v="1.0726684606992201"/>
    <n v="1.8055272839876801E-4"/>
    <n v="2.7074318005851099E-5"/>
    <n v="0.26415094339622602"/>
    <n v="0.72128320560319104"/>
    <s v="{6ECC9377-E065-4FCE-971C-2036CD830EDE}"/>
    <n v="182571103"/>
    <s v="DIVIDE 1103"/>
    <n v="48160"/>
    <n v="34.829301852060397"/>
    <n v="-120.449919459144"/>
    <x v="1986"/>
    <n v="101"/>
    <n v="133"/>
    <n v="25738.7088444361"/>
    <n v="21090.6372801529"/>
    <n v="4648.0715642832101"/>
    <n v="4025.5628316470902"/>
    <n v="4268.3110530906297"/>
    <n v="3.51966134076064E-4"/>
    <n v="2.1633893175021499E-4"/>
    <n v="3.0412986031311799"/>
    <n v="4.0769230769230704"/>
    <n v="2504"/>
    <n v="2.3471854691839841E-3"/>
    <n v="1989"/>
    <n v="0"/>
    <n v="0"/>
    <n v="2.501368002263384"/>
    <n v="1216"/>
    <n v="0"/>
  </r>
  <r>
    <s v="Bay Area"/>
    <x v="1989"/>
    <n v="28"/>
    <n v="64.992041618377897"/>
    <n v="63"/>
    <n v="85.559529999999995"/>
    <n v="6"/>
    <n v="7.3024187562016995E-5"/>
    <n v="4.0295960952838197"/>
    <n v="3.97453941404819E-2"/>
    <n v="0.11119724810123401"/>
    <n v="3.5236496478319098E-4"/>
    <n v="2.8009768726633401E-8"/>
    <n v="0.50221239992727795"/>
    <n v="6.1041295230388597"/>
    <n v="1.00258111953735"/>
    <n v="1.77606170087553E-4"/>
    <n v="4.6612355087442299E-5"/>
    <n v="0.44444444444444398"/>
    <n v="0.75961193304144503"/>
    <s v="{196072E3-9BAD-4649-BDA0-FE3AF88F88C8}"/>
    <n v="42261101"/>
    <s v="BOLINAS 1101"/>
    <n v="1064"/>
    <n v="37.925268788637297"/>
    <n v="-122.698166711311"/>
    <x v="1987"/>
    <n v="115"/>
    <n v="316"/>
    <n v="24373.314305002499"/>
    <n v="7144.3315527919303"/>
    <n v="17228.982752210599"/>
    <n v="546.003308580056"/>
    <n v="1233.6390535622299"/>
    <n v="2.7967413052465401E-4"/>
    <n v="4.38145125372102E-4"/>
    <n v="2.32114434351349"/>
    <n v="10.5"/>
    <n v="2271"/>
    <n v="1.0656370205253179E-3"/>
    <n v="1990"/>
    <n v="0"/>
    <n v="0"/>
    <n v="0.33927062185569801"/>
    <n v="2186"/>
    <n v="0"/>
  </r>
  <r>
    <s v="Sierra"/>
    <x v="1990"/>
    <n v="1878"/>
    <n v="2647.6315382072498"/>
    <n v="3282"/>
    <n v="3319.7"/>
    <n v="271"/>
    <n v="1.05996027436237E-4"/>
    <n v="1.7336215535058701"/>
    <n v="7.1635307076721801"/>
    <n v="25.444789690878999"/>
    <n v="107.08149500656199"/>
    <n v="1.8339566647366501"/>
    <n v="1.49465271500302"/>
    <n v="13.6430737204519"/>
    <n v="1.0128171655084801"/>
    <n v="1.7656968584701599E-4"/>
    <n v="4.5848641195306799E-4"/>
    <n v="0.57221206581352801"/>
    <n v="0.79755145861077603"/>
    <s v="{FA7F836A-C8A0-42D3-8E43-389B5B7AEC7D}"/>
    <n v="152241101"/>
    <s v="HALSEY 1101"/>
    <s v="circuit_breaker"/>
    <n v="38.956770230184603"/>
    <n v="-121.043176419391"/>
    <x v="1988"/>
    <n v="423"/>
    <n v="542"/>
    <n v="56543.177583623699"/>
    <n v="27545.898715013001"/>
    <n v="28997.2788686106"/>
    <n v="27545.898715013001"/>
    <n v="28997.2788686106"/>
    <n v="0.124249817639281"/>
    <n v="2.87249234352202E-2"/>
    <n v="1.40981445058959"/>
    <n v="12.110701107011"/>
    <n v="851"/>
    <n v="4.785038486454133E-2"/>
    <n v="1991"/>
    <n v="0"/>
    <n v="0"/>
    <n v="17.116222630446345"/>
    <n v="955"/>
    <n v="0"/>
  </r>
  <r>
    <s v="Bay Area"/>
    <x v="1991"/>
    <n v="768"/>
    <n v="1542.7633745005501"/>
    <n v="2324"/>
    <n v="2387.4634000000001"/>
    <n v="105"/>
    <n v="6.3841372251599297E-5"/>
    <n v="1.8773161634254001"/>
    <n v="1.4342132498187801"/>
    <n v="0.77830870604576796"/>
    <n v="2.5797932871081102"/>
    <n v="3.2979775625628503E-2"/>
    <n v="6.19047634835765E-2"/>
    <n v="0.38867677755742502"/>
    <n v="0.48632532642001097"/>
    <n v="1.7449344064492399E-4"/>
    <n v="8.76895372244118E-5"/>
    <n v="0.33046471600688399"/>
    <n v="0.64619352411065301"/>
    <s v="{E82C2F97-5C09-4976-BD47-A486EC875FA4}"/>
    <n v="42031125"/>
    <s v="ALTO 1125"/>
    <n v="1226"/>
    <n v="37.896602662159196"/>
    <n v="-122.53935903191901"/>
    <x v="1989"/>
    <n v="238"/>
    <n v="1017"/>
    <n v="58919.2608126259"/>
    <n v="12660.3360574255"/>
    <n v="46258.9247552003"/>
    <n v="12208.7234765835"/>
    <n v="43916.546425329499"/>
    <n v="9.2074014085632393E-3"/>
    <n v="6.7033440864179197E-3"/>
    <n v="2.00880647721426"/>
    <n v="22.133333333333301"/>
    <n v="1926"/>
    <n v="1.8321811267717019E-2"/>
    <n v="1992"/>
    <n v="0"/>
    <n v="0"/>
    <n v="7.5861467153681659"/>
    <n v="1166"/>
    <n v="0"/>
  </r>
  <r>
    <s v="Central Valley"/>
    <x v="1992"/>
    <n v="32"/>
    <n v="42.1848062433235"/>
    <n v="161"/>
    <n v="99.141396"/>
    <n v="36"/>
    <n v="6.1918763861155697E-5"/>
    <n v="2.0473427275987"/>
    <n v="2.5715843971222498"/>
    <n v="58.598831043651401"/>
    <n v="863.50790714728203"/>
    <n v="10.0860238982943"/>
    <n v="0.27624140252980001"/>
    <n v="4.9833579443705496"/>
    <n v="1.00061455368995"/>
    <n v="1.7435798300643101E-4"/>
    <n v="1.17237411402421E-4"/>
    <n v="0.19875776397515499"/>
    <n v="0.42550143662269402"/>
    <s v="{1A848C40-E8B2-462D-A943-C318AC9886BA}"/>
    <n v="252531101"/>
    <s v="SAN JOAQUIN #3 1101"/>
    <n v="10060"/>
    <n v="37.2926733734161"/>
    <n v="-119.53250862050101"/>
    <x v="1990"/>
    <n v="84"/>
    <n v="172"/>
    <n v="17677.338205992499"/>
    <n v="10431.3936239502"/>
    <n v="7245.9445820423698"/>
    <n v="10431.3936239502"/>
    <n v="7245.9445820423698"/>
    <n v="4.2205468104871803E-3"/>
    <n v="2.2290754990016001E-3"/>
    <n v="1.31827519510386"/>
    <n v="4.4722222222222197"/>
    <n v="1760"/>
    <n v="6.2768873882315165E-3"/>
    <n v="1993"/>
    <n v="0"/>
    <n v="0"/>
    <n v="6.4817654875075599"/>
    <n v="151"/>
    <n v="0"/>
  </r>
  <r>
    <s v="Sierra"/>
    <x v="1993"/>
    <n v="375"/>
    <n v="612.43029948938795"/>
    <n v="1238"/>
    <n v="1039.5181"/>
    <n v="113"/>
    <n v="1.05516300024155E-4"/>
    <n v="1.7489615284582101"/>
    <n v="3.1218476875952401"/>
    <n v="8.62390469540669"/>
    <n v="25.7691015924878"/>
    <n v="0.269895324713539"/>
    <n v="1.1540376242566199"/>
    <n v="4.6837981708813397"/>
    <n v="1.0408411026000901"/>
    <n v="1.7405293768275301E-4"/>
    <n v="2.1564575635416299E-4"/>
    <n v="0.302907915993537"/>
    <n v="0.58914829792871204"/>
    <s v="{7316CABA-ACE0-4406-9BB2-A4017DAD0078}"/>
    <n v="152691104"/>
    <s v="HIGGINS 1104"/>
    <n v="533648"/>
    <n v="39.104386439396499"/>
    <n v="-121.05533796577799"/>
    <x v="1991"/>
    <n v="159"/>
    <n v="373"/>
    <n v="28782.718412968199"/>
    <n v="10867.906165881201"/>
    <n v="17914.812247086898"/>
    <n v="10867.906165881201"/>
    <n v="17914.812247086898"/>
    <n v="2.4367970468020399E-2"/>
    <n v="1.1923341902729499E-2"/>
    <n v="1.63314746530503"/>
    <n v="10.955752212389299"/>
    <n v="1357"/>
    <n v="1.9667981958151091E-2"/>
    <n v="1994"/>
    <n v="0"/>
    <n v="0"/>
    <n v="6.7530017221997678"/>
    <n v="1116"/>
    <n v="0"/>
  </r>
  <r>
    <s v="Bay Area"/>
    <x v="1994"/>
    <n v="176"/>
    <n v="275.26127706026898"/>
    <n v="695"/>
    <n v="564.85943999999995"/>
    <n v="55"/>
    <n v="1.1584929068869099E-4"/>
    <n v="1.7956785689683099"/>
    <n v="0.21267706051898599"/>
    <n v="0.40690840397459899"/>
    <n v="1.1017063530192699"/>
    <n v="3.5211315072403802E-3"/>
    <n v="9.9891468039102593E-2"/>
    <n v="0.88142010119726599"/>
    <n v="0.67349155382678205"/>
    <n v="1.7254369782402601E-4"/>
    <n v="7.4029337145537405E-5"/>
    <n v="0.253237410071942"/>
    <n v="0.48730933662430098"/>
    <s v="{78640A7E-4385-4C01-A0A7-78496A91C391}"/>
    <n v="42011107"/>
    <s v="SAN RAFAEL 1107"/>
    <n v="1276"/>
    <n v="37.954371860532603"/>
    <n v="-122.540488331117"/>
    <x v="1992"/>
    <n v="132"/>
    <n v="345"/>
    <n v="24098.014120083899"/>
    <n v="6179.9372954967603"/>
    <n v="17918.076824587199"/>
    <n v="5613.9147825155096"/>
    <n v="14761.641536319899"/>
    <n v="4.0716135430045597E-3"/>
    <n v="6.3717109878780303E-3"/>
    <n v="1.5639845287515199"/>
    <n v="12.636363636363599"/>
    <n v="2024"/>
    <n v="9.4899033803214315E-3"/>
    <n v="1995"/>
    <n v="0"/>
    <n v="0"/>
    <n v="3.4883238423264449"/>
    <n v="2205"/>
    <n v="0"/>
  </r>
  <r>
    <s v="Bay Area"/>
    <x v="1995"/>
    <n v="258"/>
    <n v="503.063118034306"/>
    <n v="906"/>
    <n v="837.54503999999997"/>
    <n v="98"/>
    <n v="3.8091880664329098E-5"/>
    <n v="5.3246312506664299"/>
    <n v="0.45390211933195901"/>
    <n v="25.265724404487798"/>
    <n v="58.836971024541903"/>
    <n v="0.261880675857875"/>
    <n v="3.9473993584456601"/>
    <n v="62.689188056150201"/>
    <n v="1.0464376016538901"/>
    <n v="1.72162900900521E-4"/>
    <n v="2.91565133698949E-5"/>
    <n v="0.28476821192052898"/>
    <n v="0.60064007502759897"/>
    <s v="{EAE1D7B0-E463-4F79-B04B-CDCA7EEEF36C}"/>
    <n v="14101105"/>
    <s v="ALHAMBRA 1105"/>
    <n v="8302"/>
    <n v="37.989012297297997"/>
    <n v="-122.134536891197"/>
    <x v="1993"/>
    <n v="134"/>
    <n v="155"/>
    <n v="25821.250423482299"/>
    <n v="13278.333193168901"/>
    <n v="12542.9172303133"/>
    <n v="13278.333193168901"/>
    <n v="12542.9172303133"/>
    <n v="2.8573383102497001E-3"/>
    <n v="3.7330043051042499E-3"/>
    <n v="1.9498570466445899"/>
    <n v="9.2448979591836693"/>
    <n v="2473"/>
    <n v="1.6871964288251058E-2"/>
    <n v="1996"/>
    <n v="0"/>
    <n v="0"/>
    <n v="8.250771174572554"/>
    <n v="1329"/>
    <n v="0"/>
  </r>
  <r>
    <s v="Central Coast"/>
    <x v="1996"/>
    <n v="1607"/>
    <n v="2950.6587966430702"/>
    <n v="4129"/>
    <n v="4384.8936000000003"/>
    <n v="260"/>
    <n v="1.0049464606429199E-4"/>
    <n v="1.7117890778642399"/>
    <n v="4.0008761578878396"/>
    <n v="26.294278814559298"/>
    <n v="141.31667563528501"/>
    <n v="1.1648396346187699"/>
    <n v="0.681152140778997"/>
    <n v="9.9500680685150797"/>
    <n v="1.0162100049165499"/>
    <n v="1.7171690342331701E-4"/>
    <n v="2.6587645055528998E-4"/>
    <n v="0.38919835311213302"/>
    <n v="0.67291457816319999"/>
    <s v="{DC46DF0C-E79C-47C3-8E88-AF56F3C9F267}"/>
    <n v="83622103"/>
    <s v="CAMP EVERS 2103"/>
    <n v="11046"/>
    <n v="36.999501094287602"/>
    <n v="-122.007903449566"/>
    <x v="1994"/>
    <n v="322"/>
    <n v="381"/>
    <n v="55708.760962173998"/>
    <n v="26125.674623855"/>
    <n v="29583.086338319001"/>
    <n v="26125.674623855"/>
    <n v="29583.086338319001"/>
    <n v="6.9127877144375599E-2"/>
    <n v="2.6128607976716001E-2"/>
    <n v="1.8361286849054601"/>
    <n v="15.8807692307692"/>
    <n v="1208"/>
    <n v="4.4646394890062426E-2"/>
    <n v="1997"/>
    <n v="0"/>
    <n v="0"/>
    <n v="16.233736566699406"/>
    <n v="495"/>
    <n v="0"/>
  </r>
  <r>
    <s v="Central Coast"/>
    <x v="1997"/>
    <n v="4"/>
    <n v="16.1963032964881"/>
    <n v="31"/>
    <n v="29.293324999999999"/>
    <n v="8"/>
    <n v="1.89007383823991E-5"/>
    <n v="9.0010354518890292"/>
    <n v="0.16555656989415399"/>
    <n v="168.51339721679599"/>
    <n v="1075.77783203125"/>
    <n v="0.53522284825642896"/>
    <n v="5.6139380321837899E-2"/>
    <n v="6.5469301752746096"/>
    <n v="1.0033185631036701"/>
    <n v="1.7116024820508499E-4"/>
    <n v="1.5100667724254801E-5"/>
    <n v="0.12903225806451599"/>
    <n v="0.55290080801516295"/>
    <s v="{82D72170-020E-4DD7-9C9F-960EDB0862CE}"/>
    <n v="182801101"/>
    <s v="BAYWOOD 1101"/>
    <s v="circuit_breaker"/>
    <n v="35.361128968832702"/>
    <n v="-120.811341378169"/>
    <x v="1995"/>
    <n v="291"/>
    <n v="226"/>
    <n v="58304.668599582998"/>
    <n v="46581.962182370597"/>
    <n v="11722.706417212499"/>
    <n v="6577.3472472454096"/>
    <n v="1140.7995627826999"/>
    <n v="1.20805341794039E-4"/>
    <n v="1.5120590705919299E-4"/>
    <n v="4.0490758241220401"/>
    <n v="3.875"/>
    <n v="2702"/>
    <n v="1.3692819856406799E-3"/>
    <n v="1998"/>
    <n v="0"/>
    <n v="0"/>
    <n v="4.086972836368127"/>
    <n v="2413"/>
    <n v="0"/>
  </r>
  <r>
    <s v="Bay Area"/>
    <x v="1998"/>
    <n v="114"/>
    <n v="229.59610616464499"/>
    <n v="615"/>
    <n v="538.60429999999997"/>
    <n v="51"/>
    <n v="9.0515773384443695E-5"/>
    <n v="2.41395569191197"/>
    <n v="11.99446118474"/>
    <n v="58.756830919086902"/>
    <n v="202.590810564756"/>
    <n v="6.4020424084115"/>
    <n v="1.49887211818028"/>
    <n v="25.618241151502598"/>
    <n v="1.0322748632992"/>
    <n v="1.6790391868206901E-4"/>
    <n v="4.9131512424742505E-4"/>
    <n v="0.185365853658536"/>
    <n v="0.426279742462433"/>
    <s v="{812F7F32-99CA-4B11-A2F5-E536332A91A6}"/>
    <n v="14161108"/>
    <s v="ROSSMOOR 1108"/>
    <s v="circuit_breaker"/>
    <n v="37.865116839106001"/>
    <n v="-122.080931285562"/>
    <x v="1996"/>
    <n v="153"/>
    <n v="360"/>
    <n v="26091.487347238501"/>
    <n v="9105.2713039851697"/>
    <n v="16986.216043253298"/>
    <n v="5393.5689533531104"/>
    <n v="3377.7009423268501"/>
    <n v="2.5057071336618698E-2"/>
    <n v="4.6163044426066301E-3"/>
    <n v="2.0140009312688099"/>
    <n v="12.058823529411701"/>
    <n v="796"/>
    <n v="8.5630998527855204E-3"/>
    <n v="1999"/>
    <n v="0"/>
    <n v="0"/>
    <n v="3.3514073341139756"/>
    <n v="255"/>
    <n v="0"/>
  </r>
  <r>
    <s v="Central Coast"/>
    <x v="1999"/>
    <n v="163"/>
    <n v="488.09048275160598"/>
    <n v="644"/>
    <n v="718.22266000000002"/>
    <n v="50"/>
    <n v="5.0521781886345701E-5"/>
    <n v="2.4462509238719901"/>
    <n v="4.5844164811398596"/>
    <n v="36.571289736291597"/>
    <n v="123.48783160163001"/>
    <n v="1.7059083526102901"/>
    <n v="1.7812192686523001"/>
    <n v="22.5218729061591"/>
    <n v="1.1762831854820199"/>
    <n v="1.6512788421864201E-4"/>
    <n v="1.20621258759001E-4"/>
    <n v="0.25310559006211097"/>
    <n v="0.67958101642189295"/>
    <s v="{B079AC67-F69E-4839-9DB7-69A2C23DFB56}"/>
    <n v="83692104"/>
    <s v="ROB ROY 2104"/>
    <n v="5304"/>
    <n v="36.973044875387501"/>
    <n v="-121.820439525683"/>
    <x v="1997"/>
    <n v="86"/>
    <n v="131"/>
    <n v="16394.477978240098"/>
    <n v="8039.9736547581297"/>
    <n v="8354.5043234820405"/>
    <n v="4973.8861379045602"/>
    <n v="3109.0585121481199"/>
    <n v="6.0310629379500798E-3"/>
    <n v="2.5260890943172801E-3"/>
    <n v="2.9944201395804102"/>
    <n v="12.88"/>
    <n v="1745"/>
    <n v="8.2563942109321001E-3"/>
    <n v="2000"/>
    <n v="0"/>
    <n v="0"/>
    <n v="3.0906286033958947"/>
    <n v="1121"/>
    <n v="0"/>
  </r>
  <r>
    <s v="Central Coast"/>
    <x v="2000"/>
    <n v="430"/>
    <n v="783.94905925272099"/>
    <n v="540"/>
    <n v="840.5865"/>
    <n v="44"/>
    <n v="7.0715074426433606E-5"/>
    <n v="2.22913985518771"/>
    <n v="6.2461878242126296"/>
    <n v="88.756749096016094"/>
    <n v="909.28580731153397"/>
    <n v="10.029283089637"/>
    <n v="0.99824013884857099"/>
    <n v="31.0734359446955"/>
    <n v="1.11258044838905"/>
    <n v="1.64864036311339E-4"/>
    <n v="2.5086090932352901E-4"/>
    <n v="0.79629629629629595"/>
    <n v="0.93262153454525498"/>
    <s v="{6BAAEACD-1C65-48C0-90AE-AACABE567607}"/>
    <n v="83692104"/>
    <s v="ROB ROY 2104"/>
    <n v="6577"/>
    <n v="37.047993068238803"/>
    <n v="-121.80809782101799"/>
    <x v="1998"/>
    <n v="46"/>
    <n v="51"/>
    <n v="12596.4359326228"/>
    <n v="5612.3201419078796"/>
    <n v="6984.11579071494"/>
    <n v="5612.3201419078796"/>
    <n v="6984.11579071494"/>
    <n v="1.10378800102353E-2"/>
    <n v="3.11146327476308E-3"/>
    <n v="1.8231373470993499"/>
    <n v="12.272727272727201"/>
    <n v="1246"/>
    <n v="7.2540175976989162E-3"/>
    <n v="2001"/>
    <n v="0"/>
    <n v="0"/>
    <n v="3.4873329788974412"/>
    <n v="1433"/>
    <n v="0"/>
  </r>
  <r>
    <s v="Bay Area"/>
    <x v="2001"/>
    <n v="384"/>
    <n v="755.74258215544796"/>
    <n v="1303"/>
    <n v="1317.6871000000001"/>
    <n v="56"/>
    <n v="6.8975953029491502E-5"/>
    <n v="2.60582517027242"/>
    <n v="2.2055730434329801"/>
    <n v="2.3457245741550201"/>
    <n v="8.5813015605052598"/>
    <n v="6.4447744693586703E-2"/>
    <n v="0.53472936783687497"/>
    <n v="3.9403065986238199"/>
    <n v="1.5741545536688299"/>
    <n v="1.6409666392858401E-4"/>
    <n v="1.15518720826823E-4"/>
    <n v="0.29470452801227898"/>
    <n v="0.57353719466189201"/>
    <s v="{28DA4EFF-D25B-42D5-8BBC-019BF0512D2C}"/>
    <n v="12350401"/>
    <s v="ORINDA 0401"/>
    <s v="N545R"/>
    <n v="37.884412608218703"/>
    <n v="-122.192926100051"/>
    <x v="1999"/>
    <n v="148"/>
    <n v="559"/>
    <n v="32818.632446065603"/>
    <n v="8180.3467060455196"/>
    <n v="24638.285740020099"/>
    <n v="7502.4589258064798"/>
    <n v="23172.5038144721"/>
    <n v="6.4690483663021299E-3"/>
    <n v="3.8626533696515201E-3"/>
    <n v="1.96807964102981"/>
    <n v="23.2678571428571"/>
    <n v="1773"/>
    <n v="9.189413180000704E-3"/>
    <n v="2002"/>
    <n v="0"/>
    <n v="0"/>
    <n v="4.6618104051872979"/>
    <n v="2446"/>
    <n v="0"/>
  </r>
  <r>
    <s v="Central Valley"/>
    <x v="2002"/>
    <n v="235"/>
    <n v="395.149967712982"/>
    <n v="1264"/>
    <n v="756.98473999999999"/>
    <n v="103"/>
    <n v="4.2663078752455899E-5"/>
    <n v="2.8471695821985401"/>
    <n v="74.9028754932433"/>
    <n v="580.68140135288195"/>
    <n v="6982.8725033169903"/>
    <n v="1688.44558058549"/>
    <n v="3.82242886571087"/>
    <n v="33.284356280293203"/>
    <n v="1.21185239078929"/>
    <n v="1.6337433723452E-4"/>
    <n v="1.5209454170428301E-3"/>
    <n v="0.185917721518987"/>
    <n v="0.52200519535026002"/>
    <s v="{09598188-CE5A-44C7-8CBD-CFBA0AA34580}"/>
    <n v="163351705"/>
    <s v="CURTIS 1705"/>
    <n v="8110"/>
    <n v="37.986073713511203"/>
    <n v="-120.26134489382"/>
    <x v="2000"/>
    <n v="150"/>
    <n v="181"/>
    <n v="26031.2997657204"/>
    <n v="13092.5709381625"/>
    <n v="12938.728827557899"/>
    <n v="13092.5709381625"/>
    <n v="12938.728827557899"/>
    <n v="0.15665737795541099"/>
    <n v="4.3942971115029598E-3"/>
    <n v="1.6814892243105599"/>
    <n v="12.2718446601941"/>
    <n v="241"/>
    <n v="1.6827556735155558E-2"/>
    <n v="2003"/>
    <n v="0"/>
    <n v="0"/>
    <n v="8.1353438964169715"/>
    <n v="1115"/>
    <n v="0"/>
  </r>
  <r>
    <s v="Central Coast"/>
    <x v="2003"/>
    <n v="213"/>
    <n v="320.73490193864001"/>
    <n v="1048"/>
    <n v="836.12476000000004"/>
    <n v="156"/>
    <n v="3.6270061283898803E-5"/>
    <n v="3.45370644942308"/>
    <n v="0.40399727514210398"/>
    <n v="183.44069125120799"/>
    <n v="1377.2923257268999"/>
    <n v="0.22183956334597599"/>
    <n v="1.34552984701425"/>
    <n v="44.999762866765401"/>
    <n v="1.0702859086868"/>
    <n v="1.6084731309693899E-4"/>
    <n v="2.79221326957812E-5"/>
    <n v="0.20324427480915999"/>
    <n v="0.383596944942727"/>
    <s v="{3BA4B8C1-556E-4444-9F96-4ADCA52FD345}"/>
    <n v="183181101"/>
    <s v="SAN JUSTO 1101"/>
    <n v="4002"/>
    <n v="36.832234301623501"/>
    <n v="-121.531173435676"/>
    <x v="2001"/>
    <n v="189"/>
    <n v="160"/>
    <n v="44028.894428444102"/>
    <n v="30436.1969498205"/>
    <n v="13592.697478623601"/>
    <n v="29265.364211252199"/>
    <n v="13289.9151388263"/>
    <n v="4.3558527005418601E-3"/>
    <n v="5.6581295602882104E-3"/>
    <n v="1.5057976616837501"/>
    <n v="6.7179487179487101"/>
    <n v="2492"/>
    <n v="2.509218084312248E-2"/>
    <n v="2004"/>
    <n v="0"/>
    <n v="0"/>
    <n v="18.18464862530999"/>
    <n v="1098"/>
    <n v="0"/>
  </r>
  <r>
    <s v="Central Valley"/>
    <x v="2004"/>
    <n v="54"/>
    <n v="93.190913330245294"/>
    <n v="621"/>
    <n v="336.19060000000002"/>
    <n v="103"/>
    <n v="9.0510741345991505E-6"/>
    <n v="13.456867067339401"/>
    <n v="8.3730281237378499"/>
    <n v="258.342694996641"/>
    <n v="2912.01939995357"/>
    <n v="90.051147778222798"/>
    <n v="0.11833061254357199"/>
    <n v="18.3554344243794"/>
    <n v="1.01357504927996"/>
    <n v="1.5934522070146801E-4"/>
    <n v="5.5477497047447002E-5"/>
    <n v="8.6956521739130405E-2"/>
    <n v="0.27719665506434998"/>
    <s v="{1A4C84BC-5487-41C8-8DEF-67BCD120C5BE}"/>
    <n v="254061102"/>
    <s v="DUNLAP 1102"/>
    <n v="7050"/>
    <n v="36.698516563488397"/>
    <n v="-119.011808582377"/>
    <x v="2002"/>
    <n v="102"/>
    <n v="369"/>
    <n v="27533.8298876062"/>
    <n v="14670.668308025301"/>
    <n v="12863.161579580899"/>
    <n v="14670.668308025301"/>
    <n v="12863.161579580899"/>
    <n v="5.71418219588704E-3"/>
    <n v="9.32260635863713E-4"/>
    <n v="1.7257576542638"/>
    <n v="6.0291262135922299"/>
    <n v="2187"/>
    <n v="1.6412557732251205E-2"/>
    <n v="2005"/>
    <n v="0"/>
    <n v="0"/>
    <n v="9.1159278372259891"/>
    <n v="1843"/>
    <n v="0"/>
  </r>
  <r>
    <s v="Central Valley"/>
    <x v="2005"/>
    <n v="187"/>
    <n v="259.05491981895301"/>
    <n v="1256"/>
    <n v="772.53045999999995"/>
    <n v="127"/>
    <n v="1.6684487108013899E-5"/>
    <n v="8.6826838089613503"/>
    <n v="6.2566237419595101"/>
    <n v="174.41514375683701"/>
    <n v="3518.1300249576798"/>
    <n v="31.289408802132101"/>
    <n v="0.57659745552965702"/>
    <n v="13.2661834513607"/>
    <n v="1.0379764461141801"/>
    <n v="1.57712630862802E-4"/>
    <n v="5.7390678197275802E-5"/>
    <n v="0.148885350318471"/>
    <n v="0.33533295370412902"/>
    <s v="{CE6F4624-7696-4753-9F9E-95B6D73CFD1A}"/>
    <n v="254421103"/>
    <s v="OAKHURST 1103"/>
    <n v="5470"/>
    <n v="37.530246312823799"/>
    <n v="-119.63690908768901"/>
    <x v="2003"/>
    <n v="206"/>
    <n v="571"/>
    <n v="32650.203014401501"/>
    <n v="15314.9971657077"/>
    <n v="17335.2058486938"/>
    <n v="15314.9971657077"/>
    <n v="17335.2058486938"/>
    <n v="7.2886161310540204E-3"/>
    <n v="2.1189298627177699E-3"/>
    <n v="1.38532042683932"/>
    <n v="9.8897637795275593"/>
    <n v="2166"/>
    <n v="2.0029504119575856E-2"/>
    <n v="2006"/>
    <n v="0"/>
    <n v="0"/>
    <n v="9.5162951038529595"/>
    <n v="1811"/>
    <n v="0"/>
  </r>
  <r>
    <s v="Central Valley"/>
    <x v="2006"/>
    <n v="102"/>
    <n v="185.87464551547399"/>
    <n v="544"/>
    <n v="334.75085000000001"/>
    <n v="147"/>
    <n v="4.5575603637969E-5"/>
    <n v="3.1880891455882199"/>
    <n v="2.8076927283095299"/>
    <n v="138.29538040620099"/>
    <n v="1101.00436984507"/>
    <n v="17.0808528064704"/>
    <n v="2.4718560305785102"/>
    <n v="97.470142166985497"/>
    <n v="1.10061104281419"/>
    <n v="1.5679041252748699E-4"/>
    <n v="7.5022891449612995E-5"/>
    <n v="0.1875"/>
    <n v="0.55526264689434202"/>
    <s v="{01E04AB3-4BC7-461C-86D6-3A3D5CD166F9}"/>
    <n v="252192101"/>
    <s v="BEAR VALLEY 2101"/>
    <s v="circuit_breaker"/>
    <n v="37.585983750383498"/>
    <n v="-120.12542254237999"/>
    <x v="2004"/>
    <n v="219"/>
    <n v="211"/>
    <n v="50420.825838036799"/>
    <n v="30106.347463443901"/>
    <n v="20314.4783745928"/>
    <n v="30106.347463443901"/>
    <n v="20314.4783745928"/>
    <n v="1.10283650430931E-2"/>
    <n v="6.6996137347814502E-3"/>
    <n v="1.82230044623014"/>
    <n v="3.7006802721088401"/>
    <n v="2020"/>
    <n v="2.3048190641540588E-2"/>
    <n v="2007"/>
    <n v="0"/>
    <n v="0"/>
    <n v="18.7072112297076"/>
    <n v="756"/>
    <n v="0"/>
  </r>
  <r>
    <s v="Central Valley"/>
    <x v="2007"/>
    <n v="726"/>
    <n v="1066.8380106121599"/>
    <n v="2291"/>
    <n v="1716.0273"/>
    <n v="201"/>
    <n v="9.6444093586213201E-5"/>
    <n v="1.48594631180537"/>
    <n v="6.3973391006177902"/>
    <n v="28.654555459073801"/>
    <n v="134.253805845774"/>
    <n v="8.9221160162370001"/>
    <n v="1.1345374983369301"/>
    <n v="8.9978438096852997"/>
    <n v="1.00816712806473"/>
    <n v="1.5394469161082201E-4"/>
    <n v="3.0573462170646202E-4"/>
    <n v="0.31689218681798298"/>
    <n v="0.62169056600276695"/>
    <s v="{155070BB-C96B-485B-99BD-6B770FC28FA3}"/>
    <n v="163761703"/>
    <s v="RACETRACK 1703"/>
    <s v="circuit_breaker"/>
    <n v="37.980005618577898"/>
    <n v="-120.41383272926301"/>
    <x v="2005"/>
    <n v="475"/>
    <n v="951"/>
    <n v="75998.949078920996"/>
    <n v="28812.666062853699"/>
    <n v="47186.2830160671"/>
    <n v="24637.538470385"/>
    <n v="40300.461798079101"/>
    <n v="6.1452658962998903E-2"/>
    <n v="1.93852628108288E-2"/>
    <n v="1.4694738438184001"/>
    <n v="11.398009950248699"/>
    <n v="1108"/>
    <n v="3.0942883013775225E-2"/>
    <n v="2008"/>
    <n v="0"/>
    <n v="0"/>
    <n v="15.309051916881598"/>
    <n v="1597"/>
    <n v="0"/>
  </r>
  <r>
    <s v="Bay Area"/>
    <x v="2008"/>
    <n v="1769"/>
    <n v="2945.3433137043899"/>
    <n v="4239"/>
    <n v="4349.0940000000001"/>
    <n v="217"/>
    <n v="1.47780993232993E-4"/>
    <n v="1.7051148594816801"/>
    <n v="0.194649337263579"/>
    <n v="0.180022306891854"/>
    <n v="0.18859924977837"/>
    <n v="4.5470400622522899E-4"/>
    <n v="0.13025151170103999"/>
    <n v="0.50156846087131901"/>
    <n v="1.0327984171529001"/>
    <n v="1.5336211718181399E-4"/>
    <n v="9.1738227551006095E-5"/>
    <n v="0.41731540457655097"/>
    <n v="0.67723143080670101"/>
    <s v="{64A83390-336F-46D2-AA1C-9D91A30B0162}"/>
    <n v="42011107"/>
    <s v="SAN RAFAEL 1107"/>
    <n v="1166"/>
    <n v="37.954523275800703"/>
    <n v="-122.536976428106"/>
    <x v="2006"/>
    <n v="472"/>
    <n v="1329"/>
    <n v="85500.930423143305"/>
    <n v="24108.908688073399"/>
    <n v="61392.021735070099"/>
    <n v="19693.933953064301"/>
    <n v="42138.969566633699"/>
    <n v="1.9907195378568301E-2"/>
    <n v="3.2068475531559601E-2"/>
    <n v="1.6649764351070599"/>
    <n v="19.534562211981498"/>
    <n v="1898"/>
    <n v="3.3279579428453637E-2"/>
    <n v="2009"/>
    <n v="0"/>
    <n v="0"/>
    <n v="12.237239434349519"/>
    <n v="1516"/>
    <n v="0"/>
  </r>
  <r>
    <s v="Central Valley"/>
    <x v="2009"/>
    <n v="491"/>
    <n v="682.52095472977396"/>
    <n v="1653"/>
    <n v="1229.9155000000001"/>
    <n v="101"/>
    <n v="6.3109638942100097E-5"/>
    <n v="1.94364682430087"/>
    <n v="5.1922052331544704"/>
    <n v="6.4600299528834402"/>
    <n v="18.716229207813701"/>
    <n v="0.20178033863299299"/>
    <n v="0.72905947958920503"/>
    <n v="3.7901445633872499"/>
    <n v="1.17931306244123"/>
    <n v="1.53227072723813E-4"/>
    <n v="2.1467435702743801E-4"/>
    <n v="0.29703569267997498"/>
    <n v="0.55493319626902804"/>
    <s v="{45D5D58B-80DE-4D2E-89C9-FED8B8DCC26F}"/>
    <n v="163351702"/>
    <s v="CURTIS 1702"/>
    <n v="68380"/>
    <n v="38.015114257055799"/>
    <n v="-120.274413068841"/>
    <x v="2007"/>
    <n v="175"/>
    <n v="406"/>
    <n v="29573.1738444082"/>
    <n v="10695.610644960099"/>
    <n v="18877.563199447999"/>
    <n v="10695.610644960099"/>
    <n v="18877.563199447999"/>
    <n v="2.1682110059771199E-2"/>
    <n v="6.3740735331521102E-3"/>
    <n v="1.3900630442561599"/>
    <n v="16.366336633663298"/>
    <n v="1363"/>
    <n v="1.5475934345105113E-2"/>
    <n v="2010"/>
    <n v="0"/>
    <n v="0"/>
    <n v="6.6459422820695018"/>
    <n v="1908"/>
    <n v="0"/>
  </r>
  <r>
    <s v="North Coast"/>
    <x v="2010"/>
    <n v="29"/>
    <n v="38.399045962602898"/>
    <n v="53"/>
    <n v="47.121468"/>
    <n v="7"/>
    <n v="2.8677921233923201E-5"/>
    <n v="7.1914558882704602"/>
    <n v="5.8551719039678503"/>
    <n v="861.53890530268302"/>
    <n v="15252.6245129903"/>
    <n v="253.954282426779"/>
    <n v="2.1886852253228399"/>
    <n v="87.243013618247801"/>
    <n v="1.18457649435315"/>
    <n v="1.5068806693609101E-4"/>
    <n v="1.2669079725518301E-4"/>
    <n v="0.54716981132075404"/>
    <n v="0.81489494971674603"/>
    <s v="{4F4D60A8-18DF-4AD7-9533-2FDA5C5224B4}"/>
    <n v="42771114"/>
    <s v="UKIAH 1114"/>
    <n v="544"/>
    <n v="39.122996230705702"/>
    <n v="-123.181051164186"/>
    <x v="2008"/>
    <n v="143"/>
    <n v="147"/>
    <n v="21655.482111705402"/>
    <n v="16090.1586862322"/>
    <n v="5565.3234254732197"/>
    <n v="423.90841761485598"/>
    <n v="460.95374108879503"/>
    <n v="8.8683558078628201E-4"/>
    <n v="2.0074544863746201E-4"/>
    <n v="1.3241050331932001"/>
    <n v="7.5714285714285703"/>
    <n v="1713"/>
    <n v="1.0548164685526371E-3"/>
    <n v="2011"/>
    <n v="0"/>
    <n v="0"/>
    <n v="0.26340439736176069"/>
    <n v="1661"/>
    <n v="0"/>
  </r>
  <r>
    <s v="Bay Area"/>
    <x v="2011"/>
    <n v="31"/>
    <n v="109.283143270593"/>
    <n v="72"/>
    <n v="133.55948000000001"/>
    <n v="7"/>
    <n v="1.2847658841305199E-5"/>
    <n v="10.251975119113901"/>
    <n v="0.21932066977024001"/>
    <n v="0.11119724810123401"/>
    <n v="2.0455336198210699E-3"/>
    <n v="8.9725563157116899E-7"/>
    <n v="0.52433628389345699"/>
    <n v="1.4377054621332399"/>
    <n v="1.0041087184633499"/>
    <n v="1.5067225556663301E-4"/>
    <n v="1.13308120879602E-5"/>
    <n v="0.43055555555555503"/>
    <n v="0.81823577244683099"/>
    <s v="{BE77E89E-D575-4124-AA7C-BF07ADE3CD3D}"/>
    <n v="42491102"/>
    <s v="SAUSALITO 1102"/>
    <n v="1224"/>
    <n v="37.8661953686264"/>
    <n v="-122.49998862291299"/>
    <x v="2009"/>
    <n v="144"/>
    <n v="146"/>
    <n v="10812.6620459064"/>
    <n v="5029.3503008190801"/>
    <n v="5783.3117450873997"/>
    <n v="1179.00566164065"/>
    <n v="378.01859517986497"/>
    <n v="7.9315684615721693E-5"/>
    <n v="8.9933611889136901E-5"/>
    <n v="3.5252626861481602"/>
    <n v="10.285714285714199"/>
    <n v="2771"/>
    <n v="1.054705788966431E-3"/>
    <n v="2012"/>
    <n v="0"/>
    <n v="0"/>
    <n v="0.73259992697931231"/>
    <n v="2863"/>
    <n v="0"/>
  </r>
  <r>
    <s v="Central Coast"/>
    <x v="2012"/>
    <n v="167"/>
    <n v="378.37165726364202"/>
    <n v="795"/>
    <n v="777.31060000000002"/>
    <n v="92"/>
    <n v="2.8035180928402399E-5"/>
    <n v="5.4518266682376897"/>
    <n v="1.46673512802503"/>
    <n v="27.284591113804701"/>
    <n v="176.24829391857401"/>
    <n v="0.32363446041956301"/>
    <n v="0.96109080844073103"/>
    <n v="30.864876403969301"/>
    <n v="0.98662947312646199"/>
    <n v="1.5027184538294699E-4"/>
    <n v="3.6451700616129999E-5"/>
    <n v="0.21006289308176099"/>
    <n v="0.48677022211354598"/>
    <s v="{98ADBEF9-BACB-4586-BAAB-FCF78599AE57}"/>
    <n v="83242104"/>
    <s v="MORGAN HILL 2104"/>
    <s v="XR018"/>
    <n v="37.127358951946697"/>
    <n v="-121.648257345248"/>
    <x v="2010"/>
    <n v="293"/>
    <n v="270"/>
    <n v="39263.152026216798"/>
    <n v="17280.680486826099"/>
    <n v="21982.471539390601"/>
    <n v="9365.0903933913396"/>
    <n v="13609.1974607512"/>
    <n v="3.3535564566839599E-3"/>
    <n v="2.5792366454130198E-3"/>
    <n v="2.2656985464888701"/>
    <n v="8.6413043478260807"/>
    <n v="2382"/>
    <n v="1.3825009775231123E-2"/>
    <n v="2013"/>
    <n v="0"/>
    <n v="0"/>
    <n v="5.8191955828319699"/>
    <n v="2532"/>
    <n v="0"/>
  </r>
  <r>
    <s v="North Coast"/>
    <x v="2013"/>
    <n v="2137"/>
    <n v="3613.4952274488101"/>
    <n v="2915"/>
    <n v="3969.4245999999998"/>
    <n v="233"/>
    <n v="1.12357050872556E-4"/>
    <n v="1.69770167968168"/>
    <n v="3.4521998162069099"/>
    <n v="29.233076525547201"/>
    <n v="147.823340970548"/>
    <n v="0.83237519395077597"/>
    <n v="0.55112861270815405"/>
    <n v="4.9614791076236404"/>
    <n v="1.0550153838718299"/>
    <n v="1.4907774492713301E-4"/>
    <n v="2.6494885338764097E-4"/>
    <n v="0.73310463121783798"/>
    <n v="0.910332259079633"/>
    <s v="{20E18CC8-D4A7-4B74-B6A8-456036AC47A2}"/>
    <n v="43081101"/>
    <s v="BIG RIVER 1101"/>
    <n v="79628"/>
    <n v="39.312027153632798"/>
    <n v="-123.786079928677"/>
    <x v="2011"/>
    <n v="266"/>
    <n v="355"/>
    <n v="47890.421378810002"/>
    <n v="23966.437522821099"/>
    <n v="23923.983855988801"/>
    <n v="23966.437522821099"/>
    <n v="23923.983855988801"/>
    <n v="6.1733082839320497E-2"/>
    <n v="2.6179192853305701E-2"/>
    <n v="1.6909196197701499"/>
    <n v="12.510729613733901"/>
    <n v="1209"/>
    <n v="3.4735114568021988E-2"/>
    <n v="2014"/>
    <n v="0"/>
    <n v="0"/>
    <n v="14.892049249992869"/>
    <n v="2177"/>
    <n v="0"/>
  </r>
  <r>
    <s v="Sierra"/>
    <x v="2014"/>
    <n v="259"/>
    <n v="356.18286936841599"/>
    <n v="580"/>
    <n v="498.10064999999997"/>
    <n v="79"/>
    <n v="8.8299046643741403E-5"/>
    <n v="1.8720548338844101"/>
    <n v="2.98627671246261"/>
    <n v="14.8310835289109"/>
    <n v="102.467004928881"/>
    <n v="0.39751008310172198"/>
    <n v="0.86288786910568904"/>
    <n v="14.711949549143799"/>
    <n v="1.03503416610669"/>
    <n v="1.4871011121661001E-4"/>
    <n v="1.6889652950403199E-4"/>
    <n v="0.44655172413793098"/>
    <n v="0.71508212553670802"/>
    <s v="{0BF84A9F-DBEC-4CA7-98FB-695194286708}"/>
    <n v="152481102"/>
    <s v="BRUNSWICK 1102"/>
    <s v="circuit_breaker"/>
    <n v="39.231251012396299"/>
    <n v="-121.035182953731"/>
    <x v="2012"/>
    <n v="137"/>
    <n v="124"/>
    <n v="16223.9191409205"/>
    <n v="10196.060986275699"/>
    <n v="6027.8581546447504"/>
    <n v="9785.3712617575293"/>
    <n v="5824.4338552245399"/>
    <n v="1.33428258308185E-2"/>
    <n v="6.9756246848555704E-3"/>
    <n v="1.3752234338548901"/>
    <n v="7.3417721518987298"/>
    <n v="1522"/>
    <n v="1.1748098786112191E-2"/>
    <n v="2015"/>
    <n v="0"/>
    <n v="0"/>
    <n v="6.0803459262895379"/>
    <n v="780"/>
    <n v="0"/>
  </r>
  <r>
    <s v="Central Coast"/>
    <x v="2015"/>
    <n v="162"/>
    <n v="234.18584694459599"/>
    <n v="963"/>
    <n v="718.17125999999996"/>
    <n v="150"/>
    <n v="1.85587972297677E-5"/>
    <n v="12.3650426768843"/>
    <n v="0.93705500131738595"/>
    <n v="272.799042508811"/>
    <n v="1269.5109978463199"/>
    <n v="4.4906552624785903"/>
    <n v="1.0705752256761001"/>
    <n v="221.15064503913101"/>
    <n v="1.2130973474184601"/>
    <n v="1.47448931160351E-4"/>
    <n v="1.6583895322056199E-5"/>
    <n v="0.16822429906542"/>
    <n v="0.326086350808308"/>
    <s v="{EB657CB8-596F-4421-86E3-2C8A72D44EE1}"/>
    <n v="83912110"/>
    <s v="PIERCY 2110"/>
    <s v="XR258"/>
    <n v="37.280302368464902"/>
    <n v="-121.75766411121501"/>
    <x v="2013"/>
    <n v="165"/>
    <n v="89"/>
    <n v="49305.714628430098"/>
    <n v="42515.461949921599"/>
    <n v="6790.2526785085101"/>
    <n v="32262.0913694554"/>
    <n v="4527.8816876049304"/>
    <n v="2.4875842983084302E-3"/>
    <n v="2.7838195844651602E-3"/>
    <n v="1.4455916478061499"/>
    <n v="6.42"/>
    <n v="2669"/>
    <n v="2.211733967405265E-2"/>
    <n v="2016"/>
    <n v="0"/>
    <n v="0"/>
    <n v="20.046727976329873"/>
    <n v="1845"/>
    <n v="0"/>
  </r>
  <r>
    <s v="Central Valley"/>
    <x v="2015"/>
    <n v="0"/>
    <n v="0"/>
    <n v="1"/>
    <n v="0.35918832000000001"/>
    <n v="1"/>
    <n v="1.5253899618983199E-5"/>
    <n v="6.6430549658656704E-2"/>
    <m/>
    <m/>
    <m/>
    <m/>
    <n v="0"/>
    <n v="2.1185841560363698"/>
    <n v="1"/>
    <n v="1.0133249361270301E-6"/>
    <n v="1.5253899618983199E-5"/>
    <n v="0"/>
    <n v="0"/>
    <s v="{EB657CB8-596F-4421-86E3-2C8A72D44EE1}"/>
    <n v="83912110"/>
    <s v="PIERCY 2110"/>
    <s v="XR258"/>
    <n v="37.280302368464902"/>
    <n v="-121.75766411121501"/>
    <x v="2013"/>
    <n v="165"/>
    <n v="89"/>
    <n v="49305.714628430098"/>
    <n v="42515.461949921599"/>
    <n v="6790.2526785085101"/>
    <n v="32262.0913694554"/>
    <n v="4527.8816876049304"/>
    <n v="1.5253899618983199E-5"/>
    <n v="1.5253899618983199E-5"/>
    <m/>
    <n v="1"/>
    <n v="2699"/>
    <n v="1.0133249361270301E-6"/>
    <n v="2016"/>
    <n v="0"/>
    <n v="0"/>
    <n v="20.046727976329873"/>
    <n v="2630"/>
    <n v="0"/>
  </r>
  <r>
    <s v="Central Valley"/>
    <x v="2016"/>
    <n v="46"/>
    <n v="125.544286159462"/>
    <n v="1878"/>
    <n v="954.84109999999998"/>
    <n v="111"/>
    <n v="2.11433168285136E-5"/>
    <n v="6.9228027071986498"/>
    <n v="16.178519061907298"/>
    <n v="164.14429731666999"/>
    <n v="3539.67681403593"/>
    <n v="210.91480650531801"/>
    <n v="0.53641474176500203"/>
    <n v="4.7817428310963797"/>
    <n v="1.00647771788073"/>
    <n v="1.4607299181444399E-4"/>
    <n v="1.7877072710057801E-4"/>
    <n v="2.4494142705005301E-2"/>
    <n v="0.131481858927329"/>
    <s v="{EF855D85-A8A9-46E0-809B-873120E44CEB}"/>
    <n v="162831702"/>
    <s v=" "/>
    <n v="9280"/>
    <n v="38.199157852807801"/>
    <n v="-120.019665190621"/>
    <x v="2014"/>
    <n v="159"/>
    <n v="432"/>
    <n v="22009.278727539098"/>
    <n v="10238.6401127525"/>
    <n v="11770.6386147866"/>
    <n v="10238.6401127525"/>
    <n v="11770.6386147866"/>
    <n v="1.9843550708164199E-2"/>
    <n v="2.3469081679650099E-3"/>
    <n v="2.72922361216223"/>
    <n v="16.918918918918902"/>
    <n v="1492"/>
    <n v="1.6214102091403282E-2"/>
    <n v="2017"/>
    <n v="0"/>
    <n v="0"/>
    <n v="6.3619940455011337"/>
    <n v="2476"/>
    <n v="0"/>
  </r>
  <r>
    <s v="Central Coast"/>
    <x v="2017"/>
    <n v="126"/>
    <n v="237.52053554316899"/>
    <n v="813"/>
    <n v="645.06989999999996"/>
    <n v="76"/>
    <n v="4.93278425174618E-5"/>
    <n v="3.1962490603259699"/>
    <n v="6.2731570067266196"/>
    <n v="240.71684715380999"/>
    <n v="3501.0259513747901"/>
    <n v="39.018284310947401"/>
    <n v="0.85107125899460301"/>
    <n v="29.930076919888101"/>
    <n v="1.1405158403672599"/>
    <n v="1.4591438592000399E-4"/>
    <n v="2.01300074930331E-4"/>
    <n v="0.154981549815498"/>
    <n v="0.36820899715335298"/>
    <s v="{D42EB516-2D37-4D0C-8D56-AE34D1571A30}"/>
    <n v="82021107"/>
    <s v="LOS GATOS 1107"/>
    <s v="LA60"/>
    <n v="37.183924153337799"/>
    <n v="-121.98225317289"/>
    <x v="2015"/>
    <n v="101"/>
    <n v="56"/>
    <n v="19485.275782533601"/>
    <n v="13828.936901057899"/>
    <n v="5656.3388814757"/>
    <n v="13828.936901057899"/>
    <n v="5656.3388814757"/>
    <n v="1.52988056947052E-2"/>
    <n v="3.7489160313270899E-3"/>
    <n v="1.8850836154219699"/>
    <n v="10.6973684210526"/>
    <n v="1407"/>
    <n v="1.1089493329920303E-2"/>
    <n v="2018"/>
    <n v="0"/>
    <n v="0"/>
    <n v="8.5929003511472484"/>
    <n v="1406"/>
    <n v="0"/>
  </r>
  <r>
    <s v="North Coast"/>
    <x v="2018"/>
    <n v="943"/>
    <n v="1484.4941134667799"/>
    <n v="1185"/>
    <n v="1596.0125"/>
    <n v="147"/>
    <n v="9.3932600165174795E-5"/>
    <n v="1.36536859872019"/>
    <n v="2.13347891632292"/>
    <n v="81.893724743923499"/>
    <n v="435.63613881505103"/>
    <n v="1.7894493263998299"/>
    <n v="0.71631750303517405"/>
    <n v="16.6654460787469"/>
    <n v="1.0100385291235701"/>
    <n v="1.4417123549861701E-4"/>
    <n v="1.4728549830294701E-4"/>
    <n v="0.79578059071729901"/>
    <n v="0.93012689993539399"/>
    <s v="{73B4F2ED-84BD-4C50-9DB1-F9DAD696FAA9}"/>
    <n v="42981101"/>
    <s v="ELK 1101"/>
    <s v="circuit_breaker"/>
    <n v="39.129271931621702"/>
    <n v="-123.711740519176"/>
    <x v="2016"/>
    <n v="189"/>
    <n v="172"/>
    <n v="40768.3596444461"/>
    <n v="27400.221221845499"/>
    <n v="13368.138422600399"/>
    <n v="18644.291232420499"/>
    <n v="7124.5177159852001"/>
    <n v="2.1650968250533201E-2"/>
    <n v="1.3808092224280699E-2"/>
    <n v="1.57422493474738"/>
    <n v="8.0612244897959098"/>
    <n v="1607"/>
    <n v="2.1193171618296702E-2"/>
    <n v="2019"/>
    <n v="0"/>
    <n v="0"/>
    <n v="11.585021887380359"/>
    <n v="1962"/>
    <n v="0"/>
  </r>
  <r>
    <s v="Bay Area"/>
    <x v="2019"/>
    <n v="371"/>
    <n v="494.80468461156602"/>
    <n v="1329"/>
    <n v="1057.6664000000001"/>
    <n v="89"/>
    <n v="6.1140637360827094E-5"/>
    <n v="2.5426173326244101"/>
    <n v="1.50656519135172"/>
    <n v="14.057587266893799"/>
    <n v="32.462953016743903"/>
    <n v="0.16570036926737799"/>
    <n v="1.5189420355462899"/>
    <n v="63.613727056913099"/>
    <n v="1.07288455829191"/>
    <n v="1.42103294644296E-4"/>
    <n v="7.0751288854413506E-5"/>
    <n v="0.27915726109856998"/>
    <n v="0.467826805417286"/>
    <s v="{266E069D-C6A8-4558-8F2F-10A212B5E8EA}"/>
    <n v="14241101"/>
    <s v="SUNOL 1101"/>
    <s v="MR299"/>
    <n v="37.595692704789599"/>
    <n v="-121.889630679208"/>
    <x v="2017"/>
    <n v="110"/>
    <n v="277"/>
    <n v="19510.686069026498"/>
    <n v="8022.9477867617097"/>
    <n v="11487.7382822647"/>
    <n v="8022.9477867617097"/>
    <n v="11487.7382822647"/>
    <n v="6.2968647080427998E-3"/>
    <n v="5.4415167251136102E-3"/>
    <n v="1.3337053493573201"/>
    <n v="14.9325842696629"/>
    <n v="2050"/>
    <n v="1.2647193223342344E-2"/>
    <n v="2020"/>
    <n v="0"/>
    <n v="0"/>
    <n v="4.9852270892079105"/>
    <n v="2465"/>
    <n v="0"/>
  </r>
  <r>
    <s v="Bay Area"/>
    <x v="2020"/>
    <n v="7"/>
    <n v="8.5939957558002593"/>
    <n v="24"/>
    <n v="19.449316"/>
    <n v="4"/>
    <n v="1.05416313544992E-5"/>
    <n v="11.954299470412"/>
    <n v="0"/>
    <n v="0.102091097272932"/>
    <n v="2.0261814916011601E-4"/>
    <n v="0"/>
    <n v="1.1780973672866799"/>
    <n v="19.371846826514201"/>
    <n v="1.0105088651180201"/>
    <n v="1.4059280565775599E-4"/>
    <n v="4.6579175432270799E-6"/>
    <n v="0.29166666666666602"/>
    <n v="0.44186622012057802"/>
    <s v="{9140C526-29BF-4637-A62D-8BE823C11E2E}"/>
    <n v="14232106"/>
    <s v="SAN RAMON 2106"/>
    <s v="circuit_breaker"/>
    <n v="37.745024856283102"/>
    <n v="-121.93746869071001"/>
    <x v="2018"/>
    <n v="69"/>
    <n v="35"/>
    <n v="4481.1807257979299"/>
    <n v="3629.0684367569802"/>
    <n v="852.11228904094901"/>
    <n v="655.19106103674096"/>
    <n v="384.27205085880303"/>
    <n v="1.8631670172908299E-5"/>
    <n v="4.2166525417997002E-5"/>
    <n v="1.2277136794000301"/>
    <n v="6"/>
    <n v="2850"/>
    <n v="5.6237122263102395E-4"/>
    <n v="2021"/>
    <n v="0"/>
    <n v="0"/>
    <n v="0.40711672478746075"/>
    <n v="2316"/>
    <n v="0"/>
  </r>
  <r>
    <s v="Central Coast"/>
    <x v="2021"/>
    <n v="132"/>
    <n v="226.316575376016"/>
    <n v="585"/>
    <n v="466.99695000000003"/>
    <n v="130"/>
    <n v="1.63819076183594E-5"/>
    <n v="11.688633969866901"/>
    <n v="1.90337239046386"/>
    <n v="137.86010308278699"/>
    <n v="884.37371654319702"/>
    <n v="5.3066730849887698"/>
    <n v="3.4373042929989199"/>
    <n v="81.7371906707493"/>
    <n v="1.10085091590881"/>
    <n v="1.4030624278189201E-4"/>
    <n v="1.94551139082647E-5"/>
    <n v="0.22564102564102501"/>
    <n v="0.48462110133243802"/>
    <s v="{6DF33D7E-A953-44F1-82DC-C36E39D2281E}"/>
    <n v="182031103"/>
    <s v="KING CITY 1103"/>
    <n v="7038"/>
    <n v="36.193495050698097"/>
    <n v="-121.14416872163299"/>
    <x v="2019"/>
    <n v="279"/>
    <n v="316"/>
    <n v="56798.057057648301"/>
    <n v="34883.787012476401"/>
    <n v="21914.270045172001"/>
    <n v="28474.545847261201"/>
    <n v="13562.6763840525"/>
    <n v="2.5291648080744099E-3"/>
    <n v="2.1296479903867198E-3"/>
    <n v="1.71451951042436"/>
    <n v="4.5"/>
    <n v="2619"/>
    <n v="1.8239811561645961E-2"/>
    <n v="2022"/>
    <n v="0"/>
    <n v="0"/>
    <n v="17.693257027658539"/>
    <n v="1795"/>
    <n v="0"/>
  </r>
  <r>
    <s v="North Valley"/>
    <x v="2022"/>
    <n v="922"/>
    <n v="1212.78328608268"/>
    <n v="1385"/>
    <n v="1463.0771"/>
    <n v="166"/>
    <n v="1.78346824367212E-5"/>
    <n v="9.8488125345806097"/>
    <n v="2.1456506054628499"/>
    <n v="1231.8805240776701"/>
    <n v="24735.0439338174"/>
    <n v="57.299021326772902"/>
    <n v="0.69855854665418804"/>
    <n v="56.5859674040708"/>
    <n v="1.2321276291307099"/>
    <n v="1.4024327534224799E-4"/>
    <n v="2.9126335500765199E-5"/>
    <n v="0.66570397111913304"/>
    <n v="0.82892640854782396"/>
    <s v="{0DD81C15-0750-470B-8405-5D786A5E8465}"/>
    <n v="102530401"/>
    <s v="GRAYS FLAT 0401"/>
    <s v="circuit_breaker"/>
    <n v="40.022091075287598"/>
    <n v="-121.064181869998"/>
    <x v="2020"/>
    <n v="96"/>
    <n v="126"/>
    <n v="23918.290637202699"/>
    <n v="17210.120843449102"/>
    <n v="6708.1697937536001"/>
    <n v="17210.120843449102"/>
    <n v="6708.1697937536001"/>
    <n v="4.8349716931270301E-3"/>
    <n v="2.9605572844957299E-3"/>
    <n v="1.31538317362547"/>
    <n v="8.3433734939758999"/>
    <n v="2474"/>
    <n v="2.3280383706813165E-2"/>
    <n v="2023"/>
    <n v="0"/>
    <n v="0"/>
    <n v="10.693869998614812"/>
    <n v="1007"/>
    <n v="0"/>
  </r>
  <r>
    <s v="Central Valley"/>
    <x v="2023"/>
    <n v="11"/>
    <n v="24.344359741595401"/>
    <n v="70"/>
    <n v="42.798160000000003"/>
    <n v="18"/>
    <n v="2.3884613660306401E-5"/>
    <n v="7.3887503977964197"/>
    <n v="2.70425464212894"/>
    <n v="606.53668785095203"/>
    <n v="2290.4520225524898"/>
    <n v="9.0506720915436691"/>
    <n v="1.89220746885985"/>
    <n v="225.725585248735"/>
    <n v="1.2969518105189"/>
    <n v="1.3996089907644899E-4"/>
    <n v="3.9352933678552799E-5"/>
    <n v="0.157142857142857"/>
    <n v="0.56881789841085095"/>
    <s v="{B68E2FC5-9A54-49EB-9258-EB6EA1DB9D61}"/>
    <n v="163781704"/>
    <s v="PEORIA 1704"/>
    <n v="8040"/>
    <n v="37.899595595070501"/>
    <n v="-120.503892231512"/>
    <x v="2021"/>
    <n v="174"/>
    <n v="126"/>
    <n v="54900.015766563702"/>
    <n v="41434.284877764898"/>
    <n v="13465.7308887989"/>
    <n v="11308.873946534"/>
    <n v="3781.9841411157699"/>
    <n v="7.0835280621395203E-4"/>
    <n v="4.2992304588551601E-4"/>
    <n v="2.2131236128723102"/>
    <n v="3.88888888888888"/>
    <n v="2351"/>
    <n v="2.5192961833760815E-3"/>
    <n v="2024"/>
    <n v="0"/>
    <n v="0"/>
    <n v="7.0270063130317784"/>
    <n v="1104"/>
    <n v="0"/>
  </r>
  <r>
    <s v="Bay Area"/>
    <x v="2024"/>
    <n v="39"/>
    <n v="91.958548140539406"/>
    <n v="300"/>
    <n v="214.32445999999999"/>
    <n v="25"/>
    <n v="5.0196188458357899E-5"/>
    <n v="3.0225209470729002"/>
    <n v="1.87624879543168"/>
    <n v="47.075504905902399"/>
    <n v="150.39186465241801"/>
    <n v="1.0801553102642101"/>
    <n v="2.2577876305580098"/>
    <n v="43.676415524482699"/>
    <n v="1.03176990509033"/>
    <n v="1.3994198350699401E-4"/>
    <n v="8.04568889105894E-5"/>
    <n v="0.13"/>
    <n v="0.42906230534900802"/>
    <s v="{0F676DC3-CFF5-456D-B8E2-CAA231B3A90A}"/>
    <n v="13432207"/>
    <s v="FAIRVIEW 2207"/>
    <s v="P150"/>
    <n v="38.045380873604699"/>
    <n v="-122.190259769199"/>
    <x v="2022"/>
    <n v="35"/>
    <n v="158"/>
    <n v="10109.2090132229"/>
    <n v="3652.83814168554"/>
    <n v="6456.3708715373596"/>
    <n v="3652.83814168554"/>
    <n v="6189.8521779059101"/>
    <n v="2.01142222276473E-3"/>
    <n v="1.25490471145894E-3"/>
    <n v="2.3579114907830601"/>
    <n v="12"/>
    <n v="1980"/>
    <n v="3.4985495876748503E-3"/>
    <n v="2025"/>
    <n v="0"/>
    <n v="0"/>
    <n v="2.2697676889372858"/>
    <n v="2640"/>
    <n v="0"/>
  </r>
  <r>
    <s v="Sierra"/>
    <x v="2025"/>
    <n v="1714"/>
    <n v="2346.61715577314"/>
    <n v="3276"/>
    <n v="3136.9978000000001"/>
    <n v="330"/>
    <n v="9.8116933126716894E-5"/>
    <n v="1.9515259176906199"/>
    <n v="27.340111460359299"/>
    <n v="222.179835003698"/>
    <n v="2662.01060998406"/>
    <n v="214.105511928613"/>
    <n v="3.2899672908922599"/>
    <n v="33.901486254250898"/>
    <n v="1.1487865390199601"/>
    <n v="1.3862279819403799E-4"/>
    <n v="1.2811620940867601E-3"/>
    <n v="0.52319902319902301"/>
    <n v="0.74804552101621102"/>
    <s v="{88BE1133-9496-494A-BFE3-FDF017C4AFD5}"/>
    <n v="152491101"/>
    <s v="WEIMAR 1101"/>
    <n v="2058"/>
    <n v="39.044396242520598"/>
    <n v="-120.985827637225"/>
    <x v="2023"/>
    <n v="399"/>
    <n v="412"/>
    <n v="59991.060960452298"/>
    <n v="33216.260642349902"/>
    <n v="26774.800318102301"/>
    <n v="33216.260642349902"/>
    <n v="26774.800318102301"/>
    <n v="0.422783491048633"/>
    <n v="3.2378587931816499E-2"/>
    <n v="1.36908818889915"/>
    <n v="9.9272727272727206"/>
    <n v="296"/>
    <n v="4.574552340403254E-2"/>
    <n v="2026"/>
    <n v="0"/>
    <n v="0"/>
    <n v="20.639621091597601"/>
    <n v="383"/>
    <n v="0"/>
  </r>
  <r>
    <s v="Sierra"/>
    <x v="2026"/>
    <n v="745"/>
    <n v="1217.33809836101"/>
    <n v="2092"/>
    <n v="1778.9608000000001"/>
    <n v="161"/>
    <n v="1.08336216624774E-4"/>
    <n v="1.3954152112148299"/>
    <n v="7.6073339677415701"/>
    <n v="25.899117000477698"/>
    <n v="195.016941039833"/>
    <n v="3.7508913941294599"/>
    <n v="3.1181360919618699"/>
    <n v="19.007478071706402"/>
    <n v="1.0191969479092899"/>
    <n v="1.3823031853708699E-4"/>
    <n v="4.8886274600277503E-4"/>
    <n v="0.35611854684512401"/>
    <n v="0.68429730874481398"/>
    <s v="{BDBA1A41-9235-4F2C-87B2-104E0BB64232}"/>
    <n v="152481106"/>
    <s v="BRUNSWICK 1106"/>
    <n v="2104"/>
    <n v="39.199437203728202"/>
    <n v="-121.01725803795701"/>
    <x v="2024"/>
    <n v="225"/>
    <n v="305"/>
    <n v="32922.741673217199"/>
    <n v="15655.921157168101"/>
    <n v="17266.820516049"/>
    <n v="15655.921157168101"/>
    <n v="17266.820516049"/>
    <n v="7.8706902106446805E-2"/>
    <n v="1.74421308765886E-2"/>
    <n v="1.6340108702832401"/>
    <n v="12.9937888198757"/>
    <n v="800"/>
    <n v="2.2255081284471005E-2"/>
    <n v="2027"/>
    <n v="0"/>
    <n v="0"/>
    <n v="9.7281353853507007"/>
    <n v="869"/>
    <n v="0"/>
  </r>
  <r>
    <s v="Central Coast"/>
    <x v="2027"/>
    <n v="333"/>
    <n v="655.51646179499505"/>
    <n v="929"/>
    <n v="1014.62366"/>
    <n v="89"/>
    <n v="2.1388528147214299E-5"/>
    <n v="6.1448953283562302"/>
    <n v="2.3617567850278798"/>
    <n v="52.336365384564097"/>
    <n v="248.946756916163"/>
    <n v="1.6046720531682499"/>
    <n v="1.17636970302948"/>
    <n v="77.941513182741801"/>
    <n v="1.1992144798964499"/>
    <n v="1.3771882818643699E-4"/>
    <n v="3.13021739588082E-5"/>
    <n v="0.35844994617868597"/>
    <n v="0.64606857638902904"/>
    <s v="{BF5568ED-9C16-497C-B05F-AE0C967E64B7}"/>
    <n v="182941102"/>
    <s v="OTTER 1102"/>
    <n v="2002"/>
    <n v="36.224875001674299"/>
    <n v="-121.758951273569"/>
    <x v="2025"/>
    <n v="105"/>
    <n v="77"/>
    <n v="16530.094117283101"/>
    <n v="13828.394284784799"/>
    <n v="2701.6998324983001"/>
    <n v="13828.394284784799"/>
    <n v="2701.6998324983001"/>
    <n v="2.78589348233393E-3"/>
    <n v="1.9035790051020701E-3"/>
    <n v="1.96851790328827"/>
    <n v="10.438202247191001"/>
    <n v="2453"/>
    <n v="1.2256975708592893E-2"/>
    <n v="2028"/>
    <n v="0"/>
    <n v="0"/>
    <n v="8.5925631851310165"/>
    <n v="1797"/>
    <n v="0"/>
  </r>
  <r>
    <s v="Central Coast"/>
    <x v="2028"/>
    <n v="25"/>
    <n v="36.3680391992945"/>
    <n v="189"/>
    <n v="110.56001000000001"/>
    <n v="13"/>
    <n v="5.4714493811703603E-5"/>
    <n v="3.7335406341231701"/>
    <n v="0.76674629406382599"/>
    <n v="2.0832615510250099"/>
    <n v="5.4940191423520401"/>
    <n v="1.26709108383238E-2"/>
    <n v="1.3347515542633199"/>
    <n v="17.065776181908699"/>
    <n v="1.0534377098083401"/>
    <n v="1.3602820573867399E-4"/>
    <n v="4.7701925631407402E-5"/>
    <n v="0.13227513227513199"/>
    <n v="0.32894387647517098"/>
    <s v="{B5262924-E8BA-494C-94F2-552AF4F4F88E}"/>
    <n v="183052113"/>
    <s v="TEMPLETON 2113"/>
    <s v="A32"/>
    <n v="35.500996354269297"/>
    <n v="-120.662056294122"/>
    <x v="2026"/>
    <n v="185"/>
    <n v="530"/>
    <n v="34175.624003302299"/>
    <n v="9517.7168498914998"/>
    <n v="24657.907153410699"/>
    <n v="2317.4886027460302"/>
    <n v="1106.32929759628"/>
    <n v="6.2012503320829605E-4"/>
    <n v="7.1128841955214695E-4"/>
    <n v="1.45472156797178"/>
    <n v="14.538461538461499"/>
    <n v="2251"/>
    <n v="1.7683666746027618E-3"/>
    <n v="2029"/>
    <n v="0"/>
    <n v="0"/>
    <n v="1.4400202105769035"/>
    <n v="1872"/>
    <n v="0"/>
  </r>
  <r>
    <s v="North Coast"/>
    <x v="2029"/>
    <n v="2065"/>
    <n v="3511.7282372592999"/>
    <n v="2271"/>
    <n v="3608.5798"/>
    <n v="223"/>
    <n v="1.00760327368823E-4"/>
    <n v="1.2399191353249599"/>
    <n v="1.19881527930249"/>
    <n v="60.846392167879102"/>
    <n v="210.01802512741901"/>
    <n v="0.44858698394028801"/>
    <n v="0.55817690930191499"/>
    <n v="21.433520178122599"/>
    <n v="1.0424223165341"/>
    <n v="1.3457572214011399E-4"/>
    <n v="1.14776057899241E-4"/>
    <n v="0.90929106120651604"/>
    <n v="0.97316074434242605"/>
    <s v="{AE0E521E-C3FF-493C-8531-F1F586FF92F5}"/>
    <n v="42981101"/>
    <s v="ELK 1101"/>
    <n v="1260"/>
    <n v="39.1293109674912"/>
    <n v="-123.711165356023"/>
    <x v="2027"/>
    <n v="149"/>
    <n v="106"/>
    <n v="31135.286478923299"/>
    <n v="24924.6683851005"/>
    <n v="6210.6180938228099"/>
    <n v="24474.752553657501"/>
    <n v="6210.6180938228099"/>
    <n v="2.5595060911530899E-2"/>
    <n v="2.24695530032477E-2"/>
    <n v="1.70059478801903"/>
    <n v="10.183856502242101"/>
    <n v="1776"/>
    <n v="3.0010386037245419E-2"/>
    <n v="2030"/>
    <n v="0"/>
    <n v="0"/>
    <n v="15.207901469018715"/>
    <n v="1133"/>
    <n v="0"/>
  </r>
  <r>
    <s v="Sierra"/>
    <x v="2030"/>
    <n v="114"/>
    <n v="175.78115739897601"/>
    <n v="400"/>
    <n v="306.89019999999999"/>
    <n v="32"/>
    <n v="9.7447823804941395E-5"/>
    <n v="1.55230904084113"/>
    <n v="7.0753802766668601"/>
    <n v="23.136463069933502"/>
    <n v="179.129748644573"/>
    <n v="2.6265947644250001"/>
    <n v="0.80772954391435003"/>
    <n v="8.0431831348687499"/>
    <n v="0.97469580546022805"/>
    <n v="1.33271694175056E-4"/>
    <n v="4.9356469473327204E-4"/>
    <n v="0.28499999999999998"/>
    <n v="0.57278192228197"/>
    <s v="{B8FC5083-3BB9-4DC9-857E-167142C974FD}"/>
    <n v="152481105"/>
    <s v="BRUNSWICK 1105"/>
    <n v="733408"/>
    <n v="39.261499047247803"/>
    <n v="-120.98967570488"/>
    <x v="2028"/>
    <n v="94"/>
    <n v="194"/>
    <n v="17679.767804967301"/>
    <n v="5559.4271329493704"/>
    <n v="12120.340672017899"/>
    <n v="5559.4271329493704"/>
    <n v="11825.4355433735"/>
    <n v="1.5794070231464698E-2"/>
    <n v="3.1183303617581199E-3"/>
    <n v="1.5419399771840001"/>
    <n v="12.5"/>
    <n v="794"/>
    <n v="4.2646942136017919E-3"/>
    <n v="2031"/>
    <n v="0"/>
    <n v="0"/>
    <n v="3.4544667970278833"/>
    <n v="1422"/>
    <n v="0"/>
  </r>
  <r>
    <s v="North Valley"/>
    <x v="2031"/>
    <n v="117"/>
    <n v="151.04918809613099"/>
    <n v="556"/>
    <n v="351.64550000000003"/>
    <n v="113"/>
    <n v="9.6964813122462403E-6"/>
    <n v="13.528733674443"/>
    <n v="0.325859408045161"/>
    <n v="44.369461182850301"/>
    <n v="537.93812938630697"/>
    <n v="0.244091025219382"/>
    <n v="0.24747434662308801"/>
    <n v="11.7133448746516"/>
    <n v="1.0434646458752299"/>
    <n v="1.3188034190586399E-4"/>
    <n v="6.4156735696803102E-6"/>
    <n v="0.21043165467625899"/>
    <n v="0.42954960248396601"/>
    <s v="{A5EA53CA-65A7-43BC-BB3E-43041FB8E51A}"/>
    <n v="102812101"/>
    <s v="BIG MEADOWS 2101"/>
    <n v="2476"/>
    <n v="40.171246144385101"/>
    <n v="-121.087064780685"/>
    <x v="2029"/>
    <n v="150"/>
    <n v="190"/>
    <n v="19305.626693725499"/>
    <n v="14000.893084912401"/>
    <n v="5304.7336088131096"/>
    <n v="12812.7346504456"/>
    <n v="2877.3939256510198"/>
    <n v="7.2497111337387499E-4"/>
    <n v="1.0957023882838201E-3"/>
    <n v="1.2910187016763299"/>
    <n v="4.9203539823008802"/>
    <n v="2835"/>
    <n v="1.4902478635362631E-2"/>
    <n v="2032"/>
    <n v="0"/>
    <n v="0"/>
    <n v="7.9614617424820331"/>
    <n v="801"/>
    <n v="0"/>
  </r>
  <r>
    <s v="Bay Area"/>
    <x v="2032"/>
    <n v="53"/>
    <n v="70.912436180825594"/>
    <n v="175"/>
    <n v="146.85730000000001"/>
    <n v="18"/>
    <n v="2.38280666356634E-5"/>
    <n v="5.3502421956732302"/>
    <n v="18.5980392297108"/>
    <n v="13.3351129343112"/>
    <n v="41.640238830974901"/>
    <n v="2.9568094619497298"/>
    <n v="5.0281465374347203"/>
    <n v="20.5316370408982"/>
    <n v="1.0787856512599501"/>
    <n v="1.3097393826668101E-4"/>
    <n v="1.8488005470215999E-4"/>
    <n v="0.30285714285714199"/>
    <n v="0.48286626728896298"/>
    <s v="{A57172F7-A24B-4226-8C15-DA9E4C31AFEB}"/>
    <n v="42481101"/>
    <s v="IGNACIO 1101"/>
    <s v="circuit_breaker"/>
    <n v="38.075536039998099"/>
    <n v="-122.53990305056099"/>
    <x v="2030"/>
    <n v="51"/>
    <n v="2"/>
    <n v="3100.4423368627099"/>
    <n v="2942.8110122090802"/>
    <n v="157.63132465363199"/>
    <n v="2568.3257951566002"/>
    <n v="33.7520724538726"/>
    <n v="3.3278409846388898E-3"/>
    <n v="4.2890519944194201E-4"/>
    <n v="1.3379704939778401"/>
    <n v="9.7222222222222197"/>
    <n v="1466"/>
    <n v="2.3575308888002583E-3"/>
    <n v="2033"/>
    <n v="0"/>
    <n v="0"/>
    <n v="1.5958831676622518"/>
    <n v="1004"/>
    <n v="0"/>
  </r>
  <r>
    <s v="Central Valley"/>
    <x v="2033"/>
    <n v="32"/>
    <n v="43.474683288849498"/>
    <n v="564"/>
    <n v="267.40487999999999"/>
    <n v="44"/>
    <n v="3.9252424523345401E-5"/>
    <n v="3.30617394603774"/>
    <n v="5.7801446939508097"/>
    <n v="6.6349391912420499"/>
    <n v="17.722659252583899"/>
    <n v="0.14971965557864"/>
    <n v="9.7560976291211604E-2"/>
    <n v="2.74018451812245"/>
    <n v="1.18282381512902"/>
    <n v="1.3002218167366701E-4"/>
    <n v="1.41275281562643E-4"/>
    <n v="5.6737588652482199E-2"/>
    <n v="0.16257999414185201"/>
    <s v="{935356E3-FEB4-4879-A7C1-1F4676D9B041}"/>
    <n v="163692102"/>
    <s v="SALT SPRINGS 2102"/>
    <s v="L491"/>
    <n v="38.307637183690503"/>
    <n v="-120.266444928269"/>
    <x v="2031"/>
    <n v="56"/>
    <n v="114"/>
    <n v="8083.4088943040797"/>
    <n v="3564.5514106404298"/>
    <n v="4518.8574836636399"/>
    <n v="3564.5514106404298"/>
    <n v="4518.8574836636399"/>
    <n v="6.2161123887562999E-3"/>
    <n v="1.7271066790272001E-3"/>
    <n v="1.3585838527765399"/>
    <n v="12.818181818181801"/>
    <n v="1626"/>
    <n v="5.7209759936413486E-3"/>
    <n v="2034"/>
    <n v="0"/>
    <n v="0"/>
    <n v="2.2149088745810546"/>
    <n v="605"/>
    <n v="0"/>
  </r>
  <r>
    <s v="Central Coast"/>
    <x v="2034"/>
    <n v="36"/>
    <n v="97.166824958086906"/>
    <n v="95"/>
    <n v="134.15753000000001"/>
    <n v="11"/>
    <n v="4.1380137355934603E-5"/>
    <n v="3.5055424625223299"/>
    <n v="0.67578181624412503"/>
    <n v="70.342279116312596"/>
    <n v="248.29729970296199"/>
    <n v="0.88081362502028504"/>
    <n v="2.8825422200289599"/>
    <n v="161.29750203002499"/>
    <n v="1.1043845523487399"/>
    <n v="1.2588309744323301E-4"/>
    <n v="3.1215126331186497E-5"/>
    <n v="0.37894736842105198"/>
    <n v="0.72427409552855404"/>
    <s v="{A0B73F98-66D4-44F0-A30D-DD6726111A66}"/>
    <n v="83192101"/>
    <s v="GREEN VALLEY 2101"/>
    <n v="12130"/>
    <n v="36.939028728642697"/>
    <n v="-121.742280940424"/>
    <x v="2032"/>
    <n v="263"/>
    <n v="316"/>
    <n v="55330.630965474797"/>
    <n v="27999.458883448999"/>
    <n v="27331.1720820257"/>
    <n v="2080.1982939346199"/>
    <n v="1853.6104927559199"/>
    <n v="3.4336638964305101E-4"/>
    <n v="4.5518151091528098E-4"/>
    <n v="2.6990784710579701"/>
    <n v="8.6363636363636296"/>
    <n v="2455"/>
    <n v="1.384714071875563E-3"/>
    <n v="2035"/>
    <n v="0"/>
    <n v="0"/>
    <n v="1.2925748941004487"/>
    <n v="706"/>
    <n v="0"/>
  </r>
  <r>
    <s v="Central Coast"/>
    <x v="2035"/>
    <n v="2630"/>
    <n v="5416.7331200135905"/>
    <n v="3530"/>
    <n v="5956.0429999999997"/>
    <n v="179"/>
    <n v="9.8019938753539298E-5"/>
    <n v="1.4018283045314199"/>
    <n v="9.03252816250229"/>
    <n v="65.023584046741803"/>
    <n v="568.15454652814606"/>
    <n v="14.7245698396626"/>
    <n v="0.705121863680232"/>
    <n v="11.5557805727308"/>
    <n v="1.0185024991381699"/>
    <n v="1.25230988018513E-4"/>
    <n v="4.7064575791887399E-4"/>
    <n v="0.74504249291784697"/>
    <n v="0.90945165245347503"/>
    <s v="{F7013B1A-D0D7-4319-B5E7-A5441451D41D}"/>
    <n v="82931101"/>
    <s v="POINT MORETTI 1101"/>
    <n v="10726"/>
    <n v="37.061416568933197"/>
    <n v="-122.14885316874199"/>
    <x v="2033"/>
    <n v="226"/>
    <n v="233"/>
    <n v="31898.820658287699"/>
    <n v="17020.6225267154"/>
    <n v="14878.198131572301"/>
    <n v="17020.6225267154"/>
    <n v="14878.198131572301"/>
    <n v="8.4245590667478595E-2"/>
    <n v="1.75455690368835E-2"/>
    <n v="2.0595943422104899"/>
    <n v="19.7206703910614"/>
    <n v="826"/>
    <n v="2.2416346855313827E-2"/>
    <n v="2036"/>
    <n v="0"/>
    <n v="0"/>
    <n v="10.576121240047675"/>
    <n v="189"/>
    <n v="0"/>
  </r>
  <r>
    <s v="North Coast"/>
    <x v="2036"/>
    <n v="717"/>
    <n v="1410.8709800864899"/>
    <n v="1073"/>
    <n v="1603.7072000000001"/>
    <n v="59"/>
    <n v="1.3225300571613799E-4"/>
    <n v="0.87243642040865599"/>
    <n v="7.1804199226511001"/>
    <n v="7.4111380658966102"/>
    <n v="32.372316875029298"/>
    <n v="0.36760001332523401"/>
    <n v="0.82237137991433495"/>
    <n v="2.9523773948204202"/>
    <n v="1.00119993848315"/>
    <n v="1.22976535861215E-4"/>
    <n v="4.2582421231646399E-4"/>
    <n v="0.66821994408201302"/>
    <n v="0.87975599358363399"/>
    <s v="{C3FAC8CF-A105-47CA-BAFD-6A205D726950}"/>
    <n v="42811113"/>
    <s v="MONTE RIO 1113"/>
    <s v="circuit_breaker"/>
    <n v="38.471324582334297"/>
    <n v="-123.011964453456"/>
    <x v="2034"/>
    <n v="114"/>
    <n v="426"/>
    <n v="27250.853217981799"/>
    <n v="7159.5444042823201"/>
    <n v="20091.308813699499"/>
    <n v="7159.5444042823201"/>
    <n v="20091.308813699499"/>
    <n v="2.5123628526671299E-2"/>
    <n v="7.8029273372521796E-3"/>
    <n v="1.96774195270082"/>
    <n v="18.1864406779661"/>
    <n v="904"/>
    <n v="7.2556156158116855E-3"/>
    <n v="2037"/>
    <n v="0"/>
    <n v="0"/>
    <n v="4.4487332660333099"/>
    <n v="1027"/>
    <n v="0"/>
  </r>
  <r>
    <s v="Central Coast"/>
    <x v="2037"/>
    <n v="316"/>
    <n v="703.71250315226996"/>
    <n v="809"/>
    <n v="984.23889999999994"/>
    <n v="82"/>
    <n v="7.3890314325115197E-5"/>
    <n v="2.1072005043461202"/>
    <n v="1.8722054011540401"/>
    <n v="39.825021797780003"/>
    <n v="124.996534774922"/>
    <n v="0.70572496291716802"/>
    <n v="1.5401737640452799"/>
    <n v="22.844153399306599"/>
    <n v="1.0163231128599499"/>
    <n v="1.21015481819545E-4"/>
    <n v="1.1364484584202701E-4"/>
    <n v="0.39060568603213802"/>
    <n v="0.71498140254057896"/>
    <s v="{C8470ABD-D047-4E6E-A601-35B08D6D1BD2}"/>
    <n v="83192101"/>
    <s v="GREEN VALLEY 2101"/>
    <n v="12106"/>
    <n v="36.971795294147398"/>
    <n v="-121.764925785084"/>
    <x v="2035"/>
    <n v="338"/>
    <n v="399"/>
    <n v="60778.331780414097"/>
    <n v="30176.809187370302"/>
    <n v="30601.522593043901"/>
    <n v="9141.9925069253295"/>
    <n v="5136.2013714552704"/>
    <n v="9.3188773590462404E-3"/>
    <n v="6.0590057746594504E-3"/>
    <n v="2.2269383011147799"/>
    <n v="9.8658536585365795"/>
    <n v="1783"/>
    <n v="9.9232695092026906E-3"/>
    <n v="2038"/>
    <n v="0"/>
    <n v="0"/>
    <n v="5.6805690260206987"/>
    <n v="2728"/>
    <n v="0"/>
  </r>
  <r>
    <s v="Central Valley"/>
    <x v="2038"/>
    <n v="308"/>
    <n v="420.23289142470702"/>
    <n v="880"/>
    <n v="662.82150000000001"/>
    <n v="73"/>
    <n v="1.1726397497113701E-4"/>
    <n v="1.22951379989924"/>
    <n v="3.0573996283496001"/>
    <n v="9.7834806476648009"/>
    <n v="43.1227329954122"/>
    <n v="0.20273320402301501"/>
    <n v="2.0311249922960899"/>
    <n v="36.101642077967298"/>
    <n v="1.05055158595516"/>
    <n v="1.19426428050678E-4"/>
    <n v="2.3002806541975101E-4"/>
    <n v="0.35"/>
    <n v="0.63400615259219295"/>
    <s v="{C73A5D7F-692C-413A-8D72-DC21C7152C9F}"/>
    <n v="163240402"/>
    <s v="TAR FLAT 0402"/>
    <n v="3144"/>
    <n v="37.9905995056519"/>
    <n v="-120.383847592425"/>
    <x v="2036"/>
    <n v="95"/>
    <n v="248"/>
    <n v="19085.871191402701"/>
    <n v="8204.0407959379008"/>
    <n v="10881.8303954648"/>
    <n v="7378.0109944615797"/>
    <n v="8049.0182002984802"/>
    <n v="1.6792048775641801E-2"/>
    <n v="8.5602701728930697E-3"/>
    <n v="1.36439250462567"/>
    <n v="12.054794520547899"/>
    <n v="1310"/>
    <n v="8.7181292476994944E-3"/>
    <n v="2039"/>
    <n v="0"/>
    <n v="0"/>
    <n v="4.584482069639586"/>
    <n v="1787"/>
    <n v="0"/>
  </r>
  <r>
    <s v="North Valley"/>
    <x v="2039"/>
    <n v="135"/>
    <n v="167.70272854327899"/>
    <n v="496"/>
    <n v="370.64105000000001"/>
    <n v="106"/>
    <n v="3.5499934685229199E-5"/>
    <n v="3.7176145670284502"/>
    <n v="2.02669326121744"/>
    <n v="171.646050939117"/>
    <n v="774.51342947873297"/>
    <n v="3.4532380529750402"/>
    <n v="3.1665971030498898"/>
    <n v="134.19065203559799"/>
    <n v="1.1484388011806399"/>
    <n v="1.1792962448941601E-4"/>
    <n v="5.8421427248702998E-5"/>
    <n v="0.27217741935483802"/>
    <n v="0.45246668583255001"/>
    <s v="{BA152E71-0C87-4C15-81C5-18C97756BF06}"/>
    <n v="103491101"/>
    <s v="MC ARTHUR 1101"/>
    <n v="1490"/>
    <n v="41.094264022900703"/>
    <n v="-121.515745391639"/>
    <x v="2037"/>
    <n v="152"/>
    <n v="134"/>
    <n v="29931.110267485299"/>
    <n v="24194.406347109401"/>
    <n v="5736.7039203758404"/>
    <n v="13967.782002544"/>
    <n v="3988.7474559829502"/>
    <n v="6.1926712883625199E-3"/>
    <n v="3.7629930766343001E-3"/>
    <n v="1.24224243365392"/>
    <n v="4.6792452830188598"/>
    <n v="2157"/>
    <n v="1.2500540195878096E-2"/>
    <n v="2040"/>
    <n v="0"/>
    <n v="0"/>
    <n v="8.6791746707027677"/>
    <n v="603"/>
    <n v="0"/>
  </r>
  <r>
    <s v="North Valley"/>
    <x v="2040"/>
    <n v="124"/>
    <n v="144.21889529312199"/>
    <n v="814"/>
    <n v="437.02112"/>
    <n v="69"/>
    <n v="5.3872407791103499E-5"/>
    <n v="2.1333341367407099"/>
    <n v="29.979614518623301"/>
    <n v="449.87595808052498"/>
    <n v="5837.75681904865"/>
    <n v="285.51493745312501"/>
    <n v="0.25522636622190598"/>
    <n v="14.3320540007257"/>
    <n v="1.00942670607912"/>
    <n v="1.17628714351176E-4"/>
    <n v="1.1012962998337801E-3"/>
    <n v="0.15233415233415201"/>
    <n v="0.33000440779381501"/>
    <s v="{3AA926AF-5D59-48E9-968A-65279153CE9D}"/>
    <n v="102541102"/>
    <s v="VOLTA 1102"/>
    <n v="54932"/>
    <n v="40.513986258263103"/>
    <n v="-121.78753392190001"/>
    <x v="2038"/>
    <n v="75"/>
    <n v="44"/>
    <n v="9262.8200712894704"/>
    <n v="6888.3236987342098"/>
    <n v="2374.4963725552502"/>
    <n v="6888.3236987342098"/>
    <n v="2374.4963725552502"/>
    <n v="7.5989444688531194E-2"/>
    <n v="3.7171961375861398E-3"/>
    <n v="1.1630556072025999"/>
    <n v="11.797101449275299"/>
    <n v="361"/>
    <n v="8.1163812902311436E-3"/>
    <n v="2041"/>
    <n v="0"/>
    <n v="0"/>
    <n v="4.2802045850061745"/>
    <n v="1607"/>
    <n v="0"/>
  </r>
  <r>
    <s v="Bay Area"/>
    <x v="2041"/>
    <n v="110"/>
    <n v="327.84000369467799"/>
    <n v="164"/>
    <n v="352.30180000000001"/>
    <n v="14"/>
    <n v="2.9368654590403499E-5"/>
    <n v="6.8858598162020899"/>
    <n v="5.58066872569421E-3"/>
    <n v="7.7295070630498203E-2"/>
    <n v="1.7993330839089999E-3"/>
    <n v="3.01025677718058E-8"/>
    <n v="4.3618837567046196"/>
    <n v="18.429503951753802"/>
    <n v="1.0554677503449501"/>
    <n v="1.17015440846618E-4"/>
    <n v="1.74931767075646E-5"/>
    <n v="0.67073170731707299"/>
    <n v="0.93056582326377202"/>
    <s v="{EEE9A4DD-4FFF-4813-917D-2CD2DA44AB21}"/>
    <n v="42491102"/>
    <s v="SAUSALITO 1102"/>
    <n v="84278"/>
    <n v="37.851366882731703"/>
    <n v="-122.489335845082"/>
    <x v="2039"/>
    <n v="43"/>
    <n v="39"/>
    <n v="4827.9717414986198"/>
    <n v="2442.5589167653502"/>
    <n v="2385.4128247332701"/>
    <n v="2267.2636892742298"/>
    <n v="2385.4128247332701"/>
    <n v="2.4490447390590399E-4"/>
    <n v="4.1116116426564899E-4"/>
    <n v="2.9803636699516201"/>
    <n v="11.714285714285699"/>
    <n v="2656"/>
    <n v="1.638216171852652E-3"/>
    <n v="2042"/>
    <n v="0"/>
    <n v="0"/>
    <n v="1.4088119058680175"/>
    <n v="1868"/>
    <n v="0"/>
  </r>
  <r>
    <s v="Sierra"/>
    <x v="2042"/>
    <n v="378"/>
    <n v="530.46354406177397"/>
    <n v="669"/>
    <n v="692.08185000000003"/>
    <n v="54"/>
    <n v="1.15750433704104E-4"/>
    <n v="0.94695153723631798"/>
    <n v="4.04649072101114"/>
    <n v="12.5489199224152"/>
    <n v="82.099914868105301"/>
    <n v="0.92934416525942398"/>
    <n v="1.5412159978101601"/>
    <n v="9.3175639450481"/>
    <n v="1.00024582280053"/>
    <n v="1.1678555918427E-4"/>
    <n v="3.1995569460718798E-4"/>
    <n v="0.56502242152466298"/>
    <n v="0.76647515822578605"/>
    <s v="{94B9AF22-8864-4989-8A91-A669E5CFF969}"/>
    <n v="152481106"/>
    <s v="BRUNSWICK 1106"/>
    <n v="4639"/>
    <n v="39.1730696672345"/>
    <n v="-121.04527359882999"/>
    <x v="2040"/>
    <n v="76"/>
    <n v="128"/>
    <n v="12796.7945244618"/>
    <n v="5228.1954916146096"/>
    <n v="7568.5990328471898"/>
    <n v="5228.1954916146096"/>
    <n v="7568.5990328471898"/>
    <n v="1.7277607508788099E-2"/>
    <n v="6.2505234200216303E-3"/>
    <n v="1.4033427091581301"/>
    <n v="12.3888888888888"/>
    <n v="1074"/>
    <n v="6.3064201959505805E-3"/>
    <n v="2043"/>
    <n v="0"/>
    <n v="0"/>
    <n v="3.2486490608200618"/>
    <n v="529"/>
    <n v="0"/>
  </r>
  <r>
    <s v="Central Coast"/>
    <x v="2043"/>
    <n v="45"/>
    <n v="155.29977863221799"/>
    <n v="98"/>
    <n v="177.09452999999999"/>
    <n v="15"/>
    <n v="3.8691092292234903E-5"/>
    <n v="3.48619793454806"/>
    <n v="16.1647656547526"/>
    <n v="41.999326954285301"/>
    <n v="250.90411547819701"/>
    <n v="23.688634232764102"/>
    <n v="1.0718288851280999"/>
    <n v="49.6934657279402"/>
    <n v="1.0160766839980999"/>
    <n v="1.16148606554012E-4"/>
    <n v="2.3465218644863199E-4"/>
    <n v="0.45918367346938699"/>
    <n v="0.87693154730547795"/>
    <s v="{081215BD-B859-40D1-BF5E-3B29C95FC4FD}"/>
    <n v="183071101"/>
    <s v="PERRY 1101"/>
    <s v="V88"/>
    <n v="35.5596889470295"/>
    <n v="-121.07649967706899"/>
    <x v="2041"/>
    <n v="102"/>
    <n v="240"/>
    <n v="13771.1853269984"/>
    <n v="5002.9540699769695"/>
    <n v="8768.2312570214599"/>
    <n v="1316.7812606074699"/>
    <n v="1715.94863397881"/>
    <n v="3.5197827967294801E-3"/>
    <n v="5.8036638438352297E-4"/>
    <n v="3.45110619182707"/>
    <n v="6.5333333333333297"/>
    <n v="1300"/>
    <n v="1.74222909831018E-3"/>
    <n v="2044"/>
    <n v="0"/>
    <n v="0"/>
    <n v="0.81820968868492416"/>
    <n v="1639"/>
    <n v="0"/>
  </r>
  <r>
    <s v="North Coast"/>
    <x v="2044"/>
    <n v="70"/>
    <n v="103.70816648439001"/>
    <n v="152"/>
    <n v="132.32984999999999"/>
    <n v="23"/>
    <n v="6.1860554247370703E-5"/>
    <n v="1.1000179499830101"/>
    <n v="0.32086344358853702"/>
    <n v="2.44812283048836"/>
    <n v="4.5310238118355004"/>
    <n v="3.4492580174540501E-3"/>
    <n v="0.53857251908630099"/>
    <n v="8.2999614594990092"/>
    <n v="0.96719892128654095"/>
    <n v="1.15980961240181E-4"/>
    <n v="3.9833127268629198E-5"/>
    <n v="0.46052631578947301"/>
    <n v="0.78370954911178603"/>
    <s v="{64C6F4FE-9745-4B83-9BA2-6905B1D464FF}"/>
    <n v="43351106"/>
    <s v="LUCERNE 1106"/>
    <s v="circuit_breaker"/>
    <n v="39.110086817419997"/>
    <n v="-122.812904070249"/>
    <x v="2042"/>
    <n v="108"/>
    <n v="398"/>
    <n v="23744.993599949099"/>
    <n v="5806.4034898319296"/>
    <n v="17938.5901101171"/>
    <n v="2265.0742486333702"/>
    <n v="4440.2717005949298"/>
    <n v="9.1616192717847102E-4"/>
    <n v="1.4227927476895201E-3"/>
    <n v="1.4815452354912899"/>
    <n v="6.6086956521739104"/>
    <n v="2345"/>
    <n v="2.6675621085241628E-3"/>
    <n v="2045"/>
    <n v="0"/>
    <n v="0"/>
    <n v="1.407451450947566"/>
    <n v="1456"/>
    <n v="0"/>
  </r>
  <r>
    <s v="Central Valley"/>
    <x v="2045"/>
    <n v="8"/>
    <n v="9.8217094352002903"/>
    <n v="38"/>
    <n v="22.673824"/>
    <n v="7"/>
    <n v="6.2515813104775005E-5"/>
    <n v="1.33624179450556"/>
    <n v="21.624174833297701"/>
    <n v="137.17760837078001"/>
    <n v="425.28228902816699"/>
    <n v="18.097376339137501"/>
    <n v="4.6864727394921397"/>
    <n v="182.50237112891401"/>
    <n v="1.14096082959856"/>
    <n v="1.14867392723497E-4"/>
    <n v="3.7657484270831802E-4"/>
    <n v="0.21052631578947301"/>
    <n v="0.43317392340988597"/>
    <s v="{537E07C0-FB8F-462B-87E9-2D8AA468190F}"/>
    <n v="163341101"/>
    <s v="CLAY 1101"/>
    <n v="84572"/>
    <n v="38.351502261883702"/>
    <n v="-120.93232081478899"/>
    <x v="2043"/>
    <n v="90"/>
    <n v="223"/>
    <n v="11783.228834759"/>
    <n v="3629.8322681909999"/>
    <n v="8153.3965665680398"/>
    <n v="598.92337468869096"/>
    <n v="1343.5773672926"/>
    <n v="2.6360238989582199E-3"/>
    <n v="4.37610691733425E-4"/>
    <n v="1.2277136794000301"/>
    <n v="5.4285714285714199"/>
    <n v="973"/>
    <n v="8.0407174906447902E-4"/>
    <n v="2046"/>
    <n v="0"/>
    <n v="0"/>
    <n v="0.37215361625368659"/>
    <n v="1882"/>
    <n v="0"/>
  </r>
  <r>
    <s v="North Coast"/>
    <x v="2046"/>
    <n v="205"/>
    <n v="306.90395471879202"/>
    <n v="316"/>
    <n v="359.14316000000002"/>
    <n v="47"/>
    <n v="7.2794789918995606E-5"/>
    <n v="1.58602392333213"/>
    <n v="2.28437488720752"/>
    <n v="30.546447769701398"/>
    <n v="141.13486142039201"/>
    <n v="0.76709673304783699"/>
    <n v="1.7056580942639601"/>
    <n v="11.072730973243999"/>
    <n v="0.99778761001343397"/>
    <n v="1.17017887245478E-4"/>
    <n v="1.3545054696849999E-4"/>
    <n v="0.648734177215189"/>
    <n v="0.85454490199098299"/>
    <s v="{C88ECF07-A349-4E08-B534-12AB1E3B3B9B}"/>
    <n v="43071101"/>
    <s v="DUNBAR 1101"/>
    <n v="234"/>
    <n v="38.421837272614802"/>
    <n v="-122.553810986797"/>
    <x v="2044"/>
    <n v="158"/>
    <n v="174"/>
    <n v="20026.415066636298"/>
    <n v="10449.6965314115"/>
    <n v="9576.7185352247507"/>
    <n v="5211.74211722574"/>
    <n v="4174.5166374717101"/>
    <n v="6.36617570751951E-3"/>
    <n v="3.4213551261927902E-3"/>
    <n v="1.49709246204289"/>
    <n v="6.7234042553191404"/>
    <n v="1663"/>
    <n v="5.4998407005374655E-3"/>
    <n v="2047"/>
    <n v="0"/>
    <n v="0"/>
    <n v="3.2384254111226753"/>
    <n v="1280"/>
    <n v="0"/>
  </r>
  <r>
    <s v="Bay Area"/>
    <x v="2046"/>
    <n v="0"/>
    <n v="0"/>
    <n v="6"/>
    <n v="6.5943040000000002"/>
    <n v="1"/>
    <n v="6.7950473749078797E-5"/>
    <n v="6.6430549658656704E-2"/>
    <n v="4.0318784713745099"/>
    <n v="21.755527496337798"/>
    <n v="84.385475158691406"/>
    <n v="0.35636028647422702"/>
    <n v="11.491150856018001"/>
    <n v="31.828538894653299"/>
    <n v="1.01769912242889"/>
    <n v="4.5139873207174302E-6"/>
    <n v="2.7396806399337899E-4"/>
    <n v="0"/>
    <n v="0"/>
    <s v="{C88ECF07-A349-4E08-B534-12AB1E3B3B9B}"/>
    <n v="43071101"/>
    <s v="DUNBAR 1101"/>
    <n v="234"/>
    <n v="38.421837272614802"/>
    <n v="-122.553810986797"/>
    <x v="2044"/>
    <n v="158"/>
    <n v="174"/>
    <n v="20026.415066636298"/>
    <n v="10449.6965314115"/>
    <n v="9576.7185352247507"/>
    <n v="5211.74211722574"/>
    <n v="4174.5166374717101"/>
    <n v="2.7396806399337899E-4"/>
    <n v="6.7950473749078797E-5"/>
    <m/>
    <n v="6"/>
    <n v="1192"/>
    <n v="4.5139873207174302E-6"/>
    <n v="2047"/>
    <n v="0"/>
    <n v="0"/>
    <n v="3.2384254111226753"/>
    <n v="302"/>
    <n v="0"/>
  </r>
  <r>
    <s v="Bay Area"/>
    <x v="2047"/>
    <n v="388"/>
    <n v="676.43254973668797"/>
    <n v="877"/>
    <n v="953.81809999999996"/>
    <n v="49"/>
    <n v="6.3651673761861601E-5"/>
    <n v="2.0088179426306501"/>
    <n v="0.51914230087245605"/>
    <n v="4.0265305612398201"/>
    <n v="14.740618004757099"/>
    <n v="3.3240303764790501E-2"/>
    <n v="0.244401303519097"/>
    <n v="2.5853485623184498"/>
    <n v="1.00045151126628"/>
    <n v="1.09171746076125E-4"/>
    <n v="4.7138813517187698E-5"/>
    <n v="0.44241733181299803"/>
    <n v="0.70918400367188705"/>
    <s v="{6992E765-02F8-45C7-B571-2F9E479DE26D}"/>
    <n v="12541106"/>
    <s v="OAKLAND X 1106"/>
    <s v="CR020"/>
    <n v="37.799965390347197"/>
    <n v="-122.17064899343301"/>
    <x v="2045"/>
    <n v="29"/>
    <n v="25"/>
    <n v="4898.34013004189"/>
    <n v="3933.9506550228998"/>
    <n v="964.38947501898997"/>
    <n v="3933.9506550228998"/>
    <n v="964.38947501898997"/>
    <n v="2.3098018623421901E-3"/>
    <n v="3.1189320143312198E-3"/>
    <n v="1.7433828601461001"/>
    <n v="17.8979591836734"/>
    <n v="2264"/>
    <n v="5.3494155577301248E-3"/>
    <n v="2048"/>
    <n v="0"/>
    <n v="0"/>
    <n v="2.4444428524622341"/>
    <n v="2708"/>
    <n v="0"/>
  </r>
  <r>
    <s v="Central Coast"/>
    <x v="2048"/>
    <n v="11"/>
    <n v="30.7207537333692"/>
    <n v="26"/>
    <n v="36.942722000000003"/>
    <n v="6"/>
    <n v="6.0954388345635303E-6"/>
    <n v="13.3801218519608"/>
    <n v="1.8282443052157699E-3"/>
    <n v="1.5749868154525699"/>
    <n v="21.9990215301513"/>
    <n v="3.1008878722786899E-3"/>
    <n v="0.261799411848187"/>
    <n v="219.943875630696"/>
    <n v="1.33923304080963"/>
    <n v="1.06518663392228E-4"/>
    <n v="4.8602710126151697E-6"/>
    <n v="0.42307692307692302"/>
    <n v="0.83157796187301403"/>
    <s v="{AD986AF1-07AD-469F-94A3-573792C7B7E5}"/>
    <n v="253671103"/>
    <s v="PANOCHE 1103"/>
    <n v="4036"/>
    <n v="36.585524842042702"/>
    <n v="-120.815808028593"/>
    <x v="2046"/>
    <n v="57"/>
    <n v="49"/>
    <n v="58181.247359596702"/>
    <n v="40363.448479231898"/>
    <n v="17817.7988803648"/>
    <n v="13306.7165500173"/>
    <n v="4188.2515872923595"/>
    <n v="2.9161626075691E-5"/>
    <n v="3.6572633007381201E-5"/>
    <n v="2.7927957939426502"/>
    <n v="4.3333333333333304"/>
    <n v="2847"/>
    <n v="6.3911198035336808E-4"/>
    <n v="2049"/>
    <n v="0"/>
    <n v="0"/>
    <n v="8.2684077694007989"/>
    <n v="1856"/>
    <n v="0"/>
  </r>
  <r>
    <s v="Central Valley"/>
    <x v="2049"/>
    <n v="32"/>
    <n v="49.3285304356232"/>
    <n v="74"/>
    <n v="69.474045000000004"/>
    <n v="13"/>
    <n v="5.3362591503313298E-5"/>
    <n v="1.89460643438192"/>
    <n v="6.6491863012313797"/>
    <n v="124.56106717586501"/>
    <n v="1230.6067730426701"/>
    <n v="16.283623848855399"/>
    <n v="0.27996782188049701"/>
    <n v="6.2368663908405697"/>
    <n v="1.0115724985416099"/>
    <n v="1.05621509585451E-4"/>
    <n v="1.6517068797838801E-4"/>
    <n v="0.43243243243243201"/>
    <n v="0.71002819222297398"/>
    <s v="{8AAD3A20-76BA-4DD7-9403-7AA47644DC04}"/>
    <n v="163781701"/>
    <s v="PEORIA 1701"/>
    <n v="69124"/>
    <n v="37.85538402417"/>
    <n v="-120.225051233177"/>
    <x v="2047"/>
    <n v="60"/>
    <n v="106"/>
    <n v="8511.5166609141797"/>
    <n v="4347.2791675912104"/>
    <n v="4164.2374933229703"/>
    <n v="4347.2791675912104"/>
    <n v="4164.2374933229703"/>
    <n v="2.1472189437190502E-3"/>
    <n v="6.93713689543074E-4"/>
    <n v="1.5415165761132199"/>
    <n v="5.6923076923076898"/>
    <n v="1531"/>
    <n v="1.373079624610863E-3"/>
    <n v="2050"/>
    <n v="0"/>
    <n v="0"/>
    <n v="2.701273203645318"/>
    <n v="1881"/>
    <n v="0"/>
  </r>
  <r>
    <s v="Central Coast"/>
    <x v="2050"/>
    <n v="33"/>
    <n v="88.608025447262406"/>
    <n v="205"/>
    <n v="172.96053000000001"/>
    <n v="36"/>
    <n v="1.56874110707071E-5"/>
    <n v="8.0051231994810994"/>
    <n v="6.5758960934006598"/>
    <n v="16.3469594806432"/>
    <n v="51.363038888573598"/>
    <n v="1.3339990225051299"/>
    <n v="2.3805309267352399"/>
    <n v="21.367354849456898"/>
    <n v="1.0126597881317101"/>
    <n v="1.05243615744386E-4"/>
    <n v="4.8361273082904902E-5"/>
    <n v="0.16097560975609701"/>
    <n v="0.51230201333285497"/>
    <s v="{C2088C0A-8EBB-40EA-8088-14055CC416B4}"/>
    <n v="183101104"/>
    <s v="CABRILLO 1104"/>
    <s v="circuit_breaker"/>
    <n v="34.643208775122602"/>
    <n v="-120.43774874712901"/>
    <x v="2048"/>
    <n v="200"/>
    <n v="684"/>
    <n v="59234.356170524698"/>
    <n v="27422.4738267869"/>
    <n v="31811.882343737801"/>
    <n v="5579.5239090492096"/>
    <n v="1074.7749941096699"/>
    <n v="1.7410058309845699E-3"/>
    <n v="5.6474679854545597E-4"/>
    <n v="2.6850916802200699"/>
    <n v="5.6944444444444402"/>
    <n v="2244"/>
    <n v="3.7887701667978961E-3"/>
    <n v="2051"/>
    <n v="0"/>
    <n v="0"/>
    <n v="3.4669543508898166"/>
    <n v="1668"/>
    <n v="0"/>
  </r>
  <r>
    <s v="Central Coast"/>
    <x v="2051"/>
    <n v="249"/>
    <n v="615.49782455696004"/>
    <n v="290"/>
    <n v="633.60879999999997"/>
    <n v="47"/>
    <n v="2.1336622950834499E-5"/>
    <n v="10.472748762003"/>
    <n v="0.24418585278097099"/>
    <n v="30.0930961253985"/>
    <n v="121.427544226137"/>
    <n v="4.8474457369352603E-2"/>
    <n v="1.31853699018346"/>
    <n v="130.73129779353999"/>
    <n v="1.1647994619734701"/>
    <n v="1.02378634909184E-4"/>
    <n v="1.27235205230017E-5"/>
    <n v="0.85862068965517202"/>
    <n v="0.97141611607588696"/>
    <s v="{E6C5781A-7190-407F-9EDA-B9DCCCBA229C}"/>
    <n v="182771101"/>
    <s v="CAMBRIA 1101"/>
    <s v="V76"/>
    <n v="35.646986848742102"/>
    <n v="-121.19063237100301"/>
    <x v="2049"/>
    <n v="79"/>
    <n v="60"/>
    <n v="32755.6105375226"/>
    <n v="31109.716470577001"/>
    <n v="1645.8940669456199"/>
    <n v="29392.386074814302"/>
    <n v="1645.8940669456199"/>
    <n v="5.9800546458107996E-4"/>
    <n v="1.00282127868922E-3"/>
    <n v="2.4718788134817702"/>
    <n v="6.1702127659574399"/>
    <n v="2751"/>
    <n v="4.8117958407316481E-3"/>
    <n v="2052"/>
    <n v="0"/>
    <n v="0"/>
    <n v="18.263576327693439"/>
    <n v="993"/>
    <n v="0"/>
  </r>
  <r>
    <s v="Central Coast"/>
    <x v="2052"/>
    <n v="81"/>
    <n v="256.33799659258"/>
    <n v="134"/>
    <n v="280.77791999999999"/>
    <n v="34"/>
    <n v="3.1026025253060403E-5"/>
    <n v="3.6504837857449699"/>
    <n v="0.75033280943534897"/>
    <n v="67.593303332986693"/>
    <n v="484.335733599761"/>
    <n v="3.69674466215"/>
    <n v="0.51425040022963098"/>
    <n v="16.654899732346699"/>
    <n v="1.0273295115022001"/>
    <n v="1.0181397952857299E-4"/>
    <n v="2.7438127843429101E-5"/>
    <n v="0.60447761194029803"/>
    <n v="0.91295637962044496"/>
    <s v="{0C127574-7596-4A86-A384-D65556DA9180}"/>
    <n v="183011102"/>
    <s v="MORRO BAY 1102"/>
    <n v="47584"/>
    <n v="35.311463866158398"/>
    <n v="-120.853524765042"/>
    <x v="2050"/>
    <n v="93"/>
    <n v="138"/>
    <n v="21189.9911287537"/>
    <n v="15483.3273033566"/>
    <n v="5706.6638253970395"/>
    <n v="14612.568740237801"/>
    <n v="4924.8650409642196"/>
    <n v="9.3289634667659195E-4"/>
    <n v="1.0548848586040499E-3"/>
    <n v="3.1646666245997501"/>
    <n v="3.9411764705882302"/>
    <n v="2500"/>
    <n v="3.4616753039714817E-3"/>
    <n v="2053"/>
    <n v="0"/>
    <n v="0"/>
    <n v="9.0798264506903035"/>
    <n v="2593"/>
    <n v="0"/>
  </r>
  <r>
    <s v="Central Valley"/>
    <x v="2053"/>
    <n v="0"/>
    <n v="0"/>
    <n v="9"/>
    <n v="3.9002797999999999"/>
    <n v="7"/>
    <n v="1.24039597722003E-5"/>
    <n v="6.8567942427044697"/>
    <n v="3.03304737899452E-2"/>
    <n v="415.13299560546801"/>
    <n v="2645.7361246744699"/>
    <n v="6.86843385919928E-2"/>
    <n v="0.50000001596552901"/>
    <n v="18.167478203773499"/>
    <n v="1.00663719858442"/>
    <n v="1.01058447680457E-4"/>
    <n v="7.4985544412494799E-6"/>
    <n v="0"/>
    <n v="0"/>
    <s v="{28A07299-BAB6-4846-84FA-366E13AEFEE9}"/>
    <n v="163351703"/>
    <s v="CURTIS 1703"/>
    <n v="9210"/>
    <n v="37.8183044679216"/>
    <n v="-120.09605684237999"/>
    <x v="2051"/>
    <n v="178"/>
    <n v="152"/>
    <n v="45576.812142843599"/>
    <n v="37044.928945129002"/>
    <n v="8531.8831977145492"/>
    <n v="37044.928945129002"/>
    <n v="8531.8831977145492"/>
    <n v="5.2489881088746402E-5"/>
    <n v="8.6827718405402198E-5"/>
    <m/>
    <n v="1.28571428571428"/>
    <n v="2817"/>
    <n v="7.0740913376319907E-4"/>
    <n v="2054"/>
    <n v="0"/>
    <n v="0"/>
    <n v="23.018644543563752"/>
    <n v="1924"/>
    <n v="0"/>
  </r>
  <r>
    <s v="Sierra"/>
    <x v="2054"/>
    <n v="2"/>
    <n v="5.7715142608644596"/>
    <n v="145"/>
    <n v="71.281999999999996"/>
    <n v="34"/>
    <n v="6.73942939917705E-6"/>
    <n v="16.9374204364556"/>
    <n v="4.1669427688089797"/>
    <n v="24.320244336294099"/>
    <n v="90.765182583685899"/>
    <n v="1.85727210961505"/>
    <n v="2.3912025005282702"/>
    <n v="59.404431779375798"/>
    <n v="1.1271473064142099"/>
    <n v="9.8869596323772295E-5"/>
    <n v="1.39902148946034E-5"/>
    <n v="1.3793103448275799E-2"/>
    <n v="8.0967347277783097E-2"/>
    <s v="{4D17090F-B031-42D9-8E52-3D09021DC1AB}"/>
    <n v="152591102"/>
    <s v="SUMMIT 1102"/>
    <n v="49484"/>
    <n v="39.317433183686497"/>
    <n v="-120.329015718234"/>
    <x v="2052"/>
    <n v="53"/>
    <n v="75"/>
    <n v="5935.81934157057"/>
    <n v="4326.7917754345199"/>
    <n v="1609.0275661360399"/>
    <n v="4326.7917754345199"/>
    <n v="1609.0275661360399"/>
    <n v="4.7566730641651601E-4"/>
    <n v="2.2914059957201901E-4"/>
    <n v="2.8857571304322298"/>
    <n v="4.2647058823529402"/>
    <n v="2722"/>
    <n v="3.3615662750082582E-3"/>
    <n v="2055"/>
    <n v="0"/>
    <n v="0"/>
    <n v="2.6885429322935233"/>
    <n v="2379"/>
    <n v="0"/>
  </r>
  <r>
    <s v="Central Coast"/>
    <x v="2055"/>
    <n v="211"/>
    <n v="429.36100051935898"/>
    <n v="392"/>
    <n v="542.26953000000003"/>
    <n v="38"/>
    <n v="5.1325886344880203E-5"/>
    <n v="2.0125657543355602"/>
    <n v="1.4573524686158601"/>
    <n v="120.92779829353"/>
    <n v="661.00314866006295"/>
    <n v="1.9506627457682"/>
    <n v="1.04902188957815"/>
    <n v="46.032032627808398"/>
    <n v="1.1315207230417299"/>
    <n v="9.8725095712191998E-5"/>
    <n v="6.3705765509630905E-5"/>
    <n v="0.53826530612244805"/>
    <n v="0.79178522077319702"/>
    <s v="{B894D21F-E8FF-4DD8-9F13-7F70E0655206}"/>
    <n v="182941101"/>
    <s v="OTTER 1101"/>
    <n v="7611"/>
    <n v="36.3864425197415"/>
    <n v="-121.870833699964"/>
    <x v="2053"/>
    <n v="48"/>
    <n v="44"/>
    <n v="15261.1951667703"/>
    <n v="7068.0362276431897"/>
    <n v="8193.1589391271209"/>
    <n v="7068.0362276431897"/>
    <n v="8193.1589391271209"/>
    <n v="2.4208190893659702E-3"/>
    <n v="1.95038368110544E-3"/>
    <n v="2.0348862583855798"/>
    <n v="10.3157894736842"/>
    <n v="2106"/>
    <n v="3.7515536370632957E-3"/>
    <n v="2056"/>
    <n v="0"/>
    <n v="0"/>
    <n v="4.3918727388068763"/>
    <n v="2298"/>
    <n v="0"/>
  </r>
  <r>
    <s v="Central Coast"/>
    <x v="2056"/>
    <n v="564"/>
    <n v="1652.2274790655599"/>
    <n v="1780"/>
    <n v="2316.6514000000002"/>
    <n v="212"/>
    <n v="3.4710515719007997E-5"/>
    <n v="2.7040723636032502"/>
    <n v="7.6139732724626397"/>
    <n v="178.22449134387699"/>
    <n v="884.933658416453"/>
    <n v="23.221685801318301"/>
    <n v="3.5457975634274601"/>
    <n v="59.012613043063702"/>
    <n v="1.21454959376802"/>
    <n v="9.8214666145646597E-5"/>
    <n v="1.3713973372813599E-4"/>
    <n v="0.31685393258426903"/>
    <n v="0.71319642759688295"/>
    <s v="{900275D8-44B8-45C0-ADC0-5DBF17ADDB8A}"/>
    <n v="182731101"/>
    <s v="RESERVATION ROAD 1101"/>
    <n v="3026"/>
    <n v="36.578753410514203"/>
    <n v="-121.719867370079"/>
    <x v="2054"/>
    <n v="446"/>
    <n v="625"/>
    <n v="77013.108632669406"/>
    <n v="36330.525120376798"/>
    <n v="40682.583512292498"/>
    <n v="34466.696917463698"/>
    <n v="34078.438841588599"/>
    <n v="2.9073623550364799E-2"/>
    <n v="7.3586293324296899E-3"/>
    <n v="2.9294813458609199"/>
    <n v="8.3962264150943398"/>
    <n v="1653"/>
    <n v="2.082150922287708E-2"/>
    <n v="2057"/>
    <n v="0"/>
    <n v="0"/>
    <n v="21.416605930301337"/>
    <n v="103"/>
    <n v="0"/>
  </r>
  <r>
    <s v="Bay Area"/>
    <x v="2057"/>
    <n v="115"/>
    <n v="351.514013810959"/>
    <n v="178"/>
    <n v="375.76123000000001"/>
    <n v="9"/>
    <n v="2.8062105886621899E-5"/>
    <n v="5.4085795448885996"/>
    <n v="0.303758025169372"/>
    <n v="0.16679587215185099"/>
    <n v="2.5733261427376402E-3"/>
    <n v="5.9432727539387997E-7"/>
    <n v="2.4557521873050199"/>
    <n v="38.194173889855499"/>
    <n v="1.0759587155448"/>
    <n v="9.6499262423068395E-5"/>
    <n v="1.39717035381181E-5"/>
    <n v="0.64606741573033699"/>
    <n v="0.93547174457688798"/>
    <s v="{88158706-37CE-4050-9559-5A1E15835B03}"/>
    <n v="22721107"/>
    <s v="SNEATH LANE 1107"/>
    <s v="circuit_breaker"/>
    <n v="37.622085381327999"/>
    <n v="-122.447028579703"/>
    <x v="2055"/>
    <n v="92"/>
    <n v="643"/>
    <n v="33661.017597683698"/>
    <n v="6226.1953404794303"/>
    <n v="27434.822257204301"/>
    <n v="1051.97453319441"/>
    <n v="3496.31992017326"/>
    <n v="1.2574533184306301E-4"/>
    <n v="2.5255895297959699E-4"/>
    <n v="3.0566435983561702"/>
    <n v="19.7777777777777"/>
    <n v="2723"/>
    <n v="8.6849336180761557E-4"/>
    <n v="2058"/>
    <n v="0"/>
    <n v="0"/>
    <n v="0.6536664676655437"/>
    <n v="2023"/>
    <n v="0"/>
  </r>
  <r>
    <s v="Sierra"/>
    <x v="2058"/>
    <n v="521"/>
    <n v="738.26484621393195"/>
    <n v="1377"/>
    <n v="1166.0890999999999"/>
    <n v="122"/>
    <n v="1.04223101922144E-4"/>
    <n v="0.65270680320110597"/>
    <n v="2.4894613176386899"/>
    <n v="14.3743360422677"/>
    <n v="80.677964508786005"/>
    <n v="0.47259722393437897"/>
    <n v="0.86547946519235497"/>
    <n v="13.9202325178279"/>
    <n v="1.05489264941606"/>
    <n v="9.4076365483713306E-5"/>
    <n v="1.9868751744120999E-4"/>
    <n v="0.37835875090776999"/>
    <n v="0.63311186001306596"/>
    <s v="{0961801B-845E-4B14-847B-854C50E3739F}"/>
    <n v="152241102"/>
    <s v="HALSEY 1102"/>
    <s v="circuit_breaker"/>
    <n v="38.956747752795401"/>
    <n v="-121.043138260552"/>
    <x v="2056"/>
    <n v="141"/>
    <n v="157"/>
    <n v="20202.4061277908"/>
    <n v="12858.5937857593"/>
    <n v="7343.8123420314496"/>
    <n v="12469.867386546301"/>
    <n v="7285.75200495835"/>
    <n v="2.4239877127827599E-2"/>
    <n v="1.27152184345016E-2"/>
    <n v="1.4170150599115701"/>
    <n v="11.286885245901599"/>
    <n v="1418"/>
    <n v="1.1477316589013024E-2"/>
    <n v="2059"/>
    <n v="0"/>
    <n v="0"/>
    <n v="7.7484139678456616"/>
    <n v="203"/>
    <n v="0"/>
  </r>
  <r>
    <s v="Central Coast"/>
    <x v="2059"/>
    <n v="42"/>
    <n v="99.681517514126796"/>
    <n v="179"/>
    <n v="184.40935999999999"/>
    <n v="21"/>
    <n v="2.2148986274606498E-5"/>
    <n v="5.8201358666022598"/>
    <n v="0.26719885200939397"/>
    <n v="37.4935142343694"/>
    <n v="133.69028394872399"/>
    <n v="6.6065727203915001E-2"/>
    <n v="0.75158028739194005"/>
    <n v="180.13178568936499"/>
    <n v="1.0805941706611899"/>
    <n v="9.3591019181465395E-5"/>
    <n v="1.3482509975422799E-5"/>
    <n v="0.234636871508379"/>
    <n v="0.540544774974557"/>
    <s v="{5CB94E28-BCD0-4946-A0EA-D8080443F8CB}"/>
    <n v="182771101"/>
    <s v="CAMBRIA 1101"/>
    <s v="circuit_breaker"/>
    <n v="35.600208767903297"/>
    <n v="-121.115066762579"/>
    <x v="2057"/>
    <n v="124"/>
    <n v="131"/>
    <n v="26305.701970501599"/>
    <n v="19513.140169721799"/>
    <n v="6792.5618007798403"/>
    <n v="9200.2096421599399"/>
    <n v="1156.09481723555"/>
    <n v="2.8313270948387899E-4"/>
    <n v="4.6512871176673798E-4"/>
    <n v="2.3733694646220602"/>
    <n v="8.5238095238095202"/>
    <n v="2734"/>
    <n v="1.9654114028107733E-3"/>
    <n v="2060"/>
    <n v="0"/>
    <n v="0"/>
    <n v="5.7167434655585643"/>
    <n v="2565"/>
    <n v="0"/>
  </r>
  <r>
    <s v="North Valley"/>
    <x v="2060"/>
    <n v="19"/>
    <n v="23.092497411024901"/>
    <n v="158"/>
    <n v="93.714429999999993"/>
    <n v="25"/>
    <n v="7.8858683264115808E-6"/>
    <n v="12.4265073423628"/>
    <n v="1.9518237274088299"/>
    <n v="245.59623407779401"/>
    <n v="5283.3280278477396"/>
    <n v="36.201776944922997"/>
    <n v="0.87725662089884204"/>
    <n v="11.901875816583599"/>
    <n v="1.0038938093185401"/>
    <n v="9.0413409336555404E-5"/>
    <n v="1.0136682853456499E-5"/>
    <n v="0.120253164556962"/>
    <n v="0.24641346030353201"/>
    <s v="{48DFC761-81AC-4E6E-A815-DEA2190E6576}"/>
    <n v="102812101"/>
    <s v="BIG MEADOWS 2101"/>
    <s v="circuit_breaker"/>
    <n v="40.171370725845101"/>
    <n v="-121.084319812926"/>
    <x v="2058"/>
    <n v="75"/>
    <n v="51"/>
    <n v="5517.7346402093699"/>
    <n v="3325.4735817566302"/>
    <n v="2192.2610584527301"/>
    <n v="3325.4735817566302"/>
    <n v="2192.2610584527301"/>
    <n v="2.5341707133641402E-4"/>
    <n v="1.9714670816028899E-4"/>
    <n v="1.2153946005802601"/>
    <n v="6.32"/>
    <n v="2788"/>
    <n v="2.260335233413885E-3"/>
    <n v="2061"/>
    <n v="0"/>
    <n v="0"/>
    <n v="2.0663528449696993"/>
    <n v="1225"/>
    <n v="0"/>
  </r>
  <r>
    <s v="Bay Area"/>
    <x v="2061"/>
    <n v="104"/>
    <n v="204.89182766805399"/>
    <n v="431"/>
    <n v="391.11135999999999"/>
    <n v="32"/>
    <n v="4.3818116353122598E-5"/>
    <n v="1.5473438456822599"/>
    <n v="1.72248830497264"/>
    <n v="3.7802952677011401"/>
    <n v="10.823566748201801"/>
    <n v="3.7488895336718897E-2"/>
    <n v="0.37020648029391401"/>
    <n v="3.3998606817589798"/>
    <n v="1.41164270043373"/>
    <n v="8.9881045125621002E-5"/>
    <n v="5.7418390497332398E-5"/>
    <n v="0.24129930394431501"/>
    <n v="0.52387081873348795"/>
    <s v="{D247477D-6B8D-41FB-AD66-DBEF58C5249C}"/>
    <n v="12041112"/>
    <s v="OAKLAND D 1112"/>
    <s v="CR192"/>
    <n v="37.851418662196103"/>
    <n v="-122.25080598778899"/>
    <x v="2059"/>
    <n v="128"/>
    <n v="688"/>
    <n v="33568.357236520598"/>
    <n v="6807.0506832779702"/>
    <n v="26761.306553242601"/>
    <n v="3810.16189696737"/>
    <n v="8404.9926903791293"/>
    <n v="1.83738849591463E-3"/>
    <n v="1.4021797232999201E-3"/>
    <n v="1.9701137275774401"/>
    <n v="13.46875"/>
    <n v="2165"/>
    <n v="2.8761934440198721E-3"/>
    <n v="2062"/>
    <n v="0"/>
    <n v="0"/>
    <n v="2.3675241080805116"/>
    <n v="2122"/>
    <n v="0"/>
  </r>
  <r>
    <s v="Bay Area"/>
    <x v="2062"/>
    <n v="273"/>
    <n v="468.23034495508801"/>
    <n v="836"/>
    <n v="799.40869999999995"/>
    <n v="61"/>
    <n v="5.8196367195914201E-5"/>
    <n v="2.40025545111734"/>
    <n v="1.21009789094387"/>
    <n v="4.3313077744817097"/>
    <n v="12.362879413943601"/>
    <n v="1.96269835435386E-2"/>
    <n v="0.135629088779843"/>
    <n v="8.1617737603070104"/>
    <n v="1.26490642594509"/>
    <n v="8.9007158365474797E-5"/>
    <n v="6.8949131815397607E-5"/>
    <n v="0.32655502392344499"/>
    <n v="0.58572085841526"/>
    <s v="{D5F18742-859C-45AE-BB95-2396135F0809}"/>
    <n v="14671103"/>
    <s v="SOBRANTE 1103"/>
    <s v="circuit_breaker"/>
    <n v="37.905058620602397"/>
    <n v="-122.20762509643799"/>
    <x v="2060"/>
    <n v="110"/>
    <n v="146"/>
    <n v="14586.6856219321"/>
    <n v="6918.9418363291297"/>
    <n v="7667.7437856029601"/>
    <n v="6759.5317680033404"/>
    <n v="7163.2029462170003"/>
    <n v="4.2058970407392498E-3"/>
    <n v="3.5499783989507701E-3"/>
    <n v="1.7151294686999501"/>
    <n v="13.7049180327868"/>
    <n v="2068"/>
    <n v="5.4294366602939629E-3"/>
    <n v="2063"/>
    <n v="0"/>
    <n v="0"/>
    <n v="4.2001770142160035"/>
    <n v="2157"/>
    <n v="0"/>
  </r>
  <r>
    <s v="Central Valley"/>
    <x v="2063"/>
    <n v="316"/>
    <n v="456.30478517264697"/>
    <n v="1139"/>
    <n v="896.29899999999998"/>
    <n v="83"/>
    <n v="9.11561935892502E-5"/>
    <n v="1.2109929145129299"/>
    <n v="46.396770733189101"/>
    <n v="341.23393887622001"/>
    <n v="4835.9691514032202"/>
    <n v="544.82548012303403"/>
    <n v="0.609047500649467"/>
    <n v="10.826193545172901"/>
    <n v="1.1676884530538501"/>
    <n v="8.8803159918017898E-5"/>
    <n v="2.0255226824072701E-3"/>
    <n v="0.27743634767339698"/>
    <n v="0.50909883806099099"/>
    <s v="{B2C7A4F4-BED5-4E31-A9B4-8AA354D418D1}"/>
    <n v="162161101"/>
    <s v="ELECTRA 1101"/>
    <s v="L1697"/>
    <n v="38.379426116415999"/>
    <n v="-120.63798063018901"/>
    <x v="2061"/>
    <n v="115"/>
    <n v="288"/>
    <n v="22345.155044222702"/>
    <n v="8779.0797668578998"/>
    <n v="13566.0752773648"/>
    <n v="8779.0797668578998"/>
    <n v="13566.0752773648"/>
    <n v="0.168118382639804"/>
    <n v="7.5659640679077702E-3"/>
    <n v="1.44400248472356"/>
    <n v="13.722891566265"/>
    <n v="174"/>
    <n v="7.3706622731954854E-3"/>
    <n v="2064"/>
    <n v="0"/>
    <n v="0"/>
    <n v="5.4550655738122602"/>
    <n v="211"/>
    <n v="0"/>
  </r>
  <r>
    <s v="North Valley"/>
    <x v="2064"/>
    <n v="27"/>
    <n v="72.506572279514401"/>
    <n v="326"/>
    <n v="215.32581999999999"/>
    <n v="68"/>
    <n v="7.1433034918300101E-6"/>
    <n v="12.6543461667519"/>
    <n v="21.218627338456798"/>
    <n v="54.926626694868901"/>
    <n v="530.92770024992899"/>
    <n v="10.5476148432078"/>
    <n v="1.4509370016646199"/>
    <n v="28.582372336922301"/>
    <n v="1.09279020919519"/>
    <n v="8.6934123574012505E-5"/>
    <n v="8.3469905995346694E-5"/>
    <n v="8.2822085889570504E-2"/>
    <n v="0.33672957552774202"/>
    <s v="{385C1178-1E10-4C92-A2B8-B11436713899}"/>
    <n v="102361101"/>
    <s v="HAMILTON BRANCH 1101"/>
    <n v="2046"/>
    <n v="40.269374718073301"/>
    <n v="-121.087771071248"/>
    <x v="2062"/>
    <n v="101"/>
    <n v="225"/>
    <n v="20019.7033889333"/>
    <n v="14788.0543002127"/>
    <n v="5231.64908872052"/>
    <n v="14724.1900359271"/>
    <n v="5178.71627219317"/>
    <n v="5.6759536076835797E-3"/>
    <n v="4.8574463744443998E-4"/>
    <n v="2.6854286029449699"/>
    <n v="4.7941176470588198"/>
    <n v="1962"/>
    <n v="5.9115204030328501E-3"/>
    <n v="2065"/>
    <n v="0"/>
    <n v="0"/>
    <n v="9.1491846868140581"/>
    <n v="1233"/>
    <n v="0"/>
  </r>
  <r>
    <s v="Central Coast"/>
    <x v="2065"/>
    <n v="136"/>
    <n v="261.77190993024499"/>
    <n v="293"/>
    <n v="339.2869"/>
    <n v="89"/>
    <n v="5.43811200238931E-5"/>
    <n v="2.31245588050799"/>
    <n v="0.91904963856995803"/>
    <n v="670.17925543710498"/>
    <n v="4257.1147199012303"/>
    <n v="16.1382738255462"/>
    <n v="2.1864621691887298"/>
    <n v="132.01212611158201"/>
    <n v="1.1015959013713801"/>
    <n v="8.5223078165810501E-5"/>
    <n v="4.1844609519690601E-5"/>
    <n v="0.46416382252559701"/>
    <n v="0.77153557419330099"/>
    <s v="{201D4860-5BDE-4AE7-B543-F824A85004DC}"/>
    <n v="182492105"/>
    <s v="HOLLISTER 2105"/>
    <n v="4018"/>
    <n v="36.688491468659997"/>
    <n v="-121.271455447821"/>
    <x v="2063"/>
    <n v="311"/>
    <n v="245"/>
    <n v="124533.030032179"/>
    <n v="84640.167923787405"/>
    <n v="39892.862108391499"/>
    <n v="69788.144491529107"/>
    <n v="34802.285328824699"/>
    <n v="3.72417024725246E-3"/>
    <n v="4.8399196821264897E-3"/>
    <n v="1.9247934553694499"/>
    <n v="3.29213483146067"/>
    <n v="2312"/>
    <n v="7.5848539567571344E-3"/>
    <n v="2066"/>
    <n v="0"/>
    <n v="0"/>
    <n v="43.364329130845931"/>
    <n v="2179"/>
    <n v="0"/>
  </r>
  <r>
    <s v="North Coast"/>
    <x v="2066"/>
    <n v="1217"/>
    <n v="2099.6702401157299"/>
    <n v="1478"/>
    <n v="2222.8125"/>
    <n v="154"/>
    <n v="8.4667823882357703E-5"/>
    <n v="0.99245093116621397"/>
    <n v="6.14391277710165"/>
    <n v="34.202233136086498"/>
    <n v="274.21896677375702"/>
    <n v="5.8717795825802304"/>
    <n v="0.490901366394288"/>
    <n v="3.9997230775358199"/>
    <n v="1.00068957542444"/>
    <n v="8.5170136733896801E-5"/>
    <n v="2.8755991344082802E-4"/>
    <n v="0.82341001353179899"/>
    <n v="0.94460069849154205"/>
    <s v="{63294CD0-4D7E-4FB1-9784-991B87B370C8}"/>
    <n v="42761102"/>
    <s v="FORT BRAGG A 1102"/>
    <n v="956"/>
    <n v="39.401469244106202"/>
    <n v="-123.80821616653201"/>
    <x v="2064"/>
    <n v="247"/>
    <n v="329"/>
    <n v="40155.110422330501"/>
    <n v="19602.734577749099"/>
    <n v="20552.375844581398"/>
    <n v="18050.200506814301"/>
    <n v="17349.880107470999"/>
    <n v="4.4284226669887503E-2"/>
    <n v="1.3038844877883E-2"/>
    <n v="1.7252836812783301"/>
    <n v="9.5974025974025903"/>
    <n v="1155"/>
    <n v="1.3116201057020107E-2"/>
    <n v="2067"/>
    <n v="0"/>
    <n v="0"/>
    <n v="11.215871139119709"/>
    <n v="2135"/>
    <n v="0"/>
  </r>
  <r>
    <s v="North Valley"/>
    <x v="2067"/>
    <n v="317"/>
    <n v="439.93472228591003"/>
    <n v="1626"/>
    <n v="1228.6703"/>
    <n v="234"/>
    <n v="2.68253492532284E-5"/>
    <n v="3.6959634635891701"/>
    <n v="4.1696674971303702"/>
    <n v="413.18235852560701"/>
    <n v="3094.2941476339502"/>
    <n v="30.530046289044598"/>
    <n v="4.77448442175438"/>
    <n v="185.86022951330801"/>
    <n v="1.20303872100308"/>
    <n v="8.5109338553317096E-5"/>
    <n v="6.4340850092428793E-5"/>
    <n v="0.194956949569495"/>
    <n v="0.35805759002380899"/>
    <s v="{9FEEDD46-3D3C-44E2-AC09-40EF72D10F0B}"/>
    <n v="103311101"/>
    <s v="BURNEY 1102"/>
    <n v="1340"/>
    <n v="40.912589569151699"/>
    <n v="-121.64553977953599"/>
    <x v="2065"/>
    <n v="286"/>
    <n v="535"/>
    <n v="52904.0631576089"/>
    <n v="28964.499301035299"/>
    <n v="23939.563856573499"/>
    <n v="28964.499301035299"/>
    <n v="23939.563856573499"/>
    <n v="1.50557589216283E-2"/>
    <n v="6.2771317252554503E-3"/>
    <n v="1.3878066949082299"/>
    <n v="6.94871794871794"/>
    <n v="2101"/>
    <n v="1.9915585221476201E-2"/>
    <n v="2068"/>
    <n v="0"/>
    <n v="0"/>
    <n v="17.997699895183604"/>
    <n v="1301"/>
    <n v="0"/>
  </r>
  <r>
    <s v="Central Coast"/>
    <x v="2068"/>
    <n v="2836"/>
    <n v="5246.8472668132399"/>
    <n v="5735"/>
    <n v="6932.48"/>
    <n v="311"/>
    <n v="9.06671024746653E-5"/>
    <n v="1.1364758189878701"/>
    <n v="3.31503661234854"/>
    <n v="27.3037393983867"/>
    <n v="127.585149322284"/>
    <n v="1.4384669831764001"/>
    <n v="0.56224568178010703"/>
    <n v="7.9012989109753304"/>
    <n v="1.01254161531135"/>
    <n v="8.4235595339597901E-5"/>
    <n v="1.7507938137494499E-4"/>
    <n v="0.49450741063644199"/>
    <n v="0.75684997022645095"/>
    <s v="{97F0E264-6757-4E01-B858-9C73FC0BF875}"/>
    <n v="83692105"/>
    <s v="ROB ROY 2105"/>
    <n v="5090"/>
    <n v="36.980193029149099"/>
    <n v="-121.892184544663"/>
    <x v="2066"/>
    <n v="423"/>
    <n v="347"/>
    <n v="55602.241536164103"/>
    <n v="34034.380242133098"/>
    <n v="21567.861294030899"/>
    <n v="34034.380242133098"/>
    <n v="21567.861294030899"/>
    <n v="5.4449687607608099E-2"/>
    <n v="2.8197468869620899E-2"/>
    <n v="1.85008718858012"/>
    <n v="18.440514469453301"/>
    <n v="1502"/>
    <n v="2.6197270150614946E-2"/>
    <n v="2069"/>
    <n v="0"/>
    <n v="0"/>
    <n v="21.147976885434485"/>
    <n v="2155"/>
    <n v="0"/>
  </r>
  <r>
    <s v="Central Valley"/>
    <x v="2069"/>
    <n v="492"/>
    <n v="712.39694654820096"/>
    <n v="1645"/>
    <n v="1219.5681"/>
    <n v="132"/>
    <n v="7.4137799429357102E-5"/>
    <n v="1.14671685614369"/>
    <n v="5.0711090396864398"/>
    <n v="56.557093800646399"/>
    <n v="419.21504860242101"/>
    <n v="5.8959631136319697"/>
    <n v="1.37401111924907"/>
    <n v="12.954347653092199"/>
    <n v="1.0172633429368301"/>
    <n v="8.2050018997339104E-5"/>
    <n v="2.0963278880668399E-4"/>
    <n v="0.299088145896656"/>
    <n v="0.584138710785574"/>
    <s v="{A5122D22-FC3B-40AD-B1C9-1922AC7D5EB3}"/>
    <n v="163351704"/>
    <s v="CURTIS 1704"/>
    <n v="63502"/>
    <n v="38.045539362012498"/>
    <n v="-120.392471945208"/>
    <x v="2067"/>
    <n v="192"/>
    <n v="260"/>
    <n v="31137.1786592717"/>
    <n v="16791.798250927401"/>
    <n v="14345.380408344199"/>
    <n v="16791.798250927401"/>
    <n v="14345.380408344199"/>
    <n v="2.76715281224824E-2"/>
    <n v="9.7861895246751304E-3"/>
    <n v="1.44796127347195"/>
    <n v="12.4621212121212"/>
    <n v="1381"/>
    <n v="1.0830602507648762E-2"/>
    <n v="2070"/>
    <n v="0"/>
    <n v="0"/>
    <n v="10.433936470977009"/>
    <n v="150"/>
    <n v="0"/>
  </r>
  <r>
    <s v="Central Coast"/>
    <x v="2070"/>
    <n v="369"/>
    <n v="712.80177890047798"/>
    <n v="1230"/>
    <n v="1187.3327999999999"/>
    <n v="101"/>
    <n v="7.8332805402385594E-5"/>
    <n v="1.00767027889147"/>
    <n v="3.10602781624375"/>
    <n v="23.8134566736097"/>
    <n v="150.663976621496"/>
    <n v="1.55466131813278"/>
    <n v="0.77210177623667897"/>
    <n v="9.7075553228426692"/>
    <n v="1.0070095569780499"/>
    <n v="8.2000528966564697E-5"/>
    <n v="1.4443753246019299E-4"/>
    <n v="0.3"/>
    <n v="0.60033867565155796"/>
    <s v="{8D1DF0FB-6A31-4B98-9D74-0EE015EF8A6D}"/>
    <n v="83252105"/>
    <s v="PAUL SWEET 2105"/>
    <s v="circuit_breaker"/>
    <n v="36.992244401021203"/>
    <n v="-121.982237754214"/>
    <x v="2068"/>
    <n v="422"/>
    <n v="720"/>
    <n v="59149.960157947797"/>
    <n v="25766.273071884701"/>
    <n v="33383.687086063001"/>
    <n v="12715.394871524501"/>
    <n v="6603.9993278478896"/>
    <n v="1.45881907784795E-2"/>
    <n v="7.9116133456409408E-3"/>
    <n v="1.93171213794167"/>
    <n v="12.1782178217821"/>
    <n v="1619"/>
    <n v="8.2820534256230344E-3"/>
    <n v="2071"/>
    <n v="0"/>
    <n v="0"/>
    <n v="7.9009776267140506"/>
    <n v="2170"/>
    <n v="0"/>
  </r>
  <r>
    <s v="Bay Area"/>
    <x v="2071"/>
    <n v="483"/>
    <n v="859.22206895798604"/>
    <n v="684"/>
    <n v="955.44799999999998"/>
    <n v="55"/>
    <n v="3.4401643411415101E-5"/>
    <n v="1.79590468926377"/>
    <n v="5.32274907615143"/>
    <n v="66.192688028399701"/>
    <n v="279.06583186754801"/>
    <n v="2.0171040410142802"/>
    <n v="4.9839100140063201E-2"/>
    <n v="16.516154364564201"/>
    <n v="1.01198713345961"/>
    <n v="8.0980213493413798E-5"/>
    <n v="1.14980184224319E-4"/>
    <n v="0.70614035087719296"/>
    <n v="0.89928711004095097"/>
    <s v="{525B2EF0-7EB8-48BA-86A2-CA5740BCAD7C}"/>
    <n v="24101103"/>
    <s v="HALF MOON BAY 1103"/>
    <n v="8089"/>
    <n v="37.219145849599201"/>
    <n v="-122.34239295985699"/>
    <x v="2069"/>
    <n v="45"/>
    <n v="164"/>
    <n v="10971.3703222524"/>
    <n v="4645.2114161933196"/>
    <n v="6326.1589060590904"/>
    <n v="4645.2114161933196"/>
    <n v="6326.1589060590904"/>
    <n v="6.32391013233757E-3"/>
    <n v="1.8920903876278299E-3"/>
    <n v="1.7789276790020401"/>
    <n v="12.4363636363636"/>
    <n v="1775"/>
    <n v="4.4539117421377589E-3"/>
    <n v="2072"/>
    <n v="0"/>
    <n v="0"/>
    <n v="2.8863996628914594"/>
    <n v="2520"/>
    <n v="0"/>
  </r>
  <r>
    <s v="North Valley"/>
    <x v="2072"/>
    <n v="60"/>
    <n v="84.036687206238398"/>
    <n v="403"/>
    <n v="262.20477"/>
    <n v="118"/>
    <n v="2.5996859429882099E-5"/>
    <n v="2.9451034941433001"/>
    <n v="2.2176683029990198"/>
    <n v="324.73916935062698"/>
    <n v="1494.43789381849"/>
    <n v="7.4395639946319498"/>
    <n v="3.87351881555613"/>
    <n v="121.89364720154801"/>
    <n v="1.11144442881568"/>
    <n v="8.0867166980731702E-5"/>
    <n v="3.7381574329405201E-5"/>
    <n v="0.14888337468982599"/>
    <n v="0.32050021920277499"/>
    <s v="{A45048C4-5E06-4803-9C40-C46808E3753F}"/>
    <n v="103311101"/>
    <s v="BURNEY 1102"/>
    <n v="1322"/>
    <n v="40.913017121435999"/>
    <n v="-121.646942128448"/>
    <x v="2070"/>
    <n v="105"/>
    <n v="84"/>
    <n v="42442.791622326797"/>
    <n v="30035.901672497301"/>
    <n v="12406.889949829399"/>
    <n v="23390.557767107399"/>
    <n v="10886.7206338752"/>
    <n v="4.4110257708698201E-3"/>
    <n v="3.06762941272609E-3"/>
    <n v="1.4006114534373"/>
    <n v="3.41525423728813"/>
    <n v="2373"/>
    <n v="9.5423257037263402E-3"/>
    <n v="2073"/>
    <n v="0"/>
    <n v="0"/>
    <n v="14.534214270305291"/>
    <n v="1565"/>
    <n v="0"/>
  </r>
  <r>
    <s v="Sierra"/>
    <x v="2073"/>
    <n v="72"/>
    <n v="126.036791427872"/>
    <n v="421"/>
    <n v="268.49970000000002"/>
    <n v="33"/>
    <n v="8.6748566514650095E-5"/>
    <n v="0.78278380939451098"/>
    <n v="3.32230129004973"/>
    <n v="20.0393259786069"/>
    <n v="63.171994126505297"/>
    <n v="0.53139928579488005"/>
    <n v="1.2860848356745"/>
    <n v="10.8768231842409"/>
    <n v="1.19455617846864"/>
    <n v="8.0379528328312805E-5"/>
    <n v="1.9376473606467701E-4"/>
    <n v="0.17102137767220901"/>
    <n v="0.46941130234947198"/>
    <s v="{72194304-B9B5-4008-9268-F14D384C2205}"/>
    <n v="152571104"/>
    <s v="HORSESHOE 1104"/>
    <n v="50142"/>
    <n v="38.767045043837001"/>
    <n v="-121.15477698822301"/>
    <x v="2071"/>
    <n v="111"/>
    <n v="190"/>
    <n v="15652.8647020756"/>
    <n v="6580.4442637615202"/>
    <n v="9072.4204383141405"/>
    <n v="3538.2319917947402"/>
    <n v="2265.7490794769801"/>
    <n v="6.3942362901343499E-3"/>
    <n v="2.8627026949834501E-3"/>
    <n v="1.75051099205378"/>
    <n v="12.757575757575699"/>
    <n v="1434"/>
    <n v="2.6525244348343225E-3"/>
    <n v="2074"/>
    <n v="0"/>
    <n v="0"/>
    <n v="2.1985547509734897"/>
    <n v="262"/>
    <n v="0"/>
  </r>
  <r>
    <s v="Bay Area"/>
    <x v="2074"/>
    <n v="815"/>
    <n v="1540.5174389157601"/>
    <n v="969"/>
    <n v="1634.2655"/>
    <n v="69"/>
    <n v="4.8769446500269897E-5"/>
    <n v="1.4449969442928201"/>
    <n v="4.6083110682355803"/>
    <n v="58.657514863212903"/>
    <n v="189.56434502601601"/>
    <n v="1.1377478349011501"/>
    <n v="4.0400154294750199E-3"/>
    <n v="8.3194017684546004"/>
    <n v="1.0089136828546901"/>
    <n v="7.9711923798206005E-5"/>
    <n v="1.26826740997571E-4"/>
    <n v="0.84107327141382804"/>
    <n v="0.94263596469125599"/>
    <s v="{122C7DAC-AC52-4005-A738-CAEFD4E1581A}"/>
    <n v="24131103"/>
    <s v="MENLO 1103"/>
    <n v="8982"/>
    <n v="37.268239859506203"/>
    <n v="-122.211299913131"/>
    <x v="2072"/>
    <n v="63"/>
    <n v="81"/>
    <n v="10527.0403611774"/>
    <n v="7297.0219947697597"/>
    <n v="3230.0183664076899"/>
    <n v="7297.0219947697597"/>
    <n v="3230.0183664076899"/>
    <n v="8.7510451288324003E-3"/>
    <n v="3.3650918085186199E-3"/>
    <n v="1.8902054465224101"/>
    <n v="14.043478260869501"/>
    <n v="1711"/>
    <n v="5.5001227420762144E-3"/>
    <n v="2075"/>
    <n v="0"/>
    <n v="0"/>
    <n v="4.5341578539120801"/>
    <n v="2512"/>
    <n v="0"/>
  </r>
  <r>
    <s v="North Valley"/>
    <x v="2075"/>
    <n v="34"/>
    <n v="50.324480573259002"/>
    <n v="85"/>
    <n v="72.247609999999995"/>
    <n v="20"/>
    <n v="3.03452055050001E-5"/>
    <n v="3.2290679099394102"/>
    <n v="1.5985510345384399"/>
    <n v="194.18747951652"/>
    <n v="3147.4004000200598"/>
    <n v="34.575660738833101"/>
    <n v="2.0961283445358201"/>
    <n v="106.943803662061"/>
    <n v="1.1040929198264999"/>
    <n v="7.9696676744208202E-5"/>
    <n v="4.1322700611429103E-5"/>
    <n v="0.4"/>
    <n v="0.69655562558384798"/>
    <s v="{20DFFDEF-5135-4324-A022-CDDC3E81B3A6}"/>
    <n v="103381101"/>
    <s v="FRENCH GULCH 1101"/>
    <s v="circuit_breaker"/>
    <n v="40.686459210087797"/>
    <n v="-122.640540296917"/>
    <x v="2073"/>
    <n v="53"/>
    <n v="42"/>
    <n v="5707.0955899345799"/>
    <n v="3697.5337391340499"/>
    <n v="2009.56185080053"/>
    <n v="3697.5337391340499"/>
    <n v="2009.56185080053"/>
    <n v="8.2645401222858296E-4"/>
    <n v="6.0690411010000302E-4"/>
    <n v="1.4801317815664401"/>
    <n v="4.25"/>
    <n v="2321"/>
    <n v="1.5939335348841639E-3"/>
    <n v="2076"/>
    <n v="0"/>
    <n v="0"/>
    <n v="2.2975402370194637"/>
    <n v="116"/>
    <n v="0"/>
  </r>
  <r>
    <s v="North Coast"/>
    <x v="2076"/>
    <n v="3795"/>
    <n v="6299.4267287123603"/>
    <n v="4698"/>
    <n v="6716.8402999999998"/>
    <n v="352"/>
    <n v="7.8073751198685798E-5"/>
    <n v="0.80657398329599295"/>
    <n v="2.48985368117873"/>
    <n v="57.119192544420102"/>
    <n v="337.72354697967899"/>
    <n v="1.37472648979915"/>
    <n v="0.50642806743896496"/>
    <n v="9.4498226000734302"/>
    <n v="1.2170969942076599"/>
    <n v="7.9077974287377394E-5"/>
    <n v="1.33404637937022E-4"/>
    <n v="0.80779054916985904"/>
    <n v="0.93785566089336203"/>
    <s v="{62C9F82C-9B7A-4C03-B528-D0CC602C0334}"/>
    <n v="42981101"/>
    <s v="ELK 1101"/>
    <n v="1272"/>
    <n v="39.223290527533102"/>
    <n v="-123.768046819609"/>
    <x v="2074"/>
    <n v="354"/>
    <n v="365"/>
    <n v="75878.310970221806"/>
    <n v="36075.865949616098"/>
    <n v="39802.445020605803"/>
    <n v="35495.076415263902"/>
    <n v="39652.506718479199"/>
    <n v="4.6958432553831898E-2"/>
    <n v="2.7481960421937401E-2"/>
    <n v="1.6599279917555601"/>
    <n v="13.346590909090899"/>
    <n v="1682"/>
    <n v="2.7835446949156843E-2"/>
    <n v="2077"/>
    <n v="0"/>
    <n v="0"/>
    <n v="22.055611127228946"/>
    <n v="75"/>
    <n v="0"/>
  </r>
  <r>
    <s v="Sierra"/>
    <x v="2077"/>
    <n v="0"/>
    <n v="0"/>
    <n v="116"/>
    <n v="53.279193999999997"/>
    <n v="24"/>
    <n v="6.2009989960642997E-6"/>
    <n v="14.7321211230313"/>
    <n v="5.11763306174959"/>
    <n v="125.140005929129"/>
    <n v="518.082201276506"/>
    <n v="2.9851638674736001"/>
    <n v="3.67551628376046"/>
    <n v="156.30644416809"/>
    <n v="1.3672566413879299"/>
    <n v="7.8714241312551896E-5"/>
    <n v="1.30646676552714E-5"/>
    <n v="0"/>
    <n v="0"/>
    <s v="{787994D9-582B-4D9D-9242-5F59A8A95135}"/>
    <n v="152591101"/>
    <s v="SUMMIT 1101"/>
    <n v="47786"/>
    <n v="39.328911917105202"/>
    <n v="-120.342702881194"/>
    <x v="2075"/>
    <n v="21"/>
    <n v="8"/>
    <n v="2952.8873855349698"/>
    <n v="2854.48713655547"/>
    <n v="98.400248979499594"/>
    <n v="2854.48713655547"/>
    <n v="98.400248979499594"/>
    <n v="3.1355202372651498E-4"/>
    <n v="1.48823975905543E-4"/>
    <m/>
    <n v="4.8333333333333304"/>
    <n v="2741"/>
    <n v="1.8891417915012456E-3"/>
    <n v="2078"/>
    <n v="0"/>
    <n v="0"/>
    <n v="1.773695526528609"/>
    <n v="1430"/>
    <n v="0"/>
  </r>
  <r>
    <s v="Sierra"/>
    <x v="2078"/>
    <n v="399"/>
    <n v="517.33581607587405"/>
    <n v="1357"/>
    <n v="924.57006999999999"/>
    <n v="123"/>
    <n v="1.04418950375075E-4"/>
    <n v="0.83957107131351805"/>
    <n v="9.8690809101981003"/>
    <n v="34.781384898293197"/>
    <n v="292.47191190053502"/>
    <n v="17.183971822699"/>
    <n v="1.31317001510017"/>
    <n v="15.736946798016699"/>
    <n v="1.0168897039522"/>
    <n v="7.6822681499506707E-5"/>
    <n v="6.1489400785515896E-4"/>
    <n v="0.29403095062638102"/>
    <n v="0.55954203340572395"/>
    <s v="{05FDE184-0042-4792-8C58-B7C18CC19C9C}"/>
    <n v="152481106"/>
    <s v="BRUNSWICK 1106"/>
    <s v="circuit_breaker"/>
    <n v="39.2310837103336"/>
    <n v="-121.03507638247601"/>
    <x v="2076"/>
    <n v="170"/>
    <n v="290"/>
    <n v="29294.163527836899"/>
    <n v="14188.8772215023"/>
    <n v="15105.286306334599"/>
    <n v="14079.748933564901"/>
    <n v="15105.286306334599"/>
    <n v="7.5631962966184504E-2"/>
    <n v="1.2843530896134299E-2"/>
    <n v="1.2965809926713601"/>
    <n v="11.032520325203199"/>
    <n v="655"/>
    <n v="9.4491898244393243E-3"/>
    <n v="2079"/>
    <n v="0"/>
    <n v="0"/>
    <n v="8.7487476745981567"/>
    <n v="1450"/>
    <n v="0"/>
  </r>
  <r>
    <s v="Sierra"/>
    <x v="2079"/>
    <n v="424"/>
    <n v="653.15042785758305"/>
    <n v="1656"/>
    <n v="1149.6741999999999"/>
    <n v="147"/>
    <n v="8.7859794073009496E-5"/>
    <n v="1.20345950098004"/>
    <n v="4.0862024567851902"/>
    <n v="19.316360465335499"/>
    <n v="110.078393785028"/>
    <n v="1.03287558385735"/>
    <n v="1.2872042519034299"/>
    <n v="17.4799951383254"/>
    <n v="1.0529468473123"/>
    <n v="7.6635887148439699E-5"/>
    <n v="2.0549878599597699E-4"/>
    <n v="0.25603864734299497"/>
    <n v="0.56811784684342603"/>
    <s v="{D24FE68D-C3B0-43F0-8A16-C357F1C466D0}"/>
    <n v="152241102"/>
    <s v="HALSEY 1102"/>
    <n v="2514"/>
    <n v="38.950338803480797"/>
    <n v="-121.049249209466"/>
    <x v="2077"/>
    <n v="473"/>
    <n v="912"/>
    <n v="71806.638281030901"/>
    <n v="31410.9717463587"/>
    <n v="40395.666534672098"/>
    <n v="15960.9106009551"/>
    <n v="14175.3930307504"/>
    <n v="3.0208321541408598E-2"/>
    <n v="1.29153897287324E-2"/>
    <n v="1.54044912230562"/>
    <n v="11.2653061224489"/>
    <n v="1396"/>
    <n v="1.1265475410820635E-2"/>
    <n v="2080"/>
    <n v="0"/>
    <n v="0"/>
    <n v="9.9176469810260706"/>
    <n v="2646"/>
    <n v="0"/>
  </r>
  <r>
    <s v="Central Coast"/>
    <x v="2080"/>
    <n v="38"/>
    <n v="56.670322372770599"/>
    <n v="189"/>
    <n v="139.78738000000001"/>
    <n v="51"/>
    <n v="3.3400403356376998E-5"/>
    <n v="1.98306291302045"/>
    <n v="0.264441345500669"/>
    <n v="45.216323623061101"/>
    <n v="267.93202259540499"/>
    <n v="0.39707944008302298"/>
    <n v="3.1259760625076001"/>
    <n v="98.128991518534804"/>
    <n v="1.185970844007"/>
    <n v="7.6460481945284797E-5"/>
    <n v="1.88211292435469E-5"/>
    <n v="0.20105820105820099"/>
    <n v="0.40540369765636303"/>
    <s v="{95C4B2EA-7339-48DF-9F61-FADDFD6FCDFA}"/>
    <n v="182492106"/>
    <s v="HOLLISTER 2106"/>
    <n v="4004"/>
    <n v="36.816847985078098"/>
    <n v="-121.390605127886"/>
    <x v="2078"/>
    <n v="261"/>
    <n v="180"/>
    <n v="45020.027456811498"/>
    <n v="32627.9425322149"/>
    <n v="12392.0849245966"/>
    <n v="12351.5176442962"/>
    <n v="3883.59084323462"/>
    <n v="9.5987759142089602E-4"/>
    <n v="1.7034205711752199E-3"/>
    <n v="1.4913242729676399"/>
    <n v="3.70588235294117"/>
    <n v="2636"/>
    <n v="3.8994845792095245E-3"/>
    <n v="2081"/>
    <n v="0"/>
    <n v="0"/>
    <n v="7.6748748701539746"/>
    <n v="919"/>
    <n v="0"/>
  </r>
  <r>
    <s v="Central Coast"/>
    <x v="2081"/>
    <n v="310"/>
    <n v="663.53607343084695"/>
    <n v="1677"/>
    <n v="1461.9302"/>
    <n v="125"/>
    <n v="7.3432145174592695E-5"/>
    <n v="1.2063911848373401"/>
    <n v="1.93155939821539"/>
    <n v="21.2495718065435"/>
    <n v="228.05218561936701"/>
    <n v="3.8593036888633701"/>
    <n v="0.61255530469741504"/>
    <n v="11.872522106828701"/>
    <n v="1.1500530977249099"/>
    <n v="7.5456275099820803E-5"/>
    <n v="1.1397302227554101E-4"/>
    <n v="0.18485390578413799"/>
    <n v="0.453876720258719"/>
    <s v="{574B3F5C-C8A6-43BF-A24C-78D062C2D75A}"/>
    <n v="83371107"/>
    <s v="SARATOGA 1107"/>
    <s v="LC12"/>
    <n v="37.255010039123697"/>
    <n v="-122.03535908676599"/>
    <x v="2079"/>
    <n v="170"/>
    <n v="184"/>
    <n v="21123.4665716569"/>
    <n v="12044.8192979169"/>
    <n v="9078.6472737400109"/>
    <n v="12044.8192979169"/>
    <n v="9078.6472737400109"/>
    <n v="1.4246627784442601E-2"/>
    <n v="9.1790181468240899E-3"/>
    <n v="2.1404389465511202"/>
    <n v="13.416"/>
    <n v="1779"/>
    <n v="9.432034387477601E-3"/>
    <n v="2082"/>
    <n v="0"/>
    <n v="0"/>
    <n v="7.4843014119659221"/>
    <n v="2579"/>
    <n v="0"/>
  </r>
  <r>
    <s v="Central Coast"/>
    <x v="2082"/>
    <n v="83"/>
    <n v="110.35406643722401"/>
    <n v="245"/>
    <n v="196.88686000000001"/>
    <n v="56"/>
    <n v="3.4780062646534901E-5"/>
    <n v="3.6902749072760299"/>
    <n v="0.60753520120076998"/>
    <n v="592.94524659410695"/>
    <n v="4371.2380881160498"/>
    <n v="5.1134175891642704"/>
    <n v="1.25691370260237"/>
    <n v="44.474786873973301"/>
    <n v="0.987397276929454"/>
    <n v="7.5143292105014597E-5"/>
    <n v="2.6459585666874602E-5"/>
    <n v="0.33877551020408098"/>
    <n v="0.56049483766904395"/>
    <s v="{522758DC-D04C-45F3-86B0-6920B5847932}"/>
    <n v="182492105"/>
    <s v="HOLLISTER 2105"/>
    <n v="4048"/>
    <n v="36.718964287804297"/>
    <n v="-121.281132718172"/>
    <x v="2080"/>
    <n v="181"/>
    <n v="145"/>
    <n v="59691.209597335401"/>
    <n v="44906.927667777403"/>
    <n v="14784.281929557899"/>
    <n v="26554.045002364201"/>
    <n v="8787.7331913793896"/>
    <n v="1.48173679734497E-3"/>
    <n v="1.9476835082059499E-3"/>
    <n v="1.3295670655087199"/>
    <n v="4.375"/>
    <n v="2510"/>
    <n v="4.2080243578808173E-3"/>
    <n v="2083"/>
    <n v="0"/>
    <n v="0"/>
    <n v="16.499913497164044"/>
    <n v="2293"/>
    <n v="0"/>
  </r>
  <r>
    <s v="Central Coast"/>
    <x v="2083"/>
    <n v="14"/>
    <n v="32.6578930214568"/>
    <n v="52"/>
    <n v="49.66133"/>
    <n v="16"/>
    <n v="9.9435544598236396E-6"/>
    <n v="12.523376762866899"/>
    <n v="0.85783071417827095"/>
    <n v="125.815945017337"/>
    <n v="687.69079387933004"/>
    <n v="5.2254600755839498"/>
    <n v="1.01686946366686"/>
    <n v="117.640044762754"/>
    <n v="1.00013828277591"/>
    <n v="7.4668835714709794E-5"/>
    <n v="1.36943935558075E-5"/>
    <n v="0.269230769230769"/>
    <n v="0.65761211485086402"/>
    <s v="{820718CC-7467-4DD2-B2F8-381F3D5B3CFD}"/>
    <n v="182052102"/>
    <s v="SOLEDAD 2102"/>
    <n v="7048"/>
    <n v="36.425330655703199"/>
    <n v="-121.307517560048"/>
    <x v="2081"/>
    <n v="235"/>
    <n v="176"/>
    <n v="67480.082632523001"/>
    <n v="55321.980941330003"/>
    <n v="12158.1016911929"/>
    <n v="25828.9181122642"/>
    <n v="1685.38343401924"/>
    <n v="2.1911029689292101E-4"/>
    <n v="1.5909687135717799E-4"/>
    <n v="2.3327066443897699"/>
    <n v="3.25"/>
    <n v="2727"/>
    <n v="1.1947013714353567E-3"/>
    <n v="2084"/>
    <n v="0"/>
    <n v="0"/>
    <n v="16.049340676335717"/>
    <n v="923"/>
    <n v="0"/>
  </r>
  <r>
    <s v="Bay Area"/>
    <x v="2084"/>
    <n v="171"/>
    <n v="535.682926403397"/>
    <n v="386"/>
    <n v="668.99170000000004"/>
    <n v="37"/>
    <n v="5.0950520130140203E-5"/>
    <n v="1.3526061203350901"/>
    <n v="1.68465942321927"/>
    <n v="2.6377219421168099"/>
    <n v="6.6014215101798301"/>
    <n v="2.9559549662659799E-2"/>
    <n v="0.24790720130645399"/>
    <n v="6.3418920751963102"/>
    <n v="1.0052021097492501"/>
    <n v="7.36469432849343E-5"/>
    <n v="6.4375479485885803E-5"/>
    <n v="0.44300518134715"/>
    <n v="0.80073179836008301"/>
    <s v="{D1E9CD4E-4BC6-42D5-802C-68BF9527A1E0}"/>
    <n v="12101102"/>
    <s v="OAKLAND K 1102"/>
    <s v="circuit_breaker"/>
    <n v="37.847917564498999"/>
    <n v="-122.22917443966401"/>
    <x v="2082"/>
    <n v="91"/>
    <n v="152"/>
    <n v="12889.600533909501"/>
    <n v="4723.2659552710002"/>
    <n v="8166.3345786385298"/>
    <n v="4723.2659552710002"/>
    <n v="8166.3345786385298"/>
    <n v="2.3818927409777701E-3"/>
    <n v="1.88516924481518E-3"/>
    <n v="3.1326486924175301"/>
    <n v="10.4324324324324"/>
    <n v="2100"/>
    <n v="2.7249369015425692E-3"/>
    <n v="2085"/>
    <n v="0"/>
    <n v="0"/>
    <n v="2.9349004898926969"/>
    <n v="2589"/>
    <n v="0"/>
  </r>
  <r>
    <s v="Central Coast"/>
    <x v="2085"/>
    <n v="12"/>
    <n v="15.7795255398125"/>
    <n v="23"/>
    <n v="21.688768"/>
    <n v="3"/>
    <n v="2.3280187330480301E-5"/>
    <n v="2.8472253349010401"/>
    <n v="5.0512561574578198E-4"/>
    <n v="0.11119724810123401"/>
    <n v="1.0025775432586601"/>
    <n v="1.01285525033745E-6"/>
    <n v="0.86283189555009199"/>
    <n v="405.89585075775699"/>
    <n v="1.48082598050435"/>
    <n v="7.3262335850558997E-5"/>
    <n v="7.1740556428778703E-6"/>
    <n v="0.52173913043478204"/>
    <n v="0.727543641868868"/>
    <s v="{951B1516-4326-49B7-849D-E72573882819}"/>
    <n v="182492104"/>
    <s v="HOLLISTER 2104"/>
    <n v="91424"/>
    <n v="36.933462550684702"/>
    <n v="-121.388541232828"/>
    <x v="2083"/>
    <n v="139"/>
    <n v="121"/>
    <n v="19500.815051300298"/>
    <n v="14085.145372706"/>
    <n v="5415.6696785943404"/>
    <n v="430.11307006478"/>
    <n v="78.039328894775693"/>
    <n v="2.15221669286336E-5"/>
    <n v="6.9840561991440996E-5"/>
    <n v="1.31496046165104"/>
    <n v="7.6666666666666599"/>
    <n v="2819"/>
    <n v="2.1978700755167699E-4"/>
    <n v="2086"/>
    <n v="0"/>
    <n v="0"/>
    <n v="0.26725978845922244"/>
    <n v="910"/>
    <n v="0"/>
  </r>
  <r>
    <s v="North Valley"/>
    <x v="2086"/>
    <n v="262"/>
    <n v="319.68836085007501"/>
    <n v="933"/>
    <n v="656.61789999999996"/>
    <n v="228"/>
    <n v="2.4850491587258399E-5"/>
    <n v="3.9114675674997001"/>
    <n v="1.1117774230706301"/>
    <n v="320.91111994138498"/>
    <n v="3430.9341192515799"/>
    <n v="26.308902464878301"/>
    <n v="1.04079335475375"/>
    <n v="98.974715564907299"/>
    <n v="1.0737851272549599"/>
    <n v="7.2650417743697995E-5"/>
    <n v="2.4340067778526099E-5"/>
    <n v="0.28081457663451198"/>
    <n v="0.48687120949746798"/>
    <s v="{060881A6-D014-4A68-9103-99AC74B02ACB}"/>
    <n v="103732101"/>
    <s v="PIT NO 3 2101"/>
    <n v="1360"/>
    <n v="41.031463396031"/>
    <n v="-121.670438655773"/>
    <x v="2084"/>
    <n v="106"/>
    <n v="61"/>
    <n v="40452.707390265401"/>
    <n v="34538.882023209298"/>
    <n v="5913.8253670560598"/>
    <n v="33967.807848666598"/>
    <n v="4802.0357918006403"/>
    <n v="5.5495354535039501E-3"/>
    <n v="5.6659120818949296E-3"/>
    <n v="1.22018458339723"/>
    <n v="4.0921052631578902"/>
    <n v="2542"/>
    <n v="1.6564295245563142E-2"/>
    <n v="2087"/>
    <n v="0"/>
    <n v="0"/>
    <n v="21.106610730733813"/>
    <n v="2129"/>
    <n v="0"/>
  </r>
  <r>
    <s v="North Valley"/>
    <x v="2087"/>
    <n v="1096"/>
    <n v="1460.4673696329201"/>
    <n v="3207"/>
    <n v="2432.0531999999998"/>
    <n v="261"/>
    <n v="1.52156215935068E-4"/>
    <n v="0.52193231317242605"/>
    <n v="12.6933197885227"/>
    <n v="117.63078060746101"/>
    <n v="1195.88458667695"/>
    <n v="32.038621963758402"/>
    <n v="1.12722511023243"/>
    <n v="14.3001313927615"/>
    <n v="1.0248194517303699"/>
    <n v="7.1538202966865406E-5"/>
    <n v="1.0737894742821499E-3"/>
    <n v="0.34175241658871203"/>
    <n v="0.60050798067561295"/>
    <s v="{EEE4445E-754A-4610-952B-CBD9BE00EDE8}"/>
    <n v="103031102"/>
    <s v="ORO FINO 1102"/>
    <n v="76008"/>
    <n v="39.887659266487603"/>
    <n v="-121.66546468809899"/>
    <x v="2085"/>
    <n v="263"/>
    <n v="326"/>
    <n v="44443.348682355398"/>
    <n v="25688.695669059602"/>
    <n v="18754.653013295701"/>
    <n v="25688.695669059602"/>
    <n v="18754.653013295701"/>
    <n v="0.28025905278764102"/>
    <n v="3.9712772359052899E-2"/>
    <n v="1.3325432204679899"/>
    <n v="12.287356321839001"/>
    <n v="376"/>
    <n v="1.8671470974351873E-2"/>
    <n v="2088"/>
    <n v="0"/>
    <n v="0"/>
    <n v="15.962210516579233"/>
    <n v="1032"/>
    <n v="0"/>
  </r>
  <r>
    <s v="Central Coast"/>
    <x v="2088"/>
    <n v="121"/>
    <n v="303.54165163686002"/>
    <n v="285"/>
    <n v="386.19333"/>
    <n v="56"/>
    <n v="2.02397925477271E-5"/>
    <n v="3.25994157564794"/>
    <n v="0.81144655259933096"/>
    <n v="59.3427963662959"/>
    <n v="403.99987444713901"/>
    <n v="1.6429907498641001"/>
    <n v="0.583636217916918"/>
    <n v="92.3256756578173"/>
    <n v="1.3348214328289001"/>
    <n v="7.1185933398263998E-5"/>
    <n v="1.71893909898722E-5"/>
    <n v="0.42456140350877097"/>
    <n v="0.78598367438119099"/>
    <s v="{05EEF29D-5376-4D63-9244-FB865CD63617}"/>
    <n v="182941102"/>
    <s v="OTTER 1102"/>
    <n v="98036"/>
    <n v="36.179538100704299"/>
    <n v="-121.69549399568101"/>
    <x v="2086"/>
    <n v="86"/>
    <n v="39"/>
    <n v="15910.3483048458"/>
    <n v="14861.259747226401"/>
    <n v="1049.08855761939"/>
    <n v="14861.259747226401"/>
    <n v="1049.08855761939"/>
    <n v="9.6260589543284403E-4"/>
    <n v="1.1334283826727101E-3"/>
    <n v="2.5086086912137202"/>
    <n v="5.08928571428571"/>
    <n v="2663"/>
    <n v="3.9864122703027836E-3"/>
    <n v="2089"/>
    <n v="0"/>
    <n v="0"/>
    <n v="9.2343558303938167"/>
    <n v="911"/>
    <n v="0"/>
  </r>
  <r>
    <s v="North Coast"/>
    <x v="2089"/>
    <n v="1560"/>
    <n v="2352.7391484776199"/>
    <n v="1986"/>
    <n v="2544.6"/>
    <n v="181"/>
    <n v="7.1759532368645399E-5"/>
    <n v="0.97828887788873098"/>
    <n v="3.7588119268078599"/>
    <n v="44.555568477646801"/>
    <n v="207.80229159681599"/>
    <n v="0.90053604385651498"/>
    <n v="0.69079703229855205"/>
    <n v="9.0929763837257802"/>
    <n v="1.4448613922898901"/>
    <n v="7.0733449828937406E-5"/>
    <n v="1.6525756992696801E-4"/>
    <n v="0.78549848942598099"/>
    <n v="0.92460074596580299"/>
    <s v="{9AB01B94-B2A5-4A8A-9109-9F42C093DB3E}"/>
    <n v="42761104"/>
    <s v="FORT BRAGG A 1104"/>
    <n v="4690"/>
    <n v="39.441708045115597"/>
    <n v="-123.790238982337"/>
    <x v="2087"/>
    <n v="290"/>
    <n v="494"/>
    <n v="42832.095248874102"/>
    <n v="23032.977438401598"/>
    <n v="19799.1178104725"/>
    <n v="18031.261560851599"/>
    <n v="11461.940944301799"/>
    <n v="2.9911620156781199E-2"/>
    <n v="1.2988475358724799E-2"/>
    <n v="1.50816612081899"/>
    <n v="10.9723756906077"/>
    <n v="1530"/>
    <n v="1.280275441903767E-2"/>
    <n v="2090"/>
    <n v="0"/>
    <n v="0"/>
    <n v="11.204103027327919"/>
    <n v="161"/>
    <n v="0"/>
  </r>
  <r>
    <s v="Central Valley"/>
    <x v="2090"/>
    <n v="12"/>
    <n v="21.318283942432199"/>
    <n v="50"/>
    <n v="31.009321"/>
    <n v="25"/>
    <n v="2.4643383367219901E-5"/>
    <n v="2.7073291566328601"/>
    <n v="9.4799526861544496"/>
    <n v="343.09727829056101"/>
    <n v="1344.3515252045199"/>
    <n v="13.5059350086806"/>
    <n v="1.33530974589288"/>
    <n v="309.12847130149601"/>
    <n v="1.39504424095153"/>
    <n v="6.8791494048938505E-5"/>
    <n v="1.31459650213514E-4"/>
    <n v="0.24"/>
    <n v="0.68747986439813302"/>
    <s v="{D6A9F596-51F2-4D36-A52E-B2F47C72F950}"/>
    <n v="163781704"/>
    <s v="PEORIA 1704"/>
    <n v="13490"/>
    <n v="37.9019802909284"/>
    <n v="-120.58077279699199"/>
    <x v="2088"/>
    <n v="97"/>
    <n v="34"/>
    <n v="11268.7456139187"/>
    <n v="8715.57542892526"/>
    <n v="2553.1701849934502"/>
    <n v="6383.5889122361496"/>
    <n v="1485.7611500271701"/>
    <n v="3.2864912553378601E-3"/>
    <n v="6.1608458418049795E-4"/>
    <n v="1.7765236618693501"/>
    <n v="2"/>
    <n v="1694"/>
    <n v="1.7197873512234626E-3"/>
    <n v="2091"/>
    <n v="0"/>
    <n v="0"/>
    <n v="3.9665770259850888"/>
    <n v="472"/>
    <n v="0"/>
  </r>
  <r>
    <s v="North Valley"/>
    <x v="2091"/>
    <n v="78"/>
    <n v="85.906040708947899"/>
    <n v="688"/>
    <n v="351.21985000000001"/>
    <n v="149"/>
    <n v="1.7609942016629199E-5"/>
    <n v="4.2127709127128901"/>
    <n v="7.3412838365008204"/>
    <n v="409.547877162269"/>
    <n v="7126.3664828905003"/>
    <n v="111.2964221015"/>
    <n v="0.50637415112028805"/>
    <n v="19.8831782224295"/>
    <n v="1.09513274135205"/>
    <n v="6.7303264573265303E-5"/>
    <n v="7.7923594965179004E-5"/>
    <n v="0.113372093023255"/>
    <n v="0.244593353830522"/>
    <s v="{DF67F6ED-C0C1-4634-A8E7-5650468AFAD4}"/>
    <n v="102541101"/>
    <s v="VOLTA 1101"/>
    <n v="1640"/>
    <n v="40.354292291304901"/>
    <n v="-121.57663300212199"/>
    <x v="2089"/>
    <n v="88"/>
    <n v="150"/>
    <n v="20194.273828560301"/>
    <n v="16481.288493056902"/>
    <n v="3712.9853355034002"/>
    <n v="16481.288493056902"/>
    <n v="3712.9853355034002"/>
    <n v="1.16106156498116E-2"/>
    <n v="2.6238813604777499E-3"/>
    <n v="1.10135949626856"/>
    <n v="4.6174496644295298"/>
    <n v="2000"/>
    <n v="1.002818642141653E-2"/>
    <n v="2092"/>
    <n v="0"/>
    <n v="0"/>
    <n v="10.24099471221926"/>
    <n v="1261"/>
    <n v="0"/>
  </r>
  <r>
    <s v="Central Coast"/>
    <x v="2092"/>
    <n v="124"/>
    <n v="216.23167144472299"/>
    <n v="517"/>
    <n v="433.44574"/>
    <n v="60"/>
    <n v="3.0739426968769597E-5"/>
    <n v="0.84778083811203597"/>
    <n v="7.5015541851171204"/>
    <n v="8.5016250122571293"/>
    <n v="26.803523198730499"/>
    <n v="0.68917875778412796"/>
    <n v="0.90516896918416001"/>
    <n v="1.7420505039732499"/>
    <n v="1.65154867370923"/>
    <n v="6.5738816679295804E-5"/>
    <n v="1.4757574655786701E-4"/>
    <n v="0.239845261121856"/>
    <n v="0.49886675912742601"/>
    <s v="{4E56AABA-E208-4168-987C-AD9B6E34D222}"/>
    <n v="183052108"/>
    <s v="TEMPLETON 2108"/>
    <s v="A40"/>
    <n v="35.506485029354401"/>
    <n v="-120.693939164189"/>
    <x v="2090"/>
    <n v="401"/>
    <n v="1178"/>
    <n v="74829.634147738703"/>
    <n v="20682.9125487569"/>
    <n v="54146.7215989818"/>
    <n v="5903.9832337927601"/>
    <n v="10843.358645131701"/>
    <n v="8.8545447934720301E-3"/>
    <n v="1.84436561812617E-3"/>
    <n v="1.74380380197357"/>
    <n v="8.61666666666666"/>
    <n v="1605"/>
    <n v="3.9443290007577479E-3"/>
    <n v="2093"/>
    <n v="0"/>
    <n v="0"/>
    <n v="3.6685639659650411"/>
    <n v="1840"/>
    <n v="0"/>
  </r>
  <r>
    <s v="Central Coast"/>
    <x v="2093"/>
    <n v="492"/>
    <n v="976.02344012249398"/>
    <n v="612"/>
    <n v="1046.4863"/>
    <n v="71"/>
    <n v="3.93808597795547E-5"/>
    <n v="1.4682368906232299"/>
    <n v="4.6268511231456397"/>
    <n v="166.482735902922"/>
    <n v="1227.20757039615"/>
    <n v="10.7728755769048"/>
    <n v="2.1282874228380302"/>
    <n v="72.925657030562206"/>
    <n v="1.33790351807231"/>
    <n v="6.4044045273104004E-5"/>
    <n v="1.07930541265483E-4"/>
    <n v="0.80392156862745101"/>
    <n v="0.93266716811412598"/>
    <s v="{64CB4C99-55F9-4CDD-8DE2-173258603853}"/>
    <n v="182941101"/>
    <s v="OTTER 1101"/>
    <n v="2052"/>
    <n v="36.399896856576497"/>
    <n v="-121.902007016439"/>
    <x v="2091"/>
    <n v="75"/>
    <n v="136"/>
    <n v="13462.980432607401"/>
    <n v="7777.1247234073699"/>
    <n v="5685.8557092000201"/>
    <n v="7777.1247234073699"/>
    <n v="5685.8557092000201"/>
    <n v="7.6630684298493101E-3"/>
    <n v="2.79604104434838E-3"/>
    <n v="1.98378747992376"/>
    <n v="8.6197183098591506"/>
    <n v="1816"/>
    <n v="4.5471272143903846E-3"/>
    <n v="2094"/>
    <n v="0"/>
    <n v="0"/>
    <n v="4.832479766508361"/>
    <n v="1396"/>
    <n v="0"/>
  </r>
  <r>
    <s v="Bay Area"/>
    <x v="2094"/>
    <n v="65"/>
    <n v="116.06920524923601"/>
    <n v="419"/>
    <n v="297.71541999999999"/>
    <n v="62"/>
    <n v="3.89251512270646E-5"/>
    <n v="1.70269472888844"/>
    <n v="1.72489116442474"/>
    <n v="102.349335308779"/>
    <n v="235.74707944697499"/>
    <n v="0.76382325913277704"/>
    <n v="0.81155439147786701"/>
    <n v="35.514730490038097"/>
    <n v="1.0188409897588899"/>
    <n v="6.3618466479838399E-5"/>
    <n v="5.5361451593023902E-5"/>
    <n v="0.155131264916467"/>
    <n v="0.38986628187401801"/>
    <s v="{55278842-270D-4261-9B21-666405A19DF7}"/>
    <n v="13432207"/>
    <s v="FAIRVIEW 2207"/>
    <n v="99096"/>
    <n v="38.016656422393602"/>
    <n v="-122.14532744518"/>
    <x v="2092"/>
    <n v="80"/>
    <n v="37"/>
    <n v="16737.469730201301"/>
    <n v="15921.304872114"/>
    <n v="816.16485808730397"/>
    <n v="15872.9642926941"/>
    <n v="734.25001014818099"/>
    <n v="3.4324099987674802E-3"/>
    <n v="2.4133593760779998E-3"/>
    <n v="1.78568008075748"/>
    <n v="6.7580645161290303"/>
    <n v="2188"/>
    <n v="3.9443449217499808E-3"/>
    <n v="2095"/>
    <n v="0"/>
    <n v="0"/>
    <n v="9.8629996955156258"/>
    <n v="2542"/>
    <n v="0"/>
  </r>
  <r>
    <s v="North Coast"/>
    <x v="2095"/>
    <n v="2276"/>
    <n v="3426.7688761801901"/>
    <n v="2518"/>
    <n v="3544.681"/>
    <n v="210"/>
    <n v="8.6701445754789304E-5"/>
    <n v="0.62977447283264898"/>
    <n v="2.1405937122585899"/>
    <n v="23.1063635752576"/>
    <n v="74.408856836349997"/>
    <n v="0.200743329460079"/>
    <n v="0.49507344204491499"/>
    <n v="9.6206573202303591"/>
    <n v="1.20160134746914"/>
    <n v="6.1702588383387002E-5"/>
    <n v="1.3035679961224801E-4"/>
    <n v="0.90389197776012697"/>
    <n v="0.96673550170621703"/>
    <s v="{1DB69746-E909-4FD7-90E8-E346F8AB657A}"/>
    <n v="43081101"/>
    <s v="BIG RIVER 1101"/>
    <n v="952"/>
    <n v="39.269536372021101"/>
    <n v="-123.781195184412"/>
    <x v="2093"/>
    <n v="262"/>
    <n v="319"/>
    <n v="35867.959547930703"/>
    <n v="26900.414513517"/>
    <n v="8967.5450344136898"/>
    <n v="26689.2485216122"/>
    <n v="8764.0926054942502"/>
    <n v="2.7374927918572201E-2"/>
    <n v="1.8207303608505698E-2"/>
    <n v="1.5056102267927001"/>
    <n v="11.9904761904761"/>
    <n v="1700"/>
    <n v="1.2957543560511271E-2"/>
    <n v="2096"/>
    <n v="0"/>
    <n v="0"/>
    <n v="16.583925043122694"/>
    <n v="2024"/>
    <n v="0"/>
  </r>
  <r>
    <s v="Central Valley"/>
    <x v="2096"/>
    <n v="23"/>
    <n v="39.319261181105901"/>
    <n v="180"/>
    <n v="74.532700000000006"/>
    <n v="52"/>
    <n v="2.86287164761653E-5"/>
    <n v="2.4350388454130001"/>
    <n v="9.3953927048259196"/>
    <n v="850.51283602222099"/>
    <n v="4312.4015373561697"/>
    <n v="98.9677210952335"/>
    <n v="2.0320796361909399"/>
    <n v="156.692886600414"/>
    <n v="1.3719366926413299"/>
    <n v="5.6936275966743298E-5"/>
    <n v="1.29939169498404E-4"/>
    <n v="0.12777777777777699"/>
    <n v="0.52754376803815195"/>
    <s v="{0E4DE50B-9CB6-46AA-9EAF-66A90C70B824}"/>
    <n v="252811102"/>
    <s v="MERCED FALLS 1102"/>
    <n v="9460"/>
    <n v="37.591018076038701"/>
    <n v="-120.30714394997401"/>
    <x v="2094"/>
    <n v="77"/>
    <n v="43"/>
    <n v="16142.5063329392"/>
    <n v="14365.6774723158"/>
    <n v="1776.82886062334"/>
    <n v="14069.704184791201"/>
    <n v="1694.0006742265"/>
    <n v="6.7568368139170297E-3"/>
    <n v="1.4886932567605899E-3"/>
    <n v="1.7095330948306899"/>
    <n v="3.4615384615384599"/>
    <n v="1702"/>
    <n v="2.9606863502706516E-3"/>
    <n v="2097"/>
    <n v="0"/>
    <n v="0"/>
    <n v="8.7425061590078936"/>
    <n v="1461"/>
    <n v="0"/>
  </r>
  <r>
    <s v="Central Valley"/>
    <x v="2097"/>
    <n v="27"/>
    <n v="35.8205972675309"/>
    <n v="232"/>
    <n v="122.44482000000001"/>
    <n v="40"/>
    <n v="6.7437419176030703E-6"/>
    <n v="9.3993345797788201"/>
    <n v="0.246136531294641"/>
    <n v="328.21374310146598"/>
    <n v="2667.52820402925"/>
    <n v="4.2467103633544303"/>
    <n v="0.14856194688472801"/>
    <n v="150.43264878094101"/>
    <n v="1.2180862933397201"/>
    <n v="5.6086424253118101E-5"/>
    <n v="3.8695966844470797E-6"/>
    <n v="0.116379310344827"/>
    <n v="0.29254482358091899"/>
    <s v="{35723AC1-565E-4787-875F-B05907FDAE4F}"/>
    <n v="258591101"/>
    <s v="TULE POWER HOUSE 1101"/>
    <s v="circuit_breaker"/>
    <n v="36.162315935255698"/>
    <n v="-118.706510570454"/>
    <x v="2095"/>
    <n v="12"/>
    <n v="8"/>
    <n v="6674.07586116926"/>
    <n v="6363.6748250536102"/>
    <n v="310.40103611565002"/>
    <n v="6363.6748250536102"/>
    <n v="310.40103611565002"/>
    <n v="1.54783867377883E-4"/>
    <n v="2.6974967670412298E-4"/>
    <n v="1.32668878768633"/>
    <n v="5.8"/>
    <n v="2856"/>
    <n v="2.2434569701247241E-3"/>
    <n v="2098"/>
    <n v="0"/>
    <n v="0"/>
    <n v="3.9542029897183868"/>
    <n v="1756"/>
    <n v="0"/>
  </r>
  <r>
    <s v="Bay Area"/>
    <x v="2098"/>
    <n v="1"/>
    <n v="1.2277136794000301"/>
    <n v="9"/>
    <n v="6.4131536000000002"/>
    <n v="2"/>
    <n v="5.8909923609462499E-5"/>
    <n v="0.92479075718119097"/>
    <m/>
    <m/>
    <m/>
    <m/>
    <n v="0.63716813921928395"/>
    <n v="176.66294860839801"/>
    <n v="1.0619468688964799"/>
    <n v="5.4726233807714201E-5"/>
    <n v="5.8909923609462499E-5"/>
    <n v="0.11111111111111099"/>
    <n v="0.19143681045453201"/>
    <s v="{EFBE7067-1C69-45D8-A9C8-472AE1406928}"/>
    <n v="43292102"/>
    <s v="PUEBLO 2102"/>
    <n v="698"/>
    <n v="38.422193084409301"/>
    <n v="-122.33726691497201"/>
    <x v="2096"/>
    <n v="325"/>
    <n v="474"/>
    <n v="49709.1467428584"/>
    <n v="26431.907408485498"/>
    <n v="23277.239334372902"/>
    <n v="187.73254595595699"/>
    <n v="84.695841114185995"/>
    <n v="1.17819847218925E-4"/>
    <n v="1.17819847218925E-4"/>
    <n v="1.2277136794000301"/>
    <n v="4.5"/>
    <n v="2152"/>
    <n v="1.094524676154284E-4"/>
    <n v="2099"/>
    <n v="0"/>
    <n v="0"/>
    <n v="0.11665155981319895"/>
    <n v="2775"/>
    <n v="0"/>
  </r>
  <r>
    <s v="Bay Area"/>
    <x v="2099"/>
    <n v="266"/>
    <n v="459.30291694212502"/>
    <n v="1460"/>
    <n v="1180.6315999999999"/>
    <n v="85"/>
    <n v="5.7632224621449797E-5"/>
    <n v="0.91385792810910005"/>
    <n v="1.1350644638013401"/>
    <n v="10.3444559858579"/>
    <n v="30.6177418922207"/>
    <n v="7.0709893705813306E-2"/>
    <n v="0.45041644929305802"/>
    <n v="8.9476209433639706"/>
    <n v="1.0030973462497399"/>
    <n v="5.4117535532448401E-5"/>
    <n v="6.10274930760196E-5"/>
    <n v="0.182191780821917"/>
    <n v="0.38903153204894703"/>
    <s v="{40049C8F-DAE2-4759-A9B6-0D8AA42C6AC2}"/>
    <n v="13801105"/>
    <s v="MORAGA 1105"/>
    <s v="circuit_breaker"/>
    <n v="37.848759874310701"/>
    <n v="-122.16145358423501"/>
    <x v="2097"/>
    <n v="238"/>
    <n v="501"/>
    <n v="39550.383772942798"/>
    <n v="17363.746160750299"/>
    <n v="22186.637612192499"/>
    <n v="9314.4847681359897"/>
    <n v="2986.36197862881"/>
    <n v="5.1873369114616699E-3"/>
    <n v="4.89873909282323E-3"/>
    <n v="1.72670269527114"/>
    <n v="17.176470588235201"/>
    <n v="2124"/>
    <n v="4.5999905202581143E-3"/>
    <n v="2100"/>
    <n v="0"/>
    <n v="0"/>
    <n v="5.7877507148614278"/>
    <n v="2104"/>
    <n v="0"/>
  </r>
  <r>
    <s v="Central Coast"/>
    <x v="2100"/>
    <n v="248"/>
    <n v="621.34916530253997"/>
    <n v="898"/>
    <n v="987.49994000000004"/>
    <n v="52"/>
    <n v="7.2794942088176602E-5"/>
    <n v="0.97924168866414196"/>
    <n v="10.8088272112607"/>
    <n v="16.975352712869601"/>
    <n v="64.056582658290793"/>
    <n v="1.2904947418533199"/>
    <n v="0.75101768348366105"/>
    <n v="5.9136105743795602"/>
    <n v="1.0787525543799701"/>
    <n v="5.3930279534421699E-5"/>
    <n v="4.0424720670601401E-4"/>
    <n v="0.276169265033407"/>
    <n v="0.62921438350049497"/>
    <s v="{3E23A7A3-C33C-44B7-A4F6-DB4402C4D050}"/>
    <n v="83252106"/>
    <s v="PAUL SWEET 2106"/>
    <s v="circuit_breaker"/>
    <n v="36.992251050107498"/>
    <n v="-121.982278009156"/>
    <x v="2098"/>
    <n v="420"/>
    <n v="728"/>
    <n v="55127.921591209"/>
    <n v="22673.597509564101"/>
    <n v="32454.3240816449"/>
    <n v="8257.1442480637506"/>
    <n v="4436.5430405768002"/>
    <n v="2.1020854748712701E-2"/>
    <n v="3.7853369885851801E-3"/>
    <n v="2.50544018267153"/>
    <n v="17.269230769230699"/>
    <n v="938"/>
    <n v="2.8043745357899282E-3"/>
    <n v="2101"/>
    <n v="0"/>
    <n v="0"/>
    <n v="5.130749978563621"/>
    <n v="1736"/>
    <n v="0"/>
  </r>
  <r>
    <s v="Central Coast"/>
    <x v="2101"/>
    <n v="466"/>
    <n v="1661.3739698382601"/>
    <n v="754"/>
    <n v="1841.1244999999999"/>
    <n v="46"/>
    <n v="4.78202639145741E-5"/>
    <n v="1.10195944199095"/>
    <n v="2.5056357638537801"/>
    <n v="5.4998642675578502"/>
    <n v="28.589845132231702"/>
    <n v="0.128611092386854"/>
    <n v="0.29689303801759798"/>
    <n v="1.91430836669979"/>
    <n v="1.0107733788697599"/>
    <n v="5.3926193488965401E-5"/>
    <n v="9.8345423321896506E-5"/>
    <n v="0.618037135278514"/>
    <n v="0.90236915497220904"/>
    <s v="{143A069F-7F91-455A-9FDE-B811B4FD5E5E}"/>
    <n v="183071101"/>
    <s v="PERRY 1101"/>
    <s v="V74"/>
    <n v="35.545699519529698"/>
    <n v="-121.067873943832"/>
    <x v="2099"/>
    <n v="149"/>
    <n v="396"/>
    <n v="22499.283938819899"/>
    <n v="8183.4096815442899"/>
    <n v="14315.8742572756"/>
    <n v="6365.4334190831096"/>
    <n v="10961.226924648599"/>
    <n v="4.5238894728072401E-3"/>
    <n v="2.1997321400704E-3"/>
    <n v="3.5651801927859799"/>
    <n v="16.391304347826001"/>
    <n v="1861"/>
    <n v="2.4806049004924085E-3"/>
    <n v="2102"/>
    <n v="0"/>
    <n v="0"/>
    <n v="3.9552957290490909"/>
    <n v="2862"/>
    <n v="0"/>
  </r>
  <r>
    <s v="Central Coast"/>
    <x v="2102"/>
    <n v="1489"/>
    <n v="2625.4241496559398"/>
    <n v="3153"/>
    <n v="3568.0587999999998"/>
    <n v="177"/>
    <n v="9.4072836945175399E-5"/>
    <n v="0.60383817191530498"/>
    <n v="6.93491261072095"/>
    <n v="27.093514460482002"/>
    <n v="164.70698520501901"/>
    <n v="1.9272940623892401"/>
    <n v="0.97232638790387305"/>
    <n v="7.8305346536539497"/>
    <n v="1.0132118409636299"/>
    <n v="5.4140755237520702E-5"/>
    <n v="3.3066993005735298E-4"/>
    <n v="0.47224865207738598"/>
    <n v="0.73581302017094796"/>
    <s v="{86E17BC0-A879-45C0-9429-4A0FD02BA21E}"/>
    <n v="82021106"/>
    <s v="LOS GATOS 1106"/>
    <n v="60116"/>
    <n v="37.173399452436499"/>
    <n v="-121.99285497205"/>
    <x v="2100"/>
    <n v="301"/>
    <n v="359"/>
    <n v="41854.170499172498"/>
    <n v="19897.480435294401"/>
    <n v="21956.690063878101"/>
    <n v="19897.480435294401"/>
    <n v="21956.690063878101"/>
    <n v="5.8528577620151602E-2"/>
    <n v="1.6650892139295999E-2"/>
    <n v="1.7632129950677899"/>
    <n v="17.8135593220339"/>
    <n v="1053"/>
    <n v="9.5829136770411646E-3"/>
    <n v="2103"/>
    <n v="0"/>
    <n v="0"/>
    <n v="12.363717315559317"/>
    <n v="2036"/>
    <n v="0"/>
  </r>
  <r>
    <s v="Bay Area"/>
    <x v="2102"/>
    <n v="1"/>
    <n v="1.6135250444624201"/>
    <n v="26"/>
    <n v="21.481932"/>
    <n v="1"/>
    <n v="9.5912357210181599E-5"/>
    <n v="6.6431229729116206E-2"/>
    <n v="0.97816503047943104"/>
    <n v="12.0691709518432"/>
    <n v="79.051086425781193"/>
    <n v="0.34114947915077198"/>
    <n v="0.15486726164817799"/>
    <n v="9.4172563552856392"/>
    <n v="1"/>
    <n v="6.3715758356906298E-6"/>
    <n v="9.3818111054133597E-5"/>
    <n v="3.8461538461538401E-2"/>
    <n v="7.5110798601218401E-2"/>
    <s v="{86E17BC0-A879-45C0-9429-4A0FD02BA21E}"/>
    <n v="82021106"/>
    <s v="LOS GATOS 1106"/>
    <n v="60116"/>
    <n v="37.173399452436499"/>
    <n v="-121.99285497205"/>
    <x v="2100"/>
    <n v="301"/>
    <n v="359"/>
    <n v="41854.170499172498"/>
    <n v="19897.480435294401"/>
    <n v="21956.690063878101"/>
    <n v="19897.480435294401"/>
    <n v="21956.690063878101"/>
    <n v="9.3818111054133597E-5"/>
    <n v="9.5912357210181599E-5"/>
    <n v="1.6135250444624201"/>
    <n v="26"/>
    <n v="1885"/>
    <n v="6.3715758356906298E-6"/>
    <n v="2103"/>
    <n v="0"/>
    <n v="0"/>
    <n v="12.363717315559317"/>
    <n v="2342"/>
    <n v="0"/>
  </r>
  <r>
    <s v="Central Valley"/>
    <x v="2103"/>
    <n v="180"/>
    <n v="273.41190780528899"/>
    <n v="905"/>
    <n v="602.11273000000006"/>
    <n v="174"/>
    <n v="7.2716110919608201E-5"/>
    <n v="0.85263385084168597"/>
    <n v="4.4308099454049596"/>
    <n v="123.320849174191"/>
    <n v="644.75992967071898"/>
    <n v="9.0163511341125293"/>
    <n v="2.1925414353020298"/>
    <n v="53.216656296503203"/>
    <n v="1.1434111526642701"/>
    <n v="5.3393322883952697E-5"/>
    <n v="1.99531080148528E-4"/>
    <n v="0.198895027624309"/>
    <n v="0.45408757082293899"/>
    <s v="{3FB47D58-B406-4320-8238-19B8B73E9349}"/>
    <n v="162211101"/>
    <s v="CALAVERAS CEMENT 1101"/>
    <n v="2646"/>
    <n v="38.299235684134402"/>
    <n v="-120.698175907399"/>
    <x v="2101"/>
    <n v="212"/>
    <n v="162"/>
    <n v="46705.358258165601"/>
    <n v="28470.777383907702"/>
    <n v="18234.580874257899"/>
    <n v="28470.777383907702"/>
    <n v="18234.580874257899"/>
    <n v="3.4718407945844E-2"/>
    <n v="1.26526033000118E-2"/>
    <n v="1.5189550433627099"/>
    <n v="5.2011494252873502"/>
    <n v="1415"/>
    <n v="9.29043818180777E-3"/>
    <n v="2104"/>
    <n v="0"/>
    <n v="0"/>
    <n v="17.690915413816114"/>
    <n v="1407"/>
    <n v="0"/>
  </r>
  <r>
    <s v="North Valley"/>
    <x v="2104"/>
    <n v="19"/>
    <n v="32.107718073521603"/>
    <n v="150"/>
    <n v="92.823234999999997"/>
    <n v="27"/>
    <n v="7.1713429945332396E-6"/>
    <n v="5.3485153187574896"/>
    <n v="9.0551169338779296"/>
    <n v="276.44111602122899"/>
    <n v="4926.2763900665104"/>
    <n v="75.354288785417396"/>
    <n v="1.0398229960421099"/>
    <n v="20.529063844156401"/>
    <n v="1.0096689595116499"/>
    <n v="5.2710929314926297E-5"/>
    <n v="3.2769478662054801E-5"/>
    <n v="0.12666666666666601"/>
    <n v="0.34590173706371802"/>
    <s v="{6FA22C4C-B16C-4BDC-8F70-7E0F32F87C45}"/>
    <n v="102361101"/>
    <s v="HAMILTON BRANCH 1101"/>
    <n v="90334"/>
    <n v="40.268370985691"/>
    <n v="-121.08774765073601"/>
    <x v="2102"/>
    <n v="74"/>
    <n v="96"/>
    <n v="8996.4682240601796"/>
    <n v="5434.64717951903"/>
    <n v="3561.8210445411501"/>
    <n v="5355.1369362523201"/>
    <n v="3489.1914971945298"/>
    <n v="8.8477592387548E-4"/>
    <n v="1.9362626085239699E-4"/>
    <n v="1.6898798986064001"/>
    <n v="5.55555555555555"/>
    <n v="2429"/>
    <n v="1.42319509150301E-3"/>
    <n v="2105"/>
    <n v="0"/>
    <n v="0"/>
    <n v="3.3275267932160406"/>
    <n v="826"/>
    <n v="0"/>
  </r>
  <r>
    <s v="Central Coast"/>
    <x v="2105"/>
    <n v="45"/>
    <n v="69.609393357193497"/>
    <n v="193"/>
    <n v="152.02948000000001"/>
    <n v="37"/>
    <n v="2.51306882509615E-5"/>
    <n v="2.3854015045422399"/>
    <n v="4.0252424773008002"/>
    <n v="448.63008834892099"/>
    <n v="2514.0897796484301"/>
    <n v="23.925038504226499"/>
    <n v="3.15917240677254"/>
    <n v="357.16542014560099"/>
    <n v="1.4167065330453801"/>
    <n v="5.2210330937266201E-5"/>
    <n v="5.0846972507351701E-5"/>
    <n v="0.233160621761658"/>
    <n v="0.45786773306161499"/>
    <s v="{1326B156-0483-47A9-A035-C6F98F761263}"/>
    <n v="182492102"/>
    <s v="HOLLISTER 2102"/>
    <n v="855412"/>
    <n v="36.9522686082544"/>
    <n v="-121.474262715759"/>
    <x v="2103"/>
    <n v="157"/>
    <n v="103"/>
    <n v="60455.1832411449"/>
    <n v="54939.0199990615"/>
    <n v="5516.1632420833603"/>
    <n v="42101.507646227903"/>
    <n v="3000.0057954651802"/>
    <n v="1.8813379827720099E-3"/>
    <n v="9.2983546528557705E-4"/>
    <n v="1.5468754079376299"/>
    <n v="5.2162162162162096"/>
    <n v="2225"/>
    <n v="1.9317822446788494E-3"/>
    <n v="2106"/>
    <n v="0"/>
    <n v="0"/>
    <n v="26.16065590764428"/>
    <n v="1667"/>
    <n v="0"/>
  </r>
  <r>
    <s v="Central Coast"/>
    <x v="2106"/>
    <n v="57"/>
    <n v="212.80821538059601"/>
    <n v="147"/>
    <n v="259.25466999999998"/>
    <n v="19"/>
    <n v="5.2730114379971198E-5"/>
    <n v="1.30397177683679"/>
    <n v="1.33500167851646"/>
    <n v="5.9381889589130799"/>
    <n v="28.812167587379601"/>
    <n v="7.4903361997712595E-2"/>
    <n v="3.8578540564825099"/>
    <n v="21.796073365490798"/>
    <n v="1.8779692712583"/>
    <n v="5.1828806027621301E-5"/>
    <n v="5.5517927553170702E-5"/>
    <n v="0.38775510204081598"/>
    <n v="0.82084622061361801"/>
    <s v="{6FDB7B55-5D84-4478-9719-37334B4F5477}"/>
    <n v="83692104"/>
    <s v="ROB ROY 2104"/>
    <n v="10930"/>
    <n v="36.963965066996202"/>
    <n v="-121.80861625322299"/>
    <x v="2104"/>
    <n v="253"/>
    <n v="502"/>
    <n v="47627.055342348001"/>
    <n v="18179.350772157999"/>
    <n v="29447.704570189901"/>
    <n v="1570.01423285552"/>
    <n v="2818.01709764116"/>
    <n v="1.05484062351024E-3"/>
    <n v="1.0018721732194501E-3"/>
    <n v="3.7334774628174801"/>
    <n v="7.7368421052631504"/>
    <n v="2185"/>
    <n v="9.8474731452480465E-4"/>
    <n v="2107"/>
    <n v="0"/>
    <n v="0"/>
    <n v="0.9755613138836674"/>
    <n v="2296"/>
    <n v="0"/>
  </r>
  <r>
    <s v="North Valley"/>
    <x v="2107"/>
    <n v="149"/>
    <n v="290.91869922089103"/>
    <n v="773"/>
    <n v="536.87787000000003"/>
    <n v="133"/>
    <n v="6.7699400966731406E-5"/>
    <n v="0.96099789174660599"/>
    <n v="7.6911332850952796"/>
    <n v="286.64571756172501"/>
    <n v="2907.4103202381698"/>
    <n v="64.993648759381301"/>
    <n v="1.5601503654291999"/>
    <n v="75.747762156608403"/>
    <n v="1.15736243151184"/>
    <n v="5.1295940088003702E-5"/>
    <n v="2.3661213819681099E-4"/>
    <n v="0.19275549805950801"/>
    <n v="0.54187128247835503"/>
    <s v="{A1256FE3-B033-4F99-92CE-F0CE386BDB02}"/>
    <n v="103091102"/>
    <s v="CLARK ROAD 1102"/>
    <n v="2068"/>
    <n v="39.698287553865399"/>
    <n v="-121.571044404985"/>
    <x v="2105"/>
    <n v="116"/>
    <n v="77"/>
    <n v="25186.479358347198"/>
    <n v="17243.143491284602"/>
    <n v="7943.3358670626103"/>
    <n v="16704.474592070099"/>
    <n v="7943.3358670626103"/>
    <n v="3.1469414380175899E-2"/>
    <n v="9.0040203285752796E-3"/>
    <n v="1.95247449141538"/>
    <n v="5.8120300751879697"/>
    <n v="1290"/>
    <n v="6.8223600317044927E-3"/>
    <n v="2108"/>
    <n v="0"/>
    <n v="0"/>
    <n v="10.37967608174919"/>
    <n v="2422"/>
    <n v="0"/>
  </r>
  <r>
    <s v="Sierra"/>
    <x v="2108"/>
    <n v="2195"/>
    <n v="3065.9196031128399"/>
    <n v="4950"/>
    <n v="4385.6543000000001"/>
    <n v="351"/>
    <n v="1.15248017569694E-4"/>
    <n v="0.40509308825547602"/>
    <n v="10.6602871041539"/>
    <n v="52.637061980146399"/>
    <n v="526.19266269428897"/>
    <n v="42.1561225298652"/>
    <n v="1.61729445385925"/>
    <n v="12.342721170010799"/>
    <n v="1.0080301578228199"/>
    <n v="5.0163291751276798E-5"/>
    <n v="6.6811537176883398E-4"/>
    <n v="0.44343434343434301"/>
    <n v="0.69907917851561296"/>
    <s v="{EF5B06D7-E629-41B9-B306-6C2CC9919130}"/>
    <n v="152481106"/>
    <s v="BRUNSWICK 1106"/>
    <n v="2796"/>
    <n v="39.198080154387597"/>
    <n v="-121.02874895239501"/>
    <x v="2106"/>
    <n v="425"/>
    <n v="552"/>
    <n v="67980.737081590603"/>
    <n v="31981.5846314585"/>
    <n v="35999.1524501319"/>
    <n v="31981.5846314585"/>
    <n v="35999.1524501319"/>
    <n v="0.23450849549086"/>
    <n v="4.0452054166962598E-2"/>
    <n v="1.3967743066573299"/>
    <n v="14.1025641025641"/>
    <n v="597"/>
    <n v="1.7607315404698155E-2"/>
    <n v="2109"/>
    <n v="0"/>
    <n v="0"/>
    <n v="19.872429224034001"/>
    <n v="1944"/>
    <n v="0"/>
  </r>
  <r>
    <s v="North Valley"/>
    <x v="2109"/>
    <n v="3"/>
    <n v="3.6831410382001102"/>
    <n v="10"/>
    <n v="6.9712189999999996"/>
    <n v="5"/>
    <n v="3.38117808496463E-5"/>
    <n v="1.9357636771084601"/>
    <n v="0"/>
    <n v="0"/>
    <n v="0"/>
    <n v="0"/>
    <n v="3.64734518527984"/>
    <n v="229.98292007446199"/>
    <n v="1.1345132827758699"/>
    <n v="5.0137500657472502E-5"/>
    <n v="2.0453733850445102E-5"/>
    <n v="0.3"/>
    <n v="0.52833528899578697"/>
    <s v="{68ED899E-4033-413B-A72A-EE83BDC8B804}"/>
    <n v="103381102"/>
    <s v="FRENCH GULCH 1102"/>
    <s v="circuit_breaker"/>
    <n v="40.686428806970397"/>
    <n v="-122.64052692268601"/>
    <x v="2107"/>
    <n v="20"/>
    <n v="5"/>
    <n v="2859.0740026734502"/>
    <n v="2729.0128879292702"/>
    <n v="130.06111474418199"/>
    <n v="2729.0128879292702"/>
    <n v="130.06111474418199"/>
    <n v="1.02268669252225E-4"/>
    <n v="1.6905890424823099E-4"/>
    <n v="1.2277136794000301"/>
    <n v="2"/>
    <n v="2601"/>
    <n v="2.506875032873625E-4"/>
    <n v="2110"/>
    <n v="0"/>
    <n v="0"/>
    <n v="1.6957294671854986"/>
    <n v="287"/>
    <n v="0"/>
  </r>
  <r>
    <s v="Central Valley"/>
    <x v="2110"/>
    <n v="4"/>
    <n v="5.0417248909766599"/>
    <n v="17"/>
    <n v="11.067636"/>
    <n v="8"/>
    <n v="1.21379205779703E-5"/>
    <n v="3.8399583176520098"/>
    <n v="5.5983212911996802E-2"/>
    <n v="2110.9798845127202"/>
    <n v="19181.825258672201"/>
    <n v="1.9390010187053099"/>
    <n v="8.6559735238552094E-2"/>
    <n v="501.58774757385203"/>
    <n v="1.7945243418216701"/>
    <n v="4.9989649373918101E-5"/>
    <n v="7.3555722753209999E-6"/>
    <n v="0.23529411764705799"/>
    <n v="0.45553766877206903"/>
    <s v="{EC646814-C576-4C16-B414-32B05AD6EA11}"/>
    <n v="253141103"/>
    <s v="CUYAMA 1103"/>
    <n v="622728"/>
    <n v="35.005563024361301"/>
    <n v="-119.80802264946"/>
    <x v="2108"/>
    <n v="124"/>
    <n v="82"/>
    <n v="63541.810058205003"/>
    <n v="61732.636307114903"/>
    <n v="1809.17375109008"/>
    <n v="3818.1463912695699"/>
    <n v="99.056884938656793"/>
    <n v="5.8844578202567999E-5"/>
    <n v="9.71033646237629E-5"/>
    <n v="1.2604312227441601"/>
    <n v="2.125"/>
    <n v="2818"/>
    <n v="3.9991719499134481E-4"/>
    <n v="2111"/>
    <n v="0"/>
    <n v="0"/>
    <n v="2.3724854412895642"/>
    <n v="902"/>
    <n v="0"/>
  </r>
  <r>
    <s v="Bay Area"/>
    <x v="2111"/>
    <n v="190"/>
    <n v="423.360369230336"/>
    <n v="508"/>
    <n v="564.85310000000004"/>
    <n v="44"/>
    <n v="1.89469049706362E-5"/>
    <n v="4.5751333957095897"/>
    <n v="1.1531722886720599"/>
    <n v="152.59208097122601"/>
    <n v="620.42333989590395"/>
    <n v="2.38158357107356"/>
    <n v="0.82537208666856599"/>
    <n v="38.776458879763403"/>
    <n v="1.03559935634786"/>
    <n v="4.8900431508206401E-5"/>
    <n v="1.6362141726844399E-5"/>
    <n v="0.37401574803149601"/>
    <n v="0.74950527480579898"/>
    <s v="{36477985-18D9-4EA3-B6F2-3100FB0B3657}"/>
    <n v="24101103"/>
    <s v="HALF MOON BAY 1103"/>
    <n v="6012"/>
    <n v="37.242770111499901"/>
    <n v="-122.36629919393199"/>
    <x v="2109"/>
    <n v="100"/>
    <n v="63"/>
    <n v="23308.848988439"/>
    <n v="15443.6389913741"/>
    <n v="7865.2099970648896"/>
    <n v="8085.8324596631801"/>
    <n v="5491.2937895860396"/>
    <n v="7.1993423598115604E-4"/>
    <n v="8.3366381870799203E-4"/>
    <n v="2.2282124696333501"/>
    <n v="11.545454545454501"/>
    <n v="2673"/>
    <n v="2.1516189863610815E-3"/>
    <n v="2112"/>
    <n v="0"/>
    <n v="0"/>
    <n v="5.0243018012933698"/>
    <n v="721"/>
    <n v="0"/>
  </r>
  <r>
    <s v="Central Valley"/>
    <x v="2112"/>
    <n v="40"/>
    <n v="54.343354111061899"/>
    <n v="779"/>
    <n v="392.73325"/>
    <n v="50"/>
    <n v="9.0959934505008205E-6"/>
    <n v="10.0541392487854"/>
    <n v="9.3909917260004594"/>
    <n v="527.59844572345401"/>
    <n v="12061.357971338901"/>
    <n v="67.726202559749396"/>
    <n v="0.20845133056864101"/>
    <n v="17.702946859085898"/>
    <n v="0.92101769447326598"/>
    <n v="4.83584933046324E-5"/>
    <n v="6.20305755080086E-5"/>
    <n v="5.1347881899871599E-2"/>
    <n v="0.138372176751931"/>
    <s v="{D8E71690-B481-4860-BE72-8B484DD0017D}"/>
    <n v="163160401"/>
    <s v="PINECREST 0401"/>
    <n v="1818"/>
    <n v="38.188291518328498"/>
    <n v="-119.993550918686"/>
    <x v="2110"/>
    <n v="40"/>
    <n v="260"/>
    <n v="13450.7826941488"/>
    <n v="5092.2491219900003"/>
    <n v="8358.5335721588708"/>
    <n v="5011.2664948709798"/>
    <n v="8179.3978861801097"/>
    <n v="3.1015287754004302E-3"/>
    <n v="4.5479967252504101E-4"/>
    <n v="1.3585838527765399"/>
    <n v="15.58"/>
    <n v="2117"/>
    <n v="2.4179246652316199E-3"/>
    <n v="2113"/>
    <n v="0"/>
    <n v="0"/>
    <n v="3.1138556731844758"/>
    <n v="2427"/>
    <n v="0"/>
  </r>
  <r>
    <s v="Central Coast"/>
    <x v="2113"/>
    <n v="1776"/>
    <n v="3589.4484813948202"/>
    <n v="2451"/>
    <n v="3945.1367"/>
    <n v="69"/>
    <n v="1.3261701436325201E-4"/>
    <n v="0.41107263830503898"/>
    <n v="9.8477664572765704"/>
    <n v="64.787288274313894"/>
    <n v="689.66284943593496"/>
    <n v="16.239277496564799"/>
    <n v="0.86635884781627404"/>
    <n v="6.8702769927019096"/>
    <n v="1.0061241509257799"/>
    <n v="4.7521202261402499E-5"/>
    <n v="7.5991967160798197E-4"/>
    <n v="0.72460220318237401"/>
    <n v="0.90984134069050104"/>
    <s v="{6763B940-A4FC-4294-830C-EA07CE726C5F}"/>
    <n v="82931101"/>
    <s v="POINT MORETTI 1101"/>
    <n v="36516"/>
    <n v="37.078855142278201"/>
    <n v="-122.13378716300601"/>
    <x v="2111"/>
    <n v="95"/>
    <n v="118"/>
    <n v="13904.4730469551"/>
    <n v="6707.29032915484"/>
    <n v="7197.1827178002404"/>
    <n v="6707.29032915484"/>
    <n v="7197.1827178002404"/>
    <n v="5.2434457340950702E-2"/>
    <n v="9.1505739910644392E-3"/>
    <n v="2.0210858566412302"/>
    <n v="35.521739130434703"/>
    <n v="528"/>
    <n v="3.2789629560367726E-3"/>
    <n v="2114"/>
    <n v="0"/>
    <n v="0"/>
    <n v="4.1677156991172719"/>
    <n v="2816"/>
    <n v="0"/>
  </r>
  <r>
    <s v="Central Coast"/>
    <x v="2114"/>
    <n v="9"/>
    <n v="11.0494231146003"/>
    <n v="52"/>
    <n v="30.637135000000001"/>
    <n v="17"/>
    <n v="1.4961936251304801E-5"/>
    <n v="3.2890802766961098"/>
    <n v="1.12679843268253"/>
    <n v="154.31109997961201"/>
    <n v="583.294955889383"/>
    <n v="1.2477865137920501"/>
    <n v="8.3714211492198807"/>
    <n v="434.830818226232"/>
    <n v="1.3893805251402001"/>
    <n v="4.68020835577749E-5"/>
    <n v="1.27565064885171E-5"/>
    <n v="0.17307692307692299"/>
    <n v="0.36065458719207499"/>
    <s v="{97435072-7F09-4357-A9C1-20AF42401B11}"/>
    <n v="83182101"/>
    <s v="LLAGAS 2101"/>
    <n v="1451"/>
    <n v="37.006045577262199"/>
    <n v="-121.51074738961999"/>
    <x v="2112"/>
    <n v="88"/>
    <n v="70"/>
    <n v="20751.180895392099"/>
    <n v="14798.7123738642"/>
    <n v="5952.4685215279596"/>
    <n v="9962.9329246586494"/>
    <n v="2549.2645947711999"/>
    <n v="2.1686061030479201E-4"/>
    <n v="2.54352916272182E-4"/>
    <n v="1.2277136794000301"/>
    <n v="3.0588235294117601"/>
    <n v="2749"/>
    <n v="7.9563542048217333E-4"/>
    <n v="2115"/>
    <n v="0"/>
    <n v="0"/>
    <n v="6.1906775943280694"/>
    <n v="1719"/>
    <n v="0"/>
  </r>
  <r>
    <s v="North Valley"/>
    <x v="2115"/>
    <n v="139"/>
    <n v="185.27320950523799"/>
    <n v="649"/>
    <n v="421.73642000000001"/>
    <n v="92"/>
    <n v="5.4510938609738604E-6"/>
    <n v="11.176032149396001"/>
    <n v="3.4553512463354399"/>
    <n v="612.278772243405"/>
    <n v="12286.8639883454"/>
    <n v="68.9728078383378"/>
    <n v="0.47859753218844597"/>
    <n v="15.8651861753871"/>
    <n v="1.0450894612333099"/>
    <n v="4.6557502898514703E-5"/>
    <n v="1.11524907670077E-5"/>
    <n v="0.21417565485362"/>
    <n v="0.43931043386485902"/>
    <s v="{CAAE778D-9C35-4E23-898C-4B832CDD3B89}"/>
    <n v="102812101"/>
    <s v="BIG MEADOWS 2101"/>
    <n v="2474"/>
    <n v="40.171401848797899"/>
    <n v="-121.084759908154"/>
    <x v="2113"/>
    <n v="146"/>
    <n v="216"/>
    <n v="23480.960793602299"/>
    <n v="13446.5280389994"/>
    <n v="10034.4327546028"/>
    <n v="12716.7550649402"/>
    <n v="7940.5101183721099"/>
    <n v="1.0260291505647099E-3"/>
    <n v="5.0150063520959499E-4"/>
    <n v="1.3329007878074599"/>
    <n v="7.0543478260869499"/>
    <n v="2774"/>
    <n v="4.2832902666633524E-3"/>
    <n v="2116"/>
    <n v="0"/>
    <n v="0"/>
    <n v="7.9018228114569569"/>
    <n v="564"/>
    <n v="0"/>
  </r>
  <r>
    <s v="Bay Area"/>
    <x v="2116"/>
    <n v="58"/>
    <n v="117.963309643247"/>
    <n v="315"/>
    <n v="263.7724"/>
    <n v="50"/>
    <n v="6.4257985213771396E-5"/>
    <n v="1.49462898436787"/>
    <n v="2.6110872626304601E-3"/>
    <n v="6.2541142866015402"/>
    <n v="25.789929741155301"/>
    <n v="7.9135259147733404E-5"/>
    <n v="0"/>
    <n v="4.7546681524813099"/>
    <n v="1.00407080173492"/>
    <n v="4.5984207393139201E-5"/>
    <n v="3.6377149472173097E-5"/>
    <n v="0.184126984126984"/>
    <n v="0.44721627314654899"/>
    <s v="{064EA0EC-DFDE-4FA8-8393-49958A6F3357}"/>
    <n v="14341106"/>
    <s v="VALLEY VIEW 1106"/>
    <s v="P166"/>
    <n v="37.949510461790602"/>
    <n v="-122.269336680309"/>
    <x v="2114"/>
    <n v="39"/>
    <n v="26"/>
    <n v="8127.8773543868301"/>
    <n v="7343.1116372092802"/>
    <n v="784.76571717755098"/>
    <n v="7008.3241739022296"/>
    <n v="526.32867031419596"/>
    <n v="1.81885747360865E-3"/>
    <n v="3.2128992606885701E-3"/>
    <n v="2.0338501662628801"/>
    <n v="6.3"/>
    <n v="2383"/>
    <n v="2.2992103696569599E-3"/>
    <n v="2117"/>
    <n v="0"/>
    <n v="0"/>
    <n v="4.3547694002618025"/>
    <n v="2075"/>
    <n v="0"/>
  </r>
  <r>
    <s v="Bay Area"/>
    <x v="2117"/>
    <n v="118"/>
    <n v="316.034858059638"/>
    <n v="192"/>
    <n v="344.53075999999999"/>
    <n v="42"/>
    <n v="5.5989165178159103E-5"/>
    <n v="0.76187801644915598"/>
    <n v="8.7774948688571601E-3"/>
    <n v="0.61222619818229396"/>
    <n v="3.4024691985189399"/>
    <n v="3.4932895727234203E-5"/>
    <n v="0.73825325994264501"/>
    <n v="27.611999804065299"/>
    <n v="1.0370311822210001"/>
    <n v="4.5551182914526202E-5"/>
    <n v="3.1535925360428998E-5"/>
    <n v="0.61458333333333304"/>
    <n v="0.91729068395241398"/>
    <s v="{8F1701AB-AC20-48A5-8989-61140107D373}"/>
    <n v="42491102"/>
    <s v="SAUSALITO 1102"/>
    <n v="1268"/>
    <n v="37.842172377528399"/>
    <n v="-122.49432717840401"/>
    <x v="2115"/>
    <n v="75"/>
    <n v="117"/>
    <n v="10945.555636135699"/>
    <n v="8059.3403463801997"/>
    <n v="2886.2152897555202"/>
    <n v="8059.3403463801997"/>
    <n v="2886.2152897555202"/>
    <n v="1.3245088651380099E-3"/>
    <n v="2.3515449374826801E-3"/>
    <n v="2.6782615089799799"/>
    <n v="4.5714285714285703"/>
    <n v="2448"/>
    <n v="1.9131496824101005E-3"/>
    <n v="2118"/>
    <n v="0"/>
    <n v="0"/>
    <n v="5.0078403703706114"/>
    <n v="2829"/>
    <n v="0"/>
  </r>
  <r>
    <s v="Central Valley"/>
    <x v="2118"/>
    <n v="1"/>
    <n v="1.3585838527765399"/>
    <n v="21"/>
    <n v="9.4813919999999996"/>
    <n v="8"/>
    <n v="7.8971865491439496E-6"/>
    <n v="6.0095534228392502"/>
    <n v="1.99338976542154"/>
    <n v="292.74528855085299"/>
    <n v="3501.0430272420199"/>
    <n v="20.931337992350201"/>
    <n v="0"/>
    <n v="17.5154870599508"/>
    <n v="1.0024889409541999"/>
    <n v="4.4596726506193798E-5"/>
    <n v="1.19434657790407E-5"/>
    <n v="4.7619047619047603E-2"/>
    <n v="0.143289494426554"/>
    <s v="{3E72B6B4-2ACF-4DC3-9DE3-FC6C6A9FFD94}"/>
    <n v="254061102"/>
    <s v="DUNLAP 1102"/>
    <n v="778286"/>
    <n v="36.716981394185602"/>
    <n v="-118.967194649468"/>
    <x v="2116"/>
    <n v="6"/>
    <n v="4"/>
    <n v="4223.2815082642701"/>
    <n v="4188.0046625136201"/>
    <n v="35.276845750653401"/>
    <n v="4188.0046625136201"/>
    <n v="35.276845750653401"/>
    <n v="9.5547726232325604E-5"/>
    <n v="6.3177492393151597E-5"/>
    <n v="1.3585838527765399"/>
    <n v="2.625"/>
    <n v="2764"/>
    <n v="3.5677381204955039E-4"/>
    <n v="2119"/>
    <n v="0"/>
    <n v="0"/>
    <n v="2.6023046451507508"/>
    <n v="740"/>
    <n v="0"/>
  </r>
  <r>
    <s v="Central Valley"/>
    <x v="2119"/>
    <n v="600"/>
    <n v="850.02221669016399"/>
    <n v="2159"/>
    <n v="1577.8050000000001"/>
    <n v="66"/>
    <n v="5.8512000881213002E-5"/>
    <n v="0.76892747591628996"/>
    <n v="26.487958534144401"/>
    <n v="21.7048830580685"/>
    <n v="93.006410264692207"/>
    <n v="4.7724267122225603"/>
    <n v="0.240133947290077"/>
    <n v="2.5686139412022899"/>
    <n v="2.0760257460854201"/>
    <n v="4.3598465092696003E-5"/>
    <n v="8.0343841107200604E-4"/>
    <n v="0.277906438165817"/>
    <n v="0.53873716191423204"/>
    <s v="{140F24BC-87D9-4984-9742-733B7440732D}"/>
    <n v="163661702"/>
    <s v="MIWUK 1702"/>
    <n v="8090"/>
    <n v="38.048871679948199"/>
    <n v="-120.23452171658801"/>
    <x v="2117"/>
    <n v="128"/>
    <n v="489"/>
    <n v="28900.909717913"/>
    <n v="6478.2234587663197"/>
    <n v="22422.6862591467"/>
    <n v="6478.2234587663197"/>
    <n v="22422.6862591467"/>
    <n v="5.3026935130752399E-2"/>
    <n v="3.8617920581600598E-3"/>
    <n v="1.4167036944836"/>
    <n v="32.712121212121197"/>
    <n v="498"/>
    <n v="2.8774986961179363E-3"/>
    <n v="2120"/>
    <n v="0"/>
    <n v="0"/>
    <n v="4.0253801887970866"/>
    <n v="628"/>
    <n v="0"/>
  </r>
  <r>
    <s v="Central Coast"/>
    <x v="2120"/>
    <n v="55"/>
    <n v="92.405028410832401"/>
    <n v="154"/>
    <n v="138.76936000000001"/>
    <n v="45"/>
    <n v="2.4754043473270299E-5"/>
    <n v="2.60314035597774"/>
    <n v="2.0277529368578899"/>
    <n v="1723.7955260787601"/>
    <n v="12336.929803802799"/>
    <n v="45.197480286714899"/>
    <n v="1.04139626572532"/>
    <n v="144.26744786798901"/>
    <n v="1.10835792223612"/>
    <n v="4.3459550431791697E-5"/>
    <n v="3.5170751659505401E-5"/>
    <n v="0.35714285714285698"/>
    <n v="0.66588925786353703"/>
    <s v="{0C7E1298-8ED7-4AF4-8E12-9D89E23F7125}"/>
    <n v="253671103"/>
    <s v="PANOCHE 1103"/>
    <n v="4008"/>
    <n v="36.611509521378998"/>
    <n v="-120.92899896873899"/>
    <x v="2118"/>
    <n v="143"/>
    <n v="133"/>
    <n v="79611.283148711693"/>
    <n v="56762.824144812701"/>
    <n v="22848.459003898999"/>
    <n v="56762.824144812701"/>
    <n v="22848.459003898999"/>
    <n v="1.58268382467774E-3"/>
    <n v="1.11393195629716E-3"/>
    <n v="1.6800914256514901"/>
    <n v="3.4222222222222198"/>
    <n v="2396"/>
    <n v="1.9556797694306265E-3"/>
    <n v="2121"/>
    <n v="0"/>
    <n v="0"/>
    <n v="35.270772801686412"/>
    <n v="1746"/>
    <n v="0"/>
  </r>
  <r>
    <s v="Central Valley"/>
    <x v="2121"/>
    <n v="26"/>
    <n v="48.771865541927703"/>
    <n v="216"/>
    <n v="126.65737"/>
    <n v="42"/>
    <n v="7.8904765836168301E-5"/>
    <n v="0.97805070612562195"/>
    <n v="7.3213400747006103"/>
    <n v="262.7313714842"/>
    <n v="1641.6332845052"/>
    <n v="15.8866183791816"/>
    <n v="6.5600505733995496"/>
    <n v="99.134534710929501"/>
    <n v="1.2678571371805101"/>
    <n v="4.3142122970403901E-5"/>
    <n v="2.4893189974897002E-4"/>
    <n v="0.12037037037037"/>
    <n v="0.38506930118822702"/>
    <s v="{FA05D50A-B4CD-4B2A-B744-6E94BBCBA43A}"/>
    <n v="162161102"/>
    <s v="ELECTRA 1102"/>
    <n v="6014"/>
    <n v="38.315785381418998"/>
    <n v="-120.713185175557"/>
    <x v="2119"/>
    <n v="65"/>
    <n v="37"/>
    <n v="10545.475646622101"/>
    <n v="8101.0669300040699"/>
    <n v="2444.4087166180998"/>
    <n v="8101.0669300040699"/>
    <n v="2444.4087166180998"/>
    <n v="1.04551397894567E-2"/>
    <n v="3.31400016511906E-3"/>
    <n v="1.8758409823818301"/>
    <n v="5.1428571428571397"/>
    <n v="1252"/>
    <n v="1.8119691647569638E-3"/>
    <n v="2122"/>
    <n v="0"/>
    <n v="0"/>
    <n v="5.0337680593635588"/>
    <n v="1345"/>
    <n v="0"/>
  </r>
  <r>
    <s v="North Valley"/>
    <x v="2122"/>
    <n v="1319"/>
    <n v="1787.69371575126"/>
    <n v="1981"/>
    <n v="2128.3395999999998"/>
    <n v="219"/>
    <n v="7.57200899644395E-6"/>
    <n v="7.1263348868379204"/>
    <n v="3.18072350392187"/>
    <n v="853.86585970335"/>
    <n v="18304.449121997"/>
    <n v="191.615043834001"/>
    <n v="0.37988443253349202"/>
    <n v="52.662984336858202"/>
    <n v="1.0874247382220601"/>
    <n v="4.3006520434037901E-5"/>
    <n v="1.7312571714836402E-5"/>
    <n v="0.66582534073700095"/>
    <n v="0.83994758922841295"/>
    <s v="{6FD1FEB7-53BB-4905-92FA-6BF228EE659D}"/>
    <n v="103132101"/>
    <s v="CRESCENT MILLS 2101"/>
    <n v="2232"/>
    <n v="40.071754550525696"/>
    <n v="-120.82800060344201"/>
    <x v="2120"/>
    <n v="177"/>
    <n v="150"/>
    <n v="45259.298509289802"/>
    <n v="32432.423597019901"/>
    <n v="12826.874912269899"/>
    <n v="22620.380441757101"/>
    <n v="12026.3735406955"/>
    <n v="3.7914532055491799E-3"/>
    <n v="1.65826997022122E-3"/>
    <n v="1.35534019389784"/>
    <n v="9.0456621004566191"/>
    <n v="2660"/>
    <n v="9.4184279750542995E-3"/>
    <n v="2123"/>
    <n v="0"/>
    <n v="0"/>
    <n v="14.055648415475051"/>
    <n v="582"/>
    <n v="0"/>
  </r>
  <r>
    <s v="Sierra"/>
    <x v="2123"/>
    <n v="375"/>
    <n v="544.48184807546295"/>
    <n v="736"/>
    <n v="708.85546999999997"/>
    <n v="63"/>
    <n v="1.1593696988365099E-4"/>
    <n v="0.44379724852581798"/>
    <n v="14.8131327760555"/>
    <n v="131.38503692122401"/>
    <n v="1527.1217719829001"/>
    <n v="123.377103022162"/>
    <n v="1.12687876980219"/>
    <n v="9.9379162775973402"/>
    <n v="1.0012291083260101"/>
    <n v="4.2383825900627799E-5"/>
    <n v="8.2950338294799904E-4"/>
    <n v="0.50951086956521696"/>
    <n v="0.76811405438629898"/>
    <s v="{F62664EC-2775-4F42-885E-6C5354881CBF}"/>
    <n v="152481110"/>
    <s v="BRUNSWICK 1110"/>
    <n v="63100"/>
    <n v="39.2282147847516"/>
    <n v="-121.100509458579"/>
    <x v="2121"/>
    <n v="112"/>
    <n v="258"/>
    <n v="18804.8282486032"/>
    <n v="6591.8915475858503"/>
    <n v="12212.936701017299"/>
    <n v="6591.8915475858503"/>
    <n v="12212.936701017299"/>
    <n v="5.2258713125723902E-2"/>
    <n v="7.3040291026700201E-3"/>
    <n v="1.4519515948679"/>
    <n v="11.6825396825396"/>
    <n v="485"/>
    <n v="2.6701810317395513E-3"/>
    <n v="2124"/>
    <n v="0"/>
    <n v="0"/>
    <n v="4.0960102428149678"/>
    <n v="1421"/>
    <n v="0"/>
  </r>
  <r>
    <s v="Central Coast"/>
    <x v="2124"/>
    <n v="319"/>
    <n v="657.37917759500203"/>
    <n v="1546"/>
    <n v="1382.7765999999999"/>
    <n v="206"/>
    <n v="3.3713656472014201E-5"/>
    <n v="1.5942884427052899"/>
    <n v="9.2802195403099894"/>
    <n v="255.05315212297501"/>
    <n v="1115.15638610516"/>
    <n v="33.422436450229299"/>
    <n v="2.9054696338970398"/>
    <n v="89.832704080941795"/>
    <n v="1.11564568061273"/>
    <n v="4.1702511174411402E-5"/>
    <n v="1.4808785934668E-4"/>
    <n v="0.20633893919793"/>
    <n v="0.47540518997034897"/>
    <s v="{FB7A8750-C967-4B2F-BC27-F33BBB5DCEFD}"/>
    <n v="182222104"/>
    <s v="DEL MONTE 2104"/>
    <n v="3088"/>
    <n v="36.5492469286255"/>
    <n v="-121.731843875289"/>
    <x v="2122"/>
    <n v="280"/>
    <n v="229"/>
    <n v="41642.817514871"/>
    <n v="24826.2716737601"/>
    <n v="16816.545841110899"/>
    <n v="24826.2716737601"/>
    <n v="16816.545841110899"/>
    <n v="3.0506099025416199E-2"/>
    <n v="6.9450132332349304E-3"/>
    <n v="2.0607497730250799"/>
    <n v="7.5048543689320297"/>
    <n v="1603"/>
    <n v="8.5907173019287488E-3"/>
    <n v="2125"/>
    <n v="0"/>
    <n v="0"/>
    <n v="15.426325256195987"/>
    <n v="1543"/>
    <n v="0"/>
  </r>
  <r>
    <s v="Sierra"/>
    <x v="2125"/>
    <n v="0"/>
    <n v="0"/>
    <n v="126"/>
    <n v="57.422718000000003"/>
    <n v="12"/>
    <n v="8.0147651715378692E-6"/>
    <n v="11.958962102670901"/>
    <n v="0.20730855440099999"/>
    <n v="18.3353455861409"/>
    <n v="49.5091527303059"/>
    <n v="1.45063388627022E-2"/>
    <n v="1.9269911541293001"/>
    <n v="43.608112533887201"/>
    <n v="1.1308996876080799"/>
    <n v="4.0927702632584598E-5"/>
    <n v="5.16100819443939E-6"/>
    <n v="0"/>
    <n v="0"/>
    <s v="{7BFD764A-1749-4CCB-A9E4-5D452AEF3E36}"/>
    <n v="152591102"/>
    <s v="SUMMIT 1102"/>
    <n v="2302"/>
    <n v="39.309985930031701"/>
    <n v="-120.338934238739"/>
    <x v="2123"/>
    <n v="35"/>
    <n v="22"/>
    <n v="2810.8983487277801"/>
    <n v="2346.2589715387599"/>
    <n v="464.639377189019"/>
    <n v="2346.2589715387599"/>
    <n v="464.639377189019"/>
    <n v="6.1932098333272707E-5"/>
    <n v="9.6177182058454396E-5"/>
    <m/>
    <n v="10.5"/>
    <n v="2843"/>
    <n v="4.9113243159101512E-4"/>
    <n v="2126"/>
    <n v="0"/>
    <n v="0"/>
    <n v="1.4578972834040107"/>
    <n v="1082"/>
    <n v="0"/>
  </r>
  <r>
    <s v="Central Coast"/>
    <x v="2126"/>
    <n v="1089"/>
    <n v="2795.2412315021202"/>
    <n v="3296"/>
    <n v="4018.1367"/>
    <n v="256"/>
    <n v="6.9514103046230903E-5"/>
    <n v="0.81051863828906701"/>
    <n v="2.2712725112387799"/>
    <n v="13.381389132042701"/>
    <n v="35.874208634165001"/>
    <n v="0.221682266139031"/>
    <n v="0.99476286062784802"/>
    <n v="7.47531805176913"/>
    <n v="1.0085384417325201"/>
    <n v="4.0107109920227401E-5"/>
    <n v="1.06290503449485E-4"/>
    <n v="0.33040048543689299"/>
    <n v="0.69565607821619801"/>
    <s v="{2E6975B3-903D-45C9-9C7D-960FEDF8E472}"/>
    <n v="83692104"/>
    <s v="ROB ROY 2104"/>
    <n v="10960"/>
    <n v="36.9866453608809"/>
    <n v="-121.858228900401"/>
    <x v="2124"/>
    <n v="596"/>
    <n v="821"/>
    <n v="92994.517151049702"/>
    <n v="45185.395747280003"/>
    <n v="47809.121403769503"/>
    <n v="27847.2687683689"/>
    <n v="27559.3126901162"/>
    <n v="2.7210368883068201E-2"/>
    <n v="1.7795610379835101E-2"/>
    <n v="2.5667963558329898"/>
    <n v="12.875"/>
    <n v="1823"/>
    <n v="1.0267420139578215E-2"/>
    <n v="2127"/>
    <n v="0"/>
    <n v="0"/>
    <n v="17.303485241870153"/>
    <n v="1728"/>
    <n v="0"/>
  </r>
  <r>
    <s v="Central Coast"/>
    <x v="2127"/>
    <n v="790"/>
    <n v="1661.39397197167"/>
    <n v="1551"/>
    <n v="2086.8993999999998"/>
    <n v="116"/>
    <n v="7.0387118504531196E-5"/>
    <n v="0.67592259316608805"/>
    <n v="2.4052000907543198"/>
    <n v="4.2358225591697503"/>
    <n v="11.3555526471142"/>
    <n v="8.19674833517815E-2"/>
    <n v="0.33744308360609598"/>
    <n v="1.72937321904323"/>
    <n v="1.3112793718946301"/>
    <n v="3.9645791995730599E-5"/>
    <n v="1.31400139159614E-4"/>
    <n v="0.50934880722114695"/>
    <n v="0.796106396300862"/>
    <s v="{A588ED32-95D8-43A3-8FC4-5077DBA91F77}"/>
    <n v="83692104"/>
    <s v="ROB ROY 2104"/>
    <n v="10954"/>
    <n v="36.987271645902098"/>
    <n v="-121.860006692423"/>
    <x v="2125"/>
    <n v="210"/>
    <n v="346"/>
    <n v="28821.397471312499"/>
    <n v="11322.631466114401"/>
    <n v="17498.7660051981"/>
    <n v="11322.631466114401"/>
    <n v="17498.7660051981"/>
    <n v="1.52424161425153E-2"/>
    <n v="8.1649057465256192E-3"/>
    <n v="2.1030303442679399"/>
    <n v="13.3706896551724"/>
    <n v="1695"/>
    <n v="4.5989118715047492E-3"/>
    <n v="2128"/>
    <n v="0"/>
    <n v="0"/>
    <n v="7.035554836730971"/>
    <n v="2362"/>
    <n v="0"/>
  </r>
  <r>
    <s v="Sierra"/>
    <x v="2128"/>
    <n v="1989"/>
    <n v="2384.7418058605299"/>
    <n v="3507"/>
    <n v="3188.105"/>
    <n v="292"/>
    <n v="1.02915792785383E-4"/>
    <n v="0.39210331475419302"/>
    <n v="13.7129619044062"/>
    <n v="86.687357871551299"/>
    <n v="923.38881509517603"/>
    <n v="48.214542894845401"/>
    <n v="1.9341510938805999"/>
    <n v="14.5617619955988"/>
    <n v="1.0304809718915799"/>
    <n v="3.9259868124106697E-5"/>
    <n v="7.6608886217928798E-4"/>
    <n v="0.56715141146278802"/>
    <n v="0.74801232094618797"/>
    <s v="{DA254098-CE2F-4B1D-8DCD-E2A142ECA867}"/>
    <n v="152491101"/>
    <s v="WEIMAR 1101"/>
    <n v="2740"/>
    <n v="39.034293407145697"/>
    <n v="-120.974567869645"/>
    <x v="2126"/>
    <n v="393"/>
    <n v="527"/>
    <n v="58050.127544605202"/>
    <n v="30589.176696811999"/>
    <n v="27460.9508477932"/>
    <n v="30589.176696811999"/>
    <n v="27460.9508477932"/>
    <n v="0.22369794775635199"/>
    <n v="3.0051411493332101E-2"/>
    <n v="1.1989652115940299"/>
    <n v="12.0102739726027"/>
    <n v="523"/>
    <n v="1.1463881492239156E-2"/>
    <n v="2129"/>
    <n v="0"/>
    <n v="0"/>
    <n v="19.007227313274768"/>
    <n v="565"/>
    <n v="0"/>
  </r>
  <r>
    <s v="Central Valley"/>
    <x v="2129"/>
    <n v="662"/>
    <n v="890.37619449684098"/>
    <n v="2184"/>
    <n v="1596.4185"/>
    <n v="427"/>
    <n v="5.9143160722699302E-5"/>
    <n v="0.88576764482524895"/>
    <n v="1.3325734086104799"/>
    <n v="83.223712738395307"/>
    <n v="466.11561375833702"/>
    <n v="6.65351968482367"/>
    <n v="0.96936850954693399"/>
    <n v="57.841896632132197"/>
    <n v="1.1916022434725899"/>
    <n v="3.8622404187949898E-5"/>
    <n v="7.1313174960354798E-5"/>
    <n v="0.30311355311355298"/>
    <n v="0.55773358831782305"/>
    <s v="{AFAF5A37-E0AD-4142-ABDE-E616F0022060}"/>
    <n v="162211101"/>
    <s v="CALAVERAS CEMENT 1101"/>
    <n v="47968"/>
    <n v="38.232343998402001"/>
    <n v="-120.55124293908101"/>
    <x v="2127"/>
    <n v="387"/>
    <n v="299"/>
    <n v="90192.944946226606"/>
    <n v="65252.419132324198"/>
    <n v="24940.525813902299"/>
    <n v="65252.419132324198"/>
    <n v="24940.525813902299"/>
    <n v="3.0450725708071499E-2"/>
    <n v="2.5254129628592598E-2"/>
    <n v="1.3449791457656199"/>
    <n v="5.1147540983606499"/>
    <n v="2044"/>
    <n v="1.6491766588254606E-2"/>
    <n v="2130"/>
    <n v="0"/>
    <n v="0"/>
    <n v="40.54596092867142"/>
    <n v="1480"/>
    <n v="0"/>
  </r>
  <r>
    <s v="Central Coast"/>
    <x v="2130"/>
    <n v="149"/>
    <n v="300.28068095459599"/>
    <n v="324"/>
    <n v="394.40366"/>
    <n v="33"/>
    <n v="4.5357388830091097E-5"/>
    <n v="0.81321734324422701"/>
    <n v="0.483278370565838"/>
    <n v="231.526306476857"/>
    <n v="1539.2780235078501"/>
    <n v="1.4497800167882799"/>
    <n v="1.14065432864608"/>
    <n v="136.62572548606099"/>
    <n v="1.3784526731028699"/>
    <n v="3.8384355739554402E-5"/>
    <n v="3.9641854862042403E-5"/>
    <n v="0.45987654320987598"/>
    <n v="0.76135369533728503"/>
    <s v="{D42BED5F-FA94-4772-B8B5-334F2629EC25}"/>
    <n v="182941102"/>
    <s v="OTTER 1102"/>
    <s v="circuit_breaker"/>
    <n v="36.380190803702298"/>
    <n v="-121.898890912148"/>
    <x v="2128"/>
    <n v="50"/>
    <n v="39"/>
    <n v="11969.438739915"/>
    <n v="10718.1317859513"/>
    <n v="1251.3069539636699"/>
    <n v="10537.639413171"/>
    <n v="1251.3069539636699"/>
    <n v="1.3081812104474E-3"/>
    <n v="1.496793831393E-3"/>
    <n v="2.0153065835878898"/>
    <n v="9.8181818181818095"/>
    <n v="2346"/>
    <n v="1.2666837394052952E-3"/>
    <n v="2131"/>
    <n v="0"/>
    <n v="0"/>
    <n v="6.5477835398014781"/>
    <n v="403"/>
    <n v="0"/>
  </r>
  <r>
    <s v="Bay Area"/>
    <x v="2131"/>
    <n v="427"/>
    <n v="886.21600277196899"/>
    <n v="1205"/>
    <n v="1348.4530999999999"/>
    <n v="92"/>
    <n v="7.5294645423285903E-5"/>
    <n v="0.57824098189515205"/>
    <n v="1.5142573166915001"/>
    <n v="4.28536143806559"/>
    <n v="12.247798714492999"/>
    <n v="6.7300806375663602E-2"/>
    <n v="0.83383481292676698"/>
    <n v="5.6690236509032497"/>
    <n v="1.30523759256238"/>
    <n v="3.8194928581373897E-5"/>
    <n v="1.0063798493805601E-4"/>
    <n v="0.35435684647302901"/>
    <n v="0.65720935073065201"/>
    <s v="{167EB25B-4A6A-4910-B109-DED2BEFF695B}"/>
    <n v="14161101"/>
    <s v="ROSSMOOR 1101"/>
    <n v="68920"/>
    <n v="37.895707665282501"/>
    <n v="-122.111705763438"/>
    <x v="2129"/>
    <n v="211"/>
    <n v="385"/>
    <n v="30995.331427180201"/>
    <n v="11657.1968955663"/>
    <n v="19338.134531613799"/>
    <n v="9481.3207290746195"/>
    <n v="17362.718817382101"/>
    <n v="9.2586946143011703E-3"/>
    <n v="6.9271073789423003E-3"/>
    <n v="2.0754473132832998"/>
    <n v="13.0978260869565"/>
    <n v="1847"/>
    <n v="3.5139334294863986E-3"/>
    <n v="2132"/>
    <n v="0"/>
    <n v="0"/>
    <n v="5.8914177427458254"/>
    <n v="1548"/>
    <n v="0"/>
  </r>
  <r>
    <s v="Central Coast"/>
    <x v="2132"/>
    <n v="255"/>
    <n v="489.22348439945199"/>
    <n v="771"/>
    <n v="778.27106000000003"/>
    <n v="63"/>
    <n v="6.8535317820663105E-5"/>
    <n v="0.443674272014981"/>
    <n v="8.1878398877075398"/>
    <n v="22.977635092649798"/>
    <n v="218.64670290074801"/>
    <n v="10.4124664068129"/>
    <n v="0.48047478950864497"/>
    <n v="2.1366027547933499"/>
    <n v="0.93664840667966798"/>
    <n v="3.7601099549942103E-5"/>
    <n v="3.9392849451013698E-4"/>
    <n v="0.33073929961089399"/>
    <n v="0.62860295255515497"/>
    <s v="{337FC985-3DD3-4483-BEDA-15F859835747}"/>
    <n v="83692105"/>
    <s v="ROB ROY 2105"/>
    <n v="38430"/>
    <n v="36.975584279047702"/>
    <n v="-121.88850533444401"/>
    <x v="2130"/>
    <n v="481"/>
    <n v="1487"/>
    <n v="77980.305881093896"/>
    <n v="21756.951804025899"/>
    <n v="56223.354077067997"/>
    <n v="8878.6769220090391"/>
    <n v="14071.516207225701"/>
    <n v="2.48174951541386E-2"/>
    <n v="4.3177250227017698E-3"/>
    <n v="1.91852346823314"/>
    <n v="12.2380952380952"/>
    <n v="953"/>
    <n v="2.3688692716463526E-3"/>
    <n v="2133"/>
    <n v="0"/>
    <n v="0"/>
    <n v="5.5169523577056792"/>
    <n v="1486"/>
    <n v="0"/>
  </r>
  <r>
    <s v="Central Coast"/>
    <x v="2133"/>
    <n v="247"/>
    <n v="723.07863580474998"/>
    <n v="736"/>
    <n v="1018.60657"/>
    <n v="71"/>
    <n v="3.6895489577379401E-5"/>
    <n v="1.42596897659322"/>
    <n v="5.9702802711058496"/>
    <n v="82.2539428628004"/>
    <n v="318.10960266380198"/>
    <n v="4.2036342751154203"/>
    <n v="2.4652873007843099"/>
    <n v="21.2059235728122"/>
    <n v="1.03259380098799"/>
    <n v="3.6777559627202601E-5"/>
    <n v="1.5214334436033599E-4"/>
    <n v="0.33559782608695599"/>
    <n v="0.70987038465951902"/>
    <s v="{9F487EDE-1254-4232-B1F0-1B8CB4720B05}"/>
    <n v="182222104"/>
    <s v="DEL MONTE 2104"/>
    <n v="9500"/>
    <n v="36.558219563441803"/>
    <n v="-121.75072809822299"/>
    <x v="2131"/>
    <n v="152"/>
    <n v="137"/>
    <n v="18852.032055431599"/>
    <n v="10897.0354446524"/>
    <n v="7954.9966107791697"/>
    <n v="9189.3700746291706"/>
    <n v="6215.3500394735202"/>
    <n v="1.08021774495838E-2"/>
    <n v="2.6195797599939401E-3"/>
    <n v="2.9274438696548502"/>
    <n v="10.3661971830985"/>
    <n v="1579"/>
    <n v="2.6112067335313845E-3"/>
    <n v="2134"/>
    <n v="0"/>
    <n v="0"/>
    <n v="5.7100080726424025"/>
    <n v="1729"/>
    <n v="0"/>
  </r>
  <r>
    <s v="Central Valley"/>
    <x v="2134"/>
    <n v="28"/>
    <n v="75.8299572192781"/>
    <n v="1254"/>
    <n v="613.77373999999998"/>
    <n v="63"/>
    <n v="1.8715634117446201E-5"/>
    <n v="1.9537532290734601"/>
    <n v="6.0962644043790402"/>
    <n v="110.069968713734"/>
    <n v="2653.7966949051302"/>
    <n v="18.7403672613097"/>
    <n v="0.65216322979401897"/>
    <n v="3.62853975823178"/>
    <n v="1.0017558714700101"/>
    <n v="3.4289554500030998E-5"/>
    <n v="5.2791517193820401E-5"/>
    <n v="2.23285486443381E-2"/>
    <n v="0.123547085752957"/>
    <s v="{F823B297-BE7E-454D-B946-D904DF33E9F1}"/>
    <n v="162831702"/>
    <s v=" "/>
    <n v="693441"/>
    <n v="38.187667764896098"/>
    <n v="-120.002824423115"/>
    <x v="2132"/>
    <n v="111"/>
    <n v="288"/>
    <n v="14065.8802646115"/>
    <n v="6840.8929041943002"/>
    <n v="7224.9873604172699"/>
    <n v="6840.8929041943002"/>
    <n v="7224.9873604172699"/>
    <n v="3.3258655832106802E-3"/>
    <n v="1.1790849493991101E-3"/>
    <n v="2.70821275783136"/>
    <n v="19.904761904761902"/>
    <n v="2214"/>
    <n v="2.1602419335019531E-3"/>
    <n v="2135"/>
    <n v="0"/>
    <n v="0"/>
    <n v="4.250732464772117"/>
    <n v="1298"/>
    <n v="0"/>
  </r>
  <r>
    <s v="Sierra"/>
    <x v="2135"/>
    <n v="2674"/>
    <n v="3662.7047422267901"/>
    <n v="5766"/>
    <n v="5279.4994999999999"/>
    <n v="483"/>
    <n v="9.0238641212440294E-5"/>
    <n v="0.41098285559840497"/>
    <n v="8.4251824908293305"/>
    <n v="59.839171646335998"/>
    <n v="554.81923103466499"/>
    <n v="14.6245460333902"/>
    <n v="2.9276736506124199"/>
    <n v="19.6872813332436"/>
    <n v="1.04451803687196"/>
    <n v="3.4121954774377101E-5"/>
    <n v="4.1319867077828701E-4"/>
    <n v="0.46375303503295101"/>
    <n v="0.693759841079025"/>
    <s v="{033C2E2D-A850-40FA-9417-37D899E25ED1}"/>
    <n v="152241102"/>
    <s v="HALSEY 1102"/>
    <n v="39104"/>
    <n v="38.973445583518597"/>
    <n v="-121.014037900711"/>
    <x v="2133"/>
    <n v="573"/>
    <n v="856"/>
    <n v="94663.508126899207"/>
    <n v="48994.532808306198"/>
    <n v="45668.9753185929"/>
    <n v="48994.532808306198"/>
    <n v="45668.9753185929"/>
    <n v="0.19957495798591199"/>
    <n v="4.3585263705608598E-2"/>
    <n v="1.36974747278488"/>
    <n v="11.937888198757699"/>
    <n v="924"/>
    <n v="1.6480904156024139E-2"/>
    <n v="2136"/>
    <n v="0"/>
    <n v="0"/>
    <n v="30.443781845630031"/>
    <n v="1394"/>
    <n v="0"/>
  </r>
  <r>
    <s v="Central Coast"/>
    <x v="2136"/>
    <n v="231"/>
    <n v="436.20986005311198"/>
    <n v="501"/>
    <n v="527.18600000000004"/>
    <n v="176"/>
    <n v="1.7342390482223298E-5"/>
    <n v="2.3873731154493001"/>
    <n v="2.29282001276998"/>
    <n v="856.20270235836495"/>
    <n v="5414.5140204992103"/>
    <n v="19.544009286526499"/>
    <n v="2.1921133203431902"/>
    <n v="286.77682853434999"/>
    <n v="1.37266190417788"/>
    <n v="3.4071882963587302E-5"/>
    <n v="2.8457427806272099E-5"/>
    <n v="0.46107784431137699"/>
    <n v="0.82743070086480597"/>
    <s v="{1C274C9D-0345-4C36-BC5D-8A798BD2686F}"/>
    <n v="83392110"/>
    <s v="SWIFT 2110"/>
    <s v="XR332"/>
    <n v="37.348788753241202"/>
    <n v="-121.61560210286"/>
    <x v="2134"/>
    <n v="231"/>
    <n v="130"/>
    <n v="87615.896292654303"/>
    <n v="79862.0316774081"/>
    <n v="7753.8646152462597"/>
    <n v="79862.0316774081"/>
    <n v="7753.8646152462597"/>
    <n v="5.0085072939038897E-3"/>
    <n v="3.0522607248712999E-3"/>
    <n v="1.8883543725242899"/>
    <n v="2.8465909090908998"/>
    <n v="2486"/>
    <n v="5.9966514015913647E-3"/>
    <n v="2137"/>
    <n v="0"/>
    <n v="0"/>
    <n v="49.623950485422746"/>
    <n v="1825"/>
    <n v="0"/>
  </r>
  <r>
    <s v="Bay Area"/>
    <x v="2137"/>
    <n v="1"/>
    <n v="3.8161591384574001"/>
    <n v="9"/>
    <n v="8.2988610000000005"/>
    <n v="2"/>
    <n v="1.7281053260376201E-5"/>
    <n v="1.7958140969276399"/>
    <n v="12.5358686447143"/>
    <n v="42.699745178222599"/>
    <n v="180.80856323242099"/>
    <n v="2.2665925025939901"/>
    <n v="10.3993363380432"/>
    <n v="221.73915863037101"/>
    <n v="1.0188053250312801"/>
    <n v="3.3722668669039999E-5"/>
    <n v="9.6627591119613498E-5"/>
    <n v="0.11111111111111099"/>
    <n v="0.459841337916093"/>
    <s v="{EC0EDAE1-4E21-4E4A-934D-53BE5B16B2F9}"/>
    <n v="13501101"/>
    <s v="JARVIS 1101"/>
    <s v="MR210"/>
    <n v="37.618938043664997"/>
    <n v="-122.044826602066"/>
    <x v="2135"/>
    <n v="298"/>
    <n v="869"/>
    <n v="41912.027804295802"/>
    <n v="12482.1346942159"/>
    <n v="29429.89311008"/>
    <n v="567.70919134168503"/>
    <n v="443.58531150858897"/>
    <n v="1.93255182239227E-4"/>
    <n v="3.4562106520752402E-5"/>
    <n v="3.8161591384574001"/>
    <n v="4.5"/>
    <n v="1870"/>
    <n v="6.7445337338079998E-5"/>
    <n v="2138"/>
    <n v="0"/>
    <n v="0"/>
    <n v="0.35275802793317418"/>
    <n v="1870"/>
    <n v="0"/>
  </r>
  <r>
    <s v="Bay Area"/>
    <x v="2138"/>
    <n v="19"/>
    <n v="34.032876133682997"/>
    <n v="296"/>
    <n v="179.21053000000001"/>
    <n v="38"/>
    <n v="3.8176944288256599E-5"/>
    <n v="0.93882709600035297"/>
    <n v="1.78842806175816"/>
    <n v="31.1962442457055"/>
    <n v="105.090350483918"/>
    <n v="2.9575113522879399"/>
    <n v="0.88955520049328196"/>
    <n v="128.76193094371101"/>
    <n v="1.08954355591221"/>
    <n v="3.2966843751866697E-5"/>
    <n v="7.8818574798364806E-5"/>
    <n v="6.4189189189189103E-2"/>
    <n v="0.18990444917406399"/>
    <s v="{D9DED303-0FA6-4611-A466-91E33B741947}"/>
    <n v="14341106"/>
    <s v="VALLEY VIEW 1106"/>
    <s v="circuit_breaker"/>
    <n v="37.966488366983903"/>
    <n v="-122.27904661460801"/>
    <x v="2136"/>
    <n v="109"/>
    <n v="111"/>
    <n v="13525.165806327699"/>
    <n v="8094.5659974454702"/>
    <n v="5430.5998088822698"/>
    <n v="5669.0771838441397"/>
    <n v="3290.64482714924"/>
    <n v="2.9951058423378601E-3"/>
    <n v="1.4507238829537499E-3"/>
    <n v="1.7912040070359401"/>
    <n v="7.7894736842105203"/>
    <n v="1992"/>
    <n v="1.2527400625709346E-3"/>
    <n v="2139"/>
    <n v="0"/>
    <n v="0"/>
    <n v="3.5226001588024172"/>
    <n v="2656"/>
    <n v="0"/>
  </r>
  <r>
    <s v="North Valley"/>
    <x v="2139"/>
    <n v="77"/>
    <n v="113.988209733114"/>
    <n v="203"/>
    <n v="170.66919999999999"/>
    <n v="65"/>
    <n v="9.5512177190707503E-5"/>
    <n v="0.48940314550597203"/>
    <n v="9.4614927503297405E-2"/>
    <n v="430.77028625592698"/>
    <n v="7766.4505786764803"/>
    <n v="2.8376441167038902"/>
    <n v="0.37579986316939901"/>
    <n v="85.813760967438"/>
    <n v="1.05187202416933"/>
    <n v="3.2790103674278001E-5"/>
    <n v="5.0787353430917799E-5"/>
    <n v="0.37931034482758602"/>
    <n v="0.66788973397704399"/>
    <s v="{673B1BD0-3EFA-4599-AB2C-B37C28829526}"/>
    <n v="103381102"/>
    <s v="FRENCH GULCH 1102"/>
    <n v="1462"/>
    <n v="40.667295610634099"/>
    <n v="-122.634108142912"/>
    <x v="2137"/>
    <n v="59"/>
    <n v="47"/>
    <n v="17366.656501899601"/>
    <n v="16468.378097102301"/>
    <n v="898.278404797235"/>
    <n v="14444.9129147207"/>
    <n v="690.49353775962197"/>
    <n v="3.30117797300966E-3"/>
    <n v="6.2082915173959901E-3"/>
    <n v="1.4803663601703101"/>
    <n v="3.12307692307692"/>
    <n v="2226"/>
    <n v="2.13135673882807E-3"/>
    <n v="2140"/>
    <n v="0"/>
    <n v="0"/>
    <n v="8.9756499827329161"/>
    <n v="855"/>
    <n v="0"/>
  </r>
  <r>
    <s v="Bay Area"/>
    <x v="2140"/>
    <n v="295"/>
    <n v="512.61372626945001"/>
    <n v="1324"/>
    <n v="1096.3479"/>
    <n v="72"/>
    <n v="9.8536647252937302E-5"/>
    <n v="0.396669556786793"/>
    <n v="0.37507673430121202"/>
    <n v="0.20149545052648801"/>
    <n v="0.239510966903525"/>
    <n v="9.2282219770941903E-3"/>
    <n v="0.20993117091712499"/>
    <n v="0.77944320709341397"/>
    <n v="0.88910398218370601"/>
    <n v="3.2695185472270102E-5"/>
    <n v="6.4282370411709394E-5"/>
    <n v="0.22280966767371599"/>
    <n v="0.46756483602222199"/>
    <s v="{AC6B2CFB-8470-47A8-8CFF-360D120857F5}"/>
    <n v="42011107"/>
    <s v="SAN RAFAEL 1107"/>
    <s v="circuit_breaker"/>
    <n v="37.970861385882998"/>
    <n v="-122.52733690247599"/>
    <x v="2138"/>
    <n v="239"/>
    <n v="1281"/>
    <n v="63725.384675569498"/>
    <n v="12784.017438000399"/>
    <n v="50941.367237569197"/>
    <n v="7424.3496094420398"/>
    <n v="19460.6245830402"/>
    <n v="4.6283306696430701E-3"/>
    <n v="7.0946386022114798E-3"/>
    <n v="1.73767364837101"/>
    <n v="18.3888888888888"/>
    <n v="2103"/>
    <n v="2.3540533540034473E-3"/>
    <n v="2141"/>
    <n v="0"/>
    <n v="0"/>
    <n v="4.6132755411686102"/>
    <n v="2533"/>
    <n v="0"/>
  </r>
  <r>
    <s v="Bay Area"/>
    <x v="2141"/>
    <n v="341"/>
    <n v="527.14030710064401"/>
    <n v="1394"/>
    <n v="1134.7986000000001"/>
    <n v="75"/>
    <n v="9.4977694971021197E-5"/>
    <n v="0.37903127102569301"/>
    <n v="0.63260581059148502"/>
    <n v="0.28464999698917298"/>
    <n v="1.1968478815283501"/>
    <n v="4.8879346840939803E-3"/>
    <n v="8.7075684303011894E-2"/>
    <n v="0.49980847359596597"/>
    <n v="0.88020648956303005"/>
    <n v="3.0933448964793501E-5"/>
    <n v="8.1080575569103503E-5"/>
    <n v="0.24461979913916701"/>
    <n v="0.46452323305674997"/>
    <s v="{8BC2020E-62FB-478E-A2C9-53FD6549A421}"/>
    <n v="42011108"/>
    <s v="SAN RAFAEL 1108"/>
    <s v="circuit_breaker"/>
    <n v="37.970857052010103"/>
    <n v="-122.52730667392299"/>
    <x v="2139"/>
    <n v="250"/>
    <n v="998"/>
    <n v="52093.869622447797"/>
    <n v="11921.7427303775"/>
    <n v="40172.126892070199"/>
    <n v="6729.9719049988798"/>
    <n v="23161.433836111399"/>
    <n v="6.0810431676827604E-3"/>
    <n v="7.1233271228265897E-3"/>
    <n v="1.5458660032276901"/>
    <n v="18.586666666666599"/>
    <n v="1974"/>
    <n v="2.3200086723595124E-3"/>
    <n v="2142"/>
    <n v="0"/>
    <n v="0"/>
    <n v="4.1818093725810588"/>
    <n v="1891"/>
    <n v="0"/>
  </r>
  <r>
    <s v="Central Coast"/>
    <x v="2142"/>
    <n v="666"/>
    <n v="875.02029549301801"/>
    <n v="2573"/>
    <n v="1972.6813"/>
    <n v="410"/>
    <n v="2.3367586560730402E-5"/>
    <n v="1.6358502463198099"/>
    <n v="1.75425480930656"/>
    <n v="241.60354355391499"/>
    <n v="1991.4567788096599"/>
    <n v="6.4409540197108104"/>
    <n v="0.66112670082509095"/>
    <n v="38.581800669377103"/>
    <n v="1.09081049314359"/>
    <n v="3.0886727648350803E-5"/>
    <n v="3.1221676577536202E-5"/>
    <n v="0.25884181888845698"/>
    <n v="0.44356901788552799"/>
    <s v="{C78621C3-DA62-4FAA-872F-5C934F1DDE39}"/>
    <n v="182371111"/>
    <s v="LAURELES 1111"/>
    <n v="432"/>
    <n v="36.397491581582997"/>
    <n v="-121.64920727371999"/>
    <x v="2140"/>
    <n v="375"/>
    <n v="363"/>
    <n v="106473.641488161"/>
    <n v="79055.475478613604"/>
    <n v="27418.166009548098"/>
    <n v="79055.475478613604"/>
    <n v="27418.166009548098"/>
    <n v="1.2800887396789799E-2"/>
    <n v="9.5807104898995004E-3"/>
    <n v="1.31384428752705"/>
    <n v="6.2756097560975599"/>
    <n v="2454"/>
    <n v="1.2663558335823829E-2"/>
    <n v="2143"/>
    <n v="0"/>
    <n v="0"/>
    <n v="49.122779853621616"/>
    <n v="2733"/>
    <n v="0"/>
  </r>
  <r>
    <s v="North Coast"/>
    <x v="2143"/>
    <n v="1875"/>
    <n v="3209.0354057709501"/>
    <n v="2429"/>
    <n v="3464.2280000000001"/>
    <n v="219"/>
    <n v="9.7151763216123498E-5"/>
    <n v="0.27469266973717998"/>
    <n v="2.12610575072673"/>
    <n v="23.527502213213701"/>
    <n v="131.67040004876401"/>
    <n v="0.50758825811188901"/>
    <n v="0.26316898180881698"/>
    <n v="3.8386825891627399"/>
    <n v="1.5319432667945601"/>
    <n v="2.8152928110234399E-5"/>
    <n v="1.5212900312238701E-4"/>
    <n v="0.77192260189378303"/>
    <n v="0.92633492381029303"/>
    <s v="{88ABC052-C1CA-454C-9520-7292289269D5}"/>
    <n v="42761102"/>
    <s v="FORT BRAGG A 1102"/>
    <n v="35592"/>
    <n v="39.394050521079002"/>
    <n v="-123.779268194567"/>
    <x v="2141"/>
    <n v="268"/>
    <n v="398"/>
    <n v="47830.407959103897"/>
    <n v="21272.302076155102"/>
    <n v="26558.105882948701"/>
    <n v="21272.302076155102"/>
    <n v="26558.105882948701"/>
    <n v="3.3316251683802797E-2"/>
    <n v="2.1276236144330999E-2"/>
    <n v="1.7114855497445101"/>
    <n v="11.091324200913199"/>
    <n v="1580"/>
    <n v="6.1654912561413333E-3"/>
    <n v="2144"/>
    <n v="0"/>
    <n v="0"/>
    <n v="13.217991613362571"/>
    <n v="1143"/>
    <n v="0"/>
  </r>
  <r>
    <s v="Sierra"/>
    <x v="2144"/>
    <n v="0"/>
    <n v="0"/>
    <n v="154"/>
    <n v="70.353449999999995"/>
    <n v="21"/>
    <n v="8.5367410715012406E-6"/>
    <n v="3.4942718102636299"/>
    <n v="10.0169488188227"/>
    <n v="20.846377195237402"/>
    <n v="48.575580505266103"/>
    <n v="0.82703584477117997"/>
    <n v="4.0763801620119997"/>
    <n v="27.5316585515226"/>
    <n v="1.0335018918627701"/>
    <n v="2.7967815189698302E-5"/>
    <n v="5.7102786215129299E-5"/>
    <n v="0"/>
    <n v="0"/>
    <s v="{5BBF8789-23F7-470F-B0A3-CCE750BDABFE}"/>
    <n v="152591102"/>
    <s v="SUMMIT 1102"/>
    <s v="circuit_breaker"/>
    <n v="39.319440433359098"/>
    <n v="-120.37897167420201"/>
    <x v="2142"/>
    <n v="58"/>
    <n v="97"/>
    <n v="3657.31546901301"/>
    <n v="1626.5971377271301"/>
    <n v="2030.7183312858799"/>
    <n v="1626.5971377271301"/>
    <n v="2030.7183312858799"/>
    <n v="1.19915851051771E-3"/>
    <n v="1.7927156250152599E-4"/>
    <m/>
    <n v="7.3333333333333304"/>
    <n v="2173"/>
    <n v="5.8732411898366435E-4"/>
    <n v="2145"/>
    <n v="0"/>
    <n v="0"/>
    <n v="1.0107202900666445"/>
    <n v="131"/>
    <n v="0"/>
  </r>
  <r>
    <s v="Central Valley"/>
    <x v="2145"/>
    <n v="1"/>
    <n v="1.9791264332156999"/>
    <n v="7"/>
    <n v="4.1342563999999999"/>
    <n v="3"/>
    <n v="4.6586904015081602E-5"/>
    <n v="0.60050583879152897"/>
    <n v="4.0594287565909299E-4"/>
    <n v="0.106675326824188"/>
    <n v="0.24210943281650499"/>
    <n v="8.1959007047771497E-7"/>
    <n v="8.1120943029721504E-2"/>
    <n v="111.167104085286"/>
    <n v="0.91445430119832305"/>
    <n v="2.7931871690259902E-5"/>
    <n v="3.1009542853510598E-5"/>
    <n v="0.14285714285714199"/>
    <n v="0.478714007909329"/>
    <s v="{6F5293E8-A883-45E5-9872-AC9FAE469C47}"/>
    <n v="163781704"/>
    <s v="PEORIA 1704"/>
    <n v="88630"/>
    <n v="37.900623556779998"/>
    <n v="-120.516946422156"/>
    <x v="2143"/>
    <n v="9"/>
    <n v="1"/>
    <n v="1274.0012620236901"/>
    <n v="1252.59710181226"/>
    <n v="21.4041602114272"/>
    <n v="1252.59710181226"/>
    <n v="21.4041602114272"/>
    <n v="9.3028628560531902E-5"/>
    <n v="1.3976071204524401E-4"/>
    <n v="1.9791264332156999"/>
    <n v="2.3333333333333299"/>
    <n v="2458"/>
    <n v="8.3795615070779702E-5"/>
    <n v="2146"/>
    <n v="0"/>
    <n v="0"/>
    <n v="0.77832751375018583"/>
    <n v="1426"/>
    <n v="0"/>
  </r>
  <r>
    <s v="North Coast"/>
    <x v="2146"/>
    <n v="352"/>
    <n v="588.99284452819495"/>
    <n v="461"/>
    <n v="639.05889999999999"/>
    <n v="66"/>
    <n v="6.1530671480409797E-5"/>
    <n v="0.426526891914281"/>
    <n v="3.1543960137950098"/>
    <n v="15.2056154699667"/>
    <n v="111.30408202024"/>
    <n v="1.2978931260966799"/>
    <n v="1.5476334016826501"/>
    <n v="11.190634052636"/>
    <n v="1.0060673139312"/>
    <n v="2.7170555819113498E-5"/>
    <n v="1.3277171000659099E-4"/>
    <n v="0.76355748373101895"/>
    <n v="0.92165658833365105"/>
    <s v="{F1237B34-AE98-483F-8E45-6E7314FDEDD2}"/>
    <n v="42841111"/>
    <s v="GUALALA 1111"/>
    <n v="887180"/>
    <n v="38.728419554714499"/>
    <n v="-123.47015348372599"/>
    <x v="2144"/>
    <n v="113"/>
    <n v="43"/>
    <n v="10398.319914068499"/>
    <n v="8802.6895306306196"/>
    <n v="1595.6303834379601"/>
    <n v="7924.3024350207497"/>
    <n v="1595.6303834379601"/>
    <n v="8.7629328604350507E-3"/>
    <n v="4.0610243177070498E-3"/>
    <n v="1.6732751265005501"/>
    <n v="6.98484848484848"/>
    <n v="1686"/>
    <n v="1.7932566840614908E-3"/>
    <n v="2147"/>
    <n v="0"/>
    <n v="0"/>
    <n v="4.9239317283512785"/>
    <n v="15"/>
    <n v="0"/>
  </r>
  <r>
    <s v="Central Coast"/>
    <x v="2147"/>
    <n v="67"/>
    <n v="175.40481950435401"/>
    <n v="85"/>
    <n v="184.91319999999999"/>
    <n v="23"/>
    <n v="4.0161278024163903E-5"/>
    <n v="1.29166280242544"/>
    <n v="0.59188694545688703"/>
    <n v="17.709957174128899"/>
    <n v="79.214448163906695"/>
    <n v="8.2131107555925204E-2"/>
    <n v="0.423432085501114"/>
    <n v="62.014764767625998"/>
    <n v="1.14919198077657"/>
    <n v="2.5864667619769701E-5"/>
    <n v="3.3022204329600003E-5"/>
    <n v="0.78823529411764703"/>
    <n v="0.94857925979583901"/>
    <s v="{BB161BB9-B628-4038-939A-BDBCD448B75E}"/>
    <n v="182941101"/>
    <s v="OTTER 1101"/>
    <s v="circuit_breaker"/>
    <n v="36.380414044860103"/>
    <n v="-121.898934136248"/>
    <x v="2145"/>
    <n v="84"/>
    <n v="58"/>
    <n v="12237.225704386299"/>
    <n v="10779.2670419804"/>
    <n v="1457.95866240592"/>
    <n v="9899.5428995590701"/>
    <n v="1022.56644259328"/>
    <n v="7.5951069958080097E-4"/>
    <n v="9.2370939455577096E-4"/>
    <n v="2.6179823806620002"/>
    <n v="3.6956521739130399"/>
    <n v="2425"/>
    <n v="5.9488735525470315E-4"/>
    <n v="2148"/>
    <n v="0"/>
    <n v="0"/>
    <n v="6.1512888710419187"/>
    <n v="2696"/>
    <n v="0"/>
  </r>
  <r>
    <s v="North Valley"/>
    <x v="2148"/>
    <n v="101"/>
    <n v="114.755449754339"/>
    <n v="342"/>
    <n v="247.17116999999999"/>
    <n v="77"/>
    <n v="2.9470753349426499E-5"/>
    <n v="1.3893545151361699"/>
    <n v="0.96839087852873795"/>
    <n v="341.33860842310401"/>
    <n v="3634.41222157539"/>
    <n v="3.02797983468753"/>
    <n v="1.0134754619597399"/>
    <n v="69.681973529223598"/>
    <n v="1.0800195421491301"/>
    <n v="2.5846893756677099E-5"/>
    <n v="2.8930471039845501E-5"/>
    <n v="0.29532163742689999"/>
    <n v="0.464275215904353"/>
    <s v="{4A0A56A3-602B-4EA0-9D5D-4F9EBD3DE945}"/>
    <n v="103732101"/>
    <s v="PIT NO 3 2101"/>
    <n v="1386"/>
    <n v="41.021435281034897"/>
    <n v="-121.677199044433"/>
    <x v="2146"/>
    <n v="68"/>
    <n v="72"/>
    <n v="15022.9856187488"/>
    <n v="11052.9537052459"/>
    <n v="3970.0319135029399"/>
    <n v="10692.0890017654"/>
    <n v="3578.5980957627899"/>
    <n v="2.2276462700681001E-3"/>
    <n v="2.2692480079058398E-3"/>
    <n v="1.13619257182514"/>
    <n v="4.4415584415584402"/>
    <n v="2476"/>
    <n v="1.9902108192641366E-3"/>
    <n v="2149"/>
    <n v="0"/>
    <n v="0"/>
    <n v="6.6437540351159683"/>
    <n v="871"/>
    <n v="0"/>
  </r>
  <r>
    <s v="Bay Area"/>
    <x v="2149"/>
    <n v="424"/>
    <n v="963.92508434170304"/>
    <n v="1373"/>
    <n v="1542.2523000000001"/>
    <n v="150"/>
    <n v="6.6275810762211502E-5"/>
    <n v="0.36872264325165999"/>
    <n v="1.5055365083769501"/>
    <n v="3.0401946795274202"/>
    <n v="9.8413824955886398"/>
    <n v="0.10566304221870899"/>
    <n v="0.27238938103429999"/>
    <n v="4.4882522910460798"/>
    <n v="1.90790560563405"/>
    <n v="2.54983870374755E-5"/>
    <n v="8.6878917130780002E-5"/>
    <n v="0.30881281864530202"/>
    <n v="0.62501127231680798"/>
    <s v="{FAE87638-3327-4270-9C08-0DC3E3B13CC0}"/>
    <n v="14671102"/>
    <s v="SOBRANTE 1102"/>
    <s v="circuit_breaker"/>
    <n v="37.9049894438132"/>
    <n v="-122.207582004486"/>
    <x v="2147"/>
    <n v="279"/>
    <n v="490"/>
    <n v="42694.184696964003"/>
    <n v="16784.221985555901"/>
    <n v="25909.962711408101"/>
    <n v="16784.221985555901"/>
    <n v="25909.962711408101"/>
    <n v="1.3031837569617E-2"/>
    <n v="9.9413716143317201E-3"/>
    <n v="2.2734082177870301"/>
    <n v="9.1533333333333307"/>
    <n v="1932"/>
    <n v="3.824758055621325E-3"/>
    <n v="2150"/>
    <n v="0"/>
    <n v="0"/>
    <n v="10.429228799386856"/>
    <n v="2504"/>
    <n v="0"/>
  </r>
  <r>
    <s v="Central Valley"/>
    <x v="2150"/>
    <n v="219"/>
    <n v="311.53829423475798"/>
    <n v="539"/>
    <n v="434.44913000000003"/>
    <n v="73"/>
    <n v="6.6427067307913196E-5"/>
    <n v="0.43258433207257102"/>
    <n v="11.0992201017472"/>
    <n v="134.51059293552001"/>
    <n v="637.63476021030999"/>
    <n v="30.510812328106599"/>
    <n v="2.4204146130367699"/>
    <n v="65.948568624367695"/>
    <n v="1.11095284272546"/>
    <n v="2.4865441149714499E-5"/>
    <n v="4.0510061250749799E-4"/>
    <n v="0.40630797773654898"/>
    <n v="0.71708808864357998"/>
    <s v="{90E79228-756C-4E01-AE14-296DCF1179DF}"/>
    <n v="163451701"/>
    <s v="FROGTOWN 1701"/>
    <n v="6807"/>
    <n v="38.124071157485602"/>
    <n v="-120.450657112309"/>
    <x v="2148"/>
    <n v="77"/>
    <n v="112"/>
    <n v="12375.6152413734"/>
    <n v="7647.58528339242"/>
    <n v="4728.0299579809698"/>
    <n v="7647.58528339242"/>
    <n v="4728.0299579809698"/>
    <n v="2.9572344713047299E-2"/>
    <n v="4.8491759134776597E-3"/>
    <n v="1.4225492887431901"/>
    <n v="7.38356164383561"/>
    <n v="935"/>
    <n v="1.8151772039291586E-3"/>
    <n v="2151"/>
    <n v="0"/>
    <n v="0"/>
    <n v="4.7519877151268313"/>
    <n v="2455"/>
    <n v="0"/>
  </r>
  <r>
    <s v="Central Coast"/>
    <x v="2151"/>
    <n v="0"/>
    <n v="0"/>
    <n v="1"/>
    <n v="0.45573585999999999"/>
    <n v="1"/>
    <n v="1.4211217603587999E-5"/>
    <n v="1.74494993686676"/>
    <m/>
    <m/>
    <m/>
    <m/>
    <n v="0.55309736728668202"/>
    <n v="245.31416320800699"/>
    <n v="1.1371681690216"/>
    <n v="2.47978632601806E-5"/>
    <n v="1.4211217603587999E-5"/>
    <n v="0"/>
    <n v="0"/>
    <s v="{9864CC4F-02FB-49D3-9AAF-29D5DA95F673}"/>
    <n v="182191101"/>
    <s v="SAN ARDO 1101"/>
    <n v="93072"/>
    <n v="36.073874464452203"/>
    <n v="-120.97901691797099"/>
    <x v="2149"/>
    <n v="61"/>
    <n v="45"/>
    <n v="14918.0751805911"/>
    <n v="13409.005751202199"/>
    <n v="1509.0694293889401"/>
    <n v="1004.5467141338401"/>
    <n v="133.60502519595499"/>
    <n v="1.4211217603587999E-5"/>
    <n v="1.4211217603587999E-5"/>
    <m/>
    <n v="1"/>
    <n v="2719"/>
    <n v="2.47978632601806E-5"/>
    <n v="2152"/>
    <n v="0"/>
    <n v="0"/>
    <n v="0.62419619630805834"/>
    <n v="734"/>
    <n v="0"/>
  </r>
  <r>
    <s v="Central Coast"/>
    <x v="2152"/>
    <n v="114"/>
    <n v="192.61034049949799"/>
    <n v="217"/>
    <n v="250.85140999999999"/>
    <n v="14"/>
    <n v="3.6300017589902699E-4"/>
    <n v="6.6431229729116206E-2"/>
    <n v="9.6543568025032602"/>
    <n v="5.8267529060443204"/>
    <n v="24.207629859447401"/>
    <n v="0.30140441498951898"/>
    <n v="0.20922882455800201"/>
    <n v="1.1725347471157299"/>
    <n v="1"/>
    <n v="2.4114548076857902E-5"/>
    <n v="1.6815067070378299E-3"/>
    <n v="0.52534562211981495"/>
    <n v="0.76782642189247796"/>
    <s v="{84EE2558-0006-42C6-8836-08F2D7F2DAA3}"/>
    <n v="83622104"/>
    <s v="CAMP EVERS 2104"/>
    <s v="circuit_breaker"/>
    <n v="37.041795388745399"/>
    <n v="-122.02503766074101"/>
    <x v="2150"/>
    <n v="237"/>
    <n v="257"/>
    <n v="16251.644010530201"/>
    <n v="7159.1447731153303"/>
    <n v="9092.4992374148496"/>
    <n v="1223.0516588286"/>
    <n v="1122.47179781049"/>
    <n v="2.35410938985296E-2"/>
    <n v="5.0820024625863802E-3"/>
    <n v="1.6895643903464701"/>
    <n v="15.5"/>
    <n v="212"/>
    <n v="3.3760367307601063E-4"/>
    <n v="2153"/>
    <n v="0"/>
    <n v="0"/>
    <n v="0.75996883229798606"/>
    <n v="230"/>
    <n v="0"/>
  </r>
  <r>
    <s v="North Coast"/>
    <x v="2153"/>
    <n v="1"/>
    <n v="0.97407893719230998"/>
    <n v="2"/>
    <n v="1.4011103"/>
    <n v="1"/>
    <n v="3.6088578053750098E-4"/>
    <n v="6.6431834237477602E-2"/>
    <m/>
    <m/>
    <m/>
    <m/>
    <n v="8.1858403980731895E-2"/>
    <n v="1.1723451614379801"/>
    <n v="1"/>
    <n v="2.3974304351330001E-5"/>
    <n v="3.6088578053750098E-4"/>
    <n v="0.5"/>
    <n v="0.69521931507809998"/>
    <s v="{9A5A8C62-A4BB-4303-B428-2F196D68F00D}"/>
    <n v="192221102"/>
    <s v="GARBERVILLE 1102"/>
    <n v="2124"/>
    <n v="40.056889081789798"/>
    <n v="-123.975575318157"/>
    <x v="2151"/>
    <n v="8"/>
    <n v="3"/>
    <n v="5591.7392882313497"/>
    <n v="5026.2321938823197"/>
    <n v="565.50709434902603"/>
    <n v="5026.2321938823197"/>
    <n v="565.50709434902603"/>
    <n v="3.6088578053750098E-4"/>
    <n v="3.6088578053750098E-4"/>
    <n v="0.97407893719230998"/>
    <n v="2"/>
    <n v="997"/>
    <n v="2.3974304351330001E-5"/>
    <n v="2154"/>
    <n v="0"/>
    <n v="0"/>
    <n v="3.1231549245448509"/>
    <n v="1596"/>
    <n v="0"/>
  </r>
  <r>
    <s v="Bay Area"/>
    <x v="2154"/>
    <n v="60"/>
    <n v="154.244290629115"/>
    <n v="223"/>
    <n v="231.68965"/>
    <n v="32"/>
    <n v="2.2999443558546702E-5"/>
    <n v="2.3201950225549801"/>
    <n v="1.2822795428118601"/>
    <n v="16.128078381427098"/>
    <n v="49.093763466659396"/>
    <n v="0.69311688848224395"/>
    <n v="2.1952936626462698"/>
    <n v="11.618121250701799"/>
    <n v="1.54307245835661"/>
    <n v="2.3781541266869698E-5"/>
    <n v="3.6107066891394799E-5"/>
    <n v="0.269058295964125"/>
    <n v="0.66573664226115203"/>
    <s v="{9F1312F5-B448-48CC-A9C3-FC2DE03C4391}"/>
    <n v="13432207"/>
    <s v="FAIRVIEW 2207"/>
    <s v="M501R"/>
    <n v="38.016924599828002"/>
    <n v="-122.1409319175"/>
    <x v="2152"/>
    <n v="163"/>
    <n v="1093"/>
    <n v="47322.165488818602"/>
    <n v="7472.5685335117396"/>
    <n v="39849.596955306901"/>
    <n v="3375.14299001067"/>
    <n v="14223.8913342015"/>
    <n v="1.1554261405246301E-3"/>
    <n v="7.3598219387349597E-4"/>
    <n v="2.57073817715191"/>
    <n v="6.96875"/>
    <n v="2386"/>
    <n v="7.6100932053983035E-4"/>
    <n v="2155"/>
    <n v="0"/>
    <n v="0"/>
    <n v="2.0972159748459203"/>
    <n v="2211"/>
    <n v="0"/>
  </r>
  <r>
    <s v="Central Coast"/>
    <x v="2155"/>
    <n v="50"/>
    <n v="96.248456544020598"/>
    <n v="202"/>
    <n v="154.88718"/>
    <n v="11"/>
    <n v="4.0584965145998498E-5"/>
    <n v="0.59356981244954199"/>
    <n v="1.2228650078177401"/>
    <n v="106.530956387519"/>
    <n v="343.29766225814802"/>
    <n v="0.91181009545107305"/>
    <n v="3.8346741917458398"/>
    <n v="85.488857789473101"/>
    <n v="1.07522123510187"/>
    <n v="2.3185394200630101E-5"/>
    <n v="4.72066838028695E-5"/>
    <n v="0.247524752475247"/>
    <n v="0.62141010450613199"/>
    <s v="{744CBA45-CA46-417A-809B-2361EA738493}"/>
    <n v="82931101"/>
    <s v="POINT MORETTI 1101"/>
    <n v="5074"/>
    <n v="37.0207878534587"/>
    <n v="-122.20716962983801"/>
    <x v="2153"/>
    <n v="49"/>
    <n v="85"/>
    <n v="8540.9334730167302"/>
    <n v="4855.8147237743297"/>
    <n v="3685.1187492423901"/>
    <n v="2072.4094276549399"/>
    <n v="1396.8959558157201"/>
    <n v="5.1927352183156396E-4"/>
    <n v="4.4643461660598399E-4"/>
    <n v="1.92496913088041"/>
    <n v="18.363636363636299"/>
    <n v="2259"/>
    <n v="2.5503933620693109E-4"/>
    <n v="2156"/>
    <n v="0"/>
    <n v="0"/>
    <n v="1.2877351184713777"/>
    <n v="1898"/>
    <n v="0"/>
  </r>
  <r>
    <s v="Central Coast"/>
    <x v="2156"/>
    <n v="402"/>
    <n v="997.048259894578"/>
    <n v="1254"/>
    <n v="1473.7267999999999"/>
    <n v="128"/>
    <n v="3.9983153705236398E-5"/>
    <n v="0.46937131578675001"/>
    <n v="3.3628679701432702"/>
    <n v="43.738270454574298"/>
    <n v="181.248558667022"/>
    <n v="1.45890847587638"/>
    <n v="1.82290512447811"/>
    <n v="25.6602133871238"/>
    <n v="1.0351908169686801"/>
    <n v="2.2829504583222001E-5"/>
    <n v="7.8837959352373506E-5"/>
    <n v="0.32057416267942501"/>
    <n v="0.67654890675929202"/>
    <s v="{32A9C949-424C-43B5-963D-82C15E14F50A}"/>
    <n v="182222104"/>
    <s v="DEL MONTE 2104"/>
    <n v="2762"/>
    <n v="36.558049145426601"/>
    <n v="-121.750445953824"/>
    <x v="2154"/>
    <n v="270"/>
    <n v="215"/>
    <n v="32363.860351973199"/>
    <n v="17774.307458540399"/>
    <n v="14589.552893432699"/>
    <n v="14335.493270975399"/>
    <n v="10720.6877688554"/>
    <n v="1.00912587971038E-2"/>
    <n v="5.1178436742702598E-3"/>
    <n v="2.48021955197656"/>
    <n v="9.796875"/>
    <n v="1990"/>
    <n v="2.9221765866524162E-3"/>
    <n v="2157"/>
    <n v="0"/>
    <n v="0"/>
    <n v="8.9076597892792542"/>
    <n v="2028"/>
    <n v="0"/>
  </r>
  <r>
    <s v="North Coast"/>
    <x v="2157"/>
    <n v="183"/>
    <n v="359.04389035657101"/>
    <n v="398"/>
    <n v="462.25903"/>
    <n v="43"/>
    <n v="5.78126458750312E-5"/>
    <n v="0.61543901155181102"/>
    <n v="1.4337031421099999"/>
    <n v="2.2752550292155802"/>
    <n v="7.1630080619421097"/>
    <n v="0.120382005812902"/>
    <n v="0.68165509281932901"/>
    <n v="5.1670712886780903"/>
    <n v="1.1414900186450001"/>
    <n v="2.27681724400316E-5"/>
    <n v="5.09865385717307E-5"/>
    <n v="0.45979899497487398"/>
    <n v="0.77671579042740102"/>
    <s v="{003E8DD3-C7CE-4179-B86D-B637E24AA54E}"/>
    <n v="43321103"/>
    <s v="RINCON 1103"/>
    <n v="472"/>
    <n v="38.472167800559703"/>
    <n v="-122.652952229088"/>
    <x v="2155"/>
    <n v="149"/>
    <n v="435"/>
    <n v="29642.212511502799"/>
    <n v="7702.3079349600703"/>
    <n v="21939.9045765427"/>
    <n v="4843.5767708281401"/>
    <n v="12903.651816646599"/>
    <n v="2.1924211585844199E-3"/>
    <n v="2.4859437726263401E-3"/>
    <n v="1.9619884718938301"/>
    <n v="9.2558139534883708"/>
    <n v="2222"/>
    <n v="9.7903141492135877E-4"/>
    <n v="2158"/>
    <n v="0"/>
    <n v="0"/>
    <n v="3.0096581416662525"/>
    <n v="569"/>
    <n v="0"/>
  </r>
  <r>
    <s v="Central Coast"/>
    <x v="2158"/>
    <n v="0"/>
    <n v="0"/>
    <n v="13"/>
    <n v="8.6130080000000007"/>
    <n v="5"/>
    <n v="3.2985401412588502E-5"/>
    <n v="0.69460993501328205"/>
    <n v="0"/>
    <n v="0"/>
    <n v="0"/>
    <n v="0"/>
    <n v="1.51681413687765"/>
    <n v="109.684022521972"/>
    <n v="1.1026548624038599"/>
    <n v="2.12793151083883E-5"/>
    <n v="2.758001210168E-5"/>
    <n v="0"/>
    <n v="0"/>
    <s v="{528CF887-3009-4BDA-941C-23A6FE9B29B6}"/>
    <n v="182082103"/>
    <s v="LOS OSITOS 2103"/>
    <n v="3010"/>
    <n v="36.280452611247"/>
    <n v="-121.306059731327"/>
    <x v="2156"/>
    <n v="288"/>
    <n v="442"/>
    <n v="74452.065904679301"/>
    <n v="49974.2996906197"/>
    <n v="24477.766214059699"/>
    <n v="49533.9507090279"/>
    <n v="24477.766214059699"/>
    <n v="1.3790006050840001E-4"/>
    <n v="1.6492700706294199E-4"/>
    <m/>
    <n v="2.6"/>
    <n v="2498"/>
    <n v="1.063965755419415E-4"/>
    <n v="2159"/>
    <n v="0"/>
    <n v="0"/>
    <n v="30.778960486019376"/>
    <n v="384"/>
    <n v="0"/>
  </r>
  <r>
    <s v="Central Coast"/>
    <x v="2159"/>
    <n v="397"/>
    <n v="702.85600293519803"/>
    <n v="606"/>
    <n v="820.81744000000003"/>
    <n v="37"/>
    <n v="3.1731147916886802E-4"/>
    <n v="6.6431229729116206E-2"/>
    <n v="16.388948269626599"/>
    <n v="12.4950264455641"/>
    <n v="41.218893925056697"/>
    <n v="1.1360206536619899"/>
    <n v="0.10260703042149601"/>
    <n v="1.40027505767254"/>
    <n v="1"/>
    <n v="2.1079391768352699E-5"/>
    <n v="2.7505240280801002E-3"/>
    <n v="0.65511551155115499"/>
    <n v="0.85628784841669203"/>
    <s v="{A44012CD-0861-4778-ABC7-FDA4AFEB10EB}"/>
    <n v="83622106"/>
    <s v="CAMP EVERS 2106"/>
    <n v="16000"/>
    <n v="37.046436644717303"/>
    <n v="-122.02431678372"/>
    <x v="2157"/>
    <n v="139"/>
    <n v="220"/>
    <n v="16742.563352726"/>
    <n v="6294.2005176594002"/>
    <n v="10448.3628350666"/>
    <n v="3279.9188914459701"/>
    <n v="5274.39172470626"/>
    <n v="0.101769389038963"/>
    <n v="1.17405247292481E-2"/>
    <n v="1.7704181434135899"/>
    <n v="16.378378378378301"/>
    <n v="116"/>
    <n v="7.7993749542904986E-4"/>
    <n v="2160"/>
    <n v="0"/>
    <n v="0"/>
    <n v="2.0380464814966741"/>
    <n v="1467"/>
    <n v="0"/>
  </r>
  <r>
    <s v="North Coast"/>
    <x v="2160"/>
    <n v="106"/>
    <n v="171.021297058811"/>
    <n v="193"/>
    <n v="211.73116999999999"/>
    <n v="19"/>
    <n v="9.3527188973415503E-5"/>
    <n v="0.225048472830433"/>
    <n v="1.2088982695713599"/>
    <n v="121.25900983810401"/>
    <n v="794.962734222412"/>
    <n v="1.61185889458283"/>
    <n v="0.331043321835367"/>
    <n v="42.980240137953501"/>
    <n v="1.0739403837605499"/>
    <n v="2.10035529768056E-5"/>
    <n v="1.0606348498760301E-4"/>
    <n v="0.54922279792746098"/>
    <n v="0.80772848197229097"/>
    <s v="{731B8D8A-0D26-4FAC-B904-5F57E7A23907}"/>
    <n v="42981101"/>
    <s v="ELK 1101"/>
    <n v="1300"/>
    <n v="39.129001630954903"/>
    <n v="-123.71106889061799"/>
    <x v="2158"/>
    <n v="79"/>
    <n v="48"/>
    <n v="21302.893846469698"/>
    <n v="15972.319822817"/>
    <n v="5330.5740236527399"/>
    <n v="2515.6030854987598"/>
    <n v="1391.9739484797799"/>
    <n v="2.01520621476447E-3"/>
    <n v="1.7770165904948899E-3"/>
    <n v="1.61340846281897"/>
    <n v="10.157894736842101"/>
    <n v="1826"/>
    <n v="3.990675065593064E-4"/>
    <n v="2161"/>
    <n v="0"/>
    <n v="0"/>
    <n v="1.5631228048394499"/>
    <n v="261"/>
    <n v="0"/>
  </r>
  <r>
    <s v="Central Coast"/>
    <x v="2161"/>
    <n v="7"/>
    <n v="14.621330394037299"/>
    <n v="23"/>
    <n v="22.278562999999998"/>
    <n v="10"/>
    <n v="2.8193942307552699E-5"/>
    <n v="0.71240701377391802"/>
    <n v="0.40651860833168002"/>
    <n v="856.21881103515602"/>
    <n v="4905.333984375"/>
    <n v="1.9941095113754199"/>
    <n v="0.37323008328676199"/>
    <n v="79.824467086791998"/>
    <n v="0.92411503791809002"/>
    <n v="2.0605084074449198E-5"/>
    <n v="2.6115268246940099E-5"/>
    <n v="0.30434782608695599"/>
    <n v="0.65629595105135197"/>
    <s v="{8EF9C157-EB82-4F95-9143-D4D285784E19}"/>
    <n v="182492105"/>
    <s v="HOLLISTER 2105"/>
    <n v="4724"/>
    <n v="36.726876855154501"/>
    <n v="-121.27077213216199"/>
    <x v="2159"/>
    <n v="188"/>
    <n v="148"/>
    <n v="55281.932150417801"/>
    <n v="42311.0841406248"/>
    <n v="12970.848009793001"/>
    <n v="7277.4055219634201"/>
    <n v="321.04053703931999"/>
    <n v="2.6115268246940099E-4"/>
    <n v="2.8193942307552702E-4"/>
    <n v="2.08876148486247"/>
    <n v="2.2999999999999998"/>
    <n v="2513"/>
    <n v="2.0605084074449198E-4"/>
    <n v="2162"/>
    <n v="0"/>
    <n v="0"/>
    <n v="4.5219687465879321"/>
    <n v="1806"/>
    <n v="0"/>
  </r>
  <r>
    <s v="Central Coast"/>
    <x v="2162"/>
    <n v="0"/>
    <n v="0"/>
    <n v="8"/>
    <n v="3.1631494"/>
    <n v="2"/>
    <n v="2.4504483008058701E-5"/>
    <n v="0.81667858362197798"/>
    <n v="8.9648466382641293E-3"/>
    <n v="1.8993408828973699"/>
    <n v="3.7816939345793799"/>
    <n v="1.42448221296054E-3"/>
    <n v="0.33185839653015098"/>
    <n v="124.418807983398"/>
    <n v="1.02433633804321"/>
    <n v="2.0012286475410201E-5"/>
    <n v="2.89504265005291E-7"/>
    <n v="0"/>
    <n v="0"/>
    <s v="{A3EE8121-F4DD-4843-8E3D-4FC7281FCDB4}"/>
    <n v="88820401"/>
    <s v="COAST RD 0401"/>
    <n v="5134"/>
    <n v="36.988385162587598"/>
    <n v="-122.158651269789"/>
    <x v="2160"/>
    <n v="31"/>
    <n v="18"/>
    <n v="5295.9341282015203"/>
    <n v="4886.1695063685402"/>
    <n v="409.76462183297201"/>
    <n v="465.463694840985"/>
    <n v="73.694990874673394"/>
    <n v="5.7900853001058199E-7"/>
    <n v="4.9008966016117402E-5"/>
    <m/>
    <n v="4"/>
    <n v="2883"/>
    <n v="4.0024572950820402E-5"/>
    <n v="2163"/>
    <n v="0"/>
    <n v="0"/>
    <n v="0.28922564152703767"/>
    <n v="226"/>
    <n v="0"/>
  </r>
  <r>
    <s v="Central Valley"/>
    <x v="2163"/>
    <n v="11"/>
    <n v="17.808433056895499"/>
    <n v="151"/>
    <n v="77.723650000000006"/>
    <n v="32"/>
    <n v="3.9888054459424798E-5"/>
    <n v="0.60091451326901402"/>
    <n v="4.3775713196727599"/>
    <n v="161.02179967922399"/>
    <n v="791.61694740131497"/>
    <n v="4.7340645081282702"/>
    <n v="0.14560287952190201"/>
    <n v="104.87080401368399"/>
    <n v="1.26583241671323"/>
    <n v="1.9122314764120798E-5"/>
    <n v="1.1090235773743201E-4"/>
    <n v="7.2847682119205295E-2"/>
    <n v="0.22912502820970801"/>
    <s v="{F6B2F362-298B-4DEB-8C9E-04B14858212A}"/>
    <n v="162161102"/>
    <s v="ELECTRA 1102"/>
    <s v="circuit_breaker"/>
    <n v="38.330950866095499"/>
    <n v="-120.672726376928"/>
    <x v="2161"/>
    <n v="17"/>
    <n v="1"/>
    <n v="4246.5702777839897"/>
    <n v="4216.8732024317296"/>
    <n v="29.697075352254"/>
    <n v="4216.8732024317296"/>
    <n v="29.697075352254"/>
    <n v="3.5488754475978498E-3"/>
    <n v="1.2764177427015901E-3"/>
    <n v="1.6189484597177799"/>
    <n v="4.71875"/>
    <n v="1795"/>
    <n v="6.1191407245186555E-4"/>
    <n v="2164"/>
    <n v="0"/>
    <n v="0"/>
    <n v="2.6202427186682065"/>
    <n v="80"/>
    <n v="0"/>
  </r>
  <r>
    <s v="Central Coast"/>
    <x v="2164"/>
    <n v="72"/>
    <n v="119.887613051607"/>
    <n v="123"/>
    <n v="145.69390999999999"/>
    <n v="4"/>
    <n v="2.8386989288264799E-4"/>
    <n v="6.6431229729116206E-2"/>
    <n v="0.321806371212005"/>
    <n v="0.37614464759826599"/>
    <n v="1.9367363452911299"/>
    <n v="4.1396282613277401E-2"/>
    <n v="3.3185840584352799E-3"/>
    <n v="0.32975664362311302"/>
    <n v="1"/>
    <n v="1.8857826067266798E-5"/>
    <n v="1.8509244182496299E-4"/>
    <n v="0.585365853658536"/>
    <n v="0.82287320127803798"/>
    <s v="{F1794D00-AFE7-4C35-B1DB-EC5AFB91B7A9}"/>
    <n v="83622105"/>
    <s v="CAMP EVERS 2105"/>
    <n v="95394"/>
    <n v="37.089523657957599"/>
    <n v="-122.092778282544"/>
    <x v="2162"/>
    <n v="28"/>
    <n v="19"/>
    <n v="1633.8846910030099"/>
    <n v="797.37285241807695"/>
    <n v="836.51183858493596"/>
    <n v="797.37285241807695"/>
    <n v="836.51183858493596"/>
    <n v="7.4036976729985305E-4"/>
    <n v="1.13547957153059E-3"/>
    <n v="1.6651057368278801"/>
    <n v="30.75"/>
    <n v="1464"/>
    <n v="7.5431304269067193E-5"/>
    <n v="2165"/>
    <n v="0"/>
    <n v="0"/>
    <n v="0.49546436667987293"/>
    <n v="1604"/>
    <n v="0"/>
  </r>
  <r>
    <s v="Central Coast"/>
    <x v="2165"/>
    <n v="920"/>
    <n v="1884.4079253914699"/>
    <n v="1076"/>
    <n v="1963.2982"/>
    <n v="48"/>
    <n v="2.80887501200292E-4"/>
    <n v="6.6431229729116206E-2"/>
    <n v="11.46655859266"/>
    <n v="14.490298611777099"/>
    <n v="46.125738552638403"/>
    <n v="0.80168719731626004"/>
    <n v="0.33517698897051101"/>
    <n v="2.8724879949586399"/>
    <n v="1"/>
    <n v="1.8659702120273999E-5"/>
    <n v="1.57937221683823E-3"/>
    <n v="0.855018587360594"/>
    <n v="0.95981746854971695"/>
    <s v="{BA541186-8D15-43B9-BDFB-BAD6936C2F64}"/>
    <n v="83622105"/>
    <s v="CAMP EVERS 2105"/>
    <n v="74170"/>
    <n v="37.088326718494201"/>
    <n v="-122.08845189465499"/>
    <x v="2163"/>
    <n v="91"/>
    <n v="337"/>
    <n v="22627.3488871681"/>
    <n v="5724.1197764998196"/>
    <n v="16903.229110668301"/>
    <n v="5724.1197764998196"/>
    <n v="16903.229110668301"/>
    <n v="7.5809866408235393E-2"/>
    <n v="1.3482600057613999E-2"/>
    <n v="2.0482694841211599"/>
    <n v="22.4166666666666"/>
    <n v="231"/>
    <n v="8.9566570177315188E-4"/>
    <n v="2166"/>
    <n v="0"/>
    <n v="0"/>
    <n v="3.5568020296434697"/>
    <n v="1663"/>
    <n v="0"/>
  </r>
  <r>
    <s v="Bay Area"/>
    <x v="2166"/>
    <n v="143"/>
    <n v="325.29648491015001"/>
    <n v="336"/>
    <n v="433.69305000000003"/>
    <n v="49"/>
    <n v="2.9099752839324399E-5"/>
    <n v="0.54332328450922995"/>
    <n v="0.52495968773176704"/>
    <n v="0.19331391185129901"/>
    <n v="0.93170417271750505"/>
    <n v="2.07534670035831E-3"/>
    <n v="0.15701985354159501"/>
    <n v="0.90972255069662"/>
    <n v="1.10226656952698"/>
    <n v="1.80659896839168E-5"/>
    <n v="2.7696797253750499E-5"/>
    <n v="0.42559523809523803"/>
    <n v="0.75006155104509498"/>
    <s v="{3F882A80-2491-48FC-AFA8-BDC3FFEA4D12}"/>
    <n v="13340401"/>
    <s v="SPRUCE 0401"/>
    <s v="BR316"/>
    <n v="37.903781985889701"/>
    <n v="-122.266194074396"/>
    <x v="2164"/>
    <n v="111"/>
    <n v="960"/>
    <n v="46873.870219483702"/>
    <n v="6628.9852136735099"/>
    <n v="40244.885005810102"/>
    <n v="6628.9852136735099"/>
    <n v="39980.913099484103"/>
    <n v="1.3571430654337701E-3"/>
    <n v="1.42588788912689E-3"/>
    <n v="2.27480059377727"/>
    <n v="6.8571428571428497"/>
    <n v="2495"/>
    <n v="8.8523349451192319E-4"/>
    <n v="2167"/>
    <n v="0"/>
    <n v="0"/>
    <n v="4.1190591712055227"/>
    <n v="2763"/>
    <n v="0"/>
  </r>
  <r>
    <s v="North Valley"/>
    <x v="2167"/>
    <n v="12"/>
    <n v="24.247909979574899"/>
    <n v="30"/>
    <n v="31.459161999999999"/>
    <n v="8"/>
    <n v="3.1247523338606698E-5"/>
    <n v="0.75471432388773996"/>
    <n v="0.64672412474950103"/>
    <n v="135.606409370899"/>
    <n v="2041.63009603818"/>
    <n v="23.508021504210699"/>
    <n v="1.3241150677204101"/>
    <n v="127.822651863098"/>
    <n v="1.1476770043373099"/>
    <n v="1.78892501475432E-5"/>
    <n v="3.0319855490290501E-5"/>
    <n v="0.4"/>
    <n v="0.77077419181656504"/>
    <s v="{CEDB41D0-D0A4-4C87-B076-5057F893A246}"/>
    <n v="103381101"/>
    <s v="FRENCH GULCH 1101"/>
    <n v="1464"/>
    <n v="40.713057412132798"/>
    <n v="-122.63571934861"/>
    <x v="2165"/>
    <n v="12"/>
    <n v="6"/>
    <n v="1709.0703488090701"/>
    <n v="1371.48535705678"/>
    <n v="337.584991752294"/>
    <n v="1371.48535705678"/>
    <n v="337.584991752294"/>
    <n v="2.4255884392232401E-4"/>
    <n v="2.4998018670885298E-4"/>
    <n v="2.02065916496458"/>
    <n v="3.75"/>
    <n v="2468"/>
    <n v="1.431140011803456E-4"/>
    <n v="2168"/>
    <n v="0"/>
    <n v="0"/>
    <n v="0.85220122779972851"/>
    <n v="994"/>
    <n v="0"/>
  </r>
  <r>
    <s v="Sierra"/>
    <x v="2168"/>
    <n v="352"/>
    <n v="578.03826361594099"/>
    <n v="922"/>
    <n v="830.45745999999997"/>
    <n v="102"/>
    <n v="6.8090474586842502E-5"/>
    <n v="0.30349979150760598"/>
    <n v="6.3279043455374104"/>
    <n v="62.245111209691999"/>
    <n v="571.96774004459405"/>
    <n v="7.42159357187826"/>
    <n v="3.1642589989374099"/>
    <n v="31.0029782716677"/>
    <n v="1.09098994147543"/>
    <n v="1.7749565900604401E-5"/>
    <n v="2.52107923421042E-4"/>
    <n v="0.38177874186550897"/>
    <n v="0.69604801269740202"/>
    <s v="{BE1F8937-5DA4-4110-B598-43072F2A4D02}"/>
    <n v="152241102"/>
    <s v="HALSEY 1102"/>
    <n v="5739"/>
    <n v="38.969628038067199"/>
    <n v="-121.015749618793"/>
    <x v="2166"/>
    <n v="124"/>
    <n v="115"/>
    <n v="18166.746480341099"/>
    <n v="10731.869615722901"/>
    <n v="7434.8768646182698"/>
    <n v="10731.869615722901"/>
    <n v="7434.8768646182698"/>
    <n v="2.5715008188946301E-2"/>
    <n v="6.9452284078579396E-3"/>
    <n v="1.64215415799983"/>
    <n v="9.0392156862745097"/>
    <n v="1244"/>
    <n v="1.8104557218616489E-3"/>
    <n v="2169"/>
    <n v="0"/>
    <n v="0"/>
    <n v="6.6684725549913546"/>
    <n v="947"/>
    <n v="0"/>
  </r>
  <r>
    <s v="Central Coast"/>
    <x v="2169"/>
    <n v="46"/>
    <n v="74.560778646569702"/>
    <n v="99"/>
    <n v="107.30307000000001"/>
    <n v="10"/>
    <n v="2.6169156899413702E-5"/>
    <n v="0.65009839534759495"/>
    <n v="1.4738690025793999"/>
    <n v="140.16412196556701"/>
    <n v="665.83176845312096"/>
    <n v="2.9441880998724601"/>
    <n v="0.64579647183418198"/>
    <n v="102.654381243884"/>
    <n v="1.0172566533088601"/>
    <n v="1.7725832443651399E-5"/>
    <n v="3.1751044390659898E-5"/>
    <n v="0.46464646464646397"/>
    <n v="0.69486155987027598"/>
    <s v="{C1E68105-3858-4273-9D69-DD27BF248870}"/>
    <n v="182731102"/>
    <s v="RESERVATION ROAD 1102"/>
    <n v="22136"/>
    <n v="36.596936504689701"/>
    <n v="-121.624467116834"/>
    <x v="2167"/>
    <n v="93"/>
    <n v="79"/>
    <n v="14610.588055721701"/>
    <n v="8902.7373514575302"/>
    <n v="5707.8507042641704"/>
    <n v="1694.84761320642"/>
    <n v="766.75515750304896"/>
    <n v="3.1751044390659899E-4"/>
    <n v="2.61691568994137E-4"/>
    <n v="1.6208864923167301"/>
    <n v="9.9"/>
    <n v="2443"/>
    <n v="1.7725832443651399E-4"/>
    <n v="2170"/>
    <n v="0"/>
    <n v="0"/>
    <n v="1.0531291562656864"/>
    <n v="1203"/>
    <n v="0"/>
  </r>
  <r>
    <s v="North Coast"/>
    <x v="2170"/>
    <n v="13"/>
    <n v="16.407532152221599"/>
    <n v="16"/>
    <n v="17.774740000000001"/>
    <n v="3"/>
    <n v="2.6536578661762102E-4"/>
    <n v="6.6431758675379496E-2"/>
    <n v="7.6376922428607896"/>
    <n v="104.457781791687"/>
    <n v="1489.86046981811"/>
    <n v="19.623592307170199"/>
    <n v="0.14970501946906201"/>
    <n v="5.6528024276097604"/>
    <n v="1.0007374684015899"/>
    <n v="1.7628715897284099E-5"/>
    <n v="1.9941426944569602E-3"/>
    <n v="0.8125"/>
    <n v="0.92308140372008696"/>
    <s v="{D8B02D5B-6C13-4C05-89BB-FB46690FC150}"/>
    <n v="192171101"/>
    <s v="WILLOW CREEK 1101"/>
    <s v="circuit_breaker"/>
    <n v="40.947734151005797"/>
    <n v="-123.640245774449"/>
    <x v="2168"/>
    <n v="17"/>
    <n v="3"/>
    <n v="563.16804143313095"/>
    <n v="437.85795948872197"/>
    <n v="125.31008194440901"/>
    <n v="437.85795948872197"/>
    <n v="125.31008194440901"/>
    <n v="5.9824280833709002E-3"/>
    <n v="7.9609735985286501E-4"/>
    <n v="1.2621178578632"/>
    <n v="5.3333333333333304"/>
    <n v="176"/>
    <n v="5.28861476918523E-5"/>
    <n v="2171"/>
    <n v="0"/>
    <n v="0"/>
    <n v="0.27207223814546666"/>
    <n v="454"/>
    <n v="0"/>
  </r>
  <r>
    <s v="Central Coast"/>
    <x v="2171"/>
    <n v="1"/>
    <n v="1.81202120550779"/>
    <n v="3"/>
    <n v="3.1715665"/>
    <n v="2"/>
    <n v="3.4184966352768202E-5"/>
    <n v="0.39069108664989399"/>
    <n v="0.215123161673545"/>
    <n v="4.89267873764038"/>
    <n v="11.7545909881591"/>
    <n v="2.5286849122494398E-3"/>
    <n v="9.9557518959045396E-2"/>
    <n v="70.058520406484604"/>
    <n v="1.14048671722412"/>
    <n v="1.7372832366862199E-5"/>
    <n v="2.5631178459661801E-5"/>
    <n v="0.33333333333333298"/>
    <n v="0.571333192383498"/>
    <s v="{D9D7498B-EECD-46C9-B5F7-8D9ED4F7E924}"/>
    <n v="182331101"/>
    <s v="GABILAN 1101"/>
    <n v="3034"/>
    <n v="36.731722351648202"/>
    <n v="-121.61295205292799"/>
    <x v="2169"/>
    <n v="295"/>
    <n v="497"/>
    <n v="60880.288020045802"/>
    <n v="33368.584469701003"/>
    <n v="27511.703550344799"/>
    <n v="558.75068515961698"/>
    <n v="0"/>
    <n v="5.1262356919323698E-5"/>
    <n v="6.8369932705536403E-5"/>
    <n v="1.81202120550779"/>
    <n v="1.5"/>
    <n v="2524"/>
    <n v="3.4745664733724398E-5"/>
    <n v="2172"/>
    <n v="0"/>
    <n v="0"/>
    <n v="0.34719147198831635"/>
    <n v="423"/>
    <n v="0"/>
  </r>
  <r>
    <s v="Central Coast"/>
    <x v="2172"/>
    <n v="29"/>
    <n v="45.3647660662809"/>
    <n v="65"/>
    <n v="65.375590000000003"/>
    <n v="3"/>
    <n v="2.6123637993199101E-4"/>
    <n v="6.6431229729116206E-2"/>
    <m/>
    <m/>
    <m/>
    <m/>
    <n v="8.2595869898795998E-2"/>
    <n v="3.84690269703666"/>
    <n v="1"/>
    <n v="1.7354253968864799E-5"/>
    <n v="2.6123637993199101E-4"/>
    <n v="0.44615384615384601"/>
    <n v="0.69390988022390798"/>
    <s v="{81F477DE-A079-435A-9F55-2410FEC944BA}"/>
    <n v="83040401"/>
    <s v="BEN LOMOND 0401"/>
    <n v="5400"/>
    <n v="37.080035565183302"/>
    <n v="-122.08384177140999"/>
    <x v="2170"/>
    <n v="10"/>
    <n v="12"/>
    <n v="1200.15636751536"/>
    <n v="712.57071811477101"/>
    <n v="487.58564940059699"/>
    <n v="712.57071811477101"/>
    <n v="487.58564940059699"/>
    <n v="7.8370913979597303E-4"/>
    <n v="7.8370913979597303E-4"/>
    <n v="1.5643022781476099"/>
    <n v="21.6666666666666"/>
    <n v="1224"/>
    <n v="5.2062761906594392E-5"/>
    <n v="2173"/>
    <n v="0"/>
    <n v="0"/>
    <n v="0.44277077968569339"/>
    <n v="95"/>
    <n v="0"/>
  </r>
  <r>
    <s v="Central Coast"/>
    <x v="2173"/>
    <n v="38"/>
    <n v="79.004173090473401"/>
    <n v="206"/>
    <n v="176.37466000000001"/>
    <n v="17"/>
    <n v="2.6024473396212E-4"/>
    <n v="6.6431229729116206E-2"/>
    <n v="3.7738703948755998"/>
    <n v="2.4036432964106398"/>
    <n v="6.6806370715300201"/>
    <n v="0.12977634812705199"/>
    <n v="0.25533575707061301"/>
    <n v="0.37658770656322699"/>
    <n v="1"/>
    <n v="1.72883777076303E-5"/>
    <n v="5.66176615821485E-4"/>
    <n v="0.18446601941747501"/>
    <n v="0.44793379707370301"/>
    <s v="{52BA473C-1BA5-4952-86A7-343CF045CF65}"/>
    <n v="83040401"/>
    <s v="BEN LOMOND 0401"/>
    <n v="16010"/>
    <n v="37.088633165217601"/>
    <n v="-122.087425576789"/>
    <x v="2171"/>
    <n v="40"/>
    <n v="162"/>
    <n v="10465.0564047303"/>
    <n v="2728.9115091343501"/>
    <n v="7736.1448955959804"/>
    <n v="2728.9115091343501"/>
    <n v="7736.1448955959804"/>
    <n v="9.6250024689652491E-3"/>
    <n v="4.4241604773560504E-3"/>
    <n v="2.0790571865913998"/>
    <n v="12.117647058823501"/>
    <n v="718"/>
    <n v="2.9390242102971513E-4"/>
    <n v="2174"/>
    <n v="0"/>
    <n v="0"/>
    <n v="1.6956664733423203"/>
    <n v="713"/>
    <n v="0"/>
  </r>
  <r>
    <s v="Central Coast"/>
    <x v="2174"/>
    <n v="681"/>
    <n v="1289.5539137339499"/>
    <n v="1207"/>
    <n v="1570.6020000000001"/>
    <n v="76"/>
    <n v="2.5833832267763699E-4"/>
    <n v="6.6431229729116206E-2"/>
    <n v="9.5830670057071501"/>
    <n v="15.8436540095135"/>
    <n v="65.719599825433505"/>
    <n v="1.2369894836313799"/>
    <n v="0.29908010905217303"/>
    <n v="2.5680426005519101"/>
    <n v="0.98756986542751901"/>
    <n v="1.71617324616326E-5"/>
    <n v="1.34454561837054E-3"/>
    <n v="0.56420878210439096"/>
    <n v="0.82105706731536898"/>
    <s v="{DC9501E4-F6F2-46C0-8391-ADD21969AEDD}"/>
    <n v="83040401"/>
    <s v="BEN LOMOND 0401"/>
    <s v="circuit_breaker"/>
    <n v="37.092423144679898"/>
    <n v="-122.096373398997"/>
    <x v="2172"/>
    <n v="220"/>
    <n v="570"/>
    <n v="37756.803430194501"/>
    <n v="12506.4617858357"/>
    <n v="25250.341644358701"/>
    <n v="12506.4617858357"/>
    <n v="25250.341644358701"/>
    <n v="0.102185466996161"/>
    <n v="1.96337125235004E-2"/>
    <n v="1.89361808184134"/>
    <n v="15.8815789473684"/>
    <n v="283"/>
    <n v="1.3042916670840776E-3"/>
    <n v="2175"/>
    <n v="0"/>
    <n v="0"/>
    <n v="7.7711526663265147"/>
    <n v="236"/>
    <n v="0"/>
  </r>
  <r>
    <s v="Central Coast"/>
    <x v="2175"/>
    <n v="4"/>
    <n v="4.9840873258664304"/>
    <n v="25"/>
    <n v="16.171389000000001"/>
    <n v="2"/>
    <n v="4.0499873648513999E-5"/>
    <n v="0.409765154123306"/>
    <n v="41.880840301513601"/>
    <n v="853.10528564453102"/>
    <n v="3526.33935546875"/>
    <n v="147.68606567382801"/>
    <n v="0.48672565817832902"/>
    <n v="77.869468688964801"/>
    <n v="1"/>
    <n v="1.6595436967557701E-5"/>
    <n v="1.05088811869791E-3"/>
    <n v="0.16"/>
    <n v="0.30820404116828398"/>
    <s v="{AAFA242E-CE7C-45BF-A927-201DEB4735C4}"/>
    <n v="82831109"/>
    <s v="MILPITAS 1109"/>
    <s v="XR044"/>
    <n v="37.4384628737565"/>
    <n v="-121.871790139737"/>
    <x v="2173"/>
    <n v="40"/>
    <n v="23"/>
    <n v="3772.8930105641102"/>
    <n v="3013.9348593326099"/>
    <n v="758.95815123150101"/>
    <n v="77.054809893899701"/>
    <n v="0"/>
    <n v="2.1017762373958201E-3"/>
    <n v="8.0999747297027998E-5"/>
    <n v="1.2460218314666001"/>
    <n v="12.5"/>
    <n v="385"/>
    <n v="3.3190873935115402E-5"/>
    <n v="2176"/>
    <n v="0"/>
    <n v="0"/>
    <n v="4.7879624278582354E-2"/>
    <n v="77"/>
    <n v="0"/>
  </r>
  <r>
    <s v="Central Coast"/>
    <x v="2176"/>
    <n v="57"/>
    <n v="93.376962155233201"/>
    <n v="98"/>
    <n v="117.62473"/>
    <n v="3"/>
    <n v="2.4974392727017403E-4"/>
    <n v="6.6431229729116206E-2"/>
    <n v="17.957640647888098"/>
    <n v="62.111576080322202"/>
    <n v="305.11019134521399"/>
    <n v="6.2361040115356401"/>
    <n v="1.47492624819278E-3"/>
    <n v="0.58650441964467304"/>
    <n v="1"/>
    <n v="1.6590796205936599E-5"/>
    <n v="4.4671840344866097E-3"/>
    <n v="0.58163265306122403"/>
    <n v="0.79385482794764795"/>
    <s v="{1F190D24-49B1-4525-8708-03EC335995FB}"/>
    <n v="82841101"/>
    <s v="BIG BASIN 1101"/>
    <n v="5479"/>
    <n v="37.129204808476203"/>
    <n v="-122.11295838072699"/>
    <x v="2174"/>
    <n v="6"/>
    <n v="13"/>
    <n v="957.69214021165999"/>
    <n v="274.045024482435"/>
    <n v="683.64711572922397"/>
    <n v="274.045024482435"/>
    <n v="683.64711572922397"/>
    <n v="1.34015521034598E-2"/>
    <n v="7.4923178181052197E-4"/>
    <n v="1.63819231851286"/>
    <n v="32.6666666666666"/>
    <n v="45"/>
    <n v="4.9772388617809798E-5"/>
    <n v="2177"/>
    <n v="0"/>
    <n v="0"/>
    <n v="0.17028363090767512"/>
    <n v="1775"/>
    <n v="0"/>
  </r>
  <r>
    <s v="Central Coast"/>
    <x v="2177"/>
    <n v="216"/>
    <n v="438.75358729447902"/>
    <n v="442"/>
    <n v="578.94763"/>
    <n v="18"/>
    <n v="2.4684345650409002E-4"/>
    <n v="6.6431229729116206E-2"/>
    <n v="7.6358563154935801"/>
    <n v="8.7256917655467898"/>
    <n v="32.818808364016597"/>
    <n v="0.37576812416279698"/>
    <n v="0.27704031517108302"/>
    <n v="1.3684980443213099"/>
    <n v="1"/>
    <n v="1.6398114366152299E-5"/>
    <n v="8.3715831654747796E-4"/>
    <n v="0.48868778280542902"/>
    <n v="0.75784676051462496"/>
    <s v="{B6D66A77-B522-44A7-B0D4-0D26D50F0307}"/>
    <n v="83622105"/>
    <s v="CAMP EVERS 2105"/>
    <n v="5577"/>
    <n v="37.0486970743558"/>
    <n v="-122.061571561698"/>
    <x v="2175"/>
    <n v="24"/>
    <n v="130"/>
    <n v="7544.17187675897"/>
    <n v="1864.9283405026699"/>
    <n v="5679.2435362563001"/>
    <n v="1864.9283405026699"/>
    <n v="5679.2435362563001"/>
    <n v="1.5068849697854599E-2"/>
    <n v="4.4431822170736199E-3"/>
    <n v="2.0312666078448101"/>
    <n v="24.5555555555555"/>
    <n v="479"/>
    <n v="2.9516605859074139E-4"/>
    <n v="2178"/>
    <n v="0"/>
    <n v="0"/>
    <n v="1.1588123878664844"/>
    <n v="2267"/>
    <n v="0"/>
  </r>
  <r>
    <s v="Central Coast"/>
    <x v="2178"/>
    <n v="715"/>
    <n v="1392.90490352704"/>
    <n v="1376"/>
    <n v="1761.2376999999999"/>
    <n v="61"/>
    <n v="2.4517411669071099E-4"/>
    <n v="6.6431229729116206E-2"/>
    <n v="10.3466482171387"/>
    <n v="7.7934692571870903"/>
    <n v="32.397094221560799"/>
    <n v="0.54476503918748398"/>
    <n v="0.52313941607224201"/>
    <n v="1.3753372947838001"/>
    <n v="1"/>
    <n v="1.62872180695138E-5"/>
    <n v="1.38494232309588E-3"/>
    <n v="0.51962209302325502"/>
    <n v="0.79086708542663298"/>
    <s v="{8B06F25F-237B-4FE8-8F99-17C1FF96A7BD}"/>
    <n v="83622105"/>
    <s v="CAMP EVERS 2105"/>
    <n v="11384"/>
    <n v="37.053561643743102"/>
    <n v="-122.04388693615"/>
    <x v="2176"/>
    <n v="121"/>
    <n v="422"/>
    <n v="24570.142600909101"/>
    <n v="6564.1653270771903"/>
    <n v="18005.977273831901"/>
    <n v="6564.1653270771903"/>
    <n v="18005.977273831901"/>
    <n v="8.4481481708849004E-2"/>
    <n v="1.4955621118133399E-2"/>
    <n v="1.94811874619166"/>
    <n v="22.5573770491803"/>
    <n v="277"/>
    <n v="9.9352030224034182E-4"/>
    <n v="2179"/>
    <n v="0"/>
    <n v="0"/>
    <n v="4.0787819734512807"/>
    <n v="2046"/>
    <n v="0"/>
  </r>
  <r>
    <s v="Central Coast"/>
    <x v="2179"/>
    <n v="240"/>
    <n v="458.84913817930999"/>
    <n v="316"/>
    <n v="502.22250000000003"/>
    <n v="19"/>
    <n v="2.42304339496369E-4"/>
    <n v="6.6431229729116206E-2"/>
    <n v="9.1231292949782397"/>
    <n v="13.344093369113001"/>
    <n v="53.380691289901698"/>
    <n v="0.75170236960467296"/>
    <n v="0.13483931418312201"/>
    <n v="3.2417675299863999"/>
    <n v="1.0003493271375901"/>
    <n v="1.6096575241445101E-5"/>
    <n v="1.14022535624252E-3"/>
    <n v="0.759493670886076"/>
    <n v="0.91363715252397304"/>
    <s v="{45C3786B-AE79-4338-94ED-DE73E8F27992}"/>
    <n v="83622105"/>
    <s v="CAMP EVERS 2105"/>
    <n v="9031"/>
    <n v="37.072647949823597"/>
    <n v="-122.07423966429801"/>
    <x v="2177"/>
    <n v="29"/>
    <n v="65"/>
    <n v="5424.39470059615"/>
    <n v="1758.1931784416599"/>
    <n v="3666.2015221544898"/>
    <n v="1758.1931784416599"/>
    <n v="3666.2015221544898"/>
    <n v="2.16642817686079E-2"/>
    <n v="4.6037824504310196E-3"/>
    <n v="1.91187140908046"/>
    <n v="16.6315789473684"/>
    <n v="348"/>
    <n v="3.0583492958745692E-4"/>
    <n v="2180"/>
    <n v="0"/>
    <n v="0"/>
    <n v="1.0924902534814727"/>
    <n v="500"/>
    <n v="0"/>
  </r>
  <r>
    <s v="North Coast"/>
    <x v="2180"/>
    <n v="1"/>
    <n v="2.9828636728421598"/>
    <n v="1"/>
    <n v="2.9828636999999998"/>
    <n v="1"/>
    <n v="2.02038121642544E-4"/>
    <n v="7.9147929967093106E-2"/>
    <m/>
    <m/>
    <m/>
    <m/>
    <n v="0"/>
    <n v="17.985397338867099"/>
    <n v="1.00663721561431"/>
    <n v="1.59908991024471E-5"/>
    <n v="2.02038121642544E-4"/>
    <n v="1"/>
    <n v="1.0000000027540901"/>
    <s v="{AA9B3AC3-107D-4281-A065-CEC882DC5747}"/>
    <n v="192251102"/>
    <s v="RIO DELL 1102"/>
    <n v="7124"/>
    <n v="40.446857384889"/>
    <n v="-124.13993702955899"/>
    <x v="2178"/>
    <n v="6"/>
    <n v="0"/>
    <n v="1081.3743316903301"/>
    <n v="1081.3743316903301"/>
    <n v="0"/>
    <n v="1081.3743316903301"/>
    <n v="0"/>
    <n v="2.02038121642544E-4"/>
    <n v="2.02038121642544E-4"/>
    <n v="2.9828636728421598"/>
    <n v="1"/>
    <n v="1405"/>
    <n v="1.59908991024471E-5"/>
    <n v="2181"/>
    <n v="0"/>
    <n v="0"/>
    <n v="0.67193464985675211"/>
    <n v="895"/>
    <n v="0"/>
  </r>
  <r>
    <s v="Central Coast"/>
    <x v="2181"/>
    <n v="7"/>
    <n v="10.745675617806301"/>
    <n v="9"/>
    <n v="11.544402"/>
    <n v="2"/>
    <n v="2.4046826001722301E-4"/>
    <n v="6.6431229729116206E-2"/>
    <n v="2.6864714920520698"/>
    <n v="5.1148033440112997"/>
    <n v="16.0567768812179"/>
    <n v="8.3205740898847497E-2"/>
    <n v="0.82079648971557595"/>
    <n v="5.9274334907531703"/>
    <n v="1"/>
    <n v="1.5974602223765E-5"/>
    <n v="6.5694234217517002E-4"/>
    <n v="0.77777777777777701"/>
    <n v="0.93081265740608299"/>
    <s v="{9C524D92-A5C3-4391-A08F-2E5640BEA3EC}"/>
    <n v="83622105"/>
    <s v="CAMP EVERS 2105"/>
    <n v="10996"/>
    <n v="37.074797685836202"/>
    <n v="-122.084566264402"/>
    <x v="2179"/>
    <n v="10"/>
    <n v="1"/>
    <n v="1252.9999269152399"/>
    <n v="1226.20928867776"/>
    <n v="26.7906382374773"/>
    <n v="1226.20928867776"/>
    <n v="26.7906382374773"/>
    <n v="1.31388468435034E-3"/>
    <n v="4.8093652003444699E-4"/>
    <n v="1.5350965168294799"/>
    <n v="4.5"/>
    <n v="607"/>
    <n v="3.194920444753E-5"/>
    <n v="2182"/>
    <n v="0"/>
    <n v="0"/>
    <n v="0.76193089191498842"/>
    <n v="915"/>
    <n v="0"/>
  </r>
  <r>
    <s v="Sierra"/>
    <x v="2182"/>
    <n v="116"/>
    <n v="339.37898386986598"/>
    <n v="795"/>
    <n v="653.07416000000001"/>
    <n v="128"/>
    <n v="7.1283120313125799E-6"/>
    <n v="1.7387853245329301"/>
    <n v="1.3979221157650701"/>
    <n v="85.036494322843296"/>
    <n v="964.16009506720502"/>
    <n v="4.4547314971851897"/>
    <n v="0.29991703639825501"/>
    <n v="17.703762796707402"/>
    <n v="1.0075532384216701"/>
    <n v="1.5965863453109099E-5"/>
    <n v="8.8163270811499808E-6"/>
    <n v="0.145911949685534"/>
    <n v="0.51966377762883698"/>
    <s v="{3479738B-50FC-4140-94A7-E159A76AE25B}"/>
    <n v="152101101"/>
    <s v="ALLEGHANY 1101"/>
    <n v="978"/>
    <n v="39.607970215869599"/>
    <n v="-120.606832561163"/>
    <x v="2180"/>
    <n v="175"/>
    <n v="224"/>
    <n v="52574.3478752097"/>
    <n v="46962.403033217801"/>
    <n v="5611.9448419918999"/>
    <n v="17657.691768495199"/>
    <n v="3049.86438399808"/>
    <n v="1.12848986638719E-3"/>
    <n v="9.1242394000801098E-4"/>
    <n v="2.9256808954298799"/>
    <n v="6.2109375"/>
    <n v="2799"/>
    <n v="2.0436305219979647E-3"/>
    <n v="2183"/>
    <n v="0"/>
    <n v="0"/>
    <n v="10.971977591881631"/>
    <n v="1100"/>
    <n v="0"/>
  </r>
  <r>
    <s v="North Valley"/>
    <x v="2183"/>
    <n v="48"/>
    <n v="105.178524973473"/>
    <n v="184"/>
    <n v="168.75506999999999"/>
    <n v="29"/>
    <n v="8.5553143074728896E-6"/>
    <n v="1.6805010042305999"/>
    <n v="2.93267482188012"/>
    <n v="41.085522145032797"/>
    <n v="210.14516891368299"/>
    <n v="2.98220296163344"/>
    <n v="0.32585335842200602"/>
    <n v="15.981574173551"/>
    <n v="2.5237259659273801"/>
    <n v="1.5563233561008001E-5"/>
    <n v="1.3960183854704E-5"/>
    <n v="0.26086956521739102"/>
    <n v="0.62326143752390095"/>
    <s v="{F5B87947-B1CF-4B32-AB2B-95DA61D92836}"/>
    <n v="103181101"/>
    <s v="CHESTER 1101"/>
    <s v="circuit_breaker"/>
    <n v="40.302500920647901"/>
    <n v="-121.227004596936"/>
    <x v="2181"/>
    <n v="260"/>
    <n v="916"/>
    <n v="49899.850797628103"/>
    <n v="12954.4210024036"/>
    <n v="36945.429795224401"/>
    <n v="3248.2591116993099"/>
    <n v="7556.8787955919497"/>
    <n v="4.0484533178641798E-4"/>
    <n v="2.4810411491671402E-4"/>
    <n v="2.1912192702806998"/>
    <n v="6.3448275862068897"/>
    <n v="2724"/>
    <n v="4.5133377326923201E-4"/>
    <n v="2184"/>
    <n v="0"/>
    <n v="0"/>
    <n v="2.0183740124957117"/>
    <n v="215"/>
    <n v="0"/>
  </r>
  <r>
    <s v="Bay Area"/>
    <x v="2184"/>
    <n v="76"/>
    <n v="129.71408114277901"/>
    <n v="217"/>
    <n v="208.47229999999999"/>
    <n v="20"/>
    <n v="3.4848376344598303E-5"/>
    <n v="1.2552888141937699"/>
    <n v="3.437374683097"/>
    <n v="5.3256683014333204"/>
    <n v="31.674955456925002"/>
    <n v="0.83383606298207902"/>
    <n v="2.54103980269283"/>
    <n v="6.9427324540913098"/>
    <n v="1.0110619425773599"/>
    <n v="1.5554255144701401E-5"/>
    <n v="6.8836667628602294E-5"/>
    <n v="0.35023041474654298"/>
    <n v="0.62221253301464796"/>
    <s v="{5D059BF5-F769-4312-8893-6A2C828C685C}"/>
    <n v="42011106"/>
    <s v="SAN RAFAEL 1106"/>
    <n v="910"/>
    <n v="37.975169572534298"/>
    <n v="-122.53789036177"/>
    <x v="2182"/>
    <n v="179"/>
    <n v="1064"/>
    <n v="59384.547039127901"/>
    <n v="11732.433290756901"/>
    <n v="47652.113748370997"/>
    <n v="2037.00210787524"/>
    <n v="6547.93237544367"/>
    <n v="1.3767333525720399E-3"/>
    <n v="6.9696752689196696E-4"/>
    <n v="1.7067642255628801"/>
    <n v="10.85"/>
    <n v="2070"/>
    <n v="3.1108510289402805E-4"/>
    <n v="2185"/>
    <n v="0"/>
    <n v="0"/>
    <n v="1.2657340367725458"/>
    <n v="2518"/>
    <n v="0"/>
  </r>
  <r>
    <s v="Central Coast"/>
    <x v="2185"/>
    <n v="381"/>
    <n v="753.51692632941695"/>
    <n v="1528"/>
    <n v="1449.9688000000001"/>
    <n v="142"/>
    <n v="4.14952461961919E-5"/>
    <n v="0.74122358323545301"/>
    <n v="0.526961832178516"/>
    <n v="1.0181675492362501"/>
    <n v="2.94824173941362"/>
    <n v="3.32966596956005E-2"/>
    <n v="1.94006292529824"/>
    <n v="19.850051464617799"/>
    <n v="1.06665212419671"/>
    <n v="1.55455737754693E-5"/>
    <n v="3.4804048851360498E-5"/>
    <n v="0.24934554973821901"/>
    <n v="0.51967804570230702"/>
    <s v="{D8F111B1-64B9-41D7-9211-8173FEC05653}"/>
    <n v="83371105"/>
    <s v="SARATOGA 1105"/>
    <s v="LC14"/>
    <n v="37.281444710359096"/>
    <n v="-122.03350976722"/>
    <x v="2183"/>
    <n v="287"/>
    <n v="323"/>
    <n v="36606.496562735403"/>
    <n v="17941.3762733896"/>
    <n v="18665.120289345799"/>
    <n v="15716.5349906601"/>
    <n v="13460.301213932"/>
    <n v="4.9421749368931903E-3"/>
    <n v="5.8923249598592502E-3"/>
    <n v="1.9777347147753701"/>
    <n v="10.760563380281599"/>
    <n v="2400"/>
    <n v="2.2074714761166408E-3"/>
    <n v="2186"/>
    <n v="0"/>
    <n v="0"/>
    <n v="9.7657990636814578"/>
    <n v="1168"/>
    <n v="0"/>
  </r>
  <r>
    <s v="Central Coast"/>
    <x v="2186"/>
    <n v="1305"/>
    <n v="2886.1332620826402"/>
    <n v="1392"/>
    <n v="2929.3308000000002"/>
    <n v="78"/>
    <n v="2.32827783642838E-4"/>
    <n v="6.6431229729116206E-2"/>
    <n v="4.8318766494805399"/>
    <n v="30.552438199508401"/>
    <n v="226.63380841148299"/>
    <n v="2.5567538492506698"/>
    <n v="0.40083956784114999"/>
    <n v="6.0426933888513101"/>
    <n v="1.0055309732755"/>
    <n v="1.5467035982498302E-5"/>
    <n v="6.7271000894464003E-4"/>
    <n v="0.9375"/>
    <n v="0.98525344139736704"/>
    <s v="{5510A025-B5B2-46F0-8DC5-ADBD6BE8276E}"/>
    <n v="83622105"/>
    <s v="CAMP EVERS 2105"/>
    <n v="10786"/>
    <n v="37.092653188384297"/>
    <n v="-122.096952985272"/>
    <x v="2184"/>
    <n v="119"/>
    <n v="110"/>
    <n v="13530.533714991399"/>
    <n v="7281.9330344425098"/>
    <n v="6248.6006805489797"/>
    <n v="7281.9330344425098"/>
    <n v="6248.6006805489797"/>
    <n v="5.2471380697681903E-2"/>
    <n v="1.81605671241413E-2"/>
    <n v="2.21159636941199"/>
    <n v="17.846153846153801"/>
    <n v="593"/>
    <n v="1.2064288066348675E-3"/>
    <n v="2187"/>
    <n v="0"/>
    <n v="0"/>
    <n v="4.5247820115445769"/>
    <n v="2613"/>
    <n v="0"/>
  </r>
  <r>
    <s v="North Coast"/>
    <x v="2187"/>
    <n v="1"/>
    <n v="0.97407893719230998"/>
    <n v="1"/>
    <n v="0.97407895"/>
    <n v="1"/>
    <n v="9.8902106401510496E-5"/>
    <n v="0.15544454904826899"/>
    <m/>
    <m/>
    <m/>
    <m/>
    <n v="0.51106196641921997"/>
    <n v="31.4201335906982"/>
    <n v="1.01548671722412"/>
    <n v="1.5373793329506698E-5"/>
    <n v="9.8902106401510496E-5"/>
    <n v="1"/>
    <n v="0.999999983498429"/>
    <s v="{A8C66523-6BAD-4410-B093-1D69B3A4DEED}"/>
    <n v="192381103"/>
    <s v="EEL RIVER 1103"/>
    <n v="3820"/>
    <n v="40.577990821828699"/>
    <n v="-124.269077937266"/>
    <x v="2185"/>
    <n v="182"/>
    <n v="230"/>
    <n v="47604.520746134098"/>
    <n v="31973.614199178301"/>
    <n v="15630.906546955801"/>
    <n v="5191.5082732895899"/>
    <n v="1978.2794593604001"/>
    <n v="9.8902106401510496E-5"/>
    <n v="9.8902106401510496E-5"/>
    <n v="0.97407893719230998"/>
    <n v="1"/>
    <n v="1856"/>
    <n v="1.5373793329506698E-5"/>
    <n v="2188"/>
    <n v="0"/>
    <n v="0"/>
    <n v="3.225852687282226"/>
    <n v="66"/>
    <n v="0"/>
  </r>
  <r>
    <s v="Bay Area"/>
    <x v="2188"/>
    <n v="64"/>
    <n v="159.53871820877899"/>
    <n v="157"/>
    <n v="204.68299999999999"/>
    <n v="33"/>
    <n v="1.9799363861128501E-5"/>
    <n v="0.77051716862302799"/>
    <n v="2.72915765612075"/>
    <n v="3.1178481266057698"/>
    <n v="13.2614995017026"/>
    <n v="0.30773741351202499"/>
    <n v="0.55334317684173495"/>
    <n v="0.242158309970464"/>
    <n v="1.6061946912246601"/>
    <n v="1.5315819538557299E-5"/>
    <n v="3.8242330532081202E-5"/>
    <n v="0.40764331210191002"/>
    <n v="0.77944293984060498"/>
    <s v="{7A791997-7726-43CB-896D-E2720D3FF37F}"/>
    <n v="13350402"/>
    <s v="WALDO 0402"/>
    <s v="circuit_breaker"/>
    <n v="37.909423971230503"/>
    <n v="-122.306803375062"/>
    <x v="2186"/>
    <n v="141"/>
    <n v="1223"/>
    <n v="57299.872866617799"/>
    <n v="8248.2931514766897"/>
    <n v="49051.579715141102"/>
    <n v="4721.98766468541"/>
    <n v="25437.567749113699"/>
    <n v="1.2619969075586799E-3"/>
    <n v="6.5337900741724297E-4"/>
    <n v="2.4927924720121699"/>
    <n v="4.7575757575757498"/>
    <n v="2361"/>
    <n v="5.0542204477239082E-4"/>
    <n v="2189"/>
    <n v="0"/>
    <n v="0"/>
    <n v="2.9341061971932381"/>
    <n v="2695"/>
    <n v="0"/>
  </r>
  <r>
    <s v="Central Coast"/>
    <x v="2189"/>
    <n v="190"/>
    <n v="364.10941037099002"/>
    <n v="953"/>
    <n v="841.56524999999999"/>
    <n v="82"/>
    <n v="3.1918133417337401E-5"/>
    <n v="0.64997389799699001"/>
    <n v="1.0215046296346699"/>
    <n v="14.8836772832377"/>
    <n v="43.893708034402401"/>
    <n v="0.110383878050555"/>
    <n v="2.45078784607851"/>
    <n v="13.413873320331801"/>
    <n v="1.0225825585970001"/>
    <n v="1.5087758418558E-5"/>
    <n v="3.2459559579561103E-5"/>
    <n v="0.19937040923399699"/>
    <n v="0.432657374873546"/>
    <s v="{2B443255-954D-4EC2-B244-9180B8A8FF9D}"/>
    <n v="182222104"/>
    <s v="DEL MONTE 2104"/>
    <n v="36720"/>
    <n v="36.5216758352176"/>
    <n v="-121.792079339304"/>
    <x v="2187"/>
    <n v="181"/>
    <n v="206"/>
    <n v="22281.7996516202"/>
    <n v="12840.8618686423"/>
    <n v="9440.9377829778805"/>
    <n v="9052.9084885697503"/>
    <n v="4096.6561334956004"/>
    <n v="2.6616838855240102E-3"/>
    <n v="2.61728694022167E-3"/>
    <n v="1.9163653177420501"/>
    <n v="11.6219512195121"/>
    <n v="2433"/>
    <n v="1.2371961903217561E-3"/>
    <n v="2190"/>
    <n v="0"/>
    <n v="0"/>
    <n v="5.625214800451074"/>
    <n v="2217"/>
    <n v="0"/>
  </r>
  <r>
    <s v="Central Coast"/>
    <x v="2190"/>
    <n v="16"/>
    <n v="22.580899492465502"/>
    <n v="29"/>
    <n v="28.997133000000002"/>
    <n v="12"/>
    <n v="1.09693014943938E-5"/>
    <n v="1.3475735330333301"/>
    <n v="2.3102243840694401"/>
    <n v="2032.12365722656"/>
    <n v="9592.53125"/>
    <n v="32.904641151428201"/>
    <n v="1.3311209551369101"/>
    <n v="198.29214235643499"/>
    <n v="1.1849188705285301"/>
    <n v="1.5082146793381701E-5"/>
    <n v="1.46239059025295E-5"/>
    <n v="0.55172413793103403"/>
    <n v="0.77872868651828098"/>
    <s v="{B8E5DB63-2FB3-475E-A16D-C9AC460D90A7}"/>
    <n v="182131101"/>
    <s v="GONZALES 1101"/>
    <n v="3094"/>
    <n v="36.5163807994793"/>
    <n v="-121.43310523653901"/>
    <x v="2188"/>
    <n v="147"/>
    <n v="105"/>
    <n v="32423.4561584078"/>
    <n v="25186.6794174848"/>
    <n v="7236.7767409230501"/>
    <n v="5968.4042045502201"/>
    <n v="5602.09562986323"/>
    <n v="1.7548687083035399E-4"/>
    <n v="1.3163161793272501E-4"/>
    <n v="1.4113062182790901"/>
    <n v="2.4166666666666599"/>
    <n v="2713"/>
    <n v="1.8098576152058042E-4"/>
    <n v="2191"/>
    <n v="0"/>
    <n v="0"/>
    <n v="3.7085932889855751"/>
    <n v="1772"/>
    <n v="0"/>
  </r>
  <r>
    <s v="Central Coast"/>
    <x v="2191"/>
    <n v="204"/>
    <n v="368.094358224546"/>
    <n v="745"/>
    <n v="679.29584"/>
    <n v="27"/>
    <n v="2.23483725103842E-4"/>
    <n v="6.6431229729116206E-2"/>
    <n v="0.87819624133408003"/>
    <n v="1.36667532489324"/>
    <n v="8.6076073599203102"/>
    <n v="3.9740117263022498E-2"/>
    <n v="0.59546050470740097"/>
    <n v="2.2366027511932201"/>
    <n v="1.00008194093351"/>
    <n v="1.4846298683092001E-5"/>
    <n v="1.959487038187E-4"/>
    <n v="0.27382550335570399"/>
    <n v="0.54187636366528402"/>
    <s v="{386E8549-812B-4BD5-AF30-4B8F8F3211D4}"/>
    <n v="83622106"/>
    <s v="CAMP EVERS 2106"/>
    <n v="11006"/>
    <n v="37.050019308495202"/>
    <n v="-122.065731187279"/>
    <x v="2189"/>
    <n v="56"/>
    <n v="138"/>
    <n v="8638.4997960365399"/>
    <n v="3330.3404081264298"/>
    <n v="5308.1593879101001"/>
    <n v="3330.3404081264298"/>
    <n v="5308.1593879101001"/>
    <n v="5.2906150031049003E-3"/>
    <n v="6.0340605778037501E-3"/>
    <n v="1.8043841089438499"/>
    <n v="27.592592592592499"/>
    <n v="1424"/>
    <n v="4.0085006444348404E-4"/>
    <n v="2192"/>
    <n v="0"/>
    <n v="0"/>
    <n v="2.069376949737928"/>
    <n v="2511"/>
    <n v="0"/>
  </r>
  <r>
    <s v="Central Coast"/>
    <x v="2192"/>
    <n v="65"/>
    <n v="118.97759963665401"/>
    <n v="130"/>
    <n v="156.82212999999999"/>
    <n v="7"/>
    <n v="2.22106495389847E-4"/>
    <n v="6.6431229729116206E-2"/>
    <n v="9.3551965653896296"/>
    <n v="23.746492505073501"/>
    <n v="101.060078144073"/>
    <n v="1.4212802145630099"/>
    <n v="0.55467760669333599"/>
    <n v="4.1315108324800196"/>
    <n v="1"/>
    <n v="1.4754807619571799E-5"/>
    <n v="1.2142399937147201E-3"/>
    <n v="0.5"/>
    <n v="0.75867864394852902"/>
    <s v="{E247FC6E-157B-4272-AEDD-8C777FFAAD92}"/>
    <n v="82841101"/>
    <s v="BIG BASIN 1101"/>
    <n v="65444"/>
    <n v="37.127823010890801"/>
    <n v="-122.122877563964"/>
    <x v="2190"/>
    <n v="15"/>
    <n v="46"/>
    <n v="2594.9273877718601"/>
    <n v="738.726574360173"/>
    <n v="1856.20081341169"/>
    <n v="738.726574360173"/>
    <n v="1856.20081341169"/>
    <n v="8.4996799560030905E-3"/>
    <n v="1.55474546772893E-3"/>
    <n v="1.8304246097946799"/>
    <n v="18.571428571428498"/>
    <n v="319"/>
    <n v="1.032836533370026E-4"/>
    <n v="2193"/>
    <n v="0"/>
    <n v="0"/>
    <n v="0.45902327023675504"/>
    <n v="1410"/>
    <n v="0"/>
  </r>
  <r>
    <s v="Central Coast"/>
    <x v="2193"/>
    <n v="123"/>
    <n v="210.15956709092899"/>
    <n v="250"/>
    <n v="282.505"/>
    <n v="14"/>
    <n v="2.2201818709228401E-4"/>
    <n v="6.6431229729116206E-2"/>
    <n v="6.9206973928958098"/>
    <n v="11.820301611131599"/>
    <n v="45.062593113010102"/>
    <n v="0.49264920326337802"/>
    <n v="0.26801517313080098"/>
    <n v="1.2661662500883799"/>
    <n v="1"/>
    <n v="1.47489411907694E-5"/>
    <n v="8.1848171466195399E-4"/>
    <n v="0.49199999999999999"/>
    <n v="0.74391449163212897"/>
    <s v="{698941ED-3342-4B1B-9444-3C9E83DD3184}"/>
    <n v="83622106"/>
    <s v="CAMP EVERS 2106"/>
    <n v="834583"/>
    <n v="37.044184553023698"/>
    <n v="-122.07773915526801"/>
    <x v="2191"/>
    <n v="12"/>
    <n v="43"/>
    <n v="3134.54598731335"/>
    <n v="972.75547745012602"/>
    <n v="2161.79050986322"/>
    <n v="972.75547745012602"/>
    <n v="2161.79050986322"/>
    <n v="1.14587440052673E-2"/>
    <n v="3.1082546192919801E-3"/>
    <n v="1.7086143665929201"/>
    <n v="17.857142857142801"/>
    <n v="487"/>
    <n v="2.0648517667077161E-4"/>
    <n v="2194"/>
    <n v="0"/>
    <n v="0"/>
    <n v="0.60444204377866229"/>
    <n v="2757"/>
    <n v="0"/>
  </r>
  <r>
    <s v="Central Coast"/>
    <x v="2194"/>
    <n v="441"/>
    <n v="796.35168759234398"/>
    <n v="1595"/>
    <n v="1403.0188000000001"/>
    <n v="87"/>
    <n v="2.1963123377310799E-4"/>
    <n v="6.6431229729116206E-2"/>
    <n v="2.1292399540269602"/>
    <n v="6.6744743818896497"/>
    <n v="25.099965174148299"/>
    <n v="0.108475092425043"/>
    <n v="0.18838367965500899"/>
    <n v="2.0045697386430001"/>
    <n v="1.0006611744562699"/>
    <n v="1.4590372946470601E-5"/>
    <n v="3.3029643574191699E-4"/>
    <n v="0.27648902821316601"/>
    <n v="0.56759872943790801"/>
    <s v="{592F5AE1-0E6F-42C9-A6FF-0D40652C51A7}"/>
    <n v="83622105"/>
    <s v="CAMP EVERS 2105"/>
    <n v="5146"/>
    <n v="37.057696366209498"/>
    <n v="-122.059513946804"/>
    <x v="2192"/>
    <n v="139"/>
    <n v="235"/>
    <n v="21486.602804569498"/>
    <n v="9692.8147952996896"/>
    <n v="11793.7880092698"/>
    <n v="9692.8147952996896"/>
    <n v="11793.7880092698"/>
    <n v="2.87357899095468E-2"/>
    <n v="1.9107917338260401E-2"/>
    <n v="1.80578613966518"/>
    <n v="18.3333333333333"/>
    <n v="1054"/>
    <n v="1.2693624463429422E-3"/>
    <n v="2195"/>
    <n v="0"/>
    <n v="0"/>
    <n v="6.0228340221701639"/>
    <n v="2729"/>
    <n v="0"/>
  </r>
  <r>
    <s v="Central Coast"/>
    <x v="2195"/>
    <n v="636"/>
    <n v="1108.3335515456499"/>
    <n v="1292"/>
    <n v="1482.077"/>
    <n v="73"/>
    <n v="2.2322474360906099E-4"/>
    <n v="6.4611196037907603E-2"/>
    <n v="3.1733355098243399"/>
    <n v="7.8433290267812703"/>
    <n v="28.7804213084023"/>
    <n v="0.23164150113916501"/>
    <n v="0.28703198957331399"/>
    <n v="2.1403199457420099"/>
    <n v="1.10958904109589"/>
    <n v="1.43372229570096E-5"/>
    <n v="4.0429372530861499E-4"/>
    <n v="0.492260061919504"/>
    <n v="0.74782452721931703"/>
    <s v="{2110F054-7B33-4168-8EE0-C9A95CFC1232}"/>
    <n v="82841101"/>
    <s v="BIG BASIN 1101"/>
    <n v="5028"/>
    <n v="37.128412368288103"/>
    <n v="-122.122186241348"/>
    <x v="2193"/>
    <n v="119"/>
    <n v="338"/>
    <n v="25127.7626844646"/>
    <n v="7931.4865932101302"/>
    <n v="17196.276091254502"/>
    <n v="7931.4865932101302"/>
    <n v="17196.276091254502"/>
    <n v="2.95134419475289E-2"/>
    <n v="1.6295406283461399E-2"/>
    <n v="1.7426628168956799"/>
    <n v="17.698630136986299"/>
    <n v="937"/>
    <n v="1.0466172758617008E-3"/>
    <n v="2196"/>
    <n v="0"/>
    <n v="0"/>
    <n v="4.9283957559095715"/>
    <n v="1008"/>
    <n v="0"/>
  </r>
  <r>
    <s v="North Valley"/>
    <x v="2196"/>
    <n v="55"/>
    <n v="77.068864973017099"/>
    <n v="95"/>
    <n v="97.181960000000004"/>
    <n v="9"/>
    <n v="2.15044631558056E-4"/>
    <n v="6.6431380861030107E-2"/>
    <n v="45.842452367146798"/>
    <n v="18.898832639058401"/>
    <n v="83.046896616617801"/>
    <n v="5.8528821070988899"/>
    <n v="1.4749262378450201E-2"/>
    <n v="0.27168141926329897"/>
    <n v="0.88888888888893902"/>
    <n v="1.42857118211531E-5"/>
    <n v="3.5858874196290102E-3"/>
    <n v="0.57894736842105199"/>
    <n v="0.79303673369768402"/>
    <s v="{3A3C4FDA-6EA3-4A05-AE15-F95A09F30BC3}"/>
    <n v="102831106"/>
    <s v="PARADISE 1106"/>
    <n v="1212"/>
    <n v="39.770425647610502"/>
    <n v="-121.613551542008"/>
    <x v="2194"/>
    <n v="97"/>
    <n v="88"/>
    <n v="14157.1518921022"/>
    <n v="9245.4248410030596"/>
    <n v="4911.7270510992203"/>
    <n v="9061.9312546027595"/>
    <n v="4701.2217322113302"/>
    <n v="3.22729867766611E-2"/>
    <n v="1.9354016840225001E-3"/>
    <n v="1.40125209041849"/>
    <n v="10.5555555555555"/>
    <n v="75"/>
    <n v="1.2857140639037791E-4"/>
    <n v="2197"/>
    <n v="0"/>
    <n v="0"/>
    <n v="5.6308212856037718"/>
    <n v="1666"/>
    <n v="0"/>
  </r>
  <r>
    <s v="North Valley"/>
    <x v="2197"/>
    <n v="0"/>
    <n v="0"/>
    <n v="2"/>
    <n v="0.71837664000000001"/>
    <n v="2"/>
    <n v="6.0293998103588799E-5"/>
    <n v="0.18724160169267101"/>
    <m/>
    <m/>
    <m/>
    <m/>
    <n v="0.49557521939483401"/>
    <n v="24.088164504617399"/>
    <n v="1"/>
    <n v="1.4176958721696999E-5"/>
    <n v="6.0293998103588799E-5"/>
    <n v="0"/>
    <n v="0"/>
    <s v="{3F11AD42-8CBD-4A85-ACAE-76F96892C309}"/>
    <n v="102541101"/>
    <s v="VOLTA 1101"/>
    <n v="1516"/>
    <n v="40.345585872732002"/>
    <n v="-121.892456069311"/>
    <x v="2195"/>
    <n v="146"/>
    <n v="166"/>
    <n v="47565.463459967003"/>
    <n v="41402.755782152199"/>
    <n v="6162.7076778147702"/>
    <n v="39161.809014748003"/>
    <n v="5813.2523556093502"/>
    <n v="1.20587996207177E-4"/>
    <n v="1.20587996207177E-4"/>
    <m/>
    <n v="1"/>
    <n v="2138"/>
    <n v="2.8353917443393999E-5"/>
    <n v="2198"/>
    <n v="0"/>
    <n v="0"/>
    <n v="24.334012429302984"/>
    <n v="47"/>
    <n v="0"/>
  </r>
  <r>
    <s v="Central Coast"/>
    <x v="2198"/>
    <n v="268"/>
    <n v="557.60468203955702"/>
    <n v="286"/>
    <n v="566.71720000000005"/>
    <n v="16"/>
    <n v="2.0787273751920999E-4"/>
    <n v="6.6431229729116206E-2"/>
    <n v="11.914866566658"/>
    <n v="22.787994861602701"/>
    <n v="65.807528018951402"/>
    <n v="0.812746681272983"/>
    <n v="0.483821908244917"/>
    <n v="2.4848865978419701"/>
    <n v="1"/>
    <n v="1.38092415805589E-5"/>
    <n v="1.3560330862674101E-3"/>
    <n v="0.93706293706293697"/>
    <n v="0.98392047798499704"/>
    <s v="{3B4F48D2-D2BA-4DFD-AA73-9AA05B8A162C}"/>
    <n v="83622106"/>
    <s v="CAMP EVERS 2106"/>
    <n v="1625"/>
    <n v="37.041538685434197"/>
    <n v="-122.09011432390599"/>
    <x v="2196"/>
    <n v="19"/>
    <n v="21"/>
    <n v="2309.2115557698098"/>
    <n v="1453.56012667562"/>
    <n v="855.65142909418796"/>
    <n v="1453.56012667562"/>
    <n v="855.65142909418796"/>
    <n v="2.1696529380278599E-2"/>
    <n v="3.3259638003073598E-3"/>
    <n v="2.0806144852222199"/>
    <n v="17.875"/>
    <n v="280"/>
    <n v="2.209478652889424E-4"/>
    <n v="2199"/>
    <n v="0"/>
    <n v="0"/>
    <n v="0.90320010947255669"/>
    <n v="2395"/>
    <n v="0"/>
  </r>
  <r>
    <s v="Central Coast"/>
    <x v="2199"/>
    <n v="649"/>
    <n v="1025.32906362323"/>
    <n v="1582"/>
    <n v="1563.8966"/>
    <n v="66"/>
    <n v="2.07516545880494E-4"/>
    <n v="6.6431229729116206E-2"/>
    <n v="5.6182977785779604"/>
    <n v="26.875135312703499"/>
    <n v="91.7644693946296"/>
    <n v="0.90063563145552195"/>
    <n v="0.72308260351983999"/>
    <n v="9.0220669417670205"/>
    <n v="0.98816706375642205"/>
    <n v="1.37855793319798E-5"/>
    <n v="5.1697959905582002E-4"/>
    <n v="0.41024020227559999"/>
    <n v="0.65562458502533505"/>
    <s v="{7121682A-B3AC-4974-A685-FFAEF4CE6C69}"/>
    <n v="83622105"/>
    <s v="CAMP EVERS 2105"/>
    <n v="5232"/>
    <n v="37.075108839000201"/>
    <n v="-122.054061675895"/>
    <x v="2197"/>
    <n v="111"/>
    <n v="238"/>
    <n v="19670.157886658599"/>
    <n v="7297.0471354434203"/>
    <n v="12373.110751215199"/>
    <n v="7297.0471354434203"/>
    <n v="12373.110751215199"/>
    <n v="3.4120653537684099E-2"/>
    <n v="1.3696092028112601E-2"/>
    <n v="1.57985988231623"/>
    <n v="23.969696969696901"/>
    <n v="777"/>
    <n v="9.0984823591066675E-4"/>
    <n v="2200"/>
    <n v="0"/>
    <n v="0"/>
    <n v="4.5341734755976137"/>
    <n v="2447"/>
    <n v="0"/>
  </r>
  <r>
    <s v="North Coast"/>
    <x v="2200"/>
    <n v="416"/>
    <n v="762.16168585503203"/>
    <n v="649"/>
    <n v="883.93084999999996"/>
    <n v="28"/>
    <n v="2.2852721771674301E-4"/>
    <n v="5.9313592585882098E-2"/>
    <n v="5.0392001979053003"/>
    <n v="12.7266406961716"/>
    <n v="43.395880584915403"/>
    <n v="0.42844206356979397"/>
    <n v="0.37976145639043701"/>
    <n v="3.93549451717863"/>
    <n v="1.4285714285714199"/>
    <n v="1.3359406021389401E-5"/>
    <n v="6.5014383718724797E-4"/>
    <n v="0.64098613251155601"/>
    <n v="0.86224130348762795"/>
    <s v="{DD8BA615-FFBA-48E9-84EA-5D20532CD959}"/>
    <n v="42811112"/>
    <s v="MONTE RIO 1112"/>
    <n v="64682"/>
    <n v="38.464636760796601"/>
    <n v="-123.01006229997699"/>
    <x v="2198"/>
    <n v="58"/>
    <n v="236"/>
    <n v="10568.603032007"/>
    <n v="2767.8677725827301"/>
    <n v="7800.7352594242702"/>
    <n v="2767.8677725827301"/>
    <n v="7800.7352594242702"/>
    <n v="1.8204027441242901E-2"/>
    <n v="6.3987620960688201E-3"/>
    <n v="1.8321194371515199"/>
    <n v="23.178571428571399"/>
    <n v="618"/>
    <n v="3.7406336859890324E-4"/>
    <n v="2201"/>
    <n v="0"/>
    <n v="0"/>
    <n v="1.7198727657175037"/>
    <n v="187"/>
    <n v="0"/>
  </r>
  <r>
    <s v="Sierra"/>
    <x v="2201"/>
    <n v="633"/>
    <n v="924.845754626965"/>
    <n v="1532"/>
    <n v="1357.2319"/>
    <n v="133"/>
    <n v="2.0061678717462499E-4"/>
    <n v="6.6431531992943799E-2"/>
    <n v="2.2652623618711099"/>
    <n v="1.8956887670326901"/>
    <n v="6.3166200685959497"/>
    <n v="0.116537355182137"/>
    <n v="0.40875972797603899"/>
    <n v="1.9510296620743599"/>
    <n v="0.83461973541661305"/>
    <n v="1.3327280515512701E-5"/>
    <n v="3.6248926869415099E-4"/>
    <n v="0.41318537859007798"/>
    <n v="0.68142056765353998"/>
    <s v="{A0663868-57FC-4799-ACA3-0DE33205B8E0}"/>
    <n v="153082106"/>
    <s v="PLACERVILLE 2106"/>
    <n v="19732"/>
    <n v="38.736830755638103"/>
    <n v="-120.78385019666401"/>
    <x v="2199"/>
    <n v="326"/>
    <n v="990"/>
    <n v="49915.226297037698"/>
    <n v="14586.218215617"/>
    <n v="35329.008081420601"/>
    <n v="14586.218215617"/>
    <n v="35285.125400290999"/>
    <n v="4.8211072736321997E-2"/>
    <n v="2.66820326942252E-2"/>
    <n v="1.4610517450662901"/>
    <n v="11.518796992481199"/>
    <n v="994"/>
    <n v="1.7725283085631891E-3"/>
    <n v="2202"/>
    <n v="0"/>
    <n v="0"/>
    <n v="9.0634529988561514"/>
    <n v="634"/>
    <n v="0"/>
  </r>
  <r>
    <s v="Bay Area"/>
    <x v="2202"/>
    <n v="13"/>
    <n v="49.610068799946198"/>
    <n v="13"/>
    <n v="49.61007"/>
    <n v="1"/>
    <n v="6.0829050198662999E-5"/>
    <n v="0.21902444958686801"/>
    <m/>
    <m/>
    <m/>
    <m/>
    <n v="1.93584072589874"/>
    <n v="51.019248962402301"/>
    <n v="1.0663716793060301"/>
    <n v="1.3323049238654099E-5"/>
    <n v="6.0829050198662999E-5"/>
    <n v="1"/>
    <n v="0.99999999042621601"/>
    <s v="{EC65686F-B15A-4CBF-8005-BF1274876E69}"/>
    <n v="24101102"/>
    <s v="HALF MOON BAY 1102"/>
    <s v="circuit_breaker"/>
    <n v="37.468909638233796"/>
    <n v="-122.430241467239"/>
    <x v="2200"/>
    <n v="113"/>
    <n v="216"/>
    <n v="13286.445202043"/>
    <n v="6459.4050446210704"/>
    <n v="6827.0401574220004"/>
    <n v="168.75191909349101"/>
    <n v="61.302519989715101"/>
    <n v="6.0829050198662999E-5"/>
    <n v="6.0829050198662999E-5"/>
    <n v="3.8161591384574001"/>
    <n v="13"/>
    <n v="2130"/>
    <n v="1.3323049238654099E-5"/>
    <n v="2203"/>
    <n v="0"/>
    <n v="0"/>
    <n v="0.1048575487190416"/>
    <n v="1724"/>
    <n v="0"/>
  </r>
  <r>
    <s v="Central Coast"/>
    <x v="2203"/>
    <n v="51"/>
    <n v="115.39072425419501"/>
    <n v="134"/>
    <n v="165.85953000000001"/>
    <n v="35"/>
    <n v="9.7124611264527107E-6"/>
    <n v="1.44412351048927"/>
    <n v="2.56350023018267E-2"/>
    <n v="8.1429811475368599"/>
    <n v="35.950937743370297"/>
    <n v="3.3978822320757602E-3"/>
    <n v="0.95853349193930604"/>
    <n v="30.9799559793302"/>
    <n v="1.2153602906635801"/>
    <n v="1.3239019622681199E-5"/>
    <n v="6.7045334330424096E-6"/>
    <n v="0.38059701492537301"/>
    <n v="0.69571357119082899"/>
    <s v="{28A92BFD-4CB5-418D-AD6F-813F50DE65A4}"/>
    <n v="182052102"/>
    <s v="SOLEDAD 2102"/>
    <n v="42506"/>
    <n v="36.413526294484797"/>
    <n v="-121.318991842182"/>
    <x v="2201"/>
    <n v="295"/>
    <n v="321"/>
    <n v="63718.021961833001"/>
    <n v="45403.921949230098"/>
    <n v="18314.100012602899"/>
    <n v="13203.3162856991"/>
    <n v="5144.5021045246203"/>
    <n v="2.3465867015648399E-4"/>
    <n v="3.3993613942584402E-4"/>
    <n v="2.26256322067049"/>
    <n v="3.8285714285714199"/>
    <n v="2828"/>
    <n v="4.6336568679384199E-4"/>
    <n v="2204"/>
    <n v="0"/>
    <n v="0"/>
    <n v="8.204157843761136"/>
    <n v="248"/>
    <n v="0"/>
  </r>
  <r>
    <s v="Central Coast"/>
    <x v="2204"/>
    <n v="11"/>
    <n v="14.1592013402829"/>
    <n v="35"/>
    <n v="26.633355999999999"/>
    <n v="7"/>
    <n v="1.0131940013837099E-5"/>
    <n v="1.4161493693079199"/>
    <n v="1.14422059059143"/>
    <n v="1294.11352539062"/>
    <n v="8749.0625"/>
    <n v="10.0108575820922"/>
    <n v="0.84734512226922098"/>
    <n v="193.25878470284599"/>
    <n v="0.81890012536729995"/>
    <n v="1.3231496202201301E-5"/>
    <n v="1.02954578064132E-5"/>
    <n v="0.314285714285714"/>
    <n v="0.53163413916435398"/>
    <s v="{27DDD5EE-54A2-4E5E-9658-0DB34C83F134}"/>
    <n v="182191101"/>
    <s v="SAN ARDO 1101"/>
    <n v="7094"/>
    <n v="36.112366756283002"/>
    <n v="-121.037960271721"/>
    <x v="2202"/>
    <n v="82"/>
    <n v="63"/>
    <n v="33044.477366140403"/>
    <n v="26905.811507810398"/>
    <n v="6138.6658583299704"/>
    <n v="1399.1939951052"/>
    <n v="1588.12197566229"/>
    <n v="7.2068204644892803E-5"/>
    <n v="7.0923580096859896E-5"/>
    <n v="1.2872001218439"/>
    <n v="5"/>
    <n v="2783"/>
    <n v="9.2620473415409106E-5"/>
    <n v="2205"/>
    <n v="0"/>
    <n v="0"/>
    <n v="0.86941857193251326"/>
    <n v="86"/>
    <n v="0"/>
  </r>
  <r>
    <s v="Central Coast"/>
    <x v="2205"/>
    <n v="4"/>
    <n v="4.9108547176001398"/>
    <n v="19"/>
    <n v="14.918531"/>
    <n v="8"/>
    <n v="1.19425077400592E-5"/>
    <n v="1.52718762680888"/>
    <n v="0.15068746028555299"/>
    <n v="2192.8330833216501"/>
    <n v="16741.5206177035"/>
    <n v="3.0604456375041802"/>
    <n v="1.28622788249049"/>
    <n v="222.13423347473099"/>
    <n v="1.0655420124530699"/>
    <n v="1.32180940657624E-5"/>
    <n v="1.01466508337783E-5"/>
    <n v="0.21052631578947301"/>
    <n v="0.32917815970313302"/>
    <s v="{2368E455-7639-40D5-A504-6B0E7FC0F145}"/>
    <n v="182492104"/>
    <s v="HOLLISTER 2104"/>
    <n v="4403"/>
    <n v="36.875567856444903"/>
    <n v="-121.36331127734501"/>
    <x v="2203"/>
    <n v="127"/>
    <n v="133"/>
    <n v="45543.880984062002"/>
    <n v="30234.238784846901"/>
    <n v="15309.642199215101"/>
    <n v="9894.6539219173392"/>
    <n v="1041.6258862516099"/>
    <n v="8.1173206670226401E-5"/>
    <n v="9.5540061920473804E-5"/>
    <n v="1.2277136794000301"/>
    <n v="2.375"/>
    <n v="2786"/>
    <n v="1.057447525260992E-4"/>
    <n v="2206"/>
    <n v="0"/>
    <n v="0"/>
    <n v="6.1482510021156989"/>
    <n v="1047"/>
    <n v="0"/>
  </r>
  <r>
    <s v="Central Coast"/>
    <x v="2206"/>
    <n v="460"/>
    <n v="1195.4168376109501"/>
    <n v="981"/>
    <n v="1474.2239"/>
    <n v="90"/>
    <n v="3.3270524798151901E-5"/>
    <n v="0.59504132924808395"/>
    <n v="4.7593866643989999"/>
    <n v="31.631621086171599"/>
    <n v="104.97701928247599"/>
    <n v="1.89182799368308"/>
    <n v="1.31911718024011"/>
    <n v="19.446857085249501"/>
    <n v="1.1646755152278401"/>
    <n v="1.30533254938648E-5"/>
    <n v="9.9772915374608597E-5"/>
    <n v="0.46890927624872503"/>
    <n v="0.81087876563334205"/>
    <s v="{30178FDC-BE0A-4074-95F8-23AFFDDFE15C}"/>
    <n v="182371112"/>
    <s v="LAURELES 1112"/>
    <n v="2768"/>
    <n v="36.502892388809997"/>
    <n v="-121.75898087698"/>
    <x v="2204"/>
    <n v="155"/>
    <n v="204"/>
    <n v="22458.592191216801"/>
    <n v="12981.6664561944"/>
    <n v="9476.9257350224507"/>
    <n v="9769.2909297140905"/>
    <n v="5955.8093225413204"/>
    <n v="8.97956238371477E-3"/>
    <n v="2.99434723183367E-3"/>
    <n v="2.59873225567598"/>
    <n v="10.9"/>
    <n v="1852"/>
    <n v="1.174799294447832E-3"/>
    <n v="2207"/>
    <n v="0"/>
    <n v="0"/>
    <n v="6.0703540742873745"/>
    <n v="2543"/>
    <n v="0"/>
  </r>
  <r>
    <s v="Central Coast"/>
    <x v="2207"/>
    <n v="147"/>
    <n v="314.54027298948"/>
    <n v="563"/>
    <n v="560.83240000000001"/>
    <n v="71"/>
    <n v="1.9407101553695801E-4"/>
    <n v="6.6431229729116206E-2"/>
    <n v="1.9574077117087401"/>
    <n v="5.1371327954146899"/>
    <n v="16.490401192539998"/>
    <n v="0.16236159015467"/>
    <n v="0.40474261405131401"/>
    <n v="4.3610930910438901"/>
    <n v="1.0078524233589701"/>
    <n v="1.28923762168986E-5"/>
    <n v="2.9543607755164902E-4"/>
    <n v="0.261101243339254"/>
    <n v="0.56084540481880496"/>
    <s v="{91583C6E-961C-4B38-9535-F88F266F69EA}"/>
    <n v="83622105"/>
    <s v="CAMP EVERS 2105"/>
    <n v="11004"/>
    <n v="37.079188027115201"/>
    <n v="-122.077183896682"/>
    <x v="2205"/>
    <n v="104"/>
    <n v="270"/>
    <n v="20158.544140263799"/>
    <n v="6906.8405551649103"/>
    <n v="13251.7035850989"/>
    <n v="6906.8405551649103"/>
    <n v="13251.7035850989"/>
    <n v="2.0975961506166999E-2"/>
    <n v="1.3779042103124001E-2"/>
    <n v="2.13972974822775"/>
    <n v="7.9295774647887303"/>
    <n v="1135"/>
    <n v="9.1535871139980063E-4"/>
    <n v="2208"/>
    <n v="0"/>
    <n v="0"/>
    <n v="4.2917104226033755"/>
    <n v="2632"/>
    <n v="0"/>
  </r>
  <r>
    <s v="North Valley"/>
    <x v="2208"/>
    <n v="60"/>
    <n v="81.816852028837104"/>
    <n v="104"/>
    <n v="105.55858600000001"/>
    <n v="9"/>
    <n v="1.9380689708567699E-4"/>
    <n v="6.6431380861030107E-2"/>
    <n v="1.00925524756312"/>
    <n v="1.04279397428035"/>
    <n v="3.0586869150400098"/>
    <n v="3.7257506394234897E-2"/>
    <n v="0.87020651499430302"/>
    <n v="4.34591938648372"/>
    <n v="1.0039331383175301"/>
    <n v="1.28748597937931E-5"/>
    <n v="1.9386477136625499E-4"/>
    <n v="0.57692307692307598"/>
    <n v="0.77508476605927201"/>
    <s v="{54AC0ECA-BD93-49A2-9B30-909ADBE15177}"/>
    <n v="102831106"/>
    <s v="PARADISE 1106"/>
    <s v="circuit_breaker"/>
    <n v="39.760807433356597"/>
    <n v="-121.619006204638"/>
    <x v="2206"/>
    <n v="189"/>
    <n v="17"/>
    <n v="19716.5439472994"/>
    <n v="18810.830183870399"/>
    <n v="905.71376342900601"/>
    <n v="16790.799705491499"/>
    <n v="905.71376342900601"/>
    <n v="1.7447829422962901E-3"/>
    <n v="1.74426207377109E-3"/>
    <n v="1.36361420048061"/>
    <n v="11.5555555555555"/>
    <n v="1433"/>
    <n v="1.158737381441379E-4"/>
    <n v="2209"/>
    <n v="0"/>
    <n v="0"/>
    <n v="10.433316003800959"/>
    <n v="757"/>
    <n v="0"/>
  </r>
  <r>
    <s v="Bay Area"/>
    <x v="2209"/>
    <n v="18"/>
    <n v="26.8872947273173"/>
    <n v="47"/>
    <n v="39.488419999999998"/>
    <n v="4"/>
    <n v="1.90467682841699E-4"/>
    <n v="6.6430700806005896E-2"/>
    <n v="0"/>
    <n v="0"/>
    <n v="0"/>
    <n v="0"/>
    <n v="2.29424773855134"/>
    <n v="6.2205199711024699"/>
    <n v="1"/>
    <n v="1.26529016520701E-5"/>
    <n v="1.5589193208143099E-4"/>
    <n v="0.38297872340425498"/>
    <n v="0.680890643251712"/>
    <s v="{0F6B53D0-9013-4B98-984A-58093E66AEF9}"/>
    <n v="42711102"/>
    <s v="CALISTOGA 1102"/>
    <n v="706"/>
    <n v="38.585060853532198"/>
    <n v="-122.580564685147"/>
    <x v="2207"/>
    <n v="211"/>
    <n v="685"/>
    <n v="39396.672467894903"/>
    <n v="8027.0475631745403"/>
    <n v="31369.6249047204"/>
    <n v="636.03559708970499"/>
    <n v="847.40834145788801"/>
    <n v="6.2356772832572395E-4"/>
    <n v="7.6187073136679796E-4"/>
    <n v="1.4937385959620699"/>
    <n v="11.75"/>
    <n v="1561"/>
    <n v="5.0611606608280399E-5"/>
    <n v="2210"/>
    <n v="0"/>
    <n v="0"/>
    <n v="0.39521407499922706"/>
    <n v="1064"/>
    <n v="0"/>
  </r>
  <r>
    <s v="North Coast"/>
    <x v="2210"/>
    <n v="0"/>
    <n v="0"/>
    <n v="12"/>
    <n v="4.0791709999999997"/>
    <n v="3"/>
    <n v="5.8923696390896397E-5"/>
    <n v="0.34620563167690099"/>
    <n v="28.359581707666301"/>
    <n v="51.241214632987898"/>
    <n v="388.18928424517298"/>
    <n v="20.263755955963699"/>
    <n v="5.2028024196624703"/>
    <n v="109.064969380696"/>
    <n v="1.2249262730280499"/>
    <n v="1.2576042852506301E-5"/>
    <n v="1.47773687520687E-3"/>
    <n v="0"/>
    <n v="0"/>
    <s v="{D876FA1B-2690-498B-84F5-B5DE7D70B75D}"/>
    <n v="42561104"/>
    <s v="FULTON 1104"/>
    <n v="466"/>
    <n v="38.544103143517397"/>
    <n v="-122.80032052126499"/>
    <x v="2208"/>
    <n v="45"/>
    <n v="59"/>
    <n v="5216.5807869581304"/>
    <n v="2367.9813412839999"/>
    <n v="2848.59944567413"/>
    <n v="626.09780257324599"/>
    <n v="322.62022919548201"/>
    <n v="4.4332106256206299E-3"/>
    <n v="1.76771089172689E-4"/>
    <m/>
    <n v="4"/>
    <n v="250"/>
    <n v="3.7728128557518901E-5"/>
    <n v="2211"/>
    <n v="0"/>
    <n v="0"/>
    <n v="0.38903901768274046"/>
    <n v="439"/>
    <n v="0"/>
  </r>
  <r>
    <s v="Central Coast"/>
    <x v="2211"/>
    <n v="91"/>
    <n v="141.49443163961101"/>
    <n v="297"/>
    <n v="259.66248000000002"/>
    <n v="12"/>
    <n v="1.87160678857859E-4"/>
    <n v="6.6431229729116206E-2"/>
    <n v="8.5248770952224699"/>
    <n v="6.7020222723484002"/>
    <n v="21.714255738258299"/>
    <n v="0.43068313545081699"/>
    <n v="0.96681412421166901"/>
    <n v="1.5473672658205"/>
    <n v="1"/>
    <n v="1.24333140534638E-5"/>
    <n v="7.8123098804402003E-4"/>
    <n v="0.306397306397306"/>
    <n v="0.54491674748276397"/>
    <s v="{706177F8-BA6A-42DD-94DE-1F1DD0F84610}"/>
    <n v="82841102"/>
    <s v="BIG BASIN 1102"/>
    <n v="9741"/>
    <n v="37.157018819280601"/>
    <n v="-122.128877709444"/>
    <x v="2209"/>
    <n v="17"/>
    <n v="55"/>
    <n v="3452.6554132270699"/>
    <n v="1047.5360475091099"/>
    <n v="2405.1193657179601"/>
    <n v="1047.5360475091099"/>
    <n v="2405.1193657179601"/>
    <n v="9.3747718565282395E-3"/>
    <n v="2.2459281462943099E-3"/>
    <n v="1.5548838641715499"/>
    <n v="24.75"/>
    <n v="510"/>
    <n v="1.491997686415656E-4"/>
    <n v="2212"/>
    <n v="0"/>
    <n v="0"/>
    <n v="0.65090852137678312"/>
    <n v="912"/>
    <n v="0"/>
  </r>
  <r>
    <s v="North Valley"/>
    <x v="2212"/>
    <n v="741"/>
    <n v="1006.6954364176401"/>
    <n v="1394"/>
    <n v="1387.7367999999999"/>
    <n v="126"/>
    <n v="1.8248016579217001E-4"/>
    <n v="6.8124347435610397E-2"/>
    <n v="3.7827727762590801"/>
    <n v="731.27959505077104"/>
    <n v="17285.827798736598"/>
    <n v="374.97382483644299"/>
    <n v="1.9596637142599"/>
    <n v="17.0631716965623"/>
    <n v="1.06561666537844"/>
    <n v="1.22271954177446E-5"/>
    <n v="4.3383077368527401E-4"/>
    <n v="0.53156384505021503"/>
    <n v="0.72542244647268805"/>
    <s v="{C5E3EE8D-D562-41BA-8596-EEF5987F2F11}"/>
    <n v="103271101"/>
    <s v="ANTLER 1101"/>
    <n v="1384"/>
    <n v="40.893735267142702"/>
    <n v="-122.381888521401"/>
    <x v="2210"/>
    <n v="226"/>
    <n v="432"/>
    <n v="29194.431602315999"/>
    <n v="14649.754158806099"/>
    <n v="14544.6774435099"/>
    <n v="14263.9900935479"/>
    <n v="14467.767168643"/>
    <n v="5.4662677484344599E-2"/>
    <n v="2.29925008898135E-2"/>
    <n v="1.3585633419941101"/>
    <n v="11.063492063491999"/>
    <n v="887"/>
    <n v="1.5406266226358197E-3"/>
    <n v="2213"/>
    <n v="0"/>
    <n v="0"/>
    <n v="8.8632297884179518"/>
    <n v="469"/>
    <n v="0"/>
  </r>
  <r>
    <s v="Central Coast"/>
    <x v="2213"/>
    <n v="51"/>
    <n v="115.758913770188"/>
    <n v="146"/>
    <n v="169.42296999999999"/>
    <n v="16"/>
    <n v="1.8349849324294999E-4"/>
    <n v="6.6431229729116206E-2"/>
    <n v="1.32906483713304"/>
    <n v="1.3027933202683899"/>
    <n v="6.0205528968945101"/>
    <n v="6.2441052284611899E-3"/>
    <n v="0.26147676748255999"/>
    <n v="1.2226355113089"/>
    <n v="1"/>
    <n v="1.21900305595691E-5"/>
    <n v="1.87856236692596E-4"/>
    <n v="0.34931506849315003"/>
    <n v="0.68325393710224103"/>
    <s v="{3BCDAF7C-1C90-48AD-8ECA-3702D1B4C97A}"/>
    <n v="83622104"/>
    <s v="CAMP EVERS 2104"/>
    <n v="11048"/>
    <n v="37.048223324090202"/>
    <n v="-122.03393044459899"/>
    <x v="2211"/>
    <n v="50"/>
    <n v="24"/>
    <n v="3576.71773807811"/>
    <n v="2200.00039777443"/>
    <n v="1376.71734030368"/>
    <n v="1365.31692082478"/>
    <n v="1312.85896013353"/>
    <n v="3.0056997870815299E-3"/>
    <n v="2.9359758918872099E-3"/>
    <n v="2.2697826229448599"/>
    <n v="9.125"/>
    <n v="1457"/>
    <n v="1.950404889531056E-4"/>
    <n v="2214"/>
    <n v="0"/>
    <n v="0"/>
    <n v="0.84836834040981446"/>
    <n v="1457"/>
    <n v="0"/>
  </r>
  <r>
    <s v="North Coast"/>
    <x v="2214"/>
    <n v="9"/>
    <n v="20.995903332632"/>
    <n v="30"/>
    <n v="31.796241999999999"/>
    <n v="3"/>
    <n v="2.35471234191209E-4"/>
    <n v="4.4287587240686703E-2"/>
    <n v="9.7419418394565499E-2"/>
    <n v="0.117377258837223"/>
    <n v="0.416234441101551"/>
    <n v="1.0094367753481399E-3"/>
    <n v="0"/>
    <n v="4.2035397142171797E-2"/>
    <n v="2.3333333333333299"/>
    <n v="1.21704034914588E-5"/>
    <n v="7.0058126463360697E-5"/>
    <n v="0.3"/>
    <n v="0.66032657227048297"/>
    <s v="{149DEC4B-D1C4-4F4B-922B-9B5C5A4AE0D1}"/>
    <n v="42811111"/>
    <s v="MONTE RIO 1111"/>
    <s v="circuit_breaker"/>
    <n v="38.471226639278903"/>
    <n v="-123.012025021702"/>
    <x v="2212"/>
    <n v="12"/>
    <n v="24"/>
    <n v="1188.0286751737999"/>
    <n v="425.32638198465099"/>
    <n v="762.70229318915005"/>
    <n v="425.32638198465099"/>
    <n v="762.70229318915005"/>
    <n v="2.10174379390082E-4"/>
    <n v="7.0641370257362702E-4"/>
    <n v="2.3328781480702201"/>
    <n v="10"/>
    <n v="2058"/>
    <n v="3.6511210474376402E-5"/>
    <n v="2215"/>
    <n v="0"/>
    <n v="0"/>
    <n v="0.26428547930018459"/>
    <n v="218"/>
    <n v="0"/>
  </r>
  <r>
    <s v="Sierra"/>
    <x v="2215"/>
    <n v="20"/>
    <n v="32.539706065060599"/>
    <n v="36"/>
    <n v="38.108750000000001"/>
    <n v="7"/>
    <n v="1.8276230756392899E-4"/>
    <n v="6.6431531992944007E-2"/>
    <n v="0.129081636667251"/>
    <n v="0.22239449620246801"/>
    <n v="0.52812066674232405"/>
    <n v="6.8170684244250797E-5"/>
    <n v="0.43900125367300802"/>
    <n v="1.6225031507866701"/>
    <n v="1"/>
    <n v="1.2141180082037399E-5"/>
    <n v="1.4008291821353001E-4"/>
    <n v="0.55555555555555503"/>
    <n v="0.85386444284365404"/>
    <s v="{064C2459-8C22-4F74-A2C9-18905DBD3086}"/>
    <n v="153652110"/>
    <s v="SHINGLE SPRINGS 2110"/>
    <s v="circuit_breaker"/>
    <n v="38.659318801400197"/>
    <n v="-120.946567358319"/>
    <x v="2213"/>
    <n v="36"/>
    <n v="14"/>
    <n v="2632.7038382630099"/>
    <n v="2054.38997369361"/>
    <n v="578.31386456939094"/>
    <n v="1202.0334169289699"/>
    <n v="578.31386456939094"/>
    <n v="9.8058042749471497E-4"/>
    <n v="1.2793361529475E-3"/>
    <n v="1.6269853032530299"/>
    <n v="5.1428571428571397"/>
    <n v="1632"/>
    <n v="8.49882605742618E-5"/>
    <n v="2216"/>
    <n v="0"/>
    <n v="0"/>
    <n v="0.74690870631057094"/>
    <n v="468"/>
    <n v="0"/>
  </r>
  <r>
    <s v="Bay Area"/>
    <x v="2216"/>
    <n v="47"/>
    <n v="66.777872282669094"/>
    <n v="87"/>
    <n v="88.94453"/>
    <n v="10"/>
    <n v="1.8249232816742699E-4"/>
    <n v="6.6431305302790802E-2"/>
    <n v="4.8031137213110897"/>
    <n v="475.77627491950898"/>
    <n v="6509.9807806014996"/>
    <n v="89.145264886319595"/>
    <n v="0.50331859290599801"/>
    <n v="4.5126107633113799"/>
    <n v="1"/>
    <n v="1.2123203567907399E-5"/>
    <n v="4.5007079388596999E-4"/>
    <n v="0.54022988505747105"/>
    <n v="0.75078113045283401"/>
    <s v="{6A947491-FB60-4043-BF5D-F50FFBCF57D9}"/>
    <n v="43432105"/>
    <s v="SILVERADO 2105"/>
    <s v="circuit_breaker"/>
    <n v="38.4999098086803"/>
    <n v="-122.459345774691"/>
    <x v="2214"/>
    <n v="197"/>
    <n v="581"/>
    <n v="29424.630049824002"/>
    <n v="7383.7457725976801"/>
    <n v="22040.884277226301"/>
    <n v="958.04317206835105"/>
    <n v="2117.6431065481402"/>
    <n v="4.5007079388596997E-3"/>
    <n v="1.8249232816742701E-3"/>
    <n v="1.4208057932482701"/>
    <n v="8.6999999999999993"/>
    <n v="862"/>
    <n v="1.2123203567907399E-4"/>
    <n v="2217"/>
    <n v="0"/>
    <n v="0"/>
    <n v="0.59530024387128333"/>
    <n v="1125"/>
    <n v="0"/>
  </r>
  <r>
    <s v="Central Coast"/>
    <x v="2217"/>
    <n v="477"/>
    <n v="919.03255589277296"/>
    <n v="1694"/>
    <n v="1626.7743"/>
    <n v="101"/>
    <n v="1.82410637526208E-4"/>
    <n v="6.6431338959406006E-2"/>
    <n v="3.1117669798761498"/>
    <n v="16.901451784019699"/>
    <n v="64.671756876743402"/>
    <n v="0.27384229172341801"/>
    <n v="0.20805221877185101"/>
    <n v="4.1517634002980897"/>
    <n v="0.99053710404009299"/>
    <n v="1.2117779834597399E-5"/>
    <n v="3.4023978587368898E-4"/>
    <n v="0.28158205430932698"/>
    <n v="0.56494165196531498"/>
    <s v="{90D97D29-641D-4D44-ABC6-DEB499FDF2DF}"/>
    <n v="83622106"/>
    <s v="CAMP EVERS 2106"/>
    <n v="11044"/>
    <n v="37.040520988717297"/>
    <n v="-122.029361488091"/>
    <x v="2215"/>
    <n v="322"/>
    <n v="797"/>
    <n v="56362.6090370604"/>
    <n v="19987.954299884401"/>
    <n v="36374.654737175799"/>
    <n v="12091.4268298766"/>
    <n v="16910.084704391102"/>
    <n v="3.4364218373242598E-2"/>
    <n v="1.8423474390147E-2"/>
    <n v="1.92669298929302"/>
    <n v="16.7722772277227"/>
    <n v="1028"/>
    <n v="1.2238957632943373E-3"/>
    <n v="2218"/>
    <n v="0"/>
    <n v="0"/>
    <n v="7.5132619807072532"/>
    <n v="669"/>
    <n v="0"/>
  </r>
  <r>
    <s v="North Coast"/>
    <x v="2218"/>
    <n v="194"/>
    <n v="358.55029062032003"/>
    <n v="383"/>
    <n v="459.20553999999998"/>
    <n v="18"/>
    <n v="1.7932635541108199E-4"/>
    <n v="6.6431380861030107E-2"/>
    <n v="7.0997143521904897"/>
    <n v="4.1745936031453299"/>
    <n v="10.844978953990999"/>
    <n v="0.21730185624637599"/>
    <n v="0.89355950450731603"/>
    <n v="2.1249139232354"/>
    <n v="1.0047935048739101"/>
    <n v="1.1912897414734E-5"/>
    <n v="7.5302939025919703E-4"/>
    <n v="0.506527415143603"/>
    <n v="0.78080567980618998"/>
    <s v="{C4F8319D-D897-4280-8AA8-30DB11490475}"/>
    <n v="42811111"/>
    <s v="MONTE RIO 1111"/>
    <n v="506"/>
    <n v="38.469209915002203"/>
    <n v="-123.01351228996"/>
    <x v="2216"/>
    <n v="45"/>
    <n v="152"/>
    <n v="7522.5812137861103"/>
    <n v="1987.35046324686"/>
    <n v="5535.23075053924"/>
    <n v="1987.35046324686"/>
    <n v="5535.23075053924"/>
    <n v="1.35545290246655E-2"/>
    <n v="3.22787439739947E-3"/>
    <n v="1.8481973743315401"/>
    <n v="21.2777777777777"/>
    <n v="530"/>
    <n v="2.14432153465212E-4"/>
    <n v="2219"/>
    <n v="0"/>
    <n v="0"/>
    <n v="1.2348819446981647"/>
    <n v="545"/>
    <n v="0"/>
  </r>
  <r>
    <s v="Bay Area"/>
    <x v="2219"/>
    <n v="369"/>
    <n v="732.54398119497296"/>
    <n v="698"/>
    <n v="925.68330000000003"/>
    <n v="39"/>
    <n v="1.77408348416718E-4"/>
    <n v="6.6431361485143697E-2"/>
    <n v="1.0596789713692301"/>
    <n v="11.2976888802738"/>
    <n v="36.522017124987997"/>
    <n v="0.197073774289067"/>
    <n v="0.66462446171313905"/>
    <n v="4.5651066744317896"/>
    <n v="1.0081120943411801"/>
    <n v="1.1785478946528399E-5"/>
    <n v="1.7595572763923E-4"/>
    <n v="0.52865329512893899"/>
    <n v="0.79135487292124695"/>
    <s v="{F1CBF452-B2BE-49AF-B311-31158BD82F54}"/>
    <n v="24251104"/>
    <s v="WOODSIDE 1104"/>
    <n v="3583"/>
    <n v="37.424531476164098"/>
    <n v="-122.273613552092"/>
    <x v="2217"/>
    <n v="50"/>
    <n v="109"/>
    <n v="10835.2699929436"/>
    <n v="4480.4664549627696"/>
    <n v="6354.8035379809198"/>
    <n v="4480.4664549627696"/>
    <n v="6354.8035379809198"/>
    <n v="6.8622733779299897E-3"/>
    <n v="6.9189255882520203E-3"/>
    <n v="1.98521404117878"/>
    <n v="17.897435897435798"/>
    <n v="1498"/>
    <n v="4.5963367891460757E-4"/>
    <n v="2220"/>
    <n v="0"/>
    <n v="0"/>
    <n v="2.7840319215866711"/>
    <n v="377"/>
    <n v="0"/>
  </r>
  <r>
    <s v="North Valley"/>
    <x v="2220"/>
    <n v="54"/>
    <n v="71.898253460893898"/>
    <n v="85"/>
    <n v="89.852860000000007"/>
    <n v="16"/>
    <n v="1.76378627202211E-4"/>
    <n v="6.6431229729116206E-2"/>
    <n v="2.2273719124786999"/>
    <n v="72.427359335124393"/>
    <n v="841.82265567034403"/>
    <n v="7.9152265620140199"/>
    <n v="9.6014933586120605"/>
    <n v="25.330849237740001"/>
    <n v="1.0210176855325599"/>
    <n v="1.17170491029762E-5"/>
    <n v="2.9292496964217202E-4"/>
    <n v="0.63529411764705801"/>
    <n v="0.800177688983155"/>
    <s v="{5E7DC64A-0B4A-4299-87CB-EE1D39916B3F}"/>
    <n v="103271101"/>
    <s v="ANTLER 1101"/>
    <s v="circuit_breaker"/>
    <n v="40.894744223736801"/>
    <n v="-122.380753471788"/>
    <x v="2218"/>
    <n v="43"/>
    <n v="14"/>
    <n v="2966.6040809288102"/>
    <n v="2574.47252954645"/>
    <n v="392.13155138236601"/>
    <n v="2574.47252954645"/>
    <n v="392.13155138236601"/>
    <n v="4.6867995142747497E-3"/>
    <n v="2.8220580352353798E-3"/>
    <n v="1.3314491381647"/>
    <n v="5.3125"/>
    <n v="1143"/>
    <n v="1.874727856476192E-4"/>
    <n v="2221"/>
    <n v="0"/>
    <n v="0"/>
    <n v="1.5997025701568073"/>
    <n v="1823"/>
    <n v="0"/>
  </r>
  <r>
    <s v="Central Coast"/>
    <x v="2221"/>
    <n v="62"/>
    <n v="107.23835750393"/>
    <n v="69"/>
    <n v="111.5304"/>
    <n v="3"/>
    <n v="1.7577956411211399E-4"/>
    <n v="6.6431229729116206E-2"/>
    <n v="0.56286162137985196"/>
    <n v="4.0976510047912598"/>
    <n v="18.267145156860298"/>
    <n v="8.7510153651237405E-2"/>
    <n v="0.75811210274696295"/>
    <n v="8.1171091794967598"/>
    <n v="1.0014749368031799"/>
    <n v="1.1677252605215699E-5"/>
    <n v="1.50819864453903E-4"/>
    <n v="0.89855072463768104"/>
    <n v="0.96151681055078098"/>
    <s v="{DEE9C36C-2C34-4C19-A8C9-7EC73800B8AC}"/>
    <n v="82841102"/>
    <s v="BIG BASIN 1102"/>
    <n v="12779"/>
    <n v="37.1600338383886"/>
    <n v="-122.15527240567999"/>
    <x v="2219"/>
    <n v="6"/>
    <n v="22"/>
    <n v="1486.49817817129"/>
    <n v="407.39223705355403"/>
    <n v="1079.10594111773"/>
    <n v="407.39223705355403"/>
    <n v="1079.10594111773"/>
    <n v="4.52459593361709E-4"/>
    <n v="5.2733869233634301E-4"/>
    <n v="1.7296509274827401"/>
    <n v="23"/>
    <n v="1588"/>
    <n v="3.5031757815647098E-5"/>
    <n v="2222"/>
    <n v="0"/>
    <n v="0"/>
    <n v="0.25314172173020394"/>
    <n v="2633"/>
    <n v="0"/>
  </r>
  <r>
    <s v="Central Coast"/>
    <x v="2222"/>
    <n v="112"/>
    <n v="192.40655123021901"/>
    <n v="328"/>
    <n v="318.81405999999998"/>
    <n v="15"/>
    <n v="1.75778370855065E-4"/>
    <n v="6.6431229729116206E-2"/>
    <n v="0.39088185956435501"/>
    <n v="3.5732920042105998"/>
    <n v="19.992364764213502"/>
    <n v="2.1751206316236799E-2"/>
    <n v="5.3392330495019701E-2"/>
    <n v="0.98073744972546895"/>
    <n v="1"/>
    <n v="1.1677173335682599E-5"/>
    <n v="1.2643714626392401E-4"/>
    <n v="0.34146341463414598"/>
    <n v="0.60350711447596195"/>
    <s v="{74ADD149-328D-4200-BB7E-7652CB379BD2}"/>
    <n v="83622106"/>
    <s v="CAMP EVERS 2106"/>
    <n v="7603"/>
    <n v="37.084435989111597"/>
    <n v="-122.004806409206"/>
    <x v="2220"/>
    <n v="16"/>
    <n v="26"/>
    <n v="2861.14516367039"/>
    <n v="1504.5923150332401"/>
    <n v="1356.55284863714"/>
    <n v="1504.5923150332401"/>
    <n v="1356.55284863714"/>
    <n v="1.8965571939588699E-3"/>
    <n v="2.63667556282598E-3"/>
    <n v="1.7179156359840899"/>
    <n v="21.8666666666666"/>
    <n v="1716"/>
    <n v="1.75157600035239E-4"/>
    <n v="2223"/>
    <n v="0"/>
    <n v="0"/>
    <n v="0.93491003138451945"/>
    <n v="1960"/>
    <n v="0"/>
  </r>
  <r>
    <s v="Sierra"/>
    <x v="2223"/>
    <n v="10"/>
    <n v="13.711664321832099"/>
    <n v="10"/>
    <n v="13.711664000000001"/>
    <n v="2"/>
    <n v="1.7448056314606201E-4"/>
    <n v="6.6431531992944007E-2"/>
    <m/>
    <m/>
    <m/>
    <m/>
    <n v="1.42712198395594E-12"/>
    <n v="0.11061947047710401"/>
    <n v="1"/>
    <n v="1.15910111127845E-5"/>
    <n v="1.7448056314606201E-4"/>
    <n v="1"/>
    <n v="1.0000000088977501"/>
    <s v="{D915D781-6781-4960-807E-BD1A4FE75E6E}"/>
    <n v="153652108"/>
    <s v="SHINGLE SPRINGS 2108"/>
    <n v="51474"/>
    <n v="38.656982727828897"/>
    <n v="-120.994179004234"/>
    <x v="2221"/>
    <n v="170"/>
    <n v="353"/>
    <n v="20581.2913689056"/>
    <n v="7519.0490013021099"/>
    <n v="13062.2423676035"/>
    <n v="394.22460362346601"/>
    <n v="0"/>
    <n v="3.4896112629212401E-4"/>
    <n v="3.4896112629212401E-4"/>
    <n v="1.37116643218321"/>
    <n v="5"/>
    <n v="1506"/>
    <n v="2.3182022225569E-5"/>
    <n v="2224"/>
    <n v="0"/>
    <n v="0"/>
    <n v="0.2449597361781167"/>
    <n v="1622"/>
    <n v="0"/>
  </r>
  <r>
    <s v="Bay Area"/>
    <x v="2224"/>
    <n v="136"/>
    <n v="226.377545569718"/>
    <n v="501"/>
    <n v="441.18423000000001"/>
    <n v="31"/>
    <n v="1.7443978187305101E-4"/>
    <n v="6.6431770860947495E-2"/>
    <n v="1.4995241718366701"/>
    <n v="8.3493818134690301"/>
    <n v="18.541979307559"/>
    <n v="0.100158256617864"/>
    <n v="0.51512989618125304"/>
    <n v="5.7056023434044798"/>
    <n v="1.0010705071110799"/>
    <n v="1.15883424007643E-5"/>
    <n v="2.0109469054689001E-4"/>
    <n v="0.27145708582834299"/>
    <n v="0.51311340661377502"/>
    <s v="{0C4874FF-D222-478C-B9D7-BED0F08FA35C}"/>
    <n v="24251101"/>
    <s v="WOODSIDE 1101"/>
    <n v="8522"/>
    <n v="37.3955267429901"/>
    <n v="-122.246691163927"/>
    <x v="2222"/>
    <n v="270"/>
    <n v="303"/>
    <n v="32017.803883414301"/>
    <n v="15127.844659025401"/>
    <n v="16889.959224388898"/>
    <n v="3168.3928267062902"/>
    <n v="2399.6584584716902"/>
    <n v="6.2339354069535996E-3"/>
    <n v="5.40763323806459E-3"/>
    <n v="1.6645407762479301"/>
    <n v="16.161290322580601"/>
    <n v="1409"/>
    <n v="3.592386144236933E-4"/>
    <n v="2225"/>
    <n v="0"/>
    <n v="0"/>
    <n v="1.9687474191233143"/>
    <n v="1933"/>
    <n v="0"/>
  </r>
  <r>
    <s v="Bay Area"/>
    <x v="2225"/>
    <n v="28"/>
    <n v="87.425746932513107"/>
    <n v="70"/>
    <n v="110.13345"/>
    <n v="6"/>
    <n v="8.1643996357646105E-5"/>
    <n v="0.18723433713118201"/>
    <n v="0"/>
    <n v="0.22239449620246801"/>
    <n v="5.8113954029977301E-2"/>
    <n v="0"/>
    <n v="0.120575219392776"/>
    <n v="41.3416670958201"/>
    <n v="1.2529498338699301"/>
    <n v="1.1506355910961099E-5"/>
    <n v="4.1795312426984303E-5"/>
    <n v="0.4"/>
    <n v="0.79381644957125996"/>
    <s v="{7E93EFF6-2E9C-40C7-BE6F-763B6DBD01F0}"/>
    <n v="42491102"/>
    <s v="SAUSALITO 1102"/>
    <n v="1500"/>
    <n v="37.862642769073503"/>
    <n v="-122.499631704932"/>
    <x v="2223"/>
    <n v="10"/>
    <n v="20"/>
    <n v="3433.3767106453301"/>
    <n v="2046.06538480108"/>
    <n v="1387.3113258442399"/>
    <n v="1851.84443188861"/>
    <n v="0"/>
    <n v="2.5077187456190499E-4"/>
    <n v="4.8986397814587603E-4"/>
    <n v="3.1223481047326098"/>
    <n v="11.6666666666666"/>
    <n v="2313"/>
    <n v="6.90381354657666E-5"/>
    <n v="2226"/>
    <n v="0"/>
    <n v="0"/>
    <n v="1.1506824264870574"/>
    <n v="2760"/>
    <n v="0"/>
  </r>
  <r>
    <s v="North Coast"/>
    <x v="2226"/>
    <n v="3"/>
    <n v="3.5580215019158299"/>
    <n v="7"/>
    <n v="5.2209023999999999"/>
    <n v="3"/>
    <n v="1.72253590183875E-4"/>
    <n v="6.6431834237477602E-2"/>
    <n v="0"/>
    <n v="0"/>
    <n v="0"/>
    <n v="0"/>
    <n v="0"/>
    <n v="0.64572273691495197"/>
    <n v="1"/>
    <n v="1.14431219499056E-5"/>
    <n v="9.8025614230815906E-5"/>
    <n v="0.42857142857142799"/>
    <n v="0.68149549638349405"/>
    <s v="{D79DDEF4-123C-4149-A834-7D55A5080178}"/>
    <n v="192311141"/>
    <s v="FRUITLAND 1141"/>
    <n v="8746"/>
    <n v="40.396925219193498"/>
    <n v="-123.94304910042401"/>
    <x v="2224"/>
    <n v="18"/>
    <n v="7"/>
    <n v="1621.1381627559999"/>
    <n v="1353.77847433477"/>
    <n v="267.35968842122401"/>
    <n v="895.77397641662003"/>
    <n v="249.972977422551"/>
    <n v="2.9407684269244701E-4"/>
    <n v="5.1676077055162696E-4"/>
    <n v="1.1860071673052699"/>
    <n v="2.3333333333333299"/>
    <n v="1863"/>
    <n v="3.4329365849716803E-5"/>
    <n v="2227"/>
    <n v="0"/>
    <n v="0"/>
    <n v="0.55660797149997165"/>
    <n v="98"/>
    <n v="0"/>
  </r>
  <r>
    <s v="Bay Area"/>
    <x v="2227"/>
    <n v="99"/>
    <n v="181.84721192222199"/>
    <n v="447"/>
    <n v="390.81234999999998"/>
    <n v="32"/>
    <n v="1.7091973631977399E-4"/>
    <n v="6.6431555597176103E-2"/>
    <n v="0.71044583863889099"/>
    <n v="0.89641070974369796"/>
    <n v="2.2617547176817099"/>
    <n v="1.0477565963458099E-2"/>
    <n v="0.20865597701049399"/>
    <n v="2.0243639340187598"/>
    <n v="1.0003456845879499"/>
    <n v="1.1354474085204799E-5"/>
    <n v="1.5246774110799701E-4"/>
    <n v="0.221476510067114"/>
    <n v="0.46530569754610601"/>
    <s v="{BBE63A51-7F9A-46A0-A46D-25679A3F93F8}"/>
    <n v="24251101"/>
    <s v="WOODSIDE 1101"/>
    <n v="2299"/>
    <n v="37.386980561328201"/>
    <n v="-122.237166927855"/>
    <x v="2225"/>
    <n v="40"/>
    <n v="134"/>
    <n v="8106.4187230421403"/>
    <n v="2949.4430694887501"/>
    <n v="5156.9756535533797"/>
    <n v="2949.4430694887501"/>
    <n v="5156.9756535533797"/>
    <n v="4.8789677154559199E-3"/>
    <n v="5.4694315622327797E-3"/>
    <n v="1.8368405244668899"/>
    <n v="13.96875"/>
    <n v="1578"/>
    <n v="3.6334317072655358E-4"/>
    <n v="2228"/>
    <n v="0"/>
    <n v="0"/>
    <n v="1.8326983895312943"/>
    <n v="2047"/>
    <n v="0"/>
  </r>
  <r>
    <s v="Central Coast"/>
    <x v="2228"/>
    <n v="3"/>
    <n v="9.2388953776506106"/>
    <n v="4"/>
    <n v="9.9186680000000003"/>
    <n v="1"/>
    <n v="6.6834045355790202E-6"/>
    <n v="1.6686537265777499"/>
    <m/>
    <m/>
    <m/>
    <m/>
    <n v="7.5508847236633301"/>
    <n v="250.34159851074199"/>
    <n v="1.2234513759612999"/>
    <n v="1.11522878845206E-5"/>
    <n v="6.6834045355790202E-6"/>
    <n v="0.75"/>
    <n v="0.93146535101374295"/>
    <s v="{B73F7608-4D30-4162-A279-F1B71A76D86D}"/>
    <n v="83182106"/>
    <s v="LLAGAS 2106"/>
    <s v="XR146"/>
    <n v="36.973735270531598"/>
    <n v="-121.518809708136"/>
    <x v="2226"/>
    <n v="188"/>
    <n v="152"/>
    <n v="46729.095647307498"/>
    <n v="32678.168035094801"/>
    <n v="14050.927612212599"/>
    <n v="2566.3114908112998"/>
    <n v="511.184029155926"/>
    <n v="6.6834045355790202E-6"/>
    <n v="6.6834045355790202E-6"/>
    <n v="3.0796317925502001"/>
    <n v="4"/>
    <n v="2830"/>
    <n v="1.11522878845206E-5"/>
    <n v="2229"/>
    <n v="0"/>
    <n v="0"/>
    <n v="1.5946315373569082"/>
    <n v="291"/>
    <n v="0"/>
  </r>
  <r>
    <s v="Central Coast"/>
    <x v="2229"/>
    <n v="123"/>
    <n v="238.325390974882"/>
    <n v="164"/>
    <n v="257.98178000000001"/>
    <n v="9"/>
    <n v="2.5465743480405402E-4"/>
    <n v="4.4287486486077499E-2"/>
    <n v="14.039655566215499"/>
    <n v="31.039677143096899"/>
    <n v="83.489704132080007"/>
    <n v="1.54997907578945"/>
    <n v="1.1061946861445899E-3"/>
    <n v="8.3105089217424393"/>
    <n v="2.3820058902104599"/>
    <n v="1.10676739770766E-5"/>
    <n v="1.73153354585843E-3"/>
    <n v="0.75"/>
    <n v="0.92380706128030698"/>
    <s v="{A37409D5-7086-445E-AAD3-796DE84F477C}"/>
    <n v="82841101"/>
    <s v="BIG BASIN 1101"/>
    <n v="9773"/>
    <n v="37.128811596711699"/>
    <n v="-122.11414913230399"/>
    <x v="2227"/>
    <n v="11"/>
    <n v="38"/>
    <n v="2296.2088558628602"/>
    <n v="724.72489103764099"/>
    <n v="1571.48396482522"/>
    <n v="724.72489103764099"/>
    <n v="1571.48396482522"/>
    <n v="1.55838019127259E-2"/>
    <n v="2.2919169132364901E-3"/>
    <n v="1.9376048046738401"/>
    <n v="18.2222222222222"/>
    <n v="203"/>
    <n v="9.96090657936894E-5"/>
    <n v="2230"/>
    <n v="0"/>
    <n v="0"/>
    <n v="0.45032303026895004"/>
    <n v="1675"/>
    <n v="0"/>
  </r>
  <r>
    <s v="North Coast"/>
    <x v="2230"/>
    <n v="301"/>
    <n v="558.67859942424798"/>
    <n v="355"/>
    <n v="589.36159999999995"/>
    <n v="26"/>
    <n v="1.8753812876708999E-4"/>
    <n v="5.8765352583850801E-2"/>
    <n v="6.4750926295916198"/>
    <n v="22.2073160807291"/>
    <n v="92.532344818115206"/>
    <n v="0.70100958148638404"/>
    <n v="1.5064264269368499"/>
    <n v="3.56624524721077"/>
    <n v="1.46170864655421"/>
    <n v="1.0919393117719301E-5"/>
    <n v="6.8146359542599604E-4"/>
    <n v="0.84788732394366195"/>
    <n v="0.94793862666779405"/>
    <s v="{8E83A400-F142-4678-B5FC-E0505BD0823D}"/>
    <n v="42811111"/>
    <s v="MONTE RIO 1111"/>
    <n v="1701"/>
    <n v="38.472759881387503"/>
    <n v="-123.04737939100301"/>
    <x v="2228"/>
    <n v="25"/>
    <n v="88"/>
    <n v="9391.7921665018093"/>
    <n v="2197.6127282280199"/>
    <n v="7194.1794382737899"/>
    <n v="2197.6127282280199"/>
    <n v="7194.1794382737899"/>
    <n v="1.7718053481075899E-2"/>
    <n v="4.8759913479443596E-3"/>
    <n v="1.8560750811436799"/>
    <n v="13.6538461538461"/>
    <n v="587"/>
    <n v="2.8390422106070183E-4"/>
    <n v="2231"/>
    <n v="0"/>
    <n v="0"/>
    <n v="1.365532818551773"/>
    <n v="700"/>
    <n v="0"/>
  </r>
  <r>
    <s v="Bay Area"/>
    <x v="2231"/>
    <n v="35"/>
    <n v="64.674837984194795"/>
    <n v="95"/>
    <n v="95.477040000000002"/>
    <n v="6"/>
    <n v="1.63076634635217E-4"/>
    <n v="6.6431380861030107E-2"/>
    <n v="0.42523285746574402"/>
    <n v="0.22239449620246801"/>
    <n v="3.1646187417209101E-3"/>
    <n v="1.3456999568006699E-6"/>
    <n v="0.701696157455452"/>
    <n v="7.1312682315086307E-2"/>
    <n v="1"/>
    <n v="1.0833406024987099E-5"/>
    <n v="1.4705875219078699E-4"/>
    <n v="0.36842105263157798"/>
    <n v="0.67738626845963401"/>
    <s v="{43C4E506-67D9-4305-AA7A-65C3BF977D22}"/>
    <n v="43091103"/>
    <s v="GREENBRAE 1103"/>
    <n v="6083"/>
    <n v="37.931621874133697"/>
    <n v="-122.542684477801"/>
    <x v="2229"/>
    <n v="9"/>
    <n v="72"/>
    <n v="3396.94820911948"/>
    <n v="549.34563195914302"/>
    <n v="2847.6025771603399"/>
    <n v="549.34563195914302"/>
    <n v="2847.6025771603399"/>
    <n v="8.8235251314472396E-4"/>
    <n v="9.7845980781130493E-4"/>
    <n v="1.84785251383413"/>
    <n v="15.8333333333333"/>
    <n v="1609"/>
    <n v="6.5000436149922596E-5"/>
    <n v="2232"/>
    <n v="0"/>
    <n v="0"/>
    <n v="0.34134744467608469"/>
    <n v="1284"/>
    <n v="0"/>
  </r>
  <r>
    <s v="Sierra"/>
    <x v="2232"/>
    <n v="105"/>
    <n v="170.50927625355499"/>
    <n v="267"/>
    <n v="250.27264"/>
    <n v="40"/>
    <n v="1.6145739482453699E-4"/>
    <n v="6.6431531992944007E-2"/>
    <n v="4.2395947983390396"/>
    <n v="1.73207860283161"/>
    <n v="7.7337714665030104"/>
    <n v="0.17366997465241599"/>
    <n v="0.52466814329389699"/>
    <n v="1.8233462847070701"/>
    <n v="0.97499999999999998"/>
    <n v="1.07258620897836E-5"/>
    <n v="4.1514151134833802E-4"/>
    <n v="0.39325842696629199"/>
    <n v="0.68129410190065098"/>
    <s v="{779A3152-24AF-4508-86CF-CDD542CFE4FC}"/>
    <n v="152481107"/>
    <s v="BRUNSWICK 1107"/>
    <n v="50008"/>
    <n v="39.222558984862602"/>
    <n v="-121.051524381744"/>
    <x v="2230"/>
    <n v="309"/>
    <n v="1183"/>
    <n v="62065.392649992697"/>
    <n v="12726.754027522"/>
    <n v="49338.638622470702"/>
    <n v="3726.96123560465"/>
    <n v="13172.961054331799"/>
    <n v="1.66056604539335E-2"/>
    <n v="6.4582957929815096E-3"/>
    <n v="1.62389786908148"/>
    <n v="6.6749999999999998"/>
    <n v="919"/>
    <n v="4.2903448359134396E-4"/>
    <n v="2233"/>
    <n v="0"/>
    <n v="0"/>
    <n v="2.3158256299288968"/>
    <n v="2618"/>
    <n v="0"/>
  </r>
  <r>
    <s v="Central Coast"/>
    <x v="2233"/>
    <n v="70"/>
    <n v="92.364429028027004"/>
    <n v="136"/>
    <n v="130.63629"/>
    <n v="10"/>
    <n v="1.594438443135E-4"/>
    <n v="6.6431909799575806E-2"/>
    <n v="10.836052467425599"/>
    <n v="14.3714539706707"/>
    <n v="53.8671756585439"/>
    <n v="0.96408536688735003"/>
    <n v="0.29955752342939301"/>
    <n v="2.0653539571911002"/>
    <n v="1"/>
    <n v="1.0592159083532E-5"/>
    <n v="1.1462225833383799E-3"/>
    <n v="0.51470588235294101"/>
    <n v="0.70703498977743995"/>
    <s v="{F50933AC-5B82-417B-BA6F-799563320ECE}"/>
    <n v="83622106"/>
    <s v="CAMP EVERS 2106"/>
    <s v="circuit_breaker"/>
    <n v="37.041895579197799"/>
    <n v="-122.02508225386001"/>
    <x v="2231"/>
    <n v="91"/>
    <n v="171"/>
    <n v="10540.9441974616"/>
    <n v="3738.5002765072099"/>
    <n v="6802.4439209543998"/>
    <n v="828.20557842882602"/>
    <n v="359.14824784932398"/>
    <n v="1.1462225833383801E-2"/>
    <n v="1.5944384431349999E-3"/>
    <n v="1.31949184325752"/>
    <n v="13.6"/>
    <n v="344"/>
    <n v="1.0592159083532E-4"/>
    <n v="2234"/>
    <n v="0"/>
    <n v="0"/>
    <n v="0.51462292847389801"/>
    <n v="617"/>
    <n v="0"/>
  </r>
  <r>
    <s v="Central Coast"/>
    <x v="2234"/>
    <n v="826"/>
    <n v="1620.1311504667301"/>
    <n v="1048"/>
    <n v="1757.3154"/>
    <n v="46"/>
    <n v="1.5705751249460299E-4"/>
    <n v="6.6431229729116206E-2"/>
    <n v="6.0029305004761202"/>
    <n v="31.368119090795499"/>
    <n v="171.11961018425501"/>
    <n v="1.71494918314205"/>
    <n v="0.63947672726910398"/>
    <n v="5.1896739563216299"/>
    <n v="1.0030781082485001"/>
    <n v="1.04335236932125E-5"/>
    <n v="4.67919422743905E-4"/>
    <n v="0.788167938931297"/>
    <n v="0.921935312862323"/>
    <s v="{1E00CF74-EEE2-4457-A6AF-F5C49F5CE48D}"/>
    <n v="82931101"/>
    <s v="POINT MORETTI 1101"/>
    <n v="39126"/>
    <n v="37.077843127600403"/>
    <n v="-122.132613920769"/>
    <x v="2232"/>
    <n v="58"/>
    <n v="77"/>
    <n v="8714.3147537978803"/>
    <n v="3614.1844412933701"/>
    <n v="5100.1303125045097"/>
    <n v="3614.1844412933701"/>
    <n v="5100.1303125045097"/>
    <n v="2.1524293446219599E-2"/>
    <n v="7.2246455747517696E-3"/>
    <n v="1.9614178577079"/>
    <n v="22.782608695652101"/>
    <n v="833"/>
    <n v="4.7994208988777498E-4"/>
    <n v="2235"/>
    <n v="0"/>
    <n v="0"/>
    <n v="2.2457494004709027"/>
    <n v="1095"/>
    <n v="0"/>
  </r>
  <r>
    <s v="North Coast"/>
    <x v="2235"/>
    <n v="64"/>
    <n v="87.522347482213902"/>
    <n v="108"/>
    <n v="108.46532999999999"/>
    <n v="17"/>
    <n v="1.55288051781313E-4"/>
    <n v="6.6431758675379496E-2"/>
    <n v="3.10928668284958"/>
    <n v="106.49494346705301"/>
    <n v="2313.5277627320402"/>
    <n v="45.313405173196301"/>
    <n v="0.20243362965994499"/>
    <n v="5.4680585139430997"/>
    <n v="1.0015616977916"/>
    <n v="1.0316058381105999E-5"/>
    <n v="5.1204414311916205E-4"/>
    <n v="0.592592592592592"/>
    <n v="0.80691540645445803"/>
    <s v="{A739E4CD-6027-447C-8193-CB877EF24141}"/>
    <n v="192171103"/>
    <s v="WILLOW CREEK 1103"/>
    <s v="circuit_breaker"/>
    <n v="40.947748048905702"/>
    <n v="-123.640148820123"/>
    <x v="2233"/>
    <n v="118"/>
    <n v="220"/>
    <n v="12197.311161290099"/>
    <n v="6235.9798470875003"/>
    <n v="5961.33131420265"/>
    <n v="6235.9798470875003"/>
    <n v="5961.33131420265"/>
    <n v="8.70475043302576E-3"/>
    <n v="2.6398968802823202E-3"/>
    <n v="1.36753667940959"/>
    <n v="6.3529411764705799"/>
    <n v="778"/>
    <n v="1.75372992478802E-4"/>
    <n v="2236"/>
    <n v="0"/>
    <n v="0"/>
    <n v="3.8748570335646071"/>
    <n v="1061"/>
    <n v="0"/>
  </r>
  <r>
    <s v="Sierra"/>
    <x v="2236"/>
    <n v="30"/>
    <n v="51.673627002194998"/>
    <n v="121"/>
    <n v="82.879649999999998"/>
    <n v="14"/>
    <n v="1.3911981347648899E-4"/>
    <n v="7.3698045609567595E-2"/>
    <n v="2.3243189215659998"/>
    <n v="3.7362275242805398"/>
    <n v="12.414226406812601"/>
    <n v="8.1903486944611303E-2"/>
    <n v="1.28081544329032"/>
    <n v="17.143916138048599"/>
    <n v="1.0107458829879701"/>
    <n v="1.02152438627092E-5"/>
    <n v="2.45435930667424E-4"/>
    <n v="0.24793388429752"/>
    <n v="0.62347789002815202"/>
    <s v="{D119674C-FF38-4F45-A342-82E8B18FF02E}"/>
    <n v="153612109"/>
    <s v="CLARKSVILLE 2109"/>
    <n v="51744"/>
    <n v="38.710531884748697"/>
    <n v="-121.074470705772"/>
    <x v="2234"/>
    <n v="56"/>
    <n v="33"/>
    <n v="4367.8069642687497"/>
    <n v="2887.7792252433601"/>
    <n v="1480.02773902538"/>
    <n v="1413.20192789214"/>
    <n v="853.94683723252001"/>
    <n v="3.4361030293439399E-3"/>
    <n v="1.9476773886708499E-3"/>
    <n v="1.7224542334065001"/>
    <n v="8.6428571428571406"/>
    <n v="1262"/>
    <n v="1.4301341407792881E-4"/>
    <n v="2237"/>
    <n v="0"/>
    <n v="0"/>
    <n v="0.87812269513626695"/>
    <n v="1186"/>
    <n v="0"/>
  </r>
  <r>
    <s v="Central Coast"/>
    <x v="2237"/>
    <n v="186"/>
    <n v="271.81387761244201"/>
    <n v="841"/>
    <n v="684.77997000000005"/>
    <n v="27"/>
    <n v="1.5335605092803699E-4"/>
    <n v="6.6431909799575806E-2"/>
    <n v="0.90442648673286796"/>
    <n v="18.694254751388801"/>
    <n v="53.2617787397824"/>
    <n v="2.7741212361993599E-2"/>
    <n v="0.11606535064772899"/>
    <n v="0.92191968457056905"/>
    <n v="1"/>
    <n v="1.0187735342470499E-5"/>
    <n v="1.4117862674875399E-4"/>
    <n v="0.22116527942924999"/>
    <n v="0.39693608196867802"/>
    <s v="{4C9A65DC-55B1-4CE2-AD64-FA340511DC8F}"/>
    <n v="83622103"/>
    <s v="CAMP EVERS 2103"/>
    <n v="55638"/>
    <n v="37.013907913041599"/>
    <n v="-122.034128896312"/>
    <x v="2235"/>
    <n v="82"/>
    <n v="234"/>
    <n v="16225.6931266144"/>
    <n v="5626.2532929337804"/>
    <n v="10599.439833680601"/>
    <n v="2080.9166670630998"/>
    <n v="2069.4858225468902"/>
    <n v="3.81182292221637E-3"/>
    <n v="4.1406133750569998E-3"/>
    <n v="1.4613649334002301"/>
    <n v="31.148148148148099"/>
    <n v="1627"/>
    <n v="2.7506885424670349E-4"/>
    <n v="2238"/>
    <n v="0"/>
    <n v="0"/>
    <n v="1.2930212703296653"/>
    <n v="964"/>
    <n v="0"/>
  </r>
  <r>
    <s v="Bay Area"/>
    <x v="2238"/>
    <n v="1"/>
    <n v="1.9449774433158999"/>
    <n v="1"/>
    <n v="1.9449774"/>
    <n v="1"/>
    <n v="2.1420510893221901E-4"/>
    <n v="6.6431380861030107E-2"/>
    <m/>
    <m/>
    <m/>
    <m/>
    <n v="0"/>
    <n v="9.2256635427474906E-2"/>
    <n v="1"/>
    <n v="1.42299411738547E-5"/>
    <n v="2.1420510893221901E-4"/>
    <n v="1"/>
    <n v="1.0000000208891"/>
    <s v="{F3C44BD4-C837-40EB-9584-B17B6404063F}"/>
    <n v="42811113"/>
    <s v="MONTE RIO 1113"/>
    <n v="250"/>
    <n v="38.481639701184797"/>
    <n v="-123.011195943248"/>
    <x v="2236"/>
    <n v="24"/>
    <n v="81"/>
    <n v="5141.5080315754103"/>
    <n v="1971.2642298190799"/>
    <n v="3170.24380175633"/>
    <n v="1971.2642298190799"/>
    <n v="3170.24380175633"/>
    <n v="2.1420510893221901E-4"/>
    <n v="2.1420510893221901E-4"/>
    <n v="1.9449774433158999"/>
    <n v="1"/>
    <n v="1367"/>
    <n v="1.42299411738547E-5"/>
    <n v="2239"/>
    <n v="0"/>
    <n v="0"/>
    <n v="1.2248864257469114"/>
    <n v="1937"/>
    <n v="0"/>
  </r>
  <r>
    <s v="North Coast"/>
    <x v="2238"/>
    <n v="212"/>
    <n v="408.02899437456199"/>
    <n v="355"/>
    <n v="485.32137999999998"/>
    <n v="19"/>
    <n v="1.5007403061118599E-4"/>
    <n v="6.6431380861030107E-2"/>
    <n v="3.8448963999748198"/>
    <n v="8.3034288644790593"/>
    <n v="39.311420631408602"/>
    <n v="0.313443036936223"/>
    <n v="0.29098742273882799"/>
    <n v="2.2715183880768302"/>
    <n v="1"/>
    <n v="9.9696250848816005E-6"/>
    <n v="3.6003419958624799E-4"/>
    <n v="0.59718309859154906"/>
    <n v="0.840739787431805"/>
    <s v="{F3C44BD4-C837-40EB-9584-B17B6404063F}"/>
    <n v="42811113"/>
    <s v="MONTE RIO 1113"/>
    <n v="250"/>
    <n v="38.481639701184797"/>
    <n v="-123.011195943248"/>
    <x v="2236"/>
    <n v="24"/>
    <n v="81"/>
    <n v="5141.5080315754103"/>
    <n v="1971.2642298190799"/>
    <n v="3170.24380175633"/>
    <n v="1971.2642298190799"/>
    <n v="3170.24380175633"/>
    <n v="6.8406497921387199E-3"/>
    <n v="2.8514065816125302E-3"/>
    <n v="1.9246650678045301"/>
    <n v="18.684210526315699"/>
    <n v="1000"/>
    <n v="1.894228766127504E-4"/>
    <n v="2239"/>
    <n v="0"/>
    <n v="0"/>
    <n v="1.2248864257469114"/>
    <n v="1985"/>
    <n v="0"/>
  </r>
  <r>
    <s v="Central Valley"/>
    <x v="2239"/>
    <n v="0"/>
    <n v="0"/>
    <n v="2"/>
    <n v="0.70188090000000003"/>
    <n v="1"/>
    <n v="1.5283039829228E-4"/>
    <n v="6.6431305302790802E-2"/>
    <m/>
    <m/>
    <m/>
    <m/>
    <n v="4.4247787445783598E-3"/>
    <n v="3.3404867649078298"/>
    <n v="1"/>
    <n v="1.0152722848501599E-5"/>
    <n v="1.5283039829228E-4"/>
    <n v="0"/>
    <n v="0"/>
    <s v="{76B6EBA6-803A-40C7-99AD-9AD455E44C8B}"/>
    <n v="163201101"/>
    <s v="WEST POINT 1101"/>
    <s v="L2219"/>
    <n v="38.490881888329703"/>
    <n v="-120.526835731413"/>
    <x v="2237"/>
    <n v="58"/>
    <n v="88"/>
    <n v="10125.0933550843"/>
    <n v="5487.8839079305098"/>
    <n v="4637.2094471538603"/>
    <n v="5487.8839079305098"/>
    <n v="4637.2094471538603"/>
    <n v="1.5283039829228E-4"/>
    <n v="1.5283039829228E-4"/>
    <m/>
    <n v="2"/>
    <n v="1575"/>
    <n v="1.0152722848501599E-5"/>
    <n v="2240"/>
    <n v="0"/>
    <n v="0"/>
    <n v="3.410011911754689"/>
    <n v="1694"/>
    <n v="0"/>
  </r>
  <r>
    <s v="Bay Area"/>
    <x v="2240"/>
    <n v="111"/>
    <n v="210.51982642136099"/>
    <n v="464"/>
    <n v="422.84350000000001"/>
    <n v="28"/>
    <n v="1.5203768011165899E-4"/>
    <n v="6.6431645330302894E-2"/>
    <n v="0.39327347481873998"/>
    <n v="1.22464297726177"/>
    <n v="3.2163857476239501"/>
    <n v="1.4351445009858899E-2"/>
    <n v="0.19792983255216001"/>
    <n v="1.46976138811026"/>
    <n v="1"/>
    <n v="1.01001099886697E-5"/>
    <n v="1.15667360032846E-4"/>
    <n v="0.239224137931034"/>
    <n v="0.49786699690115199"/>
    <s v="{4CEFDA18-FC78-4DED-AF3C-6DA953E1658C}"/>
    <n v="24251104"/>
    <s v="WOODSIDE 1104"/>
    <n v="9032"/>
    <n v="37.429202820311303"/>
    <n v="-122.25590537920399"/>
    <x v="2238"/>
    <n v="216"/>
    <n v="253"/>
    <n v="24686.643042613901"/>
    <n v="12668.879379487"/>
    <n v="12017.7636631269"/>
    <n v="6850.4288177669696"/>
    <n v="6199.2336145675999"/>
    <n v="3.2386860809196999E-3"/>
    <n v="4.2570550431264504E-3"/>
    <n v="1.89657501280506"/>
    <n v="16.571428571428498"/>
    <n v="1771"/>
    <n v="2.8280307968275159E-4"/>
    <n v="2241"/>
    <n v="0"/>
    <n v="0"/>
    <n v="4.2566578049246795"/>
    <n v="2004"/>
    <n v="0"/>
  </r>
  <r>
    <s v="North Coast"/>
    <x v="2241"/>
    <n v="244"/>
    <n v="425.80276580566499"/>
    <n v="371"/>
    <n v="491.98360000000002"/>
    <n v="35"/>
    <n v="1.51936445139913E-4"/>
    <n v="6.6431380861030107E-2"/>
    <n v="8.1166060704451297"/>
    <n v="10.501480691708"/>
    <n v="31.538033357033299"/>
    <n v="0.54759852325346703"/>
    <n v="0.65903918769743397"/>
    <n v="2.8146776546724102"/>
    <n v="0.97212389877864203"/>
    <n v="1.00933478537606E-5"/>
    <n v="5.4363604062278401E-4"/>
    <n v="0.65768194070080799"/>
    <n v="0.86548160419876496"/>
    <s v="{C70CA0FD-CD6F-47B4-AE85-ADF07161D721}"/>
    <n v="42811112"/>
    <s v="MONTE RIO 1112"/>
    <n v="212"/>
    <n v="38.4750395555727"/>
    <n v="-123.00283773265799"/>
    <x v="2239"/>
    <n v="49"/>
    <n v="208"/>
    <n v="13631.0309678249"/>
    <n v="3618.17262030762"/>
    <n v="10012.8583475173"/>
    <n v="3618.17262030762"/>
    <n v="10012.8583475173"/>
    <n v="1.9027261421797399E-2"/>
    <n v="5.3177755798969797E-3"/>
    <n v="1.7450933024822299"/>
    <n v="10.6"/>
    <n v="744"/>
    <n v="3.53267174881621E-4"/>
    <n v="2242"/>
    <n v="0"/>
    <n v="0"/>
    <n v="2.2482275392531661"/>
    <n v="1077"/>
    <n v="0"/>
  </r>
  <r>
    <s v="Central Coast"/>
    <x v="2242"/>
    <n v="432"/>
    <n v="899.12866976894099"/>
    <n v="623"/>
    <n v="1014.1130000000001"/>
    <n v="25"/>
    <n v="1.5015690092695801E-4"/>
    <n v="6.6431229729116206E-2"/>
    <n v="5.3268892869818902"/>
    <n v="31.472942065447501"/>
    <n v="236.40874386951299"/>
    <n v="2.6496900241926298"/>
    <n v="0.41964602097869003"/>
    <n v="9.6299999165534906"/>
    <n v="1.00938053131103"/>
    <n v="9.9751075808909495E-6"/>
    <n v="5.6953062454340295E-4"/>
    <n v="0.69341894060995102"/>
    <n v="0.88661588105262301"/>
    <s v="{77124F72-2A10-485B-AF25-5FB9845AECBA}"/>
    <n v="183582101"/>
    <s v="BURNS 2101"/>
    <s v="circuit_breaker"/>
    <n v="37.095168071609002"/>
    <n v="-122.144211185853"/>
    <x v="2240"/>
    <n v="44"/>
    <n v="41"/>
    <n v="5159.4392219318897"/>
    <n v="2668.3534659629599"/>
    <n v="2491.0857559689298"/>
    <n v="2668.3534659629599"/>
    <n v="2491.0857559689298"/>
    <n v="1.4238265613585E-2"/>
    <n v="3.7539225231739601E-3"/>
    <n v="2.0813163652058799"/>
    <n v="24.92"/>
    <n v="712"/>
    <n v="2.4937768952227376E-4"/>
    <n v="2243"/>
    <n v="0"/>
    <n v="0"/>
    <n v="1.6580374614988704"/>
    <n v="1594"/>
    <n v="0"/>
  </r>
  <r>
    <s v="North Valley"/>
    <x v="2243"/>
    <n v="5"/>
    <n v="6.79291926388274"/>
    <n v="44"/>
    <n v="25.355639"/>
    <n v="3"/>
    <n v="1.4973179834972401E-4"/>
    <n v="6.6431380861030107E-2"/>
    <n v="10.993063926696699"/>
    <n v="24.586519718170099"/>
    <n v="134.22156190872099"/>
    <n v="2.0219387374818298"/>
    <n v="1.03466079135735"/>
    <n v="1.5499999886378599"/>
    <n v="1.0007374684015899"/>
    <n v="9.9468901231775003E-6"/>
    <n v="9.7544808522798099E-4"/>
    <n v="0.11363636363636299"/>
    <n v="0.26790566771976698"/>
    <s v="{1341CA63-432E-4CD8-BB46-467A27C9C55D}"/>
    <n v="102831104"/>
    <s v="PARADISE 1104"/>
    <n v="920400"/>
    <n v="39.756133676537701"/>
    <n v="-121.572129621296"/>
    <x v="2241"/>
    <n v="409"/>
    <n v="45"/>
    <n v="27929.618296032299"/>
    <n v="25870.068168016001"/>
    <n v="2059.5501280163498"/>
    <n v="7211.2586865596904"/>
    <n v="70.720645134188004"/>
    <n v="2.9263442556839402E-3"/>
    <n v="4.4919539504917301E-4"/>
    <n v="1.3585838527765399"/>
    <n v="14.6666666666666"/>
    <n v="423"/>
    <n v="2.9840670369532501E-5"/>
    <n v="2244"/>
    <n v="0"/>
    <n v="0"/>
    <n v="4.4808670213262811"/>
    <n v="160"/>
    <n v="0"/>
  </r>
  <r>
    <s v="North Valley"/>
    <x v="2244"/>
    <n v="2"/>
    <n v="1.9444964574534001"/>
    <n v="3"/>
    <n v="2.5703588000000002"/>
    <n v="1"/>
    <n v="1.48440638440661E-4"/>
    <n v="6.6431229729116206E-2"/>
    <m/>
    <m/>
    <m/>
    <m/>
    <n v="0"/>
    <n v="28.121681213378899"/>
    <n v="1"/>
    <n v="9.8610941533882407E-6"/>
    <n v="1.48440638440661E-4"/>
    <n v="0.66666666666666596"/>
    <n v="0.75650780461260203"/>
    <s v="{B00B32D2-7E6B-47E8-9895-8153D924AA94}"/>
    <n v="101321101"/>
    <s v="PIT NO 5 1101"/>
    <n v="90846"/>
    <n v="41.035104505790798"/>
    <n v="-121.92992865727101"/>
    <x v="2242"/>
    <n v="4"/>
    <n v="0"/>
    <n v="149.20496905532099"/>
    <n v="149.20496905532099"/>
    <n v="0"/>
    <n v="149.20496905532099"/>
    <n v="0"/>
    <n v="1.48440638440661E-4"/>
    <n v="1.48440638440661E-4"/>
    <n v="0.97224822872670202"/>
    <n v="3"/>
    <n v="1600"/>
    <n v="9.8610941533882407E-6"/>
    <n v="2245"/>
    <n v="0"/>
    <n v="0"/>
    <n v="9.2711640826873859E-2"/>
    <n v="961"/>
    <n v="0"/>
  </r>
  <r>
    <s v="North Coast"/>
    <x v="2245"/>
    <n v="1179"/>
    <n v="2164.0165949525699"/>
    <n v="1538"/>
    <n v="2334.4337999999998"/>
    <n v="112"/>
    <n v="1.4791992729052601E-4"/>
    <n v="6.4652410106116803E-2"/>
    <n v="6.8858573189384096"/>
    <n v="85.296078098211694"/>
    <n v="559.54993023862198"/>
    <n v="6.4513965767849601"/>
    <n v="0.85094283811887805"/>
    <n v="11.0351086506776"/>
    <n v="1.11330594122409"/>
    <n v="9.5900216421562403E-6"/>
    <n v="5.9330075155169604E-4"/>
    <n v="0.76657997399219702"/>
    <n v="0.92699846953382004"/>
    <s v="{2480EF39-65DB-49E5-BB32-DE1887FC85E8}"/>
    <n v="43081101"/>
    <s v="BIG RIVER 1101"/>
    <n v="3002"/>
    <n v="39.285581660373502"/>
    <n v="-123.79318480374999"/>
    <x v="2243"/>
    <n v="144"/>
    <n v="124"/>
    <n v="21264.457125859499"/>
    <n v="13203.7302003158"/>
    <n v="8060.7269255437104"/>
    <n v="11691.892386207801"/>
    <n v="6989.8074403460996"/>
    <n v="6.6449684173790005E-2"/>
    <n v="1.6567031856538902E-2"/>
    <n v="1.8354678498325401"/>
    <n v="13.732142857142801"/>
    <n v="676"/>
    <n v="1.0740824239214989E-3"/>
    <n v="2246"/>
    <n v="0"/>
    <n v="0"/>
    <n v="7.2650028639103272"/>
    <n v="1493"/>
    <n v="0"/>
  </r>
  <r>
    <s v="Sierra"/>
    <x v="2246"/>
    <n v="2"/>
    <n v="3.8899548866317999"/>
    <n v="19"/>
    <n v="11.989986"/>
    <n v="1"/>
    <n v="1.44068108056671E-4"/>
    <n v="6.6431531992944007E-2"/>
    <m/>
    <m/>
    <m/>
    <m/>
    <n v="0"/>
    <n v="0"/>
    <n v="0"/>
    <n v="9.5706651295297104E-6"/>
    <n v="1.44068108056671E-4"/>
    <n v="0.105263157894736"/>
    <n v="0.324433635741879"/>
    <s v="{EB087661-42A5-46E0-BB53-1DC1A49FC6AA}"/>
    <n v="152031103"/>
    <s v="GRASS VALLEY 1103"/>
    <s v="circuit_breaker"/>
    <n v="39.209000150319298"/>
    <n v="-121.061098962426"/>
    <x v="2244"/>
    <n v="11"/>
    <n v="10"/>
    <n v="433.45706351628797"/>
    <n v="191.18061003132601"/>
    <n v="242.27645348496199"/>
    <n v="191.18061003132601"/>
    <n v="242.27645348496199"/>
    <n v="1.44068108056671E-4"/>
    <n v="1.44068108056671E-4"/>
    <n v="1.9449774433158999"/>
    <n v="19"/>
    <n v="1621"/>
    <n v="9.5706651295297104E-6"/>
    <n v="2247"/>
    <n v="0"/>
    <n v="0"/>
    <n v="0.11879408683577508"/>
    <n v="1748"/>
    <n v="0"/>
  </r>
  <r>
    <s v="Central Valley"/>
    <x v="2247"/>
    <n v="0"/>
    <n v="0"/>
    <n v="3"/>
    <n v="1.8775873000000001"/>
    <n v="2"/>
    <n v="1.43507546454202E-4"/>
    <n v="6.6431305302790802E-2"/>
    <n v="7.9806356430053702"/>
    <n v="25.888414382934499"/>
    <n v="49.184532165527301"/>
    <n v="0.392750203609466"/>
    <n v="2.7112831473350498"/>
    <n v="14.6851766109466"/>
    <n v="1.0033186078071501"/>
    <n v="9.5333936317535607E-6"/>
    <n v="6.4290960290236399E-4"/>
    <n v="0"/>
    <n v="0"/>
    <s v="{716EEA07-8EC7-426F-AA45-1CEE92CFA700}"/>
    <n v="163201101"/>
    <s v="WEST POINT 1101"/>
    <s v="L373"/>
    <n v="38.489008676493"/>
    <n v="-120.53647066812501"/>
    <x v="2245"/>
    <n v="129"/>
    <n v="182"/>
    <n v="24287.525689436301"/>
    <n v="12006.059811773401"/>
    <n v="12281.4658776629"/>
    <n v="12006.059811773401"/>
    <n v="12281.4658776629"/>
    <n v="1.2858192058047199E-3"/>
    <n v="2.8701509290840401E-4"/>
    <m/>
    <n v="1.5"/>
    <n v="624"/>
    <n v="1.9066787263507121E-5"/>
    <n v="2248"/>
    <n v="0"/>
    <n v="0"/>
    <n v="7.46021739130145"/>
    <n v="2313"/>
    <n v="0"/>
  </r>
  <r>
    <s v="Bay Area"/>
    <x v="2248"/>
    <n v="48"/>
    <n v="78.620238993379104"/>
    <n v="79"/>
    <n v="97.880584999999996"/>
    <n v="8"/>
    <n v="1.43132537232304E-4"/>
    <n v="6.6431305302790802E-2"/>
    <n v="1.7241795904934401"/>
    <n v="3.4969606786966301"/>
    <n v="17.375194936990699"/>
    <n v="0.105777944882538"/>
    <n v="1.1061946861445899E-3"/>
    <n v="8.0033183563500601E-2"/>
    <n v="1"/>
    <n v="9.5084812796422899E-6"/>
    <n v="2.3816874841031601E-4"/>
    <n v="0.60759493670886"/>
    <n v="0.80322608636692605"/>
    <s v="{E61E149E-984B-41E5-BBE8-57BFA4C46C56}"/>
    <n v="43432105"/>
    <s v="SILVERADO 2105"/>
    <n v="1308"/>
    <n v="38.5050248485285"/>
    <n v="-122.47472036705599"/>
    <x v="2246"/>
    <n v="160"/>
    <n v="520"/>
    <n v="33548.4745097185"/>
    <n v="8622.75984963265"/>
    <n v="24925.714660085901"/>
    <n v="812.07164835694505"/>
    <n v="1516.64921356694"/>
    <n v="1.90534998728253E-3"/>
    <n v="1.14506029785843E-3"/>
    <n v="1.63792164569539"/>
    <n v="9.875"/>
    <n v="1281"/>
    <n v="7.6067850237138319E-5"/>
    <n v="2249"/>
    <n v="0"/>
    <n v="0"/>
    <n v="0.50459777221120328"/>
    <n v="1068"/>
    <n v="0"/>
  </r>
  <r>
    <s v="Central Coast"/>
    <x v="2249"/>
    <n v="3"/>
    <n v="3.6831410382001102"/>
    <n v="17"/>
    <n v="11.99366"/>
    <n v="6"/>
    <n v="1.26607130823686E-5"/>
    <n v="0.63653799546500101"/>
    <n v="7.40587683394551E-2"/>
    <n v="163.217171475291"/>
    <n v="934.07618634600601"/>
    <n v="0.14433898776769599"/>
    <n v="0.93252211312452904"/>
    <n v="86.204238891601506"/>
    <n v="1.1150442361831601"/>
    <n v="9.4913172206536395E-6"/>
    <n v="3.2811534348790299E-6"/>
    <n v="0.17647058823529399"/>
    <n v="0.307090666772876"/>
    <s v="{267BC564-377B-4324-BC73-A7BED7B71D6E}"/>
    <n v="182071101"/>
    <s v="CAMPHORA 1101"/>
    <n v="77978"/>
    <n v="36.479532999665501"/>
    <n v="-121.41416651663999"/>
    <x v="2247"/>
    <n v="196"/>
    <n v="178"/>
    <n v="47160.067230804598"/>
    <n v="40895.734243111998"/>
    <n v="6264.33298769251"/>
    <n v="3393.7442849076901"/>
    <n v="1023.1770843683"/>
    <n v="1.9686920609274202E-5"/>
    <n v="7.5964278494211599E-5"/>
    <n v="1.2277136794000301"/>
    <n v="2.8333333333333299"/>
    <n v="2861"/>
    <n v="5.6947903323921837E-5"/>
    <n v="2250"/>
    <n v="0"/>
    <n v="0"/>
    <n v="2.1087742800573763"/>
    <n v="350"/>
    <n v="0"/>
  </r>
  <r>
    <s v="Sierra"/>
    <x v="2250"/>
    <n v="106"/>
    <n v="214.668941746266"/>
    <n v="361"/>
    <n v="319.14706000000001"/>
    <n v="30"/>
    <n v="1.62627393971585E-4"/>
    <n v="5.9788378793649601E-2"/>
    <n v="0.52436141042770501"/>
    <n v="0.30039063830294499"/>
    <n v="2.1810759455547601"/>
    <n v="7.6625321491162199E-3"/>
    <n v="2.1061947345733599E-2"/>
    <n v="0.16312389574944899"/>
    <n v="1.2666666666666599"/>
    <n v="9.3800666795568803E-6"/>
    <n v="1.3299735626001499E-4"/>
    <n v="0.29362880886426501"/>
    <n v="0.672633296121116"/>
    <s v="{91D53CD4-6008-41E0-B5BC-B59F60B0DDAC}"/>
    <n v="153652105"/>
    <s v="SHINGLE SPRINGS 2105"/>
    <n v="11172"/>
    <n v="38.679075676844199"/>
    <n v="-120.980978462675"/>
    <x v="2248"/>
    <n v="93"/>
    <n v="165"/>
    <n v="9798.1168332792895"/>
    <n v="3921.2737397698902"/>
    <n v="5876.8430935093802"/>
    <n v="3051.0510304259101"/>
    <n v="4960.72766600872"/>
    <n v="3.9899206878004599E-3"/>
    <n v="4.8788218191475599E-3"/>
    <n v="2.0251786957194899"/>
    <n v="12.033333333333299"/>
    <n v="1684"/>
    <n v="2.8140200038670639E-4"/>
    <n v="2251"/>
    <n v="0"/>
    <n v="0"/>
    <n v="1.8958346298267783"/>
    <n v="579"/>
    <n v="0"/>
  </r>
  <r>
    <s v="Sierra"/>
    <x v="2251"/>
    <n v="18"/>
    <n v="23.8435730185194"/>
    <n v="32"/>
    <n v="31.411923999999999"/>
    <n v="3"/>
    <n v="1.4059700333746101E-4"/>
    <n v="6.6431531992944007E-2"/>
    <n v="4.2225289344787598"/>
    <n v="15.345220565795801"/>
    <n v="114.63335418701099"/>
    <n v="0.48404267430305398"/>
    <n v="4.2728613813718104"/>
    <n v="20.884070714314699"/>
    <n v="1.01474924882253"/>
    <n v="9.3400743253246293E-6"/>
    <n v="3.0052030585162899E-4"/>
    <n v="0.5625"/>
    <n v="0.75906120056831305"/>
    <s v="{BCC579AC-C459-46FE-9298-10C2B7376879}"/>
    <n v="152481110"/>
    <s v="BRUNSWICK 1110"/>
    <n v="94368"/>
    <n v="39.2340892328846"/>
    <n v="-121.05980238222401"/>
    <x v="2249"/>
    <n v="33"/>
    <n v="11"/>
    <n v="1100.48867658105"/>
    <n v="768.93027621996703"/>
    <n v="331.558400361091"/>
    <n v="431.14320012477998"/>
    <n v="331.558400361091"/>
    <n v="9.0156091755488801E-4"/>
    <n v="4.2179101001238402E-4"/>
    <n v="1.3246429454733"/>
    <n v="10.6666666666666"/>
    <n v="1123"/>
    <n v="2.8020222975973886E-5"/>
    <n v="2252"/>
    <n v="0"/>
    <n v="0"/>
    <n v="0.26789988140473464"/>
    <n v="818"/>
    <n v="0"/>
  </r>
  <r>
    <s v="Central Valley"/>
    <x v="2252"/>
    <n v="24"/>
    <n v="60.905228529234698"/>
    <n v="568"/>
    <n v="301.33100000000002"/>
    <n v="102"/>
    <n v="3.5482209042646501E-6"/>
    <n v="3.32889550637847"/>
    <n v="3.9422100620078102"/>
    <n v="59.945985760007503"/>
    <n v="502.82081006740998"/>
    <n v="1.91701096343012"/>
    <n v="0.37771127528200499"/>
    <n v="10.7255336319406"/>
    <n v="1.0089580077750999"/>
    <n v="9.3223912140152995E-6"/>
    <n v="8.8981090281264998E-6"/>
    <n v="4.22535211267605E-2"/>
    <n v="0.20212069057689799"/>
    <s v="{3474C71F-C417-4DFD-9033-1EBD72D1A9BF}"/>
    <n v="254061103"/>
    <s v="DUNLAP 1103"/>
    <n v="7080"/>
    <n v="36.7432829695192"/>
    <n v="-118.96076152244"/>
    <x v="2250"/>
    <n v="111"/>
    <n v="424"/>
    <n v="29854.1138973161"/>
    <n v="17013.968341600299"/>
    <n v="12840.145555715801"/>
    <n v="17013.968341600299"/>
    <n v="12840.145555715801"/>
    <n v="9.0760712086890196E-4"/>
    <n v="3.6191853223499401E-4"/>
    <n v="2.5377178553847801"/>
    <n v="5.5686274509803901"/>
    <n v="2798"/>
    <n v="9.5088390382956059E-4"/>
    <n v="2253"/>
    <n v="0"/>
    <n v="0"/>
    <n v="10.571986522388519"/>
    <n v="2678"/>
    <n v="0"/>
  </r>
  <r>
    <s v="Central Coast"/>
    <x v="2253"/>
    <n v="394"/>
    <n v="723.02990818767103"/>
    <n v="776"/>
    <n v="930.76009999999997"/>
    <n v="55"/>
    <n v="1.3974455465689601E-4"/>
    <n v="6.6431909799575806E-2"/>
    <n v="5.7532110578846103"/>
    <n v="15.724564590056699"/>
    <n v="50.404145062442197"/>
    <n v="0.56853517813036203"/>
    <n v="3.7671359956772399"/>
    <n v="11.183415154977199"/>
    <n v="1.0000804510983501"/>
    <n v="9.2834976499488298E-6"/>
    <n v="4.62997560312446E-4"/>
    <n v="0.50773195876288602"/>
    <n v="0.77681663714431903"/>
    <s v="{9E68327F-3BBC-4F71-B18E-5E0E2432F769}"/>
    <n v="83252102"/>
    <s v="PAUL SWEET 2102"/>
    <n v="5291"/>
    <n v="36.975594664056104"/>
    <n v="-122.058413885756"/>
    <x v="2251"/>
    <n v="119"/>
    <n v="103"/>
    <n v="11822.3314396645"/>
    <n v="6995.8694452851996"/>
    <n v="4826.4619943793004"/>
    <n v="5450.0474681109099"/>
    <n v="2065.9614817941201"/>
    <n v="2.54648658171845E-2"/>
    <n v="7.6859505061293003E-3"/>
    <n v="1.8351012898164201"/>
    <n v="14.1090909090909"/>
    <n v="842"/>
    <n v="5.1059237074718559E-4"/>
    <n v="2254"/>
    <n v="0"/>
    <n v="0"/>
    <n v="3.3865014453075442"/>
    <n v="1654"/>
    <n v="0"/>
  </r>
  <r>
    <s v="North Valley"/>
    <x v="2254"/>
    <n v="19"/>
    <n v="45.837953457427197"/>
    <n v="180"/>
    <n v="120.72498"/>
    <n v="29"/>
    <n v="9.1640478221334203E-6"/>
    <n v="0.88606546032197697"/>
    <n v="2.64871557010337"/>
    <n v="19.7093416623926"/>
    <n v="188.022659668698"/>
    <n v="3.08917372495771"/>
    <n v="0.76800426670582"/>
    <n v="6.5024946667896799"/>
    <n v="0.95163259835080305"/>
    <n v="9.1337995794854794E-6"/>
    <n v="1.3318218603722901E-5"/>
    <n v="0.105555555555555"/>
    <n v="0.379689043946007"/>
    <s v="{CF1292FF-09D7-4946-B3C9-5DF5A5CB48C9}"/>
    <n v="102361101"/>
    <s v="HAMILTON BRANCH 1101"/>
    <s v="circuit_breaker"/>
    <n v="40.269159992522397"/>
    <n v="-121.087888557618"/>
    <x v="2252"/>
    <n v="145"/>
    <n v="321"/>
    <n v="20873.419174535898"/>
    <n v="5887.1186054372301"/>
    <n v="14986.300569098699"/>
    <n v="3577.0016298012501"/>
    <n v="8192.4480067906497"/>
    <n v="3.86228339507965E-4"/>
    <n v="2.6575738684186901E-4"/>
    <n v="2.4125238661803801"/>
    <n v="6.2068965517241299"/>
    <n v="2737"/>
    <n v="2.6488018780507889E-4"/>
    <n v="2255"/>
    <n v="0"/>
    <n v="0"/>
    <n v="2.2226450797112327"/>
    <n v="1099"/>
    <n v="0"/>
  </r>
  <r>
    <s v="North Coast"/>
    <x v="2255"/>
    <n v="1261"/>
    <n v="1954.09798263323"/>
    <n v="1889"/>
    <n v="2236.9758000000002"/>
    <n v="166"/>
    <n v="1.5340891404337501E-4"/>
    <n v="6.0028697598234697E-2"/>
    <n v="5.2891632011471197"/>
    <n v="42.819851845406497"/>
    <n v="236.684859913156"/>
    <n v="1.85948627361742"/>
    <n v="1.0395985644688699"/>
    <n v="12.950503449563"/>
    <n v="1.45467267194426"/>
    <n v="9.0945960601050903E-6"/>
    <n v="4.9498598034725398E-4"/>
    <n v="0.66754896770778105"/>
    <n v="0.87354452218868395"/>
    <s v="{66330EE0-007E-454B-A909-6B12AA6DF153}"/>
    <n v="192171103"/>
    <s v="WILLOW CREEK 1103"/>
    <n v="5012"/>
    <n v="40.8893966415107"/>
    <n v="-123.55789717961299"/>
    <x v="2253"/>
    <n v="199"/>
    <n v="271"/>
    <n v="25994.620684040401"/>
    <n v="17863.199507881302"/>
    <n v="8131.4211761590104"/>
    <n v="17863.199507881302"/>
    <n v="8131.4211761590104"/>
    <n v="8.2167672737644096E-2"/>
    <n v="2.5465879731200399E-2"/>
    <n v="1.5496415405497399"/>
    <n v="11.3795180722891"/>
    <n v="793"/>
    <n v="1.509702945977445E-3"/>
    <n v="2256"/>
    <n v="0"/>
    <n v="0"/>
    <n v="11.099674141411713"/>
    <n v="967"/>
    <n v="0"/>
  </r>
  <r>
    <s v="Sierra"/>
    <x v="2256"/>
    <n v="85"/>
    <n v="122.416082831238"/>
    <n v="245"/>
    <n v="192.28129999999999"/>
    <n v="23"/>
    <n v="1.40949236558061E-4"/>
    <n v="6.3543204514989904E-2"/>
    <n v="1.63826008566788"/>
    <n v="6.0364219205719998"/>
    <n v="15.3421721884182"/>
    <n v="8.1409565614843998E-2"/>
    <n v="1.0628950788328999"/>
    <n v="4.5851874782570698"/>
    <n v="1.1775682957275999"/>
    <n v="8.9357016376226494E-6"/>
    <n v="1.8650681684685699E-4"/>
    <n v="0.34693877551020402"/>
    <n v="0.63665101869094298"/>
    <s v="{3255A524-F15F-4D09-B1CC-57364FA652CB}"/>
    <n v="152261107"/>
    <s v="DIAMOND SPRINGS 1107"/>
    <n v="40353"/>
    <n v="38.710631214173603"/>
    <n v="-120.83705250662901"/>
    <x v="2254"/>
    <n v="67"/>
    <n v="110"/>
    <n v="8540.7809567231998"/>
    <n v="4132.0540500812904"/>
    <n v="4408.7269066419103"/>
    <n v="2152.3519101126499"/>
    <n v="2317.19716432208"/>
    <n v="4.2896567874777204E-3"/>
    <n v="3.2418324408354199E-3"/>
    <n v="1.4401892097792699"/>
    <n v="10.6521739130434"/>
    <n v="1459"/>
    <n v="2.0552113766532094E-4"/>
    <n v="2257"/>
    <n v="0"/>
    <n v="0"/>
    <n v="1.3374090587386074"/>
    <n v="1510"/>
    <n v="0"/>
  </r>
  <r>
    <s v="Bay Area"/>
    <x v="2257"/>
    <n v="12"/>
    <n v="47.1914097754767"/>
    <n v="17"/>
    <n v="49.470089999999999"/>
    <n v="3"/>
    <n v="1.3290705343630701E-4"/>
    <n v="6.6431909799575806E-2"/>
    <n v="0"/>
    <n v="0"/>
    <n v="0"/>
    <n v="0"/>
    <n v="1.1268436908721899"/>
    <n v="11.444174130757601"/>
    <n v="1.0014749368031799"/>
    <n v="8.8292693856082007E-6"/>
    <n v="8.2358666986692697E-5"/>
    <n v="0.70588235294117596"/>
    <n v="0.95393824366954205"/>
    <s v="{5EC3A666-1799-428B-8C0E-2A981579542E}"/>
    <n v="22811103"/>
    <s v="PACIFICA 1103"/>
    <s v="circuit_breaker"/>
    <n v="37.594653967890601"/>
    <n v="-122.488838570697"/>
    <x v="2255"/>
    <n v="123"/>
    <n v="913"/>
    <n v="54127.023333943602"/>
    <n v="7914.1245053646699"/>
    <n v="46212.898828578902"/>
    <n v="224.09759344760201"/>
    <n v="1043.4859761600701"/>
    <n v="2.4707600096007798E-4"/>
    <n v="3.9872116030892298E-4"/>
    <n v="3.9326174812897201"/>
    <n v="5.6666666666666599"/>
    <n v="1967"/>
    <n v="2.6487808156824602E-5"/>
    <n v="2258"/>
    <n v="0"/>
    <n v="0"/>
    <n v="0.1392477457381299"/>
    <n v="2458"/>
    <n v="0"/>
  </r>
  <r>
    <s v="Bay Area"/>
    <x v="2258"/>
    <n v="12"/>
    <n v="23.2373274038912"/>
    <n v="21"/>
    <n v="27.338951000000002"/>
    <n v="9"/>
    <n v="1.3145626225094799E-4"/>
    <n v="6.6431909799575806E-2"/>
    <n v="0.123489089310169"/>
    <n v="0.11119724810123401"/>
    <n v="1.3986615231260601E-3"/>
    <n v="3.4543890592431099E-7"/>
    <n v="0.41322517146666798"/>
    <n v="0.32507374608475298"/>
    <n v="1"/>
    <n v="8.7328905564443695E-6"/>
    <n v="1.0849500540643901E-4"/>
    <n v="0.57142857142857095"/>
    <n v="0.84997143122574703"/>
    <s v="{3BE78651-BE87-4B28-8A48-F46DBB91FDDB}"/>
    <n v="22811102"/>
    <s v="PACIFICA 1102"/>
    <s v="circuit_breaker"/>
    <n v="37.594640282453902"/>
    <n v="-122.488876263256"/>
    <x v="2256"/>
    <n v="198"/>
    <n v="1333"/>
    <n v="68867.679430623393"/>
    <n v="10933.704891267"/>
    <n v="57933.974539356299"/>
    <n v="430.72724052339601"/>
    <n v="7978.87931782541"/>
    <n v="9.7645504865795298E-4"/>
    <n v="1.18310636025853E-3"/>
    <n v="1.9364439503242701"/>
    <n v="2.3333333333333299"/>
    <n v="1811"/>
    <n v="7.8596015007999324E-5"/>
    <n v="2259"/>
    <n v="0"/>
    <n v="0"/>
    <n v="0.26764141617126308"/>
    <n v="2513"/>
    <n v="0"/>
  </r>
  <r>
    <s v="Central Valley"/>
    <x v="2259"/>
    <n v="4"/>
    <n v="9.5372044059970609"/>
    <n v="17"/>
    <n v="14.221436499999999"/>
    <n v="4"/>
    <n v="7.5724820362665896E-5"/>
    <n v="9.8222470771708703E-2"/>
    <n v="0"/>
    <n v="0"/>
    <n v="0"/>
    <n v="0"/>
    <n v="0.334623903036117"/>
    <n v="57.419247815385397"/>
    <n v="1.2234513163566501"/>
    <n v="8.6352581473976007E-6"/>
    <n v="6.93976344336988E-5"/>
    <n v="0.23529411764705799"/>
    <n v="0.67062173400195302"/>
    <s v="{7EE01833-70BE-4E5D-9E9A-D8D904929AC9}"/>
    <n v="163781704"/>
    <s v="PEORIA 1704"/>
    <n v="6090"/>
    <n v="37.897313326407598"/>
    <n v="-120.57194591130801"/>
    <x v="2257"/>
    <n v="25"/>
    <n v="9"/>
    <n v="2226.2030653912002"/>
    <n v="1284.82095111944"/>
    <n v="941.382114271766"/>
    <n v="1011.00463219886"/>
    <n v="279.88562973569702"/>
    <n v="2.7759053773479498E-4"/>
    <n v="3.0289928145066299E-4"/>
    <n v="2.3843011014992599"/>
    <n v="4.25"/>
    <n v="2063"/>
    <n v="3.4541032589590403E-5"/>
    <n v="2260"/>
    <n v="0"/>
    <n v="0"/>
    <n v="0.62820895931403786"/>
    <n v="1442"/>
    <n v="0"/>
  </r>
  <r>
    <s v="North Coast"/>
    <x v="2260"/>
    <n v="22"/>
    <n v="30.060674098628201"/>
    <n v="90"/>
    <n v="62.704777"/>
    <n v="7"/>
    <n v="1.29269259299949E-4"/>
    <n v="6.6431380861030107E-2"/>
    <n v="4.7181512440244298"/>
    <n v="17.446855905155299"/>
    <n v="100.342517862717"/>
    <n v="0.95466332448025504"/>
    <n v="1.26422249845103E-3"/>
    <n v="1.8439633346031601"/>
    <n v="0.57142857142860304"/>
    <n v="8.5875353981782295E-6"/>
    <n v="3.4852693728940401E-4"/>
    <n v="0.24444444444444399"/>
    <n v="0.47940006567293802"/>
    <s v="{7A5B68F2-6534-44D1-AA3E-9D90FAA18095}"/>
    <n v="42091102"/>
    <s v="MIRABEL 1102"/>
    <n v="7401"/>
    <n v="38.503707949328103"/>
    <n v="-122.94870988280501"/>
    <x v="2258"/>
    <n v="16"/>
    <n v="102"/>
    <n v="4122.4887541465296"/>
    <n v="1171.48876922555"/>
    <n v="2950.9999849209698"/>
    <n v="1171.48876922555"/>
    <n v="2950.9999849209698"/>
    <n v="2.4396885610258301E-3"/>
    <n v="9.0488481509964902E-4"/>
    <n v="1.3663942772103701"/>
    <n v="12.857142857142801"/>
    <n v="1014"/>
    <n v="6.0112747787247607E-5"/>
    <n v="2261"/>
    <n v="0"/>
    <n v="0"/>
    <n v="0.72792914802244924"/>
    <n v="1236"/>
    <n v="0"/>
  </r>
  <r>
    <s v="Central Coast"/>
    <x v="2261"/>
    <n v="374"/>
    <n v="1197.4124571514701"/>
    <n v="1284"/>
    <n v="1724.4175"/>
    <n v="148"/>
    <n v="2.4426854230802501E-5"/>
    <n v="0.51157956585772701"/>
    <n v="6.8063803865443298"/>
    <n v="136.39666475690299"/>
    <n v="523.44035570487699"/>
    <n v="13.273770575711699"/>
    <n v="1.15452345515404"/>
    <n v="29.315984542207801"/>
    <n v="1.0320945921781901"/>
    <n v="8.4165470847957806E-6"/>
    <n v="8.9062154888545005E-5"/>
    <n v="0.291277258566978"/>
    <n v="0.69438663822056401"/>
    <s v="{F5363A17-6294-4FBA-A5E9-297DB437E9E9}"/>
    <n v="182222104"/>
    <s v="DEL MONTE 2104"/>
    <n v="2624"/>
    <n v="36.569009589669598"/>
    <n v="-121.79510038977099"/>
    <x v="2259"/>
    <n v="262"/>
    <n v="179"/>
    <n v="42192.4699538801"/>
    <n v="30794.764250089702"/>
    <n v="11397.7057037903"/>
    <n v="29790.863761266501"/>
    <n v="11397.7057037903"/>
    <n v="1.3181198923504601E-2"/>
    <n v="3.6151744261587698E-3"/>
    <n v="3.2016375859664898"/>
    <n v="8.6756756756756701"/>
    <n v="1918"/>
    <n v="1.2456489685497756E-3"/>
    <n v="2262"/>
    <n v="0"/>
    <n v="0"/>
    <n v="18.511178806201926"/>
    <n v="1153"/>
    <n v="0"/>
  </r>
  <r>
    <s v="Bay Area"/>
    <x v="2262"/>
    <n v="51"/>
    <n v="79.732330224164997"/>
    <n v="135"/>
    <n v="128.55945"/>
    <n v="24"/>
    <n v="9.5027513073849394E-5"/>
    <n v="8.5505930322274007E-2"/>
    <n v="14.007682810609101"/>
    <n v="24.9388659848616"/>
    <n v="78.881491065025301"/>
    <n v="2.2904321308887998"/>
    <n v="0.76216814566095004"/>
    <n v="7.6534385522827799"/>
    <n v="0.83416298528514199"/>
    <n v="8.4103137784008901E-6"/>
    <n v="6.1970163225547905E-4"/>
    <n v="0.37777777777777699"/>
    <n v="0.620198136460268"/>
    <s v="{DFA21900-F572-4D0B-90D6-E67080E9EF87}"/>
    <n v="14161106"/>
    <s v="ROSSMOOR 1106"/>
    <s v="circuit_breaker"/>
    <n v="37.8651309198032"/>
    <n v="-122.08090223372599"/>
    <x v="2260"/>
    <n v="111"/>
    <n v="487"/>
    <n v="33024.966540236499"/>
    <n v="7735.3966817912096"/>
    <n v="25289.569858445298"/>
    <n v="2246.1308485208301"/>
    <n v="8984.22530335786"/>
    <n v="1.48728391741315E-2"/>
    <n v="2.2806603137723799E-3"/>
    <n v="1.5633790240032299"/>
    <n v="5.625"/>
    <n v="651"/>
    <n v="2.0184753068162138E-4"/>
    <n v="2263"/>
    <n v="0"/>
    <n v="0"/>
    <n v="1.3956805714762368"/>
    <n v="1979"/>
    <n v="0"/>
  </r>
  <r>
    <s v="North Valley"/>
    <x v="2263"/>
    <n v="2095"/>
    <n v="2694.3771064017901"/>
    <n v="4331"/>
    <n v="3663.6997000000001"/>
    <n v="243"/>
    <n v="1.25602977509646E-4"/>
    <n v="6.6431380861029801E-2"/>
    <n v="20.3084615249936"/>
    <n v="15.5625674304212"/>
    <n v="150.76135198735599"/>
    <n v="6.5061448720224"/>
    <n v="0.203840272317171"/>
    <n v="0.64517826972138304"/>
    <n v="0.991960741855483"/>
    <n v="8.3439792362227397E-6"/>
    <n v="1.2214988638407E-3"/>
    <n v="0.48372200415608402"/>
    <n v="0.73542520453595905"/>
    <s v="{BE2BD7AC-D920-438D-9D8D-1EC5AAEC4CAF}"/>
    <n v="103031101"/>
    <s v="ORO FINO 1101"/>
    <n v="121988"/>
    <n v="39.811957354717499"/>
    <n v="-121.591430644"/>
    <x v="2261"/>
    <n v="523"/>
    <n v="1899"/>
    <n v="115171.130528162"/>
    <n v="29450.007284857398"/>
    <n v="85721.123243305003"/>
    <n v="29450.007284857398"/>
    <n v="85721.123243305003"/>
    <n v="0.29682422391329"/>
    <n v="3.0521523534844101E-2"/>
    <n v="1.2860988574710199"/>
    <n v="17.8230452674897"/>
    <n v="314"/>
    <n v="2.027586954402126E-3"/>
    <n v="2264"/>
    <n v="0"/>
    <n v="0"/>
    <n v="18.299380476599126"/>
    <n v="1088"/>
    <n v="0"/>
  </r>
  <r>
    <s v="Central Valley"/>
    <x v="2264"/>
    <n v="30"/>
    <n v="40.719639235151497"/>
    <n v="156"/>
    <n v="93.888310000000004"/>
    <n v="14"/>
    <n v="1.2381453364339101E-4"/>
    <n v="6.6431909799575806E-2"/>
    <n v="0.87717410402062002"/>
    <n v="0.85282172536244605"/>
    <n v="2.3130722067435201"/>
    <n v="5.9937836869513204E-3"/>
    <n v="2.21570796073813"/>
    <n v="1.6053254757342501"/>
    <n v="1.00568900789533"/>
    <n v="8.2252359308743092E-6"/>
    <n v="1.18021380353232E-4"/>
    <n v="0.19230769230769201"/>
    <n v="0.43370295840631801"/>
    <s v="{56B3B60A-49BB-43A9-9EE8-443CF9005AA3}"/>
    <n v="163761703"/>
    <s v="RACETRACK 1703"/>
    <n v="10850"/>
    <n v="37.980652132789203"/>
    <n v="-120.390109025527"/>
    <x v="2262"/>
    <n v="76"/>
    <n v="329"/>
    <n v="17453.007137797798"/>
    <n v="3044.9889941410502"/>
    <n v="14408.0181436568"/>
    <n v="927.65239260238695"/>
    <n v="3247.6158696539401"/>
    <n v="1.65229932494526E-3"/>
    <n v="1.7334034710074699E-3"/>
    <n v="1.3573213078383799"/>
    <n v="11.1428571428571"/>
    <n v="1756"/>
    <n v="1.1515330303224033E-4"/>
    <n v="2265"/>
    <n v="0"/>
    <n v="0"/>
    <n v="0.5764162948437378"/>
    <n v="1417"/>
    <n v="0"/>
  </r>
  <r>
    <s v="Sierra"/>
    <x v="2265"/>
    <n v="39"/>
    <n v="67.1329441770513"/>
    <n v="184"/>
    <n v="129.10526999999999"/>
    <n v="19"/>
    <n v="1.10473623958808E-4"/>
    <n v="9.1714184140624003E-2"/>
    <n v="1.0593397134087099"/>
    <n v="1.7793065422318"/>
    <n v="4.9715083116251497"/>
    <n v="2.18042700451203E-2"/>
    <n v="0.61543466939649005"/>
    <n v="9.0983083176645696"/>
    <n v="1.2153004156915701"/>
    <n v="8.2065794290552707E-6"/>
    <n v="1.11866337066969E-4"/>
    <n v="0.21195652173912999"/>
    <n v="0.519986085591012"/>
    <s v="{F60C4C6E-928C-45EE-B5E3-FE18B260D743}"/>
    <n v="152531101"/>
    <s v="FLINT 1101"/>
    <n v="40666"/>
    <n v="38.886774957339199"/>
    <n v="-121.07083994915099"/>
    <x v="2263"/>
    <n v="90"/>
    <n v="288"/>
    <n v="14473.283923168399"/>
    <n v="4596.6688451107302"/>
    <n v="9876.6150780576809"/>
    <n v="1886.43101071253"/>
    <n v="3986.1711362729602"/>
    <n v="2.1254604042724098E-3"/>
    <n v="2.09899885521736E-3"/>
    <n v="1.7213575430013099"/>
    <n v="9.6842105263157894"/>
    <n v="1789"/>
    <n v="1.5592500915205014E-4"/>
    <n v="2266"/>
    <n v="0"/>
    <n v="0"/>
    <n v="1.1721735235574555"/>
    <n v="868"/>
    <n v="0"/>
  </r>
  <r>
    <s v="North Coast"/>
    <x v="2266"/>
    <n v="481"/>
    <n v="869.87006793001001"/>
    <n v="567"/>
    <n v="910.18200000000002"/>
    <n v="73"/>
    <n v="1.04189478144988E-4"/>
    <n v="8.2766931759167994E-2"/>
    <n v="1.4652735215364101"/>
    <n v="52.905590894975099"/>
    <n v="505.227566328487"/>
    <n v="1.4510480187608401"/>
    <n v="0.16617502344565199"/>
    <n v="15.3832410275936"/>
    <n v="1.0272154203832899"/>
    <n v="8.1925984645152396E-6"/>
    <n v="1.44392366059018E-4"/>
    <n v="0.848324514991181"/>
    <n v="0.95571002436527597"/>
    <s v="{69ECBFC6-9041-42D6-B70D-8E6BF5F8976F}"/>
    <n v="42841111"/>
    <s v="GUALALA 1111"/>
    <n v="445166"/>
    <n v="38.693683883435099"/>
    <n v="-123.423752246414"/>
    <x v="2264"/>
    <n v="115"/>
    <n v="38"/>
    <n v="16207.771731138801"/>
    <n v="14711.373125370599"/>
    <n v="1496.39860576817"/>
    <n v="9193.5625536070893"/>
    <n v="454.35649354620301"/>
    <n v="1.0540642722308299E-2"/>
    <n v="7.6058319045841901E-3"/>
    <n v="1.8084616796881701"/>
    <n v="7.7671232876712297"/>
    <n v="1620"/>
    <n v="5.9805968790961248E-4"/>
    <n v="2267"/>
    <n v="0"/>
    <n v="0"/>
    <n v="5.7126131574973904"/>
    <n v="2392"/>
    <n v="0"/>
  </r>
  <r>
    <s v="Central Coast"/>
    <x v="2267"/>
    <n v="478"/>
    <n v="1064.0048704333999"/>
    <n v="1395"/>
    <n v="1551.1858999999999"/>
    <n v="79"/>
    <n v="1.2320526937263001E-4"/>
    <n v="6.6431909799575806E-2"/>
    <n v="3.6322199223979701"/>
    <n v="6.8332391577821801"/>
    <n v="23.4092655578125"/>
    <n v="0.24028787426741499"/>
    <n v="0.551585084994483"/>
    <n v="1.95654475728427"/>
    <n v="1"/>
    <n v="8.1847613417949906E-6"/>
    <n v="2.6176048439736699E-4"/>
    <n v="0.34265232974910298"/>
    <n v="0.68592994653791295"/>
    <s v="{A1366627-BA9B-4DAB-8067-98E47F041CB9}"/>
    <n v="83622103"/>
    <s v="CAMP EVERS 2103"/>
    <n v="10946"/>
    <n v="37.034206265464803"/>
    <n v="-122.022677391171"/>
    <x v="2265"/>
    <n v="219"/>
    <n v="320"/>
    <n v="29567.185861548001"/>
    <n v="13670.8284701349"/>
    <n v="15896.357391413099"/>
    <n v="8744.1235236018292"/>
    <n v="7612.6191352441301"/>
    <n v="2.0679078267392001E-2"/>
    <n v="9.7332162804377696E-3"/>
    <n v="2.2259516117853599"/>
    <n v="17.658227848101198"/>
    <n v="1221"/>
    <n v="6.4659614600180422E-4"/>
    <n v="2268"/>
    <n v="0"/>
    <n v="0"/>
    <n v="5.4333447779839927"/>
    <n v="1466"/>
    <n v="0"/>
  </r>
  <r>
    <s v="Bay Area"/>
    <x v="2268"/>
    <n v="1"/>
    <n v="1.3585838527765399"/>
    <n v="20"/>
    <n v="25.706233999999998"/>
    <n v="1"/>
    <n v="1.34254121803678E-4"/>
    <n v="6.6431531992944007E-2"/>
    <n v="10.533506393432599"/>
    <n v="5.6108727455139098"/>
    <n v="24.092222213745099"/>
    <n v="0.25829693675041199"/>
    <n v="1.4800884723663299"/>
    <n v="0.66880530118942205"/>
    <n v="1"/>
    <n v="8.9187069877856704E-6"/>
    <n v="1.41416664700955E-3"/>
    <n v="0.05"/>
    <n v="5.2850365165309998E-2"/>
    <s v="{3E0AE845-0CE4-470C-9DE4-D6AA20E33FFC}"/>
    <n v="152691104"/>
    <s v="HIGGINS 1104"/>
    <n v="32747"/>
    <n v="39.142584658597002"/>
    <n v="-121.06120057026899"/>
    <x v="2266"/>
    <n v="52"/>
    <n v="171"/>
    <n v="10460.0825454842"/>
    <n v="2820.8108466690101"/>
    <n v="7639.2716988152397"/>
    <n v="966.14886395386497"/>
    <n v="3477.6876388486698"/>
    <n v="1.41416664700955E-3"/>
    <n v="1.34254121803678E-4"/>
    <n v="1.3585838527765399"/>
    <n v="20"/>
    <n v="268"/>
    <n v="8.9187069877856704E-6"/>
    <n v="2269"/>
    <n v="0"/>
    <n v="0"/>
    <n v="0.600336885743877"/>
    <n v="1113"/>
    <n v="0"/>
  </r>
  <r>
    <s v="Sierra"/>
    <x v="2268"/>
    <n v="71"/>
    <n v="109.964425222866"/>
    <n v="114"/>
    <n v="136.28523000000001"/>
    <n v="10"/>
    <n v="1.3534001918742399E-4"/>
    <n v="5.9788378793649601E-2"/>
    <n v="12.354152017169501"/>
    <n v="7.6114237639639102"/>
    <n v="28.528990109761502"/>
    <n v="0.52962565639366699"/>
    <n v="1.03512166440486"/>
    <n v="1.96219578385353"/>
    <n v="1.4"/>
    <n v="8.0984168097747503E-6"/>
    <n v="1.5113651767023799E-3"/>
    <n v="0.62280701754385903"/>
    <n v="0.806869703857375"/>
    <s v="{3E0AE845-0CE4-470C-9DE4-D6AA20E33FFC}"/>
    <n v="152691104"/>
    <s v="HIGGINS 1104"/>
    <n v="32747"/>
    <n v="39.142584658597002"/>
    <n v="-121.06120057026899"/>
    <x v="2266"/>
    <n v="52"/>
    <n v="171"/>
    <n v="10460.0825454842"/>
    <n v="2820.8108466690101"/>
    <n v="7639.2716988152397"/>
    <n v="966.14886395386497"/>
    <n v="3477.6876388486698"/>
    <n v="1.5113651767023799E-2"/>
    <n v="1.3534001918742401E-3"/>
    <n v="1.54879472144882"/>
    <n v="11.4"/>
    <n v="244"/>
    <n v="8.0984168097747509E-5"/>
    <n v="2269"/>
    <n v="0"/>
    <n v="0"/>
    <n v="0.600336885743877"/>
    <n v="561"/>
    <n v="0"/>
  </r>
  <r>
    <s v="North Coast"/>
    <x v="2269"/>
    <n v="6"/>
    <n v="12.358432839428501"/>
    <n v="33"/>
    <n v="28.856746999999999"/>
    <n v="6"/>
    <n v="1.49307732499437E-4"/>
    <n v="5.5358489149256701E-2"/>
    <n v="3.33146807551383"/>
    <n v="2.2692161649465499"/>
    <n v="12.2396930456161"/>
    <n v="8.6995810153894099E-2"/>
    <n v="0.99778759479522705"/>
    <n v="0.100663714110851"/>
    <n v="1.6666666666666601"/>
    <n v="8.1085866483401892E-6"/>
    <n v="2.75438138487515E-4"/>
    <n v="0.18181818181818099"/>
    <n v="0.42826840389258802"/>
    <s v="{BAA473AF-66C6-4355-8E90-0CDB40A98A03}"/>
    <n v="42151104"/>
    <s v="SANTA ROSA A 1104"/>
    <s v="circuit_breaker"/>
    <n v="38.436639717788601"/>
    <n v="-122.71367897824"/>
    <x v="2267"/>
    <n v="179"/>
    <n v="1016"/>
    <n v="54258.7276585082"/>
    <n v="9705.5931458898704"/>
    <n v="44553.134512618402"/>
    <n v="380.548903698049"/>
    <n v="1043.56980385364"/>
    <n v="1.65262883092509E-3"/>
    <n v="8.9584639499662401E-4"/>
    <n v="2.0597388065714202"/>
    <n v="5.5"/>
    <n v="1186"/>
    <n v="4.8651519890041139E-5"/>
    <n v="2270"/>
    <n v="0"/>
    <n v="0"/>
    <n v="0.23646205283976041"/>
    <n v="1993"/>
    <n v="0"/>
  </r>
  <r>
    <s v="Bay Area"/>
    <x v="2270"/>
    <n v="7"/>
    <n v="11.6142868494426"/>
    <n v="27"/>
    <n v="20.815674000000001"/>
    <n v="5"/>
    <n v="4.2322237277403399E-5"/>
    <n v="0.15798809079550399"/>
    <n v="0.50346982479095403"/>
    <n v="0.22239449620246801"/>
    <n v="1.62962428294122E-3"/>
    <n v="8.2046665283996802E-7"/>
    <n v="0.76061946153640703"/>
    <n v="22.518760421872098"/>
    <n v="1.0119468927383399"/>
    <n v="8.0930812313701295E-6"/>
    <n v="3.7680092646041797E-5"/>
    <n v="0.25925925925925902"/>
    <n v="0.55795872597455998"/>
    <s v="{30491B06-175D-4B50-9477-0E42FFDBA4F5}"/>
    <n v="14341106"/>
    <s v="VALLEY VIEW 1106"/>
    <s v="P128"/>
    <n v="37.979232863202"/>
    <n v="-122.263922657992"/>
    <x v="2268"/>
    <n v="85"/>
    <n v="300"/>
    <n v="18303.774542348499"/>
    <n v="4067.7933837208302"/>
    <n v="14235.981158627599"/>
    <n v="184.068536761487"/>
    <n v="138.20880187187001"/>
    <n v="1.8840046323020899E-4"/>
    <n v="2.1161118638701699E-4"/>
    <n v="1.65918383563466"/>
    <n v="5.4"/>
    <n v="2365"/>
    <n v="4.0465406156850651E-5"/>
    <n v="2271"/>
    <n v="0"/>
    <n v="0"/>
    <n v="0.11437485075602194"/>
    <n v="2741"/>
    <n v="0"/>
  </r>
  <r>
    <s v="Sierra"/>
    <x v="2271"/>
    <n v="52"/>
    <n v="105.01888756894201"/>
    <n v="209"/>
    <n v="164.48882"/>
    <n v="28"/>
    <n v="1.3450582030470401E-4"/>
    <n v="6.1686422564876602E-2"/>
    <n v="0.71171491887927096"/>
    <n v="0.63023868388742799"/>
    <n v="3.7068969897706698"/>
    <n v="7.4344202128419398E-2"/>
    <n v="9.8281145740595502E-2"/>
    <n v="0.192205579378283"/>
    <n v="0.89285714285714202"/>
    <n v="8.0242294246652599E-6"/>
    <n v="1.27182421400513E-4"/>
    <n v="0.248803827751196"/>
    <n v="0.63845610032841804"/>
    <s v="{531CAA3C-3DF7-4333-B737-30C384999892}"/>
    <n v="153651103"/>
    <s v="SHINGLE SPRINGS 1103"/>
    <n v="8752"/>
    <n v="38.658708762057202"/>
    <n v="-120.975964333994"/>
    <x v="2269"/>
    <n v="69"/>
    <n v="178"/>
    <n v="9323.2573389610498"/>
    <n v="2987.2210105788399"/>
    <n v="6336.0363283822098"/>
    <n v="2895.0362008893098"/>
    <n v="6336.0363283822098"/>
    <n v="3.56110779921436E-3"/>
    <n v="3.7661629685317101E-3"/>
    <n v="2.0195939917104302"/>
    <n v="7.46428571428571"/>
    <n v="1710"/>
    <n v="2.2467842389062726E-4"/>
    <n v="2272"/>
    <n v="0"/>
    <n v="0"/>
    <n v="1.7988915391827913"/>
    <n v="2501"/>
    <n v="0"/>
  </r>
  <r>
    <s v="North Coast"/>
    <x v="2272"/>
    <n v="5"/>
    <n v="6.7228759231079396"/>
    <n v="17"/>
    <n v="11.197526"/>
    <n v="1"/>
    <n v="1.18998963444028E-4"/>
    <n v="6.6430776348809895E-2"/>
    <m/>
    <m/>
    <m/>
    <m/>
    <n v="0"/>
    <n v="2.1909291744232098"/>
    <n v="1"/>
    <n v="7.9051935262904295E-6"/>
    <n v="1.18998963444028E-4"/>
    <n v="0.29411764705882298"/>
    <n v="0.60038940175387401"/>
    <s v="{95AA1DFC-C5A4-4057-BBAE-EB51A3C8494D}"/>
    <n v="42281105"/>
    <s v="POTTER VALLEY P H 1105"/>
    <s v="circuit_breaker"/>
    <n v="39.360952943907101"/>
    <n v="-123.12769977920701"/>
    <x v="2270"/>
    <n v="23"/>
    <n v="0"/>
    <n v="296.52878271788001"/>
    <n v="296.52878271788001"/>
    <n v="0"/>
    <n v="296.52878271788001"/>
    <n v="0"/>
    <n v="1.18998963444028E-4"/>
    <n v="1.18998963444028E-4"/>
    <n v="1.3445751846215801"/>
    <n v="17"/>
    <n v="1750"/>
    <n v="7.9051935262904295E-6"/>
    <n v="2273"/>
    <n v="0"/>
    <n v="0"/>
    <n v="0.18425438624619181"/>
    <n v="459"/>
    <n v="0"/>
  </r>
  <r>
    <s v="Bay Area"/>
    <x v="2273"/>
    <n v="32"/>
    <n v="93.663520509414695"/>
    <n v="41"/>
    <n v="97.863500000000002"/>
    <n v="10"/>
    <n v="3.1099775333132097E-5"/>
    <n v="0.30930838435888203"/>
    <n v="6.6955440813671802E-2"/>
    <n v="0.35328103031497399"/>
    <n v="0.63290904881432597"/>
    <n v="8.9658717863372303E-5"/>
    <n v="1.1473451121710201"/>
    <n v="37.770996750146097"/>
    <n v="1.01150443553924"/>
    <n v="7.8955249971530995E-6"/>
    <n v="1.9376377374125102E-5"/>
    <n v="0.78048780487804803"/>
    <n v="0.95708326510261599"/>
    <s v="{D3A0D229-F80C-49CB-8DD0-3A6BB24AE00B}"/>
    <n v="42291101"/>
    <s v="OLEMA 1101"/>
    <n v="49756"/>
    <n v="38.109001440368502"/>
    <n v="-122.84397885895299"/>
    <x v="2271"/>
    <n v="69"/>
    <n v="76"/>
    <n v="11899.133104145099"/>
    <n v="9480.1737574775707"/>
    <n v="2418.9593466675501"/>
    <n v="1000.1368833451"/>
    <n v="750.91647583066901"/>
    <n v="1.9376377374125101E-4"/>
    <n v="3.1099775333132102E-4"/>
    <n v="2.9269850159191999"/>
    <n v="4.0999999999999996"/>
    <n v="2624"/>
    <n v="7.8955249971530988E-5"/>
    <n v="2274"/>
    <n v="0"/>
    <n v="0"/>
    <n v="0.62145605534102821"/>
    <n v="2870"/>
    <n v="0"/>
  </r>
  <r>
    <s v="Sierra"/>
    <x v="2274"/>
    <n v="13"/>
    <n v="17.514606834485001"/>
    <n v="57"/>
    <n v="36.268645999999997"/>
    <n v="10"/>
    <n v="1.30228721536695E-4"/>
    <n v="5.9788378793649601E-2"/>
    <n v="0"/>
    <n v="0"/>
    <n v="0"/>
    <n v="0"/>
    <n v="6.0471977210707101E-2"/>
    <n v="0.52249262399143603"/>
    <n v="1.4"/>
    <n v="7.8662601351551505E-6"/>
    <n v="1.13698393397498E-4"/>
    <n v="0.22807017543859601"/>
    <n v="0.48291316743593599"/>
    <s v="{A316ED50-5AA1-4ED8-AC7C-24B23FF6CC3D}"/>
    <n v="152481104"/>
    <s v="BRUNSWICK 1104"/>
    <n v="56468"/>
    <n v="39.241151215738697"/>
    <n v="-121.037844665935"/>
    <x v="2272"/>
    <n v="190"/>
    <n v="385"/>
    <n v="27783.8623954453"/>
    <n v="9624.42446327168"/>
    <n v="18159.437932173601"/>
    <n v="8462.4654095168698"/>
    <n v="16433.646943271098"/>
    <n v="1.1369839339749801E-3"/>
    <n v="1.30228721536695E-3"/>
    <n v="1.34727744880654"/>
    <n v="5.7"/>
    <n v="1781"/>
    <n v="7.8662601351551508E-5"/>
    <n v="2275"/>
    <n v="0"/>
    <n v="0"/>
    <n v="5.2583305939769067"/>
    <n v="217"/>
    <n v="0"/>
  </r>
  <r>
    <s v="North Coast"/>
    <x v="2275"/>
    <n v="73"/>
    <n v="120.951882728245"/>
    <n v="141"/>
    <n v="149.51689999999999"/>
    <n v="21"/>
    <n v="1.33132555111799E-4"/>
    <n v="6.0104992881527403E-2"/>
    <n v="0.81562528427457404"/>
    <n v="2.8709984666881301"/>
    <n v="7.7369503651813503"/>
    <n v="2.2741790793655001E-2"/>
    <n v="3.5398231094913198E-2"/>
    <n v="1.1269542785982201"/>
    <n v="1.38095238095238"/>
    <n v="7.8562026297928995E-6"/>
    <n v="1.3607332810479299E-4"/>
    <n v="0.51773049645390001"/>
    <n v="0.80895121071467302"/>
    <s v="{BCC029FE-B790-4D1A-9B12-5D2C7AA3930D}"/>
    <n v="43081101"/>
    <s v="BIG RIVER 1101"/>
    <s v="circuit_breaker"/>
    <n v="39.311597442912699"/>
    <n v="-123.786484826543"/>
    <x v="2273"/>
    <n v="71"/>
    <n v="120"/>
    <n v="9378.5859967556607"/>
    <n v="3058.0721391012198"/>
    <n v="6320.5138576544396"/>
    <n v="2894.9274357649201"/>
    <n v="6320.5138576544396"/>
    <n v="2.8575398902006498E-3"/>
    <n v="2.79578365734778E-3"/>
    <n v="1.65687510586637"/>
    <n v="6.71428571428571"/>
    <n v="1658"/>
    <n v="1.649802552256509E-4"/>
    <n v="2276"/>
    <n v="0"/>
    <n v="0"/>
    <n v="1.7988239556886843"/>
    <n v="2681"/>
    <n v="0"/>
  </r>
  <r>
    <s v="North Coast"/>
    <x v="2276"/>
    <n v="208"/>
    <n v="347.64518957622101"/>
    <n v="335"/>
    <n v="419.42563000000001"/>
    <n v="28"/>
    <n v="1.3688207244350799E-4"/>
    <n v="5.4568634278703301E-2"/>
    <n v="6.8529382149378399"/>
    <n v="6.8284884691238403"/>
    <n v="26.284167687098101"/>
    <n v="0.43903530078629599"/>
    <n v="0.37536872781459002"/>
    <n v="2.2525284318918599"/>
    <n v="1.71428571428571"/>
    <n v="7.8457120706539298E-6"/>
    <n v="5.4595570964011098E-4"/>
    <n v="0.62089552238805901"/>
    <n v="0.82886015021338999"/>
    <s v="{2E6DCA70-6B36-4F65-B853-AA4AC3CF0E30}"/>
    <n v="42811113"/>
    <s v="MONTE RIO 1113"/>
    <n v="5026"/>
    <n v="38.500011404690703"/>
    <n v="-122.992447701621"/>
    <x v="2274"/>
    <n v="53"/>
    <n v="229"/>
    <n v="12030.1674205729"/>
    <n v="2955.8476780793499"/>
    <n v="9074.3197424935897"/>
    <n v="2955.8476780793499"/>
    <n v="9074.3197424935897"/>
    <n v="1.5286759869923099E-2"/>
    <n v="3.8326980284182298E-3"/>
    <n v="1.67137110373183"/>
    <n v="11.964285714285699"/>
    <n v="742"/>
    <n v="2.1967993797831004E-4"/>
    <n v="2277"/>
    <n v="0"/>
    <n v="0"/>
    <n v="1.8366780275758436"/>
    <n v="918"/>
    <n v="0"/>
  </r>
  <r>
    <s v="Central Coast"/>
    <x v="2277"/>
    <n v="869"/>
    <n v="1935.2910944084499"/>
    <n v="1145"/>
    <n v="2101.9940999999999"/>
    <n v="40"/>
    <n v="1.1785188053181601E-4"/>
    <n v="6.6431229729116206E-2"/>
    <n v="9.5475681614544605"/>
    <n v="41.496685334377801"/>
    <n v="208.50408616330799"/>
    <n v="3.5508975912250902"/>
    <n v="0.31294248113409101"/>
    <n v="3.6712666161358301"/>
    <n v="1.00005531013011"/>
    <n v="7.8290453496174506E-6"/>
    <n v="5.6122516243704E-4"/>
    <n v="0.758951965065502"/>
    <n v="0.92069290632418999"/>
    <s v="{1E15AF20-63CE-4AE7-884A-DD7A02307129}"/>
    <n v="82931101"/>
    <s v="POINT MORETTI 1101"/>
    <n v="5401"/>
    <n v="37.0647861149004"/>
    <n v="-122.123255238757"/>
    <x v="2275"/>
    <n v="59"/>
    <n v="62"/>
    <n v="7198.6471171209196"/>
    <n v="4092.0756656502999"/>
    <n v="3106.5714514706201"/>
    <n v="4092.0756656502999"/>
    <n v="3106.5714514706201"/>
    <n v="2.2449006497481602E-2"/>
    <n v="4.7140752212726502E-3"/>
    <n v="2.22703232958394"/>
    <n v="28.625"/>
    <n v="721"/>
    <n v="3.1316181398469801E-4"/>
    <n v="2278"/>
    <n v="0"/>
    <n v="0"/>
    <n v="2.5426971484407925"/>
    <n v="493"/>
    <n v="0"/>
  </r>
  <r>
    <s v="North Coast"/>
    <x v="2278"/>
    <n v="1439"/>
    <n v="2955.14723914761"/>
    <n v="2050"/>
    <n v="3233.58"/>
    <n v="189"/>
    <n v="1.25573286981855E-4"/>
    <n v="6.1862449213535099E-2"/>
    <n v="7.0972106825998598"/>
    <n v="48.420200013325498"/>
    <n v="284.98007662471599"/>
    <n v="12.0609863391303"/>
    <n v="0.24853873107421701"/>
    <n v="2.0998238498017301"/>
    <n v="1.2759282677261901"/>
    <n v="7.7744284935985206E-6"/>
    <n v="5.0667040909351804E-4"/>
    <n v="0.70195121951219497"/>
    <n v="0.91389332187535199"/>
    <s v="{0D62503E-67CB-4A8E-BC3C-093230B8FF31}"/>
    <n v="42761101"/>
    <s v="FORT BRAGG A 1101"/>
    <n v="3100"/>
    <n v="39.452523121222796"/>
    <n v="-123.798860669828"/>
    <x v="2276"/>
    <n v="381"/>
    <n v="495"/>
    <n v="52192.822352274103"/>
    <n v="23696.452115399701"/>
    <n v="28496.370236874402"/>
    <n v="19614.6508784791"/>
    <n v="26237.747981053901"/>
    <n v="9.5760707318675004E-2"/>
    <n v="2.37333512395707E-2"/>
    <n v="2.05361170197888"/>
    <n v="10.8465608465608"/>
    <n v="781"/>
    <n v="1.4693669852901205E-3"/>
    <n v="2279"/>
    <n v="0"/>
    <n v="0"/>
    <n v="12.187975231011437"/>
    <n v="1781"/>
    <n v="0"/>
  </r>
  <r>
    <s v="Sierra"/>
    <x v="2279"/>
    <n v="406"/>
    <n v="546.25411467681704"/>
    <n v="723"/>
    <n v="711.40710000000001"/>
    <n v="51"/>
    <n v="1.16606001992134E-4"/>
    <n v="6.6431531992944007E-2"/>
    <n v="6.7187518328428197"/>
    <n v="22.007346042177801"/>
    <n v="92.627287870103601"/>
    <n v="1.30002046416682"/>
    <n v="1.4741020628305901"/>
    <n v="5.7924821787312899"/>
    <n v="1.0084157551036099"/>
    <n v="7.7463153519097805E-6"/>
    <n v="4.1530069211148603E-4"/>
    <n v="0.561549100968188"/>
    <n v="0.76785023824964704"/>
    <s v="{D460FB8F-F4FD-44BA-8600-4D3642AC6BA8}"/>
    <n v="152241101"/>
    <s v="HALSEY 1101"/>
    <n v="5731"/>
    <n v="38.985716216165201"/>
    <n v="-121.02208576004899"/>
    <x v="2277"/>
    <n v="69"/>
    <n v="96"/>
    <n v="10018.413788559101"/>
    <n v="5029.61936638522"/>
    <n v="4988.7944221738999"/>
    <n v="5029.61936638522"/>
    <n v="4988.7944221738999"/>
    <n v="2.1180335297685801E-2"/>
    <n v="5.94690610159887E-3"/>
    <n v="1.34545348442565"/>
    <n v="14.176470588235199"/>
    <n v="917"/>
    <n v="3.9506208294739879E-4"/>
    <n v="2280"/>
    <n v="0"/>
    <n v="0"/>
    <n v="3.1252596153101506"/>
    <n v="665"/>
    <n v="0"/>
  </r>
  <r>
    <s v="Sierra"/>
    <x v="2280"/>
    <n v="0"/>
    <n v="0"/>
    <n v="5"/>
    <n v="2.2786794000000001"/>
    <n v="3"/>
    <n v="1.16381044790614E-4"/>
    <n v="6.6431531992944007E-2"/>
    <n v="4.7611145973205504"/>
    <n v="8.79866123199462"/>
    <n v="29.137487411498999"/>
    <n v="0.14003522694110801"/>
    <n v="0.92182894299427598"/>
    <n v="2.47971971333026"/>
    <n v="1"/>
    <n v="7.7313711003799493E-6"/>
    <n v="2.5824841820091599E-4"/>
    <n v="0"/>
    <n v="0"/>
    <s v="{D972EC75-3864-4C3E-9FB0-5B538887AB46}"/>
    <n v="152481103"/>
    <s v="BRUNSWICK 1103"/>
    <s v="circuit_breaker"/>
    <n v="39.231236404286001"/>
    <n v="-121.035136616958"/>
    <x v="2278"/>
    <n v="429"/>
    <n v="867"/>
    <n v="49106.630593704802"/>
    <n v="16287.387464572301"/>
    <n v="32819.243129132497"/>
    <n v="8459.5798863844993"/>
    <n v="15055.325947589101"/>
    <n v="7.7474525460274803E-4"/>
    <n v="3.4914313437184303E-4"/>
    <m/>
    <n v="1.6666666666666601"/>
    <n v="1233"/>
    <n v="2.3194113301139848E-5"/>
    <n v="2281"/>
    <n v="0"/>
    <n v="0"/>
    <n v="5.2565376135826227"/>
    <n v="594"/>
    <n v="0"/>
  </r>
  <r>
    <s v="North Coast"/>
    <x v="2281"/>
    <n v="19"/>
    <n v="31.871424758708098"/>
    <n v="38"/>
    <n v="42.992435"/>
    <n v="3"/>
    <n v="1.1614933221911299E-4"/>
    <n v="6.6431380861030107E-2"/>
    <n v="0.19648066163062999"/>
    <n v="0.623260498046875"/>
    <n v="5.5082497596740696"/>
    <n v="0.106698028743267"/>
    <n v="1.7057522187630301"/>
    <n v="4.82352521270513"/>
    <n v="1"/>
    <n v="7.7159605254022697E-6"/>
    <n v="8.6348525049591702E-5"/>
    <n v="0.5"/>
    <n v="0.74132633848642804"/>
    <s v="{09497714-C1FB-4002-AD16-E7091A7FE67A}"/>
    <n v="42091102"/>
    <s v="MIRABEL 1102"/>
    <n v="841"/>
    <n v="38.508728169588899"/>
    <n v="-122.926060051246"/>
    <x v="2279"/>
    <n v="22"/>
    <n v="130"/>
    <n v="7515.4201970209297"/>
    <n v="1089.7129611979699"/>
    <n v="6425.7072358229498"/>
    <n v="1089.7129611979699"/>
    <n v="6425.7072358229498"/>
    <n v="2.5904557514877503E-4"/>
    <n v="3.4844799665734101E-4"/>
    <n v="1.6774434083530601"/>
    <n v="12.6666666666666"/>
    <n v="1937"/>
    <n v="2.3147881576206811E-5"/>
    <n v="2282"/>
    <n v="0"/>
    <n v="0"/>
    <n v="0.67711603241254381"/>
    <n v="1909"/>
    <n v="0"/>
  </r>
  <r>
    <s v="Sierra"/>
    <x v="2282"/>
    <n v="117"/>
    <n v="215.07692264790299"/>
    <n v="546"/>
    <n v="397.74002000000002"/>
    <n v="49"/>
    <n v="1.2696986655379099E-4"/>
    <n v="6.8762763649570596E-2"/>
    <n v="2.5514521241119001"/>
    <n v="3.6683711277588298"/>
    <n v="13.9831219904676"/>
    <n v="0.190664968394651"/>
    <n v="1.71473583308133"/>
    <n v="10.4408016333949"/>
    <n v="1.70227560218508"/>
    <n v="7.6626785528720793E-6"/>
    <n v="2.3174980612928201E-4"/>
    <n v="0.214285714285714"/>
    <n v="0.54074750195187005"/>
    <s v="{0654A595-233E-4128-BBD6-123F6D88D1DE}"/>
    <n v="152161101"/>
    <s v="AUBURN 1101"/>
    <s v="circuit_breaker"/>
    <n v="38.903451869221797"/>
    <n v="-121.06972022203099"/>
    <x v="2280"/>
    <n v="147"/>
    <n v="700"/>
    <n v="30031.318594156899"/>
    <n v="7895.4706482563797"/>
    <n v="22135.847945900499"/>
    <n v="5202.5566625480997"/>
    <n v="11781.369445230101"/>
    <n v="1.1355740500334799E-2"/>
    <n v="6.2215234611358002E-3"/>
    <n v="1.8382642961359199"/>
    <n v="11.1428571428571"/>
    <n v="1307"/>
    <n v="3.7547124909073187E-4"/>
    <n v="2283"/>
    <n v="0"/>
    <n v="0"/>
    <n v="3.2327178359641753"/>
    <n v="523"/>
    <n v="0"/>
  </r>
  <r>
    <s v="North Coast"/>
    <x v="2283"/>
    <n v="307"/>
    <n v="519.16765716709699"/>
    <n v="641"/>
    <n v="716.47310000000004"/>
    <n v="42"/>
    <n v="1.35738850422924E-4"/>
    <n v="5.6939981806441699E-2"/>
    <n v="1.2235647871391799"/>
    <n v="0.90637533663539205"/>
    <n v="4.8449424482882"/>
    <n v="1.5906132213967701E-2"/>
    <n v="0.36004852263196802"/>
    <n v="0.17256636668236999"/>
    <n v="1.4047619047619599"/>
    <n v="7.6292928150319601E-6"/>
    <n v="1.4602579586984199E-4"/>
    <n v="0.47893915756630201"/>
    <n v="0.72461571708147399"/>
    <s v="{66A6713B-EEF9-4672-883A-89D2D2628FA8}"/>
    <n v="42151107"/>
    <s v="SANTA ROSA A 1107"/>
    <s v="circuit_breaker"/>
    <n v="38.436725774106499"/>
    <n v="-122.71331005164301"/>
    <x v="2281"/>
    <n v="212"/>
    <n v="674"/>
    <n v="40010.5295990753"/>
    <n v="9899.1862849469308"/>
    <n v="30111.3433141284"/>
    <n v="4761.8385996579"/>
    <n v="10891.6551233464"/>
    <n v="6.1330834265333999E-3"/>
    <n v="5.7010317177628098E-3"/>
    <n v="1.6910998604791401"/>
    <n v="15.261904761904701"/>
    <n v="1615"/>
    <n v="3.2043029823134231E-4"/>
    <n v="2284"/>
    <n v="0"/>
    <n v="0"/>
    <n v="2.9588684125080289"/>
    <n v="1865"/>
    <n v="0"/>
  </r>
  <r>
    <s v="Central Coast"/>
    <x v="2284"/>
    <n v="266"/>
    <n v="461.74496211935701"/>
    <n v="568"/>
    <n v="626.21234000000004"/>
    <n v="30"/>
    <n v="1.12735760679546E-4"/>
    <n v="6.6431229729116206E-2"/>
    <n v="10.5380531386895"/>
    <n v="12.8400320383635"/>
    <n v="42.119046330451901"/>
    <n v="0.65602090914035205"/>
    <n v="0.58525073826313001"/>
    <n v="2.2505531072616498"/>
    <n v="1.0006637175877799"/>
    <n v="7.4891752163895997E-6"/>
    <n v="5.2262555812679498E-4"/>
    <n v="0.46830985915492901"/>
    <n v="0.73736164502036206"/>
    <s v="{1AF8FBF6-3836-4778-B451-B0D01E1343B6}"/>
    <n v="82021106"/>
    <s v="LOS GATOS 1106"/>
    <s v="LA46"/>
    <n v="37.161458005914199"/>
    <n v="-121.981682403798"/>
    <x v="2282"/>
    <n v="40"/>
    <n v="196"/>
    <n v="12539.8682416703"/>
    <n v="2467.65521765726"/>
    <n v="10072.213024013001"/>
    <n v="2467.65521765726"/>
    <n v="10072.213024013001"/>
    <n v="1.56787667438038E-2"/>
    <n v="3.3820728203863802E-3"/>
    <n v="1.7358833162381799"/>
    <n v="18.933333333333302"/>
    <n v="770"/>
    <n v="2.24675256491688E-4"/>
    <n v="2285"/>
    <n v="0"/>
    <n v="0"/>
    <n v="1.5333293902509093"/>
    <n v="2617"/>
    <n v="0"/>
  </r>
  <r>
    <s v="Sierra"/>
    <x v="2285"/>
    <n v="911"/>
    <n v="1336.91389578756"/>
    <n v="1459"/>
    <n v="1646.1724999999999"/>
    <n v="135"/>
    <n v="1.10041187791567E-4"/>
    <n v="6.81270418002764E-2"/>
    <n v="12.5579516536478"/>
    <n v="79.813537438089597"/>
    <n v="794.64742469471503"/>
    <n v="35.579175497799902"/>
    <n v="2.30866930926293"/>
    <n v="17.2584743682674"/>
    <n v="1.01394624886689"/>
    <n v="7.4601336070030201E-6"/>
    <n v="7.1213831891925403E-4"/>
    <n v="0.62440027416038302"/>
    <n v="0.81213475968288296"/>
    <s v="{C6D2DBB1-9437-46D3-8E37-6D1AD2333690}"/>
    <n v="152491101"/>
    <s v="WEIMAR 1101"/>
    <s v="circuit_breaker"/>
    <n v="39.036096092112601"/>
    <n v="-120.987862117801"/>
    <x v="2283"/>
    <n v="259"/>
    <n v="271"/>
    <n v="26991.455165671701"/>
    <n v="14826.0710247033"/>
    <n v="12165.384140968299"/>
    <n v="14826.0710247033"/>
    <n v="12165.384140968299"/>
    <n v="9.6138673054099399E-2"/>
    <n v="1.4855560351861599E-2"/>
    <n v="1.4675234860456201"/>
    <n v="10.8074074074074"/>
    <n v="560"/>
    <n v="1.0071180369454077E-3"/>
    <n v="2286"/>
    <n v="0"/>
    <n v="0"/>
    <n v="9.2124905786909146"/>
    <n v="462"/>
    <n v="0"/>
  </r>
  <r>
    <s v="North Coast"/>
    <x v="2286"/>
    <n v="59"/>
    <n v="105.681346649763"/>
    <n v="92"/>
    <n v="123.663765"/>
    <n v="5"/>
    <n v="1.12100246769841E-4"/>
    <n v="6.6431380861030107E-2"/>
    <n v="15.2823886871337"/>
    <n v="13.3531918525695"/>
    <n v="36.782026290893498"/>
    <n v="0.55245022475719396"/>
    <n v="0.76460174322128305"/>
    <n v="0.724646016582846"/>
    <n v="1"/>
    <n v="7.4469741877828199E-6"/>
    <n v="7.7606855920748705E-4"/>
    <n v="0.64130434782608603"/>
    <n v="0.85458619741526398"/>
    <s v="{3A330D41-F506-49D1-A8AC-21EA6FC6FDFA}"/>
    <n v="42811113"/>
    <s v="MONTE RIO 1113"/>
    <n v="532"/>
    <n v="38.494941617865699"/>
    <n v="-123.010867714859"/>
    <x v="2284"/>
    <n v="11"/>
    <n v="47"/>
    <n v="2867.1636023941001"/>
    <n v="836.42207442115"/>
    <n v="2030.7415279729501"/>
    <n v="836.42207442115"/>
    <n v="2030.7415279729501"/>
    <n v="3.8803427960374301E-3"/>
    <n v="5.6050123384920804E-4"/>
    <n v="1.7912092652502201"/>
    <n v="18.399999999999999"/>
    <n v="514"/>
    <n v="3.7234870938914097E-5"/>
    <n v="2287"/>
    <n v="0"/>
    <n v="0"/>
    <n v="0.51972842080514436"/>
    <n v="411"/>
    <n v="0"/>
  </r>
  <r>
    <s v="Sierra"/>
    <x v="2287"/>
    <n v="3"/>
    <n v="4.6621451488690004"/>
    <n v="20"/>
    <n v="10.853569999999999"/>
    <n v="3"/>
    <n v="1.11920928854184E-4"/>
    <n v="6.6431531992944007E-2"/>
    <m/>
    <m/>
    <m/>
    <m/>
    <n v="0.48672565817832902"/>
    <n v="6.1688051223754803"/>
    <n v="0.33407080173643999"/>
    <n v="7.43507876585679E-6"/>
    <n v="1.11920928854184E-4"/>
    <n v="0.15"/>
    <n v="0.42954946211748601"/>
    <s v="{40341932-C636-415B-BE6F-5D9D8CD0A383}"/>
    <n v="153651104"/>
    <s v="SHINGLE SPRINGS 1104"/>
    <s v="circuit_breaker"/>
    <n v="38.659296107100602"/>
    <n v="-120.947009171254"/>
    <x v="2285"/>
    <n v="92"/>
    <n v="80"/>
    <n v="7145.2902881811897"/>
    <n v="3786.9069666711298"/>
    <n v="3358.3833215100499"/>
    <n v="901.82179290901195"/>
    <n v="1215.5154701965"/>
    <n v="3.35762786562554E-4"/>
    <n v="3.35762786562554E-4"/>
    <n v="1.5540483829563301"/>
    <n v="6.6666666666666599"/>
    <n v="1787"/>
    <n v="2.2305236297570368E-5"/>
    <n v="2288"/>
    <n v="0"/>
    <n v="0"/>
    <n v="0.56036590928166563"/>
    <n v="688"/>
    <n v="0"/>
  </r>
  <r>
    <s v="North Coast"/>
    <x v="2288"/>
    <n v="0"/>
    <n v="0"/>
    <n v="6"/>
    <n v="2.5908923000000001"/>
    <n v="1"/>
    <n v="1.11892259155865E-4"/>
    <n v="6.6431607551183297E-2"/>
    <m/>
    <m/>
    <m/>
    <m/>
    <n v="0.64823007583618097"/>
    <n v="1.45862829685211"/>
    <n v="1"/>
    <n v="7.4331826482577699E-6"/>
    <n v="1.11892259155865E-4"/>
    <n v="0"/>
    <n v="0"/>
    <s v="{9CDBB67A-2B35-4338-A3A3-91CFC4E574D6}"/>
    <n v="43191102"/>
    <s v="REDBUD 1102"/>
    <n v="2013"/>
    <n v="38.979065224652601"/>
    <n v="-122.663337468943"/>
    <x v="2286"/>
    <n v="98"/>
    <n v="406"/>
    <n v="29064.503777256999"/>
    <n v="7412.4545217710402"/>
    <n v="21652.049255485999"/>
    <n v="125.636734417737"/>
    <n v="823.98508586187597"/>
    <n v="1.11892259155865E-4"/>
    <n v="1.11892259155865E-4"/>
    <m/>
    <n v="6"/>
    <n v="1788"/>
    <n v="7.4331826482577699E-6"/>
    <n v="2289"/>
    <n v="0"/>
    <n v="0"/>
    <n v="7.8067023301883656E-2"/>
    <n v="2864"/>
    <n v="0"/>
  </r>
  <r>
    <s v="North Coast"/>
    <x v="2289"/>
    <n v="4"/>
    <n v="5.0412006319892004"/>
    <n v="7"/>
    <n v="6.3118606000000002"/>
    <n v="1"/>
    <n v="1.11162808025255E-4"/>
    <n v="6.6431003038963099E-2"/>
    <n v="0"/>
    <n v="0"/>
    <n v="0"/>
    <n v="0"/>
    <n v="0"/>
    <n v="2.1909291744232098"/>
    <n v="1"/>
    <n v="7.3846568377454303E-6"/>
    <n v="0"/>
    <n v="0.57142857142857095"/>
    <n v="0.798686945469264"/>
    <s v="{57F4EFFD-9C20-4F14-986D-FBD228591C36}"/>
    <n v="42281104"/>
    <s v="POTTER VALLEY P H 1104"/>
    <s v="circuit_breaker"/>
    <n v="39.361438749632697"/>
    <n v="-123.12788071955799"/>
    <x v="2287"/>
    <n v="9"/>
    <n v="0"/>
    <n v="158.68059287561101"/>
    <n v="158.68059287561101"/>
    <n v="0"/>
    <n v="158.68059287561101"/>
    <n v="0"/>
    <n v="0"/>
    <n v="1.11162808025255E-4"/>
    <n v="1.2603001579973001"/>
    <n v="7"/>
    <n v="2888"/>
    <n v="7.3846568377454303E-6"/>
    <n v="2290"/>
    <n v="0"/>
    <n v="0"/>
    <n v="9.859951867571129E-2"/>
    <n v="2412"/>
    <n v="0"/>
  </r>
  <r>
    <s v="Central Valley"/>
    <x v="2290"/>
    <n v="27"/>
    <n v="39.378124288293797"/>
    <n v="149"/>
    <n v="93.351550000000003"/>
    <n v="6"/>
    <n v="1.11105412846275E-4"/>
    <n v="6.6431909799575806E-2"/>
    <n v="0.92812597751617398"/>
    <n v="0.33461719751357999"/>
    <n v="1.77802169322967"/>
    <n v="3.31710162572562E-3"/>
    <n v="0.25184365113576201"/>
    <n v="0.13934365504731699"/>
    <n v="1"/>
    <n v="7.3809447644484304E-6"/>
    <n v="1.10421280017665E-4"/>
    <n v="0.18120805369127499"/>
    <n v="0.42182615555953001"/>
    <s v="{15F62F46-8DEB-4CCA-80E4-1A07793D2B95}"/>
    <n v="163240402"/>
    <s v="TAR FLAT 0402"/>
    <s v="circuit_breaker"/>
    <n v="37.984427915901399"/>
    <n v="-120.379504540683"/>
    <x v="2288"/>
    <n v="54"/>
    <n v="201"/>
    <n v="10517.815935910099"/>
    <n v="2350.4405607969202"/>
    <n v="8167.3753751131699"/>
    <n v="1258.5470590779601"/>
    <n v="4603.0643829871397"/>
    <n v="6.6252768010599495E-4"/>
    <n v="6.6663247707765495E-4"/>
    <n v="1.4584490477145799"/>
    <n v="24.8333333333333"/>
    <n v="1799"/>
    <n v="4.4285668586690582E-5"/>
    <n v="2291"/>
    <n v="0"/>
    <n v="0"/>
    <n v="0.78202464464633115"/>
    <n v="1387"/>
    <n v="0"/>
  </r>
  <r>
    <s v="Central Coast"/>
    <x v="2291"/>
    <n v="1968"/>
    <n v="3593.5372041781902"/>
    <n v="4477"/>
    <n v="4980.5309999999999"/>
    <n v="228"/>
    <n v="1.1097127466392E-4"/>
    <n v="6.6431898200046205E-2"/>
    <n v="4.3071712416468602"/>
    <n v="21.985937429391701"/>
    <n v="69.4861815933603"/>
    <n v="0.49078417742806502"/>
    <n v="0.59667559677997495"/>
    <n v="9.3986570205041104"/>
    <n v="1.0180581457782201"/>
    <n v="7.37203140034617E-6"/>
    <n v="2.7248291479222401E-4"/>
    <n v="0.43958007594371201"/>
    <n v="0.72151691779493798"/>
    <s v="{EA67021F-EC51-4B91-B55C-AC9EF715A21B}"/>
    <n v="83622103"/>
    <s v="CAMP EVERS 2103"/>
    <n v="12990"/>
    <n v="37.039019796265499"/>
    <n v="-122.02146479355299"/>
    <x v="2289"/>
    <n v="278"/>
    <n v="339"/>
    <n v="43900.554740098698"/>
    <n v="21722.133808157701"/>
    <n v="22178.420931940898"/>
    <n v="21722.133808157701"/>
    <n v="22178.420931940898"/>
    <n v="6.21261045726271E-2"/>
    <n v="2.5301450623373901E-2"/>
    <n v="1.8259843517165599"/>
    <n v="19.635964912280699"/>
    <n v="1196"/>
    <n v="1.6808231592789268E-3"/>
    <n v="2292"/>
    <n v="0"/>
    <n v="0"/>
    <n v="13.497504006508759"/>
    <n v="2168"/>
    <n v="0"/>
  </r>
  <r>
    <s v="Sierra"/>
    <x v="2292"/>
    <n v="2268"/>
    <n v="3159.4660492407402"/>
    <n v="4262"/>
    <n v="4185.0950000000003"/>
    <n v="354"/>
    <n v="1.10865467474781E-4"/>
    <n v="6.6431531992943604E-2"/>
    <n v="7.10087437983284"/>
    <n v="22.2102517309924"/>
    <n v="67.864061256980193"/>
    <n v="0.85473757079999702"/>
    <n v="0.86350057185707496"/>
    <n v="7.6314240659581802"/>
    <n v="1.0017561622932101"/>
    <n v="7.3649628494636701E-6"/>
    <n v="4.8164854420709101E-4"/>
    <n v="0.53214453308305898"/>
    <n v="0.75493289568053401"/>
    <s v="{8FFD9B25-93B3-48FD-97D3-DCFDDA587230}"/>
    <n v="152241101"/>
    <s v="HALSEY 1101"/>
    <n v="76178"/>
    <n v="39.001511242551302"/>
    <n v="-121.022418534143"/>
    <x v="2290"/>
    <n v="471"/>
    <n v="624"/>
    <n v="67847.375576153107"/>
    <n v="32534.905667512099"/>
    <n v="35312.4699086408"/>
    <n v="32534.905667512099"/>
    <n v="35312.4699086408"/>
    <n v="0.17050358464931001"/>
    <n v="3.9246375486072703E-2"/>
    <n v="1.3930626319403601"/>
    <n v="12.039548022598799"/>
    <n v="809"/>
    <n v="2.6071968487101391E-3"/>
    <n v="2293"/>
    <n v="0"/>
    <n v="0"/>
    <n v="20.216246869527662"/>
    <n v="328"/>
    <n v="0"/>
  </r>
  <r>
    <s v="North Coast"/>
    <x v="2293"/>
    <n v="94"/>
    <n v="200.49063908356101"/>
    <n v="196"/>
    <n v="252.27556000000001"/>
    <n v="18"/>
    <n v="1.3239910468756599E-4"/>
    <n v="5.5358791382213897E-2"/>
    <n v="3.6127962880552902"/>
    <n v="2.0642821035132899"/>
    <n v="11.732269841389501"/>
    <n v="0.101433877238325"/>
    <n v="0.22974813442963801"/>
    <n v="2.3485363675997802E-2"/>
    <n v="1.1111111111111101"/>
    <n v="7.3440393815005396E-6"/>
    <n v="3.6982397729287897E-4"/>
    <n v="0.47959183673469302"/>
    <n v="0.79472874938088101"/>
    <s v="{697A1F90-C46B-4A32-BA8E-838CA80BD5D2}"/>
    <n v="42151104"/>
    <s v="SANTA ROSA A 1104"/>
    <n v="39786"/>
    <n v="38.452661138570598"/>
    <n v="-122.700939368253"/>
    <x v="2291"/>
    <n v="197"/>
    <n v="942"/>
    <n v="52604.012392431301"/>
    <n v="10862.9994114983"/>
    <n v="41741.012980933003"/>
    <n v="1494.43666134664"/>
    <n v="4461.2882676112804"/>
    <n v="6.6568315912718303E-3"/>
    <n v="2.38318388437619E-3"/>
    <n v="2.1328791391868198"/>
    <n v="10.8888888888888"/>
    <n v="984"/>
    <n v="1.3219270886700971E-4"/>
    <n v="2294"/>
    <n v="0"/>
    <n v="0"/>
    <n v="0.92859960269762309"/>
    <n v="2169"/>
    <n v="0"/>
  </r>
  <r>
    <s v="Bay Area"/>
    <x v="2294"/>
    <n v="5"/>
    <n v="13.5462408496008"/>
    <n v="11"/>
    <n v="17.176804000000001"/>
    <n v="3"/>
    <n v="1.0964259126922099E-4"/>
    <n v="6.6431758675379496E-2"/>
    <n v="3.26810227334499"/>
    <n v="3.2337049841880798"/>
    <n v="13.578141212463301"/>
    <n v="8.9124708902090705E-2"/>
    <n v="0.138643066088358"/>
    <n v="1.2101770242055201"/>
    <n v="0.66666666666666596"/>
    <n v="7.2837501637401698E-6"/>
    <n v="2.82930104731349E-4"/>
    <n v="0.45454545454545398"/>
    <n v="0.78863571906827801"/>
    <s v="{F3272220-83F6-47EF-AA10-7270133DA2ED}"/>
    <n v="14662108"/>
    <s v="TASSAJARA 2108"/>
    <n v="83368"/>
    <n v="37.837516858559702"/>
    <n v="-122.022885724277"/>
    <x v="2292"/>
    <n v="182"/>
    <n v="453"/>
    <n v="28840.830310870799"/>
    <n v="8729.1235204982804"/>
    <n v="20111.7067903725"/>
    <n v="128.95740240725101"/>
    <n v="825.60200347034697"/>
    <n v="8.4879031419404696E-4"/>
    <n v="3.2892777380766298E-4"/>
    <n v="2.70924816992017"/>
    <n v="3.6666666666666599"/>
    <n v="1166"/>
    <n v="2.185125049122051E-5"/>
    <n v="2295"/>
    <n v="0"/>
    <n v="0"/>
    <n v="8.0130390091195963E-2"/>
    <n v="1496"/>
    <n v="0"/>
  </r>
  <r>
    <s v="North Coast"/>
    <x v="2295"/>
    <n v="2515"/>
    <n v="4239.48933772083"/>
    <n v="3039"/>
    <n v="4479.4830000000002"/>
    <n v="228"/>
    <n v="1.1108379880042399E-4"/>
    <n v="6.4392260379309202E-2"/>
    <n v="2.4140638892522701"/>
    <n v="9.0186674363774593"/>
    <n v="34.5953142203346"/>
    <n v="0.15156654103539499"/>
    <n v="0.12619753284038299"/>
    <n v="2.0068705864250602"/>
    <n v="1.0878648501739201"/>
    <n v="7.1917038123688201E-6"/>
    <n v="1.91523401598777E-4"/>
    <n v="0.82757486015136505"/>
    <n v="0.94642382229179001"/>
    <s v="{2F10EC8A-D66D-41A3-A96A-C091A52D1815}"/>
    <n v="42761102"/>
    <s v="FORT BRAGG A 1102"/>
    <n v="418"/>
    <n v="39.419026447758"/>
    <n v="-123.79764642910401"/>
    <x v="2293"/>
    <n v="338"/>
    <n v="561"/>
    <n v="59721.337598410697"/>
    <n v="22747.057377691799"/>
    <n v="36974.280220718902"/>
    <n v="21780.1497670633"/>
    <n v="36489.368857395399"/>
    <n v="4.3667335564521098E-2"/>
    <n v="2.5327106126496801E-2"/>
    <n v="1.68568164521703"/>
    <n v="13.328947368421"/>
    <n v="1445"/>
    <n v="1.6397084692200911E-3"/>
    <n v="2296"/>
    <n v="0"/>
    <n v="0"/>
    <n v="13.533553440909889"/>
    <n v="2010"/>
    <n v="0"/>
  </r>
  <r>
    <s v="Central Coast"/>
    <x v="2296"/>
    <n v="163"/>
    <n v="277.60816788196502"/>
    <n v="646"/>
    <n v="548.1336"/>
    <n v="36"/>
    <n v="1.08028969609424E-4"/>
    <n v="6.6431229729116206E-2"/>
    <n v="1.6770398249992899"/>
    <n v="1.9684959076918001"/>
    <n v="11.7140307598389"/>
    <n v="6.8241928438230598E-2"/>
    <n v="0.29203539874612899"/>
    <n v="1.5595439882276301"/>
    <n v="1.00018436710039"/>
    <n v="7.1764972975233898E-6"/>
    <n v="1.3444356409308901E-4"/>
    <n v="0.25232198142414802"/>
    <n v="0.50646076953677499"/>
    <s v="{07C3F785-A0A2-4537-8DD2-EA76577441A5}"/>
    <n v="82021106"/>
    <s v="LOS GATOS 1106"/>
    <s v="LA42"/>
    <n v="37.155110512165301"/>
    <n v="-121.98180337477299"/>
    <x v="2294"/>
    <n v="73"/>
    <n v="228"/>
    <n v="10745.654666968099"/>
    <n v="4461.9179843213496"/>
    <n v="6283.7366826467796"/>
    <n v="4461.9179843213496"/>
    <n v="6283.7366826467796"/>
    <n v="4.83996830735122E-3"/>
    <n v="3.8890429059392699E-3"/>
    <n v="1.70311759436788"/>
    <n v="17.9444444444444"/>
    <n v="1674"/>
    <n v="2.5835390271084201E-4"/>
    <n v="2297"/>
    <n v="0"/>
    <n v="0"/>
    <n v="2.7725064398357415"/>
    <n v="1164"/>
    <n v="0"/>
  </r>
  <r>
    <s v="Central Coast"/>
    <x v="2297"/>
    <n v="145"/>
    <n v="315.84498005563302"/>
    <n v="175"/>
    <n v="332.41565000000003"/>
    <n v="10"/>
    <n v="1.0800590243888999E-4"/>
    <n v="6.6431229729116206E-2"/>
    <n v="8.0514994462331106"/>
    <n v="28.923169930775899"/>
    <n v="66.800554911295507"/>
    <n v="0.62121319149931198"/>
    <n v="0.53473451137547501"/>
    <n v="3.0333849221467899"/>
    <n v="1"/>
    <n v="7.1749649170184302E-6"/>
    <n v="5.5765376455383297E-4"/>
    <n v="0.82857142857142796"/>
    <n v="0.95015075437140895"/>
    <s v="{2158531F-B7B5-4ECE-803F-B5BAD865C4B6}"/>
    <n v="82931101"/>
    <s v="POINT MORETTI 1101"/>
    <n v="10722"/>
    <n v="37.077728294138197"/>
    <n v="-122.133203643339"/>
    <x v="2295"/>
    <n v="21"/>
    <n v="20"/>
    <n v="1949.1397417462199"/>
    <n v="974.50605048996499"/>
    <n v="974.63369125626002"/>
    <n v="974.50605048996499"/>
    <n v="974.63369125626002"/>
    <n v="5.5765376455383297E-3"/>
    <n v="1.0800590243888999E-3"/>
    <n v="2.1782412417629802"/>
    <n v="17.5"/>
    <n v="727"/>
    <n v="7.1749649170184304E-5"/>
    <n v="2298"/>
    <n v="0"/>
    <n v="0"/>
    <n v="0.60552979909900007"/>
    <n v="2801"/>
    <n v="0"/>
  </r>
  <r>
    <s v="Central Valley"/>
    <x v="2298"/>
    <n v="79"/>
    <n v="112.719047681367"/>
    <n v="459"/>
    <n v="271.45280000000002"/>
    <n v="33"/>
    <n v="1.0769962517026E-4"/>
    <n v="6.6431909799575806E-2"/>
    <n v="2.6710368780528699"/>
    <n v="2.48091074407977"/>
    <n v="10.219623290111899"/>
    <n v="9.6963074972764393E-2"/>
    <n v="1.8907214071827401"/>
    <n v="4.2179605422089903"/>
    <n v="1.00013408516392"/>
    <n v="7.1546917847588697E-6"/>
    <n v="2.1826918551100301E-4"/>
    <n v="0.17211328976034801"/>
    <n v="0.41524365238345901"/>
    <s v="{EA023699-472E-4198-908E-801A3A6750F5}"/>
    <n v="163240401"/>
    <s v="TAR FLAT 0401"/>
    <s v="circuit_breaker"/>
    <n v="37.984450566939003"/>
    <n v="-120.37947985318399"/>
    <x v="2296"/>
    <n v="107"/>
    <n v="418"/>
    <n v="22670.0405194427"/>
    <n v="5901.3043798735698"/>
    <n v="16768.7361395691"/>
    <n v="5449.6774224710698"/>
    <n v="14684.8850826529"/>
    <n v="7.2028831218631196E-3"/>
    <n v="3.5540876306185899E-3"/>
    <n v="1.4268233883717301"/>
    <n v="13.909090909090899"/>
    <n v="1348"/>
    <n v="2.3610482889704269E-4"/>
    <n v="2299"/>
    <n v="0"/>
    <n v="0"/>
    <n v="3.3862715096782714"/>
    <n v="67"/>
    <n v="0"/>
  </r>
  <r>
    <s v="North Coast"/>
    <x v="2299"/>
    <n v="238"/>
    <n v="439.53794579996298"/>
    <n v="429"/>
    <n v="526.19730000000004"/>
    <n v="35"/>
    <n v="1.07318266236688E-4"/>
    <n v="6.6431834237477699E-2"/>
    <n v="6.31238903850317"/>
    <n v="108.51603972911801"/>
    <n v="718.28356170654297"/>
    <n v="7.2350087892264101"/>
    <n v="1.0677623177479401"/>
    <n v="13.3332744751657"/>
    <n v="1.0252212354115"/>
    <n v="7.1293492732892101E-6"/>
    <n v="3.3890220677546597E-4"/>
    <n v="0.55477855477855398"/>
    <n v="0.83531010807251505"/>
    <s v="{C82DD836-B8DD-4D46-90CF-6BDF1D75C42C}"/>
    <n v="42981101"/>
    <s v="ELK 1101"/>
    <n v="4628"/>
    <n v="39.239977478763898"/>
    <n v="-123.77133813323201"/>
    <x v="2297"/>
    <n v="102"/>
    <n v="106"/>
    <n v="12264.7247914579"/>
    <n v="6684.5063810669399"/>
    <n v="5580.2184103909703"/>
    <n v="3351.2979647736902"/>
    <n v="2281.7429371389599"/>
    <n v="1.18615772371413E-2"/>
    <n v="3.7561393182841099E-3"/>
    <n v="1.8467980915964799"/>
    <n v="12.257142857142799"/>
    <n v="1032"/>
    <n v="2.4952722456512234E-4"/>
    <n v="2300"/>
    <n v="0"/>
    <n v="0"/>
    <n v="2.0823993676693928"/>
    <n v="1180"/>
    <n v="0"/>
  </r>
  <r>
    <s v="North Coast"/>
    <x v="2300"/>
    <n v="19"/>
    <n v="32.6175434790119"/>
    <n v="30"/>
    <n v="37.534092000000001"/>
    <n v="6"/>
    <n v="1.0715652266905301E-4"/>
    <n v="6.6431834237477602E-2"/>
    <n v="2.1860549151897399"/>
    <n v="6.7215316295623699"/>
    <n v="19.7386167049407"/>
    <n v="4.6628789510577903E-2"/>
    <n v="1.70169620184848"/>
    <n v="3.66297945240512"/>
    <n v="1.0022123853365501"/>
    <n v="7.11860435141507E-6"/>
    <n v="1.8275823579945899E-4"/>
    <n v="0.63333333333333297"/>
    <n v="0.86901112521728896"/>
    <s v="{C8B7B79F-9539-45C9-8977-9A8FC5806A25}"/>
    <n v="42761103"/>
    <s v="FORT BRAGG A 1103"/>
    <s v="circuit_breaker"/>
    <n v="39.435061861797799"/>
    <n v="-123.799519522686"/>
    <x v="2298"/>
    <n v="141"/>
    <n v="235"/>
    <n v="13605.668665405599"/>
    <n v="4315.8195061301603"/>
    <n v="9289.8491592754908"/>
    <n v="271.18739396916698"/>
    <n v="523.48821063852995"/>
    <n v="1.0965494147967499E-3"/>
    <n v="6.4293913601431996E-4"/>
    <n v="1.7167128146848301"/>
    <n v="5"/>
    <n v="1475"/>
    <n v="4.2711626108490417E-5"/>
    <n v="2301"/>
    <n v="0"/>
    <n v="0"/>
    <n v="0.16850798217801527"/>
    <n v="1599"/>
    <n v="0"/>
  </r>
  <r>
    <s v="North Coast"/>
    <x v="2301"/>
    <n v="5"/>
    <n v="9.7248872165794999"/>
    <n v="7"/>
    <n v="10.636359000000001"/>
    <n v="1"/>
    <n v="1.07007697806693E-4"/>
    <n v="6.6431607551183297E-2"/>
    <m/>
    <m/>
    <m/>
    <m/>
    <n v="0"/>
    <n v="6.1143803596496502"/>
    <n v="1"/>
    <n v="7.1086933856498897E-6"/>
    <n v="1.07007697806693E-4"/>
    <n v="0.71428571428571397"/>
    <n v="0.91430601582763205"/>
    <s v="{36BC008E-75DD-4032-9E44-5DB50949C39A}"/>
    <n v="43361102"/>
    <s v="HIGHLANDS 1102"/>
    <n v="556"/>
    <n v="38.969059115210101"/>
    <n v="-122.621133226984"/>
    <x v="2299"/>
    <n v="199"/>
    <n v="461"/>
    <n v="35440.027270947401"/>
    <n v="12171.518741612401"/>
    <n v="23268.508529334998"/>
    <n v="0"/>
    <n v="32.629473804279201"/>
    <n v="1.07007697806693E-4"/>
    <n v="1.07007697806693E-4"/>
    <n v="1.9449774433158999"/>
    <n v="7"/>
    <n v="1820"/>
    <n v="7.1086933856498897E-6"/>
    <n v="2302"/>
    <n v="0"/>
    <n v="0"/>
    <n v="0"/>
    <n v="1392"/>
    <n v="0"/>
  </r>
  <r>
    <s v="Sierra"/>
    <x v="2302"/>
    <n v="38"/>
    <n v="53.8896619912924"/>
    <n v="114"/>
    <n v="98.825119999999998"/>
    <n v="9"/>
    <n v="1.06906164243506E-4"/>
    <n v="6.6431531992944007E-2"/>
    <n v="1.82727862894535"/>
    <n v="7.9467954834302201"/>
    <n v="18.4225700696309"/>
    <n v="8.5817680267306601E-2"/>
    <n v="3.86578173180007"/>
    <n v="10.714921411540701"/>
    <n v="1.00491642951965"/>
    <n v="7.1019402701854497E-6"/>
    <n v="1.3562677506544899E-4"/>
    <n v="0.33333333333333298"/>
    <n v="0.54530328449363596"/>
    <s v="{C6FEDD77-5A06-4484-8B32-F0F200B7AB81}"/>
    <n v="152491101"/>
    <s v="WEIMAR 1101"/>
    <n v="6139"/>
    <n v="39.065993014971099"/>
    <n v="-120.980409705415"/>
    <x v="2300"/>
    <n v="12"/>
    <n v="19"/>
    <n v="2252.2246774037098"/>
    <n v="997.92809774044701"/>
    <n v="1254.29657966326"/>
    <n v="997.92809774044701"/>
    <n v="1254.29657966326"/>
    <n v="1.2206409755890399E-3"/>
    <n v="9.62155478191562E-4"/>
    <n v="1.4181489997708501"/>
    <n v="12.6666666666666"/>
    <n v="1662"/>
    <n v="6.3917462431669052E-5"/>
    <n v="2303"/>
    <n v="0"/>
    <n v="0"/>
    <n v="0.62008358002107933"/>
    <n v="210"/>
    <n v="0"/>
  </r>
  <r>
    <s v="Central Valley"/>
    <x v="2303"/>
    <n v="16"/>
    <n v="27.953347358586701"/>
    <n v="151"/>
    <n v="81.755769999999998"/>
    <n v="17"/>
    <n v="1.0647077450652E-4"/>
    <n v="6.6431909799575806E-2"/>
    <n v="6.7508990679468397"/>
    <n v="9.4752010447638302"/>
    <n v="19.414472937583898"/>
    <n v="0.16084311117551101"/>
    <n v="0.53396667151109201"/>
    <n v="3.7281363711637598"/>
    <n v="1"/>
    <n v="7.0730568883081103E-6"/>
    <n v="3.4524701914051499E-4"/>
    <n v="0.105960264900662"/>
    <n v="0.34191284729117"/>
    <s v="{20D6DAD8-1EAB-401A-8690-BA00488AD19D}"/>
    <n v="163761703"/>
    <s v="RACETRACK 1703"/>
    <n v="2553"/>
    <n v="37.991919235296997"/>
    <n v="-120.40159863180401"/>
    <x v="2301"/>
    <n v="66"/>
    <n v="224"/>
    <n v="14140.9953630287"/>
    <n v="3989.8670370936702"/>
    <n v="10151.128325935"/>
    <n v="1162.4254704935599"/>
    <n v="2937.1920870051099"/>
    <n v="5.8691993253887596E-3"/>
    <n v="1.8100031666108401E-3"/>
    <n v="1.7470842099116699"/>
    <n v="8.8823529411764692"/>
    <n v="1021"/>
    <n v="1.2024196710123788E-4"/>
    <n v="2304"/>
    <n v="0"/>
    <n v="0"/>
    <n v="0.72229747702605385"/>
    <n v="34"/>
    <n v="0"/>
  </r>
  <r>
    <s v="Central Coast"/>
    <x v="2304"/>
    <n v="145"/>
    <n v="290.20790448622898"/>
    <n v="299"/>
    <n v="382.71260000000001"/>
    <n v="31"/>
    <n v="1.06161750849306E-4"/>
    <n v="6.6431229729116206E-2"/>
    <n v="0.22238783671387599"/>
    <n v="16.457175039819301"/>
    <n v="97.661668845585396"/>
    <n v="3.6768376094576997E-2"/>
    <n v="2.8334998498039798"/>
    <n v="21.669590280902"/>
    <n v="1.0712246702563299"/>
    <n v="7.0524556591154701E-6"/>
    <n v="6.9194419385468995E-5"/>
    <n v="0.48494983277591902"/>
    <n v="0.75829203302940795"/>
    <s v="{E4165A82-7E13-4532-9E5E-AB5D693EB3C8}"/>
    <n v="83192101"/>
    <s v="GREEN VALLEY 2101"/>
    <n v="6601"/>
    <n v="36.994051692399701"/>
    <n v="-121.717164274467"/>
    <x v="2302"/>
    <n v="28"/>
    <n v="40"/>
    <n v="6530.0038328113596"/>
    <n v="3063.60940784799"/>
    <n v="3466.3944249633601"/>
    <n v="3063.60940784799"/>
    <n v="3466.3944249633601"/>
    <n v="2.1450270009495398E-3"/>
    <n v="3.2910142763284901E-3"/>
    <n v="2.0014338240429499"/>
    <n v="9.6451612903225801"/>
    <n v="2066"/>
    <n v="2.1862612543257958E-4"/>
    <n v="2305"/>
    <n v="0"/>
    <n v="0"/>
    <n v="1.9036380413639133"/>
    <n v="2219"/>
    <n v="0"/>
  </r>
  <r>
    <s v="Bay Area"/>
    <x v="2305"/>
    <n v="166"/>
    <n v="520.02687273849006"/>
    <n v="169"/>
    <n v="521.39409999999998"/>
    <n v="11"/>
    <n v="1.05581346195487E-4"/>
    <n v="6.6431909799575806E-2"/>
    <n v="4.7238525624076502E-2"/>
    <n v="0.18532874683539"/>
    <n v="0.157396628521382"/>
    <n v="8.5502348004714203E-6"/>
    <n v="3.41914727945219E-2"/>
    <n v="7.5213999294421798"/>
    <n v="1"/>
    <n v="7.0139704669764099E-6"/>
    <n v="5.23425994329458E-5"/>
    <n v="0.98224852071005897"/>
    <n v="0.997377739305227"/>
    <s v="{2E2285AC-DBD4-4A01-BBCE-F25D437434C6}"/>
    <n v="22811102"/>
    <s v="PACIFICA 1102"/>
    <n v="66732"/>
    <n v="37.614663252395999"/>
    <n v="-122.48603921623901"/>
    <x v="2303"/>
    <n v="63"/>
    <n v="374"/>
    <n v="20860.170694244"/>
    <n v="4716.4418036849702"/>
    <n v="16143.728890559099"/>
    <n v="1010.3488444302"/>
    <n v="589.33842562776704"/>
    <n v="5.7576859376240398E-4"/>
    <n v="1.1613948081503601E-3"/>
    <n v="3.1326920044487299"/>
    <n v="15.363636363636299"/>
    <n v="2216"/>
    <n v="7.7153675136740511E-5"/>
    <n v="2306"/>
    <n v="0"/>
    <n v="0"/>
    <n v="0.62780147181243784"/>
    <n v="381"/>
    <n v="0"/>
  </r>
  <r>
    <s v="Bay Area"/>
    <x v="2306"/>
    <n v="26"/>
    <n v="54.058364847989402"/>
    <n v="105"/>
    <n v="97.174644000000001"/>
    <n v="16"/>
    <n v="3.7183908887072903E-5"/>
    <n v="0.17451909158682299"/>
    <n v="1.3683281391858999"/>
    <n v="327.460013253348"/>
    <n v="1027.8061632428801"/>
    <n v="2.2563837266393998"/>
    <n v="2.21612279623514"/>
    <n v="36.654300164431298"/>
    <n v="1.0638827458024001"/>
    <n v="6.9967745656899198E-6"/>
    <n v="4.1897156592085499E-5"/>
    <n v="0.24761904761904699"/>
    <n v="0.556301133312188"/>
    <s v="{531B9791-D7B4-4DAF-8D61-5A68DAA7C3F6}"/>
    <n v="14241101"/>
    <s v="SUNOL 1101"/>
    <s v="MR650"/>
    <n v="37.593344732086301"/>
    <n v="-121.884430809077"/>
    <x v="2304"/>
    <n v="66"/>
    <n v="79"/>
    <n v="7054.8580494388898"/>
    <n v="4248.3171347931302"/>
    <n v="2806.54091464576"/>
    <n v="1692.84928354001"/>
    <n v="836.92952914172201"/>
    <n v="6.7035450547336896E-4"/>
    <n v="5.9494254219316601E-4"/>
    <n v="2.0791678787688199"/>
    <n v="6.5625"/>
    <n v="2310"/>
    <n v="1.1194839305103872E-4"/>
    <n v="2307"/>
    <n v="0"/>
    <n v="0"/>
    <n v="1.0518874521625396"/>
    <n v="2012"/>
    <n v="0"/>
  </r>
  <r>
    <s v="Bay Area"/>
    <x v="2307"/>
    <n v="258"/>
    <n v="432.81792615000001"/>
    <n v="746"/>
    <n v="709.9511"/>
    <n v="55"/>
    <n v="1.05255700096181E-4"/>
    <n v="6.6431380861029996E-2"/>
    <n v="2.3997968739131399"/>
    <n v="9.9680233249236991"/>
    <n v="112.335850783857"/>
    <n v="2.2977682896571601"/>
    <n v="1.2429605746134101E-2"/>
    <n v="0.28875301473519999"/>
    <n v="0.63636363636363602"/>
    <n v="6.9922815008837698E-6"/>
    <n v="1.7804404548087401E-4"/>
    <n v="0.34584450402144701"/>
    <n v="0.609644691784473"/>
    <s v="{B486F4D0-4246-4914-B521-4CE6A759247F}"/>
    <n v="42011108"/>
    <s v="SAN RAFAEL 1108"/>
    <n v="1262"/>
    <n v="37.975902502371703"/>
    <n v="-122.56379439065999"/>
    <x v="2305"/>
    <n v="136"/>
    <n v="572"/>
    <n v="30941.360681635801"/>
    <n v="7151.93252244416"/>
    <n v="23789.428159191699"/>
    <n v="6212.9384418218096"/>
    <n v="19542.113214381599"/>
    <n v="9.7924225014480708E-3"/>
    <n v="5.7890635052899597E-3"/>
    <n v="1.6775888610465099"/>
    <n v="13.5636363636363"/>
    <n v="1495"/>
    <n v="3.8457548254860737E-4"/>
    <n v="2308"/>
    <n v="0"/>
    <n v="0"/>
    <n v="3.8605397725332598"/>
    <n v="1302"/>
    <n v="0"/>
  </r>
  <r>
    <s v="Sierra"/>
    <x v="2308"/>
    <n v="1"/>
    <n v="1.3585838527765399"/>
    <n v="8"/>
    <n v="5.4646990000000004"/>
    <n v="3"/>
    <n v="1.0506382871729601E-4"/>
    <n v="6.6431531992944007E-2"/>
    <m/>
    <m/>
    <m/>
    <m/>
    <n v="0.63938052455584204"/>
    <n v="0.164749264717102"/>
    <n v="1"/>
    <n v="6.9795510987342602E-6"/>
    <n v="1.0506382871729601E-4"/>
    <n v="0.125"/>
    <n v="0.24861093074128199"/>
    <s v="{BEA0A501-B4D2-4CC0-BAE4-F7EC8C1D8A1B}"/>
    <n v="152481104"/>
    <s v="BRUNSWICK 1104"/>
    <s v="circuit_breaker"/>
    <n v="39.231180601766098"/>
    <n v="-121.035140019034"/>
    <x v="2306"/>
    <n v="114"/>
    <n v="226"/>
    <n v="15715.117958750099"/>
    <n v="4755.5689400484398"/>
    <n v="10959.5490187017"/>
    <n v="2663.6103890163199"/>
    <n v="8132.6617624764503"/>
    <n v="3.1519148615188799E-4"/>
    <n v="3.1519148615188799E-4"/>
    <n v="1.3585838527765399"/>
    <n v="2.6666666666666599"/>
    <n v="1834"/>
    <n v="2.0938653296202781E-5"/>
    <n v="2309"/>
    <n v="0"/>
    <n v="0"/>
    <n v="1.6550902510334597"/>
    <n v="292"/>
    <n v="0"/>
  </r>
  <r>
    <s v="Sierra"/>
    <x v="2309"/>
    <n v="88"/>
    <n v="119.95339234683"/>
    <n v="271"/>
    <n v="207.75478000000001"/>
    <n v="22"/>
    <n v="1.04586855575855E-4"/>
    <n v="6.6431531992944007E-2"/>
    <n v="14.426967873596199"/>
    <n v="14.757112656075201"/>
    <n v="83.8336085872008"/>
    <n v="3.0037341351461899"/>
    <n v="1.2940466647798801"/>
    <n v="10.3238134890032"/>
    <n v="1.02443684773011"/>
    <n v="6.9478650422288302E-6"/>
    <n v="9.7776593009836097E-4"/>
    <n v="0.32472324723247198"/>
    <n v="0.57737971013608103"/>
    <s v="{C51D56F7-8B75-4353-BFFF-B24BA2EBAE80}"/>
    <n v="152481106"/>
    <s v="BRUNSWICK 1106"/>
    <n v="33050"/>
    <n v="39.149936357440197"/>
    <n v="-121.036604758414"/>
    <x v="2307"/>
    <n v="119"/>
    <n v="304"/>
    <n v="20191.4249959749"/>
    <n v="6143.4431819698702"/>
    <n v="14047.981814005099"/>
    <n v="1491.0430303620701"/>
    <n v="2968.80355616004"/>
    <n v="2.1510850462163899E-2"/>
    <n v="2.30091082266881E-3"/>
    <n v="1.36310673121398"/>
    <n v="12.318181818181801"/>
    <n v="420"/>
    <n v="1.5285303092903426E-4"/>
    <n v="2310"/>
    <n v="0"/>
    <n v="0"/>
    <n v="0.92649089881910984"/>
    <n v="533"/>
    <n v="0"/>
  </r>
  <r>
    <s v="Sierra"/>
    <x v="2310"/>
    <n v="517"/>
    <n v="701.66013985387804"/>
    <n v="1042"/>
    <n v="994.76890000000003"/>
    <n v="96"/>
    <n v="1.04060459155637E-4"/>
    <n v="6.6431531992943799E-2"/>
    <n v="18.8318497640003"/>
    <n v="139.500376560983"/>
    <n v="1517.5060628236499"/>
    <n v="78.483064438194504"/>
    <n v="1.78583610299392"/>
    <n v="11.5570774451286"/>
    <n v="1.0186209405461899"/>
    <n v="6.9128957215981996E-6"/>
    <n v="1.0303231923290499E-3"/>
    <n v="0.49616122840690902"/>
    <n v="0.70534988087501205"/>
    <s v="{CBE676E4-58AB-460F-8EF4-93AB8DD21D9C}"/>
    <n v="152491101"/>
    <s v="WEIMAR 1101"/>
    <n v="2764"/>
    <n v="39.035006422207204"/>
    <n v="-120.979287928426"/>
    <x v="2308"/>
    <n v="133"/>
    <n v="152"/>
    <n v="17574.147978496399"/>
    <n v="9841.7614546183704"/>
    <n v="7732.38652387809"/>
    <n v="9841.7614546183704"/>
    <n v="7732.38652387809"/>
    <n v="9.8911026463589694E-2"/>
    <n v="9.98980407894123E-3"/>
    <n v="1.35717628598429"/>
    <n v="10.8541666666666"/>
    <n v="396"/>
    <n v="6.6363798927342719E-4"/>
    <n v="2311"/>
    <n v="0"/>
    <n v="0"/>
    <n v="6.1153851568176716"/>
    <n v="1436"/>
    <n v="0"/>
  </r>
  <r>
    <s v="Central Coast"/>
    <x v="2311"/>
    <n v="674"/>
    <n v="1320.7899866320599"/>
    <n v="3119"/>
    <n v="2651.5250999999998"/>
    <n v="383"/>
    <n v="3.6027868139957897E-5"/>
    <n v="0.246494083534879"/>
    <n v="2.54106046967346"/>
    <n v="100.784889792402"/>
    <n v="374.40232842619201"/>
    <n v="2.05940585278679"/>
    <n v="1.6111372625579199"/>
    <n v="55.958552622226399"/>
    <n v="1.0811825592275"/>
    <n v="6.8950537286444897E-6"/>
    <n v="5.7382581900930999E-5"/>
    <n v="0.216094902212247"/>
    <n v="0.49812463154772901"/>
    <s v="{03861487-35BB-45AB-853E-5E8CD2B590E5}"/>
    <n v="182371111"/>
    <s v="LAURELES 1111"/>
    <n v="2020"/>
    <n v="36.463308911001697"/>
    <n v="-121.71203363280399"/>
    <x v="2309"/>
    <n v="354"/>
    <n v="305"/>
    <n v="76619.232437335493"/>
    <n v="53149.329117717702"/>
    <n v="23469.903319617799"/>
    <n v="53149.329117717702"/>
    <n v="23469.903319617799"/>
    <n v="2.1977528868056501E-2"/>
    <n v="1.3798673497603799E-2"/>
    <n v="1.95962906028496"/>
    <n v="8.1436031331592602"/>
    <n v="2167"/>
    <n v="2.6408055780708394E-3"/>
    <n v="2312"/>
    <n v="0"/>
    <n v="0"/>
    <n v="33.025451783205369"/>
    <n v="1167"/>
    <n v="0"/>
  </r>
  <r>
    <s v="North Coast"/>
    <x v="2312"/>
    <n v="159"/>
    <n v="309.446259457454"/>
    <n v="241"/>
    <n v="357.08884"/>
    <n v="33"/>
    <n v="9.8515972929431601E-5"/>
    <n v="7.1054488304753499E-2"/>
    <n v="5.5907885354189597"/>
    <n v="20.764676477227798"/>
    <n v="88.959129005670505"/>
    <n v="1.60111335890611"/>
    <n v="0.752614632587565"/>
    <n v="4.8777017188964003"/>
    <n v="1.0017430926814199"/>
    <n v="6.7785665227794203E-6"/>
    <n v="3.6755521738417499E-4"/>
    <n v="0.65975103734439799"/>
    <n v="0.866580603144122"/>
    <s v="{B37312AE-80D7-4090-A893-C81D3025336C}"/>
    <n v="42151104"/>
    <s v="SANTA ROSA A 1104"/>
    <n v="32180"/>
    <n v="38.478249503595102"/>
    <n v="-122.679023618003"/>
    <x v="2310"/>
    <n v="77"/>
    <n v="137"/>
    <n v="11548.8892833998"/>
    <n v="3870.51390730406"/>
    <n v="7678.3753760957497"/>
    <n v="3607.45472659814"/>
    <n v="7520.1905305576902"/>
    <n v="1.21293221736777E-2"/>
    <n v="3.2510271066712401E-3"/>
    <n v="1.94620288966952"/>
    <n v="7.3030303030303001"/>
    <n v="989"/>
    <n v="2.2369269525172086E-4"/>
    <n v="2313"/>
    <n v="0"/>
    <n v="0"/>
    <n v="2.2415677509210128"/>
    <n v="2473"/>
    <n v="0"/>
  </r>
  <r>
    <s v="Central Coast"/>
    <x v="2313"/>
    <n v="262"/>
    <n v="530.978986029152"/>
    <n v="933"/>
    <n v="887.72797000000003"/>
    <n v="40"/>
    <n v="1.02005823828221E-4"/>
    <n v="6.6431909799575806E-2"/>
    <n v="1.86019445147248"/>
    <n v="3.6016705355374099"/>
    <n v="10.236968951683901"/>
    <n v="6.2826483590738003E-2"/>
    <n v="0.56637167574375202"/>
    <n v="2.0468805658281699"/>
    <n v="1"/>
    <n v="6.7764416875878402E-6"/>
    <n v="1.5416309172735501E-4"/>
    <n v="0.28081457663451198"/>
    <n v="0.59813254305494301"/>
    <s v="{08861202-71CD-43A7-A4E9-A7647717C791}"/>
    <n v="83622103"/>
    <s v="CAMP EVERS 2103"/>
    <n v="5404"/>
    <n v="37.015605181890699"/>
    <n v="-122.025354864734"/>
    <x v="2311"/>
    <n v="123"/>
    <n v="259"/>
    <n v="20529.448366227502"/>
    <n v="7424.9093835561798"/>
    <n v="13104.5389826714"/>
    <n v="3769.8778532247402"/>
    <n v="5953.0121000347399"/>
    <n v="6.1665236690942003E-3"/>
    <n v="4.0802329531288697E-3"/>
    <n v="2.0266373512563001"/>
    <n v="23.324999999999999"/>
    <n v="1570"/>
    <n v="2.7105766750351362E-4"/>
    <n v="2314"/>
    <n v="0"/>
    <n v="0"/>
    <n v="2.3424927715361101"/>
    <n v="2426"/>
    <n v="0"/>
  </r>
  <r>
    <s v="Bay Area"/>
    <x v="2314"/>
    <n v="25"/>
    <n v="47.320778728442299"/>
    <n v="29"/>
    <n v="49.00018"/>
    <n v="7"/>
    <n v="5.3626259354392202E-5"/>
    <n v="0.133649674646839"/>
    <n v="0.55841904583697499"/>
    <n v="141.77975495656301"/>
    <n v="1515.95665454864"/>
    <n v="16.4761314081649"/>
    <n v="0.29962072601275702"/>
    <n v="68.142508370535694"/>
    <n v="1.34671299798148"/>
    <n v="6.6731514108186299E-6"/>
    <n v="4.1343555011508202E-5"/>
    <n v="0.86206896551724099"/>
    <n v="0.96572664454218704"/>
    <s v="{CCC05F57-600B-48FA-93EA-7CC307C90265}"/>
    <n v="43051101"/>
    <s v="MONTICELLO 1101"/>
    <s v="circuit_breaker"/>
    <n v="38.509006503459297"/>
    <n v="-122.21423726681699"/>
    <x v="2312"/>
    <n v="12"/>
    <n v="1"/>
    <n v="908.78744723927002"/>
    <n v="898.33388754263899"/>
    <n v="10.453559696631499"/>
    <n v="898.33388754263899"/>
    <n v="10.453559696631499"/>
    <n v="2.8940488508055702E-4"/>
    <n v="3.7538381548074502E-4"/>
    <n v="1.8928311491376899"/>
    <n v="4.1428571428571397"/>
    <n v="2320"/>
    <n v="4.6712059875730407E-5"/>
    <n v="2315"/>
    <n v="0"/>
    <n v="0"/>
    <n v="0.55819862603625714"/>
    <n v="2683"/>
    <n v="0"/>
  </r>
  <r>
    <s v="North Coast"/>
    <x v="2315"/>
    <n v="244"/>
    <n v="314.038737100753"/>
    <n v="422"/>
    <n v="418.10512999999997"/>
    <n v="25"/>
    <n v="7.5127371092094093E-5"/>
    <n v="8.8812554062047105E-2"/>
    <n v="0.694397371914237"/>
    <n v="11.5694270178675"/>
    <n v="112.281903263926"/>
    <n v="0.22405574344901"/>
    <n v="1.91539823710918"/>
    <n v="43.330849916934902"/>
    <n v="1.19079648017883"/>
    <n v="6.65549218562066E-6"/>
    <n v="5.9038517171075001E-5"/>
    <n v="0.57819905213270095"/>
    <n v="0.75109993222257398"/>
    <s v="{3FDFEE62-2564-4B56-8AC9-FC80D427FADF}"/>
    <n v="42091102"/>
    <s v="MIRABEL 1102"/>
    <n v="206"/>
    <n v="38.490667490363897"/>
    <n v="-122.88864795024401"/>
    <x v="2313"/>
    <n v="247"/>
    <n v="273"/>
    <n v="39580.328226388199"/>
    <n v="20489.862248136898"/>
    <n v="19090.465978251301"/>
    <n v="2879.3704975005699"/>
    <n v="1476.4703286962599"/>
    <n v="1.47596292927687E-3"/>
    <n v="1.8781842773023499E-3"/>
    <n v="1.2870440045112801"/>
    <n v="16.88"/>
    <n v="2151"/>
    <n v="1.663873046405165E-4"/>
    <n v="2316"/>
    <n v="0"/>
    <n v="0"/>
    <n v="1.7891573254024267"/>
    <n v="2464"/>
    <n v="0"/>
  </r>
  <r>
    <s v="North Coast"/>
    <x v="2316"/>
    <n v="80"/>
    <n v="149.77854449869099"/>
    <n v="180"/>
    <n v="192.79515000000001"/>
    <n v="26"/>
    <n v="9.9908165933671703E-5"/>
    <n v="6.64316075511832E-2"/>
    <n v="1.1117259611685999"/>
    <n v="1.7612369689676399"/>
    <n v="5.5468573487467197"/>
    <n v="1.33990364884084E-2"/>
    <n v="2.21255957621795"/>
    <n v="4.1619129216728297"/>
    <n v="1.0001701850157501"/>
    <n v="6.6370600704641797E-6"/>
    <n v="9.8388625491889505E-5"/>
    <n v="0.44444444444444398"/>
    <n v="0.77687921045068198"/>
    <s v="{6CC0AC14-D9A2-4DF6-8158-C7F692F1F8D5}"/>
    <n v="43311108"/>
    <s v="KONOCTI 1108"/>
    <n v="4039"/>
    <n v="38.9544547514271"/>
    <n v="-122.71857022879099"/>
    <x v="2314"/>
    <n v="46"/>
    <n v="185"/>
    <n v="12452.1009775904"/>
    <n v="3707.3950400815702"/>
    <n v="8744.7059375088902"/>
    <n v="2945.2304244793199"/>
    <n v="5641.5661317970198"/>
    <n v="2.5581042627891202E-3"/>
    <n v="2.5976123142754598E-3"/>
    <n v="1.8722318062336301"/>
    <n v="6.9230769230769198"/>
    <n v="1860"/>
    <n v="1.7256356183206867E-4"/>
    <n v="2317"/>
    <n v="0"/>
    <n v="0"/>
    <n v="1.8300807740891396"/>
    <n v="43"/>
    <n v="0"/>
  </r>
  <r>
    <s v="Sierra"/>
    <x v="2317"/>
    <n v="21"/>
    <n v="37.331667713265503"/>
    <n v="151"/>
    <n v="93.059889999999996"/>
    <n v="23"/>
    <n v="1.3512809876018399E-4"/>
    <n v="4.6213239647265397E-2"/>
    <n v="2.2306645009666601"/>
    <n v="2.1488643046468399"/>
    <n v="5.3743999544531098"/>
    <n v="5.2368085444641103E-2"/>
    <n v="1.8531313830843299"/>
    <n v="6.4393803139145502"/>
    <n v="2.1766063856042899"/>
    <n v="6.6097917334536998E-6"/>
    <n v="3.2765430865844698E-4"/>
    <n v="0.139072847682119"/>
    <n v="0.40115744187504099"/>
    <s v="{8B190E99-2FFD-4283-B3F1-C9A94DD8C8D7}"/>
    <n v="152161102"/>
    <s v="AUBURN 1102"/>
    <s v="circuit_breaker"/>
    <n v="38.9035152902334"/>
    <n v="-121.06967621287301"/>
    <x v="2315"/>
    <n v="253"/>
    <n v="859"/>
    <n v="39857.9827975925"/>
    <n v="11240.592582224101"/>
    <n v="28617.390215368301"/>
    <n v="1981.8220838744401"/>
    <n v="4529.09945820143"/>
    <n v="7.5360490991442904E-3"/>
    <n v="3.1079462714842499E-3"/>
    <n v="1.77769846253645"/>
    <n v="6.5652173913043397"/>
    <n v="1061"/>
    <n v="1.5202520986943509E-4"/>
    <n v="2318"/>
    <n v="0"/>
    <n v="0"/>
    <n v="1.2314467700791447"/>
    <n v="156"/>
    <n v="0"/>
  </r>
  <r>
    <s v="Sierra"/>
    <x v="2318"/>
    <n v="46"/>
    <n v="84.332719280003801"/>
    <n v="161"/>
    <n v="126.3891"/>
    <n v="15"/>
    <n v="1.13292701280443E-4"/>
    <n v="5.7573994393884803E-2"/>
    <n v="15.6577676864607"/>
    <n v="71.647598534822393"/>
    <n v="400.904226447854"/>
    <n v="34.5625153483698"/>
    <n v="1.08650438450276"/>
    <n v="9.5770132520701701"/>
    <n v="1.53362832069396"/>
    <n v="6.5866097678855104E-6"/>
    <n v="3.4345249465938301E-4"/>
    <n v="0.28571428571428498"/>
    <n v="0.66724677892675199"/>
    <s v="{76BB324A-98B3-4C58-A6D4-32DC864FAEB9}"/>
    <n v="152261105"/>
    <s v="DIAMOND SPRINGS 1105"/>
    <s v="circuit_breaker"/>
    <n v="38.6929911832786"/>
    <n v="-120.82583548097701"/>
    <x v="2316"/>
    <n v="104"/>
    <n v="269"/>
    <n v="17199.294314253199"/>
    <n v="7563.6203007505701"/>
    <n v="9635.6740135026594"/>
    <n v="2499.6007192956699"/>
    <n v="1536.86993779761"/>
    <n v="5.1517874198907503E-3"/>
    <n v="1.69939051920664E-3"/>
    <n v="1.83331998434791"/>
    <n v="10.733333333333301"/>
    <n v="1024"/>
    <n v="9.8799146518282655E-5"/>
    <n v="2319"/>
    <n v="0"/>
    <n v="0"/>
    <n v="1.5531793985494697"/>
    <n v="440"/>
    <n v="0"/>
  </r>
  <r>
    <s v="Central Coast"/>
    <x v="2319"/>
    <n v="1122"/>
    <n v="2060.10196245919"/>
    <n v="2081"/>
    <n v="2557.8960000000002"/>
    <n v="154"/>
    <n v="9.8738800662939298E-5"/>
    <n v="6.6514145869249405E-2"/>
    <n v="1.87184654385141"/>
    <n v="27.585341143066699"/>
    <n v="117.92824225036"/>
    <n v="0.61672078354891202"/>
    <n v="0.90470922932443898"/>
    <n v="19.755841247286799"/>
    <n v="1.07634180242365"/>
    <n v="6.56438391031277E-6"/>
    <n v="1.53472962718375E-4"/>
    <n v="0.53916386352714996"/>
    <n v="0.80538925961229402"/>
    <s v="{F407D1C7-AF54-4B98-B726-B5AC300E0031}"/>
    <n v="83692104"/>
    <s v="ROB ROY 2104"/>
    <n v="10298"/>
    <n v="36.993491801137402"/>
    <n v="-121.799448469986"/>
    <x v="2317"/>
    <n v="205"/>
    <n v="234"/>
    <n v="38480.399881746802"/>
    <n v="21488.823077896999"/>
    <n v="16991.576803849701"/>
    <n v="17304.313870045298"/>
    <n v="11693.651357004999"/>
    <n v="2.3634836258629801E-2"/>
    <n v="1.52057753020926E-2"/>
    <n v="1.8360980057568601"/>
    <n v="13.512987012987001"/>
    <n v="1572"/>
    <n v="1.0109151221881665E-3"/>
    <n v="2320"/>
    <n v="0"/>
    <n v="0"/>
    <n v="10.752398813743918"/>
    <n v="1774"/>
    <n v="0"/>
  </r>
  <r>
    <s v="Sierra"/>
    <x v="2320"/>
    <n v="449"/>
    <n v="681.88528767425305"/>
    <n v="1501"/>
    <n v="1120.8474000000001"/>
    <n v="115"/>
    <n v="1.0196254234356001E-4"/>
    <n v="6.4120870010580505E-2"/>
    <n v="12.647684599311001"/>
    <n v="27.286045307447999"/>
    <n v="104.97441091276799"/>
    <n v="3.0369659039855899"/>
    <n v="0.70322675210476404"/>
    <n v="11.0135102468182"/>
    <n v="1.12504809421041"/>
    <n v="6.5556530481196202E-6"/>
    <n v="7.3569809853656E-4"/>
    <n v="0.29913391072618201"/>
    <n v="0.60836584918457504"/>
    <s v="{AE525890-6C02-4814-857B-4FEF1E7D58A9}"/>
    <n v="152261106"/>
    <s v="DIAMOND SPRINGS 1106"/>
    <n v="99658"/>
    <n v="38.694672387043099"/>
    <n v="-120.81460885318"/>
    <x v="2318"/>
    <n v="346"/>
    <n v="591"/>
    <n v="51459.059547365898"/>
    <n v="20441.906244482601"/>
    <n v="31017.1533028833"/>
    <n v="12193.331248640299"/>
    <n v="18084.702001450802"/>
    <n v="8.4605281331704404E-2"/>
    <n v="1.17256923695094E-2"/>
    <n v="1.51867547366203"/>
    <n v="13.052173913043401"/>
    <n v="544"/>
    <n v="7.5390010053375629E-4"/>
    <n v="2321"/>
    <n v="0"/>
    <n v="0"/>
    <n v="7.5765824312988714"/>
    <n v="125"/>
    <n v="0"/>
  </r>
  <r>
    <s v="Sierra"/>
    <x v="2321"/>
    <n v="217"/>
    <n v="310.73632062129798"/>
    <n v="644"/>
    <n v="527.15204000000006"/>
    <n v="54"/>
    <n v="9.8637490265429204E-5"/>
    <n v="6.6431531992944007E-2"/>
    <n v="9.9109424294963908"/>
    <n v="56.824235978626398"/>
    <n v="513.74966588520203"/>
    <n v="21.1636078445081"/>
    <n v="0.28838905671417597"/>
    <n v="2.4379547548187102"/>
    <n v="1"/>
    <n v="6.55263959027156E-6"/>
    <n v="6.5351161103737604E-4"/>
    <n v="0.33695652173912999"/>
    <n v="0.58946242807244498"/>
    <s v="{2907BFC6-6471-42FA-915F-D557946D20D1}"/>
    <n v="152241102"/>
    <s v="HALSEY 1102"/>
    <n v="6129"/>
    <n v="38.985513056492103"/>
    <n v="-121.004909693199"/>
    <x v="2319"/>
    <n v="67"/>
    <n v="115"/>
    <n v="10408.916494368999"/>
    <n v="5155.4944213008703"/>
    <n v="5253.42207306814"/>
    <n v="5155.4944213008703"/>
    <n v="5253.42207306814"/>
    <n v="3.52896269960183E-2"/>
    <n v="5.3264244743331801E-3"/>
    <n v="1.43196461115805"/>
    <n v="11.925925925925901"/>
    <n v="611"/>
    <n v="3.5384253787466423E-4"/>
    <n v="2322"/>
    <n v="0"/>
    <n v="0"/>
    <n v="3.2034747240581432"/>
    <n v="461"/>
    <n v="0"/>
  </r>
  <r>
    <s v="Central Valley"/>
    <x v="2322"/>
    <n v="72"/>
    <n v="99.805892627948495"/>
    <n v="480"/>
    <n v="269.67574999999999"/>
    <n v="40"/>
    <n v="9.8453473674453502E-5"/>
    <n v="6.6431909799575806E-2"/>
    <n v="1.60690718558099"/>
    <n v="5.3164742357200998"/>
    <n v="10.2147391769621"/>
    <n v="4.9080458721922002E-2"/>
    <n v="1.4289269747911"/>
    <n v="8.2313054818660003"/>
    <n v="0.97676991522312095"/>
    <n v="6.5404522825962102E-6"/>
    <n v="1.45586250141604E-4"/>
    <n v="0.15"/>
    <n v="0.37009591094817401"/>
    <s v="{9E6CCAD4-16BF-438A-8FB8-933F07D27C09}"/>
    <n v="163351701"/>
    <s v="CURTIS 1701"/>
    <n v="90120"/>
    <n v="37.973626741876899"/>
    <n v="-120.37480800905399"/>
    <x v="2320"/>
    <n v="186"/>
    <n v="477"/>
    <n v="31034.200823926902"/>
    <n v="8306.54242932739"/>
    <n v="22727.658394599501"/>
    <n v="4659.8125041439198"/>
    <n v="11656.5567685194"/>
    <n v="5.8234500056641896E-3"/>
    <n v="3.9381389469781399E-3"/>
    <n v="1.38619295316595"/>
    <n v="12"/>
    <n v="1616"/>
    <n v="2.6161809130384841E-4"/>
    <n v="2323"/>
    <n v="0"/>
    <n v="0"/>
    <n v="2.8954723555124118"/>
    <n v="1538"/>
    <n v="0"/>
  </r>
  <r>
    <s v="Bay Area"/>
    <x v="2323"/>
    <n v="1093"/>
    <n v="2553.86568372785"/>
    <n v="2680"/>
    <n v="3506.7202000000002"/>
    <n v="247"/>
    <n v="6.05908127710223E-5"/>
    <n v="0.25356872338699099"/>
    <n v="7.2171434476451104"/>
    <n v="9.8752376689580998"/>
    <n v="25.1492561185947"/>
    <n v="0.57652173915514404"/>
    <n v="1.3933020163310801"/>
    <n v="9.18969623036506"/>
    <n v="1.29673784561002"/>
    <n v="6.5172056172236103E-6"/>
    <n v="2.4379351874941399E-4"/>
    <n v="0.40783582089552201"/>
    <n v="0.72827757199376397"/>
    <s v="{65BF29A6-90D7-4E9D-9D0F-0B463AE68E56}"/>
    <n v="13801104"/>
    <s v="MORAGA 1104"/>
    <s v="circuit_breaker"/>
    <n v="37.848855329421703"/>
    <n v="-122.161606887174"/>
    <x v="2321"/>
    <n v="599"/>
    <n v="1994"/>
    <n v="133068.78189909301"/>
    <n v="34925.127605175803"/>
    <n v="98143.654293918007"/>
    <n v="22579.224890622001"/>
    <n v="62314.840805343498"/>
    <n v="6.0216999131105398E-2"/>
    <n v="1.49659307544425E-2"/>
    <n v="2.3365651269239298"/>
    <n v="10.8502024291497"/>
    <n v="1267"/>
    <n v="1.6097497874542318E-3"/>
    <n v="2324"/>
    <n v="0"/>
    <n v="0"/>
    <n v="14.030075549510684"/>
    <n v="1109"/>
    <n v="0"/>
  </r>
  <r>
    <s v="Sierra"/>
    <x v="2324"/>
    <n v="1327"/>
    <n v="1869.9546434858"/>
    <n v="2591"/>
    <n v="2515.91"/>
    <n v="202"/>
    <n v="9.8623941427138198E-5"/>
    <n v="6.6102663022681599E-2"/>
    <n v="4.57195308890247"/>
    <n v="17.801268950576102"/>
    <n v="82.876389101610698"/>
    <n v="1.1094919591267001"/>
    <n v="2.0423947757979999"/>
    <n v="13.4917030191701"/>
    <n v="1.0440506433496299"/>
    <n v="6.5083295862669301E-6"/>
    <n v="2.5664389104545501E-4"/>
    <n v="0.51215746815901197"/>
    <n v="0.74325182888524099"/>
    <s v="{BD845FF4-9DE1-4881-9265-8047FD3823B1}"/>
    <n v="152491102"/>
    <s v="WEIMAR 1102"/>
    <n v="2038"/>
    <n v="39.031504519759601"/>
    <n v="-121.004637602796"/>
    <x v="2322"/>
    <n v="260"/>
    <n v="326"/>
    <n v="34488.774432017301"/>
    <n v="21541.658507732602"/>
    <n v="12947.115924284601"/>
    <n v="21541.658507732602"/>
    <n v="12947.115924284601"/>
    <n v="5.1842065991181997E-2"/>
    <n v="1.9922036168281899E-2"/>
    <n v="1.40915949019276"/>
    <n v="12.826732673267299"/>
    <n v="1234"/>
    <n v="1.31468257642592E-3"/>
    <n v="2325"/>
    <n v="0"/>
    <n v="0"/>
    <n v="13.385361888608315"/>
    <n v="193"/>
    <n v="0"/>
  </r>
  <r>
    <s v="Central Coast"/>
    <x v="2325"/>
    <n v="1223"/>
    <n v="2579.7422093089099"/>
    <n v="4198"/>
    <n v="4243.8896000000004"/>
    <n v="240"/>
    <n v="9.7665906749474097E-5"/>
    <n v="6.6431909799575806E-2"/>
    <n v="6.1085387979486701"/>
    <n v="21.919555345069501"/>
    <n v="87.772186055728199"/>
    <n v="0.98192522649154002"/>
    <n v="1.0992901936522601"/>
    <n v="10.091921111894701"/>
    <n v="1.0136983747283601"/>
    <n v="6.4881327076748404E-6"/>
    <n v="2.9453486241912602E-4"/>
    <n v="0.291329204383039"/>
    <n v="0.60787212274916502"/>
    <s v="{D6E3B990-3B6A-4843-9D6C-590EB1D40E85}"/>
    <n v="83252104"/>
    <s v="PAUL SWEET 2104"/>
    <n v="5394"/>
    <n v="36.988406061421202"/>
    <n v="-121.96972334755699"/>
    <x v="2323"/>
    <n v="310"/>
    <n v="244"/>
    <n v="39103.241078546402"/>
    <n v="24535.806217774101"/>
    <n v="14567.4348607723"/>
    <n v="23022.138386620802"/>
    <n v="13536.8873714743"/>
    <n v="7.0688366980590403E-2"/>
    <n v="2.3439817619873699E-2"/>
    <n v="2.1093558538911799"/>
    <n v="17.4916666666666"/>
    <n v="1138"/>
    <n v="1.5571518498419617E-3"/>
    <n v="2326"/>
    <n v="0"/>
    <n v="0"/>
    <n v="14.305289151432955"/>
    <n v="2148"/>
    <n v="0"/>
  </r>
  <r>
    <s v="Bay Area"/>
    <x v="2326"/>
    <n v="27"/>
    <n v="49.797930997611402"/>
    <n v="38"/>
    <n v="55.259098000000002"/>
    <n v="3"/>
    <n v="9.7456880515286006E-5"/>
    <n v="6.6431758675379496E-2"/>
    <n v="9.4291906356811506"/>
    <n v="9.2878198623657209"/>
    <n v="30.848363876342699"/>
    <n v="0.29252710938453602"/>
    <n v="0.28761062026023798"/>
    <n v="2.20346609751383"/>
    <n v="1"/>
    <n v="6.4742319676467802E-6"/>
    <n v="3.1980388060522498E-4"/>
    <n v="0.71052631578947301"/>
    <n v="0.90117162154671204"/>
    <s v="{626A33F5-DB74-4A90-9B40-B8EBDFF91330}"/>
    <n v="13810401"/>
    <s v="WAYNE 0401"/>
    <n v="75010"/>
    <n v="37.834370765006703"/>
    <n v="-122.019779003382"/>
    <x v="2324"/>
    <n v="43"/>
    <n v="170"/>
    <n v="12048.576709717399"/>
    <n v="4201.0118974574298"/>
    <n v="7847.5648122600096"/>
    <n v="282.89346546120601"/>
    <n v="328.80020140306499"/>
    <n v="9.5941164181567696E-4"/>
    <n v="2.9237064154585802E-4"/>
    <n v="1.84436781472634"/>
    <n v="12.6666666666666"/>
    <n v="1075"/>
    <n v="1.942269590294034E-5"/>
    <n v="2327"/>
    <n v="0"/>
    <n v="0"/>
    <n v="0.17578179552709505"/>
    <n v="2622"/>
    <n v="0"/>
  </r>
  <r>
    <s v="Central Coast"/>
    <x v="2327"/>
    <n v="13"/>
    <n v="33.821570729096202"/>
    <n v="135"/>
    <n v="88.597679999999997"/>
    <n v="13"/>
    <n v="4.8956472780376301E-5"/>
    <n v="0.13490292429924"/>
    <n v="0.79277952540562302"/>
    <n v="11.398747033543"/>
    <n v="34.293688250912503"/>
    <n v="7.2608054678615405E-2"/>
    <n v="0.68550034211232103"/>
    <n v="20.230071071248702"/>
    <n v="1.01991151846372"/>
    <n v="6.42985800378763E-6"/>
    <n v="4.7206029326874698E-5"/>
    <n v="9.6296296296296297E-2"/>
    <n v="0.38174330364055598"/>
    <s v="{BDB273FE-3F8C-49DE-9FCD-F1023DEEBFB9}"/>
    <n v="82931101"/>
    <s v="POINT MORETTI 1101"/>
    <n v="83716"/>
    <n v="37.086311652008902"/>
    <n v="-122.261004602066"/>
    <x v="2325"/>
    <n v="28"/>
    <n v="18"/>
    <n v="7780.94818568544"/>
    <n v="4270.6499297211203"/>
    <n v="3510.2982559643201"/>
    <n v="3791.8732744613199"/>
    <n v="3510.2982559643201"/>
    <n v="6.1367838124937104E-4"/>
    <n v="6.3643414614489302E-4"/>
    <n v="2.60165928685355"/>
    <n v="10.3846153846153"/>
    <n v="2260"/>
    <n v="8.3588154049239185E-5"/>
    <n v="2328"/>
    <n v="0"/>
    <n v="0"/>
    <n v="2.3561600884253049"/>
    <n v="1627"/>
    <n v="0"/>
  </r>
  <r>
    <s v="Sierra"/>
    <x v="2328"/>
    <n v="15"/>
    <n v="26.2902535081835"/>
    <n v="30"/>
    <n v="33.296416999999998"/>
    <n v="8"/>
    <n v="9.6784508968994406E-5"/>
    <n v="6.6431531992944007E-2"/>
    <n v="12.1773578301072"/>
    <n v="13.393380910158101"/>
    <n v="55.7944930493831"/>
    <n v="1.35381542053073"/>
    <n v="0.74723450839519501"/>
    <n v="5.8707134856376797"/>
    <n v="1.0088495612144399"/>
    <n v="6.42954320399513E-6"/>
    <n v="3.80690795964255E-4"/>
    <n v="0.5"/>
    <n v="0.78958205387633895"/>
    <s v="{68DF9E12-6736-4943-BDEF-9FA6962872B3}"/>
    <n v="152531101"/>
    <s v="FLINT 1101"/>
    <s v="circuit_breaker"/>
    <n v="38.885109533326698"/>
    <n v="-121.067091223422"/>
    <x v="2326"/>
    <n v="89"/>
    <n v="260"/>
    <n v="13483.6798442073"/>
    <n v="4181.0836056894104"/>
    <n v="9302.5962385179701"/>
    <n v="831.09336684987102"/>
    <n v="458.98014605959099"/>
    <n v="3.04552636771404E-3"/>
    <n v="7.7427607175195503E-4"/>
    <n v="1.7526835672122301"/>
    <n v="3.75"/>
    <n v="967"/>
    <n v="5.143634563196104E-5"/>
    <n v="2329"/>
    <n v="0"/>
    <n v="0"/>
    <n v="0.51641731645287126"/>
    <n v="300"/>
    <n v="0"/>
  </r>
  <r>
    <s v="North Coast"/>
    <x v="2329"/>
    <n v="941"/>
    <n v="1780.7154354880299"/>
    <n v="1422"/>
    <n v="1991.9380000000001"/>
    <n v="183"/>
    <n v="8.3523400482461395E-5"/>
    <n v="7.4366410266662797E-2"/>
    <n v="8.3422304784142192"/>
    <n v="51.820226784099503"/>
    <n v="216.738359657617"/>
    <n v="4.7928887030061702"/>
    <n v="0.67469527975967403"/>
    <n v="5.4380545355848096"/>
    <n v="1.3754654497396701"/>
    <n v="6.4233814272668E-6"/>
    <n v="4.2111040520473401E-4"/>
    <n v="0.66174402250351605"/>
    <n v="0.89396128090539995"/>
    <s v="{BC4F0196-621B-4CEE-9F22-55FAA9EB12A8}"/>
    <n v="42761104"/>
    <s v="FORT BRAGG A 1104"/>
    <n v="1316"/>
    <n v="39.4439296394766"/>
    <n v="-123.790915495037"/>
    <x v="2327"/>
    <n v="315"/>
    <n v="492"/>
    <n v="52894.9484228035"/>
    <n v="22356.176068695699"/>
    <n v="30538.772354107699"/>
    <n v="21724.371235818999"/>
    <n v="29312.4563908038"/>
    <n v="7.70632041524663E-2"/>
    <n v="1.52847822882904E-2"/>
    <n v="1.89236496863765"/>
    <n v="7.7704918032786798"/>
    <n v="908"/>
    <n v="1.1754788011898243E-3"/>
    <n v="2330"/>
    <n v="0"/>
    <n v="0"/>
    <n v="13.498894279172088"/>
    <n v="1447"/>
    <n v="0"/>
  </r>
  <r>
    <s v="North Coast"/>
    <x v="2330"/>
    <n v="598"/>
    <n v="922.962517107586"/>
    <n v="1119"/>
    <n v="1220.5382"/>
    <n v="105"/>
    <n v="1.0353515251717E-4"/>
    <n v="6.1368690873836902E-2"/>
    <n v="3.12314840727577"/>
    <n v="3.0719855265947502"/>
    <n v="12.237389409257201"/>
    <n v="0.14669869658457399"/>
    <n v="3.1578947025308099E-2"/>
    <n v="0.112042381428183"/>
    <n v="0.70476190476191303"/>
    <n v="6.3779867045585401E-6"/>
    <n v="2.1540329196016299E-4"/>
    <n v="0.53440571939231396"/>
    <n v="0.75619305569635897"/>
    <s v="{53C74AF7-2A69-47CF-8DFD-9E70E0E39334}"/>
    <n v="42151104"/>
    <s v="SANTA ROSA A 1104"/>
    <n v="210"/>
    <n v="38.457059387776297"/>
    <n v="-122.697881250884"/>
    <x v="2328"/>
    <n v="287"/>
    <n v="547"/>
    <n v="39862.545384711397"/>
    <n v="12743.981518611101"/>
    <n v="27118.563866100201"/>
    <n v="10547.5245001895"/>
    <n v="22521.0613438972"/>
    <n v="2.2617345655817099E-2"/>
    <n v="1.0871191014302801E-2"/>
    <n v="1.5434155804474601"/>
    <n v="10.6571428571428"/>
    <n v="1358"/>
    <n v="6.6968860397864671E-4"/>
    <n v="2331"/>
    <n v="0"/>
    <n v="0"/>
    <n v="6.5539258462072496"/>
    <n v="2132"/>
    <n v="0"/>
  </r>
  <r>
    <s v="Sierra"/>
    <x v="2331"/>
    <n v="0"/>
    <n v="0"/>
    <n v="2"/>
    <n v="0.97680279999999997"/>
    <n v="1"/>
    <n v="9.5461604360025295E-5"/>
    <n v="6.6431531992944007E-2"/>
    <n v="0"/>
    <n v="0"/>
    <n v="0"/>
    <n v="0"/>
    <n v="0"/>
    <n v="0"/>
    <n v="0"/>
    <n v="6.3416606241407897E-6"/>
    <n v="0"/>
    <n v="0"/>
    <n v="0"/>
    <s v="{343B25CA-8FEF-457F-8025-88904C29692A}"/>
    <n v="152031102"/>
    <s v="GRASS VALLEY 1102"/>
    <s v="circuit_breaker"/>
    <n v="39.208962544359899"/>
    <n v="-121.061167217986"/>
    <x v="2329"/>
    <n v="202"/>
    <n v="717"/>
    <n v="29463.163604084999"/>
    <n v="6752.0313565188799"/>
    <n v="22711.1322475661"/>
    <n v="284.919648233685"/>
    <n v="366.87124226123598"/>
    <n v="0"/>
    <n v="9.5461604360025295E-5"/>
    <m/>
    <n v="2"/>
    <n v="2890"/>
    <n v="6.3416606241407897E-6"/>
    <n v="2332"/>
    <n v="0"/>
    <n v="0"/>
    <n v="0.17704080674261308"/>
    <n v="1577"/>
    <n v="0"/>
  </r>
  <r>
    <s v="Sierra"/>
    <x v="2332"/>
    <n v="27"/>
    <n v="50.749812960687898"/>
    <n v="214"/>
    <n v="127.48674"/>
    <n v="24"/>
    <n v="1.11827030044272E-4"/>
    <n v="5.5359609994119999E-2"/>
    <n v="1.24200845559915"/>
    <n v="1.69888705631288"/>
    <n v="8.9260624509591295"/>
    <n v="2.5162907712771E-2"/>
    <n v="1.73008849918842"/>
    <n v="8.12626088038086"/>
    <n v="1.6703539788722901"/>
    <n v="6.3139883420242102E-6"/>
    <n v="1.3775273345117899E-4"/>
    <n v="0.12616822429906499"/>
    <n v="0.39807914859209498"/>
    <s v="{2450AEE7-F575-4F58-91A2-1411AECC8344}"/>
    <n v="152161102"/>
    <s v="AUBURN 1102"/>
    <n v="8611"/>
    <n v="38.9082506997621"/>
    <n v="-121.061771112999"/>
    <x v="2330"/>
    <n v="51"/>
    <n v="194"/>
    <n v="10112.719301295099"/>
    <n v="2944.6304356663099"/>
    <n v="7168.0888656287898"/>
    <n v="2944.6304356663099"/>
    <n v="7168.0888656287898"/>
    <n v="3.3060656028283098E-3"/>
    <n v="2.68384872106253E-3"/>
    <n v="1.8796227022476999"/>
    <n v="8.9166666666666607"/>
    <n v="1646"/>
    <n v="1.5153572020858104E-4"/>
    <n v="2333"/>
    <n v="0"/>
    <n v="0"/>
    <n v="1.8297079584404108"/>
    <n v="1097"/>
    <n v="0"/>
  </r>
  <r>
    <s v="Sierra"/>
    <x v="2333"/>
    <n v="51"/>
    <n v="68.673268701771704"/>
    <n v="150"/>
    <n v="113.381546"/>
    <n v="17"/>
    <n v="1.48055246373748E-4"/>
    <n v="4.2985108936610797E-2"/>
    <n v="5.1315524503588597"/>
    <n v="7.6464605778455699"/>
    <n v="27.470654934644699"/>
    <n v="0.24343394371680899"/>
    <n v="0.208517694845859"/>
    <n v="3.3434734593611202"/>
    <n v="2.4117647058823501"/>
    <n v="6.3117930758557598E-6"/>
    <n v="4.4045856510124598E-4"/>
    <n v="0.34"/>
    <n v="0.60568294499486197"/>
    <s v="{3EFAA303-A7DE-4E0F-A383-778B2D3996D4}"/>
    <n v="152481110"/>
    <s v="BRUNSWICK 1110"/>
    <n v="3907"/>
    <n v="39.222392240822998"/>
    <n v="-121.081648249098"/>
    <x v="2331"/>
    <n v="26"/>
    <n v="149"/>
    <n v="7687.1182402058203"/>
    <n v="1437.90905499728"/>
    <n v="6249.2091852085396"/>
    <n v="1437.90905499728"/>
    <n v="6249.2091852085396"/>
    <n v="7.48779560672119E-3"/>
    <n v="2.51693918835371E-3"/>
    <n v="1.3465346804268901"/>
    <n v="8.8235294117646994"/>
    <n v="880"/>
    <n v="1.0730048228954792E-4"/>
    <n v="2334"/>
    <n v="0"/>
    <n v="0"/>
    <n v="0.89347498741271492"/>
    <n v="2393"/>
    <n v="0"/>
  </r>
  <r>
    <s v="North Coast"/>
    <x v="2334"/>
    <n v="297"/>
    <n v="453.42258782243402"/>
    <n v="346"/>
    <n v="480.68732"/>
    <n v="34"/>
    <n v="9.3728872717988094E-5"/>
    <n v="6.6431834237477699E-2"/>
    <n v="2.2354927903870698"/>
    <n v="64.653905034827204"/>
    <n v="665.19447792863298"/>
    <n v="3.4525263200411"/>
    <n v="0.47696512452710499"/>
    <n v="5.2972670771619796"/>
    <n v="1"/>
    <n v="6.2265809356670298E-6"/>
    <n v="1.6812057868564799E-4"/>
    <n v="0.85838150289017301"/>
    <n v="0.94327969947649104"/>
    <s v="{69363607-FF8E-409A-B5BD-8D40D2F4E07A}"/>
    <n v="43081101"/>
    <s v="BIG RIVER 1101"/>
    <n v="2183"/>
    <n v="39.344464872363503"/>
    <n v="-123.778213674111"/>
    <x v="2332"/>
    <n v="42"/>
    <n v="45"/>
    <n v="5944.80977035246"/>
    <n v="4246.8638286946998"/>
    <n v="1697.9459416577599"/>
    <n v="4246.8638286946998"/>
    <n v="1697.9459416577599"/>
    <n v="5.7160996753120499E-3"/>
    <n v="3.18678167241159E-3"/>
    <n v="1.52667537987351"/>
    <n v="10.176470588235199"/>
    <n v="1523"/>
    <n v="2.1170375181267902E-4"/>
    <n v="2335"/>
    <n v="0"/>
    <n v="0"/>
    <n v="2.6388780240998542"/>
    <n v="63"/>
    <n v="0"/>
  </r>
  <r>
    <s v="Central Valley"/>
    <x v="2335"/>
    <n v="14"/>
    <n v="28.137864866206701"/>
    <n v="18"/>
    <n v="30.073523999999999"/>
    <n v="8"/>
    <n v="2.78329212051176E-5"/>
    <n v="0.42089167237281799"/>
    <n v="0.152984209079295"/>
    <n v="831.90384597778302"/>
    <n v="4526.7460021972602"/>
    <n v="0.94293214827775895"/>
    <n v="0.14740043878555201"/>
    <n v="111.955005645751"/>
    <n v="1.1866703480482099"/>
    <n v="6.2245912761896098E-6"/>
    <n v="1.57082643310602E-5"/>
    <n v="0.77777777777777701"/>
    <n v="0.93563575794071896"/>
    <s v="{3A07F3B8-E9B8-45C5-8744-6792C16A4186}"/>
    <n v="252192105"/>
    <s v="BEAR VALLEY 2105"/>
    <s v="circuit_breaker"/>
    <n v="37.5861174272803"/>
    <n v="-120.125503158014"/>
    <x v="2333"/>
    <n v="17"/>
    <n v="4"/>
    <n v="7018.3692455907303"/>
    <n v="6175.4075279282597"/>
    <n v="842.96171766246903"/>
    <n v="6175.4075279282597"/>
    <n v="842.96171766246903"/>
    <n v="1.25666114648481E-4"/>
    <n v="2.2266336964093999E-4"/>
    <n v="2.0098474904433399"/>
    <n v="2.25"/>
    <n v="2690"/>
    <n v="4.9796730209516878E-5"/>
    <n v="2336"/>
    <n v="0"/>
    <n v="0"/>
    <n v="3.8372191510363107"/>
    <n v="282"/>
    <n v="0"/>
  </r>
  <r>
    <s v="North Coast"/>
    <x v="2336"/>
    <n v="220"/>
    <n v="386.68921138837902"/>
    <n v="261"/>
    <n v="405.44797"/>
    <n v="25"/>
    <n v="9.3655101663898596E-5"/>
    <n v="6.6431834237477602E-2"/>
    <n v="7.2685216573568399"/>
    <n v="23.022591994358901"/>
    <n v="57.081616768470099"/>
    <n v="0.48571109370543403"/>
    <n v="1.2827049181189201"/>
    <n v="4.8511254806881299"/>
    <n v="1.0023008823394699"/>
    <n v="6.2216801892302296E-6"/>
    <n v="4.1356803441885802E-4"/>
    <n v="0.84291187739463602"/>
    <n v="0.95373325890562799"/>
    <s v="{A11A44BE-5FF6-4EAE-B643-DC3914767492}"/>
    <n v="42761102"/>
    <s v="FORT BRAGG A 1102"/>
    <s v="circuit_breaker"/>
    <n v="39.435062103837197"/>
    <n v="-123.79948431038"/>
    <x v="2334"/>
    <n v="158"/>
    <n v="231"/>
    <n v="24023.680946734799"/>
    <n v="9307.7470329266507"/>
    <n v="14715.9339138081"/>
    <n v="2547.2289542907001"/>
    <n v="2327.41841816338"/>
    <n v="1.0339200860471401E-2"/>
    <n v="2.34137754159746E-3"/>
    <n v="1.7576782335835399"/>
    <n v="10.44"/>
    <n v="922"/>
    <n v="1.5554200473075574E-4"/>
    <n v="2337"/>
    <n v="0"/>
    <n v="0"/>
    <n v="1.5827742025565668"/>
    <n v="1580"/>
    <n v="0"/>
  </r>
  <r>
    <s v="Central Coast"/>
    <x v="2337"/>
    <n v="2"/>
    <n v="2.7861001427001"/>
    <n v="19"/>
    <n v="13.417382999999999"/>
    <n v="4"/>
    <n v="9.3108226792537594E-5"/>
    <n v="6.6431909799575806E-2"/>
    <n v="3.5587302446365299"/>
    <n v="2.96543204784393"/>
    <n v="7.3261044820149701"/>
    <n v="2.8182307568689099E-2"/>
    <n v="0.58241150435060196"/>
    <n v="1.86626105755567"/>
    <n v="0.75"/>
    <n v="6.1853573238802997E-6"/>
    <n v="2.4928539824031699E-4"/>
    <n v="0.105263157894736"/>
    <n v="0.20764854833633101"/>
    <s v="{F85FD245-E951-4FD5-89D8-9A5F2519071F}"/>
    <n v="83500402"/>
    <s v="SEACLIFF 0402"/>
    <s v="circuit_breaker"/>
    <n v="36.984162002372898"/>
    <n v="-121.91543772128701"/>
    <x v="2335"/>
    <n v="46"/>
    <n v="229"/>
    <n v="12860.1259172633"/>
    <n v="2486.9473484475202"/>
    <n v="10373.1785688158"/>
    <n v="417.79508951487003"/>
    <n v="669.31478222687599"/>
    <n v="9.9714159296126993E-4"/>
    <n v="3.7243290717015E-4"/>
    <n v="1.39305007135005"/>
    <n v="4.75"/>
    <n v="1250"/>
    <n v="2.4741429295521199E-5"/>
    <n v="2338"/>
    <n v="0"/>
    <n v="0"/>
    <n v="0.25960575256694429"/>
    <n v="551"/>
    <n v="0"/>
  </r>
  <r>
    <s v="Central Coast"/>
    <x v="2338"/>
    <n v="358"/>
    <n v="804.64146035834801"/>
    <n v="431"/>
    <n v="839.60595999999998"/>
    <n v="14"/>
    <n v="9.29429760227711E-5"/>
    <n v="6.6431229729116206E-2"/>
    <n v="3.2336168289184499"/>
    <n v="53.017787297566699"/>
    <n v="183.87970225016201"/>
    <n v="0.68517972280581796"/>
    <n v="7.8539821651906094E-2"/>
    <n v="11.9474715813994"/>
    <n v="1"/>
    <n v="6.1743161918764499E-6"/>
    <n v="1.8290997780111E-4"/>
    <n v="0.830626450116009"/>
    <n v="0.95835606407971197"/>
    <s v="{E8501414-249C-40BD-935F-69A6CB98996A}"/>
    <n v="83692104"/>
    <s v="ROB ROY 2104"/>
    <n v="9973"/>
    <n v="37.024955367910202"/>
    <n v="-121.820518139608"/>
    <x v="2336"/>
    <n v="5"/>
    <n v="6"/>
    <n v="1511.12577115401"/>
    <n v="921.51823176009395"/>
    <n v="589.607539393916"/>
    <n v="921.51823176009395"/>
    <n v="589.607539393916"/>
    <n v="2.5607396892155499E-3"/>
    <n v="1.30120166431879E-3"/>
    <n v="2.2476018445763901"/>
    <n v="30.785714285714199"/>
    <n v="1473"/>
    <n v="8.6440426686270293E-5"/>
    <n v="2339"/>
    <n v="0"/>
    <n v="0"/>
    <n v="0.57260470518700135"/>
    <n v="2080"/>
    <n v="0"/>
  </r>
  <r>
    <s v="North Coast"/>
    <x v="2339"/>
    <n v="8"/>
    <n v="12.2687542484292"/>
    <n v="13"/>
    <n v="14.936173999999999"/>
    <n v="1"/>
    <n v="9.2790171038359404E-5"/>
    <n v="6.6431380861030107E-2"/>
    <n v="9.6496734619140607"/>
    <n v="33.208389282226499"/>
    <n v="170.96040344238199"/>
    <n v="1.7391233444213801"/>
    <n v="1"/>
    <n v="0.10000000149011599"/>
    <n v="1"/>
    <n v="6.1641791924093796E-6"/>
    <n v="8.9539482723921505E-4"/>
    <n v="0.61538461538461497"/>
    <n v="0.82141209160127604"/>
    <s v="{7C1CBDE8-4F9F-4F23-AED7-897BEA3B5B02}"/>
    <n v="42811113"/>
    <s v="MONTE RIO 1113"/>
    <n v="652"/>
    <n v="38.519947157749201"/>
    <n v="-122.978248998594"/>
    <x v="2337"/>
    <n v="61"/>
    <n v="372"/>
    <n v="9873.0436132372506"/>
    <n v="2244.0392051952699"/>
    <n v="7629.0044080419702"/>
    <n v="2244.0392051952699"/>
    <n v="7629.0044080419702"/>
    <n v="8.9539482723921505E-4"/>
    <n v="9.2790171038359404E-5"/>
    <n v="1.53359428105366"/>
    <n v="13"/>
    <n v="450"/>
    <n v="6.1641791924093796E-6"/>
    <n v="2340"/>
    <n v="0"/>
    <n v="0"/>
    <n v="1.3943808849713901"/>
    <n v="917"/>
    <n v="0"/>
  </r>
  <r>
    <s v="Bay Area"/>
    <x v="2340"/>
    <n v="34"/>
    <n v="124.349898179828"/>
    <n v="256"/>
    <n v="256.33987000000002"/>
    <n v="35"/>
    <n v="3.6245867600622899E-5"/>
    <n v="0.197589836183829"/>
    <n v="0.93600780019150898"/>
    <n v="25.717571069598101"/>
    <n v="49.465775512852701"/>
    <n v="0.135001577016646"/>
    <n v="1.4015802932903101"/>
    <n v="36.499816314131003"/>
    <n v="1.0257901396070199"/>
    <n v="6.1457120969891796E-6"/>
    <n v="1.9267526963857201E-5"/>
    <n v="0.1328125"/>
    <n v="0.48509775755771201"/>
    <s v="{31523F0A-9FD2-41D0-8A36-117080631D88}"/>
    <n v="13432207"/>
    <s v="FAIRVIEW 2207"/>
    <s v="P304"/>
    <n v="38.047829683025803"/>
    <n v="-122.20540093845101"/>
    <x v="2338"/>
    <n v="157"/>
    <n v="176"/>
    <n v="18581.7048781415"/>
    <n v="10027.580402792"/>
    <n v="8554.1244753494793"/>
    <n v="8495.0390311631199"/>
    <n v="8423.1743253502991"/>
    <n v="6.7436344373500402E-4"/>
    <n v="1.2686053660218E-3"/>
    <n v="3.6573499464655299"/>
    <n v="7.3142857142857096"/>
    <n v="2627"/>
    <n v="2.150999233946213E-4"/>
    <n v="2341"/>
    <n v="0"/>
    <n v="0"/>
    <n v="5.2785708978328589"/>
    <n v="2851"/>
    <n v="0"/>
  </r>
  <r>
    <s v="North Coast"/>
    <x v="2341"/>
    <n v="0"/>
    <n v="0"/>
    <n v="1"/>
    <n v="0.45573585999999999"/>
    <n v="1"/>
    <n v="9.2039954324718497E-5"/>
    <n v="6.6431834237477602E-2"/>
    <m/>
    <m/>
    <m/>
    <m/>
    <n v="1.10619468614459E-2"/>
    <n v="0.44159293174743602"/>
    <n v="1"/>
    <n v="6.1143829889247202E-6"/>
    <n v="9.2039954324718497E-5"/>
    <n v="0"/>
    <n v="0"/>
    <s v="{8A80C7E5-86DA-415B-A0BF-702ACAC61E9A}"/>
    <n v="192151131"/>
    <s v="NEWBURG 1131"/>
    <n v="3446"/>
    <n v="40.548777328759101"/>
    <n v="-124.14254852168899"/>
    <x v="2339"/>
    <n v="122"/>
    <n v="180"/>
    <n v="22023.688522028799"/>
    <n v="13140.836877751301"/>
    <n v="8882.8516442774799"/>
    <n v="0"/>
    <n v="163.43039773209"/>
    <n v="9.2039954324718497E-5"/>
    <n v="9.2039954324718497E-5"/>
    <m/>
    <n v="1"/>
    <n v="1896"/>
    <n v="6.1143829889247202E-6"/>
    <n v="2342"/>
    <n v="0"/>
    <n v="0"/>
    <n v="0"/>
    <n v="1102"/>
    <n v="0"/>
  </r>
  <r>
    <s v="Central Coast"/>
    <x v="2342"/>
    <n v="132"/>
    <n v="213.716266476719"/>
    <n v="152"/>
    <n v="224.52882"/>
    <n v="8"/>
    <n v="8.9474448941473302E-5"/>
    <n v="6.8020797409433204E-2"/>
    <n v="2.4615433734531198"/>
    <n v="48.897376229365598"/>
    <n v="222.47861989618499"/>
    <n v="0.83465467475559496"/>
    <n v="2.3266039788722899"/>
    <n v="24.9419795274734"/>
    <n v="1.04756639897823"/>
    <n v="6.08393293186429E-6"/>
    <n v="1.38277663751296E-4"/>
    <n v="0.86842105263157898"/>
    <n v="0.95184334380640301"/>
    <s v="{0AA45AF7-C211-4B8E-8C0A-4D0687522BE1}"/>
    <n v="83192101"/>
    <s v="GREEN VALLEY 2101"/>
    <n v="1645"/>
    <n v="37.021821536605501"/>
    <n v="-121.76532107535"/>
    <x v="2340"/>
    <n v="11"/>
    <n v="7"/>
    <n v="1811.2352791109599"/>
    <n v="777.85142011519304"/>
    <n v="1033.38385899576"/>
    <n v="777.85142011519304"/>
    <n v="1033.38385899576"/>
    <n v="1.1062213100103599E-3"/>
    <n v="7.1579559153178696E-4"/>
    <n v="1.6190626248236299"/>
    <n v="19"/>
    <n v="1639"/>
    <n v="4.867146345491432E-5"/>
    <n v="2343"/>
    <n v="0"/>
    <n v="0"/>
    <n v="0.48333431476839761"/>
    <n v="1676"/>
    <n v="0"/>
  </r>
  <r>
    <s v="North Coast"/>
    <x v="2343"/>
    <n v="268"/>
    <n v="503.52280817296003"/>
    <n v="319"/>
    <n v="526.54100000000005"/>
    <n v="35"/>
    <n v="9.6878507715051197E-5"/>
    <n v="6.2635729423907494E-2"/>
    <n v="4.0896679418427597"/>
    <n v="21.695347487926401"/>
    <n v="70.721493176051496"/>
    <n v="0.290647344796785"/>
    <n v="9.99032063409689E-2"/>
    <n v="2.1853083561581998"/>
    <n v="1.22857142857142"/>
    <n v="6.07499212179579E-6"/>
    <n v="2.17024953911147E-4"/>
    <n v="0.84012539184952895"/>
    <n v="0.95628411316691597"/>
    <s v="{DCB2091F-52D0-405B-8DDE-82750DB61471}"/>
    <n v="42761102"/>
    <s v="FORT BRAGG A 1102"/>
    <n v="816"/>
    <n v="39.411866834780703"/>
    <n v="-123.798465482865"/>
    <x v="2341"/>
    <n v="54"/>
    <n v="71"/>
    <n v="8375.08647436295"/>
    <n v="4123.7572302579701"/>
    <n v="4251.3292441049698"/>
    <n v="3663.9719570511502"/>
    <n v="3892.9012045986201"/>
    <n v="7.59587338689016E-3"/>
    <n v="3.3907477700267901E-3"/>
    <n v="1.8788164484065699"/>
    <n v="9.1142857142857103"/>
    <n v="1352"/>
    <n v="2.1262472426285264E-4"/>
    <n v="2344"/>
    <n v="0"/>
    <n v="0"/>
    <n v="2.2766859189248301"/>
    <n v="2489"/>
    <n v="0"/>
  </r>
  <r>
    <s v="Bay Area"/>
    <x v="2344"/>
    <n v="3"/>
    <n v="6.4548461974253204"/>
    <n v="9"/>
    <n v="9.1892610000000001"/>
    <n v="5"/>
    <n v="5.4294781148200803E-5"/>
    <n v="0.112209671735763"/>
    <n v="3.41419950127601E-2"/>
    <n v="0.11119724810123401"/>
    <n v="0.120460614562034"/>
    <n v="8.2255319284740802E-6"/>
    <n v="2.6070796966552701"/>
    <n v="12.4541153088212"/>
    <n v="1.00442476272583"/>
    <n v="6.0567369593086604E-6"/>
    <n v="2.2233150230022099E-5"/>
    <n v="0.33333333333333298"/>
    <n v="0.70243362233801598"/>
    <s v="{4118C23A-F427-46E8-85D2-FD56A1055C29}"/>
    <n v="22811101"/>
    <s v="PACIFICA 1101"/>
    <n v="5001"/>
    <n v="37.5925263979479"/>
    <n v="-122.47413494057599"/>
    <x v="2342"/>
    <n v="147"/>
    <n v="349"/>
    <n v="21321.731053513999"/>
    <n v="8433.2827433460698"/>
    <n v="12888.4483101679"/>
    <n v="1174.86358814602"/>
    <n v="1671.2619502973801"/>
    <n v="1.1116575115011E-4"/>
    <n v="2.71473905741004E-4"/>
    <n v="2.1516153991417699"/>
    <n v="1.8"/>
    <n v="2576"/>
    <n v="3.0283684796543301E-5"/>
    <n v="2345"/>
    <n v="0"/>
    <n v="0"/>
    <n v="0.73002616262988063"/>
    <n v="2834"/>
    <n v="0"/>
  </r>
  <r>
    <s v="Central Valley"/>
    <x v="2345"/>
    <n v="27"/>
    <n v="42.527979394057297"/>
    <n v="245"/>
    <n v="131.93047999999999"/>
    <n v="24"/>
    <n v="9.0847512941157505E-5"/>
    <n v="6.6431909799575806E-2"/>
    <n v="8.8868183030022507"/>
    <n v="13.6327556504143"/>
    <n v="32.699605517917199"/>
    <n v="0.64836937934160199"/>
    <n v="0.87582965214581499"/>
    <n v="6.7989766908964704"/>
    <n v="1.0023967524369499"/>
    <n v="6.03517378522277E-6"/>
    <n v="3.1910748733328799E-4"/>
    <n v="0.11020408163265299"/>
    <n v="0.32235143149298701"/>
    <s v="{BD6EE575-4256-4E66-B07C-5D3BE152301A}"/>
    <n v="163351701"/>
    <s v="CURTIS 1701"/>
    <n v="9230"/>
    <n v="37.973691056421998"/>
    <n v="-120.371562299413"/>
    <x v="2343"/>
    <n v="84"/>
    <n v="189"/>
    <n v="14068.943754022401"/>
    <n v="5067.8424625816797"/>
    <n v="9001.1012914407202"/>
    <n v="3602.8641788331802"/>
    <n v="5014.3448293522097"/>
    <n v="7.6585796959989204E-3"/>
    <n v="2.1803403105877801E-3"/>
    <n v="1.5751103479280499"/>
    <n v="10.2083333333333"/>
    <n v="1078"/>
    <n v="1.4484417084534648E-4"/>
    <n v="2346"/>
    <n v="0"/>
    <n v="0"/>
    <n v="2.2387153176657519"/>
    <n v="58"/>
    <n v="0"/>
  </r>
  <r>
    <s v="Bay Area"/>
    <x v="2346"/>
    <n v="17"/>
    <n v="33.563776580441697"/>
    <n v="67"/>
    <n v="58.391669999999998"/>
    <n v="5"/>
    <n v="9.0164857101626597E-5"/>
    <n v="6.6430700806005896E-2"/>
    <n v="4.4092531936864E-2"/>
    <n v="4.9682332277297903"/>
    <n v="31.006858030954898"/>
    <n v="2.88522670355935E-3"/>
    <n v="0"/>
    <n v="5.8407079428434297E-3"/>
    <n v="0.2"/>
    <n v="5.9897146453344299E-6"/>
    <n v="3.7469083292762603E-5"/>
    <n v="0.25373134328358199"/>
    <n v="0.574804187822201"/>
    <s v="{B6480B23-3B7E-4A3F-9C7B-82F910A25330}"/>
    <n v="42711102"/>
    <s v="CALISTOGA 1102"/>
    <s v="circuit_breaker"/>
    <n v="38.592133146780697"/>
    <n v="-122.578800883382"/>
    <x v="2344"/>
    <n v="95"/>
    <n v="198"/>
    <n v="13787.703548682101"/>
    <n v="4507.3331303151899"/>
    <n v="9280.3704183669306"/>
    <n v="862.94781727328495"/>
    <n v="717.37833888749606"/>
    <n v="1.8734541646381301E-4"/>
    <n v="4.5082428550813298E-4"/>
    <n v="1.9743397988495099"/>
    <n v="13.4"/>
    <n v="2371"/>
    <n v="2.9948573226672149E-5"/>
    <n v="2347"/>
    <n v="0"/>
    <n v="0"/>
    <n v="0.53621074816691838"/>
    <n v="2591"/>
    <n v="0"/>
  </r>
  <r>
    <s v="North Coast"/>
    <x v="2347"/>
    <n v="995"/>
    <n v="1625.19148114667"/>
    <n v="1273"/>
    <n v="1754.894"/>
    <n v="62"/>
    <n v="9.0134960667074307E-5"/>
    <n v="6.6431834237477699E-2"/>
    <n v="4.11678538225694"/>
    <n v="57.935551982786897"/>
    <n v="167.33726291523999"/>
    <n v="1.4990395027832299"/>
    <n v="0.78925207629799798"/>
    <n v="20.770003977321799"/>
    <n v="1.03033114440979"/>
    <n v="5.9878307660366499E-6"/>
    <n v="2.25767149096382E-4"/>
    <n v="0.78161822466614295"/>
    <n v="0.92609094415600302"/>
    <s v="{5E0A571A-4E57-4C9B-881D-B7EA8F011B21}"/>
    <n v="192251102"/>
    <s v="RIO DELL 1102"/>
    <n v="8852"/>
    <n v="40.493183325173298"/>
    <n v="-124.107800297282"/>
    <x v="2345"/>
    <n v="65"/>
    <n v="57"/>
    <n v="11998.5657709516"/>
    <n v="7652.3134077108598"/>
    <n v="4346.2523632407701"/>
    <n v="6733.2313507377603"/>
    <n v="4232.9276383936603"/>
    <n v="1.39975632439757E-2"/>
    <n v="5.5883675613585997E-3"/>
    <n v="1.6333582725092199"/>
    <n v="20.5322580645161"/>
    <n v="1326"/>
    <n v="3.7124550749427227E-4"/>
    <n v="2348"/>
    <n v="0"/>
    <n v="0"/>
    <n v="4.1838346976392726"/>
    <n v="317"/>
    <n v="0"/>
  </r>
  <r>
    <s v="Bay Area"/>
    <x v="2348"/>
    <n v="9"/>
    <n v="18.477451718544401"/>
    <n v="28"/>
    <n v="28.904520000000002"/>
    <n v="3"/>
    <n v="8.9592863029489906E-5"/>
    <n v="6.6431380861030107E-2"/>
    <n v="0"/>
    <n v="0"/>
    <n v="0"/>
    <n v="0"/>
    <n v="0"/>
    <n v="0"/>
    <n v="0"/>
    <n v="5.9517776063421503E-6"/>
    <n v="5.6393713748548099E-5"/>
    <n v="0.32142857142857101"/>
    <n v="0.63925820931482902"/>
    <s v="{BDEB9DF5-5559-414A-A4C0-A31B6D586A57}"/>
    <n v="42011107"/>
    <s v="SAN RAFAEL 1107"/>
    <n v="3323"/>
    <n v="37.957428181229297"/>
    <n v="-122.541452413164"/>
    <x v="2346"/>
    <n v="4"/>
    <n v="29"/>
    <n v="1320.59651076614"/>
    <n v="214.72860234856799"/>
    <n v="1105.8679084175701"/>
    <n v="214.72860234856799"/>
    <n v="1105.8679084175701"/>
    <n v="1.69181141245644E-4"/>
    <n v="2.6877858908846898E-4"/>
    <n v="2.0530501909493801"/>
    <n v="9.3333333333333304"/>
    <n v="2179"/>
    <n v="1.7855332819026453E-5"/>
    <n v="2349"/>
    <n v="0"/>
    <n v="0"/>
    <n v="0.13342612636993204"/>
    <n v="2190"/>
    <n v="0"/>
  </r>
  <r>
    <s v="North Coast"/>
    <x v="2349"/>
    <n v="86"/>
    <n v="107.459221448478"/>
    <n v="159"/>
    <n v="149.37851000000001"/>
    <n v="10"/>
    <n v="8.92611191375181E-5"/>
    <n v="6.6429945192742298E-2"/>
    <n v="6.5704171285033199"/>
    <n v="7.7145094374815599"/>
    <n v="20.637270162502901"/>
    <n v="0.29324171516054698"/>
    <n v="0.41637168526650198"/>
    <n v="2.7672566477209299"/>
    <n v="1"/>
    <n v="5.9296112521481703E-6"/>
    <n v="3.9611979100300198E-4"/>
    <n v="0.54088050314465397"/>
    <n v="0.71937537596747103"/>
    <s v="{3D15A0FB-7F79-449E-9100-AEDACD615B82}"/>
    <n v="43302107"/>
    <s v="MONROE 2107"/>
    <n v="65424"/>
    <n v="38.469174409500098"/>
    <n v="-122.73367357058299"/>
    <x v="2347"/>
    <n v="229"/>
    <n v="424"/>
    <n v="26680.898055576399"/>
    <n v="8210.9440691637792"/>
    <n v="18469.953986412602"/>
    <n v="1114.9522304780501"/>
    <n v="1002.47295692767"/>
    <n v="3.9611979100300197E-3"/>
    <n v="8.9261119137518097E-4"/>
    <n v="1.24952583079626"/>
    <n v="15.9"/>
    <n v="949"/>
    <n v="5.9296112521481705E-5"/>
    <n v="2350"/>
    <n v="0"/>
    <n v="0"/>
    <n v="0.69279898240437643"/>
    <n v="1946"/>
    <n v="0"/>
  </r>
  <r>
    <s v="Bay Area"/>
    <x v="2350"/>
    <n v="33"/>
    <n v="58.798936814802701"/>
    <n v="192"/>
    <n v="147.11190999999999"/>
    <n v="16"/>
    <n v="8.8843409230321399E-5"/>
    <n v="6.6431380861030107E-2"/>
    <n v="0.16424927376210599"/>
    <n v="8.5901488224044406E-2"/>
    <n v="1.0313604922885099E-3"/>
    <n v="4.3856841507317E-7"/>
    <n v="0.15237831824924999"/>
    <n v="0.27277378653525303"/>
    <n v="1"/>
    <n v="5.9019903555718398E-6"/>
    <n v="6.7662419026781606E-5"/>
    <n v="0.171875"/>
    <n v="0.39968849313813598"/>
    <s v="{9E4C5477-E966-43D5-8E24-BB781F7AED7E}"/>
    <n v="43091103"/>
    <s v="GREENBRAE 1103"/>
    <s v="circuit_breaker"/>
    <n v="37.937976687955"/>
    <n v="-122.514373403489"/>
    <x v="2348"/>
    <n v="195"/>
    <n v="529"/>
    <n v="29052.8511240195"/>
    <n v="8367.7567291020896"/>
    <n v="20685.0943949174"/>
    <n v="1165.1033174750601"/>
    <n v="3911.8522759736202"/>
    <n v="1.0825987044285001E-3"/>
    <n v="1.42149454768514E-3"/>
    <n v="1.7817859640849301"/>
    <n v="12"/>
    <n v="2073"/>
    <n v="9.4431845689149437E-5"/>
    <n v="2351"/>
    <n v="0"/>
    <n v="0"/>
    <n v="0.72396141348279552"/>
    <n v="2457"/>
    <n v="0"/>
  </r>
  <r>
    <s v="Sierra"/>
    <x v="2351"/>
    <n v="46"/>
    <n v="63.2024235016357"/>
    <n v="139"/>
    <n v="102.12566"/>
    <n v="12"/>
    <n v="8.8627147609561906E-5"/>
    <n v="6.6431531992944007E-2"/>
    <n v="2.4481648653745598"/>
    <n v="13.8520002024514"/>
    <n v="107.25679056985"/>
    <n v="0.62022511042388395"/>
    <n v="1.1556047335422901"/>
    <n v="10.4763274776438"/>
    <n v="1.01843658089637"/>
    <n v="5.8876371918679903E-6"/>
    <n v="1.48370078401664E-4"/>
    <n v="0.33093525179856098"/>
    <n v="0.61886915762741401"/>
    <s v="{8A1F3383-8C42-4458-990C-2355B321D3F3}"/>
    <n v="152481102"/>
    <s v="BRUNSWICK 1102"/>
    <n v="940"/>
    <n v="39.219119394091003"/>
    <n v="-121.022651720254"/>
    <x v="2349"/>
    <n v="138"/>
    <n v="113"/>
    <n v="9056.2054304967205"/>
    <n v="5596.7060979994703"/>
    <n v="3459.4993324972402"/>
    <n v="1331.18827870719"/>
    <n v="719.02265797719394"/>
    <n v="1.78044094081997E-3"/>
    <n v="1.06352577131474E-3"/>
    <n v="1.3739657282964299"/>
    <n v="11.5833333333333"/>
    <n v="1601"/>
    <n v="7.0651646302415881E-5"/>
    <n v="2352"/>
    <n v="0"/>
    <n v="0"/>
    <n v="0.82716179192856532"/>
    <n v="2521"/>
    <n v="0"/>
  </r>
  <r>
    <s v="Central Coast"/>
    <x v="2352"/>
    <n v="214"/>
    <n v="291.36966020059401"/>
    <n v="769"/>
    <n v="627.73584000000005"/>
    <n v="52"/>
    <n v="8.8589417093596804E-5"/>
    <n v="6.6431758675379496E-2"/>
    <n v="0.19203852762647899"/>
    <n v="57.102867604405702"/>
    <n v="319.74541500983401"/>
    <n v="0.156753847581133"/>
    <n v="9.9940435745984504E-2"/>
    <n v="17.5084580836387"/>
    <n v="1.10683288482519"/>
    <n v="5.88515077755437E-6"/>
    <n v="4.8137013693639603E-5"/>
    <n v="0.27828348504551298"/>
    <n v="0.46415966989095098"/>
    <s v="{6B92ED0F-B7EF-410B-BAC6-F6F35DBFC4A1}"/>
    <n v="182371111"/>
    <s v="LAURELES 1111"/>
    <n v="10141"/>
    <n v="36.423046010093799"/>
    <n v="-121.73280191415"/>
    <x v="2350"/>
    <n v="29"/>
    <n v="77"/>
    <n v="6725.2735468749997"/>
    <n v="4696.5789361650704"/>
    <n v="2028.69461070992"/>
    <n v="4696.5789361650704"/>
    <n v="2028.69461070992"/>
    <n v="2.5031247120692601E-3"/>
    <n v="4.6066496888670302E-3"/>
    <n v="1.36154046822707"/>
    <n v="14.788461538461499"/>
    <n v="2248"/>
    <n v="3.0602784043282723E-4"/>
    <n v="2353"/>
    <n v="0"/>
    <n v="0"/>
    <n v="2.9183179501438259"/>
    <n v="1785"/>
    <n v="0"/>
  </r>
  <r>
    <s v="Sierra"/>
    <x v="2353"/>
    <n v="71"/>
    <n v="120.051424304357"/>
    <n v="221"/>
    <n v="186.63435000000001"/>
    <n v="20"/>
    <n v="8.8363238319288899E-5"/>
    <n v="6.6431531992944007E-2"/>
    <n v="7.0665308013558299"/>
    <n v="112.946493927921"/>
    <n v="955.49090710708003"/>
    <n v="22.807247755460399"/>
    <n v="0.84137168079614599"/>
    <n v="12.004103736579401"/>
    <n v="1.00741148591041"/>
    <n v="5.8701052934079797E-6"/>
    <n v="2.2166821533744401E-4"/>
    <n v="0.32126696832579099"/>
    <n v="0.64324397928051202"/>
    <s v="{D36692F8-5845-4D8F-B564-14537DDF3E03}"/>
    <n v="152461101"/>
    <s v="PLACER 1101"/>
    <s v="circuit_breaker"/>
    <n v="38.900880195922099"/>
    <n v="-121.087840206661"/>
    <x v="2351"/>
    <n v="247"/>
    <n v="767"/>
    <n v="37225.5733497658"/>
    <n v="12115.218931862901"/>
    <n v="25110.354417902901"/>
    <n v="1809.15497540554"/>
    <n v="1094.87198944237"/>
    <n v="4.4333643067488897E-3"/>
    <n v="1.7672647663857699E-3"/>
    <n v="1.69086513104728"/>
    <n v="11.05"/>
    <n v="1337"/>
    <n v="1.174021058681596E-4"/>
    <n v="2354"/>
    <n v="0"/>
    <n v="0"/>
    <n v="1.1241564362227159"/>
    <n v="1890"/>
    <n v="0"/>
  </r>
  <r>
    <s v="Bay Area"/>
    <x v="2354"/>
    <n v="45"/>
    <n v="64.929716603617507"/>
    <n v="106"/>
    <n v="97.496750000000006"/>
    <n v="11"/>
    <n v="8.8094160839153194E-5"/>
    <n v="6.6431380861030107E-2"/>
    <n v="0.179704896484812"/>
    <n v="4.3296985367002501E-2"/>
    <n v="8.54377816722262E-4"/>
    <n v="7.8863540231566202E-7"/>
    <n v="5.08849566633051E-2"/>
    <n v="1.60096545111049E-2"/>
    <n v="9.0909090909090898E-2"/>
    <n v="5.85221675033864E-6"/>
    <n v="5.3674651605268198E-5"/>
    <n v="0.42452830188679203"/>
    <n v="0.66596801108665105"/>
    <s v="{2F8A55EE-31E9-4610-BC55-DCCDEAC8DCB6}"/>
    <n v="42011108"/>
    <s v="SAN RAFAEL 1108"/>
    <n v="1457"/>
    <n v="37.9823027942615"/>
    <n v="-122.577627323272"/>
    <x v="2352"/>
    <n v="20"/>
    <n v="206"/>
    <n v="9640.88829369827"/>
    <n v="1229.3804783293399"/>
    <n v="8411.5078153689301"/>
    <n v="1229.3804783293399"/>
    <n v="8411.5078153689301"/>
    <n v="5.9042116765794996E-4"/>
    <n v="9.6903576923068602E-4"/>
    <n v="1.4428825911915"/>
    <n v="9.6363636363636296"/>
    <n v="2207"/>
    <n v="6.4374384253725034E-5"/>
    <n v="2355"/>
    <n v="0"/>
    <n v="0"/>
    <n v="0.7639013771999803"/>
    <n v="1331"/>
    <n v="0"/>
  </r>
  <r>
    <s v="Central Coast"/>
    <x v="2355"/>
    <n v="73"/>
    <n v="131.36335265280201"/>
    <n v="735"/>
    <n v="527.03045999999995"/>
    <n v="83"/>
    <n v="3.2406917655982799E-5"/>
    <n v="0.17812234619068101"/>
    <n v="0.25663392607253999"/>
    <n v="10.2441671125901"/>
    <n v="86.474414316170098"/>
    <n v="0.73419241775692901"/>
    <n v="2.39916306646563"/>
    <n v="45.1355420918349"/>
    <n v="1.14529800989541"/>
    <n v="5.8013896206881E-6"/>
    <n v="2.05869674819417E-5"/>
    <n v="9.9319727891156395E-2"/>
    <n v="0.24925191897727"/>
    <s v="{1AB7CEED-5C4C-4BB2-AA34-33FF777E7C4A}"/>
    <n v="83481110"/>
    <s v="STELLING 1110"/>
    <n v="60090"/>
    <n v="37.293183012667299"/>
    <n v="-122.098365279573"/>
    <x v="2353"/>
    <n v="103"/>
    <n v="58"/>
    <n v="16657.045556860001"/>
    <n v="10542.220549080201"/>
    <n v="6114.8250077797502"/>
    <n v="10215.113848663001"/>
    <n v="6107.1960355916199"/>
    <n v="1.7087183010011601E-3"/>
    <n v="2.6897741654465699E-3"/>
    <n v="1.7994979815452301"/>
    <n v="8.8554216867469808"/>
    <n v="2596"/>
    <n v="4.815153385171123E-4"/>
    <n v="2356"/>
    <n v="0"/>
    <n v="0"/>
    <n v="6.3473755072575777"/>
    <n v="2011"/>
    <n v="0"/>
  </r>
  <r>
    <s v="Central Valley"/>
    <x v="2356"/>
    <n v="0"/>
    <n v="0"/>
    <n v="6"/>
    <n v="3.0352039999999998"/>
    <n v="3"/>
    <n v="8.7287812978805295E-5"/>
    <n v="6.6431229729116206E-2"/>
    <n v="5.5527089436848902"/>
    <n v="165.65497843424399"/>
    <n v="3353.8958333333298"/>
    <n v="398.56530761718699"/>
    <n v="0.44026547670364302"/>
    <n v="0.78407078981399503"/>
    <n v="0.66666666666666596"/>
    <n v="5.79863675654715E-6"/>
    <n v="5.2961524731169097E-4"/>
    <n v="0"/>
    <n v="0"/>
    <s v="{DBBC669E-53C3-46F8-B180-51E0DC203C00}"/>
    <n v="162821702"/>
    <s v="STANISLAUS 1702"/>
    <n v="37278"/>
    <n v="38.246474941707703"/>
    <n v="-120.364307499283"/>
    <x v="2354"/>
    <n v="210"/>
    <n v="460"/>
    <n v="27570.4484101706"/>
    <n v="10956.0145202106"/>
    <n v="16614.433889960001"/>
    <n v="10956.0145202106"/>
    <n v="16614.433889960001"/>
    <n v="1.58884574193507E-3"/>
    <n v="2.6186343893641601E-4"/>
    <m/>
    <n v="2"/>
    <n v="760"/>
    <n v="1.7395910269641451E-5"/>
    <n v="2357"/>
    <n v="0"/>
    <n v="0"/>
    <n v="6.8077496984377808"/>
    <n v="1117"/>
    <n v="0"/>
  </r>
  <r>
    <s v="North Coast"/>
    <x v="2357"/>
    <n v="70"/>
    <n v="133.87302657924801"/>
    <n v="98"/>
    <n v="150.06206"/>
    <n v="8"/>
    <n v="1.3426219629763999E-4"/>
    <n v="4.1519613038143798E-2"/>
    <n v="3.7368032746948301"/>
    <n v="6.3950136557221402"/>
    <n v="51.137077058106598"/>
    <n v="1.0283232262823701"/>
    <n v="0.33259586493174198"/>
    <n v="0.31261062373717602"/>
    <n v="2.5"/>
    <n v="5.7824442867533899E-6"/>
    <n v="4.0829336918335397E-4"/>
    <n v="0.71428571428571397"/>
    <n v="0.89211775990479303"/>
    <s v="{CF6DCD50-9D01-424C-A63A-95836ADA2180}"/>
    <n v="42091102"/>
    <s v="MIRABEL 1102"/>
    <n v="2043"/>
    <n v="38.503827179155799"/>
    <n v="-122.945737186288"/>
    <x v="2355"/>
    <n v="11"/>
    <n v="102"/>
    <n v="3983.4627785614298"/>
    <n v="914.89607074641401"/>
    <n v="3068.56670781502"/>
    <n v="914.89607074641401"/>
    <n v="3068.56670781502"/>
    <n v="3.2663469534668301E-3"/>
    <n v="1.0740975703811199E-3"/>
    <n v="1.9124718082749701"/>
    <n v="12.25"/>
    <n v="932"/>
    <n v="4.6259554294027119E-5"/>
    <n v="2358"/>
    <n v="0"/>
    <n v="0"/>
    <n v="0.56848988637577003"/>
    <n v="575"/>
    <n v="0"/>
  </r>
  <r>
    <s v="Central Coast"/>
    <x v="2358"/>
    <n v="0"/>
    <n v="0"/>
    <n v="4"/>
    <n v="2.3902583000000002"/>
    <n v="3"/>
    <n v="1.12825964606599E-5"/>
    <n v="0.494538784027099"/>
    <m/>
    <m/>
    <m/>
    <m/>
    <n v="0.71386427929004004"/>
    <n v="106.18488184611"/>
    <n v="1.0014749368031799"/>
    <n v="5.7662839503836896E-6"/>
    <n v="1.12825964606599E-5"/>
    <n v="0"/>
    <n v="0"/>
    <s v="{B456B97B-6207-41D3-9457-CFE202A63FCC}"/>
    <n v="182971101"/>
    <s v="PURISIMA 1101"/>
    <n v="54728"/>
    <n v="34.759590980065802"/>
    <n v="-120.40865711870499"/>
    <x v="2356"/>
    <n v="37"/>
    <n v="18"/>
    <n v="7672.2463558837799"/>
    <n v="7210.7913426594496"/>
    <n v="461.45501322433199"/>
    <n v="1017.10080928073"/>
    <n v="278.45995541715502"/>
    <n v="3.3847789381979897E-5"/>
    <n v="3.3847789381979897E-5"/>
    <m/>
    <n v="1.3333333333333299"/>
    <n v="2772"/>
    <n v="1.729885185115107E-5"/>
    <n v="2359"/>
    <n v="0"/>
    <n v="0"/>
    <n v="0.63199694696357644"/>
    <n v="1679"/>
    <n v="0"/>
  </r>
  <r>
    <s v="Sierra"/>
    <x v="2359"/>
    <n v="9"/>
    <n v="12.7640665580763"/>
    <n v="48"/>
    <n v="31.054283000000002"/>
    <n v="24"/>
    <n v="9.0647620102875706E-5"/>
    <n v="6.3663551493238005E-2"/>
    <n v="5.1610568000210604"/>
    <n v="3.7810943093564702"/>
    <n v="10.289566622840001"/>
    <n v="0.14234456858119099"/>
    <n v="1.9227674698711501"/>
    <n v="3.7099356956102598"/>
    <n v="1.16694321731726"/>
    <n v="5.7636729944906502E-6"/>
    <n v="2.3063653956493599E-4"/>
    <n v="0.1875"/>
    <n v="0.41102435047925401"/>
    <s v="{A034BC39-5C36-44F2-830F-5D5EFC9DEDAA}"/>
    <n v="152481103"/>
    <s v="BRUNSWICK 1103"/>
    <n v="2784"/>
    <n v="39.259296340240603"/>
    <n v="-121.018777441437"/>
    <x v="2357"/>
    <n v="471"/>
    <n v="1175"/>
    <n v="76990.265580811203"/>
    <n v="24636.873697989198"/>
    <n v="52353.391882821903"/>
    <n v="23108.479410170101"/>
    <n v="49616.363010987501"/>
    <n v="5.5352769495584601E-3"/>
    <n v="2.1755428824690101E-3"/>
    <n v="1.4182296175640301"/>
    <n v="2"/>
    <n v="1308"/>
    <n v="1.3832815186777561E-4"/>
    <n v="2360"/>
    <n v="0"/>
    <n v="0"/>
    <n v="14.358938959576806"/>
    <n v="417"/>
    <n v="0"/>
  </r>
  <r>
    <s v="Central Coast"/>
    <x v="2360"/>
    <n v="556"/>
    <n v="984.05588933316801"/>
    <n v="2103"/>
    <n v="1862.9746"/>
    <n v="149"/>
    <n v="8.6674396069360906E-5"/>
    <n v="6.6431229729116095E-2"/>
    <n v="4.1254210312613901"/>
    <n v="28.963974738464401"/>
    <n v="124.195785804121"/>
    <n v="0.80463878573064995"/>
    <n v="0.84980993698533902"/>
    <n v="9.86487944594165"/>
    <n v="1.0090277370990499"/>
    <n v="5.7578867169161297E-6"/>
    <n v="2.3258044984066401E-4"/>
    <n v="0.264384213029006"/>
    <n v="0.52821755292913197"/>
    <s v="{FE58AABB-4F2E-4F6C-8A2E-70A2F4BDC1F4}"/>
    <n v="82021107"/>
    <s v="LOS GATOS 1107"/>
    <n v="60092"/>
    <n v="37.182450652398799"/>
    <n v="-121.985018322752"/>
    <x v="2358"/>
    <n v="184"/>
    <n v="254"/>
    <n v="29029.320260308501"/>
    <n v="15505.861103605301"/>
    <n v="13523.4591567032"/>
    <n v="15505.861103605301"/>
    <n v="13523.4591567032"/>
    <n v="3.4654487026259E-2"/>
    <n v="1.29144850143347E-2"/>
    <n v="1.7698846930452601"/>
    <n v="14.1140939597315"/>
    <n v="1306"/>
    <n v="8.5792512082050328E-4"/>
    <n v="2361"/>
    <n v="0"/>
    <n v="0"/>
    <n v="9.6348924198083292"/>
    <n v="572"/>
    <n v="0"/>
  </r>
  <r>
    <s v="North Coast"/>
    <x v="2361"/>
    <n v="275"/>
    <n v="618.61514490142201"/>
    <n v="395"/>
    <n v="674.63574000000006"/>
    <n v="31"/>
    <n v="8.6526255707271497E-5"/>
    <n v="6.6431834237477602E-2"/>
    <n v="4.5900685816610496"/>
    <n v="19.500741747485701"/>
    <n v="151.35287739270601"/>
    <n v="3.03311224549739"/>
    <n v="0.28654010747108699"/>
    <n v="1.37784751913239"/>
    <n v="1.0005709355877199"/>
    <n v="5.7480978763350604E-6"/>
    <n v="2.43337666901568E-4"/>
    <n v="0.696202531645569"/>
    <n v="0.91696171165727003"/>
    <s v="{75E57175-6FC2-4C18-9858-49FEBB55AE91}"/>
    <n v="42761102"/>
    <s v="FORT BRAGG A 1102"/>
    <n v="1226"/>
    <n v="39.4116096993477"/>
    <n v="-123.808684577241"/>
    <x v="2359"/>
    <n v="202"/>
    <n v="288"/>
    <n v="30428.6581903597"/>
    <n v="12668.4441063258"/>
    <n v="17760.2140840338"/>
    <n v="2760.5741749983999"/>
    <n v="3664.4609472893198"/>
    <n v="7.5434676739486199E-3"/>
    <n v="2.6823139269254101E-3"/>
    <n v="2.24950961782335"/>
    <n v="12.7419354838709"/>
    <n v="1270"/>
    <n v="1.7819103416638688E-4"/>
    <n v="2362"/>
    <n v="0"/>
    <n v="0"/>
    <n v="1.7153407356929309"/>
    <n v="1583"/>
    <n v="0"/>
  </r>
  <r>
    <s v="Bay Area"/>
    <x v="2362"/>
    <n v="22"/>
    <n v="34.896580211147899"/>
    <n v="231"/>
    <n v="146.25787"/>
    <n v="12"/>
    <n v="8.59915223069644E-5"/>
    <n v="6.6431380861030107E-2"/>
    <n v="0.94714129362255295"/>
    <n v="0.58521976657211705"/>
    <n v="2.0877834990620601"/>
    <n v="7.0499174762517196E-3"/>
    <n v="0"/>
    <n v="1.33305367612523E-15"/>
    <n v="3.7895612573872001E-14"/>
    <n v="5.7125355691937204E-6"/>
    <n v="8.2686477118916899E-5"/>
    <n v="9.5238095238095205E-2"/>
    <n v="0.238596250360222"/>
    <s v="{0E23B264-3DB8-4CEC-B1FE-F1CB20A30CF5}"/>
    <n v="42011101"/>
    <s v="SAN RAFAEL 1101"/>
    <n v="68970"/>
    <n v="37.973492057571796"/>
    <n v="-122.53326054460599"/>
    <x v="2360"/>
    <n v="170"/>
    <n v="620"/>
    <n v="32701.6884888561"/>
    <n v="6755.3309436016698"/>
    <n v="25946.357545254501"/>
    <n v="1316.51921619977"/>
    <n v="4305.1865526800402"/>
    <n v="9.9223772542700295E-4"/>
    <n v="1.03189826768357E-3"/>
    <n v="1.5862081914158099"/>
    <n v="19.25"/>
    <n v="1965"/>
    <n v="6.8550426830324651E-5"/>
    <n v="2363"/>
    <n v="0"/>
    <n v="0"/>
    <n v="0.81804686188926723"/>
    <n v="2237"/>
    <n v="0"/>
  </r>
  <r>
    <s v="Central Valley"/>
    <x v="2363"/>
    <n v="0"/>
    <n v="0"/>
    <n v="3"/>
    <n v="1.7074606000000001"/>
    <n v="3"/>
    <n v="8.4784075928230995E-5"/>
    <n v="6.6431229729116206E-2"/>
    <n v="4.9599175453186"/>
    <n v="7.2084622979164097"/>
    <n v="16.1130757331848"/>
    <n v="0.124499503523111"/>
    <n v="1.10840708017349"/>
    <n v="2.51828908920288"/>
    <n v="1"/>
    <n v="5.6323104253591499E-6"/>
    <n v="2.90251836607543E-4"/>
    <n v="0"/>
    <n v="0"/>
    <s v="{C3619A95-0ECC-48A6-ABDA-B7A0B8AC9A76}"/>
    <n v="162821702"/>
    <s v="STANISLAUS 1702"/>
    <n v="37276"/>
    <n v="38.239127337058797"/>
    <n v="-120.33641740296299"/>
    <x v="2361"/>
    <n v="370"/>
    <n v="878"/>
    <n v="53313.8764248917"/>
    <n v="18919.7774114557"/>
    <n v="34394.099013436004"/>
    <n v="18919.7774114557"/>
    <n v="34394.099013436004"/>
    <n v="8.7075550982262896E-4"/>
    <n v="2.5435222778469302E-4"/>
    <m/>
    <n v="1"/>
    <n v="1152"/>
    <n v="1.6896931276077449E-5"/>
    <n v="2364"/>
    <n v="0"/>
    <n v="0"/>
    <n v="11.75620100993364"/>
    <n v="1290"/>
    <n v="0"/>
  </r>
  <r>
    <s v="North Coast"/>
    <x v="2364"/>
    <n v="0"/>
    <n v="0"/>
    <n v="1"/>
    <n v="0.58531630000000001"/>
    <n v="1"/>
    <n v="8.4677543782163398E-5"/>
    <n v="6.6431834237477602E-2"/>
    <m/>
    <m/>
    <m/>
    <m/>
    <n v="0.43805310130119302"/>
    <n v="1.2371681928634599"/>
    <n v="1"/>
    <n v="5.62528455217343E-6"/>
    <n v="8.4677543782163398E-5"/>
    <n v="0"/>
    <n v="0"/>
    <s v="{309A17EE-FDB5-41A4-BAF3-151B6AAED517}"/>
    <n v="192291121"/>
    <s v="CARLOTTA 1121"/>
    <n v="4045"/>
    <n v="40.545204699714297"/>
    <n v="-124.07175124798501"/>
    <x v="2362"/>
    <n v="20"/>
    <n v="26"/>
    <n v="3926.1985638459801"/>
    <n v="3179.9108424580299"/>
    <n v="746.28772138794102"/>
    <n v="0"/>
    <n v="64.696674022910798"/>
    <n v="8.4677543782163398E-5"/>
    <n v="8.4677543782163398E-5"/>
    <m/>
    <n v="1"/>
    <n v="1955"/>
    <n v="5.62528455217343E-6"/>
    <n v="2365"/>
    <n v="0"/>
    <n v="0"/>
    <n v="0"/>
    <n v="1359"/>
    <n v="0"/>
  </r>
  <r>
    <s v="Central Coast"/>
    <x v="2365"/>
    <n v="466"/>
    <n v="1181.3899117103199"/>
    <n v="1932"/>
    <n v="2051.5050999999999"/>
    <n v="121"/>
    <n v="8.3905888324115605E-5"/>
    <n v="6.6431786150592601E-2"/>
    <n v="1.3737303186157801"/>
    <n v="12.1087997452323"/>
    <n v="124.435300042271"/>
    <n v="1.97064360695494"/>
    <n v="0.15225261618375899"/>
    <n v="1.98210162650947"/>
    <n v="0.92657061253698103"/>
    <n v="5.5740162466119298E-6"/>
    <n v="1.08298751248992E-4"/>
    <n v="0.241200828157349"/>
    <n v="0.575864956996188"/>
    <s v="{27F30433-27B7-407B-8F57-C7D8C59F953A}"/>
    <n v="83371106"/>
    <s v="SARATOGA 1106"/>
    <s v="LC24"/>
    <n v="37.257054245122902"/>
    <n v="-122.013857751299"/>
    <x v="2363"/>
    <n v="337"/>
    <n v="438"/>
    <n v="39631.691550452699"/>
    <n v="18692.059062693599"/>
    <n v="20939.632487759001"/>
    <n v="12995.8405588652"/>
    <n v="13855.834522702"/>
    <n v="1.3104148901128E-2"/>
    <n v="1.01526124872179E-2"/>
    <n v="2.5351714843569102"/>
    <n v="15.9669421487603"/>
    <n v="1813"/>
    <n v="6.7445596584004349E-4"/>
    <n v="2366"/>
    <n v="0"/>
    <n v="0"/>
    <n v="8.075238443902629"/>
    <n v="1927"/>
    <n v="0"/>
  </r>
  <r>
    <s v="Sierra"/>
    <x v="2366"/>
    <n v="111"/>
    <n v="166.31908760058201"/>
    <n v="368"/>
    <n v="275.1712"/>
    <n v="29"/>
    <n v="8.3874995496067799E-5"/>
    <n v="6.6431531992944007E-2"/>
    <n v="3.4413731328856398"/>
    <n v="9.8504240295061702"/>
    <n v="24.952739644508998"/>
    <n v="0.352710184789849"/>
    <n v="1.9935154005371201"/>
    <n v="19.553539766191399"/>
    <n v="1.03844980535836"/>
    <n v="5.5719444467050597E-6"/>
    <n v="1.7410843503088899E-4"/>
    <n v="0.30163043478260798"/>
    <n v="0.60442039507274403"/>
    <s v="{498BEDF6-2946-45C8-8A10-174F646330D4}"/>
    <n v="152461102"/>
    <s v="PLACER 1102"/>
    <s v="circuit_breaker"/>
    <n v="38.900879477258897"/>
    <n v="-121.08792642982399"/>
    <x v="2364"/>
    <n v="46"/>
    <n v="40"/>
    <n v="6365.3783059566804"/>
    <n v="3361.7301611277499"/>
    <n v="3003.6481448289301"/>
    <n v="2698.3238241092599"/>
    <n v="3003.6481448289301"/>
    <n v="5.0491446158957799E-3"/>
    <n v="2.4323748693859601E-3"/>
    <n v="1.4983701585638001"/>
    <n v="12.689655172413699"/>
    <n v="1507"/>
    <n v="1.6158638895444674E-4"/>
    <n v="2367"/>
    <n v="0"/>
    <n v="0"/>
    <n v="1.676660172910595"/>
    <n v="1419"/>
    <n v="0"/>
  </r>
  <r>
    <s v="North Valley"/>
    <x v="2367"/>
    <n v="5"/>
    <n v="5.5418642246932697"/>
    <n v="20"/>
    <n v="21.936503999999999"/>
    <n v="1"/>
    <n v="1.04196238680742E-4"/>
    <n v="6.6431834237477602E-2"/>
    <m/>
    <m/>
    <m/>
    <m/>
    <n v="0"/>
    <n v="7.13207960128784"/>
    <n v="1"/>
    <n v="6.9219472562077501E-6"/>
    <n v="1.04196238680742E-4"/>
    <n v="0.25"/>
    <n v="0.252632057174277"/>
    <s v="{A36BE560-E1CB-4559-8E7E-01132EBA1D0A}"/>
    <n v="43081101"/>
    <s v="BIG RIVER 1101"/>
    <n v="954"/>
    <n v="39.363004580850301"/>
    <n v="-123.812855105884"/>
    <x v="2365"/>
    <n v="122"/>
    <n v="136"/>
    <n v="20965.403809064599"/>
    <n v="13095.0591506315"/>
    <n v="7870.3446584330804"/>
    <n v="11972.401052344099"/>
    <n v="7353.5570164488699"/>
    <n v="1.04196238680742E-4"/>
    <n v="1.04196238680742E-4"/>
    <n v="1.1083728449386501"/>
    <n v="20"/>
    <n v="1837"/>
    <n v="6.9219472562077501E-6"/>
    <n v="2368"/>
    <n v="0"/>
    <n v="0"/>
    <n v="7.4393028142961057"/>
    <n v="1752"/>
    <n v="0"/>
  </r>
  <r>
    <s v="North Coast"/>
    <x v="2367"/>
    <n v="1007"/>
    <n v="1571.9157028166501"/>
    <n v="1229"/>
    <n v="1686.0588"/>
    <n v="108"/>
    <n v="8.5909533717548801E-5"/>
    <n v="6.4586505508658895E-2"/>
    <n v="3.51966088175773"/>
    <n v="51.373556285500499"/>
    <n v="478.358012301325"/>
    <n v="3.5847924365951598"/>
    <n v="0.324319098949509"/>
    <n v="5.78958890927069"/>
    <n v="1.11516715641374"/>
    <n v="5.5577650298602903E-6"/>
    <n v="1.8841886564284E-4"/>
    <n v="0.81936533767290398"/>
    <n v="0.93230180791509498"/>
    <s v="{A36BE560-E1CB-4559-8E7E-01132EBA1D0A}"/>
    <n v="43081101"/>
    <s v="BIG RIVER 1101"/>
    <n v="954"/>
    <n v="39.363004580850301"/>
    <n v="-123.812855105884"/>
    <x v="2365"/>
    <n v="122"/>
    <n v="136"/>
    <n v="20965.403809064599"/>
    <n v="13095.0591506315"/>
    <n v="7870.3446584330804"/>
    <n v="11972.401052344099"/>
    <n v="7353.5570164488699"/>
    <n v="2.03492374894267E-2"/>
    <n v="9.2782296414952708E-3"/>
    <n v="1.5609887813472201"/>
    <n v="11.3796296296296"/>
    <n v="1455"/>
    <n v="6.0023862322491136E-4"/>
    <n v="2368"/>
    <n v="0"/>
    <n v="0"/>
    <n v="7.4393028142961057"/>
    <n v="1591"/>
    <n v="0"/>
  </r>
  <r>
    <s v="Central Valley"/>
    <x v="2368"/>
    <n v="2"/>
    <n v="2.7171677055530901"/>
    <n v="57"/>
    <n v="30.424408"/>
    <n v="12"/>
    <n v="9.0131133523148696E-5"/>
    <n v="6.0895293918356602E-2"/>
    <n v="1.08017142373137"/>
    <n v="0.50251933792605996"/>
    <n v="2.9415573291480501"/>
    <n v="1.3273466014652501E-2"/>
    <n v="0.14380530407652201"/>
    <n v="2.62641038745641"/>
    <n v="1.25"/>
    <n v="5.5455761834093503E-6"/>
    <n v="9.8560308420777095E-5"/>
    <n v="3.5087719298245598E-2"/>
    <n v="8.9308811176084496E-2"/>
    <s v="{B87C881C-26C5-430F-BDD9-C06CB7701154}"/>
    <n v="162821702"/>
    <s v="STANISLAUS 1702"/>
    <n v="1850"/>
    <n v="38.241476320779398"/>
    <n v="-120.36112997471101"/>
    <x v="2366"/>
    <n v="451"/>
    <n v="928"/>
    <n v="57071.740052556401"/>
    <n v="21674.507639915399"/>
    <n v="35397.232412641002"/>
    <n v="21674.507639915399"/>
    <n v="35397.232412641002"/>
    <n v="1.18272370104932E-3"/>
    <n v="1.0815736022777799E-3"/>
    <n v="1.3585838527765399"/>
    <n v="4.75"/>
    <n v="1858"/>
    <n v="6.6546914200912207E-5"/>
    <n v="2369"/>
    <n v="0"/>
    <n v="0"/>
    <n v="13.467910486721872"/>
    <n v="1818"/>
    <n v="0"/>
  </r>
  <r>
    <s v="Central Coast"/>
    <x v="2369"/>
    <n v="291"/>
    <n v="515.19497223691405"/>
    <n v="329"/>
    <n v="535.65734999999995"/>
    <n v="14"/>
    <n v="8.2112971410554402E-5"/>
    <n v="6.6431229729116206E-2"/>
    <n v="6.3850683371225996"/>
    <n v="41.7046014467875"/>
    <n v="162.83042589823401"/>
    <n v="1.1282317737738199"/>
    <n v="0.786978503689169"/>
    <n v="11.990866239581701"/>
    <n v="1.0028445039476599"/>
    <n v="5.4548656675148903E-6"/>
    <n v="2.6889493736754398E-4"/>
    <n v="0.88449848024316102"/>
    <n v="0.96179950401478598"/>
    <s v="{4939E3FC-0C7B-45BF-A34E-F13CD4603449}"/>
    <n v="82841102"/>
    <s v="BIG BASIN 1102"/>
    <n v="6219"/>
    <n v="37.184045487505202"/>
    <n v="-122.140847121905"/>
    <x v="2367"/>
    <n v="16"/>
    <n v="28"/>
    <n v="3479.2897289942898"/>
    <n v="1442.89167396724"/>
    <n v="2036.3980550270501"/>
    <n v="1442.89167396724"/>
    <n v="2036.3980550270501"/>
    <n v="3.76452912314562E-3"/>
    <n v="1.1495815997477599E-3"/>
    <n v="1.77042945785881"/>
    <n v="23.5"/>
    <n v="1204"/>
    <n v="7.6368119345208464E-5"/>
    <n v="2370"/>
    <n v="0"/>
    <n v="0"/>
    <n v="0.89657104234469787"/>
    <n v="2073"/>
    <n v="0"/>
  </r>
  <r>
    <s v="North Coast"/>
    <x v="2370"/>
    <n v="21"/>
    <n v="33.974472347550403"/>
    <n v="28"/>
    <n v="37.33475"/>
    <n v="4"/>
    <n v="8.1808782852021896E-5"/>
    <n v="6.6431834237477602E-2"/>
    <n v="3.5305522084236101"/>
    <n v="8.9050585826238002"/>
    <n v="22.986970901489201"/>
    <n v="0.113185846110961"/>
    <n v="2.2123893722893E-3"/>
    <n v="0.99081858992576599"/>
    <n v="1"/>
    <n v="5.4347075015953302E-6"/>
    <n v="2.3632606689716299E-4"/>
    <n v="0.75"/>
    <n v="0.90999595069012496"/>
    <s v="{DDA08885-FEC3-49A8-9C1B-A5CDAFE21444}"/>
    <n v="42761104"/>
    <s v="FORT BRAGG A 1104"/>
    <n v="65894"/>
    <n v="39.436396827233203"/>
    <n v="-123.789520486836"/>
    <x v="2368"/>
    <n v="41"/>
    <n v="58"/>
    <n v="5121.9360113837502"/>
    <n v="1933.42153871963"/>
    <n v="3188.5144726641201"/>
    <n v="322.19944605300702"/>
    <n v="395.432061845634"/>
    <n v="9.4530426758865295E-4"/>
    <n v="3.2723513140808699E-4"/>
    <n v="1.61783201655002"/>
    <n v="7"/>
    <n v="1293"/>
    <n v="2.1738830006381321E-5"/>
    <n v="2371"/>
    <n v="0"/>
    <n v="0"/>
    <n v="0.20020539199340304"/>
    <n v="695"/>
    <n v="0"/>
  </r>
  <r>
    <s v="Central Coast"/>
    <x v="2371"/>
    <n v="154"/>
    <n v="283.65187675834602"/>
    <n v="687"/>
    <n v="582.40295000000003"/>
    <n v="32"/>
    <n v="8.1548032881073595E-5"/>
    <n v="6.6431909799575806E-2"/>
    <n v="3.2968334134887201"/>
    <n v="4.4504831082680596"/>
    <n v="15.403427904047099"/>
    <n v="9.6623983566620802E-2"/>
    <n v="0.84250553732278599"/>
    <n v="4.3325014608271797"/>
    <n v="1.00186670199036"/>
    <n v="5.4173915646883196E-6"/>
    <n v="1.73198535918572E-4"/>
    <n v="0.224163027656477"/>
    <n v="0.48703715316128299"/>
    <s v="{CEB97A6E-057E-4617-8BF5-91D85F0FC1F8}"/>
    <n v="83622103"/>
    <s v="CAMP EVERS 2103"/>
    <n v="5402"/>
    <n v="37.010348428122398"/>
    <n v="-122.03409073653"/>
    <x v="2369"/>
    <n v="204"/>
    <n v="392"/>
    <n v="27473.357723900001"/>
    <n v="10811.073080222301"/>
    <n v="16662.284643677602"/>
    <n v="3816.6305284434502"/>
    <n v="2929.5374202400199"/>
    <n v="5.5423531493943301E-3"/>
    <n v="2.6095370521943499E-3"/>
    <n v="1.84189530362562"/>
    <n v="21.46875"/>
    <n v="1512"/>
    <n v="1.7335653007002623E-4"/>
    <n v="2372"/>
    <n v="0"/>
    <n v="0"/>
    <n v="2.3715435280894352"/>
    <n v="1473"/>
    <n v="0"/>
  </r>
  <r>
    <s v="North Coast"/>
    <x v="2372"/>
    <n v="11"/>
    <n v="31.5814764166571"/>
    <n v="38"/>
    <n v="43.253796000000001"/>
    <n v="5"/>
    <n v="8.1096158828586294E-5"/>
    <n v="6.6431607551183297E-2"/>
    <n v="0"/>
    <n v="0"/>
    <n v="0"/>
    <n v="0"/>
    <n v="0.26504425555467598"/>
    <n v="0.376637169718742"/>
    <n v="1"/>
    <n v="5.3873481972090701E-6"/>
    <n v="6.5112614538520504E-5"/>
    <n v="0.28947368421052599"/>
    <n v="0.73014346975123801"/>
    <s v="{078E6937-4C7E-4DCA-8920-0F03CEE6AF5C}"/>
    <n v="43351106"/>
    <s v="LUCERNE 1106"/>
    <n v="2355"/>
    <n v="39.039336983554399"/>
    <n v="-122.764266577485"/>
    <x v="2370"/>
    <n v="31"/>
    <n v="96"/>
    <n v="5053.5421155795802"/>
    <n v="1676.4835544038899"/>
    <n v="3377.0585611756901"/>
    <n v="560.25169860356596"/>
    <n v="817.03594262511899"/>
    <n v="3.2556307269260201E-4"/>
    <n v="4.05480794142931E-4"/>
    <n v="2.8710433106051898"/>
    <n v="7.6"/>
    <n v="2091"/>
    <n v="2.693674098604535E-5"/>
    <n v="2373"/>
    <n v="0"/>
    <n v="0"/>
    <n v="0.34812415821299642"/>
    <n v="280"/>
    <n v="0"/>
  </r>
  <r>
    <s v="North Coast"/>
    <x v="2373"/>
    <n v="184"/>
    <n v="296.356455522104"/>
    <n v="249"/>
    <n v="325.83936"/>
    <n v="27"/>
    <n v="8.0399262919349297E-5"/>
    <n v="6.6431848230458806E-2"/>
    <n v="2.7370054228947698"/>
    <n v="21.527009578851501"/>
    <n v="104.116002376262"/>
    <n v="0.59023524354247803"/>
    <n v="0.680842364965765"/>
    <n v="4.8020977783534198"/>
    <n v="1.0096689595116499"/>
    <n v="5.3410716112281102E-6"/>
    <n v="1.5660718158701199E-4"/>
    <n v="0.738955823293172"/>
    <n v="0.90951706891197404"/>
    <s v="{DDD68DD3-36B2-4580-BE12-D96815D31D50}"/>
    <n v="42841111"/>
    <s v="GUALALA 1111"/>
    <n v="402866"/>
    <n v="38.759375021127497"/>
    <n v="-123.512947085775"/>
    <x v="2371"/>
    <n v="27"/>
    <n v="15"/>
    <n v="3146.2709506513002"/>
    <n v="2560.40321443119"/>
    <n v="585.86773622011003"/>
    <n v="2022.52077781715"/>
    <n v="585.86773622011003"/>
    <n v="4.22839390284934E-3"/>
    <n v="2.17078009882243E-3"/>
    <n v="1.61063291044621"/>
    <n v="9.2222222222222197"/>
    <n v="1559"/>
    <n v="1.4420893350315897E-4"/>
    <n v="2374"/>
    <n v="0"/>
    <n v="0"/>
    <n v="1.2567357582330203"/>
    <n v="138"/>
    <n v="0"/>
  </r>
  <r>
    <s v="North Coast"/>
    <x v="2374"/>
    <n v="195"/>
    <n v="282.96363089368998"/>
    <n v="348"/>
    <n v="325.18124"/>
    <n v="43"/>
    <n v="7.9664520240459193E-5"/>
    <n v="6.64316075511832E-2"/>
    <n v="2.6995989620600902"/>
    <n v="6.2208564652299296"/>
    <n v="38.483347021700702"/>
    <n v="1.02708001658723"/>
    <n v="4.62126979946584"/>
    <n v="15.553210393482599"/>
    <n v="0.98096315528071698"/>
    <n v="5.2922421443674796E-6"/>
    <n v="1.67800736586434E-4"/>
    <n v="0.56034482758620596"/>
    <n v="0.87017205390777996"/>
    <s v="{7E2F1938-FEBF-4ABD-86B8-56A7EC0C222F}"/>
    <n v="43211101"/>
    <s v="HARTLEY 1101"/>
    <n v="738"/>
    <n v="39.062147287612298"/>
    <n v="-122.931054735562"/>
    <x v="2372"/>
    <n v="229"/>
    <n v="701"/>
    <n v="45344.7704808782"/>
    <n v="12990.0962899469"/>
    <n v="32354.674190931299"/>
    <n v="3766.2763912663199"/>
    <n v="7619.9811457947599"/>
    <n v="7.2154316732166998E-3"/>
    <n v="3.42557437033974E-3"/>
    <n v="1.45109554304456"/>
    <n v="8.0930232558139501"/>
    <n v="1524"/>
    <n v="2.2756641220780162E-4"/>
    <n v="2375"/>
    <n v="0"/>
    <n v="0"/>
    <n v="2.3402549275175444"/>
    <n v="1914"/>
    <n v="0"/>
  </r>
  <r>
    <s v="North Coast"/>
    <x v="2375"/>
    <n v="37"/>
    <n v="55.224303894218899"/>
    <n v="107"/>
    <n v="86.747910000000005"/>
    <n v="9"/>
    <n v="7.96082579957631E-5"/>
    <n v="6.6431834237477602E-2"/>
    <n v="2.7773561477661102"/>
    <n v="25.791181246439599"/>
    <n v="231.154210408528"/>
    <n v="1.01366295168797"/>
    <n v="2.60570305917E-2"/>
    <n v="0.679891828033659"/>
    <n v="1"/>
    <n v="5.2885225991088901E-6"/>
    <n v="1.2472897166541401E-4"/>
    <n v="0.34579439252336402"/>
    <n v="0.63660673995838102"/>
    <s v="{21ADCA93-F696-42D2-B9AB-0580CBDEB386}"/>
    <n v="192021122"/>
    <s v="ARCATA 1122"/>
    <n v="33060"/>
    <n v="40.841882120797003"/>
    <n v="-124.062636929102"/>
    <x v="2373"/>
    <n v="122"/>
    <n v="211"/>
    <n v="18720.698191021002"/>
    <n v="7913.5825163688596"/>
    <n v="10807.115674652099"/>
    <n v="701.415753147327"/>
    <n v="1090.1638230452199"/>
    <n v="1.1225607449887301E-3"/>
    <n v="7.1647432196186801E-4"/>
    <n v="1.4925487538978"/>
    <n v="11.8888888888888"/>
    <n v="1726"/>
    <n v="4.7596703391980013E-5"/>
    <n v="2376"/>
    <n v="0"/>
    <n v="0"/>
    <n v="0.43583940794890774"/>
    <n v="840"/>
    <n v="0"/>
  </r>
  <r>
    <s v="North Coast"/>
    <x v="2376"/>
    <n v="241"/>
    <n v="417.374776809369"/>
    <n v="290"/>
    <n v="439.60928000000001"/>
    <n v="28"/>
    <n v="7.88242832641117E-5"/>
    <n v="6.6431834237477602E-2"/>
    <n v="3.3426453247666301"/>
    <n v="27.415321764846599"/>
    <n v="113.294825643301"/>
    <n v="0.51559107348483202"/>
    <n v="2.3230088275990299E-2"/>
    <n v="2.5981510920184001"/>
    <n v="1"/>
    <n v="5.2364417196894499E-6"/>
    <n v="1.5799122441048199E-4"/>
    <n v="0.83103448275862002"/>
    <n v="0.94942211760511297"/>
    <s v="{C5260397-7BFE-45E3-969A-B60D6BAD6CE0}"/>
    <n v="42841112"/>
    <s v="GUALALA 1112"/>
    <n v="4431"/>
    <n v="38.787188709294803"/>
    <n v="-123.557694524285"/>
    <x v="2374"/>
    <n v="27"/>
    <n v="41"/>
    <n v="5171.4033416395096"/>
    <n v="2379.9343323350899"/>
    <n v="2791.4690093044201"/>
    <n v="2212.4234316018401"/>
    <n v="2755.6991326091602"/>
    <n v="4.4237542834934997E-3"/>
    <n v="2.2070799313951201E-3"/>
    <n v="1.7318455469268399"/>
    <n v="10.357142857142801"/>
    <n v="1552"/>
    <n v="1.4662036815130461E-4"/>
    <n v="2377"/>
    <n v="0"/>
    <n v="0"/>
    <n v="1.3747357601178669"/>
    <n v="1551"/>
    <n v="0"/>
  </r>
  <r>
    <s v="North Coast"/>
    <x v="2377"/>
    <n v="23"/>
    <n v="27.477634748964299"/>
    <n v="61"/>
    <n v="43.550682000000002"/>
    <n v="5"/>
    <n v="7.8817349276505397E-5"/>
    <n v="6.6431531992944007E-2"/>
    <n v="7.4344563484191797"/>
    <n v="5.1006836891174299"/>
    <n v="15.7970612049102"/>
    <n v="0.13787050172686499"/>
    <n v="0.97433629035949698"/>
    <n v="0.12132743299007399"/>
    <n v="1"/>
    <n v="5.2359572600612099E-6"/>
    <n v="2.4533095274819E-4"/>
    <n v="0.37704918032786799"/>
    <n v="0.63093465921250302"/>
    <s v="{D98BCE06-B639-4635-9566-7FA7CFE5BC8F}"/>
    <n v="42771114"/>
    <s v="UKIAH 1114"/>
    <s v="circuit_breaker"/>
    <n v="39.143270623313697"/>
    <n v="-123.191512511201"/>
    <x v="2375"/>
    <n v="194"/>
    <n v="356"/>
    <n v="27706.522491992499"/>
    <n v="13996.689973882199"/>
    <n v="13709.832518110201"/>
    <n v="555.57245151728603"/>
    <n v="402.04484422474098"/>
    <n v="1.22665476374095E-3"/>
    <n v="3.94086746382527E-4"/>
    <n v="1.1946797716941"/>
    <n v="12.2"/>
    <n v="1263"/>
    <n v="2.6179786300306049E-5"/>
    <n v="2378"/>
    <n v="0"/>
    <n v="0"/>
    <n v="0.34521660977174756"/>
    <n v="2418"/>
    <n v="0"/>
  </r>
  <r>
    <s v="Central Coast"/>
    <x v="2378"/>
    <n v="1169"/>
    <n v="2927.29147487304"/>
    <n v="1439"/>
    <n v="3085.1442999999999"/>
    <n v="77"/>
    <n v="3.67795824880791E-5"/>
    <n v="0.16858232326278"/>
    <n v="3.5990212520653202"/>
    <n v="52.954589492333199"/>
    <n v="326.30569059128499"/>
    <n v="3.7262872693146298"/>
    <n v="0.132834281797897"/>
    <n v="21.733073755116699"/>
    <n v="1.09743132684138"/>
    <n v="5.2256894191904804E-6"/>
    <n v="7.3225934677559706E-5"/>
    <n v="0.81236970118137597"/>
    <n v="0.948834544661044"/>
    <s v="{9B3F8B66-8E8D-4C3E-B30C-F806C7A06324}"/>
    <n v="182941101"/>
    <s v="OTTER 1101"/>
    <n v="440"/>
    <n v="36.437900288517298"/>
    <n v="-121.91982965268799"/>
    <x v="2376"/>
    <n v="183"/>
    <n v="309"/>
    <n v="34766.864884516202"/>
    <n v="17663.1455132991"/>
    <n v="17103.719371217099"/>
    <n v="9356.9889768849807"/>
    <n v="10535.8940981342"/>
    <n v="5.6383969701720897E-3"/>
    <n v="2.83202785158209E-3"/>
    <n v="2.5040987809008102"/>
    <n v="18.6883116883116"/>
    <n v="2034"/>
    <n v="4.0237808527766698E-4"/>
    <n v="2379"/>
    <n v="0"/>
    <n v="0"/>
    <n v="5.814161597555997"/>
    <n v="1162"/>
    <n v="0"/>
  </r>
  <r>
    <s v="North Coast"/>
    <x v="2379"/>
    <n v="285"/>
    <n v="463.28308004210601"/>
    <n v="355"/>
    <n v="497.48095999999998"/>
    <n v="28"/>
    <n v="7.8600682432546995E-5"/>
    <n v="6.6431834237477602E-2"/>
    <n v="3.7932991755154202"/>
    <n v="21.254095953635101"/>
    <n v="201.76081857356101"/>
    <n v="1.3465794336363299"/>
    <n v="0.39214602215880701"/>
    <n v="2.8158660451216302"/>
    <n v="1.00023704341479"/>
    <n v="5.2215875063115899E-6"/>
    <n v="1.6290873097287101E-4"/>
    <n v="0.80281690140844997"/>
    <n v="0.93125791750256803"/>
    <s v="{B849FFAE-ED7D-4C30-A59F-EE2E39484950}"/>
    <n v="43081101"/>
    <s v="BIG RIVER 1101"/>
    <n v="5065"/>
    <n v="39.364431587443903"/>
    <n v="-123.798451866138"/>
    <x v="2377"/>
    <n v="35"/>
    <n v="38"/>
    <n v="6743.9920921890298"/>
    <n v="3543.5773702905299"/>
    <n v="3200.4147218984899"/>
    <n v="3543.5773702905299"/>
    <n v="3200.4147218984899"/>
    <n v="4.56144446724041E-3"/>
    <n v="2.20081910811131E-3"/>
    <n v="1.6255546668144001"/>
    <n v="12.6785714285714"/>
    <n v="1539"/>
    <n v="1.4620445017672452E-4"/>
    <n v="2380"/>
    <n v="0"/>
    <n v="0"/>
    <n v="2.201876214154797"/>
    <n v="866"/>
    <n v="0"/>
  </r>
  <r>
    <s v="Central Coast"/>
    <x v="2380"/>
    <n v="18"/>
    <n v="44.952345879238401"/>
    <n v="69"/>
    <n v="72.130989999999997"/>
    <n v="8"/>
    <n v="7.8282308095367598E-5"/>
    <n v="6.6431909799575806E-2"/>
    <n v="5.7392142899334404"/>
    <n v="4.8856065273284903"/>
    <n v="10.9512597258823"/>
    <n v="0.17985099352275299"/>
    <n v="1.11172560602426"/>
    <n v="8.0925607681274396"/>
    <n v="1.00138275325298"/>
    <n v="5.2004432302940599E-6"/>
    <n v="2.3480704371081599E-4"/>
    <n v="0.26086956521739102"/>
    <n v="0.62320434609153497"/>
    <s v="{E84E756D-50CD-4E19-9CC3-E6F7306D45B8}"/>
    <n v="83252102"/>
    <s v="PAUL SWEET 2102"/>
    <s v="circuit_breaker"/>
    <n v="36.992266268318602"/>
    <n v="-121.982407398237"/>
    <x v="2378"/>
    <n v="167"/>
    <n v="465"/>
    <n v="29640.613949094801"/>
    <n v="9537.14459119407"/>
    <n v="20103.4693579007"/>
    <n v="590.09544025826494"/>
    <n v="95.862089645136706"/>
    <n v="1.8784563496865301E-3"/>
    <n v="6.26258464762941E-4"/>
    <n v="2.49735254884658"/>
    <n v="8.625"/>
    <n v="1298"/>
    <n v="4.1603545842352479E-5"/>
    <n v="2381"/>
    <n v="0"/>
    <n v="0"/>
    <n v="0.36666819380871835"/>
    <n v="2224"/>
    <n v="0"/>
  </r>
  <r>
    <s v="Central Coast"/>
    <x v="2381"/>
    <n v="13"/>
    <n v="24.251227752982899"/>
    <n v="24"/>
    <n v="29.936433999999998"/>
    <n v="2"/>
    <n v="7.7873131886008196E-5"/>
    <n v="6.6431909799575806E-2"/>
    <n v="7.1969480514526296"/>
    <n v="1.2231696844100901"/>
    <n v="11.856089591979901"/>
    <n v="0.17065532505512199"/>
    <n v="0"/>
    <n v="0.109513275325298"/>
    <n v="1"/>
    <n v="5.1732608732617602E-6"/>
    <n v="6.8555842153727997E-4"/>
    <n v="0.54166666666666596"/>
    <n v="0.81009073830868605"/>
    <s v="{22D220C5-2768-4212-BADC-DEEFF16BE912}"/>
    <n v="83622103"/>
    <s v="CAMP EVERS 2103"/>
    <s v="circuit_breaker"/>
    <n v="37.041764309307602"/>
    <n v="-122.02502382839999"/>
    <x v="2379"/>
    <n v="16"/>
    <n v="4"/>
    <n v="392.841176457156"/>
    <n v="190.657572602182"/>
    <n v="202.183603854974"/>
    <n v="146.191188158062"/>
    <n v="202.183603854974"/>
    <n v="1.3711168430745599E-3"/>
    <n v="1.5574626377201601E-4"/>
    <n v="1.8654790579217599"/>
    <n v="12"/>
    <n v="578"/>
    <n v="1.034652174652352E-5"/>
    <n v="2382"/>
    <n v="0"/>
    <n v="0"/>
    <n v="9.0838964776963141E-2"/>
    <n v="1708"/>
    <n v="0"/>
  </r>
  <r>
    <s v="Bay Area"/>
    <x v="2382"/>
    <n v="77"/>
    <n v="138.575918638693"/>
    <n v="227"/>
    <n v="231.33357000000001"/>
    <n v="17"/>
    <n v="9.7634803216137394E-5"/>
    <n v="5.1547893437199198E-2"/>
    <n v="3.7265522330999299"/>
    <n v="17.7160918381479"/>
    <n v="91.593564919299496"/>
    <n v="1.2107712247292901"/>
    <n v="0.37771519510583401"/>
    <n v="2.5554304459894199"/>
    <n v="1.9476834956337401"/>
    <n v="5.1020457096285299E-6"/>
    <n v="2.2886356317244701E-4"/>
    <n v="0.33920704845814897"/>
    <n v="0.59903072955814496"/>
    <s v="{E4DE7199-7E8D-4B24-BE88-94D626280805}"/>
    <n v="14692102"/>
    <s v="RESEARCH 2102"/>
    <n v="9746"/>
    <n v="37.821433279339097"/>
    <n v="-122.004716547513"/>
    <x v="2380"/>
    <n v="80"/>
    <n v="124"/>
    <n v="11268.393954540201"/>
    <n v="4518.06317048443"/>
    <n v="6750.3307840558"/>
    <n v="1130.0389446366901"/>
    <n v="1684.7186356413899"/>
    <n v="3.8906805739315998E-3"/>
    <n v="1.65979165467433E-3"/>
    <n v="1.7996872550479599"/>
    <n v="13.3529411764705"/>
    <n v="1314"/>
    <n v="8.6734777063685004E-5"/>
    <n v="2383"/>
    <n v="0"/>
    <n v="0"/>
    <n v="0.70217342906784475"/>
    <n v="1126"/>
    <n v="0"/>
  </r>
  <r>
    <s v="Bay Area"/>
    <x v="2383"/>
    <n v="1071"/>
    <n v="2422.40098816926"/>
    <n v="3039"/>
    <n v="3609.6849999999999"/>
    <n v="219"/>
    <n v="5.6348146710129603E-5"/>
    <n v="0.16829373455305399"/>
    <n v="1.96040887958044"/>
    <n v="4.8320544020170102"/>
    <n v="16.830672856693699"/>
    <n v="6.4486594622469001E-2"/>
    <n v="0.31664337535875797"/>
    <n v="6.0254735022630701"/>
    <n v="1.2703256960873699"/>
    <n v="5.0630728213458802E-6"/>
    <n v="8.5677087680407205E-5"/>
    <n v="0.35241855873642602"/>
    <n v="0.67108375075607796"/>
    <s v="{AC34AADC-41EC-4F75-A750-22A938BF80E6}"/>
    <n v="14671101"/>
    <s v="SOBRANTE 1101"/>
    <s v="circuit_breaker"/>
    <n v="37.905099004101999"/>
    <n v="-122.207672817759"/>
    <x v="2381"/>
    <n v="443"/>
    <n v="936"/>
    <n v="66650.021623426393"/>
    <n v="24837.5412638569"/>
    <n v="41812.480359569498"/>
    <n v="22159.202873050999"/>
    <n v="36243.107171366799"/>
    <n v="1.87632822020091E-2"/>
    <n v="1.2340244129518301E-2"/>
    <n v="2.2618123138835302"/>
    <n v="13.8767123287671"/>
    <n v="1941"/>
    <n v="1.1088129478747477E-3"/>
    <n v="2384"/>
    <n v="0"/>
    <n v="0"/>
    <n v="13.769086048430573"/>
    <n v="2087"/>
    <n v="0"/>
  </r>
  <r>
    <s v="Bay Area"/>
    <x v="2384"/>
    <n v="51"/>
    <n v="68.096309201104404"/>
    <n v="151"/>
    <n v="129.02615"/>
    <n v="18"/>
    <n v="7.5416902392235898E-5"/>
    <n v="6.6431758675379496E-2"/>
    <n v="4.7047357138778398"/>
    <n v="19.001811672534199"/>
    <n v="86.836743559156105"/>
    <n v="0.55933950573827496"/>
    <n v="0.22640118096023701"/>
    <n v="2.4754178868606602"/>
    <n v="1.00024582280053"/>
    <n v="5.0100774597656697E-6"/>
    <n v="1.6409970314473099E-4"/>
    <n v="0.33774834437085999"/>
    <n v="0.52777136510612799"/>
    <s v="{99848A3D-3AE5-4D01-A9C7-8BD9676BEFEE}"/>
    <n v="14662108"/>
    <s v="TASSAJARA 2108"/>
    <n v="12712"/>
    <n v="37.8471324179392"/>
    <n v="-122.03273908990801"/>
    <x v="2382"/>
    <n v="97"/>
    <n v="224"/>
    <n v="16097.147494406299"/>
    <n v="5358.1982761465097"/>
    <n v="10738.949218259801"/>
    <n v="1348.3115437696299"/>
    <n v="555.78526495710696"/>
    <n v="2.95379465660516E-3"/>
    <n v="1.3575042430602399E-3"/>
    <n v="1.3352217490412599"/>
    <n v="8.3888888888888893"/>
    <n v="1536"/>
    <n v="9.0181394275782049E-5"/>
    <n v="2385"/>
    <n v="0"/>
    <n v="0"/>
    <n v="0.83780169226367873"/>
    <n v="2859"/>
    <n v="0"/>
  </r>
  <r>
    <s v="Central Coast"/>
    <x v="2385"/>
    <n v="39"/>
    <n v="63.791230280951098"/>
    <n v="149"/>
    <n v="125.02069"/>
    <n v="15"/>
    <n v="7.5331435558230895E-5"/>
    <n v="6.6431909799575806E-2"/>
    <n v="5.7532576151813002"/>
    <n v="4.8197663688721697"/>
    <n v="14.816314429665599"/>
    <n v="0.14626477018464301"/>
    <n v="1.18672565997892"/>
    <n v="1.46330378800631"/>
    <n v="0.86666666666669701"/>
    <n v="5.0044111320769496E-6"/>
    <n v="2.3941625983449401E-4"/>
    <n v="0.26174496644295298"/>
    <n v="0.51024538268475195"/>
    <s v="{7097C41D-4FD9-4503-BEF9-0B96E72F7C88}"/>
    <n v="83692105"/>
    <s v="ROB ROY 2105"/>
    <n v="71630"/>
    <n v="36.975960769757698"/>
    <n v="-121.894674611364"/>
    <x v="2383"/>
    <n v="52"/>
    <n v="222"/>
    <n v="14008.441810174099"/>
    <n v="2893.6341070820899"/>
    <n v="11114.807703091999"/>
    <n v="1881.1604569210699"/>
    <n v="5371.6035004342402"/>
    <n v="3.5912438975174098E-3"/>
    <n v="1.12997153337346E-3"/>
    <n v="1.63567257130643"/>
    <n v="9.93333333333333"/>
    <n v="1280"/>
    <n v="7.5066166981154248E-5"/>
    <n v="2386"/>
    <n v="0"/>
    <n v="0"/>
    <n v="1.1688985542775021"/>
    <n v="2281"/>
    <n v="0"/>
  </r>
  <r>
    <s v="Sierra"/>
    <x v="2386"/>
    <n v="1"/>
    <n v="1.3585838527765399"/>
    <n v="2"/>
    <n v="1.8143195999999999"/>
    <n v="2"/>
    <n v="7.5093739724252305E-5"/>
    <n v="6.6431531992944007E-2"/>
    <n v="0.53536838293075495"/>
    <n v="2.0905086994171098"/>
    <n v="10.5366249084472"/>
    <n v="1.0331688448786701E-2"/>
    <n v="4.2699115276336599"/>
    <n v="18.175663948059"/>
    <n v="1"/>
    <n v="4.9885921729614798E-6"/>
    <n v="5.7496552472002798E-5"/>
    <n v="0.5"/>
    <n v="0.748811755570717"/>
    <s v="{D34CE8D2-4E63-4899-B49E-7C6D0FD502F0}"/>
    <n v="152481103"/>
    <s v="BRUNSWICK 1103"/>
    <n v="8918"/>
    <n v="39.247663842172798"/>
    <n v="-121.02548277963299"/>
    <x v="2384"/>
    <n v="63"/>
    <n v="71"/>
    <n v="7235.0575969134397"/>
    <n v="3457.8850267530001"/>
    <n v="3777.17257016043"/>
    <n v="2321.7397159460802"/>
    <n v="2865.1685896999102"/>
    <n v="1.14993104944005E-4"/>
    <n v="1.5018747944850399E-4"/>
    <n v="1.3585838527765399"/>
    <n v="1"/>
    <n v="2163"/>
    <n v="9.9771843459229595E-6"/>
    <n v="2387"/>
    <n v="0"/>
    <n v="0"/>
    <n v="1.4426617290371317"/>
    <n v="2685"/>
    <n v="0"/>
  </r>
  <r>
    <s v="Bay Area"/>
    <x v="2387"/>
    <n v="2"/>
    <n v="2.21269129389984"/>
    <n v="15"/>
    <n v="9.1100720000000006"/>
    <n v="1"/>
    <n v="7.3718962084967602E-5"/>
    <n v="6.6431380861030107E-2"/>
    <m/>
    <m/>
    <m/>
    <m/>
    <n v="0.365044236183166"/>
    <n v="3.1515486240386901"/>
    <n v="1"/>
    <n v="4.8972524469463198E-6"/>
    <n v="7.3718962084967602E-5"/>
    <n v="0.133333333333333"/>
    <n v="0.24288405853277001"/>
    <s v="{49549F40-A326-4458-963A-8F0223D6E156}"/>
    <n v="43292103"/>
    <s v="PUEBLO 2103"/>
    <n v="98394"/>
    <n v="38.321100641639298"/>
    <n v="-122.33048230541"/>
    <x v="2385"/>
    <n v="92"/>
    <n v="146"/>
    <n v="10249.6767494345"/>
    <n v="3363.9329934789698"/>
    <n v="6885.7437559555401"/>
    <n v="20.0122765603411"/>
    <n v="0"/>
    <n v="7.3718962084967602E-5"/>
    <n v="7.3718962084967602E-5"/>
    <n v="1.10634564694992"/>
    <n v="15"/>
    <n v="2029"/>
    <n v="4.8972524469463198E-6"/>
    <n v="2388"/>
    <n v="0"/>
    <n v="0"/>
    <n v="1.243504829857571E-2"/>
    <n v="2176"/>
    <n v="0"/>
  </r>
  <r>
    <s v="North Coast"/>
    <x v="2388"/>
    <n v="1"/>
    <n v="1.6135250444624201"/>
    <n v="1"/>
    <n v="1.6135250000000001"/>
    <n v="1"/>
    <n v="7.3715797043405405E-5"/>
    <n v="6.6431380861030107E-2"/>
    <m/>
    <m/>
    <m/>
    <m/>
    <n v="0"/>
    <n v="2.8097344562411301E-2"/>
    <n v="1"/>
    <n v="4.8970421888648596E-6"/>
    <n v="7.3715797043405405E-5"/>
    <n v="1"/>
    <n v="1.00000000710574"/>
    <s v="{0A86DDE1-72D3-4AA4-946A-5E91F4735FDF}"/>
    <n v="42631109"/>
    <s v="PETALUMA C 1109"/>
    <n v="738866"/>
    <n v="38.216631286620199"/>
    <n v="-122.630812465812"/>
    <x v="2386"/>
    <n v="57"/>
    <n v="95"/>
    <n v="10241.7174284059"/>
    <n v="4335.7411942337703"/>
    <n v="5905.9762341721998"/>
    <n v="2889.9767502795298"/>
    <n v="3419.00898380737"/>
    <n v="7.3715797043405405E-5"/>
    <n v="7.3715797043405405E-5"/>
    <n v="1.6135250444624201"/>
    <n v="1"/>
    <n v="2030"/>
    <n v="4.8970421888648596E-6"/>
    <n v="2389"/>
    <n v="0"/>
    <n v="0"/>
    <n v="1.7957477432979418"/>
    <n v="938"/>
    <n v="0"/>
  </r>
  <r>
    <s v="Bay Area"/>
    <x v="2389"/>
    <n v="3"/>
    <n v="4.7307042290204597"/>
    <n v="4"/>
    <n v="5.1864400000000002"/>
    <n v="2"/>
    <n v="7.3490784416208003E-5"/>
    <n v="6.6431758675379496E-2"/>
    <n v="0.31631222483701998"/>
    <n v="0.11246868991293001"/>
    <n v="0.29009961686097002"/>
    <n v="1.8144940850106601E-4"/>
    <n v="0"/>
    <n v="0"/>
    <n v="0"/>
    <n v="4.8821220552018703E-6"/>
    <n v="2.34873433271332E-5"/>
    <n v="0.75"/>
    <n v="0.91212936758780006"/>
    <s v="{2B644C8A-1232-4056-B6E3-B09CD0D7D415}"/>
    <n v="14161104"/>
    <s v="ROSSMOOR 1104"/>
    <s v="circuit_breaker"/>
    <n v="37.865194841906202"/>
    <n v="-122.080701531429"/>
    <x v="2387"/>
    <n v="360"/>
    <n v="984"/>
    <n v="60297.381120069098"/>
    <n v="17858.6714031431"/>
    <n v="42438.709716926001"/>
    <n v="0"/>
    <n v="77.905069062218999"/>
    <n v="4.69746866542664E-5"/>
    <n v="1.4698156883241601E-4"/>
    <n v="1.5769014096734799"/>
    <n v="2"/>
    <n v="2557"/>
    <n v="9.7642441104037405E-6"/>
    <n v="2390"/>
    <n v="0"/>
    <n v="0"/>
    <n v="0"/>
    <n v="2852"/>
    <n v="0"/>
  </r>
  <r>
    <s v="Central Coast"/>
    <x v="2390"/>
    <n v="434"/>
    <n v="914.66965365330805"/>
    <n v="1447"/>
    <n v="1518.4447"/>
    <n v="96"/>
    <n v="7.3291108340830095E-5"/>
    <n v="6.64318208558453E-2"/>
    <n v="0.45824762974231598"/>
    <n v="0.93142952316222605"/>
    <n v="3.4740753667556001"/>
    <n v="1.0321281582479899E-2"/>
    <n v="0.25610711890235599"/>
    <n v="2.52040237098117"/>
    <n v="0.97960453480483001"/>
    <n v="4.8688593801132099E-6"/>
    <n v="5.2884451673544199E-5"/>
    <n v="0.29993089149965402"/>
    <n v="0.60237271226219002"/>
    <s v="{AB3D61A8-2047-43B4-8648-838CA93AAC23}"/>
    <n v="83371107"/>
    <s v="SARATOGA 1107"/>
    <s v="LC26"/>
    <n v="37.249535912269899"/>
    <n v="-122.01929703913"/>
    <x v="2388"/>
    <n v="179"/>
    <n v="230"/>
    <n v="20415.118187171702"/>
    <n v="9086.0613707852408"/>
    <n v="11329.056816386499"/>
    <n v="9086.0613707852408"/>
    <n v="11329.056816386499"/>
    <n v="5.0769073606602398E-3"/>
    <n v="7.0359464007196896E-3"/>
    <n v="2.1075337641781302"/>
    <n v="15.0729166666666"/>
    <n v="2211"/>
    <n v="4.6741050049086818E-4"/>
    <n v="2391"/>
    <n v="0"/>
    <n v="0"/>
    <n v="5.6458150400261964"/>
    <n v="488"/>
    <n v="0"/>
  </r>
  <r>
    <s v="North Coast"/>
    <x v="2391"/>
    <n v="28"/>
    <n v="39.507650938014798"/>
    <n v="75"/>
    <n v="59.026694999999997"/>
    <n v="15"/>
    <n v="7.3045415714053204E-5"/>
    <n v="6.7279358409369897E-2"/>
    <n v="12.7675615523143"/>
    <n v="13.2678324407232"/>
    <n v="40.084790555494102"/>
    <n v="2.3882721995080698"/>
    <n v="0.90073745449384901"/>
    <n v="2.4138347712655799"/>
    <n v="1"/>
    <n v="4.86173368826588E-6"/>
    <n v="6.5281714547798695E-4"/>
    <n v="0.37333333333333302"/>
    <n v="0.66931836128898603"/>
    <s v="{F73918F2-BDFA-403D-8839-D569F0C45575}"/>
    <n v="43361104"/>
    <s v="HIGHLANDS 1104"/>
    <n v="39458"/>
    <n v="38.937649348426397"/>
    <n v="-122.62801991240499"/>
    <x v="2389"/>
    <n v="157"/>
    <n v="456"/>
    <n v="29741.747729227402"/>
    <n v="8594.1592227861202"/>
    <n v="21147.588506441301"/>
    <n v="1626.6223174178399"/>
    <n v="2480.4020341621699"/>
    <n v="9.7922571821698005E-3"/>
    <n v="1.0956812357107899E-3"/>
    <n v="1.41098753350053"/>
    <n v="5"/>
    <n v="614"/>
    <n v="7.2926005323988198E-5"/>
    <n v="2392"/>
    <n v="0"/>
    <n v="0"/>
    <n v="1.0107359359962407"/>
    <n v="668"/>
    <n v="0"/>
  </r>
  <r>
    <s v="Central Coast"/>
    <x v="2392"/>
    <n v="269"/>
    <n v="389.66212069318101"/>
    <n v="1126"/>
    <n v="883.57494999999994"/>
    <n v="106"/>
    <n v="4.2336691816637698E-5"/>
    <n v="0.12365569457209299"/>
    <n v="0.83222233995055594"/>
    <n v="15.6279008597747"/>
    <n v="59.198881607995702"/>
    <n v="0.21806096298326999"/>
    <n v="1.0942561222890801"/>
    <n v="20.453777354491699"/>
    <n v="1.0366713966963399"/>
    <n v="4.78935068660039E-6"/>
    <n v="4.2173000327666203E-5"/>
    <n v="0.238898756660746"/>
    <n v="0.441006300796981"/>
    <s v="{7AD08992-20DE-491C-B310-C51F11D11659}"/>
    <n v="83432101"/>
    <s v="HICKS 2101"/>
    <s v="XR250"/>
    <n v="37.202159706282501"/>
    <n v="-121.83288169476"/>
    <x v="2390"/>
    <n v="325"/>
    <n v="474"/>
    <n v="47264.825424961396"/>
    <n v="21684.167007993099"/>
    <n v="25580.658416968199"/>
    <n v="12241.6476588431"/>
    <n v="14826.2195169017"/>
    <n v="4.4703380347326203E-3"/>
    <n v="4.4876893325636004E-3"/>
    <n v="1.44855806949138"/>
    <n v="10.622641509433899"/>
    <n v="2305"/>
    <n v="5.076711727796413E-4"/>
    <n v="2393"/>
    <n v="0"/>
    <n v="0"/>
    <n v="7.6066048474229957"/>
    <n v="2721"/>
    <n v="0"/>
  </r>
  <r>
    <s v="North Coast"/>
    <x v="2393"/>
    <n v="84"/>
    <n v="207.95311597537199"/>
    <n v="132"/>
    <n v="231.64256"/>
    <n v="7"/>
    <n v="7.2036008662377794E-5"/>
    <n v="6.6431834237477602E-2"/>
    <n v="4.5081370174884796"/>
    <n v="16.628718852996801"/>
    <n v="47.244527061780197"/>
    <n v="0.752264119762306"/>
    <n v="0.249051832727023"/>
    <n v="2.9371364457266602"/>
    <n v="1.0009481736591801"/>
    <n v="4.7854841865885898E-6"/>
    <n v="3.3603276045011699E-4"/>
    <n v="0.63636363636363602"/>
    <n v="0.89773275430163202"/>
    <s v="{68D3E51B-D82F-468F-8693-722B02390473}"/>
    <n v="192251102"/>
    <s v="RIO DELL 1102"/>
    <s v="circuit_breaker"/>
    <n v="40.495431127322703"/>
    <n v="-124.099460281296"/>
    <x v="2391"/>
    <n v="253"/>
    <n v="870"/>
    <n v="34873.0283163965"/>
    <n v="11413.6327323592"/>
    <n v="23459.3955840372"/>
    <n v="655.88029323592605"/>
    <n v="2252.3764280471901"/>
    <n v="2.3522293231508199E-3"/>
    <n v="5.0425206063664497E-4"/>
    <n v="2.47563233304014"/>
    <n v="18.857142857142801"/>
    <n v="1041"/>
    <n v="3.3498389306120127E-5"/>
    <n v="2394"/>
    <n v="0"/>
    <n v="0"/>
    <n v="0.40754499368830061"/>
    <n v="1536"/>
    <n v="0"/>
  </r>
  <r>
    <s v="North Coast"/>
    <x v="2394"/>
    <n v="515"/>
    <n v="846.84633636090405"/>
    <n v="601"/>
    <n v="886.34439999999995"/>
    <n v="69"/>
    <n v="7.0754334007253097E-5"/>
    <n v="6.64318484738151E-2"/>
    <n v="4.51955615367853"/>
    <n v="42.5211262741323"/>
    <n v="251.02663498575001"/>
    <n v="2.681613519521"/>
    <n v="0.75519431190754105"/>
    <n v="8.6741727961470207"/>
    <n v="1.0067333587701699"/>
    <n v="4.7003412950136297E-6"/>
    <n v="1.8781366633698201E-4"/>
    <n v="0.85690515806988299"/>
    <n v="0.95543709186546399"/>
    <s v="{73132ABD-89F1-46DF-ADF4-0148C2A7C9B0}"/>
    <n v="42841111"/>
    <s v="GUALALA 1111"/>
    <s v="circuit_breaker"/>
    <n v="38.786203552413703"/>
    <n v="-123.521933993871"/>
    <x v="2392"/>
    <n v="92"/>
    <n v="76"/>
    <n v="9335.4726731206902"/>
    <n v="6218.51953827739"/>
    <n v="3116.9531348432802"/>
    <n v="5963.2451188921596"/>
    <n v="3116.9531348432802"/>
    <n v="1.29591429772517E-2"/>
    <n v="4.88204904650046E-3"/>
    <n v="1.6443618181765101"/>
    <n v="8.7101449275362306"/>
    <n v="1458"/>
    <n v="3.2432354935594046E-4"/>
    <n v="2395"/>
    <n v="0"/>
    <n v="0"/>
    <n v="3.7053875827711402"/>
    <n v="202"/>
    <n v="0"/>
  </r>
  <r>
    <s v="North Coast"/>
    <x v="2395"/>
    <n v="108"/>
    <n v="148.07460767672799"/>
    <n v="156"/>
    <n v="174.90406999999999"/>
    <n v="23"/>
    <n v="7.0356546806895297E-5"/>
    <n v="6.6430024036122498E-2"/>
    <n v="1.30371655659242"/>
    <n v="42.118603793057503"/>
    <n v="141.130759152499"/>
    <n v="0.332291298799894"/>
    <n v="1.7497114159328799"/>
    <n v="22.518535860227001"/>
    <n v="1.01269718875055"/>
    <n v="4.6737877653418197E-6"/>
    <n v="7.3584777451089894E-5"/>
    <n v="0.69230769230769196"/>
    <n v="0.84660470951719402"/>
    <s v="{98861C56-51D3-43DB-9804-E460E1D0C1F4}"/>
    <n v="43071101"/>
    <s v="DUNBAR 1101"/>
    <n v="160"/>
    <n v="38.435986380526003"/>
    <n v="-122.579607550056"/>
    <x v="2393"/>
    <n v="151"/>
    <n v="295"/>
    <n v="26232.229186668701"/>
    <n v="10698.442439361401"/>
    <n v="15533.7867473073"/>
    <n v="3768.8877525760799"/>
    <n v="1626.83687762515"/>
    <n v="1.6924498813750599E-3"/>
    <n v="1.6182005765585899E-3"/>
    <n v="1.3710611821919201"/>
    <n v="6.7826086956521703"/>
    <n v="2032"/>
    <n v="1.0749711860286186E-4"/>
    <n v="2396"/>
    <n v="0"/>
    <n v="0"/>
    <n v="2.3418775517059514"/>
    <n v="1455"/>
    <n v="0"/>
  </r>
  <r>
    <s v="Central Coast"/>
    <x v="2396"/>
    <n v="170"/>
    <n v="320.61862537264301"/>
    <n v="853"/>
    <n v="735.87603999999999"/>
    <n v="65"/>
    <n v="7.0334187750212005E-5"/>
    <n v="6.6431833073915203E-2"/>
    <n v="4.71055938540957"/>
    <n v="4.3814759381736303"/>
    <n v="12.9986499221316"/>
    <n v="0.245430506662284"/>
    <n v="0.34731109755544898"/>
    <n v="1.74454053895404"/>
    <n v="0.87692307692307603"/>
    <n v="4.6724263650094903E-6"/>
    <n v="2.5592511765090898E-4"/>
    <n v="0.19929660023446599"/>
    <n v="0.43569651543395199"/>
    <s v="{179FE519-944E-4835-9C33-84ABCACF7D82}"/>
    <n v="82021108"/>
    <s v="LOS GATOS 1108"/>
    <s v="LB86"/>
    <n v="37.2260796821772"/>
    <n v="-121.982587392239"/>
    <x v="2394"/>
    <n v="209"/>
    <n v="650"/>
    <n v="35376.990379862102"/>
    <n v="8579.3652779342701"/>
    <n v="26797.625101927901"/>
    <n v="7195.6750030500598"/>
    <n v="19015.1766232523"/>
    <n v="1.6635132647308998E-2"/>
    <n v="4.5717222037637796E-3"/>
    <n v="1.8859919139567201"/>
    <n v="13.1230769230769"/>
    <n v="1236"/>
    <n v="3.0370771372561687E-4"/>
    <n v="2397"/>
    <n v="0"/>
    <n v="0"/>
    <n v="4.4711837723202184"/>
    <n v="1029"/>
    <n v="0"/>
  </r>
  <r>
    <s v="Bay Area"/>
    <x v="2397"/>
    <n v="25"/>
    <n v="55.660822711842798"/>
    <n v="262"/>
    <n v="200.88167999999999"/>
    <n v="21"/>
    <n v="3.05151395964674E-5"/>
    <n v="0.120929658228558"/>
    <n v="1.70674099485264"/>
    <n v="1.5876657456661001"/>
    <n v="3.42070621008483"/>
    <n v="1.44062817588079E-2"/>
    <n v="0.31384323324475899"/>
    <n v="14.67929817133"/>
    <n v="1.0174884114946601"/>
    <n v="4.6178254297271099E-6"/>
    <n v="4.1499563599400301E-5"/>
    <n v="9.5419847328244198E-2"/>
    <n v="0.27708261790584499"/>
    <s v="{65654596-3A5A-40BB-834A-0960D61641E3}"/>
    <n v="12501112"/>
    <s v="EL CERRITO G 1112"/>
    <s v="BR178"/>
    <n v="37.9466823516305"/>
    <n v="-122.319257909463"/>
    <x v="2395"/>
    <n v="235"/>
    <n v="1410"/>
    <n v="71456.866642801993"/>
    <n v="12825.8848699501"/>
    <n v="58630.981772851701"/>
    <n v="2290.0817575730498"/>
    <n v="8059.2112043630405"/>
    <n v="8.7149083558740704E-4"/>
    <n v="6.4081793152581602E-4"/>
    <n v="2.22643290847371"/>
    <n v="12.4761904761904"/>
    <n v="2316"/>
    <n v="9.6974334024269314E-5"/>
    <n v="2398"/>
    <n v="0"/>
    <n v="0"/>
    <n v="1.4229903917849236"/>
    <n v="2319"/>
    <n v="0"/>
  </r>
  <r>
    <s v="Central Valley"/>
    <x v="2398"/>
    <n v="26"/>
    <n v="35.323180172190199"/>
    <n v="309"/>
    <n v="161.15282999999999"/>
    <n v="42"/>
    <n v="6.94570971973007E-5"/>
    <n v="6.6431909799575806E-2"/>
    <n v="0.572124736206162"/>
    <n v="11.895555453641"/>
    <n v="24.223914484182899"/>
    <n v="3.3203902631828902E-2"/>
    <n v="0.18989675678312701"/>
    <n v="5.9939948973201496"/>
    <n v="1.0007901418776699"/>
    <n v="4.6141676159514498E-6"/>
    <n v="6.1068903957697099E-5"/>
    <n v="8.4142394822006403E-2"/>
    <n v="0.21919056418034599"/>
    <s v="{34FFF0A8-2671-4464-AC38-1EA19A472934}"/>
    <n v="163201102"/>
    <s v="WEST POINT 1102"/>
    <n v="5357"/>
    <n v="38.281644710202897"/>
    <n v="-120.542177876182"/>
    <x v="2396"/>
    <n v="50"/>
    <n v="67"/>
    <n v="7747.8130926353797"/>
    <n v="5289.0317150250303"/>
    <n v="2458.7813776103399"/>
    <n v="5289.0317150250303"/>
    <n v="2458.7813776103399"/>
    <n v="2.5648939662232802E-3"/>
    <n v="2.91719808228663E-3"/>
    <n v="1.3585838527765399"/>
    <n v="7.3571428571428497"/>
    <n v="2123"/>
    <n v="1.937950398699609E-4"/>
    <n v="2399"/>
    <n v="0"/>
    <n v="0"/>
    <n v="3.2864509257968182"/>
    <n v="2102"/>
    <n v="0"/>
  </r>
  <r>
    <s v="Bay Area"/>
    <x v="2399"/>
    <n v="0"/>
    <n v="0"/>
    <n v="2"/>
    <n v="0.9114717"/>
    <n v="1"/>
    <n v="6.9447225541807698E-5"/>
    <n v="6.6431758675379496E-2"/>
    <n v="4.0831065177917401"/>
    <n v="2.2834019660949698"/>
    <n v="17.4666347503662"/>
    <n v="7.6626010239124298E-2"/>
    <n v="0.37389379739761303"/>
    <n v="0.29048672318458502"/>
    <n v="1"/>
    <n v="4.6135013278680201E-6"/>
    <n v="2.8356042457744398E-4"/>
    <n v="0"/>
    <n v="0"/>
    <s v="{4CA94395-6849-4C23-B9A9-BA346C47AF36}"/>
    <n v="14161101"/>
    <s v="ROSSMOOR 1101"/>
    <n v="81770"/>
    <n v="37.9095061115204"/>
    <n v="-122.099738938283"/>
    <x v="2397"/>
    <n v="43"/>
    <n v="121"/>
    <n v="7362.2694816316498"/>
    <n v="2254.8682302897901"/>
    <n v="5107.4012513418602"/>
    <n v="0"/>
    <n v="308.23378608609801"/>
    <n v="2.8356042457744398E-4"/>
    <n v="6.9447225541807698E-5"/>
    <m/>
    <n v="2"/>
    <n v="1164"/>
    <n v="4.6135013278680201E-6"/>
    <n v="2400"/>
    <n v="0"/>
    <n v="0"/>
    <n v="0"/>
    <n v="2258"/>
    <n v="0"/>
  </r>
  <r>
    <s v="Central Coast"/>
    <x v="2400"/>
    <n v="136"/>
    <n v="262.213709218171"/>
    <n v="572"/>
    <n v="516.12305000000003"/>
    <n v="41"/>
    <n v="6.8632990605248901E-5"/>
    <n v="6.6431909799575806E-2"/>
    <n v="7.6348167852449498"/>
    <n v="5.9459490838803699"/>
    <n v="19.3402849082884"/>
    <n v="0.47020235901183999"/>
    <n v="6.1245413088217397E-2"/>
    <n v="8.2182171958976105E-2"/>
    <n v="0.365853658536618"/>
    <n v="4.5594206411630299E-6"/>
    <n v="2.7161094304066898E-4"/>
    <n v="0.23776223776223701"/>
    <n v="0.50804495324479604"/>
    <s v="{FFC04C14-5557-4FC3-9795-3587569ECB50}"/>
    <n v="83692105"/>
    <s v="ROB ROY 2105"/>
    <n v="12474"/>
    <n v="36.971285648895297"/>
    <n v="-121.873517043752"/>
    <x v="2398"/>
    <n v="229"/>
    <n v="605"/>
    <n v="41838.160251391499"/>
    <n v="13639.273563229401"/>
    <n v="28198.8866881621"/>
    <n v="4762.2826262053604"/>
    <n v="12450.4122019407"/>
    <n v="1.11360486646674E-2"/>
    <n v="2.8139526148151998E-3"/>
    <n v="1.92804197954537"/>
    <n v="13.951219512195101"/>
    <n v="1200"/>
    <n v="1.8693624628768422E-4"/>
    <n v="2401"/>
    <n v="0"/>
    <n v="0"/>
    <n v="2.9591443177278509"/>
    <n v="633"/>
    <n v="0"/>
  </r>
  <r>
    <s v="North Coast"/>
    <x v="2401"/>
    <n v="0"/>
    <n v="0"/>
    <n v="1"/>
    <n v="0.45573585999999999"/>
    <n v="1"/>
    <n v="6.8598608777392601E-5"/>
    <n v="6.6430549658656704E-2"/>
    <n v="2.6195938587188698"/>
    <n v="49.065895080566399"/>
    <n v="317.97567749023398"/>
    <n v="7.3810462951660103"/>
    <n v="1.29396745054966E-11"/>
    <n v="2.2123893722891801E-2"/>
    <n v="1"/>
    <n v="4.5570432869013399E-6"/>
    <n v="1.79700495209544E-4"/>
    <n v="0"/>
    <n v="0"/>
    <s v="{B9E22F01-648D-4F6F-B1E0-311BE99AC492}"/>
    <n v="42631108"/>
    <s v="PETALUMA C 1108"/>
    <n v="600"/>
    <n v="38.2425107778162"/>
    <n v="-122.679628820471"/>
    <x v="2399"/>
    <n v="249"/>
    <n v="380"/>
    <n v="38359.479910249102"/>
    <n v="13922.744533811299"/>
    <n v="24436.7353764377"/>
    <n v="8142.7680132240503"/>
    <n v="12827.076447711799"/>
    <n v="1.79700495209544E-4"/>
    <n v="6.8598608777392601E-5"/>
    <m/>
    <n v="1"/>
    <n v="1486"/>
    <n v="4.5570432869013399E-6"/>
    <n v="2402"/>
    <n v="0"/>
    <n v="0"/>
    <n v="5.0596799031450415"/>
    <n v="1984"/>
    <n v="0"/>
  </r>
  <r>
    <s v="North Coast"/>
    <x v="2402"/>
    <n v="7"/>
    <n v="8.8557361025532799"/>
    <n v="17"/>
    <n v="14.272663"/>
    <n v="4"/>
    <n v="6.7783135818899596E-5"/>
    <n v="6.6430549658656704E-2"/>
    <n v="0"/>
    <n v="0"/>
    <n v="0"/>
    <n v="0"/>
    <n v="3.8473451137542698"/>
    <n v="4.74314165115356"/>
    <n v="1"/>
    <n v="4.5028709700368799E-6"/>
    <n v="4.9533058700035299E-5"/>
    <n v="0.41176470588235198"/>
    <n v="0.62046837582422998"/>
    <s v="{5C89CE05-2636-4AC9-BAFC-5707AC921B94}"/>
    <n v="43501103"/>
    <s v=" "/>
    <n v="5060"/>
    <n v="38.561752221940999"/>
    <n v="-122.81685417208899"/>
    <x v="2400"/>
    <n v="31"/>
    <n v="17"/>
    <n v="1766.55775793516"/>
    <n v="1112.8920646203001"/>
    <n v="653.66569331486096"/>
    <n v="477.31344145230503"/>
    <n v="359.05669293398898"/>
    <n v="1.9813223480014101E-4"/>
    <n v="2.71132543275598E-4"/>
    <n v="1.26510515750761"/>
    <n v="4.25"/>
    <n v="2232"/>
    <n v="1.8011483880147519E-5"/>
    <n v="2403"/>
    <n v="0"/>
    <n v="0"/>
    <n v="0.29658873042866024"/>
    <n v="37"/>
    <n v="0"/>
  </r>
  <r>
    <s v="Sierra"/>
    <x v="2403"/>
    <n v="7"/>
    <n v="13.6460016762839"/>
    <n v="31"/>
    <n v="21.659735000000001"/>
    <n v="9"/>
    <n v="6.7674635526297295E-5"/>
    <n v="6.6431531992944007E-2"/>
    <n v="0.48856563679873899"/>
    <n v="13.308254758516901"/>
    <n v="53.271670977274503"/>
    <n v="3.3759699038152201E-2"/>
    <n v="0.20280236005783001"/>
    <n v="10.5320055128799"/>
    <n v="1.01622419887118"/>
    <n v="4.4957297150760402E-6"/>
    <n v="4.3352124597125397E-5"/>
    <n v="0.225806451612903"/>
    <n v="0.63001702693678996"/>
    <s v="{3EEFA179-0D60-4808-A6C9-A2D8F6C0C66D}"/>
    <n v="153741101"/>
    <s v="DOBBINS 1101"/>
    <s v="circuit_breaker"/>
    <n v="39.339717607687398"/>
    <n v="-121.195238128928"/>
    <x v="2401"/>
    <n v="21"/>
    <n v="14"/>
    <n v="1813.05007368427"/>
    <n v="1079.09359212411"/>
    <n v="733.95648156015898"/>
    <n v="1079.09359212411"/>
    <n v="733.95648156015898"/>
    <n v="3.9016912137412798E-4"/>
    <n v="6.0907171973667497E-4"/>
    <n v="1.9494288108977"/>
    <n v="3.4444444444444402"/>
    <n v="2298"/>
    <n v="4.0461567435684362E-5"/>
    <n v="2404"/>
    <n v="0"/>
    <n v="0"/>
    <n v="0.67051746443175042"/>
    <n v="162"/>
    <n v="0"/>
  </r>
  <r>
    <s v="Central Coast"/>
    <x v="2404"/>
    <n v="162"/>
    <n v="332.79477784367299"/>
    <n v="617"/>
    <n v="579.11249999999995"/>
    <n v="67"/>
    <n v="3.8763245560294803E-5"/>
    <n v="0.16233938367520701"/>
    <n v="1.2594600730287899"/>
    <n v="38.2964715460135"/>
    <n v="129.62040419552099"/>
    <n v="1.0929881251098199"/>
    <n v="1.3699606783865499"/>
    <n v="29.991684396263299"/>
    <n v="1.22209747691652"/>
    <n v="4.4938827238896196E-6"/>
    <n v="3.7478313979586501E-5"/>
    <n v="0.26256077795785998"/>
    <n v="0.57466344597743602"/>
    <s v="{6ADA1603-F38C-494F-A594-401AD43EFE67}"/>
    <n v="182371111"/>
    <s v="LAURELES 1111"/>
    <s v="circuit_breaker"/>
    <n v="36.477673110627798"/>
    <n v="-121.72718960271401"/>
    <x v="2402"/>
    <n v="131"/>
    <n v="223"/>
    <n v="30691.207077271902"/>
    <n v="13157.522987197101"/>
    <n v="17533.684090074799"/>
    <n v="11332.967871196999"/>
    <n v="7370.0132228647599"/>
    <n v="2.5110470366322898E-3"/>
    <n v="2.5971374525397498E-3"/>
    <n v="2.0542887521214399"/>
    <n v="9.2089552238805901"/>
    <n v="2370"/>
    <n v="3.0109014250060453E-4"/>
    <n v="2405"/>
    <n v="0"/>
    <n v="0"/>
    <n v="7.041977579093551"/>
    <n v="1982"/>
    <n v="0"/>
  </r>
  <r>
    <s v="North Coast"/>
    <x v="2405"/>
    <n v="163"/>
    <n v="299.78030501934501"/>
    <n v="500"/>
    <n v="401.42844000000002"/>
    <n v="82"/>
    <n v="6.7380489207081198E-5"/>
    <n v="6.64316075511832E-2"/>
    <n v="1.30306460904169"/>
    <n v="5.2862069133182299"/>
    <n v="32.743796782007102"/>
    <n v="0.14242564060143001"/>
    <n v="2.13959635837324"/>
    <n v="10.0636088041724"/>
    <n v="1.0596805592862499"/>
    <n v="4.4761942156115598E-6"/>
    <n v="7.8254629579981505E-5"/>
    <n v="0.32600000000000001"/>
    <n v="0.74678392940446903"/>
    <s v="{72AB9BE6-2DAD-47AD-B1E1-28EC23582566}"/>
    <n v="43191102"/>
    <s v="REDBUD 1102"/>
    <n v="922"/>
    <n v="38.999003250870601"/>
    <n v="-122.672124024239"/>
    <x v="2403"/>
    <n v="128"/>
    <n v="364"/>
    <n v="27664.375078469398"/>
    <n v="12463.6382954451"/>
    <n v="15200.7367830242"/>
    <n v="12117.3140228223"/>
    <n v="11870.1595801196"/>
    <n v="6.4168796255584803E-3"/>
    <n v="5.5252001149806501E-3"/>
    <n v="1.8391429755788"/>
    <n v="6.09756097560975"/>
    <n v="1996"/>
    <n v="3.6704792568014789E-4"/>
    <n v="2406"/>
    <n v="0"/>
    <n v="0"/>
    <n v="7.5293475316751159"/>
    <n v="2378"/>
    <n v="0"/>
  </r>
  <r>
    <s v="Bay Area"/>
    <x v="2406"/>
    <n v="35"/>
    <n v="90.156502348990998"/>
    <n v="48"/>
    <n v="95.824460000000002"/>
    <n v="15"/>
    <n v="6.6024750170375502E-5"/>
    <n v="6.81273818016052E-2"/>
    <n v="0.29560531613727398"/>
    <n v="2.9596452300126299"/>
    <n v="28.802434552793901"/>
    <n v="0.180614477770701"/>
    <n v="0.54498525454352298"/>
    <n v="1.06651919058834"/>
    <n v="1"/>
    <n v="4.4623059244752604E-6"/>
    <n v="3.4705494651158603E-5"/>
    <n v="0.72916666666666596"/>
    <n v="0.94085058897639295"/>
    <s v="{F8848040-3D71-4E27-A6C9-8113D150CFEE}"/>
    <n v="22811103"/>
    <s v="PACIFICA 1103"/>
    <n v="11153"/>
    <n v="37.584506228748602"/>
    <n v="-122.479735487917"/>
    <x v="2404"/>
    <n v="216"/>
    <n v="1806"/>
    <n v="98696.467408618802"/>
    <n v="14450.202675520301"/>
    <n v="84246.264733098302"/>
    <n v="1394.69663050862"/>
    <n v="6678.3187584503703"/>
    <n v="5.2058241976737896E-4"/>
    <n v="9.9037125255563296E-4"/>
    <n v="2.5759000671140302"/>
    <n v="3.2"/>
    <n v="2403"/>
    <n v="6.6934588867128907E-5"/>
    <n v="2407"/>
    <n v="0"/>
    <n v="0"/>
    <n v="0.86662403999577176"/>
    <n v="600"/>
    <n v="0"/>
  </r>
  <r>
    <s v="North Valley"/>
    <x v="2407"/>
    <n v="0"/>
    <n v="0"/>
    <n v="61"/>
    <n v="37.837353"/>
    <n v="6"/>
    <n v="4.7813082346692597E-6"/>
    <n v="0.93961911908541496"/>
    <n v="3.6555650954445199E-2"/>
    <n v="99.583594004313099"/>
    <n v="811.12300364176394"/>
    <n v="5.0752046207586901E-2"/>
    <n v="2.2942478656768799"/>
    <n v="140.27794901529899"/>
    <n v="1.13938049475351"/>
    <n v="4.4599128022108103E-6"/>
    <n v="2.4083492249360402E-6"/>
    <n v="0"/>
    <n v="0"/>
    <s v="{5CFCF023-4A49-452A-9B13-3F245544233B}"/>
    <n v="103301101"/>
    <s v="BOGARD 1101"/>
    <s v="circuit_breaker"/>
    <n v="40.587989283015702"/>
    <n v="-121.091382955781"/>
    <x v="2405"/>
    <n v="12"/>
    <n v="5"/>
    <n v="955.31890345724196"/>
    <n v="830.50118554933795"/>
    <n v="124.817717907903"/>
    <n v="830.50118554933795"/>
    <n v="124.817717907903"/>
    <n v="1.44500953496162E-5"/>
    <n v="2.8687849408015599E-5"/>
    <m/>
    <n v="10.1666666666666"/>
    <n v="2870"/>
    <n v="2.6759476813264862E-5"/>
    <n v="2408"/>
    <n v="0"/>
    <n v="0"/>
    <n v="0.51604935216597769"/>
    <n v="2096"/>
    <n v="0"/>
  </r>
  <r>
    <s v="North Coast"/>
    <x v="2408"/>
    <n v="5"/>
    <n v="6.4084143482984999"/>
    <n v="15"/>
    <n v="12.733859000000001"/>
    <n v="3"/>
    <n v="1.0518254081641E-4"/>
    <n v="4.4286630128494903E-2"/>
    <m/>
    <m/>
    <m/>
    <m/>
    <m/>
    <m/>
    <n v="2.3333333333333299"/>
    <n v="4.4034479433980199E-6"/>
    <n v="1.0518254081641E-4"/>
    <n v="0.33333333333333298"/>
    <n v="0.50325783542903002"/>
    <s v="{18B04DCD-9DDD-4C1C-AC8D-731B4880D7B2}"/>
    <n v="43302103"/>
    <s v="MONROE 2103"/>
    <n v="92868"/>
    <n v="38.4798855584976"/>
    <n v="-122.732845521909"/>
    <x v="2406"/>
    <n v="75"/>
    <n v="46"/>
    <n v="4101.8280519092104"/>
    <n v="1827.12414229722"/>
    <n v="2274.7039096119902"/>
    <n v="437.47532040812399"/>
    <n v="234.87635126876799"/>
    <n v="3.1554762244923002E-4"/>
    <n v="3.1554762244923002E-4"/>
    <n v="1.2816828696597"/>
    <n v="5"/>
    <n v="1833"/>
    <n v="1.321034383019406E-5"/>
    <n v="2409"/>
    <n v="0"/>
    <n v="0"/>
    <n v="0.27183447731731641"/>
    <n v="631"/>
    <n v="0"/>
  </r>
  <r>
    <s v="Bay Area"/>
    <x v="2409"/>
    <n v="17"/>
    <n v="55.117996135017698"/>
    <n v="22"/>
    <n v="57.566803"/>
    <n v="7"/>
    <n v="6.6219837857975705E-5"/>
    <n v="6.6431909799575806E-2"/>
    <n v="4.3870352984716497E-2"/>
    <n v="0.21521787717938401"/>
    <n v="0.74516673882802298"/>
    <n v="2.2924724980839502E-3"/>
    <n v="0.92509483439581697"/>
    <n v="1.05739567282476"/>
    <n v="1.0009481736591801"/>
    <n v="4.3991102955235804E-6"/>
    <n v="1.1632062613183901E-5"/>
    <n v="0.77272727272727204"/>
    <n v="0.95746147576734797"/>
    <s v="{0C9E66AB-FF7E-4958-AED9-234BEE09CC6F}"/>
    <n v="24101101"/>
    <s v="HALF MOON BAY 1101"/>
    <n v="48868"/>
    <n v="37.503397585177602"/>
    <n v="-122.468804419308"/>
    <x v="2407"/>
    <n v="88"/>
    <n v="422"/>
    <n v="16122.9179630083"/>
    <n v="4759.8894552207703"/>
    <n v="11363.0285077875"/>
    <n v="1128.58568748779"/>
    <n v="2609.6916747557302"/>
    <n v="8.1424438292287905E-5"/>
    <n v="4.6353886500582998E-4"/>
    <n v="3.2422350667657498"/>
    <n v="3.1428571428571401"/>
    <n v="2768"/>
    <n v="3.0793772068665065E-5"/>
    <n v="2410"/>
    <n v="0"/>
    <n v="0"/>
    <n v="0.70127041721997552"/>
    <n v="2876"/>
    <n v="0"/>
  </r>
  <r>
    <s v="Bay Area"/>
    <x v="2410"/>
    <n v="94"/>
    <n v="166.37005211452501"/>
    <n v="295"/>
    <n v="284.41232000000002"/>
    <n v="22"/>
    <n v="6.7684902867106502E-5"/>
    <n v="6.4567541151161006E-2"/>
    <n v="3.80927693268114"/>
    <n v="32.718234417790697"/>
    <n v="156.45317053997999"/>
    <n v="1.7479443010925"/>
    <n v="0.222123890137327"/>
    <n v="1.8533185906708201"/>
    <n v="1.1868463375351599"/>
    <n v="4.3962406540816199E-6"/>
    <n v="1.9391218697509499E-4"/>
    <n v="0.31864406779660998"/>
    <n v="0.58496077230685894"/>
    <s v="{17B0EA25-D73F-4786-903D-45184AAF8053}"/>
    <n v="14692102"/>
    <s v="RESEARCH 2102"/>
    <n v="63274"/>
    <n v="37.815128268500203"/>
    <n v="-121.99995575972"/>
    <x v="2408"/>
    <n v="399"/>
    <n v="997"/>
    <n v="59074.101335488704"/>
    <n v="18111.072869654199"/>
    <n v="40963.028465834403"/>
    <n v="2064.5249156793602"/>
    <n v="3394.4584190604801"/>
    <n v="4.2660681134520902E-3"/>
    <n v="1.4890678630763399E-3"/>
    <n v="1.76989417143112"/>
    <n v="13.409090909090899"/>
    <n v="1432"/>
    <n v="9.6717294389795638E-5"/>
    <n v="2411"/>
    <n v="0"/>
    <n v="0"/>
    <n v="1.2828359113805998"/>
    <n v="2580"/>
    <n v="0"/>
  </r>
  <r>
    <s v="North Coast"/>
    <x v="2411"/>
    <n v="1"/>
    <n v="0.97407893719230998"/>
    <n v="4"/>
    <n v="2.3412866999999999"/>
    <n v="3"/>
    <n v="6.6140256118766603E-5"/>
    <n v="6.6431909799575806E-2"/>
    <n v="4.07250896096229E-2"/>
    <n v="0.22239449620246801"/>
    <n v="1.11762523651123"/>
    <n v="4.5515389501815601E-5"/>
    <n v="4.6460176507631901E-2"/>
    <n v="1.3130530814329699"/>
    <n v="1"/>
    <n v="4.3938235286027402E-6"/>
    <n v="4.0038106059606998E-5"/>
    <n v="0.25"/>
    <n v="0.41604428631058898"/>
    <s v="{D2E66D36-59AC-4BEC-BEE9-31C660B6B4ED}"/>
    <n v="42851121"/>
    <s v="FORT ROSS 1121"/>
    <n v="134"/>
    <n v="38.558823692719002"/>
    <n v="-123.270213816066"/>
    <x v="2409"/>
    <n v="162"/>
    <n v="98"/>
    <n v="20594.694970330402"/>
    <n v="12995.158311609501"/>
    <n v="7599.5366587209401"/>
    <n v="12414.5773946175"/>
    <n v="7199.4291427404096"/>
    <n v="1.20114318178821E-4"/>
    <n v="1.9842076835629901E-4"/>
    <n v="0.97407893719230998"/>
    <n v="1.3333333333333299"/>
    <n v="2340"/>
    <n v="1.318147058580822E-5"/>
    <n v="2412"/>
    <n v="0"/>
    <n v="0"/>
    <n v="7.7140583702708705"/>
    <n v="2029"/>
    <n v="0"/>
  </r>
  <r>
    <s v="Bay Area"/>
    <x v="2412"/>
    <n v="3"/>
    <n v="5.92087051641266"/>
    <n v="4"/>
    <n v="6.3766065000000003"/>
    <n v="1"/>
    <n v="6.5625397837720798E-5"/>
    <n v="6.6431758675379496E-2"/>
    <m/>
    <m/>
    <m/>
    <m/>
    <n v="11.7455749511718"/>
    <n v="27.542921066284102"/>
    <n v="1.05530977249145"/>
    <n v="4.3596105921312402E-6"/>
    <n v="6.5625397837720798E-5"/>
    <n v="0.75"/>
    <n v="0.92853001819719405"/>
    <s v="{37FBA5E9-EB7C-4A63-A4B5-288CF8FB512F}"/>
    <n v="14161107"/>
    <s v="ROSSMOOR 1107"/>
    <n v="7311"/>
    <n v="37.875312009639998"/>
    <n v="-122.057271453645"/>
    <x v="2410"/>
    <n v="40"/>
    <n v="85"/>
    <n v="5389.1067926795704"/>
    <n v="1914.41160617836"/>
    <n v="3474.6951865012102"/>
    <n v="0"/>
    <n v="137.11548512908101"/>
    <n v="6.5625397837720798E-5"/>
    <n v="6.5625397837720798E-5"/>
    <n v="1.9736235054708799"/>
    <n v="4"/>
    <n v="2084"/>
    <n v="4.3596105921312402E-6"/>
    <n v="2413"/>
    <n v="0"/>
    <n v="0"/>
    <n v="0"/>
    <n v="2743"/>
    <n v="0"/>
  </r>
  <r>
    <s v="North Coast"/>
    <x v="2413"/>
    <n v="17"/>
    <n v="28.7992643842409"/>
    <n v="42"/>
    <n v="42.525109999999998"/>
    <n v="3"/>
    <n v="6.5499948201856202E-5"/>
    <n v="6.6431380861030107E-2"/>
    <n v="6.2941219806671098"/>
    <n v="4.92374444007873"/>
    <n v="16.838560104370099"/>
    <n v="0.114070296287536"/>
    <n v="2.2123893722891799E-3"/>
    <n v="0.103761062026023"/>
    <n v="1"/>
    <n v="4.3512520053752598E-6"/>
    <n v="2.4021157393387199E-4"/>
    <n v="0.40476190476190399"/>
    <n v="0.67722965349651998"/>
    <s v="{3F69DD3E-C46A-485A-8A4E-8252A760746F}"/>
    <n v="42811113"/>
    <s v="MONTE RIO 1113"/>
    <n v="5024"/>
    <n v="38.495540377768499"/>
    <n v="-123.007452802782"/>
    <x v="2411"/>
    <n v="7"/>
    <n v="3"/>
    <n v="668.16345258623699"/>
    <n v="545.86639956631495"/>
    <n v="122.297053019922"/>
    <n v="545.86639956631495"/>
    <n v="122.297053019922"/>
    <n v="7.2063472180161603E-4"/>
    <n v="1.9649984460556801E-4"/>
    <n v="1.6940743755435801"/>
    <n v="14"/>
    <n v="1277"/>
    <n v="1.3053756016125779E-5"/>
    <n v="2414"/>
    <n v="0"/>
    <n v="0"/>
    <n v="0.33918555056492067"/>
    <n v="1943"/>
    <n v="0"/>
  </r>
  <r>
    <s v="Central Coast"/>
    <x v="2414"/>
    <n v="1"/>
    <n v="2.9828636728421598"/>
    <n v="29"/>
    <n v="29.768604"/>
    <n v="1"/>
    <n v="6.6727719968184802E-5"/>
    <n v="6.6431229729116206E-2"/>
    <m/>
    <m/>
    <m/>
    <m/>
    <n v="0.117256633937358"/>
    <n v="0.36128318309783902"/>
    <n v="1"/>
    <n v="4.4328044945066203E-6"/>
    <n v="6.6727719968184802E-5"/>
    <n v="3.4482758620689599E-2"/>
    <n v="0.100201663636277"/>
    <s v="{F439C87D-AAE9-43A5-B8D6-BA1AB4C5C362}"/>
    <n v="24101103"/>
    <s v="HALF MOON BAY 1103"/>
    <n v="8898"/>
    <n v="37.313545190868602"/>
    <n v="-122.27563196317401"/>
    <x v="2412"/>
    <n v="17"/>
    <n v="31"/>
    <n v="2159.51638217964"/>
    <n v="1026.3244004005401"/>
    <n v="1133.1919817790899"/>
    <n v="1026.3244004005401"/>
    <n v="1133.1919817790899"/>
    <n v="6.6727719968184802E-5"/>
    <n v="6.6727719968184802E-5"/>
    <n v="2.9828636728421598"/>
    <n v="29"/>
    <n v="2080"/>
    <n v="4.4328044945066203E-6"/>
    <n v="2415"/>
    <n v="0"/>
    <n v="0"/>
    <n v="0.63772821900128396"/>
    <n v="397"/>
    <n v="0"/>
  </r>
  <r>
    <s v="Bay Area"/>
    <x v="2414"/>
    <n v="76"/>
    <n v="114.541322686299"/>
    <n v="182"/>
    <n v="169.56485000000001"/>
    <n v="8"/>
    <n v="6.5316758082189995E-5"/>
    <n v="6.6431229729116206E-2"/>
    <n v="0.235132877901196"/>
    <n v="2.2441316843032801"/>
    <n v="9.9999485373497006"/>
    <n v="8.9936308570031497E-3"/>
    <n v="0.110619470244273"/>
    <n v="0.98650443257065401"/>
    <n v="1"/>
    <n v="4.3390725613190803E-6"/>
    <n v="3.3624057053316297E-5"/>
    <n v="0.41758241758241699"/>
    <n v="0.67550157232026398"/>
    <s v="{F439C87D-AAE9-43A5-B8D6-BA1AB4C5C362}"/>
    <n v="24101103"/>
    <s v="HALF MOON BAY 1103"/>
    <n v="8898"/>
    <n v="37.313545190868602"/>
    <n v="-122.27563196317401"/>
    <x v="2412"/>
    <n v="17"/>
    <n v="31"/>
    <n v="2159.51638217964"/>
    <n v="1026.3244004005401"/>
    <n v="1133.1919817790899"/>
    <n v="1026.3244004005401"/>
    <n v="1133.1919817790899"/>
    <n v="2.6899245642653103E-4"/>
    <n v="5.2253406465751996E-4"/>
    <n v="1.50712266692499"/>
    <n v="22.75"/>
    <n v="2419"/>
    <n v="3.4712580490552642E-5"/>
    <n v="2415"/>
    <n v="0"/>
    <n v="0"/>
    <n v="0.63772821900128396"/>
    <n v="2260"/>
    <n v="0"/>
  </r>
  <r>
    <s v="Central Coast"/>
    <x v="2415"/>
    <n v="71"/>
    <n v="168.47338402404401"/>
    <n v="244"/>
    <n v="259.08321999999998"/>
    <n v="17"/>
    <n v="6.5222409830312204E-5"/>
    <n v="6.6431909799575806E-2"/>
    <n v="2.5031967598479201"/>
    <n v="1.0804092109610699"/>
    <n v="4.1640466246753904"/>
    <n v="3.1371024212603502E-2"/>
    <n v="9.1098385917789796E-4"/>
    <n v="3.9081207969609399E-2"/>
    <n v="0.41176470588235198"/>
    <n v="4.33284924675826E-6"/>
    <n v="9.9244085454168197E-5"/>
    <n v="0.29098360655737698"/>
    <n v="0.65026744337419795"/>
    <s v="{ABFDD865-4FD2-4A37-B95C-CF3A9E9EFA30}"/>
    <n v="83692105"/>
    <s v="ROB ROY 2105"/>
    <n v="12586"/>
    <n v="36.9732682256736"/>
    <n v="-121.88794629743199"/>
    <x v="2413"/>
    <n v="189"/>
    <n v="971"/>
    <n v="56977.540002435599"/>
    <n v="10478.250829468099"/>
    <n v="46499.289172967299"/>
    <n v="2805.97166619781"/>
    <n v="10973.9587632324"/>
    <n v="1.6871494527208499E-3"/>
    <n v="1.1087809671152999E-3"/>
    <n v="2.3728645637189301"/>
    <n v="14.3529411764705"/>
    <n v="1853"/>
    <n v="7.3658437194890417E-5"/>
    <n v="2416"/>
    <n v="0"/>
    <n v="0"/>
    <n v="1.7435494201969994"/>
    <n v="1614"/>
    <n v="0"/>
  </r>
  <r>
    <s v="Central Coast"/>
    <x v="2416"/>
    <n v="240"/>
    <n v="583.69401217856705"/>
    <n v="660"/>
    <n v="824.03290000000004"/>
    <n v="46"/>
    <n v="6.4947117488886906E-5"/>
    <n v="6.6431909799575806E-2"/>
    <n v="0.35916398546905798"/>
    <n v="0.54166078768612302"/>
    <n v="1.2589437687821801"/>
    <n v="3.34974574762944E-3"/>
    <n v="0"/>
    <n v="4.3766833841800603E-3"/>
    <n v="0.13043478260869501"/>
    <n v="4.3145610507641898E-6"/>
    <n v="4.8116264137476599E-5"/>
    <n v="0.36363636363636298"/>
    <n v="0.70833823944555396"/>
    <s v="{DAB08854-D3B6-4F8F-8E8C-51427B3E01B1}"/>
    <n v="83371104"/>
    <s v="SARATOGA 1104"/>
    <n v="13314"/>
    <n v="37.262565645909199"/>
    <n v="-121.99243431190099"/>
    <x v="2414"/>
    <n v="420"/>
    <n v="545"/>
    <n v="41607.461352663799"/>
    <n v="18413.6994193305"/>
    <n v="23193.7619333332"/>
    <n v="4930.3504613466303"/>
    <n v="4954.9305805096101"/>
    <n v="2.2133481503239199E-3"/>
    <n v="2.9875674044888001E-3"/>
    <n v="2.4320583840773602"/>
    <n v="14.3478260869565"/>
    <n v="2249"/>
    <n v="1.9846980833515272E-4"/>
    <n v="2417"/>
    <n v="0"/>
    <n v="0"/>
    <n v="3.0635767965174172"/>
    <n v="2615"/>
    <n v="0"/>
  </r>
  <r>
    <s v="Bay Area"/>
    <x v="2417"/>
    <n v="0"/>
    <n v="0"/>
    <n v="9"/>
    <n v="3.2326948999999998"/>
    <n v="2"/>
    <n v="6.4632450630597305E-5"/>
    <n v="6.6431909799575806E-2"/>
    <n v="1.6743893866077899E-4"/>
    <n v="0.22239449620246801"/>
    <n v="1.08579598600044E-3"/>
    <n v="1.58281495549195E-10"/>
    <n v="0"/>
    <n v="0.66681414842605502"/>
    <n v="1"/>
    <n v="4.2936571304173698E-6"/>
    <n v="1.53667221169939E-8"/>
    <n v="0"/>
    <n v="0"/>
    <s v="{1B6353F3-7152-4A32-A40C-9970C5A62BA9}"/>
    <n v="24240402"/>
    <s v="WATERSHED 0402"/>
    <s v="circuit_breaker"/>
    <n v="37.487357775320703"/>
    <n v="-122.310299328638"/>
    <x v="2415"/>
    <n v="15"/>
    <n v="7"/>
    <n v="1910.47302359427"/>
    <n v="1752.45869542797"/>
    <n v="158.01432816630501"/>
    <n v="0"/>
    <n v="23.509434202845402"/>
    <n v="3.0733444233987899E-8"/>
    <n v="1.2926490126119401E-4"/>
    <m/>
    <n v="4.5"/>
    <n v="2885"/>
    <n v="8.5873142608347395E-6"/>
    <n v="2418"/>
    <n v="0"/>
    <n v="0"/>
    <n v="0"/>
    <n v="1786"/>
    <n v="0"/>
  </r>
  <r>
    <s v="North Coast"/>
    <x v="2418"/>
    <n v="12"/>
    <n v="26.705819405851798"/>
    <n v="21"/>
    <n v="30.452193999999999"/>
    <n v="9"/>
    <n v="6.4357387196246698E-5"/>
    <n v="6.6431380861030107E-2"/>
    <n v="0.181863685448964"/>
    <n v="22.334213256835898"/>
    <n v="68.280766805013002"/>
    <n v="3.8512222468852997E-2"/>
    <n v="5.3343165665864903E-2"/>
    <n v="0.81497053305307998"/>
    <n v="1"/>
    <n v="4.2753501000546502E-6"/>
    <n v="4.5704236981691698E-5"/>
    <n v="0.57142857142857095"/>
    <n v="0.87697520967768805"/>
    <s v="{762F2724-D687-4C14-8C14-CCCD968810AC}"/>
    <n v="42631109"/>
    <s v="PETALUMA C 1109"/>
    <n v="48000"/>
    <n v="38.226178592275197"/>
    <n v="-122.613115343958"/>
    <x v="2416"/>
    <n v="167"/>
    <n v="126"/>
    <n v="30741.337542362198"/>
    <n v="21371.227345256098"/>
    <n v="9370.1101971061307"/>
    <n v="15185.53944955"/>
    <n v="7055.7401320361996"/>
    <n v="4.1133813283522603E-4"/>
    <n v="5.7921648476622002E-4"/>
    <n v="2.2254849504876502"/>
    <n v="2.3333333333333299"/>
    <n v="2277"/>
    <n v="3.847815090049185E-5"/>
    <n v="2419"/>
    <n v="0"/>
    <n v="0"/>
    <n v="9.435853833306334"/>
    <n v="1672"/>
    <n v="0"/>
  </r>
  <r>
    <s v="Central Coast"/>
    <x v="2419"/>
    <n v="134"/>
    <n v="289.57173944789298"/>
    <n v="433"/>
    <n v="458.29354999999998"/>
    <n v="37"/>
    <n v="6.4226110741917702E-5"/>
    <n v="6.6431909799575806E-2"/>
    <n v="1.6965544975828299"/>
    <n v="3.1457599475979801"/>
    <n v="10.2968791238963"/>
    <n v="3.1112491486055601E-2"/>
    <n v="0.50633818608385694"/>
    <n v="2.6763453632593102"/>
    <n v="0.94863668647973498"/>
    <n v="4.2666631955846397E-6"/>
    <n v="9.1257229873794896E-5"/>
    <n v="0.30946882217089999"/>
    <n v="0.63184773240339098"/>
    <s v="{12D75819-A6BC-4E85-B057-219FF075B3A4}"/>
    <n v="83692105"/>
    <s v="ROB ROY 2105"/>
    <n v="12584"/>
    <n v="36.970714137950601"/>
    <n v="-121.8718400419"/>
    <x v="2417"/>
    <n v="292"/>
    <n v="694"/>
    <n v="49439.740142133"/>
    <n v="19455.5120216668"/>
    <n v="29984.228120466301"/>
    <n v="5377.6553513262697"/>
    <n v="3624.1184616669302"/>
    <n v="3.3765175053304102E-3"/>
    <n v="2.3763660974509501E-3"/>
    <n v="2.1609831302081601"/>
    <n v="11.7027027027027"/>
    <n v="1900"/>
    <n v="1.5786653823663167E-4"/>
    <n v="2420"/>
    <n v="0"/>
    <n v="0"/>
    <n v="3.3415190833089556"/>
    <n v="1766"/>
    <n v="0"/>
  </r>
  <r>
    <s v="Central Coast"/>
    <x v="2420"/>
    <n v="0"/>
    <n v="0"/>
    <n v="15"/>
    <n v="6.7080130000000002"/>
    <n v="4"/>
    <n v="5.0241814733453699E-5"/>
    <n v="7.9147953540086705E-2"/>
    <n v="0.22937849164009"/>
    <n v="1.5374994277954099"/>
    <n v="7.0480380058288503"/>
    <n v="0.14779068529605799"/>
    <n v="2.9712390601634899"/>
    <n v="10.841980189085"/>
    <n v="1.00110620260238"/>
    <n v="4.2653773787779597E-6"/>
    <n v="3.6186358556733399E-5"/>
    <n v="0"/>
    <n v="0"/>
    <s v="{DA2C7B5E-6C7B-401F-B35E-CA8BB5D3B738}"/>
    <n v="182541102"/>
    <s v="ATASCADERO 1102"/>
    <s v="A26"/>
    <n v="35.464663808172403"/>
    <n v="-120.650590997439"/>
    <x v="2418"/>
    <n v="228"/>
    <n v="363"/>
    <n v="31386.750328727201"/>
    <n v="11312.8172518387"/>
    <n v="20073.933076888501"/>
    <n v="1034.6973714203"/>
    <n v="2502.2300198702301"/>
    <n v="1.44745434226933E-4"/>
    <n v="2.0096725893381501E-4"/>
    <m/>
    <n v="3.75"/>
    <n v="2385"/>
    <n v="1.7061509515111839E-5"/>
    <n v="2421"/>
    <n v="0"/>
    <n v="0"/>
    <n v="0.64293094037680321"/>
    <n v="2571"/>
    <n v="0"/>
  </r>
  <r>
    <s v="North Coast"/>
    <x v="2421"/>
    <n v="74"/>
    <n v="134.00131936817601"/>
    <n v="91"/>
    <n v="142.14439999999999"/>
    <n v="51"/>
    <n v="5.94078830152855E-5"/>
    <n v="7.1916246854443505E-2"/>
    <n v="0.97065422504112597"/>
    <n v="108.315580468753"/>
    <n v="788.17508923185198"/>
    <n v="1.89745391723193"/>
    <n v="0.58090404406483198"/>
    <n v="26.670891967474301"/>
    <n v="1.0074613912432799"/>
    <n v="4.25903629057937E-6"/>
    <n v="6.0090051309216698E-5"/>
    <n v="0.81318681318681296"/>
    <n v="0.942712657684879"/>
    <s v="{4E55E7CE-52B3-47DC-8A51-FD5ED3230884}"/>
    <n v="42861101"/>
    <s v="ANNAPOLIS 1101"/>
    <n v="554"/>
    <n v="38.711031191105299"/>
    <n v="-123.33844985819201"/>
    <x v="2419"/>
    <n v="227"/>
    <n v="145"/>
    <n v="50761.507886325802"/>
    <n v="43657.3062760998"/>
    <n v="7104.2016102259904"/>
    <n v="43657.3062760998"/>
    <n v="7104.2016102259904"/>
    <n v="3.0645926167700501E-3"/>
    <n v="3.0298020337795602E-3"/>
    <n v="1.8108286401104901"/>
    <n v="1.78431372549019"/>
    <n v="2141"/>
    <n v="2.1721085081954786E-4"/>
    <n v="2422"/>
    <n v="0"/>
    <n v="0"/>
    <n v="27.12738405808641"/>
    <n v="1375"/>
    <n v="0"/>
  </r>
  <r>
    <s v="Central Coast"/>
    <x v="2422"/>
    <n v="8"/>
    <n v="18.573286559200099"/>
    <n v="19"/>
    <n v="24.453823"/>
    <n v="6"/>
    <n v="6.3679258649547795E-5"/>
    <n v="6.6431909799575806E-2"/>
    <n v="2.6774809230118899E-3"/>
    <n v="7.8664831817150102E-2"/>
    <n v="0.381132692098617"/>
    <n v="6.6078013333026306E-5"/>
    <n v="2.76548673090838E-2"/>
    <n v="1.0085177272558199"/>
    <n v="1"/>
    <n v="4.2303347667106201E-6"/>
    <n v="1.93825138694592E-5"/>
    <n v="0.42105263157894701"/>
    <n v="0.75952486002483099"/>
    <s v="{65F8EE18-25DB-48C0-8EE8-63D74E373DA3}"/>
    <n v="83692105"/>
    <s v="ROB ROY 2105"/>
    <s v="circuit_breaker"/>
    <n v="36.979196443115697"/>
    <n v="-121.86698060517899"/>
    <x v="2420"/>
    <n v="49"/>
    <n v="31"/>
    <n v="3877.1625923411102"/>
    <n v="2115.1185675861402"/>
    <n v="1762.04402475496"/>
    <n v="778.44518397126103"/>
    <n v="784.63002239724995"/>
    <n v="1.16295083216755E-4"/>
    <n v="3.8207555189728699E-4"/>
    <n v="2.3216608199000102"/>
    <n v="3.1666666666666599"/>
    <n v="2622"/>
    <n v="2.5382008600263719E-5"/>
    <n v="2423"/>
    <n v="0"/>
    <n v="0"/>
    <n v="0.48370326240940642"/>
    <n v="874"/>
    <n v="0"/>
  </r>
  <r>
    <s v="Central Coast"/>
    <x v="2423"/>
    <n v="8"/>
    <n v="11.7749026874656"/>
    <n v="31"/>
    <n v="25.180689000000001"/>
    <n v="3"/>
    <n v="6.3410422929640193E-5"/>
    <n v="6.6431909799575806E-2"/>
    <n v="1.7076790332794101"/>
    <n v="13.4238271713256"/>
    <n v="41.573379516601499"/>
    <n v="7.73146301507949E-2"/>
    <n v="1.0383480762441899"/>
    <n v="25.1912231445312"/>
    <n v="1.07522122065226"/>
    <n v="4.2124754964148098E-6"/>
    <n v="8.0918047994297596E-5"/>
    <n v="0.25806451612903197"/>
    <n v="0.46761638467685102"/>
    <s v="{F743E5C1-4CE6-4D65-B6FE-D0B8E82E2CBD}"/>
    <n v="83252102"/>
    <s v="PAUL SWEET 2102"/>
    <n v="12850"/>
    <n v="36.988722524642803"/>
    <n v="-122.00694130076"/>
    <x v="2421"/>
    <n v="118"/>
    <n v="211"/>
    <n v="15001.2442793643"/>
    <n v="6534.2585947675998"/>
    <n v="8466.9856845967297"/>
    <n v="1087.1798207298"/>
    <n v="174.00404682516"/>
    <n v="2.4275414398289199E-4"/>
    <n v="1.9023126878892001E-4"/>
    <n v="1.47186283593321"/>
    <n v="10.3333333333333"/>
    <n v="1975"/>
    <n v="1.2637426489244429E-5"/>
    <n v="2424"/>
    <n v="0"/>
    <n v="0"/>
    <n v="0.67554201238669653"/>
    <n v="1658"/>
    <n v="0"/>
  </r>
  <r>
    <s v="Bay Area"/>
    <x v="2424"/>
    <n v="719"/>
    <n v="1942.1552100731501"/>
    <n v="1802"/>
    <n v="2545.7640000000001"/>
    <n v="149"/>
    <n v="6.4118582064941396E-5"/>
    <n v="6.4807843349743904E-2"/>
    <n v="5.7640826546562298"/>
    <n v="2.8562288079648899"/>
    <n v="8.6948567618483992"/>
    <n v="0.108601784969958"/>
    <n v="0.60427948261208597"/>
    <n v="2.00428940534049"/>
    <n v="1.0822741585290001"/>
    <n v="4.2078086187318597E-6"/>
    <n v="1.9108698073841001E-4"/>
    <n v="0.39900110987791299"/>
    <n v="0.76289682552843396"/>
    <s v="{CDF93CEC-24EF-42DF-9C21-4B412C432F20}"/>
    <n v="12101102"/>
    <s v="OAKLAND K 1102"/>
    <s v="CR014"/>
    <n v="37.851684116262497"/>
    <n v="-122.205344513499"/>
    <x v="2422"/>
    <n v="286"/>
    <n v="1513"/>
    <n v="85879.463958212902"/>
    <n v="16905.478822208701"/>
    <n v="68973.985136004398"/>
    <n v="16905.478822208701"/>
    <n v="68973.985136004398"/>
    <n v="2.8471960130023101E-2"/>
    <n v="9.5536687276762608E-3"/>
    <n v="2.7011894437735098"/>
    <n v="12.093959731543601"/>
    <n v="1448"/>
    <n v="6.2696348419104709E-4"/>
    <n v="2425"/>
    <n v="0"/>
    <n v="0"/>
    <n v="10.504574281234643"/>
    <n v="880"/>
    <n v="0"/>
  </r>
  <r>
    <s v="Sierra"/>
    <x v="2425"/>
    <n v="5"/>
    <n v="9.5790573771183691"/>
    <n v="6"/>
    <n v="10.034793000000001"/>
    <n v="1"/>
    <n v="6.3037507061380798E-5"/>
    <n v="6.6431607551183297E-2"/>
    <m/>
    <m/>
    <m/>
    <m/>
    <n v="0"/>
    <n v="4.4690266251563998E-2"/>
    <n v="1"/>
    <n v="4.1876829301066002E-6"/>
    <n v="6.3037507061380798E-5"/>
    <n v="0.83333333333333304"/>
    <n v="0.95458446153251497"/>
    <s v="{6458AB58-DA5E-4D0A-95E1-69BD6C7E0EA2}"/>
    <n v="153612106"/>
    <s v="CLARKSVILLE 2106"/>
    <n v="19642"/>
    <n v="38.683208834062697"/>
    <n v="-121.06837009043799"/>
    <x v="2423"/>
    <n v="53"/>
    <n v="2"/>
    <n v="2595.0664189850399"/>
    <n v="2579.2739382382001"/>
    <n v="15.7924807468365"/>
    <n v="618.19552496521601"/>
    <n v="0"/>
    <n v="6.3037507061380798E-5"/>
    <n v="6.3037507061380798E-5"/>
    <n v="1.9158114754236699"/>
    <n v="6"/>
    <n v="2112"/>
    <n v="4.1876829301066002E-6"/>
    <n v="2426"/>
    <n v="0"/>
    <n v="0"/>
    <n v="0.38412877154316122"/>
    <n v="152"/>
    <n v="0"/>
  </r>
  <r>
    <s v="Central Coast"/>
    <x v="2426"/>
    <n v="144"/>
    <n v="299.93877214911498"/>
    <n v="589"/>
    <n v="554.74760000000003"/>
    <n v="47"/>
    <n v="6.28693127355097E-5"/>
    <n v="6.6431909799575806E-2"/>
    <n v="5.0326765179633997"/>
    <n v="6.7405345932297003"/>
    <n v="27.732864614414101"/>
    <n v="0.29476003011792301"/>
    <n v="0.56284126151908198"/>
    <n v="1.69319807892625"/>
    <n v="0.97872340425531901"/>
    <n v="4.1765285128066996E-6"/>
    <n v="2.0886338409175701E-4"/>
    <n v="0.244482173174872"/>
    <n v="0.54067608681179502"/>
    <s v="{8C8A8C09-E52E-42BB-8F77-24A43F9E99B3}"/>
    <n v="83252109"/>
    <s v="PAUL SWEET 2109"/>
    <s v="circuit_breaker"/>
    <n v="36.992194237596202"/>
    <n v="-121.982020107232"/>
    <x v="2424"/>
    <n v="431"/>
    <n v="1083"/>
    <n v="70567.084633820996"/>
    <n v="20163.9647473398"/>
    <n v="50403.119886481203"/>
    <n v="4486.5579499425903"/>
    <n v="9738.5330028438093"/>
    <n v="9.8165790523125906E-3"/>
    <n v="2.9548576985689501E-3"/>
    <n v="2.08290813992441"/>
    <n v="12.531914893617"/>
    <n v="1382"/>
    <n v="1.9629684010191489E-4"/>
    <n v="2427"/>
    <n v="0"/>
    <n v="0"/>
    <n v="2.7878169999137774"/>
    <n v="2796"/>
    <n v="0"/>
  </r>
  <r>
    <s v="North Coast"/>
    <x v="2427"/>
    <n v="4"/>
    <n v="11.3945714824655"/>
    <n v="14"/>
    <n v="17.296150000000001"/>
    <n v="6"/>
    <n v="6.2865005020284998E-5"/>
    <n v="6.6429945192742298E-2"/>
    <n v="2.3986932792467901E-3"/>
    <n v="7.2783185896696497E-3"/>
    <n v="2.4191343691200001E-2"/>
    <n v="1.7730774857227499E-6"/>
    <n v="0.65339233477910297"/>
    <n v="2.0190265576044699"/>
    <n v="1"/>
    <n v="4.1761188380389996E-6"/>
    <n v="4.7566943010076302E-5"/>
    <n v="0.28571428571428498"/>
    <n v="0.65879235238785905"/>
    <s v="{A2A06826-B5AC-4037-94EC-F135DC826294}"/>
    <n v="43321102"/>
    <s v="RINCON 1102"/>
    <n v="644"/>
    <n v="38.469078878815502"/>
    <n v="-122.666884706853"/>
    <x v="2425"/>
    <n v="348"/>
    <n v="821"/>
    <n v="54056.485487021702"/>
    <n v="16240.373735561199"/>
    <n v="37816.111751460397"/>
    <n v="652.5483258726"/>
    <n v="1279.23966308851"/>
    <n v="2.85401658060457E-4"/>
    <n v="3.7719003012170999E-4"/>
    <n v="2.8486428706163802"/>
    <n v="2.3333333333333299"/>
    <n v="2254"/>
    <n v="2.5056713028233996E-5"/>
    <n v="2428"/>
    <n v="0"/>
    <n v="0"/>
    <n v="0.40547460579578332"/>
    <n v="2252"/>
    <n v="0"/>
  </r>
  <r>
    <s v="Bay Area"/>
    <x v="2428"/>
    <n v="13"/>
    <n v="43.258354392419498"/>
    <n v="15"/>
    <n v="44.393864000000001"/>
    <n v="3"/>
    <n v="6.2794181455198302E-5"/>
    <n v="6.6431909799575806E-2"/>
    <n v="0"/>
    <n v="0"/>
    <n v="0"/>
    <n v="0"/>
    <n v="0.29056048020720399"/>
    <n v="1.4970501884818001E-2"/>
    <n v="1"/>
    <n v="4.1715373983699299E-6"/>
    <n v="4.9389192402789601E-5"/>
    <n v="0.86666666666666603"/>
    <n v="0.97442193151297596"/>
    <s v="{0685C5F8-0970-41C6-89BD-EFB0337B96FB}"/>
    <n v="22811101"/>
    <s v="PACIFICA 1101"/>
    <s v="circuit_breaker"/>
    <n v="37.594683622972198"/>
    <n v="-122.488853101823"/>
    <x v="2426"/>
    <n v="63"/>
    <n v="263"/>
    <n v="17964.141928433299"/>
    <n v="4340.9856832884898"/>
    <n v="13623.156245144801"/>
    <n v="222.81261025939401"/>
    <n v="779.17303574331504"/>
    <n v="1.4816757720836901E-4"/>
    <n v="1.8838254436559499E-4"/>
    <n v="3.32756572249381"/>
    <n v="5"/>
    <n v="2234"/>
    <n v="1.2514612195109791E-5"/>
    <n v="2429"/>
    <n v="0"/>
    <n v="0"/>
    <n v="0.13844929444948992"/>
    <n v="2682"/>
    <n v="0"/>
  </r>
  <r>
    <s v="Sierra"/>
    <x v="2429"/>
    <n v="18"/>
    <n v="29.516759730436501"/>
    <n v="47"/>
    <n v="38.272582999999997"/>
    <n v="6"/>
    <n v="6.2751118093729006E-5"/>
    <n v="6.6431531992944007E-2"/>
    <n v="15.3599979877471"/>
    <n v="19.559722582499099"/>
    <n v="56.073665618896399"/>
    <n v="1.15471760431925"/>
    <n v="1.6039823790391801"/>
    <n v="6.5147120843951898"/>
    <n v="1"/>
    <n v="4.16865290923656E-6"/>
    <n v="5.8324119527242103E-4"/>
    <n v="0.38297872340425498"/>
    <n v="0.77122465772459903"/>
    <s v="{901652B5-3616-44F2-8390-6A226575133C}"/>
    <n v="152701108"/>
    <s v="BELL 1108"/>
    <n v="80680"/>
    <n v="38.963943544931702"/>
    <n v="-121.104972685287"/>
    <x v="2427"/>
    <n v="53"/>
    <n v="55"/>
    <n v="5735.4225658208197"/>
    <n v="2866.5184847299602"/>
    <n v="2868.90408109085"/>
    <n v="685.52339813512197"/>
    <n v="941.10630029951096"/>
    <n v="3.4994471716345201E-3"/>
    <n v="3.7650670856237401E-4"/>
    <n v="1.6398199850242501"/>
    <n v="7.8333333333333304"/>
    <n v="691"/>
    <n v="2.501191745541936E-5"/>
    <n v="2430"/>
    <n v="0"/>
    <n v="0"/>
    <n v="0.4259643594226189"/>
    <n v="1243"/>
    <n v="0"/>
  </r>
  <r>
    <s v="Central Coast"/>
    <x v="2430"/>
    <n v="211"/>
    <n v="354.45617471873902"/>
    <n v="1029"/>
    <n v="859.19182999999998"/>
    <n v="93"/>
    <n v="6.2701206814146505E-5"/>
    <n v="6.6431293105024006E-2"/>
    <n v="1.1655521004007401"/>
    <n v="7.29956398235554"/>
    <n v="59.5260935433882"/>
    <n v="0.56442554506014997"/>
    <n v="0.635883516862361"/>
    <n v="7.6272504852724099"/>
    <n v="1.0145113686079601"/>
    <n v="4.1653208009217004E-6"/>
    <n v="7.2354648632208497E-5"/>
    <n v="0.20505344995140901"/>
    <n v="0.41254602394955198"/>
    <s v="{D03187F3-5053-4E30-B164-D057F0065569}"/>
    <n v="82021106"/>
    <s v="LOS GATOS 1106"/>
    <s v="circuit_breaker"/>
    <n v="37.226244333888303"/>
    <n v="-121.977378615047"/>
    <x v="2428"/>
    <n v="166"/>
    <n v="182"/>
    <n v="20904.047037304299"/>
    <n v="12300.8206258911"/>
    <n v="8603.2264114131704"/>
    <n v="10732.618808081899"/>
    <n v="7819.5434706714505"/>
    <n v="6.7289823227953899E-3"/>
    <n v="5.8312122337156299E-3"/>
    <n v="1.6798870839750599"/>
    <n v="11.064516129032199"/>
    <n v="2041"/>
    <n v="3.8737483448571816E-4"/>
    <n v="2431"/>
    <n v="0"/>
    <n v="0"/>
    <n v="6.6689380813966581"/>
    <n v="2325"/>
    <n v="0"/>
  </r>
  <r>
    <s v="Bay Area"/>
    <x v="2431"/>
    <n v="88"/>
    <n v="214.90354765703299"/>
    <n v="244"/>
    <n v="298.51044000000002"/>
    <n v="35"/>
    <n v="6.4622589395314895E-5"/>
    <n v="6.4533341407857797E-2"/>
    <n v="0.12835287284494001"/>
    <n v="0.18921244639592799"/>
    <n v="0.190375814498111"/>
    <n v="1.7889524113279499E-3"/>
    <n v="0.68148296890836702"/>
    <n v="1.3514615651220101"/>
    <n v="0.92098609379362195"/>
    <n v="4.1621012574192298E-6"/>
    <n v="3.9940908454484802E-5"/>
    <n v="0.36065573770491799"/>
    <n v="0.71991971137879296"/>
    <s v="{BFF521B9-A860-4F51-B554-94546E79EB8D}"/>
    <n v="42011109"/>
    <s v="SAN RAFAEL 1109"/>
    <n v="91742"/>
    <n v="37.974667095005401"/>
    <n v="-122.518444566196"/>
    <x v="2429"/>
    <n v="268"/>
    <n v="964"/>
    <n v="57500.698411620302"/>
    <n v="13838.427484080001"/>
    <n v="43662.270927540201"/>
    <n v="6806.4297518049598"/>
    <n v="22511.784996369701"/>
    <n v="1.3979317959069699E-3"/>
    <n v="2.2617906288360202E-3"/>
    <n v="2.44208576882993"/>
    <n v="6.9714285714285698"/>
    <n v="2343"/>
    <n v="1.4567354400967306E-4"/>
    <n v="2432"/>
    <n v="0"/>
    <n v="0"/>
    <n v="4.2293180613087999"/>
    <n v="2127"/>
    <n v="0"/>
  </r>
  <r>
    <s v="Central Coast"/>
    <x v="2432"/>
    <n v="1"/>
    <n v="1.3585838527765399"/>
    <n v="3"/>
    <n v="2.2700554999999998"/>
    <n v="2"/>
    <n v="6.4534497141721599E-6"/>
    <n v="0.70859219133853901"/>
    <n v="0"/>
    <n v="0.667183518409729"/>
    <n v="2.01080250740051"/>
    <n v="0"/>
    <n v="0.96902656555175704"/>
    <n v="108.19236755371"/>
    <n v="0.56637167930603005"/>
    <n v="4.13806658941255E-6"/>
    <n v="2.8881820526294101E-6"/>
    <n v="0.33333333333333298"/>
    <n v="0.598480448320581"/>
    <s v="{36177CF1-DF55-4FEE-893C-1AD0F53C4183}"/>
    <n v="182052101"/>
    <s v="SOLEDAD 2101"/>
    <n v="7056"/>
    <n v="36.467525284905797"/>
    <n v="-121.391015866541"/>
    <x v="2430"/>
    <n v="198"/>
    <n v="174"/>
    <n v="52101.195781876202"/>
    <n v="44962.857469601302"/>
    <n v="7138.33831227477"/>
    <n v="6257.9857884610801"/>
    <n v="2347.6947793147201"/>
    <n v="5.7763641052588304E-6"/>
    <n v="1.2906899428344299E-5"/>
    <n v="1.3585838527765399"/>
    <n v="1.5"/>
    <n v="2866"/>
    <n v="8.2761331788251E-6"/>
    <n v="2433"/>
    <n v="0"/>
    <n v="0"/>
    <n v="3.88853088736185"/>
    <n v="1688"/>
    <n v="0"/>
  </r>
  <r>
    <s v="Bay Area"/>
    <x v="2433"/>
    <n v="428"/>
    <n v="894.50615472764503"/>
    <n v="1079"/>
    <n v="1246.8721"/>
    <n v="89"/>
    <n v="6.1880949738479901E-5"/>
    <n v="6.6431391900922093E-2"/>
    <n v="7.3628858070502501"/>
    <n v="13.851643870811801"/>
    <n v="26.485630960456099"/>
    <n v="0.84103032673664002"/>
    <n v="1.1315750059138101"/>
    <n v="5.7243139211590703"/>
    <n v="0.97785124618015895"/>
    <n v="4.1108349682469299E-6"/>
    <n v="2.4712142039626001E-4"/>
    <n v="0.39666357738646801"/>
    <n v="0.71740010545224397"/>
    <s v="{9E806E71-872A-40DE-ABFF-C0053F485B27}"/>
    <n v="13532107"/>
    <s v="LAKEWOOD 2107"/>
    <n v="69586"/>
    <n v="37.927354477378202"/>
    <n v="-122.086369914331"/>
    <x v="2431"/>
    <n v="382"/>
    <n v="1038"/>
    <n v="70402.517949086294"/>
    <n v="19693.5360576776"/>
    <n v="50708.981891408701"/>
    <n v="8401.1792694205906"/>
    <n v="12841.6417317792"/>
    <n v="2.19938064152671E-2"/>
    <n v="5.5074045267247103E-3"/>
    <n v="2.08996765123281"/>
    <n v="12.123595505617899"/>
    <n v="1259"/>
    <n v="3.6586431217397675E-4"/>
    <n v="2434"/>
    <n v="0"/>
    <n v="0"/>
    <n v="5.2202491638191422"/>
    <n v="2033"/>
    <n v="0"/>
  </r>
  <r>
    <s v="Bay Area"/>
    <x v="2434"/>
    <n v="165"/>
    <n v="351.46001608842198"/>
    <n v="498"/>
    <n v="546.54809999999998"/>
    <n v="37"/>
    <n v="6.1790132226510506E-5"/>
    <n v="6.6431215439528804E-2"/>
    <n v="1.8675600645894299"/>
    <n v="1.4674016991630101"/>
    <n v="5.4712123239177402"/>
    <n v="2.8566793323500199E-2"/>
    <n v="0.445228410129623"/>
    <n v="0.64999400532326101"/>
    <n v="0.91891891891891897"/>
    <n v="4.1047944503109602E-6"/>
    <n v="9.7102922099283302E-5"/>
    <n v="0.33132530120481901"/>
    <n v="0.64305414080031598"/>
    <s v="{4892CAAF-65E7-4660-A10F-F15BB35B52DD}"/>
    <n v="13600401"/>
    <s v="LAS AROMAS 0401"/>
    <n v="3342"/>
    <n v="37.898626658804197"/>
    <n v="-122.176859320603"/>
    <x v="2432"/>
    <n v="64"/>
    <n v="237"/>
    <n v="14481.2280636345"/>
    <n v="3654.02833637606"/>
    <n v="10827.199727258399"/>
    <n v="3654.02833637606"/>
    <n v="10827.199727258399"/>
    <n v="3.5928081176734802E-3"/>
    <n v="2.28623489238088E-3"/>
    <n v="2.13006070356619"/>
    <n v="13.459459459459399"/>
    <n v="1869"/>
    <n v="1.5187739466150554E-4"/>
    <n v="2435"/>
    <n v="0"/>
    <n v="0"/>
    <n v="2.2705072414023286"/>
    <n v="2415"/>
    <n v="0"/>
  </r>
  <r>
    <s v="North Coast"/>
    <x v="2435"/>
    <n v="29"/>
    <n v="45.513334074870102"/>
    <n v="32"/>
    <n v="47.050669999999997"/>
    <n v="5"/>
    <n v="9.1968083870597097E-5"/>
    <n v="5.3145467389982097E-2"/>
    <n v="0.42245163504655098"/>
    <n v="57.8225695292154"/>
    <n v="403.35608927408799"/>
    <n v="0.35911535056463101"/>
    <n v="0"/>
    <n v="1.1357669830322199"/>
    <n v="1.8"/>
    <n v="4.0852320055705303E-6"/>
    <n v="5.2874431287364101E-5"/>
    <n v="0.90625"/>
    <n v="0.96732593757904395"/>
    <s v="{F40CB029-270F-46C5-9305-F30A68FC7241}"/>
    <n v="192251102"/>
    <s v="RIO DELL 1102"/>
    <n v="8768"/>
    <n v="40.4764722529019"/>
    <n v="-124.100836222966"/>
    <x v="2433"/>
    <n v="61"/>
    <n v="57"/>
    <n v="11528.661438339301"/>
    <n v="8376.3930522267801"/>
    <n v="3152.2683861125201"/>
    <n v="449.15832387719797"/>
    <n v="458.72943694806401"/>
    <n v="2.6437215643682001E-4"/>
    <n v="4.59840419352985E-4"/>
    <n v="1.5694253129265501"/>
    <n v="6.4"/>
    <n v="2212"/>
    <n v="2.0426160027852651E-5"/>
    <n v="2436"/>
    <n v="0"/>
    <n v="0"/>
    <n v="0.27909395686589838"/>
    <n v="1305"/>
    <n v="0"/>
  </r>
  <r>
    <s v="Central Coast"/>
    <x v="2436"/>
    <n v="7"/>
    <n v="11.294675311236899"/>
    <n v="9"/>
    <n v="12.430183"/>
    <n v="1"/>
    <n v="6.1410675698425594E-5"/>
    <n v="6.6431909799575806E-2"/>
    <m/>
    <m/>
    <m/>
    <m/>
    <n v="5.0884954631328499E-2"/>
    <n v="0.63915932178497303"/>
    <n v="1"/>
    <n v="4.0796284687288102E-6"/>
    <n v="6.1410675698425594E-5"/>
    <n v="0.77777777777777701"/>
    <n v="0.90864912753940796"/>
    <s v="{8ED769A0-FD6A-439C-A794-36AC054AC7B8}"/>
    <n v="82161102"/>
    <s v="LOYOLA 1102"/>
    <n v="60082"/>
    <n v="37.348318869204398"/>
    <n v="-122.11433115819401"/>
    <x v="2434"/>
    <n v="109"/>
    <n v="134"/>
    <n v="13024.483253795401"/>
    <n v="6524.9257970072304"/>
    <n v="6499.5574567881604"/>
    <n v="51.533247399590202"/>
    <n v="234.80239145763201"/>
    <n v="6.1410675698425594E-5"/>
    <n v="6.1410675698425594E-5"/>
    <n v="1.6135250444624201"/>
    <n v="9"/>
    <n v="2119"/>
    <n v="4.0796284687288102E-6"/>
    <n v="2437"/>
    <n v="0"/>
    <n v="0"/>
    <n v="3.2021265469930761E-2"/>
    <n v="1381"/>
    <n v="0"/>
  </r>
  <r>
    <s v="Bay Area"/>
    <x v="2437"/>
    <n v="141"/>
    <n v="280.722990519897"/>
    <n v="370"/>
    <n v="407.82330000000002"/>
    <n v="48"/>
    <n v="6.1343055714739095E-5"/>
    <n v="6.6431380861029996E-2"/>
    <n v="7.1901519833456495E-2"/>
    <n v="1.7148123121486301E-2"/>
    <n v="2.9955546478563702E-4"/>
    <n v="2.9414263650860098E-7"/>
    <n v="0.18307522063471901"/>
    <n v="0.24453355732839699"/>
    <n v="0.62500000000000899"/>
    <n v="4.0751038973652197E-6"/>
    <n v="2.9746424364003999E-5"/>
    <n v="0.38108108108108102"/>
    <n v="0.68834465392634403"/>
    <s v="{33CCC2F4-F827-4C07-9171-27096EF33E3C}"/>
    <n v="42011104"/>
    <s v="SAN RAFAEL 1104"/>
    <s v="circuit_breaker"/>
    <n v="37.970813203189799"/>
    <n v="-122.527077925307"/>
    <x v="2435"/>
    <n v="337"/>
    <n v="2111"/>
    <n v="103250.00153459"/>
    <n v="16837.454091283002"/>
    <n v="86412.547443307805"/>
    <n v="5364.61384749025"/>
    <n v="30453.6796670275"/>
    <n v="1.4278283694721899E-3"/>
    <n v="2.9444666743074699E-3"/>
    <n v="1.9909431951765799"/>
    <n v="7.7083333333333304"/>
    <n v="2470"/>
    <n v="1.9560498707353054E-4"/>
    <n v="2438"/>
    <n v="0"/>
    <n v="0"/>
    <n v="3.3334154710288644"/>
    <n v="2150"/>
    <n v="0"/>
  </r>
  <r>
    <s v="Bay Area"/>
    <x v="2438"/>
    <n v="17"/>
    <n v="48.831047004141801"/>
    <n v="31"/>
    <n v="56.845329999999997"/>
    <n v="4"/>
    <n v="6.1045619986543898E-5"/>
    <n v="6.6430398573048693E-2"/>
    <n v="19.405454847030299"/>
    <n v="48.037211194634402"/>
    <n v="235.855741769075"/>
    <n v="9.1455850522925104"/>
    <n v="0"/>
    <n v="0.197123892605304"/>
    <n v="1"/>
    <n v="4.0552848668449796E-6"/>
    <n v="7.4208904655392795E-4"/>
    <n v="0.54838709677419295"/>
    <n v="0.85901599337401102"/>
    <s v="{151C0216-83E8-4EAF-9D71-0D50917A8A0E}"/>
    <n v="43051101"/>
    <s v="MONTICELLO 1101"/>
    <n v="52910"/>
    <n v="38.506246969251301"/>
    <n v="-122.201959854431"/>
    <x v="2436"/>
    <n v="75"/>
    <n v="17"/>
    <n v="5937.1917147535896"/>
    <n v="5053.4948786331997"/>
    <n v="883.696836120385"/>
    <n v="3504.9564561307502"/>
    <n v="443.90523754877597"/>
    <n v="2.9683561862157101E-3"/>
    <n v="2.4418247994617499E-4"/>
    <n v="2.8724145296554"/>
    <n v="7.75"/>
    <n v="538"/>
    <n v="1.6221139467379919E-5"/>
    <n v="2439"/>
    <n v="0"/>
    <n v="0"/>
    <n v="2.1778782981024203"/>
    <n v="2663"/>
    <n v="0"/>
  </r>
  <r>
    <s v="Central Coast"/>
    <x v="2439"/>
    <n v="542"/>
    <n v="1149.7178995650299"/>
    <n v="1736"/>
    <n v="1840.6206"/>
    <n v="120"/>
    <n v="6.1005550029828198E-5"/>
    <n v="6.6431864461545101E-2"/>
    <n v="0.76108963109151095"/>
    <n v="1.0363460071019599"/>
    <n v="3.5957863823160801"/>
    <n v="1.1395630576336E-2"/>
    <n v="0.13537979214453799"/>
    <n v="0.730814903625287"/>
    <n v="0.750000000000003"/>
    <n v="4.0527111926502097E-6"/>
    <n v="5.4509192066376498E-5"/>
    <n v="0.31221198156682001"/>
    <n v="0.62463600382884998"/>
    <s v="{798C7F9A-11E4-4951-9A2B-A99559D5AAA3}"/>
    <n v="83371106"/>
    <s v="SARATOGA 1106"/>
    <s v="LC22"/>
    <n v="37.239995906683099"/>
    <n v="-121.99654852861001"/>
    <x v="2437"/>
    <n v="240"/>
    <n v="474"/>
    <n v="40970.060352261396"/>
    <n v="13269.338951448"/>
    <n v="27700.721400813301"/>
    <n v="11864.172136084801"/>
    <n v="15892.6774171942"/>
    <n v="6.5411030479651799E-3"/>
    <n v="7.3206660035793902E-3"/>
    <n v="2.1212507372048601"/>
    <n v="14.466666666666599"/>
    <n v="2197"/>
    <n v="4.8632534311802517E-4"/>
    <n v="2440"/>
    <n v="0"/>
    <n v="0"/>
    <n v="7.3720525043711485"/>
    <n v="2317"/>
    <n v="0"/>
  </r>
  <r>
    <s v="Bay Area"/>
    <x v="2440"/>
    <n v="197"/>
    <n v="402.116722925472"/>
    <n v="681"/>
    <n v="678.76369999999997"/>
    <n v="44"/>
    <n v="6.0822727143452202E-5"/>
    <n v="6.6430563397921694E-2"/>
    <n v="3.5117306149532501"/>
    <n v="2.44137394338733"/>
    <n v="6.5937195603216301"/>
    <n v="5.3394379434105702E-2"/>
    <n v="5.1086084409193502E-2"/>
    <n v="4.2709172533994297E-2"/>
    <n v="0.47727272727272702"/>
    <n v="4.0404882902959899E-6"/>
    <n v="1.73633596877629E-4"/>
    <n v="0.28928046989721001"/>
    <n v="0.59242522778904005"/>
    <s v="{6DF01F7D-D94B-4655-BAF6-B3A3B3F7FF40}"/>
    <n v="13600401"/>
    <s v="LAS AROMAS 0401"/>
    <s v="LA401R"/>
    <n v="37.894088109202301"/>
    <n v="-122.178499514314"/>
    <x v="2438"/>
    <n v="108"/>
    <n v="347"/>
    <n v="22192.5327295592"/>
    <n v="6361.06257039292"/>
    <n v="15831.4701591663"/>
    <n v="4766.0600680957004"/>
    <n v="11667.1739200378"/>
    <n v="7.6398782626156897E-3"/>
    <n v="2.6761999943118999E-3"/>
    <n v="2.0412016392155898"/>
    <n v="15.4772727272727"/>
    <n v="1511"/>
    <n v="1.7778148477302355E-4"/>
    <n v="2441"/>
    <n v="0"/>
    <n v="0"/>
    <n v="2.9614915105726936"/>
    <n v="1252"/>
    <n v="0"/>
  </r>
  <r>
    <s v="Bay Area"/>
    <x v="2441"/>
    <n v="119"/>
    <n v="202.849203229415"/>
    <n v="372"/>
    <n v="341.90404999999998"/>
    <n v="30"/>
    <n v="6.0791245414293299E-5"/>
    <n v="6.6431388417368606E-2"/>
    <n v="0.15213757573759901"/>
    <n v="3.1722617701494198E-2"/>
    <n v="6.5665304828144101E-4"/>
    <n v="7.1949284625410199E-7"/>
    <n v="9.4395281436575301E-2"/>
    <n v="0.61566372470309605"/>
    <n v="0.33340708017350701"/>
    <n v="4.0384465543389896E-6"/>
    <n v="3.80722771675815E-5"/>
    <n v="0.31989247311827901"/>
    <n v="0.59329277207196196"/>
    <s v="{2C543D7C-5902-4DC9-BE9B-719A66315791}"/>
    <n v="42031124"/>
    <s v="ALTO 1124"/>
    <s v="circuit_breaker"/>
    <n v="37.898701682641502"/>
    <n v="-122.525029582378"/>
    <x v="2439"/>
    <n v="271"/>
    <n v="1425"/>
    <n v="69792.513175561398"/>
    <n v="11198.0443366785"/>
    <n v="58594.468838883004"/>
    <n v="3322.8701329362998"/>
    <n v="14051.466196064401"/>
    <n v="1.1421683150274399E-3"/>
    <n v="1.8237373624288001E-3"/>
    <n v="1.70461515318836"/>
    <n v="12.4"/>
    <n v="2363"/>
    <n v="1.2115339663016969E-4"/>
    <n v="2442"/>
    <n v="0"/>
    <n v="0"/>
    <n v="2.0647351373727614"/>
    <n v="2156"/>
    <n v="0"/>
  </r>
  <r>
    <s v="Sierra"/>
    <x v="2442"/>
    <n v="20"/>
    <n v="26.119671289208899"/>
    <n v="24"/>
    <n v="27.913910000000001"/>
    <n v="3"/>
    <n v="6.0759907986114998E-5"/>
    <n v="6.6431531992944007E-2"/>
    <n v="25.780447006225501"/>
    <n v="19.6123398542404"/>
    <n v="82.225230216979895"/>
    <n v="4.1041388213634402"/>
    <n v="2.1725664138793901"/>
    <n v="46.553096771240199"/>
    <n v="1"/>
    <n v="4.0363737712679299E-6"/>
    <n v="1.0357309244379E-3"/>
    <n v="0.83333333333333304"/>
    <n v="0.93572241837314096"/>
    <s v="{C99F1365-4BA0-493A-A0A5-5D7F7D14700C}"/>
    <n v="152261106"/>
    <s v="DIAMOND SPRINGS 1106"/>
    <s v="circuit_breaker"/>
    <n v="38.693005170926497"/>
    <n v="-120.825780813341"/>
    <x v="2440"/>
    <n v="94"/>
    <n v="160"/>
    <n v="8914.4169612575697"/>
    <n v="3624.8586187323199"/>
    <n v="5289.5583425252398"/>
    <n v="305.36685150682899"/>
    <n v="422.68893313977401"/>
    <n v="3.1071927733137199E-3"/>
    <n v="1.8227972395834499E-4"/>
    <n v="1.3059835644604401"/>
    <n v="8"/>
    <n v="392"/>
    <n v="1.2109121313803789E-5"/>
    <n v="2443"/>
    <n v="0"/>
    <n v="0"/>
    <n v="0.18974610588764984"/>
    <n v="192"/>
    <n v="0"/>
  </r>
  <r>
    <s v="North Coast"/>
    <x v="2443"/>
    <n v="3"/>
    <n v="3.6831410382001102"/>
    <n v="4"/>
    <n v="3.8965510000000001"/>
    <n v="3"/>
    <n v="5.5071932971865503E-5"/>
    <n v="7.4909118622020002E-2"/>
    <n v="2.45820824056863E-3"/>
    <n v="0.22445578314363901"/>
    <n v="0.97124979645013798"/>
    <n v="4.3726204523863998E-6"/>
    <n v="1.47492624819278E-3"/>
    <n v="16.136652531723101"/>
    <n v="1"/>
    <n v="4.0038685126027097E-6"/>
    <n v="1.3678513640276899E-5"/>
    <n v="0.75"/>
    <n v="0.94523108733831096"/>
    <s v="{91E6CF65-65E6-49D9-99AE-7F739C671773}"/>
    <n v="42141101"/>
    <s v="CLEAR LAKE 1101"/>
    <n v="92870"/>
    <n v="38.989368880459303"/>
    <n v="-122.84687862517799"/>
    <x v="2441"/>
    <n v="341"/>
    <n v="654"/>
    <n v="66268.930493789405"/>
    <n v="29084.5610050578"/>
    <n v="37184.3694887315"/>
    <n v="859.68237392015601"/>
    <n v="1058.2594413488"/>
    <n v="4.1035540920830699E-5"/>
    <n v="1.65215798915596E-4"/>
    <n v="1.2277136794000301"/>
    <n v="1.3333333333333299"/>
    <n v="2729"/>
    <n v="1.2011605537808129E-5"/>
    <n v="2444"/>
    <n v="0"/>
    <n v="0"/>
    <n v="0.53418169636514123"/>
    <n v="999"/>
    <n v="0"/>
  </r>
  <r>
    <s v="Bay Area"/>
    <x v="2444"/>
    <n v="389"/>
    <n v="955.058915118649"/>
    <n v="889"/>
    <n v="1246.7144000000001"/>
    <n v="52"/>
    <n v="6.8820879417986493E-5"/>
    <n v="5.8765486236504003E-2"/>
    <n v="2.4945172587232198"/>
    <n v="1.15322591249077"/>
    <n v="3.9124748034491401"/>
    <n v="3.7956070270107903E-2"/>
    <n v="0.204856722482613"/>
    <n v="0.60637379943260195"/>
    <n v="1.3076923076923199"/>
    <n v="4.0008684255016902E-6"/>
    <n v="1.11399257999522E-4"/>
    <n v="0.43757030371203598"/>
    <n v="0.76606073470579195"/>
    <s v="{269CD2EB-7EB5-49D9-B9E1-2226E15FD282}"/>
    <n v="12101104"/>
    <s v="OAKLAND K 1104"/>
    <s v="CR204"/>
    <n v="37.831745377895302"/>
    <n v="-122.19484368014599"/>
    <x v="2442"/>
    <n v="130"/>
    <n v="468"/>
    <n v="28837.968579797802"/>
    <n v="6584.4716630735102"/>
    <n v="22253.496916724202"/>
    <n v="6584.4716630735102"/>
    <n v="22253.496916724202"/>
    <n v="5.7927614159751697E-3"/>
    <n v="3.5786857297352898E-3"/>
    <n v="2.4551643062176001"/>
    <n v="17.096153846153801"/>
    <n v="1791"/>
    <n v="2.080451581260879E-4"/>
    <n v="2445"/>
    <n v="0"/>
    <n v="0"/>
    <n v="4.0913997417556498"/>
    <n v="1762"/>
    <n v="0"/>
  </r>
  <r>
    <s v="North Coast"/>
    <x v="2445"/>
    <n v="5"/>
    <n v="8.9599305417221906"/>
    <n v="10"/>
    <n v="12.304883"/>
    <n v="1"/>
    <n v="6.0191552620381103E-5"/>
    <n v="6.64303229685035E-2"/>
    <n v="6.1901435256004299E-3"/>
    <n v="0.667183518409729"/>
    <n v="4.4004917144775302"/>
    <n v="2.72396755462978E-5"/>
    <n v="0.409292042255401"/>
    <n v="2.20619463920593"/>
    <n v="1.00663721561431"/>
    <n v="3.9985442805475903E-6"/>
    <n v="3.72594342934462E-7"/>
    <n v="0.5"/>
    <n v="0.72816056352317104"/>
    <s v="{20EEDFE7-15DE-4AF7-B5E5-DDB50839E523}"/>
    <n v="43371102"/>
    <s v="LAKEVILLE 1102"/>
    <n v="530"/>
    <n v="38.2561222208247"/>
    <n v="-122.586646776609"/>
    <x v="2443"/>
    <n v="102"/>
    <n v="59"/>
    <n v="16139.9664204582"/>
    <n v="8337.7277138722802"/>
    <n v="7802.2387065859302"/>
    <n v="291.98826155241102"/>
    <n v="1391.0937173029399"/>
    <n v="3.72594342934462E-7"/>
    <n v="6.0191552620381103E-5"/>
    <n v="1.79198610834443"/>
    <n v="10"/>
    <n v="2881"/>
    <n v="3.9985442805475903E-6"/>
    <n v="2446"/>
    <n v="0"/>
    <n v="0"/>
    <n v="0.1814330380690832"/>
    <n v="804"/>
    <n v="0"/>
  </r>
  <r>
    <s v="Central Coast"/>
    <x v="2446"/>
    <n v="10"/>
    <n v="14.875959932148801"/>
    <n v="66"/>
    <n v="44.444274999999998"/>
    <n v="8"/>
    <n v="2.1443862124215199E-5"/>
    <n v="0.14908621087670301"/>
    <n v="7.6842067472636701"/>
    <n v="7.8964426059275796"/>
    <n v="18.005776583030801"/>
    <n v="0.66696654249562903"/>
    <n v="3.4549224972724901"/>
    <n v="22.868916307983401"/>
    <n v="1.0530973672866799"/>
    <n v="3.9785642964610599E-6"/>
    <n v="1.0555838345283E-4"/>
    <n v="0.15151515151515099"/>
    <n v="0.33471037529210301"/>
    <s v="{30C139BA-309C-45BA-85AD-14DDE6598AF6}"/>
    <n v="83242105"/>
    <s v="MORGAN HILL 2105"/>
    <s v="circuit_breaker"/>
    <n v="37.126698539516802"/>
    <n v="-121.65919494386"/>
    <x v="2444"/>
    <n v="69"/>
    <n v="235"/>
    <n v="13416.776676915701"/>
    <n v="2881.8433923593302"/>
    <n v="10534.9332845564"/>
    <n v="791.07075057367103"/>
    <n v="1456.8173771371601"/>
    <n v="8.4446706762264501E-4"/>
    <n v="1.71550896993721E-4"/>
    <n v="1.4875959932148799"/>
    <n v="8.25"/>
    <n v="1829"/>
    <n v="3.1828514371688479E-5"/>
    <n v="2447"/>
    <n v="0"/>
    <n v="0"/>
    <n v="0.49154842335471255"/>
    <n v="1712"/>
    <n v="0"/>
  </r>
  <r>
    <s v="Bay Area"/>
    <x v="2447"/>
    <n v="246"/>
    <n v="415.143733815654"/>
    <n v="746"/>
    <n v="727.67370000000005"/>
    <n v="51"/>
    <n v="6.6470031835670594E-5"/>
    <n v="5.7506774202790698E-2"/>
    <n v="3.6450591356578199"/>
    <n v="8.9100933822549209"/>
    <n v="20.957079377025298"/>
    <n v="0.26571189332191097"/>
    <n v="1.39258265960964"/>
    <n v="13.1610676357522"/>
    <n v="1.6318757627524501"/>
    <n v="3.9753111979547702E-6"/>
    <n v="1.8181704659497701E-4"/>
    <n v="0.329758713136729"/>
    <n v="0.57050808674465703"/>
    <s v="{AFD202FA-B4DE-44FF-BED9-22B6EABBD39F}"/>
    <n v="13151105"/>
    <s v="RADUM 1105"/>
    <s v="MR282"/>
    <n v="37.649091867926302"/>
    <n v="-121.88089177213099"/>
    <x v="2445"/>
    <n v="211"/>
    <n v="288"/>
    <n v="21680.91065596"/>
    <n v="10192.358252915699"/>
    <n v="11488.552403044299"/>
    <n v="4954.2228455501299"/>
    <n v="6931.9392172821399"/>
    <n v="9.2726693763438492E-3"/>
    <n v="3.3899716236192E-3"/>
    <n v="1.6875761537221701"/>
    <n v="14.6274509803921"/>
    <n v="1480"/>
    <n v="2.0274087109569327E-4"/>
    <n v="2448"/>
    <n v="0"/>
    <n v="0"/>
    <n v="3.0784104037623297"/>
    <n v="2398"/>
    <n v="0"/>
  </r>
  <r>
    <s v="Bay Area"/>
    <x v="2448"/>
    <n v="193"/>
    <n v="346.08866615843499"/>
    <n v="356"/>
    <n v="443.32706000000002"/>
    <n v="18"/>
    <n v="5.9269184324269401E-5"/>
    <n v="6.6430549658656704E-2"/>
    <n v="0.30485528049757699"/>
    <n v="8.2287013307213694"/>
    <n v="32.0786600541323"/>
    <n v="2.40193567040023E-2"/>
    <n v="5.3769290090978801E-14"/>
    <n v="2.9999016953839099"/>
    <n v="1"/>
    <n v="3.9372844924814599E-6"/>
    <n v="4.12626535282672E-5"/>
    <n v="0.54213483146067398"/>
    <n v="0.78066217882206701"/>
    <s v="{9B2F70E2-3822-4ABC-9A9F-F92985EE671F}"/>
    <n v="12541106"/>
    <s v="OAKLAND X 1106"/>
    <s v="CR266"/>
    <n v="37.805126517018103"/>
    <n v="-122.171080026607"/>
    <x v="2446"/>
    <n v="14"/>
    <n v="7"/>
    <n v="2141.3055309618499"/>
    <n v="1901.6084191907401"/>
    <n v="239.69711177111799"/>
    <n v="1901.6084191907401"/>
    <n v="239.69711177111799"/>
    <n v="7.4272776350880999E-4"/>
    <n v="1.06684531783685E-3"/>
    <n v="1.79320552413697"/>
    <n v="19.7777777777777"/>
    <n v="2322"/>
    <n v="7.0871120864666277E-5"/>
    <n v="2449"/>
    <n v="0"/>
    <n v="0"/>
    <n v="1.1816043250409693"/>
    <n v="2697"/>
    <n v="0"/>
  </r>
  <r>
    <s v="North Coast"/>
    <x v="2449"/>
    <n v="51"/>
    <n v="66.479568049571498"/>
    <n v="100"/>
    <n v="87.587715000000003"/>
    <n v="12"/>
    <n v="9.0997919566386006E-5"/>
    <n v="4.4287687995295998E-2"/>
    <n v="0.68562293052673295"/>
    <n v="0.497131784756978"/>
    <n v="2.34729274113973"/>
    <n v="1.0079363361001001E-2"/>
    <n v="0.27686473301478698"/>
    <n v="8.4608090243169204E-2"/>
    <n v="2.3333333333333299"/>
    <n v="3.9330728144134202E-6"/>
    <n v="7.9494694242991201E-5"/>
    <n v="0.51"/>
    <n v="0.75900562009793304"/>
    <s v="{7D69F374-F9B0-4F64-806B-E0305A606677}"/>
    <n v="42771114"/>
    <s v="UKIAH 1114"/>
    <n v="72990"/>
    <n v="39.133918452054999"/>
    <n v="-123.166099377157"/>
    <x v="2447"/>
    <n v="67"/>
    <n v="147"/>
    <n v="10042.6879480797"/>
    <n v="5262.4562367692597"/>
    <n v="4780.23171131046"/>
    <n v="1032.2982436884299"/>
    <n v="3184.3534747496201"/>
    <n v="9.5393633091589403E-4"/>
    <n v="1.09197503479663E-3"/>
    <n v="1.3035209421484599"/>
    <n v="8.3333333333333304"/>
    <n v="1985"/>
    <n v="4.7196873772961042E-5"/>
    <n v="2450"/>
    <n v="0"/>
    <n v="0"/>
    <n v="0.64144019197892344"/>
    <n v="39"/>
    <n v="0"/>
  </r>
  <r>
    <s v="Bay Area"/>
    <x v="2450"/>
    <n v="106"/>
    <n v="299.76603909030001"/>
    <n v="276"/>
    <n v="390.09395999999998"/>
    <n v="17"/>
    <n v="6.6422204433954E-5"/>
    <n v="5.8615924289144201E-2"/>
    <n v="0.57220307396103898"/>
    <n v="0.87011482225110104"/>
    <n v="3.1909128870926602"/>
    <n v="9.7993045616213692E-3"/>
    <n v="0.34086599294096198"/>
    <n v="0.89500632509589495"/>
    <n v="1.3638729838764201"/>
    <n v="3.9296042682482504E-6"/>
    <n v="5.5025000543029003E-5"/>
    <n v="0.38405797101449202"/>
    <n v="0.768445726014791"/>
    <s v="{6C0139D5-EF28-447A-8798-DD6F8DC2F6B3}"/>
    <n v="42011105"/>
    <s v="SAN RAFAEL 1105"/>
    <n v="534"/>
    <n v="37.976269709190703"/>
    <n v="-122.49681502793"/>
    <x v="2448"/>
    <n v="53"/>
    <n v="88"/>
    <n v="6953.60085753351"/>
    <n v="2541.7011083090902"/>
    <n v="4411.8997492244198"/>
    <n v="1383.12161860733"/>
    <n v="2219.7337411471099"/>
    <n v="9.3542500923149397E-4"/>
    <n v="1.1291774753772099E-3"/>
    <n v="2.8279815008518798"/>
    <n v="16.235294117647001"/>
    <n v="2192"/>
    <n v="6.6803272560220261E-5"/>
    <n v="2451"/>
    <n v="0"/>
    <n v="0"/>
    <n v="0.85943166327565523"/>
    <n v="2761"/>
    <n v="0"/>
  </r>
  <r>
    <s v="Central Valley"/>
    <x v="2451"/>
    <n v="11"/>
    <n v="20.377614933961599"/>
    <n v="88"/>
    <n v="52.342582999999998"/>
    <n v="10"/>
    <n v="5.9016104569309299E-5"/>
    <n v="6.6431909799575806E-2"/>
    <n v="11.644018044074301"/>
    <n v="18.546991705894399"/>
    <n v="52.928005536397301"/>
    <n v="1.6969598970220701"/>
    <n v="9.6849558830261202"/>
    <n v="33.623804855346599"/>
    <n v="1.03296461105346"/>
    <n v="3.9205525354706899E-6"/>
    <n v="3.7568575062323301E-4"/>
    <n v="0.125"/>
    <n v="0.38931237019252202"/>
    <s v="{C985F098-6ECF-4C69-B902-1B5157262ED5}"/>
    <n v="163451702"/>
    <s v="FROGTOWN 1702"/>
    <n v="74648"/>
    <n v="38.071006199918699"/>
    <n v="-120.53896985100999"/>
    <x v="2449"/>
    <n v="196"/>
    <n v="646"/>
    <n v="30921.027547920599"/>
    <n v="8485.2436875039293"/>
    <n v="22435.783860416599"/>
    <n v="1211.75709118653"/>
    <n v="706.25120674688401"/>
    <n v="3.7568575062323301E-3"/>
    <n v="5.9016104569309304E-4"/>
    <n v="1.8525104485419599"/>
    <n v="8.8000000000000007"/>
    <n v="974"/>
    <n v="3.9205525354706896E-5"/>
    <n v="2452"/>
    <n v="0"/>
    <n v="0"/>
    <n v="0.75295071550766535"/>
    <n v="2680"/>
    <n v="0"/>
  </r>
  <r>
    <s v="Bay Area"/>
    <x v="2452"/>
    <n v="51"/>
    <n v="112.73495514273"/>
    <n v="114"/>
    <n v="143.01050000000001"/>
    <n v="19"/>
    <n v="5.8775930818611403E-5"/>
    <n v="6.6430716726001801E-2"/>
    <n v="8.1293475038061499E-3"/>
    <n v="0.19359022254745101"/>
    <n v="0.87361155450343997"/>
    <n v="7.3427229532777903E-5"/>
    <n v="0.46739637851717902"/>
    <n v="0.40865160642486598"/>
    <n v="0.89473684210528703"/>
    <n v="3.9045266415905802E-6"/>
    <n v="2.1243113022101599E-5"/>
    <n v="0.44736842105263103"/>
    <n v="0.78829845838155499"/>
    <s v="{E52E3AA8-626F-4DCF-BFEC-F21E6141C71E}"/>
    <n v="42261101"/>
    <s v="BOLINAS 1101"/>
    <n v="528"/>
    <n v="37.899333118989802"/>
    <n v="-122.634748254294"/>
    <x v="2450"/>
    <n v="124"/>
    <n v="458"/>
    <n v="21723.468497463899"/>
    <n v="4938.4037740496096"/>
    <n v="16785.0647234143"/>
    <n v="2645.4949162277298"/>
    <n v="7166.2038668136101"/>
    <n v="4.03619147419931E-4"/>
    <n v="1.11674268555361E-3"/>
    <n v="2.21048931652411"/>
    <n v="6"/>
    <n v="2583"/>
    <n v="7.4186006190221022E-5"/>
    <n v="2453"/>
    <n v="0"/>
    <n v="0"/>
    <n v="1.6438338215913408"/>
    <n v="2140"/>
    <n v="0"/>
  </r>
  <r>
    <s v="Bay Area"/>
    <x v="2453"/>
    <n v="14"/>
    <n v="18.023241374785201"/>
    <n v="55"/>
    <n v="41.77469"/>
    <n v="4"/>
    <n v="5.8733628975460299E-5"/>
    <n v="6.6431380861030107E-2"/>
    <n v="2.1973669528961102"/>
    <n v="0.68062750995159105"/>
    <n v="1.70324495434761"/>
    <n v="1.46666616783477E-2"/>
    <n v="0.28484514355659402"/>
    <n v="1.7030419949442099"/>
    <n v="1"/>
    <n v="3.9017560758192398E-6"/>
    <n v="1.3209256030677301E-4"/>
    <n v="0.25454545454545402"/>
    <n v="0.43143927403708299"/>
    <s v="{B57323AB-C84A-4096-B877-0C808916375A}"/>
    <n v="42011104"/>
    <s v="SAN RAFAEL 1104"/>
    <n v="2235"/>
    <n v="37.9839342607251"/>
    <n v="-122.57134211189501"/>
    <x v="2451"/>
    <n v="27"/>
    <n v="149"/>
    <n v="8262.1430521743005"/>
    <n v="1389.3312366026801"/>
    <n v="6872.8118155716202"/>
    <n v="240.53684838618599"/>
    <n v="972.433370174738"/>
    <n v="5.2837024122709398E-4"/>
    <n v="2.3493451590184101E-4"/>
    <n v="1.2873743839132299"/>
    <n v="13.75"/>
    <n v="1690"/>
    <n v="1.5607024303276959E-5"/>
    <n v="2454"/>
    <n v="0"/>
    <n v="0"/>
    <n v="0.14946262201857277"/>
    <n v="1334"/>
    <n v="0"/>
  </r>
  <r>
    <s v="Bay Area"/>
    <x v="2454"/>
    <n v="276"/>
    <n v="741.25951091483796"/>
    <n v="581"/>
    <n v="911.86896000000002"/>
    <n v="20"/>
    <n v="5.8721963068819601E-5"/>
    <n v="6.6430549658656704E-2"/>
    <n v="1.12319031357765"/>
    <n v="0.292603073641657"/>
    <n v="1.3743937142259799"/>
    <n v="6.1663040133095896E-3"/>
    <n v="0.38019912689924201"/>
    <n v="0.440044251829387"/>
    <n v="0.650000000000022"/>
    <n v="3.9009322836970197E-6"/>
    <n v="5.8806858328352897E-5"/>
    <n v="0.475043029259896"/>
    <n v="0.81290135474203995"/>
    <s v="{FDBE20C4-A243-4218-824C-85EFE8D9D967}"/>
    <n v="12101104"/>
    <s v="OAKLAND K 1104"/>
    <s v="CR206"/>
    <n v="37.831748175696703"/>
    <n v="-122.196968559021"/>
    <x v="2452"/>
    <n v="49"/>
    <n v="279"/>
    <n v="15090.948538749701"/>
    <n v="2883.3046768489899"/>
    <n v="12207.6438619007"/>
    <n v="2883.3046768489899"/>
    <n v="12207.6438619007"/>
    <n v="1.1761371665670499E-3"/>
    <n v="1.1744392613763899E-3"/>
    <n v="2.68572286563347"/>
    <n v="29.05"/>
    <n v="2153"/>
    <n v="7.8018645673940391E-5"/>
    <n v="2455"/>
    <n v="0"/>
    <n v="0"/>
    <n v="1.7916019103583336"/>
    <n v="2734"/>
    <n v="0"/>
  </r>
  <r>
    <s v="Central Valley"/>
    <x v="2455"/>
    <n v="0"/>
    <n v="0"/>
    <n v="3"/>
    <n v="1.6026651999999999"/>
    <n v="1"/>
    <n v="5.8524085034150603E-5"/>
    <n v="6.6431229729116206E-2"/>
    <m/>
    <m/>
    <m/>
    <m/>
    <n v="1.0221239328384399"/>
    <n v="1.3637168407440099"/>
    <n v="1"/>
    <n v="3.8878269375899898E-6"/>
    <n v="5.8524085034150603E-5"/>
    <n v="0"/>
    <n v="0"/>
    <s v="{763723A0-FD03-42C3-9B8B-0F105886147F}"/>
    <n v="162821702"/>
    <s v="STANISLAUS 1702"/>
    <n v="75348"/>
    <n v="38.262232588588901"/>
    <n v="-120.329222851895"/>
    <x v="2453"/>
    <n v="165"/>
    <n v="389"/>
    <n v="23232.948800725098"/>
    <n v="8681.8427207438599"/>
    <n v="14551.1060799812"/>
    <n v="8681.8427207438599"/>
    <n v="14551.1060799812"/>
    <n v="5.8524085034150603E-5"/>
    <n v="5.8524085034150603E-5"/>
    <m/>
    <n v="3"/>
    <n v="2154"/>
    <n v="3.8878269375899898E-6"/>
    <n v="2456"/>
    <n v="0"/>
    <n v="0"/>
    <n v="5.3946452932313331"/>
    <n v="1434"/>
    <n v="0"/>
  </r>
  <r>
    <s v="Central Coast"/>
    <x v="2456"/>
    <n v="372"/>
    <n v="1049.2514482029401"/>
    <n v="954"/>
    <n v="1385.3376000000001"/>
    <n v="103"/>
    <n v="5.8351089004981002E-5"/>
    <n v="6.5910396500698507E-2"/>
    <n v="3.4826922142551302"/>
    <n v="15.1639540733975"/>
    <n v="58.771388306103297"/>
    <n v="0.82000088481238498"/>
    <n v="0.55358407247811603"/>
    <n v="4.2155088375275902"/>
    <n v="1.0421427974423101"/>
    <n v="3.8466665365801503E-6"/>
    <n v="1.34457911567314E-4"/>
    <n v="0.38993710691823902"/>
    <n v="0.75739762856057102"/>
    <s v="{272F711A-D76D-479D-B7FF-5C57D964944A}"/>
    <n v="83692104"/>
    <s v="ROB ROY 2104"/>
    <n v="12596"/>
    <n v="36.987053278278999"/>
    <n v="-121.83277699756"/>
    <x v="2454"/>
    <n v="230"/>
    <n v="305"/>
    <n v="36227.943191375001"/>
    <n v="17006.0385323146"/>
    <n v="19221.904659060299"/>
    <n v="11237.3874533587"/>
    <n v="11832.9675151723"/>
    <n v="1.3849164891433299E-2"/>
    <n v="6.0101621675130402E-3"/>
    <n v="2.8205684091477101"/>
    <n v="9.2621359223300903"/>
    <n v="1673"/>
    <n v="3.962066532677555E-4"/>
    <n v="2457"/>
    <n v="0"/>
    <n v="0"/>
    <n v="6.9825866792809492"/>
    <n v="1263"/>
    <n v="0"/>
  </r>
  <r>
    <s v="Central Valley"/>
    <x v="2457"/>
    <n v="461"/>
    <n v="664.311757944438"/>
    <n v="947"/>
    <n v="896.99649999999997"/>
    <n v="57"/>
    <n v="6.9399828996546001E-5"/>
    <n v="5.4777188782106301E-2"/>
    <n v="4.8040677998880099"/>
    <n v="4.8671040153463503"/>
    <n v="12.9358688275817"/>
    <n v="0.20405609130501101"/>
    <n v="0.53502949606627204"/>
    <n v="2.5333543635039901"/>
    <n v="1.6318894603796099"/>
    <n v="3.8202596873905598E-6"/>
    <n v="1.7363965453622899E-4"/>
    <n v="0.48680042238648302"/>
    <n v="0.74059569061286301"/>
    <s v="{976CA043-61DE-4F22-87BA-0696E25C4DF1}"/>
    <n v="163661702"/>
    <s v="MIWUK 1702"/>
    <n v="47143"/>
    <n v="38.004546866073397"/>
    <n v="-120.262804219709"/>
    <x v="2455"/>
    <n v="150"/>
    <n v="375"/>
    <n v="24675.597754831"/>
    <n v="7868.7696022916798"/>
    <n v="16806.828152539299"/>
    <n v="7868.7696022916798"/>
    <n v="16806.828152539299"/>
    <n v="9.89746030856508E-3"/>
    <n v="3.9557902528031203E-3"/>
    <n v="1.4410233361050699"/>
    <n v="16.614035087719198"/>
    <n v="1510"/>
    <n v="2.1775480218126192E-4"/>
    <n v="2458"/>
    <n v="0"/>
    <n v="0"/>
    <n v="4.8894252365455833"/>
    <n v="122"/>
    <n v="0"/>
  </r>
  <r>
    <s v="Bay Area"/>
    <x v="2458"/>
    <n v="99"/>
    <n v="315.28462715721201"/>
    <n v="208"/>
    <n v="374.46530000000001"/>
    <n v="16"/>
    <n v="5.72294236462767E-5"/>
    <n v="6.64306913419319E-2"/>
    <n v="9.5907457619905401"/>
    <n v="2.7649399042129499"/>
    <n v="8.8943515121936798"/>
    <n v="0.19651902257464801"/>
    <n v="0.76382744649890999"/>
    <n v="0.57881637616083004"/>
    <n v="1"/>
    <n v="3.80178967654541E-6"/>
    <n v="1.7929989598996999E-4"/>
    <n v="0.47596153846153799"/>
    <n v="0.84195952437452004"/>
    <s v="{993BD642-B43F-4A07-B618-DAD20FD40FEE}"/>
    <n v="12101104"/>
    <s v="OAKLAND K 1104"/>
    <s v="CR326"/>
    <n v="37.8309198525507"/>
    <n v="-122.196336981474"/>
    <x v="2456"/>
    <n v="42"/>
    <n v="157"/>
    <n v="8977.2003453523794"/>
    <n v="2098.96008368709"/>
    <n v="6878.2402616652898"/>
    <n v="2098.96008368709"/>
    <n v="6878.2402616652898"/>
    <n v="2.8687983358395199E-3"/>
    <n v="9.1567077834042699E-4"/>
    <n v="3.1846932036081999"/>
    <n v="13"/>
    <n v="1488"/>
    <n v="6.082863482472656E-5"/>
    <n v="2459"/>
    <n v="0"/>
    <n v="0"/>
    <n v="1.3042329261607308"/>
    <n v="1915"/>
    <n v="0"/>
  </r>
  <r>
    <s v="Bay Area"/>
    <x v="2459"/>
    <n v="419"/>
    <n v="1011.1651252056801"/>
    <n v="889"/>
    <n v="1274.9831999999999"/>
    <n v="68"/>
    <n v="5.6991812337347397E-5"/>
    <n v="6.6430683007621602E-2"/>
    <n v="2.9560444579443002"/>
    <n v="1.1402348561012801"/>
    <n v="4.7576659888545603"/>
    <n v="4.6446613364315999E-2"/>
    <n v="0.78276289984422698"/>
    <n v="1.3727713395869501"/>
    <n v="0.88235294117649699"/>
    <n v="3.7860048044688102E-6"/>
    <n v="1.0764405418542201E-4"/>
    <n v="0.47131608548931297"/>
    <n v="0.79308116487493197"/>
    <s v="{2A115028-6F68-4B14-BB47-6F364E8C5941}"/>
    <n v="12541104"/>
    <s v="OAKLAND X 1104"/>
    <s v="CR022"/>
    <n v="37.821751239513503"/>
    <n v="-122.20001405612599"/>
    <x v="2457"/>
    <n v="158"/>
    <n v="896"/>
    <n v="49359.203846425196"/>
    <n v="9630.8272563572991"/>
    <n v="39728.376590067899"/>
    <n v="9630.8272563572991"/>
    <n v="39728.376590067899"/>
    <n v="7.31979568460872E-3"/>
    <n v="3.8754432389396199E-3"/>
    <n v="2.4132819217319299"/>
    <n v="13.073529411764699"/>
    <n v="1818"/>
    <n v="2.5744832670387908E-4"/>
    <n v="2460"/>
    <n v="0"/>
    <n v="0"/>
    <n v="5.9843167631099918"/>
    <n v="1158"/>
    <n v="0"/>
  </r>
  <r>
    <s v="Central Valley"/>
    <x v="2460"/>
    <n v="1151"/>
    <n v="1619.1467381625"/>
    <n v="3622"/>
    <n v="2820.9562999999998"/>
    <n v="219"/>
    <n v="5.7845718609596998E-5"/>
    <n v="6.4308515422420401E-2"/>
    <n v="22.347121849724999"/>
    <n v="178.11711517807601"/>
    <n v="1809.9508774205999"/>
    <n v="239.70927253800801"/>
    <n v="0.76365424684634498"/>
    <n v="9.3118240344502698"/>
    <n v="1.12084293147744"/>
    <n v="3.7253130775766901E-6"/>
    <n v="5.7789092370180402E-4"/>
    <n v="0.31778023191606802"/>
    <n v="0.57397086896919602"/>
    <s v="{C413BF51-2D4A-4E14-8A5C-AF93355185D2}"/>
    <n v="163351702"/>
    <s v="CURTIS 1702"/>
    <n v="8000"/>
    <n v="38.0084288228459"/>
    <n v="-120.301047932579"/>
    <x v="2458"/>
    <n v="299"/>
    <n v="529"/>
    <n v="57186.695811818201"/>
    <n v="23052.1801208654"/>
    <n v="34134.515690952801"/>
    <n v="23052.1801208654"/>
    <n v="34134.515690952801"/>
    <n v="0.126558112290695"/>
    <n v="1.2668212375501701E-2"/>
    <n v="1.40673044149653"/>
    <n v="16.5388127853881"/>
    <n v="701"/>
    <n v="8.1584356398929517E-4"/>
    <n v="2461"/>
    <n v="0"/>
    <n v="0"/>
    <n v="14.323956213882255"/>
    <n v="155"/>
    <n v="0"/>
  </r>
  <r>
    <s v="Bay Area"/>
    <x v="2461"/>
    <n v="238"/>
    <n v="574.90038740820501"/>
    <n v="394"/>
    <n v="662.4941"/>
    <n v="37"/>
    <n v="5.6055601571397098E-5"/>
    <n v="6.6431113327333993E-2"/>
    <n v="7.5086259257636501"/>
    <n v="4.1771146587684296"/>
    <n v="11.869207947882501"/>
    <n v="0.255932540967794"/>
    <n v="0.64171252057359096"/>
    <n v="2.2462449355705298"/>
    <n v="1"/>
    <n v="3.7238356856540301E-6"/>
    <n v="2.4625446745074901E-4"/>
    <n v="0.60406091370558301"/>
    <n v="0.86778192457830094"/>
    <s v="{A4D00FB7-3066-4764-B528-AB78985E682B}"/>
    <n v="12541104"/>
    <s v="OAKLAND X 1104"/>
    <s v="CR214"/>
    <n v="37.818969970261399"/>
    <n v="-122.199902910205"/>
    <x v="2459"/>
    <n v="72"/>
    <n v="407"/>
    <n v="23133.897945244"/>
    <n v="4637.1495928714703"/>
    <n v="18496.7483523726"/>
    <n v="4637.1495928714703"/>
    <n v="18496.7483523726"/>
    <n v="9.1114152956777092E-3"/>
    <n v="2.0740572581416901E-3"/>
    <n v="2.4155478462529598"/>
    <n v="10.648648648648599"/>
    <n v="1260"/>
    <n v="1.3778192036919911E-4"/>
    <n v="2462"/>
    <n v="0"/>
    <n v="0"/>
    <n v="2.8813902796721385"/>
    <n v="327"/>
    <n v="0"/>
  </r>
  <r>
    <s v="North Coast"/>
    <x v="2462"/>
    <n v="123"/>
    <n v="197.052875391122"/>
    <n v="152"/>
    <n v="210.61413999999999"/>
    <n v="30"/>
    <n v="5.54188947717193E-5"/>
    <n v="6.6431909799575806E-2"/>
    <n v="7.8936250063498496"/>
    <n v="64.002229768103703"/>
    <n v="398.308068945716"/>
    <n v="7.0009136311278404"/>
    <n v="0.24196164946384299"/>
    <n v="9.2083628463248406"/>
    <n v="1.0084070801734899"/>
    <n v="3.6815830186670402E-6"/>
    <n v="2.4885311560296399E-4"/>
    <n v="0.80921052631578905"/>
    <n v="0.93561087292039502"/>
    <s v="{DEA0AB0F-3AB6-4F54-9C8C-03D0C01BC917}"/>
    <n v="42841111"/>
    <s v="GUALALA 1111"/>
    <n v="498"/>
    <n v="38.754298459353897"/>
    <n v="-123.509651567787"/>
    <x v="2460"/>
    <n v="45"/>
    <n v="2"/>
    <n v="4947.8038818229898"/>
    <n v="4821.7264451532701"/>
    <n v="126.077436669718"/>
    <n v="3498.0819493865602"/>
    <n v="11.7635562774118"/>
    <n v="7.4655934680889404E-3"/>
    <n v="1.6625668431515799E-3"/>
    <n v="1.6020558974888"/>
    <n v="5.0666666666666602"/>
    <n v="1253"/>
    <n v="1.104474905600112E-4"/>
    <n v="2463"/>
    <n v="0"/>
    <n v="0"/>
    <n v="2.1736066789722761"/>
    <n v="289"/>
    <n v="0"/>
  </r>
  <r>
    <s v="Central Valley"/>
    <x v="2463"/>
    <n v="4"/>
    <n v="4.9108547176001398"/>
    <n v="15"/>
    <n v="9.8654779999999995"/>
    <n v="1"/>
    <n v="5.5369997426168898E-5"/>
    <n v="6.6431909799575806E-2"/>
    <n v="0.30313742160797102"/>
    <n v="2.8684735298156698"/>
    <n v="23.950117111206001"/>
    <n v="0.80549860000610296"/>
    <n v="0.71902656555175704"/>
    <n v="19.455751419067301"/>
    <n v="1.0044248104095399"/>
    <n v="3.6783346746180001E-6"/>
    <n v="1.6784717445261699E-5"/>
    <n v="0.266666666666666"/>
    <n v="0.49778175326660301"/>
    <s v="{705B5A79-F7F3-41CE-925F-797105088580}"/>
    <n v="163351705"/>
    <s v="CURTIS 1705"/>
    <n v="11790"/>
    <n v="37.974642755558101"/>
    <n v="-120.23920531491601"/>
    <x v="2461"/>
    <n v="4"/>
    <n v="0"/>
    <n v="22.898750424177301"/>
    <n v="22.898750424177301"/>
    <n v="0"/>
    <n v="22.898750424177301"/>
    <n v="0"/>
    <n v="1.6784717445261699E-5"/>
    <n v="5.5369997426168898E-5"/>
    <n v="1.2277136794000301"/>
    <n v="15"/>
    <n v="2666"/>
    <n v="3.6783346746180001E-6"/>
    <n v="2464"/>
    <n v="0"/>
    <n v="0"/>
    <n v="1.4228619449821473E-2"/>
    <n v="505"/>
    <n v="0"/>
  </r>
  <r>
    <s v="North Coast"/>
    <x v="2464"/>
    <n v="42"/>
    <n v="79.235805639657698"/>
    <n v="72"/>
    <n v="94.755430000000004"/>
    <n v="15"/>
    <n v="5.5264976739029702E-5"/>
    <n v="6.6431607551183297E-2"/>
    <n v="10.082339278289201"/>
    <n v="71.468500205448606"/>
    <n v="833.70269022669095"/>
    <n v="24.618285917626999"/>
    <n v="3.75353985490898"/>
    <n v="12.404572334388799"/>
    <n v="1.05103244781494"/>
    <n v="3.67134124605249E-6"/>
    <n v="2.8126460614051499E-4"/>
    <n v="0.58333333333333304"/>
    <n v="0.83621385982245799"/>
    <s v="{55873172-8DD8-4C14-AA30-FE38E0573859}"/>
    <n v="43311108"/>
    <s v="KONOCTI 1108"/>
    <n v="4041"/>
    <n v="38.9538717060002"/>
    <n v="-122.725711435424"/>
    <x v="2462"/>
    <n v="101"/>
    <n v="459"/>
    <n v="31063.938322140501"/>
    <n v="7544.3878490206298"/>
    <n v="23519.5504731199"/>
    <n v="1537.62414433701"/>
    <n v="4653.2785766873103"/>
    <n v="4.2189690921077203E-3"/>
    <n v="8.2897465108544501E-4"/>
    <n v="1.88656680094423"/>
    <n v="4.8"/>
    <n v="1174"/>
    <n v="5.5070118690787348E-5"/>
    <n v="2465"/>
    <n v="0"/>
    <n v="0"/>
    <n v="0.95543505219083225"/>
    <n v="1223"/>
    <n v="0"/>
  </r>
  <r>
    <s v="Central Coast"/>
    <x v="2465"/>
    <n v="3"/>
    <n v="5.5350591513502696"/>
    <n v="8"/>
    <n v="8.4858480000000007"/>
    <n v="5"/>
    <n v="5.4896773508517001E-5"/>
    <n v="6.6431909799575806E-2"/>
    <n v="0.184601515531539"/>
    <n v="0.14168077707290599"/>
    <n v="0.38753794890362703"/>
    <n v="9.6911245466912901E-4"/>
    <n v="0"/>
    <n v="1.8539823591709099E-2"/>
    <n v="0.2"/>
    <n v="3.6468975060055398E-6"/>
    <n v="3.56723510776646E-5"/>
    <n v="0.375"/>
    <n v="0.65226938697810799"/>
    <s v="{9CE095E8-15BC-49D7-95AC-553D14C8CC1F}"/>
    <n v="82021102"/>
    <s v="LOS GATOS 1102"/>
    <s v="circuit_breaker"/>
    <n v="37.226322870105001"/>
    <n v="-121.97753810993601"/>
    <x v="2463"/>
    <n v="263"/>
    <n v="853"/>
    <n v="42940.254851269303"/>
    <n v="9572.3733388317196"/>
    <n v="33367.881512437598"/>
    <n v="1766.81057084093"/>
    <n v="6793.8320741921498"/>
    <n v="1.78361755388323E-4"/>
    <n v="2.7448386754258498E-4"/>
    <n v="1.8450197171167499"/>
    <n v="1.6"/>
    <n v="2390"/>
    <n v="1.82344875300277E-5"/>
    <n v="2466"/>
    <n v="0"/>
    <n v="0"/>
    <n v="1.0978448512139996"/>
    <n v="2603"/>
    <n v="0"/>
  </r>
  <r>
    <s v="Bay Area"/>
    <x v="2466"/>
    <n v="109"/>
    <n v="274.71625201230597"/>
    <n v="110"/>
    <n v="275.07544000000001"/>
    <n v="13"/>
    <n v="5.4842984144880303E-5"/>
    <n v="6.6431909799575806E-2"/>
    <n v="0.95642842678353102"/>
    <n v="0.98980197714020801"/>
    <n v="2.8519160295723398"/>
    <n v="2.76755585424396E-2"/>
    <n v="1.1519741618002799"/>
    <n v="7.4264805878584204"/>
    <n v="1.0095303058624201"/>
    <n v="3.6433241758522499E-6"/>
    <n v="6.5522700824570903E-5"/>
    <n v="0.99090909090909096"/>
    <n v="0.998694222059472"/>
    <s v="{19E4E8D4-9C4C-4C6B-8FB5-CC59DB118DCE}"/>
    <n v="22811102"/>
    <s v="PACIFICA 1102"/>
    <n v="6783"/>
    <n v="37.6242774503108"/>
    <n v="-122.486723190604"/>
    <x v="2464"/>
    <n v="162"/>
    <n v="855"/>
    <n v="45396.429980019602"/>
    <n v="10342.1783582192"/>
    <n v="35054.251621800497"/>
    <n v="2227.3023642800599"/>
    <n v="1848.4492172206501"/>
    <n v="8.5179511071942205E-4"/>
    <n v="7.1295879388344398E-4"/>
    <n v="2.52033258726886"/>
    <n v="8.4615384615384599"/>
    <n v="2085"/>
    <n v="4.7363214286079251E-5"/>
    <n v="2467"/>
    <n v="0"/>
    <n v="0"/>
    <n v="1.383981097395065"/>
    <n v="2203"/>
    <n v="0"/>
  </r>
  <r>
    <s v="Bay Area"/>
    <x v="2467"/>
    <n v="461"/>
    <n v="1076.47163726083"/>
    <n v="1902"/>
    <n v="1909.8770999999999"/>
    <n v="90"/>
    <n v="5.4625606592000797E-5"/>
    <n v="6.6431380861030107E-2"/>
    <n v="0.144343641998532"/>
    <n v="6.0938878896801399E-2"/>
    <n v="0.22493021927967199"/>
    <n v="2.2883902755820799E-4"/>
    <n v="0.34906587840784697"/>
    <n v="0.110314652158156"/>
    <n v="0.60000000000002496"/>
    <n v="3.6288544762780002E-6"/>
    <n v="3.4427022706672101E-5"/>
    <n v="0.242376445846477"/>
    <n v="0.56363399050211205"/>
    <s v="{343DAC73-DC1A-4C06-8C35-1C7245E7BB91}"/>
    <n v="43091102"/>
    <s v="GREENBRAE 1102"/>
    <n v="1254"/>
    <n v="37.945071693977702"/>
    <n v="-122.518457839669"/>
    <x v="2465"/>
    <n v="285"/>
    <n v="1800"/>
    <n v="93085.229993789399"/>
    <n v="15162.361198094501"/>
    <n v="77922.8687956949"/>
    <n v="9494.3832413746895"/>
    <n v="37359.334338786299"/>
    <n v="3.0984320436004899E-3"/>
    <n v="4.9163045932800698E-3"/>
    <n v="2.3350794734508402"/>
    <n v="21.133333333333301"/>
    <n v="2409"/>
    <n v="3.2659690286502001E-4"/>
    <n v="2468"/>
    <n v="0"/>
    <n v="0"/>
    <n v="5.8995344090762325"/>
    <n v="2746"/>
    <n v="0"/>
  </r>
  <r>
    <s v="Bay Area"/>
    <x v="2468"/>
    <n v="20"/>
    <n v="36.679182122317002"/>
    <n v="39"/>
    <n v="45.786236000000002"/>
    <n v="2"/>
    <n v="5.4358724810299403E-5"/>
    <n v="6.6431909799575806E-2"/>
    <n v="0.24562877416610701"/>
    <n v="0.122379712760448"/>
    <n v="0.55979353189468295"/>
    <n v="1.9989951979368899E-3"/>
    <n v="0"/>
    <n v="0"/>
    <n v="0"/>
    <n v="3.6111539034177698E-6"/>
    <n v="3.4929707453557003E-5"/>
    <n v="0.512820512820512"/>
    <n v="0.801096256854683"/>
    <s v="{DDAEA41C-A887-4E18-B3DF-4A90221F1904}"/>
    <n v="12101101"/>
    <s v="OAKLAND K 1101"/>
    <s v="CR346"/>
    <n v="37.853415269098498"/>
    <n v="-122.237065798543"/>
    <x v="2466"/>
    <n v="16"/>
    <n v="25"/>
    <n v="1411.5429244188399"/>
    <n v="301.37802808782999"/>
    <n v="1110.1648963310099"/>
    <n v="301.37802808782999"/>
    <n v="1110.1648963310099"/>
    <n v="6.9859414907114101E-5"/>
    <n v="1.0871744962059801E-4"/>
    <n v="1.83395910611585"/>
    <n v="19.5"/>
    <n v="2399"/>
    <n v="7.2223078068355396E-6"/>
    <n v="2469"/>
    <n v="0"/>
    <n v="0"/>
    <n v="0.18726756669096301"/>
    <n v="2781"/>
    <n v="0"/>
  </r>
  <r>
    <s v="Central Valley"/>
    <x v="2469"/>
    <n v="139"/>
    <n v="191.51577637671099"/>
    <n v="559"/>
    <n v="357.79852"/>
    <n v="58"/>
    <n v="5.8875871469228501E-5"/>
    <n v="6.0705021023750298E-2"/>
    <n v="10.816667254876201"/>
    <n v="43.993923361654602"/>
    <n v="338.363549230275"/>
    <n v="11.807133907540599"/>
    <n v="2.8178926873952101"/>
    <n v="18.595962370551799"/>
    <n v="1.37335977472108"/>
    <n v="3.6105788642372698E-6"/>
    <n v="2.95978469129577E-4"/>
    <n v="0.24865831842576"/>
    <n v="0.53526150638663395"/>
    <s v="{897848FB-F125-46A8-B9E9-7A6CE5229B91}"/>
    <n v="163351702"/>
    <s v="CURTIS 1702"/>
    <n v="34426"/>
    <n v="37.966457452580997"/>
    <n v="-120.238865670154"/>
    <x v="2467"/>
    <n v="165"/>
    <n v="631"/>
    <n v="36886.633652872297"/>
    <n v="11088.7782714679"/>
    <n v="25797.855381404399"/>
    <n v="7090.4474794571097"/>
    <n v="9677.4323176695998"/>
    <n v="1.7166751209515399E-2"/>
    <n v="3.4148005452152501E-3"/>
    <n v="1.37781134083965"/>
    <n v="9.6379310344827491"/>
    <n v="1133"/>
    <n v="2.0941357412576164E-4"/>
    <n v="2470"/>
    <n v="0"/>
    <n v="0"/>
    <n v="4.405798440757744"/>
    <n v="2644"/>
    <n v="0"/>
  </r>
  <r>
    <s v="Bay Area"/>
    <x v="2470"/>
    <n v="235"/>
    <n v="590.05751025024495"/>
    <n v="779"/>
    <n v="885.45619999999997"/>
    <n v="53"/>
    <n v="5.41624152524405E-5"/>
    <n v="6.64311940881461E-2"/>
    <n v="2.9566164523354099"/>
    <n v="1.8556759063727499"/>
    <n v="6.07903110351001"/>
    <n v="5.1808880902536998E-2"/>
    <n v="0.50717983247256004"/>
    <n v="1.3525588430798099"/>
    <n v="0.92452830188680102"/>
    <n v="3.5980716715053099E-6"/>
    <n v="1.10948227903031E-4"/>
    <n v="0.30166880616174502"/>
    <n v="0.66638815758313497"/>
    <s v="{E0AFB0D0-4FAA-4A38-B181-558E89FECB34}"/>
    <n v="12541104"/>
    <s v="OAKLAND X 1104"/>
    <s v="CR288"/>
    <n v="37.818646391148498"/>
    <n v="-122.205383702411"/>
    <x v="2468"/>
    <n v="100"/>
    <n v="394"/>
    <n v="21336.9616550684"/>
    <n v="4410.6694744122296"/>
    <n v="16926.292180656099"/>
    <n v="4410.6694744122296"/>
    <n v="16926.292180656099"/>
    <n v="5.8802560788606597E-3"/>
    <n v="2.8706080083793399E-3"/>
    <n v="2.51088302234146"/>
    <n v="14.698113207547101"/>
    <n v="1794"/>
    <n v="1.9069779858978141E-4"/>
    <n v="2471"/>
    <n v="0"/>
    <n v="0"/>
    <n v="2.7406621019850017"/>
    <n v="1042"/>
    <n v="0"/>
  </r>
  <r>
    <s v="North Coast"/>
    <x v="2471"/>
    <n v="227"/>
    <n v="373.30840066215598"/>
    <n v="358"/>
    <n v="431.97255999999999"/>
    <n v="30"/>
    <n v="5.3927827078344601E-5"/>
    <n v="6.6431836756214196E-2"/>
    <n v="4.8761004855235397"/>
    <n v="13.081512302160199"/>
    <n v="44.092557827631602"/>
    <n v="0.33838973233165798"/>
    <n v="0.339011794514954"/>
    <n v="1.43572269921811"/>
    <n v="1"/>
    <n v="3.5825246095186402E-6"/>
    <n v="1.37706746318144E-4"/>
    <n v="0.63407821229050199"/>
    <n v="0.86419469931794701"/>
    <s v="{0E0C2894-9F4C-4F14-AF8A-F5A44822C594}"/>
    <n v="192431108"/>
    <s v="HARRIS 1108"/>
    <n v="2062"/>
    <n v="40.757123434805997"/>
    <n v="-124.146904049234"/>
    <x v="2469"/>
    <n v="177"/>
    <n v="585"/>
    <n v="34770.710838792103"/>
    <n v="8481.51715006636"/>
    <n v="26289.1936887257"/>
    <n v="2687.4494329026002"/>
    <n v="7345.5164878200803"/>
    <n v="4.13120238954434E-3"/>
    <n v="1.6178348123503301E-3"/>
    <n v="1.64453039939275"/>
    <n v="11.9333333333333"/>
    <n v="1648"/>
    <n v="1.074757382855592E-4"/>
    <n v="2472"/>
    <n v="0"/>
    <n v="0"/>
    <n v="1.6699031415721215"/>
    <n v="1780"/>
    <n v="0"/>
  </r>
  <r>
    <s v="Central Coast"/>
    <x v="2472"/>
    <n v="0"/>
    <n v="0"/>
    <n v="23"/>
    <n v="12.001766"/>
    <n v="2"/>
    <n v="5.3762794777867303E-5"/>
    <n v="6.6431380861030107E-2"/>
    <n v="0"/>
    <n v="0"/>
    <n v="0"/>
    <n v="0"/>
    <n v="0.103982299566268"/>
    <n v="62.077434539794901"/>
    <n v="1"/>
    <n v="3.5715366960419101E-6"/>
    <n v="2.6235462428303402E-5"/>
    <n v="0"/>
    <n v="0"/>
    <s v="{FC7EF3C1-E676-4F19-A408-525DCCC4AA40}"/>
    <n v="82161102"/>
    <s v="LOYOLA 1102"/>
    <s v="LL12"/>
    <n v="37.357757964860099"/>
    <n v="-122.133082132879"/>
    <x v="2470"/>
    <n v="165"/>
    <n v="141"/>
    <n v="18434.3177132165"/>
    <n v="9731.1646325314305"/>
    <n v="8703.1530806851297"/>
    <n v="176.37561989915201"/>
    <n v="170.75328203451201"/>
    <n v="5.2470924856606803E-5"/>
    <n v="1.07525589555734E-4"/>
    <m/>
    <n v="11.5"/>
    <n v="2512"/>
    <n v="7.1430733920838202E-6"/>
    <n v="2473"/>
    <n v="0"/>
    <n v="0"/>
    <n v="0.10959469531235599"/>
    <n v="1956"/>
    <n v="0"/>
  </r>
  <r>
    <s v="Central Coast"/>
    <x v="2473"/>
    <n v="88"/>
    <n v="265.05338524662102"/>
    <n v="170"/>
    <n v="311.57396999999997"/>
    <n v="24"/>
    <n v="5.4449433794919297E-5"/>
    <n v="6.3663913557926805E-2"/>
    <n v="2.1774621157285998"/>
    <n v="2.0197901375746898"/>
    <n v="5.6340720485895801"/>
    <n v="5.3353438691677399E-2"/>
    <n v="0.55348209599449405"/>
    <n v="1.1597922173652599"/>
    <n v="1.1666666666666601"/>
    <n v="3.55296261285048E-6"/>
    <n v="9.0399271131857904E-5"/>
    <n v="0.51764705882352902"/>
    <n v="0.850691671468782"/>
    <s v="{C52D5D52-9044-49A2-A14C-4D5315EB34ED}"/>
    <n v="83252104"/>
    <s v="PAUL SWEET 2104"/>
    <n v="11074"/>
    <n v="36.994120793413103"/>
    <n v="-121.977501154508"/>
    <x v="2471"/>
    <n v="83"/>
    <n v="331"/>
    <n v="17896.049798022301"/>
    <n v="4925.4582742693001"/>
    <n v="12970.591523753001"/>
    <n v="4575.9781339462497"/>
    <n v="12564.136277846999"/>
    <n v="2.16958250716459E-3"/>
    <n v="1.3067864110780599E-3"/>
    <n v="3.0119702868934199"/>
    <n v="7.0833333333333304"/>
    <n v="1905"/>
    <n v="8.5271102708411523E-5"/>
    <n v="2474"/>
    <n v="0"/>
    <n v="0"/>
    <n v="2.8433801090683151"/>
    <n v="1638"/>
    <n v="0"/>
  </r>
  <r>
    <s v="North Coast"/>
    <x v="2474"/>
    <n v="9"/>
    <n v="14.521725400161801"/>
    <n v="10"/>
    <n v="14.977461"/>
    <n v="1"/>
    <n v="5.3142131946515197E-5"/>
    <n v="6.6431909799575806E-2"/>
    <m/>
    <m/>
    <m/>
    <m/>
    <n v="0"/>
    <n v="0.27146017551422102"/>
    <n v="1"/>
    <n v="3.53033331602805E-6"/>
    <n v="5.3142131946515197E-5"/>
    <n v="0.9"/>
    <n v="0.96957191440742396"/>
    <s v="{B435E505-091B-4464-AF4F-65421296FB23}"/>
    <n v="192331104"/>
    <s v="EUREKA E 1104"/>
    <n v="35934"/>
    <n v="40.7712126959022"/>
    <n v="-124.161794653779"/>
    <x v="2472"/>
    <n v="110"/>
    <n v="348"/>
    <n v="22454.401970697199"/>
    <n v="5459.9113471658302"/>
    <n v="16994.490623531401"/>
    <n v="163.15044640719299"/>
    <n v="185.65359804587001"/>
    <n v="5.3142131946515197E-5"/>
    <n v="5.3142131946515197E-5"/>
    <n v="1.6135250444624201"/>
    <n v="10"/>
    <n v="2210"/>
    <n v="3.53033331602805E-6"/>
    <n v="2475"/>
    <n v="0"/>
    <n v="0"/>
    <n v="0.10137695603448392"/>
    <n v="1070"/>
    <n v="0"/>
  </r>
  <r>
    <s v="Bay Area"/>
    <x v="2475"/>
    <n v="1"/>
    <n v="1.6135250444624201"/>
    <n v="12"/>
    <n v="6.6266192999999998"/>
    <n v="1"/>
    <n v="5.2918207074981101E-5"/>
    <n v="6.6431380861030107E-2"/>
    <n v="0"/>
    <n v="0"/>
    <n v="0"/>
    <n v="0"/>
    <n v="0.13274335861205999"/>
    <n v="6.6371681168675397E-3"/>
    <n v="1"/>
    <n v="3.5154295686809302E-6"/>
    <n v="0"/>
    <n v="8.3333333333333301E-2"/>
    <n v="0.243491433855099"/>
    <s v="{85056666-4A2B-4DAF-B399-DC93301E78AA}"/>
    <n v="42011106"/>
    <s v="SAN RAFAEL 1106"/>
    <n v="48752"/>
    <n v="37.974333423687803"/>
    <n v="-122.523945479491"/>
    <x v="2473"/>
    <n v="102"/>
    <n v="440"/>
    <n v="20377.627114184801"/>
    <n v="3711.6114509679401"/>
    <n v="16666.0156632168"/>
    <n v="44.485159404765596"/>
    <n v="522.13830797840103"/>
    <n v="0"/>
    <n v="5.2918207074981101E-5"/>
    <n v="1.6135250444624201"/>
    <n v="12"/>
    <n v="2894"/>
    <n v="3.5154295686809302E-6"/>
    <n v="2476"/>
    <n v="0"/>
    <n v="0"/>
    <n v="2.7641787984498605E-2"/>
    <n v="407"/>
    <n v="0"/>
  </r>
  <r>
    <s v="Bay Area"/>
    <x v="2476"/>
    <n v="23"/>
    <n v="54.533493690525503"/>
    <n v="33"/>
    <n v="59.892544000000001"/>
    <n v="10"/>
    <n v="5.1345067549846098E-5"/>
    <n v="6.8974988964181597E-2"/>
    <n v="15.037759751081399"/>
    <n v="86.542139093081104"/>
    <n v="250.18404952685"/>
    <n v="11.5570958942407"/>
    <n v="1.85796459801495"/>
    <n v="10.834402560815199"/>
    <n v="1.0055309653282101"/>
    <n v="3.5112498471934001E-6"/>
    <n v="5.2358731818458095E-4"/>
    <n v="0.69696969696969702"/>
    <n v="0.91052224930125503"/>
    <s v="{C85608A6-E764-4BFF-96A3-04B105997205}"/>
    <n v="14161106"/>
    <s v="ROSSMOOR 1106"/>
    <n v="76468"/>
    <n v="37.869191569058501"/>
    <n v="-122.098706439453"/>
    <x v="2474"/>
    <n v="56"/>
    <n v="388"/>
    <n v="23774.593781110299"/>
    <n v="4734.8644647716001"/>
    <n v="19039.7293163387"/>
    <n v="812.79441513383699"/>
    <n v="4679.4636313015599"/>
    <n v="5.2358731818458104E-3"/>
    <n v="5.1345067549846103E-4"/>
    <n v="2.37102146480545"/>
    <n v="3.3"/>
    <n v="766"/>
    <n v="3.5112498471934003E-5"/>
    <n v="2477"/>
    <n v="0"/>
    <n v="0"/>
    <n v="0.5050468785261274"/>
    <n v="2410"/>
    <n v="0"/>
  </r>
  <r>
    <s v="Central Valley"/>
    <x v="2477"/>
    <n v="336"/>
    <n v="448.52334921129199"/>
    <n v="1900"/>
    <n v="1291.0900999999999"/>
    <n v="131"/>
    <n v="5.59427412904019E-5"/>
    <n v="6.2374999277464302E-2"/>
    <n v="10.7832536955463"/>
    <n v="75.445888044237407"/>
    <n v="800.72363708889202"/>
    <n v="54.401180616369601"/>
    <n v="0.61922529153525796"/>
    <n v="6.81976151570551"/>
    <n v="1.2243970814552001"/>
    <n v="3.48481219327938E-6"/>
    <n v="3.2621145428247001E-4"/>
    <n v="0.176842105263157"/>
    <n v="0.34739895644624302"/>
    <s v="{11F969DC-9C50-4BBE-BE33-15DB7CEEDE86}"/>
    <n v="163351703"/>
    <s v="CURTIS 1703"/>
    <n v="9240"/>
    <n v="37.8314634629116"/>
    <n v="-120.237148123672"/>
    <x v="2475"/>
    <n v="294"/>
    <n v="838"/>
    <n v="55786.254576054198"/>
    <n v="17593.402246517599"/>
    <n v="38192.852329536501"/>
    <n v="17593.402246517599"/>
    <n v="38192.852329536501"/>
    <n v="4.27337005110036E-2"/>
    <n v="7.3284991090426599E-3"/>
    <n v="1.3348909202717001"/>
    <n v="14.503816793893099"/>
    <n v="1065"/>
    <n v="4.565103973195988E-4"/>
    <n v="2478"/>
    <n v="0"/>
    <n v="0"/>
    <n v="10.932029947320887"/>
    <n v="1398"/>
    <n v="0"/>
  </r>
  <r>
    <s v="Central Valley"/>
    <x v="2478"/>
    <n v="309"/>
    <n v="480.57179358567998"/>
    <n v="903"/>
    <n v="710.17669999999998"/>
    <n v="100"/>
    <n v="5.1377367162785899E-5"/>
    <n v="6.6629197001457197E-2"/>
    <n v="2.3908845862984802"/>
    <n v="6.2349641704087801"/>
    <n v="28.378050327725902"/>
    <n v="0.265592742385656"/>
    <n v="0.70259495387047799"/>
    <n v="9.9767446565286502"/>
    <n v="1.0413274383544899"/>
    <n v="3.4755037757771399E-6"/>
    <n v="9.3413338535097695E-5"/>
    <n v="0.34219269102990002"/>
    <n v="0.67669327333103202"/>
    <s v="{944E3EC7-4285-4D17-99A0-D6960B77E4D2}"/>
    <n v="163351705"/>
    <s v="CURTIS 1705"/>
    <n v="8170"/>
    <n v="37.987035711744497"/>
    <n v="-120.261149235419"/>
    <x v="2476"/>
    <n v="220"/>
    <n v="554"/>
    <n v="36627.9267805458"/>
    <n v="12664.753911989301"/>
    <n v="23963.172868556401"/>
    <n v="12248.0291339419"/>
    <n v="23671.1998470484"/>
    <n v="9.3413338535097701E-3"/>
    <n v="5.1377367162785898E-3"/>
    <n v="1.555248522931"/>
    <n v="9.0299999999999994"/>
    <n v="1888"/>
    <n v="3.4755037757771396E-4"/>
    <n v="2479"/>
    <n v="0"/>
    <n v="0"/>
    <n v="7.6105701109866128"/>
    <n v="1452"/>
    <n v="0"/>
  </r>
  <r>
    <s v="Bay Area"/>
    <x v="2479"/>
    <n v="121"/>
    <n v="277.715536545026"/>
    <n v="301"/>
    <n v="378.95202999999998"/>
    <n v="46"/>
    <n v="6.1250886653357598E-5"/>
    <n v="5.6322561580508301E-2"/>
    <n v="2.44195781070517"/>
    <n v="3.74132444629711"/>
    <n v="12.010062737208001"/>
    <n v="0.12608068476318399"/>
    <n v="0.992878877063049"/>
    <n v="4.8110620111692697"/>
    <n v="1.5876779582189899"/>
    <n v="3.4628717222869701E-6"/>
    <n v="1.04481896182337E-4"/>
    <n v="0.40199335548172699"/>
    <n v="0.73285143559552501"/>
    <s v="{71494031-9F05-4CC0-A953-4E31E51E28B7}"/>
    <n v="14161101"/>
    <s v="ROSSMOOR 1101"/>
    <n v="8132"/>
    <n v="37.911002194033898"/>
    <n v="-122.100830669422"/>
    <x v="2477"/>
    <n v="97"/>
    <n v="239"/>
    <n v="18570.159896074401"/>
    <n v="5907.1746324732403"/>
    <n v="12662.9852636012"/>
    <n v="4210.4765299944002"/>
    <n v="9317.2344880182009"/>
    <n v="4.8061672243875303E-3"/>
    <n v="2.8175407860544502E-3"/>
    <n v="2.2951697235126098"/>
    <n v="6.5434782608695601"/>
    <n v="1836"/>
    <n v="1.5929209922520063E-4"/>
    <n v="2480"/>
    <n v="0"/>
    <n v="0"/>
    <n v="2.6162680119191504"/>
    <n v="2049"/>
    <n v="0"/>
  </r>
  <r>
    <s v="North Valley"/>
    <x v="2480"/>
    <n v="0"/>
    <n v="0"/>
    <n v="1"/>
    <n v="0.45573585999999999"/>
    <n v="1"/>
    <n v="5.1991566579090397E-5"/>
    <n v="6.6430700806005896E-2"/>
    <m/>
    <m/>
    <m/>
    <m/>
    <n v="1.9911505281925201E-2"/>
    <n v="0.109292037785053"/>
    <n v="1"/>
    <n v="3.4538362038510898E-6"/>
    <n v="5.1991566579090397E-5"/>
    <n v="0"/>
    <n v="0"/>
    <s v="{31D1DD7F-CFDD-44BD-88FD-B9B13228B34E}"/>
    <n v="103541105"/>
    <s v="RED BLUFF 1105"/>
    <n v="161818"/>
    <n v="40.215022492554198"/>
    <n v="-122.190475356975"/>
    <x v="2478"/>
    <n v="102"/>
    <n v="160"/>
    <n v="14496.1053139048"/>
    <n v="7665.1166355997402"/>
    <n v="6830.9886783051297"/>
    <n v="275.19028883605301"/>
    <n v="162.34424381302799"/>
    <n v="5.1991566579090397E-5"/>
    <n v="5.1991566579090397E-5"/>
    <m/>
    <n v="1"/>
    <n v="2220"/>
    <n v="3.4538362038510898E-6"/>
    <n v="2481"/>
    <n v="0"/>
    <n v="0"/>
    <n v="0.17099526496434711"/>
    <n v="2475"/>
    <n v="0"/>
  </r>
  <r>
    <s v="Bay Area"/>
    <x v="2481"/>
    <n v="513"/>
    <n v="769.28114056429001"/>
    <n v="1437"/>
    <n v="1344.8748000000001"/>
    <n v="75"/>
    <n v="5.5569544977818898E-5"/>
    <n v="6.2888721470873807E-2"/>
    <n v="1.3549038100806201"/>
    <n v="1.62909305237254"/>
    <n v="5.4057602030327798"/>
    <n v="3.4604130186467297E-2"/>
    <n v="0.28580910237507301"/>
    <n v="2.3198324438450499"/>
    <n v="1.2134513282775801"/>
    <n v="3.4466622077939199E-6"/>
    <n v="7.1235064558905495E-5"/>
    <n v="0.356993736951983"/>
    <n v="0.57200950290179198"/>
    <s v="{5E439C6C-9351-476C-9634-FD9D0D59EEC5}"/>
    <n v="12350401"/>
    <s v="ORINDA 0401"/>
    <n v="3442"/>
    <n v="37.886610089696497"/>
    <n v="-122.191080168532"/>
    <x v="2479"/>
    <n v="199"/>
    <n v="485"/>
    <n v="31866.709396624599"/>
    <n v="10746.1590316945"/>
    <n v="21120.550364930001"/>
    <n v="7643.0559318740497"/>
    <n v="14866.522962328499"/>
    <n v="5.3426298419179102E-3"/>
    <n v="4.1677158733364099E-3"/>
    <n v="1.4995733734196599"/>
    <n v="19.16"/>
    <n v="2045"/>
    <n v="2.58499665584544E-4"/>
    <n v="2482"/>
    <n v="0"/>
    <n v="0"/>
    <n v="4.7491733074445106"/>
    <n v="2220"/>
    <n v="0"/>
  </r>
  <r>
    <s v="Bay Area"/>
    <x v="2482"/>
    <n v="262"/>
    <n v="357.42812632785001"/>
    <n v="455"/>
    <n v="455.16385000000002"/>
    <n v="29"/>
    <n v="5.1757333306435097E-5"/>
    <n v="6.6431758675379496E-2"/>
    <n v="7.4777602200366102"/>
    <n v="6.79277799023951"/>
    <n v="25.803697152260799"/>
    <n v="0.61894293832079395"/>
    <n v="0.16211473736271101"/>
    <n v="8.1568509597202798E-2"/>
    <n v="0.41379310344827502"/>
    <n v="3.4383306758942802E-6"/>
    <n v="2.33454597410991E-4"/>
    <n v="0.575824175824175"/>
    <n v="0.78527353877015804"/>
    <s v="{35E6FC31-93E6-466C-8E12-BDEF19C3F3E9}"/>
    <n v="14161106"/>
    <s v="ROSSMOOR 1106"/>
    <s v="L522R"/>
    <n v="37.8877986453642"/>
    <n v="-122.116311794111"/>
    <x v="2480"/>
    <n v="183"/>
    <n v="658"/>
    <n v="29323.185113164101"/>
    <n v="6797.2077213202601"/>
    <n v="22525.9773918438"/>
    <n v="3036.9141138155701"/>
    <n v="8384.6241173839499"/>
    <n v="6.7701833249187403E-3"/>
    <n v="1.50096266588661E-3"/>
    <n v="1.3642294898009499"/>
    <n v="15.689655172413699"/>
    <n v="1303"/>
    <n v="9.9711589600934124E-5"/>
    <n v="2483"/>
    <n v="0"/>
    <n v="0"/>
    <n v="1.8870503598156947"/>
    <n v="1274"/>
    <n v="0"/>
  </r>
  <r>
    <s v="Central Coast"/>
    <x v="2483"/>
    <n v="42"/>
    <n v="83.905305551321405"/>
    <n v="171"/>
    <n v="156.08356000000001"/>
    <n v="16"/>
    <n v="5.1348184854305098E-5"/>
    <n v="6.6431909799575806E-2"/>
    <n v="12.174074559073301"/>
    <n v="9.5096256601225004"/>
    <n v="26.862228542300201"/>
    <n v="0.60063934141570396"/>
    <n v="1.1020464305183799"/>
    <n v="6.25625014014076"/>
    <n v="1"/>
    <n v="3.4111579846131402E-6"/>
    <n v="4.0979518330885802E-4"/>
    <n v="0.24561403508771901"/>
    <n v="0.53756658993891104"/>
    <s v="{35A821AF-CADB-4929-9F1D-038A70D8EFD3}"/>
    <n v="83252106"/>
    <s v="PAUL SWEET 2106"/>
    <n v="12828"/>
    <n v="36.9873781424645"/>
    <n v="-121.949031869032"/>
    <x v="2481"/>
    <n v="156"/>
    <n v="462"/>
    <n v="28182.327996632499"/>
    <n v="8000.0514309866503"/>
    <n v="20182.276565645901"/>
    <n v="1804.68397302315"/>
    <n v="3092.1648791478001"/>
    <n v="6.55672293294173E-3"/>
    <n v="8.21570957668882E-4"/>
    <n v="1.99774537026955"/>
    <n v="10.6875"/>
    <n v="930"/>
    <n v="5.4578527753810242E-5"/>
    <n v="2484"/>
    <n v="0"/>
    <n v="0"/>
    <n v="1.1213782850013678"/>
    <n v="662"/>
    <n v="0"/>
  </r>
  <r>
    <s v="North Coast"/>
    <x v="2484"/>
    <n v="6"/>
    <n v="9.6811502667745497"/>
    <n v="27"/>
    <n v="18.898444999999999"/>
    <n v="5"/>
    <n v="5.1265807269373898E-5"/>
    <n v="6.6431834237477602E-2"/>
    <n v="0"/>
    <n v="0"/>
    <n v="0"/>
    <n v="0"/>
    <n v="1.0619468986988E-2"/>
    <n v="1.2909734793007299"/>
    <n v="1"/>
    <n v="3.4056816105695198E-6"/>
    <n v="0"/>
    <n v="0.22222222222222199"/>
    <n v="0.51227231661066897"/>
    <s v="{1983F28A-08C9-48B3-9CC8-597EC6A45F0E}"/>
    <n v="192431108"/>
    <s v="HARRIS 1108"/>
    <n v="4674"/>
    <n v="40.779842500147701"/>
    <n v="-124.144471698294"/>
    <x v="2482"/>
    <n v="250"/>
    <n v="1059"/>
    <n v="56377.191537825303"/>
    <n v="13045.032245991601"/>
    <n v="43332.159291833697"/>
    <n v="465.56812240691897"/>
    <n v="953.62918466283304"/>
    <n v="0"/>
    <n v="2.56329036346869E-4"/>
    <n v="1.6135250444624201"/>
    <n v="5.4"/>
    <n v="2896"/>
    <n v="1.7028408052847598E-5"/>
    <n v="2485"/>
    <n v="0"/>
    <n v="0"/>
    <n v="0.28929052978810965"/>
    <n v="1821"/>
    <n v="0"/>
  </r>
  <r>
    <s v="North Coast"/>
    <x v="2485"/>
    <n v="152"/>
    <n v="363.83165102977301"/>
    <n v="207"/>
    <n v="389.82929999999999"/>
    <n v="38"/>
    <n v="6.3625562928025701E-5"/>
    <n v="5.5941515502026702E-2"/>
    <n v="12.5535873600414"/>
    <n v="43.255500083877898"/>
    <n v="164.867998690832"/>
    <n v="10.0005226215081"/>
    <n v="5.1891593058993104"/>
    <n v="15.734410539602001"/>
    <n v="1.5808686582665601"/>
    <n v="3.40454250582456E-6"/>
    <n v="5.5040325811492698E-4"/>
    <n v="0.73429951690821205"/>
    <n v="0.933310135633594"/>
    <s v="{D0082608-F94E-4A4E-A9EF-A114F6AAC5C3}"/>
    <n v="42271104"/>
    <s v="COTATI 1104"/>
    <s v="circuit_breaker"/>
    <n v="38.309469255249397"/>
    <n v="-122.73184007002099"/>
    <x v="2483"/>
    <n v="210"/>
    <n v="326"/>
    <n v="29191.110704487899"/>
    <n v="12365.679885196199"/>
    <n v="16825.4308192916"/>
    <n v="5446.6395110105104"/>
    <n v="4892.6221236435204"/>
    <n v="2.0915323808367199E-2"/>
    <n v="2.4177713912649701E-3"/>
    <n v="2.3936292830906098"/>
    <n v="5.4473684210526301"/>
    <n v="737"/>
    <n v="1.2937261522133329E-4"/>
    <n v="2486"/>
    <n v="0"/>
    <n v="0"/>
    <n v="3.3843838395961119"/>
    <n v="508"/>
    <n v="0"/>
  </r>
  <r>
    <s v="Central Coast"/>
    <x v="2486"/>
    <n v="6"/>
    <n v="9.4799405363034097"/>
    <n v="10"/>
    <n v="12.145121"/>
    <n v="2"/>
    <n v="5.1149321734555997E-5"/>
    <n v="6.6431909799575806E-2"/>
    <n v="0.272149165160954"/>
    <n v="7.9652974964119494E-2"/>
    <n v="8.0561358663544503E-4"/>
    <n v="6.1214715074697705E-7"/>
    <n v="0"/>
    <n v="9.9115043878555298E-2"/>
    <n v="1"/>
    <n v="3.3979471277794999E-6"/>
    <n v="1.8196184953467299E-5"/>
    <n v="0.6"/>
    <n v="0.78055548663093699"/>
    <s v="{1EECCE5A-2560-4A1B-BCA1-BF5B03357FA1}"/>
    <n v="83371107"/>
    <s v="SARATOGA 1107"/>
    <s v="circuit_breaker"/>
    <n v="37.281058974050403"/>
    <n v="-122.015091576096"/>
    <x v="2484"/>
    <n v="325"/>
    <n v="1042"/>
    <n v="61567.567443482498"/>
    <n v="15770.6513438286"/>
    <n v="45796.916099653703"/>
    <n v="273.84244393477701"/>
    <n v="631.60171029593698"/>
    <n v="3.6392369906934598E-5"/>
    <n v="1.0229864346911199E-4"/>
    <n v="1.5799900893839001"/>
    <n v="5"/>
    <n v="2644"/>
    <n v="6.7958942555589999E-6"/>
    <n v="2487"/>
    <n v="0"/>
    <n v="0"/>
    <n v="0.17015775323019633"/>
    <n v="988"/>
    <n v="0"/>
  </r>
  <r>
    <s v="Bay Area"/>
    <x v="2487"/>
    <n v="28"/>
    <n v="55.748599909725499"/>
    <n v="63"/>
    <n v="77.892690000000002"/>
    <n v="8"/>
    <n v="5.10181712343182E-5"/>
    <n v="6.6430549658656704E-2"/>
    <n v="2.88781706988811"/>
    <n v="2.42192753404378"/>
    <n v="8.0804485678672702"/>
    <n v="3.55745700653642E-2"/>
    <n v="0"/>
    <n v="0"/>
    <n v="0"/>
    <n v="3.3891651576752299E-6"/>
    <n v="1.09948135445847E-4"/>
    <n v="0.44444444444444398"/>
    <n v="0.71571026848953001"/>
    <s v="{D5713EAC-4361-483E-B20A-724A36C5F247}"/>
    <n v="14671101"/>
    <s v="SOBRANTE 1101"/>
    <n v="42914"/>
    <n v="37.892821408935099"/>
    <n v="-122.169706557311"/>
    <x v="2485"/>
    <n v="96"/>
    <n v="379"/>
    <n v="27308.659274922"/>
    <n v="6646.84046563627"/>
    <n v="20661.818809285702"/>
    <n v="755.76256827667805"/>
    <n v="1581.96219492466"/>
    <n v="8.7958508356678002E-4"/>
    <n v="4.0814536987454598E-4"/>
    <n v="1.9910214253473399"/>
    <n v="7.875"/>
    <n v="1802"/>
    <n v="2.7113321261401839E-5"/>
    <n v="2488"/>
    <n v="0"/>
    <n v="0"/>
    <n v="0.4696089428126477"/>
    <n v="2704"/>
    <n v="0"/>
  </r>
  <r>
    <s v="Central Valley"/>
    <x v="2488"/>
    <n v="2"/>
    <n v="2.7171677055530901"/>
    <n v="3"/>
    <n v="3.144199"/>
    <n v="2"/>
    <n v="5.1016155339311802E-5"/>
    <n v="6.6431683109422601E-2"/>
    <n v="2.8334994316100999"/>
    <n v="48.729347229003899"/>
    <n v="530.380126953125"/>
    <n v="7.40748739242553"/>
    <n v="0"/>
    <n v="0.81084072589874201"/>
    <n v="1"/>
    <n v="3.38908906496224E-6"/>
    <n v="1.18255626148311E-4"/>
    <n v="0.66666666666666596"/>
    <n v="0.86418442239944804"/>
    <s v="{96EF7A8C-C5F4-4169-B851-BA4324B1FDB9}"/>
    <n v="254432102"/>
    <s v="COARSEGOLD 2102"/>
    <n v="383092"/>
    <n v="37.308737649195798"/>
    <n v="-119.584371215476"/>
    <x v="2486"/>
    <n v="27"/>
    <n v="1"/>
    <n v="620.63219930694095"/>
    <n v="613.19255067340202"/>
    <n v="7.4396486335393597"/>
    <n v="613.19255067340202"/>
    <n v="7.4396486335393597"/>
    <n v="2.36511252296622E-4"/>
    <n v="1.0203231067862299E-4"/>
    <n v="1.3585838527765399"/>
    <n v="1.5"/>
    <n v="1754"/>
    <n v="6.7781781299244801E-6"/>
    <n v="2489"/>
    <n v="0"/>
    <n v="0"/>
    <n v="0.38102006840448249"/>
    <n v="746"/>
    <n v="0"/>
  </r>
  <r>
    <s v="Bay Area"/>
    <x v="2489"/>
    <n v="34"/>
    <n v="106.968024938231"/>
    <n v="59"/>
    <n v="119.98114"/>
    <n v="6"/>
    <n v="5.0333650506217903E-5"/>
    <n v="6.8551117249381205E-2"/>
    <n v="0.12560578063130301"/>
    <n v="139.54378382364899"/>
    <n v="381.82673645019503"/>
    <n v="5.8658747623364101E-2"/>
    <n v="9.8082596125701998E-2"/>
    <n v="10.016924754561201"/>
    <n v="1.0058997074762901"/>
    <n v="3.3780958920260901E-6"/>
    <n v="2.5286768220667E-5"/>
    <n v="0.57627118644067798"/>
    <n v="0.89154032722427201"/>
    <s v="{2371EFC2-B46C-4698-931C-537DFFB0D5A5}"/>
    <n v="14341103"/>
    <s v="VALLEY VIEW 1103"/>
    <s v="P160"/>
    <n v="37.966667927948301"/>
    <n v="-122.305794238883"/>
    <x v="2487"/>
    <n v="236"/>
    <n v="1152"/>
    <n v="59568.8822739221"/>
    <n v="11104.799482455701"/>
    <n v="48464.082791466302"/>
    <n v="868.23480563024202"/>
    <n v="0"/>
    <n v="1.51720609324002E-4"/>
    <n v="3.0200190303730703E-4"/>
    <n v="3.1461183805362198"/>
    <n v="9.8333333333333304"/>
    <n v="2532"/>
    <n v="2.0268575352156539E-5"/>
    <n v="2490"/>
    <n v="0"/>
    <n v="0"/>
    <n v="0.53949592940926916"/>
    <n v="2808"/>
    <n v="0"/>
  </r>
  <r>
    <s v="Bay Area"/>
    <x v="2490"/>
    <n v="197"/>
    <n v="391.63892388199599"/>
    <n v="523"/>
    <n v="590.34310000000005"/>
    <n v="34"/>
    <n v="5.5248744395023897E-5"/>
    <n v="6.0943836059630302E-2"/>
    <n v="5.5825319378636697"/>
    <n v="5.7120032859966097"/>
    <n v="13.569744845852201"/>
    <n v="0.18628572802117499"/>
    <n v="0.38952802214773202"/>
    <n v="1.5137020554393501"/>
    <n v="1.29424778854148"/>
    <n v="3.32977873474831E-6"/>
    <n v="1.55201435732391E-4"/>
    <n v="0.37667304015296299"/>
    <n v="0.66340902107628397"/>
    <s v="{0C454A4D-2638-47F8-A6A3-CB153585DC8C}"/>
    <n v="13090402"/>
    <s v="BRYANT 0402"/>
    <s v="circuit_breaker"/>
    <n v="37.876505848118001"/>
    <n v="-122.179627261327"/>
    <x v="2488"/>
    <n v="212"/>
    <n v="813"/>
    <n v="53799.582456734999"/>
    <n v="12542.532192942699"/>
    <n v="41257.0502637924"/>
    <n v="3304.7717721612999"/>
    <n v="9503.4694739361894"/>
    <n v="5.2768488149013103E-3"/>
    <n v="1.87845730943081E-3"/>
    <n v="1.9880148420405901"/>
    <n v="15.3823529411764"/>
    <n v="1564"/>
    <n v="1.1321247698144254E-4"/>
    <n v="2491"/>
    <n v="0"/>
    <n v="0"/>
    <n v="2.0534893408396391"/>
    <n v="2710"/>
    <n v="0"/>
  </r>
  <r>
    <s v="Bay Area"/>
    <x v="2491"/>
    <n v="36"/>
    <n v="48.5894966836414"/>
    <n v="69"/>
    <n v="67.533420000000007"/>
    <n v="7"/>
    <n v="5.0114764495187297E-5"/>
    <n v="6.6431305306098407E-2"/>
    <n v="66.170686086018804"/>
    <n v="44.743749618530202"/>
    <n v="166.36019261678001"/>
    <n v="12.7131133874257"/>
    <n v="1.46080906050545"/>
    <n v="11.210492887135"/>
    <n v="1.00568900789533"/>
    <n v="3.32918909188278E-6"/>
    <n v="1.3018567743919001E-3"/>
    <n v="0.52173913043478204"/>
    <n v="0.71948820337224695"/>
    <s v="{92F6E341-F0BC-4716-8F01-EF905EEF4BF1}"/>
    <n v="14161102"/>
    <s v="ROSSMOOR 1102"/>
    <s v="circuit_breaker"/>
    <n v="37.865258332522302"/>
    <n v="-122.08048025425499"/>
    <x v="2489"/>
    <n v="37"/>
    <n v="10"/>
    <n v="2518.1696927568501"/>
    <n v="2145.27851853213"/>
    <n v="372.89117422472202"/>
    <n v="400.21663246947901"/>
    <n v="0"/>
    <n v="9.1129974207433406E-3"/>
    <n v="3.5080335146631098E-4"/>
    <n v="1.3497082412122601"/>
    <n v="9.8571428571428505"/>
    <n v="294"/>
    <n v="2.3304323643179462E-5"/>
    <n v="2492"/>
    <n v="0"/>
    <n v="0"/>
    <n v="0.24868300913419264"/>
    <n v="1201"/>
    <n v="0"/>
  </r>
  <r>
    <s v="North Coast"/>
    <x v="2492"/>
    <n v="3"/>
    <n v="8.5594743093001497"/>
    <n v="9"/>
    <n v="11.221690000000001"/>
    <n v="3"/>
    <n v="4.9880314691108597E-5"/>
    <n v="6.6431607551183297E-2"/>
    <n v="0.214885075887044"/>
    <n v="0.339741577704747"/>
    <n v="0.44501395523548098"/>
    <n v="2.5038898456841702E-4"/>
    <n v="0"/>
    <n v="0.104498521114389"/>
    <n v="1"/>
    <n v="3.3136294900892501E-6"/>
    <n v="8.7337802294011094E-6"/>
    <n v="0.33333333333333298"/>
    <n v="0.76276159594424098"/>
    <s v="{E2438D63-9836-48BB-91BE-1736CBE6A21A}"/>
    <n v="43361104"/>
    <s v="HIGHLANDS 1104"/>
    <n v="84640"/>
    <n v="38.935924965119703"/>
    <n v="-122.61862413602999"/>
    <x v="2490"/>
    <n v="42"/>
    <n v="17"/>
    <n v="2519.02799352902"/>
    <n v="1219.52586966228"/>
    <n v="1299.50212386673"/>
    <n v="569.72783177212295"/>
    <n v="106.49876159253699"/>
    <n v="2.6201340688203301E-5"/>
    <n v="1.4964094407332501E-4"/>
    <n v="2.8531581031000499"/>
    <n v="3"/>
    <n v="2801"/>
    <n v="9.9408884702677512E-6"/>
    <n v="2493"/>
    <n v="0"/>
    <n v="0"/>
    <n v="0.35401235255607583"/>
    <n v="2089"/>
    <n v="0"/>
  </r>
  <r>
    <s v="Central Valley"/>
    <x v="2493"/>
    <n v="472"/>
    <n v="672.43074621610504"/>
    <n v="973"/>
    <n v="860.20190000000002"/>
    <n v="135"/>
    <n v="5.1601723208915602E-5"/>
    <n v="6.3479380475150199E-2"/>
    <n v="17.932670690302398"/>
    <n v="74.395698763552204"/>
    <n v="472.37306411588702"/>
    <n v="40.5659847137699"/>
    <n v="5.1641190514230102"/>
    <n v="24.017730260714199"/>
    <n v="1.2268272638320901"/>
    <n v="3.29624021436776E-6"/>
    <n v="4.4244191069200999E-4"/>
    <n v="0.48509763617677198"/>
    <n v="0.78171269193567605"/>
    <s v="{B8932F39-9144-47B8-8698-4C980B6BF57A}"/>
    <n v="163351702"/>
    <s v="CURTIS 1702"/>
    <n v="10940"/>
    <n v="37.988290120958098"/>
    <n v="-120.283127314767"/>
    <x v="2491"/>
    <n v="239"/>
    <n v="414"/>
    <n v="42693.423555231297"/>
    <n v="17011.7555562202"/>
    <n v="25681.667999011101"/>
    <n v="13795.9365879499"/>
    <n v="20161.037874375201"/>
    <n v="5.9729657943421402E-2"/>
    <n v="6.9662326332036104E-3"/>
    <n v="1.4246414114747901"/>
    <n v="7.2074074074074002"/>
    <n v="878"/>
    <n v="4.4499242893964759E-4"/>
    <n v="2494"/>
    <n v="0"/>
    <n v="0"/>
    <n v="8.5723949135910171"/>
    <n v="2831"/>
    <n v="0"/>
  </r>
  <r>
    <s v="Central Coast"/>
    <x v="2494"/>
    <n v="439"/>
    <n v="880.04255703975696"/>
    <n v="1286"/>
    <n v="1370.769"/>
    <n v="86"/>
    <n v="5.0987285925826599E-5"/>
    <n v="6.4114480694845002E-2"/>
    <n v="0.78568434963101597"/>
    <n v="3.1029210747223601"/>
    <n v="18.5488028115955"/>
    <n v="0.439778403105335"/>
    <n v="2.6948502298506899E-2"/>
    <n v="0.50033052132117395"/>
    <n v="1.01162790697676"/>
    <n v="3.2933779683894401E-6"/>
    <n v="4.5921065847072399E-5"/>
    <n v="0.341368584758942"/>
    <n v="0.64200644270007801"/>
    <s v="{01343684-2E22-4CD1-B45D-70EFDFE53735}"/>
    <n v="83371107"/>
    <s v="SARATOGA 1107"/>
    <n v="5696"/>
    <n v="37.255212749752701"/>
    <n v="-122.027363483215"/>
    <x v="2492"/>
    <n v="222"/>
    <n v="310"/>
    <n v="26313.3304942672"/>
    <n v="9783.8787592710705"/>
    <n v="16529.451734996099"/>
    <n v="8008.7280602964101"/>
    <n v="12826.028361087199"/>
    <n v="3.9492116628482201E-3"/>
    <n v="4.3849065896210898E-3"/>
    <n v="2.00465274952108"/>
    <n v="14.953488372093"/>
    <n v="2275"/>
    <n v="2.8323050528149187E-4"/>
    <n v="2495"/>
    <n v="0"/>
    <n v="0"/>
    <n v="4.9763913635544403"/>
    <n v="604"/>
    <n v="0"/>
  </r>
  <r>
    <s v="Bay Area"/>
    <x v="2495"/>
    <n v="699"/>
    <n v="1554.3832007501901"/>
    <n v="1787"/>
    <n v="2203.8462"/>
    <n v="144"/>
    <n v="5.6848012023793699E-5"/>
    <n v="5.7665790758651699E-2"/>
    <n v="2.0031300729024202"/>
    <n v="2.5995638387432898"/>
    <n v="7.7764868911500198"/>
    <n v="6.5687456507130607E-2"/>
    <n v="0.33284608321264503"/>
    <n v="1.6818406185983401"/>
    <n v="1.4722375861472501"/>
    <n v="3.2577505754981798E-6"/>
    <n v="8.5339074087500597E-5"/>
    <n v="0.391158365976496"/>
    <n v="0.70530475620821698"/>
    <s v="{2F07459D-47C1-4462-B0ED-65839CB76ED4}"/>
    <n v="14671102"/>
    <s v="SOBRANTE 1102"/>
    <s v="L510R"/>
    <n v="37.906328412498098"/>
    <n v="-122.152948034828"/>
    <x v="2493"/>
    <n v="296"/>
    <n v="669"/>
    <n v="44770.847950916301"/>
    <n v="15693.2971713266"/>
    <n v="29077.550779589601"/>
    <n v="14977.7338216644"/>
    <n v="28369.6804785282"/>
    <n v="1.2288826668599999E-2"/>
    <n v="8.1861137314262998E-3"/>
    <n v="2.2237241784695199"/>
    <n v="12.4097222222222"/>
    <n v="1944"/>
    <n v="4.691160828717379E-4"/>
    <n v="2496"/>
    <n v="0"/>
    <n v="0"/>
    <n v="9.30672944250143"/>
    <n v="2693"/>
    <n v="0"/>
  </r>
  <r>
    <s v="North Coast"/>
    <x v="2496"/>
    <n v="83"/>
    <n v="159.36952763877301"/>
    <n v="496"/>
    <n v="269.97366"/>
    <n v="71"/>
    <n v="4.89233736746901E-5"/>
    <n v="6.64316075511832E-2"/>
    <n v="0.56785706898275101"/>
    <n v="0.78626560768720399"/>
    <n v="2.00883560110459"/>
    <n v="1.7040187657087199E-2"/>
    <n v="4.3001372209829202E-3"/>
    <n v="9.0206280744243902E-2"/>
    <n v="0.47887323943665799"/>
    <n v="3.25005836003691E-6"/>
    <n v="3.8327354149929198E-5"/>
    <n v="0.16733870967741901"/>
    <n v="0.59031509100916901"/>
    <s v="{EC0CBAAC-D25D-4166-8326-CC1A005227F9}"/>
    <n v="43361104"/>
    <s v="HIGHLANDS 1104"/>
    <s v="circuit_breaker"/>
    <n v="38.9370468506877"/>
    <n v="-122.60913175170199"/>
    <x v="2494"/>
    <n v="248"/>
    <n v="617"/>
    <n v="44096.059716871801"/>
    <n v="13342.2828749401"/>
    <n v="30753.7768419317"/>
    <n v="7426.3872701543696"/>
    <n v="20046.9729716168"/>
    <n v="2.7212421446449701E-3"/>
    <n v="3.4735595309030001E-3"/>
    <n v="1.9201147908286"/>
    <n v="6.9859154929577398"/>
    <n v="2358"/>
    <n v="2.3075414356262062E-4"/>
    <n v="2497"/>
    <n v="0"/>
    <n v="0"/>
    <n v="4.6145416844430907"/>
    <n v="1213"/>
    <n v="0"/>
  </r>
  <r>
    <s v="Central Valley"/>
    <x v="2497"/>
    <n v="96"/>
    <n v="137.45946423996099"/>
    <n v="431"/>
    <n v="323.22732999999999"/>
    <n v="54"/>
    <n v="5.6687469151694498E-5"/>
    <n v="5.7820365936667797E-2"/>
    <n v="9.7512761926651006"/>
    <n v="8.0823353457450793"/>
    <n v="16.539172708392101"/>
    <n v="0.30742680843133702"/>
    <n v="0.373300229926116"/>
    <n v="3.5038204244451499"/>
    <n v="1.4814814814814801"/>
    <n v="3.2486180401477102E-6"/>
    <n v="2.8173547980259102E-4"/>
    <n v="0.222737819025522"/>
    <n v="0.425271793011542"/>
    <s v="{52FB3514-9C62-49DD-A158-2A9A7CF95D5B}"/>
    <n v="163781701"/>
    <s v="PEORIA 1701"/>
    <n v="3186"/>
    <n v="37.862069889313602"/>
    <n v="-120.226483310489"/>
    <x v="2495"/>
    <n v="253"/>
    <n v="756"/>
    <n v="47996.325150392397"/>
    <n v="15920.2864484437"/>
    <n v="32076.038701948601"/>
    <n v="15920.2864484437"/>
    <n v="32076.038701948601"/>
    <n v="1.5213715909339899E-2"/>
    <n v="3.0611233341914998E-3"/>
    <n v="1.43186941916626"/>
    <n v="7.9814814814814801"/>
    <n v="1171"/>
    <n v="1.7542537416797636E-4"/>
    <n v="2498"/>
    <n v="0"/>
    <n v="0"/>
    <n v="9.8924043107559108"/>
    <n v="1124"/>
    <n v="0"/>
  </r>
  <r>
    <s v="Bay Area"/>
    <x v="2498"/>
    <n v="661"/>
    <n v="1377.51201667292"/>
    <n v="1360"/>
    <n v="1749.1253999999999"/>
    <n v="120"/>
    <n v="5.4333849091866102E-5"/>
    <n v="6.2002748074434899E-2"/>
    <n v="1.28990398162776"/>
    <n v="2.0026831822968698"/>
    <n v="7.2378211437106197"/>
    <n v="5.6405548465981899E-2"/>
    <n v="0.73040157881618395"/>
    <n v="5.9284875690234102"/>
    <n v="1.2121681431929201"/>
    <n v="3.24840549942761E-6"/>
    <n v="6.0320156211002201E-5"/>
    <n v="0.48602941176470499"/>
    <n v="0.78754333067444604"/>
    <s v="{66A7CBF7-CC15-453E-8CD9-FF5746466C31}"/>
    <n v="14671102"/>
    <s v="SOBRANTE 1102"/>
    <s v="L520R"/>
    <n v="37.9063702107456"/>
    <n v="-122.15191852764799"/>
    <x v="2496"/>
    <n v="263"/>
    <n v="498"/>
    <n v="33440.933509810697"/>
    <n v="12086.012773436199"/>
    <n v="21354.920736374399"/>
    <n v="11876.5416714287"/>
    <n v="21020.294774320599"/>
    <n v="7.2384187453202698E-3"/>
    <n v="6.5200618910239401E-3"/>
    <n v="2.0839818709121301"/>
    <n v="11.3333333333333"/>
    <n v="2137"/>
    <n v="3.8980865993131321E-4"/>
    <n v="2499"/>
    <n v="0"/>
    <n v="0"/>
    <n v="7.3797385749173232"/>
    <n v="2144"/>
    <n v="0"/>
  </r>
  <r>
    <s v="Central Coast"/>
    <x v="2499"/>
    <n v="3"/>
    <n v="3.8317951046557299"/>
    <n v="18"/>
    <n v="11.788017"/>
    <n v="3"/>
    <n v="4.8611579889741998E-5"/>
    <n v="6.6431909799575806E-2"/>
    <n v="0"/>
    <n v="0"/>
    <n v="0"/>
    <n v="0"/>
    <n v="0"/>
    <n v="0"/>
    <n v="0"/>
    <n v="3.2293600904502101E-6"/>
    <n v="2.2576302095937199E-5"/>
    <n v="0.16666666666666599"/>
    <n v="0.32505849083278998"/>
    <s v="{8811ADA4-0D4D-4B1D-A0EC-DFD7E2D2F011}"/>
    <n v="83771102"/>
    <s v="VASONA 1102"/>
    <s v="circuit_breaker"/>
    <n v="37.254008290307198"/>
    <n v="-121.96616212141301"/>
    <x v="2497"/>
    <n v="578"/>
    <n v="1509"/>
    <n v="86892.961474955606"/>
    <n v="24792.445952710601"/>
    <n v="62100.515522244998"/>
    <n v="282.64014330971901"/>
    <n v="296.66935160121801"/>
    <n v="6.7728906287811697E-5"/>
    <n v="1.45834739669226E-4"/>
    <n v="1.2772650348852399"/>
    <n v="6"/>
    <n v="2573"/>
    <n v="9.6880802713506299E-6"/>
    <n v="2500"/>
    <n v="0"/>
    <n v="0"/>
    <n v="0.17562438848850342"/>
    <n v="1893"/>
    <n v="0"/>
  </r>
  <r>
    <s v="Central Coast"/>
    <x v="2500"/>
    <n v="357"/>
    <n v="973.619195969418"/>
    <n v="538"/>
    <n v="1082.8590999999999"/>
    <n v="44"/>
    <n v="4.8420353405989803E-5"/>
    <n v="6.6720832527338098E-2"/>
    <n v="4.3200714059528798"/>
    <n v="58.588078838019101"/>
    <n v="468.71854113397097"/>
    <n v="9.3141008519271793"/>
    <n v="0.16110217135230301"/>
    <n v="3.37936437944881"/>
    <n v="1.0123189850287"/>
    <n v="3.2246294035022499E-6"/>
    <n v="1.2105567728197401E-4"/>
    <n v="0.66356877323420005"/>
    <n v="0.89911897884329395"/>
    <s v="{07CA7935-70B1-4CBA-B069-3C5BAF9F4438}"/>
    <n v="182291102"/>
    <s v="HATTON 1102"/>
    <n v="2010"/>
    <n v="36.505965320655399"/>
    <n v="-121.935972312586"/>
    <x v="2498"/>
    <n v="96"/>
    <n v="140"/>
    <n v="12325.9613987789"/>
    <n v="6466.4829153664896"/>
    <n v="5859.4784834124503"/>
    <n v="6466.4829153664896"/>
    <n v="5859.4784834124503"/>
    <n v="5.3264498004068602E-3"/>
    <n v="2.1304955498635501E-3"/>
    <n v="2.72722463856979"/>
    <n v="12.2272727272727"/>
    <n v="1744"/>
    <n v="1.4188369375409899E-4"/>
    <n v="2501"/>
    <n v="0"/>
    <n v="0"/>
    <n v="4.0180849556041913"/>
    <n v="510"/>
    <n v="0"/>
  </r>
  <r>
    <s v="North Coast"/>
    <x v="2501"/>
    <n v="56"/>
    <n v="110.077569875913"/>
    <n v="69"/>
    <n v="116.03307"/>
    <n v="21"/>
    <n v="4.8254023308150598E-5"/>
    <n v="6.6430549658656704E-2"/>
    <n v="6.4089425802230799"/>
    <n v="19.141607731580699"/>
    <n v="39.526735991239498"/>
    <n v="0.437710907659493"/>
    <n v="3.3607249288332799"/>
    <n v="12.023440819233601"/>
    <n v="1.0014749368031799"/>
    <n v="3.2055412916020702E-6"/>
    <n v="1.3340736361334101E-4"/>
    <n v="0.81159420289855"/>
    <n v="0.94867408598623404"/>
    <s v="{B13BE392-390E-4E3B-A432-5336348FF9E8}"/>
    <n v="42271104"/>
    <s v="COTATI 1104"/>
    <n v="426"/>
    <n v="38.326477612536799"/>
    <n v="-122.709542944902"/>
    <x v="2499"/>
    <n v="105"/>
    <n v="263"/>
    <n v="20085.554942642801"/>
    <n v="6253.9915845040296"/>
    <n v="13831.563358138799"/>
    <n v="3056.6341361499199"/>
    <n v="4201.2070711328697"/>
    <n v="2.8015546358801601E-3"/>
    <n v="1.0133344894711601E-3"/>
    <n v="1.9656708906413101"/>
    <n v="3.2857142857142798"/>
    <n v="1681"/>
    <n v="6.7316367123643474E-5"/>
    <n v="2502"/>
    <n v="0"/>
    <n v="0"/>
    <n v="1.8993038098136119"/>
    <n v="51"/>
    <n v="0"/>
  </r>
  <r>
    <s v="Bay Area"/>
    <x v="2502"/>
    <n v="26"/>
    <n v="77.049561158231697"/>
    <n v="132"/>
    <n v="140.23690999999999"/>
    <n v="13"/>
    <n v="5.0242760922768701E-5"/>
    <n v="6.1321623392658002E-2"/>
    <n v="1.2313952719171799"/>
    <n v="1.2850796903173101"/>
    <n v="6.27550252278645"/>
    <n v="2.5409352383576299E-2"/>
    <n v="2.1999999761582298"/>
    <n v="5.2606858108192602"/>
    <n v="1.30786249270805"/>
    <n v="3.2020928735438401E-6"/>
    <n v="5.38765910347977E-5"/>
    <n v="0.19696969696969599"/>
    <n v="0.54942427267981897"/>
    <s v="{14C57C49-3FAA-493A-A967-CDA87ADFA83B}"/>
    <n v="13801103"/>
    <s v="MORAGA 1103"/>
    <n v="81146"/>
    <n v="37.843102424951702"/>
    <n v="-122.145931169514"/>
    <x v="2500"/>
    <n v="181"/>
    <n v="442"/>
    <n v="31772.015650950001"/>
    <n v="9024.5516073674808"/>
    <n v="22747.464043582499"/>
    <n v="1121.0612489233799"/>
    <n v="4869.5573690575502"/>
    <n v="7.0039568345237003E-4"/>
    <n v="6.5315589199599301E-4"/>
    <n v="2.9634446599319899"/>
    <n v="10.1538461538461"/>
    <n v="2206"/>
    <n v="4.1627207356069923E-5"/>
    <n v="2503"/>
    <n v="0"/>
    <n v="0"/>
    <n v="0.69659494930476951"/>
    <n v="2178"/>
    <n v="0"/>
  </r>
  <r>
    <s v="Bay Area"/>
    <x v="2503"/>
    <n v="13"/>
    <n v="27.774613076312999"/>
    <n v="112"/>
    <n v="63.149723000000002"/>
    <n v="13"/>
    <n v="4.8087271072570398E-5"/>
    <n v="6.6431758675379496E-2"/>
    <n v="2.2205813974141999"/>
    <n v="4.9218120376268999"/>
    <n v="21.931215571860399"/>
    <n v="7.7050638508201999E-2"/>
    <n v="1.49455407949594"/>
    <n v="4.6503573988492599"/>
    <n v="1"/>
    <n v="3.1945219872505599E-6"/>
    <n v="7.5273392842343707E-5"/>
    <n v="0.11607142857142801"/>
    <n v="0.439821613358651"/>
    <s v="{6C96515F-B6CE-4B5E-91AB-166552C2F0C4}"/>
    <n v="13532224"/>
    <s v="LAKEWOOD 2224"/>
    <n v="568670"/>
    <n v="37.867610921284403"/>
    <n v="-122.045909249533"/>
    <x v="2501"/>
    <n v="50"/>
    <n v="43"/>
    <n v="6583.5757757545798"/>
    <n v="4298.0795821174497"/>
    <n v="2285.4961936371301"/>
    <n v="1334.4521943541099"/>
    <n v="1233.47728739171"/>
    <n v="9.7855410695046798E-4"/>
    <n v="6.2513452394341498E-4"/>
    <n v="2.13650869817792"/>
    <n v="8.6153846153846096"/>
    <n v="2018"/>
    <n v="4.1528785834257278E-5"/>
    <n v="2504"/>
    <n v="0"/>
    <n v="0"/>
    <n v="0.82918989445800761"/>
    <n v="2268"/>
    <n v="0"/>
  </r>
  <r>
    <s v="Bay Area"/>
    <x v="2504"/>
    <n v="5"/>
    <n v="17.757601585810001"/>
    <n v="29"/>
    <n v="30.586655"/>
    <n v="4"/>
    <n v="4.8077877636387698E-5"/>
    <n v="6.6430776370033404E-2"/>
    <n v="2.9858747820059399"/>
    <n v="6.9585015475749898"/>
    <n v="14.3877186803923"/>
    <n v="7.5971841646075206E-2"/>
    <n v="0.42146016657352398"/>
    <n v="0.177931415848433"/>
    <n v="1"/>
    <n v="3.19384258178677E-6"/>
    <n v="1.16170284172767E-4"/>
    <n v="0.17241379310344801"/>
    <n v="0.58056697541497204"/>
    <s v="{3479FEFA-1861-4D8C-A938-95A0471F292B}"/>
    <n v="13801105"/>
    <s v="MORAGA 1105"/>
    <n v="8354"/>
    <n v="37.819990259372297"/>
    <n v="-122.122045895451"/>
    <x v="2502"/>
    <n v="69"/>
    <n v="246"/>
    <n v="17339.384467813001"/>
    <n v="4982.0058788914503"/>
    <n v="12357.3785889215"/>
    <n v="320.26609068466598"/>
    <n v="528.28621689761997"/>
    <n v="4.6468113669106899E-4"/>
    <n v="1.9231151054555001E-4"/>
    <n v="3.55152031716201"/>
    <n v="7.25"/>
    <n v="1769"/>
    <n v="1.277537032714708E-5"/>
    <n v="2505"/>
    <n v="0"/>
    <n v="0"/>
    <n v="0.1990040610348216"/>
    <n v="1726"/>
    <n v="0"/>
  </r>
  <r>
    <s v="Bay Area"/>
    <x v="2505"/>
    <n v="3"/>
    <n v="4.8405751333872704"/>
    <n v="32"/>
    <n v="19.520375999999999"/>
    <n v="6"/>
    <n v="3.82823609470506E-5"/>
    <n v="9.1864071497507402E-2"/>
    <n v="2.0391905363649099"/>
    <n v="2.0161793455481498"/>
    <n v="3.1736862587422299"/>
    <n v="1.28479820034268E-2"/>
    <n v="0.42662243296725699"/>
    <n v="10.1859883811945"/>
    <n v="0.83407080173492398"/>
    <n v="3.1845934168423601E-6"/>
    <n v="4.6384646263201498E-5"/>
    <n v="9.375E-2"/>
    <n v="0.24797550428547599"/>
    <s v="{61CE2DCB-0D53-494B-8C34-3F4D665DD273}"/>
    <n v="13432207"/>
    <s v="FAIRVIEW 2207"/>
    <s v="P148"/>
    <n v="38.056183724121901"/>
    <n v="-122.21694614117899"/>
    <x v="2503"/>
    <n v="154"/>
    <n v="879"/>
    <n v="38818.482292968903"/>
    <n v="7362.52148620362"/>
    <n v="31455.960806765201"/>
    <n v="1241.47527446566"/>
    <n v="3160.2006929330901"/>
    <n v="2.78307877579209E-4"/>
    <n v="2.2969416568230299E-4"/>
    <n v="1.6135250444624201"/>
    <n v="5.3333333333333304"/>
    <n v="2272"/>
    <n v="1.9107560501054161E-5"/>
    <n v="2506"/>
    <n v="0"/>
    <n v="0"/>
    <n v="0.77141673277000167"/>
    <n v="652"/>
    <n v="0"/>
  </r>
  <r>
    <s v="Bay Area"/>
    <x v="2506"/>
    <n v="6"/>
    <n v="6.7554643185540799"/>
    <n v="8"/>
    <n v="7.9260970000000004"/>
    <n v="3"/>
    <n v="4.7901749591498303E-5"/>
    <n v="6.6431380861030107E-2"/>
    <n v="8.7392911911010707"/>
    <n v="10.6343069076538"/>
    <n v="36.576004028320298"/>
    <n v="0.32086959481239302"/>
    <n v="1.47492624819278E-3"/>
    <n v="1.0949114958445201"/>
    <n v="1"/>
    <n v="3.1821793710225201E-6"/>
    <n v="1.8371623809798599E-4"/>
    <n v="0.75"/>
    <n v="0.85230655011898704"/>
    <s v="{466136A5-5029-445B-8434-F48A32643962}"/>
    <n v="42011109"/>
    <s v="SAN RAFAEL 1109"/>
    <n v="418"/>
    <n v="37.991211678789703"/>
    <n v="-122.509435982131"/>
    <x v="2504"/>
    <n v="234"/>
    <n v="1121"/>
    <n v="71378.7741975315"/>
    <n v="19644.762413183798"/>
    <n v="51734.011784347596"/>
    <n v="8200.6280719898405"/>
    <n v="5549.2492556071402"/>
    <n v="5.5114871429395797E-4"/>
    <n v="1.43705248774494E-4"/>
    <n v="1.1259107197590099"/>
    <n v="2.6666666666666599"/>
    <n v="1469"/>
    <n v="9.5465381130675598E-6"/>
    <n v="2507"/>
    <n v="0"/>
    <n v="0"/>
    <n v="5.0956324657203993"/>
    <n v="1259"/>
    <n v="0"/>
  </r>
  <r>
    <s v="Central Coast"/>
    <x v="2507"/>
    <n v="33"/>
    <n v="122.415956654651"/>
    <n v="41"/>
    <n v="126.95798499999999"/>
    <n v="6"/>
    <n v="4.7700428088622399E-5"/>
    <n v="6.6431834237477602E-2"/>
    <n v="3.5075790882110498"/>
    <n v="9.3405685424804599"/>
    <n v="22.629684448242099"/>
    <n v="7.9375416040420504E-2"/>
    <n v="6.6371681789557102E-2"/>
    <n v="0.937536891549825"/>
    <n v="1"/>
    <n v="3.1688269318400898E-6"/>
    <n v="6.7568334391883799E-5"/>
    <n v="0.80487804878048697"/>
    <n v="0.96422416225042895"/>
    <s v="{95DA73C9-4DB4-4C31-AFD8-C43A5BC36425}"/>
    <n v="182381101"/>
    <s v="DOLAN ROAD 1101"/>
    <n v="22158"/>
    <n v="36.799934564542603"/>
    <n v="-121.699151017284"/>
    <x v="2505"/>
    <n v="281"/>
    <n v="472"/>
    <n v="48156.551231832498"/>
    <n v="18873.031882422802"/>
    <n v="29283.519349409598"/>
    <n v="274.47833168618001"/>
    <n v="465.30610469699297"/>
    <n v="4.0541000635130298E-4"/>
    <n v="2.86202568531734E-4"/>
    <n v="3.7095744440803502"/>
    <n v="6.8333333333333304"/>
    <n v="2074"/>
    <n v="1.9012961591040538E-5"/>
    <n v="2508"/>
    <n v="0"/>
    <n v="0"/>
    <n v="0.17055287543817335"/>
    <n v="1776"/>
    <n v="0"/>
  </r>
  <r>
    <s v="Bay Area"/>
    <x v="2508"/>
    <n v="130"/>
    <n v="243.591299639657"/>
    <n v="782"/>
    <n v="604.2826"/>
    <n v="35"/>
    <n v="4.6828293385000701E-5"/>
    <n v="6.6431380861030107E-2"/>
    <n v="0.55541174653418601"/>
    <n v="0.250546730664652"/>
    <n v="0.83174750590502999"/>
    <n v="4.57164314246368E-3"/>
    <n v="0.25891277007770103"/>
    <n v="0.31831227077969498"/>
    <n v="0.80000000000001303"/>
    <n v="3.1108681929310399E-6"/>
    <n v="3.6516877046872303E-5"/>
    <n v="0.16624040920716099"/>
    <n v="0.40310825192177302"/>
    <s v="{14F4E9ED-4B21-4FDE-817D-55ADC93A3192}"/>
    <n v="42011101"/>
    <s v="SAN RAFAEL 1101"/>
    <s v="circuit_breaker"/>
    <n v="37.970786941211898"/>
    <n v="-122.526759951269"/>
    <x v="2506"/>
    <n v="184"/>
    <n v="659"/>
    <n v="31974.970249100799"/>
    <n v="6823.6578307336104"/>
    <n v="25151.312418367201"/>
    <n v="3967.8905125741398"/>
    <n v="15454.627350102801"/>
    <n v="1.2780906966405299E-3"/>
    <n v="1.6389902684750201E-3"/>
    <n v="1.87377922799736"/>
    <n v="22.342857142857099"/>
    <n v="2380"/>
    <n v="1.0888038675258639E-4"/>
    <n v="2509"/>
    <n v="0"/>
    <n v="0"/>
    <n v="2.4655320956887059"/>
    <n v="2731"/>
    <n v="0"/>
  </r>
  <r>
    <s v="Central Coast"/>
    <x v="2509"/>
    <n v="463"/>
    <n v="935.48776907917397"/>
    <n v="2519"/>
    <n v="2177.8672000000001"/>
    <n v="191"/>
    <n v="4.6216778497201497E-5"/>
    <n v="6.6431600821255599E-2"/>
    <n v="2.6359599708138601"/>
    <n v="9.0713990951909196"/>
    <n v="39.106908377186699"/>
    <n v="0.14695916748900401"/>
    <n v="0.51571838724483998"/>
    <n v="5.5549147306814604"/>
    <n v="0.92168604828301404"/>
    <n v="3.0702533922105199E-6"/>
    <n v="8.6909233038993299E-5"/>
    <n v="0.183803096466851"/>
    <n v="0.429543075192308"/>
    <s v="{F9DF48B9-C722-406C-B401-60189B57E89A}"/>
    <n v="82021107"/>
    <s v="LOS GATOS 1107"/>
    <s v="circuit_breaker"/>
    <n v="37.226210114142603"/>
    <n v="-121.97728710811"/>
    <x v="2507"/>
    <n v="396"/>
    <n v="762"/>
    <n v="61099.622808223401"/>
    <n v="25321.013046214201"/>
    <n v="35778.609762009102"/>
    <n v="24420.956384339399"/>
    <n v="35026.452344027901"/>
    <n v="1.6599663510447699E-2"/>
    <n v="8.8274046929654997E-3"/>
    <n v="2.0204919418556599"/>
    <n v="13.1884816753926"/>
    <n v="1931"/>
    <n v="5.8641839791220927E-4"/>
    <n v="2510"/>
    <n v="0"/>
    <n v="0"/>
    <n v="15.174474089493357"/>
    <n v="2265"/>
    <n v="0"/>
  </r>
  <r>
    <s v="Bay Area"/>
    <x v="2510"/>
    <n v="1"/>
    <n v="1.2277136794000301"/>
    <n v="1"/>
    <n v="1.2277137"/>
    <n v="1"/>
    <n v="4.6164579543983503E-5"/>
    <n v="6.6431380861030107E-2"/>
    <n v="0.139572888612747"/>
    <n v="0.22239449620246801"/>
    <n v="5.4679429158568304E-3"/>
    <n v="7.7125463349147996E-7"/>
    <n v="0"/>
    <n v="3.1415928155183702E-2"/>
    <n v="1"/>
    <n v="3.06677676597569E-6"/>
    <n v="6.4433238549099702E-6"/>
    <n v="1"/>
    <n v="0.99999997987384603"/>
    <s v="{2C2CFF8C-6FFC-491F-805A-E0EE63DF4C2A}"/>
    <n v="42481105"/>
    <s v=" "/>
    <n v="1943"/>
    <n v="38.096989303953798"/>
    <n v="-122.587987776604"/>
    <x v="2508"/>
    <n v="26"/>
    <n v="75"/>
    <n v="6396.4345064402696"/>
    <n v="1959.96299528295"/>
    <n v="4436.4715111573196"/>
    <n v="1959.96299528295"/>
    <n v="4436.4715111573196"/>
    <n v="6.4433238549099702E-6"/>
    <n v="4.6164579543983503E-5"/>
    <n v="1.2277136794000301"/>
    <n v="1"/>
    <n v="2834"/>
    <n v="3.06677676597569E-6"/>
    <n v="2511"/>
    <n v="0"/>
    <n v="0"/>
    <n v="1.217864166341962"/>
    <n v="2890"/>
    <n v="0"/>
  </r>
  <r>
    <s v="Bay Area"/>
    <x v="2511"/>
    <n v="3"/>
    <n v="4.0757515583296398"/>
    <n v="28"/>
    <n v="19.399979999999999"/>
    <n v="8"/>
    <n v="4.6151852984621601E-5"/>
    <n v="6.6431380861030107E-2"/>
    <m/>
    <m/>
    <m/>
    <m/>
    <n v="6.0113384723663303"/>
    <n v="41.697151452302897"/>
    <n v="1.06692479550838"/>
    <n v="3.0659313230636702E-6"/>
    <n v="4.6151852984621601E-5"/>
    <n v="0.107142857142857"/>
    <n v="0.21009049719747599"/>
    <s v="{3B8D2573-46CC-4384-8812-825E9555364D}"/>
    <n v="42211104"/>
    <s v="NOVATO 1104"/>
    <n v="1282"/>
    <n v="38.116391745733097"/>
    <n v="-122.563160327418"/>
    <x v="2509"/>
    <n v="120"/>
    <n v="144"/>
    <n v="17488.2795551538"/>
    <n v="7339.7436551792698"/>
    <n v="10148.5358999745"/>
    <n v="722.77707430242697"/>
    <n v="907.20473977751305"/>
    <n v="3.6921482387697302E-4"/>
    <n v="3.6921482387697302E-4"/>
    <n v="1.3585838527765399"/>
    <n v="3.5"/>
    <n v="2274"/>
    <n v="2.4527450584509361E-5"/>
    <n v="2512"/>
    <n v="0"/>
    <n v="0"/>
    <n v="0.44911271343637338"/>
    <n v="2712"/>
    <n v="0"/>
  </r>
  <r>
    <s v="Central Coast"/>
    <x v="2512"/>
    <n v="49"/>
    <n v="102.161713657316"/>
    <n v="494"/>
    <n v="369.73520000000002"/>
    <n v="45"/>
    <n v="4.5997537866545201E-5"/>
    <n v="6.6997067299154001E-2"/>
    <n v="3.7497520139864203E-2"/>
    <n v="0.173527011414989"/>
    <n v="5.7241534251178602E-2"/>
    <n v="2.9889919808628299E-6"/>
    <n v="0.70585053376853701"/>
    <n v="5.2861946805069797"/>
    <n v="1.0048672570122601"/>
    <n v="3.0645479019717298E-6"/>
    <n v="2.4711237358114101E-5"/>
    <n v="9.9190283400809695E-2"/>
    <n v="0.27631048907608102"/>
    <s v="{3FC7657A-E97F-4835-8F9A-E34BACD9F92C}"/>
    <n v="83371115"/>
    <s v="SARATOGA 1115"/>
    <s v="LC20"/>
    <n v="37.294037545016899"/>
    <n v="-122.03244589002399"/>
    <x v="2510"/>
    <n v="135"/>
    <n v="383"/>
    <n v="22682.285771045099"/>
    <n v="7847.8027958046396"/>
    <n v="14834.4829752404"/>
    <n v="4697.8741444623902"/>
    <n v="2754.2127030531601"/>
    <n v="1.1120056811151299E-3"/>
    <n v="2.0698892039945301E-3"/>
    <n v="2.08493293178197"/>
    <n v="10.9777777777777"/>
    <n v="2539"/>
    <n v="1.3790465558872784E-4"/>
    <n v="2513"/>
    <n v="0"/>
    <n v="0"/>
    <n v="2.9191227550187397"/>
    <n v="260"/>
    <n v="0"/>
  </r>
  <r>
    <s v="Bay Area"/>
    <x v="2513"/>
    <n v="5"/>
    <n v="10.834628400825199"/>
    <n v="96"/>
    <n v="63.801825999999998"/>
    <n v="11"/>
    <n v="4.1376186510950102E-5"/>
    <n v="7.1055924350565097E-2"/>
    <n v="6.4395184814929896E-2"/>
    <n v="0.12797699272632501"/>
    <n v="4.6563933836296201E-2"/>
    <n v="2.02587597897263E-6"/>
    <n v="0.55852776020765305"/>
    <n v="7.1682822812687199"/>
    <n v="1"/>
    <n v="3.02491083715618E-6"/>
    <n v="1.8087462111989999E-5"/>
    <n v="5.2083333333333301E-2"/>
    <n v="0.169816900221851"/>
    <s v="{C6807FEA-40B3-41BE-80F1-095A0F67FBA5}"/>
    <n v="14091108"/>
    <s v="CASTRO VALLEY 1108"/>
    <s v="MR273"/>
    <n v="37.697799607013302"/>
    <n v="-122.027775468676"/>
    <x v="2511"/>
    <n v="22"/>
    <n v="26"/>
    <n v="2646.4262439065101"/>
    <n v="1166.5861196097201"/>
    <n v="1479.84012429678"/>
    <n v="1166.5861196097201"/>
    <n v="1479.84012429678"/>
    <n v="1.9896208323189E-4"/>
    <n v="4.5513805162045097E-4"/>
    <n v="2.1669256801650398"/>
    <n v="8.7272727272727195"/>
    <n v="2649"/>
    <n v="3.3274019208717984E-5"/>
    <n v="2514"/>
    <n v="0"/>
    <n v="0"/>
    <n v="0.7248827837280114"/>
    <n v="2272"/>
    <n v="0"/>
  </r>
  <r>
    <s v="Bay Area"/>
    <x v="2514"/>
    <n v="139"/>
    <n v="438.02999308555798"/>
    <n v="312"/>
    <n v="536.94110000000001"/>
    <n v="22"/>
    <n v="4.54416821495132E-5"/>
    <n v="6.6431380859626896E-2"/>
    <n v="4.3984935816843"/>
    <n v="2.6847419753545299"/>
    <n v="6.82047110043752"/>
    <n v="0.142699312785598"/>
    <n v="1.14430816107516"/>
    <n v="2.8213797597722499"/>
    <n v="1"/>
    <n v="3.0187500517110299E-6"/>
    <n v="1.5681441162904901E-4"/>
    <n v="0.44551282051281998"/>
    <n v="0.81578778791421203"/>
    <s v="{14CA8224-5AC7-4834-81C3-26558D7F85B9}"/>
    <n v="12101104"/>
    <s v="OAKLAND K 1104"/>
    <n v="432850"/>
    <n v="37.826005227393701"/>
    <n v="-122.20702102569"/>
    <x v="2512"/>
    <n v="55"/>
    <n v="129"/>
    <n v="6808.9734417941299"/>
    <n v="1972.5088214697901"/>
    <n v="4836.4646203243301"/>
    <n v="1972.5088214697901"/>
    <n v="4836.4646203243301"/>
    <n v="3.4499170558390801E-3"/>
    <n v="9.9971700728929093E-4"/>
    <n v="3.1512949142845899"/>
    <n v="14.1818181818181"/>
    <n v="1557"/>
    <n v="6.6412501137642655E-5"/>
    <n v="2515"/>
    <n v="0"/>
    <n v="0"/>
    <n v="1.225659778905505"/>
    <n v="2596"/>
    <n v="0"/>
  </r>
  <r>
    <s v="Central Coast"/>
    <x v="2515"/>
    <n v="45"/>
    <n v="90.117982482026093"/>
    <n v="250"/>
    <n v="207.72304"/>
    <n v="25"/>
    <n v="4.5361243828665403E-5"/>
    <n v="6.6431888642033907E-2"/>
    <n v="3.2725571705460799"/>
    <n v="2.47983307897811"/>
    <n v="6.53405989684064"/>
    <n v="9.1405396339658704E-2"/>
    <n v="3.2300884425671299E-2"/>
    <n v="0.44505309980363"/>
    <n v="0.28000000000007202"/>
    <n v="3.0134334630703501E-6"/>
    <n v="1.26156680012456E-4"/>
    <n v="0.18"/>
    <n v="0.43383720684664301"/>
    <s v="{168FAC6E-221A-4D80-AD26-79821278B765}"/>
    <n v="82021101"/>
    <s v="LOS GATOS 1101"/>
    <s v="circuit_breaker"/>
    <n v="37.226344965582399"/>
    <n v="-121.977583993008"/>
    <x v="2513"/>
    <n v="145"/>
    <n v="505"/>
    <n v="28538.045630591801"/>
    <n v="6310.1880851534997"/>
    <n v="22227.857545438201"/>
    <n v="2776.4398037844098"/>
    <n v="11430.3243950833"/>
    <n v="3.1539170003114202E-3"/>
    <n v="1.1340310957166299E-3"/>
    <n v="2.0026218329339098"/>
    <n v="10"/>
    <n v="1720"/>
    <n v="7.533583657675875E-5"/>
    <n v="2516"/>
    <n v="0"/>
    <n v="0"/>
    <n v="1.7251991773173225"/>
    <n v="2350"/>
    <n v="0"/>
  </r>
  <r>
    <s v="Central Coast"/>
    <x v="2516"/>
    <n v="2"/>
    <n v="5.6281803439651998"/>
    <n v="4"/>
    <n v="6.5396523000000002"/>
    <n v="2"/>
    <n v="2.26926440518582E-5"/>
    <n v="0.12365411594509999"/>
    <n v="12.7207118272781"/>
    <n v="118.10997581481899"/>
    <n v="527.39019012451104"/>
    <n v="2.9184041023254301"/>
    <n v="0.376106206327676"/>
    <n v="7.9516590833663896"/>
    <n v="1"/>
    <n v="2.9942888229066702E-6"/>
    <n v="3.4692036388150801E-4"/>
    <n v="0.5"/>
    <n v="0.86062378316808896"/>
    <s v="{A0154153-BF56-4706-9955-FEBD0CFAAAA7}"/>
    <n v="182951101"/>
    <s v="FOOTHILL 1101"/>
    <s v="circuit_breaker"/>
    <n v="35.286166052881299"/>
    <n v="-120.70612343191701"/>
    <x v="2514"/>
    <n v="192"/>
    <n v="171"/>
    <n v="47278.0835841757"/>
    <n v="35204.280091723303"/>
    <n v="12073.8034924523"/>
    <n v="18495.1348348049"/>
    <n v="7447.7524955198096"/>
    <n v="6.9384072776301699E-4"/>
    <n v="4.5385288103716401E-5"/>
    <n v="2.8140901719825999"/>
    <n v="2"/>
    <n v="1018"/>
    <n v="5.9885776458133404E-6"/>
    <n v="2517"/>
    <n v="0"/>
    <n v="0"/>
    <n v="11.492340427437556"/>
    <n v="1418"/>
    <n v="0"/>
  </r>
  <r>
    <s v="Bay Area"/>
    <x v="2517"/>
    <n v="227"/>
    <n v="457.581686014056"/>
    <n v="1005"/>
    <n v="898.32024999999999"/>
    <n v="80"/>
    <n v="4.5004984667684701E-5"/>
    <n v="6.6431380861030107E-2"/>
    <n v="0.64263287639015898"/>
    <n v="0.38009019553817902"/>
    <n v="1.48954517981402"/>
    <n v="1.4531554180231001E-2"/>
    <n v="0.74247786279305406"/>
    <n v="1.05121681978926"/>
    <n v="0.81250000000001699"/>
    <n v="2.98974327710379E-6"/>
    <n v="4.0887826022717399E-5"/>
    <n v="0.225870646766169"/>
    <n v="0.50937478618332499"/>
    <s v="{946048CE-AA9C-41AF-93CE-2A93327AB590}"/>
    <n v="42011101"/>
    <s v="SAN RAFAEL 1101"/>
    <n v="494"/>
    <n v="37.963417610295203"/>
    <n v="-122.521657508706"/>
    <x v="2515"/>
    <n v="253"/>
    <n v="1121"/>
    <n v="62068.490253055199"/>
    <n v="14793.406606083499"/>
    <n v="47275.083646971703"/>
    <n v="8677.8794066008904"/>
    <n v="28513.331484705901"/>
    <n v="3.2710260818173899E-3"/>
    <n v="3.60039877341478E-3"/>
    <n v="2.0157783524848201"/>
    <n v="12.5625"/>
    <n v="2331"/>
    <n v="2.391794621683032E-4"/>
    <n v="2518"/>
    <n v="0"/>
    <n v="0"/>
    <n v="5.392182604759002"/>
    <n v="2509"/>
    <n v="0"/>
  </r>
  <r>
    <s v="Bay Area"/>
    <x v="2518"/>
    <n v="104"/>
    <n v="172.886382608053"/>
    <n v="325"/>
    <n v="299.29433999999998"/>
    <n v="44"/>
    <n v="4.4964810761236798E-5"/>
    <n v="6.6431380861030107E-2"/>
    <n v="1.72498361890514"/>
    <n v="4.0568219770987799"/>
    <n v="9.4050445830915095"/>
    <n v="0.108057845746297"/>
    <n v="3.28333667868921"/>
    <n v="14.0253921803087"/>
    <n v="1.00422365286133"/>
    <n v="2.9870744690238598E-6"/>
    <n v="5.0955407501036898E-5"/>
    <n v="0.32"/>
    <n v="0.57764667861432795"/>
    <s v="{F91156C0-E294-4BD1-9245-277084BD5819}"/>
    <n v="42481104"/>
    <s v="IGNACIO 1104"/>
    <n v="450582"/>
    <n v="38.104622876127799"/>
    <n v="-122.513202820168"/>
    <x v="2516"/>
    <n v="88"/>
    <n v="132"/>
    <n v="14523.471921427499"/>
    <n v="6790.6190537340599"/>
    <n v="7732.8528676935202"/>
    <n v="4879.3487544898599"/>
    <n v="7154.42094877621"/>
    <n v="2.2420379300456201E-3"/>
    <n v="1.97845167349441E-3"/>
    <n v="1.6623690635389701"/>
    <n v="7.3863636363636296"/>
    <n v="2224"/>
    <n v="1.3143127663704982E-4"/>
    <n v="2519"/>
    <n v="0"/>
    <n v="0"/>
    <n v="3.031885814926119"/>
    <n v="2162"/>
    <n v="0"/>
  </r>
  <r>
    <s v="Bay Area"/>
    <x v="2519"/>
    <n v="17"/>
    <n v="44.110110206290599"/>
    <n v="37"/>
    <n v="53.54974"/>
    <n v="11"/>
    <n v="4.4590198740479502E-5"/>
    <n v="6.6431380861030107E-2"/>
    <m/>
    <m/>
    <m/>
    <m/>
    <n v="0.44448913896287001"/>
    <n v="0.16506436022675799"/>
    <n v="1"/>
    <n v="2.9621884751978199E-6"/>
    <n v="4.4590198740479502E-5"/>
    <n v="0.45945945945945899"/>
    <n v="0.82372221303081605"/>
    <s v="{73B969AA-9422-4313-8799-666FFF6134B7}"/>
    <n v="42011105"/>
    <s v="SAN RAFAEL 1105"/>
    <n v="344"/>
    <n v="37.975981643991702"/>
    <n v="-122.489785588244"/>
    <x v="2517"/>
    <n v="199"/>
    <n v="1009"/>
    <n v="64707.864946330999"/>
    <n v="12052.704706148499"/>
    <n v="52655.1602401825"/>
    <n v="796.04480913748705"/>
    <n v="5540.5998434724097"/>
    <n v="4.9049218614527403E-4"/>
    <n v="4.9049218614527403E-4"/>
    <n v="2.5947123650759201"/>
    <n v="3.3636363636363602"/>
    <n v="2286"/>
    <n v="3.2584073227176017E-5"/>
    <n v="2520"/>
    <n v="0"/>
    <n v="0"/>
    <n v="0.49463915909856948"/>
    <n v="2755"/>
    <n v="0"/>
  </r>
  <r>
    <s v="Bay Area"/>
    <x v="2520"/>
    <n v="10"/>
    <n v="27.854569594802602"/>
    <n v="26"/>
    <n v="37.281914"/>
    <n v="3"/>
    <n v="4.4177727734980398E-5"/>
    <n v="6.6431380861030107E-2"/>
    <n v="1.2883989810943599"/>
    <n v="1.30709552764892"/>
    <n v="2.2818033695220898"/>
    <n v="1.6201639547944E-2"/>
    <n v="0"/>
    <n v="0"/>
    <n v="0"/>
    <n v="2.9347874567373799E-6"/>
    <n v="4.9388386590483898E-5"/>
    <n v="0.38461538461538403"/>
    <n v="0.74713357731885499"/>
    <s v="{BA67EE88-1E6D-48B2-9DBA-46721926CAE7}"/>
    <n v="42011105"/>
    <s v="SAN RAFAEL 1105"/>
    <s v="circuit_breaker"/>
    <n v="37.970767595922197"/>
    <n v="-122.526988937768"/>
    <x v="2518"/>
    <n v="292"/>
    <n v="791"/>
    <n v="52260.143124715403"/>
    <n v="15578.300112770101"/>
    <n v="36681.843011945202"/>
    <n v="373.68262761609401"/>
    <n v="480.85120501991798"/>
    <n v="1.4816515977145099E-4"/>
    <n v="1.3253318320494099E-4"/>
    <n v="2.7854569594802601"/>
    <n v="8.6666666666666607"/>
    <n v="2235"/>
    <n v="8.8043623702121407E-6"/>
    <n v="2521"/>
    <n v="0"/>
    <n v="0"/>
    <n v="0.23219554800443995"/>
    <n v="2735"/>
    <n v="0"/>
  </r>
  <r>
    <s v="Bay Area"/>
    <x v="2521"/>
    <n v="40"/>
    <n v="65.048450234117595"/>
    <n v="151"/>
    <n v="132.06704999999999"/>
    <n v="18"/>
    <n v="4.3645873524332599E-5"/>
    <n v="6.6431380861030107E-2"/>
    <n v="0.141673028469085"/>
    <n v="0.22239449620246801"/>
    <n v="3.2981843687593898E-3"/>
    <n v="4.6726378855055299E-7"/>
    <n v="0.73107177655523004"/>
    <n v="2.2577556160588999"/>
    <n v="1"/>
    <n v="2.8994556471072899E-6"/>
    <n v="4.1772971573866199E-5"/>
    <n v="0.26490066225165498"/>
    <n v="0.49254111190534899"/>
    <s v="{CDB467EB-0C7C-4750-A7F9-34F28A41CB6F}"/>
    <n v="42011106"/>
    <s v="SAN RAFAEL 1106"/>
    <n v="1230"/>
    <n v="37.981954624384699"/>
    <n v="-122.523390200294"/>
    <x v="2519"/>
    <n v="170"/>
    <n v="734"/>
    <n v="44027.404217471703"/>
    <n v="9947.7926651144498"/>
    <n v="34079.611552357303"/>
    <n v="1200.48102142364"/>
    <n v="4807.19424564152"/>
    <n v="7.5191348832959095E-4"/>
    <n v="7.8562572343798798E-4"/>
    <n v="1.62621125585294"/>
    <n v="8.3888888888888893"/>
    <n v="2314"/>
    <n v="5.2190201647931222E-5"/>
    <n v="2522"/>
    <n v="0"/>
    <n v="0"/>
    <n v="0.74594409276302864"/>
    <n v="2292"/>
    <n v="0"/>
  </r>
  <r>
    <s v="Central Coast"/>
    <x v="2522"/>
    <n v="521"/>
    <n v="1100.0922071089201"/>
    <n v="980"/>
    <n v="1379.8823"/>
    <n v="121"/>
    <n v="4.3342010850052599E-5"/>
    <n v="6.6852198695328394E-2"/>
    <n v="1.83309519848511"/>
    <n v="125.475246764098"/>
    <n v="1341.6557050086401"/>
    <n v="0.81253969620440203"/>
    <n v="0.51246984144442198"/>
    <n v="10.880368260886099"/>
    <n v="0.96878885828760097"/>
    <n v="2.8847204467021801E-6"/>
    <n v="4.8394991267152601E-5"/>
    <n v="0.53163265306122398"/>
    <n v="0.797236248193675"/>
    <s v="{C7A22305-CC6A-494A-88D7-7F9AE8676071}"/>
    <n v="182291101"/>
    <s v="HATTON 1101"/>
    <n v="37088"/>
    <n v="36.546436723385398"/>
    <n v="-121.89852213674"/>
    <x v="2520"/>
    <n v="225"/>
    <n v="540"/>
    <n v="44588.832470059002"/>
    <n v="18049.200097592799"/>
    <n v="26539.6323724662"/>
    <n v="10725.956513388001"/>
    <n v="16541.762614024901"/>
    <n v="5.8557939433254696E-3"/>
    <n v="5.2443833128563702E-3"/>
    <n v="2.11150135721482"/>
    <n v="8.0991735537189999"/>
    <n v="2243"/>
    <n v="3.4905117405096382E-4"/>
    <n v="2523"/>
    <n v="0"/>
    <n v="0"/>
    <n v="6.6647983246804152"/>
    <n v="1171"/>
    <n v="0"/>
  </r>
  <r>
    <s v="Central Coast"/>
    <x v="2523"/>
    <n v="33"/>
    <n v="44.398469995091403"/>
    <n v="118"/>
    <n v="95.512479999999996"/>
    <n v="24"/>
    <n v="4.19829924946194E-5"/>
    <n v="6.7491437962380399E-2"/>
    <n v="2.5033398120419998"/>
    <n v="98.275374689224407"/>
    <n v="556.40461617907397"/>
    <n v="1.32485720919884"/>
    <n v="1.6449115607732201"/>
    <n v="15.127820739212099"/>
    <n v="1.00258111953735"/>
    <n v="2.8314043344314798E-6"/>
    <n v="7.9472097940125303E-5"/>
    <n v="0.27966101694915202"/>
    <n v="0.46484469055518202"/>
    <s v="{D3A9B0CE-EEFF-4BC6-8121-8BA08D5105E9}"/>
    <n v="182371111"/>
    <s v="LAURELES 1111"/>
    <n v="6617"/>
    <n v="36.402730106509502"/>
    <n v="-121.65733551416299"/>
    <x v="2521"/>
    <n v="17"/>
    <n v="79"/>
    <n v="6234.4063982560701"/>
    <n v="2923.6770447203098"/>
    <n v="3310.7293535357499"/>
    <n v="2923.6770447203098"/>
    <n v="3310.7293535357499"/>
    <n v="1.9073303505629999E-3"/>
    <n v="1.00759181987086E-3"/>
    <n v="1.3454081816694301"/>
    <n v="4.9166666666666599"/>
    <n v="1987"/>
    <n v="6.7953704026355515E-5"/>
    <n v="2524"/>
    <n v="0"/>
    <n v="0"/>
    <n v="1.8166881289549037"/>
    <n v="960"/>
    <n v="0"/>
  </r>
  <r>
    <s v="Central Coast"/>
    <x v="2524"/>
    <n v="68"/>
    <n v="200.58370628030701"/>
    <n v="125"/>
    <n v="234.85831999999999"/>
    <n v="26"/>
    <n v="3.4177831331852203E-5"/>
    <n v="8.7951542437361904E-2"/>
    <n v="15.947218344608901"/>
    <n v="85.329471623897504"/>
    <n v="399.92907587687102"/>
    <n v="23.720498522184698"/>
    <n v="1.20277397965009"/>
    <n v="17.098672359608599"/>
    <n v="1.03684479456681"/>
    <n v="2.8313913749236602E-6"/>
    <n v="2.4347059827680101E-4"/>
    <n v="0.54400000000000004"/>
    <n v="0.85406258739131602"/>
    <s v="{1F7CD2D0-886C-4D05-8112-AF25ABC480A2}"/>
    <n v="182371112"/>
    <s v="LAURELES 1112"/>
    <n v="438"/>
    <n v="36.4967245687168"/>
    <n v="-121.73133802157101"/>
    <x v="2522"/>
    <n v="85"/>
    <n v="115"/>
    <n v="15791.681032336701"/>
    <n v="9219.1150509908202"/>
    <n v="6572.5659813458797"/>
    <n v="7535.0704836318901"/>
    <n v="3480.3802350157198"/>
    <n v="6.3302355551968503E-3"/>
    <n v="8.8862361462815898E-4"/>
    <n v="2.9497603864751101"/>
    <n v="4.8076923076923004"/>
    <n v="1268"/>
    <n v="7.3616175748015162E-5"/>
    <n v="2525"/>
    <n v="0"/>
    <n v="0"/>
    <n v="4.6820742814848311"/>
    <n v="1967"/>
    <n v="0"/>
  </r>
  <r>
    <s v="Bay Area"/>
    <x v="2525"/>
    <n v="41"/>
    <n v="138.515486211824"/>
    <n v="50"/>
    <n v="142.03783000000001"/>
    <n v="6"/>
    <n v="3.9104240083057998E-5"/>
    <n v="7.2789932290712997E-2"/>
    <m/>
    <m/>
    <m/>
    <m/>
    <n v="0.36320058504740399"/>
    <n v="8.6484878817573101"/>
    <n v="1.01364306608835"/>
    <n v="2.8279536061980599E-6"/>
    <n v="3.9104240083057998E-5"/>
    <n v="0.82"/>
    <n v="0.97520139238883197"/>
    <s v="{EC3F19B1-655E-438D-8AA0-F3D32FED5878}"/>
    <n v="22811104"/>
    <s v="PACIFICA 1104"/>
    <s v="circuit_breaker"/>
    <n v="37.594671027023097"/>
    <n v="-122.488891389857"/>
    <x v="2523"/>
    <n v="106"/>
    <n v="816"/>
    <n v="46900.111264958403"/>
    <n v="6746.3424888814498"/>
    <n v="40153.768776076999"/>
    <n v="1298.4065459047999"/>
    <n v="978.33859325743697"/>
    <n v="2.34625440498348E-4"/>
    <n v="2.34625440498348E-4"/>
    <n v="3.3784264929713301"/>
    <n v="8.3333333333333304"/>
    <n v="2355"/>
    <n v="1.6967721637188359E-5"/>
    <n v="2526"/>
    <n v="0"/>
    <n v="0"/>
    <n v="0.80679217383541146"/>
    <n v="2723"/>
    <n v="0"/>
  </r>
  <r>
    <s v="Central Coast"/>
    <x v="2526"/>
    <n v="5"/>
    <n v="9.6463042598741904"/>
    <n v="38"/>
    <n v="28.433744000000001"/>
    <n v="4"/>
    <n v="4.2499691062403097E-5"/>
    <n v="6.6431834237477602E-2"/>
    <n v="3.0109504237771E-2"/>
    <n v="0.55598622560501099"/>
    <n v="2.47066974639892"/>
    <n v="1.48781284224241E-4"/>
    <n v="0.79646019544452396"/>
    <n v="1.9396570175886101"/>
    <n v="1"/>
    <n v="2.8233324318015699E-6"/>
    <n v="1.91143677170657E-5"/>
    <n v="0.13157894736842099"/>
    <n v="0.33925550268056298"/>
    <s v="{7B756F98-069D-434F-A340-DDF69576DD23}"/>
    <n v="182961110"/>
    <s v="PRUNEDALE 1110"/>
    <n v="3716"/>
    <n v="36.824517832079501"/>
    <n v="-121.67532180974101"/>
    <x v="2524"/>
    <n v="293"/>
    <n v="418"/>
    <n v="48519.236310640903"/>
    <n v="21171.470669428301"/>
    <n v="27347.7656412125"/>
    <n v="500.904584049454"/>
    <n v="134.73456446499199"/>
    <n v="7.6457470868263004E-5"/>
    <n v="1.6999876424961201E-4"/>
    <n v="1.92926085197483"/>
    <n v="9.5"/>
    <n v="2631"/>
    <n v="1.129332972720628E-5"/>
    <n v="2527"/>
    <n v="0"/>
    <n v="0"/>
    <n v="0.31124758229539329"/>
    <n v="249"/>
    <n v="0"/>
  </r>
  <r>
    <s v="Central Coast"/>
    <x v="2527"/>
    <n v="9"/>
    <n v="13.8707852593223"/>
    <n v="70"/>
    <n v="53.777054"/>
    <n v="4"/>
    <n v="4.2409463276271702E-5"/>
    <n v="6.6431909799575806E-2"/>
    <n v="0"/>
    <n v="0"/>
    <n v="0"/>
    <n v="0"/>
    <n v="0.59845131635665805"/>
    <n v="0.59137168433517195"/>
    <n v="1"/>
    <n v="2.8173416390177001E-6"/>
    <n v="3.0839998544251998E-5"/>
    <n v="0.128571428571428"/>
    <n v="0.257931297285173"/>
    <s v="{5627B063-B665-4EAB-9B4A-39C8A753C0BC}"/>
    <n v="182721102"/>
    <s v="SANTA YNEZ 1102"/>
    <n v="320270"/>
    <n v="34.599514819554898"/>
    <n v="-120.127732935504"/>
    <x v="2525"/>
    <n v="69"/>
    <n v="121"/>
    <n v="10570.9206850556"/>
    <n v="4497.6236828798601"/>
    <n v="6073.2970021757401"/>
    <n v="464.699558563165"/>
    <n v="249.47470886836999"/>
    <n v="1.2335999417700799E-4"/>
    <n v="1.6963785310508599E-4"/>
    <n v="1.5411983621469201"/>
    <n v="17.5"/>
    <n v="2460"/>
    <n v="1.12693665560708E-5"/>
    <n v="2528"/>
    <n v="0"/>
    <n v="0"/>
    <n v="0.28875082940395241"/>
    <n v="776"/>
    <n v="0"/>
  </r>
  <r>
    <s v="Central Coast"/>
    <x v="2528"/>
    <n v="67"/>
    <n v="159.11590277285501"/>
    <n v="149"/>
    <n v="200.16417999999999"/>
    <n v="19"/>
    <n v="3.7238692608585303E-5"/>
    <n v="8.3832812936682405E-2"/>
    <n v="0.895004779534329"/>
    <n v="14.1775373862209"/>
    <n v="80.775527029552194"/>
    <n v="0.59566901629622404"/>
    <n v="0.40626455814054802"/>
    <n v="6.0565557052430297"/>
    <n v="1.00163018076043"/>
    <n v="2.8049316507797898E-6"/>
    <n v="3.52913763598425E-5"/>
    <n v="0.44966442953020103"/>
    <n v="0.79492694017376797"/>
    <s v="{BECA105B-BD3C-4CFB-85DF-E12EFB68ADA7}"/>
    <n v="182742104"/>
    <s v="SAN BENITO 2104"/>
    <s v="circuit_breaker"/>
    <n v="36.868760706230702"/>
    <n v="-121.54913908373899"/>
    <x v="2526"/>
    <n v="87"/>
    <n v="53"/>
    <n v="19055.611460659598"/>
    <n v="14632.075471992401"/>
    <n v="4423.5359886671604"/>
    <n v="7728.5812922213299"/>
    <n v="2254.6307545177701"/>
    <n v="6.7053615083700804E-4"/>
    <n v="7.0753515956312098E-4"/>
    <n v="2.3748642204903798"/>
    <n v="7.8421052631578902"/>
    <n v="2393"/>
    <n v="5.3293701364816003E-5"/>
    <n v="2529"/>
    <n v="0"/>
    <n v="0"/>
    <n v="4.8023162861288604"/>
    <n v="2201"/>
    <n v="0"/>
  </r>
  <r>
    <s v="Bay Area"/>
    <x v="2529"/>
    <n v="86"/>
    <n v="263.48473774566401"/>
    <n v="407"/>
    <n v="443.74722000000003"/>
    <n v="27"/>
    <n v="4.2180475112992798E-5"/>
    <n v="6.6431909799575806E-2"/>
    <n v="9.5188241132224594"/>
    <n v="4.0478393504163197"/>
    <n v="10.2007745615361"/>
    <n v="0.28199081454416303"/>
    <n v="1.51671588572644"/>
    <n v="5.37084553280362"/>
    <n v="1"/>
    <n v="2.8021295180095901E-6"/>
    <n v="2.0249117393531199E-4"/>
    <n v="0.211302211302211"/>
    <n v="0.59377213906487802"/>
    <s v="{C6EF6B66-22B5-4479-8720-12455A79DA2B}"/>
    <n v="12061103"/>
    <s v="BERKELEY F 1103"/>
    <s v="BR110"/>
    <n v="37.868271021205103"/>
    <n v="-122.256167054466"/>
    <x v="2527"/>
    <n v="231"/>
    <n v="1029"/>
    <n v="45954.851680509302"/>
    <n v="9087.9004808951104"/>
    <n v="36866.951199614297"/>
    <n v="3020.1329880384701"/>
    <n v="9193.4494999144408"/>
    <n v="5.4672616962534396E-3"/>
    <n v="1.1388728280508E-3"/>
    <n v="3.0637760202984201"/>
    <n v="15.074074074074"/>
    <n v="1404"/>
    <n v="7.5657496986258934E-5"/>
    <n v="2530"/>
    <n v="0"/>
    <n v="0"/>
    <n v="1.8766230549104523"/>
    <n v="2449"/>
    <n v="0"/>
  </r>
  <r>
    <s v="Central Coast"/>
    <x v="2530"/>
    <n v="154"/>
    <n v="186.81989423698101"/>
    <n v="627"/>
    <n v="442.05103000000003"/>
    <n v="33"/>
    <n v="3.5843946920287999E-5"/>
    <n v="7.7221026534416995E-2"/>
    <n v="0.61681097488556202"/>
    <n v="25.446275472444899"/>
    <n v="195.60304394482301"/>
    <n v="0.91843068654197102"/>
    <n v="0.32388039085678899"/>
    <n v="38.2812886599338"/>
    <n v="1.17457764076464"/>
    <n v="2.7998378517874201E-6"/>
    <n v="2.7305088816572902E-5"/>
    <n v="0.24561403508771901"/>
    <n v="0.42262065577586999"/>
    <s v="{0BEAB8A7-7BDA-4BC0-A9A3-2A5F9C79AF1D}"/>
    <n v="83481110"/>
    <s v="STELLING 1110"/>
    <n v="2243"/>
    <n v="37.277679342663603"/>
    <n v="-122.111602245119"/>
    <x v="2528"/>
    <n v="19"/>
    <n v="45"/>
    <n v="7731.4026248463197"/>
    <n v="3010.4448263803702"/>
    <n v="4720.95779846595"/>
    <n v="3010.4448263803702"/>
    <n v="4720.95779846595"/>
    <n v="9.0106793094690797E-4"/>
    <n v="1.1828502483694999E-3"/>
    <n v="1.21311619634403"/>
    <n v="19"/>
    <n v="2502"/>
    <n v="9.2394649108984862E-5"/>
    <n v="2531"/>
    <n v="0"/>
    <n v="0"/>
    <n v="1.8706031122127971"/>
    <n v="2180"/>
    <n v="0"/>
  </r>
  <r>
    <s v="Bay Area"/>
    <x v="2531"/>
    <n v="23"/>
    <n v="35.787262253125697"/>
    <n v="85"/>
    <n v="70.97072"/>
    <n v="12"/>
    <n v="4.2086162617730801E-5"/>
    <n v="6.6431380861030107E-2"/>
    <n v="0.166667126884151"/>
    <n v="0.151178845670074"/>
    <n v="2.4327354826709701E-3"/>
    <n v="5.46354587080014E-7"/>
    <n v="0.582595876728495"/>
    <n v="1.26921089195335"/>
    <n v="1"/>
    <n v="2.7958418978377201E-6"/>
    <n v="1.9701415663912202E-5"/>
    <n v="0.27058823529411702"/>
    <n v="0.50425391017741406"/>
    <s v="{817C2475-7154-4157-877D-5C42AEE35A70}"/>
    <n v="42011106"/>
    <s v="SAN RAFAEL 1106"/>
    <n v="837"/>
    <n v="37.987590855515997"/>
    <n v="-122.52718650509399"/>
    <x v="2529"/>
    <n v="42"/>
    <n v="155"/>
    <n v="9221.6010450132508"/>
    <n v="2472.1334296420901"/>
    <n v="6749.4676153711498"/>
    <n v="1084.07639215723"/>
    <n v="2450.77401770608"/>
    <n v="2.36416987966947E-4"/>
    <n v="5.0503395141276997E-4"/>
    <n v="1.5559679240489399"/>
    <n v="7.0833333333333304"/>
    <n v="2615"/>
    <n v="3.3550102774052644E-5"/>
    <n v="2532"/>
    <n v="0"/>
    <n v="0"/>
    <n v="0.67361363187113021"/>
    <n v="2233"/>
    <n v="0"/>
  </r>
  <r>
    <s v="Bay Area"/>
    <x v="2532"/>
    <n v="31"/>
    <n v="57.462644129801802"/>
    <n v="208"/>
    <n v="163.46481"/>
    <n v="14"/>
    <n v="3.2225713831784099E-5"/>
    <n v="8.5506123542749696E-2"/>
    <n v="9.1162005513906408"/>
    <n v="30.0790332158406"/>
    <n v="120.19540659586499"/>
    <n v="2.0340026129658"/>
    <n v="0.248577752017549"/>
    <n v="25.123213638152301"/>
    <n v="1.09971556493214"/>
    <n v="2.79402087250745E-6"/>
    <n v="1.52725933308569E-4"/>
    <n v="0.14903846153846101"/>
    <n v="0.35152913335604902"/>
    <s v="{E1CFB432-A326-40CC-8BB1-1B7A06DF46E8}"/>
    <n v="13801101"/>
    <s v="MORAGA 1101"/>
    <n v="83424"/>
    <n v="37.874130759605997"/>
    <n v="-122.186911162516"/>
    <x v="2530"/>
    <n v="12"/>
    <n v="2"/>
    <n v="2619.5027521755001"/>
    <n v="2600.0483981243801"/>
    <n v="19.4543540511191"/>
    <n v="2587.2467003885499"/>
    <n v="19.4543540511191"/>
    <n v="2.1381630663199701E-3"/>
    <n v="4.5115999364497801E-4"/>
    <n v="1.8536336816065"/>
    <n v="14.857142857142801"/>
    <n v="1576"/>
    <n v="3.9116292215104296E-5"/>
    <n v="2533"/>
    <n v="0"/>
    <n v="0"/>
    <n v="1.6076400694671338"/>
    <n v="1310"/>
    <n v="0"/>
  </r>
  <r>
    <s v="Central Coast"/>
    <x v="2533"/>
    <n v="298"/>
    <n v="578.98916362005502"/>
    <n v="1618"/>
    <n v="1356.5994000000001"/>
    <n v="121"/>
    <n v="4.20352766359578E-5"/>
    <n v="6.6431744934520101E-2"/>
    <n v="2.5598937567737501"/>
    <n v="4.26796388904331"/>
    <n v="13.9822975792382"/>
    <n v="7.4874965371615296E-2"/>
    <n v="0.42803334353938099"/>
    <n v="1.93653918251256"/>
    <n v="0.79810575611335899"/>
    <n v="2.7924770864875501E-6"/>
    <n v="7.5783769582207005E-5"/>
    <n v="0.184177997527812"/>
    <n v="0.42679451167222399"/>
    <s v="{2E2463B4-F331-472F-B632-0DB9F9C1E4AF}"/>
    <n v="82021101"/>
    <s v="LOS GATOS 1101"/>
    <s v="LB40"/>
    <n v="37.227147369175299"/>
    <n v="-121.966619172836"/>
    <x v="2531"/>
    <n v="292"/>
    <n v="617"/>
    <n v="46820.680070458096"/>
    <n v="14924.9203095148"/>
    <n v="31895.7597609433"/>
    <n v="13423.6309041151"/>
    <n v="26545.617059440799"/>
    <n v="9.1698361194470501E-3"/>
    <n v="5.0862684729509004E-3"/>
    <n v="1.9429166564431299"/>
    <n v="13.3719008264462"/>
    <n v="2013"/>
    <n v="3.3788972746499353E-4"/>
    <n v="2534"/>
    <n v="0"/>
    <n v="0"/>
    <n v="8.3410549585209033"/>
    <n v="1938"/>
    <n v="0"/>
  </r>
  <r>
    <s v="Central Valley"/>
    <x v="2534"/>
    <n v="0"/>
    <n v="0"/>
    <n v="6"/>
    <n v="2.677006"/>
    <n v="3"/>
    <n v="4.1985133672521103E-5"/>
    <n v="6.6431909799575806E-2"/>
    <n v="2.0288422902425101"/>
    <n v="202.426427205403"/>
    <n v="975.82072957356695"/>
    <n v="2.1271566351254698"/>
    <n v="7.1533923347791004E-2"/>
    <n v="21.4707965056101"/>
    <n v="1.0346607764561899"/>
    <n v="2.7891526130560501E-6"/>
    <n v="8.0457160947844305E-5"/>
    <n v="0"/>
    <n v="0"/>
    <s v="{7D0477A1-3B70-4629-B0DA-1E96F8ADF8DC}"/>
    <n v="163351703"/>
    <s v="CURTIS 1703"/>
    <n v="49746"/>
    <n v="37.965347235624797"/>
    <n v="-120.362705007283"/>
    <x v="2532"/>
    <n v="6"/>
    <n v="1"/>
    <n v="632.38084064259601"/>
    <n v="601.90074408477597"/>
    <n v="30.480096557820801"/>
    <n v="601.90074408477597"/>
    <n v="30.480096557820801"/>
    <n v="2.41371482843533E-4"/>
    <n v="1.2595540101756301E-4"/>
    <m/>
    <n v="2"/>
    <n v="1979"/>
    <n v="8.3674578391681513E-6"/>
    <n v="2535"/>
    <n v="0"/>
    <n v="0"/>
    <n v="0.37400366725270134"/>
    <n v="2229"/>
    <n v="0"/>
  </r>
  <r>
    <s v="North Coast"/>
    <x v="2535"/>
    <n v="104"/>
    <n v="205.30000688046201"/>
    <n v="704"/>
    <n v="357.68362000000002"/>
    <n v="83"/>
    <n v="4.1885606556919E-5"/>
    <n v="6.64316075511832E-2"/>
    <n v="0.661464400212329"/>
    <n v="0.77443100001356502"/>
    <n v="1.7750356346702201"/>
    <n v="1.77358492097427E-2"/>
    <n v="2.18185645279935E-16"/>
    <n v="1.58548223051687E-15"/>
    <n v="5.4788837456200499E-15"/>
    <n v="2.7825281768325099E-6"/>
    <n v="3.7422994544278003E-5"/>
    <n v="0.14772727272727201"/>
    <n v="0.57397094234003998"/>
    <s v="{05A2F271-E60C-4560-A544-2497E351C8FC}"/>
    <n v="43361104"/>
    <s v="HIGHLANDS 1104"/>
    <n v="48262"/>
    <n v="38.939465283462297"/>
    <n v="-122.618941269967"/>
    <x v="2533"/>
    <n v="148"/>
    <n v="564"/>
    <n v="35426.5084081553"/>
    <n v="9974.1543263384992"/>
    <n v="25452.3540818168"/>
    <n v="9900.0196371564107"/>
    <n v="25297.0398298117"/>
    <n v="3.1061085471750698E-3"/>
    <n v="3.4765053442242701E-3"/>
    <n v="1.97403852769675"/>
    <n v="8.4819277108433706"/>
    <n v="2372"/>
    <n v="2.3094983867709832E-4"/>
    <n v="2536"/>
    <n v="0"/>
    <n v="0"/>
    <n v="6.1515851019595162"/>
    <n v="2583"/>
    <n v="0"/>
  </r>
  <r>
    <s v="Bay Area"/>
    <x v="2536"/>
    <n v="1"/>
    <n v="1.6135250444624201"/>
    <n v="8"/>
    <n v="4.5143560000000003"/>
    <n v="2"/>
    <n v="4.1614379370003001E-5"/>
    <n v="6.6431758675379496E-2"/>
    <n v="0"/>
    <n v="0"/>
    <n v="0"/>
    <n v="0"/>
    <n v="0.48451328277587802"/>
    <n v="0.97732301568612401"/>
    <n v="1"/>
    <n v="2.7645164077337299E-6"/>
    <n v="0"/>
    <n v="0.125"/>
    <n v="0.35742085819950598"/>
    <s v="{0052F236-02DD-4D59-831D-9E6CA4EBFC49}"/>
    <n v="13532227"/>
    <s v="LAKEWOOD 2227"/>
    <s v="W503R"/>
    <n v="37.919222850054801"/>
    <n v="-122.037126565779"/>
    <x v="2534"/>
    <n v="230"/>
    <n v="1036"/>
    <n v="58734.864426877197"/>
    <n v="12249.2617403482"/>
    <n v="46485.602686528997"/>
    <n v="121.873550803748"/>
    <n v="239.15039306404901"/>
    <n v="0"/>
    <n v="8.3228758740006001E-5"/>
    <n v="1.6135250444624201"/>
    <n v="4"/>
    <n v="2902"/>
    <n v="5.5290328154674597E-6"/>
    <n v="2537"/>
    <n v="0"/>
    <n v="0"/>
    <n v="7.5728690136475707E-2"/>
    <n v="1783"/>
    <n v="0"/>
  </r>
  <r>
    <s v="Central Coast"/>
    <x v="2537"/>
    <n v="54"/>
    <n v="189.69214500138301"/>
    <n v="171"/>
    <n v="232.49753999999999"/>
    <n v="21"/>
    <n v="3.3079845945307801E-5"/>
    <n v="0.155444226804233"/>
    <n v="1.69677222851249"/>
    <n v="53.394789947403801"/>
    <n v="315.03438660833501"/>
    <n v="1.3165719877886399"/>
    <n v="2.9220396128172599"/>
    <n v="21.007163581526999"/>
    <n v="1.08575643244243"/>
    <n v="2.76329179031724E-6"/>
    <n v="4.4998986110740399E-5"/>
    <n v="0.31578947368421001"/>
    <n v="0.81588881448133299"/>
    <s v="{4C9F3CAE-E991-4EA7-BCAB-BA03C4CEAE92}"/>
    <n v="183011102"/>
    <s v="MORRO BAY 1102"/>
    <s v="circuit_breaker"/>
    <n v="35.375181635503303"/>
    <n v="-120.85496816572299"/>
    <x v="2535"/>
    <n v="65"/>
    <n v="111"/>
    <n v="13007.4844300492"/>
    <n v="8911.8847527946491"/>
    <n v="4095.59967725454"/>
    <n v="5907.9517007744198"/>
    <n v="995.49103434931203"/>
    <n v="9.4497870832554998E-4"/>
    <n v="6.9467676485146501E-4"/>
    <n v="3.5128175000256201"/>
    <n v="8.1428571428571406"/>
    <n v="2283"/>
    <n v="5.802912759666204E-5"/>
    <n v="2538"/>
    <n v="0"/>
    <n v="0"/>
    <n v="3.6710298562619021"/>
    <n v="2810"/>
    <n v="0"/>
  </r>
  <r>
    <s v="Central Coast"/>
    <x v="2538"/>
    <n v="341"/>
    <n v="887.10027751627501"/>
    <n v="810"/>
    <n v="1161.3384000000001"/>
    <n v="82"/>
    <n v="3.3836874336418803E-5"/>
    <n v="0.106179085716435"/>
    <n v="5.2217280850619803"/>
    <n v="22.471551825468602"/>
    <n v="88.513390730361607"/>
    <n v="1.88002717932151"/>
    <n v="2.1340171807219801"/>
    <n v="22.213220751646698"/>
    <n v="1.6184437740139801"/>
    <n v="2.7620321659733498E-6"/>
    <n v="1.0616116444439001E-4"/>
    <n v="0.420987654320987"/>
    <n v="0.76386029569757896"/>
    <s v="{5E20B311-BB0A-4C97-B880-E9EFFB1FD21F}"/>
    <n v="182371112"/>
    <s v="LAURELES 1112"/>
    <n v="2142"/>
    <n v="36.480559839894397"/>
    <n v="-121.72917813519101"/>
    <x v="2536"/>
    <n v="185"/>
    <n v="382"/>
    <n v="38205.861052461303"/>
    <n v="15527.417948251999"/>
    <n v="22678.4431042092"/>
    <n v="12390.3415323462"/>
    <n v="15542.742172636899"/>
    <n v="8.7052154844400303E-3"/>
    <n v="2.7746236955863402E-3"/>
    <n v="2.6014670894905398"/>
    <n v="9.8780487804878003"/>
    <n v="1825"/>
    <n v="2.2648663760981469E-4"/>
    <n v="2539"/>
    <n v="0"/>
    <n v="0"/>
    <n v="7.6989989082954908"/>
    <n v="1727"/>
    <n v="0"/>
  </r>
  <r>
    <s v="North Valley"/>
    <x v="2539"/>
    <n v="228"/>
    <n v="303.31255599723198"/>
    <n v="340"/>
    <n v="365.69287000000003"/>
    <n v="45"/>
    <n v="2.2002613574538E-5"/>
    <n v="0.14621219153291101"/>
    <n v="12.619440769433"/>
    <n v="151.819862847216"/>
    <n v="2972.7160980888598"/>
    <n v="249.79077265489499"/>
    <n v="1.17477875639145"/>
    <n v="23.236172367377499"/>
    <n v="1.2882989194658001"/>
    <n v="2.7554044874371001E-6"/>
    <n v="2.01239155776298E-4"/>
    <n v="0.67058823529411704"/>
    <n v="0.82941883742512001"/>
    <s v="{7BDDAA75-E6EC-4597-A704-7B9866E3D480}"/>
    <n v="102551101"/>
    <s v="EAST QUINCY 1101"/>
    <s v="circuit_breaker"/>
    <n v="39.938465828115099"/>
    <n v="-120.91067169663199"/>
    <x v="2537"/>
    <n v="220"/>
    <n v="404"/>
    <n v="34494.170000701903"/>
    <n v="12858.9233399605"/>
    <n v="21635.246660741399"/>
    <n v="4164.7045642887197"/>
    <n v="7526.16737097844"/>
    <n v="9.0557620099334102E-3"/>
    <n v="9.9011761085421291E-4"/>
    <n v="1.3303182280580299"/>
    <n v="7.55555555555555"/>
    <n v="1408"/>
    <n v="1.2399320193466951E-4"/>
    <n v="2540"/>
    <n v="0"/>
    <n v="0"/>
    <n v="2.5878266398166461"/>
    <n v="170"/>
    <n v="0"/>
  </r>
  <r>
    <s v="Central Coast"/>
    <x v="2540"/>
    <n v="62"/>
    <n v="96.933015469200697"/>
    <n v="347"/>
    <n v="272.73910000000001"/>
    <n v="28"/>
    <n v="4.1179723211825997E-5"/>
    <n v="6.6431588658315902E-2"/>
    <n v="1.3126623140027101"/>
    <n v="6.6360412571165197"/>
    <n v="17.292233251862999"/>
    <n v="5.8809521569249498E-2"/>
    <n v="0.57237672246992499"/>
    <n v="4.56440424776103"/>
    <n v="1.00023704341479"/>
    <n v="2.7356329476255202E-6"/>
    <n v="4.02174444380826E-5"/>
    <n v="0.17867435158501399"/>
    <n v="0.35540563715413398"/>
    <s v="{851CDBBF-9DCD-4F7B-BBC9-AC14EA44A837}"/>
    <n v="82021101"/>
    <s v="LOS GATOS 1101"/>
    <n v="60052"/>
    <n v="37.218581655348203"/>
    <n v="-121.952485747315"/>
    <x v="2538"/>
    <n v="47"/>
    <n v="25"/>
    <n v="4623.0667204735901"/>
    <n v="3109.18530821068"/>
    <n v="1513.8814122629001"/>
    <n v="3109.18530821068"/>
    <n v="1513.8814122629001"/>
    <n v="1.1260884442663101E-3"/>
    <n v="1.1530322499311201E-3"/>
    <n v="1.5634357333741999"/>
    <n v="12.3928571428571"/>
    <n v="2336"/>
    <n v="7.6597722533514571E-5"/>
    <n v="2541"/>
    <n v="0"/>
    <n v="0"/>
    <n v="1.9319575841481784"/>
    <n v="144"/>
    <n v="0"/>
  </r>
  <r>
    <s v="Bay Area"/>
    <x v="2541"/>
    <n v="22"/>
    <n v="43.882891475904898"/>
    <n v="47"/>
    <n v="56.207557999999999"/>
    <n v="8"/>
    <n v="4.1091661842074198E-5"/>
    <n v="6.6431909799575806E-2"/>
    <n v="4.1301363706588701"/>
    <n v="0.83024838194251005"/>
    <n v="2.2741368049755599"/>
    <n v="3.1450018391069499E-2"/>
    <n v="0"/>
    <n v="0"/>
    <n v="0"/>
    <n v="2.7297975730073401E-6"/>
    <n v="1.09101610178186E-4"/>
    <n v="0.46808510638297801"/>
    <n v="0.780729376770396"/>
    <s v="{B0F9DF73-E5FE-4D63-9A97-F698C647DBAA}"/>
    <n v="13700401"/>
    <s v="ARLINGTON 0401"/>
    <s v="circuit_breaker"/>
    <n v="37.888840662242501"/>
    <n v="-122.272932625308"/>
    <x v="2539"/>
    <n v="123"/>
    <n v="914"/>
    <n v="43123.464773303996"/>
    <n v="6391.7677712575896"/>
    <n v="36731.6970020464"/>
    <n v="973.39185469664005"/>
    <n v="4677.7507374418601"/>
    <n v="8.7281288142548798E-4"/>
    <n v="3.2873329473659299E-4"/>
    <n v="1.9946768852684"/>
    <n v="5.875"/>
    <n v="1807"/>
    <n v="2.183838058405872E-5"/>
    <n v="2542"/>
    <n v="0"/>
    <n v="0"/>
    <n v="0.6048374701447059"/>
    <n v="1564"/>
    <n v="0"/>
  </r>
  <r>
    <s v="Central Coast"/>
    <x v="2542"/>
    <n v="730"/>
    <n v="2688.47051595011"/>
    <n v="1268"/>
    <n v="3037.9448000000002"/>
    <n v="84"/>
    <n v="4.1084310288126602E-5"/>
    <n v="6.6431909799575806E-2"/>
    <n v="1.02688829842727"/>
    <n v="0.95389918368536797"/>
    <n v="3.5846044316251802"/>
    <n v="2.23329959745159E-2"/>
    <n v="0.152312471298507"/>
    <n v="0.15594184518946999"/>
    <n v="0.91666666666668295"/>
    <n v="2.7293091952386099E-6"/>
    <n v="4.34726998342006E-5"/>
    <n v="0.57570977917981003"/>
    <n v="0.88496357620369004"/>
    <s v="{1BFCD1F7-4819-470E-B6A4-C94657DF3551}"/>
    <n v="183071101"/>
    <s v="PERRY 1101"/>
    <s v="V72"/>
    <n v="35.550493250252899"/>
    <n v="-121.072387662463"/>
    <x v="2540"/>
    <n v="266"/>
    <n v="906"/>
    <n v="53060.0768850967"/>
    <n v="14179.1576764285"/>
    <n v="38880.919208668201"/>
    <n v="9688.7012325836895"/>
    <n v="30601.491329530301"/>
    <n v="3.6517067860728498E-3"/>
    <n v="3.45108206420263E-3"/>
    <n v="3.68283632321933"/>
    <n v="15.095238095238001"/>
    <n v="2297"/>
    <n v="2.2926197240004322E-4"/>
    <n v="2543"/>
    <n v="0"/>
    <n v="0"/>
    <n v="6.0202779735917602"/>
    <n v="1733"/>
    <n v="0"/>
  </r>
  <r>
    <s v="Bay Area"/>
    <x v="2543"/>
    <n v="154"/>
    <n v="415.54961167266703"/>
    <n v="579"/>
    <n v="647.75036999999998"/>
    <n v="40"/>
    <n v="4.21026424419324E-5"/>
    <n v="6.3110314309597002E-2"/>
    <n v="4.8567630361765604"/>
    <n v="8.9038757325615698"/>
    <n v="132.11926271679499"/>
    <n v="12.1813593913077"/>
    <n v="0.57439949597631501"/>
    <n v="0.121687736109431"/>
    <n v="0.97500000000001097"/>
    <n v="2.7034798503108399E-6"/>
    <n v="1.58639938704396E-4"/>
    <n v="0.26597582037996498"/>
    <n v="0.64152740523089902"/>
    <s v="{8EF016F0-1EE5-4AEA-B654-4E375979814E}"/>
    <n v="42031125"/>
    <s v="ALTO 1125"/>
    <n v="935"/>
    <n v="37.879179200552798"/>
    <n v="-122.538345520056"/>
    <x v="2541"/>
    <n v="94"/>
    <n v="402"/>
    <n v="23365.053574902398"/>
    <n v="5180.4034655273199"/>
    <n v="18184.650109375099"/>
    <n v="5180.4034655273199"/>
    <n v="18184.650109375099"/>
    <n v="6.3455975481758698E-3"/>
    <n v="1.68410569767729E-3"/>
    <n v="2.6983741017705598"/>
    <n v="14.475"/>
    <n v="1549"/>
    <n v="1.081391940124336E-4"/>
    <n v="2544"/>
    <n v="0"/>
    <n v="0"/>
    <n v="3.2189524817781763"/>
    <n v="1318"/>
    <n v="0"/>
  </r>
  <r>
    <s v="Bay Area"/>
    <x v="2544"/>
    <n v="14"/>
    <n v="38.453116616653197"/>
    <n v="40"/>
    <n v="50.197453000000003"/>
    <n v="9"/>
    <n v="4.05546141135144E-5"/>
    <n v="6.6431758675379496E-2"/>
    <n v="0.14600671920925301"/>
    <n v="0.185201680287718"/>
    <n v="2.50097882002592"/>
    <n v="1.79499702062457E-3"/>
    <n v="3.2694199350148598"/>
    <n v="18.213028578294601"/>
    <n v="1.04006882508595"/>
    <n v="2.6941143379621299E-6"/>
    <n v="2.5686672693660101E-5"/>
    <n v="0.35"/>
    <n v="0.76603721238750899"/>
    <s v="{4C3B8436-25B4-4A62-8D40-AF9B1B8FB54A}"/>
    <n v="13801103"/>
    <s v="MORAGA 1103"/>
    <s v="E510R"/>
    <n v="37.841115927359503"/>
    <n v="-122.141921917348"/>
    <x v="2542"/>
    <n v="145"/>
    <n v="478"/>
    <n v="33394.1092757765"/>
    <n v="9824.4750186209694"/>
    <n v="23569.634257155602"/>
    <n v="662.33465524709595"/>
    <n v="970.60531066672195"/>
    <n v="2.3118005424293999E-4"/>
    <n v="3.6499152702162898E-4"/>
    <n v="2.7466511869037999"/>
    <n v="4.4444444444444402"/>
    <n v="2523"/>
    <n v="2.424702904165917E-5"/>
    <n v="2545"/>
    <n v="0"/>
    <n v="0"/>
    <n v="0.41155554706554326"/>
    <n v="1945"/>
    <n v="0"/>
  </r>
  <r>
    <s v="Central Coast"/>
    <x v="2545"/>
    <n v="32"/>
    <n v="85.855880666768101"/>
    <n v="125"/>
    <n v="136.61583999999999"/>
    <n v="9"/>
    <n v="4.0494248726948403E-5"/>
    <n v="6.6431909799575806E-2"/>
    <n v="0.14524750551208801"/>
    <n v="7.8703134243066103E-2"/>
    <n v="7.6722908124793299E-4"/>
    <n v="3.140207625781E-7"/>
    <n v="2.4582104136546402E-4"/>
    <n v="0.63284167316224804"/>
    <n v="0.333824978934394"/>
    <n v="2.6901102788302199E-6"/>
    <n v="3.1079770153041803E-5"/>
    <n v="0.25600000000000001"/>
    <n v="0.62844746038506105"/>
    <s v="{91797B82-A1A4-4508-99A7-6356F1982129}"/>
    <n v="83371107"/>
    <s v="SARATOGA 1107"/>
    <n v="6867"/>
    <n v="37.2544665325726"/>
    <n v="-122.033249383903"/>
    <x v="2543"/>
    <n v="22"/>
    <n v="92"/>
    <n v="5582.5847459077404"/>
    <n v="1327.35860890617"/>
    <n v="4255.2261370015704"/>
    <n v="985.94930273440195"/>
    <n v="3348.1273451913498"/>
    <n v="2.7971793137737601E-4"/>
    <n v="3.64448238542536E-4"/>
    <n v="2.6829962708365001"/>
    <n v="13.8888888888888"/>
    <n v="2456"/>
    <n v="2.4210992509471978E-5"/>
    <n v="2546"/>
    <n v="0"/>
    <n v="0"/>
    <n v="0.61264030418937809"/>
    <n v="294"/>
    <n v="0"/>
  </r>
  <r>
    <s v="Bay Area"/>
    <x v="2546"/>
    <n v="0"/>
    <n v="0"/>
    <n v="2"/>
    <n v="0.85406260000000001"/>
    <n v="1"/>
    <n v="4.0146416722564E-5"/>
    <n v="6.6431380861030107E-2"/>
    <m/>
    <m/>
    <m/>
    <m/>
    <n v="0"/>
    <n v="5.9070795774459797E-2"/>
    <n v="1"/>
    <n v="2.6669818995022801E-6"/>
    <n v="4.0146416722564E-5"/>
    <n v="0"/>
    <n v="0"/>
    <s v="{E1F2559F-5071-40B5-BFDE-D70EABF698BC}"/>
    <n v="42481105"/>
    <s v=" "/>
    <n v="84764"/>
    <n v="38.092556151752298"/>
    <n v="-122.569382414413"/>
    <x v="2544"/>
    <n v="92"/>
    <n v="656"/>
    <n v="43607.908128141797"/>
    <n v="6974.5934234874103"/>
    <n v="36633.314704654302"/>
    <n v="2403.75186032595"/>
    <n v="14020.6051656502"/>
    <n v="4.0146416722564E-5"/>
    <n v="4.0146416722564E-5"/>
    <m/>
    <n v="2"/>
    <n v="2338"/>
    <n v="2.6669818995022801E-6"/>
    <n v="2547"/>
    <n v="0"/>
    <n v="0"/>
    <n v="1.493621697202596"/>
    <n v="2198"/>
    <n v="0"/>
  </r>
  <r>
    <s v="Bay Area"/>
    <x v="2547"/>
    <n v="1"/>
    <n v="1.6135250444624201"/>
    <n v="4"/>
    <n v="3.6528429999999998"/>
    <n v="1"/>
    <n v="4.01095639972481E-5"/>
    <n v="6.6431909799575806E-2"/>
    <m/>
    <m/>
    <m/>
    <m/>
    <n v="0.97345131635665805"/>
    <n v="9.8008848726749406E-2"/>
    <n v="1"/>
    <n v="2.6645549375655001E-6"/>
    <n v="4.01095639972481E-5"/>
    <n v="0.25"/>
    <n v="0.441717600543727"/>
    <s v="{E6DE5FA6-EF94-448F-BB17-EE24C05283D8}"/>
    <n v="14091106"/>
    <s v="CASTRO VALLEY 1106"/>
    <s v="MR205"/>
    <n v="37.705934243105297"/>
    <n v="-122.061521046452"/>
    <x v="2545"/>
    <n v="159"/>
    <n v="1132"/>
    <n v="54643.327032090201"/>
    <n v="8740.8690876526907"/>
    <n v="45902.457944437498"/>
    <n v="143.13282936490401"/>
    <n v="1211.26234368053"/>
    <n v="4.01095639972481E-5"/>
    <n v="4.01095639972481E-5"/>
    <n v="1.6135250444624201"/>
    <n v="4"/>
    <n v="2339"/>
    <n v="2.6645549375655001E-6"/>
    <n v="2548"/>
    <n v="0"/>
    <n v="0"/>
    <n v="8.8938589315299771E-2"/>
    <n v="2767"/>
    <n v="0"/>
  </r>
  <r>
    <s v="Central Coast"/>
    <x v="2548"/>
    <n v="560"/>
    <n v="1034.12657097807"/>
    <n v="2140"/>
    <n v="1996.2592"/>
    <n v="139"/>
    <n v="4.3806184654098097E-5"/>
    <n v="6.0218809998407903E-2"/>
    <n v="5.2839947535600702"/>
    <n v="15.5673204772174"/>
    <n v="41.900480405927901"/>
    <n v="0.42720959933998798"/>
    <n v="0.69564388259638799"/>
    <n v="5.4687290006509803"/>
    <n v="1.3674158020842799"/>
    <n v="2.65676483467047E-6"/>
    <n v="1.4130857817166301E-4"/>
    <n v="0.26168224299065401"/>
    <n v="0.51803222454673004"/>
    <s v="{F252A13D-948A-43C3-954E-C03439B944E1}"/>
    <n v="182371111"/>
    <s v="LAURELES 1111"/>
    <n v="2028"/>
    <n v="36.472764032366896"/>
    <n v="-121.717825134458"/>
    <x v="2546"/>
    <n v="178"/>
    <n v="596"/>
    <n v="40716.302202909697"/>
    <n v="14061.7846697677"/>
    <n v="26654.517533142"/>
    <n v="14048.0686425399"/>
    <n v="26654.517533142"/>
    <n v="1.96418923658612E-2"/>
    <n v="6.0890596669196297E-3"/>
    <n v="1.84665459103227"/>
    <n v="15.3956834532374"/>
    <n v="1625"/>
    <n v="3.6929031201919535E-4"/>
    <n v="2549"/>
    <n v="0"/>
    <n v="0"/>
    <n v="8.7290624604836609"/>
    <n v="1971"/>
    <n v="0"/>
  </r>
  <r>
    <s v="Bay Area"/>
    <x v="2549"/>
    <n v="67"/>
    <n v="165.39825030252999"/>
    <n v="134"/>
    <n v="202.93029999999999"/>
    <n v="20"/>
    <n v="4.1641241296019803E-5"/>
    <n v="6.3110170741610502E-2"/>
    <n v="2.56216293118066"/>
    <n v="5.1105314696000601"/>
    <n v="13.853795176164899"/>
    <n v="8.6775477409601204E-2"/>
    <n v="1.6175516108672601"/>
    <n v="4.1185399025678597"/>
    <n v="1.2023230135440801"/>
    <n v="2.64325530275501E-6"/>
    <n v="6.9653628219157297E-5"/>
    <n v="0.5"/>
    <n v="0.81504956161604702"/>
    <s v="{E6E0CE7A-9AFF-4A02-92C6-B06263224357}"/>
    <n v="13532107"/>
    <s v="LAKEWOOD 2107"/>
    <n v="38404"/>
    <n v="37.925332093087597"/>
    <n v="-122.08748780284201"/>
    <x v="2547"/>
    <n v="97"/>
    <n v="70"/>
    <n v="12705.3317590309"/>
    <n v="9331.7158556449594"/>
    <n v="3373.6159033859999"/>
    <n v="3768.67832489379"/>
    <n v="2459.9756327312598"/>
    <n v="1.39307256438314E-3"/>
    <n v="8.3282482592039698E-4"/>
    <n v="2.4686306015302901"/>
    <n v="6.7"/>
    <n v="2061"/>
    <n v="5.2865106055100197E-5"/>
    <n v="2550"/>
    <n v="0"/>
    <n v="0"/>
    <n v="2.3417474194175791"/>
    <n v="2145"/>
    <n v="0"/>
  </r>
  <r>
    <s v="North Coast"/>
    <x v="2550"/>
    <n v="48"/>
    <n v="77.152278701020194"/>
    <n v="167"/>
    <n v="111.25208000000001"/>
    <n v="28"/>
    <n v="3.92032596404793E-5"/>
    <n v="6.7339912042097494E-2"/>
    <n v="3.7749028502327602"/>
    <n v="4.9209142396262298"/>
    <n v="12.7675522670745"/>
    <n v="0.26388780272205897"/>
    <n v="1.32055942115506"/>
    <n v="4.6032080263830704"/>
    <n v="1.0113779987607601"/>
    <n v="2.6352432744346002E-6"/>
    <n v="8.4879683064555301E-5"/>
    <n v="0.28742514970059801"/>
    <n v="0.69349064522759696"/>
    <s v="{33AF121E-F118-4B6E-94DA-FB39FA49A86E}"/>
    <n v="43211101"/>
    <s v="HARTLEY 1101"/>
    <n v="94178"/>
    <n v="39.051445122757201"/>
    <n v="-122.937176558958"/>
    <x v="2548"/>
    <n v="120"/>
    <n v="258"/>
    <n v="17214.934924691501"/>
    <n v="6647.1964370083497"/>
    <n v="10567.7384876831"/>
    <n v="3325.1898033939201"/>
    <n v="2723.51847115085"/>
    <n v="2.3766311258075399E-3"/>
    <n v="1.09769126993342E-3"/>
    <n v="1.60733913960458"/>
    <n v="5.96428571428571"/>
    <n v="1953"/>
    <n v="7.3786811684168799E-5"/>
    <n v="2551"/>
    <n v="0"/>
    <n v="0"/>
    <n v="2.0661765133246837"/>
    <n v="1022"/>
    <n v="0"/>
  </r>
  <r>
    <s v="Central Coast"/>
    <x v="2551"/>
    <n v="1"/>
    <n v="1.2460218314666001"/>
    <n v="11"/>
    <n v="6.6812379999999996"/>
    <n v="1"/>
    <n v="4.5947963371872902E-5"/>
    <n v="6.6431909799575806E-2"/>
    <n v="0"/>
    <n v="0"/>
    <n v="0"/>
    <n v="0"/>
    <n v="0"/>
    <n v="9.9336281418800298E-2"/>
    <n v="1"/>
    <n v="3.0524109581944698E-6"/>
    <n v="0"/>
    <n v="9.0909090909090898E-2"/>
    <n v="0.186495646306057"/>
    <s v="{A69D2BA4-3D74-416C-A5CD-5CA28C67DFB5}"/>
    <n v="12840401"/>
    <s v="RIDGE 0401"/>
    <s v="circuit_breaker"/>
    <n v="37.885075780403497"/>
    <n v="-122.254970040643"/>
    <x v="2549"/>
    <n v="82"/>
    <n v="520"/>
    <n v="25479.418236768801"/>
    <n v="4263.1330717984101"/>
    <n v="21216.285164970399"/>
    <n v="4156.4128638014099"/>
    <n v="20588.089671730599"/>
    <n v="0"/>
    <n v="4.5947963371872902E-5"/>
    <n v="1.2460218314666001"/>
    <n v="11"/>
    <n v="2891"/>
    <n v="3.0524109581944698E-6"/>
    <n v="2552"/>
    <n v="0"/>
    <n v="0"/>
    <n v="2.5826744175931458"/>
    <n v="1106"/>
    <n v="0"/>
  </r>
  <r>
    <s v="Bay Area"/>
    <x v="2551"/>
    <n v="124"/>
    <n v="266.50869855859401"/>
    <n v="361"/>
    <n v="393.34282999999999"/>
    <n v="36"/>
    <n v="3.9428853799310802E-5"/>
    <n v="6.6431909799575806E-2"/>
    <n v="1.9073177329264499"/>
    <n v="0.65130088769365102"/>
    <n v="2.7669272263301501"/>
    <n v="2.1475750183697E-2"/>
    <n v="0.12069813317311399"/>
    <n v="7.2554080850555605E-2"/>
    <n v="0.61111111111116101"/>
    <n v="2.6193340590964801E-6"/>
    <n v="5.9778324037375101E-5"/>
    <n v="0.34349030470914099"/>
    <n v="0.67754812138854703"/>
    <s v="{A69D2BA4-3D74-416C-A5CD-5CA28C67DFB5}"/>
    <n v="12840401"/>
    <s v="RIDGE 0401"/>
    <s v="circuit_breaker"/>
    <n v="37.885075780403497"/>
    <n v="-122.254970040643"/>
    <x v="2549"/>
    <n v="82"/>
    <n v="520"/>
    <n v="25479.418236768801"/>
    <n v="4263.1330717984101"/>
    <n v="21216.285164970399"/>
    <n v="4156.4128638014099"/>
    <n v="20588.089671730599"/>
    <n v="2.1520196653454999E-3"/>
    <n v="1.41943873677519E-3"/>
    <n v="2.1492636980531801"/>
    <n v="10.0277777777777"/>
    <n v="2144"/>
    <n v="9.4296026127473279E-5"/>
    <n v="2552"/>
    <n v="0"/>
    <n v="0"/>
    <n v="2.5826744175931458"/>
    <n v="2164"/>
    <n v="0"/>
  </r>
  <r>
    <s v="Central Coast"/>
    <x v="2552"/>
    <n v="0"/>
    <n v="0"/>
    <n v="2"/>
    <n v="1.3595451999999999"/>
    <n v="1"/>
    <n v="3.9073711377568502E-5"/>
    <n v="6.6431909799575806E-2"/>
    <n v="2.1274561882018999"/>
    <n v="1.2994146347045801"/>
    <n v="4.17125988006591"/>
    <n v="3.3413153141736901E-2"/>
    <n v="9.7345136106014196E-2"/>
    <n v="9.7345132380723901E-3"/>
    <n v="1"/>
    <n v="2.5957412697692898E-6"/>
    <n v="8.3127612015232403E-5"/>
    <n v="0"/>
    <n v="0"/>
    <s v="{98F44516-A7DA-4F88-98E1-7BF277BBBD67}"/>
    <n v="182541101"/>
    <s v="ATASCADERO 1101"/>
    <s v="circuit_breaker"/>
    <n v="35.4655690240875"/>
    <n v="-120.671516612532"/>
    <x v="2550"/>
    <n v="65"/>
    <n v="319"/>
    <n v="17312.872444082201"/>
    <n v="3297.15282466289"/>
    <n v="14015.7196194193"/>
    <n v="491.58393571441701"/>
    <n v="2605.6031851582702"/>
    <n v="8.3127612015232403E-5"/>
    <n v="3.9073711377568502E-5"/>
    <m/>
    <n v="2"/>
    <n v="1963"/>
    <n v="2.5957412697692898E-6"/>
    <n v="2553"/>
    <n v="0"/>
    <n v="0"/>
    <n v="0.30545600171880299"/>
    <n v="221"/>
    <n v="0"/>
  </r>
  <r>
    <s v="North Coast"/>
    <x v="2553"/>
    <n v="21"/>
    <n v="39.385331160292402"/>
    <n v="95"/>
    <n v="62.022689999999997"/>
    <n v="16"/>
    <n v="5.1542842356866397E-5"/>
    <n v="4.9823705663387403E-2"/>
    <n v="1.4765960249221901"/>
    <n v="0.631162698044338"/>
    <n v="1.09746314104025"/>
    <n v="1.5335292199349799E-2"/>
    <n v="1.0463213683062999E-14"/>
    <n v="5.2316066721249302E-16"/>
    <n v="1.56250000000002"/>
    <n v="2.5935905825343702E-6"/>
    <n v="6.6790861756871295E-5"/>
    <n v="0.221052631578947"/>
    <n v="0.63501488366623204"/>
    <s v="{0343042E-9F65-47DD-BA69-5192F97A36BA}"/>
    <n v="43351103"/>
    <s v="LUCERNE 1103"/>
    <n v="1663"/>
    <n v="39.123323153102298"/>
    <n v="-122.847709540503"/>
    <x v="2551"/>
    <n v="27"/>
    <n v="111"/>
    <n v="6206.6347432368002"/>
    <n v="1947.64623502935"/>
    <n v="4258.9885082074497"/>
    <n v="1947.64623502935"/>
    <n v="4258.9885082074497"/>
    <n v="1.0686537881099401E-3"/>
    <n v="8.2468547770986301E-4"/>
    <n v="1.8754919600139199"/>
    <n v="5.9375"/>
    <n v="2079"/>
    <n v="4.1497449320549923E-5"/>
    <n v="2554"/>
    <n v="0"/>
    <n v="0"/>
    <n v="1.2102108887064222"/>
    <n v="364"/>
    <n v="0"/>
  </r>
  <r>
    <s v="Central Coast"/>
    <x v="2554"/>
    <n v="76"/>
    <n v="150.56237331874399"/>
    <n v="220"/>
    <n v="239.24857"/>
    <n v="29"/>
    <n v="3.36692135403739E-5"/>
    <n v="8.0901675114603902E-2"/>
    <n v="2.2885453389026198"/>
    <n v="2.1685642926687598"/>
    <n v="7.6254227294453498"/>
    <n v="7.7333864503868505E-2"/>
    <n v="0.40601159426673999"/>
    <n v="5.1079723782805297"/>
    <n v="0.96551724137932604"/>
    <n v="2.58173152732136E-6"/>
    <n v="6.0095307276242197E-5"/>
    <n v="0.34545454545454501"/>
    <n v="0.62931358812829397"/>
    <s v="{601835A0-060D-478B-8A86-7129055F5CF4}"/>
    <n v="83242109"/>
    <s v="MORGAN HILL 2109"/>
    <s v="XR246"/>
    <n v="37.123652058488197"/>
    <n v="-121.641027560795"/>
    <x v="2552"/>
    <n v="224"/>
    <n v="243"/>
    <n v="23376.263747346999"/>
    <n v="10729.607845442901"/>
    <n v="12646.655901904"/>
    <n v="4044.7080346900998"/>
    <n v="4691.5598601744496"/>
    <n v="1.7427639110110199E-3"/>
    <n v="9.7640719267084401E-4"/>
    <n v="1.98108385945716"/>
    <n v="7.5862068965517198"/>
    <n v="2140"/>
    <n v="7.4870214292319437E-5"/>
    <n v="2555"/>
    <n v="0"/>
    <n v="0"/>
    <n v="2.5132642762234219"/>
    <n v="1992"/>
    <n v="0"/>
  </r>
  <r>
    <s v="Central Valley"/>
    <x v="2555"/>
    <n v="16"/>
    <n v="25.624829952981099"/>
    <n v="100"/>
    <n v="68.859279999999998"/>
    <n v="12"/>
    <n v="3.8761426064108098E-5"/>
    <n v="6.6431909799575806E-2"/>
    <n v="2.8583105206489501"/>
    <n v="63.242588222026797"/>
    <n v="666.47929358482304"/>
    <n v="4.2417734158225304"/>
    <n v="0.29369469111164398"/>
    <n v="2.22016961674671"/>
    <n v="1"/>
    <n v="2.5749955599937598E-6"/>
    <n v="6.0259832177204398E-5"/>
    <n v="0.16"/>
    <n v="0.37213326468326202"/>
    <s v="{FB848303-D5D3-4EED-8986-7FB32C443F1F}"/>
    <n v="163781701"/>
    <s v="PEORIA 1701"/>
    <n v="9250"/>
    <n v="37.837254449289198"/>
    <n v="-120.261483984921"/>
    <x v="2553"/>
    <n v="93"/>
    <n v="93"/>
    <n v="19477.375805665401"/>
    <n v="13421.5991500046"/>
    <n v="6055.7766556607603"/>
    <n v="13421.5991500046"/>
    <n v="6055.7766556607603"/>
    <n v="7.2311798612645297E-4"/>
    <n v="4.6513711276929798E-4"/>
    <n v="1.60155187206131"/>
    <n v="8.3333333333333304"/>
    <n v="2139"/>
    <n v="3.0899946719925114E-5"/>
    <n v="2556"/>
    <n v="0"/>
    <n v="0"/>
    <n v="8.3397924854375081"/>
    <n v="1817"/>
    <n v="0"/>
  </r>
  <r>
    <s v="Bay Area"/>
    <x v="2556"/>
    <n v="172"/>
    <n v="518.98198108938095"/>
    <n v="597"/>
    <n v="763.78430000000003"/>
    <n v="36"/>
    <n v="4.1205307196731902E-5"/>
    <n v="6.0895321213995303E-2"/>
    <n v="3.1279198351050002"/>
    <n v="1.4062370296700699"/>
    <n v="4.6784385719137003"/>
    <n v="5.0434182403348203E-2"/>
    <n v="0.56836996107332305"/>
    <n v="1.56056238807017"/>
    <n v="1.1388888888890001"/>
    <n v="2.5721834778372E-6"/>
    <n v="8.9147701256959204E-5"/>
    <n v="0.28810720268006701"/>
    <n v="0.67948762483723402"/>
    <s v="{61E67233-CD4F-4206-8138-63FBDA895D1D}"/>
    <n v="12101104"/>
    <s v="OAKLAND K 1104"/>
    <s v="CR208"/>
    <n v="37.8278769353755"/>
    <n v="-122.207235377418"/>
    <x v="2554"/>
    <n v="60"/>
    <n v="458"/>
    <n v="23817.9544237796"/>
    <n v="3895.4110708824301"/>
    <n v="19922.543352897199"/>
    <n v="3895.4110708824301"/>
    <n v="19922.543352897199"/>
    <n v="3.2093172452505301E-3"/>
    <n v="1.48339105908235E-3"/>
    <n v="3.01733709935686"/>
    <n v="16.5833333333333"/>
    <n v="1916"/>
    <n v="9.25986052021392E-5"/>
    <n v="2557"/>
    <n v="0"/>
    <n v="0"/>
    <n v="2.4204954725252863"/>
    <n v="2612"/>
    <n v="0"/>
  </r>
  <r>
    <s v="Central Coast"/>
    <x v="2557"/>
    <n v="193"/>
    <n v="641.42784004637303"/>
    <n v="368"/>
    <n v="737.71875"/>
    <n v="36"/>
    <n v="3.83747675287951E-5"/>
    <n v="6.6431909799575806E-2"/>
    <n v="1.58406979880399"/>
    <n v="1.7326525433195901"/>
    <n v="5.1616174388262896"/>
    <n v="3.3455244448103001E-2"/>
    <n v="0.20188053270491399"/>
    <n v="0.405973452195111"/>
    <n v="1"/>
    <n v="2.5493090950525998E-6"/>
    <n v="5.7224197828670803E-5"/>
    <n v="0.52445652173913004"/>
    <n v="0.86947476941093504"/>
    <s v="{ACE1BC6A-035E-4494-A0B8-B5F90D3DC126}"/>
    <n v="183071101"/>
    <s v="PERRY 1101"/>
    <s v="W52"/>
    <n v="35.557731008662202"/>
    <n v="-121.077425018418"/>
    <x v="2555"/>
    <n v="116"/>
    <n v="398"/>
    <n v="24081.739496002901"/>
    <n v="6677.8799809448201"/>
    <n v="17403.859515058099"/>
    <n v="4757.9408506920099"/>
    <n v="14869.721875297901"/>
    <n v="2.06007112183215E-3"/>
    <n v="1.38149163103662E-3"/>
    <n v="3.3234603111210999"/>
    <n v="10.2222222222222"/>
    <n v="2169"/>
    <n v="9.1775127421893588E-5"/>
    <n v="2558"/>
    <n v="0"/>
    <n v="0"/>
    <n v="2.956446464335345"/>
    <n v="399"/>
    <n v="0"/>
  </r>
  <r>
    <s v="Central Coast"/>
    <x v="2558"/>
    <n v="4"/>
    <n v="7.4993001766575098"/>
    <n v="33"/>
    <n v="20.939678000000001"/>
    <n v="5"/>
    <n v="3.8239489367697303E-5"/>
    <n v="6.6431909799575806E-2"/>
    <n v="20.798279762267999"/>
    <n v="840.20639038085903"/>
    <n v="2776.3416137695299"/>
    <n v="66.145675659179602"/>
    <n v="2.83185839653015E-2"/>
    <n v="1.40707965940237E-2"/>
    <n v="1"/>
    <n v="2.5403223084567101E-6"/>
    <n v="3.1158931815298202E-4"/>
    <n v="0.12121212121212099"/>
    <n v="0.35813827260597297"/>
    <s v="{1B8DB8B3-1D13-4E12-A58F-43F8C34F8820}"/>
    <n v="182721104"/>
    <s v="SANTA YNEZ 1104"/>
    <s v="Y30"/>
    <n v="34.6352685688246"/>
    <n v="-120.089059308489"/>
    <x v="2556"/>
    <n v="356"/>
    <n v="873"/>
    <n v="65202.250975714996"/>
    <n v="21907.9146979541"/>
    <n v="43294.336277761002"/>
    <n v="984.77889542846401"/>
    <n v="1028.14167066039"/>
    <n v="1.55794659076491E-3"/>
    <n v="1.9119744683848599E-4"/>
    <n v="1.8748250441643699"/>
    <n v="6.6"/>
    <n v="1098"/>
    <n v="1.2701611542283551E-5"/>
    <n v="2559"/>
    <n v="0"/>
    <n v="0"/>
    <n v="0.61191304703128013"/>
    <n v="1588"/>
    <n v="0"/>
  </r>
  <r>
    <s v="Central Coast"/>
    <x v="2559"/>
    <n v="256"/>
    <n v="920.48713454095298"/>
    <n v="686"/>
    <n v="1200.2518"/>
    <n v="30"/>
    <n v="3.8005483171824903E-5"/>
    <n v="6.6431834237477602E-2"/>
    <n v="1.2393548259073299"/>
    <n v="8.5621301636976295"/>
    <n v="18.0533007339519"/>
    <n v="3.3977567409050703E-2"/>
    <n v="0.12382006241629601"/>
    <n v="1.63775809605916"/>
    <n v="1"/>
    <n v="2.5247739581859201E-6"/>
    <n v="4.5033407213897599E-5"/>
    <n v="0.373177842565597"/>
    <n v="0.76691166863882299"/>
    <s v="{DB34AA1E-C0F6-41DF-BFC5-43E5CD8E6B2B}"/>
    <n v="182852204"/>
    <s v="VIEJO 2204"/>
    <s v="circuit_breaker"/>
    <n v="36.578437494263802"/>
    <n v="-121.908108356863"/>
    <x v="2557"/>
    <n v="113"/>
    <n v="189"/>
    <n v="14669.3383376529"/>
    <n v="6373.9064023189503"/>
    <n v="8295.4319353339597"/>
    <n v="3591.9838131450902"/>
    <n v="780.12476136864905"/>
    <n v="1.35100221641693E-3"/>
    <n v="1.1401644951547401E-3"/>
    <n v="3.59565286930059"/>
    <n v="22.8666666666666"/>
    <n v="2282"/>
    <n v="7.5743218745577597E-5"/>
    <n v="2560"/>
    <n v="0"/>
    <n v="0"/>
    <n v="2.2319545739577777"/>
    <n v="1777"/>
    <n v="0"/>
  </r>
  <r>
    <s v="Bay Area"/>
    <x v="2560"/>
    <n v="125"/>
    <n v="367.091853727596"/>
    <n v="284"/>
    <n v="452.42984000000001"/>
    <n v="24"/>
    <n v="4.4757594650945901E-5"/>
    <n v="5.8127458253401397E-2"/>
    <n v="7.6395323027908302E-2"/>
    <n v="9.2977481933000095E-2"/>
    <n v="5.0729736435540698E-2"/>
    <n v="9.9907270796093195E-6"/>
    <n v="0.40953785905407503"/>
    <n v="0.475331861525774"/>
    <n v="1.5"/>
    <n v="2.5237330535005402E-6"/>
    <n v="2.9466694266844198E-5"/>
    <n v="0.440140845070422"/>
    <n v="0.81137851927778204"/>
    <s v="{F8F75874-EBBE-4BAE-AEB7-B4201B2B809B}"/>
    <n v="42031122"/>
    <s v="ALTO 1122"/>
    <s v="circuit_breaker"/>
    <n v="37.898644185536497"/>
    <n v="-122.52498735608199"/>
    <x v="2558"/>
    <n v="80"/>
    <n v="257"/>
    <n v="21085.3392415491"/>
    <n v="5576.1235687855497"/>
    <n v="15509.215672763599"/>
    <n v="3067.3601141250001"/>
    <n v="9199.1510799195294"/>
    <n v="7.0720066240426095E-4"/>
    <n v="1.0741822716226999E-3"/>
    <n v="2.9367348298207698"/>
    <n v="11.8333333333333"/>
    <n v="2472"/>
    <n v="6.0569593284012964E-5"/>
    <n v="2561"/>
    <n v="0"/>
    <n v="0"/>
    <n v="1.9059686214739655"/>
    <n v="146"/>
    <n v="0"/>
  </r>
  <r>
    <s v="Central Coast"/>
    <x v="2561"/>
    <n v="220"/>
    <n v="751.75776492069895"/>
    <n v="357"/>
    <n v="820.32512999999994"/>
    <n v="51"/>
    <n v="3.7830970344942799E-5"/>
    <n v="6.6930510584686007E-2"/>
    <n v="1.0292561027173901"/>
    <n v="43.883424895091103"/>
    <n v="158.93418913858901"/>
    <n v="0.153213392056925"/>
    <n v="1.06528718650856"/>
    <n v="5.8360750122981901"/>
    <n v="1.0003470439536899"/>
    <n v="2.5218482845181999E-6"/>
    <n v="3.8256273692619798E-5"/>
    <n v="0.61624649859943903"/>
    <n v="0.91641439900893795"/>
    <s v="{96F3BFFE-8B25-45FE-9E94-B3CC1506798D}"/>
    <n v="182291102"/>
    <s v="HATTON 1102"/>
    <n v="648928"/>
    <n v="36.533177307384697"/>
    <n v="-121.915213883672"/>
    <x v="2559"/>
    <n v="78"/>
    <n v="50"/>
    <n v="8783.1150711606897"/>
    <n v="7661.8082599806003"/>
    <n v="1121.3068111800801"/>
    <n v="5792.88199469349"/>
    <n v="993.35400170615503"/>
    <n v="1.9510699583236101E-3"/>
    <n v="1.9293794875920799E-3"/>
    <n v="3.4170807496395401"/>
    <n v="7"/>
    <n v="2360"/>
    <n v="1.286142625104282E-4"/>
    <n v="2562"/>
    <n v="0"/>
    <n v="0"/>
    <n v="3.5995288779246888"/>
    <n v="2159"/>
    <n v="0"/>
  </r>
  <r>
    <s v="Bay Area"/>
    <x v="2562"/>
    <n v="35"/>
    <n v="50.126732300456702"/>
    <n v="74"/>
    <n v="70.519199999999998"/>
    <n v="11"/>
    <n v="3.7883138826476698E-5"/>
    <n v="6.6431909799575806E-2"/>
    <n v="9.6490067616104999E-2"/>
    <n v="3.91930186189711E-2"/>
    <n v="2.3188519757241E-2"/>
    <n v="1.2696118596977599E-5"/>
    <n v="7.5422363355757596E-2"/>
    <n v="0.45201125605539799"/>
    <n v="1"/>
    <n v="2.5166492614453098E-6"/>
    <n v="2.05707211633084E-5"/>
    <n v="0.47297297297297197"/>
    <n v="0.71082386124271002"/>
    <s v="{6816024C-0E2E-41A0-ACBC-61D5029F7695}"/>
    <n v="12061105"/>
    <s v="BERKELEY F 1105"/>
    <s v="BR100"/>
    <n v="37.882976072648603"/>
    <n v="-122.26629452293599"/>
    <x v="2560"/>
    <n v="110"/>
    <n v="783"/>
    <n v="36358.458901064303"/>
    <n v="4175.3411971401702"/>
    <n v="32183.117703924101"/>
    <n v="1156.96596049651"/>
    <n v="6505.2271850684801"/>
    <n v="2.2627793279639201E-4"/>
    <n v="4.1671452709124402E-4"/>
    <n v="1.4321923514416199"/>
    <n v="6.7272727272727204"/>
    <n v="2597"/>
    <n v="2.7683141875898409E-5"/>
    <n v="2563"/>
    <n v="0"/>
    <n v="0"/>
    <n v="0.71890509583967688"/>
    <n v="2641"/>
    <n v="0"/>
  </r>
  <r>
    <s v="Bay Area"/>
    <x v="2563"/>
    <n v="16"/>
    <n v="26.782266564005699"/>
    <n v="48"/>
    <n v="45.294196999999997"/>
    <n v="8"/>
    <n v="3.7681352750951103E-5"/>
    <n v="6.6431380861030107E-2"/>
    <n v="0"/>
    <n v="0"/>
    <n v="0"/>
    <n v="0"/>
    <n v="0"/>
    <n v="2.77931417804211E-2"/>
    <n v="1"/>
    <n v="2.5032242959572601E-6"/>
    <n v="2.7675136607285801E-5"/>
    <n v="0.33333333333333298"/>
    <n v="0.59129575727354799"/>
    <s v="{B741A95F-002E-44D0-A60B-EBC8CDB18CCD}"/>
    <n v="42011104"/>
    <s v="SAN RAFAEL 1104"/>
    <n v="2651"/>
    <n v="37.998974236346299"/>
    <n v="-122.57764896437099"/>
    <x v="2561"/>
    <n v="16"/>
    <n v="133"/>
    <n v="7511.0196538534001"/>
    <n v="1244.9562365475001"/>
    <n v="6266.0634173058997"/>
    <n v="1083.75442907261"/>
    <n v="4852.9808704967299"/>
    <n v="2.2140109285828601E-4"/>
    <n v="3.0145082200760899E-4"/>
    <n v="1.67389166025035"/>
    <n v="6"/>
    <n v="2497"/>
    <n v="2.002579436765808E-5"/>
    <n v="2564"/>
    <n v="0"/>
    <n v="0"/>
    <n v="0.67341357334727681"/>
    <n v="2747"/>
    <n v="0"/>
  </r>
  <r>
    <s v="Bay Area"/>
    <x v="2564"/>
    <n v="200"/>
    <n v="365.92978400278099"/>
    <n v="543"/>
    <n v="551.82330000000002"/>
    <n v="44"/>
    <n v="4.3669465350665701E-5"/>
    <n v="5.5862752087684403E-2"/>
    <n v="1.71836817653282"/>
    <n v="4.5745528499069401"/>
    <n v="16.2199693056046"/>
    <n v="0.223943592019166"/>
    <n v="1.4655696972622601"/>
    <n v="11.427164139662599"/>
    <n v="1.65592316605828"/>
    <n v="2.49698652419534E-6"/>
    <n v="8.1107320203893099E-5"/>
    <n v="0.36832412523020203"/>
    <n v="0.66312854470941396"/>
    <s v="{EEF03FEE-E315-4DF5-BC12-E5292370248B}"/>
    <n v="42481104"/>
    <s v="IGNACIO 1104"/>
    <n v="1290"/>
    <n v="38.085295395777997"/>
    <n v="-122.536389181842"/>
    <x v="2562"/>
    <n v="227"/>
    <n v="377"/>
    <n v="37228.060912748799"/>
    <n v="18840.842837914901"/>
    <n v="18387.218074833901"/>
    <n v="5098.94967436765"/>
    <n v="7244.1897530300703"/>
    <n v="3.5687220889712898E-3"/>
    <n v="1.9214564754292899E-3"/>
    <n v="1.8296489200138999"/>
    <n v="12.340909090908999"/>
    <n v="1973"/>
    <n v="1.0986740706459496E-4"/>
    <n v="2565"/>
    <n v="0"/>
    <n v="0"/>
    <n v="3.1683394581115012"/>
    <n v="2013"/>
    <n v="0"/>
  </r>
  <r>
    <s v="Central Coast"/>
    <x v="2565"/>
    <n v="339"/>
    <n v="1254.5606383494601"/>
    <n v="465"/>
    <n v="1329.6849"/>
    <n v="43"/>
    <n v="3.8000092096152897E-5"/>
    <n v="6.4886907859861898E-2"/>
    <n v="0.79588232282549098"/>
    <n v="4.7676918324497004"/>
    <n v="10.915288017855699"/>
    <n v="1.39339356729679E-2"/>
    <n v="2.89717664764812E-3"/>
    <n v="0.81473346906048905"/>
    <n v="1.0930232558139501"/>
    <n v="2.4773184939928002E-6"/>
    <n v="3.4714752208470201E-5"/>
    <n v="0.72903225806451599"/>
    <n v="0.94350218152399701"/>
    <s v="{4DC9724F-62CE-4CE8-B9B2-FC8D42753B78}"/>
    <n v="182852203"/>
    <s v="VIEJO 2203"/>
    <s v="circuit_breaker"/>
    <n v="36.578394983617997"/>
    <n v="-121.908179554889"/>
    <x v="2563"/>
    <n v="83"/>
    <n v="148"/>
    <n v="11813.8651673071"/>
    <n v="5468.3647797349904"/>
    <n v="6345.5003875721904"/>
    <n v="4363.1693379222097"/>
    <n v="2444.4219212943599"/>
    <n v="1.4927343449642101E-3"/>
    <n v="1.6340039601345699E-3"/>
    <n v="3.7007688446886702"/>
    <n v="10.813953488372"/>
    <n v="2401"/>
    <n v="1.065246952416904E-4"/>
    <n v="2566"/>
    <n v="0"/>
    <n v="0"/>
    <n v="2.7111468946740613"/>
    <n v="2188"/>
    <n v="0"/>
  </r>
  <r>
    <s v="Bay Area"/>
    <x v="2566"/>
    <n v="8"/>
    <n v="25.215609365804301"/>
    <n v="12"/>
    <n v="27.840243999999998"/>
    <n v="1"/>
    <n v="5.0986011046916199E-5"/>
    <n v="6.6431229729116206E-2"/>
    <n v="5.26345043908804E-4"/>
    <n v="0.22239449620246801"/>
    <n v="1.3530035018920801"/>
    <n v="7.1214674335351404E-7"/>
    <n v="0.26991149783134399"/>
    <n v="18.439159393310501"/>
    <n v="1"/>
    <n v="3.38706341282895E-6"/>
    <n v="2.68362345678951E-8"/>
    <n v="0.66666666666666596"/>
    <n v="0.90572514738858001"/>
    <s v="{ED3D87A2-B26D-4CB8-8B3D-56CD442881C5}"/>
    <n v="83432103"/>
    <s v="HICKS 2103"/>
    <s v="LB50"/>
    <n v="37.2216077179881"/>
    <n v="-121.908299746502"/>
    <x v="2564"/>
    <n v="91"/>
    <n v="42"/>
    <n v="26450.522940704199"/>
    <n v="21326.615203424499"/>
    <n v="5123.9077372797101"/>
    <n v="18634.0427914432"/>
    <n v="4468.1849641363797"/>
    <n v="2.68362345678951E-8"/>
    <n v="5.0986011046916199E-5"/>
    <n v="3.1519511707255399"/>
    <n v="12"/>
    <n v="2884"/>
    <n v="3.38706341282895E-6"/>
    <n v="2567"/>
    <n v="0"/>
    <n v="0"/>
    <n v="11.578653803361853"/>
    <n v="404"/>
    <n v="0"/>
  </r>
  <r>
    <s v="Central Coast"/>
    <x v="2566"/>
    <n v="334"/>
    <n v="422.99006895545199"/>
    <n v="1311"/>
    <n v="1032.2025000000001"/>
    <n v="94"/>
    <n v="3.7073797581689803E-5"/>
    <n v="6.6431450793084601E-2"/>
    <n v="0.77287789771731297"/>
    <n v="11.9275683552719"/>
    <n v="38.345508535934002"/>
    <n v="7.0851534943288802E-2"/>
    <n v="0.325291838189806"/>
    <n v="12.0889403700352"/>
    <n v="0.99355111984496403"/>
    <n v="2.4628637417247199E-6"/>
    <n v="2.7679122470929699E-5"/>
    <n v="0.25476735316552201"/>
    <n v="0.40979368191088"/>
    <s v="{ED3D87A2-B26D-4CB8-8B3D-56CD442881C5}"/>
    <n v="83432103"/>
    <s v="HICKS 2103"/>
    <s v="LB50"/>
    <n v="37.2216077179881"/>
    <n v="-121.908299746502"/>
    <x v="2564"/>
    <n v="91"/>
    <n v="42"/>
    <n v="26450.522940704199"/>
    <n v="21326.615203424499"/>
    <n v="5123.9077372797101"/>
    <n v="18634.0427914432"/>
    <n v="4468.1849641363797"/>
    <n v="2.60183751226739E-3"/>
    <n v="3.4849369726788399E-3"/>
    <n v="1.26643733220195"/>
    <n v="13.946808510638199"/>
    <n v="2496"/>
    <n v="2.3150919172212369E-4"/>
    <n v="2567"/>
    <n v="0"/>
    <n v="0"/>
    <n v="11.578653803361853"/>
    <n v="1838"/>
    <n v="0"/>
  </r>
  <r>
    <s v="Central Coast"/>
    <x v="2567"/>
    <n v="960"/>
    <n v="3070.73983989614"/>
    <n v="1804"/>
    <n v="3581.4465"/>
    <n v="119"/>
    <n v="3.7657668167603401E-5"/>
    <n v="6.5315332821721903E-2"/>
    <n v="1.89372773332392"/>
    <n v="8.07317174465026"/>
    <n v="16.6105429610272"/>
    <n v="8.6723723286858498E-2"/>
    <n v="0.30374026347079403"/>
    <n v="1.0860676263164499"/>
    <n v="1.0672268907563001"/>
    <n v="2.4660776987792099E-6"/>
    <n v="5.2870197985903497E-5"/>
    <n v="0.53215077605321504"/>
    <n v="0.85740211711321501"/>
    <s v="{A7511424-C0A7-4DC4-BAD6-B60505BBA431}"/>
    <n v="182222103"/>
    <s v="DEL MONTE 2103"/>
    <n v="2000"/>
    <n v="36.585131399740199"/>
    <n v="-121.87426984228"/>
    <x v="2565"/>
    <n v="182"/>
    <n v="122"/>
    <n v="19328.997845360798"/>
    <n v="14596.6084954815"/>
    <n v="4732.3893498792904"/>
    <n v="14596.6084954815"/>
    <n v="4732.3893498792904"/>
    <n v="6.2915535603225098E-3"/>
    <n v="4.4812625119447997E-3"/>
    <n v="3.1986873332251502"/>
    <n v="15.1596638655462"/>
    <n v="2213"/>
    <n v="2.9346324615472599E-4"/>
    <n v="2568"/>
    <n v="0"/>
    <n v="0"/>
    <n v="9.0699092174458347"/>
    <n v="2279"/>
    <n v="0"/>
  </r>
  <r>
    <s v="Bay Area"/>
    <x v="2568"/>
    <n v="244"/>
    <n v="524.35076464447104"/>
    <n v="756"/>
    <n v="809.24805000000003"/>
    <n v="33"/>
    <n v="3.6890899454275201E-5"/>
    <n v="6.6431380861030107E-2"/>
    <n v="0.35535689518572"/>
    <n v="1.48856763326777"/>
    <n v="7.0076947855408296"/>
    <n v="1.9064731105980101E-2"/>
    <n v="2.75857304222881E-2"/>
    <n v="0.16144220030400899"/>
    <n v="1"/>
    <n v="2.4507133919529202E-6"/>
    <n v="2.6430349979195299E-5"/>
    <n v="0.32275132275132201"/>
    <n v="0.64794813737185897"/>
    <s v="{C2F314B0-1B7A-4CC5-862B-042BD22A1A33}"/>
    <n v="42031122"/>
    <s v="ALTO 1122"/>
    <n v="65474"/>
    <n v="37.912631601963803"/>
    <n v="-122.522624749359"/>
    <x v="2566"/>
    <n v="143"/>
    <n v="214"/>
    <n v="15827.668981626101"/>
    <n v="5874.8397245034603"/>
    <n v="9952.8292571226702"/>
    <n v="4236.5188620025201"/>
    <n v="7614.2458094577596"/>
    <n v="8.7220154931344496E-4"/>
    <n v="1.21739968199108E-3"/>
    <n v="2.1489785436248798"/>
    <n v="22.909090909090899"/>
    <n v="2511"/>
    <n v="8.0873541934446371E-5"/>
    <n v="2569"/>
    <n v="0"/>
    <n v="0"/>
    <n v="2.6324499618013681"/>
    <n v="2236"/>
    <n v="0"/>
  </r>
  <r>
    <s v="Central Coast"/>
    <x v="2569"/>
    <n v="49"/>
    <n v="77.007811261145093"/>
    <n v="305"/>
    <n v="223.75072"/>
    <n v="26"/>
    <n v="3.65393769313343E-5"/>
    <n v="6.6431898174637599E-2"/>
    <n v="0.80168507049480997"/>
    <n v="32.224900952974899"/>
    <n v="100.49493838946"/>
    <n v="7.9951797953496301E-2"/>
    <n v="0.45966645448396898"/>
    <n v="15.278999640391399"/>
    <n v="1.0513955079592101"/>
    <n v="2.4273803430022902E-6"/>
    <n v="3.2708160968188403E-5"/>
    <n v="0.16065573770491801"/>
    <n v="0.34416788575035601"/>
    <s v="{10DE6DA0-CA5B-473A-800A-83AA9ED5A37C}"/>
    <n v="182371111"/>
    <s v="LAURELES 1111"/>
    <n v="6421"/>
    <n v="36.454506850156399"/>
    <n v="-121.695418513986"/>
    <x v="2567"/>
    <n v="24"/>
    <n v="23"/>
    <n v="3999.3276439841002"/>
    <n v="2777.3682492182802"/>
    <n v="1221.95939476582"/>
    <n v="2777.3682492182802"/>
    <n v="1221.95939476582"/>
    <n v="8.5041218517289898E-4"/>
    <n v="9.5002380021469402E-4"/>
    <n v="1.5715879849213299"/>
    <n v="11.7307692307692"/>
    <n v="2431"/>
    <n v="6.3111888918059548E-5"/>
    <n v="2570"/>
    <n v="0"/>
    <n v="0"/>
    <n v="1.725776086385012"/>
    <n v="2072"/>
    <n v="0"/>
  </r>
  <r>
    <s v="Central Coast"/>
    <x v="2570"/>
    <n v="3"/>
    <n v="3.81401121157662"/>
    <n v="23"/>
    <n v="13.676019999999999"/>
    <n v="6"/>
    <n v="8.6281549253423297E-6"/>
    <n v="0.301680646533315"/>
    <m/>
    <m/>
    <m/>
    <m/>
    <n v="0.40007372697194399"/>
    <n v="60.157411893208803"/>
    <n v="1.0527286132176701"/>
    <n v="2.4272800580425099E-6"/>
    <n v="8.6281549253423297E-6"/>
    <n v="0.13043478260869501"/>
    <n v="0.27888313295858902"/>
    <s v="{D0772DC9-F8FF-4FD1-BF38-1CDC8034D04A}"/>
    <n v="182082102"/>
    <s v="LOS OSITOS 2102"/>
    <n v="7470"/>
    <n v="36.290023449096601"/>
    <n v="-121.196550378149"/>
    <x v="2568"/>
    <n v="218"/>
    <n v="203"/>
    <n v="48769.089886365698"/>
    <n v="43864.259548056099"/>
    <n v="4904.8303383095799"/>
    <n v="6032.2924570761397"/>
    <n v="457.27867206400799"/>
    <n v="5.1768929552053999E-5"/>
    <n v="5.1768929552053999E-5"/>
    <n v="1.27133707052554"/>
    <n v="3.8333333333333299"/>
    <n v="2803"/>
    <n v="1.456368034825506E-5"/>
    <n v="2571"/>
    <n v="0"/>
    <n v="0"/>
    <n v="3.7482915963458581"/>
    <n v="2789"/>
    <n v="0"/>
  </r>
  <r>
    <s v="Central Coast"/>
    <x v="2571"/>
    <n v="161"/>
    <n v="488.45784527314498"/>
    <n v="381"/>
    <n v="624.61649999999997"/>
    <n v="26"/>
    <n v="3.64460486078034E-5"/>
    <n v="6.6431834237477602E-2"/>
    <n v="2.0764130196844501"/>
    <n v="2.37246955937395"/>
    <n v="6.6594142163793197"/>
    <n v="6.3008188359284095E-2"/>
    <n v="0.26837984332819198"/>
    <n v="1.7610789848348201"/>
    <n v="1"/>
    <n v="2.4211778597246499E-6"/>
    <n v="5.9709407091409397E-5"/>
    <n v="0.42257217847769002"/>
    <n v="0.78201237506911803"/>
    <s v="{38794799-8756-4269-B41E-6206BA101157}"/>
    <n v="182222103"/>
    <s v="DEL MONTE 2103"/>
    <n v="2654"/>
    <n v="36.557115486529703"/>
    <n v="-121.903858199548"/>
    <x v="2569"/>
    <n v="52"/>
    <n v="119"/>
    <n v="9601.5230352471499"/>
    <n v="2963.5998627357599"/>
    <n v="6637.9231725113796"/>
    <n v="2963.5998627357599"/>
    <n v="6252.9115578869396"/>
    <n v="1.55244458437664E-3"/>
    <n v="9.4759726380289002E-4"/>
    <n v="3.0338996600816501"/>
    <n v="14.6538461538461"/>
    <n v="2145"/>
    <n v="6.2950624352840897E-5"/>
    <n v="2572"/>
    <n v="0"/>
    <n v="0"/>
    <n v="1.8414950103079819"/>
    <n v="2508"/>
    <n v="0"/>
  </r>
  <r>
    <s v="Central Valley"/>
    <x v="2572"/>
    <n v="1"/>
    <n v="1.9449774433158999"/>
    <n v="4"/>
    <n v="3.4536069999999999"/>
    <n v="4"/>
    <n v="5.1231885663582903E-5"/>
    <n v="4.9823932349681799E-2"/>
    <n v="21.5171508789062"/>
    <n v="23.8086757659912"/>
    <n v="56.342967987060497"/>
    <n v="1.2124211788177399"/>
    <n v="0.68584070603052705"/>
    <n v="1.5945427964131"/>
    <n v="2"/>
    <n v="2.4142336899009299E-6"/>
    <n v="3.3851114221761198E-4"/>
    <n v="0.25"/>
    <n v="0.563172763122463"/>
    <s v="{CB8A5610-26AF-406C-A01C-6D3A6199376B}"/>
    <n v="163781701"/>
    <s v="PEORIA 1701"/>
    <n v="84318"/>
    <n v="37.854837207796201"/>
    <n v="-120.206911436867"/>
    <x v="2570"/>
    <n v="250"/>
    <n v="617"/>
    <n v="44791.147272804003"/>
    <n v="16239.9492688753"/>
    <n v="28551.198003928599"/>
    <n v="16239.9492688753"/>
    <n v="28551.198003928599"/>
    <n v="1.3540445688704399E-3"/>
    <n v="2.0492754265433099E-4"/>
    <n v="1.9449774433158999"/>
    <n v="1"/>
    <n v="1035"/>
    <n v="9.6569347596037196E-6"/>
    <n v="2573"/>
    <n v="0"/>
    <n v="0"/>
    <n v="10.091033517150315"/>
    <n v="1172"/>
    <n v="0"/>
  </r>
  <r>
    <s v="Bay Area"/>
    <x v="2573"/>
    <n v="46"/>
    <n v="144.21519311054701"/>
    <n v="129"/>
    <n v="187.50228999999999"/>
    <n v="10"/>
    <n v="3.6268693111196603E-5"/>
    <n v="6.6431909799575806E-2"/>
    <n v="4.5033055543899501"/>
    <n v="1.0624074488878199"/>
    <n v="3.8241020441055298"/>
    <n v="2.3902042303234301E-2"/>
    <n v="0"/>
    <n v="3.4206659010047601E-16"/>
    <n v="4.5474735088646402E-14"/>
    <n v="2.4093985493115098E-6"/>
    <n v="9.2080597642052396E-5"/>
    <n v="0.35658914728682101"/>
    <n v="0.76913830769423097"/>
    <s v="{34B1FBA6-E642-41FD-8BD2-ADAC657BB906}"/>
    <n v="12061105"/>
    <s v="BERKELEY F 1105"/>
    <s v="circuit_breaker"/>
    <n v="37.8725171163629"/>
    <n v="-122.277998356194"/>
    <x v="2571"/>
    <n v="317"/>
    <n v="1837"/>
    <n v="73102.053669687797"/>
    <n v="12969.5674518817"/>
    <n v="60132.486217806203"/>
    <n v="1678.7946898503701"/>
    <n v="5887.9163967001004"/>
    <n v="9.2080597642052399E-4"/>
    <n v="3.6268693111196599E-4"/>
    <n v="3.1351128937075599"/>
    <n v="12.9"/>
    <n v="1895"/>
    <n v="2.40939854931151E-5"/>
    <n v="2574"/>
    <n v="0"/>
    <n v="0"/>
    <n v="1.0431543352270143"/>
    <n v="1335"/>
    <n v="0"/>
  </r>
  <r>
    <s v="Central Coast"/>
    <x v="2574"/>
    <n v="10"/>
    <n v="21.503014720459401"/>
    <n v="27"/>
    <n v="32.611075999999997"/>
    <n v="4"/>
    <n v="3.6256508792575901E-5"/>
    <n v="6.6431909799575806E-2"/>
    <n v="0.152599096298217"/>
    <n v="0.22239449620246801"/>
    <n v="1.15031292079947E-3"/>
    <n v="1.78076199119914E-7"/>
    <n v="0.44911504350602599"/>
    <n v="0.47931417822837802"/>
    <n v="1"/>
    <n v="2.4085891217559298E-6"/>
    <n v="1.9974616975559901E-5"/>
    <n v="0.37037037037037002"/>
    <n v="0.65937764477299798"/>
    <s v="{0AC2A538-D1DE-4BF0-89DD-0FB685A31962}"/>
    <n v="83371105"/>
    <s v="SARATOGA 1105"/>
    <s v="circuit_breaker"/>
    <n v="37.281033670017401"/>
    <n v="-122.015092332275"/>
    <x v="2572"/>
    <n v="178"/>
    <n v="442"/>
    <n v="28405.9241899728"/>
    <n v="8763.0472962964704"/>
    <n v="19642.876893676301"/>
    <n v="514.55518357482401"/>
    <n v="353.56584714112199"/>
    <n v="7.9898467902239604E-5"/>
    <n v="1.4502603517030301E-4"/>
    <n v="2.1503014720459399"/>
    <n v="6.75"/>
    <n v="2607"/>
    <n v="9.6343564870237193E-6"/>
    <n v="2575"/>
    <n v="0"/>
    <n v="0"/>
    <n v="0.31972966897307198"/>
    <n v="2664"/>
    <n v="0"/>
  </r>
  <r>
    <s v="Bay Area"/>
    <x v="2575"/>
    <n v="21"/>
    <n v="32.401116303200901"/>
    <n v="51"/>
    <n v="47.857964000000003"/>
    <n v="7"/>
    <n v="3.6191645059651398E-5"/>
    <n v="6.6431909799575806E-2"/>
    <n v="0.41997124943882203"/>
    <n v="0.21097503672353901"/>
    <n v="1.25718872919678"/>
    <n v="2.7828064819914199E-3"/>
    <n v="0"/>
    <n v="0"/>
    <n v="0"/>
    <n v="2.4042801001010199E-6"/>
    <n v="2.3112610969227299E-5"/>
    <n v="0.41176470588235198"/>
    <n v="0.67702664074323404"/>
    <s v="{2F486204-BB5C-45FC-9D31-305D5B069E7B}"/>
    <n v="12101101"/>
    <s v="OAKLAND K 1101"/>
    <s v="CR172"/>
    <n v="37.850559619545301"/>
    <n v="-122.243728897027"/>
    <x v="2573"/>
    <n v="63"/>
    <n v="557"/>
    <n v="23757.4927986972"/>
    <n v="3350.0951214655702"/>
    <n v="20407.3976772317"/>
    <n v="572.87204913559799"/>
    <n v="4578.4238824596596"/>
    <n v="1.6178827678459099E-4"/>
    <n v="2.5334151541756E-4"/>
    <n v="1.54291030015242"/>
    <n v="7.2857142857142803"/>
    <n v="2564"/>
    <n v="1.6829960700707139E-5"/>
    <n v="2576"/>
    <n v="0"/>
    <n v="0"/>
    <n v="0.35596607804343566"/>
    <n v="2787"/>
    <n v="0"/>
  </r>
  <r>
    <s v="Central Coast"/>
    <x v="2576"/>
    <n v="232"/>
    <n v="754.55452420021504"/>
    <n v="357"/>
    <n v="827.49040000000002"/>
    <n v="38"/>
    <n v="3.4952686435549102E-5"/>
    <n v="6.8439705591452696E-2"/>
    <n v="0.39143875055014998"/>
    <n v="2.48018369427882"/>
    <n v="9.1301829637959599"/>
    <n v="4.2718735392668301E-2"/>
    <n v="5.66488116685641E-2"/>
    <n v="0.62594319584681402"/>
    <n v="0.73684210526318095"/>
    <n v="2.4022966021411398E-6"/>
    <n v="2.8156007206952801E-5"/>
    <n v="0.64985994397759095"/>
    <n v="0.91185892701654803"/>
    <s v="{743AA0A1-467D-436E-BBF0-31F00EC2544E}"/>
    <n v="183071101"/>
    <s v="PERRY 1101"/>
    <s v="W12"/>
    <n v="35.548780903030597"/>
    <n v="-121.089109154372"/>
    <x v="2574"/>
    <n v="183"/>
    <n v="677"/>
    <n v="37403.450994410698"/>
    <n v="10253.6178844605"/>
    <n v="27149.833109950101"/>
    <n v="5951.1009034162298"/>
    <n v="16275.188976122399"/>
    <n v="1.0699282738641999E-3"/>
    <n v="1.3282020845508599E-3"/>
    <n v="3.2523901905181698"/>
    <n v="9.3947368421052602"/>
    <n v="2489"/>
    <n v="9.1287270881363315E-5"/>
    <n v="2577"/>
    <n v="0"/>
    <n v="0"/>
    <n v="3.6978415194566461"/>
    <n v="1810"/>
    <n v="0"/>
  </r>
  <r>
    <s v="Central Coast"/>
    <x v="2577"/>
    <n v="1"/>
    <n v="1.2460218314666001"/>
    <n v="20"/>
    <n v="18.215515"/>
    <n v="1"/>
    <n v="3.9475209632655599E-5"/>
    <n v="6.6431909799575806E-2"/>
    <m/>
    <m/>
    <m/>
    <m/>
    <n v="0"/>
    <n v="0"/>
    <n v="0"/>
    <n v="2.6224135656359202E-6"/>
    <n v="3.9475209632655599E-5"/>
    <n v="0.05"/>
    <n v="6.8404424586098203E-2"/>
    <s v="{BAD456A1-64C0-4C58-9244-4CB0B49EFF5E}"/>
    <n v="12101101"/>
    <s v="OAKLAND K 1101"/>
    <s v="circuit_breaker"/>
    <n v="37.847926661080699"/>
    <n v="-122.22911699006301"/>
    <x v="2575"/>
    <n v="105"/>
    <n v="514"/>
    <n v="24145.6711280905"/>
    <n v="3826.4614969633099"/>
    <n v="20319.2096311272"/>
    <n v="559.18836879181299"/>
    <n v="538.157701962293"/>
    <n v="3.9475209632655599E-5"/>
    <n v="3.9475209632655599E-5"/>
    <n v="1.2460218314666001"/>
    <n v="20"/>
    <n v="2350"/>
    <n v="2.6224135656359202E-6"/>
    <n v="2578"/>
    <n v="0"/>
    <n v="0"/>
    <n v="0.34746343590453765"/>
    <n v="2037"/>
    <n v="0"/>
  </r>
  <r>
    <s v="Bay Area"/>
    <x v="2577"/>
    <n v="23"/>
    <n v="39.360834223635599"/>
    <n v="63"/>
    <n v="61.936436"/>
    <n v="8"/>
    <n v="3.5744615615840303E-5"/>
    <n v="6.6431909799575806E-2"/>
    <n v="2.66903067628542E-2"/>
    <n v="2.12163012474775E-2"/>
    <n v="0.15618628511826099"/>
    <n v="3.0254801094997598E-4"/>
    <n v="0.126935839653015"/>
    <n v="1.43528757616877E-2"/>
    <n v="0.125"/>
    <n v="2.3745830804120101E-6"/>
    <n v="2.2352942480097199E-5"/>
    <n v="0.365079365079365"/>
    <n v="0.63550370277405199"/>
    <s v="{BAD456A1-64C0-4C58-9244-4CB0B49EFF5E}"/>
    <n v="12101101"/>
    <s v="OAKLAND K 1101"/>
    <s v="circuit_breaker"/>
    <n v="37.847926661080699"/>
    <n v="-122.22911699006301"/>
    <x v="2575"/>
    <n v="105"/>
    <n v="514"/>
    <n v="24145.6711280905"/>
    <n v="3826.4614969633099"/>
    <n v="20319.2096311272"/>
    <n v="559.18836879181299"/>
    <n v="538.157701962293"/>
    <n v="1.78823539840777E-4"/>
    <n v="2.8595692492672199E-4"/>
    <n v="1.7113406184189399"/>
    <n v="7.875"/>
    <n v="2575"/>
    <n v="1.8996664643296081E-5"/>
    <n v="2578"/>
    <n v="0"/>
    <n v="0"/>
    <n v="0.34746343590453765"/>
    <n v="2091"/>
    <n v="0"/>
  </r>
  <r>
    <s v="Central Coast"/>
    <x v="2578"/>
    <n v="544"/>
    <n v="1379.1614916881799"/>
    <n v="1522"/>
    <n v="1984.0127"/>
    <n v="134"/>
    <n v="4.1969145893663501E-5"/>
    <n v="5.6020938860836297E-2"/>
    <n v="3.3432681396397599"/>
    <n v="10.797015397048201"/>
    <n v="32.257069781603498"/>
    <n v="0.31263622196567997"/>
    <n v="0.87603705300720602"/>
    <n v="5.7819206726271597"/>
    <n v="1.6279058251807901"/>
    <n v="2.4020694731771099E-6"/>
    <n v="9.7172368238870004E-5"/>
    <n v="0.35742444152431002"/>
    <n v="0.69513743281312601"/>
    <s v="{2A037456-E4D6-4133-B41E-0D0ADCC9AA87}"/>
    <n v="182371112"/>
    <s v="LAURELES 1112"/>
    <n v="68454"/>
    <n v="36.483216602144999"/>
    <n v="-121.737852388946"/>
    <x v="2576"/>
    <n v="239"/>
    <n v="585"/>
    <n v="52868.654561999501"/>
    <n v="17632.0929199286"/>
    <n v="35236.561642070898"/>
    <n v="12588.411065370399"/>
    <n v="28343.7768038295"/>
    <n v="1.3021097344008499E-2"/>
    <n v="5.6238655497509102E-3"/>
    <n v="2.53522333030915"/>
    <n v="11.3582089552238"/>
    <n v="1868"/>
    <n v="3.2187730940573273E-4"/>
    <n v="2579"/>
    <n v="0"/>
    <n v="0"/>
    <n v="7.8220735721002708"/>
    <n v="1051"/>
    <n v="0"/>
  </r>
  <r>
    <s v="Bay Area"/>
    <x v="2579"/>
    <n v="18"/>
    <n v="36.0640954344329"/>
    <n v="51"/>
    <n v="52.02431"/>
    <n v="3"/>
    <n v="3.6131119486526498E-5"/>
    <n v="6.6431909799575806E-2"/>
    <n v="0"/>
    <n v="0"/>
    <n v="0"/>
    <n v="0"/>
    <n v="0"/>
    <n v="0"/>
    <n v="0"/>
    <n v="2.4002592706866299E-6"/>
    <n v="2.5728488859992101E-5"/>
    <n v="0.35294117647058798"/>
    <n v="0.69321620403404904"/>
    <s v="{3AC71A95-3DF9-478B-ACCE-8AC300269CEA}"/>
    <n v="12101101"/>
    <s v="OAKLAND K 1101"/>
    <s v="CR178"/>
    <n v="37.854102157689901"/>
    <n v="-122.236547198577"/>
    <x v="2577"/>
    <n v="21"/>
    <n v="20"/>
    <n v="1455.1301737037199"/>
    <n v="529.886155044058"/>
    <n v="925.24401865966195"/>
    <n v="529.886155044058"/>
    <n v="925.24401865966195"/>
    <n v="7.7185466579976397E-5"/>
    <n v="1.08393358459579E-4"/>
    <n v="2.0035608574684902"/>
    <n v="17"/>
    <n v="2521"/>
    <n v="7.2007778120598896E-6"/>
    <n v="2580"/>
    <n v="0"/>
    <n v="0"/>
    <n v="0.32925589004588135"/>
    <n v="2725"/>
    <n v="0"/>
  </r>
  <r>
    <s v="Bay Area"/>
    <x v="2580"/>
    <n v="8"/>
    <n v="30.408439718418698"/>
    <n v="10"/>
    <n v="31.31991"/>
    <n v="3"/>
    <n v="3.6116499056030602E-5"/>
    <n v="6.6431909799575806E-2"/>
    <n v="0.934625744819641"/>
    <n v="0.36467063426971402"/>
    <n v="0.88930763117969003"/>
    <n v="6.9552355807900304E-3"/>
    <n v="0"/>
    <n v="0"/>
    <n v="0"/>
    <n v="2.3992880075666899E-6"/>
    <n v="3.4546877335136097E-5"/>
    <n v="0.8"/>
    <n v="0.97089805399884699"/>
    <s v="{8F0A48D9-A322-4FA2-98F5-9BA99B0B225E}"/>
    <n v="13380401"/>
    <s v="WOOD 0401"/>
    <s v="circuit_breaker"/>
    <n v="37.826464660740299"/>
    <n v="-122.21624981283"/>
    <x v="2578"/>
    <n v="109"/>
    <n v="780"/>
    <n v="37630.722393797601"/>
    <n v="5314.1762973798304"/>
    <n v="32316.546096417798"/>
    <n v="198.803254206926"/>
    <n v="1735.24805683459"/>
    <n v="1.03640632005408E-4"/>
    <n v="1.08349497168092E-4"/>
    <n v="3.80105496480234"/>
    <n v="3.3333333333333299"/>
    <n v="2407"/>
    <n v="7.1978640227000696E-6"/>
    <n v="2581"/>
    <n v="0"/>
    <n v="0"/>
    <n v="0.12353057686981182"/>
    <n v="2794"/>
    <n v="0"/>
  </r>
  <r>
    <s v="Central Coast"/>
    <x v="2581"/>
    <n v="95"/>
    <n v="236.27736224624999"/>
    <n v="341"/>
    <n v="375.71640000000002"/>
    <n v="31"/>
    <n v="3.5928355505494697E-5"/>
    <n v="6.6431900049627596E-2"/>
    <n v="0.111306500504724"/>
    <n v="0.12917985489669501"/>
    <n v="3.1907022133054803E-2"/>
    <n v="6.4809344444046303E-6"/>
    <n v="0.142877534993233"/>
    <n v="0.93940909543344997"/>
    <n v="0.967741935483871"/>
    <n v="2.38678905153055E-6"/>
    <n v="2.3882316698074699E-5"/>
    <n v="0.278592375366568"/>
    <n v="0.62887156949797895"/>
    <s v="{D8FA53F1-4F5D-4A3B-A2ED-DEA75FD0EA10}"/>
    <n v="83371103"/>
    <s v="SARATOGA 1103"/>
    <s v="LC16"/>
    <n v="37.2640112970915"/>
    <n v="-122.033259453498"/>
    <x v="2579"/>
    <n v="157"/>
    <n v="453"/>
    <n v="28092.8404137244"/>
    <n v="8155.3412393069802"/>
    <n v="19937.499174417499"/>
    <n v="6890.8054693928598"/>
    <n v="15856.2825331354"/>
    <n v="7.4035181764031601E-4"/>
    <n v="1.1137790206703301E-3"/>
    <n v="2.4871301289078902"/>
    <n v="11"/>
    <n v="2545"/>
    <n v="7.3990460597447052E-5"/>
    <n v="2582"/>
    <n v="0"/>
    <n v="0"/>
    <n v="4.2817466853221111"/>
    <n v="2608"/>
    <n v="0"/>
  </r>
  <r>
    <s v="North Valley"/>
    <x v="2582"/>
    <n v="2"/>
    <n v="1.9572258432265"/>
    <n v="6"/>
    <n v="3.7801692"/>
    <n v="1"/>
    <n v="3.5724628105526702E-5"/>
    <n v="6.6431305302790802E-2"/>
    <m/>
    <m/>
    <m/>
    <m/>
    <n v="0"/>
    <n v="3.3628318458795499E-2"/>
    <n v="1"/>
    <n v="2.37323367650691E-6"/>
    <n v="3.5724628105526702E-5"/>
    <n v="0.33333333333333298"/>
    <n v="0.51776143196795799"/>
    <s v="{D7294FE2-5C1D-4A22-BE67-3B019C568346}"/>
    <n v="102911102"/>
    <s v="WYANDOTTE 1102"/>
    <n v="13914"/>
    <n v="39.515193904458101"/>
    <n v="-121.546237199251"/>
    <x v="2580"/>
    <n v="62"/>
    <n v="225"/>
    <n v="10400.1408951832"/>
    <n v="2833.7582193928702"/>
    <n v="7566.3826757903298"/>
    <n v="43.111700479257202"/>
    <n v="230.58996254544701"/>
    <n v="3.5724628105526702E-5"/>
    <n v="3.5724628105526702E-5"/>
    <n v="0.97861292161325197"/>
    <n v="6"/>
    <n v="2389"/>
    <n v="2.37323367650691E-6"/>
    <n v="2583"/>
    <n v="0"/>
    <n v="0"/>
    <n v="2.6788360438496528E-2"/>
    <n v="963"/>
    <n v="0"/>
  </r>
  <r>
    <s v="Central Coast"/>
    <x v="2583"/>
    <n v="9"/>
    <n v="24.281697253954899"/>
    <n v="30"/>
    <n v="36.995083000000001"/>
    <n v="4"/>
    <n v="4.47872680524596E-5"/>
    <n v="4.9823932349681799E-2"/>
    <n v="0.63324442505836398"/>
    <n v="1.33434438705444"/>
    <n v="6.80354523658752"/>
    <n v="8.8668214157223701E-3"/>
    <n v="0.856194694836934"/>
    <n v="2.1411504149436902"/>
    <n v="2"/>
    <n v="2.3724957387724798E-6"/>
    <n v="3.5201893751945998E-5"/>
    <n v="0.3"/>
    <n v="0.65634931401500496"/>
    <s v="{F70B7F2A-1768-433D-8A85-4CF42DC91D6A}"/>
    <n v="182371112"/>
    <s v="LAURELES 1112"/>
    <s v="circuit_breaker"/>
    <n v="36.477762005063497"/>
    <n v="-121.72734688158"/>
    <x v="2581"/>
    <n v="83"/>
    <n v="213"/>
    <n v="12189.7087971208"/>
    <n v="3818.0633908509999"/>
    <n v="8371.6454062698795"/>
    <n v="334.28362388247302"/>
    <n v="682.93163393154396"/>
    <n v="1.4080757500778399E-4"/>
    <n v="1.7914907220983799E-4"/>
    <n v="2.69796636155055"/>
    <n v="7.5"/>
    <n v="2395"/>
    <n v="9.4899829550899192E-6"/>
    <n v="2584"/>
    <n v="0"/>
    <n v="0"/>
    <n v="0.20771414965547616"/>
    <n v="372"/>
    <n v="0"/>
  </r>
  <r>
    <s v="North Coast"/>
    <x v="2584"/>
    <n v="11"/>
    <n v="21.641445529827202"/>
    <n v="23"/>
    <n v="27.171320000000001"/>
    <n v="9"/>
    <n v="3.55128649971447E-5"/>
    <n v="6.6431607551183297E-2"/>
    <n v="0.51290914639830498"/>
    <n v="0.30647726636379902"/>
    <n v="0.33967700637876902"/>
    <n v="4.6193362577469002E-4"/>
    <n v="0.21632251474592401"/>
    <n v="0.26814158591959197"/>
    <n v="1"/>
    <n v="2.3591767105084699E-6"/>
    <n v="2.3527209047339599E-5"/>
    <n v="0.47826086956521702"/>
    <n v="0.79648120004672895"/>
    <s v="{4767D54A-43F6-4C91-ADC4-A02B76D81A7F}"/>
    <n v="43311108"/>
    <s v="KONOCTI 1108"/>
    <n v="4037"/>
    <n v="38.954674224003398"/>
    <n v="-122.71141806071699"/>
    <x v="2582"/>
    <n v="38"/>
    <n v="177"/>
    <n v="11230.1760261381"/>
    <n v="2770.5432471126601"/>
    <n v="8459.6327790255"/>
    <n v="1312.7690792569199"/>
    <n v="2877.0871927466401"/>
    <n v="2.1174488142605599E-4"/>
    <n v="3.1961578497430299E-4"/>
    <n v="1.9674041390752"/>
    <n v="2.55555555555555"/>
    <n v="2553"/>
    <n v="2.1232590394576228E-5"/>
    <n v="2585"/>
    <n v="0"/>
    <n v="0"/>
    <n v="0.81571663554695162"/>
    <n v="2668"/>
    <n v="0"/>
  </r>
  <r>
    <s v="Central Valley"/>
    <x v="2585"/>
    <n v="165"/>
    <n v="238.407063762077"/>
    <n v="446"/>
    <n v="362.63576999999998"/>
    <n v="23"/>
    <n v="8.0327329551041802E-5"/>
    <n v="2.8883439043293799E-2"/>
    <n v="8.2009717358483201"/>
    <n v="9.1539121899339797"/>
    <n v="20.001039789782599"/>
    <n v="0.29868938470543799"/>
    <n v="0.42130215399499399"/>
    <n v="4.2585651384932603"/>
    <n v="3.1739130434782599"/>
    <n v="2.3538573331417998E-6"/>
    <n v="2.9862368414203797E-4"/>
    <n v="0.36995515695067199"/>
    <n v="0.657428421867159"/>
    <s v="{90FD8044-FB92-466A-9C47-A3D72A063397}"/>
    <n v="163351702"/>
    <s v="CURTIS 1702"/>
    <s v="S2123"/>
    <n v="38.017555780294401"/>
    <n v="-120.269586541172"/>
    <x v="2583"/>
    <n v="52"/>
    <n v="203"/>
    <n v="12796.1760077174"/>
    <n v="2995.5530496339002"/>
    <n v="9800.6229580835297"/>
    <n v="2995.5530496339002"/>
    <n v="9800.6229580835297"/>
    <n v="6.8683447352668701E-3"/>
    <n v="1.8475285796739601E-3"/>
    <n v="1.44489129552774"/>
    <n v="19.391304347826001"/>
    <n v="1127"/>
    <n v="5.4138718662261397E-5"/>
    <n v="2586"/>
    <n v="0"/>
    <n v="0"/>
    <n v="1.8613497940040662"/>
    <n v="1028"/>
    <n v="0"/>
  </r>
  <r>
    <s v="Sierra"/>
    <x v="2586"/>
    <n v="3"/>
    <n v="3.6831410382001102"/>
    <n v="5"/>
    <n v="4.4693610000000001"/>
    <n v="1"/>
    <n v="3.5350381949683597E-5"/>
    <n v="6.6431531992944007E-2"/>
    <m/>
    <m/>
    <m/>
    <m/>
    <n v="0.115044251084327"/>
    <n v="5.4201326370239196"/>
    <n v="1"/>
    <n v="2.3483800294532E-6"/>
    <n v="3.5350381949683597E-5"/>
    <n v="0.6"/>
    <n v="0.82408674967488105"/>
    <s v="{0F59AF2F-5869-40D3-A6B5-13E6D7B47101}"/>
    <n v="153612105"/>
    <s v="CLARKSVILLE 2105"/>
    <n v="51478"/>
    <n v="38.655553152997101"/>
    <n v="-121.015106064223"/>
    <x v="2584"/>
    <n v="6"/>
    <n v="0"/>
    <n v="90.198029259480194"/>
    <n v="90.198029259480194"/>
    <n v="0"/>
    <n v="81.054078366231096"/>
    <n v="0"/>
    <n v="3.5350381949683597E-5"/>
    <n v="3.5350381949683597E-5"/>
    <n v="1.2277136794000301"/>
    <n v="5"/>
    <n v="2392"/>
    <n v="2.3483800294532E-6"/>
    <n v="2587"/>
    <n v="0"/>
    <n v="0"/>
    <n v="5.0364653728503385E-2"/>
    <n v="766"/>
    <n v="0"/>
  </r>
  <r>
    <s v="Central Coast"/>
    <x v="2587"/>
    <n v="65"/>
    <n v="198.17609678520901"/>
    <n v="137"/>
    <n v="234.28469999999999"/>
    <n v="6"/>
    <n v="3.4947677098292198E-5"/>
    <n v="6.6431834237477602E-2"/>
    <n v="1.6735469102859399"/>
    <n v="1.5567615032196001"/>
    <n v="5.9039196968078604"/>
    <n v="9.8804868757724693E-3"/>
    <n v="0.54867256587992097"/>
    <n v="0.93997049083312301"/>
    <n v="1"/>
    <n v="2.3216382919786399E-6"/>
    <n v="3.8901977556330703E-5"/>
    <n v="0.47445255474452502"/>
    <n v="0.84587725133391001"/>
    <s v="{8CF433ED-5D30-4AF4-B399-FAE6BF4CEC35}"/>
    <n v="182222103"/>
    <s v="DEL MONTE 2103"/>
    <n v="42226"/>
    <n v="36.583426854533101"/>
    <n v="-121.85690028851199"/>
    <x v="2585"/>
    <n v="74"/>
    <n v="298"/>
    <n v="21669.4281167191"/>
    <n v="4032.3201043550698"/>
    <n v="17637.1080123641"/>
    <n v="616.50674873894002"/>
    <n v="691.603413331772"/>
    <n v="2.3341186533798401E-4"/>
    <n v="2.0968606258975301E-4"/>
    <n v="3.0488630274647499"/>
    <n v="22.8333333333333"/>
    <n v="2356"/>
    <n v="1.3929829751871839E-5"/>
    <n v="2588"/>
    <n v="0"/>
    <n v="0"/>
    <n v="0.38307941497066389"/>
    <n v="153"/>
    <n v="0"/>
  </r>
  <r>
    <s v="Central Coast"/>
    <x v="2588"/>
    <n v="184"/>
    <n v="374.67756144215701"/>
    <n v="428"/>
    <n v="509.45240000000001"/>
    <n v="50"/>
    <n v="3.4886559697042603E-5"/>
    <n v="6.6431834237477699E-2"/>
    <n v="2.9047954563228799"/>
    <n v="16.132907560893401"/>
    <n v="40.4461488454114"/>
    <n v="0.57644732694842804"/>
    <n v="1.09623891854658"/>
    <n v="7.3505353643000104"/>
    <n v="1.00230088710784"/>
    <n v="2.3175781509098E-6"/>
    <n v="5.5238855079551201E-5"/>
    <n v="0.42990654205607398"/>
    <n v="0.73545156897992303"/>
    <s v="{E78B7822-B984-42F9-85C5-3ACE6CA5BD79}"/>
    <n v="182381101"/>
    <s v="DOLAN ROAD 1101"/>
    <n v="3012"/>
    <n v="36.8005084411135"/>
    <n v="-121.721621707987"/>
    <x v="2586"/>
    <n v="387"/>
    <n v="556"/>
    <n v="66093.496007839"/>
    <n v="33632.525836264998"/>
    <n v="32460.970171574001"/>
    <n v="5235.0907986456205"/>
    <n v="5289.7598930132299"/>
    <n v="2.7619427539775599E-3"/>
    <n v="1.7443279848521299E-3"/>
    <n v="2.03629109479433"/>
    <n v="8.56"/>
    <n v="2189"/>
    <n v="1.1587890754549E-4"/>
    <n v="2589"/>
    <n v="0"/>
    <n v="0"/>
    <n v="3.2529336046452277"/>
    <n v="2601"/>
    <n v="0"/>
  </r>
  <r>
    <s v="Bay Area"/>
    <x v="2589"/>
    <n v="1138"/>
    <n v="2064.52966046341"/>
    <n v="2130"/>
    <n v="2593.9920000000002"/>
    <n v="179"/>
    <n v="3.4958671392042398E-5"/>
    <n v="6.6470546698456603E-2"/>
    <n v="1.1477890651248801"/>
    <n v="29.3051261593411"/>
    <n v="112.044976464789"/>
    <n v="0.284087761852927"/>
    <n v="0.37647281685579198"/>
    <n v="10.1418634100045"/>
    <n v="1.0497973045157301"/>
    <n v="2.31628080831873E-6"/>
    <n v="3.9623618884949598E-5"/>
    <n v="0.53427230046948304"/>
    <n v="0.79588900256556905"/>
    <s v="{65F40270-9C1F-4F03-A2E4-A1FA52E4266C}"/>
    <n v="24101103"/>
    <s v="HALF MOON BAY 1103"/>
    <n v="8894"/>
    <n v="37.249957792011301"/>
    <n v="-122.360110091816"/>
    <x v="2587"/>
    <n v="164"/>
    <n v="190"/>
    <n v="36973.6659918773"/>
    <n v="18161.0155243679"/>
    <n v="18812.6504675094"/>
    <n v="18016.315290152201"/>
    <n v="18662.932508505201"/>
    <n v="7.0926277804059801E-3"/>
    <n v="6.2576021791755903E-3"/>
    <n v="1.81417369109263"/>
    <n v="11.899441340782101"/>
    <n v="2348"/>
    <n v="4.1461426468905268E-4"/>
    <n v="2590"/>
    <n v="0"/>
    <n v="0"/>
    <n v="11.194815848157162"/>
    <n v="2207"/>
    <n v="0"/>
  </r>
  <r>
    <s v="Bay Area"/>
    <x v="2590"/>
    <n v="257"/>
    <n v="961.057308326098"/>
    <n v="348"/>
    <n v="1009.73254"/>
    <n v="46"/>
    <n v="3.51601312381124E-5"/>
    <n v="6.4986965787639295E-2"/>
    <n v="0.40024038019501301"/>
    <n v="0.92695883033974502"/>
    <n v="4.0362947288456397"/>
    <n v="8.6544939991344393E-3"/>
    <n v="0.52076628848656303"/>
    <n v="1.59152251616416"/>
    <n v="1.0454982674640101"/>
    <n v="2.29375842712219E-6"/>
    <n v="2.70035494628967E-5"/>
    <n v="0.73850574712643602"/>
    <n v="0.95179393205548601"/>
    <s v="{198D5285-6472-4132-B2C3-DA39131D8819}"/>
    <n v="12541106"/>
    <s v="OAKLAND X 1106"/>
    <s v="CR006"/>
    <n v="37.795258497492703"/>
    <n v="-122.157600375919"/>
    <x v="2588"/>
    <n v="99"/>
    <n v="303"/>
    <n v="23862.714452518299"/>
    <n v="5810.98245503006"/>
    <n v="18051.731997488201"/>
    <n v="5810.98245503006"/>
    <n v="18051.731997488201"/>
    <n v="1.2421632752932499E-3"/>
    <n v="1.61736603695317E-3"/>
    <n v="3.7395226004906501"/>
    <n v="7.5652173913043397"/>
    <n v="2505"/>
    <n v="1.0551288764762075E-4"/>
    <n v="2591"/>
    <n v="0"/>
    <n v="0"/>
    <n v="3.6107759790644836"/>
    <n v="2807"/>
    <n v="0"/>
  </r>
  <r>
    <s v="North Coast"/>
    <x v="2591"/>
    <n v="33"/>
    <n v="67.768773578351599"/>
    <n v="301"/>
    <n v="129.99597"/>
    <n v="57"/>
    <n v="3.7267295977615403E-5"/>
    <n v="5.9784981916386801E-2"/>
    <n v="2.7129185036756098E-3"/>
    <n v="1.1951843276619901E-2"/>
    <n v="3.28349337602655E-2"/>
    <n v="2.6749888775157101E-6"/>
    <n v="0.126401183071262"/>
    <n v="1.30624382959475"/>
    <n v="1.2982456140351299"/>
    <n v="2.2859553150477799E-6"/>
    <n v="2.3122265201492501E-5"/>
    <n v="0.109634551495016"/>
    <n v="0.52131441230606101"/>
    <s v="{12D5CC7A-B2CA-4EEF-8AD4-C988E70110AA}"/>
    <n v="43361102"/>
    <s v="HIGHLANDS 1102"/>
    <s v="circuit_breaker"/>
    <n v="38.937046341253897"/>
    <n v="-122.608769658325"/>
    <x v="2589"/>
    <n v="149"/>
    <n v="494"/>
    <n v="38272.443198109897"/>
    <n v="11973.989976077601"/>
    <n v="26298.453222032302"/>
    <n v="11973.989976077601"/>
    <n v="26298.453222032302"/>
    <n v="1.3179691164850701E-3"/>
    <n v="2.12423587072407E-3"/>
    <n v="2.0535991993439899"/>
    <n v="5.2807017543859596"/>
    <n v="2563"/>
    <n v="1.3029945295772345E-4"/>
    <n v="2592"/>
    <n v="0"/>
    <n v="0"/>
    <n v="7.4402901254253146"/>
    <n v="684"/>
    <n v="0"/>
  </r>
  <r>
    <s v="Central Coast"/>
    <x v="2592"/>
    <n v="5"/>
    <n v="20.245379120610199"/>
    <n v="9"/>
    <n v="22.910558999999999"/>
    <n v="1"/>
    <n v="3.4075244911946302E-5"/>
    <n v="6.6431834237477602E-2"/>
    <n v="4.2712907791137598"/>
    <n v="1.57931172847747"/>
    <n v="3.8116891384124698"/>
    <n v="9.6125863492488806E-2"/>
    <n v="2.2123893722891799E-3"/>
    <n v="0.38871681690215998"/>
    <n v="1"/>
    <n v="2.2636810215918699E-6"/>
    <n v="1.45545272971503E-4"/>
    <n v="0.55555555555555503"/>
    <n v="0.88367024939090699"/>
    <s v="{3C76847C-A8C4-4A3F-9423-53C131CDED01}"/>
    <n v="182040405"/>
    <s v="CARMEL 0405"/>
    <s v="circuit_breaker"/>
    <n v="36.560889523843699"/>
    <n v="-121.919654748583"/>
    <x v="2590"/>
    <n v="107"/>
    <n v="759"/>
    <n v="24924.651523847198"/>
    <n v="4990.6238291864001"/>
    <n v="19934.027694660799"/>
    <n v="58.706742116371302"/>
    <n v="236.936993679853"/>
    <n v="1.45545272971503E-4"/>
    <n v="3.4075244911946302E-5"/>
    <n v="4.0490758241220401"/>
    <n v="9"/>
    <n v="1617"/>
    <n v="2.2636810215918699E-6"/>
    <n v="2593"/>
    <n v="0"/>
    <n v="0"/>
    <n v="3.6478667055591753E-2"/>
    <n v="401"/>
    <n v="0"/>
  </r>
  <r>
    <s v="Central Coast"/>
    <x v="2593"/>
    <n v="6"/>
    <n v="18.178969044536"/>
    <n v="6"/>
    <n v="18.178968000000001"/>
    <n v="1"/>
    <n v="3.3892851206473999E-5"/>
    <n v="6.6431909799575806E-2"/>
    <n v="7.0259447097778303"/>
    <n v="13.788458824157701"/>
    <n v="36.612777709960902"/>
    <n v="0.25723937153816201"/>
    <n v="4.2035397142171797E-2"/>
    <n v="0.12831857800483701"/>
    <n v="1"/>
    <n v="2.2515668341989201E-6"/>
    <n v="2.3812930157873701E-4"/>
    <n v="1"/>
    <n v="1.0000000338286801"/>
    <s v="{81973749-CAB3-49C6-B105-0C3D389524EF}"/>
    <n v="182631105"/>
    <s v="SAN LUIS OBISPO 1105"/>
    <s v="circuit_breaker"/>
    <n v="35.261571001218897"/>
    <n v="-120.63497802545901"/>
    <x v="2591"/>
    <n v="116"/>
    <n v="548"/>
    <n v="29878.487094454798"/>
    <n v="5631.4462996204602"/>
    <n v="24247.040794834302"/>
    <n v="67.490625575632293"/>
    <n v="164.251398051786"/>
    <n v="2.3812930157873701E-4"/>
    <n v="3.3892851206473999E-5"/>
    <n v="3.0298281740893298"/>
    <n v="6"/>
    <n v="1282"/>
    <n v="2.2515668341989201E-6"/>
    <n v="2594"/>
    <n v="0"/>
    <n v="0"/>
    <n v="4.1936717504556215E-2"/>
    <n v="195"/>
    <n v="0"/>
  </r>
  <r>
    <s v="Bay Area"/>
    <x v="2594"/>
    <n v="0"/>
    <n v="0"/>
    <n v="5"/>
    <n v="3.398863"/>
    <n v="1"/>
    <n v="3.37018209393136E-5"/>
    <n v="6.6431380861030107E-2"/>
    <m/>
    <m/>
    <m/>
    <m/>
    <n v="0"/>
    <n v="4.6460176818072796E-3"/>
    <n v="1"/>
    <n v="2.23885850252978E-6"/>
    <n v="3.37018209393136E-5"/>
    <n v="0"/>
    <n v="0"/>
    <s v="{FCF2B093-ADAA-4F58-8EAB-58BC1ECF0ACE}"/>
    <n v="42011109"/>
    <s v="SAN RAFAEL 1109"/>
    <n v="2213"/>
    <n v="38.009009699866098"/>
    <n v="-122.519449580318"/>
    <x v="2592"/>
    <n v="8"/>
    <n v="38"/>
    <n v="2524.7315526716998"/>
    <n v="689.851306057241"/>
    <n v="1834.88024661446"/>
    <n v="666.43007619176001"/>
    <n v="1371.05668267551"/>
    <n v="3.37018209393136E-5"/>
    <n v="3.37018209393136E-5"/>
    <m/>
    <n v="5"/>
    <n v="2417"/>
    <n v="2.23885850252978E-6"/>
    <n v="2595"/>
    <n v="0"/>
    <n v="0"/>
    <n v="0.41410032287335014"/>
    <n v="2282"/>
    <n v="0"/>
  </r>
  <r>
    <s v="Bay Area"/>
    <x v="2595"/>
    <n v="180"/>
    <n v="589.52884771680306"/>
    <n v="804"/>
    <n v="917.11365000000001"/>
    <n v="43"/>
    <n v="3.3695288144625898E-5"/>
    <n v="6.6431909799575806E-2"/>
    <n v="1.01762325416008"/>
    <n v="1.3153602922335199"/>
    <n v="4.08294101047019"/>
    <n v="9.75410413645552E-3"/>
    <n v="0.262896614103797"/>
    <n v="0.98287289471524497"/>
    <n v="1"/>
    <n v="2.2384423426945002E-6"/>
    <n v="3.4618439213392198E-5"/>
    <n v="0.22388059701492499"/>
    <n v="0.64280893578340603"/>
    <s v="{BFA33FCB-E1C5-4ED0-AC2E-104CE6FA2AEF}"/>
    <n v="13681112"/>
    <s v="EDES 1112"/>
    <s v="CR312"/>
    <n v="37.762883287290897"/>
    <n v="-122.140682662945"/>
    <x v="2593"/>
    <n v="91"/>
    <n v="273"/>
    <n v="19922.089853109399"/>
    <n v="5884.5738766857003"/>
    <n v="14037.5159764237"/>
    <n v="5725.9492679786099"/>
    <n v="13564.063532452799"/>
    <n v="1.4885928861758601E-3"/>
    <n v="1.4488973902189099E-3"/>
    <n v="3.27516026509335"/>
    <n v="18.697674418604599"/>
    <n v="2405"/>
    <n v="9.6253020735863508E-5"/>
    <n v="2596"/>
    <n v="0"/>
    <n v="0"/>
    <n v="3.5579388225931368"/>
    <n v="2771"/>
    <n v="0"/>
  </r>
  <r>
    <s v="Central Coast"/>
    <x v="2596"/>
    <n v="206"/>
    <n v="661.21413204559997"/>
    <n v="244"/>
    <n v="682.19213999999999"/>
    <n v="12"/>
    <n v="3.3593184677253397E-5"/>
    <n v="6.6431834237477602E-2"/>
    <m/>
    <m/>
    <m/>
    <m/>
    <n v="0"/>
    <n v="2.0081120355753201"/>
    <n v="0.83443953593579501"/>
    <n v="2.2316568759882699E-6"/>
    <n v="3.3593184677253397E-5"/>
    <n v="0.84426229508196704"/>
    <n v="0.969249122883304"/>
    <s v="{DA30E872-22F6-4600-80CD-C659254182C9}"/>
    <n v="182852202"/>
    <s v="VIEJO 2202"/>
    <n v="2606"/>
    <n v="36.576709972589498"/>
    <n v="-121.950731331242"/>
    <x v="2594"/>
    <n v="143"/>
    <n v="147"/>
    <n v="11330.961438705101"/>
    <n v="5106.4294136342796"/>
    <n v="6224.5320250709001"/>
    <n v="1139.9058887783499"/>
    <n v="2095.7363889817698"/>
    <n v="4.0311821612703998E-4"/>
    <n v="4.0311821612703998E-4"/>
    <n v="3.2097773400271801"/>
    <n v="20.3333333333333"/>
    <n v="2420"/>
    <n v="2.677988251185924E-5"/>
    <n v="2597"/>
    <n v="0"/>
    <n v="0"/>
    <n v="0.7083044620160921"/>
    <n v="1796"/>
    <n v="0"/>
  </r>
  <r>
    <s v="North Valley"/>
    <x v="2597"/>
    <n v="125"/>
    <n v="162.532616516421"/>
    <n v="443"/>
    <n v="327.98764"/>
    <n v="72"/>
    <n v="3.3332129065557699E-5"/>
    <n v="6.6431746081696497E-2"/>
    <n v="4.27964966460907"/>
    <n v="12.660077337208801"/>
    <n v="42.387021544356102"/>
    <n v="0.42495257707352202"/>
    <n v="0.54529252036527398"/>
    <n v="2.4471607842586098"/>
    <n v="0.82297812567819995"/>
    <n v="2.2143115766306302E-6"/>
    <n v="1.0536329949465699E-4"/>
    <n v="0.28216704288938999"/>
    <n v="0.49554494287555401"/>
    <s v="{1877F2B7-68C6-4031-8C15-9D4F18F07556}"/>
    <n v="103311101"/>
    <s v="BURNEY 1102"/>
    <n v="45984"/>
    <n v="40.879483681233303"/>
    <n v="-121.67423095493"/>
    <x v="2595"/>
    <n v="182"/>
    <n v="496"/>
    <n v="26208.496497481199"/>
    <n v="7772.5623606508798"/>
    <n v="18435.934136830401"/>
    <n v="7772.5623606508798"/>
    <n v="18435.934136830401"/>
    <n v="7.5861575636153502E-3"/>
    <n v="2.3999132927201498E-3"/>
    <n v="1.3002609321313601"/>
    <n v="6.1527777777777697"/>
    <n v="1830"/>
    <n v="1.5943043351740536E-4"/>
    <n v="2598"/>
    <n v="0"/>
    <n v="0"/>
    <n v="4.8296448465999982"/>
    <n v="88"/>
    <n v="0"/>
  </r>
  <r>
    <s v="Bay Area"/>
    <x v="2598"/>
    <n v="78"/>
    <n v="125.267651302343"/>
    <n v="290"/>
    <n v="255.50202999999999"/>
    <n v="25"/>
    <n v="3.33056756062433E-5"/>
    <n v="6.6431909799575806E-2"/>
    <n v="0.12050104988641799"/>
    <n v="7.9023608350932195E-2"/>
    <n v="2.8927943471861301E-2"/>
    <n v="7.1021365731597603E-6"/>
    <n v="0.36486725747603899"/>
    <n v="0.61540708541870104"/>
    <n v="1"/>
    <n v="2.2125596376878799E-6"/>
    <n v="1.8770037223774202E-5"/>
    <n v="0.26896551724137902"/>
    <n v="0.49028045525596398"/>
    <s v="{6E19C0A5-86DD-49E4-909F-112A4E9E5B6E}"/>
    <n v="24080402"/>
    <s v="EMERALD LAKE 0402"/>
    <n v="8858"/>
    <n v="37.466659268489103"/>
    <n v="-122.273270607786"/>
    <x v="2596"/>
    <n v="54"/>
    <n v="206"/>
    <n v="11168.7113073944"/>
    <n v="3073.62255186633"/>
    <n v="8095.0887555280797"/>
    <n v="3073.62255186633"/>
    <n v="8095.0887555280797"/>
    <n v="4.6925093059435499E-4"/>
    <n v="8.3264189015608205E-4"/>
    <n v="1.6059955295172199"/>
    <n v="11.6"/>
    <n v="2637"/>
    <n v="5.5313990942196996E-5"/>
    <n v="2599"/>
    <n v="0"/>
    <n v="0"/>
    <n v="1.9098599186757335"/>
    <n v="392"/>
    <n v="0"/>
  </r>
  <r>
    <s v="Bay Area"/>
    <x v="2599"/>
    <n v="11"/>
    <n v="23.375848848774101"/>
    <n v="22"/>
    <n v="29.061053999999999"/>
    <n v="7"/>
    <n v="3.3185804828203101E-5"/>
    <n v="6.6431380861030107E-2"/>
    <m/>
    <m/>
    <m/>
    <m/>
    <n v="1.4721871103559201"/>
    <n v="1.5040138448987601"/>
    <n v="1"/>
    <n v="2.2045788397221702E-6"/>
    <n v="3.3185804828203101E-5"/>
    <n v="0.5"/>
    <n v="0.80437029792453796"/>
    <s v="{1A3DCF6A-D8D9-4366-A0A3-6456AFF85AD5}"/>
    <n v="42011101"/>
    <s v="SAN RAFAEL 1101"/>
    <n v="310"/>
    <n v="37.9777920905522"/>
    <n v="-122.552666734767"/>
    <x v="2597"/>
    <n v="94"/>
    <n v="698"/>
    <n v="36448.547453867999"/>
    <n v="5721.8801325425402"/>
    <n v="30726.6673213254"/>
    <n v="395.86992313328699"/>
    <n v="2734.0524920889402"/>
    <n v="2.32300633797422E-4"/>
    <n v="2.32300633797422E-4"/>
    <n v="2.1250771680703702"/>
    <n v="3.1428571428571401"/>
    <n v="2422"/>
    <n v="1.543205187805519E-5"/>
    <n v="2600"/>
    <n v="0"/>
    <n v="0"/>
    <n v="0.24598209000725368"/>
    <n v="2043"/>
    <n v="0"/>
  </r>
  <r>
    <s v="Bay Area"/>
    <x v="2600"/>
    <n v="7"/>
    <n v="26.9186310450443"/>
    <n v="11"/>
    <n v="28.712869999999999"/>
    <n v="3"/>
    <n v="3.30694510921603E-5"/>
    <n v="6.6431909799575806E-2"/>
    <n v="0.257423679033915"/>
    <n v="7.4131498734156295E-2"/>
    <n v="4.9750910451014797E-4"/>
    <n v="3.8421190614220201E-7"/>
    <n v="0"/>
    <n v="0.100442476570606"/>
    <n v="1"/>
    <n v="2.1968667920758699E-6"/>
    <n v="1.03017931299594E-5"/>
    <n v="0.63636363636363602"/>
    <n v="0.93751099693773299"/>
    <s v="{30A0D7F0-FF87-4B5E-B98B-6A0711429281}"/>
    <n v="24181104"/>
    <s v="SAN CARLOS 1104"/>
    <n v="75210"/>
    <n v="37.484128033047199"/>
    <n v="-122.282176829006"/>
    <x v="2598"/>
    <n v="25"/>
    <n v="37"/>
    <n v="2689.3407998427901"/>
    <n v="618.92600113500305"/>
    <n v="2070.4147987077799"/>
    <n v="618.92600113500305"/>
    <n v="2070.4147987077799"/>
    <n v="3.0905379389878301E-5"/>
    <n v="9.9208353276480894E-5"/>
    <n v="3.8455187207206198"/>
    <n v="3.6666666666666599"/>
    <n v="2782"/>
    <n v="6.5906003762276093E-6"/>
    <n v="2601"/>
    <n v="0"/>
    <n v="0"/>
    <n v="0.38458266825125798"/>
    <n v="2879"/>
    <n v="0"/>
  </r>
  <r>
    <s v="Bay Area"/>
    <x v="2601"/>
    <n v="191"/>
    <n v="573.03550702768803"/>
    <n v="618"/>
    <n v="824.83234000000004"/>
    <n v="54"/>
    <n v="3.2974910633735498E-5"/>
    <n v="6.6431909799575806E-2"/>
    <n v="0.25176933518655198"/>
    <n v="0.18447019667586401"/>
    <n v="0.92547894903111105"/>
    <n v="2.9603509682624199E-3"/>
    <n v="0.223410350925968"/>
    <n v="0.355027041622196"/>
    <n v="0.96296296296297101"/>
    <n v="2.19058628886939E-6"/>
    <n v="2.3996295465246299E-5"/>
    <n v="0.30906148867313898"/>
    <n v="0.69472968229010501"/>
    <s v="{ADC13D99-F0AF-402E-9F6C-0B91201427B3}"/>
    <n v="24060404"/>
    <s v="CAROLANDS 0404"/>
    <n v="9024"/>
    <n v="37.544476399451902"/>
    <n v="-122.36435974355599"/>
    <x v="2599"/>
    <n v="124"/>
    <n v="268"/>
    <n v="17564.663891896998"/>
    <n v="6139.8959350041796"/>
    <n v="11424.7679568927"/>
    <n v="5539.7320615366098"/>
    <n v="10964.771524038"/>
    <n v="1.2957999551232999E-3"/>
    <n v="1.7806451742217099E-3"/>
    <n v="3.0001859006685199"/>
    <n v="11.4444444444444"/>
    <n v="2544"/>
    <n v="1.1829165959894706E-4"/>
    <n v="2602"/>
    <n v="0"/>
    <n v="0"/>
    <n v="3.4422288508090646"/>
    <n v="2690"/>
    <n v="0"/>
  </r>
  <r>
    <s v="Bay Area"/>
    <x v="2602"/>
    <n v="4"/>
    <n v="15.7304699251589"/>
    <n v="21"/>
    <n v="22.874983"/>
    <n v="3"/>
    <n v="3.2938534786808298E-5"/>
    <n v="6.6431758675379496E-2"/>
    <n v="0"/>
    <n v="0"/>
    <n v="0"/>
    <n v="0"/>
    <n v="0.112831860780715"/>
    <n v="1.12831862643361E-2"/>
    <n v="1"/>
    <n v="2.1881647940778398E-6"/>
    <n v="1.24689201281095E-5"/>
    <n v="0.19047619047618999"/>
    <n v="0.68767133245113299"/>
    <s v="{659FD2EB-053C-425F-AF25-D9C58353B44F}"/>
    <n v="13432207"/>
    <s v="FAIRVIEW 2207"/>
    <s v="circuit_breaker"/>
    <n v="38.016148261724702"/>
    <n v="-122.11640991338599"/>
    <x v="2600"/>
    <n v="130"/>
    <n v="142"/>
    <n v="12994.022880495901"/>
    <n v="8087.0352115549304"/>
    <n v="4906.9876689410103"/>
    <n v="267.75832461226298"/>
    <n v="537.76263181048103"/>
    <n v="3.7406760384328602E-5"/>
    <n v="9.88156043604249E-5"/>
    <n v="3.9326174812897201"/>
    <n v="7"/>
    <n v="2754"/>
    <n v="6.5644943822335191E-6"/>
    <n v="2603"/>
    <n v="0"/>
    <n v="0"/>
    <n v="0.16637725792264646"/>
    <n v="2848"/>
    <n v="0"/>
  </r>
  <r>
    <s v="Bay Area"/>
    <x v="2603"/>
    <n v="152"/>
    <n v="337.63209565617001"/>
    <n v="477"/>
    <n v="511.67385999999999"/>
    <n v="25"/>
    <n v="3.4423908509779701E-5"/>
    <n v="6.3774633407592707E-2"/>
    <n v="0.43886586516880599"/>
    <n v="0.16410834577758401"/>
    <n v="0.93407705761245896"/>
    <n v="3.1190047102859098E-3"/>
    <n v="0"/>
    <n v="4.2090706954091402E-2"/>
    <n v="0.60000000000001796"/>
    <n v="2.18698974097004E-6"/>
    <n v="2.3766054595881699E-5"/>
    <n v="0.31865828092243098"/>
    <n v="0.65985801297700797"/>
    <s v="{834BDB9E-9A30-4D9F-8424-760E012D4EC8}"/>
    <n v="12101103"/>
    <s v="OAKLAND K 1103"/>
    <s v="CR422"/>
    <n v="37.8411517279824"/>
    <n v="-122.224695424085"/>
    <x v="2601"/>
    <n v="54"/>
    <n v="240"/>
    <n v="13508.1509209507"/>
    <n v="3299.61088705463"/>
    <n v="10208.540033896101"/>
    <n v="3148.3595039986899"/>
    <n v="9692.7796294548098"/>
    <n v="5.9415136489704401E-4"/>
    <n v="8.6059771274449304E-4"/>
    <n v="2.2212637872116399"/>
    <n v="19.079999999999998"/>
    <n v="2546"/>
    <n v="5.4674743524250996E-5"/>
    <n v="2604"/>
    <n v="0"/>
    <n v="0"/>
    <n v="1.9562992933591701"/>
    <n v="2299"/>
    <n v="0"/>
  </r>
  <r>
    <s v="Bay Area"/>
    <x v="2604"/>
    <n v="149"/>
    <n v="423.289538198922"/>
    <n v="347"/>
    <n v="526.93079999999998"/>
    <n v="36"/>
    <n v="3.3923518685696702E-5"/>
    <n v="6.4585924097720196E-2"/>
    <n v="0.86951520670360505"/>
    <n v="0.207295237048917"/>
    <n v="0.90909800299365695"/>
    <n v="3.0168592239732499E-3"/>
    <n v="3.2079646363854401E-2"/>
    <n v="1.0992809664458E-2"/>
    <n v="0.25000000000006301"/>
    <n v="2.1858320199985499E-6"/>
    <n v="3.1424067756358198E-5"/>
    <n v="0.42939481268011498"/>
    <n v="0.80331145823814498"/>
    <s v="{5D6DF9FD-08CF-4E49-97A3-2B3AF27CC711}"/>
    <n v="12101104"/>
    <s v="OAKLAND K 1104"/>
    <s v="CR210"/>
    <n v="37.829865956943898"/>
    <n v="-122.21057210938901"/>
    <x v="2602"/>
    <n v="80"/>
    <n v="519"/>
    <n v="26424.804986200099"/>
    <n v="4546.5469607376099"/>
    <n v="21878.258025462499"/>
    <n v="4546.5469607376099"/>
    <n v="21878.258025462499"/>
    <n v="1.1312664392288899E-3"/>
    <n v="1.22124667268508E-3"/>
    <n v="2.84086938388538"/>
    <n v="9.6388888888888893"/>
    <n v="2450"/>
    <n v="7.8689952719947792E-5"/>
    <n v="2605"/>
    <n v="0"/>
    <n v="0"/>
    <n v="2.8250924315404893"/>
    <n v="2773"/>
    <n v="0"/>
  </r>
  <r>
    <s v="Central Coast"/>
    <x v="2605"/>
    <n v="27"/>
    <n v="79.576414963284805"/>
    <n v="92"/>
    <n v="117.50785999999999"/>
    <n v="6"/>
    <n v="3.27751307243791E-5"/>
    <n v="6.6431834237477602E-2"/>
    <n v="21.023458798726399"/>
    <n v="22.590320746103899"/>
    <n v="52.583824793497698"/>
    <n v="1.3700569197535499"/>
    <n v="0.60508849720160096"/>
    <n v="1.52584803601106"/>
    <n v="1"/>
    <n v="2.1773120513936099E-6"/>
    <n v="3.3948934348397098E-4"/>
    <n v="0.29347826086956502"/>
    <n v="0.67720079431733604"/>
    <s v="{8D03B6F3-9D77-4101-86DB-95FECDC9E7D7}"/>
    <n v="182222103"/>
    <s v="DEL MONTE 2103"/>
    <n v="2204"/>
    <n v="36.556754680561603"/>
    <n v="-121.897987242806"/>
    <x v="2603"/>
    <n v="12"/>
    <n v="0"/>
    <n v="592.64129784544605"/>
    <n v="592.64129784544605"/>
    <n v="0"/>
    <n v="592.64129784544605"/>
    <n v="0"/>
    <n v="2.0369360609038198E-3"/>
    <n v="1.96650784346275E-4"/>
    <n v="2.9472746282698101"/>
    <n v="15.3333333333333"/>
    <n v="1030"/>
    <n v="1.3063872308361659E-5"/>
    <n v="2606"/>
    <n v="0"/>
    <n v="0"/>
    <n v="0.36825011588352269"/>
    <n v="1651"/>
    <n v="0"/>
  </r>
  <r>
    <s v="Bay Area"/>
    <x v="2606"/>
    <n v="0"/>
    <n v="0"/>
    <n v="2"/>
    <n v="0.9114717"/>
    <n v="1"/>
    <n v="3.2714087865315303E-5"/>
    <n v="6.6431758675379496E-2"/>
    <m/>
    <m/>
    <m/>
    <m/>
    <n v="0"/>
    <n v="1.21371686458587"/>
    <n v="1"/>
    <n v="2.1732543903537899E-6"/>
    <n v="3.2714087865315303E-5"/>
    <n v="0"/>
    <n v="0"/>
    <s v="{27893E9C-0A5B-4290-96D8-63CEC0636192}"/>
    <n v="14341106"/>
    <s v="VALLEY VIEW 1106"/>
    <s v="P180"/>
    <n v="37.981551288371499"/>
    <n v="-122.268428309318"/>
    <x v="2604"/>
    <n v="100"/>
    <n v="329"/>
    <n v="19639.302333322801"/>
    <n v="3522.4568660816799"/>
    <n v="16116.845467241101"/>
    <n v="133.40757937508101"/>
    <n v="574.04580935737101"/>
    <n v="3.2714087865315303E-5"/>
    <n v="3.2714087865315303E-5"/>
    <m/>
    <n v="2"/>
    <n v="2430"/>
    <n v="2.1732543903537899E-6"/>
    <n v="2607"/>
    <n v="0"/>
    <n v="0"/>
    <n v="8.289560100387347E-2"/>
    <n v="2783"/>
    <n v="0"/>
  </r>
  <r>
    <s v="Central Coast"/>
    <x v="2607"/>
    <n v="5"/>
    <n v="17.1703822336804"/>
    <n v="5"/>
    <n v="17.170382"/>
    <n v="1"/>
    <n v="3.2608004403300502E-5"/>
    <n v="6.6431834237477602E-2"/>
    <n v="0.216278657317161"/>
    <n v="0.22239449620246801"/>
    <n v="0.26717895269393899"/>
    <n v="5.7785106037044898E-5"/>
    <n v="2.4535398483276301"/>
    <n v="2.90420365333557"/>
    <n v="1"/>
    <n v="2.1662095433349999E-6"/>
    <n v="7.0524151851714098E-6"/>
    <n v="1"/>
    <n v="1.00000004004919"/>
    <s v="{C2A5C891-9ACA-4BCB-B672-51535FFB0933}"/>
    <n v="182852203"/>
    <s v="VIEJO 2203"/>
    <n v="2634"/>
    <n v="36.5669041984712"/>
    <n v="-121.913437599235"/>
    <x v="2605"/>
    <n v="50"/>
    <n v="337"/>
    <n v="17143.544374085101"/>
    <n v="2626.6040469244799"/>
    <n v="14516.940327160601"/>
    <n v="0"/>
    <n v="730.84167940156306"/>
    <n v="7.0524151851714098E-6"/>
    <n v="3.2608004403300502E-5"/>
    <n v="3.43407644673609"/>
    <n v="5"/>
    <n v="2821"/>
    <n v="2.1662095433349999E-6"/>
    <n v="2608"/>
    <n v="0"/>
    <n v="0"/>
    <n v="0"/>
    <n v="1847"/>
    <n v="0"/>
  </r>
  <r>
    <s v="Bay Area"/>
    <x v="2608"/>
    <n v="13"/>
    <n v="47.060445347225503"/>
    <n v="15"/>
    <n v="47.971916"/>
    <n v="1"/>
    <n v="3.2269173971144401E-5"/>
    <n v="6.6431909799575806E-2"/>
    <m/>
    <m/>
    <m/>
    <m/>
    <n v="0"/>
    <n v="0"/>
    <n v="0"/>
    <n v="2.1437028545578799E-6"/>
    <n v="3.2269173971144401E-5"/>
    <n v="0.86666666666666603"/>
    <n v="0.98099990736811304"/>
    <s v="{7B48B738-B738-4F2B-B0D7-4D191D860D4E}"/>
    <n v="24012102"/>
    <s v="BAY MEADOWS 2102"/>
    <s v="circuit_breaker"/>
    <n v="37.551629321319403"/>
    <n v="-122.293003450347"/>
    <x v="2606"/>
    <n v="250"/>
    <n v="1354"/>
    <n v="64556.382771201199"/>
    <n v="11130.487735327601"/>
    <n v="53425.895035873502"/>
    <n v="5.1180003131836997"/>
    <n v="87.739249310257406"/>
    <n v="3.2269173971144401E-5"/>
    <n v="3.2269173971144401E-5"/>
    <n v="3.62003425747888"/>
    <n v="15"/>
    <n v="2437"/>
    <n v="2.1437028545578799E-6"/>
    <n v="2609"/>
    <n v="0"/>
    <n v="0"/>
    <n v="3.1801769726032686E-3"/>
    <n v="2797"/>
    <n v="0"/>
  </r>
  <r>
    <s v="Central Coast"/>
    <x v="2609"/>
    <n v="161"/>
    <n v="566.94188694770799"/>
    <n v="239"/>
    <n v="612.52936"/>
    <n v="25"/>
    <n v="3.2229186472250102E-5"/>
    <n v="6.6431834237477602E-2"/>
    <n v="3.9961362663656401"/>
    <n v="2.36439912896603"/>
    <n v="6.1342801757156797"/>
    <n v="5.3974671865944401E-2"/>
    <n v="0.17823009014132199"/>
    <n v="0.28577875925228002"/>
    <n v="0.76"/>
    <n v="2.1410439733332699E-6"/>
    <n v="7.5373098709405895E-5"/>
    <n v="0.673640167364016"/>
    <n v="0.92557504326325701"/>
    <s v="{D3AE8800-862E-498F-9908-541EA621BA7E}"/>
    <n v="182852204"/>
    <s v="VIEJO 2204"/>
    <n v="9540"/>
    <n v="36.584453597109601"/>
    <n v="-121.90230199947599"/>
    <x v="2607"/>
    <n v="68"/>
    <n v="375"/>
    <n v="18501.3820365828"/>
    <n v="3592.0889698804899"/>
    <n v="14909.293066702299"/>
    <n v="2249.9339860074301"/>
    <n v="9780.4910811123409"/>
    <n v="1.88432746773514E-3"/>
    <n v="8.0572966180625296E-4"/>
    <n v="3.5213781797994201"/>
    <n v="9.56"/>
    <n v="2016"/>
    <n v="5.3526099333331744E-5"/>
    <n v="2610"/>
    <n v="0"/>
    <n v="0"/>
    <n v="1.3980437308194229"/>
    <n v="1319"/>
    <n v="0"/>
  </r>
  <r>
    <s v="Central Coast"/>
    <x v="2610"/>
    <n v="14"/>
    <n v="30.997151580926801"/>
    <n v="59"/>
    <n v="45.803739999999998"/>
    <n v="13"/>
    <n v="3.2173990593247002E-5"/>
    <n v="6.6431909799575806E-2"/>
    <n v="7.55456525938851"/>
    <n v="16.9621642827987"/>
    <n v="40.892324617930797"/>
    <n v="0.51432931449796404"/>
    <n v="14.3372050424416"/>
    <n v="41.805733203887897"/>
    <n v="1.0153165413783101"/>
    <n v="2.1373796409829799E-6"/>
    <n v="1.2637952666129699E-4"/>
    <n v="0.23728813559322001"/>
    <n v="0.67673841909458798"/>
    <s v="{9EA2D570-9C08-4A90-9E79-02DD530C0174}"/>
    <n v="182541101"/>
    <s v="ATASCADERO 1101"/>
    <n v="2379"/>
    <n v="35.465100888945898"/>
    <n v="-120.68344805033399"/>
    <x v="2608"/>
    <n v="17"/>
    <n v="21"/>
    <n v="2604.30638249093"/>
    <n v="1171.36889187974"/>
    <n v="1432.93749061118"/>
    <n v="1171.36889187974"/>
    <n v="1432.93749061118"/>
    <n v="1.64293384659686E-3"/>
    <n v="4.1826187771221098E-4"/>
    <n v="2.2140822557804798"/>
    <n v="4.5384615384615303"/>
    <n v="1718"/>
    <n v="2.778593533277874E-5"/>
    <n v="2611"/>
    <n v="0"/>
    <n v="0"/>
    <n v="0.72785465971620589"/>
    <n v="2420"/>
    <n v="0"/>
  </r>
  <r>
    <s v="Bay Area"/>
    <x v="2611"/>
    <n v="16"/>
    <n v="58.040796103529402"/>
    <n v="42"/>
    <n v="72.271299999999997"/>
    <n v="5"/>
    <n v="3.2153320353245303E-5"/>
    <n v="6.6431909799575806E-2"/>
    <n v="0"/>
    <n v="0"/>
    <n v="0"/>
    <n v="0"/>
    <n v="0"/>
    <n v="0"/>
    <n v="0"/>
    <n v="2.13600647746366E-6"/>
    <n v="2.3192744993139001E-5"/>
    <n v="0.38095238095237999"/>
    <n v="0.80309604343596797"/>
    <s v="{37A21F97-AEE6-4520-B851-056330FD3EDF}"/>
    <n v="24251104"/>
    <s v="WOODSIDE 1104"/>
    <n v="9116"/>
    <n v="37.4397258985978"/>
    <n v="-122.264370078556"/>
    <x v="2609"/>
    <n v="140"/>
    <n v="613"/>
    <n v="32462.548531868499"/>
    <n v="6807.6295511481403"/>
    <n v="25654.918980720398"/>
    <n v="1213.09942012087"/>
    <n v="4763.5053786073304"/>
    <n v="1.1596372496569499E-4"/>
    <n v="1.60766601766226E-4"/>
    <n v="3.6275497564705801"/>
    <n v="8.4"/>
    <n v="2561"/>
    <n v="1.0680032387318301E-5"/>
    <n v="2612"/>
    <n v="0"/>
    <n v="0"/>
    <n v="0.75378479977992519"/>
    <n v="2837"/>
    <n v="0"/>
  </r>
  <r>
    <s v="Central Coast"/>
    <x v="2612"/>
    <n v="25"/>
    <n v="46.549784993178903"/>
    <n v="61"/>
    <n v="63.917755"/>
    <n v="7"/>
    <n v="3.2089909707013099E-5"/>
    <n v="6.6431909799575806E-2"/>
    <n v="2.84983101300895E-3"/>
    <n v="1.48435845039784E-3"/>
    <n v="1.8415187696518801E-5"/>
    <n v="7.8478186171793108E-9"/>
    <n v="5.2359181859909703E-13"/>
    <n v="1.4601770256250399E-2"/>
    <n v="0.28571428571441498"/>
    <n v="2.1317939871328198E-6"/>
    <n v="1.1655069314997401E-5"/>
    <n v="0.40983606557377"/>
    <n v="0.72827628099144004"/>
    <s v="{6679B851-BEDD-496F-943F-802ECD2AE75C}"/>
    <n v="82021101"/>
    <s v="LOS GATOS 1101"/>
    <n v="60136"/>
    <n v="37.227804361474099"/>
    <n v="-121.96758984298"/>
    <x v="2610"/>
    <n v="230"/>
    <n v="727"/>
    <n v="38887.484887626299"/>
    <n v="9049.3038975229792"/>
    <n v="29838.180990103399"/>
    <n v="461.71862019620698"/>
    <n v="1148.7776051178701"/>
    <n v="8.1585485204982406E-5"/>
    <n v="2.2462936794909099E-4"/>
    <n v="1.86199139972715"/>
    <n v="8.71428571428571"/>
    <n v="2767"/>
    <n v="1.4922557909929739E-5"/>
    <n v="2613"/>
    <n v="0"/>
    <n v="0"/>
    <n v="0.28689856074993736"/>
    <n v="476"/>
    <n v="0"/>
  </r>
  <r>
    <s v="Central Coast"/>
    <x v="2613"/>
    <n v="0"/>
    <n v="0"/>
    <n v="1"/>
    <n v="0.67977259999999995"/>
    <n v="1"/>
    <n v="3.2080901291919798E-5"/>
    <n v="6.6431909799575806E-2"/>
    <n v="0.217097967863082"/>
    <n v="1.06425249576568"/>
    <n v="10.3513879776"/>
    <n v="2.3620291613042298E-3"/>
    <n v="0"/>
    <n v="0.13960176706314001"/>
    <n v="1"/>
    <n v="2.13119554091391E-6"/>
    <n v="6.9646985139115697E-6"/>
    <n v="0"/>
    <n v="0"/>
    <s v="{844C973E-06B3-4BF1-90ED-935D78CB12A8}"/>
    <n v="182222104"/>
    <s v="DEL MONTE 2104"/>
    <n v="3066"/>
    <n v="36.558402652728297"/>
    <n v="-121.75061841345099"/>
    <x v="2611"/>
    <n v="5"/>
    <n v="0"/>
    <n v="26.034529474920699"/>
    <n v="26.034529474920699"/>
    <n v="0"/>
    <n v="26.034529474920699"/>
    <n v="0"/>
    <n v="6.9646985139115697E-6"/>
    <n v="3.2080901291919798E-5"/>
    <m/>
    <n v="1"/>
    <n v="2822"/>
    <n v="2.13119554091391E-6"/>
    <n v="2614"/>
    <n v="0"/>
    <n v="0"/>
    <n v="1.617710161436095E-2"/>
    <n v="921"/>
    <n v="0"/>
  </r>
  <r>
    <s v="Bay Area"/>
    <x v="2614"/>
    <n v="3"/>
    <n v="7.5922269626811598"/>
    <n v="5"/>
    <n v="8.503698"/>
    <n v="1"/>
    <n v="3.2065945561043898E-5"/>
    <n v="6.6431758675379496E-2"/>
    <n v="0.56494456529617298"/>
    <n v="0.82160902023315396"/>
    <n v="3.07762575149536"/>
    <n v="0.203783199191093"/>
    <n v="1.29867255687713"/>
    <n v="13.6911506652832"/>
    <n v="1.0044248104095399"/>
    <n v="2.1301971572091198E-6"/>
    <n v="1.8115480997948901E-5"/>
    <n v="0.6"/>
    <n v="0.89281470850560496"/>
    <s v="{01D4891F-C6A5-4AED-AB10-724ED9F191A9}"/>
    <n v="13801105"/>
    <s v="MORAGA 1105"/>
    <n v="18396"/>
    <n v="37.831243828748903"/>
    <n v="-122.13005802266299"/>
    <x v="2612"/>
    <n v="30"/>
    <n v="183"/>
    <n v="10961.623147615101"/>
    <n v="1810.5653820166599"/>
    <n v="9151.0577655984707"/>
    <n v="125.70139484104899"/>
    <n v="851.93577947674498"/>
    <n v="1.8115480997948901E-5"/>
    <n v="3.2065945561043898E-5"/>
    <n v="2.5307423208937201"/>
    <n v="5"/>
    <n v="2646"/>
    <n v="2.1301971572091198E-6"/>
    <n v="2615"/>
    <n v="0"/>
    <n v="0"/>
    <n v="7.8107201413777458E-2"/>
    <n v="391"/>
    <n v="0"/>
  </r>
  <r>
    <s v="Central Coast"/>
    <x v="2615"/>
    <n v="151"/>
    <n v="393.43993402152603"/>
    <n v="306"/>
    <n v="477.20812999999998"/>
    <n v="26"/>
    <n v="3.18292362722926E-5"/>
    <n v="6.6431834237477602E-2"/>
    <n v="3.8674587141722401"/>
    <n v="4.6507247978200503"/>
    <n v="10.405671996374901"/>
    <n v="0.124541855358984"/>
    <n v="0.268124568061196"/>
    <n v="1.4055735514714101"/>
    <n v="1.0003403700314999"/>
    <n v="2.11447454794645E-6"/>
    <n v="8.1528400493460494E-5"/>
    <n v="0.493464052287581"/>
    <n v="0.82446192632582105"/>
    <s v="{95BA16F1-C0BE-4BE8-9C3E-AD056E7BB712}"/>
    <n v="182222103"/>
    <s v="DEL MONTE 2103"/>
    <n v="32886"/>
    <n v="36.594379569653803"/>
    <n v="-121.865912701375"/>
    <x v="2613"/>
    <n v="102"/>
    <n v="208"/>
    <n v="17625.675721746898"/>
    <n v="6355.8294568452102"/>
    <n v="11269.8462649016"/>
    <n v="2565.9589406691298"/>
    <n v="5889.2916408390201"/>
    <n v="2.1197384128299702E-3"/>
    <n v="8.2756014307960803E-4"/>
    <n v="2.6055624769637502"/>
    <n v="11.769230769230701"/>
    <n v="1971"/>
    <n v="5.4976338246607701E-5"/>
    <n v="2616"/>
    <n v="0"/>
    <n v="0"/>
    <n v="1.594412472922518"/>
    <n v="2438"/>
    <n v="0"/>
  </r>
  <r>
    <s v="Bay Area"/>
    <x v="2616"/>
    <n v="129"/>
    <n v="341.20526286091399"/>
    <n v="489"/>
    <n v="556.60630000000003"/>
    <n v="21"/>
    <n v="2.3359880720991401E-5"/>
    <n v="9.2470292897302395E-2"/>
    <n v="2.0186503659087101"/>
    <n v="2.9805005775256501"/>
    <n v="9.7091015988791494"/>
    <n v="0.170155995459605"/>
    <n v="1.1268436272318101"/>
    <n v="7.9681205747737698"/>
    <n v="0.91371681576683395"/>
    <n v="2.1099104740793301E-6"/>
    <n v="3.9588912222094603E-5"/>
    <n v="0.26380368098159501"/>
    <n v="0.61301003710022695"/>
    <s v="{FDA6A832-C24F-4A41-9F11-2FF86697F8AB}"/>
    <n v="13801101"/>
    <s v="MORAGA 1101"/>
    <n v="7616"/>
    <n v="37.874555634460101"/>
    <n v="-122.186448595217"/>
    <x v="2614"/>
    <n v="49"/>
    <n v="155"/>
    <n v="8380.9580515824891"/>
    <n v="2295.5196210313102"/>
    <n v="6085.4384305511703"/>
    <n v="2295.5196210313102"/>
    <n v="6085.4384305511703"/>
    <n v="8.3136715666398599E-4"/>
    <n v="4.9055749514081905E-4"/>
    <n v="2.6450020376815"/>
    <n v="23.285714285714199"/>
    <n v="2349"/>
    <n v="4.4308119955665935E-5"/>
    <n v="2617"/>
    <n v="0"/>
    <n v="0"/>
    <n v="1.4263693224398462"/>
    <n v="2826"/>
    <n v="0"/>
  </r>
  <r>
    <s v="Bay Area"/>
    <x v="2617"/>
    <n v="92"/>
    <n v="276.75594192771899"/>
    <n v="478"/>
    <n v="477.00853999999998"/>
    <n v="40"/>
    <n v="3.1551481379210598E-5"/>
    <n v="6.6431834237477602E-2"/>
    <n v="0.95805843076474595"/>
    <n v="0.41627142921788601"/>
    <n v="1.9743527110258501"/>
    <n v="1.3438152728705599E-2"/>
    <n v="0.388699801399923"/>
    <n v="1.8774847277464"/>
    <n v="0.82500000000001095"/>
    <n v="2.0960229762256299E-6"/>
    <n v="3.5946887261672998E-5"/>
    <n v="0.19246861924686101"/>
    <n v="0.58019074264811399"/>
    <s v="{FEA3C3F3-959E-472A-9376-926585E20D05}"/>
    <n v="12541106"/>
    <s v="OAKLAND X 1106"/>
    <s v="circuit_breaker"/>
    <n v="37.805114025076897"/>
    <n v="-122.231374750301"/>
    <x v="2615"/>
    <n v="326"/>
    <n v="2572"/>
    <n v="122146.753208471"/>
    <n v="18897.857203145799"/>
    <n v="103248.896005325"/>
    <n v="6219.7565082569799"/>
    <n v="25220.7593537428"/>
    <n v="1.43787549046692E-3"/>
    <n v="1.2620592551684201E-3"/>
    <n v="3.0082167600838998"/>
    <n v="11.95"/>
    <n v="2387"/>
    <n v="8.3840919049025194E-5"/>
    <n v="2618"/>
    <n v="0"/>
    <n v="0"/>
    <n v="3.864776321292148"/>
    <n v="2772"/>
    <n v="0"/>
  </r>
  <r>
    <s v="Central Coast"/>
    <x v="2618"/>
    <n v="178"/>
    <n v="414.99371727472601"/>
    <n v="338"/>
    <n v="499.58936"/>
    <n v="20"/>
    <n v="3.4884264186984999E-5"/>
    <n v="5.9788650813729902E-2"/>
    <n v="1.4436836764216401"/>
    <n v="5.0674092575907697"/>
    <n v="15.6288545280694"/>
    <n v="4.9186087792622797E-2"/>
    <n v="5.5448011611588299E-2"/>
    <n v="1.1187223261222199"/>
    <n v="1.4"/>
    <n v="2.0931154265302898E-6"/>
    <n v="3.8642538640942803E-5"/>
    <n v="0.52662721893491105"/>
    <n v="0.830669654451203"/>
    <s v="{D5629837-45B4-4B33-A660-AFDD9F409AB3}"/>
    <n v="182852201"/>
    <s v="VIEJO 2201"/>
    <n v="9490"/>
    <n v="36.566053386129902"/>
    <n v="-121.935214048365"/>
    <x v="2616"/>
    <n v="106"/>
    <n v="77"/>
    <n v="6576.0945367964996"/>
    <n v="3484.3168480795198"/>
    <n v="3091.7776887169798"/>
    <n v="2513.1939517750402"/>
    <n v="1612.0331463321099"/>
    <n v="7.7285077281885595E-4"/>
    <n v="6.9768528373970098E-4"/>
    <n v="2.3314253779478902"/>
    <n v="16.899999999999999"/>
    <n v="2357"/>
    <n v="4.1862308530605795E-5"/>
    <n v="2619"/>
    <n v="0"/>
    <n v="0"/>
    <n v="1.5616258390084086"/>
    <n v="1717"/>
    <n v="0"/>
  </r>
  <r>
    <s v="North Valley"/>
    <x v="2619"/>
    <n v="24"/>
    <n v="34.687629807359301"/>
    <n v="88"/>
    <n v="65.108283999999998"/>
    <n v="15"/>
    <n v="3.1436001154361202E-5"/>
    <n v="6.6431758675379496E-2"/>
    <n v="2.2818680989245501"/>
    <n v="2.9401871357113101"/>
    <n v="4.7419668647150202"/>
    <n v="3.6673524824436698E-2"/>
    <n v="0.91887908577946298"/>
    <n v="1.74774336954578"/>
    <n v="1.00147492885589"/>
    <n v="2.0883488424054801E-6"/>
    <n v="3.7671142801324699E-5"/>
    <n v="0.27272727272727199"/>
    <n v="0.53276830040829104"/>
    <s v="{DD5BA261-28C3-4395-8BF5-3D293075C1EE}"/>
    <n v="103311101"/>
    <s v="BURNEY 1102"/>
    <s v="circuit_breaker"/>
    <n v="40.888175041932698"/>
    <n v="-121.67114162124"/>
    <x v="2617"/>
    <n v="95"/>
    <n v="196"/>
    <n v="9053.31924833421"/>
    <n v="3204.0008814480202"/>
    <n v="5849.3183668861802"/>
    <n v="1949.59391198045"/>
    <n v="3633.02708128737"/>
    <n v="5.6506714201986997E-4"/>
    <n v="4.7154001731541901E-4"/>
    <n v="1.4453179086399699"/>
    <n v="5.86666666666666"/>
    <n v="2366"/>
    <n v="3.1325232636082201E-5"/>
    <n v="2620"/>
    <n v="0"/>
    <n v="0"/>
    <n v="1.2114211186812043"/>
    <n v="808"/>
    <n v="0"/>
  </r>
  <r>
    <s v="Bay Area"/>
    <x v="2620"/>
    <n v="54"/>
    <n v="105.47597221637901"/>
    <n v="240"/>
    <n v="204.12038000000001"/>
    <n v="21"/>
    <n v="3.1434333972616202E-5"/>
    <n v="6.6431909799575806E-2"/>
    <n v="4.60586809570139"/>
    <n v="1.4762014218352"/>
    <n v="4.6201703900640601"/>
    <n v="8.3083011739125301E-2"/>
    <n v="0.101559204714885"/>
    <n v="0.12111251832296401"/>
    <n v="0.57142857142863601"/>
    <n v="2.0882428390785799E-6"/>
    <n v="1.13934915914017E-4"/>
    <n v="0.22500000000000001"/>
    <n v="0.51673416432027597"/>
    <s v="{DCA9ACB4-28D7-4107-A085-304473A5BF3B}"/>
    <n v="12840402"/>
    <s v="RIDGE 0402"/>
    <s v="circuit_breaker"/>
    <n v="37.8849797167004"/>
    <n v="-122.255075562402"/>
    <x v="2618"/>
    <n v="92"/>
    <n v="610"/>
    <n v="24773.373133807501"/>
    <n v="3848.2535552545"/>
    <n v="20925.119578553"/>
    <n v="2818.33734258104"/>
    <n v="15395.9112547244"/>
    <n v="2.39263323419436E-3"/>
    <n v="6.6012101342494101E-4"/>
    <n v="1.9532587447477601"/>
    <n v="11.4285714285714"/>
    <n v="1780"/>
    <n v="4.3853099620650178E-5"/>
    <n v="2621"/>
    <n v="0"/>
    <n v="0"/>
    <n v="1.7512330928969235"/>
    <n v="1487"/>
    <n v="0"/>
  </r>
  <r>
    <s v="Central Coast"/>
    <x v="2621"/>
    <n v="13"/>
    <n v="47.3810727892049"/>
    <n v="45"/>
    <n v="66.659419999999997"/>
    <n v="4"/>
    <n v="3.1378344374388601E-5"/>
    <n v="6.6431834237477602E-2"/>
    <n v="7.8763672262430102"/>
    <n v="4.0517872646450996"/>
    <n v="10.165021687746"/>
    <n v="0.17929868496139501"/>
    <n v="0.10840707970783101"/>
    <n v="0.30774336308240802"/>
    <n v="1"/>
    <n v="2.0845209721258699E-6"/>
    <n v="2.6863196899284898E-4"/>
    <n v="0.28888888888888797"/>
    <n v="0.71079339560893595"/>
    <s v="{946D9301-8325-4649-B180-881E34272B41}"/>
    <n v="182040402"/>
    <s v="CARMEL 0402"/>
    <s v="circuit_breaker"/>
    <n v="36.5608390290814"/>
    <n v="-121.919646765034"/>
    <x v="2619"/>
    <n v="64"/>
    <n v="193"/>
    <n v="7315.0098993498304"/>
    <n v="2329.9611024337501"/>
    <n v="4985.0487969160704"/>
    <n v="461.40106097916401"/>
    <n v="126.95794373305"/>
    <n v="1.0745278759713901E-3"/>
    <n v="1.25513377497554E-4"/>
    <n v="3.6446979068619099"/>
    <n v="11.25"/>
    <n v="1205"/>
    <n v="8.3380838885034796E-6"/>
    <n v="2622"/>
    <n v="0"/>
    <n v="0"/>
    <n v="0.28670123866168412"/>
    <n v="2184"/>
    <n v="0"/>
  </r>
  <r>
    <s v="Central Coast"/>
    <x v="2622"/>
    <n v="42"/>
    <n v="142.32593070259099"/>
    <n v="81"/>
    <n v="163.11641"/>
    <n v="8"/>
    <n v="3.1377758887174403E-5"/>
    <n v="6.6431834237477602E-2"/>
    <m/>
    <m/>
    <m/>
    <m/>
    <n v="0"/>
    <n v="5.2243996611131001E-2"/>
    <n v="1"/>
    <n v="2.0844820771363098E-6"/>
    <n v="3.1377758887174403E-5"/>
    <n v="0.51851851851851805"/>
    <n v="0.87254207784389703"/>
    <s v="{7C0AA1F8-3024-4D35-BAB8-1475B467A597}"/>
    <n v="182852201"/>
    <s v="VIEJO 2201"/>
    <n v="9698"/>
    <n v="36.572564723994397"/>
    <n v="-121.94366651035899"/>
    <x v="2620"/>
    <n v="35"/>
    <n v="50"/>
    <n v="3493.0142339546501"/>
    <n v="1448.8827865235201"/>
    <n v="2044.13144743112"/>
    <n v="912.58148357813604"/>
    <n v="1465.16378895398"/>
    <n v="2.51022071097395E-4"/>
    <n v="2.51022071097395E-4"/>
    <n v="3.3887126357759798"/>
    <n v="10.125"/>
    <n v="2451"/>
    <n v="1.6675856617090479E-5"/>
    <n v="2623"/>
    <n v="0"/>
    <n v="0"/>
    <n v="0.56705166903242998"/>
    <n v="1687"/>
    <n v="0"/>
  </r>
  <r>
    <s v="Bay Area"/>
    <x v="2623"/>
    <n v="27"/>
    <n v="90.090260248875893"/>
    <n v="65"/>
    <n v="108.043724"/>
    <n v="6"/>
    <n v="3.1121710890147302E-5"/>
    <n v="6.6431909799575806E-2"/>
    <n v="9.2375499196350505E-2"/>
    <n v="0.123232419602572"/>
    <n v="8.4089155658148201E-2"/>
    <n v="4.8052385959351698E-4"/>
    <n v="0.56637169917432195"/>
    <n v="1.9248524780074701"/>
    <n v="1"/>
    <n v="2.0674746906627402E-6"/>
    <n v="2.1449832587450099E-5"/>
    <n v="0.41538461538461502"/>
    <n v="0.83383149768881704"/>
    <s v="{939220F8-B510-43C6-B684-A1C5D4C4B3DB}"/>
    <n v="24060404"/>
    <s v="CAROLANDS 0404"/>
    <n v="84797"/>
    <n v="37.550395302318201"/>
    <n v="-122.37386113560299"/>
    <x v="2621"/>
    <n v="52"/>
    <n v="41"/>
    <n v="4273.8621685136604"/>
    <n v="2172.9792837538298"/>
    <n v="2100.8828847598202"/>
    <n v="159.014724708627"/>
    <n v="552.07789271301203"/>
    <n v="1.2869899552470001E-4"/>
    <n v="1.86730265340884E-4"/>
    <n v="3.3366763055139201"/>
    <n v="10.8333333333333"/>
    <n v="2581"/>
    <n v="1.2404848143976441E-5"/>
    <n v="2624"/>
    <n v="0"/>
    <n v="0"/>
    <n v="9.8807138506924269E-2"/>
    <n v="2278"/>
    <n v="0"/>
  </r>
  <r>
    <s v="Bay Area"/>
    <x v="2624"/>
    <n v="13"/>
    <n v="29.304013065166099"/>
    <n v="32"/>
    <n v="39.979323999999998"/>
    <n v="5"/>
    <n v="3.0941755176172498E-5"/>
    <n v="6.6431909799575806E-2"/>
    <n v="0.26834578874210502"/>
    <n v="0.14382913491378199"/>
    <n v="6.1098748178968203E-2"/>
    <n v="5.0541343481924601E-5"/>
    <n v="0"/>
    <n v="0"/>
    <n v="0"/>
    <n v="2.0555198889040499E-6"/>
    <n v="1.96476351106866E-5"/>
    <n v="0.40625"/>
    <n v="0.732979197330898"/>
    <s v="{9E2BE648-1876-419E-9EA6-9561CF55CBC8}"/>
    <n v="24181104"/>
    <s v="SAN CARLOS 1104"/>
    <n v="36864"/>
    <n v="37.480028108473803"/>
    <n v="-122.259979969518"/>
    <x v="2622"/>
    <n v="44"/>
    <n v="68"/>
    <n v="4018.6704775531698"/>
    <n v="1364.5515112927401"/>
    <n v="2654.1189662604302"/>
    <n v="812.45616041825497"/>
    <n v="1833.49957413125"/>
    <n v="9.8238175553433393E-5"/>
    <n v="1.5470877588086201E-4"/>
    <n v="2.2541548511666201"/>
    <n v="6.4"/>
    <n v="2616"/>
    <n v="1.027759944452025E-5"/>
    <n v="2625"/>
    <n v="0"/>
    <n v="0"/>
    <n v="0.50483669685525157"/>
    <n v="2264"/>
    <n v="0"/>
  </r>
  <r>
    <s v="Central Coast"/>
    <x v="2625"/>
    <n v="982"/>
    <n v="3291.86710812914"/>
    <n v="1306"/>
    <n v="3473.9562999999998"/>
    <n v="80"/>
    <n v="3.3116485610662399E-5"/>
    <n v="6.0619048741698399E-2"/>
    <n v="2.1023251148448701"/>
    <n v="3.64164438138179"/>
    <n v="12.204928003928799"/>
    <n v="5.7812273235103101E-2"/>
    <n v="1.9716294400177001E-2"/>
    <n v="0.21512884035816099"/>
    <n v="1.31250000000001"/>
    <n v="2.0370550781272898E-6"/>
    <n v="4.8568846989383001E-5"/>
    <n v="0.75191424196018297"/>
    <n v="0.94758449012141799"/>
    <s v="{7C470D28-E772-41C4-B48A-99DC70576237}"/>
    <n v="182852201"/>
    <s v="VIEJO 2201"/>
    <n v="9114"/>
    <n v="36.578479300670502"/>
    <n v="-121.927925689636"/>
    <x v="2623"/>
    <n v="177"/>
    <n v="280"/>
    <n v="23710.340879466799"/>
    <n v="10947.6405887448"/>
    <n v="12762.700290721999"/>
    <n v="10880.685030595499"/>
    <n v="12644.5459677995"/>
    <n v="3.8855077591506402E-3"/>
    <n v="2.64931884885299E-3"/>
    <n v="3.3522068310887301"/>
    <n v="16.324999999999999"/>
    <n v="2240"/>
    <n v="1.6296440625018319E-4"/>
    <n v="2626"/>
    <n v="0"/>
    <n v="0"/>
    <n v="6.7609421381461559"/>
    <n v="2035"/>
    <n v="0"/>
  </r>
  <r>
    <s v="Central Coast"/>
    <x v="2626"/>
    <n v="70"/>
    <n v="226.90736949711601"/>
    <n v="149"/>
    <n v="278.39999999999998"/>
    <n v="17"/>
    <n v="3.0656660087783199E-5"/>
    <n v="6.6431909799575806E-2"/>
    <n v="2.85353622166439"/>
    <n v="4.4025684282770996"/>
    <n v="17.4289063590324"/>
    <n v="0.20231553109171199"/>
    <n v="0.16840187350618399"/>
    <n v="2.0700546526624"/>
    <n v="1.01002082403968"/>
    <n v="2.03658047770787E-6"/>
    <n v="8.3956613365204405E-5"/>
    <n v="0.46979865771812002"/>
    <n v="0.81504085657949199"/>
    <s v="{E1CC4B8A-EEA0-444B-A148-93C085F63A52}"/>
    <n v="183071101"/>
    <s v="PERRY 1101"/>
    <s v="W10"/>
    <n v="35.5662958195134"/>
    <n v="-121.075445505452"/>
    <x v="2624"/>
    <n v="57"/>
    <n v="200"/>
    <n v="12364.970873628299"/>
    <n v="2977.5841269018902"/>
    <n v="9387.3867467264208"/>
    <n v="1609.5516393363901"/>
    <n v="5996.5192846144701"/>
    <n v="1.4272624272084701E-3"/>
    <n v="5.2116322149231499E-4"/>
    <n v="3.2415338499587998"/>
    <n v="8.7647058823529402"/>
    <n v="1959"/>
    <n v="3.4621868121033792E-5"/>
    <n v="2627"/>
    <n v="0"/>
    <n v="0"/>
    <n v="1.000128711686092"/>
    <n v="2200"/>
    <n v="0"/>
  </r>
  <r>
    <s v="Bay Area"/>
    <x v="2627"/>
    <n v="210"/>
    <n v="626.07969212432295"/>
    <n v="620"/>
    <n v="863.29870000000005"/>
    <n v="69"/>
    <n v="3.0656201343462898E-5"/>
    <n v="6.6431909799575806E-2"/>
    <n v="0.242010077942268"/>
    <n v="0.21286824530307"/>
    <n v="0.39895257319245497"/>
    <n v="1.2534172924729E-3"/>
    <n v="0.41583301184997001"/>
    <n v="1.1106194618252601"/>
    <n v="0.79710144927537496"/>
    <n v="2.0365500024465598E-6"/>
    <n v="1.9404088734786601E-5"/>
    <n v="0.33870967741935398"/>
    <n v="0.72521792020925702"/>
    <s v="{3B6CB851-40C4-4A4E-8C82-B4A7B88943F2}"/>
    <n v="24181104"/>
    <s v="SAN CARLOS 1104"/>
    <n v="9052"/>
    <n v="37.478140398070202"/>
    <n v="-122.26138503242299"/>
    <x v="2625"/>
    <n v="121"/>
    <n v="428"/>
    <n v="28186.044836231598"/>
    <n v="8312.0914722821399"/>
    <n v="19873.9533639494"/>
    <n v="7726.2126278578398"/>
    <n v="16682.735627276601"/>
    <n v="1.3388821227002801E-3"/>
    <n v="2.11527789269894E-3"/>
    <n v="2.9813318672586799"/>
    <n v="8.9855072463768106"/>
    <n v="2621"/>
    <n v="1.4052195016881261E-4"/>
    <n v="2628"/>
    <n v="0"/>
    <n v="0"/>
    <n v="4.8008444667846542"/>
    <n v="2711"/>
    <n v="0"/>
  </r>
  <r>
    <s v="Central Coast"/>
    <x v="2628"/>
    <n v="1"/>
    <n v="1.2277136794000301"/>
    <n v="1"/>
    <n v="1.2277137"/>
    <n v="1"/>
    <n v="3.0649185646325302E-5"/>
    <n v="6.6431909799575806E-2"/>
    <m/>
    <m/>
    <m/>
    <m/>
    <n v="1.0530973672866799"/>
    <n v="1.34026551246643"/>
    <n v="1"/>
    <n v="2.0360839362871298E-6"/>
    <n v="3.0649185646325302E-5"/>
    <n v="1"/>
    <n v="0.99999997987384603"/>
    <s v="{76970631-2436-4433-8ABE-AE41F160A6E0}"/>
    <n v="83481109"/>
    <s v="STELLING 1109"/>
    <n v="13228"/>
    <n v="37.310298421450497"/>
    <n v="-122.050383798759"/>
    <x v="2626"/>
    <n v="234"/>
    <n v="728"/>
    <n v="45096.993919794601"/>
    <n v="13588.596837831999"/>
    <n v="31508.397081962499"/>
    <n v="1453.4737618740601"/>
    <n v="1893.0247098019199"/>
    <n v="3.0649185646325302E-5"/>
    <n v="3.0649185646325302E-5"/>
    <n v="1.2277136794000301"/>
    <n v="1"/>
    <n v="2462"/>
    <n v="2.0360839362871298E-6"/>
    <n v="2629"/>
    <n v="0"/>
    <n v="0"/>
    <n v="0.90314644488944662"/>
    <n v="1921"/>
    <n v="0"/>
  </r>
  <r>
    <s v="Bay Area"/>
    <x v="2629"/>
    <n v="25"/>
    <n v="46.219688738485303"/>
    <n v="380"/>
    <n v="270.06322999999998"/>
    <n v="21"/>
    <n v="3.0635772331844997E-5"/>
    <n v="6.6431909799575806E-2"/>
    <n v="0.181226729200436"/>
    <n v="0.12057336598921201"/>
    <n v="0.10153852471222"/>
    <n v="4.05228108999285E-5"/>
    <n v="0.56763590517498197"/>
    <n v="0.27794985224803198"/>
    <n v="0.71428571428571397"/>
    <n v="2.0351928641894698E-6"/>
    <n v="1.53314761984715E-5"/>
    <n v="6.5789473684210495E-2"/>
    <n v="0.17114395145165101"/>
    <s v="{A0667D06-51C5-41CE-85EE-7B2260B907EA}"/>
    <n v="24080402"/>
    <s v="EMERALD LAKE 0402"/>
    <s v="circuit_breaker"/>
    <n v="37.461691911624101"/>
    <n v="-122.277210761863"/>
    <x v="2627"/>
    <n v="53"/>
    <n v="122"/>
    <n v="8022.4133813716198"/>
    <n v="3052.0290986565201"/>
    <n v="4970.3842827151002"/>
    <n v="3052.0290986565201"/>
    <n v="4970.3842827151002"/>
    <n v="3.2196100016790199E-4"/>
    <n v="6.4335121896874604E-4"/>
    <n v="1.8487875495394099"/>
    <n v="18.095238095237999"/>
    <n v="2697"/>
    <n v="4.2739050147978867E-5"/>
    <n v="2630"/>
    <n v="0"/>
    <n v="0"/>
    <n v="1.8964423730613005"/>
    <n v="1764"/>
    <n v="0"/>
  </r>
  <r>
    <s v="Bay Area"/>
    <x v="2630"/>
    <n v="5"/>
    <n v="11.2971606461532"/>
    <n v="10"/>
    <n v="14.471987"/>
    <n v="1"/>
    <n v="3.0616527510573999E-5"/>
    <n v="6.6431909799575806E-2"/>
    <m/>
    <m/>
    <m/>
    <m/>
    <n v="0"/>
    <n v="0"/>
    <n v="0"/>
    <n v="2.0339143939586801E-6"/>
    <n v="3.0616527510573999E-5"/>
    <n v="0.5"/>
    <n v="0.78062264879071097"/>
    <s v="{2DBE6767-7D56-4562-8F78-31E59118A4C4}"/>
    <n v="24110404"/>
    <s v="HILLSDALE 0404"/>
    <n v="85812"/>
    <n v="37.536501989475198"/>
    <n v="-122.32180485805701"/>
    <x v="2628"/>
    <n v="159"/>
    <n v="780"/>
    <n v="39548.156438655802"/>
    <n v="9120.3732759471295"/>
    <n v="30427.7831627087"/>
    <n v="0"/>
    <n v="31.181107923759701"/>
    <n v="3.0616527510573999E-5"/>
    <n v="3.0616527510573999E-5"/>
    <n v="2.2594321292306399"/>
    <n v="10"/>
    <n v="2463"/>
    <n v="2.0339143939586801E-6"/>
    <n v="2631"/>
    <n v="0"/>
    <n v="0"/>
    <n v="0"/>
    <n v="2100"/>
    <n v="0"/>
  </r>
  <r>
    <s v="Central Valley"/>
    <x v="2631"/>
    <n v="1"/>
    <n v="1.2277136794000301"/>
    <n v="4"/>
    <n v="2.5662167"/>
    <n v="2"/>
    <n v="3.0202503694454201E-5"/>
    <n v="6.6431909799575806E-2"/>
    <n v="0"/>
    <n v="0"/>
    <n v="0"/>
    <n v="0"/>
    <n v="2.4292035102844198"/>
    <n v="10.6584072113037"/>
    <n v="1"/>
    <n v="2.0064100011513302E-6"/>
    <n v="1.5877061741775799E-5"/>
    <n v="0.25"/>
    <n v="0.47841387515765499"/>
    <s v="{0F280189-7238-4409-8E14-ABF01E8D5CE1}"/>
    <n v="254452102"/>
    <s v="MARIPOSA 2102"/>
    <n v="10250"/>
    <n v="37.463182639992198"/>
    <n v="-119.94787798513001"/>
    <x v="2629"/>
    <n v="4"/>
    <n v="1"/>
    <n v="84.368044273734299"/>
    <n v="66.964897011123398"/>
    <n v="17.403147262610901"/>
    <n v="66.964897011123398"/>
    <n v="17.403147262610901"/>
    <n v="3.1754123483551598E-5"/>
    <n v="6.0405007388908402E-5"/>
    <n v="1.2277136794000301"/>
    <n v="2"/>
    <n v="2685"/>
    <n v="4.0128200023026604E-6"/>
    <n v="2632"/>
    <n v="0"/>
    <n v="0"/>
    <n v="4.161004502069876E-2"/>
    <n v="924"/>
    <n v="0"/>
  </r>
  <r>
    <s v="Bay Area"/>
    <x v="2632"/>
    <n v="106"/>
    <n v="186.364417204342"/>
    <n v="155"/>
    <n v="213.04767000000001"/>
    <n v="15"/>
    <n v="3.0178749026769399E-5"/>
    <n v="6.6431909799575806E-2"/>
    <n v="1.75603580474853"/>
    <n v="0.83373314142227095"/>
    <n v="1.45988798141479"/>
    <n v="1.02544864639639E-2"/>
    <n v="0"/>
    <n v="1.16814161340395E-2"/>
    <n v="0.133333333333333"/>
    <n v="2.0048319332103801E-6"/>
    <n v="3.6222568269295098E-5"/>
    <n v="0.68387096774193501"/>
    <n v="0.87475454931781704"/>
    <s v="{8CEAFBDA-9CAF-47DF-A93A-B3DE193C02EB}"/>
    <n v="12101101"/>
    <s v="OAKLAND K 1101"/>
    <s v="CR170"/>
    <n v="37.855028504322199"/>
    <n v="-122.238011139039"/>
    <x v="2630"/>
    <n v="45"/>
    <n v="232"/>
    <n v="11529.398141573"/>
    <n v="2012.9177615654301"/>
    <n v="9516.4803800075806"/>
    <n v="2012.9177615654301"/>
    <n v="9490.1933449253302"/>
    <n v="5.4333852403942696E-4"/>
    <n v="4.52681235401541E-4"/>
    <n v="1.75815487928624"/>
    <n v="10.3333333333333"/>
    <n v="2384"/>
    <n v="3.0072478998155701E-5"/>
    <n v="2633"/>
    <n v="0"/>
    <n v="0"/>
    <n v="1.2507687224216728"/>
    <n v="2059"/>
    <n v="0"/>
  </r>
  <r>
    <s v="Central Coast"/>
    <x v="2633"/>
    <n v="281"/>
    <n v="541.28741660548303"/>
    <n v="1554"/>
    <n v="1231.2554"/>
    <n v="129"/>
    <n v="3.0013562184106398E-5"/>
    <n v="6.6431901598978202E-2"/>
    <n v="1.7760558688501999"/>
    <n v="7.4593168702913699"/>
    <n v="21.4655725744954"/>
    <n v="0.15629561019761301"/>
    <n v="2.4712046419898699"/>
    <n v="17.033736324111"/>
    <n v="1.03152226292809"/>
    <n v="1.9938579889513401E-6"/>
    <n v="4.0459773562058498E-5"/>
    <n v="0.18082368082368"/>
    <n v="0.43962237998169801"/>
    <s v="{AA1A8D76-D2A1-485C-9B69-D74FAC1101F8}"/>
    <n v="83431116"/>
    <s v="HICKS 1116"/>
    <n v="60050"/>
    <n v="37.229734901991201"/>
    <n v="-121.949930554232"/>
    <x v="2631"/>
    <n v="202"/>
    <n v="177"/>
    <n v="22819.054159941399"/>
    <n v="13194.2856605372"/>
    <n v="9624.7684994042193"/>
    <n v="13194.2856605372"/>
    <n v="9624.7684994042193"/>
    <n v="5.2193107895055404E-3"/>
    <n v="3.8717495217497301E-3"/>
    <n v="1.9262897388095499"/>
    <n v="12.0465116279069"/>
    <n v="2333"/>
    <n v="2.572076805747229E-4"/>
    <n v="2634"/>
    <n v="0"/>
    <n v="0"/>
    <n v="8.1985464751736608"/>
    <n v="723"/>
    <n v="0"/>
  </r>
  <r>
    <s v="Central Coast"/>
    <x v="2634"/>
    <n v="177"/>
    <n v="537.80206328720601"/>
    <n v="394"/>
    <n v="673.82029999999997"/>
    <n v="27"/>
    <n v="3.0647940177543701E-5"/>
    <n v="6.3971395932385905E-2"/>
    <n v="5.1587784357149804"/>
    <n v="10.337728179005101"/>
    <n v="28.096784605042"/>
    <n v="0.29431361588306998"/>
    <n v="0.24174608791676799"/>
    <n v="1.0237661892404899"/>
    <n v="1.1483939709486699"/>
    <n v="1.9836549002980599E-6"/>
    <n v="1.18571092327383E-4"/>
    <n v="0.449238578680203"/>
    <n v="0.79813869263136294"/>
    <s v="{19B86573-307E-4C6E-966B-96848CB70151}"/>
    <n v="182291101"/>
    <s v="HATTON 1101"/>
    <s v="circuit_breaker"/>
    <n v="36.5569306797005"/>
    <n v="-121.898035394422"/>
    <x v="2632"/>
    <n v="38"/>
    <n v="52"/>
    <n v="5571.8793677213798"/>
    <n v="2553.7001072810399"/>
    <n v="3018.1792604403399"/>
    <n v="2553.7001072810399"/>
    <n v="3018.1792604403399"/>
    <n v="3.2014194928393601E-3"/>
    <n v="8.2749438479368098E-4"/>
    <n v="3.0384297360859098"/>
    <n v="14.592592592592499"/>
    <n v="1752"/>
    <n v="5.3558682308047618E-5"/>
    <n v="2635"/>
    <n v="0"/>
    <n v="0"/>
    <n v="1.586795189361327"/>
    <n v="1441"/>
    <n v="0"/>
  </r>
  <r>
    <s v="Bay Area"/>
    <x v="2635"/>
    <n v="245"/>
    <n v="655.75805918644505"/>
    <n v="888"/>
    <n v="1013.0035"/>
    <n v="47"/>
    <n v="2.97611030235086E-5"/>
    <n v="6.6431909799575806E-2"/>
    <n v="0.64597291827556602"/>
    <n v="0.30398476398771701"/>
    <n v="1.8812373704820899"/>
    <n v="5.3735519977700799E-3"/>
    <n v="1.0846827502580301"/>
    <n v="0.71792035454765402"/>
    <n v="0.78723404255320095"/>
    <n v="1.9770869115936E-6"/>
    <n v="2.59316559223368E-5"/>
    <n v="0.27590090090090003"/>
    <n v="0.64734038211917799"/>
    <s v="{0E3E2146-50FB-4065-BA86-A817B98C8BBE}"/>
    <n v="13180401"/>
    <s v="PALO SECO 0401"/>
    <s v="circuit_breaker"/>
    <n v="37.8192787142534"/>
    <n v="-122.206202670905"/>
    <x v="2633"/>
    <n v="105"/>
    <n v="474"/>
    <n v="28300.183745938499"/>
    <n v="7522.6270150074397"/>
    <n v="20777.556730930999"/>
    <n v="7450.9364351325703"/>
    <n v="20758.661724952399"/>
    <n v="1.21878782834983E-3"/>
    <n v="1.3987718421049E-3"/>
    <n v="2.6765635068834501"/>
    <n v="18.893617021276501"/>
    <n v="2517"/>
    <n v="9.2923084844899205E-5"/>
    <n v="2636"/>
    <n v="0"/>
    <n v="0"/>
    <n v="4.6297958236347601"/>
    <n v="2814"/>
    <n v="0"/>
  </r>
  <r>
    <s v="Bay Area"/>
    <x v="2636"/>
    <n v="186"/>
    <n v="478.18097213103601"/>
    <n v="630"/>
    <n v="723.17669999999998"/>
    <n v="52"/>
    <n v="3.3362767995780601E-5"/>
    <n v="6.0043816385485303E-2"/>
    <n v="6.4094520114923998"/>
    <n v="1.8758423074323201"/>
    <n v="5.3824745283624003"/>
    <n v="0.149367673453669"/>
    <n v="0"/>
    <n v="4.7354545999080504E-3"/>
    <n v="0.51923076923076905"/>
    <n v="1.9448612701894098E-6"/>
    <n v="1.2534253386737101E-4"/>
    <n v="0.29523809523809502"/>
    <n v="0.66122287161896998"/>
    <s v="{C758376E-2F53-4EBD-9E43-CD37C030EEDD}"/>
    <n v="12101103"/>
    <s v="OAKLAND K 1103"/>
    <s v="CR188"/>
    <n v="37.833141579781703"/>
    <n v="-122.213956661689"/>
    <x v="2634"/>
    <n v="120"/>
    <n v="675"/>
    <n v="34487.259620773002"/>
    <n v="5757.5464772170999"/>
    <n v="28729.713143555899"/>
    <n v="5757.5464772170999"/>
    <n v="28729.713143555899"/>
    <n v="6.5178117611033298E-3"/>
    <n v="1.7348639357805901E-3"/>
    <n v="2.5708654415647101"/>
    <n v="12.115384615384601"/>
    <n v="1721"/>
    <n v="1.0113278604984931E-4"/>
    <n v="2637"/>
    <n v="0"/>
    <n v="0"/>
    <n v="3.5775724120948666"/>
    <n v="2445"/>
    <n v="0"/>
  </r>
  <r>
    <s v="Central Coast"/>
    <x v="2637"/>
    <n v="33"/>
    <n v="124.977594323861"/>
    <n v="159"/>
    <n v="203.85445999999999"/>
    <n v="33"/>
    <n v="3.0956242605470503E-5"/>
    <n v="6.2405733448086302E-2"/>
    <n v="1.99902305850072"/>
    <n v="17.166127863683101"/>
    <n v="53.0031348294333"/>
    <n v="0.11674377332689601"/>
    <n v="0.59410029922922403"/>
    <n v="19.383458678300101"/>
    <n v="1.2869402061809101"/>
    <n v="1.9359172122028002E-6"/>
    <n v="3.1077850043071801E-5"/>
    <n v="0.20754716981131999"/>
    <n v="0.61307264653458005"/>
    <s v="{72519E2E-220A-434F-A310-3B8078E34E61}"/>
    <n v="182971101"/>
    <s v="PURISIMA 1101"/>
    <s v="circuit_breaker"/>
    <n v="34.700585916986903"/>
    <n v="-120.435421883285"/>
    <x v="2635"/>
    <n v="55"/>
    <n v="169"/>
    <n v="16363.702504867901"/>
    <n v="7381.7292752356798"/>
    <n v="8981.9732296323"/>
    <n v="5755.7194579269199"/>
    <n v="250.17350634592299"/>
    <n v="1.02556905142137E-3"/>
    <n v="1.02155600598052E-3"/>
    <n v="3.7871998279957899"/>
    <n v="4.8181818181818103"/>
    <n v="2457"/>
    <n v="6.3885268002692401E-5"/>
    <n v="2638"/>
    <n v="0"/>
    <n v="0"/>
    <n v="3.576437155291508"/>
    <n v="2195"/>
    <n v="0"/>
  </r>
  <r>
    <s v="Bay Area"/>
    <x v="2638"/>
    <n v="41"/>
    <n v="117.632510499196"/>
    <n v="106"/>
    <n v="150.05785"/>
    <n v="7"/>
    <n v="2.9136533287653099E-5"/>
    <n v="6.64317370862086E-2"/>
    <n v="3.8009125303942701"/>
    <n v="0.87341360049322203"/>
    <n v="4.8690703958272898"/>
    <n v="3.2810944608115698E-2"/>
    <n v="0"/>
    <n v="3.0183312083993601E-2"/>
    <n v="0.28571428571428498"/>
    <n v="1.93558931012342E-6"/>
    <n v="6.9172621908007495E-5"/>
    <n v="0.38679245283018798"/>
    <n v="0.78391442753912"/>
    <s v="{3C8EEA5A-CE4E-4740-9897-693B2E67E957}"/>
    <n v="12101104"/>
    <s v="OAKLAND K 1104"/>
    <s v="circuit_breaker"/>
    <n v="37.847828295607201"/>
    <n v="-122.229056563748"/>
    <x v="2636"/>
    <n v="52"/>
    <n v="178"/>
    <n v="10318.772740279701"/>
    <n v="2362.6398393418799"/>
    <n v="7956.1329009378196"/>
    <n v="2362.6398393418799"/>
    <n v="7956.1329009378196"/>
    <n v="4.8420835335605202E-4"/>
    <n v="2.0395573301357201E-4"/>
    <n v="2.8690856219316299"/>
    <n v="15.1428571428571"/>
    <n v="2067"/>
    <n v="1.3549125170863941E-5"/>
    <n v="2639"/>
    <n v="0"/>
    <n v="0"/>
    <n v="1.4680758796117033"/>
    <n v="613"/>
    <n v="0"/>
  </r>
  <r>
    <s v="Bay Area"/>
    <x v="2639"/>
    <n v="71"/>
    <n v="146.68373013147499"/>
    <n v="135"/>
    <n v="180.71871999999999"/>
    <n v="19"/>
    <n v="3.09210122634938E-5"/>
    <n v="6.2935493494334901E-2"/>
    <n v="0.90126307844184295"/>
    <n v="0.222770593944005"/>
    <n v="0.31938106207235201"/>
    <n v="1.74073882821534E-3"/>
    <n v="7.8084330348434206E-2"/>
    <n v="0.13158511458075101"/>
    <n v="0.78947368421059805"/>
    <n v="1.9350978737919802E-6"/>
    <n v="2.8077094115312598E-5"/>
    <n v="0.52592592592592502"/>
    <n v="0.81166871119702999"/>
    <s v="{9DF9A52F-32F8-4676-BE5E-F9A3D03712AF}"/>
    <n v="13340402"/>
    <s v="SPRUCE 0402"/>
    <s v="BR304"/>
    <n v="37.9038571682457"/>
    <n v="-122.26582436135899"/>
    <x v="2637"/>
    <n v="124"/>
    <n v="838"/>
    <n v="40095.824481744603"/>
    <n v="5836.8582709116899"/>
    <n v="34258.966210832899"/>
    <n v="2445.8735826229799"/>
    <n v="14021.620260588899"/>
    <n v="5.3346478819094002E-4"/>
    <n v="5.8749923300638297E-4"/>
    <n v="2.0659680300207701"/>
    <n v="7.1052631578947301"/>
    <n v="2490"/>
    <n v="3.6766859602047624E-5"/>
    <n v="2640"/>
    <n v="0"/>
    <n v="0"/>
    <n v="1.5197949139080238"/>
    <n v="1313"/>
    <n v="0"/>
  </r>
  <r>
    <s v="Central Coast"/>
    <x v="2640"/>
    <n v="191"/>
    <n v="651.67849160408002"/>
    <n v="338"/>
    <n v="739.89769999999999"/>
    <n v="31"/>
    <n v="3.2897629147731498E-5"/>
    <n v="5.7859984658448299E-2"/>
    <n v="3.7912965981432998"/>
    <n v="4.32659223274542"/>
    <n v="13.030766489414001"/>
    <n v="0.10704576987280599"/>
    <n v="0.191845766845265"/>
    <n v="0.73204803945762698"/>
    <n v="1.5161290322580601"/>
    <n v="1.92265251482587E-6"/>
    <n v="7.7522084721280197E-5"/>
    <n v="0.56508875739644904"/>
    <n v="0.88076836450691598"/>
    <s v="{DF6AF33C-27E3-43A2-A515-B3B27F7B49FE}"/>
    <n v="182291102"/>
    <s v="HATTON 1102"/>
    <s v="circuit_breaker"/>
    <n v="36.556826226649697"/>
    <n v="-121.898029600963"/>
    <x v="2638"/>
    <n v="127"/>
    <n v="110"/>
    <n v="14497.202779359601"/>
    <n v="7851.6881281352098"/>
    <n v="6645.5146512244301"/>
    <n v="3118.5334228837601"/>
    <n v="3598.69618221888"/>
    <n v="2.4031846263596799E-3"/>
    <n v="1.0198265035796701E-3"/>
    <n v="3.41192927541403"/>
    <n v="10.9032258064516"/>
    <n v="2002"/>
    <n v="5.960222795960197E-5"/>
    <n v="2641"/>
    <n v="0"/>
    <n v="0"/>
    <n v="1.9377662315107049"/>
    <n v="483"/>
    <n v="0"/>
  </r>
  <r>
    <s v="Central Coast"/>
    <x v="2641"/>
    <n v="376"/>
    <n v="1346.80033083186"/>
    <n v="454"/>
    <n v="1395.8520000000001"/>
    <n v="28"/>
    <n v="3.0989658366057198E-5"/>
    <n v="6.16867032205149E-2"/>
    <n v="4.18913611173629"/>
    <n v="3.2405474702517099"/>
    <n v="7.7204265197118103"/>
    <n v="5.1034585883219998E-2"/>
    <n v="0.14454277096471399"/>
    <n v="0.53146201899896595"/>
    <n v="1.2142857142857399"/>
    <n v="1.9178597029420002E-6"/>
    <n v="8.5017105577987504E-5"/>
    <n v="0.82819383259911805"/>
    <n v="0.96485894051455101"/>
    <s v="{204F3E15-8D98-42F3-A6B0-F8D2FC5C7EAD}"/>
    <n v="182852202"/>
    <s v="VIEJO 2202"/>
    <s v="circuit_breaker"/>
    <n v="36.578368928206601"/>
    <n v="-121.908230856031"/>
    <x v="2639"/>
    <n v="40"/>
    <n v="18"/>
    <n v="4291.4657257813096"/>
    <n v="3355.25446586524"/>
    <n v="936.21125991607198"/>
    <n v="3355.25446586524"/>
    <n v="936.21125991607198"/>
    <n v="2.3804789561836502E-3"/>
    <n v="8.6771043424960204E-4"/>
    <n v="3.5819157734889902"/>
    <n v="16.214285714285701"/>
    <n v="1951"/>
    <n v="5.3700071682376009E-5"/>
    <n v="2642"/>
    <n v="0"/>
    <n v="0"/>
    <n v="2.0848578227091501"/>
    <n v="101"/>
    <n v="0"/>
  </r>
  <r>
    <s v="Central Coast"/>
    <x v="2642"/>
    <n v="3"/>
    <n v="11.9143107867014"/>
    <n v="3"/>
    <n v="11.91431"/>
    <n v="1"/>
    <n v="2.8729053155984699E-5"/>
    <n v="6.6431305302790802E-2"/>
    <m/>
    <m/>
    <m/>
    <m/>
    <n v="0"/>
    <n v="0.100663714110851"/>
    <n v="1"/>
    <n v="1.9085085012653202E-6"/>
    <n v="2.8729053155984699E-5"/>
    <n v="1"/>
    <n v="1.0000000278135399"/>
    <s v="{58E90993-9BBD-4F51-9BA9-AD36025808B4}"/>
    <n v="83531103"/>
    <s v="MC KEE 1103"/>
    <s v="XR028"/>
    <n v="37.391768756387997"/>
    <n v="-121.83358557449699"/>
    <x v="2640"/>
    <n v="251"/>
    <n v="857"/>
    <n v="57415.512105503403"/>
    <n v="16781.198203827898"/>
    <n v="40634.313901675399"/>
    <n v="1085.77357169789"/>
    <n v="195.36596787678499"/>
    <n v="2.8729053155984699E-5"/>
    <n v="2.8729053155984699E-5"/>
    <n v="3.97143692890049"/>
    <n v="3"/>
    <n v="2482"/>
    <n v="1.9085085012653202E-6"/>
    <n v="2643"/>
    <n v="0"/>
    <n v="0"/>
    <n v="0.67466821001948962"/>
    <n v="1793"/>
    <n v="0"/>
  </r>
  <r>
    <s v="Bay Area"/>
    <x v="2643"/>
    <n v="51"/>
    <n v="130.85701483048601"/>
    <n v="197"/>
    <n v="210.58922000000001"/>
    <n v="8"/>
    <n v="2.8665159447882599E-5"/>
    <n v="6.6431909799575806E-2"/>
    <n v="7.2476036846637698E-2"/>
    <n v="0.21357813477516099"/>
    <n v="2.09159183502197"/>
    <n v="3.1569565180688999E-4"/>
    <n v="1.7345133130438599"/>
    <n v="0.98166480567306202"/>
    <n v="1"/>
    <n v="1.90428128683219E-6"/>
    <n v="2.1042087666955898E-5"/>
    <n v="0.25888324873096402"/>
    <n v="0.62138515915715498"/>
    <s v="{14DC5424-B005-4065-8948-2B6A676B0C25}"/>
    <n v="12541104"/>
    <s v="OAKLAND X 1104"/>
    <s v="circuit_breaker"/>
    <n v="37.805321948586702"/>
    <n v="-122.23129918073199"/>
    <x v="2641"/>
    <n v="72"/>
    <n v="390"/>
    <n v="19709.8520782663"/>
    <n v="3923.3157203990099"/>
    <n v="15786.5363578672"/>
    <n v="2011.6074201323299"/>
    <n v="3851.2741615346499"/>
    <n v="1.68336701335647E-4"/>
    <n v="2.2932127558306E-4"/>
    <n v="2.5658238202056101"/>
    <n v="24.625"/>
    <n v="2589"/>
    <n v="1.523425029465752E-5"/>
    <n v="2644"/>
    <n v="0"/>
    <n v="0"/>
    <n v="1.2499545142550461"/>
    <n v="2493"/>
    <n v="0"/>
  </r>
  <r>
    <s v="Bay Area"/>
    <x v="2644"/>
    <n v="69"/>
    <n v="202.696875723555"/>
    <n v="213"/>
    <n v="279.01357999999999"/>
    <n v="31"/>
    <n v="2.86043051903928E-5"/>
    <n v="6.6431909799575806E-2"/>
    <n v="3.5608547162264501"/>
    <n v="1.0256742612691501"/>
    <n v="3.5629525711410599"/>
    <n v="7.5265755997691003E-2"/>
    <n v="2.5692262837008199E-2"/>
    <n v="0.13597630493106699"/>
    <n v="0.22580645161297599"/>
    <n v="1.9002386222877099E-6"/>
    <n v="8.5117831773576602E-5"/>
    <n v="0.323943661971831"/>
    <n v="0.726476738119475"/>
    <s v="{44B8C422-CD6C-4697-80AE-EEAF985A6D84}"/>
    <n v="12541105"/>
    <s v="OAKLAND X 1105"/>
    <s v="circuit_breaker"/>
    <n v="37.804990467261298"/>
    <n v="-122.231543829"/>
    <x v="2642"/>
    <n v="435"/>
    <n v="3989"/>
    <n v="182870.282925131"/>
    <n v="23764.102229714699"/>
    <n v="159106.180695416"/>
    <n v="3428.00951386011"/>
    <n v="24132.603200522899"/>
    <n v="2.6386527849808698E-3"/>
    <n v="8.8673346090217798E-4"/>
    <n v="2.9376358800515301"/>
    <n v="6.8709677419354804"/>
    <n v="1949"/>
    <n v="5.8907397290919005E-5"/>
    <n v="2645"/>
    <n v="0"/>
    <n v="0"/>
    <n v="2.1300656996367704"/>
    <n v="2054"/>
    <n v="0"/>
  </r>
  <r>
    <s v="Bay Area"/>
    <x v="2645"/>
    <n v="1"/>
    <n v="4.0490758241220401"/>
    <n v="23"/>
    <n v="15.023220999999999"/>
    <n v="3"/>
    <n v="2.8549829949042699E-5"/>
    <n v="6.6431909799575806E-2"/>
    <n v="4.9161512404680197E-2"/>
    <n v="3.5078026354312897E-2"/>
    <n v="0.46573030948638899"/>
    <n v="5.9350783703848698E-4"/>
    <n v="0"/>
    <n v="0"/>
    <n v="0"/>
    <n v="1.89661972796803E-6"/>
    <n v="1.9910514879484199E-5"/>
    <n v="4.3478260869565202E-2"/>
    <n v="0.269521151278312"/>
    <s v="{D87265E8-5674-4799-A45E-7F1EC7B446CA}"/>
    <n v="12690401"/>
    <s v="FLORENCE 0401"/>
    <s v="CR220"/>
    <n v="37.8331204712416"/>
    <n v="-122.219542985958"/>
    <x v="2643"/>
    <n v="35"/>
    <n v="155"/>
    <n v="9433.1965822646398"/>
    <n v="2216.0779498189299"/>
    <n v="7217.1186324457103"/>
    <n v="350.26746264241302"/>
    <n v="2026.33315250333"/>
    <n v="5.9731544638452699E-5"/>
    <n v="8.5649489847128198E-5"/>
    <n v="4.0490758241220401"/>
    <n v="7.6666666666666599"/>
    <n v="2611"/>
    <n v="5.6898591839040901E-6"/>
    <n v="2646"/>
    <n v="0"/>
    <n v="0"/>
    <n v="0.21764604352957884"/>
    <n v="2759"/>
    <n v="0"/>
  </r>
  <r>
    <s v="North Valley"/>
    <x v="2646"/>
    <n v="77"/>
    <n v="111.128930201618"/>
    <n v="158"/>
    <n v="152.84521000000001"/>
    <n v="20"/>
    <n v="3.1919510456645998E-5"/>
    <n v="5.6466994874072599E-2"/>
    <n v="10.823725963756401"/>
    <n v="967.93000750839701"/>
    <n v="25646.965503448198"/>
    <n v="394.302442232636"/>
    <n v="0.860481166455486"/>
    <n v="12.551535010337799"/>
    <n v="1.6"/>
    <n v="1.89274284232041E-6"/>
    <n v="2.48788959709145E-4"/>
    <n v="0.487341772151898"/>
    <n v="0.72706842877104405"/>
    <s v="{248F09B8-1D5D-4034-96B7-C372BB4594AA}"/>
    <n v="103021101"/>
    <s v="GANSNER 1101"/>
    <n v="52664"/>
    <n v="39.939193476005499"/>
    <n v="-120.947363279158"/>
    <x v="2644"/>
    <n v="178"/>
    <n v="541"/>
    <n v="28003.710246261599"/>
    <n v="7524.9818333904104"/>
    <n v="20478.7284128711"/>
    <n v="1440.8216052821101"/>
    <n v="3198.0889819662998"/>
    <n v="4.9757791941829003E-3"/>
    <n v="6.3839020913292101E-4"/>
    <n v="1.44323285976127"/>
    <n v="7.9"/>
    <n v="1254"/>
    <n v="3.7854856846408198E-5"/>
    <n v="2647"/>
    <n v="0"/>
    <n v="0"/>
    <n v="0.89528476169575011"/>
    <n v="1572"/>
    <n v="0"/>
  </r>
  <r>
    <s v="Bay Area"/>
    <x v="2647"/>
    <n v="20"/>
    <n v="43.750988911609802"/>
    <n v="40"/>
    <n v="52.950282999999999"/>
    <n v="7"/>
    <n v="2.8483204784736499E-5"/>
    <n v="6.6431380861030107E-2"/>
    <n v="0"/>
    <n v="0"/>
    <n v="0"/>
    <n v="0"/>
    <n v="1.01137799876104E-2"/>
    <n v="5.3002527781895403E-2"/>
    <n v="0.85714285714292204"/>
    <n v="1.89217862519755E-6"/>
    <n v="2.1050854879181899E-5"/>
    <n v="0.5"/>
    <n v="0.82626543978722"/>
    <s v="{01A1D9FE-BCED-4C35-831D-C0BD99AC82CE}"/>
    <n v="43201102"/>
    <s v="STAFFORD 1102"/>
    <n v="42542"/>
    <n v="38.117572004959897"/>
    <n v="-122.608567323389"/>
    <x v="2645"/>
    <n v="129"/>
    <n v="406"/>
    <n v="24319.7226165795"/>
    <n v="5615.2120918079299"/>
    <n v="18704.510524771598"/>
    <n v="623.24085567636996"/>
    <n v="873.17510991830204"/>
    <n v="1.47355984154273E-4"/>
    <n v="1.9938243349315501E-4"/>
    <n v="2.18754944558049"/>
    <n v="5.71428571428571"/>
    <n v="2588"/>
    <n v="1.3245250376382851E-5"/>
    <n v="2648"/>
    <n v="0"/>
    <n v="0"/>
    <n v="0.38726379373248171"/>
    <n v="2812"/>
    <n v="0"/>
  </r>
  <r>
    <s v="North Coast"/>
    <x v="2648"/>
    <n v="5"/>
    <n v="6.1385683970001796"/>
    <n v="13"/>
    <n v="9.4768460000000001"/>
    <n v="4"/>
    <n v="2.8458071938075499E-5"/>
    <n v="6.6431531992944007E-2"/>
    <n v="5.7127419710159302"/>
    <n v="716.91714477539006"/>
    <n v="4095.00268554687"/>
    <n v="38.810257405042599"/>
    <n v="0.47123893536627198"/>
    <n v="15.881084442138601"/>
    <n v="1"/>
    <n v="1.89051331641177E-6"/>
    <n v="1.05317926227144E-4"/>
    <n v="0.38461538461538403"/>
    <n v="0.64774383424502902"/>
    <s v="{7E6065FF-2C07-4696-A18E-5408BD7025E6}"/>
    <n v="42251101"/>
    <s v="HOPLAND 1101"/>
    <s v="circuit_breaker"/>
    <n v="38.972772443316003"/>
    <n v="-123.08155057203599"/>
    <x v="2646"/>
    <n v="107"/>
    <n v="173"/>
    <n v="17535.018944058102"/>
    <n v="9884.0399584864208"/>
    <n v="7650.9789855717399"/>
    <n v="1104.23571507356"/>
    <n v="645.41991445983297"/>
    <n v="4.2127170490857598E-4"/>
    <n v="1.13832287752302E-4"/>
    <n v="1.2277136794000301"/>
    <n v="3.25"/>
    <n v="1832"/>
    <n v="7.56205326564708E-6"/>
    <n v="2649"/>
    <n v="0"/>
    <n v="0"/>
    <n v="0.68614005051097304"/>
    <n v="1523"/>
    <n v="0"/>
  </r>
  <r>
    <s v="Bay Area"/>
    <x v="2649"/>
    <n v="261"/>
    <n v="575.25730758316797"/>
    <n v="1087"/>
    <n v="1047.9885999999999"/>
    <n v="61"/>
    <n v="2.8386692154854799E-5"/>
    <n v="6.6431909799575806E-2"/>
    <n v="0.16207190300277299"/>
    <n v="0.14599300722390199"/>
    <n v="0.11226582523550099"/>
    <n v="8.4380201365818295E-5"/>
    <n v="0.25366314289877601"/>
    <n v="0.88786814479371001"/>
    <n v="1"/>
    <n v="1.8857821727396399E-6"/>
    <n v="1.9006459426762402E-5"/>
    <n v="0.24011039558417599"/>
    <n v="0.54891559080997598"/>
    <s v="{59262E1A-A9BD-4C08-8147-3EF20A86F7EA}"/>
    <n v="24040403"/>
    <s v="BERESFORD 0403"/>
    <n v="9154"/>
    <n v="37.5535356102652"/>
    <n v="-122.333621934463"/>
    <x v="2647"/>
    <n v="208"/>
    <n v="683"/>
    <n v="37865.628667408499"/>
    <n v="10532.6811838456"/>
    <n v="27332.947483562799"/>
    <n v="6496.7788681970296"/>
    <n v="12404.5548886385"/>
    <n v="1.1593940250325099E-3"/>
    <n v="1.7315882214461399E-3"/>
    <n v="2.2040509869086899"/>
    <n v="17.819672131147499"/>
    <n v="2633"/>
    <n v="1.1503271253711803E-4"/>
    <n v="2650"/>
    <n v="0"/>
    <n v="0"/>
    <n v="4.0369099821104566"/>
    <n v="2844"/>
    <n v="0"/>
  </r>
  <r>
    <s v="Bay Area"/>
    <x v="2650"/>
    <n v="232"/>
    <n v="795.67273145492902"/>
    <n v="367"/>
    <n v="865.49132999999995"/>
    <n v="52"/>
    <n v="2.8212164229793902E-5"/>
    <n v="6.6431909799575806E-2"/>
    <n v="0.70500726459547802"/>
    <n v="3.3542327400669398"/>
    <n v="9.0929308900423305"/>
    <n v="9.9889239255141996E-2"/>
    <n v="0.51582709864651199"/>
    <n v="4.7255914378195003"/>
    <n v="0.90401633656944502"/>
    <n v="1.8741879493644899E-6"/>
    <n v="2.5450192697899801E-5"/>
    <n v="0.63215258855585799"/>
    <n v="0.91933067508573996"/>
    <s v="{A2C189F4-1155-43D0-9466-3E701D18918E}"/>
    <n v="13111109"/>
    <s v="SAN LEANDRO U 1109"/>
    <s v="CR182"/>
    <n v="37.752154736567903"/>
    <n v="-122.126673381492"/>
    <x v="2648"/>
    <n v="128"/>
    <n v="565"/>
    <n v="35907.914153046499"/>
    <n v="7762.1288709844603"/>
    <n v="28145.785282062101"/>
    <n v="7762.1288709844603"/>
    <n v="28145.785282062101"/>
    <n v="1.32341002029079E-3"/>
    <n v="1.46703253994928E-3"/>
    <n v="3.42962384247814"/>
    <n v="7.0576923076923004"/>
    <n v="2529"/>
    <n v="9.745777336695347E-5"/>
    <n v="2651"/>
    <n v="0"/>
    <n v="0"/>
    <n v="4.8231617786924854"/>
    <n v="2284"/>
    <n v="0"/>
  </r>
  <r>
    <s v="Central Coast"/>
    <x v="2651"/>
    <n v="7"/>
    <n v="8.7248659291767705"/>
    <n v="51"/>
    <n v="34.790100000000002"/>
    <n v="17"/>
    <n v="2.8138423979672701E-5"/>
    <n v="6.6431758675379496E-2"/>
    <n v="0.96502729031172596"/>
    <n v="56.620913548902998"/>
    <n v="197.84391567923799"/>
    <n v="0.31326555282893498"/>
    <n v="0.11660593501565999"/>
    <n v="11.253969248603299"/>
    <n v="1.02030193104463"/>
    <n v="1.8692849913231301E-6"/>
    <n v="2.7566061790447E-5"/>
    <n v="0.13725490196078399"/>
    <n v="0.25078588175043898"/>
    <s v="{F1939199-12BC-4979-94F2-EFC54D60817D}"/>
    <n v="182371111"/>
    <s v="LAURELES 1111"/>
    <n v="84523"/>
    <n v="36.426730792035997"/>
    <n v="-121.676692438421"/>
    <x v="2649"/>
    <n v="7"/>
    <n v="9"/>
    <n v="3683.42441730064"/>
    <n v="1964.6047399837"/>
    <n v="1718.81967731694"/>
    <n v="1964.6047399837"/>
    <n v="1718.81967731694"/>
    <n v="4.6862305043759902E-4"/>
    <n v="4.7835320765443601E-4"/>
    <n v="1.2464094184538199"/>
    <n v="3"/>
    <n v="2499"/>
    <n v="3.1777844852493213E-5"/>
    <n v="2652"/>
    <n v="0"/>
    <n v="0"/>
    <n v="1.2207484118884118"/>
    <n v="733"/>
    <n v="0"/>
  </r>
  <r>
    <s v="Bay Area"/>
    <x v="2652"/>
    <n v="13"/>
    <n v="36.184833986185403"/>
    <n v="105"/>
    <n v="81.603809999999996"/>
    <n v="7"/>
    <n v="2.81116134439279E-5"/>
    <n v="6.6431909799575806E-2"/>
    <n v="1.7530237287282899"/>
    <n v="0.58926728367805403"/>
    <n v="3.3548533059656598"/>
    <n v="1.92171673552365E-2"/>
    <n v="0"/>
    <n v="1.23261700251995E-3"/>
    <n v="0.14285714285720699"/>
    <n v="1.86750816862756E-6"/>
    <n v="4.3981921927687401E-5"/>
    <n v="0.12380952380952299"/>
    <n v="0.44342087189221102"/>
    <s v="{9898F55D-4181-4FB3-A3AA-B13258B3B860}"/>
    <n v="12690401"/>
    <s v="FLORENCE 0401"/>
    <s v="circuit_breaker"/>
    <n v="37.836051085716797"/>
    <n v="-122.220159357361"/>
    <x v="2650"/>
    <n v="97"/>
    <n v="472"/>
    <n v="24508.983888498999"/>
    <n v="4654.0754930152298"/>
    <n v="19854.908395483701"/>
    <n v="996.03721632382997"/>
    <n v="3834.6988255115202"/>
    <n v="3.0787345349381201E-4"/>
    <n v="1.9678129410749499E-4"/>
    <n v="2.7834487681681002"/>
    <n v="15"/>
    <n v="2290"/>
    <n v="1.307255718039292E-5"/>
    <n v="2653"/>
    <n v="0"/>
    <n v="0"/>
    <n v="0.61890864114435451"/>
    <n v="1895"/>
    <n v="0"/>
  </r>
  <r>
    <s v="Bay Area"/>
    <x v="2653"/>
    <n v="16"/>
    <n v="32.788474615064501"/>
    <n v="77"/>
    <n v="68.692350000000005"/>
    <n v="8"/>
    <n v="2.7916070166611401E-5"/>
    <n v="6.6431872018526697E-2"/>
    <n v="0.82462475821375802"/>
    <n v="0.30930448044091402"/>
    <n v="2.0184659259393798"/>
    <n v="4.6889091360071602E-3"/>
    <n v="6.2223451212048503E-2"/>
    <n v="0.21916482225060399"/>
    <n v="0.875"/>
    <n v="1.8545168390797799E-6"/>
    <n v="2.6917908186874202E-5"/>
    <n v="0.207792207792207"/>
    <n v="0.47732350865335499"/>
    <s v="{F6FBF85B-F199-40F3-8A70-868561B74EE6}"/>
    <n v="42031125"/>
    <s v="ALTO 1125"/>
    <s v="circuit_breaker"/>
    <n v="37.898305859860997"/>
    <n v="-122.524798654557"/>
    <x v="2651"/>
    <n v="89"/>
    <n v="454"/>
    <n v="23314.028021149501"/>
    <n v="3665.4998872527899"/>
    <n v="19648.5281338967"/>
    <n v="831.76024564071702"/>
    <n v="3402.4741911630999"/>
    <n v="2.1534326549499299E-4"/>
    <n v="2.2332856133289099E-4"/>
    <n v="2.04927966344153"/>
    <n v="9.625"/>
    <n v="2507"/>
    <n v="1.4836134712638239E-5"/>
    <n v="2654"/>
    <n v="0"/>
    <n v="0"/>
    <n v="0.51683169559401798"/>
    <n v="2271"/>
    <n v="0"/>
  </r>
  <r>
    <s v="Central Coast"/>
    <x v="2654"/>
    <n v="83"/>
    <n v="136.61562366136101"/>
    <n v="333"/>
    <n v="273.07780000000002"/>
    <n v="35"/>
    <n v="2.7810521143172598E-5"/>
    <n v="6.6431909799575806E-2"/>
    <n v="0.26023379259277102"/>
    <n v="0.53899405639256404"/>
    <n v="1.89659054443604"/>
    <n v="3.60761641667764E-3"/>
    <n v="0.44456385033471801"/>
    <n v="5.5408975394708699"/>
    <n v="1.00183311871119"/>
    <n v="1.8475060320624301E-6"/>
    <n v="1.6195829076691201E-5"/>
    <n v="0.24924924924924899"/>
    <n v="0.50028097857477305"/>
    <s v="{887C42B0-874F-48B4-B368-C0A3D7EE375F}"/>
    <n v="83431116"/>
    <s v="HICKS 1116"/>
    <s v="circuit_breaker"/>
    <n v="37.233925007194102"/>
    <n v="-121.901541827115"/>
    <x v="2652"/>
    <n v="440"/>
    <n v="2087"/>
    <n v="110300.64915164"/>
    <n v="27431.626371435399"/>
    <n v="82869.022780204905"/>
    <n v="4776.7232703209702"/>
    <n v="6318.4208889475103"/>
    <n v="5.6685401768419297E-4"/>
    <n v="9.7336824001104105E-4"/>
    <n v="1.6459713694139899"/>
    <n v="9.5142857142857107"/>
    <n v="2681"/>
    <n v="6.4662711122185048E-5"/>
    <n v="2655"/>
    <n v="0"/>
    <n v="0"/>
    <n v="2.9681173152026115"/>
    <n v="630"/>
    <n v="0"/>
  </r>
  <r>
    <s v="Bay Area"/>
    <x v="2655"/>
    <n v="393"/>
    <n v="780.779446335687"/>
    <n v="675"/>
    <n v="932.84625000000005"/>
    <n v="70"/>
    <n v="4.01001954482386E-5"/>
    <n v="4.4604180824897699E-2"/>
    <n v="2.86785256190577"/>
    <n v="3.4426862766865498"/>
    <n v="11.1744405668511"/>
    <n v="0.15551049833332301"/>
    <n v="1.99013396392802"/>
    <n v="8.1292634763427696"/>
    <n v="2.0724399498530901"/>
    <n v="1.8447362620162799E-6"/>
    <n v="8.5875651489735505E-5"/>
    <n v="0.58222222222222197"/>
    <n v="0.83698620677551505"/>
    <s v="{93932C89-B87A-4F1E-B65E-D8FDB2772713}"/>
    <n v="14161101"/>
    <s v="ROSSMOOR 1101"/>
    <s v="L503R"/>
    <n v="37.9011351930085"/>
    <n v="-122.11206031981"/>
    <x v="2653"/>
    <n v="127"/>
    <n v="446"/>
    <n v="28010.250603941498"/>
    <n v="6929.1359296478704"/>
    <n v="21081.1146742936"/>
    <n v="6929.1359296478704"/>
    <n v="21081.1146742936"/>
    <n v="6.0112956042814797E-3"/>
    <n v="2.8070136813767E-3"/>
    <n v="1.9867161484368601"/>
    <n v="9.6428571428571406"/>
    <n v="1939"/>
    <n v="1.2913153834113959E-4"/>
    <n v="2656"/>
    <n v="0"/>
    <n v="0"/>
    <n v="4.3055641217412273"/>
    <n v="2650"/>
    <n v="0"/>
  </r>
  <r>
    <s v="Central Coast"/>
    <x v="2656"/>
    <n v="15"/>
    <n v="57.475303762525698"/>
    <n v="32"/>
    <n v="69.031440000000003"/>
    <n v="6"/>
    <n v="2.62861957101752E-5"/>
    <n v="6.8551249802112496E-2"/>
    <n v="0.49497435986995603"/>
    <n v="35.0245938301086"/>
    <n v="228.50642776489201"/>
    <n v="9.2798609286546693E-2"/>
    <n v="0.38495575139919902"/>
    <n v="10.542256395021999"/>
    <n v="1.02581121524175"/>
    <n v="1.8307850012195899E-6"/>
    <n v="2.03077729565848E-5"/>
    <n v="0.46875"/>
    <n v="0.83259603378810398"/>
    <s v="{F3373B43-A9DC-45C9-B2E8-745D10B70AD6}"/>
    <n v="183011101"/>
    <s v="MORRO BAY 1101"/>
    <s v="W20"/>
    <n v="35.365592307139202"/>
    <n v="-120.840285070926"/>
    <x v="2654"/>
    <n v="83"/>
    <n v="344"/>
    <n v="19037.009214532001"/>
    <n v="5996.2895535447096"/>
    <n v="13040.719660987301"/>
    <n v="3169.5643475163001"/>
    <n v="625.299734486528"/>
    <n v="1.21846637739508E-4"/>
    <n v="1.5771717426105099E-4"/>
    <n v="3.8316869175017101"/>
    <n v="5.3333333333333304"/>
    <n v="2603"/>
    <n v="1.0984710007317539E-5"/>
    <n v="2657"/>
    <n v="0"/>
    <n v="0"/>
    <n v="1.969475368180551"/>
    <n v="2429"/>
    <n v="0"/>
  </r>
  <r>
    <s v="Bay Area"/>
    <x v="2657"/>
    <n v="8"/>
    <n v="10.9791435303874"/>
    <n v="40"/>
    <n v="30.853459999999998"/>
    <n v="7"/>
    <n v="3.2259506302320202E-5"/>
    <n v="4.74509863293072E-2"/>
    <n v="0.105502985417842"/>
    <n v="5.5598624050617197E-2"/>
    <n v="1.07885955367237E-3"/>
    <n v="4.5529162662205599E-7"/>
    <n v="1.58008851781487"/>
    <n v="0.66455754190683303"/>
    <n v="2.1428571428571401"/>
    <n v="1.8273143609505599E-6"/>
    <n v="1.20868532706351E-5"/>
    <n v="0.2"/>
    <n v="0.355848044900057"/>
    <s v="{09D14343-CC3E-46D9-99DC-4193E90EB264}"/>
    <n v="42481103"/>
    <s v="IGNACIO 1103"/>
    <s v="circuit_breaker"/>
    <n v="38.075394002966398"/>
    <n v="-122.539830669289"/>
    <x v="2655"/>
    <n v="115"/>
    <n v="145"/>
    <n v="10601.781985367799"/>
    <n v="4294.5404923566603"/>
    <n v="6307.2414930111499"/>
    <n v="849.079823461655"/>
    <n v="2246.5204927710502"/>
    <n v="8.4607972894445898E-5"/>
    <n v="2.2581654411624099E-4"/>
    <n v="1.3723929412984299"/>
    <n v="5.71428571428571"/>
    <n v="2763"/>
    <n v="1.279120052665392E-5"/>
    <n v="2658"/>
    <n v="0"/>
    <n v="0"/>
    <n v="0.52759357898419201"/>
    <n v="2332"/>
    <n v="0"/>
  </r>
  <r>
    <s v="Central Coast"/>
    <x v="2658"/>
    <n v="143"/>
    <n v="455.724610419356"/>
    <n v="303"/>
    <n v="547.20759999999996"/>
    <n v="26"/>
    <n v="2.5065976177966801E-5"/>
    <n v="7.5235268439632505E-2"/>
    <n v="9.8860498823923901"/>
    <n v="124.084698352285"/>
    <n v="576.127493739805"/>
    <n v="11.984063317480899"/>
    <n v="2.8321136722985898"/>
    <n v="30.869282145339699"/>
    <n v="1.08024166639034"/>
    <n v="1.82526514212731E-6"/>
    <n v="9.8997546833529495E-5"/>
    <n v="0.471947194719471"/>
    <n v="0.83281852555412805"/>
    <s v="{99475FCB-F6DE-46D1-A853-CCBB82A0015E}"/>
    <n v="182222104"/>
    <s v="DEL MONTE 2104"/>
    <n v="2760"/>
    <n v="36.558105361074503"/>
    <n v="-121.75057756126699"/>
    <x v="2656"/>
    <n v="50"/>
    <n v="19"/>
    <n v="5315.2201447969501"/>
    <n v="4362.4600629032502"/>
    <n v="952.76008189370498"/>
    <n v="4362.4600629032502"/>
    <n v="952.76008189370498"/>
    <n v="2.5739362176717601E-3"/>
    <n v="6.5171538062713797E-4"/>
    <n v="3.1868853875479402"/>
    <n v="11.6538461538461"/>
    <n v="1854"/>
    <n v="4.7456893695310058E-5"/>
    <n v="2659"/>
    <n v="0"/>
    <n v="0"/>
    <n v="2.7107061717462555"/>
    <n v="1175"/>
    <n v="0"/>
  </r>
  <r>
    <s v="Central Coast"/>
    <x v="2659"/>
    <n v="117"/>
    <n v="396.61361309412899"/>
    <n v="165"/>
    <n v="423.87292000000002"/>
    <n v="19"/>
    <n v="3.2126789033339402E-5"/>
    <n v="5.5942597252612698E-2"/>
    <n v="3.8541766017054502"/>
    <n v="4.6226212889887304"/>
    <n v="9.8788042366504598"/>
    <n v="5.1391466287289703E-2"/>
    <n v="8.3655971335247103E-2"/>
    <n v="0.53863385005388398"/>
    <n v="1.6315789473684199"/>
    <n v="1.8170310301935699E-6"/>
    <n v="8.6597625472438096E-5"/>
    <n v="0.70909090909090899"/>
    <n v="0.93568989639260702"/>
    <s v="{11A2851C-72B1-4A62-98D6-D6E2FFA710C1}"/>
    <n v="182852201"/>
    <s v="VIEJO 2201"/>
    <s v="circuit_breaker"/>
    <n v="36.578353568428199"/>
    <n v="-121.908314387061"/>
    <x v="2657"/>
    <n v="140"/>
    <n v="279"/>
    <n v="22693.491370667802"/>
    <n v="8262.6751782078409"/>
    <n v="14430.816192460001"/>
    <n v="8158.9016209266902"/>
    <n v="14430.816192460001"/>
    <n v="1.64535488397632E-3"/>
    <n v="6.1040899163344799E-4"/>
    <n v="3.3898599409754602"/>
    <n v="8.6842105263157894"/>
    <n v="1936"/>
    <n v="3.452358957367783E-5"/>
    <n v="2660"/>
    <n v="0"/>
    <n v="0"/>
    <n v="5.0697048590968388"/>
    <n v="1741"/>
    <n v="0"/>
  </r>
  <r>
    <s v="Central Coast"/>
    <x v="2660"/>
    <n v="3"/>
    <n v="6.7662435296751404"/>
    <n v="31"/>
    <n v="18.271730000000002"/>
    <n v="3"/>
    <n v="2.7221619651148402E-5"/>
    <n v="6.6431909799575806E-2"/>
    <n v="1.34174093231558"/>
    <n v="18.245742559432902"/>
    <n v="65.460324764251695"/>
    <n v="0.15838577391696099"/>
    <n v="0"/>
    <n v="0.21895280232032099"/>
    <n v="1"/>
    <n v="1.8083841812634499E-6"/>
    <n v="3.3134767553140897E-5"/>
    <n v="9.6774193548387094E-2"/>
    <n v="0.370312136455763"/>
    <s v="{51B50550-2616-4B8D-8593-9330C414F251}"/>
    <n v="183031101"/>
    <s v="PALMER 1101"/>
    <s v="M82"/>
    <n v="34.736917213623997"/>
    <n v="-120.25891581077801"/>
    <x v="2658"/>
    <n v="240"/>
    <n v="474"/>
    <n v="51410.085460048896"/>
    <n v="24210.953409676302"/>
    <n v="27199.132050372598"/>
    <n v="16759.4337279229"/>
    <n v="8936.4007124476593"/>
    <n v="9.9404302659422602E-5"/>
    <n v="8.1664858953445205E-5"/>
    <n v="2.2554145098917102"/>
    <n v="10.3333333333333"/>
    <n v="2423"/>
    <n v="5.42515254379035E-6"/>
    <n v="2661"/>
    <n v="0"/>
    <n v="0"/>
    <n v="10.41382609495318"/>
    <n v="986"/>
    <n v="0"/>
  </r>
  <r>
    <s v="Bay Area"/>
    <x v="2661"/>
    <n v="77"/>
    <n v="242.039796065117"/>
    <n v="168"/>
    <n v="287.72455000000002"/>
    <n v="16"/>
    <n v="2.7056239900957701E-5"/>
    <n v="6.6431909799575806E-2"/>
    <n v="7.5555098429322204E-2"/>
    <n v="3.9135262137278901E-2"/>
    <n v="6.8163218311383296E-4"/>
    <n v="2.9260332965463901E-7"/>
    <n v="1.4298948850484301"/>
    <n v="2.5021431879140401"/>
    <n v="1"/>
    <n v="1.7973976886161E-6"/>
    <n v="1.9795306707592801E-5"/>
    <n v="0.45833333333333298"/>
    <n v="0.84122052658236901"/>
    <s v="{FD5FE64E-C40E-49F6-A1B2-6062B4E7CFF6}"/>
    <n v="12091102"/>
    <s v="OAKLAND J 1102"/>
    <s v="CR252"/>
    <n v="37.787718100827398"/>
    <n v="-122.210763425576"/>
    <x v="2659"/>
    <n v="224"/>
    <n v="1736"/>
    <n v="74767.196712864301"/>
    <n v="9897.4043218929492"/>
    <n v="64869.792390971401"/>
    <n v="1754.2397880349099"/>
    <n v="2370.1318906439501"/>
    <n v="3.1672490732148601E-4"/>
    <n v="4.32899838415323E-4"/>
    <n v="3.1433739748716598"/>
    <n v="10.5"/>
    <n v="2614"/>
    <n v="2.87583630178576E-5"/>
    <n v="2662"/>
    <n v="0"/>
    <n v="0"/>
    <n v="1.09003373133104"/>
    <n v="2842"/>
    <n v="0"/>
  </r>
  <r>
    <s v="Bay Area"/>
    <x v="2662"/>
    <n v="6"/>
    <n v="19.221266044935"/>
    <n v="18"/>
    <n v="26.601631000000001"/>
    <n v="5"/>
    <n v="2.6827904366655201E-5"/>
    <n v="6.6431909799575806E-2"/>
    <n v="1.41850201661388"/>
    <n v="0.95490110355118896"/>
    <n v="4.15706461978455"/>
    <n v="1.30541523097538E-2"/>
    <n v="0.65154866874217898"/>
    <n v="2.33429206907749"/>
    <n v="1"/>
    <n v="1.78222892299728E-6"/>
    <n v="3.3947865199479503E-5"/>
    <n v="0.33333333333333298"/>
    <n v="0.72255967786476305"/>
    <s v="{B72D11A7-A3E3-4487-9B62-E0B9199739E9}"/>
    <n v="14091101"/>
    <s v="CASTRO VALLEY 1101"/>
    <s v="MR204"/>
    <n v="37.661306325858803"/>
    <n v="-122.05572941567399"/>
    <x v="2660"/>
    <n v="122"/>
    <n v="288"/>
    <n v="17336.792459482502"/>
    <n v="4709.4304190104504"/>
    <n v="12627.3620404721"/>
    <n v="232.960434193282"/>
    <n v="2742.9840606210601"/>
    <n v="1.6973932599739699E-4"/>
    <n v="1.34139521833276E-4"/>
    <n v="3.2035443408224999"/>
    <n v="3.6"/>
    <n v="2414"/>
    <n v="8.9111446149863999E-6"/>
    <n v="2663"/>
    <n v="0"/>
    <n v="0"/>
    <n v="0.14475485795511384"/>
    <n v="2658"/>
    <n v="0"/>
  </r>
  <r>
    <s v="Bay Area"/>
    <x v="2663"/>
    <n v="68"/>
    <n v="235.47413543730701"/>
    <n v="320"/>
    <n v="367.91739999999999"/>
    <n v="28"/>
    <n v="2.6755888484330999E-5"/>
    <n v="6.6431909799575806E-2"/>
    <n v="0.104895751636761"/>
    <n v="5.3860750873214902E-2"/>
    <n v="3.8486447992069697E-2"/>
    <n v="2.28713202716061E-4"/>
    <n v="8.3754738526684892E-3"/>
    <n v="1.9089759992701599E-2"/>
    <n v="0.107142857142857"/>
    <n v="1.7774447703985901E-6"/>
    <n v="1.8298027959368798E-5"/>
    <n v="0.21249999999999999"/>
    <n v="0.64001904376163898"/>
    <s v="{24F38127-D3B0-46CD-A96D-4474F1F7C2CF}"/>
    <n v="24251104"/>
    <s v="WOODSIDE 1104"/>
    <n v="9030"/>
    <n v="37.458039168013698"/>
    <n v="-122.249040621066"/>
    <x v="2661"/>
    <n v="76"/>
    <n v="338"/>
    <n v="17426.941221708101"/>
    <n v="4149.4332773548604"/>
    <n v="13277.507944353199"/>
    <n v="3145.1983234568102"/>
    <n v="9177.4556763775108"/>
    <n v="5.12344782862328E-4"/>
    <n v="7.4916487756127004E-4"/>
    <n v="3.4628549329015699"/>
    <n v="11.4285714285714"/>
    <n v="2643"/>
    <n v="4.9768453571160524E-5"/>
    <n v="2664"/>
    <n v="0"/>
    <n v="0"/>
    <n v="1.9543350274446816"/>
    <n v="2805"/>
    <n v="0"/>
  </r>
  <r>
    <s v="North Valley"/>
    <x v="2664"/>
    <n v="24"/>
    <n v="36.293200887122801"/>
    <n v="865"/>
    <n v="460.97129999999999"/>
    <n v="122"/>
    <n v="2.2704892531975398E-5"/>
    <n v="7.6854838270028702E-2"/>
    <n v="5.5665882486176104"/>
    <n v="210.84839603711399"/>
    <n v="4172.7880868605798"/>
    <n v="50.697331697571897"/>
    <n v="0.62708546185379699"/>
    <n v="10.55199649117"/>
    <n v="1.0051864199950999"/>
    <n v="1.75330088295728E-6"/>
    <n v="6.4236110717329496E-5"/>
    <n v="2.7745664739884299E-2"/>
    <n v="7.8732016127871604E-2"/>
    <s v="{ED0B6774-A707-41C7-AD0B-86162B275429}"/>
    <n v="102541101"/>
    <s v="VOLTA 1101"/>
    <n v="85234"/>
    <n v="40.348061323728402"/>
    <n v="-121.62059049568499"/>
    <x v="2662"/>
    <n v="143"/>
    <n v="466"/>
    <n v="26327.0540952792"/>
    <n v="12197.7117214507"/>
    <n v="14129.3423738285"/>
    <n v="12197.7117214507"/>
    <n v="14129.3423738285"/>
    <n v="7.8368055075141996E-3"/>
    <n v="2.7699968889009999E-3"/>
    <n v="1.51221670363012"/>
    <n v="7.0901639344262204"/>
    <n v="2104"/>
    <n v="2.1390270772078817E-4"/>
    <n v="2665"/>
    <n v="0"/>
    <n v="0"/>
    <n v="7.5793043300695428"/>
    <n v="991"/>
    <n v="0"/>
  </r>
  <r>
    <s v="Bay Area"/>
    <x v="2665"/>
    <n v="128"/>
    <n v="286.07457681591501"/>
    <n v="407"/>
    <n v="441.77654999999999"/>
    <n v="54"/>
    <n v="2.6381442020701098E-5"/>
    <n v="6.6431909799575806E-2"/>
    <n v="0.42570064914980299"/>
    <n v="0.262577440576023"/>
    <n v="0.47709189856181999"/>
    <n v="4.5021410344632902E-3"/>
    <n v="0.71755162705839703"/>
    <n v="1.4332063565789499"/>
    <n v="0.72222222222222199"/>
    <n v="1.7525695767019501E-6"/>
    <n v="2.0455533639796401E-5"/>
    <n v="0.31449631449631399"/>
    <n v="0.647554915774054"/>
    <s v="{976CCE27-9CBA-45DD-8002-F8BFB98C14D4}"/>
    <n v="24181103"/>
    <s v="SAN CARLOS 1103"/>
    <n v="9148"/>
    <n v="37.4782665031817"/>
    <n v="-122.24739206327899"/>
    <x v="2663"/>
    <n v="292"/>
    <n v="1209"/>
    <n v="65871.226712504795"/>
    <n v="14673.955499216399"/>
    <n v="51197.271213288303"/>
    <n v="6379.4044361132101"/>
    <n v="18535.0319841983"/>
    <n v="1.1045988165489999E-3"/>
    <n v="1.42459786911786E-3"/>
    <n v="2.23495763137434"/>
    <n v="7.5370370370370301"/>
    <n v="2600"/>
    <n v="9.4638757141905308E-5"/>
    <n v="2666"/>
    <n v="0"/>
    <n v="0"/>
    <n v="3.9639769138721017"/>
    <n v="2175"/>
    <n v="0"/>
  </r>
  <r>
    <s v="Bay Area"/>
    <x v="2666"/>
    <n v="118"/>
    <n v="279.21539173191599"/>
    <n v="425"/>
    <n v="469.37889999999999"/>
    <n v="40"/>
    <n v="2.7517255284692499E-5"/>
    <n v="6.3110314309597002E-2"/>
    <n v="0.12629124558197799"/>
    <n v="8.9942673127961795E-2"/>
    <n v="3.1902137299604401E-2"/>
    <n v="5.03053185196417E-6"/>
    <n v="0.65278894363931095"/>
    <n v="1.3991820986636601"/>
    <n v="0.92500000000000004"/>
    <n v="1.74978111186834E-6"/>
    <n v="1.55361429631753E-5"/>
    <n v="0.27764705882352902"/>
    <n v="0.59486139665424298"/>
    <s v="{B68C4BA8-94F5-4FA3-9062-8EFAD0B4F95D}"/>
    <n v="24031103"/>
    <s v="BELMONT 1103"/>
    <n v="8958"/>
    <n v="37.506392563645299"/>
    <n v="-122.286191132849"/>
    <x v="2664"/>
    <n v="192"/>
    <n v="800"/>
    <n v="43415.589866087597"/>
    <n v="9587.2989893402391"/>
    <n v="33828.290876747298"/>
    <n v="5350.1909666819201"/>
    <n v="18614.003386562501"/>
    <n v="6.2144571852701305E-4"/>
    <n v="1.1006902113877E-3"/>
    <n v="2.3662321333213199"/>
    <n v="10.625"/>
    <n v="2693"/>
    <n v="6.9991244474733604E-5"/>
    <n v="2667"/>
    <n v="0"/>
    <n v="0"/>
    <n v="3.3244535111581115"/>
    <n v="2811"/>
    <n v="0"/>
  </r>
  <r>
    <s v="Bay Area"/>
    <x v="2667"/>
    <n v="5"/>
    <n v="8.9848424987434203"/>
    <n v="10"/>
    <n v="11.206113"/>
    <n v="4"/>
    <n v="2.63282545347465E-5"/>
    <n v="6.6431909799575806E-2"/>
    <n v="1.03762755170464E-2"/>
    <n v="1.2404563603922701E-3"/>
    <n v="1.56115624122321E-3"/>
    <n v="2.90422576654236E-6"/>
    <n v="0"/>
    <n v="2.5000000372528999E-2"/>
    <n v="0.25"/>
    <n v="1.7490362304325499E-6"/>
    <n v="1.4945916291253499E-5"/>
    <n v="0.5"/>
    <n v="0.80178047550324805"/>
    <s v="{9CBBDE0D-F420-4BB3-A85F-B498925D2703}"/>
    <n v="12060402"/>
    <s v="BERKELEY F 0402"/>
    <s v="circuit_breaker"/>
    <n v="37.872521128353704"/>
    <n v="-122.27795421741"/>
    <x v="2665"/>
    <n v="104"/>
    <n v="444"/>
    <n v="16232.4189678068"/>
    <n v="3376.7149284265502"/>
    <n v="12855.7040393803"/>
    <n v="226.02383594434099"/>
    <n v="1666.1497526016101"/>
    <n v="5.9783665165014099E-5"/>
    <n v="1.05313018138986E-4"/>
    <n v="1.7969684997486799"/>
    <n v="2.5"/>
    <n v="2707"/>
    <n v="6.9961449217301996E-6"/>
    <n v="2668"/>
    <n v="0"/>
    <n v="0"/>
    <n v="0.14044465696457112"/>
    <n v="2825"/>
    <n v="0"/>
  </r>
  <r>
    <s v="Bay Area"/>
    <x v="2668"/>
    <n v="48"/>
    <n v="145.67054933076"/>
    <n v="119"/>
    <n v="185.14070000000001"/>
    <n v="17"/>
    <n v="2.6251809097576501E-5"/>
    <n v="6.6431909799575806E-2"/>
    <n v="0.360993521554129"/>
    <n v="0.158853207315717"/>
    <n v="2.3016283852713402"/>
    <n v="5.81611107502664E-3"/>
    <n v="0.229177510091925"/>
    <n v="0.700871936127762"/>
    <n v="1"/>
    <n v="1.74395781404588E-6"/>
    <n v="2.07827377059455E-5"/>
    <n v="0.40336134453781503"/>
    <n v="0.78680996837902695"/>
    <s v="{4808F0D1-7684-45A4-AA78-2B2D6EF06890}"/>
    <n v="12091106"/>
    <s v="OAKLAND J 1106"/>
    <s v="CR164"/>
    <n v="37.766355609813601"/>
    <n v="-122.171535655705"/>
    <x v="2666"/>
    <n v="217"/>
    <n v="1734"/>
    <n v="80854.506534993503"/>
    <n v="10525.9252557768"/>
    <n v="70328.5812792168"/>
    <n v="2328.9296452793001"/>
    <n v="10556.1286183635"/>
    <n v="3.5330654100107403E-4"/>
    <n v="4.4628075465880102E-4"/>
    <n v="3.0348031110574998"/>
    <n v="7"/>
    <n v="2592"/>
    <n v="2.964728283877996E-5"/>
    <n v="2669"/>
    <n v="0"/>
    <n v="0"/>
    <n v="1.4471293426168439"/>
    <n v="2818"/>
    <n v="0"/>
  </r>
  <r>
    <s v="Central Coast"/>
    <x v="2669"/>
    <n v="13"/>
    <n v="17.503523292450001"/>
    <n v="29"/>
    <n v="27.483737999999999"/>
    <n v="4"/>
    <n v="2.61713585132383E-5"/>
    <n v="6.6431909799575806E-2"/>
    <n v="2.5316474614664899"/>
    <n v="25.475046359002501"/>
    <n v="43.4524299651384"/>
    <n v="0.19580570951802601"/>
    <n v="0.74115046858787503"/>
    <n v="8.6601765304803795"/>
    <n v="1"/>
    <n v="1.7386133280838099E-6"/>
    <n v="6.0881561438463898E-5"/>
    <n v="0.44827586206896503"/>
    <n v="0.63686836656364798"/>
    <s v="{DF06274D-82A7-4C1B-8F47-D036189DB7AF}"/>
    <n v="83242105"/>
    <s v="MORGAN HILL 2105"/>
    <s v="XR602"/>
    <n v="37.106568980943102"/>
    <n v="-121.656813341578"/>
    <x v="2667"/>
    <n v="23"/>
    <n v="24"/>
    <n v="3409.3423660646799"/>
    <n v="1368.2778362256299"/>
    <n v="2041.06452983905"/>
    <n v="356.90036674794999"/>
    <n v="123.515166205797"/>
    <n v="2.43526245753855E-4"/>
    <n v="1.04685434052953E-4"/>
    <n v="1.34642486865"/>
    <n v="7.25"/>
    <n v="2128"/>
    <n v="6.9544533123352397E-6"/>
    <n v="2670"/>
    <n v="0"/>
    <n v="0"/>
    <n v="0.22176753778654043"/>
    <n v="1038"/>
    <n v="0"/>
  </r>
  <r>
    <s v="Bay Area"/>
    <x v="2670"/>
    <n v="245"/>
    <n v="732.62102992790597"/>
    <n v="613"/>
    <n v="945.60834"/>
    <n v="67"/>
    <n v="2.97850161016989E-5"/>
    <n v="5.8498992601396099E-2"/>
    <n v="3.2084776602957001"/>
    <n v="2.06330276377654"/>
    <n v="9.1775423769850004"/>
    <n v="0.13010233944989799"/>
    <n v="0.34714760137390499"/>
    <n v="1.18902894698216"/>
    <n v="1.46268656716418"/>
    <n v="1.73822197385854E-6"/>
    <n v="5.5029994809540603E-5"/>
    <n v="0.39967373572593801"/>
    <n v="0.77476160155320795"/>
    <s v="{A1C4F4D6-01EE-430E-BE68-0AE547BD756D}"/>
    <n v="12541106"/>
    <s v="OAKLAND X 1106"/>
    <s v="CR008"/>
    <n v="37.809461302598798"/>
    <n v="-122.19098268874301"/>
    <x v="2668"/>
    <n v="150"/>
    <n v="542"/>
    <n v="35211.1071846388"/>
    <n v="7102.0163658617303"/>
    <n v="28109.090818777"/>
    <n v="7102.0163658617303"/>
    <n v="28109.090818777"/>
    <n v="3.6870096522392199E-3"/>
    <n v="1.9955960788138301E-3"/>
    <n v="2.99028991807308"/>
    <n v="9.1492537313432791"/>
    <n v="2191"/>
    <n v="1.1646087224852218E-4"/>
    <n v="2671"/>
    <n v="0"/>
    <n v="0"/>
    <n v="4.412987011271869"/>
    <n v="2261"/>
    <n v="0"/>
  </r>
  <r>
    <s v="Bay Area"/>
    <x v="2671"/>
    <n v="11"/>
    <n v="24.732162669566399"/>
    <n v="30"/>
    <n v="35.210692999999999"/>
    <n v="3"/>
    <n v="2.60432710395737E-5"/>
    <n v="6.6431909799575806E-2"/>
    <n v="0"/>
    <n v="0"/>
    <n v="0"/>
    <n v="0"/>
    <n v="0"/>
    <n v="0"/>
    <n v="0"/>
    <n v="1.73010423258687E-6"/>
    <n v="1.8134966012439599E-5"/>
    <n v="0.36666666666666597"/>
    <n v="0.702404875051441"/>
    <s v="{E6E93162-4459-4248-A579-2775F57735F8}"/>
    <n v="42031120"/>
    <s v="ALTO 1120"/>
    <n v="500"/>
    <n v="37.8800196263226"/>
    <n v="-122.52778545089301"/>
    <x v="2669"/>
    <n v="95"/>
    <n v="459"/>
    <n v="26563.3805969641"/>
    <n v="5126.8034071092297"/>
    <n v="21436.577189854899"/>
    <n v="498.00826673445999"/>
    <n v="2020.30810488162"/>
    <n v="5.4404898037318997E-5"/>
    <n v="7.8129813118721304E-5"/>
    <n v="2.2483784245060301"/>
    <n v="10"/>
    <n v="2645"/>
    <n v="5.1903126977606101E-6"/>
    <n v="2672"/>
    <n v="0"/>
    <n v="0"/>
    <n v="0.30944789470905815"/>
    <n v="657"/>
    <n v="0"/>
  </r>
  <r>
    <s v="Central Coast"/>
    <x v="2672"/>
    <n v="130"/>
    <n v="469.82221570633698"/>
    <n v="162"/>
    <n v="489.39389999999997"/>
    <n v="13"/>
    <n v="2.6034996853223399E-5"/>
    <n v="6.6431834237477602E-2"/>
    <n v="2.6573713421821501"/>
    <n v="3.33732545375823"/>
    <n v="6.3150850534438998"/>
    <n v="2.3116144875530101E-2"/>
    <n v="0.10721579760026401"/>
    <n v="0.44428183023746198"/>
    <n v="1"/>
    <n v="1.7295525953265901E-6"/>
    <n v="4.2749003918848197E-5"/>
    <n v="0.80246913580246904"/>
    <n v="0.96000833876514002"/>
    <s v="{D532A486-3F7F-4A83-AD8F-DB3333DA04B9}"/>
    <n v="182852202"/>
    <s v="VIEJO 2202"/>
    <n v="85904"/>
    <n v="36.598063693703203"/>
    <n v="-121.924515718176"/>
    <x v="2670"/>
    <n v="51"/>
    <n v="363"/>
    <n v="20214.368110242602"/>
    <n v="3179.0036321866801"/>
    <n v="17035.364478055901"/>
    <n v="1316.0448877338699"/>
    <n v="4391.9948686378102"/>
    <n v="5.5573705094502603E-4"/>
    <n v="3.3845495909190498E-4"/>
    <n v="3.6140170438949002"/>
    <n v="12.4615384615384"/>
    <n v="2302"/>
    <n v="2.2484183739245671E-5"/>
    <n v="2673"/>
    <n v="0"/>
    <n v="0"/>
    <n v="0.81775212793608254"/>
    <n v="2694"/>
    <n v="0"/>
  </r>
  <r>
    <s v="Sierra"/>
    <x v="2673"/>
    <n v="1"/>
    <n v="1.3585838527765399"/>
    <n v="1"/>
    <n v="1.3585837999999999"/>
    <n v="1"/>
    <n v="2.6010482542915199E-5"/>
    <n v="6.6431531992944007E-2"/>
    <n v="31.3806972503662"/>
    <n v="114.839942932128"/>
    <n v="606.46087646484295"/>
    <n v="22.518409729003899"/>
    <n v="1.6097251298845901E-14"/>
    <n v="0.136061951518058"/>
    <n v="1"/>
    <n v="1.7279162032015801E-6"/>
    <n v="8.1622705329209501E-4"/>
    <n v="1"/>
    <n v="1.0000000329985499"/>
    <s v="{3AE21CFF-B1F8-4F68-931E-FCCDD52142DD}"/>
    <n v="152481104"/>
    <s v="BRUNSWICK 1104"/>
    <n v="761310"/>
    <n v="39.267490382065198"/>
    <n v="-121.055477667468"/>
    <x v="2671"/>
    <n v="4"/>
    <n v="1"/>
    <n v="53.194761820330797"/>
    <n v="43.105262736478203"/>
    <n v="10.0894990838526"/>
    <n v="43.105262736478203"/>
    <n v="10.0894990838526"/>
    <n v="8.1622705329209501E-4"/>
    <n v="2.6010482542915199E-5"/>
    <n v="1.3585838527765399"/>
    <n v="1"/>
    <n v="490"/>
    <n v="1.7279162032015801E-6"/>
    <n v="2674"/>
    <n v="0"/>
    <n v="0"/>
    <n v="2.6784360211828197E-2"/>
    <n v="132"/>
    <n v="0"/>
  </r>
  <r>
    <s v="North Coast"/>
    <x v="2674"/>
    <n v="0"/>
    <n v="0"/>
    <n v="1"/>
    <n v="0.4270313"/>
    <n v="1"/>
    <n v="2.57852170761907E-5"/>
    <n v="6.6431380861030107E-2"/>
    <m/>
    <m/>
    <m/>
    <m/>
    <n v="0"/>
    <n v="0"/>
    <n v="0"/>
    <n v="1.7129475761727599E-6"/>
    <n v="2.57852170761907E-5"/>
    <n v="0"/>
    <n v="0"/>
    <s v="{3706FF29-9CD7-48BA-89F8-13A11ECD321F}"/>
    <n v="42631109"/>
    <s v="PETALUMA C 1109"/>
    <n v="270"/>
    <n v="38.2224985051865"/>
    <n v="-122.63880052947199"/>
    <x v="2672"/>
    <n v="293"/>
    <n v="1107"/>
    <n v="59017.924454293403"/>
    <n v="12322.972225104"/>
    <n v="46694.952229189403"/>
    <n v="2986.7863097996501"/>
    <n v="6430.8011371156599"/>
    <n v="2.57852170761907E-5"/>
    <n v="2.57852170761907E-5"/>
    <m/>
    <n v="1"/>
    <n v="2519"/>
    <n v="1.7129475761727599E-6"/>
    <n v="2675"/>
    <n v="0"/>
    <n v="0"/>
    <n v="1.8559023961065184"/>
    <n v="1377"/>
    <n v="0"/>
  </r>
  <r>
    <s v="Central Coast"/>
    <x v="2675"/>
    <n v="45"/>
    <n v="70.374054913092493"/>
    <n v="198"/>
    <n v="146.24767"/>
    <n v="29"/>
    <n v="2.3469252137774301E-5"/>
    <n v="7.5640045087071298E-2"/>
    <n v="8.0642430165693502E-2"/>
    <n v="21.624392823480498"/>
    <n v="47.438719439368199"/>
    <n v="1.7715789831672098E-2"/>
    <n v="0.64525478978739703"/>
    <n v="14.986596081405899"/>
    <n v="0.98954836253463696"/>
    <n v="1.70700069107215E-6"/>
    <n v="1.01243765256652E-5"/>
    <n v="0.22727272727272699"/>
    <n v="0.48119780044403299"/>
    <s v="{966AAD61-7205-4A6B-9491-7F1C72E1ED94}"/>
    <n v="182731102"/>
    <s v="RESERVATION ROAD 1102"/>
    <n v="3032"/>
    <n v="36.633820486560801"/>
    <n v="-121.698610497506"/>
    <x v="2673"/>
    <n v="107"/>
    <n v="74"/>
    <n v="20240.197946270298"/>
    <n v="15612.6769586555"/>
    <n v="4627.5209876148501"/>
    <n v="4109.0681675084197"/>
    <n v="2724.3415836582799"/>
    <n v="2.9360691924429301E-4"/>
    <n v="6.8060831199545603E-4"/>
    <n v="1.5638678869576099"/>
    <n v="6.8275862068965498"/>
    <n v="2789"/>
    <n v="4.9503020041092352E-5"/>
    <n v="2676"/>
    <n v="0"/>
    <n v="0"/>
    <n v="2.5532557963128744"/>
    <n v="348"/>
    <n v="0"/>
  </r>
  <r>
    <s v="Central Coast"/>
    <x v="2676"/>
    <n v="199"/>
    <n v="488.98357465447202"/>
    <n v="256"/>
    <n v="519.43975999999998"/>
    <n v="25"/>
    <n v="4.1042397642740903E-5"/>
    <n v="4.5173647281484798E-2"/>
    <n v="3.2826932319081701"/>
    <n v="3.5037201895163599"/>
    <n v="9.9466567222888607"/>
    <n v="7.8745167215506895E-2"/>
    <n v="0.19867256550739501"/>
    <n v="2.2592772639046101"/>
    <n v="2.2799999999999998"/>
    <n v="1.70428397343634E-6"/>
    <n v="1.0295062713566901E-4"/>
    <n v="0.77734375"/>
    <n v="0.94136724584591103"/>
    <s v="{F6BA7330-C23E-4354-B987-13A0DB7C9D56}"/>
    <n v="182291102"/>
    <s v="HATTON 1102"/>
    <n v="9642"/>
    <n v="36.508530205414999"/>
    <n v="-121.936646996221"/>
    <x v="2674"/>
    <n v="57"/>
    <n v="68"/>
    <n v="4493.8186274899499"/>
    <n v="1925.89343872626"/>
    <n v="2567.9251887636901"/>
    <n v="1925.89343872626"/>
    <n v="2567.9251887636901"/>
    <n v="2.5737656783917299E-3"/>
    <n v="1.0260599410685199E-3"/>
    <n v="2.45720389273604"/>
    <n v="10.24"/>
    <n v="1840"/>
    <n v="4.2607099335908504E-5"/>
    <n v="2677"/>
    <n v="0"/>
    <n v="0"/>
    <n v="1.1966943319147749"/>
    <n v="1556"/>
    <n v="0"/>
  </r>
  <r>
    <s v="North Coast"/>
    <x v="2677"/>
    <n v="0"/>
    <n v="0"/>
    <n v="4"/>
    <n v="1.8229434"/>
    <n v="1"/>
    <n v="2.5640350941102901E-5"/>
    <n v="6.6431607551183297E-2"/>
    <n v="1.61272180080413"/>
    <n v="0.99185687303543002"/>
    <n v="5.0219993591308496"/>
    <n v="9.0799015015363693E-3"/>
    <n v="1.9646017551422099"/>
    <n v="9.8230086266994407E-2"/>
    <n v="1"/>
    <n v="1.70332973119396E-6"/>
    <n v="4.1350751416757703E-5"/>
    <n v="0"/>
    <n v="0"/>
    <s v="{D91DE9C6-DAB2-43C2-806F-267EA9087948}"/>
    <n v="43211102"/>
    <s v="HARTLEY 1102"/>
    <n v="824"/>
    <n v="39.072299279719097"/>
    <n v="-122.914966171191"/>
    <x v="2675"/>
    <n v="213"/>
    <n v="479"/>
    <n v="42980.795485246701"/>
    <n v="12575.4803080243"/>
    <n v="30405.315177222401"/>
    <n v="137.51070713512101"/>
    <n v="157.90545452535599"/>
    <n v="4.1350751416757703E-5"/>
    <n v="2.5640350941102901E-5"/>
    <m/>
    <n v="4"/>
    <n v="2319"/>
    <n v="1.70332973119396E-6"/>
    <n v="2678"/>
    <n v="0"/>
    <n v="0"/>
    <n v="8.5445165603257281E-2"/>
    <n v="2017"/>
    <n v="0"/>
  </r>
  <r>
    <s v="Bay Area"/>
    <x v="2678"/>
    <n v="29"/>
    <n v="69.967710049393901"/>
    <n v="119"/>
    <n v="120.836815"/>
    <n v="16"/>
    <n v="3.6399744089976499E-5"/>
    <n v="4.5671834089323397E-2"/>
    <n v="4.1929909810423798"/>
    <n v="11.3087905675172"/>
    <n v="33.826113069057399"/>
    <n v="0.66917261816561202"/>
    <n v="0.15830874950107601"/>
    <n v="8.2150687169697498"/>
    <n v="2.2516592815518299"/>
    <n v="1.7012613513561901E-6"/>
    <n v="7.7744262284795695E-5"/>
    <n v="0.24369747899159599"/>
    <n v="0.57902643427553302"/>
    <s v="{B787A327-E708-4D5C-865B-C65998470D53}"/>
    <n v="14341106"/>
    <s v="VALLEY VIEW 1106"/>
    <s v="P176"/>
    <n v="37.956604971354501"/>
    <n v="-122.26944739176"/>
    <x v="2676"/>
    <n v="133"/>
    <n v="644"/>
    <n v="36976.074679660698"/>
    <n v="6680.3499267164798"/>
    <n v="30295.724752944199"/>
    <n v="1598.93303341453"/>
    <n v="7858.7547892983703"/>
    <n v="1.24390819655673E-3"/>
    <n v="5.8239590543962495E-4"/>
    <n v="2.4126796568756501"/>
    <n v="7.4375"/>
    <n v="2001"/>
    <n v="2.7220181621699041E-5"/>
    <n v="2679"/>
    <n v="0"/>
    <n v="0"/>
    <n v="0.99353061790581987"/>
    <n v="2665"/>
    <n v="0"/>
  </r>
  <r>
    <s v="Bay Area"/>
    <x v="2679"/>
    <n v="7"/>
    <n v="18.359904312578099"/>
    <n v="50"/>
    <n v="43.757294000000002"/>
    <n v="9"/>
    <n v="2.5509191093280799E-5"/>
    <n v="6.6431909799575806E-2"/>
    <n v="0.77643533547719301"/>
    <n v="1.19020620981852"/>
    <n v="4.4128100474675396"/>
    <n v="2.25340190033117E-2"/>
    <n v="7.3008849389037997E-2"/>
    <n v="1.02711406143175"/>
    <n v="1"/>
    <n v="1.6946242817689699E-6"/>
    <n v="2.3065873594734699E-5"/>
    <n v="0.14000000000000001"/>
    <n v="0.41958500536989202"/>
    <s v="{2D08B37D-CF98-45C7-A5AE-9DEB997F2ACC}"/>
    <n v="13480401"/>
    <s v="ESTUDILLO 0401"/>
    <s v="circuit_breaker"/>
    <n v="37.7271523947731"/>
    <n v="-122.13871708865901"/>
    <x v="2677"/>
    <n v="115"/>
    <n v="983"/>
    <n v="47201.837592878102"/>
    <n v="7573.1192711494296"/>
    <n v="39628.718321728702"/>
    <n v="1368.0825001543101"/>
    <n v="3038.74829740016"/>
    <n v="2.0759286235261199E-4"/>
    <n v="2.29582719839527E-4"/>
    <n v="2.62284347322545"/>
    <n v="5.55555555555555"/>
    <n v="2567"/>
    <n v="1.525161853592073E-5"/>
    <n v="2680"/>
    <n v="0"/>
    <n v="0"/>
    <n v="0.85008679120338382"/>
    <n v="2196"/>
    <n v="0"/>
  </r>
  <r>
    <s v="Bay Area"/>
    <x v="2680"/>
    <n v="1"/>
    <n v="1.6135250444624201"/>
    <n v="11"/>
    <n v="8.1278819999999996"/>
    <n v="2"/>
    <n v="2.5415136406081702E-5"/>
    <n v="6.6431909799575806E-2"/>
    <m/>
    <m/>
    <m/>
    <m/>
    <n v="4.4269909858703604"/>
    <n v="28.147344589233398"/>
    <n v="1.0044248104095399"/>
    <n v="1.68837604927273E-6"/>
    <n v="2.5415136406081702E-5"/>
    <n v="9.0909090909090898E-2"/>
    <n v="0.198517282080522"/>
    <s v="{D8E4C9CA-7EEB-49BA-880B-C873380BC8EB}"/>
    <n v="14091106"/>
    <s v="CASTRO VALLEY 1106"/>
    <s v="MR233"/>
    <n v="37.704856921475098"/>
    <n v="-122.054832618771"/>
    <x v="2678"/>
    <n v="22"/>
    <n v="16"/>
    <n v="1811.70342428"/>
    <n v="1023.3374981614199"/>
    <n v="788.36592611858202"/>
    <n v="164.99755384355299"/>
    <n v="231.890064997553"/>
    <n v="5.0830272812163403E-5"/>
    <n v="5.0830272812163403E-5"/>
    <n v="1.6135250444624201"/>
    <n v="5.5"/>
    <n v="2530"/>
    <n v="3.3767520985454601E-6"/>
    <n v="2681"/>
    <n v="0"/>
    <n v="0"/>
    <n v="0.10252469502932236"/>
    <n v="753"/>
    <n v="0"/>
  </r>
  <r>
    <s v="Bay Area"/>
    <x v="2681"/>
    <n v="113"/>
    <n v="371.27925418734799"/>
    <n v="364"/>
    <n v="513.47889999999995"/>
    <n v="49"/>
    <n v="2.53082403755148E-5"/>
    <n v="6.6431909799575806E-2"/>
    <n v="0.28134281070109501"/>
    <n v="0.70363565312732901"/>
    <n v="2.2748234226277799"/>
    <n v="5.7090171684106E-3"/>
    <n v="0.25135452000006397"/>
    <n v="1.7092784500148599"/>
    <n v="1"/>
    <n v="1.6812747418121799E-6"/>
    <n v="1.65437458973488E-5"/>
    <n v="0.31043956043956"/>
    <n v="0.72306625904427402"/>
    <s v="{C2D0F25E-59C9-41E0-A6F7-60C91C33934C}"/>
    <n v="13681112"/>
    <s v="EDES 1112"/>
    <s v="CR282"/>
    <n v="37.754278239530997"/>
    <n v="-122.14815567088"/>
    <x v="2679"/>
    <n v="89"/>
    <n v="478"/>
    <n v="30294.535854030299"/>
    <n v="6573.0207697860196"/>
    <n v="23721.5150842443"/>
    <n v="6573.0207697860196"/>
    <n v="23721.5150842443"/>
    <n v="8.1064354897009095E-4"/>
    <n v="1.2401037784002199E-3"/>
    <n v="3.2856571167021902"/>
    <n v="7.4285714285714199"/>
    <n v="2670"/>
    <n v="8.238246234879682E-5"/>
    <n v="2682"/>
    <n v="0"/>
    <n v="0"/>
    <n v="4.0842844887427088"/>
    <n v="2387"/>
    <n v="0"/>
  </r>
  <r>
    <s v="Central Coast"/>
    <x v="2682"/>
    <n v="9"/>
    <n v="34.204627798484097"/>
    <n v="9"/>
    <n v="34.204628"/>
    <n v="3"/>
    <n v="2.5163963679612302E-5"/>
    <n v="6.6431834237477602E-2"/>
    <n v="0"/>
    <n v="0"/>
    <n v="0"/>
    <n v="0"/>
    <n v="0"/>
    <n v="7.0206488172213199E-2"/>
    <n v="0.66666666666666596"/>
    <n v="1.6716882639219099E-6"/>
    <n v="1.8587244994705499E-5"/>
    <n v="1"/>
    <n v="0.99999999437975096"/>
    <s v="{410C255F-3E61-44D1-A47D-CA8172B6BCA6}"/>
    <n v="182852201"/>
    <s v="VIEJO 2201"/>
    <n v="2064"/>
    <n v="36.582267642562698"/>
    <n v="-121.920433760835"/>
    <x v="2680"/>
    <n v="37"/>
    <n v="76"/>
    <n v="4943.7479729503502"/>
    <n v="1409.39755947239"/>
    <n v="3534.35041347795"/>
    <n v="1409.39755947239"/>
    <n v="3534.35041347795"/>
    <n v="5.5761734984116602E-5"/>
    <n v="7.5491891038836898E-5"/>
    <n v="3.8005141998315701"/>
    <n v="3"/>
    <n v="2639"/>
    <n v="5.01506479176573E-6"/>
    <n v="2683"/>
    <n v="0"/>
    <n v="0"/>
    <n v="0.87575877092691845"/>
    <n v="295"/>
    <n v="0"/>
  </r>
  <r>
    <s v="North Coast"/>
    <x v="2683"/>
    <n v="22"/>
    <n v="46.759894603569997"/>
    <n v="31"/>
    <n v="51.085552"/>
    <n v="5"/>
    <n v="3.9491037023253697E-5"/>
    <n v="3.9858224022920198E-2"/>
    <n v="3.2397873401641801"/>
    <n v="9.3405685424804599"/>
    <n v="27.520521163940401"/>
    <n v="0.17832128703594199"/>
    <n v="8.8495574891567196E-3"/>
    <n v="0.203097343444824"/>
    <n v="2.6168141365051198"/>
    <n v="1.6696297518693299E-6"/>
    <n v="7.9788131552049896E-5"/>
    <n v="0.70967741935483797"/>
    <n v="0.91532522554024198"/>
    <s v="{D1AA7A01-6717-4A8D-8AC5-0F1F18BEAC1F}"/>
    <n v="43491103"/>
    <s v="CORONA 1103"/>
    <n v="4446"/>
    <n v="38.284194716215502"/>
    <n v="-122.668292855766"/>
    <x v="2681"/>
    <n v="242"/>
    <n v="539"/>
    <n v="49903.899028013999"/>
    <n v="19753.849015183001"/>
    <n v="30150.050012831001"/>
    <n v="734.24013523840495"/>
    <n v="1771.5365750687999"/>
    <n v="3.9894065776024902E-4"/>
    <n v="1.9745518511626799E-4"/>
    <n v="2.1254497547077298"/>
    <n v="6.2"/>
    <n v="1984"/>
    <n v="8.34814875934665E-6"/>
    <n v="2684"/>
    <n v="0"/>
    <n v="0"/>
    <n v="0.4562355270732229"/>
    <n v="2762"/>
    <n v="0"/>
  </r>
  <r>
    <s v="Central Coast"/>
    <x v="2684"/>
    <n v="0"/>
    <n v="0"/>
    <n v="1"/>
    <n v="0.45573585999999999"/>
    <n v="1"/>
    <n v="2.47761054197326E-5"/>
    <n v="6.6431909799575806E-2"/>
    <m/>
    <m/>
    <m/>
    <m/>
    <n v="7.3008850216865498E-2"/>
    <n v="7.3008849285542904E-3"/>
    <n v="1"/>
    <n v="1.64592400042845E-6"/>
    <n v="2.47761054197326E-5"/>
    <n v="0"/>
    <n v="0"/>
    <s v="{534A451C-57DA-44B8-B8BC-2F5C24A553D0}"/>
    <n v="83242105"/>
    <s v="MORGAN HILL 2105"/>
    <s v="XR578"/>
    <n v="37.127269493086601"/>
    <n v="-121.66287197296499"/>
    <x v="2682"/>
    <n v="29"/>
    <n v="78"/>
    <n v="4202.4379938704496"/>
    <n v="1108.67316833985"/>
    <n v="3093.7648255305899"/>
    <n v="251.91617674974199"/>
    <n v="435.88433141413799"/>
    <n v="2.47761054197326E-5"/>
    <n v="2.47761054197326E-5"/>
    <m/>
    <n v="1"/>
    <n v="2538"/>
    <n v="1.64592400042845E-6"/>
    <n v="2685"/>
    <n v="0"/>
    <n v="0"/>
    <n v="0.15653340666316393"/>
    <n v="883"/>
    <n v="0"/>
  </r>
  <r>
    <s v="Bay Area"/>
    <x v="2685"/>
    <n v="64"/>
    <n v="162.224478022932"/>
    <n v="161"/>
    <n v="211.37271000000001"/>
    <n v="28"/>
    <n v="2.46308826652758E-5"/>
    <n v="6.6431909799575806E-2"/>
    <n v="0.173797727508437"/>
    <n v="7.9102620802586898E-2"/>
    <n v="4.9245635740849695E-4"/>
    <n v="2.4009669615560802E-7"/>
    <n v="5.4519595578312796E-3"/>
    <n v="0.149304674938321"/>
    <n v="0.5"/>
    <n v="1.6362765755035401E-6"/>
    <n v="1.50951904278923E-5"/>
    <n v="0.39751552795030998"/>
    <n v="0.76748070796862"/>
    <s v="{4B35CC98-8B7D-4556-87A5-A4000634AA4A}"/>
    <n v="24181104"/>
    <s v="SAN CARLOS 1104"/>
    <n v="8846"/>
    <n v="37.489545269732197"/>
    <n v="-122.265482825215"/>
    <x v="2683"/>
    <n v="149"/>
    <n v="813"/>
    <n v="40104.255661052499"/>
    <n v="7060.9916898567599"/>
    <n v="33043.2639711956"/>
    <n v="3326.5950906926601"/>
    <n v="12748.7826975472"/>
    <n v="4.2266533198098699E-4"/>
    <n v="6.8966471462772396E-4"/>
    <n v="2.5347574691083099"/>
    <n v="5.75"/>
    <n v="2703"/>
    <n v="4.5815744114099122E-5"/>
    <n v="2686"/>
    <n v="0"/>
    <n v="0"/>
    <n v="2.0670497180987888"/>
    <n v="2822"/>
    <n v="0"/>
  </r>
  <r>
    <s v="Bay Area"/>
    <x v="2686"/>
    <n v="3"/>
    <n v="9.6594499375659595"/>
    <n v="26"/>
    <n v="21.463937999999999"/>
    <n v="4"/>
    <n v="2.4547109887862401E-5"/>
    <n v="6.6431909799575806E-2"/>
    <n v="0"/>
    <n v="0"/>
    <n v="0"/>
    <n v="0"/>
    <n v="1.0790929049253399"/>
    <n v="0.236946912016719"/>
    <n v="1"/>
    <n v="1.63071138991075E-6"/>
    <n v="1.6273138726319299E-5"/>
    <n v="0.115384615384615"/>
    <n v="0.45003158534299798"/>
    <s v="{176C1DEF-377C-4002-9F9A-8DF61DB4715B}"/>
    <n v="12501112"/>
    <s v="EL CERRITO G 1112"/>
    <s v="BR180"/>
    <n v="37.9416451944968"/>
    <n v="-122.312697708542"/>
    <x v="2684"/>
    <n v="66"/>
    <n v="554"/>
    <n v="23117.5742920917"/>
    <n v="3108.6276010244501"/>
    <n v="20008.946691067202"/>
    <n v="850.58895655321805"/>
    <n v="6823.0358295023798"/>
    <n v="6.5092554905277198E-5"/>
    <n v="9.8188439551449806E-5"/>
    <n v="3.2198166458553201"/>
    <n v="6.5"/>
    <n v="2678"/>
    <n v="6.5228455596429999E-6"/>
    <n v="2687"/>
    <n v="0"/>
    <n v="0"/>
    <n v="0.52853131052242963"/>
    <n v="2744"/>
    <n v="0"/>
  </r>
  <r>
    <s v="Bay Area"/>
    <x v="2687"/>
    <n v="39"/>
    <n v="87.785255211179901"/>
    <n v="158"/>
    <n v="153.56021000000001"/>
    <n v="12"/>
    <n v="2.4484201579374101E-5"/>
    <n v="6.6431909799575806E-2"/>
    <n v="1.7385035057862599"/>
    <n v="1.6641993621985101"/>
    <n v="10.901057602158501"/>
    <n v="6.3043197552872202E-2"/>
    <n v="0.28742625781645298"/>
    <n v="1.1117072356864801"/>
    <n v="1"/>
    <n v="1.62653227083561E-6"/>
    <n v="3.0415226319746499E-5"/>
    <n v="0.246835443037974"/>
    <n v="0.57166667417083705"/>
    <s v="{EE04BD96-5787-4D66-B00B-BC1201689111}"/>
    <n v="24060404"/>
    <s v="CAROLANDS 0404"/>
    <n v="9026"/>
    <n v="37.558594208977198"/>
    <n v="-122.356616538757"/>
    <x v="2685"/>
    <n v="172"/>
    <n v="595"/>
    <n v="33567.224712674397"/>
    <n v="8105.2330159036401"/>
    <n v="25461.991696770801"/>
    <n v="1254.4035555875"/>
    <n v="2191.47030211741"/>
    <n v="3.6498271583695798E-4"/>
    <n v="2.93810418952489E-4"/>
    <n v="2.2509039797738399"/>
    <n v="13.1666666666666"/>
    <n v="2467"/>
    <n v="1.9518387250027321E-5"/>
    <n v="2688"/>
    <n v="0"/>
    <n v="0"/>
    <n v="0.77944999173896046"/>
    <n v="2798"/>
    <n v="0"/>
  </r>
  <r>
    <s v="Central Coast"/>
    <x v="2688"/>
    <n v="10"/>
    <n v="15.2072689153902"/>
    <n v="20"/>
    <n v="21.108848999999999"/>
    <n v="3"/>
    <n v="1.77340237617803E-5"/>
    <n v="0.10881872971852601"/>
    <n v="17.5611038208007"/>
    <n v="158.67010498046801"/>
    <n v="520.14561462402298"/>
    <n v="9.1413307189941406"/>
    <n v="7.0884952545165998"/>
    <n v="56.607962290445897"/>
    <n v="1.0029498338699301"/>
    <n v="1.62565919936888E-6"/>
    <n v="2.20333557687505E-4"/>
    <n v="0.5"/>
    <n v="0.72042152672043103"/>
    <s v="{2C56B704-0B48-474B-86AD-67CE86231708}"/>
    <n v="83242106"/>
    <s v="MORGAN HILL 2106"/>
    <s v="circuit_breaker"/>
    <n v="37.126705915574703"/>
    <n v="-121.659008338788"/>
    <x v="2686"/>
    <n v="117"/>
    <n v="172"/>
    <n v="16081.749041404"/>
    <n v="6109.6824885516598"/>
    <n v="9972.0665528523605"/>
    <n v="0"/>
    <n v="1529.3174644513099"/>
    <n v="6.6100067306251698E-4"/>
    <n v="5.3202071285340901E-5"/>
    <n v="1.52072689153902"/>
    <n v="6.6666666666666599"/>
    <n v="1342"/>
    <n v="4.8769775981066401E-6"/>
    <n v="2689"/>
    <n v="0"/>
    <n v="0"/>
    <n v="0"/>
    <n v="2461"/>
    <n v="0"/>
  </r>
  <r>
    <s v="Bay Area"/>
    <x v="2689"/>
    <n v="28"/>
    <n v="46.856510640556202"/>
    <n v="143"/>
    <n v="109.66253"/>
    <n v="10"/>
    <n v="2.4282756749016599E-5"/>
    <n v="6.6431909799575806E-2"/>
    <n v="0.13938120965446699"/>
    <n v="7.2778544255665295E-2"/>
    <n v="5.52608051096155E-2"/>
    <n v="1.9308915410068801E-5"/>
    <n v="0"/>
    <n v="4.9424777925023401E-2"/>
    <n v="0.50000000000009004"/>
    <n v="1.6131499060357099E-6"/>
    <n v="9.2559041377171504E-6"/>
    <n v="0.195804195804195"/>
    <n v="0.42727913601283901"/>
    <s v="{64F4E128-0BF2-4FD7-B86A-5EB41BF3367E}"/>
    <n v="24251104"/>
    <s v="WOODSIDE 1104"/>
    <n v="11555"/>
    <n v="37.467537781771298"/>
    <n v="-122.264133908761"/>
    <x v="2687"/>
    <n v="30"/>
    <n v="125"/>
    <n v="6109.7573107775297"/>
    <n v="1379.9837427822799"/>
    <n v="4729.7735679952402"/>
    <n v="1379.9837427822799"/>
    <n v="4729.7735679952402"/>
    <n v="9.2559041377171498E-5"/>
    <n v="2.4282756749016601E-4"/>
    <n v="1.6734468085912899"/>
    <n v="14.3"/>
    <n v="2795"/>
    <n v="1.6131499060357098E-5"/>
    <n v="2690"/>
    <n v="0"/>
    <n v="0"/>
    <n v="0.85748187823636812"/>
    <n v="2307"/>
    <n v="0"/>
  </r>
  <r>
    <s v="Bay Area"/>
    <x v="2690"/>
    <n v="0"/>
    <n v="0"/>
    <n v="3"/>
    <n v="1.3672076"/>
    <n v="1"/>
    <n v="2.41938050749013E-5"/>
    <n v="6.6431909799575806E-2"/>
    <n v="0.47464743256568898"/>
    <n v="0.22182147204875899"/>
    <n v="1.67419121135026E-3"/>
    <n v="7.9846427070151496E-7"/>
    <n v="0"/>
    <n v="0.100442476570606"/>
    <n v="1"/>
    <n v="1.6072406764443601E-6"/>
    <n v="1.14835274871438E-5"/>
    <n v="0"/>
    <n v="0"/>
    <s v="{24F66B4A-94A3-4B18-925C-2BF0060C2435}"/>
    <n v="24141102"/>
    <s v="RALSTON 1102"/>
    <n v="2028"/>
    <n v="37.511386380788501"/>
    <n v="-122.319300363417"/>
    <x v="2688"/>
    <n v="84"/>
    <n v="210"/>
    <n v="15061.7741683971"/>
    <n v="3748.0498888778998"/>
    <n v="11313.7242795192"/>
    <n v="2900.1535077285498"/>
    <n v="10961.6769139193"/>
    <n v="1.14835274871438E-5"/>
    <n v="2.41938050749013E-5"/>
    <m/>
    <n v="3"/>
    <n v="2769"/>
    <n v="1.6072406764443601E-6"/>
    <n v="2691"/>
    <n v="0"/>
    <n v="0"/>
    <n v="1.8020712852507967"/>
    <n v="2751"/>
    <n v="0"/>
  </r>
  <r>
    <s v="Central Coast"/>
    <x v="2691"/>
    <n v="74"/>
    <n v="204.72333026059999"/>
    <n v="575"/>
    <n v="517.92633000000001"/>
    <n v="36"/>
    <n v="2.4031522078378902E-5"/>
    <n v="6.6431888810104103E-2"/>
    <n v="0.245091222325238"/>
    <n v="4.7704242625657196"/>
    <n v="14.554705148234"/>
    <n v="1.6967125035874199E-2"/>
    <n v="0.162794986015393"/>
    <n v="4.3908309638500196"/>
    <n v="1.0044247772958499"/>
    <n v="1.59645950019819E-6"/>
    <n v="1.5597498825846701E-5"/>
    <n v="0.12869565217391299"/>
    <n v="0.395274999895668"/>
    <s v="{53A81FCC-6CE7-4EE5-B8F1-AB89BF2F3989}"/>
    <n v="182222104"/>
    <s v="DEL MONTE 2104"/>
    <n v="9096"/>
    <n v="36.5951279692216"/>
    <n v="-121.84543589107901"/>
    <x v="2689"/>
    <n v="168"/>
    <n v="379"/>
    <n v="32418.908750696901"/>
    <n v="10640.4264638146"/>
    <n v="21778.482286882299"/>
    <n v="4576.3875673786097"/>
    <n v="1251.66690699014"/>
    <n v="5.6150995773048202E-4"/>
    <n v="8.6513479482164203E-4"/>
    <n v="2.7665314900080999"/>
    <n v="15.9722222222222"/>
    <n v="2691"/>
    <n v="5.747254200713484E-5"/>
    <n v="2692"/>
    <n v="0"/>
    <n v="0"/>
    <n v="2.8436345191296142"/>
    <n v="337"/>
    <n v="0"/>
  </r>
  <r>
    <s v="North Valley"/>
    <x v="2692"/>
    <n v="4"/>
    <n v="11.4126324124002"/>
    <n v="5"/>
    <n v="11.868368"/>
    <n v="1"/>
    <n v="2.4027265681070201E-5"/>
    <n v="6.6431607551183297E-2"/>
    <n v="0"/>
    <n v="0"/>
    <n v="0"/>
    <n v="0"/>
    <n v="0"/>
    <n v="4.3805308640003197E-2"/>
    <n v="1"/>
    <n v="1.5961698842528699E-6"/>
    <n v="0"/>
    <n v="0.8"/>
    <n v="0.96160080891580402"/>
    <s v="{2AA24801-8300-4851-B080-261023387F10}"/>
    <n v="103311102"/>
    <s v="BURNEY 1102"/>
    <n v="57046"/>
    <n v="40.8831621855321"/>
    <n v="-121.663972717378"/>
    <x v="2690"/>
    <n v="31"/>
    <n v="73"/>
    <n v="3452.97033895296"/>
    <n v="1135.06393251431"/>
    <n v="2317.9064064386498"/>
    <n v="77.103686094811295"/>
    <n v="235.42925687518999"/>
    <n v="0"/>
    <n v="2.4027265681070201E-5"/>
    <n v="2.8531581031000499"/>
    <n v="5"/>
    <n v="2899"/>
    <n v="1.5961698842528699E-6"/>
    <n v="2693"/>
    <n v="0"/>
    <n v="0"/>
    <n v="4.7909994532418988E-2"/>
    <n v="2213"/>
    <n v="0"/>
  </r>
  <r>
    <s v="Bay Area"/>
    <x v="2693"/>
    <n v="80"/>
    <n v="202.560027878027"/>
    <n v="352"/>
    <n v="352.0822"/>
    <n v="45"/>
    <n v="2.3978827842559701E-5"/>
    <n v="6.6431909799575806E-2"/>
    <n v="0.39100677952929203"/>
    <n v="0.18367095212279599"/>
    <n v="0.49185923464756298"/>
    <n v="2.0698631397104601E-3"/>
    <n v="4.4346115324252401E-2"/>
    <n v="3.7369714015062998E-2"/>
    <n v="0.37777777777780802"/>
    <n v="1.5929593283364799E-6"/>
    <n v="1.6456851806938999E-5"/>
    <n v="0.22727272727272699"/>
    <n v="0.57532025083641003"/>
    <s v="{18156E3B-3444-414F-97B1-9EC6878D0720}"/>
    <n v="24080402"/>
    <s v="EMERALD LAKE 0402"/>
    <n v="8872"/>
    <n v="37.463844281716597"/>
    <n v="-122.27188216763"/>
    <x v="2691"/>
    <n v="167"/>
    <n v="666"/>
    <n v="35999.827667830003"/>
    <n v="9034.3622507444397"/>
    <n v="26965.465417085601"/>
    <n v="7185.3166957155499"/>
    <n v="19415.255050274998"/>
    <n v="7.4055833131225703E-4"/>
    <n v="1.07904725291518E-3"/>
    <n v="2.53200034847533"/>
    <n v="7.8222222222222202"/>
    <n v="2671"/>
    <n v="7.1683169775141602E-5"/>
    <n v="2694"/>
    <n v="0"/>
    <n v="0"/>
    <n v="4.4647474205334667"/>
    <n v="2303"/>
    <n v="0"/>
  </r>
  <r>
    <s v="Central Coast"/>
    <x v="2694"/>
    <n v="8"/>
    <n v="21.107373052048501"/>
    <n v="13"/>
    <n v="24.058163"/>
    <n v="4"/>
    <n v="9.9881317510153099E-6"/>
    <n v="0.14272844213972"/>
    <n v="0"/>
    <n v="0"/>
    <n v="0"/>
    <n v="0"/>
    <n v="4.86725661903619E-2"/>
    <n v="27.110840745270199"/>
    <n v="1.0044247508049"/>
    <n v="1.56869964652693E-6"/>
    <n v="3.1125432542466999E-6"/>
    <n v="0.61538461538461497"/>
    <n v="0.87734767300065097"/>
    <s v="{C1DCB446-91BC-4976-8E19-E90A61136DD7}"/>
    <n v="182222104"/>
    <s v="DEL MONTE 2104"/>
    <n v="2032"/>
    <n v="36.597331521524701"/>
    <n v="-121.847939429338"/>
    <x v="2692"/>
    <n v="187"/>
    <n v="1045"/>
    <n v="59365.445671049602"/>
    <n v="9676.4912835599407"/>
    <n v="49688.954387489597"/>
    <n v="253.94097115423199"/>
    <n v="215.11759721676401"/>
    <n v="1.24501730169868E-5"/>
    <n v="3.9952527004061199E-5"/>
    <n v="2.6384216315060698"/>
    <n v="3.25"/>
    <n v="2863"/>
    <n v="6.2747985861077199E-6"/>
    <n v="2695"/>
    <n v="0"/>
    <n v="0"/>
    <n v="0.1577915551870763"/>
    <n v="1195"/>
    <n v="0"/>
  </r>
  <r>
    <s v="North Valley"/>
    <x v="2695"/>
    <n v="136"/>
    <n v="178.127390118958"/>
    <n v="235"/>
    <n v="230.15092000000001"/>
    <n v="31"/>
    <n v="2.9573974027317101E-5"/>
    <n v="5.1431038974487302E-2"/>
    <n v="23.160893651359299"/>
    <n v="334.00073095328202"/>
    <n v="7764.9137643211398"/>
    <n v="1076.2750272056201"/>
    <n v="0.69332067313648404"/>
    <n v="7.9697428672086597"/>
    <n v="1.9045817890474801"/>
    <n v="1.5672041527322901E-6"/>
    <n v="4.29999087639628E-4"/>
    <n v="0.57872340425531899"/>
    <n v="0.77395904606770205"/>
    <s v="{59C7C56F-8F8D-453D-B2CA-2A56446D1413}"/>
    <n v="102551101"/>
    <s v="EAST QUINCY 1101"/>
    <n v="2452"/>
    <n v="39.934976184118"/>
    <n v="-120.910047273104"/>
    <x v="2693"/>
    <n v="236"/>
    <n v="740"/>
    <n v="43346.225202005902"/>
    <n v="13369.3596081459"/>
    <n v="29976.865593859999"/>
    <n v="2653.0625560588401"/>
    <n v="2912.5809756748999"/>
    <n v="1.33299717168284E-2"/>
    <n v="9.1679319484683198E-4"/>
    <n v="1.30976022146292"/>
    <n v="7.5806451612903203"/>
    <n v="890"/>
    <n v="4.8583328734700992E-5"/>
    <n v="2696"/>
    <n v="0"/>
    <n v="0"/>
    <n v="1.6485361335208375"/>
    <n v="2628"/>
    <n v="0"/>
  </r>
  <r>
    <s v="Central Coast"/>
    <x v="2696"/>
    <n v="37"/>
    <n v="114.143526314097"/>
    <n v="70"/>
    <n v="133.76979"/>
    <n v="9"/>
    <n v="2.3464492389595901E-5"/>
    <n v="6.6431834237477602E-2"/>
    <n v="7.4862120300531299"/>
    <n v="10.421046261986"/>
    <n v="19.089346905549299"/>
    <n v="0.432505854453969"/>
    <n v="0.16543756177027999"/>
    <n v="0.84186334742440105"/>
    <n v="1"/>
    <n v="1.55878926889219E-6"/>
    <n v="8.9060777756660295E-5"/>
    <n v="0.52857142857142803"/>
    <n v="0.85328328436460299"/>
    <s v="{3A16450D-C56F-42B5-80F8-8369EAD6F0C2}"/>
    <n v="182852202"/>
    <s v="VIEJO 2202"/>
    <n v="9120"/>
    <n v="36.602240615962401"/>
    <n v="-121.935926314314"/>
    <x v="2694"/>
    <n v="234"/>
    <n v="785"/>
    <n v="48641.662002662197"/>
    <n v="11893.653707944801"/>
    <n v="36748.0082947173"/>
    <n v="2530.9243912052598"/>
    <n v="8236.8552130639691"/>
    <n v="8.0154699980994305E-4"/>
    <n v="2.11180431506363E-4"/>
    <n v="3.0849601706512799"/>
    <n v="7.7777777777777697"/>
    <n v="1919"/>
    <n v="1.4029103420029711E-5"/>
    <n v="2697"/>
    <n v="0"/>
    <n v="0"/>
    <n v="1.5726430198876036"/>
    <n v="2584"/>
    <n v="0"/>
  </r>
  <r>
    <s v="Bay Area"/>
    <x v="2697"/>
    <n v="27"/>
    <n v="72.868066564287602"/>
    <n v="109"/>
    <n v="112.66199"/>
    <n v="21"/>
    <n v="2.3428516908011E-5"/>
    <n v="6.6431909799575806E-2"/>
    <n v="2.7797692097150301E-2"/>
    <n v="6.1462884768843599E-3"/>
    <n v="5.3293349006428098E-2"/>
    <n v="1.8081393150518599E-4"/>
    <n v="1.0714286054883599"/>
    <n v="0.453539836974371"/>
    <n v="0.38095238095237999"/>
    <n v="1.55640112197082E-6"/>
    <n v="1.0312257050567699E-5"/>
    <n v="0.247706422018348"/>
    <n v="0.64678485004192499"/>
    <s v="{854414CD-0C09-471D-91AA-83170F69D473}"/>
    <n v="13170401"/>
    <s v="HOLLYWOOD 0401"/>
    <s v="circuit_breaker"/>
    <n v="37.812654800886698"/>
    <n v="-122.218685924242"/>
    <x v="2695"/>
    <n v="150"/>
    <n v="1539"/>
    <n v="73853.394061514104"/>
    <n v="8515.29707088348"/>
    <n v="65338.096990630802"/>
    <n v="4478.6500597222803"/>
    <n v="31120.633996955701"/>
    <n v="2.16557398061922E-4"/>
    <n v="4.9199885506823096E-4"/>
    <n v="2.6988172801588002"/>
    <n v="5.1904761904761898"/>
    <n v="2781"/>
    <n v="3.2684423561387218E-5"/>
    <n v="2698"/>
    <n v="0"/>
    <n v="0"/>
    <n v="2.7829032662596931"/>
    <n v="898"/>
    <n v="0"/>
  </r>
  <r>
    <s v="Bay Area"/>
    <x v="2698"/>
    <n v="47"/>
    <n v="156.781468022518"/>
    <n v="86"/>
    <n v="176.93153000000001"/>
    <n v="10"/>
    <n v="2.3415099985868399E-5"/>
    <n v="6.6431909799575806E-2"/>
    <n v="0"/>
    <n v="0"/>
    <n v="0"/>
    <n v="0"/>
    <n v="6.6371683031320504E-3"/>
    <n v="0.305553100258111"/>
    <n v="1"/>
    <n v="1.5555098102092599E-6"/>
    <n v="1.28468572256679E-5"/>
    <n v="0.54651162790697605"/>
    <n v="0.88611376753111204"/>
    <s v="{1CFCF663-0CF6-44D7-93F9-73671725C761}"/>
    <n v="13681112"/>
    <s v="EDES 1112"/>
    <s v="CR306"/>
    <n v="37.752183873623999"/>
    <n v="-122.152766449933"/>
    <x v="2696"/>
    <n v="42"/>
    <n v="112"/>
    <n v="6419.2803300739397"/>
    <n v="1619.58328525139"/>
    <n v="4799.6970448225302"/>
    <n v="1619.58328525139"/>
    <n v="4799.6970448225302"/>
    <n v="1.2846857225667899E-4"/>
    <n v="2.3415099985868399E-4"/>
    <n v="3.3357759153727198"/>
    <n v="8.6"/>
    <n v="2747"/>
    <n v="1.5555098102092601E-5"/>
    <n v="2699"/>
    <n v="0"/>
    <n v="0"/>
    <n v="1.0063620855399416"/>
    <n v="717"/>
    <n v="0"/>
  </r>
  <r>
    <s v="Bay Area"/>
    <x v="2699"/>
    <n v="6"/>
    <n v="9.8830461823447493"/>
    <n v="11"/>
    <n v="12.621219999999999"/>
    <n v="4"/>
    <n v="2.34134517995698E-5"/>
    <n v="6.6431380861030107E-2"/>
    <n v="3.1478345394134499"/>
    <n v="4.1142983436584402"/>
    <n v="14.8019800186157"/>
    <n v="9.3188375234603799E-2"/>
    <n v="9.2367254197681506E-2"/>
    <n v="2.3506637662649099E-2"/>
    <n v="1"/>
    <n v="1.55538793376859E-6"/>
    <n v="3.76286493519728E-5"/>
    <n v="0.54545454545454497"/>
    <n v="0.78305001165896504"/>
    <s v="{10EE43CC-0DC9-4A02-A6E3-072C86D8499C}"/>
    <n v="43091104"/>
    <s v="GREENBRAE 1104"/>
    <n v="751"/>
    <n v="37.919189652808903"/>
    <n v="-122.50515760053599"/>
    <x v="2697"/>
    <n v="63"/>
    <n v="527"/>
    <n v="30727.8629447811"/>
    <n v="5014.0518971035699"/>
    <n v="25713.8110476775"/>
    <n v="342.67226131845098"/>
    <n v="1689.11068380089"/>
    <n v="1.5051459740789101E-4"/>
    <n v="9.3653807198279497E-5"/>
    <n v="1.6471743637241201"/>
    <n v="2.75"/>
    <n v="2367"/>
    <n v="6.22155173507436E-6"/>
    <n v="2700"/>
    <n v="0"/>
    <n v="0"/>
    <n v="0.21292660568770722"/>
    <n v="2495"/>
    <n v="0"/>
  </r>
  <r>
    <s v="Central Coast"/>
    <x v="2700"/>
    <n v="166"/>
    <n v="371.896286796879"/>
    <n v="575"/>
    <n v="592.88689999999997"/>
    <n v="44"/>
    <n v="2.34014280522387E-5"/>
    <n v="6.6431909799575806E-2"/>
    <n v="0.17703081546958699"/>
    <n v="0.24572337989735801"/>
    <n v="0.50793827977505901"/>
    <n v="7.4716515821108295E-4"/>
    <n v="0.23577030883594999"/>
    <n v="2.60396218294574"/>
    <n v="0.84201528538360204"/>
    <n v="1.5546015575475801E-6"/>
    <n v="1.2903354232207599E-5"/>
    <n v="0.28869565217391302"/>
    <n v="0.627263455530914"/>
    <s v="{128CFE15-7FAD-449A-AC53-530ECD1ABDFD}"/>
    <n v="83431116"/>
    <s v="HICKS 1116"/>
    <s v="LB16"/>
    <n v="37.2393726376731"/>
    <n v="-121.927798007329"/>
    <x v="2698"/>
    <n v="261"/>
    <n v="1113"/>
    <n v="62518.244699811301"/>
    <n v="14726.4924271449"/>
    <n v="47791.752272666301"/>
    <n v="4954.2992057634501"/>
    <n v="9527.5513048657194"/>
    <n v="5.6774758621713696E-4"/>
    <n v="1.0296628342985001E-3"/>
    <n v="2.2403390770896299"/>
    <n v="13.068181818181801"/>
    <n v="2745"/>
    <n v="6.8402468532093521E-5"/>
    <n v="2701"/>
    <n v="0"/>
    <n v="0"/>
    <n v="3.078457851784441"/>
    <n v="2519"/>
    <n v="0"/>
  </r>
  <r>
    <s v="Bay Area"/>
    <x v="2701"/>
    <n v="116"/>
    <n v="305.13561465216202"/>
    <n v="342"/>
    <n v="434.70571999999999"/>
    <n v="23"/>
    <n v="2.3385466825540901E-5"/>
    <n v="6.6431909799575806E-2"/>
    <n v="3.8769301772117598E-2"/>
    <n v="4.6989725902676499E-2"/>
    <n v="3.67780676848876E-4"/>
    <n v="6.7721739564300703E-8"/>
    <n v="0.53126203868053801"/>
    <n v="2.4925740496052899"/>
    <n v="0.87629857270613898"/>
    <n v="1.5535412227752999E-6"/>
    <n v="9.1522189865392392E-6"/>
    <n v="0.33918128654970697"/>
    <n v="0.70193604850244695"/>
    <s v="{E9CC44B0-F274-485D-B5C7-CF59D96240F4}"/>
    <n v="24040403"/>
    <s v="BERESFORD 0403"/>
    <s v="circuit_breaker"/>
    <n v="37.564786659520202"/>
    <n v="-122.319336080272"/>
    <x v="2699"/>
    <n v="161"/>
    <n v="892"/>
    <n v="43593.5890626623"/>
    <n v="8781.43050100851"/>
    <n v="34812.1585616538"/>
    <n v="1971.1563991558901"/>
    <n v="3475.5666332953501"/>
    <n v="2.10501036690402E-4"/>
    <n v="5.3786573698744102E-4"/>
    <n v="2.6304794366565698"/>
    <n v="14.869565217391299"/>
    <n v="2796"/>
    <n v="3.57314481238319E-5"/>
    <n v="2702"/>
    <n v="0"/>
    <n v="0"/>
    <n v="1.2248194228998945"/>
    <n v="2308"/>
    <n v="0"/>
  </r>
  <r>
    <s v="Bay Area"/>
    <x v="2702"/>
    <n v="25"/>
    <n v="69.526418761650802"/>
    <n v="66"/>
    <n v="88.039770000000004"/>
    <n v="9"/>
    <n v="2.3229405996971699E-5"/>
    <n v="6.6431909799575806E-2"/>
    <n v="1.8404275576273601"/>
    <n v="0.44478901227315198"/>
    <n v="2.1701790491739898"/>
    <n v="1.1982172727584801E-2"/>
    <n v="4.9164208273092902E-4"/>
    <n v="0.13625860048670099"/>
    <n v="0.333333333333383"/>
    <n v="1.5431738038885499E-6"/>
    <n v="3.3876105084750098E-5"/>
    <n v="0.37878787878787801"/>
    <n v="0.78971602442410005"/>
    <s v="{42F99BA0-D146-40B7-AEEE-A7B52478E064}"/>
    <n v="12541101"/>
    <s v="OAKLAND X 1101"/>
    <s v="CR224"/>
    <n v="37.815312164946697"/>
    <n v="-122.22240803148"/>
    <x v="2700"/>
    <n v="41"/>
    <n v="139"/>
    <n v="7479.7990412976696"/>
    <n v="1751.2849885503299"/>
    <n v="5728.5140527473404"/>
    <n v="791.86197879317797"/>
    <n v="3025.2785352004298"/>
    <n v="3.04884945762751E-4"/>
    <n v="2.0906465397274501E-4"/>
    <n v="2.7810567504660302"/>
    <n v="7.3333333333333304"/>
    <n v="2415"/>
    <n v="1.3888564234996949E-5"/>
    <n v="2703"/>
    <n v="0"/>
    <n v="0"/>
    <n v="0.49204006962469582"/>
    <n v="2737"/>
    <n v="0"/>
  </r>
  <r>
    <s v="Bay Area"/>
    <x v="2703"/>
    <n v="24"/>
    <n v="48.185445707994802"/>
    <n v="46"/>
    <n v="59.461399999999998"/>
    <n v="5"/>
    <n v="2.3159362899605101E-5"/>
    <n v="6.6431909799575806E-2"/>
    <n v="3.4941549102465302E-2"/>
    <n v="7.4131498734156295E-2"/>
    <n v="9.5841000477472904E-2"/>
    <n v="1.0046499786161101E-5"/>
    <n v="0.13053096830844799"/>
    <n v="0.14181415736675199"/>
    <n v="1"/>
    <n v="1.53852070716221E-6"/>
    <n v="1.2281279487069599E-5"/>
    <n v="0.52173913043478204"/>
    <n v="0.81036515209618898"/>
    <s v="{FB7430F5-69AD-42E3-8B5B-42F0E8A7B1F0}"/>
    <n v="42031120"/>
    <s v="ALTO 1120"/>
    <n v="88190"/>
    <n v="37.886796326990599"/>
    <n v="-122.524728811054"/>
    <x v="2701"/>
    <n v="117"/>
    <n v="442"/>
    <n v="23112.398075266101"/>
    <n v="5023.2929662818296"/>
    <n v="18089.105108984299"/>
    <n v="530.69656046936802"/>
    <n v="872.40696911958798"/>
    <n v="6.14063974353484E-5"/>
    <n v="1.15796814498025E-4"/>
    <n v="2.0077269044997799"/>
    <n v="9.1999999999999993"/>
    <n v="2758"/>
    <n v="7.6926035358110498E-6"/>
    <n v="2704"/>
    <n v="0"/>
    <n v="0"/>
    <n v="0.32975945247541166"/>
    <n v="2853"/>
    <n v="0"/>
  </r>
  <r>
    <s v="Central Coast"/>
    <x v="2704"/>
    <n v="11"/>
    <n v="37.828670209499698"/>
    <n v="11"/>
    <n v="37.828667000000003"/>
    <n v="3"/>
    <n v="2.3138559602860599E-5"/>
    <n v="6.6431834237477602E-2"/>
    <m/>
    <m/>
    <m/>
    <m/>
    <n v="0.58259586493174198"/>
    <n v="7.5884953141212394E-2"/>
    <n v="1"/>
    <n v="1.53713695603123E-6"/>
    <n v="2.3138559602860599E-5"/>
    <n v="1"/>
    <n v="1.00000009311689"/>
    <s v="{45F66B28-3708-48B3-AEFE-0F1CE66015AD}"/>
    <n v="182440422"/>
    <s v="PACIFIC GROVE 0422"/>
    <n v="2614"/>
    <n v="36.607550580786999"/>
    <n v="-121.924339960369"/>
    <x v="2702"/>
    <n v="55"/>
    <n v="164"/>
    <n v="10954.0180935723"/>
    <n v="3446.6772122011498"/>
    <n v="7507.3408813712203"/>
    <n v="283.10916196135997"/>
    <n v="326.38769996582897"/>
    <n v="6.9415678808582002E-5"/>
    <n v="6.9415678808582002E-5"/>
    <n v="3.43897001904543"/>
    <n v="3.6666666666666599"/>
    <n v="2562"/>
    <n v="4.6114108680936899E-6"/>
    <n v="2705"/>
    <n v="0"/>
    <n v="0"/>
    <n v="0.17591582307709222"/>
    <n v="1829"/>
    <n v="0"/>
  </r>
  <r>
    <s v="Bay Area"/>
    <x v="2705"/>
    <n v="88"/>
    <n v="193.395382063433"/>
    <n v="271"/>
    <n v="294.4545"/>
    <n v="53"/>
    <n v="2.3088987428257801E-5"/>
    <n v="6.6431909799575806E-2"/>
    <n v="0.199567670970031"/>
    <n v="7.8605633556184398E-2"/>
    <n v="6.5994321829599495E-2"/>
    <n v="1.4137673287128199E-4"/>
    <n v="0.199323758236925"/>
    <n v="0.18571965208382599"/>
    <n v="0.86792452830189504"/>
    <n v="1.5338455301975601E-6"/>
    <n v="1.35651525269307E-5"/>
    <n v="0.32472324723247198"/>
    <n v="0.65679207886407098"/>
    <s v="{73C37461-BB3B-432F-BC96-82FA7CA2E859}"/>
    <n v="24251104"/>
    <s v="WOODSIDE 1104"/>
    <n v="555372"/>
    <n v="37.460820857933101"/>
    <n v="-122.259008722376"/>
    <x v="2703"/>
    <n v="114"/>
    <n v="522"/>
    <n v="29513.304557742002"/>
    <n v="6600.4202297245001"/>
    <n v="22912.884328017499"/>
    <n v="6600.4202297245001"/>
    <n v="22912.884328017499"/>
    <n v="7.1895308392733105E-4"/>
    <n v="1.2237163336976599E-3"/>
    <n v="2.1976747961753702"/>
    <n v="5.11320754716981"/>
    <n v="2732"/>
    <n v="8.1293813100470684E-5"/>
    <n v="2706"/>
    <n v="0"/>
    <n v="0"/>
    <n v="4.1013097185641421"/>
    <n v="2867"/>
    <n v="0"/>
  </r>
  <r>
    <s v="Bay Area"/>
    <x v="2706"/>
    <n v="6"/>
    <n v="9.3024582753425609"/>
    <n v="12"/>
    <n v="12.933021"/>
    <n v="2"/>
    <n v="2.3033307115838299E-5"/>
    <n v="6.6431909799575806E-2"/>
    <n v="0.72185963392257602"/>
    <n v="0.20400272309780099"/>
    <n v="0.36128446459770203"/>
    <n v="2.8625858249142701E-4"/>
    <n v="0.51991150528192498"/>
    <n v="0.247566368430852"/>
    <n v="1"/>
    <n v="1.5301465807052999E-6"/>
    <n v="1.94096955965505E-5"/>
    <n v="0.5"/>
    <n v="0.71927963072190604"/>
    <s v="{4B13830E-5EE9-44B1-B1EB-50CAC91FBF54}"/>
    <n v="12501112"/>
    <s v="EL CERRITO G 1112"/>
    <n v="57953"/>
    <n v="37.943538092665001"/>
    <n v="-122.31194583441"/>
    <x v="2704"/>
    <n v="21"/>
    <n v="202"/>
    <n v="8923.1734540283996"/>
    <n v="1217.1907284254601"/>
    <n v="7705.9827256029403"/>
    <n v="188.83535214334799"/>
    <n v="1299.73681725248"/>
    <n v="3.8819391193101101E-5"/>
    <n v="4.60666142316767E-5"/>
    <n v="1.5504097125570899"/>
    <n v="6"/>
    <n v="2620"/>
    <n v="3.0602931614105999E-6"/>
    <n v="2707"/>
    <n v="0"/>
    <n v="0"/>
    <n v="0.11733681159666429"/>
    <n v="2823"/>
    <n v="0"/>
  </r>
  <r>
    <s v="Central Coast"/>
    <x v="2707"/>
    <n v="73"/>
    <n v="182.158121730847"/>
    <n v="432"/>
    <n v="369.82103999999998"/>
    <n v="51"/>
    <n v="2.2752717710568001E-5"/>
    <n v="6.7179912153412305E-2"/>
    <n v="1.3831685219129199"/>
    <n v="2.33488903629768"/>
    <n v="8.1325006735278293"/>
    <n v="4.6902200566620297E-2"/>
    <n v="0.26166927007337398"/>
    <n v="1.7473364645323"/>
    <n v="1.0032968965231199"/>
    <n v="1.5222748279579399E-6"/>
    <n v="3.57542237054322E-5"/>
    <n v="0.16898148148148101"/>
    <n v="0.49255747944070599"/>
    <s v="{5EA14457-409E-4700-8C2E-71D96DB5E68C}"/>
    <n v="183011102"/>
    <s v="MORRO BAY 1102"/>
    <s v="W34"/>
    <n v="35.310943624056897"/>
    <n v="-120.82509422129"/>
    <x v="2705"/>
    <n v="202"/>
    <n v="368"/>
    <n v="32896.711079571098"/>
    <n v="15381.609930401"/>
    <n v="17515.101149170001"/>
    <n v="11103.833342314299"/>
    <n v="12420.7837028228"/>
    <n v="1.82346540897704E-3"/>
    <n v="1.1603886032389701E-3"/>
    <n v="2.4953167360389998"/>
    <n v="8.4705882352941106"/>
    <n v="2388"/>
    <n v="7.7636016225854942E-5"/>
    <n v="2708"/>
    <n v="0"/>
    <n v="0"/>
    <n v="6.8996000277471783"/>
    <n v="682"/>
    <n v="0"/>
  </r>
  <r>
    <s v="Central Coast"/>
    <x v="2708"/>
    <n v="52"/>
    <n v="121.43835677108"/>
    <n v="129"/>
    <n v="165.35541000000001"/>
    <n v="9"/>
    <n v="2.2879087434072598E-5"/>
    <n v="6.6431834237477602E-2"/>
    <n v="1.9340299267205401"/>
    <n v="1.2546016681371801"/>
    <n v="4.9666751855838802"/>
    <n v="4.7613185980999603E-2"/>
    <n v="0"/>
    <n v="0.11315142777231001"/>
    <n v="0.88888888888888795"/>
    <n v="1.51989974392507E-6"/>
    <n v="3.1723740273529597E-5"/>
    <n v="0.403100775193798"/>
    <n v="0.73440813608286504"/>
    <s v="{7DB70BC4-94B0-4E36-9BF7-CCF146742A63}"/>
    <n v="182852202"/>
    <s v="VIEJO 2202"/>
    <n v="9089"/>
    <n v="36.605737644747599"/>
    <n v="-121.938048776728"/>
    <x v="2706"/>
    <n v="40"/>
    <n v="191"/>
    <n v="11578.211837998"/>
    <n v="2685.72239662622"/>
    <n v="8892.4894413718193"/>
    <n v="2193.9182192264698"/>
    <n v="6817.2225675384598"/>
    <n v="2.8551366246176702E-4"/>
    <n v="2.0591178690665399E-4"/>
    <n v="2.33535301482847"/>
    <n v="14.3333333333333"/>
    <n v="2444"/>
    <n v="1.3679097695325629E-5"/>
    <n v="2709"/>
    <n v="0"/>
    <n v="0"/>
    <n v="1.3632371577989708"/>
    <n v="2228"/>
    <n v="0"/>
  </r>
  <r>
    <s v="Central Coast"/>
    <x v="2709"/>
    <n v="671"/>
    <n v="2197.48670265796"/>
    <n v="1071"/>
    <n v="2427.9468000000002"/>
    <n v="75"/>
    <n v="2.3220812763611301E-5"/>
    <n v="6.37745608679786E-2"/>
    <n v="3.66903418347691"/>
    <n v="1.81470964840528"/>
    <n v="4.7501864493118902"/>
    <n v="4.7154509335665597E-2"/>
    <n v="0.42080947660895801"/>
    <n v="0.233804003643693"/>
    <n v="0.85333333333333306"/>
    <n v="1.5079240828750499E-6"/>
    <n v="6.5056436300589294E-5"/>
    <n v="0.62651727357609699"/>
    <n v="0.90508026088697402"/>
    <s v="{AD318D3F-F8E0-477A-9CA4-DF6AF7B738B6}"/>
    <n v="182852202"/>
    <s v="VIEJO 2202"/>
    <n v="9104"/>
    <n v="36.586901860450602"/>
    <n v="-121.91415694606999"/>
    <x v="2707"/>
    <n v="172"/>
    <n v="782"/>
    <n v="46919.0834482309"/>
    <n v="9586.07660216158"/>
    <n v="37333.006846069402"/>
    <n v="9288.6259769764492"/>
    <n v="34382.179144766298"/>
    <n v="4.8792327225441997E-3"/>
    <n v="1.7415609572708399E-3"/>
    <n v="3.27494292497461"/>
    <n v="14.28"/>
    <n v="2092"/>
    <n v="1.1309430621562874E-4"/>
    <n v="2710"/>
    <n v="0"/>
    <n v="0"/>
    <n v="5.7716828119398329"/>
    <n v="2832"/>
    <n v="0"/>
  </r>
  <r>
    <s v="Bay Area"/>
    <x v="2710"/>
    <n v="15"/>
    <n v="33.090493940042101"/>
    <n v="42"/>
    <n v="46.710875999999999"/>
    <n v="11"/>
    <n v="2.2500833066177702E-5"/>
    <n v="6.6431909799575806E-2"/>
    <n v="9.1413479298353195E-2"/>
    <n v="4.1171416128054202E-2"/>
    <n v="2.1336897765286199E-2"/>
    <n v="9.1080630227224895E-6"/>
    <n v="9.0909090909090898E-2"/>
    <n v="0.14215607331562399"/>
    <n v="0.636363636363801"/>
    <n v="1.4947733126676299E-6"/>
    <n v="1.37784300539516E-5"/>
    <n v="0.35714285714285698"/>
    <n v="0.70841089794038103"/>
    <s v="{67E8FE67-3DED-400C-8861-70D52FCAFB0E}"/>
    <n v="12091102"/>
    <s v="OAKLAND J 1102"/>
    <s v="CR254"/>
    <n v="37.797375480960199"/>
    <n v="-122.185806464656"/>
    <x v="2708"/>
    <n v="53"/>
    <n v="397"/>
    <n v="19649.0282691992"/>
    <n v="2477.31873705818"/>
    <n v="17171.7095321411"/>
    <n v="1602.2825779191201"/>
    <n v="10591.001125270501"/>
    <n v="1.5156273059346799E-4"/>
    <n v="2.4750916372795402E-4"/>
    <n v="2.20603292933614"/>
    <n v="3.8181818181818099"/>
    <n v="2726"/>
    <n v="1.6442506439343928E-5"/>
    <n v="2711"/>
    <n v="0"/>
    <n v="0"/>
    <n v="0.99561192772418161"/>
    <n v="2881"/>
    <n v="0"/>
  </r>
  <r>
    <s v="Bay Area"/>
    <x v="2711"/>
    <n v="1"/>
    <n v="1.6135250444624201"/>
    <n v="6"/>
    <n v="3.8347954999999998"/>
    <n v="2"/>
    <n v="2.2302823708741899E-5"/>
    <n v="6.6431909799575806E-2"/>
    <n v="0.68840254098176901"/>
    <n v="0.12668463494628601"/>
    <n v="5.1790069788694298E-2"/>
    <n v="6.2587711909145501E-5"/>
    <n v="0"/>
    <n v="0"/>
    <n v="0"/>
    <n v="1.4816191728949799E-6"/>
    <n v="1.5580373315060502E-5"/>
    <n v="0.16666666666666599"/>
    <n v="0.42075908740865903"/>
    <s v="{4C49C25B-7AC8-408B-8A99-E4CB51688164}"/>
    <n v="24251102"/>
    <s v="WOODSIDE 1102"/>
    <n v="8862"/>
    <n v="37.458547742572399"/>
    <n v="-122.243709601954"/>
    <x v="2709"/>
    <n v="103"/>
    <n v="770"/>
    <n v="38463.368435976801"/>
    <n v="6135.6911071258701"/>
    <n v="32327.677328850899"/>
    <n v="97.310023100488706"/>
    <n v="522.56726903021195"/>
    <n v="3.1160746630121098E-5"/>
    <n v="4.4605647417483797E-5"/>
    <n v="1.6135250444624201"/>
    <n v="3"/>
    <n v="2692"/>
    <n v="2.9632383457899598E-6"/>
    <n v="2712"/>
    <n v="0"/>
    <n v="0"/>
    <n v="6.0465626363973769E-2"/>
    <n v="2631"/>
    <n v="0"/>
  </r>
  <r>
    <s v="Central Coast"/>
    <x v="2712"/>
    <n v="239"/>
    <n v="700.82629478205695"/>
    <n v="766"/>
    <n v="1019.28094"/>
    <n v="80"/>
    <n v="1.9480823124240398E-5"/>
    <n v="7.14469941111264E-2"/>
    <n v="1.08578022429262"/>
    <n v="18.081206907298601"/>
    <n v="47.266208515795199"/>
    <n v="0.165829030407315"/>
    <n v="1.27654869304126"/>
    <n v="16.042432076551599"/>
    <n v="1.11808628439903"/>
    <n v="1.4803170175974901E-6"/>
    <n v="1.78661780420807E-5"/>
    <n v="0.31201044386422899"/>
    <n v="0.68756930887481504"/>
    <s v="{593FA41B-396B-4601-BD50-0DE927CB7E5A}"/>
    <n v="182291101"/>
    <s v="HATTON 1101"/>
    <n v="2026"/>
    <n v="36.531515524297198"/>
    <n v="-121.83732691018599"/>
    <x v="2710"/>
    <n v="235"/>
    <n v="393"/>
    <n v="36545.250764581499"/>
    <n v="16427.734023508001"/>
    <n v="20117.516741073399"/>
    <n v="7951.2018330933497"/>
    <n v="11249.1212570606"/>
    <n v="1.42929424336646E-3"/>
    <n v="1.5584658499392301E-3"/>
    <n v="2.9323275932303599"/>
    <n v="9.5749999999999993"/>
    <n v="2653"/>
    <n v="1.1842536140779921E-4"/>
    <n v="2713"/>
    <n v="0"/>
    <n v="0"/>
    <n v="4.940646234231048"/>
    <n v="2505"/>
    <n v="0"/>
  </r>
  <r>
    <s v="Central Coast"/>
    <x v="2713"/>
    <n v="91"/>
    <n v="327.56643391992901"/>
    <n v="118"/>
    <n v="344.58789999999999"/>
    <n v="13"/>
    <n v="2.2174960786987101E-5"/>
    <n v="6.6431834237477602E-2"/>
    <n v="1.1599627530202199"/>
    <n v="3.94417982399463"/>
    <n v="12.460749733448001"/>
    <n v="3.5246758649009197E-2"/>
    <n v="0.226684828217214"/>
    <n v="0.63405377904956095"/>
    <n v="1"/>
    <n v="1.4731233192236901E-6"/>
    <n v="2.5726469068296399E-5"/>
    <n v="0.77118644067796605"/>
    <n v="0.95060343915684897"/>
    <s v="{BEBF2F35-AA76-45BC-AFD8-E27852839913}"/>
    <n v="182852202"/>
    <s v="VIEJO 2202"/>
    <n v="9112"/>
    <n v="36.604790605454497"/>
    <n v="-121.93392103025801"/>
    <x v="2711"/>
    <n v="119"/>
    <n v="440"/>
    <n v="25409.083320423601"/>
    <n v="5823.4277899365798"/>
    <n v="19585.655530487002"/>
    <n v="1129.5144535300899"/>
    <n v="2069.2011604821"/>
    <n v="3.3444409788785297E-4"/>
    <n v="2.8827449023083302E-4"/>
    <n v="3.5996311419772402"/>
    <n v="9.0769230769230695"/>
    <n v="2522"/>
    <n v="1.915060314990797E-5"/>
    <n v="2714"/>
    <n v="0"/>
    <n v="0"/>
    <n v="0.70184752550444551"/>
    <n v="1871"/>
    <n v="0"/>
  </r>
  <r>
    <s v="Central Coast"/>
    <x v="2714"/>
    <n v="92"/>
    <n v="253.653127304208"/>
    <n v="155"/>
    <n v="288.57452000000001"/>
    <n v="15"/>
    <n v="2.4155105469010998E-5"/>
    <n v="6.2003045288312499E-2"/>
    <n v="2.7818959146737998"/>
    <n v="5.7376944601535698"/>
    <n v="15.008635559678"/>
    <n v="0.20910062079856201"/>
    <n v="0.478034131894154"/>
    <n v="4.0943583811500197"/>
    <n v="1.2666666666666599"/>
    <n v="1.4617522652071901E-6"/>
    <n v="4.6737730402431499E-5"/>
    <n v="0.59354838709677404"/>
    <n v="0.87898655727989805"/>
    <s v="{572A903E-D7FD-4349-978F-5FBD205DDA11}"/>
    <n v="182222103"/>
    <s v="DEL MONTE 2103"/>
    <n v="86496"/>
    <n v="36.593686602801199"/>
    <n v="-121.873012290259"/>
    <x v="2712"/>
    <n v="271"/>
    <n v="479"/>
    <n v="29625.824706277101"/>
    <n v="11778.909248539499"/>
    <n v="17846.915457737599"/>
    <n v="1909.9299823522001"/>
    <n v="2687.5835152557302"/>
    <n v="7.0106595603647195E-4"/>
    <n v="3.6232658203516599E-4"/>
    <n v="2.75709920982835"/>
    <n v="10.3333333333333"/>
    <n v="2270"/>
    <n v="2.1926283978107851E-5"/>
    <n v="2715"/>
    <n v="0"/>
    <n v="0"/>
    <n v="1.1867751030641689"/>
    <n v="2117"/>
    <n v="0"/>
  </r>
  <r>
    <s v="Central Coast"/>
    <x v="2715"/>
    <n v="7"/>
    <n v="18.1285463351599"/>
    <n v="7"/>
    <n v="18.128546"/>
    <n v="1"/>
    <n v="2.1898391423746899E-5"/>
    <n v="6.6431909799575806E-2"/>
    <m/>
    <m/>
    <m/>
    <m/>
    <n v="2.2123893722891799E-3"/>
    <n v="0.159070789813995"/>
    <n v="1"/>
    <n v="1.4547519638181601E-6"/>
    <n v="2.1898391423746899E-5"/>
    <n v="1"/>
    <n v="1.0000000316656099"/>
    <s v="{B1F37713-3EC7-40D5-8605-FC72CCDF028E}"/>
    <n v="83431115"/>
    <s v="HICKS 1115"/>
    <n v="12494"/>
    <n v="37.243484618678202"/>
    <n v="-121.93781260761099"/>
    <x v="2713"/>
    <n v="96"/>
    <n v="310"/>
    <n v="16330.6103024115"/>
    <n v="4186.1863542691199"/>
    <n v="12144.423948142399"/>
    <n v="84.654971818309903"/>
    <n v="101.422215863872"/>
    <n v="2.1898391423746899E-5"/>
    <n v="2.1898391423746899E-5"/>
    <n v="2.5897923335942701"/>
    <n v="7"/>
    <n v="2577"/>
    <n v="1.4547519638181601E-6"/>
    <n v="2716"/>
    <n v="0"/>
    <n v="0"/>
    <n v="5.2602144493715045E-2"/>
    <n v="859"/>
    <n v="0"/>
  </r>
  <r>
    <s v="Bay Area"/>
    <x v="2716"/>
    <n v="39"/>
    <n v="109.16592515739799"/>
    <n v="101"/>
    <n v="142.79320000000001"/>
    <n v="19"/>
    <n v="2.6286643476755399E-5"/>
    <n v="5.9439077189094101E-2"/>
    <n v="0.23232747278072699"/>
    <n v="0.27116532678095001"/>
    <n v="0.39636587363444598"/>
    <n v="6.1003033162471696E-4"/>
    <n v="1.08511191151817"/>
    <n v="7.5099425921490504"/>
    <n v="1.42314858185617"/>
    <n v="1.4531950780953899E-6"/>
    <n v="1.63361596536497E-5"/>
    <n v="0.38613861386138598"/>
    <n v="0.76450368062252405"/>
    <s v="{22481AA9-CE3A-4C9E-8438-4DBF082EDD18}"/>
    <n v="14091108"/>
    <s v="CASTRO VALLEY 1108"/>
    <s v="circuit_breaker"/>
    <n v="37.691255406637502"/>
    <n v="-122.06147842201401"/>
    <x v="2714"/>
    <n v="115"/>
    <n v="156"/>
    <n v="12990.0712362637"/>
    <n v="4549.64598740786"/>
    <n v="8440.4252488559105"/>
    <n v="2110.9437250978699"/>
    <n v="4182.1089641489098"/>
    <n v="3.10387033419345E-4"/>
    <n v="4.9944622605835299E-4"/>
    <n v="2.7991262860871302"/>
    <n v="5.3157894736842097"/>
    <n v="2676"/>
    <n v="2.7610706483812408E-5"/>
    <n v="2717"/>
    <n v="0"/>
    <n v="0"/>
    <n v="1.3116792134077886"/>
    <n v="2730"/>
    <n v="0"/>
  </r>
  <r>
    <s v="Bay Area"/>
    <x v="2717"/>
    <n v="7"/>
    <n v="25.653038797508799"/>
    <n v="9"/>
    <n v="26.759841999999999"/>
    <n v="2"/>
    <n v="4.3743697460740798E-5"/>
    <n v="3.3215879337689699E-2"/>
    <n v="2.8762710243463498"/>
    <n v="4.1151183545589403"/>
    <n v="10.510138332843701"/>
    <n v="6.3715421129017999E-2"/>
    <n v="1.2853982448577801"/>
    <n v="17.192699432373001"/>
    <n v="3"/>
    <n v="1.44433091144666E-6"/>
    <n v="1.264792672373E-4"/>
    <n v="0.77777777777777701"/>
    <n v="0.95863939985934998"/>
    <s v="{957F3B05-D3E6-46BF-B6B1-74EF9A986684}"/>
    <n v="13531102"/>
    <s v="LAKEWOOD 1102"/>
    <s v="circuit_breaker"/>
    <n v="37.909211094329201"/>
    <n v="-122.057162466924"/>
    <x v="2715"/>
    <n v="300"/>
    <n v="895"/>
    <n v="52910.103807998799"/>
    <n v="15408.0522856935"/>
    <n v="37502.051522305199"/>
    <n v="153.40630998607199"/>
    <n v="259.133142690581"/>
    <n v="2.5295853447460098E-4"/>
    <n v="8.7487394921481596E-5"/>
    <n v="3.66471982821554"/>
    <n v="4.5"/>
    <n v="1715"/>
    <n v="2.8886618228933201E-6"/>
    <n v="2718"/>
    <n v="0"/>
    <n v="0"/>
    <n v="9.5322232242355545E-2"/>
    <n v="1337"/>
    <n v="0"/>
  </r>
  <r>
    <s v="Bay Area"/>
    <x v="2718"/>
    <n v="81"/>
    <n v="242.77504533382199"/>
    <n v="318"/>
    <n v="359.32170000000002"/>
    <n v="41"/>
    <n v="2.1694337469742099E-5"/>
    <n v="6.6431909799575806E-2"/>
    <n v="0.39213820057667997"/>
    <n v="0.36052377265371799"/>
    <n v="1.15016771400611"/>
    <n v="3.15178263381217E-3"/>
    <n v="0.12124973081234799"/>
    <n v="0.43515000375351098"/>
    <n v="0.95121951219512102"/>
    <n v="1.44119626995146E-6"/>
    <n v="1.60346264520197E-5"/>
    <n v="0.25471698113207503"/>
    <n v="0.67564818638589597"/>
    <s v="{F0F7E9DB-942E-4AD9-8BB3-9A4EAA06963A}"/>
    <n v="12091102"/>
    <s v="OAKLAND J 1102"/>
    <s v="CR184"/>
    <n v="37.795639804490897"/>
    <n v="-122.183400278034"/>
    <x v="2716"/>
    <n v="92"/>
    <n v="463"/>
    <n v="25097.616267429199"/>
    <n v="5568.9905949225904"/>
    <n v="19528.625672506601"/>
    <n v="5568.9905949225904"/>
    <n v="19528.625672506601"/>
    <n v="6.5741968453281098E-4"/>
    <n v="8.8946783625942695E-4"/>
    <n v="2.99722278189904"/>
    <n v="7.7560975609755998"/>
    <n v="2684"/>
    <n v="5.9089047068009859E-5"/>
    <n v="2719"/>
    <n v="0"/>
    <n v="0"/>
    <n v="3.4604092549576451"/>
    <n v="2777"/>
    <n v="0"/>
  </r>
  <r>
    <s v="Bay Area"/>
    <x v="2719"/>
    <n v="8"/>
    <n v="13.690452612909199"/>
    <n v="29"/>
    <n v="22.942557999999998"/>
    <n v="4"/>
    <n v="2.1689290861104301E-5"/>
    <n v="6.6431909799575806E-2"/>
    <n v="6.8352778907865197"/>
    <n v="2.4987715538591102"/>
    <n v="11.9331248265225"/>
    <n v="0.319681154734553"/>
    <n v="0"/>
    <n v="0"/>
    <n v="0"/>
    <n v="1.44086101410165E-6"/>
    <n v="1.9317782555105999E-4"/>
    <n v="0.27586206896551702"/>
    <n v="0.59672737628947703"/>
    <s v="{4B545AE9-A885-48BD-BBDD-C323FFCD6AA5}"/>
    <n v="13320401"/>
    <s v=" "/>
    <s v="CR242"/>
    <n v="37.7995899009738"/>
    <n v="-122.214527532574"/>
    <x v="2717"/>
    <n v="103"/>
    <n v="968"/>
    <n v="44077.1399753273"/>
    <n v="7226.0562493910502"/>
    <n v="36851.083725936303"/>
    <n v="362.70250534968397"/>
    <n v="2298.94877539961"/>
    <n v="7.72711302204243E-4"/>
    <n v="8.6757163444417502E-5"/>
    <n v="1.7113065766136599"/>
    <n v="7.25"/>
    <n v="1438"/>
    <n v="5.7634440564065998E-6"/>
    <n v="2720"/>
    <n v="0"/>
    <n v="0"/>
    <n v="0.22537281845163848"/>
    <n v="1258"/>
    <n v="0"/>
  </r>
  <r>
    <s v="Bay Area"/>
    <x v="2720"/>
    <n v="15"/>
    <n v="47.706874169827302"/>
    <n v="147"/>
    <n v="117.41552"/>
    <n v="13"/>
    <n v="2.6009693731164299E-5"/>
    <n v="5.1101352827215001E-2"/>
    <n v="2.3387724822387099"/>
    <n v="1.1864012288860899"/>
    <n v="3.0009191281921299"/>
    <n v="3.98327580728619E-2"/>
    <n v="2.08738939166073"/>
    <n v="9.7867256691679305"/>
    <n v="1.9232471080926701"/>
    <n v="1.43982209086967E-6"/>
    <n v="5.0134957317683199E-5"/>
    <n v="0.10204081632653"/>
    <n v="0.40630807823264697"/>
    <s v="{0B7F62BF-A04D-4B9C-AA26-AFE69516CA65}"/>
    <n v="13432207"/>
    <s v="FAIRVIEW 2207"/>
    <s v="P142"/>
    <n v="38.048469970050199"/>
    <n v="-122.221677002709"/>
    <x v="2718"/>
    <n v="120"/>
    <n v="617"/>
    <n v="24993.156591530202"/>
    <n v="4934.9724304993997"/>
    <n v="20058.1841610308"/>
    <n v="1449.23279351629"/>
    <n v="5179.97116819045"/>
    <n v="6.5175444512988103E-4"/>
    <n v="3.3812601850513602E-4"/>
    <n v="3.18045827798848"/>
    <n v="11.307692307692299"/>
    <n v="2229"/>
    <n v="1.8717687181305708E-5"/>
    <n v="2721"/>
    <n v="0"/>
    <n v="0"/>
    <n v="0.90051123014001067"/>
    <n v="2118"/>
    <n v="0"/>
  </r>
  <r>
    <s v="Central Coast"/>
    <x v="2721"/>
    <n v="70"/>
    <n v="179.95115200354499"/>
    <n v="116"/>
    <n v="205.48412999999999"/>
    <n v="8"/>
    <n v="2.1629202706208101E-5"/>
    <n v="6.6431834237477602E-2"/>
    <n v="2.2318261610343999"/>
    <n v="1.3914560909615801"/>
    <n v="3.9025277402251901"/>
    <n v="3.4693592911935398E-2"/>
    <n v="7.0519911125302301E-2"/>
    <n v="0.76086837053313505"/>
    <n v="0.75000000000005596"/>
    <n v="1.4368676088676201E-6"/>
    <n v="3.81816601056073E-5"/>
    <n v="0.60344827586206895"/>
    <n v="0.87574233227137199"/>
    <s v="{BA7590D4-FA7A-4E66-A4E2-9385E2F5FD08}"/>
    <n v="182852202"/>
    <s v="VIEJO 2202"/>
    <n v="9118"/>
    <n v="36.603697376615997"/>
    <n v="-121.935803349023"/>
    <x v="2719"/>
    <n v="93"/>
    <n v="230"/>
    <n v="14881.503943191199"/>
    <n v="4750.7038051251302"/>
    <n v="10130.800138066101"/>
    <n v="903.50735121673699"/>
    <n v="2670.7266870175499"/>
    <n v="3.0545328084485802E-4"/>
    <n v="1.7303362164966499E-4"/>
    <n v="2.5707307429077799"/>
    <n v="14.5"/>
    <n v="2362"/>
    <n v="1.1494940870940961E-5"/>
    <n v="2722"/>
    <n v="0"/>
    <n v="0"/>
    <n v="0.56141326633289512"/>
    <n v="2526"/>
    <n v="0"/>
  </r>
  <r>
    <s v="Bay Area"/>
    <x v="2722"/>
    <n v="3"/>
    <n v="6.969586679182"/>
    <n v="13"/>
    <n v="13.000747"/>
    <n v="1"/>
    <n v="2.1515252228709801E-5"/>
    <n v="6.6431909799575806E-2"/>
    <m/>
    <m/>
    <m/>
    <m/>
    <n v="0"/>
    <n v="1.3006637096405"/>
    <n v="1"/>
    <n v="1.42929929537277E-6"/>
    <n v="2.1515252228709801E-5"/>
    <n v="0.23076923076923"/>
    <n v="0.53609125887461795"/>
    <s v="{75D298E6-3FF1-47B6-9B91-A2291860E391}"/>
    <n v="14091109"/>
    <s v="CASTRO VALLEY 1109"/>
    <s v="circuit_breaker"/>
    <n v="37.691263195849501"/>
    <n v="-122.060890973337"/>
    <x v="2720"/>
    <n v="50"/>
    <n v="134"/>
    <n v="10596.3229418304"/>
    <n v="3040.0219356088501"/>
    <n v="7556.3010062215799"/>
    <n v="222.293944574097"/>
    <n v="200.44168169037599"/>
    <n v="2.1515252228709801E-5"/>
    <n v="2.1515252228709801E-5"/>
    <n v="2.3231955597273299"/>
    <n v="13"/>
    <n v="2580"/>
    <n v="1.42929929537277E-6"/>
    <n v="2723"/>
    <n v="0"/>
    <n v="0"/>
    <n v="0.13812701063395122"/>
    <n v="2820"/>
    <n v="0"/>
  </r>
  <r>
    <s v="Central Coast"/>
    <x v="2723"/>
    <n v="20"/>
    <n v="44.2093177478855"/>
    <n v="32"/>
    <n v="50.329872000000002"/>
    <n v="4"/>
    <n v="2.1263620055833599E-5"/>
    <n v="6.6431834237477602E-2"/>
    <n v="2.0368154440075101"/>
    <n v="1.1883505042642299"/>
    <n v="3.6201118901371898"/>
    <n v="1.17566187691409E-2"/>
    <n v="0.60121680796146304"/>
    <n v="0.30907078832387902"/>
    <n v="1"/>
    <n v="1.41258128283784E-6"/>
    <n v="3.5517508784721397E-5"/>
    <n v="0.625"/>
    <n v="0.87839121928446195"/>
    <s v="{5487E49D-3A5D-43A1-BCCA-6878D14EA68E}"/>
    <n v="182852202"/>
    <s v="VIEJO 2202"/>
    <n v="35388"/>
    <n v="36.602460526785698"/>
    <n v="-121.93444816751099"/>
    <x v="2721"/>
    <n v="24"/>
    <n v="41"/>
    <n v="2459.5705173265301"/>
    <n v="727.29740508668306"/>
    <n v="1732.27311223985"/>
    <n v="676.37966729183699"/>
    <n v="1299.9247239440999"/>
    <n v="1.4207003513888499E-4"/>
    <n v="8.5054480223334394E-5"/>
    <n v="2.2104658873942702"/>
    <n v="8"/>
    <n v="2391"/>
    <n v="5.65032513135136E-6"/>
    <n v="2724"/>
    <n v="0"/>
    <n v="0"/>
    <n v="0.42028271024479608"/>
    <n v="2567"/>
    <n v="0"/>
  </r>
  <r>
    <s v="Bay Area"/>
    <x v="2724"/>
    <n v="17"/>
    <n v="34.118355344624398"/>
    <n v="50"/>
    <n v="51.923977000000001"/>
    <n v="10"/>
    <n v="2.1152025601622801E-5"/>
    <n v="6.6430625223070097E-2"/>
    <n v="1.2416119527603899"/>
    <n v="4.2436367464917"/>
    <n v="26.035401229347499"/>
    <n v="0.114195639544699"/>
    <n v="1.52876110076904"/>
    <n v="5.5232744606211703"/>
    <n v="1"/>
    <n v="1.40514140662164E-6"/>
    <n v="2.3709477744660001E-5"/>
    <n v="0.34"/>
    <n v="0.65708286196028198"/>
    <s v="{0FCC4668-DE07-42BB-BC4D-4288336A5D5A}"/>
    <n v="12091102"/>
    <s v="OAKLAND J 1102"/>
    <s v="CR102"/>
    <n v="37.796412128721798"/>
    <n v="-122.183972532369"/>
    <x v="2722"/>
    <n v="26"/>
    <n v="18"/>
    <n v="1634.8771702808399"/>
    <n v="846.04262933758002"/>
    <n v="788.83454094326498"/>
    <n v="846.04262933758002"/>
    <n v="788.83454094326498"/>
    <n v="2.3709477744659999E-4"/>
    <n v="2.11520256016228E-4"/>
    <n v="2.0069620790955498"/>
    <n v="5"/>
    <n v="2548"/>
    <n v="1.40514140662164E-5"/>
    <n v="2725"/>
    <n v="0"/>
    <n v="0"/>
    <n v="0.52570635463412141"/>
    <n v="2869"/>
    <n v="0"/>
  </r>
  <r>
    <s v="Central Coast"/>
    <x v="2725"/>
    <n v="61"/>
    <n v="119.69421300973499"/>
    <n v="119"/>
    <n v="150.03524999999999"/>
    <n v="31"/>
    <n v="2.0742805850938001E-5"/>
    <n v="6.6431909799575806E-2"/>
    <n v="1.0886176593707799"/>
    <n v="1.8409185581412499"/>
    <n v="12.879548596776299"/>
    <n v="6.3559401524526701E-2"/>
    <n v="0.41321724184578401"/>
    <n v="0.80504567975238395"/>
    <n v="1"/>
    <n v="1.3779842072796299E-6"/>
    <n v="2.07501926492222E-5"/>
    <n v="0.51260504201680601"/>
    <n v="0.79777395487164804"/>
    <s v="{E866BEB9-EA03-48B4-BFE7-3DF4E1FFA3E2}"/>
    <n v="183011102"/>
    <s v="MORRO BAY 1102"/>
    <s v="W22"/>
    <n v="35.329052696276797"/>
    <n v="-120.82450399856"/>
    <x v="2723"/>
    <n v="188"/>
    <n v="520"/>
    <n v="32932.9748538372"/>
    <n v="10102.199075194099"/>
    <n v="22830.775778643099"/>
    <n v="3676.14034375755"/>
    <n v="5658.38873859859"/>
    <n v="6.4325597212588903E-4"/>
    <n v="6.4302698137907999E-4"/>
    <n v="1.9622002132743399"/>
    <n v="3.8387096774193501"/>
    <n v="2593"/>
    <n v="4.2717510425668526E-5"/>
    <n v="2726"/>
    <n v="0"/>
    <n v="0"/>
    <n v="2.2842470015409728"/>
    <n v="1986"/>
    <n v="0"/>
  </r>
  <r>
    <s v="Bay Area"/>
    <x v="2726"/>
    <n v="66"/>
    <n v="202.796223679722"/>
    <n v="140"/>
    <n v="240.53588999999999"/>
    <n v="8"/>
    <n v="2.5339257490486401E-5"/>
    <n v="4.9823535645772597E-2"/>
    <n v="1.53200083877891E-3"/>
    <n v="3.4972995519637999E-2"/>
    <n v="4.9286748981103301E-4"/>
    <n v="4.8015387221766998E-9"/>
    <n v="0.17662241201234799"/>
    <n v="9.2256636048356697E-2"/>
    <n v="2"/>
    <n v="1.3761270366843701E-6"/>
    <n v="2.3296484400248102E-5"/>
    <n v="0.47142857142857097"/>
    <n v="0.84310172922413595"/>
    <s v="{C4F18DDE-7DF7-43C4-9D20-1B47C5ED6CA4}"/>
    <n v="42031123"/>
    <s v="ALTO 1123"/>
    <s v="circuit_breaker"/>
    <n v="37.898673113813402"/>
    <n v="-122.52500777783"/>
    <x v="2724"/>
    <n v="195"/>
    <n v="833"/>
    <n v="47418.178098261596"/>
    <n v="9495.0920462237991"/>
    <n v="37923.086052037797"/>
    <n v="1041.5153208059301"/>
    <n v="4215.1177194861102"/>
    <n v="1.86371875201984E-4"/>
    <n v="2.0271405992389099E-4"/>
    <n v="3.0726700557533602"/>
    <n v="17.5"/>
    <n v="2560"/>
    <n v="1.1009016293474961E-5"/>
    <n v="2727"/>
    <n v="0"/>
    <n v="0"/>
    <n v="0.64716741640450159"/>
    <n v="2247"/>
    <n v="0"/>
  </r>
  <r>
    <s v="North Valley"/>
    <x v="2727"/>
    <n v="0"/>
    <n v="0"/>
    <n v="3"/>
    <n v="1.3672074999999999"/>
    <n v="2"/>
    <n v="2.0598229184542998E-5"/>
    <n v="6.6431758675379496E-2"/>
    <n v="0"/>
    <n v="0"/>
    <n v="0"/>
    <n v="0"/>
    <n v="9.6283187866210902"/>
    <n v="22.474225997924801"/>
    <n v="1.0508849620819001"/>
    <n v="1.3683765903277199E-6"/>
    <n v="1.63508066179929E-5"/>
    <n v="0"/>
    <n v="0"/>
    <s v="{B2408DFF-DEFE-41B8-ADEE-8F62D90930D1}"/>
    <n v="103311102"/>
    <s v="BURNEY 1102"/>
    <n v="37284"/>
    <n v="40.884435172531703"/>
    <n v="-121.66650884834699"/>
    <x v="2725"/>
    <n v="20"/>
    <n v="67"/>
    <n v="2831.8619166324502"/>
    <n v="527.47074333500996"/>
    <n v="2304.3911732974402"/>
    <n v="11.2632836017762"/>
    <n v="508.39100340962102"/>
    <n v="3.2701613235985799E-5"/>
    <n v="4.1196458369085997E-5"/>
    <m/>
    <n v="1.5"/>
    <n v="2674"/>
    <n v="2.7367531806554398E-6"/>
    <n v="2728"/>
    <n v="0"/>
    <n v="0"/>
    <n v="6.9986777949192789E-3"/>
    <n v="2376"/>
    <n v="0"/>
  </r>
  <r>
    <s v="Bay Area"/>
    <x v="2728"/>
    <n v="83"/>
    <n v="279.496402086697"/>
    <n v="288"/>
    <n v="383.57742000000002"/>
    <n v="35"/>
    <n v="2.4457626841467499E-5"/>
    <n v="5.8839691536767103E-2"/>
    <n v="0.241692502628124"/>
    <n v="0.19909282783711499"/>
    <n v="0.67667203211957305"/>
    <n v="1.4418832961977999E-3"/>
    <n v="0.339182175567455"/>
    <n v="0.45996336590755699"/>
    <n v="1.4000000000000099"/>
    <n v="1.3531660271603299E-6"/>
    <n v="1.2997337437679599E-5"/>
    <n v="0.28819444444444398"/>
    <n v="0.72865707223066301"/>
    <s v="{63D64072-C2FD-480F-8116-E56FEE7BD425}"/>
    <n v="13681112"/>
    <s v="EDES 1112"/>
    <s v="CR100"/>
    <n v="37.755140476425403"/>
    <n v="-122.149244077208"/>
    <x v="2726"/>
    <n v="86"/>
    <n v="456"/>
    <n v="27744.2887773806"/>
    <n v="5399.0675269696503"/>
    <n v="22345.221250410901"/>
    <n v="5399.0675269696503"/>
    <n v="22345.221250410901"/>
    <n v="4.54906810318789E-4"/>
    <n v="8.5601693945136503E-4"/>
    <n v="3.36742653116502"/>
    <n v="8.2285714285714207"/>
    <n v="2742"/>
    <n v="4.7360810950611548E-5"/>
    <n v="2729"/>
    <n v="0"/>
    <n v="0"/>
    <n v="3.3548239883006588"/>
    <n v="2835"/>
    <n v="0"/>
  </r>
  <r>
    <s v="Central Coast"/>
    <x v="2729"/>
    <n v="132"/>
    <n v="430.08284368161202"/>
    <n v="156"/>
    <n v="445.53482000000002"/>
    <n v="8"/>
    <n v="2.81578495560097E-5"/>
    <n v="4.9823875678108198E-2"/>
    <n v="0.11093018203973699"/>
    <n v="4.6702842712402299"/>
    <n v="9.1321592330932599"/>
    <n v="1.0130321606993599E-3"/>
    <n v="3.9823008080323498E-2"/>
    <n v="0.71441740045944802"/>
    <n v="2"/>
    <n v="1.3358783695728501E-6"/>
    <n v="2.5605961326391399E-5"/>
    <n v="0.84615384615384603"/>
    <n v="0.96531813864576799"/>
    <s v="{8E85DA31-E8CD-4D80-BE55-60AFA6937F74}"/>
    <n v="182852202"/>
    <s v="VIEJO 2202"/>
    <n v="9488"/>
    <n v="36.590218667396201"/>
    <n v="-121.944209989385"/>
    <x v="2727"/>
    <n v="54"/>
    <n v="23"/>
    <n v="2787.0271585473402"/>
    <n v="2122.5518244302002"/>
    <n v="664.47533411714198"/>
    <n v="1141.9333894532101"/>
    <n v="451.93966210966499"/>
    <n v="2.04847690611131E-4"/>
    <n v="2.2526279644807801E-4"/>
    <n v="3.25820336122433"/>
    <n v="19.5"/>
    <n v="2525"/>
    <n v="1.06870269565828E-5"/>
    <n v="2730"/>
    <n v="0"/>
    <n v="0"/>
    <n v="0.7095642921379306"/>
    <n v="675"/>
    <n v="0"/>
  </r>
  <r>
    <s v="Central Coast"/>
    <x v="2730"/>
    <n v="2"/>
    <n v="8.0981516482440803"/>
    <n v="5"/>
    <n v="9.9757390000000008"/>
    <n v="1"/>
    <n v="1.98311172425746E-5"/>
    <n v="6.6431834237477602E-2"/>
    <m/>
    <m/>
    <m/>
    <m/>
    <n v="0"/>
    <n v="6.3495576381683294E-2"/>
    <n v="1"/>
    <n v="1.3174174934026999E-6"/>
    <n v="1.98311172425746E-5"/>
    <n v="0.4"/>
    <n v="0.81178467415042599"/>
    <s v="{C8ECEDCB-3AAA-445C-9FF2-2773F53D5EAE}"/>
    <n v="182852202"/>
    <s v="VIEJO 2202"/>
    <n v="92792"/>
    <n v="36.589858565507697"/>
    <n v="-121.94583186937901"/>
    <x v="2728"/>
    <n v="45"/>
    <n v="115"/>
    <n v="7539.6615121147197"/>
    <n v="2455.5037347256498"/>
    <n v="5084.1577773890604"/>
    <n v="0"/>
    <n v="56.894305073951699"/>
    <n v="1.98311172425746E-5"/>
    <n v="1.98311172425746E-5"/>
    <n v="4.0490758241220401"/>
    <n v="5"/>
    <n v="2612"/>
    <n v="1.3174174934026999E-6"/>
    <n v="2731"/>
    <n v="0"/>
    <n v="0"/>
    <n v="0"/>
    <n v="2321"/>
    <n v="0"/>
  </r>
  <r>
    <s v="Bay Area"/>
    <x v="2731"/>
    <n v="29"/>
    <n v="60.7865630142295"/>
    <n v="83"/>
    <n v="88.235069999999993"/>
    <n v="11"/>
    <n v="1.9407039210570699E-5"/>
    <n v="6.6431758675379496E-2"/>
    <n v="0.42443676285135201"/>
    <n v="0.55759004150362002"/>
    <n v="0.92791059849999602"/>
    <n v="7.7492866689510198E-3"/>
    <n v="1.9442879936911801"/>
    <n v="7.5249196595766303"/>
    <n v="1.0036202777515699"/>
    <n v="1.28924374544026E-6"/>
    <n v="1.6428033015875501E-5"/>
    <n v="0.34939759036144502"/>
    <n v="0.68891613633627702"/>
    <s v="{25DCD8D9-03C2-4BC1-93F7-DF5BB3FCC448}"/>
    <n v="14671101"/>
    <s v="SOBRANTE 1101"/>
    <s v="L534R"/>
    <n v="37.888713736141099"/>
    <n v="-122.13299677168"/>
    <x v="2729"/>
    <n v="100"/>
    <n v="203"/>
    <n v="10576.253007076601"/>
    <n v="2992.4352582927399"/>
    <n v="7583.8177487839002"/>
    <n v="1291.92656252554"/>
    <n v="4666.6810425090998"/>
    <n v="1.8070836317463001E-4"/>
    <n v="2.1347743131627699E-4"/>
    <n v="2.0960883798010101"/>
    <n v="7.5454545454545396"/>
    <n v="2672"/>
    <n v="1.418168119984286E-5"/>
    <n v="2732"/>
    <n v="0"/>
    <n v="0"/>
    <n v="0.80276570008305737"/>
    <n v="2306"/>
    <n v="0"/>
  </r>
  <r>
    <s v="Bay Area"/>
    <x v="2732"/>
    <n v="12"/>
    <n v="28.7672617198842"/>
    <n v="18"/>
    <n v="31.501677000000001"/>
    <n v="10"/>
    <n v="1.9403442684051698E-5"/>
    <n v="6.6431909799575806E-2"/>
    <n v="0.108825047500431"/>
    <n v="0.104937695199623"/>
    <n v="0.22461425471647001"/>
    <n v="3.5629787740182301E-4"/>
    <n v="0.90730086751282202"/>
    <n v="0.50590707659721301"/>
    <n v="1"/>
    <n v="1.2890077541881599E-6"/>
    <n v="1.5436793319167902E-5"/>
    <n v="0.66666666666666596"/>
    <n v="0.91319779966619397"/>
    <s v="{F23FD02C-15E0-46F5-9C74-B690AB0C4482}"/>
    <n v="14091101"/>
    <s v="CASTRO VALLEY 1101"/>
    <s v="MR359"/>
    <n v="37.676863530105599"/>
    <n v="-122.049448921455"/>
    <x v="2730"/>
    <n v="281"/>
    <n v="1386"/>
    <n v="71889.759518766397"/>
    <n v="14100.5025267193"/>
    <n v="57789.256992046998"/>
    <n v="1462.91740793638"/>
    <n v="8353.4222900892491"/>
    <n v="1.54367933191679E-4"/>
    <n v="1.94034426840516E-4"/>
    <n v="2.3972718099903498"/>
    <n v="1.8"/>
    <n v="2695"/>
    <n v="1.2890077541881599E-5"/>
    <n v="2733"/>
    <n v="0"/>
    <n v="0"/>
    <n v="0.90901445268683634"/>
    <n v="2294"/>
    <n v="0"/>
  </r>
  <r>
    <s v="Bay Area"/>
    <x v="2733"/>
    <n v="21"/>
    <n v="65.615153896107302"/>
    <n v="167"/>
    <n v="151.66570999999999"/>
    <n v="16"/>
    <n v="1.91836643921305E-5"/>
    <n v="6.6431909799575806E-2"/>
    <n v="1.6820586681365901"/>
    <n v="0.65007394105196004"/>
    <n v="1.9756318168714599"/>
    <n v="1.9202860364384799E-2"/>
    <n v="0.35633295081789301"/>
    <n v="1.4804203520761801"/>
    <n v="1"/>
    <n v="1.2744074625233501E-6"/>
    <n v="3.3524152399877399E-5"/>
    <n v="0.125748502994011"/>
    <n v="0.43263011594223699"/>
    <s v="{FA7AC1D5-82AB-4E51-B874-C59D71756955}"/>
    <n v="12091105"/>
    <s v="OAKLAND J 1105"/>
    <s v="CR256"/>
    <n v="37.777886651741703"/>
    <n v="-122.169309224416"/>
    <x v="2731"/>
    <n v="49"/>
    <n v="386"/>
    <n v="18417.7278118344"/>
    <n v="2967.1611622026198"/>
    <n v="15450.566649631801"/>
    <n v="1245.6021581683201"/>
    <n v="7785.06387413429"/>
    <n v="5.3638643839803903E-4"/>
    <n v="3.0693863027408898E-4"/>
    <n v="3.1245311379098699"/>
    <n v="10.4375"/>
    <n v="2421"/>
    <n v="2.0390519400373602E-5"/>
    <n v="2734"/>
    <n v="0"/>
    <n v="0"/>
    <n v="0.77398105862320721"/>
    <n v="2856"/>
    <n v="0"/>
  </r>
  <r>
    <s v="Bay Area"/>
    <x v="2734"/>
    <n v="136"/>
    <n v="381.89042587009698"/>
    <n v="374"/>
    <n v="518.40044999999998"/>
    <n v="56"/>
    <n v="1.9156348571414101E-5"/>
    <n v="6.6431909799575806E-2"/>
    <n v="7.8840311613540895E-2"/>
    <n v="0.40611025698516201"/>
    <n v="0.88171722616759296"/>
    <n v="1.16324048911687E-5"/>
    <n v="1.0781842683042899"/>
    <n v="3.33837304741609"/>
    <n v="1.01497313593115"/>
    <n v="1.2725928203854101E-6"/>
    <n v="8.9554505998758305E-6"/>
    <n v="0.36363636363636298"/>
    <n v="0.736670704369777"/>
    <s v="{C5ED9BB6-82EE-4A74-A509-3A42E5E8C396}"/>
    <n v="24141101"/>
    <s v="RALSTON 1101"/>
    <s v="circuit_breaker"/>
    <n v="37.511424373853899"/>
    <n v="-122.340230270193"/>
    <x v="2732"/>
    <n v="197"/>
    <n v="1002"/>
    <n v="58267.377976046198"/>
    <n v="13656.479818432899"/>
    <n v="44610.898157613403"/>
    <n v="7097.0963045443996"/>
    <n v="24172.345351017499"/>
    <n v="5.01505233593047E-4"/>
    <n v="1.0727555199991901E-3"/>
    <n v="2.8080178372801301"/>
    <n v="6.6785714285714199"/>
    <n v="2797"/>
    <n v="7.1265197941582968E-5"/>
    <n v="2735"/>
    <n v="0"/>
    <n v="0"/>
    <n v="4.4099298278510579"/>
    <n v="722"/>
    <n v="0"/>
  </r>
  <r>
    <s v="Bay Area"/>
    <x v="2735"/>
    <n v="113"/>
    <n v="345.88298693572102"/>
    <n v="292"/>
    <n v="444.46548000000001"/>
    <n v="47"/>
    <n v="1.9143098210832299E-5"/>
    <n v="6.6431909799575806E-2"/>
    <n v="0.24977727213611201"/>
    <n v="0.43780307810732699"/>
    <n v="1.1050310431285999"/>
    <n v="2.8490339669810902E-3"/>
    <n v="0.672331014549017"/>
    <n v="5.8077055643154099"/>
    <n v="0.93668800972879596"/>
    <n v="1.27171257362643E-6"/>
    <n v="1.23394836188489E-5"/>
    <n v="0.38698630136986301"/>
    <n v="0.77819988031715503"/>
    <s v="{21F0D258-E3F4-4472-9242-FFF30FF25E28}"/>
    <n v="13111114"/>
    <s v="SAN LEANDRO U 1114"/>
    <s v="MR218"/>
    <n v="37.716947183452099"/>
    <n v="-122.131778193286"/>
    <x v="2733"/>
    <n v="263"/>
    <n v="1622"/>
    <n v="94380.165454879607"/>
    <n v="18069.051131273201"/>
    <n v="76311.114323606205"/>
    <n v="8791.3953936731596"/>
    <n v="30767.674795160001"/>
    <n v="5.7995573008590097E-4"/>
    <n v="8.9972561590911904E-4"/>
    <n v="3.0609113888116899"/>
    <n v="6.2127659574468002"/>
    <n v="2757"/>
    <n v="5.9770490960442208E-5"/>
    <n v="2736"/>
    <n v="0"/>
    <n v="0"/>
    <n v="5.4627181471620849"/>
    <n v="2813"/>
    <n v="0"/>
  </r>
  <r>
    <s v="Central Coast"/>
    <x v="2736"/>
    <n v="3"/>
    <n v="7.0211847213610099"/>
    <n v="8"/>
    <n v="9.6431419999999992"/>
    <n v="1"/>
    <n v="1.9108114429400299E-5"/>
    <n v="6.6431834237477602E-2"/>
    <m/>
    <m/>
    <m/>
    <m/>
    <n v="0"/>
    <n v="3.45132760703563E-2"/>
    <n v="1"/>
    <n v="1.26938709036467E-6"/>
    <n v="1.9108114429400299E-5"/>
    <n v="0.375"/>
    <n v="0.72810137047856605"/>
    <s v="{42179AE7-9A87-4B89-B57E-456ACB950056}"/>
    <n v="182852204"/>
    <s v="VIEJO 2204"/>
    <n v="9110"/>
    <n v="36.609406442979399"/>
    <n v="-121.920014794472"/>
    <x v="2734"/>
    <n v="125"/>
    <n v="741"/>
    <n v="37732.840045349702"/>
    <n v="6943.3734992217196"/>
    <n v="30789.466546127998"/>
    <n v="20.690256313019798"/>
    <n v="415.45916451350598"/>
    <n v="1.9108114429400299E-5"/>
    <n v="1.9108114429400299E-5"/>
    <n v="2.3403949071203298"/>
    <n v="8"/>
    <n v="2632"/>
    <n v="1.26938709036467E-6"/>
    <n v="2737"/>
    <n v="0"/>
    <n v="0"/>
    <n v="1.2856325255477426E-2"/>
    <n v="1809"/>
    <n v="0"/>
  </r>
  <r>
    <s v="Sierra"/>
    <x v="2737"/>
    <n v="0"/>
    <n v="0"/>
    <n v="53"/>
    <n v="24.154001000000001"/>
    <n v="9"/>
    <n v="1.9078475007619101E-5"/>
    <n v="6.6431154186312194E-2"/>
    <n v="0.54994762083515503"/>
    <n v="5.7135917916893897"/>
    <n v="28.941079288720999"/>
    <n v="2.38706454936163E-2"/>
    <n v="0.121681418890754"/>
    <n v="0.86317601468827898"/>
    <n v="1"/>
    <n v="1.2674051148708501E-6"/>
    <n v="1.52982297597266E-5"/>
    <n v="0"/>
    <n v="0"/>
    <s v="{C75EBAF8-0756-4F0F-AECF-0B1CCDC1C4A6}"/>
    <n v="158031101"/>
    <s v="ECHO SUMMIT 1101"/>
    <n v="741586"/>
    <n v="38.825241635817697"/>
    <n v="-120.03727550723799"/>
    <x v="2735"/>
    <n v="19"/>
    <n v="33"/>
    <n v="1982.2893216182999"/>
    <n v="1137.7951664837501"/>
    <n v="844.49415513455006"/>
    <n v="1137.7951664837501"/>
    <n v="844.49415513455006"/>
    <n v="1.3768406783754001E-4"/>
    <n v="1.7170627506857199E-4"/>
    <m/>
    <n v="5.8888888888888804"/>
    <n v="2698"/>
    <n v="1.1406646033837651E-5"/>
    <n v="2738"/>
    <n v="0"/>
    <n v="0"/>
    <n v="0.7069929203931743"/>
    <n v="1181"/>
    <n v="0"/>
  </r>
  <r>
    <s v="Bay Area"/>
    <x v="2738"/>
    <n v="33"/>
    <n v="57.057587783069103"/>
    <n v="78"/>
    <n v="80.302189999999996"/>
    <n v="20"/>
    <n v="1.9566152423067198E-5"/>
    <n v="6.3109811817978603E-2"/>
    <n v="2.4791941531002499"/>
    <n v="2.14126477837562"/>
    <n v="4.1912616072222502"/>
    <n v="0.110165976067992"/>
    <n v="1.3519000629072599"/>
    <n v="2.8835372547619"/>
    <n v="1.0161504447460099"/>
    <n v="1.2577722777695601E-6"/>
    <n v="2.5974874574785601E-5"/>
    <n v="0.42307692307692302"/>
    <n v="0.71053586300893001"/>
    <s v="{F6E31131-4FA7-4707-9B03-DC44D833452C}"/>
    <n v="43201101"/>
    <s v="STAFFORD 1101"/>
    <n v="1298"/>
    <n v="38.1199237333024"/>
    <n v="-122.58577395508399"/>
    <x v="2736"/>
    <n v="256"/>
    <n v="942"/>
    <n v="54315.980349285397"/>
    <n v="10849.9389391471"/>
    <n v="43466.041410138299"/>
    <n v="2037.2045365690699"/>
    <n v="6390.3279710802699"/>
    <n v="5.1949749149571203E-4"/>
    <n v="3.9132304846134502E-4"/>
    <n v="1.72901781160815"/>
    <n v="3.9"/>
    <n v="2516"/>
    <n v="2.5155445555391202E-5"/>
    <n v="2739"/>
    <n v="0"/>
    <n v="0"/>
    <n v="1.2658598200924596"/>
    <n v="2828"/>
    <n v="0"/>
  </r>
  <r>
    <s v="Bay Area"/>
    <x v="2739"/>
    <n v="101"/>
    <n v="325.08079444983002"/>
    <n v="227"/>
    <n v="389.82749999999999"/>
    <n v="34"/>
    <n v="1.8851643664461001E-5"/>
    <n v="6.6431580880845595E-2"/>
    <n v="0.21764216743982701"/>
    <n v="0.115776933156527"/>
    <n v="0.73281775529568005"/>
    <n v="5.3109318944804598E-3"/>
    <n v="0.31058042293747401"/>
    <n v="1.57736854959169"/>
    <n v="0.97058823529413096"/>
    <n v="1.2523430038640099E-6"/>
    <n v="1.2963753921640599E-5"/>
    <n v="0.444933920704845"/>
    <n v="0.83390931177087901"/>
    <s v="{2B6F69D9-2395-4FCE-ABEC-955C451097A3}"/>
    <n v="13681112"/>
    <s v="EDES 1112"/>
    <s v="CR308"/>
    <n v="37.760985105489603"/>
    <n v="-122.147975363863"/>
    <x v="2737"/>
    <n v="125"/>
    <n v="465"/>
    <n v="25467.045788044401"/>
    <n v="5683.4054815600703"/>
    <n v="19783.6403064843"/>
    <n v="5048.72851921862"/>
    <n v="15563.8614587923"/>
    <n v="4.4076763333578101E-4"/>
    <n v="6.4095588459167597E-4"/>
    <n v="3.21862172722604"/>
    <n v="6.6764705882352899"/>
    <n v="2744"/>
    <n v="4.2579662131376339E-5"/>
    <n v="2740"/>
    <n v="0"/>
    <n v="0"/>
    <n v="3.137133488715393"/>
    <n v="2841"/>
    <n v="0"/>
  </r>
  <r>
    <s v="Sierra"/>
    <x v="2740"/>
    <n v="1"/>
    <n v="3.8265368175485599"/>
    <n v="61"/>
    <n v="31.170688999999999"/>
    <n v="9"/>
    <n v="1.8668050163089101E-5"/>
    <n v="6.6431154186312194E-2"/>
    <n v="0.679961012676358"/>
    <n v="3.7682702019810601"/>
    <n v="10.580654866993401"/>
    <n v="1.3864002859008901E-2"/>
    <n v="0.16175024873680499"/>
    <n v="2.3469518687989899"/>
    <n v="1"/>
    <n v="1.2401401187419901E-6"/>
    <n v="1.7283291204724499E-5"/>
    <n v="1.63934426229508E-2"/>
    <n v="0.122760740485214"/>
    <s v="{501D001C-604C-4CB0-BC61-4A03C3824F33}"/>
    <n v="158031101"/>
    <s v="ECHO SUMMIT 1101"/>
    <n v="344250"/>
    <n v="38.823941304319803"/>
    <n v="-120.04377472625001"/>
    <x v="2738"/>
    <n v="21"/>
    <n v="19"/>
    <n v="2254.46775520148"/>
    <n v="1668.18367716232"/>
    <n v="586.28407803915502"/>
    <n v="1299.27079943494"/>
    <n v="248.78039881278301"/>
    <n v="1.55549620842521E-4"/>
    <n v="1.6801245146780199E-4"/>
    <n v="3.8265368175485599"/>
    <n v="6.7777777777777697"/>
    <n v="2661"/>
    <n v="1.116126106867791E-5"/>
    <n v="2741"/>
    <n v="0"/>
    <n v="0"/>
    <n v="0.80732919591568819"/>
    <n v="281"/>
    <n v="0"/>
  </r>
  <r>
    <s v="Central Coast"/>
    <x v="2741"/>
    <n v="1"/>
    <n v="1.6135250444624201"/>
    <n v="3"/>
    <n v="2.9730704000000001"/>
    <n v="1"/>
    <n v="1.86295073945075E-5"/>
    <n v="6.6430549658656704E-2"/>
    <n v="0"/>
    <n v="0"/>
    <n v="0"/>
    <n v="0"/>
    <n v="0"/>
    <n v="2.9203539714217099E-2"/>
    <n v="1"/>
    <n v="1.23756841608714E-6"/>
    <n v="0"/>
    <n v="0.33333333333333298"/>
    <n v="0.54271336919890301"/>
    <s v="{3A7DE5A9-6F9C-4704-A7B4-637F15326CD9}"/>
    <n v="182492104"/>
    <s v="HOLLISTER 2104"/>
    <n v="41808"/>
    <n v="36.935403758216097"/>
    <n v="-121.394826815697"/>
    <x v="2739"/>
    <n v="184"/>
    <n v="194"/>
    <n v="29610.819172574"/>
    <n v="17500.50571388"/>
    <n v="12110.3134586939"/>
    <n v="4.0766684043028203"/>
    <n v="22.486964604368701"/>
    <n v="0"/>
    <n v="1.86295073945075E-5"/>
    <n v="1.6135250444624201"/>
    <n v="3"/>
    <n v="2900"/>
    <n v="1.23756841608714E-6"/>
    <n v="2742"/>
    <n v="0"/>
    <n v="0"/>
    <n v="2.5331235230500477E-3"/>
    <n v="1611"/>
    <n v="0"/>
  </r>
  <r>
    <s v="Bay Area"/>
    <x v="2742"/>
    <n v="46"/>
    <n v="130.16973844201601"/>
    <n v="92"/>
    <n v="152.56598"/>
    <n v="27"/>
    <n v="2.0870362513286799E-5"/>
    <n v="5.4129704281135803E-2"/>
    <n v="0.45372277544811301"/>
    <n v="0.218824925343506"/>
    <n v="0.43925082020357398"/>
    <n v="1.40826657052915E-2"/>
    <n v="0.572271405054117"/>
    <n v="0.85554148788963003"/>
    <n v="1.55555555555555"/>
    <n v="1.2368023716734699E-6"/>
    <n v="1.73344430869277E-5"/>
    <n v="0.5"/>
    <n v="0.85320291779259405"/>
    <s v="{7C12A412-D2AF-4E21-A226-597936BFB6C3}"/>
    <n v="24181104"/>
    <s v="SAN CARLOS 1104"/>
    <n v="8942"/>
    <n v="37.490732539568597"/>
    <n v="-122.265891734186"/>
    <x v="2740"/>
    <n v="70"/>
    <n v="557"/>
    <n v="31453.192911996801"/>
    <n v="4451.9839124878999"/>
    <n v="27001.208999508901"/>
    <n v="3376.0520765225201"/>
    <n v="18993.516091444701"/>
    <n v="4.6802996334704901E-4"/>
    <n v="5.6349978785874501E-4"/>
    <n v="2.8297769226525298"/>
    <n v="3.4074074074073999"/>
    <n v="2659"/>
    <n v="3.3393664035183689E-5"/>
    <n v="2743"/>
    <n v="0"/>
    <n v="0"/>
    <n v="2.0977808548408747"/>
    <n v="2901"/>
    <n v="0"/>
  </r>
  <r>
    <s v="North Valley"/>
    <x v="2743"/>
    <n v="53"/>
    <n v="76.561242583810099"/>
    <n v="98"/>
    <n v="97.595955000000004"/>
    <n v="10"/>
    <n v="1.8451686082698801E-5"/>
    <n v="6.6431758675379496E-2"/>
    <n v="8.4548598683439202"/>
    <n v="122.525647625327"/>
    <n v="1519.4074374675699"/>
    <n v="16.192006830126001"/>
    <n v="1.22123894691478"/>
    <n v="8.6844688997603896"/>
    <n v="1"/>
    <n v="1.2257779569997101E-6"/>
    <n v="9.0074079837876197E-5"/>
    <n v="0.54081632653061196"/>
    <n v="0.78447147390651895"/>
    <s v="{908347F0-FBC5-48E6-96A1-EFED3535309B}"/>
    <n v="102812101"/>
    <s v="BIG MEADOWS 2101"/>
    <n v="439"/>
    <n v="40.137438627583897"/>
    <n v="-120.953219301451"/>
    <x v="2741"/>
    <n v="19"/>
    <n v="21"/>
    <n v="2474.07637386136"/>
    <n v="1501.17447378374"/>
    <n v="972.90190007761896"/>
    <n v="1041.66074856405"/>
    <n v="668.72641221877905"/>
    <n v="9.0074079837876297E-4"/>
    <n v="1.84516860826988E-4"/>
    <n v="1.4445517468643401"/>
    <n v="9.8000000000000007"/>
    <n v="1908"/>
    <n v="1.2257779569997101E-5"/>
    <n v="2744"/>
    <n v="0"/>
    <n v="0"/>
    <n v="0.64725778099599229"/>
    <n v="942"/>
    <n v="0"/>
  </r>
  <r>
    <s v="Sierra"/>
    <x v="2744"/>
    <n v="2"/>
    <n v="5.9940532674379403"/>
    <n v="128"/>
    <n v="63.41677"/>
    <n v="36"/>
    <n v="1.8418606171306E-5"/>
    <n v="6.6431154186312194E-2"/>
    <n v="0.80208747967013205"/>
    <n v="5.5640711550201596"/>
    <n v="14.1710353067943"/>
    <n v="2.0200920769379301E-2"/>
    <n v="0.291420847591426"/>
    <n v="4.16306534989012"/>
    <n v="1.00350294510523"/>
    <n v="1.22356926646299E-6"/>
    <n v="1.7453096461395001E-5"/>
    <n v="1.5625E-2"/>
    <n v="9.4518424370362605E-2"/>
    <s v="{52018984-7699-4174-8C0E-5E599E3F4F55}"/>
    <n v="158031101"/>
    <s v="ECHO SUMMIT 1101"/>
    <n v="2500"/>
    <n v="38.823600423157799"/>
    <n v="-120.03047906442499"/>
    <x v="2742"/>
    <n v="46"/>
    <n v="135"/>
    <n v="8046.5368730300597"/>
    <n v="3502.0827421664399"/>
    <n v="4544.4541308636199"/>
    <n v="3502.0827421664399"/>
    <n v="4544.4541308636199"/>
    <n v="6.2831147261022103E-4"/>
    <n v="6.6306982216701705E-4"/>
    <n v="2.9970266337189702"/>
    <n v="3.55555555555555"/>
    <n v="2657"/>
    <n v="4.4048493592667643E-5"/>
    <n v="2745"/>
    <n v="0"/>
    <n v="0"/>
    <n v="2.1760926555827029"/>
    <n v="1281"/>
    <n v="0"/>
  </r>
  <r>
    <s v="Central Coast"/>
    <x v="2745"/>
    <n v="13"/>
    <n v="19.014587367296802"/>
    <n v="13"/>
    <n v="19.014586999999999"/>
    <n v="1"/>
    <n v="1.8358749002800299E-5"/>
    <n v="6.6431909799575806E-2"/>
    <m/>
    <m/>
    <m/>
    <m/>
    <n v="5.4867258071899396"/>
    <n v="17.172565460205"/>
    <n v="1.0376106500625599"/>
    <n v="1.2196067577870799E-6"/>
    <n v="1.8358749002800299E-5"/>
    <n v="1"/>
    <n v="0.99999999815684204"/>
    <s v="{C6CF638E-9C90-41DD-9ABD-A01972E6D396}"/>
    <n v="183011102"/>
    <s v="MORRO BAY 1102"/>
    <s v="V84"/>
    <n v="35.316912630899502"/>
    <n v="-120.824785356015"/>
    <x v="2743"/>
    <n v="258"/>
    <n v="1914"/>
    <n v="100285.20272995401"/>
    <n v="15814.645749016199"/>
    <n v="84470.5569809382"/>
    <n v="101.419586060977"/>
    <n v="784.63827061306199"/>
    <n v="1.8358749002800299E-5"/>
    <n v="1.8358749002800299E-5"/>
    <n v="1.46266056671514"/>
    <n v="13"/>
    <n v="2641"/>
    <n v="1.2196067577870799E-6"/>
    <n v="2746"/>
    <n v="0"/>
    <n v="0"/>
    <n v="6.3019189610295345E-2"/>
    <n v="1996"/>
    <n v="0"/>
  </r>
  <r>
    <s v="Bay Area"/>
    <x v="2746"/>
    <n v="10"/>
    <n v="29.038317706072"/>
    <n v="23"/>
    <n v="35.548879999999997"/>
    <n v="8"/>
    <n v="1.8261172272104802E-5"/>
    <n v="6.6431909799575806E-2"/>
    <n v="9.2330849170684806E-2"/>
    <n v="3.6547428369522003E-2"/>
    <n v="4.5594869880005698E-5"/>
    <n v="2.5617103460717701E-8"/>
    <n v="0"/>
    <n v="8.65597324445843E-3"/>
    <n v="0.375"/>
    <n v="1.21312454921498E-6"/>
    <n v="8.1539776601857705E-6"/>
    <n v="0.434782608695652"/>
    <n v="0.81685601503226202"/>
    <s v="{32DE72AC-BD44-46F9-BF98-F2D8B456CA9C}"/>
    <n v="24120401"/>
    <s v="LAS PULGAS 0401"/>
    <s v="circuit_breaker"/>
    <n v="37.462868526981801"/>
    <n v="-122.227783358811"/>
    <x v="2744"/>
    <n v="168"/>
    <n v="1382"/>
    <n v="64479.9045671719"/>
    <n v="9719.2182744326201"/>
    <n v="54760.686292739403"/>
    <n v="583.90421456937497"/>
    <n v="3184.1506231459498"/>
    <n v="6.5231821281486096E-5"/>
    <n v="1.4608937817683901E-4"/>
    <n v="2.9038317706072001"/>
    <n v="2.875"/>
    <n v="2809"/>
    <n v="9.7049963937198401E-6"/>
    <n v="2747"/>
    <n v="0"/>
    <n v="0"/>
    <n v="0.36282114571118712"/>
    <n v="2311"/>
    <n v="0"/>
  </r>
  <r>
    <s v="Central Coast"/>
    <x v="2747"/>
    <n v="6"/>
    <n v="11.101990365223299"/>
    <n v="6"/>
    <n v="11.101991"/>
    <n v="2"/>
    <n v="1.31920392050233E-5"/>
    <n v="9.1863997280597604E-2"/>
    <n v="0"/>
    <n v="17.569164276123001"/>
    <n v="64.168064117431598"/>
    <n v="0"/>
    <n v="1.4247788190841599"/>
    <n v="34.725440979003899"/>
    <n v="1.16814160346984"/>
    <n v="1.2118734536558E-6"/>
    <n v="0"/>
    <n v="1"/>
    <n v="0.99999996986623996"/>
    <s v="{54070A16-E414-4AEE-9621-8B78CEEC4570}"/>
    <n v="182052102"/>
    <s v="SOLEDAD 2102"/>
    <n v="7562"/>
    <n v="36.4295401454551"/>
    <n v="-121.33195396239699"/>
    <x v="2745"/>
    <n v="162"/>
    <n v="306"/>
    <n v="26575.711717252001"/>
    <n v="12110.2793836459"/>
    <n v="14465.432333606101"/>
    <n v="2922.68529336345"/>
    <n v="304.40075551644998"/>
    <n v="0"/>
    <n v="2.63840784100466E-5"/>
    <n v="1.85033172753722"/>
    <n v="3"/>
    <n v="2897"/>
    <n v="2.4237469073115999E-6"/>
    <n v="2748"/>
    <n v="0"/>
    <n v="0"/>
    <n v="1.8160718834225402"/>
    <n v="1849"/>
    <n v="0"/>
  </r>
  <r>
    <s v="Bay Area"/>
    <x v="2748"/>
    <n v="15"/>
    <n v="33.413565456111101"/>
    <n v="31"/>
    <n v="41.622352999999997"/>
    <n v="12"/>
    <n v="1.82119050577966E-5"/>
    <n v="6.6431909799575806E-2"/>
    <n v="1.6809684853069402E-2"/>
    <n v="4.5763878058642099E-2"/>
    <n v="5.0175406613561704E-4"/>
    <n v="4.0987529481562002E-8"/>
    <n v="7.0291298618540097"/>
    <n v="12.6933996079411"/>
    <n v="0.83480827013651504"/>
    <n v="1.2098516340779799E-6"/>
    <n v="3.8994125302060897E-6"/>
    <n v="0.483870967741935"/>
    <n v="0.80277935697543401"/>
    <s v="{7DC88504-8437-4262-8C77-15F7F25CD1D4}"/>
    <n v="14091104"/>
    <s v="CASTRO VALLEY 1104"/>
    <s v="MR201"/>
    <n v="37.701427039265297"/>
    <n v="-122.08834628172499"/>
    <x v="2746"/>
    <n v="286"/>
    <n v="1880"/>
    <n v="90402.684584059403"/>
    <n v="15418.7743934637"/>
    <n v="74983.910190595605"/>
    <n v="1973.7096542704601"/>
    <n v="7700.7939904626701"/>
    <n v="4.67929503624731E-5"/>
    <n v="2.1854286069356E-4"/>
    <n v="2.2275710304074101"/>
    <n v="2.5833333333333299"/>
    <n v="2854"/>
    <n v="1.4518219608935758E-5"/>
    <n v="2749"/>
    <n v="0"/>
    <n v="0"/>
    <n v="1.2264059415836901"/>
    <n v="405"/>
    <n v="0"/>
  </r>
  <r>
    <s v="Central Coast"/>
    <x v="2749"/>
    <n v="0"/>
    <n v="0"/>
    <n v="4"/>
    <n v="2.7190905000000001"/>
    <n v="1"/>
    <n v="1.82084822881734E-5"/>
    <n v="6.6431834237477602E-2"/>
    <n v="22.7493171691894"/>
    <n v="11.6609230041503"/>
    <n v="30.769910812377901"/>
    <n v="0.71008950471877996"/>
    <n v="0.21238937973976099"/>
    <n v="50.882522583007798"/>
    <n v="1.0442477464675901"/>
    <n v="1.20962287708398E-6"/>
    <n v="4.1423054062761301E-4"/>
    <n v="0"/>
    <n v="0"/>
    <s v="{9AA16F48-39A4-4006-910E-3E37752DF955}"/>
    <n v="182402106"/>
    <s v="FORT ORD 2106"/>
    <n v="37286"/>
    <n v="36.643637803433698"/>
    <n v="-121.789512838761"/>
    <x v="2747"/>
    <n v="33"/>
    <n v="3"/>
    <n v="5986.7736385663902"/>
    <n v="5924.4604872147802"/>
    <n v="62.313151351608703"/>
    <n v="3227.61225809092"/>
    <n v="27.312840189874301"/>
    <n v="4.1423054062761301E-4"/>
    <n v="1.82084822881734E-5"/>
    <m/>
    <n v="4"/>
    <n v="920"/>
    <n v="1.20962287708398E-6"/>
    <n v="2750"/>
    <n v="0"/>
    <n v="0"/>
    <n v="2.005544656422213"/>
    <n v="2843"/>
    <n v="0"/>
  </r>
  <r>
    <s v="Bay Area"/>
    <x v="2750"/>
    <n v="2"/>
    <n v="5.0614846417874402"/>
    <n v="2"/>
    <n v="5.0614850000000002"/>
    <n v="2"/>
    <n v="1.7995654616242899E-5"/>
    <n v="6.6431909799575806E-2"/>
    <n v="0"/>
    <n v="0"/>
    <n v="0"/>
    <n v="0"/>
    <n v="1.0420353412628101"/>
    <n v="0.12831858545541699"/>
    <n v="1"/>
    <n v="1.19548570425057E-6"/>
    <n v="0"/>
    <n v="1"/>
    <n v="0.99999996603709096"/>
    <s v="{FD68B15D-2380-4995-ADA8-EF407A4F9E9B}"/>
    <n v="12091105"/>
    <s v="OAKLAND J 1105"/>
    <n v="153228"/>
    <n v="37.774973511811901"/>
    <n v="-122.181471151683"/>
    <x v="2748"/>
    <n v="146"/>
    <n v="1121"/>
    <n v="51620.763940754303"/>
    <n v="6680.4391388165504"/>
    <n v="44940.324801937699"/>
    <n v="241.881893654641"/>
    <n v="1336.96392610572"/>
    <n v="0"/>
    <n v="3.5991309232485899E-5"/>
    <n v="2.5307423208937201"/>
    <n v="1"/>
    <n v="2901"/>
    <n v="2.3909714085011399E-6"/>
    <n v="2751"/>
    <n v="0"/>
    <n v="0"/>
    <n v="0.15029839414207793"/>
    <n v="2886"/>
    <n v="0"/>
  </r>
  <r>
    <s v="Sierra"/>
    <x v="2751"/>
    <n v="0"/>
    <n v="0"/>
    <n v="1"/>
    <n v="0.45573585999999999"/>
    <n v="1"/>
    <n v="1.7815245882957198E-5"/>
    <n v="6.6431154186312194E-2"/>
    <n v="0.35470226407050998"/>
    <n v="0.86403912305831898"/>
    <n v="2.4528639316558798"/>
    <n v="5.8837733231484803E-3"/>
    <n v="3.0973451212048499E-2"/>
    <n v="1.9075220823287899"/>
    <n v="1"/>
    <n v="1.1834873461177899E-6"/>
    <n v="6.3191082517732798E-6"/>
    <n v="0"/>
    <n v="0"/>
    <s v="{D6DB5AF9-E5B0-458F-9897-3AC3E052AB08}"/>
    <n v="158031101"/>
    <s v="ECHO SUMMIT 1101"/>
    <n v="55262"/>
    <n v="38.824037290929297"/>
    <n v="-120.02905704678901"/>
    <x v="2749"/>
    <n v="17"/>
    <n v="3"/>
    <n v="324.97794107369901"/>
    <n v="266.533957373769"/>
    <n v="58.443983699930001"/>
    <n v="266.533957373769"/>
    <n v="58.443983699930001"/>
    <n v="6.3191082517732798E-6"/>
    <n v="1.7815245882957198E-5"/>
    <m/>
    <n v="1"/>
    <n v="2836"/>
    <n v="1.1834873461177899E-6"/>
    <n v="2752"/>
    <n v="0"/>
    <n v="0"/>
    <n v="0.16561647162729623"/>
    <n v="2367"/>
    <n v="0"/>
  </r>
  <r>
    <s v="Bay Area"/>
    <x v="2752"/>
    <n v="0"/>
    <n v="0"/>
    <n v="1"/>
    <n v="0.58531630000000001"/>
    <n v="1"/>
    <n v="1.7792035578167899E-5"/>
    <n v="6.6431909799575806E-2"/>
    <n v="22.090173721313398"/>
    <n v="34.915935516357401"/>
    <n v="170.16802978515599"/>
    <n v="3.7590415477752601"/>
    <n v="8.4070794284343706E-2"/>
    <n v="0.74491149187088002"/>
    <n v="1"/>
    <n v="1.1819589026797E-6"/>
    <n v="3.9302915683947498E-4"/>
    <n v="0"/>
    <n v="0"/>
    <s v="{117C09FD-AE60-4D22-843F-8781BD8BA585}"/>
    <n v="42291101"/>
    <s v="OLEMA 1101"/>
    <n v="37074"/>
    <n v="38.068741463629401"/>
    <n v="-122.805650503514"/>
    <x v="2750"/>
    <n v="24"/>
    <n v="34"/>
    <n v="1649.50177600445"/>
    <n v="506.00807784025602"/>
    <n v="1143.4936981641899"/>
    <n v="21.945601490024199"/>
    <n v="0"/>
    <n v="3.9302915683947498E-4"/>
    <n v="1.7792035578167899E-5"/>
    <m/>
    <n v="1"/>
    <n v="955"/>
    <n v="1.1819589026797E-6"/>
    <n v="2753"/>
    <n v="0"/>
    <n v="0"/>
    <n v="1.3636360343457827E-2"/>
    <n v="2765"/>
    <n v="0"/>
  </r>
  <r>
    <s v="Central Coast"/>
    <x v="2753"/>
    <n v="3"/>
    <n v="6.2715864972574797"/>
    <n v="27"/>
    <n v="18.066714999999999"/>
    <n v="10"/>
    <n v="1.6637038788758199E-5"/>
    <n v="7.0246620711118299E-2"/>
    <n v="0.57284817099571195"/>
    <n v="128.967997233072"/>
    <n v="622.13610839843705"/>
    <n v="0.57343764106432504"/>
    <n v="0.26194689720869002"/>
    <n v="10.5617922157049"/>
    <n v="1.00110619068145"/>
    <n v="1.1588678376373501E-6"/>
    <n v="1.2439595957403E-5"/>
    <n v="0.11111111111111099"/>
    <n v="0.34713485067866501"/>
    <s v="{5544109A-90D8-4D98-A117-3D3506C6B01F}"/>
    <n v="182131103"/>
    <s v="GONZALES 1103"/>
    <n v="3096"/>
    <n v="36.498217451156201"/>
    <n v="-121.45010362813299"/>
    <x v="2751"/>
    <n v="206"/>
    <n v="190"/>
    <n v="39846.561068120202"/>
    <n v="29023.6121417256"/>
    <n v="10822.9489263946"/>
    <n v="2007.69174615107"/>
    <n v="1124.7031551963701"/>
    <n v="1.2439595957403001E-4"/>
    <n v="1.6637038788758199E-4"/>
    <n v="2.0905288324191602"/>
    <n v="2.7"/>
    <n v="2755"/>
    <n v="1.1588678376373501E-5"/>
    <n v="2754"/>
    <n v="0"/>
    <n v="0"/>
    <n v="1.2475214279976365"/>
    <n v="2355"/>
    <n v="0"/>
  </r>
  <r>
    <s v="Central Coast"/>
    <x v="2754"/>
    <n v="16"/>
    <n v="61.058546215318501"/>
    <n v="16"/>
    <n v="61.058548000000002"/>
    <n v="4"/>
    <n v="1.38117002279614E-5"/>
    <n v="8.5505977272987296E-2"/>
    <n v="1.03306153323501E-3"/>
    <n v="88.455139160156193"/>
    <n v="209.20909118652301"/>
    <n v="2.1673731680493799E-4"/>
    <n v="0.36172565817832902"/>
    <n v="9.6781529188156092"/>
    <n v="1.0066371560096701"/>
    <n v="1.15647681612903E-6"/>
    <n v="1.0790722141162899E-5"/>
    <n v="1"/>
    <n v="0.99999997120281503"/>
    <s v="{4C087FEB-CACD-4757-8482-26820E95E898}"/>
    <n v="182052101"/>
    <s v="SOLEDAD 2101"/>
    <s v="circuit_breaker"/>
    <n v="36.429563522409701"/>
    <n v="-121.33222659324601"/>
    <x v="2752"/>
    <n v="158"/>
    <n v="124"/>
    <n v="27792.388504612099"/>
    <n v="23674.2161262259"/>
    <n v="4118.1723783861298"/>
    <n v="1217.4718072969899"/>
    <n v="301.29275660122403"/>
    <n v="4.3162888564651699E-5"/>
    <n v="5.5246800911845599E-5"/>
    <n v="3.8161591384574001"/>
    <n v="4"/>
    <n v="2777"/>
    <n v="4.6259072645161202E-6"/>
    <n v="2755"/>
    <n v="0"/>
    <n v="0"/>
    <n v="0.75650167437193794"/>
    <n v="1156"/>
    <n v="0"/>
  </r>
  <r>
    <s v="North Valley"/>
    <x v="2755"/>
    <n v="1"/>
    <n v="1.3585838527765399"/>
    <n v="5"/>
    <n v="3.5871114999999998"/>
    <n v="2"/>
    <n v="1.7406328879587801E-5"/>
    <n v="6.6431758675379496E-2"/>
    <m/>
    <m/>
    <m/>
    <m/>
    <n v="0.68362831277772695"/>
    <n v="15.6352877616882"/>
    <n v="1.0044247508049"/>
    <n v="1.1563330395530599E-6"/>
    <n v="1.7406328879587801E-5"/>
    <n v="0.2"/>
    <n v="0.37874034943461199"/>
    <s v="{F015A61C-A7C7-4E4E-9F7E-089F729D8AF8}"/>
    <n v="102551101"/>
    <s v="EAST QUINCY 1101"/>
    <n v="1319"/>
    <n v="39.933734799148702"/>
    <n v="-120.904613677227"/>
    <x v="2753"/>
    <n v="28"/>
    <n v="116"/>
    <n v="6468.81335421732"/>
    <n v="1710.6250233133901"/>
    <n v="4758.1883309039304"/>
    <n v="230.105863905028"/>
    <n v="582.24534538535102"/>
    <n v="3.4812657759175602E-5"/>
    <n v="3.4812657759175602E-5"/>
    <n v="1.3585838527765399"/>
    <n v="2.5"/>
    <n v="2658"/>
    <n v="2.3126660791061199E-6"/>
    <n v="2756"/>
    <n v="0"/>
    <n v="0"/>
    <n v="0.14298111076053116"/>
    <n v="2616"/>
    <n v="0"/>
  </r>
  <r>
    <s v="Bay Area"/>
    <x v="2756"/>
    <n v="373"/>
    <n v="1395.6331248121"/>
    <n v="453"/>
    <n v="1441.4151999999999"/>
    <n v="24"/>
    <n v="1.7310141553631699E-5"/>
    <n v="6.6431909799575806E-2"/>
    <n v="0.46331001135210198"/>
    <n v="0.200764639613529"/>
    <n v="2.9298749467367598E-2"/>
    <n v="2.3107601110202302E-5"/>
    <n v="1.39813790827368"/>
    <n v="0.83910397936900405"/>
    <n v="0.75"/>
    <n v="1.1499457623087501E-6"/>
    <n v="1.3227433936909399E-5"/>
    <n v="0.82339955849889601"/>
    <n v="0.96823813322129404"/>
    <s v="{5A5EFB63-6847-4F33-8DBE-F9C3D6DCF54A}"/>
    <n v="22721101"/>
    <s v="SNEATH LANE 1101"/>
    <n v="34438"/>
    <n v="37.6152213266964"/>
    <n v="-122.43846106921001"/>
    <x v="2754"/>
    <n v="137"/>
    <n v="845"/>
    <n v="45884.775308041797"/>
    <n v="8258.7197474191707"/>
    <n v="37626.055560622597"/>
    <n v="2524.5868037954001"/>
    <n v="10587.924543703901"/>
    <n v="3.1745841448582702E-4"/>
    <n v="4.1544339728716198E-4"/>
    <n v="3.7416437662522899"/>
    <n v="18.875"/>
    <n v="2739"/>
    <n v="2.7598698295410003E-5"/>
    <n v="2757"/>
    <n v="0"/>
    <n v="0"/>
    <n v="1.5687050268611515"/>
    <n v="2713"/>
    <n v="0"/>
  </r>
  <r>
    <s v="Bay Area"/>
    <x v="2757"/>
    <n v="224"/>
    <n v="499.90265950721999"/>
    <n v="422"/>
    <n v="603.67769999999996"/>
    <n v="77"/>
    <n v="2.2810534810323801E-5"/>
    <n v="4.9176868293192399E-2"/>
    <n v="1.4074551022989901"/>
    <n v="0.91726035162137098"/>
    <n v="3.18262682405111"/>
    <n v="2.4406459633066199E-2"/>
    <n v="1.1889380600769099"/>
    <n v="2.1790265481337001"/>
    <n v="1.96560740161257"/>
    <n v="1.1456607494811E-6"/>
    <n v="2.81705461232012E-5"/>
    <n v="0.53080568720379095"/>
    <n v="0.82809532567522504"/>
    <s v="{63FDD22C-1D84-438C-BDD2-97E9627809B3}"/>
    <n v="12501105"/>
    <s v="EL CERRITO G 1105"/>
    <s v="circuit_breaker"/>
    <n v="37.9162204410529"/>
    <n v="-122.302771712959"/>
    <x v="2755"/>
    <n v="210"/>
    <n v="1314"/>
    <n v="66304.626400796304"/>
    <n v="11881.4228147698"/>
    <n v="54423.203586026502"/>
    <n v="11881.4228147698"/>
    <n v="54423.203586026502"/>
    <n v="2.1691320514864998E-3"/>
    <n v="1.7564111803949299E-3"/>
    <n v="2.2317083013715102"/>
    <n v="5.4805194805194803"/>
    <n v="2488"/>
    <n v="8.8215877710044695E-5"/>
    <n v="2758"/>
    <n v="0"/>
    <n v="0"/>
    <n v="7.3827715758363253"/>
    <n v="2040"/>
    <n v="0"/>
  </r>
  <r>
    <s v="Bay Area"/>
    <x v="2758"/>
    <n v="148"/>
    <n v="407.29401933637001"/>
    <n v="637"/>
    <n v="689.69889999999998"/>
    <n v="49"/>
    <n v="1.8953227722982801E-5"/>
    <n v="5.96530077901367E-2"/>
    <n v="1.7607606870122201"/>
    <n v="1.6537078410387001"/>
    <n v="4.3988027778745096"/>
    <n v="3.2049056793926799E-2"/>
    <n v="0.36312296589547399"/>
    <n v="1.24110969352094"/>
    <n v="1.40816326530612"/>
    <n v="1.1418907820802399E-6"/>
    <n v="2.0524515517137102E-5"/>
    <n v="0.23233908948194601"/>
    <n v="0.59053887329712496"/>
    <s v="{9F880ADC-A7AD-4981-8671-C146C332254F}"/>
    <n v="14341105"/>
    <s v="VALLEY VIEW 1105"/>
    <s v="P190"/>
    <n v="37.976348057865003"/>
    <n v="-122.291478976389"/>
    <x v="2756"/>
    <n v="168"/>
    <n v="678"/>
    <n v="38550.040624595298"/>
    <n v="9490.8504332206794"/>
    <n v="29059.190191374699"/>
    <n v="4841.3797835208497"/>
    <n v="9746.1876848925294"/>
    <n v="1.00570126033971E-3"/>
    <n v="9.2870815842616096E-4"/>
    <n v="2.7519866171376401"/>
    <n v="13"/>
    <n v="2598"/>
    <n v="5.5952648321931753E-5"/>
    <n v="2759"/>
    <n v="0"/>
    <n v="0"/>
    <n v="3.0082929974661341"/>
    <n v="2165"/>
    <n v="0"/>
  </r>
  <r>
    <s v="Bay Area"/>
    <x v="2759"/>
    <n v="109"/>
    <n v="218.968252480936"/>
    <n v="249"/>
    <n v="290.16214000000002"/>
    <n v="39"/>
    <n v="1.8952334101366999E-5"/>
    <n v="6.1321762891916098E-2"/>
    <n v="1.28883476569575"/>
    <n v="0.87260542404126396"/>
    <n v="3.17965530558204"/>
    <n v="2.7691133442383799E-2"/>
    <n v="0.55296720301403701"/>
    <n v="9.0870640733662703E-2"/>
    <n v="0.74358974358980101"/>
    <n v="1.13951995866354E-6"/>
    <n v="2.5603683363581598E-5"/>
    <n v="0.43775100401606398"/>
    <n v="0.75464101747388901"/>
    <s v="{E8FD31A9-7950-4D14-9414-D1A0A0556AE8}"/>
    <n v="12600401"/>
    <s v="OAK 0401"/>
    <s v="circuit_breaker"/>
    <n v="37.9011583453822"/>
    <n v="-122.28671992341"/>
    <x v="2757"/>
    <n v="150"/>
    <n v="1383"/>
    <n v="63793.917608952899"/>
    <n v="8444.2885803296595"/>
    <n v="55349.629028623203"/>
    <n v="5406.3145279580103"/>
    <n v="35040.399460232496"/>
    <n v="9.9854365117968392E-4"/>
    <n v="7.3914102995331599E-4"/>
    <n v="2.00888305028381"/>
    <n v="6.3846153846153797"/>
    <n v="2526"/>
    <n v="4.4441278387878061E-5"/>
    <n v="2760"/>
    <n v="0"/>
    <n v="0"/>
    <n v="3.3593270645517967"/>
    <n v="2868"/>
    <n v="0"/>
  </r>
  <r>
    <s v="Bay Area"/>
    <x v="2760"/>
    <n v="270"/>
    <n v="739.48158692259096"/>
    <n v="574"/>
    <n v="908.66189999999995"/>
    <n v="66"/>
    <n v="1.7002026748796701E-5"/>
    <n v="6.6431909799575806E-2"/>
    <n v="1.2275298696316299"/>
    <n v="2.49488352248766"/>
    <n v="4.2146210783951297"/>
    <n v="4.5604446544415603E-2"/>
    <n v="0.73149638377468695"/>
    <n v="2.7504055878486402"/>
    <n v="0.94150576266376096"/>
    <n v="1.1294771073860399E-6"/>
    <n v="2.4376939774441099E-5"/>
    <n v="0.47038327526132401"/>
    <n v="0.81381376895420099"/>
    <s v="{D73C61C6-F360-40B2-9388-D54915745260}"/>
    <n v="24012102"/>
    <s v="BAY MEADOWS 2102"/>
    <n v="57886"/>
    <n v="37.546219090174198"/>
    <n v="-122.333662490854"/>
    <x v="2758"/>
    <n v="145"/>
    <n v="384"/>
    <n v="25543.718616107901"/>
    <n v="8466.0843061737996"/>
    <n v="17077.634309934099"/>
    <n v="6347.2399142908098"/>
    <n v="13396.369215983899"/>
    <n v="1.6088780251131099E-3"/>
    <n v="1.12213376542058E-3"/>
    <n v="2.73882069230589"/>
    <n v="8.6969696969696901"/>
    <n v="2541"/>
    <n v="7.4545489087478632E-5"/>
    <n v="2761"/>
    <n v="0"/>
    <n v="0"/>
    <n v="3.9439908127827947"/>
    <n v="2865"/>
    <n v="0"/>
  </r>
  <r>
    <s v="Bay Area"/>
    <x v="2761"/>
    <n v="198"/>
    <n v="574.77374816801102"/>
    <n v="331"/>
    <n v="640.60724000000005"/>
    <n v="73"/>
    <n v="1.69329212577108E-5"/>
    <n v="6.6431909799575806E-2"/>
    <n v="0.52773973660479301"/>
    <n v="1.53448903342259"/>
    <n v="5.2356996851619897"/>
    <n v="7.1912795429382406E-2"/>
    <n v="1.0372469499197099"/>
    <n v="2.53259480073537"/>
    <n v="0.98630136986301298"/>
    <n v="1.1248862976355599E-6"/>
    <n v="1.2396985235769401E-5"/>
    <n v="0.59818731117824697"/>
    <n v="0.89723267765757397"/>
    <s v="{0A0CA719-3BA2-4B10-8DAF-28B4D94E2A5D}"/>
    <n v="13111109"/>
    <s v="SAN LEANDRO U 1109"/>
    <s v="CR002"/>
    <n v="37.744008583779099"/>
    <n v="-122.150775424605"/>
    <x v="2759"/>
    <n v="194"/>
    <n v="1283"/>
    <n v="69032.986324599697"/>
    <n v="12468.7642936675"/>
    <n v="56564.222030932098"/>
    <n v="10902.831044734899"/>
    <n v="47424.590372418301"/>
    <n v="9.0497992221116798E-4"/>
    <n v="1.2361032518128901E-3"/>
    <n v="2.90289771802026"/>
    <n v="4.5342465753424603"/>
    <n v="2756"/>
    <n v="8.2116699727395869E-5"/>
    <n v="2762"/>
    <n v="0"/>
    <n v="0"/>
    <n v="6.7747030290979691"/>
    <n v="747"/>
    <n v="0"/>
  </r>
  <r>
    <s v="Central Coast"/>
    <x v="2762"/>
    <n v="2"/>
    <n v="7.6323182769148099"/>
    <n v="9"/>
    <n v="10.822469999999999"/>
    <n v="1"/>
    <n v="1.07395926534081E-5"/>
    <n v="0.104580044746398"/>
    <n v="0"/>
    <n v="78.923034667968693"/>
    <n v="429.763092041015"/>
    <n v="0"/>
    <n v="1.2278760671615601"/>
    <n v="28.1384963989257"/>
    <n v="1.03982305526733"/>
    <n v="1.1231470802515201E-6"/>
    <n v="0"/>
    <n v="0.22222222222222199"/>
    <n v="0.70522888772265202"/>
    <s v="{B67EAAD0-18CE-4C8C-8264-33FF5297FE06}"/>
    <n v="182051114"/>
    <s v="SOLEDAD 1114"/>
    <n v="35306"/>
    <n v="36.4316750686083"/>
    <n v="-121.329611919876"/>
    <x v="2760"/>
    <n v="86"/>
    <n v="40"/>
    <n v="14931.279804826099"/>
    <n v="11463.1002583713"/>
    <n v="3468.1795464547099"/>
    <n v="1328.8876255543901"/>
    <n v="2046.42818612366"/>
    <n v="0"/>
    <n v="1.07395926534081E-5"/>
    <n v="3.8161591384574001"/>
    <n v="9"/>
    <n v="2895"/>
    <n v="1.1231470802515201E-6"/>
    <n v="2763"/>
    <n v="0"/>
    <n v="0"/>
    <n v="0.82573223277835694"/>
    <n v="2005"/>
    <n v="0"/>
  </r>
  <r>
    <s v="Bay Area"/>
    <x v="2763"/>
    <n v="16"/>
    <n v="35.717356104157702"/>
    <n v="23"/>
    <n v="39.355583000000003"/>
    <n v="5"/>
    <n v="1.6714812045393001E-5"/>
    <n v="6.6431909799575806E-2"/>
    <n v="1.3247754932381199"/>
    <n v="1.0706788781098999"/>
    <n v="2.2096875658098698"/>
    <n v="0.13069851449917599"/>
    <n v="4.4247787445783599E-4"/>
    <n v="9.8451328277587805E-2"/>
    <n v="1"/>
    <n v="1.11039688611641E-6"/>
    <n v="2.0484890137595298E-5"/>
    <n v="0.69565217391304301"/>
    <n v="0.90755499495177405"/>
    <s v="{1C6F3DE6-AA4E-42DF-A55E-4A158925CCE7}"/>
    <n v="12091106"/>
    <s v="OAKLAND J 1106"/>
    <s v="CR330"/>
    <n v="37.764797366223803"/>
    <n v="-122.16068567252999"/>
    <x v="2761"/>
    <n v="65"/>
    <n v="507"/>
    <n v="26986.499552227098"/>
    <n v="3874.5760355789098"/>
    <n v="23111.923516648199"/>
    <n v="845.05703276863903"/>
    <n v="3745.2205684146202"/>
    <n v="1.02424450687976E-4"/>
    <n v="8.3574060226965203E-5"/>
    <n v="2.2323347565098501"/>
    <n v="4.5999999999999996"/>
    <n v="2599"/>
    <n v="5.5519844305820497E-6"/>
    <n v="2764"/>
    <n v="0"/>
    <n v="0"/>
    <n v="0.52509393350848199"/>
    <n v="2766"/>
    <n v="0"/>
  </r>
  <r>
    <s v="Central Coast"/>
    <x v="2764"/>
    <n v="2"/>
    <n v="5.0213240528487404"/>
    <n v="91"/>
    <n v="59.657744999999998"/>
    <n v="10"/>
    <n v="1.66008787800819E-5"/>
    <n v="6.6431909799575806E-2"/>
    <n v="9.2180973291397095"/>
    <n v="26.298148989677401"/>
    <n v="70.633697271347003"/>
    <n v="0.61801481992006302"/>
    <n v="5.2192477978765899"/>
    <n v="18.214535140991199"/>
    <n v="1.02721239328384"/>
    <n v="1.10282808171209E-6"/>
    <n v="1.24823842998011E-4"/>
    <n v="2.19780219780219E-2"/>
    <n v="8.4168853892083395E-2"/>
    <s v="{3CCA61DC-2699-479D-8396-73463C6B90FD}"/>
    <n v="182971101"/>
    <s v="PURISIMA 1101"/>
    <n v="49394"/>
    <n v="34.703488472447297"/>
    <n v="-120.46100288819"/>
    <x v="2762"/>
    <n v="240"/>
    <n v="1213"/>
    <n v="73424.864814990098"/>
    <n v="14100.5969988916"/>
    <n v="59324.267816098501"/>
    <n v="1434.27901556232"/>
    <n v="941.48010448858599"/>
    <n v="1.2482384299801099E-3"/>
    <n v="1.6600878780081901E-4"/>
    <n v="2.5106620264243702"/>
    <n v="9.1"/>
    <n v="1725"/>
    <n v="1.10282808171209E-5"/>
    <n v="2765"/>
    <n v="0"/>
    <n v="0"/>
    <n v="0.89121938617897434"/>
    <n v="943"/>
    <n v="0"/>
  </r>
  <r>
    <s v="Bay Area"/>
    <x v="2765"/>
    <n v="22"/>
    <n v="46.861566679849702"/>
    <n v="80"/>
    <n v="79.368030000000005"/>
    <n v="9"/>
    <n v="1.5808083642494002E-5"/>
    <n v="6.7844664391380594E-2"/>
    <n v="10.2759294672869"/>
    <n v="30.016155260789599"/>
    <n v="42.163468075784202"/>
    <n v="1.9593466636672401"/>
    <n v="0.92354962064160195"/>
    <n v="5.8793510074416799"/>
    <n v="1.0014749235577001"/>
    <n v="1.09718010074269E-6"/>
    <n v="5.4515090980484298E-5"/>
    <n v="0.27500000000000002"/>
    <n v="0.59043381331956601"/>
    <s v="{36DDF29F-B22D-4B8A-AF4A-BB933D5333CF}"/>
    <n v="14101105"/>
    <s v="ALHAMBRA 1105"/>
    <s v="circuit_breaker"/>
    <n v="37.993724410622598"/>
    <n v="-122.13024308263699"/>
    <x v="2763"/>
    <n v="80"/>
    <n v="169"/>
    <n v="10291.651814229101"/>
    <n v="3045.0721620878098"/>
    <n v="7246.5796521413604"/>
    <n v="1107.67899521965"/>
    <n v="1947.9853582261401"/>
    <n v="4.9063581882435804E-4"/>
    <n v="1.4227275278244601E-4"/>
    <n v="2.13007121272044"/>
    <n v="8.8888888888888893"/>
    <n v="2196"/>
    <n v="9.8746209066842092E-6"/>
    <n v="2766"/>
    <n v="0"/>
    <n v="0"/>
    <n v="0.68827960493862916"/>
    <n v="2045"/>
    <n v="0"/>
  </r>
  <r>
    <s v="Bay Area"/>
    <x v="2766"/>
    <n v="9"/>
    <n v="14.356772110201501"/>
    <n v="22"/>
    <n v="21.658688000000001"/>
    <n v="5"/>
    <n v="1.6350506302842399E-5"/>
    <n v="6.6431758675379496E-2"/>
    <m/>
    <m/>
    <m/>
    <m/>
    <n v="3.8938054442441097E-2"/>
    <n v="2.1257079645991301"/>
    <n v="1"/>
    <n v="1.0861928889306901E-6"/>
    <n v="1.6350506302842399E-5"/>
    <n v="0.40909090909090901"/>
    <n v="0.66286436098745505"/>
    <s v="{DE1365E8-AE71-4371-B78C-316604B54A0D}"/>
    <n v="14161104"/>
    <s v="ROSSMOOR 1104"/>
    <n v="79146"/>
    <n v="37.903269738397398"/>
    <n v="-122.09550101032499"/>
    <x v="2764"/>
    <n v="79"/>
    <n v="160"/>
    <n v="9989.7567890189694"/>
    <n v="3498.2632803822298"/>
    <n v="6491.4935086367204"/>
    <n v="400.43153819886697"/>
    <n v="465.66298044642099"/>
    <n v="8.1752531514211996E-5"/>
    <n v="8.1752531514211996E-5"/>
    <n v="1.5951969011335001"/>
    <n v="4.4000000000000004"/>
    <n v="2675"/>
    <n v="5.4309644446534499E-6"/>
    <n v="2767"/>
    <n v="0"/>
    <n v="0"/>
    <n v="0.24881654532216818"/>
    <n v="2840"/>
    <n v="0"/>
  </r>
  <r>
    <s v="North Valley"/>
    <x v="2767"/>
    <n v="0"/>
    <n v="0"/>
    <n v="14"/>
    <n v="7.0608079999999998"/>
    <n v="9"/>
    <n v="7.7143748361171006E-6"/>
    <n v="0.195006233469073"/>
    <n v="1.0189856926444901E-2"/>
    <n v="54.2735121697187"/>
    <n v="847.16426664590801"/>
    <n v="3.1398650287883301E-2"/>
    <n v="6.8584071679247696E-2"/>
    <n v="43.3234765529632"/>
    <n v="1.0791543722152701"/>
    <n v="1.07938799026791E-6"/>
    <n v="3.9918968583031498E-6"/>
    <n v="0"/>
    <n v="0"/>
    <s v="{637602BE-E394-4D87-B06C-9852D4AA6AF2}"/>
    <n v="102361101"/>
    <s v="HAMILTON BRANCH 1101"/>
    <n v="2436"/>
    <n v="40.286141664097102"/>
    <n v="-121.11545962221901"/>
    <x v="2765"/>
    <n v="16"/>
    <n v="1"/>
    <n v="2064.2223483262901"/>
    <n v="2038.3209985313799"/>
    <n v="25.901349794908"/>
    <n v="2038.3209985313799"/>
    <n v="25.901349794908"/>
    <n v="3.5927071724728401E-5"/>
    <n v="6.9429373525053893E-5"/>
    <m/>
    <n v="1.55555555555555"/>
    <n v="2853"/>
    <n v="9.7144919124111907E-6"/>
    <n v="2768"/>
    <n v="0"/>
    <n v="0"/>
    <n v="1.2665535571784421"/>
    <n v="14"/>
    <n v="0"/>
  </r>
  <r>
    <s v="Central Coast"/>
    <x v="2768"/>
    <n v="26"/>
    <n v="60.534879054888201"/>
    <n v="31"/>
    <n v="63.114345999999998"/>
    <n v="4"/>
    <n v="1.6136806607391901E-5"/>
    <n v="6.6431834237477602E-2"/>
    <n v="0"/>
    <n v="0"/>
    <n v="0"/>
    <n v="0"/>
    <n v="3.8163717836141503E-2"/>
    <n v="6.2354535907506898"/>
    <n v="1"/>
    <n v="1.0719976616644901E-6"/>
    <n v="1.43094890745487E-5"/>
    <n v="0.83870967741935398"/>
    <n v="0.95913026629447495"/>
    <s v="{2F70F4D8-3BA3-4012-9A01-B8B771F3D276}"/>
    <n v="182221101"/>
    <s v="DEL MONTE 1101"/>
    <n v="38582"/>
    <n v="36.619129414688203"/>
    <n v="-121.82492757520799"/>
    <x v="2766"/>
    <n v="117"/>
    <n v="519"/>
    <n v="33430.056305492901"/>
    <n v="8603.6462172050797"/>
    <n v="24826.410088287801"/>
    <n v="792.59120672525705"/>
    <n v="389.30436709820202"/>
    <n v="5.7237956298194997E-5"/>
    <n v="6.4547226429567605E-5"/>
    <n v="2.3282645790341601"/>
    <n v="7.75"/>
    <n v="2717"/>
    <n v="4.2879906466579604E-6"/>
    <n v="2769"/>
    <n v="0"/>
    <n v="0"/>
    <n v="0.49249319071407971"/>
    <n v="1862"/>
    <n v="0"/>
  </r>
  <r>
    <s v="Bay Area"/>
    <x v="2769"/>
    <n v="1"/>
    <n v="2.5307423208937201"/>
    <n v="4"/>
    <n v="3.8979499999999998"/>
    <n v="3"/>
    <n v="1.6048221975021602E-5"/>
    <n v="6.6431909799575806E-2"/>
    <m/>
    <m/>
    <m/>
    <m/>
    <n v="0.31415929396959102"/>
    <n v="3.3997048934312601E-2"/>
    <n v="0.33333333333348403"/>
    <n v="1.06611403468821E-6"/>
    <n v="1.6048221975021602E-5"/>
    <n v="0.25"/>
    <n v="0.64924957060518096"/>
    <s v="{D5C37EEA-D463-430D-8618-04212D08A58F}"/>
    <n v="12501110"/>
    <s v="EL CERRITO G 1110"/>
    <s v="circuit_breaker"/>
    <n v="37.916115474323398"/>
    <n v="-122.302703456838"/>
    <x v="2767"/>
    <n v="76"/>
    <n v="525"/>
    <n v="23369.460193130701"/>
    <n v="4384.0630366067899"/>
    <n v="18985.397156523901"/>
    <n v="376.253500607653"/>
    <n v="3101.4916035693"/>
    <n v="4.8144665925065001E-5"/>
    <n v="4.8144665925065001E-5"/>
    <n v="2.5307423208937201"/>
    <n v="1.3333333333333299"/>
    <n v="2683"/>
    <n v="3.1983421040646301E-6"/>
    <n v="2770"/>
    <n v="0"/>
    <n v="0"/>
    <n v="0.23379301392607796"/>
    <n v="2337"/>
    <n v="0"/>
  </r>
  <r>
    <s v="Central Valley"/>
    <x v="2770"/>
    <n v="0"/>
    <n v="0"/>
    <n v="3"/>
    <n v="1.2624122"/>
    <n v="1"/>
    <n v="1.5854579032748E-5"/>
    <n v="6.6431229729116206E-2"/>
    <m/>
    <m/>
    <m/>
    <m/>
    <n v="0.30973452329635598"/>
    <n v="1.0249999761581401"/>
    <n v="1"/>
    <n v="1.05323918198291E-6"/>
    <n v="1.5854579032748E-5"/>
    <n v="0"/>
    <n v="0"/>
    <s v="{21272FCC-A834-4F21-A4CB-5DBBD597A054}"/>
    <n v="163160401"/>
    <s v="PINECREST 0401"/>
    <s v="circuit_breaker"/>
    <n v="38.188311733093798"/>
    <n v="-119.99382383203501"/>
    <x v="2768"/>
    <n v="4"/>
    <n v="0"/>
    <n v="20.616470112975499"/>
    <n v="20.616470112975499"/>
    <n v="0"/>
    <n v="20.616470112975499"/>
    <n v="0"/>
    <n v="1.5854579032748E-5"/>
    <n v="1.5854579032748E-5"/>
    <m/>
    <n v="3"/>
    <n v="2686"/>
    <n v="1.05323918198291E-6"/>
    <n v="2771"/>
    <n v="0"/>
    <n v="0"/>
    <n v="1.2810476650569698E-2"/>
    <n v="1513"/>
    <n v="0"/>
  </r>
  <r>
    <s v="Sierra"/>
    <x v="2771"/>
    <n v="1"/>
    <n v="0.97407893719230998"/>
    <n v="51"/>
    <n v="23.760871999999999"/>
    <n v="19"/>
    <n v="1.57980241151802E-5"/>
    <n v="6.64311064604447E-2"/>
    <n v="0.74581576521611803"/>
    <n v="3.0020623140864902"/>
    <n v="9.0941459072960704"/>
    <n v="7.94021350318669E-3"/>
    <n v="0.14590126271114501"/>
    <n v="2.76701207223691"/>
    <n v="1"/>
    <n v="1.04947997842199E-6"/>
    <n v="1.368375812062E-5"/>
    <n v="1.9607843137254902E-2"/>
    <n v="4.0995083926897401E-2"/>
    <s v="{3CE51A5B-7612-4EAB-BF43-95EB9AC2B5AB}"/>
    <n v="158031101"/>
    <s v="ECHO SUMMIT 1101"/>
    <n v="8922"/>
    <n v="38.822832392908502"/>
    <n v="-120.029632225196"/>
    <x v="2769"/>
    <n v="16"/>
    <n v="83"/>
    <n v="5308.6267845521897"/>
    <n v="1790.6655446983"/>
    <n v="3517.9612398538802"/>
    <n v="1790.6655446983"/>
    <n v="3517.9612398538802"/>
    <n v="2.5999140429178099E-4"/>
    <n v="3.0016245818842397E-4"/>
    <n v="0.97407893719230998"/>
    <n v="2.6842105263157801"/>
    <n v="2728"/>
    <n v="1.9940119590017809E-5"/>
    <n v="2772"/>
    <n v="0"/>
    <n v="0"/>
    <n v="1.1126676401747273"/>
    <n v="2419"/>
    <n v="0"/>
  </r>
  <r>
    <s v="Bay Area"/>
    <x v="2772"/>
    <n v="3"/>
    <n v="10.2083394092224"/>
    <n v="12"/>
    <n v="14.533998499999999"/>
    <n v="2"/>
    <n v="1.5451118997589199E-5"/>
    <n v="6.6431909799575806E-2"/>
    <m/>
    <m/>
    <m/>
    <m/>
    <n v="0.5"/>
    <n v="0.127433631569147"/>
    <n v="1"/>
    <n v="1.0264473435503501E-6"/>
    <n v="1.5451118997589199E-5"/>
    <n v="0.25"/>
    <n v="0.70237652884591695"/>
    <s v="{BE3C634B-17FC-4888-B134-237CE049DF24}"/>
    <n v="12091105"/>
    <s v="OAKLAND J 1105"/>
    <s v="CR130"/>
    <n v="37.779391060505603"/>
    <n v="-122.187086580639"/>
    <x v="2770"/>
    <n v="144"/>
    <n v="1163"/>
    <n v="56272.566153479798"/>
    <n v="7851.30171143796"/>
    <n v="48421.264442041902"/>
    <n v="753.235224746428"/>
    <n v="3882.3913851684902"/>
    <n v="3.0902237995178398E-5"/>
    <n v="3.0902237995178398E-5"/>
    <n v="3.4027798030741501"/>
    <n v="6"/>
    <n v="2694"/>
    <n v="2.0528946871007001E-6"/>
    <n v="2773"/>
    <n v="0"/>
    <n v="0"/>
    <n v="0.46803852483591274"/>
    <n v="748"/>
    <n v="0"/>
  </r>
  <r>
    <s v="Bay Area"/>
    <x v="2773"/>
    <n v="1"/>
    <n v="4.0490758241220401"/>
    <n v="4"/>
    <n v="5.5864099999999999"/>
    <n v="1"/>
    <n v="1.53915789269376E-5"/>
    <n v="6.6431909799575806E-2"/>
    <m/>
    <m/>
    <m/>
    <m/>
    <n v="0.25884956121444702"/>
    <n v="2.5884956121444699E-2"/>
    <n v="1"/>
    <n v="1.02249198294737E-6"/>
    <n v="1.53915789269376E-5"/>
    <n v="0.25"/>
    <n v="0.72480820259407197"/>
    <s v="{218F069D-01B3-4618-A6DA-CD10F8EDDF5D}"/>
    <n v="12091118"/>
    <s v="OAKLAND J 1118"/>
    <s v="CR198"/>
    <n v="37.758817457173002"/>
    <n v="-122.17197641212699"/>
    <x v="2771"/>
    <n v="147"/>
    <n v="1377"/>
    <n v="64068.610160010299"/>
    <n v="8427.7397488752395"/>
    <n v="55640.870411135103"/>
    <n v="515.47709684930305"/>
    <n v="2212.6730730128002"/>
    <n v="1.53915789269376E-5"/>
    <n v="1.53915789269376E-5"/>
    <n v="4.0490758241220401"/>
    <n v="4"/>
    <n v="2696"/>
    <n v="1.02249198294737E-6"/>
    <n v="2774"/>
    <n v="0"/>
    <n v="0"/>
    <n v="0.32030251914634827"/>
    <n v="2817"/>
    <n v="0"/>
  </r>
  <r>
    <s v="Bay Area"/>
    <x v="2774"/>
    <n v="21"/>
    <n v="46.301913733126803"/>
    <n v="22"/>
    <n v="46.927776000000001"/>
    <n v="4"/>
    <n v="4.9456882607046201E-5"/>
    <n v="3.3215954899787903E-2"/>
    <n v="0"/>
    <n v="0"/>
    <n v="0"/>
    <n v="0"/>
    <n v="0.97234517335891701"/>
    <n v="3.1832963824272098"/>
    <n v="3.0011062026023798"/>
    <n v="1.01032274644773E-6"/>
    <n v="1.9224457446398399E-5"/>
    <n v="0.95454545454545403"/>
    <n v="0.98666328020631"/>
    <s v="{935F9503-A6EA-4581-B689-528244098488}"/>
    <n v="22721107"/>
    <s v="SNEATH LANE 1107"/>
    <n v="15341"/>
    <n v="37.634827238929603"/>
    <n v="-122.469201887887"/>
    <x v="2772"/>
    <n v="48"/>
    <n v="168"/>
    <n v="8016.0620995633299"/>
    <n v="2071.5107887560898"/>
    <n v="5944.55131080723"/>
    <n v="518.82703062098005"/>
    <n v="111.522035982183"/>
    <n v="7.6897829785593704E-5"/>
    <n v="1.9782753042818499E-4"/>
    <n v="2.2048530349108"/>
    <n v="5.5"/>
    <n v="2629"/>
    <n v="4.04129098579092E-6"/>
    <n v="2775"/>
    <n v="0"/>
    <n v="0"/>
    <n v="0.32238407084398901"/>
    <n v="394"/>
    <n v="0"/>
  </r>
  <r>
    <s v="Bay Area"/>
    <x v="2775"/>
    <n v="3"/>
    <n v="9.9101728537518792"/>
    <n v="18"/>
    <n v="19.116737000000001"/>
    <n v="3"/>
    <n v="1.51558868613695E-5"/>
    <n v="6.6431909799575806E-2"/>
    <m/>
    <m/>
    <m/>
    <m/>
    <n v="0.67551622415582302"/>
    <n v="0.210029497742652"/>
    <n v="1"/>
    <n v="1.0068345089070701E-6"/>
    <n v="1.51558868613695E-5"/>
    <n v="0.16666666666666599"/>
    <n v="0.518402940008024"/>
    <s v="{FFE77CFA-A34C-468C-9434-8A402AB29846}"/>
    <n v="12501112"/>
    <s v="EL CERRITO G 1112"/>
    <s v="circuit_breaker"/>
    <n v="37.916349320831898"/>
    <n v="-122.30286167536801"/>
    <x v="2773"/>
    <n v="175"/>
    <n v="1176"/>
    <n v="57519.0636656161"/>
    <n v="10601.026886825501"/>
    <n v="46918.036778790498"/>
    <n v="510.80102422932401"/>
    <n v="1516.6236999417599"/>
    <n v="4.5467660584108597E-5"/>
    <n v="4.5467660584108597E-5"/>
    <n v="3.3033909512506199"/>
    <n v="6"/>
    <n v="2701"/>
    <n v="3.02050352672121E-6"/>
    <n v="2776"/>
    <n v="0"/>
    <n v="0"/>
    <n v="0.31739694322639928"/>
    <n v="398"/>
    <n v="0"/>
  </r>
  <r>
    <s v="Central Coast"/>
    <x v="2776"/>
    <n v="45"/>
    <n v="109.558543950619"/>
    <n v="88"/>
    <n v="135.22640999999999"/>
    <n v="10"/>
    <n v="3.1017085075291102E-5"/>
    <n v="2.6572733694991E-2"/>
    <n v="6.5526379942893902"/>
    <n v="7.1091849803924498"/>
    <n v="16.987157523632"/>
    <n v="0.20800650643650401"/>
    <n v="2.8673228071388002E-13"/>
    <n v="5.9734513068100802E-3"/>
    <n v="3.2000000000000899"/>
    <n v="9.8727003082322494E-7"/>
    <n v="1.1662226743283E-4"/>
    <n v="0.51136363636363602"/>
    <n v="0.810185998591747"/>
    <s v="{E55048C4-CAB1-4B6B-99F6-30BB24FEA325}"/>
    <n v="182291102"/>
    <s v="HATTON 1102"/>
    <n v="2070"/>
    <n v="36.544713086742597"/>
    <n v="-121.908163918453"/>
    <x v="2774"/>
    <n v="50"/>
    <n v="206"/>
    <n v="13583.5715863481"/>
    <n v="3077.1708338920598"/>
    <n v="10506.400752456"/>
    <n v="797.81508646058796"/>
    <n v="3584.7569149062901"/>
    <n v="1.1662226743283099E-3"/>
    <n v="3.1017085075291101E-4"/>
    <n v="2.43463431001376"/>
    <n v="8.8000000000000007"/>
    <n v="1764"/>
    <n v="9.8727003082322499E-6"/>
    <n v="2777"/>
    <n v="0"/>
    <n v="0"/>
    <n v="0.49573915808910202"/>
    <n v="234"/>
    <n v="0"/>
  </r>
  <r>
    <s v="Sierra"/>
    <x v="2777"/>
    <n v="5"/>
    <n v="9.6613024130524892"/>
    <n v="9"/>
    <n v="11.412046"/>
    <n v="2"/>
    <n v="1.4811050505159001E-5"/>
    <n v="6.6431607551183297E-2"/>
    <m/>
    <m/>
    <m/>
    <m/>
    <n v="0.64048670604824998"/>
    <n v="0.45896017435006797"/>
    <n v="1"/>
    <n v="9.8392189457948301E-7"/>
    <n v="1.4811050505159001E-5"/>
    <n v="0.55555555555555503"/>
    <n v="0.84658807429511596"/>
    <s v="{5828CFD8-0F34-469A-AB4B-4395B45CE3D2}"/>
    <n v="63601112"/>
    <s v="VACAVILLE 1112"/>
    <s v="circuit_breaker"/>
    <n v="38.356803363584497"/>
    <n v="-121.980602700685"/>
    <x v="2775"/>
    <n v="107"/>
    <n v="509"/>
    <n v="22924.051520974099"/>
    <n v="5210.2482854597101"/>
    <n v="17713.8032355143"/>
    <n v="207.00495513732599"/>
    <n v="802.46612901303195"/>
    <n v="2.96221010103181E-5"/>
    <n v="2.96221010103181E-5"/>
    <n v="1.9322604826104901"/>
    <n v="4.5"/>
    <n v="2708"/>
    <n v="1.967843789158966E-6"/>
    <n v="2778"/>
    <n v="0"/>
    <n v="0"/>
    <n v="0.1286268759786354"/>
    <n v="1060"/>
    <n v="0"/>
  </r>
  <r>
    <s v="Bay Area"/>
    <x v="2778"/>
    <n v="5"/>
    <n v="8.2766371104746597"/>
    <n v="26"/>
    <n v="18.187344"/>
    <n v="11"/>
    <n v="1.4710547475260599E-5"/>
    <n v="6.6431909799575806E-2"/>
    <n v="6.4147999510169001E-2"/>
    <n v="3.7303911832471601E-2"/>
    <n v="2.4308251372228001E-2"/>
    <n v="9.2962231595568707E-6"/>
    <n v="0.93483506007628003"/>
    <n v="0.97797670325433605"/>
    <n v="0.81818181818181801"/>
    <n v="9.7724976297889504E-7"/>
    <n v="6.8328260221567796E-6"/>
    <n v="0.19230769230769201"/>
    <n v="0.45507674422846101"/>
    <s v="{8CF3EAE2-3D5E-46D8-99A9-0040E44D6238}"/>
    <n v="14091108"/>
    <s v="CASTRO VALLEY 1108"/>
    <s v="MR379"/>
    <n v="37.703239312687899"/>
    <n v="-122.046130844359"/>
    <x v="2776"/>
    <n v="41"/>
    <n v="333"/>
    <n v="17097.960146083002"/>
    <n v="2536.0701153316099"/>
    <n v="14561.8900307514"/>
    <n v="1604.9823763934201"/>
    <n v="7795.9576209612196"/>
    <n v="7.5161086243724599E-5"/>
    <n v="1.6181602222786699E-4"/>
    <n v="1.6553274220949299"/>
    <n v="2.3636363636363602"/>
    <n v="2827"/>
    <n v="1.0749747392767846E-5"/>
    <n v="2779"/>
    <n v="0"/>
    <n v="0"/>
    <n v="0.99728950420195583"/>
    <n v="744"/>
    <n v="0"/>
  </r>
  <r>
    <s v="Central Coast"/>
    <x v="2779"/>
    <n v="1"/>
    <n v="3.8161591384574001"/>
    <n v="12"/>
    <n v="9.2773280000000007"/>
    <n v="3"/>
    <n v="1.47034861583961E-5"/>
    <n v="6.6431909799575806E-2"/>
    <m/>
    <m/>
    <m/>
    <m/>
    <n v="8.1120943650603294E-3"/>
    <n v="0.186578165429333"/>
    <n v="1"/>
    <n v="9.7678066621388204E-7"/>
    <n v="1.47034861583961E-5"/>
    <n v="8.3333333333333301E-2"/>
    <n v="0.41134250386407001"/>
    <s v="{CED5D6B7-0919-4723-BD8E-41D37DAA2E37}"/>
    <n v="182601105"/>
    <s v="OCEANO 1105"/>
    <s v="V44"/>
    <n v="35.139706955838797"/>
    <n v="-120.63933598440499"/>
    <x v="2777"/>
    <n v="42"/>
    <n v="148"/>
    <n v="6544.0680601097301"/>
    <n v="1804.2529677345101"/>
    <n v="4739.81509237521"/>
    <n v="1004.12368720297"/>
    <n v="2116.1193478458899"/>
    <n v="4.4110458475188298E-5"/>
    <n v="4.4110458475188298E-5"/>
    <n v="3.8161591384574001"/>
    <n v="4"/>
    <n v="2709"/>
    <n v="2.9303419986416459E-6"/>
    <n v="2780"/>
    <n v="0"/>
    <n v="0"/>
    <n v="0.62393333964099673"/>
    <n v="346"/>
    <n v="0"/>
  </r>
  <r>
    <s v="Central Coast"/>
    <x v="2780"/>
    <n v="1"/>
    <n v="1.9449774433158999"/>
    <n v="4"/>
    <n v="3.7063481999999999"/>
    <n v="3"/>
    <n v="1.4503013820406801E-5"/>
    <n v="6.6431909799575806E-2"/>
    <n v="48.8526611328125"/>
    <n v="48.443561553955"/>
    <n v="138.30353927612299"/>
    <n v="6.87892365455627"/>
    <n v="20.525074323018298"/>
    <n v="78.548231760660798"/>
    <n v="1.27138646443684"/>
    <n v="9.6346290593926698E-7"/>
    <n v="4.8581131583584099E-4"/>
    <n v="0.25"/>
    <n v="0.52476921985008096"/>
    <s v="{8D6AF672-1092-41FD-91A5-035B7D768884}"/>
    <n v="83242111"/>
    <s v="MORGAN HILL 2111"/>
    <s v="circuit_breaker"/>
    <n v="37.126923009597"/>
    <n v="-121.65891026307"/>
    <x v="2778"/>
    <n v="97"/>
    <n v="103"/>
    <n v="9312.3580384962206"/>
    <n v="4339.1172982806502"/>
    <n v="4973.2407402155604"/>
    <n v="461.92658512127201"/>
    <n v="978.90354967662302"/>
    <n v="1.4574339475075201E-3"/>
    <n v="4.3509041461220402E-5"/>
    <n v="1.9449774433158999"/>
    <n v="1.3333333333333299"/>
    <n v="802"/>
    <n v="2.8903887178178009E-6"/>
    <n v="2781"/>
    <n v="0"/>
    <n v="0"/>
    <n v="0.28702778412338992"/>
    <n v="547"/>
    <n v="0"/>
  </r>
  <r>
    <s v="Bay Area"/>
    <x v="2781"/>
    <n v="2"/>
    <n v="5.4296841829198303"/>
    <n v="3"/>
    <n v="5.8854202999999998"/>
    <n v="3"/>
    <n v="1.44673055425907E-5"/>
    <n v="6.6431708300647402E-2"/>
    <n v="0.38497170805931002"/>
    <n v="0.22239449620246801"/>
    <n v="6.0486529022455202E-2"/>
    <n v="2.3285603674594299E-5"/>
    <n v="0"/>
    <n v="0.285176992416381"/>
    <n v="1"/>
    <n v="9.6108862219062203E-7"/>
    <n v="1.0220239346381201E-5"/>
    <n v="0.66666666666666596"/>
    <n v="0.92256523501602195"/>
    <s v="{B40886D4-E154-4D0B-BB2B-061EFDC2739B}"/>
    <n v="12091105"/>
    <s v="OAKLAND J 1105"/>
    <s v="CR150"/>
    <n v="37.775916850195699"/>
    <n v="-122.166884537527"/>
    <x v="2779"/>
    <n v="23"/>
    <n v="90"/>
    <n v="3991.30981050123"/>
    <n v="755.18852509834198"/>
    <n v="3236.1212854028799"/>
    <n v="288.224252767981"/>
    <n v="892.14826151488001"/>
    <n v="3.0660718039143797E-5"/>
    <n v="4.3401916627772098E-5"/>
    <n v="2.7148420914599098"/>
    <n v="1"/>
    <n v="2784"/>
    <n v="2.8832658665718663E-6"/>
    <n v="2782"/>
    <n v="0"/>
    <n v="0"/>
    <n v="0.17909419216669312"/>
    <n v="732"/>
    <n v="0"/>
  </r>
  <r>
    <s v="Bay Area"/>
    <x v="2782"/>
    <n v="59"/>
    <n v="89.714916732426701"/>
    <n v="97"/>
    <n v="109.80246"/>
    <n v="22"/>
    <n v="1.427310911078E-5"/>
    <n v="6.6431380861030107E-2"/>
    <n v="0.30875450372695901"/>
    <n v="0.19008064270019501"/>
    <n v="2.8158300556242401E-3"/>
    <n v="1.0171989970331099E-6"/>
    <n v="0.32532180430876101"/>
    <n v="0.95298671163618498"/>
    <n v="1"/>
    <n v="9.4818234740926599E-7"/>
    <n v="1.3462271764100501E-5"/>
    <n v="0.60824742268041199"/>
    <n v="0.81705744082436704"/>
    <s v="{25FEAA66-B3E3-4A2E-9CFA-07C2BE62DF67}"/>
    <n v="42481105"/>
    <s v=" "/>
    <n v="318"/>
    <n v="38.077553912722998"/>
    <n v="-122.54801819560799"/>
    <x v="2780"/>
    <n v="317"/>
    <n v="1741"/>
    <n v="106835.668908423"/>
    <n v="18521.317413799399"/>
    <n v="88314.351494624396"/>
    <n v="2707.5370039920999"/>
    <n v="15379.4918906366"/>
    <n v="2.9616997881021202E-4"/>
    <n v="3.1400840043716E-4"/>
    <n v="1.5205918090241799"/>
    <n v="4.4090909090909003"/>
    <n v="2736"/>
    <n v="2.0860011643003852E-5"/>
    <n v="2783"/>
    <n v="0"/>
    <n v="0"/>
    <n v="1.6823849757075751"/>
    <n v="2153"/>
    <n v="0"/>
  </r>
  <r>
    <s v="Central Coast"/>
    <x v="2783"/>
    <n v="12"/>
    <n v="41.541757246609698"/>
    <n v="56"/>
    <n v="60.88364"/>
    <n v="9"/>
    <n v="9.9691005238532293E-6"/>
    <n v="9.7515575587749398E-2"/>
    <n v="15.109573721885599"/>
    <n v="96.998841285705495"/>
    <n v="379.03261947631802"/>
    <n v="10.6051040887832"/>
    <n v="0.83579155471589806"/>
    <n v="7.3229352398258101"/>
    <n v="1"/>
    <n v="9.3790159748154397E-7"/>
    <n v="4.1889731467866398E-5"/>
    <n v="0.214285714285714"/>
    <n v="0.68231395247084003"/>
    <s v="{BB99A914-387F-48D8-919A-BB8BCFE90D9F}"/>
    <n v="182631108"/>
    <s v="SAN LUIS OBISPO 1108"/>
    <s v="circuit_breaker"/>
    <n v="35.261356257909597"/>
    <n v="-120.634763432128"/>
    <x v="2781"/>
    <n v="327"/>
    <n v="726"/>
    <n v="46100.488082330099"/>
    <n v="13627.748259489401"/>
    <n v="32472.739822840598"/>
    <n v="2912.0067969868801"/>
    <n v="2165.1894183260702"/>
    <n v="3.7700758321079699E-4"/>
    <n v="8.9721904714679099E-5"/>
    <n v="3.4618131038841402"/>
    <n v="6.2222222222222197"/>
    <n v="2311"/>
    <n v="8.4411143773338956E-6"/>
    <n v="2784"/>
    <n v="0"/>
    <n v="0"/>
    <n v="1.8094365754505346"/>
    <n v="1449"/>
    <n v="0"/>
  </r>
  <r>
    <s v="Bay Area"/>
    <x v="2784"/>
    <n v="142"/>
    <n v="380.796503900701"/>
    <n v="281"/>
    <n v="458.16489999999999"/>
    <n v="40"/>
    <n v="1.5470604409983901E-5"/>
    <n v="6.1449516564607599E-2"/>
    <n v="2.0291343447519399"/>
    <n v="1.1367358270799699"/>
    <n v="5.7219700287794604"/>
    <n v="6.3518657825801406E-2"/>
    <n v="0.14260942589593201"/>
    <n v="0.23611576875319301"/>
    <n v="1.175"/>
    <n v="9.2443658238626505E-7"/>
    <n v="3.2890766760118497E-5"/>
    <n v="0.50533807829181498"/>
    <n v="0.83113419457081095"/>
    <s v="{08B99221-B59C-4635-A155-E118204BFD80}"/>
    <n v="12501105"/>
    <s v="EL CERRITO G 1105"/>
    <s v="BR194"/>
    <n v="37.920161512071701"/>
    <n v="-122.287297994185"/>
    <x v="2782"/>
    <n v="155"/>
    <n v="792"/>
    <n v="40630.295479723201"/>
    <n v="8523.5206578678699"/>
    <n v="32106.774821855299"/>
    <n v="5780.6277717415796"/>
    <n v="22521.025646360999"/>
    <n v="1.3156306704047399E-3"/>
    <n v="6.1882417639935695E-4"/>
    <n v="2.6816655204274702"/>
    <n v="7.0250000000000004"/>
    <n v="2427"/>
    <n v="3.6977463295450603E-5"/>
    <n v="2785"/>
    <n v="0"/>
    <n v="0"/>
    <n v="3.5919144591548373"/>
    <n v="2056"/>
    <n v="0"/>
  </r>
  <r>
    <s v="Bay Area"/>
    <x v="2785"/>
    <n v="11"/>
    <n v="34.8284602918906"/>
    <n v="28"/>
    <n v="43.920192999999998"/>
    <n v="9"/>
    <n v="1.5820378596092401E-5"/>
    <n v="5.9050586488511803E-2"/>
    <n v="0.44755399576388299"/>
    <n v="0.14772406072976599"/>
    <n v="0.10439047557417699"/>
    <n v="7.0387153827437295E-5"/>
    <n v="0.12794985668733699"/>
    <n v="8.4476400089139703E-2"/>
    <n v="1.44444444444444"/>
    <n v="9.1581935441562805E-7"/>
    <n v="1.3587378221855099E-5"/>
    <n v="0.39285714285714202"/>
    <n v="0.792994250164472"/>
    <s v="{84501BB6-0E8B-48DF-8950-A9E642A52FF8}"/>
    <n v="24181104"/>
    <s v="SAN CARLOS 1104"/>
    <n v="79774"/>
    <n v="37.493072091759998"/>
    <n v="-122.268948796589"/>
    <x v="2783"/>
    <n v="62"/>
    <n v="225"/>
    <n v="12858.143829004301"/>
    <n v="2604.2836939036902"/>
    <n v="10253.8601351006"/>
    <n v="1093.29726630808"/>
    <n v="4604.0265561896804"/>
    <n v="1.22286403996696E-4"/>
    <n v="1.4238340736483199E-4"/>
    <n v="3.1662236628991498"/>
    <n v="3.1111111111111098"/>
    <n v="2731"/>
    <n v="8.2423741897406519E-6"/>
    <n v="2786"/>
    <n v="0"/>
    <n v="0"/>
    <n v="0.67934321566311795"/>
    <n v="1859"/>
    <n v="0"/>
  </r>
  <r>
    <s v="Bay Area"/>
    <x v="2786"/>
    <n v="13"/>
    <n v="38.201603342068999"/>
    <n v="22"/>
    <n v="42.303226000000002"/>
    <n v="3"/>
    <n v="1.3677698613415999E-5"/>
    <n v="6.6431909799575806E-2"/>
    <m/>
    <m/>
    <m/>
    <m/>
    <n v="1.2728613217673399"/>
    <n v="2.90582609673341"/>
    <n v="1"/>
    <n v="9.08635640552241E-7"/>
    <n v="1.3677698613415999E-5"/>
    <n v="0.59090909090909005"/>
    <n v="0.90304230974686694"/>
    <s v="{59075C34-BE20-48C1-88DD-797C87DDC3D3}"/>
    <n v="12501111"/>
    <s v="EL CERRITO G 1111"/>
    <s v="circuit_breaker"/>
    <n v="37.916181907578299"/>
    <n v="-122.302748234826"/>
    <x v="2784"/>
    <n v="377"/>
    <n v="2272"/>
    <n v="108929.288693782"/>
    <n v="20306.919159117799"/>
    <n v="88622.3695346639"/>
    <n v="521.16061812983799"/>
    <n v="2692.98088406641"/>
    <n v="4.1033095840248198E-5"/>
    <n v="4.1033095840248198E-5"/>
    <n v="2.93858487246685"/>
    <n v="7.3333333333333304"/>
    <n v="2730"/>
    <n v="2.7259069216567229E-6"/>
    <n v="2787"/>
    <n v="0"/>
    <n v="0"/>
    <n v="0.32383409444795558"/>
    <n v="2289"/>
    <n v="0"/>
  </r>
  <r>
    <s v="Central Coast"/>
    <x v="2787"/>
    <n v="11"/>
    <n v="20.7576403665303"/>
    <n v="16"/>
    <n v="23.932468"/>
    <n v="2"/>
    <n v="1.32978943838679E-5"/>
    <n v="6.6431834237477602E-2"/>
    <n v="0"/>
    <n v="0"/>
    <n v="0"/>
    <n v="0"/>
    <n v="0"/>
    <n v="0"/>
    <n v="0"/>
    <n v="8.8340351541660196E-7"/>
    <n v="6.4549849412287501E-6"/>
    <n v="0.6875"/>
    <n v="0.86734222342571299"/>
    <s v="{7A855EEE-6A4F-4B41-AEEE-D64586BF7960}"/>
    <n v="182090401"/>
    <s v="MONTEREY 0401"/>
    <n v="2642"/>
    <n v="36.593262169054597"/>
    <n v="-121.894781910589"/>
    <x v="2785"/>
    <n v="70"/>
    <n v="476"/>
    <n v="25848.371874299701"/>
    <n v="4201.7425703466197"/>
    <n v="21646.629303953101"/>
    <n v="395.92490054855199"/>
    <n v="1545.1264421261801"/>
    <n v="1.29099698824575E-5"/>
    <n v="2.6595788767735899E-5"/>
    <n v="1.88705821513912"/>
    <n v="8"/>
    <n v="2833"/>
    <n v="1.7668070308332039E-6"/>
    <n v="2788"/>
    <n v="0"/>
    <n v="0"/>
    <n v="0.2460162513787543"/>
    <n v="1239"/>
    <n v="0"/>
  </r>
  <r>
    <s v="Bay Area"/>
    <x v="2788"/>
    <n v="7"/>
    <n v="27.178947340531099"/>
    <n v="7"/>
    <n v="27.178947000000001"/>
    <n v="2"/>
    <n v="1.32160671455494E-5"/>
    <n v="6.6431909799575806E-2"/>
    <m/>
    <m/>
    <m/>
    <m/>
    <n v="0"/>
    <n v="4.9778763204813004E-3"/>
    <n v="0.5"/>
    <n v="8.7796858051827898E-7"/>
    <n v="1.32160671455494E-5"/>
    <n v="1"/>
    <n v="0.99999999601900103"/>
    <s v="{8E15B458-F29C-4328-B8BB-225EB178302D}"/>
    <n v="22721107"/>
    <s v="SNEATH LANE 1107"/>
    <n v="1277"/>
    <n v="37.624639834426702"/>
    <n v="-122.455692969431"/>
    <x v="2786"/>
    <n v="62"/>
    <n v="404"/>
    <n v="21453.668296849399"/>
    <n v="3471.37673886121"/>
    <n v="17982.291557988199"/>
    <n v="61.117334954085599"/>
    <n v="550.64731589375197"/>
    <n v="2.6432134291098898E-5"/>
    <n v="2.6432134291098898E-5"/>
    <n v="3.8827067629330099"/>
    <n v="3.5"/>
    <n v="2740"/>
    <n v="1.755937161036558E-6"/>
    <n v="2789"/>
    <n v="0"/>
    <n v="0"/>
    <n v="3.7976539537755122E-2"/>
    <n v="2836"/>
    <n v="0"/>
  </r>
  <r>
    <s v="Bay Area"/>
    <x v="2789"/>
    <n v="0"/>
    <n v="0"/>
    <n v="60"/>
    <n v="27.514278000000001"/>
    <n v="8"/>
    <n v="1.3868171492958901E-5"/>
    <n v="5.8127921074628802E-2"/>
    <n v="1.51157536605993"/>
    <n v="2.4764123608668598"/>
    <n v="9.1641617317994406"/>
    <n v="4.7950626312134099E-2"/>
    <n v="1.4807205881391201"/>
    <n v="6.0382110880953901"/>
    <n v="1.5005531013011899"/>
    <n v="8.7795460473962596E-7"/>
    <n v="2.0039298902929601E-5"/>
    <n v="0"/>
    <n v="0"/>
    <s v="{FE1BD117-15DE-488E-8B59-94F428A7D4B4}"/>
    <n v="12650401"/>
    <s v="FAIRMOUNT 0401"/>
    <s v="circuit_breaker"/>
    <n v="37.902173514341598"/>
    <n v="-122.296669156311"/>
    <x v="2787"/>
    <n v="150"/>
    <n v="1596"/>
    <n v="70259.991361577398"/>
    <n v="9236.8515835143298"/>
    <n v="61023.139778063203"/>
    <n v="2166.00199553935"/>
    <n v="11933.000966068599"/>
    <n v="1.60314391223437E-4"/>
    <n v="1.10945371943671E-4"/>
    <m/>
    <n v="7.5"/>
    <n v="2606"/>
    <n v="7.0236368379170077E-6"/>
    <n v="2790"/>
    <n v="0"/>
    <n v="0"/>
    <n v="1.3458908259702815"/>
    <n v="2257"/>
    <n v="0"/>
  </r>
  <r>
    <s v="North Valley"/>
    <x v="2790"/>
    <n v="53"/>
    <n v="68.598581853769801"/>
    <n v="97"/>
    <n v="91.295829999999995"/>
    <n v="10"/>
    <n v="1.32014123664703E-5"/>
    <n v="6.6431758675379496E-2"/>
    <n v="1.71008250713348"/>
    <n v="255.85046815872099"/>
    <n v="3240.1097412109302"/>
    <n v="20.010151004791201"/>
    <n v="0.83384954258799504"/>
    <n v="32.108097836375201"/>
    <n v="1.00199115276336"/>
    <n v="8.7699304050352804E-7"/>
    <n v="1.9961451243943799E-5"/>
    <n v="0.54639175257731898"/>
    <n v="0.75138790045912296"/>
    <s v="{13627031-EE44-4823-A048-AA36CB9BE013}"/>
    <n v="103021101"/>
    <s v="GANSNER 1101"/>
    <n v="99388"/>
    <n v="39.940462688005702"/>
    <n v="-120.951918519361"/>
    <x v="2788"/>
    <n v="65"/>
    <n v="74"/>
    <n v="6634.2426008198199"/>
    <n v="3580.3835885332601"/>
    <n v="3053.8590122865498"/>
    <n v="1047.5057922220201"/>
    <n v="956.08367676294495"/>
    <n v="1.99614512439438E-4"/>
    <n v="1.32014123664703E-4"/>
    <n v="1.2943128651654601"/>
    <n v="9.6999999999999993"/>
    <n v="2608"/>
    <n v="8.7699304050352795E-6"/>
    <n v="2791"/>
    <n v="0"/>
    <n v="0"/>
    <n v="0.65088972161878889"/>
    <n v="596"/>
    <n v="0"/>
  </r>
  <r>
    <s v="Central Coast"/>
    <x v="2791"/>
    <n v="37"/>
    <n v="86.597981311507198"/>
    <n v="87"/>
    <n v="108.8138"/>
    <n v="9"/>
    <n v="1.3166133309520401E-5"/>
    <n v="6.6431834237477602E-2"/>
    <n v="0"/>
    <n v="0"/>
    <n v="0"/>
    <n v="0"/>
    <n v="0.45501474953365001"/>
    <n v="8.1956735087765506E-2"/>
    <n v="0.66666666666666596"/>
    <n v="8.7465038556659705E-7"/>
    <n v="8.5078692993394908E-6"/>
    <n v="0.42528735632183901"/>
    <n v="0.79583640771067599"/>
    <s v="{2899757E-80A9-4AB1-8800-BCC024D9B2AA}"/>
    <n v="182090402"/>
    <s v="MONTEREY 0402"/>
    <n v="2644"/>
    <n v="36.5998409508884"/>
    <n v="-121.90016493573"/>
    <x v="2789"/>
    <n v="35"/>
    <n v="178"/>
    <n v="10105.7588841949"/>
    <n v="2300.4730321578199"/>
    <n v="7805.2858520371801"/>
    <n v="887.48182680373304"/>
    <n v="4171.8373979715798"/>
    <n v="7.6570823694055394E-5"/>
    <n v="1.1849519978568401E-4"/>
    <n v="2.3404859813920802"/>
    <n v="9.6666666666666607"/>
    <n v="2804"/>
    <n v="7.8718534700993739E-6"/>
    <n v="2792"/>
    <n v="0"/>
    <n v="0"/>
    <n v="0.55145547020286245"/>
    <n v="349"/>
    <n v="0"/>
  </r>
  <r>
    <s v="Bay Area"/>
    <x v="2792"/>
    <n v="2"/>
    <n v="7.6323182769148099"/>
    <n v="5"/>
    <n v="9.3428039999999992"/>
    <n v="3"/>
    <n v="1.27178788413099E-5"/>
    <n v="7.0670589804649298E-2"/>
    <n v="0"/>
    <n v="0.22239449620246801"/>
    <n v="0.112661436200141"/>
    <n v="0"/>
    <n v="1.6489676137765199"/>
    <n v="18.5876103242238"/>
    <n v="1"/>
    <n v="8.6504760745759799E-7"/>
    <n v="3.8825010051368702E-6"/>
    <n v="0.4"/>
    <n v="0.81691945090706797"/>
    <s v="{BF555005-32AC-49E5-8E9E-ED1476EE192C}"/>
    <n v="14091101"/>
    <s v="CASTRO VALLEY 1101"/>
    <s v="MR518"/>
    <n v="37.658885567911199"/>
    <n v="-122.051597047562"/>
    <x v="2790"/>
    <n v="88"/>
    <n v="130"/>
    <n v="8175.3301254526696"/>
    <n v="3163.32504189056"/>
    <n v="5012.0050835620996"/>
    <n v="621.91828776953002"/>
    <n v="166.53340941079699"/>
    <n v="1.16475030154106E-5"/>
    <n v="3.8153636523929802E-5"/>
    <n v="3.8161591384574001"/>
    <n v="1.6666666666666601"/>
    <n v="2855"/>
    <n v="2.5951428223727941E-6"/>
    <n v="2793"/>
    <n v="0"/>
    <n v="0"/>
    <n v="0.38644198838964067"/>
    <n v="393"/>
    <n v="0"/>
  </r>
  <r>
    <s v="Bay Area"/>
    <x v="2793"/>
    <n v="1"/>
    <n v="3.8161591384574001"/>
    <n v="4"/>
    <n v="5.3534930000000003"/>
    <n v="2"/>
    <n v="1.2736807093460799E-5"/>
    <n v="6.6431909799575806E-2"/>
    <m/>
    <m/>
    <m/>
    <m/>
    <n v="0.212389385793358"/>
    <n v="0.17621681839227599"/>
    <n v="1"/>
    <n v="8.4613041996738495E-7"/>
    <n v="1.2736807093460799E-5"/>
    <n v="0.25"/>
    <n v="0.712835336883338"/>
    <s v="{8BEFF91A-7C09-4291-9AE2-AE9219165D14}"/>
    <n v="13681112"/>
    <s v="EDES 1112"/>
    <s v="circuit_breaker"/>
    <n v="37.738756928743001"/>
    <n v="-122.193558242202"/>
    <x v="2791"/>
    <n v="62"/>
    <n v="267"/>
    <n v="14357.8581136271"/>
    <n v="2377.70152201877"/>
    <n v="11980.1565916084"/>
    <n v="342.87455004391899"/>
    <n v="1057.79548015"/>
    <n v="2.5473614186921599E-5"/>
    <n v="2.5473614186921599E-5"/>
    <n v="3.8161591384574001"/>
    <n v="2"/>
    <n v="2750"/>
    <n v="1.6922608399347699E-6"/>
    <n v="2794"/>
    <n v="0"/>
    <n v="0"/>
    <n v="0.21305230203533998"/>
    <n v="2889"/>
    <n v="0"/>
  </r>
  <r>
    <s v="North Valley"/>
    <x v="2794"/>
    <n v="1"/>
    <n v="1.9791264332156999"/>
    <n v="63"/>
    <n v="36.18918"/>
    <n v="22"/>
    <n v="8.4826331513712905E-6"/>
    <n v="0.119608409600127"/>
    <n v="0"/>
    <n v="117.798209304159"/>
    <n v="1930.48782043609"/>
    <n v="0"/>
    <n v="0.73139579983597403"/>
    <n v="26.045786330264701"/>
    <n v="1.0411303205923601"/>
    <n v="8.3912768781453695E-7"/>
    <n v="4.4993474313576504E-6"/>
    <n v="1.5873015873015799E-2"/>
    <n v="5.4688349309491097E-2"/>
    <s v="{AF151625-80CF-4718-9BB9-66C05505AD54}"/>
    <n v="102361101"/>
    <s v="HAMILTON BRANCH 1101"/>
    <n v="18205"/>
    <n v="40.296125489558598"/>
    <n v="-121.133466878202"/>
    <x v="2792"/>
    <n v="14"/>
    <n v="7"/>
    <n v="7568.0133920394001"/>
    <n v="6497.5751153579004"/>
    <n v="1070.4382766814899"/>
    <n v="3707.1238122167601"/>
    <n v="1070.4382766814899"/>
    <n v="9.8985643489868299E-5"/>
    <n v="1.86617929330168E-4"/>
    <n v="1.9791264332156999"/>
    <n v="2.8636363636363602"/>
    <n v="2851"/>
    <n v="1.8460809131919814E-5"/>
    <n v="2795"/>
    <n v="0"/>
    <n v="0"/>
    <n v="2.3034992303209405"/>
    <n v="1952"/>
    <n v="0"/>
  </r>
  <r>
    <s v="Bay Area"/>
    <x v="2795"/>
    <n v="70"/>
    <n v="253.20718465312899"/>
    <n v="174"/>
    <n v="304.02199999999999"/>
    <n v="24"/>
    <n v="1.33428152461571E-5"/>
    <n v="6.3663768730572001E-2"/>
    <n v="4.41785529041662"/>
    <n v="26.051239806599899"/>
    <n v="48.561909368442102"/>
    <n v="0.78709112969973305"/>
    <n v="1.6689844098651601"/>
    <n v="20.697660786410101"/>
    <n v="1.1726585576931601"/>
    <n v="8.38854511613073E-7"/>
    <n v="1.6319056934814001E-5"/>
    <n v="0.40229885057471199"/>
    <n v="0.83285808924940097"/>
    <s v="{F15BB3D1-0A60-48BB-96E4-777A07B496BE}"/>
    <n v="13921104"/>
    <s v="FRANKLIN 1104"/>
    <s v="P136"/>
    <n v="38.035525632211503"/>
    <n v="-122.25832715038"/>
    <x v="2793"/>
    <n v="78"/>
    <n v="63"/>
    <n v="11705.669597899499"/>
    <n v="9481.7884196185696"/>
    <n v="2223.8811782810099"/>
    <n v="6756.6357433959001"/>
    <n v="1896.8606711203099"/>
    <n v="3.9165736643553801E-4"/>
    <n v="3.2022756590777102E-4"/>
    <n v="3.6172454950447102"/>
    <n v="7.25"/>
    <n v="2677"/>
    <n v="2.0132508278713751E-5"/>
    <n v="2796"/>
    <n v="0"/>
    <n v="0"/>
    <n v="4.1983775085096537"/>
    <n v="2776"/>
    <n v="0"/>
  </r>
  <r>
    <s v="Bay Area"/>
    <x v="2796"/>
    <n v="5"/>
    <n v="13.534215264767401"/>
    <n v="13"/>
    <n v="17.180101000000001"/>
    <n v="1"/>
    <n v="1.22393448691582E-5"/>
    <n v="6.6431909799575806E-2"/>
    <m/>
    <m/>
    <m/>
    <m/>
    <n v="0"/>
    <n v="0"/>
    <n v="0"/>
    <n v="8.1308305435382E-7"/>
    <n v="1.22393448691582E-5"/>
    <n v="0.38461538461538403"/>
    <n v="0.78778436482217196"/>
    <s v="{5D1C1AAB-9C80-45FC-B4E5-476A83A13C6E}"/>
    <n v="22721102"/>
    <s v="SNEATH LANE 1102"/>
    <n v="10255"/>
    <n v="37.635287828638397"/>
    <n v="-122.456310967406"/>
    <x v="2794"/>
    <n v="80"/>
    <n v="644"/>
    <n v="31817.454055504"/>
    <n v="4666.4718702796099"/>
    <n v="27150.982185224399"/>
    <n v="0"/>
    <n v="243.5358098646"/>
    <n v="1.22393448691582E-5"/>
    <n v="1.22393448691582E-5"/>
    <n v="2.7068430529534901"/>
    <n v="13"/>
    <n v="2759"/>
    <n v="8.1308305435382E-7"/>
    <n v="2797"/>
    <n v="0"/>
    <n v="0"/>
    <n v="0"/>
    <n v="2702"/>
    <n v="0"/>
  </r>
  <r>
    <s v="Bay Area"/>
    <x v="2797"/>
    <n v="18"/>
    <n v="62.125244229241098"/>
    <n v="100"/>
    <n v="105.80328"/>
    <n v="14"/>
    <n v="1.2237979490237099E-5"/>
    <n v="6.6431758675379496E-2"/>
    <n v="3.7116211607224399"/>
    <n v="4.3031255321370203"/>
    <n v="7.53153879278236"/>
    <n v="6.5895204410885005E-2"/>
    <n v="1.10082172495978"/>
    <n v="2.7643804920038999"/>
    <n v="1"/>
    <n v="8.1299050016968097E-7"/>
    <n v="3.4589543537728203E-5"/>
    <n v="0.18"/>
    <n v="0.58717690095933395"/>
    <s v="{1A179874-1BC4-4379-BC93-DB3AE752926F}"/>
    <n v="14341105"/>
    <s v="VALLEY VIEW 1105"/>
    <s v="P126"/>
    <n v="37.983695397532998"/>
    <n v="-122.29658553295199"/>
    <x v="2795"/>
    <n v="60"/>
    <n v="293"/>
    <n v="16465.641685297898"/>
    <n v="3297.3508278316199"/>
    <n v="13168.2908574663"/>
    <n v="1553.97049087453"/>
    <n v="4424.5498118423102"/>
    <n v="4.8425360952819498E-4"/>
    <n v="1.7133171286332001E-4"/>
    <n v="3.4514024571800599"/>
    <n v="7.1428571428571397"/>
    <n v="2406"/>
    <n v="1.1381867002375534E-5"/>
    <n v="2798"/>
    <n v="0"/>
    <n v="0"/>
    <n v="0.96559219788519757"/>
    <n v="1205"/>
    <n v="0"/>
  </r>
  <r>
    <s v="Bay Area"/>
    <x v="2798"/>
    <n v="1"/>
    <n v="4.0490758241220401"/>
    <n v="3"/>
    <n v="5.1845846"/>
    <n v="2"/>
    <n v="1.21893663163064E-5"/>
    <n v="6.6431758675379496E-2"/>
    <m/>
    <m/>
    <m/>
    <m/>
    <n v="1.3274336233735E-2"/>
    <n v="0.26703539490699701"/>
    <n v="1"/>
    <n v="8.0976104153066697E-7"/>
    <n v="1.21893663163064E-5"/>
    <n v="0.33333333333333298"/>
    <n v="0.78098365110393098"/>
    <s v="{7F8D329C-2906-4CB9-89A6-48A9455878D0}"/>
    <n v="14341105"/>
    <s v="VALLEY VIEW 1105"/>
    <s v="circuit_breaker"/>
    <n v="37.966491974163198"/>
    <n v="-122.27908225223599"/>
    <x v="2796"/>
    <n v="139"/>
    <n v="810"/>
    <n v="44555.738454862003"/>
    <n v="7478.2552098256301"/>
    <n v="37077.483245036397"/>
    <n v="104.261445570015"/>
    <n v="664.33438146873095"/>
    <n v="2.4378732632612799E-5"/>
    <n v="2.4378732632612799E-5"/>
    <n v="4.0490758241220401"/>
    <n v="1.5"/>
    <n v="2760"/>
    <n v="1.6195220830613339E-6"/>
    <n v="2799"/>
    <n v="0"/>
    <n v="0"/>
    <n v="6.478503869528579E-2"/>
    <n v="2854"/>
    <n v="0"/>
  </r>
  <r>
    <s v="Bay Area"/>
    <x v="2799"/>
    <n v="28"/>
    <n v="78.427536820385797"/>
    <n v="74"/>
    <n v="103.24003"/>
    <n v="13"/>
    <n v="1.3409441460400801E-5"/>
    <n v="6.1321762891916098E-2"/>
    <n v="0.477458110079169"/>
    <n v="0.114430028945207"/>
    <n v="2.8922129422426202E-3"/>
    <n v="2.2806653987572598E-6"/>
    <n v="0.34845133762185698"/>
    <n v="0.16268436152798399"/>
    <n v="1.3076923076922999"/>
    <n v="7.8920014183445502E-7"/>
    <n v="1.28196731736807E-5"/>
    <n v="0.37837837837837801"/>
    <n v="0.75966210054389405"/>
    <s v="{535449DD-A4B3-4AA9-AB71-3DA62C691B7C}"/>
    <n v="42491102"/>
    <s v="SAUSALITO 1102"/>
    <n v="410"/>
    <n v="37.873955681084198"/>
    <n v="-122.51271496996399"/>
    <x v="2797"/>
    <n v="69"/>
    <n v="422"/>
    <n v="19626.510250815001"/>
    <n v="3495.0118091958698"/>
    <n v="16131.4984416191"/>
    <n v="1900.8840530617099"/>
    <n v="7843.9544949767096"/>
    <n v="1.6665575125784899E-4"/>
    <n v="1.7432273898521E-4"/>
    <n v="2.8009834578709198"/>
    <n v="5.6923076923076898"/>
    <n v="2748"/>
    <n v="1.0259601843847916E-5"/>
    <n v="2800"/>
    <n v="0"/>
    <n v="0"/>
    <n v="1.1811542249350078"/>
    <n v="2315"/>
    <n v="0"/>
  </r>
  <r>
    <s v="Central Coast"/>
    <x v="2800"/>
    <n v="0"/>
    <n v="0"/>
    <n v="3"/>
    <n v="1.8152812"/>
    <n v="1"/>
    <n v="1.1709808859450201E-5"/>
    <n v="6.6431909799575806E-2"/>
    <n v="4.28329147398471E-2"/>
    <n v="0.61678498983383101"/>
    <n v="2.4464962482452299"/>
    <n v="1.2128789909183899E-2"/>
    <n v="0.318584084510803"/>
    <n v="6.4555311203002903"/>
    <n v="1"/>
    <n v="7.7790496592127402E-7"/>
    <n v="5.0156523911937203E-7"/>
    <n v="0"/>
    <n v="0"/>
    <s v="{22E96A5A-3667-455E-A58A-C0A9770DDF94}"/>
    <n v="182631102"/>
    <s v="SAN LUIS OBISPO 1102"/>
    <n v="597518"/>
    <n v="35.269573315540903"/>
    <n v="-120.66862187274199"/>
    <x v="2798"/>
    <n v="106"/>
    <n v="65"/>
    <n v="6670.2231326781002"/>
    <n v="3448.5716510697598"/>
    <n v="3221.65148160835"/>
    <n v="881.79494893395895"/>
    <n v="110.70225267219701"/>
    <n v="5.0156523911937203E-7"/>
    <n v="1.1709808859450201E-5"/>
    <m/>
    <n v="3"/>
    <n v="2880"/>
    <n v="7.7790496592127402E-7"/>
    <n v="2801"/>
    <n v="0"/>
    <n v="0"/>
    <n v="0.54792180921404299"/>
    <n v="1913"/>
    <n v="0"/>
  </r>
  <r>
    <s v="Central Coast"/>
    <x v="2801"/>
    <n v="18"/>
    <n v="56.545589521085702"/>
    <n v="34"/>
    <n v="63.706150000000001"/>
    <n v="5"/>
    <n v="1.1581951457628701E-5"/>
    <n v="6.6431909799575806E-2"/>
    <n v="6.2079553026705904E-4"/>
    <n v="5.4766274988651199E-2"/>
    <n v="0.14095620810985501"/>
    <n v="4.4772790715796798E-5"/>
    <n v="6.3716816902160606E-2"/>
    <n v="0.57880531847476901"/>
    <n v="1"/>
    <n v="7.6941115453625805E-7"/>
    <n v="4.34270063749409E-6"/>
    <n v="0.52941176470588203"/>
    <n v="0.88760016846612799"/>
    <s v="{FE7ADF6B-5FAD-4650-8E18-1F81A8FDEE84}"/>
    <n v="182631107"/>
    <s v="SAN LUIS OBISPO 1107"/>
    <s v="circuit_breaker"/>
    <n v="35.261294045301597"/>
    <n v="-120.634700075523"/>
    <x v="2799"/>
    <n v="54"/>
    <n v="22"/>
    <n v="3858.5229302970401"/>
    <n v="2726.7981659066099"/>
    <n v="1131.72476439042"/>
    <n v="1569.1088812804301"/>
    <n v="628.22813439531296"/>
    <n v="2.17135031874704E-5"/>
    <n v="5.7909757288143703E-5"/>
    <n v="3.1414216400603201"/>
    <n v="6.8"/>
    <n v="2852"/>
    <n v="3.8470557726812907E-6"/>
    <n v="2802"/>
    <n v="0"/>
    <n v="0"/>
    <n v="0.97499875467010211"/>
    <n v="165"/>
    <n v="0"/>
  </r>
  <r>
    <s v="Bay Area"/>
    <x v="2802"/>
    <n v="166"/>
    <n v="427.366801784546"/>
    <n v="427"/>
    <n v="562.14769999999999"/>
    <n v="60"/>
    <n v="1.1547709232218E-5"/>
    <n v="6.6431909799575806E-2"/>
    <n v="0.21784952104091601"/>
    <n v="0.11015874397009601"/>
    <n v="7.8047357923678604E-2"/>
    <n v="1.4043993251269701E-4"/>
    <n v="9.1408554355925403E-2"/>
    <n v="0.25617993821700402"/>
    <n v="0.63333333333333297"/>
    <n v="7.6713637810643696E-7"/>
    <n v="7.7468902735707402E-6"/>
    <n v="0.38875878220140497"/>
    <n v="0.76023934265666404"/>
    <s v="{EA4820C6-602A-444A-A1BC-AC0CC345F5D7}"/>
    <n v="24141101"/>
    <s v="RALSTON 1101"/>
    <n v="48936"/>
    <n v="37.517135934832702"/>
    <n v="-122.33559537624799"/>
    <x v="2800"/>
    <n v="185"/>
    <n v="582"/>
    <n v="42775.223489411801"/>
    <n v="9693.4724281249401"/>
    <n v="33081.751061286799"/>
    <n v="7442.6660191351402"/>
    <n v="29537.592013472698"/>
    <n v="4.6481341641424403E-4"/>
    <n v="6.9286255393308195E-4"/>
    <n v="2.5744988059309999"/>
    <n v="7.11666666666666"/>
    <n v="2813"/>
    <n v="4.6028182686386215E-5"/>
    <n v="2803"/>
    <n v="0"/>
    <n v="0"/>
    <n v="4.6246568269760209"/>
    <n v="2900"/>
    <n v="0"/>
  </r>
  <r>
    <s v="Bay Area"/>
    <x v="2803"/>
    <n v="31"/>
    <n v="85.205133168444704"/>
    <n v="69"/>
    <n v="102.86637"/>
    <n v="23"/>
    <n v="1.13867976443029E-5"/>
    <n v="6.6431909799575806E-2"/>
    <n v="0.257888187230988"/>
    <n v="0.115830713470297"/>
    <n v="0.15738888348865099"/>
    <n v="1.8512684995586101E-3"/>
    <n v="2.0233744447645901"/>
    <n v="6.0798573798459499"/>
    <n v="0.60946517405302603"/>
    <n v="7.5644671401235696E-7"/>
    <n v="7.9039430671170696E-6"/>
    <n v="0.44927536231884002"/>
    <n v="0.82830892362514397"/>
    <s v="{4B9E4541-F21D-43AC-ADB7-3A92CC33D20B}"/>
    <n v="13111114"/>
    <s v="SAN LEANDRO U 1114"/>
    <s v="MR545"/>
    <n v="37.7035171378173"/>
    <n v="-122.112516094668"/>
    <x v="2801"/>
    <n v="159"/>
    <n v="837"/>
    <n v="39491.219088250102"/>
    <n v="7220.0263711350399"/>
    <n v="32271.1927171151"/>
    <n v="3494.5659060681501"/>
    <n v="18097.344074328899"/>
    <n v="1.81790690543692E-4"/>
    <n v="2.6189634581896799E-4"/>
    <n v="2.7485526828530502"/>
    <n v="3"/>
    <n v="2812"/>
    <n v="1.7398274422284211E-5"/>
    <n v="2804"/>
    <n v="0"/>
    <n v="0"/>
    <n v="2.1714219116194724"/>
    <n v="2878"/>
    <n v="0"/>
  </r>
  <r>
    <s v="Bay Area"/>
    <x v="2804"/>
    <n v="16"/>
    <n v="32.868111858691698"/>
    <n v="33"/>
    <n v="43.281779999999998"/>
    <n v="6"/>
    <n v="2.26617234299434E-5"/>
    <n v="4.4287939866383803E-2"/>
    <n v="0.82295979093760196"/>
    <n v="0.77946944953873698"/>
    <n v="6.0399380363523898"/>
    <n v="1.1345563412760299E-2"/>
    <n v="0.102507372697241"/>
    <n v="0.52743362387021298"/>
    <n v="2.3333333333333299"/>
    <n v="7.5579561388281702E-7"/>
    <n v="2.4414852366779301E-5"/>
    <n v="0.48484848484848397"/>
    <n v="0.75939833514746402"/>
    <s v="{9BD2CCED-08C0-4120-A490-E52866AF5C8D}"/>
    <n v="12101103"/>
    <s v="OAKLAND K 1103"/>
    <s v="circuit_breaker"/>
    <n v="37.847823810236498"/>
    <n v="-122.229108023075"/>
    <x v="2802"/>
    <n v="172"/>
    <n v="1153"/>
    <n v="54391.079488964497"/>
    <n v="7913.1283999232501"/>
    <n v="46477.951089041198"/>
    <n v="859.41490421562003"/>
    <n v="378.77658599735702"/>
    <n v="1.4648911420067599E-4"/>
    <n v="1.3597034057966E-4"/>
    <n v="2.0542569911682298"/>
    <n v="5.5"/>
    <n v="2540"/>
    <n v="4.5347736832969017E-6"/>
    <n v="2805"/>
    <n v="0"/>
    <n v="0"/>
    <n v="0.53401549844736407"/>
    <n v="2052"/>
    <n v="0"/>
  </r>
  <r>
    <s v="Bay Area"/>
    <x v="2805"/>
    <n v="18"/>
    <n v="58.234909608194499"/>
    <n v="26"/>
    <n v="62.328870000000002"/>
    <n v="4"/>
    <n v="1.13632767124727E-5"/>
    <n v="6.6431909799575806E-2"/>
    <n v="0"/>
    <n v="0"/>
    <n v="0"/>
    <n v="0"/>
    <n v="5.5309734307254596E-4"/>
    <n v="0.13019911944872101"/>
    <n v="0.25000000000011302"/>
    <n v="7.5488417359060795E-7"/>
    <n v="8.5073446598471492E-6"/>
    <n v="0.69230769230769196"/>
    <n v="0.934316804840851"/>
    <s v="{399AB5C7-22B7-4F32-8432-A7E05E9E2D06}"/>
    <n v="13111114"/>
    <s v="SAN LEANDRO U 1114"/>
    <s v="MR544"/>
    <n v="37.708405212943298"/>
    <n v="-122.12708665881701"/>
    <x v="2803"/>
    <n v="211"/>
    <n v="1267"/>
    <n v="52658.0872124897"/>
    <n v="10049.30133393"/>
    <n v="42608.785878559698"/>
    <n v="1064.93506740415"/>
    <n v="3725.4015561552101"/>
    <n v="3.4029378639388597E-5"/>
    <n v="4.5453106849890901E-5"/>
    <n v="3.2352727560107999"/>
    <n v="6.5"/>
    <n v="2805"/>
    <n v="3.0195366943624318E-6"/>
    <n v="2806"/>
    <n v="0"/>
    <n v="0"/>
    <n v="0.66171976776798413"/>
    <n v="2897"/>
    <n v="0"/>
  </r>
  <r>
    <s v="Bay Area"/>
    <x v="2806"/>
    <n v="1"/>
    <n v="1.2460218314666001"/>
    <n v="1"/>
    <n v="1.2460218999999999"/>
    <n v="1"/>
    <n v="1.0929989002761401E-5"/>
    <n v="6.6431380861030107E-2"/>
    <m/>
    <m/>
    <m/>
    <m/>
    <n v="0.96681416034698398"/>
    <n v="9.6902653574943501E-2"/>
    <n v="1"/>
    <n v="7.26094262249315E-7"/>
    <n v="1.0929989002761401E-5"/>
    <n v="1"/>
    <n v="0.99999997164432397"/>
    <s v="{08FF18F2-2664-4D84-92E0-670D1D31847D}"/>
    <n v="42991104"/>
    <s v="LAS GALLINAS A 1104"/>
    <n v="1220"/>
    <n v="38.009772579467203"/>
    <n v="-122.550364195676"/>
    <x v="2804"/>
    <n v="97"/>
    <n v="797"/>
    <n v="43225.367534554898"/>
    <n v="7696.9361937844096"/>
    <n v="35528.431340770498"/>
    <n v="0"/>
    <n v="191.65587204635699"/>
    <n v="1.0929989002761401E-5"/>
    <n v="1.0929989002761401E-5"/>
    <n v="1.2460218314666001"/>
    <n v="1"/>
    <n v="2776"/>
    <n v="7.26094262249315E-7"/>
    <n v="2807"/>
    <n v="0"/>
    <n v="0"/>
    <n v="0"/>
    <n v="694"/>
    <n v="0"/>
  </r>
  <r>
    <s v="North Valley"/>
    <x v="2807"/>
    <n v="7"/>
    <n v="19.4327202717757"/>
    <n v="187"/>
    <n v="101.146805"/>
    <n v="15"/>
    <n v="1.08854783926896E-5"/>
    <n v="6.6431758675379496E-2"/>
    <n v="6.2176808193325996"/>
    <n v="11.262750510126301"/>
    <n v="28.139003020099999"/>
    <n v="0.324023414005782"/>
    <n v="0.17817108643551599"/>
    <n v="1.2238495409488599"/>
    <n v="1"/>
    <n v="7.2314147364921698E-7"/>
    <n v="4.0750701327851799E-5"/>
    <n v="3.7433155080213901E-2"/>
    <n v="0.19212391640410001"/>
    <s v="{C6BC6538-2EB6-4DA5-9982-6A2D9BE60DD8}"/>
    <n v="102361101"/>
    <s v="HAMILTON BRANCH 1101"/>
    <n v="2082"/>
    <n v="40.2707787523115"/>
    <n v="-121.126880487767"/>
    <x v="2805"/>
    <n v="109"/>
    <n v="244"/>
    <n v="17289.531718505601"/>
    <n v="4925.5932717381202"/>
    <n v="12363.938446767501"/>
    <n v="2146.9459414693501"/>
    <n v="4784.4218391304703"/>
    <n v="6.1126051991777699E-4"/>
    <n v="1.6328217589034401E-4"/>
    <n v="2.7761028959679601"/>
    <n v="12.466666666666599"/>
    <n v="2332"/>
    <n v="1.0847122104738255E-5"/>
    <n v="2808"/>
    <n v="0"/>
    <n v="0"/>
    <n v="1.3340499465967517"/>
    <n v="1571"/>
    <n v="0"/>
  </r>
  <r>
    <s v="Bay Area"/>
    <x v="2808"/>
    <n v="0"/>
    <n v="0"/>
    <n v="1"/>
    <n v="0.45573585999999999"/>
    <n v="1"/>
    <n v="1.0844166354218E-5"/>
    <n v="6.6431380861030107E-2"/>
    <n v="0.214628040790557"/>
    <n v="0.22239449620246801"/>
    <n v="3.8380965124815698E-3"/>
    <n v="8.2376317322996297E-7"/>
    <n v="2.0376105308532702"/>
    <n v="1.08008849620819"/>
    <n v="1"/>
    <n v="7.2039294519742596E-7"/>
    <n v="2.3274621980817701E-6"/>
    <n v="0"/>
    <n v="0"/>
    <s v="{D824A6B2-681A-48EF-8928-B97846B95D59}"/>
    <n v="42991105"/>
    <s v="LAS GALLINAS A 1105"/>
    <n v="1218"/>
    <n v="38.024700197974397"/>
    <n v="-122.54861287230899"/>
    <x v="2806"/>
    <n v="49"/>
    <n v="411"/>
    <n v="25002.994449562899"/>
    <n v="3755.6182409563698"/>
    <n v="21247.376208606602"/>
    <n v="60.278368417767098"/>
    <n v="1126.07452700215"/>
    <n v="2.3274621980817701E-6"/>
    <n v="1.0844166354218E-5"/>
    <m/>
    <n v="1"/>
    <n v="2871"/>
    <n v="7.2039294519742596E-7"/>
    <n v="2809"/>
    <n v="0"/>
    <n v="0"/>
    <n v="3.745523006211636E-2"/>
    <n v="2884"/>
    <n v="0"/>
  </r>
  <r>
    <s v="Sierra"/>
    <x v="2809"/>
    <n v="3"/>
    <n v="10.0431290915599"/>
    <n v="10"/>
    <n v="13.913786"/>
    <n v="5"/>
    <n v="1.08320411527529E-5"/>
    <n v="6.6431305302790802E-2"/>
    <n v="0.14765354990959101"/>
    <n v="57.155384063720703"/>
    <n v="278.71838378906199"/>
    <n v="4.1153762489557197E-2"/>
    <n v="0"/>
    <n v="12.137345123291"/>
    <n v="1.0358407258987401"/>
    <n v="7.1958663287092495E-7"/>
    <n v="8.6639578285030405E-6"/>
    <n v="0.3"/>
    <n v="0.72181138468537498"/>
    <s v="{F8951716-F878-4227-AE2D-235860A82922}"/>
    <n v="158031101"/>
    <s v="ECHO SUMMIT 1101"/>
    <n v="481660"/>
    <n v="38.8106469654874"/>
    <n v="-120.031886201996"/>
    <x v="2807"/>
    <n v="38"/>
    <n v="0"/>
    <n v="905.96442794809002"/>
    <n v="905.96442794809002"/>
    <n v="0"/>
    <n v="778.97776355301801"/>
    <n v="0"/>
    <n v="4.3319789142515199E-5"/>
    <n v="5.4160205763764598E-5"/>
    <n v="3.34770969718666"/>
    <n v="2"/>
    <n v="2802"/>
    <n v="3.5979331643546247E-6"/>
    <n v="2810"/>
    <n v="0"/>
    <n v="0"/>
    <n v="0.48403419191670238"/>
    <n v="1253"/>
    <n v="0"/>
  </r>
  <r>
    <s v="Bay Area"/>
    <x v="2810"/>
    <n v="5"/>
    <n v="16.469801468220901"/>
    <n v="86"/>
    <n v="55.820107"/>
    <n v="8"/>
    <n v="1.0829154859948099E-5"/>
    <n v="6.6431909799575806E-2"/>
    <n v="0"/>
    <n v="0"/>
    <n v="0"/>
    <n v="0"/>
    <n v="8.2964601460844202E-4"/>
    <n v="1.26366149261593"/>
    <n v="0.5"/>
    <n v="7.1940143886171496E-7"/>
    <n v="6.9534402200588298E-6"/>
    <n v="5.8139534883720902E-2"/>
    <n v="0.29505141604034801"/>
    <s v="{42064D42-EDBF-4ED5-8222-65863B241E1D}"/>
    <n v="13111109"/>
    <s v="SAN LEANDRO U 1109"/>
    <s v="CR284"/>
    <n v="37.743594627623402"/>
    <n v="-122.147696097245"/>
    <x v="2808"/>
    <n v="43"/>
    <n v="187"/>
    <n v="8164.7970752188703"/>
    <n v="1501.58981219012"/>
    <n v="6663.2072630287503"/>
    <n v="1126.0170821607901"/>
    <n v="3091.4127144141198"/>
    <n v="5.56275217604707E-5"/>
    <n v="8.6633238879585406E-5"/>
    <n v="3.2939602936441901"/>
    <n v="10.75"/>
    <n v="2823"/>
    <n v="5.7552115108937197E-6"/>
    <n v="2811"/>
    <n v="0"/>
    <n v="0"/>
    <n v="0.69967436035933228"/>
    <n v="2871"/>
    <n v="0"/>
  </r>
  <r>
    <s v="North Valley"/>
    <x v="2811"/>
    <n v="14"/>
    <n v="38.621104182362998"/>
    <n v="230"/>
    <n v="138.18029999999999"/>
    <n v="14"/>
    <n v="1.0734977422544E-5"/>
    <n v="6.6431758675379496E-2"/>
    <n v="1.76263121763865"/>
    <n v="1.4954798097411699"/>
    <n v="7.4697440966265196"/>
    <n v="4.2821557381046198E-2"/>
    <n v="0.38479773301099002"/>
    <n v="2.0528445676900402"/>
    <n v="1"/>
    <n v="7.1314342952009304E-7"/>
    <n v="1.41162740833676E-5"/>
    <n v="6.08695652173913E-2"/>
    <n v="0.27949790804366997"/>
    <s v="{8A77F8FA-02FE-4834-A4BC-ADBE43D39923}"/>
    <n v="102361101"/>
    <s v="HAMILTON BRANCH 1101"/>
    <n v="3049"/>
    <n v="40.276716905768502"/>
    <n v="-121.128940102532"/>
    <x v="2809"/>
    <n v="52"/>
    <n v="152"/>
    <n v="8683.9763160861494"/>
    <n v="2682.1997730783"/>
    <n v="6001.7765430078398"/>
    <n v="1766.4723483325199"/>
    <n v="4422.37581723326"/>
    <n v="1.9762783716714599E-4"/>
    <n v="1.5028968391561599E-4"/>
    <n v="2.7586502987402102"/>
    <n v="16.428571428571399"/>
    <n v="2720"/>
    <n v="9.984008013281302E-6"/>
    <n v="2812"/>
    <n v="0"/>
    <n v="0"/>
    <n v="1.0976346895557263"/>
    <n v="2070"/>
    <n v="0"/>
  </r>
  <r>
    <s v="Central Coast"/>
    <x v="2812"/>
    <n v="0"/>
    <n v="0"/>
    <n v="7"/>
    <n v="4.0094193999999996"/>
    <n v="1"/>
    <n v="1.05205190266133E-5"/>
    <n v="6.6431909799575806E-2"/>
    <m/>
    <m/>
    <m/>
    <m/>
    <n v="2.7057521343231201"/>
    <n v="16.978761672973601"/>
    <n v="1"/>
    <n v="6.9889817102069696E-7"/>
    <n v="1.05205190266133E-5"/>
    <n v="0"/>
    <n v="0"/>
    <s v="{77F4F191-CCC6-4075-AD1D-AD57A94CE7F5}"/>
    <n v="182601103"/>
    <s v="OCEANO 1103"/>
    <s v="V22"/>
    <n v="35.128620097127801"/>
    <n v="-120.606996506456"/>
    <x v="2810"/>
    <n v="36"/>
    <n v="13"/>
    <n v="2775.5040599221302"/>
    <n v="2481.81093968908"/>
    <n v="293.693120233049"/>
    <n v="1804.8040798228601"/>
    <n v="97.446336617825807"/>
    <n v="1.05205190266133E-5"/>
    <n v="1.05205190266133E-5"/>
    <m/>
    <n v="7"/>
    <n v="2778"/>
    <n v="6.9889817102069696E-7"/>
    <n v="2813"/>
    <n v="0"/>
    <n v="0"/>
    <n v="1.1214529158836104"/>
    <n v="1920"/>
    <n v="0"/>
  </r>
  <r>
    <s v="Central Coast"/>
    <x v="2813"/>
    <n v="19"/>
    <n v="42.340762879092303"/>
    <n v="22"/>
    <n v="43.679264000000003"/>
    <n v="4"/>
    <n v="1.0514959285501299E-5"/>
    <n v="6.6431834237477602E-2"/>
    <m/>
    <m/>
    <m/>
    <m/>
    <n v="0.75608405470859497"/>
    <n v="0.152378320693969"/>
    <n v="1"/>
    <n v="6.9852803226825502E-7"/>
    <n v="1.0514959285501299E-5"/>
    <n v="0.86363636363636298"/>
    <n v="0.96935614145401106"/>
    <s v="{CAD84BE8-270C-4E67-9FBC-AF6CB4F5A5CC}"/>
    <n v="182852204"/>
    <s v="VIEJO 2204"/>
    <n v="9098"/>
    <n v="36.599559825469697"/>
    <n v="-121.90112422914601"/>
    <x v="2811"/>
    <n v="189"/>
    <n v="1116"/>
    <n v="56783.072005682603"/>
    <n v="9682.1971152959595"/>
    <n v="47100.8748903866"/>
    <n v="444.15071383864699"/>
    <n v="3060.34503424886"/>
    <n v="4.2059837142005502E-5"/>
    <n v="4.2059837142005502E-5"/>
    <n v="2.2284612041627501"/>
    <n v="5.5"/>
    <n v="2779"/>
    <n v="2.7941121290730201E-6"/>
    <n v="2814"/>
    <n v="0"/>
    <n v="0"/>
    <n v="0.27598237320863395"/>
    <n v="2341"/>
    <n v="0"/>
  </r>
  <r>
    <s v="North Valley"/>
    <x v="2814"/>
    <n v="6"/>
    <n v="13.5129837507285"/>
    <n v="326"/>
    <n v="159.75435999999999"/>
    <n v="27"/>
    <n v="1.13010912038454E-5"/>
    <n v="6.1510887662388401E-2"/>
    <n v="8.2334525881936607"/>
    <n v="15.012447153552699"/>
    <n v="35.3182133298385"/>
    <n v="0.53671473664582203"/>
    <n v="0.13132743407040801"/>
    <n v="1.4132300666719599"/>
    <n v="1.2962962962962901"/>
    <n v="6.9391989887558601E-7"/>
    <n v="2.8831987297919E-5"/>
    <n v="1.84049079754601E-2"/>
    <n v="8.4586006987402707E-2"/>
    <s v="{512E7C3F-C5ED-477A-A43F-85AACCF18F8D}"/>
    <n v="102361101"/>
    <s v="HAMILTON BRANCH 1101"/>
    <n v="87784"/>
    <n v="40.256688389867797"/>
    <n v="-121.140094331726"/>
    <x v="2812"/>
    <n v="44"/>
    <n v="104"/>
    <n v="11259.8873969612"/>
    <n v="2328.7215260748299"/>
    <n v="8931.1658708863997"/>
    <n v="2328.7215260748299"/>
    <n v="8931.1658708863997"/>
    <n v="7.7846365704381504E-4"/>
    <n v="3.05129462503828E-4"/>
    <n v="2.2521639584547501"/>
    <n v="12.074074074074"/>
    <n v="2478"/>
    <n v="1.8735837269640822E-5"/>
    <n v="2815"/>
    <n v="0"/>
    <n v="0"/>
    <n v="1.4470000233786431"/>
    <n v="128"/>
    <n v="0"/>
  </r>
  <r>
    <s v="North Valley"/>
    <x v="2815"/>
    <n v="1"/>
    <n v="3.8265368175485599"/>
    <n v="156"/>
    <n v="74.857579999999999"/>
    <n v="32"/>
    <n v="1.03061965361916E-5"/>
    <n v="6.6431758675379496E-2"/>
    <n v="2.8358414059218302"/>
    <n v="7.3902174945060999"/>
    <n v="34.786910624332798"/>
    <n v="0.37492686624574401"/>
    <n v="0.63156803976753795"/>
    <n v="4.5673395239864396"/>
    <n v="1.00048395991325"/>
    <n v="6.84658761153319E-7"/>
    <n v="2.0642599476872101E-5"/>
    <n v="6.41025641025641E-3"/>
    <n v="5.1117558310007499E-2"/>
    <s v="{FF704EC9-7B07-4166-A0E1-5C891877A473}"/>
    <n v="102812101"/>
    <s v="BIG MEADOWS 2101"/>
    <n v="2246"/>
    <n v="40.2107732280599"/>
    <n v="-121.16431028269"/>
    <x v="2813"/>
    <n v="56"/>
    <n v="108"/>
    <n v="5666.2952706952001"/>
    <n v="2937.49240188367"/>
    <n v="2728.8028688115201"/>
    <n v="2937.49240188367"/>
    <n v="2728.8028688115201"/>
    <n v="6.6056318325991004E-4"/>
    <n v="3.2979828915813398E-4"/>
    <n v="3.8265368175485599"/>
    <n v="4.875"/>
    <n v="2595"/>
    <n v="2.1909080356906208E-5"/>
    <n v="2816"/>
    <n v="0"/>
    <n v="0"/>
    <n v="1.8252725912508581"/>
    <n v="2484"/>
    <n v="0"/>
  </r>
  <r>
    <s v="Bay Area"/>
    <x v="2816"/>
    <n v="1"/>
    <n v="1.6135250444624201"/>
    <n v="1"/>
    <n v="1.6135250000000001"/>
    <n v="1"/>
    <n v="1.0291573744325401E-5"/>
    <n v="6.6431758675379496E-2"/>
    <n v="0"/>
    <n v="0"/>
    <n v="0"/>
    <n v="0"/>
    <n v="0"/>
    <n v="8.9601770043373094E-2"/>
    <n v="1"/>
    <n v="6.83687343372899E-7"/>
    <n v="0"/>
    <n v="1"/>
    <n v="1.00000000710574"/>
    <s v="{CC913DB3-6A51-493D-BE11-D5EAF399B0A8}"/>
    <n v="14101102"/>
    <s v="ALHAMBRA 1102"/>
    <s v="circuit_breaker"/>
    <n v="37.993762607873499"/>
    <n v="-122.13008366376"/>
    <x v="2814"/>
    <n v="239"/>
    <n v="1142"/>
    <n v="51311.898963938504"/>
    <n v="9246.05244175195"/>
    <n v="42065.846522186497"/>
    <n v="306.90842691250799"/>
    <n v="895.71847430379501"/>
    <n v="0"/>
    <n v="1.0291573744325401E-5"/>
    <n v="1.6135250444624201"/>
    <n v="1"/>
    <n v="2889"/>
    <n v="6.83687343372899E-7"/>
    <n v="2817"/>
    <n v="0"/>
    <n v="0"/>
    <n v="0.19070399613905201"/>
    <n v="400"/>
    <n v="0"/>
  </r>
  <r>
    <s v="Bay Area"/>
    <x v="2817"/>
    <n v="38"/>
    <n v="115.50350342579701"/>
    <n v="84"/>
    <n v="140.24476999999999"/>
    <n v="18"/>
    <n v="1.01959567726023E-5"/>
    <n v="6.6431909799575806E-2"/>
    <n v="0.80167069011367798"/>
    <n v="0.28002420330885702"/>
    <n v="0.81931680307334298"/>
    <n v="6.0223707588379499E-3"/>
    <n v="0.35066371493885301"/>
    <n v="0.82608160624901406"/>
    <n v="0.88888888888888795"/>
    <n v="6.7733688063789502E-7"/>
    <n v="1.16735996588741E-5"/>
    <n v="0.452380952380952"/>
    <n v="0.82358512567923603"/>
    <s v="{5B6AAB3F-644A-4510-BA3F-1EFCD22509A2}"/>
    <n v="13350401"/>
    <s v="WALDO 0401"/>
    <s v="circuit_breaker"/>
    <n v="37.909484619151698"/>
    <n v="-122.306742478188"/>
    <x v="2815"/>
    <n v="162"/>
    <n v="1463"/>
    <n v="69459.795271340699"/>
    <n v="9140.6270114932995"/>
    <n v="60319.168259847502"/>
    <n v="2562.06667137259"/>
    <n v="17075.941937670901"/>
    <n v="2.1012479385973301E-4"/>
    <n v="1.83527221906842E-4"/>
    <n v="3.0395658796262399"/>
    <n v="4.6666666666666599"/>
    <n v="2766"/>
    <n v="1.219206385148211E-5"/>
    <n v="2818"/>
    <n v="0"/>
    <n v="0"/>
    <n v="1.5919939296574577"/>
    <n v="2877"/>
    <n v="0"/>
  </r>
  <r>
    <s v="Central Coast"/>
    <x v="2818"/>
    <n v="1"/>
    <n v="3.8161591384574001"/>
    <n v="4"/>
    <n v="5.1650777000000003"/>
    <n v="1"/>
    <n v="1.01447340057347E-5"/>
    <n v="6.6431909799575806E-2"/>
    <m/>
    <m/>
    <m/>
    <m/>
    <n v="7.7433630824088995E-2"/>
    <n v="2.8199114799499498"/>
    <n v="1"/>
    <n v="6.7393405440966197E-7"/>
    <n v="1.01447340057347E-5"/>
    <n v="0.25"/>
    <n v="0.73883867198594999"/>
    <s v="{7065F476-A653-46B8-B768-E4B58582997C}"/>
    <n v="182052102"/>
    <s v="SOLEDAD 2102"/>
    <n v="7008"/>
    <n v="36.405818213529301"/>
    <n v="-121.353745966727"/>
    <x v="2816"/>
    <n v="144"/>
    <n v="118"/>
    <n v="33139.130608355503"/>
    <n v="29112.5787891076"/>
    <n v="4026.5518192478899"/>
    <n v="3543.9743856815098"/>
    <n v="72.589345819015904"/>
    <n v="1.01447340057347E-5"/>
    <n v="1.01447340057347E-5"/>
    <n v="3.8161591384574001"/>
    <n v="4"/>
    <n v="2787"/>
    <n v="6.7393405440966197E-7"/>
    <n v="2819"/>
    <n v="0"/>
    <n v="0"/>
    <n v="2.2021229080053053"/>
    <n v="2689"/>
    <n v="0"/>
  </r>
  <r>
    <s v="Bay Area"/>
    <x v="2819"/>
    <n v="2"/>
    <n v="5.0587582257659003"/>
    <n v="14"/>
    <n v="10.422793"/>
    <n v="6"/>
    <n v="1.01094447018112E-5"/>
    <n v="6.6431909799575806E-2"/>
    <n v="0"/>
    <n v="0"/>
    <n v="0"/>
    <n v="0"/>
    <n v="1.7252565117272399E-12"/>
    <n v="6.9985248769322994E-2"/>
    <n v="0.83333333333333304"/>
    <n v="6.7158971855452698E-7"/>
    <n v="3.0789200688256299E-6"/>
    <n v="0.14285714285714199"/>
    <n v="0.48535532052397701"/>
    <s v="{FA2B109E-77DC-4E10-B450-A6980BE69B60}"/>
    <n v="13111114"/>
    <s v="SAN LEANDRO U 1114"/>
    <n v="9838"/>
    <n v="37.702475939191601"/>
    <n v="-122.110320126829"/>
    <x v="2817"/>
    <n v="52"/>
    <n v="562"/>
    <n v="26810.0232523581"/>
    <n v="3949.48769452332"/>
    <n v="22860.535557834799"/>
    <n v="1189.5492596486499"/>
    <n v="8262.8678830636109"/>
    <n v="1.84735204129538E-5"/>
    <n v="6.0656668210867698E-5"/>
    <n v="2.5293791128829501"/>
    <n v="2.3333333333333299"/>
    <n v="2864"/>
    <n v="4.0295383113271621E-6"/>
    <n v="2820"/>
    <n v="0"/>
    <n v="0"/>
    <n v="0.73915141301714127"/>
    <n v="385"/>
    <n v="0"/>
  </r>
  <r>
    <s v="Bay Area"/>
    <x v="2820"/>
    <n v="273"/>
    <n v="921.48709393541901"/>
    <n v="332"/>
    <n v="954.00459999999998"/>
    <n v="14"/>
    <n v="1.1459053049683E-5"/>
    <n v="5.6941636971064899E-2"/>
    <n v="0.14858356708039799"/>
    <n v="7.1987034908185393E-2"/>
    <n v="5.2676716768473798E-4"/>
    <n v="2.2636941003166001E-7"/>
    <n v="0"/>
    <n v="9.0506842190569102E-4"/>
    <n v="0.78571428571428503"/>
    <n v="6.6230576205621105E-7"/>
    <n v="7.5500054228833801E-6"/>
    <n v="0.82228915662650603"/>
    <n v="0.96591475086854095"/>
    <s v="{40980895-4B8E-4C74-B15F-E13FF900DC4F}"/>
    <n v="22721102"/>
    <s v="SNEATH LANE 1102"/>
    <s v="circuit_breaker"/>
    <n v="37.622192105652999"/>
    <n v="-122.446864955447"/>
    <x v="2818"/>
    <n v="70"/>
    <n v="310"/>
    <n v="17742.925452951898"/>
    <n v="4044.2650619562601"/>
    <n v="13698.660390995599"/>
    <n v="1789.3661189729401"/>
    <n v="3809.7734440778199"/>
    <n v="1.0570007592036701E-4"/>
    <n v="1.6042674269556301E-4"/>
    <n v="3.37541060049604"/>
    <n v="23.714285714285701"/>
    <n v="2815"/>
    <n v="9.2722806687869553E-6"/>
    <n v="2821"/>
    <n v="0"/>
    <n v="0"/>
    <n v="1.1118602147123346"/>
    <n v="2845"/>
    <n v="0"/>
  </r>
  <r>
    <s v="Bay Area"/>
    <x v="2821"/>
    <n v="11"/>
    <n v="31.7229737047337"/>
    <n v="23"/>
    <n v="38.311990000000002"/>
    <n v="1"/>
    <n v="9.8626223916653493E-6"/>
    <n v="6.6431909799575806E-2"/>
    <n v="0"/>
    <n v="0"/>
    <n v="0"/>
    <n v="0"/>
    <n v="0"/>
    <n v="0.13296459615230499"/>
    <n v="1"/>
    <n v="6.55192841110389E-7"/>
    <n v="0"/>
    <n v="0.47826086956521702"/>
    <n v="0.82801688643801896"/>
    <s v="{650AE2A0-8481-4167-A199-68E796B3390A}"/>
    <n v="24031110"/>
    <s v="BELMONT 1110"/>
    <n v="9090"/>
    <n v="37.518549390498201"/>
    <n v="-122.303470852161"/>
    <x v="2819"/>
    <n v="89"/>
    <n v="467"/>
    <n v="23008.618120896001"/>
    <n v="4185.1209734225804"/>
    <n v="18823.497147473401"/>
    <n v="0"/>
    <n v="150.55816385661501"/>
    <n v="0"/>
    <n v="9.8626223916653493E-6"/>
    <n v="2.88390670043034"/>
    <n v="23"/>
    <n v="2898"/>
    <n v="6.55192841110389E-7"/>
    <n v="2822"/>
    <n v="0"/>
    <n v="0"/>
    <n v="0"/>
    <n v="742"/>
    <n v="0"/>
  </r>
  <r>
    <s v="Bay Area"/>
    <x v="2822"/>
    <n v="0"/>
    <n v="0"/>
    <n v="6"/>
    <n v="3.9841795000000002"/>
    <n v="2"/>
    <n v="9.4335105131904095E-6"/>
    <n v="6.6431909799575806E-2"/>
    <n v="1.6577677726745601"/>
    <n v="1.3036962747573799"/>
    <n v="1.51403820514678"/>
    <n v="3.1381845474243099E-3"/>
    <n v="1.90929198265075"/>
    <n v="4.3023232184350402"/>
    <n v="1"/>
    <n v="6.2668611950561505E-7"/>
    <n v="1.28874075926432E-5"/>
    <n v="0"/>
    <n v="0"/>
    <s v="{F1CD3584-0342-4B1C-AC95-933DCB32DB86}"/>
    <n v="12501113"/>
    <s v="EL CERRITO G 1113"/>
    <s v="circuit_breaker"/>
    <n v="37.916163649988398"/>
    <n v="-122.30272615541401"/>
    <x v="2820"/>
    <n v="199"/>
    <n v="791"/>
    <n v="33352.891044752701"/>
    <n v="6919.09780536993"/>
    <n v="26433.7932393827"/>
    <n v="336.06300916835198"/>
    <n v="1296.0366421281201"/>
    <n v="2.5774815185286499E-5"/>
    <n v="1.8867021026380799E-5"/>
    <m/>
    <n v="3"/>
    <n v="2746"/>
    <n v="1.2533722390112301E-6"/>
    <n v="2823"/>
    <n v="0"/>
    <n v="0"/>
    <n v="0.20881980806994804"/>
    <n v="2780"/>
    <n v="0"/>
  </r>
  <r>
    <s v="Bay Area"/>
    <x v="2823"/>
    <n v="11"/>
    <n v="26.923554912206999"/>
    <n v="35"/>
    <n v="38.323734000000002"/>
    <n v="15"/>
    <n v="9.2258654452355895E-6"/>
    <n v="6.6431909799575806E-2"/>
    <n v="0.87092582276090902"/>
    <n v="0.47495779616292499"/>
    <n v="0.76345912691840501"/>
    <n v="6.03610824857026E-3"/>
    <n v="0.21342182358105899"/>
    <n v="2.13421819421152E-2"/>
    <n v="0.46666666666666601"/>
    <n v="6.1289186108091304E-7"/>
    <n v="8.80096011618055E-6"/>
    <n v="0.314285714285714"/>
    <n v="0.702529526822124"/>
    <s v="{C255CD66-4CFB-4E6F-AE78-6A76CA6EB0AA}"/>
    <n v="14091104"/>
    <s v="CASTRO VALLEY 1104"/>
    <s v="MR236"/>
    <n v="37.700828264845498"/>
    <n v="-122.089913965378"/>
    <x v="2821"/>
    <n v="259"/>
    <n v="1943"/>
    <n v="87129.897469042204"/>
    <n v="13504.2844484046"/>
    <n v="73625.613020637495"/>
    <n v="1927.06526440794"/>
    <n v="9965.8965846246592"/>
    <n v="1.3201440174270799E-4"/>
    <n v="1.3838798167853299E-4"/>
    <n v="2.4475959011097199"/>
    <n v="2.3333333333333299"/>
    <n v="2800"/>
    <n v="9.1933779162136953E-6"/>
    <n v="2824"/>
    <n v="0"/>
    <n v="0"/>
    <n v="1.1974224704104262"/>
    <n v="714"/>
    <n v="0"/>
  </r>
  <r>
    <s v="Bay Area"/>
    <x v="2824"/>
    <n v="12"/>
    <n v="44.057108938823099"/>
    <n v="21"/>
    <n v="48.189673999999997"/>
    <n v="5"/>
    <n v="9.1722947217931499E-6"/>
    <n v="6.6431758675379496E-2"/>
    <n v="8.7124738693237305"/>
    <n v="73.920258529484201"/>
    <n v="151.82006881380201"/>
    <n v="3.1684682369232098"/>
    <n v="3.7393805265426598"/>
    <n v="54.205308870971201"/>
    <n v="1.01769912242889"/>
    <n v="6.0933166945761996E-7"/>
    <n v="3.2149794969882302E-5"/>
    <n v="0.57142857142857095"/>
    <n v="0.91424375673821101"/>
    <s v="{DB131498-A71D-4A26-A77E-BBAB941A8DB9}"/>
    <n v="13921101"/>
    <s v="FRANKLIN 1101"/>
    <s v="P138"/>
    <n v="38.048386194536697"/>
    <n v="-122.248125258022"/>
    <x v="2822"/>
    <n v="40"/>
    <n v="51"/>
    <n v="3981.2584147487"/>
    <n v="2470.0231534229101"/>
    <n v="1511.2352613257899"/>
    <n v="2364.7361848471301"/>
    <n v="1102.4839042418901"/>
    <n v="1.6074897484941099E-4"/>
    <n v="4.5861473608965698E-5"/>
    <n v="3.6714257449019301"/>
    <n v="4.2"/>
    <n v="2439"/>
    <n v="3.0466583472880998E-6"/>
    <n v="2825"/>
    <n v="0"/>
    <n v="0"/>
    <n v="1.4693784879146461"/>
    <n v="671"/>
    <n v="0"/>
  </r>
  <r>
    <s v="North Valley"/>
    <x v="2825"/>
    <n v="34"/>
    <n v="53.085889027032202"/>
    <n v="116"/>
    <n v="94.642740000000003"/>
    <n v="50"/>
    <n v="9.1394225751173492E-6"/>
    <n v="6.6431758675379496E-2"/>
    <n v="0.192528330854007"/>
    <n v="105.44463570345"/>
    <n v="676.161224122004"/>
    <n v="0.15689029402676"/>
    <n v="4.41150452010333E-2"/>
    <n v="25.144415912628101"/>
    <n v="1.04172566413879"/>
    <n v="6.0714791494251202E-7"/>
    <n v="6.1246464542819001E-6"/>
    <n v="0.29310344827586199"/>
    <n v="0.560908210781494"/>
    <s v="{2FDD93D7-D61D-44CD-93DA-C1ACCE10D2C0}"/>
    <n v="102812101"/>
    <s v="BIG MEADOWS 2101"/>
    <n v="2510"/>
    <n v="40.210423169736004"/>
    <n v="-121.164418367748"/>
    <x v="2823"/>
    <n v="26"/>
    <n v="4"/>
    <n v="14178.3141245319"/>
    <n v="14131.887468791499"/>
    <n v="46.426655740363202"/>
    <n v="6780.2401930912602"/>
    <n v="33.178779404875399"/>
    <n v="3.0623232271409501E-4"/>
    <n v="4.56971128755867E-4"/>
    <n v="1.5613496772656501"/>
    <n v="2.3199999999999998"/>
    <n v="2838"/>
    <n v="3.0357395747125602E-5"/>
    <n v="2826"/>
    <n v="0"/>
    <n v="0"/>
    <n v="4.2130446290213097"/>
    <n v="1200"/>
    <n v="0"/>
  </r>
  <r>
    <s v="Bay Area"/>
    <x v="2826"/>
    <n v="5"/>
    <n v="20.245379120610199"/>
    <n v="5"/>
    <n v="20.245377999999999"/>
    <n v="1"/>
    <n v="8.50732158141909E-6"/>
    <n v="6.6431909799575806E-2"/>
    <n v="0"/>
    <n v="0"/>
    <n v="0"/>
    <n v="0"/>
    <n v="0"/>
    <n v="6.5265484154224396E-2"/>
    <n v="1"/>
    <n v="5.6515761993281696E-7"/>
    <n v="0"/>
    <n v="1"/>
    <n v="1.0000000309378001"/>
    <s v="{AC57E8D0-E406-43BB-B0B4-92AB46A557F5}"/>
    <n v="22721102"/>
    <s v="SNEATH LANE 1102"/>
    <n v="75844"/>
    <n v="37.640005057791399"/>
    <n v="-122.460747726682"/>
    <x v="2824"/>
    <n v="21"/>
    <n v="54"/>
    <n v="3774.7883953565502"/>
    <n v="865.021855863268"/>
    <n v="2909.7665394932801"/>
    <n v="184.04247793559199"/>
    <n v="58.241784115509503"/>
    <n v="0"/>
    <n v="8.50732158141909E-6"/>
    <n v="4.0490758241220401"/>
    <n v="5"/>
    <n v="2892"/>
    <n v="5.6515761993281696E-7"/>
    <n v="2827"/>
    <n v="0"/>
    <n v="0"/>
    <n v="0.11435865855731674"/>
    <n v="1757"/>
    <n v="0"/>
  </r>
  <r>
    <s v="Central Valley"/>
    <x v="2827"/>
    <n v="0"/>
    <n v="0"/>
    <n v="11"/>
    <n v="2.3475079999999999"/>
    <n v="1"/>
    <n v="8.4906496340408904E-6"/>
    <n v="6.6431683109422601E-2"/>
    <m/>
    <m/>
    <m/>
    <m/>
    <n v="1.2610619068145701"/>
    <n v="0.48938053846359197"/>
    <n v="1"/>
    <n v="5.6404814588173903E-7"/>
    <n v="8.4906496340408904E-6"/>
    <n v="0"/>
    <n v="0"/>
    <s v="{215B4A0E-B4E1-4DEB-8481-0B3FF4DD4D17}"/>
    <n v="252691104"/>
    <s v="INDIAN FLAT 1104"/>
    <n v="4440"/>
    <n v="37.677032013148697"/>
    <n v="-119.77682135033101"/>
    <x v="2825"/>
    <n v="6"/>
    <n v="0"/>
    <n v="376.28490045886298"/>
    <n v="376.28490045886298"/>
    <n v="0"/>
    <n v="376.28490045886298"/>
    <n v="0"/>
    <n v="8.4906496340408904E-6"/>
    <n v="8.4906496340408904E-6"/>
    <m/>
    <n v="11"/>
    <n v="2806"/>
    <n v="5.6404814588173903E-7"/>
    <n v="2828"/>
    <n v="0"/>
    <n v="0"/>
    <n v="0.23381252488302415"/>
    <n v="1798"/>
    <n v="0"/>
  </r>
  <r>
    <s v="Central Coast"/>
    <x v="2828"/>
    <n v="4"/>
    <n v="7.4993001766575098"/>
    <n v="21"/>
    <n v="16.460464000000002"/>
    <n v="8"/>
    <n v="8.4731706238017E-6"/>
    <n v="6.6431834237477602E-2"/>
    <n v="0.104892839988072"/>
    <n v="0.11119724810123401"/>
    <n v="0.148042760517758"/>
    <n v="9.2911747439454004E-5"/>
    <n v="7.1626108954660594E-2"/>
    <n v="4.80719030601903"/>
    <n v="1.00940266251564"/>
    <n v="5.6288826634626002E-7"/>
    <n v="2.89005032527711E-6"/>
    <n v="0.19047619047618999"/>
    <n v="0.45559468791968699"/>
    <s v="{121773FD-4C4B-4842-BF5D-136BCB9BFB8D}"/>
    <n v="182402107"/>
    <s v="FORT ORD 2107"/>
    <n v="36596"/>
    <n v="36.673623122812202"/>
    <n v="-121.78068297449801"/>
    <x v="2826"/>
    <n v="368"/>
    <n v="841"/>
    <n v="58675.034498712201"/>
    <n v="20177.953646619801"/>
    <n v="38497.080852092397"/>
    <n v="6277.7798665483897"/>
    <n v="753.59610081822098"/>
    <n v="2.31204026022169E-5"/>
    <n v="6.77853649904136E-5"/>
    <n v="1.8748250441643699"/>
    <n v="2.625"/>
    <n v="2865"/>
    <n v="4.5031061307700801E-6"/>
    <n v="2829"/>
    <n v="0"/>
    <n v="0"/>
    <n v="3.9008303534570397"/>
    <n v="1338"/>
    <n v="0"/>
  </r>
  <r>
    <s v="Bay Area"/>
    <x v="2829"/>
    <n v="20"/>
    <n v="77.247001301982195"/>
    <n v="22"/>
    <n v="78.382509999999996"/>
    <n v="2"/>
    <n v="8.4692392192664505E-6"/>
    <n v="6.6431909799575806E-2"/>
    <n v="1.19307381100952E-3"/>
    <n v="4.1086281999014302E-4"/>
    <n v="3.8650368878734298E-6"/>
    <n v="2.4960209454860598E-9"/>
    <n v="0"/>
    <n v="0"/>
    <n v="0"/>
    <n v="5.62627735885339E-7"/>
    <n v="3.1989659827757999E-6"/>
    <n v="0.90909090909090895"/>
    <n v="0.98551327252725296"/>
    <s v="{0670D960-5B0E-4306-B272-564D6CFEECFE}"/>
    <n v="22721101"/>
    <s v="SNEATH LANE 1101"/>
    <n v="68070"/>
    <n v="37.608707982805498"/>
    <n v="-122.43093318583099"/>
    <x v="2827"/>
    <n v="60"/>
    <n v="426"/>
    <n v="21755.991385673002"/>
    <n v="3445.6938525335099"/>
    <n v="18310.297533139499"/>
    <n v="175.95559282283401"/>
    <n v="1626.82248820683"/>
    <n v="6.3979319655515997E-6"/>
    <n v="1.6938478438532901E-5"/>
    <n v="3.8623500650991098"/>
    <n v="11"/>
    <n v="2862"/>
    <n v="1.125255471770678E-6"/>
    <n v="2830"/>
    <n v="0"/>
    <n v="0"/>
    <n v="0.10933370266791718"/>
    <n v="2882"/>
    <n v="0"/>
  </r>
  <r>
    <s v="North Valley"/>
    <x v="2830"/>
    <n v="3"/>
    <n v="9.7914241170942695"/>
    <n v="56"/>
    <n v="34.768864000000001"/>
    <n v="10"/>
    <n v="8.3205480677861399E-6"/>
    <n v="6.6431758675379496E-2"/>
    <n v="5.2543775017062799"/>
    <n v="11.045593112707101"/>
    <n v="26.2260421421378"/>
    <n v="0.22268074202659699"/>
    <n v="1.02300883345305"/>
    <n v="7.1274114847183201"/>
    <n v="1.01150443553924"/>
    <n v="5.5274864128606501E-7"/>
    <n v="1.8995276042232899E-5"/>
    <n v="5.3571428571428499E-2"/>
    <n v="0.28161472884993499"/>
    <s v="{D03C18EE-E1AA-4630-B396-89DAD0F5DDA8}"/>
    <n v="102361101"/>
    <s v="HAMILTON BRANCH 1101"/>
    <n v="53192"/>
    <n v="40.272554136605699"/>
    <n v="-121.09486333914499"/>
    <x v="2828"/>
    <n v="59"/>
    <n v="127"/>
    <n v="8310.4210604222699"/>
    <n v="3316.98917194977"/>
    <n v="4993.4318884724998"/>
    <n v="1145.8185861934501"/>
    <n v="414.71682091345502"/>
    <n v="1.8995276042232899E-4"/>
    <n v="8.3205480677861406E-5"/>
    <n v="3.2638080390314199"/>
    <n v="5.6"/>
    <n v="2634"/>
    <n v="5.5274864128606501E-6"/>
    <n v="2831"/>
    <n v="0"/>
    <n v="0"/>
    <n v="0.71197844072161032"/>
    <n v="308"/>
    <n v="0"/>
  </r>
  <r>
    <s v="Central Coast"/>
    <x v="2831"/>
    <n v="0"/>
    <n v="0"/>
    <n v="12"/>
    <n v="8.1572709999999997"/>
    <n v="1"/>
    <n v="7.6158771662448999E-6"/>
    <n v="6.6431834237477602E-2"/>
    <m/>
    <m/>
    <m/>
    <m/>
    <n v="0.43805310130119302"/>
    <n v="44.444911956787102"/>
    <n v="1.01769912242889"/>
    <n v="5.0593668948097199E-7"/>
    <n v="7.6158771662448999E-6"/>
    <n v="0"/>
    <n v="0"/>
    <s v="{6CCE4F90-013B-444F-9BDA-6C6A4EE75374}"/>
    <n v="182222102"/>
    <s v="DEL MONTE 2102"/>
    <n v="9060"/>
    <n v="36.607997806844899"/>
    <n v="-121.85355916496199"/>
    <x v="2829"/>
    <n v="335"/>
    <n v="1799"/>
    <n v="91336.467819861806"/>
    <n v="16709.219993712701"/>
    <n v="74627.247826149003"/>
    <n v="1038.0388028426401"/>
    <n v="29.2277476681693"/>
    <n v="7.6158771662448999E-6"/>
    <n v="7.6158771662448999E-6"/>
    <m/>
    <n v="12"/>
    <n v="2814"/>
    <n v="5.0593668948097199E-7"/>
    <n v="2832"/>
    <n v="0"/>
    <n v="0"/>
    <n v="0.64500720896113406"/>
    <n v="1161"/>
    <n v="0"/>
  </r>
  <r>
    <s v="Sierra"/>
    <x v="2832"/>
    <n v="0"/>
    <n v="0"/>
    <n v="21"/>
    <n v="9.5704539999999998"/>
    <n v="6"/>
    <n v="6.8291498488785298E-6"/>
    <n v="6.6431305302790802E-2"/>
    <n v="0.28971237689256601"/>
    <n v="9.7196717262267995"/>
    <n v="23.3919258117675"/>
    <n v="1.18813056033104E-2"/>
    <n v="9.4764011601606996E-2"/>
    <n v="12.397824545701299"/>
    <n v="1.00811209281285"/>
    <n v="4.5366933856935802E-7"/>
    <n v="3.33103188647025E-6"/>
    <n v="0"/>
    <n v="0"/>
    <s v="{2E3C216B-BFE5-488C-9EA5-E58CEF71CE83}"/>
    <n v="152591101"/>
    <s v="SUMMIT 1101"/>
    <n v="86658"/>
    <n v="39.318634169058399"/>
    <n v="-120.378937669911"/>
    <x v="2830"/>
    <n v="25"/>
    <n v="19"/>
    <n v="1870.99988498525"/>
    <n v="1077.63106972019"/>
    <n v="793.36881526505499"/>
    <n v="1026.4157867562999"/>
    <n v="344.068372499308"/>
    <n v="1.9986191318821501E-5"/>
    <n v="4.0974899093271199E-5"/>
    <m/>
    <n v="3.5"/>
    <n v="2860"/>
    <n v="2.7220160314161479E-6"/>
    <n v="2833"/>
    <n v="0"/>
    <n v="0"/>
    <n v="0.63778500383254888"/>
    <n v="148"/>
    <n v="0"/>
  </r>
  <r>
    <s v="Sierra"/>
    <x v="2833"/>
    <n v="0"/>
    <n v="0"/>
    <n v="279"/>
    <n v="127.320435"/>
    <n v="35"/>
    <n v="6.7929429211030102E-6"/>
    <n v="6.6431305302790802E-2"/>
    <n v="3.4476306675014201"/>
    <n v="6.1109023685321997"/>
    <n v="13.047780725418701"/>
    <n v="7.0679810201001197E-2"/>
    <n v="0.20341340021363299"/>
    <n v="6.8602338897463397"/>
    <n v="1.00025284630911"/>
    <n v="4.5126406509622602E-7"/>
    <n v="1.67667079159018E-5"/>
    <n v="0"/>
    <n v="0"/>
    <s v="{E1505A10-613C-46C7-B0BB-34C322CF97E4}"/>
    <n v="152591101"/>
    <s v="SUMMIT 1101"/>
    <n v="48632"/>
    <n v="39.320097689093302"/>
    <n v="-120.379056487963"/>
    <x v="2831"/>
    <n v="89"/>
    <n v="153"/>
    <n v="8061.6363773217099"/>
    <n v="4368.17535213261"/>
    <n v="3693.4610251890999"/>
    <n v="4368.17535213261"/>
    <n v="3693.4610251890999"/>
    <n v="5.8683477705656596E-4"/>
    <n v="2.37753002238605E-4"/>
    <m/>
    <n v="7.9714285714285698"/>
    <n v="2667"/>
    <n v="1.5794242278367912E-5"/>
    <n v="2834"/>
    <n v="0"/>
    <n v="0"/>
    <n v="2.7142574867299922"/>
    <n v="1285"/>
    <n v="0"/>
  </r>
  <r>
    <s v="Bay Area"/>
    <x v="2834"/>
    <n v="7"/>
    <n v="26.7131139692018"/>
    <n v="8"/>
    <n v="27.338975999999999"/>
    <n v="1"/>
    <n v="6.7000473791267697E-6"/>
    <n v="6.6431909799575806E-2"/>
    <m/>
    <m/>
    <m/>
    <m/>
    <n v="0"/>
    <n v="1.3274336233735E-3"/>
    <n v="1"/>
    <n v="4.4509694314303402E-7"/>
    <n v="6.7000473791267697E-6"/>
    <n v="0.875"/>
    <n v="0.97710733791515703"/>
    <s v="{E63B66A6-F711-492C-AE55-754D3FBB9FA4}"/>
    <n v="22721101"/>
    <s v="SNEATH LANE 1101"/>
    <s v="circuit_breaker"/>
    <n v="37.6221455379793"/>
    <n v="-122.44693770633199"/>
    <x v="2832"/>
    <n v="38"/>
    <n v="92"/>
    <n v="5129.39031445402"/>
    <n v="1546.1502147917399"/>
    <n v="3583.24009966228"/>
    <n v="448.96925511968101"/>
    <n v="869.07092814365797"/>
    <n v="6.7000473791267697E-6"/>
    <n v="6.7000473791267697E-6"/>
    <n v="3.8161591384574001"/>
    <n v="8"/>
    <n v="2829"/>
    <n v="4.4509694314303402E-7"/>
    <n v="2835"/>
    <n v="0"/>
    <n v="0"/>
    <n v="0.27897647502297129"/>
    <n v="2898"/>
    <n v="0"/>
  </r>
  <r>
    <s v="Sierra"/>
    <x v="2835"/>
    <n v="0"/>
    <n v="0"/>
    <n v="81"/>
    <n v="37.084732000000002"/>
    <n v="9"/>
    <n v="6.6656749469176297E-6"/>
    <n v="6.6431305302790802E-2"/>
    <n v="6.0890837063392"/>
    <n v="5.8756570518016797"/>
    <n v="11.897042234738599"/>
    <n v="0.117393641111751"/>
    <n v="0.71558507945802396"/>
    <n v="1.45331862527463"/>
    <n v="1"/>
    <n v="4.42809487447849E-7"/>
    <n v="2.9591833228753001E-5"/>
    <n v="0"/>
    <n v="0"/>
    <s v="{9ACB9853-5199-45AF-9338-5444E567DE9F}"/>
    <n v="152591101"/>
    <s v="SUMMIT 1101"/>
    <n v="6627"/>
    <n v="39.324586714131598"/>
    <n v="-120.38410329997799"/>
    <x v="2833"/>
    <n v="15"/>
    <n v="47"/>
    <n v="1881.6877141821401"/>
    <n v="903.78249051869898"/>
    <n v="977.90522366344101"/>
    <n v="903.78249051869898"/>
    <n v="977.90522366344101"/>
    <n v="2.6632649905877699E-4"/>
    <n v="5.99910745222587E-5"/>
    <m/>
    <n v="9"/>
    <n v="2471"/>
    <n v="3.9852853870306408E-6"/>
    <n v="2836"/>
    <n v="0"/>
    <n v="0"/>
    <n v="0.56158422991609447"/>
    <n v="283"/>
    <n v="0"/>
  </r>
  <r>
    <s v="Bay Area"/>
    <x v="2836"/>
    <n v="2"/>
    <n v="2.4920436629332099"/>
    <n v="4"/>
    <n v="3.4035153"/>
    <n v="2"/>
    <n v="6.4733756062196301E-6"/>
    <n v="6.6431909799575806E-2"/>
    <m/>
    <m/>
    <m/>
    <m/>
    <n v="3.3185840584337698E-3"/>
    <n v="1.72632741555571"/>
    <n v="1"/>
    <n v="4.3003870437115699E-7"/>
    <n v="6.4733756062196301E-6"/>
    <n v="0.5"/>
    <n v="0.73219698305820302"/>
    <s v="{A91DA441-EEAC-4573-A6F0-741EAB76EF3B}"/>
    <n v="13030402"/>
    <s v="BANCROFT 0402"/>
    <s v="circuit_breaker"/>
    <n v="37.740049263213798"/>
    <n v="-122.155271630275"/>
    <x v="2834"/>
    <n v="122"/>
    <n v="1233"/>
    <n v="58201.094376931404"/>
    <n v="7332.1580790737598"/>
    <n v="50868.936297857697"/>
    <n v="149.81708065820601"/>
    <n v="1027.8492610519299"/>
    <n v="1.2946751212439199E-5"/>
    <n v="1.2946751212439199E-5"/>
    <n v="1.2460218314666001"/>
    <n v="2"/>
    <n v="2832"/>
    <n v="8.6007740874231398E-7"/>
    <n v="2837"/>
    <n v="0"/>
    <n v="0"/>
    <n v="9.3091989225670121E-2"/>
    <n v="2330"/>
    <n v="0"/>
  </r>
  <r>
    <s v="Central Valley"/>
    <x v="2837"/>
    <n v="6"/>
    <n v="17.638810060163099"/>
    <n v="883"/>
    <n v="418.16980000000001"/>
    <n v="91"/>
    <n v="6.1962420164531E-6"/>
    <n v="6.6431229729116206E-2"/>
    <n v="0.79787147938761604"/>
    <n v="15.0680588256745"/>
    <n v="52.432779429923897"/>
    <n v="5.4624227589561897E-2"/>
    <n v="4.6411551924033401E-2"/>
    <n v="4.1328284573423897"/>
    <n v="1.0000243121451"/>
    <n v="4.1162397685219799E-7"/>
    <n v="5.5929696817822901E-6"/>
    <n v="6.7950169875424602E-3"/>
    <n v="4.2180975451602598E-2"/>
    <s v="{9EF30C64-8412-466B-8695-929E20570E0C}"/>
    <n v="163692101"/>
    <s v="SALT SPRINGS 2101"/>
    <n v="1232"/>
    <n v="38.416258146732801"/>
    <n v="-120.133077118999"/>
    <x v="2835"/>
    <n v="105"/>
    <n v="127"/>
    <n v="18295.950116614498"/>
    <n v="14525.400336843501"/>
    <n v="3770.54977977098"/>
    <n v="10582.3145321839"/>
    <n v="3063.5837269573099"/>
    <n v="5.0896024104218895E-4"/>
    <n v="5.6385802349723203E-4"/>
    <n v="2.93980167669385"/>
    <n v="9.7032967032967008"/>
    <n v="2840"/>
    <n v="3.7457781893550018E-5"/>
    <n v="2838"/>
    <n v="0"/>
    <n v="0"/>
    <n v="6.5755433631776423"/>
    <n v="612"/>
    <n v="0"/>
  </r>
  <r>
    <s v="Sierra"/>
    <x v="2838"/>
    <n v="1"/>
    <n v="4.0490758241220401"/>
    <n v="7"/>
    <n v="6.7834909999999997"/>
    <n v="2"/>
    <n v="6.1881967212684601E-6"/>
    <n v="6.6431305302790802E-2"/>
    <n v="0"/>
    <n v="0"/>
    <n v="0"/>
    <n v="0"/>
    <n v="5.5309735238552003E-2"/>
    <n v="7.0216813087463299"/>
    <n v="1"/>
    <n v="4.1108998566431498E-7"/>
    <n v="2.8794172521884299E-6"/>
    <n v="0.14285714285714199"/>
    <n v="0.59690146913338604"/>
    <s v="{BC06A3DB-78BE-4381-AABB-ACBB02D3E9CD}"/>
    <n v="152591101"/>
    <s v="SUMMIT 1101"/>
    <n v="48636"/>
    <n v="39.311701737801599"/>
    <n v="-120.38167250586"/>
    <x v="2836"/>
    <n v="116"/>
    <n v="202"/>
    <n v="10832.0354334328"/>
    <n v="4495.75080781832"/>
    <n v="6336.2846256144803"/>
    <n v="42.055258725069201"/>
    <n v="23.339284906992098"/>
    <n v="5.7588345043768598E-6"/>
    <n v="1.23763934425369E-5"/>
    <n v="4.0490758241220401"/>
    <n v="3.5"/>
    <n v="2867"/>
    <n v="8.2217997132862996E-7"/>
    <n v="2839"/>
    <n v="0"/>
    <n v="0"/>
    <n v="2.6131918169254975E-2"/>
    <n v="1119"/>
    <n v="0"/>
  </r>
  <r>
    <s v="Sierra"/>
    <x v="2839"/>
    <n v="2"/>
    <n v="3.8899548866317999"/>
    <n v="53"/>
    <n v="27.302610000000001"/>
    <n v="8"/>
    <n v="5.8620734364467302E-6"/>
    <n v="6.6431305302790802E-2"/>
    <n v="1.8732020010550798E-2"/>
    <n v="3.78070640563964"/>
    <n v="10.458751678466699"/>
    <n v="5.87740680202841E-4"/>
    <n v="7.3838492273352999E-2"/>
    <n v="15.5097901970148"/>
    <n v="1"/>
    <n v="3.8942519016397301E-7"/>
    <n v="3.7898134053193602E-6"/>
    <n v="3.7735849056603703E-2"/>
    <n v="0.14247556662241101"/>
    <s v="{B213CEE5-CB41-49F6-94A2-FED2BC2378C3}"/>
    <n v="152591101"/>
    <s v="SUMMIT 1101"/>
    <n v="742"/>
    <n v="39.3236581837023"/>
    <n v="-120.379139234821"/>
    <x v="2837"/>
    <n v="44"/>
    <n v="8"/>
    <n v="2424.2556065003901"/>
    <n v="2091.8057243037101"/>
    <n v="332.44988219667999"/>
    <n v="2091.8057243037101"/>
    <n v="332.44988219667999"/>
    <n v="3.0318507242554902E-5"/>
    <n v="4.6896587491573801E-5"/>
    <n v="1.9449774433158999"/>
    <n v="6.625"/>
    <n v="2857"/>
    <n v="3.1154015213117841E-6"/>
    <n v="2840"/>
    <n v="0"/>
    <n v="0"/>
    <n v="1.2997874147163206"/>
    <n v="595"/>
    <n v="0"/>
  </r>
  <r>
    <s v="Central Valley"/>
    <x v="2840"/>
    <n v="0"/>
    <n v="0"/>
    <n v="169"/>
    <n v="77.019360000000006"/>
    <n v="13"/>
    <n v="5.5481605508807998E-6"/>
    <n v="6.6431229729116206E-2"/>
    <n v="0.148678248838677"/>
    <n v="20.839271180564499"/>
    <n v="76.0467488286085"/>
    <n v="2.2891062975077099E-2"/>
    <n v="0.480258664116263"/>
    <n v="3.2177841388262198"/>
    <n v="1"/>
    <n v="3.68571128129582E-7"/>
    <n v="2.6154065894049199E-6"/>
    <n v="0"/>
    <n v="0"/>
    <s v="{DE9905F1-4C65-4778-858E-371103A18BB4}"/>
    <n v="163692101"/>
    <s v="SALT SPRINGS 2101"/>
    <n v="3116"/>
    <n v="38.416445873065598"/>
    <n v="-120.13395979639201"/>
    <x v="2838"/>
    <n v="30"/>
    <n v="19"/>
    <n v="2271.9029215441801"/>
    <n v="1616.0371641302199"/>
    <n v="655.86575741396405"/>
    <n v="1222.9143105721801"/>
    <n v="426.88414993396202"/>
    <n v="3.4000285662263897E-5"/>
    <n v="7.21260871614504E-5"/>
    <m/>
    <n v="13"/>
    <n v="2868"/>
    <n v="4.7914246656845657E-6"/>
    <n v="2841"/>
    <n v="0"/>
    <n v="0"/>
    <n v="0.75988348807454609"/>
    <n v="731"/>
    <n v="0"/>
  </r>
  <r>
    <s v="Sierra"/>
    <x v="2841"/>
    <n v="59"/>
    <n v="141.42958193073"/>
    <n v="1686"/>
    <n v="884.44299999999998"/>
    <n v="185"/>
    <n v="5.3704179866120204E-6"/>
    <n v="6.6431305302790705E-2"/>
    <n v="2.9812481554253298"/>
    <n v="12.643239684640699"/>
    <n v="32.880498365201802"/>
    <n v="0.10515354619063499"/>
    <n v="0.33069839400012702"/>
    <n v="11.8619779217182"/>
    <n v="1.02249462024585"/>
    <n v="3.5676387687222302E-7"/>
    <n v="1.2124323833549001E-5"/>
    <n v="3.4994068801897898E-2"/>
    <n v="0.159908081158257"/>
    <s v="{1755A18B-6E24-4507-ACE5-9CCC118C7159}"/>
    <n v="152291101"/>
    <s v="TAMARACK 1101"/>
    <s v="circuit_breaker"/>
    <n v="39.313790815194203"/>
    <n v="-120.49670719612899"/>
    <x v="2839"/>
    <n v="271"/>
    <n v="580"/>
    <n v="47722.284039551603"/>
    <n v="28848.308463823199"/>
    <n v="18873.975575728298"/>
    <n v="28053.578635498801"/>
    <n v="18441.238973375501"/>
    <n v="2.2429999092065801E-3"/>
    <n v="9.9352732752322395E-4"/>
    <n v="2.3971115581479698"/>
    <n v="9.1135135135135101"/>
    <n v="2762"/>
    <n v="6.600131722136126E-5"/>
    <n v="2842"/>
    <n v="0"/>
    <n v="0"/>
    <n v="17.431680210318525"/>
    <n v="1519"/>
    <n v="0"/>
  </r>
  <r>
    <s v="Central Valley"/>
    <x v="2842"/>
    <n v="3"/>
    <n v="9.2341964944471506"/>
    <n v="913"/>
    <n v="424.12396000000001"/>
    <n v="68"/>
    <n v="5.3071173858691399E-6"/>
    <n v="6.6431229729116206E-2"/>
    <n v="6.2555698582436801"/>
    <n v="19.158310259381899"/>
    <n v="55.502371923791003"/>
    <n v="0.49442392322157502"/>
    <n v="0.96700936512035396"/>
    <n v="5.4298444168970796"/>
    <n v="1.0011387327138099"/>
    <n v="3.5255833426005999E-7"/>
    <n v="1.93339512916309E-5"/>
    <n v="3.2858707557502699E-3"/>
    <n v="2.1772399847776399E-2"/>
    <s v="{E91E5054-3C36-49EA-8A97-9B6297ED700A}"/>
    <n v="163692101"/>
    <s v="SALT SPRINGS 2101"/>
    <n v="4913"/>
    <n v="38.421000272696297"/>
    <n v="-120.097388381573"/>
    <x v="2840"/>
    <n v="86"/>
    <n v="145"/>
    <n v="9037.0283458890499"/>
    <n v="6222.6928779468599"/>
    <n v="2814.33546794219"/>
    <n v="6222.6928779468599"/>
    <n v="2814.33546794219"/>
    <n v="1.3147086878309E-3"/>
    <n v="3.6088398223910098E-4"/>
    <n v="3.0780654981490501"/>
    <n v="13.426470588235199"/>
    <n v="2625"/>
    <n v="2.3973966729684079E-5"/>
    <n v="2843"/>
    <n v="0"/>
    <n v="0"/>
    <n v="3.8666008962627183"/>
    <n v="1169"/>
    <n v="0"/>
  </r>
  <r>
    <s v="Sierra"/>
    <x v="2843"/>
    <n v="0"/>
    <n v="0"/>
    <n v="38"/>
    <n v="17.317962999999999"/>
    <n v="13"/>
    <n v="4.9164771448536503E-6"/>
    <n v="6.6431305302790802E-2"/>
    <n v="5.4303700079409599E-3"/>
    <n v="16.156560817999399"/>
    <n v="48.067593331847803"/>
    <n v="4.0121112183503003E-4"/>
    <n v="0.112491489316408"/>
    <n v="18.396578953816299"/>
    <n v="0.96868617718036298"/>
    <n v="3.2660799422396601E-7"/>
    <n v="2.0199958496169799E-6"/>
    <n v="0"/>
    <n v="0"/>
    <s v="{7891257C-3C80-41EA-9D49-0B129BA81A0A}"/>
    <n v="152591101"/>
    <s v="SUMMIT 1101"/>
    <n v="58642"/>
    <n v="39.325110208090997"/>
    <n v="-120.379646660261"/>
    <x v="2841"/>
    <n v="20"/>
    <n v="11"/>
    <n v="3274.9209221114502"/>
    <n v="3078.8650532548399"/>
    <n v="196.05586885660799"/>
    <n v="3078.8650532548399"/>
    <n v="196.05586885660799"/>
    <n v="2.6259946045020799E-5"/>
    <n v="6.3914202883097405E-5"/>
    <m/>
    <n v="2.9230769230769198"/>
    <n v="2873"/>
    <n v="4.2459039249115579E-6"/>
    <n v="2844"/>
    <n v="0"/>
    <n v="0"/>
    <n v="1.9131174570060132"/>
    <n v="205"/>
    <n v="0"/>
  </r>
  <r>
    <s v="North Valley"/>
    <x v="2844"/>
    <n v="1"/>
    <n v="1.9158114754236699"/>
    <n v="99"/>
    <n v="47.254447999999996"/>
    <n v="8"/>
    <n v="9.2646756968406407E-6"/>
    <n v="4.1519849172112197E-2"/>
    <n v="2.8073851565519901"/>
    <n v="2.1498135030269601"/>
    <n v="4.2793109250099697"/>
    <n v="3.46609530614993E-2"/>
    <n v="0.16758850216865501"/>
    <n v="0.41543142963200802"/>
    <n v="2.25"/>
    <n v="3.22205660994127E-7"/>
    <n v="9.5810823097508495E-6"/>
    <n v="1.01010101010101E-2"/>
    <n v="4.0542458097857198E-2"/>
    <s v="{32D1F0F9-DFF9-4513-A71D-93DBB94A9BB3}"/>
    <n v="102361101"/>
    <s v="HAMILTON BRANCH 1101"/>
    <n v="37436"/>
    <n v="40.256171996827398"/>
    <n v="-121.139984952753"/>
    <x v="2842"/>
    <n v="79"/>
    <n v="177"/>
    <n v="12868.1677527311"/>
    <n v="3303.8600700645802"/>
    <n v="9564.3076826666002"/>
    <n v="951.94888525211002"/>
    <n v="1747.09351649414"/>
    <n v="7.6648658478006796E-5"/>
    <n v="7.4117405574725099E-5"/>
    <n v="1.9158114754236699"/>
    <n v="12.375"/>
    <n v="2793"/>
    <n v="2.577645287953016E-6"/>
    <n v="2845"/>
    <n v="0"/>
    <n v="0"/>
    <n v="0.5915134307779889"/>
    <n v="614"/>
    <n v="0"/>
  </r>
  <r>
    <s v="Bay Area"/>
    <x v="2845"/>
    <n v="0"/>
    <n v="0"/>
    <n v="1"/>
    <n v="0.67977259999999995"/>
    <n v="1"/>
    <n v="4.7092466957110404E-6"/>
    <n v="6.6431909799575806E-2"/>
    <m/>
    <m/>
    <m/>
    <m/>
    <n v="0"/>
    <n v="5.3097344934940303E-3"/>
    <n v="1"/>
    <n v="3.12844251713426E-7"/>
    <n v="4.7092466957110404E-6"/>
    <n v="0"/>
    <n v="0"/>
    <s v="{2B049CE5-6DAC-4065-B555-915EF340A6E9}"/>
    <n v="24031110"/>
    <s v="BELMONT 1110"/>
    <n v="39182"/>
    <n v="37.510880766937497"/>
    <n v="-122.299378590193"/>
    <x v="2843"/>
    <n v="85"/>
    <n v="281"/>
    <n v="14128.0507860488"/>
    <n v="3455.5413042237301"/>
    <n v="10672.5094818251"/>
    <n v="111.801747792897"/>
    <n v="178.36650817243299"/>
    <n v="4.7092466957110404E-6"/>
    <n v="4.7092466957110404E-6"/>
    <m/>
    <n v="1"/>
    <n v="2849"/>
    <n v="3.12844251713426E-7"/>
    <n v="2846"/>
    <n v="0"/>
    <n v="0"/>
    <n v="6.9470363827820208E-2"/>
    <n v="719"/>
    <n v="0"/>
  </r>
  <r>
    <s v="Central Valley"/>
    <x v="2846"/>
    <n v="14"/>
    <n v="37.536929853154"/>
    <n v="237"/>
    <n v="133.53253000000001"/>
    <n v="42"/>
    <n v="4.2804164493082603E-6"/>
    <n v="6.6431665122673095E-2"/>
    <n v="1.4853367068073"/>
    <n v="64.991481944208999"/>
    <n v="876.52143039873602"/>
    <n v="4.5991344753433197"/>
    <n v="2.59692367121932E-2"/>
    <n v="12.119579648687701"/>
    <n v="1.0163822202455399"/>
    <n v="2.84355120230025E-7"/>
    <n v="4.9752153009962601E-6"/>
    <n v="5.90717299578059E-2"/>
    <n v="0.28110700339842998"/>
    <s v="{733D4902-C475-4A3B-A2B1-E7586C4C7AE4}"/>
    <n v="254061103"/>
    <s v="DUNLAP 1103"/>
    <n v="7170"/>
    <n v="36.7263042313608"/>
    <n v="-118.99564958279601"/>
    <x v="2844"/>
    <n v="91"/>
    <n v="99"/>
    <n v="11356.4783460668"/>
    <n v="8635.1098652135297"/>
    <n v="2721.3684808533399"/>
    <n v="8635.1098652135297"/>
    <n v="2721.3684808533399"/>
    <n v="2.0895904264184301E-4"/>
    <n v="1.79777490870947E-4"/>
    <n v="2.6812092752252901"/>
    <n v="5.6428571428571397"/>
    <n v="2846"/>
    <n v="1.194291504966105E-5"/>
    <n v="2847"/>
    <n v="0"/>
    <n v="0"/>
    <n v="5.3656068520575966"/>
    <n v="257"/>
    <n v="0"/>
  </r>
  <r>
    <s v="North Valley"/>
    <x v="2847"/>
    <n v="1"/>
    <n v="3.8265368175485599"/>
    <n v="44"/>
    <n v="24.784191"/>
    <n v="21"/>
    <n v="3.7842810884501899E-6"/>
    <n v="6.8853883470309601E-2"/>
    <n v="0.16363131611036399"/>
    <n v="6.7316285361620496"/>
    <n v="26.476469812766499"/>
    <n v="3.4061282241339003E-2"/>
    <n v="1.16224189519527"/>
    <n v="15.8479455365311"/>
    <n v="1.03655708971477"/>
    <n v="2.57099245851185E-7"/>
    <n v="2.1541328975133401E-6"/>
    <n v="2.27272727272727E-2"/>
    <n v="0.15439425871240001"/>
    <s v="{C8BA9CFD-3C7E-444F-AD17-DFDE1ACC00EB}"/>
    <n v="103181102"/>
    <s v="CHESTER 1102"/>
    <n v="2564"/>
    <n v="40.293891954377997"/>
    <n v="-121.242807911222"/>
    <x v="2845"/>
    <n v="35"/>
    <n v="27"/>
    <n v="4385.5726610317997"/>
    <n v="3603.0113546499801"/>
    <n v="782.56130638181901"/>
    <n v="3485.5233593343601"/>
    <n v="674.61140260051195"/>
    <n v="4.5236790847780199E-5"/>
    <n v="7.9469902857454104E-5"/>
    <n v="3.8265368175485599"/>
    <n v="2.09523809523809"/>
    <n v="2872"/>
    <n v="5.3990841628748847E-6"/>
    <n v="2848"/>
    <n v="0"/>
    <n v="0"/>
    <n v="2.1658031353129505"/>
    <n v="2534"/>
    <n v="0"/>
  </r>
  <r>
    <s v="Bay Area"/>
    <x v="2848"/>
    <n v="5"/>
    <n v="17.462838982224699"/>
    <n v="10"/>
    <n v="20.305807000000001"/>
    <n v="2"/>
    <n v="2.7148468006998798E-6"/>
    <n v="6.6431909799575806E-2"/>
    <n v="0"/>
    <n v="0"/>
    <n v="0"/>
    <n v="0"/>
    <n v="0.61946902284398597"/>
    <n v="0.187721237540245"/>
    <n v="1"/>
    <n v="1.80352457783761E-7"/>
    <n v="1.23770450954907E-6"/>
    <n v="0.5"/>
    <n v="0.85999236004207302"/>
    <s v="{1467F520-572F-46EC-93E0-707DAECC5FB0}"/>
    <n v="24031103"/>
    <s v="BELMONT 1103"/>
    <n v="8956"/>
    <n v="37.506666849204997"/>
    <n v="-122.287084534165"/>
    <x v="2846"/>
    <n v="64"/>
    <n v="113"/>
    <n v="7466.1331231680197"/>
    <n v="2231.1916527359499"/>
    <n v="5234.9414704320598"/>
    <n v="228.07156170270201"/>
    <n v="1186.8040346595101"/>
    <n v="2.4754090190981502E-6"/>
    <n v="5.4296936013997697E-6"/>
    <n v="3.4925677964449502"/>
    <n v="5"/>
    <n v="2876"/>
    <n v="3.6070491556752201E-7"/>
    <n v="2849"/>
    <n v="0"/>
    <n v="0"/>
    <n v="0.14171705436676965"/>
    <n v="406"/>
    <n v="0"/>
  </r>
  <r>
    <s v="North Valley"/>
    <x v="2849"/>
    <n v="0"/>
    <n v="0"/>
    <n v="2"/>
    <n v="0.9114717"/>
    <n v="2"/>
    <n v="2.4203825432778099E-6"/>
    <n v="6.6431758675379496E-2"/>
    <m/>
    <m/>
    <m/>
    <m/>
    <n v="9.0707965195178902E-2"/>
    <n v="3.5671459138393402"/>
    <n v="1"/>
    <n v="1.60790269017132E-7"/>
    <n v="2.4203825432778099E-6"/>
    <n v="0"/>
    <n v="0"/>
    <s v="{655104DB-DE28-4723-9C66-99BF732C7F54}"/>
    <n v="103181102"/>
    <s v="CHESTER 1102"/>
    <s v="circuit_breaker"/>
    <n v="40.302495774626401"/>
    <n v="-121.226967999219"/>
    <x v="2847"/>
    <n v="119"/>
    <n v="174"/>
    <n v="12050.342828418199"/>
    <n v="5127.9432855903797"/>
    <n v="6922.3995428278804"/>
    <n v="460.59225393498798"/>
    <n v="6.0960037950568804"/>
    <n v="4.8407650865556198E-6"/>
    <n v="4.8407650865556198E-6"/>
    <m/>
    <n v="1"/>
    <n v="2869"/>
    <n v="3.2158053803426401E-7"/>
    <n v="2850"/>
    <n v="0"/>
    <n v="0"/>
    <n v="0.2861986694198374"/>
    <n v="2344"/>
    <n v="0"/>
  </r>
  <r>
    <s v="Central Valley"/>
    <x v="2850"/>
    <n v="5"/>
    <n v="13.488005965044801"/>
    <n v="95"/>
    <n v="49.001809999999999"/>
    <n v="11"/>
    <n v="2.1891015235682499E-6"/>
    <n v="6.6431607551183297E-2"/>
    <n v="0.20397161581786299"/>
    <n v="56.7944817543029"/>
    <n v="276.49300527572598"/>
    <n v="8.86349134525517E-2"/>
    <n v="9.3523730862547005E-2"/>
    <n v="26.103981971740701"/>
    <n v="1.02835880626331"/>
    <n v="1.45425533303383E-7"/>
    <n v="8.9705076562877699E-7"/>
    <n v="5.2631578947368397E-2"/>
    <n v="0.27525527056499099"/>
    <s v="{DA87C478-BBD3-40FA-ACA7-D9696B584D48}"/>
    <n v="254061102"/>
    <s v="DUNLAP 1102"/>
    <n v="7290"/>
    <n v="36.728898370287297"/>
    <n v="-118.94544976031"/>
    <x v="2848"/>
    <n v="14"/>
    <n v="8"/>
    <n v="1363.7389825632499"/>
    <n v="1178.1007024928001"/>
    <n v="185.638280070452"/>
    <n v="1178.1007024928001"/>
    <n v="185.638280070452"/>
    <n v="9.8675584219165507E-6"/>
    <n v="2.40801167592508E-5"/>
    <n v="2.6976011930089601"/>
    <n v="8.6363636363636296"/>
    <n v="2878"/>
    <n v="1.5996808663372131E-6"/>
    <n v="2851"/>
    <n v="0"/>
    <n v="0"/>
    <n v="0.73203761160865366"/>
    <n v="1863"/>
    <n v="0"/>
  </r>
  <r>
    <m/>
    <x v="2851"/>
    <m/>
    <m/>
    <m/>
    <m/>
    <m/>
    <m/>
    <m/>
    <m/>
    <m/>
    <m/>
    <m/>
    <m/>
    <m/>
    <m/>
    <m/>
    <m/>
    <m/>
    <m/>
    <s v="{3A7B6052-3325-40C5-B01B-9EE013874399}"/>
    <n v="24181104"/>
    <s v="SAN CARLOS 1104"/>
    <n v="9048"/>
    <n v="37.478287256789898"/>
    <n v="-122.261114375522"/>
    <x v="2849"/>
    <n v="3"/>
    <n v="0"/>
    <n v="24.590900042404201"/>
    <n v="24.590900042404201"/>
    <n v="0"/>
    <n v="24.590900042404201"/>
    <n v="0"/>
    <m/>
    <m/>
    <m/>
    <m/>
    <n v="2951"/>
    <n v="0"/>
    <n v="2897"/>
    <n v="0"/>
    <n v="0"/>
    <n v="1.5280072150248741E-2"/>
    <n v="3023"/>
    <n v="0"/>
  </r>
  <r>
    <m/>
    <x v="2852"/>
    <m/>
    <m/>
    <m/>
    <m/>
    <m/>
    <m/>
    <m/>
    <m/>
    <m/>
    <m/>
    <m/>
    <m/>
    <m/>
    <m/>
    <m/>
    <m/>
    <m/>
    <m/>
    <s v="{1FEA32A9-A9DB-486B-B930-6597B0D6C986}"/>
    <n v="182391103"/>
    <s v="OILFIELDS 1103"/>
    <n v="2757"/>
    <n v="35.831335116062597"/>
    <n v="-120.957756887207"/>
    <x v="2850"/>
    <n v="18"/>
    <n v="8"/>
    <n v="4630.5171780958199"/>
    <n v="4491.0736164822101"/>
    <n v="139.443561613616"/>
    <n v="4491.0736164822101"/>
    <n v="139.443561613616"/>
    <m/>
    <m/>
    <m/>
    <m/>
    <n v="2936"/>
    <n v="0"/>
    <n v="2966"/>
    <n v="0"/>
    <n v="0"/>
    <n v="2.7906229041471673"/>
    <n v="2973"/>
    <n v="0"/>
  </r>
  <r>
    <m/>
    <x v="2853"/>
    <m/>
    <m/>
    <m/>
    <m/>
    <m/>
    <m/>
    <m/>
    <m/>
    <m/>
    <m/>
    <m/>
    <m/>
    <m/>
    <m/>
    <m/>
    <m/>
    <m/>
    <m/>
    <s v="{24566083-7477-436E-B006-AF0B8D860874}"/>
    <n v="254452101"/>
    <s v="MARIPOSA 2101"/>
    <n v="90130"/>
    <n v="37.492624974273802"/>
    <n v="-119.966239790324"/>
    <x v="2851"/>
    <n v="10"/>
    <n v="0"/>
    <n v="144.81012279224001"/>
    <n v="144.81012279224001"/>
    <n v="0"/>
    <n v="144.81012279224001"/>
    <n v="0"/>
    <m/>
    <m/>
    <m/>
    <m/>
    <n v="2940"/>
    <n v="0"/>
    <n v="2886"/>
    <n v="0"/>
    <n v="0"/>
    <n v="8.9980810809536974E-2"/>
    <n v="2988"/>
    <n v="0"/>
  </r>
  <r>
    <m/>
    <x v="2854"/>
    <m/>
    <m/>
    <m/>
    <m/>
    <m/>
    <m/>
    <m/>
    <m/>
    <m/>
    <m/>
    <m/>
    <m/>
    <m/>
    <m/>
    <m/>
    <m/>
    <m/>
    <m/>
    <s v="{5A8D30A3-8AE5-4F6B-B53A-735A17ABC0FB}"/>
    <n v="252531101"/>
    <s v="SAN JOAQUIN #3 1101"/>
    <s v="circuit_breaker"/>
    <n v="37.2539707316717"/>
    <n v="-119.519429861175"/>
    <x v="2852"/>
    <n v="42"/>
    <n v="15"/>
    <n v="9006.51147647986"/>
    <n v="8550.0081513383393"/>
    <n v="456.50332514151199"/>
    <n v="8550.0081513383393"/>
    <n v="456.50332514151199"/>
    <m/>
    <m/>
    <m/>
    <m/>
    <n v="2982"/>
    <n v="0"/>
    <n v="2871"/>
    <n v="0"/>
    <n v="0"/>
    <n v="5.3127271150052557"/>
    <n v="3112"/>
    <n v="0"/>
  </r>
  <r>
    <m/>
    <x v="2855"/>
    <m/>
    <m/>
    <m/>
    <m/>
    <m/>
    <m/>
    <m/>
    <m/>
    <m/>
    <m/>
    <m/>
    <m/>
    <m/>
    <m/>
    <m/>
    <m/>
    <m/>
    <m/>
    <s v="{5DA8991F-2CE2-4FD2-84E6-8E0B8213A71A}"/>
    <n v="43201102"/>
    <s v="STAFFORD 1102"/>
    <n v="784704"/>
    <n v="38.138226029315497"/>
    <n v="-122.62320516584801"/>
    <x v="2853"/>
    <n v="5"/>
    <n v="0"/>
    <n v="43.883485353777701"/>
    <n v="43.883485353777701"/>
    <n v="0"/>
    <n v="43.883485353777701"/>
    <n v="0"/>
    <m/>
    <m/>
    <m/>
    <m/>
    <n v="2983"/>
    <n v="0"/>
    <n v="2881"/>
    <n v="0"/>
    <n v="0"/>
    <n v="2.7267925177762203E-2"/>
    <n v="3087"/>
    <n v="0"/>
  </r>
  <r>
    <m/>
    <x v="2856"/>
    <m/>
    <m/>
    <m/>
    <m/>
    <m/>
    <m/>
    <m/>
    <m/>
    <m/>
    <m/>
    <m/>
    <m/>
    <m/>
    <m/>
    <m/>
    <m/>
    <m/>
    <m/>
    <s v="{B2A3B189-1DF8-463C-BF6C-3A421128527B}"/>
    <n v="12022215"/>
    <s v="CLAYTON 2215"/>
    <n v="9765"/>
    <n v="37.921372558463702"/>
    <n v="-122.010186898854"/>
    <x v="2854"/>
    <n v="39"/>
    <n v="19"/>
    <n v="2533.8665226591702"/>
    <n v="1507.32571394349"/>
    <n v="1026.54080871568"/>
    <n v="425.49789521016697"/>
    <n v="81.3197567728444"/>
    <m/>
    <m/>
    <m/>
    <m/>
    <n v="3055"/>
    <n v="0"/>
    <n v="2932"/>
    <n v="0"/>
    <n v="0"/>
    <n v="0.26439205264463667"/>
    <n v="3117"/>
    <n v="0"/>
  </r>
  <r>
    <m/>
    <x v="2857"/>
    <m/>
    <m/>
    <m/>
    <m/>
    <m/>
    <m/>
    <m/>
    <m/>
    <m/>
    <m/>
    <m/>
    <m/>
    <m/>
    <m/>
    <m/>
    <m/>
    <m/>
    <m/>
    <s v="{2FC93923-0AF8-4A4D-9F96-EF0ED8AF2245}"/>
    <n v="42711102"/>
    <s v="CALISTOGA 1102"/>
    <n v="66730"/>
    <n v="38.577660823942999"/>
    <n v="-122.525676770988"/>
    <x v="2855"/>
    <n v="11"/>
    <n v="0"/>
    <n v="1883.75698018863"/>
    <n v="1883.75698018863"/>
    <n v="0"/>
    <n v="1883.75698018863"/>
    <n v="0"/>
    <m/>
    <m/>
    <m/>
    <m/>
    <n v="2942"/>
    <n v="0"/>
    <n v="2916"/>
    <n v="0"/>
    <n v="0"/>
    <n v="1.1705119585367891"/>
    <n v="3058"/>
    <n v="0"/>
  </r>
  <r>
    <m/>
    <x v="2858"/>
    <m/>
    <m/>
    <m/>
    <m/>
    <m/>
    <m/>
    <m/>
    <m/>
    <m/>
    <m/>
    <m/>
    <m/>
    <m/>
    <m/>
    <m/>
    <m/>
    <m/>
    <m/>
    <s v="{369633AA-CFA4-4128-87F4-3265F391CCA6}"/>
    <n v="63642106"/>
    <s v="PEABODY 2106"/>
    <s v="circuit_breaker"/>
    <n v="38.285273512422599"/>
    <n v="-121.970389137975"/>
    <x v="2856"/>
    <n v="16"/>
    <n v="1"/>
    <n v="1671.8083284332199"/>
    <n v="1663.2394103848901"/>
    <n v="8.5689180483331295"/>
    <n v="1514.2977977952801"/>
    <n v="8.5689180483331295"/>
    <m/>
    <m/>
    <m/>
    <m/>
    <n v="2948"/>
    <n v="0"/>
    <n v="2961"/>
    <n v="0"/>
    <n v="0"/>
    <n v="0.94094073691385094"/>
    <n v="2958"/>
    <n v="0"/>
  </r>
  <r>
    <m/>
    <x v="2859"/>
    <m/>
    <m/>
    <m/>
    <m/>
    <m/>
    <m/>
    <m/>
    <m/>
    <m/>
    <m/>
    <m/>
    <m/>
    <m/>
    <m/>
    <m/>
    <m/>
    <m/>
    <m/>
    <s v="{430BD33F-FEB4-414F-BF1F-8CCB997A468A}"/>
    <n v="162831702"/>
    <s v=" "/>
    <n v="188426"/>
    <n v="38.168446543181801"/>
    <n v="-120.102605977175"/>
    <x v="2857"/>
    <n v="1"/>
    <n v="0"/>
    <n v="4.5720336635607"/>
    <n v="4.5720336635607"/>
    <n v="0"/>
    <n v="4.5720336635607"/>
    <n v="0"/>
    <m/>
    <m/>
    <m/>
    <m/>
    <n v="2957"/>
    <n v="0"/>
    <n v="2898"/>
    <n v="0"/>
    <n v="0"/>
    <n v="2.8409291295603757E-3"/>
    <n v="2968"/>
    <n v="0"/>
  </r>
  <r>
    <m/>
    <x v="2860"/>
    <m/>
    <m/>
    <m/>
    <m/>
    <m/>
    <m/>
    <m/>
    <m/>
    <m/>
    <m/>
    <m/>
    <m/>
    <m/>
    <m/>
    <m/>
    <m/>
    <m/>
    <m/>
    <s v="{FFDB1F5B-AEE3-4CB6-9A6F-D3D25805592F}"/>
    <n v="253642103"/>
    <s v="POSO MOUNTAIN 2103"/>
    <s v="circuit_breaker"/>
    <n v="35.559154275550704"/>
    <n v="-118.957365192133"/>
    <x v="2858"/>
    <n v="16"/>
    <n v="3"/>
    <n v="3773.9815866398499"/>
    <n v="3720.3790270087502"/>
    <n v="53.602559631102302"/>
    <n v="3720.3790270087502"/>
    <n v="53.602559631102302"/>
    <m/>
    <m/>
    <m/>
    <m/>
    <n v="3127"/>
    <n v="0"/>
    <n v="2852"/>
    <n v="0"/>
    <n v="0"/>
    <n v="2.3117356363914543"/>
    <n v="3107"/>
    <n v="0"/>
  </r>
  <r>
    <m/>
    <x v="2861"/>
    <m/>
    <m/>
    <m/>
    <m/>
    <m/>
    <m/>
    <m/>
    <m/>
    <m/>
    <m/>
    <m/>
    <m/>
    <m/>
    <m/>
    <m/>
    <m/>
    <m/>
    <m/>
    <s v="{9E2DDAEA-6DE8-45F1-86FD-333F77EBF1FD}"/>
    <n v="158041101"/>
    <s v="WASHINGTON CITY GEN. 1101"/>
    <s v="circuit_breaker"/>
    <n v="39.363860345667597"/>
    <n v="-120.79219967754"/>
    <x v="2859"/>
    <n v="3"/>
    <n v="0"/>
    <n v="20.353404795350599"/>
    <n v="20.353404795350599"/>
    <n v="0"/>
    <n v="20.353404795350599"/>
    <n v="0"/>
    <m/>
    <m/>
    <m/>
    <m/>
    <n v="3035"/>
    <n v="0"/>
    <n v="2913"/>
    <n v="0"/>
    <n v="0"/>
    <n v="1.2647015491091797E-2"/>
    <n v="3110"/>
    <n v="0"/>
  </r>
  <r>
    <m/>
    <x v="2862"/>
    <m/>
    <m/>
    <m/>
    <m/>
    <m/>
    <m/>
    <m/>
    <m/>
    <m/>
    <m/>
    <m/>
    <m/>
    <m/>
    <m/>
    <m/>
    <m/>
    <m/>
    <m/>
    <s v="{56415AA1-122C-4BC6-8C7D-172F2B1EFCC0}"/>
    <n v="163692102"/>
    <s v="SALT SPRINGS 2102"/>
    <n v="3118"/>
    <n v="38.416389186894101"/>
    <n v="-120.13410552598801"/>
    <x v="2860"/>
    <n v="14"/>
    <n v="1"/>
    <n v="138.03141506597501"/>
    <n v="115.850124576762"/>
    <n v="22.1812904892132"/>
    <n v="115.850124576762"/>
    <n v="22.1812904892132"/>
    <m/>
    <m/>
    <m/>
    <m/>
    <n v="2977"/>
    <n v="0"/>
    <n v="2857"/>
    <n v="0"/>
    <n v="0"/>
    <n v="7.1985907758387188E-2"/>
    <n v="2963"/>
    <n v="0"/>
  </r>
  <r>
    <m/>
    <x v="2863"/>
    <m/>
    <m/>
    <m/>
    <m/>
    <m/>
    <m/>
    <m/>
    <m/>
    <m/>
    <m/>
    <m/>
    <m/>
    <m/>
    <m/>
    <m/>
    <m/>
    <m/>
    <m/>
    <s v="{75A395F4-172A-4FF6-844A-F6A1B941CE83}"/>
    <n v="182611103"/>
    <s v="PASO ROBLES 1103"/>
    <s v="N02"/>
    <n v="35.719337928506697"/>
    <n v="-120.86490324249699"/>
    <x v="2861"/>
    <n v="10"/>
    <n v="0"/>
    <n v="70.934064197584703"/>
    <n v="70.934064197584703"/>
    <n v="0"/>
    <n v="70.934064197584703"/>
    <n v="0"/>
    <m/>
    <m/>
    <m/>
    <m/>
    <n v="3008"/>
    <n v="0"/>
    <n v="2889"/>
    <n v="0"/>
    <n v="0"/>
    <n v="4.4076370404517402E-2"/>
    <n v="2976"/>
    <n v="0"/>
  </r>
  <r>
    <m/>
    <x v="2864"/>
    <m/>
    <m/>
    <m/>
    <m/>
    <m/>
    <m/>
    <m/>
    <m/>
    <m/>
    <m/>
    <m/>
    <m/>
    <m/>
    <m/>
    <m/>
    <m/>
    <m/>
    <m/>
    <s v="{EEA63280-84EF-4F1E-BEC0-47F8D6EB4C01}"/>
    <n v="43071101"/>
    <s v="DUNBAR 1101"/>
    <n v="13481"/>
    <n v="38.426747822854601"/>
    <n v="-122.555256486574"/>
    <x v="2862"/>
    <n v="27"/>
    <n v="30"/>
    <n v="3167.94280810089"/>
    <n v="1675.6333245872599"/>
    <n v="1492.3094835136301"/>
    <n v="0"/>
    <n v="42.137975049371001"/>
    <m/>
    <m/>
    <m/>
    <m/>
    <n v="3111"/>
    <n v="0"/>
    <n v="2859"/>
    <n v="0"/>
    <n v="0"/>
    <n v="0"/>
    <n v="3056"/>
    <n v="0"/>
  </r>
  <r>
    <m/>
    <x v="2865"/>
    <m/>
    <m/>
    <m/>
    <m/>
    <m/>
    <m/>
    <m/>
    <m/>
    <m/>
    <m/>
    <m/>
    <m/>
    <m/>
    <m/>
    <m/>
    <m/>
    <m/>
    <m/>
    <s v="{ABB7B77D-2EF2-4B3C-9B77-BF1774A4BD64}"/>
    <n v="12061105"/>
    <s v="BERKELEY F 1105"/>
    <s v="BR166"/>
    <n v="37.885209228297803"/>
    <n v="-122.25510969434001"/>
    <x v="2863"/>
    <n v="6"/>
    <n v="0"/>
    <n v="61.434510683179099"/>
    <n v="61.434510683179099"/>
    <n v="0"/>
    <n v="61.434510683179099"/>
    <n v="0"/>
    <m/>
    <m/>
    <m/>
    <m/>
    <n v="3044"/>
    <n v="0"/>
    <n v="2905"/>
    <n v="0"/>
    <n v="0"/>
    <n v="3.8173623337717677E-2"/>
    <n v="2921"/>
    <n v="0"/>
  </r>
  <r>
    <m/>
    <x v="2866"/>
    <m/>
    <m/>
    <m/>
    <m/>
    <m/>
    <m/>
    <m/>
    <m/>
    <m/>
    <m/>
    <m/>
    <m/>
    <m/>
    <m/>
    <m/>
    <m/>
    <m/>
    <m/>
    <s v="{BE0D8CE5-BE7F-4D94-B792-C4D840A2819E}"/>
    <n v="42631108"/>
    <s v="PETALUMA C 1108"/>
    <n v="636"/>
    <n v="38.261764791620799"/>
    <n v="-122.71581595803001"/>
    <x v="2864"/>
    <n v="158"/>
    <n v="161"/>
    <n v="29950.696495329299"/>
    <n v="14844.249927742199"/>
    <n v="15106.4465675871"/>
    <n v="14844.249927742199"/>
    <n v="15106.4465675871"/>
    <m/>
    <m/>
    <m/>
    <m/>
    <n v="3070"/>
    <n v="0"/>
    <n v="2942"/>
    <n v="0"/>
    <n v="0"/>
    <n v="9.2237864218510985"/>
    <n v="2941"/>
    <n v="0"/>
  </r>
  <r>
    <m/>
    <x v="2867"/>
    <m/>
    <m/>
    <m/>
    <m/>
    <m/>
    <m/>
    <m/>
    <m/>
    <m/>
    <m/>
    <m/>
    <m/>
    <m/>
    <m/>
    <m/>
    <m/>
    <m/>
    <m/>
    <s v="{664F5053-AB62-43A2-9999-CB6966E7F628}"/>
    <n v="43211101"/>
    <s v="HARTLEY 1101"/>
    <n v="58095"/>
    <n v="39.040569169318999"/>
    <n v="-122.936661888381"/>
    <x v="2865"/>
    <n v="7"/>
    <n v="5"/>
    <n v="569.45999778812495"/>
    <n v="251.91576006164999"/>
    <n v="317.54423772647402"/>
    <n v="251.91576006164999"/>
    <n v="317.54423772647402"/>
    <m/>
    <m/>
    <m/>
    <m/>
    <n v="2990"/>
    <n v="0"/>
    <n v="2928"/>
    <n v="0"/>
    <n v="0"/>
    <n v="0.15653314774526753"/>
    <n v="3094"/>
    <n v="0"/>
  </r>
  <r>
    <m/>
    <x v="2868"/>
    <m/>
    <m/>
    <m/>
    <m/>
    <m/>
    <m/>
    <m/>
    <m/>
    <m/>
    <m/>
    <m/>
    <m/>
    <m/>
    <m/>
    <m/>
    <m/>
    <m/>
    <m/>
    <s v="{F53F100A-A47D-4F77-AE95-9A2266045C73}"/>
    <n v="103261101"/>
    <s v="ANDERSON 1101"/>
    <n v="1390"/>
    <n v="40.4410054654644"/>
    <n v="-122.296383075425"/>
    <x v="2866"/>
    <n v="41"/>
    <n v="86"/>
    <n v="4303.2127738748104"/>
    <n v="1742.8127726309499"/>
    <n v="2560.4000012438601"/>
    <n v="15.3101790132982"/>
    <n v="6.0960220447734903"/>
    <m/>
    <m/>
    <m/>
    <m/>
    <n v="3120"/>
    <n v="0"/>
    <n v="2878"/>
    <n v="0"/>
    <n v="0"/>
    <n v="9.5133012436721155E-3"/>
    <n v="2961"/>
    <n v="0"/>
  </r>
  <r>
    <m/>
    <x v="2869"/>
    <m/>
    <m/>
    <m/>
    <m/>
    <m/>
    <m/>
    <m/>
    <m/>
    <m/>
    <m/>
    <m/>
    <m/>
    <m/>
    <m/>
    <m/>
    <m/>
    <m/>
    <m/>
    <s v="{3B54DCC0-9E34-4A0D-BB42-D31181D2C4D7}"/>
    <n v="182631107"/>
    <s v="SAN LUIS OBISPO 1107"/>
    <s v="V58"/>
    <n v="35.246982094892502"/>
    <n v="-120.64939871142199"/>
    <x v="2867"/>
    <n v="67"/>
    <n v="18"/>
    <n v="4220.0544487069101"/>
    <n v="3598.0769732481899"/>
    <n v="621.977475458713"/>
    <n v="1708.32391708922"/>
    <n v="24.5548606950954"/>
    <m/>
    <m/>
    <m/>
    <m/>
    <n v="2952"/>
    <n v="0"/>
    <n v="2959"/>
    <n v="0"/>
    <n v="0"/>
    <n v="1.0615029406856458"/>
    <n v="3014"/>
    <n v="0"/>
  </r>
  <r>
    <m/>
    <x v="2870"/>
    <m/>
    <m/>
    <m/>
    <m/>
    <m/>
    <m/>
    <m/>
    <m/>
    <m/>
    <m/>
    <m/>
    <m/>
    <m/>
    <m/>
    <m/>
    <m/>
    <m/>
    <m/>
    <s v="{82A82E49-B7B9-4B20-91CE-19896367619D}"/>
    <n v="153652105"/>
    <s v="SHINGLE SPRINGS 2105"/>
    <n v="51738"/>
    <n v="38.679395558487101"/>
    <n v="-120.979911934583"/>
    <x v="2868"/>
    <n v="52"/>
    <n v="71"/>
    <n v="4005.9682525569101"/>
    <n v="1844.3224544561101"/>
    <n v="2161.6457981008002"/>
    <n v="26.680649065418901"/>
    <n v="0"/>
    <m/>
    <m/>
    <m/>
    <m/>
    <n v="3017"/>
    <n v="0"/>
    <n v="2969"/>
    <n v="0"/>
    <n v="0"/>
    <n v="1.657858159042841E-2"/>
    <n v="2986"/>
    <n v="0"/>
  </r>
  <r>
    <m/>
    <x v="2871"/>
    <m/>
    <m/>
    <m/>
    <m/>
    <m/>
    <m/>
    <m/>
    <m/>
    <m/>
    <m/>
    <m/>
    <m/>
    <m/>
    <m/>
    <m/>
    <m/>
    <m/>
    <m/>
    <s v="{011DA57D-3361-4E85-BC2A-97718564E64F}"/>
    <n v="182611103"/>
    <s v="PASO ROBLES 1103"/>
    <s v="N04"/>
    <n v="35.733356043735597"/>
    <n v="-120.879242005078"/>
    <x v="2869"/>
    <n v="10"/>
    <n v="0"/>
    <n v="858.02867663453003"/>
    <n v="858.02867663453003"/>
    <n v="0"/>
    <n v="858.02867663453003"/>
    <n v="0"/>
    <m/>
    <m/>
    <m/>
    <m/>
    <n v="2904"/>
    <n v="0"/>
    <n v="2902"/>
    <n v="0"/>
    <n v="0"/>
    <n v="0.53315413682907453"/>
    <n v="2894"/>
    <n v="0"/>
  </r>
  <r>
    <m/>
    <x v="2872"/>
    <m/>
    <m/>
    <m/>
    <m/>
    <m/>
    <m/>
    <m/>
    <m/>
    <m/>
    <m/>
    <m/>
    <m/>
    <m/>
    <m/>
    <m/>
    <m/>
    <m/>
    <m/>
    <s v="{605FF237-9C18-43DA-A8F4-4C36FFCCA7D6}"/>
    <n v="158011101"/>
    <s v="SIERRA CITY GEN 1101"/>
    <s v="1101/2"/>
    <n v="39.568235963825799"/>
    <n v="-120.628046803258"/>
    <x v="2870"/>
    <n v="1"/>
    <n v="0"/>
    <n v="8.5137256975123599"/>
    <n v="8.5137256975123599"/>
    <n v="0"/>
    <n v="8.5137256975123599"/>
    <n v="0"/>
    <m/>
    <m/>
    <m/>
    <m/>
    <n v="2986"/>
    <n v="0"/>
    <n v="2915"/>
    <n v="0"/>
    <n v="0"/>
    <n v="5.2901822503889527E-3"/>
    <n v="3125"/>
    <n v="0"/>
  </r>
  <r>
    <m/>
    <x v="2873"/>
    <m/>
    <m/>
    <m/>
    <m/>
    <m/>
    <m/>
    <m/>
    <m/>
    <m/>
    <m/>
    <m/>
    <m/>
    <m/>
    <m/>
    <m/>
    <m/>
    <m/>
    <m/>
    <s v="{FF54465D-5764-4C87-9FA1-2FCC27FF3FF8}"/>
    <n v="182581105"/>
    <s v="GOLDTREE 1105"/>
    <n v="551904"/>
    <n v="35.320435902972598"/>
    <n v="-120.691993574303"/>
    <x v="2871"/>
    <n v="4"/>
    <n v="0"/>
    <n v="35.717743330561497"/>
    <n v="35.717743330561497"/>
    <n v="0"/>
    <n v="35.717743330561497"/>
    <n v="0"/>
    <m/>
    <m/>
    <m/>
    <m/>
    <n v="3126"/>
    <n v="0"/>
    <n v="2910"/>
    <n v="0"/>
    <n v="0"/>
    <n v="2.2193969891054328E-2"/>
    <n v="2923"/>
    <n v="0"/>
  </r>
  <r>
    <m/>
    <x v="2874"/>
    <m/>
    <m/>
    <m/>
    <m/>
    <m/>
    <m/>
    <m/>
    <m/>
    <m/>
    <m/>
    <m/>
    <m/>
    <m/>
    <m/>
    <m/>
    <m/>
    <m/>
    <m/>
    <s v="{E5E88710-33BB-4103-ABE7-ACD5B4972589}"/>
    <n v="48011146"/>
    <s v="CALPINE 1146"/>
    <s v="394G"/>
    <n v="38.826387035439197"/>
    <n v="-122.79980414304799"/>
    <x v="2872"/>
    <n v="3"/>
    <n v="0"/>
    <n v="18.168309044742902"/>
    <n v="18.168309044742902"/>
    <n v="0"/>
    <n v="18.168309044742902"/>
    <n v="0"/>
    <m/>
    <m/>
    <m/>
    <m/>
    <n v="3106"/>
    <n v="0"/>
    <n v="2883"/>
    <n v="0"/>
    <n v="0"/>
    <n v="1.1289260359440941E-2"/>
    <n v="2993"/>
    <n v="0"/>
  </r>
  <r>
    <m/>
    <x v="2875"/>
    <m/>
    <m/>
    <m/>
    <m/>
    <m/>
    <m/>
    <m/>
    <m/>
    <m/>
    <m/>
    <m/>
    <m/>
    <m/>
    <m/>
    <m/>
    <m/>
    <m/>
    <m/>
    <s v="{CAAFE659-24FA-408F-BA2E-FF77F42F1864}"/>
    <n v="103221101"/>
    <s v="KANAKA 1101"/>
    <n v="1036"/>
    <n v="39.563324390652298"/>
    <n v="-121.307140244678"/>
    <x v="2873"/>
    <n v="6"/>
    <n v="2"/>
    <n v="1011.55201500557"/>
    <n v="979.13688573343097"/>
    <n v="32.415129272139602"/>
    <n v="979.13688573343097"/>
    <n v="32.415129272139602"/>
    <m/>
    <m/>
    <m/>
    <m/>
    <n v="3080"/>
    <n v="0"/>
    <n v="2877"/>
    <n v="0"/>
    <n v="0"/>
    <n v="0.60840726582506777"/>
    <n v="3006"/>
    <n v="0"/>
  </r>
  <r>
    <m/>
    <x v="2876"/>
    <m/>
    <m/>
    <m/>
    <m/>
    <m/>
    <m/>
    <m/>
    <m/>
    <m/>
    <m/>
    <m/>
    <m/>
    <m/>
    <m/>
    <m/>
    <m/>
    <m/>
    <m/>
    <s v="{1190A046-44FA-405F-8A82-A8C20ADEFCFC}"/>
    <n v="42091102"/>
    <s v="MIRABEL 1102"/>
    <n v="13597"/>
    <n v="38.5052964124664"/>
    <n v="-122.92414321303499"/>
    <x v="2874"/>
    <n v="9"/>
    <n v="46"/>
    <n v="2313.8650357036699"/>
    <n v="625.96424791786501"/>
    <n v="1687.9007877858"/>
    <n v="625.96424791786501"/>
    <n v="1687.9007877858"/>
    <m/>
    <m/>
    <m/>
    <m/>
    <n v="2920"/>
    <n v="0"/>
    <n v="2941"/>
    <n v="0"/>
    <n v="0"/>
    <n v="0.38895603069297169"/>
    <n v="2974"/>
    <n v="0"/>
  </r>
  <r>
    <m/>
    <x v="2877"/>
    <m/>
    <m/>
    <m/>
    <m/>
    <m/>
    <m/>
    <m/>
    <m/>
    <m/>
    <m/>
    <m/>
    <m/>
    <m/>
    <m/>
    <m/>
    <m/>
    <m/>
    <m/>
    <s v="{4983E6BE-3B0D-43DF-9F14-94B620236C4F}"/>
    <n v="182611103"/>
    <s v="PASO ROBLES 1103"/>
    <n v="451760"/>
    <n v="35.733183380844103"/>
    <n v="-120.87954189174199"/>
    <x v="2875"/>
    <n v="5"/>
    <n v="0"/>
    <n v="82.445412982879006"/>
    <n v="82.445412982879006"/>
    <n v="0"/>
    <n v="82.445412982879006"/>
    <n v="0"/>
    <m/>
    <m/>
    <m/>
    <m/>
    <n v="2964"/>
    <n v="0"/>
    <n v="2885"/>
    <n v="0"/>
    <n v="0"/>
    <n v="5.122918871058451E-2"/>
    <n v="2955"/>
    <n v="0"/>
  </r>
  <r>
    <m/>
    <x v="2878"/>
    <m/>
    <m/>
    <m/>
    <m/>
    <m/>
    <m/>
    <m/>
    <m/>
    <m/>
    <m/>
    <m/>
    <m/>
    <m/>
    <m/>
    <m/>
    <m/>
    <m/>
    <m/>
    <s v="{C805E056-6565-4701-B47E-65A72A694487}"/>
    <n v="102781101"/>
    <s v="ELK CREEK 1101"/>
    <s v="circuit_breaker"/>
    <n v="39.593223295173303"/>
    <n v="-122.5439094523"/>
    <x v="2876"/>
    <n v="11"/>
    <n v="0"/>
    <n v="130.737928915776"/>
    <n v="130.737928915776"/>
    <n v="0"/>
    <n v="130.737928915776"/>
    <n v="0"/>
    <m/>
    <m/>
    <m/>
    <m/>
    <n v="3076"/>
    <n v="0"/>
    <n v="2891"/>
    <n v="0"/>
    <n v="0"/>
    <n v="8.1236757628324649E-2"/>
    <n v="3064"/>
    <n v="0"/>
  </r>
  <r>
    <m/>
    <x v="2879"/>
    <m/>
    <m/>
    <m/>
    <m/>
    <m/>
    <m/>
    <m/>
    <m/>
    <m/>
    <m/>
    <m/>
    <m/>
    <m/>
    <m/>
    <m/>
    <m/>
    <m/>
    <m/>
    <s v="{14BEC098-B04A-4CB2-9AA3-38D63A101CE1}"/>
    <n v="12501105"/>
    <s v="EL CERRITO G 1105"/>
    <s v="BR164"/>
    <n v="37.885593156628502"/>
    <n v="-122.254107351781"/>
    <x v="2877"/>
    <n v="7"/>
    <n v="0"/>
    <n v="91.584488192999103"/>
    <n v="91.584488192999103"/>
    <n v="0"/>
    <n v="91.584488192999103"/>
    <n v="0"/>
    <m/>
    <m/>
    <m/>
    <m/>
    <n v="2926"/>
    <n v="0"/>
    <n v="2893"/>
    <n v="0"/>
    <n v="0"/>
    <n v="5.6907945012972048E-2"/>
    <n v="2979"/>
    <n v="0"/>
  </r>
  <r>
    <m/>
    <x v="2880"/>
    <m/>
    <m/>
    <m/>
    <m/>
    <m/>
    <m/>
    <m/>
    <m/>
    <m/>
    <m/>
    <m/>
    <m/>
    <m/>
    <m/>
    <m/>
    <m/>
    <m/>
    <m/>
    <s v="{7A8B2A60-24C7-4493-B0A2-97491FFFA04C}"/>
    <n v="152481104"/>
    <s v="BRUNSWICK 1104"/>
    <n v="7181"/>
    <n v="39.245551068930197"/>
    <n v="-121.04440952595699"/>
    <x v="2878"/>
    <n v="18"/>
    <n v="53"/>
    <n v="3354.5451740122699"/>
    <n v="1196.7091781384099"/>
    <n v="2157.8359958738502"/>
    <n v="1196.7091781384099"/>
    <n v="2157.8359958738502"/>
    <m/>
    <m/>
    <m/>
    <m/>
    <n v="3014"/>
    <n v="0"/>
    <n v="2939"/>
    <n v="0"/>
    <n v="0"/>
    <n v="0.74360037872904194"/>
    <n v="3119"/>
    <n v="0"/>
  </r>
  <r>
    <m/>
    <x v="2881"/>
    <m/>
    <m/>
    <m/>
    <m/>
    <m/>
    <m/>
    <m/>
    <m/>
    <m/>
    <m/>
    <m/>
    <m/>
    <m/>
    <m/>
    <m/>
    <m/>
    <m/>
    <m/>
    <s v="{113FEF80-B5A7-4041-A279-F58DE4B71B87}"/>
    <n v="182082103"/>
    <s v="LOS OSITOS 2103"/>
    <n v="7062"/>
    <n v="36.278933215466402"/>
    <n v="-121.303042031499"/>
    <x v="2879"/>
    <n v="60"/>
    <n v="61"/>
    <n v="27434.570746067799"/>
    <n v="19658.4150100265"/>
    <n v="7776.1557360412899"/>
    <n v="19658.4150100265"/>
    <n v="7776.1557360412899"/>
    <m/>
    <m/>
    <m/>
    <m/>
    <n v="2919"/>
    <n v="0"/>
    <n v="2963"/>
    <n v="0"/>
    <n v="0"/>
    <n v="12.215168993195176"/>
    <n v="3111"/>
    <n v="0"/>
  </r>
  <r>
    <m/>
    <x v="2882"/>
    <m/>
    <m/>
    <m/>
    <m/>
    <m/>
    <m/>
    <m/>
    <m/>
    <m/>
    <m/>
    <m/>
    <m/>
    <m/>
    <m/>
    <m/>
    <m/>
    <m/>
    <m/>
    <s v="{582D525E-AEFD-49AD-B483-1141532B60A7}"/>
    <n v="153612103"/>
    <s v="CLARKSVILLE 2103"/>
    <s v="circuit_breaker"/>
    <n v="38.655764085176003"/>
    <n v="-121.059597468094"/>
    <x v="2880"/>
    <n v="72"/>
    <n v="5"/>
    <n v="2400.7042385836398"/>
    <n v="2324.8024257960701"/>
    <n v="75.901812787574301"/>
    <n v="239.369721119551"/>
    <n v="0"/>
    <m/>
    <m/>
    <m/>
    <m/>
    <n v="2979"/>
    <n v="0"/>
    <n v="2901"/>
    <n v="0"/>
    <n v="0"/>
    <n v="0.14873740298177654"/>
    <n v="3075"/>
    <n v="0"/>
  </r>
  <r>
    <m/>
    <x v="2883"/>
    <m/>
    <m/>
    <m/>
    <m/>
    <m/>
    <m/>
    <m/>
    <m/>
    <m/>
    <m/>
    <m/>
    <m/>
    <m/>
    <m/>
    <m/>
    <m/>
    <m/>
    <m/>
    <s v="{D4E144DE-8AEF-45D3-9080-EB1CCEA62B46}"/>
    <n v="43061101"/>
    <s v="COVELO 1101"/>
    <n v="37328"/>
    <n v="39.786566181339701"/>
    <n v="-123.248268116326"/>
    <x v="2881"/>
    <n v="212"/>
    <n v="235"/>
    <n v="56836.303684641098"/>
    <n v="37925.601833476299"/>
    <n v="18910.7018511647"/>
    <n v="6550.0939478524297"/>
    <n v="1617.6353581686401"/>
    <m/>
    <m/>
    <m/>
    <m/>
    <n v="3087"/>
    <n v="0"/>
    <n v="2955"/>
    <n v="0"/>
    <n v="0"/>
    <n v="4.0700384264710125"/>
    <n v="2969"/>
    <n v="0"/>
  </r>
  <r>
    <m/>
    <x v="2884"/>
    <m/>
    <m/>
    <m/>
    <m/>
    <m/>
    <m/>
    <m/>
    <m/>
    <m/>
    <m/>
    <m/>
    <m/>
    <m/>
    <m/>
    <m/>
    <m/>
    <m/>
    <m/>
    <s v="{594F557D-6CF0-4B0F-964C-AC76F779089D}"/>
    <n v="189001101"/>
    <s v="DIABLO CANYON 1101"/>
    <s v="circuit_breaker"/>
    <n v="35.212162568061899"/>
    <n v="-120.855661145382"/>
    <x v="2882"/>
    <n v="0"/>
    <n v="1"/>
    <n v="64.234835593170104"/>
    <n v="0"/>
    <n v="64.234835593170104"/>
    <n v="0"/>
    <n v="64.234835593170104"/>
    <m/>
    <m/>
    <m/>
    <m/>
    <n v="2981"/>
    <n v="0"/>
    <n v="2862"/>
    <n v="0"/>
    <n v="0"/>
    <n v="0"/>
    <n v="3101"/>
    <n v="0"/>
  </r>
  <r>
    <m/>
    <x v="2885"/>
    <m/>
    <m/>
    <m/>
    <m/>
    <m/>
    <m/>
    <m/>
    <m/>
    <m/>
    <m/>
    <m/>
    <m/>
    <m/>
    <m/>
    <m/>
    <m/>
    <m/>
    <m/>
    <s v="{E1A0A01B-9D60-4F0B-9CA5-E97715E5EFA6}"/>
    <n v="255292108"/>
    <s v="WOODWARD 2108"/>
    <n v="688294"/>
    <n v="36.985651601905197"/>
    <n v="-119.638788678922"/>
    <x v="2883"/>
    <n v="5"/>
    <n v="0"/>
    <n v="24.360420485484202"/>
    <n v="24.360420485484202"/>
    <n v="0"/>
    <n v="24.360420485484202"/>
    <n v="0"/>
    <m/>
    <m/>
    <m/>
    <m/>
    <n v="3102"/>
    <n v="0"/>
    <n v="2869"/>
    <n v="0"/>
    <n v="0"/>
    <n v="1.5136858837485804E-2"/>
    <n v="3001"/>
    <n v="0"/>
  </r>
  <r>
    <m/>
    <x v="2886"/>
    <m/>
    <m/>
    <m/>
    <m/>
    <m/>
    <m/>
    <m/>
    <m/>
    <m/>
    <m/>
    <m/>
    <m/>
    <m/>
    <m/>
    <m/>
    <m/>
    <m/>
    <m/>
    <s v="{DF5213A8-5BDB-44E0-A4B9-58E6CCF1A0EB}"/>
    <n v="14671103"/>
    <s v="SOBRANTE 1103"/>
    <s v="N510R"/>
    <n v="37.886024364746497"/>
    <n v="-122.189338581793"/>
    <x v="2884"/>
    <n v="29"/>
    <n v="25"/>
    <n v="2628.4482781158299"/>
    <n v="1406.1177905973"/>
    <n v="1222.3304875185299"/>
    <n v="404.60919864398699"/>
    <n v="70.6610252695951"/>
    <m/>
    <m/>
    <m/>
    <m/>
    <n v="3100"/>
    <n v="0"/>
    <n v="2945"/>
    <n v="0"/>
    <n v="0"/>
    <n v="0.25141242237061284"/>
    <n v="3104"/>
    <n v="0"/>
  </r>
  <r>
    <m/>
    <x v="2887"/>
    <m/>
    <m/>
    <m/>
    <m/>
    <m/>
    <m/>
    <m/>
    <m/>
    <m/>
    <m/>
    <m/>
    <m/>
    <m/>
    <m/>
    <m/>
    <m/>
    <m/>
    <m/>
    <s v="{DDE57A1E-80D5-431E-961E-F1D86837BDD0}"/>
    <n v="14091108"/>
    <s v="CASTRO VALLEY 1108"/>
    <s v="MR525"/>
    <n v="37.701957389679798"/>
    <n v="-122.037824789863"/>
    <x v="2885"/>
    <n v="7"/>
    <n v="3"/>
    <n v="177.50213498917699"/>
    <n v="98.249114598709994"/>
    <n v="79.253020390467697"/>
    <n v="98.249114598709994"/>
    <n v="79.253020390467697"/>
    <m/>
    <m/>
    <m/>
    <m/>
    <n v="3098"/>
    <n v="0"/>
    <n v="2935"/>
    <n v="0"/>
    <n v="0"/>
    <n v="6.1049150587315026E-2"/>
    <n v="2916"/>
    <n v="0"/>
  </r>
  <r>
    <m/>
    <x v="2888"/>
    <m/>
    <m/>
    <m/>
    <m/>
    <m/>
    <m/>
    <m/>
    <m/>
    <m/>
    <m/>
    <m/>
    <m/>
    <m/>
    <m/>
    <m/>
    <m/>
    <m/>
    <m/>
    <s v="{031CA341-2C0B-4194-9FCE-C18FD57B6895}"/>
    <n v="42851121"/>
    <s v="FORT ROSS 1121"/>
    <n v="204"/>
    <n v="38.528551117371798"/>
    <n v="-123.20678151180699"/>
    <x v="2886"/>
    <n v="123"/>
    <n v="65"/>
    <n v="47901.783267275001"/>
    <n v="30176.150379298299"/>
    <n v="17725.632887976699"/>
    <n v="30176.150379298299"/>
    <n v="17725.632887976699"/>
    <m/>
    <m/>
    <m/>
    <m/>
    <n v="2907"/>
    <n v="0"/>
    <n v="2954"/>
    <n v="0"/>
    <n v="0"/>
    <n v="18.750584737334965"/>
    <n v="2942"/>
    <n v="0"/>
  </r>
  <r>
    <m/>
    <x v="2889"/>
    <m/>
    <m/>
    <m/>
    <m/>
    <m/>
    <m/>
    <m/>
    <m/>
    <m/>
    <m/>
    <m/>
    <m/>
    <m/>
    <m/>
    <m/>
    <m/>
    <m/>
    <m/>
    <s v="{1C1CA89F-8D6E-4D8E-B038-38C87CE5A599}"/>
    <n v="42661102"/>
    <s v="WILLITS 1102"/>
    <n v="1270"/>
    <n v="39.409136462287798"/>
    <n v="-123.348055951178"/>
    <x v="2887"/>
    <n v="58"/>
    <n v="229"/>
    <n v="9749.0990653025401"/>
    <n v="2454.7077181071299"/>
    <n v="7294.3913471954002"/>
    <n v="0"/>
    <n v="127.313139285784"/>
    <m/>
    <m/>
    <m/>
    <m/>
    <n v="2934"/>
    <n v="0"/>
    <n v="2968"/>
    <n v="0"/>
    <n v="0"/>
    <n v="0"/>
    <n v="3044"/>
    <n v="0"/>
  </r>
  <r>
    <m/>
    <x v="2890"/>
    <m/>
    <m/>
    <m/>
    <m/>
    <m/>
    <m/>
    <m/>
    <m/>
    <m/>
    <m/>
    <m/>
    <m/>
    <m/>
    <m/>
    <m/>
    <m/>
    <m/>
    <m/>
    <s v="{74C9689B-27E2-45AE-B69F-F01C8E2CB358}"/>
    <n v="24251101"/>
    <s v="WOODSIDE 1101"/>
    <s v="circuit_breaker"/>
    <n v="37.437021756355499"/>
    <n v="-122.242109745829"/>
    <x v="2888"/>
    <n v="103"/>
    <n v="74"/>
    <n v="10936.810006167299"/>
    <n v="7096.7537221510402"/>
    <n v="3840.0562840163502"/>
    <n v="16.002067111075998"/>
    <n v="0"/>
    <m/>
    <m/>
    <m/>
    <m/>
    <n v="3007"/>
    <n v="0"/>
    <n v="2970"/>
    <n v="0"/>
    <n v="0"/>
    <n v="9.9432204428764048E-3"/>
    <n v="3086"/>
    <n v="0"/>
  </r>
  <r>
    <m/>
    <x v="2891"/>
    <m/>
    <m/>
    <m/>
    <m/>
    <m/>
    <m/>
    <m/>
    <m/>
    <m/>
    <m/>
    <m/>
    <m/>
    <m/>
    <m/>
    <m/>
    <m/>
    <m/>
    <m/>
    <s v="{60C1A406-48B4-41B2-8A0C-9258948EB086}"/>
    <n v="182391103"/>
    <s v="OILFIELDS 1103"/>
    <n v="5175"/>
    <n v="35.749095872207498"/>
    <n v="-120.880214752523"/>
    <x v="2889"/>
    <n v="19"/>
    <n v="23"/>
    <n v="3937.6061957503998"/>
    <n v="3554.7589686593401"/>
    <n v="382.84722709105898"/>
    <n v="3372.5858202623599"/>
    <n v="312.91189642451502"/>
    <m/>
    <m/>
    <m/>
    <m/>
    <n v="2987"/>
    <n v="0"/>
    <n v="2972"/>
    <n v="0"/>
    <n v="0"/>
    <n v="2.0956270237222427"/>
    <n v="2954"/>
    <n v="0"/>
  </r>
  <r>
    <m/>
    <x v="2892"/>
    <m/>
    <m/>
    <m/>
    <m/>
    <m/>
    <m/>
    <m/>
    <m/>
    <m/>
    <m/>
    <m/>
    <m/>
    <m/>
    <m/>
    <m/>
    <m/>
    <m/>
    <m/>
    <s v="{9C37E848-C9FB-4404-B824-088800AAA1AF}"/>
    <n v="82831109"/>
    <s v="MILPITAS 1109"/>
    <n v="62157"/>
    <n v="37.494507995748101"/>
    <n v="-121.823597105395"/>
    <x v="2890"/>
    <n v="4"/>
    <n v="1"/>
    <n v="118.883350504405"/>
    <n v="72.101477177400398"/>
    <n v="46.781873327005201"/>
    <n v="72.101477177400398"/>
    <n v="46.781873327005201"/>
    <m/>
    <m/>
    <m/>
    <m/>
    <n v="3033"/>
    <n v="0"/>
    <n v="2896"/>
    <n v="0"/>
    <n v="0"/>
    <n v="4.4801766975198463E-2"/>
    <n v="3009"/>
    <n v="0"/>
  </r>
  <r>
    <m/>
    <x v="2893"/>
    <m/>
    <m/>
    <m/>
    <m/>
    <m/>
    <m/>
    <m/>
    <m/>
    <m/>
    <m/>
    <m/>
    <m/>
    <m/>
    <m/>
    <m/>
    <m/>
    <m/>
    <m/>
    <s v="{011DEA9E-857C-400B-8F07-19E7424464B0}"/>
    <n v="182581107"/>
    <s v="GOLDTREE 1107"/>
    <s v="circuit_breaker"/>
    <n v="35.319853816723402"/>
    <n v="-120.693104739682"/>
    <x v="2891"/>
    <n v="59"/>
    <n v="29"/>
    <n v="6303.78138514699"/>
    <n v="5718.12676032939"/>
    <n v="585.65462481759505"/>
    <n v="1525.8895662715599"/>
    <n v="63.540684041836897"/>
    <m/>
    <m/>
    <m/>
    <m/>
    <n v="2905"/>
    <n v="0"/>
    <n v="2962"/>
    <n v="0"/>
    <n v="0"/>
    <n v="0.94814352568372551"/>
    <n v="750"/>
    <n v="0"/>
  </r>
  <r>
    <m/>
    <x v="2894"/>
    <m/>
    <m/>
    <m/>
    <m/>
    <m/>
    <m/>
    <m/>
    <m/>
    <m/>
    <m/>
    <m/>
    <m/>
    <m/>
    <m/>
    <m/>
    <m/>
    <m/>
    <m/>
    <s v="{BD51C9D3-D0BA-422F-BCD5-DCA7AB571829}"/>
    <n v="158011101"/>
    <s v="SIERRA CITY GEN 1101"/>
    <s v="circuit_breaker"/>
    <n v="39.568466729090098"/>
    <n v="-120.628391517567"/>
    <x v="2892"/>
    <n v="3"/>
    <n v="0"/>
    <n v="21.281372156128299"/>
    <n v="21.281372156128299"/>
    <n v="0"/>
    <n v="21.281372156128299"/>
    <n v="0"/>
    <m/>
    <m/>
    <m/>
    <m/>
    <n v="3068"/>
    <n v="0"/>
    <n v="2900"/>
    <n v="0"/>
    <n v="0"/>
    <n v="1.3223627498025598E-2"/>
    <n v="3042"/>
    <n v="0"/>
  </r>
  <r>
    <m/>
    <x v="2895"/>
    <m/>
    <m/>
    <m/>
    <m/>
    <m/>
    <m/>
    <m/>
    <m/>
    <m/>
    <m/>
    <m/>
    <m/>
    <m/>
    <m/>
    <m/>
    <m/>
    <m/>
    <m/>
    <s v="{970BC050-24B8-4916-A013-B639A58BC60E}"/>
    <n v="152582109"/>
    <s v="DEL MAR 2109"/>
    <n v="38684"/>
    <n v="38.8390116163512"/>
    <n v="-121.232772192651"/>
    <x v="2893"/>
    <n v="11"/>
    <n v="2"/>
    <n v="1585.51337589369"/>
    <n v="1501.1575592107699"/>
    <n v="84.355816682913101"/>
    <n v="0"/>
    <n v="19.974411026957299"/>
    <m/>
    <m/>
    <m/>
    <m/>
    <n v="3028"/>
    <n v="0"/>
    <n v="2909"/>
    <n v="0"/>
    <n v="0"/>
    <n v="0"/>
    <n v="3011"/>
    <n v="0"/>
  </r>
  <r>
    <m/>
    <x v="2896"/>
    <m/>
    <m/>
    <m/>
    <m/>
    <m/>
    <m/>
    <m/>
    <m/>
    <m/>
    <m/>
    <m/>
    <m/>
    <m/>
    <m/>
    <m/>
    <m/>
    <m/>
    <m/>
    <s v="{0E163071-14D9-42E7-B9B8-B27ACF143A75}"/>
    <n v="12541104"/>
    <s v="OAKLAND X 1104"/>
    <s v="CR101"/>
    <n v="37.818831344068897"/>
    <n v="-122.20598613545199"/>
    <x v="2894"/>
    <n v="5"/>
    <n v="0"/>
    <n v="28.392080990712099"/>
    <n v="28.392080990712099"/>
    <n v="0"/>
    <n v="28.392080990712099"/>
    <n v="0"/>
    <m/>
    <m/>
    <m/>
    <m/>
    <n v="2918"/>
    <n v="0"/>
    <n v="2904"/>
    <n v="0"/>
    <n v="0"/>
    <n v="1.7642015757279767E-2"/>
    <n v="3115"/>
    <n v="0"/>
  </r>
  <r>
    <m/>
    <x v="2897"/>
    <m/>
    <m/>
    <m/>
    <m/>
    <m/>
    <m/>
    <m/>
    <m/>
    <m/>
    <m/>
    <m/>
    <m/>
    <m/>
    <m/>
    <m/>
    <m/>
    <m/>
    <m/>
    <s v="{B557525E-C955-4555-A43D-602C62B6D5B3}"/>
    <n v="14592105"/>
    <s v="BRENTWOOD 2105"/>
    <n v="502672"/>
    <n v="37.8678136230265"/>
    <n v="-121.638215115503"/>
    <x v="2895"/>
    <n v="157"/>
    <n v="122"/>
    <n v="36602.069153103999"/>
    <n v="29946.466855381899"/>
    <n v="6655.60229772204"/>
    <n v="1990.24045781057"/>
    <n v="625.40417097100305"/>
    <m/>
    <m/>
    <m/>
    <m/>
    <n v="3057"/>
    <n v="0"/>
    <n v="2934"/>
    <n v="0"/>
    <n v="0"/>
    <n v="1.2366777035102117"/>
    <n v="3096"/>
    <n v="0"/>
  </r>
  <r>
    <m/>
    <x v="2898"/>
    <m/>
    <m/>
    <m/>
    <m/>
    <m/>
    <m/>
    <m/>
    <m/>
    <m/>
    <m/>
    <m/>
    <m/>
    <m/>
    <m/>
    <m/>
    <m/>
    <m/>
    <m/>
    <s v="{CA99B367-8DC7-4E82-BCC3-DFC89B2C9160}"/>
    <n v="83622105"/>
    <s v="CAMP EVERS 2105"/>
    <n v="95050"/>
    <n v="37.088832970363597"/>
    <n v="-122.08757368894599"/>
    <x v="2896"/>
    <n v="19"/>
    <n v="0"/>
    <n v="223.21173343560699"/>
    <n v="223.21173343560699"/>
    <n v="0"/>
    <n v="223.21173343560699"/>
    <n v="0"/>
    <m/>
    <m/>
    <m/>
    <m/>
    <n v="3079"/>
    <n v="0"/>
    <n v="2860"/>
    <n v="0"/>
    <n v="0"/>
    <n v="0.13869729801661654"/>
    <n v="2937"/>
    <n v="0"/>
  </r>
  <r>
    <m/>
    <x v="2899"/>
    <m/>
    <m/>
    <m/>
    <m/>
    <m/>
    <m/>
    <m/>
    <m/>
    <m/>
    <m/>
    <m/>
    <m/>
    <m/>
    <m/>
    <m/>
    <m/>
    <m/>
    <m/>
    <s v="{B645C72A-8233-4D5A-9F66-3DBF30EFFB75}"/>
    <n v="188881701"/>
    <s v=" "/>
    <s v="circuit_breaker"/>
    <n v="34.544220966803699"/>
    <n v="-119.86520675802799"/>
    <x v="1165"/>
    <n v="1"/>
    <n v="1"/>
    <n v="177.96203934256999"/>
    <n v="168.41272917640001"/>
    <n v="9.5493101661699704"/>
    <n v="168.41272917640001"/>
    <n v="9.5493101661699704"/>
    <m/>
    <m/>
    <m/>
    <m/>
    <n v="3058"/>
    <n v="0"/>
    <n v="2892"/>
    <n v="0"/>
    <n v="0"/>
    <n v="0.10464678594106885"/>
    <n v="3099"/>
    <n v="0"/>
  </r>
  <r>
    <m/>
    <x v="2900"/>
    <m/>
    <m/>
    <m/>
    <m/>
    <m/>
    <m/>
    <m/>
    <m/>
    <m/>
    <m/>
    <m/>
    <m/>
    <m/>
    <m/>
    <m/>
    <m/>
    <m/>
    <m/>
    <s v="{8BA4213A-D34B-4B87-B8F6-E146FF0B7281}"/>
    <n v="182402106"/>
    <s v="FORT ORD 2106"/>
    <n v="9656"/>
    <n v="36.656564710844997"/>
    <n v="-121.766919481546"/>
    <x v="2897"/>
    <n v="6"/>
    <n v="0"/>
    <n v="188.98829727435199"/>
    <n v="188.98829727435199"/>
    <n v="0"/>
    <n v="188.98829727435199"/>
    <n v="0"/>
    <m/>
    <m/>
    <m/>
    <m/>
    <n v="3023"/>
    <n v="0"/>
    <n v="2912"/>
    <n v="0"/>
    <n v="0"/>
    <n v="0.11743184726566137"/>
    <n v="3067"/>
    <n v="0"/>
  </r>
  <r>
    <m/>
    <x v="2901"/>
    <m/>
    <m/>
    <m/>
    <m/>
    <m/>
    <m/>
    <m/>
    <m/>
    <m/>
    <m/>
    <m/>
    <m/>
    <m/>
    <m/>
    <m/>
    <m/>
    <m/>
    <m/>
    <s v="{18905925-DFA6-44AE-B447-3A99A2ABC9ED}"/>
    <n v="252021101"/>
    <s v="ANTELOPE 1101"/>
    <n v="1631"/>
    <n v="35.666018555288098"/>
    <n v="-120.070942696082"/>
    <x v="2898"/>
    <n v="53"/>
    <n v="31"/>
    <n v="19994.499822711601"/>
    <n v="18929.440102387998"/>
    <n v="1065.05972032353"/>
    <n v="1210.7069194005801"/>
    <n v="19.507294616293901"/>
    <m/>
    <m/>
    <m/>
    <m/>
    <n v="2929"/>
    <n v="0"/>
    <n v="2937"/>
    <n v="0"/>
    <n v="0"/>
    <n v="0.75229816921485781"/>
    <n v="3108"/>
    <n v="0"/>
  </r>
  <r>
    <m/>
    <x v="2902"/>
    <m/>
    <m/>
    <m/>
    <m/>
    <m/>
    <m/>
    <m/>
    <m/>
    <m/>
    <m/>
    <m/>
    <m/>
    <m/>
    <m/>
    <m/>
    <m/>
    <m/>
    <m/>
    <s v="{6A034A59-B030-4B42-9C02-B5134DF1FD0A}"/>
    <n v="43291105"/>
    <s v="PUEBLO 1105"/>
    <n v="3022"/>
    <n v="38.350706850028701"/>
    <n v="-122.285882483691"/>
    <x v="2899"/>
    <n v="177"/>
    <n v="141"/>
    <n v="25387.362069087802"/>
    <n v="14664.2586962484"/>
    <n v="10723.1033728394"/>
    <n v="238.673083310251"/>
    <n v="0"/>
    <m/>
    <m/>
    <m/>
    <m/>
    <n v="2994"/>
    <n v="0"/>
    <n v="2971"/>
    <n v="0"/>
    <n v="0"/>
    <n v="0.14830453244957398"/>
    <n v="3063"/>
    <n v="0"/>
  </r>
  <r>
    <m/>
    <x v="2903"/>
    <m/>
    <m/>
    <m/>
    <m/>
    <m/>
    <m/>
    <m/>
    <m/>
    <m/>
    <m/>
    <m/>
    <m/>
    <m/>
    <m/>
    <m/>
    <m/>
    <m/>
    <m/>
    <s v="{18F7A415-6C0E-4E68-A9B1-1EAFDA3A8A3D}"/>
    <n v="42281105"/>
    <s v="POTTER VALLEY P H 1105"/>
    <n v="990354"/>
    <n v="39.361758141511302"/>
    <n v="-123.127674265759"/>
    <x v="2900"/>
    <n v="1"/>
    <n v="0"/>
    <n v="6.5126787855413601"/>
    <n v="6.5126787855413601"/>
    <n v="0"/>
    <n v="6.5126787855413601"/>
    <n v="0"/>
    <m/>
    <m/>
    <m/>
    <m/>
    <n v="2931"/>
    <n v="0"/>
    <n v="2863"/>
    <n v="0"/>
    <n v="0"/>
    <n v="4.0467897296506206E-3"/>
    <n v="2981"/>
    <n v="0"/>
  </r>
  <r>
    <m/>
    <x v="2904"/>
    <m/>
    <m/>
    <m/>
    <m/>
    <m/>
    <m/>
    <m/>
    <m/>
    <m/>
    <m/>
    <m/>
    <m/>
    <m/>
    <m/>
    <m/>
    <m/>
    <m/>
    <m/>
    <s v="{559E140E-BB75-460E-8600-94EB2CC41D94}"/>
    <n v="258131101"/>
    <s v="SCE TEHACHAPI 1101"/>
    <s v="circuit_breaker"/>
    <n v="35.197321896994097"/>
    <n v="-118.70055652049101"/>
    <x v="2901"/>
    <n v="2"/>
    <n v="3"/>
    <n v="4118.6858378852503"/>
    <n v="1862.1340372120801"/>
    <n v="2256.55180067316"/>
    <n v="1862.1340372120801"/>
    <n v="2256.55180067316"/>
    <m/>
    <m/>
    <m/>
    <m/>
    <n v="2976"/>
    <n v="0"/>
    <n v="2879"/>
    <n v="0"/>
    <n v="0"/>
    <n v="1.1570760888365075"/>
    <n v="3074"/>
    <n v="0"/>
  </r>
  <r>
    <m/>
    <x v="2905"/>
    <m/>
    <m/>
    <m/>
    <m/>
    <m/>
    <m/>
    <m/>
    <m/>
    <m/>
    <m/>
    <m/>
    <m/>
    <m/>
    <m/>
    <m/>
    <m/>
    <m/>
    <m/>
    <s v="{AC82A3F6-A35E-40B3-B30F-C23643AC0649}"/>
    <n v="152481110"/>
    <s v="BRUNSWICK 1110"/>
    <s v="circuit_breaker"/>
    <n v="39.231004244759099"/>
    <n v="-121.03503361160099"/>
    <x v="2902"/>
    <n v="109"/>
    <n v="129"/>
    <n v="7405.2406208355296"/>
    <n v="2750.22399023547"/>
    <n v="4655.0166306000501"/>
    <n v="6.0960197819942197"/>
    <n v="0"/>
    <m/>
    <m/>
    <m/>
    <m/>
    <n v="3046"/>
    <n v="0"/>
    <n v="2951"/>
    <n v="0"/>
    <n v="0"/>
    <n v="3.7878899079575304E-3"/>
    <n v="3092"/>
    <n v="0"/>
  </r>
  <r>
    <m/>
    <x v="2906"/>
    <m/>
    <m/>
    <m/>
    <m/>
    <m/>
    <m/>
    <m/>
    <m/>
    <m/>
    <m/>
    <m/>
    <m/>
    <m/>
    <m/>
    <m/>
    <m/>
    <m/>
    <m/>
    <s v="{79FEFA25-425D-4CA0-8714-2AC25C0E088A}"/>
    <n v="102601101"/>
    <s v="GLENN 1101"/>
    <n v="2012"/>
    <n v="39.780918378826499"/>
    <n v="-122.297063908548"/>
    <x v="2903"/>
    <n v="88"/>
    <n v="54"/>
    <n v="49769.718152237401"/>
    <n v="48377.724427560301"/>
    <n v="1391.9937246770801"/>
    <n v="480.069770747277"/>
    <n v="44.172046983520602"/>
    <m/>
    <m/>
    <m/>
    <m/>
    <n v="3011"/>
    <n v="0"/>
    <n v="2949"/>
    <n v="0"/>
    <n v="0"/>
    <n v="0.29830143351900629"/>
    <n v="3034"/>
    <n v="0"/>
  </r>
  <r>
    <m/>
    <x v="2907"/>
    <m/>
    <m/>
    <m/>
    <m/>
    <m/>
    <m/>
    <m/>
    <m/>
    <m/>
    <m/>
    <m/>
    <m/>
    <m/>
    <m/>
    <m/>
    <m/>
    <m/>
    <m/>
    <s v="{79DCCFC3-0111-4F08-BE2C-9A811B867436}"/>
    <n v="103331101"/>
    <s v="CORNING 1101"/>
    <n v="35974"/>
    <n v="39.9355663298048"/>
    <n v="-122.40169538264701"/>
    <x v="2904"/>
    <n v="19"/>
    <n v="4"/>
    <n v="1390.04828982139"/>
    <n v="1338.0934242144599"/>
    <n v="51.954865606933097"/>
    <n v="114.04931598887801"/>
    <n v="6.0960366765371896"/>
    <m/>
    <m/>
    <m/>
    <m/>
    <n v="3010"/>
    <n v="0"/>
    <n v="2906"/>
    <n v="0"/>
    <n v="0"/>
    <n v="7.0866937525325122E-2"/>
    <n v="2983"/>
    <n v="0"/>
  </r>
  <r>
    <m/>
    <x v="2908"/>
    <m/>
    <m/>
    <m/>
    <m/>
    <m/>
    <m/>
    <m/>
    <m/>
    <m/>
    <m/>
    <m/>
    <m/>
    <m/>
    <m/>
    <m/>
    <m/>
    <m/>
    <m/>
    <s v="{F21A680A-E282-4C69-AC36-05BB391457FE}"/>
    <n v="102541101"/>
    <s v="VOLTA 1101"/>
    <s v="circuit_breaker"/>
    <n v="40.459287864203297"/>
    <n v="-121.867610195613"/>
    <x v="2905"/>
    <n v="119"/>
    <n v="62"/>
    <n v="19127.8258934941"/>
    <n v="14809.704197695401"/>
    <n v="4318.1216957986398"/>
    <n v="14809.704197695401"/>
    <n v="4318.1216957986398"/>
    <m/>
    <m/>
    <m/>
    <m/>
    <n v="3115"/>
    <n v="0"/>
    <n v="2947"/>
    <n v="0"/>
    <n v="0"/>
    <n v="9.202320707026189"/>
    <n v="2949"/>
    <n v="0"/>
  </r>
  <r>
    <m/>
    <x v="2909"/>
    <m/>
    <m/>
    <m/>
    <m/>
    <m/>
    <m/>
    <m/>
    <m/>
    <m/>
    <m/>
    <m/>
    <m/>
    <m/>
    <m/>
    <m/>
    <m/>
    <m/>
    <m/>
    <s v="{44DEC261-543D-4709-894B-61B8ADC18491}"/>
    <n v="102911103"/>
    <s v="WYANDOTTE 1103"/>
    <n v="66146"/>
    <n v="39.497073172285702"/>
    <n v="-121.45790661320299"/>
    <x v="2906"/>
    <n v="6"/>
    <n v="1"/>
    <n v="339.79043038851"/>
    <n v="252.308263398902"/>
    <n v="87.482166989607293"/>
    <n v="252.308263398902"/>
    <n v="87.482166989607293"/>
    <m/>
    <m/>
    <m/>
    <m/>
    <n v="2958"/>
    <n v="0"/>
    <n v="2894"/>
    <n v="0"/>
    <n v="0"/>
    <n v="0.15677703793643913"/>
    <n v="2905"/>
    <n v="0"/>
  </r>
  <r>
    <m/>
    <x v="2910"/>
    <m/>
    <m/>
    <m/>
    <m/>
    <m/>
    <m/>
    <m/>
    <m/>
    <m/>
    <m/>
    <m/>
    <m/>
    <m/>
    <m/>
    <m/>
    <m/>
    <m/>
    <m/>
    <s v="{2258BA59-F952-4D7E-A5B4-7204CE2B68CB}"/>
    <n v="182601103"/>
    <s v="OCEANO 1103"/>
    <n v="76678"/>
    <n v="35.122127337156002"/>
    <n v="-120.59162923845599"/>
    <x v="2907"/>
    <n v="17"/>
    <n v="22"/>
    <n v="1283.4224447637901"/>
    <n v="597.85570216564395"/>
    <n v="685.56674259815202"/>
    <n v="88.752172949153305"/>
    <n v="301.40646508966603"/>
    <m/>
    <m/>
    <m/>
    <m/>
    <n v="2938"/>
    <n v="0"/>
    <n v="2940"/>
    <n v="0"/>
    <n v="0"/>
    <n v="5.5148026457588338E-2"/>
    <n v="3046"/>
    <n v="0"/>
  </r>
  <r>
    <m/>
    <x v="2911"/>
    <m/>
    <m/>
    <m/>
    <m/>
    <m/>
    <m/>
    <m/>
    <m/>
    <m/>
    <m/>
    <m/>
    <m/>
    <m/>
    <m/>
    <m/>
    <m/>
    <m/>
    <m/>
    <s v="{485D794E-EDB7-4779-A265-326DD68DD55C}"/>
    <n v="42631109"/>
    <s v="PETALUMA C 1109"/>
    <n v="664732"/>
    <n v="38.190811908358697"/>
    <n v="-122.66271366027"/>
    <x v="2908"/>
    <n v="13"/>
    <n v="5"/>
    <n v="1553.93737720586"/>
    <n v="1437.8146542729701"/>
    <n v="116.12272293289"/>
    <n v="1437.8146542729701"/>
    <n v="116.12272293289"/>
    <m/>
    <m/>
    <m/>
    <m/>
    <n v="2962"/>
    <n v="0"/>
    <n v="2929"/>
    <n v="0"/>
    <n v="0"/>
    <n v="0.89341632954024974"/>
    <n v="3097"/>
    <n v="0"/>
  </r>
  <r>
    <m/>
    <x v="2912"/>
    <m/>
    <m/>
    <m/>
    <m/>
    <m/>
    <m/>
    <m/>
    <m/>
    <m/>
    <m/>
    <m/>
    <m/>
    <m/>
    <m/>
    <m/>
    <m/>
    <m/>
    <m/>
    <s v="{1C105F4C-AE80-4099-9437-85CB973612DF}"/>
    <n v="42481105"/>
    <s v=" "/>
    <n v="908"/>
    <n v="38.092477986792701"/>
    <n v="-122.576330644832"/>
    <x v="2909"/>
    <n v="98"/>
    <n v="260"/>
    <n v="15858.5288829611"/>
    <n v="3596.4626869112899"/>
    <n v="12262.0661960498"/>
    <n v="1022.6866875601"/>
    <n v="1396.92464545496"/>
    <m/>
    <m/>
    <m/>
    <m/>
    <n v="2933"/>
    <n v="0"/>
    <n v="2958"/>
    <n v="0"/>
    <n v="0"/>
    <n v="0.63546784973590698"/>
    <n v="3071"/>
    <n v="0"/>
  </r>
  <r>
    <m/>
    <x v="2913"/>
    <m/>
    <m/>
    <m/>
    <m/>
    <m/>
    <m/>
    <m/>
    <m/>
    <m/>
    <m/>
    <m/>
    <m/>
    <m/>
    <m/>
    <m/>
    <m/>
    <m/>
    <m/>
    <s v="{4198C21C-60CC-4B51-804E-CE0EA277ED81}"/>
    <n v="182981102"/>
    <s v="JOLON 1102"/>
    <n v="7004"/>
    <n v="35.936687142441698"/>
    <n v="-121.078112912808"/>
    <x v="2910"/>
    <n v="156"/>
    <n v="165"/>
    <n v="42004.643201958897"/>
    <n v="32508.675776469699"/>
    <n v="9495.9674254891997"/>
    <n v="8688.0358686384898"/>
    <n v="2620.8826152309198"/>
    <m/>
    <m/>
    <m/>
    <m/>
    <n v="2955"/>
    <n v="0"/>
    <n v="2960"/>
    <n v="0"/>
    <n v="0"/>
    <n v="5.3984935357317667"/>
    <n v="3032"/>
    <n v="0"/>
  </r>
  <r>
    <m/>
    <x v="2914"/>
    <m/>
    <m/>
    <m/>
    <m/>
    <m/>
    <m/>
    <m/>
    <m/>
    <m/>
    <m/>
    <m/>
    <m/>
    <m/>
    <m/>
    <m/>
    <m/>
    <m/>
    <m/>
    <s v="{1EF86466-F881-472F-AD0A-3DC35663082A}"/>
    <n v="182631107"/>
    <s v="SAN LUIS OBISPO 1107"/>
    <s v="V08"/>
    <n v="35.244887090274503"/>
    <n v="-120.649190343641"/>
    <x v="2911"/>
    <n v="6"/>
    <n v="0"/>
    <n v="39.951105223436798"/>
    <n v="39.951105223436798"/>
    <n v="0"/>
    <n v="39.951105223436798"/>
    <n v="0"/>
    <m/>
    <m/>
    <m/>
    <m/>
    <n v="2935"/>
    <n v="0"/>
    <n v="2899"/>
    <n v="0"/>
    <n v="0"/>
    <n v="2.4824458203792147E-2"/>
    <n v="2933"/>
    <n v="0"/>
  </r>
  <r>
    <m/>
    <x v="2915"/>
    <m/>
    <m/>
    <m/>
    <m/>
    <m/>
    <m/>
    <m/>
    <m/>
    <m/>
    <m/>
    <m/>
    <m/>
    <m/>
    <m/>
    <m/>
    <m/>
    <m/>
    <m/>
    <s v="{EC3D5092-5EAD-44A6-A8B2-0227C409E453}"/>
    <n v="14232103"/>
    <s v="SAN RAMON 2103"/>
    <s v="MR279"/>
    <n v="37.702895380300902"/>
    <n v="-121.912070574591"/>
    <x v="2912"/>
    <n v="10"/>
    <n v="2"/>
    <n v="394.989953966938"/>
    <n v="323.77478431366097"/>
    <n v="71.215169653277101"/>
    <n v="4.57198704615762"/>
    <n v="0"/>
    <m/>
    <m/>
    <m/>
    <m/>
    <n v="3109"/>
    <n v="0"/>
    <n v="2861"/>
    <n v="0"/>
    <n v="0"/>
    <n v="2.8409001628580065E-3"/>
    <n v="3116"/>
    <n v="0"/>
  </r>
  <r>
    <m/>
    <x v="2916"/>
    <m/>
    <m/>
    <m/>
    <m/>
    <m/>
    <m/>
    <m/>
    <m/>
    <m/>
    <m/>
    <m/>
    <m/>
    <m/>
    <m/>
    <m/>
    <m/>
    <m/>
    <m/>
    <s v="{AC54FADD-7787-4603-A3A1-1A1440375EA4}"/>
    <n v="43501103"/>
    <s v=" "/>
    <s v="circuit_breaker"/>
    <n v="38.5659533999007"/>
    <n v="-122.832958916159"/>
    <x v="1165"/>
    <n v="161"/>
    <n v="167"/>
    <n v="21130.729374306899"/>
    <n v="8832.9704044942591"/>
    <n v="12297.758969812599"/>
    <n v="0"/>
    <n v="1138.1888777599199"/>
    <m/>
    <m/>
    <m/>
    <m/>
    <n v="3045"/>
    <n v="0"/>
    <n v="2956"/>
    <n v="0"/>
    <n v="0"/>
    <n v="0"/>
    <n v="3054"/>
    <n v="0"/>
  </r>
  <r>
    <m/>
    <x v="2917"/>
    <m/>
    <m/>
    <m/>
    <m/>
    <m/>
    <m/>
    <m/>
    <m/>
    <m/>
    <m/>
    <m/>
    <m/>
    <m/>
    <m/>
    <m/>
    <m/>
    <m/>
    <m/>
    <s v="{BD94B291-9C0B-4C28-8C7B-50F4F86D7051}"/>
    <n v="183221111"/>
    <s v="TRES PINOS 1111"/>
    <n v="4032"/>
    <n v="36.783373335350099"/>
    <n v="-121.320451591821"/>
    <x v="2913"/>
    <n v="208"/>
    <n v="207"/>
    <n v="44473.927546974199"/>
    <n v="30056.8781177358"/>
    <n v="14417.049429238399"/>
    <n v="0"/>
    <n v="23.711812106611099"/>
    <m/>
    <m/>
    <m/>
    <m/>
    <n v="3069"/>
    <n v="0"/>
    <n v="2967"/>
    <n v="0"/>
    <n v="0"/>
    <n v="0"/>
    <n v="3037"/>
    <n v="0"/>
  </r>
  <r>
    <m/>
    <x v="2918"/>
    <m/>
    <m/>
    <m/>
    <m/>
    <m/>
    <m/>
    <m/>
    <m/>
    <m/>
    <m/>
    <m/>
    <m/>
    <m/>
    <m/>
    <m/>
    <m/>
    <m/>
    <m/>
    <s v="{D5C8CF3A-0CA8-4CD2-870D-AC7D1B010386}"/>
    <n v="14232101"/>
    <s v="SAN RAMON 2101"/>
    <s v="circuit_breaker"/>
    <n v="37.7452599200385"/>
    <n v="-121.937115412456"/>
    <x v="2914"/>
    <n v="16"/>
    <n v="0"/>
    <n v="1579.2012194143299"/>
    <n v="1579.2012194143299"/>
    <n v="0"/>
    <n v="940.37421862384497"/>
    <n v="0"/>
    <m/>
    <m/>
    <m/>
    <m/>
    <n v="3089"/>
    <n v="0"/>
    <n v="2946"/>
    <n v="0"/>
    <n v="0"/>
    <n v="0.58432126860051714"/>
    <n v="3065"/>
    <n v="0"/>
  </r>
  <r>
    <m/>
    <x v="2919"/>
    <m/>
    <m/>
    <m/>
    <m/>
    <m/>
    <m/>
    <m/>
    <m/>
    <m/>
    <m/>
    <m/>
    <m/>
    <m/>
    <m/>
    <m/>
    <m/>
    <m/>
    <m/>
    <s v="{C93D43A5-1B00-47F7-99CB-5288FDBDDC41}"/>
    <n v="43061101"/>
    <s v="COVELO 1101"/>
    <n v="96896"/>
    <n v="39.758719542604098"/>
    <n v="-123.24647595838999"/>
    <x v="2915"/>
    <n v="151"/>
    <n v="130"/>
    <n v="33620.767993399699"/>
    <n v="24604.324206806199"/>
    <n v="9016.4437865934797"/>
    <n v="5810.2676331799903"/>
    <n v="1610.54073336699"/>
    <m/>
    <m/>
    <m/>
    <m/>
    <n v="3078"/>
    <n v="0"/>
    <n v="2943"/>
    <n v="0"/>
    <n v="0"/>
    <n v="3.6103318094966839"/>
    <n v="2953"/>
    <n v="0"/>
  </r>
  <r>
    <m/>
    <x v="2920"/>
    <m/>
    <m/>
    <m/>
    <m/>
    <m/>
    <m/>
    <m/>
    <m/>
    <m/>
    <m/>
    <m/>
    <m/>
    <m/>
    <m/>
    <m/>
    <m/>
    <m/>
    <m/>
    <s v="{0606B625-15C9-4BF7-B53E-DB310BE3421C}"/>
    <n v="182082103"/>
    <s v="LOS OSITOS 2103"/>
    <n v="7468"/>
    <n v="36.2933210536088"/>
    <n v="-121.201288452675"/>
    <x v="2916"/>
    <n v="58"/>
    <n v="53"/>
    <n v="13369.297531505101"/>
    <n v="12232.8772776645"/>
    <n v="1136.42025384057"/>
    <n v="736.81593566693095"/>
    <n v="39.970951100391702"/>
    <m/>
    <m/>
    <m/>
    <m/>
    <n v="2909"/>
    <n v="0"/>
    <n v="2895"/>
    <n v="0"/>
    <n v="0"/>
    <n v="0.45783605476129657"/>
    <n v="3033"/>
    <n v="0"/>
  </r>
  <r>
    <m/>
    <x v="2921"/>
    <m/>
    <m/>
    <m/>
    <m/>
    <m/>
    <m/>
    <m/>
    <m/>
    <m/>
    <m/>
    <m/>
    <m/>
    <m/>
    <m/>
    <m/>
    <m/>
    <m/>
    <m/>
    <s v="{D9F1E4D5-6C65-4B74-B28E-1D1E2528E5E8}"/>
    <n v="42561102"/>
    <s v="FULTON 1102"/>
    <n v="58990"/>
    <n v="38.569657931334604"/>
    <n v="-122.77409038349499"/>
    <x v="2917"/>
    <n v="11"/>
    <n v="2"/>
    <n v="922.12101646883002"/>
    <n v="901.03925018352595"/>
    <n v="21.0817662853039"/>
    <n v="0"/>
    <n v="10.431633914305401"/>
    <m/>
    <m/>
    <m/>
    <m/>
    <n v="3093"/>
    <n v="0"/>
    <n v="2887"/>
    <n v="0"/>
    <n v="0"/>
    <n v="0"/>
    <n v="2930"/>
    <n v="0"/>
  </r>
  <r>
    <m/>
    <x v="2922"/>
    <m/>
    <m/>
    <m/>
    <m/>
    <m/>
    <m/>
    <m/>
    <m/>
    <m/>
    <m/>
    <m/>
    <m/>
    <m/>
    <m/>
    <m/>
    <m/>
    <m/>
    <m/>
    <s v="{7A676B71-51F1-4DF0-A596-B3D6F63218D3}"/>
    <n v="163661701"/>
    <s v="MIWUK 1701"/>
    <n v="79118"/>
    <n v="38.038369381456199"/>
    <n v="-120.227442325277"/>
    <x v="2918"/>
    <n v="4"/>
    <n v="0"/>
    <n v="31.1563636830661"/>
    <n v="31.1563636830661"/>
    <n v="0"/>
    <n v="31.1563636830661"/>
    <n v="0"/>
    <m/>
    <m/>
    <m/>
    <m/>
    <n v="3013"/>
    <n v="0"/>
    <n v="2918"/>
    <n v="0"/>
    <n v="0"/>
    <n v="1.9359660858110465E-2"/>
    <n v="3002"/>
    <n v="0"/>
  </r>
  <r>
    <m/>
    <x v="2923"/>
    <m/>
    <m/>
    <m/>
    <m/>
    <m/>
    <m/>
    <m/>
    <m/>
    <m/>
    <m/>
    <m/>
    <m/>
    <m/>
    <m/>
    <m/>
    <m/>
    <m/>
    <m/>
    <s v="{D7460C95-B7A0-4A1E-8E17-20B67F2A4B04}"/>
    <n v="14232107"/>
    <s v="SAN RAMON 2107"/>
    <s v="MR441"/>
    <n v="37.701143257348598"/>
    <n v="-121.938247821549"/>
    <x v="2919"/>
    <n v="26"/>
    <n v="8"/>
    <n v="631.548582931238"/>
    <n v="350.49490913869602"/>
    <n v="281.05367379254199"/>
    <n v="40.201579250940704"/>
    <n v="0"/>
    <m/>
    <m/>
    <m/>
    <m/>
    <n v="3091"/>
    <n v="0"/>
    <n v="2973"/>
    <n v="0"/>
    <n v="0"/>
    <n v="2.4980095500736276E-2"/>
    <n v="2999"/>
    <n v="0"/>
  </r>
  <r>
    <m/>
    <x v="2924"/>
    <m/>
    <m/>
    <m/>
    <m/>
    <m/>
    <m/>
    <m/>
    <m/>
    <m/>
    <m/>
    <m/>
    <m/>
    <m/>
    <m/>
    <m/>
    <m/>
    <m/>
    <m/>
    <s v="{AFA2F3E5-5A6D-403E-A015-1BB8AB0D90BE}"/>
    <n v="14232102"/>
    <s v="SAN RAMON 2102"/>
    <s v="circuit_breaker"/>
    <n v="37.7452459090376"/>
    <n v="-121.937152987815"/>
    <x v="2920"/>
    <n v="20"/>
    <n v="1"/>
    <n v="3418.4346676517498"/>
    <n v="3412.1639345050598"/>
    <n v="6.2707331466848499"/>
    <n v="2478.2007855942102"/>
    <n v="0"/>
    <m/>
    <m/>
    <m/>
    <m/>
    <n v="3052"/>
    <n v="0"/>
    <n v="2926"/>
    <n v="0"/>
    <n v="0"/>
    <n v="1.5398821003454599"/>
    <n v="2946"/>
    <n v="0"/>
  </r>
  <r>
    <m/>
    <x v="2925"/>
    <m/>
    <m/>
    <m/>
    <m/>
    <m/>
    <m/>
    <m/>
    <m/>
    <m/>
    <m/>
    <m/>
    <m/>
    <m/>
    <m/>
    <m/>
    <m/>
    <m/>
    <m/>
    <s v="{7CF23476-92AA-47AB-A786-0FC0B6628675}"/>
    <n v="158001101"/>
    <s v="DOWNIEVILLE DIESEL 1101"/>
    <s v="circuit_breaker"/>
    <n v="39.570459782618499"/>
    <n v="-120.82094562098401"/>
    <x v="2921"/>
    <n v="3"/>
    <n v="0"/>
    <n v="36.983949395941103"/>
    <n v="36.983949395941103"/>
    <n v="0"/>
    <n v="36.983949395941103"/>
    <n v="0"/>
    <m/>
    <m/>
    <m/>
    <m/>
    <n v="3015"/>
    <n v="0"/>
    <n v="2922"/>
    <n v="0"/>
    <n v="0"/>
    <n v="2.2980753620105321E-2"/>
    <n v="2936"/>
    <n v="0"/>
  </r>
  <r>
    <m/>
    <x v="2926"/>
    <m/>
    <m/>
    <m/>
    <m/>
    <m/>
    <m/>
    <m/>
    <m/>
    <m/>
    <m/>
    <m/>
    <m/>
    <m/>
    <m/>
    <m/>
    <m/>
    <m/>
    <m/>
    <s v="{4F589EB1-04B1-4740-ACAC-1766B4EEFC97}"/>
    <n v="14241101"/>
    <s v="SUNOL 1101"/>
    <n v="48180"/>
    <n v="37.570660253723801"/>
    <n v="-121.86402320086999"/>
    <x v="2922"/>
    <n v="3"/>
    <n v="0"/>
    <n v="25.192530668917101"/>
    <n v="25.192530668917101"/>
    <n v="0"/>
    <n v="13.6403816735347"/>
    <n v="0"/>
    <m/>
    <m/>
    <m/>
    <m/>
    <n v="2970"/>
    <n v="0"/>
    <n v="2858"/>
    <n v="0"/>
    <n v="0"/>
    <n v="8.4757376008659305E-3"/>
    <n v="2994"/>
    <n v="0"/>
  </r>
  <r>
    <m/>
    <x v="2927"/>
    <m/>
    <m/>
    <m/>
    <m/>
    <m/>
    <m/>
    <m/>
    <m/>
    <m/>
    <m/>
    <m/>
    <m/>
    <m/>
    <m/>
    <m/>
    <m/>
    <m/>
    <m/>
    <s v="{51DA223F-19E6-43F3-8CAF-437D80642823}"/>
    <n v="43051101"/>
    <s v="MONTICELLO 1101"/>
    <n v="1780"/>
    <n v="38.506104717579902"/>
    <n v="-122.187374897062"/>
    <x v="2923"/>
    <n v="12"/>
    <n v="0"/>
    <n v="105.92654911885199"/>
    <n v="105.92654911885199"/>
    <n v="0"/>
    <n v="105.92654911885199"/>
    <n v="0"/>
    <m/>
    <m/>
    <m/>
    <m/>
    <n v="2971"/>
    <n v="0"/>
    <n v="2865"/>
    <n v="0"/>
    <n v="0"/>
    <n v="6.581968575253018E-2"/>
    <n v="3013"/>
    <n v="0"/>
  </r>
  <r>
    <m/>
    <x v="2928"/>
    <m/>
    <m/>
    <m/>
    <m/>
    <m/>
    <m/>
    <m/>
    <m/>
    <m/>
    <m/>
    <m/>
    <m/>
    <m/>
    <m/>
    <m/>
    <m/>
    <m/>
    <m/>
    <s v="{48D95B2E-35A7-46C9-8A55-36E5ABB60897}"/>
    <n v="14091108"/>
    <s v="CASTRO VALLEY 1108"/>
    <n v="7742"/>
    <n v="37.698361965109697"/>
    <n v="-122.02401975695599"/>
    <x v="2924"/>
    <n v="1"/>
    <n v="0"/>
    <n v="4.5721261067605301"/>
    <n v="4.5721261067605301"/>
    <n v="0"/>
    <n v="4.5721261067605301"/>
    <n v="0"/>
    <m/>
    <m/>
    <m/>
    <m/>
    <n v="2963"/>
    <n v="0"/>
    <n v="2868"/>
    <n v="0"/>
    <n v="0"/>
    <n v="2.8409865710838974E-3"/>
    <n v="2935"/>
    <n v="0"/>
  </r>
  <r>
    <m/>
    <x v="2929"/>
    <m/>
    <m/>
    <m/>
    <m/>
    <m/>
    <m/>
    <m/>
    <m/>
    <m/>
    <m/>
    <m/>
    <m/>
    <m/>
    <m/>
    <m/>
    <m/>
    <m/>
    <m/>
    <s v="{703579BF-EEA4-4200-951E-8470D02B6E41}"/>
    <n v="253642101"/>
    <s v="POSO MOUNTAIN 2101"/>
    <n v="1703"/>
    <n v="35.558795496268701"/>
    <n v="-118.978384086453"/>
    <x v="2925"/>
    <n v="9"/>
    <n v="1"/>
    <n v="3966.9788930155401"/>
    <n v="3949.13870048949"/>
    <n v="17.840192526050998"/>
    <n v="1455.5284880060201"/>
    <n v="0"/>
    <m/>
    <m/>
    <m/>
    <m/>
    <n v="3003"/>
    <n v="0"/>
    <n v="2908"/>
    <n v="0"/>
    <n v="0"/>
    <n v="0.9044231921207887"/>
    <n v="3043"/>
    <n v="0"/>
  </r>
  <r>
    <m/>
    <x v="2930"/>
    <m/>
    <m/>
    <m/>
    <m/>
    <m/>
    <m/>
    <m/>
    <m/>
    <m/>
    <m/>
    <m/>
    <m/>
    <m/>
    <m/>
    <m/>
    <m/>
    <m/>
    <m/>
    <s v="{C6A91D98-B704-457B-84C0-0DADC269F3D4}"/>
    <n v="152531102"/>
    <s v="FLINT 1102"/>
    <s v="circuit_breaker"/>
    <n v="38.885086410028201"/>
    <n v="-121.06716563370399"/>
    <x v="2926"/>
    <n v="4"/>
    <n v="1"/>
    <n v="158.08879441427499"/>
    <n v="149.41783196869699"/>
    <n v="8.6709624455777892"/>
    <n v="149.41783196869699"/>
    <n v="8.6709624455777892"/>
    <m/>
    <m/>
    <m/>
    <m/>
    <n v="3075"/>
    <n v="0"/>
    <n v="2854"/>
    <n v="0"/>
    <n v="0"/>
    <n v="9.2843907668221218E-2"/>
    <n v="2965"/>
    <n v="0"/>
  </r>
  <r>
    <m/>
    <x v="2931"/>
    <m/>
    <m/>
    <m/>
    <m/>
    <m/>
    <m/>
    <m/>
    <m/>
    <m/>
    <m/>
    <m/>
    <m/>
    <m/>
    <m/>
    <m/>
    <m/>
    <m/>
    <m/>
    <s v="{F4FF7575-EB60-4F06-920B-F33332AB37E0}"/>
    <n v="153132104"/>
    <s v="NARROWS 2104"/>
    <s v="circuit_breaker"/>
    <n v="39.235750567255799"/>
    <n v="-121.268947194769"/>
    <x v="2927"/>
    <n v="1"/>
    <n v="0"/>
    <n v="4.5719965864070904"/>
    <n v="4.5719965864070904"/>
    <n v="0"/>
    <n v="4.5719965864070904"/>
    <n v="0"/>
    <m/>
    <m/>
    <m/>
    <m/>
    <n v="3119"/>
    <n v="0"/>
    <n v="2884"/>
    <n v="0"/>
    <n v="0"/>
    <n v="2.8409060908923603E-3"/>
    <n v="2925"/>
    <n v="0"/>
  </r>
  <r>
    <m/>
    <x v="2932"/>
    <m/>
    <m/>
    <m/>
    <m/>
    <m/>
    <m/>
    <m/>
    <m/>
    <m/>
    <m/>
    <m/>
    <m/>
    <m/>
    <m/>
    <m/>
    <m/>
    <m/>
    <m/>
    <s v="{E15C2196-794C-43C4-A16E-3E3DEE607D39}"/>
    <n v="48011144"/>
    <s v="CALPINE 1144"/>
    <n v="962"/>
    <n v="38.765773683418097"/>
    <n v="-122.707570120375"/>
    <x v="2928"/>
    <n v="17"/>
    <n v="0"/>
    <n v="6465.1164894925396"/>
    <n v="6465.1164894925396"/>
    <n v="0"/>
    <n v="6465.1164894925396"/>
    <n v="0"/>
    <m/>
    <m/>
    <m/>
    <m/>
    <n v="3101"/>
    <n v="0"/>
    <n v="2870"/>
    <n v="0"/>
    <n v="0"/>
    <n v="4.0172358981924692"/>
    <n v="2927"/>
    <n v="0"/>
  </r>
  <r>
    <m/>
    <x v="2933"/>
    <m/>
    <m/>
    <m/>
    <m/>
    <m/>
    <m/>
    <m/>
    <m/>
    <m/>
    <m/>
    <m/>
    <m/>
    <m/>
    <m/>
    <m/>
    <m/>
    <m/>
    <m/>
    <s v="{976E0AD8-A24B-4CE0-9666-90E1D38AD661}"/>
    <n v="158031101"/>
    <s v="ECHO SUMMIT 1101"/>
    <s v="circuit_breaker"/>
    <n v="38.824300650177399"/>
    <n v="-120.02866664436699"/>
    <x v="2929"/>
    <n v="4"/>
    <n v="0"/>
    <n v="49.176122778648697"/>
    <n v="49.176122778648697"/>
    <n v="0"/>
    <n v="49.176122778648697"/>
    <n v="0"/>
    <m/>
    <m/>
    <m/>
    <m/>
    <n v="3029"/>
    <n v="0"/>
    <n v="2914"/>
    <n v="0"/>
    <n v="0"/>
    <n v="3.0556616587091721E-2"/>
    <n v="3103"/>
    <n v="0"/>
  </r>
  <r>
    <m/>
    <x v="2934"/>
    <m/>
    <m/>
    <m/>
    <m/>
    <m/>
    <m/>
    <m/>
    <m/>
    <m/>
    <m/>
    <m/>
    <m/>
    <m/>
    <m/>
    <m/>
    <m/>
    <m/>
    <m/>
    <s v="{53DC7FB8-8DF5-41D5-A637-520B18E24DEA}"/>
    <n v="42821102"/>
    <s v="CLOVERDALE 1102"/>
    <n v="47214"/>
    <n v="38.775867636998299"/>
    <n v="-123.017799515128"/>
    <x v="2930"/>
    <n v="4"/>
    <n v="0"/>
    <n v="43.972016813486597"/>
    <n v="43.972016813486597"/>
    <n v="0"/>
    <n v="43.972016813486597"/>
    <n v="0"/>
    <m/>
    <m/>
    <m/>
    <m/>
    <n v="2973"/>
    <n v="0"/>
    <n v="2876"/>
    <n v="0"/>
    <n v="0"/>
    <n v="2.7322936059412981E-2"/>
    <n v="3052"/>
    <n v="0"/>
  </r>
  <r>
    <m/>
    <x v="2935"/>
    <m/>
    <m/>
    <m/>
    <m/>
    <m/>
    <m/>
    <m/>
    <m/>
    <m/>
    <m/>
    <m/>
    <m/>
    <m/>
    <m/>
    <m/>
    <m/>
    <m/>
    <m/>
    <s v="{D46EEF9F-7543-4A99-84C1-44677B756920}"/>
    <n v="48011144"/>
    <s v="CALPINE 1144"/>
    <s v="276-G"/>
    <n v="38.805716834229599"/>
    <n v="-122.808236227435"/>
    <x v="2931"/>
    <n v="4"/>
    <n v="1"/>
    <n v="42.302043684347296"/>
    <n v="23.747835416688201"/>
    <n v="18.554208267659"/>
    <n v="23.747835416688201"/>
    <n v="18.554208267659"/>
    <m/>
    <m/>
    <m/>
    <m/>
    <n v="3086"/>
    <n v="0"/>
    <n v="2917"/>
    <n v="0"/>
    <n v="0"/>
    <n v="1.4756216240702964E-2"/>
    <n v="2915"/>
    <n v="0"/>
  </r>
  <r>
    <m/>
    <x v="2936"/>
    <m/>
    <m/>
    <m/>
    <m/>
    <m/>
    <m/>
    <m/>
    <m/>
    <m/>
    <m/>
    <m/>
    <m/>
    <m/>
    <m/>
    <m/>
    <m/>
    <m/>
    <m/>
    <s v="{32E1896B-D7D5-45B0-A209-034283C3B19F}"/>
    <n v="183041101"/>
    <s v="BUELLTON 1101"/>
    <n v="63389"/>
    <n v="34.624236350264297"/>
    <n v="-120.22579126725699"/>
    <x v="2932"/>
    <n v="3"/>
    <n v="9"/>
    <n v="945.14138805871301"/>
    <n v="391.593802992799"/>
    <n v="553.54758506591395"/>
    <n v="0"/>
    <n v="58.2967286899203"/>
    <m/>
    <m/>
    <m/>
    <m/>
    <n v="2943"/>
    <n v="0"/>
    <n v="2872"/>
    <n v="0"/>
    <n v="0"/>
    <n v="0"/>
    <n v="3055"/>
    <n v="0"/>
  </r>
  <r>
    <m/>
    <x v="2937"/>
    <m/>
    <m/>
    <m/>
    <m/>
    <m/>
    <m/>
    <m/>
    <m/>
    <m/>
    <m/>
    <m/>
    <m/>
    <m/>
    <m/>
    <m/>
    <m/>
    <m/>
    <m/>
    <s v="{F7C77AB2-FB1A-424C-8DCB-D1ED89130316}"/>
    <n v="43361101"/>
    <s v="HIGHLANDS 1101"/>
    <s v="circuit_breaker"/>
    <n v="38.937043772572601"/>
    <n v="-122.60888310687"/>
    <x v="2933"/>
    <n v="1"/>
    <n v="0"/>
    <n v="42.501941755524697"/>
    <n v="42.501941755524697"/>
    <n v="0"/>
    <n v="42.501941755524697"/>
    <n v="0"/>
    <m/>
    <m/>
    <m/>
    <m/>
    <n v="3122"/>
    <n v="0"/>
    <n v="2919"/>
    <n v="0"/>
    <n v="0"/>
    <n v="2.6409474050572136E-2"/>
    <n v="2989"/>
    <n v="0"/>
  </r>
  <r>
    <m/>
    <x v="2938"/>
    <m/>
    <m/>
    <m/>
    <m/>
    <m/>
    <m/>
    <m/>
    <m/>
    <m/>
    <m/>
    <m/>
    <m/>
    <m/>
    <m/>
    <m/>
    <m/>
    <m/>
    <m/>
    <s v="{3DFFA8C0-A5C6-4A12-9D4C-C201315471FE}"/>
    <n v="42631109"/>
    <s v="PETALUMA C 1109"/>
    <n v="373772"/>
    <n v="38.192055695122598"/>
    <n v="-122.66631051022399"/>
    <x v="2934"/>
    <n v="4"/>
    <n v="0"/>
    <n v="28.669060501634"/>
    <n v="28.669060501634"/>
    <n v="0"/>
    <n v="28.669060501634"/>
    <n v="0"/>
    <m/>
    <m/>
    <m/>
    <m/>
    <n v="2954"/>
    <n v="0"/>
    <n v="2853"/>
    <n v="0"/>
    <n v="0"/>
    <n v="1.781412279296082E-2"/>
    <n v="2962"/>
    <n v="0"/>
  </r>
  <r>
    <m/>
    <x v="2939"/>
    <m/>
    <m/>
    <m/>
    <m/>
    <m/>
    <m/>
    <m/>
    <m/>
    <m/>
    <m/>
    <m/>
    <m/>
    <m/>
    <m/>
    <m/>
    <m/>
    <m/>
    <m/>
    <s v="{BF9A1CFA-5044-466A-9DCB-672D048DD99A}"/>
    <n v="182611107"/>
    <s v="PASO ROBLES 1107"/>
    <s v="circuit_breaker"/>
    <n v="35.615439313019898"/>
    <n v="-120.67959302107199"/>
    <x v="2935"/>
    <n v="269"/>
    <n v="225"/>
    <n v="36815.054984854498"/>
    <n v="22651.516172260399"/>
    <n v="14163.538812594001"/>
    <n v="447.63574011341802"/>
    <n v="408.48844585673697"/>
    <m/>
    <m/>
    <m/>
    <m/>
    <n v="3071"/>
    <n v="0"/>
    <n v="2938"/>
    <n v="0"/>
    <n v="0"/>
    <n v="0.27814786747001469"/>
    <n v="3026"/>
    <n v="0"/>
  </r>
  <r>
    <m/>
    <x v="2940"/>
    <m/>
    <m/>
    <m/>
    <m/>
    <m/>
    <m/>
    <m/>
    <m/>
    <m/>
    <m/>
    <m/>
    <m/>
    <m/>
    <m/>
    <m/>
    <m/>
    <m/>
    <m/>
    <s v="{47D06C81-6B61-4B8B-8054-D7C4BE7B9ED2}"/>
    <n v="103611101"/>
    <s v="WILDWOOD 1101"/>
    <s v="circuit_breaker"/>
    <n v="40.387609261858302"/>
    <n v="-123.045152900099"/>
    <x v="2936"/>
    <n v="8"/>
    <n v="3"/>
    <n v="158.890759260349"/>
    <n v="96.362497532398805"/>
    <n v="62.528261727950799"/>
    <n v="96.362497532398805"/>
    <n v="62.528261727950799"/>
    <m/>
    <m/>
    <m/>
    <m/>
    <n v="2960"/>
    <n v="0"/>
    <n v="2874"/>
    <n v="0"/>
    <n v="0"/>
    <n v="5.9876861454204178E-2"/>
    <n v="2928"/>
    <n v="0"/>
  </r>
  <r>
    <m/>
    <x v="2941"/>
    <m/>
    <m/>
    <m/>
    <m/>
    <m/>
    <m/>
    <m/>
    <m/>
    <m/>
    <m/>
    <m/>
    <m/>
    <m/>
    <m/>
    <m/>
    <m/>
    <m/>
    <m/>
    <s v="{CD142DCA-BFBC-491B-9C29-D02961854E56}"/>
    <n v="152591101"/>
    <s v="SUMMIT 1101"/>
    <s v="circuit_breaker"/>
    <n v="39.319493897292297"/>
    <n v="-120.37896240443099"/>
    <x v="2937"/>
    <n v="10"/>
    <n v="0"/>
    <n v="200.82102856985699"/>
    <n v="200.82102856985699"/>
    <n v="0"/>
    <n v="200.82102856985699"/>
    <n v="0"/>
    <m/>
    <m/>
    <m/>
    <m/>
    <n v="3082"/>
    <n v="0"/>
    <n v="2964"/>
    <n v="0"/>
    <n v="0"/>
    <n v="0.12478436334348061"/>
    <n v="3073"/>
    <n v="0"/>
  </r>
  <r>
    <m/>
    <x v="2942"/>
    <m/>
    <m/>
    <m/>
    <m/>
    <m/>
    <m/>
    <m/>
    <m/>
    <m/>
    <m/>
    <m/>
    <m/>
    <m/>
    <m/>
    <m/>
    <m/>
    <m/>
    <m/>
    <s v="{69E872AF-88D3-4B73-8E65-0B02DC82EDCF}"/>
    <n v="182981102"/>
    <s v="JOLON 1102"/>
    <n v="7068"/>
    <n v="35.922416802016002"/>
    <n v="-121.03775123654199"/>
    <x v="2938"/>
    <n v="15"/>
    <n v="9"/>
    <n v="6722.99708796304"/>
    <n v="6155.1451192608001"/>
    <n v="567.85196870223399"/>
    <n v="5962.9888661695304"/>
    <n v="567.85196870223399"/>
    <m/>
    <m/>
    <m/>
    <m/>
    <n v="2992"/>
    <n v="0"/>
    <n v="2921"/>
    <n v="0"/>
    <n v="0"/>
    <n v="3.7052283547606275"/>
    <n v="3084"/>
    <n v="0"/>
  </r>
  <r>
    <m/>
    <x v="2943"/>
    <m/>
    <m/>
    <m/>
    <m/>
    <m/>
    <m/>
    <m/>
    <m/>
    <m/>
    <m/>
    <m/>
    <m/>
    <m/>
    <m/>
    <m/>
    <m/>
    <m/>
    <m/>
    <s v="{0A01E260-13CE-4A2C-9E37-3DEB27359C08}"/>
    <n v="152251101"/>
    <s v="SPAULDING 1101"/>
    <s v="circuit_breaker"/>
    <n v="39.325501474896903"/>
    <n v="-120.64296288766199"/>
    <x v="2939"/>
    <n v="5"/>
    <n v="0"/>
    <n v="56.748364115603501"/>
    <n v="56.748364115603501"/>
    <n v="0"/>
    <n v="56.748364115603501"/>
    <n v="0"/>
    <m/>
    <m/>
    <m/>
    <m/>
    <n v="2913"/>
    <n v="0"/>
    <n v="2903"/>
    <n v="0"/>
    <n v="0"/>
    <n v="3.5261787758876666E-2"/>
    <n v="3007"/>
    <n v="0"/>
  </r>
  <r>
    <m/>
    <x v="2944"/>
    <m/>
    <m/>
    <m/>
    <m/>
    <m/>
    <m/>
    <m/>
    <m/>
    <m/>
    <m/>
    <m/>
    <m/>
    <m/>
    <m/>
    <m/>
    <m/>
    <m/>
    <m/>
    <s v="{DA007DA4-760F-4151-A582-C98D9C468550}"/>
    <n v="14592105"/>
    <s v="BRENTWOOD 2105"/>
    <n v="6512"/>
    <n v="37.864391118334197"/>
    <n v="-121.66903161168599"/>
    <x v="2940"/>
    <n v="9"/>
    <n v="1"/>
    <n v="1062.6663776568701"/>
    <n v="1047.7996231882901"/>
    <n v="14.8667544685794"/>
    <n v="1047.7996231882901"/>
    <n v="14.8667544685794"/>
    <m/>
    <m/>
    <m/>
    <m/>
    <n v="3094"/>
    <n v="0"/>
    <n v="2931"/>
    <n v="0"/>
    <n v="0"/>
    <n v="0.65107229966013103"/>
    <n v="3090"/>
    <n v="0"/>
  </r>
  <r>
    <m/>
    <x v="2945"/>
    <m/>
    <m/>
    <m/>
    <m/>
    <m/>
    <m/>
    <m/>
    <m/>
    <m/>
    <m/>
    <m/>
    <m/>
    <m/>
    <m/>
    <m/>
    <m/>
    <m/>
    <m/>
    <s v="{069FC1F9-26AE-4248-95D3-8B4718D722BC}"/>
    <n v="152261106"/>
    <s v="DIAMOND SPRINGS 1106"/>
    <n v="176130"/>
    <n v="38.675971638117701"/>
    <n v="-120.76020758447901"/>
    <x v="2941"/>
    <n v="3"/>
    <n v="0"/>
    <n v="32.073696213367903"/>
    <n v="32.073696213367903"/>
    <n v="0"/>
    <n v="32.073696213367903"/>
    <n v="0"/>
    <m/>
    <m/>
    <m/>
    <m/>
    <n v="2910"/>
    <n v="0"/>
    <n v="2890"/>
    <n v="0"/>
    <n v="0"/>
    <n v="1.9929664689796629E-2"/>
    <n v="3017"/>
    <n v="0"/>
  </r>
  <r>
    <m/>
    <x v="2946"/>
    <m/>
    <m/>
    <m/>
    <m/>
    <m/>
    <m/>
    <m/>
    <m/>
    <m/>
    <m/>
    <m/>
    <m/>
    <m/>
    <m/>
    <m/>
    <m/>
    <m/>
    <m/>
    <s v="{8AF78B6A-BE16-4226-B393-4AC8AD7FF084}"/>
    <n v="183111102"/>
    <s v="CMC 1102"/>
    <s v="circuit_breaker"/>
    <n v="35.320745305023898"/>
    <n v="-120.69347636411101"/>
    <x v="2942"/>
    <n v="9"/>
    <n v="0"/>
    <n v="590.86124027271205"/>
    <n v="590.86124027271205"/>
    <n v="0"/>
    <n v="590.86124027271205"/>
    <n v="0"/>
    <m/>
    <m/>
    <m/>
    <m/>
    <n v="3022"/>
    <n v="0"/>
    <n v="2856"/>
    <n v="0"/>
    <n v="0"/>
    <n v="0.36714403972949539"/>
    <n v="3100"/>
    <n v="0"/>
  </r>
  <r>
    <m/>
    <x v="2947"/>
    <m/>
    <m/>
    <m/>
    <m/>
    <m/>
    <m/>
    <m/>
    <m/>
    <m/>
    <m/>
    <m/>
    <m/>
    <m/>
    <m/>
    <m/>
    <m/>
    <m/>
    <m/>
    <s v="{BCDF55E9-752A-4470-8F8D-971D8F755C6B}"/>
    <n v="183111101"/>
    <s v="CMC 1101"/>
    <s v="circuit_breaker"/>
    <n v="35.320776593584"/>
    <n v="-120.693462746675"/>
    <x v="2943"/>
    <n v="19"/>
    <n v="0"/>
    <n v="3293.5334418679099"/>
    <n v="3293.5334418679099"/>
    <n v="0"/>
    <n v="3293.5334418679099"/>
    <n v="0"/>
    <m/>
    <m/>
    <m/>
    <m/>
    <n v="3067"/>
    <n v="0"/>
    <n v="2907"/>
    <n v="0"/>
    <n v="0"/>
    <n v="2.0465061683069052"/>
    <n v="2924"/>
    <n v="0"/>
  </r>
  <r>
    <m/>
    <x v="2948"/>
    <m/>
    <m/>
    <m/>
    <m/>
    <m/>
    <m/>
    <m/>
    <m/>
    <m/>
    <m/>
    <m/>
    <m/>
    <m/>
    <m/>
    <m/>
    <m/>
    <m/>
    <m/>
    <s v="{DBB65B1C-D816-44BD-B6A7-C95BB0A659FA}"/>
    <n v="12501110"/>
    <s v="EL CERRITO G 1110"/>
    <s v="BR236"/>
    <n v="37.903737512764302"/>
    <n v="-122.289860890811"/>
    <x v="2944"/>
    <n v="18"/>
    <n v="27"/>
    <n v="2097.9597287895999"/>
    <n v="850.41734878361694"/>
    <n v="1247.54238000599"/>
    <n v="784.06367959387296"/>
    <n v="1247.54238000599"/>
    <m/>
    <m/>
    <m/>
    <m/>
    <n v="3097"/>
    <n v="0"/>
    <n v="2952"/>
    <n v="0"/>
    <n v="0"/>
    <n v="0.48719443265292445"/>
    <n v="2972"/>
    <n v="0"/>
  </r>
  <r>
    <m/>
    <x v="2949"/>
    <m/>
    <m/>
    <m/>
    <m/>
    <m/>
    <m/>
    <m/>
    <m/>
    <m/>
    <m/>
    <m/>
    <m/>
    <m/>
    <m/>
    <m/>
    <m/>
    <m/>
    <m/>
    <s v="{638663C7-6F74-4FCD-9DA8-4EADE901EF3B}"/>
    <n v="163201101"/>
    <s v="WEST POINT 1101"/>
    <s v="L1969"/>
    <n v="38.457486394987797"/>
    <n v="-120.523795387055"/>
    <x v="2945"/>
    <n v="28"/>
    <n v="57"/>
    <n v="4332.0273780766001"/>
    <n v="1741.04156273894"/>
    <n v="2590.9858153376499"/>
    <n v="1741.04156273894"/>
    <n v="2590.9858153376499"/>
    <m/>
    <m/>
    <m/>
    <m/>
    <n v="2988"/>
    <n v="0"/>
    <n v="2957"/>
    <n v="0"/>
    <n v="0"/>
    <n v="1.081832736880658"/>
    <n v="2992"/>
    <n v="0"/>
  </r>
  <r>
    <m/>
    <x v="2950"/>
    <m/>
    <m/>
    <m/>
    <m/>
    <m/>
    <m/>
    <m/>
    <m/>
    <m/>
    <m/>
    <m/>
    <m/>
    <m/>
    <m/>
    <m/>
    <m/>
    <m/>
    <m/>
    <s v="{AE8156AA-2834-43C3-BDEF-85E782B2D0C0}"/>
    <n v="48011146"/>
    <s v="CALPINE 1146"/>
    <s v="200-G"/>
    <n v="38.826561315966899"/>
    <n v="-122.79974838602899"/>
    <x v="2946"/>
    <n v="2"/>
    <n v="0"/>
    <n v="13.7161032301305"/>
    <n v="13.7161032301305"/>
    <n v="0"/>
    <n v="13.7161032301305"/>
    <n v="0"/>
    <m/>
    <m/>
    <m/>
    <m/>
    <n v="3050"/>
    <n v="0"/>
    <n v="2864"/>
    <n v="0"/>
    <n v="0"/>
    <n v="8.5227887802094195E-3"/>
    <n v="2950"/>
    <n v="0"/>
  </r>
  <r>
    <m/>
    <x v="2951"/>
    <m/>
    <m/>
    <m/>
    <m/>
    <m/>
    <m/>
    <m/>
    <m/>
    <m/>
    <m/>
    <m/>
    <m/>
    <m/>
    <m/>
    <m/>
    <m/>
    <m/>
    <m/>
    <s v="{BB375DE2-3623-4EA6-85D7-9C8360495B20}"/>
    <n v="48011144"/>
    <s v="CALPINE 1144"/>
    <n v="962"/>
    <n v="38.766018712320196"/>
    <n v="-122.707747099694"/>
    <x v="2928"/>
    <n v="10"/>
    <n v="0"/>
    <n v="63.363560168756401"/>
    <n v="63.363560168756401"/>
    <n v="0"/>
    <n v="63.363560168756401"/>
    <n v="0"/>
    <m/>
    <m/>
    <m/>
    <m/>
    <n v="3063"/>
    <n v="0"/>
    <n v="2867"/>
    <n v="0"/>
    <n v="0"/>
    <n v="3.9372278745620333E-2"/>
    <n v="3005"/>
    <n v="0"/>
  </r>
  <r>
    <m/>
    <x v="2952"/>
    <m/>
    <m/>
    <m/>
    <m/>
    <m/>
    <m/>
    <m/>
    <m/>
    <m/>
    <m/>
    <m/>
    <m/>
    <m/>
    <m/>
    <m/>
    <m/>
    <m/>
    <m/>
    <s v="{02FE603A-B506-4A8C-BB2E-DD774BFD70EA}"/>
    <n v="188071101"/>
    <s v="SCE REFUGIO 1101"/>
    <s v="circuit_breaker"/>
    <n v="34.524946511630503"/>
    <n v="-120.07549453468501"/>
    <x v="2947"/>
    <n v="2"/>
    <n v="0"/>
    <n v="3.6128816819749501"/>
    <n v="3.6128816819749501"/>
    <n v="0"/>
    <n v="3.6128816819749501"/>
    <n v="0"/>
    <m/>
    <m/>
    <m/>
    <m/>
    <n v="2906"/>
    <n v="0"/>
    <n v="2880"/>
    <n v="0"/>
    <n v="0"/>
    <n v="2.2449399036104569E-3"/>
    <n v="1789"/>
    <n v="0"/>
  </r>
  <r>
    <m/>
    <x v="2953"/>
    <m/>
    <m/>
    <m/>
    <m/>
    <m/>
    <m/>
    <m/>
    <m/>
    <m/>
    <m/>
    <m/>
    <m/>
    <m/>
    <m/>
    <m/>
    <m/>
    <m/>
    <m/>
    <s v="{5475AE79-68EA-407F-8A77-46EA0AED966F}"/>
    <n v="63172101"/>
    <s v="MADISON 2101"/>
    <n v="1969"/>
    <n v="38.828726338125897"/>
    <n v="-122.19358632282599"/>
    <x v="2948"/>
    <n v="112"/>
    <n v="132"/>
    <n v="23291.730647448399"/>
    <n v="13351.3585496213"/>
    <n v="9940.3720978270994"/>
    <n v="200.83409390904001"/>
    <n v="260.17217988830498"/>
    <m/>
    <m/>
    <m/>
    <m/>
    <n v="2975"/>
    <n v="0"/>
    <n v="2953"/>
    <n v="0"/>
    <n v="0"/>
    <n v="0.1247924817663541"/>
    <n v="2970"/>
    <n v="0"/>
  </r>
  <r>
    <m/>
    <x v="2954"/>
    <m/>
    <m/>
    <m/>
    <m/>
    <m/>
    <m/>
    <m/>
    <m/>
    <m/>
    <m/>
    <m/>
    <m/>
    <m/>
    <m/>
    <m/>
    <m/>
    <m/>
    <m/>
    <s v="{AB254D01-1DD0-4C3E-BC57-F17A23B31245}"/>
    <n v="82931101"/>
    <s v="POINT MORETTI 1101"/>
    <s v="circuit_breaker"/>
    <n v="37.0310715156375"/>
    <n v="-122.18723780009999"/>
    <x v="2949"/>
    <n v="3"/>
    <n v="0"/>
    <n v="20.574024593828099"/>
    <n v="20.574024593828099"/>
    <n v="0"/>
    <n v="20.574024593828099"/>
    <n v="0"/>
    <m/>
    <m/>
    <m/>
    <m/>
    <n v="3043"/>
    <n v="0"/>
    <n v="2911"/>
    <n v="0"/>
    <n v="0"/>
    <n v="1.278410223589156E-2"/>
    <n v="3114"/>
    <n v="0"/>
  </r>
  <r>
    <m/>
    <x v="2955"/>
    <m/>
    <m/>
    <m/>
    <m/>
    <m/>
    <m/>
    <m/>
    <m/>
    <m/>
    <m/>
    <m/>
    <m/>
    <m/>
    <m/>
    <m/>
    <m/>
    <m/>
    <m/>
    <s v="{17D989D5-D004-4CEC-9F17-89364403A1F1}"/>
    <n v="83392109"/>
    <s v="SWIFT 2109"/>
    <s v="XR300"/>
    <n v="37.3247758834232"/>
    <n v="-121.784706369617"/>
    <x v="2950"/>
    <n v="38"/>
    <n v="14"/>
    <n v="1867.4366940514201"/>
    <n v="1305.5095373659301"/>
    <n v="561.92715668549204"/>
    <n v="121.315875571932"/>
    <n v="254.39644481357999"/>
    <m/>
    <m/>
    <m/>
    <m/>
    <n v="2928"/>
    <n v="0"/>
    <n v="2933"/>
    <n v="0"/>
    <n v="0"/>
    <n v="7.538216692000696E-2"/>
    <n v="3082"/>
    <n v="0"/>
  </r>
  <r>
    <m/>
    <x v="2956"/>
    <m/>
    <m/>
    <m/>
    <m/>
    <m/>
    <m/>
    <m/>
    <m/>
    <m/>
    <m/>
    <m/>
    <m/>
    <m/>
    <m/>
    <m/>
    <m/>
    <m/>
    <m/>
    <s v="{A85BAC06-7F10-4768-B721-E152D18C46EA}"/>
    <n v="183031101"/>
    <s v="PALMER 1101"/>
    <s v="M88"/>
    <n v="34.832507884450798"/>
    <n v="-120.306178725998"/>
    <x v="2951"/>
    <n v="91"/>
    <n v="34"/>
    <n v="26951.502925081299"/>
    <n v="24710.248079602301"/>
    <n v="2241.2548454789599"/>
    <n v="3785.6453481645599"/>
    <n v="249.24912884307301"/>
    <m/>
    <m/>
    <m/>
    <m/>
    <n v="3041"/>
    <n v="0"/>
    <n v="2965"/>
    <n v="0"/>
    <n v="0"/>
    <n v="2.3522902356343609"/>
    <n v="3031"/>
    <n v="0"/>
  </r>
  <r>
    <m/>
    <x v="2957"/>
    <m/>
    <m/>
    <m/>
    <m/>
    <m/>
    <m/>
    <m/>
    <m/>
    <m/>
    <m/>
    <m/>
    <m/>
    <m/>
    <m/>
    <m/>
    <m/>
    <m/>
    <m/>
    <s v="{D1CBB1BF-D0FC-42E9-B7A6-D58BDF3942E8}"/>
    <n v="103321101"/>
    <s v="CEDAR CREEK 1101"/>
    <n v="1362"/>
    <n v="40.806813239015099"/>
    <n v="-121.936693068092"/>
    <x v="2952"/>
    <n v="5"/>
    <n v="0"/>
    <n v="24.951463773467101"/>
    <n v="24.951463773467101"/>
    <n v="0"/>
    <n v="24.951463773467101"/>
    <n v="0"/>
    <m/>
    <m/>
    <m/>
    <m/>
    <n v="3085"/>
    <n v="0"/>
    <n v="2873"/>
    <n v="0"/>
    <n v="0"/>
    <n v="1.5504115996383025E-2"/>
    <n v="3024"/>
    <n v="0"/>
  </r>
  <r>
    <m/>
    <x v="2958"/>
    <m/>
    <m/>
    <m/>
    <m/>
    <m/>
    <m/>
    <m/>
    <m/>
    <m/>
    <m/>
    <m/>
    <m/>
    <m/>
    <m/>
    <m/>
    <m/>
    <m/>
    <m/>
    <s v="{6B4BEF51-729A-495B-8FC4-CA82105C9822}"/>
    <n v="182402106"/>
    <s v="FORT ORD 2106"/>
    <n v="9658"/>
    <n v="36.6556755788937"/>
    <n v="-121.746821618806"/>
    <x v="2953"/>
    <n v="4"/>
    <n v="1"/>
    <n v="245.026726497097"/>
    <n v="156.01246532473499"/>
    <n v="89.014261172361898"/>
    <n v="156.01246532473499"/>
    <n v="89.014261172361898"/>
    <m/>
    <m/>
    <m/>
    <m/>
    <n v="2996"/>
    <n v="0"/>
    <n v="2875"/>
    <n v="0"/>
    <n v="0"/>
    <n v="9.6941621591295907E-2"/>
    <n v="2952"/>
    <n v="0"/>
  </r>
  <r>
    <m/>
    <x v="2959"/>
    <m/>
    <m/>
    <m/>
    <m/>
    <m/>
    <m/>
    <m/>
    <m/>
    <m/>
    <m/>
    <m/>
    <m/>
    <m/>
    <m/>
    <m/>
    <m/>
    <m/>
    <m/>
    <s v="{E653CB3B-BE58-4EE9-93A0-32BDBFAE5B66}"/>
    <n v="158001101"/>
    <s v="DOWNIEVILLE DIESEL 1101"/>
    <s v="1101/2"/>
    <n v="39.570542369300099"/>
    <n v="-120.820942911625"/>
    <x v="2954"/>
    <n v="1"/>
    <n v="0"/>
    <n v="15.6648099530453"/>
    <n v="15.6648099530453"/>
    <n v="0"/>
    <n v="15.6648099530453"/>
    <n v="0"/>
    <m/>
    <m/>
    <m/>
    <m/>
    <n v="3108"/>
    <n v="0"/>
    <n v="2882"/>
    <n v="0"/>
    <n v="0"/>
    <n v="9.7336586253337111E-3"/>
    <n v="2903"/>
    <n v="0"/>
  </r>
  <r>
    <m/>
    <x v="2960"/>
    <m/>
    <m/>
    <m/>
    <m/>
    <m/>
    <m/>
    <m/>
    <m/>
    <m/>
    <m/>
    <m/>
    <m/>
    <m/>
    <m/>
    <m/>
    <m/>
    <m/>
    <m/>
    <s v="{9C6E3EC5-697A-453D-8DEA-C3F8B751E8D1}"/>
    <n v="103451101"/>
    <s v="KESWICK 1101"/>
    <s v="circuit_breaker"/>
    <n v="40.623974103196304"/>
    <n v="-122.461838778157"/>
    <x v="2955"/>
    <n v="4"/>
    <n v="0"/>
    <n v="26.6683424891234"/>
    <n v="26.6683424891234"/>
    <n v="0"/>
    <n v="26.6683424891234"/>
    <n v="0"/>
    <m/>
    <m/>
    <m/>
    <m/>
    <n v="3034"/>
    <n v="0"/>
    <n v="2920"/>
    <n v="0"/>
    <n v="0"/>
    <n v="1.6570934640809096E-2"/>
    <n v="2959"/>
    <n v="0"/>
  </r>
  <r>
    <m/>
    <x v="2961"/>
    <m/>
    <m/>
    <m/>
    <m/>
    <m/>
    <m/>
    <m/>
    <m/>
    <m/>
    <m/>
    <m/>
    <m/>
    <m/>
    <m/>
    <m/>
    <m/>
    <m/>
    <m/>
    <s v="{9A7F38E9-3BD6-4960-8772-7BAEF3923457}"/>
    <n v="48011144"/>
    <s v="CALPINE 1144"/>
    <n v="304"/>
    <n v="38.772746211833798"/>
    <n v="-122.72952480635"/>
    <x v="2956"/>
    <n v="3"/>
    <n v="0"/>
    <n v="74.606732038700301"/>
    <n v="74.606732038700301"/>
    <n v="0"/>
    <n v="74.606732038700301"/>
    <n v="0"/>
    <m/>
    <m/>
    <m/>
    <m/>
    <n v="3032"/>
    <n v="0"/>
    <n v="2866"/>
    <n v="0"/>
    <n v="0"/>
    <n v="4.6358459693619243E-2"/>
    <n v="2966"/>
    <n v="0"/>
  </r>
  <r>
    <m/>
    <x v="2962"/>
    <m/>
    <m/>
    <m/>
    <m/>
    <m/>
    <m/>
    <m/>
    <m/>
    <m/>
    <m/>
    <m/>
    <m/>
    <m/>
    <m/>
    <m/>
    <m/>
    <m/>
    <m/>
    <s v="{6FC75259-E499-428C-ADFE-2294A1B1EA1A}"/>
    <n v="153132105"/>
    <s v="NARROWS 2105"/>
    <n v="2214"/>
    <n v="39.2287575646912"/>
    <n v="-121.101131581413"/>
    <x v="2957"/>
    <n v="1"/>
    <n v="0"/>
    <n v="4.5720535276910796"/>
    <n v="4.5720535276910796"/>
    <n v="0"/>
    <n v="4.5720535276910796"/>
    <n v="0"/>
    <m/>
    <m/>
    <m/>
    <m/>
    <n v="3002"/>
    <n v="0"/>
    <n v="2923"/>
    <n v="0"/>
    <n v="0"/>
    <n v="2.840941472554934E-3"/>
    <n v="3085"/>
    <n v="0"/>
  </r>
  <r>
    <m/>
    <x v="2963"/>
    <m/>
    <m/>
    <m/>
    <m/>
    <m/>
    <m/>
    <m/>
    <m/>
    <m/>
    <m/>
    <m/>
    <m/>
    <m/>
    <m/>
    <m/>
    <m/>
    <m/>
    <m/>
    <s v="{0C240C00-F56C-47A7-8A46-05398790480A}"/>
    <n v="254421103"/>
    <s v="OAKHURST 1103"/>
    <n v="10723"/>
    <n v="37.474519629478003"/>
    <n v="-119.63968356580899"/>
    <x v="2958"/>
    <n v="1"/>
    <n v="0"/>
    <n v="6.3414944314041097"/>
    <n v="6.3414944314041097"/>
    <n v="0"/>
    <n v="6.3414944314041097"/>
    <n v="0"/>
    <m/>
    <m/>
    <m/>
    <m/>
    <n v="2914"/>
    <n v="0"/>
    <n v="2925"/>
    <n v="0"/>
    <n v="0"/>
    <n v="3.9404207363360035E-3"/>
    <n v="2929"/>
    <n v="0"/>
  </r>
  <r>
    <m/>
    <x v="2964"/>
    <m/>
    <m/>
    <m/>
    <m/>
    <m/>
    <m/>
    <m/>
    <m/>
    <m/>
    <m/>
    <m/>
    <m/>
    <m/>
    <m/>
    <m/>
    <m/>
    <m/>
    <m/>
    <s v="{D140947F-0C1B-40AD-B2F0-4E3897A9B1FE}"/>
    <n v="42491101"/>
    <s v="SAUSALITO 1101"/>
    <n v="1270"/>
    <n v="37.862716666192497"/>
    <n v="-122.499354254651"/>
    <x v="2959"/>
    <n v="22"/>
    <n v="27"/>
    <n v="2501.3788474189"/>
    <n v="1585.11678611606"/>
    <n v="916.26206130283697"/>
    <n v="817.32202315252698"/>
    <n v="0"/>
    <m/>
    <m/>
    <m/>
    <m/>
    <n v="3084"/>
    <n v="0"/>
    <n v="2944"/>
    <n v="0"/>
    <n v="0"/>
    <n v="0.50786020284830891"/>
    <n v="3072"/>
    <n v="0"/>
  </r>
  <r>
    <m/>
    <x v="2965"/>
    <m/>
    <m/>
    <m/>
    <m/>
    <m/>
    <m/>
    <m/>
    <m/>
    <m/>
    <m/>
    <m/>
    <m/>
    <m/>
    <m/>
    <m/>
    <m/>
    <m/>
    <m/>
    <s v="{4E90D6A9-1CF7-4F7C-96E6-CAB4F9D70FCF}"/>
    <n v="158041101"/>
    <s v="WASHINGTON CITY GEN. 1101"/>
    <s v="1101/2"/>
    <n v="39.364036102454499"/>
    <n v="-120.79254796205799"/>
    <x v="2960"/>
    <n v="1"/>
    <n v="0"/>
    <n v="5.7116967367293299"/>
    <n v="5.7116967367293299"/>
    <n v="0"/>
    <n v="5.7116967367293299"/>
    <n v="0"/>
    <m/>
    <m/>
    <m/>
    <m/>
    <n v="2968"/>
    <n v="0"/>
    <n v="2924"/>
    <n v="0"/>
    <n v="0"/>
    <n v="3.5490827129982406E-3"/>
    <n v="3015"/>
    <n v="0"/>
  </r>
  <r>
    <m/>
    <x v="2966"/>
    <m/>
    <m/>
    <m/>
    <m/>
    <m/>
    <m/>
    <m/>
    <m/>
    <m/>
    <m/>
    <m/>
    <m/>
    <m/>
    <m/>
    <m/>
    <m/>
    <m/>
    <m/>
    <s v="{A38165FC-9A5A-4240-86F7-7CE409C40D9B}"/>
    <n v="182391103"/>
    <s v="OILFIELDS 1103"/>
    <s v="N40"/>
    <n v="35.756547424300201"/>
    <n v="-120.880327854071"/>
    <x v="2961"/>
    <n v="16"/>
    <n v="2"/>
    <n v="1242.09042749533"/>
    <n v="1192.0162976423801"/>
    <n v="50.074129852945198"/>
    <n v="1192.0162976423801"/>
    <n v="50.074129852945198"/>
    <m/>
    <m/>
    <m/>
    <m/>
    <n v="3039"/>
    <n v="0"/>
    <n v="2936"/>
    <n v="0"/>
    <n v="0"/>
    <n v="0.74068435888234341"/>
    <n v="3083"/>
    <n v="0"/>
  </r>
  <r>
    <m/>
    <x v="2967"/>
    <m/>
    <m/>
    <m/>
    <m/>
    <m/>
    <m/>
    <m/>
    <m/>
    <m/>
    <m/>
    <m/>
    <m/>
    <m/>
    <m/>
    <m/>
    <m/>
    <m/>
    <m/>
    <s v="{58E1DDBF-27C2-479B-8E69-60E9501D29C8}"/>
    <n v="43201102"/>
    <s v="STAFFORD 1102"/>
    <n v="361952"/>
    <n v="38.123009859151701"/>
    <n v="-122.62674659727899"/>
    <x v="2962"/>
    <n v="12"/>
    <n v="8"/>
    <n v="2521.9404204554498"/>
    <n v="2196.5869511502401"/>
    <n v="325.353469305207"/>
    <n v="2196.5869511502401"/>
    <n v="325.353469305207"/>
    <m/>
    <m/>
    <m/>
    <m/>
    <n v="2980"/>
    <n v="0"/>
    <n v="2950"/>
    <n v="0"/>
    <n v="0"/>
    <n v="1.364895430423176"/>
    <n v="2938"/>
    <n v="0"/>
  </r>
  <r>
    <m/>
    <x v="2968"/>
    <m/>
    <m/>
    <m/>
    <m/>
    <m/>
    <m/>
    <m/>
    <m/>
    <m/>
    <m/>
    <m/>
    <m/>
    <m/>
    <m/>
    <m/>
    <m/>
    <m/>
    <m/>
    <s v="{EF5D8957-32CC-44F0-808E-217DC0A13E35}"/>
    <n v="102911110"/>
    <s v="WYANDOTTE 1110"/>
    <n v="2590"/>
    <n v="39.528487902100103"/>
    <n v="-121.46111806712"/>
    <x v="2963"/>
    <n v="22"/>
    <n v="6"/>
    <n v="993.41837690752698"/>
    <n v="928.86409710609303"/>
    <n v="64.554279801433793"/>
    <n v="0"/>
    <n v="13.966953966177201"/>
    <m/>
    <m/>
    <m/>
    <m/>
    <n v="3112"/>
    <n v="0"/>
    <n v="2855"/>
    <n v="0"/>
    <n v="0"/>
    <n v="0"/>
    <n v="2912"/>
    <n v="0"/>
  </r>
  <r>
    <m/>
    <x v="2969"/>
    <m/>
    <m/>
    <m/>
    <m/>
    <m/>
    <m/>
    <m/>
    <m/>
    <m/>
    <m/>
    <m/>
    <m/>
    <m/>
    <m/>
    <m/>
    <m/>
    <m/>
    <m/>
    <s v="{C4A51841-0308-49DA-9C27-2509F9C64A2D}"/>
    <n v="153081109"/>
    <s v="PLACERVILLE 1109"/>
    <s v="circuit_breaker"/>
    <n v="38.730983495386504"/>
    <n v="-120.78321025607499"/>
    <x v="2964"/>
    <n v="6"/>
    <n v="1"/>
    <n v="48.221401935274002"/>
    <n v="35.081900542213702"/>
    <n v="13.1395013930603"/>
    <n v="25.992458082099699"/>
    <n v="0"/>
    <m/>
    <m/>
    <m/>
    <m/>
    <n v="3074"/>
    <n v="0"/>
    <n v="2888"/>
    <n v="0"/>
    <n v="0"/>
    <n v="1.6150959670932372E-2"/>
    <n v="2908"/>
    <n v="0"/>
  </r>
  <r>
    <m/>
    <x v="2970"/>
    <m/>
    <m/>
    <m/>
    <m/>
    <m/>
    <m/>
    <m/>
    <m/>
    <m/>
    <m/>
    <m/>
    <m/>
    <m/>
    <m/>
    <m/>
    <m/>
    <m/>
    <m/>
    <s v="{096C1652-B7E1-4420-B7F5-3A29C5C5F06A}"/>
    <n v="83622105"/>
    <s v="CAMP EVERS 2105"/>
    <s v="BL 2101"/>
    <n v="37.092635098144797"/>
    <n v="-122.096434435746"/>
    <x v="2965"/>
    <n v="1"/>
    <n v="0"/>
    <n v="5.1909618040582002"/>
    <n v="5.1909618040582002"/>
    <n v="0"/>
    <n v="5.1909618040582002"/>
    <n v="0"/>
    <m/>
    <m/>
    <m/>
    <m/>
    <n v="2911"/>
    <n v="0"/>
    <n v="2927"/>
    <n v="0"/>
    <n v="0"/>
    <n v="3.2255131271494478E-3"/>
    <n v="2909"/>
    <n v="0"/>
  </r>
  <r>
    <m/>
    <x v="2971"/>
    <m/>
    <m/>
    <m/>
    <m/>
    <m/>
    <m/>
    <m/>
    <m/>
    <m/>
    <m/>
    <m/>
    <m/>
    <m/>
    <m/>
    <m/>
    <m/>
    <m/>
    <m/>
    <s v="{FE2E59EB-BA50-4D05-88C6-174D3F07D4AE}"/>
    <n v="43091101"/>
    <s v="GREENBRAE 1101"/>
    <n v="82270"/>
    <n v="37.936937513545203"/>
    <n v="-122.518906838671"/>
    <x v="2966"/>
    <n v="47"/>
    <n v="89"/>
    <n v="5091.02279772357"/>
    <n v="1202.9791515667901"/>
    <n v="3888.0436461567801"/>
    <n v="4.5720336886902704"/>
    <n v="0"/>
    <m/>
    <m/>
    <m/>
    <m/>
    <n v="3125"/>
    <n v="0"/>
    <n v="2974"/>
    <n v="0"/>
    <n v="0"/>
    <n v="2.8409291451751621E-3"/>
    <n v="3021"/>
    <n v="0"/>
  </r>
  <r>
    <m/>
    <x v="2972"/>
    <m/>
    <m/>
    <m/>
    <m/>
    <m/>
    <m/>
    <m/>
    <m/>
    <m/>
    <m/>
    <m/>
    <m/>
    <m/>
    <m/>
    <m/>
    <m/>
    <m/>
    <m/>
    <s v="{541E3522-13C9-4D47-8A88-53338B650ABF}"/>
    <n v="14662112"/>
    <s v="TASSAJARA 2112"/>
    <n v="3202"/>
    <n v="37.875841175294703"/>
    <n v="-121.92079758585599"/>
    <x v="2967"/>
    <n v="15"/>
    <n v="1"/>
    <n v="649.71664231803902"/>
    <n v="628.27775702991698"/>
    <n v="21.438885288122499"/>
    <n v="628.27775702991698"/>
    <n v="21.438885288122499"/>
    <m/>
    <m/>
    <m/>
    <m/>
    <n v="2974"/>
    <n v="0"/>
    <n v="2930"/>
    <n v="0"/>
    <n v="0"/>
    <n v="0.39039357816343656"/>
    <n v="3079"/>
    <n v="0"/>
  </r>
  <r>
    <m/>
    <x v="2973"/>
    <m/>
    <m/>
    <m/>
    <m/>
    <m/>
    <m/>
    <m/>
    <m/>
    <m/>
    <m/>
    <m/>
    <m/>
    <m/>
    <m/>
    <m/>
    <m/>
    <m/>
    <m/>
    <s v="{1BEA114F-1545-4690-B5EF-CA295187FA4B}"/>
    <n v="252721106"/>
    <s v="KERN OIL 1106"/>
    <n v="46960"/>
    <n v="35.477057136335198"/>
    <n v="-118.88704108197"/>
    <x v="2968"/>
    <n v="28"/>
    <n v="7"/>
    <n v="3294.40026333574"/>
    <n v="3100.41805608302"/>
    <n v="193.98220725271801"/>
    <n v="1285.03426840984"/>
    <n v="0"/>
    <m/>
    <m/>
    <m/>
    <m/>
    <n v="2932"/>
    <n v="0"/>
    <n v="2948"/>
    <n v="0"/>
    <n v="0"/>
    <n v="0.79848302839609075"/>
    <n v="3028"/>
    <n v="0"/>
  </r>
  <r>
    <m/>
    <x v="2974"/>
    <m/>
    <m/>
    <m/>
    <m/>
    <m/>
    <m/>
    <m/>
    <m/>
    <m/>
    <m/>
    <m/>
    <m/>
    <m/>
    <m/>
    <m/>
    <m/>
    <m/>
    <m/>
    <s v="{A920E716-9436-4401-AAF8-C3A905DCBD43}"/>
    <n v="24141102"/>
    <s v="RALSTON 1102"/>
    <s v="circuit_breaker"/>
    <n v="37.511428146838703"/>
    <n v="-122.34016965480301"/>
    <x v="2969"/>
    <n v="133"/>
    <n v="266"/>
    <n v="19258.2474089682"/>
    <n v="6824.2186014701201"/>
    <n v="12434.0288074981"/>
    <n v="1520.12806965295"/>
    <n v="123.787737013419"/>
    <m/>
    <m/>
    <m/>
    <m/>
    <n v="3042"/>
    <n v="0"/>
    <n v="2999"/>
    <n v="0"/>
    <n v="0"/>
    <n v="0.94456349876832324"/>
    <n v="3016"/>
    <n v="0"/>
  </r>
  <r>
    <m/>
    <x v="2975"/>
    <m/>
    <m/>
    <m/>
    <m/>
    <m/>
    <m/>
    <m/>
    <m/>
    <m/>
    <m/>
    <m/>
    <m/>
    <m/>
    <m/>
    <m/>
    <m/>
    <m/>
    <m/>
    <s v="{B05D8AC6-2B7C-4E68-B328-BD625ED75426}"/>
    <n v="14662104"/>
    <s v="TASSAJARA 2104"/>
    <s v="circuit_breaker"/>
    <n v="37.799773317615198"/>
    <n v="-121.908192088465"/>
    <x v="2970"/>
    <n v="53"/>
    <n v="20"/>
    <n v="2596.7562407985502"/>
    <n v="1951.95456985275"/>
    <n v="644.80167094580304"/>
    <n v="118.302860101551"/>
    <n v="106.604693309905"/>
    <m/>
    <m/>
    <m/>
    <m/>
    <n v="3053"/>
    <n v="0"/>
    <n v="2989"/>
    <n v="0"/>
    <n v="0"/>
    <n v="7.3509966484160846E-2"/>
    <n v="3105"/>
    <n v="0"/>
  </r>
  <r>
    <m/>
    <x v="2976"/>
    <m/>
    <m/>
    <m/>
    <m/>
    <m/>
    <m/>
    <m/>
    <m/>
    <m/>
    <m/>
    <m/>
    <m/>
    <m/>
    <m/>
    <m/>
    <m/>
    <m/>
    <m/>
    <s v="{6DD2F111-0B5B-42BB-AFF2-1BE891878CB0}"/>
    <n v="182391103"/>
    <s v="OILFIELDS 1103"/>
    <s v="N64"/>
    <n v="35.813517829293097"/>
    <n v="-120.84654942508401"/>
    <x v="2971"/>
    <n v="133"/>
    <n v="74"/>
    <n v="23386.119833207598"/>
    <n v="20163.827385831501"/>
    <n v="3222.2924473761"/>
    <n v="16233.654757123601"/>
    <n v="3010.5026927711501"/>
    <m/>
    <m/>
    <m/>
    <m/>
    <n v="3000"/>
    <n v="0"/>
    <n v="2996"/>
    <n v="0"/>
    <n v="0"/>
    <n v="10.087122290088649"/>
    <n v="2934"/>
    <n v="0"/>
  </r>
  <r>
    <m/>
    <x v="2977"/>
    <m/>
    <m/>
    <m/>
    <m/>
    <m/>
    <m/>
    <m/>
    <m/>
    <m/>
    <m/>
    <m/>
    <m/>
    <m/>
    <m/>
    <m/>
    <m/>
    <m/>
    <m/>
    <s v="{4709726B-1243-485D-89BF-CB13962C950E}"/>
    <n v="83192101"/>
    <s v="GREEN VALLEY 2101"/>
    <n v="12824"/>
    <n v="36.928351483466102"/>
    <n v="-121.706307197572"/>
    <x v="2972"/>
    <n v="150"/>
    <n v="146"/>
    <n v="32567.504854637002"/>
    <n v="19537.600777400501"/>
    <n v="13029.904077236501"/>
    <n v="107.66157711909899"/>
    <n v="71.358795489915707"/>
    <m/>
    <m/>
    <m/>
    <m/>
    <n v="2959"/>
    <n v="0"/>
    <n v="2985"/>
    <n v="0"/>
    <n v="0"/>
    <n v="6.689778183607166E-2"/>
    <n v="2913"/>
    <n v="0"/>
  </r>
  <r>
    <m/>
    <x v="2978"/>
    <m/>
    <m/>
    <m/>
    <m/>
    <m/>
    <m/>
    <m/>
    <m/>
    <m/>
    <m/>
    <m/>
    <m/>
    <m/>
    <m/>
    <m/>
    <m/>
    <m/>
    <m/>
    <s v="{CDC6585C-22C0-4542-A949-CDEE5502EA22}"/>
    <n v="182391103"/>
    <s v="OILFIELDS 1103"/>
    <s v="N42"/>
    <n v="35.868271899369603"/>
    <n v="-120.842987157482"/>
    <x v="2973"/>
    <n v="38"/>
    <n v="16"/>
    <n v="10747.636124622701"/>
    <n v="9813.7199145663308"/>
    <n v="933.91621005642696"/>
    <n v="4452.4168037060899"/>
    <n v="573.26293125465497"/>
    <m/>
    <m/>
    <m/>
    <m/>
    <n v="3083"/>
    <n v="0"/>
    <n v="2975"/>
    <n v="0"/>
    <n v="0"/>
    <n v="2.766602681735657"/>
    <n v="3121"/>
    <n v="0"/>
  </r>
  <r>
    <m/>
    <x v="2979"/>
    <m/>
    <m/>
    <m/>
    <m/>
    <m/>
    <m/>
    <m/>
    <m/>
    <m/>
    <m/>
    <m/>
    <m/>
    <m/>
    <m/>
    <m/>
    <m/>
    <m/>
    <m/>
    <s v="{C84D6789-7EC5-4B63-96CB-78D964DC0C39}"/>
    <n v="14232117"/>
    <s v="SAN RAMON 2117"/>
    <s v="circuit_breaker"/>
    <n v="37.745389401614297"/>
    <n v="-121.93669917488"/>
    <x v="2974"/>
    <n v="34"/>
    <n v="8"/>
    <n v="3014.7034773614801"/>
    <n v="2698.3212254661398"/>
    <n v="316.38225189534398"/>
    <n v="735.12594666547602"/>
    <n v="0"/>
    <m/>
    <m/>
    <m/>
    <m/>
    <n v="3077"/>
    <n v="0"/>
    <n v="2984"/>
    <n v="0"/>
    <n v="0"/>
    <n v="0.4567859446054735"/>
    <n v="3049"/>
    <n v="0"/>
  </r>
  <r>
    <m/>
    <x v="2980"/>
    <m/>
    <m/>
    <m/>
    <m/>
    <m/>
    <m/>
    <m/>
    <m/>
    <m/>
    <m/>
    <m/>
    <m/>
    <m/>
    <m/>
    <m/>
    <m/>
    <m/>
    <m/>
    <s v="{ADA0B946-8139-4D75-A3D4-894703D1FC57}"/>
    <n v="192381102"/>
    <s v="EEL RIVER 1102"/>
    <n v="49130"/>
    <n v="40.5669576305162"/>
    <n v="-124.204357016369"/>
    <x v="2975"/>
    <n v="147"/>
    <n v="161"/>
    <n v="37286.365071928398"/>
    <n v="22331.5765314278"/>
    <n v="14954.7885405006"/>
    <n v="2552.35168787771"/>
    <n v="2330.8835116483001"/>
    <m/>
    <m/>
    <m/>
    <m/>
    <n v="3048"/>
    <n v="0"/>
    <n v="2995"/>
    <n v="0"/>
    <n v="0"/>
    <n v="1.5859573206482607"/>
    <n v="3081"/>
    <n v="0"/>
  </r>
  <r>
    <m/>
    <x v="2981"/>
    <m/>
    <m/>
    <m/>
    <m/>
    <m/>
    <m/>
    <m/>
    <m/>
    <m/>
    <m/>
    <m/>
    <m/>
    <m/>
    <m/>
    <m/>
    <m/>
    <m/>
    <m/>
    <s v="{4A8E733F-DFA6-45E2-8263-D2D979FF3043}"/>
    <n v="43211101"/>
    <s v="HARTLEY 1101"/>
    <n v="471"/>
    <n v="39.063957887554203"/>
    <n v="-122.917525720813"/>
    <x v="2976"/>
    <n v="29"/>
    <n v="136"/>
    <n v="8707.4992272720992"/>
    <n v="2001.81295470179"/>
    <n v="6705.6862725703104"/>
    <n v="134.429933039156"/>
    <n v="283.605134837207"/>
    <m/>
    <m/>
    <m/>
    <m/>
    <n v="2966"/>
    <n v="0"/>
    <n v="3008"/>
    <n v="0"/>
    <n v="0"/>
    <n v="8.3530861922473401E-2"/>
    <n v="2919"/>
    <n v="0"/>
  </r>
  <r>
    <m/>
    <x v="2982"/>
    <m/>
    <m/>
    <m/>
    <m/>
    <m/>
    <m/>
    <m/>
    <m/>
    <m/>
    <m/>
    <m/>
    <m/>
    <m/>
    <m/>
    <m/>
    <m/>
    <m/>
    <m/>
    <s v="{DDFFEADB-3F2B-4296-80F5-9B1536EA3D55}"/>
    <n v="13921104"/>
    <s v="FRANKLIN 1104"/>
    <s v="circuit_breaker"/>
    <n v="38.011938998154797"/>
    <n v="-122.264018223579"/>
    <x v="2977"/>
    <n v="135"/>
    <n v="746"/>
    <n v="40811.073720446097"/>
    <n v="8418.0901218135405"/>
    <n v="32392.9835986326"/>
    <n v="233.97487422297999"/>
    <n v="17.7498801683331"/>
    <m/>
    <m/>
    <m/>
    <m/>
    <n v="3099"/>
    <n v="0"/>
    <n v="3014"/>
    <n v="0"/>
    <n v="0"/>
    <n v="0.14538520157080731"/>
    <n v="2956"/>
    <n v="0"/>
  </r>
  <r>
    <m/>
    <x v="2983"/>
    <m/>
    <m/>
    <m/>
    <m/>
    <m/>
    <m/>
    <m/>
    <m/>
    <m/>
    <m/>
    <m/>
    <m/>
    <m/>
    <m/>
    <m/>
    <m/>
    <m/>
    <m/>
    <s v="{B779C83B-3DC2-4512-9F97-360CB13A0909}"/>
    <n v="43201102"/>
    <s v="STAFFORD 1102"/>
    <n v="1048"/>
    <n v="38.095703123455699"/>
    <n v="-122.60209328181401"/>
    <x v="2978"/>
    <n v="131"/>
    <n v="205"/>
    <n v="20603.7935426041"/>
    <n v="8433.9926425823905"/>
    <n v="12169.800900021701"/>
    <n v="8411.3677754266701"/>
    <n v="11913.998094237901"/>
    <m/>
    <m/>
    <m/>
    <m/>
    <n v="3059"/>
    <n v="0"/>
    <n v="2982"/>
    <n v="0"/>
    <n v="0"/>
    <n v="5.2265800059846459"/>
    <n v="3113"/>
    <n v="0"/>
  </r>
  <r>
    <m/>
    <x v="2984"/>
    <m/>
    <m/>
    <m/>
    <m/>
    <m/>
    <m/>
    <m/>
    <m/>
    <m/>
    <m/>
    <m/>
    <m/>
    <m/>
    <m/>
    <m/>
    <m/>
    <m/>
    <m/>
    <s v="{E1A9F699-2041-4569-A9A7-03860994D8BC}"/>
    <n v="14662109"/>
    <s v="TASSAJARA 2109"/>
    <s v="circuit_breaker"/>
    <n v="37.799814145422097"/>
    <n v="-121.907732053641"/>
    <x v="2979"/>
    <n v="13"/>
    <n v="0"/>
    <n v="3123.8711601864702"/>
    <n v="3123.8711601864702"/>
    <n v="0"/>
    <n v="1458.97885536529"/>
    <n v="0"/>
    <m/>
    <m/>
    <m/>
    <m/>
    <n v="3103"/>
    <n v="0"/>
    <n v="3010"/>
    <n v="0"/>
    <n v="0"/>
    <n v="0.9065671503371856"/>
    <n v="3012"/>
    <n v="0"/>
  </r>
  <r>
    <m/>
    <x v="2985"/>
    <m/>
    <m/>
    <m/>
    <m/>
    <m/>
    <m/>
    <m/>
    <m/>
    <m/>
    <m/>
    <m/>
    <m/>
    <m/>
    <m/>
    <m/>
    <m/>
    <m/>
    <m/>
    <s v="{6CF6A77C-B318-465C-B9DC-4D6CDBB1BB50}"/>
    <n v="162821702"/>
    <s v="STANISLAUS 1702"/>
    <s v="L611"/>
    <n v="38.244722150893601"/>
    <n v="-120.36417245003"/>
    <x v="2980"/>
    <n v="85"/>
    <n v="206"/>
    <n v="12448.679107529801"/>
    <n v="4813.9395473653003"/>
    <n v="7634.7395601645503"/>
    <n v="4813.9395473653003"/>
    <n v="7634.7395601645503"/>
    <m/>
    <m/>
    <m/>
    <m/>
    <n v="2998"/>
    <n v="0"/>
    <n v="3012"/>
    <n v="0"/>
    <n v="0"/>
    <n v="2.991242430485924"/>
    <n v="2931"/>
    <n v="0"/>
  </r>
  <r>
    <m/>
    <x v="2986"/>
    <m/>
    <m/>
    <m/>
    <m/>
    <m/>
    <m/>
    <m/>
    <m/>
    <m/>
    <m/>
    <m/>
    <m/>
    <m/>
    <m/>
    <m/>
    <m/>
    <m/>
    <m/>
    <s v="{E2ABC82B-4DDD-4ED2-A54A-858526BC35DF}"/>
    <n v="252841102"/>
    <s v="OROSI 1102"/>
    <s v="7948F"/>
    <n v="36.544068141725198"/>
    <n v="-119.19674406057599"/>
    <x v="2981"/>
    <n v="101"/>
    <n v="115"/>
    <n v="19030.7141911258"/>
    <n v="13674.0276646851"/>
    <n v="5356.6865264406397"/>
    <n v="423.45438740291502"/>
    <n v="55.676009806030898"/>
    <m/>
    <m/>
    <m/>
    <m/>
    <n v="3105"/>
    <n v="0"/>
    <n v="3004"/>
    <n v="0"/>
    <n v="0"/>
    <n v="0.26312227615493672"/>
    <n v="3118"/>
    <n v="0"/>
  </r>
  <r>
    <m/>
    <x v="2987"/>
    <m/>
    <m/>
    <m/>
    <m/>
    <m/>
    <m/>
    <m/>
    <m/>
    <m/>
    <m/>
    <m/>
    <m/>
    <m/>
    <m/>
    <m/>
    <m/>
    <m/>
    <m/>
    <s v="{97C1B34A-95F8-4CCE-8DCC-4962D06B743A}"/>
    <n v="253911102"/>
    <s v="LAMONT 1102"/>
    <n v="4222"/>
    <n v="35.325840284468697"/>
    <n v="-118.80395422987399"/>
    <x v="2982"/>
    <n v="110"/>
    <n v="91"/>
    <n v="28335.784126721501"/>
    <n v="26105.571322734599"/>
    <n v="2230.2128039869099"/>
    <n v="805.236582583472"/>
    <n v="73.549141848182103"/>
    <m/>
    <m/>
    <m/>
    <m/>
    <n v="3031"/>
    <n v="0"/>
    <n v="2981"/>
    <n v="0"/>
    <n v="0"/>
    <n v="0.50035066055647459"/>
    <n v="3124"/>
    <n v="0"/>
  </r>
  <r>
    <m/>
    <x v="2988"/>
    <m/>
    <m/>
    <m/>
    <m/>
    <m/>
    <m/>
    <m/>
    <m/>
    <m/>
    <m/>
    <m/>
    <m/>
    <m/>
    <m/>
    <m/>
    <m/>
    <m/>
    <m/>
    <s v="{783F2A5E-A6A8-4886-A311-AC927B267C5C}"/>
    <n v="24101103"/>
    <s v="HALF MOON BAY 1103"/>
    <n v="76762"/>
    <n v="37.458214600705602"/>
    <n v="-122.42929914573"/>
    <x v="2983"/>
    <n v="19"/>
    <n v="72"/>
    <n v="4025.1368806978599"/>
    <n v="817.00881484145498"/>
    <n v="3208.1280658564001"/>
    <n v="0"/>
    <n v="203.710600760755"/>
    <m/>
    <m/>
    <m/>
    <m/>
    <n v="3009"/>
    <n v="0"/>
    <n v="2977"/>
    <n v="0"/>
    <n v="0"/>
    <n v="0"/>
    <n v="3122"/>
    <n v="0"/>
  </r>
  <r>
    <m/>
    <x v="2989"/>
    <m/>
    <m/>
    <m/>
    <m/>
    <m/>
    <m/>
    <m/>
    <m/>
    <m/>
    <m/>
    <m/>
    <m/>
    <m/>
    <m/>
    <m/>
    <m/>
    <m/>
    <m/>
    <s v="{EF774119-F7FE-47E7-8D97-134D999F3AC9}"/>
    <n v="24141102"/>
    <s v="RALSTON 1102"/>
    <n v="9126"/>
    <n v="37.5116104233093"/>
    <n v="-122.31830524609801"/>
    <x v="2984"/>
    <n v="62"/>
    <n v="199"/>
    <n v="12378.7763311053"/>
    <n v="2944.7847928480901"/>
    <n v="9433.9915382572599"/>
    <n v="1709.1713697323801"/>
    <n v="8246.1454160535104"/>
    <m/>
    <m/>
    <m/>
    <m/>
    <n v="3113"/>
    <n v="0"/>
    <n v="3003"/>
    <n v="0"/>
    <n v="0"/>
    <n v="1.0620295231819787"/>
    <n v="3030"/>
    <n v="0"/>
  </r>
  <r>
    <m/>
    <x v="2990"/>
    <m/>
    <m/>
    <m/>
    <m/>
    <m/>
    <m/>
    <m/>
    <m/>
    <m/>
    <m/>
    <m/>
    <m/>
    <m/>
    <m/>
    <m/>
    <m/>
    <m/>
    <m/>
    <s v="{6C67D310-8D73-415C-9BAA-A6CC964A8DDA}"/>
    <n v="183011102"/>
    <s v="MORRO BAY 1102"/>
    <s v="V80"/>
    <n v="35.311987691960297"/>
    <n v="-120.850394780107"/>
    <x v="2985"/>
    <n v="55"/>
    <n v="199"/>
    <n v="10555.649356106"/>
    <n v="3197.8947619812202"/>
    <n v="7357.75459412483"/>
    <n v="18.5608731380844"/>
    <n v="0"/>
    <m/>
    <m/>
    <m/>
    <m/>
    <n v="2997"/>
    <n v="0"/>
    <n v="2992"/>
    <n v="0"/>
    <n v="0"/>
    <n v="1.1533188302684641E-2"/>
    <n v="2977"/>
    <n v="0"/>
  </r>
  <r>
    <m/>
    <x v="2991"/>
    <m/>
    <m/>
    <m/>
    <m/>
    <m/>
    <m/>
    <m/>
    <m/>
    <m/>
    <m/>
    <m/>
    <m/>
    <m/>
    <m/>
    <m/>
    <m/>
    <m/>
    <m/>
    <s v="{35D3CEF8-0523-4ECA-BC11-26CD68907349}"/>
    <n v="182852204"/>
    <s v="VIEJO 2204"/>
    <n v="9440"/>
    <n v="36.603604566840602"/>
    <n v="-121.909517257389"/>
    <x v="2986"/>
    <n v="155"/>
    <n v="164"/>
    <n v="11698.5629200314"/>
    <n v="5512.2096693267704"/>
    <n v="6186.3532507046402"/>
    <n v="10.191055822184801"/>
    <n v="0"/>
    <m/>
    <m/>
    <m/>
    <m/>
    <n v="2946"/>
    <n v="0"/>
    <n v="2994"/>
    <n v="0"/>
    <n v="0"/>
    <n v="6.3324265472867918E-3"/>
    <n v="3045"/>
    <n v="0"/>
  </r>
  <r>
    <m/>
    <x v="2992"/>
    <m/>
    <m/>
    <m/>
    <m/>
    <m/>
    <m/>
    <m/>
    <m/>
    <m/>
    <m/>
    <m/>
    <m/>
    <m/>
    <m/>
    <m/>
    <m/>
    <m/>
    <m/>
    <s v="{AF6D64E0-EB57-4A91-A132-4FA867794848}"/>
    <n v="63171105"/>
    <s v="MADISON 1105"/>
    <n v="7712"/>
    <n v="38.661595421887299"/>
    <n v="-121.970800970205"/>
    <x v="2987"/>
    <n v="251"/>
    <n v="234"/>
    <n v="59106.092230943897"/>
    <n v="48161.645139093896"/>
    <n v="10944.447091849899"/>
    <n v="630.61140933328602"/>
    <n v="93.795379669062399"/>
    <m/>
    <m/>
    <m/>
    <m/>
    <n v="3051"/>
    <n v="0"/>
    <n v="3002"/>
    <n v="0"/>
    <n v="0"/>
    <n v="0.39184364202883326"/>
    <n v="3018"/>
    <n v="0"/>
  </r>
  <r>
    <m/>
    <x v="2993"/>
    <m/>
    <m/>
    <m/>
    <m/>
    <m/>
    <m/>
    <m/>
    <m/>
    <m/>
    <m/>
    <m/>
    <m/>
    <m/>
    <m/>
    <m/>
    <m/>
    <m/>
    <m/>
    <s v="{5DD49BEE-09C2-4674-9D89-3A76B7F55110}"/>
    <n v="43381101"/>
    <s v="POINT ARENA 1101"/>
    <n v="3702"/>
    <n v="38.909883168163901"/>
    <n v="-123.686470005481"/>
    <x v="2988"/>
    <n v="49"/>
    <n v="9"/>
    <n v="8658.7698465033209"/>
    <n v="7962.9537622512098"/>
    <n v="695.81608425210902"/>
    <n v="7868.7713773403502"/>
    <n v="695.81608425210902"/>
    <m/>
    <m/>
    <m/>
    <m/>
    <n v="2984"/>
    <n v="0"/>
    <n v="2978"/>
    <n v="0"/>
    <n v="0"/>
    <n v="4.8894263395093507"/>
    <n v="3078"/>
    <n v="0"/>
  </r>
  <r>
    <m/>
    <x v="2994"/>
    <m/>
    <m/>
    <m/>
    <m/>
    <m/>
    <m/>
    <m/>
    <m/>
    <m/>
    <m/>
    <m/>
    <m/>
    <m/>
    <m/>
    <m/>
    <m/>
    <m/>
    <m/>
    <s v="{0DB6DB9D-7804-4D10-B639-1A5CA91DDA98}"/>
    <n v="162671103"/>
    <s v="WESTLEY 1103"/>
    <n v="9010"/>
    <n v="37.538515710428698"/>
    <n v="-121.204439908304"/>
    <x v="2989"/>
    <n v="226"/>
    <n v="171"/>
    <n v="62578.612400979699"/>
    <n v="55369.273494100198"/>
    <n v="7209.3389068793904"/>
    <n v="1485.9819606623801"/>
    <n v="10.0171111265044"/>
    <m/>
    <m/>
    <m/>
    <m/>
    <n v="2917"/>
    <n v="0"/>
    <n v="3005"/>
    <n v="0"/>
    <n v="0"/>
    <n v="0.92334609687874381"/>
    <n v="3093"/>
    <n v="0"/>
  </r>
  <r>
    <m/>
    <x v="2995"/>
    <m/>
    <m/>
    <m/>
    <m/>
    <m/>
    <m/>
    <m/>
    <m/>
    <m/>
    <m/>
    <m/>
    <m/>
    <m/>
    <m/>
    <m/>
    <m/>
    <m/>
    <m/>
    <s v="{F3C9E330-5EFE-42AE-9971-7797E81AA91A}"/>
    <n v="83432103"/>
    <s v="HICKS 2103"/>
    <s v="XR248"/>
    <n v="37.210474722828401"/>
    <n v="-121.85949657937"/>
    <x v="2990"/>
    <n v="58"/>
    <n v="199"/>
    <n v="10837.0217459746"/>
    <n v="2561.3964833314199"/>
    <n v="8275.6252626432506"/>
    <n v="124.695033952567"/>
    <n v="69.883500297604698"/>
    <m/>
    <m/>
    <m/>
    <m/>
    <n v="3117"/>
    <n v="0"/>
    <n v="2979"/>
    <n v="0"/>
    <n v="0"/>
    <n v="7.7481877942140509E-2"/>
    <n v="2902"/>
    <n v="0"/>
  </r>
  <r>
    <m/>
    <x v="2996"/>
    <m/>
    <m/>
    <m/>
    <m/>
    <m/>
    <m/>
    <m/>
    <m/>
    <m/>
    <m/>
    <m/>
    <m/>
    <m/>
    <m/>
    <m/>
    <m/>
    <m/>
    <m/>
    <s v="{90FE2AC1-F695-42FF-8EBC-FB82E3B206C0}"/>
    <n v="163011102"/>
    <s v="MARTELL 1102"/>
    <n v="92172"/>
    <n v="38.363500275804199"/>
    <n v="-120.776020847594"/>
    <x v="2991"/>
    <n v="136"/>
    <n v="345"/>
    <n v="16850.597377546699"/>
    <n v="5297.1107552251597"/>
    <n v="11553.486622321499"/>
    <n v="186.97381113734801"/>
    <n v="544.22333061695599"/>
    <m/>
    <m/>
    <m/>
    <m/>
    <n v="3025"/>
    <n v="0"/>
    <n v="2980"/>
    <n v="0"/>
    <n v="0"/>
    <n v="0.11618010400022508"/>
    <n v="3091"/>
    <n v="0"/>
  </r>
  <r>
    <m/>
    <x v="2997"/>
    <m/>
    <m/>
    <m/>
    <m/>
    <m/>
    <m/>
    <m/>
    <m/>
    <m/>
    <m/>
    <m/>
    <m/>
    <m/>
    <m/>
    <m/>
    <m/>
    <m/>
    <m/>
    <s v="{EE561184-1754-434F-A274-A2561C8ED6F1}"/>
    <n v="182601105"/>
    <s v="OCEANO 1105"/>
    <s v="V48"/>
    <n v="35.1384876281328"/>
    <n v="-120.64049799308501"/>
    <x v="2992"/>
    <n v="128"/>
    <n v="475"/>
    <n v="18556.734172573899"/>
    <n v="4102.8714465102703"/>
    <n v="14453.8627260636"/>
    <n v="142.17223272557601"/>
    <n v="1717.9404060970301"/>
    <m/>
    <m/>
    <m/>
    <m/>
    <n v="3110"/>
    <n v="0"/>
    <n v="3007"/>
    <n v="0"/>
    <n v="0"/>
    <n v="8.8341702420923887E-2"/>
    <n v="3038"/>
    <n v="0"/>
  </r>
  <r>
    <m/>
    <x v="2998"/>
    <m/>
    <m/>
    <m/>
    <m/>
    <m/>
    <m/>
    <m/>
    <m/>
    <m/>
    <m/>
    <m/>
    <m/>
    <m/>
    <m/>
    <m/>
    <m/>
    <m/>
    <m/>
    <s v="{FB91D5A1-93AF-44B1-AF92-030805414888}"/>
    <n v="12660404"/>
    <s v="BERKELEY T 0404"/>
    <s v="circuit_breaker"/>
    <n v="37.864460105112798"/>
    <n v="-122.258947466515"/>
    <x v="2993"/>
    <n v="42"/>
    <n v="302"/>
    <n v="11717.1819517165"/>
    <n v="1941.7529244331199"/>
    <n v="9775.4290272834205"/>
    <n v="6.0959826195532596"/>
    <n v="390.47824727803902"/>
    <m/>
    <m/>
    <m/>
    <m/>
    <n v="3124"/>
    <n v="0"/>
    <n v="3011"/>
    <n v="0"/>
    <n v="0"/>
    <n v="3.7878668162944287E-3"/>
    <n v="3047"/>
    <n v="0"/>
  </r>
  <r>
    <m/>
    <x v="2999"/>
    <m/>
    <m/>
    <m/>
    <m/>
    <m/>
    <m/>
    <m/>
    <m/>
    <m/>
    <m/>
    <m/>
    <m/>
    <m/>
    <m/>
    <m/>
    <m/>
    <m/>
    <m/>
    <s v="{D5040DDA-C582-40B5-8A53-2E3901DC0B08}"/>
    <n v="42301101"/>
    <s v="TULUCAY 1101"/>
    <s v="circuit_breaker"/>
    <n v="38.247566715389198"/>
    <n v="-122.268054725345"/>
    <x v="2994"/>
    <n v="173"/>
    <n v="61"/>
    <n v="15830.2832691806"/>
    <n v="11604.5805466846"/>
    <n v="4225.7027224960102"/>
    <n v="121.197756735818"/>
    <n v="0"/>
    <m/>
    <m/>
    <m/>
    <m/>
    <n v="3088"/>
    <n v="0"/>
    <n v="2987"/>
    <n v="0"/>
    <n v="0"/>
    <n v="7.5308771300691968E-2"/>
    <n v="3095"/>
    <n v="0"/>
  </r>
  <r>
    <m/>
    <x v="3000"/>
    <m/>
    <m/>
    <m/>
    <m/>
    <m/>
    <m/>
    <m/>
    <m/>
    <m/>
    <m/>
    <m/>
    <m/>
    <m/>
    <m/>
    <m/>
    <m/>
    <m/>
    <m/>
    <s v="{B0A59559-066B-42EC-B669-9E26912EE6C4}"/>
    <n v="14101102"/>
    <s v="ALHAMBRA 1102"/>
    <n v="13333"/>
    <n v="38.005173707637802"/>
    <n v="-122.13129339228399"/>
    <x v="2995"/>
    <n v="17"/>
    <n v="61"/>
    <n v="2540.0197011149698"/>
    <n v="480.33892710795999"/>
    <n v="2059.6807740070099"/>
    <n v="130.227307531479"/>
    <n v="995.49181274935404"/>
    <m/>
    <m/>
    <m/>
    <m/>
    <n v="3054"/>
    <n v="0"/>
    <n v="3006"/>
    <n v="0"/>
    <n v="0"/>
    <n v="8.0919472308142643E-2"/>
    <n v="3053"/>
    <n v="0"/>
  </r>
  <r>
    <m/>
    <x v="3001"/>
    <m/>
    <m/>
    <m/>
    <m/>
    <m/>
    <m/>
    <m/>
    <m/>
    <m/>
    <m/>
    <m/>
    <m/>
    <m/>
    <m/>
    <m/>
    <m/>
    <m/>
    <m/>
    <s v="{A7EF07D3-EBF2-4720-9617-7A61F7C99687}"/>
    <n v="182852202"/>
    <s v="VIEJO 2202"/>
    <n v="55787"/>
    <n v="36.601038020360598"/>
    <n v="-121.93848369630599"/>
    <x v="2996"/>
    <n v="3"/>
    <n v="24"/>
    <n v="1873.3596146730099"/>
    <n v="58.925058064513898"/>
    <n v="1814.4345566085001"/>
    <n v="58.925058064513898"/>
    <n v="1814.4345566085001"/>
    <m/>
    <m/>
    <m/>
    <m/>
    <n v="3040"/>
    <n v="0"/>
    <n v="3000"/>
    <n v="0"/>
    <n v="0"/>
    <n v="3.6614322254605064E-2"/>
    <n v="3077"/>
    <n v="0"/>
  </r>
  <r>
    <m/>
    <x v="3002"/>
    <m/>
    <m/>
    <m/>
    <m/>
    <m/>
    <m/>
    <m/>
    <m/>
    <m/>
    <m/>
    <m/>
    <m/>
    <m/>
    <m/>
    <m/>
    <m/>
    <m/>
    <m/>
    <s v="{13E2F68D-5FE0-429F-8E83-F4D9D6BCB638}"/>
    <n v="42761102"/>
    <s v="FORT BRAGG A 1102"/>
    <n v="33064"/>
    <n v="39.412793372294303"/>
    <n v="-123.809121316844"/>
    <x v="2997"/>
    <n v="102"/>
    <n v="145"/>
    <n v="12660.866211418799"/>
    <n v="5911.1864335337896"/>
    <n v="6749.6797778850096"/>
    <n v="0"/>
    <n v="44.7837497878741"/>
    <m/>
    <m/>
    <m/>
    <m/>
    <n v="2924"/>
    <n v="0"/>
    <n v="2986"/>
    <n v="0"/>
    <n v="0"/>
    <n v="0"/>
    <n v="3109"/>
    <n v="0"/>
  </r>
  <r>
    <m/>
    <x v="3003"/>
    <m/>
    <m/>
    <m/>
    <m/>
    <m/>
    <m/>
    <m/>
    <m/>
    <m/>
    <m/>
    <m/>
    <m/>
    <m/>
    <m/>
    <m/>
    <m/>
    <m/>
    <m/>
    <s v="{7DB3B65A-9BC0-48E9-AEAF-56397C577A2D}"/>
    <n v="42011107"/>
    <s v="SAN RAFAEL 1107"/>
    <n v="434"/>
    <n v="37.945595618505202"/>
    <n v="-122.54393521748599"/>
    <x v="2998"/>
    <n v="37"/>
    <n v="178"/>
    <n v="10138.900063523"/>
    <n v="1839.9407003240999"/>
    <n v="8298.9593631989192"/>
    <n v="4.5720098084619503"/>
    <n v="0"/>
    <m/>
    <m/>
    <m/>
    <m/>
    <n v="3016"/>
    <n v="0"/>
    <n v="2997"/>
    <n v="0"/>
    <n v="0"/>
    <n v="2.8409143066938105E-3"/>
    <n v="3106"/>
    <n v="0"/>
  </r>
  <r>
    <m/>
    <x v="3004"/>
    <m/>
    <m/>
    <m/>
    <m/>
    <m/>
    <m/>
    <m/>
    <m/>
    <m/>
    <m/>
    <m/>
    <m/>
    <m/>
    <m/>
    <m/>
    <m/>
    <m/>
    <m/>
    <s v="{D9A411F6-BF17-411A-B6B6-EDBF1A747192}"/>
    <n v="12350401"/>
    <s v="ORINDA 0401"/>
    <s v="circuit_breaker"/>
    <n v="37.883674171258399"/>
    <n v="-122.19343551282"/>
    <x v="2999"/>
    <n v="14"/>
    <n v="0"/>
    <n v="238.03251523403301"/>
    <n v="238.03251523403301"/>
    <n v="0"/>
    <n v="160.400496674914"/>
    <n v="0"/>
    <m/>
    <m/>
    <m/>
    <m/>
    <n v="3092"/>
    <n v="0"/>
    <n v="2991"/>
    <n v="0"/>
    <n v="0"/>
    <n v="9.9668217019387981E-2"/>
    <n v="3062"/>
    <n v="0"/>
  </r>
  <r>
    <m/>
    <x v="3005"/>
    <m/>
    <m/>
    <m/>
    <m/>
    <m/>
    <m/>
    <m/>
    <m/>
    <m/>
    <m/>
    <m/>
    <m/>
    <m/>
    <m/>
    <m/>
    <m/>
    <m/>
    <m/>
    <s v="{385A8486-C3EA-4FD6-BFA5-2F73ECF426BB}"/>
    <n v="103491101"/>
    <s v="MC ARTHUR 1101"/>
    <n v="37344"/>
    <n v="41.120303487647199"/>
    <n v="-121.146543787559"/>
    <x v="3000"/>
    <n v="152"/>
    <n v="256"/>
    <n v="19422.588415066301"/>
    <n v="14267.9902042708"/>
    <n v="5154.5982107954396"/>
    <n v="181.34057467666099"/>
    <n v="6.0960587971601203"/>
    <m/>
    <m/>
    <m/>
    <m/>
    <n v="2950"/>
    <n v="0"/>
    <n v="3013"/>
    <n v="0"/>
    <n v="0"/>
    <n v="0.11267977422741152"/>
    <n v="3010"/>
    <n v="0"/>
  </r>
  <r>
    <m/>
    <x v="3006"/>
    <m/>
    <m/>
    <m/>
    <m/>
    <m/>
    <m/>
    <m/>
    <m/>
    <m/>
    <m/>
    <m/>
    <m/>
    <m/>
    <m/>
    <m/>
    <m/>
    <m/>
    <m/>
    <s v="{DA50CC20-DF93-4A26-9942-3A43E97DCAC4}"/>
    <n v="252941107"/>
    <s v="TIVY VALLEY 1107"/>
    <n v="37522"/>
    <n v="36.785634951481498"/>
    <n v="-119.399123333189"/>
    <x v="3001"/>
    <n v="56"/>
    <n v="101"/>
    <n v="10677.1741422257"/>
    <n v="4999.5623165043899"/>
    <n v="5677.6118257213502"/>
    <n v="731.91632095740295"/>
    <n v="619.25044146863502"/>
    <m/>
    <m/>
    <m/>
    <m/>
    <n v="3096"/>
    <n v="0"/>
    <n v="2988"/>
    <n v="0"/>
    <n v="0"/>
    <n v="0.45479157626962241"/>
    <n v="3004"/>
    <n v="0"/>
  </r>
  <r>
    <m/>
    <x v="3007"/>
    <m/>
    <m/>
    <m/>
    <m/>
    <m/>
    <m/>
    <m/>
    <m/>
    <m/>
    <m/>
    <m/>
    <m/>
    <m/>
    <m/>
    <m/>
    <m/>
    <m/>
    <m/>
    <s v="{CBC2E590-65E4-4DD8-9118-7B6CB910201C}"/>
    <n v="82952113"/>
    <s v="EDENVALE 2113"/>
    <s v="circuit_breaker"/>
    <n v="37.244272316422503"/>
    <n v="-121.795275378055"/>
    <x v="3002"/>
    <n v="50"/>
    <n v="334"/>
    <n v="15209.4563914582"/>
    <n v="2357.5159647831802"/>
    <n v="12851.940426675101"/>
    <n v="24.567983621660101"/>
    <n v="0"/>
    <m/>
    <m/>
    <m/>
    <m/>
    <n v="3081"/>
    <n v="0"/>
    <n v="2993"/>
    <n v="0"/>
    <n v="0"/>
    <n v="1.5265832550974559E-2"/>
    <n v="3019"/>
    <n v="0"/>
  </r>
  <r>
    <m/>
    <x v="3008"/>
    <m/>
    <m/>
    <m/>
    <m/>
    <m/>
    <m/>
    <m/>
    <m/>
    <m/>
    <m/>
    <m/>
    <m/>
    <m/>
    <m/>
    <m/>
    <m/>
    <m/>
    <m/>
    <s v="{F1466976-3470-44F4-BFAC-1A77DCF2CCD2}"/>
    <n v="83392107"/>
    <s v="SWIFT 2107"/>
    <s v="XR526"/>
    <n v="37.313446773235199"/>
    <n v="-121.759082476716"/>
    <x v="3003"/>
    <n v="91"/>
    <n v="68"/>
    <n v="12804.5607310059"/>
    <n v="8725.9112391298495"/>
    <n v="4078.64949187605"/>
    <n v="3165.9502485463499"/>
    <n v="1629.0054873927199"/>
    <m/>
    <m/>
    <m/>
    <m/>
    <n v="3114"/>
    <n v="0"/>
    <n v="2998"/>
    <n v="0"/>
    <n v="0"/>
    <n v="1.9672296718894939"/>
    <n v="2944"/>
    <n v="0"/>
  </r>
  <r>
    <m/>
    <x v="3009"/>
    <m/>
    <m/>
    <m/>
    <m/>
    <m/>
    <m/>
    <m/>
    <m/>
    <m/>
    <m/>
    <m/>
    <m/>
    <m/>
    <m/>
    <m/>
    <m/>
    <m/>
    <m/>
    <s v="{5E127255-F44E-4E7F-9860-A35F96AE573A}"/>
    <n v="42631108"/>
    <s v="PETALUMA C 1108"/>
    <n v="628"/>
    <n v="38.241577680816199"/>
    <n v="-122.679034580877"/>
    <x v="3004"/>
    <n v="208"/>
    <n v="314"/>
    <n v="46119.727932678899"/>
    <n v="18094.766486800301"/>
    <n v="28024.961445878602"/>
    <n v="14935.6028431413"/>
    <n v="22983.350333264501"/>
    <m/>
    <m/>
    <m/>
    <m/>
    <n v="2985"/>
    <n v="0"/>
    <n v="2990"/>
    <n v="0"/>
    <n v="0"/>
    <n v="9.2805504742455529"/>
    <n v="2943"/>
    <n v="0"/>
  </r>
  <r>
    <m/>
    <x v="3010"/>
    <m/>
    <m/>
    <m/>
    <m/>
    <m/>
    <m/>
    <m/>
    <m/>
    <m/>
    <m/>
    <m/>
    <m/>
    <m/>
    <m/>
    <m/>
    <m/>
    <m/>
    <m/>
    <s v="{F8B3D30D-8DD1-4628-A46B-E961D4F39DD6}"/>
    <n v="183011101"/>
    <s v="MORRO BAY 1101"/>
    <s v="W04"/>
    <n v="35.361288486979902"/>
    <n v="-120.83647355154299"/>
    <x v="3005"/>
    <n v="68"/>
    <n v="513"/>
    <n v="24843.056255654901"/>
    <n v="3936.0015320326702"/>
    <n v="20907.054723622299"/>
    <n v="0"/>
    <n v="56.063980606548299"/>
    <m/>
    <m/>
    <m/>
    <m/>
    <n v="3123"/>
    <n v="0"/>
    <n v="2976"/>
    <n v="0"/>
    <n v="0"/>
    <n v="0"/>
    <n v="2945"/>
    <n v="0"/>
  </r>
  <r>
    <m/>
    <x v="3011"/>
    <m/>
    <m/>
    <m/>
    <m/>
    <m/>
    <m/>
    <m/>
    <m/>
    <m/>
    <m/>
    <m/>
    <m/>
    <m/>
    <m/>
    <m/>
    <m/>
    <m/>
    <m/>
    <s v="{12F1A144-2063-4E28-8860-F6ADF2052849}"/>
    <n v="182631104"/>
    <s v="SAN LUIS OBISPO 1104"/>
    <s v="circuit_breaker"/>
    <n v="35.261325861565702"/>
    <n v="-120.63473126045"/>
    <x v="3006"/>
    <n v="105"/>
    <n v="42"/>
    <n v="14433.182433449099"/>
    <n v="11106.7457388898"/>
    <n v="3326.4366945592601"/>
    <n v="889.54663334539202"/>
    <n v="1045.7349507095801"/>
    <m/>
    <m/>
    <m/>
    <m/>
    <n v="2921"/>
    <n v="0"/>
    <n v="3001"/>
    <n v="0"/>
    <n v="0"/>
    <n v="0.55273848110845958"/>
    <n v="2990"/>
    <n v="0"/>
  </r>
  <r>
    <m/>
    <x v="3012"/>
    <m/>
    <m/>
    <m/>
    <m/>
    <m/>
    <m/>
    <m/>
    <m/>
    <m/>
    <m/>
    <m/>
    <m/>
    <m/>
    <m/>
    <m/>
    <m/>
    <m/>
    <m/>
    <s v="{859884CA-A48F-42EF-9FB7-61037D5ACB81}"/>
    <n v="162821702"/>
    <s v="STANISLAUS 1702"/>
    <s v="L5381"/>
    <n v="38.251759333816899"/>
    <n v="-120.350873994978"/>
    <x v="3007"/>
    <n v="30"/>
    <n v="80"/>
    <n v="5939.6064588810796"/>
    <n v="1946.7740288407699"/>
    <n v="3992.8324300403001"/>
    <n v="1946.7740288407699"/>
    <n v="3992.8324300403001"/>
    <m/>
    <m/>
    <m/>
    <m/>
    <n v="3018"/>
    <n v="0"/>
    <n v="2983"/>
    <n v="0"/>
    <n v="0"/>
    <n v="1.209668925074818"/>
    <n v="2964"/>
    <n v="0"/>
  </r>
  <r>
    <m/>
    <x v="3013"/>
    <m/>
    <m/>
    <m/>
    <m/>
    <m/>
    <m/>
    <m/>
    <m/>
    <m/>
    <m/>
    <m/>
    <m/>
    <m/>
    <m/>
    <m/>
    <m/>
    <m/>
    <m/>
    <s v="{71ACD594-F55A-4D07-9FE3-9B0665AF5F6F}"/>
    <n v="42011106"/>
    <s v="SAN RAFAEL 1106"/>
    <n v="68694"/>
    <n v="37.981306772041002"/>
    <n v="-122.52234538207399"/>
    <x v="3008"/>
    <n v="76"/>
    <n v="391"/>
    <n v="20324.4448683521"/>
    <n v="4050.2895364740298"/>
    <n v="16274.155331878001"/>
    <n v="0"/>
    <n v="464.61977103392599"/>
    <m/>
    <m/>
    <m/>
    <m/>
    <n v="3005"/>
    <n v="0"/>
    <n v="3009"/>
    <n v="0"/>
    <n v="0"/>
    <n v="0"/>
    <n v="3070"/>
    <n v="0"/>
  </r>
  <r>
    <m/>
    <x v="3014"/>
    <m/>
    <m/>
    <m/>
    <m/>
    <m/>
    <m/>
    <m/>
    <m/>
    <m/>
    <m/>
    <m/>
    <m/>
    <m/>
    <m/>
    <m/>
    <m/>
    <m/>
    <m/>
    <s v="{942A1F20-74CB-4B0F-A8B8-16F691C971BA}"/>
    <n v="22721106"/>
    <s v="SNEATH LANE 1106"/>
    <n v="1339"/>
    <n v="37.632068205874702"/>
    <n v="-122.437606432393"/>
    <x v="3009"/>
    <n v="108"/>
    <n v="1025"/>
    <n v="51891.3443099004"/>
    <n v="8419.6558789650007"/>
    <n v="43471.688430935399"/>
    <n v="0"/>
    <n v="69.480592371706393"/>
    <m/>
    <m/>
    <m/>
    <m/>
    <n v="3026"/>
    <n v="0"/>
    <n v="3043"/>
    <n v="0"/>
    <n v="0"/>
    <n v="0"/>
    <n v="2926"/>
    <n v="0"/>
  </r>
  <r>
    <m/>
    <x v="3015"/>
    <m/>
    <m/>
    <m/>
    <m/>
    <m/>
    <m/>
    <m/>
    <m/>
    <m/>
    <m/>
    <m/>
    <m/>
    <m/>
    <m/>
    <m/>
    <m/>
    <m/>
    <m/>
    <s v="{BC94208A-FBF0-4021-BC48-64B29D924399}"/>
    <n v="192381102"/>
    <s v="EEL RIVER 1102"/>
    <n v="530"/>
    <n v="40.598709227232597"/>
    <n v="-124.211949799135"/>
    <x v="3010"/>
    <n v="395"/>
    <n v="453"/>
    <n v="81060.573112429003"/>
    <n v="51915.256219290903"/>
    <n v="29145.316893137999"/>
    <n v="8758.0356686798896"/>
    <n v="3592.4403511177202"/>
    <m/>
    <m/>
    <m/>
    <m/>
    <n v="3065"/>
    <n v="0"/>
    <n v="3045"/>
    <n v="0"/>
    <n v="0"/>
    <n v="5.4419893814832916"/>
    <n v="2997"/>
    <n v="0"/>
  </r>
  <r>
    <m/>
    <x v="3016"/>
    <m/>
    <m/>
    <m/>
    <m/>
    <m/>
    <m/>
    <m/>
    <m/>
    <m/>
    <m/>
    <m/>
    <m/>
    <m/>
    <m/>
    <m/>
    <m/>
    <m/>
    <m/>
    <s v="{28C87B96-17F1-4B77-AC44-88E083C74B6C}"/>
    <n v="182391103"/>
    <s v="OILFIELDS 1103"/>
    <n v="7006"/>
    <n v="35.868365180935903"/>
    <n v="-120.847754910121"/>
    <x v="3011"/>
    <n v="98"/>
    <n v="64"/>
    <n v="27975.368309518599"/>
    <n v="24239.802645670101"/>
    <n v="3735.5656638484602"/>
    <n v="5321.5913986957503"/>
    <n v="1650.5739022108301"/>
    <m/>
    <m/>
    <m/>
    <m/>
    <n v="2941"/>
    <n v="0"/>
    <n v="3028"/>
    <n v="0"/>
    <n v="0"/>
    <n v="3.3066825689989772"/>
    <n v="2948"/>
    <n v="0"/>
  </r>
  <r>
    <m/>
    <x v="3017"/>
    <m/>
    <m/>
    <m/>
    <m/>
    <m/>
    <m/>
    <m/>
    <m/>
    <m/>
    <m/>
    <m/>
    <m/>
    <m/>
    <m/>
    <m/>
    <m/>
    <m/>
    <m/>
    <s v="{87C2089E-844B-4CDB-8CA8-FEE8A9986F8E}"/>
    <n v="182631101"/>
    <s v="SAN LUIS OBISPO 1101"/>
    <n v="592368"/>
    <n v="35.289373779733097"/>
    <n v="-120.65298721410601"/>
    <x v="3012"/>
    <n v="179"/>
    <n v="785"/>
    <n v="38694.640376413801"/>
    <n v="7364.7528948912304"/>
    <n v="31329.887481522601"/>
    <n v="0"/>
    <n v="71.403228390179095"/>
    <m/>
    <m/>
    <m/>
    <m/>
    <n v="3019"/>
    <n v="0"/>
    <n v="3044"/>
    <n v="0"/>
    <n v="0"/>
    <n v="0"/>
    <n v="2911"/>
    <n v="0"/>
  </r>
  <r>
    <m/>
    <x v="3018"/>
    <m/>
    <m/>
    <m/>
    <m/>
    <m/>
    <m/>
    <m/>
    <m/>
    <m/>
    <m/>
    <m/>
    <m/>
    <m/>
    <m/>
    <m/>
    <m/>
    <m/>
    <m/>
    <s v="{F61A533E-D44D-4AFC-AE85-9F4FD0A8F945}"/>
    <n v="14452104"/>
    <s v="KIRKER 2104"/>
    <s v="circuit_breaker"/>
    <n v="38.020639327616003"/>
    <n v="-121.90581751337599"/>
    <x v="3013"/>
    <n v="303"/>
    <n v="1998"/>
    <n v="99296.660535239294"/>
    <n v="16836.667847877499"/>
    <n v="82459.992687361693"/>
    <n v="74.513190388957995"/>
    <n v="0"/>
    <m/>
    <m/>
    <m/>
    <m/>
    <n v="3121"/>
    <n v="0"/>
    <n v="3030"/>
    <n v="0"/>
    <n v="0"/>
    <n v="4.6300335625177221E-2"/>
    <n v="3066"/>
    <n v="0"/>
  </r>
  <r>
    <m/>
    <x v="3019"/>
    <m/>
    <m/>
    <m/>
    <m/>
    <m/>
    <m/>
    <m/>
    <m/>
    <m/>
    <m/>
    <m/>
    <m/>
    <m/>
    <m/>
    <m/>
    <m/>
    <m/>
    <m/>
    <s v="{9E74C19B-FD10-4380-8F7F-0DF0A358D1AB}"/>
    <n v="42721104"/>
    <s v="SONOMA 1104"/>
    <n v="914376"/>
    <n v="38.288301563055001"/>
    <n v="-122.493489895881"/>
    <x v="3014"/>
    <n v="171"/>
    <n v="407"/>
    <n v="33114.223509564399"/>
    <n v="11215.1853318994"/>
    <n v="21899.038177664999"/>
    <n v="702.83000605089001"/>
    <n v="920.55071185824499"/>
    <m/>
    <m/>
    <m/>
    <m/>
    <n v="3036"/>
    <n v="0"/>
    <n v="3024"/>
    <n v="0"/>
    <n v="0"/>
    <n v="0.43671818368984761"/>
    <n v="2998"/>
    <n v="0"/>
  </r>
  <r>
    <m/>
    <x v="3020"/>
    <m/>
    <m/>
    <m/>
    <m/>
    <m/>
    <m/>
    <m/>
    <m/>
    <m/>
    <m/>
    <m/>
    <m/>
    <m/>
    <m/>
    <m/>
    <m/>
    <m/>
    <m/>
    <s v="{8DC14E6C-EC17-4B68-AA1F-34B2D141CBFE}"/>
    <n v="83371103"/>
    <s v="SARATOGA 1103"/>
    <s v="LC82"/>
    <n v="37.277686583365501"/>
    <n v="-122.025891127591"/>
    <x v="3015"/>
    <n v="91"/>
    <n v="165"/>
    <n v="10573.483005132101"/>
    <n v="3440.1789330966899"/>
    <n v="7133.3040720354802"/>
    <n v="4.89452286454227"/>
    <n v="0"/>
    <m/>
    <m/>
    <m/>
    <m/>
    <n v="3024"/>
    <n v="0"/>
    <n v="3031"/>
    <n v="0"/>
    <n v="0"/>
    <n v="3.0413145668634948E-3"/>
    <n v="2920"/>
    <n v="0"/>
  </r>
  <r>
    <m/>
    <x v="3021"/>
    <m/>
    <m/>
    <m/>
    <m/>
    <m/>
    <m/>
    <m/>
    <m/>
    <m/>
    <m/>
    <m/>
    <m/>
    <m/>
    <m/>
    <m/>
    <m/>
    <m/>
    <m/>
    <s v="{A0069F30-9735-482E-85CC-36443E960AEF}"/>
    <n v="83371103"/>
    <s v="SARATOGA 1103"/>
    <s v="LC40"/>
    <n v="37.268043062971898"/>
    <n v="-122.031849807461"/>
    <x v="3016"/>
    <n v="79"/>
    <n v="217"/>
    <n v="12245.654924603499"/>
    <n v="3059.92583700862"/>
    <n v="9185.7290875948893"/>
    <n v="438.14476806120001"/>
    <n v="1838.3119680623599"/>
    <m/>
    <m/>
    <m/>
    <m/>
    <n v="3037"/>
    <n v="0"/>
    <n v="3036"/>
    <n v="0"/>
    <n v="0"/>
    <n v="0.2722504526749559"/>
    <n v="3051"/>
    <n v="0"/>
  </r>
  <r>
    <m/>
    <x v="3022"/>
    <m/>
    <m/>
    <m/>
    <m/>
    <m/>
    <m/>
    <m/>
    <m/>
    <m/>
    <m/>
    <m/>
    <m/>
    <m/>
    <m/>
    <m/>
    <m/>
    <m/>
    <m/>
    <s v="{162FBB52-745E-4C32-9FDD-D8D884FE49AC}"/>
    <n v="42721105"/>
    <s v="SONOMA 1105"/>
    <n v="138"/>
    <n v="38.272638496653798"/>
    <n v="-122.437216457791"/>
    <x v="3017"/>
    <n v="339"/>
    <n v="469"/>
    <n v="58579.8128077004"/>
    <n v="27343.3572435428"/>
    <n v="31236.455564157601"/>
    <n v="615.51921940190505"/>
    <n v="13.392811471851299"/>
    <m/>
    <m/>
    <m/>
    <m/>
    <n v="2927"/>
    <n v="0"/>
    <n v="3022"/>
    <n v="0"/>
    <n v="0"/>
    <n v="0.38246579287898114"/>
    <n v="3126"/>
    <n v="0"/>
  </r>
  <r>
    <m/>
    <x v="3023"/>
    <m/>
    <m/>
    <m/>
    <m/>
    <m/>
    <m/>
    <m/>
    <m/>
    <m/>
    <m/>
    <m/>
    <m/>
    <m/>
    <m/>
    <m/>
    <m/>
    <m/>
    <m/>
    <s v="{0CEB70F5-2209-4B8B-BEA6-B7EBAFD3DEEB}"/>
    <n v="182581108"/>
    <s v="GOLDTREE 1108"/>
    <s v="circuit_breaker"/>
    <n v="35.319682294051702"/>
    <n v="-120.693056283026"/>
    <x v="3018"/>
    <n v="115"/>
    <n v="344"/>
    <n v="20741.220341709599"/>
    <n v="7797.4444810821196"/>
    <n v="12943.7758606275"/>
    <n v="3288.9554722058001"/>
    <n v="1282.13900985072"/>
    <m/>
    <m/>
    <m/>
    <m/>
    <n v="2916"/>
    <n v="0"/>
    <n v="3050"/>
    <n v="0"/>
    <n v="0"/>
    <n v="2.0436615507199902"/>
    <n v="2987"/>
    <n v="0"/>
  </r>
  <r>
    <m/>
    <x v="3024"/>
    <m/>
    <m/>
    <m/>
    <m/>
    <m/>
    <m/>
    <m/>
    <m/>
    <m/>
    <m/>
    <m/>
    <m/>
    <m/>
    <m/>
    <m/>
    <m/>
    <m/>
    <m/>
    <s v="{1FEB7E65-DDE1-46AE-83AD-B5F30417F926}"/>
    <n v="13912108"/>
    <s v="WILLOW PASS 2108"/>
    <s v="circuit_breaker"/>
    <n v="38.024653288612697"/>
    <n v="-121.96116229526"/>
    <x v="3019"/>
    <n v="168"/>
    <n v="89"/>
    <n v="18732.8785774678"/>
    <n v="14603.413634680101"/>
    <n v="4129.4649427876602"/>
    <n v="235.75328372322599"/>
    <n v="23.460831776600902"/>
    <m/>
    <m/>
    <m/>
    <m/>
    <n v="2937"/>
    <n v="0"/>
    <n v="3048"/>
    <n v="0"/>
    <n v="0"/>
    <n v="0.14649025366038465"/>
    <n v="2975"/>
    <n v="0"/>
  </r>
  <r>
    <m/>
    <x v="3025"/>
    <m/>
    <m/>
    <m/>
    <m/>
    <m/>
    <m/>
    <m/>
    <m/>
    <m/>
    <m/>
    <m/>
    <m/>
    <m/>
    <m/>
    <m/>
    <m/>
    <m/>
    <m/>
    <s v="{B92734B7-4E4E-459E-8B98-E0A159EA0D8F}"/>
    <n v="42271103"/>
    <s v="COTATI 1103"/>
    <n v="252"/>
    <n v="38.2434953099675"/>
    <n v="-122.94243421427601"/>
    <x v="3020"/>
    <n v="96"/>
    <n v="251"/>
    <n v="17845.142307802598"/>
    <n v="9654.7076543522398"/>
    <n v="8190.4346534504202"/>
    <n v="0"/>
    <n v="12.0705691905011"/>
    <m/>
    <m/>
    <m/>
    <m/>
    <n v="3062"/>
    <n v="0"/>
    <n v="3026"/>
    <n v="0"/>
    <n v="0"/>
    <n v="0"/>
    <n v="2917"/>
    <n v="0"/>
  </r>
  <r>
    <m/>
    <x v="3026"/>
    <m/>
    <m/>
    <m/>
    <m/>
    <m/>
    <m/>
    <m/>
    <m/>
    <m/>
    <m/>
    <m/>
    <m/>
    <m/>
    <m/>
    <m/>
    <m/>
    <m/>
    <m/>
    <s v="{D661A4C9-F1EC-4DA6-BD47-BB819E0F490C}"/>
    <n v="14341105"/>
    <s v="VALLEY VIEW 1105"/>
    <s v="P124"/>
    <n v="37.984309941740399"/>
    <n v="-122.297208498817"/>
    <x v="3021"/>
    <n v="108"/>
    <n v="551"/>
    <n v="30853.9659328548"/>
    <n v="5089.5347214490102"/>
    <n v="25764.431211405801"/>
    <n v="0"/>
    <n v="159.61741941538401"/>
    <m/>
    <m/>
    <m/>
    <m/>
    <n v="3090"/>
    <n v="0"/>
    <n v="3040"/>
    <n v="0"/>
    <n v="0"/>
    <n v="0"/>
    <n v="3036"/>
    <n v="0"/>
  </r>
  <r>
    <m/>
    <x v="3027"/>
    <m/>
    <m/>
    <m/>
    <m/>
    <m/>
    <m/>
    <m/>
    <m/>
    <m/>
    <m/>
    <m/>
    <m/>
    <m/>
    <m/>
    <m/>
    <m/>
    <m/>
    <m/>
    <s v="{BC48BC1B-FF6D-435C-9294-117A7961E04E}"/>
    <n v="252721106"/>
    <s v="KERN OIL 1106"/>
    <n v="3301"/>
    <n v="35.4423786311078"/>
    <n v="-118.95953748566799"/>
    <x v="3022"/>
    <n v="288"/>
    <n v="191"/>
    <n v="64287.256864780997"/>
    <n v="52237.985757067101"/>
    <n v="12049.271107713899"/>
    <n v="657.98862785908898"/>
    <n v="461.25052210820701"/>
    <m/>
    <m/>
    <m/>
    <m/>
    <n v="3064"/>
    <n v="0"/>
    <n v="3039"/>
    <n v="0"/>
    <n v="0"/>
    <n v="0.40885505168142999"/>
    <n v="3088"/>
    <n v="0"/>
  </r>
  <r>
    <m/>
    <x v="3028"/>
    <m/>
    <m/>
    <m/>
    <m/>
    <m/>
    <m/>
    <m/>
    <m/>
    <m/>
    <m/>
    <m/>
    <m/>
    <m/>
    <m/>
    <m/>
    <m/>
    <m/>
    <m/>
    <s v="{53C5BA88-884F-48FE-B87C-D7D9589897A5}"/>
    <n v="253642101"/>
    <s v="POSO MOUNTAIN 2101"/>
    <s v="circuit_breaker"/>
    <n v="35.559619710862201"/>
    <n v="-118.957356583166"/>
    <x v="3023"/>
    <n v="45"/>
    <n v="4"/>
    <n v="7014.8715180959098"/>
    <n v="6924.1000620913901"/>
    <n v="90.771456004518797"/>
    <n v="6924.1000620913901"/>
    <n v="90.771456004518797"/>
    <m/>
    <m/>
    <m/>
    <m/>
    <n v="2972"/>
    <n v="0"/>
    <n v="3018"/>
    <n v="0"/>
    <n v="0"/>
    <n v="4.3024349796817889"/>
    <n v="3003"/>
    <n v="0"/>
  </r>
  <r>
    <m/>
    <x v="3029"/>
    <m/>
    <m/>
    <m/>
    <m/>
    <m/>
    <m/>
    <m/>
    <m/>
    <m/>
    <m/>
    <m/>
    <m/>
    <m/>
    <m/>
    <m/>
    <m/>
    <m/>
    <m/>
    <s v="{4F05ED84-FE56-4A90-8DC4-86D939A68626}"/>
    <n v="103491101"/>
    <s v="MC ARTHUR 1101"/>
    <n v="53120"/>
    <n v="41.055868420894001"/>
    <n v="-121.38911096302201"/>
    <x v="3024"/>
    <n v="138"/>
    <n v="142"/>
    <n v="19148.4493138039"/>
    <n v="12732.031985322399"/>
    <n v="6416.4173284814897"/>
    <n v="0"/>
    <n v="20.956251187911"/>
    <m/>
    <m/>
    <m/>
    <m/>
    <n v="2969"/>
    <n v="0"/>
    <n v="3046"/>
    <n v="0"/>
    <n v="0"/>
    <n v="0"/>
    <n v="3069"/>
    <n v="0"/>
  </r>
  <r>
    <m/>
    <x v="3030"/>
    <m/>
    <m/>
    <m/>
    <m/>
    <m/>
    <m/>
    <m/>
    <m/>
    <m/>
    <m/>
    <m/>
    <m/>
    <m/>
    <m/>
    <m/>
    <m/>
    <m/>
    <m/>
    <s v="{18E8D8F7-45B7-41EF-BCF8-35FF7259EC09}"/>
    <n v="43051101"/>
    <s v="MONTICELLO 1101"/>
    <n v="1589"/>
    <n v="38.406933541761902"/>
    <n v="-122.205666930014"/>
    <x v="3025"/>
    <n v="95"/>
    <n v="205"/>
    <n v="15749.475050118401"/>
    <n v="6934.0024150196696"/>
    <n v="8815.4726350987294"/>
    <n v="6934.0024150196696"/>
    <n v="8815.4726350987294"/>
    <m/>
    <m/>
    <m/>
    <m/>
    <n v="2930"/>
    <n v="0"/>
    <n v="3037"/>
    <n v="0"/>
    <n v="0"/>
    <n v="4.3085880146231874"/>
    <n v="3102"/>
    <n v="0"/>
  </r>
  <r>
    <m/>
    <x v="3031"/>
    <m/>
    <m/>
    <m/>
    <m/>
    <m/>
    <m/>
    <m/>
    <m/>
    <m/>
    <m/>
    <m/>
    <m/>
    <m/>
    <m/>
    <m/>
    <m/>
    <m/>
    <m/>
    <s v="{6D5B17B5-960C-48B4-806D-BF9DA1A8A3B0}"/>
    <n v="182331101"/>
    <s v="GABILAN 1101"/>
    <n v="3722"/>
    <n v="36.696916766424799"/>
    <n v="-121.572903720326"/>
    <x v="3026"/>
    <n v="207"/>
    <n v="170"/>
    <n v="48849.585845022899"/>
    <n v="30859.724157087901"/>
    <n v="17989.861687935001"/>
    <n v="1147.7091723957501"/>
    <n v="33.126433819816299"/>
    <m/>
    <m/>
    <m/>
    <m/>
    <n v="2999"/>
    <n v="0"/>
    <n v="3020"/>
    <n v="0"/>
    <n v="0"/>
    <n v="0.7131531961607197"/>
    <n v="3050"/>
    <n v="0"/>
  </r>
  <r>
    <m/>
    <x v="3032"/>
    <m/>
    <m/>
    <m/>
    <m/>
    <m/>
    <m/>
    <m/>
    <m/>
    <m/>
    <m/>
    <m/>
    <m/>
    <m/>
    <m/>
    <m/>
    <m/>
    <m/>
    <m/>
    <s v="{B83D09DE-3D47-4840-BFDB-F992D85178B8}"/>
    <n v="152481103"/>
    <s v="BRUNSWICK 1103"/>
    <n v="78862"/>
    <n v="39.254761187135202"/>
    <n v="-121.024208219031"/>
    <x v="3027"/>
    <n v="68"/>
    <n v="188"/>
    <n v="9183.6261497105697"/>
    <n v="2157.7055103722601"/>
    <n v="7025.9206393383001"/>
    <n v="423.58363189766698"/>
    <n v="1237.6004324323101"/>
    <m/>
    <m/>
    <m/>
    <m/>
    <n v="3060"/>
    <n v="0"/>
    <n v="3021"/>
    <n v="0"/>
    <n v="0"/>
    <n v="0.26320258493588522"/>
    <n v="3123"/>
    <n v="0"/>
  </r>
  <r>
    <m/>
    <x v="3033"/>
    <m/>
    <m/>
    <m/>
    <m/>
    <m/>
    <m/>
    <m/>
    <m/>
    <m/>
    <m/>
    <m/>
    <m/>
    <m/>
    <m/>
    <m/>
    <m/>
    <m/>
    <m/>
    <s v="{E273F09C-00C1-48A4-A71E-352A62A15E75}"/>
    <n v="182082103"/>
    <s v="LOS OSITOS 2103"/>
    <n v="7082"/>
    <n v="36.287155864556397"/>
    <n v="-121.248266572837"/>
    <x v="3028"/>
    <n v="182"/>
    <n v="190"/>
    <n v="45136.861672118401"/>
    <n v="33004.076460595497"/>
    <n v="12132.785211523"/>
    <n v="1889.1980280190501"/>
    <n v="804.217935313098"/>
    <m/>
    <m/>
    <m/>
    <m/>
    <n v="3104"/>
    <n v="0"/>
    <n v="3015"/>
    <n v="0"/>
    <n v="0"/>
    <n v="1.1738928678682252"/>
    <n v="2939"/>
    <n v="0"/>
  </r>
  <r>
    <m/>
    <x v="3034"/>
    <m/>
    <m/>
    <m/>
    <m/>
    <m/>
    <m/>
    <m/>
    <m/>
    <m/>
    <m/>
    <m/>
    <m/>
    <m/>
    <m/>
    <m/>
    <m/>
    <m/>
    <m/>
    <s v="{42F8D929-F3A9-49A8-94C4-A1A9328D939B}"/>
    <n v="42631109"/>
    <s v="PETALUMA C 1109"/>
    <s v="circuit_breaker"/>
    <n v="38.239037200693303"/>
    <n v="-122.63697778317599"/>
    <x v="3029"/>
    <n v="208"/>
    <n v="753"/>
    <n v="37747.823512926203"/>
    <n v="7864.7250077253402"/>
    <n v="29883.098505200898"/>
    <n v="1526.3366700710501"/>
    <n v="2883.9119830868999"/>
    <m/>
    <m/>
    <m/>
    <m/>
    <n v="2956"/>
    <n v="0"/>
    <n v="3016"/>
    <n v="0"/>
    <n v="0"/>
    <n v="0.9484213430187185"/>
    <n v="2907"/>
    <n v="0"/>
  </r>
  <r>
    <m/>
    <x v="3035"/>
    <m/>
    <m/>
    <m/>
    <m/>
    <m/>
    <m/>
    <m/>
    <m/>
    <m/>
    <m/>
    <m/>
    <m/>
    <m/>
    <m/>
    <m/>
    <m/>
    <m/>
    <m/>
    <s v="{3B5DCBB5-D826-4D6E-9F84-E8F9FA887643}"/>
    <n v="43091103"/>
    <s v="GREENBRAE 1103"/>
    <n v="7315"/>
    <n v="37.933689213578198"/>
    <n v="-122.52112314903"/>
    <x v="3030"/>
    <n v="74"/>
    <n v="466"/>
    <n v="24227.975955846399"/>
    <n v="3607.6139812105698"/>
    <n v="20620.361974635802"/>
    <n v="0"/>
    <n v="973.39557564686402"/>
    <m/>
    <m/>
    <m/>
    <m/>
    <n v="2953"/>
    <n v="0"/>
    <n v="3042"/>
    <n v="0"/>
    <n v="0"/>
    <n v="0"/>
    <n v="3029"/>
    <n v="0"/>
  </r>
  <r>
    <m/>
    <x v="3036"/>
    <m/>
    <m/>
    <m/>
    <m/>
    <m/>
    <m/>
    <m/>
    <m/>
    <m/>
    <m/>
    <m/>
    <m/>
    <m/>
    <m/>
    <m/>
    <m/>
    <m/>
    <m/>
    <s v="{49931849-9CA4-43E6-B559-5E2CB6D2E2B4}"/>
    <n v="182852201"/>
    <s v="VIEJO 2201"/>
    <n v="9704"/>
    <n v="36.5671947521503"/>
    <n v="-121.92762160385701"/>
    <x v="3031"/>
    <n v="88"/>
    <n v="489"/>
    <n v="19850.766904926801"/>
    <n v="4088.1891539366302"/>
    <n v="15762.5777509901"/>
    <n v="786.59863628438904"/>
    <n v="577.29695142436697"/>
    <m/>
    <m/>
    <m/>
    <m/>
    <n v="2965"/>
    <n v="0"/>
    <n v="3019"/>
    <n v="0"/>
    <n v="0"/>
    <n v="0.48876958122666714"/>
    <n v="2971"/>
    <n v="0"/>
  </r>
  <r>
    <m/>
    <x v="3037"/>
    <m/>
    <m/>
    <m/>
    <m/>
    <m/>
    <m/>
    <m/>
    <m/>
    <m/>
    <m/>
    <m/>
    <m/>
    <m/>
    <m/>
    <m/>
    <m/>
    <m/>
    <m/>
    <s v="{0490EF9F-4327-4CEC-AB8A-ADCAD043B99F}"/>
    <n v="182981102"/>
    <s v="JOLON 1102"/>
    <n v="7002"/>
    <n v="35.966390275732003"/>
    <n v="-121.11526544888"/>
    <x v="3032"/>
    <n v="137"/>
    <n v="86"/>
    <n v="37851.876526236003"/>
    <n v="29669.856249594599"/>
    <n v="8182.0202766413804"/>
    <n v="11843.464047744201"/>
    <n v="4859.0810272618501"/>
    <m/>
    <m/>
    <m/>
    <m/>
    <n v="2908"/>
    <n v="0"/>
    <n v="3041"/>
    <n v="0"/>
    <n v="0"/>
    <n v="7.3591850988108618"/>
    <n v="3035"/>
    <n v="0"/>
  </r>
  <r>
    <m/>
    <x v="3038"/>
    <m/>
    <m/>
    <m/>
    <m/>
    <m/>
    <m/>
    <m/>
    <m/>
    <m/>
    <m/>
    <m/>
    <m/>
    <m/>
    <m/>
    <m/>
    <m/>
    <m/>
    <m/>
    <s v="{133545C9-FF59-4E89-AB9A-6D025A3D74E4}"/>
    <n v="83182101"/>
    <s v="LLAGAS 2101"/>
    <s v="XR244"/>
    <n v="37.016327199066701"/>
    <n v="-121.544631530663"/>
    <x v="3033"/>
    <n v="257"/>
    <n v="301"/>
    <n v="41416.8481690318"/>
    <n v="22757.831673111701"/>
    <n v="18659.016495920099"/>
    <n v="321.73872317578201"/>
    <n v="411.74545586302202"/>
    <m/>
    <m/>
    <m/>
    <m/>
    <n v="2922"/>
    <n v="0"/>
    <n v="3035"/>
    <n v="0"/>
    <n v="0"/>
    <n v="0.19991911215845884"/>
    <n v="3076"/>
    <n v="0"/>
  </r>
  <r>
    <m/>
    <x v="3039"/>
    <m/>
    <m/>
    <m/>
    <m/>
    <m/>
    <m/>
    <m/>
    <m/>
    <m/>
    <m/>
    <m/>
    <m/>
    <m/>
    <m/>
    <m/>
    <m/>
    <m/>
    <m/>
    <s v="{6F3DC4C6-B30E-4E87-89BD-977051E850B3}"/>
    <n v="83192101"/>
    <s v="GREEN VALLEY 2101"/>
    <n v="90860"/>
    <n v="36.970503599275702"/>
    <n v="-121.738955976821"/>
    <x v="3034"/>
    <n v="313"/>
    <n v="356"/>
    <n v="51825.4433622016"/>
    <n v="29488.579435463598"/>
    <n v="22336.8639267379"/>
    <n v="5419.4083593596397"/>
    <n v="2273.79101993828"/>
    <m/>
    <m/>
    <m/>
    <m/>
    <n v="3001"/>
    <n v="0"/>
    <n v="3033"/>
    <n v="0"/>
    <n v="0"/>
    <n v="3.3674631916636586"/>
    <n v="2906"/>
    <n v="0"/>
  </r>
  <r>
    <m/>
    <x v="3040"/>
    <m/>
    <m/>
    <m/>
    <m/>
    <m/>
    <m/>
    <m/>
    <m/>
    <m/>
    <m/>
    <m/>
    <m/>
    <m/>
    <m/>
    <m/>
    <m/>
    <m/>
    <m/>
    <s v="{234C0F85-450D-4068-9BF4-08179DE2304E}"/>
    <n v="253801101"/>
    <s v="ARVIN 1101"/>
    <n v="94892"/>
    <n v="35.150931914268597"/>
    <n v="-118.828864219407"/>
    <x v="3035"/>
    <n v="92"/>
    <n v="45"/>
    <n v="19514.247216453299"/>
    <n v="15531.760882590401"/>
    <n v="3982.4863338629898"/>
    <n v="345.98528889325399"/>
    <n v="18.196471801459101"/>
    <m/>
    <m/>
    <m/>
    <m/>
    <n v="2939"/>
    <n v="0"/>
    <n v="3049"/>
    <n v="0"/>
    <n v="0"/>
    <n v="0.21498522494489014"/>
    <n v="2910"/>
    <n v="0"/>
  </r>
  <r>
    <m/>
    <x v="3041"/>
    <m/>
    <m/>
    <m/>
    <m/>
    <m/>
    <m/>
    <m/>
    <m/>
    <m/>
    <m/>
    <m/>
    <m/>
    <m/>
    <m/>
    <m/>
    <m/>
    <m/>
    <m/>
    <s v="{C0699A77-D9F1-4326-8400-EC5E43167E10}"/>
    <n v="24251104"/>
    <s v="WOODSIDE 1104"/>
    <s v="circuit_breaker"/>
    <n v="37.437010780796598"/>
    <n v="-122.242155778735"/>
    <x v="3036"/>
    <n v="244"/>
    <n v="442"/>
    <n v="30346.304117560299"/>
    <n v="11969.191793657999"/>
    <n v="18377.1123239023"/>
    <n v="246.68101735852599"/>
    <n v="27.323481544758099"/>
    <m/>
    <m/>
    <m/>
    <m/>
    <n v="3072"/>
    <n v="0"/>
    <n v="3029"/>
    <n v="0"/>
    <n v="0"/>
    <n v="0.15328043043708467"/>
    <n v="2947"/>
    <n v="0"/>
  </r>
  <r>
    <m/>
    <x v="3042"/>
    <m/>
    <m/>
    <m/>
    <m/>
    <m/>
    <m/>
    <m/>
    <m/>
    <m/>
    <m/>
    <m/>
    <m/>
    <m/>
    <m/>
    <m/>
    <m/>
    <m/>
    <m/>
    <s v="{7A360B24-DB74-4302-B7FF-A7991F9BEB20}"/>
    <n v="102931103"/>
    <s v="COTTONWOOD 1103"/>
    <s v="circuit_breaker"/>
    <n v="40.396900357197701"/>
    <n v="-122.267473683386"/>
    <x v="3037"/>
    <n v="214"/>
    <n v="264"/>
    <n v="31541.878012956298"/>
    <n v="18019.962663668401"/>
    <n v="13521.915349287799"/>
    <n v="1201.94817479684"/>
    <n v="24.944044520582398"/>
    <m/>
    <m/>
    <m/>
    <m/>
    <n v="3012"/>
    <n v="0"/>
    <n v="3025"/>
    <n v="0"/>
    <n v="0"/>
    <n v="0.74685573932168725"/>
    <n v="2914"/>
    <n v="0"/>
  </r>
  <r>
    <m/>
    <x v="3043"/>
    <m/>
    <m/>
    <m/>
    <m/>
    <m/>
    <m/>
    <m/>
    <m/>
    <m/>
    <m/>
    <m/>
    <m/>
    <m/>
    <m/>
    <m/>
    <m/>
    <m/>
    <m/>
    <s v="{0CC5B62D-8E39-47F2-A113-AB2F434531F0}"/>
    <n v="14232119"/>
    <s v="SAN RAMON 2119"/>
    <s v="circuit_breaker"/>
    <n v="37.745329474068498"/>
    <n v="-121.93691382199199"/>
    <x v="3038"/>
    <n v="40"/>
    <n v="40"/>
    <n v="4213.6288080800896"/>
    <n v="2436.9886785212602"/>
    <n v="1776.64012955882"/>
    <n v="757.16277248979497"/>
    <n v="26.2858897870871"/>
    <m/>
    <m/>
    <m/>
    <m/>
    <n v="2915"/>
    <n v="0"/>
    <n v="3017"/>
    <n v="0"/>
    <n v="0"/>
    <n v="0.47047898910475638"/>
    <n v="2918"/>
    <n v="0"/>
  </r>
  <r>
    <m/>
    <x v="3044"/>
    <m/>
    <m/>
    <m/>
    <m/>
    <m/>
    <m/>
    <m/>
    <m/>
    <m/>
    <m/>
    <m/>
    <m/>
    <m/>
    <m/>
    <m/>
    <m/>
    <m/>
    <m/>
    <s v="{741F819D-F84A-48D0-B917-155D72B8DC6A}"/>
    <n v="42761104"/>
    <s v="FORT BRAGG A 1104"/>
    <n v="36526"/>
    <n v="39.437643687903702"/>
    <n v="-123.797953714266"/>
    <x v="3039"/>
    <n v="223"/>
    <n v="1393"/>
    <n v="62262.090850533699"/>
    <n v="10589.318175755299"/>
    <n v="51672.772674778302"/>
    <n v="19.722637338047399"/>
    <n v="59.219364119266402"/>
    <m/>
    <m/>
    <m/>
    <m/>
    <n v="3006"/>
    <n v="0"/>
    <n v="3034"/>
    <n v="0"/>
    <n v="0"/>
    <n v="1.2255074885379851E-2"/>
    <n v="3080"/>
    <n v="0"/>
  </r>
  <r>
    <m/>
    <x v="3045"/>
    <m/>
    <m/>
    <m/>
    <m/>
    <m/>
    <m/>
    <m/>
    <m/>
    <m/>
    <m/>
    <m/>
    <m/>
    <m/>
    <m/>
    <m/>
    <m/>
    <m/>
    <m/>
    <s v="{DA43FDAA-0AFD-4DA3-9BAB-E9F0ED9A89B4}"/>
    <n v="42991107"/>
    <s v="LAS GALLINAS A 1107"/>
    <n v="554"/>
    <n v="37.997747762691297"/>
    <n v="-122.538334689588"/>
    <x v="3040"/>
    <n v="91"/>
    <n v="444"/>
    <n v="26520.068684921702"/>
    <n v="4418.1735740944396"/>
    <n v="22101.8951108273"/>
    <n v="200.87580381748899"/>
    <n v="42.546029628206497"/>
    <m/>
    <m/>
    <m/>
    <m/>
    <n v="3095"/>
    <n v="0"/>
    <n v="3032"/>
    <n v="0"/>
    <n v="0"/>
    <n v="0.12481839909387694"/>
    <n v="2922"/>
    <n v="0"/>
  </r>
  <r>
    <m/>
    <x v="3046"/>
    <m/>
    <m/>
    <m/>
    <m/>
    <m/>
    <m/>
    <m/>
    <m/>
    <m/>
    <m/>
    <m/>
    <m/>
    <m/>
    <m/>
    <m/>
    <m/>
    <m/>
    <m/>
    <s v="{35F57AD2-0209-4C33-8C6F-331DBFF4518F}"/>
    <n v="42721107"/>
    <s v="SONOMA 1107"/>
    <n v="294"/>
    <n v="38.234869145903602"/>
    <n v="-122.46109585725"/>
    <x v="3041"/>
    <n v="105"/>
    <n v="86"/>
    <n v="25498.527407200101"/>
    <n v="14846.705026949599"/>
    <n v="10651.8223802504"/>
    <n v="321.41053040069602"/>
    <n v="171.025887277826"/>
    <m/>
    <m/>
    <m/>
    <m/>
    <n v="2947"/>
    <n v="0"/>
    <n v="3038"/>
    <n v="0"/>
    <n v="0"/>
    <n v="0.19971518268561089"/>
    <n v="2904"/>
    <n v="0"/>
  </r>
  <r>
    <m/>
    <x v="3047"/>
    <m/>
    <m/>
    <m/>
    <m/>
    <m/>
    <m/>
    <m/>
    <m/>
    <m/>
    <m/>
    <m/>
    <m/>
    <m/>
    <m/>
    <m/>
    <m/>
    <m/>
    <m/>
    <s v="{707F90B6-29D2-416E-88CB-4A65D150CEBD}"/>
    <n v="42631108"/>
    <s v="PETALUMA C 1108"/>
    <n v="630"/>
    <n v="38.235385853449102"/>
    <n v="-122.670696794066"/>
    <x v="3042"/>
    <n v="97"/>
    <n v="169"/>
    <n v="18763.463866083301"/>
    <n v="6902.91744626331"/>
    <n v="11860.546419820001"/>
    <n v="2581.7964842811698"/>
    <n v="3527.1162316435998"/>
    <m/>
    <m/>
    <m/>
    <m/>
    <n v="3004"/>
    <n v="0"/>
    <n v="3027"/>
    <n v="0"/>
    <n v="0"/>
    <n v="1.6042534632342749"/>
    <n v="2996"/>
    <n v="0"/>
  </r>
  <r>
    <m/>
    <x v="3048"/>
    <m/>
    <m/>
    <m/>
    <m/>
    <m/>
    <m/>
    <m/>
    <m/>
    <m/>
    <m/>
    <m/>
    <m/>
    <m/>
    <m/>
    <m/>
    <m/>
    <m/>
    <m/>
    <s v="{AE598DAD-86E1-4B86-97A5-38FEA17FEC39}"/>
    <n v="102911109"/>
    <s v="WYANDOTTE 1109"/>
    <n v="5973"/>
    <n v="39.459780336799703"/>
    <n v="-121.549420997765"/>
    <x v="3043"/>
    <n v="63"/>
    <n v="177"/>
    <n v="16863.5364471088"/>
    <n v="3972.7876068321798"/>
    <n v="12890.748840276599"/>
    <n v="0"/>
    <n v="76.423493490233497"/>
    <m/>
    <m/>
    <m/>
    <m/>
    <n v="3049"/>
    <n v="0"/>
    <n v="3023"/>
    <n v="0"/>
    <n v="0"/>
    <n v="0"/>
    <n v="3040"/>
    <n v="0"/>
  </r>
  <r>
    <m/>
    <x v="3049"/>
    <m/>
    <m/>
    <m/>
    <m/>
    <m/>
    <m/>
    <m/>
    <m/>
    <m/>
    <m/>
    <m/>
    <m/>
    <m/>
    <m/>
    <m/>
    <m/>
    <m/>
    <m/>
    <s v="{C1FA1EBC-6C51-4F6D-A326-E003BD24D8A5}"/>
    <n v="182551101"/>
    <s v="CAYUCOS 1101"/>
    <n v="4701"/>
    <n v="35.470034497408101"/>
    <n v="-120.976224272251"/>
    <x v="3044"/>
    <n v="70"/>
    <n v="53"/>
    <n v="16347.1631062538"/>
    <n v="14292.3513655322"/>
    <n v="2054.81174072158"/>
    <n v="3147.6744763091501"/>
    <n v="147.15328922843099"/>
    <m/>
    <m/>
    <m/>
    <m/>
    <n v="3073"/>
    <n v="0"/>
    <n v="3047"/>
    <n v="0"/>
    <n v="0"/>
    <n v="1.9558736370186929"/>
    <n v="3060"/>
    <n v="0"/>
  </r>
  <r>
    <m/>
    <x v="3050"/>
    <m/>
    <m/>
    <m/>
    <m/>
    <m/>
    <m/>
    <m/>
    <m/>
    <m/>
    <m/>
    <m/>
    <m/>
    <m/>
    <m/>
    <m/>
    <m/>
    <m/>
    <m/>
    <s v="{87D8E969-EF8D-4B9C-90F3-5A57DD740C7C}"/>
    <n v="42631108"/>
    <s v="PETALUMA C 1108"/>
    <n v="296"/>
    <n v="38.207521280610997"/>
    <n v="-122.675459472217"/>
    <x v="3045"/>
    <n v="162"/>
    <n v="168"/>
    <n v="47770.834641966903"/>
    <n v="23764.0700700876"/>
    <n v="24006.764571879299"/>
    <n v="23764.0700700876"/>
    <n v="24006.764571879299"/>
    <m/>
    <m/>
    <m/>
    <m/>
    <n v="3020"/>
    <n v="0"/>
    <n v="3055"/>
    <n v="0"/>
    <n v="0"/>
    <n v="14.766303983520404"/>
    <n v="3041"/>
    <n v="0"/>
  </r>
  <r>
    <m/>
    <x v="3051"/>
    <m/>
    <m/>
    <m/>
    <m/>
    <m/>
    <m/>
    <m/>
    <m/>
    <m/>
    <m/>
    <m/>
    <m/>
    <m/>
    <m/>
    <m/>
    <m/>
    <m/>
    <m/>
    <s v="{56915414-A928-48BE-9033-58A50A467962}"/>
    <n v="13532224"/>
    <s v="LAKEWOOD 2224"/>
    <s v="W544R"/>
    <n v="37.8983049064394"/>
    <n v="-122.04873650913299"/>
    <x v="3046"/>
    <n v="168"/>
    <n v="554"/>
    <n v="35203.9422122088"/>
    <n v="8566.8846640416796"/>
    <n v="26637.0575481671"/>
    <n v="0"/>
    <n v="96.468934864647593"/>
    <m/>
    <m/>
    <m/>
    <m/>
    <n v="2978"/>
    <n v="0"/>
    <n v="3056"/>
    <n v="0"/>
    <n v="0"/>
    <n v="0"/>
    <n v="2980"/>
    <n v="0"/>
  </r>
  <r>
    <s v="North Coast"/>
    <x v="3052"/>
    <n v="12"/>
    <n v="35.794364074105999"/>
    <n v="12"/>
    <n v="35.794364999999999"/>
    <n v="1"/>
    <n v="5.5732289183652001E-5"/>
    <n v="0"/>
    <m/>
    <m/>
    <m/>
    <m/>
    <m/>
    <m/>
    <n v="5"/>
    <n v="0"/>
    <n v="5.5732289183652001E-5"/>
    <n v="1"/>
    <n v="0.99999997611095504"/>
    <s v="{34DFDDBB-39B7-422C-B7C0-767BF9731AB2}"/>
    <n v="42761101"/>
    <s v="FORT BRAGG A 1101"/>
    <s v="circuit_breaker"/>
    <n v="39.435060742255899"/>
    <n v="-123.799556948465"/>
    <x v="3047"/>
    <n v="288"/>
    <n v="1129"/>
    <n v="59453.630903165998"/>
    <n v="13059.0746968478"/>
    <n v="46394.556206318201"/>
    <n v="290.36037938246898"/>
    <n v="410.45894452826002"/>
    <n v="5.5732289183652001E-5"/>
    <n v="5.5732289183652001E-5"/>
    <n v="2.9828636728421598"/>
    <n v="12"/>
    <n v="2182"/>
    <n v="0"/>
    <n v="3066"/>
    <n v="0"/>
    <n v="0"/>
    <n v="0.18042151929726413"/>
    <n v="1647"/>
    <n v="0"/>
  </r>
  <r>
    <m/>
    <x v="3053"/>
    <m/>
    <m/>
    <m/>
    <m/>
    <m/>
    <m/>
    <m/>
    <m/>
    <m/>
    <m/>
    <m/>
    <m/>
    <m/>
    <m/>
    <m/>
    <m/>
    <m/>
    <m/>
    <s v="{BCAEB21F-2017-4B30-B93C-AB6BCBE099D0}"/>
    <n v="182852203"/>
    <s v="VIEJO 2203"/>
    <n v="9094"/>
    <n v="36.560670987803903"/>
    <n v="-121.91496205163401"/>
    <x v="3048"/>
    <n v="77"/>
    <n v="476"/>
    <n v="19005.051761850798"/>
    <n v="4020.7494673845299"/>
    <n v="14984.302294466301"/>
    <n v="160.27416777166201"/>
    <n v="149.050341955844"/>
    <m/>
    <m/>
    <m/>
    <m/>
    <n v="3066"/>
    <n v="0"/>
    <n v="3069"/>
    <n v="0"/>
    <n v="0"/>
    <n v="9.9589719902445389E-2"/>
    <n v="2984"/>
    <n v="0"/>
  </r>
  <r>
    <m/>
    <x v="3054"/>
    <m/>
    <m/>
    <m/>
    <m/>
    <m/>
    <m/>
    <m/>
    <m/>
    <m/>
    <m/>
    <m/>
    <m/>
    <m/>
    <m/>
    <m/>
    <m/>
    <m/>
    <m/>
    <s v="{64E25E19-2C19-4D95-80FC-7B76CB3706C9}"/>
    <n v="43201102"/>
    <s v="STAFFORD 1102"/>
    <n v="1019"/>
    <n v="38.1120743530822"/>
    <n v="-122.593164623769"/>
    <x v="3049"/>
    <n v="16"/>
    <n v="127"/>
    <n v="7480.5950189022797"/>
    <n v="1173.8688872955199"/>
    <n v="6306.7261316067597"/>
    <n v="191.52879094701399"/>
    <n v="1773.8185013750399"/>
    <m/>
    <m/>
    <m/>
    <m/>
    <n v="2989"/>
    <n v="0"/>
    <n v="3060"/>
    <n v="0"/>
    <n v="0"/>
    <n v="0.11901043635953704"/>
    <n v="2960"/>
    <n v="0"/>
  </r>
  <r>
    <m/>
    <x v="3055"/>
    <m/>
    <m/>
    <m/>
    <m/>
    <m/>
    <m/>
    <m/>
    <m/>
    <m/>
    <m/>
    <m/>
    <m/>
    <m/>
    <m/>
    <m/>
    <m/>
    <m/>
    <m/>
    <s v="{B916F1BC-FDC7-4604-9F1E-064F6D66F284}"/>
    <n v="42151108"/>
    <s v="SANTA ROSA A 1108"/>
    <n v="626"/>
    <n v="38.413173932328803"/>
    <n v="-122.711382139211"/>
    <x v="3050"/>
    <n v="136"/>
    <n v="128"/>
    <n v="13999.989230739"/>
    <n v="6415.5953780603604"/>
    <n v="7584.3938526786596"/>
    <n v="219.13138386854601"/>
    <n v="120.82221684050501"/>
    <m/>
    <m/>
    <m/>
    <m/>
    <n v="3061"/>
    <n v="0"/>
    <n v="3077"/>
    <n v="0"/>
    <n v="0"/>
    <n v="0.13616188712578231"/>
    <n v="2985"/>
    <n v="0"/>
  </r>
  <r>
    <m/>
    <x v="3056"/>
    <m/>
    <m/>
    <m/>
    <m/>
    <m/>
    <m/>
    <m/>
    <m/>
    <m/>
    <m/>
    <m/>
    <m/>
    <m/>
    <m/>
    <m/>
    <m/>
    <m/>
    <m/>
    <s v="{47FD814D-36E3-4524-B471-B70B44EFD5A6}"/>
    <n v="182391103"/>
    <s v="OILFIELDS 1103"/>
    <s v="N44"/>
    <n v="35.775546436858797"/>
    <n v="-120.896483432274"/>
    <x v="3051"/>
    <n v="133"/>
    <n v="98"/>
    <n v="34651.542852418497"/>
    <n v="29033.007588872199"/>
    <n v="5618.5352635462796"/>
    <n v="28861.9133915987"/>
    <n v="5417.9879775638701"/>
    <m/>
    <m/>
    <m/>
    <m/>
    <n v="2961"/>
    <n v="0"/>
    <n v="3053"/>
    <n v="0"/>
    <n v="0"/>
    <n v="17.933955986051075"/>
    <n v="3120"/>
    <n v="0"/>
  </r>
  <r>
    <m/>
    <x v="3057"/>
    <m/>
    <m/>
    <m/>
    <m/>
    <m/>
    <m/>
    <m/>
    <m/>
    <m/>
    <m/>
    <m/>
    <m/>
    <m/>
    <m/>
    <m/>
    <m/>
    <m/>
    <m/>
    <s v="{B2FF44F5-E554-4874-9716-21C58C3BA291}"/>
    <n v="182391103"/>
    <s v="OILFIELDS 1103"/>
    <n v="83158"/>
    <n v="35.899124826972702"/>
    <n v="-120.94198104481301"/>
    <x v="3052"/>
    <n v="154"/>
    <n v="138"/>
    <n v="37569.987607153002"/>
    <n v="31398.3782459416"/>
    <n v="6171.60936121141"/>
    <n v="28457.014271419401"/>
    <n v="5421.1465894290995"/>
    <m/>
    <m/>
    <m/>
    <m/>
    <n v="3056"/>
    <n v="0"/>
    <n v="3065"/>
    <n v="0"/>
    <n v="0"/>
    <n v="17.682363414846144"/>
    <n v="3000"/>
    <n v="0"/>
  </r>
  <r>
    <m/>
    <x v="3058"/>
    <m/>
    <m/>
    <m/>
    <m/>
    <m/>
    <m/>
    <m/>
    <m/>
    <m/>
    <m/>
    <m/>
    <m/>
    <m/>
    <m/>
    <m/>
    <m/>
    <m/>
    <m/>
    <s v="{8AC1B346-79C7-4AB0-AEED-0EAD575A9A40}"/>
    <n v="82952107"/>
    <s v="EDENVALE 2107"/>
    <s v="circuit_breaker"/>
    <n v="37.244509661733801"/>
    <n v="-121.79565926164"/>
    <x v="3053"/>
    <n v="61"/>
    <n v="14"/>
    <n v="4719.8674829475503"/>
    <n v="4245.2309631144699"/>
    <n v="474.63651983308"/>
    <n v="293.97366807585303"/>
    <n v="0"/>
    <m/>
    <m/>
    <m/>
    <m/>
    <n v="3021"/>
    <n v="0"/>
    <n v="3068"/>
    <n v="0"/>
    <n v="0"/>
    <n v="0.18266671210596089"/>
    <n v="3098"/>
    <n v="0"/>
  </r>
  <r>
    <m/>
    <x v="3059"/>
    <m/>
    <m/>
    <m/>
    <m/>
    <m/>
    <m/>
    <m/>
    <m/>
    <m/>
    <m/>
    <m/>
    <m/>
    <m/>
    <m/>
    <m/>
    <m/>
    <m/>
    <m/>
    <s v="{9452BDE0-DE70-4463-B819-B9B0CA79D823}"/>
    <n v="22811102"/>
    <s v="PACIFICA 1102"/>
    <n v="52715"/>
    <n v="37.635752486937697"/>
    <n v="-122.48846659692499"/>
    <x v="3054"/>
    <n v="155"/>
    <n v="899"/>
    <n v="40567.557116341297"/>
    <n v="6045.3919787105597"/>
    <n v="34522.1651376308"/>
    <n v="0"/>
    <n v="738.86858726428795"/>
    <m/>
    <m/>
    <m/>
    <m/>
    <n v="3027"/>
    <n v="0"/>
    <n v="3071"/>
    <n v="0"/>
    <n v="0"/>
    <n v="0"/>
    <n v="3008"/>
    <n v="0"/>
  </r>
  <r>
    <m/>
    <x v="3060"/>
    <m/>
    <m/>
    <m/>
    <m/>
    <m/>
    <m/>
    <m/>
    <m/>
    <m/>
    <m/>
    <m/>
    <m/>
    <m/>
    <m/>
    <m/>
    <m/>
    <m/>
    <m/>
    <s v="{69F9D52B-D1A5-4442-84D4-BA9D76C2B3DC}"/>
    <n v="43321102"/>
    <s v="RINCON 1102"/>
    <n v="640"/>
    <n v="38.479734857397702"/>
    <n v="-122.672317923924"/>
    <x v="3055"/>
    <n v="155"/>
    <n v="586"/>
    <n v="34617.923339529203"/>
    <n v="6850.8117118211203"/>
    <n v="27767.111627708098"/>
    <n v="16.003081992052898"/>
    <n v="0"/>
    <m/>
    <m/>
    <m/>
    <m/>
    <n v="2993"/>
    <n v="0"/>
    <n v="3062"/>
    <n v="0"/>
    <n v="0"/>
    <n v="9.943851060483901E-3"/>
    <n v="2940"/>
    <n v="0"/>
  </r>
  <r>
    <m/>
    <x v="3061"/>
    <m/>
    <m/>
    <m/>
    <m/>
    <m/>
    <m/>
    <m/>
    <m/>
    <m/>
    <m/>
    <m/>
    <m/>
    <m/>
    <m/>
    <m/>
    <m/>
    <m/>
    <m/>
    <s v="{E5F8D630-F65C-4493-B471-181129A51D2B}"/>
    <n v="42631108"/>
    <s v="PETALUMA C 1108"/>
    <n v="56774"/>
    <n v="38.229805091339998"/>
    <n v="-122.65244669289901"/>
    <x v="3056"/>
    <n v="89"/>
    <n v="629"/>
    <n v="30488.821587338502"/>
    <n v="4425.4322627241199"/>
    <n v="26063.3893246144"/>
    <n v="259.58835360456601"/>
    <n v="2301.8142382861702"/>
    <m/>
    <m/>
    <m/>
    <m/>
    <n v="3107"/>
    <n v="0"/>
    <n v="3075"/>
    <n v="0"/>
    <n v="0"/>
    <n v="0.16130067486762278"/>
    <n v="2995"/>
    <n v="0"/>
  </r>
  <r>
    <m/>
    <x v="3062"/>
    <m/>
    <m/>
    <m/>
    <m/>
    <m/>
    <m/>
    <m/>
    <m/>
    <m/>
    <m/>
    <m/>
    <m/>
    <m/>
    <m/>
    <m/>
    <m/>
    <m/>
    <m/>
    <s v="{149E5268-4926-4B7A-B9E2-928EA9B5F83B}"/>
    <n v="43061101"/>
    <s v="COVELO 1101"/>
    <n v="562360"/>
    <n v="39.798503856972999"/>
    <n v="-123.24810451226401"/>
    <x v="3057"/>
    <n v="446"/>
    <n v="484"/>
    <n v="92045.704147216602"/>
    <n v="61312.072679136698"/>
    <n v="30733.631468079799"/>
    <n v="3783.6742546028599"/>
    <n v="2575.3470169615398"/>
    <m/>
    <m/>
    <m/>
    <m/>
    <n v="2925"/>
    <n v="0"/>
    <n v="3061"/>
    <n v="0"/>
    <n v="0"/>
    <n v="2.3510654552568337"/>
    <n v="3068"/>
    <n v="0"/>
  </r>
  <r>
    <m/>
    <x v="3063"/>
    <m/>
    <m/>
    <m/>
    <m/>
    <m/>
    <m/>
    <m/>
    <m/>
    <m/>
    <m/>
    <m/>
    <m/>
    <m/>
    <m/>
    <m/>
    <m/>
    <m/>
    <m/>
    <s v="{F3B21B24-5FCC-4918-B9AB-A8B8CD51F711}"/>
    <n v="183101103"/>
    <s v="CABRILLO 1103"/>
    <s v="circuit_breaker"/>
    <n v="34.643287013457403"/>
    <n v="-120.437745590958"/>
    <x v="3058"/>
    <n v="66"/>
    <n v="42"/>
    <n v="12549.999191171401"/>
    <n v="7201.0302861417904"/>
    <n v="5348.9689050296402"/>
    <n v="423.06498064125202"/>
    <n v="616.600747240087"/>
    <m/>
    <m/>
    <m/>
    <m/>
    <n v="3116"/>
    <n v="0"/>
    <n v="3070"/>
    <n v="0"/>
    <n v="0"/>
    <n v="0.26288031008603541"/>
    <n v="1292"/>
    <n v="0"/>
  </r>
  <r>
    <m/>
    <x v="3064"/>
    <m/>
    <m/>
    <m/>
    <m/>
    <m/>
    <m/>
    <m/>
    <m/>
    <m/>
    <m/>
    <m/>
    <m/>
    <m/>
    <m/>
    <m/>
    <m/>
    <m/>
    <m/>
    <s v="{13C5D467-3A5D-46D1-9164-0C6474ACC9E0}"/>
    <n v="42721104"/>
    <s v="SONOMA 1104"/>
    <n v="414"/>
    <n v="38.2767382802231"/>
    <n v="-122.490824732962"/>
    <x v="3059"/>
    <n v="395"/>
    <n v="1313"/>
    <n v="95641.494272350406"/>
    <n v="28754.286436851999"/>
    <n v="66887.207835498397"/>
    <n v="669.11993027755295"/>
    <n v="3264.5294508181701"/>
    <m/>
    <m/>
    <m/>
    <m/>
    <n v="2923"/>
    <n v="0"/>
    <n v="3064"/>
    <n v="0"/>
    <n v="0"/>
    <n v="0.41577172019649339"/>
    <n v="2982"/>
    <n v="0"/>
  </r>
  <r>
    <m/>
    <x v="3065"/>
    <m/>
    <m/>
    <m/>
    <m/>
    <m/>
    <m/>
    <m/>
    <m/>
    <m/>
    <m/>
    <m/>
    <m/>
    <m/>
    <m/>
    <m/>
    <m/>
    <m/>
    <m/>
    <s v="{09A4B9E8-989B-4DA3-9154-EF01A44BB71B}"/>
    <n v="103481101"/>
    <s v="LOS MOLINOS 1101"/>
    <n v="1308"/>
    <n v="40.105665074585701"/>
    <n v="-122.107539736878"/>
    <x v="3060"/>
    <n v="151"/>
    <n v="150"/>
    <n v="28416.694104483398"/>
    <n v="19434.6301565842"/>
    <n v="8982.0639478991598"/>
    <n v="205.109683499933"/>
    <n v="167.54206192189301"/>
    <m/>
    <m/>
    <m/>
    <m/>
    <n v="2912"/>
    <n v="0"/>
    <n v="3063"/>
    <n v="0"/>
    <n v="0"/>
    <n v="0.12744920914603686"/>
    <n v="3039"/>
    <n v="0"/>
  </r>
  <r>
    <m/>
    <x v="3066"/>
    <m/>
    <m/>
    <m/>
    <m/>
    <m/>
    <m/>
    <m/>
    <m/>
    <m/>
    <m/>
    <m/>
    <m/>
    <m/>
    <m/>
    <m/>
    <m/>
    <m/>
    <m/>
    <s v="{33AE2657-6F42-4109-A970-89EF5E991C73}"/>
    <n v="83252105"/>
    <s v="PAUL SWEET 2105"/>
    <n v="10290"/>
    <n v="36.977024459016597"/>
    <n v="-122.037727686186"/>
    <x v="3061"/>
    <n v="500"/>
    <n v="2160"/>
    <n v="113528.11565683701"/>
    <n v="27546.072815812899"/>
    <n v="85982.042841024595"/>
    <n v="4.5720448354046397"/>
    <n v="61.499235854798798"/>
    <m/>
    <m/>
    <m/>
    <m/>
    <n v="2944"/>
    <n v="0"/>
    <n v="3051"/>
    <n v="0"/>
    <n v="0"/>
    <n v="2.8409360714202166E-3"/>
    <n v="3089"/>
    <n v="0"/>
  </r>
  <r>
    <m/>
    <x v="3067"/>
    <m/>
    <m/>
    <m/>
    <m/>
    <m/>
    <m/>
    <m/>
    <m/>
    <m/>
    <m/>
    <m/>
    <m/>
    <m/>
    <m/>
    <m/>
    <m/>
    <m/>
    <m/>
    <s v="{4BB2B9D0-8D98-43BA-87AD-9BC7CE46F8C2}"/>
    <n v="42721105"/>
    <s v="SONOMA 1105"/>
    <n v="4456"/>
    <n v="38.273427900119103"/>
    <n v="-122.43844840967699"/>
    <x v="3062"/>
    <n v="185"/>
    <n v="318"/>
    <n v="29033.452899762699"/>
    <n v="11837.4511870154"/>
    <n v="17196.0017127473"/>
    <n v="2092.6975128352701"/>
    <n v="1485.35712061909"/>
    <m/>
    <m/>
    <m/>
    <m/>
    <n v="2967"/>
    <n v="0"/>
    <n v="3067"/>
    <n v="0"/>
    <n v="0"/>
    <n v="1.3003415462479646"/>
    <n v="2932"/>
    <n v="0"/>
  </r>
  <r>
    <m/>
    <x v="3068"/>
    <m/>
    <m/>
    <m/>
    <m/>
    <m/>
    <m/>
    <m/>
    <m/>
    <m/>
    <m/>
    <m/>
    <m/>
    <m/>
    <m/>
    <m/>
    <m/>
    <m/>
    <m/>
    <s v="{97A1F23E-492F-4228-8A5B-62D2949ABD33}"/>
    <n v="12091116"/>
    <s v="OAKLAND J 1116"/>
    <s v="circuit_breaker"/>
    <n v="37.763476819054901"/>
    <n v="-122.21401715537699"/>
    <x v="3063"/>
    <n v="628"/>
    <n v="5772"/>
    <n v="258837.87527592501"/>
    <n v="29949.934434754199"/>
    <n v="228887.94084117099"/>
    <n v="0"/>
    <n v="172.476604350918"/>
    <m/>
    <m/>
    <m/>
    <m/>
    <n v="3030"/>
    <n v="0"/>
    <n v="3076"/>
    <n v="0"/>
    <n v="0"/>
    <n v="0"/>
    <n v="3059"/>
    <n v="0"/>
  </r>
  <r>
    <m/>
    <x v="3069"/>
    <m/>
    <m/>
    <m/>
    <m/>
    <m/>
    <m/>
    <m/>
    <m/>
    <m/>
    <m/>
    <m/>
    <m/>
    <m/>
    <m/>
    <m/>
    <m/>
    <m/>
    <m/>
    <s v="{AD2D545D-446E-4C20-A74F-6B44E5722705}"/>
    <n v="82831108"/>
    <s v="MILPITAS 1108"/>
    <s v="XR122"/>
    <n v="37.430694551294899"/>
    <n v="-121.86367501314101"/>
    <x v="3064"/>
    <n v="250"/>
    <n v="832"/>
    <n v="47617.157453657099"/>
    <n v="11983.0785720806"/>
    <n v="35634.078881576403"/>
    <n v="49.007247501574099"/>
    <n v="8.6584239061255897"/>
    <m/>
    <m/>
    <m/>
    <m/>
    <n v="3047"/>
    <n v="0"/>
    <n v="3072"/>
    <n v="0"/>
    <n v="0"/>
    <n v="3.0451682387300599E-2"/>
    <n v="3048"/>
    <n v="0"/>
  </r>
  <r>
    <m/>
    <x v="3070"/>
    <m/>
    <m/>
    <m/>
    <m/>
    <m/>
    <m/>
    <m/>
    <m/>
    <m/>
    <m/>
    <m/>
    <m/>
    <m/>
    <m/>
    <m/>
    <m/>
    <m/>
    <m/>
    <s v="{6B2D5F4D-4DFC-49DF-85DE-2AF9D30D36A6}"/>
    <n v="102812101"/>
    <s v="BIG MEADOWS 2101"/>
    <n v="2016"/>
    <n v="40.209787236616997"/>
    <n v="-121.160515136055"/>
    <x v="3065"/>
    <n v="146"/>
    <n v="423"/>
    <n v="30103.666033967202"/>
    <n v="6821.8423663162803"/>
    <n v="23281.8236676509"/>
    <n v="20.5740803809067"/>
    <n v="0"/>
    <m/>
    <m/>
    <m/>
    <m/>
    <n v="2995"/>
    <n v="0"/>
    <n v="3057"/>
    <n v="0"/>
    <n v="0"/>
    <n v="1.2784136900364378E-2"/>
    <n v="3022"/>
    <n v="0"/>
  </r>
  <r>
    <m/>
    <x v="3071"/>
    <m/>
    <m/>
    <m/>
    <m/>
    <m/>
    <m/>
    <m/>
    <m/>
    <m/>
    <m/>
    <m/>
    <m/>
    <m/>
    <m/>
    <m/>
    <m/>
    <m/>
    <m/>
    <s v="{00AF1949-B9F3-40C7-B655-E7207FF7DB49}"/>
    <n v="12501112"/>
    <s v="EL CERRITO G 1112"/>
    <s v="BR196"/>
    <n v="37.921571534166603"/>
    <n v="-122.3078829475"/>
    <x v="3066"/>
    <n v="139"/>
    <n v="717"/>
    <n v="39086.241972374701"/>
    <n v="5817.7227533838704"/>
    <n v="33268.519218990798"/>
    <n v="68.940442212166204"/>
    <n v="143.672220447998"/>
    <m/>
    <m/>
    <m/>
    <m/>
    <n v="2903"/>
    <n v="0"/>
    <n v="3074"/>
    <n v="0"/>
    <n v="0"/>
    <n v="4.283759151781593E-2"/>
    <n v="752"/>
    <n v="0"/>
  </r>
  <r>
    <m/>
    <x v="3072"/>
    <m/>
    <m/>
    <m/>
    <m/>
    <m/>
    <m/>
    <m/>
    <m/>
    <m/>
    <m/>
    <m/>
    <m/>
    <m/>
    <m/>
    <m/>
    <m/>
    <m/>
    <m/>
    <s v="{33EF8994-00DA-4C8F-AF23-8D41C5EB4753}"/>
    <n v="182131104"/>
    <s v="GONZALES 1104"/>
    <n v="22418"/>
    <n v="36.537954169858303"/>
    <n v="-121.46349752427"/>
    <x v="3067"/>
    <n v="108"/>
    <n v="108"/>
    <n v="22094.223115905199"/>
    <n v="19539.8717554658"/>
    <n v="2554.3513604392901"/>
    <n v="1354.29408633762"/>
    <n v="136.88919201597199"/>
    <m/>
    <m/>
    <m/>
    <m/>
    <n v="2945"/>
    <n v="0"/>
    <n v="3058"/>
    <n v="0"/>
    <n v="0"/>
    <n v="0.8415190707216933"/>
    <n v="2957"/>
    <n v="0"/>
  </r>
  <r>
    <m/>
    <x v="3073"/>
    <m/>
    <m/>
    <m/>
    <m/>
    <m/>
    <m/>
    <m/>
    <m/>
    <m/>
    <m/>
    <m/>
    <m/>
    <m/>
    <m/>
    <m/>
    <m/>
    <m/>
    <m/>
    <s v="{F47DB185-D6D1-4508-B32F-E176427A55AE}"/>
    <n v="182151101"/>
    <s v="LOS COCHES 1101"/>
    <s v="circuit_breaker"/>
    <n v="36.366418261211201"/>
    <n v="-121.280019996569"/>
    <x v="3068"/>
    <n v="139"/>
    <n v="133"/>
    <n v="36165.178030652802"/>
    <n v="32032.636975296198"/>
    <n v="4132.5410553565998"/>
    <n v="3722.9416310444299"/>
    <n v="1109.63736213933"/>
    <m/>
    <m/>
    <m/>
    <m/>
    <n v="3118"/>
    <n v="0"/>
    <n v="3054"/>
    <n v="0"/>
    <n v="0"/>
    <n v="2.3133279642237086"/>
    <n v="3020"/>
    <n v="0"/>
  </r>
  <r>
    <m/>
    <x v="3074"/>
    <m/>
    <m/>
    <m/>
    <m/>
    <m/>
    <m/>
    <m/>
    <m/>
    <m/>
    <m/>
    <m/>
    <m/>
    <m/>
    <m/>
    <m/>
    <m/>
    <m/>
    <m/>
    <s v="{67620093-3D29-47F3-861E-D41DF7A61FA6}"/>
    <n v="43201102"/>
    <s v="STAFFORD 1102"/>
    <n v="1258"/>
    <n v="38.107971644315697"/>
    <n v="-122.592446327673"/>
    <x v="3069"/>
    <n v="174"/>
    <n v="718"/>
    <n v="45014.254516367102"/>
    <n v="7855.3011910738396"/>
    <n v="37158.953325293201"/>
    <n v="110.34518634893099"/>
    <n v="191.833006358408"/>
    <m/>
    <m/>
    <m/>
    <m/>
    <n v="2991"/>
    <n v="0"/>
    <n v="3052"/>
    <n v="0"/>
    <n v="0"/>
    <n v="6.8565298786821605E-2"/>
    <n v="3057"/>
    <n v="0"/>
  </r>
  <r>
    <m/>
    <x v="3075"/>
    <m/>
    <m/>
    <m/>
    <m/>
    <m/>
    <m/>
    <m/>
    <m/>
    <m/>
    <m/>
    <m/>
    <m/>
    <m/>
    <m/>
    <m/>
    <m/>
    <m/>
    <m/>
    <s v="{382A16B7-3BCC-4C59-941A-61838BC92D6A}"/>
    <n v="182611103"/>
    <s v="PASO ROBLES 1103"/>
    <s v="N50"/>
    <n v="35.713986877330797"/>
    <n v="-120.838428075652"/>
    <x v="3070"/>
    <n v="44"/>
    <n v="3"/>
    <n v="3489.6284475174898"/>
    <n v="3452.7209670365801"/>
    <n v="36.9074804809106"/>
    <n v="3452.7209670365801"/>
    <n v="36.9074804809106"/>
    <m/>
    <m/>
    <m/>
    <m/>
    <n v="2949"/>
    <n v="0"/>
    <n v="3073"/>
    <n v="0"/>
    <n v="0"/>
    <n v="2.145420680008487"/>
    <n v="3127"/>
    <n v="0"/>
  </r>
  <r>
    <m/>
    <x v="3076"/>
    <m/>
    <m/>
    <m/>
    <m/>
    <m/>
    <m/>
    <m/>
    <m/>
    <m/>
    <m/>
    <m/>
    <m/>
    <m/>
    <m/>
    <m/>
    <m/>
    <m/>
    <m/>
    <s v="{A1A1D221-0393-4995-8057-AA9153B871D9}"/>
    <n v="192381103"/>
    <s v="EEL RIVER 1103"/>
    <s v="circuit_breaker"/>
    <n v="40.6028356943037"/>
    <n v="-124.209994816224"/>
    <x v="3071"/>
    <n v="607"/>
    <n v="1324"/>
    <n v="117233.075714322"/>
    <n v="64348.273176434202"/>
    <n v="52884.802537888099"/>
    <n v="0"/>
    <n v="284.46982585446898"/>
    <m/>
    <m/>
    <m/>
    <m/>
    <n v="3038"/>
    <n v="0"/>
    <n v="3059"/>
    <n v="0"/>
    <n v="0"/>
    <n v="0"/>
    <n v="302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B1:H3080" firstHeaderRow="1" firstDataRow="2" firstDataCol="2"/>
  <pivotFields count="47">
    <pivotField compact="0" outline="0" showAll="0"/>
    <pivotField axis="axisRow" compact="0" outline="0" showAll="0" sortType="descending" defaultSubtotal="0">
      <items count="3078">
        <item m="1" x="3077"/>
        <item x="1482"/>
        <item x="3075"/>
        <item x="525"/>
        <item x="2184"/>
        <item x="594"/>
        <item x="1340"/>
        <item x="2802"/>
        <item x="1169"/>
        <item x="2345"/>
        <item x="904"/>
        <item x="263"/>
        <item x="2705"/>
        <item x="2750"/>
        <item x="1563"/>
        <item x="1434"/>
        <item x="444"/>
        <item x="1147"/>
        <item x="2469"/>
        <item x="187"/>
        <item x="1962"/>
        <item x="2608"/>
        <item x="189"/>
        <item x="2644"/>
        <item x="441"/>
        <item x="1518"/>
        <item x="843"/>
        <item x="2466"/>
        <item x="2630"/>
        <item x="963"/>
        <item x="575"/>
        <item x="2057"/>
        <item x="135"/>
        <item x="1771"/>
        <item x="338"/>
        <item x="79"/>
        <item x="794"/>
        <item x="62"/>
        <item x="1874"/>
        <item x="1658"/>
        <item x="2199"/>
        <item x="1497"/>
        <item x="1031"/>
        <item x="319"/>
        <item x="341"/>
        <item x="2707"/>
        <item x="2007"/>
        <item x="1284"/>
        <item x="2778"/>
        <item x="989"/>
        <item x="1647"/>
        <item x="2144"/>
        <item x="1241"/>
        <item x="1106"/>
        <item x="2683"/>
        <item x="1397"/>
        <item x="117"/>
        <item x="2021"/>
        <item x="1751"/>
        <item x="2443"/>
        <item x="2679"/>
        <item x="2013"/>
        <item x="34"/>
        <item x="85"/>
        <item x="2435"/>
        <item x="2030"/>
        <item x="2541"/>
        <item x="2804"/>
        <item x="2674"/>
        <item x="1203"/>
        <item x="2746"/>
        <item x="3059"/>
        <item x="55"/>
        <item x="1104"/>
        <item x="620"/>
        <item x="1232"/>
        <item x="2126"/>
        <item x="2687"/>
        <item x="2483"/>
        <item x="1513"/>
        <item x="2465"/>
        <item x="666"/>
        <item x="3055"/>
        <item x="125"/>
        <item x="206"/>
        <item x="2654"/>
        <item x="1102"/>
        <item x="702"/>
        <item x="2068"/>
        <item x="2416"/>
        <item x="1519"/>
        <item x="633"/>
        <item x="970"/>
        <item x="1302"/>
        <item x="1306"/>
        <item x="2617"/>
        <item x="741"/>
        <item x="679"/>
        <item x="1611"/>
        <item x="2620"/>
        <item x="832"/>
        <item x="1151"/>
        <item x="1600"/>
        <item x="644"/>
        <item x="778"/>
        <item x="2380"/>
        <item x="1341"/>
        <item x="2037"/>
        <item x="909"/>
        <item x="1650"/>
        <item x="2069"/>
        <item x="240"/>
        <item x="1242"/>
        <item x="1451"/>
        <item x="1822"/>
        <item x="1013"/>
        <item x="1516"/>
        <item x="176"/>
        <item x="1609"/>
        <item x="2816"/>
        <item x="372"/>
        <item x="2493"/>
        <item x="2764"/>
        <item x="2375"/>
        <item x="1631"/>
        <item x="2377"/>
        <item x="1093"/>
        <item x="2701"/>
        <item x="1576"/>
        <item x="1347"/>
        <item x="714"/>
        <item x="328"/>
        <item x="565"/>
        <item x="3061"/>
        <item x="2666"/>
        <item x="2240"/>
        <item x="202"/>
        <item x="2389"/>
        <item x="2405"/>
        <item x="3069"/>
        <item x="2108"/>
        <item x="2258"/>
        <item x="2734"/>
        <item x="1531"/>
        <item x="2823"/>
        <item x="1939"/>
        <item x="2498"/>
        <item x="314"/>
        <item x="1568"/>
        <item x="2390"/>
        <item x="1075"/>
        <item x="1964"/>
        <item x="2779"/>
        <item x="287"/>
        <item x="395"/>
        <item x="30"/>
        <item x="2677"/>
        <item x="687"/>
        <item x="1950"/>
        <item x="631"/>
        <item x="1107"/>
        <item x="3053"/>
        <item x="2195"/>
        <item x="216"/>
        <item x="2757"/>
        <item x="2796"/>
        <item x="772"/>
        <item x="1619"/>
        <item x="2821"/>
        <item x="2282"/>
        <item x="1427"/>
        <item x="694"/>
        <item x="517"/>
        <item x="75"/>
        <item x="3068"/>
        <item x="374"/>
        <item x="1183"/>
        <item x="373"/>
        <item x="1141"/>
        <item x="695"/>
        <item x="1259"/>
        <item x="2506"/>
        <item x="2391"/>
        <item x="2356"/>
        <item x="2610"/>
        <item x="577"/>
        <item x="1247"/>
        <item x="255"/>
        <item x="988"/>
        <item x="2642"/>
        <item x="2703"/>
        <item x="2232"/>
        <item x="2467"/>
        <item x="2305"/>
        <item x="611"/>
        <item x="1156"/>
        <item x="2136"/>
        <item x="1963"/>
        <item x="1466"/>
        <item x="2324"/>
        <item x="1455"/>
        <item x="1888"/>
        <item x="1854"/>
        <item x="1204"/>
        <item x="1873"/>
        <item x="1027"/>
        <item x="377"/>
        <item x="1672"/>
        <item x="1237"/>
        <item x="178"/>
        <item x="2161"/>
        <item x="2655"/>
        <item x="2311"/>
        <item x="1977"/>
        <item x="659"/>
        <item x="2395"/>
        <item x="1000"/>
        <item x="2543"/>
        <item x="347"/>
        <item x="2207"/>
        <item x="2316"/>
        <item x="1385"/>
        <item x="2772"/>
        <item x="1612"/>
        <item x="690"/>
        <item x="2099"/>
        <item x="2661"/>
        <item x="3071"/>
        <item x="1553"/>
        <item x="3063"/>
        <item x="1757"/>
        <item x="2265"/>
        <item x="72"/>
        <item x="1785"/>
        <item x="2476"/>
        <item x="1830"/>
        <item x="439"/>
        <item x="1493"/>
        <item x="2283"/>
        <item x="2056"/>
        <item x="2096"/>
        <item x="1409"/>
        <item x="2658"/>
        <item x="224"/>
        <item x="780"/>
        <item x="634"/>
        <item x="629"/>
        <item x="610"/>
        <item x="1368"/>
        <item x="1581"/>
        <item x="1327"/>
        <item x="2447"/>
        <item x="2248"/>
        <item x="2437"/>
        <item x="813"/>
        <item x="699"/>
        <item x="2171"/>
        <item x="45"/>
        <item x="2817"/>
        <item x="1827"/>
        <item x="2717"/>
        <item x="2095"/>
        <item x="472"/>
        <item x="2396"/>
        <item x="1773"/>
        <item x="368"/>
        <item x="2525"/>
        <item x="1621"/>
        <item x="2604"/>
        <item x="907"/>
        <item x="919"/>
        <item x="1248"/>
        <item x="960"/>
        <item x="1165"/>
        <item x="1087"/>
        <item x="2410"/>
        <item x="2555"/>
        <item x="928"/>
        <item x="684"/>
        <item x="2101"/>
        <item x="550"/>
        <item x="608"/>
        <item x="2459"/>
        <item x="2131"/>
        <item x="2274"/>
        <item x="41"/>
        <item x="309"/>
        <item x="2725"/>
        <item x="2076"/>
        <item x="2363"/>
        <item x="203"/>
        <item x="2287"/>
        <item x="527"/>
        <item x="2427"/>
        <item x="1755"/>
        <item x="971"/>
        <item x="1233"/>
        <item x="932"/>
        <item x="2154"/>
        <item x="1863"/>
        <item x="1184"/>
        <item x="985"/>
        <item x="104"/>
        <item x="560"/>
        <item x="2739"/>
        <item x="1842"/>
        <item x="3064"/>
        <item x="1954"/>
        <item x="817"/>
        <item x="1088"/>
        <item x="1116"/>
        <item x="231"/>
        <item x="69"/>
        <item x="63"/>
        <item x="2097"/>
        <item x="2004"/>
        <item x="1938"/>
        <item x="2188"/>
        <item x="984"/>
        <item x="424"/>
        <item x="130"/>
        <item x="801"/>
        <item x="2178"/>
        <item x="1301"/>
        <item x="1040"/>
        <item x="438"/>
        <item x="2628"/>
        <item x="790"/>
        <item x="168"/>
        <item x="1784"/>
        <item x="2100"/>
        <item x="764"/>
        <item x="2431"/>
        <item x="893"/>
        <item x="1967"/>
        <item x="836"/>
        <item x="1142"/>
        <item x="2768"/>
        <item x="2280"/>
        <item x="2490"/>
        <item x="941"/>
        <item x="1282"/>
        <item x="1712"/>
        <item x="1610"/>
        <item x="1372"/>
        <item x="1680"/>
        <item x="1496"/>
        <item x="1062"/>
        <item x="1933"/>
        <item x="299"/>
        <item x="340"/>
        <item x="1795"/>
        <item x="2618"/>
        <item x="543"/>
        <item x="1174"/>
        <item x="964"/>
        <item x="1570"/>
        <item x="959"/>
        <item x="1905"/>
        <item x="3057"/>
        <item x="838"/>
        <item x="1825"/>
        <item x="1826"/>
        <item x="2726"/>
        <item x="418"/>
        <item x="115"/>
        <item x="776"/>
        <item x="512"/>
        <item x="442"/>
        <item x="2646"/>
        <item x="248"/>
        <item x="686"/>
        <item x="2803"/>
        <item x="391"/>
        <item x="1953"/>
        <item x="2137"/>
        <item x="2320"/>
        <item x="242"/>
        <item x="1214"/>
        <item x="532"/>
        <item x="1416"/>
        <item x="787"/>
        <item x="925"/>
        <item x="1536"/>
        <item x="601"/>
        <item x="1139"/>
        <item x="987"/>
        <item x="1387"/>
        <item x="2682"/>
        <item x="603"/>
        <item x="2714"/>
        <item x="1212"/>
        <item x="981"/>
        <item x="1587"/>
        <item x="1226"/>
        <item x="1766"/>
        <item x="397"/>
        <item x="213"/>
        <item x="1034"/>
        <item x="2829"/>
        <item x="2012"/>
        <item x="675"/>
        <item x="1186"/>
        <item x="1574"/>
        <item x="1024"/>
        <item x="628"/>
        <item x="2665"/>
        <item x="1684"/>
        <item x="1415"/>
        <item x="1814"/>
        <item x="1537"/>
        <item x="1980"/>
        <item x="1974"/>
        <item x="2504"/>
        <item x="22"/>
        <item x="497"/>
        <item x="936"/>
        <item x="1666"/>
        <item x="1789"/>
        <item x="1945"/>
        <item x="669"/>
        <item x="745"/>
        <item x="1602"/>
        <item x="1909"/>
        <item x="307"/>
        <item x="1876"/>
        <item x="779"/>
        <item x="2295"/>
        <item x="2559"/>
        <item x="3060"/>
        <item x="2387"/>
        <item x="1660"/>
        <item x="1961"/>
        <item x="2020"/>
        <item x="3058"/>
        <item x="732"/>
        <item x="3052"/>
        <item x="1702"/>
        <item x="1572"/>
        <item x="2502"/>
        <item x="556"/>
        <item x="133"/>
        <item x="570"/>
        <item x="1256"/>
        <item x="819"/>
        <item x="3054"/>
        <item x="1065"/>
        <item x="2129"/>
        <item x="277"/>
        <item x="139"/>
        <item x="2477"/>
        <item x="2635"/>
        <item x="50"/>
        <item x="2558"/>
        <item x="2509"/>
        <item x="1202"/>
        <item x="2439"/>
        <item x="829"/>
        <item x="2103"/>
        <item x="1304"/>
        <item x="488"/>
        <item x="3076"/>
        <item x="519"/>
        <item x="2592"/>
        <item x="720"/>
        <item x="2836"/>
        <item x="2460"/>
        <item x="973"/>
        <item x="2754"/>
        <item x="1188"/>
        <item x="1934"/>
        <item x="641"/>
        <item x="2497"/>
        <item x="3067"/>
        <item x="40"/>
        <item x="2845"/>
        <item x="2697"/>
        <item x="769"/>
        <item x="1250"/>
        <item x="661"/>
        <item x="649"/>
        <item x="204"/>
        <item x="1875"/>
        <item x="56"/>
        <item x="2072"/>
        <item x="2371"/>
        <item x="1816"/>
        <item x="1258"/>
        <item x="1573"/>
        <item x="562"/>
        <item x="1632"/>
        <item x="2484"/>
        <item x="2406"/>
        <item x="1454"/>
        <item x="1695"/>
        <item x="1491"/>
        <item x="183"/>
        <item x="3062"/>
        <item x="3065"/>
        <item x="162"/>
        <item x="2521"/>
        <item x="1286"/>
        <item x="3072"/>
        <item x="545"/>
        <item x="1696"/>
        <item x="86"/>
        <item x="1985"/>
        <item x="2257"/>
        <item x="2045"/>
        <item x="83"/>
        <item x="1320"/>
        <item x="2290"/>
        <item x="515"/>
        <item x="2625"/>
        <item x="1768"/>
        <item x="1833"/>
        <item x="1365"/>
        <item x="2444"/>
        <item x="386"/>
        <item x="1714"/>
        <item x="1334"/>
        <item x="2263"/>
        <item x="2158"/>
        <item x="1114"/>
        <item x="2201"/>
        <item x="2452"/>
        <item x="2383"/>
        <item x="1597"/>
        <item x="3074"/>
        <item x="116"/>
        <item x="1671"/>
        <item x="2001"/>
        <item x="427"/>
        <item x="1836"/>
        <item x="226"/>
        <item x="1530"/>
        <item x="2508"/>
        <item x="2015"/>
        <item x="1971"/>
        <item x="848"/>
        <item x="2036"/>
        <item x="132"/>
        <item x="311"/>
        <item x="944"/>
        <item x="792"/>
        <item x="2814"/>
        <item x="804"/>
        <item x="2254"/>
        <item x="149"/>
        <item x="1987"/>
        <item x="783"/>
        <item x="1558"/>
        <item x="915"/>
        <item x="954"/>
        <item x="1589"/>
        <item x="2157"/>
        <item x="1500"/>
        <item x="2269"/>
        <item x="636"/>
        <item x="1932"/>
        <item x="2744"/>
        <item x="1343"/>
        <item x="1715"/>
        <item x="1469"/>
        <item x="1859"/>
        <item x="1321"/>
        <item x="80"/>
        <item x="1420"/>
        <item x="91"/>
        <item x="1731"/>
        <item x="1845"/>
        <item x="3066"/>
        <item x="2365"/>
        <item x="1172"/>
        <item x="1164"/>
        <item x="2593"/>
        <item x="24"/>
        <item x="2575"/>
        <item x="3073"/>
        <item x="236"/>
        <item x="253"/>
        <item x="1828"/>
        <item x="3051"/>
        <item x="1913"/>
        <item x="2722"/>
        <item x="2786"/>
        <item x="2773"/>
        <item x="1718"/>
        <item x="2291"/>
        <item x="3070"/>
        <item x="31"/>
        <item x="1317"/>
        <item x="16"/>
        <item x="498"/>
        <item x="1594"/>
        <item x="1858"/>
        <item x="1436"/>
        <item x="504"/>
        <item x="1890"/>
        <item x="1792"/>
        <item x="112"/>
        <item x="2583"/>
        <item x="1700"/>
        <item x="361"/>
        <item x="774"/>
        <item x="2515"/>
        <item x="849"/>
        <item x="1267"/>
        <item x="2373"/>
        <item x="1656"/>
        <item x="559"/>
        <item x="1562"/>
        <item x="1211"/>
        <item x="235"/>
        <item x="2200"/>
        <item x="90"/>
        <item x="1413"/>
        <item x="949"/>
        <item x="2667"/>
        <item x="1659"/>
        <item x="1979"/>
        <item x="1989"/>
        <item x="2529"/>
        <item x="2684"/>
        <item x="889"/>
        <item x="2374"/>
        <item x="2050"/>
        <item x="403"/>
        <item x="2088"/>
        <item x="505"/>
        <item x="1746"/>
        <item x="93"/>
        <item x="1891"/>
        <item x="1042"/>
        <item x="2330"/>
        <item x="1401"/>
        <item x="1166"/>
        <item x="345"/>
        <item x="2245"/>
        <item x="1290"/>
        <item x="2560"/>
        <item x="2089"/>
        <item x="273"/>
        <item x="604"/>
        <item x="499"/>
        <item x="637"/>
        <item x="1781"/>
        <item x="846"/>
        <item x="2640"/>
        <item x="1852"/>
        <item x="977"/>
        <item x="339"/>
        <item x="1201"/>
        <item x="662"/>
        <item x="184"/>
        <item x="1251"/>
        <item x="1726"/>
        <item x="1727"/>
        <item x="2528"/>
        <item x="1764"/>
        <item x="1157"/>
        <item x="566"/>
        <item x="185"/>
        <item x="2323"/>
        <item x="2150"/>
        <item x="2293"/>
        <item x="1207"/>
        <item x="533"/>
        <item x="58"/>
        <item x="195"/>
        <item x="1101"/>
        <item x="2081"/>
        <item x="500"/>
        <item x="654"/>
        <item x="569"/>
        <item x="64"/>
        <item x="2106"/>
        <item x="808"/>
        <item x="1059"/>
        <item x="276"/>
        <item x="800"/>
        <item x="2690"/>
        <item x="2578"/>
        <item x="917"/>
        <item x="144"/>
        <item x="1882"/>
        <item x="1138"/>
        <item x="2792"/>
        <item x="1163"/>
        <item x="2544"/>
        <item x="1703"/>
        <item x="2065"/>
        <item x="73"/>
        <item x="2223"/>
        <item x="223"/>
        <item x="3050"/>
        <item x="383"/>
        <item x="2846"/>
        <item x="1310"/>
        <item x="1899"/>
        <item x="2700"/>
        <item x="1043"/>
        <item x="2553"/>
        <item x="2735"/>
        <item x="914"/>
        <item x="2166"/>
        <item x="218"/>
        <item x="656"/>
        <item x="2499"/>
        <item x="371"/>
        <item x="734"/>
        <item x="918"/>
        <item x="1435"/>
        <item x="21"/>
        <item x="1374"/>
        <item x="1266"/>
        <item x="1645"/>
        <item x="392"/>
        <item x="1917"/>
        <item x="735"/>
        <item x="482"/>
        <item x="2341"/>
        <item x="1038"/>
        <item x="129"/>
        <item x="1190"/>
        <item x="1180"/>
        <item x="2415"/>
        <item x="2209"/>
        <item x="1906"/>
        <item x="1926"/>
        <item x="376"/>
        <item x="141"/>
        <item x="875"/>
        <item x="2639"/>
        <item x="1411"/>
        <item x="2547"/>
        <item x="2168"/>
        <item x="715"/>
        <item x="617"/>
        <item x="2044"/>
        <item x="166"/>
        <item x="1668"/>
        <item x="3056"/>
        <item x="1595"/>
        <item x="2014"/>
        <item x="477"/>
        <item x="2574"/>
        <item x="1920"/>
        <item x="2496"/>
        <item x="2536"/>
        <item x="2495"/>
        <item x="398"/>
        <item x="1191"/>
        <item x="924"/>
        <item x="740"/>
        <item x="1889"/>
        <item x="891"/>
        <item x="1459"/>
        <item x="303"/>
        <item x="1877"/>
        <item x="179"/>
        <item x="739"/>
        <item x="337"/>
        <item x="2005"/>
        <item x="2571"/>
        <item x="980"/>
        <item x="520"/>
        <item x="188"/>
        <item x="2426"/>
        <item x="1140"/>
        <item x="2361"/>
        <item x="1800"/>
        <item x="2566"/>
        <item x="1970"/>
        <item x="1122"/>
        <item x="1278"/>
        <item x="1383"/>
        <item x="416"/>
        <item x="1626"/>
        <item x="2549"/>
        <item x="1633"/>
        <item x="867"/>
        <item x="57"/>
        <item x="1036"/>
        <item x="2018"/>
        <item x="357"/>
        <item x="1323"/>
        <item x="1554"/>
        <item x="283"/>
        <item x="2664"/>
        <item x="1657"/>
        <item x="1886"/>
        <item x="265"/>
        <item x="173"/>
        <item x="252"/>
        <item x="2458"/>
        <item x="2548"/>
        <item x="1177"/>
        <item x="689"/>
        <item x="599"/>
        <item x="534"/>
        <item x="2173"/>
        <item x="1851"/>
        <item x="2777"/>
        <item x="380"/>
        <item x="2441"/>
        <item x="18"/>
        <item x="1146"/>
        <item x="1002"/>
        <item x="571"/>
        <item x="260"/>
        <item x="2688"/>
        <item x="1081"/>
        <item x="1154"/>
        <item x="883"/>
        <item x="2344"/>
        <item x="2643"/>
        <item x="555"/>
        <item x="992"/>
        <item x="2736"/>
        <item x="1638"/>
        <item x="470"/>
        <item x="1185"/>
        <item x="2135"/>
        <item x="2179"/>
        <item x="120"/>
        <item x="1796"/>
        <item x="33"/>
        <item x="736"/>
        <item x="1268"/>
        <item x="2805"/>
        <item x="1115"/>
        <item x="1561"/>
        <item x="828"/>
        <item x="2143"/>
        <item x="1490"/>
        <item x="2086"/>
        <item x="1077"/>
        <item x="584"/>
        <item x="272"/>
        <item x="1646"/>
        <item x="1480"/>
        <item x="431"/>
        <item x="2713"/>
        <item x="95"/>
        <item x="1760"/>
        <item x="2573"/>
        <item x="2844"/>
        <item x="2636"/>
        <item x="59"/>
        <item x="209"/>
        <item x="1849"/>
        <item x="2121"/>
        <item x="1231"/>
        <item x="1523"/>
        <item x="573"/>
        <item x="897"/>
        <item x="151"/>
        <item x="3015"/>
        <item x="2436"/>
        <item x="2685"/>
        <item x="2190"/>
        <item x="1806"/>
        <item x="1442"/>
        <item x="1410"/>
        <item x="1056"/>
        <item x="2119"/>
        <item x="2822"/>
        <item x="1732"/>
        <item x="767"/>
        <item x="2753"/>
        <item x="1465"/>
        <item x="574"/>
        <item x="1960"/>
        <item x="336"/>
        <item x="521"/>
        <item x="1990"/>
        <item x="1704"/>
        <item x="2505"/>
        <item x="1119"/>
        <item x="2662"/>
        <item x="288"/>
        <item x="2747"/>
        <item x="2079"/>
        <item x="2694"/>
        <item x="348"/>
        <item x="286"/>
        <item x="23"/>
        <item x="1705"/>
        <item x="837"/>
        <item x="1421"/>
        <item x="1135"/>
        <item x="1470"/>
        <item x="1580"/>
        <item x="1786"/>
        <item x="3049"/>
        <item x="1993"/>
        <item x="6"/>
        <item x="2026"/>
        <item x="2526"/>
        <item x="182"/>
        <item x="2831"/>
        <item x="3040"/>
        <item x="683"/>
        <item x="325"/>
        <item x="2539"/>
        <item x="3029"/>
        <item x="968"/>
        <item x="1457"/>
        <item x="74"/>
        <item x="1199"/>
        <item x="3014"/>
        <item x="2542"/>
        <item x="2668"/>
        <item x="1483"/>
        <item x="2748"/>
        <item x="1074"/>
        <item x="2758"/>
        <item x="986"/>
        <item x="3035"/>
        <item x="2533"/>
        <item x="851"/>
        <item x="672"/>
        <item x="103"/>
        <item x="1229"/>
        <item x="1569"/>
        <item x="549"/>
        <item x="1143"/>
        <item x="2719"/>
        <item x="493"/>
        <item x="1239"/>
        <item x="1636"/>
        <item x="156"/>
        <item x="2828"/>
        <item x="1009"/>
        <item x="128"/>
        <item x="1774"/>
        <item x="3037"/>
        <item x="1045"/>
        <item x="3017"/>
        <item x="1487"/>
        <item x="765"/>
        <item x="1982"/>
        <item x="1624"/>
        <item x="161"/>
        <item x="1285"/>
        <item x="2306"/>
        <item x="1255"/>
        <item x="1679"/>
        <item x="1986"/>
        <item x="680"/>
        <item x="564"/>
        <item x="1559"/>
        <item x="1276"/>
        <item x="3026"/>
        <item x="3023"/>
        <item x="1315"/>
        <item x="2686"/>
        <item x="1364"/>
        <item x="2393"/>
        <item x="292"/>
        <item x="2591"/>
        <item x="1740"/>
        <item x="1620"/>
        <item x="1039"/>
        <item x="704"/>
        <item x="140"/>
        <item x="1844"/>
        <item x="37"/>
        <item x="172"/>
        <item x="2392"/>
        <item x="142"/>
        <item x="465"/>
        <item x="839"/>
        <item x="221"/>
        <item x="2485"/>
        <item x="844"/>
        <item x="1739"/>
        <item x="1100"/>
        <item x="943"/>
        <item x="795"/>
        <item x="1311"/>
        <item x="967"/>
        <item x="1592"/>
        <item x="170"/>
        <item x="2008"/>
        <item x="1996"/>
        <item x="1910"/>
        <item x="1235"/>
        <item x="1161"/>
        <item x="1264"/>
        <item x="375"/>
        <item x="1292"/>
        <item x="2230"/>
        <item x="3024"/>
        <item x="1361"/>
        <item x="1044"/>
        <item x="1975"/>
        <item x="356"/>
        <item x="2010"/>
        <item x="903"/>
        <item x="2353"/>
        <item x="2326"/>
        <item x="1981"/>
        <item x="2292"/>
        <item x="351"/>
        <item x="2474"/>
        <item x="322"/>
        <item x="2132"/>
        <item x="2433"/>
        <item x="1749"/>
        <item x="2070"/>
        <item x="2611"/>
        <item x="1722"/>
        <item x="1791"/>
        <item x="1205"/>
        <item x="1924"/>
        <item x="531"/>
        <item x="1533"/>
        <item x="716"/>
        <item x="2738"/>
        <item x="2294"/>
        <item x="522"/>
        <item x="1783"/>
        <item x="1378"/>
        <item x="2557"/>
        <item x="1479"/>
        <item x="1567"/>
        <item x="1407"/>
        <item x="2517"/>
        <item x="60"/>
        <item x="1941"/>
        <item x="2470"/>
        <item x="934"/>
        <item x="1552"/>
        <item x="1477"/>
        <item x="2142"/>
        <item x="1966"/>
        <item x="1522"/>
        <item x="1719"/>
        <item x="1275"/>
        <item x="354"/>
        <item x="2220"/>
        <item x="1956"/>
        <item x="2288"/>
        <item x="1193"/>
        <item x="1408"/>
        <item x="1868"/>
        <item x="677"/>
        <item x="3021"/>
        <item x="1637"/>
        <item x="749"/>
        <item x="872"/>
        <item x="1820"/>
        <item x="2059"/>
        <item x="1083"/>
        <item x="3047"/>
        <item x="916"/>
        <item x="1125"/>
        <item x="1428"/>
        <item x="3018"/>
        <item x="1582"/>
        <item x="2475"/>
        <item x="289"/>
        <item x="301"/>
        <item x="727"/>
        <item x="667"/>
        <item x="360"/>
        <item x="67"/>
        <item x="238"/>
        <item x="588"/>
        <item x="32"/>
        <item x="1542"/>
        <item x="514"/>
        <item x="708"/>
        <item x="901"/>
        <item x="626"/>
        <item x="1599"/>
        <item x="3025"/>
        <item x="1991"/>
        <item x="1524"/>
        <item x="2480"/>
        <item x="1109"/>
        <item x="478"/>
        <item x="2647"/>
        <item x="1391"/>
        <item x="1805"/>
        <item x="1326"/>
        <item x="77"/>
        <item x="331"/>
        <item x="2016"/>
        <item x="1878"/>
        <item x="933"/>
        <item x="1834"/>
        <item x="824"/>
        <item x="2400"/>
        <item x="1648"/>
        <item x="1393"/>
        <item x="2813"/>
        <item x="969"/>
        <item x="2798"/>
        <item x="852"/>
        <item x="411"/>
        <item x="2577"/>
        <item x="1521"/>
        <item x="244"/>
        <item x="1548"/>
        <item x="2763"/>
        <item x="2761"/>
        <item x="447"/>
        <item x="1923"/>
        <item x="866"/>
        <item x="2264"/>
        <item x="731"/>
        <item x="2267"/>
        <item x="1897"/>
        <item x="421"/>
        <item x="1931"/>
        <item x="145"/>
        <item x="3030"/>
        <item x="2038"/>
        <item x="585"/>
        <item x="1988"/>
        <item x="540"/>
        <item x="1162"/>
        <item x="1916"/>
        <item x="362"/>
        <item x="523"/>
        <item x="3038"/>
        <item x="343"/>
        <item x="1713"/>
        <item x="991"/>
        <item x="1200"/>
        <item x="293"/>
        <item x="2194"/>
        <item x="400"/>
        <item x="1887"/>
        <item x="2384"/>
        <item x="3044"/>
        <item x="284"/>
        <item x="1706"/>
        <item x="1041"/>
        <item x="2087"/>
        <item x="1067"/>
        <item x="528"/>
        <item x="1728"/>
        <item x="2699"/>
        <item x="1640"/>
        <item x="760"/>
        <item x="483"/>
        <item x="1606"/>
        <item x="2486"/>
        <item x="2709"/>
        <item x="247"/>
        <item x="1630"/>
        <item x="752"/>
        <item x="1127"/>
        <item x="412"/>
        <item x="2346"/>
        <item x="754"/>
        <item x="1641"/>
        <item x="2196"/>
        <item x="2579"/>
        <item x="388"/>
        <item x="1578"/>
        <item x="2128"/>
        <item x="3016"/>
        <item x="2612"/>
        <item x="295"/>
        <item x="1499"/>
        <item x="2782"/>
        <item x="2140"/>
        <item x="1968"/>
        <item x="1473"/>
        <item x="2285"/>
        <item x="1625"/>
        <item x="1015"/>
        <item x="1210"/>
        <item x="691"/>
        <item x="390"/>
        <item x="2122"/>
        <item x="194"/>
        <item x="835"/>
        <item x="2663"/>
        <item x="1893"/>
        <item x="401"/>
        <item x="2645"/>
        <item x="191"/>
        <item x="869"/>
        <item x="2183"/>
        <item x="71"/>
        <item x="1380"/>
        <item x="2514"/>
        <item x="993"/>
        <item x="2337"/>
        <item x="1539"/>
        <item x="1061"/>
        <item x="1458"/>
        <item x="369"/>
        <item x="190"/>
        <item x="1678"/>
        <item x="879"/>
        <item x="2228"/>
        <item x="154"/>
        <item x="2149"/>
        <item x="134"/>
        <item x="1112"/>
        <item x="868"/>
        <item x="1219"/>
        <item x="275"/>
        <item x="1928"/>
        <item x="435"/>
        <item x="9"/>
        <item x="2759"/>
        <item x="547"/>
        <item x="1130"/>
        <item x="886"/>
        <item x="952"/>
        <item x="1571"/>
        <item x="3039"/>
        <item x="1895"/>
        <item x="250"/>
        <item x="1901"/>
        <item x="460"/>
        <item x="530"/>
        <item x="2043"/>
        <item x="3041"/>
        <item x="2789"/>
        <item x="1446"/>
        <item x="2317"/>
        <item x="496"/>
        <item x="1206"/>
        <item x="2071"/>
        <item x="3046"/>
        <item x="3027"/>
        <item x="1367"/>
        <item x="2793"/>
        <item x="68"/>
        <item x="1689"/>
        <item x="2349"/>
        <item x="353"/>
        <item x="82"/>
        <item x="2741"/>
        <item x="3045"/>
        <item x="2075"/>
        <item x="455"/>
        <item x="922"/>
        <item x="2732"/>
        <item x="2092"/>
        <item x="2250"/>
        <item x="2359"/>
        <item x="647"/>
        <item x="7"/>
        <item x="2731"/>
        <item x="2797"/>
        <item x="3020"/>
        <item x="1984"/>
        <item x="1812"/>
        <item x="1145"/>
        <item x="905"/>
        <item x="2660"/>
        <item x="1855"/>
        <item x="312"/>
        <item x="2243"/>
        <item x="2085"/>
        <item x="1880"/>
        <item x="2473"/>
        <item x="920"/>
        <item x="1586"/>
        <item x="593"/>
        <item x="2284"/>
        <item x="2775"/>
        <item x="294"/>
        <item x="1529"/>
        <item x="1864"/>
        <item x="36"/>
        <item x="2052"/>
        <item x="1405"/>
        <item x="2035"/>
        <item x="2237"/>
        <item x="2811"/>
        <item x="70"/>
        <item x="2590"/>
        <item x="326"/>
        <item x="88"/>
        <item x="2098"/>
        <item x="2185"/>
        <item x="510"/>
        <item x="2671"/>
        <item x="1192"/>
        <item x="1110"/>
        <item x="2637"/>
        <item x="1927"/>
        <item x="1131"/>
        <item x="1698"/>
        <item x="975"/>
        <item x="147"/>
        <item x="3042"/>
        <item x="688"/>
        <item x="2712"/>
        <item x="1685"/>
        <item x="1432"/>
        <item x="1807"/>
        <item x="2102"/>
        <item x="730"/>
        <item x="1983"/>
        <item x="485"/>
        <item x="537"/>
        <item x="2354"/>
        <item x="1293"/>
        <item x="966"/>
        <item x="627"/>
        <item x="65"/>
        <item x="2340"/>
        <item x="1018"/>
        <item x="1068"/>
        <item x="2203"/>
        <item x="2745"/>
        <item x="227"/>
        <item x="785"/>
        <item x="1414"/>
        <item x="3034"/>
        <item x="2434"/>
        <item x="1618"/>
        <item x="1224"/>
        <item x="165"/>
        <item x="1108"/>
        <item x="2791"/>
        <item x="436"/>
        <item x="2022"/>
        <item x="2296"/>
        <item x="551"/>
        <item x="1861"/>
        <item x="3033"/>
        <item x="698"/>
        <item x="1907"/>
        <item x="1501"/>
        <item x="1912"/>
        <item x="501"/>
        <item x="2419"/>
        <item x="1357"/>
        <item x="350"/>
        <item x="1937"/>
        <item x="1748"/>
        <item x="1253"/>
        <item x="2249"/>
        <item x="313"/>
        <item x="2404"/>
        <item x="811"/>
        <item x="2588"/>
        <item x="1644"/>
        <item x="1510"/>
        <item x="2728"/>
        <item x="2252"/>
        <item x="1196"/>
        <item x="581"/>
        <item x="1742"/>
        <item x="1763"/>
        <item x="1386"/>
        <item x="655"/>
        <item x="1725"/>
        <item x="1072"/>
        <item x="1375"/>
        <item x="2440"/>
        <item x="710"/>
        <item x="114"/>
        <item x="48"/>
        <item x="1782"/>
        <item x="1008"/>
        <item x="1092"/>
        <item x="2067"/>
        <item x="1747"/>
        <item x="1396"/>
        <item x="2538"/>
        <item x="1958"/>
        <item x="2350"/>
        <item x="1577"/>
        <item x="449"/>
        <item x="330"/>
        <item x="2692"/>
        <item x="1669"/>
        <item x="174"/>
        <item x="461"/>
        <item x="1665"/>
        <item x="1453"/>
        <item x="1118"/>
        <item x="881"/>
        <item x="355"/>
        <item x="1585"/>
        <item x="458"/>
        <item x="2769"/>
        <item x="820"/>
        <item x="2299"/>
        <item x="2596"/>
        <item x="61"/>
        <item x="2331"/>
        <item x="2563"/>
        <item x="1919"/>
        <item x="2360"/>
        <item x="814"/>
        <item x="892"/>
        <item x="1395"/>
        <item x="1892"/>
        <item x="682"/>
        <item x="1942"/>
        <item x="2720"/>
        <item x="670"/>
        <item x="2461"/>
        <item x="2678"/>
        <item x="3031"/>
        <item x="1915"/>
        <item x="1527"/>
        <item x="2298"/>
        <item x="171"/>
        <item x="153"/>
        <item x="2308"/>
        <item x="3019"/>
        <item x="2531"/>
        <item x="385"/>
        <item x="1329"/>
        <item x="2589"/>
        <item x="3032"/>
        <item x="1847"/>
        <item x="789"/>
        <item x="597"/>
        <item x="489"/>
        <item x="1363"/>
        <item x="2693"/>
        <item x="426"/>
        <item x="998"/>
        <item x="367"/>
        <item x="613"/>
        <item x="1973"/>
        <item x="953"/>
        <item x="2309"/>
        <item x="3048"/>
        <item x="157"/>
        <item x="1550"/>
        <item x="1653"/>
        <item x="2511"/>
        <item x="2312"/>
        <item x="2848"/>
        <item x="1022"/>
        <item x="320"/>
        <item x="1461"/>
        <item x="681"/>
        <item x="2812"/>
        <item x="1506"/>
        <item x="2169"/>
        <item x="1261"/>
        <item x="618"/>
        <item x="108"/>
        <item x="2197"/>
        <item x="1635"/>
        <item x="1316"/>
        <item x="423"/>
        <item x="1505"/>
        <item x="906"/>
        <item x="756"/>
        <item x="859"/>
        <item x="2262"/>
        <item x="2519"/>
        <item x="1400"/>
        <item x="2271"/>
        <item x="1871"/>
        <item x="3022"/>
        <item x="1787"/>
        <item x="2787"/>
        <item x="3043"/>
        <item x="210"/>
        <item x="1540"/>
        <item x="2702"/>
        <item x="1097"/>
        <item x="2378"/>
        <item x="101"/>
        <item x="1082"/>
        <item x="177"/>
        <item x="721"/>
        <item x="14"/>
        <item x="15"/>
        <item x="1314"/>
        <item x="1551"/>
        <item x="1565"/>
        <item x="1376"/>
        <item x="1690"/>
        <item x="858"/>
        <item x="2451"/>
        <item x="841"/>
        <item x="2315"/>
        <item x="921"/>
        <item x="3036"/>
        <item x="2554"/>
        <item x="908"/>
        <item x="495"/>
        <item x="602"/>
        <item x="106"/>
        <item x="1057"/>
        <item x="1014"/>
        <item x="1555"/>
        <item x="2432"/>
        <item x="773"/>
        <item x="2216"/>
        <item x="784"/>
        <item x="3"/>
        <item x="2672"/>
        <item x="1294"/>
        <item x="1898"/>
        <item x="1052"/>
        <item x="965"/>
        <item x="1049"/>
        <item x="1744"/>
        <item x="1885"/>
        <item x="762"/>
        <item x="446"/>
        <item x="1839"/>
        <item x="1900"/>
        <item x="2138"/>
        <item x="1337"/>
        <item x="1412"/>
        <item x="1076"/>
        <item x="3028"/>
        <item x="2025"/>
        <item x="254"/>
        <item x="2776"/>
        <item x="207"/>
        <item x="1701"/>
        <item x="1319"/>
        <item x="2307"/>
        <item x="2572"/>
        <item x="2784"/>
        <item x="2501"/>
        <item x="1026"/>
        <item x="1639"/>
        <item x="365"/>
        <item x="884"/>
        <item x="1089"/>
        <item x="2202"/>
        <item x="759"/>
        <item x="2556"/>
        <item x="2464"/>
        <item x="1471"/>
        <item x="567"/>
        <item x="948"/>
        <item x="850"/>
        <item x="2456"/>
        <item x="2756"/>
        <item x="349"/>
        <item x="536"/>
        <item x="1220"/>
        <item x="432"/>
        <item x="2597"/>
        <item x="885"/>
        <item x="590"/>
        <item x="42"/>
        <item x="3001"/>
        <item x="2382"/>
        <item x="316"/>
        <item x="2051"/>
        <item x="1017"/>
        <item x="258"/>
        <item x="615"/>
        <item x="718"/>
        <item x="709"/>
        <item x="2550"/>
        <item x="2994"/>
        <item x="1709"/>
        <item x="1957"/>
        <item x="1424"/>
        <item x="502"/>
        <item x="1028"/>
        <item x="671"/>
        <item x="705"/>
        <item x="2418"/>
        <item x="1010"/>
        <item x="487"/>
        <item x="3013"/>
        <item x="2788"/>
        <item x="1263"/>
        <item x="797"/>
        <item x="2165"/>
        <item x="961"/>
        <item x="997"/>
        <item x="640"/>
        <item x="2582"/>
        <item x="1016"/>
        <item x="169"/>
        <item x="1194"/>
        <item x="1936"/>
        <item x="2653"/>
        <item x="725"/>
        <item x="2479"/>
        <item x="2989"/>
        <item x="2313"/>
        <item x="831"/>
        <item x="2422"/>
        <item x="1346"/>
        <item x="1588"/>
        <item x="118"/>
        <item x="1437"/>
        <item x="1507"/>
        <item x="2489"/>
        <item x="1449"/>
        <item x="1622"/>
        <item x="1356"/>
        <item x="222"/>
        <item x="2006"/>
        <item x="1328"/>
        <item x="1080"/>
        <item x="3000"/>
        <item x="2997"/>
        <item x="1281"/>
        <item x="1332"/>
        <item x="1037"/>
        <item x="158"/>
        <item x="896"/>
        <item x="1733"/>
        <item x="999"/>
        <item x="956"/>
        <item x="2581"/>
        <item x="2546"/>
        <item x="2847"/>
        <item x="119"/>
        <item x="857"/>
        <item x="2783"/>
        <item x="1617"/>
        <item x="2286"/>
        <item x="1339"/>
        <item x="305"/>
        <item x="1613"/>
        <item x="469"/>
        <item x="1354"/>
        <item x="2998"/>
        <item x="486"/>
        <item x="1445"/>
        <item x="854"/>
        <item x="2139"/>
        <item x="200"/>
        <item x="676"/>
        <item x="2255"/>
        <item x="1515"/>
        <item x="2339"/>
        <item x="931"/>
        <item x="434"/>
        <item x="2716"/>
        <item x="2681"/>
        <item x="1244"/>
        <item x="1289"/>
        <item x="2423"/>
        <item x="2818"/>
        <item x="1223"/>
        <item x="748"/>
        <item x="1277"/>
        <item x="2023"/>
        <item x="111"/>
        <item x="744"/>
        <item x="2718"/>
        <item x="2982"/>
        <item x="648"/>
        <item x="484"/>
        <item x="983"/>
        <item x="1850"/>
        <item x="2115"/>
        <item x="950"/>
        <item x="2310"/>
        <item x="181"/>
        <item x="257"/>
        <item x="453"/>
        <item x="2397"/>
        <item x="561"/>
        <item x="323"/>
        <item x="346"/>
        <item x="2034"/>
        <item x="1511"/>
        <item x="2691"/>
        <item x="1904"/>
        <item x="1929"/>
        <item x="1035"/>
        <item x="826"/>
        <item x="1607"/>
        <item x="860"/>
        <item x="2325"/>
        <item x="1856"/>
        <item x="2551"/>
        <item x="1352"/>
        <item x="433"/>
        <item x="2125"/>
        <item x="205"/>
        <item x="2368"/>
        <item x="535"/>
        <item x="2064"/>
        <item x="2595"/>
        <item x="2224"/>
        <item x="2516"/>
        <item x="2656"/>
        <item x="1406"/>
        <item x="359"/>
        <item x="596"/>
        <item x="1951"/>
        <item x="1349"/>
        <item x="167"/>
        <item x="887"/>
        <item x="706"/>
        <item x="1447"/>
        <item x="1724"/>
        <item x="76"/>
        <item x="2442"/>
        <item x="719"/>
        <item x="2562"/>
        <item x="1677"/>
        <item x="2696"/>
        <item x="1209"/>
        <item x="462"/>
        <item x="1338"/>
        <item x="1649"/>
        <item x="2276"/>
        <item x="1148"/>
        <item x="2619"/>
        <item x="1078"/>
        <item x="509"/>
        <item x="524"/>
        <item x="653"/>
        <item x="900"/>
        <item x="1417"/>
        <item x="270"/>
        <item x="957"/>
        <item x="2657"/>
        <item x="821"/>
        <item x="1494"/>
        <item x="1794"/>
        <item x="52"/>
        <item x="2152"/>
        <item x="3005"/>
        <item x="280"/>
        <item x="2198"/>
        <item x="1566"/>
        <item x="951"/>
        <item x="1857"/>
        <item x="2650"/>
        <item x="262"/>
        <item x="1944"/>
        <item x="1160"/>
        <item x="2985"/>
        <item x="2520"/>
        <item x="1091"/>
        <item x="387"/>
        <item x="467"/>
        <item x="1331"/>
        <item x="2450"/>
        <item x="1997"/>
        <item x="2602"/>
        <item x="2986"/>
        <item x="2482"/>
        <item x="1601"/>
        <item x="722"/>
        <item x="864"/>
        <item x="2160"/>
        <item x="2187"/>
        <item x="2028"/>
        <item x="1717"/>
        <item x="2487"/>
        <item x="3011"/>
        <item x="2765"/>
        <item x="563"/>
        <item x="1546"/>
        <item x="2210"/>
        <item x="163"/>
        <item x="2454"/>
        <item x="945"/>
        <item x="404"/>
        <item x="54"/>
        <item x="2984"/>
        <item x="589"/>
        <item x="2318"/>
        <item x="816"/>
        <item x="2623"/>
        <item x="1643"/>
        <item x="422"/>
        <item x="215"/>
        <item x="415"/>
        <item x="1575"/>
        <item x="2329"/>
        <item x="2981"/>
        <item x="2428"/>
        <item x="2148"/>
        <item x="2141"/>
        <item x="2421"/>
        <item x="770"/>
        <item x="1269"/>
        <item x="2401"/>
        <item x="809"/>
        <item x="558"/>
        <item x="1389"/>
        <item x="1369"/>
        <item x="2522"/>
        <item x="2992"/>
        <item x="2019"/>
        <item x="728"/>
        <item x="332"/>
        <item x="888"/>
        <item x="364"/>
        <item x="399"/>
        <item x="1198"/>
        <item x="2208"/>
        <item x="2398"/>
        <item x="1762"/>
        <item x="506"/>
        <item x="494"/>
        <item x="1998"/>
        <item x="370"/>
        <item x="180"/>
        <item x="1579"/>
        <item x="2991"/>
        <item x="2278"/>
        <item x="212"/>
        <item x="1215"/>
        <item x="1995"/>
        <item x="291"/>
        <item x="366"/>
        <item x="1775"/>
        <item x="2394"/>
        <item x="122"/>
        <item x="2584"/>
        <item x="2212"/>
        <item x="976"/>
        <item x="2742"/>
        <item x="379"/>
        <item x="2841"/>
        <item x="96"/>
        <item x="1429"/>
        <item x="1439"/>
        <item x="2820"/>
        <item x="2999"/>
        <item x="1908"/>
        <item x="317"/>
        <item x="600"/>
        <item x="1846"/>
        <item x="1066"/>
        <item x="1197"/>
        <item x="1344"/>
        <item x="2523"/>
        <item x="1046"/>
        <item x="645"/>
        <item x="845"/>
        <item x="935"/>
        <item x="1071"/>
        <item x="454"/>
        <item x="1144"/>
        <item x="1103"/>
        <item x="842"/>
        <item x="2182"/>
        <item x="2322"/>
        <item x="97"/>
        <item x="2800"/>
        <item x="396"/>
        <item x="2638"/>
        <item x="2990"/>
        <item x="2455"/>
        <item x="29"/>
        <item x="38"/>
        <item x="220"/>
        <item x="1697"/>
        <item x="324"/>
        <item x="146"/>
        <item x="3009"/>
        <item x="2652"/>
        <item x="847"/>
        <item x="1325"/>
        <item x="3008"/>
        <item x="1485"/>
        <item x="1790"/>
        <item x="1287"/>
        <item x="2838"/>
        <item x="624"/>
        <item x="2819"/>
        <item x="363"/>
        <item x="1324"/>
        <item x="196"/>
        <item x="1003"/>
        <item x="417"/>
        <item x="1330"/>
        <item x="1758"/>
        <item x="1153"/>
        <item x="910"/>
        <item x="266"/>
        <item x="1654"/>
        <item x="1884"/>
        <item x="1440"/>
        <item x="1708"/>
        <item x="1358"/>
        <item x="1105"/>
        <item x="2808"/>
        <item x="1736"/>
        <item x="1769"/>
        <item x="3006"/>
        <item x="1085"/>
        <item x="2133"/>
        <item x="2527"/>
        <item x="1404"/>
        <item x="2083"/>
        <item x="855"/>
        <item x="1012"/>
        <item x="2127"/>
        <item x="2024"/>
        <item x="2105"/>
        <item x="2217"/>
        <item x="113"/>
        <item x="818"/>
        <item x="2047"/>
        <item x="2424"/>
        <item x="1770"/>
        <item x="2229"/>
        <item x="1832"/>
        <item x="233"/>
        <item x="2206"/>
        <item x="822"/>
        <item x="2091"/>
        <item x="2849"/>
        <item x="3004"/>
        <item x="1788"/>
        <item x="2834"/>
        <item x="2695"/>
        <item x="1952"/>
        <item x="2084"/>
        <item x="1051"/>
        <item x="1481"/>
        <item x="2837"/>
        <item x="880"/>
        <item x="972"/>
        <item x="2974"/>
        <item x="1584"/>
        <item x="1452"/>
        <item x="2975"/>
        <item x="2174"/>
        <item x="685"/>
        <item x="407"/>
        <item x="2334"/>
        <item x="3003"/>
        <item x="2649"/>
        <item x="2134"/>
        <item x="2622"/>
        <item x="1930"/>
        <item x="2806"/>
        <item x="786"/>
        <item x="807"/>
        <item x="587"/>
        <item x="1738"/>
        <item x="12"/>
        <item x="2446"/>
        <item x="2711"/>
        <item x="1664"/>
        <item x="660"/>
        <item x="1360"/>
        <item x="17"/>
        <item x="2303"/>
        <item x="1488"/>
        <item x="2733"/>
        <item x="746"/>
        <item x="930"/>
        <item x="1150"/>
        <item x="1780"/>
        <item x="1243"/>
        <item x="1030"/>
        <item x="692"/>
        <item x="251"/>
        <item x="2609"/>
        <item x="2980"/>
        <item x="1124"/>
        <item x="2234"/>
        <item x="281"/>
        <item x="1073"/>
        <item x="474"/>
        <item x="1865"/>
        <item x="1069"/>
        <item x="419"/>
        <item x="2576"/>
        <item x="1476"/>
        <item x="1802"/>
        <item x="2601"/>
        <item x="1557"/>
        <item x="1178"/>
        <item x="2976"/>
        <item x="529"/>
        <item x="78"/>
        <item x="3007"/>
        <item x="479"/>
        <item x="2564"/>
        <item x="2301"/>
        <item x="1817"/>
        <item x="554"/>
        <item x="306"/>
        <item x="27"/>
        <item x="1687"/>
        <item x="673"/>
        <item x="1348"/>
        <item x="990"/>
        <item x="1189"/>
        <item x="66"/>
        <item x="2049"/>
        <item x="1362"/>
        <item x="208"/>
        <item x="1133"/>
        <item x="1837"/>
        <item x="2060"/>
        <item x="2445"/>
        <item x="712"/>
        <item x="1221"/>
        <item x="2785"/>
        <item x="2073"/>
        <item x="958"/>
        <item x="638"/>
        <item x="747"/>
        <item x="19"/>
        <item x="912"/>
        <item x="342"/>
        <item x="3002"/>
        <item x="2580"/>
        <item x="1869"/>
        <item x="2535"/>
        <item x="632"/>
        <item x="92"/>
        <item x="1729"/>
        <item x="639"/>
        <item x="1308"/>
        <item x="742"/>
        <item x="2500"/>
        <item x="548"/>
        <item x="650"/>
        <item x="580"/>
        <item x="557"/>
        <item x="1821"/>
        <item x="1955"/>
        <item x="1603"/>
        <item x="2780"/>
        <item x="1543"/>
        <item x="2238"/>
        <item x="267"/>
        <item x="1824"/>
        <item x="228"/>
        <item x="1935"/>
        <item x="28"/>
        <item x="576"/>
        <item x="1946"/>
        <item x="2009"/>
        <item x="2599"/>
        <item x="1517"/>
        <item x="410"/>
        <item x="199"/>
        <item x="978"/>
        <item x="873"/>
        <item x="995"/>
        <item x="1262"/>
        <item x="2760"/>
        <item x="2082"/>
        <item x="877"/>
        <item x="1674"/>
        <item x="13"/>
        <item x="1829"/>
        <item x="2670"/>
        <item x="2111"/>
        <item x="2626"/>
        <item x="105"/>
        <item x="1756"/>
        <item x="1113"/>
        <item x="2039"/>
        <item x="1776"/>
        <item x="2338"/>
        <item x="757"/>
        <item x="2385"/>
        <item x="1853"/>
        <item x="711"/>
        <item x="2366"/>
        <item x="1688"/>
        <item x="2211"/>
        <item x="579"/>
        <item x="457"/>
        <item x="2370"/>
        <item x="2830"/>
        <item x="1006"/>
        <item x="2066"/>
        <item x="451"/>
        <item x="232"/>
        <item x="5"/>
        <item x="729"/>
        <item x="2983"/>
        <item x="1370"/>
        <item x="2124"/>
        <item x="84"/>
        <item x="2993"/>
        <item x="193"/>
        <item x="2721"/>
        <item x="1848"/>
        <item x="1095"/>
        <item x="2807"/>
        <item x="1462"/>
        <item x="2826"/>
        <item x="796"/>
        <item x="471"/>
        <item x="568"/>
        <item x="1691"/>
        <item x="256"/>
        <item x="2176"/>
        <item x="459"/>
        <item x="2478"/>
        <item x="1303"/>
        <item x="1605"/>
        <item x="1867"/>
        <item x="2457"/>
        <item x="175"/>
        <item x="420"/>
        <item x="1894"/>
        <item x="2268"/>
        <item x="2355"/>
        <item x="2177"/>
        <item x="2641"/>
        <item x="1187"/>
        <item x="394"/>
        <item x="2411"/>
        <item x="2977"/>
        <item x="10"/>
        <item x="2633"/>
        <item x="793"/>
        <item x="1254"/>
        <item x="2815"/>
        <item x="43"/>
        <item x="798"/>
        <item x="2606"/>
        <item x="2979"/>
        <item x="3012"/>
        <item x="663"/>
        <item x="243"/>
        <item x="2112"/>
        <item x="2362"/>
        <item x="2321"/>
        <item x="2995"/>
        <item x="1171"/>
        <item x="2253"/>
        <item x="2046"/>
        <item x="802"/>
        <item x="724"/>
        <item x="1170"/>
        <item x="450"/>
        <item x="2219"/>
        <item x="2146"/>
        <item x="229"/>
        <item x="2042"/>
        <item x="1111"/>
        <item x="703"/>
        <item x="51"/>
        <item x="159"/>
        <item x="2524"/>
        <item x="2270"/>
        <item x="2771"/>
        <item x="2053"/>
        <item x="2996"/>
        <item x="697"/>
        <item x="1564"/>
        <item x="131"/>
        <item x="1745"/>
        <item x="1843"/>
        <item x="2333"/>
        <item x="3010"/>
        <item x="381"/>
        <item x="940"/>
        <item x="425"/>
        <item x="1711"/>
        <item x="2058"/>
        <item x="87"/>
        <item x="186"/>
        <item x="1299"/>
        <item x="1322"/>
        <item x="1803"/>
        <item x="2598"/>
        <item x="2600"/>
        <item x="47"/>
        <item x="246"/>
        <item x="2061"/>
        <item x="777"/>
        <item x="1922"/>
        <item x="1279"/>
        <item x="1902"/>
        <item x="1810"/>
        <item x="448"/>
        <item x="674"/>
        <item x="452"/>
        <item x="1949"/>
        <item x="1433"/>
        <item x="1173"/>
        <item x="321"/>
        <item x="1175"/>
        <item x="775"/>
        <item x="1969"/>
        <item x="2561"/>
        <item x="788"/>
        <item x="46"/>
        <item x="155"/>
        <item x="1628"/>
        <item x="630"/>
        <item x="1070"/>
        <item x="2123"/>
        <item x="1914"/>
        <item x="2261"/>
        <item x="26"/>
        <item x="758"/>
        <item x="1741"/>
        <item x="99"/>
        <item x="271"/>
        <item x="1823"/>
        <item x="2357"/>
        <item x="1448"/>
        <item x="230"/>
        <item x="269"/>
        <item x="2987"/>
        <item x="700"/>
        <item x="2616"/>
        <item x="2218"/>
        <item x="1123"/>
        <item x="2011"/>
        <item x="430"/>
        <item x="1260"/>
        <item x="2351"/>
        <item x="701"/>
        <item x="237"/>
        <item x="2409"/>
        <item x="1502"/>
        <item x="445"/>
        <item x="890"/>
        <item x="1295"/>
        <item x="2151"/>
        <item x="1228"/>
        <item x="1419"/>
        <item x="717"/>
        <item x="2"/>
        <item x="1086"/>
        <item x="2033"/>
        <item x="2343"/>
        <item x="2730"/>
        <item x="440"/>
        <item x="2988"/>
        <item x="652"/>
        <item x="665"/>
        <item x="833"/>
        <item x="2032"/>
        <item x="1921"/>
        <item x="1683"/>
        <item x="2063"/>
        <item x="2205"/>
        <item x="713"/>
        <item x="1291"/>
        <item x="20"/>
        <item x="996"/>
        <item x="2242"/>
        <item x="274"/>
        <item x="751"/>
        <item x="102"/>
        <item x="2632"/>
        <item x="2225"/>
        <item x="2676"/>
        <item x="1001"/>
        <item x="2420"/>
        <item x="2675"/>
        <item x="150"/>
        <item x="1778"/>
        <item x="2186"/>
        <item x="225"/>
        <item x="2790"/>
        <item x="962"/>
        <item x="2567"/>
        <item x="2615"/>
        <item x="927"/>
        <item x="1456"/>
        <item x="518"/>
        <item x="264"/>
        <item x="511"/>
        <item x="2715"/>
        <item x="1489"/>
        <item x="1468"/>
        <item x="1883"/>
        <item x="1313"/>
        <item x="285"/>
        <item x="2027"/>
        <item x="2706"/>
        <item x="1033"/>
        <item x="464"/>
        <item x="2163"/>
        <item x="2247"/>
        <item x="1298"/>
        <item x="1655"/>
        <item x="1734"/>
        <item x="825"/>
        <item x="2659"/>
        <item x="1972"/>
        <item x="693"/>
        <item x="1866"/>
        <item x="1117"/>
        <item x="894"/>
        <item x="2704"/>
        <item x="1381"/>
        <item x="513"/>
        <item x="2481"/>
        <item x="44"/>
        <item x="2978"/>
        <item x="1472"/>
        <item x="2565"/>
        <item x="2839"/>
        <item x="2843"/>
        <item x="955"/>
        <item x="1005"/>
        <item x="2568"/>
        <item x="1608"/>
        <item x="870"/>
        <item x="143"/>
        <item x="2627"/>
        <item x="1614"/>
        <item x="1366"/>
        <item x="137"/>
        <item x="2607"/>
        <item x="2570"/>
        <item x="409"/>
        <item x="402"/>
        <item x="1978"/>
        <item x="2094"/>
        <item x="2425"/>
        <item x="737"/>
        <item x="335"/>
        <item x="538"/>
        <item x="1525"/>
        <item x="2104"/>
        <item x="586"/>
        <item x="621"/>
        <item x="2192"/>
        <item x="2552"/>
        <item x="1818"/>
        <item x="1634"/>
        <item x="2468"/>
        <item x="2941"/>
        <item x="39"/>
        <item x="2913"/>
        <item x="1063"/>
        <item x="2545"/>
        <item x="606"/>
        <item x="1925"/>
        <item x="2723"/>
        <item x="406"/>
        <item x="2916"/>
        <item x="1948"/>
        <item x="1179"/>
        <item x="1811"/>
        <item x="2471"/>
        <item x="1094"/>
        <item x="657"/>
        <item x="2347"/>
        <item x="4"/>
        <item x="1297"/>
        <item x="2587"/>
        <item x="1423"/>
        <item x="1596"/>
        <item x="609"/>
        <item x="2513"/>
        <item x="1402"/>
        <item x="124"/>
        <item x="646"/>
        <item x="2080"/>
        <item x="2235"/>
        <item x="1403"/>
        <item x="1134"/>
        <item x="296"/>
        <item x="2319"/>
        <item x="1443"/>
        <item x="318"/>
        <item x="668"/>
        <item x="1158"/>
        <item x="2093"/>
        <item x="2328"/>
        <item x="2870"/>
        <item x="1007"/>
        <item x="926"/>
        <item x="475"/>
        <item x="2698"/>
        <item x="279"/>
        <item x="827"/>
        <item x="2801"/>
        <item x="282"/>
        <item x="1246"/>
        <item x="1721"/>
        <item x="1750"/>
        <item x="2889"/>
        <item x="1681"/>
        <item x="1544"/>
        <item x="899"/>
        <item x="2239"/>
        <item x="1425"/>
        <item x="136"/>
        <item x="2281"/>
        <item x="110"/>
        <item x="1474"/>
        <item x="2191"/>
        <item x="2227"/>
        <item x="507"/>
        <item x="2518"/>
        <item x="1054"/>
        <item x="598"/>
        <item x="327"/>
        <item x="2869"/>
        <item x="1050"/>
        <item x="1492"/>
        <item x="2120"/>
        <item x="982"/>
        <item x="1797"/>
        <item x="1547"/>
        <item x="35"/>
        <item x="803"/>
        <item x="1230"/>
        <item x="100"/>
        <item x="1217"/>
        <item x="2159"/>
        <item x="2062"/>
        <item x="94"/>
        <item x="743"/>
        <item x="2727"/>
        <item x="1699"/>
        <item x="2114"/>
        <item x="2113"/>
        <item x="2956"/>
        <item x="2388"/>
        <item x="2858"/>
        <item x="481"/>
        <item x="544"/>
        <item x="2893"/>
        <item x="2833"/>
        <item x="1716"/>
        <item x="2491"/>
        <item x="2364"/>
        <item x="874"/>
        <item x="1129"/>
        <item x="2002"/>
        <item x="876"/>
        <item x="2825"/>
        <item x="2300"/>
        <item x="89"/>
        <item x="2891"/>
        <item x="1426"/>
        <item x="902"/>
        <item x="234"/>
        <item x="2842"/>
        <item x="2090"/>
        <item x="1743"/>
        <item x="1560"/>
        <item x="658"/>
        <item x="2883"/>
        <item x="623"/>
        <item x="1872"/>
        <item x="152"/>
        <item x="241"/>
        <item x="1642"/>
        <item x="2917"/>
        <item x="2585"/>
        <item x="1583"/>
        <item x="1503"/>
        <item x="2912"/>
        <item x="1265"/>
        <item x="1213"/>
        <item x="2621"/>
        <item x="2372"/>
        <item x="393"/>
        <item x="1495"/>
        <item x="2449"/>
        <item x="1288"/>
        <item x="2029"/>
        <item x="2852"/>
        <item x="678"/>
        <item x="696"/>
        <item x="2336"/>
        <item x="1351"/>
        <item x="2507"/>
        <item x="1431"/>
        <item x="473"/>
        <item x="1004"/>
        <item x="1099"/>
        <item x="192"/>
        <item x="1271"/>
        <item x="1549"/>
        <item x="2755"/>
        <item x="2241"/>
        <item x="2472"/>
        <item x="1965"/>
        <item x="911"/>
        <item x="1535"/>
        <item x="1779"/>
        <item x="25"/>
        <item x="2430"/>
        <item x="2279"/>
        <item x="1838"/>
        <item x="2107"/>
        <item x="2810"/>
        <item x="466"/>
        <item x="766"/>
        <item x="1023"/>
        <item x="552"/>
        <item x="437"/>
        <item x="1272"/>
        <item x="1384"/>
        <item x="2074"/>
        <item x="443"/>
        <item x="491"/>
        <item x="1342"/>
        <item x="781"/>
        <item x="2213"/>
        <item x="2256"/>
        <item x="2512"/>
        <item x="2902"/>
        <item x="315"/>
        <item x="2003"/>
        <item x="2971"/>
        <item x="856"/>
        <item x="1918"/>
        <item x="1911"/>
        <item x="1799"/>
        <item x="878"/>
        <item x="428"/>
        <item x="1064"/>
        <item x="1798"/>
        <item x="2156"/>
        <item x="572"/>
        <item x="2379"/>
        <item x="1274"/>
        <item x="1345"/>
        <item x="508"/>
        <item x="1460"/>
        <item x="2648"/>
        <item x="378"/>
        <item x="468"/>
        <item x="1598"/>
        <item x="1379"/>
        <item x="2923"/>
        <item x="358"/>
        <item x="2494"/>
        <item x="942"/>
        <item x="1305"/>
        <item x="1463"/>
        <item x="2629"/>
        <item x="2689"/>
        <item x="53"/>
        <item x="2634"/>
        <item x="2130"/>
        <item x="1504"/>
        <item x="2352"/>
        <item x="2614"/>
        <item x="2890"/>
        <item x="2824"/>
        <item x="201"/>
        <item x="733"/>
        <item x="1686"/>
        <item x="592"/>
        <item x="1675"/>
        <item x="539"/>
        <item x="2781"/>
        <item x="591"/>
        <item x="2799"/>
        <item x="429"/>
        <item x="771"/>
        <item x="2949"/>
        <item x="2881"/>
        <item x="1652"/>
        <item x="127"/>
        <item x="405"/>
        <item x="1394"/>
        <item x="812"/>
        <item x="1801"/>
        <item x="2117"/>
        <item x="938"/>
        <item x="1661"/>
        <item x="2386"/>
        <item x="1815"/>
        <item x="2078"/>
        <item x="619"/>
        <item x="1021"/>
        <item x="1137"/>
        <item x="805"/>
        <item x="2414"/>
        <item x="723"/>
        <item x="1336"/>
        <item x="1616"/>
        <item x="2708"/>
        <item x="1754"/>
        <item x="1236"/>
        <item x="197"/>
        <item x="1225"/>
        <item x="871"/>
        <item x="2412"/>
        <item x="2840"/>
        <item x="2710"/>
        <item x="2110"/>
        <item x="840"/>
        <item x="2167"/>
        <item x="126"/>
        <item x="1227"/>
        <item x="2967"/>
        <item x="1096"/>
        <item x="123"/>
        <item x="2116"/>
        <item x="605"/>
        <item x="2453"/>
        <item x="1752"/>
        <item x="1809"/>
        <item x="2752"/>
        <item x="261"/>
        <item x="2905"/>
        <item x="2040"/>
        <item x="2919"/>
        <item x="2964"/>
        <item x="308"/>
        <item x="1484"/>
        <item x="2953"/>
        <item x="1860"/>
        <item x="278"/>
        <item x="974"/>
        <item x="1604"/>
        <item x="1176"/>
        <item x="1048"/>
        <item x="2939"/>
        <item x="2510"/>
        <item x="1545"/>
        <item x="1011"/>
        <item x="1534"/>
        <item x="2031"/>
        <item x="1526"/>
        <item x="1808"/>
        <item x="738"/>
        <item x="217"/>
        <item x="2774"/>
        <item x="2888"/>
        <item x="2955"/>
        <item x="1373"/>
        <item x="1707"/>
        <item x="2376"/>
        <item x="1881"/>
        <item x="344"/>
        <item x="503"/>
        <item x="2222"/>
        <item x="1234"/>
        <item x="1777"/>
        <item x="1841"/>
        <item x="1710"/>
        <item x="834"/>
        <item x="1218"/>
        <item x="1155"/>
        <item x="2897"/>
        <item x="1283"/>
        <item x="1994"/>
        <item x="1943"/>
        <item x="492"/>
        <item x="2204"/>
        <item x="2766"/>
        <item x="2537"/>
        <item x="2189"/>
        <item x="707"/>
        <item x="761"/>
        <item x="1693"/>
        <item x="2275"/>
        <item x="164"/>
        <item x="1167"/>
        <item x="1673"/>
        <item x="1992"/>
        <item x="1730"/>
        <item x="1055"/>
        <item x="2866"/>
        <item x="1509"/>
        <item x="1084"/>
        <item x="1629"/>
        <item x="2966"/>
        <item x="1353"/>
        <item x="2277"/>
        <item x="2530"/>
        <item x="1120"/>
        <item x="1959"/>
        <item x="2910"/>
        <item x="1444"/>
        <item x="2251"/>
        <item x="1257"/>
        <item x="1079"/>
        <item x="2236"/>
        <item x="1737"/>
        <item x="2729"/>
        <item x="1532"/>
        <item x="160"/>
        <item x="198"/>
        <item x="2832"/>
        <item x="98"/>
        <item x="2147"/>
        <item x="1692"/>
        <item x="1508"/>
        <item x="2540"/>
        <item x="300"/>
        <item x="1029"/>
        <item x="1"/>
        <item x="815"/>
        <item x="578"/>
        <item x="2438"/>
        <item x="2906"/>
        <item x="1772"/>
        <item x="1694"/>
        <item x="333"/>
        <item x="625"/>
        <item x="1593"/>
        <item x="1128"/>
        <item x="1478"/>
        <item x="0"/>
        <item x="2214"/>
        <item x="2259"/>
        <item x="2908"/>
        <item x="2369"/>
        <item x="148"/>
        <item x="2624"/>
        <item x="642"/>
        <item x="2408"/>
        <item x="622"/>
        <item x="2918"/>
        <item x="1390"/>
        <item x="2880"/>
        <item x="463"/>
        <item x="763"/>
        <item x="2948"/>
        <item x="304"/>
        <item x="1475"/>
        <item x="389"/>
        <item x="830"/>
        <item x="2260"/>
        <item x="249"/>
        <item x="2233"/>
        <item x="1514"/>
        <item x="2226"/>
        <item x="2762"/>
        <item x="1467"/>
        <item x="2876"/>
        <item x="913"/>
        <item x="2221"/>
        <item x="1149"/>
        <item x="2631"/>
        <item x="1947"/>
        <item x="2367"/>
        <item x="2399"/>
        <item x="1651"/>
        <item x="2749"/>
        <item x="1804"/>
        <item x="384"/>
        <item x="81"/>
        <item x="664"/>
        <item x="616"/>
        <item x="352"/>
        <item x="1793"/>
        <item x="1903"/>
        <item x="1623"/>
        <item x="1765"/>
        <item x="2054"/>
        <item x="1627"/>
        <item x="1132"/>
        <item x="1382"/>
        <item x="2603"/>
        <item x="1831"/>
        <item x="1676"/>
        <item x="1392"/>
        <item x="2172"/>
        <item x="1723"/>
        <item x="456"/>
        <item x="2358"/>
        <item x="2155"/>
        <item x="1240"/>
        <item x="1090"/>
        <item x="994"/>
        <item x="1999"/>
        <item x="1121"/>
        <item x="1591"/>
        <item x="2973"/>
        <item x="1870"/>
        <item x="1300"/>
        <item x="1377"/>
        <item x="1053"/>
        <item x="2272"/>
        <item x="750"/>
        <item x="2886"/>
        <item x="1840"/>
        <item x="121"/>
        <item x="651"/>
        <item x="214"/>
        <item x="2901"/>
        <item x="937"/>
        <item x="782"/>
        <item x="2503"/>
        <item x="2314"/>
        <item x="583"/>
        <item x="2737"/>
        <item x="2488"/>
        <item x="476"/>
        <item x="1195"/>
        <item x="310"/>
        <item x="1025"/>
        <item x="245"/>
        <item x="1438"/>
        <item x="2569"/>
        <item x="1398"/>
        <item x="480"/>
        <item x="1940"/>
        <item x="643"/>
        <item x="2743"/>
        <item x="595"/>
        <item x="298"/>
        <item x="2887"/>
        <item x="2162"/>
        <item x="2417"/>
        <item x="413"/>
        <item x="1181"/>
        <item x="2429"/>
        <item x="1464"/>
        <item x="542"/>
        <item x="1813"/>
        <item x="1136"/>
        <item x="768"/>
        <item x="1486"/>
        <item x="2809"/>
        <item x="1441"/>
        <item x="1720"/>
        <item x="791"/>
        <item x="2193"/>
        <item x="863"/>
        <item x="582"/>
        <item x="947"/>
        <item x="1333"/>
        <item x="1047"/>
        <item x="138"/>
        <item x="1767"/>
        <item x="929"/>
        <item x="329"/>
        <item x="2055"/>
        <item x="1208"/>
        <item x="753"/>
        <item x="882"/>
        <item x="755"/>
        <item x="2942"/>
        <item x="2944"/>
        <item x="239"/>
        <item x="1098"/>
        <item x="853"/>
        <item x="635"/>
        <item x="2077"/>
        <item x="810"/>
        <item x="2868"/>
        <item x="2669"/>
        <item x="2175"/>
        <item x="1667"/>
        <item x="2945"/>
        <item x="1019"/>
        <item x="2041"/>
        <item x="1670"/>
        <item x="1556"/>
        <item x="2273"/>
        <item x="1270"/>
        <item x="490"/>
        <item x="2381"/>
        <item x="2017"/>
        <item x="1835"/>
        <item x="11"/>
        <item x="865"/>
        <item x="268"/>
        <item x="2853"/>
        <item x="2109"/>
        <item x="1296"/>
        <item x="2403"/>
        <item x="1359"/>
        <item x="1538"/>
        <item x="726"/>
        <item x="2915"/>
        <item x="1896"/>
        <item x="2895"/>
        <item x="1060"/>
        <item x="806"/>
        <item x="1422"/>
        <item x="2920"/>
        <item x="1862"/>
        <item x="1498"/>
        <item x="1663"/>
        <item x="2332"/>
        <item x="2492"/>
        <item x="2740"/>
        <item x="2854"/>
        <item x="939"/>
        <item x="1819"/>
        <item x="107"/>
        <item x="799"/>
        <item x="2898"/>
        <item x="614"/>
        <item x="546"/>
        <item x="1615"/>
        <item x="2885"/>
        <item x="2605"/>
        <item x="1335"/>
        <item x="516"/>
        <item x="823"/>
        <item x="1735"/>
        <item x="1312"/>
        <item x="1528"/>
        <item x="2835"/>
        <item x="1216"/>
        <item x="1450"/>
        <item x="2348"/>
        <item x="1759"/>
        <item x="2170"/>
        <item x="2266"/>
        <item x="2118"/>
        <item x="1512"/>
        <item x="1238"/>
        <item x="1682"/>
        <item x="1418"/>
        <item x="334"/>
        <item x="1350"/>
        <item x="898"/>
        <item x="2327"/>
        <item x="923"/>
        <item x="2448"/>
        <item x="2934"/>
        <item x="1159"/>
        <item x="2795"/>
        <item x="2909"/>
        <item x="2613"/>
        <item x="211"/>
        <item x="612"/>
        <item x="526"/>
        <item x="2651"/>
        <item x="1182"/>
        <item x="2048"/>
        <item x="1058"/>
        <item x="2304"/>
        <item x="2927"/>
        <item x="408"/>
        <item x="297"/>
        <item x="2000"/>
        <item x="1761"/>
        <item x="1520"/>
        <item x="895"/>
        <item x="979"/>
        <item x="2302"/>
        <item x="414"/>
        <item x="2903"/>
        <item x="1318"/>
        <item x="2921"/>
        <item x="1020"/>
        <item x="2943"/>
        <item x="2947"/>
        <item x="2402"/>
        <item x="2680"/>
        <item x="1252"/>
        <item x="946"/>
        <item x="2231"/>
        <item x="259"/>
        <item x="2767"/>
        <item x="607"/>
        <item x="541"/>
        <item x="109"/>
        <item x="2856"/>
        <item x="1399"/>
        <item x="2860"/>
        <item x="2862"/>
        <item x="2864"/>
        <item x="2215"/>
        <item x="1541"/>
        <item x="2462"/>
        <item x="1245"/>
        <item x="553"/>
        <item x="2972"/>
        <item x="2878"/>
        <item x="1126"/>
        <item x="2882"/>
        <item x="1371"/>
        <item x="219"/>
        <item x="1273"/>
        <item x="2850"/>
        <item x="1590"/>
        <item x="862"/>
        <item x="49"/>
        <item x="2899"/>
        <item x="302"/>
        <item x="2794"/>
        <item x="1249"/>
        <item x="2907"/>
        <item x="861"/>
        <item x="2911"/>
        <item x="1879"/>
        <item x="8"/>
        <item x="1355"/>
        <item x="1388"/>
        <item x="2534"/>
        <item x="2145"/>
        <item x="2925"/>
        <item x="2297"/>
        <item x="2929"/>
        <item x="2724"/>
        <item x="2969"/>
        <item x="1168"/>
        <item x="1307"/>
        <item x="2968"/>
        <item x="1662"/>
        <item x="1280"/>
        <item x="2180"/>
        <item x="2289"/>
        <item x="2164"/>
        <item x="2951"/>
        <item x="1152"/>
        <item x="2181"/>
        <item x="2957"/>
        <item x="2958"/>
        <item x="2875"/>
        <item x="2904"/>
        <item x="2855"/>
        <item x="2153"/>
        <item x="2877"/>
        <item x="290"/>
        <item x="2863"/>
        <item x="1976"/>
        <item x="2879"/>
        <item x="382"/>
        <item x="2851"/>
        <item x="2914"/>
        <item x="2413"/>
        <item x="1222"/>
        <item x="2865"/>
        <item x="1032"/>
        <item x="2342"/>
        <item x="2594"/>
        <item x="2857"/>
        <item x="2922"/>
        <item x="2751"/>
        <item x="2924"/>
        <item x="2867"/>
        <item x="2926"/>
        <item x="1309"/>
        <item x="2928"/>
        <item x="2407"/>
        <item x="2930"/>
        <item x="2244"/>
        <item x="2932"/>
        <item x="2335"/>
        <item x="2246"/>
        <item x="2827"/>
        <item x="2936"/>
        <item x="2892"/>
        <item x="2938"/>
        <item x="2859"/>
        <item x="2940"/>
        <item x="2894"/>
        <item x="1753"/>
        <item x="2871"/>
        <item x="2532"/>
        <item x="2896"/>
        <item x="2946"/>
        <item x="1430"/>
        <item x="2586"/>
        <item x="2770"/>
        <item x="2950"/>
        <item x="2873"/>
        <item x="2952"/>
        <item x="2900"/>
        <item x="2954"/>
        <item x="2861"/>
        <item x="2463"/>
        <item x="2933"/>
        <item x="2935"/>
        <item x="2959"/>
        <item x="2937"/>
        <item x="2961"/>
        <item x="2960"/>
        <item x="2673"/>
        <item x="2962"/>
        <item x="2965"/>
        <item x="2963"/>
        <item x="2931"/>
        <item x="2872"/>
        <item x="2874"/>
        <item x="2970"/>
        <item x="288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073">
        <item x="2780"/>
        <item x="2909"/>
        <item x="2508"/>
        <item x="2400"/>
        <item x="2014"/>
        <item x="1911"/>
        <item x="1940"/>
        <item x="2544"/>
        <item x="1945"/>
        <item x="806"/>
        <item x="2857"/>
        <item x="2132"/>
        <item x="1020"/>
        <item x="1165"/>
        <item x="2717"/>
        <item x="1866"/>
        <item x="1043"/>
        <item x="2995"/>
        <item x="2814"/>
        <item x="1927"/>
        <item x="935"/>
        <item x="1993"/>
        <item x="762"/>
        <item x="2763"/>
        <item x="1369"/>
        <item x="1087"/>
        <item x="1245"/>
        <item x="2180"/>
        <item x="1263"/>
        <item x="1471"/>
        <item x="1101"/>
        <item x="1038"/>
        <item x="2669"/>
        <item x="2701"/>
        <item x="455"/>
        <item x="2566"/>
        <item x="1427"/>
        <item x="2558"/>
        <item x="2724"/>
        <item x="744"/>
        <item x="1007"/>
        <item x="963"/>
        <item x="634"/>
        <item x="839"/>
        <item x="2439"/>
        <item x="1841"/>
        <item x="1989"/>
        <item x="1951"/>
        <item x="920"/>
        <item x="887"/>
        <item x="2541"/>
        <item x="2651"/>
        <item x="2866"/>
        <item x="280"/>
        <item x="160"/>
        <item x="419"/>
        <item x="145"/>
        <item x="244"/>
        <item x="759"/>
        <item x="2419"/>
        <item x="1055"/>
        <item x="1364"/>
        <item x="1168"/>
        <item x="2898"/>
        <item x="625"/>
        <item x="548"/>
        <item x="2210"/>
        <item x="1320"/>
        <item x="962"/>
        <item x="2218"/>
        <item x="1104"/>
        <item x="1022"/>
        <item x="1496"/>
        <item x="1192"/>
        <item x="1194"/>
        <item x="1456"/>
        <item x="1489"/>
        <item x="1404"/>
        <item x="1484"/>
        <item x="1327"/>
        <item x="732"/>
        <item x="969"/>
        <item x="826"/>
        <item x="995"/>
        <item x="1210"/>
        <item x="851"/>
        <item x="1199"/>
        <item x="1651"/>
        <item x="1174"/>
        <item x="906"/>
        <item x="350"/>
        <item x="420"/>
        <item x="1366"/>
        <item x="2373"/>
        <item x="1923"/>
        <item x="1530"/>
        <item x="2539"/>
        <item x="3035"/>
        <item x="2608"/>
        <item x="739"/>
        <item x="1848"/>
        <item x="1709"/>
        <item x="2550"/>
        <item x="2418"/>
        <item x="982"/>
        <item x="1381"/>
        <item x="1286"/>
        <item x="608"/>
        <item x="1180"/>
        <item x="831"/>
        <item x="1083"/>
        <item x="1414"/>
        <item x="876"/>
        <item x="116"/>
        <item x="1925"/>
        <item x="205"/>
        <item x="683"/>
        <item x="1250"/>
        <item x="479"/>
        <item x="1558"/>
        <item x="331"/>
        <item x="1617"/>
        <item x="1585"/>
        <item x="1964"/>
        <item x="108"/>
        <item x="55"/>
        <item x="150"/>
        <item x="71"/>
        <item x="68"/>
        <item x="257"/>
        <item x="2280"/>
        <item x="2330"/>
        <item x="2315"/>
        <item x="1335"/>
        <item x="1759"/>
        <item x="2834"/>
        <item x="889"/>
        <item x="1148"/>
        <item x="397"/>
        <item x="261"/>
        <item x="26"/>
        <item x="472"/>
        <item x="97"/>
        <item x="106"/>
        <item x="591"/>
        <item x="1501"/>
        <item x="2758"/>
        <item x="2606"/>
        <item x="1995"/>
        <item x="1568"/>
        <item x="1718"/>
        <item x="696"/>
        <item x="593"/>
        <item x="931"/>
        <item x="2004"/>
        <item x="422"/>
        <item x="1615"/>
        <item x="1656"/>
        <item x="853"/>
        <item x="1807"/>
        <item x="1283"/>
        <item x="447"/>
        <item x="1665"/>
        <item x="413"/>
        <item x="2333"/>
        <item x="149"/>
        <item x="93"/>
        <item x="1408"/>
        <item x="200"/>
        <item x="1042"/>
        <item x="186"/>
        <item x="2427"/>
        <item x="1036"/>
        <item x="1536"/>
        <item x="1670"/>
        <item x="511"/>
        <item x="537"/>
        <item x="681"/>
        <item x="1653"/>
        <item x="1078"/>
        <item x="2846"/>
        <item x="2664"/>
        <item x="2843"/>
        <item x="2819"/>
        <item x="2171"/>
        <item x="1660"/>
        <item x="1706"/>
        <item x="2170"/>
        <item x="2172"/>
        <item x="1739"/>
        <item x="1596"/>
        <item x="2647"/>
        <item x="2699"/>
        <item x="2665"/>
        <item x="2527"/>
        <item x="2560"/>
        <item x="2863"/>
        <item x="2571"/>
        <item x="2993"/>
        <item x="1551"/>
        <item x="1545"/>
        <item x="1905"/>
        <item x="1942"/>
        <item x="2193"/>
        <item x="2174"/>
        <item x="2190"/>
        <item x="1610"/>
        <item x="1787"/>
        <item x="2227"/>
        <item x="1581"/>
        <item x="1330"/>
        <item x="1257"/>
        <item x="1486"/>
        <item x="1695"/>
        <item x="2219"/>
        <item x="1570"/>
        <item x="1382"/>
        <item x="1644"/>
        <item x="2367"/>
        <item x="1789"/>
        <item x="1765"/>
        <item x="1368"/>
        <item x="2209"/>
        <item x="1365"/>
        <item x="1162"/>
        <item x="1215"/>
        <item x="1467"/>
        <item x="460"/>
        <item x="996"/>
        <item x="3065"/>
        <item x="2813"/>
        <item x="1589"/>
        <item x="1416"/>
        <item x="2113"/>
        <item x="2029"/>
        <item x="2823"/>
        <item x="1566"/>
        <item x="2741"/>
        <item x="2058"/>
        <item x="1933"/>
        <item x="1707"/>
        <item x="2332"/>
        <item x="2243"/>
        <item x="1616"/>
        <item x="2377"/>
        <item x="1703"/>
        <item x="1970"/>
        <item x="2011"/>
        <item x="2093"/>
        <item x="2365"/>
        <item x="2273"/>
        <item x="2405"/>
        <item x="1987"/>
        <item x="1399"/>
        <item x="1652"/>
        <item x="1527"/>
        <item x="1605"/>
        <item x="2450"/>
        <item x="526"/>
        <item x="1249"/>
        <item x="1698"/>
        <item x="1018"/>
        <item x="1223"/>
        <item x="1185"/>
        <item x="2895"/>
        <item x="2940"/>
        <item x="1497"/>
        <item x="502"/>
        <item x="894"/>
        <item x="463"/>
        <item x="612"/>
        <item x="830"/>
        <item x="346"/>
        <item x="151"/>
        <item x="121"/>
        <item x="572"/>
        <item x="110"/>
        <item x="843"/>
        <item x="635"/>
        <item x="1852"/>
        <item x="2349"/>
        <item x="2012"/>
        <item x="1541"/>
        <item x="2357"/>
        <item x="1529"/>
        <item x="3027"/>
        <item x="2384"/>
        <item x="2278"/>
        <item x="1452"/>
        <item x="1226"/>
        <item x="2272"/>
        <item x="2878"/>
        <item x="2671"/>
        <item x="2306"/>
        <item x="1574"/>
        <item x="1328"/>
        <item x="1146"/>
        <item x="1608"/>
        <item x="1638"/>
        <item x="1899"/>
        <item x="1785"/>
        <item x="2028"/>
        <item x="1774"/>
        <item x="1815"/>
        <item x="2024"/>
        <item x="1598"/>
        <item x="659"/>
        <item x="2106"/>
        <item x="2307"/>
        <item x="2040"/>
        <item x="1142"/>
        <item x="1702"/>
        <item x="1654"/>
        <item x="1102"/>
        <item x="2076"/>
        <item x="2230"/>
        <item x="1826"/>
        <item x="1741"/>
        <item x="1618"/>
        <item x="2331"/>
        <item x="1958"/>
        <item x="2121"/>
        <item x="2249"/>
        <item x="2902"/>
        <item x="2488"/>
        <item x="949"/>
        <item x="994"/>
        <item x="1748"/>
        <item x="1317"/>
        <item x="1159"/>
        <item x="2932"/>
        <item x="918"/>
        <item x="658"/>
        <item x="1429"/>
        <item x="103"/>
        <item x="112"/>
        <item x="2070"/>
        <item x="2065"/>
        <item x="1276"/>
        <item x="1378"/>
        <item x="2725"/>
        <item x="2595"/>
        <item x="2690"/>
        <item x="1858"/>
        <item x="1854"/>
        <item x="2617"/>
        <item x="2240"/>
        <item x="1323"/>
        <item x="1678"/>
        <item x="1307"/>
        <item x="1003"/>
        <item x="3058"/>
        <item x="1643"/>
        <item x="1387"/>
        <item x="1679"/>
        <item x="2048"/>
        <item x="1843"/>
        <item x="1322"/>
        <item x="1176"/>
        <item x="990"/>
        <item x="1949"/>
        <item x="655"/>
        <item x="1935"/>
        <item x="2101"/>
        <item x="1856"/>
        <item x="1095"/>
        <item x="2127"/>
        <item x="1722"/>
        <item x="1181"/>
        <item x="1800"/>
        <item x="1405"/>
        <item x="395"/>
        <item x="516"/>
        <item x="517"/>
        <item x="202"/>
        <item x="477"/>
        <item x="340"/>
        <item x="476"/>
        <item x="713"/>
        <item x="514"/>
        <item x="2855"/>
        <item x="1376"/>
        <item x="2207"/>
        <item x="423"/>
        <item x="2344"/>
        <item x="564"/>
        <item x="217"/>
        <item x="924"/>
        <item x="1052"/>
        <item x="921"/>
        <item x="1124"/>
        <item x="2931"/>
        <item x="2956"/>
        <item x="2928"/>
        <item x="778"/>
        <item x="2946"/>
        <item x="2872"/>
        <item x="607"/>
        <item x="782"/>
        <item x="2057"/>
        <item x="2049"/>
        <item x="1820"/>
        <item x="1960"/>
        <item x="2265"/>
        <item x="1994"/>
        <item x="1971"/>
        <item x="2289"/>
        <item x="2369"/>
        <item x="2311"/>
        <item x="2235"/>
        <item x="1873"/>
        <item x="2379"/>
        <item x="1576"/>
        <item x="2211"/>
        <item x="1755"/>
        <item x="2150"/>
        <item x="1500"/>
        <item x="937"/>
        <item x="1311"/>
        <item x="1954"/>
        <item x="2184"/>
        <item x="1658"/>
        <item x="2179"/>
        <item x="2205"/>
        <item x="1057"/>
        <item x="2176"/>
        <item x="1409"/>
        <item x="1692"/>
        <item x="2192"/>
        <item x="1801"/>
        <item x="2197"/>
        <item x="2175"/>
        <item x="2163"/>
        <item x="2177"/>
        <item x="2896"/>
        <item x="2162"/>
        <item x="2965"/>
        <item x="1835"/>
        <item x="1917"/>
        <item x="2189"/>
        <item x="2215"/>
        <item x="1533"/>
        <item x="1862"/>
        <item x="1783"/>
        <item x="1597"/>
        <item x="2157"/>
        <item x="2196"/>
        <item x="1563"/>
        <item x="1675"/>
        <item x="1845"/>
        <item x="1394"/>
        <item x="1482"/>
        <item x="2220"/>
        <item x="2191"/>
        <item x="1487"/>
        <item x="2231"/>
        <item x="2247"/>
        <item x="2362"/>
        <item x="1048"/>
        <item x="1531"/>
        <item x="1557"/>
        <item x="581"/>
        <item x="2619"/>
        <item x="2590"/>
        <item x="2621"/>
        <item x="2599"/>
        <item x="2685"/>
        <item x="2660"/>
        <item x="2730"/>
        <item x="2790"/>
        <item x="2746"/>
        <item x="2821"/>
        <item x="1802"/>
        <item x="2545"/>
        <item x="2678"/>
        <item x="1793"/>
        <item x="1920"/>
        <item x="2924"/>
        <item x="2714"/>
        <item x="1786"/>
        <item x="2511"/>
        <item x="1491"/>
        <item x="2776"/>
        <item x="2885"/>
        <item x="1401"/>
        <item x="2720"/>
        <item x="1532"/>
        <item x="344"/>
        <item x="250"/>
        <item x="53"/>
        <item x="278"/>
        <item x="3044"/>
        <item x="1965"/>
        <item x="1424"/>
        <item x="2952"/>
        <item x="435"/>
        <item x="573"/>
        <item x="263"/>
        <item x="334"/>
        <item x="269"/>
        <item x="822"/>
        <item x="1397"/>
        <item x="842"/>
        <item x="417"/>
        <item x="530"/>
        <item x="804"/>
        <item x="670"/>
        <item x="2181"/>
        <item x="2845"/>
        <item x="2847"/>
        <item x="1438"/>
        <item x="478"/>
        <item x="1009"/>
        <item x="925"/>
        <item x="2105"/>
        <item x="1440"/>
        <item x="721"/>
        <item x="125"/>
        <item x="702"/>
        <item x="1865"/>
        <item x="450"/>
        <item x="1634"/>
        <item x="1362"/>
        <item x="109"/>
        <item x="341"/>
        <item x="2880"/>
        <item x="374"/>
        <item x="274"/>
        <item x="562"/>
        <item x="230"/>
        <item x="2584"/>
        <item x="402"/>
        <item x="49"/>
        <item x="2423"/>
        <item x="2234"/>
        <item x="1179"/>
        <item x="127"/>
        <item x="571"/>
        <item x="1561"/>
        <item x="2043"/>
        <item x="1254"/>
        <item x="1463"/>
        <item x="1074"/>
        <item x="810"/>
        <item x="1056"/>
        <item x="1136"/>
        <item x="1164"/>
        <item x="1592"/>
        <item x="1423"/>
        <item x="153"/>
        <item x="327"/>
        <item x="287"/>
        <item x="1600"/>
        <item x="532"/>
        <item x="710"/>
        <item x="2854"/>
        <item x="194"/>
        <item x="733"/>
        <item x="828"/>
        <item x="191"/>
        <item x="32"/>
        <item x="2441"/>
        <item x="1071"/>
        <item x="126"/>
        <item x="534"/>
        <item x="403"/>
        <item x="226"/>
        <item x="181"/>
        <item x="598"/>
        <item x="393"/>
        <item x="2930"/>
        <item x="684"/>
        <item x="701"/>
        <item x="396"/>
        <item x="725"/>
        <item x="834"/>
        <item x="2943"/>
        <item x="2942"/>
        <item x="1186"/>
        <item x="1360"/>
        <item x="1459"/>
        <item x="1379"/>
        <item x="1318"/>
        <item x="2486"/>
        <item x="1253"/>
        <item x="1412"/>
        <item x="997"/>
        <item x="91"/>
        <item x="129"/>
        <item x="775"/>
        <item x="224"/>
        <item x="213"/>
        <item x="505"/>
        <item x="105"/>
        <item x="95"/>
        <item x="57"/>
        <item x="85"/>
        <item x="21"/>
        <item x="947"/>
        <item x="27"/>
        <item x="66"/>
        <item x="546"/>
        <item x="17"/>
        <item x="208"/>
        <item x="300"/>
        <item x="2160"/>
        <item x="913"/>
        <item x="1522"/>
        <item x="1139"/>
        <item x="1425"/>
        <item x="1714"/>
        <item x="1343"/>
        <item x="258"/>
        <item x="2904"/>
        <item x="227"/>
        <item x="159"/>
        <item x="338"/>
        <item x="298"/>
        <item x="558"/>
        <item x="359"/>
        <item x="429"/>
        <item x="240"/>
        <item x="231"/>
        <item x="2681"/>
        <item x="328"/>
        <item x="136"/>
        <item x="272"/>
        <item x="115"/>
        <item x="189"/>
        <item x="130"/>
        <item x="538"/>
        <item x="296"/>
        <item x="1103"/>
        <item x="320"/>
        <item x="1981"/>
        <item x="204"/>
        <item x="416"/>
        <item x="669"/>
        <item x="1468"/>
        <item x="543"/>
        <item x="993"/>
        <item x="972"/>
        <item x="1155"/>
        <item x="1079"/>
        <item x="1013"/>
        <item x="485"/>
        <item x="521"/>
        <item x="755"/>
        <item x="462"/>
        <item x="1140"/>
        <item x="3020"/>
        <item x="933"/>
        <item x="487"/>
        <item x="1227"/>
        <item x="264"/>
        <item x="2499"/>
        <item x="1504"/>
        <item x="2483"/>
        <item x="917"/>
        <item x="156"/>
        <item x="1088"/>
        <item x="412"/>
        <item x="506"/>
        <item x="760"/>
        <item x="871"/>
        <item x="253"/>
        <item x="813"/>
        <item x="18"/>
        <item x="295"/>
        <item x="92"/>
        <item x="99"/>
        <item x="176"/>
        <item x="314"/>
        <item x="75"/>
        <item x="69"/>
        <item x="61"/>
        <item x="80"/>
        <item x="216"/>
        <item x="288"/>
        <item x="169"/>
        <item x="3037"/>
        <item x="2881"/>
        <item x="1613"/>
        <item x="3057"/>
        <item x="2915"/>
        <item x="1352"/>
        <item x="1778"/>
        <item x="2120"/>
        <item x="1752"/>
        <item x="1294"/>
        <item x="1547"/>
        <item x="2320"/>
        <item x="2343"/>
        <item x="1093"/>
        <item x="2491"/>
        <item x="2467"/>
        <item x="1278"/>
        <item x="1472"/>
        <item x="2007"/>
        <item x="2458"/>
        <item x="1685"/>
        <item x="1439"/>
        <item x="1669"/>
        <item x="2583"/>
        <item x="2532"/>
        <item x="1871"/>
        <item x="1040"/>
        <item x="1929"/>
        <item x="829"/>
        <item x="2051"/>
        <item x="2475"/>
        <item x="1926"/>
        <item x="1525"/>
        <item x="1059"/>
        <item x="1312"/>
        <item x="1607"/>
        <item x="2067"/>
        <item x="1922"/>
        <item x="1694"/>
        <item x="811"/>
        <item x="1878"/>
        <item x="2461"/>
        <item x="1490"/>
        <item x="1664"/>
        <item x="2000"/>
        <item x="2476"/>
        <item x="1855"/>
        <item x="1037"/>
        <item x="2108"/>
        <item x="2893"/>
        <item x="553"/>
        <item x="131"/>
        <item x="2766"/>
        <item x="2829"/>
        <item x="2565"/>
        <item x="2603"/>
        <item x="2569"/>
        <item x="2613"/>
        <item x="2585"/>
        <item x="2712"/>
        <item x="2692"/>
        <item x="2259"/>
        <item x="2656"/>
        <item x="2154"/>
        <item x="2611"/>
        <item x="2122"/>
        <item x="2187"/>
        <item x="2689"/>
        <item x="2131"/>
        <item x="88"/>
        <item x="283"/>
        <item x="720"/>
        <item x="788"/>
        <item x="197"/>
        <item x="10"/>
        <item x="7"/>
        <item x="60"/>
        <item x="16"/>
        <item x="31"/>
        <item x="36"/>
        <item x="40"/>
        <item x="2882"/>
        <item x="1747"/>
        <item x="1298"/>
        <item x="1887"/>
        <item x="311"/>
        <item x="179"/>
        <item x="368"/>
        <item x="360"/>
        <item x="2316"/>
        <item x="637"/>
        <item x="2941"/>
        <item x="1237"/>
        <item x="1580"/>
        <item x="509"/>
        <item x="1329"/>
        <item x="2318"/>
        <item x="2440"/>
        <item x="2254"/>
        <item x="309"/>
        <item x="1986"/>
        <item x="694"/>
        <item x="376"/>
        <item x="1108"/>
        <item x="685"/>
        <item x="929"/>
        <item x="2401"/>
        <item x="2505"/>
        <item x="2586"/>
        <item x="2954"/>
        <item x="2921"/>
        <item x="1602"/>
        <item x="1418"/>
        <item x="2862"/>
        <item x="2393"/>
        <item x="2044"/>
        <item x="936"/>
        <item x="1238"/>
        <item x="650"/>
        <item x="1035"/>
        <item x="874"/>
        <item x="956"/>
        <item x="919"/>
        <item x="928"/>
        <item x="809"/>
        <item x="1147"/>
        <item x="1021"/>
        <item x="542"/>
        <item x="938"/>
        <item x="893"/>
        <item x="1232"/>
        <item x="1173"/>
        <item x="651"/>
        <item x="1341"/>
        <item x="888"/>
        <item x="1457"/>
        <item x="1838"/>
        <item x="2002"/>
        <item x="796"/>
        <item x="2848"/>
        <item x="1447"/>
        <item x="2116"/>
        <item x="1017"/>
        <item x="1686"/>
        <item x="390"/>
        <item x="2250"/>
        <item x="2844"/>
        <item x="695"/>
        <item x="1770"/>
        <item x="708"/>
        <item x="2753"/>
        <item x="2693"/>
        <item x="2537"/>
        <item x="2742"/>
        <item x="2738"/>
        <item x="2807"/>
        <item x="2749"/>
        <item x="2735"/>
        <item x="2769"/>
        <item x="2929"/>
        <item x="1175"/>
        <item x="3053"/>
        <item x="1842"/>
        <item x="3002"/>
        <item x="2791"/>
        <item x="2726"/>
        <item x="2679"/>
        <item x="2696"/>
        <item x="2737"/>
        <item x="2593"/>
        <item x="1719"/>
        <item x="1069"/>
        <item x="2975"/>
        <item x="3010"/>
        <item x="2185"/>
        <item x="3071"/>
        <item x="1876"/>
        <item x="2877"/>
        <item x="2782"/>
        <item x="2755"/>
        <item x="2944"/>
        <item x="2767"/>
        <item x="2784"/>
        <item x="2704"/>
        <item x="2395"/>
        <item x="2684"/>
        <item x="3066"/>
        <item x="2773"/>
        <item x="2820"/>
        <item x="1448"/>
        <item x="1244"/>
        <item x="1569"/>
        <item x="1065"/>
        <item x="1798"/>
        <item x="1632"/>
        <item x="1338"/>
        <item x="1454"/>
        <item x="1442"/>
        <item x="1584"/>
        <item x="1374"/>
        <item x="1657"/>
        <item x="410"/>
        <item x="1415"/>
        <item x="1844"/>
        <item x="1449"/>
        <item x="1138"/>
        <item x="2061"/>
        <item x="1550"/>
        <item x="2119"/>
        <item x="2161"/>
        <item x="2027"/>
        <item x="2074"/>
        <item x="2158"/>
        <item x="2297"/>
        <item x="1955"/>
        <item x="1984"/>
        <item x="1888"/>
        <item x="2016"/>
        <item x="123"/>
        <item x="342"/>
        <item x="6"/>
        <item x="239"/>
        <item x="164"/>
        <item x="349"/>
        <item x="177"/>
        <item x="128"/>
        <item x="98"/>
        <item x="2876"/>
        <item x="1784"/>
        <item x="2596"/>
        <item x="2691"/>
        <item x="2627"/>
        <item x="2677"/>
        <item x="2472"/>
        <item x="2787"/>
        <item x="2092"/>
        <item x="2600"/>
        <item x="2152"/>
        <item x="2718"/>
        <item x="2503"/>
        <item x="2022"/>
        <item x="2338"/>
        <item x="1628"/>
        <item x="951"/>
        <item x="594"/>
        <item x="698"/>
        <item x="215"/>
        <item x="709"/>
        <item x="285"/>
        <item x="728"/>
        <item x="426"/>
        <item x="281"/>
        <item x="475"/>
        <item x="2263"/>
        <item x="113"/>
        <item x="2326"/>
        <item x="2926"/>
        <item x="2650"/>
        <item x="2643"/>
        <item x="1892"/>
        <item x="2514"/>
        <item x="1973"/>
        <item x="1879"/>
        <item x="1479"/>
        <item x="1198"/>
        <item x="1005"/>
        <item x="1390"/>
        <item x="1145"/>
        <item x="942"/>
        <item x="1315"/>
        <item x="1027"/>
        <item x="768"/>
        <item x="2276"/>
        <item x="1494"/>
        <item x="1889"/>
        <item x="1805"/>
        <item x="1267"/>
        <item x="3047"/>
        <item x="2359"/>
        <item x="1850"/>
        <item x="2997"/>
        <item x="2141"/>
        <item x="2293"/>
        <item x="2341"/>
        <item x="2064"/>
        <item x="2334"/>
        <item x="2298"/>
        <item x="2327"/>
        <item x="3039"/>
        <item x="2087"/>
        <item x="2368"/>
        <item x="2747"/>
        <item x="2897"/>
        <item x="2953"/>
        <item x="2826"/>
        <item x="1579"/>
        <item x="2409"/>
        <item x="2886"/>
        <item x="1571"/>
        <item x="1344"/>
        <item x="1292"/>
        <item x="1715"/>
        <item x="576"/>
        <item x="738"/>
        <item x="577"/>
        <item x="589"/>
        <item x="155"/>
        <item x="324"/>
        <item x="386"/>
        <item x="2822"/>
        <item x="2977"/>
        <item x="2793"/>
        <item x="1877"/>
        <item x="750"/>
        <item x="1485"/>
        <item x="2165"/>
        <item x="1811"/>
        <item x="1881"/>
        <item x="2073"/>
        <item x="2137"/>
        <item x="1537"/>
        <item x="2107"/>
        <item x="1383"/>
        <item x="1594"/>
        <item x="2148"/>
        <item x="1609"/>
        <item x="1760"/>
        <item x="1631"/>
        <item x="986"/>
        <item x="944"/>
        <item x="1268"/>
        <item x="1304"/>
        <item x="1906"/>
        <item x="945"/>
        <item x="1129"/>
        <item x="2449"/>
        <item x="985"/>
        <item x="950"/>
        <item x="1386"/>
        <item x="1446"/>
        <item x="1575"/>
        <item x="480"/>
        <item x="723"/>
        <item x="2224"/>
        <item x="671"/>
        <item x="618"/>
        <item x="656"/>
        <item x="623"/>
        <item x="751"/>
        <item x="466"/>
        <item x="827"/>
        <item x="333"/>
        <item x="776"/>
        <item x="574"/>
        <item x="649"/>
        <item x="766"/>
        <item x="2917"/>
        <item x="540"/>
        <item x="2208"/>
        <item x="411"/>
        <item x="1184"/>
        <item x="680"/>
        <item x="2169"/>
        <item x="3026"/>
        <item x="1552"/>
        <item x="1740"/>
        <item x="1641"/>
        <item x="1073"/>
        <item x="2644"/>
        <item x="2788"/>
        <item x="800"/>
        <item x="30"/>
        <item x="848"/>
        <item x="646"/>
        <item x="805"/>
        <item x="712"/>
        <item x="237"/>
        <item x="899"/>
        <item x="321"/>
        <item x="892"/>
        <item x="498"/>
        <item x="2151"/>
        <item x="722"/>
        <item x="916"/>
        <item x="753"/>
        <item x="415"/>
        <item x="414"/>
        <item x="910"/>
        <item x="642"/>
        <item x="686"/>
        <item x="617"/>
        <item x="1204"/>
        <item x="880"/>
        <item x="490"/>
        <item x="970"/>
        <item x="221"/>
        <item x="673"/>
        <item x="459"/>
        <item x="1339"/>
        <item x="587"/>
        <item x="437"/>
        <item x="528"/>
        <item x="749"/>
        <item x="633"/>
        <item x="555"/>
        <item x="1031"/>
        <item x="382"/>
        <item x="303"/>
        <item x="1158"/>
        <item x="554"/>
        <item x="467"/>
        <item x="355"/>
        <item x="773"/>
        <item x="1216"/>
        <item x="703"/>
        <item x="316"/>
        <item x="1114"/>
        <item x="157"/>
        <item x="2903"/>
        <item x="2871"/>
        <item x="440"/>
        <item x="2891"/>
        <item x="3018"/>
        <item x="2188"/>
        <item x="2751"/>
        <item x="3067"/>
        <item x="1966"/>
        <item x="1509"/>
        <item x="1704"/>
        <item x="2329"/>
        <item x="1346"/>
        <item x="992"/>
        <item x="601"/>
        <item x="1483"/>
        <item x="2244"/>
        <item x="2020"/>
        <item x="1756"/>
        <item x="2035"/>
        <item x="2032"/>
        <item x="2972"/>
        <item x="2340"/>
        <item x="1754"/>
        <item x="2302"/>
        <item x="3034"/>
        <item x="2966"/>
        <item x="2465"/>
        <item x="611"/>
        <item x="632"/>
        <item x="2229"/>
        <item x="3030"/>
        <item x="2348"/>
        <item x="2697"/>
        <item x="1827"/>
        <item x="2371"/>
        <item x="2264"/>
        <item x="2460"/>
        <item x="2144"/>
        <item x="2392"/>
        <item x="1637"/>
        <item x="1356"/>
        <item x="2374"/>
        <item x="1825"/>
        <item x="1296"/>
        <item x="1265"/>
        <item x="2407"/>
        <item x="1946"/>
        <item x="1325"/>
        <item x="1495"/>
        <item x="1725"/>
        <item x="2200"/>
        <item x="2109"/>
        <item x="1814"/>
        <item x="1677"/>
        <item x="1817"/>
        <item x="1880"/>
        <item x="1808"/>
        <item x="2983"/>
        <item x="2069"/>
        <item x="2587"/>
        <item x="2412"/>
        <item x="1309"/>
        <item x="1380"/>
        <item x="1912"/>
        <item x="1539"/>
        <item x="1790"/>
        <item x="1647"/>
        <item x="1769"/>
        <item x="719"/>
        <item x="2277"/>
        <item x="2290"/>
        <item x="1988"/>
        <item x="2077"/>
        <item x="2133"/>
        <item x="2166"/>
        <item x="2319"/>
        <item x="2056"/>
        <item x="2792"/>
        <item x="2062"/>
        <item x="2805"/>
        <item x="2765"/>
        <item x="2809"/>
        <item x="2842"/>
        <item x="2828"/>
        <item x="2812"/>
        <item x="2102"/>
        <item x="2252"/>
        <item x="2469"/>
        <item x="2482"/>
        <item x="1847"/>
        <item x="407"/>
        <item x="2976"/>
        <item x="107"/>
        <item x="2865"/>
        <item x="38"/>
        <item x="119"/>
        <item x="2372"/>
        <item x="837"/>
        <item x="2548"/>
        <item x="1230"/>
        <item x="384"/>
        <item x="2675"/>
        <item x="1349"/>
        <item x="2710"/>
        <item x="2520"/>
        <item x="2632"/>
        <item x="2498"/>
        <item x="2774"/>
        <item x="2559"/>
        <item x="2674"/>
        <item x="2638"/>
        <item x="2713"/>
        <item x="2631"/>
        <item x="2652"/>
        <item x="2698"/>
        <item x="1477"/>
        <item x="1720"/>
        <item x="2390"/>
        <item x="522"/>
        <item x="2564"/>
        <item x="2990"/>
        <item x="1521"/>
        <item x="987"/>
        <item x="504"/>
        <item x="1882"/>
        <item x="527"/>
        <item x="1082"/>
        <item x="1749"/>
        <item x="1127"/>
        <item x="2266"/>
        <item x="745"/>
        <item x="1481"/>
        <item x="1991"/>
        <item x="1779"/>
        <item x="1033"/>
        <item x="756"/>
        <item x="1152"/>
        <item x="294"/>
        <item x="1248"/>
        <item x="220"/>
        <item x="232"/>
        <item x="510"/>
        <item x="614"/>
        <item x="262"/>
        <item x="1282"/>
        <item x="1410"/>
        <item x="1075"/>
        <item x="2933"/>
        <item x="2299"/>
        <item x="234"/>
        <item x="603"/>
        <item x="317"/>
        <item x="2589"/>
        <item x="798"/>
        <item x="1085"/>
        <item x="387"/>
        <item x="444"/>
        <item x="101"/>
        <item x="42"/>
        <item x="76"/>
        <item x="2389"/>
        <item x="2533"/>
        <item x="2490"/>
        <item x="2494"/>
        <item x="2628"/>
        <item x="1433"/>
        <item x="2103"/>
        <item x="2739"/>
        <item x="2203"/>
        <item x="2083"/>
        <item x="2063"/>
        <item x="2080"/>
        <item x="2159"/>
        <item x="2078"/>
        <item x="2695"/>
        <item x="563"/>
        <item x="418"/>
        <item x="940"/>
        <item x="1212"/>
        <item x="1432"/>
        <item x="1417"/>
        <item x="1508"/>
        <item x="1586"/>
        <item x="1012"/>
        <item x="398"/>
        <item x="934"/>
        <item x="588"/>
        <item x="964"/>
        <item x="954"/>
        <item x="781"/>
        <item x="1659"/>
        <item x="2646"/>
        <item x="381"/>
        <item x="289"/>
        <item x="547"/>
        <item x="2071"/>
        <item x="1969"/>
        <item x="1968"/>
        <item x="1666"/>
        <item x="1540"/>
        <item x="2030"/>
        <item x="2655"/>
        <item x="2562"/>
        <item x="2516"/>
        <item x="1947"/>
        <item x="2825"/>
        <item x="1853"/>
        <item x="1070"/>
        <item x="1546"/>
        <item x="481"/>
        <item x="39"/>
        <item x="94"/>
        <item x="190"/>
        <item x="436"/>
        <item x="2135"/>
        <item x="1285"/>
        <item x="790"/>
        <item x="1738"/>
        <item x="291"/>
        <item x="552"/>
        <item x="1353"/>
        <item x="1189"/>
        <item x="330"/>
        <item x="977"/>
        <item x="630"/>
        <item x="236"/>
        <item x="209"/>
        <item x="173"/>
        <item x="25"/>
        <item x="293"/>
        <item x="134"/>
        <item x="260"/>
        <item x="182"/>
        <item x="322"/>
        <item x="691"/>
        <item x="3032"/>
        <item x="2910"/>
        <item x="1780"/>
        <item x="2938"/>
        <item x="1125"/>
        <item x="1583"/>
        <item x="1178"/>
        <item x="380"/>
        <item x="2873"/>
        <item x="657"/>
        <item x="1885"/>
        <item x="627"/>
        <item x="793"/>
        <item x="836"/>
        <item x="823"/>
        <item x="178"/>
        <item x="815"/>
        <item x="1319"/>
        <item x="3022"/>
        <item x="2968"/>
        <item x="304"/>
        <item x="812"/>
        <item x="777"/>
        <item x="47"/>
        <item x="866"/>
        <item x="2955"/>
        <item x="2019"/>
        <item x="219"/>
        <item x="3013"/>
        <item x="1512"/>
        <item x="1355"/>
        <item x="1077"/>
        <item x="687"/>
        <item x="890"/>
        <item x="332"/>
        <item x="443"/>
        <item x="531"/>
        <item x="507"/>
        <item x="604"/>
        <item x="1723"/>
        <item x="2582"/>
        <item x="2314"/>
        <item x="2462"/>
        <item x="1803"/>
        <item x="1895"/>
        <item x="629"/>
        <item x="870"/>
        <item x="2443"/>
        <item x="1053"/>
        <item x="2715"/>
        <item x="2547"/>
        <item x="2431"/>
        <item x="1025"/>
        <item x="2501"/>
        <item x="3046"/>
        <item x="2534"/>
        <item x="2982"/>
        <item x="2432"/>
        <item x="2438"/>
        <item x="2804"/>
        <item x="789"/>
        <item x="2806"/>
        <item x="541"/>
        <item x="1334"/>
        <item x="201"/>
        <item x="1674"/>
        <item x="1573"/>
        <item x="3040"/>
        <item x="1225"/>
        <item x="1717"/>
        <item x="2744"/>
        <item x="2350"/>
        <item x="2309"/>
        <item x="2546"/>
        <item x="2140"/>
        <item x="2567"/>
        <item x="2521"/>
        <item x="2649"/>
        <item x="2402"/>
        <item x="2536"/>
        <item x="2204"/>
        <item x="2522"/>
        <item x="2576"/>
        <item x="2581"/>
        <item x="724"/>
        <item x="1010"/>
        <item x="371"/>
        <item x="1246"/>
        <item x="1000"/>
        <item x="616"/>
        <item x="343"/>
        <item x="286"/>
        <item x="508"/>
        <item x="636"/>
        <item x="1060"/>
        <item x="271"/>
        <item x="561"/>
        <item x="325"/>
        <item x="242"/>
        <item x="158"/>
        <item x="218"/>
        <item x="135"/>
        <item x="141"/>
        <item x="1883"/>
        <item x="2112"/>
        <item x="898"/>
        <item x="3033"/>
        <item x="1213"/>
        <item x="926"/>
        <item x="791"/>
        <item x="2226"/>
        <item x="785"/>
        <item x="1064"/>
        <item x="394"/>
        <item x="254"/>
        <item x="22"/>
        <item x="3068"/>
        <item x="2538"/>
        <item x="2610"/>
        <item x="2513"/>
        <item x="2531"/>
        <item x="2463"/>
        <item x="2100"/>
        <item x="2428"/>
        <item x="2294"/>
        <item x="2282"/>
        <item x="1913"/>
        <item x="1682"/>
        <item x="1406"/>
        <item x="1976"/>
        <item x="1691"/>
        <item x="2358"/>
        <item x="1640"/>
        <item x="1742"/>
        <item x="2507"/>
        <item x="2015"/>
        <item x="2394"/>
        <item x="3060"/>
        <item x="2568"/>
        <item x="2156"/>
        <item x="2879"/>
        <item x="3028"/>
        <item x="2916"/>
        <item x="838"/>
        <item x="567"/>
        <item x="495"/>
        <item x="955"/>
        <item x="840"/>
        <item x="1403"/>
        <item x="2434"/>
        <item x="2470"/>
        <item x="166"/>
        <item x="2551"/>
        <item x="1270"/>
        <item x="1523"/>
        <item x="1538"/>
        <item x="1543"/>
        <item x="2370"/>
        <item x="1726"/>
        <item x="1407"/>
        <item x="1465"/>
        <item x="858"/>
        <item x="774"/>
        <item x="1593"/>
        <item x="2042"/>
        <item x="2987"/>
        <item x="946"/>
        <item x="199"/>
        <item x="2948"/>
        <item x="5"/>
        <item x="457"/>
        <item x="620"/>
        <item x="206"/>
        <item x="1773"/>
        <item x="922"/>
        <item x="1890"/>
        <item x="817"/>
        <item x="391"/>
        <item x="930"/>
        <item x="1434"/>
        <item x="1903"/>
        <item x="1667"/>
        <item x="1505"/>
        <item x="2851"/>
        <item x="1115"/>
        <item x="515"/>
        <item x="473"/>
        <item x="664"/>
        <item x="2629"/>
        <item x="65"/>
        <item x="448"/>
        <item x="366"/>
        <item x="248"/>
        <item x="446"/>
        <item x="143"/>
        <item x="1809"/>
        <item x="438"/>
        <item x="878"/>
        <item x="1713"/>
        <item x="1373"/>
        <item x="1985"/>
        <item x="1624"/>
        <item x="1092"/>
        <item x="2991"/>
        <item x="1297"/>
        <item x="668"/>
        <item x="1100"/>
        <item x="626"/>
        <item x="983"/>
        <item x="425"/>
        <item x="1303"/>
        <item x="2037"/>
        <item x="1214"/>
        <item x="1735"/>
        <item x="1645"/>
        <item x="3000"/>
        <item x="1361"/>
        <item x="859"/>
        <item x="3024"/>
        <item x="748"/>
        <item x="2640"/>
        <item x="981"/>
        <item x="1662"/>
        <item x="1191"/>
        <item x="915"/>
        <item x="832"/>
        <item x="525"/>
        <item x="795"/>
        <item x="1169"/>
        <item x="1402"/>
        <item x="1733"/>
        <item x="1831"/>
        <item x="1737"/>
        <item x="1321"/>
        <item x="1469"/>
        <item x="1444"/>
        <item x="1732"/>
        <item x="2072"/>
        <item x="1603"/>
        <item x="1458"/>
        <item x="451"/>
        <item x="965"/>
        <item x="675"/>
        <item x="2094"/>
        <item x="488"/>
        <item x="1907"/>
        <item x="953"/>
        <item x="818"/>
        <item x="1450"/>
        <item x="907"/>
        <item x="808"/>
        <item x="1384"/>
        <item x="1377"/>
        <item x="456"/>
        <item x="802"/>
        <item x="519"/>
        <item x="690"/>
        <item x="801"/>
        <item x="302"/>
        <item x="578"/>
        <item x="43"/>
        <item x="188"/>
        <item x="512"/>
        <item x="357"/>
        <item x="764"/>
        <item x="501"/>
        <item x="86"/>
        <item x="87"/>
        <item x="401"/>
        <item x="8"/>
        <item x="3064"/>
        <item x="2890"/>
        <item x="2173"/>
        <item x="1290"/>
        <item x="1030"/>
        <item x="693"/>
        <item x="1389"/>
        <item x="1066"/>
        <item x="1269"/>
        <item x="1219"/>
        <item x="1813"/>
        <item x="2874"/>
        <item x="2355"/>
        <item x="2313"/>
        <item x="1518"/>
        <item x="833"/>
        <item x="1411"/>
        <item x="1582"/>
        <item x="1187"/>
        <item x="2258"/>
        <item x="2279"/>
        <item x="1620"/>
        <item x="1886"/>
        <item x="1766"/>
        <item x="1918"/>
        <item x="2918"/>
        <item x="1559"/>
        <item x="1453"/>
        <item x="1712"/>
        <item x="1655"/>
        <item x="1868"/>
        <item x="1516"/>
        <item x="1938"/>
        <item x="1688"/>
        <item x="2455"/>
        <item x="1565"/>
        <item x="2117"/>
        <item x="1730"/>
        <item x="1928"/>
        <item x="1772"/>
        <item x="1684"/>
        <item x="1851"/>
        <item x="1221"/>
        <item x="682"/>
        <item x="336"/>
        <item x="1196"/>
        <item x="742"/>
        <item x="727"/>
        <item x="641"/>
        <item x="1122"/>
        <item x="1235"/>
        <item x="835"/>
        <item x="648"/>
        <item x="1107"/>
        <item x="524"/>
        <item x="256"/>
        <item x="1120"/>
        <item x="67"/>
        <item x="927"/>
        <item x="533"/>
        <item x="2406"/>
        <item x="980"/>
        <item x="2347"/>
        <item x="1745"/>
        <item x="2228"/>
        <item x="1562"/>
        <item x="1961"/>
        <item x="1544"/>
        <item x="1891"/>
        <item x="1141"/>
        <item x="1305"/>
        <item x="1511"/>
        <item x="2216"/>
        <item x="1979"/>
        <item x="1519"/>
        <item x="1599"/>
        <item x="2212"/>
        <item x="1345"/>
        <item x="1870"/>
        <item x="2239"/>
        <item x="610"/>
        <item x="2198"/>
        <item x="1750"/>
        <item x="1962"/>
        <item x="1555"/>
        <item x="905"/>
        <item x="1846"/>
        <item x="1277"/>
        <item x="1308"/>
        <item x="877"/>
        <item x="1727"/>
        <item x="2236"/>
        <item x="1636"/>
        <item x="1264"/>
        <item x="1729"/>
        <item x="1794"/>
        <item x="2411"/>
        <item x="2274"/>
        <item x="1828"/>
        <item x="2284"/>
        <item x="2337"/>
        <item x="1252"/>
        <item x="1455"/>
        <item x="2034"/>
        <item x="2785"/>
        <item x="2789"/>
        <item x="3025"/>
        <item x="2923"/>
        <item x="816"/>
        <item x="520"/>
        <item x="2436"/>
        <item x="786"/>
        <item x="1234"/>
        <item x="363"/>
        <item x="814"/>
        <item x="592"/>
        <item x="305"/>
        <item x="958"/>
        <item x="2312"/>
        <item x="1849"/>
        <item x="1822"/>
        <item x="2614"/>
        <item x="2530"/>
        <item x="1535"/>
        <item x="1977"/>
        <item x="2500"/>
        <item x="1950"/>
        <item x="2542"/>
        <item x="2321"/>
        <item x="2612"/>
        <item x="1797"/>
        <item x="2502"/>
        <item x="2097"/>
        <item x="2010"/>
        <item x="301"/>
        <item x="2444"/>
        <item x="471"/>
        <item x="560"/>
        <item x="699"/>
        <item x="1236"/>
        <item x="998"/>
        <item x="238"/>
        <item x="2682"/>
        <item x="2667"/>
        <item x="2686"/>
        <item x="2552"/>
        <item x="679"/>
        <item x="1957"/>
        <item x="2778"/>
        <item x="454"/>
        <item x="1736"/>
        <item x="1016"/>
        <item x="1744"/>
        <item x="3005"/>
        <item x="2654"/>
        <item x="2050"/>
        <item x="2535"/>
        <item x="2985"/>
        <item x="2743"/>
        <item x="2723"/>
        <item x="2705"/>
        <item x="714"/>
        <item x="1284"/>
        <item x="1086"/>
        <item x="1157"/>
        <item x="1106"/>
        <item x="644"/>
        <item x="1144"/>
        <item x="1351"/>
        <item x="609"/>
        <item x="111"/>
        <item x="1188"/>
        <item x="165"/>
        <item x="389"/>
        <item x="700"/>
        <item x="605"/>
        <item x="1251"/>
        <item x="375"/>
        <item x="845"/>
        <item x="849"/>
        <item x="869"/>
        <item x="960"/>
        <item x="896"/>
        <item x="819"/>
        <item x="2927"/>
        <item x="2957"/>
        <item x="991"/>
        <item x="354"/>
        <item x="1197"/>
        <item x="434"/>
        <item x="276"/>
        <item x="850"/>
        <item x="345"/>
        <item x="597"/>
        <item x="2339"/>
        <item x="1941"/>
        <item x="1875"/>
        <item x="1241"/>
        <item x="1639"/>
        <item x="1493"/>
        <item x="279"/>
        <item x="117"/>
        <item x="873"/>
        <item x="1526"/>
        <item x="500"/>
        <item x="1171"/>
        <item x="148"/>
        <item x="241"/>
        <item x="378"/>
        <item x="1428"/>
        <item x="1029"/>
        <item x="1775"/>
        <item x="807"/>
        <item x="2509"/>
        <item x="1524"/>
        <item x="2757"/>
        <item x="172"/>
        <item x="73"/>
        <item x="678"/>
        <item x="421"/>
        <item x="529"/>
        <item x="1548"/>
        <item x="1710"/>
        <item x="1758"/>
        <item x="400"/>
        <item x="2958"/>
        <item x="1761"/>
        <item x="2003"/>
        <item x="1256"/>
        <item x="855"/>
        <item x="118"/>
        <item x="1676"/>
        <item x="273"/>
        <item x="2059"/>
        <item x="2722"/>
        <item x="2716"/>
        <item x="2659"/>
        <item x="2708"/>
        <item x="2748"/>
        <item x="2770"/>
        <item x="2779"/>
        <item x="2731"/>
        <item x="2666"/>
        <item x="2761"/>
        <item x="3063"/>
        <item x="2771"/>
        <item x="2575"/>
        <item x="2630"/>
        <item x="2573"/>
        <item x="2577"/>
        <item x="2466"/>
        <item x="1777"/>
        <item x="2082"/>
        <item x="2422"/>
        <item x="2802"/>
        <item x="2634"/>
        <item x="2601"/>
        <item x="2512"/>
        <item x="2636"/>
        <item x="2442"/>
        <item x="2452"/>
        <item x="2554"/>
        <item x="2602"/>
        <item x="2456"/>
        <item x="2700"/>
        <item x="2641"/>
        <item x="2457"/>
        <item x="2894"/>
        <item x="2459"/>
        <item x="2468"/>
        <item x="2642"/>
        <item x="2615"/>
        <item x="2588"/>
        <item x="2668"/>
        <item x="2045"/>
        <item x="2446"/>
        <item x="2907"/>
        <item x="2810"/>
        <item x="1884"/>
        <item x="1097"/>
        <item x="767"/>
        <item x="731"/>
        <item x="961"/>
        <item x="779"/>
        <item x="1130"/>
        <item x="2777"/>
        <item x="2992"/>
        <item x="491"/>
        <item x="1556"/>
        <item x="2850"/>
        <item x="2889"/>
        <item x="3011"/>
        <item x="3052"/>
        <item x="2961"/>
        <item x="2973"/>
        <item x="3051"/>
        <item x="582"/>
        <item x="1358"/>
        <item x="1274"/>
        <item x="2971"/>
        <item x="1978"/>
        <item x="1944"/>
        <item x="1768"/>
        <item x="1821"/>
        <item x="1154"/>
        <item x="2750"/>
        <item x="1207"/>
        <item x="2271"/>
        <item x="1696"/>
        <item x="1690"/>
        <item x="1388"/>
        <item x="313"/>
        <item x="523"/>
        <item x="879"/>
        <item x="557"/>
        <item x="1123"/>
        <item x="493"/>
        <item x="863"/>
        <item x="1081"/>
        <item x="1266"/>
        <item x="1209"/>
        <item x="1089"/>
        <item x="674"/>
        <item x="48"/>
        <item x="1460"/>
        <item x="662"/>
        <item x="222"/>
        <item x="484"/>
        <item x="765"/>
        <item x="34"/>
        <item x="1058"/>
        <item x="124"/>
        <item x="24"/>
        <item x="12"/>
        <item x="72"/>
        <item x="2479"/>
        <item x="2999"/>
        <item x="1999"/>
        <item x="2261"/>
        <item x="1983"/>
        <item x="1601"/>
        <item x="1728"/>
        <item x="1113"/>
        <item x="1385"/>
        <item x="881"/>
        <item x="1182"/>
        <item x="1202"/>
        <item x="1553"/>
        <item x="1419"/>
        <item x="1350"/>
        <item x="1711"/>
        <item x="2085"/>
        <item x="1622"/>
        <item x="2981"/>
        <item x="2091"/>
        <item x="2376"/>
        <item x="2053"/>
        <item x="2145"/>
        <item x="2025"/>
        <item x="1791"/>
        <item x="1901"/>
        <item x="1863"/>
        <item x="2086"/>
        <item x="2128"/>
        <item x="2702"/>
        <item x="2342"/>
        <item x="2426"/>
        <item x="3054"/>
        <item x="2303"/>
        <item x="2464"/>
        <item x="2256"/>
        <item x="2404"/>
        <item x="1333"/>
        <item x="2255"/>
        <item x="2523"/>
        <item x="1443"/>
        <item x="2658"/>
        <item x="1299"/>
        <item x="2951"/>
        <item x="2633"/>
        <item x="2118"/>
        <item x="1818"/>
        <item x="2046"/>
        <item x="844"/>
        <item x="58"/>
        <item x="486"/>
        <item x="326"/>
        <item x="408"/>
        <item x="912"/>
        <item x="2241"/>
        <item x="1421"/>
        <item x="1812"/>
        <item x="2194"/>
        <item x="2206"/>
        <item x="89"/>
        <item x="2875"/>
        <item x="265"/>
        <item x="268"/>
        <item x="2861"/>
        <item x="2869"/>
        <item x="3070"/>
        <item x="1121"/>
        <item x="74"/>
        <item x="44"/>
        <item x="37"/>
        <item x="1395"/>
        <item x="203"/>
        <item x="2935"/>
        <item x="2421"/>
        <item x="2251"/>
        <item x="2378"/>
        <item x="2471"/>
        <item x="2323"/>
        <item x="3061"/>
        <item x="2068"/>
        <item x="1331"/>
        <item x="2481"/>
        <item x="1919"/>
        <item x="1499"/>
        <item x="1370"/>
        <item x="2098"/>
        <item x="1767"/>
        <item x="2424"/>
        <item x="290"/>
        <item x="2856"/>
        <item x="138"/>
        <item x="409"/>
        <item x="1109"/>
        <item x="1206"/>
        <item x="139"/>
        <item x="399"/>
        <item x="348"/>
        <item x="339"/>
        <item x="307"/>
        <item x="247"/>
        <item x="364"/>
        <item x="347"/>
        <item x="358"/>
        <item x="717"/>
        <item x="142"/>
        <item x="1143"/>
        <item x="704"/>
        <item x="196"/>
        <item x="494"/>
        <item x="335"/>
        <item x="868"/>
        <item x="282"/>
        <item x="661"/>
        <item x="2495"/>
        <item x="2047"/>
        <item x="1819"/>
        <item x="2570"/>
        <item x="1348"/>
        <item x="2553"/>
        <item x="932"/>
        <item x="1488"/>
        <item x="452"/>
        <item x="2088"/>
        <item x="1372"/>
        <item x="1233"/>
        <item x="2257"/>
        <item x="2021"/>
        <item x="1963"/>
        <item x="2143"/>
        <item x="1751"/>
        <item x="1909"/>
        <item x="1068"/>
        <item x="1041"/>
        <item x="1034"/>
        <item x="1635"/>
        <item x="1763"/>
        <item x="1874"/>
        <item x="1953"/>
        <item x="1936"/>
        <item x="974"/>
        <item x="308"/>
        <item x="1708"/>
        <item x="1734"/>
        <item x="2540"/>
        <item x="2099"/>
        <item x="1306"/>
        <item x="2041"/>
        <item x="2624"/>
        <item x="2574"/>
        <item x="1796"/>
        <item x="2555"/>
        <item x="430"/>
        <item x="3045"/>
        <item x="3056"/>
        <item x="2399"/>
        <item x="78"/>
        <item x="3004"/>
        <item x="3042"/>
        <item x="1091"/>
        <item x="2864"/>
        <item x="628"/>
        <item x="2672"/>
        <item x="2934"/>
        <item x="2416"/>
        <item x="2908"/>
        <item x="2386"/>
        <item x="3029"/>
        <item x="433"/>
        <item x="246"/>
        <item x="392"/>
        <item x="1939"/>
        <item x="1217"/>
        <item x="1464"/>
        <item x="1076"/>
        <item x="757"/>
        <item x="2013"/>
        <item x="492"/>
        <item x="909"/>
        <item x="677"/>
        <item x="539"/>
        <item x="1326"/>
        <item x="1893"/>
        <item x="1619"/>
        <item x="1810"/>
        <item x="1806"/>
        <item x="1503"/>
        <item x="1258"/>
        <item x="1629"/>
        <item x="1683"/>
        <item x="1220"/>
        <item x="1239"/>
        <item x="1001"/>
        <item x="1560"/>
        <item x="1461"/>
        <item x="1117"/>
        <item x="1359"/>
        <item x="1445"/>
        <item x="2110"/>
        <item x="2768"/>
        <item x="886"/>
        <item x="1492"/>
        <item x="1431"/>
        <item x="1006"/>
        <item x="1208"/>
        <item x="2084"/>
        <item x="2146"/>
        <item x="1218"/>
        <item x="1916"/>
        <item x="1673"/>
        <item x="1422"/>
        <item x="862"/>
        <item x="1836"/>
        <item x="1908"/>
        <item x="2242"/>
        <item x="865"/>
        <item x="911"/>
        <item x="2351"/>
        <item x="2364"/>
        <item x="787"/>
        <item x="1764"/>
        <item x="2964"/>
        <item x="1119"/>
        <item x="1649"/>
        <item x="1869"/>
        <item x="1762"/>
        <item x="1520"/>
        <item x="1591"/>
        <item x="1731"/>
        <item x="1193"/>
        <item x="1642"/>
        <item x="1316"/>
        <item x="2199"/>
        <item x="1549"/>
        <item x="1002"/>
        <item x="1259"/>
        <item x="1262"/>
        <item x="1332"/>
        <item x="1367"/>
        <item x="1668"/>
        <item x="1697"/>
        <item x="2988"/>
        <item x="900"/>
        <item x="1743"/>
        <item x="1183"/>
        <item x="1371"/>
        <item x="1099"/>
        <item x="1156"/>
        <item x="2295"/>
        <item x="2033"/>
        <item x="1859"/>
        <item x="1240"/>
        <item x="1426"/>
        <item x="2111"/>
        <item x="2232"/>
        <item x="2153"/>
        <item x="1830"/>
        <item x="1630"/>
        <item x="847"/>
        <item x="2275"/>
        <item x="2325"/>
        <item x="2949"/>
        <item x="2925"/>
        <item x="638"/>
        <item x="583"/>
        <item x="1400"/>
        <item x="3023"/>
        <item x="1507"/>
        <item x="2858"/>
        <item x="1137"/>
        <item x="329"/>
        <item x="171"/>
        <item x="2287"/>
        <item x="482"/>
        <item x="229"/>
        <item x="20"/>
        <item x="1111"/>
        <item x="2900"/>
        <item x="2270"/>
        <item x="2524"/>
        <item x="645"/>
        <item x="734"/>
        <item x="1295"/>
        <item x="2899"/>
        <item x="740"/>
        <item x="1293"/>
        <item x="535"/>
        <item x="367"/>
        <item x="372"/>
        <item x="2096"/>
        <item x="672"/>
        <item x="891"/>
        <item x="857"/>
        <item x="496"/>
        <item x="1004"/>
        <item x="474"/>
        <item x="2385"/>
        <item x="2762"/>
        <item x="2356"/>
        <item x="2635"/>
        <item x="1470"/>
        <item x="1833"/>
        <item x="4"/>
        <item x="503"/>
        <item x="45"/>
        <item x="13"/>
        <item x="63"/>
        <item x="1"/>
        <item x="51"/>
        <item x="198"/>
        <item x="318"/>
        <item x="2262"/>
        <item x="1975"/>
        <item x="1478"/>
        <item x="2301"/>
        <item x="1474"/>
        <item x="1872"/>
        <item x="1354"/>
        <item x="2005"/>
        <item x="1116"/>
        <item x="337"/>
        <item x="2445"/>
        <item x="2800"/>
        <item x="2732"/>
        <item x="2688"/>
        <item x="2984"/>
        <item x="2969"/>
        <item x="613"/>
        <item x="104"/>
        <item x="152"/>
        <item x="96"/>
        <item x="133"/>
        <item x="707"/>
        <item x="323"/>
        <item x="424"/>
        <item x="235"/>
        <item x="362"/>
        <item x="56"/>
        <item x="2478"/>
        <item x="469"/>
        <item x="184"/>
        <item x="1900"/>
        <item x="718"/>
        <item x="904"/>
        <item x="897"/>
        <item x="2286"/>
        <item x="1375"/>
        <item x="643"/>
        <item x="585"/>
        <item x="2403"/>
        <item x="385"/>
        <item x="914"/>
        <item x="975"/>
        <item x="2408"/>
        <item x="2380"/>
        <item x="2054"/>
        <item x="1203"/>
        <item x="2167"/>
        <item x="1795"/>
        <item x="2673"/>
        <item x="1896"/>
        <item x="2549"/>
        <item x="2618"/>
        <item x="1746"/>
        <item x="973"/>
        <item x="1611"/>
        <item x="1837"/>
        <item x="3055"/>
        <item x="2425"/>
        <item x="1314"/>
        <item x="1150"/>
        <item x="2155"/>
        <item x="966"/>
        <item x="939"/>
        <item x="1272"/>
        <item x="666"/>
        <item x="1420"/>
        <item x="792"/>
        <item x="267"/>
        <item x="1510"/>
        <item x="2178"/>
        <item x="1280"/>
        <item x="2433"/>
        <item x="2345"/>
        <item x="2391"/>
        <item x="660"/>
        <item x="315"/>
        <item x="1867"/>
        <item x="1861"/>
        <item x="2317"/>
        <item x="1804"/>
        <item x="2104"/>
        <item x="2125"/>
        <item x="2124"/>
        <item x="2454"/>
        <item x="1931"/>
        <item x="1997"/>
        <item x="1998"/>
        <item x="2336"/>
        <item x="1724"/>
        <item x="2398"/>
        <item x="2417"/>
        <item x="2413"/>
        <item x="2130"/>
        <item x="2066"/>
        <item x="1959"/>
        <item x="2383"/>
        <item x="2420"/>
        <item x="2129"/>
        <item x="2477"/>
        <item x="2397"/>
        <item x="2653"/>
        <item x="2489"/>
        <item x="2764"/>
        <item x="2387"/>
        <item x="1473"/>
        <item x="2474"/>
        <item x="2260"/>
        <item x="2480"/>
        <item x="2410"/>
        <item x="1663"/>
        <item x="1980"/>
        <item x="1996"/>
        <item x="901"/>
        <item x="28"/>
        <item x="729"/>
        <item x="46"/>
        <item x="1627"/>
        <item x="1753"/>
        <item x="2835"/>
        <item x="2838"/>
        <item x="2840"/>
        <item x="2860"/>
        <item x="1823"/>
        <item x="1475"/>
        <item x="1840"/>
        <item x="1860"/>
        <item x="1681"/>
        <item x="1829"/>
        <item x="2031"/>
        <item x="1839"/>
        <item x="2202"/>
        <item x="1279"/>
        <item x="2149"/>
        <item x="161"/>
        <item x="1924"/>
        <item x="2526"/>
        <item x="752"/>
        <item x="2663"/>
        <item x="2622"/>
        <item x="2598"/>
        <item x="2783"/>
        <item x="2683"/>
        <item x="2740"/>
        <item x="2849"/>
        <item x="2625"/>
        <item x="162"/>
        <item x="489"/>
        <item x="319"/>
        <item x="1990"/>
        <item x="1857"/>
        <item x="2852"/>
        <item x="1506"/>
        <item x="864"/>
        <item x="1153"/>
        <item x="599"/>
        <item x="735"/>
        <item x="2001"/>
        <item x="747"/>
        <item x="2759"/>
        <item x="2648"/>
        <item x="2808"/>
        <item x="2817"/>
        <item x="2733"/>
        <item x="2803"/>
        <item x="2801"/>
        <item x="1930"/>
        <item x="3012"/>
        <item x="967"/>
        <item x="1528"/>
        <item x="2798"/>
        <item x="431"/>
        <item x="470"/>
        <item x="1363"/>
        <item x="1650"/>
        <item x="761"/>
        <item x="3006"/>
        <item x="1045"/>
        <item x="1554"/>
        <item x="884"/>
        <item x="1587"/>
        <item x="1436"/>
        <item x="2591"/>
        <item x="697"/>
        <item x="2799"/>
        <item x="1026"/>
        <item x="2911"/>
        <item x="1902"/>
        <item x="2867"/>
        <item x="860"/>
        <item x="1132"/>
        <item x="2781"/>
        <item x="228"/>
        <item x="77"/>
        <item x="1172"/>
        <item x="144"/>
        <item x="1024"/>
        <item x="310"/>
        <item x="2597"/>
        <item x="2515"/>
        <item x="2360"/>
        <item x="2506"/>
        <item x="2451"/>
        <item x="2561"/>
        <item x="1302"/>
        <item x="2435"/>
        <item x="2517"/>
        <item x="2448"/>
        <item x="2518"/>
        <item x="2519"/>
        <item x="2473"/>
        <item x="3008"/>
        <item x="2529"/>
        <item x="2182"/>
        <item x="2006"/>
        <item x="1992"/>
        <item x="1864"/>
        <item x="2346"/>
        <item x="2998"/>
        <item x="2138"/>
        <item x="1943"/>
        <item x="1133"/>
        <item x="1090"/>
        <item x="2305"/>
        <item x="2352"/>
        <item x="1910"/>
        <item x="1701"/>
        <item x="1112"/>
        <item x="1019"/>
        <item x="2139"/>
        <item x="2592"/>
        <item x="2504"/>
        <item x="2429"/>
        <item x="2914"/>
        <item x="2920"/>
        <item x="2912"/>
        <item x="2018"/>
        <item x="1834"/>
        <item x="1229"/>
        <item x="2919"/>
        <item x="1134"/>
        <item x="406"/>
        <item x="2974"/>
        <item x="3038"/>
        <item x="183"/>
        <item x="1131"/>
        <item x="1792"/>
        <item x="147"/>
        <item x="174"/>
        <item x="245"/>
        <item x="1614"/>
        <item x="352"/>
        <item x="1595"/>
        <item x="952"/>
        <item x="2328"/>
        <item x="1231"/>
        <item x="2310"/>
        <item x="2291"/>
        <item x="1437"/>
        <item x="1451"/>
        <item x="1462"/>
        <item x="2267"/>
        <item x="2281"/>
        <item x="3050"/>
        <item x="1480"/>
        <item x="1062"/>
        <item x="275"/>
        <item x="737"/>
        <item x="600"/>
        <item x="2525"/>
        <item x="225"/>
        <item x="1324"/>
        <item x="52"/>
        <item x="0"/>
        <item x="14"/>
        <item x="2556"/>
        <item x="168"/>
        <item x="2579"/>
        <item x="3016"/>
        <item x="3015"/>
        <item x="2414"/>
        <item x="2572"/>
        <item x="2183"/>
        <item x="2437"/>
        <item x="2363"/>
        <item x="1816"/>
        <item x="1699"/>
        <item x="2492"/>
        <item x="2543"/>
        <item x="2484"/>
        <item x="2079"/>
        <item x="2388"/>
        <item x="2510"/>
        <item x="2959"/>
        <item x="1937"/>
        <item x="2009"/>
        <item x="2115"/>
        <item x="2223"/>
        <item x="2797"/>
        <item x="2039"/>
        <item x="2947"/>
        <item x="2901"/>
        <item x="1621"/>
        <item x="1967"/>
        <item x="2335"/>
        <item x="1577"/>
        <item x="1578"/>
        <item x="1781"/>
        <item x="1832"/>
        <item x="1932"/>
        <item x="989"/>
        <item x="1648"/>
        <item x="1275"/>
        <item x="29"/>
        <item x="2269"/>
        <item x="249"/>
        <item x="277"/>
        <item x="2285"/>
        <item x="2248"/>
        <item x="19"/>
        <item x="2868"/>
        <item x="499"/>
        <item x="872"/>
        <item x="351"/>
        <item x="2221"/>
        <item x="100"/>
        <item x="1054"/>
        <item x="1435"/>
        <item x="223"/>
        <item x="252"/>
        <item x="369"/>
        <item x="270"/>
        <item x="146"/>
        <item x="640"/>
        <item x="1243"/>
        <item x="615"/>
        <item x="170"/>
        <item x="458"/>
        <item x="365"/>
        <item x="1201"/>
        <item x="988"/>
        <item x="2213"/>
        <item x="2870"/>
        <item x="2892"/>
        <item x="706"/>
        <item x="551"/>
        <item x="468"/>
        <item x="647"/>
        <item x="483"/>
        <item x="544"/>
        <item x="569"/>
        <item x="1126"/>
        <item x="1163"/>
        <item x="769"/>
        <item x="233"/>
        <item x="895"/>
        <item x="513"/>
        <item x="596"/>
        <item x="442"/>
        <item x="432"/>
        <item x="465"/>
        <item x="1014"/>
        <item x="780"/>
        <item x="2246"/>
        <item x="1534"/>
        <item x="770"/>
        <item x="1063"/>
        <item x="2214"/>
        <item x="1934"/>
        <item x="1281"/>
        <item x="1604"/>
        <item x="1771"/>
        <item x="383"/>
        <item x="2754"/>
        <item x="2827"/>
        <item x="2832"/>
        <item x="2794"/>
        <item x="2824"/>
        <item x="2818"/>
        <item x="3009"/>
        <item x="1914"/>
        <item x="2786"/>
        <item x="2772"/>
        <item x="2055"/>
        <item x="1498"/>
        <item x="2485"/>
        <item x="2381"/>
        <item x="2729"/>
        <item x="2147"/>
        <item x="2493"/>
        <item x="2496"/>
        <item x="2060"/>
        <item x="2884"/>
        <item x="2760"/>
        <item x="2430"/>
        <item x="2752"/>
        <item x="2201"/>
        <item x="2816"/>
        <item x="2081"/>
        <item x="2745"/>
        <item x="692"/>
        <item x="1023"/>
        <item x="971"/>
        <item x="3059"/>
        <item x="1271"/>
        <item x="1391"/>
        <item x="3014"/>
        <item x="3017"/>
        <item x="566"/>
        <item x="3062"/>
        <item x="803"/>
        <item x="545"/>
        <item x="3041"/>
        <item x="1721"/>
        <item x="1956"/>
        <item x="2939"/>
        <item x="1564"/>
        <item x="2164"/>
        <item x="2637"/>
        <item x="1972"/>
        <item x="2736"/>
        <item x="1921"/>
        <item x="3049"/>
        <item x="2978"/>
        <item x="81"/>
        <item x="3069"/>
        <item x="2962"/>
        <item x="2645"/>
        <item x="377"/>
        <item x="2853"/>
        <item x="1032"/>
        <item x="1693"/>
        <item x="1177"/>
        <item x="1799"/>
        <item x="1782"/>
        <item x="1300"/>
        <item x="1347"/>
        <item x="2366"/>
        <item x="1476"/>
        <item x="2361"/>
        <item x="2354"/>
        <item x="1313"/>
        <item x="1646"/>
        <item x="2453"/>
        <item x="743"/>
        <item x="1291"/>
        <item x="3007"/>
        <item x="2980"/>
        <item x="2626"/>
        <item x="2528"/>
        <item x="1466"/>
        <item x="2353"/>
        <item x="1190"/>
        <item x="1671"/>
        <item x="1110"/>
        <item x="427"/>
        <item x="1342"/>
        <item x="549"/>
        <item x="255"/>
        <item x="84"/>
        <item x="210"/>
        <item x="1160"/>
        <item x="439"/>
        <item x="1288"/>
        <item x="2075"/>
        <item x="2831"/>
        <item x="2836"/>
        <item x="2841"/>
        <item x="2833"/>
        <item x="2837"/>
        <item x="2830"/>
        <item x="2937"/>
        <item x="2123"/>
        <item x="2052"/>
        <item x="2142"/>
        <item x="2922"/>
        <item x="595"/>
        <item x="1513"/>
        <item x="404"/>
        <item x="1080"/>
        <item x="1687"/>
        <item x="1700"/>
        <item x="2017"/>
        <item x="1757"/>
        <item x="2304"/>
        <item x="1897"/>
        <item x="3003"/>
        <item x="2950"/>
        <item x="1626"/>
        <item x="2134"/>
        <item x="867"/>
        <item x="1205"/>
        <item x="1776"/>
        <item x="652"/>
        <item x="2839"/>
        <item x="2296"/>
        <item x="2036"/>
        <item x="2288"/>
        <item x="1340"/>
        <item x="550"/>
        <item x="2970"/>
        <item x="405"/>
        <item x="2382"/>
        <item x="1049"/>
        <item x="2292"/>
        <item x="2979"/>
        <item x="2967"/>
        <item x="1039"/>
        <item x="923"/>
        <item x="1572"/>
        <item x="1151"/>
        <item x="579"/>
        <item x="1517"/>
        <item x="1567"/>
        <item x="1661"/>
        <item x="903"/>
        <item x="2090"/>
        <item x="1952"/>
        <item x="1149"/>
        <item x="1105"/>
        <item x="846"/>
        <item x="1161"/>
        <item x="1514"/>
        <item x="968"/>
        <item x="559"/>
        <item x="716"/>
        <item x="361"/>
        <item x="259"/>
        <item x="445"/>
        <item x="556"/>
        <item x="1051"/>
        <item x="1094"/>
        <item x="54"/>
        <item x="1898"/>
        <item x="2026"/>
        <item x="449"/>
        <item x="299"/>
        <item x="50"/>
        <item x="1247"/>
        <item x="266"/>
        <item x="602"/>
        <item x="784"/>
        <item x="861"/>
        <item x="3001"/>
        <item x="243"/>
        <item x="606"/>
        <item x="90"/>
        <item x="772"/>
        <item x="185"/>
        <item x="1430"/>
        <item x="2913"/>
        <item x="2095"/>
        <item x="568"/>
        <item x="2994"/>
        <item x="122"/>
        <item x="79"/>
        <item x="251"/>
        <item x="1228"/>
        <item x="688"/>
        <item x="82"/>
        <item x="654"/>
        <item x="1170"/>
        <item x="711"/>
        <item x="1118"/>
        <item x="2008"/>
        <item x="2447"/>
        <item x="959"/>
        <item x="2375"/>
        <item x="1788"/>
        <item x="586"/>
        <item x="175"/>
        <item x="536"/>
        <item x="464"/>
        <item x="207"/>
        <item x="1502"/>
        <item x="663"/>
        <item x="1222"/>
        <item x="35"/>
        <item x="3"/>
        <item x="23"/>
        <item x="114"/>
        <item x="461"/>
        <item x="33"/>
        <item x="370"/>
        <item x="9"/>
        <item x="167"/>
        <item x="1705"/>
        <item x="102"/>
        <item x="187"/>
        <item x="2775"/>
        <item x="2487"/>
        <item x="2796"/>
        <item x="3021"/>
        <item x="2795"/>
        <item x="2756"/>
        <item x="2136"/>
        <item x="2268"/>
        <item x="2114"/>
        <item x="2676"/>
        <item x="2604"/>
        <item x="379"/>
        <item x="565"/>
        <item x="353"/>
        <item x="2497"/>
        <item x="2680"/>
        <item x="2623"/>
        <item x="2616"/>
        <item x="2620"/>
        <item x="3031"/>
        <item x="2657"/>
        <item x="2594"/>
        <item x="2721"/>
        <item x="2996"/>
        <item x="2670"/>
        <item x="2706"/>
        <item x="2707"/>
        <item x="2711"/>
        <item x="2719"/>
        <item x="2694"/>
        <item x="2728"/>
        <item x="2727"/>
        <item x="2639"/>
        <item x="2605"/>
        <item x="3048"/>
        <item x="2563"/>
        <item x="2811"/>
        <item x="2734"/>
        <item x="2986"/>
        <item x="2607"/>
        <item x="2557"/>
        <item x="689"/>
        <item x="1441"/>
        <item x="1211"/>
        <item x="619"/>
        <item x="2195"/>
        <item x="957"/>
        <item x="1044"/>
        <item x="2089"/>
        <item x="11"/>
        <item x="1623"/>
        <item x="214"/>
        <item x="584"/>
        <item x="2662"/>
        <item x="2905"/>
        <item x="1357"/>
        <item x="1135"/>
        <item x="1067"/>
        <item x="1904"/>
        <item x="1166"/>
        <item x="570"/>
        <item x="1824"/>
        <item x="2038"/>
        <item x="1894"/>
        <item x="1680"/>
        <item x="1287"/>
        <item x="1200"/>
        <item x="1273"/>
        <item x="2815"/>
        <item x="2186"/>
        <item x="2960"/>
        <item x="2859"/>
        <item x="2415"/>
        <item x="2324"/>
        <item x="2023"/>
        <item x="1948"/>
        <item x="2126"/>
        <item x="2308"/>
        <item x="2300"/>
        <item x="2283"/>
        <item x="2322"/>
        <item x="1413"/>
        <item x="1982"/>
        <item x="948"/>
        <item x="1689"/>
        <item x="1289"/>
        <item x="1393"/>
        <item x="841"/>
        <item x="2945"/>
        <item x="2237"/>
        <item x="1398"/>
        <item x="2245"/>
        <item x="978"/>
        <item x="976"/>
        <item x="1337"/>
        <item x="902"/>
        <item x="1392"/>
        <item x="825"/>
        <item x="1008"/>
        <item x="941"/>
        <item x="1242"/>
        <item x="2396"/>
        <item x="1096"/>
        <item x="1612"/>
        <item x="1301"/>
        <item x="875"/>
        <item x="1167"/>
        <item x="2989"/>
        <item x="575"/>
        <item x="883"/>
        <item x="741"/>
        <item x="1255"/>
        <item x="1072"/>
        <item x="518"/>
        <item x="1047"/>
        <item x="1590"/>
        <item x="726"/>
        <item x="2936"/>
        <item x="2887"/>
        <item x="154"/>
        <item x="824"/>
        <item x="730"/>
        <item x="15"/>
        <item x="856"/>
        <item x="820"/>
        <item x="373"/>
        <item x="428"/>
        <item x="783"/>
        <item x="705"/>
        <item x="639"/>
        <item x="2"/>
        <item x="908"/>
        <item x="211"/>
        <item x="676"/>
        <item x="1015"/>
        <item x="667"/>
        <item x="821"/>
        <item x="312"/>
        <item x="64"/>
        <item x="1633"/>
        <item x="763"/>
        <item x="1061"/>
        <item x="1588"/>
        <item x="1542"/>
        <item x="2168"/>
        <item x="979"/>
        <item x="1195"/>
        <item x="1915"/>
        <item x="1098"/>
        <item x="1716"/>
        <item x="2253"/>
        <item x="1260"/>
        <item x="2233"/>
        <item x="943"/>
        <item x="192"/>
        <item x="3019"/>
        <item x="1011"/>
        <item x="1974"/>
        <item x="885"/>
        <item x="62"/>
        <item x="70"/>
        <item x="137"/>
        <item x="284"/>
        <item x="193"/>
        <item x="852"/>
        <item x="799"/>
        <item x="2578"/>
        <item x="1672"/>
        <item x="453"/>
        <item x="1515"/>
        <item x="622"/>
        <item x="631"/>
        <item x="665"/>
        <item x="1310"/>
        <item x="388"/>
        <item x="441"/>
        <item x="1261"/>
        <item x="2225"/>
        <item x="758"/>
        <item x="2222"/>
        <item x="1336"/>
        <item x="736"/>
        <item x="1606"/>
        <item x="999"/>
        <item x="624"/>
        <item x="2888"/>
        <item x="2709"/>
        <item x="2687"/>
        <item x="2217"/>
        <item x="2703"/>
        <item x="2661"/>
        <item x="2238"/>
        <item x="2609"/>
        <item x="3036"/>
        <item x="2883"/>
        <item x="746"/>
        <item x="59"/>
        <item x="1050"/>
        <item x="2580"/>
        <item x="653"/>
        <item x="590"/>
        <item x="1028"/>
        <item x="754"/>
        <item x="854"/>
        <item x="2906"/>
        <item x="1046"/>
        <item x="984"/>
        <item x="1128"/>
        <item x="195"/>
        <item x="356"/>
        <item x="1396"/>
        <item x="306"/>
        <item x="621"/>
        <item x="497"/>
        <item x="580"/>
        <item x="797"/>
        <item x="715"/>
        <item x="292"/>
        <item x="120"/>
        <item x="297"/>
        <item x="882"/>
        <item x="163"/>
        <item x="3043"/>
        <item x="132"/>
        <item x="212"/>
        <item x="1625"/>
        <item x="794"/>
        <item x="2963"/>
        <item x="771"/>
        <item x="1224"/>
        <item x="1084"/>
        <item x="180"/>
        <item x="83"/>
        <item x="140"/>
        <item x="41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numFmtId="10" outline="0" showAll="0"/>
    <pivotField compact="0" outline="0" showAll="0"/>
    <pivotField compact="0" outline="0" showAll="0"/>
    <pivotField compact="0" outline="0" showAll="0"/>
    <pivotField dataField="1" compact="0" outline="0" dragToRow="0" dragToCol="0" dragToPage="0" showAll="0" defaultSubtotal="0"/>
  </pivotFields>
  <rowFields count="2">
    <field x="1"/>
    <field x="26"/>
  </rowFields>
  <rowItems count="3078">
    <i>
      <x v="2706"/>
      <x v="2521"/>
    </i>
    <i>
      <x v="2694"/>
      <x v="2245"/>
    </i>
    <i>
      <x v="2231"/>
      <x v="2967"/>
    </i>
    <i>
      <x v="1503"/>
      <x v="2826"/>
    </i>
    <i>
      <x v="2351"/>
      <x v="2240"/>
    </i>
    <i>
      <x v="2081"/>
      <x v="1503"/>
    </i>
    <i>
      <x v="897"/>
      <x v="900"/>
    </i>
    <i>
      <x v="1252"/>
      <x v="755"/>
    </i>
    <i>
      <x v="2986"/>
      <x v="1603"/>
    </i>
    <i>
      <x v="1212"/>
      <x v="2832"/>
    </i>
    <i>
      <x v="2118"/>
      <x v="754"/>
    </i>
    <i>
      <x v="2860"/>
      <x v="2886"/>
    </i>
    <i>
      <x v="1946"/>
      <x v="1937"/>
    </i>
    <i>
      <x v="2055"/>
      <x v="2243"/>
    </i>
    <i>
      <x v="1478"/>
      <x v="2522"/>
    </i>
    <i>
      <x v="1479"/>
      <x v="2959"/>
    </i>
    <i>
      <x v="592"/>
      <x v="757"/>
    </i>
    <i>
      <x v="1952"/>
      <x v="602"/>
    </i>
    <i>
      <x v="806"/>
      <x v="667"/>
    </i>
    <i>
      <x v="2011"/>
      <x v="2567"/>
    </i>
    <i>
      <x v="2248"/>
      <x v="2213"/>
    </i>
    <i>
      <x v="713"/>
      <x v="597"/>
    </i>
    <i>
      <x v="414"/>
      <x v="1449"/>
    </i>
    <i>
      <x v="887"/>
      <x v="2827"/>
    </i>
    <i>
      <x v="576"/>
      <x v="1936"/>
    </i>
    <i>
      <x v="2488"/>
      <x v="1327"/>
    </i>
    <i>
      <x v="2201"/>
      <x v="140"/>
    </i>
    <i>
      <x v="1990"/>
      <x v="599"/>
    </i>
    <i>
      <x v="2039"/>
      <x v="2362"/>
    </i>
    <i>
      <x v="1857"/>
      <x v="2561"/>
    </i>
    <i>
      <x v="155"/>
      <x v="1051"/>
    </i>
    <i>
      <x v="590"/>
      <x v="758"/>
    </i>
    <i>
      <x v="1071"/>
      <x v="560"/>
    </i>
    <i>
      <x v="827"/>
      <x v="2830"/>
    </i>
    <i>
      <x v="62"/>
      <x v="1933"/>
    </i>
    <i>
      <x v="2409"/>
      <x v="2825"/>
    </i>
    <i>
      <x v="1275"/>
      <x v="759"/>
    </i>
    <i>
      <x v="968"/>
      <x v="2008"/>
    </i>
    <i>
      <x v="1858"/>
      <x v="1193"/>
    </i>
    <i>
      <x v="2335"/>
      <x v="1309"/>
    </i>
    <i>
      <x v="474"/>
      <x v="760"/>
    </i>
    <i>
      <x v="285"/>
      <x v="3071"/>
    </i>
    <i>
      <x v="1553"/>
      <x v="1257"/>
    </i>
    <i>
      <x v="2123"/>
      <x v="1594"/>
    </i>
    <i>
      <x v="2299"/>
      <x v="2007"/>
    </i>
    <i>
      <x v="257"/>
      <x v="2242"/>
    </i>
    <i>
      <x v="2193"/>
      <x v="2364"/>
    </i>
    <i>
      <x v="2173"/>
      <x v="1357"/>
    </i>
    <i>
      <x v="1366"/>
      <x v="1927"/>
    </i>
    <i>
      <x v="2977"/>
      <x v="532"/>
    </i>
    <i>
      <x v="452"/>
      <x v="2785"/>
    </i>
    <i>
      <x v="2147"/>
      <x v="2246"/>
    </i>
    <i>
      <x v="1729"/>
      <x v="2520"/>
    </i>
    <i>
      <x v="2541"/>
      <x v="489"/>
    </i>
    <i>
      <x v="1769"/>
      <x v="2780"/>
    </i>
    <i>
      <x v="72"/>
      <x v="125"/>
    </i>
    <i>
      <x v="483"/>
      <x v="2275"/>
    </i>
    <i>
      <x v="782"/>
      <x v="595"/>
    </i>
    <i>
      <x v="668"/>
      <x v="1988"/>
    </i>
    <i>
      <x v="849"/>
      <x v="3033"/>
    </i>
    <i>
      <x v="1030"/>
      <x v="756"/>
    </i>
    <i>
      <x v="1394"/>
      <x v="675"/>
    </i>
    <i>
      <x v="37"/>
      <x v="2996"/>
    </i>
    <i>
      <x v="313"/>
      <x v="2244"/>
    </i>
    <i>
      <x v="675"/>
      <x v="2975"/>
    </i>
    <i>
      <x v="1312"/>
      <x v="1523"/>
    </i>
    <i>
      <x v="1996"/>
      <x v="600"/>
    </i>
    <i>
      <x v="1068"/>
      <x v="1661"/>
    </i>
    <i>
      <x v="1237"/>
      <x v="128"/>
    </i>
    <i>
      <x v="312"/>
      <x v="674"/>
    </i>
    <i>
      <x v="1281"/>
      <x v="2997"/>
    </i>
    <i>
      <x v="1190"/>
      <x v="127"/>
    </i>
    <i>
      <x v="232"/>
      <x v="1938"/>
    </i>
    <i>
      <x v="692"/>
      <x v="1821"/>
    </i>
    <i>
      <x v="909"/>
      <x v="2006"/>
    </i>
    <i>
      <x v="173"/>
      <x v="673"/>
    </i>
    <i>
      <x v="1704"/>
      <x v="1258"/>
    </i>
    <i>
      <x v="1088"/>
      <x v="2441"/>
    </i>
    <i>
      <x v="1982"/>
      <x v="2094"/>
    </i>
    <i>
      <x v="35"/>
      <x v="2803"/>
    </i>
    <i>
      <x v="566"/>
      <x v="676"/>
    </i>
    <i>
      <x v="2745"/>
      <x v="2672"/>
    </i>
    <i>
      <x v="1241"/>
      <x v="2807"/>
    </i>
    <i>
      <x v="509"/>
      <x v="3069"/>
    </i>
    <i>
      <x v="2086"/>
      <x v="2707"/>
    </i>
    <i>
      <x v="63"/>
      <x v="596"/>
    </i>
    <i>
      <x v="505"/>
      <x v="1600"/>
    </i>
    <i>
      <x v="2166"/>
      <x v="1601"/>
    </i>
    <i>
      <x v="1284"/>
      <x v="749"/>
    </i>
    <i>
      <x v="2438"/>
      <x v="1998"/>
    </i>
    <i>
      <x v="615"/>
      <x v="2794"/>
    </i>
    <i>
      <x v="568"/>
      <x v="587"/>
    </i>
    <i>
      <x v="2019"/>
      <x v="669"/>
    </i>
    <i>
      <x v="631"/>
      <x v="166"/>
    </i>
    <i>
      <x v="2416"/>
      <x v="1310"/>
    </i>
    <i>
      <x v="844"/>
      <x v="594"/>
    </i>
    <i>
      <x v="1827"/>
      <x v="2268"/>
    </i>
    <i>
      <x v="1851"/>
      <x v="142"/>
    </i>
    <i>
      <x v="2687"/>
      <x v="906"/>
    </i>
    <i>
      <x v="2204"/>
      <x v="670"/>
    </i>
    <i>
      <x v="2412"/>
      <x v="2573"/>
    </i>
    <i>
      <x v="1474"/>
      <x v="1256"/>
    </i>
    <i>
      <x v="2253"/>
      <x v="2835"/>
    </i>
    <i>
      <x v="923"/>
      <x v="334"/>
    </i>
    <i>
      <x v="302"/>
      <x v="2266"/>
    </i>
    <i>
      <x v="2060"/>
      <x v="593"/>
    </i>
    <i>
      <x v="1495"/>
      <x v="143"/>
    </i>
    <i>
      <x v="2886"/>
      <x v="1191"/>
    </i>
    <i>
      <x v="1451"/>
      <x v="124"/>
    </i>
    <i>
      <x v="2956"/>
      <x v="523"/>
    </i>
    <i>
      <x v="2393"/>
      <x v="276"/>
    </i>
    <i>
      <x v="1653"/>
      <x v="1774"/>
    </i>
    <i>
      <x v="600"/>
      <x v="335"/>
    </i>
    <i>
      <x v="1905"/>
      <x v="934"/>
    </i>
    <i>
      <x v="1365"/>
      <x v="2828"/>
    </i>
    <i>
      <x v="365"/>
      <x v="627"/>
    </i>
    <i>
      <x v="529"/>
      <x v="113"/>
    </i>
    <i>
      <x v="56"/>
      <x v="1805"/>
    </i>
    <i>
      <x v="1597"/>
      <x v="1834"/>
    </i>
    <i>
      <x v="1621"/>
      <x v="1194"/>
    </i>
    <i>
      <x v="825"/>
      <x v="3055"/>
    </i>
    <i>
      <x v="2781"/>
      <x v="274"/>
    </i>
    <i>
      <x v="1820"/>
      <x v="2802"/>
    </i>
    <i>
      <x v="2598"/>
      <x v="898"/>
    </i>
    <i>
      <x v="2359"/>
      <x v="1935"/>
    </i>
    <i>
      <x v="83"/>
      <x v="517"/>
    </i>
    <i>
      <x v="2594"/>
      <x v="563"/>
    </i>
    <i>
      <x v="2563"/>
      <x v="536"/>
    </i>
    <i>
      <x v="935"/>
      <x v="905"/>
    </i>
    <i>
      <x v="723"/>
      <x v="588"/>
    </i>
    <i>
      <x v="320"/>
      <x v="629"/>
    </i>
    <i>
      <x v="2156"/>
      <x v="731"/>
    </i>
    <i>
      <x v="541"/>
      <x v="3060"/>
    </i>
    <i>
      <x v="441"/>
      <x v="2269"/>
    </i>
    <i>
      <x v="1205"/>
      <x v="1329"/>
    </i>
    <i>
      <x v="32"/>
      <x v="1435"/>
    </i>
    <i>
      <x v="2391"/>
      <x v="625"/>
    </i>
    <i>
      <x v="2314"/>
      <x v="2998"/>
    </i>
    <i>
      <x v="2828"/>
      <x v="2029"/>
    </i>
    <i>
      <x v="449"/>
      <x v="2033"/>
    </i>
    <i>
      <x v="966"/>
      <x v="3070"/>
    </i>
    <i>
      <x v="731"/>
      <x v="1436"/>
    </i>
    <i>
      <x v="971"/>
      <x v="2043"/>
    </i>
    <i>
      <x v="2310"/>
      <x v="1528"/>
    </i>
    <i>
      <x v="684"/>
      <x v="2443"/>
    </i>
    <i>
      <x v="1118"/>
      <x v="56"/>
    </i>
    <i>
      <x v="1862"/>
      <x v="2580"/>
    </i>
    <i>
      <x v="1296"/>
      <x v="2495"/>
    </i>
    <i>
      <x v="2711"/>
      <x v="1810"/>
    </i>
    <i>
      <x v="548"/>
      <x v="165"/>
    </i>
    <i>
      <x v="2260"/>
      <x v="126"/>
    </i>
    <i>
      <x v="857"/>
      <x v="273"/>
    </i>
    <i>
      <x v="2451"/>
      <x v="2267"/>
    </i>
    <i>
      <x v="1414"/>
      <x v="549"/>
    </i>
    <i>
      <x v="1203"/>
      <x v="2956"/>
    </i>
    <i>
      <x v="2194"/>
      <x v="986"/>
    </i>
    <i>
      <x v="932"/>
      <x v="659"/>
    </i>
    <i>
      <x v="1436"/>
      <x v="1097"/>
    </i>
    <i>
      <x v="1613"/>
      <x v="1433"/>
    </i>
    <i>
      <x v="2148"/>
      <x v="615"/>
    </i>
    <i>
      <x v="2684"/>
      <x v="54"/>
    </i>
    <i>
      <x v="944"/>
      <x v="2382"/>
    </i>
    <i>
      <x v="499"/>
      <x v="2394"/>
    </i>
    <i>
      <x v="1765"/>
      <x v="3058"/>
    </i>
    <i>
      <x v="2659"/>
      <x v="902"/>
    </i>
    <i>
      <x v="1325"/>
      <x v="1776"/>
    </i>
    <i>
      <x v="740"/>
      <x v="1485"/>
    </i>
    <i>
      <x v="1699"/>
      <x v="2833"/>
    </i>
    <i>
      <x v="328"/>
      <x v="2524"/>
    </i>
    <i>
      <x v="1585"/>
      <x v="679"/>
    </i>
    <i>
      <x v="984"/>
      <x v="2584"/>
    </i>
    <i>
      <x v="1413"/>
      <x v="2209"/>
    </i>
    <i>
      <x v="969"/>
      <x v="1820"/>
    </i>
    <i>
      <x v="793"/>
      <x v="1326"/>
    </i>
    <i>
      <x v="1381"/>
      <x v="2496"/>
    </i>
    <i>
      <x v="2107"/>
      <x v="2818"/>
    </i>
    <i>
      <x v="117"/>
      <x v="671"/>
    </i>
    <i>
      <x v="1476"/>
      <x v="904"/>
    </i>
    <i>
      <x v="209"/>
      <x v="1349"/>
    </i>
    <i>
      <x v="760"/>
      <x v="766"/>
    </i>
    <i>
      <x v="1809"/>
      <x v="3068"/>
    </i>
    <i>
      <x v="1664"/>
      <x v="567"/>
    </i>
    <i>
      <x v="900"/>
      <x v="1331"/>
    </i>
    <i>
      <x v="496"/>
      <x v="2492"/>
    </i>
    <i>
      <x v="654"/>
      <x v="2278"/>
    </i>
    <i>
      <x v="662"/>
      <x v="2796"/>
    </i>
    <i>
      <x v="2167"/>
      <x v="170"/>
    </i>
    <i>
      <x v="19"/>
      <x v="2836"/>
    </i>
    <i>
      <x v="767"/>
      <x v="1595"/>
    </i>
    <i>
      <x v="22"/>
      <x v="628"/>
    </i>
    <i>
      <x v="1199"/>
      <x v="1311"/>
    </i>
    <i>
      <x v="1187"/>
      <x v="559"/>
    </i>
    <i>
      <x v="2478"/>
      <x v="2991"/>
    </i>
    <i>
      <x v="2088"/>
      <x v="3000"/>
    </i>
    <i>
      <x v="1181"/>
      <x v="556"/>
    </i>
    <i>
      <x v="669"/>
      <x v="3045"/>
    </i>
    <i>
      <x v="1876"/>
      <x v="2046"/>
    </i>
    <i>
      <x v="2585"/>
      <x v="753"/>
    </i>
    <i>
      <x v="2685"/>
      <x v="2247"/>
    </i>
    <i>
      <x v="2046"/>
      <x v="1501"/>
    </i>
    <i>
      <x v="1636"/>
      <x v="168"/>
    </i>
    <i>
      <x v="2549"/>
      <x v="1398"/>
    </i>
    <i>
      <x v="136"/>
      <x v="374"/>
    </i>
    <i>
      <x v="290"/>
      <x v="2010"/>
    </i>
    <i>
      <x v="481"/>
      <x v="635"/>
    </i>
    <i>
      <x v="1686"/>
      <x v="115"/>
    </i>
    <i>
      <x v="84"/>
      <x v="1506"/>
    </i>
    <i>
      <x v="1524"/>
      <x v="2821"/>
    </i>
    <i>
      <x v="1999"/>
      <x v="603"/>
    </i>
    <i>
      <x v="850"/>
      <x v="1325"/>
    </i>
    <i>
      <x v="1469"/>
      <x v="2708"/>
    </i>
    <i>
      <x v="2923"/>
      <x v="2969"/>
    </i>
    <i>
      <x v="1813"/>
      <x v="3061"/>
    </i>
    <i>
      <x v="397"/>
      <x v="591"/>
    </i>
    <i>
      <x v="2783"/>
      <x v="2888"/>
    </i>
    <i>
      <x v="1777"/>
      <x v="926"/>
    </i>
    <i>
      <x v="163"/>
      <x v="677"/>
    </i>
    <i>
      <x v="2628"/>
      <x v="386"/>
    </i>
    <i>
      <x v="706"/>
      <x v="1434"/>
    </i>
    <i>
      <x v="2972"/>
      <x v="1361"/>
    </i>
    <i>
      <x v="1859"/>
      <x v="1238"/>
    </i>
    <i>
      <x v="974"/>
      <x v="1075"/>
    </i>
    <i>
      <x v="1604"/>
      <x v="1930"/>
    </i>
    <i>
      <x v="694"/>
      <x v="2576"/>
    </i>
    <i>
      <x v="243"/>
      <x v="590"/>
    </i>
    <i>
      <x v="2263"/>
      <x v="2518"/>
    </i>
    <i>
      <x v="534"/>
      <x v="566"/>
    </i>
    <i>
      <x v="1318"/>
      <x v="614"/>
    </i>
    <i>
      <x v="2037"/>
      <x v="2440"/>
    </i>
    <i>
      <x v="2143"/>
      <x v="2212"/>
    </i>
    <i>
      <x v="2209"/>
      <x v="529"/>
    </i>
    <i>
      <x v="311"/>
      <x v="622"/>
    </i>
    <i>
      <x v="2080"/>
      <x v="1239"/>
    </i>
    <i>
      <x v="1912"/>
      <x v="2602"/>
    </i>
    <i>
      <x v="2442"/>
      <x v="1248"/>
    </i>
    <i>
      <x v="613"/>
      <x v="2273"/>
    </i>
    <i>
      <x v="579"/>
      <x v="1324"/>
    </i>
    <i>
      <x v="2221"/>
      <x v="1056"/>
    </i>
    <i>
      <x v="1069"/>
      <x v="1745"/>
    </i>
    <i>
      <x v="2839"/>
      <x v="901"/>
    </i>
    <i>
      <x v="111"/>
      <x v="621"/>
    </i>
    <i>
      <x v="2452"/>
      <x v="1811"/>
    </i>
    <i>
      <x v="377"/>
      <x v="1432"/>
    </i>
    <i>
      <x v="2129"/>
      <x v="2792"/>
    </i>
    <i>
      <x v="1105"/>
      <x v="57"/>
    </i>
    <i>
      <x v="2796"/>
      <x v="2497"/>
    </i>
    <i>
      <x v="2174"/>
      <x v="2107"/>
    </i>
    <i>
      <x v="1153"/>
      <x v="2038"/>
    </i>
    <i>
      <x v="370"/>
      <x v="1526"/>
    </i>
    <i>
      <x v="2727"/>
      <x v="2563"/>
    </i>
    <i>
      <x v="1221"/>
      <x v="488"/>
    </i>
    <i>
      <x v="1963"/>
      <x v="2804"/>
    </i>
    <i>
      <x v="794"/>
      <x v="2577"/>
    </i>
    <i>
      <x v="580"/>
      <x v="665"/>
    </i>
    <i>
      <x v="1522"/>
      <x v="1448"/>
    </i>
    <i>
      <x v="187"/>
      <x v="2706"/>
    </i>
    <i>
      <x v="2099"/>
      <x v="1659"/>
    </i>
    <i>
      <x v="1665"/>
      <x v="129"/>
    </i>
    <i>
      <x v="1559"/>
      <x v="612"/>
    </i>
    <i>
      <x v="2952"/>
      <x v="2775"/>
    </i>
    <i>
      <x v="810"/>
      <x v="1330"/>
    </i>
    <i>
      <x v="2605"/>
      <x v="139"/>
    </i>
    <i>
      <x v="1738"/>
      <x v="1242"/>
    </i>
    <i>
      <x v="11"/>
      <x v="497"/>
    </i>
    <i>
      <x v="2271"/>
      <x v="654"/>
    </i>
    <i>
      <x v="792"/>
      <x v="2000"/>
    </i>
    <i>
      <x v="1883"/>
      <x v="2787"/>
    </i>
    <i>
      <x v="2035"/>
      <x v="2316"/>
    </i>
    <i>
      <x v="2862"/>
      <x v="2001"/>
    </i>
    <i>
      <x v="2210"/>
      <x v="499"/>
    </i>
    <i>
      <x v="1723"/>
      <x v="2579"/>
    </i>
    <i>
      <x v="2205"/>
      <x v="1429"/>
    </i>
    <i>
      <x v="839"/>
      <x v="626"/>
    </i>
    <i>
      <x v="642"/>
      <x v="1836"/>
    </i>
    <i>
      <x v="2251"/>
      <x v="527"/>
    </i>
    <i>
      <x v="1209"/>
      <x v="2514"/>
    </i>
    <i>
      <x v="679"/>
      <x v="1794"/>
    </i>
    <i>
      <x v="448"/>
      <x v="2564"/>
    </i>
    <i>
      <x v="2614"/>
      <x v="490"/>
    </i>
    <i>
      <x v="2378"/>
      <x v="1804"/>
    </i>
    <i>
      <x v="1732"/>
      <x v="53"/>
    </i>
    <i>
      <x v="1968"/>
      <x v="931"/>
    </i>
    <i>
      <x v="2381"/>
      <x v="2050"/>
    </i>
    <i>
      <x v="788"/>
      <x v="750"/>
    </i>
    <i>
      <x v="1139"/>
      <x v="2999"/>
    </i>
    <i>
      <x v="2278"/>
      <x v="928"/>
    </i>
    <i>
      <x v="886"/>
      <x v="1425"/>
    </i>
    <i>
      <x v="153"/>
      <x v="551"/>
    </i>
    <i>
      <x v="881"/>
      <x v="678"/>
    </i>
    <i>
      <x v="1063"/>
      <x v="1292"/>
    </i>
    <i>
      <x v="3014"/>
      <x v="2027"/>
    </i>
    <i>
      <x v="1816"/>
      <x v="1317"/>
    </i>
    <i>
      <x v="960"/>
      <x v="3054"/>
    </i>
    <i>
      <x v="1133"/>
      <x v="1328"/>
    </i>
    <i>
      <x v="1272"/>
      <x v="1236"/>
    </i>
    <i>
      <x v="1168"/>
      <x v="668"/>
    </i>
    <i>
      <x v="2365"/>
      <x v="631"/>
    </i>
    <i>
      <x v="2933"/>
      <x v="3056"/>
    </i>
    <i>
      <x v="2805"/>
      <x v="617"/>
    </i>
    <i>
      <x v="349"/>
      <x v="2784"/>
    </i>
    <i>
      <x v="2692"/>
      <x v="604"/>
    </i>
    <i>
      <x v="1064"/>
      <x v="1738"/>
    </i>
    <i>
      <x v="2979"/>
      <x v="1592"/>
    </i>
    <i>
      <x v="758"/>
      <x v="1087"/>
    </i>
    <i>
      <x v="2722"/>
      <x v="1354"/>
    </i>
    <i>
      <x v="1627"/>
      <x v="1720"/>
    </i>
    <i>
      <x v="1989"/>
      <x v="3048"/>
    </i>
    <i>
      <x v="424"/>
      <x v="2037"/>
    </i>
    <i>
      <x v="2610"/>
      <x v="2079"/>
    </i>
    <i>
      <x v="286"/>
      <x v="779"/>
    </i>
    <i>
      <x v="2794"/>
      <x v="2445"/>
    </i>
    <i>
      <x v="542"/>
      <x v="765"/>
    </i>
    <i>
      <x v="1262"/>
      <x v="2974"/>
    </i>
    <i>
      <x v="1346"/>
      <x v="1915"/>
    </i>
    <i>
      <x v="147"/>
      <x v="672"/>
    </i>
    <i>
      <x v="2510"/>
      <x v="2324"/>
    </i>
    <i>
      <x v="1556"/>
      <x v="1095"/>
    </i>
    <i>
      <x v="1833"/>
      <x v="1250"/>
    </i>
    <i>
      <x v="2368"/>
      <x v="2248"/>
    </i>
    <i>
      <x v="43"/>
      <x v="2396"/>
    </i>
    <i>
      <x v="1443"/>
      <x v="633"/>
    </i>
    <i>
      <x v="2187"/>
      <x v="1058"/>
    </i>
    <i>
      <x v="1007"/>
      <x v="1332"/>
    </i>
    <i>
      <x v="1669"/>
      <x v="2271"/>
    </i>
    <i>
      <x v="1861"/>
      <x v="987"/>
    </i>
    <i>
      <x v="904"/>
      <x v="1431"/>
    </i>
    <i>
      <x v="1283"/>
      <x v="1990"/>
    </i>
    <i>
      <x v="2401"/>
      <x v="550"/>
    </i>
    <i>
      <x v="131"/>
      <x v="624"/>
    </i>
    <i>
      <x v="2831"/>
      <x v="2208"/>
    </i>
    <i>
      <x v="1378"/>
      <x v="1321"/>
    </i>
    <i>
      <x v="1089"/>
      <x v="120"/>
    </i>
    <i>
      <x v="1797"/>
      <x v="1368"/>
    </i>
    <i>
      <x v="2701"/>
      <x v="1031"/>
    </i>
    <i>
      <x v="2912"/>
      <x v="498"/>
    </i>
    <i>
      <x v="2323"/>
      <x v="2048"/>
    </i>
    <i>
      <x v="874"/>
      <x v="1648"/>
    </i>
    <i>
      <x v="762"/>
      <x v="2258"/>
    </i>
    <i>
      <x v="34"/>
      <x v="616"/>
    </i>
    <i>
      <x v="651"/>
      <x v="2036"/>
    </i>
    <i>
      <x v="350"/>
      <x v="376"/>
    </i>
    <i>
      <x v="44"/>
      <x v="524"/>
    </i>
    <i>
      <x v="2013"/>
      <x v="899"/>
    </i>
    <i>
      <x v="1129"/>
      <x v="1424"/>
    </i>
    <i>
      <x v="2636"/>
      <x v="487"/>
    </i>
    <i>
      <x v="637"/>
      <x v="1796"/>
    </i>
    <i>
      <x v="1670"/>
      <x v="272"/>
    </i>
    <i>
      <x v="218"/>
      <x v="2040"/>
    </i>
    <i>
      <x v="885"/>
      <x v="2035"/>
    </i>
    <i>
      <x v="1546"/>
      <x v="903"/>
    </i>
    <i>
      <x v="1341"/>
      <x v="90"/>
    </i>
    <i>
      <x v="1005"/>
      <x v="2571"/>
    </i>
    <i>
      <x v="2748"/>
      <x v="2499"/>
    </i>
    <i>
      <x v="1240"/>
      <x v="2850"/>
    </i>
    <i>
      <x v="1041"/>
      <x v="1791"/>
    </i>
    <i>
      <x v="1387"/>
      <x v="1091"/>
    </i>
    <i>
      <x v="998"/>
      <x v="3046"/>
    </i>
    <i>
      <x v="785"/>
      <x v="1597"/>
    </i>
    <i>
      <x v="2534"/>
      <x v="2041"/>
    </i>
    <i>
      <x v="1695"/>
      <x v="619"/>
    </i>
    <i>
      <x v="1067"/>
      <x v="768"/>
    </i>
    <i>
      <x v="603"/>
      <x v="2774"/>
    </i>
    <i>
      <x v="1126"/>
      <x v="2274"/>
    </i>
    <i>
      <x v="1874"/>
      <x v="1717"/>
    </i>
    <i>
      <x v="1799"/>
      <x v="2039"/>
    </i>
    <i>
      <x v="1533"/>
      <x v="2586"/>
    </i>
    <i>
      <x v="1817"/>
      <x v="1525"/>
    </i>
    <i>
      <x v="1430"/>
      <x v="2225"/>
    </i>
    <i>
      <x v="265"/>
      <x v="767"/>
    </i>
    <i>
      <x v="1198"/>
      <x v="2578"/>
    </i>
    <i>
      <x v="1808"/>
      <x v="2831"/>
    </i>
    <i>
      <x v="709"/>
      <x v="1420"/>
    </i>
    <i>
      <x v="120"/>
      <x v="2226"/>
    </i>
    <i>
      <x v="177"/>
      <x v="2962"/>
    </i>
    <i>
      <x v="175"/>
      <x v="526"/>
    </i>
    <i>
      <x v="991"/>
      <x v="1781"/>
    </i>
    <i>
      <x v="730"/>
      <x v="782"/>
    </i>
    <i>
      <x v="206"/>
      <x v="2676"/>
    </i>
    <i>
      <x v="2529"/>
      <x v="1812"/>
    </i>
    <i>
      <x v="1825"/>
      <x v="2848"/>
    </i>
    <i>
      <x v="804"/>
      <x v="1341"/>
    </i>
    <i>
      <x v="2161"/>
      <x v="1291"/>
    </i>
    <i>
      <x v="3018"/>
      <x v="1086"/>
    </i>
    <i>
      <x v="696"/>
      <x v="2620"/>
    </i>
    <i>
      <x v="2744"/>
      <x v="1199"/>
    </i>
    <i>
      <x v="1418"/>
      <x v="2288"/>
    </i>
    <i>
      <x v="518"/>
      <x v="988"/>
    </i>
    <i>
      <x v="1744"/>
      <x v="1254"/>
    </i>
    <i>
      <x v="1163"/>
      <x v="3011"/>
    </i>
    <i>
      <x v="2724"/>
      <x v="1777"/>
    </i>
    <i>
      <x v="1179"/>
      <x v="824"/>
    </i>
    <i>
      <x v="373"/>
      <x v="1511"/>
    </i>
    <i>
      <x v="717"/>
      <x v="2108"/>
    </i>
    <i>
      <x v="2463"/>
      <x v="569"/>
    </i>
    <i>
      <x v="2115"/>
      <x v="1447"/>
    </i>
    <i>
      <x v="154"/>
      <x v="371"/>
    </i>
    <i>
      <x v="1853"/>
      <x v="573"/>
    </i>
    <i>
      <x v="396"/>
      <x v="138"/>
    </i>
    <i>
      <x v="751"/>
      <x v="1283"/>
    </i>
    <i>
      <x v="1800"/>
      <x v="2034"/>
    </i>
    <i>
      <x v="1135"/>
      <x v="1828"/>
    </i>
    <i>
      <x v="1185"/>
      <x v="1602"/>
    </i>
    <i>
      <x v="2318"/>
      <x v="531"/>
    </i>
    <i>
      <x v="627"/>
      <x v="565"/>
    </i>
    <i>
      <x v="1768"/>
      <x v="2726"/>
    </i>
    <i>
      <x v="2564"/>
      <x v="2749"/>
    </i>
    <i>
      <x v="2342"/>
      <x v="2489"/>
    </i>
    <i>
      <x v="1934"/>
      <x v="1189"/>
    </i>
    <i>
      <x v="2932"/>
      <x v="1991"/>
    </i>
    <i>
      <x v="2317"/>
      <x v="2030"/>
    </i>
    <i>
      <x v="2045"/>
      <x v="881"/>
    </i>
    <i>
      <x v="1102"/>
      <x v="1039"/>
    </i>
    <i>
      <x v="1157"/>
      <x v="661"/>
    </i>
    <i>
      <x v="2809"/>
      <x v="163"/>
    </i>
    <i>
      <x v="2940"/>
      <x v="1066"/>
    </i>
    <i>
      <x v="1778"/>
      <x v="1065"/>
    </i>
    <i>
      <x v="777"/>
      <x v="636"/>
    </i>
    <i>
      <x v="1878"/>
      <x v="503"/>
    </i>
    <i>
      <x v="364"/>
      <x v="1275"/>
    </i>
    <i>
      <x v="1973"/>
      <x v="55"/>
    </i>
    <i>
      <x v="2108"/>
      <x v="91"/>
    </i>
    <i>
      <x v="1116"/>
      <x v="1823"/>
    </i>
    <i>
      <x v="1776"/>
      <x v="155"/>
    </i>
    <i>
      <x v="1455"/>
      <x v="383"/>
    </i>
    <i>
      <x v="319"/>
      <x v="2272"/>
    </i>
    <i>
      <x v="2163"/>
      <x v="1543"/>
    </i>
    <i>
      <x v="1428"/>
      <x v="930"/>
    </i>
    <i>
      <x v="532"/>
      <x v="2703"/>
    </i>
    <i>
      <x v="2518"/>
      <x v="2963"/>
    </i>
    <i>
      <x v="2558"/>
      <x v="620"/>
    </i>
    <i>
      <x v="2217"/>
      <x v="2090"/>
    </i>
    <i>
      <x v="842"/>
      <x v="2419"/>
    </i>
    <i>
      <x v="1549"/>
      <x v="2607"/>
    </i>
    <i>
      <x v="1684"/>
      <x v="2106"/>
    </i>
    <i>
      <x v="1642"/>
      <x v="1793"/>
    </i>
    <i>
      <x v="1211"/>
      <x v="495"/>
    </i>
    <i>
      <x v="1328"/>
      <x v="1312"/>
    </i>
    <i>
      <x v="2498"/>
      <x v="1080"/>
    </i>
    <i>
      <x v="325"/>
      <x v="1530"/>
    </i>
    <i>
      <x v="236"/>
      <x v="2710"/>
    </i>
    <i>
      <x v="2236"/>
      <x v="1100"/>
    </i>
    <i>
      <x v="24"/>
      <x v="3012"/>
    </i>
    <i>
      <x v="368"/>
      <x v="2606"/>
    </i>
    <i>
      <x v="2502"/>
      <x v="1369"/>
    </i>
    <i>
      <x v="16"/>
      <x v="1255"/>
    </i>
    <i>
      <x v="2224"/>
      <x v="2776"/>
    </i>
    <i>
      <x v="1513"/>
      <x v="1527"/>
    </i>
    <i>
      <x v="1109"/>
      <x v="161"/>
    </i>
    <i>
      <x v="2181"/>
      <x v="1524"/>
    </i>
    <i>
      <x v="1377"/>
      <x v="2783"/>
    </i>
    <i>
      <x v="2140"/>
      <x v="520"/>
    </i>
    <i>
      <x v="2079"/>
      <x v="1574"/>
    </i>
    <i>
      <x v="2183"/>
      <x v="2060"/>
    </i>
    <i>
      <x v="1666"/>
      <x v="3005"/>
    </i>
    <i>
      <x v="1845"/>
      <x v="1753"/>
    </i>
    <i>
      <x v="1245"/>
      <x v="34"/>
    </i>
    <i>
      <x v="2763"/>
      <x v="1587"/>
    </i>
    <i>
      <x v="2074"/>
      <x v="1504"/>
    </i>
    <i>
      <x v="1389"/>
      <x v="2585"/>
    </i>
    <i>
      <x v="2101"/>
      <x v="1077"/>
    </i>
    <i>
      <x v="1223"/>
      <x v="227"/>
    </i>
    <i>
      <x v="1382"/>
      <x v="2829"/>
    </i>
    <i>
      <x v="1711"/>
      <x v="648"/>
    </i>
    <i>
      <x v="2719"/>
      <x v="269"/>
    </i>
    <i>
      <x v="2282"/>
      <x v="2820"/>
    </i>
    <i>
      <x v="972"/>
      <x v="2608"/>
    </i>
    <i>
      <x v="2494"/>
      <x v="1029"/>
    </i>
    <i>
      <x v="1745"/>
      <x v="1090"/>
    </i>
    <i>
      <x v="2530"/>
      <x v="2594"/>
    </i>
    <i>
      <x v="1629"/>
      <x v="2277"/>
    </i>
    <i>
      <x v="821"/>
      <x v="2420"/>
    </i>
    <i>
      <x v="2096"/>
      <x v="1740"/>
    </i>
    <i>
      <x v="262"/>
      <x v="141"/>
    </i>
    <i>
      <x v="2475"/>
      <x v="1520"/>
    </i>
    <i>
      <x v="1970"/>
      <x v="2233"/>
    </i>
    <i>
      <x v="2376"/>
      <x v="932"/>
    </i>
    <i>
      <x v="2792"/>
      <x v="377"/>
    </i>
    <i>
      <x v="745"/>
      <x v="375"/>
    </i>
    <i>
      <x v="1083"/>
      <x v="511"/>
    </i>
    <i>
      <x v="1984"/>
      <x v="118"/>
    </i>
    <i>
      <x v="2800"/>
      <x v="1021"/>
    </i>
    <i>
      <x v="2425"/>
      <x v="1308"/>
    </i>
    <i>
      <x v="720"/>
      <x v="2211"/>
    </i>
    <i>
      <x v="1149"/>
      <x v="2596"/>
    </i>
    <i>
      <x v="1658"/>
      <x v="1931"/>
    </i>
    <i>
      <x v="1306"/>
      <x v="645"/>
    </i>
    <i>
      <x v="1632"/>
      <x v="1989"/>
    </i>
    <i>
      <x v="1574"/>
      <x v="652"/>
    </i>
    <i>
      <x v="460"/>
      <x v="1578"/>
    </i>
    <i>
      <x v="1425"/>
      <x v="2395"/>
    </i>
    <i>
      <x v="2856"/>
      <x v="1073"/>
    </i>
    <i>
      <x v="2503"/>
      <x v="1891"/>
    </i>
    <i>
      <x v="2650"/>
      <x v="2115"/>
    </i>
    <i>
      <x v="929"/>
      <x v="1920"/>
    </i>
    <i>
      <x v="1806"/>
      <x v="2047"/>
    </i>
    <i>
      <x v="1493"/>
      <x v="1479"/>
    </i>
    <i>
      <x v="1230"/>
      <x v="2231"/>
    </i>
    <i>
      <x v="415"/>
      <x v="3050"/>
    </i>
    <i>
      <x v="593"/>
      <x v="1060"/>
    </i>
    <i>
      <x v="644"/>
      <x v="2569"/>
    </i>
    <i>
      <x v="672"/>
      <x v="1808"/>
    </i>
    <i>
      <x v="1338"/>
      <x v="1599"/>
    </i>
    <i>
      <x v="1568"/>
      <x v="267"/>
    </i>
    <i>
      <x v="2637"/>
      <x v="2241"/>
    </i>
    <i>
      <x v="597"/>
      <x v="1222"/>
    </i>
    <i>
      <x v="629"/>
      <x v="592"/>
    </i>
    <i>
      <x v="1805"/>
      <x v="662"/>
    </i>
    <i>
      <x v="2397"/>
      <x v="1371"/>
    </i>
    <i>
      <x v="2526"/>
      <x v="1426"/>
    </i>
    <i>
      <x v="1718"/>
      <x v="774"/>
    </i>
    <i>
      <x v="1287"/>
      <x v="1240"/>
    </i>
    <i>
      <x v="2272"/>
      <x v="175"/>
    </i>
    <i>
      <x v="367"/>
      <x v="1596"/>
    </i>
    <i>
      <x v="2297"/>
      <x v="2604"/>
    </i>
    <i>
      <x v="1073"/>
      <x v="379"/>
    </i>
    <i>
      <x v="512"/>
      <x v="1519"/>
    </i>
    <i>
      <x v="2895"/>
      <x v="372"/>
    </i>
    <i>
      <x v="172"/>
      <x v="373"/>
    </i>
    <i>
      <x v="2270"/>
      <x v="2950"/>
    </i>
    <i>
      <x v="462"/>
      <x v="1589"/>
    </i>
    <i>
      <x v="766"/>
      <x v="1713"/>
    </i>
    <i>
      <x v="875"/>
      <x v="646"/>
    </i>
    <i>
      <x v="1022"/>
      <x v="1217"/>
    </i>
    <i>
      <x v="1127"/>
      <x v="1916"/>
    </i>
    <i>
      <x v="1719"/>
      <x v="1658"/>
    </i>
    <i>
      <x v="3"/>
      <x v="1560"/>
    </i>
    <i>
      <x v="2925"/>
      <x v="258"/>
    </i>
    <i>
      <x v="292"/>
      <x v="1224"/>
    </i>
    <i>
      <x v="1144"/>
      <x v="1081"/>
    </i>
    <i>
      <x v="1981"/>
      <x v="1824"/>
    </i>
    <i>
      <x v="1224"/>
      <x v="504"/>
    </i>
    <i>
      <x v="1017"/>
      <x v="1370"/>
    </i>
    <i>
      <x v="379"/>
      <x v="553"/>
    </i>
    <i>
      <x v="667"/>
      <x v="1663"/>
    </i>
    <i>
      <x v="800"/>
      <x v="564"/>
    </i>
    <i>
      <x v="1688"/>
      <x v="2224"/>
    </i>
    <i>
      <x v="1547"/>
      <x v="2819"/>
    </i>
    <i>
      <x v="1307"/>
      <x v="176"/>
    </i>
    <i>
      <x v="2324"/>
      <x v="630"/>
    </i>
    <i>
      <x v="2554"/>
      <x v="2118"/>
    </i>
    <i>
      <x v="1123"/>
      <x v="1037"/>
    </i>
    <i>
      <x v="2955"/>
      <x v="1396"/>
    </i>
    <i>
      <x v="2813"/>
      <x v="807"/>
    </i>
    <i>
      <x v="353"/>
      <x v="639"/>
    </i>
    <i>
      <x v="2426"/>
      <x v="2597"/>
    </i>
    <i>
      <x v="503"/>
      <x v="2659"/>
    </i>
    <i>
      <x v="2890"/>
      <x v="601"/>
    </i>
    <i>
      <x v="1214"/>
      <x v="1293"/>
    </i>
    <i>
      <x v="2025"/>
      <x v="65"/>
    </i>
    <i>
      <x v="926"/>
      <x v="2705"/>
    </i>
    <i>
      <x v="280"/>
      <x v="2747"/>
    </i>
    <i>
      <x v="1331"/>
      <x v="2593"/>
    </i>
    <i>
      <x v="2497"/>
      <x v="1318"/>
    </i>
    <i>
      <x v="2966"/>
      <x v="730"/>
    </i>
    <i>
      <x v="1988"/>
      <x v="1089"/>
    </i>
    <i>
      <x v="817"/>
      <x v="1084"/>
    </i>
    <i>
      <x v="440"/>
      <x v="2777"/>
    </i>
    <i>
      <x v="2028"/>
      <x v="1918"/>
    </i>
    <i>
      <x v="1790"/>
      <x v="618"/>
    </i>
    <i>
      <x v="610"/>
      <x v="2772"/>
    </i>
    <i>
      <x v="303"/>
      <x v="1741"/>
    </i>
    <i>
      <x v="1668"/>
      <x v="1430"/>
    </i>
    <i>
      <x v="489"/>
      <x v="528"/>
    </i>
    <i>
      <x v="1762"/>
      <x v="1274"/>
    </i>
    <i>
      <x v="951"/>
      <x v="385"/>
    </i>
    <i>
      <x v="132"/>
      <x v="2849"/>
    </i>
    <i>
      <x v="661"/>
      <x v="2656"/>
    </i>
    <i>
      <x v="1541"/>
      <x v="1478"/>
    </i>
    <i>
      <x v="2097"/>
      <x v="2800"/>
    </i>
    <i>
      <x v="674"/>
      <x v="2598"/>
    </i>
    <i>
      <x v="442"/>
      <x v="2897"/>
    </i>
    <i>
      <x v="809"/>
      <x v="537"/>
    </i>
    <i>
      <x v="2522"/>
      <x v="275"/>
    </i>
    <i>
      <x v="855"/>
      <x v="496"/>
    </i>
    <i>
      <x v="872"/>
      <x v="1033"/>
    </i>
    <i>
      <x v="30"/>
      <x v="2945"/>
    </i>
    <i>
      <x v="2040"/>
      <x v="982"/>
    </i>
    <i>
      <x v="185"/>
      <x v="984"/>
    </i>
    <i>
      <x v="2696"/>
      <x v="1593"/>
    </i>
    <i>
      <x v="2073"/>
      <x v="2759"/>
    </i>
    <i>
      <x v="2027"/>
      <x v="3051"/>
    </i>
    <i>
      <x v="1355"/>
      <x v="461"/>
    </i>
    <i>
      <x v="2824"/>
      <x v="1900"/>
    </i>
    <i>
      <x v="2789"/>
      <x v="2202"/>
    </i>
    <i>
      <x v="838"/>
      <x v="2889"/>
    </i>
    <i>
      <x v="1121"/>
      <x v="2286"/>
    </i>
    <i>
      <x v="2327"/>
      <x v="2817"/>
    </i>
    <i>
      <x v="1944"/>
      <x v="1079"/>
    </i>
    <i>
      <x v="1070"/>
      <x v="1285"/>
    </i>
    <i>
      <x v="1771"/>
      <x v="985"/>
    </i>
    <i>
      <x v="1552"/>
      <x v="3037"/>
    </i>
    <i>
      <x v="2556"/>
      <x v="144"/>
    </i>
    <i>
      <x v="2552"/>
      <x v="1719"/>
    </i>
    <i>
      <x v="1269"/>
      <x v="152"/>
    </i>
    <i>
      <x v="5"/>
      <x v="924"/>
    </i>
    <i>
      <x v="2804"/>
      <x v="2724"/>
    </i>
    <i>
      <x v="1696"/>
      <x v="2605"/>
    </i>
    <i>
      <x v="1424"/>
      <x v="1797"/>
    </i>
    <i>
      <x v="2400"/>
      <x v="568"/>
    </i>
    <i>
      <x v="799"/>
      <x v="2403"/>
    </i>
    <i>
      <x v="1834"/>
      <x v="2516"/>
    </i>
    <i>
      <x v="384"/>
      <x v="1112"/>
    </i>
    <i>
      <x v="1494"/>
      <x v="2788"/>
    </i>
    <i>
      <x v="389"/>
      <x v="1249"/>
    </i>
    <i>
      <x v="643"/>
      <x v="1372"/>
    </i>
    <i>
      <x v="2600"/>
      <x v="1779"/>
    </i>
    <i>
      <x v="2339"/>
      <x v="2793"/>
    </i>
    <i>
      <x v="2954"/>
      <x v="397"/>
    </i>
    <i>
      <x v="281"/>
      <x v="107"/>
    </i>
    <i>
      <x v="2356"/>
      <x v="1773"/>
    </i>
    <i>
      <x v="247"/>
      <x v="1684"/>
    </i>
    <i>
      <x v="194"/>
      <x v="1126"/>
    </i>
    <i>
      <x v="2924"/>
      <x v="270"/>
    </i>
    <i>
      <x v="1431"/>
      <x v="2265"/>
    </i>
    <i>
      <x v="2889"/>
      <x v="1241"/>
    </i>
    <i>
      <x v="1560"/>
      <x v="2583"/>
    </i>
    <i>
      <x v="2747"/>
      <x v="1423"/>
    </i>
    <i>
      <x v="738"/>
      <x v="1070"/>
    </i>
    <i>
      <x v="1450"/>
      <x v="1025"/>
    </i>
    <i>
      <x v="2574"/>
      <x v="2881"/>
    </i>
    <i>
      <x v="74"/>
      <x v="1505"/>
    </i>
    <i>
      <x v="2328"/>
      <x v="3049"/>
    </i>
    <i>
      <x v="2715"/>
      <x v="3007"/>
    </i>
    <i>
      <x v="2449"/>
      <x v="1027"/>
    </i>
    <i>
      <x v="1872"/>
      <x v="3021"/>
    </i>
    <i>
      <x v="2702"/>
      <x v="64"/>
    </i>
    <i>
      <x v="1076"/>
      <x v="1541"/>
    </i>
    <i>
      <x v="1311"/>
      <x v="1345"/>
    </i>
    <i>
      <x v="405"/>
      <x v="2099"/>
    </i>
    <i>
      <x v="246"/>
      <x v="1379"/>
    </i>
    <i>
      <x v="2196"/>
      <x v="1323"/>
    </i>
    <i>
      <x v="159"/>
      <x v="3008"/>
    </i>
    <i>
      <x v="2018"/>
      <x v="1127"/>
    </i>
    <i>
      <x v="91"/>
      <x v="1083"/>
    </i>
    <i>
      <x v="245"/>
      <x v="42"/>
    </i>
    <i>
      <x v="2842"/>
      <x v="278"/>
    </i>
    <i>
      <x v="558"/>
      <x v="1427"/>
    </i>
    <i>
      <x v="645"/>
      <x v="770"/>
    </i>
    <i>
      <x v="2009"/>
      <x v="2201"/>
    </i>
    <i>
      <x v="2021"/>
      <x v="2966"/>
    </i>
    <i>
      <x v="1582"/>
      <x v="2581"/>
    </i>
    <i>
      <x v="471"/>
      <x v="1652"/>
    </i>
    <i>
      <x v="2713"/>
      <x v="1068"/>
    </i>
    <i>
      <x v="2802"/>
      <x v="2285"/>
    </i>
    <i>
      <x v="103"/>
      <x v="1770"/>
    </i>
    <i>
      <x v="1841"/>
      <x v="2218"/>
    </i>
    <i>
      <x v="2360"/>
      <x v="1053"/>
    </i>
    <i>
      <x v="1251"/>
      <x v="2595"/>
    </i>
    <i>
      <x v="1657"/>
      <x v="1656"/>
    </i>
    <i>
      <x v="480"/>
      <x v="1034"/>
    </i>
    <i>
      <x v="2026"/>
      <x v="798"/>
    </i>
    <i>
      <x v="2782"/>
      <x v="812"/>
    </i>
    <i>
      <x v="2238"/>
      <x v="2741"/>
    </i>
    <i>
      <x v="1720"/>
      <x v="3036"/>
    </i>
    <i>
      <x v="673"/>
      <x v="2808"/>
    </i>
    <i>
      <x v="1359"/>
      <x v="361"/>
    </i>
    <i>
      <x v="707"/>
      <x v="1026"/>
    </i>
    <i>
      <x v="2349"/>
      <x v="1343"/>
    </i>
    <i>
      <x v="2447"/>
      <x v="332"/>
    </i>
    <i>
      <x v="214"/>
      <x v="306"/>
    </i>
    <i>
      <x v="1950"/>
      <x v="2323"/>
    </i>
    <i>
      <x v="479"/>
      <x v="2051"/>
    </i>
    <i>
      <x v="653"/>
      <x v="1929"/>
    </i>
    <i>
      <x v="2128"/>
      <x v="2823"/>
    </i>
    <i>
      <x v="2746"/>
      <x v="1521"/>
    </i>
    <i>
      <x v="2239"/>
      <x v="3009"/>
    </i>
    <i>
      <x v="81"/>
      <x v="2313"/>
    </i>
    <i>
      <x v="1066"/>
      <x v="2972"/>
    </i>
    <i>
      <x v="2369"/>
      <x v="1539"/>
    </i>
    <i>
      <x v="420"/>
      <x v="637"/>
    </i>
    <i>
      <x v="1406"/>
      <x v="506"/>
    </i>
    <i>
      <x v="1570"/>
      <x v="1024"/>
    </i>
    <i>
      <x v="922"/>
      <x v="2228"/>
    </i>
    <i>
      <x v="1992"/>
      <x v="1076"/>
    </i>
    <i>
      <x v="2182"/>
      <x v="1926"/>
    </i>
    <i>
      <x v="401"/>
      <x v="1576"/>
    </i>
    <i>
      <x v="1637"/>
      <x v="2970"/>
    </i>
    <i>
      <x v="1048"/>
      <x v="2117"/>
    </i>
    <i>
      <x v="2469"/>
      <x v="1822"/>
    </i>
    <i>
      <x v="97"/>
      <x v="1750"/>
    </i>
    <i>
      <x v="950"/>
      <x v="1041"/>
    </i>
    <i>
      <x v="1445"/>
      <x v="177"/>
    </i>
    <i>
      <x v="1403"/>
      <x v="1647"/>
    </i>
    <i>
      <x v="903"/>
      <x v="116"/>
    </i>
    <i>
      <x v="278"/>
      <x v="571"/>
    </i>
    <i>
      <x v="1933"/>
      <x v="784"/>
    </i>
    <i>
      <x v="371"/>
      <x v="1069"/>
    </i>
    <i>
      <x v="157"/>
      <x v="1366"/>
    </i>
    <i>
      <x v="1298"/>
      <x v="2806"/>
    </i>
    <i>
      <x v="798"/>
      <x v="2878"/>
    </i>
    <i>
      <x v="224"/>
      <x v="1590"/>
    </i>
    <i>
      <x v="1178"/>
      <x v="1333"/>
    </i>
    <i>
      <x v="1962"/>
      <x v="2648"/>
    </i>
    <i>
      <x v="2291"/>
      <x v="1609"/>
    </i>
    <i>
      <x v="171"/>
      <x v="781"/>
    </i>
    <i>
      <x v="179"/>
      <x v="827"/>
    </i>
    <i>
      <x v="2470"/>
      <x v="151"/>
    </i>
    <i>
      <x v="2154"/>
      <x v="2431"/>
    </i>
    <i>
      <x v="1334"/>
      <x v="925"/>
    </i>
    <i>
      <x v="255"/>
      <x v="1742"/>
    </i>
    <i>
      <x v="2212"/>
      <x v="1778"/>
    </i>
    <i>
      <x v="2220"/>
      <x v="572"/>
    </i>
    <i>
      <x v="87"/>
      <x v="518"/>
    </i>
    <i>
      <x v="2146"/>
      <x v="1094"/>
    </i>
    <i>
      <x v="965"/>
      <x v="2045"/>
    </i>
    <i>
      <x v="1571"/>
      <x v="2965"/>
    </i>
    <i>
      <x v="1701"/>
      <x v="2592"/>
    </i>
    <i>
      <x v="2655"/>
      <x v="2270"/>
    </i>
    <i>
      <x v="1074"/>
      <x v="829"/>
    </i>
    <i>
      <x v="1562"/>
      <x v="927"/>
    </i>
    <i>
      <x v="1364"/>
      <x v="554"/>
    </i>
    <i>
      <x v="2069"/>
      <x v="2810"/>
    </i>
    <i>
      <x v="2004"/>
      <x v="1055"/>
    </i>
    <i>
      <x v="2246"/>
      <x v="378"/>
    </i>
    <i>
      <x v="130"/>
      <x v="1765"/>
    </i>
    <i>
      <x v="737"/>
      <x v="3053"/>
    </i>
    <i>
      <x v="1019"/>
      <x v="2773"/>
    </i>
    <i>
      <x v="2230"/>
      <x v="2042"/>
    </i>
    <i>
      <x v="1561"/>
      <x v="2280"/>
    </i>
    <i>
      <x v="1706"/>
      <x v="1167"/>
    </i>
    <i>
      <x v="464"/>
      <x v="751"/>
    </i>
    <i>
      <x v="1477"/>
      <x v="516"/>
    </i>
    <i>
      <x v="1753"/>
      <x v="1062"/>
    </i>
    <i>
      <x v="2579"/>
      <x v="1022"/>
    </i>
    <i>
      <x v="2138"/>
      <x v="1418"/>
    </i>
    <i>
      <x v="1589"/>
      <x v="574"/>
    </i>
    <i>
      <x v="2869"/>
      <x v="2953"/>
    </i>
    <i>
      <x v="1065"/>
      <x v="1651"/>
    </i>
    <i>
      <x v="1796"/>
      <x v="929"/>
    </i>
    <i>
      <x v="2082"/>
      <x v="2363"/>
    </i>
    <i>
      <x v="1304"/>
      <x v="2958"/>
    </i>
    <i>
      <x v="1113"/>
      <x v="1885"/>
    </i>
    <i>
      <x v="435"/>
      <x v="80"/>
    </i>
    <i>
      <x v="2550"/>
      <x v="557"/>
    </i>
    <i>
      <x v="710"/>
      <x v="2219"/>
    </i>
    <i>
      <x v="719"/>
      <x v="2404"/>
    </i>
    <i>
      <x v="828"/>
      <x v="3018"/>
    </i>
    <i>
      <x v="2322"/>
      <x v="2515"/>
    </i>
    <i>
      <x v="2627"/>
      <x v="983"/>
    </i>
    <i>
      <x v="761"/>
      <x v="99"/>
    </i>
    <i>
      <x v="754"/>
      <x v="2222"/>
    </i>
    <i>
      <x v="96"/>
      <x v="2947"/>
    </i>
    <i>
      <x v="2023"/>
      <x v="1650"/>
    </i>
    <i>
      <x v="2417"/>
      <x v="2692"/>
    </i>
    <i>
      <x v="1654"/>
      <x v="39"/>
    </i>
    <i>
      <x v="421"/>
      <x v="1229"/>
    </i>
    <i>
      <x v="1956"/>
      <x v="3032"/>
    </i>
    <i>
      <x v="2010"/>
      <x v="2406"/>
    </i>
    <i>
      <x v="1650"/>
      <x v="1553"/>
    </i>
    <i>
      <x v="1051"/>
      <x v="1082"/>
    </i>
    <i>
      <x v="2778"/>
      <x v="993"/>
    </i>
    <i>
      <x v="2252"/>
      <x v="1028"/>
    </i>
    <i>
      <x v="1155"/>
      <x v="2385"/>
    </i>
    <i>
      <x v="2834"/>
      <x v="1064"/>
    </i>
    <i>
      <x v="1159"/>
      <x v="3039"/>
    </i>
    <i>
      <x v="2836"/>
      <x v="647"/>
    </i>
    <i>
      <x v="1458"/>
      <x v="1234"/>
    </i>
    <i>
      <x v="2066"/>
      <x v="2113"/>
    </i>
    <i>
      <x v="2202"/>
      <x v="3015"/>
    </i>
    <i>
      <x v="1537"/>
      <x v="58"/>
    </i>
    <i>
      <x v="1148"/>
      <x v="663"/>
    </i>
    <i>
      <x v="2656"/>
      <x v="2423"/>
    </i>
    <i>
      <x v="1512"/>
      <x v="22"/>
    </i>
    <i>
      <x v="2720"/>
      <x v="2977"/>
    </i>
    <i>
      <x v="331"/>
      <x v="1598"/>
    </i>
    <i>
      <x v="941"/>
      <x v="1932"/>
    </i>
    <i>
      <x v="2495"/>
      <x v="1035"/>
    </i>
    <i>
      <x v="869"/>
      <x v="1884"/>
    </i>
    <i>
      <x v="2816"/>
      <x v="951"/>
    </i>
    <i>
      <x v="477"/>
      <x v="2601"/>
    </i>
    <i>
      <x v="1786"/>
      <x v="2613"/>
    </i>
    <i>
      <x v="2559"/>
      <x v="3065"/>
    </i>
    <i>
      <x v="166"/>
      <x v="2795"/>
    </i>
    <i>
      <x v="1500"/>
      <x v="1092"/>
    </i>
    <i>
      <x v="604"/>
      <x v="1496"/>
    </i>
    <i>
      <x v="2189"/>
      <x v="589"/>
    </i>
    <i>
      <x v="366"/>
      <x v="1032"/>
    </i>
    <i>
      <x v="2176"/>
      <x v="1356"/>
    </i>
    <i>
      <x v="104"/>
      <x v="394"/>
    </i>
    <i>
      <x v="426"/>
      <x v="1887"/>
    </i>
    <i>
      <x v="244"/>
      <x v="2610"/>
    </i>
    <i>
      <x v="2505"/>
      <x v="1288"/>
    </i>
    <i>
      <x v="2786"/>
      <x v="398"/>
    </i>
    <i>
      <x v="550"/>
      <x v="2964"/>
    </i>
    <i>
      <x v="1502"/>
      <x v="2789"/>
    </i>
    <i>
      <x v="1319"/>
      <x v="1445"/>
    </i>
    <i>
      <x v="1942"/>
      <x v="1715"/>
    </i>
    <i>
      <x v="381"/>
      <x v="2157"/>
    </i>
    <i>
      <x v="2192"/>
      <x v="752"/>
    </i>
    <i>
      <x v="1423"/>
      <x v="1394"/>
    </i>
    <i>
      <x v="327"/>
      <x v="1315"/>
    </i>
    <i>
      <x v="2821"/>
      <x v="1443"/>
    </i>
    <i>
      <x v="544"/>
      <x v="2315"/>
    </i>
    <i>
      <x v="2120"/>
      <x v="1346"/>
    </i>
    <i>
      <x v="36"/>
      <x v="3063"/>
    </i>
    <i>
      <x v="980"/>
      <x v="1561"/>
    </i>
    <i>
      <x v="2095"/>
      <x v="818"/>
    </i>
    <i>
      <x v="1578"/>
      <x v="3052"/>
    </i>
    <i>
      <x v="2124"/>
      <x v="1252"/>
    </i>
    <i>
      <x v="2887"/>
      <x v="3002"/>
    </i>
    <i>
      <x v="680"/>
      <x v="1050"/>
    </i>
    <i>
      <x v="321"/>
      <x v="1591"/>
    </i>
    <i>
      <x v="2137"/>
      <x v="1588"/>
    </i>
    <i>
      <x v="2410"/>
      <x v="2658"/>
    </i>
    <i>
      <x v="546"/>
      <x v="505"/>
    </i>
    <i>
      <x v="2577"/>
      <x v="1054"/>
    </i>
    <i>
      <x v="2874"/>
      <x v="9"/>
    </i>
    <i>
      <x v="1943"/>
      <x v="1816"/>
    </i>
    <i>
      <x v="677"/>
      <x v="1584"/>
    </i>
    <i>
      <x v="1789"/>
      <x v="804"/>
    </i>
    <i>
      <x v="2844"/>
      <x v="543"/>
    </i>
    <i>
      <x v="1348"/>
      <x v="719"/>
    </i>
    <i>
      <x v="2566"/>
      <x v="1355"/>
    </i>
    <i>
      <x v="254"/>
      <x v="666"/>
    </i>
    <i>
      <x v="1399"/>
      <x v="1718"/>
    </i>
    <i>
      <x v="2695"/>
      <x v="1350"/>
    </i>
    <i>
      <x v="1773"/>
      <x v="1712"/>
    </i>
    <i>
      <x v="308"/>
      <x v="1510"/>
    </i>
    <i>
      <x v="1906"/>
      <x v="1581"/>
    </i>
    <i>
      <x v="444"/>
      <x v="1787"/>
    </i>
    <i>
      <x v="1391"/>
      <x v="2961"/>
    </i>
    <i>
      <x v="1726"/>
      <x v="2973"/>
    </i>
    <i>
      <x v="1914"/>
      <x v="500"/>
    </i>
    <i>
      <x v="2896"/>
      <x v="1348"/>
    </i>
    <i>
      <x v="1094"/>
      <x v="2957"/>
    </i>
    <i>
      <x v="2288"/>
      <x v="2934"/>
    </i>
    <i>
      <x v="1677"/>
      <x v="82"/>
    </i>
    <i>
      <x v="2379"/>
      <x v="1030"/>
    </i>
    <i>
      <x v="833"/>
      <x v="558"/>
    </i>
    <i>
      <x v="457"/>
      <x v="708"/>
    </i>
    <i>
      <x v="2725"/>
      <x v="271"/>
    </i>
    <i>
      <x v="1593"/>
      <x v="109"/>
    </i>
    <i>
      <x v="100"/>
      <x v="1559"/>
    </i>
    <i>
      <x v="2240"/>
      <x v="1619"/>
    </i>
    <i>
      <x v="2643"/>
      <x v="575"/>
    </i>
    <i>
      <x v="1182"/>
      <x v="1655"/>
    </i>
    <i>
      <x v="335"/>
      <x v="1347"/>
    </i>
    <i>
      <x v="889"/>
      <x v="1196"/>
    </i>
    <i>
      <x v="360"/>
      <x v="1477"/>
    </i>
    <i>
      <x v="973"/>
      <x v="43"/>
    </i>
    <i>
      <x v="2592"/>
      <x v="1481"/>
    </i>
    <i>
      <x v="1487"/>
      <x v="2924"/>
    </i>
    <i>
      <x v="1848"/>
      <x v="502"/>
    </i>
    <i>
      <x v="26"/>
      <x v="277"/>
    </i>
    <i>
      <x v="976"/>
      <x v="1987"/>
    </i>
    <i>
      <x v="1842"/>
      <x v="1782"/>
    </i>
    <i>
      <x v="647"/>
      <x v="2768"/>
    </i>
    <i>
      <x v="1865"/>
      <x v="2196"/>
    </i>
    <i>
      <x v="539"/>
      <x v="1052"/>
    </i>
    <i>
      <x v="606"/>
      <x v="1783"/>
    </i>
    <i>
      <x v="1543"/>
      <x v="1795"/>
    </i>
    <i>
      <x v="921"/>
      <x v="85"/>
    </i>
    <i>
      <x v="1101"/>
      <x v="3001"/>
    </i>
    <i>
      <x v="2841"/>
      <x v="158"/>
    </i>
    <i>
      <x v="1634"/>
      <x v="3040"/>
    </i>
    <i>
      <x v="1899"/>
      <x v="1833"/>
    </i>
    <i>
      <x v="2513"/>
      <x v="2960"/>
    </i>
    <i>
      <x v="1622"/>
      <x v="2230"/>
    </i>
    <i>
      <x v="1485"/>
      <x v="1495"/>
    </i>
    <i>
      <x v="1459"/>
      <x v="1551"/>
    </i>
    <i>
      <x v="1679"/>
      <x v="2437"/>
    </i>
    <i>
      <x v="2983"/>
      <x v="2790"/>
    </i>
    <i>
      <x v="2976"/>
      <x v="2149"/>
    </i>
    <i>
      <x v="2823"/>
      <x v="1921"/>
    </i>
    <i>
      <x v="1754"/>
      <x v="2401"/>
    </i>
    <i>
      <x v="2861"/>
      <x v="2153"/>
    </i>
    <i>
      <x v="1111"/>
      <x v="1358"/>
    </i>
    <i>
      <x v="781"/>
      <x v="2738"/>
    </i>
    <i>
      <x v="1207"/>
      <x v="2049"/>
    </i>
    <i>
      <x v="1188"/>
      <x v="1784"/>
    </i>
    <i>
      <x v="2309"/>
      <x v="1380"/>
    </i>
    <i>
      <x v="2587"/>
      <x v="664"/>
    </i>
    <i>
      <x v="1052"/>
      <x v="2570"/>
    </i>
    <i>
      <x v="2048"/>
      <x v="1806"/>
    </i>
    <i>
      <x v="2432"/>
      <x v="800"/>
    </i>
    <i>
      <x v="732"/>
      <x v="2942"/>
    </i>
    <i>
      <x v="2435"/>
      <x v="112"/>
    </i>
    <i>
      <x v="2053"/>
      <x v="1693"/>
    </i>
    <i>
      <x v="2517"/>
      <x v="1531"/>
    </i>
    <i>
      <x v="1201"/>
      <x v="1917"/>
    </i>
    <i>
      <x v="1926"/>
      <x v="1072"/>
    </i>
    <i>
      <x v="1386"/>
      <x v="1948"/>
    </i>
    <i>
      <x v="2835"/>
      <x v="3057"/>
    </i>
    <i>
      <x v="814"/>
      <x v="2946"/>
    </i>
    <i>
      <x v="1534"/>
      <x v="2427"/>
    </i>
    <i>
      <x v="1551"/>
      <x v="2995"/>
    </i>
    <i>
      <x v="1216"/>
      <x v="2138"/>
    </i>
    <i>
      <x v="1700"/>
      <x v="49"/>
    </i>
    <i>
      <x v="1798"/>
      <x v="814"/>
    </i>
    <i>
      <x v="624"/>
      <x v="136"/>
    </i>
    <i>
      <x v="2225"/>
      <x v="1367"/>
    </i>
    <i>
      <x v="756"/>
      <x v="2229"/>
    </i>
    <i>
      <x v="1400"/>
      <x v="1059"/>
    </i>
    <i>
      <x v="333"/>
      <x v="809"/>
    </i>
    <i>
      <x v="2294"/>
      <x v="268"/>
    </i>
    <i>
      <x v="2937"/>
      <x v="2603"/>
    </i>
    <i>
      <x v="1614"/>
      <x v="1786"/>
    </i>
    <i>
      <x v="856"/>
      <x v="2282"/>
    </i>
    <i>
      <x v="2914"/>
      <x v="1439"/>
    </i>
    <i>
      <x v="2388"/>
      <x v="1057"/>
    </i>
    <i>
      <x v="1721"/>
      <x v="2180"/>
    </i>
    <i>
      <x v="1075"/>
      <x v="2361"/>
    </i>
    <i>
      <x v="2441"/>
      <x v="2932"/>
    </i>
    <i>
      <x v="1000"/>
      <x v="2763"/>
    </i>
    <i>
      <x v="10"/>
      <x v="2281"/>
    </i>
    <i>
      <x v="1259"/>
      <x v="1689"/>
    </i>
    <i>
      <x v="1457"/>
      <x v="89"/>
    </i>
    <i>
      <x v="269"/>
      <x v="1583"/>
    </i>
    <i>
      <x v="1492"/>
      <x v="2968"/>
    </i>
    <i>
      <x v="108"/>
      <x v="2116"/>
    </i>
    <i>
      <x v="1882"/>
      <x v="1067"/>
    </i>
    <i>
      <x v="2485"/>
      <x v="2154"/>
    </i>
    <i>
      <x v="2012"/>
      <x v="1992"/>
    </i>
    <i>
      <x v="2734"/>
      <x v="606"/>
    </i>
    <i>
      <x v="704"/>
      <x v="2289"/>
    </i>
    <i>
      <x v="552"/>
      <x v="1558"/>
    </i>
    <i>
      <x v="1057"/>
      <x v="1063"/>
    </i>
    <i>
      <x v="683"/>
      <x v="658"/>
    </i>
    <i>
      <x v="711"/>
      <x v="331"/>
    </i>
    <i>
      <x v="270"/>
      <x v="802"/>
    </i>
    <i>
      <x v="1267"/>
      <x v="48"/>
    </i>
    <i>
      <x v="1489"/>
      <x v="389"/>
    </i>
    <i>
      <x v="1246"/>
      <x v="1508"/>
    </i>
    <i>
      <x v="2916"/>
      <x v="2756"/>
    </i>
    <i>
      <x v="753"/>
      <x v="387"/>
    </i>
    <i>
      <x v="382"/>
      <x v="513"/>
    </i>
    <i>
      <x v="2375"/>
      <x v="1442"/>
    </i>
    <i>
      <x v="2268"/>
      <x v="1662"/>
    </i>
    <i>
      <x v="277"/>
      <x v="803"/>
    </i>
    <i>
      <x v="2830"/>
      <x v="785"/>
    </i>
    <i>
      <x v="1957"/>
      <x v="1512"/>
    </i>
    <i>
      <x v="1641"/>
      <x v="153"/>
    </i>
    <i>
      <x v="297"/>
      <x v="2058"/>
    </i>
    <i>
      <x v="1092"/>
      <x v="651"/>
    </i>
    <i>
      <x v="1033"/>
      <x v="1284"/>
    </i>
    <i>
      <x v="1843"/>
      <x v="20"/>
    </i>
    <i>
      <x v="416"/>
      <x v="796"/>
    </i>
    <i>
      <x v="2785"/>
      <x v="417"/>
    </i>
    <i>
      <x v="2569"/>
      <x v="808"/>
    </i>
    <i>
      <x v="2884"/>
      <x v="2311"/>
    </i>
    <i>
      <x v="2162"/>
      <x v="1276"/>
    </i>
    <i>
      <x v="340"/>
      <x v="2936"/>
    </i>
    <i>
      <x v="2536"/>
      <x v="948"/>
    </i>
    <i>
      <x v="979"/>
      <x v="2990"/>
    </i>
    <i>
      <x v="543"/>
      <x v="1009"/>
    </i>
    <i>
      <x v="1767"/>
      <x v="1013"/>
    </i>
    <i>
      <x v="2950"/>
      <x v="1500"/>
    </i>
    <i>
      <x v="2825"/>
      <x v="598"/>
    </i>
    <i>
      <x v="1542"/>
      <x v="2920"/>
    </i>
    <i>
      <x v="617"/>
      <x v="325"/>
    </i>
    <i>
      <x v="1662"/>
      <x v="1017"/>
    </i>
    <i>
      <x v="1735"/>
      <x v="923"/>
    </i>
    <i>
      <x v="1217"/>
      <x v="2501"/>
    </i>
    <i>
      <x v="1433"/>
      <x v="1580"/>
    </i>
    <i>
      <x v="553"/>
      <x v="1287"/>
    </i>
    <i>
      <x v="2305"/>
      <x v="1480"/>
    </i>
    <i>
      <x v="1617"/>
      <x v="801"/>
    </i>
    <i>
      <x v="1724"/>
      <x v="2883"/>
    </i>
    <i>
      <x v="2008"/>
      <x v="1721"/>
    </i>
    <i>
      <x v="357"/>
      <x v="2814"/>
    </i>
    <i>
      <x v="272"/>
      <x v="1785"/>
    </i>
    <i>
      <x v="1580"/>
      <x v="1886"/>
    </i>
    <i>
      <x v="2265"/>
      <x v="68"/>
    </i>
    <i>
      <x v="29"/>
      <x v="41"/>
    </i>
    <i>
      <x v="355"/>
      <x v="1286"/>
    </i>
    <i>
      <x v="1508"/>
      <x v="1575"/>
    </i>
    <i>
      <x v="1310"/>
      <x v="2310"/>
    </i>
    <i>
      <x v="982"/>
      <x v="2416"/>
    </i>
    <i>
      <x v="907"/>
      <x v="2771"/>
    </i>
    <i>
      <x v="1099"/>
      <x v="81"/>
    </i>
    <i>
      <x v="92"/>
      <x v="1074"/>
    </i>
    <i>
      <x v="295"/>
      <x v="2650"/>
    </i>
    <i>
      <x v="1927"/>
      <x v="641"/>
    </i>
    <i>
      <x v="467"/>
      <x v="2302"/>
    </i>
    <i>
      <x v="2615"/>
      <x v="2078"/>
    </i>
    <i>
      <x v="1295"/>
      <x v="2290"/>
    </i>
    <i>
      <x v="1823"/>
      <x v="2930"/>
    </i>
    <i>
      <x v="650"/>
      <x v="1322"/>
    </i>
    <i>
      <x v="2047"/>
      <x v="2929"/>
    </i>
    <i>
      <x v="2938"/>
      <x v="2982"/>
    </i>
    <i>
      <x v="765"/>
      <x v="1665"/>
    </i>
    <i>
      <x v="392"/>
      <x v="1555"/>
    </i>
    <i>
      <x v="2406"/>
      <x v="104"/>
    </i>
    <i>
      <x v="1659"/>
      <x v="1542"/>
    </i>
    <i>
      <x v="318"/>
      <x v="3043"/>
    </i>
    <i>
      <x v="301"/>
      <x v="1016"/>
    </i>
    <i>
      <x v="918"/>
      <x v="1008"/>
    </i>
    <i>
      <x v="386"/>
      <x v="1221"/>
    </i>
    <i>
      <x v="188"/>
      <x v="2588"/>
    </i>
    <i>
      <x v="49"/>
      <x v="2558"/>
    </i>
    <i>
      <x v="1994"/>
      <x v="359"/>
    </i>
    <i>
      <x v="1131"/>
      <x v="1790"/>
    </i>
    <i>
      <x v="818"/>
      <x v="1111"/>
    </i>
    <i>
      <x v="1193"/>
      <x v="640"/>
    </i>
    <i>
      <x v="2768"/>
      <x v="326"/>
    </i>
    <i>
      <x v="2049"/>
      <x v="83"/>
    </i>
    <i>
      <x v="2249"/>
      <x v="228"/>
    </i>
    <i>
      <x v="1581"/>
      <x v="586"/>
    </i>
    <i>
      <x v="1429"/>
      <x v="1744"/>
    </i>
    <i>
      <x v="1616"/>
      <x v="3020"/>
    </i>
    <i>
      <x v="216"/>
      <x v="1422"/>
    </i>
    <i>
      <x v="2257"/>
      <x v="2130"/>
    </i>
    <i>
      <x v="808"/>
      <x v="2172"/>
    </i>
    <i>
      <x v="1877"/>
      <x v="350"/>
    </i>
    <i>
      <x v="2476"/>
      <x v="2232"/>
    </i>
    <i>
      <x v="2306"/>
      <x v="945"/>
    </i>
    <i>
      <x v="2077"/>
      <x v="2141"/>
    </i>
    <i>
      <x v="2374"/>
      <x v="40"/>
    </i>
    <i>
      <x v="1368"/>
      <x v="2935"/>
    </i>
    <i>
      <x v="934"/>
      <x v="512"/>
    </i>
    <i>
      <x v="1573"/>
      <x v="1419"/>
    </i>
    <i>
      <x v="2622"/>
      <x v="2993"/>
    </i>
    <i>
      <x v="1900"/>
      <x v="1282"/>
    </i>
    <i>
      <x v="115"/>
      <x v="644"/>
    </i>
    <i>
      <x v="1497"/>
      <x v="2609"/>
    </i>
    <i>
      <x v="1176"/>
      <x v="2971"/>
    </i>
    <i>
      <x v="1584"/>
      <x v="1755"/>
    </i>
    <i>
      <x v="1558"/>
      <x v="822"/>
    </i>
    <i>
      <x v="1314"/>
      <x v="261"/>
    </i>
    <i>
      <x v="2850"/>
      <x v="2476"/>
    </i>
    <i>
      <x v="2944"/>
      <x v="12"/>
    </i>
    <i>
      <x v="2575"/>
      <x v="806"/>
    </i>
    <i>
      <x v="1442"/>
      <x v="71"/>
    </i>
    <i>
      <x v="2496"/>
      <x v="2649"/>
    </i>
    <i>
      <x v="404"/>
      <x v="2444"/>
    </i>
    <i>
      <x v="2795"/>
      <x v="1386"/>
    </i>
    <i>
      <x v="1531"/>
      <x v="2433"/>
    </i>
    <i>
      <x v="205"/>
      <x v="950"/>
    </i>
    <i>
      <x v="1569"/>
      <x v="3038"/>
    </i>
    <i>
      <x v="2693"/>
      <x v="1814"/>
    </i>
    <i>
      <x v="1961"/>
      <x v="1608"/>
    </i>
    <i>
      <x v="42"/>
      <x v="1085"/>
    </i>
    <i>
      <x v="3024"/>
      <x v="2678"/>
    </i>
    <i>
      <x v="2281"/>
      <x v="1233"/>
    </i>
    <i>
      <x v="398"/>
      <x v="2072"/>
    </i>
    <i>
      <x v="1676"/>
      <x v="799"/>
    </i>
    <i>
      <x v="783"/>
      <x v="172"/>
    </i>
    <i>
      <x v="1612"/>
      <x v="727"/>
    </i>
    <i>
      <x v="722"/>
      <x v="31"/>
    </i>
    <i>
      <x v="964"/>
      <x v="2755"/>
    </i>
    <i>
      <x v="324"/>
      <x v="706"/>
    </i>
    <i>
      <x v="1141"/>
      <x v="2071"/>
    </i>
    <i>
      <x v="633"/>
      <x v="169"/>
    </i>
    <i>
      <x v="701"/>
      <x v="16"/>
    </i>
    <i>
      <x v="996"/>
      <x v="2884"/>
    </i>
    <i>
      <x v="938"/>
      <x v="2425"/>
    </i>
    <i>
      <x v="1840"/>
      <x v="3042"/>
    </i>
    <i>
      <x v="2827"/>
      <x v="2951"/>
    </i>
    <i>
      <x v="2618"/>
      <x v="458"/>
    </i>
    <i>
      <x v="1509"/>
      <x v="2751"/>
    </i>
    <i>
      <x v="2403"/>
      <x v="3034"/>
    </i>
    <i>
      <x v="1923"/>
      <x v="2778"/>
    </i>
    <i>
      <x v="1507"/>
      <x v="388"/>
    </i>
    <i>
      <x v="2776"/>
      <x v="1382"/>
    </i>
    <i>
      <x v="2399"/>
      <x v="2574"/>
    </i>
    <i>
      <x v="2664"/>
      <x v="60"/>
    </i>
    <i>
      <x v="865"/>
      <x v="544"/>
    </i>
    <i>
      <x v="1496"/>
      <x v="424"/>
    </i>
    <i>
      <x v="2929"/>
      <x v="1934"/>
    </i>
    <i>
      <x v="678"/>
      <x v="713"/>
    </i>
    <i>
      <x v="2873"/>
      <x v="1428"/>
    </i>
    <i>
      <x v="1196"/>
      <x v="2978"/>
    </i>
    <i>
      <x v="347"/>
      <x v="2513"/>
    </i>
    <i>
      <x v="2337"/>
      <x v="2614"/>
    </i>
    <i>
      <x v="2519"/>
      <x v="1446"/>
    </i>
    <i>
      <x v="446"/>
      <x v="872"/>
    </i>
    <i>
      <x v="1836"/>
      <x v="1611"/>
    </i>
    <i>
      <x v="1143"/>
      <x v="2894"/>
    </i>
    <i>
      <x v="1315"/>
      <x v="2070"/>
    </i>
    <i>
      <x v="1972"/>
      <x v="851"/>
    </i>
    <i>
      <x v="2197"/>
      <x v="1306"/>
    </i>
    <i>
      <x v="1844"/>
      <x v="562"/>
    </i>
    <i>
      <x v="1361"/>
      <x v="2949"/>
    </i>
    <i>
      <x v="1969"/>
      <x v="1047"/>
    </i>
    <i>
      <x v="916"/>
      <x v="542"/>
    </i>
    <i>
      <x v="150"/>
      <x v="1245"/>
    </i>
    <i>
      <x v="1519"/>
      <x v="2112"/>
    </i>
    <i>
      <x v="837"/>
      <x v="1365"/>
    </i>
    <i>
      <x v="1717"/>
      <x v="179"/>
    </i>
    <i>
      <x v="2679"/>
      <x v="643"/>
    </i>
    <i>
      <x v="1607"/>
      <x v="2727"/>
    </i>
    <i>
      <x v="812"/>
      <x v="1922"/>
    </i>
    <i>
      <x v="1475"/>
      <x v="1225"/>
    </i>
    <i>
      <x v="1055"/>
      <x v="110"/>
    </i>
    <i>
      <x v="2667"/>
      <x v="3067"/>
    </i>
    <i>
      <x v="1894"/>
      <x v="1253"/>
    </i>
    <i>
      <x v="2232"/>
      <x v="1767"/>
    </i>
    <i>
      <x v="274"/>
      <x v="25"/>
    </i>
    <i>
      <x v="309"/>
      <x v="660"/>
    </i>
    <i>
      <x v="1535"/>
      <x v="1925"/>
    </i>
    <i>
      <x v="2767"/>
      <x v="2470"/>
    </i>
    <i>
      <x v="1743"/>
      <x v="2097"/>
    </i>
    <i>
      <x v="1369"/>
      <x v="1536"/>
    </i>
    <i>
      <x v="126"/>
      <x v="693"/>
    </i>
    <i>
      <x v="2348"/>
      <x v="2779"/>
    </i>
    <i>
      <x v="2091"/>
      <x v="365"/>
    </i>
    <i>
      <x v="2597"/>
      <x v="2939"/>
    </i>
    <i>
      <x v="1472"/>
      <x v="1883"/>
    </i>
    <i>
      <x v="2840"/>
      <x v="2985"/>
    </i>
    <i>
      <x v="2477"/>
      <x v="2184"/>
    </i>
    <i>
      <x v="978"/>
      <x v="1540"/>
    </i>
    <i>
      <x v="670"/>
      <x v="30"/>
    </i>
    <i>
      <x v="86"/>
      <x v="313"/>
    </i>
    <i>
      <x v="1847"/>
      <x v="632"/>
    </i>
    <i>
      <x v="73"/>
      <x v="70"/>
    </i>
    <i>
      <x v="1889"/>
      <x v="2767"/>
    </i>
    <i>
      <x v="53"/>
      <x v="1769"/>
    </i>
    <i>
      <x v="160"/>
      <x v="1657"/>
    </i>
    <i>
      <x v="1326"/>
      <x v="783"/>
    </i>
    <i>
      <x v="1082"/>
      <x v="2031"/>
    </i>
    <i>
      <x v="1290"/>
      <x v="2702"/>
    </i>
    <i>
      <x v="2145"/>
      <x v="2214"/>
    </i>
    <i>
      <x v="1206"/>
      <x v="2475"/>
    </i>
    <i>
      <x v="2062"/>
      <x v="1946"/>
    </i>
    <i>
      <x v="523"/>
      <x v="1096"/>
    </i>
    <i>
      <x v="831"/>
      <x v="1518"/>
    </i>
    <i>
      <x v="310"/>
      <x v="2257"/>
    </i>
    <i>
      <x v="2293"/>
      <x v="2133"/>
    </i>
    <i>
      <x v="1385"/>
      <x v="2811"/>
    </i>
    <i>
      <x v="879"/>
      <x v="2160"/>
    </i>
    <i>
      <x v="2673"/>
      <x v="1660"/>
    </i>
    <i>
      <x v="2770"/>
      <x v="2005"/>
    </i>
    <i>
      <x v="774"/>
      <x v="1653"/>
    </i>
    <i>
      <x v="2215"/>
      <x v="1919"/>
    </i>
    <i>
      <x v="1966"/>
      <x v="390"/>
    </i>
    <i>
      <x v="1058"/>
      <x v="1338"/>
    </i>
    <i>
      <x v="2969"/>
      <x v="2599"/>
    </i>
    <i>
      <x v="1156"/>
      <x v="1227"/>
    </i>
    <i>
      <x v="2704"/>
      <x v="3044"/>
    </i>
    <i>
      <x v="2433"/>
      <x v="1014"/>
    </i>
    <i>
      <x v="1215"/>
      <x v="1888"/>
    </i>
    <i>
      <x v="1293"/>
      <x v="2493"/>
    </i>
    <i>
      <x v="2755"/>
      <x v="2438"/>
    </i>
    <i>
      <x v="2000"/>
      <x v="2469"/>
    </i>
    <i>
      <x v="2364"/>
      <x v="2488"/>
    </i>
    <i>
      <x v="891"/>
      <x v="2893"/>
    </i>
    <i>
      <x v="2815"/>
      <x v="545"/>
    </i>
    <i>
      <x v="2576"/>
      <x v="2207"/>
    </i>
    <i>
      <x v="686"/>
      <x v="885"/>
    </i>
    <i>
      <x v="385"/>
      <x v="608"/>
    </i>
    <i>
      <x v="769"/>
      <x v="649"/>
    </i>
    <i>
      <x v="178"/>
      <x v="1673"/>
    </i>
    <i>
      <x v="336"/>
      <x v="310"/>
    </i>
    <i>
      <x v="927"/>
      <x v="2044"/>
    </i>
    <i>
      <x v="1846"/>
      <x v="1771"/>
    </i>
    <i>
      <x v="1258"/>
      <x v="947"/>
    </i>
    <i>
      <x v="807"/>
      <x v="296"/>
    </i>
    <i>
      <x v="17"/>
      <x v="805"/>
    </i>
    <i>
      <x v="1715"/>
      <x v="137"/>
    </i>
    <i>
      <x v="2736"/>
      <x v="2766"/>
    </i>
    <i>
      <x v="1958"/>
      <x v="2308"/>
    </i>
    <i>
      <x v="101"/>
      <x v="2758"/>
    </i>
    <i>
      <x v="3005"/>
      <x v="1235"/>
    </i>
    <i>
      <x v="1881"/>
      <x v="2402"/>
    </i>
    <i>
      <x v="813"/>
      <x v="1908"/>
    </i>
    <i>
      <x v="2645"/>
      <x v="642"/>
    </i>
    <i>
      <x v="195"/>
      <x v="2185"/>
    </i>
    <i>
      <x v="660"/>
      <x v="1768"/>
    </i>
    <i>
      <x v="2370"/>
      <x v="1088"/>
    </i>
    <i>
      <x v="2919"/>
      <x v="329"/>
    </i>
    <i>
      <x v="1740"/>
      <x v="2709"/>
    </i>
    <i>
      <x v="989"/>
      <x v="2769"/>
    </i>
    <i>
      <x v="1124"/>
      <x v="224"/>
    </i>
    <i>
      <x v="688"/>
      <x v="2600"/>
    </i>
    <i>
      <x v="574"/>
      <x v="546"/>
    </i>
    <i>
      <x v="273"/>
      <x v="13"/>
    </i>
    <i>
      <x v="636"/>
      <x v="2896"/>
    </i>
    <i>
      <x v="2660"/>
      <x v="2943"/>
    </i>
    <i>
      <x v="2996"/>
      <x v="62"/>
    </i>
    <i>
      <x v="8"/>
      <x v="1562"/>
    </i>
    <i>
      <x v="2139"/>
      <x v="2809"/>
    </i>
    <i>
      <x v="2134"/>
      <x v="1809"/>
    </i>
    <i>
      <x v="573"/>
      <x v="2442"/>
    </i>
    <i>
      <x v="2186"/>
      <x v="811"/>
    </i>
    <i>
      <x v="354"/>
      <x v="88"/>
    </i>
    <i>
      <x v="2188"/>
      <x v="840"/>
    </i>
    <i>
      <x v="2617"/>
      <x v="358"/>
    </i>
    <i>
      <x v="797"/>
      <x v="2680"/>
    </i>
    <i>
      <x v="1979"/>
      <x v="1340"/>
    </i>
    <i>
      <x v="2345"/>
      <x v="535"/>
    </i>
    <i>
      <x v="725"/>
      <x v="108"/>
    </i>
    <i>
      <x v="2810"/>
      <x v="368"/>
    </i>
    <i>
      <x v="2927"/>
      <x v="1949"/>
    </i>
    <i>
      <x v="176"/>
      <x v="2182"/>
    </i>
    <i>
      <x v="300"/>
      <x v="1040"/>
    </i>
    <i>
      <x v="822"/>
      <x v="263"/>
    </i>
    <i>
      <x v="402"/>
      <x v="578"/>
    </i>
    <i>
      <x v="2114"/>
      <x v="1622"/>
    </i>
    <i>
      <x v="469"/>
      <x v="1775"/>
    </i>
    <i>
      <x v="1995"/>
      <x v="1320"/>
    </i>
    <i>
      <x v="724"/>
      <x v="2700"/>
    </i>
    <i>
      <x v="752"/>
      <x v="1557"/>
    </i>
    <i>
      <x v="1289"/>
      <x v="73"/>
    </i>
    <i>
      <x v="1045"/>
      <x v="2167"/>
    </i>
    <i>
      <x v="1586"/>
      <x v="74"/>
    </i>
    <i>
      <x v="2793"/>
      <x v="2983"/>
    </i>
    <i>
      <x v="1354"/>
      <x v="1649"/>
    </i>
    <i>
      <x v="1837"/>
      <x v="1792"/>
    </i>
    <i>
      <x v="1801"/>
      <x v="944"/>
    </i>
    <i>
      <x v="910"/>
      <x v="86"/>
    </i>
    <i>
      <x v="1132"/>
      <x v="2903"/>
    </i>
    <i>
      <x v="652"/>
      <x v="2587"/>
    </i>
    <i>
      <x v="455"/>
      <x v="1950"/>
    </i>
    <i>
      <x v="69"/>
      <x v="2294"/>
    </i>
    <i>
      <x v="203"/>
      <x v="1071"/>
    </i>
    <i>
      <x v="1015"/>
      <x v="2739"/>
    </i>
    <i>
      <x v="1231"/>
      <x v="2032"/>
    </i>
    <i>
      <x v="666"/>
      <x v="1910"/>
    </i>
    <i>
      <x v="2833"/>
      <x v="2142"/>
    </i>
    <i>
      <x v="1710"/>
      <x v="1924"/>
    </i>
    <i>
      <x v="1177"/>
      <x v="84"/>
    </i>
    <i>
      <x v="612"/>
      <x v="2880"/>
    </i>
    <i>
      <x v="391"/>
      <x v="1277"/>
    </i>
    <i>
      <x v="2460"/>
      <x v="1441"/>
    </i>
    <i>
      <x v="378"/>
      <x v="1546"/>
    </i>
    <i>
      <x v="1814"/>
      <x v="225"/>
    </i>
    <i>
      <x v="2901"/>
      <x v="1093"/>
    </i>
    <i>
      <x v="2413"/>
      <x v="2110"/>
    </i>
    <i>
      <x v="2644"/>
      <x v="2145"/>
    </i>
    <i>
      <x v="1208"/>
      <x v="1613"/>
    </i>
    <i>
      <x v="1548"/>
      <x v="2128"/>
    </i>
    <i>
      <x v="2005"/>
      <x v="1646"/>
    </i>
    <i>
      <x v="3022"/>
      <x v="2824"/>
    </i>
    <i>
      <x v="1649"/>
      <x v="262"/>
    </i>
    <i>
      <x v="1324"/>
      <x v="3066"/>
    </i>
    <i>
      <x v="2586"/>
      <x v="1402"/>
    </i>
    <i>
      <x v="394"/>
      <x v="289"/>
    </i>
    <i>
      <x v="2595"/>
      <x v="653"/>
    </i>
    <i>
      <x v="2228"/>
      <x v="2805"/>
    </i>
    <i>
      <x v="924"/>
      <x v="2486"/>
    </i>
    <i>
      <x v="2411"/>
      <x v="1198"/>
    </i>
    <i>
      <x v="853"/>
      <x v="2503"/>
    </i>
    <i>
      <x v="75"/>
      <x v="810"/>
    </i>
    <i>
      <x v="296"/>
      <x v="2063"/>
    </i>
    <i>
      <x v="2639"/>
      <x v="1716"/>
    </i>
    <i>
      <x v="988"/>
      <x v="1654"/>
    </i>
    <i>
      <x v="2584"/>
      <x v="1743"/>
    </i>
    <i>
      <x v="208"/>
      <x v="772"/>
    </i>
    <i>
      <x v="2909"/>
      <x v="797"/>
    </i>
    <i>
      <x v="930"/>
      <x v="2129"/>
    </i>
    <i>
      <x v="2766"/>
      <x v="2189"/>
    </i>
    <i>
      <x v="52"/>
      <x v="1801"/>
    </i>
    <i>
      <x v="112"/>
      <x v="2937"/>
    </i>
    <i>
      <x v="1960"/>
      <x v="2582"/>
    </i>
    <i>
      <x v="1645"/>
      <x v="870"/>
    </i>
    <i>
      <x v="2965"/>
      <x v="26"/>
    </i>
    <i>
      <x v="2382"/>
      <x v="1421"/>
    </i>
    <i>
      <x v="186"/>
      <x v="2786"/>
    </i>
    <i>
      <x v="271"/>
      <x v="1237"/>
    </i>
    <i>
      <x v="2981"/>
      <x v="259"/>
    </i>
    <i>
      <x v="478"/>
      <x v="117"/>
    </i>
    <i>
      <x v="655"/>
      <x v="1780"/>
    </i>
    <i>
      <x v="2949"/>
      <x v="1705"/>
    </i>
    <i>
      <x v="1344"/>
      <x v="584"/>
    </i>
    <i>
      <x v="2121"/>
      <x v="540"/>
    </i>
    <i>
      <x v="947"/>
      <x v="2948"/>
    </i>
    <i>
      <x v="443"/>
      <x v="1832"/>
    </i>
    <i>
      <x v="2678"/>
      <x v="211"/>
    </i>
    <i>
      <x v="487"/>
      <x v="2125"/>
    </i>
    <i>
      <x v="180"/>
      <x v="2173"/>
    </i>
    <i>
      <x v="2218"/>
      <x v="2988"/>
    </i>
    <i>
      <x v="1449"/>
      <x v="3013"/>
    </i>
    <i>
      <x v="2050"/>
      <x v="2174"/>
    </i>
    <i>
      <x v="1577"/>
      <x v="28"/>
    </i>
    <i>
      <x v="990"/>
      <x v="1697"/>
    </i>
    <i>
      <x v="2459"/>
      <x v="1143"/>
    </i>
    <i>
      <x v="715"/>
      <x v="1923"/>
    </i>
    <i>
      <x v="607"/>
      <x v="956"/>
    </i>
    <i>
      <x v="829"/>
      <x v="1010"/>
    </i>
    <i>
      <x v="1787"/>
      <x v="1612"/>
    </i>
    <i>
      <x v="2855"/>
      <x v="1487"/>
    </i>
    <i>
      <x v="2479"/>
      <x v="2652"/>
    </i>
    <i>
      <x v="2499"/>
      <x v="2312"/>
    </i>
    <i>
      <x v="2973"/>
      <x v="2904"/>
    </i>
    <i>
      <x v="2524"/>
      <x v="1902"/>
    </i>
    <i>
      <x v="1040"/>
      <x v="2560"/>
    </i>
    <i>
      <x v="953"/>
      <x v="338"/>
    </i>
    <i>
      <x v="1651"/>
      <x v="1691"/>
    </i>
    <i>
      <x v="775"/>
      <x v="696"/>
    </i>
    <i>
      <x v="2178"/>
      <x v="2380"/>
    </i>
    <i>
      <x v="3000"/>
      <x v="2319"/>
    </i>
    <i>
      <x v="1610"/>
      <x v="2617"/>
    </i>
    <i>
      <x v="341"/>
      <x v="1243"/>
    </i>
    <i>
      <x v="2647"/>
      <x v="160"/>
    </i>
    <i>
      <x v="47"/>
      <x v="1766"/>
    </i>
    <i>
      <x v="945"/>
      <x v="1314"/>
    </i>
    <i>
      <x v="501"/>
      <x v="106"/>
    </i>
    <i>
      <x v="1870"/>
      <x v="2902"/>
    </i>
    <i>
      <x v="2466"/>
      <x v="2711"/>
    </i>
    <i>
      <x v="1646"/>
      <x v="2922"/>
    </i>
    <i>
      <x v="639"/>
      <x v="1607"/>
    </i>
    <i>
      <x v="2247"/>
      <x v="2693"/>
    </i>
    <i>
      <x v="992"/>
      <x v="980"/>
    </i>
    <i>
      <x v="1309"/>
      <x v="2223"/>
    </i>
    <i>
      <x v="1505"/>
      <x v="689"/>
    </i>
    <i>
      <x v="2226"/>
      <x v="2220"/>
    </i>
    <i>
      <x v="2865"/>
      <x v="1142"/>
    </i>
    <i>
      <x v="2352"/>
      <x v="1538"/>
    </i>
    <i>
      <x v="2285"/>
      <x v="763"/>
    </i>
    <i>
      <x v="2168"/>
      <x v="1981"/>
    </i>
    <i>
      <x v="2774"/>
      <x v="2683"/>
    </i>
    <i>
      <x v="323"/>
      <x v="2941"/>
    </i>
    <i>
      <x v="93"/>
      <x v="2452"/>
    </i>
    <i>
      <x v="2103"/>
      <x v="1544"/>
    </i>
    <i>
      <x v="459"/>
      <x v="1011"/>
    </i>
    <i>
      <x v="2537"/>
      <x v="1674"/>
    </i>
    <i>
      <x v="94"/>
      <x v="2084"/>
    </i>
    <i>
      <x v="2997"/>
      <x v="349"/>
    </i>
    <i>
      <x v="2022"/>
      <x v="1692"/>
    </i>
    <i>
      <x v="3033"/>
      <x v="1160"/>
    </i>
    <i>
      <x v="698"/>
      <x v="3010"/>
    </i>
    <i>
      <x v="981"/>
      <x v="418"/>
    </i>
    <i>
      <x v="2898"/>
      <x v="714"/>
    </i>
    <i>
      <x v="2277"/>
      <x v="2689"/>
    </i>
    <i>
      <x v="1480"/>
      <x v="2307"/>
    </i>
    <i>
      <x v="956"/>
      <x v="949"/>
    </i>
    <i>
      <x v="1454"/>
      <x v="2169"/>
    </i>
    <i>
      <x v="591"/>
      <x v="328"/>
    </i>
    <i>
      <x v="2942"/>
      <x v="582"/>
    </i>
    <i>
      <x v="1526"/>
      <x v="1351"/>
    </i>
    <i>
      <x v="510"/>
      <x v="67"/>
    </i>
    <i>
      <x v="565"/>
      <x v="1567"/>
    </i>
    <i>
      <x v="2169"/>
      <x v="357"/>
    </i>
    <i>
      <x v="786"/>
      <x v="347"/>
    </i>
    <i>
      <x v="1875"/>
      <x v="2519"/>
    </i>
    <i>
      <x v="1866"/>
      <x v="1146"/>
    </i>
    <i>
      <x v="1087"/>
      <x v="2119"/>
    </i>
    <i>
      <x v="250"/>
      <x v="79"/>
    </i>
    <i>
      <x v="1606"/>
      <x v="295"/>
    </i>
    <i>
      <x v="1419"/>
      <x v="775"/>
    </i>
    <i>
      <x v="1879"/>
      <x v="210"/>
    </i>
    <i>
      <x v="1746"/>
      <x v="2019"/>
    </i>
    <i>
      <x v="1611"/>
      <x v="2175"/>
    </i>
    <i>
      <x v="2826"/>
      <x v="1976"/>
    </i>
    <i>
      <x v="520"/>
      <x v="1397"/>
    </i>
    <i>
      <x v="2894"/>
      <x v="133"/>
    </i>
    <i>
      <x v="2580"/>
      <x v="3017"/>
    </i>
    <i>
      <x v="1517"/>
      <x v="2931"/>
    </i>
    <i>
      <x v="1712"/>
      <x v="875"/>
    </i>
    <i>
      <x v="1626"/>
      <x v="1078"/>
    </i>
    <i>
      <x v="6"/>
      <x v="2746"/>
    </i>
    <i>
      <x v="106"/>
      <x v="813"/>
    </i>
    <i>
      <x v="2504"/>
      <x v="2704"/>
    </i>
    <i>
      <x v="561"/>
      <x v="611"/>
    </i>
    <i>
      <x v="1838"/>
      <x v="979"/>
    </i>
    <i>
      <x v="2525"/>
      <x v="1681"/>
    </i>
    <i>
      <x v="1595"/>
      <x v="1110"/>
    </i>
    <i>
      <x v="129"/>
      <x v="2684"/>
    </i>
    <i>
      <x v="1993"/>
      <x v="2056"/>
    </i>
    <i>
      <x v="1698"/>
      <x v="1201"/>
    </i>
    <i>
      <x v="2913"/>
      <x v="1953"/>
    </i>
    <i>
      <x v="2472"/>
      <x v="1772"/>
    </i>
    <i>
      <x v="1683"/>
      <x v="685"/>
    </i>
    <i>
      <x v="2670"/>
      <x v="1319"/>
    </i>
    <i>
      <x v="1630"/>
      <x v="2255"/>
    </i>
    <i>
      <x v="2987"/>
      <x v="1364"/>
    </i>
    <i>
      <x v="1603"/>
      <x v="1139"/>
    </i>
    <i>
      <x v="1340"/>
      <x v="2892"/>
    </i>
    <i>
      <x v="1888"/>
      <x v="1901"/>
    </i>
    <i>
      <x v="2867"/>
      <x v="2134"/>
    </i>
    <i>
      <x v="1951"/>
      <x v="579"/>
    </i>
    <i>
      <x v="995"/>
      <x v="1550"/>
    </i>
    <i>
      <x v="1998"/>
      <x v="522"/>
    </i>
    <i>
      <x v="1426"/>
      <x v="2421"/>
    </i>
    <i>
      <x v="958"/>
      <x v="61"/>
    </i>
    <i>
      <x v="516"/>
      <x v="223"/>
    </i>
    <i>
      <x v="2313"/>
      <x v="92"/>
    </i>
    <i>
      <x v="1235"/>
      <x v="2176"/>
    </i>
    <i>
      <x v="248"/>
      <x v="221"/>
    </i>
    <i>
      <x v="1792"/>
      <x v="24"/>
    </i>
    <i>
      <x v="2084"/>
      <x v="2023"/>
    </i>
    <i>
      <x v="2971"/>
      <x v="2183"/>
    </i>
    <i>
      <x v="344"/>
      <x v="2062"/>
    </i>
    <i>
      <x v="2632"/>
      <x v="1533"/>
    </i>
    <i>
      <x v="714"/>
      <x v="879"/>
    </i>
    <i>
      <x v="1362"/>
      <x v="2284"/>
    </i>
    <i>
      <x v="1483"/>
      <x v="381"/>
    </i>
    <i>
      <x v="2775"/>
      <x v="1586"/>
    </i>
    <i>
      <x v="1024"/>
      <x v="339"/>
    </i>
    <i>
      <x v="2532"/>
      <x v="581"/>
    </i>
    <i>
      <x v="1191"/>
      <x v="1161"/>
    </i>
    <i>
      <x v="2296"/>
      <x v="105"/>
    </i>
    <i>
      <x v="2756"/>
      <x v="216"/>
    </i>
    <i>
      <x v="776"/>
      <x v="1002"/>
    </i>
    <i>
      <x v="2500"/>
      <x v="1585"/>
    </i>
    <i>
      <x v="221"/>
      <x v="1947"/>
    </i>
    <i>
      <x v="1358"/>
      <x v="1018"/>
    </i>
    <i>
      <x v="387"/>
      <x v="353"/>
    </i>
    <i>
      <x v="2988"/>
      <x v="1914"/>
    </i>
    <i>
      <x v="1791"/>
      <x v="1610"/>
    </i>
    <i>
      <x v="2717"/>
      <x v="946"/>
    </i>
    <i>
      <x v="1085"/>
      <x v="2653"/>
    </i>
    <i>
      <x v="2760"/>
      <x v="2933"/>
    </i>
    <i>
      <x v="1097"/>
      <x v="2923"/>
    </i>
    <i>
      <x v="2565"/>
      <x v="450"/>
    </i>
    <i>
      <x v="1401"/>
      <x v="2009"/>
    </i>
    <i>
      <x v="1372"/>
      <x v="3047"/>
    </i>
    <i>
      <x v="55"/>
      <x v="501"/>
    </i>
    <i>
      <x v="2799"/>
      <x v="2927"/>
    </i>
    <i>
      <x v="2958"/>
      <x v="253"/>
    </i>
    <i>
      <x v="1462"/>
      <x v="2203"/>
    </i>
    <i>
      <x v="635"/>
      <x v="484"/>
    </i>
    <i>
      <x v="2358"/>
      <x v="1563"/>
    </i>
    <i>
      <x v="2363"/>
      <x v="1482"/>
    </i>
    <i>
      <x v="1897"/>
      <x v="77"/>
    </i>
    <i>
      <x v="1277"/>
      <x v="370"/>
    </i>
    <i>
      <x v="1694"/>
      <x v="1462"/>
    </i>
    <i>
      <x v="1028"/>
      <x v="1493"/>
    </i>
    <i>
      <x v="1046"/>
      <x v="167"/>
    </i>
    <i>
      <x v="241"/>
      <x v="426"/>
    </i>
    <i>
      <x v="864"/>
      <x v="1244"/>
    </i>
    <i>
      <x v="734"/>
      <x v="1620"/>
    </i>
    <i>
      <x v="1518"/>
      <x v="585"/>
    </i>
    <i>
      <x v="616"/>
      <x v="2918"/>
    </i>
    <i>
      <x v="1320"/>
      <x v="111"/>
    </i>
    <i>
      <x v="408"/>
      <x v="882"/>
    </i>
    <i>
      <x v="380"/>
      <x v="232"/>
    </i>
    <i>
      <x v="1722"/>
      <x v="1279"/>
    </i>
    <i>
      <x v="2911"/>
      <x v="792"/>
    </i>
    <i>
      <x v="2229"/>
      <x v="1952"/>
    </i>
    <i>
      <x v="567"/>
      <x v="2314"/>
    </i>
    <i>
      <x v="890"/>
      <x v="1994"/>
    </i>
    <i>
      <x v="2875"/>
      <x v="2148"/>
    </i>
    <i>
      <x v="2354"/>
      <x v="548"/>
    </i>
    <i>
      <x v="1567"/>
      <x v="493"/>
    </i>
    <i>
      <x v="2390"/>
      <x v="609"/>
    </i>
    <i>
      <x v="2440"/>
      <x v="2190"/>
    </i>
    <i>
      <x v="170"/>
      <x v="36"/>
    </i>
    <i>
      <x v="1059"/>
      <x v="1813"/>
    </i>
    <i>
      <x v="1828"/>
      <x v="333"/>
    </i>
    <i>
      <x v="3053"/>
      <x v="2797"/>
    </i>
    <i>
      <x v="2474"/>
      <x v="2140"/>
    </i>
    <i>
      <x v="1301"/>
      <x v="1278"/>
    </i>
    <i>
      <x v="2185"/>
      <x v="1264"/>
    </i>
    <i>
      <x v="15"/>
      <x v="1513"/>
    </i>
    <i>
      <x v="712"/>
      <x v="2575"/>
    </i>
    <i>
      <x v="596"/>
      <x v="2429"/>
    </i>
    <i>
      <x v="1598"/>
      <x v="2506"/>
    </i>
    <i>
      <x v="2797"/>
      <x v="510"/>
    </i>
    <i>
      <x v="1829"/>
      <x v="701"/>
    </i>
    <i>
      <x v="1886"/>
      <x v="515"/>
    </i>
    <i>
      <x v="2819"/>
      <x v="2879"/>
    </i>
    <i>
      <x v="863"/>
      <x v="877"/>
    </i>
    <i>
      <x v="2367"/>
      <x v="1979"/>
    </i>
    <i>
      <x v="2676"/>
      <x v="1569"/>
    </i>
    <i>
      <x v="1633"/>
      <x v="2135"/>
    </i>
    <i>
      <x v="1228"/>
      <x v="1019"/>
    </i>
    <i>
      <x v="1702"/>
      <x v="820"/>
    </i>
    <i>
      <x v="2208"/>
      <x v="869"/>
    </i>
    <i>
      <x v="1601"/>
      <x v="884"/>
    </i>
    <i>
      <x v="2902"/>
      <x v="13"/>
    </i>
    <i>
      <x v="113"/>
      <x v="1582"/>
    </i>
    <i>
      <x v="1930"/>
      <x v="2507"/>
    </i>
    <i>
      <x v="1384"/>
      <x v="288"/>
    </i>
    <i>
      <x v="493"/>
      <x v="1631"/>
    </i>
    <i>
      <x v="200"/>
      <x v="876"/>
    </i>
    <i>
      <x v="2269"/>
      <x v="1706"/>
    </i>
    <i>
      <x v="908"/>
      <x v="75"/>
    </i>
    <i>
      <x v="1197"/>
      <x v="815"/>
    </i>
    <i>
      <x v="757"/>
      <x v="1573"/>
    </i>
    <i>
      <x v="2527"/>
      <x v="580"/>
    </i>
    <i>
      <x v="1444"/>
      <x v="1928"/>
    </i>
    <i>
      <x v="2093"/>
      <x v="2132"/>
    </i>
    <i>
      <x v="2538"/>
      <x v="2508"/>
    </i>
    <i>
      <x v="2812"/>
      <x v="541"/>
    </i>
    <i>
      <x v="871"/>
      <x v="2111"/>
    </i>
    <i>
      <x v="198"/>
      <x v="1494"/>
    </i>
    <i>
      <x v="2732"/>
      <x v="2698"/>
    </i>
    <i>
      <x v="2275"/>
      <x v="226"/>
    </i>
    <i>
      <x v="563"/>
      <x v="638"/>
    </i>
    <i>
      <x v="892"/>
      <x v="1568"/>
    </i>
    <i>
      <x v="1540"/>
      <x v="2238"/>
    </i>
    <i>
      <x v="2301"/>
      <x v="29"/>
    </i>
    <i>
      <x v="1173"/>
      <x v="697"/>
    </i>
    <i>
      <x v="2394"/>
      <x v="2353"/>
    </i>
    <i>
      <x v="2723"/>
      <x v="2253"/>
    </i>
    <i>
      <x v="1975"/>
      <x v="2372"/>
    </i>
    <i>
      <x v="1035"/>
      <x v="2686"/>
    </i>
    <i>
      <x v="2705"/>
      <x v="1214"/>
    </i>
    <i>
      <x v="1026"/>
      <x v="2251"/>
    </i>
    <i>
      <x v="841"/>
      <x v="943"/>
    </i>
    <i>
      <x v="1924"/>
      <x v="2512"/>
    </i>
    <i>
      <x v="1"/>
      <x v="1230"/>
    </i>
    <i>
      <x v="914"/>
      <x v="451"/>
    </i>
    <i>
      <x v="2611"/>
      <x v="1113"/>
    </i>
    <i>
      <x v="1868"/>
      <x v="78"/>
    </i>
    <i>
      <x v="2817"/>
      <x v="994"/>
    </i>
    <i>
      <x v="940"/>
      <x v="212"/>
    </i>
    <i>
      <x v="1954"/>
      <x v="454"/>
    </i>
    <i>
      <x v="2274"/>
      <x v="2059"/>
    </i>
    <i>
      <x v="835"/>
      <x v="76"/>
    </i>
    <i>
      <x v="495"/>
      <x v="722"/>
    </i>
    <i>
      <x v="2404"/>
      <x v="481"/>
    </i>
    <i>
      <x v="237"/>
      <x v="2139"/>
    </i>
    <i>
      <x v="1727"/>
      <x v="1803"/>
    </i>
    <i>
      <x v="2464"/>
      <x v="953"/>
    </i>
    <i>
      <x v="346"/>
      <x v="1147"/>
    </i>
    <i>
      <x v="41"/>
      <x v="72"/>
    </i>
    <i>
      <x v="2878"/>
      <x v="266"/>
    </i>
    <i>
      <x v="1169"/>
      <x v="2632"/>
    </i>
    <i>
      <x v="556"/>
      <x v="2022"/>
    </i>
    <i>
      <x v="1336"/>
      <x v="416"/>
    </i>
    <i>
      <x v="2223"/>
      <x v="145"/>
    </i>
    <i>
      <x v="2457"/>
      <x v="2822"/>
    </i>
    <i>
      <x v="2544"/>
      <x v="2124"/>
    </i>
    <i>
      <x v="1456"/>
      <x v="656"/>
    </i>
    <i>
      <x v="1447"/>
      <x v="1516"/>
    </i>
    <i>
      <x v="1599"/>
      <x v="2400"/>
    </i>
    <i>
      <x v="2690"/>
      <x v="2205"/>
    </i>
    <i>
      <x v="2666"/>
      <x v="1280"/>
    </i>
    <i>
      <x v="1351"/>
      <x v="1107"/>
    </i>
    <i>
      <x v="1672"/>
      <x v="2317"/>
    </i>
    <i>
      <x v="2908"/>
      <x v="1675"/>
    </i>
    <i>
      <x v="79"/>
      <x v="1363"/>
    </i>
    <i>
      <x v="2729"/>
      <x v="2725"/>
    </i>
    <i>
      <x v="1639"/>
      <x v="2770"/>
    </i>
    <i>
      <x v="116"/>
      <x v="3006"/>
    </i>
    <i>
      <x v="2044"/>
      <x v="1635"/>
    </i>
    <i>
      <x v="25"/>
      <x v="2760"/>
    </i>
    <i>
      <x v="90"/>
      <x v="1618"/>
    </i>
    <i>
      <x v="2936"/>
      <x v="1678"/>
    </i>
    <i>
      <x v="1104"/>
      <x v="2164"/>
    </i>
    <i>
      <x v="1038"/>
      <x v="1220"/>
    </i>
    <i>
      <x v="854"/>
      <x v="607"/>
    </i>
    <i>
      <x v="1080"/>
      <x v="1488"/>
    </i>
    <i>
      <x v="2325"/>
      <x v="1818"/>
    </i>
    <i>
      <x v="2625"/>
      <x v="712"/>
    </i>
    <i>
      <x v="1411"/>
      <x v="1807"/>
    </i>
    <i>
      <x v="2899"/>
      <x v="255"/>
    </i>
    <i>
      <x v="1273"/>
      <x v="2417"/>
    </i>
    <i>
      <x v="535"/>
      <x v="284"/>
    </i>
    <i>
      <x v="143"/>
      <x v="95"/>
    </i>
    <i>
      <x v="2683"/>
      <x v="459"/>
    </i>
    <i>
      <x v="1018"/>
      <x v="486"/>
    </i>
    <i>
      <x v="2623"/>
      <x v="441"/>
    </i>
    <i>
      <x v="2486"/>
      <x v="2612"/>
    </i>
    <i>
      <x v="383"/>
      <x v="1727"/>
    </i>
    <i>
      <x v="410"/>
      <x v="173"/>
    </i>
    <i>
      <x v="2868"/>
      <x v="1000"/>
    </i>
    <i>
      <x v="1195"/>
      <x v="1489"/>
    </i>
    <i>
      <x v="1470"/>
      <x v="1163"/>
    </i>
    <i>
      <x v="2963"/>
      <x v="1298"/>
    </i>
    <i>
      <x v="1072"/>
      <x v="282"/>
    </i>
    <i>
      <x v="2033"/>
      <x v="2980"/>
    </i>
    <i>
      <x v="2387"/>
      <x v="1490"/>
    </i>
    <i>
      <x v="2621"/>
      <x v="1671"/>
    </i>
    <i>
      <x v="1763"/>
      <x v="200"/>
    </i>
    <i>
      <x v="2408"/>
      <x v="1307"/>
    </i>
    <i>
      <x v="1106"/>
      <x v="690"/>
    </i>
    <i>
      <x v="2480"/>
      <x v="1825"/>
    </i>
    <i>
      <x v="1437"/>
      <x v="2171"/>
    </i>
    <i>
      <x v="1481"/>
      <x v="887"/>
    </i>
    <i>
      <x v="1034"/>
      <x v="199"/>
    </i>
    <i>
      <x v="228"/>
      <x v="1044"/>
    </i>
    <i>
      <x v="787"/>
      <x v="1951"/>
    </i>
    <i>
      <x v="1498"/>
      <x v="2426"/>
    </i>
    <i>
      <x v="2853"/>
      <x v="1688"/>
    </i>
    <i>
      <x v="1978"/>
      <x v="1892"/>
    </i>
    <i>
      <x v="551"/>
      <x v="460"/>
    </i>
    <i>
      <x v="952"/>
      <x v="119"/>
    </i>
    <i>
      <x v="2446"/>
      <x v="1630"/>
    </i>
    <i>
      <x v="832"/>
      <x v="2131"/>
    </i>
    <i>
      <x v="611"/>
      <x v="538"/>
    </i>
    <i>
      <x v="14"/>
      <x v="1669"/>
    </i>
    <i>
      <x v="2155"/>
      <x v="447"/>
    </i>
    <i>
      <x v="1482"/>
      <x v="2664"/>
    </i>
    <i>
      <x v="1734"/>
      <x v="1639"/>
    </i>
    <i>
      <x v="1027"/>
      <x v="236"/>
    </i>
    <i>
      <x v="148"/>
      <x v="2761"/>
    </i>
    <i>
      <x v="925"/>
      <x v="149"/>
    </i>
    <i>
      <x v="356"/>
      <x v="871"/>
    </i>
    <i>
      <x v="1218"/>
      <x v="215"/>
    </i>
    <i>
      <x v="438"/>
      <x v="978"/>
    </i>
    <i>
      <x v="488"/>
      <x v="2757"/>
    </i>
    <i>
      <x v="403"/>
      <x v="1400"/>
    </i>
    <i>
      <x v="1779"/>
      <x v="294"/>
    </i>
    <i>
      <x v="128"/>
      <x v="1020"/>
    </i>
    <i>
      <x v="1376"/>
      <x v="412"/>
    </i>
    <i>
      <x v="1164"/>
      <x v="2553"/>
    </i>
    <i>
      <x v="1810"/>
      <x v="2554"/>
    </i>
    <i>
      <x v="893"/>
      <x v="975"/>
    </i>
    <i>
      <x v="249"/>
      <x v="773"/>
    </i>
    <i>
      <x v="1061"/>
      <x v="209"/>
    </i>
    <i>
      <x v="2456"/>
      <x v="1621"/>
    </i>
    <i>
      <x v="1929"/>
      <x v="1339"/>
    </i>
    <i>
      <x v="1388"/>
      <x v="878"/>
    </i>
    <i>
      <x v="1268"/>
      <x v="122"/>
    </i>
    <i>
      <x v="393"/>
      <x v="1281"/>
    </i>
    <i>
      <x v="1596"/>
      <x v="2428"/>
    </i>
    <i>
      <x v="554"/>
      <x v="2979"/>
    </i>
    <i>
      <x v="2975"/>
      <x v="231"/>
    </i>
    <i>
      <x v="2771"/>
      <x v="2952"/>
    </i>
    <i>
      <x v="983"/>
      <x v="2165"/>
    </i>
    <i>
      <x v="2703"/>
      <x v="547"/>
    </i>
    <i>
      <x v="594"/>
      <x v="1497"/>
    </i>
    <i>
      <x v="743"/>
      <x v="1003"/>
    </i>
    <i>
      <x v="2355"/>
      <x v="2500"/>
    </i>
    <i>
      <x v="527"/>
      <x v="190"/>
    </i>
    <i>
      <x v="2531"/>
      <x v="444"/>
    </i>
    <i>
      <x v="1077"/>
      <x v="305"/>
    </i>
    <i>
      <x v="102"/>
      <x v="1679"/>
    </i>
    <i>
      <x v="1752"/>
      <x v="552"/>
    </i>
    <i>
      <x v="422"/>
      <x v="1944"/>
    </i>
    <i>
      <x v="2031"/>
      <x v="791"/>
    </i>
    <i>
      <x v="2616"/>
      <x v="1572"/>
    </i>
    <i>
      <x v="2104"/>
      <x v="2618"/>
    </i>
    <i>
      <x v="1150"/>
      <x v="256"/>
    </i>
    <i>
      <x v="1678"/>
      <x v="3019"/>
    </i>
    <i>
      <x v="2308"/>
      <x v="715"/>
    </i>
    <i>
      <x v="118"/>
      <x v="297"/>
    </i>
    <i>
      <x v="343"/>
      <x v="1005"/>
    </i>
    <i>
      <x v="98"/>
      <x v="206"/>
    </i>
    <i>
      <x v="223"/>
      <x v="2303"/>
    </i>
    <i>
      <x v="1628"/>
      <x v="2940"/>
    </i>
    <i>
      <x v="2312"/>
      <x v="682"/>
    </i>
    <i>
      <x v="2891"/>
      <x v="2498"/>
    </i>
    <i>
      <x v="2581"/>
      <x v="156"/>
    </i>
    <i>
      <x v="1624"/>
      <x v="243"/>
    </i>
    <i>
      <x v="1323"/>
      <x v="121"/>
    </i>
    <i>
      <x v="167"/>
      <x v="318"/>
    </i>
    <i>
      <x v="963"/>
      <x v="2121"/>
    </i>
    <i>
      <x v="267"/>
      <x v="1625"/>
    </i>
    <i>
      <x v="1602"/>
      <x v="2550"/>
    </i>
    <i>
      <x v="2751"/>
      <x v="1956"/>
    </i>
    <i>
      <x v="943"/>
      <x v="2887"/>
    </i>
    <i>
      <x v="1175"/>
      <x v="1535"/>
    </i>
    <i>
      <x v="778"/>
      <x v="3062"/>
    </i>
    <i>
      <x v="2754"/>
      <x v="2736"/>
    </i>
    <i>
      <x v="2195"/>
      <x v="2365"/>
    </i>
    <i>
      <x v="2668"/>
      <x v="922"/>
    </i>
    <i>
      <x v="1154"/>
      <x v="2126"/>
    </i>
    <i>
      <x v="124"/>
      <x v="2195"/>
    </i>
    <i>
      <x v="490"/>
      <x v="1007"/>
    </i>
    <i>
      <x v="780"/>
      <x v="874"/>
    </i>
    <i>
      <x v="2332"/>
      <x v="2976"/>
    </i>
    <i>
      <x v="1453"/>
      <x v="521"/>
    </i>
    <i>
      <x v="931"/>
      <x v="2073"/>
    </i>
    <i>
      <x v="1050"/>
      <x v="1696"/>
    </i>
    <i>
      <x v="820"/>
      <x v="1138"/>
    </i>
    <i>
      <x v="1532"/>
      <x v="298"/>
    </i>
    <i>
      <x v="1147"/>
      <x v="1802"/>
    </i>
    <i>
      <x v="1160"/>
      <x v="1466"/>
    </i>
    <i>
      <x v="2453"/>
      <x v="1046"/>
    </i>
    <i>
      <x v="1775"/>
      <x v="2168"/>
    </i>
    <i>
      <x v="1350"/>
      <x v="352"/>
    </i>
    <i>
      <x v="716"/>
      <x v="217"/>
    </i>
    <i>
      <x v="840"/>
      <x v="1548"/>
    </i>
    <i>
      <x v="50"/>
      <x v="2690"/>
    </i>
    <i>
      <x v="1096"/>
      <x v="1165"/>
    </i>
    <i>
      <x v="1713"/>
      <x v="2559"/>
    </i>
    <i>
      <x v="109"/>
      <x v="2161"/>
    </i>
    <i>
      <x v="2741"/>
      <x v="2422"/>
    </i>
    <i>
      <x v="2562"/>
      <x v="87"/>
    </i>
    <i>
      <x v="1438"/>
      <x v="254"/>
    </i>
    <i>
      <x v="1884"/>
      <x v="178"/>
    </i>
    <i>
      <x v="2286"/>
      <x v="312"/>
    </i>
    <i>
      <x v="609"/>
      <x v="1633"/>
    </i>
    <i>
      <x v="790"/>
      <x v="157"/>
    </i>
    <i>
      <x v="39"/>
      <x v="880"/>
    </i>
    <i>
      <x v="619"/>
      <x v="421"/>
    </i>
    <i>
      <x v="431"/>
      <x v="1289"/>
    </i>
    <i>
      <x v="2570"/>
      <x v="185"/>
    </i>
    <i>
      <x v="2999"/>
      <x v="2762"/>
    </i>
    <i>
      <x v="2879"/>
      <x v="1556"/>
    </i>
    <i>
      <x v="1949"/>
      <x v="2358"/>
    </i>
    <i>
      <x v="1383"/>
      <x v="723"/>
    </i>
    <i>
      <x v="417"/>
      <x v="162"/>
    </i>
    <i>
      <x v="2848"/>
      <x v="13"/>
    </i>
    <i>
      <x v="741"/>
      <x v="1297"/>
    </i>
    <i>
      <x v="1380"/>
      <x v="1515"/>
    </i>
    <i>
      <x v="2852"/>
      <x v="2177"/>
    </i>
    <i>
      <x v="530"/>
      <x v="702"/>
    </i>
    <i>
      <x v="207"/>
      <x v="174"/>
    </i>
    <i>
      <x v="2661"/>
      <x v="2701"/>
    </i>
    <i>
      <x v="2054"/>
      <x v="3004"/>
    </i>
    <i>
      <x v="2553"/>
      <x v="2147"/>
    </i>
    <i>
      <x v="2759"/>
      <x v="1399"/>
    </i>
    <i>
      <x v="1708"/>
      <x v="448"/>
    </i>
    <i>
      <x v="1200"/>
      <x v="1835"/>
    </i>
    <i>
      <x v="948"/>
      <x v="1152"/>
    </i>
    <i>
      <x v="345"/>
      <x v="348"/>
    </i>
    <i>
      <x v="2386"/>
      <x v="354"/>
    </i>
    <i>
      <x v="2910"/>
      <x v="2901"/>
    </i>
    <i>
      <x v="2243"/>
      <x v="2375"/>
    </i>
    <i>
      <x v="407"/>
      <x v="1461"/>
    </i>
    <i>
      <x v="1300"/>
      <x v="2127"/>
    </i>
    <i>
      <x v="2551"/>
      <x v="1644"/>
    </i>
    <i>
      <x v="1991"/>
      <x v="700"/>
    </i>
    <i>
      <x v="2071"/>
      <x v="823"/>
    </i>
    <i>
      <x v="1238"/>
      <x v="2728"/>
    </i>
    <i>
      <x v="1484"/>
      <x v="1637"/>
    </i>
    <i>
      <x v="2098"/>
      <x v="2921"/>
    </i>
    <i>
      <x v="2689"/>
      <x v="1913"/>
    </i>
    <i>
      <x v="2657"/>
      <x v="1464"/>
    </i>
    <i>
      <x v="2700"/>
      <x v="427"/>
    </i>
    <i>
      <x v="494"/>
      <x v="2679"/>
    </i>
    <i>
      <x v="504"/>
      <x v="718"/>
    </i>
    <i>
      <x v="1860"/>
      <x v="213"/>
    </i>
    <i>
      <x v="1294"/>
      <x v="1912"/>
    </i>
    <i>
      <x v="2419"/>
      <x v="2178"/>
    </i>
    <i>
      <x v="602"/>
      <x v="260"/>
    </i>
    <i>
      <x v="1525"/>
      <x v="2534"/>
    </i>
    <i>
      <x v="437"/>
      <x v="2729"/>
    </i>
    <i>
      <x v="690"/>
      <x v="2474"/>
    </i>
    <i>
      <x v="877"/>
      <x v="311"/>
    </i>
    <i>
      <x v="888"/>
      <x v="245"/>
    </i>
    <i>
      <x v="1140"/>
      <x v="1108"/>
    </i>
    <i>
      <x v="2633"/>
      <x v="2834"/>
    </i>
    <i>
      <x v="1887"/>
      <x v="186"/>
    </i>
    <i>
      <x v="1565"/>
      <x v="240"/>
    </i>
    <i>
      <x v="2642"/>
      <x v="2080"/>
    </i>
    <i>
      <x v="2164"/>
      <x v="101"/>
    </i>
    <i>
      <x v="342"/>
      <x v="1826"/>
    </i>
    <i>
      <x v="1130"/>
      <x v="1954"/>
    </i>
    <i>
      <x v="519"/>
      <x v="1632"/>
    </i>
    <i>
      <x v="562"/>
      <x v="1532"/>
    </i>
    <i>
      <x v="2429"/>
      <x v="610"/>
    </i>
    <i>
      <x v="1758"/>
      <x v="981"/>
    </i>
    <i>
      <x v="587"/>
      <x v="2986"/>
    </i>
    <i>
      <x v="1039"/>
      <x v="1403"/>
    </i>
    <i>
      <x v="2820"/>
      <x v="150"/>
    </i>
    <i>
      <x v="2383"/>
      <x v="850"/>
    </i>
    <i>
      <x v="1013"/>
      <x v="1215"/>
    </i>
    <i>
      <x v="2762"/>
      <x v="2661"/>
    </i>
    <i>
      <x v="1703"/>
      <x v="367"/>
    </i>
    <i>
      <x v="1360"/>
      <x v="1373"/>
    </i>
    <i>
      <x v="656"/>
      <x v="2337"/>
    </i>
    <i>
      <x v="657"/>
      <x v="1148"/>
    </i>
    <i>
      <x v="1145"/>
      <x v="1492"/>
    </i>
    <i>
      <x v="2020"/>
      <x v="1694"/>
    </i>
    <i>
      <x v="2663"/>
      <x v="1945"/>
    </i>
    <i>
      <x v="569"/>
      <x v="1698"/>
    </i>
    <i>
      <x v="868"/>
      <x v="1641"/>
    </i>
    <i>
      <x v="1615"/>
      <x v="2166"/>
    </i>
    <i>
      <x v="2287"/>
      <x v="1570"/>
    </i>
    <i>
      <x v="2897"/>
      <x v="1564"/>
    </i>
    <i>
      <x v="1891"/>
      <x v="2081"/>
    </i>
    <i>
      <x v="2681"/>
      <x v="1547"/>
    </i>
    <i>
      <x v="1945"/>
      <x v="1754"/>
    </i>
    <i>
      <x v="977"/>
      <x v="1566"/>
    </i>
    <i>
      <x v="962"/>
      <x v="1316"/>
    </i>
    <i>
      <x v="2203"/>
      <x v="189"/>
    </i>
    <i>
      <x v="1356"/>
      <x v="1045"/>
    </i>
    <i>
      <x v="2445"/>
      <x v="317"/>
    </i>
    <i>
      <x v="1510"/>
      <x v="1467"/>
    </i>
    <i>
      <x v="2157"/>
      <x v="2181"/>
    </i>
    <i>
      <x v="630"/>
      <x v="1756"/>
    </i>
    <i>
      <x v="1371"/>
      <x v="1667"/>
    </i>
    <i>
      <x v="1343"/>
      <x v="2301"/>
    </i>
    <i>
      <x v="1010"/>
      <x v="762"/>
    </i>
    <i>
      <x v="2384"/>
      <x v="327"/>
    </i>
    <i>
      <x v="58"/>
      <x v="1226"/>
    </i>
    <i>
      <x v="2602"/>
      <x v="1686"/>
    </i>
    <i>
      <x v="3048"/>
      <x v="2068"/>
    </i>
    <i>
      <x v="2583"/>
      <x v="688"/>
    </i>
    <i>
      <x v="294"/>
      <x v="2366"/>
    </i>
    <i>
      <x v="2061"/>
      <x v="1121"/>
    </i>
    <i>
      <x v="230"/>
      <x v="414"/>
    </i>
    <i>
      <x v="1880"/>
      <x v="1116"/>
    </i>
    <i>
      <x v="2904"/>
      <x v="2731"/>
    </i>
    <i>
      <x v="845"/>
      <x v="1827"/>
    </i>
    <i>
      <x v="2935"/>
      <x v="134"/>
    </i>
    <i>
      <x v="1804"/>
      <x v="1006"/>
    </i>
    <i>
      <x v="1357"/>
      <x v="1830"/>
    </i>
    <i>
      <x v="659"/>
      <x v="2163"/>
    </i>
    <i>
      <x v="2752"/>
      <x v="2074"/>
    </i>
    <i>
      <x v="395"/>
      <x v="2158"/>
    </i>
    <i>
      <x v="2829"/>
      <x v="220"/>
    </i>
    <i>
      <x v="514"/>
      <x v="1627"/>
    </i>
    <i>
      <x v="1892"/>
      <x v="2025"/>
    </i>
    <i>
      <x v="1909"/>
      <x v="1906"/>
    </i>
    <i>
      <x v="33"/>
      <x v="1166"/>
    </i>
    <i>
      <x v="2699"/>
      <x v="828"/>
    </i>
    <i>
      <x v="264"/>
      <x v="2619"/>
    </i>
    <i>
      <x v="936"/>
      <x v="1643"/>
    </i>
    <i>
      <x v="1818"/>
      <x v="1507"/>
    </i>
    <i>
      <x v="2064"/>
      <x v="302"/>
    </i>
    <i>
      <x v="2640"/>
      <x v="1815"/>
    </i>
    <i>
      <x v="2261"/>
      <x v="2740"/>
    </i>
    <i>
      <x v="2487"/>
      <x v="1855"/>
    </i>
    <i>
      <x v="1959"/>
      <x v="686"/>
    </i>
    <i>
      <x v="646"/>
      <x v="1232"/>
    </i>
    <i>
      <x v="1367"/>
      <x v="1336"/>
    </i>
    <i>
      <x v="1023"/>
      <x v="2555"/>
    </i>
    <i>
      <x v="329"/>
      <x v="2682"/>
    </i>
    <i>
      <x v="233"/>
      <x v="443"/>
    </i>
    <i>
      <x v="894"/>
      <x v="908"/>
    </i>
    <i>
      <x v="1466"/>
      <x v="300"/>
    </i>
    <i>
      <x v="1918"/>
      <x v="479"/>
    </i>
    <i>
      <x v="418"/>
      <x v="207"/>
    </i>
    <i>
      <x v="1869"/>
      <x v="2816"/>
    </i>
    <i>
      <x v="1014"/>
      <x v="219"/>
    </i>
    <i>
      <x v="599"/>
      <x v="1164"/>
    </i>
    <i>
      <x v="2749"/>
      <x v="1963"/>
    </i>
    <i>
      <x v="1728"/>
      <x v="2494"/>
    </i>
    <i>
      <x v="351"/>
      <x v="475"/>
    </i>
    <i>
      <x v="826"/>
      <x v="1699"/>
    </i>
    <i>
      <x v="2407"/>
      <x v="2296"/>
    </i>
    <i>
      <x v="2520"/>
      <x v="2088"/>
    </i>
    <i>
      <x v="2516"/>
      <x v="1734"/>
    </i>
    <i>
      <x v="771"/>
      <x v="873"/>
    </i>
    <i>
      <x v="2567"/>
      <x v="2681"/>
    </i>
    <i>
      <x v="1976"/>
      <x v="369"/>
    </i>
    <i>
      <x v="2170"/>
      <x v="429"/>
    </i>
    <i>
      <x v="2743"/>
      <x v="472"/>
    </i>
    <i>
      <x v="1086"/>
      <x v="1377"/>
    </i>
    <i>
      <x v="862"/>
      <x v="2328"/>
    </i>
    <i>
      <x v="1302"/>
      <x v="955"/>
    </i>
    <i>
      <x v="2626"/>
      <x v="2123"/>
    </i>
    <i>
      <x v="2603"/>
      <x v="159"/>
    </i>
    <i>
      <x v="2180"/>
      <x v="1155"/>
    </i>
    <i>
      <x v="2346"/>
      <x v="1529"/>
    </i>
    <i>
      <x v="1257"/>
      <x v="2122"/>
    </i>
    <i>
      <x v="2814"/>
      <x v="996"/>
    </i>
    <i>
      <x v="409"/>
      <x v="1995"/>
    </i>
    <i>
      <x v="2572"/>
      <x v="1614"/>
    </i>
    <i>
      <x v="486"/>
      <x v="1151"/>
    </i>
    <i>
      <x v="1987"/>
      <x v="303"/>
    </i>
    <i>
      <x v="2331"/>
      <x v="2533"/>
    </i>
    <i>
      <x v="2885"/>
      <x v="1153"/>
    </i>
    <i>
      <x v="1053"/>
      <x v="1985"/>
    </i>
    <i>
      <x v="2029"/>
      <x v="2054"/>
    </i>
    <i>
      <x v="114"/>
      <x v="401"/>
    </i>
    <i>
      <x v="2206"/>
      <x v="1907"/>
    </i>
    <i>
      <x v="2036"/>
      <x v="1724"/>
    </i>
    <i>
      <x v="361"/>
      <x v="2371"/>
    </i>
    <i>
      <x v="362"/>
      <x v="2898"/>
    </i>
    <i>
      <x v="259"/>
      <x v="1141"/>
    </i>
    <i>
      <x v="581"/>
      <x v="316"/>
    </i>
    <i>
      <x v="2056"/>
      <x v="1132"/>
    </i>
    <i>
      <x v="235"/>
      <x v="1702"/>
    </i>
    <i>
      <x v="2758"/>
      <x v="2376"/>
    </i>
    <i>
      <x v="1911"/>
      <x v="2194"/>
    </i>
    <i>
      <x v="515"/>
      <x v="1565"/>
    </i>
    <i>
      <x v="1093"/>
      <x v="2556"/>
    </i>
    <i>
      <x v="2859"/>
      <x v="2239"/>
    </i>
    <i>
      <x v="533"/>
      <x v="2485"/>
    </i>
    <i>
      <x v="2001"/>
      <x v="437"/>
    </i>
    <i>
      <x v="2491"/>
      <x v="2150"/>
    </i>
    <i>
      <x v="1514"/>
      <x v="2304"/>
    </i>
    <i>
      <x v="2780"/>
      <x v="816"/>
    </i>
    <i>
      <x v="2641"/>
      <x v="2378"/>
    </i>
    <i>
      <x v="305"/>
      <x v="2373"/>
    </i>
    <i>
      <x v="2158"/>
      <x v="45"/>
    </i>
    <i>
      <x v="967"/>
      <x v="842"/>
    </i>
    <i>
      <x v="570"/>
      <x v="356"/>
    </i>
    <i>
      <x v="1835"/>
      <x v="883"/>
    </i>
    <i>
      <x v="1422"/>
      <x v="449"/>
    </i>
    <i>
      <x v="2090"/>
      <x v="1690"/>
    </i>
    <i>
      <x v="851"/>
      <x v="1188"/>
    </i>
    <i>
      <x v="1660"/>
      <x v="100"/>
    </i>
    <i>
      <x v="802"/>
      <x v="1723"/>
    </i>
    <i>
      <x v="649"/>
      <x v="959"/>
    </i>
    <i>
      <x v="2068"/>
      <x v="1645"/>
    </i>
    <i>
      <x v="202"/>
      <x v="279"/>
    </i>
    <i>
      <x v="1261"/>
      <x v="1305"/>
    </i>
    <i>
      <x v="1681"/>
      <x v="344"/>
    </i>
    <i>
      <x v="1736"/>
      <x v="726"/>
    </i>
    <i>
      <x v="595"/>
      <x v="364"/>
    </i>
    <i>
      <x v="564"/>
      <x v="2398"/>
    </i>
    <i>
      <x v="2613"/>
      <x v="343"/>
    </i>
    <i>
      <x v="1332"/>
      <x v="2188"/>
    </i>
    <i>
      <x v="2877"/>
      <x v="2374"/>
    </i>
    <i>
      <x v="299"/>
      <x v="2326"/>
    </i>
    <i>
      <x v="1274"/>
      <x v="442"/>
    </i>
    <i>
      <x v="1971"/>
      <x v="1965"/>
    </i>
    <i>
      <x v="2292"/>
      <x v="2464"/>
    </i>
    <i>
      <x v="2105"/>
      <x v="519"/>
    </i>
    <i>
      <x v="1047"/>
      <x v="15"/>
    </i>
    <i>
      <x v="2016"/>
      <x v="2325"/>
    </i>
    <i>
      <x v="2773"/>
      <x v="1634"/>
    </i>
    <i>
      <x v="1464"/>
      <x v="2162"/>
    </i>
    <i>
      <x v="2450"/>
      <x v="1682"/>
    </i>
    <i>
      <x v="204"/>
      <x v="705"/>
    </i>
    <i>
      <x v="38"/>
      <x v="2254"/>
    </i>
    <i>
      <x v="482"/>
      <x v="410"/>
    </i>
    <i>
      <x v="425"/>
      <x v="2075"/>
    </i>
    <i>
      <x v="759"/>
      <x v="1800"/>
    </i>
    <i>
      <x v="1091"/>
      <x v="856"/>
    </i>
    <i>
      <x v="2985"/>
      <x v="992"/>
    </i>
    <i>
      <x v="1265"/>
      <x v="720"/>
    </i>
    <i>
      <x v="2635"/>
      <x v="942"/>
    </i>
    <i>
      <x v="685"/>
      <x v="1154"/>
    </i>
    <i>
      <x v="2276"/>
      <x v="997"/>
    </i>
    <i>
      <x v="1885"/>
      <x v="1223"/>
    </i>
    <i>
      <x v="1511"/>
      <x v="1437"/>
    </i>
    <i>
      <x v="791"/>
      <x v="1882"/>
    </i>
    <i>
      <x v="1136"/>
      <x v="1344"/>
    </i>
    <i>
      <x v="201"/>
      <x v="1626"/>
    </i>
    <i>
      <x v="755"/>
      <x v="764"/>
    </i>
    <i>
      <x v="598"/>
      <x v="896"/>
    </i>
    <i>
      <x v="632"/>
      <x v="954"/>
    </i>
    <i>
      <x v="1402"/>
      <x v="1509"/>
    </i>
    <i>
      <x v="1184"/>
      <x v="1672"/>
    </i>
    <i>
      <x v="2109"/>
      <x v="939"/>
    </i>
    <i>
      <x v="1220"/>
      <x v="2120"/>
    </i>
    <i>
      <x v="2871"/>
      <x v="2900"/>
    </i>
    <i>
      <x v="1115"/>
      <x v="1378"/>
    </i>
    <i>
      <x v="1506"/>
      <x v="2298"/>
    </i>
    <i>
      <x v="699"/>
      <x v="2733"/>
    </i>
    <i>
      <x v="1515"/>
      <x v="2781"/>
    </i>
    <i>
      <x v="1222"/>
      <x v="299"/>
    </i>
    <i>
      <x v="2179"/>
      <x v="2279"/>
    </i>
    <i>
      <x v="2750"/>
      <x v="1964"/>
    </i>
    <i>
      <x v="1674"/>
      <x v="2435"/>
    </i>
    <i>
      <x v="358"/>
      <x v="1514"/>
    </i>
    <i>
      <x v="728"/>
      <x v="2895"/>
    </i>
    <i>
      <x v="1335"/>
      <x v="201"/>
    </i>
    <i>
      <x v="1832"/>
      <x v="1012"/>
    </i>
    <i>
      <x v="423"/>
      <x v="1579"/>
    </i>
    <i>
      <x v="987"/>
      <x v="2151"/>
    </i>
    <i>
      <x v="2515"/>
      <x v="2069"/>
    </i>
    <i>
      <x v="1337"/>
      <x v="2473"/>
    </i>
    <i>
      <x v="583"/>
      <x v="5"/>
    </i>
    <i>
      <x v="2199"/>
      <x v="1162"/>
    </i>
    <i>
      <x v="1410"/>
      <x v="1460"/>
    </i>
    <i>
      <x v="1125"/>
      <x v="2628"/>
    </i>
    <i>
      <x v="718"/>
      <x v="2984"/>
    </i>
    <i>
      <x v="2514"/>
      <x v="2146"/>
    </i>
    <i>
      <x v="1397"/>
      <x v="438"/>
    </i>
    <i>
      <x v="747"/>
      <x v="1628"/>
    </i>
    <i>
      <x v="2242"/>
      <x v="2021"/>
    </i>
    <i>
      <x v="2177"/>
      <x v="476"/>
    </i>
    <i>
      <x v="1110"/>
      <x v="2669"/>
    </i>
    <i>
      <x v="1016"/>
      <x v="717"/>
    </i>
    <i>
      <x v="2340"/>
      <x v="94"/>
    </i>
    <i>
      <x v="729"/>
      <x v="2383"/>
    </i>
    <i>
      <x v="1292"/>
      <x v="114"/>
    </i>
    <i>
      <x v="1210"/>
      <x v="711"/>
    </i>
    <i>
      <x v="1675"/>
      <x v="19"/>
    </i>
    <i>
      <x v="1940"/>
      <x v="1642"/>
    </i>
    <i>
      <x v="1117"/>
      <x v="707"/>
    </i>
    <i>
      <x v="559"/>
      <x v="2414"/>
    </i>
    <i>
      <x v="348"/>
      <x v="2333"/>
    </i>
    <i>
      <x v="470"/>
      <x v="2557"/>
    </i>
    <i>
      <x v="2038"/>
      <x v="239"/>
    </i>
    <i>
      <x v="1587"/>
      <x v="2616"/>
    </i>
    <i>
      <x v="1342"/>
      <x v="362"/>
    </i>
    <i>
      <x v="316"/>
      <x v="2077"/>
    </i>
    <i>
      <x v="145"/>
      <x v="2542"/>
    </i>
    <i>
      <x v="2801"/>
      <x v="1636"/>
    </i>
    <i>
      <x v="1031"/>
      <x v="2109"/>
    </i>
    <i>
      <x v="1404"/>
      <x v="6"/>
    </i>
    <i>
      <x v="2649"/>
      <x v="1799"/>
    </i>
    <i>
      <x v="1739"/>
      <x v="202"/>
    </i>
    <i>
      <x v="419"/>
      <x v="2468"/>
    </i>
    <i>
      <x v="2041"/>
      <x v="1905"/>
    </i>
    <i>
      <x v="2738"/>
      <x v="8"/>
    </i>
    <i>
      <x v="2344"/>
      <x v="1145"/>
    </i>
    <i>
      <x v="2184"/>
      <x v="1303"/>
    </i>
    <i>
      <x v="158"/>
      <x v="2912"/>
    </i>
    <i>
      <x v="1697"/>
      <x v="360"/>
    </i>
    <i>
      <x v="1921"/>
      <x v="1730"/>
    </i>
    <i>
      <x v="374"/>
      <x v="47"/>
    </i>
    <i>
      <x v="307"/>
      <x v="2765"/>
    </i>
    <i>
      <x v="2030"/>
      <x v="2076"/>
    </i>
    <i>
      <x v="1043"/>
      <x v="419"/>
    </i>
    <i>
      <x v="1566"/>
      <x v="894"/>
    </i>
    <i>
      <x v="1374"/>
      <x v="2662"/>
    </i>
    <i>
      <x v="2674"/>
      <x v="1751"/>
    </i>
    <i>
      <x v="873"/>
      <x v="320"/>
    </i>
    <i>
      <x v="432"/>
      <x v="2343"/>
    </i>
    <i>
      <x v="20"/>
      <x v="402"/>
    </i>
    <i>
      <x v="197"/>
      <x v="1670"/>
    </i>
    <i>
      <x v="151"/>
      <x v="1687"/>
    </i>
    <i>
      <x v="2484"/>
      <x v="2066"/>
    </i>
    <i>
      <x v="1037"/>
      <x v="123"/>
    </i>
    <i>
      <x v="334"/>
      <x v="492"/>
    </i>
    <i>
      <x v="1172"/>
      <x v="1106"/>
    </i>
    <i>
      <x v="2190"/>
      <x v="2551"/>
    </i>
    <i>
      <x v="773"/>
      <x v="1296"/>
    </i>
    <i>
      <x v="538"/>
      <x v="1295"/>
    </i>
    <i>
      <x v="2290"/>
      <x v="246"/>
    </i>
    <i>
      <x v="1432"/>
      <x v="405"/>
    </i>
    <i>
      <x v="412"/>
      <x v="2667"/>
    </i>
    <i>
      <x v="997"/>
      <x v="941"/>
    </i>
    <i>
      <x v="3016"/>
      <x v="2994"/>
    </i>
    <i>
      <x v="213"/>
      <x v="2250"/>
    </i>
    <i>
      <x v="2319"/>
      <x v="1463"/>
    </i>
    <i>
      <x v="620"/>
      <x v="1728"/>
    </i>
    <i>
      <x v="411"/>
      <x v="1904"/>
    </i>
    <i>
      <x v="1003"/>
      <x v="1677"/>
    </i>
    <i>
      <x v="942"/>
      <x v="2359"/>
    </i>
    <i>
      <x v="1305"/>
      <x v="634"/>
    </i>
    <i>
      <x v="1256"/>
      <x v="2919"/>
    </i>
    <i>
      <x v="506"/>
      <x v="1943"/>
    </i>
    <i>
      <x v="949"/>
      <x v="895"/>
    </i>
    <i>
      <x v="549"/>
      <x v="1534"/>
    </i>
    <i>
      <x v="1122"/>
      <x v="780"/>
    </i>
    <i>
      <x v="621"/>
      <x v="252"/>
    </i>
    <i>
      <x v="876"/>
      <x v="1170"/>
    </i>
    <i>
      <x v="1079"/>
      <x v="46"/>
    </i>
    <i>
      <x v="2662"/>
      <x v="2397"/>
    </i>
    <i>
      <x v="896"/>
      <x v="1231"/>
    </i>
    <i>
      <x v="2648"/>
      <x v="2463"/>
    </i>
    <i>
      <x v="1815"/>
      <x v="21"/>
    </i>
    <i>
      <x v="986"/>
      <x v="404"/>
    </i>
    <i>
      <x v="1748"/>
      <x v="148"/>
    </i>
    <i>
      <x v="1807"/>
      <x v="2360"/>
    </i>
    <i>
      <x v="2769"/>
      <x v="2334"/>
    </i>
    <i>
      <x v="2934"/>
      <x v="2335"/>
    </i>
    <i>
      <x v="531"/>
      <x v="1941"/>
    </i>
    <i>
      <x v="2434"/>
      <x v="724"/>
    </i>
    <i>
      <x v="2511"/>
      <x v="2405"/>
    </i>
    <i>
      <x v="315"/>
      <x v="817"/>
    </i>
    <i>
      <x v="763"/>
      <x v="1831"/>
    </i>
    <i>
      <x v="1605"/>
      <x v="154"/>
    </i>
    <i>
      <x v="46"/>
      <x v="2256"/>
    </i>
    <i>
      <x v="985"/>
      <x v="2462"/>
    </i>
    <i>
      <x v="2042"/>
      <x v="698"/>
    </i>
    <i>
      <x v="999"/>
      <x v="2812"/>
    </i>
    <i>
      <x v="2216"/>
      <x v="2543"/>
    </i>
    <i>
      <x v="400"/>
      <x v="1737"/>
    </i>
    <i>
      <x v="61"/>
      <x v="247"/>
    </i>
    <i>
      <x v="744"/>
      <x v="281"/>
    </i>
    <i>
      <x v="537"/>
      <x v="2114"/>
    </i>
    <i>
      <x v="1090"/>
      <x v="4"/>
    </i>
    <i>
      <x v="2858"/>
      <x v="1469"/>
    </i>
    <i>
      <x v="784"/>
      <x v="897"/>
    </i>
    <i>
      <x v="1795"/>
      <x v="2730"/>
    </i>
    <i>
      <x v="433"/>
      <x v="2484"/>
    </i>
    <i>
      <x v="57"/>
      <x v="1360"/>
    </i>
    <i>
      <x v="1329"/>
      <x v="1115"/>
    </i>
    <i>
      <x v="1652"/>
      <x v="2065"/>
    </i>
    <i>
      <x v="1902"/>
      <x v="920"/>
    </i>
    <i>
      <x v="1521"/>
      <x v="2911"/>
    </i>
    <i>
      <x v="898"/>
      <x v="304"/>
    </i>
    <i>
      <x v="2279"/>
      <x v="1962"/>
    </i>
    <i>
      <x v="1757"/>
      <x v="2782"/>
    </i>
    <i>
      <x v="2467"/>
      <x v="890"/>
    </i>
    <i>
      <x v="65"/>
      <x v="301"/>
    </i>
    <i>
      <x v="2624"/>
      <x v="234"/>
    </i>
    <i>
      <x v="2241"/>
      <x v="1299"/>
    </i>
    <i>
      <x v="2233"/>
      <x v="2377"/>
    </i>
    <i>
      <x v="1671"/>
      <x v="1118"/>
    </i>
    <i>
      <x v="1278"/>
      <x v="2187"/>
    </i>
    <i>
      <x v="540"/>
      <x v="1707"/>
    </i>
    <i>
      <x v="107"/>
      <x v="1117"/>
    </i>
    <i>
      <x v="1120"/>
      <x v="2744"/>
    </i>
    <i>
      <x v="2063"/>
      <x v="1545"/>
    </i>
    <i>
      <x v="2607"/>
      <x v="2899"/>
    </i>
    <i>
      <x v="2851"/>
      <x v="2547"/>
    </i>
    <i>
      <x v="2144"/>
      <x v="309"/>
    </i>
    <i>
      <x v="1225"/>
      <x v="2085"/>
    </i>
    <i>
      <x v="739"/>
      <x v="1498"/>
    </i>
    <i>
      <x v="508"/>
      <x v="539"/>
    </i>
    <i>
      <x v="2136"/>
      <x v="795"/>
    </i>
    <i>
      <x v="1907"/>
      <x v="1878"/>
    </i>
    <i>
      <x v="2928"/>
      <x v="1986"/>
    </i>
    <i>
      <x v="1997"/>
      <x v="2053"/>
    </i>
    <i>
      <x v="626"/>
      <x v="355"/>
    </i>
    <i>
      <x v="1557"/>
      <x v="400"/>
    </i>
    <i>
      <x v="1276"/>
      <x v="1759"/>
    </i>
    <i>
      <x v="2152"/>
      <x v="709"/>
    </i>
    <i>
      <x v="2753"/>
      <x v="2721"/>
    </i>
    <i>
      <x v="2832"/>
      <x v="1960"/>
    </i>
    <i>
      <x v="239"/>
      <x v="2293"/>
    </i>
    <i>
      <x v="31"/>
      <x v="2631"/>
    </i>
    <i>
      <x v="2165"/>
      <x v="1175"/>
    </i>
    <i>
      <x v="1054"/>
      <x v="399"/>
    </i>
    <i>
      <x v="2002"/>
      <x v="238"/>
    </i>
    <i>
      <x v="2175"/>
      <x v="1837"/>
    </i>
    <i>
      <x v="2415"/>
      <x v="2639"/>
    </i>
    <i>
      <x v="2244"/>
      <x v="886"/>
    </i>
    <i>
      <x v="1689"/>
      <x v="1177"/>
    </i>
    <i>
      <x v="691"/>
      <x v="1269"/>
    </i>
    <i>
      <x v="2078"/>
      <x v="964"/>
    </i>
    <i>
      <x v="1370"/>
      <x v="337"/>
    </i>
    <i>
      <x v="88"/>
      <x v="2342"/>
    </i>
    <i>
      <x v="110"/>
      <x v="716"/>
    </i>
    <i>
      <x v="1011"/>
      <x v="2018"/>
    </i>
    <i>
      <x v="1232"/>
      <x v="1157"/>
    </i>
    <i>
      <x v="484"/>
      <x v="336"/>
    </i>
    <i>
      <x v="2007"/>
      <x v="1294"/>
    </i>
    <i>
      <x v="2501"/>
      <x v="1571"/>
    </i>
    <i>
      <x v="1244"/>
      <x v="998"/>
    </i>
    <i>
      <x v="288"/>
      <x v="891"/>
    </i>
    <i>
      <x v="2843"/>
      <x v="2712"/>
    </i>
    <i>
      <x v="2573"/>
      <x v="314"/>
    </i>
    <i>
      <x v="883"/>
      <x v="1171"/>
    </i>
    <i>
      <x v="2361"/>
      <x v="1272"/>
    </i>
    <i>
      <x v="671"/>
      <x v="2538"/>
    </i>
    <i>
      <x v="2052"/>
      <x v="1270"/>
    </i>
    <i>
      <x v="1898"/>
      <x v="2646"/>
    </i>
    <i>
      <x v="1922"/>
      <x v="1856"/>
    </i>
    <i>
      <x v="1264"/>
      <x v="1268"/>
    </i>
    <i>
      <x v="836"/>
      <x v="2143"/>
    </i>
    <i>
      <x v="1142"/>
      <x v="1955"/>
    </i>
    <i>
      <x v="628"/>
      <x v="1966"/>
    </i>
    <i>
      <x v="641"/>
      <x v="969"/>
    </i>
    <i>
      <x v="2444"/>
      <x v="2061"/>
    </i>
    <i>
      <x v="1915"/>
      <x v="2885"/>
    </i>
    <i>
      <x v="1248"/>
      <x v="2764"/>
    </i>
    <i>
      <x v="2371"/>
      <x v="1958"/>
    </i>
    <i>
      <x v="2320"/>
      <x v="915"/>
    </i>
    <i>
      <x v="261"/>
      <x v="248"/>
    </i>
    <i>
      <x v="240"/>
      <x v="1577"/>
    </i>
    <i>
      <x v="314"/>
      <x v="2799"/>
    </i>
    <i>
      <x v="1285"/>
      <x v="2227"/>
    </i>
    <i>
      <x v="225"/>
      <x v="1736"/>
    </i>
    <i>
      <x v="330"/>
      <x v="2024"/>
    </i>
    <i>
      <x v="279"/>
      <x v="2083"/>
    </i>
    <i>
      <x v="1303"/>
      <x v="1456"/>
    </i>
    <i>
      <x v="458"/>
      <x v="363"/>
    </i>
    <i>
      <x v="2326"/>
      <x v="1184"/>
    </i>
    <i>
      <x v="1903"/>
      <x v="1265"/>
    </i>
    <i>
      <x v="676"/>
      <x v="2329"/>
    </i>
    <i>
      <x v="2492"/>
      <x v="514"/>
    </i>
    <i>
      <x v="140"/>
      <x v="307"/>
    </i>
    <i>
      <x v="2864"/>
      <x v="1001"/>
    </i>
    <i>
      <x v="2591"/>
      <x v="728"/>
    </i>
    <i>
      <x v="2058"/>
      <x v="1150"/>
    </i>
    <i>
      <x v="2130"/>
      <x v="2136"/>
    </i>
    <i>
      <x v="2421"/>
      <x v="2191"/>
    </i>
    <i>
      <x v="2420"/>
      <x v="1438"/>
    </i>
    <i>
      <x v="1661"/>
      <x v="233"/>
    </i>
    <i>
      <x v="2599"/>
      <x v="2845"/>
    </i>
    <i>
      <x v="2568"/>
      <x v="2544"/>
    </i>
    <i>
      <x v="2907"/>
      <x v="821"/>
    </i>
    <i>
      <x v="866"/>
      <x v="1640"/>
    </i>
    <i>
      <x v="2405"/>
      <x v="1984"/>
    </i>
    <i>
      <x v="852"/>
      <x v="888"/>
    </i>
    <i>
      <x v="1180"/>
      <x v="687"/>
    </i>
    <i>
      <x v="2198"/>
      <x v="321"/>
    </i>
    <i>
      <x v="2085"/>
      <x v="745"/>
    </i>
    <i>
      <x v="1685"/>
      <x v="2720"/>
    </i>
    <i>
      <x v="76"/>
      <x v="2331"/>
    </i>
    <i>
      <x v="1901"/>
      <x v="2330"/>
    </i>
    <i>
      <x v="1165"/>
      <x v="2913"/>
    </i>
    <i>
      <x v="447"/>
      <x v="366"/>
    </i>
    <i>
      <x v="2543"/>
      <x v="1967"/>
    </i>
    <i>
      <x v="283"/>
      <x v="2346"/>
    </i>
    <i>
      <x v="1008"/>
      <x v="2341"/>
    </i>
    <i>
      <x v="1895"/>
      <x v="748"/>
    </i>
    <i>
      <x v="1938"/>
      <x v="11"/>
    </i>
    <i>
      <x v="823"/>
      <x v="1172"/>
    </i>
    <i>
      <x v="196"/>
      <x v="2737"/>
    </i>
    <i>
      <x v="375"/>
      <x v="1313"/>
    </i>
    <i>
      <x v="1516"/>
      <x v="2843"/>
    </i>
    <i>
      <x v="1635"/>
      <x v="999"/>
    </i>
    <i>
      <x v="1171"/>
      <x v="2467"/>
    </i>
    <i>
      <x v="1784"/>
      <x v="2477"/>
    </i>
    <i>
      <x v="1036"/>
      <x v="1408"/>
    </i>
    <i>
      <x v="834"/>
      <x v="961"/>
    </i>
    <i>
      <x v="51"/>
      <x v="2722"/>
    </i>
    <i>
      <x v="2990"/>
      <x v="2067"/>
    </i>
    <i>
      <x v="2142"/>
      <x v="1136"/>
    </i>
    <i>
      <x v="2688"/>
      <x v="1961"/>
    </i>
    <i>
      <x v="1783"/>
      <x v="2144"/>
    </i>
    <i>
      <x v="1204"/>
      <x v="2636"/>
    </i>
    <i>
      <x v="664"/>
      <x v="1004"/>
    </i>
    <i>
      <x v="2227"/>
      <x v="2381"/>
    </i>
    <i>
      <x v="1730"/>
      <x v="415"/>
    </i>
    <i>
      <x v="3012"/>
      <x v="1061"/>
    </i>
    <i>
      <x v="298"/>
      <x v="917"/>
    </i>
    <i>
      <x v="2765"/>
      <x v="2193"/>
    </i>
    <i>
      <x v="2521"/>
      <x v="743"/>
    </i>
    <i>
      <x v="555"/>
      <x v="2309"/>
    </i>
    <i>
      <x v="522"/>
      <x v="1473"/>
    </i>
    <i>
      <x v="2414"/>
      <x v="445"/>
    </i>
    <i>
      <x v="1755"/>
      <x v="892"/>
    </i>
    <i>
      <x v="210"/>
      <x v="1271"/>
    </i>
    <i>
      <x v="2807"/>
      <x v="605"/>
    </i>
    <i>
      <x v="2283"/>
      <x v="889"/>
    </i>
    <i>
      <x v="3003"/>
      <x v="435"/>
    </i>
    <i>
      <x v="1579"/>
      <x v="432"/>
    </i>
    <i>
      <x v="705"/>
      <x v="2665"/>
    </i>
    <i>
      <x v="2593"/>
      <x v="995"/>
    </i>
    <i>
      <x v="736"/>
      <x v="1173"/>
    </i>
    <i>
      <x v="1448"/>
      <x v="2295"/>
    </i>
    <i>
      <x v="2905"/>
      <x v="2981"/>
    </i>
    <i>
      <x v="256"/>
      <x v="1042"/>
    </i>
    <i>
      <x v="2761"/>
      <x v="187"/>
    </i>
    <i>
      <x v="801"/>
      <x v="184"/>
    </i>
    <i>
      <x v="1932"/>
      <x v="188"/>
    </i>
    <i>
      <x v="2847"/>
      <x v="1606"/>
    </i>
    <i>
      <x v="2100"/>
      <x v="204"/>
    </i>
    <i>
      <x v="2112"/>
      <x v="431"/>
    </i>
    <i>
      <x v="322"/>
      <x v="425"/>
    </i>
    <i>
      <x v="824"/>
      <x v="433"/>
    </i>
    <i>
      <x v="3001"/>
      <x v="2318"/>
    </i>
    <i>
      <x v="3006"/>
      <x v="422"/>
    </i>
    <i>
      <x v="1849"/>
      <x v="27"/>
    </i>
    <i>
      <x v="1189"/>
      <x v="507"/>
    </i>
    <i>
      <x v="4"/>
      <x v="2461"/>
    </i>
    <i>
      <x v="1286"/>
      <x v="2530"/>
    </i>
    <i>
      <x v="2262"/>
      <x v="420"/>
    </i>
    <i>
      <x v="1756"/>
      <x v="854"/>
    </i>
    <i>
      <x v="317"/>
      <x v="2906"/>
    </i>
    <i>
      <x v="2654"/>
      <x v="746"/>
    </i>
    <i>
      <x v="861"/>
      <x v="1103"/>
    </i>
    <i>
      <x v="2395"/>
      <x v="439"/>
    </i>
    <i>
      <x v="2329"/>
      <x v="205"/>
    </i>
    <i>
      <x v="2822"/>
      <x v="453"/>
    </i>
    <i>
      <x v="1134"/>
      <x v="428"/>
    </i>
    <i>
      <x v="162"/>
      <x v="203"/>
    </i>
    <i>
      <x v="1161"/>
      <x v="1996"/>
    </i>
    <i>
      <x v="1452"/>
      <x v="2882"/>
    </i>
    <i>
      <x v="1733"/>
      <x v="446"/>
    </i>
    <i>
      <x v="40"/>
      <x v="430"/>
    </i>
    <i>
      <x v="614"/>
      <x v="1685"/>
    </i>
    <i>
      <x v="524"/>
      <x v="2170"/>
    </i>
    <i>
      <x v="1536"/>
      <x v="1149"/>
    </i>
    <i>
      <x v="1316"/>
      <x v="2644"/>
    </i>
    <i>
      <x v="2651"/>
      <x v="2379"/>
    </i>
    <i>
      <x v="2245"/>
      <x v="1267"/>
    </i>
    <i>
      <x v="1913"/>
      <x v="1414"/>
    </i>
    <i>
      <x v="219"/>
      <x v="423"/>
    </i>
    <i>
      <x v="1802"/>
      <x v="1997"/>
    </i>
    <i>
      <x v="727"/>
      <x v="382"/>
    </i>
    <i>
      <x v="1764"/>
      <x v="1038"/>
    </i>
    <i>
      <x v="2072"/>
      <x v="222"/>
    </i>
    <i>
      <x v="1822"/>
      <x v="66"/>
    </i>
    <i>
      <x v="2506"/>
      <x v="413"/>
    </i>
    <i>
      <x v="2707"/>
      <x v="1680"/>
    </i>
    <i>
      <x v="2962"/>
      <x v="2589"/>
    </i>
    <i>
      <x v="1501"/>
      <x v="2615"/>
    </i>
    <i>
      <x v="1904"/>
      <x v="440"/>
    </i>
    <i>
      <x v="2214"/>
      <x v="1676"/>
    </i>
    <i>
      <x v="2141"/>
      <x v="3025"/>
    </i>
    <i>
      <x v="1042"/>
      <x v="69"/>
    </i>
    <i>
      <x v="2735"/>
      <x v="214"/>
    </i>
    <i>
      <x v="2638"/>
      <x v="452"/>
    </i>
    <i>
      <x v="693"/>
      <x v="2572"/>
    </i>
    <i>
      <x v="1691"/>
      <x v="3016"/>
    </i>
    <i>
      <x v="2255"/>
      <x v="2545"/>
    </i>
    <i>
      <x v="2730"/>
      <x v="1023"/>
    </i>
    <i>
      <x v="2396"/>
      <x v="3014"/>
    </i>
    <i>
      <x v="1202"/>
      <x v="1444"/>
    </i>
    <i>
      <x v="1910"/>
      <x v="208"/>
    </i>
    <i>
      <x v="993"/>
      <x v="1668"/>
    </i>
    <i>
      <x v="2951"/>
      <x v="1128"/>
    </i>
    <i>
      <x v="191"/>
      <x v="315"/>
    </i>
    <i>
      <x v="2728"/>
      <x v="455"/>
    </i>
    <i>
      <x v="1967"/>
      <x v="2192"/>
    </i>
    <i>
      <x v="2362"/>
      <x v="2989"/>
    </i>
    <i>
      <x v="2680"/>
      <x v="534"/>
    </i>
    <i>
      <x v="1279"/>
      <x v="409"/>
    </i>
    <i>
      <x v="2034"/>
      <x v="1695"/>
    </i>
    <i>
      <x v="2389"/>
      <x v="2926"/>
    </i>
    <i>
      <x v="135"/>
      <x v="3028"/>
    </i>
    <i>
      <x v="2482"/>
      <x v="1683"/>
    </i>
    <i>
      <x v="2250"/>
      <x v="346"/>
    </i>
    <i>
      <x v="1263"/>
      <x v="1993"/>
    </i>
    <i>
      <x v="3037"/>
      <x v="2152"/>
    </i>
    <i>
      <x v="638"/>
      <x v="242"/>
    </i>
    <i>
      <x v="3040"/>
      <x v="1114"/>
    </i>
    <i>
      <x v="2284"/>
      <x v="2928"/>
    </i>
    <i>
      <x v="252"/>
      <x v="2611"/>
    </i>
    <i>
      <x v="1345"/>
      <x v="456"/>
    </i>
    <i>
      <x v="1249"/>
      <x v="2566"/>
    </i>
    <i>
      <x v="2677"/>
      <x v="322"/>
    </i>
    <i>
      <x v="1353"/>
      <x v="825"/>
    </i>
    <i>
      <x v="2135"/>
      <x v="2013"/>
    </i>
    <i>
      <x v="547"/>
      <x v="1185"/>
    </i>
    <i>
      <x v="1638"/>
      <x v="2987"/>
    </i>
    <i>
      <x v="2507"/>
      <x v="778"/>
    </i>
    <i>
      <x v="507"/>
      <x v="1977"/>
    </i>
    <i>
      <x v="141"/>
      <x v="1974"/>
    </i>
    <i>
      <x v="2708"/>
      <x v="2064"/>
    </i>
    <i>
      <x v="2726"/>
      <x v="1623"/>
    </i>
    <i>
      <x v="2200"/>
      <x v="741"/>
    </i>
    <i>
      <x v="1460"/>
      <x v="2355"/>
    </i>
    <i>
      <x v="521"/>
      <x v="1942"/>
    </i>
    <i>
      <x v="1112"/>
      <x v="2249"/>
    </i>
    <i>
      <x v="231"/>
      <x v="933"/>
    </i>
    <i>
      <x v="2906"/>
      <x v="1134"/>
    </i>
    <i>
      <x v="1114"/>
      <x v="403"/>
    </i>
    <i>
      <x v="2110"/>
      <x v="1228"/>
    </i>
    <i>
      <x v="557"/>
      <x v="2509"/>
    </i>
    <i>
      <x v="2150"/>
      <x v="2844"/>
    </i>
    <i>
      <x v="1463"/>
      <x v="2562"/>
    </i>
    <i>
      <x v="2777"/>
      <x v="2216"/>
    </i>
    <i>
      <x v="2854"/>
      <x v="1911"/>
    </i>
    <i>
      <x v="284"/>
      <x v="290"/>
    </i>
    <i>
      <x v="2658"/>
      <x v="250"/>
    </i>
    <i>
      <x v="1714"/>
      <x v="1701"/>
    </i>
    <i>
      <x v="2671"/>
      <x v="2197"/>
    </i>
    <i>
      <x v="1812"/>
      <x v="952"/>
    </i>
    <i>
      <x v="2490"/>
      <x v="1168"/>
    </i>
    <i>
      <x v="338"/>
      <x v="287"/>
    </i>
    <i>
      <x v="2392"/>
      <x v="1624"/>
    </i>
    <i>
      <x v="169"/>
      <x v="130"/>
    </i>
    <i>
      <x v="238"/>
      <x v="2510"/>
    </i>
    <i>
      <x v="1270"/>
      <x v="1459"/>
    </i>
    <i>
      <x v="1174"/>
      <x v="2916"/>
    </i>
    <i>
      <x v="1625"/>
      <x v="1703"/>
    </i>
    <i>
      <x v="291"/>
      <x v="2565"/>
    </i>
    <i>
      <x v="1044"/>
      <x v="2283"/>
    </i>
    <i>
      <x v="3002"/>
      <x v="2210"/>
    </i>
    <i>
      <x v="511"/>
      <x v="2745"/>
    </i>
    <i>
      <x v="588"/>
      <x v="406"/>
    </i>
    <i>
      <x v="1004"/>
      <x v="1169"/>
    </i>
    <i>
      <x v="665"/>
      <x v="2505"/>
    </i>
    <i>
      <x v="1021"/>
      <x v="2752"/>
    </i>
    <i>
      <x v="427"/>
      <x v="962"/>
    </i>
    <i>
      <x v="1330"/>
      <x v="1458"/>
    </i>
    <i>
      <x v="2992"/>
      <x v="2186"/>
    </i>
    <i>
      <x v="1412"/>
      <x v="2743"/>
    </i>
    <i>
      <x v="1392"/>
      <x v="893"/>
    </i>
    <i>
      <x v="2437"/>
      <x v="966"/>
    </i>
    <i>
      <x v="1986"/>
      <x v="1247"/>
    </i>
    <i>
      <x v="2939"/>
      <x v="2915"/>
    </i>
    <i>
      <x v="1953"/>
      <x v="2252"/>
    </i>
    <i>
      <x v="2930"/>
      <x v="1122"/>
    </i>
    <i>
      <x v="193"/>
      <x v="1972"/>
    </i>
    <i>
      <x v="946"/>
      <x v="2732"/>
    </i>
    <i>
      <x v="1527"/>
      <x v="2471"/>
    </i>
    <i>
      <x v="1415"/>
      <x v="293"/>
    </i>
    <i>
      <x v="1434"/>
      <x v="308"/>
    </i>
    <i>
      <x v="1663"/>
      <x v="2914"/>
    </i>
    <i>
      <x v="212"/>
      <x v="1406"/>
    </i>
    <i>
      <x v="1440"/>
      <x v="2504"/>
    </i>
    <i>
      <x v="1592"/>
      <x v="408"/>
    </i>
    <i>
      <x v="2788"/>
      <x v="1722"/>
    </i>
    <i>
      <x v="1488"/>
      <x v="1617"/>
    </i>
    <i>
      <x v="220"/>
      <x v="1375"/>
    </i>
    <i>
      <x v="1229"/>
      <x v="132"/>
    </i>
    <i>
      <x v="1772"/>
      <x v="769"/>
    </i>
    <i>
      <x v="2366"/>
      <x v="2327"/>
    </i>
    <i>
      <x v="376"/>
      <x v="776"/>
    </i>
    <i>
      <x v="2132"/>
      <x v="1174"/>
    </i>
    <i>
      <x v="1850"/>
      <x v="691"/>
    </i>
    <i>
      <x v="663"/>
      <x v="1732"/>
    </i>
    <i>
      <x v="199"/>
      <x v="2917"/>
    </i>
    <i>
      <x v="1680"/>
      <x v="2016"/>
    </i>
    <i>
      <x v="1002"/>
      <x v="2910"/>
    </i>
    <i>
      <x v="2915"/>
      <x v="2198"/>
    </i>
    <i>
      <x v="2372"/>
      <x v="935"/>
    </i>
    <i>
      <x v="1780"/>
      <x v="967"/>
    </i>
    <i>
      <x v="634"/>
      <x v="2502"/>
    </i>
    <i>
      <x v="1395"/>
      <x v="1109"/>
    </i>
    <i>
      <x v="2880"/>
      <x v="131"/>
    </i>
    <i>
      <x v="2159"/>
      <x v="319"/>
    </i>
    <i>
      <x v="1935"/>
      <x v="241"/>
    </i>
    <i>
      <x v="3039"/>
      <x v="164"/>
    </i>
    <i>
      <x v="2471"/>
      <x v="965"/>
    </i>
    <i>
      <x v="1194"/>
      <x v="2552"/>
    </i>
    <i>
      <x v="2065"/>
      <x v="2336"/>
    </i>
    <i>
      <x v="1640"/>
      <x v="1704"/>
    </i>
    <i>
      <x v="1313"/>
      <x v="921"/>
    </i>
    <i>
      <x v="721"/>
      <x v="1798"/>
    </i>
    <i>
      <x v="3025"/>
      <x v="1120"/>
    </i>
    <i>
      <x v="2234"/>
      <x v="963"/>
    </i>
    <i>
      <x v="815"/>
      <x v="1969"/>
    </i>
    <i>
      <x v="9"/>
      <x v="692"/>
    </i>
    <i>
      <x v="1158"/>
      <x v="384"/>
    </i>
    <i>
      <x v="2350"/>
      <x v="2321"/>
    </i>
    <i>
      <x v="2903"/>
      <x v="2465"/>
    </i>
    <i>
      <x v="1239"/>
      <x v="1666"/>
    </i>
    <i>
      <x v="1375"/>
      <x v="1130"/>
    </i>
    <i>
      <x v="2219"/>
      <x v="280"/>
    </i>
    <i>
      <x v="2545"/>
      <x v="1405"/>
    </i>
    <i>
      <x v="1001"/>
      <x v="2155"/>
    </i>
    <i>
      <x v="1308"/>
      <x v="2472"/>
    </i>
    <i>
      <x v="2111"/>
      <x v="2699"/>
    </i>
    <i>
      <x v="183"/>
      <x v="2688"/>
    </i>
    <i>
      <x v="2207"/>
      <x v="1616"/>
    </i>
    <i>
      <x v="2764"/>
      <x v="2236"/>
    </i>
    <i>
      <x v="1250"/>
      <x v="283"/>
    </i>
    <i>
      <x v="1398"/>
      <x v="1465"/>
    </i>
    <i>
      <x v="770"/>
      <x v="958"/>
    </i>
    <i>
      <x v="2131"/>
      <x v="2448"/>
    </i>
    <i>
      <x v="289"/>
      <x v="2687"/>
    </i>
    <i>
      <x v="2431"/>
      <x v="457"/>
    </i>
    <i>
      <x v="572"/>
      <x v="2532"/>
    </i>
    <i>
      <x v="2070"/>
      <x v="2156"/>
    </i>
    <i>
      <x v="2739"/>
      <x v="249"/>
    </i>
    <i>
      <x v="1687"/>
      <x v="2685"/>
    </i>
    <i>
      <x v="2710"/>
      <x v="218"/>
    </i>
    <i>
      <x v="2075"/>
      <x v="970"/>
    </i>
    <i>
      <x v="485"/>
      <x v="407"/>
    </i>
    <i>
      <x v="2462"/>
      <x v="1491"/>
    </i>
    <i>
      <x v="608"/>
      <x v="1133"/>
    </i>
    <i>
      <x v="625"/>
      <x v="1195"/>
    </i>
    <i>
      <x v="123"/>
      <x v="93"/>
    </i>
    <i>
      <x v="2634"/>
      <x v="1140"/>
    </i>
    <i>
      <x v="125"/>
      <x v="2815"/>
    </i>
    <i>
      <x v="1473"/>
      <x v="1959"/>
    </i>
    <i>
      <x v="2523"/>
      <x v="244"/>
    </i>
    <i>
      <x v="105"/>
      <x v="2014"/>
    </i>
    <i>
      <x v="2857"/>
      <x v="411"/>
    </i>
    <i>
      <x v="1555"/>
      <x v="2292"/>
    </i>
    <i>
      <x v="526"/>
      <x v="2634"/>
    </i>
    <i>
      <x v="1137"/>
      <x v="2750"/>
    </i>
    <i>
      <x v="2067"/>
      <x v="2344"/>
    </i>
    <i>
      <x v="2571"/>
      <x v="286"/>
    </i>
    <i>
      <x v="430"/>
      <x v="2234"/>
    </i>
    <i>
      <x v="2423"/>
      <x v="2104"/>
    </i>
    <i>
      <x v="137"/>
      <x v="2352"/>
    </i>
    <i>
      <x v="149"/>
      <x v="2539"/>
    </i>
    <i>
      <x v="182"/>
      <x v="1259"/>
    </i>
    <i>
      <x v="970"/>
      <x v="1216"/>
    </i>
    <i>
      <x v="959"/>
      <x v="2322"/>
    </i>
    <i>
      <x v="1819"/>
      <x v="1137"/>
    </i>
    <i>
      <x v="215"/>
      <x v="794"/>
    </i>
    <i>
      <x v="263"/>
      <x v="1470"/>
    </i>
    <i>
      <x v="1667"/>
      <x v="864"/>
    </i>
    <i>
      <x v="1803"/>
      <x v="2938"/>
    </i>
    <i>
      <x v="2740"/>
      <x v="2348"/>
    </i>
    <i>
      <x v="1095"/>
      <x v="2338"/>
    </i>
    <i>
      <x v="1788"/>
      <x v="2093"/>
    </i>
    <i>
      <x v="2947"/>
      <x v="3"/>
    </i>
    <i>
      <x v="2866"/>
      <x v="786"/>
    </i>
    <i>
      <x v="1347"/>
      <x v="1412"/>
    </i>
    <i>
      <x v="138"/>
      <x v="2287"/>
    </i>
    <i>
      <x v="492"/>
      <x v="1975"/>
    </i>
    <i>
      <x v="3035"/>
      <x v="251"/>
    </i>
    <i>
      <x v="2714"/>
      <x v="1664"/>
    </i>
    <i>
      <x v="2222"/>
      <x v="1144"/>
    </i>
    <i>
      <x v="275"/>
      <x v="2291"/>
    </i>
    <i>
      <x v="2116"/>
      <x v="976"/>
    </i>
    <i>
      <x v="2588"/>
      <x v="2357"/>
    </i>
    <i>
      <x v="3021"/>
      <x v="1700"/>
    </i>
    <i>
      <x v="2578"/>
      <x v="1159"/>
    </i>
    <i>
      <x v="726"/>
      <x v="2340"/>
    </i>
    <i>
      <x v="89"/>
      <x v="2528"/>
    </i>
    <i>
      <x v="2808"/>
      <x v="2909"/>
    </i>
    <i>
      <x v="1572"/>
      <x v="2102"/>
    </i>
    <i>
      <x v="1339"/>
      <x v="2339"/>
    </i>
    <i>
      <x v="2258"/>
      <x v="103"/>
    </i>
    <i>
      <x v="1785"/>
      <x v="59"/>
    </i>
    <i>
      <x v="1594"/>
      <x v="2345"/>
    </i>
    <i>
      <x v="1647"/>
      <x v="2012"/>
    </i>
    <i>
      <x v="1908"/>
      <x v="1857"/>
    </i>
    <i>
      <x v="2321"/>
      <x v="533"/>
    </i>
    <i>
      <x v="768"/>
      <x v="2026"/>
    </i>
    <i>
      <x v="293"/>
      <x v="2306"/>
    </i>
    <i>
      <x v="1782"/>
      <x v="1970"/>
    </i>
    <i>
      <x v="2811"/>
      <x v="171"/>
    </i>
    <i>
      <x v="2489"/>
      <x v="1457"/>
    </i>
    <i>
      <x v="332"/>
      <x v="2480"/>
    </i>
    <i>
      <x v="1499"/>
      <x v="2642"/>
    </i>
    <i>
      <x v="1009"/>
      <x v="1385"/>
    </i>
    <i>
      <x v="1322"/>
      <x v="1391"/>
    </i>
    <i>
      <x v="64"/>
      <x v="2320"/>
    </i>
    <i>
      <x v="859"/>
      <x v="1483"/>
    </i>
    <i>
      <x v="253"/>
      <x v="2453"/>
    </i>
    <i>
      <x v="2697"/>
      <x v="1714"/>
    </i>
    <i>
      <x v="456"/>
      <x v="2531"/>
    </i>
    <i>
      <x v="1363"/>
      <x v="1392"/>
    </i>
    <i>
      <x v="805"/>
      <x v="44"/>
    </i>
    <i>
      <x v="1705"/>
      <x v="777"/>
    </i>
    <i>
      <x v="59"/>
      <x v="561"/>
    </i>
    <i>
      <x v="517"/>
      <x v="1863"/>
    </i>
    <i>
      <x v="2003"/>
      <x v="1381"/>
    </i>
    <i>
      <x v="1947"/>
      <x v="1739"/>
    </i>
    <i>
      <x v="251"/>
      <x v="2259"/>
    </i>
    <i>
      <x v="2917"/>
      <x v="1879"/>
    </i>
    <i>
      <x v="2465"/>
      <x v="2813"/>
    </i>
    <i>
      <x v="1747"/>
      <x v="2455"/>
    </i>
    <i>
      <x v="1486"/>
      <x v="1015"/>
    </i>
    <i>
      <x v="525"/>
      <x v="257"/>
    </i>
    <i>
      <x v="2601"/>
      <x v="2450"/>
    </i>
    <i>
      <x v="1766"/>
      <x v="1864"/>
    </i>
    <i>
      <x v="1856"/>
      <x v="2691"/>
    </i>
    <i>
      <x v="1544"/>
      <x v="2332"/>
    </i>
    <i>
      <x v="2106"/>
      <x v="1638"/>
    </i>
    <i>
      <x v="795"/>
      <x v="1867"/>
    </i>
    <i>
      <x v="282"/>
      <x v="1870"/>
    </i>
    <i>
      <x v="466"/>
      <x v="699"/>
    </i>
    <i>
      <x v="1407"/>
      <x v="1872"/>
    </i>
    <i>
      <x v="2964"/>
      <x v="1135"/>
    </i>
    <i>
      <x v="3062"/>
      <x v="721"/>
    </i>
    <i>
      <x v="1539"/>
      <x v="1376"/>
    </i>
    <i>
      <x v="80"/>
      <x v="1455"/>
    </i>
    <i>
      <x v="27"/>
      <x v="1973"/>
    </i>
    <i>
      <x v="192"/>
      <x v="1125"/>
    </i>
    <i>
      <x v="2333"/>
      <x v="1854"/>
    </i>
    <i>
      <x v="18"/>
      <x v="695"/>
    </i>
    <i>
      <x v="1032"/>
      <x v="1873"/>
    </i>
    <i>
      <x v="2347"/>
      <x v="1186"/>
    </i>
    <i>
      <x v="2483"/>
      <x v="1484"/>
    </i>
    <i>
      <x v="1266"/>
      <x v="2015"/>
    </i>
    <i>
      <x v="1006"/>
      <x v="913"/>
    </i>
    <i>
      <x v="1062"/>
      <x v="2458"/>
    </i>
    <i>
      <x v="234"/>
      <x v="2354"/>
    </i>
    <i>
      <x v="450"/>
      <x v="710"/>
    </i>
    <i>
      <x v="2102"/>
      <x v="725"/>
    </i>
    <i>
      <x v="1590"/>
      <x v="2347"/>
    </i>
    <i>
      <x v="1081"/>
      <x v="2276"/>
    </i>
    <i>
      <x v="2298"/>
      <x v="1939"/>
    </i>
    <i>
      <x v="1751"/>
      <x v="2356"/>
    </i>
    <i>
      <x v="78"/>
      <x v="2020"/>
    </i>
    <i>
      <x v="491"/>
      <x v="1187"/>
    </i>
    <i>
      <x v="975"/>
      <x v="657"/>
    </i>
    <i>
      <x v="1151"/>
      <x v="2537"/>
    </i>
    <i>
      <x v="1759"/>
      <x v="2633"/>
    </i>
    <i>
      <x v="2791"/>
      <x v="583"/>
    </i>
    <i>
      <x v="1600"/>
      <x v="2838"/>
    </i>
    <i>
      <x v="339"/>
      <x v="324"/>
    </i>
    <i>
      <x v="2430"/>
      <x v="2350"/>
    </i>
    <i>
      <x v="2881"/>
      <x v="1261"/>
    </i>
    <i>
      <x v="121"/>
      <x v="694"/>
    </i>
    <i>
      <x v="2535"/>
      <x v="2535"/>
    </i>
    <i>
      <x v="750"/>
      <x v="2637"/>
    </i>
    <i>
      <x v="748"/>
      <x v="1262"/>
    </i>
    <i>
      <x v="472"/>
      <x v="2052"/>
    </i>
    <i>
      <x v="146"/>
      <x v="2638"/>
    </i>
    <i>
      <x v="708"/>
      <x v="2851"/>
    </i>
    <i>
      <x v="2024"/>
      <x v="1205"/>
    </i>
    <i>
      <x v="1530"/>
      <x v="655"/>
    </i>
    <i>
      <x v="439"/>
      <x v="1729"/>
    </i>
    <i>
      <x v="2787"/>
      <x v="1387"/>
    </i>
    <i>
      <x v="413"/>
      <x v="1735"/>
    </i>
    <i>
      <x v="878"/>
      <x v="919"/>
    </i>
    <i>
      <x v="181"/>
      <x v="2479"/>
    </i>
    <i>
      <x v="2473"/>
      <x v="787"/>
    </i>
    <i>
      <x v="536"/>
      <x v="2449"/>
    </i>
    <i>
      <x v="454"/>
      <x v="1468"/>
    </i>
    <i>
      <x v="2620"/>
      <x v="2"/>
    </i>
    <i>
      <x v="1439"/>
      <x v="1817"/>
    </i>
    <i>
      <x v="2508"/>
      <x v="2540"/>
    </i>
    <i>
      <x v="2357"/>
      <x v="480"/>
    </i>
    <i>
      <x v="1192"/>
      <x v="1861"/>
    </i>
    <i>
      <x v="605"/>
      <x v="1453"/>
    </i>
    <i>
      <x v="1692"/>
      <x v="940"/>
    </i>
    <i>
      <x v="1029"/>
      <x v="2447"/>
    </i>
    <i>
      <x v="2398"/>
      <x v="1302"/>
    </i>
    <i>
      <x v="1461"/>
      <x v="2454"/>
    </i>
    <i>
      <x v="1742"/>
      <x v="2456"/>
    </i>
    <i>
      <x v="500"/>
      <x v="2457"/>
    </i>
    <i>
      <x v="1793"/>
      <x v="1203"/>
    </i>
    <i>
      <x v="1839"/>
      <x v="1410"/>
    </i>
    <i>
      <x v="2149"/>
      <x v="1415"/>
    </i>
    <i>
      <x v="266"/>
      <x v="1978"/>
    </i>
    <i>
      <x v="899"/>
      <x v="2217"/>
    </i>
    <i>
      <x v="1896"/>
      <x v="2517"/>
    </i>
    <i>
      <x v="658"/>
      <x v="2384"/>
    </i>
    <i>
      <x v="622"/>
      <x v="194"/>
    </i>
    <i>
      <x v="2672"/>
      <x v="2697"/>
    </i>
    <i>
      <x v="1417"/>
      <x v="2460"/>
    </i>
    <i>
      <x v="3050"/>
      <x v="1726"/>
    </i>
    <i>
      <x v="920"/>
      <x v="1454"/>
    </i>
    <i>
      <x v="2989"/>
      <x v="704"/>
    </i>
    <i>
      <x v="2017"/>
      <x v="1260"/>
    </i>
    <i>
      <x v="749"/>
      <x v="1389"/>
    </i>
    <i>
      <x v="2653"/>
      <x v="1760"/>
    </i>
    <i>
      <x v="1373"/>
      <x v="1413"/>
    </i>
    <i>
      <x v="905"/>
      <x v="832"/>
    </i>
    <i>
      <x v="2691"/>
      <x v="1451"/>
    </i>
    <i>
      <x v="66"/>
      <x v="96"/>
    </i>
    <i>
      <x v="912"/>
      <x v="2082"/>
    </i>
    <i>
      <x v="217"/>
      <x v="50"/>
    </i>
    <i>
      <x v="689"/>
      <x v="1731"/>
    </i>
    <i>
      <x v="2338"/>
      <x v="2536"/>
    </i>
    <i>
      <x v="1619"/>
      <x v="7"/>
    </i>
    <i>
      <x v="735"/>
      <x v="473"/>
    </i>
    <i>
      <x v="796"/>
      <x v="1407"/>
    </i>
    <i>
      <x v="779"/>
      <x v="1384"/>
    </i>
    <i>
      <x v="1563"/>
      <x v="1197"/>
    </i>
    <i>
      <x v="1682"/>
      <x v="2299"/>
    </i>
    <i>
      <x v="2330"/>
      <x v="102"/>
    </i>
    <i>
      <x v="702"/>
      <x v="1486"/>
    </i>
    <i>
      <x v="1491"/>
      <x v="1749"/>
    </i>
    <i>
      <x v="276"/>
      <x v="2057"/>
    </i>
    <i>
      <x v="1538"/>
      <x v="1865"/>
    </i>
    <i>
      <x v="1025"/>
      <x v="2089"/>
    </i>
    <i>
      <x v="453"/>
      <x v="2523"/>
    </i>
    <i>
      <x v="428"/>
      <x v="2877"/>
    </i>
    <i>
      <x v="640"/>
      <x v="37"/>
    </i>
    <i>
      <x v="2191"/>
      <x v="1207"/>
    </i>
    <i>
      <x v="1707"/>
      <x v="195"/>
    </i>
    <i>
      <x v="1396"/>
      <x v="2451"/>
    </i>
    <i>
      <x v="1985"/>
      <x v="1301"/>
    </i>
    <i>
      <x v="2302"/>
      <x v="2872"/>
    </i>
    <i>
      <x v="772"/>
      <x v="1218"/>
    </i>
    <i>
      <x v="2266"/>
      <x v="734"/>
    </i>
    <i>
      <x v="2307"/>
      <x v="35"/>
    </i>
    <i>
      <x v="2798"/>
      <x v="1409"/>
    </i>
    <i>
      <x v="2316"/>
      <x v="1472"/>
    </i>
    <i>
      <x v="764"/>
      <x v="736"/>
    </i>
    <i>
      <x v="1528"/>
      <x v="2055"/>
    </i>
    <i>
      <x v="846"/>
      <x v="197"/>
    </i>
    <i>
      <x v="746"/>
      <x v="2529"/>
    </i>
    <i>
      <x v="577"/>
      <x v="1852"/>
    </i>
    <i>
      <x v="1974"/>
      <x v="2087"/>
    </i>
    <i>
      <x v="1103"/>
      <x v="1850"/>
    </i>
    <i>
      <x v="682"/>
      <x v="1416"/>
    </i>
    <i>
      <x v="1162"/>
      <x v="1853"/>
    </i>
    <i>
      <x v="2015"/>
      <x v="3003"/>
    </i>
    <i>
      <x v="1618"/>
      <x v="2525"/>
    </i>
    <i>
      <x v="1583"/>
      <x v="3035"/>
    </i>
    <i>
      <x v="601"/>
      <x v="1417"/>
    </i>
    <i>
      <x v="1821"/>
      <x v="1374"/>
    </i>
    <i>
      <x v="2455"/>
      <x v="703"/>
    </i>
    <i>
      <x v="3054"/>
      <x v="530"/>
    </i>
    <i>
      <x v="2353"/>
      <x v="738"/>
    </i>
    <i>
      <x v="1349"/>
      <x v="788"/>
    </i>
    <i>
      <x v="1420"/>
      <x v="1158"/>
    </i>
    <i>
      <x v="1282"/>
      <x v="1876"/>
    </i>
    <i>
      <x v="961"/>
      <x v="1251"/>
    </i>
    <i>
      <x v="463"/>
      <x v="463"/>
    </i>
    <i>
      <x v="575"/>
      <x v="2430"/>
    </i>
    <i>
      <x v="3026"/>
      <x v="2478"/>
    </i>
    <i>
      <x v="1690"/>
      <x v="849"/>
    </i>
    <i>
      <x v="1393"/>
      <x v="2858"/>
    </i>
    <i>
      <x v="1550"/>
      <x v="341"/>
    </i>
    <i>
      <x v="2171"/>
      <x v="909"/>
    </i>
    <i>
      <x v="2043"/>
      <x v="2446"/>
    </i>
    <i>
      <x v="2172"/>
      <x v="2388"/>
    </i>
    <i>
      <x v="1977"/>
      <x v="465"/>
    </i>
    <i>
      <x v="1749"/>
      <x v="916"/>
    </i>
    <i>
      <x v="2757"/>
      <x v="1860"/>
    </i>
    <i>
      <x v="268"/>
      <x v="1866"/>
    </i>
    <i>
      <x v="2893"/>
      <x v="735"/>
    </i>
    <i>
      <x v="2125"/>
      <x v="2847"/>
    </i>
    <i>
      <x v="2315"/>
      <x v="2870"/>
    </i>
    <i>
      <x v="21"/>
      <x v="147"/>
    </i>
    <i>
      <x v="1964"/>
      <x v="2876"/>
    </i>
    <i>
      <x v="184"/>
      <x v="98"/>
    </i>
    <i>
      <x v="1012"/>
      <x v="3029"/>
    </i>
    <i>
      <x v="1167"/>
      <x v="1452"/>
    </i>
    <i>
      <x v="2922"/>
      <x v="744"/>
    </i>
    <i>
      <x v="2546"/>
      <x v="1733"/>
    </i>
    <i>
      <x v="2267"/>
      <x v="737"/>
    </i>
    <i>
      <x v="2213"/>
      <x v="1725"/>
    </i>
    <i>
      <x v="95"/>
      <x v="1875"/>
    </i>
    <i>
      <x v="352"/>
      <x v="2854"/>
    </i>
    <i>
      <x v="1716"/>
      <x v="345"/>
    </i>
    <i>
      <x v="99"/>
      <x v="2300"/>
    </i>
    <i>
      <x v="2461"/>
      <x v="462"/>
    </i>
    <i>
      <x v="1939"/>
      <x v="2855"/>
    </i>
    <i>
      <x v="1774"/>
      <x v="464"/>
    </i>
    <i>
      <x v="2712"/>
      <x v="2387"/>
    </i>
    <i>
      <x v="513"/>
      <x v="2853"/>
    </i>
    <i>
      <x v="2059"/>
      <x v="2086"/>
    </i>
    <i>
      <x v="2311"/>
      <x v="2393"/>
    </i>
    <i>
      <x v="326"/>
      <x v="2696"/>
    </i>
    <i>
      <x v="2539"/>
      <x v="911"/>
    </i>
    <i>
      <x v="28"/>
      <x v="1263"/>
    </i>
    <i>
      <x v="2737"/>
      <x v="1522"/>
    </i>
    <i>
      <x v="2254"/>
      <x v="1851"/>
    </i>
    <i>
      <x v="2119"/>
      <x v="1211"/>
    </i>
    <i>
      <x v="2542"/>
      <x v="1204"/>
    </i>
    <i>
      <x v="451"/>
      <x v="1983"/>
    </i>
    <i>
      <x v="848"/>
      <x v="1859"/>
    </i>
    <i>
      <x v="1291"/>
      <x v="2237"/>
    </i>
    <i>
      <x v="1854"/>
      <x v="1862"/>
    </i>
    <i>
      <x v="733"/>
      <x v="2666"/>
    </i>
    <i>
      <x v="648"/>
      <x v="1209"/>
    </i>
    <i>
      <x v="2113"/>
      <x v="2869"/>
    </i>
    <i>
      <x v="189"/>
      <x v="1554"/>
    </i>
    <i>
      <x v="816"/>
      <x v="1869"/>
    </i>
    <i>
      <x v="23"/>
      <x v="1874"/>
    </i>
    <i>
      <x v="1186"/>
      <x v="938"/>
    </i>
    <i>
      <x v="369"/>
      <x v="1048"/>
    </i>
    <i>
      <x v="1084"/>
      <x v="2675"/>
    </i>
    <i>
      <x v="2528"/>
      <x v="1290"/>
    </i>
    <i>
      <x v="1937"/>
      <x v="191"/>
    </i>
    <i>
      <x v="1737"/>
      <x v="2408"/>
    </i>
    <i>
      <x v="2926"/>
      <x v="1411"/>
    </i>
    <i>
      <x v="1864"/>
      <x v="937"/>
    </i>
    <i>
      <x v="1588"/>
      <x v="51"/>
    </i>
    <i>
      <x v="85"/>
      <x v="1212"/>
    </i>
    <i>
      <x v="211"/>
      <x v="2349"/>
    </i>
    <i>
      <x v="1693"/>
      <x v="1758"/>
    </i>
    <i>
      <x v="1725"/>
      <x v="1300"/>
    </i>
    <i>
      <x v="242"/>
      <x v="742"/>
    </i>
    <i>
      <x v="2289"/>
      <x v="2857"/>
    </i>
    <i>
      <x v="1260"/>
      <x v="1980"/>
    </i>
    <i>
      <x v="226"/>
      <x v="1840"/>
    </i>
    <i>
      <x v="880"/>
      <x v="467"/>
    </i>
    <i>
      <x v="1183"/>
      <x v="3027"/>
    </i>
    <i>
      <x v="789"/>
      <x v="2890"/>
    </i>
    <i>
      <x v="406"/>
      <x v="2386"/>
    </i>
    <i>
      <x v="134"/>
      <x v="181"/>
    </i>
    <i>
      <x v="618"/>
      <x v="193"/>
    </i>
    <i>
      <x v="913"/>
      <x v="1846"/>
    </i>
    <i>
      <x v="2846"/>
      <x v="1747"/>
    </i>
    <i>
      <x v="2057"/>
      <x v="1877"/>
    </i>
    <i>
      <x v="1288"/>
      <x v="32"/>
    </i>
    <i>
      <x v="1504"/>
      <x v="2861"/>
    </i>
    <i>
      <x v="3069"/>
      <x v="292"/>
    </i>
    <i>
      <x v="68"/>
      <x v="2100"/>
    </i>
    <i>
      <x v="2259"/>
      <x v="2297"/>
    </i>
    <i>
      <x v="2256"/>
      <x v="1208"/>
    </i>
    <i>
      <x v="156"/>
      <x v="1200"/>
    </i>
    <i>
      <x v="1408"/>
      <x v="2846"/>
    </i>
    <i>
      <x v="60"/>
      <x v="912"/>
    </i>
    <i>
      <x v="2948"/>
      <x v="474"/>
    </i>
    <i>
      <x v="1644"/>
      <x v="846"/>
    </i>
    <i>
      <x v="388"/>
      <x v="2852"/>
    </i>
    <i>
      <x v="54"/>
      <x v="623"/>
    </i>
    <i>
      <x v="623"/>
      <x v="1746"/>
    </i>
    <i>
      <x v="860"/>
      <x v="2390"/>
    </i>
    <i>
      <x v="957"/>
      <x v="865"/>
    </i>
    <i>
      <x v="77"/>
      <x v="466"/>
    </i>
    <i>
      <x v="811"/>
      <x v="1748"/>
    </i>
    <i>
      <x v="2540"/>
      <x v="3024"/>
    </i>
    <i>
      <x v="681"/>
      <x v="2262"/>
    </i>
    <i>
      <x v="1673"/>
      <x v="747"/>
    </i>
    <i>
      <x v="1379"/>
      <x v="342"/>
    </i>
    <i>
      <x v="1427"/>
      <x v="910"/>
    </i>
    <i>
      <x v="884"/>
      <x v="740"/>
    </i>
    <i>
      <x v="1920"/>
      <x v="831"/>
    </i>
    <i>
      <x v="1709"/>
      <x v="2866"/>
    </i>
    <i>
      <x v="476"/>
      <x v="1273"/>
    </i>
    <i>
      <x v="2377"/>
      <x v="847"/>
    </i>
    <i>
      <x v="1146"/>
      <x v="1131"/>
    </i>
    <i>
      <x v="700"/>
      <x v="1213"/>
    </i>
    <i>
      <x v="127"/>
      <x v="192"/>
    </i>
    <i>
      <x v="1471"/>
      <x v="1868"/>
    </i>
    <i>
      <x v="190"/>
      <x v="33"/>
    </i>
    <i>
      <x v="2295"/>
      <x v="1968"/>
    </i>
    <i>
      <x v="12"/>
      <x v="3026"/>
    </i>
    <i>
      <x v="2280"/>
      <x v="863"/>
    </i>
    <i>
      <x v="45"/>
      <x v="1764"/>
    </i>
    <i>
      <x v="2582"/>
      <x v="2862"/>
    </i>
    <i>
      <x v="1152"/>
      <x v="2863"/>
    </i>
    <i>
      <x v="2590"/>
      <x v="1841"/>
    </i>
    <i>
      <x v="1948"/>
      <x v="3023"/>
    </i>
    <i>
      <x v="1299"/>
      <x v="1202"/>
    </i>
    <i>
      <x v="843"/>
      <x v="2864"/>
    </i>
    <i>
      <x v="390"/>
      <x v="739"/>
    </i>
    <i>
      <x v="2273"/>
      <x v="1210"/>
    </i>
    <i>
      <x v="1643"/>
      <x v="478"/>
    </i>
    <i>
      <x v="260"/>
      <x v="1383"/>
    </i>
    <i>
      <x v="1655"/>
      <x v="1839"/>
    </i>
    <i>
      <x v="928"/>
      <x v="14"/>
    </i>
    <i>
      <x v="1405"/>
      <x v="918"/>
    </i>
    <i>
      <x v="2089"/>
      <x v="2865"/>
    </i>
    <i>
      <x v="584"/>
      <x v="485"/>
    </i>
    <i>
      <x v="2341"/>
      <x v="2859"/>
    </i>
    <i>
      <x v="2994"/>
      <x v="1838"/>
    </i>
    <i>
      <x v="287"/>
      <x v="1763"/>
    </i>
    <i>
      <x v="363"/>
      <x v="38"/>
    </i>
    <i>
      <x v="2418"/>
      <x v="340"/>
    </i>
    <i>
      <x v="1352"/>
      <x v="845"/>
    </i>
    <i>
      <x v="2682"/>
      <x v="2868"/>
    </i>
    <i>
      <x v="2235"/>
      <x v="2867"/>
    </i>
    <i>
      <x v="1253"/>
      <x v="2635"/>
    </i>
    <i>
      <x v="1247"/>
      <x v="468"/>
    </i>
    <i>
      <x v="1955"/>
      <x v="1845"/>
    </i>
    <i>
      <x v="142"/>
      <x v="2261"/>
    </i>
    <i>
      <x v="703"/>
      <x v="2411"/>
    </i>
    <i>
      <x v="819"/>
      <x v="2874"/>
    </i>
    <i>
      <x v="2790"/>
      <x v="837"/>
    </i>
    <i>
      <x v="1020"/>
      <x v="2668"/>
    </i>
    <i>
      <x v="304"/>
      <x v="848"/>
    </i>
    <i>
      <x v="2882"/>
      <x v="834"/>
    </i>
    <i>
      <x v="1242"/>
      <x v="1266"/>
    </i>
    <i>
      <x v="1824"/>
      <x v="2391"/>
    </i>
    <i>
      <x v="2803"/>
      <x v="237"/>
    </i>
    <i>
      <x v="560"/>
      <x v="833"/>
    </i>
    <i>
      <x v="1317"/>
      <x v="1762"/>
    </i>
    <i>
      <x v="70"/>
      <x v="1404"/>
    </i>
    <i>
      <x v="882"/>
      <x v="2647"/>
    </i>
    <i>
      <x v="915"/>
      <x v="470"/>
    </i>
    <i>
      <x v="2742"/>
      <x v="971"/>
    </i>
    <i>
      <x v="13"/>
      <x v="1842"/>
    </i>
    <i>
      <x v="3029"/>
      <x v="836"/>
    </i>
    <i>
      <x v="2604"/>
      <x v="1909"/>
    </i>
    <i>
      <x v="870"/>
      <x v="1104"/>
    </i>
    <i>
      <x v="468"/>
      <x v="2643"/>
    </i>
    <i>
      <x v="2481"/>
      <x v="830"/>
    </i>
    <i>
      <x v="1545"/>
      <x v="2621"/>
    </i>
    <i>
      <x v="164"/>
      <x v="859"/>
    </i>
    <i>
      <x v="917"/>
      <x v="2842"/>
    </i>
    <i>
      <x v="1213"/>
      <x v="1819"/>
    </i>
    <i>
      <x v="2051"/>
      <x v="146"/>
    </i>
    <i>
      <x v="1108"/>
      <x v="2407"/>
    </i>
    <i>
      <x v="2731"/>
      <x v="2641"/>
    </i>
    <i>
      <x v="1107"/>
      <x v="1847"/>
    </i>
    <i>
      <x v="122"/>
      <x v="2235"/>
    </i>
    <i>
      <x v="1761"/>
      <x v="23"/>
    </i>
    <i>
      <x v="2652"/>
      <x v="2351"/>
    </i>
    <i>
      <x v="2953"/>
      <x v="1179"/>
    </i>
    <i>
      <x v="337"/>
      <x v="732"/>
    </i>
    <i>
      <x v="1390"/>
      <x v="861"/>
    </i>
    <i>
      <x v="3055"/>
      <x v="2137"/>
    </i>
    <i>
      <x v="2151"/>
      <x v="838"/>
    </i>
    <i>
      <x v="222"/>
      <x v="1843"/>
    </i>
    <i>
      <x v="586"/>
      <x v="1849"/>
    </i>
    <i>
      <x v="2629"/>
      <x v="2630"/>
    </i>
    <i>
      <x v="1271"/>
      <x v="867"/>
    </i>
    <i>
      <x v="1523"/>
      <x v="1206"/>
    </i>
    <i>
      <x v="803"/>
      <x v="2837"/>
    </i>
    <i>
      <x v="48"/>
      <x v="482"/>
    </i>
    <i>
      <x v="152"/>
      <x v="1889"/>
    </i>
    <i>
      <x v="2032"/>
      <x v="1752"/>
    </i>
    <i>
      <x v="2555"/>
      <x v="1844"/>
    </i>
    <i>
      <x v="1170"/>
      <x/>
    </i>
    <i>
      <x v="1623"/>
      <x v="2439"/>
    </i>
    <i>
      <x v="1529"/>
      <x v="858"/>
    </i>
    <i>
      <x v="2006"/>
      <x v="2389"/>
    </i>
    <i>
      <x v="585"/>
      <x v="862"/>
    </i>
    <i>
      <x v="1467"/>
      <x v="1708"/>
    </i>
    <i>
      <x v="1576"/>
      <x v="2629"/>
    </i>
    <i>
      <x v="1227"/>
      <x v="914"/>
    </i>
    <i>
      <x v="2264"/>
      <x v="1049"/>
    </i>
    <i>
      <x v="1327"/>
      <x v="1709"/>
    </i>
    <i>
      <x v="687"/>
      <x v="469"/>
    </i>
    <i>
      <x v="1236"/>
      <x v="844"/>
    </i>
    <i>
      <x v="2980"/>
      <x v="1176"/>
    </i>
    <i>
      <x v="2920"/>
      <x v="991"/>
    </i>
    <i>
      <x v="165"/>
      <x v="2624"/>
    </i>
    <i>
      <x v="1254"/>
      <x v="2841"/>
    </i>
    <i>
      <x v="1100"/>
      <x v="2839"/>
    </i>
    <i>
      <x v="2557"/>
      <x v="2546"/>
    </i>
    <i>
      <x v="1852"/>
      <x v="2418"/>
    </i>
    <i>
      <x v="2380"/>
      <x v="2432"/>
    </i>
    <i>
      <x v="7"/>
      <x v="2260"/>
    </i>
    <i>
      <x v="372"/>
      <x v="2413"/>
    </i>
    <i>
      <x v="67"/>
      <x v="1858"/>
    </i>
    <i>
      <x v="830"/>
      <x v="2412"/>
    </i>
    <i>
      <x v="1941"/>
      <x v="1393"/>
    </i>
    <i>
      <x v="2092"/>
      <x v="1178"/>
    </i>
    <i>
      <x v="1890"/>
      <x v="1395"/>
    </i>
    <i>
      <x v="2818"/>
      <x v="835"/>
    </i>
    <i>
      <x v="2493"/>
      <x v="2409"/>
    </i>
    <i>
      <x v="1280"/>
      <x v="1180"/>
    </i>
    <i>
      <x v="1446"/>
      <x v="1881"/>
    </i>
    <i>
      <x v="1098"/>
      <x v="2873"/>
    </i>
    <i>
      <x v="545"/>
      <x v="1183"/>
    </i>
    <i>
      <x v="2122"/>
      <x v="230"/>
    </i>
    <i>
      <x v="119"/>
      <x v="18"/>
    </i>
    <i>
      <x v="258"/>
      <x v="2905"/>
    </i>
    <i>
      <x v="1648"/>
      <x v="2645"/>
    </i>
    <i>
      <x v="1873"/>
      <x v="2410"/>
    </i>
    <i>
      <x v="1830"/>
      <x v="2626"/>
    </i>
    <i>
      <x v="168"/>
      <x v="183"/>
    </i>
    <i>
      <x v="867"/>
      <x v="868"/>
    </i>
    <i>
      <x v="144"/>
      <x v="471"/>
    </i>
    <i>
      <x v="2548"/>
      <x v="989"/>
    </i>
    <i>
      <x v="2436"/>
      <x v="235"/>
    </i>
    <i>
      <x v="2094"/>
      <x v="2625"/>
    </i>
    <i>
      <x v="3041"/>
      <x v="1304"/>
    </i>
    <i>
      <x v="933"/>
      <x v="974"/>
    </i>
    <i>
      <x v="399"/>
      <x v="2622"/>
    </i>
    <i>
      <x v="2076"/>
      <x v="1182"/>
    </i>
    <i>
      <x v="901"/>
      <x v="733"/>
    </i>
    <i>
      <x v="2686"/>
      <x v="2718"/>
    </i>
    <i>
      <x v="2428"/>
      <x v="2713"/>
    </i>
    <i>
      <x v="1919"/>
      <x v="2623"/>
    </i>
    <i>
      <x v="2900"/>
      <x v="2716"/>
    </i>
    <i>
      <x v="465"/>
      <x v="135"/>
    </i>
    <i>
      <x v="1925"/>
      <x v="2367"/>
    </i>
    <i>
      <x v="1871"/>
      <x v="2714"/>
    </i>
    <i>
      <x v="2303"/>
      <x v="2717"/>
    </i>
    <i>
      <x v="2589"/>
      <x v="2368"/>
    </i>
    <i>
      <x v="1826"/>
      <x v="2742"/>
    </i>
    <i>
      <x v="2443"/>
      <x v="2369"/>
    </i>
    <i>
      <x v="2304"/>
      <x v="2715"/>
    </i>
    <i>
      <x v="847"/>
      <x v="1181"/>
    </i>
    <i>
      <x v="475"/>
      <x v="182"/>
    </i>
    <i>
      <x v="697"/>
      <x v="826"/>
    </i>
    <i>
      <x v="1620"/>
      <x v="508"/>
    </i>
    <i>
      <x v="1441"/>
      <x v="180"/>
    </i>
    <i>
      <x v="1916"/>
      <x v="509"/>
    </i>
    <i>
      <x v="2974"/>
      <x v="819"/>
    </i>
    <i>
      <x v="3019"/>
      <x v="2392"/>
    </i>
    <i>
      <x v="3057"/>
      <x v="1099"/>
    </i>
    <i>
      <x v="2892"/>
      <x v="3031"/>
    </i>
    <i>
      <x v="2870"/>
      <x v="2483"/>
    </i>
    <i>
      <x v="3073"/>
      <x v="1788"/>
    </i>
    <i>
      <x v="2957"/>
      <x v="555"/>
    </i>
    <i>
      <x v="3027"/>
      <x v="380"/>
    </i>
    <i>
      <x v="2560"/>
      <x v="2925"/>
    </i>
    <i>
      <x v="3049"/>
      <x v="2003"/>
    </i>
    <i>
      <x v="2959"/>
      <x v="2206"/>
    </i>
    <i>
      <x v="3065"/>
      <x v="789"/>
    </i>
    <i>
      <x v="2960"/>
      <x v="2370"/>
    </i>
    <i>
      <x v="3015"/>
      <x v="2002"/>
    </i>
    <i>
      <x v="2961"/>
      <x v="793"/>
    </i>
    <i>
      <x v="3023"/>
      <x v="196"/>
    </i>
    <i>
      <x v="2716"/>
      <x v="2481"/>
    </i>
    <i>
      <x v="3031"/>
      <x v="1192"/>
    </i>
    <i>
      <x v="2872"/>
      <x v="729"/>
    </i>
    <i>
      <x v="2468"/>
      <x v="1893"/>
    </i>
    <i>
      <x v="2669"/>
      <x v="1897"/>
    </i>
    <i>
      <x v="2945"/>
      <x v="2663"/>
    </i>
    <i>
      <x v="2665"/>
      <x v="2098"/>
    </i>
    <i>
      <x v="3061"/>
      <x v="2908"/>
    </i>
    <i>
      <x v="2619"/>
      <x v="2011"/>
    </i>
    <i>
      <x v="2646"/>
      <x v="264"/>
    </i>
    <i>
      <x v="2967"/>
      <x v="2754"/>
    </i>
    <i>
      <x v="3077"/>
      <x v="761"/>
    </i>
    <i>
      <x v="2968"/>
      <x v="907"/>
    </i>
    <i>
      <x v="3017"/>
      <x v="857"/>
    </i>
    <i>
      <x v="2334"/>
      <x v="2719"/>
    </i>
    <i>
      <x v="2779"/>
      <x v="2640"/>
    </i>
    <i>
      <x v="2970"/>
      <x v="525"/>
    </i>
    <i>
      <x v="2837"/>
      <x v="1337"/>
    </i>
    <i>
      <x v="2512"/>
      <x v="1124"/>
    </i>
    <i>
      <x v="2849"/>
      <x v="771"/>
    </i>
    <i>
      <x v="2876"/>
      <x v="1476"/>
    </i>
    <i>
      <x v="2427"/>
      <x v="1101"/>
    </i>
    <i>
      <x v="2718"/>
      <x v="291"/>
    </i>
    <i>
      <x v="2838"/>
      <x v="265"/>
    </i>
    <i>
      <x v="2941"/>
      <x v="2215"/>
    </i>
    <i>
      <x v="3045"/>
      <x v="10"/>
    </i>
    <i>
      <x v="3047"/>
      <x v="2591"/>
    </i>
    <i>
      <x v="2509"/>
      <x v="2221"/>
    </i>
    <i>
      <x v="3051"/>
      <x v="1871"/>
    </i>
    <i>
      <x v="2606"/>
      <x v="323"/>
    </i>
    <i>
      <x v="2343"/>
      <x v="13"/>
    </i>
    <i>
      <x v="2561"/>
      <x v="1474"/>
    </i>
    <i>
      <x v="3059"/>
      <x v="972"/>
    </i>
    <i>
      <x v="2978"/>
      <x v="13"/>
    </i>
    <i>
      <x v="3063"/>
      <x v="839"/>
    </i>
    <i>
      <x v="2675"/>
      <x v="1880"/>
    </i>
    <i>
      <x v="3067"/>
      <x v="392"/>
    </i>
    <i>
      <x v="2608"/>
      <x v="684"/>
    </i>
    <i>
      <x v="3071"/>
      <x v="2907"/>
    </i>
    <i>
      <x v="2448"/>
      <x v="681"/>
    </i>
    <i>
      <x v="3075"/>
      <x v="396"/>
    </i>
    <i>
      <x v="2982"/>
      <x v="613"/>
    </i>
    <i>
      <x v="2931"/>
      <x v="1711"/>
    </i>
    <i>
      <x v="2609"/>
      <x v="2541"/>
    </i>
    <i>
      <x v="2402"/>
      <x v="2436"/>
    </i>
    <i>
      <x v="2984"/>
      <x v="2103"/>
    </i>
    <i>
      <x v="2424"/>
      <x v="2028"/>
    </i>
    <i>
      <x v="2596"/>
      <x v="2674"/>
    </i>
    <i>
      <x v="3020"/>
      <x v="2434"/>
    </i>
    <i>
      <x v="2806"/>
      <x v="483"/>
    </i>
    <i>
      <x v="2630"/>
      <x v="977"/>
    </i>
    <i>
      <x v="2918"/>
      <x v="570"/>
    </i>
    <i>
      <x v="2631"/>
      <x v="2735"/>
    </i>
    <i>
      <x v="2772"/>
      <x v="1353"/>
    </i>
    <i>
      <x v="2533"/>
      <x v="2487"/>
    </i>
    <i>
      <x v="2733"/>
      <x v="1615"/>
    </i>
    <i>
      <x v="3028"/>
      <x v="1629"/>
    </i>
    <i>
      <x v="2921"/>
      <x v="3041"/>
    </i>
    <i>
      <x v="3030"/>
      <x v="2482"/>
    </i>
    <i>
      <x v="2991"/>
      <x v="790"/>
    </i>
    <i>
      <x v="3032"/>
      <x v="2723"/>
    </i>
    <i>
      <x v="2845"/>
      <x v="52"/>
    </i>
    <i>
      <x v="3034"/>
      <x v="477"/>
    </i>
    <i>
      <x v="2993"/>
      <x v="2200"/>
    </i>
    <i>
      <x v="3036"/>
      <x v="936"/>
    </i>
    <i>
      <x v="2709"/>
      <x v="2891"/>
    </i>
    <i>
      <x v="3038"/>
      <x v="393"/>
    </i>
    <i>
      <x v="2784"/>
      <x v="63"/>
    </i>
    <i>
      <x v="2721"/>
      <x v="860"/>
    </i>
    <i>
      <x v="3043"/>
      <x v="1605"/>
    </i>
    <i>
      <x v="3042"/>
      <x v="330"/>
    </i>
    <i>
      <x v="2995"/>
      <x v="2159"/>
    </i>
    <i>
      <x v="3044"/>
      <x v="2101"/>
    </i>
    <i>
      <x v="2883"/>
      <x v="2399"/>
    </i>
    <i>
      <x v="3046"/>
      <x v="2954"/>
    </i>
    <i>
      <x v="2422"/>
      <x v="1982"/>
    </i>
    <i>
      <x v="2943"/>
      <x v="1036"/>
    </i>
    <i>
      <x v="2998"/>
      <x v="3064"/>
    </i>
    <i>
      <x v="2373"/>
      <x v="2568"/>
    </i>
    <i>
      <x v="2698"/>
      <x v="1098"/>
    </i>
    <i>
      <x v="3052"/>
      <x v="577"/>
    </i>
    <i>
      <x v="2385"/>
      <x v="2955"/>
    </i>
    <i>
      <x v="2946"/>
      <x v="576"/>
    </i>
    <i>
      <x v="2547"/>
      <x v="3022"/>
    </i>
    <i>
      <x v="3056"/>
      <x v="395"/>
    </i>
    <i>
      <x v="2454"/>
      <x v="2798"/>
    </i>
    <i>
      <x v="3058"/>
      <x v="2548"/>
    </i>
    <i>
      <x v="2612"/>
      <x v="1502"/>
    </i>
    <i>
      <x v="3060"/>
      <x v="2199"/>
    </i>
    <i>
      <x v="3004"/>
      <x v="393"/>
    </i>
    <i>
      <x v="2458"/>
      <x v="1"/>
    </i>
    <i>
      <x v="2439"/>
      <x v="1894"/>
    </i>
    <i>
      <x v="3064"/>
      <x v="391"/>
    </i>
    <i>
      <x v="2863"/>
      <x v="1517"/>
    </i>
    <i>
      <x v="3066"/>
      <x v="1246"/>
    </i>
    <i>
      <x v="3007"/>
      <x v="494"/>
    </i>
    <i>
      <x v="3068"/>
      <x v="1359"/>
    </i>
    <i>
      <x v="3008"/>
      <x v="973"/>
    </i>
    <i>
      <x v="3070"/>
      <x v="1789"/>
    </i>
    <i>
      <x v="3009"/>
      <x v="1342"/>
    </i>
    <i>
      <x v="3072"/>
      <x v="1829"/>
    </i>
    <i>
      <x v="3010"/>
      <x v="2549"/>
    </i>
    <i>
      <x v="3074"/>
      <x v="2590"/>
    </i>
    <i>
      <x v="3011"/>
      <x v="2677"/>
    </i>
    <i>
      <x v="3076"/>
      <x v="436"/>
    </i>
    <i>
      <x v="2888"/>
      <x v="434"/>
    </i>
    <i>
      <x v="2336"/>
      <x v="1335"/>
    </i>
    <i>
      <x v="3013"/>
      <x v="1999"/>
    </i>
    <i>
      <x v="1867"/>
      <x v="2734"/>
    </i>
    <i>
      <x v="2211"/>
      <x v="1390"/>
    </i>
    <i>
      <x v="1591"/>
      <x v="2263"/>
    </i>
    <i>
      <x v="1564"/>
      <x v="2944"/>
    </i>
    <i>
      <x v="1750"/>
      <x v="1957"/>
    </i>
    <i>
      <x v="1936"/>
      <x v="2466"/>
    </i>
    <i>
      <x v="1741"/>
      <x v="2695"/>
    </i>
    <i>
      <x v="2087"/>
      <x v="2179"/>
    </i>
    <i>
      <x v="1917"/>
      <x v="1940"/>
    </i>
    <i>
      <x v="2127"/>
      <x v="2694"/>
    </i>
    <i>
      <x v="1794"/>
      <x v="1499"/>
    </i>
    <i>
      <x v="2300"/>
      <x v="1898"/>
    </i>
    <i>
      <x v="1893"/>
      <x v="2791"/>
    </i>
    <i>
      <x v="1554"/>
      <x v="2860"/>
    </i>
    <i>
      <x v="1811"/>
      <x v="2875"/>
    </i>
    <i>
      <x v="1831"/>
      <x v="2801"/>
    </i>
    <i>
      <x v="1980"/>
      <x v="1903"/>
    </i>
    <i>
      <x v="1781"/>
      <x v="1190"/>
    </i>
    <i>
      <x v="2153"/>
      <x v="1537"/>
    </i>
    <i>
      <x v="1731"/>
      <x v="1549"/>
    </i>
    <i>
      <x v="2237"/>
      <x v="1156"/>
    </i>
    <i>
      <x v="2126"/>
      <x v="2490"/>
    </i>
    <i>
      <x v="1631"/>
      <x v="198"/>
    </i>
    <i>
      <x v="1928"/>
      <x v="2264"/>
    </i>
    <i>
      <x v="2014"/>
      <x v="960"/>
    </i>
    <i>
      <x v="1656"/>
      <x v="990"/>
    </i>
    <i>
      <x v="1855"/>
      <x v="1761"/>
    </i>
    <i>
      <x v="1770"/>
      <x v="2753"/>
    </i>
    <i>
      <x v="1931"/>
      <x v="2748"/>
    </i>
    <i>
      <x v="1863"/>
      <x v="2095"/>
    </i>
    <i>
      <x v="1608"/>
      <x v="17"/>
    </i>
    <i>
      <x v="1575"/>
      <x v="2459"/>
    </i>
    <i>
      <x v="2133"/>
      <x v="1219"/>
    </i>
    <i>
      <x v="2117"/>
      <x v="1119"/>
    </i>
    <i>
      <x v="1609"/>
      <x v="1890"/>
    </i>
    <i>
      <x v="1983"/>
      <x v="843"/>
    </i>
    <i>
      <x v="1965"/>
      <x v="852"/>
    </i>
    <i>
      <x v="2083"/>
      <x v="2671"/>
    </i>
    <i>
      <x v="1760"/>
      <x v="2424"/>
    </i>
    <i>
      <x v="2160"/>
      <x v="1757"/>
    </i>
    <i>
      <x v="919"/>
      <x v="1129"/>
    </i>
    <i>
      <x v="1243"/>
      <x v="1401"/>
    </i>
    <i>
      <x v="1166"/>
      <x v="1895"/>
    </i>
    <i>
      <x v="1234"/>
      <x v="1352"/>
    </i>
    <i>
      <x v="1435"/>
      <x v="3059"/>
    </i>
    <i>
      <x v="1421"/>
      <x v="285"/>
    </i>
    <i>
      <x v="1078"/>
      <x v="650"/>
    </i>
    <i>
      <x v="1119"/>
      <x v="1710"/>
    </i>
    <i>
      <x v="1333"/>
      <x v="1475"/>
    </i>
    <i>
      <x v="1060"/>
      <x v="1362"/>
    </i>
    <i>
      <x v="1321"/>
      <x v="2105"/>
    </i>
    <i>
      <x v="939"/>
      <x v="2415"/>
    </i>
    <i>
      <x v="1465"/>
      <x v="2655"/>
    </i>
    <i>
      <x v="994"/>
      <x v="2992"/>
    </i>
    <i>
      <x v="906"/>
      <x v="1552"/>
    </i>
    <i>
      <x v="902"/>
      <x v="97"/>
    </i>
    <i>
      <x v="1255"/>
      <x v="2527"/>
    </i>
    <i>
      <x v="954"/>
      <x v="2840"/>
    </i>
    <i>
      <x v="1128"/>
      <x v="1440"/>
    </i>
    <i>
      <x v="1049"/>
      <x v="2526"/>
    </i>
    <i>
      <x v="895"/>
      <x v="491"/>
    </i>
    <i>
      <x v="955"/>
      <x v="1102"/>
    </i>
    <i>
      <x v="1490"/>
      <x v="2856"/>
    </i>
    <i>
      <x v="1297"/>
      <x v="680"/>
    </i>
    <i>
      <x v="858"/>
      <x v="853"/>
    </i>
    <i>
      <x v="1056"/>
      <x v="2096"/>
    </i>
    <i>
      <x v="911"/>
      <x v="2627"/>
    </i>
    <i>
      <x v="937"/>
      <x v="1334"/>
    </i>
    <i>
      <x v="1233"/>
      <x v="2660"/>
    </i>
    <i>
      <x v="1138"/>
      <x v="968"/>
    </i>
    <i>
      <x v="1226"/>
      <x v="3030"/>
    </i>
    <i>
      <x v="1219"/>
      <x v="1123"/>
    </i>
    <i>
      <x v="1416"/>
      <x v="2654"/>
    </i>
    <i>
      <x v="1409"/>
      <x v="1043"/>
    </i>
    <i>
      <x v="1468"/>
      <x v="2491"/>
    </i>
    <i>
      <x v="1520"/>
      <x v="2204"/>
    </i>
    <i>
      <x v="71"/>
      <x v="1971"/>
    </i>
    <i>
      <x v="133"/>
      <x v="2092"/>
    </i>
    <i>
      <x v="742"/>
      <x v="1899"/>
    </i>
    <i>
      <x v="461"/>
      <x v="855"/>
    </i>
    <i>
      <x v="359"/>
      <x v="1896"/>
    </i>
    <i>
      <x v="82"/>
      <x v="2511"/>
    </i>
    <i>
      <x v="227"/>
      <x v="866"/>
    </i>
    <i>
      <x v="229"/>
      <x v="351"/>
    </i>
    <i>
      <x v="306"/>
      <x v="2651"/>
    </i>
    <i>
      <x v="589"/>
      <x v="229"/>
    </i>
    <i>
      <x v="139"/>
      <x v="1604"/>
    </i>
    <i>
      <x v="498"/>
      <x v="1471"/>
    </i>
    <i>
      <x v="578"/>
      <x v="1450"/>
    </i>
    <i>
      <x v="528"/>
      <x v="2673"/>
    </i>
    <i>
      <x v="429"/>
      <x v="2305"/>
    </i>
    <i>
      <x v="582"/>
      <x v="1388"/>
    </i>
    <i>
      <x v="434"/>
      <x v="841"/>
    </i>
    <i>
      <x v="436"/>
      <x v="957"/>
    </i>
    <i>
      <x v="445"/>
      <x v="2670"/>
    </i>
    <i>
      <x v="497"/>
      <x v="683"/>
    </i>
    <i>
      <x v="161"/>
      <x v="2871"/>
    </i>
    <i>
      <x v="502"/>
      <x v="1105"/>
    </i>
    <i>
      <x v="695"/>
      <x v="2091"/>
    </i>
    <i>
      <x v="2"/>
      <x v="2004"/>
    </i>
    <i>
      <x v="174"/>
      <x v="1848"/>
    </i>
    <i>
      <x v="571"/>
      <x v="2017"/>
    </i>
    <i>
      <x v="473"/>
      <x v="265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avf_core_risk" fld="39" baseField="0" baseItem="0"/>
    <dataField name="mean_mavf_core_risk_" fld="46" baseField="0" baseItem="0"/>
    <dataField name="total pixel_count" fld="6" baseField="0" baseItem="0"/>
    <dataField name="total primary_length_m" fld="30" baseField="0" baseItem="0"/>
    <dataField name="total primary_length_m_hftd_23" fld="3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2780E-45E0-4185-8E5C-3CCB4A5D96BD}">
  <sheetPr>
    <tabColor rgb="FF00338D"/>
    <pageSetUpPr fitToPage="1"/>
  </sheetPr>
  <dimension ref="B2:D44"/>
  <sheetViews>
    <sheetView showGridLines="0" zoomScaleNormal="100" zoomScaleSheetLayoutView="100" workbookViewId="0">
      <selection activeCell="A38" sqref="A38:XFD43"/>
    </sheetView>
  </sheetViews>
  <sheetFormatPr defaultColWidth="8.85546875" defaultRowHeight="15" x14ac:dyDescent="0.25"/>
  <cols>
    <col min="1" max="1" width="1.85546875" customWidth="1"/>
    <col min="2" max="2" width="3.42578125" customWidth="1"/>
    <col min="3" max="3" width="36.7109375" customWidth="1"/>
    <col min="4" max="4" width="84.28515625" customWidth="1"/>
    <col min="5" max="5" width="3" customWidth="1"/>
    <col min="6" max="13" width="16.42578125" customWidth="1"/>
  </cols>
  <sheetData>
    <row r="2" spans="2:4" ht="28.5" x14ac:dyDescent="0.45">
      <c r="B2" s="32" t="s">
        <v>4479</v>
      </c>
    </row>
    <row r="3" spans="2:4" x14ac:dyDescent="0.25">
      <c r="B3" t="s">
        <v>4459</v>
      </c>
    </row>
    <row r="4" spans="2:4" ht="7.15" customHeight="1" x14ac:dyDescent="0.25">
      <c r="B4" s="33"/>
      <c r="C4" s="33"/>
      <c r="D4" s="33"/>
    </row>
    <row r="5" spans="2:4" ht="15" customHeight="1" x14ac:dyDescent="0.25"/>
    <row r="6" spans="2:4" ht="15" customHeight="1" x14ac:dyDescent="0.25">
      <c r="B6" s="34" t="s">
        <v>4460</v>
      </c>
      <c r="C6" s="35"/>
      <c r="D6" s="35"/>
    </row>
    <row r="7" spans="2:4" ht="15" customHeight="1" x14ac:dyDescent="0.25">
      <c r="B7" s="36">
        <v>1</v>
      </c>
      <c r="C7" t="s">
        <v>4461</v>
      </c>
    </row>
    <row r="8" spans="2:4" ht="15" customHeight="1" x14ac:dyDescent="0.25">
      <c r="B8" s="36">
        <v>2</v>
      </c>
      <c r="C8" t="s">
        <v>4506</v>
      </c>
    </row>
    <row r="9" spans="2:4" ht="15" customHeight="1" x14ac:dyDescent="0.25">
      <c r="B9" s="36">
        <v>3</v>
      </c>
      <c r="C9" s="87" t="s">
        <v>4526</v>
      </c>
      <c r="D9" s="87"/>
    </row>
    <row r="10" spans="2:4" ht="15" customHeight="1" x14ac:dyDescent="0.25">
      <c r="C10" s="87"/>
      <c r="D10" s="87"/>
    </row>
    <row r="11" spans="2:4" ht="15" customHeight="1" x14ac:dyDescent="0.25">
      <c r="B11" s="36">
        <v>4</v>
      </c>
      <c r="C11" s="83" t="s">
        <v>4527</v>
      </c>
      <c r="D11" s="84"/>
    </row>
    <row r="12" spans="2:4" ht="15" customHeight="1" x14ac:dyDescent="0.25">
      <c r="B12" s="36">
        <v>5</v>
      </c>
      <c r="C12" s="85" t="s">
        <v>4528</v>
      </c>
      <c r="D12" s="84"/>
    </row>
    <row r="13" spans="2:4" ht="15" customHeight="1" x14ac:dyDescent="0.25">
      <c r="B13" s="36">
        <v>6</v>
      </c>
      <c r="C13" s="85" t="s">
        <v>4529</v>
      </c>
      <c r="D13" s="84"/>
    </row>
    <row r="14" spans="2:4" ht="15" customHeight="1" x14ac:dyDescent="0.25">
      <c r="B14" s="36">
        <v>7</v>
      </c>
      <c r="C14" s="85" t="s">
        <v>4530</v>
      </c>
      <c r="D14" s="84"/>
    </row>
    <row r="15" spans="2:4" ht="15" customHeight="1" x14ac:dyDescent="0.25">
      <c r="C15" s="84"/>
      <c r="D15" s="84"/>
    </row>
    <row r="16" spans="2:4" ht="15" customHeight="1" x14ac:dyDescent="0.25">
      <c r="B16" s="34" t="s">
        <v>4462</v>
      </c>
      <c r="C16" s="86"/>
      <c r="D16" s="86"/>
    </row>
    <row r="17" spans="2:4" ht="15" customHeight="1" x14ac:dyDescent="0.25">
      <c r="B17" s="36" t="s">
        <v>4463</v>
      </c>
      <c r="C17" s="7"/>
      <c r="D17" s="7"/>
    </row>
    <row r="18" spans="2:4" ht="15" customHeight="1" x14ac:dyDescent="0.25">
      <c r="B18" s="36"/>
      <c r="C18" s="7" t="s">
        <v>4525</v>
      </c>
      <c r="D18" s="7" t="s">
        <v>4531</v>
      </c>
    </row>
    <row r="19" spans="2:4" ht="15" customHeight="1" x14ac:dyDescent="0.25">
      <c r="B19" s="36"/>
      <c r="C19" s="7" t="s">
        <v>3895</v>
      </c>
      <c r="D19" s="7" t="s">
        <v>4480</v>
      </c>
    </row>
    <row r="20" spans="2:4" ht="15" customHeight="1" x14ac:dyDescent="0.25">
      <c r="C20" s="7" t="s">
        <v>3896</v>
      </c>
      <c r="D20" s="7" t="s">
        <v>4481</v>
      </c>
    </row>
    <row r="21" spans="2:4" ht="15" hidden="1" customHeight="1" x14ac:dyDescent="0.25">
      <c r="C21" s="7" t="s">
        <v>4494</v>
      </c>
      <c r="D21" s="7" t="s">
        <v>4513</v>
      </c>
    </row>
    <row r="22" spans="2:4" ht="15" hidden="1" customHeight="1" x14ac:dyDescent="0.25">
      <c r="C22" s="7" t="s">
        <v>4505</v>
      </c>
      <c r="D22" s="7" t="s">
        <v>4514</v>
      </c>
    </row>
    <row r="23" spans="2:4" ht="15" hidden="1" customHeight="1" x14ac:dyDescent="0.25">
      <c r="C23" s="7" t="s">
        <v>4495</v>
      </c>
      <c r="D23" s="7" t="s">
        <v>4515</v>
      </c>
    </row>
    <row r="24" spans="2:4" ht="15" hidden="1" customHeight="1" x14ac:dyDescent="0.25">
      <c r="C24" s="7" t="s">
        <v>4496</v>
      </c>
      <c r="D24" s="7" t="s">
        <v>4516</v>
      </c>
    </row>
    <row r="25" spans="2:4" ht="15" hidden="1" customHeight="1" x14ac:dyDescent="0.25">
      <c r="C25" s="7" t="s">
        <v>4500</v>
      </c>
      <c r="D25" s="7" t="s">
        <v>4517</v>
      </c>
    </row>
    <row r="26" spans="2:4" ht="15" hidden="1" customHeight="1" x14ac:dyDescent="0.25">
      <c r="C26" s="7" t="s">
        <v>4498</v>
      </c>
      <c r="D26" s="7" t="s">
        <v>4518</v>
      </c>
    </row>
    <row r="27" spans="2:4" ht="15" hidden="1" customHeight="1" x14ac:dyDescent="0.25">
      <c r="C27" s="7" t="s">
        <v>4499</v>
      </c>
      <c r="D27" s="7" t="s">
        <v>4519</v>
      </c>
    </row>
    <row r="28" spans="2:4" ht="15" hidden="1" customHeight="1" x14ac:dyDescent="0.25">
      <c r="C28" s="7" t="s">
        <v>4501</v>
      </c>
      <c r="D28" s="7" t="s">
        <v>4520</v>
      </c>
    </row>
    <row r="29" spans="2:4" ht="15" hidden="1" customHeight="1" x14ac:dyDescent="0.25">
      <c r="C29" s="7" t="s">
        <v>4502</v>
      </c>
      <c r="D29" s="7" t="s">
        <v>4521</v>
      </c>
    </row>
    <row r="30" spans="2:4" ht="15" hidden="1" customHeight="1" x14ac:dyDescent="0.25">
      <c r="C30" s="7" t="s">
        <v>4503</v>
      </c>
      <c r="D30" s="7" t="s">
        <v>4522</v>
      </c>
    </row>
    <row r="31" spans="2:4" ht="15" customHeight="1" x14ac:dyDescent="0.25">
      <c r="B31" s="36" t="s">
        <v>4466</v>
      </c>
      <c r="C31" s="7"/>
      <c r="D31" s="7"/>
    </row>
    <row r="32" spans="2:4" ht="15" hidden="1" customHeight="1" x14ac:dyDescent="0.25">
      <c r="C32" t="s">
        <v>3900</v>
      </c>
      <c r="D32" t="s">
        <v>4469</v>
      </c>
    </row>
    <row r="33" spans="2:4" ht="15" customHeight="1" x14ac:dyDescent="0.25">
      <c r="C33" t="s">
        <v>3901</v>
      </c>
      <c r="D33" t="s">
        <v>4470</v>
      </c>
    </row>
    <row r="34" spans="2:4" ht="15" hidden="1" customHeight="1" x14ac:dyDescent="0.25">
      <c r="B34" s="36"/>
      <c r="C34" t="s">
        <v>3902</v>
      </c>
      <c r="D34" t="s">
        <v>4471</v>
      </c>
    </row>
    <row r="35" spans="2:4" ht="15" hidden="1" customHeight="1" x14ac:dyDescent="0.25">
      <c r="B35" s="36"/>
      <c r="C35" t="s">
        <v>3903</v>
      </c>
      <c r="D35" t="s">
        <v>4464</v>
      </c>
    </row>
    <row r="36" spans="2:4" ht="15" customHeight="1" x14ac:dyDescent="0.25">
      <c r="B36" s="36"/>
      <c r="C36" t="s">
        <v>3904</v>
      </c>
      <c r="D36" t="s">
        <v>4532</v>
      </c>
    </row>
    <row r="37" spans="2:4" ht="15" customHeight="1" x14ac:dyDescent="0.25">
      <c r="B37" s="36"/>
      <c r="C37" t="s">
        <v>3893</v>
      </c>
      <c r="D37" t="s">
        <v>4507</v>
      </c>
    </row>
    <row r="38" spans="2:4" ht="15" hidden="1" customHeight="1" x14ac:dyDescent="0.25">
      <c r="B38" s="36"/>
      <c r="C38" t="s">
        <v>3935</v>
      </c>
      <c r="D38" t="s">
        <v>4472</v>
      </c>
    </row>
    <row r="39" spans="2:4" ht="15" hidden="1" customHeight="1" x14ac:dyDescent="0.25">
      <c r="B39" s="36"/>
      <c r="C39" t="s">
        <v>3936</v>
      </c>
      <c r="D39" t="s">
        <v>4473</v>
      </c>
    </row>
    <row r="40" spans="2:4" ht="15" hidden="1" customHeight="1" x14ac:dyDescent="0.25">
      <c r="B40" s="36"/>
      <c r="C40" t="s">
        <v>3898</v>
      </c>
      <c r="D40" t="s">
        <v>4474</v>
      </c>
    </row>
    <row r="41" spans="2:4" ht="15" hidden="1" customHeight="1" x14ac:dyDescent="0.25">
      <c r="B41" s="36"/>
      <c r="C41" t="s">
        <v>4453</v>
      </c>
      <c r="D41" t="s">
        <v>4475</v>
      </c>
    </row>
    <row r="42" spans="2:4" ht="15" hidden="1" customHeight="1" x14ac:dyDescent="0.25">
      <c r="B42" s="36"/>
      <c r="C42" t="s">
        <v>3940</v>
      </c>
      <c r="D42" t="s">
        <v>4476</v>
      </c>
    </row>
    <row r="43" spans="2:4" ht="15" hidden="1" customHeight="1" x14ac:dyDescent="0.25">
      <c r="B43" s="36"/>
      <c r="C43" t="s">
        <v>3941</v>
      </c>
      <c r="D43" t="s">
        <v>4477</v>
      </c>
    </row>
    <row r="44" spans="2:4" ht="15" customHeight="1" x14ac:dyDescent="0.25">
      <c r="B44" s="36"/>
      <c r="C44" s="37"/>
      <c r="D44" s="37"/>
    </row>
  </sheetData>
  <mergeCells count="1">
    <mergeCell ref="C9:D10"/>
  </mergeCells>
  <pageMargins left="0.7" right="0.7" top="0.75" bottom="0.75" header="0.3" footer="0.3"/>
  <pageSetup scale="7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6F3CF-4F09-4F6F-A3EA-2ACA295CF8D0}">
  <sheetPr>
    <tabColor theme="4" tint="0.79998168889431442"/>
    <pageSetUpPr autoPageBreaks="0"/>
  </sheetPr>
  <dimension ref="A1:F201"/>
  <sheetViews>
    <sheetView showGridLines="0" view="pageBreakPreview" zoomScale="70" zoomScaleNormal="70" zoomScaleSheetLayoutView="70" workbookViewId="0">
      <selection activeCell="A2" sqref="A2"/>
    </sheetView>
  </sheetViews>
  <sheetFormatPr defaultColWidth="8.7109375" defaultRowHeight="15" x14ac:dyDescent="0.25"/>
  <cols>
    <col min="1" max="1" width="21.28515625" bestFit="1" customWidth="1"/>
    <col min="2" max="2" width="29.28515625" bestFit="1" customWidth="1"/>
    <col min="3" max="3" width="35.28515625" bestFit="1" customWidth="1"/>
    <col min="4" max="4" width="36.7109375" bestFit="1" customWidth="1"/>
    <col min="5" max="5" width="28.7109375" bestFit="1" customWidth="1"/>
    <col min="6" max="6" width="7.28515625" bestFit="1" customWidth="1"/>
  </cols>
  <sheetData>
    <row r="1" spans="1:6" ht="30" x14ac:dyDescent="0.25">
      <c r="A1" s="18" t="s">
        <v>3881</v>
      </c>
      <c r="B1" s="18" t="s">
        <v>3895</v>
      </c>
      <c r="C1" s="18" t="s">
        <v>3882</v>
      </c>
      <c r="D1" s="18" t="s">
        <v>4450</v>
      </c>
      <c r="E1" s="18" t="s">
        <v>4451</v>
      </c>
      <c r="F1" s="18" t="s">
        <v>4452</v>
      </c>
    </row>
    <row r="2" spans="1:6" x14ac:dyDescent="0.25">
      <c r="A2" t="s">
        <v>2195</v>
      </c>
      <c r="B2" t="s">
        <v>3179</v>
      </c>
      <c r="C2" t="s">
        <v>496</v>
      </c>
      <c r="D2" t="s">
        <v>1900</v>
      </c>
      <c r="E2" t="s">
        <v>3133</v>
      </c>
    </row>
    <row r="3" spans="1:6" x14ac:dyDescent="0.25">
      <c r="B3" t="s">
        <v>2984</v>
      </c>
      <c r="C3" t="s">
        <v>198</v>
      </c>
      <c r="D3" t="s">
        <v>1736</v>
      </c>
      <c r="E3" t="s">
        <v>1952</v>
      </c>
    </row>
    <row r="4" spans="1:6" x14ac:dyDescent="0.25">
      <c r="B4" t="s">
        <v>3012</v>
      </c>
      <c r="C4" t="s">
        <v>1726</v>
      </c>
      <c r="D4" t="s">
        <v>1740</v>
      </c>
      <c r="E4" t="s">
        <v>1332</v>
      </c>
    </row>
    <row r="5" spans="1:6" x14ac:dyDescent="0.25">
      <c r="B5" t="s">
        <v>3048</v>
      </c>
      <c r="C5" t="s">
        <v>1722</v>
      </c>
      <c r="D5" t="s">
        <v>1847</v>
      </c>
      <c r="E5" t="s">
        <v>1126</v>
      </c>
    </row>
    <row r="6" spans="1:6" x14ac:dyDescent="0.25">
      <c r="B6" t="s">
        <v>2319</v>
      </c>
      <c r="C6" t="s">
        <v>149</v>
      </c>
      <c r="D6" t="s">
        <v>1860</v>
      </c>
      <c r="E6" t="s">
        <v>1416</v>
      </c>
    </row>
    <row r="7" spans="1:6" x14ac:dyDescent="0.25">
      <c r="B7" t="s">
        <v>2232</v>
      </c>
      <c r="C7" t="s">
        <v>1752</v>
      </c>
      <c r="D7" t="s">
        <v>1927</v>
      </c>
      <c r="E7" t="s">
        <v>1203</v>
      </c>
    </row>
    <row r="8" spans="1:6" x14ac:dyDescent="0.25">
      <c r="B8" t="s">
        <v>2482</v>
      </c>
      <c r="C8" t="s">
        <v>1634</v>
      </c>
      <c r="D8" t="s">
        <v>1805</v>
      </c>
      <c r="E8" t="s">
        <v>1120</v>
      </c>
    </row>
    <row r="9" spans="1:6" x14ac:dyDescent="0.25">
      <c r="B9" t="s">
        <v>2774</v>
      </c>
      <c r="C9" t="s">
        <v>624</v>
      </c>
      <c r="D9" t="s">
        <v>1898</v>
      </c>
      <c r="E9" t="s">
        <v>1168</v>
      </c>
    </row>
    <row r="10" spans="1:6" x14ac:dyDescent="0.25">
      <c r="B10" t="s">
        <v>3799</v>
      </c>
      <c r="C10" t="s">
        <v>1054</v>
      </c>
      <c r="D10" t="s">
        <v>1849</v>
      </c>
      <c r="E10" t="s">
        <v>549</v>
      </c>
    </row>
    <row r="11" spans="1:6" x14ac:dyDescent="0.25">
      <c r="B11" t="s">
        <v>2550</v>
      </c>
      <c r="C11" t="s">
        <v>2482</v>
      </c>
      <c r="D11" t="s">
        <v>1018</v>
      </c>
      <c r="E11" t="s">
        <v>712</v>
      </c>
    </row>
    <row r="12" spans="1:6" x14ac:dyDescent="0.25">
      <c r="B12" t="s">
        <v>3884</v>
      </c>
      <c r="C12" t="s">
        <v>158</v>
      </c>
      <c r="D12" t="s">
        <v>1125</v>
      </c>
      <c r="E12" t="s">
        <v>773</v>
      </c>
    </row>
    <row r="13" spans="1:6" x14ac:dyDescent="0.25">
      <c r="B13" t="s">
        <v>2568</v>
      </c>
      <c r="C13" t="s">
        <v>612</v>
      </c>
      <c r="D13" t="s">
        <v>1339</v>
      </c>
      <c r="E13" t="s">
        <v>200</v>
      </c>
    </row>
    <row r="14" spans="1:6" x14ac:dyDescent="0.25">
      <c r="B14" t="s">
        <v>2248</v>
      </c>
      <c r="C14" t="s">
        <v>509</v>
      </c>
      <c r="D14" t="s">
        <v>1570</v>
      </c>
      <c r="E14" t="s">
        <v>31</v>
      </c>
    </row>
    <row r="15" spans="1:6" x14ac:dyDescent="0.25">
      <c r="B15" t="s">
        <v>2424</v>
      </c>
      <c r="C15" t="s">
        <v>279</v>
      </c>
      <c r="D15" t="s">
        <v>1023</v>
      </c>
      <c r="E15" t="s">
        <v>12</v>
      </c>
    </row>
    <row r="16" spans="1:6" x14ac:dyDescent="0.25">
      <c r="B16" t="s">
        <v>616</v>
      </c>
      <c r="C16" t="s">
        <v>1749</v>
      </c>
      <c r="D16" t="s">
        <v>981</v>
      </c>
      <c r="E16" t="s">
        <v>260</v>
      </c>
    </row>
    <row r="17" spans="2:5" x14ac:dyDescent="0.25">
      <c r="B17" t="s">
        <v>783</v>
      </c>
      <c r="C17" t="s">
        <v>692</v>
      </c>
      <c r="D17" t="s">
        <v>1420</v>
      </c>
      <c r="E17" t="s">
        <v>212</v>
      </c>
    </row>
    <row r="18" spans="2:5" x14ac:dyDescent="0.25">
      <c r="B18" t="s">
        <v>677</v>
      </c>
      <c r="C18" t="s">
        <v>1823</v>
      </c>
      <c r="D18" t="s">
        <v>1319</v>
      </c>
      <c r="E18" t="s">
        <v>166</v>
      </c>
    </row>
    <row r="19" spans="2:5" x14ac:dyDescent="0.25">
      <c r="B19" t="s">
        <v>401</v>
      </c>
      <c r="C19" t="s">
        <v>619</v>
      </c>
      <c r="D19" t="s">
        <v>1030</v>
      </c>
    </row>
    <row r="20" spans="2:5" x14ac:dyDescent="0.25">
      <c r="B20" t="s">
        <v>389</v>
      </c>
      <c r="C20" t="s">
        <v>440</v>
      </c>
      <c r="D20" t="s">
        <v>706</v>
      </c>
    </row>
    <row r="21" spans="2:5" x14ac:dyDescent="0.25">
      <c r="B21" t="s">
        <v>22</v>
      </c>
      <c r="C21" t="s">
        <v>2415</v>
      </c>
      <c r="D21" t="s">
        <v>590</v>
      </c>
    </row>
    <row r="22" spans="2:5" x14ac:dyDescent="0.25">
      <c r="B22" t="s">
        <v>68</v>
      </c>
      <c r="C22" t="s">
        <v>1005</v>
      </c>
      <c r="D22" t="s">
        <v>776</v>
      </c>
    </row>
    <row r="23" spans="2:5" x14ac:dyDescent="0.25">
      <c r="C23" t="s">
        <v>566</v>
      </c>
      <c r="D23" t="s">
        <v>626</v>
      </c>
    </row>
    <row r="24" spans="2:5" x14ac:dyDescent="0.25">
      <c r="C24" t="s">
        <v>1732</v>
      </c>
      <c r="D24" t="s">
        <v>643</v>
      </c>
    </row>
    <row r="25" spans="2:5" x14ac:dyDescent="0.25">
      <c r="C25" t="s">
        <v>2252</v>
      </c>
      <c r="D25" t="s">
        <v>686</v>
      </c>
    </row>
    <row r="26" spans="2:5" x14ac:dyDescent="0.25">
      <c r="C26" t="s">
        <v>1738</v>
      </c>
      <c r="D26" t="s">
        <v>698</v>
      </c>
    </row>
    <row r="27" spans="2:5" x14ac:dyDescent="0.25">
      <c r="C27" t="s">
        <v>407</v>
      </c>
      <c r="D27" t="s">
        <v>600</v>
      </c>
    </row>
    <row r="28" spans="2:5" x14ac:dyDescent="0.25">
      <c r="C28" t="s">
        <v>2264</v>
      </c>
      <c r="D28" t="s">
        <v>618</v>
      </c>
    </row>
    <row r="29" spans="2:5" x14ac:dyDescent="0.25">
      <c r="C29" t="s">
        <v>2076</v>
      </c>
      <c r="D29" t="s">
        <v>664</v>
      </c>
    </row>
    <row r="30" spans="2:5" x14ac:dyDescent="0.25">
      <c r="C30" t="s">
        <v>168</v>
      </c>
      <c r="D30" t="s">
        <v>685</v>
      </c>
    </row>
    <row r="31" spans="2:5" x14ac:dyDescent="0.25">
      <c r="C31" t="s">
        <v>889</v>
      </c>
      <c r="D31" t="s">
        <v>586</v>
      </c>
    </row>
    <row r="32" spans="2:5" x14ac:dyDescent="0.25">
      <c r="C32" t="s">
        <v>2234</v>
      </c>
      <c r="D32" t="s">
        <v>587</v>
      </c>
    </row>
    <row r="33" spans="3:4" x14ac:dyDescent="0.25">
      <c r="C33" t="s">
        <v>1796</v>
      </c>
      <c r="D33" t="s">
        <v>608</v>
      </c>
    </row>
    <row r="34" spans="3:4" x14ac:dyDescent="0.25">
      <c r="C34" t="s">
        <v>598</v>
      </c>
      <c r="D34" t="s">
        <v>638</v>
      </c>
    </row>
    <row r="35" spans="3:4" x14ac:dyDescent="0.25">
      <c r="C35" t="s">
        <v>687</v>
      </c>
      <c r="D35" t="s">
        <v>331</v>
      </c>
    </row>
    <row r="36" spans="3:4" x14ac:dyDescent="0.25">
      <c r="C36" t="s">
        <v>1821</v>
      </c>
      <c r="D36" t="s">
        <v>332</v>
      </c>
    </row>
    <row r="37" spans="3:4" x14ac:dyDescent="0.25">
      <c r="C37" t="s">
        <v>1778</v>
      </c>
      <c r="D37" t="s">
        <v>297</v>
      </c>
    </row>
    <row r="38" spans="3:4" x14ac:dyDescent="0.25">
      <c r="C38" t="s">
        <v>2940</v>
      </c>
      <c r="D38" t="s">
        <v>263</v>
      </c>
    </row>
    <row r="39" spans="3:4" x14ac:dyDescent="0.25">
      <c r="C39" t="s">
        <v>1014</v>
      </c>
      <c r="D39" t="s">
        <v>360</v>
      </c>
    </row>
    <row r="40" spans="3:4" x14ac:dyDescent="0.25">
      <c r="C40" t="s">
        <v>775</v>
      </c>
      <c r="D40" t="s">
        <v>357</v>
      </c>
    </row>
    <row r="41" spans="3:4" x14ac:dyDescent="0.25">
      <c r="C41" t="s">
        <v>617</v>
      </c>
      <c r="D41" t="s">
        <v>363</v>
      </c>
    </row>
    <row r="42" spans="3:4" x14ac:dyDescent="0.25">
      <c r="C42" t="s">
        <v>413</v>
      </c>
      <c r="D42" t="s">
        <v>285</v>
      </c>
    </row>
    <row r="43" spans="3:4" x14ac:dyDescent="0.25">
      <c r="C43" t="s">
        <v>2139</v>
      </c>
      <c r="D43" t="s">
        <v>317</v>
      </c>
    </row>
    <row r="44" spans="3:4" x14ac:dyDescent="0.25">
      <c r="C44" t="s">
        <v>2099</v>
      </c>
      <c r="D44" t="s">
        <v>72</v>
      </c>
    </row>
    <row r="45" spans="3:4" x14ac:dyDescent="0.25">
      <c r="C45" t="s">
        <v>1779</v>
      </c>
      <c r="D45" t="s">
        <v>136</v>
      </c>
    </row>
    <row r="46" spans="3:4" x14ac:dyDescent="0.25">
      <c r="C46" t="s">
        <v>719</v>
      </c>
      <c r="D46" t="s">
        <v>236</v>
      </c>
    </row>
    <row r="47" spans="3:4" x14ac:dyDescent="0.25">
      <c r="C47" t="s">
        <v>817</v>
      </c>
      <c r="D47" t="s">
        <v>190</v>
      </c>
    </row>
    <row r="48" spans="3:4" x14ac:dyDescent="0.25">
      <c r="C48" t="s">
        <v>1419</v>
      </c>
    </row>
    <row r="49" spans="3:3" x14ac:dyDescent="0.25">
      <c r="C49" t="s">
        <v>733</v>
      </c>
    </row>
    <row r="50" spans="3:3" x14ac:dyDescent="0.25">
      <c r="C50" t="s">
        <v>2429</v>
      </c>
    </row>
    <row r="51" spans="3:3" x14ac:dyDescent="0.25">
      <c r="C51" t="s">
        <v>2321</v>
      </c>
    </row>
    <row r="52" spans="3:3" x14ac:dyDescent="0.25">
      <c r="C52" t="s">
        <v>1788</v>
      </c>
    </row>
    <row r="53" spans="3:3" x14ac:dyDescent="0.25">
      <c r="C53" t="s">
        <v>92</v>
      </c>
    </row>
    <row r="54" spans="3:3" x14ac:dyDescent="0.25">
      <c r="C54" t="s">
        <v>235</v>
      </c>
    </row>
    <row r="55" spans="3:3" x14ac:dyDescent="0.25">
      <c r="C55" t="s">
        <v>753</v>
      </c>
    </row>
    <row r="56" spans="3:3" x14ac:dyDescent="0.25">
      <c r="C56" t="s">
        <v>925</v>
      </c>
    </row>
    <row r="57" spans="3:3" x14ac:dyDescent="0.25">
      <c r="C57" t="s">
        <v>564</v>
      </c>
    </row>
    <row r="58" spans="3:3" x14ac:dyDescent="0.25">
      <c r="C58" t="s">
        <v>164</v>
      </c>
    </row>
    <row r="59" spans="3:3" x14ac:dyDescent="0.25">
      <c r="C59" t="s">
        <v>1886</v>
      </c>
    </row>
    <row r="60" spans="3:3" x14ac:dyDescent="0.25">
      <c r="C60" t="s">
        <v>895</v>
      </c>
    </row>
    <row r="61" spans="3:3" x14ac:dyDescent="0.25">
      <c r="C61" t="s">
        <v>1815</v>
      </c>
    </row>
    <row r="62" spans="3:3" x14ac:dyDescent="0.25">
      <c r="C62" t="s">
        <v>1771</v>
      </c>
    </row>
    <row r="63" spans="3:3" x14ac:dyDescent="0.25">
      <c r="C63" t="s">
        <v>764</v>
      </c>
    </row>
    <row r="64" spans="3:3" x14ac:dyDescent="0.25">
      <c r="C64" t="s">
        <v>839</v>
      </c>
    </row>
    <row r="65" spans="3:3" x14ac:dyDescent="0.25">
      <c r="C65" t="s">
        <v>3157</v>
      </c>
    </row>
    <row r="66" spans="3:3" x14ac:dyDescent="0.25">
      <c r="C66" t="s">
        <v>86</v>
      </c>
    </row>
    <row r="67" spans="3:3" x14ac:dyDescent="0.25">
      <c r="C67" t="s">
        <v>1075</v>
      </c>
    </row>
    <row r="68" spans="3:3" x14ac:dyDescent="0.25">
      <c r="C68" t="s">
        <v>207</v>
      </c>
    </row>
    <row r="69" spans="3:3" x14ac:dyDescent="0.25">
      <c r="C69" t="s">
        <v>207</v>
      </c>
    </row>
    <row r="70" spans="3:3" x14ac:dyDescent="0.25">
      <c r="C70" t="s">
        <v>1115</v>
      </c>
    </row>
    <row r="71" spans="3:3" x14ac:dyDescent="0.25">
      <c r="C71" t="s">
        <v>1597</v>
      </c>
    </row>
    <row r="72" spans="3:3" x14ac:dyDescent="0.25">
      <c r="C72" t="s">
        <v>2776</v>
      </c>
    </row>
    <row r="73" spans="3:3" x14ac:dyDescent="0.25">
      <c r="C73" t="s">
        <v>3145</v>
      </c>
    </row>
    <row r="74" spans="3:3" x14ac:dyDescent="0.25">
      <c r="C74" t="s">
        <v>725</v>
      </c>
    </row>
    <row r="75" spans="3:3" x14ac:dyDescent="0.25">
      <c r="C75" t="s">
        <v>1967</v>
      </c>
    </row>
    <row r="76" spans="3:3" x14ac:dyDescent="0.25">
      <c r="C76" t="s">
        <v>1328</v>
      </c>
    </row>
    <row r="77" spans="3:3" x14ac:dyDescent="0.25">
      <c r="C77" t="s">
        <v>2627</v>
      </c>
    </row>
    <row r="78" spans="3:3" x14ac:dyDescent="0.25">
      <c r="C78" t="s">
        <v>477</v>
      </c>
    </row>
    <row r="79" spans="3:3" x14ac:dyDescent="0.25">
      <c r="C79" t="s">
        <v>477</v>
      </c>
    </row>
    <row r="80" spans="3:3" x14ac:dyDescent="0.25">
      <c r="C80" t="s">
        <v>1234</v>
      </c>
    </row>
    <row r="81" spans="3:3" x14ac:dyDescent="0.25">
      <c r="C81" t="s">
        <v>1972</v>
      </c>
    </row>
    <row r="82" spans="3:3" x14ac:dyDescent="0.25">
      <c r="C82" t="s">
        <v>452</v>
      </c>
    </row>
    <row r="83" spans="3:3" x14ac:dyDescent="0.25">
      <c r="C83" t="s">
        <v>452</v>
      </c>
    </row>
    <row r="84" spans="3:3" x14ac:dyDescent="0.25">
      <c r="C84" t="s">
        <v>1164</v>
      </c>
    </row>
    <row r="85" spans="3:3" x14ac:dyDescent="0.25">
      <c r="C85" t="s">
        <v>3387</v>
      </c>
    </row>
    <row r="86" spans="3:3" x14ac:dyDescent="0.25">
      <c r="C86" t="s">
        <v>934</v>
      </c>
    </row>
    <row r="87" spans="3:3" x14ac:dyDescent="0.25">
      <c r="C87" t="s">
        <v>178</v>
      </c>
    </row>
    <row r="88" spans="3:3" x14ac:dyDescent="0.25">
      <c r="C88" t="s">
        <v>2035</v>
      </c>
    </row>
    <row r="89" spans="3:3" x14ac:dyDescent="0.25">
      <c r="C89" t="s">
        <v>2197</v>
      </c>
    </row>
    <row r="90" spans="3:3" x14ac:dyDescent="0.25">
      <c r="C90" t="s">
        <v>2156</v>
      </c>
    </row>
    <row r="91" spans="3:3" x14ac:dyDescent="0.25">
      <c r="C91" t="s">
        <v>1506</v>
      </c>
    </row>
    <row r="92" spans="3:3" x14ac:dyDescent="0.25">
      <c r="C92" t="s">
        <v>1279</v>
      </c>
    </row>
    <row r="93" spans="3:3" x14ac:dyDescent="0.25">
      <c r="C93" t="s">
        <v>2936</v>
      </c>
    </row>
    <row r="94" spans="3:3" x14ac:dyDescent="0.25">
      <c r="C94" t="s">
        <v>1303</v>
      </c>
    </row>
    <row r="95" spans="3:3" x14ac:dyDescent="0.25">
      <c r="C95" t="s">
        <v>2144</v>
      </c>
    </row>
    <row r="96" spans="3:3" x14ac:dyDescent="0.25">
      <c r="C96" t="s">
        <v>1037</v>
      </c>
    </row>
    <row r="97" spans="3:3" x14ac:dyDescent="0.25">
      <c r="C97" t="s">
        <v>2072</v>
      </c>
    </row>
    <row r="98" spans="3:3" x14ac:dyDescent="0.25">
      <c r="C98" t="s">
        <v>1955</v>
      </c>
    </row>
    <row r="99" spans="3:3" x14ac:dyDescent="0.25">
      <c r="C99" t="s">
        <v>1472</v>
      </c>
    </row>
    <row r="100" spans="3:3" x14ac:dyDescent="0.25">
      <c r="C100" t="s">
        <v>777</v>
      </c>
    </row>
    <row r="101" spans="3:3" x14ac:dyDescent="0.25">
      <c r="C101" t="s">
        <v>766</v>
      </c>
    </row>
    <row r="102" spans="3:3" x14ac:dyDescent="0.25">
      <c r="C102" t="s">
        <v>1400</v>
      </c>
    </row>
    <row r="103" spans="3:3" x14ac:dyDescent="0.25">
      <c r="C103" t="s">
        <v>2127</v>
      </c>
    </row>
    <row r="104" spans="3:3" x14ac:dyDescent="0.25">
      <c r="C104" t="s">
        <v>1091</v>
      </c>
    </row>
    <row r="105" spans="3:3" x14ac:dyDescent="0.25">
      <c r="C105" t="s">
        <v>584</v>
      </c>
    </row>
    <row r="106" spans="3:3" x14ac:dyDescent="0.25">
      <c r="C106" t="s">
        <v>459</v>
      </c>
    </row>
    <row r="107" spans="3:3" x14ac:dyDescent="0.25">
      <c r="C107" t="s">
        <v>1931</v>
      </c>
    </row>
    <row r="108" spans="3:3" x14ac:dyDescent="0.25">
      <c r="C108" t="s">
        <v>722</v>
      </c>
    </row>
    <row r="109" spans="3:3" x14ac:dyDescent="0.25">
      <c r="C109" t="s">
        <v>368</v>
      </c>
    </row>
    <row r="110" spans="3:3" x14ac:dyDescent="0.25">
      <c r="C110" t="s">
        <v>575</v>
      </c>
    </row>
    <row r="111" spans="3:3" x14ac:dyDescent="0.25">
      <c r="C111" t="s">
        <v>425</v>
      </c>
    </row>
    <row r="112" spans="3:3" x14ac:dyDescent="0.25">
      <c r="C112" t="s">
        <v>1010</v>
      </c>
    </row>
    <row r="113" spans="3:3" x14ac:dyDescent="0.25">
      <c r="C113" t="s">
        <v>3572</v>
      </c>
    </row>
    <row r="114" spans="3:3" x14ac:dyDescent="0.25">
      <c r="C114" t="s">
        <v>1242</v>
      </c>
    </row>
    <row r="115" spans="3:3" x14ac:dyDescent="0.25">
      <c r="C115" t="s">
        <v>793</v>
      </c>
    </row>
    <row r="116" spans="3:3" x14ac:dyDescent="0.25">
      <c r="C116" t="s">
        <v>1970</v>
      </c>
    </row>
    <row r="117" spans="3:3" x14ac:dyDescent="0.25">
      <c r="C117" t="s">
        <v>1979</v>
      </c>
    </row>
    <row r="118" spans="3:3" x14ac:dyDescent="0.25">
      <c r="C118" t="s">
        <v>1330</v>
      </c>
    </row>
    <row r="119" spans="3:3" x14ac:dyDescent="0.25">
      <c r="C119" t="s">
        <v>2772</v>
      </c>
    </row>
    <row r="120" spans="3:3" x14ac:dyDescent="0.25">
      <c r="C120" t="s">
        <v>979</v>
      </c>
    </row>
    <row r="121" spans="3:3" x14ac:dyDescent="0.25">
      <c r="C121" t="s">
        <v>1247</v>
      </c>
    </row>
    <row r="122" spans="3:3" x14ac:dyDescent="0.25">
      <c r="C122" t="s">
        <v>1846</v>
      </c>
    </row>
    <row r="123" spans="3:3" x14ac:dyDescent="0.25">
      <c r="C123" t="s">
        <v>366</v>
      </c>
    </row>
    <row r="124" spans="3:3" x14ac:dyDescent="0.25">
      <c r="C124" t="s">
        <v>1159</v>
      </c>
    </row>
    <row r="125" spans="3:3" x14ac:dyDescent="0.25">
      <c r="C125" t="s">
        <v>755</v>
      </c>
    </row>
    <row r="126" spans="3:3" x14ac:dyDescent="0.25">
      <c r="C126" t="s">
        <v>1542</v>
      </c>
    </row>
    <row r="127" spans="3:3" x14ac:dyDescent="0.25">
      <c r="C127" t="s">
        <v>1188</v>
      </c>
    </row>
    <row r="128" spans="3:3" x14ac:dyDescent="0.25">
      <c r="C128" t="s">
        <v>1306</v>
      </c>
    </row>
    <row r="129" spans="3:3" x14ac:dyDescent="0.25">
      <c r="C129" t="s">
        <v>1102</v>
      </c>
    </row>
    <row r="130" spans="3:3" x14ac:dyDescent="0.25">
      <c r="C130" t="s">
        <v>1871</v>
      </c>
    </row>
    <row r="131" spans="3:3" x14ac:dyDescent="0.25">
      <c r="C131" t="s">
        <v>2331</v>
      </c>
    </row>
    <row r="132" spans="3:3" x14ac:dyDescent="0.25">
      <c r="C132" t="s">
        <v>2059</v>
      </c>
    </row>
    <row r="133" spans="3:3" x14ac:dyDescent="0.25">
      <c r="C133" t="s">
        <v>437</v>
      </c>
    </row>
    <row r="134" spans="3:3" x14ac:dyDescent="0.25">
      <c r="C134" t="s">
        <v>1252</v>
      </c>
    </row>
    <row r="135" spans="3:3" x14ac:dyDescent="0.25">
      <c r="C135" t="s">
        <v>2407</v>
      </c>
    </row>
    <row r="136" spans="3:3" x14ac:dyDescent="0.25">
      <c r="C136" t="s">
        <v>1817</v>
      </c>
    </row>
    <row r="137" spans="3:3" x14ac:dyDescent="0.25">
      <c r="C137" t="s">
        <v>2679</v>
      </c>
    </row>
    <row r="138" spans="3:3" x14ac:dyDescent="0.25">
      <c r="C138" t="s">
        <v>2791</v>
      </c>
    </row>
    <row r="139" spans="3:3" x14ac:dyDescent="0.25">
      <c r="C139" t="s">
        <v>2426</v>
      </c>
    </row>
    <row r="140" spans="3:3" x14ac:dyDescent="0.25">
      <c r="C140" t="s">
        <v>1045</v>
      </c>
    </row>
    <row r="141" spans="3:3" x14ac:dyDescent="0.25">
      <c r="C141" t="s">
        <v>2147</v>
      </c>
    </row>
    <row r="142" spans="3:3" x14ac:dyDescent="0.25">
      <c r="C142" t="s">
        <v>2718</v>
      </c>
    </row>
    <row r="143" spans="3:3" x14ac:dyDescent="0.25">
      <c r="C143" t="s">
        <v>1997</v>
      </c>
    </row>
    <row r="144" spans="3:3" x14ac:dyDescent="0.25">
      <c r="C144" t="s">
        <v>3518</v>
      </c>
    </row>
    <row r="145" spans="3:3" x14ac:dyDescent="0.25">
      <c r="C145" t="s">
        <v>3419</v>
      </c>
    </row>
    <row r="146" spans="3:3" x14ac:dyDescent="0.25">
      <c r="C146" t="s">
        <v>2193</v>
      </c>
    </row>
    <row r="147" spans="3:3" x14ac:dyDescent="0.25">
      <c r="C147" t="s">
        <v>1980</v>
      </c>
    </row>
    <row r="148" spans="3:3" x14ac:dyDescent="0.25">
      <c r="C148" t="s">
        <v>3094</v>
      </c>
    </row>
    <row r="149" spans="3:3" x14ac:dyDescent="0.25">
      <c r="C149" t="s">
        <v>2189</v>
      </c>
    </row>
    <row r="150" spans="3:3" x14ac:dyDescent="0.25">
      <c r="C150" t="s">
        <v>2084</v>
      </c>
    </row>
    <row r="151" spans="3:3" x14ac:dyDescent="0.25">
      <c r="C151" t="s">
        <v>3520</v>
      </c>
    </row>
    <row r="152" spans="3:3" x14ac:dyDescent="0.25">
      <c r="C152" t="s">
        <v>1989</v>
      </c>
    </row>
    <row r="153" spans="3:3" x14ac:dyDescent="0.25">
      <c r="C153" t="s">
        <v>2194</v>
      </c>
    </row>
    <row r="154" spans="3:3" x14ac:dyDescent="0.25">
      <c r="C154" t="s">
        <v>2106</v>
      </c>
    </row>
    <row r="155" spans="3:3" x14ac:dyDescent="0.25">
      <c r="C155" t="s">
        <v>3499</v>
      </c>
    </row>
    <row r="156" spans="3:3" x14ac:dyDescent="0.25">
      <c r="C156" t="s">
        <v>2126</v>
      </c>
    </row>
    <row r="157" spans="3:3" x14ac:dyDescent="0.25">
      <c r="C157" t="s">
        <v>2098</v>
      </c>
    </row>
    <row r="158" spans="3:3" x14ac:dyDescent="0.25">
      <c r="C158" t="s">
        <v>2671</v>
      </c>
    </row>
    <row r="159" spans="3:3" x14ac:dyDescent="0.25">
      <c r="C159" t="s">
        <v>2851</v>
      </c>
    </row>
    <row r="160" spans="3:3" x14ac:dyDescent="0.25">
      <c r="C160" t="s">
        <v>2477</v>
      </c>
    </row>
    <row r="161" spans="3:3" x14ac:dyDescent="0.25">
      <c r="C161" t="s">
        <v>2848</v>
      </c>
    </row>
    <row r="162" spans="3:3" x14ac:dyDescent="0.25">
      <c r="C162" t="s">
        <v>2051</v>
      </c>
    </row>
    <row r="163" spans="3:3" x14ac:dyDescent="0.25">
      <c r="C163" t="s">
        <v>2052</v>
      </c>
    </row>
    <row r="164" spans="3:3" x14ac:dyDescent="0.25">
      <c r="C164" t="s">
        <v>3249</v>
      </c>
    </row>
    <row r="165" spans="3:3" x14ac:dyDescent="0.25">
      <c r="C165" t="s">
        <v>3200</v>
      </c>
    </row>
    <row r="166" spans="3:3" x14ac:dyDescent="0.25">
      <c r="C166" t="s">
        <v>2725</v>
      </c>
    </row>
    <row r="167" spans="3:3" x14ac:dyDescent="0.25">
      <c r="C167" t="s">
        <v>2135</v>
      </c>
    </row>
    <row r="168" spans="3:3" x14ac:dyDescent="0.25">
      <c r="C168" t="s">
        <v>1520</v>
      </c>
    </row>
    <row r="169" spans="3:3" x14ac:dyDescent="0.25">
      <c r="C169" t="s">
        <v>2616</v>
      </c>
    </row>
    <row r="170" spans="3:3" x14ac:dyDescent="0.25">
      <c r="C170" t="s">
        <v>2685</v>
      </c>
    </row>
    <row r="171" spans="3:3" x14ac:dyDescent="0.25">
      <c r="C171" t="s">
        <v>3004</v>
      </c>
    </row>
    <row r="172" spans="3:3" x14ac:dyDescent="0.25">
      <c r="C172" t="s">
        <v>3131</v>
      </c>
    </row>
    <row r="173" spans="3:3" x14ac:dyDescent="0.25">
      <c r="C173" t="s">
        <v>2565</v>
      </c>
    </row>
    <row r="174" spans="3:3" x14ac:dyDescent="0.25">
      <c r="C174" t="s">
        <v>3078</v>
      </c>
    </row>
    <row r="175" spans="3:3" x14ac:dyDescent="0.25">
      <c r="C175" t="s">
        <v>2468</v>
      </c>
    </row>
    <row r="176" spans="3:3" x14ac:dyDescent="0.25">
      <c r="C176" t="s">
        <v>2715</v>
      </c>
    </row>
    <row r="177" spans="3:3" x14ac:dyDescent="0.25">
      <c r="C177" t="s">
        <v>3480</v>
      </c>
    </row>
    <row r="178" spans="3:3" x14ac:dyDescent="0.25">
      <c r="C178" t="s">
        <v>2748</v>
      </c>
    </row>
    <row r="179" spans="3:3" x14ac:dyDescent="0.25">
      <c r="C179" t="s">
        <v>3202</v>
      </c>
    </row>
    <row r="180" spans="3:3" x14ac:dyDescent="0.25">
      <c r="C180" t="s">
        <v>3648</v>
      </c>
    </row>
    <row r="181" spans="3:3" x14ac:dyDescent="0.25">
      <c r="C181" t="s">
        <v>3797</v>
      </c>
    </row>
    <row r="182" spans="3:3" x14ac:dyDescent="0.25">
      <c r="C182" t="s">
        <v>3737</v>
      </c>
    </row>
    <row r="183" spans="3:3" x14ac:dyDescent="0.25">
      <c r="C183" t="s">
        <v>3608</v>
      </c>
    </row>
    <row r="184" spans="3:3" x14ac:dyDescent="0.25">
      <c r="C184" t="s">
        <v>3705</v>
      </c>
    </row>
    <row r="185" spans="3:3" x14ac:dyDescent="0.25">
      <c r="C185" t="s">
        <v>3610</v>
      </c>
    </row>
    <row r="186" spans="3:3" x14ac:dyDescent="0.25">
      <c r="C186" t="s">
        <v>3728</v>
      </c>
    </row>
    <row r="187" spans="3:3" x14ac:dyDescent="0.25">
      <c r="C187" t="s">
        <v>3721</v>
      </c>
    </row>
    <row r="188" spans="3:3" x14ac:dyDescent="0.25">
      <c r="C188" t="s">
        <v>3762</v>
      </c>
    </row>
    <row r="189" spans="3:3" x14ac:dyDescent="0.25">
      <c r="C189" t="s">
        <v>3645</v>
      </c>
    </row>
    <row r="190" spans="3:3" x14ac:dyDescent="0.25">
      <c r="C190" t="s">
        <v>3718</v>
      </c>
    </row>
    <row r="191" spans="3:3" x14ac:dyDescent="0.25">
      <c r="C191" t="s">
        <v>3816</v>
      </c>
    </row>
    <row r="192" spans="3:3" x14ac:dyDescent="0.25">
      <c r="C192" t="s">
        <v>3831</v>
      </c>
    </row>
    <row r="193" spans="3:3" x14ac:dyDescent="0.25">
      <c r="C193" t="s">
        <v>3702</v>
      </c>
    </row>
    <row r="194" spans="3:3" x14ac:dyDescent="0.25">
      <c r="C194" t="s">
        <v>3655</v>
      </c>
    </row>
    <row r="195" spans="3:3" x14ac:dyDescent="0.25">
      <c r="C195" t="s">
        <v>3789</v>
      </c>
    </row>
    <row r="196" spans="3:3" x14ac:dyDescent="0.25">
      <c r="C196" t="s">
        <v>3687</v>
      </c>
    </row>
    <row r="197" spans="3:3" x14ac:dyDescent="0.25">
      <c r="C197" t="s">
        <v>3731</v>
      </c>
    </row>
    <row r="198" spans="3:3" x14ac:dyDescent="0.25">
      <c r="C198" t="s">
        <v>3740</v>
      </c>
    </row>
    <row r="199" spans="3:3" x14ac:dyDescent="0.25">
      <c r="C199" t="s">
        <v>3675</v>
      </c>
    </row>
    <row r="200" spans="3:3" x14ac:dyDescent="0.25">
      <c r="C200" t="s">
        <v>3781</v>
      </c>
    </row>
    <row r="201" spans="3:3" x14ac:dyDescent="0.25">
      <c r="C201" t="s">
        <v>3664</v>
      </c>
    </row>
  </sheetData>
  <pageMargins left="0.7" right="0.7" top="0.75" bottom="0.75" header="0.3" footer="0.3"/>
  <pageSetup scale="57" orientation="portrait" r:id="rId1"/>
  <headerFooter>
    <oddFooter>&amp;C&amp;7&amp;B&amp;"Arial"Document Classification: KPMG Confidential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D58C6-D149-4022-BDA1-A8F0791F55D9}">
  <sheetPr>
    <tabColor theme="4" tint="0.79998168889431442"/>
  </sheetPr>
  <dimension ref="A1:G3126"/>
  <sheetViews>
    <sheetView showGridLines="0" view="pageBreakPreview" zoomScale="70" zoomScaleNormal="40" zoomScaleSheetLayoutView="70" workbookViewId="0">
      <selection activeCell="A2" sqref="A2"/>
    </sheetView>
  </sheetViews>
  <sheetFormatPr defaultColWidth="8.7109375" defaultRowHeight="15" x14ac:dyDescent="0.25"/>
  <cols>
    <col min="1" max="1" width="21.28515625" style="3" bestFit="1" customWidth="1"/>
    <col min="2" max="2" width="35.28515625" style="3" bestFit="1" customWidth="1"/>
    <col min="3" max="3" width="39.28515625" style="3" bestFit="1" customWidth="1"/>
    <col min="4" max="5" width="35" style="3" bestFit="1" customWidth="1"/>
    <col min="6" max="6" width="35.28515625" style="3" bestFit="1" customWidth="1"/>
    <col min="7" max="7" width="34.7109375" style="3" customWidth="1"/>
    <col min="8" max="16384" width="8.7109375" style="3"/>
  </cols>
  <sheetData>
    <row r="1" spans="1:7" ht="30" x14ac:dyDescent="0.25">
      <c r="A1" s="18" t="s">
        <v>3881</v>
      </c>
      <c r="B1" s="18" t="s">
        <v>3882</v>
      </c>
      <c r="C1" s="18">
        <v>2021</v>
      </c>
      <c r="D1" s="18">
        <v>2022</v>
      </c>
      <c r="E1" s="18">
        <v>2023</v>
      </c>
      <c r="F1" s="18" t="s">
        <v>3891</v>
      </c>
      <c r="G1" s="18" t="s">
        <v>3892</v>
      </c>
    </row>
    <row r="2" spans="1:7" x14ac:dyDescent="0.25">
      <c r="A2" s="3" t="s">
        <v>2195</v>
      </c>
      <c r="B2" s="4" t="s">
        <v>496</v>
      </c>
      <c r="C2" s="4" t="s">
        <v>1900</v>
      </c>
      <c r="D2" s="5" t="s">
        <v>572</v>
      </c>
      <c r="E2" s="3" t="s">
        <v>579</v>
      </c>
      <c r="F2" s="4" t="s">
        <v>2940</v>
      </c>
      <c r="G2" s="3" t="s">
        <v>2958</v>
      </c>
    </row>
    <row r="3" spans="1:7" x14ac:dyDescent="0.25">
      <c r="B3" s="4" t="s">
        <v>198</v>
      </c>
      <c r="C3" s="4" t="s">
        <v>1736</v>
      </c>
      <c r="D3" s="5" t="s">
        <v>206</v>
      </c>
      <c r="E3" s="3" t="s">
        <v>15</v>
      </c>
      <c r="F3" s="4" t="s">
        <v>3205</v>
      </c>
      <c r="G3" s="3" t="s">
        <v>2945</v>
      </c>
    </row>
    <row r="4" spans="1:7" x14ac:dyDescent="0.25">
      <c r="B4" s="4" t="s">
        <v>1726</v>
      </c>
      <c r="C4" s="4" t="s">
        <v>1740</v>
      </c>
      <c r="D4" s="5" t="s">
        <v>1763</v>
      </c>
      <c r="E4" s="3" t="s">
        <v>179</v>
      </c>
      <c r="F4" s="4" t="s">
        <v>3520</v>
      </c>
      <c r="G4" s="3" t="s">
        <v>2949</v>
      </c>
    </row>
    <row r="5" spans="1:7" x14ac:dyDescent="0.25">
      <c r="B5" s="4" t="s">
        <v>1722</v>
      </c>
      <c r="C5" s="4" t="s">
        <v>1847</v>
      </c>
      <c r="D5" s="5" t="s">
        <v>2958</v>
      </c>
      <c r="E5" s="3" t="s">
        <v>48</v>
      </c>
      <c r="F5" s="4" t="s">
        <v>2976</v>
      </c>
      <c r="G5" s="3" t="s">
        <v>3116</v>
      </c>
    </row>
    <row r="6" spans="1:7" x14ac:dyDescent="0.25">
      <c r="B6" s="4" t="s">
        <v>149</v>
      </c>
      <c r="C6" s="4" t="s">
        <v>1860</v>
      </c>
      <c r="D6" s="5" t="s">
        <v>2945</v>
      </c>
      <c r="E6" s="3" t="s">
        <v>1799</v>
      </c>
      <c r="F6" s="3" t="s">
        <v>2979</v>
      </c>
      <c r="G6" s="3" t="s">
        <v>3085</v>
      </c>
    </row>
    <row r="7" spans="1:7" x14ac:dyDescent="0.25">
      <c r="B7" s="4" t="s">
        <v>1752</v>
      </c>
      <c r="C7" s="4" t="s">
        <v>1927</v>
      </c>
      <c r="D7" s="5" t="s">
        <v>656</v>
      </c>
      <c r="E7" s="3" t="s">
        <v>1743</v>
      </c>
      <c r="F7" s="3" t="s">
        <v>2908</v>
      </c>
      <c r="G7" s="3" t="s">
        <v>2358</v>
      </c>
    </row>
    <row r="8" spans="1:7" x14ac:dyDescent="0.25">
      <c r="B8" s="4" t="s">
        <v>1634</v>
      </c>
      <c r="C8" s="4" t="s">
        <v>1805</v>
      </c>
      <c r="D8" s="5" t="s">
        <v>595</v>
      </c>
      <c r="E8" s="3" t="s">
        <v>1712</v>
      </c>
      <c r="F8" s="3" t="s">
        <v>3270</v>
      </c>
      <c r="G8" s="3" t="s">
        <v>2245</v>
      </c>
    </row>
    <row r="9" spans="1:7" x14ac:dyDescent="0.25">
      <c r="B9" s="4" t="s">
        <v>624</v>
      </c>
      <c r="C9" s="4" t="s">
        <v>1898</v>
      </c>
      <c r="D9" s="5" t="s">
        <v>593</v>
      </c>
      <c r="E9" s="3" t="s">
        <v>168</v>
      </c>
      <c r="F9" s="3" t="s">
        <v>3234</v>
      </c>
      <c r="G9" s="3" t="s">
        <v>2412</v>
      </c>
    </row>
    <row r="10" spans="1:7" x14ac:dyDescent="0.25">
      <c r="B10" s="4" t="s">
        <v>1054</v>
      </c>
      <c r="C10" s="4" t="s">
        <v>1849</v>
      </c>
      <c r="D10" s="5" t="s">
        <v>1880</v>
      </c>
      <c r="E10" s="3" t="s">
        <v>292</v>
      </c>
      <c r="F10" s="3" t="s">
        <v>3560</v>
      </c>
      <c r="G10" s="3" t="s">
        <v>1763</v>
      </c>
    </row>
    <row r="11" spans="1:7" x14ac:dyDescent="0.25">
      <c r="B11" s="4" t="s">
        <v>2482</v>
      </c>
      <c r="C11" s="4" t="s">
        <v>1018</v>
      </c>
      <c r="D11" s="5" t="s">
        <v>592</v>
      </c>
      <c r="E11" s="3" t="s">
        <v>105</v>
      </c>
      <c r="F11" s="3" t="s">
        <v>2958</v>
      </c>
      <c r="G11" s="3" t="s">
        <v>1722</v>
      </c>
    </row>
    <row r="12" spans="1:7" x14ac:dyDescent="0.25">
      <c r="B12" s="4" t="s">
        <v>158</v>
      </c>
      <c r="C12" s="4" t="s">
        <v>1125</v>
      </c>
      <c r="D12" s="5" t="s">
        <v>723</v>
      </c>
      <c r="E12" s="3" t="s">
        <v>1535</v>
      </c>
      <c r="F12" s="3" t="s">
        <v>2953</v>
      </c>
      <c r="G12" s="3" t="s">
        <v>2136</v>
      </c>
    </row>
    <row r="13" spans="1:7" x14ac:dyDescent="0.25">
      <c r="B13" s="4" t="s">
        <v>612</v>
      </c>
      <c r="C13" s="4" t="s">
        <v>1339</v>
      </c>
      <c r="D13" s="5" t="s">
        <v>762</v>
      </c>
      <c r="E13" s="3" t="s">
        <v>177</v>
      </c>
      <c r="F13" s="3" t="s">
        <v>3249</v>
      </c>
      <c r="G13" s="3" t="s">
        <v>1732</v>
      </c>
    </row>
    <row r="14" spans="1:7" x14ac:dyDescent="0.25">
      <c r="B14" s="4" t="s">
        <v>509</v>
      </c>
      <c r="C14" s="4" t="s">
        <v>1570</v>
      </c>
      <c r="D14" s="5" t="s">
        <v>835</v>
      </c>
      <c r="E14" s="3" t="s">
        <v>33</v>
      </c>
      <c r="F14" s="3" t="s">
        <v>3191</v>
      </c>
      <c r="G14" s="3" t="s">
        <v>977</v>
      </c>
    </row>
    <row r="15" spans="1:7" x14ac:dyDescent="0.25">
      <c r="B15" s="4" t="s">
        <v>279</v>
      </c>
      <c r="C15" s="4" t="s">
        <v>1023</v>
      </c>
      <c r="D15" s="5" t="s">
        <v>750</v>
      </c>
      <c r="E15" s="3" t="s">
        <v>3085</v>
      </c>
      <c r="F15" s="3" t="s">
        <v>2910</v>
      </c>
      <c r="G15" s="3" t="s">
        <v>1150</v>
      </c>
    </row>
    <row r="16" spans="1:7" x14ac:dyDescent="0.25">
      <c r="B16" s="4" t="s">
        <v>1749</v>
      </c>
      <c r="C16" s="4" t="s">
        <v>981</v>
      </c>
      <c r="D16" s="5" t="s">
        <v>181</v>
      </c>
      <c r="E16" s="3" t="s">
        <v>1308</v>
      </c>
      <c r="F16" s="3" t="s">
        <v>3145</v>
      </c>
      <c r="G16" s="3" t="s">
        <v>1297</v>
      </c>
    </row>
    <row r="17" spans="2:7" x14ac:dyDescent="0.25">
      <c r="B17" s="4" t="s">
        <v>692</v>
      </c>
      <c r="C17" s="4" t="s">
        <v>1420</v>
      </c>
      <c r="D17" s="5" t="s">
        <v>83</v>
      </c>
      <c r="E17" s="3" t="s">
        <v>1573</v>
      </c>
      <c r="F17" s="3" t="s">
        <v>3100</v>
      </c>
      <c r="G17" s="3" t="s">
        <v>970</v>
      </c>
    </row>
    <row r="18" spans="2:7" x14ac:dyDescent="0.25">
      <c r="B18" s="4" t="s">
        <v>1823</v>
      </c>
      <c r="C18" s="4" t="s">
        <v>1319</v>
      </c>
      <c r="D18" s="5" t="s">
        <v>795</v>
      </c>
      <c r="E18" s="3" t="s">
        <v>668</v>
      </c>
      <c r="F18" s="3" t="s">
        <v>3489</v>
      </c>
      <c r="G18" s="3" t="s">
        <v>688</v>
      </c>
    </row>
    <row r="19" spans="2:7" x14ac:dyDescent="0.25">
      <c r="B19" s="4" t="s">
        <v>619</v>
      </c>
      <c r="C19" s="4" t="s">
        <v>1030</v>
      </c>
      <c r="D19" s="5" t="s">
        <v>1131</v>
      </c>
      <c r="E19" s="3" t="s">
        <v>634</v>
      </c>
      <c r="F19" s="3" t="s">
        <v>2309</v>
      </c>
      <c r="G19" s="3" t="s">
        <v>720</v>
      </c>
    </row>
    <row r="20" spans="2:7" x14ac:dyDescent="0.25">
      <c r="B20" s="4" t="s">
        <v>440</v>
      </c>
      <c r="C20" s="4" t="s">
        <v>706</v>
      </c>
      <c r="D20" s="5" t="s">
        <v>1515</v>
      </c>
      <c r="E20" s="3" t="s">
        <v>554</v>
      </c>
      <c r="F20" s="3" t="s">
        <v>2616</v>
      </c>
      <c r="G20" s="3" t="s">
        <v>730</v>
      </c>
    </row>
    <row r="21" spans="2:7" x14ac:dyDescent="0.25">
      <c r="B21" s="4" t="s">
        <v>2415</v>
      </c>
      <c r="C21" s="4" t="s">
        <v>590</v>
      </c>
      <c r="D21" s="5" t="s">
        <v>1179</v>
      </c>
      <c r="E21" s="3" t="s">
        <v>1441</v>
      </c>
      <c r="F21" s="3" t="s">
        <v>2468</v>
      </c>
      <c r="G21" s="3" t="s">
        <v>687</v>
      </c>
    </row>
    <row r="22" spans="2:7" x14ac:dyDescent="0.25">
      <c r="B22" s="4" t="s">
        <v>1005</v>
      </c>
      <c r="C22" s="4" t="s">
        <v>776</v>
      </c>
      <c r="D22" s="5" t="s">
        <v>1398</v>
      </c>
      <c r="E22" s="3" t="s">
        <v>1229</v>
      </c>
      <c r="F22" s="3" t="s">
        <v>2725</v>
      </c>
      <c r="G22" s="3" t="s">
        <v>715</v>
      </c>
    </row>
    <row r="23" spans="2:7" x14ac:dyDescent="0.25">
      <c r="B23" s="4" t="s">
        <v>566</v>
      </c>
      <c r="C23" s="4" t="s">
        <v>626</v>
      </c>
      <c r="D23" s="5" t="s">
        <v>1357</v>
      </c>
      <c r="E23" s="3" t="s">
        <v>80</v>
      </c>
      <c r="F23" s="3" t="s">
        <v>2715</v>
      </c>
      <c r="G23" s="3" t="s">
        <v>612</v>
      </c>
    </row>
    <row r="24" spans="2:7" x14ac:dyDescent="0.25">
      <c r="B24" s="4" t="s">
        <v>1732</v>
      </c>
      <c r="C24" s="4" t="s">
        <v>643</v>
      </c>
      <c r="D24" s="5" t="s">
        <v>1237</v>
      </c>
      <c r="E24" s="3" t="s">
        <v>651</v>
      </c>
      <c r="F24" s="3" t="s">
        <v>2565</v>
      </c>
      <c r="G24" s="3" t="s">
        <v>229</v>
      </c>
    </row>
    <row r="25" spans="2:7" x14ac:dyDescent="0.25">
      <c r="B25" s="4" t="s">
        <v>2252</v>
      </c>
      <c r="C25" s="4" t="s">
        <v>686</v>
      </c>
      <c r="D25" s="5" t="s">
        <v>1142</v>
      </c>
      <c r="E25" s="4" t="s">
        <v>129</v>
      </c>
      <c r="F25" s="3" t="s">
        <v>2748</v>
      </c>
      <c r="G25" s="3" t="s">
        <v>325</v>
      </c>
    </row>
    <row r="26" spans="2:7" x14ac:dyDescent="0.25">
      <c r="B26" s="4" t="s">
        <v>1738</v>
      </c>
      <c r="C26" s="4" t="s">
        <v>698</v>
      </c>
      <c r="D26" s="5" t="s">
        <v>1353</v>
      </c>
      <c r="E26" s="4" t="s">
        <v>379</v>
      </c>
      <c r="F26" s="3" t="s">
        <v>2685</v>
      </c>
      <c r="G26" s="3" t="s">
        <v>629</v>
      </c>
    </row>
    <row r="27" spans="2:7" x14ac:dyDescent="0.25">
      <c r="B27" s="4" t="s">
        <v>407</v>
      </c>
      <c r="C27" s="4" t="s">
        <v>600</v>
      </c>
      <c r="D27" s="5" t="s">
        <v>1249</v>
      </c>
      <c r="E27" s="4" t="s">
        <v>1220</v>
      </c>
      <c r="F27" s="3" t="s">
        <v>2477</v>
      </c>
      <c r="G27" s="3" t="s">
        <v>164</v>
      </c>
    </row>
    <row r="28" spans="2:7" x14ac:dyDescent="0.25">
      <c r="B28" s="4" t="s">
        <v>2264</v>
      </c>
      <c r="C28" s="4" t="s">
        <v>618</v>
      </c>
      <c r="D28" s="5" t="s">
        <v>1334</v>
      </c>
      <c r="E28" s="4" t="s">
        <v>1230</v>
      </c>
      <c r="F28" s="3" t="s">
        <v>2407</v>
      </c>
      <c r="G28" s="3" t="s">
        <v>158</v>
      </c>
    </row>
    <row r="29" spans="2:7" x14ac:dyDescent="0.25">
      <c r="B29" s="4" t="s">
        <v>2076</v>
      </c>
      <c r="C29" s="4" t="s">
        <v>664</v>
      </c>
      <c r="D29" s="5" t="s">
        <v>1240</v>
      </c>
      <c r="E29" s="4" t="s">
        <v>54</v>
      </c>
      <c r="F29" s="3" t="s">
        <v>2385</v>
      </c>
      <c r="G29" s="3" t="s">
        <v>168</v>
      </c>
    </row>
    <row r="30" spans="2:7" x14ac:dyDescent="0.25">
      <c r="B30" s="4" t="s">
        <v>168</v>
      </c>
      <c r="C30" s="4" t="s">
        <v>685</v>
      </c>
      <c r="D30" s="5" t="s">
        <v>1607</v>
      </c>
      <c r="E30" s="4" t="s">
        <v>3613</v>
      </c>
      <c r="F30" s="3" t="s">
        <v>2264</v>
      </c>
    </row>
    <row r="31" spans="2:7" x14ac:dyDescent="0.25">
      <c r="B31" s="4" t="s">
        <v>889</v>
      </c>
      <c r="C31" s="4" t="s">
        <v>586</v>
      </c>
      <c r="D31" s="5" t="s">
        <v>233</v>
      </c>
      <c r="E31" s="4" t="s">
        <v>1533</v>
      </c>
      <c r="F31" s="3" t="s">
        <v>2234</v>
      </c>
    </row>
    <row r="32" spans="2:7" x14ac:dyDescent="0.25">
      <c r="B32" s="4" t="s">
        <v>2234</v>
      </c>
      <c r="C32" s="4" t="s">
        <v>587</v>
      </c>
      <c r="D32" s="5" t="s">
        <v>341</v>
      </c>
      <c r="E32" s="4" t="s">
        <v>1512</v>
      </c>
      <c r="F32" s="3" t="s">
        <v>2848</v>
      </c>
    </row>
    <row r="33" spans="2:6" x14ac:dyDescent="0.25">
      <c r="B33" s="4" t="s">
        <v>1796</v>
      </c>
      <c r="C33" s="4" t="s">
        <v>608</v>
      </c>
      <c r="D33" s="5" t="s">
        <v>403</v>
      </c>
      <c r="E33" s="4" t="s">
        <v>1321</v>
      </c>
      <c r="F33" s="3" t="s">
        <v>2851</v>
      </c>
    </row>
    <row r="34" spans="2:6" x14ac:dyDescent="0.25">
      <c r="B34" s="4" t="s">
        <v>598</v>
      </c>
      <c r="C34" s="4" t="s">
        <v>638</v>
      </c>
      <c r="D34" s="5" t="s">
        <v>1259</v>
      </c>
      <c r="E34" s="4" t="s">
        <v>1274</v>
      </c>
      <c r="F34" s="3" t="s">
        <v>2718</v>
      </c>
    </row>
    <row r="35" spans="2:6" x14ac:dyDescent="0.25">
      <c r="B35" s="4" t="s">
        <v>687</v>
      </c>
      <c r="C35" s="4" t="s">
        <v>331</v>
      </c>
      <c r="D35" s="5" t="s">
        <v>1167</v>
      </c>
      <c r="E35" s="4" t="s">
        <v>1388</v>
      </c>
      <c r="F35" s="3" t="s">
        <v>2627</v>
      </c>
    </row>
    <row r="36" spans="2:6" x14ac:dyDescent="0.25">
      <c r="B36" s="4" t="s">
        <v>1821</v>
      </c>
      <c r="C36" s="4" t="s">
        <v>332</v>
      </c>
      <c r="D36" s="5" t="s">
        <v>552</v>
      </c>
      <c r="E36" s="4" t="s">
        <v>1216</v>
      </c>
      <c r="F36" s="3" t="s">
        <v>2772</v>
      </c>
    </row>
    <row r="37" spans="2:6" x14ac:dyDescent="0.25">
      <c r="B37" s="4" t="s">
        <v>1778</v>
      </c>
      <c r="C37" s="4" t="s">
        <v>297</v>
      </c>
      <c r="D37" s="5" t="s">
        <v>550</v>
      </c>
      <c r="E37" s="4" t="s">
        <v>1155</v>
      </c>
      <c r="F37" s="3" t="s">
        <v>2776</v>
      </c>
    </row>
    <row r="38" spans="2:6" x14ac:dyDescent="0.25">
      <c r="B38" s="4" t="s">
        <v>2940</v>
      </c>
      <c r="C38" s="4" t="s">
        <v>263</v>
      </c>
      <c r="D38" s="5" t="s">
        <v>970</v>
      </c>
      <c r="E38" s="4" t="s">
        <v>1283</v>
      </c>
      <c r="F38" s="3" t="s">
        <v>3610</v>
      </c>
    </row>
    <row r="39" spans="2:6" x14ac:dyDescent="0.25">
      <c r="B39" s="4" t="s">
        <v>1014</v>
      </c>
      <c r="C39" s="4" t="s">
        <v>360</v>
      </c>
      <c r="D39" s="5" t="s">
        <v>1129</v>
      </c>
      <c r="E39" s="4" t="s">
        <v>990</v>
      </c>
      <c r="F39" s="3" t="s">
        <v>3648</v>
      </c>
    </row>
    <row r="40" spans="2:6" x14ac:dyDescent="0.25">
      <c r="B40" s="4" t="s">
        <v>775</v>
      </c>
      <c r="C40" s="4" t="s">
        <v>357</v>
      </c>
      <c r="D40" s="5" t="s">
        <v>1105</v>
      </c>
      <c r="E40" s="4" t="s">
        <v>1270</v>
      </c>
      <c r="F40" s="3" t="s">
        <v>3705</v>
      </c>
    </row>
    <row r="41" spans="2:6" x14ac:dyDescent="0.25">
      <c r="B41" s="4" t="s">
        <v>617</v>
      </c>
      <c r="C41" s="4" t="s">
        <v>363</v>
      </c>
      <c r="D41" s="5" t="s">
        <v>1952</v>
      </c>
      <c r="E41" s="4" t="s">
        <v>1557</v>
      </c>
      <c r="F41" s="3" t="s">
        <v>3655</v>
      </c>
    </row>
    <row r="42" spans="2:6" x14ac:dyDescent="0.25">
      <c r="B42" s="4" t="s">
        <v>413</v>
      </c>
      <c r="C42" s="4" t="s">
        <v>285</v>
      </c>
      <c r="D42" s="5" t="s">
        <v>1992</v>
      </c>
      <c r="E42" s="4" t="s">
        <v>1636</v>
      </c>
      <c r="F42" s="3" t="s">
        <v>3781</v>
      </c>
    </row>
    <row r="43" spans="2:6" x14ac:dyDescent="0.25">
      <c r="B43" s="4" t="s">
        <v>2139</v>
      </c>
      <c r="C43" s="4" t="s">
        <v>317</v>
      </c>
      <c r="D43" s="5" t="s">
        <v>1926</v>
      </c>
      <c r="E43" s="4" t="s">
        <v>1477</v>
      </c>
      <c r="F43" s="3" t="s">
        <v>3762</v>
      </c>
    </row>
    <row r="44" spans="2:6" x14ac:dyDescent="0.25">
      <c r="B44" s="4" t="s">
        <v>2099</v>
      </c>
      <c r="C44" s="4" t="s">
        <v>72</v>
      </c>
      <c r="D44" s="5" t="s">
        <v>1150</v>
      </c>
      <c r="E44" s="4" t="s">
        <v>1157</v>
      </c>
      <c r="F44" s="3" t="s">
        <v>3816</v>
      </c>
    </row>
    <row r="45" spans="2:6" x14ac:dyDescent="0.25">
      <c r="B45" s="4" t="s">
        <v>1779</v>
      </c>
      <c r="C45" s="4" t="s">
        <v>136</v>
      </c>
      <c r="D45" s="5" t="s">
        <v>322</v>
      </c>
      <c r="E45" s="4" t="s">
        <v>1051</v>
      </c>
      <c r="F45" s="3" t="s">
        <v>3675</v>
      </c>
    </row>
    <row r="46" spans="2:6" x14ac:dyDescent="0.25">
      <c r="B46" s="4" t="s">
        <v>719</v>
      </c>
      <c r="C46" s="4" t="s">
        <v>236</v>
      </c>
      <c r="D46" s="5" t="s">
        <v>359</v>
      </c>
      <c r="E46" s="4" t="s">
        <v>1298</v>
      </c>
      <c r="F46" s="3" t="s">
        <v>2197</v>
      </c>
    </row>
    <row r="47" spans="2:6" x14ac:dyDescent="0.25">
      <c r="B47" s="4" t="s">
        <v>817</v>
      </c>
      <c r="C47" s="4" t="s">
        <v>190</v>
      </c>
      <c r="D47" s="5" t="s">
        <v>393</v>
      </c>
      <c r="E47" s="4" t="s">
        <v>1082</v>
      </c>
      <c r="F47" s="3" t="s">
        <v>2426</v>
      </c>
    </row>
    <row r="48" spans="2:6" x14ac:dyDescent="0.25">
      <c r="B48" s="4" t="s">
        <v>1419</v>
      </c>
      <c r="C48" s="4" t="s">
        <v>2953</v>
      </c>
      <c r="D48" s="5" t="s">
        <v>405</v>
      </c>
      <c r="E48" s="4" t="s">
        <v>121</v>
      </c>
      <c r="F48" s="3" t="s">
        <v>2679</v>
      </c>
    </row>
    <row r="49" spans="2:6" x14ac:dyDescent="0.25">
      <c r="B49" s="4" t="s">
        <v>733</v>
      </c>
      <c r="C49" s="4" t="s">
        <v>703</v>
      </c>
      <c r="D49" s="5" t="s">
        <v>282</v>
      </c>
      <c r="E49" s="4" t="s">
        <v>356</v>
      </c>
      <c r="F49" s="3" t="s">
        <v>3718</v>
      </c>
    </row>
    <row r="50" spans="2:6" x14ac:dyDescent="0.25">
      <c r="B50" s="4" t="s">
        <v>2429</v>
      </c>
      <c r="C50" s="4" t="s">
        <v>171</v>
      </c>
      <c r="D50" s="5" t="s">
        <v>1559</v>
      </c>
      <c r="E50" s="4" t="s">
        <v>1560</v>
      </c>
      <c r="F50" s="3" t="s">
        <v>2252</v>
      </c>
    </row>
    <row r="51" spans="2:6" x14ac:dyDescent="0.25">
      <c r="B51" s="4" t="s">
        <v>2321</v>
      </c>
      <c r="C51" s="4" t="s">
        <v>3133</v>
      </c>
      <c r="D51" s="5" t="s">
        <v>1402</v>
      </c>
      <c r="E51" s="4" t="s">
        <v>344</v>
      </c>
      <c r="F51" s="3" t="s">
        <v>2429</v>
      </c>
    </row>
    <row r="52" spans="2:6" x14ac:dyDescent="0.25">
      <c r="B52" s="4" t="s">
        <v>1788</v>
      </c>
      <c r="C52" s="4" t="s">
        <v>1825</v>
      </c>
      <c r="D52" s="5" t="s">
        <v>221</v>
      </c>
      <c r="E52" s="4" t="s">
        <v>277</v>
      </c>
      <c r="F52" s="3" t="s">
        <v>2321</v>
      </c>
    </row>
    <row r="53" spans="2:6" x14ac:dyDescent="0.25">
      <c r="B53" s="4" t="s">
        <v>92</v>
      </c>
      <c r="C53" s="4" t="s">
        <v>1332</v>
      </c>
      <c r="D53" s="5" t="s">
        <v>397</v>
      </c>
      <c r="E53" s="4" t="s">
        <v>1280</v>
      </c>
      <c r="F53" s="3" t="s">
        <v>3608</v>
      </c>
    </row>
    <row r="54" spans="2:6" x14ac:dyDescent="0.25">
      <c r="B54" s="4" t="s">
        <v>235</v>
      </c>
      <c r="C54" s="4" t="s">
        <v>1126</v>
      </c>
      <c r="D54" s="5" t="s">
        <v>73</v>
      </c>
      <c r="E54" s="4" t="s">
        <v>1429</v>
      </c>
      <c r="F54" s="3" t="s">
        <v>3664</v>
      </c>
    </row>
    <row r="55" spans="2:6" x14ac:dyDescent="0.25">
      <c r="B55" s="4" t="s">
        <v>753</v>
      </c>
      <c r="C55" s="4" t="s">
        <v>1416</v>
      </c>
      <c r="D55" s="5" t="s">
        <v>112</v>
      </c>
      <c r="E55" s="4" t="s">
        <v>431</v>
      </c>
      <c r="F55" s="3" t="s">
        <v>2331</v>
      </c>
    </row>
    <row r="56" spans="2:6" x14ac:dyDescent="0.25">
      <c r="B56" s="4" t="s">
        <v>925</v>
      </c>
      <c r="C56" s="3" t="s">
        <v>1203</v>
      </c>
      <c r="D56" s="5" t="s">
        <v>810</v>
      </c>
      <c r="E56" s="4" t="s">
        <v>588</v>
      </c>
      <c r="F56" s="3" t="s">
        <v>2415</v>
      </c>
    </row>
    <row r="57" spans="2:6" x14ac:dyDescent="0.25">
      <c r="B57" s="4" t="s">
        <v>564</v>
      </c>
      <c r="C57" s="3" t="s">
        <v>1120</v>
      </c>
      <c r="D57" s="5" t="s">
        <v>1492</v>
      </c>
      <c r="E57" s="4" t="s">
        <v>622</v>
      </c>
      <c r="F57" s="3" t="s">
        <v>3885</v>
      </c>
    </row>
    <row r="58" spans="2:6" x14ac:dyDescent="0.25">
      <c r="B58" s="4" t="s">
        <v>164</v>
      </c>
      <c r="C58" s="3" t="s">
        <v>1168</v>
      </c>
      <c r="D58" s="5" t="s">
        <v>2008</v>
      </c>
      <c r="E58" s="4" t="s">
        <v>613</v>
      </c>
      <c r="F58" s="3" t="s">
        <v>2671</v>
      </c>
    </row>
    <row r="59" spans="2:6" x14ac:dyDescent="0.25">
      <c r="B59" s="4" t="s">
        <v>1886</v>
      </c>
      <c r="C59" s="3" t="s">
        <v>549</v>
      </c>
      <c r="D59" s="5" t="s">
        <v>1811</v>
      </c>
      <c r="E59" s="4" t="s">
        <v>591</v>
      </c>
      <c r="F59" s="3" t="s">
        <v>2791</v>
      </c>
    </row>
    <row r="60" spans="2:6" x14ac:dyDescent="0.25">
      <c r="B60" s="4" t="s">
        <v>895</v>
      </c>
      <c r="C60" s="3" t="s">
        <v>712</v>
      </c>
      <c r="D60" s="5" t="s">
        <v>42</v>
      </c>
      <c r="E60" s="4" t="s">
        <v>641</v>
      </c>
      <c r="F60" s="3" t="s">
        <v>3831</v>
      </c>
    </row>
    <row r="61" spans="2:6" x14ac:dyDescent="0.25">
      <c r="B61" s="4" t="s">
        <v>1815</v>
      </c>
      <c r="C61" s="3" t="s">
        <v>773</v>
      </c>
      <c r="D61" s="5" t="s">
        <v>110</v>
      </c>
      <c r="E61" s="4" t="s">
        <v>558</v>
      </c>
      <c r="F61" s="3" t="s">
        <v>2127</v>
      </c>
    </row>
    <row r="62" spans="2:6" x14ac:dyDescent="0.25">
      <c r="B62" s="4" t="s">
        <v>1771</v>
      </c>
      <c r="C62" s="3" t="s">
        <v>200</v>
      </c>
      <c r="D62" s="5" t="s">
        <v>270</v>
      </c>
      <c r="E62" s="4" t="s">
        <v>543</v>
      </c>
      <c r="F62" s="3" t="s">
        <v>1823</v>
      </c>
    </row>
    <row r="63" spans="2:6" x14ac:dyDescent="0.25">
      <c r="B63" s="4" t="s">
        <v>764</v>
      </c>
      <c r="C63" s="3" t="s">
        <v>31</v>
      </c>
      <c r="D63" s="5" t="s">
        <v>2136</v>
      </c>
      <c r="E63" s="4" t="s">
        <v>1042</v>
      </c>
      <c r="F63" s="3" t="s">
        <v>3645</v>
      </c>
    </row>
    <row r="64" spans="2:6" x14ac:dyDescent="0.25">
      <c r="B64" s="4" t="s">
        <v>839</v>
      </c>
      <c r="C64" s="3" t="s">
        <v>12</v>
      </c>
      <c r="D64" s="5" t="s">
        <v>1782</v>
      </c>
      <c r="E64" s="4" t="s">
        <v>1200</v>
      </c>
      <c r="F64" s="3" t="s">
        <v>3721</v>
      </c>
    </row>
    <row r="65" spans="2:6" x14ac:dyDescent="0.25">
      <c r="B65" s="4" t="s">
        <v>3157</v>
      </c>
      <c r="C65" s="3" t="s">
        <v>260</v>
      </c>
      <c r="D65" s="5" t="s">
        <v>1287</v>
      </c>
      <c r="E65" s="4" t="s">
        <v>1067</v>
      </c>
      <c r="F65" s="3" t="s">
        <v>2144</v>
      </c>
    </row>
    <row r="66" spans="2:6" x14ac:dyDescent="0.25">
      <c r="B66" s="4" t="s">
        <v>86</v>
      </c>
      <c r="C66" s="3" t="s">
        <v>232</v>
      </c>
      <c r="D66" s="5" t="s">
        <v>717</v>
      </c>
      <c r="E66" s="4" t="s">
        <v>306</v>
      </c>
      <c r="F66" s="3" t="s">
        <v>2156</v>
      </c>
    </row>
    <row r="67" spans="2:6" x14ac:dyDescent="0.25">
      <c r="B67" s="4" t="s">
        <v>1075</v>
      </c>
      <c r="C67" s="3" t="s">
        <v>212</v>
      </c>
      <c r="D67" s="5" t="s">
        <v>636</v>
      </c>
      <c r="E67" s="4" t="s">
        <v>268</v>
      </c>
      <c r="F67" s="3" t="s">
        <v>2147</v>
      </c>
    </row>
    <row r="68" spans="2:6" x14ac:dyDescent="0.25">
      <c r="B68" s="4" t="s">
        <v>207</v>
      </c>
      <c r="C68" s="3" t="s">
        <v>166</v>
      </c>
      <c r="D68" s="5" t="s">
        <v>1808</v>
      </c>
      <c r="E68" s="4" t="s">
        <v>1212</v>
      </c>
      <c r="F68" s="3" t="s">
        <v>3687</v>
      </c>
    </row>
    <row r="69" spans="2:6" x14ac:dyDescent="0.25">
      <c r="B69" s="4" t="s">
        <v>207</v>
      </c>
      <c r="C69" s="4" t="s">
        <v>3179</v>
      </c>
      <c r="D69" s="5" t="s">
        <v>690</v>
      </c>
      <c r="E69" s="4" t="s">
        <v>1511</v>
      </c>
      <c r="F69" s="3" t="s">
        <v>3870</v>
      </c>
    </row>
    <row r="70" spans="2:6" x14ac:dyDescent="0.25">
      <c r="B70" s="4" t="s">
        <v>1115</v>
      </c>
      <c r="C70" s="4" t="s">
        <v>2984</v>
      </c>
      <c r="D70" s="5" t="s">
        <v>988</v>
      </c>
      <c r="E70" s="4" t="s">
        <v>1481</v>
      </c>
      <c r="F70" s="3" t="s">
        <v>2138</v>
      </c>
    </row>
    <row r="71" spans="2:6" x14ac:dyDescent="0.25">
      <c r="B71" s="4" t="s">
        <v>1597</v>
      </c>
      <c r="C71" s="4" t="s">
        <v>3012</v>
      </c>
      <c r="D71" s="5" t="s">
        <v>267</v>
      </c>
      <c r="E71" s="4" t="s">
        <v>1468</v>
      </c>
      <c r="F71" s="3" t="s">
        <v>2193</v>
      </c>
    </row>
    <row r="72" spans="2:6" x14ac:dyDescent="0.25">
      <c r="B72" s="4" t="s">
        <v>2776</v>
      </c>
      <c r="C72" s="4" t="s">
        <v>3048</v>
      </c>
      <c r="D72" s="5" t="s">
        <v>3045</v>
      </c>
      <c r="E72" s="4" t="s">
        <v>1896</v>
      </c>
      <c r="F72" s="3" t="s">
        <v>2189</v>
      </c>
    </row>
    <row r="73" spans="2:6" x14ac:dyDescent="0.25">
      <c r="B73" s="4" t="s">
        <v>3145</v>
      </c>
      <c r="C73" s="4" t="s">
        <v>2319</v>
      </c>
      <c r="D73" s="5" t="s">
        <v>3155</v>
      </c>
      <c r="E73" s="4" t="s">
        <v>1907</v>
      </c>
      <c r="F73" s="3" t="s">
        <v>2194</v>
      </c>
    </row>
    <row r="74" spans="2:6" x14ac:dyDescent="0.25">
      <c r="B74" s="4" t="s">
        <v>725</v>
      </c>
      <c r="C74" s="4" t="s">
        <v>2232</v>
      </c>
      <c r="D74" s="5" t="s">
        <v>546</v>
      </c>
      <c r="E74" s="4" t="s">
        <v>994</v>
      </c>
      <c r="F74" s="3" t="s">
        <v>1815</v>
      </c>
    </row>
    <row r="75" spans="2:6" x14ac:dyDescent="0.25">
      <c r="B75" s="4" t="s">
        <v>1967</v>
      </c>
      <c r="C75" s="4" t="s">
        <v>2482</v>
      </c>
      <c r="D75" s="5" t="s">
        <v>547</v>
      </c>
      <c r="E75" s="4" t="s">
        <v>1099</v>
      </c>
      <c r="F75" s="3" t="s">
        <v>1788</v>
      </c>
    </row>
    <row r="76" spans="2:6" x14ac:dyDescent="0.25">
      <c r="B76" s="4" t="s">
        <v>1328</v>
      </c>
      <c r="C76" s="4" t="s">
        <v>2774</v>
      </c>
      <c r="D76" s="5" t="s">
        <v>696</v>
      </c>
      <c r="E76" s="4" t="s">
        <v>1447</v>
      </c>
      <c r="F76" s="3" t="s">
        <v>1796</v>
      </c>
    </row>
    <row r="77" spans="2:6" x14ac:dyDescent="0.25">
      <c r="B77" s="4" t="s">
        <v>2627</v>
      </c>
      <c r="C77" s="4" t="s">
        <v>3799</v>
      </c>
      <c r="D77" s="5" t="s">
        <v>2278</v>
      </c>
      <c r="E77" s="4" t="s">
        <v>1036</v>
      </c>
      <c r="F77" s="3" t="s">
        <v>2139</v>
      </c>
    </row>
    <row r="78" spans="2:6" x14ac:dyDescent="0.25">
      <c r="B78" s="4" t="s">
        <v>477</v>
      </c>
      <c r="C78" s="4" t="s">
        <v>2550</v>
      </c>
      <c r="D78" s="6"/>
      <c r="E78" s="4" t="s">
        <v>373</v>
      </c>
      <c r="F78" s="3" t="s">
        <v>1821</v>
      </c>
    </row>
    <row r="79" spans="2:6" x14ac:dyDescent="0.25">
      <c r="B79" s="4" t="s">
        <v>477</v>
      </c>
      <c r="C79" s="4" t="s">
        <v>3884</v>
      </c>
      <c r="E79" s="4" t="s">
        <v>367</v>
      </c>
      <c r="F79" s="3" t="s">
        <v>1758</v>
      </c>
    </row>
    <row r="80" spans="2:6" x14ac:dyDescent="0.25">
      <c r="B80" s="4" t="s">
        <v>1234</v>
      </c>
      <c r="C80" s="4" t="s">
        <v>2568</v>
      </c>
      <c r="E80" s="4" t="s">
        <v>358</v>
      </c>
      <c r="F80" s="3" t="s">
        <v>1717</v>
      </c>
    </row>
    <row r="81" spans="2:6" x14ac:dyDescent="0.25">
      <c r="B81" s="4" t="s">
        <v>1972</v>
      </c>
      <c r="C81" s="4" t="s">
        <v>2248</v>
      </c>
      <c r="E81" s="4" t="s">
        <v>672</v>
      </c>
      <c r="F81" s="3" t="s">
        <v>2040</v>
      </c>
    </row>
    <row r="82" spans="2:6" x14ac:dyDescent="0.25">
      <c r="B82" s="4" t="s">
        <v>452</v>
      </c>
      <c r="C82" s="4" t="s">
        <v>2424</v>
      </c>
      <c r="E82" s="4" t="s">
        <v>556</v>
      </c>
      <c r="F82" s="3" t="s">
        <v>1706</v>
      </c>
    </row>
    <row r="83" spans="2:6" x14ac:dyDescent="0.25">
      <c r="B83" s="4" t="s">
        <v>452</v>
      </c>
      <c r="C83" s="4" t="s">
        <v>616</v>
      </c>
      <c r="E83" s="4" t="s">
        <v>250</v>
      </c>
      <c r="F83" s="3" t="s">
        <v>2106</v>
      </c>
    </row>
    <row r="84" spans="2:6" x14ac:dyDescent="0.25">
      <c r="B84" s="4" t="s">
        <v>1164</v>
      </c>
      <c r="C84" s="4" t="s">
        <v>729</v>
      </c>
      <c r="E84" s="4" t="s">
        <v>325</v>
      </c>
      <c r="F84" s="3" t="s">
        <v>1746</v>
      </c>
    </row>
    <row r="85" spans="2:6" x14ac:dyDescent="0.25">
      <c r="B85" s="4" t="s">
        <v>3387</v>
      </c>
      <c r="C85" s="4" t="s">
        <v>783</v>
      </c>
      <c r="E85" s="4" t="s">
        <v>258</v>
      </c>
      <c r="F85" s="3" t="s">
        <v>1779</v>
      </c>
    </row>
    <row r="86" spans="2:6" x14ac:dyDescent="0.25">
      <c r="B86" s="4" t="s">
        <v>934</v>
      </c>
      <c r="C86" s="4" t="s">
        <v>653</v>
      </c>
      <c r="E86" s="4" t="s">
        <v>1687</v>
      </c>
      <c r="F86" s="3" t="s">
        <v>2076</v>
      </c>
    </row>
    <row r="87" spans="2:6" x14ac:dyDescent="0.25">
      <c r="B87" s="4" t="s">
        <v>178</v>
      </c>
      <c r="C87" s="4" t="s">
        <v>677</v>
      </c>
      <c r="E87" s="4" t="s">
        <v>295</v>
      </c>
      <c r="F87" s="3" t="s">
        <v>1738</v>
      </c>
    </row>
    <row r="88" spans="2:6" x14ac:dyDescent="0.25">
      <c r="B88" s="4" t="s">
        <v>2035</v>
      </c>
      <c r="C88" s="4" t="s">
        <v>401</v>
      </c>
      <c r="E88" s="4" t="s">
        <v>2949</v>
      </c>
      <c r="F88" s="3" t="s">
        <v>1970</v>
      </c>
    </row>
    <row r="89" spans="2:6" x14ac:dyDescent="0.25">
      <c r="B89" s="4" t="s">
        <v>2197</v>
      </c>
      <c r="C89" s="4" t="s">
        <v>389</v>
      </c>
      <c r="E89" s="4" t="s">
        <v>1118</v>
      </c>
      <c r="F89" s="3" t="s">
        <v>2099</v>
      </c>
    </row>
    <row r="90" spans="2:6" x14ac:dyDescent="0.25">
      <c r="B90" s="4" t="s">
        <v>2156</v>
      </c>
      <c r="C90" s="4" t="s">
        <v>22</v>
      </c>
      <c r="E90" s="4" t="s">
        <v>1999</v>
      </c>
      <c r="F90" s="3" t="s">
        <v>1991</v>
      </c>
    </row>
    <row r="91" spans="2:6" x14ac:dyDescent="0.25">
      <c r="B91" s="4" t="s">
        <v>1506</v>
      </c>
      <c r="C91" s="4" t="s">
        <v>68</v>
      </c>
      <c r="E91" s="4" t="s">
        <v>2358</v>
      </c>
      <c r="F91" s="3" t="s">
        <v>2010</v>
      </c>
    </row>
    <row r="92" spans="2:6" x14ac:dyDescent="0.25">
      <c r="B92" s="4" t="s">
        <v>1279</v>
      </c>
      <c r="E92" s="4" t="s">
        <v>1719</v>
      </c>
      <c r="F92" s="3" t="s">
        <v>2122</v>
      </c>
    </row>
    <row r="93" spans="2:6" x14ac:dyDescent="0.25">
      <c r="B93" s="4" t="s">
        <v>2936</v>
      </c>
      <c r="E93" s="4" t="s">
        <v>126</v>
      </c>
      <c r="F93" s="3" t="s">
        <v>1866</v>
      </c>
    </row>
    <row r="94" spans="2:6" x14ac:dyDescent="0.25">
      <c r="B94" s="4" t="s">
        <v>1303</v>
      </c>
      <c r="E94" s="4" t="s">
        <v>96</v>
      </c>
      <c r="F94" s="3" t="s">
        <v>1989</v>
      </c>
    </row>
    <row r="95" spans="2:6" x14ac:dyDescent="0.25">
      <c r="B95" s="4" t="s">
        <v>2144</v>
      </c>
      <c r="E95" s="4" t="s">
        <v>242</v>
      </c>
      <c r="F95" s="3" t="s">
        <v>1997</v>
      </c>
    </row>
    <row r="96" spans="2:6" x14ac:dyDescent="0.25">
      <c r="B96" s="4" t="s">
        <v>1037</v>
      </c>
      <c r="E96" s="4" t="s">
        <v>79</v>
      </c>
      <c r="F96" s="3" t="s">
        <v>1967</v>
      </c>
    </row>
    <row r="97" spans="2:6" x14ac:dyDescent="0.25">
      <c r="B97" s="4" t="s">
        <v>2072</v>
      </c>
      <c r="E97" s="4" t="s">
        <v>188</v>
      </c>
      <c r="F97" s="3" t="s">
        <v>1979</v>
      </c>
    </row>
    <row r="98" spans="2:6" x14ac:dyDescent="0.25">
      <c r="B98" s="4" t="s">
        <v>1955</v>
      </c>
      <c r="E98" s="4" t="s">
        <v>679</v>
      </c>
      <c r="F98" s="3" t="s">
        <v>2072</v>
      </c>
    </row>
    <row r="99" spans="2:6" x14ac:dyDescent="0.25">
      <c r="B99" s="4" t="s">
        <v>1472</v>
      </c>
      <c r="E99" s="4" t="s">
        <v>623</v>
      </c>
      <c r="F99" s="3" t="s">
        <v>2052</v>
      </c>
    </row>
    <row r="100" spans="2:6" x14ac:dyDescent="0.25">
      <c r="B100" s="4" t="s">
        <v>777</v>
      </c>
      <c r="E100" s="4" t="s">
        <v>711</v>
      </c>
      <c r="F100" s="3" t="s">
        <v>1972</v>
      </c>
    </row>
    <row r="101" spans="2:6" x14ac:dyDescent="0.25">
      <c r="B101" s="4" t="s">
        <v>766</v>
      </c>
      <c r="E101" s="4" t="s">
        <v>741</v>
      </c>
      <c r="F101" s="3" t="s">
        <v>2126</v>
      </c>
    </row>
    <row r="102" spans="2:6" x14ac:dyDescent="0.25">
      <c r="B102" s="4" t="s">
        <v>1400</v>
      </c>
      <c r="E102" s="4" t="s">
        <v>822</v>
      </c>
      <c r="F102" s="3" t="s">
        <v>1784</v>
      </c>
    </row>
    <row r="103" spans="2:6" x14ac:dyDescent="0.25">
      <c r="B103" s="4" t="s">
        <v>2127</v>
      </c>
      <c r="E103" s="4" t="s">
        <v>272</v>
      </c>
      <c r="F103" s="3" t="s">
        <v>1731</v>
      </c>
    </row>
    <row r="104" spans="2:6" x14ac:dyDescent="0.25">
      <c r="B104" s="4" t="s">
        <v>1091</v>
      </c>
      <c r="E104" s="4" t="s">
        <v>430</v>
      </c>
      <c r="F104" s="3" t="s">
        <v>1797</v>
      </c>
    </row>
    <row r="105" spans="2:6" x14ac:dyDescent="0.25">
      <c r="B105" s="4" t="s">
        <v>584</v>
      </c>
      <c r="E105" s="4" t="s">
        <v>602</v>
      </c>
      <c r="F105" s="3" t="s">
        <v>1881</v>
      </c>
    </row>
    <row r="106" spans="2:6" x14ac:dyDescent="0.25">
      <c r="B106" s="4" t="s">
        <v>459</v>
      </c>
      <c r="E106" s="4" t="s">
        <v>836</v>
      </c>
      <c r="F106" s="3" t="s">
        <v>1810</v>
      </c>
    </row>
    <row r="107" spans="2:6" x14ac:dyDescent="0.25">
      <c r="B107" s="4" t="s">
        <v>1931</v>
      </c>
      <c r="E107" s="4" t="s">
        <v>1050</v>
      </c>
      <c r="F107" s="3" t="s">
        <v>1761</v>
      </c>
    </row>
    <row r="108" spans="2:6" x14ac:dyDescent="0.25">
      <c r="B108" s="4" t="s">
        <v>722</v>
      </c>
      <c r="E108" s="4" t="s">
        <v>995</v>
      </c>
      <c r="F108" s="3" t="s">
        <v>1955</v>
      </c>
    </row>
    <row r="109" spans="2:6" x14ac:dyDescent="0.25">
      <c r="B109" s="4" t="s">
        <v>368</v>
      </c>
      <c r="E109" s="4" t="s">
        <v>1016</v>
      </c>
      <c r="F109" s="3" t="s">
        <v>1279</v>
      </c>
    </row>
    <row r="110" spans="2:6" x14ac:dyDescent="0.25">
      <c r="B110" s="4" t="s">
        <v>575</v>
      </c>
      <c r="E110" s="4" t="s">
        <v>971</v>
      </c>
      <c r="F110" s="3" t="s">
        <v>1419</v>
      </c>
    </row>
    <row r="111" spans="2:6" x14ac:dyDescent="0.25">
      <c r="B111" s="4" t="s">
        <v>425</v>
      </c>
      <c r="E111" s="4" t="s">
        <v>977</v>
      </c>
      <c r="F111" s="3" t="s">
        <v>1506</v>
      </c>
    </row>
    <row r="112" spans="2:6" x14ac:dyDescent="0.25">
      <c r="B112" s="4" t="s">
        <v>1010</v>
      </c>
      <c r="E112" s="4" t="s">
        <v>343</v>
      </c>
      <c r="F112" s="3" t="s">
        <v>1075</v>
      </c>
    </row>
    <row r="113" spans="2:6" x14ac:dyDescent="0.25">
      <c r="B113" s="4" t="s">
        <v>3572</v>
      </c>
      <c r="E113" s="4" t="s">
        <v>3176</v>
      </c>
      <c r="F113" s="3" t="s">
        <v>997</v>
      </c>
    </row>
    <row r="114" spans="2:6" x14ac:dyDescent="0.25">
      <c r="B114" s="4" t="s">
        <v>1242</v>
      </c>
      <c r="E114" s="4"/>
      <c r="F114" s="3" t="s">
        <v>1049</v>
      </c>
    </row>
    <row r="115" spans="2:6" x14ac:dyDescent="0.25">
      <c r="B115" s="4" t="s">
        <v>793</v>
      </c>
      <c r="E115" s="4"/>
      <c r="F115" s="3" t="s">
        <v>1277</v>
      </c>
    </row>
    <row r="116" spans="2:6" x14ac:dyDescent="0.25">
      <c r="B116" s="4" t="s">
        <v>1970</v>
      </c>
      <c r="E116" s="4"/>
      <c r="F116" s="3" t="s">
        <v>1099</v>
      </c>
    </row>
    <row r="117" spans="2:6" x14ac:dyDescent="0.25">
      <c r="B117" s="4" t="s">
        <v>1979</v>
      </c>
      <c r="E117" s="4"/>
      <c r="F117" s="3" t="s">
        <v>1077</v>
      </c>
    </row>
    <row r="118" spans="2:6" x14ac:dyDescent="0.25">
      <c r="B118" s="4" t="s">
        <v>1330</v>
      </c>
      <c r="E118" s="4"/>
      <c r="F118" s="3" t="s">
        <v>1447</v>
      </c>
    </row>
    <row r="119" spans="2:6" x14ac:dyDescent="0.25">
      <c r="B119" s="4" t="s">
        <v>2772</v>
      </c>
      <c r="E119" s="4"/>
      <c r="F119" s="3" t="s">
        <v>1085</v>
      </c>
    </row>
    <row r="120" spans="2:6" x14ac:dyDescent="0.25">
      <c r="B120" s="4" t="s">
        <v>979</v>
      </c>
      <c r="E120" s="4"/>
      <c r="F120" s="3" t="s">
        <v>1664</v>
      </c>
    </row>
    <row r="121" spans="2:6" x14ac:dyDescent="0.25">
      <c r="B121" s="4" t="s">
        <v>1247</v>
      </c>
      <c r="E121" s="4"/>
      <c r="F121" s="3" t="s">
        <v>1037</v>
      </c>
    </row>
    <row r="122" spans="2:6" x14ac:dyDescent="0.25">
      <c r="B122" s="4" t="s">
        <v>1846</v>
      </c>
      <c r="E122" s="4"/>
      <c r="F122" s="3" t="s">
        <v>1091</v>
      </c>
    </row>
    <row r="123" spans="2:6" x14ac:dyDescent="0.25">
      <c r="B123" s="4" t="s">
        <v>366</v>
      </c>
      <c r="E123" s="4"/>
      <c r="F123" s="3" t="s">
        <v>3886</v>
      </c>
    </row>
    <row r="124" spans="2:6" x14ac:dyDescent="0.25">
      <c r="B124" s="4" t="s">
        <v>1159</v>
      </c>
      <c r="E124" s="4"/>
      <c r="F124" s="3" t="s">
        <v>1115</v>
      </c>
    </row>
    <row r="125" spans="2:6" x14ac:dyDescent="0.25">
      <c r="B125" s="4" t="s">
        <v>755</v>
      </c>
      <c r="E125" s="4"/>
      <c r="F125" s="3" t="s">
        <v>3887</v>
      </c>
    </row>
    <row r="126" spans="2:6" x14ac:dyDescent="0.25">
      <c r="B126" s="4" t="s">
        <v>1542</v>
      </c>
      <c r="E126" s="4"/>
      <c r="F126" s="3" t="s">
        <v>1131</v>
      </c>
    </row>
    <row r="127" spans="2:6" x14ac:dyDescent="0.25">
      <c r="B127" s="4" t="s">
        <v>1188</v>
      </c>
      <c r="E127" s="4"/>
      <c r="F127" s="3" t="s">
        <v>1303</v>
      </c>
    </row>
    <row r="128" spans="2:6" x14ac:dyDescent="0.25">
      <c r="B128" s="4" t="s">
        <v>1306</v>
      </c>
      <c r="E128" s="4"/>
      <c r="F128" s="3" t="s">
        <v>1159</v>
      </c>
    </row>
    <row r="129" spans="2:6" x14ac:dyDescent="0.25">
      <c r="B129" s="4" t="s">
        <v>1102</v>
      </c>
      <c r="E129" s="4"/>
      <c r="F129" s="3" t="s">
        <v>1087</v>
      </c>
    </row>
    <row r="130" spans="2:6" x14ac:dyDescent="0.25">
      <c r="B130" s="4" t="s">
        <v>1871</v>
      </c>
      <c r="E130" s="4"/>
      <c r="F130" s="3" t="s">
        <v>1597</v>
      </c>
    </row>
    <row r="131" spans="2:6" x14ac:dyDescent="0.25">
      <c r="B131" s="4" t="s">
        <v>2331</v>
      </c>
      <c r="E131" s="4"/>
      <c r="F131" s="3" t="s">
        <v>1111</v>
      </c>
    </row>
    <row r="132" spans="2:6" x14ac:dyDescent="0.25">
      <c r="B132" s="4" t="s">
        <v>2059</v>
      </c>
      <c r="E132" s="4"/>
      <c r="F132" s="3" t="s">
        <v>758</v>
      </c>
    </row>
    <row r="133" spans="2:6" x14ac:dyDescent="0.25">
      <c r="B133" s="4" t="s">
        <v>437</v>
      </c>
      <c r="E133" s="4"/>
      <c r="F133" s="3" t="s">
        <v>793</v>
      </c>
    </row>
    <row r="134" spans="2:6" x14ac:dyDescent="0.25">
      <c r="B134" s="4" t="s">
        <v>1252</v>
      </c>
      <c r="E134" s="4"/>
      <c r="F134" s="3" t="s">
        <v>889</v>
      </c>
    </row>
    <row r="135" spans="2:6" x14ac:dyDescent="0.25">
      <c r="B135" s="4" t="s">
        <v>2407</v>
      </c>
      <c r="E135" s="4"/>
      <c r="F135" s="3" t="s">
        <v>3728</v>
      </c>
    </row>
    <row r="136" spans="2:6" x14ac:dyDescent="0.25">
      <c r="B136" s="4" t="s">
        <v>1817</v>
      </c>
      <c r="E136" s="4"/>
      <c r="F136" s="3" t="s">
        <v>817</v>
      </c>
    </row>
    <row r="137" spans="2:6" x14ac:dyDescent="0.25">
      <c r="B137" s="4" t="s">
        <v>2679</v>
      </c>
      <c r="E137" s="4"/>
      <c r="F137" s="3" t="s">
        <v>775</v>
      </c>
    </row>
    <row r="138" spans="2:6" x14ac:dyDescent="0.25">
      <c r="B138" s="4" t="s">
        <v>2791</v>
      </c>
      <c r="E138" s="4"/>
      <c r="F138" s="3" t="s">
        <v>764</v>
      </c>
    </row>
    <row r="139" spans="2:6" x14ac:dyDescent="0.25">
      <c r="B139" s="4" t="s">
        <v>2426</v>
      </c>
      <c r="E139" s="4"/>
      <c r="F139" s="3" t="s">
        <v>925</v>
      </c>
    </row>
    <row r="140" spans="2:6" x14ac:dyDescent="0.25">
      <c r="B140" s="4" t="s">
        <v>1045</v>
      </c>
      <c r="E140" s="4"/>
      <c r="F140" s="3" t="s">
        <v>934</v>
      </c>
    </row>
    <row r="141" spans="2:6" x14ac:dyDescent="0.25">
      <c r="B141" s="4" t="s">
        <v>2147</v>
      </c>
      <c r="E141" s="4"/>
      <c r="F141" s="3" t="s">
        <v>619</v>
      </c>
    </row>
    <row r="142" spans="2:6" x14ac:dyDescent="0.25">
      <c r="B142" s="4" t="s">
        <v>2718</v>
      </c>
      <c r="E142" s="4"/>
      <c r="F142" s="3" t="s">
        <v>566</v>
      </c>
    </row>
    <row r="143" spans="2:6" x14ac:dyDescent="0.25">
      <c r="B143" s="4" t="s">
        <v>1997</v>
      </c>
      <c r="E143" s="4"/>
      <c r="F143" s="3" t="s">
        <v>719</v>
      </c>
    </row>
    <row r="144" spans="2:6" x14ac:dyDescent="0.25">
      <c r="B144" s="4" t="s">
        <v>3518</v>
      </c>
      <c r="E144" s="4"/>
      <c r="F144" s="3" t="s">
        <v>3888</v>
      </c>
    </row>
    <row r="145" spans="2:6" x14ac:dyDescent="0.25">
      <c r="B145" s="4" t="s">
        <v>3419</v>
      </c>
      <c r="E145" s="4"/>
      <c r="F145" s="3" t="s">
        <v>753</v>
      </c>
    </row>
    <row r="146" spans="2:6" x14ac:dyDescent="0.25">
      <c r="B146" s="4" t="s">
        <v>2193</v>
      </c>
      <c r="E146" s="4"/>
      <c r="F146" s="3" t="s">
        <v>617</v>
      </c>
    </row>
    <row r="147" spans="2:6" x14ac:dyDescent="0.25">
      <c r="B147" s="4" t="s">
        <v>1980</v>
      </c>
      <c r="E147" s="4"/>
      <c r="F147" s="3" t="s">
        <v>3731</v>
      </c>
    </row>
    <row r="148" spans="2:6" x14ac:dyDescent="0.25">
      <c r="B148" s="4" t="s">
        <v>3094</v>
      </c>
      <c r="E148" s="4"/>
      <c r="F148" s="3" t="s">
        <v>703</v>
      </c>
    </row>
    <row r="149" spans="2:6" x14ac:dyDescent="0.25">
      <c r="B149" s="4" t="s">
        <v>2189</v>
      </c>
      <c r="E149" s="4"/>
      <c r="F149" s="3" t="s">
        <v>910</v>
      </c>
    </row>
    <row r="150" spans="2:6" x14ac:dyDescent="0.25">
      <c r="B150" s="4" t="s">
        <v>2084</v>
      </c>
      <c r="E150" s="4"/>
      <c r="F150" s="3" t="s">
        <v>564</v>
      </c>
    </row>
    <row r="151" spans="2:6" x14ac:dyDescent="0.25">
      <c r="B151" s="4" t="s">
        <v>3520</v>
      </c>
      <c r="E151" s="4"/>
      <c r="F151" s="3" t="s">
        <v>584</v>
      </c>
    </row>
    <row r="152" spans="2:6" x14ac:dyDescent="0.25">
      <c r="B152" s="4" t="s">
        <v>1989</v>
      </c>
      <c r="E152" s="4"/>
      <c r="F152" s="3" t="s">
        <v>624</v>
      </c>
    </row>
    <row r="153" spans="2:6" x14ac:dyDescent="0.25">
      <c r="B153" s="4" t="s">
        <v>2194</v>
      </c>
      <c r="E153" s="4"/>
      <c r="F153" s="3" t="s">
        <v>755</v>
      </c>
    </row>
    <row r="154" spans="2:6" x14ac:dyDescent="0.25">
      <c r="B154" s="4" t="s">
        <v>2106</v>
      </c>
      <c r="E154" s="4"/>
      <c r="F154" s="3" t="s">
        <v>598</v>
      </c>
    </row>
    <row r="155" spans="2:6" x14ac:dyDescent="0.25">
      <c r="B155" s="4" t="s">
        <v>3499</v>
      </c>
      <c r="E155" s="4"/>
      <c r="F155" s="3" t="s">
        <v>722</v>
      </c>
    </row>
    <row r="156" spans="2:6" x14ac:dyDescent="0.25">
      <c r="B156" s="4" t="s">
        <v>2126</v>
      </c>
      <c r="E156" s="4"/>
      <c r="F156" s="3" t="s">
        <v>692</v>
      </c>
    </row>
    <row r="157" spans="2:6" x14ac:dyDescent="0.25">
      <c r="B157" s="4" t="s">
        <v>2098</v>
      </c>
      <c r="E157" s="4"/>
      <c r="F157" s="3" t="s">
        <v>3889</v>
      </c>
    </row>
    <row r="158" spans="2:6" x14ac:dyDescent="0.25">
      <c r="B158" s="4" t="s">
        <v>2671</v>
      </c>
      <c r="E158" s="4"/>
      <c r="F158" s="3" t="s">
        <v>766</v>
      </c>
    </row>
    <row r="159" spans="2:6" x14ac:dyDescent="0.25">
      <c r="B159" s="4" t="s">
        <v>2851</v>
      </c>
      <c r="E159" s="4"/>
      <c r="F159" s="3" t="s">
        <v>733</v>
      </c>
    </row>
    <row r="160" spans="2:6" x14ac:dyDescent="0.25">
      <c r="B160" s="4" t="s">
        <v>2477</v>
      </c>
      <c r="E160" s="4"/>
      <c r="F160" s="3" t="s">
        <v>839</v>
      </c>
    </row>
    <row r="161" spans="2:6" x14ac:dyDescent="0.25">
      <c r="B161" s="4" t="s">
        <v>2848</v>
      </c>
      <c r="E161" s="4"/>
      <c r="F161" s="3" t="s">
        <v>695</v>
      </c>
    </row>
    <row r="162" spans="2:6" x14ac:dyDescent="0.25">
      <c r="B162" s="4" t="s">
        <v>2051</v>
      </c>
      <c r="E162" s="4"/>
      <c r="F162" s="3" t="s">
        <v>754</v>
      </c>
    </row>
    <row r="163" spans="2:6" x14ac:dyDescent="0.25">
      <c r="B163" s="4" t="s">
        <v>2052</v>
      </c>
      <c r="E163" s="4"/>
      <c r="F163" s="3" t="s">
        <v>768</v>
      </c>
    </row>
    <row r="164" spans="2:6" x14ac:dyDescent="0.25">
      <c r="B164" s="4" t="s">
        <v>3249</v>
      </c>
      <c r="E164" s="4"/>
      <c r="F164" s="3" t="s">
        <v>504</v>
      </c>
    </row>
    <row r="165" spans="2:6" x14ac:dyDescent="0.25">
      <c r="B165" s="4" t="s">
        <v>3200</v>
      </c>
      <c r="E165" s="4"/>
      <c r="F165" s="3" t="s">
        <v>452</v>
      </c>
    </row>
    <row r="166" spans="2:6" x14ac:dyDescent="0.25">
      <c r="B166" s="4" t="s">
        <v>2725</v>
      </c>
      <c r="E166" s="4"/>
      <c r="F166" s="3" t="s">
        <v>440</v>
      </c>
    </row>
    <row r="167" spans="2:6" x14ac:dyDescent="0.25">
      <c r="B167" s="4" t="s">
        <v>2135</v>
      </c>
      <c r="E167" s="4"/>
      <c r="F167" s="3" t="s">
        <v>496</v>
      </c>
    </row>
    <row r="168" spans="2:6" x14ac:dyDescent="0.25">
      <c r="B168" s="4" t="s">
        <v>1520</v>
      </c>
      <c r="E168" s="4"/>
      <c r="F168" s="3" t="s">
        <v>279</v>
      </c>
    </row>
    <row r="169" spans="2:6" x14ac:dyDescent="0.25">
      <c r="B169" s="4" t="s">
        <v>2616</v>
      </c>
      <c r="E169" s="4"/>
      <c r="F169" s="3" t="s">
        <v>171</v>
      </c>
    </row>
    <row r="170" spans="2:6" x14ac:dyDescent="0.25">
      <c r="B170" s="4" t="s">
        <v>2685</v>
      </c>
      <c r="E170" s="4"/>
      <c r="F170" s="3" t="s">
        <v>272</v>
      </c>
    </row>
    <row r="171" spans="2:6" x14ac:dyDescent="0.25">
      <c r="B171" s="4" t="s">
        <v>3004</v>
      </c>
      <c r="E171" s="4"/>
      <c r="F171" s="3" t="s">
        <v>521</v>
      </c>
    </row>
    <row r="172" spans="2:6" x14ac:dyDescent="0.25">
      <c r="B172" s="4" t="s">
        <v>3131</v>
      </c>
      <c r="E172" s="4"/>
      <c r="F172" s="3" t="s">
        <v>407</v>
      </c>
    </row>
    <row r="173" spans="2:6" x14ac:dyDescent="0.25">
      <c r="B173" s="4" t="s">
        <v>2565</v>
      </c>
      <c r="E173" s="4"/>
      <c r="F173" s="3" t="s">
        <v>3890</v>
      </c>
    </row>
    <row r="174" spans="2:6" x14ac:dyDescent="0.25">
      <c r="B174" s="4" t="s">
        <v>3078</v>
      </c>
      <c r="E174" s="4"/>
      <c r="F174" s="3" t="s">
        <v>10</v>
      </c>
    </row>
    <row r="175" spans="2:6" x14ac:dyDescent="0.25">
      <c r="B175" s="4" t="s">
        <v>2468</v>
      </c>
      <c r="E175" s="4"/>
      <c r="F175" s="3" t="s">
        <v>92</v>
      </c>
    </row>
    <row r="176" spans="2:6" x14ac:dyDescent="0.25">
      <c r="B176" s="4" t="s">
        <v>2715</v>
      </c>
      <c r="E176" s="4"/>
      <c r="F176" s="3" t="s">
        <v>178</v>
      </c>
    </row>
    <row r="177" spans="2:6" x14ac:dyDescent="0.25">
      <c r="B177" s="4" t="s">
        <v>3480</v>
      </c>
      <c r="E177" s="4"/>
      <c r="F177" s="3" t="s">
        <v>509</v>
      </c>
    </row>
    <row r="178" spans="2:6" x14ac:dyDescent="0.25">
      <c r="B178" s="4" t="s">
        <v>2748</v>
      </c>
      <c r="E178" s="4"/>
      <c r="F178" s="3" t="s">
        <v>3737</v>
      </c>
    </row>
    <row r="179" spans="2:6" x14ac:dyDescent="0.25">
      <c r="B179" s="4" t="s">
        <v>3202</v>
      </c>
      <c r="E179" s="4"/>
      <c r="F179" s="3" t="s">
        <v>80</v>
      </c>
    </row>
    <row r="180" spans="2:6" x14ac:dyDescent="0.25">
      <c r="B180" s="4" t="s">
        <v>3648</v>
      </c>
      <c r="E180" s="4"/>
      <c r="F180" s="3" t="s">
        <v>245</v>
      </c>
    </row>
    <row r="181" spans="2:6" x14ac:dyDescent="0.25">
      <c r="B181" s="4" t="s">
        <v>3797</v>
      </c>
      <c r="E181" s="4"/>
      <c r="F181" s="3" t="s">
        <v>77</v>
      </c>
    </row>
    <row r="182" spans="2:6" x14ac:dyDescent="0.25">
      <c r="B182" s="4" t="s">
        <v>3737</v>
      </c>
      <c r="E182" s="4"/>
      <c r="F182" s="3" t="s">
        <v>230</v>
      </c>
    </row>
    <row r="183" spans="2:6" x14ac:dyDescent="0.25">
      <c r="B183" s="4" t="s">
        <v>3608</v>
      </c>
      <c r="E183" s="4"/>
      <c r="F183" s="3" t="s">
        <v>165</v>
      </c>
    </row>
    <row r="184" spans="2:6" x14ac:dyDescent="0.25">
      <c r="B184" s="4" t="s">
        <v>3705</v>
      </c>
      <c r="E184" s="4"/>
      <c r="F184" s="3" t="s">
        <v>425</v>
      </c>
    </row>
    <row r="185" spans="2:6" x14ac:dyDescent="0.25">
      <c r="B185" s="4" t="s">
        <v>3610</v>
      </c>
      <c r="E185" s="4"/>
      <c r="F185" s="3" t="s">
        <v>242</v>
      </c>
    </row>
    <row r="186" spans="2:6" x14ac:dyDescent="0.25">
      <c r="B186" s="4" t="s">
        <v>3728</v>
      </c>
      <c r="E186" s="4"/>
      <c r="F186" s="3" t="s">
        <v>110</v>
      </c>
    </row>
    <row r="187" spans="2:6" x14ac:dyDescent="0.25">
      <c r="B187" s="4" t="s">
        <v>3721</v>
      </c>
      <c r="E187" s="4"/>
    </row>
    <row r="188" spans="2:6" x14ac:dyDescent="0.25">
      <c r="B188" s="4" t="s">
        <v>3762</v>
      </c>
      <c r="E188" s="4"/>
    </row>
    <row r="189" spans="2:6" x14ac:dyDescent="0.25">
      <c r="B189" s="4" t="s">
        <v>3645</v>
      </c>
      <c r="E189" s="4"/>
    </row>
    <row r="190" spans="2:6" x14ac:dyDescent="0.25">
      <c r="B190" s="4" t="s">
        <v>3718</v>
      </c>
      <c r="E190" s="4"/>
    </row>
    <row r="191" spans="2:6" x14ac:dyDescent="0.25">
      <c r="B191" s="4" t="s">
        <v>3816</v>
      </c>
      <c r="E191" s="4"/>
    </row>
    <row r="192" spans="2:6" x14ac:dyDescent="0.25">
      <c r="B192" s="4" t="s">
        <v>3831</v>
      </c>
      <c r="E192" s="4"/>
    </row>
    <row r="193" spans="2:5" x14ac:dyDescent="0.25">
      <c r="B193" s="4" t="s">
        <v>3702</v>
      </c>
      <c r="E193" s="4"/>
    </row>
    <row r="194" spans="2:5" x14ac:dyDescent="0.25">
      <c r="B194" s="4" t="s">
        <v>3655</v>
      </c>
      <c r="E194" s="4"/>
    </row>
    <row r="195" spans="2:5" x14ac:dyDescent="0.25">
      <c r="B195" s="4" t="s">
        <v>3789</v>
      </c>
      <c r="E195" s="4"/>
    </row>
    <row r="196" spans="2:5" x14ac:dyDescent="0.25">
      <c r="B196" s="4" t="s">
        <v>3687</v>
      </c>
      <c r="E196" s="4"/>
    </row>
    <row r="197" spans="2:5" x14ac:dyDescent="0.25">
      <c r="B197" s="4" t="s">
        <v>3731</v>
      </c>
      <c r="E197" s="4"/>
    </row>
    <row r="198" spans="2:5" x14ac:dyDescent="0.25">
      <c r="B198" s="4" t="s">
        <v>3740</v>
      </c>
      <c r="E198" s="4"/>
    </row>
    <row r="199" spans="2:5" x14ac:dyDescent="0.25">
      <c r="B199" s="4" t="s">
        <v>3675</v>
      </c>
      <c r="E199" s="4"/>
    </row>
    <row r="200" spans="2:5" x14ac:dyDescent="0.25">
      <c r="B200" s="4" t="s">
        <v>3781</v>
      </c>
      <c r="E200" s="4"/>
    </row>
    <row r="201" spans="2:5" x14ac:dyDescent="0.25">
      <c r="B201" s="4" t="s">
        <v>3664</v>
      </c>
      <c r="E201" s="4"/>
    </row>
    <row r="202" spans="2:5" x14ac:dyDescent="0.25">
      <c r="B202" s="4"/>
      <c r="E202" s="4"/>
    </row>
    <row r="203" spans="2:5" x14ac:dyDescent="0.25">
      <c r="B203" s="4"/>
      <c r="E203" s="4"/>
    </row>
    <row r="204" spans="2:5" x14ac:dyDescent="0.25">
      <c r="B204" s="4"/>
      <c r="E204" s="4"/>
    </row>
    <row r="205" spans="2:5" x14ac:dyDescent="0.25">
      <c r="B205" s="4"/>
      <c r="E205" s="4"/>
    </row>
    <row r="206" spans="2:5" x14ac:dyDescent="0.25">
      <c r="B206" s="4"/>
      <c r="E206" s="4"/>
    </row>
    <row r="207" spans="2:5" x14ac:dyDescent="0.25">
      <c r="B207" s="4"/>
    </row>
    <row r="208" spans="2:5" x14ac:dyDescent="0.25">
      <c r="B208" s="4"/>
    </row>
    <row r="209" spans="2:2" x14ac:dyDescent="0.25">
      <c r="B209" s="4"/>
    </row>
    <row r="210" spans="2:2" x14ac:dyDescent="0.25">
      <c r="B210" s="4"/>
    </row>
    <row r="211" spans="2:2" x14ac:dyDescent="0.25">
      <c r="B211" s="4"/>
    </row>
    <row r="212" spans="2:2" x14ac:dyDescent="0.25">
      <c r="B212" s="4"/>
    </row>
    <row r="213" spans="2:2" x14ac:dyDescent="0.25">
      <c r="B213" s="4"/>
    </row>
    <row r="214" spans="2:2" x14ac:dyDescent="0.25">
      <c r="B214" s="4"/>
    </row>
    <row r="215" spans="2:2" x14ac:dyDescent="0.25">
      <c r="B215" s="4"/>
    </row>
    <row r="216" spans="2:2" x14ac:dyDescent="0.25">
      <c r="B216" s="4"/>
    </row>
    <row r="217" spans="2:2" x14ac:dyDescent="0.25">
      <c r="B217" s="4"/>
    </row>
    <row r="218" spans="2:2" x14ac:dyDescent="0.25">
      <c r="B218" s="4"/>
    </row>
    <row r="219" spans="2:2" x14ac:dyDescent="0.25">
      <c r="B219" s="4"/>
    </row>
    <row r="220" spans="2:2" x14ac:dyDescent="0.25">
      <c r="B220" s="4"/>
    </row>
    <row r="221" spans="2:2" x14ac:dyDescent="0.25">
      <c r="B221" s="4"/>
    </row>
    <row r="222" spans="2:2" x14ac:dyDescent="0.25">
      <c r="B222" s="4"/>
    </row>
    <row r="223" spans="2:2" x14ac:dyDescent="0.25">
      <c r="B223" s="4"/>
    </row>
    <row r="224" spans="2:2" x14ac:dyDescent="0.25">
      <c r="B224" s="4"/>
    </row>
    <row r="225" spans="2:2" x14ac:dyDescent="0.25">
      <c r="B225" s="4"/>
    </row>
    <row r="226" spans="2:2" x14ac:dyDescent="0.25">
      <c r="B226" s="4"/>
    </row>
    <row r="227" spans="2:2" x14ac:dyDescent="0.25">
      <c r="B227" s="4"/>
    </row>
    <row r="228" spans="2:2" x14ac:dyDescent="0.25">
      <c r="B228" s="4"/>
    </row>
    <row r="229" spans="2:2" x14ac:dyDescent="0.25">
      <c r="B229" s="4"/>
    </row>
    <row r="230" spans="2:2" x14ac:dyDescent="0.25">
      <c r="B230" s="4"/>
    </row>
    <row r="231" spans="2:2" x14ac:dyDescent="0.25">
      <c r="B231" s="4"/>
    </row>
    <row r="232" spans="2:2" x14ac:dyDescent="0.25">
      <c r="B232" s="4"/>
    </row>
    <row r="233" spans="2:2" x14ac:dyDescent="0.25">
      <c r="B233" s="4"/>
    </row>
    <row r="234" spans="2:2" x14ac:dyDescent="0.25">
      <c r="B234" s="4"/>
    </row>
    <row r="235" spans="2:2" x14ac:dyDescent="0.25">
      <c r="B235" s="4"/>
    </row>
    <row r="236" spans="2:2" x14ac:dyDescent="0.25">
      <c r="B236" s="4"/>
    </row>
    <row r="237" spans="2:2" x14ac:dyDescent="0.25">
      <c r="B237" s="4"/>
    </row>
    <row r="238" spans="2:2" x14ac:dyDescent="0.25">
      <c r="B238" s="4"/>
    </row>
    <row r="239" spans="2:2" x14ac:dyDescent="0.25">
      <c r="B239" s="4"/>
    </row>
    <row r="240" spans="2:2" x14ac:dyDescent="0.25">
      <c r="B240" s="4"/>
    </row>
    <row r="241" spans="2:2" x14ac:dyDescent="0.25">
      <c r="B241" s="4"/>
    </row>
    <row r="242" spans="2:2" x14ac:dyDescent="0.25">
      <c r="B242" s="4"/>
    </row>
    <row r="243" spans="2:2" x14ac:dyDescent="0.25">
      <c r="B243" s="4"/>
    </row>
    <row r="244" spans="2:2" x14ac:dyDescent="0.25">
      <c r="B244" s="4"/>
    </row>
    <row r="245" spans="2:2" x14ac:dyDescent="0.25">
      <c r="B245" s="4"/>
    </row>
    <row r="246" spans="2:2" x14ac:dyDescent="0.25">
      <c r="B246" s="4"/>
    </row>
    <row r="247" spans="2:2" x14ac:dyDescent="0.25">
      <c r="B247" s="4"/>
    </row>
    <row r="248" spans="2:2" x14ac:dyDescent="0.25">
      <c r="B248" s="4"/>
    </row>
    <row r="249" spans="2:2" x14ac:dyDescent="0.25">
      <c r="B249" s="4"/>
    </row>
    <row r="250" spans="2:2" x14ac:dyDescent="0.25">
      <c r="B250" s="4"/>
    </row>
    <row r="251" spans="2:2" x14ac:dyDescent="0.25">
      <c r="B251" s="4"/>
    </row>
    <row r="252" spans="2:2" x14ac:dyDescent="0.25">
      <c r="B252" s="4"/>
    </row>
    <row r="253" spans="2:2" x14ac:dyDescent="0.25">
      <c r="B253" s="4"/>
    </row>
    <row r="254" spans="2:2" x14ac:dyDescent="0.25">
      <c r="B254" s="4"/>
    </row>
    <row r="255" spans="2:2" x14ac:dyDescent="0.25">
      <c r="B255" s="4"/>
    </row>
    <row r="256" spans="2:2" x14ac:dyDescent="0.25">
      <c r="B256" s="4"/>
    </row>
    <row r="257" spans="2:2" x14ac:dyDescent="0.25">
      <c r="B257" s="4"/>
    </row>
    <row r="258" spans="2:2" x14ac:dyDescent="0.25">
      <c r="B258" s="4"/>
    </row>
    <row r="259" spans="2:2" x14ac:dyDescent="0.25">
      <c r="B259" s="4"/>
    </row>
    <row r="260" spans="2:2" x14ac:dyDescent="0.25">
      <c r="B260" s="4"/>
    </row>
    <row r="261" spans="2:2" x14ac:dyDescent="0.25">
      <c r="B261" s="4"/>
    </row>
    <row r="262" spans="2:2" x14ac:dyDescent="0.25">
      <c r="B262" s="4"/>
    </row>
    <row r="263" spans="2:2" x14ac:dyDescent="0.25">
      <c r="B263" s="4"/>
    </row>
    <row r="264" spans="2:2" x14ac:dyDescent="0.25">
      <c r="B264" s="4"/>
    </row>
    <row r="265" spans="2:2" x14ac:dyDescent="0.25">
      <c r="B265" s="4"/>
    </row>
    <row r="266" spans="2:2" x14ac:dyDescent="0.25">
      <c r="B266" s="4"/>
    </row>
    <row r="267" spans="2:2" x14ac:dyDescent="0.25">
      <c r="B267" s="4"/>
    </row>
    <row r="268" spans="2:2" x14ac:dyDescent="0.25">
      <c r="B268" s="4"/>
    </row>
    <row r="269" spans="2:2" x14ac:dyDescent="0.25">
      <c r="B269" s="4"/>
    </row>
    <row r="270" spans="2:2" x14ac:dyDescent="0.25">
      <c r="B270" s="4"/>
    </row>
    <row r="271" spans="2:2" x14ac:dyDescent="0.25">
      <c r="B271" s="4"/>
    </row>
    <row r="272" spans="2:2" x14ac:dyDescent="0.25">
      <c r="B272" s="4"/>
    </row>
    <row r="273" spans="2:2" x14ac:dyDescent="0.25">
      <c r="B273" s="4"/>
    </row>
    <row r="274" spans="2:2" x14ac:dyDescent="0.25">
      <c r="B274" s="4"/>
    </row>
    <row r="275" spans="2:2" x14ac:dyDescent="0.25">
      <c r="B275" s="4"/>
    </row>
    <row r="276" spans="2:2" x14ac:dyDescent="0.25">
      <c r="B276" s="4"/>
    </row>
    <row r="277" spans="2:2" x14ac:dyDescent="0.25">
      <c r="B277" s="4"/>
    </row>
    <row r="278" spans="2:2" x14ac:dyDescent="0.25">
      <c r="B278" s="4"/>
    </row>
    <row r="279" spans="2:2" x14ac:dyDescent="0.25">
      <c r="B279" s="4"/>
    </row>
    <row r="280" spans="2:2" x14ac:dyDescent="0.25">
      <c r="B280" s="4"/>
    </row>
    <row r="281" spans="2:2" x14ac:dyDescent="0.25">
      <c r="B281" s="4"/>
    </row>
    <row r="282" spans="2:2" x14ac:dyDescent="0.25">
      <c r="B282" s="4"/>
    </row>
    <row r="283" spans="2:2" x14ac:dyDescent="0.25">
      <c r="B283" s="4"/>
    </row>
    <row r="284" spans="2:2" x14ac:dyDescent="0.25">
      <c r="B284" s="4"/>
    </row>
    <row r="285" spans="2:2" x14ac:dyDescent="0.25">
      <c r="B285" s="4"/>
    </row>
    <row r="286" spans="2:2" x14ac:dyDescent="0.25">
      <c r="B286" s="4"/>
    </row>
    <row r="287" spans="2:2" x14ac:dyDescent="0.25">
      <c r="B287" s="4"/>
    </row>
    <row r="288" spans="2:2" x14ac:dyDescent="0.25">
      <c r="B288" s="4"/>
    </row>
    <row r="289" spans="2:2" x14ac:dyDescent="0.25">
      <c r="B289" s="4"/>
    </row>
    <row r="290" spans="2:2" x14ac:dyDescent="0.25">
      <c r="B290" s="4"/>
    </row>
    <row r="291" spans="2:2" x14ac:dyDescent="0.25">
      <c r="B291" s="4"/>
    </row>
    <row r="292" spans="2:2" x14ac:dyDescent="0.25">
      <c r="B292" s="4"/>
    </row>
    <row r="293" spans="2:2" x14ac:dyDescent="0.25">
      <c r="B293" s="4"/>
    </row>
    <row r="294" spans="2:2" x14ac:dyDescent="0.25">
      <c r="B294" s="4"/>
    </row>
    <row r="295" spans="2:2" x14ac:dyDescent="0.25">
      <c r="B295" s="4"/>
    </row>
    <row r="296" spans="2:2" x14ac:dyDescent="0.25">
      <c r="B296" s="4"/>
    </row>
    <row r="297" spans="2:2" x14ac:dyDescent="0.25">
      <c r="B297" s="4"/>
    </row>
    <row r="298" spans="2:2" x14ac:dyDescent="0.25">
      <c r="B298" s="4"/>
    </row>
    <row r="299" spans="2:2" x14ac:dyDescent="0.25">
      <c r="B299" s="4"/>
    </row>
    <row r="300" spans="2:2" x14ac:dyDescent="0.25">
      <c r="B300" s="4"/>
    </row>
    <row r="301" spans="2:2" x14ac:dyDescent="0.25">
      <c r="B301" s="4"/>
    </row>
    <row r="302" spans="2:2" x14ac:dyDescent="0.25">
      <c r="B302" s="4"/>
    </row>
    <row r="303" spans="2:2" x14ac:dyDescent="0.25">
      <c r="B303" s="4"/>
    </row>
    <row r="304" spans="2:2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  <row r="324" spans="2:2" x14ac:dyDescent="0.25">
      <c r="B324" s="4"/>
    </row>
    <row r="325" spans="2:2" x14ac:dyDescent="0.25">
      <c r="B325" s="4"/>
    </row>
    <row r="326" spans="2:2" x14ac:dyDescent="0.25">
      <c r="B326" s="4"/>
    </row>
    <row r="327" spans="2:2" x14ac:dyDescent="0.25">
      <c r="B327" s="4"/>
    </row>
    <row r="328" spans="2:2" x14ac:dyDescent="0.25">
      <c r="B328" s="4"/>
    </row>
    <row r="329" spans="2:2" x14ac:dyDescent="0.25">
      <c r="B329" s="4"/>
    </row>
    <row r="330" spans="2:2" x14ac:dyDescent="0.25">
      <c r="B330" s="4"/>
    </row>
    <row r="331" spans="2:2" x14ac:dyDescent="0.25">
      <c r="B331" s="4"/>
    </row>
    <row r="332" spans="2:2" x14ac:dyDescent="0.25">
      <c r="B332" s="4"/>
    </row>
    <row r="333" spans="2:2" x14ac:dyDescent="0.25">
      <c r="B333" s="4"/>
    </row>
    <row r="334" spans="2:2" x14ac:dyDescent="0.25">
      <c r="B334" s="4"/>
    </row>
    <row r="335" spans="2:2" x14ac:dyDescent="0.25">
      <c r="B335" s="4"/>
    </row>
    <row r="336" spans="2:2" x14ac:dyDescent="0.25">
      <c r="B336" s="4"/>
    </row>
    <row r="337" spans="2:2" x14ac:dyDescent="0.25">
      <c r="B337" s="4"/>
    </row>
    <row r="338" spans="2:2" x14ac:dyDescent="0.25">
      <c r="B338" s="4"/>
    </row>
    <row r="339" spans="2:2" x14ac:dyDescent="0.25">
      <c r="B339" s="4"/>
    </row>
    <row r="340" spans="2:2" x14ac:dyDescent="0.25">
      <c r="B340" s="4"/>
    </row>
    <row r="341" spans="2:2" x14ac:dyDescent="0.25">
      <c r="B341" s="4"/>
    </row>
    <row r="342" spans="2:2" x14ac:dyDescent="0.25">
      <c r="B342" s="4"/>
    </row>
    <row r="343" spans="2:2" x14ac:dyDescent="0.25">
      <c r="B343" s="4"/>
    </row>
    <row r="344" spans="2:2" x14ac:dyDescent="0.25">
      <c r="B344" s="4"/>
    </row>
    <row r="345" spans="2:2" x14ac:dyDescent="0.25">
      <c r="B345" s="4"/>
    </row>
    <row r="346" spans="2:2" x14ac:dyDescent="0.25">
      <c r="B346" s="4"/>
    </row>
    <row r="347" spans="2:2" x14ac:dyDescent="0.25">
      <c r="B347" s="4"/>
    </row>
    <row r="348" spans="2:2" x14ac:dyDescent="0.25">
      <c r="B348" s="4"/>
    </row>
    <row r="349" spans="2:2" x14ac:dyDescent="0.25">
      <c r="B349" s="4"/>
    </row>
    <row r="350" spans="2:2" x14ac:dyDescent="0.25">
      <c r="B350" s="4"/>
    </row>
    <row r="351" spans="2:2" x14ac:dyDescent="0.25">
      <c r="B351" s="4"/>
    </row>
    <row r="352" spans="2:2" x14ac:dyDescent="0.25">
      <c r="B352" s="4"/>
    </row>
    <row r="353" spans="2:2" x14ac:dyDescent="0.25">
      <c r="B353" s="4"/>
    </row>
    <row r="354" spans="2:2" x14ac:dyDescent="0.25">
      <c r="B354" s="4"/>
    </row>
    <row r="355" spans="2:2" x14ac:dyDescent="0.25">
      <c r="B355" s="4"/>
    </row>
    <row r="356" spans="2:2" x14ac:dyDescent="0.25">
      <c r="B356" s="4"/>
    </row>
    <row r="357" spans="2:2" x14ac:dyDescent="0.25">
      <c r="B357" s="4"/>
    </row>
    <row r="358" spans="2:2" x14ac:dyDescent="0.25">
      <c r="B358" s="4"/>
    </row>
    <row r="359" spans="2:2" x14ac:dyDescent="0.25">
      <c r="B359" s="4"/>
    </row>
    <row r="360" spans="2:2" x14ac:dyDescent="0.25">
      <c r="B360" s="4"/>
    </row>
    <row r="361" spans="2:2" x14ac:dyDescent="0.25">
      <c r="B361" s="4"/>
    </row>
    <row r="362" spans="2:2" x14ac:dyDescent="0.25">
      <c r="B362" s="4"/>
    </row>
    <row r="363" spans="2:2" x14ac:dyDescent="0.25">
      <c r="B363" s="4"/>
    </row>
    <row r="364" spans="2:2" x14ac:dyDescent="0.25">
      <c r="B364" s="4"/>
    </row>
    <row r="365" spans="2:2" x14ac:dyDescent="0.25">
      <c r="B365" s="4"/>
    </row>
    <row r="366" spans="2:2" x14ac:dyDescent="0.25">
      <c r="B366" s="4"/>
    </row>
    <row r="367" spans="2:2" x14ac:dyDescent="0.25">
      <c r="B367" s="4"/>
    </row>
    <row r="368" spans="2:2" x14ac:dyDescent="0.25">
      <c r="B368" s="4"/>
    </row>
    <row r="369" spans="2:2" x14ac:dyDescent="0.25">
      <c r="B369" s="4"/>
    </row>
    <row r="370" spans="2:2" x14ac:dyDescent="0.25">
      <c r="B370" s="4"/>
    </row>
    <row r="371" spans="2:2" x14ac:dyDescent="0.25">
      <c r="B371" s="4"/>
    </row>
    <row r="372" spans="2:2" x14ac:dyDescent="0.25">
      <c r="B372" s="4"/>
    </row>
    <row r="373" spans="2:2" x14ac:dyDescent="0.25">
      <c r="B373" s="4"/>
    </row>
    <row r="374" spans="2:2" x14ac:dyDescent="0.25">
      <c r="B374" s="4"/>
    </row>
    <row r="375" spans="2:2" x14ac:dyDescent="0.25">
      <c r="B375" s="4"/>
    </row>
    <row r="376" spans="2:2" x14ac:dyDescent="0.25">
      <c r="B376" s="4"/>
    </row>
    <row r="377" spans="2:2" x14ac:dyDescent="0.25">
      <c r="B377" s="4"/>
    </row>
    <row r="378" spans="2:2" x14ac:dyDescent="0.25">
      <c r="B378" s="4"/>
    </row>
    <row r="379" spans="2:2" x14ac:dyDescent="0.25">
      <c r="B379" s="4"/>
    </row>
    <row r="380" spans="2:2" x14ac:dyDescent="0.25">
      <c r="B380" s="4"/>
    </row>
    <row r="381" spans="2:2" x14ac:dyDescent="0.25">
      <c r="B381" s="4"/>
    </row>
    <row r="382" spans="2:2" x14ac:dyDescent="0.25">
      <c r="B382" s="4"/>
    </row>
    <row r="383" spans="2:2" x14ac:dyDescent="0.25">
      <c r="B383" s="4"/>
    </row>
    <row r="384" spans="2:2" x14ac:dyDescent="0.25">
      <c r="B384" s="4"/>
    </row>
    <row r="385" spans="2:2" x14ac:dyDescent="0.25">
      <c r="B385" s="4"/>
    </row>
    <row r="386" spans="2:2" x14ac:dyDescent="0.25">
      <c r="B386" s="4"/>
    </row>
    <row r="387" spans="2:2" x14ac:dyDescent="0.25">
      <c r="B387" s="4"/>
    </row>
    <row r="388" spans="2:2" x14ac:dyDescent="0.25">
      <c r="B388" s="4"/>
    </row>
    <row r="389" spans="2:2" x14ac:dyDescent="0.25">
      <c r="B389" s="4"/>
    </row>
    <row r="390" spans="2:2" x14ac:dyDescent="0.25">
      <c r="B390" s="4"/>
    </row>
    <row r="391" spans="2:2" x14ac:dyDescent="0.25">
      <c r="B391" s="4"/>
    </row>
    <row r="392" spans="2:2" x14ac:dyDescent="0.25">
      <c r="B392" s="4"/>
    </row>
    <row r="393" spans="2:2" x14ac:dyDescent="0.25">
      <c r="B393" s="4"/>
    </row>
    <row r="394" spans="2:2" x14ac:dyDescent="0.25">
      <c r="B394" s="4"/>
    </row>
    <row r="395" spans="2:2" x14ac:dyDescent="0.25">
      <c r="B395" s="4"/>
    </row>
    <row r="396" spans="2:2" x14ac:dyDescent="0.25">
      <c r="B396" s="4"/>
    </row>
    <row r="397" spans="2:2" x14ac:dyDescent="0.25">
      <c r="B397" s="4"/>
    </row>
    <row r="398" spans="2:2" x14ac:dyDescent="0.25">
      <c r="B398" s="4"/>
    </row>
    <row r="399" spans="2:2" x14ac:dyDescent="0.25">
      <c r="B399" s="4"/>
    </row>
    <row r="400" spans="2:2" x14ac:dyDescent="0.25">
      <c r="B400" s="4"/>
    </row>
    <row r="401" spans="2:2" x14ac:dyDescent="0.25">
      <c r="B401" s="4"/>
    </row>
    <row r="402" spans="2:2" x14ac:dyDescent="0.25">
      <c r="B402" s="4"/>
    </row>
    <row r="403" spans="2:2" x14ac:dyDescent="0.25">
      <c r="B403" s="4"/>
    </row>
    <row r="404" spans="2:2" x14ac:dyDescent="0.25">
      <c r="B404" s="4"/>
    </row>
    <row r="405" spans="2:2" x14ac:dyDescent="0.25">
      <c r="B405" s="4"/>
    </row>
    <row r="406" spans="2:2" x14ac:dyDescent="0.25">
      <c r="B406" s="4"/>
    </row>
    <row r="407" spans="2:2" x14ac:dyDescent="0.25">
      <c r="B407" s="4"/>
    </row>
    <row r="408" spans="2:2" x14ac:dyDescent="0.25">
      <c r="B408" s="4"/>
    </row>
    <row r="409" spans="2:2" x14ac:dyDescent="0.25">
      <c r="B409" s="4"/>
    </row>
    <row r="410" spans="2:2" x14ac:dyDescent="0.25">
      <c r="B410" s="4"/>
    </row>
    <row r="411" spans="2:2" x14ac:dyDescent="0.25">
      <c r="B411" s="4"/>
    </row>
    <row r="412" spans="2:2" x14ac:dyDescent="0.25">
      <c r="B412" s="4"/>
    </row>
    <row r="413" spans="2:2" x14ac:dyDescent="0.25">
      <c r="B413" s="4"/>
    </row>
    <row r="414" spans="2:2" x14ac:dyDescent="0.25">
      <c r="B414" s="4"/>
    </row>
    <row r="415" spans="2:2" x14ac:dyDescent="0.25">
      <c r="B415" s="4"/>
    </row>
    <row r="416" spans="2:2" x14ac:dyDescent="0.25">
      <c r="B416" s="4"/>
    </row>
    <row r="417" spans="2:2" x14ac:dyDescent="0.25">
      <c r="B417" s="4"/>
    </row>
    <row r="418" spans="2:2" x14ac:dyDescent="0.25">
      <c r="B418" s="4"/>
    </row>
    <row r="419" spans="2:2" x14ac:dyDescent="0.25">
      <c r="B419" s="4"/>
    </row>
    <row r="420" spans="2:2" x14ac:dyDescent="0.25">
      <c r="B420" s="4"/>
    </row>
    <row r="421" spans="2:2" x14ac:dyDescent="0.25">
      <c r="B421" s="4"/>
    </row>
    <row r="422" spans="2:2" x14ac:dyDescent="0.25">
      <c r="B422" s="4"/>
    </row>
    <row r="423" spans="2:2" x14ac:dyDescent="0.25">
      <c r="B423" s="4"/>
    </row>
    <row r="424" spans="2:2" x14ac:dyDescent="0.25">
      <c r="B424" s="4"/>
    </row>
    <row r="425" spans="2:2" x14ac:dyDescent="0.25">
      <c r="B425" s="4"/>
    </row>
    <row r="426" spans="2:2" x14ac:dyDescent="0.25">
      <c r="B426" s="4"/>
    </row>
    <row r="427" spans="2:2" x14ac:dyDescent="0.25">
      <c r="B427" s="4"/>
    </row>
    <row r="428" spans="2:2" x14ac:dyDescent="0.25">
      <c r="B428" s="4"/>
    </row>
    <row r="429" spans="2:2" x14ac:dyDescent="0.25">
      <c r="B429" s="4"/>
    </row>
    <row r="430" spans="2:2" x14ac:dyDescent="0.25">
      <c r="B430" s="4"/>
    </row>
    <row r="431" spans="2:2" x14ac:dyDescent="0.25">
      <c r="B431" s="4"/>
    </row>
    <row r="432" spans="2:2" x14ac:dyDescent="0.25">
      <c r="B432" s="4"/>
    </row>
    <row r="433" spans="2:2" x14ac:dyDescent="0.25">
      <c r="B433" s="4"/>
    </row>
    <row r="434" spans="2:2" x14ac:dyDescent="0.25">
      <c r="B434" s="4"/>
    </row>
    <row r="435" spans="2:2" x14ac:dyDescent="0.25">
      <c r="B435" s="4"/>
    </row>
    <row r="436" spans="2:2" x14ac:dyDescent="0.25">
      <c r="B436" s="4"/>
    </row>
    <row r="437" spans="2:2" x14ac:dyDescent="0.25">
      <c r="B437" s="4"/>
    </row>
    <row r="438" spans="2:2" x14ac:dyDescent="0.25">
      <c r="B438" s="4"/>
    </row>
    <row r="439" spans="2:2" x14ac:dyDescent="0.25">
      <c r="B439" s="4"/>
    </row>
    <row r="440" spans="2:2" x14ac:dyDescent="0.25">
      <c r="B440" s="4"/>
    </row>
    <row r="441" spans="2:2" x14ac:dyDescent="0.25">
      <c r="B441" s="4"/>
    </row>
    <row r="442" spans="2:2" x14ac:dyDescent="0.25">
      <c r="B442" s="4"/>
    </row>
    <row r="443" spans="2:2" x14ac:dyDescent="0.25">
      <c r="B443" s="4"/>
    </row>
    <row r="444" spans="2:2" x14ac:dyDescent="0.25">
      <c r="B444" s="4"/>
    </row>
    <row r="445" spans="2:2" x14ac:dyDescent="0.25">
      <c r="B445" s="4"/>
    </row>
    <row r="446" spans="2:2" x14ac:dyDescent="0.25">
      <c r="B446" s="4"/>
    </row>
    <row r="447" spans="2:2" x14ac:dyDescent="0.25">
      <c r="B447" s="4"/>
    </row>
    <row r="448" spans="2:2" x14ac:dyDescent="0.25">
      <c r="B448" s="4"/>
    </row>
    <row r="449" spans="2:2" x14ac:dyDescent="0.25">
      <c r="B449" s="4"/>
    </row>
    <row r="450" spans="2:2" x14ac:dyDescent="0.25">
      <c r="B450" s="4"/>
    </row>
    <row r="451" spans="2:2" x14ac:dyDescent="0.25">
      <c r="B451" s="4"/>
    </row>
    <row r="452" spans="2:2" x14ac:dyDescent="0.25">
      <c r="B452" s="4"/>
    </row>
    <row r="453" spans="2:2" x14ac:dyDescent="0.25">
      <c r="B453" s="4"/>
    </row>
    <row r="454" spans="2:2" x14ac:dyDescent="0.25">
      <c r="B454" s="4"/>
    </row>
    <row r="455" spans="2:2" x14ac:dyDescent="0.25">
      <c r="B455" s="4"/>
    </row>
    <row r="456" spans="2:2" x14ac:dyDescent="0.25">
      <c r="B456" s="4"/>
    </row>
    <row r="457" spans="2:2" x14ac:dyDescent="0.25">
      <c r="B457" s="4"/>
    </row>
    <row r="458" spans="2:2" x14ac:dyDescent="0.25">
      <c r="B458" s="4"/>
    </row>
    <row r="459" spans="2:2" x14ac:dyDescent="0.25">
      <c r="B459" s="4"/>
    </row>
    <row r="460" spans="2:2" x14ac:dyDescent="0.25">
      <c r="B460" s="4"/>
    </row>
    <row r="461" spans="2:2" x14ac:dyDescent="0.25">
      <c r="B461" s="4"/>
    </row>
    <row r="462" spans="2:2" x14ac:dyDescent="0.25">
      <c r="B462" s="4"/>
    </row>
    <row r="463" spans="2:2" x14ac:dyDescent="0.25">
      <c r="B463" s="4"/>
    </row>
    <row r="464" spans="2:2" x14ac:dyDescent="0.25">
      <c r="B464" s="4"/>
    </row>
    <row r="465" spans="2:2" x14ac:dyDescent="0.25">
      <c r="B465" s="4"/>
    </row>
    <row r="466" spans="2:2" x14ac:dyDescent="0.25">
      <c r="B466" s="4"/>
    </row>
    <row r="467" spans="2:2" x14ac:dyDescent="0.25">
      <c r="B467" s="4"/>
    </row>
    <row r="468" spans="2:2" x14ac:dyDescent="0.25">
      <c r="B468" s="4"/>
    </row>
    <row r="469" spans="2:2" x14ac:dyDescent="0.25">
      <c r="B469" s="4"/>
    </row>
    <row r="470" spans="2:2" x14ac:dyDescent="0.25">
      <c r="B470" s="4"/>
    </row>
    <row r="471" spans="2:2" x14ac:dyDescent="0.25">
      <c r="B471" s="4"/>
    </row>
    <row r="472" spans="2:2" x14ac:dyDescent="0.25">
      <c r="B472" s="4"/>
    </row>
    <row r="473" spans="2:2" x14ac:dyDescent="0.25">
      <c r="B473" s="4"/>
    </row>
    <row r="474" spans="2:2" x14ac:dyDescent="0.25">
      <c r="B474" s="4"/>
    </row>
    <row r="475" spans="2:2" x14ac:dyDescent="0.25">
      <c r="B475" s="4"/>
    </row>
    <row r="476" spans="2:2" x14ac:dyDescent="0.25">
      <c r="B476" s="4"/>
    </row>
    <row r="477" spans="2:2" x14ac:dyDescent="0.25">
      <c r="B477" s="4"/>
    </row>
    <row r="478" spans="2:2" x14ac:dyDescent="0.25">
      <c r="B478" s="4"/>
    </row>
    <row r="479" spans="2:2" x14ac:dyDescent="0.25">
      <c r="B479" s="4"/>
    </row>
    <row r="480" spans="2:2" x14ac:dyDescent="0.25">
      <c r="B480" s="4"/>
    </row>
    <row r="481" spans="2:2" x14ac:dyDescent="0.25">
      <c r="B481" s="4"/>
    </row>
    <row r="482" spans="2:2" x14ac:dyDescent="0.25">
      <c r="B482" s="4"/>
    </row>
    <row r="483" spans="2:2" x14ac:dyDescent="0.25">
      <c r="B483" s="4"/>
    </row>
    <row r="484" spans="2:2" x14ac:dyDescent="0.25">
      <c r="B484" s="4"/>
    </row>
    <row r="485" spans="2:2" x14ac:dyDescent="0.25">
      <c r="B485" s="4"/>
    </row>
    <row r="486" spans="2:2" x14ac:dyDescent="0.25">
      <c r="B486" s="4"/>
    </row>
    <row r="487" spans="2:2" x14ac:dyDescent="0.25">
      <c r="B487" s="4"/>
    </row>
    <row r="488" spans="2:2" x14ac:dyDescent="0.25">
      <c r="B488" s="4"/>
    </row>
    <row r="489" spans="2:2" x14ac:dyDescent="0.25">
      <c r="B489" s="4"/>
    </row>
    <row r="490" spans="2:2" x14ac:dyDescent="0.25">
      <c r="B490" s="4"/>
    </row>
    <row r="491" spans="2:2" x14ac:dyDescent="0.25">
      <c r="B491" s="4"/>
    </row>
    <row r="492" spans="2:2" x14ac:dyDescent="0.25">
      <c r="B492" s="4"/>
    </row>
    <row r="493" spans="2:2" x14ac:dyDescent="0.25">
      <c r="B493" s="4"/>
    </row>
    <row r="494" spans="2:2" x14ac:dyDescent="0.25">
      <c r="B494" s="4"/>
    </row>
    <row r="495" spans="2:2" x14ac:dyDescent="0.25">
      <c r="B495" s="4"/>
    </row>
    <row r="496" spans="2:2" x14ac:dyDescent="0.25">
      <c r="B496" s="4"/>
    </row>
    <row r="497" spans="2:2" x14ac:dyDescent="0.25">
      <c r="B497" s="4"/>
    </row>
    <row r="498" spans="2:2" x14ac:dyDescent="0.25">
      <c r="B498" s="4"/>
    </row>
    <row r="499" spans="2:2" x14ac:dyDescent="0.25">
      <c r="B499" s="4"/>
    </row>
    <row r="500" spans="2:2" x14ac:dyDescent="0.25">
      <c r="B500" s="4"/>
    </row>
    <row r="501" spans="2:2" x14ac:dyDescent="0.25">
      <c r="B501" s="4"/>
    </row>
    <row r="502" spans="2:2" x14ac:dyDescent="0.25">
      <c r="B502" s="4"/>
    </row>
    <row r="503" spans="2:2" x14ac:dyDescent="0.25">
      <c r="B503" s="4"/>
    </row>
    <row r="504" spans="2:2" x14ac:dyDescent="0.25">
      <c r="B504" s="4"/>
    </row>
    <row r="505" spans="2:2" x14ac:dyDescent="0.25">
      <c r="B505" s="4"/>
    </row>
    <row r="506" spans="2:2" x14ac:dyDescent="0.25">
      <c r="B506" s="4"/>
    </row>
    <row r="507" spans="2:2" x14ac:dyDescent="0.25">
      <c r="B507" s="4"/>
    </row>
    <row r="508" spans="2:2" x14ac:dyDescent="0.25">
      <c r="B508" s="4"/>
    </row>
    <row r="509" spans="2:2" x14ac:dyDescent="0.25">
      <c r="B509" s="4"/>
    </row>
    <row r="510" spans="2:2" x14ac:dyDescent="0.25">
      <c r="B510" s="4"/>
    </row>
    <row r="511" spans="2:2" x14ac:dyDescent="0.25">
      <c r="B511" s="4"/>
    </row>
    <row r="512" spans="2:2" x14ac:dyDescent="0.25">
      <c r="B512" s="4"/>
    </row>
    <row r="513" spans="2:2" x14ac:dyDescent="0.25">
      <c r="B513" s="4"/>
    </row>
    <row r="514" spans="2:2" x14ac:dyDescent="0.25">
      <c r="B514" s="4"/>
    </row>
    <row r="515" spans="2:2" x14ac:dyDescent="0.25">
      <c r="B515" s="4"/>
    </row>
    <row r="516" spans="2:2" x14ac:dyDescent="0.25">
      <c r="B516" s="4"/>
    </row>
    <row r="517" spans="2:2" x14ac:dyDescent="0.25">
      <c r="B517" s="4"/>
    </row>
    <row r="518" spans="2:2" x14ac:dyDescent="0.25">
      <c r="B518" s="4"/>
    </row>
    <row r="519" spans="2:2" x14ac:dyDescent="0.25">
      <c r="B519" s="4"/>
    </row>
    <row r="520" spans="2:2" x14ac:dyDescent="0.25">
      <c r="B520" s="4"/>
    </row>
    <row r="521" spans="2:2" x14ac:dyDescent="0.25">
      <c r="B521" s="4"/>
    </row>
    <row r="522" spans="2:2" x14ac:dyDescent="0.25">
      <c r="B522" s="4"/>
    </row>
    <row r="523" spans="2:2" x14ac:dyDescent="0.25">
      <c r="B523" s="4"/>
    </row>
    <row r="524" spans="2:2" x14ac:dyDescent="0.25">
      <c r="B524" s="4"/>
    </row>
    <row r="525" spans="2:2" x14ac:dyDescent="0.25">
      <c r="B525" s="4"/>
    </row>
    <row r="526" spans="2:2" x14ac:dyDescent="0.25">
      <c r="B526" s="4"/>
    </row>
    <row r="527" spans="2:2" x14ac:dyDescent="0.25">
      <c r="B527" s="4"/>
    </row>
    <row r="528" spans="2:2" x14ac:dyDescent="0.25">
      <c r="B528" s="4"/>
    </row>
    <row r="529" spans="2:2" x14ac:dyDescent="0.25">
      <c r="B529" s="4"/>
    </row>
    <row r="530" spans="2:2" x14ac:dyDescent="0.25">
      <c r="B530" s="4"/>
    </row>
    <row r="531" spans="2:2" x14ac:dyDescent="0.25">
      <c r="B531" s="4"/>
    </row>
    <row r="532" spans="2:2" x14ac:dyDescent="0.25">
      <c r="B532" s="4"/>
    </row>
    <row r="533" spans="2:2" x14ac:dyDescent="0.25">
      <c r="B533" s="4"/>
    </row>
    <row r="534" spans="2:2" x14ac:dyDescent="0.25">
      <c r="B534" s="4"/>
    </row>
    <row r="535" spans="2:2" x14ac:dyDescent="0.25">
      <c r="B535" s="4"/>
    </row>
    <row r="536" spans="2:2" x14ac:dyDescent="0.25">
      <c r="B536" s="4"/>
    </row>
    <row r="537" spans="2:2" x14ac:dyDescent="0.25">
      <c r="B537" s="4"/>
    </row>
    <row r="538" spans="2:2" x14ac:dyDescent="0.25">
      <c r="B538" s="4"/>
    </row>
    <row r="539" spans="2:2" x14ac:dyDescent="0.25">
      <c r="B539" s="4"/>
    </row>
    <row r="540" spans="2:2" x14ac:dyDescent="0.25">
      <c r="B540" s="4"/>
    </row>
    <row r="541" spans="2:2" x14ac:dyDescent="0.25">
      <c r="B541" s="4"/>
    </row>
    <row r="542" spans="2:2" x14ac:dyDescent="0.25">
      <c r="B542" s="4"/>
    </row>
    <row r="543" spans="2:2" x14ac:dyDescent="0.25">
      <c r="B543" s="4"/>
    </row>
    <row r="544" spans="2:2" x14ac:dyDescent="0.25">
      <c r="B544" s="4"/>
    </row>
    <row r="545" spans="2:2" x14ac:dyDescent="0.25">
      <c r="B545" s="4"/>
    </row>
    <row r="546" spans="2:2" x14ac:dyDescent="0.25">
      <c r="B546" s="4"/>
    </row>
    <row r="547" spans="2:2" x14ac:dyDescent="0.25">
      <c r="B547" s="4"/>
    </row>
    <row r="548" spans="2:2" x14ac:dyDescent="0.25">
      <c r="B548" s="4"/>
    </row>
    <row r="549" spans="2:2" x14ac:dyDescent="0.25">
      <c r="B549" s="4"/>
    </row>
    <row r="550" spans="2:2" x14ac:dyDescent="0.25">
      <c r="B550" s="4"/>
    </row>
    <row r="551" spans="2:2" x14ac:dyDescent="0.25">
      <c r="B551" s="4"/>
    </row>
    <row r="552" spans="2:2" x14ac:dyDescent="0.25">
      <c r="B552" s="4"/>
    </row>
    <row r="553" spans="2:2" x14ac:dyDescent="0.25">
      <c r="B553" s="4"/>
    </row>
    <row r="554" spans="2:2" x14ac:dyDescent="0.25">
      <c r="B554" s="4"/>
    </row>
    <row r="555" spans="2:2" x14ac:dyDescent="0.25">
      <c r="B555" s="4"/>
    </row>
    <row r="556" spans="2:2" x14ac:dyDescent="0.25">
      <c r="B556" s="4"/>
    </row>
    <row r="557" spans="2:2" x14ac:dyDescent="0.25">
      <c r="B557" s="4"/>
    </row>
    <row r="558" spans="2:2" x14ac:dyDescent="0.25">
      <c r="B558" s="4"/>
    </row>
    <row r="559" spans="2:2" x14ac:dyDescent="0.25">
      <c r="B559" s="4"/>
    </row>
    <row r="560" spans="2:2" x14ac:dyDescent="0.25">
      <c r="B560" s="4"/>
    </row>
    <row r="561" spans="2:2" x14ac:dyDescent="0.25">
      <c r="B561" s="4"/>
    </row>
    <row r="562" spans="2:2" x14ac:dyDescent="0.25">
      <c r="B562" s="4"/>
    </row>
    <row r="563" spans="2:2" x14ac:dyDescent="0.25">
      <c r="B563" s="4"/>
    </row>
    <row r="564" spans="2:2" x14ac:dyDescent="0.25">
      <c r="B564" s="4"/>
    </row>
    <row r="565" spans="2:2" x14ac:dyDescent="0.25">
      <c r="B565" s="4"/>
    </row>
    <row r="566" spans="2:2" x14ac:dyDescent="0.25">
      <c r="B566" s="4"/>
    </row>
    <row r="567" spans="2:2" x14ac:dyDescent="0.25">
      <c r="B567" s="4"/>
    </row>
    <row r="568" spans="2:2" x14ac:dyDescent="0.25">
      <c r="B568" s="4"/>
    </row>
    <row r="569" spans="2:2" x14ac:dyDescent="0.25">
      <c r="B569" s="4"/>
    </row>
    <row r="570" spans="2:2" x14ac:dyDescent="0.25">
      <c r="B570" s="4"/>
    </row>
    <row r="571" spans="2:2" x14ac:dyDescent="0.25">
      <c r="B571" s="4"/>
    </row>
    <row r="572" spans="2:2" x14ac:dyDescent="0.25">
      <c r="B572" s="4"/>
    </row>
    <row r="573" spans="2:2" x14ac:dyDescent="0.25">
      <c r="B573" s="4"/>
    </row>
    <row r="574" spans="2:2" x14ac:dyDescent="0.25">
      <c r="B574" s="4"/>
    </row>
    <row r="575" spans="2:2" x14ac:dyDescent="0.25">
      <c r="B575" s="4"/>
    </row>
    <row r="576" spans="2:2" x14ac:dyDescent="0.25">
      <c r="B576" s="4"/>
    </row>
    <row r="577" spans="2:2" x14ac:dyDescent="0.25">
      <c r="B577" s="4"/>
    </row>
    <row r="578" spans="2:2" x14ac:dyDescent="0.25">
      <c r="B578" s="4"/>
    </row>
    <row r="579" spans="2:2" x14ac:dyDescent="0.25">
      <c r="B579" s="4"/>
    </row>
    <row r="580" spans="2:2" x14ac:dyDescent="0.25">
      <c r="B580" s="4"/>
    </row>
    <row r="581" spans="2:2" x14ac:dyDescent="0.25">
      <c r="B581" s="4"/>
    </row>
    <row r="582" spans="2:2" x14ac:dyDescent="0.25">
      <c r="B582" s="4"/>
    </row>
    <row r="583" spans="2:2" x14ac:dyDescent="0.25">
      <c r="B583" s="4"/>
    </row>
    <row r="584" spans="2:2" x14ac:dyDescent="0.25">
      <c r="B584" s="4"/>
    </row>
    <row r="585" spans="2:2" x14ac:dyDescent="0.25">
      <c r="B585" s="4"/>
    </row>
    <row r="586" spans="2:2" x14ac:dyDescent="0.25">
      <c r="B586" s="4"/>
    </row>
    <row r="587" spans="2:2" x14ac:dyDescent="0.25">
      <c r="B587" s="4"/>
    </row>
    <row r="588" spans="2:2" x14ac:dyDescent="0.25">
      <c r="B588" s="4"/>
    </row>
    <row r="589" spans="2:2" x14ac:dyDescent="0.25">
      <c r="B589" s="4"/>
    </row>
    <row r="590" spans="2:2" x14ac:dyDescent="0.25">
      <c r="B590" s="4"/>
    </row>
    <row r="591" spans="2:2" x14ac:dyDescent="0.25">
      <c r="B591" s="4"/>
    </row>
    <row r="592" spans="2:2" x14ac:dyDescent="0.25">
      <c r="B592" s="4"/>
    </row>
    <row r="593" spans="2:2" x14ac:dyDescent="0.25">
      <c r="B593" s="4"/>
    </row>
    <row r="594" spans="2:2" x14ac:dyDescent="0.25">
      <c r="B594" s="4"/>
    </row>
    <row r="595" spans="2:2" x14ac:dyDescent="0.25">
      <c r="B595" s="4"/>
    </row>
    <row r="596" spans="2:2" x14ac:dyDescent="0.25">
      <c r="B596" s="4"/>
    </row>
    <row r="597" spans="2:2" x14ac:dyDescent="0.25">
      <c r="B597" s="4"/>
    </row>
    <row r="598" spans="2:2" x14ac:dyDescent="0.25">
      <c r="B598" s="4"/>
    </row>
    <row r="599" spans="2:2" x14ac:dyDescent="0.25">
      <c r="B599" s="4"/>
    </row>
    <row r="600" spans="2:2" x14ac:dyDescent="0.25">
      <c r="B600" s="4"/>
    </row>
    <row r="601" spans="2:2" x14ac:dyDescent="0.25">
      <c r="B601" s="4"/>
    </row>
    <row r="602" spans="2:2" x14ac:dyDescent="0.25">
      <c r="B602" s="4"/>
    </row>
    <row r="603" spans="2:2" x14ac:dyDescent="0.25">
      <c r="B603" s="4"/>
    </row>
    <row r="604" spans="2:2" x14ac:dyDescent="0.25">
      <c r="B604" s="4"/>
    </row>
    <row r="605" spans="2:2" x14ac:dyDescent="0.25">
      <c r="B605" s="4"/>
    </row>
    <row r="606" spans="2:2" x14ac:dyDescent="0.25">
      <c r="B606" s="4"/>
    </row>
    <row r="607" spans="2:2" x14ac:dyDescent="0.25">
      <c r="B607" s="4"/>
    </row>
    <row r="608" spans="2:2" x14ac:dyDescent="0.25">
      <c r="B608" s="4"/>
    </row>
    <row r="609" spans="2:2" x14ac:dyDescent="0.25">
      <c r="B609" s="4"/>
    </row>
    <row r="610" spans="2:2" x14ac:dyDescent="0.25">
      <c r="B610" s="4"/>
    </row>
    <row r="611" spans="2:2" x14ac:dyDescent="0.25">
      <c r="B611" s="4"/>
    </row>
    <row r="612" spans="2:2" x14ac:dyDescent="0.25">
      <c r="B612" s="4"/>
    </row>
    <row r="613" spans="2:2" x14ac:dyDescent="0.25">
      <c r="B613" s="4"/>
    </row>
    <row r="614" spans="2:2" x14ac:dyDescent="0.25">
      <c r="B614" s="4"/>
    </row>
    <row r="615" spans="2:2" x14ac:dyDescent="0.25">
      <c r="B615" s="4"/>
    </row>
    <row r="616" spans="2:2" x14ac:dyDescent="0.25">
      <c r="B616" s="4"/>
    </row>
    <row r="617" spans="2:2" x14ac:dyDescent="0.25">
      <c r="B617" s="4"/>
    </row>
    <row r="618" spans="2:2" x14ac:dyDescent="0.25">
      <c r="B618" s="4"/>
    </row>
    <row r="619" spans="2:2" x14ac:dyDescent="0.25">
      <c r="B619" s="4"/>
    </row>
    <row r="620" spans="2:2" x14ac:dyDescent="0.25">
      <c r="B620" s="4"/>
    </row>
    <row r="621" spans="2:2" x14ac:dyDescent="0.25">
      <c r="B621" s="4"/>
    </row>
    <row r="622" spans="2:2" x14ac:dyDescent="0.25">
      <c r="B622" s="4"/>
    </row>
    <row r="623" spans="2:2" x14ac:dyDescent="0.25">
      <c r="B623" s="4"/>
    </row>
    <row r="624" spans="2:2" x14ac:dyDescent="0.25">
      <c r="B624" s="4"/>
    </row>
    <row r="625" spans="2:2" x14ac:dyDescent="0.25">
      <c r="B625" s="4"/>
    </row>
    <row r="626" spans="2:2" x14ac:dyDescent="0.25">
      <c r="B626" s="4"/>
    </row>
    <row r="627" spans="2:2" x14ac:dyDescent="0.25">
      <c r="B627" s="4"/>
    </row>
    <row r="628" spans="2:2" x14ac:dyDescent="0.25">
      <c r="B628" s="4"/>
    </row>
    <row r="629" spans="2:2" x14ac:dyDescent="0.25">
      <c r="B629" s="4"/>
    </row>
    <row r="630" spans="2:2" x14ac:dyDescent="0.25">
      <c r="B630" s="4"/>
    </row>
    <row r="631" spans="2:2" x14ac:dyDescent="0.25">
      <c r="B631" s="4"/>
    </row>
    <row r="632" spans="2:2" x14ac:dyDescent="0.25">
      <c r="B632" s="4"/>
    </row>
    <row r="633" spans="2:2" x14ac:dyDescent="0.25">
      <c r="B633" s="4"/>
    </row>
    <row r="634" spans="2:2" x14ac:dyDescent="0.25">
      <c r="B634" s="4"/>
    </row>
    <row r="635" spans="2:2" x14ac:dyDescent="0.25">
      <c r="B635" s="4"/>
    </row>
    <row r="636" spans="2:2" x14ac:dyDescent="0.25">
      <c r="B636" s="4"/>
    </row>
    <row r="637" spans="2:2" x14ac:dyDescent="0.25">
      <c r="B637" s="4"/>
    </row>
    <row r="638" spans="2:2" x14ac:dyDescent="0.25">
      <c r="B638" s="4"/>
    </row>
    <row r="639" spans="2:2" x14ac:dyDescent="0.25">
      <c r="B639" s="4"/>
    </row>
    <row r="640" spans="2:2" x14ac:dyDescent="0.25">
      <c r="B640" s="4"/>
    </row>
    <row r="641" spans="2:2" x14ac:dyDescent="0.25">
      <c r="B641" s="4"/>
    </row>
    <row r="642" spans="2:2" x14ac:dyDescent="0.25">
      <c r="B642" s="4"/>
    </row>
    <row r="643" spans="2:2" x14ac:dyDescent="0.25">
      <c r="B643" s="4"/>
    </row>
    <row r="644" spans="2:2" x14ac:dyDescent="0.25">
      <c r="B644" s="4"/>
    </row>
    <row r="645" spans="2:2" x14ac:dyDescent="0.25">
      <c r="B645" s="4"/>
    </row>
    <row r="646" spans="2:2" x14ac:dyDescent="0.25">
      <c r="B646" s="4"/>
    </row>
    <row r="647" spans="2:2" x14ac:dyDescent="0.25">
      <c r="B647" s="4"/>
    </row>
    <row r="648" spans="2:2" x14ac:dyDescent="0.25">
      <c r="B648" s="4"/>
    </row>
    <row r="649" spans="2:2" x14ac:dyDescent="0.25">
      <c r="B649" s="4"/>
    </row>
    <row r="650" spans="2:2" x14ac:dyDescent="0.25">
      <c r="B650" s="4"/>
    </row>
    <row r="651" spans="2:2" x14ac:dyDescent="0.25">
      <c r="B651" s="4"/>
    </row>
    <row r="652" spans="2:2" x14ac:dyDescent="0.25">
      <c r="B652" s="4"/>
    </row>
    <row r="653" spans="2:2" x14ac:dyDescent="0.25">
      <c r="B653" s="4"/>
    </row>
    <row r="654" spans="2:2" x14ac:dyDescent="0.25">
      <c r="B654" s="4"/>
    </row>
    <row r="655" spans="2:2" x14ac:dyDescent="0.25">
      <c r="B655" s="4"/>
    </row>
    <row r="656" spans="2:2" x14ac:dyDescent="0.25">
      <c r="B656" s="4"/>
    </row>
    <row r="657" spans="2:2" x14ac:dyDescent="0.25">
      <c r="B657" s="4"/>
    </row>
    <row r="658" spans="2:2" x14ac:dyDescent="0.25">
      <c r="B658" s="4"/>
    </row>
    <row r="659" spans="2:2" x14ac:dyDescent="0.25">
      <c r="B659" s="4"/>
    </row>
    <row r="660" spans="2:2" x14ac:dyDescent="0.25">
      <c r="B660" s="4"/>
    </row>
    <row r="661" spans="2:2" x14ac:dyDescent="0.25">
      <c r="B661" s="4"/>
    </row>
    <row r="662" spans="2:2" x14ac:dyDescent="0.25">
      <c r="B662" s="4"/>
    </row>
    <row r="663" spans="2:2" x14ac:dyDescent="0.25">
      <c r="B663" s="4"/>
    </row>
    <row r="664" spans="2:2" x14ac:dyDescent="0.25">
      <c r="B664" s="4"/>
    </row>
    <row r="665" spans="2:2" x14ac:dyDescent="0.25">
      <c r="B665" s="4"/>
    </row>
    <row r="666" spans="2:2" x14ac:dyDescent="0.25">
      <c r="B666" s="4"/>
    </row>
    <row r="667" spans="2:2" x14ac:dyDescent="0.25">
      <c r="B667" s="4"/>
    </row>
    <row r="668" spans="2:2" x14ac:dyDescent="0.25">
      <c r="B668" s="4"/>
    </row>
    <row r="669" spans="2:2" x14ac:dyDescent="0.25">
      <c r="B669" s="4"/>
    </row>
    <row r="670" spans="2:2" x14ac:dyDescent="0.25">
      <c r="B670" s="4"/>
    </row>
    <row r="671" spans="2:2" x14ac:dyDescent="0.25">
      <c r="B671" s="4"/>
    </row>
    <row r="672" spans="2:2" x14ac:dyDescent="0.25">
      <c r="B672" s="4"/>
    </row>
    <row r="673" spans="2:2" x14ac:dyDescent="0.25">
      <c r="B673" s="4"/>
    </row>
    <row r="674" spans="2:2" x14ac:dyDescent="0.25">
      <c r="B674" s="4"/>
    </row>
    <row r="675" spans="2:2" x14ac:dyDescent="0.25">
      <c r="B675" s="4"/>
    </row>
    <row r="676" spans="2:2" x14ac:dyDescent="0.25">
      <c r="B676" s="4"/>
    </row>
    <row r="677" spans="2:2" x14ac:dyDescent="0.25">
      <c r="B677" s="4"/>
    </row>
    <row r="678" spans="2:2" x14ac:dyDescent="0.25">
      <c r="B678" s="4"/>
    </row>
    <row r="679" spans="2:2" x14ac:dyDescent="0.25">
      <c r="B679" s="4"/>
    </row>
    <row r="680" spans="2:2" x14ac:dyDescent="0.25">
      <c r="B680" s="4"/>
    </row>
    <row r="681" spans="2:2" x14ac:dyDescent="0.25">
      <c r="B681" s="4"/>
    </row>
    <row r="682" spans="2:2" x14ac:dyDescent="0.25">
      <c r="B682" s="4"/>
    </row>
    <row r="683" spans="2:2" x14ac:dyDescent="0.25">
      <c r="B683" s="4"/>
    </row>
    <row r="684" spans="2:2" x14ac:dyDescent="0.25">
      <c r="B684" s="4"/>
    </row>
    <row r="685" spans="2:2" x14ac:dyDescent="0.25">
      <c r="B685" s="4"/>
    </row>
    <row r="686" spans="2:2" x14ac:dyDescent="0.25">
      <c r="B686" s="4"/>
    </row>
    <row r="687" spans="2:2" x14ac:dyDescent="0.25">
      <c r="B687" s="4"/>
    </row>
    <row r="688" spans="2:2" x14ac:dyDescent="0.25">
      <c r="B688" s="4"/>
    </row>
    <row r="689" spans="2:2" x14ac:dyDescent="0.25">
      <c r="B689" s="4"/>
    </row>
    <row r="690" spans="2:2" x14ac:dyDescent="0.25">
      <c r="B690" s="4"/>
    </row>
    <row r="691" spans="2:2" x14ac:dyDescent="0.25">
      <c r="B691" s="4"/>
    </row>
    <row r="692" spans="2:2" x14ac:dyDescent="0.25">
      <c r="B692" s="4"/>
    </row>
    <row r="693" spans="2:2" x14ac:dyDescent="0.25">
      <c r="B693" s="4"/>
    </row>
    <row r="694" spans="2:2" x14ac:dyDescent="0.25">
      <c r="B694" s="4"/>
    </row>
    <row r="695" spans="2:2" x14ac:dyDescent="0.25">
      <c r="B695" s="4"/>
    </row>
    <row r="696" spans="2:2" x14ac:dyDescent="0.25">
      <c r="B696" s="4"/>
    </row>
    <row r="697" spans="2:2" x14ac:dyDescent="0.25">
      <c r="B697" s="4"/>
    </row>
    <row r="698" spans="2:2" x14ac:dyDescent="0.25">
      <c r="B698" s="4"/>
    </row>
    <row r="699" spans="2:2" x14ac:dyDescent="0.25">
      <c r="B699" s="4"/>
    </row>
    <row r="700" spans="2:2" x14ac:dyDescent="0.25">
      <c r="B700" s="4"/>
    </row>
    <row r="701" spans="2:2" x14ac:dyDescent="0.25">
      <c r="B701" s="4"/>
    </row>
    <row r="702" spans="2:2" x14ac:dyDescent="0.25">
      <c r="B702" s="4"/>
    </row>
    <row r="703" spans="2:2" x14ac:dyDescent="0.25">
      <c r="B703" s="4"/>
    </row>
    <row r="704" spans="2:2" x14ac:dyDescent="0.25">
      <c r="B704" s="4"/>
    </row>
    <row r="705" spans="2:2" x14ac:dyDescent="0.25">
      <c r="B705" s="4"/>
    </row>
    <row r="706" spans="2:2" x14ac:dyDescent="0.25">
      <c r="B706" s="4"/>
    </row>
    <row r="707" spans="2:2" x14ac:dyDescent="0.25">
      <c r="B707" s="4"/>
    </row>
    <row r="708" spans="2:2" x14ac:dyDescent="0.25">
      <c r="B708" s="4"/>
    </row>
    <row r="709" spans="2:2" x14ac:dyDescent="0.25">
      <c r="B709" s="4"/>
    </row>
    <row r="710" spans="2:2" x14ac:dyDescent="0.25">
      <c r="B710" s="4"/>
    </row>
    <row r="711" spans="2:2" x14ac:dyDescent="0.25">
      <c r="B711" s="4"/>
    </row>
    <row r="712" spans="2:2" x14ac:dyDescent="0.25">
      <c r="B712" s="4"/>
    </row>
    <row r="713" spans="2:2" x14ac:dyDescent="0.25">
      <c r="B713" s="4"/>
    </row>
    <row r="714" spans="2:2" x14ac:dyDescent="0.25">
      <c r="B714" s="4"/>
    </row>
    <row r="715" spans="2:2" x14ac:dyDescent="0.25">
      <c r="B715" s="4"/>
    </row>
    <row r="716" spans="2:2" x14ac:dyDescent="0.25">
      <c r="B716" s="4"/>
    </row>
    <row r="717" spans="2:2" x14ac:dyDescent="0.25">
      <c r="B717" s="4"/>
    </row>
    <row r="718" spans="2:2" x14ac:dyDescent="0.25">
      <c r="B718" s="4"/>
    </row>
    <row r="719" spans="2:2" x14ac:dyDescent="0.25">
      <c r="B719" s="4"/>
    </row>
    <row r="720" spans="2:2" x14ac:dyDescent="0.25">
      <c r="B720" s="4"/>
    </row>
    <row r="721" spans="2:2" x14ac:dyDescent="0.25">
      <c r="B721" s="4"/>
    </row>
    <row r="722" spans="2:2" x14ac:dyDescent="0.25">
      <c r="B722" s="4"/>
    </row>
    <row r="723" spans="2:2" x14ac:dyDescent="0.25">
      <c r="B723" s="4"/>
    </row>
    <row r="724" spans="2:2" x14ac:dyDescent="0.25">
      <c r="B724" s="4"/>
    </row>
    <row r="725" spans="2:2" x14ac:dyDescent="0.25">
      <c r="B725" s="4"/>
    </row>
    <row r="726" spans="2:2" x14ac:dyDescent="0.25">
      <c r="B726" s="4"/>
    </row>
    <row r="727" spans="2:2" x14ac:dyDescent="0.25">
      <c r="B727" s="4"/>
    </row>
    <row r="728" spans="2:2" x14ac:dyDescent="0.25">
      <c r="B728" s="4"/>
    </row>
    <row r="729" spans="2:2" x14ac:dyDescent="0.25">
      <c r="B729" s="4"/>
    </row>
    <row r="730" spans="2:2" x14ac:dyDescent="0.25">
      <c r="B730" s="4"/>
    </row>
    <row r="731" spans="2:2" x14ac:dyDescent="0.25">
      <c r="B731" s="4"/>
    </row>
    <row r="732" spans="2:2" x14ac:dyDescent="0.25">
      <c r="B732" s="4"/>
    </row>
    <row r="733" spans="2:2" x14ac:dyDescent="0.25">
      <c r="B733" s="4"/>
    </row>
    <row r="734" spans="2:2" x14ac:dyDescent="0.25">
      <c r="B734" s="4"/>
    </row>
    <row r="735" spans="2:2" x14ac:dyDescent="0.25">
      <c r="B735" s="4"/>
    </row>
    <row r="736" spans="2:2" x14ac:dyDescent="0.25">
      <c r="B736" s="4"/>
    </row>
    <row r="737" spans="2:2" x14ac:dyDescent="0.25">
      <c r="B737" s="4"/>
    </row>
    <row r="738" spans="2:2" x14ac:dyDescent="0.25">
      <c r="B738" s="4"/>
    </row>
    <row r="739" spans="2:2" x14ac:dyDescent="0.25">
      <c r="B739" s="4"/>
    </row>
    <row r="740" spans="2:2" x14ac:dyDescent="0.25">
      <c r="B740" s="4"/>
    </row>
    <row r="741" spans="2:2" x14ac:dyDescent="0.25">
      <c r="B741" s="4"/>
    </row>
    <row r="742" spans="2:2" x14ac:dyDescent="0.25">
      <c r="B742" s="4"/>
    </row>
    <row r="743" spans="2:2" x14ac:dyDescent="0.25">
      <c r="B743" s="4"/>
    </row>
    <row r="744" spans="2:2" x14ac:dyDescent="0.25">
      <c r="B744" s="4"/>
    </row>
    <row r="745" spans="2:2" x14ac:dyDescent="0.25">
      <c r="B745" s="4"/>
    </row>
    <row r="746" spans="2:2" x14ac:dyDescent="0.25">
      <c r="B746" s="4"/>
    </row>
    <row r="747" spans="2:2" x14ac:dyDescent="0.25">
      <c r="B747" s="4"/>
    </row>
    <row r="748" spans="2:2" x14ac:dyDescent="0.25">
      <c r="B748" s="4"/>
    </row>
    <row r="749" spans="2:2" x14ac:dyDescent="0.25">
      <c r="B749" s="4"/>
    </row>
    <row r="750" spans="2:2" x14ac:dyDescent="0.25">
      <c r="B750" s="4"/>
    </row>
    <row r="751" spans="2:2" x14ac:dyDescent="0.25">
      <c r="B751" s="4"/>
    </row>
    <row r="752" spans="2:2" x14ac:dyDescent="0.25">
      <c r="B752" s="4"/>
    </row>
    <row r="753" spans="2:2" x14ac:dyDescent="0.25">
      <c r="B753" s="4"/>
    </row>
    <row r="754" spans="2:2" x14ac:dyDescent="0.25">
      <c r="B754" s="4"/>
    </row>
    <row r="755" spans="2:2" x14ac:dyDescent="0.25">
      <c r="B755" s="4"/>
    </row>
    <row r="756" spans="2:2" x14ac:dyDescent="0.25">
      <c r="B756" s="4"/>
    </row>
    <row r="757" spans="2:2" x14ac:dyDescent="0.25">
      <c r="B757" s="4"/>
    </row>
    <row r="758" spans="2:2" x14ac:dyDescent="0.25">
      <c r="B758" s="4"/>
    </row>
    <row r="759" spans="2:2" x14ac:dyDescent="0.25">
      <c r="B759" s="4"/>
    </row>
    <row r="760" spans="2:2" x14ac:dyDescent="0.25">
      <c r="B760" s="4"/>
    </row>
    <row r="761" spans="2:2" x14ac:dyDescent="0.25">
      <c r="B761" s="4"/>
    </row>
    <row r="762" spans="2:2" x14ac:dyDescent="0.25">
      <c r="B762" s="4"/>
    </row>
    <row r="763" spans="2:2" x14ac:dyDescent="0.25">
      <c r="B763" s="4"/>
    </row>
    <row r="764" spans="2:2" x14ac:dyDescent="0.25">
      <c r="B764" s="4"/>
    </row>
    <row r="765" spans="2:2" x14ac:dyDescent="0.25">
      <c r="B765" s="4"/>
    </row>
    <row r="766" spans="2:2" x14ac:dyDescent="0.25">
      <c r="B766" s="4"/>
    </row>
    <row r="767" spans="2:2" x14ac:dyDescent="0.25">
      <c r="B767" s="4"/>
    </row>
    <row r="768" spans="2:2" x14ac:dyDescent="0.25">
      <c r="B768" s="4"/>
    </row>
    <row r="769" spans="2:2" x14ac:dyDescent="0.25">
      <c r="B769" s="4"/>
    </row>
    <row r="770" spans="2:2" x14ac:dyDescent="0.25">
      <c r="B770" s="4"/>
    </row>
    <row r="771" spans="2:2" x14ac:dyDescent="0.25">
      <c r="B771" s="4"/>
    </row>
    <row r="772" spans="2:2" x14ac:dyDescent="0.25">
      <c r="B772" s="4"/>
    </row>
    <row r="773" spans="2:2" x14ac:dyDescent="0.25">
      <c r="B773" s="4"/>
    </row>
    <row r="774" spans="2:2" x14ac:dyDescent="0.25">
      <c r="B774" s="4"/>
    </row>
    <row r="775" spans="2:2" x14ac:dyDescent="0.25">
      <c r="B775" s="4"/>
    </row>
    <row r="776" spans="2:2" x14ac:dyDescent="0.25">
      <c r="B776" s="4"/>
    </row>
    <row r="777" spans="2:2" x14ac:dyDescent="0.25">
      <c r="B777" s="4"/>
    </row>
    <row r="778" spans="2:2" x14ac:dyDescent="0.25">
      <c r="B778" s="4"/>
    </row>
    <row r="779" spans="2:2" x14ac:dyDescent="0.25">
      <c r="B779" s="4"/>
    </row>
    <row r="780" spans="2:2" x14ac:dyDescent="0.25">
      <c r="B780" s="4"/>
    </row>
    <row r="781" spans="2:2" x14ac:dyDescent="0.25">
      <c r="B781" s="4"/>
    </row>
    <row r="782" spans="2:2" x14ac:dyDescent="0.25">
      <c r="B782" s="4"/>
    </row>
    <row r="783" spans="2:2" x14ac:dyDescent="0.25">
      <c r="B783" s="4"/>
    </row>
    <row r="784" spans="2:2" x14ac:dyDescent="0.25">
      <c r="B784" s="4"/>
    </row>
    <row r="785" spans="2:2" x14ac:dyDescent="0.25">
      <c r="B785" s="4"/>
    </row>
    <row r="786" spans="2:2" x14ac:dyDescent="0.25">
      <c r="B786" s="4"/>
    </row>
    <row r="787" spans="2:2" x14ac:dyDescent="0.25">
      <c r="B787" s="4"/>
    </row>
    <row r="788" spans="2:2" x14ac:dyDescent="0.25">
      <c r="B788" s="4"/>
    </row>
    <row r="789" spans="2:2" x14ac:dyDescent="0.25">
      <c r="B789" s="4"/>
    </row>
    <row r="790" spans="2:2" x14ac:dyDescent="0.25">
      <c r="B790" s="4"/>
    </row>
    <row r="791" spans="2:2" x14ac:dyDescent="0.25">
      <c r="B791" s="4"/>
    </row>
    <row r="792" spans="2:2" x14ac:dyDescent="0.25">
      <c r="B792" s="4"/>
    </row>
    <row r="793" spans="2:2" x14ac:dyDescent="0.25">
      <c r="B793" s="4"/>
    </row>
    <row r="794" spans="2:2" x14ac:dyDescent="0.25">
      <c r="B794" s="4"/>
    </row>
    <row r="795" spans="2:2" x14ac:dyDescent="0.25">
      <c r="B795" s="4"/>
    </row>
    <row r="796" spans="2:2" x14ac:dyDescent="0.25">
      <c r="B796" s="4"/>
    </row>
    <row r="797" spans="2:2" x14ac:dyDescent="0.25">
      <c r="B797" s="4"/>
    </row>
    <row r="798" spans="2:2" x14ac:dyDescent="0.25">
      <c r="B798" s="4"/>
    </row>
    <row r="799" spans="2:2" x14ac:dyDescent="0.25">
      <c r="B799" s="4"/>
    </row>
    <row r="800" spans="2:2" x14ac:dyDescent="0.25">
      <c r="B800" s="4"/>
    </row>
    <row r="801" spans="2:2" x14ac:dyDescent="0.25">
      <c r="B801" s="4"/>
    </row>
    <row r="802" spans="2:2" x14ac:dyDescent="0.25">
      <c r="B802" s="4"/>
    </row>
    <row r="803" spans="2:2" x14ac:dyDescent="0.25">
      <c r="B803" s="4"/>
    </row>
    <row r="804" spans="2:2" x14ac:dyDescent="0.25">
      <c r="B804" s="4"/>
    </row>
    <row r="805" spans="2:2" x14ac:dyDescent="0.25">
      <c r="B805" s="4"/>
    </row>
    <row r="806" spans="2:2" x14ac:dyDescent="0.25">
      <c r="B806" s="4"/>
    </row>
    <row r="807" spans="2:2" x14ac:dyDescent="0.25">
      <c r="B807" s="4"/>
    </row>
    <row r="808" spans="2:2" x14ac:dyDescent="0.25">
      <c r="B808" s="4"/>
    </row>
    <row r="809" spans="2:2" x14ac:dyDescent="0.25">
      <c r="B809" s="4"/>
    </row>
    <row r="810" spans="2:2" x14ac:dyDescent="0.25">
      <c r="B810" s="4"/>
    </row>
    <row r="811" spans="2:2" x14ac:dyDescent="0.25">
      <c r="B811" s="4"/>
    </row>
    <row r="812" spans="2:2" x14ac:dyDescent="0.25">
      <c r="B812" s="4"/>
    </row>
    <row r="813" spans="2:2" x14ac:dyDescent="0.25">
      <c r="B813" s="4"/>
    </row>
    <row r="814" spans="2:2" x14ac:dyDescent="0.25">
      <c r="B814" s="4"/>
    </row>
    <row r="815" spans="2:2" x14ac:dyDescent="0.25">
      <c r="B815" s="4"/>
    </row>
    <row r="816" spans="2:2" x14ac:dyDescent="0.25">
      <c r="B816" s="4"/>
    </row>
    <row r="817" spans="2:2" x14ac:dyDescent="0.25">
      <c r="B817" s="4"/>
    </row>
    <row r="818" spans="2:2" x14ac:dyDescent="0.25">
      <c r="B818" s="4"/>
    </row>
    <row r="819" spans="2:2" x14ac:dyDescent="0.25">
      <c r="B819" s="4"/>
    </row>
    <row r="820" spans="2:2" x14ac:dyDescent="0.25">
      <c r="B820" s="4"/>
    </row>
    <row r="821" spans="2:2" x14ac:dyDescent="0.25">
      <c r="B821" s="4"/>
    </row>
    <row r="822" spans="2:2" x14ac:dyDescent="0.25">
      <c r="B822" s="4"/>
    </row>
    <row r="823" spans="2:2" x14ac:dyDescent="0.25">
      <c r="B823" s="4"/>
    </row>
    <row r="824" spans="2:2" x14ac:dyDescent="0.25">
      <c r="B824" s="4"/>
    </row>
    <row r="825" spans="2:2" x14ac:dyDescent="0.25">
      <c r="B825" s="4"/>
    </row>
    <row r="826" spans="2:2" x14ac:dyDescent="0.25">
      <c r="B826" s="4"/>
    </row>
    <row r="827" spans="2:2" x14ac:dyDescent="0.25">
      <c r="B827" s="4"/>
    </row>
    <row r="828" spans="2:2" x14ac:dyDescent="0.25">
      <c r="B828" s="4"/>
    </row>
    <row r="829" spans="2:2" x14ac:dyDescent="0.25">
      <c r="B829" s="4"/>
    </row>
    <row r="830" spans="2:2" x14ac:dyDescent="0.25">
      <c r="B830" s="4"/>
    </row>
    <row r="831" spans="2:2" x14ac:dyDescent="0.25">
      <c r="B831" s="4"/>
    </row>
    <row r="832" spans="2:2" x14ac:dyDescent="0.25">
      <c r="B832" s="4"/>
    </row>
    <row r="833" spans="2:2" x14ac:dyDescent="0.25">
      <c r="B833" s="4"/>
    </row>
    <row r="834" spans="2:2" x14ac:dyDescent="0.25">
      <c r="B834" s="4"/>
    </row>
    <row r="835" spans="2:2" x14ac:dyDescent="0.25">
      <c r="B835" s="4"/>
    </row>
    <row r="836" spans="2:2" x14ac:dyDescent="0.25">
      <c r="B836" s="4"/>
    </row>
    <row r="837" spans="2:2" x14ac:dyDescent="0.25">
      <c r="B837" s="4"/>
    </row>
    <row r="838" spans="2:2" x14ac:dyDescent="0.25">
      <c r="B838" s="4"/>
    </row>
    <row r="839" spans="2:2" x14ac:dyDescent="0.25">
      <c r="B839" s="4"/>
    </row>
    <row r="840" spans="2:2" x14ac:dyDescent="0.25">
      <c r="B840" s="4"/>
    </row>
    <row r="841" spans="2:2" x14ac:dyDescent="0.25">
      <c r="B841" s="4"/>
    </row>
    <row r="842" spans="2:2" x14ac:dyDescent="0.25">
      <c r="B842" s="4"/>
    </row>
    <row r="843" spans="2:2" x14ac:dyDescent="0.25">
      <c r="B843" s="4"/>
    </row>
    <row r="844" spans="2:2" x14ac:dyDescent="0.25">
      <c r="B844" s="4"/>
    </row>
    <row r="845" spans="2:2" x14ac:dyDescent="0.25">
      <c r="B845" s="4"/>
    </row>
    <row r="846" spans="2:2" x14ac:dyDescent="0.25">
      <c r="B846" s="4"/>
    </row>
    <row r="847" spans="2:2" x14ac:dyDescent="0.25">
      <c r="B847" s="4"/>
    </row>
    <row r="848" spans="2:2" x14ac:dyDescent="0.25">
      <c r="B848" s="4"/>
    </row>
    <row r="849" spans="2:2" x14ac:dyDescent="0.25">
      <c r="B849" s="4"/>
    </row>
    <row r="850" spans="2:2" x14ac:dyDescent="0.25">
      <c r="B850" s="4"/>
    </row>
    <row r="851" spans="2:2" x14ac:dyDescent="0.25">
      <c r="B851" s="4"/>
    </row>
    <row r="852" spans="2:2" x14ac:dyDescent="0.25">
      <c r="B852" s="4"/>
    </row>
    <row r="853" spans="2:2" x14ac:dyDescent="0.25">
      <c r="B853" s="4"/>
    </row>
    <row r="854" spans="2:2" x14ac:dyDescent="0.25">
      <c r="B854" s="4"/>
    </row>
    <row r="855" spans="2:2" x14ac:dyDescent="0.25">
      <c r="B855" s="4"/>
    </row>
    <row r="856" spans="2:2" x14ac:dyDescent="0.25">
      <c r="B856" s="4"/>
    </row>
    <row r="857" spans="2:2" x14ac:dyDescent="0.25">
      <c r="B857" s="4"/>
    </row>
    <row r="858" spans="2:2" x14ac:dyDescent="0.25">
      <c r="B858" s="4"/>
    </row>
    <row r="859" spans="2:2" x14ac:dyDescent="0.25">
      <c r="B859" s="4"/>
    </row>
    <row r="860" spans="2:2" x14ac:dyDescent="0.25">
      <c r="B860" s="4"/>
    </row>
    <row r="861" spans="2:2" x14ac:dyDescent="0.25">
      <c r="B861" s="4"/>
    </row>
    <row r="862" spans="2:2" x14ac:dyDescent="0.25">
      <c r="B862" s="4"/>
    </row>
    <row r="863" spans="2:2" x14ac:dyDescent="0.25">
      <c r="B863" s="4"/>
    </row>
    <row r="864" spans="2:2" x14ac:dyDescent="0.25">
      <c r="B864" s="4"/>
    </row>
    <row r="865" spans="2:2" x14ac:dyDescent="0.25">
      <c r="B865" s="4"/>
    </row>
    <row r="866" spans="2:2" x14ac:dyDescent="0.25">
      <c r="B866" s="4"/>
    </row>
    <row r="867" spans="2:2" x14ac:dyDescent="0.25">
      <c r="B867" s="4"/>
    </row>
    <row r="868" spans="2:2" x14ac:dyDescent="0.25">
      <c r="B868" s="4"/>
    </row>
    <row r="869" spans="2:2" x14ac:dyDescent="0.25">
      <c r="B869" s="4"/>
    </row>
    <row r="870" spans="2:2" x14ac:dyDescent="0.25">
      <c r="B870" s="4"/>
    </row>
    <row r="871" spans="2:2" x14ac:dyDescent="0.25">
      <c r="B871" s="4"/>
    </row>
    <row r="872" spans="2:2" x14ac:dyDescent="0.25">
      <c r="B872" s="4"/>
    </row>
    <row r="873" spans="2:2" x14ac:dyDescent="0.25">
      <c r="B873" s="4"/>
    </row>
    <row r="874" spans="2:2" x14ac:dyDescent="0.25">
      <c r="B874" s="4"/>
    </row>
    <row r="875" spans="2:2" x14ac:dyDescent="0.25">
      <c r="B875" s="4"/>
    </row>
    <row r="876" spans="2:2" x14ac:dyDescent="0.25">
      <c r="B876" s="4"/>
    </row>
    <row r="877" spans="2:2" x14ac:dyDescent="0.25">
      <c r="B877" s="4"/>
    </row>
    <row r="878" spans="2:2" x14ac:dyDescent="0.25">
      <c r="B878" s="4"/>
    </row>
    <row r="879" spans="2:2" x14ac:dyDescent="0.25">
      <c r="B879" s="4"/>
    </row>
    <row r="880" spans="2:2" x14ac:dyDescent="0.25">
      <c r="B880" s="4"/>
    </row>
    <row r="881" spans="2:2" x14ac:dyDescent="0.25">
      <c r="B881" s="4"/>
    </row>
    <row r="882" spans="2:2" x14ac:dyDescent="0.25">
      <c r="B882" s="4"/>
    </row>
    <row r="883" spans="2:2" x14ac:dyDescent="0.25">
      <c r="B883" s="4"/>
    </row>
    <row r="884" spans="2:2" x14ac:dyDescent="0.25">
      <c r="B884" s="4"/>
    </row>
    <row r="885" spans="2:2" x14ac:dyDescent="0.25">
      <c r="B885" s="4"/>
    </row>
    <row r="886" spans="2:2" x14ac:dyDescent="0.25">
      <c r="B886" s="4"/>
    </row>
    <row r="887" spans="2:2" x14ac:dyDescent="0.25">
      <c r="B887" s="4"/>
    </row>
    <row r="888" spans="2:2" x14ac:dyDescent="0.25">
      <c r="B888" s="4"/>
    </row>
    <row r="889" spans="2:2" x14ac:dyDescent="0.25">
      <c r="B889" s="4"/>
    </row>
    <row r="890" spans="2:2" x14ac:dyDescent="0.25">
      <c r="B890" s="4"/>
    </row>
    <row r="891" spans="2:2" x14ac:dyDescent="0.25">
      <c r="B891" s="4"/>
    </row>
    <row r="892" spans="2:2" x14ac:dyDescent="0.25">
      <c r="B892" s="4"/>
    </row>
    <row r="893" spans="2:2" x14ac:dyDescent="0.25">
      <c r="B893" s="4"/>
    </row>
    <row r="894" spans="2:2" x14ac:dyDescent="0.25">
      <c r="B894" s="4"/>
    </row>
    <row r="895" spans="2:2" x14ac:dyDescent="0.25">
      <c r="B895" s="4"/>
    </row>
    <row r="896" spans="2:2" x14ac:dyDescent="0.25">
      <c r="B896" s="4"/>
    </row>
    <row r="897" spans="2:2" x14ac:dyDescent="0.25">
      <c r="B897" s="4"/>
    </row>
    <row r="898" spans="2:2" x14ac:dyDescent="0.25">
      <c r="B898" s="4"/>
    </row>
    <row r="899" spans="2:2" x14ac:dyDescent="0.25">
      <c r="B899" s="4"/>
    </row>
    <row r="900" spans="2:2" x14ac:dyDescent="0.25">
      <c r="B900" s="4"/>
    </row>
    <row r="901" spans="2:2" x14ac:dyDescent="0.25">
      <c r="B901" s="4"/>
    </row>
    <row r="902" spans="2:2" x14ac:dyDescent="0.25">
      <c r="B902" s="4"/>
    </row>
    <row r="903" spans="2:2" x14ac:dyDescent="0.25">
      <c r="B903" s="4"/>
    </row>
    <row r="904" spans="2:2" x14ac:dyDescent="0.25">
      <c r="B904" s="4"/>
    </row>
    <row r="905" spans="2:2" x14ac:dyDescent="0.25">
      <c r="B905" s="4"/>
    </row>
    <row r="906" spans="2:2" x14ac:dyDescent="0.25">
      <c r="B906" s="4"/>
    </row>
    <row r="907" spans="2:2" x14ac:dyDescent="0.25">
      <c r="B907" s="4"/>
    </row>
    <row r="908" spans="2:2" x14ac:dyDescent="0.25">
      <c r="B908" s="4"/>
    </row>
    <row r="909" spans="2:2" x14ac:dyDescent="0.25">
      <c r="B909" s="4"/>
    </row>
    <row r="910" spans="2:2" x14ac:dyDescent="0.25">
      <c r="B910" s="4"/>
    </row>
    <row r="911" spans="2:2" x14ac:dyDescent="0.25">
      <c r="B911" s="4"/>
    </row>
    <row r="912" spans="2:2" x14ac:dyDescent="0.25">
      <c r="B912" s="4"/>
    </row>
    <row r="913" spans="2:2" x14ac:dyDescent="0.25">
      <c r="B913" s="4"/>
    </row>
    <row r="914" spans="2:2" x14ac:dyDescent="0.25">
      <c r="B914" s="4"/>
    </row>
    <row r="915" spans="2:2" x14ac:dyDescent="0.25">
      <c r="B915" s="4"/>
    </row>
    <row r="916" spans="2:2" x14ac:dyDescent="0.25">
      <c r="B916" s="4"/>
    </row>
    <row r="917" spans="2:2" x14ac:dyDescent="0.25">
      <c r="B917" s="4"/>
    </row>
    <row r="918" spans="2:2" x14ac:dyDescent="0.25">
      <c r="B918" s="4"/>
    </row>
    <row r="919" spans="2:2" x14ac:dyDescent="0.25">
      <c r="B919" s="4"/>
    </row>
    <row r="920" spans="2:2" x14ac:dyDescent="0.25">
      <c r="B920" s="4"/>
    </row>
    <row r="921" spans="2:2" x14ac:dyDescent="0.25">
      <c r="B921" s="4"/>
    </row>
    <row r="922" spans="2:2" x14ac:dyDescent="0.25">
      <c r="B922" s="4"/>
    </row>
    <row r="923" spans="2:2" x14ac:dyDescent="0.25">
      <c r="B923" s="4"/>
    </row>
    <row r="924" spans="2:2" x14ac:dyDescent="0.25">
      <c r="B924" s="4"/>
    </row>
    <row r="925" spans="2:2" x14ac:dyDescent="0.25">
      <c r="B925" s="4"/>
    </row>
    <row r="926" spans="2:2" x14ac:dyDescent="0.25">
      <c r="B926" s="4"/>
    </row>
    <row r="927" spans="2:2" x14ac:dyDescent="0.25">
      <c r="B927" s="4"/>
    </row>
    <row r="928" spans="2:2" x14ac:dyDescent="0.25">
      <c r="B928" s="4"/>
    </row>
    <row r="929" spans="2:2" x14ac:dyDescent="0.25">
      <c r="B929" s="4"/>
    </row>
    <row r="930" spans="2:2" x14ac:dyDescent="0.25">
      <c r="B930" s="4"/>
    </row>
    <row r="931" spans="2:2" x14ac:dyDescent="0.25">
      <c r="B931" s="4"/>
    </row>
    <row r="932" spans="2:2" x14ac:dyDescent="0.25">
      <c r="B932" s="4"/>
    </row>
    <row r="933" spans="2:2" x14ac:dyDescent="0.25">
      <c r="B933" s="4"/>
    </row>
    <row r="934" spans="2:2" x14ac:dyDescent="0.25">
      <c r="B934" s="4"/>
    </row>
    <row r="935" spans="2:2" x14ac:dyDescent="0.25">
      <c r="B935" s="4"/>
    </row>
    <row r="936" spans="2:2" x14ac:dyDescent="0.25">
      <c r="B936" s="4"/>
    </row>
    <row r="937" spans="2:2" x14ac:dyDescent="0.25">
      <c r="B937" s="4"/>
    </row>
    <row r="938" spans="2:2" x14ac:dyDescent="0.25">
      <c r="B938" s="4"/>
    </row>
    <row r="939" spans="2:2" x14ac:dyDescent="0.25">
      <c r="B939" s="4"/>
    </row>
    <row r="940" spans="2:2" x14ac:dyDescent="0.25">
      <c r="B940" s="4"/>
    </row>
    <row r="941" spans="2:2" x14ac:dyDescent="0.25">
      <c r="B941" s="4"/>
    </row>
    <row r="942" spans="2:2" x14ac:dyDescent="0.25">
      <c r="B942" s="4"/>
    </row>
    <row r="943" spans="2:2" x14ac:dyDescent="0.25">
      <c r="B943" s="4"/>
    </row>
    <row r="944" spans="2:2" x14ac:dyDescent="0.25">
      <c r="B944" s="4"/>
    </row>
    <row r="945" spans="2:2" x14ac:dyDescent="0.25">
      <c r="B945" s="4"/>
    </row>
    <row r="946" spans="2:2" x14ac:dyDescent="0.25">
      <c r="B946" s="4"/>
    </row>
    <row r="947" spans="2:2" x14ac:dyDescent="0.25">
      <c r="B947" s="4"/>
    </row>
    <row r="948" spans="2:2" x14ac:dyDescent="0.25">
      <c r="B948" s="4"/>
    </row>
    <row r="949" spans="2:2" x14ac:dyDescent="0.25">
      <c r="B949" s="4"/>
    </row>
    <row r="950" spans="2:2" x14ac:dyDescent="0.25">
      <c r="B950" s="4"/>
    </row>
    <row r="951" spans="2:2" x14ac:dyDescent="0.25">
      <c r="B951" s="4"/>
    </row>
    <row r="952" spans="2:2" x14ac:dyDescent="0.25">
      <c r="B952" s="4"/>
    </row>
    <row r="953" spans="2:2" x14ac:dyDescent="0.25">
      <c r="B953" s="4"/>
    </row>
    <row r="954" spans="2:2" x14ac:dyDescent="0.25">
      <c r="B954" s="4"/>
    </row>
    <row r="955" spans="2:2" x14ac:dyDescent="0.25">
      <c r="B955" s="4"/>
    </row>
    <row r="956" spans="2:2" x14ac:dyDescent="0.25">
      <c r="B956" s="4"/>
    </row>
    <row r="957" spans="2:2" x14ac:dyDescent="0.25">
      <c r="B957" s="4"/>
    </row>
    <row r="958" spans="2:2" x14ac:dyDescent="0.25">
      <c r="B958" s="4"/>
    </row>
    <row r="959" spans="2:2" x14ac:dyDescent="0.25">
      <c r="B959" s="4"/>
    </row>
    <row r="960" spans="2:2" x14ac:dyDescent="0.25">
      <c r="B960" s="4"/>
    </row>
    <row r="961" spans="2:2" x14ac:dyDescent="0.25">
      <c r="B961" s="4"/>
    </row>
    <row r="962" spans="2:2" x14ac:dyDescent="0.25">
      <c r="B962" s="4"/>
    </row>
    <row r="963" spans="2:2" x14ac:dyDescent="0.25">
      <c r="B963" s="4"/>
    </row>
    <row r="964" spans="2:2" x14ac:dyDescent="0.25">
      <c r="B964" s="4"/>
    </row>
    <row r="965" spans="2:2" x14ac:dyDescent="0.25">
      <c r="B965" s="4"/>
    </row>
    <row r="966" spans="2:2" x14ac:dyDescent="0.25">
      <c r="B966" s="4"/>
    </row>
    <row r="967" spans="2:2" x14ac:dyDescent="0.25">
      <c r="B967" s="4"/>
    </row>
    <row r="968" spans="2:2" x14ac:dyDescent="0.25">
      <c r="B968" s="4"/>
    </row>
    <row r="969" spans="2:2" x14ac:dyDescent="0.25">
      <c r="B969" s="4"/>
    </row>
    <row r="970" spans="2:2" x14ac:dyDescent="0.25">
      <c r="B970" s="4"/>
    </row>
    <row r="971" spans="2:2" x14ac:dyDescent="0.25">
      <c r="B971" s="4"/>
    </row>
    <row r="972" spans="2:2" x14ac:dyDescent="0.25">
      <c r="B972" s="4"/>
    </row>
    <row r="973" spans="2:2" x14ac:dyDescent="0.25">
      <c r="B973" s="4"/>
    </row>
    <row r="974" spans="2:2" x14ac:dyDescent="0.25">
      <c r="B974" s="4"/>
    </row>
    <row r="975" spans="2:2" x14ac:dyDescent="0.25">
      <c r="B975" s="4"/>
    </row>
    <row r="976" spans="2:2" x14ac:dyDescent="0.25">
      <c r="B976" s="4"/>
    </row>
    <row r="977" spans="2:2" x14ac:dyDescent="0.25">
      <c r="B977" s="4"/>
    </row>
    <row r="978" spans="2:2" x14ac:dyDescent="0.25">
      <c r="B978" s="4"/>
    </row>
    <row r="979" spans="2:2" x14ac:dyDescent="0.25">
      <c r="B979" s="4"/>
    </row>
    <row r="980" spans="2:2" x14ac:dyDescent="0.25">
      <c r="B980" s="4"/>
    </row>
    <row r="981" spans="2:2" x14ac:dyDescent="0.25">
      <c r="B981" s="4"/>
    </row>
    <row r="982" spans="2:2" x14ac:dyDescent="0.25">
      <c r="B982" s="4"/>
    </row>
    <row r="983" spans="2:2" x14ac:dyDescent="0.25">
      <c r="B983" s="4"/>
    </row>
    <row r="984" spans="2:2" x14ac:dyDescent="0.25">
      <c r="B984" s="4"/>
    </row>
    <row r="985" spans="2:2" x14ac:dyDescent="0.25">
      <c r="B985" s="4"/>
    </row>
    <row r="986" spans="2:2" x14ac:dyDescent="0.25">
      <c r="B986" s="4"/>
    </row>
    <row r="987" spans="2:2" x14ac:dyDescent="0.25">
      <c r="B987" s="4"/>
    </row>
    <row r="988" spans="2:2" x14ac:dyDescent="0.25">
      <c r="B988" s="4"/>
    </row>
    <row r="989" spans="2:2" x14ac:dyDescent="0.25">
      <c r="B989" s="4"/>
    </row>
    <row r="990" spans="2:2" x14ac:dyDescent="0.25">
      <c r="B990" s="4"/>
    </row>
    <row r="991" spans="2:2" x14ac:dyDescent="0.25">
      <c r="B991" s="4"/>
    </row>
    <row r="992" spans="2:2" x14ac:dyDescent="0.25">
      <c r="B992" s="4"/>
    </row>
    <row r="993" spans="2:2" x14ac:dyDescent="0.25">
      <c r="B993" s="4"/>
    </row>
    <row r="994" spans="2:2" x14ac:dyDescent="0.25">
      <c r="B994" s="4"/>
    </row>
    <row r="995" spans="2:2" x14ac:dyDescent="0.25">
      <c r="B995" s="4"/>
    </row>
    <row r="996" spans="2:2" x14ac:dyDescent="0.25">
      <c r="B996" s="4"/>
    </row>
    <row r="997" spans="2:2" x14ac:dyDescent="0.25">
      <c r="B997" s="4"/>
    </row>
    <row r="998" spans="2:2" x14ac:dyDescent="0.25">
      <c r="B998" s="4"/>
    </row>
    <row r="999" spans="2:2" x14ac:dyDescent="0.25">
      <c r="B999" s="4"/>
    </row>
    <row r="1000" spans="2:2" x14ac:dyDescent="0.25">
      <c r="B1000" s="4"/>
    </row>
    <row r="1001" spans="2:2" x14ac:dyDescent="0.25">
      <c r="B1001" s="4"/>
    </row>
    <row r="1002" spans="2:2" x14ac:dyDescent="0.25">
      <c r="B1002" s="4"/>
    </row>
    <row r="1003" spans="2:2" x14ac:dyDescent="0.25">
      <c r="B1003" s="4"/>
    </row>
    <row r="1004" spans="2:2" x14ac:dyDescent="0.25">
      <c r="B1004" s="4"/>
    </row>
    <row r="1005" spans="2:2" x14ac:dyDescent="0.25">
      <c r="B1005" s="4"/>
    </row>
    <row r="1006" spans="2:2" x14ac:dyDescent="0.25">
      <c r="B1006" s="4"/>
    </row>
    <row r="1007" spans="2:2" x14ac:dyDescent="0.25">
      <c r="B1007" s="4"/>
    </row>
    <row r="1008" spans="2:2" x14ac:dyDescent="0.25">
      <c r="B1008" s="4"/>
    </row>
    <row r="1009" spans="2:2" x14ac:dyDescent="0.25">
      <c r="B1009" s="4"/>
    </row>
    <row r="1010" spans="2:2" x14ac:dyDescent="0.25">
      <c r="B1010" s="4"/>
    </row>
    <row r="1011" spans="2:2" x14ac:dyDescent="0.25">
      <c r="B1011" s="4"/>
    </row>
    <row r="1012" spans="2:2" x14ac:dyDescent="0.25">
      <c r="B1012" s="4"/>
    </row>
    <row r="1013" spans="2:2" x14ac:dyDescent="0.25">
      <c r="B1013" s="4"/>
    </row>
    <row r="1014" spans="2:2" x14ac:dyDescent="0.25">
      <c r="B1014" s="4"/>
    </row>
    <row r="1015" spans="2:2" x14ac:dyDescent="0.25">
      <c r="B1015" s="4"/>
    </row>
    <row r="1016" spans="2:2" x14ac:dyDescent="0.25">
      <c r="B1016" s="4"/>
    </row>
    <row r="1017" spans="2:2" x14ac:dyDescent="0.25">
      <c r="B1017" s="4"/>
    </row>
    <row r="1018" spans="2:2" x14ac:dyDescent="0.25">
      <c r="B1018" s="4"/>
    </row>
    <row r="1019" spans="2:2" x14ac:dyDescent="0.25">
      <c r="B1019" s="4"/>
    </row>
    <row r="1020" spans="2:2" x14ac:dyDescent="0.25">
      <c r="B1020" s="4"/>
    </row>
    <row r="1021" spans="2:2" x14ac:dyDescent="0.25">
      <c r="B1021" s="4"/>
    </row>
    <row r="1022" spans="2:2" x14ac:dyDescent="0.25">
      <c r="B1022" s="4"/>
    </row>
    <row r="1023" spans="2:2" x14ac:dyDescent="0.25">
      <c r="B1023" s="4"/>
    </row>
    <row r="1024" spans="2:2" x14ac:dyDescent="0.25">
      <c r="B1024" s="4"/>
    </row>
    <row r="1025" spans="2:2" x14ac:dyDescent="0.25">
      <c r="B1025" s="4"/>
    </row>
    <row r="1026" spans="2:2" x14ac:dyDescent="0.25">
      <c r="B1026" s="4"/>
    </row>
    <row r="1027" spans="2:2" x14ac:dyDescent="0.25">
      <c r="B1027" s="4"/>
    </row>
    <row r="1028" spans="2:2" x14ac:dyDescent="0.25">
      <c r="B1028" s="4"/>
    </row>
    <row r="1029" spans="2:2" x14ac:dyDescent="0.25">
      <c r="B1029" s="4"/>
    </row>
    <row r="1030" spans="2:2" x14ac:dyDescent="0.25">
      <c r="B1030" s="4"/>
    </row>
    <row r="1031" spans="2:2" x14ac:dyDescent="0.25">
      <c r="B1031" s="4"/>
    </row>
    <row r="1032" spans="2:2" x14ac:dyDescent="0.25">
      <c r="B1032" s="4"/>
    </row>
    <row r="1033" spans="2:2" x14ac:dyDescent="0.25">
      <c r="B1033" s="4"/>
    </row>
    <row r="1034" spans="2:2" x14ac:dyDescent="0.25">
      <c r="B1034" s="4"/>
    </row>
    <row r="1035" spans="2:2" x14ac:dyDescent="0.25">
      <c r="B1035" s="4"/>
    </row>
    <row r="1036" spans="2:2" x14ac:dyDescent="0.25">
      <c r="B1036" s="4"/>
    </row>
    <row r="1037" spans="2:2" x14ac:dyDescent="0.25">
      <c r="B1037" s="4"/>
    </row>
    <row r="1038" spans="2:2" x14ac:dyDescent="0.25">
      <c r="B1038" s="4"/>
    </row>
    <row r="1039" spans="2:2" x14ac:dyDescent="0.25">
      <c r="B1039" s="4"/>
    </row>
    <row r="1040" spans="2:2" x14ac:dyDescent="0.25">
      <c r="B1040" s="4"/>
    </row>
    <row r="1041" spans="2:2" x14ac:dyDescent="0.25">
      <c r="B1041" s="4"/>
    </row>
    <row r="1042" spans="2:2" x14ac:dyDescent="0.25">
      <c r="B1042" s="4"/>
    </row>
    <row r="1043" spans="2:2" x14ac:dyDescent="0.25">
      <c r="B1043" s="4"/>
    </row>
    <row r="1044" spans="2:2" x14ac:dyDescent="0.25">
      <c r="B1044" s="4"/>
    </row>
    <row r="1045" spans="2:2" x14ac:dyDescent="0.25">
      <c r="B1045" s="4"/>
    </row>
    <row r="1046" spans="2:2" x14ac:dyDescent="0.25">
      <c r="B1046" s="4"/>
    </row>
    <row r="1047" spans="2:2" x14ac:dyDescent="0.25">
      <c r="B1047" s="4"/>
    </row>
    <row r="1048" spans="2:2" x14ac:dyDescent="0.25">
      <c r="B1048" s="4"/>
    </row>
    <row r="1049" spans="2:2" x14ac:dyDescent="0.25">
      <c r="B1049" s="4"/>
    </row>
    <row r="1050" spans="2:2" x14ac:dyDescent="0.25">
      <c r="B1050" s="4"/>
    </row>
    <row r="1051" spans="2:2" x14ac:dyDescent="0.25">
      <c r="B1051" s="4"/>
    </row>
    <row r="1052" spans="2:2" x14ac:dyDescent="0.25">
      <c r="B1052" s="4"/>
    </row>
    <row r="1053" spans="2:2" x14ac:dyDescent="0.25">
      <c r="B1053" s="4"/>
    </row>
    <row r="1054" spans="2:2" x14ac:dyDescent="0.25">
      <c r="B1054" s="4"/>
    </row>
    <row r="1055" spans="2:2" x14ac:dyDescent="0.25">
      <c r="B1055" s="4"/>
    </row>
    <row r="1056" spans="2:2" x14ac:dyDescent="0.25">
      <c r="B1056" s="4"/>
    </row>
    <row r="1057" spans="2:2" x14ac:dyDescent="0.25">
      <c r="B1057" s="4"/>
    </row>
    <row r="1058" spans="2:2" x14ac:dyDescent="0.25">
      <c r="B1058" s="4"/>
    </row>
    <row r="1059" spans="2:2" x14ac:dyDescent="0.25">
      <c r="B1059" s="4"/>
    </row>
    <row r="1060" spans="2:2" x14ac:dyDescent="0.25">
      <c r="B1060" s="4"/>
    </row>
    <row r="1061" spans="2:2" x14ac:dyDescent="0.25">
      <c r="B1061" s="4"/>
    </row>
    <row r="1062" spans="2:2" x14ac:dyDescent="0.25">
      <c r="B1062" s="4"/>
    </row>
    <row r="1063" spans="2:2" x14ac:dyDescent="0.25">
      <c r="B1063" s="4"/>
    </row>
    <row r="1064" spans="2:2" x14ac:dyDescent="0.25">
      <c r="B1064" s="4"/>
    </row>
    <row r="1065" spans="2:2" x14ac:dyDescent="0.25">
      <c r="B1065" s="4"/>
    </row>
    <row r="1066" spans="2:2" x14ac:dyDescent="0.25">
      <c r="B1066" s="4"/>
    </row>
    <row r="1067" spans="2:2" x14ac:dyDescent="0.25">
      <c r="B1067" s="4"/>
    </row>
    <row r="1068" spans="2:2" x14ac:dyDescent="0.25">
      <c r="B1068" s="4"/>
    </row>
    <row r="1069" spans="2:2" x14ac:dyDescent="0.25">
      <c r="B1069" s="4"/>
    </row>
    <row r="1070" spans="2:2" x14ac:dyDescent="0.25">
      <c r="B1070" s="4"/>
    </row>
    <row r="1071" spans="2:2" x14ac:dyDescent="0.25">
      <c r="B1071" s="4"/>
    </row>
    <row r="1072" spans="2:2" x14ac:dyDescent="0.25">
      <c r="B1072" s="4"/>
    </row>
    <row r="1073" spans="2:2" x14ac:dyDescent="0.25">
      <c r="B1073" s="4"/>
    </row>
    <row r="1074" spans="2:2" x14ac:dyDescent="0.25">
      <c r="B1074" s="4"/>
    </row>
    <row r="1075" spans="2:2" x14ac:dyDescent="0.25">
      <c r="B1075" s="4"/>
    </row>
    <row r="1076" spans="2:2" x14ac:dyDescent="0.25">
      <c r="B1076" s="4"/>
    </row>
    <row r="1077" spans="2:2" x14ac:dyDescent="0.25">
      <c r="B1077" s="4"/>
    </row>
    <row r="1078" spans="2:2" x14ac:dyDescent="0.25">
      <c r="B1078" s="4"/>
    </row>
    <row r="1079" spans="2:2" x14ac:dyDescent="0.25">
      <c r="B1079" s="4"/>
    </row>
    <row r="1080" spans="2:2" x14ac:dyDescent="0.25">
      <c r="B1080" s="4"/>
    </row>
    <row r="1081" spans="2:2" x14ac:dyDescent="0.25">
      <c r="B1081" s="4"/>
    </row>
    <row r="1082" spans="2:2" x14ac:dyDescent="0.25">
      <c r="B1082" s="4"/>
    </row>
    <row r="1083" spans="2:2" x14ac:dyDescent="0.25">
      <c r="B1083" s="4"/>
    </row>
    <row r="1084" spans="2:2" x14ac:dyDescent="0.25">
      <c r="B1084" s="4"/>
    </row>
    <row r="1085" spans="2:2" x14ac:dyDescent="0.25">
      <c r="B1085" s="4"/>
    </row>
    <row r="1086" spans="2:2" x14ac:dyDescent="0.25">
      <c r="B1086" s="4"/>
    </row>
    <row r="1087" spans="2:2" x14ac:dyDescent="0.25">
      <c r="B1087" s="4"/>
    </row>
    <row r="1088" spans="2:2" x14ac:dyDescent="0.25">
      <c r="B1088" s="4"/>
    </row>
    <row r="1089" spans="2:2" x14ac:dyDescent="0.25">
      <c r="B1089" s="4"/>
    </row>
    <row r="1090" spans="2:2" x14ac:dyDescent="0.25">
      <c r="B1090" s="4"/>
    </row>
    <row r="1091" spans="2:2" x14ac:dyDescent="0.25">
      <c r="B1091" s="4"/>
    </row>
    <row r="1092" spans="2:2" x14ac:dyDescent="0.25">
      <c r="B1092" s="4"/>
    </row>
    <row r="1093" spans="2:2" x14ac:dyDescent="0.25">
      <c r="B1093" s="4"/>
    </row>
    <row r="1094" spans="2:2" x14ac:dyDescent="0.25">
      <c r="B1094" s="4"/>
    </row>
    <row r="1095" spans="2:2" x14ac:dyDescent="0.25">
      <c r="B1095" s="4"/>
    </row>
    <row r="1096" spans="2:2" x14ac:dyDescent="0.25">
      <c r="B1096" s="4"/>
    </row>
    <row r="1097" spans="2:2" x14ac:dyDescent="0.25">
      <c r="B1097" s="4"/>
    </row>
    <row r="1098" spans="2:2" x14ac:dyDescent="0.25">
      <c r="B1098" s="4"/>
    </row>
    <row r="1099" spans="2:2" x14ac:dyDescent="0.25">
      <c r="B1099" s="4"/>
    </row>
    <row r="1100" spans="2:2" x14ac:dyDescent="0.25">
      <c r="B1100" s="4"/>
    </row>
    <row r="1101" spans="2:2" x14ac:dyDescent="0.25">
      <c r="B1101" s="4"/>
    </row>
    <row r="1102" spans="2:2" x14ac:dyDescent="0.25">
      <c r="B1102" s="4"/>
    </row>
    <row r="1103" spans="2:2" x14ac:dyDescent="0.25">
      <c r="B1103" s="4"/>
    </row>
    <row r="1104" spans="2:2" x14ac:dyDescent="0.25">
      <c r="B1104" s="4"/>
    </row>
    <row r="1105" spans="2:2" x14ac:dyDescent="0.25">
      <c r="B1105" s="4"/>
    </row>
    <row r="1106" spans="2:2" x14ac:dyDescent="0.25">
      <c r="B1106" s="4"/>
    </row>
    <row r="1107" spans="2:2" x14ac:dyDescent="0.25">
      <c r="B1107" s="4"/>
    </row>
    <row r="1108" spans="2:2" x14ac:dyDescent="0.25">
      <c r="B1108" s="4"/>
    </row>
    <row r="1109" spans="2:2" x14ac:dyDescent="0.25">
      <c r="B1109" s="4"/>
    </row>
    <row r="1110" spans="2:2" x14ac:dyDescent="0.25">
      <c r="B1110" s="4"/>
    </row>
    <row r="1111" spans="2:2" x14ac:dyDescent="0.25">
      <c r="B1111" s="4"/>
    </row>
    <row r="1112" spans="2:2" x14ac:dyDescent="0.25">
      <c r="B1112" s="4"/>
    </row>
    <row r="1113" spans="2:2" x14ac:dyDescent="0.25">
      <c r="B1113" s="4"/>
    </row>
    <row r="1114" spans="2:2" x14ac:dyDescent="0.25">
      <c r="B1114" s="4"/>
    </row>
    <row r="1115" spans="2:2" x14ac:dyDescent="0.25">
      <c r="B1115" s="4"/>
    </row>
    <row r="1116" spans="2:2" x14ac:dyDescent="0.25">
      <c r="B1116" s="4"/>
    </row>
    <row r="1117" spans="2:2" x14ac:dyDescent="0.25">
      <c r="B1117" s="4"/>
    </row>
    <row r="1118" spans="2:2" x14ac:dyDescent="0.25">
      <c r="B1118" s="4"/>
    </row>
    <row r="1119" spans="2:2" x14ac:dyDescent="0.25">
      <c r="B1119" s="4"/>
    </row>
    <row r="1120" spans="2:2" x14ac:dyDescent="0.25">
      <c r="B1120" s="4"/>
    </row>
    <row r="1121" spans="2:2" x14ac:dyDescent="0.25">
      <c r="B1121" s="4"/>
    </row>
    <row r="1122" spans="2:2" x14ac:dyDescent="0.25">
      <c r="B1122" s="4"/>
    </row>
    <row r="1123" spans="2:2" x14ac:dyDescent="0.25">
      <c r="B1123" s="4"/>
    </row>
    <row r="1124" spans="2:2" x14ac:dyDescent="0.25">
      <c r="B1124" s="4"/>
    </row>
    <row r="1125" spans="2:2" x14ac:dyDescent="0.25">
      <c r="B1125" s="4"/>
    </row>
    <row r="1126" spans="2:2" x14ac:dyDescent="0.25">
      <c r="B1126" s="4"/>
    </row>
    <row r="1127" spans="2:2" x14ac:dyDescent="0.25">
      <c r="B1127" s="4"/>
    </row>
    <row r="1128" spans="2:2" x14ac:dyDescent="0.25">
      <c r="B1128" s="4"/>
    </row>
    <row r="1129" spans="2:2" x14ac:dyDescent="0.25">
      <c r="B1129" s="4"/>
    </row>
    <row r="1130" spans="2:2" x14ac:dyDescent="0.25">
      <c r="B1130" s="4"/>
    </row>
    <row r="1131" spans="2:2" x14ac:dyDescent="0.25">
      <c r="B1131" s="4"/>
    </row>
    <row r="1132" spans="2:2" x14ac:dyDescent="0.25">
      <c r="B1132" s="4"/>
    </row>
    <row r="1133" spans="2:2" x14ac:dyDescent="0.25">
      <c r="B1133" s="4"/>
    </row>
    <row r="1134" spans="2:2" x14ac:dyDescent="0.25">
      <c r="B1134" s="4"/>
    </row>
    <row r="1135" spans="2:2" x14ac:dyDescent="0.25">
      <c r="B1135" s="4"/>
    </row>
    <row r="1136" spans="2:2" x14ac:dyDescent="0.25">
      <c r="B1136" s="4"/>
    </row>
    <row r="1137" spans="2:2" x14ac:dyDescent="0.25">
      <c r="B1137" s="4"/>
    </row>
    <row r="1138" spans="2:2" x14ac:dyDescent="0.25">
      <c r="B1138" s="4"/>
    </row>
    <row r="1139" spans="2:2" x14ac:dyDescent="0.25">
      <c r="B1139" s="4"/>
    </row>
    <row r="1140" spans="2:2" x14ac:dyDescent="0.25">
      <c r="B1140" s="4"/>
    </row>
    <row r="1141" spans="2:2" x14ac:dyDescent="0.25">
      <c r="B1141" s="4"/>
    </row>
    <row r="1142" spans="2:2" x14ac:dyDescent="0.25">
      <c r="B1142" s="4"/>
    </row>
    <row r="1143" spans="2:2" x14ac:dyDescent="0.25">
      <c r="B1143" s="4"/>
    </row>
    <row r="1144" spans="2:2" x14ac:dyDescent="0.25">
      <c r="B1144" s="4"/>
    </row>
    <row r="1145" spans="2:2" x14ac:dyDescent="0.25">
      <c r="B1145" s="4"/>
    </row>
    <row r="1146" spans="2:2" x14ac:dyDescent="0.25">
      <c r="B1146" s="4"/>
    </row>
    <row r="1147" spans="2:2" x14ac:dyDescent="0.25">
      <c r="B1147" s="4"/>
    </row>
    <row r="1148" spans="2:2" x14ac:dyDescent="0.25">
      <c r="B1148" s="4"/>
    </row>
    <row r="1149" spans="2:2" x14ac:dyDescent="0.25">
      <c r="B1149" s="4"/>
    </row>
    <row r="1150" spans="2:2" x14ac:dyDescent="0.25">
      <c r="B1150" s="4"/>
    </row>
    <row r="1151" spans="2:2" x14ac:dyDescent="0.25">
      <c r="B1151" s="4"/>
    </row>
    <row r="1152" spans="2:2" x14ac:dyDescent="0.25">
      <c r="B1152" s="4"/>
    </row>
    <row r="1153" spans="2:2" x14ac:dyDescent="0.25">
      <c r="B1153" s="4"/>
    </row>
    <row r="1154" spans="2:2" x14ac:dyDescent="0.25">
      <c r="B1154" s="4"/>
    </row>
    <row r="1155" spans="2:2" x14ac:dyDescent="0.25">
      <c r="B1155" s="4"/>
    </row>
    <row r="1156" spans="2:2" x14ac:dyDescent="0.25">
      <c r="B1156" s="4"/>
    </row>
    <row r="1157" spans="2:2" x14ac:dyDescent="0.25">
      <c r="B1157" s="4"/>
    </row>
    <row r="1158" spans="2:2" x14ac:dyDescent="0.25">
      <c r="B1158" s="4"/>
    </row>
    <row r="1159" spans="2:2" x14ac:dyDescent="0.25">
      <c r="B1159" s="4"/>
    </row>
    <row r="1160" spans="2:2" x14ac:dyDescent="0.25">
      <c r="B1160" s="4"/>
    </row>
    <row r="1161" spans="2:2" x14ac:dyDescent="0.25">
      <c r="B1161" s="4"/>
    </row>
    <row r="1162" spans="2:2" x14ac:dyDescent="0.25">
      <c r="B1162" s="4"/>
    </row>
    <row r="1163" spans="2:2" x14ac:dyDescent="0.25">
      <c r="B1163" s="4"/>
    </row>
    <row r="1164" spans="2:2" x14ac:dyDescent="0.25">
      <c r="B1164" s="4"/>
    </row>
    <row r="1165" spans="2:2" x14ac:dyDescent="0.25">
      <c r="B1165" s="4"/>
    </row>
    <row r="1166" spans="2:2" x14ac:dyDescent="0.25">
      <c r="B1166" s="4"/>
    </row>
    <row r="1167" spans="2:2" x14ac:dyDescent="0.25">
      <c r="B1167" s="4"/>
    </row>
    <row r="1168" spans="2:2" x14ac:dyDescent="0.25">
      <c r="B1168" s="4"/>
    </row>
    <row r="1169" spans="2:2" x14ac:dyDescent="0.25">
      <c r="B1169" s="4"/>
    </row>
    <row r="1170" spans="2:2" x14ac:dyDescent="0.25">
      <c r="B1170" s="4"/>
    </row>
    <row r="1171" spans="2:2" x14ac:dyDescent="0.25">
      <c r="B1171" s="4"/>
    </row>
    <row r="1172" spans="2:2" x14ac:dyDescent="0.25">
      <c r="B1172" s="4"/>
    </row>
    <row r="1173" spans="2:2" x14ac:dyDescent="0.25">
      <c r="B1173" s="4"/>
    </row>
    <row r="1174" spans="2:2" x14ac:dyDescent="0.25">
      <c r="B1174" s="4"/>
    </row>
    <row r="1175" spans="2:2" x14ac:dyDescent="0.25">
      <c r="B1175" s="4"/>
    </row>
    <row r="1176" spans="2:2" x14ac:dyDescent="0.25">
      <c r="B1176" s="4"/>
    </row>
    <row r="1177" spans="2:2" x14ac:dyDescent="0.25">
      <c r="B1177" s="4"/>
    </row>
    <row r="1178" spans="2:2" x14ac:dyDescent="0.25">
      <c r="B1178" s="4"/>
    </row>
    <row r="1179" spans="2:2" x14ac:dyDescent="0.25">
      <c r="B1179" s="4"/>
    </row>
    <row r="1180" spans="2:2" x14ac:dyDescent="0.25">
      <c r="B1180" s="4"/>
    </row>
    <row r="1181" spans="2:2" x14ac:dyDescent="0.25">
      <c r="B1181" s="4"/>
    </row>
    <row r="1182" spans="2:2" x14ac:dyDescent="0.25">
      <c r="B1182" s="4"/>
    </row>
    <row r="1183" spans="2:2" x14ac:dyDescent="0.25">
      <c r="B1183" s="4"/>
    </row>
    <row r="1184" spans="2:2" x14ac:dyDescent="0.25">
      <c r="B1184" s="4"/>
    </row>
    <row r="1185" spans="2:2" x14ac:dyDescent="0.25">
      <c r="B1185" s="4"/>
    </row>
    <row r="1186" spans="2:2" x14ac:dyDescent="0.25">
      <c r="B1186" s="4"/>
    </row>
    <row r="1187" spans="2:2" x14ac:dyDescent="0.25">
      <c r="B1187" s="4"/>
    </row>
    <row r="1188" spans="2:2" x14ac:dyDescent="0.25">
      <c r="B1188" s="4"/>
    </row>
    <row r="1189" spans="2:2" x14ac:dyDescent="0.25">
      <c r="B1189" s="4"/>
    </row>
    <row r="1190" spans="2:2" x14ac:dyDescent="0.25">
      <c r="B1190" s="4"/>
    </row>
    <row r="1191" spans="2:2" x14ac:dyDescent="0.25">
      <c r="B1191" s="4"/>
    </row>
    <row r="1192" spans="2:2" x14ac:dyDescent="0.25">
      <c r="B1192" s="4"/>
    </row>
    <row r="1193" spans="2:2" x14ac:dyDescent="0.25">
      <c r="B1193" s="4"/>
    </row>
    <row r="1194" spans="2:2" x14ac:dyDescent="0.25">
      <c r="B1194" s="4"/>
    </row>
    <row r="1195" spans="2:2" x14ac:dyDescent="0.25">
      <c r="B1195" s="4"/>
    </row>
    <row r="1196" spans="2:2" x14ac:dyDescent="0.25">
      <c r="B1196" s="4"/>
    </row>
    <row r="1197" spans="2:2" x14ac:dyDescent="0.25">
      <c r="B1197" s="4"/>
    </row>
    <row r="1198" spans="2:2" x14ac:dyDescent="0.25">
      <c r="B1198" s="4"/>
    </row>
    <row r="1199" spans="2:2" x14ac:dyDescent="0.25">
      <c r="B1199" s="4"/>
    </row>
    <row r="1200" spans="2:2" x14ac:dyDescent="0.25">
      <c r="B1200" s="4"/>
    </row>
    <row r="1201" spans="2:2" x14ac:dyDescent="0.25">
      <c r="B1201" s="4"/>
    </row>
    <row r="1202" spans="2:2" x14ac:dyDescent="0.25">
      <c r="B1202" s="4"/>
    </row>
    <row r="1203" spans="2:2" x14ac:dyDescent="0.25">
      <c r="B1203" s="4"/>
    </row>
    <row r="1204" spans="2:2" x14ac:dyDescent="0.25">
      <c r="B1204" s="4"/>
    </row>
    <row r="1205" spans="2:2" x14ac:dyDescent="0.25">
      <c r="B1205" s="4"/>
    </row>
    <row r="1206" spans="2:2" x14ac:dyDescent="0.25">
      <c r="B1206" s="4"/>
    </row>
    <row r="1207" spans="2:2" x14ac:dyDescent="0.25">
      <c r="B1207" s="4"/>
    </row>
    <row r="1208" spans="2:2" x14ac:dyDescent="0.25">
      <c r="B1208" s="4"/>
    </row>
    <row r="1209" spans="2:2" x14ac:dyDescent="0.25">
      <c r="B1209" s="4"/>
    </row>
    <row r="1210" spans="2:2" x14ac:dyDescent="0.25">
      <c r="B1210" s="4"/>
    </row>
    <row r="1211" spans="2:2" x14ac:dyDescent="0.25">
      <c r="B1211" s="4"/>
    </row>
    <row r="1212" spans="2:2" x14ac:dyDescent="0.25">
      <c r="B1212" s="4"/>
    </row>
    <row r="1213" spans="2:2" x14ac:dyDescent="0.25">
      <c r="B1213" s="4"/>
    </row>
    <row r="1214" spans="2:2" x14ac:dyDescent="0.25">
      <c r="B1214" s="4"/>
    </row>
    <row r="1215" spans="2:2" x14ac:dyDescent="0.25">
      <c r="B1215" s="4"/>
    </row>
    <row r="1216" spans="2:2" x14ac:dyDescent="0.25">
      <c r="B1216" s="4"/>
    </row>
    <row r="1217" spans="2:2" x14ac:dyDescent="0.25">
      <c r="B1217" s="4"/>
    </row>
    <row r="1218" spans="2:2" x14ac:dyDescent="0.25">
      <c r="B1218" s="4"/>
    </row>
    <row r="1219" spans="2:2" x14ac:dyDescent="0.25">
      <c r="B1219" s="4"/>
    </row>
    <row r="1220" spans="2:2" x14ac:dyDescent="0.25">
      <c r="B1220" s="4"/>
    </row>
    <row r="1221" spans="2:2" x14ac:dyDescent="0.25">
      <c r="B1221" s="4"/>
    </row>
    <row r="1222" spans="2:2" x14ac:dyDescent="0.25">
      <c r="B1222" s="4"/>
    </row>
    <row r="1223" spans="2:2" x14ac:dyDescent="0.25">
      <c r="B1223" s="4"/>
    </row>
    <row r="1224" spans="2:2" x14ac:dyDescent="0.25">
      <c r="B1224" s="4"/>
    </row>
    <row r="1225" spans="2:2" x14ac:dyDescent="0.25">
      <c r="B1225" s="4"/>
    </row>
    <row r="1226" spans="2:2" x14ac:dyDescent="0.25">
      <c r="B1226" s="4"/>
    </row>
    <row r="1227" spans="2:2" x14ac:dyDescent="0.25">
      <c r="B1227" s="4"/>
    </row>
    <row r="1228" spans="2:2" x14ac:dyDescent="0.25">
      <c r="B1228" s="4"/>
    </row>
    <row r="1229" spans="2:2" x14ac:dyDescent="0.25">
      <c r="B1229" s="4"/>
    </row>
    <row r="1230" spans="2:2" x14ac:dyDescent="0.25">
      <c r="B1230" s="4"/>
    </row>
    <row r="1231" spans="2:2" x14ac:dyDescent="0.25">
      <c r="B1231" s="4"/>
    </row>
    <row r="1232" spans="2:2" x14ac:dyDescent="0.25">
      <c r="B1232" s="4"/>
    </row>
    <row r="1233" spans="2:2" x14ac:dyDescent="0.25">
      <c r="B1233" s="4"/>
    </row>
    <row r="1234" spans="2:2" x14ac:dyDescent="0.25">
      <c r="B1234" s="4"/>
    </row>
    <row r="1235" spans="2:2" x14ac:dyDescent="0.25">
      <c r="B1235" s="4"/>
    </row>
    <row r="1236" spans="2:2" x14ac:dyDescent="0.25">
      <c r="B1236" s="4"/>
    </row>
    <row r="1237" spans="2:2" x14ac:dyDescent="0.25">
      <c r="B1237" s="4"/>
    </row>
    <row r="1238" spans="2:2" x14ac:dyDescent="0.25">
      <c r="B1238" s="4"/>
    </row>
    <row r="1239" spans="2:2" x14ac:dyDescent="0.25">
      <c r="B1239" s="4"/>
    </row>
    <row r="1240" spans="2:2" x14ac:dyDescent="0.25">
      <c r="B1240" s="4"/>
    </row>
    <row r="1241" spans="2:2" x14ac:dyDescent="0.25">
      <c r="B1241" s="4"/>
    </row>
    <row r="1242" spans="2:2" x14ac:dyDescent="0.25">
      <c r="B1242" s="4"/>
    </row>
    <row r="1243" spans="2:2" x14ac:dyDescent="0.25">
      <c r="B1243" s="4"/>
    </row>
    <row r="1244" spans="2:2" x14ac:dyDescent="0.25">
      <c r="B1244" s="4"/>
    </row>
    <row r="1245" spans="2:2" x14ac:dyDescent="0.25">
      <c r="B1245" s="4"/>
    </row>
    <row r="1246" spans="2:2" x14ac:dyDescent="0.25">
      <c r="B1246" s="4"/>
    </row>
    <row r="1247" spans="2:2" x14ac:dyDescent="0.25">
      <c r="B1247" s="4"/>
    </row>
    <row r="1248" spans="2:2" x14ac:dyDescent="0.25">
      <c r="B1248" s="4"/>
    </row>
    <row r="1249" spans="2:2" x14ac:dyDescent="0.25">
      <c r="B1249" s="4"/>
    </row>
    <row r="1250" spans="2:2" x14ac:dyDescent="0.25">
      <c r="B1250" s="4"/>
    </row>
    <row r="1251" spans="2:2" x14ac:dyDescent="0.25">
      <c r="B1251" s="4"/>
    </row>
    <row r="1252" spans="2:2" x14ac:dyDescent="0.25">
      <c r="B1252" s="4"/>
    </row>
    <row r="1253" spans="2:2" x14ac:dyDescent="0.25">
      <c r="B1253" s="4"/>
    </row>
    <row r="1254" spans="2:2" x14ac:dyDescent="0.25">
      <c r="B1254" s="4"/>
    </row>
    <row r="1255" spans="2:2" x14ac:dyDescent="0.25">
      <c r="B1255" s="4"/>
    </row>
    <row r="1256" spans="2:2" x14ac:dyDescent="0.25">
      <c r="B1256" s="4"/>
    </row>
    <row r="1257" spans="2:2" x14ac:dyDescent="0.25">
      <c r="B1257" s="4"/>
    </row>
    <row r="1258" spans="2:2" x14ac:dyDescent="0.25">
      <c r="B1258" s="4"/>
    </row>
    <row r="1259" spans="2:2" x14ac:dyDescent="0.25">
      <c r="B1259" s="4"/>
    </row>
    <row r="1260" spans="2:2" x14ac:dyDescent="0.25">
      <c r="B1260" s="4"/>
    </row>
    <row r="1261" spans="2:2" x14ac:dyDescent="0.25">
      <c r="B1261" s="4"/>
    </row>
    <row r="1262" spans="2:2" x14ac:dyDescent="0.25">
      <c r="B1262" s="4"/>
    </row>
    <row r="1263" spans="2:2" x14ac:dyDescent="0.25">
      <c r="B1263" s="4"/>
    </row>
    <row r="1264" spans="2:2" x14ac:dyDescent="0.25">
      <c r="B1264" s="4"/>
    </row>
    <row r="1265" spans="2:2" x14ac:dyDescent="0.25">
      <c r="B1265" s="4"/>
    </row>
    <row r="1266" spans="2:2" x14ac:dyDescent="0.25">
      <c r="B1266" s="4"/>
    </row>
    <row r="1267" spans="2:2" x14ac:dyDescent="0.25">
      <c r="B1267" s="4"/>
    </row>
    <row r="1268" spans="2:2" x14ac:dyDescent="0.25">
      <c r="B1268" s="4"/>
    </row>
    <row r="1269" spans="2:2" x14ac:dyDescent="0.25">
      <c r="B1269" s="4"/>
    </row>
    <row r="1270" spans="2:2" x14ac:dyDescent="0.25">
      <c r="B1270" s="4"/>
    </row>
    <row r="1271" spans="2:2" x14ac:dyDescent="0.25">
      <c r="B1271" s="4"/>
    </row>
    <row r="1272" spans="2:2" x14ac:dyDescent="0.25">
      <c r="B1272" s="4"/>
    </row>
    <row r="1273" spans="2:2" x14ac:dyDescent="0.25">
      <c r="B1273" s="4"/>
    </row>
    <row r="1274" spans="2:2" x14ac:dyDescent="0.25">
      <c r="B1274" s="4"/>
    </row>
    <row r="1275" spans="2:2" x14ac:dyDescent="0.25">
      <c r="B1275" s="4"/>
    </row>
    <row r="1276" spans="2:2" x14ac:dyDescent="0.25">
      <c r="B1276" s="4"/>
    </row>
    <row r="1277" spans="2:2" x14ac:dyDescent="0.25">
      <c r="B1277" s="4"/>
    </row>
    <row r="1278" spans="2:2" x14ac:dyDescent="0.25">
      <c r="B1278" s="4"/>
    </row>
    <row r="1279" spans="2:2" x14ac:dyDescent="0.25">
      <c r="B1279" s="4"/>
    </row>
    <row r="1280" spans="2:2" x14ac:dyDescent="0.25">
      <c r="B1280" s="4"/>
    </row>
    <row r="1281" spans="2:2" x14ac:dyDescent="0.25">
      <c r="B1281" s="4"/>
    </row>
    <row r="1282" spans="2:2" x14ac:dyDescent="0.25">
      <c r="B1282" s="4"/>
    </row>
    <row r="1283" spans="2:2" x14ac:dyDescent="0.25">
      <c r="B1283" s="4"/>
    </row>
    <row r="1284" spans="2:2" x14ac:dyDescent="0.25">
      <c r="B1284" s="4"/>
    </row>
    <row r="1285" spans="2:2" x14ac:dyDescent="0.25">
      <c r="B1285" s="4"/>
    </row>
    <row r="1286" spans="2:2" x14ac:dyDescent="0.25">
      <c r="B1286" s="4"/>
    </row>
    <row r="1287" spans="2:2" x14ac:dyDescent="0.25">
      <c r="B1287" s="4"/>
    </row>
    <row r="1288" spans="2:2" x14ac:dyDescent="0.25">
      <c r="B1288" s="4"/>
    </row>
    <row r="1289" spans="2:2" x14ac:dyDescent="0.25">
      <c r="B1289" s="4"/>
    </row>
    <row r="1290" spans="2:2" x14ac:dyDescent="0.25">
      <c r="B1290" s="4"/>
    </row>
    <row r="1291" spans="2:2" x14ac:dyDescent="0.25">
      <c r="B1291" s="4"/>
    </row>
    <row r="1292" spans="2:2" x14ac:dyDescent="0.25">
      <c r="B1292" s="4"/>
    </row>
    <row r="1293" spans="2:2" x14ac:dyDescent="0.25">
      <c r="B1293" s="4"/>
    </row>
    <row r="1294" spans="2:2" x14ac:dyDescent="0.25">
      <c r="B1294" s="4"/>
    </row>
    <row r="1295" spans="2:2" x14ac:dyDescent="0.25">
      <c r="B1295" s="4"/>
    </row>
    <row r="1296" spans="2:2" x14ac:dyDescent="0.25">
      <c r="B1296" s="4"/>
    </row>
    <row r="1297" spans="2:2" x14ac:dyDescent="0.25">
      <c r="B1297" s="4"/>
    </row>
    <row r="1298" spans="2:2" x14ac:dyDescent="0.25">
      <c r="B1298" s="4"/>
    </row>
    <row r="1299" spans="2:2" x14ac:dyDescent="0.25">
      <c r="B1299" s="4"/>
    </row>
    <row r="1300" spans="2:2" x14ac:dyDescent="0.25">
      <c r="B1300" s="4"/>
    </row>
    <row r="1301" spans="2:2" x14ac:dyDescent="0.25">
      <c r="B1301" s="4"/>
    </row>
    <row r="1302" spans="2:2" x14ac:dyDescent="0.25">
      <c r="B1302" s="4"/>
    </row>
    <row r="1303" spans="2:2" x14ac:dyDescent="0.25">
      <c r="B1303" s="4"/>
    </row>
    <row r="1304" spans="2:2" x14ac:dyDescent="0.25">
      <c r="B1304" s="4"/>
    </row>
    <row r="1305" spans="2:2" x14ac:dyDescent="0.25">
      <c r="B1305" s="4"/>
    </row>
    <row r="1306" spans="2:2" x14ac:dyDescent="0.25">
      <c r="B1306" s="4"/>
    </row>
    <row r="1307" spans="2:2" x14ac:dyDescent="0.25">
      <c r="B1307" s="4"/>
    </row>
    <row r="1308" spans="2:2" x14ac:dyDescent="0.25">
      <c r="B1308" s="4"/>
    </row>
    <row r="1309" spans="2:2" x14ac:dyDescent="0.25">
      <c r="B1309" s="4"/>
    </row>
    <row r="1310" spans="2:2" x14ac:dyDescent="0.25">
      <c r="B1310" s="4"/>
    </row>
    <row r="1311" spans="2:2" x14ac:dyDescent="0.25">
      <c r="B1311" s="4"/>
    </row>
    <row r="1312" spans="2:2" x14ac:dyDescent="0.25">
      <c r="B1312" s="4"/>
    </row>
    <row r="1313" spans="2:2" x14ac:dyDescent="0.25">
      <c r="B1313" s="4"/>
    </row>
    <row r="1314" spans="2:2" x14ac:dyDescent="0.25">
      <c r="B1314" s="4"/>
    </row>
    <row r="1315" spans="2:2" x14ac:dyDescent="0.25">
      <c r="B1315" s="4"/>
    </row>
    <row r="1316" spans="2:2" x14ac:dyDescent="0.25">
      <c r="B1316" s="4"/>
    </row>
    <row r="1317" spans="2:2" x14ac:dyDescent="0.25">
      <c r="B1317" s="4"/>
    </row>
    <row r="1318" spans="2:2" x14ac:dyDescent="0.25">
      <c r="B1318" s="4"/>
    </row>
    <row r="1319" spans="2:2" x14ac:dyDescent="0.25">
      <c r="B1319" s="4"/>
    </row>
    <row r="1320" spans="2:2" x14ac:dyDescent="0.25">
      <c r="B1320" s="4"/>
    </row>
    <row r="1321" spans="2:2" x14ac:dyDescent="0.25">
      <c r="B1321" s="4"/>
    </row>
    <row r="1322" spans="2:2" x14ac:dyDescent="0.25">
      <c r="B1322" s="4"/>
    </row>
    <row r="1323" spans="2:2" x14ac:dyDescent="0.25">
      <c r="B1323" s="4"/>
    </row>
    <row r="1324" spans="2:2" x14ac:dyDescent="0.25">
      <c r="B1324" s="4"/>
    </row>
    <row r="1325" spans="2:2" x14ac:dyDescent="0.25">
      <c r="B1325" s="4"/>
    </row>
    <row r="1326" spans="2:2" x14ac:dyDescent="0.25">
      <c r="B1326" s="4"/>
    </row>
    <row r="1327" spans="2:2" x14ac:dyDescent="0.25">
      <c r="B1327" s="4"/>
    </row>
    <row r="1328" spans="2:2" x14ac:dyDescent="0.25">
      <c r="B1328" s="4"/>
    </row>
    <row r="1329" spans="2:2" x14ac:dyDescent="0.25">
      <c r="B1329" s="4"/>
    </row>
    <row r="1330" spans="2:2" x14ac:dyDescent="0.25">
      <c r="B1330" s="4"/>
    </row>
    <row r="1331" spans="2:2" x14ac:dyDescent="0.25">
      <c r="B1331" s="4"/>
    </row>
    <row r="1332" spans="2:2" x14ac:dyDescent="0.25">
      <c r="B1332" s="4"/>
    </row>
    <row r="1333" spans="2:2" x14ac:dyDescent="0.25">
      <c r="B1333" s="4"/>
    </row>
    <row r="1334" spans="2:2" x14ac:dyDescent="0.25">
      <c r="B1334" s="4"/>
    </row>
    <row r="1335" spans="2:2" x14ac:dyDescent="0.25">
      <c r="B1335" s="4"/>
    </row>
    <row r="1336" spans="2:2" x14ac:dyDescent="0.25">
      <c r="B1336" s="4"/>
    </row>
    <row r="1337" spans="2:2" x14ac:dyDescent="0.25">
      <c r="B1337" s="4"/>
    </row>
    <row r="1338" spans="2:2" x14ac:dyDescent="0.25">
      <c r="B1338" s="4"/>
    </row>
    <row r="1339" spans="2:2" x14ac:dyDescent="0.25">
      <c r="B1339" s="4"/>
    </row>
    <row r="1340" spans="2:2" x14ac:dyDescent="0.25">
      <c r="B1340" s="4"/>
    </row>
    <row r="1341" spans="2:2" x14ac:dyDescent="0.25">
      <c r="B1341" s="4"/>
    </row>
    <row r="1342" spans="2:2" x14ac:dyDescent="0.25">
      <c r="B1342" s="4"/>
    </row>
    <row r="1343" spans="2:2" x14ac:dyDescent="0.25">
      <c r="B1343" s="4"/>
    </row>
    <row r="1344" spans="2:2" x14ac:dyDescent="0.25">
      <c r="B1344" s="4"/>
    </row>
    <row r="1345" spans="2:2" x14ac:dyDescent="0.25">
      <c r="B1345" s="4"/>
    </row>
    <row r="1346" spans="2:2" x14ac:dyDescent="0.25">
      <c r="B1346" s="4"/>
    </row>
    <row r="1347" spans="2:2" x14ac:dyDescent="0.25">
      <c r="B1347" s="4"/>
    </row>
    <row r="1348" spans="2:2" x14ac:dyDescent="0.25">
      <c r="B1348" s="4"/>
    </row>
    <row r="1349" spans="2:2" x14ac:dyDescent="0.25">
      <c r="B1349" s="4"/>
    </row>
    <row r="1350" spans="2:2" x14ac:dyDescent="0.25">
      <c r="B1350" s="4"/>
    </row>
    <row r="1351" spans="2:2" x14ac:dyDescent="0.25">
      <c r="B1351" s="4"/>
    </row>
    <row r="1352" spans="2:2" x14ac:dyDescent="0.25">
      <c r="B1352" s="4"/>
    </row>
    <row r="1353" spans="2:2" x14ac:dyDescent="0.25">
      <c r="B1353" s="4"/>
    </row>
    <row r="1354" spans="2:2" x14ac:dyDescent="0.25">
      <c r="B1354" s="4"/>
    </row>
    <row r="1355" spans="2:2" x14ac:dyDescent="0.25">
      <c r="B1355" s="4"/>
    </row>
    <row r="1356" spans="2:2" x14ac:dyDescent="0.25">
      <c r="B1356" s="4"/>
    </row>
    <row r="1357" spans="2:2" x14ac:dyDescent="0.25">
      <c r="B1357" s="4"/>
    </row>
    <row r="1358" spans="2:2" x14ac:dyDescent="0.25">
      <c r="B1358" s="4"/>
    </row>
    <row r="1359" spans="2:2" x14ac:dyDescent="0.25">
      <c r="B1359" s="4"/>
    </row>
    <row r="1360" spans="2:2" x14ac:dyDescent="0.25">
      <c r="B1360" s="4"/>
    </row>
    <row r="1361" spans="2:2" x14ac:dyDescent="0.25">
      <c r="B1361" s="4"/>
    </row>
    <row r="1362" spans="2:2" x14ac:dyDescent="0.25">
      <c r="B1362" s="4"/>
    </row>
    <row r="1363" spans="2:2" x14ac:dyDescent="0.25">
      <c r="B1363" s="4"/>
    </row>
    <row r="1364" spans="2:2" x14ac:dyDescent="0.25">
      <c r="B1364" s="4"/>
    </row>
    <row r="1365" spans="2:2" x14ac:dyDescent="0.25">
      <c r="B1365" s="4"/>
    </row>
    <row r="1366" spans="2:2" x14ac:dyDescent="0.25">
      <c r="B1366" s="4"/>
    </row>
    <row r="1367" spans="2:2" x14ac:dyDescent="0.25">
      <c r="B1367" s="4"/>
    </row>
    <row r="1368" spans="2:2" x14ac:dyDescent="0.25">
      <c r="B1368" s="4"/>
    </row>
    <row r="1369" spans="2:2" x14ac:dyDescent="0.25">
      <c r="B1369" s="4"/>
    </row>
    <row r="1370" spans="2:2" x14ac:dyDescent="0.25">
      <c r="B1370" s="4"/>
    </row>
    <row r="1371" spans="2:2" x14ac:dyDescent="0.25">
      <c r="B1371" s="4"/>
    </row>
    <row r="1372" spans="2:2" x14ac:dyDescent="0.25">
      <c r="B1372" s="4"/>
    </row>
    <row r="1373" spans="2:2" x14ac:dyDescent="0.25">
      <c r="B1373" s="4"/>
    </row>
    <row r="1374" spans="2:2" x14ac:dyDescent="0.25">
      <c r="B1374" s="4"/>
    </row>
    <row r="1375" spans="2:2" x14ac:dyDescent="0.25">
      <c r="B1375" s="4"/>
    </row>
    <row r="1376" spans="2:2" x14ac:dyDescent="0.25">
      <c r="B1376" s="4"/>
    </row>
    <row r="1377" spans="2:2" x14ac:dyDescent="0.25">
      <c r="B1377" s="4"/>
    </row>
    <row r="1378" spans="2:2" x14ac:dyDescent="0.25">
      <c r="B1378" s="4"/>
    </row>
    <row r="1379" spans="2:2" x14ac:dyDescent="0.25">
      <c r="B1379" s="4"/>
    </row>
    <row r="1380" spans="2:2" x14ac:dyDescent="0.25">
      <c r="B1380" s="4"/>
    </row>
    <row r="1381" spans="2:2" x14ac:dyDescent="0.25">
      <c r="B1381" s="4"/>
    </row>
    <row r="1382" spans="2:2" x14ac:dyDescent="0.25">
      <c r="B1382" s="4"/>
    </row>
    <row r="1383" spans="2:2" x14ac:dyDescent="0.25">
      <c r="B1383" s="4"/>
    </row>
    <row r="1384" spans="2:2" x14ac:dyDescent="0.25">
      <c r="B1384" s="4"/>
    </row>
    <row r="1385" spans="2:2" x14ac:dyDescent="0.25">
      <c r="B1385" s="4"/>
    </row>
    <row r="1386" spans="2:2" x14ac:dyDescent="0.25">
      <c r="B1386" s="4"/>
    </row>
    <row r="1387" spans="2:2" x14ac:dyDescent="0.25">
      <c r="B1387" s="4"/>
    </row>
    <row r="1388" spans="2:2" x14ac:dyDescent="0.25">
      <c r="B1388" s="4"/>
    </row>
    <row r="1389" spans="2:2" x14ac:dyDescent="0.25">
      <c r="B1389" s="4"/>
    </row>
    <row r="1390" spans="2:2" x14ac:dyDescent="0.25">
      <c r="B1390" s="4"/>
    </row>
    <row r="1391" spans="2:2" x14ac:dyDescent="0.25">
      <c r="B1391" s="4"/>
    </row>
    <row r="1392" spans="2:2" x14ac:dyDescent="0.25">
      <c r="B1392" s="4"/>
    </row>
    <row r="1393" spans="2:2" x14ac:dyDescent="0.25">
      <c r="B1393" s="4"/>
    </row>
    <row r="1394" spans="2:2" x14ac:dyDescent="0.25">
      <c r="B1394" s="4"/>
    </row>
    <row r="1395" spans="2:2" x14ac:dyDescent="0.25">
      <c r="B1395" s="4"/>
    </row>
    <row r="1396" spans="2:2" x14ac:dyDescent="0.25">
      <c r="B1396" s="4"/>
    </row>
    <row r="1397" spans="2:2" x14ac:dyDescent="0.25">
      <c r="B1397" s="4"/>
    </row>
    <row r="1398" spans="2:2" x14ac:dyDescent="0.25">
      <c r="B1398" s="4"/>
    </row>
    <row r="1399" spans="2:2" x14ac:dyDescent="0.25">
      <c r="B1399" s="4"/>
    </row>
    <row r="1400" spans="2:2" x14ac:dyDescent="0.25">
      <c r="B1400" s="4"/>
    </row>
    <row r="1401" spans="2:2" x14ac:dyDescent="0.25">
      <c r="B1401" s="4"/>
    </row>
    <row r="1402" spans="2:2" x14ac:dyDescent="0.25">
      <c r="B1402" s="4"/>
    </row>
    <row r="1403" spans="2:2" x14ac:dyDescent="0.25">
      <c r="B1403" s="4"/>
    </row>
    <row r="1404" spans="2:2" x14ac:dyDescent="0.25">
      <c r="B1404" s="4"/>
    </row>
    <row r="1405" spans="2:2" x14ac:dyDescent="0.25">
      <c r="B1405" s="4"/>
    </row>
    <row r="1406" spans="2:2" x14ac:dyDescent="0.25">
      <c r="B1406" s="4"/>
    </row>
    <row r="1407" spans="2:2" x14ac:dyDescent="0.25">
      <c r="B1407" s="4"/>
    </row>
    <row r="1408" spans="2:2" x14ac:dyDescent="0.25">
      <c r="B1408" s="4"/>
    </row>
    <row r="1409" spans="2:2" x14ac:dyDescent="0.25">
      <c r="B1409" s="4"/>
    </row>
    <row r="1410" spans="2:2" x14ac:dyDescent="0.25">
      <c r="B1410" s="4"/>
    </row>
    <row r="1411" spans="2:2" x14ac:dyDescent="0.25">
      <c r="B1411" s="4"/>
    </row>
    <row r="1412" spans="2:2" x14ac:dyDescent="0.25">
      <c r="B1412" s="4"/>
    </row>
    <row r="1413" spans="2:2" x14ac:dyDescent="0.25">
      <c r="B1413" s="4"/>
    </row>
    <row r="1414" spans="2:2" x14ac:dyDescent="0.25">
      <c r="B1414" s="4"/>
    </row>
    <row r="1415" spans="2:2" x14ac:dyDescent="0.25">
      <c r="B1415" s="4"/>
    </row>
    <row r="1416" spans="2:2" x14ac:dyDescent="0.25">
      <c r="B1416" s="4"/>
    </row>
    <row r="1417" spans="2:2" x14ac:dyDescent="0.25">
      <c r="B1417" s="4"/>
    </row>
    <row r="1418" spans="2:2" x14ac:dyDescent="0.25">
      <c r="B1418" s="4"/>
    </row>
    <row r="1419" spans="2:2" x14ac:dyDescent="0.25">
      <c r="B1419" s="4"/>
    </row>
    <row r="1420" spans="2:2" x14ac:dyDescent="0.25">
      <c r="B1420" s="4"/>
    </row>
    <row r="1421" spans="2:2" x14ac:dyDescent="0.25">
      <c r="B1421" s="4"/>
    </row>
    <row r="1422" spans="2:2" x14ac:dyDescent="0.25">
      <c r="B1422" s="4"/>
    </row>
    <row r="1423" spans="2:2" x14ac:dyDescent="0.25">
      <c r="B1423" s="4"/>
    </row>
    <row r="1424" spans="2:2" x14ac:dyDescent="0.25">
      <c r="B1424" s="4"/>
    </row>
    <row r="1425" spans="2:2" x14ac:dyDescent="0.25">
      <c r="B1425" s="4"/>
    </row>
    <row r="1426" spans="2:2" x14ac:dyDescent="0.25">
      <c r="B1426" s="4"/>
    </row>
    <row r="1427" spans="2:2" x14ac:dyDescent="0.25">
      <c r="B1427" s="4"/>
    </row>
    <row r="1428" spans="2:2" x14ac:dyDescent="0.25">
      <c r="B1428" s="4"/>
    </row>
    <row r="1429" spans="2:2" x14ac:dyDescent="0.25">
      <c r="B1429" s="4"/>
    </row>
    <row r="1430" spans="2:2" x14ac:dyDescent="0.25">
      <c r="B1430" s="4"/>
    </row>
    <row r="1431" spans="2:2" x14ac:dyDescent="0.25">
      <c r="B1431" s="4"/>
    </row>
    <row r="1432" spans="2:2" x14ac:dyDescent="0.25">
      <c r="B1432" s="4"/>
    </row>
    <row r="1433" spans="2:2" x14ac:dyDescent="0.25">
      <c r="B1433" s="4"/>
    </row>
    <row r="1434" spans="2:2" x14ac:dyDescent="0.25">
      <c r="B1434" s="4"/>
    </row>
    <row r="1435" spans="2:2" x14ac:dyDescent="0.25">
      <c r="B1435" s="4"/>
    </row>
    <row r="1436" spans="2:2" x14ac:dyDescent="0.25">
      <c r="B1436" s="4"/>
    </row>
    <row r="1437" spans="2:2" x14ac:dyDescent="0.25">
      <c r="B1437" s="4"/>
    </row>
    <row r="1438" spans="2:2" x14ac:dyDescent="0.25">
      <c r="B1438" s="4"/>
    </row>
    <row r="1439" spans="2:2" x14ac:dyDescent="0.25">
      <c r="B1439" s="4"/>
    </row>
    <row r="1440" spans="2:2" x14ac:dyDescent="0.25">
      <c r="B1440" s="4"/>
    </row>
    <row r="1441" spans="2:2" x14ac:dyDescent="0.25">
      <c r="B1441" s="4"/>
    </row>
    <row r="1442" spans="2:2" x14ac:dyDescent="0.25">
      <c r="B1442" s="4"/>
    </row>
    <row r="1443" spans="2:2" x14ac:dyDescent="0.25">
      <c r="B1443" s="4"/>
    </row>
    <row r="1444" spans="2:2" x14ac:dyDescent="0.25">
      <c r="B1444" s="4"/>
    </row>
    <row r="1445" spans="2:2" x14ac:dyDescent="0.25">
      <c r="B1445" s="4"/>
    </row>
    <row r="1446" spans="2:2" x14ac:dyDescent="0.25">
      <c r="B1446" s="4"/>
    </row>
    <row r="1447" spans="2:2" x14ac:dyDescent="0.25">
      <c r="B1447" s="4"/>
    </row>
    <row r="1448" spans="2:2" x14ac:dyDescent="0.25">
      <c r="B1448" s="4"/>
    </row>
    <row r="1449" spans="2:2" x14ac:dyDescent="0.25">
      <c r="B1449" s="4"/>
    </row>
    <row r="1450" spans="2:2" x14ac:dyDescent="0.25">
      <c r="B1450" s="4"/>
    </row>
    <row r="1451" spans="2:2" x14ac:dyDescent="0.25">
      <c r="B1451" s="4"/>
    </row>
    <row r="1452" spans="2:2" x14ac:dyDescent="0.25">
      <c r="B1452" s="4"/>
    </row>
    <row r="1453" spans="2:2" x14ac:dyDescent="0.25">
      <c r="B1453" s="4"/>
    </row>
    <row r="1454" spans="2:2" x14ac:dyDescent="0.25">
      <c r="B1454" s="4"/>
    </row>
    <row r="1455" spans="2:2" x14ac:dyDescent="0.25">
      <c r="B1455" s="4"/>
    </row>
    <row r="1456" spans="2:2" x14ac:dyDescent="0.25">
      <c r="B1456" s="4"/>
    </row>
    <row r="1457" spans="2:2" x14ac:dyDescent="0.25">
      <c r="B1457" s="4"/>
    </row>
    <row r="1458" spans="2:2" x14ac:dyDescent="0.25">
      <c r="B1458" s="4"/>
    </row>
    <row r="1459" spans="2:2" x14ac:dyDescent="0.25">
      <c r="B1459" s="4"/>
    </row>
    <row r="1460" spans="2:2" x14ac:dyDescent="0.25">
      <c r="B1460" s="4"/>
    </row>
    <row r="1461" spans="2:2" x14ac:dyDescent="0.25">
      <c r="B1461" s="4"/>
    </row>
    <row r="1462" spans="2:2" x14ac:dyDescent="0.25">
      <c r="B1462" s="4"/>
    </row>
    <row r="1463" spans="2:2" x14ac:dyDescent="0.25">
      <c r="B1463" s="4"/>
    </row>
    <row r="1464" spans="2:2" x14ac:dyDescent="0.25">
      <c r="B1464" s="4"/>
    </row>
    <row r="1465" spans="2:2" x14ac:dyDescent="0.25">
      <c r="B1465" s="4"/>
    </row>
    <row r="1466" spans="2:2" x14ac:dyDescent="0.25">
      <c r="B1466" s="4"/>
    </row>
    <row r="1467" spans="2:2" x14ac:dyDescent="0.25">
      <c r="B1467" s="4"/>
    </row>
    <row r="1468" spans="2:2" x14ac:dyDescent="0.25">
      <c r="B1468" s="4"/>
    </row>
    <row r="1469" spans="2:2" x14ac:dyDescent="0.25">
      <c r="B1469" s="4"/>
    </row>
    <row r="1470" spans="2:2" x14ac:dyDescent="0.25">
      <c r="B1470" s="4"/>
    </row>
    <row r="1471" spans="2:2" x14ac:dyDescent="0.25">
      <c r="B1471" s="4"/>
    </row>
    <row r="1472" spans="2:2" x14ac:dyDescent="0.25">
      <c r="B1472" s="4"/>
    </row>
    <row r="1473" spans="2:2" x14ac:dyDescent="0.25">
      <c r="B1473" s="4"/>
    </row>
    <row r="1474" spans="2:2" x14ac:dyDescent="0.25">
      <c r="B1474" s="4"/>
    </row>
    <row r="1475" spans="2:2" x14ac:dyDescent="0.25">
      <c r="B1475" s="4"/>
    </row>
    <row r="1476" spans="2:2" x14ac:dyDescent="0.25">
      <c r="B1476" s="4"/>
    </row>
    <row r="1477" spans="2:2" x14ac:dyDescent="0.25">
      <c r="B1477" s="4"/>
    </row>
    <row r="1478" spans="2:2" x14ac:dyDescent="0.25">
      <c r="B1478" s="4"/>
    </row>
    <row r="1479" spans="2:2" x14ac:dyDescent="0.25">
      <c r="B1479" s="4"/>
    </row>
    <row r="1480" spans="2:2" x14ac:dyDescent="0.25">
      <c r="B1480" s="4"/>
    </row>
    <row r="1481" spans="2:2" x14ac:dyDescent="0.25">
      <c r="B1481" s="4"/>
    </row>
    <row r="1482" spans="2:2" x14ac:dyDescent="0.25">
      <c r="B1482" s="4"/>
    </row>
    <row r="1483" spans="2:2" x14ac:dyDescent="0.25">
      <c r="B1483" s="4"/>
    </row>
    <row r="1484" spans="2:2" x14ac:dyDescent="0.25">
      <c r="B1484" s="4"/>
    </row>
    <row r="1485" spans="2:2" x14ac:dyDescent="0.25">
      <c r="B1485" s="4"/>
    </row>
    <row r="1486" spans="2:2" x14ac:dyDescent="0.25">
      <c r="B1486" s="4"/>
    </row>
    <row r="1487" spans="2:2" x14ac:dyDescent="0.25">
      <c r="B1487" s="4"/>
    </row>
    <row r="1488" spans="2:2" x14ac:dyDescent="0.25">
      <c r="B1488" s="4"/>
    </row>
    <row r="1489" spans="2:2" x14ac:dyDescent="0.25">
      <c r="B1489" s="4"/>
    </row>
    <row r="1490" spans="2:2" x14ac:dyDescent="0.25">
      <c r="B1490" s="4"/>
    </row>
    <row r="1491" spans="2:2" x14ac:dyDescent="0.25">
      <c r="B1491" s="4"/>
    </row>
    <row r="1492" spans="2:2" x14ac:dyDescent="0.25">
      <c r="B1492" s="4"/>
    </row>
    <row r="1493" spans="2:2" x14ac:dyDescent="0.25">
      <c r="B1493" s="4"/>
    </row>
    <row r="1494" spans="2:2" x14ac:dyDescent="0.25">
      <c r="B1494" s="4"/>
    </row>
    <row r="1495" spans="2:2" x14ac:dyDescent="0.25">
      <c r="B1495" s="4"/>
    </row>
    <row r="1496" spans="2:2" x14ac:dyDescent="0.25">
      <c r="B1496" s="4"/>
    </row>
    <row r="1497" spans="2:2" x14ac:dyDescent="0.25">
      <c r="B1497" s="4"/>
    </row>
    <row r="1498" spans="2:2" x14ac:dyDescent="0.25">
      <c r="B1498" s="4"/>
    </row>
    <row r="1499" spans="2:2" x14ac:dyDescent="0.25">
      <c r="B1499" s="4"/>
    </row>
    <row r="1500" spans="2:2" x14ac:dyDescent="0.25">
      <c r="B1500" s="4"/>
    </row>
    <row r="1501" spans="2:2" x14ac:dyDescent="0.25">
      <c r="B1501" s="4"/>
    </row>
    <row r="1502" spans="2:2" x14ac:dyDescent="0.25">
      <c r="B1502" s="4"/>
    </row>
    <row r="1503" spans="2:2" x14ac:dyDescent="0.25">
      <c r="B1503" s="4"/>
    </row>
    <row r="1504" spans="2:2" x14ac:dyDescent="0.25">
      <c r="B1504" s="4"/>
    </row>
    <row r="1505" spans="2:2" x14ac:dyDescent="0.25">
      <c r="B1505" s="4"/>
    </row>
    <row r="1506" spans="2:2" x14ac:dyDescent="0.25">
      <c r="B1506" s="4"/>
    </row>
    <row r="1507" spans="2:2" x14ac:dyDescent="0.25">
      <c r="B1507" s="4"/>
    </row>
    <row r="1508" spans="2:2" x14ac:dyDescent="0.25">
      <c r="B1508" s="4"/>
    </row>
    <row r="1509" spans="2:2" x14ac:dyDescent="0.25">
      <c r="B1509" s="4"/>
    </row>
    <row r="1510" spans="2:2" x14ac:dyDescent="0.25">
      <c r="B1510" s="4"/>
    </row>
    <row r="1511" spans="2:2" x14ac:dyDescent="0.25">
      <c r="B1511" s="4"/>
    </row>
    <row r="1512" spans="2:2" x14ac:dyDescent="0.25">
      <c r="B1512" s="4"/>
    </row>
    <row r="1513" spans="2:2" x14ac:dyDescent="0.25">
      <c r="B1513" s="4"/>
    </row>
    <row r="1514" spans="2:2" x14ac:dyDescent="0.25">
      <c r="B1514" s="4"/>
    </row>
    <row r="1515" spans="2:2" x14ac:dyDescent="0.25">
      <c r="B1515" s="4"/>
    </row>
    <row r="1516" spans="2:2" x14ac:dyDescent="0.25">
      <c r="B1516" s="4"/>
    </row>
    <row r="1517" spans="2:2" x14ac:dyDescent="0.25">
      <c r="B1517" s="4"/>
    </row>
    <row r="1518" spans="2:2" x14ac:dyDescent="0.25">
      <c r="B1518" s="4"/>
    </row>
    <row r="1519" spans="2:2" x14ac:dyDescent="0.25">
      <c r="B1519" s="4"/>
    </row>
    <row r="1520" spans="2:2" x14ac:dyDescent="0.25">
      <c r="B1520" s="4"/>
    </row>
    <row r="1521" spans="2:2" x14ac:dyDescent="0.25">
      <c r="B1521" s="4"/>
    </row>
    <row r="1522" spans="2:2" x14ac:dyDescent="0.25">
      <c r="B1522" s="4"/>
    </row>
    <row r="1523" spans="2:2" x14ac:dyDescent="0.25">
      <c r="B1523" s="4"/>
    </row>
    <row r="1524" spans="2:2" x14ac:dyDescent="0.25">
      <c r="B1524" s="4"/>
    </row>
    <row r="1525" spans="2:2" x14ac:dyDescent="0.25">
      <c r="B1525" s="4"/>
    </row>
    <row r="1526" spans="2:2" x14ac:dyDescent="0.25">
      <c r="B1526" s="4"/>
    </row>
    <row r="1527" spans="2:2" x14ac:dyDescent="0.25">
      <c r="B1527" s="4"/>
    </row>
    <row r="1528" spans="2:2" x14ac:dyDescent="0.25">
      <c r="B1528" s="4"/>
    </row>
    <row r="1529" spans="2:2" x14ac:dyDescent="0.25">
      <c r="B1529" s="4"/>
    </row>
    <row r="1530" spans="2:2" x14ac:dyDescent="0.25">
      <c r="B1530" s="4"/>
    </row>
    <row r="1531" spans="2:2" x14ac:dyDescent="0.25">
      <c r="B1531" s="4"/>
    </row>
    <row r="1532" spans="2:2" x14ac:dyDescent="0.25">
      <c r="B1532" s="4"/>
    </row>
    <row r="1533" spans="2:2" x14ac:dyDescent="0.25">
      <c r="B1533" s="4"/>
    </row>
    <row r="1534" spans="2:2" x14ac:dyDescent="0.25">
      <c r="B1534" s="4"/>
    </row>
    <row r="1535" spans="2:2" x14ac:dyDescent="0.25">
      <c r="B1535" s="4"/>
    </row>
    <row r="1536" spans="2:2" x14ac:dyDescent="0.25">
      <c r="B1536" s="4"/>
    </row>
    <row r="1537" spans="2:2" x14ac:dyDescent="0.25">
      <c r="B1537" s="4"/>
    </row>
    <row r="1538" spans="2:2" x14ac:dyDescent="0.25">
      <c r="B1538" s="4"/>
    </row>
    <row r="1539" spans="2:2" x14ac:dyDescent="0.25">
      <c r="B1539" s="4"/>
    </row>
    <row r="1540" spans="2:2" x14ac:dyDescent="0.25">
      <c r="B1540" s="4"/>
    </row>
    <row r="1541" spans="2:2" x14ac:dyDescent="0.25">
      <c r="B1541" s="4"/>
    </row>
    <row r="1542" spans="2:2" x14ac:dyDescent="0.25">
      <c r="B1542" s="4"/>
    </row>
    <row r="1543" spans="2:2" x14ac:dyDescent="0.25">
      <c r="B1543" s="4"/>
    </row>
    <row r="1544" spans="2:2" x14ac:dyDescent="0.25">
      <c r="B1544" s="4"/>
    </row>
    <row r="1545" spans="2:2" x14ac:dyDescent="0.25">
      <c r="B1545" s="4"/>
    </row>
    <row r="1546" spans="2:2" x14ac:dyDescent="0.25">
      <c r="B1546" s="4"/>
    </row>
    <row r="1547" spans="2:2" x14ac:dyDescent="0.25">
      <c r="B1547" s="4"/>
    </row>
    <row r="1548" spans="2:2" x14ac:dyDescent="0.25">
      <c r="B1548" s="4"/>
    </row>
    <row r="1549" spans="2:2" x14ac:dyDescent="0.25">
      <c r="B1549" s="4"/>
    </row>
    <row r="1550" spans="2:2" x14ac:dyDescent="0.25">
      <c r="B1550" s="4"/>
    </row>
    <row r="1551" spans="2:2" x14ac:dyDescent="0.25">
      <c r="B1551" s="4"/>
    </row>
    <row r="1552" spans="2:2" x14ac:dyDescent="0.25">
      <c r="B1552" s="4"/>
    </row>
    <row r="1553" spans="2:2" x14ac:dyDescent="0.25">
      <c r="B1553" s="4"/>
    </row>
    <row r="1554" spans="2:2" x14ac:dyDescent="0.25">
      <c r="B1554" s="4"/>
    </row>
    <row r="1555" spans="2:2" x14ac:dyDescent="0.25">
      <c r="B1555" s="4"/>
    </row>
    <row r="1556" spans="2:2" x14ac:dyDescent="0.25">
      <c r="B1556" s="4"/>
    </row>
    <row r="1557" spans="2:2" x14ac:dyDescent="0.25">
      <c r="B1557" s="4"/>
    </row>
    <row r="1558" spans="2:2" x14ac:dyDescent="0.25">
      <c r="B1558" s="4"/>
    </row>
    <row r="1559" spans="2:2" x14ac:dyDescent="0.25">
      <c r="B1559" s="4"/>
    </row>
    <row r="1560" spans="2:2" x14ac:dyDescent="0.25">
      <c r="B1560" s="4"/>
    </row>
    <row r="1561" spans="2:2" x14ac:dyDescent="0.25">
      <c r="B1561" s="4"/>
    </row>
    <row r="1562" spans="2:2" x14ac:dyDescent="0.25">
      <c r="B1562" s="4"/>
    </row>
    <row r="1563" spans="2:2" x14ac:dyDescent="0.25">
      <c r="B1563" s="4"/>
    </row>
    <row r="1564" spans="2:2" x14ac:dyDescent="0.25">
      <c r="B1564" s="4"/>
    </row>
    <row r="1565" spans="2:2" x14ac:dyDescent="0.25">
      <c r="B1565" s="4"/>
    </row>
    <row r="1566" spans="2:2" x14ac:dyDescent="0.25">
      <c r="B1566" s="4"/>
    </row>
    <row r="1567" spans="2:2" x14ac:dyDescent="0.25">
      <c r="B1567" s="4"/>
    </row>
    <row r="1568" spans="2:2" x14ac:dyDescent="0.25">
      <c r="B1568" s="4"/>
    </row>
    <row r="1569" spans="2:2" x14ac:dyDescent="0.25">
      <c r="B1569" s="4"/>
    </row>
    <row r="1570" spans="2:2" x14ac:dyDescent="0.25">
      <c r="B1570" s="4"/>
    </row>
    <row r="1571" spans="2:2" x14ac:dyDescent="0.25">
      <c r="B1571" s="4"/>
    </row>
    <row r="1572" spans="2:2" x14ac:dyDescent="0.25">
      <c r="B1572" s="4"/>
    </row>
    <row r="1573" spans="2:2" x14ac:dyDescent="0.25">
      <c r="B1573" s="4"/>
    </row>
    <row r="1574" spans="2:2" x14ac:dyDescent="0.25">
      <c r="B1574" s="4"/>
    </row>
    <row r="1575" spans="2:2" x14ac:dyDescent="0.25">
      <c r="B1575" s="4"/>
    </row>
    <row r="1576" spans="2:2" x14ac:dyDescent="0.25">
      <c r="B1576" s="4"/>
    </row>
    <row r="1577" spans="2:2" x14ac:dyDescent="0.25">
      <c r="B1577" s="4"/>
    </row>
    <row r="1578" spans="2:2" x14ac:dyDescent="0.25">
      <c r="B1578" s="4"/>
    </row>
    <row r="1579" spans="2:2" x14ac:dyDescent="0.25">
      <c r="B1579" s="4"/>
    </row>
    <row r="1580" spans="2:2" x14ac:dyDescent="0.25">
      <c r="B1580" s="4"/>
    </row>
    <row r="1581" spans="2:2" x14ac:dyDescent="0.25">
      <c r="B1581" s="4"/>
    </row>
    <row r="1582" spans="2:2" x14ac:dyDescent="0.25">
      <c r="B1582" s="4"/>
    </row>
    <row r="1583" spans="2:2" x14ac:dyDescent="0.25">
      <c r="B1583" s="4"/>
    </row>
    <row r="1584" spans="2:2" x14ac:dyDescent="0.25">
      <c r="B1584" s="4"/>
    </row>
    <row r="1585" spans="2:2" x14ac:dyDescent="0.25">
      <c r="B1585" s="4"/>
    </row>
    <row r="1586" spans="2:2" x14ac:dyDescent="0.25">
      <c r="B1586" s="4"/>
    </row>
    <row r="1587" spans="2:2" x14ac:dyDescent="0.25">
      <c r="B1587" s="4"/>
    </row>
    <row r="1588" spans="2:2" x14ac:dyDescent="0.25">
      <c r="B1588" s="4"/>
    </row>
    <row r="1589" spans="2:2" x14ac:dyDescent="0.25">
      <c r="B1589" s="4"/>
    </row>
    <row r="1590" spans="2:2" x14ac:dyDescent="0.25">
      <c r="B1590" s="4"/>
    </row>
    <row r="1591" spans="2:2" x14ac:dyDescent="0.25">
      <c r="B1591" s="4"/>
    </row>
    <row r="1592" spans="2:2" x14ac:dyDescent="0.25">
      <c r="B1592" s="4"/>
    </row>
    <row r="1593" spans="2:2" x14ac:dyDescent="0.25">
      <c r="B1593" s="4"/>
    </row>
    <row r="1594" spans="2:2" x14ac:dyDescent="0.25">
      <c r="B1594" s="4"/>
    </row>
    <row r="1595" spans="2:2" x14ac:dyDescent="0.25">
      <c r="B1595" s="4"/>
    </row>
    <row r="1596" spans="2:2" x14ac:dyDescent="0.25">
      <c r="B1596" s="4"/>
    </row>
    <row r="1597" spans="2:2" x14ac:dyDescent="0.25">
      <c r="B1597" s="4"/>
    </row>
    <row r="1598" spans="2:2" x14ac:dyDescent="0.25">
      <c r="B1598" s="4"/>
    </row>
    <row r="1599" spans="2:2" x14ac:dyDescent="0.25">
      <c r="B1599" s="4"/>
    </row>
    <row r="1600" spans="2:2" x14ac:dyDescent="0.25">
      <c r="B1600" s="4"/>
    </row>
    <row r="1601" spans="2:2" x14ac:dyDescent="0.25">
      <c r="B1601" s="4"/>
    </row>
    <row r="1602" spans="2:2" x14ac:dyDescent="0.25">
      <c r="B1602" s="4"/>
    </row>
    <row r="1603" spans="2:2" x14ac:dyDescent="0.25">
      <c r="B1603" s="4"/>
    </row>
    <row r="1604" spans="2:2" x14ac:dyDescent="0.25">
      <c r="B1604" s="4"/>
    </row>
    <row r="1605" spans="2:2" x14ac:dyDescent="0.25">
      <c r="B1605" s="4"/>
    </row>
    <row r="1606" spans="2:2" x14ac:dyDescent="0.25">
      <c r="B1606" s="4"/>
    </row>
    <row r="1607" spans="2:2" x14ac:dyDescent="0.25">
      <c r="B1607" s="4"/>
    </row>
    <row r="1608" spans="2:2" x14ac:dyDescent="0.25">
      <c r="B1608" s="4"/>
    </row>
    <row r="1609" spans="2:2" x14ac:dyDescent="0.25">
      <c r="B1609" s="4"/>
    </row>
    <row r="1610" spans="2:2" x14ac:dyDescent="0.25">
      <c r="B1610" s="4"/>
    </row>
    <row r="1611" spans="2:2" x14ac:dyDescent="0.25">
      <c r="B1611" s="4"/>
    </row>
    <row r="1612" spans="2:2" x14ac:dyDescent="0.25">
      <c r="B1612" s="4"/>
    </row>
    <row r="1613" spans="2:2" x14ac:dyDescent="0.25">
      <c r="B1613" s="4"/>
    </row>
    <row r="1614" spans="2:2" x14ac:dyDescent="0.25">
      <c r="B1614" s="4"/>
    </row>
    <row r="1615" spans="2:2" x14ac:dyDescent="0.25">
      <c r="B1615" s="4"/>
    </row>
    <row r="1616" spans="2:2" x14ac:dyDescent="0.25">
      <c r="B1616" s="4"/>
    </row>
    <row r="1617" spans="2:2" x14ac:dyDescent="0.25">
      <c r="B1617" s="4"/>
    </row>
    <row r="1618" spans="2:2" x14ac:dyDescent="0.25">
      <c r="B1618" s="4"/>
    </row>
    <row r="1619" spans="2:2" x14ac:dyDescent="0.25">
      <c r="B1619" s="4"/>
    </row>
    <row r="1620" spans="2:2" x14ac:dyDescent="0.25">
      <c r="B1620" s="4"/>
    </row>
    <row r="1621" spans="2:2" x14ac:dyDescent="0.25">
      <c r="B1621" s="4"/>
    </row>
    <row r="1622" spans="2:2" x14ac:dyDescent="0.25">
      <c r="B1622" s="4"/>
    </row>
    <row r="1623" spans="2:2" x14ac:dyDescent="0.25">
      <c r="B1623" s="4"/>
    </row>
    <row r="1624" spans="2:2" x14ac:dyDescent="0.25">
      <c r="B1624" s="4"/>
    </row>
    <row r="1625" spans="2:2" x14ac:dyDescent="0.25">
      <c r="B1625" s="4"/>
    </row>
    <row r="1626" spans="2:2" x14ac:dyDescent="0.25">
      <c r="B1626" s="4"/>
    </row>
    <row r="1627" spans="2:2" x14ac:dyDescent="0.25">
      <c r="B1627" s="4"/>
    </row>
    <row r="1628" spans="2:2" x14ac:dyDescent="0.25">
      <c r="B1628" s="4"/>
    </row>
    <row r="1629" spans="2:2" x14ac:dyDescent="0.25">
      <c r="B1629" s="4"/>
    </row>
    <row r="1630" spans="2:2" x14ac:dyDescent="0.25">
      <c r="B1630" s="4"/>
    </row>
    <row r="1631" spans="2:2" x14ac:dyDescent="0.25">
      <c r="B1631" s="4"/>
    </row>
    <row r="1632" spans="2:2" x14ac:dyDescent="0.25">
      <c r="B1632" s="4"/>
    </row>
    <row r="1633" spans="2:2" x14ac:dyDescent="0.25">
      <c r="B1633" s="4"/>
    </row>
    <row r="1634" spans="2:2" x14ac:dyDescent="0.25">
      <c r="B1634" s="4"/>
    </row>
    <row r="1635" spans="2:2" x14ac:dyDescent="0.25">
      <c r="B1635" s="4"/>
    </row>
    <row r="1636" spans="2:2" x14ac:dyDescent="0.25">
      <c r="B1636" s="4"/>
    </row>
    <row r="1637" spans="2:2" x14ac:dyDescent="0.25">
      <c r="B1637" s="4"/>
    </row>
    <row r="1638" spans="2:2" x14ac:dyDescent="0.25">
      <c r="B1638" s="4"/>
    </row>
    <row r="1639" spans="2:2" x14ac:dyDescent="0.25">
      <c r="B1639" s="4"/>
    </row>
    <row r="1640" spans="2:2" x14ac:dyDescent="0.25">
      <c r="B1640" s="4"/>
    </row>
    <row r="1641" spans="2:2" x14ac:dyDescent="0.25">
      <c r="B1641" s="4"/>
    </row>
    <row r="1642" spans="2:2" x14ac:dyDescent="0.25">
      <c r="B1642" s="4"/>
    </row>
    <row r="1643" spans="2:2" x14ac:dyDescent="0.25">
      <c r="B1643" s="4"/>
    </row>
    <row r="1644" spans="2:2" x14ac:dyDescent="0.25">
      <c r="B1644" s="4"/>
    </row>
    <row r="1645" spans="2:2" x14ac:dyDescent="0.25">
      <c r="B1645" s="4"/>
    </row>
    <row r="1646" spans="2:2" x14ac:dyDescent="0.25">
      <c r="B1646" s="4"/>
    </row>
    <row r="1647" spans="2:2" x14ac:dyDescent="0.25">
      <c r="B1647" s="4"/>
    </row>
    <row r="1648" spans="2:2" x14ac:dyDescent="0.25">
      <c r="B1648" s="4"/>
    </row>
    <row r="1649" spans="2:2" x14ac:dyDescent="0.25">
      <c r="B1649" s="4"/>
    </row>
    <row r="1650" spans="2:2" x14ac:dyDescent="0.25">
      <c r="B1650" s="4"/>
    </row>
    <row r="1651" spans="2:2" x14ac:dyDescent="0.25">
      <c r="B1651" s="4"/>
    </row>
    <row r="1652" spans="2:2" x14ac:dyDescent="0.25">
      <c r="B1652" s="4"/>
    </row>
    <row r="1653" spans="2:2" x14ac:dyDescent="0.25">
      <c r="B1653" s="4"/>
    </row>
    <row r="1654" spans="2:2" x14ac:dyDescent="0.25">
      <c r="B1654" s="4"/>
    </row>
    <row r="1655" spans="2:2" x14ac:dyDescent="0.25">
      <c r="B1655" s="4"/>
    </row>
    <row r="1656" spans="2:2" x14ac:dyDescent="0.25">
      <c r="B1656" s="4"/>
    </row>
    <row r="1657" spans="2:2" x14ac:dyDescent="0.25">
      <c r="B1657" s="4"/>
    </row>
    <row r="1658" spans="2:2" x14ac:dyDescent="0.25">
      <c r="B1658" s="4"/>
    </row>
    <row r="1659" spans="2:2" x14ac:dyDescent="0.25">
      <c r="B1659" s="4"/>
    </row>
    <row r="1660" spans="2:2" x14ac:dyDescent="0.25">
      <c r="B1660" s="4"/>
    </row>
    <row r="1661" spans="2:2" x14ac:dyDescent="0.25">
      <c r="B1661" s="4"/>
    </row>
    <row r="1662" spans="2:2" x14ac:dyDescent="0.25">
      <c r="B1662" s="4"/>
    </row>
    <row r="1663" spans="2:2" x14ac:dyDescent="0.25">
      <c r="B1663" s="4"/>
    </row>
    <row r="1664" spans="2:2" x14ac:dyDescent="0.25">
      <c r="B1664" s="4"/>
    </row>
    <row r="1665" spans="2:2" x14ac:dyDescent="0.25">
      <c r="B1665" s="4"/>
    </row>
    <row r="1666" spans="2:2" x14ac:dyDescent="0.25">
      <c r="B1666" s="4"/>
    </row>
    <row r="1667" spans="2:2" x14ac:dyDescent="0.25">
      <c r="B1667" s="4"/>
    </row>
    <row r="1668" spans="2:2" x14ac:dyDescent="0.25">
      <c r="B1668" s="4"/>
    </row>
    <row r="1669" spans="2:2" x14ac:dyDescent="0.25">
      <c r="B1669" s="4"/>
    </row>
    <row r="1670" spans="2:2" x14ac:dyDescent="0.25">
      <c r="B1670" s="4"/>
    </row>
    <row r="1671" spans="2:2" x14ac:dyDescent="0.25">
      <c r="B1671" s="4"/>
    </row>
    <row r="1672" spans="2:2" x14ac:dyDescent="0.25">
      <c r="B1672" s="4"/>
    </row>
    <row r="1673" spans="2:2" x14ac:dyDescent="0.25">
      <c r="B1673" s="4"/>
    </row>
    <row r="1674" spans="2:2" x14ac:dyDescent="0.25">
      <c r="B1674" s="4"/>
    </row>
    <row r="1675" spans="2:2" x14ac:dyDescent="0.25">
      <c r="B1675" s="4"/>
    </row>
    <row r="1676" spans="2:2" x14ac:dyDescent="0.25">
      <c r="B1676" s="4"/>
    </row>
    <row r="1677" spans="2:2" x14ac:dyDescent="0.25">
      <c r="B1677" s="4"/>
    </row>
    <row r="1678" spans="2:2" x14ac:dyDescent="0.25">
      <c r="B1678" s="4"/>
    </row>
    <row r="1679" spans="2:2" x14ac:dyDescent="0.25">
      <c r="B1679" s="4"/>
    </row>
    <row r="1680" spans="2:2" x14ac:dyDescent="0.25">
      <c r="B1680" s="4"/>
    </row>
    <row r="1681" spans="2:2" x14ac:dyDescent="0.25">
      <c r="B1681" s="4"/>
    </row>
    <row r="1682" spans="2:2" x14ac:dyDescent="0.25">
      <c r="B1682" s="4"/>
    </row>
    <row r="1683" spans="2:2" x14ac:dyDescent="0.25">
      <c r="B1683" s="4"/>
    </row>
    <row r="1684" spans="2:2" x14ac:dyDescent="0.25">
      <c r="B1684" s="4"/>
    </row>
    <row r="1685" spans="2:2" x14ac:dyDescent="0.25">
      <c r="B1685" s="4"/>
    </row>
    <row r="1686" spans="2:2" x14ac:dyDescent="0.25">
      <c r="B1686" s="4"/>
    </row>
    <row r="1687" spans="2:2" x14ac:dyDescent="0.25">
      <c r="B1687" s="4"/>
    </row>
    <row r="1688" spans="2:2" x14ac:dyDescent="0.25">
      <c r="B1688" s="4"/>
    </row>
    <row r="1689" spans="2:2" x14ac:dyDescent="0.25">
      <c r="B1689" s="4"/>
    </row>
    <row r="1690" spans="2:2" x14ac:dyDescent="0.25">
      <c r="B1690" s="4"/>
    </row>
    <row r="1691" spans="2:2" x14ac:dyDescent="0.25">
      <c r="B1691" s="4"/>
    </row>
    <row r="1692" spans="2:2" x14ac:dyDescent="0.25">
      <c r="B1692" s="4"/>
    </row>
    <row r="1693" spans="2:2" x14ac:dyDescent="0.25">
      <c r="B1693" s="4"/>
    </row>
    <row r="1694" spans="2:2" x14ac:dyDescent="0.25">
      <c r="B1694" s="4"/>
    </row>
    <row r="1695" spans="2:2" x14ac:dyDescent="0.25">
      <c r="B1695" s="4"/>
    </row>
    <row r="1696" spans="2:2" x14ac:dyDescent="0.25">
      <c r="B1696" s="4"/>
    </row>
    <row r="1697" spans="2:2" x14ac:dyDescent="0.25">
      <c r="B1697" s="4"/>
    </row>
    <row r="1698" spans="2:2" x14ac:dyDescent="0.25">
      <c r="B1698" s="4"/>
    </row>
    <row r="1699" spans="2:2" x14ac:dyDescent="0.25">
      <c r="B1699" s="4"/>
    </row>
    <row r="1700" spans="2:2" x14ac:dyDescent="0.25">
      <c r="B1700" s="4"/>
    </row>
    <row r="1701" spans="2:2" x14ac:dyDescent="0.25">
      <c r="B1701" s="4"/>
    </row>
    <row r="1702" spans="2:2" x14ac:dyDescent="0.25">
      <c r="B1702" s="4"/>
    </row>
    <row r="1703" spans="2:2" x14ac:dyDescent="0.25">
      <c r="B1703" s="4"/>
    </row>
    <row r="1704" spans="2:2" x14ac:dyDescent="0.25">
      <c r="B1704" s="4"/>
    </row>
    <row r="1705" spans="2:2" x14ac:dyDescent="0.25">
      <c r="B1705" s="4"/>
    </row>
    <row r="1706" spans="2:2" x14ac:dyDescent="0.25">
      <c r="B1706" s="4"/>
    </row>
    <row r="1707" spans="2:2" x14ac:dyDescent="0.25">
      <c r="B1707" s="4"/>
    </row>
    <row r="1708" spans="2:2" x14ac:dyDescent="0.25">
      <c r="B1708" s="4"/>
    </row>
    <row r="1709" spans="2:2" x14ac:dyDescent="0.25">
      <c r="B1709" s="4"/>
    </row>
    <row r="1710" spans="2:2" x14ac:dyDescent="0.25">
      <c r="B1710" s="4"/>
    </row>
    <row r="1711" spans="2:2" x14ac:dyDescent="0.25">
      <c r="B1711" s="4"/>
    </row>
    <row r="1712" spans="2:2" x14ac:dyDescent="0.25">
      <c r="B1712" s="4"/>
    </row>
    <row r="1713" spans="2:2" x14ac:dyDescent="0.25">
      <c r="B1713" s="4"/>
    </row>
    <row r="1714" spans="2:2" x14ac:dyDescent="0.25">
      <c r="B1714" s="4"/>
    </row>
    <row r="1715" spans="2:2" x14ac:dyDescent="0.25">
      <c r="B1715" s="4"/>
    </row>
    <row r="1716" spans="2:2" x14ac:dyDescent="0.25">
      <c r="B1716" s="4"/>
    </row>
    <row r="1717" spans="2:2" x14ac:dyDescent="0.25">
      <c r="B1717" s="4"/>
    </row>
    <row r="1718" spans="2:2" x14ac:dyDescent="0.25">
      <c r="B1718" s="4"/>
    </row>
    <row r="1719" spans="2:2" x14ac:dyDescent="0.25">
      <c r="B1719" s="4"/>
    </row>
    <row r="1720" spans="2:2" x14ac:dyDescent="0.25">
      <c r="B1720" s="4"/>
    </row>
    <row r="1721" spans="2:2" x14ac:dyDescent="0.25">
      <c r="B1721" s="4"/>
    </row>
    <row r="1722" spans="2:2" x14ac:dyDescent="0.25">
      <c r="B1722" s="4"/>
    </row>
    <row r="1723" spans="2:2" x14ac:dyDescent="0.25">
      <c r="B1723" s="4"/>
    </row>
    <row r="1724" spans="2:2" x14ac:dyDescent="0.25">
      <c r="B1724" s="4"/>
    </row>
    <row r="1725" spans="2:2" x14ac:dyDescent="0.25">
      <c r="B1725" s="4"/>
    </row>
    <row r="1726" spans="2:2" x14ac:dyDescent="0.25">
      <c r="B1726" s="4"/>
    </row>
    <row r="1727" spans="2:2" x14ac:dyDescent="0.25">
      <c r="B1727" s="4"/>
    </row>
    <row r="1728" spans="2:2" x14ac:dyDescent="0.25">
      <c r="B1728" s="4"/>
    </row>
    <row r="1729" spans="2:2" x14ac:dyDescent="0.25">
      <c r="B1729" s="4"/>
    </row>
    <row r="1730" spans="2:2" x14ac:dyDescent="0.25">
      <c r="B1730" s="4"/>
    </row>
    <row r="1731" spans="2:2" x14ac:dyDescent="0.25">
      <c r="B1731" s="4"/>
    </row>
    <row r="1732" spans="2:2" x14ac:dyDescent="0.25">
      <c r="B1732" s="4"/>
    </row>
    <row r="1733" spans="2:2" x14ac:dyDescent="0.25">
      <c r="B1733" s="4"/>
    </row>
    <row r="1734" spans="2:2" x14ac:dyDescent="0.25">
      <c r="B1734" s="4"/>
    </row>
    <row r="1735" spans="2:2" x14ac:dyDescent="0.25">
      <c r="B1735" s="4"/>
    </row>
    <row r="1736" spans="2:2" x14ac:dyDescent="0.25">
      <c r="B1736" s="4"/>
    </row>
    <row r="1737" spans="2:2" x14ac:dyDescent="0.25">
      <c r="B1737" s="4"/>
    </row>
    <row r="1738" spans="2:2" x14ac:dyDescent="0.25">
      <c r="B1738" s="4"/>
    </row>
    <row r="1739" spans="2:2" x14ac:dyDescent="0.25">
      <c r="B1739" s="4"/>
    </row>
    <row r="1740" spans="2:2" x14ac:dyDescent="0.25">
      <c r="B1740" s="4"/>
    </row>
    <row r="1741" spans="2:2" x14ac:dyDescent="0.25">
      <c r="B1741" s="4"/>
    </row>
    <row r="1742" spans="2:2" x14ac:dyDescent="0.25">
      <c r="B1742" s="4"/>
    </row>
    <row r="1743" spans="2:2" x14ac:dyDescent="0.25">
      <c r="B1743" s="4"/>
    </row>
    <row r="1744" spans="2:2" x14ac:dyDescent="0.25">
      <c r="B1744" s="4"/>
    </row>
    <row r="1745" spans="2:2" x14ac:dyDescent="0.25">
      <c r="B1745" s="4"/>
    </row>
    <row r="1746" spans="2:2" x14ac:dyDescent="0.25">
      <c r="B1746" s="4"/>
    </row>
    <row r="1747" spans="2:2" x14ac:dyDescent="0.25">
      <c r="B1747" s="4"/>
    </row>
    <row r="1748" spans="2:2" x14ac:dyDescent="0.25">
      <c r="B1748" s="4"/>
    </row>
    <row r="1749" spans="2:2" x14ac:dyDescent="0.25">
      <c r="B1749" s="4"/>
    </row>
    <row r="1750" spans="2:2" x14ac:dyDescent="0.25">
      <c r="B1750" s="4"/>
    </row>
    <row r="1751" spans="2:2" x14ac:dyDescent="0.25">
      <c r="B1751" s="4"/>
    </row>
    <row r="1752" spans="2:2" x14ac:dyDescent="0.25">
      <c r="B1752" s="4"/>
    </row>
    <row r="1753" spans="2:2" x14ac:dyDescent="0.25">
      <c r="B1753" s="4"/>
    </row>
    <row r="1754" spans="2:2" x14ac:dyDescent="0.25">
      <c r="B1754" s="4"/>
    </row>
    <row r="1755" spans="2:2" x14ac:dyDescent="0.25">
      <c r="B1755" s="4"/>
    </row>
    <row r="1756" spans="2:2" x14ac:dyDescent="0.25">
      <c r="B1756" s="4"/>
    </row>
    <row r="1757" spans="2:2" x14ac:dyDescent="0.25">
      <c r="B1757" s="4"/>
    </row>
    <row r="1758" spans="2:2" x14ac:dyDescent="0.25">
      <c r="B1758" s="4"/>
    </row>
    <row r="1759" spans="2:2" x14ac:dyDescent="0.25">
      <c r="B1759" s="4"/>
    </row>
    <row r="1760" spans="2:2" x14ac:dyDescent="0.25">
      <c r="B1760" s="4"/>
    </row>
    <row r="1761" spans="2:2" x14ac:dyDescent="0.25">
      <c r="B1761" s="4"/>
    </row>
    <row r="1762" spans="2:2" x14ac:dyDescent="0.25">
      <c r="B1762" s="4"/>
    </row>
    <row r="1763" spans="2:2" x14ac:dyDescent="0.25">
      <c r="B1763" s="4"/>
    </row>
    <row r="1764" spans="2:2" x14ac:dyDescent="0.25">
      <c r="B1764" s="4"/>
    </row>
    <row r="1765" spans="2:2" x14ac:dyDescent="0.25">
      <c r="B1765" s="4"/>
    </row>
    <row r="1766" spans="2:2" x14ac:dyDescent="0.25">
      <c r="B1766" s="4"/>
    </row>
    <row r="1767" spans="2:2" x14ac:dyDescent="0.25">
      <c r="B1767" s="4"/>
    </row>
    <row r="1768" spans="2:2" x14ac:dyDescent="0.25">
      <c r="B1768" s="4"/>
    </row>
    <row r="1769" spans="2:2" x14ac:dyDescent="0.25">
      <c r="B1769" s="4"/>
    </row>
    <row r="1770" spans="2:2" x14ac:dyDescent="0.25">
      <c r="B1770" s="4"/>
    </row>
    <row r="1771" spans="2:2" x14ac:dyDescent="0.25">
      <c r="B1771" s="4"/>
    </row>
    <row r="1772" spans="2:2" x14ac:dyDescent="0.25">
      <c r="B1772" s="4"/>
    </row>
    <row r="1773" spans="2:2" x14ac:dyDescent="0.25">
      <c r="B1773" s="4"/>
    </row>
    <row r="1774" spans="2:2" x14ac:dyDescent="0.25">
      <c r="B1774" s="4"/>
    </row>
    <row r="1775" spans="2:2" x14ac:dyDescent="0.25">
      <c r="B1775" s="4"/>
    </row>
    <row r="1776" spans="2:2" x14ac:dyDescent="0.25">
      <c r="B1776" s="4"/>
    </row>
    <row r="1777" spans="2:2" x14ac:dyDescent="0.25">
      <c r="B1777" s="4"/>
    </row>
    <row r="1778" spans="2:2" x14ac:dyDescent="0.25">
      <c r="B1778" s="4"/>
    </row>
    <row r="1779" spans="2:2" x14ac:dyDescent="0.25">
      <c r="B1779" s="4"/>
    </row>
    <row r="1780" spans="2:2" x14ac:dyDescent="0.25">
      <c r="B1780" s="4"/>
    </row>
    <row r="1781" spans="2:2" x14ac:dyDescent="0.25">
      <c r="B1781" s="4"/>
    </row>
    <row r="1782" spans="2:2" x14ac:dyDescent="0.25">
      <c r="B1782" s="4"/>
    </row>
    <row r="1783" spans="2:2" x14ac:dyDescent="0.25">
      <c r="B1783" s="4"/>
    </row>
    <row r="1784" spans="2:2" x14ac:dyDescent="0.25">
      <c r="B1784" s="4"/>
    </row>
    <row r="1785" spans="2:2" x14ac:dyDescent="0.25">
      <c r="B1785" s="4"/>
    </row>
    <row r="1786" spans="2:2" x14ac:dyDescent="0.25">
      <c r="B1786" s="4"/>
    </row>
    <row r="1787" spans="2:2" x14ac:dyDescent="0.25">
      <c r="B1787" s="4"/>
    </row>
    <row r="1788" spans="2:2" x14ac:dyDescent="0.25">
      <c r="B1788" s="4"/>
    </row>
    <row r="1789" spans="2:2" x14ac:dyDescent="0.25">
      <c r="B1789" s="4"/>
    </row>
    <row r="1790" spans="2:2" x14ac:dyDescent="0.25">
      <c r="B1790" s="4"/>
    </row>
    <row r="1791" spans="2:2" x14ac:dyDescent="0.25">
      <c r="B1791" s="4"/>
    </row>
    <row r="1792" spans="2:2" x14ac:dyDescent="0.25">
      <c r="B1792" s="4"/>
    </row>
    <row r="1793" spans="2:2" x14ac:dyDescent="0.25">
      <c r="B1793" s="4"/>
    </row>
    <row r="1794" spans="2:2" x14ac:dyDescent="0.25">
      <c r="B1794" s="4"/>
    </row>
    <row r="1795" spans="2:2" x14ac:dyDescent="0.25">
      <c r="B1795" s="4"/>
    </row>
    <row r="1796" spans="2:2" x14ac:dyDescent="0.25">
      <c r="B1796" s="4"/>
    </row>
    <row r="1797" spans="2:2" x14ac:dyDescent="0.25">
      <c r="B1797" s="4"/>
    </row>
    <row r="1798" spans="2:2" x14ac:dyDescent="0.25">
      <c r="B1798" s="4"/>
    </row>
    <row r="1799" spans="2:2" x14ac:dyDescent="0.25">
      <c r="B1799" s="4"/>
    </row>
    <row r="1800" spans="2:2" x14ac:dyDescent="0.25">
      <c r="B1800" s="4"/>
    </row>
    <row r="1801" spans="2:2" x14ac:dyDescent="0.25">
      <c r="B1801" s="4"/>
    </row>
    <row r="1802" spans="2:2" x14ac:dyDescent="0.25">
      <c r="B1802" s="4"/>
    </row>
    <row r="1803" spans="2:2" x14ac:dyDescent="0.25">
      <c r="B1803" s="4"/>
    </row>
    <row r="1804" spans="2:2" x14ac:dyDescent="0.25">
      <c r="B1804" s="4"/>
    </row>
    <row r="1805" spans="2:2" x14ac:dyDescent="0.25">
      <c r="B1805" s="4"/>
    </row>
    <row r="1806" spans="2:2" x14ac:dyDescent="0.25">
      <c r="B1806" s="4"/>
    </row>
    <row r="1807" spans="2:2" x14ac:dyDescent="0.25">
      <c r="B1807" s="4"/>
    </row>
    <row r="1808" spans="2:2" x14ac:dyDescent="0.25">
      <c r="B1808" s="4"/>
    </row>
    <row r="1809" spans="2:2" x14ac:dyDescent="0.25">
      <c r="B1809" s="4"/>
    </row>
    <row r="1810" spans="2:2" x14ac:dyDescent="0.25">
      <c r="B1810" s="4"/>
    </row>
    <row r="1811" spans="2:2" x14ac:dyDescent="0.25">
      <c r="B1811" s="4"/>
    </row>
    <row r="1812" spans="2:2" x14ac:dyDescent="0.25">
      <c r="B1812" s="4"/>
    </row>
    <row r="1813" spans="2:2" x14ac:dyDescent="0.25">
      <c r="B1813" s="4"/>
    </row>
    <row r="1814" spans="2:2" x14ac:dyDescent="0.25">
      <c r="B1814" s="4"/>
    </row>
    <row r="1815" spans="2:2" x14ac:dyDescent="0.25">
      <c r="B1815" s="4"/>
    </row>
    <row r="1816" spans="2:2" x14ac:dyDescent="0.25">
      <c r="B1816" s="4"/>
    </row>
    <row r="1817" spans="2:2" x14ac:dyDescent="0.25">
      <c r="B1817" s="4"/>
    </row>
    <row r="1818" spans="2:2" x14ac:dyDescent="0.25">
      <c r="B1818" s="4"/>
    </row>
    <row r="1819" spans="2:2" x14ac:dyDescent="0.25">
      <c r="B1819" s="4"/>
    </row>
    <row r="1820" spans="2:2" x14ac:dyDescent="0.25">
      <c r="B1820" s="4"/>
    </row>
    <row r="1821" spans="2:2" x14ac:dyDescent="0.25">
      <c r="B1821" s="4"/>
    </row>
    <row r="1822" spans="2:2" x14ac:dyDescent="0.25">
      <c r="B1822" s="4"/>
    </row>
    <row r="1823" spans="2:2" x14ac:dyDescent="0.25">
      <c r="B1823" s="4"/>
    </row>
    <row r="1824" spans="2:2" x14ac:dyDescent="0.25">
      <c r="B1824" s="4"/>
    </row>
    <row r="1825" spans="2:2" x14ac:dyDescent="0.25">
      <c r="B1825" s="4"/>
    </row>
    <row r="1826" spans="2:2" x14ac:dyDescent="0.25">
      <c r="B1826" s="4"/>
    </row>
    <row r="1827" spans="2:2" x14ac:dyDescent="0.25">
      <c r="B1827" s="4"/>
    </row>
    <row r="1828" spans="2:2" x14ac:dyDescent="0.25">
      <c r="B1828" s="4"/>
    </row>
    <row r="1829" spans="2:2" x14ac:dyDescent="0.25">
      <c r="B1829" s="4"/>
    </row>
    <row r="1830" spans="2:2" x14ac:dyDescent="0.25">
      <c r="B1830" s="4"/>
    </row>
    <row r="1831" spans="2:2" x14ac:dyDescent="0.25">
      <c r="B1831" s="4"/>
    </row>
    <row r="1832" spans="2:2" x14ac:dyDescent="0.25">
      <c r="B1832" s="4"/>
    </row>
    <row r="1833" spans="2:2" x14ac:dyDescent="0.25">
      <c r="B1833" s="4"/>
    </row>
    <row r="1834" spans="2:2" x14ac:dyDescent="0.25">
      <c r="B1834" s="4"/>
    </row>
    <row r="1835" spans="2:2" x14ac:dyDescent="0.25">
      <c r="B1835" s="4"/>
    </row>
    <row r="1836" spans="2:2" x14ac:dyDescent="0.25">
      <c r="B1836" s="4"/>
    </row>
    <row r="1837" spans="2:2" x14ac:dyDescent="0.25">
      <c r="B1837" s="4"/>
    </row>
    <row r="1838" spans="2:2" x14ac:dyDescent="0.25">
      <c r="B1838" s="4"/>
    </row>
    <row r="1839" spans="2:2" x14ac:dyDescent="0.25">
      <c r="B1839" s="4"/>
    </row>
    <row r="1840" spans="2:2" x14ac:dyDescent="0.25">
      <c r="B1840" s="4"/>
    </row>
    <row r="1841" spans="2:2" x14ac:dyDescent="0.25">
      <c r="B1841" s="4"/>
    </row>
    <row r="1842" spans="2:2" x14ac:dyDescent="0.25">
      <c r="B1842" s="4"/>
    </row>
    <row r="1843" spans="2:2" x14ac:dyDescent="0.25">
      <c r="B1843" s="4"/>
    </row>
    <row r="1844" spans="2:2" x14ac:dyDescent="0.25">
      <c r="B1844" s="4"/>
    </row>
    <row r="1845" spans="2:2" x14ac:dyDescent="0.25">
      <c r="B1845" s="4"/>
    </row>
    <row r="1846" spans="2:2" x14ac:dyDescent="0.25">
      <c r="B1846" s="4"/>
    </row>
    <row r="1847" spans="2:2" x14ac:dyDescent="0.25">
      <c r="B1847" s="4"/>
    </row>
    <row r="1848" spans="2:2" x14ac:dyDescent="0.25">
      <c r="B1848" s="4"/>
    </row>
    <row r="1849" spans="2:2" x14ac:dyDescent="0.25">
      <c r="B1849" s="4"/>
    </row>
    <row r="1850" spans="2:2" x14ac:dyDescent="0.25">
      <c r="B1850" s="4"/>
    </row>
    <row r="1851" spans="2:2" x14ac:dyDescent="0.25">
      <c r="B1851" s="4"/>
    </row>
    <row r="1852" spans="2:2" x14ac:dyDescent="0.25">
      <c r="B1852" s="4"/>
    </row>
    <row r="1853" spans="2:2" x14ac:dyDescent="0.25">
      <c r="B1853" s="4"/>
    </row>
    <row r="1854" spans="2:2" x14ac:dyDescent="0.25">
      <c r="B1854" s="4"/>
    </row>
    <row r="1855" spans="2:2" x14ac:dyDescent="0.25">
      <c r="B1855" s="4"/>
    </row>
    <row r="1856" spans="2:2" x14ac:dyDescent="0.25">
      <c r="B1856" s="4"/>
    </row>
    <row r="1857" spans="2:2" x14ac:dyDescent="0.25">
      <c r="B1857" s="4"/>
    </row>
    <row r="1858" spans="2:2" x14ac:dyDescent="0.25">
      <c r="B1858" s="4"/>
    </row>
    <row r="1859" spans="2:2" x14ac:dyDescent="0.25">
      <c r="B1859" s="4"/>
    </row>
    <row r="1860" spans="2:2" x14ac:dyDescent="0.25">
      <c r="B1860" s="4"/>
    </row>
    <row r="1861" spans="2:2" x14ac:dyDescent="0.25">
      <c r="B1861" s="4"/>
    </row>
    <row r="1862" spans="2:2" x14ac:dyDescent="0.25">
      <c r="B1862" s="4"/>
    </row>
    <row r="1863" spans="2:2" x14ac:dyDescent="0.25">
      <c r="B1863" s="4"/>
    </row>
    <row r="1864" spans="2:2" x14ac:dyDescent="0.25">
      <c r="B1864" s="4"/>
    </row>
    <row r="1865" spans="2:2" x14ac:dyDescent="0.25">
      <c r="B1865" s="4"/>
    </row>
    <row r="1866" spans="2:2" x14ac:dyDescent="0.25">
      <c r="B1866" s="4"/>
    </row>
    <row r="1867" spans="2:2" x14ac:dyDescent="0.25">
      <c r="B1867" s="4"/>
    </row>
    <row r="1868" spans="2:2" x14ac:dyDescent="0.25">
      <c r="B1868" s="4"/>
    </row>
    <row r="1869" spans="2:2" x14ac:dyDescent="0.25">
      <c r="B1869" s="4"/>
    </row>
    <row r="1870" spans="2:2" x14ac:dyDescent="0.25">
      <c r="B1870" s="4"/>
    </row>
    <row r="1871" spans="2:2" x14ac:dyDescent="0.25">
      <c r="B1871" s="4"/>
    </row>
    <row r="1872" spans="2:2" x14ac:dyDescent="0.25">
      <c r="B1872" s="4"/>
    </row>
    <row r="1873" spans="2:2" x14ac:dyDescent="0.25">
      <c r="B1873" s="4"/>
    </row>
    <row r="1874" spans="2:2" x14ac:dyDescent="0.25">
      <c r="B1874" s="4"/>
    </row>
    <row r="1875" spans="2:2" x14ac:dyDescent="0.25">
      <c r="B1875" s="4"/>
    </row>
    <row r="1876" spans="2:2" x14ac:dyDescent="0.25">
      <c r="B1876" s="4"/>
    </row>
    <row r="1877" spans="2:2" x14ac:dyDescent="0.25">
      <c r="B1877" s="4"/>
    </row>
    <row r="1878" spans="2:2" x14ac:dyDescent="0.25">
      <c r="B1878" s="4"/>
    </row>
    <row r="1879" spans="2:2" x14ac:dyDescent="0.25">
      <c r="B1879" s="4"/>
    </row>
    <row r="1880" spans="2:2" x14ac:dyDescent="0.25">
      <c r="B1880" s="4"/>
    </row>
    <row r="1881" spans="2:2" x14ac:dyDescent="0.25">
      <c r="B1881" s="4"/>
    </row>
    <row r="1882" spans="2:2" x14ac:dyDescent="0.25">
      <c r="B1882" s="4"/>
    </row>
    <row r="1883" spans="2:2" x14ac:dyDescent="0.25">
      <c r="B1883" s="4"/>
    </row>
    <row r="1884" spans="2:2" x14ac:dyDescent="0.25">
      <c r="B1884" s="4"/>
    </row>
    <row r="1885" spans="2:2" x14ac:dyDescent="0.25">
      <c r="B1885" s="4"/>
    </row>
    <row r="1886" spans="2:2" x14ac:dyDescent="0.25">
      <c r="B1886" s="4"/>
    </row>
    <row r="1887" spans="2:2" x14ac:dyDescent="0.25">
      <c r="B1887" s="4"/>
    </row>
    <row r="1888" spans="2:2" x14ac:dyDescent="0.25">
      <c r="B1888" s="4"/>
    </row>
    <row r="1889" spans="2:2" x14ac:dyDescent="0.25">
      <c r="B1889" s="4"/>
    </row>
    <row r="1890" spans="2:2" x14ac:dyDescent="0.25">
      <c r="B1890" s="4"/>
    </row>
    <row r="1891" spans="2:2" x14ac:dyDescent="0.25">
      <c r="B1891" s="4"/>
    </row>
    <row r="1892" spans="2:2" x14ac:dyDescent="0.25">
      <c r="B1892" s="4"/>
    </row>
    <row r="1893" spans="2:2" x14ac:dyDescent="0.25">
      <c r="B1893" s="4"/>
    </row>
    <row r="1894" spans="2:2" x14ac:dyDescent="0.25">
      <c r="B1894" s="4"/>
    </row>
    <row r="1895" spans="2:2" x14ac:dyDescent="0.25">
      <c r="B1895" s="4"/>
    </row>
    <row r="1896" spans="2:2" x14ac:dyDescent="0.25">
      <c r="B1896" s="4"/>
    </row>
    <row r="1897" spans="2:2" x14ac:dyDescent="0.25">
      <c r="B1897" s="4"/>
    </row>
    <row r="1898" spans="2:2" x14ac:dyDescent="0.25">
      <c r="B1898" s="4"/>
    </row>
    <row r="1899" spans="2:2" x14ac:dyDescent="0.25">
      <c r="B1899" s="4"/>
    </row>
    <row r="1900" spans="2:2" x14ac:dyDescent="0.25">
      <c r="B1900" s="4"/>
    </row>
    <row r="1901" spans="2:2" x14ac:dyDescent="0.25">
      <c r="B1901" s="4"/>
    </row>
    <row r="1902" spans="2:2" x14ac:dyDescent="0.25">
      <c r="B1902" s="4"/>
    </row>
    <row r="1903" spans="2:2" x14ac:dyDescent="0.25">
      <c r="B1903" s="4"/>
    </row>
    <row r="1904" spans="2:2" x14ac:dyDescent="0.25">
      <c r="B1904" s="4"/>
    </row>
    <row r="1905" spans="2:2" x14ac:dyDescent="0.25">
      <c r="B1905" s="4"/>
    </row>
    <row r="1906" spans="2:2" x14ac:dyDescent="0.25">
      <c r="B1906" s="4"/>
    </row>
    <row r="1907" spans="2:2" x14ac:dyDescent="0.25">
      <c r="B1907" s="4"/>
    </row>
    <row r="1908" spans="2:2" x14ac:dyDescent="0.25">
      <c r="B1908" s="4"/>
    </row>
    <row r="1909" spans="2:2" x14ac:dyDescent="0.25">
      <c r="B1909" s="4"/>
    </row>
    <row r="1910" spans="2:2" x14ac:dyDescent="0.25">
      <c r="B1910" s="4"/>
    </row>
    <row r="1911" spans="2:2" x14ac:dyDescent="0.25">
      <c r="B1911" s="4"/>
    </row>
    <row r="1912" spans="2:2" x14ac:dyDescent="0.25">
      <c r="B1912" s="4"/>
    </row>
    <row r="1913" spans="2:2" x14ac:dyDescent="0.25">
      <c r="B1913" s="4"/>
    </row>
    <row r="1914" spans="2:2" x14ac:dyDescent="0.25">
      <c r="B1914" s="4"/>
    </row>
    <row r="1915" spans="2:2" x14ac:dyDescent="0.25">
      <c r="B1915" s="4"/>
    </row>
    <row r="1916" spans="2:2" x14ac:dyDescent="0.25">
      <c r="B1916" s="4"/>
    </row>
    <row r="1917" spans="2:2" x14ac:dyDescent="0.25">
      <c r="B1917" s="4"/>
    </row>
    <row r="1918" spans="2:2" x14ac:dyDescent="0.25">
      <c r="B1918" s="4"/>
    </row>
    <row r="1919" spans="2:2" x14ac:dyDescent="0.25">
      <c r="B1919" s="4"/>
    </row>
    <row r="1920" spans="2:2" x14ac:dyDescent="0.25">
      <c r="B1920" s="4"/>
    </row>
    <row r="1921" spans="2:2" x14ac:dyDescent="0.25">
      <c r="B1921" s="4"/>
    </row>
    <row r="1922" spans="2:2" x14ac:dyDescent="0.25">
      <c r="B1922" s="4"/>
    </row>
    <row r="1923" spans="2:2" x14ac:dyDescent="0.25">
      <c r="B1923" s="4"/>
    </row>
    <row r="1924" spans="2:2" x14ac:dyDescent="0.25">
      <c r="B1924" s="4"/>
    </row>
    <row r="1925" spans="2:2" x14ac:dyDescent="0.25">
      <c r="B1925" s="4"/>
    </row>
    <row r="1926" spans="2:2" x14ac:dyDescent="0.25">
      <c r="B1926" s="4"/>
    </row>
    <row r="1927" spans="2:2" x14ac:dyDescent="0.25">
      <c r="B1927" s="4"/>
    </row>
    <row r="1928" spans="2:2" x14ac:dyDescent="0.25">
      <c r="B1928" s="4"/>
    </row>
    <row r="1929" spans="2:2" x14ac:dyDescent="0.25">
      <c r="B1929" s="4"/>
    </row>
    <row r="1930" spans="2:2" x14ac:dyDescent="0.25">
      <c r="B1930" s="4"/>
    </row>
    <row r="1931" spans="2:2" x14ac:dyDescent="0.25">
      <c r="B1931" s="4"/>
    </row>
    <row r="1932" spans="2:2" x14ac:dyDescent="0.25">
      <c r="B1932" s="4"/>
    </row>
    <row r="1933" spans="2:2" x14ac:dyDescent="0.25">
      <c r="B1933" s="4"/>
    </row>
    <row r="1934" spans="2:2" x14ac:dyDescent="0.25">
      <c r="B1934" s="4"/>
    </row>
    <row r="1935" spans="2:2" x14ac:dyDescent="0.25">
      <c r="B1935" s="4"/>
    </row>
    <row r="1936" spans="2:2" x14ac:dyDescent="0.25">
      <c r="B1936" s="4"/>
    </row>
    <row r="1937" spans="2:2" x14ac:dyDescent="0.25">
      <c r="B1937" s="4"/>
    </row>
    <row r="1938" spans="2:2" x14ac:dyDescent="0.25">
      <c r="B1938" s="4"/>
    </row>
    <row r="1939" spans="2:2" x14ac:dyDescent="0.25">
      <c r="B1939" s="4"/>
    </row>
    <row r="1940" spans="2:2" x14ac:dyDescent="0.25">
      <c r="B1940" s="4"/>
    </row>
    <row r="1941" spans="2:2" x14ac:dyDescent="0.25">
      <c r="B1941" s="4"/>
    </row>
    <row r="1942" spans="2:2" x14ac:dyDescent="0.25">
      <c r="B1942" s="4"/>
    </row>
    <row r="1943" spans="2:2" x14ac:dyDescent="0.25">
      <c r="B1943" s="4"/>
    </row>
    <row r="1944" spans="2:2" x14ac:dyDescent="0.25">
      <c r="B1944" s="4"/>
    </row>
    <row r="1945" spans="2:2" x14ac:dyDescent="0.25">
      <c r="B1945" s="4"/>
    </row>
    <row r="1946" spans="2:2" x14ac:dyDescent="0.25">
      <c r="B1946" s="4"/>
    </row>
    <row r="1947" spans="2:2" x14ac:dyDescent="0.25">
      <c r="B1947" s="4"/>
    </row>
    <row r="1948" spans="2:2" x14ac:dyDescent="0.25">
      <c r="B1948" s="4"/>
    </row>
    <row r="1949" spans="2:2" x14ac:dyDescent="0.25">
      <c r="B1949" s="4"/>
    </row>
    <row r="1950" spans="2:2" x14ac:dyDescent="0.25">
      <c r="B1950" s="4"/>
    </row>
    <row r="1951" spans="2:2" x14ac:dyDescent="0.25">
      <c r="B1951" s="4"/>
    </row>
    <row r="1952" spans="2:2" x14ac:dyDescent="0.25">
      <c r="B1952" s="4"/>
    </row>
    <row r="1953" spans="2:2" x14ac:dyDescent="0.25">
      <c r="B1953" s="4"/>
    </row>
    <row r="1954" spans="2:2" x14ac:dyDescent="0.25">
      <c r="B1954" s="4"/>
    </row>
    <row r="1955" spans="2:2" x14ac:dyDescent="0.25">
      <c r="B1955" s="4"/>
    </row>
    <row r="1956" spans="2:2" x14ac:dyDescent="0.25">
      <c r="B1956" s="4"/>
    </row>
    <row r="1957" spans="2:2" x14ac:dyDescent="0.25">
      <c r="B1957" s="4"/>
    </row>
    <row r="1958" spans="2:2" x14ac:dyDescent="0.25">
      <c r="B1958" s="4"/>
    </row>
    <row r="1959" spans="2:2" x14ac:dyDescent="0.25">
      <c r="B1959" s="4"/>
    </row>
    <row r="1960" spans="2:2" x14ac:dyDescent="0.25">
      <c r="B1960" s="4"/>
    </row>
    <row r="1961" spans="2:2" x14ac:dyDescent="0.25">
      <c r="B1961" s="4"/>
    </row>
    <row r="1962" spans="2:2" x14ac:dyDescent="0.25">
      <c r="B1962" s="4"/>
    </row>
    <row r="1963" spans="2:2" x14ac:dyDescent="0.25">
      <c r="B1963" s="4"/>
    </row>
    <row r="1964" spans="2:2" x14ac:dyDescent="0.25">
      <c r="B1964" s="4"/>
    </row>
    <row r="1965" spans="2:2" x14ac:dyDescent="0.25">
      <c r="B1965" s="4"/>
    </row>
    <row r="1966" spans="2:2" x14ac:dyDescent="0.25">
      <c r="B1966" s="4"/>
    </row>
    <row r="1967" spans="2:2" x14ac:dyDescent="0.25">
      <c r="B1967" s="4"/>
    </row>
    <row r="1968" spans="2:2" x14ac:dyDescent="0.25">
      <c r="B1968" s="4"/>
    </row>
    <row r="1969" spans="2:2" x14ac:dyDescent="0.25">
      <c r="B1969" s="4"/>
    </row>
    <row r="1970" spans="2:2" x14ac:dyDescent="0.25">
      <c r="B1970" s="4"/>
    </row>
    <row r="1971" spans="2:2" x14ac:dyDescent="0.25">
      <c r="B1971" s="4"/>
    </row>
    <row r="1972" spans="2:2" x14ac:dyDescent="0.25">
      <c r="B1972" s="4"/>
    </row>
    <row r="1973" spans="2:2" x14ac:dyDescent="0.25">
      <c r="B1973" s="4"/>
    </row>
    <row r="1974" spans="2:2" x14ac:dyDescent="0.25">
      <c r="B1974" s="4"/>
    </row>
    <row r="1975" spans="2:2" x14ac:dyDescent="0.25">
      <c r="B1975" s="4"/>
    </row>
    <row r="1976" spans="2:2" x14ac:dyDescent="0.25">
      <c r="B1976" s="4"/>
    </row>
    <row r="1977" spans="2:2" x14ac:dyDescent="0.25">
      <c r="B1977" s="4"/>
    </row>
    <row r="1978" spans="2:2" x14ac:dyDescent="0.25">
      <c r="B1978" s="4"/>
    </row>
    <row r="1979" spans="2:2" x14ac:dyDescent="0.25">
      <c r="B1979" s="4"/>
    </row>
    <row r="1980" spans="2:2" x14ac:dyDescent="0.25">
      <c r="B1980" s="4"/>
    </row>
    <row r="1981" spans="2:2" x14ac:dyDescent="0.25">
      <c r="B1981" s="4"/>
    </row>
    <row r="1982" spans="2:2" x14ac:dyDescent="0.25">
      <c r="B1982" s="4"/>
    </row>
    <row r="1983" spans="2:2" x14ac:dyDescent="0.25">
      <c r="B1983" s="4"/>
    </row>
    <row r="1984" spans="2:2" x14ac:dyDescent="0.25">
      <c r="B1984" s="4"/>
    </row>
    <row r="1985" spans="2:2" x14ac:dyDescent="0.25">
      <c r="B1985" s="4"/>
    </row>
    <row r="1986" spans="2:2" x14ac:dyDescent="0.25">
      <c r="B1986" s="4"/>
    </row>
    <row r="1987" spans="2:2" x14ac:dyDescent="0.25">
      <c r="B1987" s="4"/>
    </row>
    <row r="1988" spans="2:2" x14ac:dyDescent="0.25">
      <c r="B1988" s="4"/>
    </row>
    <row r="1989" spans="2:2" x14ac:dyDescent="0.25">
      <c r="B1989" s="4"/>
    </row>
    <row r="1990" spans="2:2" x14ac:dyDescent="0.25">
      <c r="B1990" s="4"/>
    </row>
    <row r="1991" spans="2:2" x14ac:dyDescent="0.25">
      <c r="B1991" s="4"/>
    </row>
    <row r="1992" spans="2:2" x14ac:dyDescent="0.25">
      <c r="B1992" s="4"/>
    </row>
    <row r="1993" spans="2:2" x14ac:dyDescent="0.25">
      <c r="B1993" s="4"/>
    </row>
    <row r="1994" spans="2:2" x14ac:dyDescent="0.25">
      <c r="B1994" s="4"/>
    </row>
    <row r="1995" spans="2:2" x14ac:dyDescent="0.25">
      <c r="B1995" s="4"/>
    </row>
    <row r="1996" spans="2:2" x14ac:dyDescent="0.25">
      <c r="B1996" s="4"/>
    </row>
    <row r="1997" spans="2:2" x14ac:dyDescent="0.25">
      <c r="B1997" s="4"/>
    </row>
    <row r="1998" spans="2:2" x14ac:dyDescent="0.25">
      <c r="B1998" s="4"/>
    </row>
    <row r="1999" spans="2:2" x14ac:dyDescent="0.25">
      <c r="B1999" s="4"/>
    </row>
    <row r="2000" spans="2:2" x14ac:dyDescent="0.25">
      <c r="B2000" s="4"/>
    </row>
    <row r="2001" spans="2:2" x14ac:dyDescent="0.25">
      <c r="B2001" s="4"/>
    </row>
    <row r="2002" spans="2:2" x14ac:dyDescent="0.25">
      <c r="B2002" s="4"/>
    </row>
    <row r="2003" spans="2:2" x14ac:dyDescent="0.25">
      <c r="B2003" s="4"/>
    </row>
    <row r="2004" spans="2:2" x14ac:dyDescent="0.25">
      <c r="B2004" s="4"/>
    </row>
    <row r="2005" spans="2:2" x14ac:dyDescent="0.25">
      <c r="B2005" s="4"/>
    </row>
    <row r="2006" spans="2:2" x14ac:dyDescent="0.25">
      <c r="B2006" s="4"/>
    </row>
    <row r="2007" spans="2:2" x14ac:dyDescent="0.25">
      <c r="B2007" s="4"/>
    </row>
    <row r="2008" spans="2:2" x14ac:dyDescent="0.25">
      <c r="B2008" s="4"/>
    </row>
    <row r="2009" spans="2:2" x14ac:dyDescent="0.25">
      <c r="B2009" s="4"/>
    </row>
    <row r="2010" spans="2:2" x14ac:dyDescent="0.25">
      <c r="B2010" s="4"/>
    </row>
    <row r="2011" spans="2:2" x14ac:dyDescent="0.25">
      <c r="B2011" s="4"/>
    </row>
    <row r="2012" spans="2:2" x14ac:dyDescent="0.25">
      <c r="B2012" s="4"/>
    </row>
    <row r="2013" spans="2:2" x14ac:dyDescent="0.25">
      <c r="B2013" s="4"/>
    </row>
    <row r="2014" spans="2:2" x14ac:dyDescent="0.25">
      <c r="B2014" s="4"/>
    </row>
    <row r="2015" spans="2:2" x14ac:dyDescent="0.25">
      <c r="B2015" s="4"/>
    </row>
    <row r="2016" spans="2:2" x14ac:dyDescent="0.25">
      <c r="B2016" s="4"/>
    </row>
    <row r="2017" spans="2:2" x14ac:dyDescent="0.25">
      <c r="B2017" s="4"/>
    </row>
    <row r="2018" spans="2:2" x14ac:dyDescent="0.25">
      <c r="B2018" s="4"/>
    </row>
    <row r="2019" spans="2:2" x14ac:dyDescent="0.25">
      <c r="B2019" s="4"/>
    </row>
    <row r="2020" spans="2:2" x14ac:dyDescent="0.25">
      <c r="B2020" s="4"/>
    </row>
    <row r="2021" spans="2:2" x14ac:dyDescent="0.25">
      <c r="B2021" s="4"/>
    </row>
    <row r="2022" spans="2:2" x14ac:dyDescent="0.25">
      <c r="B2022" s="4"/>
    </row>
    <row r="2023" spans="2:2" x14ac:dyDescent="0.25">
      <c r="B2023" s="4"/>
    </row>
    <row r="2024" spans="2:2" x14ac:dyDescent="0.25">
      <c r="B2024" s="4"/>
    </row>
    <row r="2025" spans="2:2" x14ac:dyDescent="0.25">
      <c r="B2025" s="4"/>
    </row>
    <row r="2026" spans="2:2" x14ac:dyDescent="0.25">
      <c r="B2026" s="4"/>
    </row>
    <row r="2027" spans="2:2" x14ac:dyDescent="0.25">
      <c r="B2027" s="4"/>
    </row>
    <row r="2028" spans="2:2" x14ac:dyDescent="0.25">
      <c r="B2028" s="4"/>
    </row>
    <row r="2029" spans="2:2" x14ac:dyDescent="0.25">
      <c r="B2029" s="4"/>
    </row>
    <row r="2030" spans="2:2" x14ac:dyDescent="0.25">
      <c r="B2030" s="4"/>
    </row>
    <row r="2031" spans="2:2" x14ac:dyDescent="0.25">
      <c r="B2031" s="4"/>
    </row>
    <row r="2032" spans="2:2" x14ac:dyDescent="0.25">
      <c r="B2032" s="4"/>
    </row>
    <row r="2033" spans="2:2" x14ac:dyDescent="0.25">
      <c r="B2033" s="4"/>
    </row>
    <row r="2034" spans="2:2" x14ac:dyDescent="0.25">
      <c r="B2034" s="4"/>
    </row>
    <row r="2035" spans="2:2" x14ac:dyDescent="0.25">
      <c r="B2035" s="4"/>
    </row>
    <row r="2036" spans="2:2" x14ac:dyDescent="0.25">
      <c r="B2036" s="4"/>
    </row>
    <row r="2037" spans="2:2" x14ac:dyDescent="0.25">
      <c r="B2037" s="4"/>
    </row>
    <row r="2038" spans="2:2" x14ac:dyDescent="0.25">
      <c r="B2038" s="4"/>
    </row>
    <row r="2039" spans="2:2" x14ac:dyDescent="0.25">
      <c r="B2039" s="4"/>
    </row>
    <row r="2040" spans="2:2" x14ac:dyDescent="0.25">
      <c r="B2040" s="4"/>
    </row>
    <row r="2041" spans="2:2" x14ac:dyDescent="0.25">
      <c r="B2041" s="4"/>
    </row>
    <row r="2042" spans="2:2" x14ac:dyDescent="0.25">
      <c r="B2042" s="4"/>
    </row>
    <row r="2043" spans="2:2" x14ac:dyDescent="0.25">
      <c r="B2043" s="4"/>
    </row>
    <row r="2044" spans="2:2" x14ac:dyDescent="0.25">
      <c r="B2044" s="4"/>
    </row>
    <row r="2045" spans="2:2" x14ac:dyDescent="0.25">
      <c r="B2045" s="4"/>
    </row>
    <row r="2046" spans="2:2" x14ac:dyDescent="0.25">
      <c r="B2046" s="4"/>
    </row>
    <row r="2047" spans="2:2" x14ac:dyDescent="0.25">
      <c r="B2047" s="4"/>
    </row>
    <row r="2048" spans="2:2" x14ac:dyDescent="0.25">
      <c r="B2048" s="4"/>
    </row>
    <row r="2049" spans="2:2" x14ac:dyDescent="0.25">
      <c r="B2049" s="4"/>
    </row>
    <row r="2050" spans="2:2" x14ac:dyDescent="0.25">
      <c r="B2050" s="4"/>
    </row>
    <row r="2051" spans="2:2" x14ac:dyDescent="0.25">
      <c r="B2051" s="4"/>
    </row>
    <row r="2052" spans="2:2" x14ac:dyDescent="0.25">
      <c r="B2052" s="4"/>
    </row>
    <row r="2053" spans="2:2" x14ac:dyDescent="0.25">
      <c r="B2053" s="4"/>
    </row>
    <row r="2054" spans="2:2" x14ac:dyDescent="0.25">
      <c r="B2054" s="4"/>
    </row>
    <row r="2055" spans="2:2" x14ac:dyDescent="0.25">
      <c r="B2055" s="4"/>
    </row>
    <row r="2056" spans="2:2" x14ac:dyDescent="0.25">
      <c r="B2056" s="4"/>
    </row>
    <row r="2057" spans="2:2" x14ac:dyDescent="0.25">
      <c r="B2057" s="4"/>
    </row>
    <row r="2058" spans="2:2" x14ac:dyDescent="0.25">
      <c r="B2058" s="4"/>
    </row>
    <row r="2059" spans="2:2" x14ac:dyDescent="0.25">
      <c r="B2059" s="4"/>
    </row>
    <row r="2060" spans="2:2" x14ac:dyDescent="0.25">
      <c r="B2060" s="4"/>
    </row>
    <row r="2061" spans="2:2" x14ac:dyDescent="0.25">
      <c r="B2061" s="4"/>
    </row>
    <row r="2062" spans="2:2" x14ac:dyDescent="0.25">
      <c r="B2062" s="4"/>
    </row>
    <row r="2063" spans="2:2" x14ac:dyDescent="0.25">
      <c r="B2063" s="4"/>
    </row>
    <row r="2064" spans="2:2" x14ac:dyDescent="0.25">
      <c r="B2064" s="4"/>
    </row>
    <row r="2065" spans="2:2" x14ac:dyDescent="0.25">
      <c r="B2065" s="4"/>
    </row>
    <row r="2066" spans="2:2" x14ac:dyDescent="0.25">
      <c r="B2066" s="4"/>
    </row>
    <row r="2067" spans="2:2" x14ac:dyDescent="0.25">
      <c r="B2067" s="4"/>
    </row>
    <row r="2068" spans="2:2" x14ac:dyDescent="0.25">
      <c r="B2068" s="4"/>
    </row>
    <row r="2069" spans="2:2" x14ac:dyDescent="0.25">
      <c r="B2069" s="4"/>
    </row>
    <row r="2070" spans="2:2" x14ac:dyDescent="0.25">
      <c r="B2070" s="4"/>
    </row>
    <row r="2071" spans="2:2" x14ac:dyDescent="0.25">
      <c r="B2071" s="4"/>
    </row>
    <row r="2072" spans="2:2" x14ac:dyDescent="0.25">
      <c r="B2072" s="4"/>
    </row>
    <row r="2073" spans="2:2" x14ac:dyDescent="0.25">
      <c r="B2073" s="4"/>
    </row>
    <row r="2074" spans="2:2" x14ac:dyDescent="0.25">
      <c r="B2074" s="4"/>
    </row>
    <row r="2075" spans="2:2" x14ac:dyDescent="0.25">
      <c r="B2075" s="4"/>
    </row>
    <row r="2076" spans="2:2" x14ac:dyDescent="0.25">
      <c r="B2076" s="4"/>
    </row>
    <row r="2077" spans="2:2" x14ac:dyDescent="0.25">
      <c r="B2077" s="4"/>
    </row>
    <row r="2078" spans="2:2" x14ac:dyDescent="0.25">
      <c r="B2078" s="4"/>
    </row>
    <row r="2079" spans="2:2" x14ac:dyDescent="0.25">
      <c r="B2079" s="4"/>
    </row>
    <row r="2080" spans="2:2" x14ac:dyDescent="0.25">
      <c r="B2080" s="4"/>
    </row>
    <row r="2081" spans="2:2" x14ac:dyDescent="0.25">
      <c r="B2081" s="4"/>
    </row>
    <row r="2082" spans="2:2" x14ac:dyDescent="0.25">
      <c r="B2082" s="4"/>
    </row>
    <row r="2083" spans="2:2" x14ac:dyDescent="0.25">
      <c r="B2083" s="4"/>
    </row>
    <row r="2084" spans="2:2" x14ac:dyDescent="0.25">
      <c r="B2084" s="4"/>
    </row>
    <row r="2085" spans="2:2" x14ac:dyDescent="0.25">
      <c r="B2085" s="4"/>
    </row>
    <row r="2086" spans="2:2" x14ac:dyDescent="0.25">
      <c r="B2086" s="4"/>
    </row>
    <row r="2087" spans="2:2" x14ac:dyDescent="0.25">
      <c r="B2087" s="4"/>
    </row>
    <row r="2088" spans="2:2" x14ac:dyDescent="0.25">
      <c r="B2088" s="4"/>
    </row>
    <row r="2089" spans="2:2" x14ac:dyDescent="0.25">
      <c r="B2089" s="4"/>
    </row>
    <row r="2090" spans="2:2" x14ac:dyDescent="0.25">
      <c r="B2090" s="4"/>
    </row>
    <row r="2091" spans="2:2" x14ac:dyDescent="0.25">
      <c r="B2091" s="4"/>
    </row>
    <row r="2092" spans="2:2" x14ac:dyDescent="0.25">
      <c r="B2092" s="4"/>
    </row>
    <row r="2093" spans="2:2" x14ac:dyDescent="0.25">
      <c r="B2093" s="4"/>
    </row>
    <row r="2094" spans="2:2" x14ac:dyDescent="0.25">
      <c r="B2094" s="4"/>
    </row>
    <row r="2095" spans="2:2" x14ac:dyDescent="0.25">
      <c r="B2095" s="4"/>
    </row>
    <row r="2096" spans="2:2" x14ac:dyDescent="0.25">
      <c r="B2096" s="4"/>
    </row>
    <row r="2097" spans="2:2" x14ac:dyDescent="0.25">
      <c r="B2097" s="4"/>
    </row>
    <row r="2098" spans="2:2" x14ac:dyDescent="0.25">
      <c r="B2098" s="4"/>
    </row>
    <row r="2099" spans="2:2" x14ac:dyDescent="0.25">
      <c r="B2099" s="4"/>
    </row>
    <row r="2100" spans="2:2" x14ac:dyDescent="0.25">
      <c r="B2100" s="4"/>
    </row>
    <row r="2101" spans="2:2" x14ac:dyDescent="0.25">
      <c r="B2101" s="4"/>
    </row>
    <row r="2102" spans="2:2" x14ac:dyDescent="0.25">
      <c r="B2102" s="4"/>
    </row>
    <row r="2103" spans="2:2" x14ac:dyDescent="0.25">
      <c r="B2103" s="4"/>
    </row>
    <row r="2104" spans="2:2" x14ac:dyDescent="0.25">
      <c r="B2104" s="4"/>
    </row>
    <row r="2105" spans="2:2" x14ac:dyDescent="0.25">
      <c r="B2105" s="4"/>
    </row>
    <row r="2106" spans="2:2" x14ac:dyDescent="0.25">
      <c r="B2106" s="4"/>
    </row>
    <row r="2107" spans="2:2" x14ac:dyDescent="0.25">
      <c r="B2107" s="4"/>
    </row>
    <row r="2108" spans="2:2" x14ac:dyDescent="0.25">
      <c r="B2108" s="4"/>
    </row>
    <row r="2109" spans="2:2" x14ac:dyDescent="0.25">
      <c r="B2109" s="4"/>
    </row>
    <row r="2110" spans="2:2" x14ac:dyDescent="0.25">
      <c r="B2110" s="4"/>
    </row>
    <row r="2111" spans="2:2" x14ac:dyDescent="0.25">
      <c r="B2111" s="4"/>
    </row>
    <row r="2112" spans="2:2" x14ac:dyDescent="0.25">
      <c r="B2112" s="4"/>
    </row>
    <row r="2113" spans="2:2" x14ac:dyDescent="0.25">
      <c r="B2113" s="4"/>
    </row>
    <row r="2114" spans="2:2" x14ac:dyDescent="0.25">
      <c r="B2114" s="4"/>
    </row>
    <row r="2115" spans="2:2" x14ac:dyDescent="0.25">
      <c r="B2115" s="4"/>
    </row>
    <row r="2116" spans="2:2" x14ac:dyDescent="0.25">
      <c r="B2116" s="4"/>
    </row>
    <row r="2117" spans="2:2" x14ac:dyDescent="0.25">
      <c r="B2117" s="4"/>
    </row>
    <row r="2118" spans="2:2" x14ac:dyDescent="0.25">
      <c r="B2118" s="4"/>
    </row>
    <row r="2119" spans="2:2" x14ac:dyDescent="0.25">
      <c r="B2119" s="4"/>
    </row>
    <row r="2120" spans="2:2" x14ac:dyDescent="0.25">
      <c r="B2120" s="4"/>
    </row>
    <row r="2121" spans="2:2" x14ac:dyDescent="0.25">
      <c r="B2121" s="4"/>
    </row>
    <row r="2122" spans="2:2" x14ac:dyDescent="0.25">
      <c r="B2122" s="4"/>
    </row>
    <row r="2123" spans="2:2" x14ac:dyDescent="0.25">
      <c r="B2123" s="4"/>
    </row>
    <row r="2124" spans="2:2" x14ac:dyDescent="0.25">
      <c r="B2124" s="4"/>
    </row>
    <row r="2125" spans="2:2" x14ac:dyDescent="0.25">
      <c r="B2125" s="4"/>
    </row>
    <row r="2126" spans="2:2" x14ac:dyDescent="0.25">
      <c r="B2126" s="4"/>
    </row>
    <row r="2127" spans="2:2" x14ac:dyDescent="0.25">
      <c r="B2127" s="4"/>
    </row>
    <row r="2128" spans="2:2" x14ac:dyDescent="0.25">
      <c r="B2128" s="4"/>
    </row>
    <row r="2129" spans="2:2" x14ac:dyDescent="0.25">
      <c r="B2129" s="4"/>
    </row>
    <row r="2130" spans="2:2" x14ac:dyDescent="0.25">
      <c r="B2130" s="4"/>
    </row>
    <row r="2131" spans="2:2" x14ac:dyDescent="0.25">
      <c r="B2131" s="4"/>
    </row>
    <row r="2132" spans="2:2" x14ac:dyDescent="0.25">
      <c r="B2132" s="4"/>
    </row>
    <row r="2133" spans="2:2" x14ac:dyDescent="0.25">
      <c r="B2133" s="4"/>
    </row>
    <row r="2134" spans="2:2" x14ac:dyDescent="0.25">
      <c r="B2134" s="4"/>
    </row>
    <row r="2135" spans="2:2" x14ac:dyDescent="0.25">
      <c r="B2135" s="4"/>
    </row>
    <row r="2136" spans="2:2" x14ac:dyDescent="0.25">
      <c r="B2136" s="4"/>
    </row>
    <row r="2137" spans="2:2" x14ac:dyDescent="0.25">
      <c r="B2137" s="4"/>
    </row>
    <row r="2138" spans="2:2" x14ac:dyDescent="0.25">
      <c r="B2138" s="4"/>
    </row>
    <row r="2139" spans="2:2" x14ac:dyDescent="0.25">
      <c r="B2139" s="4"/>
    </row>
    <row r="2140" spans="2:2" x14ac:dyDescent="0.25">
      <c r="B2140" s="4"/>
    </row>
    <row r="2141" spans="2:2" x14ac:dyDescent="0.25">
      <c r="B2141" s="4"/>
    </row>
    <row r="2142" spans="2:2" x14ac:dyDescent="0.25">
      <c r="B2142" s="4"/>
    </row>
    <row r="2143" spans="2:2" x14ac:dyDescent="0.25">
      <c r="B2143" s="4"/>
    </row>
    <row r="2144" spans="2:2" x14ac:dyDescent="0.25">
      <c r="B2144" s="4"/>
    </row>
    <row r="2145" spans="2:2" x14ac:dyDescent="0.25">
      <c r="B2145" s="4"/>
    </row>
    <row r="2146" spans="2:2" x14ac:dyDescent="0.25">
      <c r="B2146" s="4"/>
    </row>
    <row r="2147" spans="2:2" x14ac:dyDescent="0.25">
      <c r="B2147" s="4"/>
    </row>
    <row r="2148" spans="2:2" x14ac:dyDescent="0.25">
      <c r="B2148" s="4"/>
    </row>
    <row r="2149" spans="2:2" x14ac:dyDescent="0.25">
      <c r="B2149" s="4"/>
    </row>
    <row r="2150" spans="2:2" x14ac:dyDescent="0.25">
      <c r="B2150" s="4"/>
    </row>
    <row r="2151" spans="2:2" x14ac:dyDescent="0.25">
      <c r="B2151" s="4"/>
    </row>
    <row r="2152" spans="2:2" x14ac:dyDescent="0.25">
      <c r="B2152" s="4"/>
    </row>
    <row r="2153" spans="2:2" x14ac:dyDescent="0.25">
      <c r="B2153" s="4"/>
    </row>
    <row r="2154" spans="2:2" x14ac:dyDescent="0.25">
      <c r="B2154" s="4"/>
    </row>
    <row r="2155" spans="2:2" x14ac:dyDescent="0.25">
      <c r="B2155" s="4"/>
    </row>
    <row r="2156" spans="2:2" x14ac:dyDescent="0.25">
      <c r="B2156" s="4"/>
    </row>
    <row r="2157" spans="2:2" x14ac:dyDescent="0.25">
      <c r="B2157" s="4"/>
    </row>
    <row r="2158" spans="2:2" x14ac:dyDescent="0.25">
      <c r="B2158" s="4"/>
    </row>
    <row r="2159" spans="2:2" x14ac:dyDescent="0.25">
      <c r="B2159" s="4"/>
    </row>
    <row r="2160" spans="2:2" x14ac:dyDescent="0.25">
      <c r="B2160" s="4"/>
    </row>
    <row r="2161" spans="2:2" x14ac:dyDescent="0.25">
      <c r="B2161" s="4"/>
    </row>
    <row r="2162" spans="2:2" x14ac:dyDescent="0.25">
      <c r="B2162" s="4"/>
    </row>
    <row r="2163" spans="2:2" x14ac:dyDescent="0.25">
      <c r="B2163" s="4"/>
    </row>
    <row r="2164" spans="2:2" x14ac:dyDescent="0.25">
      <c r="B2164" s="4"/>
    </row>
    <row r="2165" spans="2:2" x14ac:dyDescent="0.25">
      <c r="B2165" s="4"/>
    </row>
    <row r="2166" spans="2:2" x14ac:dyDescent="0.25">
      <c r="B2166" s="4"/>
    </row>
    <row r="2167" spans="2:2" x14ac:dyDescent="0.25">
      <c r="B2167" s="4"/>
    </row>
    <row r="2168" spans="2:2" x14ac:dyDescent="0.25">
      <c r="B2168" s="4"/>
    </row>
    <row r="2169" spans="2:2" x14ac:dyDescent="0.25">
      <c r="B2169" s="4"/>
    </row>
    <row r="2170" spans="2:2" x14ac:dyDescent="0.25">
      <c r="B2170" s="4"/>
    </row>
    <row r="2171" spans="2:2" x14ac:dyDescent="0.25">
      <c r="B2171" s="4"/>
    </row>
    <row r="2172" spans="2:2" x14ac:dyDescent="0.25">
      <c r="B2172" s="4"/>
    </row>
    <row r="2173" spans="2:2" x14ac:dyDescent="0.25">
      <c r="B2173" s="4"/>
    </row>
    <row r="2174" spans="2:2" x14ac:dyDescent="0.25">
      <c r="B2174" s="4"/>
    </row>
    <row r="2175" spans="2:2" x14ac:dyDescent="0.25">
      <c r="B2175" s="4"/>
    </row>
    <row r="2176" spans="2:2" x14ac:dyDescent="0.25">
      <c r="B2176" s="4"/>
    </row>
    <row r="2177" spans="2:2" x14ac:dyDescent="0.25">
      <c r="B2177" s="4"/>
    </row>
    <row r="2178" spans="2:2" x14ac:dyDescent="0.25">
      <c r="B2178" s="4"/>
    </row>
    <row r="2179" spans="2:2" x14ac:dyDescent="0.25">
      <c r="B2179" s="4"/>
    </row>
    <row r="2180" spans="2:2" x14ac:dyDescent="0.25">
      <c r="B2180" s="4"/>
    </row>
    <row r="2181" spans="2:2" x14ac:dyDescent="0.25">
      <c r="B2181" s="4"/>
    </row>
    <row r="2182" spans="2:2" x14ac:dyDescent="0.25">
      <c r="B2182" s="4"/>
    </row>
    <row r="2183" spans="2:2" x14ac:dyDescent="0.25">
      <c r="B2183" s="4"/>
    </row>
    <row r="2184" spans="2:2" x14ac:dyDescent="0.25">
      <c r="B2184" s="4"/>
    </row>
    <row r="2185" spans="2:2" x14ac:dyDescent="0.25">
      <c r="B2185" s="4"/>
    </row>
    <row r="2186" spans="2:2" x14ac:dyDescent="0.25">
      <c r="B2186" s="4"/>
    </row>
    <row r="2187" spans="2:2" x14ac:dyDescent="0.25">
      <c r="B2187" s="4"/>
    </row>
    <row r="2188" spans="2:2" x14ac:dyDescent="0.25">
      <c r="B2188" s="4"/>
    </row>
    <row r="2189" spans="2:2" x14ac:dyDescent="0.25">
      <c r="B2189" s="4"/>
    </row>
    <row r="2190" spans="2:2" x14ac:dyDescent="0.25">
      <c r="B2190" s="4"/>
    </row>
    <row r="2191" spans="2:2" x14ac:dyDescent="0.25">
      <c r="B2191" s="4"/>
    </row>
    <row r="2192" spans="2:2" x14ac:dyDescent="0.25">
      <c r="B2192" s="4"/>
    </row>
    <row r="2193" spans="2:2" x14ac:dyDescent="0.25">
      <c r="B2193" s="4"/>
    </row>
    <row r="2194" spans="2:2" x14ac:dyDescent="0.25">
      <c r="B2194" s="4"/>
    </row>
    <row r="2195" spans="2:2" x14ac:dyDescent="0.25">
      <c r="B2195" s="4"/>
    </row>
    <row r="2196" spans="2:2" x14ac:dyDescent="0.25">
      <c r="B2196" s="4"/>
    </row>
    <row r="2197" spans="2:2" x14ac:dyDescent="0.25">
      <c r="B2197" s="4"/>
    </row>
    <row r="2198" spans="2:2" x14ac:dyDescent="0.25">
      <c r="B2198" s="4"/>
    </row>
    <row r="2199" spans="2:2" x14ac:dyDescent="0.25">
      <c r="B2199" s="4"/>
    </row>
    <row r="2200" spans="2:2" x14ac:dyDescent="0.25">
      <c r="B2200" s="4"/>
    </row>
    <row r="2201" spans="2:2" x14ac:dyDescent="0.25">
      <c r="B2201" s="4"/>
    </row>
    <row r="2202" spans="2:2" x14ac:dyDescent="0.25">
      <c r="B2202" s="4"/>
    </row>
    <row r="2203" spans="2:2" x14ac:dyDescent="0.25">
      <c r="B2203" s="4"/>
    </row>
    <row r="2204" spans="2:2" x14ac:dyDescent="0.25">
      <c r="B2204" s="4"/>
    </row>
    <row r="2205" spans="2:2" x14ac:dyDescent="0.25">
      <c r="B2205" s="4"/>
    </row>
    <row r="2206" spans="2:2" x14ac:dyDescent="0.25">
      <c r="B2206" s="4"/>
    </row>
    <row r="2207" spans="2:2" x14ac:dyDescent="0.25">
      <c r="B2207" s="4"/>
    </row>
    <row r="2208" spans="2:2" x14ac:dyDescent="0.25">
      <c r="B2208" s="4"/>
    </row>
    <row r="2209" spans="2:2" x14ac:dyDescent="0.25">
      <c r="B2209" s="4"/>
    </row>
    <row r="2210" spans="2:2" x14ac:dyDescent="0.25">
      <c r="B2210" s="4"/>
    </row>
    <row r="2211" spans="2:2" x14ac:dyDescent="0.25">
      <c r="B2211" s="4"/>
    </row>
    <row r="2212" spans="2:2" x14ac:dyDescent="0.25">
      <c r="B2212" s="4"/>
    </row>
    <row r="2213" spans="2:2" x14ac:dyDescent="0.25">
      <c r="B2213" s="4"/>
    </row>
    <row r="2214" spans="2:2" x14ac:dyDescent="0.25">
      <c r="B2214" s="4"/>
    </row>
    <row r="2215" spans="2:2" x14ac:dyDescent="0.25">
      <c r="B2215" s="4"/>
    </row>
    <row r="2216" spans="2:2" x14ac:dyDescent="0.25">
      <c r="B2216" s="4"/>
    </row>
    <row r="2217" spans="2:2" x14ac:dyDescent="0.25">
      <c r="B2217" s="4"/>
    </row>
    <row r="2218" spans="2:2" x14ac:dyDescent="0.25">
      <c r="B2218" s="4"/>
    </row>
    <row r="2219" spans="2:2" x14ac:dyDescent="0.25">
      <c r="B2219" s="4"/>
    </row>
    <row r="2220" spans="2:2" x14ac:dyDescent="0.25">
      <c r="B2220" s="4"/>
    </row>
    <row r="2221" spans="2:2" x14ac:dyDescent="0.25">
      <c r="B2221" s="4"/>
    </row>
    <row r="2222" spans="2:2" x14ac:dyDescent="0.25">
      <c r="B2222" s="4"/>
    </row>
    <row r="2223" spans="2:2" x14ac:dyDescent="0.25">
      <c r="B2223" s="4"/>
    </row>
    <row r="2224" spans="2:2" x14ac:dyDescent="0.25">
      <c r="B2224" s="4"/>
    </row>
    <row r="2225" spans="2:2" x14ac:dyDescent="0.25">
      <c r="B2225" s="4"/>
    </row>
    <row r="2226" spans="2:2" x14ac:dyDescent="0.25">
      <c r="B2226" s="4"/>
    </row>
    <row r="2227" spans="2:2" x14ac:dyDescent="0.25">
      <c r="B2227" s="4"/>
    </row>
    <row r="2228" spans="2:2" x14ac:dyDescent="0.25">
      <c r="B2228" s="4"/>
    </row>
    <row r="2229" spans="2:2" x14ac:dyDescent="0.25">
      <c r="B2229" s="4"/>
    </row>
    <row r="2230" spans="2:2" x14ac:dyDescent="0.25">
      <c r="B2230" s="4"/>
    </row>
    <row r="2231" spans="2:2" x14ac:dyDescent="0.25">
      <c r="B2231" s="4"/>
    </row>
    <row r="2232" spans="2:2" x14ac:dyDescent="0.25">
      <c r="B2232" s="4"/>
    </row>
    <row r="2233" spans="2:2" x14ac:dyDescent="0.25">
      <c r="B2233" s="4"/>
    </row>
    <row r="2234" spans="2:2" x14ac:dyDescent="0.25">
      <c r="B2234" s="4"/>
    </row>
    <row r="2235" spans="2:2" x14ac:dyDescent="0.25">
      <c r="B2235" s="4"/>
    </row>
    <row r="2236" spans="2:2" x14ac:dyDescent="0.25">
      <c r="B2236" s="4"/>
    </row>
    <row r="2237" spans="2:2" x14ac:dyDescent="0.25">
      <c r="B2237" s="4"/>
    </row>
    <row r="2238" spans="2:2" x14ac:dyDescent="0.25">
      <c r="B2238" s="4"/>
    </row>
    <row r="2239" spans="2:2" x14ac:dyDescent="0.25">
      <c r="B2239" s="4"/>
    </row>
    <row r="2240" spans="2:2" x14ac:dyDescent="0.25">
      <c r="B2240" s="4"/>
    </row>
    <row r="2241" spans="2:2" x14ac:dyDescent="0.25">
      <c r="B2241" s="4"/>
    </row>
    <row r="2242" spans="2:2" x14ac:dyDescent="0.25">
      <c r="B2242" s="4"/>
    </row>
    <row r="2243" spans="2:2" x14ac:dyDescent="0.25">
      <c r="B2243" s="4"/>
    </row>
    <row r="2244" spans="2:2" x14ac:dyDescent="0.25">
      <c r="B2244" s="4"/>
    </row>
    <row r="2245" spans="2:2" x14ac:dyDescent="0.25">
      <c r="B2245" s="4"/>
    </row>
    <row r="2246" spans="2:2" x14ac:dyDescent="0.25">
      <c r="B2246" s="4"/>
    </row>
    <row r="2247" spans="2:2" x14ac:dyDescent="0.25">
      <c r="B2247" s="4"/>
    </row>
    <row r="2248" spans="2:2" x14ac:dyDescent="0.25">
      <c r="B2248" s="4"/>
    </row>
    <row r="2249" spans="2:2" x14ac:dyDescent="0.25">
      <c r="B2249" s="4"/>
    </row>
    <row r="2250" spans="2:2" x14ac:dyDescent="0.25">
      <c r="B2250" s="4"/>
    </row>
    <row r="2251" spans="2:2" x14ac:dyDescent="0.25">
      <c r="B2251" s="4"/>
    </row>
    <row r="2252" spans="2:2" x14ac:dyDescent="0.25">
      <c r="B2252" s="4"/>
    </row>
    <row r="2253" spans="2:2" x14ac:dyDescent="0.25">
      <c r="B2253" s="4"/>
    </row>
    <row r="2254" spans="2:2" x14ac:dyDescent="0.25">
      <c r="B2254" s="4"/>
    </row>
    <row r="2255" spans="2:2" x14ac:dyDescent="0.25">
      <c r="B2255" s="4"/>
    </row>
    <row r="2256" spans="2:2" x14ac:dyDescent="0.25">
      <c r="B2256" s="4"/>
    </row>
    <row r="2257" spans="2:2" x14ac:dyDescent="0.25">
      <c r="B2257" s="4"/>
    </row>
    <row r="2258" spans="2:2" x14ac:dyDescent="0.25">
      <c r="B2258" s="4"/>
    </row>
    <row r="2259" spans="2:2" x14ac:dyDescent="0.25">
      <c r="B2259" s="4"/>
    </row>
    <row r="2260" spans="2:2" x14ac:dyDescent="0.25">
      <c r="B2260" s="4"/>
    </row>
    <row r="2261" spans="2:2" x14ac:dyDescent="0.25">
      <c r="B2261" s="4"/>
    </row>
    <row r="2262" spans="2:2" x14ac:dyDescent="0.25">
      <c r="B2262" s="4"/>
    </row>
    <row r="2263" spans="2:2" x14ac:dyDescent="0.25">
      <c r="B2263" s="4"/>
    </row>
    <row r="2264" spans="2:2" x14ac:dyDescent="0.25">
      <c r="B2264" s="4"/>
    </row>
    <row r="2265" spans="2:2" x14ac:dyDescent="0.25">
      <c r="B2265" s="4"/>
    </row>
    <row r="2266" spans="2:2" x14ac:dyDescent="0.25">
      <c r="B2266" s="4"/>
    </row>
    <row r="2267" spans="2:2" x14ac:dyDescent="0.25">
      <c r="B2267" s="4"/>
    </row>
    <row r="2268" spans="2:2" x14ac:dyDescent="0.25">
      <c r="B2268" s="4"/>
    </row>
    <row r="2269" spans="2:2" x14ac:dyDescent="0.25">
      <c r="B2269" s="4"/>
    </row>
    <row r="2270" spans="2:2" x14ac:dyDescent="0.25">
      <c r="B2270" s="4"/>
    </row>
    <row r="2271" spans="2:2" x14ac:dyDescent="0.25">
      <c r="B2271" s="4"/>
    </row>
    <row r="2272" spans="2:2" x14ac:dyDescent="0.25">
      <c r="B2272" s="4"/>
    </row>
    <row r="2273" spans="2:2" x14ac:dyDescent="0.25">
      <c r="B2273" s="4"/>
    </row>
    <row r="2274" spans="2:2" x14ac:dyDescent="0.25">
      <c r="B2274" s="4"/>
    </row>
    <row r="2275" spans="2:2" x14ac:dyDescent="0.25">
      <c r="B2275" s="4"/>
    </row>
    <row r="2276" spans="2:2" x14ac:dyDescent="0.25">
      <c r="B2276" s="4"/>
    </row>
    <row r="2277" spans="2:2" x14ac:dyDescent="0.25">
      <c r="B2277" s="4"/>
    </row>
    <row r="2278" spans="2:2" x14ac:dyDescent="0.25">
      <c r="B2278" s="4"/>
    </row>
    <row r="2279" spans="2:2" x14ac:dyDescent="0.25">
      <c r="B2279" s="4"/>
    </row>
    <row r="2280" spans="2:2" x14ac:dyDescent="0.25">
      <c r="B2280" s="4"/>
    </row>
    <row r="2281" spans="2:2" x14ac:dyDescent="0.25">
      <c r="B2281" s="4"/>
    </row>
    <row r="2282" spans="2:2" x14ac:dyDescent="0.25">
      <c r="B2282" s="4"/>
    </row>
    <row r="2283" spans="2:2" x14ac:dyDescent="0.25">
      <c r="B2283" s="4"/>
    </row>
    <row r="2284" spans="2:2" x14ac:dyDescent="0.25">
      <c r="B2284" s="4"/>
    </row>
    <row r="2285" spans="2:2" x14ac:dyDescent="0.25">
      <c r="B2285" s="4"/>
    </row>
    <row r="2286" spans="2:2" x14ac:dyDescent="0.25">
      <c r="B2286" s="4"/>
    </row>
    <row r="2287" spans="2:2" x14ac:dyDescent="0.25">
      <c r="B2287" s="4"/>
    </row>
    <row r="2288" spans="2:2" x14ac:dyDescent="0.25">
      <c r="B2288" s="4"/>
    </row>
    <row r="2289" spans="2:2" x14ac:dyDescent="0.25">
      <c r="B2289" s="4"/>
    </row>
    <row r="2290" spans="2:2" x14ac:dyDescent="0.25">
      <c r="B2290" s="4"/>
    </row>
    <row r="2291" spans="2:2" x14ac:dyDescent="0.25">
      <c r="B2291" s="4"/>
    </row>
    <row r="2292" spans="2:2" x14ac:dyDescent="0.25">
      <c r="B2292" s="4"/>
    </row>
    <row r="2293" spans="2:2" x14ac:dyDescent="0.25">
      <c r="B2293" s="4"/>
    </row>
    <row r="2294" spans="2:2" x14ac:dyDescent="0.25">
      <c r="B2294" s="4"/>
    </row>
    <row r="2295" spans="2:2" x14ac:dyDescent="0.25">
      <c r="B2295" s="4"/>
    </row>
    <row r="2296" spans="2:2" x14ac:dyDescent="0.25">
      <c r="B2296" s="4"/>
    </row>
    <row r="2297" spans="2:2" x14ac:dyDescent="0.25">
      <c r="B2297" s="4"/>
    </row>
    <row r="2298" spans="2:2" x14ac:dyDescent="0.25">
      <c r="B2298" s="4"/>
    </row>
    <row r="2299" spans="2:2" x14ac:dyDescent="0.25">
      <c r="B2299" s="4"/>
    </row>
    <row r="2300" spans="2:2" x14ac:dyDescent="0.25">
      <c r="B2300" s="4"/>
    </row>
    <row r="2301" spans="2:2" x14ac:dyDescent="0.25">
      <c r="B2301" s="4"/>
    </row>
    <row r="2302" spans="2:2" x14ac:dyDescent="0.25">
      <c r="B2302" s="4"/>
    </row>
    <row r="2303" spans="2:2" x14ac:dyDescent="0.25">
      <c r="B2303" s="4"/>
    </row>
    <row r="2304" spans="2:2" x14ac:dyDescent="0.25">
      <c r="B2304" s="4"/>
    </row>
    <row r="2305" spans="2:2" x14ac:dyDescent="0.25">
      <c r="B2305" s="4"/>
    </row>
    <row r="2306" spans="2:2" x14ac:dyDescent="0.25">
      <c r="B2306" s="4"/>
    </row>
    <row r="2307" spans="2:2" x14ac:dyDescent="0.25">
      <c r="B2307" s="4"/>
    </row>
    <row r="2308" spans="2:2" x14ac:dyDescent="0.25">
      <c r="B2308" s="4"/>
    </row>
    <row r="2309" spans="2:2" x14ac:dyDescent="0.25">
      <c r="B2309" s="4"/>
    </row>
    <row r="2310" spans="2:2" x14ac:dyDescent="0.25">
      <c r="B2310" s="4"/>
    </row>
    <row r="2311" spans="2:2" x14ac:dyDescent="0.25">
      <c r="B2311" s="4"/>
    </row>
    <row r="2312" spans="2:2" x14ac:dyDescent="0.25">
      <c r="B2312" s="4"/>
    </row>
    <row r="2313" spans="2:2" x14ac:dyDescent="0.25">
      <c r="B2313" s="4"/>
    </row>
    <row r="2314" spans="2:2" x14ac:dyDescent="0.25">
      <c r="B2314" s="4"/>
    </row>
    <row r="2315" spans="2:2" x14ac:dyDescent="0.25">
      <c r="B2315" s="4"/>
    </row>
    <row r="2316" spans="2:2" x14ac:dyDescent="0.25">
      <c r="B2316" s="4"/>
    </row>
    <row r="2317" spans="2:2" x14ac:dyDescent="0.25">
      <c r="B2317" s="4"/>
    </row>
    <row r="2318" spans="2:2" x14ac:dyDescent="0.25">
      <c r="B2318" s="4"/>
    </row>
    <row r="2319" spans="2:2" x14ac:dyDescent="0.25">
      <c r="B2319" s="4"/>
    </row>
    <row r="2320" spans="2:2" x14ac:dyDescent="0.25">
      <c r="B2320" s="4"/>
    </row>
    <row r="2321" spans="2:2" x14ac:dyDescent="0.25">
      <c r="B2321" s="4"/>
    </row>
    <row r="2322" spans="2:2" x14ac:dyDescent="0.25">
      <c r="B2322" s="4"/>
    </row>
    <row r="2323" spans="2:2" x14ac:dyDescent="0.25">
      <c r="B2323" s="4"/>
    </row>
    <row r="2324" spans="2:2" x14ac:dyDescent="0.25">
      <c r="B2324" s="4"/>
    </row>
    <row r="2325" spans="2:2" x14ac:dyDescent="0.25">
      <c r="B2325" s="4"/>
    </row>
    <row r="2326" spans="2:2" x14ac:dyDescent="0.25">
      <c r="B2326" s="4"/>
    </row>
    <row r="2327" spans="2:2" x14ac:dyDescent="0.25">
      <c r="B2327" s="4"/>
    </row>
    <row r="2328" spans="2:2" x14ac:dyDescent="0.25">
      <c r="B2328" s="4"/>
    </row>
    <row r="2329" spans="2:2" x14ac:dyDescent="0.25">
      <c r="B2329" s="4"/>
    </row>
    <row r="2330" spans="2:2" x14ac:dyDescent="0.25">
      <c r="B2330" s="4"/>
    </row>
    <row r="2331" spans="2:2" x14ac:dyDescent="0.25">
      <c r="B2331" s="4"/>
    </row>
    <row r="2332" spans="2:2" x14ac:dyDescent="0.25">
      <c r="B2332" s="4"/>
    </row>
    <row r="2333" spans="2:2" x14ac:dyDescent="0.25">
      <c r="B2333" s="4"/>
    </row>
    <row r="2334" spans="2:2" x14ac:dyDescent="0.25">
      <c r="B2334" s="4"/>
    </row>
    <row r="2335" spans="2:2" x14ac:dyDescent="0.25">
      <c r="B2335" s="4"/>
    </row>
    <row r="2336" spans="2:2" x14ac:dyDescent="0.25">
      <c r="B2336" s="4"/>
    </row>
    <row r="2337" spans="2:2" x14ac:dyDescent="0.25">
      <c r="B2337" s="4"/>
    </row>
    <row r="2338" spans="2:2" x14ac:dyDescent="0.25">
      <c r="B2338" s="4"/>
    </row>
    <row r="2339" spans="2:2" x14ac:dyDescent="0.25">
      <c r="B2339" s="4"/>
    </row>
    <row r="2340" spans="2:2" x14ac:dyDescent="0.25">
      <c r="B2340" s="4"/>
    </row>
    <row r="2341" spans="2:2" x14ac:dyDescent="0.25">
      <c r="B2341" s="4"/>
    </row>
    <row r="2342" spans="2:2" x14ac:dyDescent="0.25">
      <c r="B2342" s="4"/>
    </row>
    <row r="2343" spans="2:2" x14ac:dyDescent="0.25">
      <c r="B2343" s="4"/>
    </row>
    <row r="2344" spans="2:2" x14ac:dyDescent="0.25">
      <c r="B2344" s="4"/>
    </row>
    <row r="2345" spans="2:2" x14ac:dyDescent="0.25">
      <c r="B2345" s="4"/>
    </row>
    <row r="2346" spans="2:2" x14ac:dyDescent="0.25">
      <c r="B2346" s="4"/>
    </row>
    <row r="2347" spans="2:2" x14ac:dyDescent="0.25">
      <c r="B2347" s="4"/>
    </row>
    <row r="2348" spans="2:2" x14ac:dyDescent="0.25">
      <c r="B2348" s="4"/>
    </row>
    <row r="2349" spans="2:2" x14ac:dyDescent="0.25">
      <c r="B2349" s="4"/>
    </row>
    <row r="2350" spans="2:2" x14ac:dyDescent="0.25">
      <c r="B2350" s="4"/>
    </row>
    <row r="2351" spans="2:2" x14ac:dyDescent="0.25">
      <c r="B2351" s="4"/>
    </row>
    <row r="2352" spans="2:2" x14ac:dyDescent="0.25">
      <c r="B2352" s="4"/>
    </row>
    <row r="2353" spans="2:2" x14ac:dyDescent="0.25">
      <c r="B2353" s="4"/>
    </row>
    <row r="2354" spans="2:2" x14ac:dyDescent="0.25">
      <c r="B2354" s="4"/>
    </row>
    <row r="2355" spans="2:2" x14ac:dyDescent="0.25">
      <c r="B2355" s="4"/>
    </row>
    <row r="2356" spans="2:2" x14ac:dyDescent="0.25">
      <c r="B2356" s="4"/>
    </row>
    <row r="2357" spans="2:2" x14ac:dyDescent="0.25">
      <c r="B2357" s="4"/>
    </row>
    <row r="2358" spans="2:2" x14ac:dyDescent="0.25">
      <c r="B2358" s="4"/>
    </row>
    <row r="2359" spans="2:2" x14ac:dyDescent="0.25">
      <c r="B2359" s="4"/>
    </row>
    <row r="2360" spans="2:2" x14ac:dyDescent="0.25">
      <c r="B2360" s="4"/>
    </row>
    <row r="2361" spans="2:2" x14ac:dyDescent="0.25">
      <c r="B2361" s="4"/>
    </row>
    <row r="2362" spans="2:2" x14ac:dyDescent="0.25">
      <c r="B2362" s="4"/>
    </row>
    <row r="2363" spans="2:2" x14ac:dyDescent="0.25">
      <c r="B2363" s="4"/>
    </row>
    <row r="2364" spans="2:2" x14ac:dyDescent="0.25">
      <c r="B2364" s="4"/>
    </row>
    <row r="2365" spans="2:2" x14ac:dyDescent="0.25">
      <c r="B2365" s="4"/>
    </row>
    <row r="2366" spans="2:2" x14ac:dyDescent="0.25">
      <c r="B2366" s="4"/>
    </row>
    <row r="2367" spans="2:2" x14ac:dyDescent="0.25">
      <c r="B2367" s="4"/>
    </row>
    <row r="2368" spans="2:2" x14ac:dyDescent="0.25">
      <c r="B2368" s="4"/>
    </row>
    <row r="2369" spans="2:2" x14ac:dyDescent="0.25">
      <c r="B2369" s="4"/>
    </row>
    <row r="2370" spans="2:2" x14ac:dyDescent="0.25">
      <c r="B2370" s="4"/>
    </row>
    <row r="2371" spans="2:2" x14ac:dyDescent="0.25">
      <c r="B2371" s="4"/>
    </row>
    <row r="2372" spans="2:2" x14ac:dyDescent="0.25">
      <c r="B2372" s="4"/>
    </row>
    <row r="2373" spans="2:2" x14ac:dyDescent="0.25">
      <c r="B2373" s="4"/>
    </row>
    <row r="2374" spans="2:2" x14ac:dyDescent="0.25">
      <c r="B2374" s="4"/>
    </row>
    <row r="2375" spans="2:2" x14ac:dyDescent="0.25">
      <c r="B2375" s="4"/>
    </row>
    <row r="2376" spans="2:2" x14ac:dyDescent="0.25">
      <c r="B2376" s="4"/>
    </row>
    <row r="2377" spans="2:2" x14ac:dyDescent="0.25">
      <c r="B2377" s="4"/>
    </row>
    <row r="2378" spans="2:2" x14ac:dyDescent="0.25">
      <c r="B2378" s="4"/>
    </row>
    <row r="2379" spans="2:2" x14ac:dyDescent="0.25">
      <c r="B2379" s="4"/>
    </row>
    <row r="2380" spans="2:2" x14ac:dyDescent="0.25">
      <c r="B2380" s="4"/>
    </row>
    <row r="2381" spans="2:2" x14ac:dyDescent="0.25">
      <c r="B2381" s="4"/>
    </row>
    <row r="2382" spans="2:2" x14ac:dyDescent="0.25">
      <c r="B2382" s="4"/>
    </row>
    <row r="2383" spans="2:2" x14ac:dyDescent="0.25">
      <c r="B2383" s="4"/>
    </row>
    <row r="2384" spans="2:2" x14ac:dyDescent="0.25">
      <c r="B2384" s="4"/>
    </row>
    <row r="2385" spans="2:2" x14ac:dyDescent="0.25">
      <c r="B2385" s="4"/>
    </row>
    <row r="2386" spans="2:2" x14ac:dyDescent="0.25">
      <c r="B2386" s="4"/>
    </row>
    <row r="2387" spans="2:2" x14ac:dyDescent="0.25">
      <c r="B2387" s="4"/>
    </row>
    <row r="2388" spans="2:2" x14ac:dyDescent="0.25">
      <c r="B2388" s="4"/>
    </row>
    <row r="2389" spans="2:2" x14ac:dyDescent="0.25">
      <c r="B2389" s="4"/>
    </row>
    <row r="2390" spans="2:2" x14ac:dyDescent="0.25">
      <c r="B2390" s="4"/>
    </row>
    <row r="2391" spans="2:2" x14ac:dyDescent="0.25">
      <c r="B2391" s="4"/>
    </row>
    <row r="2392" spans="2:2" x14ac:dyDescent="0.25">
      <c r="B2392" s="4"/>
    </row>
    <row r="2393" spans="2:2" x14ac:dyDescent="0.25">
      <c r="B2393" s="4"/>
    </row>
    <row r="2394" spans="2:2" x14ac:dyDescent="0.25">
      <c r="B2394" s="4"/>
    </row>
    <row r="2395" spans="2:2" x14ac:dyDescent="0.25">
      <c r="B2395" s="4"/>
    </row>
    <row r="2396" spans="2:2" x14ac:dyDescent="0.25">
      <c r="B2396" s="4"/>
    </row>
    <row r="2397" spans="2:2" x14ac:dyDescent="0.25">
      <c r="B2397" s="4"/>
    </row>
    <row r="2398" spans="2:2" x14ac:dyDescent="0.25">
      <c r="B2398" s="4"/>
    </row>
    <row r="2399" spans="2:2" x14ac:dyDescent="0.25">
      <c r="B2399" s="4"/>
    </row>
    <row r="2400" spans="2:2" x14ac:dyDescent="0.25">
      <c r="B2400" s="4"/>
    </row>
    <row r="2401" spans="2:2" x14ac:dyDescent="0.25">
      <c r="B2401" s="4"/>
    </row>
    <row r="2402" spans="2:2" x14ac:dyDescent="0.25">
      <c r="B2402" s="4"/>
    </row>
    <row r="2403" spans="2:2" x14ac:dyDescent="0.25">
      <c r="B2403" s="4"/>
    </row>
    <row r="2404" spans="2:2" x14ac:dyDescent="0.25">
      <c r="B2404" s="4"/>
    </row>
    <row r="2405" spans="2:2" x14ac:dyDescent="0.25">
      <c r="B2405" s="4"/>
    </row>
    <row r="2406" spans="2:2" x14ac:dyDescent="0.25">
      <c r="B2406" s="4"/>
    </row>
    <row r="2407" spans="2:2" x14ac:dyDescent="0.25">
      <c r="B2407" s="4"/>
    </row>
    <row r="2408" spans="2:2" x14ac:dyDescent="0.25">
      <c r="B2408" s="4"/>
    </row>
    <row r="2409" spans="2:2" x14ac:dyDescent="0.25">
      <c r="B2409" s="4"/>
    </row>
    <row r="2410" spans="2:2" x14ac:dyDescent="0.25">
      <c r="B2410" s="4"/>
    </row>
    <row r="2411" spans="2:2" x14ac:dyDescent="0.25">
      <c r="B2411" s="4"/>
    </row>
    <row r="2412" spans="2:2" x14ac:dyDescent="0.25">
      <c r="B2412" s="4"/>
    </row>
    <row r="2413" spans="2:2" x14ac:dyDescent="0.25">
      <c r="B2413" s="4"/>
    </row>
    <row r="2414" spans="2:2" x14ac:dyDescent="0.25">
      <c r="B2414" s="4"/>
    </row>
    <row r="2415" spans="2:2" x14ac:dyDescent="0.25">
      <c r="B2415" s="4"/>
    </row>
    <row r="2416" spans="2:2" x14ac:dyDescent="0.25">
      <c r="B2416" s="4"/>
    </row>
    <row r="2417" spans="2:2" x14ac:dyDescent="0.25">
      <c r="B2417" s="4"/>
    </row>
    <row r="2418" spans="2:2" x14ac:dyDescent="0.25">
      <c r="B2418" s="4"/>
    </row>
    <row r="2419" spans="2:2" x14ac:dyDescent="0.25">
      <c r="B2419" s="4"/>
    </row>
    <row r="2420" spans="2:2" x14ac:dyDescent="0.25">
      <c r="B2420" s="4"/>
    </row>
    <row r="2421" spans="2:2" x14ac:dyDescent="0.25">
      <c r="B2421" s="4"/>
    </row>
    <row r="2422" spans="2:2" x14ac:dyDescent="0.25">
      <c r="B2422" s="4"/>
    </row>
    <row r="2423" spans="2:2" x14ac:dyDescent="0.25">
      <c r="B2423" s="4"/>
    </row>
    <row r="2424" spans="2:2" x14ac:dyDescent="0.25">
      <c r="B2424" s="4"/>
    </row>
    <row r="2425" spans="2:2" x14ac:dyDescent="0.25">
      <c r="B2425" s="4"/>
    </row>
    <row r="2426" spans="2:2" x14ac:dyDescent="0.25">
      <c r="B2426" s="4"/>
    </row>
    <row r="2427" spans="2:2" x14ac:dyDescent="0.25">
      <c r="B2427" s="4"/>
    </row>
    <row r="2428" spans="2:2" x14ac:dyDescent="0.25">
      <c r="B2428" s="4"/>
    </row>
    <row r="2429" spans="2:2" x14ac:dyDescent="0.25">
      <c r="B2429" s="4"/>
    </row>
    <row r="2430" spans="2:2" x14ac:dyDescent="0.25">
      <c r="B2430" s="4"/>
    </row>
    <row r="2431" spans="2:2" x14ac:dyDescent="0.25">
      <c r="B2431" s="4"/>
    </row>
    <row r="2432" spans="2:2" x14ac:dyDescent="0.25">
      <c r="B2432" s="4"/>
    </row>
    <row r="2433" spans="2:2" x14ac:dyDescent="0.25">
      <c r="B2433" s="4"/>
    </row>
    <row r="2434" spans="2:2" x14ac:dyDescent="0.25">
      <c r="B2434" s="4"/>
    </row>
    <row r="2435" spans="2:2" x14ac:dyDescent="0.25">
      <c r="B2435" s="4"/>
    </row>
    <row r="2436" spans="2:2" x14ac:dyDescent="0.25">
      <c r="B2436" s="4"/>
    </row>
    <row r="2437" spans="2:2" x14ac:dyDescent="0.25">
      <c r="B2437" s="4"/>
    </row>
    <row r="2438" spans="2:2" x14ac:dyDescent="0.25">
      <c r="B2438" s="4"/>
    </row>
    <row r="2439" spans="2:2" x14ac:dyDescent="0.25">
      <c r="B2439" s="4"/>
    </row>
    <row r="2440" spans="2:2" x14ac:dyDescent="0.25">
      <c r="B2440" s="4"/>
    </row>
    <row r="2441" spans="2:2" x14ac:dyDescent="0.25">
      <c r="B2441" s="4"/>
    </row>
    <row r="2442" spans="2:2" x14ac:dyDescent="0.25">
      <c r="B2442" s="4"/>
    </row>
    <row r="2443" spans="2:2" x14ac:dyDescent="0.25">
      <c r="B2443" s="4"/>
    </row>
    <row r="2444" spans="2:2" x14ac:dyDescent="0.25">
      <c r="B2444" s="4"/>
    </row>
    <row r="2445" spans="2:2" x14ac:dyDescent="0.25">
      <c r="B2445" s="4"/>
    </row>
    <row r="2446" spans="2:2" x14ac:dyDescent="0.25">
      <c r="B2446" s="4"/>
    </row>
    <row r="2447" spans="2:2" x14ac:dyDescent="0.25">
      <c r="B2447" s="4"/>
    </row>
    <row r="2448" spans="2:2" x14ac:dyDescent="0.25">
      <c r="B2448" s="4"/>
    </row>
    <row r="2449" spans="2:2" x14ac:dyDescent="0.25">
      <c r="B2449" s="4"/>
    </row>
    <row r="2450" spans="2:2" x14ac:dyDescent="0.25">
      <c r="B2450" s="4"/>
    </row>
    <row r="2451" spans="2:2" x14ac:dyDescent="0.25">
      <c r="B2451" s="4"/>
    </row>
    <row r="2452" spans="2:2" x14ac:dyDescent="0.25">
      <c r="B2452" s="4"/>
    </row>
    <row r="2453" spans="2:2" x14ac:dyDescent="0.25">
      <c r="B2453" s="4"/>
    </row>
    <row r="2454" spans="2:2" x14ac:dyDescent="0.25">
      <c r="B2454" s="4"/>
    </row>
    <row r="2455" spans="2:2" x14ac:dyDescent="0.25">
      <c r="B2455" s="4"/>
    </row>
    <row r="2456" spans="2:2" x14ac:dyDescent="0.25">
      <c r="B2456" s="4"/>
    </row>
    <row r="2457" spans="2:2" x14ac:dyDescent="0.25">
      <c r="B2457" s="4"/>
    </row>
    <row r="2458" spans="2:2" x14ac:dyDescent="0.25">
      <c r="B2458" s="4"/>
    </row>
    <row r="2459" spans="2:2" x14ac:dyDescent="0.25">
      <c r="B2459" s="4"/>
    </row>
    <row r="2460" spans="2:2" x14ac:dyDescent="0.25">
      <c r="B2460" s="4"/>
    </row>
    <row r="2461" spans="2:2" x14ac:dyDescent="0.25">
      <c r="B2461" s="4"/>
    </row>
    <row r="2462" spans="2:2" x14ac:dyDescent="0.25">
      <c r="B2462" s="4"/>
    </row>
    <row r="2463" spans="2:2" x14ac:dyDescent="0.25">
      <c r="B2463" s="4"/>
    </row>
    <row r="2464" spans="2:2" x14ac:dyDescent="0.25">
      <c r="B2464" s="4"/>
    </row>
    <row r="2465" spans="2:2" x14ac:dyDescent="0.25">
      <c r="B2465" s="4"/>
    </row>
    <row r="2466" spans="2:2" x14ac:dyDescent="0.25">
      <c r="B2466" s="4"/>
    </row>
    <row r="2467" spans="2:2" x14ac:dyDescent="0.25">
      <c r="B2467" s="4"/>
    </row>
    <row r="2468" spans="2:2" x14ac:dyDescent="0.25">
      <c r="B2468" s="4"/>
    </row>
    <row r="2469" spans="2:2" x14ac:dyDescent="0.25">
      <c r="B2469" s="4"/>
    </row>
    <row r="2470" spans="2:2" x14ac:dyDescent="0.25">
      <c r="B2470" s="4"/>
    </row>
    <row r="2471" spans="2:2" x14ac:dyDescent="0.25">
      <c r="B2471" s="4"/>
    </row>
    <row r="2472" spans="2:2" x14ac:dyDescent="0.25">
      <c r="B2472" s="4"/>
    </row>
    <row r="2473" spans="2:2" x14ac:dyDescent="0.25">
      <c r="B2473" s="4"/>
    </row>
    <row r="2474" spans="2:2" x14ac:dyDescent="0.25">
      <c r="B2474" s="4"/>
    </row>
    <row r="2475" spans="2:2" x14ac:dyDescent="0.25">
      <c r="B2475" s="4"/>
    </row>
    <row r="2476" spans="2:2" x14ac:dyDescent="0.25">
      <c r="B2476" s="4"/>
    </row>
    <row r="2477" spans="2:2" x14ac:dyDescent="0.25">
      <c r="B2477" s="4"/>
    </row>
    <row r="2478" spans="2:2" x14ac:dyDescent="0.25">
      <c r="B2478" s="4"/>
    </row>
    <row r="2479" spans="2:2" x14ac:dyDescent="0.25">
      <c r="B2479" s="4"/>
    </row>
    <row r="2480" spans="2:2" x14ac:dyDescent="0.25">
      <c r="B2480" s="4"/>
    </row>
    <row r="2481" spans="2:2" x14ac:dyDescent="0.25">
      <c r="B2481" s="4"/>
    </row>
    <row r="2482" spans="2:2" x14ac:dyDescent="0.25">
      <c r="B2482" s="4"/>
    </row>
    <row r="2483" spans="2:2" x14ac:dyDescent="0.25">
      <c r="B2483" s="4"/>
    </row>
    <row r="2484" spans="2:2" x14ac:dyDescent="0.25">
      <c r="B2484" s="4"/>
    </row>
    <row r="2485" spans="2:2" x14ac:dyDescent="0.25">
      <c r="B2485" s="4"/>
    </row>
    <row r="2486" spans="2:2" x14ac:dyDescent="0.25">
      <c r="B2486" s="4"/>
    </row>
    <row r="2487" spans="2:2" x14ac:dyDescent="0.25">
      <c r="B2487" s="4"/>
    </row>
    <row r="2488" spans="2:2" x14ac:dyDescent="0.25">
      <c r="B2488" s="4"/>
    </row>
    <row r="2489" spans="2:2" x14ac:dyDescent="0.25">
      <c r="B2489" s="4"/>
    </row>
    <row r="2490" spans="2:2" x14ac:dyDescent="0.25">
      <c r="B2490" s="4"/>
    </row>
    <row r="2491" spans="2:2" x14ac:dyDescent="0.25">
      <c r="B2491" s="4"/>
    </row>
    <row r="2492" spans="2:2" x14ac:dyDescent="0.25">
      <c r="B2492" s="4"/>
    </row>
    <row r="2493" spans="2:2" x14ac:dyDescent="0.25">
      <c r="B2493" s="4"/>
    </row>
    <row r="2494" spans="2:2" x14ac:dyDescent="0.25">
      <c r="B2494" s="4"/>
    </row>
    <row r="2495" spans="2:2" x14ac:dyDescent="0.25">
      <c r="B2495" s="4"/>
    </row>
    <row r="2496" spans="2:2" x14ac:dyDescent="0.25">
      <c r="B2496" s="4"/>
    </row>
    <row r="2497" spans="2:2" x14ac:dyDescent="0.25">
      <c r="B2497" s="4"/>
    </row>
    <row r="2498" spans="2:2" x14ac:dyDescent="0.25">
      <c r="B2498" s="4"/>
    </row>
    <row r="2499" spans="2:2" x14ac:dyDescent="0.25">
      <c r="B2499" s="4"/>
    </row>
    <row r="2500" spans="2:2" x14ac:dyDescent="0.25">
      <c r="B2500" s="4"/>
    </row>
    <row r="2501" spans="2:2" x14ac:dyDescent="0.25">
      <c r="B2501" s="4"/>
    </row>
    <row r="2502" spans="2:2" x14ac:dyDescent="0.25">
      <c r="B2502" s="4"/>
    </row>
    <row r="2503" spans="2:2" x14ac:dyDescent="0.25">
      <c r="B2503" s="4"/>
    </row>
    <row r="2504" spans="2:2" x14ac:dyDescent="0.25">
      <c r="B2504" s="4"/>
    </row>
    <row r="2505" spans="2:2" x14ac:dyDescent="0.25">
      <c r="B2505" s="4"/>
    </row>
    <row r="2506" spans="2:2" x14ac:dyDescent="0.25">
      <c r="B2506" s="4"/>
    </row>
    <row r="2507" spans="2:2" x14ac:dyDescent="0.25">
      <c r="B2507" s="4"/>
    </row>
    <row r="2508" spans="2:2" x14ac:dyDescent="0.25">
      <c r="B2508" s="4"/>
    </row>
    <row r="2509" spans="2:2" x14ac:dyDescent="0.25">
      <c r="B2509" s="4"/>
    </row>
    <row r="2510" spans="2:2" x14ac:dyDescent="0.25">
      <c r="B2510" s="4"/>
    </row>
    <row r="2511" spans="2:2" x14ac:dyDescent="0.25">
      <c r="B2511" s="4"/>
    </row>
    <row r="2512" spans="2:2" x14ac:dyDescent="0.25">
      <c r="B2512" s="4"/>
    </row>
    <row r="2513" spans="2:2" x14ac:dyDescent="0.25">
      <c r="B2513" s="4"/>
    </row>
    <row r="2514" spans="2:2" x14ac:dyDescent="0.25">
      <c r="B2514" s="4"/>
    </row>
    <row r="2515" spans="2:2" x14ac:dyDescent="0.25">
      <c r="B2515" s="4"/>
    </row>
    <row r="2516" spans="2:2" x14ac:dyDescent="0.25">
      <c r="B2516" s="4"/>
    </row>
    <row r="2517" spans="2:2" x14ac:dyDescent="0.25">
      <c r="B2517" s="4"/>
    </row>
    <row r="2518" spans="2:2" x14ac:dyDescent="0.25">
      <c r="B2518" s="4"/>
    </row>
    <row r="2519" spans="2:2" x14ac:dyDescent="0.25">
      <c r="B2519" s="4"/>
    </row>
    <row r="2520" spans="2:2" x14ac:dyDescent="0.25">
      <c r="B2520" s="4"/>
    </row>
    <row r="2521" spans="2:2" x14ac:dyDescent="0.25">
      <c r="B2521" s="4"/>
    </row>
    <row r="2522" spans="2:2" x14ac:dyDescent="0.25">
      <c r="B2522" s="4"/>
    </row>
    <row r="2523" spans="2:2" x14ac:dyDescent="0.25">
      <c r="B2523" s="4"/>
    </row>
    <row r="2524" spans="2:2" x14ac:dyDescent="0.25">
      <c r="B2524" s="4"/>
    </row>
    <row r="2525" spans="2:2" x14ac:dyDescent="0.25">
      <c r="B2525" s="4"/>
    </row>
    <row r="2526" spans="2:2" x14ac:dyDescent="0.25">
      <c r="B2526" s="4"/>
    </row>
    <row r="2527" spans="2:2" x14ac:dyDescent="0.25">
      <c r="B2527" s="4"/>
    </row>
    <row r="2528" spans="2:2" x14ac:dyDescent="0.25">
      <c r="B2528" s="4"/>
    </row>
    <row r="2529" spans="2:2" x14ac:dyDescent="0.25">
      <c r="B2529" s="4"/>
    </row>
    <row r="2530" spans="2:2" x14ac:dyDescent="0.25">
      <c r="B2530" s="4"/>
    </row>
    <row r="2531" spans="2:2" x14ac:dyDescent="0.25">
      <c r="B2531" s="4"/>
    </row>
    <row r="2532" spans="2:2" x14ac:dyDescent="0.25">
      <c r="B2532" s="4"/>
    </row>
    <row r="2533" spans="2:2" x14ac:dyDescent="0.25">
      <c r="B2533" s="4"/>
    </row>
    <row r="2534" spans="2:2" x14ac:dyDescent="0.25">
      <c r="B2534" s="4"/>
    </row>
    <row r="2535" spans="2:2" x14ac:dyDescent="0.25">
      <c r="B2535" s="4"/>
    </row>
    <row r="2536" spans="2:2" x14ac:dyDescent="0.25">
      <c r="B2536" s="4"/>
    </row>
    <row r="2537" spans="2:2" x14ac:dyDescent="0.25">
      <c r="B2537" s="4"/>
    </row>
    <row r="2538" spans="2:2" x14ac:dyDescent="0.25">
      <c r="B2538" s="4"/>
    </row>
    <row r="2539" spans="2:2" x14ac:dyDescent="0.25">
      <c r="B2539" s="4"/>
    </row>
    <row r="2540" spans="2:2" x14ac:dyDescent="0.25">
      <c r="B2540" s="4"/>
    </row>
    <row r="2541" spans="2:2" x14ac:dyDescent="0.25">
      <c r="B2541" s="4"/>
    </row>
    <row r="2542" spans="2:2" x14ac:dyDescent="0.25">
      <c r="B2542" s="4"/>
    </row>
    <row r="2543" spans="2:2" x14ac:dyDescent="0.25">
      <c r="B2543" s="4"/>
    </row>
    <row r="2544" spans="2:2" x14ac:dyDescent="0.25">
      <c r="B2544" s="4"/>
    </row>
    <row r="2545" spans="2:2" x14ac:dyDescent="0.25">
      <c r="B2545" s="4"/>
    </row>
    <row r="2546" spans="2:2" x14ac:dyDescent="0.25">
      <c r="B2546" s="4"/>
    </row>
    <row r="2547" spans="2:2" x14ac:dyDescent="0.25">
      <c r="B2547" s="4"/>
    </row>
    <row r="2548" spans="2:2" x14ac:dyDescent="0.25">
      <c r="B2548" s="4"/>
    </row>
    <row r="2549" spans="2:2" x14ac:dyDescent="0.25">
      <c r="B2549" s="4"/>
    </row>
    <row r="2550" spans="2:2" x14ac:dyDescent="0.25">
      <c r="B2550" s="4"/>
    </row>
    <row r="2551" spans="2:2" x14ac:dyDescent="0.25">
      <c r="B2551" s="4"/>
    </row>
    <row r="2552" spans="2:2" x14ac:dyDescent="0.25">
      <c r="B2552" s="4"/>
    </row>
    <row r="2553" spans="2:2" x14ac:dyDescent="0.25">
      <c r="B2553" s="4"/>
    </row>
    <row r="2554" spans="2:2" x14ac:dyDescent="0.25">
      <c r="B2554" s="4"/>
    </row>
    <row r="2555" spans="2:2" x14ac:dyDescent="0.25">
      <c r="B2555" s="4"/>
    </row>
    <row r="2556" spans="2:2" x14ac:dyDescent="0.25">
      <c r="B2556" s="4"/>
    </row>
    <row r="2557" spans="2:2" x14ac:dyDescent="0.25">
      <c r="B2557" s="4"/>
    </row>
    <row r="2558" spans="2:2" x14ac:dyDescent="0.25">
      <c r="B2558" s="4"/>
    </row>
    <row r="2559" spans="2:2" x14ac:dyDescent="0.25">
      <c r="B2559" s="4"/>
    </row>
    <row r="2560" spans="2:2" x14ac:dyDescent="0.25">
      <c r="B2560" s="4"/>
    </row>
    <row r="2561" spans="2:2" x14ac:dyDescent="0.25">
      <c r="B2561" s="4"/>
    </row>
    <row r="2562" spans="2:2" x14ac:dyDescent="0.25">
      <c r="B2562" s="4"/>
    </row>
    <row r="2563" spans="2:2" x14ac:dyDescent="0.25">
      <c r="B2563" s="4"/>
    </row>
    <row r="2564" spans="2:2" x14ac:dyDescent="0.25">
      <c r="B2564" s="4"/>
    </row>
    <row r="2565" spans="2:2" x14ac:dyDescent="0.25">
      <c r="B2565" s="4"/>
    </row>
    <row r="2566" spans="2:2" x14ac:dyDescent="0.25">
      <c r="B2566" s="4"/>
    </row>
    <row r="2567" spans="2:2" x14ac:dyDescent="0.25">
      <c r="B2567" s="4"/>
    </row>
    <row r="2568" spans="2:2" x14ac:dyDescent="0.25">
      <c r="B2568" s="4"/>
    </row>
    <row r="2569" spans="2:2" x14ac:dyDescent="0.25">
      <c r="B2569" s="4"/>
    </row>
    <row r="2570" spans="2:2" x14ac:dyDescent="0.25">
      <c r="B2570" s="4"/>
    </row>
    <row r="2571" spans="2:2" x14ac:dyDescent="0.25">
      <c r="B2571" s="4"/>
    </row>
    <row r="2572" spans="2:2" x14ac:dyDescent="0.25">
      <c r="B2572" s="4"/>
    </row>
    <row r="2573" spans="2:2" x14ac:dyDescent="0.25">
      <c r="B2573" s="4"/>
    </row>
    <row r="2574" spans="2:2" x14ac:dyDescent="0.25">
      <c r="B2574" s="4"/>
    </row>
    <row r="2575" spans="2:2" x14ac:dyDescent="0.25">
      <c r="B2575" s="4"/>
    </row>
    <row r="2576" spans="2:2" x14ac:dyDescent="0.25">
      <c r="B2576" s="4"/>
    </row>
    <row r="2577" spans="2:2" x14ac:dyDescent="0.25">
      <c r="B2577" s="4"/>
    </row>
    <row r="2578" spans="2:2" x14ac:dyDescent="0.25">
      <c r="B2578" s="4"/>
    </row>
    <row r="2579" spans="2:2" x14ac:dyDescent="0.25">
      <c r="B2579" s="4"/>
    </row>
    <row r="2580" spans="2:2" x14ac:dyDescent="0.25">
      <c r="B2580" s="4"/>
    </row>
    <row r="2581" spans="2:2" x14ac:dyDescent="0.25">
      <c r="B2581" s="4"/>
    </row>
    <row r="2582" spans="2:2" x14ac:dyDescent="0.25">
      <c r="B2582" s="4"/>
    </row>
    <row r="2583" spans="2:2" x14ac:dyDescent="0.25">
      <c r="B2583" s="4"/>
    </row>
    <row r="2584" spans="2:2" x14ac:dyDescent="0.25">
      <c r="B2584" s="4"/>
    </row>
    <row r="2585" spans="2:2" x14ac:dyDescent="0.25">
      <c r="B2585" s="4"/>
    </row>
    <row r="2586" spans="2:2" x14ac:dyDescent="0.25">
      <c r="B2586" s="4"/>
    </row>
    <row r="2587" spans="2:2" x14ac:dyDescent="0.25">
      <c r="B2587" s="4"/>
    </row>
    <row r="2588" spans="2:2" x14ac:dyDescent="0.25">
      <c r="B2588" s="4"/>
    </row>
    <row r="2589" spans="2:2" x14ac:dyDescent="0.25">
      <c r="B2589" s="4"/>
    </row>
    <row r="2590" spans="2:2" x14ac:dyDescent="0.25">
      <c r="B2590" s="4"/>
    </row>
    <row r="2591" spans="2:2" x14ac:dyDescent="0.25">
      <c r="B2591" s="4"/>
    </row>
    <row r="2592" spans="2:2" x14ac:dyDescent="0.25">
      <c r="B2592" s="4"/>
    </row>
    <row r="2593" spans="2:2" x14ac:dyDescent="0.25">
      <c r="B2593" s="4"/>
    </row>
    <row r="2594" spans="2:2" x14ac:dyDescent="0.25">
      <c r="B2594" s="4"/>
    </row>
    <row r="2595" spans="2:2" x14ac:dyDescent="0.25">
      <c r="B2595" s="4"/>
    </row>
    <row r="2596" spans="2:2" x14ac:dyDescent="0.25">
      <c r="B2596" s="4"/>
    </row>
    <row r="2597" spans="2:2" x14ac:dyDescent="0.25">
      <c r="B2597" s="4"/>
    </row>
    <row r="2598" spans="2:2" x14ac:dyDescent="0.25">
      <c r="B2598" s="4"/>
    </row>
    <row r="2599" spans="2:2" x14ac:dyDescent="0.25">
      <c r="B2599" s="4"/>
    </row>
    <row r="2600" spans="2:2" x14ac:dyDescent="0.25">
      <c r="B2600" s="4"/>
    </row>
    <row r="2601" spans="2:2" x14ac:dyDescent="0.25">
      <c r="B2601" s="4"/>
    </row>
    <row r="2602" spans="2:2" x14ac:dyDescent="0.25">
      <c r="B2602" s="4"/>
    </row>
    <row r="2603" spans="2:2" x14ac:dyDescent="0.25">
      <c r="B2603" s="4"/>
    </row>
    <row r="2604" spans="2:2" x14ac:dyDescent="0.25">
      <c r="B2604" s="4"/>
    </row>
    <row r="2605" spans="2:2" x14ac:dyDescent="0.25">
      <c r="B2605" s="4"/>
    </row>
    <row r="2606" spans="2:2" x14ac:dyDescent="0.25">
      <c r="B2606" s="4"/>
    </row>
    <row r="2607" spans="2:2" x14ac:dyDescent="0.25">
      <c r="B2607" s="4"/>
    </row>
    <row r="2608" spans="2:2" x14ac:dyDescent="0.25">
      <c r="B2608" s="4"/>
    </row>
    <row r="2609" spans="2:2" x14ac:dyDescent="0.25">
      <c r="B2609" s="4"/>
    </row>
    <row r="2610" spans="2:2" x14ac:dyDescent="0.25">
      <c r="B2610" s="4"/>
    </row>
    <row r="2611" spans="2:2" x14ac:dyDescent="0.25">
      <c r="B2611" s="4"/>
    </row>
    <row r="2612" spans="2:2" x14ac:dyDescent="0.25">
      <c r="B2612" s="4"/>
    </row>
    <row r="2613" spans="2:2" x14ac:dyDescent="0.25">
      <c r="B2613" s="4"/>
    </row>
    <row r="2614" spans="2:2" x14ac:dyDescent="0.25">
      <c r="B2614" s="4"/>
    </row>
    <row r="2615" spans="2:2" x14ac:dyDescent="0.25">
      <c r="B2615" s="4"/>
    </row>
    <row r="2616" spans="2:2" x14ac:dyDescent="0.25">
      <c r="B2616" s="4"/>
    </row>
    <row r="2617" spans="2:2" x14ac:dyDescent="0.25">
      <c r="B2617" s="4"/>
    </row>
    <row r="2618" spans="2:2" x14ac:dyDescent="0.25">
      <c r="B2618" s="4"/>
    </row>
    <row r="2619" spans="2:2" x14ac:dyDescent="0.25">
      <c r="B2619" s="4"/>
    </row>
    <row r="2620" spans="2:2" x14ac:dyDescent="0.25">
      <c r="B2620" s="4"/>
    </row>
    <row r="2621" spans="2:2" x14ac:dyDescent="0.25">
      <c r="B2621" s="4"/>
    </row>
    <row r="2622" spans="2:2" x14ac:dyDescent="0.25">
      <c r="B2622" s="4"/>
    </row>
    <row r="2623" spans="2:2" x14ac:dyDescent="0.25">
      <c r="B2623" s="4"/>
    </row>
    <row r="2624" spans="2:2" x14ac:dyDescent="0.25">
      <c r="B2624" s="4"/>
    </row>
    <row r="2625" spans="2:2" x14ac:dyDescent="0.25">
      <c r="B2625" s="4"/>
    </row>
    <row r="2626" spans="2:2" x14ac:dyDescent="0.25">
      <c r="B2626" s="4"/>
    </row>
    <row r="2627" spans="2:2" x14ac:dyDescent="0.25">
      <c r="B2627" s="4"/>
    </row>
    <row r="2628" spans="2:2" x14ac:dyDescent="0.25">
      <c r="B2628" s="4"/>
    </row>
    <row r="2629" spans="2:2" x14ac:dyDescent="0.25">
      <c r="B2629" s="4"/>
    </row>
    <row r="2630" spans="2:2" x14ac:dyDescent="0.25">
      <c r="B2630" s="4"/>
    </row>
    <row r="2631" spans="2:2" x14ac:dyDescent="0.25">
      <c r="B2631" s="4"/>
    </row>
    <row r="2632" spans="2:2" x14ac:dyDescent="0.25">
      <c r="B2632" s="4"/>
    </row>
    <row r="2633" spans="2:2" x14ac:dyDescent="0.25">
      <c r="B2633" s="4"/>
    </row>
    <row r="2634" spans="2:2" x14ac:dyDescent="0.25">
      <c r="B2634" s="4"/>
    </row>
    <row r="2635" spans="2:2" x14ac:dyDescent="0.25">
      <c r="B2635" s="4"/>
    </row>
    <row r="2636" spans="2:2" x14ac:dyDescent="0.25">
      <c r="B2636" s="4"/>
    </row>
    <row r="2637" spans="2:2" x14ac:dyDescent="0.25">
      <c r="B2637" s="4"/>
    </row>
    <row r="2638" spans="2:2" x14ac:dyDescent="0.25">
      <c r="B2638" s="4"/>
    </row>
    <row r="2639" spans="2:2" x14ac:dyDescent="0.25">
      <c r="B2639" s="4"/>
    </row>
    <row r="2640" spans="2:2" x14ac:dyDescent="0.25">
      <c r="B2640" s="4"/>
    </row>
    <row r="2641" spans="2:2" x14ac:dyDescent="0.25">
      <c r="B2641" s="4"/>
    </row>
    <row r="2642" spans="2:2" x14ac:dyDescent="0.25">
      <c r="B2642" s="4"/>
    </row>
    <row r="2643" spans="2:2" x14ac:dyDescent="0.25">
      <c r="B2643" s="4"/>
    </row>
    <row r="2644" spans="2:2" x14ac:dyDescent="0.25">
      <c r="B2644" s="4"/>
    </row>
    <row r="2645" spans="2:2" x14ac:dyDescent="0.25">
      <c r="B2645" s="4"/>
    </row>
    <row r="2646" spans="2:2" x14ac:dyDescent="0.25">
      <c r="B2646" s="4"/>
    </row>
    <row r="2647" spans="2:2" x14ac:dyDescent="0.25">
      <c r="B2647" s="4"/>
    </row>
    <row r="2648" spans="2:2" x14ac:dyDescent="0.25">
      <c r="B2648" s="4"/>
    </row>
    <row r="2649" spans="2:2" x14ac:dyDescent="0.25">
      <c r="B2649" s="4"/>
    </row>
    <row r="2650" spans="2:2" x14ac:dyDescent="0.25">
      <c r="B2650" s="4"/>
    </row>
    <row r="2651" spans="2:2" x14ac:dyDescent="0.25">
      <c r="B2651" s="4"/>
    </row>
    <row r="2652" spans="2:2" x14ac:dyDescent="0.25">
      <c r="B2652" s="4"/>
    </row>
    <row r="2653" spans="2:2" x14ac:dyDescent="0.25">
      <c r="B2653" s="4"/>
    </row>
    <row r="2654" spans="2:2" x14ac:dyDescent="0.25">
      <c r="B2654" s="4"/>
    </row>
    <row r="2655" spans="2:2" x14ac:dyDescent="0.25">
      <c r="B2655" s="4"/>
    </row>
    <row r="2656" spans="2:2" x14ac:dyDescent="0.25">
      <c r="B2656" s="4"/>
    </row>
    <row r="2657" spans="2:2" x14ac:dyDescent="0.25">
      <c r="B2657" s="4"/>
    </row>
    <row r="2658" spans="2:2" x14ac:dyDescent="0.25">
      <c r="B2658" s="4"/>
    </row>
    <row r="2659" spans="2:2" x14ac:dyDescent="0.25">
      <c r="B2659" s="4"/>
    </row>
    <row r="2660" spans="2:2" x14ac:dyDescent="0.25">
      <c r="B2660" s="4"/>
    </row>
    <row r="2661" spans="2:2" x14ac:dyDescent="0.25">
      <c r="B2661" s="4"/>
    </row>
    <row r="2662" spans="2:2" x14ac:dyDescent="0.25">
      <c r="B2662" s="4"/>
    </row>
    <row r="2663" spans="2:2" x14ac:dyDescent="0.25">
      <c r="B2663" s="4"/>
    </row>
    <row r="2664" spans="2:2" x14ac:dyDescent="0.25">
      <c r="B2664" s="4"/>
    </row>
    <row r="2665" spans="2:2" x14ac:dyDescent="0.25">
      <c r="B2665" s="4"/>
    </row>
    <row r="2666" spans="2:2" x14ac:dyDescent="0.25">
      <c r="B2666" s="4"/>
    </row>
    <row r="2667" spans="2:2" x14ac:dyDescent="0.25">
      <c r="B2667" s="4"/>
    </row>
    <row r="2668" spans="2:2" x14ac:dyDescent="0.25">
      <c r="B2668" s="4"/>
    </row>
    <row r="2669" spans="2:2" x14ac:dyDescent="0.25">
      <c r="B2669" s="4"/>
    </row>
    <row r="2670" spans="2:2" x14ac:dyDescent="0.25">
      <c r="B2670" s="4"/>
    </row>
    <row r="2671" spans="2:2" x14ac:dyDescent="0.25">
      <c r="B2671" s="4"/>
    </row>
    <row r="2672" spans="2:2" x14ac:dyDescent="0.25">
      <c r="B2672" s="4"/>
    </row>
    <row r="2673" spans="2:2" x14ac:dyDescent="0.25">
      <c r="B2673" s="4"/>
    </row>
    <row r="2674" spans="2:2" x14ac:dyDescent="0.25">
      <c r="B2674" s="4"/>
    </row>
    <row r="2675" spans="2:2" x14ac:dyDescent="0.25">
      <c r="B2675" s="4"/>
    </row>
    <row r="2676" spans="2:2" x14ac:dyDescent="0.25">
      <c r="B2676" s="4"/>
    </row>
    <row r="2677" spans="2:2" x14ac:dyDescent="0.25">
      <c r="B2677" s="4"/>
    </row>
    <row r="2678" spans="2:2" x14ac:dyDescent="0.25">
      <c r="B2678" s="4"/>
    </row>
    <row r="2679" spans="2:2" x14ac:dyDescent="0.25">
      <c r="B2679" s="4"/>
    </row>
    <row r="2680" spans="2:2" x14ac:dyDescent="0.25">
      <c r="B2680" s="4"/>
    </row>
    <row r="2681" spans="2:2" x14ac:dyDescent="0.25">
      <c r="B2681" s="4"/>
    </row>
    <row r="2682" spans="2:2" x14ac:dyDescent="0.25">
      <c r="B2682" s="4"/>
    </row>
    <row r="2683" spans="2:2" x14ac:dyDescent="0.25">
      <c r="B2683" s="4"/>
    </row>
    <row r="2684" spans="2:2" x14ac:dyDescent="0.25">
      <c r="B2684" s="4"/>
    </row>
    <row r="2685" spans="2:2" x14ac:dyDescent="0.25">
      <c r="B2685" s="4"/>
    </row>
    <row r="2686" spans="2:2" x14ac:dyDescent="0.25">
      <c r="B2686" s="4"/>
    </row>
    <row r="2687" spans="2:2" x14ac:dyDescent="0.25">
      <c r="B2687" s="4"/>
    </row>
    <row r="2688" spans="2:2" x14ac:dyDescent="0.25">
      <c r="B2688" s="4"/>
    </row>
    <row r="2689" spans="2:2" x14ac:dyDescent="0.25">
      <c r="B2689" s="4"/>
    </row>
    <row r="2690" spans="2:2" x14ac:dyDescent="0.25">
      <c r="B2690" s="4"/>
    </row>
    <row r="2691" spans="2:2" x14ac:dyDescent="0.25">
      <c r="B2691" s="4"/>
    </row>
    <row r="2692" spans="2:2" x14ac:dyDescent="0.25">
      <c r="B2692" s="4"/>
    </row>
    <row r="2693" spans="2:2" x14ac:dyDescent="0.25">
      <c r="B2693" s="4"/>
    </row>
    <row r="2694" spans="2:2" x14ac:dyDescent="0.25">
      <c r="B2694" s="4"/>
    </row>
    <row r="2695" spans="2:2" x14ac:dyDescent="0.25">
      <c r="B2695" s="4"/>
    </row>
    <row r="2696" spans="2:2" x14ac:dyDescent="0.25">
      <c r="B2696" s="4"/>
    </row>
    <row r="2697" spans="2:2" x14ac:dyDescent="0.25">
      <c r="B2697" s="4"/>
    </row>
    <row r="2698" spans="2:2" x14ac:dyDescent="0.25">
      <c r="B2698" s="4"/>
    </row>
    <row r="2699" spans="2:2" x14ac:dyDescent="0.25">
      <c r="B2699" s="4"/>
    </row>
    <row r="2700" spans="2:2" x14ac:dyDescent="0.25">
      <c r="B2700" s="4"/>
    </row>
    <row r="2701" spans="2:2" x14ac:dyDescent="0.25">
      <c r="B2701" s="4"/>
    </row>
    <row r="2702" spans="2:2" x14ac:dyDescent="0.25">
      <c r="B2702" s="4"/>
    </row>
    <row r="2703" spans="2:2" x14ac:dyDescent="0.25">
      <c r="B2703" s="4"/>
    </row>
    <row r="2704" spans="2:2" x14ac:dyDescent="0.25">
      <c r="B2704" s="4"/>
    </row>
    <row r="2705" spans="2:2" x14ac:dyDescent="0.25">
      <c r="B2705" s="4"/>
    </row>
    <row r="2706" spans="2:2" x14ac:dyDescent="0.25">
      <c r="B2706" s="4"/>
    </row>
    <row r="2707" spans="2:2" x14ac:dyDescent="0.25">
      <c r="B2707" s="4"/>
    </row>
    <row r="2708" spans="2:2" x14ac:dyDescent="0.25">
      <c r="B2708" s="4"/>
    </row>
    <row r="2709" spans="2:2" x14ac:dyDescent="0.25">
      <c r="B2709" s="4"/>
    </row>
    <row r="2710" spans="2:2" x14ac:dyDescent="0.25">
      <c r="B2710" s="4"/>
    </row>
    <row r="2711" spans="2:2" x14ac:dyDescent="0.25">
      <c r="B2711" s="4"/>
    </row>
    <row r="2712" spans="2:2" x14ac:dyDescent="0.25">
      <c r="B2712" s="4"/>
    </row>
    <row r="2713" spans="2:2" x14ac:dyDescent="0.25">
      <c r="B2713" s="4"/>
    </row>
    <row r="2714" spans="2:2" x14ac:dyDescent="0.25">
      <c r="B2714" s="4"/>
    </row>
    <row r="2715" spans="2:2" x14ac:dyDescent="0.25">
      <c r="B2715" s="4"/>
    </row>
    <row r="2716" spans="2:2" x14ac:dyDescent="0.25">
      <c r="B2716" s="4"/>
    </row>
    <row r="2717" spans="2:2" x14ac:dyDescent="0.25">
      <c r="B2717" s="4"/>
    </row>
    <row r="2718" spans="2:2" x14ac:dyDescent="0.25">
      <c r="B2718" s="4"/>
    </row>
    <row r="2719" spans="2:2" x14ac:dyDescent="0.25">
      <c r="B2719" s="4"/>
    </row>
    <row r="2720" spans="2:2" x14ac:dyDescent="0.25">
      <c r="B2720" s="4"/>
    </row>
    <row r="2721" spans="2:2" x14ac:dyDescent="0.25">
      <c r="B2721" s="4"/>
    </row>
    <row r="2722" spans="2:2" x14ac:dyDescent="0.25">
      <c r="B2722" s="4"/>
    </row>
    <row r="2723" spans="2:2" x14ac:dyDescent="0.25">
      <c r="B2723" s="4"/>
    </row>
    <row r="2724" spans="2:2" x14ac:dyDescent="0.25">
      <c r="B2724" s="4"/>
    </row>
    <row r="2725" spans="2:2" x14ac:dyDescent="0.25">
      <c r="B2725" s="4"/>
    </row>
    <row r="2726" spans="2:2" x14ac:dyDescent="0.25">
      <c r="B2726" s="4"/>
    </row>
    <row r="2727" spans="2:2" x14ac:dyDescent="0.25">
      <c r="B2727" s="4"/>
    </row>
    <row r="2728" spans="2:2" x14ac:dyDescent="0.25">
      <c r="B2728" s="4"/>
    </row>
    <row r="2729" spans="2:2" x14ac:dyDescent="0.25">
      <c r="B2729" s="4"/>
    </row>
    <row r="2730" spans="2:2" x14ac:dyDescent="0.25">
      <c r="B2730" s="4"/>
    </row>
    <row r="2731" spans="2:2" x14ac:dyDescent="0.25">
      <c r="B2731" s="4"/>
    </row>
    <row r="2732" spans="2:2" x14ac:dyDescent="0.25">
      <c r="B2732" s="4"/>
    </row>
    <row r="2733" spans="2:2" x14ac:dyDescent="0.25">
      <c r="B2733" s="4"/>
    </row>
    <row r="2734" spans="2:2" x14ac:dyDescent="0.25">
      <c r="B2734" s="4"/>
    </row>
    <row r="2735" spans="2:2" x14ac:dyDescent="0.25">
      <c r="B2735" s="4"/>
    </row>
    <row r="2736" spans="2:2" x14ac:dyDescent="0.25">
      <c r="B2736" s="4"/>
    </row>
    <row r="2737" spans="2:2" x14ac:dyDescent="0.25">
      <c r="B2737" s="4"/>
    </row>
    <row r="2738" spans="2:2" x14ac:dyDescent="0.25">
      <c r="B2738" s="4"/>
    </row>
    <row r="2739" spans="2:2" x14ac:dyDescent="0.25">
      <c r="B2739" s="4"/>
    </row>
    <row r="2740" spans="2:2" x14ac:dyDescent="0.25">
      <c r="B2740" s="4"/>
    </row>
    <row r="2741" spans="2:2" x14ac:dyDescent="0.25">
      <c r="B2741" s="4"/>
    </row>
    <row r="2742" spans="2:2" x14ac:dyDescent="0.25">
      <c r="B2742" s="4"/>
    </row>
    <row r="2743" spans="2:2" x14ac:dyDescent="0.25">
      <c r="B2743" s="4"/>
    </row>
    <row r="2744" spans="2:2" x14ac:dyDescent="0.25">
      <c r="B2744" s="4"/>
    </row>
    <row r="2745" spans="2:2" x14ac:dyDescent="0.25">
      <c r="B2745" s="4"/>
    </row>
    <row r="2746" spans="2:2" x14ac:dyDescent="0.25">
      <c r="B2746" s="4"/>
    </row>
    <row r="2747" spans="2:2" x14ac:dyDescent="0.25">
      <c r="B2747" s="4"/>
    </row>
    <row r="2748" spans="2:2" x14ac:dyDescent="0.25">
      <c r="B2748" s="4"/>
    </row>
    <row r="2749" spans="2:2" x14ac:dyDescent="0.25">
      <c r="B2749" s="4"/>
    </row>
    <row r="2750" spans="2:2" x14ac:dyDescent="0.25">
      <c r="B2750" s="4"/>
    </row>
    <row r="2751" spans="2:2" x14ac:dyDescent="0.25">
      <c r="B2751" s="4"/>
    </row>
    <row r="2752" spans="2:2" x14ac:dyDescent="0.25">
      <c r="B2752" s="4"/>
    </row>
    <row r="2753" spans="2:2" x14ac:dyDescent="0.25">
      <c r="B2753" s="4"/>
    </row>
    <row r="2754" spans="2:2" x14ac:dyDescent="0.25">
      <c r="B2754" s="4"/>
    </row>
    <row r="2755" spans="2:2" x14ac:dyDescent="0.25">
      <c r="B2755" s="4"/>
    </row>
    <row r="2756" spans="2:2" x14ac:dyDescent="0.25">
      <c r="B2756" s="4"/>
    </row>
    <row r="2757" spans="2:2" x14ac:dyDescent="0.25">
      <c r="B2757" s="4"/>
    </row>
    <row r="2758" spans="2:2" x14ac:dyDescent="0.25">
      <c r="B2758" s="4"/>
    </row>
    <row r="2759" spans="2:2" x14ac:dyDescent="0.25">
      <c r="B2759" s="4"/>
    </row>
    <row r="2760" spans="2:2" x14ac:dyDescent="0.25">
      <c r="B2760" s="4"/>
    </row>
    <row r="2761" spans="2:2" x14ac:dyDescent="0.25">
      <c r="B2761" s="4"/>
    </row>
    <row r="2762" spans="2:2" x14ac:dyDescent="0.25">
      <c r="B2762" s="4"/>
    </row>
    <row r="2763" spans="2:2" x14ac:dyDescent="0.25">
      <c r="B2763" s="4"/>
    </row>
    <row r="2764" spans="2:2" x14ac:dyDescent="0.25">
      <c r="B2764" s="4"/>
    </row>
    <row r="2765" spans="2:2" x14ac:dyDescent="0.25">
      <c r="B2765" s="4"/>
    </row>
    <row r="2766" spans="2:2" x14ac:dyDescent="0.25">
      <c r="B2766" s="4"/>
    </row>
    <row r="2767" spans="2:2" x14ac:dyDescent="0.25">
      <c r="B2767" s="4"/>
    </row>
    <row r="2768" spans="2:2" x14ac:dyDescent="0.25">
      <c r="B2768" s="4"/>
    </row>
    <row r="2769" spans="2:2" x14ac:dyDescent="0.25">
      <c r="B2769" s="4"/>
    </row>
    <row r="2770" spans="2:2" x14ac:dyDescent="0.25">
      <c r="B2770" s="4"/>
    </row>
    <row r="2771" spans="2:2" x14ac:dyDescent="0.25">
      <c r="B2771" s="4"/>
    </row>
    <row r="2772" spans="2:2" x14ac:dyDescent="0.25">
      <c r="B2772" s="4"/>
    </row>
    <row r="2773" spans="2:2" x14ac:dyDescent="0.25">
      <c r="B2773" s="4"/>
    </row>
    <row r="2774" spans="2:2" x14ac:dyDescent="0.25">
      <c r="B2774" s="4"/>
    </row>
    <row r="2775" spans="2:2" x14ac:dyDescent="0.25">
      <c r="B2775" s="4"/>
    </row>
    <row r="2776" spans="2:2" x14ac:dyDescent="0.25">
      <c r="B2776" s="4"/>
    </row>
    <row r="2777" spans="2:2" x14ac:dyDescent="0.25">
      <c r="B2777" s="4"/>
    </row>
    <row r="2778" spans="2:2" x14ac:dyDescent="0.25">
      <c r="B2778" s="4"/>
    </row>
    <row r="2779" spans="2:2" x14ac:dyDescent="0.25">
      <c r="B2779" s="4"/>
    </row>
    <row r="2780" spans="2:2" x14ac:dyDescent="0.25">
      <c r="B2780" s="4"/>
    </row>
    <row r="2781" spans="2:2" x14ac:dyDescent="0.25">
      <c r="B2781" s="4"/>
    </row>
    <row r="2782" spans="2:2" x14ac:dyDescent="0.25">
      <c r="B2782" s="4"/>
    </row>
    <row r="2783" spans="2:2" x14ac:dyDescent="0.25">
      <c r="B2783" s="4"/>
    </row>
    <row r="2784" spans="2:2" x14ac:dyDescent="0.25">
      <c r="B2784" s="4"/>
    </row>
    <row r="2785" spans="2:2" x14ac:dyDescent="0.25">
      <c r="B2785" s="4"/>
    </row>
    <row r="2786" spans="2:2" x14ac:dyDescent="0.25">
      <c r="B2786" s="4"/>
    </row>
    <row r="2787" spans="2:2" x14ac:dyDescent="0.25">
      <c r="B2787" s="4"/>
    </row>
    <row r="2788" spans="2:2" x14ac:dyDescent="0.25">
      <c r="B2788" s="4"/>
    </row>
    <row r="2789" spans="2:2" x14ac:dyDescent="0.25">
      <c r="B2789" s="4"/>
    </row>
    <row r="2790" spans="2:2" x14ac:dyDescent="0.25">
      <c r="B2790" s="4"/>
    </row>
    <row r="2791" spans="2:2" x14ac:dyDescent="0.25">
      <c r="B2791" s="4"/>
    </row>
    <row r="2792" spans="2:2" x14ac:dyDescent="0.25">
      <c r="B2792" s="4"/>
    </row>
    <row r="2793" spans="2:2" x14ac:dyDescent="0.25">
      <c r="B2793" s="4"/>
    </row>
    <row r="2794" spans="2:2" x14ac:dyDescent="0.25">
      <c r="B2794" s="4"/>
    </row>
    <row r="2795" spans="2:2" x14ac:dyDescent="0.25">
      <c r="B2795" s="4"/>
    </row>
    <row r="2796" spans="2:2" x14ac:dyDescent="0.25">
      <c r="B2796" s="4"/>
    </row>
    <row r="2797" spans="2:2" x14ac:dyDescent="0.25">
      <c r="B2797" s="4"/>
    </row>
    <row r="2798" spans="2:2" x14ac:dyDescent="0.25">
      <c r="B2798" s="4"/>
    </row>
    <row r="2799" spans="2:2" x14ac:dyDescent="0.25">
      <c r="B2799" s="4"/>
    </row>
    <row r="2800" spans="2:2" x14ac:dyDescent="0.25">
      <c r="B2800" s="4"/>
    </row>
    <row r="2801" spans="2:2" x14ac:dyDescent="0.25">
      <c r="B2801" s="4"/>
    </row>
    <row r="2802" spans="2:2" x14ac:dyDescent="0.25">
      <c r="B2802" s="4"/>
    </row>
    <row r="2803" spans="2:2" x14ac:dyDescent="0.25">
      <c r="B2803" s="4"/>
    </row>
    <row r="2804" spans="2:2" x14ac:dyDescent="0.25">
      <c r="B2804" s="4"/>
    </row>
    <row r="2805" spans="2:2" x14ac:dyDescent="0.25">
      <c r="B2805" s="4"/>
    </row>
    <row r="2806" spans="2:2" x14ac:dyDescent="0.25">
      <c r="B2806" s="4"/>
    </row>
    <row r="2807" spans="2:2" x14ac:dyDescent="0.25">
      <c r="B2807" s="4"/>
    </row>
    <row r="2808" spans="2:2" x14ac:dyDescent="0.25">
      <c r="B2808" s="4"/>
    </row>
    <row r="2809" spans="2:2" x14ac:dyDescent="0.25">
      <c r="B2809" s="4"/>
    </row>
    <row r="2810" spans="2:2" x14ac:dyDescent="0.25">
      <c r="B2810" s="4"/>
    </row>
    <row r="2811" spans="2:2" x14ac:dyDescent="0.25">
      <c r="B2811" s="4"/>
    </row>
    <row r="2812" spans="2:2" x14ac:dyDescent="0.25">
      <c r="B2812" s="4"/>
    </row>
    <row r="2813" spans="2:2" x14ac:dyDescent="0.25">
      <c r="B2813" s="4"/>
    </row>
    <row r="2814" spans="2:2" x14ac:dyDescent="0.25">
      <c r="B2814" s="4"/>
    </row>
    <row r="2815" spans="2:2" x14ac:dyDescent="0.25">
      <c r="B2815" s="4"/>
    </row>
    <row r="2816" spans="2:2" x14ac:dyDescent="0.25">
      <c r="B2816" s="4"/>
    </row>
    <row r="2817" spans="2:2" x14ac:dyDescent="0.25">
      <c r="B2817" s="4"/>
    </row>
    <row r="2818" spans="2:2" x14ac:dyDescent="0.25">
      <c r="B2818" s="4"/>
    </row>
    <row r="2819" spans="2:2" x14ac:dyDescent="0.25">
      <c r="B2819" s="4"/>
    </row>
    <row r="2820" spans="2:2" x14ac:dyDescent="0.25">
      <c r="B2820" s="4"/>
    </row>
    <row r="2821" spans="2:2" x14ac:dyDescent="0.25">
      <c r="B2821" s="4"/>
    </row>
    <row r="2822" spans="2:2" x14ac:dyDescent="0.25">
      <c r="B2822" s="4"/>
    </row>
    <row r="2823" spans="2:2" x14ac:dyDescent="0.25">
      <c r="B2823" s="4"/>
    </row>
    <row r="2824" spans="2:2" x14ac:dyDescent="0.25">
      <c r="B2824" s="4"/>
    </row>
    <row r="2825" spans="2:2" x14ac:dyDescent="0.25">
      <c r="B2825" s="4"/>
    </row>
    <row r="2826" spans="2:2" x14ac:dyDescent="0.25">
      <c r="B2826" s="4"/>
    </row>
    <row r="2827" spans="2:2" x14ac:dyDescent="0.25">
      <c r="B2827" s="4"/>
    </row>
    <row r="2828" spans="2:2" x14ac:dyDescent="0.25">
      <c r="B2828" s="4"/>
    </row>
    <row r="2829" spans="2:2" x14ac:dyDescent="0.25">
      <c r="B2829" s="4"/>
    </row>
    <row r="2830" spans="2:2" x14ac:dyDescent="0.25">
      <c r="B2830" s="4"/>
    </row>
    <row r="2831" spans="2:2" x14ac:dyDescent="0.25">
      <c r="B2831" s="4"/>
    </row>
    <row r="2832" spans="2:2" x14ac:dyDescent="0.25">
      <c r="B2832" s="4"/>
    </row>
    <row r="2833" spans="2:2" x14ac:dyDescent="0.25">
      <c r="B2833" s="4"/>
    </row>
    <row r="2834" spans="2:2" x14ac:dyDescent="0.25">
      <c r="B2834" s="4"/>
    </row>
    <row r="2835" spans="2:2" x14ac:dyDescent="0.25">
      <c r="B2835" s="4"/>
    </row>
    <row r="2836" spans="2:2" x14ac:dyDescent="0.25">
      <c r="B2836" s="4"/>
    </row>
    <row r="2837" spans="2:2" x14ac:dyDescent="0.25">
      <c r="B2837" s="4"/>
    </row>
    <row r="2838" spans="2:2" x14ac:dyDescent="0.25">
      <c r="B2838" s="4"/>
    </row>
    <row r="2839" spans="2:2" x14ac:dyDescent="0.25">
      <c r="B2839" s="4"/>
    </row>
    <row r="2840" spans="2:2" x14ac:dyDescent="0.25">
      <c r="B2840" s="4"/>
    </row>
    <row r="2841" spans="2:2" x14ac:dyDescent="0.25">
      <c r="B2841" s="4"/>
    </row>
    <row r="2842" spans="2:2" x14ac:dyDescent="0.25">
      <c r="B2842" s="4"/>
    </row>
    <row r="2843" spans="2:2" x14ac:dyDescent="0.25">
      <c r="B2843" s="4"/>
    </row>
    <row r="2844" spans="2:2" x14ac:dyDescent="0.25">
      <c r="B2844" s="4"/>
    </row>
    <row r="2845" spans="2:2" x14ac:dyDescent="0.25">
      <c r="B2845" s="4"/>
    </row>
    <row r="2846" spans="2:2" x14ac:dyDescent="0.25">
      <c r="B2846" s="4"/>
    </row>
    <row r="2847" spans="2:2" x14ac:dyDescent="0.25">
      <c r="B2847" s="4"/>
    </row>
    <row r="2848" spans="2:2" x14ac:dyDescent="0.25">
      <c r="B2848" s="4"/>
    </row>
    <row r="2849" spans="2:2" x14ac:dyDescent="0.25">
      <c r="B2849" s="4"/>
    </row>
    <row r="2850" spans="2:2" x14ac:dyDescent="0.25">
      <c r="B2850" s="4"/>
    </row>
    <row r="2851" spans="2:2" x14ac:dyDescent="0.25">
      <c r="B2851" s="4"/>
    </row>
    <row r="2852" spans="2:2" x14ac:dyDescent="0.25">
      <c r="B2852" s="4"/>
    </row>
    <row r="2853" spans="2:2" x14ac:dyDescent="0.25">
      <c r="B2853" s="4"/>
    </row>
    <row r="2854" spans="2:2" x14ac:dyDescent="0.25">
      <c r="B2854" s="4"/>
    </row>
    <row r="2855" spans="2:2" x14ac:dyDescent="0.25">
      <c r="B2855" s="4"/>
    </row>
    <row r="2856" spans="2:2" x14ac:dyDescent="0.25">
      <c r="B2856" s="4"/>
    </row>
    <row r="2857" spans="2:2" x14ac:dyDescent="0.25">
      <c r="B2857" s="4"/>
    </row>
    <row r="2858" spans="2:2" x14ac:dyDescent="0.25">
      <c r="B2858" s="4"/>
    </row>
    <row r="2859" spans="2:2" x14ac:dyDescent="0.25">
      <c r="B2859" s="4"/>
    </row>
    <row r="2860" spans="2:2" x14ac:dyDescent="0.25">
      <c r="B2860" s="4"/>
    </row>
    <row r="2861" spans="2:2" x14ac:dyDescent="0.25">
      <c r="B2861" s="4"/>
    </row>
    <row r="2862" spans="2:2" x14ac:dyDescent="0.25">
      <c r="B2862" s="4"/>
    </row>
    <row r="2863" spans="2:2" x14ac:dyDescent="0.25">
      <c r="B2863" s="4"/>
    </row>
    <row r="2864" spans="2:2" x14ac:dyDescent="0.25">
      <c r="B2864" s="4"/>
    </row>
    <row r="2865" spans="2:2" x14ac:dyDescent="0.25">
      <c r="B2865" s="4"/>
    </row>
    <row r="2866" spans="2:2" x14ac:dyDescent="0.25">
      <c r="B2866" s="4"/>
    </row>
    <row r="2867" spans="2:2" x14ac:dyDescent="0.25">
      <c r="B2867" s="4"/>
    </row>
    <row r="2868" spans="2:2" x14ac:dyDescent="0.25">
      <c r="B2868" s="4"/>
    </row>
    <row r="2869" spans="2:2" x14ac:dyDescent="0.25">
      <c r="B2869" s="4"/>
    </row>
    <row r="2870" spans="2:2" x14ac:dyDescent="0.25">
      <c r="B2870" s="4"/>
    </row>
    <row r="2871" spans="2:2" x14ac:dyDescent="0.25">
      <c r="B2871" s="4"/>
    </row>
    <row r="2872" spans="2:2" x14ac:dyDescent="0.25">
      <c r="B2872" s="4"/>
    </row>
    <row r="2873" spans="2:2" x14ac:dyDescent="0.25">
      <c r="B2873" s="4"/>
    </row>
    <row r="2874" spans="2:2" x14ac:dyDescent="0.25">
      <c r="B2874" s="4"/>
    </row>
    <row r="2875" spans="2:2" x14ac:dyDescent="0.25">
      <c r="B2875" s="4"/>
    </row>
    <row r="2876" spans="2:2" x14ac:dyDescent="0.25">
      <c r="B2876" s="4"/>
    </row>
    <row r="2877" spans="2:2" x14ac:dyDescent="0.25">
      <c r="B2877" s="4"/>
    </row>
    <row r="2878" spans="2:2" x14ac:dyDescent="0.25">
      <c r="B2878" s="4"/>
    </row>
    <row r="2879" spans="2:2" x14ac:dyDescent="0.25">
      <c r="B2879" s="4"/>
    </row>
    <row r="2880" spans="2:2" x14ac:dyDescent="0.25">
      <c r="B2880" s="4"/>
    </row>
    <row r="2881" spans="2:2" x14ac:dyDescent="0.25">
      <c r="B2881" s="4"/>
    </row>
    <row r="2882" spans="2:2" x14ac:dyDescent="0.25">
      <c r="B2882" s="4"/>
    </row>
    <row r="2883" spans="2:2" x14ac:dyDescent="0.25">
      <c r="B2883" s="4"/>
    </row>
    <row r="2884" spans="2:2" x14ac:dyDescent="0.25">
      <c r="B2884" s="4"/>
    </row>
    <row r="2885" spans="2:2" x14ac:dyDescent="0.25">
      <c r="B2885" s="4"/>
    </row>
    <row r="2886" spans="2:2" x14ac:dyDescent="0.25">
      <c r="B2886" s="4"/>
    </row>
    <row r="2887" spans="2:2" x14ac:dyDescent="0.25">
      <c r="B2887" s="4"/>
    </row>
    <row r="2888" spans="2:2" x14ac:dyDescent="0.25">
      <c r="B2888" s="4"/>
    </row>
    <row r="2889" spans="2:2" x14ac:dyDescent="0.25">
      <c r="B2889" s="4"/>
    </row>
    <row r="2890" spans="2:2" x14ac:dyDescent="0.25">
      <c r="B2890" s="4"/>
    </row>
    <row r="2891" spans="2:2" x14ac:dyDescent="0.25">
      <c r="B2891" s="4"/>
    </row>
    <row r="2892" spans="2:2" x14ac:dyDescent="0.25">
      <c r="B2892" s="4"/>
    </row>
    <row r="2893" spans="2:2" x14ac:dyDescent="0.25">
      <c r="B2893" s="4"/>
    </row>
    <row r="2894" spans="2:2" x14ac:dyDescent="0.25">
      <c r="B2894" s="4"/>
    </row>
    <row r="2895" spans="2:2" x14ac:dyDescent="0.25">
      <c r="B2895" s="4"/>
    </row>
    <row r="2896" spans="2:2" x14ac:dyDescent="0.25">
      <c r="B2896" s="4"/>
    </row>
    <row r="2897" spans="2:2" x14ac:dyDescent="0.25">
      <c r="B2897" s="4"/>
    </row>
    <row r="2898" spans="2:2" x14ac:dyDescent="0.25">
      <c r="B2898" s="4"/>
    </row>
    <row r="2899" spans="2:2" x14ac:dyDescent="0.25">
      <c r="B2899" s="4"/>
    </row>
    <row r="2900" spans="2:2" x14ac:dyDescent="0.25">
      <c r="B2900" s="4"/>
    </row>
    <row r="2901" spans="2:2" x14ac:dyDescent="0.25">
      <c r="B2901" s="4"/>
    </row>
    <row r="2902" spans="2:2" x14ac:dyDescent="0.25">
      <c r="B2902" s="4"/>
    </row>
    <row r="2903" spans="2:2" x14ac:dyDescent="0.25">
      <c r="B2903" s="4"/>
    </row>
    <row r="2904" spans="2:2" x14ac:dyDescent="0.25">
      <c r="B2904" s="4"/>
    </row>
    <row r="2905" spans="2:2" x14ac:dyDescent="0.25">
      <c r="B2905" s="4"/>
    </row>
    <row r="2906" spans="2:2" x14ac:dyDescent="0.25">
      <c r="B2906" s="4"/>
    </row>
    <row r="2907" spans="2:2" x14ac:dyDescent="0.25">
      <c r="B2907" s="4"/>
    </row>
    <row r="2908" spans="2:2" x14ac:dyDescent="0.25">
      <c r="B2908" s="4"/>
    </row>
    <row r="2909" spans="2:2" x14ac:dyDescent="0.25">
      <c r="B2909" s="4"/>
    </row>
    <row r="2910" spans="2:2" x14ac:dyDescent="0.25">
      <c r="B2910" s="4"/>
    </row>
    <row r="2911" spans="2:2" x14ac:dyDescent="0.25">
      <c r="B2911" s="4"/>
    </row>
    <row r="2912" spans="2:2" x14ac:dyDescent="0.25">
      <c r="B2912" s="4"/>
    </row>
    <row r="2913" spans="2:2" x14ac:dyDescent="0.25">
      <c r="B2913" s="4"/>
    </row>
    <row r="2914" spans="2:2" x14ac:dyDescent="0.25">
      <c r="B2914" s="4"/>
    </row>
    <row r="2915" spans="2:2" x14ac:dyDescent="0.25">
      <c r="B2915" s="4"/>
    </row>
    <row r="2916" spans="2:2" x14ac:dyDescent="0.25">
      <c r="B2916" s="4"/>
    </row>
    <row r="2917" spans="2:2" x14ac:dyDescent="0.25">
      <c r="B2917" s="4"/>
    </row>
    <row r="2918" spans="2:2" x14ac:dyDescent="0.25">
      <c r="B2918" s="4"/>
    </row>
    <row r="2919" spans="2:2" x14ac:dyDescent="0.25">
      <c r="B2919" s="4"/>
    </row>
    <row r="2920" spans="2:2" x14ac:dyDescent="0.25">
      <c r="B2920" s="4"/>
    </row>
    <row r="2921" spans="2:2" x14ac:dyDescent="0.25">
      <c r="B2921" s="4"/>
    </row>
    <row r="2922" spans="2:2" x14ac:dyDescent="0.25">
      <c r="B2922" s="4"/>
    </row>
    <row r="2923" spans="2:2" x14ac:dyDescent="0.25">
      <c r="B2923" s="4"/>
    </row>
    <row r="2924" spans="2:2" x14ac:dyDescent="0.25">
      <c r="B2924" s="4"/>
    </row>
    <row r="2925" spans="2:2" x14ac:dyDescent="0.25">
      <c r="B2925" s="4"/>
    </row>
    <row r="2926" spans="2:2" x14ac:dyDescent="0.25">
      <c r="B2926" s="4"/>
    </row>
    <row r="2927" spans="2:2" x14ac:dyDescent="0.25">
      <c r="B2927" s="4"/>
    </row>
    <row r="2928" spans="2:2" x14ac:dyDescent="0.25">
      <c r="B2928" s="4"/>
    </row>
    <row r="2929" spans="2:2" x14ac:dyDescent="0.25">
      <c r="B2929" s="4"/>
    </row>
    <row r="2930" spans="2:2" x14ac:dyDescent="0.25">
      <c r="B2930" s="4"/>
    </row>
    <row r="2931" spans="2:2" x14ac:dyDescent="0.25">
      <c r="B2931" s="4"/>
    </row>
    <row r="2932" spans="2:2" x14ac:dyDescent="0.25">
      <c r="B2932" s="4"/>
    </row>
    <row r="2933" spans="2:2" x14ac:dyDescent="0.25">
      <c r="B2933" s="4"/>
    </row>
    <row r="2934" spans="2:2" x14ac:dyDescent="0.25">
      <c r="B2934" s="4"/>
    </row>
    <row r="2935" spans="2:2" x14ac:dyDescent="0.25">
      <c r="B2935" s="4"/>
    </row>
    <row r="2936" spans="2:2" x14ac:dyDescent="0.25">
      <c r="B2936" s="4"/>
    </row>
    <row r="2937" spans="2:2" x14ac:dyDescent="0.25">
      <c r="B2937" s="4"/>
    </row>
    <row r="2938" spans="2:2" x14ac:dyDescent="0.25">
      <c r="B2938" s="4"/>
    </row>
    <row r="2939" spans="2:2" x14ac:dyDescent="0.25">
      <c r="B2939" s="4"/>
    </row>
    <row r="2940" spans="2:2" x14ac:dyDescent="0.25">
      <c r="B2940" s="4"/>
    </row>
    <row r="2941" spans="2:2" x14ac:dyDescent="0.25">
      <c r="B2941" s="4"/>
    </row>
    <row r="2942" spans="2:2" x14ac:dyDescent="0.25">
      <c r="B2942" s="4"/>
    </row>
    <row r="2943" spans="2:2" x14ac:dyDescent="0.25">
      <c r="B2943" s="4"/>
    </row>
    <row r="2944" spans="2:2" x14ac:dyDescent="0.25">
      <c r="B2944" s="4"/>
    </row>
    <row r="2945" spans="2:2" x14ac:dyDescent="0.25">
      <c r="B2945" s="4"/>
    </row>
    <row r="2946" spans="2:2" x14ac:dyDescent="0.25">
      <c r="B2946" s="4"/>
    </row>
    <row r="2947" spans="2:2" x14ac:dyDescent="0.25">
      <c r="B2947" s="4"/>
    </row>
    <row r="2948" spans="2:2" x14ac:dyDescent="0.25">
      <c r="B2948" s="4"/>
    </row>
    <row r="2949" spans="2:2" x14ac:dyDescent="0.25">
      <c r="B2949" s="4"/>
    </row>
    <row r="2950" spans="2:2" x14ac:dyDescent="0.25">
      <c r="B2950" s="4"/>
    </row>
    <row r="2951" spans="2:2" x14ac:dyDescent="0.25">
      <c r="B2951" s="4"/>
    </row>
    <row r="2952" spans="2:2" x14ac:dyDescent="0.25">
      <c r="B2952" s="4"/>
    </row>
    <row r="2953" spans="2:2" x14ac:dyDescent="0.25">
      <c r="B2953" s="4"/>
    </row>
    <row r="2954" spans="2:2" x14ac:dyDescent="0.25">
      <c r="B2954" s="4"/>
    </row>
    <row r="2955" spans="2:2" x14ac:dyDescent="0.25">
      <c r="B2955" s="4"/>
    </row>
    <row r="2956" spans="2:2" x14ac:dyDescent="0.25">
      <c r="B2956" s="4"/>
    </row>
    <row r="2957" spans="2:2" x14ac:dyDescent="0.25">
      <c r="B2957" s="4"/>
    </row>
    <row r="2958" spans="2:2" x14ac:dyDescent="0.25">
      <c r="B2958" s="4"/>
    </row>
    <row r="2959" spans="2:2" x14ac:dyDescent="0.25">
      <c r="B2959" s="4"/>
    </row>
    <row r="2960" spans="2:2" x14ac:dyDescent="0.25">
      <c r="B2960" s="4"/>
    </row>
    <row r="2961" spans="2:2" x14ac:dyDescent="0.25">
      <c r="B2961" s="4"/>
    </row>
    <row r="2962" spans="2:2" x14ac:dyDescent="0.25">
      <c r="B2962" s="4"/>
    </row>
    <row r="2963" spans="2:2" x14ac:dyDescent="0.25">
      <c r="B2963" s="4"/>
    </row>
    <row r="2964" spans="2:2" x14ac:dyDescent="0.25">
      <c r="B2964" s="4"/>
    </row>
    <row r="2965" spans="2:2" x14ac:dyDescent="0.25">
      <c r="B2965" s="4"/>
    </row>
    <row r="2966" spans="2:2" x14ac:dyDescent="0.25">
      <c r="B2966" s="4"/>
    </row>
    <row r="2967" spans="2:2" x14ac:dyDescent="0.25">
      <c r="B2967" s="4"/>
    </row>
    <row r="2968" spans="2:2" x14ac:dyDescent="0.25">
      <c r="B2968" s="4"/>
    </row>
    <row r="2969" spans="2:2" x14ac:dyDescent="0.25">
      <c r="B2969" s="4"/>
    </row>
    <row r="2970" spans="2:2" x14ac:dyDescent="0.25">
      <c r="B2970" s="4"/>
    </row>
    <row r="2971" spans="2:2" x14ac:dyDescent="0.25">
      <c r="B2971" s="4"/>
    </row>
    <row r="2972" spans="2:2" x14ac:dyDescent="0.25">
      <c r="B2972" s="4"/>
    </row>
    <row r="2973" spans="2:2" x14ac:dyDescent="0.25">
      <c r="B2973" s="4"/>
    </row>
    <row r="2974" spans="2:2" x14ac:dyDescent="0.25">
      <c r="B2974" s="4"/>
    </row>
    <row r="2975" spans="2:2" x14ac:dyDescent="0.25">
      <c r="B2975" s="4"/>
    </row>
    <row r="2976" spans="2:2" x14ac:dyDescent="0.25">
      <c r="B2976" s="4"/>
    </row>
    <row r="2977" spans="2:2" x14ac:dyDescent="0.25">
      <c r="B2977" s="4"/>
    </row>
    <row r="2978" spans="2:2" x14ac:dyDescent="0.25">
      <c r="B2978" s="4"/>
    </row>
    <row r="2979" spans="2:2" x14ac:dyDescent="0.25">
      <c r="B2979" s="4"/>
    </row>
    <row r="2980" spans="2:2" x14ac:dyDescent="0.25">
      <c r="B2980" s="4"/>
    </row>
    <row r="2981" spans="2:2" x14ac:dyDescent="0.25">
      <c r="B2981" s="4"/>
    </row>
    <row r="2982" spans="2:2" x14ac:dyDescent="0.25">
      <c r="B2982" s="4"/>
    </row>
    <row r="2983" spans="2:2" x14ac:dyDescent="0.25">
      <c r="B2983" s="4"/>
    </row>
    <row r="2984" spans="2:2" x14ac:dyDescent="0.25">
      <c r="B2984" s="4"/>
    </row>
    <row r="2985" spans="2:2" x14ac:dyDescent="0.25">
      <c r="B2985" s="4"/>
    </row>
    <row r="2986" spans="2:2" x14ac:dyDescent="0.25">
      <c r="B2986" s="4"/>
    </row>
    <row r="2987" spans="2:2" x14ac:dyDescent="0.25">
      <c r="B2987" s="4"/>
    </row>
    <row r="2988" spans="2:2" x14ac:dyDescent="0.25">
      <c r="B2988" s="4"/>
    </row>
    <row r="2989" spans="2:2" x14ac:dyDescent="0.25">
      <c r="B2989" s="4"/>
    </row>
    <row r="2990" spans="2:2" x14ac:dyDescent="0.25">
      <c r="B2990" s="4"/>
    </row>
    <row r="2991" spans="2:2" x14ac:dyDescent="0.25">
      <c r="B2991" s="4"/>
    </row>
    <row r="2992" spans="2:2" x14ac:dyDescent="0.25">
      <c r="B2992" s="4"/>
    </row>
    <row r="2993" spans="2:2" x14ac:dyDescent="0.25">
      <c r="B2993" s="4"/>
    </row>
    <row r="2994" spans="2:2" x14ac:dyDescent="0.25">
      <c r="B2994" s="4"/>
    </row>
    <row r="2995" spans="2:2" x14ac:dyDescent="0.25">
      <c r="B2995" s="4"/>
    </row>
    <row r="2996" spans="2:2" x14ac:dyDescent="0.25">
      <c r="B2996" s="4"/>
    </row>
    <row r="2997" spans="2:2" x14ac:dyDescent="0.25">
      <c r="B2997" s="4"/>
    </row>
    <row r="2998" spans="2:2" x14ac:dyDescent="0.25">
      <c r="B2998" s="4"/>
    </row>
    <row r="2999" spans="2:2" x14ac:dyDescent="0.25">
      <c r="B2999" s="4"/>
    </row>
    <row r="3000" spans="2:2" x14ac:dyDescent="0.25">
      <c r="B3000" s="4"/>
    </row>
    <row r="3001" spans="2:2" x14ac:dyDescent="0.25">
      <c r="B3001" s="4"/>
    </row>
    <row r="3002" spans="2:2" x14ac:dyDescent="0.25">
      <c r="B3002" s="4"/>
    </row>
    <row r="3003" spans="2:2" x14ac:dyDescent="0.25">
      <c r="B3003" s="4"/>
    </row>
    <row r="3004" spans="2:2" x14ac:dyDescent="0.25">
      <c r="B3004" s="4"/>
    </row>
    <row r="3005" spans="2:2" x14ac:dyDescent="0.25">
      <c r="B3005" s="4"/>
    </row>
    <row r="3006" spans="2:2" x14ac:dyDescent="0.25">
      <c r="B3006" s="4"/>
    </row>
    <row r="3007" spans="2:2" x14ac:dyDescent="0.25">
      <c r="B3007" s="4"/>
    </row>
    <row r="3008" spans="2:2" x14ac:dyDescent="0.25">
      <c r="B3008" s="4"/>
    </row>
    <row r="3009" spans="2:2" x14ac:dyDescent="0.25">
      <c r="B3009" s="4"/>
    </row>
    <row r="3010" spans="2:2" x14ac:dyDescent="0.25">
      <c r="B3010" s="4"/>
    </row>
    <row r="3011" spans="2:2" x14ac:dyDescent="0.25">
      <c r="B3011" s="4"/>
    </row>
    <row r="3012" spans="2:2" x14ac:dyDescent="0.25">
      <c r="B3012" s="4"/>
    </row>
    <row r="3013" spans="2:2" x14ac:dyDescent="0.25">
      <c r="B3013" s="4"/>
    </row>
    <row r="3014" spans="2:2" x14ac:dyDescent="0.25">
      <c r="B3014" s="4"/>
    </row>
    <row r="3015" spans="2:2" x14ac:dyDescent="0.25">
      <c r="B3015" s="4"/>
    </row>
    <row r="3016" spans="2:2" x14ac:dyDescent="0.25">
      <c r="B3016" s="4"/>
    </row>
    <row r="3017" spans="2:2" x14ac:dyDescent="0.25">
      <c r="B3017" s="4"/>
    </row>
    <row r="3018" spans="2:2" x14ac:dyDescent="0.25">
      <c r="B3018" s="4"/>
    </row>
    <row r="3019" spans="2:2" x14ac:dyDescent="0.25">
      <c r="B3019" s="4"/>
    </row>
    <row r="3020" spans="2:2" x14ac:dyDescent="0.25">
      <c r="B3020" s="4"/>
    </row>
    <row r="3021" spans="2:2" x14ac:dyDescent="0.25">
      <c r="B3021" s="4"/>
    </row>
    <row r="3022" spans="2:2" x14ac:dyDescent="0.25">
      <c r="B3022" s="4"/>
    </row>
    <row r="3023" spans="2:2" x14ac:dyDescent="0.25">
      <c r="B3023" s="4"/>
    </row>
    <row r="3024" spans="2:2" x14ac:dyDescent="0.25">
      <c r="B3024" s="4"/>
    </row>
    <row r="3025" spans="2:2" x14ac:dyDescent="0.25">
      <c r="B3025" s="4"/>
    </row>
    <row r="3026" spans="2:2" x14ac:dyDescent="0.25">
      <c r="B3026" s="4"/>
    </row>
    <row r="3027" spans="2:2" x14ac:dyDescent="0.25">
      <c r="B3027" s="4"/>
    </row>
    <row r="3028" spans="2:2" x14ac:dyDescent="0.25">
      <c r="B3028" s="4"/>
    </row>
    <row r="3029" spans="2:2" x14ac:dyDescent="0.25">
      <c r="B3029" s="4"/>
    </row>
    <row r="3030" spans="2:2" x14ac:dyDescent="0.25">
      <c r="B3030" s="4"/>
    </row>
    <row r="3031" spans="2:2" x14ac:dyDescent="0.25">
      <c r="B3031" s="4"/>
    </row>
    <row r="3032" spans="2:2" x14ac:dyDescent="0.25">
      <c r="B3032" s="4"/>
    </row>
    <row r="3033" spans="2:2" x14ac:dyDescent="0.25">
      <c r="B3033" s="4"/>
    </row>
    <row r="3034" spans="2:2" x14ac:dyDescent="0.25">
      <c r="B3034" s="4"/>
    </row>
    <row r="3035" spans="2:2" x14ac:dyDescent="0.25">
      <c r="B3035" s="4"/>
    </row>
    <row r="3036" spans="2:2" x14ac:dyDescent="0.25">
      <c r="B3036" s="4"/>
    </row>
    <row r="3037" spans="2:2" x14ac:dyDescent="0.25">
      <c r="B3037" s="4"/>
    </row>
    <row r="3038" spans="2:2" x14ac:dyDescent="0.25">
      <c r="B3038" s="4"/>
    </row>
    <row r="3039" spans="2:2" x14ac:dyDescent="0.25">
      <c r="B3039" s="4"/>
    </row>
    <row r="3040" spans="2:2" x14ac:dyDescent="0.25">
      <c r="B3040" s="4"/>
    </row>
    <row r="3041" spans="2:2" x14ac:dyDescent="0.25">
      <c r="B3041" s="4"/>
    </row>
    <row r="3042" spans="2:2" x14ac:dyDescent="0.25">
      <c r="B3042" s="4"/>
    </row>
    <row r="3043" spans="2:2" x14ac:dyDescent="0.25">
      <c r="B3043" s="4"/>
    </row>
    <row r="3044" spans="2:2" x14ac:dyDescent="0.25">
      <c r="B3044" s="4"/>
    </row>
    <row r="3045" spans="2:2" x14ac:dyDescent="0.25">
      <c r="B3045" s="4"/>
    </row>
    <row r="3046" spans="2:2" x14ac:dyDescent="0.25">
      <c r="B3046" s="4"/>
    </row>
    <row r="3047" spans="2:2" x14ac:dyDescent="0.25">
      <c r="B3047" s="4"/>
    </row>
    <row r="3048" spans="2:2" x14ac:dyDescent="0.25">
      <c r="B3048" s="4"/>
    </row>
    <row r="3049" spans="2:2" x14ac:dyDescent="0.25">
      <c r="B3049" s="4"/>
    </row>
    <row r="3050" spans="2:2" x14ac:dyDescent="0.25">
      <c r="B3050" s="4"/>
    </row>
    <row r="3051" spans="2:2" x14ac:dyDescent="0.25">
      <c r="B3051" s="4"/>
    </row>
    <row r="3052" spans="2:2" x14ac:dyDescent="0.25">
      <c r="B3052" s="4"/>
    </row>
    <row r="3053" spans="2:2" x14ac:dyDescent="0.25">
      <c r="B3053" s="4"/>
    </row>
    <row r="3054" spans="2:2" x14ac:dyDescent="0.25">
      <c r="B3054" s="4"/>
    </row>
    <row r="3055" spans="2:2" x14ac:dyDescent="0.25">
      <c r="B3055" s="4"/>
    </row>
    <row r="3056" spans="2:2" x14ac:dyDescent="0.25">
      <c r="B3056" s="4"/>
    </row>
    <row r="3057" spans="2:2" x14ac:dyDescent="0.25">
      <c r="B3057" s="4"/>
    </row>
    <row r="3058" spans="2:2" x14ac:dyDescent="0.25">
      <c r="B3058" s="4"/>
    </row>
    <row r="3059" spans="2:2" x14ac:dyDescent="0.25">
      <c r="B3059" s="4"/>
    </row>
    <row r="3060" spans="2:2" x14ac:dyDescent="0.25">
      <c r="B3060" s="4"/>
    </row>
    <row r="3061" spans="2:2" x14ac:dyDescent="0.25">
      <c r="B3061" s="4"/>
    </row>
    <row r="3062" spans="2:2" x14ac:dyDescent="0.25">
      <c r="B3062" s="4"/>
    </row>
    <row r="3063" spans="2:2" x14ac:dyDescent="0.25">
      <c r="B3063" s="4"/>
    </row>
    <row r="3064" spans="2:2" x14ac:dyDescent="0.25">
      <c r="B3064" s="4"/>
    </row>
    <row r="3065" spans="2:2" x14ac:dyDescent="0.25">
      <c r="B3065" s="4"/>
    </row>
    <row r="3066" spans="2:2" x14ac:dyDescent="0.25">
      <c r="B3066" s="4"/>
    </row>
    <row r="3067" spans="2:2" x14ac:dyDescent="0.25">
      <c r="B3067" s="4"/>
    </row>
    <row r="3068" spans="2:2" x14ac:dyDescent="0.25">
      <c r="B3068" s="4"/>
    </row>
    <row r="3069" spans="2:2" x14ac:dyDescent="0.25">
      <c r="B3069" s="4"/>
    </row>
    <row r="3070" spans="2:2" x14ac:dyDescent="0.25">
      <c r="B3070" s="4"/>
    </row>
    <row r="3071" spans="2:2" x14ac:dyDescent="0.25">
      <c r="B3071" s="4"/>
    </row>
    <row r="3072" spans="2:2" x14ac:dyDescent="0.25">
      <c r="B3072" s="4"/>
    </row>
    <row r="3073" spans="2:2" x14ac:dyDescent="0.25">
      <c r="B3073" s="4"/>
    </row>
    <row r="3074" spans="2:2" x14ac:dyDescent="0.25">
      <c r="B3074" s="4"/>
    </row>
    <row r="3075" spans="2:2" x14ac:dyDescent="0.25">
      <c r="B3075" s="4"/>
    </row>
    <row r="3076" spans="2:2" x14ac:dyDescent="0.25">
      <c r="B3076" s="4"/>
    </row>
    <row r="3077" spans="2:2" x14ac:dyDescent="0.25">
      <c r="B3077" s="4"/>
    </row>
    <row r="3078" spans="2:2" x14ac:dyDescent="0.25">
      <c r="B3078" s="4"/>
    </row>
    <row r="3079" spans="2:2" x14ac:dyDescent="0.25">
      <c r="B3079" s="4"/>
    </row>
    <row r="3080" spans="2:2" x14ac:dyDescent="0.25">
      <c r="B3080" s="4"/>
    </row>
    <row r="3081" spans="2:2" x14ac:dyDescent="0.25">
      <c r="B3081" s="4"/>
    </row>
    <row r="3082" spans="2:2" x14ac:dyDescent="0.25">
      <c r="B3082" s="4"/>
    </row>
    <row r="3083" spans="2:2" x14ac:dyDescent="0.25">
      <c r="B3083" s="4"/>
    </row>
    <row r="3084" spans="2:2" x14ac:dyDescent="0.25">
      <c r="B3084" s="4"/>
    </row>
    <row r="3085" spans="2:2" x14ac:dyDescent="0.25">
      <c r="B3085" s="4"/>
    </row>
    <row r="3086" spans="2:2" x14ac:dyDescent="0.25">
      <c r="B3086" s="4"/>
    </row>
    <row r="3087" spans="2:2" x14ac:dyDescent="0.25">
      <c r="B3087" s="4"/>
    </row>
    <row r="3088" spans="2:2" x14ac:dyDescent="0.25">
      <c r="B3088" s="4"/>
    </row>
    <row r="3089" spans="2:2" x14ac:dyDescent="0.25">
      <c r="B3089" s="4"/>
    </row>
    <row r="3090" spans="2:2" x14ac:dyDescent="0.25">
      <c r="B3090" s="4"/>
    </row>
    <row r="3091" spans="2:2" x14ac:dyDescent="0.25">
      <c r="B3091" s="4"/>
    </row>
    <row r="3092" spans="2:2" x14ac:dyDescent="0.25">
      <c r="B3092" s="4"/>
    </row>
    <row r="3093" spans="2:2" x14ac:dyDescent="0.25">
      <c r="B3093" s="4"/>
    </row>
    <row r="3094" spans="2:2" x14ac:dyDescent="0.25">
      <c r="B3094" s="4"/>
    </row>
    <row r="3095" spans="2:2" x14ac:dyDescent="0.25">
      <c r="B3095" s="4"/>
    </row>
    <row r="3096" spans="2:2" x14ac:dyDescent="0.25">
      <c r="B3096" s="4"/>
    </row>
    <row r="3097" spans="2:2" x14ac:dyDescent="0.25">
      <c r="B3097" s="4"/>
    </row>
    <row r="3098" spans="2:2" x14ac:dyDescent="0.25">
      <c r="B3098" s="4"/>
    </row>
    <row r="3099" spans="2:2" x14ac:dyDescent="0.25">
      <c r="B3099" s="4"/>
    </row>
    <row r="3100" spans="2:2" x14ac:dyDescent="0.25">
      <c r="B3100" s="4"/>
    </row>
    <row r="3101" spans="2:2" x14ac:dyDescent="0.25">
      <c r="B3101" s="4"/>
    </row>
    <row r="3102" spans="2:2" x14ac:dyDescent="0.25">
      <c r="B3102" s="4"/>
    </row>
    <row r="3103" spans="2:2" x14ac:dyDescent="0.25">
      <c r="B3103" s="4"/>
    </row>
    <row r="3104" spans="2:2" x14ac:dyDescent="0.25">
      <c r="B3104" s="4"/>
    </row>
    <row r="3105" spans="2:2" x14ac:dyDescent="0.25">
      <c r="B3105" s="4"/>
    </row>
    <row r="3106" spans="2:2" x14ac:dyDescent="0.25">
      <c r="B3106" s="4"/>
    </row>
    <row r="3107" spans="2:2" x14ac:dyDescent="0.25">
      <c r="B3107" s="4"/>
    </row>
    <row r="3108" spans="2:2" x14ac:dyDescent="0.25">
      <c r="B3108" s="4"/>
    </row>
    <row r="3109" spans="2:2" x14ac:dyDescent="0.25">
      <c r="B3109" s="4"/>
    </row>
    <row r="3110" spans="2:2" x14ac:dyDescent="0.25">
      <c r="B3110" s="4"/>
    </row>
    <row r="3111" spans="2:2" x14ac:dyDescent="0.25">
      <c r="B3111" s="4"/>
    </row>
    <row r="3112" spans="2:2" x14ac:dyDescent="0.25">
      <c r="B3112" s="4"/>
    </row>
    <row r="3113" spans="2:2" x14ac:dyDescent="0.25">
      <c r="B3113" s="4"/>
    </row>
    <row r="3114" spans="2:2" x14ac:dyDescent="0.25">
      <c r="B3114" s="4"/>
    </row>
    <row r="3115" spans="2:2" x14ac:dyDescent="0.25">
      <c r="B3115" s="4"/>
    </row>
    <row r="3116" spans="2:2" x14ac:dyDescent="0.25">
      <c r="B3116" s="4"/>
    </row>
    <row r="3117" spans="2:2" x14ac:dyDescent="0.25">
      <c r="B3117" s="4"/>
    </row>
    <row r="3118" spans="2:2" x14ac:dyDescent="0.25">
      <c r="B3118" s="4"/>
    </row>
    <row r="3119" spans="2:2" x14ac:dyDescent="0.25">
      <c r="B3119" s="4"/>
    </row>
    <row r="3120" spans="2:2" x14ac:dyDescent="0.25">
      <c r="B3120" s="4"/>
    </row>
    <row r="3121" spans="2:2" x14ac:dyDescent="0.25">
      <c r="B3121" s="4"/>
    </row>
    <row r="3122" spans="2:2" x14ac:dyDescent="0.25">
      <c r="B3122" s="4"/>
    </row>
    <row r="3123" spans="2:2" x14ac:dyDescent="0.25">
      <c r="B3123" s="4"/>
    </row>
    <row r="3124" spans="2:2" x14ac:dyDescent="0.25">
      <c r="B3124" s="4"/>
    </row>
    <row r="3125" spans="2:2" x14ac:dyDescent="0.25">
      <c r="B3125" s="4"/>
    </row>
    <row r="3126" spans="2:2" x14ac:dyDescent="0.25">
      <c r="B3126" s="4"/>
    </row>
  </sheetData>
  <phoneticPr fontId="19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A1:H3080"/>
  <sheetViews>
    <sheetView showGridLines="0" view="pageBreakPreview" zoomScale="85" zoomScaleNormal="70" zoomScaleSheetLayoutView="85" workbookViewId="0">
      <selection activeCell="A2" sqref="A2"/>
    </sheetView>
  </sheetViews>
  <sheetFormatPr defaultRowHeight="15" x14ac:dyDescent="0.25"/>
  <cols>
    <col min="1" max="1" width="25" bestFit="1" customWidth="1"/>
    <col min="2" max="2" width="10.7109375" bestFit="1" customWidth="1"/>
    <col min="3" max="3" width="41.28515625" bestFit="1" customWidth="1"/>
    <col min="4" max="4" width="14.5703125" bestFit="1" customWidth="1"/>
    <col min="5" max="5" width="21.7109375" bestFit="1" customWidth="1"/>
    <col min="6" max="6" width="16.28515625" bestFit="1" customWidth="1"/>
    <col min="7" max="7" width="22.28515625" bestFit="1" customWidth="1"/>
    <col min="8" max="8" width="30.28515625" bestFit="1" customWidth="1"/>
  </cols>
  <sheetData>
    <row r="1" spans="1:8" x14ac:dyDescent="0.25">
      <c r="B1" s="18"/>
      <c r="C1" s="18"/>
      <c r="D1" s="18" t="s">
        <v>3873</v>
      </c>
      <c r="E1" s="18"/>
      <c r="F1" s="18"/>
      <c r="G1" s="18"/>
      <c r="H1" s="18"/>
    </row>
    <row r="2" spans="1:8" ht="30" x14ac:dyDescent="0.25">
      <c r="A2" s="18" t="s">
        <v>2195</v>
      </c>
      <c r="B2" s="18" t="s">
        <v>0</v>
      </c>
      <c r="C2" s="18" t="s">
        <v>6</v>
      </c>
      <c r="D2" s="18" t="s">
        <v>3875</v>
      </c>
      <c r="E2" s="18" t="s">
        <v>3877</v>
      </c>
      <c r="F2" s="18" t="s">
        <v>3876</v>
      </c>
      <c r="G2" s="18" t="s">
        <v>3878</v>
      </c>
      <c r="H2" s="18" t="s">
        <v>3879</v>
      </c>
    </row>
    <row r="3" spans="1:8" x14ac:dyDescent="0.25">
      <c r="A3">
        <v>1</v>
      </c>
      <c r="B3">
        <v>8297</v>
      </c>
      <c r="C3" t="s">
        <v>2568</v>
      </c>
      <c r="D3" s="1">
        <v>1.0290663649079821</v>
      </c>
      <c r="E3" s="1">
        <v>0.51453318245399104</v>
      </c>
      <c r="F3" s="1">
        <v>2</v>
      </c>
      <c r="G3" s="1">
        <v>13829.706796533699</v>
      </c>
      <c r="H3" s="1">
        <v>295.252189962545</v>
      </c>
    </row>
    <row r="4" spans="1:8" x14ac:dyDescent="0.25">
      <c r="A4">
        <v>2</v>
      </c>
      <c r="B4">
        <v>8244</v>
      </c>
      <c r="C4" t="s">
        <v>496</v>
      </c>
      <c r="D4" s="1">
        <v>0.82757187537041399</v>
      </c>
      <c r="E4" s="1">
        <v>0.41378593768520699</v>
      </c>
      <c r="F4" s="1">
        <v>2</v>
      </c>
      <c r="G4" s="1">
        <v>17433.894069834001</v>
      </c>
      <c r="H4" s="1">
        <v>329.19541436979802</v>
      </c>
    </row>
    <row r="5" spans="1:8" x14ac:dyDescent="0.25">
      <c r="A5">
        <v>3</v>
      </c>
      <c r="B5">
        <v>6700</v>
      </c>
      <c r="C5" t="s">
        <v>1169</v>
      </c>
      <c r="D5" s="1">
        <v>3.5574473443928669</v>
      </c>
      <c r="E5" s="1">
        <v>0.395271927154763</v>
      </c>
      <c r="F5" s="1">
        <v>9</v>
      </c>
      <c r="G5" s="1">
        <v>3603.23247180827</v>
      </c>
      <c r="H5" s="1">
        <v>1339.7771560697099</v>
      </c>
    </row>
    <row r="6" spans="1:8" x14ac:dyDescent="0.25">
      <c r="A6">
        <v>4</v>
      </c>
      <c r="B6">
        <v>4403</v>
      </c>
      <c r="C6" t="s">
        <v>171</v>
      </c>
      <c r="D6" s="1">
        <v>57.912516871051018</v>
      </c>
      <c r="E6" s="1">
        <v>0.29397216685812699</v>
      </c>
      <c r="F6" s="1">
        <v>197</v>
      </c>
      <c r="G6" s="1">
        <v>69249.133012788501</v>
      </c>
      <c r="H6" s="1">
        <v>37400.567677383697</v>
      </c>
    </row>
    <row r="7" spans="1:8" x14ac:dyDescent="0.25">
      <c r="A7">
        <v>5</v>
      </c>
      <c r="B7">
        <v>7064</v>
      </c>
      <c r="C7" t="s">
        <v>504</v>
      </c>
      <c r="D7" s="1">
        <v>2.0439704105969403</v>
      </c>
      <c r="E7" s="1">
        <v>0.29199577294242002</v>
      </c>
      <c r="F7" s="1">
        <v>7</v>
      </c>
      <c r="G7" s="1">
        <v>4686.2992173100001</v>
      </c>
      <c r="H7" s="1">
        <v>945.65352586203801</v>
      </c>
    </row>
    <row r="8" spans="1:8" x14ac:dyDescent="0.25">
      <c r="A8">
        <v>6</v>
      </c>
      <c r="B8">
        <v>6204</v>
      </c>
      <c r="C8" t="s">
        <v>256</v>
      </c>
      <c r="D8" s="1">
        <v>0.54719190515572802</v>
      </c>
      <c r="E8" s="1">
        <v>0.27359595257786401</v>
      </c>
      <c r="F8" s="1">
        <v>2</v>
      </c>
      <c r="G8" s="1">
        <v>3900.1164582761699</v>
      </c>
      <c r="H8" s="1">
        <v>127.615658841062</v>
      </c>
    </row>
    <row r="9" spans="1:8" x14ac:dyDescent="0.25">
      <c r="A9">
        <v>7</v>
      </c>
      <c r="B9">
        <v>2559</v>
      </c>
      <c r="C9" t="s">
        <v>671</v>
      </c>
      <c r="D9" s="1">
        <v>5.693562872183592</v>
      </c>
      <c r="E9" s="1">
        <v>0.27112204153255198</v>
      </c>
      <c r="F9" s="1">
        <v>21</v>
      </c>
      <c r="G9" s="1">
        <v>29199.316174801399</v>
      </c>
      <c r="H9" s="1">
        <v>8128.4526614387796</v>
      </c>
    </row>
    <row r="10" spans="1:8" x14ac:dyDescent="0.25">
      <c r="A10">
        <v>8</v>
      </c>
      <c r="B10">
        <v>3638</v>
      </c>
      <c r="C10" t="s">
        <v>626</v>
      </c>
      <c r="D10" s="1">
        <v>38.745637807266057</v>
      </c>
      <c r="E10" s="1">
        <v>0.26179485004909497</v>
      </c>
      <c r="F10" s="1">
        <v>148</v>
      </c>
      <c r="G10" s="1">
        <v>35731.174995089801</v>
      </c>
      <c r="H10" s="1">
        <v>19292.400505319201</v>
      </c>
    </row>
    <row r="11" spans="1:8" x14ac:dyDescent="0.25">
      <c r="A11">
        <v>9</v>
      </c>
      <c r="B11">
        <v>9535</v>
      </c>
      <c r="C11" t="s">
        <v>1227</v>
      </c>
      <c r="D11" s="1">
        <v>0.51885097329501395</v>
      </c>
      <c r="E11" s="1">
        <v>0.25942548664750698</v>
      </c>
      <c r="F11" s="1">
        <v>2</v>
      </c>
      <c r="G11" s="1">
        <v>259.39081465718903</v>
      </c>
      <c r="H11" s="1">
        <v>85.236613258276506</v>
      </c>
    </row>
    <row r="12" spans="1:8" x14ac:dyDescent="0.25">
      <c r="A12">
        <v>10</v>
      </c>
      <c r="B12">
        <v>3511</v>
      </c>
      <c r="C12" t="s">
        <v>430</v>
      </c>
      <c r="D12" s="1">
        <v>19.369230732585415</v>
      </c>
      <c r="E12" s="1">
        <v>0.25485829911296598</v>
      </c>
      <c r="F12" s="1">
        <v>76</v>
      </c>
      <c r="G12" s="1">
        <v>26864.003531295599</v>
      </c>
      <c r="H12" s="1">
        <v>22706.535944894498</v>
      </c>
    </row>
    <row r="13" spans="1:8" x14ac:dyDescent="0.25">
      <c r="A13">
        <v>11</v>
      </c>
      <c r="B13">
        <v>6336</v>
      </c>
      <c r="C13" t="s">
        <v>835</v>
      </c>
      <c r="D13" s="1">
        <v>11.706182010318729</v>
      </c>
      <c r="E13" s="1">
        <v>0.24906770234720702</v>
      </c>
      <c r="F13" s="1">
        <v>47</v>
      </c>
      <c r="G13" s="1">
        <v>17933.5448087722</v>
      </c>
      <c r="H13" s="1">
        <v>6460.1698872138504</v>
      </c>
    </row>
    <row r="14" spans="1:8" x14ac:dyDescent="0.25">
      <c r="A14">
        <v>12</v>
      </c>
      <c r="B14">
        <v>8993</v>
      </c>
      <c r="C14" t="s">
        <v>695</v>
      </c>
      <c r="D14" s="1">
        <v>0.47572101837289998</v>
      </c>
      <c r="E14" s="1">
        <v>0.23786050918644999</v>
      </c>
      <c r="F14" s="1">
        <v>2</v>
      </c>
      <c r="G14" s="1">
        <v>5593.8567607302302</v>
      </c>
      <c r="H14" s="1">
        <v>5593.8567607302302</v>
      </c>
    </row>
    <row r="15" spans="1:8" x14ac:dyDescent="0.25">
      <c r="A15">
        <v>13</v>
      </c>
      <c r="B15">
        <v>5783</v>
      </c>
      <c r="C15" t="s">
        <v>618</v>
      </c>
      <c r="D15" s="1">
        <v>52.216125453330719</v>
      </c>
      <c r="E15" s="1">
        <v>0.233107702916655</v>
      </c>
      <c r="F15" s="1">
        <v>224</v>
      </c>
      <c r="G15" s="1">
        <v>29357.851926795502</v>
      </c>
      <c r="H15" s="1">
        <v>28112.139540039399</v>
      </c>
    </row>
    <row r="16" spans="1:8" x14ac:dyDescent="0.25">
      <c r="A16">
        <v>14</v>
      </c>
      <c r="B16">
        <v>6125</v>
      </c>
      <c r="C16" t="s">
        <v>198</v>
      </c>
      <c r="D16" s="1">
        <v>14.534875529193153</v>
      </c>
      <c r="E16" s="1">
        <v>0.22710743014364301</v>
      </c>
      <c r="F16" s="1">
        <v>64</v>
      </c>
      <c r="G16" s="1">
        <v>18999.258125995901</v>
      </c>
      <c r="H16" s="1">
        <v>8943.3859523556494</v>
      </c>
    </row>
    <row r="17" spans="1:8" x14ac:dyDescent="0.25">
      <c r="A17">
        <v>15</v>
      </c>
      <c r="B17">
        <v>4339</v>
      </c>
      <c r="C17" t="s">
        <v>2358</v>
      </c>
      <c r="D17" s="1">
        <v>26.794278353941134</v>
      </c>
      <c r="E17" s="1">
        <v>0.22707015554187401</v>
      </c>
      <c r="F17" s="1">
        <v>118</v>
      </c>
      <c r="G17" s="1">
        <v>35646.773722489503</v>
      </c>
      <c r="H17" s="1">
        <v>24112.941549782801</v>
      </c>
    </row>
    <row r="18" spans="1:8" x14ac:dyDescent="0.25">
      <c r="A18">
        <v>16</v>
      </c>
      <c r="B18">
        <v>4340</v>
      </c>
      <c r="C18" t="s">
        <v>1562</v>
      </c>
      <c r="D18" s="1">
        <v>2.2681138474298801</v>
      </c>
      <c r="E18" s="1">
        <v>0.22681138474298801</v>
      </c>
      <c r="F18" s="1">
        <v>10</v>
      </c>
      <c r="G18" s="1">
        <v>5389.9575554146604</v>
      </c>
      <c r="H18" s="1">
        <v>1413.57787036429</v>
      </c>
    </row>
    <row r="19" spans="1:8" x14ac:dyDescent="0.25">
      <c r="A19">
        <v>17</v>
      </c>
      <c r="B19">
        <v>1665</v>
      </c>
      <c r="C19" t="s">
        <v>643</v>
      </c>
      <c r="D19" s="1">
        <v>47.987403821031165</v>
      </c>
      <c r="E19" s="1">
        <v>0.22216390657884799</v>
      </c>
      <c r="F19" s="1">
        <v>216</v>
      </c>
      <c r="G19" s="1">
        <v>26924.449658028901</v>
      </c>
      <c r="H19" s="1">
        <v>25640.9937260281</v>
      </c>
    </row>
    <row r="20" spans="1:8" x14ac:dyDescent="0.25">
      <c r="A20">
        <v>18</v>
      </c>
      <c r="B20">
        <v>5807</v>
      </c>
      <c r="C20" t="s">
        <v>1726</v>
      </c>
      <c r="D20" s="1">
        <v>31.23715911245581</v>
      </c>
      <c r="E20" s="1">
        <v>0.221540135549332</v>
      </c>
      <c r="F20" s="1">
        <v>141</v>
      </c>
      <c r="G20" s="1">
        <v>16779.965043962198</v>
      </c>
      <c r="H20" s="1">
        <v>16779.965043962198</v>
      </c>
    </row>
    <row r="21" spans="1:8" x14ac:dyDescent="0.25">
      <c r="A21">
        <v>19</v>
      </c>
      <c r="B21">
        <v>2282</v>
      </c>
      <c r="C21" t="s">
        <v>875</v>
      </c>
      <c r="D21" s="1">
        <v>0.66142523869424996</v>
      </c>
      <c r="E21" s="1">
        <v>0.22047507956474999</v>
      </c>
      <c r="F21" s="1">
        <v>3</v>
      </c>
      <c r="G21" s="1">
        <v>5333.1806681272801</v>
      </c>
      <c r="H21" s="1">
        <v>494.29285797539399</v>
      </c>
    </row>
    <row r="22" spans="1:8" x14ac:dyDescent="0.25">
      <c r="A22">
        <v>20</v>
      </c>
      <c r="B22">
        <v>5985</v>
      </c>
      <c r="C22" t="s">
        <v>42</v>
      </c>
      <c r="D22" s="1">
        <v>23.127527300502685</v>
      </c>
      <c r="E22" s="1">
        <v>0.21614511495796901</v>
      </c>
      <c r="F22" s="1">
        <v>107</v>
      </c>
      <c r="G22" s="1">
        <v>16493.188226878901</v>
      </c>
      <c r="H22" s="1">
        <v>15477.8092621741</v>
      </c>
    </row>
    <row r="23" spans="1:8" x14ac:dyDescent="0.25">
      <c r="A23">
        <v>21</v>
      </c>
      <c r="B23">
        <v>6737</v>
      </c>
      <c r="C23" t="s">
        <v>1085</v>
      </c>
      <c r="D23" s="1">
        <v>2.2566560089090602</v>
      </c>
      <c r="E23" s="1">
        <v>0.20515054626446003</v>
      </c>
      <c r="F23" s="1">
        <v>11</v>
      </c>
      <c r="G23" s="1">
        <v>15416.9417841497</v>
      </c>
      <c r="H23" s="1">
        <v>2045.9170358681699</v>
      </c>
    </row>
    <row r="24" spans="1:8" x14ac:dyDescent="0.25">
      <c r="A24">
        <v>22</v>
      </c>
      <c r="B24">
        <v>2021</v>
      </c>
      <c r="C24" t="s">
        <v>1722</v>
      </c>
      <c r="D24" s="1">
        <v>45.647306024540853</v>
      </c>
      <c r="E24" s="1">
        <v>0.20287691566462601</v>
      </c>
      <c r="F24" s="1">
        <v>225</v>
      </c>
      <c r="G24" s="1">
        <v>28358.054687576601</v>
      </c>
      <c r="H24" s="1">
        <v>28358.054687576601</v>
      </c>
    </row>
    <row r="25" spans="1:8" x14ac:dyDescent="0.25">
      <c r="A25">
        <v>23</v>
      </c>
      <c r="B25">
        <v>1138</v>
      </c>
      <c r="C25" t="s">
        <v>2914</v>
      </c>
      <c r="D25" s="1">
        <v>6.8076670950704941</v>
      </c>
      <c r="E25" s="1">
        <v>0.200225502796191</v>
      </c>
      <c r="F25" s="1">
        <v>34</v>
      </c>
      <c r="G25" s="1">
        <v>25986.6286410305</v>
      </c>
      <c r="H25" s="1">
        <v>16983.414674027201</v>
      </c>
    </row>
    <row r="26" spans="1:8" x14ac:dyDescent="0.25">
      <c r="A26">
        <v>24</v>
      </c>
      <c r="B26">
        <v>2533</v>
      </c>
      <c r="C26" t="s">
        <v>488</v>
      </c>
      <c r="D26" s="1">
        <v>0.39783926976519801</v>
      </c>
      <c r="E26" s="1">
        <v>0.19891963488259901</v>
      </c>
      <c r="F26" s="1">
        <v>2</v>
      </c>
      <c r="G26" s="1">
        <v>46444.675960960099</v>
      </c>
      <c r="H26" s="1">
        <v>1598.12278876903</v>
      </c>
    </row>
    <row r="27" spans="1:8" x14ac:dyDescent="0.25">
      <c r="A27">
        <v>25</v>
      </c>
      <c r="B27">
        <v>1601</v>
      </c>
      <c r="C27" t="s">
        <v>600</v>
      </c>
      <c r="D27" s="1">
        <v>46.281624900511339</v>
      </c>
      <c r="E27" s="1">
        <v>0.19694308468302699</v>
      </c>
      <c r="F27" s="1">
        <v>235</v>
      </c>
      <c r="G27" s="1">
        <v>30217.579423589999</v>
      </c>
      <c r="H27" s="1">
        <v>26331.224615025701</v>
      </c>
    </row>
    <row r="28" spans="1:8" x14ac:dyDescent="0.25">
      <c r="A28">
        <v>26</v>
      </c>
      <c r="B28">
        <v>7507</v>
      </c>
      <c r="C28" t="s">
        <v>591</v>
      </c>
      <c r="D28" s="1">
        <v>12.790439436668921</v>
      </c>
      <c r="E28" s="1">
        <v>0.19677599133336801</v>
      </c>
      <c r="F28" s="1">
        <v>65</v>
      </c>
      <c r="G28" s="1">
        <v>10017.615827006801</v>
      </c>
      <c r="H28" s="1">
        <v>9428.2850507543608</v>
      </c>
    </row>
    <row r="29" spans="1:8" x14ac:dyDescent="0.25">
      <c r="A29">
        <v>27</v>
      </c>
      <c r="B29">
        <v>6610</v>
      </c>
      <c r="C29" t="s">
        <v>149</v>
      </c>
      <c r="D29" s="1">
        <v>6.4337600929314247</v>
      </c>
      <c r="E29" s="1">
        <v>0.19496242705852801</v>
      </c>
      <c r="F29" s="1">
        <v>33</v>
      </c>
      <c r="G29" s="1">
        <v>16572.7724600045</v>
      </c>
      <c r="H29" s="1">
        <v>3897.03869435864</v>
      </c>
    </row>
    <row r="30" spans="1:8" x14ac:dyDescent="0.25">
      <c r="A30">
        <v>28</v>
      </c>
      <c r="B30">
        <v>5931</v>
      </c>
      <c r="C30" t="s">
        <v>1752</v>
      </c>
      <c r="D30" s="1">
        <v>30.767059595746172</v>
      </c>
      <c r="E30" s="1">
        <v>0.18534373250449501</v>
      </c>
      <c r="F30" s="1">
        <v>166</v>
      </c>
      <c r="G30" s="1">
        <v>20995.910962161801</v>
      </c>
      <c r="H30" s="1">
        <v>20995.910962161801</v>
      </c>
    </row>
    <row r="31" spans="1:8" x14ac:dyDescent="0.25">
      <c r="A31">
        <v>29</v>
      </c>
      <c r="B31">
        <v>6073</v>
      </c>
      <c r="C31" t="s">
        <v>1221</v>
      </c>
      <c r="D31" s="1">
        <v>2.402548143295248</v>
      </c>
      <c r="E31" s="1">
        <v>0.18481139563809601</v>
      </c>
      <c r="F31" s="1">
        <v>13</v>
      </c>
      <c r="G31" s="1">
        <v>11722.737647881</v>
      </c>
      <c r="H31" s="1">
        <v>5757.7628806306702</v>
      </c>
    </row>
    <row r="32" spans="1:8" x14ac:dyDescent="0.25">
      <c r="A32">
        <v>30</v>
      </c>
      <c r="B32">
        <v>5498</v>
      </c>
      <c r="C32" t="s">
        <v>1719</v>
      </c>
      <c r="D32" s="1">
        <v>21.954256722149786</v>
      </c>
      <c r="E32" s="1">
        <v>0.184489552286973</v>
      </c>
      <c r="F32" s="1">
        <v>119</v>
      </c>
      <c r="G32" s="1">
        <v>36919.667677381301</v>
      </c>
      <c r="H32" s="1">
        <v>29130.645931676099</v>
      </c>
    </row>
    <row r="33" spans="1:8" x14ac:dyDescent="0.25">
      <c r="A33">
        <v>31</v>
      </c>
      <c r="B33">
        <v>445</v>
      </c>
      <c r="C33" t="s">
        <v>990</v>
      </c>
      <c r="D33" s="1">
        <v>9.7684787549425796</v>
      </c>
      <c r="E33" s="1">
        <v>0.18431091990457699</v>
      </c>
      <c r="F33" s="1">
        <v>53</v>
      </c>
      <c r="G33" s="1">
        <v>27911.283644984698</v>
      </c>
      <c r="H33" s="1">
        <v>6822.82116479658</v>
      </c>
    </row>
    <row r="34" spans="1:8" x14ac:dyDescent="0.25">
      <c r="A34">
        <v>32</v>
      </c>
      <c r="B34">
        <v>1661</v>
      </c>
      <c r="C34" t="s">
        <v>703</v>
      </c>
      <c r="D34" s="1">
        <v>27.714534215831517</v>
      </c>
      <c r="E34" s="1">
        <v>0.18233246194625999</v>
      </c>
      <c r="F34" s="1">
        <v>152</v>
      </c>
      <c r="G34" s="1">
        <v>56953.363300088196</v>
      </c>
      <c r="H34" s="1">
        <v>26275.417931479002</v>
      </c>
    </row>
    <row r="35" spans="1:8" x14ac:dyDescent="0.25">
      <c r="A35">
        <v>33</v>
      </c>
      <c r="B35">
        <v>3086</v>
      </c>
      <c r="C35" t="s">
        <v>1634</v>
      </c>
      <c r="D35" s="1">
        <v>0.54414787923002694</v>
      </c>
      <c r="E35" s="1">
        <v>0.18138262641000899</v>
      </c>
      <c r="F35" s="1">
        <v>3</v>
      </c>
      <c r="G35" s="1">
        <v>49197.988927855396</v>
      </c>
      <c r="H35" s="1">
        <v>343.35448567290598</v>
      </c>
    </row>
    <row r="36" spans="1:8" x14ac:dyDescent="0.25">
      <c r="A36">
        <v>34</v>
      </c>
      <c r="B36">
        <v>2360</v>
      </c>
      <c r="C36" t="s">
        <v>331</v>
      </c>
      <c r="D36" s="1">
        <v>31.911093766787868</v>
      </c>
      <c r="E36" s="1">
        <v>0.180288665349084</v>
      </c>
      <c r="F36" s="1">
        <v>177</v>
      </c>
      <c r="G36" s="1">
        <v>37516.1668044201</v>
      </c>
      <c r="H36" s="1">
        <v>25488.409169734699</v>
      </c>
    </row>
    <row r="37" spans="1:8" x14ac:dyDescent="0.25">
      <c r="A37">
        <v>35</v>
      </c>
      <c r="B37">
        <v>190</v>
      </c>
      <c r="C37" t="s">
        <v>624</v>
      </c>
      <c r="D37" s="1">
        <v>111.76466832718262</v>
      </c>
      <c r="E37" s="1">
        <v>0.17911004539612599</v>
      </c>
      <c r="F37" s="1">
        <v>624</v>
      </c>
      <c r="G37" s="1">
        <v>92189.591033339995</v>
      </c>
      <c r="H37" s="1">
        <v>92189.591033339995</v>
      </c>
    </row>
    <row r="38" spans="1:8" x14ac:dyDescent="0.25">
      <c r="A38">
        <v>36</v>
      </c>
      <c r="B38">
        <v>7265</v>
      </c>
      <c r="C38" t="s">
        <v>226</v>
      </c>
      <c r="D38" s="1">
        <v>0.88797597493531999</v>
      </c>
      <c r="E38" s="1">
        <v>0.177595194987064</v>
      </c>
      <c r="F38" s="1">
        <v>5</v>
      </c>
      <c r="G38" s="1">
        <v>9364.4146290088593</v>
      </c>
      <c r="H38" s="1">
        <v>1339.9258043211701</v>
      </c>
    </row>
    <row r="39" spans="1:8" x14ac:dyDescent="0.25">
      <c r="A39">
        <v>37</v>
      </c>
      <c r="B39">
        <v>3707</v>
      </c>
      <c r="C39" t="s">
        <v>686</v>
      </c>
      <c r="D39" s="1">
        <v>35.473867204824764</v>
      </c>
      <c r="E39" s="1">
        <v>0.17561320398428101</v>
      </c>
      <c r="F39" s="1">
        <v>202</v>
      </c>
      <c r="G39" s="1">
        <v>27044.959720825002</v>
      </c>
      <c r="H39" s="1">
        <v>24438.8213400731</v>
      </c>
    </row>
    <row r="40" spans="1:8" x14ac:dyDescent="0.25">
      <c r="A40">
        <v>38</v>
      </c>
      <c r="B40">
        <v>2761</v>
      </c>
      <c r="C40" t="s">
        <v>2774</v>
      </c>
      <c r="D40" s="1">
        <v>0.172410514194975</v>
      </c>
      <c r="E40" s="1">
        <v>0.172410514194975</v>
      </c>
      <c r="F40" s="1">
        <v>1</v>
      </c>
      <c r="G40" s="1">
        <v>11384.615209449201</v>
      </c>
      <c r="H40" s="1">
        <v>389.12748232700102</v>
      </c>
    </row>
    <row r="41" spans="1:8" x14ac:dyDescent="0.25">
      <c r="A41">
        <v>39</v>
      </c>
      <c r="B41">
        <v>5502</v>
      </c>
      <c r="C41" t="s">
        <v>1633</v>
      </c>
      <c r="D41" s="1">
        <v>2.5796446230853349</v>
      </c>
      <c r="E41" s="1">
        <v>0.17197630820568899</v>
      </c>
      <c r="F41" s="1">
        <v>15</v>
      </c>
      <c r="G41" s="1">
        <v>21971.070788563498</v>
      </c>
      <c r="H41" s="1">
        <v>4569.0388252284201</v>
      </c>
    </row>
    <row r="42" spans="1:8" x14ac:dyDescent="0.25">
      <c r="A42">
        <v>40</v>
      </c>
      <c r="B42">
        <v>7007</v>
      </c>
      <c r="C42" t="s">
        <v>370</v>
      </c>
      <c r="D42" s="1">
        <v>0.85559659842659497</v>
      </c>
      <c r="E42" s="1">
        <v>0.17111931968531899</v>
      </c>
      <c r="F42" s="1">
        <v>5</v>
      </c>
      <c r="G42" s="1">
        <v>9062.7482733744291</v>
      </c>
      <c r="H42" s="1">
        <v>757.49825593267303</v>
      </c>
    </row>
    <row r="43" spans="1:8" x14ac:dyDescent="0.25">
      <c r="A43">
        <v>41</v>
      </c>
      <c r="B43">
        <v>1301</v>
      </c>
      <c r="C43" t="s">
        <v>698</v>
      </c>
      <c r="D43" s="1">
        <v>22.420761719428754</v>
      </c>
      <c r="E43" s="1">
        <v>0.16607971644021299</v>
      </c>
      <c r="F43" s="1">
        <v>135</v>
      </c>
      <c r="G43" s="1">
        <v>39924.614490603301</v>
      </c>
      <c r="H43" s="1">
        <v>19511.244355054001</v>
      </c>
    </row>
    <row r="44" spans="1:8" x14ac:dyDescent="0.25">
      <c r="A44">
        <v>42</v>
      </c>
      <c r="B44">
        <v>819</v>
      </c>
      <c r="C44" t="s">
        <v>2278</v>
      </c>
      <c r="D44" s="1">
        <v>38.703411838378123</v>
      </c>
      <c r="E44" s="1">
        <v>0.162619377472177</v>
      </c>
      <c r="F44" s="1">
        <v>238</v>
      </c>
      <c r="G44" s="1">
        <v>54621.7415004012</v>
      </c>
      <c r="H44" s="1">
        <v>53471.066070611603</v>
      </c>
    </row>
    <row r="45" spans="1:8" x14ac:dyDescent="0.25">
      <c r="A45">
        <v>43</v>
      </c>
      <c r="B45">
        <v>4570</v>
      </c>
      <c r="C45" t="s">
        <v>1054</v>
      </c>
      <c r="D45" s="1">
        <v>6.2778207526617571</v>
      </c>
      <c r="E45" s="1">
        <v>0.160969762888763</v>
      </c>
      <c r="F45" s="1">
        <v>39</v>
      </c>
      <c r="G45" s="1">
        <v>17124.602489541299</v>
      </c>
      <c r="H45" s="1">
        <v>12064.542014413801</v>
      </c>
    </row>
    <row r="46" spans="1:8" x14ac:dyDescent="0.25">
      <c r="A46">
        <v>44</v>
      </c>
      <c r="B46">
        <v>6356</v>
      </c>
      <c r="C46" t="s">
        <v>1339</v>
      </c>
      <c r="D46" s="1">
        <v>38.47773159388656</v>
      </c>
      <c r="E46" s="1">
        <v>0.16032388164119399</v>
      </c>
      <c r="F46" s="1">
        <v>240</v>
      </c>
      <c r="G46" s="1">
        <v>32035.011802879199</v>
      </c>
      <c r="H46" s="1">
        <v>25790.822703581001</v>
      </c>
    </row>
    <row r="47" spans="1:8" x14ac:dyDescent="0.25">
      <c r="A47">
        <v>45</v>
      </c>
      <c r="B47">
        <v>6910</v>
      </c>
      <c r="C47" t="s">
        <v>2482</v>
      </c>
      <c r="D47" s="1">
        <v>7.4845409948984152</v>
      </c>
      <c r="E47" s="1">
        <v>0.159245553082945</v>
      </c>
      <c r="F47" s="1">
        <v>47</v>
      </c>
      <c r="G47" s="1">
        <v>12056.527242330099</v>
      </c>
      <c r="H47" s="1">
        <v>7139.6018352543397</v>
      </c>
    </row>
    <row r="48" spans="1:8" x14ac:dyDescent="0.25">
      <c r="A48">
        <v>46</v>
      </c>
      <c r="B48">
        <v>733</v>
      </c>
      <c r="C48" t="s">
        <v>158</v>
      </c>
      <c r="D48" s="1">
        <v>19.573630536621945</v>
      </c>
      <c r="E48" s="1">
        <v>0.15785185916630601</v>
      </c>
      <c r="F48" s="1">
        <v>124</v>
      </c>
      <c r="G48" s="1">
        <v>18688.462278315201</v>
      </c>
      <c r="H48" s="1">
        <v>18688.462278315201</v>
      </c>
    </row>
    <row r="49" spans="1:8" x14ac:dyDescent="0.25">
      <c r="A49">
        <v>47</v>
      </c>
      <c r="B49">
        <v>6598</v>
      </c>
      <c r="C49" t="s">
        <v>1030</v>
      </c>
      <c r="D49" s="1">
        <v>12.219642014504027</v>
      </c>
      <c r="E49" s="1">
        <v>0.15666207710902599</v>
      </c>
      <c r="F49" s="1">
        <v>78</v>
      </c>
      <c r="G49" s="1">
        <v>22084.226197485699</v>
      </c>
      <c r="H49" s="1">
        <v>9919.7991741578007</v>
      </c>
    </row>
    <row r="50" spans="1:8" x14ac:dyDescent="0.25">
      <c r="A50">
        <v>48</v>
      </c>
      <c r="B50">
        <v>6517</v>
      </c>
      <c r="C50" t="s">
        <v>612</v>
      </c>
      <c r="D50" s="1">
        <v>11.728579027063502</v>
      </c>
      <c r="E50" s="1">
        <v>0.15638105369418001</v>
      </c>
      <c r="F50" s="1">
        <v>75</v>
      </c>
      <c r="G50" s="1">
        <v>17324.110716832402</v>
      </c>
      <c r="H50" s="1">
        <v>17324.110716832402</v>
      </c>
    </row>
    <row r="51" spans="1:8" x14ac:dyDescent="0.25">
      <c r="A51">
        <v>49</v>
      </c>
      <c r="B51">
        <v>3982</v>
      </c>
      <c r="C51" t="s">
        <v>672</v>
      </c>
      <c r="D51" s="1">
        <v>12.385467914920676</v>
      </c>
      <c r="E51" s="1">
        <v>0.152907011295317</v>
      </c>
      <c r="F51" s="1">
        <v>81</v>
      </c>
      <c r="G51" s="1">
        <v>8802.4775451931291</v>
      </c>
      <c r="H51" s="1">
        <v>8802.4775451931291</v>
      </c>
    </row>
    <row r="52" spans="1:8" x14ac:dyDescent="0.25">
      <c r="A52">
        <v>50</v>
      </c>
      <c r="B52">
        <v>9488</v>
      </c>
      <c r="C52" t="s">
        <v>509</v>
      </c>
      <c r="D52" s="1">
        <v>0.30212727197654798</v>
      </c>
      <c r="E52" s="1">
        <v>0.15106363598827399</v>
      </c>
      <c r="F52" s="1">
        <v>2</v>
      </c>
      <c r="G52" s="1">
        <v>1912.7296664452699</v>
      </c>
      <c r="H52" s="1">
        <v>759.35092721397098</v>
      </c>
    </row>
    <row r="53" spans="1:8" x14ac:dyDescent="0.25">
      <c r="A53">
        <v>51</v>
      </c>
      <c r="B53">
        <v>1239</v>
      </c>
      <c r="C53" t="s">
        <v>2216</v>
      </c>
      <c r="D53" s="1">
        <v>0.30009264737665597</v>
      </c>
      <c r="E53" s="1">
        <v>0.15004632368832799</v>
      </c>
      <c r="F53" s="1">
        <v>2</v>
      </c>
      <c r="G53" s="1">
        <v>41923.3786425586</v>
      </c>
      <c r="H53" s="1">
        <v>879.07511050807204</v>
      </c>
    </row>
    <row r="54" spans="1:8" x14ac:dyDescent="0.25">
      <c r="A54">
        <v>52</v>
      </c>
      <c r="B54">
        <v>6431</v>
      </c>
      <c r="C54" t="s">
        <v>279</v>
      </c>
      <c r="D54" s="1">
        <v>2.39610830045648</v>
      </c>
      <c r="E54" s="1">
        <v>0.14975676877853</v>
      </c>
      <c r="F54" s="1">
        <v>16</v>
      </c>
      <c r="G54" s="1">
        <v>8317.7310942388594</v>
      </c>
      <c r="H54" s="1">
        <v>6216.3390725423096</v>
      </c>
    </row>
    <row r="55" spans="1:8" x14ac:dyDescent="0.25">
      <c r="A55">
        <v>53</v>
      </c>
      <c r="B55">
        <v>5096</v>
      </c>
      <c r="C55" t="s">
        <v>2245</v>
      </c>
      <c r="D55" s="1">
        <v>9.6674376569038447</v>
      </c>
      <c r="E55" s="1">
        <v>0.148729810106213</v>
      </c>
      <c r="F55" s="1">
        <v>65</v>
      </c>
      <c r="G55" s="1">
        <v>20978.264824874299</v>
      </c>
      <c r="H55" s="1">
        <v>16911.4844873117</v>
      </c>
    </row>
    <row r="56" spans="1:8" x14ac:dyDescent="0.25">
      <c r="A56">
        <v>54</v>
      </c>
      <c r="B56">
        <v>7698</v>
      </c>
      <c r="C56" t="s">
        <v>3498</v>
      </c>
      <c r="D56" s="1">
        <v>0.29590413770713198</v>
      </c>
      <c r="E56" s="1">
        <v>0.14795206885356599</v>
      </c>
      <c r="F56" s="1">
        <v>2</v>
      </c>
      <c r="G56" s="1">
        <v>4135.7533399522499</v>
      </c>
      <c r="H56" s="1">
        <v>547.34741146084502</v>
      </c>
    </row>
    <row r="57" spans="1:8" x14ac:dyDescent="0.25">
      <c r="A57">
        <v>55</v>
      </c>
      <c r="B57">
        <v>5194</v>
      </c>
      <c r="C57" t="s">
        <v>2459</v>
      </c>
      <c r="D57" s="1">
        <v>9.719598988716541</v>
      </c>
      <c r="E57" s="1">
        <v>0.14726665134419001</v>
      </c>
      <c r="F57" s="1">
        <v>66</v>
      </c>
      <c r="G57" s="1">
        <v>12664.898849256901</v>
      </c>
      <c r="H57" s="1">
        <v>10922.834332360801</v>
      </c>
    </row>
    <row r="58" spans="1:8" x14ac:dyDescent="0.25">
      <c r="A58">
        <v>56</v>
      </c>
      <c r="B58">
        <v>204</v>
      </c>
      <c r="C58" t="s">
        <v>1736</v>
      </c>
      <c r="D58" s="1">
        <v>43.659022821425594</v>
      </c>
      <c r="E58" s="1">
        <v>0.142211800721256</v>
      </c>
      <c r="F58" s="1">
        <v>307</v>
      </c>
      <c r="G58" s="1">
        <v>55632.597027663498</v>
      </c>
      <c r="H58" s="1">
        <v>55632.597027663498</v>
      </c>
    </row>
    <row r="59" spans="1:8" x14ac:dyDescent="0.25">
      <c r="A59">
        <v>57</v>
      </c>
      <c r="B59">
        <v>1336</v>
      </c>
      <c r="C59" t="s">
        <v>761</v>
      </c>
      <c r="D59" s="1">
        <v>1.3953008182415099</v>
      </c>
      <c r="E59" s="1">
        <v>0.139530081824151</v>
      </c>
      <c r="F59" s="1">
        <v>10</v>
      </c>
      <c r="G59" s="1">
        <v>17079.3866518133</v>
      </c>
      <c r="H59" s="1">
        <v>1829.59640407796</v>
      </c>
    </row>
    <row r="60" spans="1:8" x14ac:dyDescent="0.25">
      <c r="A60">
        <v>58</v>
      </c>
      <c r="B60">
        <v>2220</v>
      </c>
      <c r="C60" t="s">
        <v>1749</v>
      </c>
      <c r="D60" s="1">
        <v>28.12281778337266</v>
      </c>
      <c r="E60" s="1">
        <v>0.13853604819395399</v>
      </c>
      <c r="F60" s="1">
        <v>203</v>
      </c>
      <c r="G60" s="1">
        <v>29945.6871136275</v>
      </c>
      <c r="H60" s="1">
        <v>29945.6871136275</v>
      </c>
    </row>
    <row r="61" spans="1:8" x14ac:dyDescent="0.25">
      <c r="A61">
        <v>59</v>
      </c>
      <c r="B61">
        <v>1883</v>
      </c>
      <c r="C61" t="s">
        <v>692</v>
      </c>
      <c r="D61" s="1">
        <v>3.161090887364451</v>
      </c>
      <c r="E61" s="1">
        <v>0.13743873423323699</v>
      </c>
      <c r="F61" s="1">
        <v>23</v>
      </c>
      <c r="G61" s="1">
        <v>30501.987193425499</v>
      </c>
      <c r="H61" s="1">
        <v>4988.6633876768601</v>
      </c>
    </row>
    <row r="62" spans="1:8" x14ac:dyDescent="0.25">
      <c r="A62">
        <v>60</v>
      </c>
      <c r="B62">
        <v>2424</v>
      </c>
      <c r="C62" t="s">
        <v>1823</v>
      </c>
      <c r="D62" s="1">
        <v>11.472467256310621</v>
      </c>
      <c r="E62" s="1">
        <v>0.136576991146555</v>
      </c>
      <c r="F62" s="1">
        <v>84</v>
      </c>
      <c r="G62" s="1">
        <v>35474.617244765897</v>
      </c>
      <c r="H62" s="1">
        <v>17727.137293472999</v>
      </c>
    </row>
    <row r="63" spans="1:8" x14ac:dyDescent="0.25">
      <c r="A63">
        <v>61</v>
      </c>
      <c r="B63">
        <v>2963</v>
      </c>
      <c r="C63" t="s">
        <v>750</v>
      </c>
      <c r="D63" s="1">
        <v>9.3757846231301762</v>
      </c>
      <c r="E63" s="1">
        <v>0.13588093656710401</v>
      </c>
      <c r="F63" s="1">
        <v>69</v>
      </c>
      <c r="G63" s="1">
        <v>24249.957080450498</v>
      </c>
      <c r="H63" s="1">
        <v>9068.1485175465205</v>
      </c>
    </row>
    <row r="64" spans="1:8" x14ac:dyDescent="0.25">
      <c r="A64">
        <v>62</v>
      </c>
      <c r="B64">
        <v>4059</v>
      </c>
      <c r="C64" t="s">
        <v>619</v>
      </c>
      <c r="D64" s="1">
        <v>13.672535295446378</v>
      </c>
      <c r="E64" s="1">
        <v>0.13537163658857801</v>
      </c>
      <c r="F64" s="1">
        <v>101</v>
      </c>
      <c r="G64" s="1">
        <v>20065.007096335601</v>
      </c>
      <c r="H64" s="1">
        <v>15508.3048231226</v>
      </c>
    </row>
    <row r="65" spans="1:8" x14ac:dyDescent="0.25">
      <c r="A65">
        <v>63</v>
      </c>
      <c r="B65">
        <v>105</v>
      </c>
      <c r="C65" t="s">
        <v>236</v>
      </c>
      <c r="D65" s="1">
        <v>22.903528387282503</v>
      </c>
      <c r="E65" s="1">
        <v>0.13472663757225001</v>
      </c>
      <c r="F65" s="1">
        <v>170</v>
      </c>
      <c r="G65" s="1">
        <v>20797.7702320467</v>
      </c>
      <c r="H65" s="1">
        <v>20797.7702320467</v>
      </c>
    </row>
    <row r="66" spans="1:8" x14ac:dyDescent="0.25">
      <c r="A66">
        <v>64</v>
      </c>
      <c r="B66">
        <v>891</v>
      </c>
      <c r="C66" t="s">
        <v>440</v>
      </c>
      <c r="D66" s="1">
        <v>3.7244700054305238</v>
      </c>
      <c r="E66" s="1">
        <v>0.13301678590823299</v>
      </c>
      <c r="F66" s="1">
        <v>28</v>
      </c>
      <c r="G66" s="1">
        <v>21280.893529856599</v>
      </c>
      <c r="H66" s="1">
        <v>7914.4674481646398</v>
      </c>
    </row>
    <row r="67" spans="1:8" x14ac:dyDescent="0.25">
      <c r="A67">
        <v>65</v>
      </c>
      <c r="B67">
        <v>1911</v>
      </c>
      <c r="C67" t="s">
        <v>1000</v>
      </c>
      <c r="D67" s="1">
        <v>6.3726606287721124</v>
      </c>
      <c r="E67" s="1">
        <v>0.13276376309941901</v>
      </c>
      <c r="F67" s="1">
        <v>48</v>
      </c>
      <c r="G67" s="1">
        <v>12252.1327023267</v>
      </c>
      <c r="H67" s="1">
        <v>4814.9118870457996</v>
      </c>
    </row>
    <row r="68" spans="1:8" x14ac:dyDescent="0.25">
      <c r="A68">
        <v>66</v>
      </c>
      <c r="B68">
        <v>3795</v>
      </c>
      <c r="C68" t="s">
        <v>1860</v>
      </c>
      <c r="D68" s="1">
        <v>51.84480557717108</v>
      </c>
      <c r="E68" s="1">
        <v>0.131585800957287</v>
      </c>
      <c r="F68" s="1">
        <v>394</v>
      </c>
      <c r="G68" s="1">
        <v>64121.238061139396</v>
      </c>
      <c r="H68" s="1">
        <v>63141.849366107301</v>
      </c>
    </row>
    <row r="69" spans="1:8" x14ac:dyDescent="0.25">
      <c r="A69">
        <v>67</v>
      </c>
      <c r="B69">
        <v>5945</v>
      </c>
      <c r="C69" t="s">
        <v>1852</v>
      </c>
      <c r="D69" s="1">
        <v>2.36285205062571</v>
      </c>
      <c r="E69" s="1">
        <v>0.13126955836809501</v>
      </c>
      <c r="F69" s="1">
        <v>18</v>
      </c>
      <c r="G69" s="1">
        <v>3262.93295733995</v>
      </c>
      <c r="H69" s="1">
        <v>3262.93295733995</v>
      </c>
    </row>
    <row r="70" spans="1:8" x14ac:dyDescent="0.25">
      <c r="A70">
        <v>68</v>
      </c>
      <c r="B70">
        <v>3080</v>
      </c>
      <c r="C70" t="s">
        <v>1104</v>
      </c>
      <c r="D70" s="1">
        <v>5.1143488867680693</v>
      </c>
      <c r="E70" s="1">
        <v>0.13113715094277101</v>
      </c>
      <c r="F70" s="1">
        <v>39</v>
      </c>
      <c r="G70" s="1">
        <v>13023.8595716734</v>
      </c>
      <c r="H70" s="1">
        <v>5037.4953469538696</v>
      </c>
    </row>
    <row r="71" spans="1:8" x14ac:dyDescent="0.25">
      <c r="A71">
        <v>69</v>
      </c>
      <c r="B71">
        <v>3587</v>
      </c>
      <c r="C71" t="s">
        <v>1723</v>
      </c>
      <c r="D71" s="1">
        <v>9.9591597224474366</v>
      </c>
      <c r="E71" s="1">
        <v>0.13104157529536101</v>
      </c>
      <c r="F71" s="1">
        <v>76</v>
      </c>
      <c r="G71" s="1">
        <v>13825.8858628298</v>
      </c>
      <c r="H71" s="1">
        <v>13825.8858628298</v>
      </c>
    </row>
    <row r="72" spans="1:8" x14ac:dyDescent="0.25">
      <c r="A72">
        <v>70</v>
      </c>
      <c r="B72">
        <v>890</v>
      </c>
      <c r="C72" t="s">
        <v>709</v>
      </c>
      <c r="D72" s="1">
        <v>21.196591939028195</v>
      </c>
      <c r="E72" s="1">
        <v>0.130843160117458</v>
      </c>
      <c r="F72" s="1">
        <v>162</v>
      </c>
      <c r="G72" s="1">
        <v>37956.779881226699</v>
      </c>
      <c r="H72" s="1">
        <v>25573.0554608852</v>
      </c>
    </row>
    <row r="73" spans="1:8" x14ac:dyDescent="0.25">
      <c r="A73">
        <v>71</v>
      </c>
      <c r="B73">
        <v>3716</v>
      </c>
      <c r="C73" t="s">
        <v>190</v>
      </c>
      <c r="D73" s="1">
        <v>34.73688951203146</v>
      </c>
      <c r="E73" s="1">
        <v>0.130589810195607</v>
      </c>
      <c r="F73" s="1">
        <v>266</v>
      </c>
      <c r="G73" s="1">
        <v>39994.249139871601</v>
      </c>
      <c r="H73" s="1">
        <v>36254.083131502703</v>
      </c>
    </row>
    <row r="74" spans="1:8" x14ac:dyDescent="0.25">
      <c r="A74">
        <v>72</v>
      </c>
      <c r="B74">
        <v>3450</v>
      </c>
      <c r="C74" t="s">
        <v>1712</v>
      </c>
      <c r="D74" s="1">
        <v>22.872161784640358</v>
      </c>
      <c r="E74" s="1">
        <v>0.129221253020567</v>
      </c>
      <c r="F74" s="1">
        <v>177</v>
      </c>
      <c r="G74" s="1">
        <v>41610.235747346902</v>
      </c>
      <c r="H74" s="1">
        <v>41610.235747346902</v>
      </c>
    </row>
    <row r="75" spans="1:8" x14ac:dyDescent="0.25">
      <c r="A75">
        <v>73</v>
      </c>
      <c r="B75">
        <v>662</v>
      </c>
      <c r="C75" t="s">
        <v>664</v>
      </c>
      <c r="D75" s="1">
        <v>18.445478068776332</v>
      </c>
      <c r="E75" s="1">
        <v>0.12898935712431001</v>
      </c>
      <c r="F75" s="1">
        <v>143</v>
      </c>
      <c r="G75" s="1">
        <v>24009.399026890798</v>
      </c>
      <c r="H75" s="1">
        <v>15260.0733268111</v>
      </c>
    </row>
    <row r="76" spans="1:8" x14ac:dyDescent="0.25">
      <c r="A76">
        <v>74</v>
      </c>
      <c r="B76">
        <v>1973</v>
      </c>
      <c r="C76" t="s">
        <v>1825</v>
      </c>
      <c r="D76" s="1">
        <v>39.123452475182198</v>
      </c>
      <c r="E76" s="1">
        <v>0.12869556735257301</v>
      </c>
      <c r="F76" s="1">
        <v>304</v>
      </c>
      <c r="G76" s="1">
        <v>39826.517563646201</v>
      </c>
      <c r="H76" s="1">
        <v>39826.517563646201</v>
      </c>
    </row>
    <row r="77" spans="1:8" x14ac:dyDescent="0.25">
      <c r="A77">
        <v>75</v>
      </c>
      <c r="B77">
        <v>2593</v>
      </c>
      <c r="C77" t="s">
        <v>2415</v>
      </c>
      <c r="D77" s="1">
        <v>19.328554512708845</v>
      </c>
      <c r="E77" s="1">
        <v>0.128003672269595</v>
      </c>
      <c r="F77" s="1">
        <v>151</v>
      </c>
      <c r="G77" s="1">
        <v>34349.666508130402</v>
      </c>
      <c r="H77" s="1">
        <v>30731.934050456599</v>
      </c>
    </row>
    <row r="78" spans="1:8" x14ac:dyDescent="0.25">
      <c r="A78">
        <v>76</v>
      </c>
      <c r="B78">
        <v>502</v>
      </c>
      <c r="C78" t="s">
        <v>651</v>
      </c>
      <c r="D78" s="1">
        <v>16.221321596007314</v>
      </c>
      <c r="E78" s="1">
        <v>0.127726941700845</v>
      </c>
      <c r="F78" s="1">
        <v>127</v>
      </c>
      <c r="G78" s="1">
        <v>38967.154785564198</v>
      </c>
      <c r="H78" s="1">
        <v>19720.622124254802</v>
      </c>
    </row>
    <row r="79" spans="1:8" x14ac:dyDescent="0.25">
      <c r="A79">
        <v>77</v>
      </c>
      <c r="B79">
        <v>5017</v>
      </c>
      <c r="C79" t="s">
        <v>1038</v>
      </c>
      <c r="D79" s="1">
        <v>13.894949890306961</v>
      </c>
      <c r="E79" s="1">
        <v>0.12747660449822901</v>
      </c>
      <c r="F79" s="1">
        <v>109</v>
      </c>
      <c r="G79" s="1">
        <v>19679.967156278799</v>
      </c>
      <c r="H79" s="1">
        <v>16763.762072408499</v>
      </c>
    </row>
    <row r="80" spans="1:8" x14ac:dyDescent="0.25">
      <c r="A80">
        <v>78</v>
      </c>
      <c r="B80">
        <v>3127</v>
      </c>
      <c r="C80" t="s">
        <v>2323</v>
      </c>
      <c r="D80" s="1">
        <v>6.1652941937050239</v>
      </c>
      <c r="E80" s="1">
        <v>0.125822330483776</v>
      </c>
      <c r="F80" s="1">
        <v>49</v>
      </c>
      <c r="G80" s="1">
        <v>38699.3305281422</v>
      </c>
      <c r="H80" s="1">
        <v>14371.1044613253</v>
      </c>
    </row>
    <row r="81" spans="1:8" x14ac:dyDescent="0.25">
      <c r="A81">
        <v>79</v>
      </c>
      <c r="B81">
        <v>5903</v>
      </c>
      <c r="C81" t="s">
        <v>1005</v>
      </c>
      <c r="D81" s="1">
        <v>0.50086575450616</v>
      </c>
      <c r="E81" s="1">
        <v>0.12521643862654</v>
      </c>
      <c r="F81" s="1">
        <v>4</v>
      </c>
      <c r="G81" s="1">
        <v>17463.5087995133</v>
      </c>
      <c r="H81" s="1">
        <v>13883.028191355101</v>
      </c>
    </row>
    <row r="82" spans="1:8" x14ac:dyDescent="0.25">
      <c r="A82">
        <v>80</v>
      </c>
      <c r="B82">
        <v>86</v>
      </c>
      <c r="C82" t="s">
        <v>741</v>
      </c>
      <c r="D82" s="1">
        <v>19.423229548289893</v>
      </c>
      <c r="E82" s="1">
        <v>0.12450788171980701</v>
      </c>
      <c r="F82" s="1">
        <v>156</v>
      </c>
      <c r="G82" s="1">
        <v>74221.159624188702</v>
      </c>
      <c r="H82" s="1">
        <v>18219.636925159</v>
      </c>
    </row>
    <row r="83" spans="1:8" x14ac:dyDescent="0.25">
      <c r="A83">
        <v>81</v>
      </c>
      <c r="B83">
        <v>1571</v>
      </c>
      <c r="C83" t="s">
        <v>566</v>
      </c>
      <c r="D83" s="1">
        <v>43.697857802174667</v>
      </c>
      <c r="E83" s="1">
        <v>0.12449532137371699</v>
      </c>
      <c r="F83" s="1">
        <v>351</v>
      </c>
      <c r="G83" s="1">
        <v>51202.562668296297</v>
      </c>
      <c r="H83" s="1">
        <v>45791.582422512802</v>
      </c>
    </row>
    <row r="84" spans="1:8" x14ac:dyDescent="0.25">
      <c r="A84">
        <v>82</v>
      </c>
      <c r="B84">
        <v>8455</v>
      </c>
      <c r="C84" t="s">
        <v>2942</v>
      </c>
      <c r="D84" s="1">
        <v>1.974241693993648</v>
      </c>
      <c r="E84" s="1">
        <v>0.123390105874603</v>
      </c>
      <c r="F84" s="1">
        <v>16</v>
      </c>
      <c r="G84" s="1">
        <v>12713.888248404501</v>
      </c>
      <c r="H84" s="1">
        <v>11742.1904050996</v>
      </c>
    </row>
    <row r="85" spans="1:8" x14ac:dyDescent="0.25">
      <c r="A85">
        <v>83</v>
      </c>
      <c r="B85">
        <v>3596</v>
      </c>
      <c r="C85" t="s">
        <v>1023</v>
      </c>
      <c r="D85" s="1">
        <v>18.946417996254056</v>
      </c>
      <c r="E85" s="1">
        <v>0.12302868828736399</v>
      </c>
      <c r="F85" s="1">
        <v>154</v>
      </c>
      <c r="G85" s="1">
        <v>33746.6436979547</v>
      </c>
      <c r="H85" s="1">
        <v>30274.402391030999</v>
      </c>
    </row>
    <row r="86" spans="1:8" x14ac:dyDescent="0.25">
      <c r="A86">
        <v>84</v>
      </c>
      <c r="B86">
        <v>1399</v>
      </c>
      <c r="C86" t="s">
        <v>2320</v>
      </c>
      <c r="D86" s="1">
        <v>9.6937231938452424</v>
      </c>
      <c r="E86" s="1">
        <v>0.12270535688411699</v>
      </c>
      <c r="F86" s="1">
        <v>79</v>
      </c>
      <c r="G86" s="1">
        <v>21124.036449943698</v>
      </c>
      <c r="H86" s="1">
        <v>15863.980233951501</v>
      </c>
    </row>
    <row r="87" spans="1:8" x14ac:dyDescent="0.25">
      <c r="A87">
        <v>85</v>
      </c>
      <c r="B87">
        <v>6222</v>
      </c>
      <c r="C87" t="s">
        <v>587</v>
      </c>
      <c r="D87" s="1">
        <v>16.2745668186225</v>
      </c>
      <c r="E87" s="1">
        <v>0.12145199118375</v>
      </c>
      <c r="F87" s="1">
        <v>134</v>
      </c>
      <c r="G87" s="1">
        <v>16989.952700562801</v>
      </c>
      <c r="H87" s="1">
        <v>16989.952700562801</v>
      </c>
    </row>
    <row r="88" spans="1:8" x14ac:dyDescent="0.25">
      <c r="A88">
        <v>86</v>
      </c>
      <c r="B88">
        <v>192</v>
      </c>
      <c r="C88" t="s">
        <v>1732</v>
      </c>
      <c r="D88" s="1">
        <v>46.371096415392273</v>
      </c>
      <c r="E88" s="1">
        <v>0.12107335878692499</v>
      </c>
      <c r="F88" s="1">
        <v>383</v>
      </c>
      <c r="G88" s="1">
        <v>59987.7853757872</v>
      </c>
      <c r="H88" s="1">
        <v>59987.7853757872</v>
      </c>
    </row>
    <row r="89" spans="1:8" x14ac:dyDescent="0.25">
      <c r="A89">
        <v>87</v>
      </c>
      <c r="B89">
        <v>1391</v>
      </c>
      <c r="C89" t="s">
        <v>1114</v>
      </c>
      <c r="D89" s="1">
        <v>16.105806819346316</v>
      </c>
      <c r="E89" s="1">
        <v>0.12019258820407699</v>
      </c>
      <c r="F89" s="1">
        <v>134</v>
      </c>
      <c r="G89" s="1">
        <v>27688.024731302201</v>
      </c>
      <c r="H89" s="1">
        <v>23041.0417093826</v>
      </c>
    </row>
    <row r="90" spans="1:8" x14ac:dyDescent="0.25">
      <c r="A90">
        <v>88</v>
      </c>
      <c r="B90">
        <v>6489</v>
      </c>
      <c r="C90" t="s">
        <v>1380</v>
      </c>
      <c r="D90" s="1">
        <v>3.8179935333186559</v>
      </c>
      <c r="E90" s="1">
        <v>0.119312297916208</v>
      </c>
      <c r="F90" s="1">
        <v>32</v>
      </c>
      <c r="G90" s="1">
        <v>10581.296578141801</v>
      </c>
      <c r="H90" s="1">
        <v>7090.0727637905802</v>
      </c>
    </row>
    <row r="91" spans="1:8" x14ac:dyDescent="0.25">
      <c r="A91">
        <v>89</v>
      </c>
      <c r="B91">
        <v>3724</v>
      </c>
      <c r="C91" t="s">
        <v>762</v>
      </c>
      <c r="D91" s="1">
        <v>17.88321987238875</v>
      </c>
      <c r="E91" s="1">
        <v>0.11922146581592501</v>
      </c>
      <c r="F91" s="1">
        <v>150</v>
      </c>
      <c r="G91" s="1">
        <v>37711.365847493398</v>
      </c>
      <c r="H91" s="1">
        <v>27539.9826688418</v>
      </c>
    </row>
    <row r="92" spans="1:8" x14ac:dyDescent="0.25">
      <c r="A92">
        <v>90</v>
      </c>
      <c r="B92">
        <v>7350</v>
      </c>
      <c r="C92" t="s">
        <v>2252</v>
      </c>
      <c r="D92" s="1">
        <v>1.900990097406176</v>
      </c>
      <c r="E92" s="1">
        <v>0.118811881087886</v>
      </c>
      <c r="F92" s="1">
        <v>16</v>
      </c>
      <c r="G92" s="1">
        <v>2616.6102479861702</v>
      </c>
      <c r="H92" s="1">
        <v>2616.6102479861702</v>
      </c>
    </row>
    <row r="93" spans="1:8" x14ac:dyDescent="0.25">
      <c r="A93">
        <v>91</v>
      </c>
      <c r="B93">
        <v>1744</v>
      </c>
      <c r="C93" t="s">
        <v>2136</v>
      </c>
      <c r="D93" s="1">
        <v>14.775063467037553</v>
      </c>
      <c r="E93" s="1">
        <v>0.117262408468552</v>
      </c>
      <c r="F93" s="1">
        <v>126</v>
      </c>
      <c r="G93" s="1">
        <v>48055.813329152603</v>
      </c>
      <c r="H93" s="1">
        <v>48055.813329152603</v>
      </c>
    </row>
    <row r="94" spans="1:8" x14ac:dyDescent="0.25">
      <c r="A94">
        <v>92</v>
      </c>
      <c r="B94">
        <v>1577</v>
      </c>
      <c r="C94" t="s">
        <v>1847</v>
      </c>
      <c r="D94" s="1">
        <v>35.329185269882885</v>
      </c>
      <c r="E94" s="1">
        <v>0.11507877938072601</v>
      </c>
      <c r="F94" s="1">
        <v>307</v>
      </c>
      <c r="G94" s="1">
        <v>45979.465090760103</v>
      </c>
      <c r="H94" s="1">
        <v>45523.692911805003</v>
      </c>
    </row>
    <row r="95" spans="1:8" x14ac:dyDescent="0.25">
      <c r="A95">
        <v>93</v>
      </c>
      <c r="B95">
        <v>6021</v>
      </c>
      <c r="C95" t="s">
        <v>652</v>
      </c>
      <c r="D95" s="1">
        <v>4.8131751017636155</v>
      </c>
      <c r="E95" s="1">
        <v>0.11459940718484798</v>
      </c>
      <c r="F95" s="1">
        <v>42</v>
      </c>
      <c r="G95" s="1">
        <v>18970.929202616499</v>
      </c>
      <c r="H95" s="1">
        <v>6089.5352493619803</v>
      </c>
    </row>
    <row r="96" spans="1:8" x14ac:dyDescent="0.25">
      <c r="A96">
        <v>94</v>
      </c>
      <c r="B96">
        <v>1789</v>
      </c>
      <c r="C96" t="s">
        <v>229</v>
      </c>
      <c r="D96" s="1">
        <v>27.793885324317163</v>
      </c>
      <c r="E96" s="1">
        <v>0.114378128906655</v>
      </c>
      <c r="F96" s="1">
        <v>243</v>
      </c>
      <c r="G96" s="1">
        <v>29834.470334821701</v>
      </c>
      <c r="H96" s="1">
        <v>27581.865258221998</v>
      </c>
    </row>
    <row r="97" spans="1:8" x14ac:dyDescent="0.25">
      <c r="A97">
        <v>95</v>
      </c>
      <c r="B97">
        <v>7292</v>
      </c>
      <c r="C97" t="s">
        <v>506</v>
      </c>
      <c r="D97" s="1">
        <v>2.9634384282385997</v>
      </c>
      <c r="E97" s="1">
        <v>0.1139784010861</v>
      </c>
      <c r="F97" s="1">
        <v>26</v>
      </c>
      <c r="G97" s="1">
        <v>17445.1975928504</v>
      </c>
      <c r="H97" s="1">
        <v>3720.1836937154399</v>
      </c>
    </row>
    <row r="98" spans="1:8" x14ac:dyDescent="0.25">
      <c r="A98">
        <v>96</v>
      </c>
      <c r="B98">
        <v>2409</v>
      </c>
      <c r="C98" t="s">
        <v>1738</v>
      </c>
      <c r="D98" s="1">
        <v>53.304315961433538</v>
      </c>
      <c r="E98" s="1">
        <v>0.112694114083369</v>
      </c>
      <c r="F98" s="1">
        <v>473</v>
      </c>
      <c r="G98" s="1">
        <v>71887.274028691303</v>
      </c>
      <c r="H98" s="1">
        <v>67877.184730064706</v>
      </c>
    </row>
    <row r="99" spans="1:8" x14ac:dyDescent="0.25">
      <c r="A99">
        <v>97</v>
      </c>
      <c r="B99">
        <v>5388</v>
      </c>
      <c r="C99" t="s">
        <v>810</v>
      </c>
      <c r="D99" s="1">
        <v>20.222188350102179</v>
      </c>
      <c r="E99" s="1">
        <v>0.112345490833901</v>
      </c>
      <c r="F99" s="1">
        <v>180</v>
      </c>
      <c r="G99" s="1">
        <v>29232.106427557901</v>
      </c>
      <c r="H99" s="1">
        <v>26173.453415828099</v>
      </c>
    </row>
    <row r="100" spans="1:8" x14ac:dyDescent="0.25">
      <c r="A100">
        <v>98</v>
      </c>
      <c r="B100">
        <v>5473</v>
      </c>
      <c r="C100" t="s">
        <v>629</v>
      </c>
      <c r="D100" s="1">
        <v>18.124176596069827</v>
      </c>
      <c r="E100" s="1">
        <v>0.11187763330907301</v>
      </c>
      <c r="F100" s="1">
        <v>162</v>
      </c>
      <c r="G100" s="1">
        <v>26656.292522143402</v>
      </c>
      <c r="H100" s="1">
        <v>22220.3586967351</v>
      </c>
    </row>
    <row r="101" spans="1:8" x14ac:dyDescent="0.25">
      <c r="A101">
        <v>99</v>
      </c>
      <c r="B101">
        <v>8205</v>
      </c>
      <c r="C101" t="s">
        <v>840</v>
      </c>
      <c r="D101" s="1">
        <v>0.22351033786951</v>
      </c>
      <c r="E101" s="1">
        <v>0.111755168934755</v>
      </c>
      <c r="F101" s="1">
        <v>2</v>
      </c>
      <c r="G101" s="1">
        <v>4035.0911861106702</v>
      </c>
      <c r="H101" s="1">
        <v>3298.9383407497799</v>
      </c>
    </row>
    <row r="102" spans="1:8" x14ac:dyDescent="0.25">
      <c r="A102">
        <v>100</v>
      </c>
      <c r="B102">
        <v>6616</v>
      </c>
      <c r="C102" t="s">
        <v>590</v>
      </c>
      <c r="D102" s="1">
        <v>27.670620589018913</v>
      </c>
      <c r="E102" s="1">
        <v>0.110241516290912</v>
      </c>
      <c r="F102" s="1">
        <v>251</v>
      </c>
      <c r="G102" s="1">
        <v>40765.234406076102</v>
      </c>
      <c r="H102" s="1">
        <v>37929.7081318407</v>
      </c>
    </row>
    <row r="103" spans="1:8" x14ac:dyDescent="0.25">
      <c r="A103">
        <v>101</v>
      </c>
      <c r="B103">
        <v>7282</v>
      </c>
      <c r="C103" t="s">
        <v>96</v>
      </c>
      <c r="D103" s="1">
        <v>7.2751281214939141</v>
      </c>
      <c r="E103" s="1">
        <v>0.110229213962029</v>
      </c>
      <c r="F103" s="1">
        <v>66</v>
      </c>
      <c r="G103" s="1">
        <v>10357.160140140701</v>
      </c>
      <c r="H103" s="1">
        <v>7007.9312557456897</v>
      </c>
    </row>
    <row r="104" spans="1:8" x14ac:dyDescent="0.25">
      <c r="A104">
        <v>102</v>
      </c>
      <c r="B104">
        <v>4329</v>
      </c>
      <c r="C104" t="s">
        <v>1021</v>
      </c>
      <c r="D104" s="1">
        <v>8.9232614056294839</v>
      </c>
      <c r="E104" s="1">
        <v>0.108820261044262</v>
      </c>
      <c r="F104" s="1">
        <v>82</v>
      </c>
      <c r="G104" s="1">
        <v>14661.4909718811</v>
      </c>
      <c r="H104" s="1">
        <v>12324.8035711306</v>
      </c>
    </row>
    <row r="105" spans="1:8" x14ac:dyDescent="0.25">
      <c r="A105">
        <v>103</v>
      </c>
      <c r="B105">
        <v>6761</v>
      </c>
      <c r="C105" t="s">
        <v>407</v>
      </c>
      <c r="D105" s="1">
        <v>6.304603049526146</v>
      </c>
      <c r="E105" s="1">
        <v>0.108700052578037</v>
      </c>
      <c r="F105" s="1">
        <v>58</v>
      </c>
      <c r="G105" s="1">
        <v>6983.1183014034896</v>
      </c>
      <c r="H105" s="1">
        <v>6983.1183014034896</v>
      </c>
    </row>
    <row r="106" spans="1:8" x14ac:dyDescent="0.25">
      <c r="A106">
        <v>104</v>
      </c>
      <c r="B106">
        <v>2632</v>
      </c>
      <c r="C106" t="s">
        <v>2264</v>
      </c>
      <c r="D106" s="1">
        <v>3.8573680684148277</v>
      </c>
      <c r="E106" s="1">
        <v>0.107149113011523</v>
      </c>
      <c r="F106" s="1">
        <v>36</v>
      </c>
      <c r="G106" s="1">
        <v>20359.330822419699</v>
      </c>
      <c r="H106" s="1">
        <v>8489.4268272365298</v>
      </c>
    </row>
    <row r="107" spans="1:8" x14ac:dyDescent="0.25">
      <c r="A107">
        <v>105</v>
      </c>
      <c r="B107">
        <v>864</v>
      </c>
      <c r="C107" t="s">
        <v>685</v>
      </c>
      <c r="D107" s="1">
        <v>43.715454822179446</v>
      </c>
      <c r="E107" s="1">
        <v>0.107145722603381</v>
      </c>
      <c r="F107" s="1">
        <v>408</v>
      </c>
      <c r="G107" s="1">
        <v>89771.639988889903</v>
      </c>
      <c r="H107" s="1">
        <v>62500.917086994603</v>
      </c>
    </row>
    <row r="108" spans="1:8" x14ac:dyDescent="0.25">
      <c r="A108">
        <v>106</v>
      </c>
      <c r="B108">
        <v>6138</v>
      </c>
      <c r="C108" t="s">
        <v>2076</v>
      </c>
      <c r="D108" s="1">
        <v>8.915438769285025</v>
      </c>
      <c r="E108" s="1">
        <v>0.10488751493276501</v>
      </c>
      <c r="F108" s="1">
        <v>85</v>
      </c>
      <c r="G108" s="1">
        <v>9369.0410928202</v>
      </c>
      <c r="H108" s="1">
        <v>9369.0410928202</v>
      </c>
    </row>
    <row r="109" spans="1:8" x14ac:dyDescent="0.25">
      <c r="A109">
        <v>107</v>
      </c>
      <c r="B109">
        <v>4384</v>
      </c>
      <c r="C109" t="s">
        <v>168</v>
      </c>
      <c r="D109" s="1">
        <v>25.230964446762442</v>
      </c>
      <c r="E109" s="1">
        <v>0.104692798534284</v>
      </c>
      <c r="F109" s="1">
        <v>241</v>
      </c>
      <c r="G109" s="1">
        <v>35380.863306642699</v>
      </c>
      <c r="H109" s="1">
        <v>30346.645588250602</v>
      </c>
    </row>
    <row r="110" spans="1:8" x14ac:dyDescent="0.25">
      <c r="A110">
        <v>108</v>
      </c>
      <c r="B110">
        <v>9084</v>
      </c>
      <c r="C110" t="s">
        <v>1661</v>
      </c>
      <c r="D110" s="1">
        <v>1.4589528160130281</v>
      </c>
      <c r="E110" s="1">
        <v>0.104210915429502</v>
      </c>
      <c r="F110" s="1">
        <v>14</v>
      </c>
      <c r="G110" s="1">
        <v>2414.0516501195402</v>
      </c>
      <c r="H110" s="1">
        <v>2414.0516501195402</v>
      </c>
    </row>
    <row r="111" spans="1:8" x14ac:dyDescent="0.25">
      <c r="A111">
        <v>109</v>
      </c>
      <c r="B111">
        <v>4268</v>
      </c>
      <c r="C111" t="s">
        <v>1799</v>
      </c>
      <c r="D111" s="1">
        <v>20.367507290700416</v>
      </c>
      <c r="E111" s="1">
        <v>0.10338836188172801</v>
      </c>
      <c r="F111" s="1">
        <v>197</v>
      </c>
      <c r="G111" s="1">
        <v>50914.891898939903</v>
      </c>
      <c r="H111" s="1">
        <v>50295.164757487197</v>
      </c>
    </row>
    <row r="112" spans="1:8" x14ac:dyDescent="0.25">
      <c r="A112">
        <v>110</v>
      </c>
      <c r="B112">
        <v>9386</v>
      </c>
      <c r="C112" t="s">
        <v>889</v>
      </c>
      <c r="D112" s="1">
        <v>0.30918749827861203</v>
      </c>
      <c r="E112" s="1">
        <v>0.103062499426204</v>
      </c>
      <c r="F112" s="1">
        <v>3</v>
      </c>
      <c r="G112" s="1">
        <v>2454.6662602062202</v>
      </c>
      <c r="H112" s="1">
        <v>1038.6995898236901</v>
      </c>
    </row>
    <row r="113" spans="1:8" x14ac:dyDescent="0.25">
      <c r="A113">
        <v>111</v>
      </c>
      <c r="B113">
        <v>7209</v>
      </c>
      <c r="C113" t="s">
        <v>297</v>
      </c>
      <c r="D113" s="1">
        <v>19.657821448805571</v>
      </c>
      <c r="E113" s="1">
        <v>0.10238448671252902</v>
      </c>
      <c r="F113" s="1">
        <v>192</v>
      </c>
      <c r="G113" s="1">
        <v>54425.760810820902</v>
      </c>
      <c r="H113" s="1">
        <v>28752.022265056399</v>
      </c>
    </row>
    <row r="114" spans="1:8" x14ac:dyDescent="0.25">
      <c r="A114">
        <v>112</v>
      </c>
      <c r="B114">
        <v>4869</v>
      </c>
      <c r="C114" t="s">
        <v>165</v>
      </c>
      <c r="D114" s="1">
        <v>6.0044652043198923</v>
      </c>
      <c r="E114" s="1">
        <v>0.101770596683388</v>
      </c>
      <c r="F114" s="1">
        <v>59</v>
      </c>
      <c r="G114" s="1">
        <v>9165.9911458290298</v>
      </c>
      <c r="H114" s="1">
        <v>9165.9911458290298</v>
      </c>
    </row>
    <row r="115" spans="1:8" x14ac:dyDescent="0.25">
      <c r="A115">
        <v>113</v>
      </c>
      <c r="B115">
        <v>1685</v>
      </c>
      <c r="C115" t="s">
        <v>2234</v>
      </c>
      <c r="D115" s="1">
        <v>13.580316890694816</v>
      </c>
      <c r="E115" s="1">
        <v>0.101345648438021</v>
      </c>
      <c r="F115" s="1">
        <v>134</v>
      </c>
      <c r="G115" s="1">
        <v>20629.3396899738</v>
      </c>
      <c r="H115" s="1">
        <v>17178.635640662898</v>
      </c>
    </row>
    <row r="116" spans="1:8" x14ac:dyDescent="0.25">
      <c r="A116">
        <v>114</v>
      </c>
      <c r="B116">
        <v>5653</v>
      </c>
      <c r="C116" t="s">
        <v>266</v>
      </c>
      <c r="D116" s="1">
        <v>4.9524089074876354</v>
      </c>
      <c r="E116" s="1">
        <v>0.10106956954056399</v>
      </c>
      <c r="F116" s="1">
        <v>49</v>
      </c>
      <c r="G116" s="1">
        <v>14953.9777714601</v>
      </c>
      <c r="H116" s="1">
        <v>7461.02826592774</v>
      </c>
    </row>
    <row r="117" spans="1:8" x14ac:dyDescent="0.25">
      <c r="A117">
        <v>115</v>
      </c>
      <c r="B117">
        <v>3978</v>
      </c>
      <c r="C117" t="s">
        <v>272</v>
      </c>
      <c r="D117" s="1">
        <v>16.471482987354367</v>
      </c>
      <c r="E117" s="1">
        <v>0.100435871874112</v>
      </c>
      <c r="F117" s="1">
        <v>164</v>
      </c>
      <c r="G117" s="1">
        <v>23785.8023464121</v>
      </c>
      <c r="H117" s="1">
        <v>23785.8023464121</v>
      </c>
    </row>
    <row r="118" spans="1:8" x14ac:dyDescent="0.25">
      <c r="A118">
        <v>116</v>
      </c>
      <c r="B118">
        <v>1015</v>
      </c>
      <c r="C118" t="s">
        <v>1796</v>
      </c>
      <c r="D118" s="1">
        <v>32.329645410089384</v>
      </c>
      <c r="E118" s="1">
        <v>0.10040262549717199</v>
      </c>
      <c r="F118" s="1">
        <v>322</v>
      </c>
      <c r="G118" s="1">
        <v>58059.3769245601</v>
      </c>
      <c r="H118" s="1">
        <v>58059.3769245601</v>
      </c>
    </row>
    <row r="119" spans="1:8" x14ac:dyDescent="0.25">
      <c r="A119">
        <v>117</v>
      </c>
      <c r="B119">
        <v>1458</v>
      </c>
      <c r="C119" t="s">
        <v>1763</v>
      </c>
      <c r="D119" s="1">
        <v>15.105777695290568</v>
      </c>
      <c r="E119" s="1">
        <v>0.100038262882719</v>
      </c>
      <c r="F119" s="1">
        <v>151</v>
      </c>
      <c r="G119" s="1">
        <v>29094.1651750192</v>
      </c>
      <c r="H119" s="1">
        <v>29094.1651750192</v>
      </c>
    </row>
    <row r="120" spans="1:8" x14ac:dyDescent="0.25">
      <c r="A120">
        <v>118</v>
      </c>
      <c r="B120">
        <v>167</v>
      </c>
      <c r="C120" t="s">
        <v>1696</v>
      </c>
      <c r="D120" s="1">
        <v>10.034524183840373</v>
      </c>
      <c r="E120" s="1">
        <v>9.8377688076866407E-2</v>
      </c>
      <c r="F120" s="1">
        <v>102</v>
      </c>
      <c r="G120" s="1">
        <v>28777.667554752599</v>
      </c>
      <c r="H120" s="1">
        <v>28150.151338081901</v>
      </c>
    </row>
    <row r="121" spans="1:8" x14ac:dyDescent="0.25">
      <c r="A121">
        <v>119</v>
      </c>
      <c r="B121">
        <v>4692</v>
      </c>
      <c r="C121" t="s">
        <v>1805</v>
      </c>
      <c r="D121" s="1">
        <v>17.964136991112316</v>
      </c>
      <c r="E121" s="1">
        <v>9.8164683011542714E-2</v>
      </c>
      <c r="F121" s="1">
        <v>183</v>
      </c>
      <c r="G121" s="1">
        <v>27690.745376497998</v>
      </c>
      <c r="H121" s="1">
        <v>27690.745376497998</v>
      </c>
    </row>
    <row r="122" spans="1:8" x14ac:dyDescent="0.25">
      <c r="A122">
        <v>120</v>
      </c>
      <c r="B122">
        <v>4752</v>
      </c>
      <c r="C122" t="s">
        <v>1560</v>
      </c>
      <c r="D122" s="1">
        <v>6.280871314783667</v>
      </c>
      <c r="E122" s="1">
        <v>9.8138614293494797E-2</v>
      </c>
      <c r="F122" s="1">
        <v>64</v>
      </c>
      <c r="G122" s="1">
        <v>16608.159782480801</v>
      </c>
      <c r="H122" s="1">
        <v>9794.4644952414492</v>
      </c>
    </row>
    <row r="123" spans="1:8" x14ac:dyDescent="0.25">
      <c r="A123">
        <v>121</v>
      </c>
      <c r="B123">
        <v>2349</v>
      </c>
      <c r="C123" t="s">
        <v>676</v>
      </c>
      <c r="D123" s="1">
        <v>4.9654036500598622</v>
      </c>
      <c r="E123" s="1">
        <v>9.7360855883526706E-2</v>
      </c>
      <c r="F123" s="1">
        <v>51</v>
      </c>
      <c r="G123" s="1">
        <v>31750.549006582802</v>
      </c>
      <c r="H123" s="1">
        <v>5746.31270611729</v>
      </c>
    </row>
    <row r="124" spans="1:8" x14ac:dyDescent="0.25">
      <c r="A124">
        <v>122</v>
      </c>
      <c r="B124">
        <v>8695</v>
      </c>
      <c r="C124" t="s">
        <v>176</v>
      </c>
      <c r="D124" s="1">
        <v>2.4233105293637025</v>
      </c>
      <c r="E124" s="1">
        <v>9.6932421174548103E-2</v>
      </c>
      <c r="F124" s="1">
        <v>25</v>
      </c>
      <c r="G124" s="1">
        <v>3005.3172043969498</v>
      </c>
      <c r="H124" s="1">
        <v>3005.3172043969498</v>
      </c>
    </row>
    <row r="125" spans="1:8" x14ac:dyDescent="0.25">
      <c r="A125">
        <v>123</v>
      </c>
      <c r="B125">
        <v>5352</v>
      </c>
      <c r="C125" t="s">
        <v>711</v>
      </c>
      <c r="D125" s="1">
        <v>8.8806500695407227</v>
      </c>
      <c r="E125" s="1">
        <v>9.6528805103703513E-2</v>
      </c>
      <c r="F125" s="1">
        <v>92</v>
      </c>
      <c r="G125" s="1">
        <v>28821.6080164372</v>
      </c>
      <c r="H125" s="1">
        <v>27372.484855935199</v>
      </c>
    </row>
    <row r="126" spans="1:8" x14ac:dyDescent="0.25">
      <c r="A126">
        <v>124</v>
      </c>
      <c r="B126">
        <v>7852</v>
      </c>
      <c r="C126" t="s">
        <v>860</v>
      </c>
      <c r="D126" s="1">
        <v>2.7729247599298437</v>
      </c>
      <c r="E126" s="1">
        <v>9.5618095169994616E-2</v>
      </c>
      <c r="F126" s="1">
        <v>29</v>
      </c>
      <c r="G126" s="1">
        <v>48388.189101452597</v>
      </c>
      <c r="H126" s="1">
        <v>24592.812349879299</v>
      </c>
    </row>
    <row r="127" spans="1:8" x14ac:dyDescent="0.25">
      <c r="A127">
        <v>125</v>
      </c>
      <c r="B127">
        <v>7087</v>
      </c>
      <c r="C127" t="s">
        <v>598</v>
      </c>
      <c r="D127" s="1">
        <v>4.1072160921128411</v>
      </c>
      <c r="E127" s="1">
        <v>9.5516653304949795E-2</v>
      </c>
      <c r="F127" s="1">
        <v>43</v>
      </c>
      <c r="G127" s="1">
        <v>4700.2679400438001</v>
      </c>
      <c r="H127" s="1">
        <v>4346.4203495478596</v>
      </c>
    </row>
    <row r="128" spans="1:8" x14ac:dyDescent="0.25">
      <c r="A128">
        <v>126</v>
      </c>
      <c r="B128">
        <v>247</v>
      </c>
      <c r="C128" t="s">
        <v>687</v>
      </c>
      <c r="D128" s="1">
        <v>15.825067050911926</v>
      </c>
      <c r="E128" s="1">
        <v>9.5331729222360995E-2</v>
      </c>
      <c r="F128" s="1">
        <v>166</v>
      </c>
      <c r="G128" s="1">
        <v>33761.119829846299</v>
      </c>
      <c r="H128" s="1">
        <v>32088.860592294001</v>
      </c>
    </row>
    <row r="129" spans="1:8" x14ac:dyDescent="0.25">
      <c r="A129">
        <v>127</v>
      </c>
      <c r="B129">
        <v>7841</v>
      </c>
      <c r="C129" t="s">
        <v>1581</v>
      </c>
      <c r="D129" s="1">
        <v>3.6032048136313364</v>
      </c>
      <c r="E129" s="1">
        <v>9.4821179306087799E-2</v>
      </c>
      <c r="F129" s="1">
        <v>38</v>
      </c>
      <c r="G129" s="1">
        <v>5777.0338743729599</v>
      </c>
      <c r="H129" s="1">
        <v>5254.2064198809203</v>
      </c>
    </row>
    <row r="130" spans="1:8" x14ac:dyDescent="0.25">
      <c r="A130">
        <v>128</v>
      </c>
      <c r="B130">
        <v>7750</v>
      </c>
      <c r="C130" t="s">
        <v>485</v>
      </c>
      <c r="D130" s="1">
        <v>0.37878539685792079</v>
      </c>
      <c r="E130" s="1">
        <v>9.4696349214480197E-2</v>
      </c>
      <c r="F130" s="1">
        <v>4</v>
      </c>
      <c r="G130" s="1">
        <v>1811.3753182303501</v>
      </c>
      <c r="H130" s="1">
        <v>1633.6693387953301</v>
      </c>
    </row>
    <row r="131" spans="1:8" x14ac:dyDescent="0.25">
      <c r="A131">
        <v>129</v>
      </c>
      <c r="B131">
        <v>2668</v>
      </c>
      <c r="C131" t="s">
        <v>832</v>
      </c>
      <c r="D131" s="1">
        <v>5.2022076526683838</v>
      </c>
      <c r="E131" s="1">
        <v>9.4585593684879704E-2</v>
      </c>
      <c r="F131" s="1">
        <v>55</v>
      </c>
      <c r="G131" s="1">
        <v>15414.1675003988</v>
      </c>
      <c r="H131" s="1">
        <v>15414.1675003988</v>
      </c>
    </row>
    <row r="132" spans="1:8" x14ac:dyDescent="0.25">
      <c r="A132">
        <v>130</v>
      </c>
      <c r="B132">
        <v>2050</v>
      </c>
      <c r="C132" t="s">
        <v>1734</v>
      </c>
      <c r="D132" s="1">
        <v>12.577011553022352</v>
      </c>
      <c r="E132" s="1">
        <v>9.4563996639265804E-2</v>
      </c>
      <c r="F132" s="1">
        <v>133</v>
      </c>
      <c r="G132" s="1">
        <v>26968.318721571199</v>
      </c>
      <c r="H132" s="1">
        <v>25953.202933451099</v>
      </c>
    </row>
    <row r="133" spans="1:8" x14ac:dyDescent="0.25">
      <c r="A133">
        <v>131</v>
      </c>
      <c r="B133">
        <v>912</v>
      </c>
      <c r="C133" t="s">
        <v>1821</v>
      </c>
      <c r="D133" s="1">
        <v>18.6717647490098</v>
      </c>
      <c r="E133" s="1">
        <v>9.3358823745049002E-2</v>
      </c>
      <c r="F133" s="1">
        <v>200</v>
      </c>
      <c r="G133" s="1">
        <v>44068.152034225997</v>
      </c>
      <c r="H133" s="1">
        <v>42004.221569163798</v>
      </c>
    </row>
    <row r="134" spans="1:8" x14ac:dyDescent="0.25">
      <c r="A134">
        <v>132</v>
      </c>
      <c r="B134">
        <v>6448</v>
      </c>
      <c r="C134" t="s">
        <v>328</v>
      </c>
      <c r="D134" s="1">
        <v>1.4906211366376656</v>
      </c>
      <c r="E134" s="1">
        <v>9.31638210398541E-2</v>
      </c>
      <c r="F134" s="1">
        <v>16</v>
      </c>
      <c r="G134" s="1">
        <v>10524.7005121167</v>
      </c>
      <c r="H134" s="1">
        <v>3009.0839037495002</v>
      </c>
    </row>
    <row r="135" spans="1:8" x14ac:dyDescent="0.25">
      <c r="A135">
        <v>133</v>
      </c>
      <c r="B135">
        <v>1486</v>
      </c>
      <c r="C135" t="s">
        <v>638</v>
      </c>
      <c r="D135" s="1">
        <v>23.428857493489843</v>
      </c>
      <c r="E135" s="1">
        <v>9.2604179816165394E-2</v>
      </c>
      <c r="F135" s="1">
        <v>253</v>
      </c>
      <c r="G135" s="1">
        <v>52503.301503698996</v>
      </c>
      <c r="H135" s="1">
        <v>34098.0677213913</v>
      </c>
    </row>
    <row r="136" spans="1:8" x14ac:dyDescent="0.25">
      <c r="A136">
        <v>134</v>
      </c>
      <c r="B136">
        <v>1206</v>
      </c>
      <c r="C136" t="s">
        <v>905</v>
      </c>
      <c r="D136" s="1">
        <v>0.27693146880241348</v>
      </c>
      <c r="E136" s="1">
        <v>9.2310489600804499E-2</v>
      </c>
      <c r="F136" s="1">
        <v>3</v>
      </c>
      <c r="G136" s="1">
        <v>31613.588136292401</v>
      </c>
      <c r="H136" s="1">
        <v>126.60174409860799</v>
      </c>
    </row>
    <row r="137" spans="1:8" x14ac:dyDescent="0.25">
      <c r="A137">
        <v>135</v>
      </c>
      <c r="B137">
        <v>3497</v>
      </c>
      <c r="C137" t="s">
        <v>641</v>
      </c>
      <c r="D137" s="1">
        <v>9.0440546980137082</v>
      </c>
      <c r="E137" s="1">
        <v>9.2286272428711305E-2</v>
      </c>
      <c r="F137" s="1">
        <v>98</v>
      </c>
      <c r="G137" s="1">
        <v>24227.162399254201</v>
      </c>
      <c r="H137" s="1">
        <v>12714.889723148701</v>
      </c>
    </row>
    <row r="138" spans="1:8" x14ac:dyDescent="0.25">
      <c r="A138">
        <v>136</v>
      </c>
      <c r="B138">
        <v>81</v>
      </c>
      <c r="C138" t="s">
        <v>268</v>
      </c>
      <c r="D138" s="1">
        <v>13.199401287965649</v>
      </c>
      <c r="E138" s="1">
        <v>9.1662508944205898E-2</v>
      </c>
      <c r="F138" s="1">
        <v>144</v>
      </c>
      <c r="G138" s="1">
        <v>91590.900528891696</v>
      </c>
      <c r="H138" s="1">
        <v>24962.272944111501</v>
      </c>
    </row>
    <row r="139" spans="1:8" x14ac:dyDescent="0.25">
      <c r="A139">
        <v>137</v>
      </c>
      <c r="B139">
        <v>7203</v>
      </c>
      <c r="C139" t="s">
        <v>1778</v>
      </c>
      <c r="D139" s="1">
        <v>11.344098358914048</v>
      </c>
      <c r="E139" s="1">
        <v>9.1484664184790704E-2</v>
      </c>
      <c r="F139" s="1">
        <v>124</v>
      </c>
      <c r="G139" s="1">
        <v>27099.239681463601</v>
      </c>
      <c r="H139" s="1">
        <v>27099.239681463601</v>
      </c>
    </row>
    <row r="140" spans="1:8" x14ac:dyDescent="0.25">
      <c r="A140">
        <v>138</v>
      </c>
      <c r="B140">
        <v>6949</v>
      </c>
      <c r="C140" t="s">
        <v>183</v>
      </c>
      <c r="D140" s="1">
        <v>7.2319033956177599</v>
      </c>
      <c r="E140" s="1">
        <v>9.0398792445222004E-2</v>
      </c>
      <c r="F140" s="1">
        <v>80</v>
      </c>
      <c r="G140" s="1">
        <v>24231.785996569499</v>
      </c>
      <c r="H140" s="1">
        <v>24231.785996569499</v>
      </c>
    </row>
    <row r="141" spans="1:8" x14ac:dyDescent="0.25">
      <c r="A141">
        <v>139</v>
      </c>
      <c r="B141">
        <v>8888</v>
      </c>
      <c r="C141" t="s">
        <v>187</v>
      </c>
      <c r="D141" s="1">
        <v>0.35909283090914962</v>
      </c>
      <c r="E141" s="1">
        <v>8.9773207727287405E-2</v>
      </c>
      <c r="F141" s="1">
        <v>4</v>
      </c>
      <c r="G141" s="1">
        <v>4968.21401481874</v>
      </c>
      <c r="H141" s="1">
        <v>604.41345860893205</v>
      </c>
    </row>
    <row r="142" spans="1:8" x14ac:dyDescent="0.25">
      <c r="A142">
        <v>140</v>
      </c>
      <c r="B142">
        <v>1224</v>
      </c>
      <c r="C142" t="s">
        <v>317</v>
      </c>
      <c r="D142" s="1">
        <v>25.078866586954007</v>
      </c>
      <c r="E142" s="1">
        <v>8.9248635540761595E-2</v>
      </c>
      <c r="F142" s="1">
        <v>281</v>
      </c>
      <c r="G142" s="1">
        <v>33526.395792456598</v>
      </c>
      <c r="H142" s="1">
        <v>32169.414860787099</v>
      </c>
    </row>
    <row r="143" spans="1:8" x14ac:dyDescent="0.25">
      <c r="A143">
        <v>141</v>
      </c>
      <c r="B143">
        <v>2756</v>
      </c>
      <c r="C143" t="s">
        <v>2248</v>
      </c>
      <c r="D143" s="1">
        <v>3.6542649887764616</v>
      </c>
      <c r="E143" s="1">
        <v>8.9128414360401503E-2</v>
      </c>
      <c r="F143" s="1">
        <v>41</v>
      </c>
      <c r="G143" s="1">
        <v>19086.044044939401</v>
      </c>
      <c r="H143" s="1">
        <v>6193.8860831472102</v>
      </c>
    </row>
    <row r="144" spans="1:8" x14ac:dyDescent="0.25">
      <c r="A144">
        <v>142</v>
      </c>
      <c r="B144">
        <v>2066</v>
      </c>
      <c r="C144" t="s">
        <v>202</v>
      </c>
      <c r="D144" s="1">
        <v>0.44215964335819596</v>
      </c>
      <c r="E144" s="1">
        <v>8.8431928671639196E-2</v>
      </c>
      <c r="F144" s="1">
        <v>5</v>
      </c>
      <c r="G144" s="1">
        <v>1530.1828610755899</v>
      </c>
      <c r="H144" s="1">
        <v>1530.1828610755899</v>
      </c>
    </row>
    <row r="145" spans="1:8" x14ac:dyDescent="0.25">
      <c r="A145">
        <v>143</v>
      </c>
      <c r="B145">
        <v>2772</v>
      </c>
      <c r="C145" t="s">
        <v>193</v>
      </c>
      <c r="D145" s="1">
        <v>1.0583121978433403</v>
      </c>
      <c r="E145" s="1">
        <v>8.8192683153611687E-2</v>
      </c>
      <c r="F145" s="1">
        <v>12</v>
      </c>
      <c r="G145" s="1">
        <v>19482.409393174599</v>
      </c>
      <c r="H145" s="1">
        <v>1609.1980400847999</v>
      </c>
    </row>
    <row r="146" spans="1:8" x14ac:dyDescent="0.25">
      <c r="A146">
        <v>144</v>
      </c>
      <c r="B146">
        <v>6934</v>
      </c>
      <c r="C146" t="s">
        <v>1945</v>
      </c>
      <c r="D146" s="1">
        <v>4.9266834571775915</v>
      </c>
      <c r="E146" s="1">
        <v>8.7976490306742705E-2</v>
      </c>
      <c r="F146" s="1">
        <v>56</v>
      </c>
      <c r="G146" s="1">
        <v>6819.7347349179299</v>
      </c>
      <c r="H146" s="1">
        <v>6786.45518932499</v>
      </c>
    </row>
    <row r="147" spans="1:8" x14ac:dyDescent="0.25">
      <c r="A147">
        <v>145</v>
      </c>
      <c r="B147">
        <v>1949</v>
      </c>
      <c r="C147" t="s">
        <v>2311</v>
      </c>
      <c r="D147" s="1">
        <v>0.4355850120775635</v>
      </c>
      <c r="E147" s="1">
        <v>8.7117002415512707E-2</v>
      </c>
      <c r="F147" s="1">
        <v>5</v>
      </c>
      <c r="G147" s="1">
        <v>16697.352670078901</v>
      </c>
      <c r="H147" s="1">
        <v>2410.7396219726002</v>
      </c>
    </row>
    <row r="148" spans="1:8" x14ac:dyDescent="0.25">
      <c r="A148">
        <v>146</v>
      </c>
      <c r="B148">
        <v>3223</v>
      </c>
      <c r="C148" t="s">
        <v>746</v>
      </c>
      <c r="D148" s="1">
        <v>3.0333876553462367</v>
      </c>
      <c r="E148" s="1">
        <v>8.6668218724178195E-2</v>
      </c>
      <c r="F148" s="1">
        <v>35</v>
      </c>
      <c r="G148" s="1">
        <v>17298.412909333001</v>
      </c>
      <c r="H148" s="1">
        <v>4989.87064033362</v>
      </c>
    </row>
    <row r="149" spans="1:8" x14ac:dyDescent="0.25">
      <c r="A149">
        <v>147</v>
      </c>
      <c r="B149">
        <v>5513</v>
      </c>
      <c r="C149" t="s">
        <v>242</v>
      </c>
      <c r="D149" s="1">
        <v>10.226712431351393</v>
      </c>
      <c r="E149" s="1">
        <v>8.6667054502977903E-2</v>
      </c>
      <c r="F149" s="1">
        <v>118</v>
      </c>
      <c r="G149" s="1">
        <v>17564.714530683799</v>
      </c>
      <c r="H149" s="1">
        <v>17564.714530683799</v>
      </c>
    </row>
    <row r="150" spans="1:8" x14ac:dyDescent="0.25">
      <c r="A150">
        <v>148</v>
      </c>
      <c r="B150">
        <v>3761</v>
      </c>
      <c r="C150" t="s">
        <v>1890</v>
      </c>
      <c r="D150" s="1">
        <v>17.303821879662816</v>
      </c>
      <c r="E150" s="1">
        <v>8.6088666067974218E-2</v>
      </c>
      <c r="F150" s="1">
        <v>201</v>
      </c>
      <c r="G150" s="1">
        <v>42354.626416753199</v>
      </c>
      <c r="H150" s="1">
        <v>42354.626416753199</v>
      </c>
    </row>
    <row r="151" spans="1:8" x14ac:dyDescent="0.25">
      <c r="A151">
        <v>149</v>
      </c>
      <c r="B151">
        <v>8315</v>
      </c>
      <c r="C151" t="s">
        <v>3211</v>
      </c>
      <c r="D151" s="1">
        <v>2.2349306928696722</v>
      </c>
      <c r="E151" s="1">
        <v>8.5958872802679692E-2</v>
      </c>
      <c r="F151" s="1">
        <v>26</v>
      </c>
      <c r="G151" s="1">
        <v>5926.9535984670401</v>
      </c>
      <c r="H151" s="1">
        <v>5926.9535984670401</v>
      </c>
    </row>
    <row r="152" spans="1:8" x14ac:dyDescent="0.25">
      <c r="A152">
        <v>150</v>
      </c>
      <c r="B152">
        <v>1508</v>
      </c>
      <c r="C152" t="s">
        <v>232</v>
      </c>
      <c r="D152" s="1">
        <v>32.670271450419904</v>
      </c>
      <c r="E152" s="1">
        <v>8.5748743964356708E-2</v>
      </c>
      <c r="F152" s="1">
        <v>381</v>
      </c>
      <c r="G152" s="1">
        <v>44455.197983642902</v>
      </c>
      <c r="H152" s="1">
        <v>40028.197332850999</v>
      </c>
    </row>
    <row r="153" spans="1:8" x14ac:dyDescent="0.25">
      <c r="A153">
        <v>151</v>
      </c>
      <c r="B153">
        <v>6785</v>
      </c>
      <c r="C153" t="s">
        <v>1743</v>
      </c>
      <c r="D153" s="1">
        <v>9.8221677784517247</v>
      </c>
      <c r="E153" s="1">
        <v>8.5410154595232393E-2</v>
      </c>
      <c r="F153" s="1">
        <v>115</v>
      </c>
      <c r="G153" s="1">
        <v>19936.806706468898</v>
      </c>
      <c r="H153" s="1">
        <v>19936.806706468898</v>
      </c>
    </row>
    <row r="154" spans="1:8" x14ac:dyDescent="0.25">
      <c r="A154">
        <v>152</v>
      </c>
      <c r="B154">
        <v>2440</v>
      </c>
      <c r="C154" t="s">
        <v>177</v>
      </c>
      <c r="D154" s="1">
        <v>11.412252505584975</v>
      </c>
      <c r="E154" s="1">
        <v>8.4535203745073895E-2</v>
      </c>
      <c r="F154" s="1">
        <v>135</v>
      </c>
      <c r="G154" s="1">
        <v>17550.338428106301</v>
      </c>
      <c r="H154" s="1">
        <v>17547.688707758301</v>
      </c>
    </row>
    <row r="155" spans="1:8" x14ac:dyDescent="0.25">
      <c r="A155">
        <v>153</v>
      </c>
      <c r="B155">
        <v>7386</v>
      </c>
      <c r="C155" t="s">
        <v>742</v>
      </c>
      <c r="D155" s="1">
        <v>6.9278043778478464</v>
      </c>
      <c r="E155" s="1">
        <v>8.4485419242046902E-2</v>
      </c>
      <c r="F155" s="1">
        <v>82</v>
      </c>
      <c r="G155" s="1">
        <v>23337.441434261898</v>
      </c>
      <c r="H155" s="1">
        <v>14298.559066713</v>
      </c>
    </row>
    <row r="156" spans="1:8" x14ac:dyDescent="0.25">
      <c r="A156">
        <v>154</v>
      </c>
      <c r="B156">
        <v>4128</v>
      </c>
      <c r="C156" t="s">
        <v>2940</v>
      </c>
      <c r="D156" s="1">
        <v>9.958452327911715</v>
      </c>
      <c r="E156" s="1">
        <v>8.4393663795861995E-2</v>
      </c>
      <c r="F156" s="1">
        <v>118</v>
      </c>
      <c r="G156" s="1">
        <v>23740.831248224302</v>
      </c>
      <c r="H156" s="1">
        <v>23517.363971261399</v>
      </c>
    </row>
    <row r="157" spans="1:8" x14ac:dyDescent="0.25">
      <c r="A157">
        <v>155</v>
      </c>
      <c r="B157">
        <v>3495</v>
      </c>
      <c r="C157" t="s">
        <v>981</v>
      </c>
      <c r="D157" s="1">
        <v>5.505700718954416</v>
      </c>
      <c r="E157" s="1">
        <v>8.3419707862945697E-2</v>
      </c>
      <c r="F157" s="1">
        <v>66</v>
      </c>
      <c r="G157" s="1">
        <v>15591.4070366986</v>
      </c>
      <c r="H157" s="1">
        <v>7444.0733890799002</v>
      </c>
    </row>
    <row r="158" spans="1:8" x14ac:dyDescent="0.25">
      <c r="A158">
        <v>156</v>
      </c>
      <c r="B158">
        <v>6600</v>
      </c>
      <c r="C158" t="s">
        <v>1018</v>
      </c>
      <c r="D158" s="1">
        <v>10.825675623092675</v>
      </c>
      <c r="E158" s="1">
        <v>8.2638745214447903E-2</v>
      </c>
      <c r="F158" s="1">
        <v>131</v>
      </c>
      <c r="G158" s="1">
        <v>26202.815875227901</v>
      </c>
      <c r="H158" s="1">
        <v>15633.778068461799</v>
      </c>
    </row>
    <row r="159" spans="1:8" x14ac:dyDescent="0.25">
      <c r="A159">
        <v>157</v>
      </c>
      <c r="B159">
        <v>2658</v>
      </c>
      <c r="C159" t="s">
        <v>1014</v>
      </c>
      <c r="D159" s="1">
        <v>10.976181319102148</v>
      </c>
      <c r="E159" s="1">
        <v>8.2527679090993594E-2</v>
      </c>
      <c r="F159" s="1">
        <v>133</v>
      </c>
      <c r="G159" s="1">
        <v>31836.2650055345</v>
      </c>
      <c r="H159" s="1">
        <v>25960.937027651999</v>
      </c>
    </row>
    <row r="160" spans="1:8" x14ac:dyDescent="0.25">
      <c r="A160">
        <v>158</v>
      </c>
      <c r="B160">
        <v>4207</v>
      </c>
      <c r="C160" t="s">
        <v>614</v>
      </c>
      <c r="D160" s="1">
        <v>4.0128863833168262</v>
      </c>
      <c r="E160" s="1">
        <v>8.1895640475853598E-2</v>
      </c>
      <c r="F160" s="1">
        <v>49</v>
      </c>
      <c r="G160" s="1">
        <v>33795.358623006803</v>
      </c>
      <c r="H160" s="1">
        <v>5934.3740343749896</v>
      </c>
    </row>
    <row r="161" spans="1:8" x14ac:dyDescent="0.25">
      <c r="A161">
        <v>159</v>
      </c>
      <c r="B161">
        <v>4729</v>
      </c>
      <c r="C161" t="s">
        <v>363</v>
      </c>
      <c r="D161" s="1">
        <v>18.6328875595316</v>
      </c>
      <c r="E161" s="1">
        <v>8.1723191050577196E-2</v>
      </c>
      <c r="F161" s="1">
        <v>228</v>
      </c>
      <c r="G161" s="1">
        <v>46656.638247703202</v>
      </c>
      <c r="H161" s="1">
        <v>26390.3486814852</v>
      </c>
    </row>
    <row r="162" spans="1:8" x14ac:dyDescent="0.25">
      <c r="A162">
        <v>160</v>
      </c>
      <c r="B162">
        <v>6432</v>
      </c>
      <c r="C162" t="s">
        <v>775</v>
      </c>
      <c r="D162" s="1">
        <v>3.5847760628232828</v>
      </c>
      <c r="E162" s="1">
        <v>8.1472183245983695E-2</v>
      </c>
      <c r="F162" s="1">
        <v>44</v>
      </c>
      <c r="G162" s="1">
        <v>8126.0048609989999</v>
      </c>
      <c r="H162" s="1">
        <v>7599.2355513550201</v>
      </c>
    </row>
    <row r="163" spans="1:8" x14ac:dyDescent="0.25">
      <c r="A163">
        <v>161</v>
      </c>
      <c r="B163">
        <v>8199</v>
      </c>
      <c r="C163" t="s">
        <v>714</v>
      </c>
      <c r="D163" s="1">
        <v>3.6234962291112072</v>
      </c>
      <c r="E163" s="1">
        <v>8.0522138424693496E-2</v>
      </c>
      <c r="F163" s="1">
        <v>45</v>
      </c>
      <c r="G163" s="1">
        <v>8575.0635170431196</v>
      </c>
      <c r="H163" s="1">
        <v>8118.8203398736796</v>
      </c>
    </row>
    <row r="164" spans="1:8" x14ac:dyDescent="0.25">
      <c r="A164">
        <v>162</v>
      </c>
      <c r="B164">
        <v>2693</v>
      </c>
      <c r="C164" t="s">
        <v>2736</v>
      </c>
      <c r="D164" s="1">
        <v>1.841127056763004</v>
      </c>
      <c r="E164" s="1">
        <v>8.0049002467956695E-2</v>
      </c>
      <c r="F164" s="1">
        <v>23</v>
      </c>
      <c r="G164" s="1">
        <v>20320.033822054898</v>
      </c>
      <c r="H164" s="1">
        <v>7482.8922181396201</v>
      </c>
    </row>
    <row r="165" spans="1:8" x14ac:dyDescent="0.25">
      <c r="A165">
        <v>163</v>
      </c>
      <c r="B165">
        <v>1374</v>
      </c>
      <c r="C165" t="s">
        <v>1849</v>
      </c>
      <c r="D165" s="1">
        <v>11.66450077158361</v>
      </c>
      <c r="E165" s="1">
        <v>7.9893840901257604E-2</v>
      </c>
      <c r="F165" s="1">
        <v>146</v>
      </c>
      <c r="G165" s="1">
        <v>18926.5803156375</v>
      </c>
      <c r="H165" s="1">
        <v>18926.5803156375</v>
      </c>
    </row>
    <row r="166" spans="1:8" x14ac:dyDescent="0.25">
      <c r="A166">
        <v>164</v>
      </c>
      <c r="B166">
        <v>5188</v>
      </c>
      <c r="C166" t="s">
        <v>661</v>
      </c>
      <c r="D166" s="1">
        <v>4.6187549785585347</v>
      </c>
      <c r="E166" s="1">
        <v>7.9633706526871281E-2</v>
      </c>
      <c r="F166" s="1">
        <v>58</v>
      </c>
      <c r="G166" s="1">
        <v>10784.9192787832</v>
      </c>
      <c r="H166" s="1">
        <v>6796.9390203577505</v>
      </c>
    </row>
    <row r="167" spans="1:8" x14ac:dyDescent="0.25">
      <c r="A167">
        <v>165</v>
      </c>
      <c r="B167">
        <v>8090</v>
      </c>
      <c r="C167" t="s">
        <v>795</v>
      </c>
      <c r="D167" s="1">
        <v>3.7057820095406901</v>
      </c>
      <c r="E167" s="1">
        <v>7.8846425734908299E-2</v>
      </c>
      <c r="F167" s="1">
        <v>47</v>
      </c>
      <c r="G167" s="1">
        <v>21303.4581470628</v>
      </c>
      <c r="H167" s="1">
        <v>21303.4581470628</v>
      </c>
    </row>
    <row r="168" spans="1:8" x14ac:dyDescent="0.25">
      <c r="A168">
        <v>166</v>
      </c>
      <c r="B168">
        <v>3848</v>
      </c>
      <c r="C168" t="s">
        <v>285</v>
      </c>
      <c r="D168" s="1">
        <v>26.030210423004092</v>
      </c>
      <c r="E168" s="1">
        <v>7.8641119102731402E-2</v>
      </c>
      <c r="F168" s="1">
        <v>331</v>
      </c>
      <c r="G168" s="1">
        <v>40183.768156536797</v>
      </c>
      <c r="H168" s="1">
        <v>40183.768156536797</v>
      </c>
    </row>
    <row r="169" spans="1:8" x14ac:dyDescent="0.25">
      <c r="A169">
        <v>167</v>
      </c>
      <c r="B169">
        <v>2080</v>
      </c>
      <c r="C169" t="s">
        <v>1268</v>
      </c>
      <c r="D169" s="1">
        <v>6.2584867157717285</v>
      </c>
      <c r="E169" s="1">
        <v>7.8231083947146604E-2</v>
      </c>
      <c r="F169" s="1">
        <v>80</v>
      </c>
      <c r="G169" s="1">
        <v>38046.230933561099</v>
      </c>
      <c r="H169" s="1">
        <v>11811.7207502446</v>
      </c>
    </row>
    <row r="170" spans="1:8" x14ac:dyDescent="0.25">
      <c r="A170">
        <v>168</v>
      </c>
      <c r="B170">
        <v>5006</v>
      </c>
      <c r="C170" t="s">
        <v>131</v>
      </c>
      <c r="D170" s="1">
        <v>0.46240529335455838</v>
      </c>
      <c r="E170" s="1">
        <v>7.7067548892426396E-2</v>
      </c>
      <c r="F170" s="1">
        <v>6</v>
      </c>
      <c r="G170" s="1">
        <v>2742.1270299480002</v>
      </c>
      <c r="H170" s="1">
        <v>1089.8371046437201</v>
      </c>
    </row>
    <row r="171" spans="1:8" x14ac:dyDescent="0.25">
      <c r="A171">
        <v>169</v>
      </c>
      <c r="B171">
        <v>934</v>
      </c>
      <c r="C171" t="s">
        <v>2401</v>
      </c>
      <c r="D171" s="1">
        <v>6.7650678026568558</v>
      </c>
      <c r="E171" s="1">
        <v>7.6875770484736997E-2</v>
      </c>
      <c r="F171" s="1">
        <v>88</v>
      </c>
      <c r="G171" s="1">
        <v>28822.269685820102</v>
      </c>
      <c r="H171" s="1">
        <v>25950.780685280301</v>
      </c>
    </row>
    <row r="172" spans="1:8" x14ac:dyDescent="0.25">
      <c r="A172">
        <v>170</v>
      </c>
      <c r="B172">
        <v>4646</v>
      </c>
      <c r="C172" t="s">
        <v>617</v>
      </c>
      <c r="D172" s="1">
        <v>19.554753470231947</v>
      </c>
      <c r="E172" s="1">
        <v>7.6685307726399796E-2</v>
      </c>
      <c r="F172" s="1">
        <v>255</v>
      </c>
      <c r="G172" s="1">
        <v>45954.220254273801</v>
      </c>
      <c r="H172" s="1">
        <v>45954.220254273801</v>
      </c>
    </row>
    <row r="173" spans="1:8" x14ac:dyDescent="0.25">
      <c r="A173">
        <v>171</v>
      </c>
      <c r="B173">
        <v>2804</v>
      </c>
      <c r="C173" t="s">
        <v>110</v>
      </c>
      <c r="D173" s="1">
        <v>16.699532976357318</v>
      </c>
      <c r="E173" s="1">
        <v>7.6253575234508306E-2</v>
      </c>
      <c r="F173" s="1">
        <v>219</v>
      </c>
      <c r="G173" s="1">
        <v>28435.431268398999</v>
      </c>
      <c r="H173" s="1">
        <v>28435.431268398999</v>
      </c>
    </row>
    <row r="174" spans="1:8" x14ac:dyDescent="0.25">
      <c r="A174">
        <v>172</v>
      </c>
      <c r="B174">
        <v>4127</v>
      </c>
      <c r="C174" t="s">
        <v>1207</v>
      </c>
      <c r="D174" s="1">
        <v>3.6201160556882783</v>
      </c>
      <c r="E174" s="1">
        <v>7.5419084493505803E-2</v>
      </c>
      <c r="F174" s="1">
        <v>48</v>
      </c>
      <c r="G174" s="1">
        <v>29933.346920454402</v>
      </c>
      <c r="H174" s="1">
        <v>7653.5834256632697</v>
      </c>
    </row>
    <row r="175" spans="1:8" x14ac:dyDescent="0.25">
      <c r="A175">
        <v>173</v>
      </c>
      <c r="B175">
        <v>2763</v>
      </c>
      <c r="C175" t="s">
        <v>1927</v>
      </c>
      <c r="D175" s="1">
        <v>40.667068903323887</v>
      </c>
      <c r="E175" s="1">
        <v>7.5309386858007199E-2</v>
      </c>
      <c r="F175" s="1">
        <v>540</v>
      </c>
      <c r="G175" s="1">
        <v>71069.285929829595</v>
      </c>
      <c r="H175" s="1">
        <v>71069.285929829595</v>
      </c>
    </row>
    <row r="176" spans="1:8" x14ac:dyDescent="0.25">
      <c r="A176">
        <v>174</v>
      </c>
      <c r="B176">
        <v>2247</v>
      </c>
      <c r="C176" t="s">
        <v>613</v>
      </c>
      <c r="D176" s="1">
        <v>15.588478666786783</v>
      </c>
      <c r="E176" s="1">
        <v>7.5306660226023101E-2</v>
      </c>
      <c r="F176" s="1">
        <v>207</v>
      </c>
      <c r="G176" s="1">
        <v>35586.974412172603</v>
      </c>
      <c r="H176" s="1">
        <v>28670.4982249842</v>
      </c>
    </row>
    <row r="177" spans="1:8" x14ac:dyDescent="0.25">
      <c r="A177">
        <v>175</v>
      </c>
      <c r="B177">
        <v>4022</v>
      </c>
      <c r="C177" t="s">
        <v>1894</v>
      </c>
      <c r="D177" s="1">
        <v>13.257785225549442</v>
      </c>
      <c r="E177" s="1">
        <v>7.4481939469378894E-2</v>
      </c>
      <c r="F177" s="1">
        <v>178</v>
      </c>
      <c r="G177" s="1">
        <v>38096.541167720898</v>
      </c>
      <c r="H177" s="1">
        <v>38096.541167720898</v>
      </c>
    </row>
    <row r="178" spans="1:8" x14ac:dyDescent="0.25">
      <c r="A178">
        <v>176</v>
      </c>
      <c r="B178">
        <v>6306</v>
      </c>
      <c r="C178" t="s">
        <v>1297</v>
      </c>
      <c r="D178" s="1">
        <v>7.6710412391024345</v>
      </c>
      <c r="E178" s="1">
        <v>7.4476128534975095E-2</v>
      </c>
      <c r="F178" s="1">
        <v>103</v>
      </c>
      <c r="G178" s="1">
        <v>29863.045618744301</v>
      </c>
      <c r="H178" s="1">
        <v>17548.709048411401</v>
      </c>
    </row>
    <row r="179" spans="1:8" x14ac:dyDescent="0.25">
      <c r="A179">
        <v>177</v>
      </c>
      <c r="B179">
        <v>338</v>
      </c>
      <c r="C179" t="s">
        <v>697</v>
      </c>
      <c r="D179" s="1">
        <v>4.4498226564351606</v>
      </c>
      <c r="E179" s="1">
        <v>7.4163710940586006E-2</v>
      </c>
      <c r="F179" s="1">
        <v>60</v>
      </c>
      <c r="G179" s="1">
        <v>36474.061753002301</v>
      </c>
      <c r="H179" s="1">
        <v>7715.0522464658698</v>
      </c>
    </row>
    <row r="180" spans="1:8" x14ac:dyDescent="0.25">
      <c r="A180">
        <v>178</v>
      </c>
      <c r="B180">
        <v>4335</v>
      </c>
      <c r="C180" t="s">
        <v>828</v>
      </c>
      <c r="D180" s="1">
        <v>1.7730183407890752</v>
      </c>
      <c r="E180" s="1">
        <v>7.3875764199544794E-2</v>
      </c>
      <c r="F180" s="1">
        <v>24</v>
      </c>
      <c r="G180" s="1">
        <v>16936.702774622801</v>
      </c>
      <c r="H180" s="1">
        <v>4717.83227492477</v>
      </c>
    </row>
    <row r="181" spans="1:8" x14ac:dyDescent="0.25">
      <c r="A181">
        <v>179</v>
      </c>
      <c r="B181">
        <v>603</v>
      </c>
      <c r="C181" t="s">
        <v>1786</v>
      </c>
      <c r="D181" s="1">
        <v>3.1026742431084333</v>
      </c>
      <c r="E181" s="1">
        <v>7.3873196264486504E-2</v>
      </c>
      <c r="F181" s="1">
        <v>42</v>
      </c>
      <c r="G181" s="1">
        <v>27412.9116052809</v>
      </c>
      <c r="H181" s="1">
        <v>27412.9116052809</v>
      </c>
    </row>
    <row r="182" spans="1:8" x14ac:dyDescent="0.25">
      <c r="A182">
        <v>180</v>
      </c>
      <c r="B182">
        <v>2148</v>
      </c>
      <c r="C182" t="s">
        <v>263</v>
      </c>
      <c r="D182" s="1">
        <v>17.863096669490684</v>
      </c>
      <c r="E182" s="1">
        <v>7.3814449047482161E-2</v>
      </c>
      <c r="F182" s="1">
        <v>242</v>
      </c>
      <c r="G182" s="1">
        <v>65623.936410251801</v>
      </c>
      <c r="H182" s="1">
        <v>65623.936410251801</v>
      </c>
    </row>
    <row r="183" spans="1:8" x14ac:dyDescent="0.25">
      <c r="A183">
        <v>181</v>
      </c>
      <c r="B183">
        <v>5296</v>
      </c>
      <c r="C183" t="s">
        <v>2349</v>
      </c>
      <c r="D183" s="1">
        <v>8.0149653623113029</v>
      </c>
      <c r="E183" s="1">
        <v>7.3531792314782601E-2</v>
      </c>
      <c r="F183" s="1">
        <v>109</v>
      </c>
      <c r="G183" s="1">
        <v>33377.751769379902</v>
      </c>
      <c r="H183" s="1">
        <v>24178.811914873499</v>
      </c>
    </row>
    <row r="184" spans="1:8" x14ac:dyDescent="0.25">
      <c r="A184">
        <v>182</v>
      </c>
      <c r="B184">
        <v>4894</v>
      </c>
      <c r="C184" t="s">
        <v>1337</v>
      </c>
      <c r="D184" s="1">
        <v>5.0390538727652672</v>
      </c>
      <c r="E184" s="1">
        <v>7.3029766271960395E-2</v>
      </c>
      <c r="F184" s="1">
        <v>69</v>
      </c>
      <c r="G184" s="1">
        <v>18980.036899680199</v>
      </c>
      <c r="H184" s="1">
        <v>8650.9366800352691</v>
      </c>
    </row>
    <row r="185" spans="1:8" x14ac:dyDescent="0.25">
      <c r="A185">
        <v>183</v>
      </c>
      <c r="B185">
        <v>2565</v>
      </c>
      <c r="C185" t="s">
        <v>708</v>
      </c>
      <c r="D185" s="1">
        <v>1.8230408747727775</v>
      </c>
      <c r="E185" s="1">
        <v>7.2921634990911102E-2</v>
      </c>
      <c r="F185" s="1">
        <v>25</v>
      </c>
      <c r="G185" s="1">
        <v>24454.6208745035</v>
      </c>
      <c r="H185" s="1">
        <v>2468.2792386925798</v>
      </c>
    </row>
    <row r="186" spans="1:8" x14ac:dyDescent="0.25">
      <c r="A186">
        <v>184</v>
      </c>
      <c r="B186">
        <v>1366</v>
      </c>
      <c r="C186" t="s">
        <v>1811</v>
      </c>
      <c r="D186" s="1">
        <v>26.748370039152711</v>
      </c>
      <c r="E186" s="1">
        <v>7.2883842068536001E-2</v>
      </c>
      <c r="F186" s="1">
        <v>367</v>
      </c>
      <c r="G186" s="1">
        <v>58836.347518331</v>
      </c>
      <c r="H186" s="1">
        <v>58836.347518331</v>
      </c>
    </row>
    <row r="187" spans="1:8" x14ac:dyDescent="0.25">
      <c r="A187">
        <v>185</v>
      </c>
      <c r="B187">
        <v>1853</v>
      </c>
      <c r="C187" t="s">
        <v>1118</v>
      </c>
      <c r="D187" s="1">
        <v>11.223964092298081</v>
      </c>
      <c r="E187" s="1">
        <v>7.28828837162213E-2</v>
      </c>
      <c r="F187" s="1">
        <v>154</v>
      </c>
      <c r="G187" s="1">
        <v>46324.589498300302</v>
      </c>
      <c r="H187" s="1">
        <v>32521.642744766999</v>
      </c>
    </row>
    <row r="188" spans="1:8" x14ac:dyDescent="0.25">
      <c r="A188">
        <v>186</v>
      </c>
      <c r="B188">
        <v>1871</v>
      </c>
      <c r="C188" t="s">
        <v>1782</v>
      </c>
      <c r="D188" s="1">
        <v>8.0879098721867724</v>
      </c>
      <c r="E188" s="1">
        <v>7.2213481001667607E-2</v>
      </c>
      <c r="F188" s="1">
        <v>112</v>
      </c>
      <c r="G188" s="1">
        <v>30917.687692872401</v>
      </c>
      <c r="H188" s="1">
        <v>30260.371182089199</v>
      </c>
    </row>
    <row r="189" spans="1:8" x14ac:dyDescent="0.25">
      <c r="A189">
        <v>187</v>
      </c>
      <c r="B189">
        <v>6490</v>
      </c>
      <c r="C189" t="s">
        <v>292</v>
      </c>
      <c r="D189" s="1">
        <v>5.3079952749959318</v>
      </c>
      <c r="E189" s="1">
        <v>7.1729665878323398E-2</v>
      </c>
      <c r="F189" s="1">
        <v>74</v>
      </c>
      <c r="G189" s="1">
        <v>12591.8348686135</v>
      </c>
      <c r="H189" s="1">
        <v>7165.6311918059</v>
      </c>
    </row>
    <row r="190" spans="1:8" x14ac:dyDescent="0.25">
      <c r="A190">
        <v>188</v>
      </c>
      <c r="B190">
        <v>56</v>
      </c>
      <c r="C190" t="s">
        <v>413</v>
      </c>
      <c r="D190" s="1">
        <v>6.5268374323501437</v>
      </c>
      <c r="E190" s="1">
        <v>7.1723488267583999E-2</v>
      </c>
      <c r="F190" s="1">
        <v>91</v>
      </c>
      <c r="G190" s="1">
        <v>19505.049552869601</v>
      </c>
      <c r="H190" s="1">
        <v>10814.1289184202</v>
      </c>
    </row>
    <row r="191" spans="1:8" x14ac:dyDescent="0.25">
      <c r="A191">
        <v>189</v>
      </c>
      <c r="B191">
        <v>2173</v>
      </c>
      <c r="C191" t="s">
        <v>1077</v>
      </c>
      <c r="D191" s="1">
        <v>5.5864453281067776</v>
      </c>
      <c r="E191" s="1">
        <v>7.1621093950086895E-2</v>
      </c>
      <c r="F191" s="1">
        <v>78</v>
      </c>
      <c r="G191" s="1">
        <v>30016.376213544099</v>
      </c>
      <c r="H191" s="1">
        <v>13452.3273805793</v>
      </c>
    </row>
    <row r="192" spans="1:8" x14ac:dyDescent="0.25">
      <c r="A192">
        <v>190</v>
      </c>
      <c r="B192">
        <v>60</v>
      </c>
      <c r="C192" t="s">
        <v>2139</v>
      </c>
      <c r="D192" s="1">
        <v>7.1045903640971603E-2</v>
      </c>
      <c r="E192" s="1">
        <v>7.1045903640971603E-2</v>
      </c>
      <c r="F192" s="1">
        <v>1</v>
      </c>
      <c r="G192" s="1">
        <v>29877.880594508199</v>
      </c>
      <c r="H192" s="1">
        <v>154.25412635549901</v>
      </c>
    </row>
    <row r="193" spans="1:8" x14ac:dyDescent="0.25">
      <c r="A193">
        <v>191</v>
      </c>
      <c r="B193">
        <v>3481</v>
      </c>
      <c r="C193" t="s">
        <v>431</v>
      </c>
      <c r="D193" s="1">
        <v>12.17731300686434</v>
      </c>
      <c r="E193" s="1">
        <v>7.0389092525227404E-2</v>
      </c>
      <c r="F193" s="1">
        <v>173</v>
      </c>
      <c r="G193" s="1">
        <v>70087.732926311597</v>
      </c>
      <c r="H193" s="1">
        <v>21719.628170533899</v>
      </c>
    </row>
    <row r="194" spans="1:8" x14ac:dyDescent="0.25">
      <c r="A194">
        <v>192</v>
      </c>
      <c r="B194">
        <v>3437</v>
      </c>
      <c r="C194" t="s">
        <v>1566</v>
      </c>
      <c r="D194" s="1">
        <v>5.245494420959445</v>
      </c>
      <c r="E194" s="1">
        <v>6.9939925612792594E-2</v>
      </c>
      <c r="F194" s="1">
        <v>75</v>
      </c>
      <c r="G194" s="1">
        <v>52777.148502242599</v>
      </c>
      <c r="H194" s="1">
        <v>17278.744961708901</v>
      </c>
    </row>
    <row r="195" spans="1:8" x14ac:dyDescent="0.25">
      <c r="A195">
        <v>193</v>
      </c>
      <c r="B195">
        <v>7479</v>
      </c>
      <c r="C195" t="s">
        <v>2955</v>
      </c>
      <c r="D195" s="1">
        <v>6.9641691402061306E-2</v>
      </c>
      <c r="E195" s="1">
        <v>6.9641691402061306E-2</v>
      </c>
      <c r="F195" s="1">
        <v>1</v>
      </c>
      <c r="G195" s="1">
        <v>5092.5969513281098</v>
      </c>
      <c r="H195" s="1">
        <v>1031.3201443303601</v>
      </c>
    </row>
    <row r="196" spans="1:8" x14ac:dyDescent="0.25">
      <c r="A196">
        <v>194</v>
      </c>
      <c r="B196">
        <v>6227</v>
      </c>
      <c r="C196" t="s">
        <v>343</v>
      </c>
      <c r="D196" s="1">
        <v>7.5067821315377312</v>
      </c>
      <c r="E196" s="1">
        <v>6.95072419586827E-2</v>
      </c>
      <c r="F196" s="1">
        <v>108</v>
      </c>
      <c r="G196" s="1">
        <v>21260.514918373701</v>
      </c>
      <c r="H196" s="1">
        <v>21260.514918373701</v>
      </c>
    </row>
    <row r="197" spans="1:8" x14ac:dyDescent="0.25">
      <c r="A197">
        <v>195</v>
      </c>
      <c r="B197">
        <v>3424</v>
      </c>
      <c r="C197" t="s">
        <v>2916</v>
      </c>
      <c r="D197" s="1">
        <v>0.48593303950442651</v>
      </c>
      <c r="E197" s="1">
        <v>6.9419005643489504E-2</v>
      </c>
      <c r="F197" s="1">
        <v>7</v>
      </c>
      <c r="G197" s="1">
        <v>17643.438716116099</v>
      </c>
      <c r="H197" s="1">
        <v>3378.3696861201302</v>
      </c>
    </row>
    <row r="198" spans="1:8" x14ac:dyDescent="0.25">
      <c r="A198">
        <v>196</v>
      </c>
      <c r="B198">
        <v>1887</v>
      </c>
      <c r="C198" t="s">
        <v>944</v>
      </c>
      <c r="D198" s="1">
        <v>0.13875973797363239</v>
      </c>
      <c r="E198" s="1">
        <v>6.9379868986816196E-2</v>
      </c>
      <c r="F198" s="1">
        <v>2</v>
      </c>
      <c r="G198" s="1">
        <v>25775.039867398598</v>
      </c>
      <c r="H198" s="1">
        <v>1286.11463598977</v>
      </c>
    </row>
    <row r="199" spans="1:8" x14ac:dyDescent="0.25">
      <c r="A199">
        <v>197</v>
      </c>
      <c r="B199">
        <v>5552</v>
      </c>
      <c r="C199" t="s">
        <v>386</v>
      </c>
      <c r="D199" s="1">
        <v>1.3814001310402859</v>
      </c>
      <c r="E199" s="1">
        <v>6.9070006552014299E-2</v>
      </c>
      <c r="F199" s="1">
        <v>20</v>
      </c>
      <c r="G199" s="1">
        <v>9132.2030780967307</v>
      </c>
      <c r="H199" s="1">
        <v>1994.21962701661</v>
      </c>
    </row>
    <row r="200" spans="1:8" x14ac:dyDescent="0.25">
      <c r="A200">
        <v>198</v>
      </c>
      <c r="B200">
        <v>7817</v>
      </c>
      <c r="C200" t="s">
        <v>829</v>
      </c>
      <c r="D200" s="1">
        <v>2.7454640991150683</v>
      </c>
      <c r="E200" s="1">
        <v>6.8636602477876701E-2</v>
      </c>
      <c r="F200" s="1">
        <v>40</v>
      </c>
      <c r="G200" s="1">
        <v>7564.9094121460503</v>
      </c>
      <c r="H200" s="1">
        <v>4975.6844407574499</v>
      </c>
    </row>
    <row r="201" spans="1:8" x14ac:dyDescent="0.25">
      <c r="A201">
        <v>199</v>
      </c>
      <c r="B201">
        <v>8201</v>
      </c>
      <c r="C201" t="s">
        <v>122</v>
      </c>
      <c r="D201" s="1">
        <v>0.54729024496910317</v>
      </c>
      <c r="E201" s="1">
        <v>6.8411280621137896E-2</v>
      </c>
      <c r="F201" s="1">
        <v>8</v>
      </c>
      <c r="G201" s="1">
        <v>10784.381525843801</v>
      </c>
      <c r="H201" s="1">
        <v>1002.57200406979</v>
      </c>
    </row>
    <row r="202" spans="1:8" x14ac:dyDescent="0.25">
      <c r="A202">
        <v>200</v>
      </c>
      <c r="B202">
        <v>6093</v>
      </c>
      <c r="C202" t="s">
        <v>513</v>
      </c>
      <c r="D202" s="1">
        <v>6.8058319256742605E-2</v>
      </c>
      <c r="E202" s="1">
        <v>6.8058319256742605E-2</v>
      </c>
      <c r="F202" s="1">
        <v>1</v>
      </c>
      <c r="G202" s="1">
        <v>26669.202380614101</v>
      </c>
      <c r="H202" s="1">
        <v>1536.4017007152599</v>
      </c>
    </row>
    <row r="203" spans="1:8" x14ac:dyDescent="0.25">
      <c r="A203">
        <v>201</v>
      </c>
      <c r="B203">
        <v>4798</v>
      </c>
      <c r="C203" t="s">
        <v>332</v>
      </c>
      <c r="D203" s="1">
        <v>28.297482954206085</v>
      </c>
      <c r="E203" s="1">
        <v>6.8022795562995397E-2</v>
      </c>
      <c r="F203" s="1">
        <v>416</v>
      </c>
      <c r="G203" s="1">
        <v>53223.625516564302</v>
      </c>
      <c r="H203" s="1">
        <v>51314.288895703699</v>
      </c>
    </row>
    <row r="204" spans="1:8" x14ac:dyDescent="0.25">
      <c r="A204">
        <v>202</v>
      </c>
      <c r="B204">
        <v>7713</v>
      </c>
      <c r="C204" t="s">
        <v>2953</v>
      </c>
      <c r="D204" s="1">
        <v>6.0985390576701688</v>
      </c>
      <c r="E204" s="1">
        <v>6.7761545085224098E-2</v>
      </c>
      <c r="F204" s="1">
        <v>90</v>
      </c>
      <c r="G204" s="1">
        <v>8897.7519608938692</v>
      </c>
      <c r="H204" s="1">
        <v>8897.7519608938692</v>
      </c>
    </row>
    <row r="205" spans="1:8" x14ac:dyDescent="0.25">
      <c r="A205">
        <v>203</v>
      </c>
      <c r="B205">
        <v>389</v>
      </c>
      <c r="C205" t="s">
        <v>2958</v>
      </c>
      <c r="D205" s="1">
        <v>12.226215948214689</v>
      </c>
      <c r="E205" s="1">
        <v>6.7548154410025901E-2</v>
      </c>
      <c r="F205" s="1">
        <v>181</v>
      </c>
      <c r="G205" s="1">
        <v>25385.180593362202</v>
      </c>
      <c r="H205" s="1">
        <v>20110.861033403999</v>
      </c>
    </row>
    <row r="206" spans="1:8" x14ac:dyDescent="0.25">
      <c r="A206">
        <v>204</v>
      </c>
      <c r="B206">
        <v>834</v>
      </c>
      <c r="C206" t="s">
        <v>2521</v>
      </c>
      <c r="D206" s="1">
        <v>6.4068295218389464</v>
      </c>
      <c r="E206" s="1">
        <v>6.6049788884937594E-2</v>
      </c>
      <c r="F206" s="1">
        <v>97</v>
      </c>
      <c r="G206" s="1">
        <v>19912.921811066699</v>
      </c>
      <c r="H206" s="1">
        <v>17514.726622927799</v>
      </c>
    </row>
    <row r="207" spans="1:8" x14ac:dyDescent="0.25">
      <c r="A207">
        <v>205</v>
      </c>
      <c r="B207">
        <v>1329</v>
      </c>
      <c r="C207" t="s">
        <v>1837</v>
      </c>
      <c r="D207" s="1">
        <v>9.7730791993130861</v>
      </c>
      <c r="E207" s="1">
        <v>6.6034318914277607E-2</v>
      </c>
      <c r="F207" s="1">
        <v>148</v>
      </c>
      <c r="G207" s="1">
        <v>34251.130293784699</v>
      </c>
      <c r="H207" s="1">
        <v>25529.369681803299</v>
      </c>
    </row>
    <row r="208" spans="1:8" x14ac:dyDescent="0.25">
      <c r="A208">
        <v>206</v>
      </c>
      <c r="B208">
        <v>4967</v>
      </c>
      <c r="C208" t="s">
        <v>1900</v>
      </c>
      <c r="D208" s="1">
        <v>27.855677504594905</v>
      </c>
      <c r="E208" s="1">
        <v>6.6008714465864704E-2</v>
      </c>
      <c r="F208" s="1">
        <v>422</v>
      </c>
      <c r="G208" s="1">
        <v>74321.383721911407</v>
      </c>
      <c r="H208" s="1">
        <v>74321.383721911407</v>
      </c>
    </row>
    <row r="209" spans="1:8" x14ac:dyDescent="0.25">
      <c r="A209">
        <v>207</v>
      </c>
      <c r="B209">
        <v>248</v>
      </c>
      <c r="C209" t="s">
        <v>475</v>
      </c>
      <c r="D209" s="1">
        <v>0.13195176801917519</v>
      </c>
      <c r="E209" s="1">
        <v>6.5975884009587593E-2</v>
      </c>
      <c r="F209" s="1">
        <v>2</v>
      </c>
      <c r="G209" s="1">
        <v>36123.433260049002</v>
      </c>
      <c r="H209" s="1">
        <v>1160.8504119955001</v>
      </c>
    </row>
    <row r="210" spans="1:8" x14ac:dyDescent="0.25">
      <c r="A210">
        <v>208</v>
      </c>
      <c r="B210">
        <v>4477</v>
      </c>
      <c r="C210" t="s">
        <v>1387</v>
      </c>
      <c r="D210" s="1">
        <v>3.2947909568094098</v>
      </c>
      <c r="E210" s="1">
        <v>6.5895819136188194E-2</v>
      </c>
      <c r="F210" s="1">
        <v>50</v>
      </c>
      <c r="G210" s="1">
        <v>15466.520740079601</v>
      </c>
      <c r="H210" s="1">
        <v>8469.2096908243002</v>
      </c>
    </row>
    <row r="211" spans="1:8" x14ac:dyDescent="0.25">
      <c r="A211">
        <v>209</v>
      </c>
      <c r="B211">
        <v>5956</v>
      </c>
      <c r="C211" t="s">
        <v>2099</v>
      </c>
      <c r="D211" s="1">
        <v>1.174350327448491</v>
      </c>
      <c r="E211" s="1">
        <v>6.5241684858249493E-2</v>
      </c>
      <c r="F211" s="1">
        <v>18</v>
      </c>
      <c r="G211" s="1">
        <v>27329.022737806699</v>
      </c>
      <c r="H211" s="1">
        <v>7895.0402379281704</v>
      </c>
    </row>
    <row r="212" spans="1:8" x14ac:dyDescent="0.25">
      <c r="A212">
        <v>210</v>
      </c>
      <c r="B212">
        <v>2425</v>
      </c>
      <c r="C212" t="s">
        <v>555</v>
      </c>
      <c r="D212" s="1">
        <v>3.8876687659136095</v>
      </c>
      <c r="E212" s="1">
        <v>6.4794479431893495E-2</v>
      </c>
      <c r="F212" s="1">
        <v>60</v>
      </c>
      <c r="G212" s="1">
        <v>22635.452283192401</v>
      </c>
      <c r="H212" s="1">
        <v>8285.2738079833798</v>
      </c>
    </row>
    <row r="213" spans="1:8" x14ac:dyDescent="0.25">
      <c r="A213">
        <v>211</v>
      </c>
      <c r="B213">
        <v>4317</v>
      </c>
      <c r="C213" t="s">
        <v>608</v>
      </c>
      <c r="D213" s="1">
        <v>21.625323372093202</v>
      </c>
      <c r="E213" s="1">
        <v>6.4746477161955696E-2</v>
      </c>
      <c r="F213" s="1">
        <v>334</v>
      </c>
      <c r="G213" s="1">
        <v>40553.684532861698</v>
      </c>
      <c r="H213" s="1">
        <v>40538.599910566903</v>
      </c>
    </row>
    <row r="214" spans="1:8" x14ac:dyDescent="0.25">
      <c r="A214">
        <v>212</v>
      </c>
      <c r="B214">
        <v>9224</v>
      </c>
      <c r="C214" t="s">
        <v>968</v>
      </c>
      <c r="D214" s="1">
        <v>2.2659816530195704</v>
      </c>
      <c r="E214" s="1">
        <v>6.4742332943416303E-2</v>
      </c>
      <c r="F214" s="1">
        <v>35</v>
      </c>
      <c r="G214" s="1">
        <v>6322.4452718340999</v>
      </c>
      <c r="H214" s="1">
        <v>4233.1433560182704</v>
      </c>
    </row>
    <row r="215" spans="1:8" x14ac:dyDescent="0.25">
      <c r="A215">
        <v>213</v>
      </c>
      <c r="B215">
        <v>5326</v>
      </c>
      <c r="C215" t="s">
        <v>734</v>
      </c>
      <c r="D215" s="1">
        <v>1.7161861628355812</v>
      </c>
      <c r="E215" s="1">
        <v>6.3562450475391899E-2</v>
      </c>
      <c r="F215" s="1">
        <v>27</v>
      </c>
      <c r="G215" s="1">
        <v>15084.503657707701</v>
      </c>
      <c r="H215" s="1">
        <v>3677.1991044287402</v>
      </c>
    </row>
    <row r="216" spans="1:8" x14ac:dyDescent="0.25">
      <c r="A216">
        <v>214</v>
      </c>
      <c r="B216">
        <v>1088</v>
      </c>
      <c r="C216" t="s">
        <v>1779</v>
      </c>
      <c r="D216" s="1">
        <v>5.1287327061983152</v>
      </c>
      <c r="E216" s="1">
        <v>6.3317687730843397E-2</v>
      </c>
      <c r="F216" s="1">
        <v>81</v>
      </c>
      <c r="G216" s="1">
        <v>28835.875831832898</v>
      </c>
      <c r="H216" s="1">
        <v>23477.103978540799</v>
      </c>
    </row>
    <row r="217" spans="1:8" x14ac:dyDescent="0.25">
      <c r="A217">
        <v>215</v>
      </c>
      <c r="B217">
        <v>8700</v>
      </c>
      <c r="C217" t="s">
        <v>834</v>
      </c>
      <c r="D217" s="1">
        <v>0.18904551271706282</v>
      </c>
      <c r="E217" s="1">
        <v>6.3015170905687604E-2</v>
      </c>
      <c r="F217" s="1">
        <v>3</v>
      </c>
      <c r="G217" s="1">
        <v>16669.398129337402</v>
      </c>
      <c r="H217" s="1">
        <v>16669.398129337402</v>
      </c>
    </row>
    <row r="218" spans="1:8" x14ac:dyDescent="0.25">
      <c r="A218">
        <v>216</v>
      </c>
      <c r="B218">
        <v>5211</v>
      </c>
      <c r="C218" t="s">
        <v>1131</v>
      </c>
      <c r="D218" s="1">
        <v>5.7823636717714297</v>
      </c>
      <c r="E218" s="1">
        <v>6.2851779040993802E-2</v>
      </c>
      <c r="F218" s="1">
        <v>92</v>
      </c>
      <c r="G218" s="1">
        <v>8527.9093993549905</v>
      </c>
      <c r="H218" s="1">
        <v>8527.9093993549905</v>
      </c>
    </row>
    <row r="219" spans="1:8" x14ac:dyDescent="0.25">
      <c r="A219">
        <v>217</v>
      </c>
      <c r="B219">
        <v>466</v>
      </c>
      <c r="C219" t="s">
        <v>719</v>
      </c>
      <c r="D219" s="1">
        <v>26.313665606671968</v>
      </c>
      <c r="E219" s="1">
        <v>6.2651584777790398E-2</v>
      </c>
      <c r="F219" s="1">
        <v>420</v>
      </c>
      <c r="G219" s="1">
        <v>78749.184162312493</v>
      </c>
      <c r="H219" s="1">
        <v>73500.872754285898</v>
      </c>
    </row>
    <row r="220" spans="1:8" x14ac:dyDescent="0.25">
      <c r="A220">
        <v>218</v>
      </c>
      <c r="B220">
        <v>7963</v>
      </c>
      <c r="C220" t="s">
        <v>1573</v>
      </c>
      <c r="D220" s="1">
        <v>3.4973929295529729</v>
      </c>
      <c r="E220" s="1">
        <v>6.2453445170588803E-2</v>
      </c>
      <c r="F220" s="1">
        <v>56</v>
      </c>
      <c r="G220" s="1">
        <v>12991.6222518628</v>
      </c>
      <c r="H220" s="1">
        <v>12991.6222518628</v>
      </c>
    </row>
    <row r="221" spans="1:8" x14ac:dyDescent="0.25">
      <c r="A221">
        <v>219</v>
      </c>
      <c r="B221">
        <v>2009</v>
      </c>
      <c r="C221" t="s">
        <v>435</v>
      </c>
      <c r="D221" s="1">
        <v>0.31165409678197098</v>
      </c>
      <c r="E221" s="1">
        <v>6.2330819356394195E-2</v>
      </c>
      <c r="F221" s="1">
        <v>5</v>
      </c>
      <c r="G221" s="1">
        <v>27455.4475088777</v>
      </c>
      <c r="H221" s="1">
        <v>512.00530970059799</v>
      </c>
    </row>
    <row r="222" spans="1:8" x14ac:dyDescent="0.25">
      <c r="A222">
        <v>220</v>
      </c>
      <c r="B222">
        <v>9469</v>
      </c>
      <c r="C222" t="s">
        <v>2976</v>
      </c>
      <c r="D222" s="1">
        <v>1.0593518862568903</v>
      </c>
      <c r="E222" s="1">
        <v>6.2314816838640603E-2</v>
      </c>
      <c r="F222" s="1">
        <v>17</v>
      </c>
      <c r="G222" s="1">
        <v>9153.4289041163793</v>
      </c>
      <c r="H222" s="1">
        <v>9153.4289041163793</v>
      </c>
    </row>
    <row r="223" spans="1:8" x14ac:dyDescent="0.25">
      <c r="A223">
        <v>221</v>
      </c>
      <c r="B223">
        <v>5504</v>
      </c>
      <c r="C223" t="s">
        <v>360</v>
      </c>
      <c r="D223" s="1">
        <v>42.093914122646638</v>
      </c>
      <c r="E223" s="1">
        <v>6.2269103731725797E-2</v>
      </c>
      <c r="F223" s="1">
        <v>676</v>
      </c>
      <c r="G223" s="1">
        <v>82323.743026009804</v>
      </c>
      <c r="H223" s="1">
        <v>82323.743026009804</v>
      </c>
    </row>
    <row r="224" spans="1:8" x14ac:dyDescent="0.25">
      <c r="A224">
        <v>222</v>
      </c>
      <c r="B224">
        <v>2778</v>
      </c>
      <c r="C224" t="s">
        <v>1319</v>
      </c>
      <c r="D224" s="1">
        <v>9.952160567449873</v>
      </c>
      <c r="E224" s="1">
        <v>6.2201003546561703E-2</v>
      </c>
      <c r="F224" s="1">
        <v>160</v>
      </c>
      <c r="G224" s="1">
        <v>25913.2012073033</v>
      </c>
      <c r="H224" s="1">
        <v>18354.361924020501</v>
      </c>
    </row>
    <row r="225" spans="1:8" x14ac:dyDescent="0.25">
      <c r="A225">
        <v>223</v>
      </c>
      <c r="B225">
        <v>4708</v>
      </c>
      <c r="C225" t="s">
        <v>688</v>
      </c>
      <c r="D225" s="1">
        <v>7.6220661014123312</v>
      </c>
      <c r="E225" s="1">
        <v>6.1968017084653097E-2</v>
      </c>
      <c r="F225" s="1">
        <v>123</v>
      </c>
      <c r="G225" s="1">
        <v>15715.8206072583</v>
      </c>
      <c r="H225" s="1">
        <v>15165.978661560301</v>
      </c>
    </row>
    <row r="226" spans="1:8" x14ac:dyDescent="0.25">
      <c r="A226">
        <v>224</v>
      </c>
      <c r="B226">
        <v>1980</v>
      </c>
      <c r="C226" t="s">
        <v>72</v>
      </c>
      <c r="D226" s="1">
        <v>11.129174507643409</v>
      </c>
      <c r="E226" s="1">
        <v>6.1828747264685603E-2</v>
      </c>
      <c r="F226" s="1">
        <v>180</v>
      </c>
      <c r="G226" s="1">
        <v>23968.256189862699</v>
      </c>
      <c r="H226" s="1">
        <v>23968.256189862699</v>
      </c>
    </row>
    <row r="227" spans="1:8" x14ac:dyDescent="0.25">
      <c r="A227">
        <v>225</v>
      </c>
      <c r="B227">
        <v>698</v>
      </c>
      <c r="C227" t="s">
        <v>1880</v>
      </c>
      <c r="D227" s="1">
        <v>26.029466405152622</v>
      </c>
      <c r="E227" s="1">
        <v>6.1681200012210002E-2</v>
      </c>
      <c r="F227" s="1">
        <v>422</v>
      </c>
      <c r="G227" s="1">
        <v>61823.670902488397</v>
      </c>
      <c r="H227" s="1">
        <v>61823.670902488397</v>
      </c>
    </row>
    <row r="228" spans="1:8" x14ac:dyDescent="0.25">
      <c r="A228">
        <v>226</v>
      </c>
      <c r="B228">
        <v>6799</v>
      </c>
      <c r="C228" t="s">
        <v>2237</v>
      </c>
      <c r="D228" s="1">
        <v>0.80149540359962712</v>
      </c>
      <c r="E228" s="1">
        <v>6.1653492584586703E-2</v>
      </c>
      <c r="F228" s="1">
        <v>13</v>
      </c>
      <c r="G228" s="1">
        <v>14333.289732429401</v>
      </c>
      <c r="H228" s="1">
        <v>1351.6956432439899</v>
      </c>
    </row>
    <row r="229" spans="1:8" x14ac:dyDescent="0.25">
      <c r="A229">
        <v>227</v>
      </c>
      <c r="B229">
        <v>1466</v>
      </c>
      <c r="C229" t="s">
        <v>1229</v>
      </c>
      <c r="D229" s="1">
        <v>4.1223112278746941</v>
      </c>
      <c r="E229" s="1">
        <v>6.1527033251861103E-2</v>
      </c>
      <c r="F229" s="1">
        <v>67</v>
      </c>
      <c r="G229" s="1">
        <v>14601.0166219851</v>
      </c>
      <c r="H229" s="1">
        <v>7970.5302766271598</v>
      </c>
    </row>
    <row r="230" spans="1:8" x14ac:dyDescent="0.25">
      <c r="A230">
        <v>228</v>
      </c>
      <c r="B230">
        <v>3817</v>
      </c>
      <c r="C230" t="s">
        <v>817</v>
      </c>
      <c r="D230" s="1">
        <v>10.023138284789486</v>
      </c>
      <c r="E230" s="1">
        <v>6.1491645918953897E-2</v>
      </c>
      <c r="F230" s="1">
        <v>163</v>
      </c>
      <c r="G230" s="1">
        <v>22037.527743097999</v>
      </c>
      <c r="H230" s="1">
        <v>22037.527743097999</v>
      </c>
    </row>
    <row r="231" spans="1:8" x14ac:dyDescent="0.25">
      <c r="A231">
        <v>229</v>
      </c>
      <c r="B231">
        <v>6065</v>
      </c>
      <c r="C231" t="s">
        <v>2603</v>
      </c>
      <c r="D231" s="1">
        <v>3.0085021917007988</v>
      </c>
      <c r="E231" s="1">
        <v>6.1398003912261197E-2</v>
      </c>
      <c r="F231" s="1">
        <v>49</v>
      </c>
      <c r="G231" s="1">
        <v>14225.557796627099</v>
      </c>
      <c r="H231" s="1">
        <v>12563.9317250238</v>
      </c>
    </row>
    <row r="232" spans="1:8" x14ac:dyDescent="0.25">
      <c r="A232">
        <v>230</v>
      </c>
      <c r="B232">
        <v>6417</v>
      </c>
      <c r="C232" t="s">
        <v>1384</v>
      </c>
      <c r="D232" s="1">
        <v>1.2189405613289759</v>
      </c>
      <c r="E232" s="1">
        <v>6.0947028066448791E-2</v>
      </c>
      <c r="F232" s="1">
        <v>20</v>
      </c>
      <c r="G232" s="1">
        <v>14076.616129751499</v>
      </c>
      <c r="H232" s="1">
        <v>3321.52829185264</v>
      </c>
    </row>
    <row r="233" spans="1:8" x14ac:dyDescent="0.25">
      <c r="A233">
        <v>231</v>
      </c>
      <c r="B233">
        <v>6626</v>
      </c>
      <c r="C233" t="s">
        <v>304</v>
      </c>
      <c r="D233" s="1">
        <v>2.1886719326369999</v>
      </c>
      <c r="E233" s="1">
        <v>6.0796442573249995E-2</v>
      </c>
      <c r="F233" s="1">
        <v>36</v>
      </c>
      <c r="G233" s="1">
        <v>16768.288934700398</v>
      </c>
      <c r="H233" s="1">
        <v>14071.440136392101</v>
      </c>
    </row>
    <row r="234" spans="1:8" x14ac:dyDescent="0.25">
      <c r="A234">
        <v>232</v>
      </c>
      <c r="B234">
        <v>888</v>
      </c>
      <c r="C234" t="s">
        <v>790</v>
      </c>
      <c r="D234" s="1">
        <v>3.2147890788134328</v>
      </c>
      <c r="E234" s="1">
        <v>6.0656397713460999E-2</v>
      </c>
      <c r="F234" s="1">
        <v>53</v>
      </c>
      <c r="G234" s="1">
        <v>22997.601490452202</v>
      </c>
      <c r="H234" s="1">
        <v>19887.7029966917</v>
      </c>
    </row>
    <row r="235" spans="1:8" x14ac:dyDescent="0.25">
      <c r="A235">
        <v>233</v>
      </c>
      <c r="B235">
        <v>6195</v>
      </c>
      <c r="C235" t="s">
        <v>403</v>
      </c>
      <c r="D235" s="1">
        <v>30.443584046342341</v>
      </c>
      <c r="E235" s="1">
        <v>6.0403936599885598E-2</v>
      </c>
      <c r="F235" s="1">
        <v>504</v>
      </c>
      <c r="G235" s="1">
        <v>77708.012816382499</v>
      </c>
      <c r="H235" s="1">
        <v>77708.012816382499</v>
      </c>
    </row>
    <row r="236" spans="1:8" x14ac:dyDescent="0.25">
      <c r="A236">
        <v>234</v>
      </c>
      <c r="B236">
        <v>5665</v>
      </c>
      <c r="C236" t="s">
        <v>2984</v>
      </c>
      <c r="D236" s="1">
        <v>13.018687037416369</v>
      </c>
      <c r="E236" s="1">
        <v>6.0271699247298E-2</v>
      </c>
      <c r="F236" s="1">
        <v>216</v>
      </c>
      <c r="G236" s="1">
        <v>30072.344643684399</v>
      </c>
      <c r="H236" s="1">
        <v>29545.0012605007</v>
      </c>
    </row>
    <row r="237" spans="1:8" x14ac:dyDescent="0.25">
      <c r="A237">
        <v>235</v>
      </c>
      <c r="B237">
        <v>7360</v>
      </c>
      <c r="C237" t="s">
        <v>1419</v>
      </c>
      <c r="D237" s="1">
        <v>4.3771173737568416</v>
      </c>
      <c r="E237" s="1">
        <v>5.9960511969271803E-2</v>
      </c>
      <c r="F237" s="1">
        <v>73</v>
      </c>
      <c r="G237" s="1">
        <v>22902.680626165198</v>
      </c>
      <c r="H237" s="1">
        <v>22902.680626165198</v>
      </c>
    </row>
    <row r="238" spans="1:8" x14ac:dyDescent="0.25">
      <c r="A238">
        <v>236</v>
      </c>
      <c r="B238">
        <v>1731</v>
      </c>
      <c r="C238" t="s">
        <v>733</v>
      </c>
      <c r="D238" s="1">
        <v>17.968040025258027</v>
      </c>
      <c r="E238" s="1">
        <v>5.9694485133747595E-2</v>
      </c>
      <c r="F238" s="1">
        <v>301</v>
      </c>
      <c r="G238" s="1">
        <v>63182.008809863502</v>
      </c>
      <c r="H238" s="1">
        <v>63182.008809863502</v>
      </c>
    </row>
    <row r="239" spans="1:8" x14ac:dyDescent="0.25">
      <c r="A239">
        <v>237</v>
      </c>
      <c r="B239">
        <v>1610</v>
      </c>
      <c r="C239" t="s">
        <v>647</v>
      </c>
      <c r="D239" s="1">
        <v>0.71146839017734798</v>
      </c>
      <c r="E239" s="1">
        <v>5.9289032514778996E-2</v>
      </c>
      <c r="F239" s="1">
        <v>12</v>
      </c>
      <c r="G239" s="1">
        <v>9377.0793147887707</v>
      </c>
      <c r="H239" s="1">
        <v>2330.0107148542302</v>
      </c>
    </row>
    <row r="240" spans="1:8" x14ac:dyDescent="0.25">
      <c r="A240">
        <v>238</v>
      </c>
      <c r="B240">
        <v>6674</v>
      </c>
      <c r="C240" t="s">
        <v>1157</v>
      </c>
      <c r="D240" s="1">
        <v>3.4902957570405078</v>
      </c>
      <c r="E240" s="1">
        <v>5.9157555204076402E-2</v>
      </c>
      <c r="F240" s="1">
        <v>59</v>
      </c>
      <c r="G240" s="1">
        <v>24862.408290548901</v>
      </c>
      <c r="H240" s="1">
        <v>7261.06192954366</v>
      </c>
    </row>
    <row r="241" spans="1:8" x14ac:dyDescent="0.25">
      <c r="A241">
        <v>239</v>
      </c>
      <c r="B241">
        <v>3082</v>
      </c>
      <c r="C241" t="s">
        <v>2424</v>
      </c>
      <c r="D241" s="1">
        <v>2.4234044332201594</v>
      </c>
      <c r="E241" s="1">
        <v>5.9107425200491691E-2</v>
      </c>
      <c r="F241" s="1">
        <v>41</v>
      </c>
      <c r="G241" s="1">
        <v>11614.6161349182</v>
      </c>
      <c r="H241" s="1">
        <v>8673.0496603551892</v>
      </c>
    </row>
    <row r="242" spans="1:8" x14ac:dyDescent="0.25">
      <c r="A242">
        <v>240</v>
      </c>
      <c r="B242">
        <v>8921</v>
      </c>
      <c r="C242" t="s">
        <v>772</v>
      </c>
      <c r="D242" s="1">
        <v>3.3028172988192761</v>
      </c>
      <c r="E242" s="1">
        <v>5.8978880336058505E-2</v>
      </c>
      <c r="F242" s="1">
        <v>56</v>
      </c>
      <c r="G242" s="1">
        <v>15248.6712985667</v>
      </c>
      <c r="H242" s="1">
        <v>13755.3853792749</v>
      </c>
    </row>
    <row r="243" spans="1:8" x14ac:dyDescent="0.25">
      <c r="A243">
        <v>241</v>
      </c>
      <c r="B243">
        <v>322</v>
      </c>
      <c r="C243" t="s">
        <v>858</v>
      </c>
      <c r="D243" s="1">
        <v>6.8716025492249182</v>
      </c>
      <c r="E243" s="1">
        <v>5.8731645719871092E-2</v>
      </c>
      <c r="F243" s="1">
        <v>117</v>
      </c>
      <c r="G243" s="1">
        <v>51349.704897954398</v>
      </c>
      <c r="H243" s="1">
        <v>51349.704897954398</v>
      </c>
    </row>
    <row r="244" spans="1:8" x14ac:dyDescent="0.25">
      <c r="A244">
        <v>242</v>
      </c>
      <c r="B244">
        <v>7388</v>
      </c>
      <c r="C244" t="s">
        <v>3253</v>
      </c>
      <c r="D244" s="1">
        <v>1.40657313597384</v>
      </c>
      <c r="E244" s="1">
        <v>5.8607213998910002E-2</v>
      </c>
      <c r="F244" s="1">
        <v>24</v>
      </c>
      <c r="G244" s="1">
        <v>4731.0232684271896</v>
      </c>
      <c r="H244" s="1">
        <v>3725.6021498544201</v>
      </c>
    </row>
    <row r="245" spans="1:8" x14ac:dyDescent="0.25">
      <c r="A245">
        <v>243</v>
      </c>
      <c r="B245">
        <v>1057</v>
      </c>
      <c r="C245" t="s">
        <v>306</v>
      </c>
      <c r="D245" s="1">
        <v>5.4905778306767328</v>
      </c>
      <c r="E245" s="1">
        <v>5.8410402454007797E-2</v>
      </c>
      <c r="F245" s="1">
        <v>94</v>
      </c>
      <c r="G245" s="1">
        <v>28755.313396974201</v>
      </c>
      <c r="H245" s="1">
        <v>9885.2869413162407</v>
      </c>
    </row>
    <row r="246" spans="1:8" x14ac:dyDescent="0.25">
      <c r="A246">
        <v>244</v>
      </c>
      <c r="B246">
        <v>6372</v>
      </c>
      <c r="C246" t="s">
        <v>1740</v>
      </c>
      <c r="D246" s="1">
        <v>19.702070194582721</v>
      </c>
      <c r="E246" s="1">
        <v>5.8290148504682608E-2</v>
      </c>
      <c r="F246" s="1">
        <v>338</v>
      </c>
      <c r="G246" s="1">
        <v>72367.253081458606</v>
      </c>
      <c r="H246" s="1">
        <v>72367.253081458606</v>
      </c>
    </row>
    <row r="247" spans="1:8" x14ac:dyDescent="0.25">
      <c r="A247">
        <v>245</v>
      </c>
      <c r="B247">
        <v>3191</v>
      </c>
      <c r="C247" t="s">
        <v>769</v>
      </c>
      <c r="D247" s="1">
        <v>3.2314450954830294</v>
      </c>
      <c r="E247" s="1">
        <v>5.7704376705054093E-2</v>
      </c>
      <c r="F247" s="1">
        <v>56</v>
      </c>
      <c r="G247" s="1">
        <v>33602.314101838398</v>
      </c>
      <c r="H247" s="1">
        <v>5997.7664361262596</v>
      </c>
    </row>
    <row r="248" spans="1:8" x14ac:dyDescent="0.25">
      <c r="A248">
        <v>246</v>
      </c>
      <c r="B248">
        <v>8735</v>
      </c>
      <c r="C248" t="s">
        <v>1714</v>
      </c>
      <c r="D248" s="1">
        <v>1.4975842965950803</v>
      </c>
      <c r="E248" s="1">
        <v>5.7599396022887703E-2</v>
      </c>
      <c r="F248" s="1">
        <v>26</v>
      </c>
      <c r="G248" s="1">
        <v>7345.0348204462698</v>
      </c>
      <c r="H248" s="1">
        <v>7345.0348204462698</v>
      </c>
    </row>
    <row r="249" spans="1:8" x14ac:dyDescent="0.25">
      <c r="A249">
        <v>247</v>
      </c>
      <c r="B249">
        <v>6519</v>
      </c>
      <c r="C249" t="s">
        <v>1570</v>
      </c>
      <c r="D249" s="1">
        <v>11.307719412476963</v>
      </c>
      <c r="E249" s="1">
        <v>5.7399590926278998E-2</v>
      </c>
      <c r="F249" s="1">
        <v>197</v>
      </c>
      <c r="G249" s="1">
        <v>40901.878902728196</v>
      </c>
      <c r="H249" s="1">
        <v>40901.878902728196</v>
      </c>
    </row>
    <row r="250" spans="1:8" x14ac:dyDescent="0.25">
      <c r="A250">
        <v>248</v>
      </c>
      <c r="B250">
        <v>3324</v>
      </c>
      <c r="C250" t="s">
        <v>398</v>
      </c>
      <c r="D250" s="1">
        <v>0.80355721779395861</v>
      </c>
      <c r="E250" s="1">
        <v>5.73969441281399E-2</v>
      </c>
      <c r="F250" s="1">
        <v>14</v>
      </c>
      <c r="G250" s="1">
        <v>3002.3901911441699</v>
      </c>
      <c r="H250" s="1">
        <v>1299.5416536953001</v>
      </c>
    </row>
    <row r="251" spans="1:8" x14ac:dyDescent="0.25">
      <c r="A251">
        <v>249</v>
      </c>
      <c r="B251">
        <v>1025</v>
      </c>
      <c r="C251" t="s">
        <v>1952</v>
      </c>
      <c r="D251" s="1">
        <v>30.174248786884913</v>
      </c>
      <c r="E251" s="1">
        <v>5.7365491990275498E-2</v>
      </c>
      <c r="F251" s="1">
        <v>526</v>
      </c>
      <c r="G251" s="1">
        <v>96120.225183375995</v>
      </c>
      <c r="H251" s="1">
        <v>81850.646455719805</v>
      </c>
    </row>
    <row r="252" spans="1:8" x14ac:dyDescent="0.25">
      <c r="A252">
        <v>250</v>
      </c>
      <c r="B252">
        <v>8370</v>
      </c>
      <c r="C252" t="s">
        <v>126</v>
      </c>
      <c r="D252" s="1">
        <v>4.8109830077454685</v>
      </c>
      <c r="E252" s="1">
        <v>5.7273607235065103E-2</v>
      </c>
      <c r="F252" s="1">
        <v>84</v>
      </c>
      <c r="G252" s="1">
        <v>19101.777797568</v>
      </c>
      <c r="H252" s="1">
        <v>9623.2164148637494</v>
      </c>
    </row>
    <row r="253" spans="1:8" x14ac:dyDescent="0.25">
      <c r="A253">
        <v>251</v>
      </c>
      <c r="B253">
        <v>3539</v>
      </c>
      <c r="C253" t="s">
        <v>3463</v>
      </c>
      <c r="D253" s="1">
        <v>3.5400136838096348</v>
      </c>
      <c r="E253" s="1">
        <v>5.70969949001554E-2</v>
      </c>
      <c r="F253" s="1">
        <v>62</v>
      </c>
      <c r="G253" s="1">
        <v>46595.639095438601</v>
      </c>
      <c r="H253" s="1">
        <v>30595.1389374545</v>
      </c>
    </row>
    <row r="254" spans="1:8" x14ac:dyDescent="0.25">
      <c r="A254">
        <v>252</v>
      </c>
      <c r="B254">
        <v>5848</v>
      </c>
      <c r="C254" t="s">
        <v>822</v>
      </c>
      <c r="D254" s="1">
        <v>14.621107197222861</v>
      </c>
      <c r="E254" s="1">
        <v>5.6452151340628802E-2</v>
      </c>
      <c r="F254" s="1">
        <v>259</v>
      </c>
      <c r="G254" s="1">
        <v>50197.646558271197</v>
      </c>
      <c r="H254" s="1">
        <v>50197.646558271197</v>
      </c>
    </row>
    <row r="255" spans="1:8" x14ac:dyDescent="0.25">
      <c r="A255">
        <v>253</v>
      </c>
      <c r="B255">
        <v>2248</v>
      </c>
      <c r="C255" t="s">
        <v>136</v>
      </c>
      <c r="D255" s="1">
        <v>33.071731625356179</v>
      </c>
      <c r="E255" s="1">
        <v>5.6436402091051503E-2</v>
      </c>
      <c r="F255" s="1">
        <v>586</v>
      </c>
      <c r="G255" s="1">
        <v>66862.741375004305</v>
      </c>
      <c r="H255" s="1">
        <v>66862.741375004305</v>
      </c>
    </row>
    <row r="256" spans="1:8" x14ac:dyDescent="0.25">
      <c r="A256">
        <v>254</v>
      </c>
      <c r="B256">
        <v>1615</v>
      </c>
      <c r="C256" t="s">
        <v>996</v>
      </c>
      <c r="D256" s="1">
        <v>6.4876464245462522</v>
      </c>
      <c r="E256" s="1">
        <v>5.6414316735184801E-2</v>
      </c>
      <c r="F256" s="1">
        <v>115</v>
      </c>
      <c r="G256" s="1">
        <v>19787.8114625208</v>
      </c>
      <c r="H256" s="1">
        <v>14251.5886021523</v>
      </c>
    </row>
    <row r="257" spans="1:8" x14ac:dyDescent="0.25">
      <c r="A257">
        <v>255</v>
      </c>
      <c r="B257">
        <v>4469</v>
      </c>
      <c r="C257" t="s">
        <v>867</v>
      </c>
      <c r="D257" s="1">
        <v>0.33546201469210502</v>
      </c>
      <c r="E257" s="1">
        <v>5.5910335782017505E-2</v>
      </c>
      <c r="F257" s="1">
        <v>6</v>
      </c>
      <c r="G257" s="1">
        <v>56162.3689461826</v>
      </c>
      <c r="H257" s="1">
        <v>5964.9275849804299</v>
      </c>
    </row>
    <row r="258" spans="1:8" x14ac:dyDescent="0.25">
      <c r="A258">
        <v>256</v>
      </c>
      <c r="B258">
        <v>538</v>
      </c>
      <c r="C258" t="s">
        <v>586</v>
      </c>
      <c r="D258" s="1">
        <v>17.015882183168003</v>
      </c>
      <c r="E258" s="1">
        <v>5.5067579880802596E-2</v>
      </c>
      <c r="F258" s="1">
        <v>309</v>
      </c>
      <c r="G258" s="1">
        <v>36671.024362079203</v>
      </c>
      <c r="H258" s="1">
        <v>36671.024362079203</v>
      </c>
    </row>
    <row r="259" spans="1:8" x14ac:dyDescent="0.25">
      <c r="A259">
        <v>257</v>
      </c>
      <c r="B259">
        <v>6282</v>
      </c>
      <c r="C259" t="s">
        <v>1150</v>
      </c>
      <c r="D259" s="1">
        <v>7.7247143624757761</v>
      </c>
      <c r="E259" s="1">
        <v>5.4399396918843497E-2</v>
      </c>
      <c r="F259" s="1">
        <v>142</v>
      </c>
      <c r="G259" s="1">
        <v>14413.604507895699</v>
      </c>
      <c r="H259" s="1">
        <v>14413.604507895699</v>
      </c>
    </row>
    <row r="260" spans="1:8" x14ac:dyDescent="0.25">
      <c r="A260">
        <v>258</v>
      </c>
      <c r="B260">
        <v>4896</v>
      </c>
      <c r="C260" t="s">
        <v>1729</v>
      </c>
      <c r="D260" s="1">
        <v>6.8826513236352529</v>
      </c>
      <c r="E260" s="1">
        <v>5.4194104910513803E-2</v>
      </c>
      <c r="F260" s="1">
        <v>127</v>
      </c>
      <c r="G260" s="1">
        <v>24311.503846747801</v>
      </c>
      <c r="H260" s="1">
        <v>24311.503846747801</v>
      </c>
    </row>
    <row r="261" spans="1:8" x14ac:dyDescent="0.25">
      <c r="A261">
        <v>259</v>
      </c>
      <c r="B261">
        <v>4582</v>
      </c>
      <c r="C261" t="s">
        <v>1765</v>
      </c>
      <c r="D261" s="1">
        <v>2.2176719433217289</v>
      </c>
      <c r="E261" s="1">
        <v>5.4089559593212898E-2</v>
      </c>
      <c r="F261" s="1">
        <v>41</v>
      </c>
      <c r="G261" s="1">
        <v>99071.088877303599</v>
      </c>
      <c r="H261" s="1">
        <v>14117.823355575199</v>
      </c>
    </row>
    <row r="262" spans="1:8" x14ac:dyDescent="0.25">
      <c r="A262">
        <v>260</v>
      </c>
      <c r="B262">
        <v>9379</v>
      </c>
      <c r="C262" t="s">
        <v>2564</v>
      </c>
      <c r="D262" s="1">
        <v>0.27009608593038198</v>
      </c>
      <c r="E262" s="1">
        <v>5.4019217186076399E-2</v>
      </c>
      <c r="F262" s="1">
        <v>5</v>
      </c>
      <c r="G262" s="1">
        <v>766.57185353758598</v>
      </c>
      <c r="H262" s="1">
        <v>766.57185353758598</v>
      </c>
    </row>
    <row r="263" spans="1:8" x14ac:dyDescent="0.25">
      <c r="A263">
        <v>261</v>
      </c>
      <c r="B263">
        <v>2297</v>
      </c>
      <c r="C263" t="s">
        <v>731</v>
      </c>
      <c r="D263" s="1">
        <v>0.9692270892862308</v>
      </c>
      <c r="E263" s="1">
        <v>5.3845949404790601E-2</v>
      </c>
      <c r="F263" s="1">
        <v>18</v>
      </c>
      <c r="G263" s="1">
        <v>8672.7913558014097</v>
      </c>
      <c r="H263" s="1">
        <v>1622.8923110093699</v>
      </c>
    </row>
    <row r="264" spans="1:8" x14ac:dyDescent="0.25">
      <c r="A264">
        <v>262</v>
      </c>
      <c r="B264">
        <v>7890</v>
      </c>
      <c r="C264" t="s">
        <v>216</v>
      </c>
      <c r="D264" s="1">
        <v>7.9407989690521532</v>
      </c>
      <c r="E264" s="1">
        <v>5.3654047088190222E-2</v>
      </c>
      <c r="F264" s="1">
        <v>148</v>
      </c>
      <c r="G264" s="1">
        <v>38151.058177345003</v>
      </c>
      <c r="H264" s="1">
        <v>38151.058177345003</v>
      </c>
    </row>
    <row r="265" spans="1:8" x14ac:dyDescent="0.25">
      <c r="A265">
        <v>263</v>
      </c>
      <c r="B265">
        <v>5121</v>
      </c>
      <c r="C265" t="s">
        <v>357</v>
      </c>
      <c r="D265" s="1">
        <v>18.314446871344135</v>
      </c>
      <c r="E265" s="1">
        <v>5.32396711376283E-2</v>
      </c>
      <c r="F265" s="1">
        <v>344</v>
      </c>
      <c r="G265" s="1">
        <v>37253.2271398011</v>
      </c>
      <c r="H265" s="1">
        <v>35901.204451352802</v>
      </c>
    </row>
    <row r="266" spans="1:8" x14ac:dyDescent="0.25">
      <c r="A266">
        <v>264</v>
      </c>
      <c r="B266">
        <v>39</v>
      </c>
      <c r="C266" t="s">
        <v>706</v>
      </c>
      <c r="D266" s="1">
        <v>18.942339914686873</v>
      </c>
      <c r="E266" s="1">
        <v>5.30597756713918E-2</v>
      </c>
      <c r="F266" s="1">
        <v>357</v>
      </c>
      <c r="G266" s="1">
        <v>47829.733494049302</v>
      </c>
      <c r="H266" s="1">
        <v>47829.733494049302</v>
      </c>
    </row>
    <row r="267" spans="1:8" x14ac:dyDescent="0.25">
      <c r="A267">
        <v>265</v>
      </c>
      <c r="B267">
        <v>6814</v>
      </c>
      <c r="C267" t="s">
        <v>1161</v>
      </c>
      <c r="D267" s="1">
        <v>2.865095349555602</v>
      </c>
      <c r="E267" s="1">
        <v>5.30573212880667E-2</v>
      </c>
      <c r="F267" s="1">
        <v>54</v>
      </c>
      <c r="G267" s="1">
        <v>19561.561608794102</v>
      </c>
      <c r="H267" s="1">
        <v>19561.561608794102</v>
      </c>
    </row>
    <row r="268" spans="1:8" x14ac:dyDescent="0.25">
      <c r="A268">
        <v>266</v>
      </c>
      <c r="B268">
        <v>2246</v>
      </c>
      <c r="C268" t="s">
        <v>2429</v>
      </c>
      <c r="D268" s="1">
        <v>0.68967469776586032</v>
      </c>
      <c r="E268" s="1">
        <v>5.3051899828143102E-2</v>
      </c>
      <c r="F268" s="1">
        <v>13</v>
      </c>
      <c r="G268" s="1">
        <v>17000.9166262127</v>
      </c>
      <c r="H268" s="1">
        <v>3793.0347376334498</v>
      </c>
    </row>
    <row r="269" spans="1:8" x14ac:dyDescent="0.25">
      <c r="A269">
        <v>267</v>
      </c>
      <c r="B269">
        <v>5581</v>
      </c>
      <c r="C269" t="s">
        <v>3270</v>
      </c>
      <c r="D269" s="1">
        <v>1.1585406668610807</v>
      </c>
      <c r="E269" s="1">
        <v>5.2660939402776392E-2</v>
      </c>
      <c r="F269" s="1">
        <v>22</v>
      </c>
      <c r="G269" s="1">
        <v>6206.8729110290697</v>
      </c>
      <c r="H269" s="1">
        <v>5897.31174497335</v>
      </c>
    </row>
    <row r="270" spans="1:8" x14ac:dyDescent="0.25">
      <c r="A270">
        <v>268</v>
      </c>
      <c r="B270">
        <v>6060</v>
      </c>
      <c r="C270" t="s">
        <v>1420</v>
      </c>
      <c r="D270" s="1">
        <v>18.580252530857596</v>
      </c>
      <c r="E270" s="1">
        <v>5.2486589070219199E-2</v>
      </c>
      <c r="F270" s="1">
        <v>354</v>
      </c>
      <c r="G270" s="1">
        <v>36927.9603136488</v>
      </c>
      <c r="H270" s="1">
        <v>36847.625711495202</v>
      </c>
    </row>
    <row r="271" spans="1:8" x14ac:dyDescent="0.25">
      <c r="A271">
        <v>269</v>
      </c>
      <c r="B271">
        <v>9000</v>
      </c>
      <c r="C271" t="s">
        <v>2321</v>
      </c>
      <c r="D271" s="1">
        <v>1.6161072124181926</v>
      </c>
      <c r="E271" s="1">
        <v>5.2132490723167502E-2</v>
      </c>
      <c r="F271" s="1">
        <v>31</v>
      </c>
      <c r="G271" s="1">
        <v>4529.9706929922904</v>
      </c>
      <c r="H271" s="1">
        <v>4529.9706929922904</v>
      </c>
    </row>
    <row r="272" spans="1:8" x14ac:dyDescent="0.25">
      <c r="A272">
        <v>270</v>
      </c>
      <c r="B272">
        <v>6632</v>
      </c>
      <c r="C272" t="s">
        <v>668</v>
      </c>
      <c r="D272" s="1">
        <v>8.1369442018430131</v>
      </c>
      <c r="E272" s="1">
        <v>5.1827670075433208E-2</v>
      </c>
      <c r="F272" s="1">
        <v>157</v>
      </c>
      <c r="G272" s="1">
        <v>24905.719740278601</v>
      </c>
      <c r="H272" s="1">
        <v>24905.719740278601</v>
      </c>
    </row>
    <row r="273" spans="1:8" x14ac:dyDescent="0.25">
      <c r="A273">
        <v>271</v>
      </c>
      <c r="B273">
        <v>5074</v>
      </c>
      <c r="C273" t="s">
        <v>19</v>
      </c>
      <c r="D273" s="1">
        <v>4.2186118863514075</v>
      </c>
      <c r="E273" s="1">
        <v>5.1446486418919607E-2</v>
      </c>
      <c r="F273" s="1">
        <v>82</v>
      </c>
      <c r="G273" s="1">
        <v>11499.283273691401</v>
      </c>
      <c r="H273" s="1">
        <v>11499.283273691401</v>
      </c>
    </row>
    <row r="274" spans="1:8" x14ac:dyDescent="0.25">
      <c r="A274">
        <v>272</v>
      </c>
      <c r="B274">
        <v>6617</v>
      </c>
      <c r="C274" t="s">
        <v>1067</v>
      </c>
      <c r="D274" s="1">
        <v>3.8693100352592631</v>
      </c>
      <c r="E274" s="1">
        <v>5.0911974148148201E-2</v>
      </c>
      <c r="F274" s="1">
        <v>76</v>
      </c>
      <c r="G274" s="1">
        <v>14642.111362916999</v>
      </c>
      <c r="H274" s="1">
        <v>14642.111362916999</v>
      </c>
    </row>
    <row r="275" spans="1:8" x14ac:dyDescent="0.25">
      <c r="A275">
        <v>273</v>
      </c>
      <c r="B275">
        <v>2402</v>
      </c>
      <c r="C275" t="s">
        <v>1788</v>
      </c>
      <c r="D275" s="1">
        <v>7.4541039144150156</v>
      </c>
      <c r="E275" s="1">
        <v>5.0708189893979697E-2</v>
      </c>
      <c r="F275" s="1">
        <v>147</v>
      </c>
      <c r="G275" s="1">
        <v>32323.333442712501</v>
      </c>
      <c r="H275" s="1">
        <v>31361.038125094699</v>
      </c>
    </row>
    <row r="276" spans="1:8" x14ac:dyDescent="0.25">
      <c r="A276">
        <v>274</v>
      </c>
      <c r="B276">
        <v>1817</v>
      </c>
      <c r="C276" t="s">
        <v>1898</v>
      </c>
      <c r="D276" s="1">
        <v>22.972007444870847</v>
      </c>
      <c r="E276" s="1">
        <v>5.03772093089273E-2</v>
      </c>
      <c r="F276" s="1">
        <v>456</v>
      </c>
      <c r="G276" s="1">
        <v>54035.262819025498</v>
      </c>
      <c r="H276" s="1">
        <v>50881.374682669397</v>
      </c>
    </row>
    <row r="277" spans="1:8" x14ac:dyDescent="0.25">
      <c r="A277">
        <v>275</v>
      </c>
      <c r="B277">
        <v>6754</v>
      </c>
      <c r="C277" t="s">
        <v>92</v>
      </c>
      <c r="D277" s="1">
        <v>2.501262914539665</v>
      </c>
      <c r="E277" s="1">
        <v>5.0025258290793302E-2</v>
      </c>
      <c r="F277" s="1">
        <v>50</v>
      </c>
      <c r="G277" s="1">
        <v>14659.997134266399</v>
      </c>
      <c r="H277" s="1">
        <v>8385.2520166389095</v>
      </c>
    </row>
    <row r="278" spans="1:8" x14ac:dyDescent="0.25">
      <c r="A278">
        <v>276</v>
      </c>
      <c r="B278">
        <v>3506</v>
      </c>
      <c r="C278" t="s">
        <v>2389</v>
      </c>
      <c r="D278" s="1">
        <v>0.54748654936530938</v>
      </c>
      <c r="E278" s="1">
        <v>4.97715044877554E-2</v>
      </c>
      <c r="F278" s="1">
        <v>11</v>
      </c>
      <c r="G278" s="1">
        <v>26396.396238706599</v>
      </c>
      <c r="H278" s="1">
        <v>7302.2085693437402</v>
      </c>
    </row>
    <row r="279" spans="1:8" x14ac:dyDescent="0.25">
      <c r="A279">
        <v>277</v>
      </c>
      <c r="B279">
        <v>1926</v>
      </c>
      <c r="C279" t="s">
        <v>371</v>
      </c>
      <c r="D279" s="1">
        <v>7.606178328808582</v>
      </c>
      <c r="E279" s="1">
        <v>4.9713583848422102E-2</v>
      </c>
      <c r="F279" s="1">
        <v>153</v>
      </c>
      <c r="G279" s="1">
        <v>25148.273054266701</v>
      </c>
      <c r="H279" s="1">
        <v>25148.273054266701</v>
      </c>
    </row>
    <row r="280" spans="1:8" x14ac:dyDescent="0.25">
      <c r="A280">
        <v>278</v>
      </c>
      <c r="B280">
        <v>1218</v>
      </c>
      <c r="C280" t="s">
        <v>235</v>
      </c>
      <c r="D280" s="1">
        <v>5.395209803068993</v>
      </c>
      <c r="E280" s="1">
        <v>4.9497337642834802E-2</v>
      </c>
      <c r="F280" s="1">
        <v>109</v>
      </c>
      <c r="G280" s="1">
        <v>92405.563043634203</v>
      </c>
      <c r="H280" s="1">
        <v>68814.323721145396</v>
      </c>
    </row>
    <row r="281" spans="1:8" x14ac:dyDescent="0.25">
      <c r="A281">
        <v>279</v>
      </c>
      <c r="B281">
        <v>7920</v>
      </c>
      <c r="C281" t="s">
        <v>3263</v>
      </c>
      <c r="D281" s="1">
        <v>1.4123573845609994</v>
      </c>
      <c r="E281" s="1">
        <v>4.8701978777965498E-2</v>
      </c>
      <c r="F281" s="1">
        <v>29</v>
      </c>
      <c r="G281" s="1">
        <v>18775.780026039101</v>
      </c>
      <c r="H281" s="1">
        <v>8282.7923608418896</v>
      </c>
    </row>
    <row r="282" spans="1:8" x14ac:dyDescent="0.25">
      <c r="A282">
        <v>280</v>
      </c>
      <c r="B282">
        <v>7153</v>
      </c>
      <c r="C282" t="s">
        <v>1897</v>
      </c>
      <c r="D282" s="1">
        <v>2.5320277995613432</v>
      </c>
      <c r="E282" s="1">
        <v>4.8692842299256599E-2</v>
      </c>
      <c r="F282" s="1">
        <v>52</v>
      </c>
      <c r="G282" s="1">
        <v>45851.8622712176</v>
      </c>
      <c r="H282" s="1">
        <v>16351.0692621159</v>
      </c>
    </row>
    <row r="283" spans="1:8" x14ac:dyDescent="0.25">
      <c r="A283">
        <v>281</v>
      </c>
      <c r="B283">
        <v>5104</v>
      </c>
      <c r="C283" t="s">
        <v>727</v>
      </c>
      <c r="D283" s="1">
        <v>1.0158707717421396</v>
      </c>
      <c r="E283" s="1">
        <v>4.8374798654387596E-2</v>
      </c>
      <c r="F283" s="1">
        <v>21</v>
      </c>
      <c r="G283" s="1">
        <v>7452.6012891887003</v>
      </c>
      <c r="H283" s="1">
        <v>5082.8869077808804</v>
      </c>
    </row>
    <row r="284" spans="1:8" x14ac:dyDescent="0.25">
      <c r="A284">
        <v>282</v>
      </c>
      <c r="B284">
        <v>5869</v>
      </c>
      <c r="C284" t="s">
        <v>1230</v>
      </c>
      <c r="D284" s="1">
        <v>3.9457817274626001</v>
      </c>
      <c r="E284" s="1">
        <v>4.8119289359300002E-2</v>
      </c>
      <c r="F284" s="1">
        <v>82</v>
      </c>
      <c r="G284" s="1">
        <v>15440.842158048499</v>
      </c>
      <c r="H284" s="1">
        <v>7085.4902154146503</v>
      </c>
    </row>
    <row r="285" spans="1:8" x14ac:dyDescent="0.25">
      <c r="A285">
        <v>283</v>
      </c>
      <c r="B285">
        <v>7162</v>
      </c>
      <c r="C285" t="s">
        <v>289</v>
      </c>
      <c r="D285" s="1">
        <v>0.86531567605968063</v>
      </c>
      <c r="E285" s="1">
        <v>4.8073093114426702E-2</v>
      </c>
      <c r="F285" s="1">
        <v>18</v>
      </c>
      <c r="G285" s="1">
        <v>6824.7050279722198</v>
      </c>
      <c r="H285" s="1">
        <v>1720.1410369617199</v>
      </c>
    </row>
    <row r="286" spans="1:8" x14ac:dyDescent="0.25">
      <c r="A286">
        <v>284</v>
      </c>
      <c r="B286">
        <v>2237</v>
      </c>
      <c r="C286" t="s">
        <v>776</v>
      </c>
      <c r="D286" s="1">
        <v>20.46313547349223</v>
      </c>
      <c r="E286" s="1">
        <v>4.7811064190402403E-2</v>
      </c>
      <c r="F286" s="1">
        <v>428</v>
      </c>
      <c r="G286" s="1">
        <v>79522.849600620102</v>
      </c>
      <c r="H286" s="1">
        <v>74786.965542651204</v>
      </c>
    </row>
    <row r="287" spans="1:8" x14ac:dyDescent="0.25">
      <c r="A287">
        <v>285</v>
      </c>
      <c r="B287">
        <v>3287</v>
      </c>
      <c r="C287" t="s">
        <v>267</v>
      </c>
      <c r="D287" s="1">
        <v>12.965015498620959</v>
      </c>
      <c r="E287" s="1">
        <v>4.7665498156694699E-2</v>
      </c>
      <c r="F287" s="1">
        <v>272</v>
      </c>
      <c r="G287" s="1">
        <v>54215.366333037498</v>
      </c>
      <c r="H287" s="1">
        <v>49357.841077301899</v>
      </c>
    </row>
    <row r="288" spans="1:8" x14ac:dyDescent="0.25">
      <c r="A288">
        <v>286</v>
      </c>
      <c r="B288">
        <v>6839</v>
      </c>
      <c r="C288" t="s">
        <v>1220</v>
      </c>
      <c r="D288" s="1">
        <v>6.5615698146460071</v>
      </c>
      <c r="E288" s="1">
        <v>4.75476073525073E-2</v>
      </c>
      <c r="F288" s="1">
        <v>138</v>
      </c>
      <c r="G288" s="1">
        <v>24401.143917499801</v>
      </c>
      <c r="H288" s="1">
        <v>15672.602877675101</v>
      </c>
    </row>
    <row r="289" spans="1:8" x14ac:dyDescent="0.25">
      <c r="A289">
        <v>287</v>
      </c>
      <c r="B289">
        <v>2529</v>
      </c>
      <c r="C289" t="s">
        <v>1125</v>
      </c>
      <c r="D289" s="1">
        <v>9.2214786924884464</v>
      </c>
      <c r="E289" s="1">
        <v>4.7533395322105397E-2</v>
      </c>
      <c r="F289" s="1">
        <v>194</v>
      </c>
      <c r="G289" s="1">
        <v>47214.380816179</v>
      </c>
      <c r="H289" s="1">
        <v>32899.6267888148</v>
      </c>
    </row>
    <row r="290" spans="1:8" x14ac:dyDescent="0.25">
      <c r="A290">
        <v>288</v>
      </c>
      <c r="B290">
        <v>442</v>
      </c>
      <c r="C290" t="s">
        <v>3205</v>
      </c>
      <c r="D290" s="1">
        <v>9.2314995579847654</v>
      </c>
      <c r="E290" s="1">
        <v>4.6860403847638406E-2</v>
      </c>
      <c r="F290" s="1">
        <v>197</v>
      </c>
      <c r="G290" s="1">
        <v>26353.3687720343</v>
      </c>
      <c r="H290" s="1">
        <v>26353.3687720343</v>
      </c>
    </row>
    <row r="291" spans="1:8" x14ac:dyDescent="0.25">
      <c r="A291">
        <v>289</v>
      </c>
      <c r="B291">
        <v>2512</v>
      </c>
      <c r="C291" t="s">
        <v>753</v>
      </c>
      <c r="D291" s="1">
        <v>4.3161790324783409</v>
      </c>
      <c r="E291" s="1">
        <v>4.6410527230949905E-2</v>
      </c>
      <c r="F291" s="1">
        <v>93</v>
      </c>
      <c r="G291" s="1">
        <v>40111.374432706201</v>
      </c>
      <c r="H291" s="1">
        <v>31917.269623697601</v>
      </c>
    </row>
    <row r="292" spans="1:8" x14ac:dyDescent="0.25">
      <c r="A292">
        <v>290</v>
      </c>
      <c r="B292">
        <v>3065</v>
      </c>
      <c r="C292" t="s">
        <v>274</v>
      </c>
      <c r="D292" s="1">
        <v>2.5932665384702664</v>
      </c>
      <c r="E292" s="1">
        <v>4.6308331044111903E-2</v>
      </c>
      <c r="F292" s="1">
        <v>56</v>
      </c>
      <c r="G292" s="1">
        <v>10038.7801705562</v>
      </c>
      <c r="H292" s="1">
        <v>6170.3672254269204</v>
      </c>
    </row>
    <row r="293" spans="1:8" x14ac:dyDescent="0.25">
      <c r="A293">
        <v>291</v>
      </c>
      <c r="B293">
        <v>9682</v>
      </c>
      <c r="C293" t="s">
        <v>140</v>
      </c>
      <c r="D293" s="1">
        <v>0.27703265744977679</v>
      </c>
      <c r="E293" s="1">
        <v>4.6172109574962795E-2</v>
      </c>
      <c r="F293" s="1">
        <v>6</v>
      </c>
      <c r="G293" s="1">
        <v>2454.3356067366699</v>
      </c>
      <c r="H293" s="1">
        <v>589.74693931408694</v>
      </c>
    </row>
    <row r="294" spans="1:8" x14ac:dyDescent="0.25">
      <c r="A294">
        <v>292</v>
      </c>
      <c r="B294">
        <v>5334</v>
      </c>
      <c r="C294" t="s">
        <v>588</v>
      </c>
      <c r="D294" s="1">
        <v>9.0763344968191273</v>
      </c>
      <c r="E294" s="1">
        <v>4.6072763943244298E-2</v>
      </c>
      <c r="F294" s="1">
        <v>197</v>
      </c>
      <c r="G294" s="1">
        <v>26108.245886375102</v>
      </c>
      <c r="H294" s="1">
        <v>23100.199075806599</v>
      </c>
    </row>
    <row r="295" spans="1:8" x14ac:dyDescent="0.25">
      <c r="A295">
        <v>293</v>
      </c>
      <c r="B295">
        <v>2729</v>
      </c>
      <c r="C295" t="s">
        <v>696</v>
      </c>
      <c r="D295" s="1">
        <v>11.049540807808921</v>
      </c>
      <c r="E295" s="1">
        <v>4.6039753365870503E-2</v>
      </c>
      <c r="F295" s="1">
        <v>240</v>
      </c>
      <c r="G295" s="1">
        <v>31567.923771229402</v>
      </c>
      <c r="H295" s="1">
        <v>31409.867290312701</v>
      </c>
    </row>
    <row r="296" spans="1:8" x14ac:dyDescent="0.25">
      <c r="A296">
        <v>294</v>
      </c>
      <c r="B296">
        <v>3269</v>
      </c>
      <c r="C296" t="s">
        <v>552</v>
      </c>
      <c r="D296" s="1">
        <v>11.205145199155835</v>
      </c>
      <c r="E296" s="1">
        <v>4.5922726226048503E-2</v>
      </c>
      <c r="F296" s="1">
        <v>244</v>
      </c>
      <c r="G296" s="1">
        <v>30912.244480219499</v>
      </c>
      <c r="H296" s="1">
        <v>26885.900608060401</v>
      </c>
    </row>
    <row r="297" spans="1:8" x14ac:dyDescent="0.25">
      <c r="A297">
        <v>295</v>
      </c>
      <c r="B297">
        <v>3701</v>
      </c>
      <c r="C297" t="s">
        <v>277</v>
      </c>
      <c r="D297" s="1">
        <v>3.2928874934039571</v>
      </c>
      <c r="E297" s="1">
        <v>4.5734548519499402E-2</v>
      </c>
      <c r="F297" s="1">
        <v>72</v>
      </c>
      <c r="G297" s="1">
        <v>7116.1029031805001</v>
      </c>
      <c r="H297" s="1">
        <v>7109.6812652899898</v>
      </c>
    </row>
    <row r="298" spans="1:8" x14ac:dyDescent="0.25">
      <c r="A298">
        <v>296</v>
      </c>
      <c r="B298">
        <v>3393</v>
      </c>
      <c r="C298" t="s">
        <v>592</v>
      </c>
      <c r="D298" s="1">
        <v>17.166281500997226</v>
      </c>
      <c r="E298" s="1">
        <v>4.5655003992013901E-2</v>
      </c>
      <c r="F298" s="1">
        <v>376</v>
      </c>
      <c r="G298" s="1">
        <v>61705.520098892397</v>
      </c>
      <c r="H298" s="1">
        <v>61705.520098892397</v>
      </c>
    </row>
    <row r="299" spans="1:8" x14ac:dyDescent="0.25">
      <c r="A299">
        <v>297</v>
      </c>
      <c r="B299">
        <v>7114</v>
      </c>
      <c r="C299" t="s">
        <v>1798</v>
      </c>
      <c r="D299" s="1">
        <v>4.3331459037215057</v>
      </c>
      <c r="E299" s="1">
        <v>4.5612062144436902E-2</v>
      </c>
      <c r="F299" s="1">
        <v>95</v>
      </c>
      <c r="G299" s="1">
        <v>16308.520551362601</v>
      </c>
      <c r="H299" s="1">
        <v>16308.520551362601</v>
      </c>
    </row>
    <row r="300" spans="1:8" x14ac:dyDescent="0.25">
      <c r="A300">
        <v>298</v>
      </c>
      <c r="B300">
        <v>9283</v>
      </c>
      <c r="C300" t="s">
        <v>768</v>
      </c>
      <c r="D300" s="1">
        <v>0.86529197222274634</v>
      </c>
      <c r="E300" s="1">
        <v>4.5541682748565598E-2</v>
      </c>
      <c r="F300" s="1">
        <v>19</v>
      </c>
      <c r="G300" s="1">
        <v>2438.1504613881398</v>
      </c>
      <c r="H300" s="1">
        <v>2312.4178193385701</v>
      </c>
    </row>
    <row r="301" spans="1:8" x14ac:dyDescent="0.25">
      <c r="A301">
        <v>299</v>
      </c>
      <c r="B301">
        <v>8769</v>
      </c>
      <c r="C301" t="s">
        <v>925</v>
      </c>
      <c r="D301" s="1">
        <v>1.0006841875267138</v>
      </c>
      <c r="E301" s="1">
        <v>4.5485644887577899E-2</v>
      </c>
      <c r="F301" s="1">
        <v>22</v>
      </c>
      <c r="G301" s="1">
        <v>9259.5842253788596</v>
      </c>
      <c r="H301" s="1">
        <v>9259.5842253788596</v>
      </c>
    </row>
    <row r="302" spans="1:8" x14ac:dyDescent="0.25">
      <c r="A302">
        <v>300</v>
      </c>
      <c r="B302">
        <v>989</v>
      </c>
      <c r="C302" t="s">
        <v>2328</v>
      </c>
      <c r="D302" s="1">
        <v>7.4104172811567617</v>
      </c>
      <c r="E302" s="1">
        <v>4.5462682706483203E-2</v>
      </c>
      <c r="F302" s="1">
        <v>163</v>
      </c>
      <c r="G302" s="1">
        <v>107119.932732862</v>
      </c>
      <c r="H302" s="1">
        <v>39039.5645945613</v>
      </c>
    </row>
    <row r="303" spans="1:8" x14ac:dyDescent="0.25">
      <c r="A303">
        <v>301</v>
      </c>
      <c r="B303">
        <v>8231</v>
      </c>
      <c r="C303" t="s">
        <v>1746</v>
      </c>
      <c r="D303" s="1">
        <v>0.9997336509591046</v>
      </c>
      <c r="E303" s="1">
        <v>4.5442438679959299E-2</v>
      </c>
      <c r="F303" s="1">
        <v>22</v>
      </c>
      <c r="G303" s="1">
        <v>3906.14298627171</v>
      </c>
      <c r="H303" s="1">
        <v>3906.14298627171</v>
      </c>
    </row>
    <row r="304" spans="1:8" x14ac:dyDescent="0.25">
      <c r="A304">
        <v>302</v>
      </c>
      <c r="B304">
        <v>3071</v>
      </c>
      <c r="C304" t="s">
        <v>2456</v>
      </c>
      <c r="D304" s="1">
        <v>0.72377726210524485</v>
      </c>
      <c r="E304" s="1">
        <v>4.5236078881577803E-2</v>
      </c>
      <c r="F304" s="1">
        <v>16</v>
      </c>
      <c r="G304" s="1">
        <v>6767.0714504713396</v>
      </c>
      <c r="H304" s="1">
        <v>2297.9262932155698</v>
      </c>
    </row>
    <row r="305" spans="1:8" x14ac:dyDescent="0.25">
      <c r="A305">
        <v>303</v>
      </c>
      <c r="B305">
        <v>9493</v>
      </c>
      <c r="C305" t="s">
        <v>1426</v>
      </c>
      <c r="D305" s="1">
        <v>1.670323374110215</v>
      </c>
      <c r="E305" s="1">
        <v>4.5143874975951757E-2</v>
      </c>
      <c r="F305" s="1">
        <v>37</v>
      </c>
      <c r="G305" s="1">
        <v>12452.96170768</v>
      </c>
      <c r="H305" s="1">
        <v>12452.96170768</v>
      </c>
    </row>
    <row r="306" spans="1:8" x14ac:dyDescent="0.25">
      <c r="A306">
        <v>304</v>
      </c>
      <c r="B306">
        <v>2142</v>
      </c>
      <c r="C306" t="s">
        <v>1326</v>
      </c>
      <c r="D306" s="1">
        <v>2.1211120860046426</v>
      </c>
      <c r="E306" s="1">
        <v>4.5130044383077501E-2</v>
      </c>
      <c r="F306" s="1">
        <v>47</v>
      </c>
      <c r="G306" s="1">
        <v>20357.2819542709</v>
      </c>
      <c r="H306" s="1">
        <v>4342.1142102075901</v>
      </c>
    </row>
    <row r="307" spans="1:8" x14ac:dyDescent="0.25">
      <c r="A307">
        <v>305</v>
      </c>
      <c r="B307">
        <v>8360</v>
      </c>
      <c r="C307" t="s">
        <v>564</v>
      </c>
      <c r="D307" s="1">
        <v>1.0736889865339729</v>
      </c>
      <c r="E307" s="1">
        <v>4.4737041105582208E-2</v>
      </c>
      <c r="F307" s="1">
        <v>24</v>
      </c>
      <c r="G307" s="1">
        <v>11919.325670522199</v>
      </c>
      <c r="H307" s="1">
        <v>11919.325670522199</v>
      </c>
    </row>
    <row r="308" spans="1:8" x14ac:dyDescent="0.25">
      <c r="A308">
        <v>306</v>
      </c>
      <c r="B308">
        <v>4774</v>
      </c>
      <c r="C308" t="s">
        <v>3293</v>
      </c>
      <c r="D308" s="1">
        <v>8.8816066000770993E-2</v>
      </c>
      <c r="E308" s="1">
        <v>4.4408033000385497E-2</v>
      </c>
      <c r="F308" s="1">
        <v>2</v>
      </c>
      <c r="G308" s="1">
        <v>13187.194657591201</v>
      </c>
      <c r="H308" s="1">
        <v>11082.973545809</v>
      </c>
    </row>
    <row r="309" spans="1:8" x14ac:dyDescent="0.25">
      <c r="A309">
        <v>307</v>
      </c>
      <c r="B309">
        <v>5927</v>
      </c>
      <c r="C309" t="s">
        <v>715</v>
      </c>
      <c r="D309" s="1">
        <v>4.8972822747801938</v>
      </c>
      <c r="E309" s="1">
        <v>4.4119660133154902E-2</v>
      </c>
      <c r="F309" s="1">
        <v>111</v>
      </c>
      <c r="G309" s="1">
        <v>24045.3707137495</v>
      </c>
      <c r="H309" s="1">
        <v>13224.765782665099</v>
      </c>
    </row>
    <row r="310" spans="1:8" x14ac:dyDescent="0.25">
      <c r="A310">
        <v>308</v>
      </c>
      <c r="B310">
        <v>1166</v>
      </c>
      <c r="C310" t="s">
        <v>282</v>
      </c>
      <c r="D310" s="1">
        <v>12.150389480042607</v>
      </c>
      <c r="E310" s="1">
        <v>4.38642219496123E-2</v>
      </c>
      <c r="F310" s="1">
        <v>277</v>
      </c>
      <c r="G310" s="1">
        <v>62210.777114595097</v>
      </c>
      <c r="H310" s="1">
        <v>32719.800783766001</v>
      </c>
    </row>
    <row r="311" spans="1:8" x14ac:dyDescent="0.25">
      <c r="A311">
        <v>309</v>
      </c>
      <c r="B311">
        <v>7909</v>
      </c>
      <c r="C311" t="s">
        <v>1783</v>
      </c>
      <c r="D311" s="1">
        <v>2.2801280848678074</v>
      </c>
      <c r="E311" s="1">
        <v>4.3848617016688601E-2</v>
      </c>
      <c r="F311" s="1">
        <v>52</v>
      </c>
      <c r="G311" s="1">
        <v>11472.2383275796</v>
      </c>
      <c r="H311" s="1">
        <v>11339.115185457</v>
      </c>
    </row>
    <row r="312" spans="1:8" x14ac:dyDescent="0.25">
      <c r="A312">
        <v>310</v>
      </c>
      <c r="B312">
        <v>821</v>
      </c>
      <c r="C312" t="s">
        <v>164</v>
      </c>
      <c r="D312" s="1">
        <v>27.06697336833194</v>
      </c>
      <c r="E312" s="1">
        <v>4.3797691534517701E-2</v>
      </c>
      <c r="F312" s="1">
        <v>618</v>
      </c>
      <c r="G312" s="1">
        <v>90295.656157425998</v>
      </c>
      <c r="H312" s="1">
        <v>81888.834746418594</v>
      </c>
    </row>
    <row r="313" spans="1:8" x14ac:dyDescent="0.25">
      <c r="A313">
        <v>311</v>
      </c>
      <c r="B313">
        <v>8727</v>
      </c>
      <c r="C313" t="s">
        <v>2821</v>
      </c>
      <c r="D313" s="1">
        <v>0.26198224109328117</v>
      </c>
      <c r="E313" s="1">
        <v>4.3663706848880192E-2</v>
      </c>
      <c r="F313" s="1">
        <v>6</v>
      </c>
      <c r="G313" s="1">
        <v>22008.970240962899</v>
      </c>
      <c r="H313" s="1">
        <v>3289.59978271501</v>
      </c>
    </row>
    <row r="314" spans="1:8" x14ac:dyDescent="0.25">
      <c r="A314">
        <v>312</v>
      </c>
      <c r="B314">
        <v>1489</v>
      </c>
      <c r="C314" t="s">
        <v>353</v>
      </c>
      <c r="D314" s="1">
        <v>3.4873246968561125</v>
      </c>
      <c r="E314" s="1">
        <v>4.3591558710701403E-2</v>
      </c>
      <c r="F314" s="1">
        <v>80</v>
      </c>
      <c r="G314" s="1">
        <v>10773.827441231901</v>
      </c>
      <c r="H314" s="1">
        <v>10773.827441231901</v>
      </c>
    </row>
    <row r="315" spans="1:8" x14ac:dyDescent="0.25">
      <c r="A315">
        <v>313</v>
      </c>
      <c r="B315">
        <v>3665</v>
      </c>
      <c r="C315" t="s">
        <v>977</v>
      </c>
      <c r="D315" s="1">
        <v>17.700479238794994</v>
      </c>
      <c r="E315" s="1">
        <v>4.3277455351577003E-2</v>
      </c>
      <c r="F315" s="1">
        <v>409</v>
      </c>
      <c r="G315" s="1">
        <v>49456.388043943698</v>
      </c>
      <c r="H315" s="1">
        <v>49456.388043943698</v>
      </c>
    </row>
    <row r="316" spans="1:8" x14ac:dyDescent="0.25">
      <c r="A316">
        <v>314</v>
      </c>
      <c r="B316">
        <v>3912</v>
      </c>
      <c r="C316" t="s">
        <v>1886</v>
      </c>
      <c r="D316" s="1">
        <v>11.825622348827606</v>
      </c>
      <c r="E316" s="1">
        <v>4.3159205652655498E-2</v>
      </c>
      <c r="F316" s="1">
        <v>274</v>
      </c>
      <c r="G316" s="1">
        <v>61275.284358071302</v>
      </c>
      <c r="H316" s="1">
        <v>52737.326963674503</v>
      </c>
    </row>
    <row r="317" spans="1:8" x14ac:dyDescent="0.25">
      <c r="A317">
        <v>315</v>
      </c>
      <c r="B317">
        <v>422</v>
      </c>
      <c r="C317" t="s">
        <v>723</v>
      </c>
      <c r="D317" s="1">
        <v>12.117349389505733</v>
      </c>
      <c r="E317" s="1">
        <v>4.3122239820305101E-2</v>
      </c>
      <c r="F317" s="1">
        <v>281</v>
      </c>
      <c r="G317" s="1">
        <v>56401.192510435802</v>
      </c>
      <c r="H317" s="1">
        <v>45006.6873100882</v>
      </c>
    </row>
    <row r="318" spans="1:8" x14ac:dyDescent="0.25">
      <c r="A318">
        <v>316</v>
      </c>
      <c r="B318">
        <v>7588</v>
      </c>
      <c r="C318" t="s">
        <v>921</v>
      </c>
      <c r="D318" s="1">
        <v>0.77490706662146158</v>
      </c>
      <c r="E318" s="1">
        <v>4.3050392590081199E-2</v>
      </c>
      <c r="F318" s="1">
        <v>18</v>
      </c>
      <c r="G318" s="1">
        <v>7838.8589637635796</v>
      </c>
      <c r="H318" s="1">
        <v>4719.7178432608798</v>
      </c>
    </row>
    <row r="319" spans="1:8" x14ac:dyDescent="0.25">
      <c r="A319">
        <v>317</v>
      </c>
      <c r="B319">
        <v>4578</v>
      </c>
      <c r="C319" t="s">
        <v>716</v>
      </c>
      <c r="D319" s="1">
        <v>4.200214560737729</v>
      </c>
      <c r="E319" s="1">
        <v>4.2859332252425809E-2</v>
      </c>
      <c r="F319" s="1">
        <v>98</v>
      </c>
      <c r="G319" s="1">
        <v>29678.712568140101</v>
      </c>
      <c r="H319" s="1">
        <v>10897.779734817899</v>
      </c>
    </row>
    <row r="320" spans="1:8" x14ac:dyDescent="0.25">
      <c r="A320">
        <v>318</v>
      </c>
      <c r="B320">
        <v>5406</v>
      </c>
      <c r="C320" t="s">
        <v>1396</v>
      </c>
      <c r="D320" s="1">
        <v>1.966089973180825</v>
      </c>
      <c r="E320" s="1">
        <v>4.2741086373496197E-2</v>
      </c>
      <c r="F320" s="1">
        <v>46</v>
      </c>
      <c r="G320" s="1">
        <v>12052.286516148401</v>
      </c>
      <c r="H320" s="1">
        <v>9091.4024016698495</v>
      </c>
    </row>
    <row r="321" spans="1:8" x14ac:dyDescent="0.25">
      <c r="A321">
        <v>319</v>
      </c>
      <c r="B321">
        <v>7124</v>
      </c>
      <c r="C321" t="s">
        <v>100</v>
      </c>
      <c r="D321" s="1">
        <v>0.21253488348614047</v>
      </c>
      <c r="E321" s="1">
        <v>4.2506976697228097E-2</v>
      </c>
      <c r="F321" s="1">
        <v>5</v>
      </c>
      <c r="G321" s="1">
        <v>103854.66279760499</v>
      </c>
      <c r="H321" s="1">
        <v>1876.8401803704501</v>
      </c>
    </row>
    <row r="322" spans="1:8" x14ac:dyDescent="0.25">
      <c r="A322">
        <v>320</v>
      </c>
      <c r="B322">
        <v>129</v>
      </c>
      <c r="C322" t="s">
        <v>2008</v>
      </c>
      <c r="D322" s="1">
        <v>16.498139769549159</v>
      </c>
      <c r="E322" s="1">
        <v>4.2411670358738197E-2</v>
      </c>
      <c r="F322" s="1">
        <v>389</v>
      </c>
      <c r="G322" s="1">
        <v>109277.399469182</v>
      </c>
      <c r="H322" s="1">
        <v>109277.399469182</v>
      </c>
    </row>
    <row r="323" spans="1:8" x14ac:dyDescent="0.25">
      <c r="A323">
        <v>321</v>
      </c>
      <c r="B323">
        <v>4241</v>
      </c>
      <c r="C323" t="s">
        <v>1775</v>
      </c>
      <c r="D323" s="1">
        <v>6.3947562530742834</v>
      </c>
      <c r="E323" s="1">
        <v>4.2349379159432342E-2</v>
      </c>
      <c r="F323" s="1">
        <v>151</v>
      </c>
      <c r="G323" s="1">
        <v>58052.876009761203</v>
      </c>
      <c r="H323" s="1">
        <v>52553.719381983399</v>
      </c>
    </row>
    <row r="324" spans="1:8" x14ac:dyDescent="0.25">
      <c r="A324">
        <v>322</v>
      </c>
      <c r="B324">
        <v>6566</v>
      </c>
      <c r="C324" t="s">
        <v>1051</v>
      </c>
      <c r="D324" s="1">
        <v>3.2591811458663611</v>
      </c>
      <c r="E324" s="1">
        <v>4.2327027868394297E-2</v>
      </c>
      <c r="F324" s="1">
        <v>77</v>
      </c>
      <c r="G324" s="1">
        <v>14145.5220061973</v>
      </c>
      <c r="H324" s="1">
        <v>9321.3725974033096</v>
      </c>
    </row>
    <row r="325" spans="1:8" x14ac:dyDescent="0.25">
      <c r="A325">
        <v>323</v>
      </c>
      <c r="B325">
        <v>2867</v>
      </c>
      <c r="C325" t="s">
        <v>663</v>
      </c>
      <c r="D325" s="1">
        <v>1.0991241979960866</v>
      </c>
      <c r="E325" s="1">
        <v>4.2274007615234102E-2</v>
      </c>
      <c r="F325" s="1">
        <v>26</v>
      </c>
      <c r="G325" s="1">
        <v>12088.203019422101</v>
      </c>
      <c r="H325" s="1">
        <v>2871.3929739376799</v>
      </c>
    </row>
    <row r="326" spans="1:8" x14ac:dyDescent="0.25">
      <c r="A326">
        <v>324</v>
      </c>
      <c r="B326">
        <v>4913</v>
      </c>
      <c r="C326" t="s">
        <v>895</v>
      </c>
      <c r="D326" s="1">
        <v>0.92933158995262299</v>
      </c>
      <c r="E326" s="1">
        <v>4.2242344997846501E-2</v>
      </c>
      <c r="F326" s="1">
        <v>22</v>
      </c>
      <c r="G326" s="1">
        <v>24175.319846169699</v>
      </c>
      <c r="H326" s="1">
        <v>15161.6379549336</v>
      </c>
    </row>
    <row r="327" spans="1:8" x14ac:dyDescent="0.25">
      <c r="A327">
        <v>325</v>
      </c>
      <c r="B327">
        <v>5512</v>
      </c>
      <c r="C327" t="s">
        <v>1083</v>
      </c>
      <c r="D327" s="1">
        <v>3.1199473570251324</v>
      </c>
      <c r="E327" s="1">
        <v>4.2161450770609898E-2</v>
      </c>
      <c r="F327" s="1">
        <v>74</v>
      </c>
      <c r="G327" s="1">
        <v>11681.852490834401</v>
      </c>
      <c r="H327" s="1">
        <v>11649.7656846506</v>
      </c>
    </row>
    <row r="328" spans="1:8" x14ac:dyDescent="0.25">
      <c r="A328">
        <v>326</v>
      </c>
      <c r="B328">
        <v>2581</v>
      </c>
      <c r="C328" t="s">
        <v>219</v>
      </c>
      <c r="D328" s="1">
        <v>5.8854965268536228</v>
      </c>
      <c r="E328" s="1">
        <v>4.2039260906097303E-2</v>
      </c>
      <c r="F328" s="1">
        <v>140</v>
      </c>
      <c r="G328" s="1">
        <v>28409.3074891621</v>
      </c>
      <c r="H328" s="1">
        <v>17598.5614086696</v>
      </c>
    </row>
    <row r="329" spans="1:8" x14ac:dyDescent="0.25">
      <c r="A329">
        <v>327</v>
      </c>
      <c r="B329">
        <v>3722</v>
      </c>
      <c r="C329" t="s">
        <v>838</v>
      </c>
      <c r="D329" s="1">
        <v>3.5986891648483121</v>
      </c>
      <c r="E329" s="1">
        <v>4.1845222847073399E-2</v>
      </c>
      <c r="F329" s="1">
        <v>86</v>
      </c>
      <c r="G329" s="1">
        <v>28300.326972100502</v>
      </c>
      <c r="H329" s="1">
        <v>17981.687040193399</v>
      </c>
    </row>
    <row r="330" spans="1:8" x14ac:dyDescent="0.25">
      <c r="A330">
        <v>328</v>
      </c>
      <c r="B330">
        <v>7240</v>
      </c>
      <c r="C330" t="s">
        <v>3142</v>
      </c>
      <c r="D330" s="1">
        <v>1.7501082035264395</v>
      </c>
      <c r="E330" s="1">
        <v>4.1669242941105702E-2</v>
      </c>
      <c r="F330" s="1">
        <v>42</v>
      </c>
      <c r="G330" s="1">
        <v>5210.75961404179</v>
      </c>
      <c r="H330" s="1">
        <v>5210.75961404179</v>
      </c>
    </row>
    <row r="331" spans="1:8" x14ac:dyDescent="0.25">
      <c r="A331">
        <v>329</v>
      </c>
      <c r="B331">
        <v>380</v>
      </c>
      <c r="C331" t="s">
        <v>1815</v>
      </c>
      <c r="D331" s="1">
        <v>8.9495372344997062</v>
      </c>
      <c r="E331" s="1">
        <v>4.1625754579068398E-2</v>
      </c>
      <c r="F331" s="1">
        <v>215</v>
      </c>
      <c r="G331" s="1">
        <v>36019.070716164097</v>
      </c>
      <c r="H331" s="1">
        <v>36019.070716164097</v>
      </c>
    </row>
    <row r="332" spans="1:8" x14ac:dyDescent="0.25">
      <c r="A332">
        <v>330</v>
      </c>
      <c r="B332">
        <v>8902</v>
      </c>
      <c r="C332" t="s">
        <v>2138</v>
      </c>
      <c r="D332" s="1">
        <v>0.16594546666092319</v>
      </c>
      <c r="E332" s="1">
        <v>4.1486366665230798E-2</v>
      </c>
      <c r="F332" s="1">
        <v>4</v>
      </c>
      <c r="G332" s="1">
        <v>11934.688110264</v>
      </c>
      <c r="H332" s="1">
        <v>5614.2653881125798</v>
      </c>
    </row>
    <row r="333" spans="1:8" x14ac:dyDescent="0.25">
      <c r="A333">
        <v>331</v>
      </c>
      <c r="B333">
        <v>4012</v>
      </c>
      <c r="C333" t="s">
        <v>622</v>
      </c>
      <c r="D333" s="1">
        <v>11.561335896558347</v>
      </c>
      <c r="E333" s="1">
        <v>4.1143544115866001E-2</v>
      </c>
      <c r="F333" s="1">
        <v>281</v>
      </c>
      <c r="G333" s="1">
        <v>52454.1999306055</v>
      </c>
      <c r="H333" s="1">
        <v>52454.1999306055</v>
      </c>
    </row>
    <row r="334" spans="1:8" x14ac:dyDescent="0.25">
      <c r="A334">
        <v>332</v>
      </c>
      <c r="B334">
        <v>3133</v>
      </c>
      <c r="C334" t="s">
        <v>1787</v>
      </c>
      <c r="D334" s="1">
        <v>9.893561871554736</v>
      </c>
      <c r="E334" s="1">
        <v>4.10521239483599E-2</v>
      </c>
      <c r="F334" s="1">
        <v>241</v>
      </c>
      <c r="G334" s="1">
        <v>70887.903264708802</v>
      </c>
      <c r="H334" s="1">
        <v>67647.529737695397</v>
      </c>
    </row>
    <row r="335" spans="1:8" x14ac:dyDescent="0.25">
      <c r="A335">
        <v>333</v>
      </c>
      <c r="B335">
        <v>5257</v>
      </c>
      <c r="C335" t="s">
        <v>1399</v>
      </c>
      <c r="D335" s="1">
        <v>11.06023897492371</v>
      </c>
      <c r="E335" s="1">
        <v>4.0963848055272999E-2</v>
      </c>
      <c r="F335" s="1">
        <v>270</v>
      </c>
      <c r="G335" s="1">
        <v>46643.709232739799</v>
      </c>
      <c r="H335" s="1">
        <v>43740.749776090597</v>
      </c>
    </row>
    <row r="336" spans="1:8" x14ac:dyDescent="0.25">
      <c r="A336">
        <v>334</v>
      </c>
      <c r="B336">
        <v>8284</v>
      </c>
      <c r="C336" t="s">
        <v>1126</v>
      </c>
      <c r="D336" s="1">
        <v>0.94072987677729336</v>
      </c>
      <c r="E336" s="1">
        <v>4.0901298990317102E-2</v>
      </c>
      <c r="F336" s="1">
        <v>23</v>
      </c>
      <c r="G336" s="1">
        <v>18464.5673063867</v>
      </c>
      <c r="H336" s="1">
        <v>18464.5673063867</v>
      </c>
    </row>
    <row r="337" spans="1:8" x14ac:dyDescent="0.25">
      <c r="A337">
        <v>335</v>
      </c>
      <c r="B337">
        <v>9163</v>
      </c>
      <c r="C337" t="s">
        <v>899</v>
      </c>
      <c r="D337" s="1">
        <v>8.1774902024943794E-2</v>
      </c>
      <c r="E337" s="1">
        <v>4.0887451012471897E-2</v>
      </c>
      <c r="F337" s="1">
        <v>2</v>
      </c>
      <c r="G337" s="1">
        <v>117.462686234324</v>
      </c>
      <c r="H337" s="1">
        <v>117.462686234324</v>
      </c>
    </row>
    <row r="338" spans="1:8" x14ac:dyDescent="0.25">
      <c r="A338">
        <v>336</v>
      </c>
      <c r="B338">
        <v>6980</v>
      </c>
      <c r="C338" t="s">
        <v>290</v>
      </c>
      <c r="D338" s="1">
        <v>5.1481823904606188</v>
      </c>
      <c r="E338" s="1">
        <v>4.08585904004811E-2</v>
      </c>
      <c r="F338" s="1">
        <v>126</v>
      </c>
      <c r="G338" s="1">
        <v>17082.175264747901</v>
      </c>
      <c r="H338" s="1">
        <v>15108.174911771101</v>
      </c>
    </row>
    <row r="339" spans="1:8" x14ac:dyDescent="0.25">
      <c r="A339">
        <v>337</v>
      </c>
      <c r="B339">
        <v>2495</v>
      </c>
      <c r="C339" t="s">
        <v>1013</v>
      </c>
      <c r="D339" s="1">
        <v>4.0819284895057999</v>
      </c>
      <c r="E339" s="1">
        <v>4.0819284895057997E-2</v>
      </c>
      <c r="F339" s="1">
        <v>100</v>
      </c>
      <c r="G339" s="1">
        <v>23326.700984183801</v>
      </c>
      <c r="H339" s="1">
        <v>10257.727423894599</v>
      </c>
    </row>
    <row r="340" spans="1:8" x14ac:dyDescent="0.25">
      <c r="A340">
        <v>338</v>
      </c>
      <c r="B340">
        <v>2159</v>
      </c>
      <c r="C340" t="s">
        <v>1771</v>
      </c>
      <c r="D340" s="1">
        <v>8.4310201618285827</v>
      </c>
      <c r="E340" s="1">
        <v>4.07295659991719E-2</v>
      </c>
      <c r="F340" s="1">
        <v>207</v>
      </c>
      <c r="G340" s="1">
        <v>36598.3735520267</v>
      </c>
      <c r="H340" s="1">
        <v>36598.3735520267</v>
      </c>
    </row>
    <row r="341" spans="1:8" x14ac:dyDescent="0.25">
      <c r="A341">
        <v>339</v>
      </c>
      <c r="B341">
        <v>84</v>
      </c>
      <c r="C341" t="s">
        <v>764</v>
      </c>
      <c r="D341" s="1">
        <v>12.897278794573618</v>
      </c>
      <c r="E341" s="1">
        <v>4.0685422064901E-2</v>
      </c>
      <c r="F341" s="1">
        <v>317</v>
      </c>
      <c r="G341" s="1">
        <v>37238.331648214102</v>
      </c>
      <c r="H341" s="1">
        <v>37238.331648214102</v>
      </c>
    </row>
    <row r="342" spans="1:8" x14ac:dyDescent="0.25">
      <c r="A342">
        <v>340</v>
      </c>
      <c r="B342">
        <v>1849</v>
      </c>
      <c r="C342" t="s">
        <v>325</v>
      </c>
      <c r="D342" s="1">
        <v>16.120911488247259</v>
      </c>
      <c r="E342" s="1">
        <v>4.0606829945207201E-2</v>
      </c>
      <c r="F342" s="1">
        <v>397</v>
      </c>
      <c r="G342" s="1">
        <v>47859.6372189662</v>
      </c>
      <c r="H342" s="1">
        <v>45768.817580435803</v>
      </c>
    </row>
    <row r="343" spans="1:8" x14ac:dyDescent="0.25">
      <c r="A343">
        <v>341</v>
      </c>
      <c r="B343">
        <v>992</v>
      </c>
      <c r="C343" t="s">
        <v>3116</v>
      </c>
      <c r="D343" s="1">
        <v>10.151314950779454</v>
      </c>
      <c r="E343" s="1">
        <v>4.04434858596791E-2</v>
      </c>
      <c r="F343" s="1">
        <v>251</v>
      </c>
      <c r="G343" s="1">
        <v>39735.600011645503</v>
      </c>
      <c r="H343" s="1">
        <v>37703.161911158197</v>
      </c>
    </row>
    <row r="344" spans="1:8" x14ac:dyDescent="0.25">
      <c r="A344">
        <v>342</v>
      </c>
      <c r="B344">
        <v>133</v>
      </c>
      <c r="C344" t="s">
        <v>299</v>
      </c>
      <c r="D344" s="1">
        <v>13.451830806309006</v>
      </c>
      <c r="E344" s="1">
        <v>4.0274942533859298E-2</v>
      </c>
      <c r="F344" s="1">
        <v>334</v>
      </c>
      <c r="G344" s="1">
        <v>69572.929918499896</v>
      </c>
      <c r="H344" s="1">
        <v>49656.791161515401</v>
      </c>
    </row>
    <row r="345" spans="1:8" x14ac:dyDescent="0.25">
      <c r="A345">
        <v>343</v>
      </c>
      <c r="B345">
        <v>5999</v>
      </c>
      <c r="C345" t="s">
        <v>887</v>
      </c>
      <c r="D345" s="1">
        <v>3.2120882172845837</v>
      </c>
      <c r="E345" s="1">
        <v>4.0151102716057298E-2</v>
      </c>
      <c r="F345" s="1">
        <v>80</v>
      </c>
      <c r="G345" s="1">
        <v>86740.093801278694</v>
      </c>
      <c r="H345" s="1">
        <v>34785.467450969802</v>
      </c>
    </row>
    <row r="346" spans="1:8" x14ac:dyDescent="0.25">
      <c r="A346">
        <v>344</v>
      </c>
      <c r="B346">
        <v>3249</v>
      </c>
      <c r="C346" t="s">
        <v>1129</v>
      </c>
      <c r="D346" s="1">
        <v>5.2932457834396409</v>
      </c>
      <c r="E346" s="1">
        <v>4.0100346844239701E-2</v>
      </c>
      <c r="F346" s="1">
        <v>132</v>
      </c>
      <c r="G346" s="1">
        <v>21840.8846131834</v>
      </c>
      <c r="H346" s="1">
        <v>21840.8846131834</v>
      </c>
    </row>
    <row r="347" spans="1:8" x14ac:dyDescent="0.25">
      <c r="A347">
        <v>345</v>
      </c>
      <c r="B347">
        <v>7987</v>
      </c>
      <c r="C347" t="s">
        <v>3455</v>
      </c>
      <c r="D347" s="1">
        <v>2.4768543176556528</v>
      </c>
      <c r="E347" s="1">
        <v>3.9949263187994397E-2</v>
      </c>
      <c r="F347" s="1">
        <v>62</v>
      </c>
      <c r="G347" s="1">
        <v>23311.732408936401</v>
      </c>
      <c r="H347" s="1">
        <v>23307.0461394138</v>
      </c>
    </row>
    <row r="348" spans="1:8" x14ac:dyDescent="0.25">
      <c r="A348">
        <v>346</v>
      </c>
      <c r="B348">
        <v>1807</v>
      </c>
      <c r="C348" t="s">
        <v>405</v>
      </c>
      <c r="D348" s="1">
        <v>8.9300668758898922</v>
      </c>
      <c r="E348" s="1">
        <v>3.9866369981651308E-2</v>
      </c>
      <c r="F348" s="1">
        <v>224</v>
      </c>
      <c r="G348" s="1">
        <v>30163.326479710398</v>
      </c>
      <c r="H348" s="1">
        <v>29234.7991241573</v>
      </c>
    </row>
    <row r="349" spans="1:8" x14ac:dyDescent="0.25">
      <c r="A349">
        <v>347</v>
      </c>
      <c r="B349">
        <v>4918</v>
      </c>
      <c r="C349" t="s">
        <v>1332</v>
      </c>
      <c r="D349" s="1">
        <v>4.4377418258262207</v>
      </c>
      <c r="E349" s="1">
        <v>3.9622694873448397E-2</v>
      </c>
      <c r="F349" s="1">
        <v>112</v>
      </c>
      <c r="G349" s="1">
        <v>57957.106655898402</v>
      </c>
      <c r="H349" s="1">
        <v>40164.636123710799</v>
      </c>
    </row>
    <row r="350" spans="1:8" x14ac:dyDescent="0.25">
      <c r="A350">
        <v>348</v>
      </c>
      <c r="B350">
        <v>631</v>
      </c>
      <c r="C350" t="s">
        <v>214</v>
      </c>
      <c r="D350" s="1">
        <v>0.98781411836206257</v>
      </c>
      <c r="E350" s="1">
        <v>3.9512564734482503E-2</v>
      </c>
      <c r="F350" s="1">
        <v>25</v>
      </c>
      <c r="G350" s="1">
        <v>19476.887681650402</v>
      </c>
      <c r="H350" s="1">
        <v>2946.7985064949899</v>
      </c>
    </row>
    <row r="351" spans="1:8" x14ac:dyDescent="0.25">
      <c r="A351">
        <v>349</v>
      </c>
      <c r="B351">
        <v>2520</v>
      </c>
      <c r="C351" t="s">
        <v>250</v>
      </c>
      <c r="D351" s="1">
        <v>6.1115907348009664</v>
      </c>
      <c r="E351" s="1">
        <v>3.9429617643877202E-2</v>
      </c>
      <c r="F351" s="1">
        <v>155</v>
      </c>
      <c r="G351" s="1">
        <v>31352.909557872099</v>
      </c>
      <c r="H351" s="1">
        <v>16391.194350525198</v>
      </c>
    </row>
    <row r="352" spans="1:8" x14ac:dyDescent="0.25">
      <c r="A352">
        <v>350</v>
      </c>
      <c r="B352">
        <v>4552</v>
      </c>
      <c r="C352" t="s">
        <v>848</v>
      </c>
      <c r="D352" s="1">
        <v>2.8289290556054087</v>
      </c>
      <c r="E352" s="1">
        <v>3.9290681327852899E-2</v>
      </c>
      <c r="F352" s="1">
        <v>72</v>
      </c>
      <c r="G352" s="1">
        <v>53890.763685195299</v>
      </c>
      <c r="H352" s="1">
        <v>17989.053459504299</v>
      </c>
    </row>
    <row r="353" spans="1:8" x14ac:dyDescent="0.25">
      <c r="A353">
        <v>351</v>
      </c>
      <c r="B353">
        <v>3901</v>
      </c>
      <c r="C353" t="s">
        <v>12</v>
      </c>
      <c r="D353" s="1">
        <v>25.258936567751999</v>
      </c>
      <c r="E353" s="1">
        <v>3.9282949561045097E-2</v>
      </c>
      <c r="F353" s="1">
        <v>643</v>
      </c>
      <c r="G353" s="1">
        <v>66687.745123938803</v>
      </c>
      <c r="H353" s="1">
        <v>66687.745123938803</v>
      </c>
    </row>
    <row r="354" spans="1:8" x14ac:dyDescent="0.25">
      <c r="A354">
        <v>352</v>
      </c>
      <c r="B354">
        <v>2860</v>
      </c>
      <c r="C354" t="s">
        <v>159</v>
      </c>
      <c r="D354" s="1">
        <v>1.649370400389226</v>
      </c>
      <c r="E354" s="1">
        <v>3.9270723818791098E-2</v>
      </c>
      <c r="F354" s="1">
        <v>42</v>
      </c>
      <c r="G354" s="1">
        <v>8714.0123765069893</v>
      </c>
      <c r="H354" s="1">
        <v>6558.8622550871196</v>
      </c>
    </row>
    <row r="355" spans="1:8" x14ac:dyDescent="0.25">
      <c r="A355">
        <v>353</v>
      </c>
      <c r="B355">
        <v>8475</v>
      </c>
      <c r="C355" t="s">
        <v>2031</v>
      </c>
      <c r="D355" s="1">
        <v>2.6938072654957308</v>
      </c>
      <c r="E355" s="1">
        <v>3.9040685007184502E-2</v>
      </c>
      <c r="F355" s="1">
        <v>69</v>
      </c>
      <c r="G355" s="1">
        <v>20610.894359546699</v>
      </c>
      <c r="H355" s="1">
        <v>20610.894359546699</v>
      </c>
    </row>
    <row r="356" spans="1:8" x14ac:dyDescent="0.25">
      <c r="A356">
        <v>354</v>
      </c>
      <c r="B356">
        <v>3594</v>
      </c>
      <c r="C356" t="s">
        <v>3483</v>
      </c>
      <c r="D356" s="1">
        <v>0.11712040196097478</v>
      </c>
      <c r="E356" s="1">
        <v>3.9040133986991597E-2</v>
      </c>
      <c r="F356" s="1">
        <v>3</v>
      </c>
      <c r="G356" s="1">
        <v>21484.537365631099</v>
      </c>
      <c r="H356" s="1">
        <v>2230.6888950098901</v>
      </c>
    </row>
    <row r="357" spans="1:8" x14ac:dyDescent="0.25">
      <c r="A357">
        <v>355</v>
      </c>
      <c r="B357">
        <v>3008</v>
      </c>
      <c r="C357" t="s">
        <v>359</v>
      </c>
      <c r="D357" s="1">
        <v>10.175628980532668</v>
      </c>
      <c r="E357" s="1">
        <v>3.8838278551651402E-2</v>
      </c>
      <c r="F357" s="1">
        <v>262</v>
      </c>
      <c r="G357" s="1">
        <v>34109.549631199799</v>
      </c>
      <c r="H357" s="1">
        <v>33185.714309449897</v>
      </c>
    </row>
    <row r="358" spans="1:8" x14ac:dyDescent="0.25">
      <c r="A358">
        <v>356</v>
      </c>
      <c r="B358">
        <v>4039</v>
      </c>
      <c r="C358" t="s">
        <v>783</v>
      </c>
      <c r="D358" s="1">
        <v>11.098037671665343</v>
      </c>
      <c r="E358" s="1">
        <v>3.8804327523305399E-2</v>
      </c>
      <c r="F358" s="1">
        <v>286</v>
      </c>
      <c r="G358" s="1">
        <v>58215.172730690101</v>
      </c>
      <c r="H358" s="1">
        <v>58215.172730690101</v>
      </c>
    </row>
    <row r="359" spans="1:8" x14ac:dyDescent="0.25">
      <c r="A359">
        <v>357</v>
      </c>
      <c r="B359">
        <v>2841</v>
      </c>
      <c r="C359" t="s">
        <v>720</v>
      </c>
      <c r="D359" s="1">
        <v>10.318986337876929</v>
      </c>
      <c r="E359" s="1">
        <v>3.8647888905906098E-2</v>
      </c>
      <c r="F359" s="1">
        <v>267</v>
      </c>
      <c r="G359" s="1">
        <v>44780.212548802599</v>
      </c>
      <c r="H359" s="1">
        <v>34466.455739566904</v>
      </c>
    </row>
    <row r="360" spans="1:8" x14ac:dyDescent="0.25">
      <c r="A360">
        <v>358</v>
      </c>
      <c r="B360">
        <v>2229</v>
      </c>
      <c r="C360" t="s">
        <v>1205</v>
      </c>
      <c r="D360" s="1">
        <v>0.54106407729183603</v>
      </c>
      <c r="E360" s="1">
        <v>3.8647434092274002E-2</v>
      </c>
      <c r="F360" s="1">
        <v>14</v>
      </c>
      <c r="G360" s="1">
        <v>18793.485001992402</v>
      </c>
      <c r="H360" s="1">
        <v>8076.59417728878</v>
      </c>
    </row>
    <row r="361" spans="1:8" x14ac:dyDescent="0.25">
      <c r="A361">
        <v>359</v>
      </c>
      <c r="B361">
        <v>7670</v>
      </c>
      <c r="C361" t="s">
        <v>161</v>
      </c>
      <c r="D361" s="1">
        <v>1.076750310849329</v>
      </c>
      <c r="E361" s="1">
        <v>3.8455368244618891E-2</v>
      </c>
      <c r="F361" s="1">
        <v>28</v>
      </c>
      <c r="G361" s="1">
        <v>22728.581957792401</v>
      </c>
      <c r="H361" s="1">
        <v>3634.5721694862</v>
      </c>
    </row>
    <row r="362" spans="1:8" x14ac:dyDescent="0.25">
      <c r="A362">
        <v>360</v>
      </c>
      <c r="B362">
        <v>4992</v>
      </c>
      <c r="C362" t="s">
        <v>824</v>
      </c>
      <c r="D362" s="1">
        <v>4.2244013641609337</v>
      </c>
      <c r="E362" s="1">
        <v>3.8403648765099399E-2</v>
      </c>
      <c r="F362" s="1">
        <v>110</v>
      </c>
      <c r="G362" s="1">
        <v>54857.225427557001</v>
      </c>
      <c r="H362" s="1">
        <v>54857.225427557001</v>
      </c>
    </row>
    <row r="363" spans="1:8" x14ac:dyDescent="0.25">
      <c r="A363">
        <v>361</v>
      </c>
      <c r="B363">
        <v>3079</v>
      </c>
      <c r="C363" t="s">
        <v>212</v>
      </c>
      <c r="D363" s="1">
        <v>28.547648425395327</v>
      </c>
      <c r="E363" s="1">
        <v>3.8370495195423827E-2</v>
      </c>
      <c r="F363" s="1">
        <v>744</v>
      </c>
      <c r="G363" s="1">
        <v>200061.34768940599</v>
      </c>
      <c r="H363" s="1">
        <v>190536.66616651099</v>
      </c>
    </row>
    <row r="364" spans="1:8" x14ac:dyDescent="0.25">
      <c r="A364">
        <v>362</v>
      </c>
      <c r="B364">
        <v>1699</v>
      </c>
      <c r="C364" t="s">
        <v>2620</v>
      </c>
      <c r="D364" s="1">
        <v>0.68918084205008034</v>
      </c>
      <c r="E364" s="1">
        <v>3.8287824558337798E-2</v>
      </c>
      <c r="F364" s="1">
        <v>18</v>
      </c>
      <c r="G364" s="1">
        <v>39551.434564730203</v>
      </c>
      <c r="H364" s="1">
        <v>3272.9637856130798</v>
      </c>
    </row>
    <row r="365" spans="1:8" x14ac:dyDescent="0.25">
      <c r="A365">
        <v>363</v>
      </c>
      <c r="B365">
        <v>3240</v>
      </c>
      <c r="C365" t="s">
        <v>839</v>
      </c>
      <c r="D365" s="1">
        <v>0.76133719013035794</v>
      </c>
      <c r="E365" s="1">
        <v>3.8066859506517899E-2</v>
      </c>
      <c r="F365" s="1">
        <v>20</v>
      </c>
      <c r="G365" s="1">
        <v>16940.324033709399</v>
      </c>
      <c r="H365" s="1">
        <v>2365.46307952091</v>
      </c>
    </row>
    <row r="366" spans="1:8" x14ac:dyDescent="0.25">
      <c r="A366">
        <v>364</v>
      </c>
      <c r="B366">
        <v>5549</v>
      </c>
      <c r="C366" t="s">
        <v>3337</v>
      </c>
      <c r="D366" s="1">
        <v>0.30183504117609439</v>
      </c>
      <c r="E366" s="1">
        <v>3.7729380147011798E-2</v>
      </c>
      <c r="F366" s="1">
        <v>8</v>
      </c>
      <c r="G366" s="1">
        <v>3019.3035795997498</v>
      </c>
      <c r="H366" s="1">
        <v>1332.26554629356</v>
      </c>
    </row>
    <row r="367" spans="1:8" x14ac:dyDescent="0.25">
      <c r="A367">
        <v>365</v>
      </c>
      <c r="B367">
        <v>5262</v>
      </c>
      <c r="C367" t="s">
        <v>185</v>
      </c>
      <c r="D367" s="1">
        <v>1.8821064454243499</v>
      </c>
      <c r="E367" s="1">
        <v>3.7642128908486998E-2</v>
      </c>
      <c r="F367" s="1">
        <v>50</v>
      </c>
      <c r="G367" s="1">
        <v>19927.7129804215</v>
      </c>
      <c r="H367" s="1">
        <v>4637.0240855786897</v>
      </c>
    </row>
    <row r="368" spans="1:8" x14ac:dyDescent="0.25">
      <c r="A368">
        <v>366</v>
      </c>
      <c r="B368">
        <v>4504</v>
      </c>
      <c r="C368" t="s">
        <v>145</v>
      </c>
      <c r="D368" s="1">
        <v>4.612264427000575</v>
      </c>
      <c r="E368" s="1">
        <v>3.7498084772362397E-2</v>
      </c>
      <c r="F368" s="1">
        <v>123</v>
      </c>
      <c r="G368" s="1">
        <v>13935.3435593174</v>
      </c>
      <c r="H368" s="1">
        <v>12398.7678390562</v>
      </c>
    </row>
    <row r="369" spans="1:8" x14ac:dyDescent="0.25">
      <c r="A369">
        <v>367</v>
      </c>
      <c r="B369">
        <v>5336</v>
      </c>
      <c r="C369" t="s">
        <v>2010</v>
      </c>
      <c r="D369" s="1">
        <v>0.26110453322577748</v>
      </c>
      <c r="E369" s="1">
        <v>3.7300647603682499E-2</v>
      </c>
      <c r="F369" s="1">
        <v>7</v>
      </c>
      <c r="G369" s="1">
        <v>1779.8257319750901</v>
      </c>
      <c r="H369" s="1">
        <v>874.72584201986194</v>
      </c>
    </row>
    <row r="370" spans="1:8" x14ac:dyDescent="0.25">
      <c r="A370">
        <v>368</v>
      </c>
      <c r="B370">
        <v>4183</v>
      </c>
      <c r="C370" t="s">
        <v>3157</v>
      </c>
      <c r="D370" s="1">
        <v>1.2276431369598857</v>
      </c>
      <c r="E370" s="1">
        <v>3.7201307180602598E-2</v>
      </c>
      <c r="F370" s="1">
        <v>33</v>
      </c>
      <c r="G370" s="1">
        <v>26675.4835453302</v>
      </c>
      <c r="H370" s="1">
        <v>3904.07532894725</v>
      </c>
    </row>
    <row r="371" spans="1:8" x14ac:dyDescent="0.25">
      <c r="A371">
        <v>369</v>
      </c>
      <c r="B371">
        <v>759</v>
      </c>
      <c r="C371" t="s">
        <v>245</v>
      </c>
      <c r="D371" s="1">
        <v>18.224374005103865</v>
      </c>
      <c r="E371" s="1">
        <v>3.7041410579479399E-2</v>
      </c>
      <c r="F371" s="1">
        <v>492</v>
      </c>
      <c r="G371" s="1">
        <v>62924.189437417102</v>
      </c>
      <c r="H371" s="1">
        <v>60433.983026937298</v>
      </c>
    </row>
    <row r="372" spans="1:8" x14ac:dyDescent="0.25">
      <c r="A372">
        <v>370</v>
      </c>
      <c r="B372">
        <v>3480</v>
      </c>
      <c r="C372" t="s">
        <v>223</v>
      </c>
      <c r="D372" s="1">
        <v>3.2206524892072435</v>
      </c>
      <c r="E372" s="1">
        <v>3.6598323740991402E-2</v>
      </c>
      <c r="F372" s="1">
        <v>88</v>
      </c>
      <c r="G372" s="1">
        <v>9206.1636505903007</v>
      </c>
      <c r="H372" s="1">
        <v>9206.1636505903007</v>
      </c>
    </row>
    <row r="373" spans="1:8" x14ac:dyDescent="0.25">
      <c r="A373">
        <v>371</v>
      </c>
      <c r="B373">
        <v>5292</v>
      </c>
      <c r="C373" t="s">
        <v>521</v>
      </c>
      <c r="D373" s="1">
        <v>0.2192162540637696</v>
      </c>
      <c r="E373" s="1">
        <v>3.65360423439616E-2</v>
      </c>
      <c r="F373" s="1">
        <v>6</v>
      </c>
      <c r="G373" s="1">
        <v>6327.6616690228002</v>
      </c>
      <c r="H373" s="1">
        <v>451.56557680832702</v>
      </c>
    </row>
    <row r="374" spans="1:8" x14ac:dyDescent="0.25">
      <c r="A374">
        <v>372</v>
      </c>
      <c r="B374">
        <v>2013</v>
      </c>
      <c r="C374" t="s">
        <v>1305</v>
      </c>
      <c r="D374" s="1">
        <v>0.98309824240407118</v>
      </c>
      <c r="E374" s="1">
        <v>3.6411046014965601E-2</v>
      </c>
      <c r="F374" s="1">
        <v>27</v>
      </c>
      <c r="G374" s="1">
        <v>36002.477570499002</v>
      </c>
      <c r="H374" s="1">
        <v>3441.5642070060399</v>
      </c>
    </row>
    <row r="375" spans="1:8" x14ac:dyDescent="0.25">
      <c r="A375">
        <v>373</v>
      </c>
      <c r="B375">
        <v>345</v>
      </c>
      <c r="C375" t="s">
        <v>2925</v>
      </c>
      <c r="D375" s="1">
        <v>0.32525379794237219</v>
      </c>
      <c r="E375" s="1">
        <v>3.6139310882485801E-2</v>
      </c>
      <c r="F375" s="1">
        <v>9</v>
      </c>
      <c r="G375" s="1">
        <v>27867.561600011901</v>
      </c>
      <c r="H375" s="1">
        <v>592.95916457004205</v>
      </c>
    </row>
    <row r="376" spans="1:8" x14ac:dyDescent="0.25">
      <c r="A376">
        <v>374</v>
      </c>
      <c r="B376">
        <v>512</v>
      </c>
      <c r="C376" t="s">
        <v>983</v>
      </c>
      <c r="D376" s="1">
        <v>1.1132021138711974</v>
      </c>
      <c r="E376" s="1">
        <v>3.5909745608748302E-2</v>
      </c>
      <c r="F376" s="1">
        <v>31</v>
      </c>
      <c r="G376" s="1">
        <v>15378.4561704849</v>
      </c>
      <c r="H376" s="1">
        <v>8552.3738318037795</v>
      </c>
    </row>
    <row r="377" spans="1:8" x14ac:dyDescent="0.25">
      <c r="A377">
        <v>375</v>
      </c>
      <c r="B377">
        <v>508</v>
      </c>
      <c r="C377" t="s">
        <v>86</v>
      </c>
      <c r="D377" s="1">
        <v>13.469494850164189</v>
      </c>
      <c r="E377" s="1">
        <v>3.58231246015005E-2</v>
      </c>
      <c r="F377" s="1">
        <v>376</v>
      </c>
      <c r="G377" s="1">
        <v>58866.459387928902</v>
      </c>
      <c r="H377" s="1">
        <v>54145.428399234697</v>
      </c>
    </row>
    <row r="378" spans="1:8" x14ac:dyDescent="0.25">
      <c r="A378">
        <v>376</v>
      </c>
      <c r="B378">
        <v>2819</v>
      </c>
      <c r="C378" t="s">
        <v>322</v>
      </c>
      <c r="D378" s="1">
        <v>19.56885808157222</v>
      </c>
      <c r="E378" s="1">
        <v>3.5774877662837698E-2</v>
      </c>
      <c r="F378" s="1">
        <v>547</v>
      </c>
      <c r="G378" s="1">
        <v>73260.567361679205</v>
      </c>
      <c r="H378" s="1">
        <v>73260.567361679205</v>
      </c>
    </row>
    <row r="379" spans="1:8" x14ac:dyDescent="0.25">
      <c r="A379">
        <v>377</v>
      </c>
      <c r="B379">
        <v>2065</v>
      </c>
      <c r="C379" t="s">
        <v>379</v>
      </c>
      <c r="D379" s="1">
        <v>7.6851326842083028</v>
      </c>
      <c r="E379" s="1">
        <v>3.5744803182364199E-2</v>
      </c>
      <c r="F379" s="1">
        <v>215</v>
      </c>
      <c r="G379" s="1">
        <v>24893.831186299001</v>
      </c>
      <c r="H379" s="1">
        <v>24893.831186299001</v>
      </c>
    </row>
    <row r="380" spans="1:8" x14ac:dyDescent="0.25">
      <c r="A380">
        <v>378</v>
      </c>
      <c r="B380">
        <v>590</v>
      </c>
      <c r="C380" t="s">
        <v>2969</v>
      </c>
      <c r="D380" s="1">
        <v>1.4635187332971253</v>
      </c>
      <c r="E380" s="1">
        <v>3.5695578860905498E-2</v>
      </c>
      <c r="F380" s="1">
        <v>41</v>
      </c>
      <c r="G380" s="1">
        <v>20662.341636953701</v>
      </c>
      <c r="H380" s="1">
        <v>9046.5503706282307</v>
      </c>
    </row>
    <row r="381" spans="1:8" x14ac:dyDescent="0.25">
      <c r="A381">
        <v>379</v>
      </c>
      <c r="B381">
        <v>7656</v>
      </c>
      <c r="C381" t="s">
        <v>3114</v>
      </c>
      <c r="D381" s="1">
        <v>2.6565225384227324</v>
      </c>
      <c r="E381" s="1">
        <v>3.5420300512303098E-2</v>
      </c>
      <c r="F381" s="1">
        <v>75</v>
      </c>
      <c r="G381" s="1">
        <v>24183.6175048031</v>
      </c>
      <c r="H381" s="1">
        <v>20889.974523813598</v>
      </c>
    </row>
    <row r="382" spans="1:8" x14ac:dyDescent="0.25">
      <c r="A382">
        <v>380</v>
      </c>
      <c r="B382">
        <v>5383</v>
      </c>
      <c r="C382" t="s">
        <v>3188</v>
      </c>
      <c r="D382" s="1">
        <v>0.95563629814134066</v>
      </c>
      <c r="E382" s="1">
        <v>3.5393936968197801E-2</v>
      </c>
      <c r="F382" s="1">
        <v>27</v>
      </c>
      <c r="G382" s="1">
        <v>30852.050483957901</v>
      </c>
      <c r="H382" s="1">
        <v>8850.5675428373397</v>
      </c>
    </row>
    <row r="383" spans="1:8" x14ac:dyDescent="0.25">
      <c r="A383">
        <v>381</v>
      </c>
      <c r="B383">
        <v>2279</v>
      </c>
      <c r="C383" t="s">
        <v>558</v>
      </c>
      <c r="D383" s="1">
        <v>3.3103420669413719</v>
      </c>
      <c r="E383" s="1">
        <v>3.5216404967461402E-2</v>
      </c>
      <c r="F383" s="1">
        <v>94</v>
      </c>
      <c r="G383" s="1">
        <v>21171.671344175</v>
      </c>
      <c r="H383" s="1">
        <v>21171.671344175</v>
      </c>
    </row>
    <row r="384" spans="1:8" x14ac:dyDescent="0.25">
      <c r="A384">
        <v>382</v>
      </c>
      <c r="B384">
        <v>6475</v>
      </c>
      <c r="C384" t="s">
        <v>372</v>
      </c>
      <c r="D384" s="1">
        <v>0.311892897182733</v>
      </c>
      <c r="E384" s="1">
        <v>3.4654766353636998E-2</v>
      </c>
      <c r="F384" s="1">
        <v>9</v>
      </c>
      <c r="G384" s="1">
        <v>15688.8599193141</v>
      </c>
      <c r="H384" s="1">
        <v>944.49169743218204</v>
      </c>
    </row>
    <row r="385" spans="1:8" x14ac:dyDescent="0.25">
      <c r="A385">
        <v>383</v>
      </c>
      <c r="B385">
        <v>9707</v>
      </c>
      <c r="C385" t="s">
        <v>1611</v>
      </c>
      <c r="D385" s="1">
        <v>0.27675115270929601</v>
      </c>
      <c r="E385" s="1">
        <v>3.4593894088662001E-2</v>
      </c>
      <c r="F385" s="1">
        <v>8</v>
      </c>
      <c r="G385" s="1">
        <v>948.40778643946305</v>
      </c>
      <c r="H385" s="1">
        <v>948.40778643946305</v>
      </c>
    </row>
    <row r="386" spans="1:8" x14ac:dyDescent="0.25">
      <c r="A386">
        <v>384</v>
      </c>
      <c r="B386">
        <v>1983</v>
      </c>
      <c r="C386" t="s">
        <v>377</v>
      </c>
      <c r="D386" s="1">
        <v>5.0478947937516354</v>
      </c>
      <c r="E386" s="1">
        <v>3.4574621875011202E-2</v>
      </c>
      <c r="F386" s="1">
        <v>146</v>
      </c>
      <c r="G386" s="1">
        <v>26180.464014382898</v>
      </c>
      <c r="H386" s="1">
        <v>26009.924815732698</v>
      </c>
    </row>
    <row r="387" spans="1:8" x14ac:dyDescent="0.25">
      <c r="A387">
        <v>385</v>
      </c>
      <c r="B387">
        <v>8449</v>
      </c>
      <c r="C387" t="s">
        <v>1615</v>
      </c>
      <c r="D387" s="1">
        <v>0.27561057333025518</v>
      </c>
      <c r="E387" s="1">
        <v>3.4451321666281898E-2</v>
      </c>
      <c r="F387" s="1">
        <v>8</v>
      </c>
      <c r="G387" s="1">
        <v>7246.3624389110801</v>
      </c>
      <c r="H387" s="1">
        <v>2350.3210420729101</v>
      </c>
    </row>
    <row r="388" spans="1:8" x14ac:dyDescent="0.25">
      <c r="A388">
        <v>386</v>
      </c>
      <c r="B388">
        <v>4143</v>
      </c>
      <c r="C388" t="s">
        <v>1501</v>
      </c>
      <c r="D388" s="1">
        <v>3.5676087688747802</v>
      </c>
      <c r="E388" s="1">
        <v>3.3977226370236001E-2</v>
      </c>
      <c r="F388" s="1">
        <v>105</v>
      </c>
      <c r="G388" s="1">
        <v>32033.491252243701</v>
      </c>
      <c r="H388" s="1">
        <v>26827.5429380844</v>
      </c>
    </row>
    <row r="389" spans="1:8" x14ac:dyDescent="0.25">
      <c r="A389">
        <v>387</v>
      </c>
      <c r="B389">
        <v>1419</v>
      </c>
      <c r="C389" t="s">
        <v>1357</v>
      </c>
      <c r="D389" s="1">
        <v>6.8517159815586153</v>
      </c>
      <c r="E389" s="1">
        <v>3.3752295475658202E-2</v>
      </c>
      <c r="F389" s="1">
        <v>203</v>
      </c>
      <c r="G389" s="1">
        <v>35129.881660112304</v>
      </c>
      <c r="H389" s="1">
        <v>28255.366917034498</v>
      </c>
    </row>
    <row r="390" spans="1:8" x14ac:dyDescent="0.25">
      <c r="A390">
        <v>388</v>
      </c>
      <c r="B390">
        <v>5135</v>
      </c>
      <c r="C390" t="s">
        <v>1075</v>
      </c>
      <c r="D390" s="1">
        <v>7.9170027984675002</v>
      </c>
      <c r="E390" s="1">
        <v>3.3689373610499999E-2</v>
      </c>
      <c r="F390" s="1">
        <v>235</v>
      </c>
      <c r="G390" s="1">
        <v>41526.828301659698</v>
      </c>
      <c r="H390" s="1">
        <v>38824.922997408998</v>
      </c>
    </row>
    <row r="391" spans="1:8" x14ac:dyDescent="0.25">
      <c r="A391">
        <v>389</v>
      </c>
      <c r="B391">
        <v>3383</v>
      </c>
      <c r="C391" t="s">
        <v>2965</v>
      </c>
      <c r="D391" s="1">
        <v>0.74053152799139577</v>
      </c>
      <c r="E391" s="1">
        <v>3.36605239996089E-2</v>
      </c>
      <c r="F391" s="1">
        <v>22</v>
      </c>
      <c r="G391" s="1">
        <v>2053.4749004970599</v>
      </c>
      <c r="H391" s="1">
        <v>2053.4749004970599</v>
      </c>
    </row>
    <row r="392" spans="1:8" x14ac:dyDescent="0.25">
      <c r="A392">
        <v>390</v>
      </c>
      <c r="B392">
        <v>8364</v>
      </c>
      <c r="C392" t="s">
        <v>3021</v>
      </c>
      <c r="D392" s="1">
        <v>0.1008269544860145</v>
      </c>
      <c r="E392" s="1">
        <v>3.3608984828671501E-2</v>
      </c>
      <c r="F392" s="1">
        <v>3</v>
      </c>
      <c r="G392" s="1">
        <v>8769.8714546695392</v>
      </c>
      <c r="H392" s="1">
        <v>68.3437655981934</v>
      </c>
    </row>
    <row r="393" spans="1:8" x14ac:dyDescent="0.25">
      <c r="A393">
        <v>391</v>
      </c>
      <c r="B393">
        <v>3421</v>
      </c>
      <c r="C393" t="s">
        <v>1790</v>
      </c>
      <c r="D393" s="1">
        <v>6.6149497982467862</v>
      </c>
      <c r="E393" s="1">
        <v>3.3578425371811098E-2</v>
      </c>
      <c r="F393" s="1">
        <v>197</v>
      </c>
      <c r="G393" s="1">
        <v>39870.794210526903</v>
      </c>
      <c r="H393" s="1">
        <v>39870.794210526903</v>
      </c>
    </row>
    <row r="394" spans="1:8" x14ac:dyDescent="0.25">
      <c r="A394">
        <v>392</v>
      </c>
      <c r="B394">
        <v>1043</v>
      </c>
      <c r="C394" t="s">
        <v>1896</v>
      </c>
      <c r="D394" s="1">
        <v>5.2696670088628794</v>
      </c>
      <c r="E394" s="1">
        <v>3.35647580182349E-2</v>
      </c>
      <c r="F394" s="1">
        <v>157</v>
      </c>
      <c r="G394" s="1">
        <v>64117.516537298798</v>
      </c>
      <c r="H394" s="1">
        <v>64117.516537298798</v>
      </c>
    </row>
    <row r="395" spans="1:8" x14ac:dyDescent="0.25">
      <c r="A395">
        <v>393</v>
      </c>
      <c r="B395">
        <v>2034</v>
      </c>
      <c r="C395" t="s">
        <v>1402</v>
      </c>
      <c r="D395" s="1">
        <v>12.340836344261685</v>
      </c>
      <c r="E395" s="1">
        <v>3.3444000932958497E-2</v>
      </c>
      <c r="F395" s="1">
        <v>369</v>
      </c>
      <c r="G395" s="1">
        <v>79786.499737346807</v>
      </c>
      <c r="H395" s="1">
        <v>48254.703739976598</v>
      </c>
    </row>
    <row r="396" spans="1:8" x14ac:dyDescent="0.25">
      <c r="A396">
        <v>394</v>
      </c>
      <c r="B396">
        <v>7419</v>
      </c>
      <c r="C396" t="s">
        <v>1579</v>
      </c>
      <c r="D396" s="1">
        <v>2.6301752809676042</v>
      </c>
      <c r="E396" s="1">
        <v>3.3293357986931699E-2</v>
      </c>
      <c r="F396" s="1">
        <v>79</v>
      </c>
      <c r="G396" s="1">
        <v>24017.619851465501</v>
      </c>
      <c r="H396" s="1">
        <v>22119.990738374599</v>
      </c>
    </row>
    <row r="397" spans="1:8" x14ac:dyDescent="0.25">
      <c r="A397">
        <v>395</v>
      </c>
      <c r="B397">
        <v>6331</v>
      </c>
      <c r="C397" t="s">
        <v>2583</v>
      </c>
      <c r="D397" s="1">
        <v>0.39946333831608605</v>
      </c>
      <c r="E397" s="1">
        <v>3.3288611526340502E-2</v>
      </c>
      <c r="F397" s="1">
        <v>12</v>
      </c>
      <c r="G397" s="1">
        <v>9907.5766801333193</v>
      </c>
      <c r="H397" s="1">
        <v>2228.2098974338601</v>
      </c>
    </row>
    <row r="398" spans="1:8" x14ac:dyDescent="0.25">
      <c r="A398">
        <v>396</v>
      </c>
      <c r="B398">
        <v>444</v>
      </c>
      <c r="C398" t="s">
        <v>2946</v>
      </c>
      <c r="D398" s="1">
        <v>0.99359865077895893</v>
      </c>
      <c r="E398" s="1">
        <v>3.3119955025965299E-2</v>
      </c>
      <c r="F398" s="1">
        <v>30</v>
      </c>
      <c r="G398" s="1">
        <v>3128.3884001005199</v>
      </c>
      <c r="H398" s="1">
        <v>3128.3884001005199</v>
      </c>
    </row>
    <row r="399" spans="1:8" x14ac:dyDescent="0.25">
      <c r="A399">
        <v>397</v>
      </c>
      <c r="B399">
        <v>5478</v>
      </c>
      <c r="C399" t="s">
        <v>1382</v>
      </c>
      <c r="D399" s="1">
        <v>5.012980680031041</v>
      </c>
      <c r="E399" s="1">
        <v>3.2980136052835798E-2</v>
      </c>
      <c r="F399" s="1">
        <v>152</v>
      </c>
      <c r="G399" s="1">
        <v>36513.578175793802</v>
      </c>
      <c r="H399" s="1">
        <v>35674.820464495897</v>
      </c>
    </row>
    <row r="400" spans="1:8" x14ac:dyDescent="0.25">
      <c r="A400">
        <v>398</v>
      </c>
      <c r="B400">
        <v>1087</v>
      </c>
      <c r="C400" t="s">
        <v>207</v>
      </c>
      <c r="D400" s="1">
        <v>14.46567081466077</v>
      </c>
      <c r="E400" s="1">
        <v>3.2951414156402667E-2</v>
      </c>
      <c r="F400" s="1">
        <v>439</v>
      </c>
      <c r="G400" s="1">
        <v>108052.4622782418</v>
      </c>
      <c r="H400" s="1">
        <v>108052.4622782418</v>
      </c>
    </row>
    <row r="401" spans="1:8" x14ac:dyDescent="0.25">
      <c r="A401">
        <v>399</v>
      </c>
      <c r="B401">
        <v>2125</v>
      </c>
      <c r="C401" t="s">
        <v>1429</v>
      </c>
      <c r="D401" s="1">
        <v>5.7916904979927484</v>
      </c>
      <c r="E401" s="1">
        <v>3.2907332374958798E-2</v>
      </c>
      <c r="F401" s="1">
        <v>176</v>
      </c>
      <c r="G401" s="1">
        <v>49646.9813434186</v>
      </c>
      <c r="H401" s="1">
        <v>40127.547954466601</v>
      </c>
    </row>
    <row r="402" spans="1:8" x14ac:dyDescent="0.25">
      <c r="A402">
        <v>400</v>
      </c>
      <c r="B402">
        <v>5265</v>
      </c>
      <c r="C402" t="s">
        <v>284</v>
      </c>
      <c r="D402" s="1">
        <v>3.6737556930226996</v>
      </c>
      <c r="E402" s="1">
        <v>3.2801390116274101E-2</v>
      </c>
      <c r="F402" s="1">
        <v>112</v>
      </c>
      <c r="G402" s="1">
        <v>14037.609660616999</v>
      </c>
      <c r="H402" s="1">
        <v>12333.313053247</v>
      </c>
    </row>
    <row r="403" spans="1:8" x14ac:dyDescent="0.25">
      <c r="A403">
        <v>401</v>
      </c>
      <c r="B403">
        <v>3279</v>
      </c>
      <c r="C403" t="s">
        <v>1960</v>
      </c>
      <c r="D403" s="1">
        <v>3.3735808847525059</v>
      </c>
      <c r="E403" s="1">
        <v>3.2753212473325299E-2</v>
      </c>
      <c r="F403" s="1">
        <v>103</v>
      </c>
      <c r="G403" s="1">
        <v>15685.0936051149</v>
      </c>
      <c r="H403" s="1">
        <v>15685.0936051149</v>
      </c>
    </row>
    <row r="404" spans="1:8" x14ac:dyDescent="0.25">
      <c r="A404">
        <v>402</v>
      </c>
      <c r="B404">
        <v>3432</v>
      </c>
      <c r="C404" t="s">
        <v>1447</v>
      </c>
      <c r="D404" s="1">
        <v>4.3884382718075781</v>
      </c>
      <c r="E404" s="1">
        <v>3.27495393418476E-2</v>
      </c>
      <c r="F404" s="1">
        <v>134</v>
      </c>
      <c r="G404" s="1">
        <v>62352.333902610997</v>
      </c>
      <c r="H404" s="1">
        <v>40504.506950347801</v>
      </c>
    </row>
    <row r="405" spans="1:8" x14ac:dyDescent="0.25">
      <c r="A405">
        <v>403</v>
      </c>
      <c r="B405">
        <v>6968</v>
      </c>
      <c r="C405" t="s">
        <v>44</v>
      </c>
      <c r="D405" s="1">
        <v>2.5391309550325913</v>
      </c>
      <c r="E405" s="1">
        <v>3.2552960961956298E-2</v>
      </c>
      <c r="F405" s="1">
        <v>78</v>
      </c>
      <c r="G405" s="1">
        <v>18035.327469341999</v>
      </c>
      <c r="H405" s="1">
        <v>17165.494278365499</v>
      </c>
    </row>
    <row r="406" spans="1:8" x14ac:dyDescent="0.25">
      <c r="A406">
        <v>404</v>
      </c>
      <c r="B406">
        <v>1782</v>
      </c>
      <c r="C406" t="s">
        <v>1441</v>
      </c>
      <c r="D406" s="1">
        <v>8.0195540066875335</v>
      </c>
      <c r="E406" s="1">
        <v>3.2467829986589203E-2</v>
      </c>
      <c r="F406" s="1">
        <v>247</v>
      </c>
      <c r="G406" s="1">
        <v>43621.7133612006</v>
      </c>
      <c r="H406" s="1">
        <v>30254.975755768799</v>
      </c>
    </row>
    <row r="407" spans="1:8" x14ac:dyDescent="0.25">
      <c r="A407">
        <v>405</v>
      </c>
      <c r="B407">
        <v>5193</v>
      </c>
      <c r="C407" t="s">
        <v>3503</v>
      </c>
      <c r="D407" s="1">
        <v>0.45435344938694477</v>
      </c>
      <c r="E407" s="1">
        <v>3.24538178133532E-2</v>
      </c>
      <c r="F407" s="1">
        <v>14</v>
      </c>
      <c r="G407" s="1">
        <v>14971.435510363501</v>
      </c>
      <c r="H407" s="1">
        <v>4614.9373706463502</v>
      </c>
    </row>
    <row r="408" spans="1:8" x14ac:dyDescent="0.25">
      <c r="A408">
        <v>406</v>
      </c>
      <c r="B408">
        <v>7752</v>
      </c>
      <c r="C408" t="s">
        <v>2978</v>
      </c>
      <c r="D408" s="1">
        <v>3.1908036206101102E-2</v>
      </c>
      <c r="E408" s="1">
        <v>3.1908036206101102E-2</v>
      </c>
      <c r="F408" s="1">
        <v>1</v>
      </c>
      <c r="G408" s="1">
        <v>5000.9316941854504</v>
      </c>
      <c r="H408" s="1">
        <v>809.59564570269197</v>
      </c>
    </row>
    <row r="409" spans="1:8" x14ac:dyDescent="0.25">
      <c r="A409">
        <v>407</v>
      </c>
      <c r="B409">
        <v>7037</v>
      </c>
      <c r="C409" t="s">
        <v>3161</v>
      </c>
      <c r="D409" s="1">
        <v>3.5237115864330861</v>
      </c>
      <c r="E409" s="1">
        <v>3.1745149427325099E-2</v>
      </c>
      <c r="F409" s="1">
        <v>111</v>
      </c>
      <c r="G409" s="1">
        <v>15307.4291810263</v>
      </c>
      <c r="H409" s="1">
        <v>13911.3335317976</v>
      </c>
    </row>
    <row r="410" spans="1:8" x14ac:dyDescent="0.25">
      <c r="A410">
        <v>408</v>
      </c>
      <c r="B410">
        <v>5749</v>
      </c>
      <c r="C410" t="s">
        <v>1546</v>
      </c>
      <c r="D410" s="1">
        <v>2.5372158279482635</v>
      </c>
      <c r="E410" s="1">
        <v>3.1715197849353297E-2</v>
      </c>
      <c r="F410" s="1">
        <v>80</v>
      </c>
      <c r="G410" s="1">
        <v>20418.472984624001</v>
      </c>
      <c r="H410" s="1">
        <v>15400.0788368701</v>
      </c>
    </row>
    <row r="411" spans="1:8" x14ac:dyDescent="0.25">
      <c r="A411">
        <v>409</v>
      </c>
      <c r="B411">
        <v>9280</v>
      </c>
      <c r="C411" t="s">
        <v>929</v>
      </c>
      <c r="D411" s="1">
        <v>0.41175999306979155</v>
      </c>
      <c r="E411" s="1">
        <v>3.1673845620753198E-2</v>
      </c>
      <c r="F411" s="1">
        <v>13</v>
      </c>
      <c r="G411" s="1">
        <v>13751.6317611909</v>
      </c>
      <c r="H411" s="1">
        <v>13751.6317611909</v>
      </c>
    </row>
    <row r="412" spans="1:8" x14ac:dyDescent="0.25">
      <c r="A412">
        <v>410</v>
      </c>
      <c r="B412">
        <v>6966</v>
      </c>
      <c r="C412" t="s">
        <v>442</v>
      </c>
      <c r="D412" s="1">
        <v>6.3255623045509204E-2</v>
      </c>
      <c r="E412" s="1">
        <v>3.1627811522754602E-2</v>
      </c>
      <c r="F412" s="1">
        <v>2</v>
      </c>
      <c r="G412" s="1">
        <v>9790.3302371382797</v>
      </c>
      <c r="H412" s="1">
        <v>1530.54088719533</v>
      </c>
    </row>
    <row r="413" spans="1:8" x14ac:dyDescent="0.25">
      <c r="A413">
        <v>411</v>
      </c>
      <c r="B413">
        <v>6091</v>
      </c>
      <c r="C413" t="s">
        <v>1730</v>
      </c>
      <c r="D413" s="1">
        <v>1.2918427904547878</v>
      </c>
      <c r="E413" s="1">
        <v>3.1508360742799703E-2</v>
      </c>
      <c r="F413" s="1">
        <v>41</v>
      </c>
      <c r="G413" s="1">
        <v>11276.5468942015</v>
      </c>
      <c r="H413" s="1">
        <v>5695.7640997651897</v>
      </c>
    </row>
    <row r="414" spans="1:8" x14ac:dyDescent="0.25">
      <c r="A414">
        <v>412</v>
      </c>
      <c r="B414">
        <v>3175</v>
      </c>
      <c r="C414" t="s">
        <v>1155</v>
      </c>
      <c r="D414" s="1">
        <v>13.322618604056945</v>
      </c>
      <c r="E414" s="1">
        <v>3.1347337891898697E-2</v>
      </c>
      <c r="F414" s="1">
        <v>425</v>
      </c>
      <c r="G414" s="1">
        <v>48113.3549555184</v>
      </c>
      <c r="H414" s="1">
        <v>48113.3549555184</v>
      </c>
    </row>
    <row r="415" spans="1:8" x14ac:dyDescent="0.25">
      <c r="A415">
        <v>413</v>
      </c>
      <c r="B415">
        <v>3347</v>
      </c>
      <c r="C415" t="s">
        <v>1115</v>
      </c>
      <c r="D415" s="1">
        <v>0.31337491449386196</v>
      </c>
      <c r="E415" s="1">
        <v>3.1337491449386197E-2</v>
      </c>
      <c r="F415" s="1">
        <v>10</v>
      </c>
      <c r="G415" s="1">
        <v>49321.001030271502</v>
      </c>
      <c r="H415" s="1">
        <v>2435.4450411561002</v>
      </c>
    </row>
    <row r="416" spans="1:8" x14ac:dyDescent="0.25">
      <c r="A416">
        <v>414</v>
      </c>
      <c r="B416">
        <v>8781</v>
      </c>
      <c r="C416" t="s">
        <v>2019</v>
      </c>
      <c r="D416" s="1">
        <v>1.6291391671936939</v>
      </c>
      <c r="E416" s="1">
        <v>3.13295993691095E-2</v>
      </c>
      <c r="F416" s="1">
        <v>52</v>
      </c>
      <c r="G416" s="1">
        <v>12951.799652412399</v>
      </c>
      <c r="H416" s="1">
        <v>12951.799652412399</v>
      </c>
    </row>
    <row r="417" spans="1:8" x14ac:dyDescent="0.25">
      <c r="A417">
        <v>415</v>
      </c>
      <c r="B417">
        <v>9323</v>
      </c>
      <c r="C417" t="s">
        <v>1416</v>
      </c>
      <c r="D417" s="1">
        <v>2.8487857478546283</v>
      </c>
      <c r="E417" s="1">
        <v>3.1305337888512398E-2</v>
      </c>
      <c r="F417" s="1">
        <v>91</v>
      </c>
      <c r="G417" s="1">
        <v>7998.8346107376301</v>
      </c>
      <c r="H417" s="1">
        <v>7998.8346107376301</v>
      </c>
    </row>
    <row r="418" spans="1:8" x14ac:dyDescent="0.25">
      <c r="A418">
        <v>416</v>
      </c>
      <c r="B418">
        <v>5213</v>
      </c>
      <c r="C418" t="s">
        <v>1334</v>
      </c>
      <c r="D418" s="1">
        <v>6.2493140982378801</v>
      </c>
      <c r="E418" s="1">
        <v>3.1246570491189399E-2</v>
      </c>
      <c r="F418" s="1">
        <v>200</v>
      </c>
      <c r="G418" s="1">
        <v>32668.231707008101</v>
      </c>
      <c r="H418" s="1">
        <v>26935.390089263299</v>
      </c>
    </row>
    <row r="419" spans="1:8" x14ac:dyDescent="0.25">
      <c r="A419">
        <v>417</v>
      </c>
      <c r="B419">
        <v>2206</v>
      </c>
      <c r="C419" t="s">
        <v>2050</v>
      </c>
      <c r="D419" s="1">
        <v>0.87483993547782435</v>
      </c>
      <c r="E419" s="1">
        <v>3.1244283409922299E-2</v>
      </c>
      <c r="F419" s="1">
        <v>28</v>
      </c>
      <c r="G419" s="1">
        <v>11606.596277741901</v>
      </c>
      <c r="H419" s="1">
        <v>3896.5378398307698</v>
      </c>
    </row>
    <row r="420" spans="1:8" x14ac:dyDescent="0.25">
      <c r="A420">
        <v>418</v>
      </c>
      <c r="B420">
        <v>5557</v>
      </c>
      <c r="C420" t="s">
        <v>200</v>
      </c>
      <c r="D420" s="1">
        <v>9.1991117507322393</v>
      </c>
      <c r="E420" s="1">
        <v>3.1183429663499115E-2</v>
      </c>
      <c r="F420" s="1">
        <v>295</v>
      </c>
      <c r="G420" s="1">
        <v>64329.133763832797</v>
      </c>
      <c r="H420" s="1">
        <v>64329.133763832797</v>
      </c>
    </row>
    <row r="421" spans="1:8" x14ac:dyDescent="0.25">
      <c r="A421">
        <v>419</v>
      </c>
      <c r="B421">
        <v>1014</v>
      </c>
      <c r="C421" t="s">
        <v>1167</v>
      </c>
      <c r="D421" s="1">
        <v>6.2766880328389325</v>
      </c>
      <c r="E421" s="1">
        <v>3.10727130338561E-2</v>
      </c>
      <c r="F421" s="1">
        <v>202</v>
      </c>
      <c r="G421" s="1">
        <v>21820.893670339301</v>
      </c>
      <c r="H421" s="1">
        <v>21820.893670339301</v>
      </c>
    </row>
    <row r="422" spans="1:8" x14ac:dyDescent="0.25">
      <c r="A422">
        <v>420</v>
      </c>
      <c r="B422">
        <v>5882</v>
      </c>
      <c r="C422" t="s">
        <v>621</v>
      </c>
      <c r="D422" s="1">
        <v>1.2353339762562561</v>
      </c>
      <c r="E422" s="1">
        <v>3.0883349406406402E-2</v>
      </c>
      <c r="F422" s="1">
        <v>40</v>
      </c>
      <c r="G422" s="1">
        <v>14514.727053114901</v>
      </c>
      <c r="H422" s="1">
        <v>4993.2396439301001</v>
      </c>
    </row>
    <row r="423" spans="1:8" x14ac:dyDescent="0.25">
      <c r="A423">
        <v>421</v>
      </c>
      <c r="B423">
        <v>6311</v>
      </c>
      <c r="C423" t="s">
        <v>479</v>
      </c>
      <c r="D423" s="1">
        <v>0.2146876789016918</v>
      </c>
      <c r="E423" s="1">
        <v>3.0669668414527399E-2</v>
      </c>
      <c r="F423" s="1">
        <v>7</v>
      </c>
      <c r="G423" s="1">
        <v>19082.1087511322</v>
      </c>
      <c r="H423" s="1">
        <v>3612.2460812777599</v>
      </c>
    </row>
    <row r="424" spans="1:8" x14ac:dyDescent="0.25">
      <c r="A424">
        <v>422</v>
      </c>
      <c r="B424">
        <v>3215</v>
      </c>
      <c r="C424" t="s">
        <v>1936</v>
      </c>
      <c r="D424" s="1">
        <v>0.94705445980803427</v>
      </c>
      <c r="E424" s="1">
        <v>3.0550143864775298E-2</v>
      </c>
      <c r="F424" s="1">
        <v>31</v>
      </c>
      <c r="G424" s="1">
        <v>4768.9067127019098</v>
      </c>
      <c r="H424" s="1">
        <v>3669.1128360889102</v>
      </c>
    </row>
    <row r="425" spans="1:8" x14ac:dyDescent="0.25">
      <c r="A425">
        <v>423</v>
      </c>
      <c r="B425">
        <v>5210</v>
      </c>
      <c r="C425" t="s">
        <v>1985</v>
      </c>
      <c r="D425" s="1">
        <v>3.1463614468621954</v>
      </c>
      <c r="E425" s="1">
        <v>3.05471985132252E-2</v>
      </c>
      <c r="F425" s="1">
        <v>103</v>
      </c>
      <c r="G425" s="1">
        <v>27422.549710983702</v>
      </c>
      <c r="H425" s="1">
        <v>27422.549710983702</v>
      </c>
    </row>
    <row r="426" spans="1:8" x14ac:dyDescent="0.25">
      <c r="A426">
        <v>424</v>
      </c>
      <c r="B426">
        <v>4284</v>
      </c>
      <c r="C426" t="s">
        <v>3117</v>
      </c>
      <c r="D426" s="1">
        <v>2.931602142196752</v>
      </c>
      <c r="E426" s="1">
        <v>3.0537522314549499E-2</v>
      </c>
      <c r="F426" s="1">
        <v>96</v>
      </c>
      <c r="G426" s="1">
        <v>27488.6539913509</v>
      </c>
      <c r="H426" s="1">
        <v>16210.935244349899</v>
      </c>
    </row>
    <row r="427" spans="1:8" x14ac:dyDescent="0.25">
      <c r="A427">
        <v>425</v>
      </c>
      <c r="B427">
        <v>903</v>
      </c>
      <c r="C427" t="s">
        <v>833</v>
      </c>
      <c r="D427" s="1">
        <v>0.70229040237988816</v>
      </c>
      <c r="E427" s="1">
        <v>3.0534365320864704E-2</v>
      </c>
      <c r="F427" s="1">
        <v>23</v>
      </c>
      <c r="G427" s="1">
        <v>22734.803732864999</v>
      </c>
      <c r="H427" s="1">
        <v>3396.4012592573799</v>
      </c>
    </row>
    <row r="428" spans="1:8" x14ac:dyDescent="0.25">
      <c r="A428">
        <v>426</v>
      </c>
      <c r="B428">
        <v>6478</v>
      </c>
      <c r="C428" t="s">
        <v>502</v>
      </c>
      <c r="D428" s="1">
        <v>0.51865089509645312</v>
      </c>
      <c r="E428" s="1">
        <v>3.05088761821443E-2</v>
      </c>
      <c r="F428" s="1">
        <v>17</v>
      </c>
      <c r="G428" s="1">
        <v>24475.224988075799</v>
      </c>
      <c r="H428" s="1">
        <v>5862.1497692222001</v>
      </c>
    </row>
    <row r="429" spans="1:8" x14ac:dyDescent="0.25">
      <c r="A429">
        <v>427</v>
      </c>
      <c r="B429">
        <v>4180</v>
      </c>
      <c r="C429" t="s">
        <v>1515</v>
      </c>
      <c r="D429" s="1">
        <v>5.9751488119525886</v>
      </c>
      <c r="E429" s="1">
        <v>3.01775192522858E-2</v>
      </c>
      <c r="F429" s="1">
        <v>198</v>
      </c>
      <c r="G429" s="1">
        <v>27995.220014324601</v>
      </c>
      <c r="H429" s="1">
        <v>18477.896914078701</v>
      </c>
    </row>
    <row r="430" spans="1:8" x14ac:dyDescent="0.25">
      <c r="A430">
        <v>428</v>
      </c>
      <c r="B430">
        <v>1463</v>
      </c>
      <c r="C430" t="s">
        <v>679</v>
      </c>
      <c r="D430" s="1">
        <v>5.4295483968117901</v>
      </c>
      <c r="E430" s="1">
        <v>3.0164157760065501E-2</v>
      </c>
      <c r="F430" s="1">
        <v>180</v>
      </c>
      <c r="G430" s="1">
        <v>20085.7279695986</v>
      </c>
      <c r="H430" s="1">
        <v>20085.7279695986</v>
      </c>
    </row>
    <row r="431" spans="1:8" x14ac:dyDescent="0.25">
      <c r="A431">
        <v>429</v>
      </c>
      <c r="B431">
        <v>7617</v>
      </c>
      <c r="C431" t="s">
        <v>988</v>
      </c>
      <c r="D431" s="1">
        <v>3.4770775171657546</v>
      </c>
      <c r="E431" s="1">
        <v>2.9974806182463402E-2</v>
      </c>
      <c r="F431" s="1">
        <v>116</v>
      </c>
      <c r="G431" s="1">
        <v>12450.1327746885</v>
      </c>
      <c r="H431" s="1">
        <v>12450.1327746885</v>
      </c>
    </row>
    <row r="432" spans="1:8" x14ac:dyDescent="0.25">
      <c r="A432">
        <v>430</v>
      </c>
      <c r="B432">
        <v>7739</v>
      </c>
      <c r="C432" t="s">
        <v>865</v>
      </c>
      <c r="D432" s="1">
        <v>8.9466957254977802E-2</v>
      </c>
      <c r="E432" s="1">
        <v>2.98223190849926E-2</v>
      </c>
      <c r="F432" s="1">
        <v>3</v>
      </c>
      <c r="G432" s="1">
        <v>29783.495704788402</v>
      </c>
      <c r="H432" s="1">
        <v>3377.7596862120899</v>
      </c>
    </row>
    <row r="433" spans="1:8" x14ac:dyDescent="0.25">
      <c r="A433">
        <v>431</v>
      </c>
      <c r="B433">
        <v>6662</v>
      </c>
      <c r="C433" t="s">
        <v>1597</v>
      </c>
      <c r="D433" s="1">
        <v>5.9522139217022797E-2</v>
      </c>
      <c r="E433" s="1">
        <v>2.9761069608511399E-2</v>
      </c>
      <c r="F433" s="1">
        <v>2</v>
      </c>
      <c r="G433" s="1">
        <v>19951.8799412228</v>
      </c>
      <c r="H433" s="1">
        <v>19951.8799412228</v>
      </c>
    </row>
    <row r="434" spans="1:8" x14ac:dyDescent="0.25">
      <c r="A434">
        <v>432</v>
      </c>
      <c r="B434">
        <v>2407</v>
      </c>
      <c r="C434" t="s">
        <v>2471</v>
      </c>
      <c r="D434" s="1">
        <v>2.0277056987416895</v>
      </c>
      <c r="E434" s="1">
        <v>2.93870391121984E-2</v>
      </c>
      <c r="F434" s="1">
        <v>69</v>
      </c>
      <c r="G434" s="1">
        <v>17394.6877216717</v>
      </c>
      <c r="H434" s="1">
        <v>14174.645193986</v>
      </c>
    </row>
    <row r="435" spans="1:8" x14ac:dyDescent="0.25">
      <c r="A435">
        <v>433</v>
      </c>
      <c r="B435">
        <v>4559</v>
      </c>
      <c r="C435" t="s">
        <v>3012</v>
      </c>
      <c r="D435" s="1">
        <v>5.9000489032493135</v>
      </c>
      <c r="E435" s="1">
        <v>2.9353477130593601E-2</v>
      </c>
      <c r="F435" s="1">
        <v>201</v>
      </c>
      <c r="G435" s="1">
        <v>19338.520062111598</v>
      </c>
      <c r="H435" s="1">
        <v>19338.520062111598</v>
      </c>
    </row>
    <row r="436" spans="1:8" x14ac:dyDescent="0.25">
      <c r="A436">
        <v>434</v>
      </c>
      <c r="B436">
        <v>4955</v>
      </c>
      <c r="C436" t="s">
        <v>1559</v>
      </c>
      <c r="D436" s="1">
        <v>4.4475264162054708</v>
      </c>
      <c r="E436" s="1">
        <v>2.9260042211878098E-2</v>
      </c>
      <c r="F436" s="1">
        <v>152</v>
      </c>
      <c r="G436" s="1">
        <v>29050.703840510301</v>
      </c>
      <c r="H436" s="1">
        <v>29050.703840510301</v>
      </c>
    </row>
    <row r="437" spans="1:8" x14ac:dyDescent="0.25">
      <c r="A437">
        <v>435</v>
      </c>
      <c r="B437">
        <v>4809</v>
      </c>
      <c r="C437" t="s">
        <v>393</v>
      </c>
      <c r="D437" s="1">
        <v>5.4269983310014824</v>
      </c>
      <c r="E437" s="1">
        <v>2.91774103817284E-2</v>
      </c>
      <c r="F437" s="1">
        <v>186</v>
      </c>
      <c r="G437" s="1">
        <v>31525.921811021399</v>
      </c>
      <c r="H437" s="1">
        <v>21028.293028541499</v>
      </c>
    </row>
    <row r="438" spans="1:8" x14ac:dyDescent="0.25">
      <c r="A438">
        <v>436</v>
      </c>
      <c r="B438">
        <v>3510</v>
      </c>
      <c r="C438" t="s">
        <v>712</v>
      </c>
      <c r="D438" s="1">
        <v>12.829984421280503</v>
      </c>
      <c r="E438" s="1">
        <v>2.9092935195647401E-2</v>
      </c>
      <c r="F438" s="1">
        <v>441</v>
      </c>
      <c r="G438" s="1">
        <v>53533.227200838803</v>
      </c>
      <c r="H438" s="1">
        <v>53533.227200838803</v>
      </c>
    </row>
    <row r="439" spans="1:8" x14ac:dyDescent="0.25">
      <c r="A439">
        <v>437</v>
      </c>
      <c r="B439">
        <v>3858</v>
      </c>
      <c r="C439" t="s">
        <v>338</v>
      </c>
      <c r="D439" s="1">
        <v>0.95832941359636792</v>
      </c>
      <c r="E439" s="1">
        <v>2.9040285260495999E-2</v>
      </c>
      <c r="F439" s="1">
        <v>33</v>
      </c>
      <c r="G439" s="1">
        <v>11815.402684954301</v>
      </c>
      <c r="H439" s="1">
        <v>3577.3351461143502</v>
      </c>
    </row>
    <row r="440" spans="1:8" x14ac:dyDescent="0.25">
      <c r="A440">
        <v>438</v>
      </c>
      <c r="B440">
        <v>7546</v>
      </c>
      <c r="C440" t="s">
        <v>1607</v>
      </c>
      <c r="D440" s="1">
        <v>9.8744258740097237</v>
      </c>
      <c r="E440" s="1">
        <v>2.8957260627594499E-2</v>
      </c>
      <c r="F440" s="1">
        <v>341</v>
      </c>
      <c r="G440" s="1">
        <v>67534.769334705401</v>
      </c>
      <c r="H440" s="1">
        <v>63216.603038029403</v>
      </c>
    </row>
    <row r="441" spans="1:8" x14ac:dyDescent="0.25">
      <c r="A441">
        <v>439</v>
      </c>
      <c r="B441">
        <v>930</v>
      </c>
      <c r="C441" t="s">
        <v>1926</v>
      </c>
      <c r="D441" s="1">
        <v>14.643696214759627</v>
      </c>
      <c r="E441" s="1">
        <v>2.8940111096362901E-2</v>
      </c>
      <c r="F441" s="1">
        <v>506</v>
      </c>
      <c r="G441" s="1">
        <v>58305.426143536599</v>
      </c>
      <c r="H441" s="1">
        <v>58305.426143536599</v>
      </c>
    </row>
    <row r="442" spans="1:8" x14ac:dyDescent="0.25">
      <c r="A442">
        <v>440</v>
      </c>
      <c r="B442">
        <v>676</v>
      </c>
      <c r="C442" t="s">
        <v>2119</v>
      </c>
      <c r="D442" s="1">
        <v>0.14235087371906849</v>
      </c>
      <c r="E442" s="1">
        <v>2.8470174743813699E-2</v>
      </c>
      <c r="F442" s="1">
        <v>5</v>
      </c>
      <c r="G442" s="1">
        <v>47821.859206626199</v>
      </c>
      <c r="H442" s="1">
        <v>1818.7235276762999</v>
      </c>
    </row>
    <row r="443" spans="1:8" x14ac:dyDescent="0.25">
      <c r="A443">
        <v>441</v>
      </c>
      <c r="B443">
        <v>6713</v>
      </c>
      <c r="C443" t="s">
        <v>2776</v>
      </c>
      <c r="D443" s="1">
        <v>0.64950029176325452</v>
      </c>
      <c r="E443" s="1">
        <v>2.8239143120141502E-2</v>
      </c>
      <c r="F443" s="1">
        <v>23</v>
      </c>
      <c r="G443" s="1">
        <v>17789.935419163001</v>
      </c>
      <c r="H443" s="1">
        <v>11071.7644854271</v>
      </c>
    </row>
    <row r="444" spans="1:8" x14ac:dyDescent="0.25">
      <c r="A444">
        <v>442</v>
      </c>
      <c r="B444">
        <v>64</v>
      </c>
      <c r="C444" t="s">
        <v>3045</v>
      </c>
      <c r="D444" s="1">
        <v>8.3115418605497542</v>
      </c>
      <c r="E444" s="1">
        <v>2.8174718171355098E-2</v>
      </c>
      <c r="F444" s="1">
        <v>295</v>
      </c>
      <c r="G444" s="1">
        <v>34037.975614205701</v>
      </c>
      <c r="H444" s="1">
        <v>33390.050586799603</v>
      </c>
    </row>
    <row r="445" spans="1:8" x14ac:dyDescent="0.25">
      <c r="A445">
        <v>443</v>
      </c>
      <c r="B445">
        <v>1019</v>
      </c>
      <c r="C445" t="s">
        <v>3145</v>
      </c>
      <c r="D445" s="1">
        <v>7.3044721580864795</v>
      </c>
      <c r="E445" s="1">
        <v>2.8094123684948E-2</v>
      </c>
      <c r="F445" s="1">
        <v>260</v>
      </c>
      <c r="G445" s="1">
        <v>56572.577298032003</v>
      </c>
      <c r="H445" s="1">
        <v>46009.887614033702</v>
      </c>
    </row>
    <row r="446" spans="1:8" x14ac:dyDescent="0.25">
      <c r="A446">
        <v>444</v>
      </c>
      <c r="B446">
        <v>7563</v>
      </c>
      <c r="C446" t="s">
        <v>1411</v>
      </c>
      <c r="D446" s="1">
        <v>3.8700018099464981</v>
      </c>
      <c r="E446" s="1">
        <v>2.8043491376423899E-2</v>
      </c>
      <c r="F446" s="1">
        <v>138</v>
      </c>
      <c r="G446" s="1">
        <v>27418.9123826127</v>
      </c>
      <c r="H446" s="1">
        <v>21759.568571012602</v>
      </c>
    </row>
    <row r="447" spans="1:8" x14ac:dyDescent="0.25">
      <c r="A447">
        <v>445</v>
      </c>
      <c r="B447">
        <v>49</v>
      </c>
      <c r="C447" t="s">
        <v>974</v>
      </c>
      <c r="D447" s="1">
        <v>12.200395068829966</v>
      </c>
      <c r="E447" s="1">
        <v>2.7918524184965599E-2</v>
      </c>
      <c r="F447" s="1">
        <v>437</v>
      </c>
      <c r="G447" s="1">
        <v>75802.310639328207</v>
      </c>
      <c r="H447" s="1">
        <v>75802.310639328207</v>
      </c>
    </row>
    <row r="448" spans="1:8" x14ac:dyDescent="0.25">
      <c r="A448">
        <v>446</v>
      </c>
      <c r="B448">
        <v>6679</v>
      </c>
      <c r="C448" t="s">
        <v>2301</v>
      </c>
      <c r="D448" s="1">
        <v>1.6183441418690621</v>
      </c>
      <c r="E448" s="1">
        <v>2.7902485204639001E-2</v>
      </c>
      <c r="F448" s="1">
        <v>58</v>
      </c>
      <c r="G448" s="1">
        <v>63807.831953280802</v>
      </c>
      <c r="H448" s="1">
        <v>63807.831953280802</v>
      </c>
    </row>
    <row r="449" spans="1:8" x14ac:dyDescent="0.25">
      <c r="A449">
        <v>447</v>
      </c>
      <c r="B449">
        <v>4431</v>
      </c>
      <c r="C449" t="s">
        <v>1992</v>
      </c>
      <c r="D449" s="1">
        <v>22.922872283889763</v>
      </c>
      <c r="E449" s="1">
        <v>2.77181043336031E-2</v>
      </c>
      <c r="F449" s="1">
        <v>827</v>
      </c>
      <c r="G449" s="1">
        <v>136885.57962736001</v>
      </c>
      <c r="H449" s="1">
        <v>136885.57962736001</v>
      </c>
    </row>
    <row r="450" spans="1:8" x14ac:dyDescent="0.25">
      <c r="A450">
        <v>448</v>
      </c>
      <c r="B450">
        <v>3201</v>
      </c>
      <c r="C450" t="s">
        <v>2055</v>
      </c>
      <c r="D450" s="1">
        <v>1.7637751497886016</v>
      </c>
      <c r="E450" s="1">
        <v>2.75589867154469E-2</v>
      </c>
      <c r="F450" s="1">
        <v>64</v>
      </c>
      <c r="G450" s="1">
        <v>19971.397691368202</v>
      </c>
      <c r="H450" s="1">
        <v>19971.397691368202</v>
      </c>
    </row>
    <row r="451" spans="1:8" x14ac:dyDescent="0.25">
      <c r="A451">
        <v>449</v>
      </c>
      <c r="B451">
        <v>6532</v>
      </c>
      <c r="C451" t="s">
        <v>1928</v>
      </c>
      <c r="D451" s="1">
        <v>8.0076803600996183</v>
      </c>
      <c r="E451" s="1">
        <v>2.7329967099316104E-2</v>
      </c>
      <c r="F451" s="1">
        <v>293</v>
      </c>
      <c r="G451" s="1">
        <v>39674.522316192197</v>
      </c>
      <c r="H451" s="1">
        <v>39674.522316192197</v>
      </c>
    </row>
    <row r="452" spans="1:8" x14ac:dyDescent="0.25">
      <c r="A452">
        <v>450</v>
      </c>
      <c r="B452">
        <v>4009</v>
      </c>
      <c r="C452" t="s">
        <v>2442</v>
      </c>
      <c r="D452" s="1">
        <v>1.3365378794832987</v>
      </c>
      <c r="E452" s="1">
        <v>2.7276283254761197E-2</v>
      </c>
      <c r="F452" s="1">
        <v>49</v>
      </c>
      <c r="G452" s="1">
        <v>14423.3233302059</v>
      </c>
      <c r="H452" s="1">
        <v>10180.3906421681</v>
      </c>
    </row>
    <row r="453" spans="1:8" x14ac:dyDescent="0.25">
      <c r="A453">
        <v>451</v>
      </c>
      <c r="B453">
        <v>6409</v>
      </c>
      <c r="C453" t="s">
        <v>725</v>
      </c>
      <c r="D453" s="1">
        <v>1.4415984439200689</v>
      </c>
      <c r="E453" s="1">
        <v>2.7199970640001299E-2</v>
      </c>
      <c r="F453" s="1">
        <v>53</v>
      </c>
      <c r="G453" s="1">
        <v>21924.1005346889</v>
      </c>
      <c r="H453" s="1">
        <v>10798.595459996901</v>
      </c>
    </row>
    <row r="454" spans="1:8" x14ac:dyDescent="0.25">
      <c r="A454">
        <v>452</v>
      </c>
      <c r="B454">
        <v>6188</v>
      </c>
      <c r="C454" t="s">
        <v>1967</v>
      </c>
      <c r="D454" s="1">
        <v>3.126422757987728</v>
      </c>
      <c r="E454" s="1">
        <v>2.71862848520672E-2</v>
      </c>
      <c r="F454" s="1">
        <v>115</v>
      </c>
      <c r="G454" s="1">
        <v>24704.635597361001</v>
      </c>
      <c r="H454" s="1">
        <v>24704.635597361001</v>
      </c>
    </row>
    <row r="455" spans="1:8" x14ac:dyDescent="0.25">
      <c r="A455">
        <v>453</v>
      </c>
      <c r="B455">
        <v>6535</v>
      </c>
      <c r="C455" t="s">
        <v>1851</v>
      </c>
      <c r="D455" s="1">
        <v>3.4177646471608205</v>
      </c>
      <c r="E455" s="1">
        <v>2.7125116247308099E-2</v>
      </c>
      <c r="F455" s="1">
        <v>126</v>
      </c>
      <c r="G455" s="1">
        <v>27614.675901550301</v>
      </c>
      <c r="H455" s="1">
        <v>19016.792510114599</v>
      </c>
    </row>
    <row r="456" spans="1:8" x14ac:dyDescent="0.25">
      <c r="A456">
        <v>454</v>
      </c>
      <c r="B456">
        <v>4898</v>
      </c>
      <c r="C456" t="s">
        <v>2928</v>
      </c>
      <c r="D456" s="1">
        <v>1.6794057712018837</v>
      </c>
      <c r="E456" s="1">
        <v>2.7087189858094898E-2</v>
      </c>
      <c r="F456" s="1">
        <v>62</v>
      </c>
      <c r="G456" s="1">
        <v>6154.4241663434595</v>
      </c>
      <c r="H456" s="1">
        <v>6154.4241663434595</v>
      </c>
    </row>
    <row r="457" spans="1:8" x14ac:dyDescent="0.25">
      <c r="A457">
        <v>455</v>
      </c>
      <c r="B457">
        <v>5449</v>
      </c>
      <c r="C457" t="s">
        <v>2556</v>
      </c>
      <c r="D457" s="1">
        <v>0.215471618077924</v>
      </c>
      <c r="E457" s="1">
        <v>2.6933952259740501E-2</v>
      </c>
      <c r="F457" s="1">
        <v>8</v>
      </c>
      <c r="G457" s="1">
        <v>25686.8584584934</v>
      </c>
      <c r="H457" s="1">
        <v>2744.6854866285498</v>
      </c>
    </row>
    <row r="458" spans="1:8" x14ac:dyDescent="0.25">
      <c r="A458">
        <v>456</v>
      </c>
      <c r="B458">
        <v>3615</v>
      </c>
      <c r="C458" t="s">
        <v>3156</v>
      </c>
      <c r="D458" s="1">
        <v>0.66687828166368501</v>
      </c>
      <c r="E458" s="1">
        <v>2.66751312665474E-2</v>
      </c>
      <c r="F458" s="1">
        <v>25</v>
      </c>
      <c r="G458" s="1">
        <v>3797.0171190400001</v>
      </c>
      <c r="H458" s="1">
        <v>2589.3247483675</v>
      </c>
    </row>
    <row r="459" spans="1:8" x14ac:dyDescent="0.25">
      <c r="A459">
        <v>457</v>
      </c>
      <c r="B459">
        <v>8575</v>
      </c>
      <c r="C459" t="s">
        <v>1174</v>
      </c>
      <c r="D459" s="1">
        <v>0.37330482784808783</v>
      </c>
      <c r="E459" s="1">
        <v>2.6664630560577701E-2</v>
      </c>
      <c r="F459" s="1">
        <v>14</v>
      </c>
      <c r="G459" s="1">
        <v>1494.23190864709</v>
      </c>
      <c r="H459" s="1">
        <v>1494.23190864709</v>
      </c>
    </row>
    <row r="460" spans="1:8" x14ac:dyDescent="0.25">
      <c r="A460">
        <v>458</v>
      </c>
      <c r="B460">
        <v>6168</v>
      </c>
      <c r="C460" t="s">
        <v>480</v>
      </c>
      <c r="D460" s="1">
        <v>0.18622125674033629</v>
      </c>
      <c r="E460" s="1">
        <v>2.6603036677190901E-2</v>
      </c>
      <c r="F460" s="1">
        <v>7</v>
      </c>
      <c r="G460" s="1">
        <v>29594.551675703198</v>
      </c>
      <c r="H460" s="1">
        <v>1451.8754391196001</v>
      </c>
    </row>
    <row r="461" spans="1:8" x14ac:dyDescent="0.25">
      <c r="A461">
        <v>459</v>
      </c>
      <c r="B461">
        <v>4047</v>
      </c>
      <c r="C461" t="s">
        <v>270</v>
      </c>
      <c r="D461" s="1">
        <v>10.900474795548844</v>
      </c>
      <c r="E461" s="1">
        <v>2.6521836485520301E-2</v>
      </c>
      <c r="F461" s="1">
        <v>411</v>
      </c>
      <c r="G461" s="1">
        <v>44889.626346972102</v>
      </c>
      <c r="H461" s="1">
        <v>43399.380093560001</v>
      </c>
    </row>
    <row r="462" spans="1:8" x14ac:dyDescent="0.25">
      <c r="A462">
        <v>460</v>
      </c>
      <c r="B462">
        <v>6292</v>
      </c>
      <c r="C462" t="s">
        <v>1473</v>
      </c>
      <c r="D462" s="1">
        <v>2.2257126635726001</v>
      </c>
      <c r="E462" s="1">
        <v>2.6184854865560003E-2</v>
      </c>
      <c r="F462" s="1">
        <v>85</v>
      </c>
      <c r="G462" s="1">
        <v>19682.626679731799</v>
      </c>
      <c r="H462" s="1">
        <v>10482.972861099301</v>
      </c>
    </row>
    <row r="463" spans="1:8" x14ac:dyDescent="0.25">
      <c r="A463">
        <v>461</v>
      </c>
      <c r="B463">
        <v>3547</v>
      </c>
      <c r="C463" t="s">
        <v>549</v>
      </c>
      <c r="D463" s="1">
        <v>8.0280400608240381</v>
      </c>
      <c r="E463" s="1">
        <v>2.6149967624834E-2</v>
      </c>
      <c r="F463" s="1">
        <v>307</v>
      </c>
      <c r="G463" s="1">
        <v>33902.407318250996</v>
      </c>
      <c r="H463" s="1">
        <v>33902.407318250996</v>
      </c>
    </row>
    <row r="464" spans="1:8" x14ac:dyDescent="0.25">
      <c r="A464">
        <v>462</v>
      </c>
      <c r="B464">
        <v>4023</v>
      </c>
      <c r="C464" t="s">
        <v>319</v>
      </c>
      <c r="D464" s="1">
        <v>0.41706016942751678</v>
      </c>
      <c r="E464" s="1">
        <v>2.6066260589219799E-2</v>
      </c>
      <c r="F464" s="1">
        <v>16</v>
      </c>
      <c r="G464" s="1">
        <v>4995.2074662716996</v>
      </c>
      <c r="H464" s="1">
        <v>1499.30978201929</v>
      </c>
    </row>
    <row r="465" spans="1:8" x14ac:dyDescent="0.25">
      <c r="A465">
        <v>463</v>
      </c>
      <c r="B465">
        <v>5041</v>
      </c>
      <c r="C465" t="s">
        <v>1272</v>
      </c>
      <c r="D465" s="1">
        <v>2.1507886410658434</v>
      </c>
      <c r="E465" s="1">
        <v>2.5913116157419799E-2</v>
      </c>
      <c r="F465" s="1">
        <v>83</v>
      </c>
      <c r="G465" s="1">
        <v>40702.077550197297</v>
      </c>
      <c r="H465" s="1">
        <v>40702.077550197297</v>
      </c>
    </row>
    <row r="466" spans="1:8" x14ac:dyDescent="0.25">
      <c r="A466">
        <v>464</v>
      </c>
      <c r="B466">
        <v>8339</v>
      </c>
      <c r="C466" t="s">
        <v>1328</v>
      </c>
      <c r="D466" s="1">
        <v>2.0195208085634944</v>
      </c>
      <c r="E466" s="1">
        <v>2.5891292417480696E-2</v>
      </c>
      <c r="F466" s="1">
        <v>78</v>
      </c>
      <c r="G466" s="1">
        <v>10521.738587595</v>
      </c>
      <c r="H466" s="1">
        <v>10521.738587595</v>
      </c>
    </row>
    <row r="467" spans="1:8" x14ac:dyDescent="0.25">
      <c r="A467">
        <v>465</v>
      </c>
      <c r="B467">
        <v>6851</v>
      </c>
      <c r="C467" t="s">
        <v>1346</v>
      </c>
      <c r="D467" s="1">
        <v>1.2900463563243301</v>
      </c>
      <c r="E467" s="1">
        <v>2.58009271264866E-2</v>
      </c>
      <c r="F467" s="1">
        <v>50</v>
      </c>
      <c r="G467" s="1">
        <v>11576.0440417687</v>
      </c>
      <c r="H467" s="1">
        <v>7182.4083388326299</v>
      </c>
    </row>
    <row r="468" spans="1:8" x14ac:dyDescent="0.25">
      <c r="A468">
        <v>466</v>
      </c>
      <c r="B468">
        <v>2773</v>
      </c>
      <c r="C468" t="s">
        <v>3216</v>
      </c>
      <c r="D468" s="1">
        <v>3.8423699894209897</v>
      </c>
      <c r="E468" s="1">
        <v>2.57877180498053E-2</v>
      </c>
      <c r="F468" s="1">
        <v>149</v>
      </c>
      <c r="G468" s="1">
        <v>52895.654593210304</v>
      </c>
      <c r="H468" s="1">
        <v>29193.034615903001</v>
      </c>
    </row>
    <row r="469" spans="1:8" x14ac:dyDescent="0.25">
      <c r="A469">
        <v>467</v>
      </c>
      <c r="B469">
        <v>7532</v>
      </c>
      <c r="C469" t="s">
        <v>1388</v>
      </c>
      <c r="D469" s="1">
        <v>1.1320138399621831</v>
      </c>
      <c r="E469" s="1">
        <v>2.5727587271867799E-2</v>
      </c>
      <c r="F469" s="1">
        <v>44</v>
      </c>
      <c r="G469" s="1">
        <v>13612.8990090144</v>
      </c>
      <c r="H469" s="1">
        <v>9593.2151508775005</v>
      </c>
    </row>
    <row r="470" spans="1:8" x14ac:dyDescent="0.25">
      <c r="A470">
        <v>468</v>
      </c>
      <c r="B470">
        <v>5137</v>
      </c>
      <c r="C470" t="s">
        <v>729</v>
      </c>
      <c r="D470" s="1">
        <v>5.4261490101927814</v>
      </c>
      <c r="E470" s="1">
        <v>2.5716346019871002E-2</v>
      </c>
      <c r="F470" s="1">
        <v>211</v>
      </c>
      <c r="G470" s="1">
        <v>29877.116367149301</v>
      </c>
      <c r="H470" s="1">
        <v>24954.3397295836</v>
      </c>
    </row>
    <row r="471" spans="1:8" x14ac:dyDescent="0.25">
      <c r="A471">
        <v>469</v>
      </c>
      <c r="B471">
        <v>7659</v>
      </c>
      <c r="C471" t="s">
        <v>3191</v>
      </c>
      <c r="D471" s="1">
        <v>4.7612463029968</v>
      </c>
      <c r="E471" s="1">
        <v>2.5598098403208602E-2</v>
      </c>
      <c r="F471" s="1">
        <v>186</v>
      </c>
      <c r="G471" s="1">
        <v>24429.809295714</v>
      </c>
      <c r="H471" s="1">
        <v>24429.809295714</v>
      </c>
    </row>
    <row r="472" spans="1:8" x14ac:dyDescent="0.25">
      <c r="A472">
        <v>470</v>
      </c>
      <c r="B472">
        <v>4776</v>
      </c>
      <c r="C472" t="s">
        <v>847</v>
      </c>
      <c r="D472" s="1">
        <v>3.3526614724249066</v>
      </c>
      <c r="E472" s="1">
        <v>2.5592835667365699E-2</v>
      </c>
      <c r="F472" s="1">
        <v>131</v>
      </c>
      <c r="G472" s="1">
        <v>23855.635573905602</v>
      </c>
      <c r="H472" s="1">
        <v>20457.0684128373</v>
      </c>
    </row>
    <row r="473" spans="1:8" x14ac:dyDescent="0.25">
      <c r="A473">
        <v>471</v>
      </c>
      <c r="B473">
        <v>2338</v>
      </c>
      <c r="C473" t="s">
        <v>2659</v>
      </c>
      <c r="D473" s="1">
        <v>0.459705313071054</v>
      </c>
      <c r="E473" s="1">
        <v>2.5539184059502999E-2</v>
      </c>
      <c r="F473" s="1">
        <v>18</v>
      </c>
      <c r="G473" s="1">
        <v>22526.749423241301</v>
      </c>
      <c r="H473" s="1">
        <v>4883.61204413833</v>
      </c>
    </row>
    <row r="474" spans="1:8" x14ac:dyDescent="0.25">
      <c r="A474">
        <v>472</v>
      </c>
      <c r="B474">
        <v>6264</v>
      </c>
      <c r="C474" t="s">
        <v>2622</v>
      </c>
      <c r="D474" s="1">
        <v>1.5548315958369012</v>
      </c>
      <c r="E474" s="1">
        <v>2.5489042554703297E-2</v>
      </c>
      <c r="F474" s="1">
        <v>61</v>
      </c>
      <c r="G474" s="1">
        <v>13816.805269069901</v>
      </c>
      <c r="H474" s="1">
        <v>9521.4048134057994</v>
      </c>
    </row>
    <row r="475" spans="1:8" x14ac:dyDescent="0.25">
      <c r="A475">
        <v>473</v>
      </c>
      <c r="B475">
        <v>749</v>
      </c>
      <c r="C475" t="s">
        <v>260</v>
      </c>
      <c r="D475" s="1">
        <v>15.010080704741132</v>
      </c>
      <c r="E475" s="1">
        <v>2.5484007987675944E-2</v>
      </c>
      <c r="F475" s="1">
        <v>589</v>
      </c>
      <c r="G475" s="1">
        <v>139759.61922142579</v>
      </c>
      <c r="H475" s="1">
        <v>139759.61922142579</v>
      </c>
    </row>
    <row r="476" spans="1:8" x14ac:dyDescent="0.25">
      <c r="A476">
        <v>474</v>
      </c>
      <c r="B476">
        <v>7470</v>
      </c>
      <c r="C476" t="s">
        <v>1991</v>
      </c>
      <c r="D476" s="1">
        <v>1.190913998859646</v>
      </c>
      <c r="E476" s="1">
        <v>2.5338595720418002E-2</v>
      </c>
      <c r="F476" s="1">
        <v>47</v>
      </c>
      <c r="G476" s="1">
        <v>7406.0615493421201</v>
      </c>
      <c r="H476" s="1">
        <v>7406.0615493421201</v>
      </c>
    </row>
    <row r="477" spans="1:8" x14ac:dyDescent="0.25">
      <c r="A477">
        <v>475</v>
      </c>
      <c r="B477">
        <v>5878</v>
      </c>
      <c r="C477" t="s">
        <v>2949</v>
      </c>
      <c r="D477" s="1">
        <v>3.1314248538328124</v>
      </c>
      <c r="E477" s="1">
        <v>2.5253426240587198E-2</v>
      </c>
      <c r="F477" s="1">
        <v>124</v>
      </c>
      <c r="G477" s="1">
        <v>19482.7250651535</v>
      </c>
      <c r="H477" s="1">
        <v>12406.3687333208</v>
      </c>
    </row>
    <row r="478" spans="1:8" x14ac:dyDescent="0.25">
      <c r="A478">
        <v>476</v>
      </c>
      <c r="B478">
        <v>7148</v>
      </c>
      <c r="C478" t="s">
        <v>1168</v>
      </c>
      <c r="D478" s="1">
        <v>8.0144378132357748</v>
      </c>
      <c r="E478" s="1">
        <v>2.5202634632816901E-2</v>
      </c>
      <c r="F478" s="1">
        <v>318</v>
      </c>
      <c r="G478" s="1">
        <v>35962.162972002399</v>
      </c>
      <c r="H478" s="1">
        <v>35962.162972002399</v>
      </c>
    </row>
    <row r="479" spans="1:8" x14ac:dyDescent="0.25">
      <c r="A479">
        <v>477</v>
      </c>
      <c r="B479">
        <v>8719</v>
      </c>
      <c r="C479" t="s">
        <v>3085</v>
      </c>
      <c r="D479" s="1">
        <v>3.0414197826090961</v>
      </c>
      <c r="E479" s="1">
        <v>2.5135700682719801E-2</v>
      </c>
      <c r="F479" s="1">
        <v>121</v>
      </c>
      <c r="G479" s="1">
        <v>15360.2827850294</v>
      </c>
      <c r="H479" s="1">
        <v>15360.2827850294</v>
      </c>
    </row>
    <row r="480" spans="1:8" x14ac:dyDescent="0.25">
      <c r="A480">
        <v>478</v>
      </c>
      <c r="B480">
        <v>2102</v>
      </c>
      <c r="C480" t="s">
        <v>2945</v>
      </c>
      <c r="D480" s="1">
        <v>11.914038731118131</v>
      </c>
      <c r="E480" s="1">
        <v>2.5135102808266099E-2</v>
      </c>
      <c r="F480" s="1">
        <v>474</v>
      </c>
      <c r="G480" s="1">
        <v>56743.887027144898</v>
      </c>
      <c r="H480" s="1">
        <v>56743.887027144898</v>
      </c>
    </row>
    <row r="481" spans="1:8" x14ac:dyDescent="0.25">
      <c r="A481">
        <v>479</v>
      </c>
      <c r="B481">
        <v>3119</v>
      </c>
      <c r="C481" t="s">
        <v>2627</v>
      </c>
      <c r="D481" s="1">
        <v>7.2765089857976601</v>
      </c>
      <c r="E481" s="1">
        <v>2.5091410295853999E-2</v>
      </c>
      <c r="F481" s="1">
        <v>290</v>
      </c>
      <c r="G481" s="1">
        <v>84987.812055411894</v>
      </c>
      <c r="H481" s="1">
        <v>53331.3620793441</v>
      </c>
    </row>
    <row r="482" spans="1:8" x14ac:dyDescent="0.25">
      <c r="A482">
        <v>480</v>
      </c>
      <c r="B482">
        <v>5912</v>
      </c>
      <c r="C482" t="s">
        <v>1981</v>
      </c>
      <c r="D482" s="1">
        <v>3.2265972884078877</v>
      </c>
      <c r="E482" s="1">
        <v>2.5012382080681302E-2</v>
      </c>
      <c r="F482" s="1">
        <v>129</v>
      </c>
      <c r="G482" s="1">
        <v>20609.121152623899</v>
      </c>
      <c r="H482" s="1">
        <v>20609.121152623899</v>
      </c>
    </row>
    <row r="483" spans="1:8" x14ac:dyDescent="0.25">
      <c r="A483">
        <v>481</v>
      </c>
      <c r="B483">
        <v>8745</v>
      </c>
      <c r="C483" t="s">
        <v>1321</v>
      </c>
      <c r="D483" s="1">
        <v>1.9989408438577441</v>
      </c>
      <c r="E483" s="1">
        <v>2.4986760548221802E-2</v>
      </c>
      <c r="F483" s="1">
        <v>80</v>
      </c>
      <c r="G483" s="1">
        <v>8875.6068888957197</v>
      </c>
      <c r="H483" s="1">
        <v>7642.4023824738897</v>
      </c>
    </row>
    <row r="484" spans="1:8" x14ac:dyDescent="0.25">
      <c r="A484">
        <v>482</v>
      </c>
      <c r="B484">
        <v>7319</v>
      </c>
      <c r="C484" t="s">
        <v>464</v>
      </c>
      <c r="D484" s="1">
        <v>2.8975225773458462</v>
      </c>
      <c r="E484" s="1">
        <v>2.4978642908153846E-2</v>
      </c>
      <c r="F484" s="1">
        <v>116</v>
      </c>
      <c r="G484" s="1">
        <v>36531.356350843198</v>
      </c>
      <c r="H484" s="1">
        <v>24405.976939035401</v>
      </c>
    </row>
    <row r="485" spans="1:8" x14ac:dyDescent="0.25">
      <c r="A485">
        <v>483</v>
      </c>
      <c r="B485">
        <v>2042</v>
      </c>
      <c r="C485" t="s">
        <v>1323</v>
      </c>
      <c r="D485" s="1">
        <v>6.93259487361364</v>
      </c>
      <c r="E485" s="1">
        <v>2.4759267405763001E-2</v>
      </c>
      <c r="F485" s="1">
        <v>280</v>
      </c>
      <c r="G485" s="1">
        <v>64539.534712793298</v>
      </c>
      <c r="H485" s="1">
        <v>47497.324278054402</v>
      </c>
    </row>
    <row r="486" spans="1:8" x14ac:dyDescent="0.25">
      <c r="A486">
        <v>484</v>
      </c>
      <c r="B486">
        <v>3315</v>
      </c>
      <c r="C486" t="s">
        <v>3254</v>
      </c>
      <c r="D486" s="1">
        <v>1.1353395623539122</v>
      </c>
      <c r="E486" s="1">
        <v>2.46812948337807E-2</v>
      </c>
      <c r="F486" s="1">
        <v>46</v>
      </c>
      <c r="G486" s="1">
        <v>18049.585014151398</v>
      </c>
      <c r="H486" s="1">
        <v>5471.3069723390699</v>
      </c>
    </row>
    <row r="487" spans="1:8" x14ac:dyDescent="0.25">
      <c r="A487">
        <v>485</v>
      </c>
      <c r="B487">
        <v>4876</v>
      </c>
      <c r="C487" t="s">
        <v>477</v>
      </c>
      <c r="D487" s="1">
        <v>6.5355354545711952</v>
      </c>
      <c r="E487" s="1">
        <v>2.4662397941778096E-2</v>
      </c>
      <c r="F487" s="1">
        <v>265</v>
      </c>
      <c r="G487" s="1">
        <v>98740.9675696466</v>
      </c>
      <c r="H487" s="1">
        <v>98740.9675696466</v>
      </c>
    </row>
    <row r="488" spans="1:8" x14ac:dyDescent="0.25">
      <c r="A488">
        <v>486</v>
      </c>
      <c r="B488">
        <v>3787</v>
      </c>
      <c r="C488" t="s">
        <v>1234</v>
      </c>
      <c r="D488" s="1">
        <v>1.3041260879007319</v>
      </c>
      <c r="E488" s="1">
        <v>2.4606152601900601E-2</v>
      </c>
      <c r="F488" s="1">
        <v>53</v>
      </c>
      <c r="G488" s="1">
        <v>6118.1742144766104</v>
      </c>
      <c r="H488" s="1">
        <v>6118.1742144766104</v>
      </c>
    </row>
    <row r="489" spans="1:8" x14ac:dyDescent="0.25">
      <c r="A489">
        <v>487</v>
      </c>
      <c r="B489">
        <v>4785</v>
      </c>
      <c r="C489" t="s">
        <v>857</v>
      </c>
      <c r="D489" s="1">
        <v>2.1604461475804237</v>
      </c>
      <c r="E489" s="1">
        <v>2.4550524404322996E-2</v>
      </c>
      <c r="F489" s="1">
        <v>88</v>
      </c>
      <c r="G489" s="1">
        <v>41106.319351616701</v>
      </c>
      <c r="H489" s="1">
        <v>19597.598185534502</v>
      </c>
    </row>
    <row r="490" spans="1:8" x14ac:dyDescent="0.25">
      <c r="A490">
        <v>488</v>
      </c>
      <c r="B490">
        <v>4620</v>
      </c>
      <c r="C490" t="s">
        <v>985</v>
      </c>
      <c r="D490" s="1">
        <v>2.079718938877182</v>
      </c>
      <c r="E490" s="1">
        <v>2.4467281633849199E-2</v>
      </c>
      <c r="F490" s="1">
        <v>85</v>
      </c>
      <c r="G490" s="1">
        <v>19876.932547442801</v>
      </c>
      <c r="H490" s="1">
        <v>15556.8100024429</v>
      </c>
    </row>
    <row r="491" spans="1:8" x14ac:dyDescent="0.25">
      <c r="A491">
        <v>489</v>
      </c>
      <c r="B491">
        <v>1266</v>
      </c>
      <c r="C491" t="s">
        <v>1972</v>
      </c>
      <c r="D491" s="1">
        <v>3.421743290107996</v>
      </c>
      <c r="E491" s="1">
        <v>2.4441023500771399E-2</v>
      </c>
      <c r="F491" s="1">
        <v>140</v>
      </c>
      <c r="G491" s="1">
        <v>36994.576186357997</v>
      </c>
      <c r="H491" s="1">
        <v>36994.576186357997</v>
      </c>
    </row>
    <row r="492" spans="1:8" x14ac:dyDescent="0.25">
      <c r="A492">
        <v>490</v>
      </c>
      <c r="B492">
        <v>4163</v>
      </c>
      <c r="C492" t="s">
        <v>1986</v>
      </c>
      <c r="D492" s="1">
        <v>1.0237772597469648</v>
      </c>
      <c r="E492" s="1">
        <v>2.4375649041594401E-2</v>
      </c>
      <c r="F492" s="1">
        <v>42</v>
      </c>
      <c r="G492" s="1">
        <v>5166.9066419865103</v>
      </c>
      <c r="H492" s="1">
        <v>5166.9066419865103</v>
      </c>
    </row>
    <row r="493" spans="1:8" x14ac:dyDescent="0.25">
      <c r="A493">
        <v>491</v>
      </c>
      <c r="B493">
        <v>8986</v>
      </c>
      <c r="C493" t="s">
        <v>1564</v>
      </c>
      <c r="D493" s="1">
        <v>2.4371277185064402E-2</v>
      </c>
      <c r="E493" s="1">
        <v>2.4371277185064402E-2</v>
      </c>
      <c r="F493" s="1">
        <v>1</v>
      </c>
      <c r="G493" s="1">
        <v>68.226395101065293</v>
      </c>
      <c r="H493" s="1">
        <v>68.226395101065293</v>
      </c>
    </row>
    <row r="494" spans="1:8" x14ac:dyDescent="0.25">
      <c r="A494">
        <v>492</v>
      </c>
      <c r="B494">
        <v>7575</v>
      </c>
      <c r="C494" t="s">
        <v>2435</v>
      </c>
      <c r="D494" s="1">
        <v>0.29133711783923999</v>
      </c>
      <c r="E494" s="1">
        <v>2.4278093153269998E-2</v>
      </c>
      <c r="F494" s="1">
        <v>12</v>
      </c>
      <c r="G494" s="1">
        <v>8076.9737019103004</v>
      </c>
      <c r="H494" s="1">
        <v>1811.9233511064599</v>
      </c>
    </row>
    <row r="495" spans="1:8" x14ac:dyDescent="0.25">
      <c r="A495">
        <v>493</v>
      </c>
      <c r="B495">
        <v>8031</v>
      </c>
      <c r="C495" t="s">
        <v>221</v>
      </c>
      <c r="D495" s="1">
        <v>2.1584120750369231</v>
      </c>
      <c r="E495" s="1">
        <v>2.4251821067830595E-2</v>
      </c>
      <c r="F495" s="1">
        <v>89</v>
      </c>
      <c r="G495" s="1">
        <v>9790.3862014296101</v>
      </c>
      <c r="H495" s="1">
        <v>9790.3862014296101</v>
      </c>
    </row>
    <row r="496" spans="1:8" x14ac:dyDescent="0.25">
      <c r="A496">
        <v>494</v>
      </c>
      <c r="B496">
        <v>2652</v>
      </c>
      <c r="C496" t="s">
        <v>1806</v>
      </c>
      <c r="D496" s="1">
        <v>0.70314722430056464</v>
      </c>
      <c r="E496" s="1">
        <v>2.4246456010364299E-2</v>
      </c>
      <c r="F496" s="1">
        <v>29</v>
      </c>
      <c r="G496" s="1">
        <v>12301.4079954154</v>
      </c>
      <c r="H496" s="1">
        <v>6425.1593447584301</v>
      </c>
    </row>
    <row r="497" spans="1:8" x14ac:dyDescent="0.25">
      <c r="A497">
        <v>495</v>
      </c>
      <c r="B497">
        <v>5290</v>
      </c>
      <c r="C497" t="s">
        <v>258</v>
      </c>
      <c r="D497" s="1">
        <v>1.5940151298501144</v>
      </c>
      <c r="E497" s="1">
        <v>2.4151744391668398E-2</v>
      </c>
      <c r="F497" s="1">
        <v>66</v>
      </c>
      <c r="G497" s="1">
        <v>24016.2569800782</v>
      </c>
      <c r="H497" s="1">
        <v>7658.9337646519498</v>
      </c>
    </row>
    <row r="498" spans="1:8" x14ac:dyDescent="0.25">
      <c r="A498">
        <v>496</v>
      </c>
      <c r="B498">
        <v>4382</v>
      </c>
      <c r="C498" t="s">
        <v>1481</v>
      </c>
      <c r="D498" s="1">
        <v>3.1761319515497282</v>
      </c>
      <c r="E498" s="1">
        <v>2.3526903344812802E-2</v>
      </c>
      <c r="F498" s="1">
        <v>135</v>
      </c>
      <c r="G498" s="1">
        <v>18494.2050286091</v>
      </c>
      <c r="H498" s="1">
        <v>18494.2050286091</v>
      </c>
    </row>
    <row r="499" spans="1:8" x14ac:dyDescent="0.25">
      <c r="A499">
        <v>497</v>
      </c>
      <c r="B499">
        <v>3568</v>
      </c>
      <c r="C499" t="s">
        <v>3133</v>
      </c>
      <c r="D499" s="1">
        <v>13.396782548464561</v>
      </c>
      <c r="E499" s="1">
        <v>2.3503127278008001E-2</v>
      </c>
      <c r="F499" s="1">
        <v>570</v>
      </c>
      <c r="G499" s="1">
        <v>56404.601190569498</v>
      </c>
      <c r="H499" s="1">
        <v>56171.914047038001</v>
      </c>
    </row>
    <row r="500" spans="1:8" x14ac:dyDescent="0.25">
      <c r="A500">
        <v>498</v>
      </c>
      <c r="B500">
        <v>1140</v>
      </c>
      <c r="C500" t="s">
        <v>730</v>
      </c>
      <c r="D500" s="1">
        <v>7.231394296944325</v>
      </c>
      <c r="E500" s="1">
        <v>2.3478552912156898E-2</v>
      </c>
      <c r="F500" s="1">
        <v>308</v>
      </c>
      <c r="G500" s="1">
        <v>51812.839848400101</v>
      </c>
      <c r="H500" s="1">
        <v>31530.754207768401</v>
      </c>
    </row>
    <row r="501" spans="1:8" x14ac:dyDescent="0.25">
      <c r="A501">
        <v>499</v>
      </c>
      <c r="B501">
        <v>1668</v>
      </c>
      <c r="C501" t="s">
        <v>1095</v>
      </c>
      <c r="D501" s="1">
        <v>2.3387817179225001</v>
      </c>
      <c r="E501" s="1">
        <v>2.3387817179225001E-2</v>
      </c>
      <c r="F501" s="1">
        <v>100</v>
      </c>
      <c r="G501" s="1">
        <v>10929.7392455067</v>
      </c>
      <c r="H501" s="1">
        <v>10929.7392455067</v>
      </c>
    </row>
    <row r="502" spans="1:8" x14ac:dyDescent="0.25">
      <c r="A502">
        <v>500</v>
      </c>
      <c r="B502">
        <v>1827</v>
      </c>
      <c r="C502" t="s">
        <v>128</v>
      </c>
      <c r="D502" s="1">
        <v>5.8422532819261717</v>
      </c>
      <c r="E502" s="1">
        <v>2.31835447695483E-2</v>
      </c>
      <c r="F502" s="1">
        <v>252</v>
      </c>
      <c r="G502" s="1">
        <v>31350.2151331399</v>
      </c>
      <c r="H502" s="1">
        <v>31350.2151331399</v>
      </c>
    </row>
    <row r="503" spans="1:8" x14ac:dyDescent="0.25">
      <c r="A503">
        <v>501</v>
      </c>
      <c r="B503">
        <v>1905</v>
      </c>
      <c r="C503" t="s">
        <v>1918</v>
      </c>
      <c r="D503" s="1">
        <v>4.4228699372516536</v>
      </c>
      <c r="E503" s="1">
        <v>2.3156387106029599E-2</v>
      </c>
      <c r="F503" s="1">
        <v>191</v>
      </c>
      <c r="G503" s="1">
        <v>28340.508263275598</v>
      </c>
      <c r="H503" s="1">
        <v>28340.508263275598</v>
      </c>
    </row>
    <row r="504" spans="1:8" x14ac:dyDescent="0.25">
      <c r="A504">
        <v>502</v>
      </c>
      <c r="B504">
        <v>3891</v>
      </c>
      <c r="C504" t="s">
        <v>1550</v>
      </c>
      <c r="D504" s="1">
        <v>0.3926393974081554</v>
      </c>
      <c r="E504" s="1">
        <v>2.3096435141656199E-2</v>
      </c>
      <c r="F504" s="1">
        <v>17</v>
      </c>
      <c r="G504" s="1">
        <v>9248.9026684705295</v>
      </c>
      <c r="H504" s="1">
        <v>2592.1012533557</v>
      </c>
    </row>
    <row r="505" spans="1:8" x14ac:dyDescent="0.25">
      <c r="A505">
        <v>503</v>
      </c>
      <c r="B505">
        <v>4601</v>
      </c>
      <c r="C505" t="s">
        <v>3240</v>
      </c>
      <c r="D505" s="1">
        <v>0.57211442430224746</v>
      </c>
      <c r="E505" s="1">
        <v>2.2884576972089898E-2</v>
      </c>
      <c r="F505" s="1">
        <v>25</v>
      </c>
      <c r="G505" s="1">
        <v>18129.507210120199</v>
      </c>
      <c r="H505" s="1">
        <v>12899.4497164037</v>
      </c>
    </row>
    <row r="506" spans="1:8" x14ac:dyDescent="0.25">
      <c r="A506">
        <v>504</v>
      </c>
      <c r="B506">
        <v>7989</v>
      </c>
      <c r="C506" t="s">
        <v>452</v>
      </c>
      <c r="D506" s="1">
        <v>1.299478166566894</v>
      </c>
      <c r="E506" s="1">
        <v>2.2797862571349015E-2</v>
      </c>
      <c r="F506" s="1">
        <v>57</v>
      </c>
      <c r="G506" s="1">
        <v>23984.395788396399</v>
      </c>
      <c r="H506" s="1">
        <v>17799.249748038419</v>
      </c>
    </row>
    <row r="507" spans="1:8" x14ac:dyDescent="0.25">
      <c r="A507">
        <v>505</v>
      </c>
      <c r="B507">
        <v>1677</v>
      </c>
      <c r="C507" t="s">
        <v>347</v>
      </c>
      <c r="D507" s="1">
        <v>0.8659722761905031</v>
      </c>
      <c r="E507" s="1">
        <v>2.2788744110276399E-2</v>
      </c>
      <c r="F507" s="1">
        <v>38</v>
      </c>
      <c r="G507" s="1">
        <v>3306.1165893206098</v>
      </c>
      <c r="H507" s="1">
        <v>3306.1165893206098</v>
      </c>
    </row>
    <row r="508" spans="1:8" x14ac:dyDescent="0.25">
      <c r="A508">
        <v>506</v>
      </c>
      <c r="B508">
        <v>1785</v>
      </c>
      <c r="C508" t="s">
        <v>1791</v>
      </c>
      <c r="D508" s="1">
        <v>14.925595371090656</v>
      </c>
      <c r="E508" s="1">
        <v>2.2752431968126E-2</v>
      </c>
      <c r="F508" s="1">
        <v>656</v>
      </c>
      <c r="G508" s="1">
        <v>79684.580765535298</v>
      </c>
      <c r="H508" s="1">
        <v>79684.580765535298</v>
      </c>
    </row>
    <row r="509" spans="1:8" x14ac:dyDescent="0.25">
      <c r="A509">
        <v>507</v>
      </c>
      <c r="B509">
        <v>5286</v>
      </c>
      <c r="C509" t="s">
        <v>1164</v>
      </c>
      <c r="D509" s="1">
        <v>0.61415335497660029</v>
      </c>
      <c r="E509" s="1">
        <v>2.2746420554688899E-2</v>
      </c>
      <c r="F509" s="1">
        <v>27</v>
      </c>
      <c r="G509" s="1">
        <v>11162.844974244499</v>
      </c>
      <c r="H509" s="1">
        <v>11162.844974244499</v>
      </c>
    </row>
    <row r="510" spans="1:8" x14ac:dyDescent="0.25">
      <c r="A510">
        <v>508</v>
      </c>
      <c r="B510">
        <v>7221</v>
      </c>
      <c r="C510" t="s">
        <v>1446</v>
      </c>
      <c r="D510" s="1">
        <v>1.6145698313081132</v>
      </c>
      <c r="E510" s="1">
        <v>2.2740420159269199E-2</v>
      </c>
      <c r="F510" s="1">
        <v>71</v>
      </c>
      <c r="G510" s="1">
        <v>12598.6340709708</v>
      </c>
      <c r="H510" s="1">
        <v>9863.4506803722707</v>
      </c>
    </row>
    <row r="511" spans="1:8" x14ac:dyDescent="0.25">
      <c r="A511">
        <v>509</v>
      </c>
      <c r="B511">
        <v>7640</v>
      </c>
      <c r="C511" t="s">
        <v>1203</v>
      </c>
      <c r="D511" s="1">
        <v>6.721037456539424</v>
      </c>
      <c r="E511" s="1">
        <v>2.2706207623444E-2</v>
      </c>
      <c r="F511" s="1">
        <v>296</v>
      </c>
      <c r="G511" s="1">
        <v>34430.028421688701</v>
      </c>
      <c r="H511" s="1">
        <v>34430.028421688701</v>
      </c>
    </row>
    <row r="512" spans="1:8" x14ac:dyDescent="0.25">
      <c r="A512">
        <v>510</v>
      </c>
      <c r="B512">
        <v>5059</v>
      </c>
      <c r="C512" t="s">
        <v>40</v>
      </c>
      <c r="D512" s="1">
        <v>4.9473170467307046</v>
      </c>
      <c r="E512" s="1">
        <v>2.2590488797857099E-2</v>
      </c>
      <c r="F512" s="1">
        <v>219</v>
      </c>
      <c r="G512" s="1">
        <v>24259.906460580802</v>
      </c>
      <c r="H512" s="1">
        <v>24259.906460580802</v>
      </c>
    </row>
    <row r="513" spans="1:8" x14ac:dyDescent="0.25">
      <c r="A513">
        <v>511</v>
      </c>
      <c r="B513">
        <v>3735</v>
      </c>
      <c r="C513" t="s">
        <v>404</v>
      </c>
      <c r="D513" s="1">
        <v>4.3783047216557023</v>
      </c>
      <c r="E513" s="1">
        <v>2.2452844726439498E-2</v>
      </c>
      <c r="F513" s="1">
        <v>195</v>
      </c>
      <c r="G513" s="1">
        <v>23079.060225429101</v>
      </c>
      <c r="H513" s="1">
        <v>23079.060225429101</v>
      </c>
    </row>
    <row r="514" spans="1:8" x14ac:dyDescent="0.25">
      <c r="A514">
        <v>512</v>
      </c>
      <c r="B514">
        <v>6815</v>
      </c>
      <c r="C514" t="s">
        <v>1554</v>
      </c>
      <c r="D514" s="1">
        <v>6.71647804017933E-2</v>
      </c>
      <c r="E514" s="1">
        <v>2.2388260133931099E-2</v>
      </c>
      <c r="F514" s="1">
        <v>3</v>
      </c>
      <c r="G514" s="1">
        <v>10922.1115974967</v>
      </c>
      <c r="H514" s="1">
        <v>223.04223942732301</v>
      </c>
    </row>
    <row r="515" spans="1:8" x14ac:dyDescent="0.25">
      <c r="A515">
        <v>513</v>
      </c>
      <c r="B515">
        <v>1017</v>
      </c>
      <c r="C515" t="s">
        <v>1275</v>
      </c>
      <c r="D515" s="1">
        <v>2.23784143880928</v>
      </c>
      <c r="E515" s="1">
        <v>2.23784143880928E-2</v>
      </c>
      <c r="F515" s="1">
        <v>100</v>
      </c>
      <c r="G515" s="1">
        <v>15846.239189526001</v>
      </c>
      <c r="H515" s="1">
        <v>15846.239189526001</v>
      </c>
    </row>
    <row r="516" spans="1:8" x14ac:dyDescent="0.25">
      <c r="A516">
        <v>514</v>
      </c>
      <c r="B516">
        <v>6904</v>
      </c>
      <c r="C516" t="s">
        <v>3042</v>
      </c>
      <c r="D516" s="1">
        <v>1.362739921728948</v>
      </c>
      <c r="E516" s="1">
        <v>2.2339998716867999E-2</v>
      </c>
      <c r="F516" s="1">
        <v>61</v>
      </c>
      <c r="G516" s="1">
        <v>7838.2778696988098</v>
      </c>
      <c r="H516" s="1">
        <v>5638.2492364033496</v>
      </c>
    </row>
    <row r="517" spans="1:8" x14ac:dyDescent="0.25">
      <c r="A517">
        <v>515</v>
      </c>
      <c r="B517">
        <v>3092</v>
      </c>
      <c r="C517" t="s">
        <v>2989</v>
      </c>
      <c r="D517" s="1">
        <v>3.7168983493630301</v>
      </c>
      <c r="E517" s="1">
        <v>2.2256876343491199E-2</v>
      </c>
      <c r="F517" s="1">
        <v>167</v>
      </c>
      <c r="G517" s="1">
        <v>30755.740285593401</v>
      </c>
      <c r="H517" s="1">
        <v>19084.771675245302</v>
      </c>
    </row>
    <row r="518" spans="1:8" x14ac:dyDescent="0.25">
      <c r="A518">
        <v>516</v>
      </c>
      <c r="B518">
        <v>1410</v>
      </c>
      <c r="C518" t="s">
        <v>1907</v>
      </c>
      <c r="D518" s="1">
        <v>18.075515208741926</v>
      </c>
      <c r="E518" s="1">
        <v>2.2178546268395001E-2</v>
      </c>
      <c r="F518" s="1">
        <v>815</v>
      </c>
      <c r="G518" s="1">
        <v>101390.280533053</v>
      </c>
      <c r="H518" s="1">
        <v>101390.280533053</v>
      </c>
    </row>
    <row r="519" spans="1:8" x14ac:dyDescent="0.25">
      <c r="A519">
        <v>517</v>
      </c>
      <c r="B519">
        <v>9107</v>
      </c>
      <c r="C519" t="s">
        <v>3076</v>
      </c>
      <c r="D519" s="1">
        <v>0.31037193325290041</v>
      </c>
      <c r="E519" s="1">
        <v>2.21694238037786E-2</v>
      </c>
      <c r="F519" s="1">
        <v>14</v>
      </c>
      <c r="G519" s="1">
        <v>4848.4057793223301</v>
      </c>
      <c r="H519" s="1">
        <v>4848.4057793223301</v>
      </c>
    </row>
    <row r="520" spans="1:8" x14ac:dyDescent="0.25">
      <c r="A520">
        <v>518</v>
      </c>
      <c r="B520">
        <v>500</v>
      </c>
      <c r="C520" t="s">
        <v>2968</v>
      </c>
      <c r="D520" s="1">
        <v>2.1671686830784465</v>
      </c>
      <c r="E520" s="1">
        <v>2.21139661538617E-2</v>
      </c>
      <c r="F520" s="1">
        <v>98</v>
      </c>
      <c r="G520" s="1">
        <v>14779.574660779501</v>
      </c>
      <c r="H520" s="1">
        <v>11371.113539488</v>
      </c>
    </row>
    <row r="521" spans="1:8" x14ac:dyDescent="0.25">
      <c r="A521">
        <v>519</v>
      </c>
      <c r="B521">
        <v>6812</v>
      </c>
      <c r="C521" t="s">
        <v>881</v>
      </c>
      <c r="D521" s="1">
        <v>0.74634833468764683</v>
      </c>
      <c r="E521" s="1">
        <v>2.1951421608460201E-2</v>
      </c>
      <c r="F521" s="1">
        <v>34</v>
      </c>
      <c r="G521" s="1">
        <v>12434.010337477001</v>
      </c>
      <c r="H521" s="1">
        <v>12434.010337477001</v>
      </c>
    </row>
    <row r="522" spans="1:8" x14ac:dyDescent="0.25">
      <c r="A522">
        <v>520</v>
      </c>
      <c r="B522">
        <v>1268</v>
      </c>
      <c r="C522" t="s">
        <v>1049</v>
      </c>
      <c r="D522" s="1">
        <v>4.2901545451366756</v>
      </c>
      <c r="E522" s="1">
        <v>2.18885435976361E-2</v>
      </c>
      <c r="F522" s="1">
        <v>196</v>
      </c>
      <c r="G522" s="1">
        <v>29953.688985366902</v>
      </c>
      <c r="H522" s="1">
        <v>29953.688985366902</v>
      </c>
    </row>
    <row r="523" spans="1:8" x14ac:dyDescent="0.25">
      <c r="A523">
        <v>521</v>
      </c>
      <c r="B523">
        <v>2172</v>
      </c>
      <c r="C523" t="s">
        <v>3034</v>
      </c>
      <c r="D523" s="1">
        <v>0.85303889696316326</v>
      </c>
      <c r="E523" s="1">
        <v>2.1872792229824699E-2</v>
      </c>
      <c r="F523" s="1">
        <v>39</v>
      </c>
      <c r="G523" s="1">
        <v>14746.7226820332</v>
      </c>
      <c r="H523" s="1">
        <v>11112.1309954885</v>
      </c>
    </row>
    <row r="524" spans="1:8" x14ac:dyDescent="0.25">
      <c r="A524">
        <v>522</v>
      </c>
      <c r="B524">
        <v>2497</v>
      </c>
      <c r="C524" t="s">
        <v>1340</v>
      </c>
      <c r="D524" s="1">
        <v>0.10926916242389151</v>
      </c>
      <c r="E524" s="1">
        <v>2.1853832484778301E-2</v>
      </c>
      <c r="F524" s="1">
        <v>5</v>
      </c>
      <c r="G524" s="1">
        <v>3371.6214083939799</v>
      </c>
      <c r="H524" s="1">
        <v>749.45672175948403</v>
      </c>
    </row>
    <row r="525" spans="1:8" x14ac:dyDescent="0.25">
      <c r="A525">
        <v>523</v>
      </c>
      <c r="B525">
        <v>2933</v>
      </c>
      <c r="C525" t="s">
        <v>2418</v>
      </c>
      <c r="D525" s="1">
        <v>0.19659794345789669</v>
      </c>
      <c r="E525" s="1">
        <v>2.18442159397663E-2</v>
      </c>
      <c r="F525" s="1">
        <v>9</v>
      </c>
      <c r="G525" s="1">
        <v>13934.1430508675</v>
      </c>
      <c r="H525" s="1">
        <v>1925.32588247331</v>
      </c>
    </row>
    <row r="526" spans="1:8" x14ac:dyDescent="0.25">
      <c r="A526">
        <v>524</v>
      </c>
      <c r="B526">
        <v>3243</v>
      </c>
      <c r="C526" t="s">
        <v>455</v>
      </c>
      <c r="D526" s="1">
        <v>2.0260760419842745</v>
      </c>
      <c r="E526" s="1">
        <v>2.1785763892304025E-2</v>
      </c>
      <c r="F526" s="1">
        <v>93</v>
      </c>
      <c r="G526" s="1">
        <v>55473.840904414603</v>
      </c>
      <c r="H526" s="1">
        <v>42415.239952869997</v>
      </c>
    </row>
    <row r="527" spans="1:8" x14ac:dyDescent="0.25">
      <c r="A527">
        <v>525</v>
      </c>
      <c r="B527">
        <v>5067</v>
      </c>
      <c r="C527" t="s">
        <v>1048</v>
      </c>
      <c r="D527" s="1">
        <v>3.155443276399136</v>
      </c>
      <c r="E527" s="1">
        <v>2.1612625180816001E-2</v>
      </c>
      <c r="F527" s="1">
        <v>146</v>
      </c>
      <c r="G527" s="1">
        <v>17538.026929</v>
      </c>
      <c r="H527" s="1">
        <v>17538.026929</v>
      </c>
    </row>
    <row r="528" spans="1:8" x14ac:dyDescent="0.25">
      <c r="A528">
        <v>526</v>
      </c>
      <c r="B528">
        <v>14</v>
      </c>
      <c r="C528" t="s">
        <v>1055</v>
      </c>
      <c r="D528" s="1">
        <v>2.2034588869169682</v>
      </c>
      <c r="E528" s="1">
        <v>2.1602538107029102E-2</v>
      </c>
      <c r="F528" s="1">
        <v>102</v>
      </c>
      <c r="G528" s="1">
        <v>38310.103583299999</v>
      </c>
      <c r="H528" s="1">
        <v>11379.0988638866</v>
      </c>
    </row>
    <row r="529" spans="1:8" x14ac:dyDescent="0.25">
      <c r="A529">
        <v>527</v>
      </c>
      <c r="B529">
        <v>9243</v>
      </c>
      <c r="C529" t="s">
        <v>3101</v>
      </c>
      <c r="D529" s="1">
        <v>2.4287482630733042</v>
      </c>
      <c r="E529" s="1">
        <v>2.14933474608257E-2</v>
      </c>
      <c r="F529" s="1">
        <v>113</v>
      </c>
      <c r="G529" s="1">
        <v>17644.184534978998</v>
      </c>
      <c r="H529" s="1">
        <v>17644.184534978998</v>
      </c>
    </row>
    <row r="530" spans="1:8" x14ac:dyDescent="0.25">
      <c r="A530">
        <v>528</v>
      </c>
      <c r="B530">
        <v>837</v>
      </c>
      <c r="C530" t="s">
        <v>341</v>
      </c>
      <c r="D530" s="1">
        <v>9.2423581861313533</v>
      </c>
      <c r="E530" s="1">
        <v>2.14439865107456E-2</v>
      </c>
      <c r="F530" s="1">
        <v>431</v>
      </c>
      <c r="G530" s="1">
        <v>45896.181203890003</v>
      </c>
      <c r="H530" s="1">
        <v>45196.808303895799</v>
      </c>
    </row>
    <row r="531" spans="1:8" x14ac:dyDescent="0.25">
      <c r="A531">
        <v>529</v>
      </c>
      <c r="B531">
        <v>3302</v>
      </c>
      <c r="C531" t="s">
        <v>1363</v>
      </c>
      <c r="D531" s="1">
        <v>0.27838023008092178</v>
      </c>
      <c r="E531" s="1">
        <v>2.1413863852378597E-2</v>
      </c>
      <c r="F531" s="1">
        <v>13</v>
      </c>
      <c r="G531" s="1">
        <v>13273.8151772894</v>
      </c>
      <c r="H531" s="1">
        <v>1595.2813830120499</v>
      </c>
    </row>
    <row r="532" spans="1:8" x14ac:dyDescent="0.25">
      <c r="A532">
        <v>530</v>
      </c>
      <c r="B532">
        <v>5902</v>
      </c>
      <c r="C532" t="s">
        <v>1868</v>
      </c>
      <c r="D532" s="1">
        <v>2.6735758346416376</v>
      </c>
      <c r="E532" s="1">
        <v>2.1388606677133101E-2</v>
      </c>
      <c r="F532" s="1">
        <v>125</v>
      </c>
      <c r="G532" s="1">
        <v>18754.034002263699</v>
      </c>
      <c r="H532" s="1">
        <v>16350.268167902699</v>
      </c>
    </row>
    <row r="533" spans="1:8" x14ac:dyDescent="0.25">
      <c r="A533">
        <v>531</v>
      </c>
      <c r="B533">
        <v>3548</v>
      </c>
      <c r="C533" t="s">
        <v>554</v>
      </c>
      <c r="D533" s="1">
        <v>1.7480083326242246</v>
      </c>
      <c r="E533" s="1">
        <v>2.1317174788100302E-2</v>
      </c>
      <c r="F533" s="1">
        <v>82</v>
      </c>
      <c r="G533" s="1">
        <v>8106.7956886426</v>
      </c>
      <c r="H533" s="1">
        <v>8106.7956886426</v>
      </c>
    </row>
    <row r="534" spans="1:8" x14ac:dyDescent="0.25">
      <c r="A534">
        <v>532</v>
      </c>
      <c r="B534">
        <v>2908</v>
      </c>
      <c r="C534" t="s">
        <v>1042</v>
      </c>
      <c r="D534" s="1">
        <v>6.5196733566014249</v>
      </c>
      <c r="E534" s="1">
        <v>2.1236721031275E-2</v>
      </c>
      <c r="F534" s="1">
        <v>307</v>
      </c>
      <c r="G534" s="1">
        <v>37575.101569411701</v>
      </c>
      <c r="H534" s="1">
        <v>35775.247540377903</v>
      </c>
    </row>
    <row r="535" spans="1:8" x14ac:dyDescent="0.25">
      <c r="A535">
        <v>533</v>
      </c>
      <c r="B535">
        <v>1059</v>
      </c>
      <c r="C535" t="s">
        <v>3387</v>
      </c>
      <c r="D535" s="1">
        <v>2.440302549191522</v>
      </c>
      <c r="E535" s="1">
        <v>2.1220022166882801E-2</v>
      </c>
      <c r="F535" s="1">
        <v>115</v>
      </c>
      <c r="G535" s="1">
        <v>18903.0652791301</v>
      </c>
      <c r="H535" s="1">
        <v>18903.0652791301</v>
      </c>
    </row>
    <row r="536" spans="1:8" x14ac:dyDescent="0.25">
      <c r="A536">
        <v>534</v>
      </c>
      <c r="B536">
        <v>1882</v>
      </c>
      <c r="C536" t="s">
        <v>1020</v>
      </c>
      <c r="D536" s="1">
        <v>0.63424090975264791</v>
      </c>
      <c r="E536" s="1">
        <v>2.1141363658421598E-2</v>
      </c>
      <c r="F536" s="1">
        <v>30</v>
      </c>
      <c r="G536" s="1">
        <v>45603.430372391202</v>
      </c>
      <c r="H536" s="1">
        <v>4061.4592772230499</v>
      </c>
    </row>
    <row r="537" spans="1:8" x14ac:dyDescent="0.25">
      <c r="A537">
        <v>535</v>
      </c>
      <c r="B537">
        <v>2263</v>
      </c>
      <c r="C537" t="s">
        <v>1658</v>
      </c>
      <c r="D537" s="1">
        <v>0.25351533741892679</v>
      </c>
      <c r="E537" s="1">
        <v>2.1126278118243899E-2</v>
      </c>
      <c r="F537" s="1">
        <v>12</v>
      </c>
      <c r="G537" s="1">
        <v>36164.548259041097</v>
      </c>
      <c r="H537" s="1">
        <v>1141.6053615415999</v>
      </c>
    </row>
    <row r="538" spans="1:8" x14ac:dyDescent="0.25">
      <c r="A538">
        <v>536</v>
      </c>
      <c r="B538">
        <v>4973</v>
      </c>
      <c r="C538" t="s">
        <v>3298</v>
      </c>
      <c r="D538" s="1">
        <v>4.2172028147682998E-2</v>
      </c>
      <c r="E538" s="1">
        <v>2.1086014073841499E-2</v>
      </c>
      <c r="F538" s="1">
        <v>2</v>
      </c>
      <c r="G538" s="1">
        <v>19367.250980028399</v>
      </c>
      <c r="H538" s="1">
        <v>326.12688507090598</v>
      </c>
    </row>
    <row r="539" spans="1:8" x14ac:dyDescent="0.25">
      <c r="A539">
        <v>537</v>
      </c>
      <c r="B539">
        <v>4554</v>
      </c>
      <c r="C539" t="s">
        <v>1063</v>
      </c>
      <c r="D539" s="1">
        <v>0.98997820904761236</v>
      </c>
      <c r="E539" s="1">
        <v>2.1063366149949199E-2</v>
      </c>
      <c r="F539" s="1">
        <v>47</v>
      </c>
      <c r="G539" s="1">
        <v>31292.3537698039</v>
      </c>
      <c r="H539" s="1">
        <v>4787.2262897075097</v>
      </c>
    </row>
    <row r="540" spans="1:8" x14ac:dyDescent="0.25">
      <c r="A540">
        <v>538</v>
      </c>
      <c r="B540">
        <v>3789</v>
      </c>
      <c r="C540" t="s">
        <v>1162</v>
      </c>
      <c r="D540" s="1">
        <v>1.57488638215731</v>
      </c>
      <c r="E540" s="1">
        <v>2.0998485095430799E-2</v>
      </c>
      <c r="F540" s="1">
        <v>75</v>
      </c>
      <c r="G540" s="1">
        <v>32688.124866408201</v>
      </c>
      <c r="H540" s="1">
        <v>13352.388731986101</v>
      </c>
    </row>
    <row r="541" spans="1:8" x14ac:dyDescent="0.25">
      <c r="A541">
        <v>539</v>
      </c>
      <c r="B541">
        <v>6981</v>
      </c>
      <c r="C541" t="s">
        <v>1751</v>
      </c>
      <c r="D541" s="1">
        <v>0.27100244279641261</v>
      </c>
      <c r="E541" s="1">
        <v>2.08463417535702E-2</v>
      </c>
      <c r="F541" s="1">
        <v>13</v>
      </c>
      <c r="G541" s="1">
        <v>1603.6406229916399</v>
      </c>
      <c r="H541" s="1">
        <v>1585.95788502285</v>
      </c>
    </row>
    <row r="542" spans="1:8" x14ac:dyDescent="0.25">
      <c r="A542">
        <v>540</v>
      </c>
      <c r="B542">
        <v>7725</v>
      </c>
      <c r="C542" t="s">
        <v>397</v>
      </c>
      <c r="D542" s="1">
        <v>2.1558924439622649</v>
      </c>
      <c r="E542" s="1">
        <v>2.07297350380987E-2</v>
      </c>
      <c r="F542" s="1">
        <v>104</v>
      </c>
      <c r="G542" s="1">
        <v>15132.7411447595</v>
      </c>
      <c r="H542" s="1">
        <v>15132.7411447595</v>
      </c>
    </row>
    <row r="543" spans="1:8" x14ac:dyDescent="0.25">
      <c r="A543">
        <v>541</v>
      </c>
      <c r="B543">
        <v>3233</v>
      </c>
      <c r="C543" t="s">
        <v>1181</v>
      </c>
      <c r="D543" s="1">
        <v>0.1033787992108595</v>
      </c>
      <c r="E543" s="1">
        <v>2.06757598421719E-2</v>
      </c>
      <c r="F543" s="1">
        <v>5</v>
      </c>
      <c r="G543" s="1">
        <v>7126.30439986287</v>
      </c>
      <c r="H543" s="1">
        <v>646.42193306569595</v>
      </c>
    </row>
    <row r="544" spans="1:8" x14ac:dyDescent="0.25">
      <c r="A544">
        <v>542</v>
      </c>
      <c r="B544">
        <v>9385</v>
      </c>
      <c r="C544" t="s">
        <v>3049</v>
      </c>
      <c r="D544" s="1">
        <v>0.78498461360701677</v>
      </c>
      <c r="E544" s="1">
        <v>2.06574898317636E-2</v>
      </c>
      <c r="F544" s="1">
        <v>38</v>
      </c>
      <c r="G544" s="1">
        <v>7102.1777208712001</v>
      </c>
      <c r="H544" s="1">
        <v>7030.3171491232197</v>
      </c>
    </row>
    <row r="545" spans="1:8" x14ac:dyDescent="0.25">
      <c r="A545">
        <v>543</v>
      </c>
      <c r="B545">
        <v>8799</v>
      </c>
      <c r="C545" t="s">
        <v>1158</v>
      </c>
      <c r="D545" s="1">
        <v>1.22872057141173</v>
      </c>
      <c r="E545" s="1">
        <v>2.0478676190195499E-2</v>
      </c>
      <c r="F545" s="1">
        <v>60</v>
      </c>
      <c r="G545" s="1">
        <v>6527.85195781312</v>
      </c>
      <c r="H545" s="1">
        <v>6527.85195781312</v>
      </c>
    </row>
    <row r="546" spans="1:8" x14ac:dyDescent="0.25">
      <c r="A546">
        <v>544</v>
      </c>
      <c r="B546">
        <v>997</v>
      </c>
      <c r="C546" t="s">
        <v>2036</v>
      </c>
      <c r="D546" s="1">
        <v>0.63226252967839769</v>
      </c>
      <c r="E546" s="1">
        <v>2.0395565473496701E-2</v>
      </c>
      <c r="F546" s="1">
        <v>31</v>
      </c>
      <c r="G546" s="1">
        <v>46165.598844848202</v>
      </c>
      <c r="H546" s="1">
        <v>4196.3293373771403</v>
      </c>
    </row>
    <row r="547" spans="1:8" x14ac:dyDescent="0.25">
      <c r="A547">
        <v>545</v>
      </c>
      <c r="B547">
        <v>7324</v>
      </c>
      <c r="C547" t="s">
        <v>3310</v>
      </c>
      <c r="D547" s="1">
        <v>0.305489491615131</v>
      </c>
      <c r="E547" s="1">
        <v>2.0365966107675399E-2</v>
      </c>
      <c r="F547" s="1">
        <v>15</v>
      </c>
      <c r="G547" s="1">
        <v>7848.67141440255</v>
      </c>
      <c r="H547" s="1">
        <v>1683.27949254695</v>
      </c>
    </row>
    <row r="548" spans="1:8" x14ac:dyDescent="0.25">
      <c r="A548">
        <v>546</v>
      </c>
      <c r="B548">
        <v>1385</v>
      </c>
      <c r="C548" t="s">
        <v>1518</v>
      </c>
      <c r="D548" s="1">
        <v>0.36460878362515259</v>
      </c>
      <c r="E548" s="1">
        <v>2.0256043534730699E-2</v>
      </c>
      <c r="F548" s="1">
        <v>18</v>
      </c>
      <c r="G548" s="1">
        <v>35906.149121606999</v>
      </c>
      <c r="H548" s="1">
        <v>6523.4266951179698</v>
      </c>
    </row>
    <row r="549" spans="1:8" x14ac:dyDescent="0.25">
      <c r="A549">
        <v>547</v>
      </c>
      <c r="B549">
        <v>9096</v>
      </c>
      <c r="C549" t="s">
        <v>1741</v>
      </c>
      <c r="D549" s="1">
        <v>2.0449770446702731</v>
      </c>
      <c r="E549" s="1">
        <v>2.0247297471982902E-2</v>
      </c>
      <c r="F549" s="1">
        <v>101</v>
      </c>
      <c r="G549" s="1">
        <v>17177.250286865001</v>
      </c>
      <c r="H549" s="1">
        <v>17177.250286865001</v>
      </c>
    </row>
    <row r="550" spans="1:8" x14ac:dyDescent="0.25">
      <c r="A550">
        <v>548</v>
      </c>
      <c r="B550">
        <v>3520</v>
      </c>
      <c r="C550" t="s">
        <v>418</v>
      </c>
      <c r="D550" s="1">
        <v>0.14153082130087388</v>
      </c>
      <c r="E550" s="1">
        <v>2.0218688757267698E-2</v>
      </c>
      <c r="F550" s="1">
        <v>7</v>
      </c>
      <c r="G550" s="1">
        <v>8647.7105478683097</v>
      </c>
      <c r="H550" s="1">
        <v>1020.02777993936</v>
      </c>
    </row>
    <row r="551" spans="1:8" x14ac:dyDescent="0.25">
      <c r="A551">
        <v>549</v>
      </c>
      <c r="B551">
        <v>6034</v>
      </c>
      <c r="C551" t="s">
        <v>572</v>
      </c>
      <c r="D551" s="1">
        <v>6.5396680806482133</v>
      </c>
      <c r="E551" s="1">
        <v>2.0184160742741399E-2</v>
      </c>
      <c r="F551" s="1">
        <v>324</v>
      </c>
      <c r="G551" s="1">
        <v>40324.447984908402</v>
      </c>
      <c r="H551" s="1">
        <v>39346.098373140499</v>
      </c>
    </row>
    <row r="552" spans="1:8" x14ac:dyDescent="0.25">
      <c r="A552">
        <v>550</v>
      </c>
      <c r="B552">
        <v>2644</v>
      </c>
      <c r="C552" t="s">
        <v>623</v>
      </c>
      <c r="D552" s="1">
        <v>4.9095315133601556</v>
      </c>
      <c r="E552" s="1">
        <v>2.0038904136163899E-2</v>
      </c>
      <c r="F552" s="1">
        <v>245</v>
      </c>
      <c r="G552" s="1">
        <v>33018.736190981399</v>
      </c>
      <c r="H552" s="1">
        <v>32904.105377685002</v>
      </c>
    </row>
    <row r="553" spans="1:8" x14ac:dyDescent="0.25">
      <c r="A553">
        <v>551</v>
      </c>
      <c r="B553">
        <v>810</v>
      </c>
      <c r="C553" t="s">
        <v>3272</v>
      </c>
      <c r="D553" s="1">
        <v>1.1820165583878812</v>
      </c>
      <c r="E553" s="1">
        <v>2.0034178955726799E-2</v>
      </c>
      <c r="F553" s="1">
        <v>59</v>
      </c>
      <c r="G553" s="1">
        <v>13671.819901684799</v>
      </c>
      <c r="H553" s="1">
        <v>9296.9257685266002</v>
      </c>
    </row>
    <row r="554" spans="1:8" x14ac:dyDescent="0.25">
      <c r="A554">
        <v>552</v>
      </c>
      <c r="B554">
        <v>3864</v>
      </c>
      <c r="C554" t="s">
        <v>3172</v>
      </c>
      <c r="D554" s="1">
        <v>4.3033561252891257</v>
      </c>
      <c r="E554" s="1">
        <v>2.0015609885065701E-2</v>
      </c>
      <c r="F554" s="1">
        <v>215</v>
      </c>
      <c r="G554" s="1">
        <v>42790.931366220102</v>
      </c>
      <c r="H554" s="1">
        <v>41070.2396901912</v>
      </c>
    </row>
    <row r="555" spans="1:8" x14ac:dyDescent="0.25">
      <c r="A555">
        <v>553</v>
      </c>
      <c r="B555">
        <v>7545</v>
      </c>
      <c r="C555" t="s">
        <v>660</v>
      </c>
      <c r="D555" s="1">
        <v>0.95998874474537288</v>
      </c>
      <c r="E555" s="1">
        <v>1.9999765515528602E-2</v>
      </c>
      <c r="F555" s="1">
        <v>48</v>
      </c>
      <c r="G555" s="1">
        <v>4781.8495841685799</v>
      </c>
      <c r="H555" s="1">
        <v>4413.0115606981499</v>
      </c>
    </row>
    <row r="556" spans="1:8" x14ac:dyDescent="0.25">
      <c r="A556">
        <v>554</v>
      </c>
      <c r="B556">
        <v>9434</v>
      </c>
      <c r="C556" t="s">
        <v>482</v>
      </c>
      <c r="D556" s="1">
        <v>3.97467570460978E-2</v>
      </c>
      <c r="E556" s="1">
        <v>1.98733785230489E-2</v>
      </c>
      <c r="F556" s="1">
        <v>2</v>
      </c>
      <c r="G556" s="1">
        <v>668.53065440848798</v>
      </c>
      <c r="H556" s="1">
        <v>547.56479241148804</v>
      </c>
    </row>
    <row r="557" spans="1:8" x14ac:dyDescent="0.25">
      <c r="A557">
        <v>555</v>
      </c>
      <c r="B557">
        <v>5926</v>
      </c>
      <c r="C557" t="s">
        <v>616</v>
      </c>
      <c r="D557" s="1">
        <v>7.3079876497007401</v>
      </c>
      <c r="E557" s="1">
        <v>1.9858662091578098E-2</v>
      </c>
      <c r="F557" s="1">
        <v>368</v>
      </c>
      <c r="G557" s="1">
        <v>49991.437329063599</v>
      </c>
      <c r="H557" s="1">
        <v>49037.454430276302</v>
      </c>
    </row>
    <row r="558" spans="1:8" x14ac:dyDescent="0.25">
      <c r="A558">
        <v>556</v>
      </c>
      <c r="B558">
        <v>2330</v>
      </c>
      <c r="C558" t="s">
        <v>1583</v>
      </c>
      <c r="D558" s="1">
        <v>4.3120297268687446</v>
      </c>
      <c r="E558" s="1">
        <v>1.9779952875544699E-2</v>
      </c>
      <c r="F558" s="1">
        <v>218</v>
      </c>
      <c r="G558" s="1">
        <v>78386.001156511396</v>
      </c>
      <c r="H558" s="1">
        <v>50631.5550181531</v>
      </c>
    </row>
    <row r="559" spans="1:8" x14ac:dyDescent="0.25">
      <c r="A559">
        <v>557</v>
      </c>
      <c r="B559">
        <v>1205</v>
      </c>
      <c r="C559" t="s">
        <v>2284</v>
      </c>
      <c r="D559" s="1">
        <v>1.582033108872912</v>
      </c>
      <c r="E559" s="1">
        <v>1.97754138609114E-2</v>
      </c>
      <c r="F559" s="1">
        <v>80</v>
      </c>
      <c r="G559" s="1">
        <v>39393.622089442899</v>
      </c>
      <c r="H559" s="1">
        <v>13880.8277767869</v>
      </c>
    </row>
    <row r="560" spans="1:8" x14ac:dyDescent="0.25">
      <c r="A560">
        <v>558</v>
      </c>
      <c r="B560">
        <v>6042</v>
      </c>
      <c r="C560" t="s">
        <v>1930</v>
      </c>
      <c r="D560" s="1">
        <v>1.5211114873915654</v>
      </c>
      <c r="E560" s="1">
        <v>1.9754694641448901E-2</v>
      </c>
      <c r="F560" s="1">
        <v>77</v>
      </c>
      <c r="G560" s="1">
        <v>21913.014417151098</v>
      </c>
      <c r="H560" s="1">
        <v>18073.015668362699</v>
      </c>
    </row>
    <row r="561" spans="1:8" x14ac:dyDescent="0.25">
      <c r="A561">
        <v>559</v>
      </c>
      <c r="B561">
        <v>5246</v>
      </c>
      <c r="C561" t="s">
        <v>934</v>
      </c>
      <c r="D561" s="1">
        <v>0.23606688223432798</v>
      </c>
      <c r="E561" s="1">
        <v>1.9672240186193998E-2</v>
      </c>
      <c r="F561" s="1">
        <v>12</v>
      </c>
      <c r="G561" s="1">
        <v>23676.389018778002</v>
      </c>
      <c r="H561" s="1">
        <v>3402.7975114493102</v>
      </c>
    </row>
    <row r="562" spans="1:8" x14ac:dyDescent="0.25">
      <c r="A562">
        <v>560</v>
      </c>
      <c r="B562">
        <v>1717</v>
      </c>
      <c r="C562" t="s">
        <v>2304</v>
      </c>
      <c r="D562" s="1">
        <v>0.62824310890277435</v>
      </c>
      <c r="E562" s="1">
        <v>1.9632597153211698E-2</v>
      </c>
      <c r="F562" s="1">
        <v>32</v>
      </c>
      <c r="G562" s="1">
        <v>17899.6887278541</v>
      </c>
      <c r="H562" s="1">
        <v>2988.8541974315399</v>
      </c>
    </row>
    <row r="563" spans="1:8" x14ac:dyDescent="0.25">
      <c r="A563">
        <v>561</v>
      </c>
      <c r="B563">
        <v>865</v>
      </c>
      <c r="C563" t="s">
        <v>2514</v>
      </c>
      <c r="D563" s="1">
        <v>2.1171484734799573</v>
      </c>
      <c r="E563" s="1">
        <v>1.96032266062959E-2</v>
      </c>
      <c r="F563" s="1">
        <v>108</v>
      </c>
      <c r="G563" s="1">
        <v>20565.019634046199</v>
      </c>
      <c r="H563" s="1">
        <v>11909.778666050899</v>
      </c>
    </row>
    <row r="564" spans="1:8" x14ac:dyDescent="0.25">
      <c r="A564">
        <v>562</v>
      </c>
      <c r="B564">
        <v>4905</v>
      </c>
      <c r="C564" t="s">
        <v>1105</v>
      </c>
      <c r="D564" s="1">
        <v>2.2273658357716983</v>
      </c>
      <c r="E564" s="1">
        <v>1.9538296805014899E-2</v>
      </c>
      <c r="F564" s="1">
        <v>114</v>
      </c>
      <c r="G564" s="1">
        <v>20680.6827403926</v>
      </c>
      <c r="H564" s="1">
        <v>16837.2871085964</v>
      </c>
    </row>
    <row r="565" spans="1:8" x14ac:dyDescent="0.25">
      <c r="A565">
        <v>563</v>
      </c>
      <c r="B565">
        <v>1351</v>
      </c>
      <c r="C565" t="s">
        <v>178</v>
      </c>
      <c r="D565" s="1">
        <v>3.3758212163534544</v>
      </c>
      <c r="E565" s="1">
        <v>1.95134174355691E-2</v>
      </c>
      <c r="F565" s="1">
        <v>173</v>
      </c>
      <c r="G565" s="1">
        <v>29518.335449250899</v>
      </c>
      <c r="H565" s="1">
        <v>28983.153007520101</v>
      </c>
    </row>
    <row r="566" spans="1:8" x14ac:dyDescent="0.25">
      <c r="A566">
        <v>564</v>
      </c>
      <c r="B566">
        <v>5183</v>
      </c>
      <c r="C566" t="s">
        <v>1259</v>
      </c>
      <c r="D566" s="1">
        <v>5.1866710450906082</v>
      </c>
      <c r="E566" s="1">
        <v>1.9498763327408301E-2</v>
      </c>
      <c r="F566" s="1">
        <v>266</v>
      </c>
      <c r="G566" s="1">
        <v>35383.110441070101</v>
      </c>
      <c r="H566" s="1">
        <v>28229.992514487301</v>
      </c>
    </row>
    <row r="567" spans="1:8" x14ac:dyDescent="0.25">
      <c r="A567">
        <v>565</v>
      </c>
      <c r="B567">
        <v>2710</v>
      </c>
      <c r="C567" t="s">
        <v>1308</v>
      </c>
      <c r="D567" s="1">
        <v>6.2857685406914534</v>
      </c>
      <c r="E567" s="1">
        <v>1.94005201873193E-2</v>
      </c>
      <c r="F567" s="1">
        <v>324</v>
      </c>
      <c r="G567" s="1">
        <v>63297.309512008498</v>
      </c>
      <c r="H567" s="1">
        <v>47939.000142559897</v>
      </c>
    </row>
    <row r="568" spans="1:8" x14ac:dyDescent="0.25">
      <c r="A568">
        <v>566</v>
      </c>
      <c r="B568">
        <v>383</v>
      </c>
      <c r="C568" t="s">
        <v>3369</v>
      </c>
      <c r="D568" s="1">
        <v>2.9400860214376272</v>
      </c>
      <c r="E568" s="1">
        <v>1.9342671193668601E-2</v>
      </c>
      <c r="F568" s="1">
        <v>152</v>
      </c>
      <c r="G568" s="1">
        <v>68431.276894041803</v>
      </c>
      <c r="H568" s="1">
        <v>62221.133504451398</v>
      </c>
    </row>
    <row r="569" spans="1:8" x14ac:dyDescent="0.25">
      <c r="A569">
        <v>567</v>
      </c>
      <c r="B569">
        <v>1870</v>
      </c>
      <c r="C569" t="s">
        <v>1508</v>
      </c>
      <c r="D569" s="1">
        <v>0.173669446965771</v>
      </c>
      <c r="E569" s="1">
        <v>1.9296605218419E-2</v>
      </c>
      <c r="F569" s="1">
        <v>9</v>
      </c>
      <c r="G569" s="1">
        <v>28928.7410602655</v>
      </c>
      <c r="H569" s="1">
        <v>18092.517770226899</v>
      </c>
    </row>
    <row r="570" spans="1:8" x14ac:dyDescent="0.25">
      <c r="A570">
        <v>568</v>
      </c>
      <c r="B570">
        <v>4539</v>
      </c>
      <c r="C570" t="s">
        <v>1511</v>
      </c>
      <c r="D570" s="1">
        <v>4.2170361629509534</v>
      </c>
      <c r="E570" s="1">
        <v>1.9255872890187001E-2</v>
      </c>
      <c r="F570" s="1">
        <v>219</v>
      </c>
      <c r="G570" s="1">
        <v>26210.402582958301</v>
      </c>
      <c r="H570" s="1">
        <v>26210.402582958301</v>
      </c>
    </row>
    <row r="571" spans="1:8" x14ac:dyDescent="0.25">
      <c r="A571">
        <v>569</v>
      </c>
      <c r="B571">
        <v>6270</v>
      </c>
      <c r="C571" t="s">
        <v>3489</v>
      </c>
      <c r="D571" s="1">
        <v>0.11529831290394181</v>
      </c>
      <c r="E571" s="1">
        <v>1.9216385483990302E-2</v>
      </c>
      <c r="F571" s="1">
        <v>6</v>
      </c>
      <c r="G571" s="1">
        <v>12014.086691495901</v>
      </c>
      <c r="H571" s="1">
        <v>3826.9754052298199</v>
      </c>
    </row>
    <row r="572" spans="1:8" x14ac:dyDescent="0.25">
      <c r="A572">
        <v>570</v>
      </c>
      <c r="B572">
        <v>1910</v>
      </c>
      <c r="C572" t="s">
        <v>3246</v>
      </c>
      <c r="D572" s="1">
        <v>0.28731336214870495</v>
      </c>
      <c r="E572" s="1">
        <v>1.9154224143246999E-2</v>
      </c>
      <c r="F572" s="1">
        <v>15</v>
      </c>
      <c r="G572" s="1">
        <v>45845.8744973024</v>
      </c>
      <c r="H572" s="1">
        <v>4139.5095549055704</v>
      </c>
    </row>
    <row r="573" spans="1:8" x14ac:dyDescent="0.25">
      <c r="A573">
        <v>571</v>
      </c>
      <c r="B573">
        <v>1207</v>
      </c>
      <c r="C573" t="s">
        <v>636</v>
      </c>
      <c r="D573" s="1">
        <v>6.3662963356980979</v>
      </c>
      <c r="E573" s="1">
        <v>1.9118007014108401E-2</v>
      </c>
      <c r="F573" s="1">
        <v>333</v>
      </c>
      <c r="G573" s="1">
        <v>39083.101899208697</v>
      </c>
      <c r="H573" s="1">
        <v>39083.101899208697</v>
      </c>
    </row>
    <row r="574" spans="1:8" x14ac:dyDescent="0.25">
      <c r="A574">
        <v>572</v>
      </c>
      <c r="B574">
        <v>2295</v>
      </c>
      <c r="C574" t="s">
        <v>2035</v>
      </c>
      <c r="D574" s="1">
        <v>4.566568462730304</v>
      </c>
      <c r="E574" s="1">
        <v>1.90273685947096E-2</v>
      </c>
      <c r="F574" s="1">
        <v>240</v>
      </c>
      <c r="G574" s="1">
        <v>49967.024861038502</v>
      </c>
      <c r="H574" s="1">
        <v>40782.579284877502</v>
      </c>
    </row>
    <row r="575" spans="1:8" x14ac:dyDescent="0.25">
      <c r="A575">
        <v>573</v>
      </c>
      <c r="B575">
        <v>7629</v>
      </c>
      <c r="C575" t="s">
        <v>469</v>
      </c>
      <c r="D575" s="1">
        <v>0.66343258186811904</v>
      </c>
      <c r="E575" s="1">
        <v>1.89552166248034E-2</v>
      </c>
      <c r="F575" s="1">
        <v>35</v>
      </c>
      <c r="G575" s="1">
        <v>13781.923348844</v>
      </c>
      <c r="H575" s="1">
        <v>6467.9582627273503</v>
      </c>
    </row>
    <row r="576" spans="1:8" x14ac:dyDescent="0.25">
      <c r="A576">
        <v>574</v>
      </c>
      <c r="B576">
        <v>2436</v>
      </c>
      <c r="C576" t="s">
        <v>773</v>
      </c>
      <c r="D576" s="1">
        <v>6.9272570958236921</v>
      </c>
      <c r="E576" s="1">
        <v>1.8875359934124501E-2</v>
      </c>
      <c r="F576" s="1">
        <v>367</v>
      </c>
      <c r="G576" s="1">
        <v>51035.870682477696</v>
      </c>
      <c r="H576" s="1">
        <v>51035.870682477696</v>
      </c>
    </row>
    <row r="577" spans="1:8" x14ac:dyDescent="0.25">
      <c r="A577">
        <v>575</v>
      </c>
      <c r="B577">
        <v>2491</v>
      </c>
      <c r="C577" t="s">
        <v>1474</v>
      </c>
      <c r="D577" s="1">
        <v>4.4509311691827671</v>
      </c>
      <c r="E577" s="1">
        <v>1.8859877835520199E-2</v>
      </c>
      <c r="F577" s="1">
        <v>236</v>
      </c>
      <c r="G577" s="1">
        <v>42798.2233997359</v>
      </c>
      <c r="H577" s="1">
        <v>29351.404728818401</v>
      </c>
    </row>
    <row r="578" spans="1:8" x14ac:dyDescent="0.25">
      <c r="A578">
        <v>576</v>
      </c>
      <c r="B578">
        <v>77</v>
      </c>
      <c r="C578" t="s">
        <v>451</v>
      </c>
      <c r="D578" s="1">
        <v>1.1313659237654641</v>
      </c>
      <c r="E578" s="1">
        <v>1.8856098729424401E-2</v>
      </c>
      <c r="F578" s="1">
        <v>60</v>
      </c>
      <c r="G578" s="1">
        <v>85775.134912744994</v>
      </c>
      <c r="H578" s="1">
        <v>15619.5142975459</v>
      </c>
    </row>
    <row r="579" spans="1:8" x14ac:dyDescent="0.25">
      <c r="A579">
        <v>577</v>
      </c>
      <c r="B579">
        <v>6074</v>
      </c>
      <c r="C579" t="s">
        <v>1179</v>
      </c>
      <c r="D579" s="1">
        <v>1.8394457884552458</v>
      </c>
      <c r="E579" s="1">
        <v>1.8769854984237201E-2</v>
      </c>
      <c r="F579" s="1">
        <v>98</v>
      </c>
      <c r="G579" s="1">
        <v>18893.024093947901</v>
      </c>
      <c r="H579" s="1">
        <v>18893.024093947901</v>
      </c>
    </row>
    <row r="580" spans="1:8" x14ac:dyDescent="0.25">
      <c r="A580">
        <v>578</v>
      </c>
      <c r="B580">
        <v>528</v>
      </c>
      <c r="C580" t="s">
        <v>1398</v>
      </c>
      <c r="D580" s="1">
        <v>4.5296982496262403</v>
      </c>
      <c r="E580" s="1">
        <v>1.8717761362091901E-2</v>
      </c>
      <c r="F580" s="1">
        <v>242</v>
      </c>
      <c r="G580" s="1">
        <v>36343.227042291699</v>
      </c>
      <c r="H580" s="1">
        <v>27815.412731928602</v>
      </c>
    </row>
    <row r="581" spans="1:8" x14ac:dyDescent="0.25">
      <c r="A581">
        <v>579</v>
      </c>
      <c r="B581">
        <v>8265</v>
      </c>
      <c r="C581" t="s">
        <v>1074</v>
      </c>
      <c r="D581" s="1">
        <v>0.46709125179151756</v>
      </c>
      <c r="E581" s="1">
        <v>1.8683650071660701E-2</v>
      </c>
      <c r="F581" s="1">
        <v>25</v>
      </c>
      <c r="G581" s="1">
        <v>2239.5086871928702</v>
      </c>
      <c r="H581" s="1">
        <v>2239.5086871928702</v>
      </c>
    </row>
    <row r="582" spans="1:8" x14ac:dyDescent="0.25">
      <c r="A582">
        <v>580</v>
      </c>
      <c r="B582">
        <v>6166</v>
      </c>
      <c r="C582" t="s">
        <v>3109</v>
      </c>
      <c r="D582" s="1">
        <v>0.91393019924646435</v>
      </c>
      <c r="E582" s="1">
        <v>1.8651636719315599E-2</v>
      </c>
      <c r="F582" s="1">
        <v>49</v>
      </c>
      <c r="G582" s="1">
        <v>6265.9534949563404</v>
      </c>
      <c r="H582" s="1">
        <v>6095.1273748880003</v>
      </c>
    </row>
    <row r="583" spans="1:8" x14ac:dyDescent="0.25">
      <c r="A583">
        <v>581</v>
      </c>
      <c r="B583">
        <v>6039</v>
      </c>
      <c r="C583" t="s">
        <v>749</v>
      </c>
      <c r="D583" s="1">
        <v>2.0469541213722589</v>
      </c>
      <c r="E583" s="1">
        <v>1.86086738306569E-2</v>
      </c>
      <c r="F583" s="1">
        <v>110</v>
      </c>
      <c r="G583" s="1">
        <v>16389.568361895399</v>
      </c>
      <c r="H583" s="1">
        <v>13317.9229512074</v>
      </c>
    </row>
    <row r="584" spans="1:8" x14ac:dyDescent="0.25">
      <c r="A584">
        <v>582</v>
      </c>
      <c r="B584">
        <v>3929</v>
      </c>
      <c r="C584" t="s">
        <v>1043</v>
      </c>
      <c r="D584" s="1">
        <v>0.64987033054168408</v>
      </c>
      <c r="E584" s="1">
        <v>1.8567723729762401E-2</v>
      </c>
      <c r="F584" s="1">
        <v>35</v>
      </c>
      <c r="G584" s="1">
        <v>37519.498318529302</v>
      </c>
      <c r="H584" s="1">
        <v>3350.8900271919802</v>
      </c>
    </row>
    <row r="585" spans="1:8" x14ac:dyDescent="0.25">
      <c r="A585">
        <v>583</v>
      </c>
      <c r="B585">
        <v>8874</v>
      </c>
      <c r="C585" t="s">
        <v>2197</v>
      </c>
      <c r="D585" s="1">
        <v>1.8527158662867901E-2</v>
      </c>
      <c r="E585" s="1">
        <v>1.8527158662867901E-2</v>
      </c>
      <c r="F585" s="1">
        <v>1</v>
      </c>
      <c r="G585" s="1">
        <v>9360.6260382840992</v>
      </c>
      <c r="H585" s="1">
        <v>9360.6260382840992</v>
      </c>
    </row>
    <row r="586" spans="1:8" x14ac:dyDescent="0.25">
      <c r="A586">
        <v>584</v>
      </c>
      <c r="B586">
        <v>8716</v>
      </c>
      <c r="C586" t="s">
        <v>2156</v>
      </c>
      <c r="D586" s="1">
        <v>5.5169483975995505E-2</v>
      </c>
      <c r="E586" s="1">
        <v>1.8389827991998502E-2</v>
      </c>
      <c r="F586" s="1">
        <v>3</v>
      </c>
      <c r="G586" s="1">
        <v>8936.2241759210992</v>
      </c>
      <c r="H586" s="1">
        <v>6347.4219447002797</v>
      </c>
    </row>
    <row r="587" spans="1:8" x14ac:dyDescent="0.25">
      <c r="A587">
        <v>585</v>
      </c>
      <c r="B587">
        <v>2401</v>
      </c>
      <c r="C587" t="s">
        <v>717</v>
      </c>
      <c r="D587" s="1">
        <v>0.2569419808439834</v>
      </c>
      <c r="E587" s="1">
        <v>1.8352998631713101E-2</v>
      </c>
      <c r="F587" s="1">
        <v>14</v>
      </c>
      <c r="G587" s="1">
        <v>51726.836912691499</v>
      </c>
      <c r="H587" s="1">
        <v>50010.0283822497</v>
      </c>
    </row>
    <row r="588" spans="1:8" x14ac:dyDescent="0.25">
      <c r="A588">
        <v>586</v>
      </c>
      <c r="B588">
        <v>3229</v>
      </c>
      <c r="C588" t="s">
        <v>1504</v>
      </c>
      <c r="D588" s="1">
        <v>0.85879689240663271</v>
      </c>
      <c r="E588" s="1">
        <v>1.8272274306524099E-2</v>
      </c>
      <c r="F588" s="1">
        <v>47</v>
      </c>
      <c r="G588" s="1">
        <v>12965.106024807201</v>
      </c>
      <c r="H588" s="1">
        <v>5477.4083026434701</v>
      </c>
    </row>
    <row r="589" spans="1:8" x14ac:dyDescent="0.25">
      <c r="A589">
        <v>587</v>
      </c>
      <c r="B589">
        <v>6987</v>
      </c>
      <c r="C589" t="s">
        <v>1462</v>
      </c>
      <c r="D589" s="1">
        <v>3.5423708464353991</v>
      </c>
      <c r="E589" s="1">
        <v>1.8259643538326799E-2</v>
      </c>
      <c r="F589" s="1">
        <v>194</v>
      </c>
      <c r="G589" s="1">
        <v>20671.481818391301</v>
      </c>
      <c r="H589" s="1">
        <v>20671.481818391301</v>
      </c>
    </row>
    <row r="590" spans="1:8" x14ac:dyDescent="0.25">
      <c r="A590">
        <v>588</v>
      </c>
      <c r="B590">
        <v>5777</v>
      </c>
      <c r="C590" t="s">
        <v>1596</v>
      </c>
      <c r="D590" s="1">
        <v>7.3030798676701203E-2</v>
      </c>
      <c r="E590" s="1">
        <v>1.8257699669175301E-2</v>
      </c>
      <c r="F590" s="1">
        <v>4</v>
      </c>
      <c r="G590" s="1">
        <v>6000.7291000681098</v>
      </c>
      <c r="H590" s="1">
        <v>352.74936542997801</v>
      </c>
    </row>
    <row r="591" spans="1:8" x14ac:dyDescent="0.25">
      <c r="A591">
        <v>589</v>
      </c>
      <c r="B591">
        <v>3084</v>
      </c>
      <c r="C591" t="s">
        <v>1552</v>
      </c>
      <c r="D591" s="1">
        <v>2.4460924227045595</v>
      </c>
      <c r="E591" s="1">
        <v>1.8254421064959399E-2</v>
      </c>
      <c r="F591" s="1">
        <v>134</v>
      </c>
      <c r="G591" s="1">
        <v>32085.8686564454</v>
      </c>
      <c r="H591" s="1">
        <v>26862.802260479199</v>
      </c>
    </row>
    <row r="592" spans="1:8" x14ac:dyDescent="0.25">
      <c r="A592">
        <v>590</v>
      </c>
      <c r="B592">
        <v>5197</v>
      </c>
      <c r="C592" t="s">
        <v>1350</v>
      </c>
      <c r="D592" s="1">
        <v>0.61909733270832779</v>
      </c>
      <c r="E592" s="1">
        <v>1.82087450796567E-2</v>
      </c>
      <c r="F592" s="1">
        <v>34</v>
      </c>
      <c r="G592" s="1">
        <v>3125.6697643961202</v>
      </c>
      <c r="H592" s="1">
        <v>3125.6697643961202</v>
      </c>
    </row>
    <row r="593" spans="1:8" x14ac:dyDescent="0.25">
      <c r="A593">
        <v>591</v>
      </c>
      <c r="B593">
        <v>4569</v>
      </c>
      <c r="C593" t="s">
        <v>770</v>
      </c>
      <c r="D593" s="1">
        <v>2.5217462370473007</v>
      </c>
      <c r="E593" s="1">
        <v>1.8142059259333099E-2</v>
      </c>
      <c r="F593" s="1">
        <v>139</v>
      </c>
      <c r="G593" s="1">
        <v>23694.4018314532</v>
      </c>
      <c r="H593" s="1">
        <v>16411.120634081301</v>
      </c>
    </row>
    <row r="594" spans="1:8" x14ac:dyDescent="0.25">
      <c r="A594">
        <v>592</v>
      </c>
      <c r="B594">
        <v>7733</v>
      </c>
      <c r="C594" t="s">
        <v>765</v>
      </c>
      <c r="D594" s="1">
        <v>2.7494659371953998</v>
      </c>
      <c r="E594" s="1">
        <v>1.8088591692074999E-2</v>
      </c>
      <c r="F594" s="1">
        <v>152</v>
      </c>
      <c r="G594" s="1">
        <v>34104.4460088696</v>
      </c>
      <c r="H594" s="1">
        <v>28650.9926778318</v>
      </c>
    </row>
    <row r="595" spans="1:8" x14ac:dyDescent="0.25">
      <c r="A595">
        <v>593</v>
      </c>
      <c r="B595">
        <v>7722</v>
      </c>
      <c r="C595" t="s">
        <v>3026</v>
      </c>
      <c r="D595" s="1">
        <v>2.438834419398042</v>
      </c>
      <c r="E595" s="1">
        <v>1.8065440143689201E-2</v>
      </c>
      <c r="F595" s="1">
        <v>135</v>
      </c>
      <c r="G595" s="1">
        <v>47865.006416667798</v>
      </c>
      <c r="H595" s="1">
        <v>42515.717921811403</v>
      </c>
    </row>
    <row r="596" spans="1:8" x14ac:dyDescent="0.25">
      <c r="A596">
        <v>594</v>
      </c>
      <c r="B596">
        <v>3694</v>
      </c>
      <c r="C596" t="s">
        <v>1919</v>
      </c>
      <c r="D596" s="1">
        <v>1.999207602324542</v>
      </c>
      <c r="E596" s="1">
        <v>1.8010879300221098E-2</v>
      </c>
      <c r="F596" s="1">
        <v>111</v>
      </c>
      <c r="G596" s="1">
        <v>131623.530947794</v>
      </c>
      <c r="H596" s="1">
        <v>34089.752137811702</v>
      </c>
    </row>
    <row r="597" spans="1:8" x14ac:dyDescent="0.25">
      <c r="A597">
        <v>595</v>
      </c>
      <c r="B597">
        <v>21</v>
      </c>
      <c r="C597" t="s">
        <v>1505</v>
      </c>
      <c r="D597" s="1">
        <v>0.50412276609838358</v>
      </c>
      <c r="E597" s="1">
        <v>1.8004384503513698E-2</v>
      </c>
      <c r="F597" s="1">
        <v>28</v>
      </c>
      <c r="G597" s="1">
        <v>30573.134203476598</v>
      </c>
      <c r="H597" s="1">
        <v>2751.1630844915098</v>
      </c>
    </row>
    <row r="598" spans="1:8" x14ac:dyDescent="0.25">
      <c r="A598">
        <v>596</v>
      </c>
      <c r="B598">
        <v>8766</v>
      </c>
      <c r="C598" t="s">
        <v>3148</v>
      </c>
      <c r="D598" s="1">
        <v>0.52123840629894547</v>
      </c>
      <c r="E598" s="1">
        <v>1.79737381482395E-2</v>
      </c>
      <c r="F598" s="1">
        <v>29</v>
      </c>
      <c r="G598" s="1">
        <v>5007.30282856331</v>
      </c>
      <c r="H598" s="1">
        <v>4212.4471370104602</v>
      </c>
    </row>
    <row r="599" spans="1:8" x14ac:dyDescent="0.25">
      <c r="A599">
        <v>597</v>
      </c>
      <c r="B599">
        <v>4993</v>
      </c>
      <c r="C599" t="s">
        <v>2910</v>
      </c>
      <c r="D599" s="1">
        <v>0.6649130851914965</v>
      </c>
      <c r="E599" s="1">
        <v>1.79706239240945E-2</v>
      </c>
      <c r="F599" s="1">
        <v>37</v>
      </c>
      <c r="G599" s="1">
        <v>11871.204046477</v>
      </c>
      <c r="H599" s="1">
        <v>11871.204046477</v>
      </c>
    </row>
    <row r="600" spans="1:8" x14ac:dyDescent="0.25">
      <c r="A600">
        <v>598</v>
      </c>
      <c r="B600">
        <v>4162</v>
      </c>
      <c r="C600" t="s">
        <v>358</v>
      </c>
      <c r="D600" s="1">
        <v>4.0558833148338165</v>
      </c>
      <c r="E600" s="1">
        <v>1.7946386348822198E-2</v>
      </c>
      <c r="F600" s="1">
        <v>226</v>
      </c>
      <c r="G600" s="1">
        <v>58146.970078797996</v>
      </c>
      <c r="H600" s="1">
        <v>57069.906449280097</v>
      </c>
    </row>
    <row r="601" spans="1:8" x14ac:dyDescent="0.25">
      <c r="A601">
        <v>599</v>
      </c>
      <c r="B601">
        <v>7235</v>
      </c>
      <c r="C601" t="s">
        <v>1656</v>
      </c>
      <c r="D601" s="1">
        <v>0.19731236433551061</v>
      </c>
      <c r="E601" s="1">
        <v>1.79374876668646E-2</v>
      </c>
      <c r="F601" s="1">
        <v>11</v>
      </c>
      <c r="G601" s="1">
        <v>9248.1499332958392</v>
      </c>
      <c r="H601" s="1">
        <v>947.91562175156901</v>
      </c>
    </row>
    <row r="602" spans="1:8" x14ac:dyDescent="0.25">
      <c r="A602">
        <v>600</v>
      </c>
      <c r="B602">
        <v>2260</v>
      </c>
      <c r="C602" t="s">
        <v>1999</v>
      </c>
      <c r="D602" s="1">
        <v>6.6069274191373966</v>
      </c>
      <c r="E602" s="1">
        <v>1.79049523553859E-2</v>
      </c>
      <c r="F602" s="1">
        <v>369</v>
      </c>
      <c r="G602" s="1">
        <v>45356.653488775897</v>
      </c>
      <c r="H602" s="1">
        <v>45356.653488775897</v>
      </c>
    </row>
    <row r="603" spans="1:8" x14ac:dyDescent="0.25">
      <c r="A603">
        <v>601</v>
      </c>
      <c r="B603">
        <v>5408</v>
      </c>
      <c r="C603" t="s">
        <v>2327</v>
      </c>
      <c r="D603" s="1">
        <v>1.6408411164037666</v>
      </c>
      <c r="E603" s="1">
        <v>1.7835229526127899E-2</v>
      </c>
      <c r="F603" s="1">
        <v>92</v>
      </c>
      <c r="G603" s="1">
        <v>38825.6097761001</v>
      </c>
      <c r="H603" s="1">
        <v>36116.113482607499</v>
      </c>
    </row>
    <row r="604" spans="1:8" x14ac:dyDescent="0.25">
      <c r="A604">
        <v>602</v>
      </c>
      <c r="B604">
        <v>1069</v>
      </c>
      <c r="C604" t="s">
        <v>233</v>
      </c>
      <c r="D604" s="1">
        <v>10.590437165631611</v>
      </c>
      <c r="E604" s="1">
        <v>1.7739425738076402E-2</v>
      </c>
      <c r="F604" s="1">
        <v>597</v>
      </c>
      <c r="G604" s="1">
        <v>70305.795700735107</v>
      </c>
      <c r="H604" s="1">
        <v>70305.795700735107</v>
      </c>
    </row>
    <row r="605" spans="1:8" x14ac:dyDescent="0.25">
      <c r="A605">
        <v>603</v>
      </c>
      <c r="B605">
        <v>4383</v>
      </c>
      <c r="C605" t="s">
        <v>3443</v>
      </c>
      <c r="D605" s="1">
        <v>1.7734734852034799E-2</v>
      </c>
      <c r="E605" s="1">
        <v>1.7734734852034799E-2</v>
      </c>
      <c r="F605" s="1">
        <v>1</v>
      </c>
      <c r="G605" s="1">
        <v>18927.228324697699</v>
      </c>
      <c r="H605" s="1">
        <v>0</v>
      </c>
    </row>
    <row r="606" spans="1:8" x14ac:dyDescent="0.25">
      <c r="A606">
        <v>604</v>
      </c>
      <c r="B606">
        <v>1080</v>
      </c>
      <c r="C606" t="s">
        <v>1506</v>
      </c>
      <c r="D606" s="1">
        <v>1.4849809456054774</v>
      </c>
      <c r="E606" s="1">
        <v>1.7678344590541399E-2</v>
      </c>
      <c r="F606" s="1">
        <v>84</v>
      </c>
      <c r="G606" s="1">
        <v>32224.283229439901</v>
      </c>
      <c r="H606" s="1">
        <v>13187.2724240152</v>
      </c>
    </row>
    <row r="607" spans="1:8" x14ac:dyDescent="0.25">
      <c r="A607">
        <v>605</v>
      </c>
      <c r="B607">
        <v>1818</v>
      </c>
      <c r="C607" t="s">
        <v>970</v>
      </c>
      <c r="D607" s="1">
        <v>7.5477798094548962</v>
      </c>
      <c r="E607" s="1">
        <v>1.7676299319566501E-2</v>
      </c>
      <c r="F607" s="1">
        <v>427</v>
      </c>
      <c r="G607" s="1">
        <v>66951.8529284658</v>
      </c>
      <c r="H607" s="1">
        <v>52446.762785958701</v>
      </c>
    </row>
    <row r="608" spans="1:8" x14ac:dyDescent="0.25">
      <c r="A608">
        <v>606</v>
      </c>
      <c r="B608">
        <v>7857</v>
      </c>
      <c r="C608" t="s">
        <v>3096</v>
      </c>
      <c r="D608" s="1">
        <v>1.75538833424865</v>
      </c>
      <c r="E608" s="1">
        <v>1.75538833424865E-2</v>
      </c>
      <c r="F608" s="1">
        <v>100</v>
      </c>
      <c r="G608" s="1">
        <v>18404.5570217268</v>
      </c>
      <c r="H608" s="1">
        <v>15407.079187093101</v>
      </c>
    </row>
    <row r="609" spans="1:8" x14ac:dyDescent="0.25">
      <c r="A609">
        <v>607</v>
      </c>
      <c r="B609">
        <v>7027</v>
      </c>
      <c r="C609" t="s">
        <v>2005</v>
      </c>
      <c r="D609" s="1">
        <v>0.31585150611358204</v>
      </c>
      <c r="E609" s="1">
        <v>1.7547305895199001E-2</v>
      </c>
      <c r="F609" s="1">
        <v>18</v>
      </c>
      <c r="G609" s="1">
        <v>45102.103088960997</v>
      </c>
      <c r="H609" s="1">
        <v>18290.2185845526</v>
      </c>
    </row>
    <row r="610" spans="1:8" x14ac:dyDescent="0.25">
      <c r="A610">
        <v>608</v>
      </c>
      <c r="B610">
        <v>9383</v>
      </c>
      <c r="C610" t="s">
        <v>1544</v>
      </c>
      <c r="D610" s="1">
        <v>5.2574350160632499E-2</v>
      </c>
      <c r="E610" s="1">
        <v>1.7524783386877501E-2</v>
      </c>
      <c r="F610" s="1">
        <v>3</v>
      </c>
      <c r="G610" s="1">
        <v>5057.3021149425103</v>
      </c>
      <c r="H610" s="1">
        <v>5057.3021149425103</v>
      </c>
    </row>
    <row r="611" spans="1:8" x14ac:dyDescent="0.25">
      <c r="A611">
        <v>609</v>
      </c>
      <c r="B611">
        <v>813</v>
      </c>
      <c r="C611" t="s">
        <v>2540</v>
      </c>
      <c r="D611" s="1">
        <v>1.4370190175826523</v>
      </c>
      <c r="E611" s="1">
        <v>1.7524622165642101E-2</v>
      </c>
      <c r="F611" s="1">
        <v>82</v>
      </c>
      <c r="G611" s="1">
        <v>29119.055595785499</v>
      </c>
      <c r="H611" s="1">
        <v>12533.7224979448</v>
      </c>
    </row>
    <row r="612" spans="1:8" x14ac:dyDescent="0.25">
      <c r="A612">
        <v>610</v>
      </c>
      <c r="B612">
        <v>7078</v>
      </c>
      <c r="C612" t="s">
        <v>302</v>
      </c>
      <c r="D612" s="1">
        <v>5.0570970517313363</v>
      </c>
      <c r="E612" s="1">
        <v>1.7438265695625298E-2</v>
      </c>
      <c r="F612" s="1">
        <v>290</v>
      </c>
      <c r="G612" s="1">
        <v>35042.676720146999</v>
      </c>
      <c r="H612" s="1">
        <v>35042.676720146999</v>
      </c>
    </row>
    <row r="613" spans="1:8" x14ac:dyDescent="0.25">
      <c r="A613">
        <v>611</v>
      </c>
      <c r="B613">
        <v>710</v>
      </c>
      <c r="C613" t="s">
        <v>1071</v>
      </c>
      <c r="D613" s="1">
        <v>1.1663861909671509</v>
      </c>
      <c r="E613" s="1">
        <v>1.74087491189127E-2</v>
      </c>
      <c r="F613" s="1">
        <v>67</v>
      </c>
      <c r="G613" s="1">
        <v>6507.7866040039298</v>
      </c>
      <c r="H613" s="1">
        <v>6507.7866040039298</v>
      </c>
    </row>
    <row r="614" spans="1:8" x14ac:dyDescent="0.25">
      <c r="A614">
        <v>612</v>
      </c>
      <c r="B614">
        <v>552</v>
      </c>
      <c r="C614" t="s">
        <v>3144</v>
      </c>
      <c r="D614" s="1">
        <v>0.66138650868340498</v>
      </c>
      <c r="E614" s="1">
        <v>1.7404908123247499E-2</v>
      </c>
      <c r="F614" s="1">
        <v>38</v>
      </c>
      <c r="G614" s="1">
        <v>4352.5217930659501</v>
      </c>
      <c r="H614" s="1">
        <v>4080.5899423344499</v>
      </c>
    </row>
    <row r="615" spans="1:8" x14ac:dyDescent="0.25">
      <c r="A615">
        <v>613</v>
      </c>
      <c r="B615">
        <v>9239</v>
      </c>
      <c r="C615" t="s">
        <v>1279</v>
      </c>
      <c r="D615" s="1">
        <v>1.7209592940746348</v>
      </c>
      <c r="E615" s="1">
        <v>1.7383427212875099E-2</v>
      </c>
      <c r="F615" s="1">
        <v>99</v>
      </c>
      <c r="G615" s="1">
        <v>13703.3240972352</v>
      </c>
      <c r="H615" s="1">
        <v>13703.3240972352</v>
      </c>
    </row>
    <row r="616" spans="1:8" x14ac:dyDescent="0.25">
      <c r="A616">
        <v>614</v>
      </c>
      <c r="B616">
        <v>4192</v>
      </c>
      <c r="C616" t="s">
        <v>957</v>
      </c>
      <c r="D616" s="1">
        <v>0.1041372038543262</v>
      </c>
      <c r="E616" s="1">
        <v>1.7356200642387701E-2</v>
      </c>
      <c r="F616" s="1">
        <v>6</v>
      </c>
      <c r="G616" s="1">
        <v>15285.846821388401</v>
      </c>
      <c r="H616" s="1">
        <v>3724.4140870298002</v>
      </c>
    </row>
    <row r="617" spans="1:8" x14ac:dyDescent="0.25">
      <c r="A617">
        <v>615</v>
      </c>
      <c r="B617">
        <v>9095</v>
      </c>
      <c r="C617" t="s">
        <v>336</v>
      </c>
      <c r="D617" s="1">
        <v>0.97068363029327753</v>
      </c>
      <c r="E617" s="1">
        <v>1.7333636255237098E-2</v>
      </c>
      <c r="F617" s="1">
        <v>56</v>
      </c>
      <c r="G617" s="1">
        <v>6799.2946782748304</v>
      </c>
      <c r="H617" s="1">
        <v>6799.2946782748304</v>
      </c>
    </row>
    <row r="618" spans="1:8" x14ac:dyDescent="0.25">
      <c r="A618">
        <v>616</v>
      </c>
      <c r="B618">
        <v>4587</v>
      </c>
      <c r="C618" t="s">
        <v>448</v>
      </c>
      <c r="D618" s="1">
        <v>3.5570474333875501</v>
      </c>
      <c r="E618" s="1">
        <v>1.7267220550425001E-2</v>
      </c>
      <c r="F618" s="1">
        <v>206</v>
      </c>
      <c r="G618" s="1">
        <v>29469.330039542001</v>
      </c>
      <c r="H618" s="1">
        <v>29469.330039542001</v>
      </c>
    </row>
    <row r="619" spans="1:8" x14ac:dyDescent="0.25">
      <c r="A619">
        <v>617</v>
      </c>
      <c r="B619">
        <v>8471</v>
      </c>
      <c r="C619" t="s">
        <v>1156</v>
      </c>
      <c r="D619" s="1">
        <v>3.37878487580375</v>
      </c>
      <c r="E619" s="1">
        <v>1.7151192262963199E-2</v>
      </c>
      <c r="F619" s="1">
        <v>197</v>
      </c>
      <c r="G619" s="1">
        <v>27326.536318406299</v>
      </c>
      <c r="H619" s="1">
        <v>27326.536318406299</v>
      </c>
    </row>
    <row r="620" spans="1:8" x14ac:dyDescent="0.25">
      <c r="A620">
        <v>618</v>
      </c>
      <c r="B620">
        <v>2077</v>
      </c>
      <c r="C620" t="s">
        <v>1082</v>
      </c>
      <c r="D620" s="1">
        <v>2.7160958254667475</v>
      </c>
      <c r="E620" s="1">
        <v>1.7082363682180801E-2</v>
      </c>
      <c r="F620" s="1">
        <v>159</v>
      </c>
      <c r="G620" s="1">
        <v>26078.757854810399</v>
      </c>
      <c r="H620" s="1">
        <v>17301.626255212501</v>
      </c>
    </row>
    <row r="621" spans="1:8" x14ac:dyDescent="0.25">
      <c r="A621">
        <v>619</v>
      </c>
      <c r="B621">
        <v>4267</v>
      </c>
      <c r="C621" t="s">
        <v>1237</v>
      </c>
      <c r="D621" s="1">
        <v>2.3644652880899648</v>
      </c>
      <c r="E621" s="1">
        <v>1.7010541640935E-2</v>
      </c>
      <c r="F621" s="1">
        <v>139</v>
      </c>
      <c r="G621" s="1">
        <v>14576.714242951601</v>
      </c>
      <c r="H621" s="1">
        <v>14576.714242951601</v>
      </c>
    </row>
    <row r="622" spans="1:8" x14ac:dyDescent="0.25">
      <c r="A622">
        <v>620</v>
      </c>
      <c r="B622">
        <v>7776</v>
      </c>
      <c r="C622" t="s">
        <v>3303</v>
      </c>
      <c r="D622" s="1">
        <v>0.35686657255341958</v>
      </c>
      <c r="E622" s="1">
        <v>1.6993646312067599E-2</v>
      </c>
      <c r="F622" s="1">
        <v>21</v>
      </c>
      <c r="G622" s="1">
        <v>17792.553073337102</v>
      </c>
      <c r="H622" s="1">
        <v>8669.9032547876504</v>
      </c>
    </row>
    <row r="623" spans="1:8" x14ac:dyDescent="0.25">
      <c r="A623">
        <v>621</v>
      </c>
      <c r="B623">
        <v>214</v>
      </c>
      <c r="C623" t="s">
        <v>511</v>
      </c>
      <c r="D623" s="1">
        <v>6.7763155166865596E-2</v>
      </c>
      <c r="E623" s="1">
        <v>1.6940788791716399E-2</v>
      </c>
      <c r="F623" s="1">
        <v>4</v>
      </c>
      <c r="G623" s="1">
        <v>34431.593893248399</v>
      </c>
      <c r="H623" s="1">
        <v>1421.21341986125</v>
      </c>
    </row>
    <row r="624" spans="1:8" x14ac:dyDescent="0.25">
      <c r="A624">
        <v>622</v>
      </c>
      <c r="B624">
        <v>6989</v>
      </c>
      <c r="C624" t="s">
        <v>568</v>
      </c>
      <c r="D624" s="1">
        <v>3.3846061550211051</v>
      </c>
      <c r="E624" s="1">
        <v>1.6838836592144801E-2</v>
      </c>
      <c r="F624" s="1">
        <v>201</v>
      </c>
      <c r="G624" s="1">
        <v>27120.556251098598</v>
      </c>
      <c r="H624" s="1">
        <v>27120.556251098598</v>
      </c>
    </row>
    <row r="625" spans="1:8" x14ac:dyDescent="0.25">
      <c r="A625">
        <v>623</v>
      </c>
      <c r="B625">
        <v>8331</v>
      </c>
      <c r="C625" t="s">
        <v>2936</v>
      </c>
      <c r="D625" s="1">
        <v>0.94167658095126006</v>
      </c>
      <c r="E625" s="1">
        <v>1.6815653231272501E-2</v>
      </c>
      <c r="F625" s="1">
        <v>56</v>
      </c>
      <c r="G625" s="1">
        <v>22248.603541654698</v>
      </c>
      <c r="H625" s="1">
        <v>10288.937993818799</v>
      </c>
    </row>
    <row r="626" spans="1:8" x14ac:dyDescent="0.25">
      <c r="A626">
        <v>624</v>
      </c>
      <c r="B626">
        <v>7384</v>
      </c>
      <c r="C626" t="s">
        <v>1070</v>
      </c>
      <c r="D626" s="1">
        <v>0.2178372651190294</v>
      </c>
      <c r="E626" s="1">
        <v>1.67567127014638E-2</v>
      </c>
      <c r="F626" s="1">
        <v>13</v>
      </c>
      <c r="G626" s="1">
        <v>14130.0867242974</v>
      </c>
      <c r="H626" s="1">
        <v>12367.883733217701</v>
      </c>
    </row>
    <row r="627" spans="1:8" x14ac:dyDescent="0.25">
      <c r="A627">
        <v>625</v>
      </c>
      <c r="B627">
        <v>5540</v>
      </c>
      <c r="C627" t="s">
        <v>3048</v>
      </c>
      <c r="D627" s="1">
        <v>3.4675607221466453</v>
      </c>
      <c r="E627" s="1">
        <v>1.6751501073172199E-2</v>
      </c>
      <c r="F627" s="1">
        <v>207</v>
      </c>
      <c r="G627" s="1">
        <v>21603.960602802399</v>
      </c>
      <c r="H627" s="1">
        <v>21603.960602802399</v>
      </c>
    </row>
    <row r="628" spans="1:8" x14ac:dyDescent="0.25">
      <c r="A628">
        <v>626</v>
      </c>
      <c r="B628">
        <v>8289</v>
      </c>
      <c r="C628" t="s">
        <v>579</v>
      </c>
      <c r="D628" s="1">
        <v>2.1694562918590901</v>
      </c>
      <c r="E628" s="1">
        <v>1.6688125321993E-2</v>
      </c>
      <c r="F628" s="1">
        <v>130</v>
      </c>
      <c r="G628" s="1">
        <v>14477.8455235815</v>
      </c>
      <c r="H628" s="1">
        <v>14477.8455235815</v>
      </c>
    </row>
    <row r="629" spans="1:8" x14ac:dyDescent="0.25">
      <c r="A629">
        <v>627</v>
      </c>
      <c r="B629">
        <v>3099</v>
      </c>
      <c r="C629" t="s">
        <v>2054</v>
      </c>
      <c r="D629" s="1">
        <v>0.38360165043701033</v>
      </c>
      <c r="E629" s="1">
        <v>1.6678332627696101E-2</v>
      </c>
      <c r="F629" s="1">
        <v>23</v>
      </c>
      <c r="G629" s="1">
        <v>10120.6730630574</v>
      </c>
      <c r="H629" s="1">
        <v>3980.4627688140999</v>
      </c>
    </row>
    <row r="630" spans="1:8" x14ac:dyDescent="0.25">
      <c r="A630">
        <v>628</v>
      </c>
      <c r="B630">
        <v>3794</v>
      </c>
      <c r="C630" t="s">
        <v>550</v>
      </c>
      <c r="D630" s="1">
        <v>3.5245462967431256</v>
      </c>
      <c r="E630" s="1">
        <v>1.6625218380863799E-2</v>
      </c>
      <c r="F630" s="1">
        <v>212</v>
      </c>
      <c r="G630" s="1">
        <v>20432.789366777899</v>
      </c>
      <c r="H630" s="1">
        <v>20432.789366777899</v>
      </c>
    </row>
    <row r="631" spans="1:8" x14ac:dyDescent="0.25">
      <c r="A631">
        <v>629</v>
      </c>
      <c r="B631">
        <v>1108</v>
      </c>
      <c r="C631" t="s">
        <v>3517</v>
      </c>
      <c r="D631" s="1">
        <v>6.6190706229418E-2</v>
      </c>
      <c r="E631" s="1">
        <v>1.65476765573545E-2</v>
      </c>
      <c r="F631" s="1">
        <v>4</v>
      </c>
      <c r="G631" s="1">
        <v>60135.589009421798</v>
      </c>
      <c r="H631" s="1">
        <v>54365.140383137201</v>
      </c>
    </row>
    <row r="632" spans="1:8" x14ac:dyDescent="0.25">
      <c r="A632">
        <v>630</v>
      </c>
      <c r="B632">
        <v>704</v>
      </c>
      <c r="C632" t="s">
        <v>1303</v>
      </c>
      <c r="D632" s="1">
        <v>0.11570328783376302</v>
      </c>
      <c r="E632" s="1">
        <v>1.6529041119109002E-2</v>
      </c>
      <c r="F632" s="1">
        <v>7</v>
      </c>
      <c r="G632" s="1">
        <v>14239.505646522801</v>
      </c>
      <c r="H632" s="1">
        <v>3287.3324062832999</v>
      </c>
    </row>
    <row r="633" spans="1:8" x14ac:dyDescent="0.25">
      <c r="A633">
        <v>631</v>
      </c>
      <c r="B633">
        <v>6602</v>
      </c>
      <c r="C633" t="s">
        <v>605</v>
      </c>
      <c r="D633" s="1">
        <v>0.95594218997537772</v>
      </c>
      <c r="E633" s="1">
        <v>1.6481761896127201E-2</v>
      </c>
      <c r="F633" s="1">
        <v>58</v>
      </c>
      <c r="G633" s="1">
        <v>6269.3076691284004</v>
      </c>
      <c r="H633" s="1">
        <v>6269.3076691284004</v>
      </c>
    </row>
    <row r="634" spans="1:8" x14ac:dyDescent="0.25">
      <c r="A634">
        <v>632</v>
      </c>
      <c r="B634">
        <v>456</v>
      </c>
      <c r="C634" t="s">
        <v>2990</v>
      </c>
      <c r="D634" s="1">
        <v>1.3670702616618107</v>
      </c>
      <c r="E634" s="1">
        <v>1.64707260441182E-2</v>
      </c>
      <c r="F634" s="1">
        <v>83</v>
      </c>
      <c r="G634" s="1">
        <v>9464.5637081309305</v>
      </c>
      <c r="H634" s="1">
        <v>9464.5637081309305</v>
      </c>
    </row>
    <row r="635" spans="1:8" x14ac:dyDescent="0.25">
      <c r="A635">
        <v>633</v>
      </c>
      <c r="B635">
        <v>6015</v>
      </c>
      <c r="C635" t="s">
        <v>3115</v>
      </c>
      <c r="D635" s="1">
        <v>0.13121844657797679</v>
      </c>
      <c r="E635" s="1">
        <v>1.6402305822247099E-2</v>
      </c>
      <c r="F635" s="1">
        <v>8</v>
      </c>
      <c r="G635" s="1">
        <v>2392.4896080102999</v>
      </c>
      <c r="H635" s="1">
        <v>883.81373538648404</v>
      </c>
    </row>
    <row r="636" spans="1:8" x14ac:dyDescent="0.25">
      <c r="A636">
        <v>634</v>
      </c>
      <c r="B636">
        <v>271</v>
      </c>
      <c r="C636" t="s">
        <v>1293</v>
      </c>
      <c r="D636" s="1">
        <v>0.81997881376695503</v>
      </c>
      <c r="E636" s="1">
        <v>1.6399576275339101E-2</v>
      </c>
      <c r="F636" s="1">
        <v>50</v>
      </c>
      <c r="G636" s="1">
        <v>31239.354832876601</v>
      </c>
      <c r="H636" s="1">
        <v>6355.49180863118</v>
      </c>
    </row>
    <row r="637" spans="1:8" x14ac:dyDescent="0.25">
      <c r="A637">
        <v>635</v>
      </c>
      <c r="B637">
        <v>703</v>
      </c>
      <c r="C637" t="s">
        <v>2996</v>
      </c>
      <c r="D637" s="1">
        <v>1.9652707072052518</v>
      </c>
      <c r="E637" s="1">
        <v>1.6377255893377098E-2</v>
      </c>
      <c r="F637" s="1">
        <v>120</v>
      </c>
      <c r="G637" s="1">
        <v>11716.5372178536</v>
      </c>
      <c r="H637" s="1">
        <v>11716.5372178536</v>
      </c>
    </row>
    <row r="638" spans="1:8" x14ac:dyDescent="0.25">
      <c r="A638">
        <v>636</v>
      </c>
      <c r="B638">
        <v>8932</v>
      </c>
      <c r="C638" t="s">
        <v>499</v>
      </c>
      <c r="D638" s="1">
        <v>4.9117138165184697E-2</v>
      </c>
      <c r="E638" s="1">
        <v>1.6372379388394899E-2</v>
      </c>
      <c r="F638" s="1">
        <v>3</v>
      </c>
      <c r="G638" s="1">
        <v>1309.7042004444099</v>
      </c>
      <c r="H638" s="1">
        <v>1061.2696570329399</v>
      </c>
    </row>
    <row r="639" spans="1:8" x14ac:dyDescent="0.25">
      <c r="A639">
        <v>637</v>
      </c>
      <c r="B639">
        <v>1536</v>
      </c>
      <c r="C639" t="s">
        <v>1222</v>
      </c>
      <c r="D639" s="1">
        <v>0.7356460275544906</v>
      </c>
      <c r="E639" s="1">
        <v>1.6347689501210901E-2</v>
      </c>
      <c r="F639" s="1">
        <v>45</v>
      </c>
      <c r="G639" s="1">
        <v>10255.6360641996</v>
      </c>
      <c r="H639" s="1">
        <v>5371.19598753629</v>
      </c>
    </row>
    <row r="640" spans="1:8" x14ac:dyDescent="0.25">
      <c r="A640">
        <v>638</v>
      </c>
      <c r="B640">
        <v>1830</v>
      </c>
      <c r="C640" t="s">
        <v>129</v>
      </c>
      <c r="D640" s="1">
        <v>4.9762936860735829</v>
      </c>
      <c r="E640" s="1">
        <v>1.62094256875361E-2</v>
      </c>
      <c r="F640" s="1">
        <v>307</v>
      </c>
      <c r="G640" s="1">
        <v>35174.804692333397</v>
      </c>
      <c r="H640" s="1">
        <v>35174.804692333397</v>
      </c>
    </row>
    <row r="641" spans="1:8" x14ac:dyDescent="0.25">
      <c r="A641">
        <v>639</v>
      </c>
      <c r="B641">
        <v>5982</v>
      </c>
      <c r="C641" t="s">
        <v>2144</v>
      </c>
      <c r="D641" s="1">
        <v>0.1130899520549456</v>
      </c>
      <c r="E641" s="1">
        <v>1.6155707436420801E-2</v>
      </c>
      <c r="F641" s="1">
        <v>7</v>
      </c>
      <c r="G641" s="1">
        <v>38091.860197661597</v>
      </c>
      <c r="H641" s="1">
        <v>26885.928432275701</v>
      </c>
    </row>
    <row r="642" spans="1:8" x14ac:dyDescent="0.25">
      <c r="A642">
        <v>640</v>
      </c>
      <c r="B642">
        <v>6027</v>
      </c>
      <c r="C642" t="s">
        <v>982</v>
      </c>
      <c r="D642" s="1">
        <v>0.41889343095170994</v>
      </c>
      <c r="E642" s="1">
        <v>1.6111285805834999E-2</v>
      </c>
      <c r="F642" s="1">
        <v>26</v>
      </c>
      <c r="G642" s="1">
        <v>8651.6924789157092</v>
      </c>
      <c r="H642" s="1">
        <v>4036.5134846375099</v>
      </c>
    </row>
    <row r="643" spans="1:8" x14ac:dyDescent="0.25">
      <c r="A643">
        <v>641</v>
      </c>
      <c r="B643">
        <v>4636</v>
      </c>
      <c r="C643" t="s">
        <v>79</v>
      </c>
      <c r="D643" s="1">
        <v>6.2666112487196539</v>
      </c>
      <c r="E643" s="1">
        <v>1.6109540485140499E-2</v>
      </c>
      <c r="F643" s="1">
        <v>389</v>
      </c>
      <c r="G643" s="1">
        <v>48517.9875568754</v>
      </c>
      <c r="H643" s="1">
        <v>48517.9875568754</v>
      </c>
    </row>
    <row r="644" spans="1:8" x14ac:dyDescent="0.25">
      <c r="A644">
        <v>642</v>
      </c>
      <c r="B644">
        <v>1291</v>
      </c>
      <c r="C644" t="s">
        <v>1109</v>
      </c>
      <c r="D644" s="1">
        <v>2.8606891824969463</v>
      </c>
      <c r="E644" s="1">
        <v>1.5981503812832101E-2</v>
      </c>
      <c r="F644" s="1">
        <v>179</v>
      </c>
      <c r="G644" s="1">
        <v>21902.720280188201</v>
      </c>
      <c r="H644" s="1">
        <v>19242.229471009901</v>
      </c>
    </row>
    <row r="645" spans="1:8" x14ac:dyDescent="0.25">
      <c r="A645">
        <v>643</v>
      </c>
      <c r="B645">
        <v>8325</v>
      </c>
      <c r="C645" t="s">
        <v>1214</v>
      </c>
      <c r="D645" s="1">
        <v>0.25476631187238241</v>
      </c>
      <c r="E645" s="1">
        <v>1.5922894492023901E-2</v>
      </c>
      <c r="F645" s="1">
        <v>16</v>
      </c>
      <c r="G645" s="1">
        <v>1628.0780842164099</v>
      </c>
      <c r="H645" s="1">
        <v>1628.0780842164099</v>
      </c>
    </row>
    <row r="646" spans="1:8" x14ac:dyDescent="0.25">
      <c r="A646">
        <v>644</v>
      </c>
      <c r="B646">
        <v>8756</v>
      </c>
      <c r="C646" t="s">
        <v>1606</v>
      </c>
      <c r="D646" s="1">
        <v>7.9594584996744003E-2</v>
      </c>
      <c r="E646" s="1">
        <v>1.59189169993488E-2</v>
      </c>
      <c r="F646" s="1">
        <v>5</v>
      </c>
      <c r="G646" s="1">
        <v>4510.2451213043396</v>
      </c>
      <c r="H646" s="1">
        <v>603.30844115166599</v>
      </c>
    </row>
    <row r="647" spans="1:8" x14ac:dyDescent="0.25">
      <c r="A647">
        <v>645</v>
      </c>
      <c r="B647">
        <v>304</v>
      </c>
      <c r="C647" t="s">
        <v>156</v>
      </c>
      <c r="D647" s="1">
        <v>3.9709394111101752</v>
      </c>
      <c r="E647" s="1">
        <v>1.5883757644440701E-2</v>
      </c>
      <c r="F647" s="1">
        <v>250</v>
      </c>
      <c r="G647" s="1">
        <v>34651.273666750298</v>
      </c>
      <c r="H647" s="1">
        <v>34651.273666750298</v>
      </c>
    </row>
    <row r="648" spans="1:8" x14ac:dyDescent="0.25">
      <c r="A648">
        <v>646</v>
      </c>
      <c r="B648">
        <v>5431</v>
      </c>
      <c r="C648" t="s">
        <v>2922</v>
      </c>
      <c r="D648" s="1">
        <v>2.7671294422361803</v>
      </c>
      <c r="E648" s="1">
        <v>1.5812168241349601E-2</v>
      </c>
      <c r="F648" s="1">
        <v>175</v>
      </c>
      <c r="G648" s="1">
        <v>30920.931655549801</v>
      </c>
      <c r="H648" s="1">
        <v>30920.931655549801</v>
      </c>
    </row>
    <row r="649" spans="1:8" x14ac:dyDescent="0.25">
      <c r="A649">
        <v>647</v>
      </c>
      <c r="B649">
        <v>7091</v>
      </c>
      <c r="C649" t="s">
        <v>1557</v>
      </c>
      <c r="D649" s="1">
        <v>2.1661357942794686</v>
      </c>
      <c r="E649" s="1">
        <v>1.5811210177222399E-2</v>
      </c>
      <c r="F649" s="1">
        <v>137</v>
      </c>
      <c r="G649" s="1">
        <v>13857.9245419788</v>
      </c>
      <c r="H649" s="1">
        <v>13857.9245419788</v>
      </c>
    </row>
    <row r="650" spans="1:8" x14ac:dyDescent="0.25">
      <c r="A650">
        <v>648</v>
      </c>
      <c r="B650">
        <v>3635</v>
      </c>
      <c r="C650" t="s">
        <v>3122</v>
      </c>
      <c r="D650" s="1">
        <v>0.94824844931881203</v>
      </c>
      <c r="E650" s="1">
        <v>1.58041408219802E-2</v>
      </c>
      <c r="F650" s="1">
        <v>60</v>
      </c>
      <c r="G650" s="1">
        <v>9140.7796644563605</v>
      </c>
      <c r="H650" s="1">
        <v>6273.2423842157696</v>
      </c>
    </row>
    <row r="651" spans="1:8" x14ac:dyDescent="0.25">
      <c r="A651">
        <v>649</v>
      </c>
      <c r="B651">
        <v>4875</v>
      </c>
      <c r="C651" t="s">
        <v>1213</v>
      </c>
      <c r="D651" s="1">
        <v>1.0103345924474303</v>
      </c>
      <c r="E651" s="1">
        <v>1.5786478006991098E-2</v>
      </c>
      <c r="F651" s="1">
        <v>64</v>
      </c>
      <c r="G651" s="1">
        <v>23482.945212253901</v>
      </c>
      <c r="H651" s="1">
        <v>6064.4074793111304</v>
      </c>
    </row>
    <row r="652" spans="1:8" x14ac:dyDescent="0.25">
      <c r="A652">
        <v>650</v>
      </c>
      <c r="B652">
        <v>1326</v>
      </c>
      <c r="C652" t="s">
        <v>1304</v>
      </c>
      <c r="D652" s="1">
        <v>1.85995331937607</v>
      </c>
      <c r="E652" s="1">
        <v>1.5762316265898899E-2</v>
      </c>
      <c r="F652" s="1">
        <v>118</v>
      </c>
      <c r="G652" s="1">
        <v>19948.470796994199</v>
      </c>
      <c r="H652" s="1">
        <v>13642.0128151056</v>
      </c>
    </row>
    <row r="653" spans="1:8" x14ac:dyDescent="0.25">
      <c r="A653">
        <v>651</v>
      </c>
      <c r="B653">
        <v>6036</v>
      </c>
      <c r="C653" t="s">
        <v>1347</v>
      </c>
      <c r="D653" s="1">
        <v>0.61367405970130651</v>
      </c>
      <c r="E653" s="1">
        <v>1.57352323000335E-2</v>
      </c>
      <c r="F653" s="1">
        <v>39</v>
      </c>
      <c r="G653" s="1">
        <v>5219.9702686186001</v>
      </c>
      <c r="H653" s="1">
        <v>4032.4335606971999</v>
      </c>
    </row>
    <row r="654" spans="1:8" x14ac:dyDescent="0.25">
      <c r="A654">
        <v>652</v>
      </c>
      <c r="B654">
        <v>8696</v>
      </c>
      <c r="C654" t="s">
        <v>1590</v>
      </c>
      <c r="D654" s="1">
        <v>3.14338238761298E-2</v>
      </c>
      <c r="E654" s="1">
        <v>1.57169119380649E-2</v>
      </c>
      <c r="F654" s="1">
        <v>2</v>
      </c>
      <c r="G654" s="1">
        <v>1214.2636206024399</v>
      </c>
      <c r="H654" s="1">
        <v>100.979195909217</v>
      </c>
    </row>
    <row r="655" spans="1:8" x14ac:dyDescent="0.25">
      <c r="A655">
        <v>653</v>
      </c>
      <c r="B655">
        <v>6718</v>
      </c>
      <c r="C655" t="s">
        <v>774</v>
      </c>
      <c r="D655" s="1">
        <v>1.2100042454740394</v>
      </c>
      <c r="E655" s="1">
        <v>1.5714340850312199E-2</v>
      </c>
      <c r="F655" s="1">
        <v>77</v>
      </c>
      <c r="G655" s="1">
        <v>28716.791235651501</v>
      </c>
      <c r="H655" s="1">
        <v>12547.7716314562</v>
      </c>
    </row>
    <row r="656" spans="1:8" x14ac:dyDescent="0.25">
      <c r="A656">
        <v>654</v>
      </c>
      <c r="B656">
        <v>5071</v>
      </c>
      <c r="C656" t="s">
        <v>646</v>
      </c>
      <c r="D656" s="1">
        <v>6.2830739505198796E-2</v>
      </c>
      <c r="E656" s="1">
        <v>1.5707684876299699E-2</v>
      </c>
      <c r="F656" s="1">
        <v>4</v>
      </c>
      <c r="G656" s="1">
        <v>2657.2717242439198</v>
      </c>
      <c r="H656" s="1">
        <v>201.91382574495199</v>
      </c>
    </row>
    <row r="657" spans="1:8" x14ac:dyDescent="0.25">
      <c r="A657">
        <v>655</v>
      </c>
      <c r="B657">
        <v>1907</v>
      </c>
      <c r="C657" t="s">
        <v>1122</v>
      </c>
      <c r="D657" s="1">
        <v>1.6263307281099633</v>
      </c>
      <c r="E657" s="1">
        <v>1.5637795462595801E-2</v>
      </c>
      <c r="F657" s="1">
        <v>104</v>
      </c>
      <c r="G657" s="1">
        <v>25541.573495464199</v>
      </c>
      <c r="H657" s="1">
        <v>12034.125483239301</v>
      </c>
    </row>
    <row r="658" spans="1:8" x14ac:dyDescent="0.25">
      <c r="A658">
        <v>656</v>
      </c>
      <c r="B658">
        <v>3958</v>
      </c>
      <c r="C658" t="s">
        <v>2107</v>
      </c>
      <c r="D658" s="1">
        <v>0.18686469157058638</v>
      </c>
      <c r="E658" s="1">
        <v>1.5572057630882199E-2</v>
      </c>
      <c r="F658" s="1">
        <v>12</v>
      </c>
      <c r="G658" s="1">
        <v>5801.6622402819503</v>
      </c>
      <c r="H658" s="1">
        <v>2488.4545726164401</v>
      </c>
    </row>
    <row r="659" spans="1:8" x14ac:dyDescent="0.25">
      <c r="A659">
        <v>657</v>
      </c>
      <c r="B659">
        <v>2011</v>
      </c>
      <c r="C659" t="s">
        <v>1274</v>
      </c>
      <c r="D659" s="1">
        <v>0.80968369171302601</v>
      </c>
      <c r="E659" s="1">
        <v>1.55708402252505E-2</v>
      </c>
      <c r="F659" s="1">
        <v>52</v>
      </c>
      <c r="G659" s="1">
        <v>4594.9409569385998</v>
      </c>
      <c r="H659" s="1">
        <v>4594.9409569385998</v>
      </c>
    </row>
    <row r="660" spans="1:8" x14ac:dyDescent="0.25">
      <c r="A660">
        <v>658</v>
      </c>
      <c r="B660">
        <v>7058</v>
      </c>
      <c r="C660" t="s">
        <v>553</v>
      </c>
      <c r="D660" s="1">
        <v>1.0892603826636351</v>
      </c>
      <c r="E660" s="1">
        <v>1.5560862609480502E-2</v>
      </c>
      <c r="F660" s="1">
        <v>70</v>
      </c>
      <c r="G660" s="1">
        <v>9870.7715338175603</v>
      </c>
      <c r="H660" s="1">
        <v>9870.7715338175603</v>
      </c>
    </row>
    <row r="661" spans="1:8" x14ac:dyDescent="0.25">
      <c r="A661">
        <v>659</v>
      </c>
      <c r="B661">
        <v>7373</v>
      </c>
      <c r="C661" t="s">
        <v>2447</v>
      </c>
      <c r="D661" s="1">
        <v>1.55138739829517</v>
      </c>
      <c r="E661" s="1">
        <v>1.55138739829517E-2</v>
      </c>
      <c r="F661" s="1">
        <v>100</v>
      </c>
      <c r="G661" s="1">
        <v>25494.260786757699</v>
      </c>
      <c r="H661" s="1">
        <v>23209.121529817101</v>
      </c>
    </row>
    <row r="662" spans="1:8" x14ac:dyDescent="0.25">
      <c r="A662">
        <v>660</v>
      </c>
      <c r="B662">
        <v>623</v>
      </c>
      <c r="C662" t="s">
        <v>78</v>
      </c>
      <c r="D662" s="1">
        <v>2.0355767743290278</v>
      </c>
      <c r="E662" s="1">
        <v>1.5421036169159302E-2</v>
      </c>
      <c r="F662" s="1">
        <v>132</v>
      </c>
      <c r="G662" s="1">
        <v>17549.688392334101</v>
      </c>
      <c r="H662" s="1">
        <v>15218.063487846201</v>
      </c>
    </row>
    <row r="663" spans="1:8" x14ac:dyDescent="0.25">
      <c r="A663">
        <v>661</v>
      </c>
      <c r="B663">
        <v>5797</v>
      </c>
      <c r="C663" t="s">
        <v>886</v>
      </c>
      <c r="D663" s="1">
        <v>1.5818763581397624</v>
      </c>
      <c r="E663" s="1">
        <v>1.5358022894560799E-2</v>
      </c>
      <c r="F663" s="1">
        <v>103</v>
      </c>
      <c r="G663" s="1">
        <v>28387.632132728901</v>
      </c>
      <c r="H663" s="1">
        <v>16264.4687268526</v>
      </c>
    </row>
    <row r="664" spans="1:8" x14ac:dyDescent="0.25">
      <c r="A664">
        <v>662</v>
      </c>
      <c r="B664">
        <v>1325</v>
      </c>
      <c r="C664" t="s">
        <v>293</v>
      </c>
      <c r="D664" s="1">
        <v>1.0095682233629917</v>
      </c>
      <c r="E664" s="1">
        <v>1.5296488232772602E-2</v>
      </c>
      <c r="F664" s="1">
        <v>66</v>
      </c>
      <c r="G664" s="1">
        <v>25919.739216427501</v>
      </c>
      <c r="H664" s="1">
        <v>6429.3234606521301</v>
      </c>
    </row>
    <row r="665" spans="1:8" x14ac:dyDescent="0.25">
      <c r="A665">
        <v>663</v>
      </c>
      <c r="B665">
        <v>1852</v>
      </c>
      <c r="C665" t="s">
        <v>785</v>
      </c>
      <c r="D665" s="1">
        <v>3.1248786805019133</v>
      </c>
      <c r="E665" s="1">
        <v>1.5243310636594698E-2</v>
      </c>
      <c r="F665" s="1">
        <v>205</v>
      </c>
      <c r="G665" s="1">
        <v>34141.300770655696</v>
      </c>
      <c r="H665" s="1">
        <v>28540.0534901145</v>
      </c>
    </row>
    <row r="666" spans="1:8" x14ac:dyDescent="0.25">
      <c r="A666">
        <v>664</v>
      </c>
      <c r="B666">
        <v>6371</v>
      </c>
      <c r="C666" t="s">
        <v>1141</v>
      </c>
      <c r="D666" s="1">
        <v>2.0223390871195828</v>
      </c>
      <c r="E666" s="1">
        <v>1.5205557046011901E-2</v>
      </c>
      <c r="F666" s="1">
        <v>133</v>
      </c>
      <c r="G666" s="1">
        <v>23613.677889127201</v>
      </c>
      <c r="H666" s="1">
        <v>17069.5103705814</v>
      </c>
    </row>
    <row r="667" spans="1:8" x14ac:dyDescent="0.25">
      <c r="A667">
        <v>665</v>
      </c>
      <c r="B667">
        <v>8459</v>
      </c>
      <c r="C667" t="s">
        <v>2032</v>
      </c>
      <c r="D667" s="1">
        <v>0.54573757090082997</v>
      </c>
      <c r="E667" s="1">
        <v>1.51593769694675E-2</v>
      </c>
      <c r="F667" s="1">
        <v>36</v>
      </c>
      <c r="G667" s="1">
        <v>4029.4321375432801</v>
      </c>
      <c r="H667" s="1">
        <v>4029.4321375432801</v>
      </c>
    </row>
    <row r="668" spans="1:8" x14ac:dyDescent="0.25">
      <c r="A668">
        <v>666</v>
      </c>
      <c r="B668">
        <v>6719</v>
      </c>
      <c r="C668" t="s">
        <v>3087</v>
      </c>
      <c r="D668" s="1">
        <v>0.61738653592626347</v>
      </c>
      <c r="E668" s="1">
        <v>1.50582081933235E-2</v>
      </c>
      <c r="F668" s="1">
        <v>41</v>
      </c>
      <c r="G668" s="1">
        <v>4553.32447450577</v>
      </c>
      <c r="H668" s="1">
        <v>4013.0588288582398</v>
      </c>
    </row>
    <row r="669" spans="1:8" x14ac:dyDescent="0.25">
      <c r="A669">
        <v>667</v>
      </c>
      <c r="B669">
        <v>244</v>
      </c>
      <c r="C669" t="s">
        <v>1111</v>
      </c>
      <c r="D669" s="1">
        <v>0.37497032053764251</v>
      </c>
      <c r="E669" s="1">
        <v>1.4998812821505701E-2</v>
      </c>
      <c r="F669" s="1">
        <v>25</v>
      </c>
      <c r="G669" s="1">
        <v>5989.4696894226699</v>
      </c>
      <c r="H669" s="1">
        <v>3908.5392830358901</v>
      </c>
    </row>
    <row r="670" spans="1:8" x14ac:dyDescent="0.25">
      <c r="A670">
        <v>668</v>
      </c>
      <c r="B670">
        <v>3078</v>
      </c>
      <c r="C670" t="s">
        <v>1037</v>
      </c>
      <c r="D670" s="1">
        <v>0.68839697148239465</v>
      </c>
      <c r="E670" s="1">
        <v>1.4965151553965101E-2</v>
      </c>
      <c r="F670" s="1">
        <v>46</v>
      </c>
      <c r="G670" s="1">
        <v>9494.7517583518493</v>
      </c>
      <c r="H670" s="1">
        <v>5679.3967636856596</v>
      </c>
    </row>
    <row r="671" spans="1:8" x14ac:dyDescent="0.25">
      <c r="A671">
        <v>669</v>
      </c>
      <c r="B671">
        <v>7126</v>
      </c>
      <c r="C671" t="s">
        <v>1760</v>
      </c>
      <c r="D671" s="1">
        <v>1.0591864451417961</v>
      </c>
      <c r="E671" s="1">
        <v>1.4918118945659099E-2</v>
      </c>
      <c r="F671" s="1">
        <v>71</v>
      </c>
      <c r="G671" s="1">
        <v>10830.182203407099</v>
      </c>
      <c r="H671" s="1">
        <v>7916.92542233106</v>
      </c>
    </row>
    <row r="672" spans="1:8" x14ac:dyDescent="0.25">
      <c r="A672">
        <v>670</v>
      </c>
      <c r="B672">
        <v>1151</v>
      </c>
      <c r="C672" t="s">
        <v>2015</v>
      </c>
      <c r="D672" s="1">
        <v>1.2973468868609785</v>
      </c>
      <c r="E672" s="1">
        <v>1.4912033182310097E-2</v>
      </c>
      <c r="F672" s="1">
        <v>87</v>
      </c>
      <c r="G672" s="1">
        <v>32149.377975684401</v>
      </c>
      <c r="H672" s="1">
        <v>13725.833142151399</v>
      </c>
    </row>
    <row r="673" spans="1:8" x14ac:dyDescent="0.25">
      <c r="A673">
        <v>671</v>
      </c>
      <c r="B673">
        <v>4103</v>
      </c>
      <c r="C673" t="s">
        <v>593</v>
      </c>
      <c r="D673" s="1">
        <v>3.5429684641105892</v>
      </c>
      <c r="E673" s="1">
        <v>1.48241358330987E-2</v>
      </c>
      <c r="F673" s="1">
        <v>239</v>
      </c>
      <c r="G673" s="1">
        <v>24978.143887111801</v>
      </c>
      <c r="H673" s="1">
        <v>24978.143887111801</v>
      </c>
    </row>
    <row r="674" spans="1:8" x14ac:dyDescent="0.25">
      <c r="A674">
        <v>672</v>
      </c>
      <c r="B674">
        <v>4609</v>
      </c>
      <c r="C674" t="s">
        <v>1406</v>
      </c>
      <c r="D674" s="1">
        <v>0.35573023475860077</v>
      </c>
      <c r="E674" s="1">
        <v>1.4822093114941698E-2</v>
      </c>
      <c r="F674" s="1">
        <v>24</v>
      </c>
      <c r="G674" s="1">
        <v>6108.7784632632402</v>
      </c>
      <c r="H674" s="1">
        <v>3211.9110028586101</v>
      </c>
    </row>
    <row r="675" spans="1:8" x14ac:dyDescent="0.25">
      <c r="A675">
        <v>673</v>
      </c>
      <c r="B675">
        <v>2629</v>
      </c>
      <c r="C675" t="s">
        <v>1617</v>
      </c>
      <c r="D675" s="1">
        <v>3.4973202885536612</v>
      </c>
      <c r="E675" s="1">
        <v>1.4819153765057887E-2</v>
      </c>
      <c r="F675" s="1">
        <v>236</v>
      </c>
      <c r="G675" s="1">
        <v>67062.221597875206</v>
      </c>
      <c r="H675" s="1">
        <v>60751.1605999206</v>
      </c>
    </row>
    <row r="676" spans="1:8" x14ac:dyDescent="0.25">
      <c r="A676">
        <v>674</v>
      </c>
      <c r="B676">
        <v>5934</v>
      </c>
      <c r="C676" t="s">
        <v>1210</v>
      </c>
      <c r="D676" s="1">
        <v>1.3877078190758982</v>
      </c>
      <c r="E676" s="1">
        <v>1.47628491391053E-2</v>
      </c>
      <c r="F676" s="1">
        <v>94</v>
      </c>
      <c r="G676" s="1">
        <v>34732.690017719498</v>
      </c>
      <c r="H676" s="1">
        <v>14162.9365626702</v>
      </c>
    </row>
    <row r="677" spans="1:8" x14ac:dyDescent="0.25">
      <c r="A677">
        <v>675</v>
      </c>
      <c r="B677">
        <v>6533</v>
      </c>
      <c r="C677" t="s">
        <v>2027</v>
      </c>
      <c r="D677" s="1">
        <v>1.9304147660900794</v>
      </c>
      <c r="E677" s="1">
        <v>1.47359905808403E-2</v>
      </c>
      <c r="F677" s="1">
        <v>131</v>
      </c>
      <c r="G677" s="1">
        <v>24558.1337210903</v>
      </c>
      <c r="H677" s="1">
        <v>21808.389266577102</v>
      </c>
    </row>
    <row r="678" spans="1:8" x14ac:dyDescent="0.25">
      <c r="A678">
        <v>676</v>
      </c>
      <c r="B678">
        <v>1099</v>
      </c>
      <c r="C678" t="s">
        <v>2072</v>
      </c>
      <c r="D678" s="1">
        <v>2.3721348005579568</v>
      </c>
      <c r="E678" s="1">
        <v>1.47337565252047E-2</v>
      </c>
      <c r="F678" s="1">
        <v>161</v>
      </c>
      <c r="G678" s="1">
        <v>42810.089968711203</v>
      </c>
      <c r="H678" s="1">
        <v>42562.782142542303</v>
      </c>
    </row>
    <row r="679" spans="1:8" x14ac:dyDescent="0.25">
      <c r="A679">
        <v>677</v>
      </c>
      <c r="B679">
        <v>4799</v>
      </c>
      <c r="C679" t="s">
        <v>1153</v>
      </c>
      <c r="D679" s="1">
        <v>0.78067191647711498</v>
      </c>
      <c r="E679" s="1">
        <v>1.4729658801454999E-2</v>
      </c>
      <c r="F679" s="1">
        <v>53</v>
      </c>
      <c r="G679" s="1">
        <v>9186.41103377135</v>
      </c>
      <c r="H679" s="1">
        <v>6444.3113068359899</v>
      </c>
    </row>
    <row r="680" spans="1:8" x14ac:dyDescent="0.25">
      <c r="A680">
        <v>678</v>
      </c>
      <c r="B680">
        <v>3018</v>
      </c>
      <c r="C680" t="s">
        <v>166</v>
      </c>
      <c r="D680" s="1">
        <v>3.7589693060198912</v>
      </c>
      <c r="E680" s="1">
        <v>1.46834738516402E-2</v>
      </c>
      <c r="F680" s="1">
        <v>256</v>
      </c>
      <c r="G680" s="1">
        <v>31954.398468250602</v>
      </c>
      <c r="H680" s="1">
        <v>31954.398468250602</v>
      </c>
    </row>
    <row r="681" spans="1:8" x14ac:dyDescent="0.25">
      <c r="A681">
        <v>679</v>
      </c>
      <c r="B681">
        <v>7448</v>
      </c>
      <c r="C681" t="s">
        <v>1955</v>
      </c>
      <c r="D681" s="1">
        <v>1.652948395883449</v>
      </c>
      <c r="E681" s="1">
        <v>1.4627861910473E-2</v>
      </c>
      <c r="F681" s="1">
        <v>113</v>
      </c>
      <c r="G681" s="1">
        <v>32301.379657448899</v>
      </c>
      <c r="H681" s="1">
        <v>32301.379657448899</v>
      </c>
    </row>
    <row r="682" spans="1:8" x14ac:dyDescent="0.25">
      <c r="A682">
        <v>680</v>
      </c>
      <c r="B682">
        <v>285</v>
      </c>
      <c r="C682" t="s">
        <v>2547</v>
      </c>
      <c r="D682" s="1">
        <v>0.29243423407292601</v>
      </c>
      <c r="E682" s="1">
        <v>1.46217117036463E-2</v>
      </c>
      <c r="F682" s="1">
        <v>20</v>
      </c>
      <c r="G682" s="1">
        <v>33599.9302630815</v>
      </c>
      <c r="H682" s="1">
        <v>3216.8739340899401</v>
      </c>
    </row>
    <row r="683" spans="1:8" x14ac:dyDescent="0.25">
      <c r="A683">
        <v>681</v>
      </c>
      <c r="B683">
        <v>2709</v>
      </c>
      <c r="C683" t="s">
        <v>1433</v>
      </c>
      <c r="D683" s="1">
        <v>7.2892418777196502E-2</v>
      </c>
      <c r="E683" s="1">
        <v>1.4578483755439301E-2</v>
      </c>
      <c r="F683" s="1">
        <v>5</v>
      </c>
      <c r="G683" s="1">
        <v>22107.5267215108</v>
      </c>
      <c r="H683" s="1">
        <v>487.30161640905999</v>
      </c>
    </row>
    <row r="684" spans="1:8" x14ac:dyDescent="0.25">
      <c r="A684">
        <v>682</v>
      </c>
      <c r="B684">
        <v>4254</v>
      </c>
      <c r="C684" t="s">
        <v>1312</v>
      </c>
      <c r="D684" s="1">
        <v>1.1350578706293917</v>
      </c>
      <c r="E684" s="1">
        <v>1.4552023982428098E-2</v>
      </c>
      <c r="F684" s="1">
        <v>78</v>
      </c>
      <c r="G684" s="1">
        <v>24038.051561759701</v>
      </c>
      <c r="H684" s="1">
        <v>11666.894953699801</v>
      </c>
    </row>
    <row r="685" spans="1:8" x14ac:dyDescent="0.25">
      <c r="A685">
        <v>683</v>
      </c>
      <c r="B685">
        <v>4087</v>
      </c>
      <c r="C685" t="s">
        <v>1044</v>
      </c>
      <c r="D685" s="1">
        <v>3.3784673502384908</v>
      </c>
      <c r="E685" s="1">
        <v>1.4499859872268201E-2</v>
      </c>
      <c r="F685" s="1">
        <v>233</v>
      </c>
      <c r="G685" s="1">
        <v>25513.057880902299</v>
      </c>
      <c r="H685" s="1">
        <v>24774.666794988701</v>
      </c>
    </row>
    <row r="686" spans="1:8" x14ac:dyDescent="0.25">
      <c r="A686">
        <v>684</v>
      </c>
      <c r="B686">
        <v>2580</v>
      </c>
      <c r="C686" t="s">
        <v>1949</v>
      </c>
      <c r="D686" s="1">
        <v>3.6868386188486579</v>
      </c>
      <c r="E686" s="1">
        <v>1.44581906621516E-2</v>
      </c>
      <c r="F686" s="1">
        <v>255</v>
      </c>
      <c r="G686" s="1">
        <v>55665.454206713803</v>
      </c>
      <c r="H686" s="1">
        <v>55665.454206713803</v>
      </c>
    </row>
    <row r="687" spans="1:8" x14ac:dyDescent="0.25">
      <c r="A687">
        <v>685</v>
      </c>
      <c r="B687">
        <v>801</v>
      </c>
      <c r="C687" t="s">
        <v>1389</v>
      </c>
      <c r="D687" s="1">
        <v>2.6176669043660405</v>
      </c>
      <c r="E687" s="1">
        <v>1.4382785188824399E-2</v>
      </c>
      <c r="F687" s="1">
        <v>182</v>
      </c>
      <c r="G687" s="1">
        <v>34152.262023761301</v>
      </c>
      <c r="H687" s="1">
        <v>26431.444784648698</v>
      </c>
    </row>
    <row r="688" spans="1:8" x14ac:dyDescent="0.25">
      <c r="A688">
        <v>686</v>
      </c>
      <c r="B688">
        <v>5748</v>
      </c>
      <c r="C688" t="s">
        <v>240</v>
      </c>
      <c r="D688" s="1">
        <v>1.293275266372458</v>
      </c>
      <c r="E688" s="1">
        <v>1.4369725181916201E-2</v>
      </c>
      <c r="F688" s="1">
        <v>90</v>
      </c>
      <c r="G688" s="1">
        <v>10673.4288573227</v>
      </c>
      <c r="H688" s="1">
        <v>10673.4288573227</v>
      </c>
    </row>
    <row r="689" spans="1:8" x14ac:dyDescent="0.25">
      <c r="A689">
        <v>687</v>
      </c>
      <c r="B689">
        <v>1027</v>
      </c>
      <c r="C689" t="s">
        <v>1240</v>
      </c>
      <c r="D689" s="1">
        <v>3.1062707721035392</v>
      </c>
      <c r="E689" s="1">
        <v>1.4314611853011701E-2</v>
      </c>
      <c r="F689" s="1">
        <v>217</v>
      </c>
      <c r="G689" s="1">
        <v>21012.126946038701</v>
      </c>
      <c r="H689" s="1">
        <v>21012.126946038701</v>
      </c>
    </row>
    <row r="690" spans="1:8" x14ac:dyDescent="0.25">
      <c r="A690">
        <v>688</v>
      </c>
      <c r="B690">
        <v>453</v>
      </c>
      <c r="C690" t="s">
        <v>1472</v>
      </c>
      <c r="D690" s="1">
        <v>1.3864935952697615</v>
      </c>
      <c r="E690" s="1">
        <v>1.4293748404842902E-2</v>
      </c>
      <c r="F690" s="1">
        <v>97</v>
      </c>
      <c r="G690" s="1">
        <v>21540.367232161701</v>
      </c>
      <c r="H690" s="1">
        <v>15791.959482067399</v>
      </c>
    </row>
    <row r="691" spans="1:8" x14ac:dyDescent="0.25">
      <c r="A691">
        <v>689</v>
      </c>
      <c r="B691">
        <v>3769</v>
      </c>
      <c r="C691" t="s">
        <v>1076</v>
      </c>
      <c r="D691" s="1">
        <v>0.24252002489467969</v>
      </c>
      <c r="E691" s="1">
        <v>1.42658838173341E-2</v>
      </c>
      <c r="F691" s="1">
        <v>17</v>
      </c>
      <c r="G691" s="1">
        <v>20265.329028451801</v>
      </c>
      <c r="H691" s="1">
        <v>5841.7869597573099</v>
      </c>
    </row>
    <row r="692" spans="1:8" x14ac:dyDescent="0.25">
      <c r="A692">
        <v>690</v>
      </c>
      <c r="B692">
        <v>2256</v>
      </c>
      <c r="C692" t="s">
        <v>2986</v>
      </c>
      <c r="D692" s="1">
        <v>0.48300866699171141</v>
      </c>
      <c r="E692" s="1">
        <v>1.42061372644621E-2</v>
      </c>
      <c r="F692" s="1">
        <v>34</v>
      </c>
      <c r="G692" s="1">
        <v>16402.295760733199</v>
      </c>
      <c r="H692" s="1">
        <v>4200.2460062762702</v>
      </c>
    </row>
    <row r="693" spans="1:8" x14ac:dyDescent="0.25">
      <c r="A693">
        <v>691</v>
      </c>
      <c r="B693">
        <v>640</v>
      </c>
      <c r="C693" t="s">
        <v>1277</v>
      </c>
      <c r="D693" s="1">
        <v>2.0585960649514807</v>
      </c>
      <c r="E693" s="1">
        <v>1.4197214241044694E-2</v>
      </c>
      <c r="F693" s="1">
        <v>145</v>
      </c>
      <c r="G693" s="1">
        <v>34910.599182034603</v>
      </c>
      <c r="H693" s="1">
        <v>34597.770537058197</v>
      </c>
    </row>
    <row r="694" spans="1:8" x14ac:dyDescent="0.25">
      <c r="A694">
        <v>692</v>
      </c>
      <c r="B694">
        <v>3420</v>
      </c>
      <c r="C694" t="s">
        <v>896</v>
      </c>
      <c r="D694" s="1">
        <v>0.11329189343512</v>
      </c>
      <c r="E694" s="1">
        <v>1.416148667939E-2</v>
      </c>
      <c r="F694" s="1">
        <v>8</v>
      </c>
      <c r="G694" s="1">
        <v>22946.415045161801</v>
      </c>
      <c r="H694" s="1">
        <v>998.48042216701299</v>
      </c>
    </row>
    <row r="695" spans="1:8" x14ac:dyDescent="0.25">
      <c r="A695">
        <v>693</v>
      </c>
      <c r="B695">
        <v>5847</v>
      </c>
      <c r="C695" t="s">
        <v>1295</v>
      </c>
      <c r="D695" s="1">
        <v>1.0987883150313031</v>
      </c>
      <c r="E695" s="1">
        <v>1.4087029679888502E-2</v>
      </c>
      <c r="F695" s="1">
        <v>78</v>
      </c>
      <c r="G695" s="1">
        <v>12055.2085065837</v>
      </c>
      <c r="H695" s="1">
        <v>9282.9852782440794</v>
      </c>
    </row>
    <row r="696" spans="1:8" x14ac:dyDescent="0.25">
      <c r="A696">
        <v>694</v>
      </c>
      <c r="B696">
        <v>6887</v>
      </c>
      <c r="C696" t="s">
        <v>1134</v>
      </c>
      <c r="D696" s="1">
        <v>2.2124043584681381</v>
      </c>
      <c r="E696" s="1">
        <v>1.4002559230811E-2</v>
      </c>
      <c r="F696" s="1">
        <v>158</v>
      </c>
      <c r="G696" s="1">
        <v>17803.3708524211</v>
      </c>
      <c r="H696" s="1">
        <v>16655.935692404899</v>
      </c>
    </row>
    <row r="697" spans="1:8" x14ac:dyDescent="0.25">
      <c r="A697">
        <v>695</v>
      </c>
      <c r="B697">
        <v>492</v>
      </c>
      <c r="C697" t="s">
        <v>181</v>
      </c>
      <c r="D697" s="1">
        <v>6.4814248760023263</v>
      </c>
      <c r="E697" s="1">
        <v>1.3968588094832601E-2</v>
      </c>
      <c r="F697" s="1">
        <v>464</v>
      </c>
      <c r="G697" s="1">
        <v>55993.145635633999</v>
      </c>
      <c r="H697" s="1">
        <v>55887.559763052501</v>
      </c>
    </row>
    <row r="698" spans="1:8" x14ac:dyDescent="0.25">
      <c r="A698">
        <v>696</v>
      </c>
      <c r="B698">
        <v>514</v>
      </c>
      <c r="C698" t="s">
        <v>1853</v>
      </c>
      <c r="D698" s="1">
        <v>2.5546644346189904</v>
      </c>
      <c r="E698" s="1">
        <v>1.3884045840320601E-2</v>
      </c>
      <c r="F698" s="1">
        <v>184</v>
      </c>
      <c r="G698" s="1">
        <v>39952.248272849502</v>
      </c>
      <c r="H698" s="1">
        <v>39952.248272849502</v>
      </c>
    </row>
    <row r="699" spans="1:8" x14ac:dyDescent="0.25">
      <c r="A699">
        <v>697</v>
      </c>
      <c r="B699">
        <v>7449</v>
      </c>
      <c r="C699" t="s">
        <v>1839</v>
      </c>
      <c r="D699" s="1">
        <v>2.4700655831115976</v>
      </c>
      <c r="E699" s="1">
        <v>1.3876772938829201E-2</v>
      </c>
      <c r="F699" s="1">
        <v>178</v>
      </c>
      <c r="G699" s="1">
        <v>36553.632621753903</v>
      </c>
      <c r="H699" s="1">
        <v>36553.632621753903</v>
      </c>
    </row>
    <row r="700" spans="1:8" x14ac:dyDescent="0.25">
      <c r="A700">
        <v>698</v>
      </c>
      <c r="B700">
        <v>6446</v>
      </c>
      <c r="C700" t="s">
        <v>2636</v>
      </c>
      <c r="D700" s="1">
        <v>0.208091824228611</v>
      </c>
      <c r="E700" s="1">
        <v>1.3872788281907401E-2</v>
      </c>
      <c r="F700" s="1">
        <v>15</v>
      </c>
      <c r="G700" s="1">
        <v>6411.4652239243396</v>
      </c>
      <c r="H700" s="1">
        <v>3512.41675262633</v>
      </c>
    </row>
    <row r="701" spans="1:8" x14ac:dyDescent="0.25">
      <c r="A701">
        <v>699</v>
      </c>
      <c r="B701">
        <v>3876</v>
      </c>
      <c r="C701" t="s">
        <v>1466</v>
      </c>
      <c r="D701" s="1">
        <v>1.5668518267605851</v>
      </c>
      <c r="E701" s="1">
        <v>1.3865945369562699E-2</v>
      </c>
      <c r="F701" s="1">
        <v>113</v>
      </c>
      <c r="G701" s="1">
        <v>35120.477744385098</v>
      </c>
      <c r="H701" s="1">
        <v>12900.980408866</v>
      </c>
    </row>
    <row r="702" spans="1:8" x14ac:dyDescent="0.25">
      <c r="A702">
        <v>700</v>
      </c>
      <c r="B702">
        <v>730</v>
      </c>
      <c r="C702" t="s">
        <v>2592</v>
      </c>
      <c r="D702" s="1">
        <v>3.3209667243149039</v>
      </c>
      <c r="E702" s="1">
        <v>1.38373613513121E-2</v>
      </c>
      <c r="F702" s="1">
        <v>240</v>
      </c>
      <c r="G702" s="1">
        <v>44144.644257372704</v>
      </c>
      <c r="H702" s="1">
        <v>32979.669441634302</v>
      </c>
    </row>
    <row r="703" spans="1:8" x14ac:dyDescent="0.25">
      <c r="A703">
        <v>701</v>
      </c>
      <c r="B703">
        <v>6642</v>
      </c>
      <c r="C703" t="s">
        <v>385</v>
      </c>
      <c r="D703" s="1">
        <v>1.2796355596750835</v>
      </c>
      <c r="E703" s="1">
        <v>1.3759522147043908E-2</v>
      </c>
      <c r="F703" s="1">
        <v>93</v>
      </c>
      <c r="G703" s="1">
        <v>70942.987396916593</v>
      </c>
      <c r="H703" s="1">
        <v>29080.688948708801</v>
      </c>
    </row>
    <row r="704" spans="1:8" x14ac:dyDescent="0.25">
      <c r="A704">
        <v>702</v>
      </c>
      <c r="B704">
        <v>6670</v>
      </c>
      <c r="C704" t="s">
        <v>1491</v>
      </c>
      <c r="D704" s="1">
        <v>0.35770188806828579</v>
      </c>
      <c r="E704" s="1">
        <v>1.3757764925703299E-2</v>
      </c>
      <c r="F704" s="1">
        <v>26</v>
      </c>
      <c r="G704" s="1">
        <v>9645.5215164108395</v>
      </c>
      <c r="H704" s="1">
        <v>4063.4864374755998</v>
      </c>
    </row>
    <row r="705" spans="1:8" x14ac:dyDescent="0.25">
      <c r="A705">
        <v>703</v>
      </c>
      <c r="B705">
        <v>258</v>
      </c>
      <c r="C705" t="s">
        <v>777</v>
      </c>
      <c r="D705" s="1">
        <v>0.74118575857271396</v>
      </c>
      <c r="E705" s="1">
        <v>1.3725662195790999E-2</v>
      </c>
      <c r="F705" s="1">
        <v>54</v>
      </c>
      <c r="G705" s="1">
        <v>15088.955458027</v>
      </c>
      <c r="H705" s="1">
        <v>13236.8464928742</v>
      </c>
    </row>
    <row r="706" spans="1:8" x14ac:dyDescent="0.25">
      <c r="A706">
        <v>704</v>
      </c>
      <c r="B706">
        <v>6425</v>
      </c>
      <c r="C706" t="s">
        <v>597</v>
      </c>
      <c r="D706" s="1">
        <v>3.4886177896821495</v>
      </c>
      <c r="E706" s="1">
        <v>1.36808540771849E-2</v>
      </c>
      <c r="F706" s="1">
        <v>255</v>
      </c>
      <c r="G706" s="1">
        <v>28149.062051278201</v>
      </c>
      <c r="H706" s="1">
        <v>28149.062051278201</v>
      </c>
    </row>
    <row r="707" spans="1:8" x14ac:dyDescent="0.25">
      <c r="A707">
        <v>705</v>
      </c>
      <c r="B707">
        <v>2755</v>
      </c>
      <c r="C707" t="s">
        <v>411</v>
      </c>
      <c r="D707" s="1">
        <v>0.57370665869732462</v>
      </c>
      <c r="E707" s="1">
        <v>1.36596823499363E-2</v>
      </c>
      <c r="F707" s="1">
        <v>42</v>
      </c>
      <c r="G707" s="1">
        <v>12099.195231055999</v>
      </c>
      <c r="H707" s="1">
        <v>4627.9565683363999</v>
      </c>
    </row>
    <row r="708" spans="1:8" x14ac:dyDescent="0.25">
      <c r="A708">
        <v>706</v>
      </c>
      <c r="B708">
        <v>4613</v>
      </c>
      <c r="C708" t="s">
        <v>975</v>
      </c>
      <c r="D708" s="1">
        <v>0.92689849407146441</v>
      </c>
      <c r="E708" s="1">
        <v>1.36308602069333E-2</v>
      </c>
      <c r="F708" s="1">
        <v>68</v>
      </c>
      <c r="G708" s="1">
        <v>11902.878524447</v>
      </c>
      <c r="H708" s="1">
        <v>11264.754098781101</v>
      </c>
    </row>
    <row r="709" spans="1:8" x14ac:dyDescent="0.25">
      <c r="A709">
        <v>707</v>
      </c>
      <c r="B709">
        <v>5010</v>
      </c>
      <c r="C709" t="s">
        <v>3251</v>
      </c>
      <c r="D709" s="1">
        <v>0.77556597799392568</v>
      </c>
      <c r="E709" s="1">
        <v>1.36064206665601E-2</v>
      </c>
      <c r="F709" s="1">
        <v>57</v>
      </c>
      <c r="G709" s="1">
        <v>20812.507884347498</v>
      </c>
      <c r="H709" s="1">
        <v>5441.3026459556804</v>
      </c>
    </row>
    <row r="710" spans="1:8" x14ac:dyDescent="0.25">
      <c r="A710">
        <v>708</v>
      </c>
      <c r="B710">
        <v>8070</v>
      </c>
      <c r="C710" t="s">
        <v>766</v>
      </c>
      <c r="D710" s="1">
        <v>0.77517457091880448</v>
      </c>
      <c r="E710" s="1">
        <v>1.35995538757685E-2</v>
      </c>
      <c r="F710" s="1">
        <v>57</v>
      </c>
      <c r="G710" s="1">
        <v>22589.523566917102</v>
      </c>
      <c r="H710" s="1">
        <v>21098.783571524</v>
      </c>
    </row>
    <row r="711" spans="1:8" x14ac:dyDescent="0.25">
      <c r="A711">
        <v>709</v>
      </c>
      <c r="B711">
        <v>3093</v>
      </c>
      <c r="C711" t="s">
        <v>493</v>
      </c>
      <c r="D711" s="1">
        <v>0.10874124604378479</v>
      </c>
      <c r="E711" s="1">
        <v>1.3592655755473099E-2</v>
      </c>
      <c r="F711" s="1">
        <v>8</v>
      </c>
      <c r="G711" s="1">
        <v>96667.436741678204</v>
      </c>
      <c r="H711" s="1">
        <v>891.29030363901097</v>
      </c>
    </row>
    <row r="712" spans="1:8" x14ac:dyDescent="0.25">
      <c r="A712">
        <v>710</v>
      </c>
      <c r="B712">
        <v>4590</v>
      </c>
      <c r="C712" t="s">
        <v>1584</v>
      </c>
      <c r="D712" s="1">
        <v>1.1003614178464538</v>
      </c>
      <c r="E712" s="1">
        <v>1.3584708862301899E-2</v>
      </c>
      <c r="F712" s="1">
        <v>81</v>
      </c>
      <c r="G712" s="1">
        <v>19254.325907413699</v>
      </c>
      <c r="H712" s="1">
        <v>9077.2682842527793</v>
      </c>
    </row>
    <row r="713" spans="1:8" x14ac:dyDescent="0.25">
      <c r="A713">
        <v>711</v>
      </c>
      <c r="B713">
        <v>3972</v>
      </c>
      <c r="C713" t="s">
        <v>2960</v>
      </c>
      <c r="D713" s="1">
        <v>0.35199614536832202</v>
      </c>
      <c r="E713" s="1">
        <v>1.3538313283397E-2</v>
      </c>
      <c r="F713" s="1">
        <v>26</v>
      </c>
      <c r="G713" s="1">
        <v>9977.7680963083403</v>
      </c>
      <c r="H713" s="1">
        <v>6236.8648248371301</v>
      </c>
    </row>
    <row r="714" spans="1:8" x14ac:dyDescent="0.25">
      <c r="A714">
        <v>712</v>
      </c>
      <c r="B714">
        <v>6156</v>
      </c>
      <c r="C714" t="s">
        <v>1287</v>
      </c>
      <c r="D714" s="1">
        <v>4.5587099204875798</v>
      </c>
      <c r="E714" s="1">
        <v>1.3527329140912699E-2</v>
      </c>
      <c r="F714" s="1">
        <v>337</v>
      </c>
      <c r="G714" s="1">
        <v>60895.2254340953</v>
      </c>
      <c r="H714" s="1">
        <v>59693.1648535805</v>
      </c>
    </row>
    <row r="715" spans="1:8" x14ac:dyDescent="0.25">
      <c r="A715">
        <v>713</v>
      </c>
      <c r="B715">
        <v>5971</v>
      </c>
      <c r="C715" t="s">
        <v>1477</v>
      </c>
      <c r="D715" s="1">
        <v>2.1352134649482237</v>
      </c>
      <c r="E715" s="1">
        <v>1.3514009271824201E-2</v>
      </c>
      <c r="F715" s="1">
        <v>158</v>
      </c>
      <c r="G715" s="1">
        <v>16258.1269113898</v>
      </c>
      <c r="H715" s="1">
        <v>16258.1269113898</v>
      </c>
    </row>
    <row r="716" spans="1:8" x14ac:dyDescent="0.25">
      <c r="A716">
        <v>714</v>
      </c>
      <c r="B716">
        <v>6733</v>
      </c>
      <c r="C716" t="s">
        <v>3099</v>
      </c>
      <c r="D716" s="1">
        <v>0.36424395079207561</v>
      </c>
      <c r="E716" s="1">
        <v>1.34905166960028E-2</v>
      </c>
      <c r="F716" s="1">
        <v>27</v>
      </c>
      <c r="G716" s="1">
        <v>15415.343140242199</v>
      </c>
      <c r="H716" s="1">
        <v>3212.9517523438299</v>
      </c>
    </row>
    <row r="717" spans="1:8" x14ac:dyDescent="0.25">
      <c r="A717">
        <v>715</v>
      </c>
      <c r="B717">
        <v>375</v>
      </c>
      <c r="C717" t="s">
        <v>373</v>
      </c>
      <c r="D717" s="1">
        <v>6.8250430465284149</v>
      </c>
      <c r="E717" s="1">
        <v>1.3435124107339399E-2</v>
      </c>
      <c r="F717" s="1">
        <v>508</v>
      </c>
      <c r="G717" s="1">
        <v>71641.372477266399</v>
      </c>
      <c r="H717" s="1">
        <v>71641.372477266399</v>
      </c>
    </row>
    <row r="718" spans="1:8" x14ac:dyDescent="0.25">
      <c r="A718">
        <v>716</v>
      </c>
      <c r="B718">
        <v>2076</v>
      </c>
      <c r="C718" t="s">
        <v>610</v>
      </c>
      <c r="D718" s="1">
        <v>0.17443239947105441</v>
      </c>
      <c r="E718" s="1">
        <v>1.34178768823888E-2</v>
      </c>
      <c r="F718" s="1">
        <v>13</v>
      </c>
      <c r="G718" s="1">
        <v>9730.2609865377308</v>
      </c>
      <c r="H718" s="1">
        <v>1355.04814781286</v>
      </c>
    </row>
    <row r="719" spans="1:8" x14ac:dyDescent="0.25">
      <c r="A719">
        <v>717</v>
      </c>
      <c r="B719">
        <v>2918</v>
      </c>
      <c r="C719" t="s">
        <v>2570</v>
      </c>
      <c r="D719" s="1">
        <v>2.036118738789428</v>
      </c>
      <c r="E719" s="1">
        <v>1.3395518018351499E-2</v>
      </c>
      <c r="F719" s="1">
        <v>152</v>
      </c>
      <c r="G719" s="1">
        <v>23059.378187840601</v>
      </c>
      <c r="H719" s="1">
        <v>17358.984194022902</v>
      </c>
    </row>
    <row r="720" spans="1:8" x14ac:dyDescent="0.25">
      <c r="A720">
        <v>718</v>
      </c>
      <c r="B720">
        <v>6699</v>
      </c>
      <c r="C720" t="s">
        <v>296</v>
      </c>
      <c r="D720" s="1">
        <v>1.5370434786617071</v>
      </c>
      <c r="E720" s="1">
        <v>1.3250374816049199E-2</v>
      </c>
      <c r="F720" s="1">
        <v>116</v>
      </c>
      <c r="G720" s="1">
        <v>18974.947590298802</v>
      </c>
      <c r="H720" s="1">
        <v>11966.665125978399</v>
      </c>
    </row>
    <row r="721" spans="1:8" x14ac:dyDescent="0.25">
      <c r="A721">
        <v>719</v>
      </c>
      <c r="B721">
        <v>4588</v>
      </c>
      <c r="C721" t="s">
        <v>1400</v>
      </c>
      <c r="D721" s="1">
        <v>0.65628341627730502</v>
      </c>
      <c r="E721" s="1">
        <v>1.3125668325546101E-2</v>
      </c>
      <c r="F721" s="1">
        <v>50</v>
      </c>
      <c r="G721" s="1">
        <v>8939.3598069323198</v>
      </c>
      <c r="H721" s="1">
        <v>8939.3598069323198</v>
      </c>
    </row>
    <row r="722" spans="1:8" x14ac:dyDescent="0.25">
      <c r="A722">
        <v>720</v>
      </c>
      <c r="B722">
        <v>5027</v>
      </c>
      <c r="C722" t="s">
        <v>356</v>
      </c>
      <c r="D722" s="1">
        <v>2.8785431442305227</v>
      </c>
      <c r="E722" s="1">
        <v>1.30250821005906E-2</v>
      </c>
      <c r="F722" s="1">
        <v>221</v>
      </c>
      <c r="G722" s="1">
        <v>23778.9552917402</v>
      </c>
      <c r="H722" s="1">
        <v>23778.9552917402</v>
      </c>
    </row>
    <row r="723" spans="1:8" x14ac:dyDescent="0.25">
      <c r="A723">
        <v>721</v>
      </c>
      <c r="B723">
        <v>1273</v>
      </c>
      <c r="C723" t="s">
        <v>815</v>
      </c>
      <c r="D723" s="1">
        <v>2.6436095962303181</v>
      </c>
      <c r="E723" s="1">
        <v>1.30227073705927E-2</v>
      </c>
      <c r="F723" s="1">
        <v>203</v>
      </c>
      <c r="G723" s="1">
        <v>39313.996811851102</v>
      </c>
      <c r="H723" s="1">
        <v>32556.392570735599</v>
      </c>
    </row>
    <row r="724" spans="1:8" x14ac:dyDescent="0.25">
      <c r="A724">
        <v>722</v>
      </c>
      <c r="B724">
        <v>4337</v>
      </c>
      <c r="C724" t="s">
        <v>744</v>
      </c>
      <c r="D724" s="1">
        <v>0.24691626053038598</v>
      </c>
      <c r="E724" s="1">
        <v>1.2995592659494E-2</v>
      </c>
      <c r="F724" s="1">
        <v>19</v>
      </c>
      <c r="G724" s="1">
        <v>5527.8648490385904</v>
      </c>
      <c r="H724" s="1">
        <v>5527.8648490385904</v>
      </c>
    </row>
    <row r="725" spans="1:8" x14ac:dyDescent="0.25">
      <c r="A725">
        <v>723</v>
      </c>
      <c r="B725">
        <v>5157</v>
      </c>
      <c r="C725" t="s">
        <v>1249</v>
      </c>
      <c r="D725" s="1">
        <v>3.0014763031923284</v>
      </c>
      <c r="E725" s="1">
        <v>1.29934039099235E-2</v>
      </c>
      <c r="F725" s="1">
        <v>231</v>
      </c>
      <c r="G725" s="1">
        <v>25786.9040219534</v>
      </c>
      <c r="H725" s="1">
        <v>25786.9040219534</v>
      </c>
    </row>
    <row r="726" spans="1:8" x14ac:dyDescent="0.25">
      <c r="A726">
        <v>724</v>
      </c>
      <c r="B726">
        <v>7795</v>
      </c>
      <c r="C726" t="s">
        <v>1547</v>
      </c>
      <c r="D726" s="1">
        <v>0.9879069861534413</v>
      </c>
      <c r="E726" s="1">
        <v>1.2829960859135601E-2</v>
      </c>
      <c r="F726" s="1">
        <v>77</v>
      </c>
      <c r="G726" s="1">
        <v>8223.6344261082195</v>
      </c>
      <c r="H726" s="1">
        <v>4505.0191579678203</v>
      </c>
    </row>
    <row r="727" spans="1:8" x14ac:dyDescent="0.25">
      <c r="A727">
        <v>725</v>
      </c>
      <c r="B727">
        <v>6403</v>
      </c>
      <c r="C727" t="s">
        <v>1558</v>
      </c>
      <c r="D727" s="1">
        <v>1.6155471621564701</v>
      </c>
      <c r="E727" s="1">
        <v>1.2821802874257699E-2</v>
      </c>
      <c r="F727" s="1">
        <v>126</v>
      </c>
      <c r="G727" s="1">
        <v>20359.960041395199</v>
      </c>
      <c r="H727" s="1">
        <v>15633.643819438899</v>
      </c>
    </row>
    <row r="728" spans="1:8" x14ac:dyDescent="0.25">
      <c r="A728">
        <v>726</v>
      </c>
      <c r="B728">
        <v>4667</v>
      </c>
      <c r="C728" t="s">
        <v>1383</v>
      </c>
      <c r="D728" s="1">
        <v>1.402249353011056</v>
      </c>
      <c r="E728" s="1">
        <v>1.27477213910096E-2</v>
      </c>
      <c r="F728" s="1">
        <v>110</v>
      </c>
      <c r="G728" s="1">
        <v>31757.827307579799</v>
      </c>
      <c r="H728" s="1">
        <v>25986.681258841199</v>
      </c>
    </row>
    <row r="729" spans="1:8" x14ac:dyDescent="0.25">
      <c r="A729">
        <v>727</v>
      </c>
      <c r="B729">
        <v>9027</v>
      </c>
      <c r="C729" t="s">
        <v>800</v>
      </c>
      <c r="D729" s="1">
        <v>0.49701860573849638</v>
      </c>
      <c r="E729" s="1">
        <v>1.27440668138076E-2</v>
      </c>
      <c r="F729" s="1">
        <v>39</v>
      </c>
      <c r="G729" s="1">
        <v>15545.222575719399</v>
      </c>
      <c r="H729" s="1">
        <v>15545.222575719399</v>
      </c>
    </row>
    <row r="730" spans="1:8" x14ac:dyDescent="0.25">
      <c r="A730">
        <v>728</v>
      </c>
      <c r="B730">
        <v>3075</v>
      </c>
      <c r="C730" t="s">
        <v>1036</v>
      </c>
      <c r="D730" s="1">
        <v>4.3191828736303997</v>
      </c>
      <c r="E730" s="1">
        <v>1.27409524295882E-2</v>
      </c>
      <c r="F730" s="1">
        <v>339</v>
      </c>
      <c r="G730" s="1">
        <v>34941.244352935697</v>
      </c>
      <c r="H730" s="1">
        <v>34941.244352935697</v>
      </c>
    </row>
    <row r="731" spans="1:8" x14ac:dyDescent="0.25">
      <c r="A731">
        <v>729</v>
      </c>
      <c r="B731">
        <v>5255</v>
      </c>
      <c r="C731" t="s">
        <v>1519</v>
      </c>
      <c r="D731" s="1">
        <v>0.49659827729608591</v>
      </c>
      <c r="E731" s="1">
        <v>1.2733289161438101E-2</v>
      </c>
      <c r="F731" s="1">
        <v>39</v>
      </c>
      <c r="G731" s="1">
        <v>15193.9016319694</v>
      </c>
      <c r="H731" s="1">
        <v>3309.8930788923499</v>
      </c>
    </row>
    <row r="732" spans="1:8" x14ac:dyDescent="0.25">
      <c r="A732">
        <v>730</v>
      </c>
      <c r="B732">
        <v>6208</v>
      </c>
      <c r="C732" t="s">
        <v>1299</v>
      </c>
      <c r="D732" s="1">
        <v>0.26738949825048508</v>
      </c>
      <c r="E732" s="1">
        <v>1.2732833250023098E-2</v>
      </c>
      <c r="F732" s="1">
        <v>21</v>
      </c>
      <c r="G732" s="1">
        <v>10726.789307393199</v>
      </c>
      <c r="H732" s="1">
        <v>10726.789307393199</v>
      </c>
    </row>
    <row r="733" spans="1:8" x14ac:dyDescent="0.25">
      <c r="A733">
        <v>731</v>
      </c>
      <c r="B733">
        <v>3782</v>
      </c>
      <c r="C733" t="s">
        <v>995</v>
      </c>
      <c r="D733" s="1">
        <v>2.087813304018324</v>
      </c>
      <c r="E733" s="1">
        <v>1.2730568926941001E-2</v>
      </c>
      <c r="F733" s="1">
        <v>164</v>
      </c>
      <c r="G733" s="1">
        <v>19672.0332539839</v>
      </c>
      <c r="H733" s="1">
        <v>19186.0520303294</v>
      </c>
    </row>
    <row r="734" spans="1:8" x14ac:dyDescent="0.25">
      <c r="A734">
        <v>732</v>
      </c>
      <c r="B734">
        <v>3211</v>
      </c>
      <c r="C734" t="s">
        <v>2412</v>
      </c>
      <c r="D734" s="1">
        <v>4.064012456769472</v>
      </c>
      <c r="E734" s="1">
        <v>1.27000389274046E-2</v>
      </c>
      <c r="F734" s="1">
        <v>320</v>
      </c>
      <c r="G734" s="1">
        <v>37945.360496567599</v>
      </c>
      <c r="H734" s="1">
        <v>37945.360496567599</v>
      </c>
    </row>
    <row r="735" spans="1:8" x14ac:dyDescent="0.25">
      <c r="A735">
        <v>733</v>
      </c>
      <c r="B735">
        <v>1194</v>
      </c>
      <c r="C735" t="s">
        <v>31</v>
      </c>
      <c r="D735" s="1">
        <v>7.058642488341305</v>
      </c>
      <c r="E735" s="1">
        <v>1.26498969325113E-2</v>
      </c>
      <c r="F735" s="1">
        <v>558</v>
      </c>
      <c r="G735" s="1">
        <v>67838.274582679995</v>
      </c>
      <c r="H735" s="1">
        <v>60833.369927854801</v>
      </c>
    </row>
    <row r="736" spans="1:8" x14ac:dyDescent="0.25">
      <c r="A736">
        <v>734</v>
      </c>
      <c r="B736">
        <v>7715</v>
      </c>
      <c r="C736" t="s">
        <v>2919</v>
      </c>
      <c r="D736" s="1">
        <v>0.90414930697414553</v>
      </c>
      <c r="E736" s="1">
        <v>1.2557629263529799E-2</v>
      </c>
      <c r="F736" s="1">
        <v>72</v>
      </c>
      <c r="G736" s="1">
        <v>17365.112363447599</v>
      </c>
      <c r="H736" s="1">
        <v>10534.509516301299</v>
      </c>
    </row>
    <row r="737" spans="1:8" x14ac:dyDescent="0.25">
      <c r="A737">
        <v>735</v>
      </c>
      <c r="B737">
        <v>2016</v>
      </c>
      <c r="C737" t="s">
        <v>2912</v>
      </c>
      <c r="D737" s="1">
        <v>1.0887463061091902</v>
      </c>
      <c r="E737" s="1">
        <v>1.2514325357576898E-2</v>
      </c>
      <c r="F737" s="1">
        <v>87</v>
      </c>
      <c r="G737" s="1">
        <v>17054.461174776301</v>
      </c>
      <c r="H737" s="1">
        <v>14988.540589024</v>
      </c>
    </row>
    <row r="738" spans="1:8" x14ac:dyDescent="0.25">
      <c r="A738">
        <v>736</v>
      </c>
      <c r="B738">
        <v>2039</v>
      </c>
      <c r="C738" t="s">
        <v>2599</v>
      </c>
      <c r="D738" s="1">
        <v>1.4508629736604004</v>
      </c>
      <c r="E738" s="1">
        <v>1.2507439428106899E-2</v>
      </c>
      <c r="F738" s="1">
        <v>116</v>
      </c>
      <c r="G738" s="1">
        <v>23604.3976017813</v>
      </c>
      <c r="H738" s="1">
        <v>19755.894068816699</v>
      </c>
    </row>
    <row r="739" spans="1:8" x14ac:dyDescent="0.25">
      <c r="A739">
        <v>737</v>
      </c>
      <c r="B739">
        <v>2362</v>
      </c>
      <c r="C739" t="s">
        <v>3155</v>
      </c>
      <c r="D739" s="1">
        <v>1.6994993844785022</v>
      </c>
      <c r="E739" s="1">
        <v>1.24963190035184E-2</v>
      </c>
      <c r="F739" s="1">
        <v>136</v>
      </c>
      <c r="G739" s="1">
        <v>12455.5334285564</v>
      </c>
      <c r="H739" s="1">
        <v>12455.5334285564</v>
      </c>
    </row>
    <row r="740" spans="1:8" x14ac:dyDescent="0.25">
      <c r="A740">
        <v>738</v>
      </c>
      <c r="B740">
        <v>6975</v>
      </c>
      <c r="C740" t="s">
        <v>2741</v>
      </c>
      <c r="D740" s="1">
        <v>0.55942575478973999</v>
      </c>
      <c r="E740" s="1">
        <v>1.2431683439771999E-2</v>
      </c>
      <c r="F740" s="1">
        <v>45</v>
      </c>
      <c r="G740" s="1">
        <v>23205.951410419999</v>
      </c>
      <c r="H740" s="1">
        <v>12159.040717362001</v>
      </c>
    </row>
    <row r="741" spans="1:8" x14ac:dyDescent="0.25">
      <c r="A741">
        <v>739</v>
      </c>
      <c r="B741">
        <v>7961</v>
      </c>
      <c r="C741" t="s">
        <v>1512</v>
      </c>
      <c r="D741" s="1">
        <v>1.4148587082299593</v>
      </c>
      <c r="E741" s="1">
        <v>1.24110413002628E-2</v>
      </c>
      <c r="F741" s="1">
        <v>114</v>
      </c>
      <c r="G741" s="1">
        <v>20387.530668240499</v>
      </c>
      <c r="H741" s="1">
        <v>20387.530668240499</v>
      </c>
    </row>
    <row r="742" spans="1:8" x14ac:dyDescent="0.25">
      <c r="A742">
        <v>740</v>
      </c>
      <c r="B742">
        <v>2154</v>
      </c>
      <c r="C742" t="s">
        <v>2308</v>
      </c>
      <c r="D742" s="1">
        <v>4.0292054700718598</v>
      </c>
      <c r="E742" s="1">
        <v>1.2397555292528799E-2</v>
      </c>
      <c r="F742" s="1">
        <v>325</v>
      </c>
      <c r="G742" s="1">
        <v>42537.754954817101</v>
      </c>
      <c r="H742" s="1">
        <v>42537.754954817101</v>
      </c>
    </row>
    <row r="743" spans="1:8" x14ac:dyDescent="0.25">
      <c r="A743">
        <v>741</v>
      </c>
      <c r="B743">
        <v>2131</v>
      </c>
      <c r="C743" t="s">
        <v>3218</v>
      </c>
      <c r="D743" s="1">
        <v>1.9158240713739387</v>
      </c>
      <c r="E743" s="1">
        <v>1.2360155299186701E-2</v>
      </c>
      <c r="F743" s="1">
        <v>155</v>
      </c>
      <c r="G743" s="1">
        <v>46972.336692687299</v>
      </c>
      <c r="H743" s="1">
        <v>30001.105452841199</v>
      </c>
    </row>
    <row r="744" spans="1:8" x14ac:dyDescent="0.25">
      <c r="A744">
        <v>742</v>
      </c>
      <c r="B744">
        <v>284</v>
      </c>
      <c r="C744" t="s">
        <v>690</v>
      </c>
      <c r="D744" s="1">
        <v>4.1016570054711936</v>
      </c>
      <c r="E744" s="1">
        <v>1.2317288304718298E-2</v>
      </c>
      <c r="F744" s="1">
        <v>333</v>
      </c>
      <c r="G744" s="1">
        <v>53639.285725592599</v>
      </c>
      <c r="H744" s="1">
        <v>53639.285725592599</v>
      </c>
    </row>
    <row r="745" spans="1:8" x14ac:dyDescent="0.25">
      <c r="A745">
        <v>743</v>
      </c>
      <c r="B745">
        <v>6032</v>
      </c>
      <c r="C745" t="s">
        <v>1090</v>
      </c>
      <c r="D745" s="1">
        <v>0.72637770599536367</v>
      </c>
      <c r="E745" s="1">
        <v>1.23114865422943E-2</v>
      </c>
      <c r="F745" s="1">
        <v>59</v>
      </c>
      <c r="G745" s="1">
        <v>5070.4899216778704</v>
      </c>
      <c r="H745" s="1">
        <v>5053.4191584406699</v>
      </c>
    </row>
    <row r="746" spans="1:8" x14ac:dyDescent="0.25">
      <c r="A746">
        <v>744</v>
      </c>
      <c r="B746">
        <v>7295</v>
      </c>
      <c r="C746" t="s">
        <v>1748</v>
      </c>
      <c r="D746" s="1">
        <v>0.98168635927009595</v>
      </c>
      <c r="E746" s="1">
        <v>1.22710794908762E-2</v>
      </c>
      <c r="F746" s="1">
        <v>80</v>
      </c>
      <c r="G746" s="1">
        <v>12811.6117716809</v>
      </c>
      <c r="H746" s="1">
        <v>12811.6117716809</v>
      </c>
    </row>
    <row r="747" spans="1:8" x14ac:dyDescent="0.25">
      <c r="A747">
        <v>745</v>
      </c>
      <c r="B747">
        <v>4870</v>
      </c>
      <c r="C747" t="s">
        <v>2931</v>
      </c>
      <c r="D747" s="1">
        <v>0.44106230467628277</v>
      </c>
      <c r="E747" s="1">
        <v>1.22517306854523E-2</v>
      </c>
      <c r="F747" s="1">
        <v>36</v>
      </c>
      <c r="G747" s="1">
        <v>4421.1220311977304</v>
      </c>
      <c r="H747" s="1">
        <v>4421.1220311977304</v>
      </c>
    </row>
    <row r="748" spans="1:8" x14ac:dyDescent="0.25">
      <c r="A748">
        <v>746</v>
      </c>
      <c r="B748">
        <v>1154</v>
      </c>
      <c r="C748" t="s">
        <v>152</v>
      </c>
      <c r="D748" s="1">
        <v>2.2943354079194513</v>
      </c>
      <c r="E748" s="1">
        <v>1.2203911744252401E-2</v>
      </c>
      <c r="F748" s="1">
        <v>188</v>
      </c>
      <c r="G748" s="1">
        <v>21369.4379798636</v>
      </c>
      <c r="H748" s="1">
        <v>21369.4379798636</v>
      </c>
    </row>
    <row r="749" spans="1:8" x14ac:dyDescent="0.25">
      <c r="A749">
        <v>747</v>
      </c>
      <c r="B749">
        <v>5815</v>
      </c>
      <c r="C749" t="s">
        <v>2127</v>
      </c>
      <c r="D749" s="1">
        <v>1.0847791122965029</v>
      </c>
      <c r="E749" s="1">
        <v>1.2188529351646099E-2</v>
      </c>
      <c r="F749" s="1">
        <v>89</v>
      </c>
      <c r="G749" s="1">
        <v>47714.786397934797</v>
      </c>
      <c r="H749" s="1">
        <v>28435.492596185799</v>
      </c>
    </row>
    <row r="750" spans="1:8" x14ac:dyDescent="0.25">
      <c r="A750">
        <v>748</v>
      </c>
      <c r="B750">
        <v>5984</v>
      </c>
      <c r="C750" t="s">
        <v>2576</v>
      </c>
      <c r="D750" s="1">
        <v>1.0480418414497434</v>
      </c>
      <c r="E750" s="1">
        <v>1.2046457947698201E-2</v>
      </c>
      <c r="F750" s="1">
        <v>87</v>
      </c>
      <c r="G750" s="1">
        <v>17685.519203272299</v>
      </c>
      <c r="H750" s="1">
        <v>11461.6704112303</v>
      </c>
    </row>
    <row r="751" spans="1:8" x14ac:dyDescent="0.25">
      <c r="A751">
        <v>749</v>
      </c>
      <c r="B751">
        <v>4860</v>
      </c>
      <c r="C751" t="s">
        <v>948</v>
      </c>
      <c r="D751" s="1">
        <v>4.8146263472324799E-2</v>
      </c>
      <c r="E751" s="1">
        <v>1.20365658680812E-2</v>
      </c>
      <c r="F751" s="1">
        <v>4</v>
      </c>
      <c r="G751" s="1">
        <v>41089.950762244698</v>
      </c>
      <c r="H751" s="1">
        <v>3069.2846838639498</v>
      </c>
    </row>
    <row r="752" spans="1:8" x14ac:dyDescent="0.25">
      <c r="A752">
        <v>750</v>
      </c>
      <c r="B752">
        <v>3022</v>
      </c>
      <c r="C752" t="s">
        <v>1124</v>
      </c>
      <c r="D752" s="1">
        <v>0.68286001369292759</v>
      </c>
      <c r="E752" s="1">
        <v>1.19800002402268E-2</v>
      </c>
      <c r="F752" s="1">
        <v>57</v>
      </c>
      <c r="G752" s="1">
        <v>30005.250218373902</v>
      </c>
      <c r="H752" s="1">
        <v>7596.7493106574702</v>
      </c>
    </row>
    <row r="753" spans="1:8" x14ac:dyDescent="0.25">
      <c r="A753">
        <v>751</v>
      </c>
      <c r="B753">
        <v>8685</v>
      </c>
      <c r="C753" t="s">
        <v>3174</v>
      </c>
      <c r="D753" s="1">
        <v>5.9732151411869001E-2</v>
      </c>
      <c r="E753" s="1">
        <v>1.1946430282373801E-2</v>
      </c>
      <c r="F753" s="1">
        <v>5</v>
      </c>
      <c r="G753" s="1">
        <v>11193.764377289999</v>
      </c>
      <c r="H753" s="1">
        <v>1796.5075231558999</v>
      </c>
    </row>
    <row r="754" spans="1:8" x14ac:dyDescent="0.25">
      <c r="A754">
        <v>752</v>
      </c>
      <c r="B754">
        <v>6757</v>
      </c>
      <c r="C754" t="s">
        <v>1142</v>
      </c>
      <c r="D754" s="1">
        <v>0.42996552441736319</v>
      </c>
      <c r="E754" s="1">
        <v>1.19434867893712E-2</v>
      </c>
      <c r="F754" s="1">
        <v>36</v>
      </c>
      <c r="G754" s="1">
        <v>16837.5549651683</v>
      </c>
      <c r="H754" s="1">
        <v>16837.5549651683</v>
      </c>
    </row>
    <row r="755" spans="1:8" x14ac:dyDescent="0.25">
      <c r="A755">
        <v>753</v>
      </c>
      <c r="B755">
        <v>3335</v>
      </c>
      <c r="C755" t="s">
        <v>2184</v>
      </c>
      <c r="D755" s="1">
        <v>1.19235575556151E-2</v>
      </c>
      <c r="E755" s="1">
        <v>1.19235575556151E-2</v>
      </c>
      <c r="F755" s="1">
        <v>1</v>
      </c>
      <c r="G755" s="1">
        <v>71472.951327986098</v>
      </c>
      <c r="H755" s="1">
        <v>1475.24536661048</v>
      </c>
    </row>
    <row r="756" spans="1:8" x14ac:dyDescent="0.25">
      <c r="A756">
        <v>754</v>
      </c>
      <c r="B756">
        <v>8908</v>
      </c>
      <c r="C756" t="s">
        <v>1335</v>
      </c>
      <c r="D756" s="1">
        <v>1.3215099113687316</v>
      </c>
      <c r="E756" s="1">
        <v>1.1905494697015601E-2</v>
      </c>
      <c r="F756" s="1">
        <v>111</v>
      </c>
      <c r="G756" s="1">
        <v>14832.6397607567</v>
      </c>
      <c r="H756" s="1">
        <v>13349.1892221093</v>
      </c>
    </row>
    <row r="757" spans="1:8" x14ac:dyDescent="0.25">
      <c r="A757">
        <v>755</v>
      </c>
      <c r="B757">
        <v>3366</v>
      </c>
      <c r="C757" t="s">
        <v>546</v>
      </c>
      <c r="D757" s="1">
        <v>4.4933557387532783</v>
      </c>
      <c r="E757" s="1">
        <v>1.18558198911696E-2</v>
      </c>
      <c r="F757" s="1">
        <v>379</v>
      </c>
      <c r="G757" s="1">
        <v>36746.285956567299</v>
      </c>
      <c r="H757" s="1">
        <v>36746.285956567299</v>
      </c>
    </row>
    <row r="758" spans="1:8" x14ac:dyDescent="0.25">
      <c r="A758">
        <v>756</v>
      </c>
      <c r="B758">
        <v>8910</v>
      </c>
      <c r="C758" t="s">
        <v>1091</v>
      </c>
      <c r="D758" s="1">
        <v>4.7392164066511602E-2</v>
      </c>
      <c r="E758" s="1">
        <v>1.1848041016627901E-2</v>
      </c>
      <c r="F758" s="1">
        <v>4</v>
      </c>
      <c r="G758" s="1">
        <v>3229.2079390852</v>
      </c>
      <c r="H758" s="1">
        <v>2904.3183501129902</v>
      </c>
    </row>
    <row r="759" spans="1:8" x14ac:dyDescent="0.25">
      <c r="A759">
        <v>757</v>
      </c>
      <c r="B759">
        <v>4291</v>
      </c>
      <c r="C759" t="s">
        <v>252</v>
      </c>
      <c r="D759" s="1">
        <v>1.4433927564402826</v>
      </c>
      <c r="E759" s="1">
        <v>1.18310881675433E-2</v>
      </c>
      <c r="F759" s="1">
        <v>122</v>
      </c>
      <c r="G759" s="1">
        <v>13372.186713572</v>
      </c>
      <c r="H759" s="1">
        <v>11964.826428597</v>
      </c>
    </row>
    <row r="760" spans="1:8" x14ac:dyDescent="0.25">
      <c r="A760">
        <v>758</v>
      </c>
      <c r="B760">
        <v>6145</v>
      </c>
      <c r="C760" t="s">
        <v>1367</v>
      </c>
      <c r="D760" s="1">
        <v>1.1574249620115868</v>
      </c>
      <c r="E760" s="1">
        <v>1.1810458796036601E-2</v>
      </c>
      <c r="F760" s="1">
        <v>98</v>
      </c>
      <c r="G760" s="1">
        <v>20191.540219711798</v>
      </c>
      <c r="H760" s="1">
        <v>10918.630127344901</v>
      </c>
    </row>
    <row r="761" spans="1:8" x14ac:dyDescent="0.25">
      <c r="A761">
        <v>759</v>
      </c>
      <c r="B761">
        <v>6611</v>
      </c>
      <c r="C761" t="s">
        <v>3176</v>
      </c>
      <c r="D761" s="1">
        <v>0.84471338649036243</v>
      </c>
      <c r="E761" s="1">
        <v>1.17321303679217E-2</v>
      </c>
      <c r="F761" s="1">
        <v>72</v>
      </c>
      <c r="G761" s="1">
        <v>7099.6123616961404</v>
      </c>
      <c r="H761" s="1">
        <v>7099.6123616961404</v>
      </c>
    </row>
    <row r="762" spans="1:8" x14ac:dyDescent="0.25">
      <c r="A762">
        <v>760</v>
      </c>
      <c r="B762">
        <v>4519</v>
      </c>
      <c r="C762" t="s">
        <v>604</v>
      </c>
      <c r="D762" s="1">
        <v>5.8595309958596499E-2</v>
      </c>
      <c r="E762" s="1">
        <v>1.17190619917193E-2</v>
      </c>
      <c r="F762" s="1">
        <v>5</v>
      </c>
      <c r="G762" s="1">
        <v>39339.8369025223</v>
      </c>
      <c r="H762" s="1">
        <v>185.011350315718</v>
      </c>
    </row>
    <row r="763" spans="1:8" x14ac:dyDescent="0.25">
      <c r="A763">
        <v>761</v>
      </c>
      <c r="B763">
        <v>3314</v>
      </c>
      <c r="C763" t="s">
        <v>987</v>
      </c>
      <c r="D763" s="1">
        <v>8.1908414545134103E-2</v>
      </c>
      <c r="E763" s="1">
        <v>1.17012020778763E-2</v>
      </c>
      <c r="F763" s="1">
        <v>7</v>
      </c>
      <c r="G763" s="1">
        <v>774.65816892570797</v>
      </c>
      <c r="H763" s="1">
        <v>774.65816892570797</v>
      </c>
    </row>
    <row r="764" spans="1:8" x14ac:dyDescent="0.25">
      <c r="A764">
        <v>762</v>
      </c>
      <c r="B764">
        <v>8082</v>
      </c>
      <c r="C764" t="s">
        <v>2614</v>
      </c>
      <c r="D764" s="1">
        <v>0.23389501876968599</v>
      </c>
      <c r="E764" s="1">
        <v>1.1694750938484299E-2</v>
      </c>
      <c r="F764" s="1">
        <v>20</v>
      </c>
      <c r="G764" s="1">
        <v>14694.3465645836</v>
      </c>
      <c r="H764" s="1">
        <v>8366.54038374847</v>
      </c>
    </row>
    <row r="765" spans="1:8" x14ac:dyDescent="0.25">
      <c r="A765">
        <v>763</v>
      </c>
      <c r="B765">
        <v>4425</v>
      </c>
      <c r="C765" t="s">
        <v>3150</v>
      </c>
      <c r="D765" s="1">
        <v>0.1636052992470764</v>
      </c>
      <c r="E765" s="1">
        <v>1.1686092803362599E-2</v>
      </c>
      <c r="F765" s="1">
        <v>14</v>
      </c>
      <c r="G765" s="1">
        <v>6423.8169101679196</v>
      </c>
      <c r="H765" s="1">
        <v>1054.2617719925699</v>
      </c>
    </row>
    <row r="766" spans="1:8" x14ac:dyDescent="0.25">
      <c r="A766">
        <v>764</v>
      </c>
      <c r="B766">
        <v>8343</v>
      </c>
      <c r="C766" t="s">
        <v>1108</v>
      </c>
      <c r="D766" s="1">
        <v>0.43007870026604667</v>
      </c>
      <c r="E766" s="1">
        <v>1.16237486558391E-2</v>
      </c>
      <c r="F766" s="1">
        <v>37</v>
      </c>
      <c r="G766" s="1">
        <v>4461.1676805547504</v>
      </c>
      <c r="H766" s="1">
        <v>4461.1676805547504</v>
      </c>
    </row>
    <row r="767" spans="1:8" x14ac:dyDescent="0.25">
      <c r="A767">
        <v>765</v>
      </c>
      <c r="B767">
        <v>944</v>
      </c>
      <c r="C767" t="s">
        <v>1619</v>
      </c>
      <c r="D767" s="1">
        <v>0.36842212609359037</v>
      </c>
      <c r="E767" s="1">
        <v>1.1513191440424699E-2</v>
      </c>
      <c r="F767" s="1">
        <v>32</v>
      </c>
      <c r="G767" s="1">
        <v>8514.8840398385801</v>
      </c>
      <c r="H767" s="1">
        <v>5004.0934045597396</v>
      </c>
    </row>
    <row r="768" spans="1:8" x14ac:dyDescent="0.25">
      <c r="A768">
        <v>766</v>
      </c>
      <c r="B768">
        <v>2683</v>
      </c>
      <c r="C768" t="s">
        <v>677</v>
      </c>
      <c r="D768" s="1">
        <v>3.3774041138533542</v>
      </c>
      <c r="E768" s="1">
        <v>1.14877690947393E-2</v>
      </c>
      <c r="F768" s="1">
        <v>294</v>
      </c>
      <c r="G768" s="1">
        <v>41519.667490063199</v>
      </c>
      <c r="H768" s="1">
        <v>41462.257457389103</v>
      </c>
    </row>
    <row r="769" spans="1:8" x14ac:dyDescent="0.25">
      <c r="A769">
        <v>767</v>
      </c>
      <c r="B769">
        <v>7533</v>
      </c>
      <c r="C769" t="s">
        <v>1620</v>
      </c>
      <c r="D769" s="1">
        <v>0.14904760654930901</v>
      </c>
      <c r="E769" s="1">
        <v>1.1465200503793E-2</v>
      </c>
      <c r="F769" s="1">
        <v>13</v>
      </c>
      <c r="G769" s="1">
        <v>6942.8857560980996</v>
      </c>
      <c r="H769" s="1">
        <v>1753.9056078794799</v>
      </c>
    </row>
    <row r="770" spans="1:8" x14ac:dyDescent="0.25">
      <c r="A770">
        <v>768</v>
      </c>
      <c r="B770">
        <v>2480</v>
      </c>
      <c r="C770" t="s">
        <v>2356</v>
      </c>
      <c r="D770" s="1">
        <v>2.0618703150615181</v>
      </c>
      <c r="E770" s="1">
        <v>1.14548350836751E-2</v>
      </c>
      <c r="F770" s="1">
        <v>180</v>
      </c>
      <c r="G770" s="1">
        <v>19963.006672645399</v>
      </c>
      <c r="H770" s="1">
        <v>19963.006672645399</v>
      </c>
    </row>
    <row r="771" spans="1:8" x14ac:dyDescent="0.25">
      <c r="A771">
        <v>769</v>
      </c>
      <c r="B771">
        <v>8821</v>
      </c>
      <c r="C771" t="s">
        <v>17</v>
      </c>
      <c r="D771" s="1">
        <v>0.23979866865521698</v>
      </c>
      <c r="E771" s="1">
        <v>1.1418984221677E-2</v>
      </c>
      <c r="F771" s="1">
        <v>21</v>
      </c>
      <c r="G771" s="1">
        <v>2652.1639499867802</v>
      </c>
      <c r="H771" s="1">
        <v>2652.1639499867802</v>
      </c>
    </row>
    <row r="772" spans="1:8" x14ac:dyDescent="0.25">
      <c r="A772">
        <v>770</v>
      </c>
      <c r="B772">
        <v>1312</v>
      </c>
      <c r="C772" t="s">
        <v>2999</v>
      </c>
      <c r="D772" s="1">
        <v>4.1631200810192714</v>
      </c>
      <c r="E772" s="1">
        <v>1.13746450301073E-2</v>
      </c>
      <c r="F772" s="1">
        <v>366</v>
      </c>
      <c r="G772" s="1">
        <v>42656.548320113397</v>
      </c>
      <c r="H772" s="1">
        <v>42656.548320113397</v>
      </c>
    </row>
    <row r="773" spans="1:8" x14ac:dyDescent="0.25">
      <c r="A773">
        <v>771</v>
      </c>
      <c r="B773">
        <v>5238</v>
      </c>
      <c r="C773" t="s">
        <v>3037</v>
      </c>
      <c r="D773" s="1">
        <v>1.1044592021729154</v>
      </c>
      <c r="E773" s="1">
        <v>1.1269991858907299E-2</v>
      </c>
      <c r="F773" s="1">
        <v>98</v>
      </c>
      <c r="G773" s="1">
        <v>29229.1131716575</v>
      </c>
      <c r="H773" s="1">
        <v>11577.841234620701</v>
      </c>
    </row>
    <row r="774" spans="1:8" x14ac:dyDescent="0.25">
      <c r="A774">
        <v>772</v>
      </c>
      <c r="B774">
        <v>7740</v>
      </c>
      <c r="C774" t="s">
        <v>2836</v>
      </c>
      <c r="D774" s="1">
        <v>0.32604028489014036</v>
      </c>
      <c r="E774" s="1">
        <v>1.1242768444487598E-2</v>
      </c>
      <c r="F774" s="1">
        <v>29</v>
      </c>
      <c r="G774" s="1">
        <v>17338.056359840899</v>
      </c>
      <c r="H774" s="1">
        <v>11111.228215265901</v>
      </c>
    </row>
    <row r="775" spans="1:8" x14ac:dyDescent="0.25">
      <c r="A775">
        <v>773</v>
      </c>
      <c r="B775">
        <v>482</v>
      </c>
      <c r="C775" t="s">
        <v>2022</v>
      </c>
      <c r="D775" s="1">
        <v>0.61822304734541456</v>
      </c>
      <c r="E775" s="1">
        <v>1.12404190426439E-2</v>
      </c>
      <c r="F775" s="1">
        <v>55</v>
      </c>
      <c r="G775" s="1">
        <v>68308.195351253802</v>
      </c>
      <c r="H775" s="1">
        <v>19259.2252652032</v>
      </c>
    </row>
    <row r="776" spans="1:8" x14ac:dyDescent="0.25">
      <c r="A776">
        <v>774</v>
      </c>
      <c r="B776">
        <v>4392</v>
      </c>
      <c r="C776" t="s">
        <v>653</v>
      </c>
      <c r="D776" s="1">
        <v>3.2288404589358337</v>
      </c>
      <c r="E776" s="1">
        <v>1.12112515935272E-2</v>
      </c>
      <c r="F776" s="1">
        <v>288</v>
      </c>
      <c r="G776" s="1">
        <v>33998.826256256303</v>
      </c>
      <c r="H776" s="1">
        <v>33998.826256256303</v>
      </c>
    </row>
    <row r="777" spans="1:8" x14ac:dyDescent="0.25">
      <c r="A777">
        <v>775</v>
      </c>
      <c r="B777">
        <v>1700</v>
      </c>
      <c r="C777" t="s">
        <v>1173</v>
      </c>
      <c r="D777" s="1">
        <v>1.5202556179876183</v>
      </c>
      <c r="E777" s="1">
        <v>1.1178350132261899E-2</v>
      </c>
      <c r="F777" s="1">
        <v>136</v>
      </c>
      <c r="G777" s="1">
        <v>17950.749905341301</v>
      </c>
      <c r="H777" s="1">
        <v>15102.6308502423</v>
      </c>
    </row>
    <row r="778" spans="1:8" x14ac:dyDescent="0.25">
      <c r="A778">
        <v>776</v>
      </c>
      <c r="B778">
        <v>6583</v>
      </c>
      <c r="C778" t="s">
        <v>1836</v>
      </c>
      <c r="D778" s="1">
        <v>0.73399181034386463</v>
      </c>
      <c r="E778" s="1">
        <v>1.1121088035513101E-2</v>
      </c>
      <c r="F778" s="1">
        <v>66</v>
      </c>
      <c r="G778" s="1">
        <v>47978.980322477903</v>
      </c>
      <c r="H778" s="1">
        <v>16696.1653308327</v>
      </c>
    </row>
    <row r="779" spans="1:8" x14ac:dyDescent="0.25">
      <c r="A779">
        <v>777</v>
      </c>
      <c r="B779">
        <v>1016</v>
      </c>
      <c r="C779" t="s">
        <v>1216</v>
      </c>
      <c r="D779" s="1">
        <v>0.29881443288632131</v>
      </c>
      <c r="E779" s="1">
        <v>1.1067201218011901E-2</v>
      </c>
      <c r="F779" s="1">
        <v>27</v>
      </c>
      <c r="G779" s="1">
        <v>24720.378641639702</v>
      </c>
      <c r="H779" s="1">
        <v>16901.355033008698</v>
      </c>
    </row>
    <row r="780" spans="1:8" x14ac:dyDescent="0.25">
      <c r="A780">
        <v>778</v>
      </c>
      <c r="B780">
        <v>6521</v>
      </c>
      <c r="C780" t="s">
        <v>584</v>
      </c>
      <c r="D780" s="1">
        <v>0.40914912235750223</v>
      </c>
      <c r="E780" s="1">
        <v>1.1058084388040601E-2</v>
      </c>
      <c r="F780" s="1">
        <v>37</v>
      </c>
      <c r="G780" s="1">
        <v>10135.4926593278</v>
      </c>
      <c r="H780" s="1">
        <v>10135.4926593278</v>
      </c>
    </row>
    <row r="781" spans="1:8" x14ac:dyDescent="0.25">
      <c r="A781">
        <v>779</v>
      </c>
      <c r="B781">
        <v>305</v>
      </c>
      <c r="C781" t="s">
        <v>1572</v>
      </c>
      <c r="D781" s="1">
        <v>8.8245099411806402E-2</v>
      </c>
      <c r="E781" s="1">
        <v>1.10306374264758E-2</v>
      </c>
      <c r="F781" s="1">
        <v>8</v>
      </c>
      <c r="G781" s="1">
        <v>42270.014473361502</v>
      </c>
      <c r="H781" s="1">
        <v>42270.014473361502</v>
      </c>
    </row>
    <row r="782" spans="1:8" x14ac:dyDescent="0.25">
      <c r="A782">
        <v>780</v>
      </c>
      <c r="B782">
        <v>1169</v>
      </c>
      <c r="C782" t="s">
        <v>2338</v>
      </c>
      <c r="D782" s="1">
        <v>1.1903126579320789</v>
      </c>
      <c r="E782" s="1">
        <v>1.1021413499371101E-2</v>
      </c>
      <c r="F782" s="1">
        <v>108</v>
      </c>
      <c r="G782" s="1">
        <v>21377.062599849301</v>
      </c>
      <c r="H782" s="1">
        <v>15485.8163613788</v>
      </c>
    </row>
    <row r="783" spans="1:8" x14ac:dyDescent="0.25">
      <c r="A783">
        <v>781</v>
      </c>
      <c r="B783">
        <v>700</v>
      </c>
      <c r="C783" t="s">
        <v>2967</v>
      </c>
      <c r="D783" s="1">
        <v>0.46167593538574625</v>
      </c>
      <c r="E783" s="1">
        <v>1.0992284175851101E-2</v>
      </c>
      <c r="F783" s="1">
        <v>42</v>
      </c>
      <c r="G783" s="1">
        <v>12596.1936637372</v>
      </c>
      <c r="H783" s="1">
        <v>4731.2418891548396</v>
      </c>
    </row>
    <row r="784" spans="1:8" x14ac:dyDescent="0.25">
      <c r="A784">
        <v>782</v>
      </c>
      <c r="B784">
        <v>7578</v>
      </c>
      <c r="C784" t="s">
        <v>1320</v>
      </c>
      <c r="D784" s="1">
        <v>1.8322005176344958</v>
      </c>
      <c r="E784" s="1">
        <v>1.0971260584637699E-2</v>
      </c>
      <c r="F784" s="1">
        <v>167</v>
      </c>
      <c r="G784" s="1">
        <v>24484.3021340825</v>
      </c>
      <c r="H784" s="1">
        <v>18955.120322799401</v>
      </c>
    </row>
    <row r="785" spans="1:8" x14ac:dyDescent="0.25">
      <c r="A785">
        <v>783</v>
      </c>
      <c r="B785">
        <v>8710</v>
      </c>
      <c r="C785" t="s">
        <v>1648</v>
      </c>
      <c r="D785" s="1">
        <v>5.4801868012500005E-2</v>
      </c>
      <c r="E785" s="1">
        <v>1.09603736025E-2</v>
      </c>
      <c r="F785" s="1">
        <v>5</v>
      </c>
      <c r="G785" s="1">
        <v>4947.4930185678504</v>
      </c>
      <c r="H785" s="1">
        <v>4947.4930185678504</v>
      </c>
    </row>
    <row r="786" spans="1:8" x14ac:dyDescent="0.25">
      <c r="A786">
        <v>784</v>
      </c>
      <c r="B786">
        <v>1520</v>
      </c>
      <c r="C786" t="s">
        <v>1120</v>
      </c>
      <c r="D786" s="1">
        <v>4.4256293764366266</v>
      </c>
      <c r="E786" s="1">
        <v>1.09545281594966E-2</v>
      </c>
      <c r="F786" s="1">
        <v>404</v>
      </c>
      <c r="G786" s="1">
        <v>47349.201919504201</v>
      </c>
      <c r="H786" s="1">
        <v>47349.201919504201</v>
      </c>
    </row>
    <row r="787" spans="1:8" x14ac:dyDescent="0.25">
      <c r="A787">
        <v>785</v>
      </c>
      <c r="B787">
        <v>4400</v>
      </c>
      <c r="C787" t="s">
        <v>3441</v>
      </c>
      <c r="D787" s="1">
        <v>0.14190946800873441</v>
      </c>
      <c r="E787" s="1">
        <v>1.0916112923748802E-2</v>
      </c>
      <c r="F787" s="1">
        <v>13</v>
      </c>
      <c r="G787" s="1">
        <v>14341.4660385894</v>
      </c>
      <c r="H787" s="1">
        <v>2331.7066195039001</v>
      </c>
    </row>
    <row r="788" spans="1:8" x14ac:dyDescent="0.25">
      <c r="A788">
        <v>786</v>
      </c>
      <c r="B788">
        <v>3824</v>
      </c>
      <c r="C788" t="s">
        <v>2505</v>
      </c>
      <c r="D788" s="1">
        <v>0.65142993496940393</v>
      </c>
      <c r="E788" s="1">
        <v>1.0857165582823399E-2</v>
      </c>
      <c r="F788" s="1">
        <v>60</v>
      </c>
      <c r="G788" s="1">
        <v>10022.717389355401</v>
      </c>
      <c r="H788" s="1">
        <v>6648.3182440016299</v>
      </c>
    </row>
    <row r="789" spans="1:8" x14ac:dyDescent="0.25">
      <c r="A789">
        <v>787</v>
      </c>
      <c r="B789">
        <v>5769</v>
      </c>
      <c r="C789" t="s">
        <v>3352</v>
      </c>
      <c r="D789" s="1">
        <v>0.97367838138027896</v>
      </c>
      <c r="E789" s="1">
        <v>1.08186486820031E-2</v>
      </c>
      <c r="F789" s="1">
        <v>90</v>
      </c>
      <c r="G789" s="1">
        <v>31569.601114581801</v>
      </c>
      <c r="H789" s="1">
        <v>28630.187599670298</v>
      </c>
    </row>
    <row r="790" spans="1:8" x14ac:dyDescent="0.25">
      <c r="A790">
        <v>788</v>
      </c>
      <c r="B790">
        <v>1062</v>
      </c>
      <c r="C790" t="s">
        <v>295</v>
      </c>
      <c r="D790" s="1">
        <v>2.001230707213808</v>
      </c>
      <c r="E790" s="1">
        <v>1.0817463282236799E-2</v>
      </c>
      <c r="F790" s="1">
        <v>185</v>
      </c>
      <c r="G790" s="1">
        <v>47113.762106558701</v>
      </c>
      <c r="H790" s="1">
        <v>20608.198652263702</v>
      </c>
    </row>
    <row r="791" spans="1:8" x14ac:dyDescent="0.25">
      <c r="A791">
        <v>789</v>
      </c>
      <c r="B791">
        <v>6595</v>
      </c>
      <c r="C791" t="s">
        <v>748</v>
      </c>
      <c r="D791" s="1">
        <v>2.4192405647011572</v>
      </c>
      <c r="E791" s="1">
        <v>1.0657447421591E-2</v>
      </c>
      <c r="F791" s="1">
        <v>227</v>
      </c>
      <c r="G791" s="1">
        <v>28373.290056409201</v>
      </c>
      <c r="H791" s="1">
        <v>28373.290056409201</v>
      </c>
    </row>
    <row r="792" spans="1:8" x14ac:dyDescent="0.25">
      <c r="A792">
        <v>790</v>
      </c>
      <c r="B792">
        <v>4156</v>
      </c>
      <c r="C792" t="s">
        <v>3485</v>
      </c>
      <c r="D792" s="1">
        <v>8.5197255406652003E-2</v>
      </c>
      <c r="E792" s="1">
        <v>1.06496569258315E-2</v>
      </c>
      <c r="F792" s="1">
        <v>8</v>
      </c>
      <c r="G792" s="1">
        <v>4019.66365045884</v>
      </c>
      <c r="H792" s="1">
        <v>683.53111653143299</v>
      </c>
    </row>
    <row r="793" spans="1:8" x14ac:dyDescent="0.25">
      <c r="A793">
        <v>791</v>
      </c>
      <c r="B793">
        <v>932</v>
      </c>
      <c r="C793" t="s">
        <v>3051</v>
      </c>
      <c r="D793" s="1">
        <v>3.1923991699702794E-2</v>
      </c>
      <c r="E793" s="1">
        <v>1.0641330566567598E-2</v>
      </c>
      <c r="F793" s="1">
        <v>3</v>
      </c>
      <c r="G793" s="1">
        <v>9799.7281046732005</v>
      </c>
      <c r="H793" s="1">
        <v>434.20102963988802</v>
      </c>
    </row>
    <row r="794" spans="1:8" x14ac:dyDescent="0.25">
      <c r="A794">
        <v>792</v>
      </c>
      <c r="B794">
        <v>8849</v>
      </c>
      <c r="C794" t="s">
        <v>2473</v>
      </c>
      <c r="D794" s="1">
        <v>9.5729781007628106E-2</v>
      </c>
      <c r="E794" s="1">
        <v>1.06366423341809E-2</v>
      </c>
      <c r="F794" s="1">
        <v>9</v>
      </c>
      <c r="G794" s="1">
        <v>3448.7535345978999</v>
      </c>
      <c r="H794" s="1">
        <v>1152.0819624432499</v>
      </c>
    </row>
    <row r="795" spans="1:8" x14ac:dyDescent="0.25">
      <c r="A795">
        <v>793</v>
      </c>
      <c r="B795">
        <v>1493</v>
      </c>
      <c r="C795" t="s">
        <v>1492</v>
      </c>
      <c r="D795" s="1">
        <v>1.9879728461598478</v>
      </c>
      <c r="E795" s="1">
        <v>1.06308708350794E-2</v>
      </c>
      <c r="F795" s="1">
        <v>187</v>
      </c>
      <c r="G795" s="1">
        <v>19231.700087135599</v>
      </c>
      <c r="H795" s="1">
        <v>17338.067539665299</v>
      </c>
    </row>
    <row r="796" spans="1:8" x14ac:dyDescent="0.25">
      <c r="A796">
        <v>794</v>
      </c>
      <c r="B796">
        <v>6351</v>
      </c>
      <c r="C796" t="s">
        <v>544</v>
      </c>
      <c r="D796" s="1">
        <v>1.9104291092410199</v>
      </c>
      <c r="E796" s="1">
        <v>1.0613495051339E-2</v>
      </c>
      <c r="F796" s="1">
        <v>180</v>
      </c>
      <c r="G796" s="1">
        <v>17040.888561456501</v>
      </c>
      <c r="H796" s="1">
        <v>17040.888561456501</v>
      </c>
    </row>
    <row r="797" spans="1:8" x14ac:dyDescent="0.25">
      <c r="A797">
        <v>795</v>
      </c>
      <c r="B797">
        <v>102</v>
      </c>
      <c r="C797" t="s">
        <v>805</v>
      </c>
      <c r="D797" s="1">
        <v>1.7490320582728125</v>
      </c>
      <c r="E797" s="1">
        <v>1.0600194292562501E-2</v>
      </c>
      <c r="F797" s="1">
        <v>165</v>
      </c>
      <c r="G797" s="1">
        <v>43471.402099935003</v>
      </c>
      <c r="H797" s="1">
        <v>19698.388723323402</v>
      </c>
    </row>
    <row r="798" spans="1:8" x14ac:dyDescent="0.25">
      <c r="A798">
        <v>796</v>
      </c>
      <c r="B798">
        <v>2790</v>
      </c>
      <c r="C798" t="s">
        <v>994</v>
      </c>
      <c r="D798" s="1">
        <v>2.1766757809974728</v>
      </c>
      <c r="E798" s="1">
        <v>1.0566387286395499E-2</v>
      </c>
      <c r="F798" s="1">
        <v>206</v>
      </c>
      <c r="G798" s="1">
        <v>28628.322679744299</v>
      </c>
      <c r="H798" s="1">
        <v>28628.322679744299</v>
      </c>
    </row>
    <row r="799" spans="1:8" x14ac:dyDescent="0.25">
      <c r="A799">
        <v>797</v>
      </c>
      <c r="B799">
        <v>6262</v>
      </c>
      <c r="C799" t="s">
        <v>1925</v>
      </c>
      <c r="D799" s="1">
        <v>1.8912283112075041</v>
      </c>
      <c r="E799" s="1">
        <v>1.0506823951152801E-2</v>
      </c>
      <c r="F799" s="1">
        <v>180</v>
      </c>
      <c r="G799" s="1">
        <v>28682.1943935132</v>
      </c>
      <c r="H799" s="1">
        <v>28682.1943935132</v>
      </c>
    </row>
    <row r="800" spans="1:8" x14ac:dyDescent="0.25">
      <c r="A800">
        <v>798</v>
      </c>
      <c r="B800">
        <v>4628</v>
      </c>
      <c r="C800" t="s">
        <v>683</v>
      </c>
      <c r="D800" s="1">
        <v>0.20998510765253198</v>
      </c>
      <c r="E800" s="1">
        <v>1.04992553826266E-2</v>
      </c>
      <c r="F800" s="1">
        <v>20</v>
      </c>
      <c r="G800" s="1">
        <v>24344.0332472562</v>
      </c>
      <c r="H800" s="1">
        <v>1641.10808797607</v>
      </c>
    </row>
    <row r="801" spans="1:8" x14ac:dyDescent="0.25">
      <c r="A801">
        <v>799</v>
      </c>
      <c r="B801">
        <v>6357</v>
      </c>
      <c r="C801" t="s">
        <v>1409</v>
      </c>
      <c r="D801" s="1">
        <v>1.66762250498352</v>
      </c>
      <c r="E801" s="1">
        <v>1.0422640656147E-2</v>
      </c>
      <c r="F801" s="1">
        <v>160</v>
      </c>
      <c r="G801" s="1">
        <v>26925.577203165802</v>
      </c>
      <c r="H801" s="1">
        <v>23288.092564628401</v>
      </c>
    </row>
    <row r="802" spans="1:8" x14ac:dyDescent="0.25">
      <c r="A802">
        <v>800</v>
      </c>
      <c r="B802">
        <v>9085</v>
      </c>
      <c r="C802" t="s">
        <v>2141</v>
      </c>
      <c r="D802" s="1">
        <v>0.60375616407453814</v>
      </c>
      <c r="E802" s="1">
        <v>1.0409589035767899E-2</v>
      </c>
      <c r="F802" s="1">
        <v>58</v>
      </c>
      <c r="G802" s="1">
        <v>12397.8907048847</v>
      </c>
      <c r="H802" s="1">
        <v>12397.8907048847</v>
      </c>
    </row>
    <row r="803" spans="1:8" x14ac:dyDescent="0.25">
      <c r="A803">
        <v>801</v>
      </c>
      <c r="B803">
        <v>1932</v>
      </c>
      <c r="C803" t="s">
        <v>1283</v>
      </c>
      <c r="D803" s="1">
        <v>2.3185696778374356</v>
      </c>
      <c r="E803" s="1">
        <v>1.03971734432172E-2</v>
      </c>
      <c r="F803" s="1">
        <v>223</v>
      </c>
      <c r="G803" s="1">
        <v>23737.601760915601</v>
      </c>
      <c r="H803" s="1">
        <v>23737.601760915601</v>
      </c>
    </row>
    <row r="804" spans="1:8" x14ac:dyDescent="0.25">
      <c r="A804">
        <v>802</v>
      </c>
      <c r="B804">
        <v>915</v>
      </c>
      <c r="C804" t="s">
        <v>1099</v>
      </c>
      <c r="D804" s="1">
        <v>2.4782110322016484</v>
      </c>
      <c r="E804" s="1">
        <v>1.0369083816743299E-2</v>
      </c>
      <c r="F804" s="1">
        <v>239</v>
      </c>
      <c r="G804" s="1">
        <v>39630.2884478286</v>
      </c>
      <c r="H804" s="1">
        <v>36627.239067297203</v>
      </c>
    </row>
    <row r="805" spans="1:8" x14ac:dyDescent="0.25">
      <c r="A805">
        <v>803</v>
      </c>
      <c r="B805">
        <v>6402</v>
      </c>
      <c r="C805" t="s">
        <v>966</v>
      </c>
      <c r="D805" s="1">
        <v>1.3498948250441412</v>
      </c>
      <c r="E805" s="1">
        <v>1.02264759473041E-2</v>
      </c>
      <c r="F805" s="1">
        <v>132</v>
      </c>
      <c r="G805" s="1">
        <v>13821.6910012101</v>
      </c>
      <c r="H805" s="1">
        <v>13821.6910012101</v>
      </c>
    </row>
    <row r="806" spans="1:8" x14ac:dyDescent="0.25">
      <c r="A806">
        <v>804</v>
      </c>
      <c r="B806">
        <v>7267</v>
      </c>
      <c r="C806" t="s">
        <v>1097</v>
      </c>
      <c r="D806" s="1">
        <v>9.1552482511047001E-2</v>
      </c>
      <c r="E806" s="1">
        <v>1.0172498056783E-2</v>
      </c>
      <c r="F806" s="1">
        <v>9</v>
      </c>
      <c r="G806" s="1">
        <v>8667.3641178020098</v>
      </c>
      <c r="H806" s="1">
        <v>1147.4391240473401</v>
      </c>
    </row>
    <row r="807" spans="1:8" x14ac:dyDescent="0.25">
      <c r="A807">
        <v>805</v>
      </c>
      <c r="B807">
        <v>1496</v>
      </c>
      <c r="C807" t="s">
        <v>595</v>
      </c>
      <c r="D807" s="1">
        <v>3.7989253044695368</v>
      </c>
      <c r="E807" s="1">
        <v>1.0157554290025499E-2</v>
      </c>
      <c r="F807" s="1">
        <v>374</v>
      </c>
      <c r="G807" s="1">
        <v>37568.095101386498</v>
      </c>
      <c r="H807" s="1">
        <v>37568.095101386498</v>
      </c>
    </row>
    <row r="808" spans="1:8" x14ac:dyDescent="0.25">
      <c r="A808">
        <v>806</v>
      </c>
      <c r="B808">
        <v>7787</v>
      </c>
      <c r="C808" t="s">
        <v>1636</v>
      </c>
      <c r="D808" s="1">
        <v>1.088546013794178</v>
      </c>
      <c r="E808" s="1">
        <v>1.00791297573535E-2</v>
      </c>
      <c r="F808" s="1">
        <v>108</v>
      </c>
      <c r="G808" s="1">
        <v>10220.4248855444</v>
      </c>
      <c r="H808" s="1">
        <v>10220.4248855444</v>
      </c>
    </row>
    <row r="809" spans="1:8" x14ac:dyDescent="0.25">
      <c r="A809">
        <v>807</v>
      </c>
      <c r="B809">
        <v>9044</v>
      </c>
      <c r="C809">
        <v>171410</v>
      </c>
      <c r="D809" s="1">
        <v>0.240487471475688</v>
      </c>
      <c r="E809" s="1">
        <v>1.0020311311487E-2</v>
      </c>
      <c r="F809" s="1">
        <v>24</v>
      </c>
      <c r="G809" s="1">
        <v>7764.5031551598504</v>
      </c>
      <c r="H809" s="1">
        <v>2859.7023613911401</v>
      </c>
    </row>
    <row r="810" spans="1:8" x14ac:dyDescent="0.25">
      <c r="A810">
        <v>808</v>
      </c>
      <c r="B810">
        <v>5770</v>
      </c>
      <c r="C810" t="s">
        <v>756</v>
      </c>
      <c r="D810" s="1">
        <v>3.9974024824509083E-2</v>
      </c>
      <c r="E810" s="1">
        <v>9.9935062061272707E-3</v>
      </c>
      <c r="F810" s="1">
        <v>4</v>
      </c>
      <c r="G810" s="1">
        <v>11050.042998786201</v>
      </c>
      <c r="H810" s="1">
        <v>1372.1379392454</v>
      </c>
    </row>
    <row r="811" spans="1:8" x14ac:dyDescent="0.25">
      <c r="A811">
        <v>809</v>
      </c>
      <c r="B811">
        <v>1921</v>
      </c>
      <c r="C811" t="s">
        <v>2553</v>
      </c>
      <c r="D811" s="1">
        <v>1.2276680142553451</v>
      </c>
      <c r="E811" s="1">
        <v>9.9810407663036196E-3</v>
      </c>
      <c r="F811" s="1">
        <v>123</v>
      </c>
      <c r="G811" s="1">
        <v>40398.897830194997</v>
      </c>
      <c r="H811" s="1">
        <v>14559.7479470219</v>
      </c>
    </row>
    <row r="812" spans="1:8" x14ac:dyDescent="0.25">
      <c r="A812">
        <v>810</v>
      </c>
      <c r="B812">
        <v>5242</v>
      </c>
      <c r="C812" t="s">
        <v>1026</v>
      </c>
      <c r="D812" s="1">
        <v>1.6915076332065531</v>
      </c>
      <c r="E812" s="1">
        <v>9.8918575041318894E-3</v>
      </c>
      <c r="F812" s="1">
        <v>171</v>
      </c>
      <c r="G812" s="1">
        <v>21759.853666561201</v>
      </c>
      <c r="H812" s="1">
        <v>21759.853666561201</v>
      </c>
    </row>
    <row r="813" spans="1:8" x14ac:dyDescent="0.25">
      <c r="A813">
        <v>811</v>
      </c>
      <c r="B813">
        <v>8943</v>
      </c>
      <c r="C813" t="s">
        <v>2104</v>
      </c>
      <c r="D813" s="1">
        <v>0.16812162621855478</v>
      </c>
      <c r="E813" s="1">
        <v>9.8895074246208702E-3</v>
      </c>
      <c r="F813" s="1">
        <v>17</v>
      </c>
      <c r="G813" s="1">
        <v>6061.9210189268097</v>
      </c>
      <c r="H813" s="1">
        <v>4972.0887452278703</v>
      </c>
    </row>
    <row r="814" spans="1:8" x14ac:dyDescent="0.25">
      <c r="A814">
        <v>812</v>
      </c>
      <c r="B814">
        <v>3918</v>
      </c>
      <c r="C814" t="s">
        <v>1878</v>
      </c>
      <c r="D814" s="1">
        <v>2.0278469049140453</v>
      </c>
      <c r="E814" s="1">
        <v>9.8439170141458501E-3</v>
      </c>
      <c r="F814" s="1">
        <v>206</v>
      </c>
      <c r="G814" s="1">
        <v>22861.2713693312</v>
      </c>
      <c r="H814" s="1">
        <v>22095.521714644401</v>
      </c>
    </row>
    <row r="815" spans="1:8" x14ac:dyDescent="0.25">
      <c r="A815">
        <v>813</v>
      </c>
      <c r="B815">
        <v>7755</v>
      </c>
      <c r="C815" t="s">
        <v>702</v>
      </c>
      <c r="D815" s="1">
        <v>0.7759848555439377</v>
      </c>
      <c r="E815" s="1">
        <v>9.8225931081511106E-3</v>
      </c>
      <c r="F815" s="1">
        <v>79</v>
      </c>
      <c r="G815" s="1">
        <v>14089.043390847601</v>
      </c>
      <c r="H815" s="1">
        <v>14089.043390847601</v>
      </c>
    </row>
    <row r="816" spans="1:8" x14ac:dyDescent="0.25">
      <c r="A816">
        <v>814</v>
      </c>
      <c r="B816">
        <v>727</v>
      </c>
      <c r="C816" t="s">
        <v>1008</v>
      </c>
      <c r="D816" s="1">
        <v>0.282113177221677</v>
      </c>
      <c r="E816" s="1">
        <v>9.7280405938509305E-3</v>
      </c>
      <c r="F816" s="1">
        <v>29</v>
      </c>
      <c r="G816" s="1">
        <v>4287.6062597109403</v>
      </c>
      <c r="H816" s="1">
        <v>4287.6062597109403</v>
      </c>
    </row>
    <row r="817" spans="1:8" x14ac:dyDescent="0.25">
      <c r="A817">
        <v>815</v>
      </c>
      <c r="B817">
        <v>4072</v>
      </c>
      <c r="C817" t="s">
        <v>3168</v>
      </c>
      <c r="D817" s="1">
        <v>0.85521317049461043</v>
      </c>
      <c r="E817" s="1">
        <v>9.7183314828933002E-3</v>
      </c>
      <c r="F817" s="1">
        <v>88</v>
      </c>
      <c r="G817" s="1">
        <v>22466.541345237802</v>
      </c>
      <c r="H817" s="1">
        <v>16769.5218341732</v>
      </c>
    </row>
    <row r="818" spans="1:8" x14ac:dyDescent="0.25">
      <c r="A818">
        <v>816</v>
      </c>
      <c r="B818">
        <v>8245</v>
      </c>
      <c r="C818" t="s">
        <v>1843</v>
      </c>
      <c r="D818" s="1">
        <v>0.2421431087218115</v>
      </c>
      <c r="E818" s="1">
        <v>9.6857243488724602E-3</v>
      </c>
      <c r="F818" s="1">
        <v>25</v>
      </c>
      <c r="G818" s="1">
        <v>6217.3700536517399</v>
      </c>
      <c r="H818" s="1">
        <v>6217.3700536517399</v>
      </c>
    </row>
    <row r="819" spans="1:8" x14ac:dyDescent="0.25">
      <c r="A819">
        <v>817</v>
      </c>
      <c r="B819">
        <v>5206</v>
      </c>
      <c r="C819" t="s">
        <v>3292</v>
      </c>
      <c r="D819" s="1">
        <v>0.41259097500572273</v>
      </c>
      <c r="E819" s="1">
        <v>9.5951389536214592E-3</v>
      </c>
      <c r="F819" s="1">
        <v>43</v>
      </c>
      <c r="G819" s="1">
        <v>15055.0543868199</v>
      </c>
      <c r="H819" s="1">
        <v>15055.0543868199</v>
      </c>
    </row>
    <row r="820" spans="1:8" x14ac:dyDescent="0.25">
      <c r="A820">
        <v>818</v>
      </c>
      <c r="B820">
        <v>876</v>
      </c>
      <c r="C820" t="s">
        <v>2042</v>
      </c>
      <c r="D820" s="1">
        <v>2.2858233953085509</v>
      </c>
      <c r="E820" s="1">
        <v>9.5641146247219706E-3</v>
      </c>
      <c r="F820" s="1">
        <v>239</v>
      </c>
      <c r="G820" s="1">
        <v>34426.907826510003</v>
      </c>
      <c r="H820" s="1">
        <v>34426.907826510003</v>
      </c>
    </row>
    <row r="821" spans="1:8" x14ac:dyDescent="0.25">
      <c r="A821">
        <v>819</v>
      </c>
      <c r="B821">
        <v>5657</v>
      </c>
      <c r="C821" t="s">
        <v>2607</v>
      </c>
      <c r="D821" s="1">
        <v>4.780171578657795E-2</v>
      </c>
      <c r="E821" s="1">
        <v>9.56034315731559E-3</v>
      </c>
      <c r="F821" s="1">
        <v>5</v>
      </c>
      <c r="G821" s="1">
        <v>15635.242080521</v>
      </c>
      <c r="H821" s="1">
        <v>1783.5867698089901</v>
      </c>
    </row>
    <row r="822" spans="1:8" x14ac:dyDescent="0.25">
      <c r="A822">
        <v>820</v>
      </c>
      <c r="B822">
        <v>1212</v>
      </c>
      <c r="C822" t="s">
        <v>459</v>
      </c>
      <c r="D822" s="1">
        <v>2.2290004413978468</v>
      </c>
      <c r="E822" s="1">
        <v>9.52564291195661E-3</v>
      </c>
      <c r="F822" s="1">
        <v>234</v>
      </c>
      <c r="G822" s="1">
        <v>39334.114596683197</v>
      </c>
      <c r="H822" s="1">
        <v>36006.300752981901</v>
      </c>
    </row>
    <row r="823" spans="1:8" x14ac:dyDescent="0.25">
      <c r="A823">
        <v>821</v>
      </c>
      <c r="B823">
        <v>4055</v>
      </c>
      <c r="C823" t="s">
        <v>1003</v>
      </c>
      <c r="D823" s="1">
        <v>0.596825372086914</v>
      </c>
      <c r="E823" s="1">
        <v>9.4734186045541905E-3</v>
      </c>
      <c r="F823" s="1">
        <v>63</v>
      </c>
      <c r="G823" s="1">
        <v>10337.071021184</v>
      </c>
      <c r="H823" s="1">
        <v>10337.071021184</v>
      </c>
    </row>
    <row r="824" spans="1:8" x14ac:dyDescent="0.25">
      <c r="A824">
        <v>822</v>
      </c>
      <c r="B824">
        <v>5091</v>
      </c>
      <c r="C824" t="s">
        <v>1185</v>
      </c>
      <c r="D824" s="1">
        <v>2.7258415128051983</v>
      </c>
      <c r="E824" s="1">
        <v>9.4647274750180501E-3</v>
      </c>
      <c r="F824" s="1">
        <v>288</v>
      </c>
      <c r="G824" s="1">
        <v>36161.719610181899</v>
      </c>
      <c r="H824" s="1">
        <v>36161.719610181899</v>
      </c>
    </row>
    <row r="825" spans="1:8" x14ac:dyDescent="0.25">
      <c r="A825">
        <v>823</v>
      </c>
      <c r="B825">
        <v>5679</v>
      </c>
      <c r="C825" t="s">
        <v>634</v>
      </c>
      <c r="D825" s="1">
        <v>1.7545097894930843</v>
      </c>
      <c r="E825" s="1">
        <v>9.4328483306079808E-3</v>
      </c>
      <c r="F825" s="1">
        <v>186</v>
      </c>
      <c r="G825" s="1">
        <v>19026.206994105301</v>
      </c>
      <c r="H825" s="1">
        <v>19026.206994105301</v>
      </c>
    </row>
    <row r="826" spans="1:8" x14ac:dyDescent="0.25">
      <c r="A826">
        <v>824</v>
      </c>
      <c r="B826">
        <v>9108</v>
      </c>
      <c r="C826" t="s">
        <v>576</v>
      </c>
      <c r="D826" s="1">
        <v>0.69667372770942437</v>
      </c>
      <c r="E826" s="1">
        <v>9.4145098339111395E-3</v>
      </c>
      <c r="F826" s="1">
        <v>74</v>
      </c>
      <c r="G826" s="1">
        <v>7526.67872819284</v>
      </c>
      <c r="H826" s="1">
        <v>7526.67872819284</v>
      </c>
    </row>
    <row r="827" spans="1:8" x14ac:dyDescent="0.25">
      <c r="A827">
        <v>825</v>
      </c>
      <c r="B827">
        <v>3148</v>
      </c>
      <c r="C827" t="s">
        <v>1050</v>
      </c>
      <c r="D827" s="1">
        <v>1.6621714435638948</v>
      </c>
      <c r="E827" s="1">
        <v>9.33804181777469E-3</v>
      </c>
      <c r="F827" s="1">
        <v>178</v>
      </c>
      <c r="G827" s="1">
        <v>48289.253954727901</v>
      </c>
      <c r="H827" s="1">
        <v>48289.253954727901</v>
      </c>
    </row>
    <row r="828" spans="1:8" x14ac:dyDescent="0.25">
      <c r="A828">
        <v>826</v>
      </c>
      <c r="B828">
        <v>6874</v>
      </c>
      <c r="C828" t="s">
        <v>1699</v>
      </c>
      <c r="D828" s="1">
        <v>0.96180103610734979</v>
      </c>
      <c r="E828" s="1">
        <v>9.3378741369645607E-3</v>
      </c>
      <c r="F828" s="1">
        <v>103</v>
      </c>
      <c r="G828" s="1">
        <v>16938.924348028399</v>
      </c>
      <c r="H828" s="1">
        <v>16938.924348028399</v>
      </c>
    </row>
    <row r="829" spans="1:8" x14ac:dyDescent="0.25">
      <c r="A829">
        <v>827</v>
      </c>
      <c r="B829">
        <v>4943</v>
      </c>
      <c r="C829" t="s">
        <v>117</v>
      </c>
      <c r="D829" s="1">
        <v>1.2025774619190468</v>
      </c>
      <c r="E829" s="1">
        <v>9.3223059063492E-3</v>
      </c>
      <c r="F829" s="1">
        <v>129</v>
      </c>
      <c r="G829" s="1">
        <v>14681.2765579156</v>
      </c>
      <c r="H829" s="1">
        <v>14681.2765579156</v>
      </c>
    </row>
    <row r="830" spans="1:8" x14ac:dyDescent="0.25">
      <c r="A830">
        <v>828</v>
      </c>
      <c r="B830">
        <v>7155</v>
      </c>
      <c r="C830" t="s">
        <v>1353</v>
      </c>
      <c r="D830" s="1">
        <v>0.19563052194928413</v>
      </c>
      <c r="E830" s="1">
        <v>9.3157391404421006E-3</v>
      </c>
      <c r="F830" s="1">
        <v>21</v>
      </c>
      <c r="G830" s="1">
        <v>21723.374409930799</v>
      </c>
      <c r="H830" s="1">
        <v>19693.290720872599</v>
      </c>
    </row>
    <row r="831" spans="1:8" x14ac:dyDescent="0.25">
      <c r="A831">
        <v>829</v>
      </c>
      <c r="B831">
        <v>2379</v>
      </c>
      <c r="C831" t="s">
        <v>1261</v>
      </c>
      <c r="D831" s="1">
        <v>0.95848285880948303</v>
      </c>
      <c r="E831" s="1">
        <v>9.3056588233930392E-3</v>
      </c>
      <c r="F831" s="1">
        <v>103</v>
      </c>
      <c r="G831" s="1">
        <v>28050.550396560699</v>
      </c>
      <c r="H831" s="1">
        <v>11041.6678751127</v>
      </c>
    </row>
    <row r="832" spans="1:8" x14ac:dyDescent="0.25">
      <c r="A832">
        <v>830</v>
      </c>
      <c r="B832">
        <v>1261</v>
      </c>
      <c r="C832" t="s">
        <v>1931</v>
      </c>
      <c r="D832" s="1">
        <v>3.9536320324193128</v>
      </c>
      <c r="E832" s="1">
        <v>9.3026636056925006E-3</v>
      </c>
      <c r="F832" s="1">
        <v>425</v>
      </c>
      <c r="G832" s="1">
        <v>93135.069094954306</v>
      </c>
      <c r="H832" s="1">
        <v>93135.069094954306</v>
      </c>
    </row>
    <row r="833" spans="1:8" x14ac:dyDescent="0.25">
      <c r="A833">
        <v>831</v>
      </c>
      <c r="B833">
        <v>8365</v>
      </c>
      <c r="C833" t="s">
        <v>1535</v>
      </c>
      <c r="D833" s="1">
        <v>0.89086869362721122</v>
      </c>
      <c r="E833" s="1">
        <v>9.2798822252834496E-3</v>
      </c>
      <c r="F833" s="1">
        <v>96</v>
      </c>
      <c r="G833" s="1">
        <v>18386.819488267702</v>
      </c>
      <c r="H833" s="1">
        <v>16908.281001150601</v>
      </c>
    </row>
    <row r="834" spans="1:8" x14ac:dyDescent="0.25">
      <c r="A834">
        <v>832</v>
      </c>
      <c r="B834">
        <v>4680</v>
      </c>
      <c r="C834" t="s">
        <v>2261</v>
      </c>
      <c r="D834" s="1">
        <v>8.3424968861856921E-2</v>
      </c>
      <c r="E834" s="1">
        <v>9.2694409846507692E-3</v>
      </c>
      <c r="F834" s="1">
        <v>9</v>
      </c>
      <c r="G834" s="1">
        <v>4273.7537134057102</v>
      </c>
      <c r="H834" s="1">
        <v>1106.7141145839901</v>
      </c>
    </row>
    <row r="835" spans="1:8" x14ac:dyDescent="0.25">
      <c r="A835">
        <v>833</v>
      </c>
      <c r="B835">
        <v>290</v>
      </c>
      <c r="C835" t="s">
        <v>1128</v>
      </c>
      <c r="D835" s="1">
        <v>0.55492715467593479</v>
      </c>
      <c r="E835" s="1">
        <v>9.2487859112655793E-3</v>
      </c>
      <c r="F835" s="1">
        <v>60</v>
      </c>
      <c r="G835" s="1">
        <v>46258.878631577303</v>
      </c>
      <c r="H835" s="1">
        <v>7456.8363776863998</v>
      </c>
    </row>
    <row r="836" spans="1:8" x14ac:dyDescent="0.25">
      <c r="A836">
        <v>834</v>
      </c>
      <c r="B836">
        <v>6721</v>
      </c>
      <c r="C836" t="s">
        <v>1514</v>
      </c>
      <c r="D836" s="1">
        <v>0.72948427875030364</v>
      </c>
      <c r="E836" s="1">
        <v>9.2339782120291602E-3</v>
      </c>
      <c r="F836" s="1">
        <v>79</v>
      </c>
      <c r="G836" s="1">
        <v>14759.229317076601</v>
      </c>
      <c r="H836" s="1">
        <v>7485.5189394851704</v>
      </c>
    </row>
    <row r="837" spans="1:8" x14ac:dyDescent="0.25">
      <c r="A837">
        <v>835</v>
      </c>
      <c r="B837">
        <v>8011</v>
      </c>
      <c r="C837" t="s">
        <v>1653</v>
      </c>
      <c r="D837" s="1">
        <v>2.764070252978628E-2</v>
      </c>
      <c r="E837" s="1">
        <v>9.2135675099287596E-3</v>
      </c>
      <c r="F837" s="1">
        <v>3</v>
      </c>
      <c r="G837" s="1">
        <v>4874.9449969770803</v>
      </c>
      <c r="H837" s="1">
        <v>420.24155658458</v>
      </c>
    </row>
    <row r="838" spans="1:8" x14ac:dyDescent="0.25">
      <c r="A838">
        <v>836</v>
      </c>
      <c r="B838">
        <v>3425</v>
      </c>
      <c r="C838" t="s">
        <v>1079</v>
      </c>
      <c r="D838" s="1">
        <v>1.9160055064104571</v>
      </c>
      <c r="E838" s="1">
        <v>9.2115649346656593E-3</v>
      </c>
      <c r="F838" s="1">
        <v>208</v>
      </c>
      <c r="G838" s="1">
        <v>25719.647321585599</v>
      </c>
      <c r="H838" s="1">
        <v>25719.647321585599</v>
      </c>
    </row>
    <row r="839" spans="1:8" x14ac:dyDescent="0.25">
      <c r="A839">
        <v>837</v>
      </c>
      <c r="B839">
        <v>952</v>
      </c>
      <c r="C839" t="s">
        <v>543</v>
      </c>
      <c r="D839" s="1">
        <v>2.6660237458252625</v>
      </c>
      <c r="E839" s="1">
        <v>9.19318533043194E-3</v>
      </c>
      <c r="F839" s="1">
        <v>290</v>
      </c>
      <c r="G839" s="1">
        <v>28024.115078701299</v>
      </c>
      <c r="H839" s="1">
        <v>28024.115078701299</v>
      </c>
    </row>
    <row r="840" spans="1:8" x14ac:dyDescent="0.25">
      <c r="A840">
        <v>838</v>
      </c>
      <c r="B840">
        <v>2538</v>
      </c>
      <c r="C840" t="s">
        <v>1647</v>
      </c>
      <c r="D840" s="1">
        <v>0.29966261197338773</v>
      </c>
      <c r="E840" s="1">
        <v>9.0806852113147797E-3</v>
      </c>
      <c r="F840" s="1">
        <v>33</v>
      </c>
      <c r="G840" s="1">
        <v>13541.198471199201</v>
      </c>
      <c r="H840" s="1">
        <v>3441.3802648507099</v>
      </c>
    </row>
    <row r="841" spans="1:8" x14ac:dyDescent="0.25">
      <c r="A841">
        <v>839</v>
      </c>
      <c r="B841">
        <v>1008</v>
      </c>
      <c r="C841" t="s">
        <v>1212</v>
      </c>
      <c r="D841" s="1">
        <v>2.0360483514704995</v>
      </c>
      <c r="E841" s="1">
        <v>9.0491037843133306E-3</v>
      </c>
      <c r="F841" s="1">
        <v>225</v>
      </c>
      <c r="G841" s="1">
        <v>27430.202820077298</v>
      </c>
      <c r="H841" s="1">
        <v>24081.2978272449</v>
      </c>
    </row>
    <row r="842" spans="1:8" x14ac:dyDescent="0.25">
      <c r="A842">
        <v>840</v>
      </c>
      <c r="B842">
        <v>2774</v>
      </c>
      <c r="C842" t="s">
        <v>3132</v>
      </c>
      <c r="D842" s="1">
        <v>0.81192791619387816</v>
      </c>
      <c r="E842" s="1">
        <v>9.0214212910430906E-3</v>
      </c>
      <c r="F842" s="1">
        <v>90</v>
      </c>
      <c r="G842" s="1">
        <v>12584.9285167539</v>
      </c>
      <c r="H842" s="1">
        <v>12584.9285167539</v>
      </c>
    </row>
    <row r="843" spans="1:8" x14ac:dyDescent="0.25">
      <c r="A843">
        <v>841</v>
      </c>
      <c r="B843">
        <v>7830</v>
      </c>
      <c r="C843" t="s">
        <v>1302</v>
      </c>
      <c r="D843" s="1">
        <v>0.69276278785565926</v>
      </c>
      <c r="E843" s="1">
        <v>8.9969193228007695E-3</v>
      </c>
      <c r="F843" s="1">
        <v>77</v>
      </c>
      <c r="G843" s="1">
        <v>7103.5026271962297</v>
      </c>
      <c r="H843" s="1">
        <v>7103.5026271962297</v>
      </c>
    </row>
    <row r="844" spans="1:8" x14ac:dyDescent="0.25">
      <c r="A844">
        <v>842</v>
      </c>
      <c r="B844">
        <v>4365</v>
      </c>
      <c r="C844" t="s">
        <v>1693</v>
      </c>
      <c r="D844" s="1">
        <v>0.49477338887141442</v>
      </c>
      <c r="E844" s="1">
        <v>8.9958797976620805E-3</v>
      </c>
      <c r="F844" s="1">
        <v>55</v>
      </c>
      <c r="G844" s="1">
        <v>7549.01447066317</v>
      </c>
      <c r="H844" s="1">
        <v>7549.01447066317</v>
      </c>
    </row>
    <row r="845" spans="1:8" x14ac:dyDescent="0.25">
      <c r="A845">
        <v>843</v>
      </c>
      <c r="B845">
        <v>5453</v>
      </c>
      <c r="C845" t="s">
        <v>656</v>
      </c>
      <c r="D845" s="1">
        <v>2.4501899598984007</v>
      </c>
      <c r="E845" s="1">
        <v>8.9750547981626398E-3</v>
      </c>
      <c r="F845" s="1">
        <v>273</v>
      </c>
      <c r="G845" s="1">
        <v>26688.085886758599</v>
      </c>
      <c r="H845" s="1">
        <v>26688.085886758599</v>
      </c>
    </row>
    <row r="846" spans="1:8" x14ac:dyDescent="0.25">
      <c r="A846">
        <v>844</v>
      </c>
      <c r="B846">
        <v>66</v>
      </c>
      <c r="C846" t="s">
        <v>443</v>
      </c>
      <c r="D846" s="1">
        <v>0.70785458938440871</v>
      </c>
      <c r="E846" s="1">
        <v>8.9601846757520094E-3</v>
      </c>
      <c r="F846" s="1">
        <v>79</v>
      </c>
      <c r="G846" s="1">
        <v>10687.564964330701</v>
      </c>
      <c r="H846" s="1">
        <v>10687.564964330701</v>
      </c>
    </row>
    <row r="847" spans="1:8" x14ac:dyDescent="0.25">
      <c r="A847">
        <v>845</v>
      </c>
      <c r="B847">
        <v>2781</v>
      </c>
      <c r="C847" t="s">
        <v>722</v>
      </c>
      <c r="D847" s="1">
        <v>0.54627848503564047</v>
      </c>
      <c r="E847" s="1">
        <v>8.9553850005842702E-3</v>
      </c>
      <c r="F847" s="1">
        <v>61</v>
      </c>
      <c r="G847" s="1">
        <v>32236.025123379299</v>
      </c>
      <c r="H847" s="1">
        <v>16503.838909823698</v>
      </c>
    </row>
    <row r="848" spans="1:8" x14ac:dyDescent="0.25">
      <c r="A848">
        <v>846</v>
      </c>
      <c r="B848">
        <v>5439</v>
      </c>
      <c r="C848" t="s">
        <v>474</v>
      </c>
      <c r="D848" s="1">
        <v>0.86755577694438968</v>
      </c>
      <c r="E848" s="1">
        <v>8.9438739891174197E-3</v>
      </c>
      <c r="F848" s="1">
        <v>97</v>
      </c>
      <c r="G848" s="1">
        <v>25133.8251591589</v>
      </c>
      <c r="H848" s="1">
        <v>25133.8251591589</v>
      </c>
    </row>
    <row r="849" spans="1:8" x14ac:dyDescent="0.25">
      <c r="A849">
        <v>847</v>
      </c>
      <c r="B849">
        <v>1837</v>
      </c>
      <c r="C849" t="s">
        <v>2582</v>
      </c>
      <c r="D849" s="1">
        <v>0.51773058102444547</v>
      </c>
      <c r="E849" s="1">
        <v>8.9263893280076799E-3</v>
      </c>
      <c r="F849" s="1">
        <v>58</v>
      </c>
      <c r="G849" s="1">
        <v>41555.533263999299</v>
      </c>
      <c r="H849" s="1">
        <v>8134.5667938552397</v>
      </c>
    </row>
    <row r="850" spans="1:8" x14ac:dyDescent="0.25">
      <c r="A850">
        <v>848</v>
      </c>
      <c r="B850">
        <v>5523</v>
      </c>
      <c r="C850" t="s">
        <v>2437</v>
      </c>
      <c r="D850" s="1">
        <v>1.7840072636066621E-2</v>
      </c>
      <c r="E850" s="1">
        <v>8.9200363180333107E-3</v>
      </c>
      <c r="F850" s="1">
        <v>2</v>
      </c>
      <c r="G850" s="1">
        <v>3011.29940346687</v>
      </c>
      <c r="H850" s="1">
        <v>3011.29940346687</v>
      </c>
    </row>
    <row r="851" spans="1:8" x14ac:dyDescent="0.25">
      <c r="A851">
        <v>849</v>
      </c>
      <c r="B851">
        <v>1477</v>
      </c>
      <c r="C851" t="s">
        <v>1270</v>
      </c>
      <c r="D851" s="1">
        <v>1.7904666765341577</v>
      </c>
      <c r="E851" s="1">
        <v>8.9077944106176997E-3</v>
      </c>
      <c r="F851" s="1">
        <v>201</v>
      </c>
      <c r="G851" s="1">
        <v>23805.824633389399</v>
      </c>
      <c r="H851" s="1">
        <v>23509.502752730899</v>
      </c>
    </row>
    <row r="852" spans="1:8" x14ac:dyDescent="0.25">
      <c r="A852">
        <v>850</v>
      </c>
      <c r="B852">
        <v>1703</v>
      </c>
      <c r="C852" t="s">
        <v>368</v>
      </c>
      <c r="D852" s="1">
        <v>2.9277166676422333</v>
      </c>
      <c r="E852" s="1">
        <v>8.8988348560554206E-3</v>
      </c>
      <c r="F852" s="1">
        <v>329</v>
      </c>
      <c r="G852" s="1">
        <v>45257.431038019</v>
      </c>
      <c r="H852" s="1">
        <v>43302.886863502201</v>
      </c>
    </row>
    <row r="853" spans="1:8" x14ac:dyDescent="0.25">
      <c r="A853">
        <v>851</v>
      </c>
      <c r="B853">
        <v>4543</v>
      </c>
      <c r="C853" t="s">
        <v>445</v>
      </c>
      <c r="D853" s="1">
        <v>1.1482634414096522</v>
      </c>
      <c r="E853" s="1">
        <v>8.8327957031511702E-3</v>
      </c>
      <c r="F853" s="1">
        <v>130</v>
      </c>
      <c r="G853" s="1">
        <v>15330.267117507299</v>
      </c>
      <c r="H853" s="1">
        <v>15330.267117507299</v>
      </c>
    </row>
    <row r="854" spans="1:8" x14ac:dyDescent="0.25">
      <c r="A854">
        <v>852</v>
      </c>
      <c r="B854">
        <v>2628</v>
      </c>
      <c r="C854" t="s">
        <v>206</v>
      </c>
      <c r="D854" s="1">
        <v>4.6132693094579365</v>
      </c>
      <c r="E854" s="1">
        <v>8.8039490638510236E-3</v>
      </c>
      <c r="F854" s="1">
        <v>524</v>
      </c>
      <c r="G854" s="1">
        <v>138915.45913557999</v>
      </c>
      <c r="H854" s="1">
        <v>138915.45913557999</v>
      </c>
    </row>
    <row r="855" spans="1:8" x14ac:dyDescent="0.25">
      <c r="A855">
        <v>853</v>
      </c>
      <c r="B855">
        <v>3171</v>
      </c>
      <c r="C855" t="s">
        <v>382</v>
      </c>
      <c r="D855" s="1">
        <v>1.8889251636615507</v>
      </c>
      <c r="E855" s="1">
        <v>8.7856984356351198E-3</v>
      </c>
      <c r="F855" s="1">
        <v>215</v>
      </c>
      <c r="G855" s="1">
        <v>30515.116180803801</v>
      </c>
      <c r="H855" s="1">
        <v>29505.5664067898</v>
      </c>
    </row>
    <row r="856" spans="1:8" x14ac:dyDescent="0.25">
      <c r="A856">
        <v>854</v>
      </c>
      <c r="B856">
        <v>8930</v>
      </c>
      <c r="C856" t="s">
        <v>2120</v>
      </c>
      <c r="D856" s="1">
        <v>0.31397649884556228</v>
      </c>
      <c r="E856" s="1">
        <v>8.7215694123767302E-3</v>
      </c>
      <c r="F856" s="1">
        <v>36</v>
      </c>
      <c r="G856" s="1">
        <v>15319.6374916637</v>
      </c>
      <c r="H856" s="1">
        <v>15319.6374916637</v>
      </c>
    </row>
    <row r="857" spans="1:8" x14ac:dyDescent="0.25">
      <c r="A857">
        <v>855</v>
      </c>
      <c r="B857">
        <v>4789</v>
      </c>
      <c r="C857" t="s">
        <v>547</v>
      </c>
      <c r="D857" s="1">
        <v>3.4028750648985304</v>
      </c>
      <c r="E857" s="1">
        <v>8.7030052810704098E-3</v>
      </c>
      <c r="F857" s="1">
        <v>391</v>
      </c>
      <c r="G857" s="1">
        <v>38602.564935009003</v>
      </c>
      <c r="H857" s="1">
        <v>38602.564935009003</v>
      </c>
    </row>
    <row r="858" spans="1:8" x14ac:dyDescent="0.25">
      <c r="A858">
        <v>856</v>
      </c>
      <c r="B858">
        <v>5633</v>
      </c>
      <c r="C858" t="s">
        <v>1891</v>
      </c>
      <c r="D858" s="1">
        <v>0.33912204968689169</v>
      </c>
      <c r="E858" s="1">
        <v>8.6954371714587607E-3</v>
      </c>
      <c r="F858" s="1">
        <v>39</v>
      </c>
      <c r="G858" s="1">
        <v>5570.0760744234703</v>
      </c>
      <c r="H858" s="1">
        <v>5570.0760744234703</v>
      </c>
    </row>
    <row r="859" spans="1:8" x14ac:dyDescent="0.25">
      <c r="A859">
        <v>857</v>
      </c>
      <c r="B859">
        <v>7594</v>
      </c>
      <c r="C859" t="s">
        <v>1016</v>
      </c>
      <c r="D859" s="1">
        <v>1.5375182537122434</v>
      </c>
      <c r="E859" s="1">
        <v>8.6865438062838606E-3</v>
      </c>
      <c r="F859" s="1">
        <v>177</v>
      </c>
      <c r="G859" s="1">
        <v>18589.486587269999</v>
      </c>
      <c r="H859" s="1">
        <v>18589.486587269999</v>
      </c>
    </row>
    <row r="860" spans="1:8" x14ac:dyDescent="0.25">
      <c r="A860">
        <v>858</v>
      </c>
      <c r="B860">
        <v>4753</v>
      </c>
      <c r="C860" t="s">
        <v>3060</v>
      </c>
      <c r="D860" s="1">
        <v>0.41541628227917948</v>
      </c>
      <c r="E860" s="1">
        <v>8.6545058808162392E-3</v>
      </c>
      <c r="F860" s="1">
        <v>48</v>
      </c>
      <c r="G860" s="1">
        <v>13574.3858303503</v>
      </c>
      <c r="H860" s="1">
        <v>5037.9118478953997</v>
      </c>
    </row>
    <row r="861" spans="1:8" x14ac:dyDescent="0.25">
      <c r="A861">
        <v>859</v>
      </c>
      <c r="B861">
        <v>4359</v>
      </c>
      <c r="C861" t="s">
        <v>1449</v>
      </c>
      <c r="D861" s="1">
        <v>0.90599673858486562</v>
      </c>
      <c r="E861" s="1">
        <v>8.6285403674749104E-3</v>
      </c>
      <c r="F861" s="1">
        <v>105</v>
      </c>
      <c r="G861" s="1">
        <v>17455.082892987601</v>
      </c>
      <c r="H861" s="1">
        <v>16072.0884433964</v>
      </c>
    </row>
    <row r="862" spans="1:8" x14ac:dyDescent="0.25">
      <c r="A862">
        <v>860</v>
      </c>
      <c r="B862">
        <v>4292</v>
      </c>
      <c r="C862" t="s">
        <v>900</v>
      </c>
      <c r="D862" s="1">
        <v>0.19772920699181129</v>
      </c>
      <c r="E862" s="1">
        <v>8.5969220431222296E-3</v>
      </c>
      <c r="F862" s="1">
        <v>23</v>
      </c>
      <c r="G862" s="1">
        <v>26238.776785362701</v>
      </c>
      <c r="H862" s="1">
        <v>15389.4777819022</v>
      </c>
    </row>
    <row r="863" spans="1:8" x14ac:dyDescent="0.25">
      <c r="A863">
        <v>861</v>
      </c>
      <c r="B863">
        <v>4945</v>
      </c>
      <c r="C863" t="s">
        <v>2550</v>
      </c>
      <c r="D863" s="1">
        <v>1.5598375524421162</v>
      </c>
      <c r="E863" s="1">
        <v>8.5705360024292097E-3</v>
      </c>
      <c r="F863" s="1">
        <v>182</v>
      </c>
      <c r="G863" s="1">
        <v>25701.6823445753</v>
      </c>
      <c r="H863" s="1">
        <v>25701.6823445753</v>
      </c>
    </row>
    <row r="864" spans="1:8" x14ac:dyDescent="0.25">
      <c r="A864">
        <v>862</v>
      </c>
      <c r="B864">
        <v>9511</v>
      </c>
      <c r="C864" t="s">
        <v>1698</v>
      </c>
      <c r="D864" s="1">
        <v>0.19705439214957624</v>
      </c>
      <c r="E864" s="1">
        <v>8.5675822673728797E-3</v>
      </c>
      <c r="F864" s="1">
        <v>23</v>
      </c>
      <c r="G864" s="1">
        <v>6272.7997079597098</v>
      </c>
      <c r="H864" s="1">
        <v>6272.7997079597098</v>
      </c>
    </row>
    <row r="865" spans="1:8" x14ac:dyDescent="0.25">
      <c r="A865">
        <v>863</v>
      </c>
      <c r="B865">
        <v>9487</v>
      </c>
      <c r="C865" t="s">
        <v>851</v>
      </c>
      <c r="D865" s="1">
        <v>0.41888957690496592</v>
      </c>
      <c r="E865" s="1">
        <v>8.5487668756115496E-3</v>
      </c>
      <c r="F865" s="1">
        <v>49</v>
      </c>
      <c r="G865" s="1">
        <v>9746.1597558662997</v>
      </c>
      <c r="H865" s="1">
        <v>9746.1597558662997</v>
      </c>
    </row>
    <row r="866" spans="1:8" x14ac:dyDescent="0.25">
      <c r="A866">
        <v>864</v>
      </c>
      <c r="B866">
        <v>8869</v>
      </c>
      <c r="C866" t="s">
        <v>2045</v>
      </c>
      <c r="D866" s="1">
        <v>0.17051228451663039</v>
      </c>
      <c r="E866" s="1">
        <v>8.5256142258315192E-3</v>
      </c>
      <c r="F866" s="1">
        <v>20</v>
      </c>
      <c r="G866" s="1">
        <v>5393.0770582649602</v>
      </c>
      <c r="H866" s="1">
        <v>5372.4907197904104</v>
      </c>
    </row>
    <row r="867" spans="1:8" x14ac:dyDescent="0.25">
      <c r="A867">
        <v>865</v>
      </c>
      <c r="B867">
        <v>5162</v>
      </c>
      <c r="C867" t="s">
        <v>1902</v>
      </c>
      <c r="D867" s="1">
        <v>1.1462248965256798</v>
      </c>
      <c r="E867" s="1">
        <v>8.4905547890791102E-3</v>
      </c>
      <c r="F867" s="1">
        <v>135</v>
      </c>
      <c r="G867" s="1">
        <v>15601.401219134401</v>
      </c>
      <c r="H867" s="1">
        <v>15601.401219134401</v>
      </c>
    </row>
    <row r="868" spans="1:8" x14ac:dyDescent="0.25">
      <c r="A868">
        <v>866</v>
      </c>
      <c r="B868">
        <v>8995</v>
      </c>
      <c r="C868" t="s">
        <v>861</v>
      </c>
      <c r="D868" s="1">
        <v>6.7872613815417357E-2</v>
      </c>
      <c r="E868" s="1">
        <v>8.4840767269271696E-3</v>
      </c>
      <c r="F868" s="1">
        <v>8</v>
      </c>
      <c r="G868" s="1">
        <v>1162.2395219059899</v>
      </c>
      <c r="H868" s="1">
        <v>1162.2395219059899</v>
      </c>
    </row>
    <row r="869" spans="1:8" x14ac:dyDescent="0.25">
      <c r="A869">
        <v>867</v>
      </c>
      <c r="B869">
        <v>3208</v>
      </c>
      <c r="C869" t="s">
        <v>575</v>
      </c>
      <c r="D869" s="1">
        <v>2.0674489455998089</v>
      </c>
      <c r="E869" s="1">
        <v>8.4731514163926599E-3</v>
      </c>
      <c r="F869" s="1">
        <v>244</v>
      </c>
      <c r="G869" s="1">
        <v>29985.248743761102</v>
      </c>
      <c r="H869" s="1">
        <v>29985.248743761102</v>
      </c>
    </row>
    <row r="870" spans="1:8" x14ac:dyDescent="0.25">
      <c r="A870">
        <v>868</v>
      </c>
      <c r="B870">
        <v>2219</v>
      </c>
      <c r="C870" t="s">
        <v>2559</v>
      </c>
      <c r="D870" s="1">
        <v>0.64390578353816175</v>
      </c>
      <c r="E870" s="1">
        <v>8.4724445202389708E-3</v>
      </c>
      <c r="F870" s="1">
        <v>76</v>
      </c>
      <c r="G870" s="1">
        <v>17763.630764331301</v>
      </c>
      <c r="H870" s="1">
        <v>13196.8211616346</v>
      </c>
    </row>
    <row r="871" spans="1:8" x14ac:dyDescent="0.25">
      <c r="A871">
        <v>869</v>
      </c>
      <c r="B871">
        <v>3501</v>
      </c>
      <c r="C871" t="s">
        <v>259</v>
      </c>
      <c r="D871" s="1">
        <v>1.7780140515489471</v>
      </c>
      <c r="E871" s="1">
        <v>8.4667335788045101E-3</v>
      </c>
      <c r="F871" s="1">
        <v>210</v>
      </c>
      <c r="G871" s="1">
        <v>40334.4225763715</v>
      </c>
      <c r="H871" s="1">
        <v>22020.6708650445</v>
      </c>
    </row>
    <row r="872" spans="1:8" x14ac:dyDescent="0.25">
      <c r="A872">
        <v>870</v>
      </c>
      <c r="B872">
        <v>3438</v>
      </c>
      <c r="C872" t="s">
        <v>425</v>
      </c>
      <c r="D872" s="1">
        <v>6.7494907607463836E-2</v>
      </c>
      <c r="E872" s="1">
        <v>8.4368634509329795E-3</v>
      </c>
      <c r="F872" s="1">
        <v>8</v>
      </c>
      <c r="G872" s="1">
        <v>11669.9519664444</v>
      </c>
      <c r="H872" s="1">
        <v>747.09405808205395</v>
      </c>
    </row>
    <row r="873" spans="1:8" x14ac:dyDescent="0.25">
      <c r="A873">
        <v>871</v>
      </c>
      <c r="B873">
        <v>6929</v>
      </c>
      <c r="C873" t="s">
        <v>1010</v>
      </c>
      <c r="D873" s="1">
        <v>0.43613903959593131</v>
      </c>
      <c r="E873" s="1">
        <v>8.3872892229986794E-3</v>
      </c>
      <c r="F873" s="1">
        <v>52</v>
      </c>
      <c r="G873" s="1">
        <v>20071.304406222302</v>
      </c>
      <c r="H873" s="1">
        <v>11684.239942975701</v>
      </c>
    </row>
    <row r="874" spans="1:8" x14ac:dyDescent="0.25">
      <c r="A874">
        <v>872</v>
      </c>
      <c r="B874">
        <v>7822</v>
      </c>
      <c r="C874" t="s">
        <v>1509</v>
      </c>
      <c r="D874" s="1">
        <v>8.3716591173982995E-3</v>
      </c>
      <c r="E874" s="1">
        <v>8.3716591173982995E-3</v>
      </c>
      <c r="F874" s="1">
        <v>1</v>
      </c>
      <c r="G874" s="1">
        <v>16957.799166224999</v>
      </c>
      <c r="H874" s="1">
        <v>105.12513256909099</v>
      </c>
    </row>
    <row r="875" spans="1:8" x14ac:dyDescent="0.25">
      <c r="A875">
        <v>873</v>
      </c>
      <c r="B875">
        <v>3023</v>
      </c>
      <c r="C875" t="s">
        <v>364</v>
      </c>
      <c r="D875" s="1">
        <v>0.54952641513919709</v>
      </c>
      <c r="E875" s="1">
        <v>8.32615780513935E-3</v>
      </c>
      <c r="F875" s="1">
        <v>66</v>
      </c>
      <c r="G875" s="1">
        <v>18790.9041149025</v>
      </c>
      <c r="H875" s="1">
        <v>8713.3080389678598</v>
      </c>
    </row>
    <row r="876" spans="1:8" x14ac:dyDescent="0.25">
      <c r="A876">
        <v>874</v>
      </c>
      <c r="B876">
        <v>6103</v>
      </c>
      <c r="C876" t="s">
        <v>1682</v>
      </c>
      <c r="D876" s="1">
        <v>9.1308531081019439E-2</v>
      </c>
      <c r="E876" s="1">
        <v>8.3007755528199494E-3</v>
      </c>
      <c r="F876" s="1">
        <v>11</v>
      </c>
      <c r="G876" s="1">
        <v>8066.3397777454302</v>
      </c>
      <c r="H876" s="1">
        <v>2903.2847362420698</v>
      </c>
    </row>
    <row r="877" spans="1:8" x14ac:dyDescent="0.25">
      <c r="A877">
        <v>875</v>
      </c>
      <c r="B877">
        <v>7335</v>
      </c>
      <c r="C877" t="s">
        <v>1265</v>
      </c>
      <c r="D877" s="1">
        <v>0.33904883286863652</v>
      </c>
      <c r="E877" s="1">
        <v>8.2694837285033299E-3</v>
      </c>
      <c r="F877" s="1">
        <v>41</v>
      </c>
      <c r="G877" s="1">
        <v>4994.4291569870002</v>
      </c>
      <c r="H877" s="1">
        <v>4994.4291569870002</v>
      </c>
    </row>
    <row r="878" spans="1:8" x14ac:dyDescent="0.25">
      <c r="A878">
        <v>876</v>
      </c>
      <c r="B878">
        <v>2067</v>
      </c>
      <c r="C878" t="s">
        <v>1688</v>
      </c>
      <c r="D878" s="1">
        <v>1.5044048473761926</v>
      </c>
      <c r="E878" s="1">
        <v>8.2659606998691897E-3</v>
      </c>
      <c r="F878" s="1">
        <v>182</v>
      </c>
      <c r="G878" s="1">
        <v>28676.4885797469</v>
      </c>
      <c r="H878" s="1">
        <v>28676.4885797469</v>
      </c>
    </row>
    <row r="879" spans="1:8" x14ac:dyDescent="0.25">
      <c r="A879">
        <v>877</v>
      </c>
      <c r="B879">
        <v>7345</v>
      </c>
      <c r="C879" t="s">
        <v>2142</v>
      </c>
      <c r="D879" s="1">
        <v>1.650086693425622E-2</v>
      </c>
      <c r="E879" s="1">
        <v>8.2504334671281102E-3</v>
      </c>
      <c r="F879" s="1">
        <v>2</v>
      </c>
      <c r="G879" s="1">
        <v>6376.79424963577</v>
      </c>
      <c r="H879" s="1">
        <v>6376.79424963577</v>
      </c>
    </row>
    <row r="880" spans="1:8" x14ac:dyDescent="0.25">
      <c r="A880">
        <v>878</v>
      </c>
      <c r="B880">
        <v>6120</v>
      </c>
      <c r="C880" t="s">
        <v>1107</v>
      </c>
      <c r="D880" s="1">
        <v>0.72411108468187635</v>
      </c>
      <c r="E880" s="1">
        <v>8.2285350532031402E-3</v>
      </c>
      <c r="F880" s="1">
        <v>88</v>
      </c>
      <c r="G880" s="1">
        <v>11352.119708320501</v>
      </c>
      <c r="H880" s="1">
        <v>11352.119708320501</v>
      </c>
    </row>
    <row r="881" spans="1:8" x14ac:dyDescent="0.25">
      <c r="A881">
        <v>879</v>
      </c>
      <c r="B881">
        <v>7614</v>
      </c>
      <c r="C881" t="s">
        <v>1866</v>
      </c>
      <c r="D881" s="1">
        <v>0.39331736285683871</v>
      </c>
      <c r="E881" s="1">
        <v>8.1941117261841393E-3</v>
      </c>
      <c r="F881" s="1">
        <v>48</v>
      </c>
      <c r="G881" s="1">
        <v>8571.1083963179008</v>
      </c>
      <c r="H881" s="1">
        <v>8453.5073705320592</v>
      </c>
    </row>
    <row r="882" spans="1:8" x14ac:dyDescent="0.25">
      <c r="A882">
        <v>880</v>
      </c>
      <c r="B882">
        <v>3488</v>
      </c>
      <c r="C882" t="s">
        <v>2021</v>
      </c>
      <c r="D882" s="1">
        <v>0.88358949908079709</v>
      </c>
      <c r="E882" s="1">
        <v>8.1063256796403398E-3</v>
      </c>
      <c r="F882" s="1">
        <v>109</v>
      </c>
      <c r="G882" s="1">
        <v>24622.6295982392</v>
      </c>
      <c r="H882" s="1">
        <v>19228.151644743801</v>
      </c>
    </row>
    <row r="883" spans="1:8" x14ac:dyDescent="0.25">
      <c r="A883">
        <v>881</v>
      </c>
      <c r="B883">
        <v>5722</v>
      </c>
      <c r="C883" t="s">
        <v>1565</v>
      </c>
      <c r="D883" s="1">
        <v>8.1044952008505703E-3</v>
      </c>
      <c r="E883" s="1">
        <v>8.1044952008505703E-3</v>
      </c>
      <c r="F883" s="1">
        <v>1</v>
      </c>
      <c r="G883" s="1">
        <v>3911.2849914548901</v>
      </c>
      <c r="H883" s="1">
        <v>3911.2849914548901</v>
      </c>
    </row>
    <row r="884" spans="1:8" x14ac:dyDescent="0.25">
      <c r="A884">
        <v>882</v>
      </c>
      <c r="B884">
        <v>4035</v>
      </c>
      <c r="C884" t="s">
        <v>556</v>
      </c>
      <c r="D884" s="1">
        <v>0.89108330791806811</v>
      </c>
      <c r="E884" s="1">
        <v>8.1007573447097105E-3</v>
      </c>
      <c r="F884" s="1">
        <v>110</v>
      </c>
      <c r="G884" s="1">
        <v>22689.775880569599</v>
      </c>
      <c r="H884" s="1">
        <v>22689.775880569599</v>
      </c>
    </row>
    <row r="885" spans="1:8" x14ac:dyDescent="0.25">
      <c r="A885">
        <v>883</v>
      </c>
      <c r="B885">
        <v>8909</v>
      </c>
      <c r="C885" t="s">
        <v>693</v>
      </c>
      <c r="D885" s="1">
        <v>8.7234046786894601E-2</v>
      </c>
      <c r="E885" s="1">
        <v>7.9303678897176908E-3</v>
      </c>
      <c r="F885" s="1">
        <v>11</v>
      </c>
      <c r="G885" s="1">
        <v>4239.6112161942701</v>
      </c>
      <c r="H885" s="1">
        <v>1091.0210042083299</v>
      </c>
    </row>
    <row r="886" spans="1:8" x14ac:dyDescent="0.25">
      <c r="A886">
        <v>884</v>
      </c>
      <c r="B886">
        <v>2318</v>
      </c>
      <c r="C886" t="s">
        <v>836</v>
      </c>
      <c r="D886" s="1">
        <v>2.2252808749712494</v>
      </c>
      <c r="E886" s="1">
        <v>7.8910669325221606E-3</v>
      </c>
      <c r="F886" s="1">
        <v>282</v>
      </c>
      <c r="G886" s="1">
        <v>39015.254327217997</v>
      </c>
      <c r="H886" s="1">
        <v>39015.254327217997</v>
      </c>
    </row>
    <row r="887" spans="1:8" x14ac:dyDescent="0.25">
      <c r="A887">
        <v>885</v>
      </c>
      <c r="B887">
        <v>4507</v>
      </c>
      <c r="C887" t="s">
        <v>2533</v>
      </c>
      <c r="D887" s="1">
        <v>0.64459661537727608</v>
      </c>
      <c r="E887" s="1">
        <v>7.8609343338692204E-3</v>
      </c>
      <c r="F887" s="1">
        <v>82</v>
      </c>
      <c r="G887" s="1">
        <v>37142.576470654203</v>
      </c>
      <c r="H887" s="1">
        <v>22025.459864736498</v>
      </c>
    </row>
    <row r="888" spans="1:8" x14ac:dyDescent="0.25">
      <c r="A888">
        <v>886</v>
      </c>
      <c r="B888">
        <v>4566</v>
      </c>
      <c r="C888" t="s">
        <v>420</v>
      </c>
      <c r="D888" s="1">
        <v>0.44720346029607144</v>
      </c>
      <c r="E888" s="1">
        <v>7.8456747420363408E-3</v>
      </c>
      <c r="F888" s="1">
        <v>57</v>
      </c>
      <c r="G888" s="1">
        <v>14425.5549809406</v>
      </c>
      <c r="H888" s="1">
        <v>6518.1917621294897</v>
      </c>
    </row>
    <row r="889" spans="1:8" x14ac:dyDescent="0.25">
      <c r="A889">
        <v>887</v>
      </c>
      <c r="B889">
        <v>3522</v>
      </c>
      <c r="C889" t="s">
        <v>884</v>
      </c>
      <c r="D889" s="1">
        <v>1.0695484337679386</v>
      </c>
      <c r="E889" s="1">
        <v>7.80692287421853E-3</v>
      </c>
      <c r="F889" s="1">
        <v>137</v>
      </c>
      <c r="G889" s="1">
        <v>42573.1939109987</v>
      </c>
      <c r="H889" s="1">
        <v>20793.587275103699</v>
      </c>
    </row>
    <row r="890" spans="1:8" x14ac:dyDescent="0.25">
      <c r="A890">
        <v>888</v>
      </c>
      <c r="B890">
        <v>5007</v>
      </c>
      <c r="C890" t="s">
        <v>3244</v>
      </c>
      <c r="D890" s="1">
        <v>1.2402890407076486</v>
      </c>
      <c r="E890" s="1">
        <v>7.8005600044506202E-3</v>
      </c>
      <c r="F890" s="1">
        <v>159</v>
      </c>
      <c r="G890" s="1">
        <v>19412.999433220801</v>
      </c>
      <c r="H890" s="1">
        <v>19412.999433220801</v>
      </c>
    </row>
    <row r="891" spans="1:8" x14ac:dyDescent="0.25">
      <c r="A891">
        <v>889</v>
      </c>
      <c r="B891">
        <v>5259</v>
      </c>
      <c r="C891" t="s">
        <v>1089</v>
      </c>
      <c r="D891" s="1">
        <v>1.5735551669544579</v>
      </c>
      <c r="E891" s="1">
        <v>7.7898770641309798E-3</v>
      </c>
      <c r="F891" s="1">
        <v>202</v>
      </c>
      <c r="G891" s="1">
        <v>28145.852997997499</v>
      </c>
      <c r="H891" s="1">
        <v>25938.987262086801</v>
      </c>
    </row>
    <row r="892" spans="1:8" x14ac:dyDescent="0.25">
      <c r="A892">
        <v>890</v>
      </c>
      <c r="B892">
        <v>1768</v>
      </c>
      <c r="C892" t="s">
        <v>673</v>
      </c>
      <c r="D892" s="1">
        <v>4.6192489288045442</v>
      </c>
      <c r="E892" s="1">
        <v>7.7896271986585908E-3</v>
      </c>
      <c r="F892" s="1">
        <v>593</v>
      </c>
      <c r="G892" s="1">
        <v>69024.491107510097</v>
      </c>
      <c r="H892" s="1">
        <v>69024.491107510097</v>
      </c>
    </row>
    <row r="893" spans="1:8" x14ac:dyDescent="0.25">
      <c r="A893">
        <v>891</v>
      </c>
      <c r="B893">
        <v>6685</v>
      </c>
      <c r="C893" t="s">
        <v>1204</v>
      </c>
      <c r="D893" s="1">
        <v>0.27201196056425508</v>
      </c>
      <c r="E893" s="1">
        <v>7.7717703018358592E-3</v>
      </c>
      <c r="F893" s="1">
        <v>35</v>
      </c>
      <c r="G893" s="1">
        <v>4327.7045317395896</v>
      </c>
      <c r="H893" s="1">
        <v>3132.1044572103401</v>
      </c>
    </row>
    <row r="894" spans="1:8" x14ac:dyDescent="0.25">
      <c r="A894">
        <v>892</v>
      </c>
      <c r="B894">
        <v>2135</v>
      </c>
      <c r="C894" t="s">
        <v>3572</v>
      </c>
      <c r="D894" s="1">
        <v>3.1072725357540479E-2</v>
      </c>
      <c r="E894" s="1">
        <v>7.7681813393851197E-3</v>
      </c>
      <c r="F894" s="1">
        <v>4</v>
      </c>
      <c r="G894" s="1">
        <v>25233.7085706035</v>
      </c>
      <c r="H894" s="1">
        <v>802.393492272152</v>
      </c>
    </row>
    <row r="895" spans="1:8" x14ac:dyDescent="0.25">
      <c r="A895">
        <v>893</v>
      </c>
      <c r="B895">
        <v>4073</v>
      </c>
      <c r="C895" t="s">
        <v>1186</v>
      </c>
      <c r="D895" s="1">
        <v>1.4119600779258459</v>
      </c>
      <c r="E895" s="1">
        <v>7.7156288411248412E-3</v>
      </c>
      <c r="F895" s="1">
        <v>183</v>
      </c>
      <c r="G895" s="1">
        <v>21228.5995871579</v>
      </c>
      <c r="H895" s="1">
        <v>21228.5995871579</v>
      </c>
    </row>
    <row r="896" spans="1:8" x14ac:dyDescent="0.25">
      <c r="A896">
        <v>894</v>
      </c>
      <c r="B896">
        <v>949</v>
      </c>
      <c r="C896" t="s">
        <v>1377</v>
      </c>
      <c r="D896" s="1">
        <v>0.18482993477140558</v>
      </c>
      <c r="E896" s="1">
        <v>7.7012472821418989E-3</v>
      </c>
      <c r="F896" s="1">
        <v>24</v>
      </c>
      <c r="G896" s="1">
        <v>2345.78293882151</v>
      </c>
      <c r="H896" s="1">
        <v>2345.78293882151</v>
      </c>
    </row>
    <row r="897" spans="1:8" x14ac:dyDescent="0.25">
      <c r="A897">
        <v>895</v>
      </c>
      <c r="B897">
        <v>6896</v>
      </c>
      <c r="C897" t="s">
        <v>1232</v>
      </c>
      <c r="D897" s="1">
        <v>0.77692613571108848</v>
      </c>
      <c r="E897" s="1">
        <v>7.69233797733751E-3</v>
      </c>
      <c r="F897" s="1">
        <v>101</v>
      </c>
      <c r="G897" s="1">
        <v>16191.137968777901</v>
      </c>
      <c r="H897" s="1">
        <v>12953.0865379142</v>
      </c>
    </row>
    <row r="898" spans="1:8" x14ac:dyDescent="0.25">
      <c r="A898">
        <v>896</v>
      </c>
      <c r="B898">
        <v>9320</v>
      </c>
      <c r="C898" t="s">
        <v>2929</v>
      </c>
      <c r="D898" s="1">
        <v>0.13019843998148883</v>
      </c>
      <c r="E898" s="1">
        <v>7.6587317636169902E-3</v>
      </c>
      <c r="F898" s="1">
        <v>17</v>
      </c>
      <c r="G898" s="1">
        <v>1626.8937788390199</v>
      </c>
      <c r="H898" s="1">
        <v>1626.8937788390199</v>
      </c>
    </row>
    <row r="899" spans="1:8" x14ac:dyDescent="0.25">
      <c r="A899">
        <v>897</v>
      </c>
      <c r="B899">
        <v>4730</v>
      </c>
      <c r="C899" t="s">
        <v>402</v>
      </c>
      <c r="D899" s="1">
        <v>0.25261962414574646</v>
      </c>
      <c r="E899" s="1">
        <v>7.6551401256286806E-3</v>
      </c>
      <c r="F899" s="1">
        <v>33</v>
      </c>
      <c r="G899" s="1">
        <v>18031.556556483301</v>
      </c>
      <c r="H899" s="1">
        <v>3554.8483410567701</v>
      </c>
    </row>
    <row r="900" spans="1:8" x14ac:dyDescent="0.25">
      <c r="A900">
        <v>898</v>
      </c>
      <c r="B900">
        <v>2439</v>
      </c>
      <c r="C900" t="s">
        <v>1555</v>
      </c>
      <c r="D900" s="1">
        <v>1.0178462790506113</v>
      </c>
      <c r="E900" s="1">
        <v>7.6529795417339197E-3</v>
      </c>
      <c r="F900" s="1">
        <v>133</v>
      </c>
      <c r="G900" s="1">
        <v>23104.280717150501</v>
      </c>
      <c r="H900" s="1">
        <v>15284.1768825941</v>
      </c>
    </row>
    <row r="901" spans="1:8" x14ac:dyDescent="0.25">
      <c r="A901">
        <v>899</v>
      </c>
      <c r="B901">
        <v>9177</v>
      </c>
      <c r="C901" t="s">
        <v>2737</v>
      </c>
      <c r="D901" s="1">
        <v>6.0979550165758241E-2</v>
      </c>
      <c r="E901" s="1">
        <v>7.6224437707197801E-3</v>
      </c>
      <c r="F901" s="1">
        <v>8</v>
      </c>
      <c r="G901" s="1">
        <v>4420.7891694432801</v>
      </c>
      <c r="H901" s="1">
        <v>1169.9655231203899</v>
      </c>
    </row>
    <row r="902" spans="1:8" x14ac:dyDescent="0.25">
      <c r="A902">
        <v>900</v>
      </c>
      <c r="B902">
        <v>7191</v>
      </c>
      <c r="C902" t="s">
        <v>1364</v>
      </c>
      <c r="D902" s="1">
        <v>1.6203579123166285</v>
      </c>
      <c r="E902" s="1">
        <v>7.6073141423315897E-3</v>
      </c>
      <c r="F902" s="1">
        <v>213</v>
      </c>
      <c r="G902" s="1">
        <v>22729.209842803299</v>
      </c>
      <c r="H902" s="1">
        <v>22729.209842803299</v>
      </c>
    </row>
    <row r="903" spans="1:8" x14ac:dyDescent="0.25">
      <c r="A903">
        <v>901</v>
      </c>
      <c r="B903">
        <v>5072</v>
      </c>
      <c r="C903" t="s">
        <v>1073</v>
      </c>
      <c r="D903" s="1">
        <v>3.7859662935786999E-2</v>
      </c>
      <c r="E903" s="1">
        <v>7.5719325871573999E-3</v>
      </c>
      <c r="F903" s="1">
        <v>5</v>
      </c>
      <c r="G903" s="1">
        <v>8133.5264243366801</v>
      </c>
      <c r="H903" s="1">
        <v>776.12600073732096</v>
      </c>
    </row>
    <row r="904" spans="1:8" x14ac:dyDescent="0.25">
      <c r="A904">
        <v>902</v>
      </c>
      <c r="B904">
        <v>3097</v>
      </c>
      <c r="C904" t="s">
        <v>1354</v>
      </c>
      <c r="D904" s="1">
        <v>0.19646123363367071</v>
      </c>
      <c r="E904" s="1">
        <v>7.5562012936027196E-3</v>
      </c>
      <c r="F904" s="1">
        <v>26</v>
      </c>
      <c r="G904" s="1">
        <v>13583.004866232601</v>
      </c>
      <c r="H904" s="1">
        <v>7700.4517720539297</v>
      </c>
    </row>
    <row r="905" spans="1:8" x14ac:dyDescent="0.25">
      <c r="A905">
        <v>903</v>
      </c>
      <c r="B905">
        <v>7359</v>
      </c>
      <c r="C905" t="s">
        <v>1710</v>
      </c>
      <c r="D905" s="1">
        <v>0.4449353601893391</v>
      </c>
      <c r="E905" s="1">
        <v>7.5412772913447303E-3</v>
      </c>
      <c r="F905" s="1">
        <v>59</v>
      </c>
      <c r="G905" s="1">
        <v>17175.833781921501</v>
      </c>
      <c r="H905" s="1">
        <v>15950.4181956794</v>
      </c>
    </row>
    <row r="906" spans="1:8" x14ac:dyDescent="0.25">
      <c r="A906">
        <v>904</v>
      </c>
      <c r="B906">
        <v>2844</v>
      </c>
      <c r="C906" t="s">
        <v>2180</v>
      </c>
      <c r="D906" s="1">
        <v>7.5288632957814204E-3</v>
      </c>
      <c r="E906" s="1">
        <v>7.5288632957814204E-3</v>
      </c>
      <c r="F906" s="1">
        <v>1</v>
      </c>
      <c r="G906" s="1">
        <v>44165.069523776401</v>
      </c>
      <c r="H906" s="1">
        <v>2624.0904066831499</v>
      </c>
    </row>
    <row r="907" spans="1:8" x14ac:dyDescent="0.25">
      <c r="A907">
        <v>905</v>
      </c>
      <c r="B907">
        <v>38</v>
      </c>
      <c r="C907" t="s">
        <v>1198</v>
      </c>
      <c r="D907" s="1">
        <v>0.52582323312676427</v>
      </c>
      <c r="E907" s="1">
        <v>7.5117604732394894E-3</v>
      </c>
      <c r="F907" s="1">
        <v>70</v>
      </c>
      <c r="G907" s="1">
        <v>32947.3957982262</v>
      </c>
      <c r="H907" s="1">
        <v>13686.258829586999</v>
      </c>
    </row>
    <row r="908" spans="1:8" x14ac:dyDescent="0.25">
      <c r="A908">
        <v>906</v>
      </c>
      <c r="B908">
        <v>3660</v>
      </c>
      <c r="C908" t="s">
        <v>1245</v>
      </c>
      <c r="D908" s="1">
        <v>0.34364882294475757</v>
      </c>
      <c r="E908" s="1">
        <v>7.4706265857555996E-3</v>
      </c>
      <c r="F908" s="1">
        <v>46</v>
      </c>
      <c r="G908" s="1">
        <v>4563.9223399460798</v>
      </c>
      <c r="H908" s="1">
        <v>4563.9223399460798</v>
      </c>
    </row>
    <row r="909" spans="1:8" x14ac:dyDescent="0.25">
      <c r="A909">
        <v>907</v>
      </c>
      <c r="B909">
        <v>4289</v>
      </c>
      <c r="C909" t="s">
        <v>20</v>
      </c>
      <c r="D909" s="1">
        <v>1.1695084417959127</v>
      </c>
      <c r="E909" s="1">
        <v>7.4490983553879789E-3</v>
      </c>
      <c r="F909" s="1">
        <v>157</v>
      </c>
      <c r="G909" s="1">
        <v>15759.357384244</v>
      </c>
      <c r="H909" s="1">
        <v>15759.357384244</v>
      </c>
    </row>
    <row r="910" spans="1:8" x14ac:dyDescent="0.25">
      <c r="A910">
        <v>908</v>
      </c>
      <c r="B910">
        <v>782</v>
      </c>
      <c r="C910" t="s">
        <v>2419</v>
      </c>
      <c r="D910" s="1">
        <v>0.85360153666225247</v>
      </c>
      <c r="E910" s="1">
        <v>7.4226220579326303E-3</v>
      </c>
      <c r="F910" s="1">
        <v>115</v>
      </c>
      <c r="G910" s="1">
        <v>33506.260987880698</v>
      </c>
      <c r="H910" s="1">
        <v>18124.149703986601</v>
      </c>
    </row>
    <row r="911" spans="1:8" x14ac:dyDescent="0.25">
      <c r="A911">
        <v>909</v>
      </c>
      <c r="B911">
        <v>4380</v>
      </c>
      <c r="C911" t="s">
        <v>971</v>
      </c>
      <c r="D911" s="1">
        <v>2.6768543013217014</v>
      </c>
      <c r="E911" s="1">
        <v>7.4151088679271504E-3</v>
      </c>
      <c r="F911" s="1">
        <v>361</v>
      </c>
      <c r="G911" s="1">
        <v>44486.494995704401</v>
      </c>
      <c r="H911" s="1">
        <v>42022.090360873699</v>
      </c>
    </row>
    <row r="912" spans="1:8" x14ac:dyDescent="0.25">
      <c r="A912">
        <v>910</v>
      </c>
      <c r="B912">
        <v>315</v>
      </c>
      <c r="C912" t="s">
        <v>109</v>
      </c>
      <c r="D912" s="1">
        <v>0.93377606444908123</v>
      </c>
      <c r="E912" s="1">
        <v>7.4109211464212796E-3</v>
      </c>
      <c r="F912" s="1">
        <v>126</v>
      </c>
      <c r="G912" s="1">
        <v>13838.642689635</v>
      </c>
      <c r="H912" s="1">
        <v>13838.642689635</v>
      </c>
    </row>
    <row r="913" spans="1:8" x14ac:dyDescent="0.25">
      <c r="A913">
        <v>911</v>
      </c>
      <c r="B913">
        <v>5574</v>
      </c>
      <c r="C913" t="s">
        <v>1298</v>
      </c>
      <c r="D913" s="1">
        <v>1.9135245262504679</v>
      </c>
      <c r="E913" s="1">
        <v>7.3881255839786403E-3</v>
      </c>
      <c r="F913" s="1">
        <v>259</v>
      </c>
      <c r="G913" s="1">
        <v>24635.3619596358</v>
      </c>
      <c r="H913" s="1">
        <v>24635.3619596358</v>
      </c>
    </row>
    <row r="914" spans="1:8" x14ac:dyDescent="0.25">
      <c r="A914">
        <v>912</v>
      </c>
      <c r="B914">
        <v>7501</v>
      </c>
      <c r="C914" t="s">
        <v>808</v>
      </c>
      <c r="D914" s="1">
        <v>0.20679336007525526</v>
      </c>
      <c r="E914" s="1">
        <v>7.3854771455448302E-3</v>
      </c>
      <c r="F914" s="1">
        <v>28</v>
      </c>
      <c r="G914" s="1">
        <v>4357.8456708920903</v>
      </c>
      <c r="H914" s="1">
        <v>4357.8456708920903</v>
      </c>
    </row>
    <row r="915" spans="1:8" x14ac:dyDescent="0.25">
      <c r="A915">
        <v>913</v>
      </c>
      <c r="B915">
        <v>5990</v>
      </c>
      <c r="C915" t="s">
        <v>681</v>
      </c>
      <c r="D915" s="1">
        <v>0.76715909270561811</v>
      </c>
      <c r="E915" s="1">
        <v>7.3765297375540202E-3</v>
      </c>
      <c r="F915" s="1">
        <v>104</v>
      </c>
      <c r="G915" s="1">
        <v>59708.377365436601</v>
      </c>
      <c r="H915" s="1">
        <v>53143.293097616603</v>
      </c>
    </row>
    <row r="916" spans="1:8" x14ac:dyDescent="0.25">
      <c r="A916">
        <v>914</v>
      </c>
      <c r="B916">
        <v>8415</v>
      </c>
      <c r="C916" t="s">
        <v>80</v>
      </c>
      <c r="D916" s="1">
        <v>0.9205390533993113</v>
      </c>
      <c r="E916" s="1">
        <v>7.3643124271944903E-3</v>
      </c>
      <c r="F916" s="1">
        <v>125</v>
      </c>
      <c r="G916" s="1">
        <v>14778.7102406582</v>
      </c>
      <c r="H916" s="1">
        <v>14778.7102406582</v>
      </c>
    </row>
    <row r="917" spans="1:8" x14ac:dyDescent="0.25">
      <c r="A917">
        <v>915</v>
      </c>
      <c r="B917">
        <v>2001</v>
      </c>
      <c r="C917" t="s">
        <v>2113</v>
      </c>
      <c r="D917" s="1">
        <v>3.6798622537772552E-2</v>
      </c>
      <c r="E917" s="1">
        <v>7.3597245075545104E-3</v>
      </c>
      <c r="F917" s="1">
        <v>5</v>
      </c>
      <c r="G917" s="1">
        <v>66865.8981993505</v>
      </c>
      <c r="H917" s="1">
        <v>2623.00006533438</v>
      </c>
    </row>
    <row r="918" spans="1:8" x14ac:dyDescent="0.25">
      <c r="A918">
        <v>916</v>
      </c>
      <c r="B918">
        <v>1527</v>
      </c>
      <c r="C918" t="s">
        <v>3279</v>
      </c>
      <c r="D918" s="1">
        <v>5.8742916235673119E-2</v>
      </c>
      <c r="E918" s="1">
        <v>7.3428645294591399E-3</v>
      </c>
      <c r="F918" s="1">
        <v>8</v>
      </c>
      <c r="G918" s="1">
        <v>22949.762860457002</v>
      </c>
      <c r="H918" s="1">
        <v>1360.78058995429</v>
      </c>
    </row>
    <row r="919" spans="1:8" x14ac:dyDescent="0.25">
      <c r="A919">
        <v>917</v>
      </c>
      <c r="B919">
        <v>3038</v>
      </c>
      <c r="C919" t="s">
        <v>1349</v>
      </c>
      <c r="D919" s="1">
        <v>1.3555245343936646</v>
      </c>
      <c r="E919" s="1">
        <v>7.3271596453711599E-3</v>
      </c>
      <c r="F919" s="1">
        <v>185</v>
      </c>
      <c r="G919" s="1">
        <v>28743.4557575814</v>
      </c>
      <c r="H919" s="1">
        <v>23928.4593366025</v>
      </c>
    </row>
    <row r="920" spans="1:8" x14ac:dyDescent="0.25">
      <c r="A920">
        <v>918</v>
      </c>
      <c r="B920">
        <v>1947</v>
      </c>
      <c r="C920" t="s">
        <v>1242</v>
      </c>
      <c r="D920" s="1">
        <v>0.10977910231824539</v>
      </c>
      <c r="E920" s="1">
        <v>7.3186068212163597E-3</v>
      </c>
      <c r="F920" s="1">
        <v>15</v>
      </c>
      <c r="G920" s="1">
        <v>22174.014323082902</v>
      </c>
      <c r="H920" s="1">
        <v>1823.3648997059199</v>
      </c>
    </row>
    <row r="921" spans="1:8" x14ac:dyDescent="0.25">
      <c r="A921">
        <v>919</v>
      </c>
      <c r="B921">
        <v>2019</v>
      </c>
      <c r="C921" t="s">
        <v>2714</v>
      </c>
      <c r="D921" s="1">
        <v>1.0086589695611761</v>
      </c>
      <c r="E921" s="1">
        <v>7.3091229678346088E-3</v>
      </c>
      <c r="F921" s="1">
        <v>138</v>
      </c>
      <c r="G921" s="1">
        <v>64675.329789199401</v>
      </c>
      <c r="H921" s="1">
        <v>46315.009517256702</v>
      </c>
    </row>
    <row r="922" spans="1:8" x14ac:dyDescent="0.25">
      <c r="A922">
        <v>920</v>
      </c>
      <c r="B922">
        <v>783</v>
      </c>
      <c r="C922" t="s">
        <v>1342</v>
      </c>
      <c r="D922" s="1">
        <v>0.32736164270267787</v>
      </c>
      <c r="E922" s="1">
        <v>7.2747031711706189E-3</v>
      </c>
      <c r="F922" s="1">
        <v>45</v>
      </c>
      <c r="G922" s="1">
        <v>23582.020625637098</v>
      </c>
      <c r="H922" s="1">
        <v>3778.2179876075802</v>
      </c>
    </row>
    <row r="923" spans="1:8" x14ac:dyDescent="0.25">
      <c r="A923">
        <v>921</v>
      </c>
      <c r="B923">
        <v>3683</v>
      </c>
      <c r="C923" t="s">
        <v>3092</v>
      </c>
      <c r="D923" s="1">
        <v>0.63255577116489747</v>
      </c>
      <c r="E923" s="1">
        <v>7.2707559904011208E-3</v>
      </c>
      <c r="F923" s="1">
        <v>87</v>
      </c>
      <c r="G923" s="1">
        <v>11874.227506454799</v>
      </c>
      <c r="H923" s="1">
        <v>11874.227506454799</v>
      </c>
    </row>
    <row r="924" spans="1:8" x14ac:dyDescent="0.25">
      <c r="A924">
        <v>922</v>
      </c>
      <c r="B924">
        <v>4371</v>
      </c>
      <c r="C924" t="s">
        <v>1531</v>
      </c>
      <c r="D924" s="1">
        <v>0.28170560033650205</v>
      </c>
      <c r="E924" s="1">
        <v>7.2232205214487703E-3</v>
      </c>
      <c r="F924" s="1">
        <v>39</v>
      </c>
      <c r="G924" s="1">
        <v>27009.5439910442</v>
      </c>
      <c r="H924" s="1">
        <v>5425.0881143944298</v>
      </c>
    </row>
    <row r="925" spans="1:8" x14ac:dyDescent="0.25">
      <c r="A925">
        <v>923</v>
      </c>
      <c r="B925">
        <v>3620</v>
      </c>
      <c r="C925" t="s">
        <v>1951</v>
      </c>
      <c r="D925" s="1">
        <v>2.2880825866323478</v>
      </c>
      <c r="E925" s="1">
        <v>7.2179261407960497E-3</v>
      </c>
      <c r="F925" s="1">
        <v>317</v>
      </c>
      <c r="G925" s="1">
        <v>41751.6380256927</v>
      </c>
      <c r="H925" s="1">
        <v>41751.6380256927</v>
      </c>
    </row>
    <row r="926" spans="1:8" x14ac:dyDescent="0.25">
      <c r="A926">
        <v>924</v>
      </c>
      <c r="B926">
        <v>9191</v>
      </c>
      <c r="C926" t="s">
        <v>3556</v>
      </c>
      <c r="D926" s="1">
        <v>0.30271466796372398</v>
      </c>
      <c r="E926" s="1">
        <v>7.2074920943743809E-3</v>
      </c>
      <c r="F926" s="1">
        <v>42</v>
      </c>
      <c r="G926" s="1">
        <v>8416.1441532398203</v>
      </c>
      <c r="H926" s="1">
        <v>8416.1441532398203</v>
      </c>
    </row>
    <row r="927" spans="1:8" x14ac:dyDescent="0.25">
      <c r="A927">
        <v>925</v>
      </c>
      <c r="B927">
        <v>2130</v>
      </c>
      <c r="C927" t="s">
        <v>1488</v>
      </c>
      <c r="D927" s="1">
        <v>1.5815421907182392</v>
      </c>
      <c r="E927" s="1">
        <v>7.1888281396283596E-3</v>
      </c>
      <c r="F927" s="1">
        <v>220</v>
      </c>
      <c r="G927" s="1">
        <v>37984.131311844598</v>
      </c>
      <c r="H927" s="1">
        <v>37983.232890512998</v>
      </c>
    </row>
    <row r="928" spans="1:8" x14ac:dyDescent="0.25">
      <c r="A928">
        <v>926</v>
      </c>
      <c r="B928">
        <v>1065</v>
      </c>
      <c r="C928" t="s">
        <v>793</v>
      </c>
      <c r="D928" s="1">
        <v>0.29419070897573235</v>
      </c>
      <c r="E928" s="1">
        <v>7.1753831457495691E-3</v>
      </c>
      <c r="F928" s="1">
        <v>41</v>
      </c>
      <c r="G928" s="1">
        <v>20142.133796611401</v>
      </c>
      <c r="H928" s="1">
        <v>13144.9091336172</v>
      </c>
    </row>
    <row r="929" spans="1:8" x14ac:dyDescent="0.25">
      <c r="A929">
        <v>927</v>
      </c>
      <c r="B929">
        <v>7140</v>
      </c>
      <c r="C929" t="s">
        <v>2789</v>
      </c>
      <c r="D929" s="1">
        <v>0.10722528758741084</v>
      </c>
      <c r="E929" s="1">
        <v>7.1483525058273897E-3</v>
      </c>
      <c r="F929" s="1">
        <v>15</v>
      </c>
      <c r="G929" s="1">
        <v>16899.740833041</v>
      </c>
      <c r="H929" s="1">
        <v>4685.9835245386303</v>
      </c>
    </row>
    <row r="930" spans="1:8" x14ac:dyDescent="0.25">
      <c r="A930">
        <v>928</v>
      </c>
      <c r="B930">
        <v>6807</v>
      </c>
      <c r="C930" t="s">
        <v>1024</v>
      </c>
      <c r="D930" s="1">
        <v>0.14980596118289025</v>
      </c>
      <c r="E930" s="1">
        <v>7.13361719918525E-3</v>
      </c>
      <c r="F930" s="1">
        <v>21</v>
      </c>
      <c r="G930" s="1">
        <v>2320.9625446580399</v>
      </c>
      <c r="H930" s="1">
        <v>2320.9625446580399</v>
      </c>
    </row>
    <row r="931" spans="1:8" x14ac:dyDescent="0.25">
      <c r="A931">
        <v>929</v>
      </c>
      <c r="B931">
        <v>796</v>
      </c>
      <c r="C931" t="s">
        <v>1288</v>
      </c>
      <c r="D931" s="1">
        <v>1.490476450696663</v>
      </c>
      <c r="E931" s="1">
        <v>7.1314662712758997E-3</v>
      </c>
      <c r="F931" s="1">
        <v>209</v>
      </c>
      <c r="G931" s="1">
        <v>21342.1080432866</v>
      </c>
      <c r="H931" s="1">
        <v>21342.1080432866</v>
      </c>
    </row>
    <row r="932" spans="1:8" x14ac:dyDescent="0.25">
      <c r="A932">
        <v>930</v>
      </c>
      <c r="B932">
        <v>8892</v>
      </c>
      <c r="C932" t="s">
        <v>189</v>
      </c>
      <c r="D932" s="1">
        <v>0.66921380611222392</v>
      </c>
      <c r="E932" s="1">
        <v>7.1192958097045095E-3</v>
      </c>
      <c r="F932" s="1">
        <v>94</v>
      </c>
      <c r="G932" s="1">
        <v>11341.165213746201</v>
      </c>
      <c r="H932" s="1">
        <v>11341.165213746201</v>
      </c>
    </row>
    <row r="933" spans="1:8" x14ac:dyDescent="0.25">
      <c r="A933">
        <v>931</v>
      </c>
      <c r="B933">
        <v>5821</v>
      </c>
      <c r="C933" t="s">
        <v>1959</v>
      </c>
      <c r="D933" s="1">
        <v>0.16968274040783615</v>
      </c>
      <c r="E933" s="1">
        <v>7.0701141836598397E-3</v>
      </c>
      <c r="F933" s="1">
        <v>24</v>
      </c>
      <c r="G933" s="1">
        <v>13018.636579513201</v>
      </c>
      <c r="H933" s="1">
        <v>5630.6566563306596</v>
      </c>
    </row>
    <row r="934" spans="1:8" x14ac:dyDescent="0.25">
      <c r="A934">
        <v>932</v>
      </c>
      <c r="B934">
        <v>4806</v>
      </c>
      <c r="C934" t="s">
        <v>1987</v>
      </c>
      <c r="D934" s="1">
        <v>0.40805146593208746</v>
      </c>
      <c r="E934" s="1">
        <v>7.0353701022773697E-3</v>
      </c>
      <c r="F934" s="1">
        <v>58</v>
      </c>
      <c r="G934" s="1">
        <v>12881.7348008503</v>
      </c>
      <c r="H934" s="1">
        <v>12881.7348008503</v>
      </c>
    </row>
    <row r="935" spans="1:8" x14ac:dyDescent="0.25">
      <c r="A935">
        <v>933</v>
      </c>
      <c r="B935">
        <v>853</v>
      </c>
      <c r="C935" t="s">
        <v>2155</v>
      </c>
      <c r="D935" s="1">
        <v>0.11916136499671968</v>
      </c>
      <c r="E935" s="1">
        <v>7.00949205863057E-3</v>
      </c>
      <c r="F935" s="1">
        <v>17</v>
      </c>
      <c r="G935" s="1">
        <v>14351.919467089299</v>
      </c>
      <c r="H935" s="1">
        <v>4687.1969540869704</v>
      </c>
    </row>
    <row r="936" spans="1:8" x14ac:dyDescent="0.25">
      <c r="A936">
        <v>934</v>
      </c>
      <c r="B936">
        <v>3145</v>
      </c>
      <c r="C936" t="s">
        <v>1451</v>
      </c>
      <c r="D936" s="1">
        <v>0.36299840064128991</v>
      </c>
      <c r="E936" s="1">
        <v>6.9807384738709601E-3</v>
      </c>
      <c r="F936" s="1">
        <v>52</v>
      </c>
      <c r="G936" s="1">
        <v>26748.6695684308</v>
      </c>
      <c r="H936" s="1">
        <v>18397.749470013801</v>
      </c>
    </row>
    <row r="937" spans="1:8" x14ac:dyDescent="0.25">
      <c r="A937">
        <v>935</v>
      </c>
      <c r="B937">
        <v>2973</v>
      </c>
      <c r="C937" t="s">
        <v>1595</v>
      </c>
      <c r="D937" s="1">
        <v>0.12520652257058021</v>
      </c>
      <c r="E937" s="1">
        <v>6.955917920587789E-3</v>
      </c>
      <c r="F937" s="1">
        <v>18</v>
      </c>
      <c r="G937" s="1">
        <v>15006.3279167972</v>
      </c>
      <c r="H937" s="1">
        <v>2272.5532307797898</v>
      </c>
    </row>
    <row r="938" spans="1:8" x14ac:dyDescent="0.25">
      <c r="A938">
        <v>936</v>
      </c>
      <c r="B938">
        <v>5444</v>
      </c>
      <c r="C938" t="s">
        <v>3300</v>
      </c>
      <c r="D938" s="1">
        <v>2.0350557363130619</v>
      </c>
      <c r="E938" s="1">
        <v>6.9455827177920199E-3</v>
      </c>
      <c r="F938" s="1">
        <v>293</v>
      </c>
      <c r="G938" s="1">
        <v>41695.711645174</v>
      </c>
      <c r="H938" s="1">
        <v>41695.711645174</v>
      </c>
    </row>
    <row r="939" spans="1:8" x14ac:dyDescent="0.25">
      <c r="A939">
        <v>937</v>
      </c>
      <c r="B939">
        <v>1141</v>
      </c>
      <c r="C939" t="s">
        <v>1251</v>
      </c>
      <c r="D939" s="1">
        <v>0.85826151433054731</v>
      </c>
      <c r="E939" s="1">
        <v>6.9214638252463496E-3</v>
      </c>
      <c r="F939" s="1">
        <v>124</v>
      </c>
      <c r="G939" s="1">
        <v>16689.600953036101</v>
      </c>
      <c r="H939" s="1">
        <v>13818.0912425276</v>
      </c>
    </row>
    <row r="940" spans="1:8" x14ac:dyDescent="0.25">
      <c r="A940">
        <v>938</v>
      </c>
      <c r="B940">
        <v>8709</v>
      </c>
      <c r="C940" t="s">
        <v>2269</v>
      </c>
      <c r="D940" s="1">
        <v>3.4305637023210052E-2</v>
      </c>
      <c r="E940" s="1">
        <v>6.8611274046420107E-3</v>
      </c>
      <c r="F940" s="1">
        <v>5</v>
      </c>
      <c r="G940" s="1">
        <v>292.73212893163202</v>
      </c>
      <c r="H940" s="1">
        <v>292.73212893163202</v>
      </c>
    </row>
    <row r="941" spans="1:8" x14ac:dyDescent="0.25">
      <c r="A941">
        <v>939</v>
      </c>
      <c r="B941">
        <v>7765</v>
      </c>
      <c r="C941" t="s">
        <v>1224</v>
      </c>
      <c r="D941" s="1">
        <v>0.48570504549114579</v>
      </c>
      <c r="E941" s="1">
        <v>6.8409161336781101E-3</v>
      </c>
      <c r="F941" s="1">
        <v>71</v>
      </c>
      <c r="G941" s="1">
        <v>7248.9398808664901</v>
      </c>
      <c r="H941" s="1">
        <v>7248.9398808664901</v>
      </c>
    </row>
    <row r="942" spans="1:8" x14ac:dyDescent="0.25">
      <c r="A942">
        <v>940</v>
      </c>
      <c r="B942">
        <v>9082</v>
      </c>
      <c r="C942" t="s">
        <v>1317</v>
      </c>
      <c r="D942" s="1">
        <v>0.17695433293255899</v>
      </c>
      <c r="E942" s="1">
        <v>6.8059358820215E-3</v>
      </c>
      <c r="F942" s="1">
        <v>26</v>
      </c>
      <c r="G942" s="1">
        <v>2561.9656816562401</v>
      </c>
      <c r="H942" s="1">
        <v>2561.9656816562401</v>
      </c>
    </row>
    <row r="943" spans="1:8" x14ac:dyDescent="0.25">
      <c r="A943">
        <v>941</v>
      </c>
      <c r="B943">
        <v>6476</v>
      </c>
      <c r="C943" t="s">
        <v>1280</v>
      </c>
      <c r="D943" s="1">
        <v>1.5780149720384695</v>
      </c>
      <c r="E943" s="1">
        <v>6.8017886725796096E-3</v>
      </c>
      <c r="F943" s="1">
        <v>232</v>
      </c>
      <c r="G943" s="1">
        <v>27461.6658811085</v>
      </c>
      <c r="H943" s="1">
        <v>27461.6658811085</v>
      </c>
    </row>
    <row r="944" spans="1:8" x14ac:dyDescent="0.25">
      <c r="A944">
        <v>942</v>
      </c>
      <c r="B944">
        <v>963</v>
      </c>
      <c r="C944" t="s">
        <v>1808</v>
      </c>
      <c r="D944" s="1">
        <v>4.9704979946611072</v>
      </c>
      <c r="E944" s="1">
        <v>6.7717956330532797E-3</v>
      </c>
      <c r="F944" s="1">
        <v>734</v>
      </c>
      <c r="G944" s="1">
        <v>113054.715334509</v>
      </c>
      <c r="H944" s="1">
        <v>113054.715334509</v>
      </c>
    </row>
    <row r="945" spans="1:8" x14ac:dyDescent="0.25">
      <c r="A945">
        <v>943</v>
      </c>
      <c r="B945">
        <v>7679</v>
      </c>
      <c r="C945" t="s">
        <v>69</v>
      </c>
      <c r="D945" s="1">
        <v>0.59533414910001381</v>
      </c>
      <c r="E945" s="1">
        <v>6.7651607852274301E-3</v>
      </c>
      <c r="F945" s="1">
        <v>88</v>
      </c>
      <c r="G945" s="1">
        <v>8005.6150949084604</v>
      </c>
      <c r="H945" s="1">
        <v>8005.6150949084604</v>
      </c>
    </row>
    <row r="946" spans="1:8" x14ac:dyDescent="0.25">
      <c r="A946">
        <v>944</v>
      </c>
      <c r="B946">
        <v>2786</v>
      </c>
      <c r="C946" t="s">
        <v>3576</v>
      </c>
      <c r="D946" s="1">
        <v>6.7337849340356401E-3</v>
      </c>
      <c r="E946" s="1">
        <v>6.7337849340356401E-3</v>
      </c>
      <c r="F946" s="1">
        <v>1</v>
      </c>
      <c r="G946" s="1">
        <v>11299.6181557319</v>
      </c>
      <c r="H946" s="1">
        <v>2388.9792257967702</v>
      </c>
    </row>
    <row r="947" spans="1:8" x14ac:dyDescent="0.25">
      <c r="A947">
        <v>945</v>
      </c>
      <c r="B947">
        <v>1490</v>
      </c>
      <c r="C947" t="s">
        <v>1961</v>
      </c>
      <c r="D947" s="1">
        <v>1.2224231301874247</v>
      </c>
      <c r="E947" s="1">
        <v>6.7166106054254099E-3</v>
      </c>
      <c r="F947" s="1">
        <v>182</v>
      </c>
      <c r="G947" s="1">
        <v>28787.0123602852</v>
      </c>
      <c r="H947" s="1">
        <v>28787.0123602852</v>
      </c>
    </row>
    <row r="948" spans="1:8" x14ac:dyDescent="0.25">
      <c r="A948">
        <v>946</v>
      </c>
      <c r="B948">
        <v>5192</v>
      </c>
      <c r="C948" t="s">
        <v>1963</v>
      </c>
      <c r="D948" s="1">
        <v>0.58426262518905892</v>
      </c>
      <c r="E948" s="1">
        <v>6.7156623584949298E-3</v>
      </c>
      <c r="F948" s="1">
        <v>87</v>
      </c>
      <c r="G948" s="1">
        <v>20569.838201947099</v>
      </c>
      <c r="H948" s="1">
        <v>14176.7324470073</v>
      </c>
    </row>
    <row r="949" spans="1:8" x14ac:dyDescent="0.25">
      <c r="A949">
        <v>947</v>
      </c>
      <c r="B949">
        <v>9374</v>
      </c>
      <c r="C949" t="s">
        <v>471</v>
      </c>
      <c r="D949" s="1">
        <v>7.386830063307992E-2</v>
      </c>
      <c r="E949" s="1">
        <v>6.71530005755272E-3</v>
      </c>
      <c r="F949" s="1">
        <v>11</v>
      </c>
      <c r="G949" s="1">
        <v>6130.2460911402804</v>
      </c>
      <c r="H949" s="1">
        <v>6078.9039033764602</v>
      </c>
    </row>
    <row r="950" spans="1:8" x14ac:dyDescent="0.25">
      <c r="A950">
        <v>948</v>
      </c>
      <c r="B950">
        <v>8880</v>
      </c>
      <c r="C950" t="s">
        <v>1970</v>
      </c>
      <c r="D950" s="1">
        <v>0.68470203349338887</v>
      </c>
      <c r="E950" s="1">
        <v>6.7127650342489109E-3</v>
      </c>
      <c r="F950" s="1">
        <v>102</v>
      </c>
      <c r="G950" s="1">
        <v>29689.925036247099</v>
      </c>
      <c r="H950" s="1">
        <v>29689.925036247099</v>
      </c>
    </row>
    <row r="951" spans="1:8" x14ac:dyDescent="0.25">
      <c r="A951">
        <v>949</v>
      </c>
      <c r="B951">
        <v>4541</v>
      </c>
      <c r="C951" t="s">
        <v>1689</v>
      </c>
      <c r="D951" s="1">
        <v>0.17442934644770858</v>
      </c>
      <c r="E951" s="1">
        <v>6.7088210172195611E-3</v>
      </c>
      <c r="F951" s="1">
        <v>26</v>
      </c>
      <c r="G951" s="1">
        <v>10485.794206649</v>
      </c>
      <c r="H951" s="1">
        <v>10485.794206649</v>
      </c>
    </row>
    <row r="952" spans="1:8" x14ac:dyDescent="0.25">
      <c r="A952">
        <v>950</v>
      </c>
      <c r="B952">
        <v>1751</v>
      </c>
      <c r="C952" t="s">
        <v>758</v>
      </c>
      <c r="D952" s="1">
        <v>0.71638413799508294</v>
      </c>
      <c r="E952" s="1">
        <v>6.6951788597671303E-3</v>
      </c>
      <c r="F952" s="1">
        <v>107</v>
      </c>
      <c r="G952" s="1">
        <v>31149.9294942575</v>
      </c>
      <c r="H952" s="1">
        <v>31149.9294942575</v>
      </c>
    </row>
    <row r="953" spans="1:8" x14ac:dyDescent="0.25">
      <c r="A953">
        <v>951</v>
      </c>
      <c r="B953">
        <v>4890</v>
      </c>
      <c r="C953" t="s">
        <v>2002</v>
      </c>
      <c r="D953" s="1">
        <v>1.0035082004289151</v>
      </c>
      <c r="E953" s="1">
        <v>6.6900546695261003E-3</v>
      </c>
      <c r="F953" s="1">
        <v>150</v>
      </c>
      <c r="G953" s="1">
        <v>23167.787720852699</v>
      </c>
      <c r="H953" s="1">
        <v>23167.787720852699</v>
      </c>
    </row>
    <row r="954" spans="1:8" x14ac:dyDescent="0.25">
      <c r="A954">
        <v>952</v>
      </c>
      <c r="B954">
        <v>5113</v>
      </c>
      <c r="C954" t="s">
        <v>1638</v>
      </c>
      <c r="D954" s="1">
        <v>4.6725631202968479E-2</v>
      </c>
      <c r="E954" s="1">
        <v>6.6750901718526396E-3</v>
      </c>
      <c r="F954" s="1">
        <v>7</v>
      </c>
      <c r="G954" s="1">
        <v>28044.9801778697</v>
      </c>
      <c r="H954" s="1">
        <v>486.72828369743701</v>
      </c>
    </row>
    <row r="955" spans="1:8" x14ac:dyDescent="0.25">
      <c r="A955">
        <v>953</v>
      </c>
      <c r="B955">
        <v>3525</v>
      </c>
      <c r="C955" t="s">
        <v>2516</v>
      </c>
      <c r="D955" s="1">
        <v>2.2951708922971048</v>
      </c>
      <c r="E955" s="1">
        <v>6.6720084078404213E-3</v>
      </c>
      <c r="F955" s="1">
        <v>344</v>
      </c>
      <c r="G955" s="1">
        <v>94108.664307124098</v>
      </c>
      <c r="H955" s="1">
        <v>94108.664307124098</v>
      </c>
    </row>
    <row r="956" spans="1:8" x14ac:dyDescent="0.25">
      <c r="A956">
        <v>954</v>
      </c>
      <c r="B956">
        <v>4203</v>
      </c>
      <c r="C956" t="s">
        <v>2405</v>
      </c>
      <c r="D956" s="1">
        <v>1.094193830824824</v>
      </c>
      <c r="E956" s="1">
        <v>6.6719136025903906E-3</v>
      </c>
      <c r="F956" s="1">
        <v>164</v>
      </c>
      <c r="G956" s="1">
        <v>41196.853715980098</v>
      </c>
      <c r="H956" s="1">
        <v>37685.568668039101</v>
      </c>
    </row>
    <row r="957" spans="1:8" x14ac:dyDescent="0.25">
      <c r="A957">
        <v>955</v>
      </c>
      <c r="B957">
        <v>1530</v>
      </c>
      <c r="C957" t="s">
        <v>1137</v>
      </c>
      <c r="D957" s="1">
        <v>0.13321957258019979</v>
      </c>
      <c r="E957" s="1">
        <v>6.6609786290099896E-3</v>
      </c>
      <c r="F957" s="1">
        <v>20</v>
      </c>
      <c r="G957" s="1">
        <v>9040.9556217961399</v>
      </c>
      <c r="H957" s="1">
        <v>1849.34133820637</v>
      </c>
    </row>
    <row r="958" spans="1:8" x14ac:dyDescent="0.25">
      <c r="A958">
        <v>956</v>
      </c>
      <c r="B958">
        <v>6920</v>
      </c>
      <c r="C958" t="s">
        <v>1468</v>
      </c>
      <c r="D958" s="1">
        <v>2.1226287535040953</v>
      </c>
      <c r="E958" s="1">
        <v>6.65400863167428E-3</v>
      </c>
      <c r="F958" s="1">
        <v>319</v>
      </c>
      <c r="G958" s="1">
        <v>34991.7062017219</v>
      </c>
      <c r="H958" s="1">
        <v>34571.946712801298</v>
      </c>
    </row>
    <row r="959" spans="1:8" x14ac:dyDescent="0.25">
      <c r="A959">
        <v>957</v>
      </c>
      <c r="B959">
        <v>4735</v>
      </c>
      <c r="C959" t="s">
        <v>1316</v>
      </c>
      <c r="D959" s="1">
        <v>0.65343336215755754</v>
      </c>
      <c r="E959" s="1">
        <v>6.60033699149048E-3</v>
      </c>
      <c r="F959" s="1">
        <v>99</v>
      </c>
      <c r="G959" s="1">
        <v>11168.145558452699</v>
      </c>
      <c r="H959" s="1">
        <v>10550.9053537772</v>
      </c>
    </row>
    <row r="960" spans="1:8" x14ac:dyDescent="0.25">
      <c r="A960">
        <v>958</v>
      </c>
      <c r="B960">
        <v>5080</v>
      </c>
      <c r="C960" t="s">
        <v>726</v>
      </c>
      <c r="D960" s="1">
        <v>0.1447743922996976</v>
      </c>
      <c r="E960" s="1">
        <v>6.5806541954407998E-3</v>
      </c>
      <c r="F960" s="1">
        <v>22</v>
      </c>
      <c r="G960" s="1">
        <v>36682.0506963515</v>
      </c>
      <c r="H960" s="1">
        <v>36682.0506963515</v>
      </c>
    </row>
    <row r="961" spans="1:8" x14ac:dyDescent="0.25">
      <c r="A961">
        <v>959</v>
      </c>
      <c r="B961">
        <v>5980</v>
      </c>
      <c r="C961" t="s">
        <v>3177</v>
      </c>
      <c r="D961" s="1">
        <v>0.89296856803255209</v>
      </c>
      <c r="E961" s="1">
        <v>6.5659453531805301E-3</v>
      </c>
      <c r="F961" s="1">
        <v>136</v>
      </c>
      <c r="G961" s="1">
        <v>27868.986603666999</v>
      </c>
      <c r="H961" s="1">
        <v>25527.468034449499</v>
      </c>
    </row>
    <row r="962" spans="1:8" x14ac:dyDescent="0.25">
      <c r="A962">
        <v>960</v>
      </c>
      <c r="B962">
        <v>1003</v>
      </c>
      <c r="C962" t="s">
        <v>1556</v>
      </c>
      <c r="D962" s="1">
        <v>0.13046551623352501</v>
      </c>
      <c r="E962" s="1">
        <v>6.5232758116762508E-3</v>
      </c>
      <c r="F962" s="1">
        <v>20</v>
      </c>
      <c r="G962" s="1">
        <v>22663.271444499402</v>
      </c>
      <c r="H962" s="1">
        <v>3178.5328074182498</v>
      </c>
    </row>
    <row r="963" spans="1:8" x14ac:dyDescent="0.25">
      <c r="A963">
        <v>961</v>
      </c>
      <c r="B963">
        <v>786</v>
      </c>
      <c r="C963" t="s">
        <v>107</v>
      </c>
      <c r="D963" s="1">
        <v>3.5745061388657802</v>
      </c>
      <c r="E963" s="1">
        <v>6.4873069670885299E-3</v>
      </c>
      <c r="F963" s="1">
        <v>551</v>
      </c>
      <c r="G963" s="1">
        <v>66722.675822220204</v>
      </c>
      <c r="H963" s="1">
        <v>66722.675822220204</v>
      </c>
    </row>
    <row r="964" spans="1:8" x14ac:dyDescent="0.25">
      <c r="A964">
        <v>962</v>
      </c>
      <c r="B964">
        <v>4630</v>
      </c>
      <c r="C964" t="s">
        <v>2687</v>
      </c>
      <c r="D964" s="1">
        <v>0.54858894371052414</v>
      </c>
      <c r="E964" s="1">
        <v>6.45398757306499E-3</v>
      </c>
      <c r="F964" s="1">
        <v>85</v>
      </c>
      <c r="G964" s="1">
        <v>25898.4468087848</v>
      </c>
      <c r="H964" s="1">
        <v>16245.9078264869</v>
      </c>
    </row>
    <row r="965" spans="1:8" x14ac:dyDescent="0.25">
      <c r="A965">
        <v>963</v>
      </c>
      <c r="B965">
        <v>6804</v>
      </c>
      <c r="C965" t="s">
        <v>659</v>
      </c>
      <c r="D965" s="1">
        <v>0.59914185232479089</v>
      </c>
      <c r="E965" s="1">
        <v>6.442385508868719E-3</v>
      </c>
      <c r="F965" s="1">
        <v>93</v>
      </c>
      <c r="G965" s="1">
        <v>14853.5972437661</v>
      </c>
      <c r="H965" s="1">
        <v>14104.2920115986</v>
      </c>
    </row>
    <row r="966" spans="1:8" x14ac:dyDescent="0.25">
      <c r="A966">
        <v>964</v>
      </c>
      <c r="B966">
        <v>74</v>
      </c>
      <c r="C966" t="s">
        <v>3086</v>
      </c>
      <c r="D966" s="1">
        <v>0.38648736428043179</v>
      </c>
      <c r="E966" s="1">
        <v>6.4414560713405298E-3</v>
      </c>
      <c r="F966" s="1">
        <v>60</v>
      </c>
      <c r="G966" s="1">
        <v>9441.0664843200193</v>
      </c>
      <c r="H966" s="1">
        <v>6700.9234106144704</v>
      </c>
    </row>
    <row r="967" spans="1:8" x14ac:dyDescent="0.25">
      <c r="A967">
        <v>965</v>
      </c>
      <c r="B967">
        <v>999</v>
      </c>
      <c r="C967" t="s">
        <v>1624</v>
      </c>
      <c r="D967" s="1">
        <v>0.11553650305917966</v>
      </c>
      <c r="E967" s="1">
        <v>6.4186946143988703E-3</v>
      </c>
      <c r="F967" s="1">
        <v>18</v>
      </c>
      <c r="G967" s="1">
        <v>21887.4140461889</v>
      </c>
      <c r="H967" s="1">
        <v>7603.62923394887</v>
      </c>
    </row>
    <row r="968" spans="1:8" x14ac:dyDescent="0.25">
      <c r="A968">
        <v>966</v>
      </c>
      <c r="B968">
        <v>4411</v>
      </c>
      <c r="C968" t="s">
        <v>1979</v>
      </c>
      <c r="D968" s="1">
        <v>1.0124611429895121</v>
      </c>
      <c r="E968" s="1">
        <v>6.4079819176551395E-3</v>
      </c>
      <c r="F968" s="1">
        <v>158</v>
      </c>
      <c r="G968" s="1">
        <v>57333.759635959701</v>
      </c>
      <c r="H968" s="1">
        <v>57333.759635959701</v>
      </c>
    </row>
    <row r="969" spans="1:8" x14ac:dyDescent="0.25">
      <c r="A969">
        <v>967</v>
      </c>
      <c r="B969">
        <v>3793</v>
      </c>
      <c r="C969" t="s">
        <v>1325</v>
      </c>
      <c r="D969" s="1">
        <v>1.8280316532280203</v>
      </c>
      <c r="E969" s="1">
        <v>6.3917190672308404E-3</v>
      </c>
      <c r="F969" s="1">
        <v>286</v>
      </c>
      <c r="G969" s="1">
        <v>29554.612066087</v>
      </c>
      <c r="H969" s="1">
        <v>29554.612066087</v>
      </c>
    </row>
    <row r="970" spans="1:8" x14ac:dyDescent="0.25">
      <c r="A970">
        <v>968</v>
      </c>
      <c r="B970">
        <v>2794</v>
      </c>
      <c r="C970" t="s">
        <v>2454</v>
      </c>
      <c r="D970" s="1">
        <v>0.22971066135765406</v>
      </c>
      <c r="E970" s="1">
        <v>6.3808517043792796E-3</v>
      </c>
      <c r="F970" s="1">
        <v>36</v>
      </c>
      <c r="G970" s="1">
        <v>10872.445434277</v>
      </c>
      <c r="H970" s="1">
        <v>5333.7243058353697</v>
      </c>
    </row>
    <row r="971" spans="1:8" x14ac:dyDescent="0.25">
      <c r="A971">
        <v>969</v>
      </c>
      <c r="B971">
        <v>2591</v>
      </c>
      <c r="C971" t="s">
        <v>2282</v>
      </c>
      <c r="D971" s="1">
        <v>3.1521620760133877</v>
      </c>
      <c r="E971" s="1">
        <v>6.3680041939664402E-3</v>
      </c>
      <c r="F971" s="1">
        <v>495</v>
      </c>
      <c r="G971" s="1">
        <v>54317.835669396598</v>
      </c>
      <c r="H971" s="1">
        <v>54317.835669396598</v>
      </c>
    </row>
    <row r="972" spans="1:8" x14ac:dyDescent="0.25">
      <c r="A972">
        <v>970</v>
      </c>
      <c r="B972">
        <v>3166</v>
      </c>
      <c r="C972" t="s">
        <v>179</v>
      </c>
      <c r="D972" s="1">
        <v>4.3301421626691026</v>
      </c>
      <c r="E972" s="1">
        <v>6.3678561215722096E-3</v>
      </c>
      <c r="F972" s="1">
        <v>680</v>
      </c>
      <c r="G972" s="1">
        <v>81658.695143276098</v>
      </c>
      <c r="H972" s="1">
        <v>78311.562886153406</v>
      </c>
    </row>
    <row r="973" spans="1:8" x14ac:dyDescent="0.25">
      <c r="A973">
        <v>971</v>
      </c>
      <c r="B973">
        <v>276</v>
      </c>
      <c r="C973" t="s">
        <v>1523</v>
      </c>
      <c r="D973" s="1">
        <v>0.22245691749411653</v>
      </c>
      <c r="E973" s="1">
        <v>6.3559119284033296E-3</v>
      </c>
      <c r="F973" s="1">
        <v>35</v>
      </c>
      <c r="G973" s="1">
        <v>30286.480106283601</v>
      </c>
      <c r="H973" s="1">
        <v>7052.0877753721497</v>
      </c>
    </row>
    <row r="974" spans="1:8" x14ac:dyDescent="0.25">
      <c r="A974">
        <v>972</v>
      </c>
      <c r="B974">
        <v>842</v>
      </c>
      <c r="C974" t="s">
        <v>1655</v>
      </c>
      <c r="D974" s="1">
        <v>1.8961079150666853E-2</v>
      </c>
      <c r="E974" s="1">
        <v>6.3203597168889512E-3</v>
      </c>
      <c r="F974" s="1">
        <v>3</v>
      </c>
      <c r="G974" s="1">
        <v>9496.5274852388993</v>
      </c>
      <c r="H974" s="1">
        <v>326.21894941911</v>
      </c>
    </row>
    <row r="975" spans="1:8" x14ac:dyDescent="0.25">
      <c r="A975">
        <v>973</v>
      </c>
      <c r="B975">
        <v>5725</v>
      </c>
      <c r="C975" t="s">
        <v>1330</v>
      </c>
      <c r="D975" s="1">
        <v>0.1515350343373032</v>
      </c>
      <c r="E975" s="1">
        <v>6.3139597640542999E-3</v>
      </c>
      <c r="F975" s="1">
        <v>24</v>
      </c>
      <c r="G975" s="1">
        <v>9537.0371859245497</v>
      </c>
      <c r="H975" s="1">
        <v>4171.7030575489898</v>
      </c>
    </row>
    <row r="976" spans="1:8" x14ac:dyDescent="0.25">
      <c r="A976">
        <v>974</v>
      </c>
      <c r="B976">
        <v>1283</v>
      </c>
      <c r="C976" t="s">
        <v>1258</v>
      </c>
      <c r="D976" s="1">
        <v>1.0534826975569276</v>
      </c>
      <c r="E976" s="1">
        <v>6.2707303426007598E-3</v>
      </c>
      <c r="F976" s="1">
        <v>168</v>
      </c>
      <c r="G976" s="1">
        <v>30007.9481064151</v>
      </c>
      <c r="H976" s="1">
        <v>27632.858557648498</v>
      </c>
    </row>
    <row r="977" spans="1:8" x14ac:dyDescent="0.25">
      <c r="A977">
        <v>975</v>
      </c>
      <c r="B977">
        <v>7927</v>
      </c>
      <c r="C977" t="s">
        <v>1942</v>
      </c>
      <c r="D977" s="1">
        <v>0.23114344874667347</v>
      </c>
      <c r="E977" s="1">
        <v>6.2471202363965804E-3</v>
      </c>
      <c r="F977" s="1">
        <v>37</v>
      </c>
      <c r="G977" s="1">
        <v>3715.0603618509099</v>
      </c>
      <c r="H977" s="1">
        <v>3715.0603618509099</v>
      </c>
    </row>
    <row r="978" spans="1:8" x14ac:dyDescent="0.25">
      <c r="A978">
        <v>976</v>
      </c>
      <c r="B978">
        <v>3755</v>
      </c>
      <c r="C978" t="s">
        <v>2153</v>
      </c>
      <c r="D978" s="1">
        <v>6.2312964259738602E-3</v>
      </c>
      <c r="E978" s="1">
        <v>6.2312964259738602E-3</v>
      </c>
      <c r="F978" s="1">
        <v>1</v>
      </c>
      <c r="G978" s="1">
        <v>43589.669743879502</v>
      </c>
      <c r="H978" s="1">
        <v>1451.4793052012701</v>
      </c>
    </row>
    <row r="979" spans="1:8" x14ac:dyDescent="0.25">
      <c r="A979">
        <v>977</v>
      </c>
      <c r="B979">
        <v>5363</v>
      </c>
      <c r="C979" t="s">
        <v>1677</v>
      </c>
      <c r="D979" s="1">
        <v>0.36762995333451509</v>
      </c>
      <c r="E979" s="1">
        <v>6.2310161582121203E-3</v>
      </c>
      <c r="F979" s="1">
        <v>59</v>
      </c>
      <c r="G979" s="1">
        <v>18286.966226708399</v>
      </c>
      <c r="H979" s="1">
        <v>18286.966226708399</v>
      </c>
    </row>
    <row r="980" spans="1:8" x14ac:dyDescent="0.25">
      <c r="A980">
        <v>978</v>
      </c>
      <c r="B980">
        <v>1846</v>
      </c>
      <c r="C980" t="s">
        <v>578</v>
      </c>
      <c r="D980" s="1">
        <v>0.67709042067701319</v>
      </c>
      <c r="E980" s="1">
        <v>6.2118387218074601E-3</v>
      </c>
      <c r="F980" s="1">
        <v>109</v>
      </c>
      <c r="G980" s="1">
        <v>24293.3556357257</v>
      </c>
      <c r="H980" s="1">
        <v>12312.953775080299</v>
      </c>
    </row>
    <row r="981" spans="1:8" x14ac:dyDescent="0.25">
      <c r="A981">
        <v>979</v>
      </c>
      <c r="B981">
        <v>6095</v>
      </c>
      <c r="C981" t="s">
        <v>1679</v>
      </c>
      <c r="D981" s="1">
        <v>0.3471266567763831</v>
      </c>
      <c r="E981" s="1">
        <v>6.1986902995782699E-3</v>
      </c>
      <c r="F981" s="1">
        <v>56</v>
      </c>
      <c r="G981" s="1">
        <v>25499.403619168399</v>
      </c>
      <c r="H981" s="1">
        <v>25499.403619168399</v>
      </c>
    </row>
    <row r="982" spans="1:8" x14ac:dyDescent="0.25">
      <c r="A982">
        <v>980</v>
      </c>
      <c r="B982">
        <v>9321</v>
      </c>
      <c r="C982" t="s">
        <v>1151</v>
      </c>
      <c r="D982" s="1">
        <v>0.11143982105621947</v>
      </c>
      <c r="E982" s="1">
        <v>6.1911011697899703E-3</v>
      </c>
      <c r="F982" s="1">
        <v>18</v>
      </c>
      <c r="G982" s="1">
        <v>2046.1835139612399</v>
      </c>
      <c r="H982" s="1">
        <v>2046.1835139612399</v>
      </c>
    </row>
    <row r="983" spans="1:8" x14ac:dyDescent="0.25">
      <c r="A983">
        <v>981</v>
      </c>
      <c r="B983">
        <v>2170</v>
      </c>
      <c r="C983" t="s">
        <v>1499</v>
      </c>
      <c r="D983" s="1">
        <v>1.8573150320605587E-2</v>
      </c>
      <c r="E983" s="1">
        <v>6.1910501068685288E-3</v>
      </c>
      <c r="F983" s="1">
        <v>3</v>
      </c>
      <c r="G983" s="1">
        <v>23628.7455013293</v>
      </c>
      <c r="H983" s="1">
        <v>674.11533276603598</v>
      </c>
    </row>
    <row r="984" spans="1:8" x14ac:dyDescent="0.25">
      <c r="A984">
        <v>982</v>
      </c>
      <c r="B984">
        <v>1083</v>
      </c>
      <c r="C984" t="s">
        <v>2797</v>
      </c>
      <c r="D984" s="1">
        <v>0.14159517172278752</v>
      </c>
      <c r="E984" s="1">
        <v>6.1563118140342396E-3</v>
      </c>
      <c r="F984" s="1">
        <v>23</v>
      </c>
      <c r="G984" s="1">
        <v>21796.665661850599</v>
      </c>
      <c r="H984" s="1">
        <v>4483.0278297485702</v>
      </c>
    </row>
    <row r="985" spans="1:8" x14ac:dyDescent="0.25">
      <c r="A985">
        <v>983</v>
      </c>
      <c r="B985">
        <v>7256</v>
      </c>
      <c r="C985" t="s">
        <v>2517</v>
      </c>
      <c r="D985" s="1">
        <v>2.3345694421586591</v>
      </c>
      <c r="E985" s="1">
        <v>6.1114383302582698E-3</v>
      </c>
      <c r="F985" s="1">
        <v>382</v>
      </c>
      <c r="G985" s="1">
        <v>60068.7167782916</v>
      </c>
      <c r="H985" s="1">
        <v>56511.867391558997</v>
      </c>
    </row>
    <row r="986" spans="1:8" x14ac:dyDescent="0.25">
      <c r="A986">
        <v>984</v>
      </c>
      <c r="B986">
        <v>4877</v>
      </c>
      <c r="C986" t="s">
        <v>1916</v>
      </c>
      <c r="D986" s="1">
        <v>7.3194088579978556E-2</v>
      </c>
      <c r="E986" s="1">
        <v>6.0995073816648799E-3</v>
      </c>
      <c r="F986" s="1">
        <v>12</v>
      </c>
      <c r="G986" s="1">
        <v>10088.664937997401</v>
      </c>
      <c r="H986" s="1">
        <v>1549.48278260401</v>
      </c>
    </row>
    <row r="987" spans="1:8" x14ac:dyDescent="0.25">
      <c r="A987">
        <v>985</v>
      </c>
      <c r="B987">
        <v>899</v>
      </c>
      <c r="C987" t="s">
        <v>779</v>
      </c>
      <c r="D987" s="1">
        <v>0.59739186118903309</v>
      </c>
      <c r="E987" s="1">
        <v>6.0958353182554393E-3</v>
      </c>
      <c r="F987" s="1">
        <v>98</v>
      </c>
      <c r="G987" s="1">
        <v>16828.9727119253</v>
      </c>
      <c r="H987" s="1">
        <v>9878.9277718374597</v>
      </c>
    </row>
    <row r="988" spans="1:8" x14ac:dyDescent="0.25">
      <c r="A988">
        <v>986</v>
      </c>
      <c r="B988">
        <v>861</v>
      </c>
      <c r="C988" t="s">
        <v>1956</v>
      </c>
      <c r="D988" s="1">
        <v>2.6847996837270851</v>
      </c>
      <c r="E988" s="1">
        <v>6.0604959000611401E-3</v>
      </c>
      <c r="F988" s="1">
        <v>443</v>
      </c>
      <c r="G988" s="1">
        <v>97052.717311462096</v>
      </c>
      <c r="H988" s="1">
        <v>90444.852245722897</v>
      </c>
    </row>
    <row r="989" spans="1:8" x14ac:dyDescent="0.25">
      <c r="A989">
        <v>987</v>
      </c>
      <c r="B989">
        <v>2624</v>
      </c>
      <c r="C989" t="s">
        <v>1953</v>
      </c>
      <c r="D989" s="1">
        <v>2.4604927826272971</v>
      </c>
      <c r="E989" s="1">
        <v>6.0603270508061509E-3</v>
      </c>
      <c r="F989" s="1">
        <v>406</v>
      </c>
      <c r="G989" s="1">
        <v>58310.070143429002</v>
      </c>
      <c r="H989" s="1">
        <v>58310.070143429002</v>
      </c>
    </row>
    <row r="990" spans="1:8" x14ac:dyDescent="0.25">
      <c r="A990">
        <v>988</v>
      </c>
      <c r="B990">
        <v>1076</v>
      </c>
      <c r="C990" t="s">
        <v>344</v>
      </c>
      <c r="D990" s="1">
        <v>3.6409202373082947</v>
      </c>
      <c r="E990" s="1">
        <v>6.0380103437948501E-3</v>
      </c>
      <c r="F990" s="1">
        <v>603</v>
      </c>
      <c r="G990" s="1">
        <v>65714.791563993407</v>
      </c>
      <c r="H990" s="1">
        <v>64628.409936384698</v>
      </c>
    </row>
    <row r="991" spans="1:8" x14ac:dyDescent="0.25">
      <c r="A991">
        <v>989</v>
      </c>
      <c r="B991">
        <v>539</v>
      </c>
      <c r="C991" t="s">
        <v>188</v>
      </c>
      <c r="D991" s="1">
        <v>3.419402251455077</v>
      </c>
      <c r="E991" s="1">
        <v>5.9989513183422404E-3</v>
      </c>
      <c r="F991" s="1">
        <v>570</v>
      </c>
      <c r="G991" s="1">
        <v>73601.743043742405</v>
      </c>
      <c r="H991" s="1">
        <v>73513.819078240893</v>
      </c>
    </row>
    <row r="992" spans="1:8" x14ac:dyDescent="0.25">
      <c r="A992">
        <v>990</v>
      </c>
      <c r="B992">
        <v>142</v>
      </c>
      <c r="C992" t="s">
        <v>30</v>
      </c>
      <c r="D992" s="1">
        <v>0.98938904043459641</v>
      </c>
      <c r="E992" s="1">
        <v>5.9962972147551297E-3</v>
      </c>
      <c r="F992" s="1">
        <v>165</v>
      </c>
      <c r="G992" s="1">
        <v>16796.827157516302</v>
      </c>
      <c r="H992" s="1">
        <v>16796.827157516302</v>
      </c>
    </row>
    <row r="993" spans="1:8" x14ac:dyDescent="0.25">
      <c r="A993">
        <v>991</v>
      </c>
      <c r="B993">
        <v>5941</v>
      </c>
      <c r="C993" t="s">
        <v>1944</v>
      </c>
      <c r="D993" s="1">
        <v>2.0506917487948093</v>
      </c>
      <c r="E993" s="1">
        <v>5.9961747040783902E-3</v>
      </c>
      <c r="F993" s="1">
        <v>342</v>
      </c>
      <c r="G993" s="1">
        <v>48300.959805558901</v>
      </c>
      <c r="H993" s="1">
        <v>48300.959805558901</v>
      </c>
    </row>
    <row r="994" spans="1:8" x14ac:dyDescent="0.25">
      <c r="A994">
        <v>992</v>
      </c>
      <c r="B994">
        <v>3260</v>
      </c>
      <c r="C994" t="s">
        <v>367</v>
      </c>
      <c r="D994" s="1">
        <v>4.4415012521254216</v>
      </c>
      <c r="E994" s="1">
        <v>5.882783115397909E-3</v>
      </c>
      <c r="F994" s="1">
        <v>755</v>
      </c>
      <c r="G994" s="1">
        <v>92843.315403906599</v>
      </c>
      <c r="H994" s="1">
        <v>90284.174964723599</v>
      </c>
    </row>
    <row r="995" spans="1:8" x14ac:dyDescent="0.25">
      <c r="A995">
        <v>993</v>
      </c>
      <c r="B995">
        <v>2332</v>
      </c>
      <c r="C995" t="s">
        <v>121</v>
      </c>
      <c r="D995" s="1">
        <v>1.6756714438721598</v>
      </c>
      <c r="E995" s="1">
        <v>5.8589910624900696E-3</v>
      </c>
      <c r="F995" s="1">
        <v>286</v>
      </c>
      <c r="G995" s="1">
        <v>32324.9617705944</v>
      </c>
      <c r="H995" s="1">
        <v>31856.0668729606</v>
      </c>
    </row>
    <row r="996" spans="1:8" x14ac:dyDescent="0.25">
      <c r="A996">
        <v>994</v>
      </c>
      <c r="B996">
        <v>3459</v>
      </c>
      <c r="C996" t="s">
        <v>495</v>
      </c>
      <c r="D996" s="1">
        <v>4.0868323184491878E-2</v>
      </c>
      <c r="E996" s="1">
        <v>5.8383318834988396E-3</v>
      </c>
      <c r="F996" s="1">
        <v>7</v>
      </c>
      <c r="G996" s="1">
        <v>28675.233022934499</v>
      </c>
      <c r="H996" s="1">
        <v>1666.8416787352201</v>
      </c>
    </row>
    <row r="997" spans="1:8" x14ac:dyDescent="0.25">
      <c r="A997">
        <v>995</v>
      </c>
      <c r="B997">
        <v>8636</v>
      </c>
      <c r="C997" t="s">
        <v>903</v>
      </c>
      <c r="D997" s="1">
        <v>1.1760830476955491</v>
      </c>
      <c r="E997" s="1">
        <v>5.8221933054235101E-3</v>
      </c>
      <c r="F997" s="1">
        <v>202</v>
      </c>
      <c r="G997" s="1">
        <v>47507.782421866701</v>
      </c>
      <c r="H997" s="1">
        <v>47507.782421866701</v>
      </c>
    </row>
    <row r="998" spans="1:8" x14ac:dyDescent="0.25">
      <c r="A998">
        <v>996</v>
      </c>
      <c r="B998">
        <v>6107</v>
      </c>
      <c r="C998" t="s">
        <v>48</v>
      </c>
      <c r="D998" s="1">
        <v>1.0355184802534669</v>
      </c>
      <c r="E998" s="1">
        <v>5.8175195519857689E-3</v>
      </c>
      <c r="F998" s="1">
        <v>178</v>
      </c>
      <c r="G998" s="1">
        <v>20150.5420451274</v>
      </c>
      <c r="H998" s="1">
        <v>20150.5420451274</v>
      </c>
    </row>
    <row r="999" spans="1:8" x14ac:dyDescent="0.25">
      <c r="A999">
        <v>997</v>
      </c>
      <c r="B999">
        <v>6741</v>
      </c>
      <c r="C999" t="s">
        <v>562</v>
      </c>
      <c r="D999" s="1">
        <v>1.0960550538173108</v>
      </c>
      <c r="E999" s="1">
        <v>5.799233088980481E-3</v>
      </c>
      <c r="F999" s="1">
        <v>189</v>
      </c>
      <c r="G999" s="1">
        <v>27533.9661771516</v>
      </c>
      <c r="H999" s="1">
        <v>27533.9661771516</v>
      </c>
    </row>
    <row r="1000" spans="1:8" x14ac:dyDescent="0.25">
      <c r="A1000">
        <v>998</v>
      </c>
      <c r="B1000">
        <v>4631</v>
      </c>
      <c r="C1000" t="s">
        <v>1957</v>
      </c>
      <c r="D1000" s="1">
        <v>0.48666905794298482</v>
      </c>
      <c r="E1000" s="1">
        <v>5.7936792612260099E-3</v>
      </c>
      <c r="F1000" s="1">
        <v>84</v>
      </c>
      <c r="G1000" s="1">
        <v>22592.259661202901</v>
      </c>
      <c r="H1000" s="1">
        <v>22592.259661202901</v>
      </c>
    </row>
    <row r="1001" spans="1:8" x14ac:dyDescent="0.25">
      <c r="A1001">
        <v>999</v>
      </c>
      <c r="B1001">
        <v>4182</v>
      </c>
      <c r="C1001" t="s">
        <v>2242</v>
      </c>
      <c r="D1001" s="1">
        <v>4.0454554086110081E-2</v>
      </c>
      <c r="E1001" s="1">
        <v>5.7792220123014399E-3</v>
      </c>
      <c r="F1001" s="1">
        <v>7</v>
      </c>
      <c r="G1001" s="1">
        <v>11814.452419432901</v>
      </c>
      <c r="H1001" s="1">
        <v>485.80548890658002</v>
      </c>
    </row>
    <row r="1002" spans="1:8" x14ac:dyDescent="0.25">
      <c r="A1002">
        <v>1000</v>
      </c>
      <c r="B1002">
        <v>4734</v>
      </c>
      <c r="C1002" t="s">
        <v>3225</v>
      </c>
      <c r="D1002" s="1">
        <v>0.60385156332768641</v>
      </c>
      <c r="E1002" s="1">
        <v>5.7509672697874893E-3</v>
      </c>
      <c r="F1002" s="1">
        <v>105</v>
      </c>
      <c r="G1002" s="1">
        <v>9771.1956798693409</v>
      </c>
      <c r="H1002" s="1">
        <v>9771.1956798693409</v>
      </c>
    </row>
    <row r="1003" spans="1:8" x14ac:dyDescent="0.25">
      <c r="A1003">
        <v>1001</v>
      </c>
      <c r="B1003">
        <v>627</v>
      </c>
      <c r="C1003" t="s">
        <v>1101</v>
      </c>
      <c r="D1003" s="1">
        <v>0.50016430299860937</v>
      </c>
      <c r="E1003" s="1">
        <v>5.7490149769955099E-3</v>
      </c>
      <c r="F1003" s="1">
        <v>87</v>
      </c>
      <c r="G1003" s="1">
        <v>14777.229899436399</v>
      </c>
      <c r="H1003" s="1">
        <v>9592.9795034647705</v>
      </c>
    </row>
    <row r="1004" spans="1:8" x14ac:dyDescent="0.25">
      <c r="A1004">
        <v>1002</v>
      </c>
      <c r="B1004">
        <v>6771</v>
      </c>
      <c r="C1004" t="s">
        <v>1675</v>
      </c>
      <c r="D1004" s="1">
        <v>0.66654060268156923</v>
      </c>
      <c r="E1004" s="1">
        <v>5.7460396782893896E-3</v>
      </c>
      <c r="F1004" s="1">
        <v>116</v>
      </c>
      <c r="G1004" s="1">
        <v>12655.9114088019</v>
      </c>
      <c r="H1004" s="1">
        <v>12655.9114088019</v>
      </c>
    </row>
    <row r="1005" spans="1:8" x14ac:dyDescent="0.25">
      <c r="A1005">
        <v>1003</v>
      </c>
      <c r="B1005">
        <v>2292</v>
      </c>
      <c r="C1005" t="s">
        <v>112</v>
      </c>
      <c r="D1005" s="1">
        <v>5.9329484441601377</v>
      </c>
      <c r="E1005" s="1">
        <v>5.7378611645649297E-3</v>
      </c>
      <c r="F1005" s="1">
        <v>1034</v>
      </c>
      <c r="G1005" s="1">
        <v>108764.94155354099</v>
      </c>
      <c r="H1005" s="1">
        <v>108764.94155354099</v>
      </c>
    </row>
    <row r="1006" spans="1:8" x14ac:dyDescent="0.25">
      <c r="A1006">
        <v>1004</v>
      </c>
      <c r="B1006">
        <v>5553</v>
      </c>
      <c r="C1006" t="s">
        <v>2721</v>
      </c>
      <c r="D1006" s="1">
        <v>5.1560809501827329E-2</v>
      </c>
      <c r="E1006" s="1">
        <v>5.7289788335363702E-3</v>
      </c>
      <c r="F1006" s="1">
        <v>9</v>
      </c>
      <c r="G1006" s="1">
        <v>7854.9148122480501</v>
      </c>
      <c r="H1006" s="1">
        <v>4397.9315988574199</v>
      </c>
    </row>
    <row r="1007" spans="1:8" x14ac:dyDescent="0.25">
      <c r="A1007">
        <v>1005</v>
      </c>
      <c r="B1007">
        <v>7473</v>
      </c>
      <c r="C1007" t="s">
        <v>3217</v>
      </c>
      <c r="D1007" s="1">
        <v>4.5737430355042401E-2</v>
      </c>
      <c r="E1007" s="1">
        <v>5.7171787943803001E-3</v>
      </c>
      <c r="F1007" s="1">
        <v>8</v>
      </c>
      <c r="G1007" s="1">
        <v>7674.0260329128796</v>
      </c>
      <c r="H1007" s="1">
        <v>1193.6983900598</v>
      </c>
    </row>
    <row r="1008" spans="1:8" x14ac:dyDescent="0.25">
      <c r="A1008">
        <v>1006</v>
      </c>
      <c r="B1008">
        <v>6921</v>
      </c>
      <c r="C1008" t="s">
        <v>81</v>
      </c>
      <c r="D1008" s="1">
        <v>0.43218142741700816</v>
      </c>
      <c r="E1008" s="1">
        <v>5.6865977291711599E-3</v>
      </c>
      <c r="F1008" s="1">
        <v>76</v>
      </c>
      <c r="G1008" s="1">
        <v>8970.0582620682399</v>
      </c>
      <c r="H1008" s="1">
        <v>8970.0582620682399</v>
      </c>
    </row>
    <row r="1009" spans="1:8" x14ac:dyDescent="0.25">
      <c r="A1009">
        <v>1007</v>
      </c>
      <c r="B1009">
        <v>6183</v>
      </c>
      <c r="C1009" t="s">
        <v>952</v>
      </c>
      <c r="D1009" s="1">
        <v>2.8388792717044302E-2</v>
      </c>
      <c r="E1009" s="1">
        <v>5.6777585434088602E-3</v>
      </c>
      <c r="F1009" s="1">
        <v>5</v>
      </c>
      <c r="G1009" s="1">
        <v>14797.576165148799</v>
      </c>
      <c r="H1009" s="1">
        <v>994.32976259714599</v>
      </c>
    </row>
    <row r="1010" spans="1:8" x14ac:dyDescent="0.25">
      <c r="A1010">
        <v>1008</v>
      </c>
      <c r="B1010">
        <v>7139</v>
      </c>
      <c r="C1010" t="s">
        <v>3112</v>
      </c>
      <c r="D1010" s="1">
        <v>0.32825293937663674</v>
      </c>
      <c r="E1010" s="1">
        <v>5.6595334375282198E-3</v>
      </c>
      <c r="F1010" s="1">
        <v>58</v>
      </c>
      <c r="G1010" s="1">
        <v>7368.4315511817404</v>
      </c>
      <c r="H1010" s="1">
        <v>7368.4315511817404</v>
      </c>
    </row>
    <row r="1011" spans="1:8" x14ac:dyDescent="0.25">
      <c r="A1011">
        <v>1009</v>
      </c>
      <c r="B1011">
        <v>3986</v>
      </c>
      <c r="C1011" t="s">
        <v>1673</v>
      </c>
      <c r="D1011" s="1">
        <v>1.309906924361925</v>
      </c>
      <c r="E1011" s="1">
        <v>5.6461505360427804E-3</v>
      </c>
      <c r="F1011" s="1">
        <v>232</v>
      </c>
      <c r="G1011" s="1">
        <v>27353.628402271799</v>
      </c>
      <c r="H1011" s="1">
        <v>27353.628402271799</v>
      </c>
    </row>
    <row r="1012" spans="1:8" x14ac:dyDescent="0.25">
      <c r="A1012">
        <v>1010</v>
      </c>
      <c r="B1012">
        <v>2664</v>
      </c>
      <c r="C1012" t="s">
        <v>2772</v>
      </c>
      <c r="D1012" s="1">
        <v>0.14046574037287102</v>
      </c>
      <c r="E1012" s="1">
        <v>5.6186296149148404E-3</v>
      </c>
      <c r="F1012" s="1">
        <v>25</v>
      </c>
      <c r="G1012" s="1">
        <v>70786.640159013303</v>
      </c>
      <c r="H1012" s="1">
        <v>32569.8266944877</v>
      </c>
    </row>
    <row r="1013" spans="1:8" x14ac:dyDescent="0.25">
      <c r="A1013">
        <v>1011</v>
      </c>
      <c r="B1013">
        <v>4618</v>
      </c>
      <c r="C1013" t="s">
        <v>1313</v>
      </c>
      <c r="D1013" s="1">
        <v>1.2901374016427265</v>
      </c>
      <c r="E1013" s="1">
        <v>5.6092930506205499E-3</v>
      </c>
      <c r="F1013" s="1">
        <v>230</v>
      </c>
      <c r="G1013" s="1">
        <v>37926.2925150183</v>
      </c>
      <c r="H1013" s="1">
        <v>37059.558762013403</v>
      </c>
    </row>
    <row r="1014" spans="1:8" x14ac:dyDescent="0.25">
      <c r="A1014">
        <v>1012</v>
      </c>
      <c r="B1014">
        <v>7948</v>
      </c>
      <c r="C1014" t="s">
        <v>288</v>
      </c>
      <c r="D1014" s="1">
        <v>6.6999025738847404E-2</v>
      </c>
      <c r="E1014" s="1">
        <v>5.5832521449039503E-3</v>
      </c>
      <c r="F1014" s="1">
        <v>12</v>
      </c>
      <c r="G1014" s="1">
        <v>5668.5089862978502</v>
      </c>
      <c r="H1014" s="1">
        <v>1996.1980680064401</v>
      </c>
    </row>
    <row r="1015" spans="1:8" x14ac:dyDescent="0.25">
      <c r="A1015">
        <v>1013</v>
      </c>
      <c r="B1015">
        <v>5635</v>
      </c>
      <c r="C1015" t="s">
        <v>1548</v>
      </c>
      <c r="D1015" s="1">
        <v>0.28359710820747985</v>
      </c>
      <c r="E1015" s="1">
        <v>5.5607276119113693E-3</v>
      </c>
      <c r="F1015" s="1">
        <v>51</v>
      </c>
      <c r="G1015" s="1">
        <v>10708.626621972</v>
      </c>
      <c r="H1015" s="1">
        <v>4021.7260985200101</v>
      </c>
    </row>
    <row r="1016" spans="1:8" x14ac:dyDescent="0.25">
      <c r="A1016">
        <v>1014</v>
      </c>
      <c r="B1016">
        <v>334</v>
      </c>
      <c r="C1016" t="s">
        <v>979</v>
      </c>
      <c r="D1016" s="1">
        <v>0.10565072094223744</v>
      </c>
      <c r="E1016" s="1">
        <v>5.5605642601177603E-3</v>
      </c>
      <c r="F1016" s="1">
        <v>19</v>
      </c>
      <c r="G1016" s="1">
        <v>13038.415603509</v>
      </c>
      <c r="H1016" s="1">
        <v>2945.13997188958</v>
      </c>
    </row>
    <row r="1017" spans="1:8" x14ac:dyDescent="0.25">
      <c r="A1017">
        <v>1015</v>
      </c>
      <c r="B1017">
        <v>4389</v>
      </c>
      <c r="C1017" t="s">
        <v>3075</v>
      </c>
      <c r="D1017" s="1">
        <v>0.17236789154983254</v>
      </c>
      <c r="E1017" s="1">
        <v>5.5602545661236303E-3</v>
      </c>
      <c r="F1017" s="1">
        <v>31</v>
      </c>
      <c r="G1017" s="1">
        <v>8010.0912226561004</v>
      </c>
      <c r="H1017" s="1">
        <v>2560.2138975744601</v>
      </c>
    </row>
    <row r="1018" spans="1:8" x14ac:dyDescent="0.25">
      <c r="A1018">
        <v>1016</v>
      </c>
      <c r="B1018">
        <v>3414</v>
      </c>
      <c r="C1018" t="s">
        <v>1247</v>
      </c>
      <c r="D1018" s="1">
        <v>2.0474693662967032</v>
      </c>
      <c r="E1018" s="1">
        <v>5.5337009899910899E-3</v>
      </c>
      <c r="F1018" s="1">
        <v>370</v>
      </c>
      <c r="G1018" s="1">
        <v>36886.2402832921</v>
      </c>
      <c r="H1018" s="1">
        <v>36886.2402832921</v>
      </c>
    </row>
    <row r="1019" spans="1:8" x14ac:dyDescent="0.25">
      <c r="A1019">
        <v>1017</v>
      </c>
      <c r="B1019">
        <v>4643</v>
      </c>
      <c r="C1019" t="s">
        <v>2645</v>
      </c>
      <c r="D1019" s="1">
        <v>2.2629679047448832</v>
      </c>
      <c r="E1019" s="1">
        <v>5.5194339140119102E-3</v>
      </c>
      <c r="F1019" s="1">
        <v>410</v>
      </c>
      <c r="G1019" s="1">
        <v>63830.000864336696</v>
      </c>
      <c r="H1019" s="1">
        <v>59220.771577604399</v>
      </c>
    </row>
    <row r="1020" spans="1:8" x14ac:dyDescent="0.25">
      <c r="A1020">
        <v>1018</v>
      </c>
      <c r="B1020">
        <v>4581</v>
      </c>
      <c r="C1020" t="s">
        <v>1993</v>
      </c>
      <c r="D1020" s="1">
        <v>0.50773541440773351</v>
      </c>
      <c r="E1020" s="1">
        <v>5.5188632000840602E-3</v>
      </c>
      <c r="F1020" s="1">
        <v>92</v>
      </c>
      <c r="G1020" s="1">
        <v>13949.634352103099</v>
      </c>
      <c r="H1020" s="1">
        <v>13949.634352103099</v>
      </c>
    </row>
    <row r="1021" spans="1:8" x14ac:dyDescent="0.25">
      <c r="A1021">
        <v>1019</v>
      </c>
      <c r="B1021">
        <v>3798</v>
      </c>
      <c r="C1021" t="s">
        <v>65</v>
      </c>
      <c r="D1021" s="1">
        <v>0.79437664987759726</v>
      </c>
      <c r="E1021" s="1">
        <v>5.5165045130388703E-3</v>
      </c>
      <c r="F1021" s="1">
        <v>144</v>
      </c>
      <c r="G1021" s="1">
        <v>15534.4181645183</v>
      </c>
      <c r="H1021" s="1">
        <v>15534.4181645183</v>
      </c>
    </row>
    <row r="1022" spans="1:8" x14ac:dyDescent="0.25">
      <c r="A1022">
        <v>1020</v>
      </c>
      <c r="B1022">
        <v>8967</v>
      </c>
      <c r="C1022" t="s">
        <v>2994</v>
      </c>
      <c r="D1022" s="1">
        <v>0.16546963178424989</v>
      </c>
      <c r="E1022" s="1">
        <v>5.5156543928083302E-3</v>
      </c>
      <c r="F1022" s="1">
        <v>30</v>
      </c>
      <c r="G1022" s="1">
        <v>3076.8022566608101</v>
      </c>
      <c r="H1022" s="1">
        <v>3076.8022566608101</v>
      </c>
    </row>
    <row r="1023" spans="1:8" x14ac:dyDescent="0.25">
      <c r="A1023">
        <v>1021</v>
      </c>
      <c r="B1023">
        <v>9343</v>
      </c>
      <c r="C1023">
        <v>701650</v>
      </c>
      <c r="D1023" s="1">
        <v>8.2354326477223794E-2</v>
      </c>
      <c r="E1023" s="1">
        <v>5.4902884318149192E-3</v>
      </c>
      <c r="F1023" s="1">
        <v>15</v>
      </c>
      <c r="G1023" s="1">
        <v>1191.45256530186</v>
      </c>
      <c r="H1023" s="1">
        <v>1191.45256530186</v>
      </c>
    </row>
    <row r="1024" spans="1:8" x14ac:dyDescent="0.25">
      <c r="A1024">
        <v>1022</v>
      </c>
      <c r="B1024">
        <v>7780</v>
      </c>
      <c r="C1024" t="s">
        <v>1545</v>
      </c>
      <c r="D1024" s="1">
        <v>0.26855588732145408</v>
      </c>
      <c r="E1024" s="1">
        <v>5.4807323943153897E-3</v>
      </c>
      <c r="F1024" s="1">
        <v>49</v>
      </c>
      <c r="G1024" s="1">
        <v>6520.0630959042501</v>
      </c>
      <c r="H1024" s="1">
        <v>5365.7105681581097</v>
      </c>
    </row>
    <row r="1025" spans="1:8" x14ac:dyDescent="0.25">
      <c r="A1025">
        <v>1023</v>
      </c>
      <c r="B1025">
        <v>4238</v>
      </c>
      <c r="C1025" t="s">
        <v>15</v>
      </c>
      <c r="D1025" s="1">
        <v>1.6106707966158367</v>
      </c>
      <c r="E1025" s="1">
        <v>5.478472097332778E-3</v>
      </c>
      <c r="F1025" s="1">
        <v>294</v>
      </c>
      <c r="G1025" s="1">
        <v>64897.333340592399</v>
      </c>
      <c r="H1025" s="1">
        <v>64897.333340592399</v>
      </c>
    </row>
    <row r="1026" spans="1:8" x14ac:dyDescent="0.25">
      <c r="A1026">
        <v>1024</v>
      </c>
      <c r="B1026">
        <v>7539</v>
      </c>
      <c r="C1026" t="s">
        <v>1391</v>
      </c>
      <c r="D1026" s="1">
        <v>0.7040834028846763</v>
      </c>
      <c r="E1026" s="1">
        <v>5.45801087507501E-3</v>
      </c>
      <c r="F1026" s="1">
        <v>129</v>
      </c>
      <c r="G1026" s="1">
        <v>26080.101598609501</v>
      </c>
      <c r="H1026" s="1">
        <v>21211.169258364</v>
      </c>
    </row>
    <row r="1027" spans="1:8" x14ac:dyDescent="0.25">
      <c r="A1027">
        <v>1025</v>
      </c>
      <c r="B1027">
        <v>1107</v>
      </c>
      <c r="C1027" t="s">
        <v>2465</v>
      </c>
      <c r="D1027" s="1">
        <v>0.75051055266731626</v>
      </c>
      <c r="E1027" s="1">
        <v>5.4384822657051902E-3</v>
      </c>
      <c r="F1027" s="1">
        <v>138</v>
      </c>
      <c r="G1027" s="1">
        <v>93802.191328342495</v>
      </c>
      <c r="H1027" s="1">
        <v>56840.967818025798</v>
      </c>
    </row>
    <row r="1028" spans="1:8" x14ac:dyDescent="0.25">
      <c r="A1028">
        <v>1026</v>
      </c>
      <c r="B1028">
        <v>8732</v>
      </c>
      <c r="C1028" t="s">
        <v>3015</v>
      </c>
      <c r="D1028" s="1">
        <v>3.7929852344945537E-2</v>
      </c>
      <c r="E1028" s="1">
        <v>5.41855033499222E-3</v>
      </c>
      <c r="F1028" s="1">
        <v>7</v>
      </c>
      <c r="G1028" s="1">
        <v>4200.5164182528697</v>
      </c>
      <c r="H1028" s="1">
        <v>587.79062946386796</v>
      </c>
    </row>
    <row r="1029" spans="1:8" x14ac:dyDescent="0.25">
      <c r="A1029">
        <v>1027</v>
      </c>
      <c r="B1029">
        <v>4497</v>
      </c>
      <c r="C1029" t="s">
        <v>2602</v>
      </c>
      <c r="D1029" s="1">
        <v>1.1855389562560659</v>
      </c>
      <c r="E1029" s="1">
        <v>5.413419891580209E-3</v>
      </c>
      <c r="F1029" s="1">
        <v>219</v>
      </c>
      <c r="G1029" s="1">
        <v>29266.154775976</v>
      </c>
      <c r="H1029" s="1">
        <v>29017.7252427924</v>
      </c>
    </row>
    <row r="1030" spans="1:8" x14ac:dyDescent="0.25">
      <c r="A1030">
        <v>1028</v>
      </c>
      <c r="B1030">
        <v>589</v>
      </c>
      <c r="C1030" t="s">
        <v>54</v>
      </c>
      <c r="D1030" s="1">
        <v>2.4512506020600817</v>
      </c>
      <c r="E1030" s="1">
        <v>5.4111492319207106E-3</v>
      </c>
      <c r="F1030" s="1">
        <v>453</v>
      </c>
      <c r="G1030" s="1">
        <v>45220.197733448098</v>
      </c>
      <c r="H1030" s="1">
        <v>45220.197733448098</v>
      </c>
    </row>
    <row r="1031" spans="1:8" x14ac:dyDescent="0.25">
      <c r="A1031">
        <v>1029</v>
      </c>
      <c r="B1031">
        <v>4605</v>
      </c>
      <c r="C1031" t="s">
        <v>743</v>
      </c>
      <c r="D1031" s="1">
        <v>1.9153702807659054</v>
      </c>
      <c r="E1031" s="1">
        <v>5.3954092415941001E-3</v>
      </c>
      <c r="F1031" s="1">
        <v>355</v>
      </c>
      <c r="G1031" s="1">
        <v>43569.799203634997</v>
      </c>
      <c r="H1031" s="1">
        <v>43569.799203634997</v>
      </c>
    </row>
    <row r="1032" spans="1:8" x14ac:dyDescent="0.25">
      <c r="A1032">
        <v>1030</v>
      </c>
      <c r="B1032">
        <v>8242</v>
      </c>
      <c r="C1032" t="s">
        <v>812</v>
      </c>
      <c r="D1032" s="1">
        <v>0.44151150760521601</v>
      </c>
      <c r="E1032" s="1">
        <v>5.3842866781123903E-3</v>
      </c>
      <c r="F1032" s="1">
        <v>82</v>
      </c>
      <c r="G1032" s="1">
        <v>22043.619107628001</v>
      </c>
      <c r="H1032" s="1">
        <v>18145.773883812501</v>
      </c>
    </row>
    <row r="1033" spans="1:8" x14ac:dyDescent="0.25">
      <c r="A1033">
        <v>1031</v>
      </c>
      <c r="B1033">
        <v>5846</v>
      </c>
      <c r="C1033" t="s">
        <v>2698</v>
      </c>
      <c r="D1033" s="1">
        <v>0.11833395535764792</v>
      </c>
      <c r="E1033" s="1">
        <v>5.3788161526203597E-3</v>
      </c>
      <c r="F1033" s="1">
        <v>22</v>
      </c>
      <c r="G1033" s="1">
        <v>18154.495913838098</v>
      </c>
      <c r="H1033" s="1">
        <v>16623.610325401401</v>
      </c>
    </row>
    <row r="1034" spans="1:8" x14ac:dyDescent="0.25">
      <c r="A1034">
        <v>1032</v>
      </c>
      <c r="B1034">
        <v>128</v>
      </c>
      <c r="C1034" t="s">
        <v>1567</v>
      </c>
      <c r="D1034" s="1">
        <v>0.51053701683925212</v>
      </c>
      <c r="E1034" s="1">
        <v>5.3740738614658119E-3</v>
      </c>
      <c r="F1034" s="1">
        <v>95</v>
      </c>
      <c r="G1034" s="1">
        <v>33666.9876069694</v>
      </c>
      <c r="H1034" s="1">
        <v>23061.8181508446</v>
      </c>
    </row>
    <row r="1035" spans="1:8" x14ac:dyDescent="0.25">
      <c r="A1035">
        <v>1033</v>
      </c>
      <c r="B1035">
        <v>9742</v>
      </c>
      <c r="C1035" t="s">
        <v>3305</v>
      </c>
      <c r="D1035" s="1">
        <v>1.604546242033119E-2</v>
      </c>
      <c r="E1035" s="1">
        <v>5.3484874734437303E-3</v>
      </c>
      <c r="F1035" s="1">
        <v>3</v>
      </c>
      <c r="G1035" s="1">
        <v>993.10525334659405</v>
      </c>
      <c r="H1035" s="1">
        <v>669.89142209888098</v>
      </c>
    </row>
    <row r="1036" spans="1:8" x14ac:dyDescent="0.25">
      <c r="A1036">
        <v>1034</v>
      </c>
      <c r="B1036">
        <v>6849</v>
      </c>
      <c r="C1036" t="s">
        <v>349</v>
      </c>
      <c r="D1036" s="1">
        <v>0.72958720474124916</v>
      </c>
      <c r="E1036" s="1">
        <v>5.2868638024728201E-3</v>
      </c>
      <c r="F1036" s="1">
        <v>138</v>
      </c>
      <c r="G1036" s="1">
        <v>18704.909477236299</v>
      </c>
      <c r="H1036" s="1">
        <v>16734.2320936898</v>
      </c>
    </row>
    <row r="1037" spans="1:8" x14ac:dyDescent="0.25">
      <c r="A1037">
        <v>1035</v>
      </c>
      <c r="B1037">
        <v>1092</v>
      </c>
      <c r="C1037" t="s">
        <v>2012</v>
      </c>
      <c r="D1037" s="1">
        <v>0.32246646592723244</v>
      </c>
      <c r="E1037" s="1">
        <v>5.2863355070038101E-3</v>
      </c>
      <c r="F1037" s="1">
        <v>61</v>
      </c>
      <c r="G1037" s="1">
        <v>6657.3540886460996</v>
      </c>
      <c r="H1037" s="1">
        <v>6657.3540886460996</v>
      </c>
    </row>
    <row r="1038" spans="1:8" x14ac:dyDescent="0.25">
      <c r="A1038">
        <v>1036</v>
      </c>
      <c r="B1038">
        <v>4941</v>
      </c>
      <c r="C1038" t="s">
        <v>1549</v>
      </c>
      <c r="D1038" s="1">
        <v>0.34312212204180431</v>
      </c>
      <c r="E1038" s="1">
        <v>5.2788018775662198E-3</v>
      </c>
      <c r="F1038" s="1">
        <v>65</v>
      </c>
      <c r="G1038" s="1">
        <v>12211.601687598601</v>
      </c>
      <c r="H1038" s="1">
        <v>10130.727119740901</v>
      </c>
    </row>
    <row r="1039" spans="1:8" x14ac:dyDescent="0.25">
      <c r="A1039">
        <v>1037</v>
      </c>
      <c r="B1039">
        <v>2222</v>
      </c>
      <c r="C1039" t="s">
        <v>387</v>
      </c>
      <c r="D1039" s="1">
        <v>0.33724803866761149</v>
      </c>
      <c r="E1039" s="1">
        <v>5.2695006041814296E-3</v>
      </c>
      <c r="F1039" s="1">
        <v>64</v>
      </c>
      <c r="G1039" s="1">
        <v>20105.739107373</v>
      </c>
      <c r="H1039" s="1">
        <v>6935.3327093157004</v>
      </c>
    </row>
    <row r="1040" spans="1:8" x14ac:dyDescent="0.25">
      <c r="A1040">
        <v>1038</v>
      </c>
      <c r="B1040">
        <v>4728</v>
      </c>
      <c r="C1040" t="s">
        <v>2001</v>
      </c>
      <c r="D1040" s="1">
        <v>0.80941142327901705</v>
      </c>
      <c r="E1040" s="1">
        <v>5.2559183329806301E-3</v>
      </c>
      <c r="F1040" s="1">
        <v>154</v>
      </c>
      <c r="G1040" s="1">
        <v>21968.583657489798</v>
      </c>
      <c r="H1040" s="1">
        <v>21100.477503927599</v>
      </c>
    </row>
    <row r="1041" spans="1:8" x14ac:dyDescent="0.25">
      <c r="A1041">
        <v>1039</v>
      </c>
      <c r="B1041">
        <v>2046</v>
      </c>
      <c r="C1041" t="s">
        <v>3238</v>
      </c>
      <c r="D1041" s="1">
        <v>0.28374174928946466</v>
      </c>
      <c r="E1041" s="1">
        <v>5.2544768386937899E-3</v>
      </c>
      <c r="F1041" s="1">
        <v>54</v>
      </c>
      <c r="G1041" s="1">
        <v>7258.7620805262604</v>
      </c>
      <c r="H1041" s="1">
        <v>5446.0035956967404</v>
      </c>
    </row>
    <row r="1042" spans="1:8" x14ac:dyDescent="0.25">
      <c r="A1042">
        <v>1040</v>
      </c>
      <c r="B1042">
        <v>2752</v>
      </c>
      <c r="C1042" t="s">
        <v>3019</v>
      </c>
      <c r="D1042" s="1">
        <v>0.12080596147368541</v>
      </c>
      <c r="E1042" s="1">
        <v>5.2524331075515397E-3</v>
      </c>
      <c r="F1042" s="1">
        <v>23</v>
      </c>
      <c r="G1042" s="1">
        <v>6910.3569190785502</v>
      </c>
      <c r="H1042" s="1">
        <v>2492.9277454928401</v>
      </c>
    </row>
    <row r="1043" spans="1:8" x14ac:dyDescent="0.25">
      <c r="A1043">
        <v>1041</v>
      </c>
      <c r="B1043">
        <v>926</v>
      </c>
      <c r="C1043" t="s">
        <v>1846</v>
      </c>
      <c r="D1043" s="1">
        <v>1.3601424292026882</v>
      </c>
      <c r="E1043" s="1">
        <v>5.2515151706667498E-3</v>
      </c>
      <c r="F1043" s="1">
        <v>259</v>
      </c>
      <c r="G1043" s="1">
        <v>31678.185103226799</v>
      </c>
      <c r="H1043" s="1">
        <v>30178.853333778199</v>
      </c>
    </row>
    <row r="1044" spans="1:8" x14ac:dyDescent="0.25">
      <c r="A1044">
        <v>1042</v>
      </c>
      <c r="B1044">
        <v>3291</v>
      </c>
      <c r="C1044" t="s">
        <v>1965</v>
      </c>
      <c r="D1044" s="1">
        <v>1.0599178859341922</v>
      </c>
      <c r="E1044" s="1">
        <v>5.2212703740600599E-3</v>
      </c>
      <c r="F1044" s="1">
        <v>203</v>
      </c>
      <c r="G1044" s="1">
        <v>38348.1491548501</v>
      </c>
      <c r="H1044" s="1">
        <v>37631.007644635902</v>
      </c>
    </row>
    <row r="1045" spans="1:8" x14ac:dyDescent="0.25">
      <c r="A1045">
        <v>1043</v>
      </c>
      <c r="B1045">
        <v>1793</v>
      </c>
      <c r="C1045" t="s">
        <v>366</v>
      </c>
      <c r="D1045" s="1">
        <v>1.8417135067822874</v>
      </c>
      <c r="E1045" s="1">
        <v>5.2025805276335801E-3</v>
      </c>
      <c r="F1045" s="1">
        <v>354</v>
      </c>
      <c r="G1045" s="1">
        <v>41003.119439930299</v>
      </c>
      <c r="H1045" s="1">
        <v>38840.670854647396</v>
      </c>
    </row>
    <row r="1046" spans="1:8" x14ac:dyDescent="0.25">
      <c r="A1046">
        <v>1044</v>
      </c>
      <c r="B1046">
        <v>1994</v>
      </c>
      <c r="C1046" t="s">
        <v>2400</v>
      </c>
      <c r="D1046" s="1">
        <v>0.4830440329448637</v>
      </c>
      <c r="E1046" s="1">
        <v>5.1940218596221903E-3</v>
      </c>
      <c r="F1046" s="1">
        <v>93</v>
      </c>
      <c r="G1046" s="1">
        <v>15908.785883811401</v>
      </c>
      <c r="H1046" s="1">
        <v>14519.908228819801</v>
      </c>
    </row>
    <row r="1047" spans="1:8" x14ac:dyDescent="0.25">
      <c r="A1047">
        <v>1045</v>
      </c>
      <c r="B1047">
        <v>2835</v>
      </c>
      <c r="C1047" t="s">
        <v>823</v>
      </c>
      <c r="D1047" s="1">
        <v>1.1515150319505567</v>
      </c>
      <c r="E1047" s="1">
        <v>5.1870046484259313E-3</v>
      </c>
      <c r="F1047" s="1">
        <v>222</v>
      </c>
      <c r="G1047" s="1">
        <v>69371.875849480202</v>
      </c>
      <c r="H1047" s="1">
        <v>69371.875849480202</v>
      </c>
    </row>
    <row r="1048" spans="1:8" x14ac:dyDescent="0.25">
      <c r="A1048">
        <v>1046</v>
      </c>
      <c r="B1048">
        <v>2675</v>
      </c>
      <c r="C1048" t="s">
        <v>2451</v>
      </c>
      <c r="D1048" s="1">
        <v>8.2714573956725282E-2</v>
      </c>
      <c r="E1048" s="1">
        <v>5.1696608722953301E-3</v>
      </c>
      <c r="F1048" s="1">
        <v>16</v>
      </c>
      <c r="G1048" s="1">
        <v>10945.8906153997</v>
      </c>
      <c r="H1048" s="1">
        <v>5741.8427690368599</v>
      </c>
    </row>
    <row r="1049" spans="1:8" x14ac:dyDescent="0.25">
      <c r="A1049">
        <v>1047</v>
      </c>
      <c r="B1049">
        <v>5429</v>
      </c>
      <c r="C1049" t="s">
        <v>894</v>
      </c>
      <c r="D1049" s="1">
        <v>1.0315501533477199E-2</v>
      </c>
      <c r="E1049" s="1">
        <v>5.1577507667385997E-3</v>
      </c>
      <c r="F1049" s="1">
        <v>2</v>
      </c>
      <c r="G1049" s="1">
        <v>11732.2478364628</v>
      </c>
      <c r="H1049" s="1">
        <v>375.87865804787998</v>
      </c>
    </row>
    <row r="1050" spans="1:8" x14ac:dyDescent="0.25">
      <c r="A1050">
        <v>1048</v>
      </c>
      <c r="B1050">
        <v>8885</v>
      </c>
      <c r="C1050" t="s">
        <v>827</v>
      </c>
      <c r="D1050" s="1">
        <v>0.59735610309581755</v>
      </c>
      <c r="E1050" s="1">
        <v>5.1496215784122201E-3</v>
      </c>
      <c r="F1050" s="1">
        <v>116</v>
      </c>
      <c r="G1050" s="1">
        <v>13123.158013975701</v>
      </c>
      <c r="H1050" s="1">
        <v>13123.158013975701</v>
      </c>
    </row>
    <row r="1051" spans="1:8" x14ac:dyDescent="0.25">
      <c r="A1051">
        <v>1049</v>
      </c>
      <c r="B1051">
        <v>7936</v>
      </c>
      <c r="C1051" t="s">
        <v>1033</v>
      </c>
      <c r="D1051" s="1">
        <v>0.16928822696681578</v>
      </c>
      <c r="E1051" s="1">
        <v>5.1299462717216901E-3</v>
      </c>
      <c r="F1051" s="1">
        <v>33</v>
      </c>
      <c r="G1051" s="1">
        <v>8736.3015969646294</v>
      </c>
      <c r="H1051" s="1">
        <v>3183.45919687489</v>
      </c>
    </row>
    <row r="1052" spans="1:8" x14ac:dyDescent="0.25">
      <c r="A1052">
        <v>1050</v>
      </c>
      <c r="B1052">
        <v>4414</v>
      </c>
      <c r="C1052" t="s">
        <v>2973</v>
      </c>
      <c r="D1052" s="1">
        <v>5.622299127071638E-2</v>
      </c>
      <c r="E1052" s="1">
        <v>5.1111810246105803E-3</v>
      </c>
      <c r="F1052" s="1">
        <v>11</v>
      </c>
      <c r="G1052" s="1">
        <v>6051.8728566127902</v>
      </c>
      <c r="H1052" s="1">
        <v>1087.8821363511199</v>
      </c>
    </row>
    <row r="1053" spans="1:8" x14ac:dyDescent="0.25">
      <c r="A1053">
        <v>1051</v>
      </c>
      <c r="B1053">
        <v>7247</v>
      </c>
      <c r="C1053" t="s">
        <v>831</v>
      </c>
      <c r="D1053" s="1">
        <v>0.28925976123631875</v>
      </c>
      <c r="E1053" s="1">
        <v>5.0747326532687501E-3</v>
      </c>
      <c r="F1053" s="1">
        <v>57</v>
      </c>
      <c r="G1053" s="1">
        <v>9510.1129768302399</v>
      </c>
      <c r="H1053" s="1">
        <v>6256.4265788968796</v>
      </c>
    </row>
    <row r="1054" spans="1:8" x14ac:dyDescent="0.25">
      <c r="A1054">
        <v>1052</v>
      </c>
      <c r="B1054">
        <v>5717</v>
      </c>
      <c r="C1054" t="s">
        <v>2277</v>
      </c>
      <c r="D1054" s="1">
        <v>1.3838907944888181</v>
      </c>
      <c r="E1054" s="1">
        <v>5.0691970494095902E-3</v>
      </c>
      <c r="F1054" s="1">
        <v>273</v>
      </c>
      <c r="G1054" s="1">
        <v>49852.259295760901</v>
      </c>
      <c r="H1054" s="1">
        <v>49852.259295760901</v>
      </c>
    </row>
    <row r="1055" spans="1:8" x14ac:dyDescent="0.25">
      <c r="A1055">
        <v>1053</v>
      </c>
      <c r="B1055">
        <v>4409</v>
      </c>
      <c r="C1055" t="s">
        <v>1458</v>
      </c>
      <c r="D1055" s="1">
        <v>0.58787771125061594</v>
      </c>
      <c r="E1055" s="1">
        <v>5.0679113038846202E-3</v>
      </c>
      <c r="F1055" s="1">
        <v>116</v>
      </c>
      <c r="G1055" s="1">
        <v>32842.3148847755</v>
      </c>
      <c r="H1055" s="1">
        <v>17245.940348633601</v>
      </c>
    </row>
    <row r="1056" spans="1:8" x14ac:dyDescent="0.25">
      <c r="A1056">
        <v>1054</v>
      </c>
      <c r="B1056">
        <v>8669</v>
      </c>
      <c r="C1056" t="s">
        <v>1159</v>
      </c>
      <c r="D1056" s="1">
        <v>0.28885498385183628</v>
      </c>
      <c r="E1056" s="1">
        <v>5.0676312956462501E-3</v>
      </c>
      <c r="F1056" s="1">
        <v>57</v>
      </c>
      <c r="G1056" s="1">
        <v>22038.857325949401</v>
      </c>
      <c r="H1056" s="1">
        <v>15489.4062485094</v>
      </c>
    </row>
    <row r="1057" spans="1:8" x14ac:dyDescent="0.25">
      <c r="A1057">
        <v>1055</v>
      </c>
      <c r="B1057">
        <v>7229</v>
      </c>
      <c r="C1057" t="s">
        <v>421</v>
      </c>
      <c r="D1057" s="1">
        <v>0.10127454635016299</v>
      </c>
      <c r="E1057" s="1">
        <v>5.0637273175081496E-3</v>
      </c>
      <c r="F1057" s="1">
        <v>20</v>
      </c>
      <c r="G1057" s="1">
        <v>2376.1028793803598</v>
      </c>
      <c r="H1057" s="1">
        <v>2376.1028793803598</v>
      </c>
    </row>
    <row r="1058" spans="1:8" x14ac:dyDescent="0.25">
      <c r="A1058">
        <v>1056</v>
      </c>
      <c r="B1058">
        <v>8114</v>
      </c>
      <c r="C1058" t="s">
        <v>1625</v>
      </c>
      <c r="D1058" s="1">
        <v>0.48487247520210336</v>
      </c>
      <c r="E1058" s="1">
        <v>4.9986853113618904E-3</v>
      </c>
      <c r="F1058" s="1">
        <v>97</v>
      </c>
      <c r="G1058" s="1">
        <v>28636.0356645639</v>
      </c>
      <c r="H1058" s="1">
        <v>28636.0356645639</v>
      </c>
    </row>
    <row r="1059" spans="1:8" x14ac:dyDescent="0.25">
      <c r="A1059">
        <v>1057</v>
      </c>
      <c r="B1059">
        <v>2473</v>
      </c>
      <c r="C1059" t="s">
        <v>2068</v>
      </c>
      <c r="D1059" s="1">
        <v>0.26981096051481446</v>
      </c>
      <c r="E1059" s="1">
        <v>4.9964992687928601E-3</v>
      </c>
      <c r="F1059" s="1">
        <v>54</v>
      </c>
      <c r="G1059" s="1">
        <v>16836.8271976867</v>
      </c>
      <c r="H1059" s="1">
        <v>14279.383959238699</v>
      </c>
    </row>
    <row r="1060" spans="1:8" x14ac:dyDescent="0.25">
      <c r="A1060">
        <v>1058</v>
      </c>
      <c r="B1060">
        <v>4387</v>
      </c>
      <c r="C1060" t="s">
        <v>2230</v>
      </c>
      <c r="D1060" s="1">
        <v>0.14962222320116639</v>
      </c>
      <c r="E1060" s="1">
        <v>4.9874074400388796E-3</v>
      </c>
      <c r="F1060" s="1">
        <v>30</v>
      </c>
      <c r="G1060" s="1">
        <v>3577.8935939644898</v>
      </c>
      <c r="H1060" s="1">
        <v>3577.8935939644898</v>
      </c>
    </row>
    <row r="1061" spans="1:8" x14ac:dyDescent="0.25">
      <c r="A1061">
        <v>1059</v>
      </c>
      <c r="B1061">
        <v>9262</v>
      </c>
      <c r="C1061" t="s">
        <v>755</v>
      </c>
      <c r="D1061" s="1">
        <v>1.9814192070090279E-2</v>
      </c>
      <c r="E1061" s="1">
        <v>4.9535480175225697E-3</v>
      </c>
      <c r="F1061" s="1">
        <v>4</v>
      </c>
      <c r="G1061" s="1">
        <v>5350.0868072347403</v>
      </c>
      <c r="H1061" s="1">
        <v>1140.25857052174</v>
      </c>
    </row>
    <row r="1062" spans="1:8" x14ac:dyDescent="0.25">
      <c r="A1062">
        <v>1060</v>
      </c>
      <c r="B1062">
        <v>1923</v>
      </c>
      <c r="C1062" t="s">
        <v>1856</v>
      </c>
      <c r="D1062" s="1">
        <v>0.55861314335455448</v>
      </c>
      <c r="E1062" s="1">
        <v>4.9434791447305702E-3</v>
      </c>
      <c r="F1062" s="1">
        <v>113</v>
      </c>
      <c r="G1062" s="1">
        <v>12662.0410813866</v>
      </c>
      <c r="H1062" s="1">
        <v>12662.0410813866</v>
      </c>
    </row>
    <row r="1063" spans="1:8" x14ac:dyDescent="0.25">
      <c r="A1063">
        <v>1061</v>
      </c>
      <c r="B1063">
        <v>9040</v>
      </c>
      <c r="C1063" t="s">
        <v>1526</v>
      </c>
      <c r="D1063" s="1">
        <v>1.1306240418332891</v>
      </c>
      <c r="E1063" s="1">
        <v>4.9372228901016996E-3</v>
      </c>
      <c r="F1063" s="1">
        <v>229</v>
      </c>
      <c r="G1063" s="1">
        <v>23844.5349281573</v>
      </c>
      <c r="H1063" s="1">
        <v>23844.5349281573</v>
      </c>
    </row>
    <row r="1064" spans="1:8" x14ac:dyDescent="0.25">
      <c r="A1064">
        <v>1062</v>
      </c>
      <c r="B1064">
        <v>3469</v>
      </c>
      <c r="C1064" t="s">
        <v>1197</v>
      </c>
      <c r="D1064" s="1">
        <v>1.3922784331989546</v>
      </c>
      <c r="E1064" s="1">
        <v>4.9371575645352998E-3</v>
      </c>
      <c r="F1064" s="1">
        <v>282</v>
      </c>
      <c r="G1064" s="1">
        <v>29923.3138065354</v>
      </c>
      <c r="H1064" s="1">
        <v>29923.3138065354</v>
      </c>
    </row>
    <row r="1065" spans="1:8" x14ac:dyDescent="0.25">
      <c r="A1065">
        <v>1063</v>
      </c>
      <c r="B1065">
        <v>984</v>
      </c>
      <c r="C1065" t="s">
        <v>1065</v>
      </c>
      <c r="D1065" s="1">
        <v>2.4651504510557899E-2</v>
      </c>
      <c r="E1065" s="1">
        <v>4.9303009021115802E-3</v>
      </c>
      <c r="F1065" s="1">
        <v>5</v>
      </c>
      <c r="G1065" s="1">
        <v>9029.1632664112603</v>
      </c>
      <c r="H1065" s="1">
        <v>423.61611810260803</v>
      </c>
    </row>
    <row r="1066" spans="1:8" x14ac:dyDescent="0.25">
      <c r="A1066">
        <v>1064</v>
      </c>
      <c r="B1066">
        <v>7013</v>
      </c>
      <c r="C1066" t="s">
        <v>3100</v>
      </c>
      <c r="D1066" s="1">
        <v>1.1742416887639795</v>
      </c>
      <c r="E1066" s="1">
        <v>4.9131451412718803E-3</v>
      </c>
      <c r="F1066" s="1">
        <v>239</v>
      </c>
      <c r="G1066" s="1">
        <v>27768.623401175999</v>
      </c>
      <c r="H1066" s="1">
        <v>27768.623401175999</v>
      </c>
    </row>
    <row r="1067" spans="1:8" x14ac:dyDescent="0.25">
      <c r="A1067">
        <v>1065</v>
      </c>
      <c r="B1067">
        <v>7623</v>
      </c>
      <c r="C1067" t="s">
        <v>2642</v>
      </c>
      <c r="D1067" s="1">
        <v>4.9059869739159497E-2</v>
      </c>
      <c r="E1067" s="1">
        <v>4.9059869739159498E-3</v>
      </c>
      <c r="F1067" s="1">
        <v>10</v>
      </c>
      <c r="G1067" s="1">
        <v>10843.475404430799</v>
      </c>
      <c r="H1067" s="1">
        <v>1344.61760488664</v>
      </c>
    </row>
    <row r="1068" spans="1:8" x14ac:dyDescent="0.25">
      <c r="A1068">
        <v>1066</v>
      </c>
      <c r="B1068">
        <v>1215</v>
      </c>
      <c r="C1068" t="s">
        <v>83</v>
      </c>
      <c r="D1068" s="1">
        <v>2.5299639154605007</v>
      </c>
      <c r="E1068" s="1">
        <v>4.8935472252620901E-3</v>
      </c>
      <c r="F1068" s="1">
        <v>517</v>
      </c>
      <c r="G1068" s="1">
        <v>55423.193478019901</v>
      </c>
      <c r="H1068" s="1">
        <v>55423.193478019901</v>
      </c>
    </row>
    <row r="1069" spans="1:8" x14ac:dyDescent="0.25">
      <c r="A1069">
        <v>1067</v>
      </c>
      <c r="B1069">
        <v>5420</v>
      </c>
      <c r="C1069" t="s">
        <v>1147</v>
      </c>
      <c r="D1069" s="1">
        <v>1.0384194497638704</v>
      </c>
      <c r="E1069" s="1">
        <v>4.8752086843374199E-3</v>
      </c>
      <c r="F1069" s="1">
        <v>213</v>
      </c>
      <c r="G1069" s="1">
        <v>20371.192073826602</v>
      </c>
      <c r="H1069" s="1">
        <v>20135.0832375627</v>
      </c>
    </row>
    <row r="1070" spans="1:8" x14ac:dyDescent="0.25">
      <c r="A1070">
        <v>1068</v>
      </c>
      <c r="B1070">
        <v>3296</v>
      </c>
      <c r="C1070" t="s">
        <v>602</v>
      </c>
      <c r="D1070" s="1">
        <v>1.5941736556720658</v>
      </c>
      <c r="E1070" s="1">
        <v>4.8308292596123204E-3</v>
      </c>
      <c r="F1070" s="1">
        <v>330</v>
      </c>
      <c r="G1070" s="1">
        <v>38830.604992732697</v>
      </c>
      <c r="H1070" s="1">
        <v>37561.391820117002</v>
      </c>
    </row>
    <row r="1071" spans="1:8" x14ac:dyDescent="0.25">
      <c r="A1071">
        <v>1069</v>
      </c>
      <c r="B1071">
        <v>3803</v>
      </c>
      <c r="C1071" t="s">
        <v>1978</v>
      </c>
      <c r="D1071" s="1">
        <v>0.31861636649409403</v>
      </c>
      <c r="E1071" s="1">
        <v>4.8275207044559702E-3</v>
      </c>
      <c r="F1071" s="1">
        <v>66</v>
      </c>
      <c r="G1071" s="1">
        <v>18856.585433402099</v>
      </c>
      <c r="H1071" s="1">
        <v>11664.550873128001</v>
      </c>
    </row>
    <row r="1072" spans="1:8" x14ac:dyDescent="0.25">
      <c r="A1072">
        <v>1070</v>
      </c>
      <c r="B1072">
        <v>5880</v>
      </c>
      <c r="C1072" t="s">
        <v>1542</v>
      </c>
      <c r="D1072" s="1">
        <v>0.1539999622452832</v>
      </c>
      <c r="E1072" s="1">
        <v>4.8124988201651E-3</v>
      </c>
      <c r="F1072" s="1">
        <v>32</v>
      </c>
      <c r="G1072" s="1">
        <v>44419.884932957997</v>
      </c>
      <c r="H1072" s="1">
        <v>43150.072810085003</v>
      </c>
    </row>
    <row r="1073" spans="1:8" x14ac:dyDescent="0.25">
      <c r="A1073">
        <v>1071</v>
      </c>
      <c r="B1073">
        <v>6605</v>
      </c>
      <c r="C1073" t="s">
        <v>2096</v>
      </c>
      <c r="D1073" s="1">
        <v>1.4422943434656391E-2</v>
      </c>
      <c r="E1073" s="1">
        <v>4.8076478115521301E-3</v>
      </c>
      <c r="F1073" s="1">
        <v>3</v>
      </c>
      <c r="G1073" s="1">
        <v>22553.518895619301</v>
      </c>
      <c r="H1073" s="1">
        <v>1810.1911057796301</v>
      </c>
    </row>
    <row r="1074" spans="1:8" x14ac:dyDescent="0.25">
      <c r="A1074">
        <v>1072</v>
      </c>
      <c r="B1074">
        <v>5445</v>
      </c>
      <c r="C1074" t="s">
        <v>1659</v>
      </c>
      <c r="D1074" s="1">
        <v>1.9217770761326799E-2</v>
      </c>
      <c r="E1074" s="1">
        <v>4.8044426903316997E-3</v>
      </c>
      <c r="F1074" s="1">
        <v>4</v>
      </c>
      <c r="G1074" s="1">
        <v>4509.6824405543202</v>
      </c>
      <c r="H1074" s="1">
        <v>312.12869571897699</v>
      </c>
    </row>
    <row r="1075" spans="1:8" x14ac:dyDescent="0.25">
      <c r="A1075">
        <v>1073</v>
      </c>
      <c r="B1075">
        <v>3964</v>
      </c>
      <c r="C1075" t="s">
        <v>791</v>
      </c>
      <c r="D1075" s="1">
        <v>0.42257735321342371</v>
      </c>
      <c r="E1075" s="1">
        <v>4.8020153774252696E-3</v>
      </c>
      <c r="F1075" s="1">
        <v>88</v>
      </c>
      <c r="G1075" s="1">
        <v>9527.4078498827294</v>
      </c>
      <c r="H1075" s="1">
        <v>9527.4078498827294</v>
      </c>
    </row>
    <row r="1076" spans="1:8" x14ac:dyDescent="0.25">
      <c r="A1076">
        <v>1074</v>
      </c>
      <c r="B1076">
        <v>5873</v>
      </c>
      <c r="C1076" t="s">
        <v>931</v>
      </c>
      <c r="D1076" s="1">
        <v>4.3071265710949234E-2</v>
      </c>
      <c r="E1076" s="1">
        <v>4.7856961901054703E-3</v>
      </c>
      <c r="F1076" s="1">
        <v>9</v>
      </c>
      <c r="G1076" s="1">
        <v>7302.7522482659097</v>
      </c>
      <c r="H1076" s="1">
        <v>1056.3754151625501</v>
      </c>
    </row>
    <row r="1077" spans="1:8" x14ac:dyDescent="0.25">
      <c r="A1077">
        <v>1075</v>
      </c>
      <c r="B1077">
        <v>2618</v>
      </c>
      <c r="C1077" t="s">
        <v>2086</v>
      </c>
      <c r="D1077" s="1">
        <v>0.80241854298464044</v>
      </c>
      <c r="E1077" s="1">
        <v>4.7763008510990504E-3</v>
      </c>
      <c r="F1077" s="1">
        <v>168</v>
      </c>
      <c r="G1077" s="1">
        <v>30392.988263606101</v>
      </c>
      <c r="H1077" s="1">
        <v>24532.281640354198</v>
      </c>
    </row>
    <row r="1078" spans="1:8" x14ac:dyDescent="0.25">
      <c r="A1078">
        <v>1076</v>
      </c>
      <c r="B1078">
        <v>432</v>
      </c>
      <c r="C1078" t="s">
        <v>428</v>
      </c>
      <c r="D1078" s="1">
        <v>0.70420567133831091</v>
      </c>
      <c r="E1078" s="1">
        <v>4.7581464279615598E-3</v>
      </c>
      <c r="F1078" s="1">
        <v>148</v>
      </c>
      <c r="G1078" s="1">
        <v>29132.784600802199</v>
      </c>
      <c r="H1078" s="1">
        <v>15857.331555033499</v>
      </c>
    </row>
    <row r="1079" spans="1:8" x14ac:dyDescent="0.25">
      <c r="A1079">
        <v>1077</v>
      </c>
      <c r="B1079">
        <v>4466</v>
      </c>
      <c r="C1079" t="s">
        <v>1497</v>
      </c>
      <c r="D1079" s="1">
        <v>1.1399110617791146</v>
      </c>
      <c r="E1079" s="1">
        <v>4.7299214181706004E-3</v>
      </c>
      <c r="F1079" s="1">
        <v>241</v>
      </c>
      <c r="G1079" s="1">
        <v>24804.6018479169</v>
      </c>
      <c r="H1079" s="1">
        <v>22042.096472762601</v>
      </c>
    </row>
    <row r="1080" spans="1:8" x14ac:dyDescent="0.25">
      <c r="A1080">
        <v>1078</v>
      </c>
      <c r="B1080">
        <v>2395</v>
      </c>
      <c r="C1080" t="s">
        <v>997</v>
      </c>
      <c r="D1080" s="1">
        <v>0.45268364704053698</v>
      </c>
      <c r="E1080" s="1">
        <v>4.71545465667226E-3</v>
      </c>
      <c r="F1080" s="1">
        <v>96</v>
      </c>
      <c r="G1080" s="1">
        <v>15232.9913148457</v>
      </c>
      <c r="H1080" s="1">
        <v>15232.9913148457</v>
      </c>
    </row>
    <row r="1081" spans="1:8" x14ac:dyDescent="0.25">
      <c r="A1081">
        <v>1079</v>
      </c>
      <c r="B1081">
        <v>5056</v>
      </c>
      <c r="C1081" t="s">
        <v>1053</v>
      </c>
      <c r="D1081" s="1">
        <v>0.22064510400597021</v>
      </c>
      <c r="E1081" s="1">
        <v>4.6945766809780897E-3</v>
      </c>
      <c r="F1081" s="1">
        <v>47</v>
      </c>
      <c r="G1081" s="1">
        <v>26113.245663080001</v>
      </c>
      <c r="H1081" s="1">
        <v>5275.9484573469799</v>
      </c>
    </row>
    <row r="1082" spans="1:8" x14ac:dyDescent="0.25">
      <c r="A1082">
        <v>1080</v>
      </c>
      <c r="B1082">
        <v>8169</v>
      </c>
      <c r="C1082" t="s">
        <v>1188</v>
      </c>
      <c r="D1082" s="1">
        <v>7.0272252235466695E-2</v>
      </c>
      <c r="E1082" s="1">
        <v>4.6848168156977798E-3</v>
      </c>
      <c r="F1082" s="1">
        <v>15</v>
      </c>
      <c r="G1082" s="1">
        <v>6310.2369328001896</v>
      </c>
      <c r="H1082" s="1">
        <v>4359.8053680545399</v>
      </c>
    </row>
    <row r="1083" spans="1:8" x14ac:dyDescent="0.25">
      <c r="A1083">
        <v>1081</v>
      </c>
      <c r="B1083">
        <v>4720</v>
      </c>
      <c r="C1083" t="s">
        <v>2933</v>
      </c>
      <c r="D1083" s="1">
        <v>7.9191078639120047E-2</v>
      </c>
      <c r="E1083" s="1">
        <v>4.6582987434776501E-3</v>
      </c>
      <c r="F1083" s="1">
        <v>17</v>
      </c>
      <c r="G1083" s="1">
        <v>20307.974992593401</v>
      </c>
      <c r="H1083" s="1">
        <v>3630.3190094376</v>
      </c>
    </row>
    <row r="1084" spans="1:8" x14ac:dyDescent="0.25">
      <c r="A1084">
        <v>1082</v>
      </c>
      <c r="B1084">
        <v>2312</v>
      </c>
      <c r="C1084" t="s">
        <v>1861</v>
      </c>
      <c r="D1084" s="1">
        <v>1.4097321955702973</v>
      </c>
      <c r="E1084" s="1">
        <v>4.6372769591128196E-3</v>
      </c>
      <c r="F1084" s="1">
        <v>304</v>
      </c>
      <c r="G1084" s="1">
        <v>47208.079405404402</v>
      </c>
      <c r="H1084" s="1">
        <v>39941.6187264978</v>
      </c>
    </row>
    <row r="1085" spans="1:8" x14ac:dyDescent="0.25">
      <c r="A1085">
        <v>1083</v>
      </c>
      <c r="B1085">
        <v>4334</v>
      </c>
      <c r="C1085" t="s">
        <v>251</v>
      </c>
      <c r="D1085" s="1">
        <v>0.71805842838083167</v>
      </c>
      <c r="E1085" s="1">
        <v>4.6326350218118175E-3</v>
      </c>
      <c r="F1085" s="1">
        <v>155</v>
      </c>
      <c r="G1085" s="1">
        <v>64324.065746041197</v>
      </c>
      <c r="H1085" s="1">
        <v>33324.465335933601</v>
      </c>
    </row>
    <row r="1086" spans="1:8" x14ac:dyDescent="0.25">
      <c r="A1086">
        <v>1084</v>
      </c>
      <c r="B1086">
        <v>3035</v>
      </c>
      <c r="C1086" t="s">
        <v>2283</v>
      </c>
      <c r="D1086" s="1">
        <v>0.3010884117932548</v>
      </c>
      <c r="E1086" s="1">
        <v>4.6321294122039199E-3</v>
      </c>
      <c r="F1086" s="1">
        <v>65</v>
      </c>
      <c r="G1086" s="1">
        <v>15502.913659308</v>
      </c>
      <c r="H1086" s="1">
        <v>11975.686873617</v>
      </c>
    </row>
    <row r="1087" spans="1:8" x14ac:dyDescent="0.25">
      <c r="A1087">
        <v>1085</v>
      </c>
      <c r="B1087">
        <v>8121</v>
      </c>
      <c r="C1087" t="s">
        <v>2488</v>
      </c>
      <c r="D1087" s="1">
        <v>6.0173965529758469E-2</v>
      </c>
      <c r="E1087" s="1">
        <v>4.6287665792121898E-3</v>
      </c>
      <c r="F1087" s="1">
        <v>13</v>
      </c>
      <c r="G1087" s="1">
        <v>10339.026996348601</v>
      </c>
      <c r="H1087" s="1">
        <v>8576.3266679416902</v>
      </c>
    </row>
    <row r="1088" spans="1:8" x14ac:dyDescent="0.25">
      <c r="A1088">
        <v>1086</v>
      </c>
      <c r="B1088">
        <v>5608</v>
      </c>
      <c r="C1088" t="s">
        <v>1255</v>
      </c>
      <c r="D1088" s="1">
        <v>3.702783921149648E-2</v>
      </c>
      <c r="E1088" s="1">
        <v>4.62847990143706E-3</v>
      </c>
      <c r="F1088" s="1">
        <v>8</v>
      </c>
      <c r="G1088" s="1">
        <v>5570.4952942929103</v>
      </c>
      <c r="H1088" s="1">
        <v>963.05057064410005</v>
      </c>
    </row>
    <row r="1089" spans="1:8" x14ac:dyDescent="0.25">
      <c r="A1089">
        <v>1087</v>
      </c>
      <c r="B1089">
        <v>6701</v>
      </c>
      <c r="C1089" t="s">
        <v>111</v>
      </c>
      <c r="D1089" s="1">
        <v>0.9995033207455466</v>
      </c>
      <c r="E1089" s="1">
        <v>4.62733018863679E-3</v>
      </c>
      <c r="F1089" s="1">
        <v>216</v>
      </c>
      <c r="G1089" s="1">
        <v>20702.950787086102</v>
      </c>
      <c r="H1089" s="1">
        <v>20702.950787086102</v>
      </c>
    </row>
    <row r="1090" spans="1:8" x14ac:dyDescent="0.25">
      <c r="A1090">
        <v>1088</v>
      </c>
      <c r="B1090">
        <v>788</v>
      </c>
      <c r="C1090" t="s">
        <v>394</v>
      </c>
      <c r="D1090" s="1">
        <v>0.75236774215629376</v>
      </c>
      <c r="E1090" s="1">
        <v>4.5876081838798401E-3</v>
      </c>
      <c r="F1090" s="1">
        <v>164</v>
      </c>
      <c r="G1090" s="1">
        <v>19005.449782624299</v>
      </c>
      <c r="H1090" s="1">
        <v>19005.449782624299</v>
      </c>
    </row>
    <row r="1091" spans="1:8" x14ac:dyDescent="0.25">
      <c r="A1091">
        <v>1089</v>
      </c>
      <c r="B1091">
        <v>882</v>
      </c>
      <c r="C1091" t="s">
        <v>1306</v>
      </c>
      <c r="D1091" s="1">
        <v>0.18186957830079678</v>
      </c>
      <c r="E1091" s="1">
        <v>4.5467394575199197E-3</v>
      </c>
      <c r="F1091" s="1">
        <v>40</v>
      </c>
      <c r="G1091" s="1">
        <v>16005.111819034</v>
      </c>
      <c r="H1091" s="1">
        <v>7460.4724523449904</v>
      </c>
    </row>
    <row r="1092" spans="1:8" x14ac:dyDescent="0.25">
      <c r="A1092">
        <v>1090</v>
      </c>
      <c r="B1092">
        <v>4514</v>
      </c>
      <c r="C1092" t="s">
        <v>281</v>
      </c>
      <c r="D1092" s="1">
        <v>0.35877870658955546</v>
      </c>
      <c r="E1092" s="1">
        <v>4.5415026150576639E-3</v>
      </c>
      <c r="F1092" s="1">
        <v>79</v>
      </c>
      <c r="G1092" s="1">
        <v>23728.3158641808</v>
      </c>
      <c r="H1092" s="1">
        <v>21843.0977505636</v>
      </c>
    </row>
    <row r="1093" spans="1:8" x14ac:dyDescent="0.25">
      <c r="A1093">
        <v>1091</v>
      </c>
      <c r="B1093">
        <v>8624</v>
      </c>
      <c r="C1093" t="s">
        <v>3159</v>
      </c>
      <c r="D1093" s="1">
        <v>0.18513718118221753</v>
      </c>
      <c r="E1093" s="1">
        <v>4.51554100444433E-3</v>
      </c>
      <c r="F1093" s="1">
        <v>41</v>
      </c>
      <c r="G1093" s="1">
        <v>5757.8876508441299</v>
      </c>
      <c r="H1093" s="1">
        <v>5757.8876508441299</v>
      </c>
    </row>
    <row r="1094" spans="1:8" x14ac:dyDescent="0.25">
      <c r="A1094">
        <v>1092</v>
      </c>
      <c r="B1094">
        <v>5134</v>
      </c>
      <c r="C1094" t="s">
        <v>1102</v>
      </c>
      <c r="D1094" s="1">
        <v>4.51315965881315E-3</v>
      </c>
      <c r="E1094" s="1">
        <v>4.51315965881315E-3</v>
      </c>
      <c r="F1094" s="1">
        <v>1</v>
      </c>
      <c r="G1094" s="1">
        <v>23698.327673419401</v>
      </c>
      <c r="H1094" s="1">
        <v>23698.327673419401</v>
      </c>
    </row>
    <row r="1095" spans="1:8" x14ac:dyDescent="0.25">
      <c r="A1095">
        <v>1093</v>
      </c>
      <c r="B1095">
        <v>3987</v>
      </c>
      <c r="C1095" t="s">
        <v>1982</v>
      </c>
      <c r="D1095" s="1">
        <v>0.22897986454555511</v>
      </c>
      <c r="E1095" s="1">
        <v>4.4898012655991198E-3</v>
      </c>
      <c r="F1095" s="1">
        <v>51</v>
      </c>
      <c r="G1095" s="1">
        <v>21373.1568158925</v>
      </c>
      <c r="H1095" s="1">
        <v>8464.9134590516005</v>
      </c>
    </row>
    <row r="1096" spans="1:8" x14ac:dyDescent="0.25">
      <c r="A1096">
        <v>1094</v>
      </c>
      <c r="B1096">
        <v>365</v>
      </c>
      <c r="C1096" t="s">
        <v>1973</v>
      </c>
      <c r="D1096" s="1">
        <v>0.46226702203323855</v>
      </c>
      <c r="E1096" s="1">
        <v>4.4880293401285297E-3</v>
      </c>
      <c r="F1096" s="1">
        <v>103</v>
      </c>
      <c r="G1096" s="1">
        <v>19970.329818771399</v>
      </c>
      <c r="H1096" s="1">
        <v>13323.428938597801</v>
      </c>
    </row>
    <row r="1097" spans="1:8" x14ac:dyDescent="0.25">
      <c r="A1097">
        <v>1095</v>
      </c>
      <c r="B1097">
        <v>7057</v>
      </c>
      <c r="C1097" t="s">
        <v>2594</v>
      </c>
      <c r="D1097" s="1">
        <v>0.77108447928417745</v>
      </c>
      <c r="E1097" s="1">
        <v>4.4571357184056502E-3</v>
      </c>
      <c r="F1097" s="1">
        <v>173</v>
      </c>
      <c r="G1097" s="1">
        <v>65018.377699138502</v>
      </c>
      <c r="H1097" s="1">
        <v>65018.377699138502</v>
      </c>
    </row>
    <row r="1098" spans="1:8" x14ac:dyDescent="0.25">
      <c r="A1098">
        <v>1096</v>
      </c>
      <c r="B1098">
        <v>6237</v>
      </c>
      <c r="C1098" t="s">
        <v>2088</v>
      </c>
      <c r="D1098" s="1">
        <v>0.91302579867861666</v>
      </c>
      <c r="E1098" s="1">
        <v>4.4537843837981301E-3</v>
      </c>
      <c r="F1098" s="1">
        <v>205</v>
      </c>
      <c r="G1098" s="1">
        <v>28957.932332676799</v>
      </c>
      <c r="H1098" s="1">
        <v>28957.932332676799</v>
      </c>
    </row>
    <row r="1099" spans="1:8" x14ac:dyDescent="0.25">
      <c r="A1099">
        <v>1097</v>
      </c>
      <c r="B1099">
        <v>7850</v>
      </c>
      <c r="C1099" t="s">
        <v>1680</v>
      </c>
      <c r="D1099" s="1">
        <v>0.14659730087807804</v>
      </c>
      <c r="E1099" s="1">
        <v>4.4423424508508499E-3</v>
      </c>
      <c r="F1099" s="1">
        <v>33</v>
      </c>
      <c r="G1099" s="1">
        <v>3794.5829864639099</v>
      </c>
      <c r="H1099" s="1">
        <v>3794.5829864639099</v>
      </c>
    </row>
    <row r="1100" spans="1:8" x14ac:dyDescent="0.25">
      <c r="A1100">
        <v>1098</v>
      </c>
      <c r="B1100">
        <v>4321</v>
      </c>
      <c r="C1100" t="s">
        <v>2452</v>
      </c>
      <c r="D1100" s="1">
        <v>0.75428722185489838</v>
      </c>
      <c r="E1100" s="1">
        <v>4.4369836579699904E-3</v>
      </c>
      <c r="F1100" s="1">
        <v>170</v>
      </c>
      <c r="G1100" s="1">
        <v>19967.3254386636</v>
      </c>
      <c r="H1100" s="1">
        <v>19967.3254386636</v>
      </c>
    </row>
    <row r="1101" spans="1:8" x14ac:dyDescent="0.25">
      <c r="A1101">
        <v>1099</v>
      </c>
      <c r="B1101">
        <v>8923</v>
      </c>
      <c r="C1101" t="s">
        <v>1393</v>
      </c>
      <c r="D1101" s="1">
        <v>0.64873176516308739</v>
      </c>
      <c r="E1101" s="1">
        <v>4.4131412596128397E-3</v>
      </c>
      <c r="F1101" s="1">
        <v>147</v>
      </c>
      <c r="G1101" s="1">
        <v>16560.565491021</v>
      </c>
      <c r="H1101" s="1">
        <v>16560.565491021</v>
      </c>
    </row>
    <row r="1102" spans="1:8" x14ac:dyDescent="0.25">
      <c r="A1102">
        <v>1100</v>
      </c>
      <c r="B1102">
        <v>7477</v>
      </c>
      <c r="C1102" t="s">
        <v>1375</v>
      </c>
      <c r="D1102" s="1">
        <v>8.81041332011408E-2</v>
      </c>
      <c r="E1102" s="1">
        <v>4.4052066600570403E-3</v>
      </c>
      <c r="F1102" s="1">
        <v>20</v>
      </c>
      <c r="G1102" s="1">
        <v>8260.8146547698398</v>
      </c>
      <c r="H1102" s="1">
        <v>8260.8146547698398</v>
      </c>
    </row>
    <row r="1103" spans="1:8" x14ac:dyDescent="0.25">
      <c r="A1103">
        <v>1101</v>
      </c>
      <c r="B1103">
        <v>2785</v>
      </c>
      <c r="C1103" t="s">
        <v>1950</v>
      </c>
      <c r="D1103" s="1">
        <v>0.61966340463535063</v>
      </c>
      <c r="E1103" s="1">
        <v>4.3947759193996502E-3</v>
      </c>
      <c r="F1103" s="1">
        <v>141</v>
      </c>
      <c r="G1103" s="1">
        <v>27364.603615757002</v>
      </c>
      <c r="H1103" s="1">
        <v>27174.874082257</v>
      </c>
    </row>
    <row r="1104" spans="1:8" x14ac:dyDescent="0.25">
      <c r="A1104">
        <v>1102</v>
      </c>
      <c r="B1104">
        <v>1888</v>
      </c>
      <c r="C1104" t="s">
        <v>416</v>
      </c>
      <c r="D1104" s="1">
        <v>1.1337829968801572</v>
      </c>
      <c r="E1104" s="1">
        <v>4.39450773984557E-3</v>
      </c>
      <c r="F1104" s="1">
        <v>258</v>
      </c>
      <c r="G1104" s="1">
        <v>29167.433349691099</v>
      </c>
      <c r="H1104" s="1">
        <v>29167.433349691099</v>
      </c>
    </row>
    <row r="1105" spans="1:8" x14ac:dyDescent="0.25">
      <c r="A1105">
        <v>1103</v>
      </c>
      <c r="B1105">
        <v>256</v>
      </c>
      <c r="C1105" t="s">
        <v>88</v>
      </c>
      <c r="D1105" s="1">
        <v>0.47271659937478738</v>
      </c>
      <c r="E1105" s="1">
        <v>4.3770055497665498E-3</v>
      </c>
      <c r="F1105" s="1">
        <v>108</v>
      </c>
      <c r="G1105" s="1">
        <v>12185.635922293801</v>
      </c>
      <c r="H1105" s="1">
        <v>12185.635922293801</v>
      </c>
    </row>
    <row r="1106" spans="1:8" x14ac:dyDescent="0.25">
      <c r="A1106">
        <v>1104</v>
      </c>
      <c r="B1106">
        <v>5452</v>
      </c>
      <c r="C1106" t="s">
        <v>2009</v>
      </c>
      <c r="D1106" s="1">
        <v>0.15720185760741215</v>
      </c>
      <c r="E1106" s="1">
        <v>4.36671826687256E-3</v>
      </c>
      <c r="F1106" s="1">
        <v>36</v>
      </c>
      <c r="G1106" s="1">
        <v>12833.3324036838</v>
      </c>
      <c r="H1106" s="1">
        <v>5856.3944241912905</v>
      </c>
    </row>
    <row r="1107" spans="1:8" x14ac:dyDescent="0.25">
      <c r="A1107">
        <v>1105</v>
      </c>
      <c r="B1107">
        <v>208</v>
      </c>
      <c r="C1107" t="s">
        <v>97</v>
      </c>
      <c r="D1107" s="1">
        <v>0.81173744388956015</v>
      </c>
      <c r="E1107" s="1">
        <v>4.3641798058578502E-3</v>
      </c>
      <c r="F1107" s="1">
        <v>186</v>
      </c>
      <c r="G1107" s="1">
        <v>29140.044678952301</v>
      </c>
      <c r="H1107" s="1">
        <v>19652.813741550701</v>
      </c>
    </row>
    <row r="1108" spans="1:8" x14ac:dyDescent="0.25">
      <c r="A1108">
        <v>1106</v>
      </c>
      <c r="B1108">
        <v>5597</v>
      </c>
      <c r="C1108" t="s">
        <v>2361</v>
      </c>
      <c r="D1108" s="1">
        <v>1.2241676302236459</v>
      </c>
      <c r="E1108" s="1">
        <v>4.3256806721683602E-3</v>
      </c>
      <c r="F1108" s="1">
        <v>283</v>
      </c>
      <c r="G1108" s="1">
        <v>47441.623121778801</v>
      </c>
      <c r="H1108" s="1">
        <v>46049.495235898699</v>
      </c>
    </row>
    <row r="1109" spans="1:8" x14ac:dyDescent="0.25">
      <c r="A1109">
        <v>1107</v>
      </c>
      <c r="B1109">
        <v>156</v>
      </c>
      <c r="C1109" t="s">
        <v>246</v>
      </c>
      <c r="D1109" s="1">
        <v>2.0532559347445014</v>
      </c>
      <c r="E1109" s="1">
        <v>4.3135628881187001E-3</v>
      </c>
      <c r="F1109" s="1">
        <v>476</v>
      </c>
      <c r="G1109" s="1">
        <v>49477.654597203502</v>
      </c>
      <c r="H1109" s="1">
        <v>49477.654597203502</v>
      </c>
    </row>
    <row r="1110" spans="1:8" x14ac:dyDescent="0.25">
      <c r="A1110">
        <v>1108</v>
      </c>
      <c r="B1110">
        <v>457</v>
      </c>
      <c r="C1110" t="s">
        <v>1135</v>
      </c>
      <c r="D1110" s="1">
        <v>0.37168499148424733</v>
      </c>
      <c r="E1110" s="1">
        <v>4.2722412814281303E-3</v>
      </c>
      <c r="F1110" s="1">
        <v>87</v>
      </c>
      <c r="G1110" s="1">
        <v>23550.512503930098</v>
      </c>
      <c r="H1110" s="1">
        <v>9018.9358748063296</v>
      </c>
    </row>
    <row r="1111" spans="1:8" x14ac:dyDescent="0.25">
      <c r="A1111">
        <v>1109</v>
      </c>
      <c r="B1111">
        <v>3850</v>
      </c>
      <c r="C1111" t="s">
        <v>222</v>
      </c>
      <c r="D1111" s="1">
        <v>0.86431677183210243</v>
      </c>
      <c r="E1111" s="1">
        <v>4.2368469207456003E-3</v>
      </c>
      <c r="F1111" s="1">
        <v>204</v>
      </c>
      <c r="G1111" s="1">
        <v>27474.732896465201</v>
      </c>
      <c r="H1111" s="1">
        <v>26082.707101703701</v>
      </c>
    </row>
    <row r="1112" spans="1:8" x14ac:dyDescent="0.25">
      <c r="A1112">
        <v>1110</v>
      </c>
      <c r="B1112">
        <v>3118</v>
      </c>
      <c r="C1112" t="s">
        <v>1057</v>
      </c>
      <c r="D1112" s="1">
        <v>0.99434379623878555</v>
      </c>
      <c r="E1112" s="1">
        <v>4.2312501967607897E-3</v>
      </c>
      <c r="F1112" s="1">
        <v>235</v>
      </c>
      <c r="G1112" s="1">
        <v>36370.697699916404</v>
      </c>
      <c r="H1112" s="1">
        <v>31125.645077538</v>
      </c>
    </row>
    <row r="1113" spans="1:8" x14ac:dyDescent="0.25">
      <c r="A1113">
        <v>1111</v>
      </c>
      <c r="B1113">
        <v>3742</v>
      </c>
      <c r="C1113" t="s">
        <v>583</v>
      </c>
      <c r="D1113" s="1">
        <v>1.1067342726238421</v>
      </c>
      <c r="E1113" s="1">
        <v>4.2081151050336199E-3</v>
      </c>
      <c r="F1113" s="1">
        <v>263</v>
      </c>
      <c r="G1113" s="1">
        <v>32280.288695957399</v>
      </c>
      <c r="H1113" s="1">
        <v>31197.3184826994</v>
      </c>
    </row>
    <row r="1114" spans="1:8" x14ac:dyDescent="0.25">
      <c r="A1114">
        <v>1112</v>
      </c>
      <c r="B1114">
        <v>6423</v>
      </c>
      <c r="C1114" t="s">
        <v>1127</v>
      </c>
      <c r="D1114" s="1">
        <v>0.64801608894528495</v>
      </c>
      <c r="E1114" s="1">
        <v>4.2078966814628896E-3</v>
      </c>
      <c r="F1114" s="1">
        <v>154</v>
      </c>
      <c r="G1114" s="1">
        <v>23931.418837687299</v>
      </c>
      <c r="H1114" s="1">
        <v>23931.418837687299</v>
      </c>
    </row>
    <row r="1115" spans="1:8" x14ac:dyDescent="0.25">
      <c r="A1115">
        <v>1113</v>
      </c>
      <c r="B1115">
        <v>3498</v>
      </c>
      <c r="C1115" t="s">
        <v>3000</v>
      </c>
      <c r="D1115" s="1">
        <v>0.71061870451504705</v>
      </c>
      <c r="E1115" s="1">
        <v>4.2048444054144799E-3</v>
      </c>
      <c r="F1115" s="1">
        <v>169</v>
      </c>
      <c r="G1115" s="1">
        <v>17633.1442654397</v>
      </c>
      <c r="H1115" s="1">
        <v>17633.1442654397</v>
      </c>
    </row>
    <row r="1116" spans="1:8" x14ac:dyDescent="0.25">
      <c r="A1116">
        <v>1114</v>
      </c>
      <c r="B1116">
        <v>6140</v>
      </c>
      <c r="C1116" t="s">
        <v>784</v>
      </c>
      <c r="D1116" s="1">
        <v>0.59410709181639398</v>
      </c>
      <c r="E1116" s="1">
        <v>4.1838527592703801E-3</v>
      </c>
      <c r="F1116" s="1">
        <v>142</v>
      </c>
      <c r="G1116" s="1">
        <v>14724.866201729301</v>
      </c>
      <c r="H1116" s="1">
        <v>14724.866201729301</v>
      </c>
    </row>
    <row r="1117" spans="1:8" x14ac:dyDescent="0.25">
      <c r="A1117">
        <v>1115</v>
      </c>
      <c r="B1117">
        <v>1432</v>
      </c>
      <c r="C1117" t="s">
        <v>682</v>
      </c>
      <c r="D1117" s="1">
        <v>0.66427328434133559</v>
      </c>
      <c r="E1117" s="1">
        <v>4.1778193983731801E-3</v>
      </c>
      <c r="F1117" s="1">
        <v>159</v>
      </c>
      <c r="G1117" s="1">
        <v>25756.178479075501</v>
      </c>
      <c r="H1117" s="1">
        <v>25756.178479075501</v>
      </c>
    </row>
    <row r="1118" spans="1:8" x14ac:dyDescent="0.25">
      <c r="A1118">
        <v>1116</v>
      </c>
      <c r="B1118">
        <v>2372</v>
      </c>
      <c r="C1118" t="s">
        <v>1935</v>
      </c>
      <c r="D1118" s="1">
        <v>0.19217726725856354</v>
      </c>
      <c r="E1118" s="1">
        <v>4.1777666795339901E-3</v>
      </c>
      <c r="F1118" s="1">
        <v>46</v>
      </c>
      <c r="G1118" s="1">
        <v>7283.0828908735002</v>
      </c>
      <c r="H1118" s="1">
        <v>7283.0828908735002</v>
      </c>
    </row>
    <row r="1119" spans="1:8" x14ac:dyDescent="0.25">
      <c r="A1119">
        <v>1117</v>
      </c>
      <c r="B1119">
        <v>883</v>
      </c>
      <c r="C1119" t="s">
        <v>1871</v>
      </c>
      <c r="D1119" s="1">
        <v>1.0098630912189488</v>
      </c>
      <c r="E1119" s="1">
        <v>4.1729879802435898E-3</v>
      </c>
      <c r="F1119" s="1">
        <v>242</v>
      </c>
      <c r="G1119" s="1">
        <v>37898.109965022697</v>
      </c>
      <c r="H1119" s="1">
        <v>37898.109965022697</v>
      </c>
    </row>
    <row r="1120" spans="1:8" x14ac:dyDescent="0.25">
      <c r="A1120">
        <v>1118</v>
      </c>
      <c r="B1120">
        <v>6892</v>
      </c>
      <c r="C1120" t="s">
        <v>1694</v>
      </c>
      <c r="D1120" s="1">
        <v>0.59479608955053198</v>
      </c>
      <c r="E1120" s="1">
        <v>4.1020419969002202E-3</v>
      </c>
      <c r="F1120" s="1">
        <v>145</v>
      </c>
      <c r="G1120" s="1">
        <v>13034.6629440908</v>
      </c>
      <c r="H1120" s="1">
        <v>13034.6629440908</v>
      </c>
    </row>
    <row r="1121" spans="1:8" x14ac:dyDescent="0.25">
      <c r="A1121">
        <v>1119</v>
      </c>
      <c r="B1121">
        <v>4034</v>
      </c>
      <c r="C1121" t="s">
        <v>1640</v>
      </c>
      <c r="D1121" s="1">
        <v>0.13839446952285406</v>
      </c>
      <c r="E1121" s="1">
        <v>4.0704255742015898E-3</v>
      </c>
      <c r="F1121" s="1">
        <v>34</v>
      </c>
      <c r="G1121" s="1">
        <v>19731.422708044302</v>
      </c>
      <c r="H1121" s="1">
        <v>4515.4090141200504</v>
      </c>
    </row>
    <row r="1122" spans="1:8" x14ac:dyDescent="0.25">
      <c r="A1122">
        <v>1120</v>
      </c>
      <c r="B1122">
        <v>2508</v>
      </c>
      <c r="C1122" t="s">
        <v>195</v>
      </c>
      <c r="D1122" s="1">
        <v>1.2159742529160318</v>
      </c>
      <c r="E1122" s="1">
        <v>4.0668035214583001E-3</v>
      </c>
      <c r="F1122" s="1">
        <v>299</v>
      </c>
      <c r="G1122" s="1">
        <v>35889.522643818498</v>
      </c>
      <c r="H1122" s="1">
        <v>35889.522643818498</v>
      </c>
    </row>
    <row r="1123" spans="1:8" x14ac:dyDescent="0.25">
      <c r="A1123">
        <v>1121</v>
      </c>
      <c r="B1123">
        <v>8139</v>
      </c>
      <c r="C1123" t="s">
        <v>1007</v>
      </c>
      <c r="D1123" s="1">
        <v>0.40191770354135897</v>
      </c>
      <c r="E1123" s="1">
        <v>4.05977478324605E-3</v>
      </c>
      <c r="F1123" s="1">
        <v>99</v>
      </c>
      <c r="G1123" s="1">
        <v>11483.727024006001</v>
      </c>
      <c r="H1123" s="1">
        <v>11483.727024006001</v>
      </c>
    </row>
    <row r="1124" spans="1:8" x14ac:dyDescent="0.25">
      <c r="A1124">
        <v>1122</v>
      </c>
      <c r="B1124">
        <v>8644</v>
      </c>
      <c r="C1124" t="s">
        <v>2331</v>
      </c>
      <c r="D1124" s="1">
        <v>0.15419004945034401</v>
      </c>
      <c r="E1124" s="1">
        <v>4.0576328802722104E-3</v>
      </c>
      <c r="F1124" s="1">
        <v>38</v>
      </c>
      <c r="G1124" s="1">
        <v>10495.5857163975</v>
      </c>
      <c r="H1124" s="1">
        <v>10495.5857163975</v>
      </c>
    </row>
    <row r="1125" spans="1:8" x14ac:dyDescent="0.25">
      <c r="A1125">
        <v>1123</v>
      </c>
      <c r="B1125">
        <v>2193</v>
      </c>
      <c r="C1125" t="s">
        <v>1080</v>
      </c>
      <c r="D1125" s="1">
        <v>1.3437273018753819</v>
      </c>
      <c r="E1125" s="1">
        <v>4.0473713911909097E-3</v>
      </c>
      <c r="F1125" s="1">
        <v>332</v>
      </c>
      <c r="G1125" s="1">
        <v>31101.717990784698</v>
      </c>
      <c r="H1125" s="1">
        <v>31101.717990784698</v>
      </c>
    </row>
    <row r="1126" spans="1:8" x14ac:dyDescent="0.25">
      <c r="A1126">
        <v>1124</v>
      </c>
      <c r="B1126">
        <v>6650</v>
      </c>
      <c r="C1126" t="s">
        <v>2059</v>
      </c>
      <c r="D1126" s="1">
        <v>0.33591204685736764</v>
      </c>
      <c r="E1126" s="1">
        <v>4.0471330946670802E-3</v>
      </c>
      <c r="F1126" s="1">
        <v>83</v>
      </c>
      <c r="G1126" s="1">
        <v>33990.136798194901</v>
      </c>
      <c r="H1126" s="1">
        <v>20448.9649731959</v>
      </c>
    </row>
    <row r="1127" spans="1:8" x14ac:dyDescent="0.25">
      <c r="A1127">
        <v>1125</v>
      </c>
      <c r="B1127">
        <v>5862</v>
      </c>
      <c r="C1127" t="s">
        <v>1455</v>
      </c>
      <c r="D1127" s="1">
        <v>8.00053579156908E-2</v>
      </c>
      <c r="E1127" s="1">
        <v>4.0002678957845404E-3</v>
      </c>
      <c r="F1127" s="1">
        <v>20</v>
      </c>
      <c r="G1127" s="1">
        <v>14778.1249890609</v>
      </c>
      <c r="H1127" s="1">
        <v>3000.9026227914001</v>
      </c>
    </row>
    <row r="1128" spans="1:8" x14ac:dyDescent="0.25">
      <c r="A1128">
        <v>1126</v>
      </c>
      <c r="B1128">
        <v>3041</v>
      </c>
      <c r="C1128" t="s">
        <v>2780</v>
      </c>
      <c r="D1128" s="1">
        <v>3.9946677024054996E-3</v>
      </c>
      <c r="E1128" s="1">
        <v>3.9946677024054996E-3</v>
      </c>
      <c r="F1128" s="1">
        <v>1</v>
      </c>
      <c r="G1128" s="1">
        <v>26486.163179358198</v>
      </c>
      <c r="H1128" s="1">
        <v>6723.3880558671099</v>
      </c>
    </row>
    <row r="1129" spans="1:8" x14ac:dyDescent="0.25">
      <c r="A1129">
        <v>1127</v>
      </c>
      <c r="B1129">
        <v>9446</v>
      </c>
      <c r="C1129" t="s">
        <v>3232</v>
      </c>
      <c r="D1129" s="1">
        <v>3.1956192009222402E-2</v>
      </c>
      <c r="E1129" s="1">
        <v>3.9945240011528002E-3</v>
      </c>
      <c r="F1129" s="1">
        <v>8</v>
      </c>
      <c r="G1129" s="1">
        <v>2761.2178783437198</v>
      </c>
      <c r="H1129" s="1">
        <v>345.08758862389402</v>
      </c>
    </row>
    <row r="1130" spans="1:8" x14ac:dyDescent="0.25">
      <c r="A1130">
        <v>1128</v>
      </c>
      <c r="B1130">
        <v>3340</v>
      </c>
      <c r="C1130" t="s">
        <v>71</v>
      </c>
      <c r="D1130" s="1">
        <v>0.92912278597680342</v>
      </c>
      <c r="E1130" s="1">
        <v>3.9876514419605298E-3</v>
      </c>
      <c r="F1130" s="1">
        <v>233</v>
      </c>
      <c r="G1130" s="1">
        <v>20001.426488581801</v>
      </c>
      <c r="H1130" s="1">
        <v>20001.426488581801</v>
      </c>
    </row>
    <row r="1131" spans="1:8" x14ac:dyDescent="0.25">
      <c r="A1131">
        <v>1129</v>
      </c>
      <c r="B1131">
        <v>8293</v>
      </c>
      <c r="C1131" t="s">
        <v>705</v>
      </c>
      <c r="D1131" s="1">
        <v>0.20146198060095979</v>
      </c>
      <c r="E1131" s="1">
        <v>3.9502349137443098E-3</v>
      </c>
      <c r="F1131" s="1">
        <v>51</v>
      </c>
      <c r="G1131" s="1">
        <v>21689.027651829801</v>
      </c>
      <c r="H1131" s="1">
        <v>15173.685462772801</v>
      </c>
    </row>
    <row r="1132" spans="1:8" x14ac:dyDescent="0.25">
      <c r="A1132">
        <v>1130</v>
      </c>
      <c r="B1132">
        <v>7336</v>
      </c>
      <c r="C1132" t="s">
        <v>2089</v>
      </c>
      <c r="D1132" s="1">
        <v>0.40683415669279532</v>
      </c>
      <c r="E1132" s="1">
        <v>3.9498461814834497E-3</v>
      </c>
      <c r="F1132" s="1">
        <v>103</v>
      </c>
      <c r="G1132" s="1">
        <v>36552.241586727199</v>
      </c>
      <c r="H1132" s="1">
        <v>28875.1403372922</v>
      </c>
    </row>
    <row r="1133" spans="1:8" x14ac:dyDescent="0.25">
      <c r="A1133">
        <v>1131</v>
      </c>
      <c r="B1133">
        <v>3521</v>
      </c>
      <c r="C1133" t="s">
        <v>2422</v>
      </c>
      <c r="D1133" s="1">
        <v>0.46929462315140641</v>
      </c>
      <c r="E1133" s="1">
        <v>3.94365229538997E-3</v>
      </c>
      <c r="F1133" s="1">
        <v>119</v>
      </c>
      <c r="G1133" s="1">
        <v>27980.800182279701</v>
      </c>
      <c r="H1133" s="1">
        <v>18252.516353294799</v>
      </c>
    </row>
    <row r="1134" spans="1:8" x14ac:dyDescent="0.25">
      <c r="A1134">
        <v>1132</v>
      </c>
      <c r="B1134">
        <v>3747</v>
      </c>
      <c r="C1134" t="s">
        <v>2132</v>
      </c>
      <c r="D1134" s="1">
        <v>0.49271231328216625</v>
      </c>
      <c r="E1134" s="1">
        <v>3.9416985062573299E-3</v>
      </c>
      <c r="F1134" s="1">
        <v>125</v>
      </c>
      <c r="G1134" s="1">
        <v>28595.1881838146</v>
      </c>
      <c r="H1134" s="1">
        <v>28595.1881838146</v>
      </c>
    </row>
    <row r="1135" spans="1:8" x14ac:dyDescent="0.25">
      <c r="A1135">
        <v>1133</v>
      </c>
      <c r="B1135">
        <v>8520</v>
      </c>
      <c r="C1135" t="s">
        <v>2299</v>
      </c>
      <c r="D1135" s="1">
        <v>0.16125829828245783</v>
      </c>
      <c r="E1135" s="1">
        <v>3.9331292264014103E-3</v>
      </c>
      <c r="F1135" s="1">
        <v>41</v>
      </c>
      <c r="G1135" s="1">
        <v>11135.883522420199</v>
      </c>
      <c r="H1135" s="1">
        <v>10856.786169519901</v>
      </c>
    </row>
    <row r="1136" spans="1:8" x14ac:dyDescent="0.25">
      <c r="A1136">
        <v>1134</v>
      </c>
      <c r="B1136">
        <v>5959</v>
      </c>
      <c r="C1136" t="s">
        <v>2983</v>
      </c>
      <c r="D1136" s="1">
        <v>1.1787245339169812E-2</v>
      </c>
      <c r="E1136" s="1">
        <v>3.9290817797232704E-3</v>
      </c>
      <c r="F1136" s="1">
        <v>3</v>
      </c>
      <c r="G1136" s="1">
        <v>414.45264449278801</v>
      </c>
      <c r="H1136" s="1">
        <v>414.45264449278801</v>
      </c>
    </row>
    <row r="1137" spans="1:8" x14ac:dyDescent="0.25">
      <c r="A1137">
        <v>1135</v>
      </c>
      <c r="B1137">
        <v>7100</v>
      </c>
      <c r="C1137" t="s">
        <v>3233</v>
      </c>
      <c r="D1137" s="1">
        <v>0.3485719573917051</v>
      </c>
      <c r="E1137" s="1">
        <v>3.9165388470978101E-3</v>
      </c>
      <c r="F1137" s="1">
        <v>89</v>
      </c>
      <c r="G1137" s="1">
        <v>12570.974220911599</v>
      </c>
      <c r="H1137" s="1">
        <v>12570.974220911599</v>
      </c>
    </row>
    <row r="1138" spans="1:8" x14ac:dyDescent="0.25">
      <c r="A1138">
        <v>1136</v>
      </c>
      <c r="B1138">
        <v>2548</v>
      </c>
      <c r="C1138" t="s">
        <v>721</v>
      </c>
      <c r="D1138" s="1">
        <v>0.53741832007176649</v>
      </c>
      <c r="E1138" s="1">
        <v>3.8943356526939601E-3</v>
      </c>
      <c r="F1138" s="1">
        <v>138</v>
      </c>
      <c r="G1138" s="1">
        <v>13357.643388001499</v>
      </c>
      <c r="H1138" s="1">
        <v>13357.643388001499</v>
      </c>
    </row>
    <row r="1139" spans="1:8" x14ac:dyDescent="0.25">
      <c r="A1139">
        <v>1137</v>
      </c>
      <c r="B1139">
        <v>8805</v>
      </c>
      <c r="C1139" t="s">
        <v>2039</v>
      </c>
      <c r="D1139" s="1">
        <v>0.1634255659872797</v>
      </c>
      <c r="E1139" s="1">
        <v>3.8910849044590406E-3</v>
      </c>
      <c r="F1139" s="1">
        <v>42</v>
      </c>
      <c r="G1139" s="1">
        <v>7453.2846099526196</v>
      </c>
      <c r="H1139" s="1">
        <v>7453.2846099526196</v>
      </c>
    </row>
    <row r="1140" spans="1:8" x14ac:dyDescent="0.25">
      <c r="A1140">
        <v>1138</v>
      </c>
      <c r="B1140">
        <v>7781</v>
      </c>
      <c r="C1140" t="s">
        <v>2178</v>
      </c>
      <c r="D1140" s="1">
        <v>7.7584348394526001E-3</v>
      </c>
      <c r="E1140" s="1">
        <v>3.8792174197263001E-3</v>
      </c>
      <c r="F1140" s="1">
        <v>2</v>
      </c>
      <c r="G1140" s="1">
        <v>8339.3842031555905</v>
      </c>
      <c r="H1140" s="1">
        <v>7515.6606185595701</v>
      </c>
    </row>
    <row r="1141" spans="1:8" x14ac:dyDescent="0.25">
      <c r="A1141">
        <v>1139</v>
      </c>
      <c r="B1141">
        <v>1955</v>
      </c>
      <c r="C1141" t="s">
        <v>1769</v>
      </c>
      <c r="D1141" s="1">
        <v>1.4510133149457562</v>
      </c>
      <c r="E1141" s="1">
        <v>3.8488416842062498E-3</v>
      </c>
      <c r="F1141" s="1">
        <v>377</v>
      </c>
      <c r="G1141" s="1">
        <v>51915.3728691949</v>
      </c>
      <c r="H1141" s="1">
        <v>51915.3728691949</v>
      </c>
    </row>
    <row r="1142" spans="1:8" x14ac:dyDescent="0.25">
      <c r="A1142">
        <v>1140</v>
      </c>
      <c r="B1142">
        <v>1073</v>
      </c>
      <c r="C1142" t="s">
        <v>57</v>
      </c>
      <c r="D1142" s="1">
        <v>0.87429907701604592</v>
      </c>
      <c r="E1142" s="1">
        <v>3.8346450746317802E-3</v>
      </c>
      <c r="F1142" s="1">
        <v>228</v>
      </c>
      <c r="G1142" s="1">
        <v>23872.675331428902</v>
      </c>
      <c r="H1142" s="1">
        <v>23872.675331428902</v>
      </c>
    </row>
    <row r="1143" spans="1:8" x14ac:dyDescent="0.25">
      <c r="A1143">
        <v>1141</v>
      </c>
      <c r="B1143">
        <v>2182</v>
      </c>
      <c r="C1143" t="s">
        <v>1610</v>
      </c>
      <c r="D1143" s="1">
        <v>0.30252848294781143</v>
      </c>
      <c r="E1143" s="1">
        <v>3.8294744676938153E-3</v>
      </c>
      <c r="F1143" s="1">
        <v>79</v>
      </c>
      <c r="G1143" s="1">
        <v>49905.080193995003</v>
      </c>
      <c r="H1143" s="1">
        <v>47981.532484985</v>
      </c>
    </row>
    <row r="1144" spans="1:8" x14ac:dyDescent="0.25">
      <c r="A1144">
        <v>1142</v>
      </c>
      <c r="B1144">
        <v>513</v>
      </c>
      <c r="C1144" t="s">
        <v>1191</v>
      </c>
      <c r="D1144" s="1">
        <v>8.0290153063594327E-2</v>
      </c>
      <c r="E1144" s="1">
        <v>3.8233406220759204E-3</v>
      </c>
      <c r="F1144" s="1">
        <v>21</v>
      </c>
      <c r="G1144" s="1">
        <v>31768.735845208001</v>
      </c>
      <c r="H1144" s="1">
        <v>22117.115194206999</v>
      </c>
    </row>
    <row r="1145" spans="1:8" x14ac:dyDescent="0.25">
      <c r="A1145">
        <v>1143</v>
      </c>
      <c r="B1145">
        <v>953</v>
      </c>
      <c r="C1145" t="s">
        <v>141</v>
      </c>
      <c r="D1145" s="1">
        <v>1.1964070976833501</v>
      </c>
      <c r="E1145" s="1">
        <v>3.81021368688965E-3</v>
      </c>
      <c r="F1145" s="1">
        <v>314</v>
      </c>
      <c r="G1145" s="1">
        <v>40473.5666633609</v>
      </c>
      <c r="H1145" s="1">
        <v>32219.873780452999</v>
      </c>
    </row>
    <row r="1146" spans="1:8" x14ac:dyDescent="0.25">
      <c r="A1146">
        <v>1144</v>
      </c>
      <c r="B1146">
        <v>2645</v>
      </c>
      <c r="C1146" t="s">
        <v>383</v>
      </c>
      <c r="D1146" s="1">
        <v>3.8100058012584702E-3</v>
      </c>
      <c r="E1146" s="1">
        <v>3.8100058012584702E-3</v>
      </c>
      <c r="F1146" s="1">
        <v>1</v>
      </c>
      <c r="G1146" s="1">
        <v>22408.5903306254</v>
      </c>
      <c r="H1146" s="1">
        <v>70.263725423299803</v>
      </c>
    </row>
    <row r="1147" spans="1:8" x14ac:dyDescent="0.25">
      <c r="A1147">
        <v>1145</v>
      </c>
      <c r="B1147">
        <v>5451</v>
      </c>
      <c r="C1147" t="s">
        <v>82</v>
      </c>
      <c r="D1147" s="1">
        <v>0.46340508418360238</v>
      </c>
      <c r="E1147" s="1">
        <v>3.7984023293737902E-3</v>
      </c>
      <c r="F1147" s="1">
        <v>122</v>
      </c>
      <c r="G1147" s="1">
        <v>13951.577244461099</v>
      </c>
      <c r="H1147" s="1">
        <v>13951.577244461099</v>
      </c>
    </row>
    <row r="1148" spans="1:8" x14ac:dyDescent="0.25">
      <c r="A1148">
        <v>1146</v>
      </c>
      <c r="B1148">
        <v>3652</v>
      </c>
      <c r="C1148" t="s">
        <v>114</v>
      </c>
      <c r="D1148" s="1">
        <v>0.77857732053514561</v>
      </c>
      <c r="E1148" s="1">
        <v>3.7979381489519296E-3</v>
      </c>
      <c r="F1148" s="1">
        <v>205</v>
      </c>
      <c r="G1148" s="1">
        <v>18756.960334180101</v>
      </c>
      <c r="H1148" s="1">
        <v>18756.960334180101</v>
      </c>
    </row>
    <row r="1149" spans="1:8" x14ac:dyDescent="0.25">
      <c r="A1149">
        <v>1147</v>
      </c>
      <c r="B1149">
        <v>2283</v>
      </c>
      <c r="C1149" t="s">
        <v>33</v>
      </c>
      <c r="D1149" s="1">
        <v>1.1607465558302679</v>
      </c>
      <c r="E1149" s="1">
        <v>3.7932893981381301E-3</v>
      </c>
      <c r="F1149" s="1">
        <v>306</v>
      </c>
      <c r="G1149" s="1">
        <v>55502.927109991899</v>
      </c>
      <c r="H1149" s="1">
        <v>55502.927109991899</v>
      </c>
    </row>
    <row r="1150" spans="1:8" x14ac:dyDescent="0.25">
      <c r="A1150">
        <v>1148</v>
      </c>
      <c r="B1150">
        <v>50</v>
      </c>
      <c r="C1150" t="s">
        <v>1300</v>
      </c>
      <c r="D1150" s="1">
        <v>0.15499754386369285</v>
      </c>
      <c r="E1150" s="1">
        <v>3.7804278991144598E-3</v>
      </c>
      <c r="F1150" s="1">
        <v>41</v>
      </c>
      <c r="G1150" s="1">
        <v>14544.174435369699</v>
      </c>
      <c r="H1150" s="1">
        <v>3456.1422662927398</v>
      </c>
    </row>
    <row r="1151" spans="1:8" x14ac:dyDescent="0.25">
      <c r="A1151">
        <v>1149</v>
      </c>
      <c r="B1151">
        <v>5051</v>
      </c>
      <c r="C1151" t="s">
        <v>437</v>
      </c>
      <c r="D1151" s="1">
        <v>0.39667978618049038</v>
      </c>
      <c r="E1151" s="1">
        <v>3.7779027255284798E-3</v>
      </c>
      <c r="F1151" s="1">
        <v>105</v>
      </c>
      <c r="G1151" s="1">
        <v>14483.9764668927</v>
      </c>
      <c r="H1151" s="1">
        <v>13609.813809375601</v>
      </c>
    </row>
    <row r="1152" spans="1:8" x14ac:dyDescent="0.25">
      <c r="A1152">
        <v>1150</v>
      </c>
      <c r="B1152">
        <v>8418</v>
      </c>
      <c r="C1152" t="s">
        <v>2507</v>
      </c>
      <c r="D1152" s="1">
        <v>0.60005681060420291</v>
      </c>
      <c r="E1152" s="1">
        <v>3.7739422050578797E-3</v>
      </c>
      <c r="F1152" s="1">
        <v>159</v>
      </c>
      <c r="G1152" s="1">
        <v>32940.385549881401</v>
      </c>
      <c r="H1152" s="1">
        <v>32940.385549881401</v>
      </c>
    </row>
    <row r="1153" spans="1:8" x14ac:dyDescent="0.25">
      <c r="A1153">
        <v>1151</v>
      </c>
      <c r="B1153">
        <v>5825</v>
      </c>
      <c r="C1153" t="s">
        <v>1310</v>
      </c>
      <c r="D1153" s="1">
        <v>0.26771972018109896</v>
      </c>
      <c r="E1153" s="1">
        <v>3.7707002842408306E-3</v>
      </c>
      <c r="F1153" s="1">
        <v>71</v>
      </c>
      <c r="G1153" s="1">
        <v>10388.1794954745</v>
      </c>
      <c r="H1153" s="1">
        <v>10388.1794954745</v>
      </c>
    </row>
    <row r="1154" spans="1:8" x14ac:dyDescent="0.25">
      <c r="A1154">
        <v>1152</v>
      </c>
      <c r="B1154">
        <v>293</v>
      </c>
      <c r="C1154" t="s">
        <v>3324</v>
      </c>
      <c r="D1154" s="1">
        <v>0.16865063420544946</v>
      </c>
      <c r="E1154" s="1">
        <v>3.74779187123221E-3</v>
      </c>
      <c r="F1154" s="1">
        <v>45</v>
      </c>
      <c r="G1154" s="1">
        <v>7666.4167295389698</v>
      </c>
      <c r="H1154" s="1">
        <v>4376.3943713126</v>
      </c>
    </row>
    <row r="1155" spans="1:8" x14ac:dyDescent="0.25">
      <c r="A1155">
        <v>1153</v>
      </c>
      <c r="B1155">
        <v>9639</v>
      </c>
      <c r="C1155" t="s">
        <v>244</v>
      </c>
      <c r="D1155" s="1">
        <v>4.1015827039271147E-2</v>
      </c>
      <c r="E1155" s="1">
        <v>3.7287115490246495E-3</v>
      </c>
      <c r="F1155" s="1">
        <v>11</v>
      </c>
      <c r="G1155" s="1">
        <v>1365.37497605355</v>
      </c>
      <c r="H1155" s="1">
        <v>1365.37497605355</v>
      </c>
    </row>
    <row r="1156" spans="1:8" x14ac:dyDescent="0.25">
      <c r="A1156">
        <v>1154</v>
      </c>
      <c r="B1156">
        <v>5573</v>
      </c>
      <c r="C1156" t="s">
        <v>2047</v>
      </c>
      <c r="D1156" s="1">
        <v>1.2287619831439625</v>
      </c>
      <c r="E1156" s="1">
        <v>3.7235211610423106E-3</v>
      </c>
      <c r="F1156" s="1">
        <v>330</v>
      </c>
      <c r="G1156" s="1">
        <v>42249.644321445499</v>
      </c>
      <c r="H1156" s="1">
        <v>42249.644321445499</v>
      </c>
    </row>
    <row r="1157" spans="1:8" x14ac:dyDescent="0.25">
      <c r="A1157">
        <v>1155</v>
      </c>
      <c r="B1157">
        <v>2315</v>
      </c>
      <c r="C1157" t="s">
        <v>2966</v>
      </c>
      <c r="D1157" s="1">
        <v>0.1338367998999492</v>
      </c>
      <c r="E1157" s="1">
        <v>3.7176888861097002E-3</v>
      </c>
      <c r="F1157" s="1">
        <v>36</v>
      </c>
      <c r="G1157" s="1">
        <v>21386.830076571001</v>
      </c>
      <c r="H1157" s="1">
        <v>5064.1888969190504</v>
      </c>
    </row>
    <row r="1158" spans="1:8" x14ac:dyDescent="0.25">
      <c r="A1158">
        <v>1156</v>
      </c>
      <c r="B1158">
        <v>8018</v>
      </c>
      <c r="C1158" t="s">
        <v>1094</v>
      </c>
      <c r="D1158" s="1">
        <v>0.10732100839382658</v>
      </c>
      <c r="E1158" s="1">
        <v>3.7007244273733302E-3</v>
      </c>
      <c r="F1158" s="1">
        <v>29</v>
      </c>
      <c r="G1158" s="1">
        <v>8211.2884884185696</v>
      </c>
      <c r="H1158" s="1">
        <v>4768.5619258593797</v>
      </c>
    </row>
    <row r="1159" spans="1:8" x14ac:dyDescent="0.25">
      <c r="A1159">
        <v>1157</v>
      </c>
      <c r="B1159">
        <v>570</v>
      </c>
      <c r="C1159" t="s">
        <v>1442</v>
      </c>
      <c r="D1159" s="1">
        <v>0.39754575619405308</v>
      </c>
      <c r="E1159" s="1">
        <v>3.68097922401901E-3</v>
      </c>
      <c r="F1159" s="1">
        <v>108</v>
      </c>
      <c r="G1159" s="1">
        <v>18269.348243337601</v>
      </c>
      <c r="H1159" s="1">
        <v>18269.348243337601</v>
      </c>
    </row>
    <row r="1160" spans="1:8" x14ac:dyDescent="0.25">
      <c r="A1160">
        <v>1158</v>
      </c>
      <c r="B1160">
        <v>1867</v>
      </c>
      <c r="C1160" t="s">
        <v>24</v>
      </c>
      <c r="D1160" s="1">
        <v>0.71140008149220468</v>
      </c>
      <c r="E1160" s="1">
        <v>3.6482055461138701E-3</v>
      </c>
      <c r="F1160" s="1">
        <v>195</v>
      </c>
      <c r="G1160" s="1">
        <v>18954.607343099098</v>
      </c>
      <c r="H1160" s="1">
        <v>18770.587479478701</v>
      </c>
    </row>
    <row r="1161" spans="1:8" x14ac:dyDescent="0.25">
      <c r="A1161">
        <v>1159</v>
      </c>
      <c r="B1161">
        <v>7128</v>
      </c>
      <c r="C1161" t="s">
        <v>1582</v>
      </c>
      <c r="D1161" s="1">
        <v>8.3895821260483103E-2</v>
      </c>
      <c r="E1161" s="1">
        <v>3.6476444026297002E-3</v>
      </c>
      <c r="F1161" s="1">
        <v>23</v>
      </c>
      <c r="G1161" s="1">
        <v>11834.323573236299</v>
      </c>
      <c r="H1161" s="1">
        <v>3579.94739128128</v>
      </c>
    </row>
    <row r="1162" spans="1:8" x14ac:dyDescent="0.25">
      <c r="A1162">
        <v>1160</v>
      </c>
      <c r="B1162">
        <v>9200</v>
      </c>
      <c r="C1162" t="s">
        <v>888</v>
      </c>
      <c r="D1162" s="1">
        <v>7.6360909307910355E-2</v>
      </c>
      <c r="E1162" s="1">
        <v>3.6362337765671595E-3</v>
      </c>
      <c r="F1162" s="1">
        <v>21</v>
      </c>
      <c r="G1162" s="1">
        <v>3699.7994658613702</v>
      </c>
      <c r="H1162" s="1">
        <v>3699.7994658613702</v>
      </c>
    </row>
    <row r="1163" spans="1:8" x14ac:dyDescent="0.25">
      <c r="A1163">
        <v>1161</v>
      </c>
      <c r="B1163">
        <v>5124</v>
      </c>
      <c r="C1163" t="s">
        <v>2167</v>
      </c>
      <c r="D1163" s="1">
        <v>4.3472447574543119E-2</v>
      </c>
      <c r="E1163" s="1">
        <v>3.6227039645452598E-3</v>
      </c>
      <c r="F1163" s="1">
        <v>12</v>
      </c>
      <c r="G1163" s="1">
        <v>29507.209376315099</v>
      </c>
      <c r="H1163" s="1">
        <v>3682.7230135212999</v>
      </c>
    </row>
    <row r="1164" spans="1:8" x14ac:dyDescent="0.25">
      <c r="A1164">
        <v>1162</v>
      </c>
      <c r="B1164">
        <v>2816</v>
      </c>
      <c r="C1164" t="s">
        <v>2630</v>
      </c>
      <c r="D1164" s="1">
        <v>2.0874400441429253</v>
      </c>
      <c r="E1164" s="1">
        <v>3.5928400071306805E-3</v>
      </c>
      <c r="F1164" s="1">
        <v>581</v>
      </c>
      <c r="G1164" s="1">
        <v>120177.239149373</v>
      </c>
      <c r="H1164" s="1">
        <v>106123.516405763</v>
      </c>
    </row>
    <row r="1165" spans="1:8" x14ac:dyDescent="0.25">
      <c r="A1165">
        <v>1163</v>
      </c>
      <c r="B1165">
        <v>3235</v>
      </c>
      <c r="C1165" t="s">
        <v>611</v>
      </c>
      <c r="D1165" s="1">
        <v>0.28268910975644285</v>
      </c>
      <c r="E1165" s="1">
        <v>3.57834316147396E-3</v>
      </c>
      <c r="F1165" s="1">
        <v>79</v>
      </c>
      <c r="G1165" s="1">
        <v>9616.0054818123608</v>
      </c>
      <c r="H1165" s="1">
        <v>9616.0054818123608</v>
      </c>
    </row>
    <row r="1166" spans="1:8" x14ac:dyDescent="0.25">
      <c r="A1166">
        <v>1164</v>
      </c>
      <c r="B1166">
        <v>1959</v>
      </c>
      <c r="C1166" t="s">
        <v>3006</v>
      </c>
      <c r="D1166" s="1">
        <v>0.48976834983514039</v>
      </c>
      <c r="E1166" s="1">
        <v>3.5749514586506598E-3</v>
      </c>
      <c r="F1166" s="1">
        <v>137</v>
      </c>
      <c r="G1166" s="1">
        <v>53273.394791410399</v>
      </c>
      <c r="H1166" s="1">
        <v>18626.479734504999</v>
      </c>
    </row>
    <row r="1167" spans="1:8" x14ac:dyDescent="0.25">
      <c r="A1167">
        <v>1165</v>
      </c>
      <c r="B1167">
        <v>1596</v>
      </c>
      <c r="C1167" t="s">
        <v>1938</v>
      </c>
      <c r="D1167" s="1">
        <v>0.24991162978218848</v>
      </c>
      <c r="E1167" s="1">
        <v>3.5701661397455498E-3</v>
      </c>
      <c r="F1167" s="1">
        <v>70</v>
      </c>
      <c r="G1167" s="1">
        <v>51668.246857636899</v>
      </c>
      <c r="H1167" s="1">
        <v>15711.1032412402</v>
      </c>
    </row>
    <row r="1168" spans="1:8" x14ac:dyDescent="0.25">
      <c r="A1168">
        <v>1166</v>
      </c>
      <c r="B1168">
        <v>787</v>
      </c>
      <c r="C1168" t="s">
        <v>2065</v>
      </c>
      <c r="D1168" s="1">
        <v>0.74869144892641648</v>
      </c>
      <c r="E1168" s="1">
        <v>3.5483007058124002E-3</v>
      </c>
      <c r="F1168" s="1">
        <v>211</v>
      </c>
      <c r="G1168" s="1">
        <v>44267.926212953898</v>
      </c>
      <c r="H1168" s="1">
        <v>32849.637549811298</v>
      </c>
    </row>
    <row r="1169" spans="1:8" x14ac:dyDescent="0.25">
      <c r="A1169">
        <v>1167</v>
      </c>
      <c r="B1169">
        <v>1805</v>
      </c>
      <c r="C1169" t="s">
        <v>794</v>
      </c>
      <c r="D1169" s="1">
        <v>1.031819483440479</v>
      </c>
      <c r="E1169" s="1">
        <v>3.5457714207576597E-3</v>
      </c>
      <c r="F1169" s="1">
        <v>291</v>
      </c>
      <c r="G1169" s="1">
        <v>34674.245384405498</v>
      </c>
      <c r="H1169" s="1">
        <v>34674.245384405498</v>
      </c>
    </row>
    <row r="1170" spans="1:8" x14ac:dyDescent="0.25">
      <c r="A1170">
        <v>1168</v>
      </c>
      <c r="B1170">
        <v>8095</v>
      </c>
      <c r="C1170" t="s">
        <v>1705</v>
      </c>
      <c r="D1170" s="1">
        <v>0.12750305672520829</v>
      </c>
      <c r="E1170" s="1">
        <v>3.5417515757002302E-3</v>
      </c>
      <c r="F1170" s="1">
        <v>36</v>
      </c>
      <c r="G1170" s="1">
        <v>2820.1266904763302</v>
      </c>
      <c r="H1170" s="1">
        <v>2820.1266904763302</v>
      </c>
    </row>
    <row r="1171" spans="1:8" x14ac:dyDescent="0.25">
      <c r="A1171">
        <v>1169</v>
      </c>
      <c r="B1171">
        <v>9592</v>
      </c>
      <c r="C1171" t="s">
        <v>1445</v>
      </c>
      <c r="D1171" s="1">
        <v>3.5147200429583702E-3</v>
      </c>
      <c r="E1171" s="1">
        <v>3.5147200429583702E-3</v>
      </c>
      <c r="F1171" s="1">
        <v>1</v>
      </c>
      <c r="G1171" s="1">
        <v>1058.71660579434</v>
      </c>
      <c r="H1171" s="1">
        <v>1058.71660579434</v>
      </c>
    </row>
    <row r="1172" spans="1:8" x14ac:dyDescent="0.25">
      <c r="A1172">
        <v>1170</v>
      </c>
      <c r="B1172">
        <v>26</v>
      </c>
      <c r="C1172" t="s">
        <v>1301</v>
      </c>
      <c r="D1172" s="1">
        <v>0.54408715095395388</v>
      </c>
      <c r="E1172" s="1">
        <v>3.4877381471407299E-3</v>
      </c>
      <c r="F1172" s="1">
        <v>156</v>
      </c>
      <c r="G1172" s="1">
        <v>21845.665246205499</v>
      </c>
      <c r="H1172" s="1">
        <v>18680.886218591801</v>
      </c>
    </row>
    <row r="1173" spans="1:8" x14ac:dyDescent="0.25">
      <c r="A1173">
        <v>1171</v>
      </c>
      <c r="B1173">
        <v>6406</v>
      </c>
      <c r="C1173" t="s">
        <v>1613</v>
      </c>
      <c r="D1173" s="1">
        <v>0.33787340854768316</v>
      </c>
      <c r="E1173" s="1">
        <v>3.4128627126028604E-3</v>
      </c>
      <c r="F1173" s="1">
        <v>99</v>
      </c>
      <c r="G1173" s="1">
        <v>26641.145416260999</v>
      </c>
      <c r="H1173" s="1">
        <v>16376.854641374401</v>
      </c>
    </row>
    <row r="1174" spans="1:8" x14ac:dyDescent="0.25">
      <c r="A1174">
        <v>1172</v>
      </c>
      <c r="B1174">
        <v>6388</v>
      </c>
      <c r="C1174" t="s">
        <v>3560</v>
      </c>
      <c r="D1174" s="1">
        <v>2.3887016607645872E-2</v>
      </c>
      <c r="E1174" s="1">
        <v>3.4124309439494101E-3</v>
      </c>
      <c r="F1174" s="1">
        <v>7</v>
      </c>
      <c r="G1174" s="1">
        <v>6326.3478971246705</v>
      </c>
      <c r="H1174" s="1">
        <v>5815.87119757662</v>
      </c>
    </row>
    <row r="1175" spans="1:8" x14ac:dyDescent="0.25">
      <c r="A1175">
        <v>1173</v>
      </c>
      <c r="B1175">
        <v>1592</v>
      </c>
      <c r="C1175" t="s">
        <v>2443</v>
      </c>
      <c r="D1175" s="1">
        <v>5.0458934097635702E-2</v>
      </c>
      <c r="E1175" s="1">
        <v>3.3639289398423801E-3</v>
      </c>
      <c r="F1175" s="1">
        <v>15</v>
      </c>
      <c r="G1175" s="1">
        <v>71296.290688339199</v>
      </c>
      <c r="H1175" s="1">
        <v>11247.261946769</v>
      </c>
    </row>
    <row r="1176" spans="1:8" x14ac:dyDescent="0.25">
      <c r="A1176">
        <v>1174</v>
      </c>
      <c r="B1176">
        <v>6550</v>
      </c>
      <c r="C1176" t="s">
        <v>1417</v>
      </c>
      <c r="D1176" s="1">
        <v>0.19799146561497935</v>
      </c>
      <c r="E1176" s="1">
        <v>3.35578755279626E-3</v>
      </c>
      <c r="F1176" s="1">
        <v>59</v>
      </c>
      <c r="G1176" s="1">
        <v>15768.158442108699</v>
      </c>
      <c r="H1176" s="1">
        <v>14668.346352749501</v>
      </c>
    </row>
    <row r="1177" spans="1:8" x14ac:dyDescent="0.25">
      <c r="A1177">
        <v>1175</v>
      </c>
      <c r="B1177">
        <v>998</v>
      </c>
      <c r="C1177" t="s">
        <v>34</v>
      </c>
      <c r="D1177" s="1">
        <v>1.8950884534358767</v>
      </c>
      <c r="E1177" s="1">
        <v>3.35413885563872E-3</v>
      </c>
      <c r="F1177" s="1">
        <v>565</v>
      </c>
      <c r="G1177" s="1">
        <v>61644.8871271764</v>
      </c>
      <c r="H1177" s="1">
        <v>61644.8871271764</v>
      </c>
    </row>
    <row r="1178" spans="1:8" x14ac:dyDescent="0.25">
      <c r="A1178">
        <v>1176</v>
      </c>
      <c r="B1178">
        <v>6572</v>
      </c>
      <c r="C1178" t="s">
        <v>2778</v>
      </c>
      <c r="D1178" s="1">
        <v>1.0041846019950239E-2</v>
      </c>
      <c r="E1178" s="1">
        <v>3.3472820066500798E-3</v>
      </c>
      <c r="F1178" s="1">
        <v>3</v>
      </c>
      <c r="G1178" s="1">
        <v>5786.1483267281901</v>
      </c>
      <c r="H1178" s="1">
        <v>956.60299689641397</v>
      </c>
    </row>
    <row r="1179" spans="1:8" x14ac:dyDescent="0.25">
      <c r="A1179">
        <v>1177</v>
      </c>
      <c r="B1179">
        <v>7934</v>
      </c>
      <c r="C1179" t="s">
        <v>2191</v>
      </c>
      <c r="D1179" s="1">
        <v>3.3432299614674699E-2</v>
      </c>
      <c r="E1179" s="1">
        <v>3.34322996146747E-3</v>
      </c>
      <c r="F1179" s="1">
        <v>10</v>
      </c>
      <c r="G1179" s="1">
        <v>13869.789803232699</v>
      </c>
      <c r="H1179" s="1">
        <v>6508.6114031667703</v>
      </c>
    </row>
    <row r="1180" spans="1:8" x14ac:dyDescent="0.25">
      <c r="A1180">
        <v>1178</v>
      </c>
      <c r="B1180">
        <v>2254</v>
      </c>
      <c r="C1180" t="s">
        <v>1737</v>
      </c>
      <c r="D1180" s="1">
        <v>1.0535543035982924</v>
      </c>
      <c r="E1180" s="1">
        <v>3.3340326063237102E-3</v>
      </c>
      <c r="F1180" s="1">
        <v>316</v>
      </c>
      <c r="G1180" s="1">
        <v>31400.489279381101</v>
      </c>
      <c r="H1180" s="1">
        <v>31400.489279381101</v>
      </c>
    </row>
    <row r="1181" spans="1:8" x14ac:dyDescent="0.25">
      <c r="A1181">
        <v>1179</v>
      </c>
      <c r="B1181">
        <v>5899</v>
      </c>
      <c r="C1181" t="s">
        <v>2585</v>
      </c>
      <c r="D1181" s="1">
        <v>3.33198202347415E-3</v>
      </c>
      <c r="E1181" s="1">
        <v>3.33198202347415E-3</v>
      </c>
      <c r="F1181" s="1">
        <v>1</v>
      </c>
      <c r="G1181" s="1">
        <v>29651.798302070201</v>
      </c>
      <c r="H1181" s="1">
        <v>18381.2801009625</v>
      </c>
    </row>
    <row r="1182" spans="1:8" x14ac:dyDescent="0.25">
      <c r="A1182">
        <v>1180</v>
      </c>
      <c r="B1182">
        <v>7050</v>
      </c>
      <c r="C1182" t="s">
        <v>352</v>
      </c>
      <c r="D1182" s="1">
        <v>0.11949549671340576</v>
      </c>
      <c r="E1182" s="1">
        <v>3.31931935315016E-3</v>
      </c>
      <c r="F1182" s="1">
        <v>36</v>
      </c>
      <c r="G1182" s="1">
        <v>8746.59393740823</v>
      </c>
      <c r="H1182" s="1">
        <v>3563.6935310752601</v>
      </c>
    </row>
    <row r="1183" spans="1:8" x14ac:dyDescent="0.25">
      <c r="A1183">
        <v>1181</v>
      </c>
      <c r="B1183">
        <v>2055</v>
      </c>
      <c r="C1183" t="s">
        <v>2503</v>
      </c>
      <c r="D1183" s="1">
        <v>2.306677580874163E-2</v>
      </c>
      <c r="E1183" s="1">
        <v>3.2952536869630899E-3</v>
      </c>
      <c r="F1183" s="1">
        <v>7</v>
      </c>
      <c r="G1183" s="1">
        <v>14964.233099519401</v>
      </c>
      <c r="H1183" s="1">
        <v>983.47412797795596</v>
      </c>
    </row>
    <row r="1184" spans="1:8" x14ac:dyDescent="0.25">
      <c r="A1184">
        <v>1182</v>
      </c>
      <c r="B1184">
        <v>8783</v>
      </c>
      <c r="C1184" t="s">
        <v>1901</v>
      </c>
      <c r="D1184" s="1">
        <v>0.42003911408428929</v>
      </c>
      <c r="E1184" s="1">
        <v>3.2815555787835101E-3</v>
      </c>
      <c r="F1184" s="1">
        <v>128</v>
      </c>
      <c r="G1184" s="1">
        <v>22710.658649205001</v>
      </c>
      <c r="H1184" s="1">
        <v>22710.658649205001</v>
      </c>
    </row>
    <row r="1185" spans="1:8" x14ac:dyDescent="0.25">
      <c r="A1185">
        <v>1183</v>
      </c>
      <c r="B1185">
        <v>9247</v>
      </c>
      <c r="C1185" t="s">
        <v>819</v>
      </c>
      <c r="D1185" s="1">
        <v>3.9359695178318159E-2</v>
      </c>
      <c r="E1185" s="1">
        <v>3.2799745981931801E-3</v>
      </c>
      <c r="F1185" s="1">
        <v>12</v>
      </c>
      <c r="G1185" s="1">
        <v>4120.4561312166798</v>
      </c>
      <c r="H1185" s="1">
        <v>4120.4561312166798</v>
      </c>
    </row>
    <row r="1186" spans="1:8" x14ac:dyDescent="0.25">
      <c r="A1186">
        <v>1184</v>
      </c>
      <c r="B1186">
        <v>510</v>
      </c>
      <c r="C1186" t="s">
        <v>1461</v>
      </c>
      <c r="D1186" s="1">
        <v>0.10063971452953474</v>
      </c>
      <c r="E1186" s="1">
        <v>3.24644240417854E-3</v>
      </c>
      <c r="F1186" s="1">
        <v>31</v>
      </c>
      <c r="G1186" s="1">
        <v>16717.6296617546</v>
      </c>
      <c r="H1186" s="1">
        <v>16717.6296617546</v>
      </c>
    </row>
    <row r="1187" spans="1:8" x14ac:dyDescent="0.25">
      <c r="A1187">
        <v>1185</v>
      </c>
      <c r="B1187">
        <v>857</v>
      </c>
      <c r="C1187" t="s">
        <v>1252</v>
      </c>
      <c r="D1187" s="1">
        <v>0.29853547286489795</v>
      </c>
      <c r="E1187" s="1">
        <v>3.2449507920097602E-3</v>
      </c>
      <c r="F1187" s="1">
        <v>92</v>
      </c>
      <c r="G1187" s="1">
        <v>11040.073732585401</v>
      </c>
      <c r="H1187" s="1">
        <v>10408.842163868499</v>
      </c>
    </row>
    <row r="1188" spans="1:8" x14ac:dyDescent="0.25">
      <c r="A1188">
        <v>1186</v>
      </c>
      <c r="B1188">
        <v>2343</v>
      </c>
      <c r="C1188" t="s">
        <v>105</v>
      </c>
      <c r="D1188" s="1">
        <v>1.7862628297218197</v>
      </c>
      <c r="E1188" s="1">
        <v>3.2184915850843598E-3</v>
      </c>
      <c r="F1188" s="1">
        <v>555</v>
      </c>
      <c r="G1188" s="1">
        <v>55059.680901176202</v>
      </c>
      <c r="H1188" s="1">
        <v>55059.680901176202</v>
      </c>
    </row>
    <row r="1189" spans="1:8" x14ac:dyDescent="0.25">
      <c r="A1189">
        <v>1187</v>
      </c>
      <c r="B1189">
        <v>1103</v>
      </c>
      <c r="C1189" t="s">
        <v>1863</v>
      </c>
      <c r="D1189" s="1">
        <v>0.76471633379431703</v>
      </c>
      <c r="E1189" s="1">
        <v>3.2130938394719201E-3</v>
      </c>
      <c r="F1189" s="1">
        <v>238</v>
      </c>
      <c r="G1189" s="1">
        <v>28189.747686844799</v>
      </c>
      <c r="H1189" s="1">
        <v>28189.747686844799</v>
      </c>
    </row>
    <row r="1190" spans="1:8" x14ac:dyDescent="0.25">
      <c r="A1190">
        <v>1188</v>
      </c>
      <c r="B1190">
        <v>6326</v>
      </c>
      <c r="C1190" t="s">
        <v>1483</v>
      </c>
      <c r="D1190" s="1">
        <v>3.1996617512072998E-3</v>
      </c>
      <c r="E1190" s="1">
        <v>3.1996617512072998E-3</v>
      </c>
      <c r="F1190" s="1">
        <v>1</v>
      </c>
      <c r="G1190" s="1">
        <v>1145.4102468911699</v>
      </c>
      <c r="H1190" s="1">
        <v>1145.4102468911699</v>
      </c>
    </row>
    <row r="1191" spans="1:8" x14ac:dyDescent="0.25">
      <c r="A1191">
        <v>1189</v>
      </c>
      <c r="B1191">
        <v>1287</v>
      </c>
      <c r="C1191" t="s">
        <v>38</v>
      </c>
      <c r="D1191" s="1">
        <v>0.72715574435553898</v>
      </c>
      <c r="E1191" s="1">
        <v>3.18927958050675E-3</v>
      </c>
      <c r="F1191" s="1">
        <v>228</v>
      </c>
      <c r="G1191" s="1">
        <v>25079.566473549901</v>
      </c>
      <c r="H1191" s="1">
        <v>23834.4450317189</v>
      </c>
    </row>
    <row r="1192" spans="1:8" x14ac:dyDescent="0.25">
      <c r="A1192">
        <v>1190</v>
      </c>
      <c r="B1192">
        <v>5942</v>
      </c>
      <c r="C1192" t="s">
        <v>594</v>
      </c>
      <c r="D1192" s="1">
        <v>7.6350198189967675E-2</v>
      </c>
      <c r="E1192" s="1">
        <v>3.1812582579153199E-3</v>
      </c>
      <c r="F1192" s="1">
        <v>24</v>
      </c>
      <c r="G1192" s="1">
        <v>3031.9375901123999</v>
      </c>
      <c r="H1192" s="1">
        <v>1995.2743212810301</v>
      </c>
    </row>
    <row r="1193" spans="1:8" x14ac:dyDescent="0.25">
      <c r="A1193">
        <v>1191</v>
      </c>
      <c r="B1193">
        <v>2053</v>
      </c>
      <c r="C1193" t="s">
        <v>2485</v>
      </c>
      <c r="D1193" s="1">
        <v>0.55155004731128088</v>
      </c>
      <c r="E1193" s="1">
        <v>3.1698278581108095E-3</v>
      </c>
      <c r="F1193" s="1">
        <v>174</v>
      </c>
      <c r="G1193" s="1">
        <v>15898.37818127</v>
      </c>
      <c r="H1193" s="1">
        <v>15898.37818127</v>
      </c>
    </row>
    <row r="1194" spans="1:8" x14ac:dyDescent="0.25">
      <c r="A1194">
        <v>1192</v>
      </c>
      <c r="B1194">
        <v>2127</v>
      </c>
      <c r="C1194" t="s">
        <v>2823</v>
      </c>
      <c r="D1194" s="1">
        <v>0.20909584846352863</v>
      </c>
      <c r="E1194" s="1">
        <v>3.1681189161140702E-3</v>
      </c>
      <c r="F1194" s="1">
        <v>66</v>
      </c>
      <c r="G1194" s="1">
        <v>20149.405158206198</v>
      </c>
      <c r="H1194" s="1">
        <v>14114.295927343799</v>
      </c>
    </row>
    <row r="1195" spans="1:8" x14ac:dyDescent="0.25">
      <c r="A1195">
        <v>1193</v>
      </c>
      <c r="B1195">
        <v>3741</v>
      </c>
      <c r="C1195" t="s">
        <v>101</v>
      </c>
      <c r="D1195" s="1">
        <v>0.66776465066038304</v>
      </c>
      <c r="E1195" s="1">
        <v>3.1647613775373602E-3</v>
      </c>
      <c r="F1195" s="1">
        <v>211</v>
      </c>
      <c r="G1195" s="1">
        <v>24725.613409719899</v>
      </c>
      <c r="H1195" s="1">
        <v>23528.513930506</v>
      </c>
    </row>
    <row r="1196" spans="1:8" x14ac:dyDescent="0.25">
      <c r="A1196">
        <v>1194</v>
      </c>
      <c r="B1196">
        <v>3014</v>
      </c>
      <c r="C1196" t="s">
        <v>73</v>
      </c>
      <c r="D1196" s="1">
        <v>2.4613934717002448</v>
      </c>
      <c r="E1196" s="1">
        <v>3.15968353234948E-3</v>
      </c>
      <c r="F1196" s="1">
        <v>779</v>
      </c>
      <c r="G1196" s="1">
        <v>80528.885419197002</v>
      </c>
      <c r="H1196" s="1">
        <v>80528.885419197002</v>
      </c>
    </row>
    <row r="1197" spans="1:8" x14ac:dyDescent="0.25">
      <c r="A1197">
        <v>1195</v>
      </c>
      <c r="B1197">
        <v>4647</v>
      </c>
      <c r="C1197" t="s">
        <v>142</v>
      </c>
      <c r="D1197" s="1">
        <v>0.81722010382573784</v>
      </c>
      <c r="E1197" s="1">
        <v>3.1552899761611501E-3</v>
      </c>
      <c r="F1197" s="1">
        <v>259</v>
      </c>
      <c r="G1197" s="1">
        <v>26827.637275615001</v>
      </c>
      <c r="H1197" s="1">
        <v>24430.541568617798</v>
      </c>
    </row>
    <row r="1198" spans="1:8" x14ac:dyDescent="0.25">
      <c r="A1198">
        <v>1196</v>
      </c>
      <c r="B1198">
        <v>8723</v>
      </c>
      <c r="C1198" t="s">
        <v>1047</v>
      </c>
      <c r="D1198" s="1">
        <v>0.31830499602497364</v>
      </c>
      <c r="E1198" s="1">
        <v>3.1515346141086499E-3</v>
      </c>
      <c r="F1198" s="1">
        <v>101</v>
      </c>
      <c r="G1198" s="1">
        <v>11718.734926703801</v>
      </c>
      <c r="H1198" s="1">
        <v>11718.734926703801</v>
      </c>
    </row>
    <row r="1199" spans="1:8" x14ac:dyDescent="0.25">
      <c r="A1199">
        <v>1197</v>
      </c>
      <c r="B1199">
        <v>3928</v>
      </c>
      <c r="C1199" t="s">
        <v>1170</v>
      </c>
      <c r="D1199" s="1">
        <v>0.30085494455269635</v>
      </c>
      <c r="E1199" s="1">
        <v>3.1339056724239201E-3</v>
      </c>
      <c r="F1199" s="1">
        <v>96</v>
      </c>
      <c r="G1199" s="1">
        <v>11223.3639787133</v>
      </c>
      <c r="H1199" s="1">
        <v>9764.6994059249191</v>
      </c>
    </row>
    <row r="1200" spans="1:8" x14ac:dyDescent="0.25">
      <c r="A1200">
        <v>1198</v>
      </c>
      <c r="B1200">
        <v>5422</v>
      </c>
      <c r="C1200" t="s">
        <v>313</v>
      </c>
      <c r="D1200" s="1">
        <v>0.42154484426065125</v>
      </c>
      <c r="E1200" s="1">
        <v>3.12255440193075E-3</v>
      </c>
      <c r="F1200" s="1">
        <v>135</v>
      </c>
      <c r="G1200" s="1">
        <v>27928.665632594999</v>
      </c>
      <c r="H1200" s="1">
        <v>12992.6155628039</v>
      </c>
    </row>
    <row r="1201" spans="1:8" x14ac:dyDescent="0.25">
      <c r="A1201">
        <v>1199</v>
      </c>
      <c r="B1201">
        <v>5266</v>
      </c>
      <c r="C1201" t="s">
        <v>51</v>
      </c>
      <c r="D1201" s="1">
        <v>1.1193662514448597</v>
      </c>
      <c r="E1201" s="1">
        <v>3.1180118424647902E-3</v>
      </c>
      <c r="F1201" s="1">
        <v>359</v>
      </c>
      <c r="G1201" s="1">
        <v>35584.245608366997</v>
      </c>
      <c r="H1201" s="1">
        <v>35584.245608366997</v>
      </c>
    </row>
    <row r="1202" spans="1:8" x14ac:dyDescent="0.25">
      <c r="A1202">
        <v>1200</v>
      </c>
      <c r="B1202">
        <v>2594</v>
      </c>
      <c r="C1202" t="s">
        <v>89</v>
      </c>
      <c r="D1202" s="1">
        <v>2.4161168430530564</v>
      </c>
      <c r="E1202" s="1">
        <v>3.10954548655477E-3</v>
      </c>
      <c r="F1202" s="1">
        <v>777</v>
      </c>
      <c r="G1202" s="1">
        <v>101166.63590357899</v>
      </c>
      <c r="H1202" s="1">
        <v>90180.300597533103</v>
      </c>
    </row>
    <row r="1203" spans="1:8" x14ac:dyDescent="0.25">
      <c r="A1203">
        <v>1201</v>
      </c>
      <c r="B1203">
        <v>3263</v>
      </c>
      <c r="C1203" t="s">
        <v>718</v>
      </c>
      <c r="D1203" s="1">
        <v>0.23853437823904303</v>
      </c>
      <c r="E1203" s="1">
        <v>3.0978490680395199E-3</v>
      </c>
      <c r="F1203" s="1">
        <v>77</v>
      </c>
      <c r="G1203" s="1">
        <v>8457.2763432685006</v>
      </c>
      <c r="H1203" s="1">
        <v>8457.2763432685006</v>
      </c>
    </row>
    <row r="1204" spans="1:8" x14ac:dyDescent="0.25">
      <c r="A1204">
        <v>1202</v>
      </c>
      <c r="B1204">
        <v>1850</v>
      </c>
      <c r="C1204" t="s">
        <v>354</v>
      </c>
      <c r="D1204" s="1">
        <v>0.41086100203462078</v>
      </c>
      <c r="E1204" s="1">
        <v>3.0891804664257201E-3</v>
      </c>
      <c r="F1204" s="1">
        <v>133</v>
      </c>
      <c r="G1204" s="1">
        <v>15648.3842761099</v>
      </c>
      <c r="H1204" s="1">
        <v>14770.4871081121</v>
      </c>
    </row>
    <row r="1205" spans="1:8" x14ac:dyDescent="0.25">
      <c r="A1205">
        <v>1203</v>
      </c>
      <c r="B1205">
        <v>1254</v>
      </c>
      <c r="C1205" t="s">
        <v>874</v>
      </c>
      <c r="D1205" s="1">
        <v>2.7772064084123547E-2</v>
      </c>
      <c r="E1205" s="1">
        <v>3.0857848982359499E-3</v>
      </c>
      <c r="F1205" s="1">
        <v>9</v>
      </c>
      <c r="G1205" s="1">
        <v>10716.612711740499</v>
      </c>
      <c r="H1205" s="1">
        <v>10716.612711740499</v>
      </c>
    </row>
    <row r="1206" spans="1:8" x14ac:dyDescent="0.25">
      <c r="A1206">
        <v>1204</v>
      </c>
      <c r="B1206">
        <v>198</v>
      </c>
      <c r="C1206" t="s">
        <v>2407</v>
      </c>
      <c r="D1206" s="1">
        <v>0.17174724601433616</v>
      </c>
      <c r="E1206" s="1">
        <v>3.0669151073988601E-3</v>
      </c>
      <c r="F1206" s="1">
        <v>56</v>
      </c>
      <c r="G1206" s="1">
        <v>15082.8910121562</v>
      </c>
      <c r="H1206" s="1">
        <v>7957.2830666582204</v>
      </c>
    </row>
    <row r="1207" spans="1:8" x14ac:dyDescent="0.25">
      <c r="A1207">
        <v>1205</v>
      </c>
      <c r="B1207">
        <v>584</v>
      </c>
      <c r="C1207" t="s">
        <v>1408</v>
      </c>
      <c r="D1207" s="1">
        <v>3.3643556890915395E-2</v>
      </c>
      <c r="E1207" s="1">
        <v>3.0585051719013994E-3</v>
      </c>
      <c r="F1207" s="1">
        <v>11</v>
      </c>
      <c r="G1207" s="1">
        <v>3592.4976307925699</v>
      </c>
      <c r="H1207" s="1">
        <v>841.97171319919403</v>
      </c>
    </row>
    <row r="1208" spans="1:8" x14ac:dyDescent="0.25">
      <c r="A1208">
        <v>1206</v>
      </c>
      <c r="B1208">
        <v>2906</v>
      </c>
      <c r="C1208" t="s">
        <v>780</v>
      </c>
      <c r="D1208" s="1">
        <v>0.89660901741432963</v>
      </c>
      <c r="E1208" s="1">
        <v>3.0496905354228899E-3</v>
      </c>
      <c r="F1208" s="1">
        <v>294</v>
      </c>
      <c r="G1208" s="1">
        <v>36436.028605013104</v>
      </c>
      <c r="H1208" s="1">
        <v>36180.8060651423</v>
      </c>
    </row>
    <row r="1209" spans="1:8" x14ac:dyDescent="0.25">
      <c r="A1209">
        <v>1207</v>
      </c>
      <c r="B1209">
        <v>3569</v>
      </c>
      <c r="C1209" t="s">
        <v>1394</v>
      </c>
      <c r="D1209" s="1">
        <v>4.8649376317242081E-2</v>
      </c>
      <c r="E1209" s="1">
        <v>3.0405860198276301E-3</v>
      </c>
      <c r="F1209" s="1">
        <v>16</v>
      </c>
      <c r="G1209" s="1">
        <v>20497.869398572999</v>
      </c>
      <c r="H1209" s="1">
        <v>1740.04357932279</v>
      </c>
    </row>
    <row r="1210" spans="1:8" x14ac:dyDescent="0.25">
      <c r="A1210">
        <v>1208</v>
      </c>
      <c r="B1210">
        <v>1879</v>
      </c>
      <c r="C1210" t="s">
        <v>3235</v>
      </c>
      <c r="D1210" s="1">
        <v>0.48037828723313358</v>
      </c>
      <c r="E1210" s="1">
        <v>3.04036890653882E-3</v>
      </c>
      <c r="F1210" s="1">
        <v>158</v>
      </c>
      <c r="G1210" s="1">
        <v>26064.339758460701</v>
      </c>
      <c r="H1210" s="1">
        <v>25936.930372313702</v>
      </c>
    </row>
    <row r="1211" spans="1:8" x14ac:dyDescent="0.25">
      <c r="A1211">
        <v>1209</v>
      </c>
      <c r="B1211">
        <v>8904</v>
      </c>
      <c r="C1211" t="s">
        <v>940</v>
      </c>
      <c r="D1211" s="1">
        <v>0.13920677390218356</v>
      </c>
      <c r="E1211" s="1">
        <v>3.0262342152648598E-3</v>
      </c>
      <c r="F1211" s="1">
        <v>46</v>
      </c>
      <c r="G1211" s="1">
        <v>10477.142202656099</v>
      </c>
      <c r="H1211" s="1">
        <v>10477.142202656099</v>
      </c>
    </row>
    <row r="1212" spans="1:8" x14ac:dyDescent="0.25">
      <c r="A1212">
        <v>1210</v>
      </c>
      <c r="B1212">
        <v>5033</v>
      </c>
      <c r="C1212" t="s">
        <v>500</v>
      </c>
      <c r="D1212" s="1">
        <v>0.14514442740932135</v>
      </c>
      <c r="E1212" s="1">
        <v>3.0238422376941947E-3</v>
      </c>
      <c r="F1212" s="1">
        <v>48</v>
      </c>
      <c r="G1212" s="1">
        <v>14995.713550406939</v>
      </c>
      <c r="H1212" s="1">
        <v>14995.713550406939</v>
      </c>
    </row>
    <row r="1213" spans="1:8" x14ac:dyDescent="0.25">
      <c r="A1213">
        <v>1211</v>
      </c>
      <c r="B1213">
        <v>3416</v>
      </c>
      <c r="C1213" t="s">
        <v>13</v>
      </c>
      <c r="D1213" s="1">
        <v>1.0826827062819491</v>
      </c>
      <c r="E1213" s="1">
        <v>2.9991210700331E-3</v>
      </c>
      <c r="F1213" s="1">
        <v>361</v>
      </c>
      <c r="G1213" s="1">
        <v>37014.795638283103</v>
      </c>
      <c r="H1213" s="1">
        <v>37014.795638283103</v>
      </c>
    </row>
    <row r="1214" spans="1:8" x14ac:dyDescent="0.25">
      <c r="A1214">
        <v>1212</v>
      </c>
      <c r="B1214">
        <v>1730</v>
      </c>
      <c r="C1214" t="s">
        <v>3039</v>
      </c>
      <c r="D1214" s="1">
        <v>0.21548497475165113</v>
      </c>
      <c r="E1214" s="1">
        <v>2.99284687155071E-3</v>
      </c>
      <c r="F1214" s="1">
        <v>72</v>
      </c>
      <c r="G1214" s="1">
        <v>14260.361197619401</v>
      </c>
      <c r="H1214" s="1">
        <v>8979.3145730904398</v>
      </c>
    </row>
    <row r="1215" spans="1:8" x14ac:dyDescent="0.25">
      <c r="A1215">
        <v>1213</v>
      </c>
      <c r="B1215">
        <v>1082</v>
      </c>
      <c r="C1215" t="s">
        <v>1262</v>
      </c>
      <c r="D1215" s="1">
        <v>0.95424248054203975</v>
      </c>
      <c r="E1215" s="1">
        <v>2.9913557383763E-3</v>
      </c>
      <c r="F1215" s="1">
        <v>319</v>
      </c>
      <c r="G1215" s="1">
        <v>46502.225321825797</v>
      </c>
      <c r="H1215" s="1">
        <v>39996.921587784498</v>
      </c>
    </row>
    <row r="1216" spans="1:8" x14ac:dyDescent="0.25">
      <c r="A1216">
        <v>1214</v>
      </c>
      <c r="B1216">
        <v>7415</v>
      </c>
      <c r="C1216" t="s">
        <v>2352</v>
      </c>
      <c r="D1216" s="1">
        <v>9.5684682615730876E-2</v>
      </c>
      <c r="E1216" s="1">
        <v>2.9901463317415899E-3</v>
      </c>
      <c r="F1216" s="1">
        <v>32</v>
      </c>
      <c r="G1216" s="1">
        <v>21353.5123509205</v>
      </c>
      <c r="H1216" s="1">
        <v>7394.3416056944297</v>
      </c>
    </row>
    <row r="1217" spans="1:8" x14ac:dyDescent="0.25">
      <c r="A1217">
        <v>1215</v>
      </c>
      <c r="B1217">
        <v>1058</v>
      </c>
      <c r="C1217" t="s">
        <v>872</v>
      </c>
      <c r="D1217" s="1">
        <v>0.24576297879863354</v>
      </c>
      <c r="E1217" s="1">
        <v>2.9609997445618499E-3</v>
      </c>
      <c r="F1217" s="1">
        <v>83</v>
      </c>
      <c r="G1217" s="1">
        <v>49518.579060771801</v>
      </c>
      <c r="H1217" s="1">
        <v>15180.442786497601</v>
      </c>
    </row>
    <row r="1218" spans="1:8" x14ac:dyDescent="0.25">
      <c r="A1218">
        <v>1216</v>
      </c>
      <c r="B1218">
        <v>5327</v>
      </c>
      <c r="C1218" t="s">
        <v>642</v>
      </c>
      <c r="D1218" s="1">
        <v>0.83969892765621434</v>
      </c>
      <c r="E1218" s="1">
        <v>2.9463120268639099E-3</v>
      </c>
      <c r="F1218" s="1">
        <v>285</v>
      </c>
      <c r="G1218" s="1">
        <v>46360.2754829892</v>
      </c>
      <c r="H1218" s="1">
        <v>46054.293891081703</v>
      </c>
    </row>
    <row r="1219" spans="1:8" x14ac:dyDescent="0.25">
      <c r="A1219">
        <v>1217</v>
      </c>
      <c r="B1219">
        <v>9122</v>
      </c>
      <c r="C1219" t="s">
        <v>811</v>
      </c>
      <c r="D1219" s="1">
        <v>5.2633904074452537E-2</v>
      </c>
      <c r="E1219" s="1">
        <v>2.9241057819140298E-3</v>
      </c>
      <c r="F1219" s="1">
        <v>18</v>
      </c>
      <c r="G1219" s="1">
        <v>5303.1930478005997</v>
      </c>
      <c r="H1219" s="1">
        <v>2142.1973944593301</v>
      </c>
    </row>
    <row r="1220" spans="1:8" x14ac:dyDescent="0.25">
      <c r="A1220">
        <v>1218</v>
      </c>
      <c r="B1220">
        <v>7283</v>
      </c>
      <c r="C1220" t="s">
        <v>1574</v>
      </c>
      <c r="D1220" s="1">
        <v>0.77350030193157882</v>
      </c>
      <c r="E1220" s="1">
        <v>2.9188690638927502E-3</v>
      </c>
      <c r="F1220" s="1">
        <v>265</v>
      </c>
      <c r="G1220" s="1">
        <v>32189.253960863702</v>
      </c>
      <c r="H1220" s="1">
        <v>32189.253960863702</v>
      </c>
    </row>
    <row r="1221" spans="1:8" x14ac:dyDescent="0.25">
      <c r="A1221">
        <v>1219</v>
      </c>
      <c r="B1221">
        <v>8014</v>
      </c>
      <c r="C1221" t="s">
        <v>880</v>
      </c>
      <c r="D1221" s="1">
        <v>0.24200336826829894</v>
      </c>
      <c r="E1221" s="1">
        <v>2.91570323214818E-3</v>
      </c>
      <c r="F1221" s="1">
        <v>83</v>
      </c>
      <c r="G1221" s="1">
        <v>19365.264454140601</v>
      </c>
      <c r="H1221" s="1">
        <v>19365.264454140601</v>
      </c>
    </row>
    <row r="1222" spans="1:8" x14ac:dyDescent="0.25">
      <c r="A1222">
        <v>1220</v>
      </c>
      <c r="B1222">
        <v>3504</v>
      </c>
      <c r="C1222" t="s">
        <v>1311</v>
      </c>
      <c r="D1222" s="1">
        <v>0.10400849809886376</v>
      </c>
      <c r="E1222" s="1">
        <v>2.88912494719066E-3</v>
      </c>
      <c r="F1222" s="1">
        <v>36</v>
      </c>
      <c r="G1222" s="1">
        <v>13652.7514620815</v>
      </c>
      <c r="H1222" s="1">
        <v>3875.2533154725202</v>
      </c>
    </row>
    <row r="1223" spans="1:8" x14ac:dyDescent="0.25">
      <c r="A1223">
        <v>1221</v>
      </c>
      <c r="B1223">
        <v>4557</v>
      </c>
      <c r="C1223" t="s">
        <v>1695</v>
      </c>
      <c r="D1223" s="1">
        <v>1.3616922400597689</v>
      </c>
      <c r="E1223" s="1">
        <v>2.8727684389446601E-3</v>
      </c>
      <c r="F1223" s="1">
        <v>474</v>
      </c>
      <c r="G1223" s="1">
        <v>48743.192014280103</v>
      </c>
      <c r="H1223" s="1">
        <v>48743.192014280103</v>
      </c>
    </row>
    <row r="1224" spans="1:8" x14ac:dyDescent="0.25">
      <c r="A1224">
        <v>1222</v>
      </c>
      <c r="B1224">
        <v>5973</v>
      </c>
      <c r="C1224" t="s">
        <v>1078</v>
      </c>
      <c r="D1224" s="1">
        <v>0.11437031287097639</v>
      </c>
      <c r="E1224" s="1">
        <v>2.8592578217744098E-3</v>
      </c>
      <c r="F1224" s="1">
        <v>40</v>
      </c>
      <c r="G1224" s="1">
        <v>18334.723096940801</v>
      </c>
      <c r="H1224" s="1">
        <v>3850.16830900389</v>
      </c>
    </row>
    <row r="1225" spans="1:8" x14ac:dyDescent="0.25">
      <c r="A1225">
        <v>1223</v>
      </c>
      <c r="B1225">
        <v>9730</v>
      </c>
      <c r="C1225" t="s">
        <v>1664</v>
      </c>
      <c r="D1225" s="1">
        <v>5.717515988321E-3</v>
      </c>
      <c r="E1225" s="1">
        <v>2.8587579941605E-3</v>
      </c>
      <c r="F1225" s="1">
        <v>2</v>
      </c>
      <c r="G1225" s="1">
        <v>1791.2622293807101</v>
      </c>
      <c r="H1225" s="1">
        <v>1791.2622293807101</v>
      </c>
    </row>
    <row r="1226" spans="1:8" x14ac:dyDescent="0.25">
      <c r="A1226">
        <v>1224</v>
      </c>
      <c r="B1226">
        <v>4858</v>
      </c>
      <c r="C1226" t="s">
        <v>94</v>
      </c>
      <c r="D1226" s="1">
        <v>0.66545523296448528</v>
      </c>
      <c r="E1226" s="1">
        <v>2.8438257818995099E-3</v>
      </c>
      <c r="F1226" s="1">
        <v>234</v>
      </c>
      <c r="G1226" s="1">
        <v>23724.181304417601</v>
      </c>
      <c r="H1226" s="1">
        <v>23724.181304417601</v>
      </c>
    </row>
    <row r="1227" spans="1:8" x14ac:dyDescent="0.25">
      <c r="A1227">
        <v>1225</v>
      </c>
      <c r="B1227">
        <v>3846</v>
      </c>
      <c r="C1227" t="s">
        <v>2773</v>
      </c>
      <c r="D1227" s="1">
        <v>5.9569629149372999E-2</v>
      </c>
      <c r="E1227" s="1">
        <v>2.836649007113E-3</v>
      </c>
      <c r="F1227" s="1">
        <v>21</v>
      </c>
      <c r="G1227" s="1">
        <v>13925.264654336101</v>
      </c>
      <c r="H1227" s="1">
        <v>8678.0314615269708</v>
      </c>
    </row>
    <row r="1228" spans="1:8" x14ac:dyDescent="0.25">
      <c r="A1228">
        <v>1226</v>
      </c>
      <c r="B1228">
        <v>7820</v>
      </c>
      <c r="C1228" t="s">
        <v>3435</v>
      </c>
      <c r="D1228" s="1">
        <v>0.12479495709254772</v>
      </c>
      <c r="E1228" s="1">
        <v>2.8362490248306301E-3</v>
      </c>
      <c r="F1228" s="1">
        <v>44</v>
      </c>
      <c r="G1228" s="1">
        <v>11548.6883930903</v>
      </c>
      <c r="H1228" s="1">
        <v>10768.775860330499</v>
      </c>
    </row>
    <row r="1229" spans="1:8" x14ac:dyDescent="0.25">
      <c r="A1229">
        <v>1227</v>
      </c>
      <c r="B1229">
        <v>1085</v>
      </c>
      <c r="C1229" t="s">
        <v>68</v>
      </c>
      <c r="D1229" s="1">
        <v>0.82633756198710928</v>
      </c>
      <c r="E1229" s="1">
        <v>2.8299231574901002E-3</v>
      </c>
      <c r="F1229" s="1">
        <v>292</v>
      </c>
      <c r="G1229" s="1">
        <v>30961.811881788901</v>
      </c>
      <c r="H1229" s="1">
        <v>30961.811881788901</v>
      </c>
    </row>
    <row r="1230" spans="1:8" x14ac:dyDescent="0.25">
      <c r="A1230">
        <v>1228</v>
      </c>
      <c r="B1230">
        <v>7844</v>
      </c>
      <c r="C1230" t="s">
        <v>2963</v>
      </c>
      <c r="D1230" s="1">
        <v>0.19198349788779742</v>
      </c>
      <c r="E1230" s="1">
        <v>2.8232867336440799E-3</v>
      </c>
      <c r="F1230" s="1">
        <v>68</v>
      </c>
      <c r="G1230" s="1">
        <v>18214.2491693751</v>
      </c>
      <c r="H1230" s="1">
        <v>18214.2491693751</v>
      </c>
    </row>
    <row r="1231" spans="1:8" x14ac:dyDescent="0.25">
      <c r="A1231">
        <v>1229</v>
      </c>
      <c r="B1231">
        <v>6694</v>
      </c>
      <c r="C1231" t="s">
        <v>1654</v>
      </c>
      <c r="D1231" s="1">
        <v>8.4498404252393699E-3</v>
      </c>
      <c r="E1231" s="1">
        <v>2.8166134750797901E-3</v>
      </c>
      <c r="F1231" s="1">
        <v>3</v>
      </c>
      <c r="G1231" s="1">
        <v>4779.07864528544</v>
      </c>
      <c r="H1231" s="1">
        <v>52.248022600652199</v>
      </c>
    </row>
    <row r="1232" spans="1:8" x14ac:dyDescent="0.25">
      <c r="A1232">
        <v>1230</v>
      </c>
      <c r="B1232">
        <v>2636</v>
      </c>
      <c r="C1232" t="s">
        <v>3231</v>
      </c>
      <c r="D1232" s="1">
        <v>0.30384020459662092</v>
      </c>
      <c r="E1232" s="1">
        <v>2.8133352277464902E-3</v>
      </c>
      <c r="F1232" s="1">
        <v>108</v>
      </c>
      <c r="G1232" s="1">
        <v>24164.900000214999</v>
      </c>
      <c r="H1232" s="1">
        <v>23158.7135024913</v>
      </c>
    </row>
    <row r="1233" spans="1:8" x14ac:dyDescent="0.25">
      <c r="A1233">
        <v>1231</v>
      </c>
      <c r="B1233">
        <v>7276</v>
      </c>
      <c r="C1233" t="s">
        <v>1450</v>
      </c>
      <c r="D1233" s="1">
        <v>4.7744901599315714E-2</v>
      </c>
      <c r="E1233" s="1">
        <v>2.8085236234891599E-3</v>
      </c>
      <c r="F1233" s="1">
        <v>17</v>
      </c>
      <c r="G1233" s="1">
        <v>4864.6418339188904</v>
      </c>
      <c r="H1233" s="1">
        <v>2204.3614200611501</v>
      </c>
    </row>
    <row r="1234" spans="1:8" x14ac:dyDescent="0.25">
      <c r="A1234">
        <v>1232</v>
      </c>
      <c r="B1234">
        <v>2432</v>
      </c>
      <c r="C1234" t="s">
        <v>1196</v>
      </c>
      <c r="D1234" s="1">
        <v>0.24998410466151835</v>
      </c>
      <c r="E1234" s="1">
        <v>2.7776011629057594E-3</v>
      </c>
      <c r="F1234" s="1">
        <v>90</v>
      </c>
      <c r="G1234" s="1">
        <v>30711.110230343002</v>
      </c>
      <c r="H1234" s="1">
        <v>30711.110230343002</v>
      </c>
    </row>
    <row r="1235" spans="1:8" x14ac:dyDescent="0.25">
      <c r="A1235">
        <v>1233</v>
      </c>
      <c r="B1235">
        <v>218</v>
      </c>
      <c r="C1235" t="s">
        <v>1208</v>
      </c>
      <c r="D1235" s="1">
        <v>0.30403965691422402</v>
      </c>
      <c r="E1235" s="1">
        <v>2.7639968810384001E-3</v>
      </c>
      <c r="F1235" s="1">
        <v>110</v>
      </c>
      <c r="G1235" s="1">
        <v>13793.335895267401</v>
      </c>
      <c r="H1235" s="1">
        <v>11754.032263016201</v>
      </c>
    </row>
    <row r="1236" spans="1:8" x14ac:dyDescent="0.25">
      <c r="A1236">
        <v>1234</v>
      </c>
      <c r="B1236">
        <v>850</v>
      </c>
      <c r="C1236" t="s">
        <v>1817</v>
      </c>
      <c r="D1236" s="1">
        <v>0.29246833197457589</v>
      </c>
      <c r="E1236" s="1">
        <v>2.7591352073073195E-3</v>
      </c>
      <c r="F1236" s="1">
        <v>106</v>
      </c>
      <c r="G1236" s="1">
        <v>57857.722968971197</v>
      </c>
      <c r="H1236" s="1">
        <v>32203.841638406298</v>
      </c>
    </row>
    <row r="1237" spans="1:8" x14ac:dyDescent="0.25">
      <c r="A1237">
        <v>1235</v>
      </c>
      <c r="B1237">
        <v>7999</v>
      </c>
      <c r="C1237" t="s">
        <v>3128</v>
      </c>
      <c r="D1237" s="1">
        <v>0.14250775594222803</v>
      </c>
      <c r="E1237" s="1">
        <v>2.7405337681197699E-3</v>
      </c>
      <c r="F1237" s="1">
        <v>52</v>
      </c>
      <c r="G1237" s="1">
        <v>14051.7969358056</v>
      </c>
      <c r="H1237" s="1">
        <v>12946.7956336401</v>
      </c>
    </row>
    <row r="1238" spans="1:8" x14ac:dyDescent="0.25">
      <c r="A1238">
        <v>1236</v>
      </c>
      <c r="B1238">
        <v>2815</v>
      </c>
      <c r="C1238" t="s">
        <v>1015</v>
      </c>
      <c r="D1238" s="1">
        <v>4.6317623341744892E-2</v>
      </c>
      <c r="E1238" s="1">
        <v>2.7245660789261702E-3</v>
      </c>
      <c r="F1238" s="1">
        <v>17</v>
      </c>
      <c r="G1238" s="1">
        <v>9676.0468723210797</v>
      </c>
      <c r="H1238" s="1">
        <v>1463.3175717131301</v>
      </c>
    </row>
    <row r="1239" spans="1:8" x14ac:dyDescent="0.25">
      <c r="A1239">
        <v>1237</v>
      </c>
      <c r="B1239">
        <v>7812</v>
      </c>
      <c r="C1239" t="s">
        <v>2706</v>
      </c>
      <c r="D1239" s="1">
        <v>0.30662289464695242</v>
      </c>
      <c r="E1239" s="1">
        <v>2.71347694377834E-3</v>
      </c>
      <c r="F1239" s="1">
        <v>113</v>
      </c>
      <c r="G1239" s="1">
        <v>12821.0297126479</v>
      </c>
      <c r="H1239" s="1">
        <v>12821.0297126479</v>
      </c>
    </row>
    <row r="1240" spans="1:8" x14ac:dyDescent="0.25">
      <c r="A1240">
        <v>1238</v>
      </c>
      <c r="B1240">
        <v>600</v>
      </c>
      <c r="C1240" t="s">
        <v>76</v>
      </c>
      <c r="D1240" s="1">
        <v>1.4372246273018916</v>
      </c>
      <c r="E1240" s="1">
        <v>2.71174457981489E-3</v>
      </c>
      <c r="F1240" s="1">
        <v>530</v>
      </c>
      <c r="G1240" s="1">
        <v>62659.515612676703</v>
      </c>
      <c r="H1240" s="1">
        <v>62659.515612676703</v>
      </c>
    </row>
    <row r="1241" spans="1:8" x14ac:dyDescent="0.25">
      <c r="A1241">
        <v>1239</v>
      </c>
      <c r="B1241">
        <v>9157</v>
      </c>
      <c r="C1241" t="s">
        <v>1329</v>
      </c>
      <c r="D1241" s="1">
        <v>0.18166557287864776</v>
      </c>
      <c r="E1241" s="1">
        <v>2.7114264608753399E-3</v>
      </c>
      <c r="F1241" s="1">
        <v>67</v>
      </c>
      <c r="G1241" s="1">
        <v>7181.9689551191896</v>
      </c>
      <c r="H1241" s="1">
        <v>7034.2123183151198</v>
      </c>
    </row>
    <row r="1242" spans="1:8" x14ac:dyDescent="0.25">
      <c r="A1242">
        <v>1240</v>
      </c>
      <c r="B1242">
        <v>2655</v>
      </c>
      <c r="C1242" t="s">
        <v>1687</v>
      </c>
      <c r="D1242" s="1">
        <v>1.4243413941950702</v>
      </c>
      <c r="E1242" s="1">
        <v>2.70787337299443E-3</v>
      </c>
      <c r="F1242" s="1">
        <v>526</v>
      </c>
      <c r="G1242" s="1">
        <v>59226.0307584783</v>
      </c>
      <c r="H1242" s="1">
        <v>59226.0307584783</v>
      </c>
    </row>
    <row r="1243" spans="1:8" x14ac:dyDescent="0.25">
      <c r="A1243">
        <v>1241</v>
      </c>
      <c r="B1243">
        <v>8617</v>
      </c>
      <c r="C1243" t="s">
        <v>2684</v>
      </c>
      <c r="D1243" s="1">
        <v>2.6978622097570898E-3</v>
      </c>
      <c r="E1243" s="1">
        <v>2.6978622097570898E-3</v>
      </c>
      <c r="F1243" s="1">
        <v>1</v>
      </c>
      <c r="G1243" s="1">
        <v>440.17647453859502</v>
      </c>
      <c r="H1243" s="1">
        <v>440.17647453859502</v>
      </c>
    </row>
    <row r="1244" spans="1:8" x14ac:dyDescent="0.25">
      <c r="A1244">
        <v>1242</v>
      </c>
      <c r="B1244">
        <v>150</v>
      </c>
      <c r="C1244" t="s">
        <v>1379</v>
      </c>
      <c r="D1244" s="1">
        <v>3.7731984801699862E-2</v>
      </c>
      <c r="E1244" s="1">
        <v>2.69514177154999E-3</v>
      </c>
      <c r="F1244" s="1">
        <v>14</v>
      </c>
      <c r="G1244" s="1">
        <v>16861.321160800599</v>
      </c>
      <c r="H1244" s="1">
        <v>1527.07172424585</v>
      </c>
    </row>
    <row r="1245" spans="1:8" x14ac:dyDescent="0.25">
      <c r="A1245">
        <v>1243</v>
      </c>
      <c r="B1245">
        <v>324</v>
      </c>
      <c r="C1245" t="s">
        <v>1715</v>
      </c>
      <c r="D1245" s="1">
        <v>1.2180859291250072</v>
      </c>
      <c r="E1245" s="1">
        <v>2.6948803741703698E-3</v>
      </c>
      <c r="F1245" s="1">
        <v>452</v>
      </c>
      <c r="G1245" s="1">
        <v>53036.591576974097</v>
      </c>
      <c r="H1245" s="1">
        <v>53036.591576974097</v>
      </c>
    </row>
    <row r="1246" spans="1:8" x14ac:dyDescent="0.25">
      <c r="A1246">
        <v>1244</v>
      </c>
      <c r="B1246">
        <v>5835</v>
      </c>
      <c r="C1246" t="s">
        <v>300</v>
      </c>
      <c r="D1246" s="1">
        <v>0.67606758555513335</v>
      </c>
      <c r="E1246" s="1">
        <v>2.6934963567933601E-3</v>
      </c>
      <c r="F1246" s="1">
        <v>251</v>
      </c>
      <c r="G1246" s="1">
        <v>30296.972095043999</v>
      </c>
      <c r="H1246" s="1">
        <v>30296.972095043999</v>
      </c>
    </row>
    <row r="1247" spans="1:8" x14ac:dyDescent="0.25">
      <c r="A1247">
        <v>1245</v>
      </c>
      <c r="B1247">
        <v>4817</v>
      </c>
      <c r="C1247" t="s">
        <v>113</v>
      </c>
      <c r="D1247" s="1">
        <v>0.33111172104634717</v>
      </c>
      <c r="E1247" s="1">
        <v>2.69196521175892E-3</v>
      </c>
      <c r="F1247" s="1">
        <v>123</v>
      </c>
      <c r="G1247" s="1">
        <v>14689.1645073858</v>
      </c>
      <c r="H1247" s="1">
        <v>14689.1645073858</v>
      </c>
    </row>
    <row r="1248" spans="1:8" x14ac:dyDescent="0.25">
      <c r="A1248">
        <v>1246</v>
      </c>
      <c r="B1248">
        <v>9421</v>
      </c>
      <c r="C1248" t="s">
        <v>481</v>
      </c>
      <c r="D1248" s="1">
        <v>0.19638775817781687</v>
      </c>
      <c r="E1248" s="1">
        <v>2.6902432627098202E-3</v>
      </c>
      <c r="F1248" s="1">
        <v>73</v>
      </c>
      <c r="G1248" s="1">
        <v>9882.4147458639109</v>
      </c>
      <c r="H1248" s="1">
        <v>9882.4147458639109</v>
      </c>
    </row>
    <row r="1249" spans="1:8" x14ac:dyDescent="0.25">
      <c r="A1249">
        <v>1247</v>
      </c>
      <c r="B1249">
        <v>7173</v>
      </c>
      <c r="C1249" t="s">
        <v>1200</v>
      </c>
      <c r="D1249" s="1">
        <v>0.28371619213392529</v>
      </c>
      <c r="E1249" s="1">
        <v>2.67656785032005E-3</v>
      </c>
      <c r="F1249" s="1">
        <v>106</v>
      </c>
      <c r="G1249" s="1">
        <v>19260.766048899499</v>
      </c>
      <c r="H1249" s="1">
        <v>18642.295038481399</v>
      </c>
    </row>
    <row r="1250" spans="1:8" x14ac:dyDescent="0.25">
      <c r="A1250">
        <v>1248</v>
      </c>
      <c r="B1250">
        <v>532</v>
      </c>
      <c r="C1250" t="s">
        <v>2397</v>
      </c>
      <c r="D1250" s="1">
        <v>2.9287870305527243E-2</v>
      </c>
      <c r="E1250" s="1">
        <v>2.6625336641388402E-3</v>
      </c>
      <c r="F1250" s="1">
        <v>11</v>
      </c>
      <c r="G1250" s="1">
        <v>111327.20510103001</v>
      </c>
      <c r="H1250" s="1">
        <v>60266.488753224701</v>
      </c>
    </row>
    <row r="1251" spans="1:8" x14ac:dyDescent="0.25">
      <c r="A1251">
        <v>1249</v>
      </c>
      <c r="B1251">
        <v>784</v>
      </c>
      <c r="C1251" t="s">
        <v>375</v>
      </c>
      <c r="D1251" s="1">
        <v>0.21539798377239885</v>
      </c>
      <c r="E1251" s="1">
        <v>2.6592343675604798E-3</v>
      </c>
      <c r="F1251" s="1">
        <v>81</v>
      </c>
      <c r="G1251" s="1">
        <v>30542.9221608199</v>
      </c>
      <c r="H1251" s="1">
        <v>8142.9425304929</v>
      </c>
    </row>
    <row r="1252" spans="1:8" x14ac:dyDescent="0.25">
      <c r="A1252">
        <v>1250</v>
      </c>
      <c r="B1252">
        <v>9498</v>
      </c>
      <c r="C1252" t="s">
        <v>3259</v>
      </c>
      <c r="D1252" s="1">
        <v>0.1061167663819472</v>
      </c>
      <c r="E1252" s="1">
        <v>2.6529191595486799E-3</v>
      </c>
      <c r="F1252" s="1">
        <v>40</v>
      </c>
      <c r="G1252" s="1">
        <v>4898.4532963859901</v>
      </c>
      <c r="H1252" s="1">
        <v>4898.4532963859901</v>
      </c>
    </row>
    <row r="1253" spans="1:8" x14ac:dyDescent="0.25">
      <c r="A1253">
        <v>1251</v>
      </c>
      <c r="B1253">
        <v>1316</v>
      </c>
      <c r="C1253" t="s">
        <v>1964</v>
      </c>
      <c r="D1253" s="1">
        <v>0.43770311329185374</v>
      </c>
      <c r="E1253" s="1">
        <v>2.65274614116275E-3</v>
      </c>
      <c r="F1253" s="1">
        <v>165</v>
      </c>
      <c r="G1253" s="1">
        <v>32678.392043278</v>
      </c>
      <c r="H1253" s="1">
        <v>32678.392043278</v>
      </c>
    </row>
    <row r="1254" spans="1:8" x14ac:dyDescent="0.25">
      <c r="A1254">
        <v>1252</v>
      </c>
      <c r="B1254">
        <v>1854</v>
      </c>
      <c r="C1254" t="s">
        <v>3146</v>
      </c>
      <c r="D1254" s="1">
        <v>7.9167507100925405E-3</v>
      </c>
      <c r="E1254" s="1">
        <v>2.6389169033641802E-3</v>
      </c>
      <c r="F1254" s="1">
        <v>3</v>
      </c>
      <c r="G1254" s="1">
        <v>26219.401698456699</v>
      </c>
      <c r="H1254" s="1">
        <v>272.35042215501898</v>
      </c>
    </row>
    <row r="1255" spans="1:8" x14ac:dyDescent="0.25">
      <c r="A1255">
        <v>1253</v>
      </c>
      <c r="B1255">
        <v>9369</v>
      </c>
      <c r="C1255" t="s">
        <v>1369</v>
      </c>
      <c r="D1255" s="1">
        <v>7.1219690264601176E-2</v>
      </c>
      <c r="E1255" s="1">
        <v>2.6377663060963398E-3</v>
      </c>
      <c r="F1255" s="1">
        <v>27</v>
      </c>
      <c r="G1255" s="1">
        <v>2967.18363026628</v>
      </c>
      <c r="H1255" s="1">
        <v>2967.18363026628</v>
      </c>
    </row>
    <row r="1256" spans="1:8" x14ac:dyDescent="0.25">
      <c r="A1256">
        <v>1254</v>
      </c>
      <c r="B1256">
        <v>3908</v>
      </c>
      <c r="C1256" t="s">
        <v>1884</v>
      </c>
      <c r="D1256" s="1">
        <v>0.49551078349705335</v>
      </c>
      <c r="E1256" s="1">
        <v>2.6356956568992199E-3</v>
      </c>
      <c r="F1256" s="1">
        <v>188</v>
      </c>
      <c r="G1256" s="1">
        <v>22745.392567836901</v>
      </c>
      <c r="H1256" s="1">
        <v>22745.392567836901</v>
      </c>
    </row>
    <row r="1257" spans="1:8" x14ac:dyDescent="0.25">
      <c r="A1257">
        <v>1255</v>
      </c>
      <c r="B1257">
        <v>6352</v>
      </c>
      <c r="C1257" t="s">
        <v>2004</v>
      </c>
      <c r="D1257" s="1">
        <v>1.3126498234138299E-2</v>
      </c>
      <c r="E1257" s="1">
        <v>2.6252996468276598E-3</v>
      </c>
      <c r="F1257" s="1">
        <v>5</v>
      </c>
      <c r="G1257" s="1">
        <v>4411.9173619784897</v>
      </c>
      <c r="H1257" s="1">
        <v>707.42584224004997</v>
      </c>
    </row>
    <row r="1258" spans="1:8" x14ac:dyDescent="0.25">
      <c r="A1258">
        <v>1256</v>
      </c>
      <c r="B1258">
        <v>2700</v>
      </c>
      <c r="C1258" t="s">
        <v>713</v>
      </c>
      <c r="D1258" s="1">
        <v>0.79248176060946229</v>
      </c>
      <c r="E1258" s="1">
        <v>2.6154513551467401E-3</v>
      </c>
      <c r="F1258" s="1">
        <v>303</v>
      </c>
      <c r="G1258" s="1">
        <v>46035.104457192698</v>
      </c>
      <c r="H1258" s="1">
        <v>46035.104457192698</v>
      </c>
    </row>
    <row r="1259" spans="1:8" x14ac:dyDescent="0.25">
      <c r="A1259">
        <v>1257</v>
      </c>
      <c r="B1259">
        <v>1211</v>
      </c>
      <c r="C1259" t="s">
        <v>2016</v>
      </c>
      <c r="D1259" s="1">
        <v>0.71401712095398862</v>
      </c>
      <c r="E1259" s="1">
        <v>2.6154473295017899E-3</v>
      </c>
      <c r="F1259" s="1">
        <v>273</v>
      </c>
      <c r="G1259" s="1">
        <v>27507.5876642328</v>
      </c>
      <c r="H1259" s="1">
        <v>27507.5876642328</v>
      </c>
    </row>
    <row r="1260" spans="1:8" x14ac:dyDescent="0.25">
      <c r="A1260">
        <v>1258</v>
      </c>
      <c r="B1260">
        <v>8168</v>
      </c>
      <c r="C1260" t="s">
        <v>2544</v>
      </c>
      <c r="D1260" s="1">
        <v>0.53577906710737677</v>
      </c>
      <c r="E1260" s="1">
        <v>2.6008692578028E-3</v>
      </c>
      <c r="F1260" s="1">
        <v>206</v>
      </c>
      <c r="G1260" s="1">
        <v>21172.996740204198</v>
      </c>
      <c r="H1260" s="1">
        <v>21172.996740204198</v>
      </c>
    </row>
    <row r="1261" spans="1:8" x14ac:dyDescent="0.25">
      <c r="A1261">
        <v>1259</v>
      </c>
      <c r="B1261">
        <v>1346</v>
      </c>
      <c r="C1261" t="s">
        <v>1717</v>
      </c>
      <c r="D1261" s="1">
        <v>0.62600889368879464</v>
      </c>
      <c r="E1261" s="1">
        <v>2.5975472767169904E-3</v>
      </c>
      <c r="F1261" s="1">
        <v>241</v>
      </c>
      <c r="G1261" s="1">
        <v>27692.5614959675</v>
      </c>
      <c r="H1261" s="1">
        <v>27692.5614959675</v>
      </c>
    </row>
    <row r="1262" spans="1:8" x14ac:dyDescent="0.25">
      <c r="A1262">
        <v>1260</v>
      </c>
      <c r="B1262">
        <v>519</v>
      </c>
      <c r="C1262" t="s">
        <v>26</v>
      </c>
      <c r="D1262" s="1">
        <v>1.1706879342429977</v>
      </c>
      <c r="E1262" s="1">
        <v>2.5957603863481101E-3</v>
      </c>
      <c r="F1262" s="1">
        <v>451</v>
      </c>
      <c r="G1262" s="1">
        <v>46683.5024445991</v>
      </c>
      <c r="H1262" s="1">
        <v>46683.5024445991</v>
      </c>
    </row>
    <row r="1263" spans="1:8" x14ac:dyDescent="0.25">
      <c r="A1263">
        <v>1261</v>
      </c>
      <c r="B1263">
        <v>6664</v>
      </c>
      <c r="C1263" t="s">
        <v>1035</v>
      </c>
      <c r="D1263" s="1">
        <v>0.3086801391655814</v>
      </c>
      <c r="E1263" s="1">
        <v>2.5939507492905999E-3</v>
      </c>
      <c r="F1263" s="1">
        <v>119</v>
      </c>
      <c r="G1263" s="1">
        <v>16087.586377399501</v>
      </c>
      <c r="H1263" s="1">
        <v>13903.860684502601</v>
      </c>
    </row>
    <row r="1264" spans="1:8" x14ac:dyDescent="0.25">
      <c r="A1264">
        <v>1262</v>
      </c>
      <c r="B1264">
        <v>4265</v>
      </c>
      <c r="C1264" t="s">
        <v>3077</v>
      </c>
      <c r="D1264" s="1">
        <v>0.19645563533953808</v>
      </c>
      <c r="E1264" s="1">
        <v>2.5849425702570801E-3</v>
      </c>
      <c r="F1264" s="1">
        <v>76</v>
      </c>
      <c r="G1264" s="1">
        <v>7665.9565428250598</v>
      </c>
      <c r="H1264" s="1">
        <v>7077.1680679820902</v>
      </c>
    </row>
    <row r="1265" spans="1:8" x14ac:dyDescent="0.25">
      <c r="A1265">
        <v>1263</v>
      </c>
      <c r="B1265">
        <v>6109</v>
      </c>
      <c r="C1265" t="s">
        <v>120</v>
      </c>
      <c r="D1265" s="1">
        <v>0.68972497583533865</v>
      </c>
      <c r="E1265" s="1">
        <v>2.5736006561020101E-3</v>
      </c>
      <c r="F1265" s="1">
        <v>268</v>
      </c>
      <c r="G1265" s="1">
        <v>33799.558584093902</v>
      </c>
      <c r="H1265" s="1">
        <v>33799.558584093902</v>
      </c>
    </row>
    <row r="1266" spans="1:8" x14ac:dyDescent="0.25">
      <c r="A1266">
        <v>1264</v>
      </c>
      <c r="B1266">
        <v>4624</v>
      </c>
      <c r="C1266" t="s">
        <v>422</v>
      </c>
      <c r="D1266" s="1">
        <v>0.18769474445818021</v>
      </c>
      <c r="E1266" s="1">
        <v>2.5711608829887701E-3</v>
      </c>
      <c r="F1266" s="1">
        <v>73</v>
      </c>
      <c r="G1266" s="1">
        <v>6967.0605389584398</v>
      </c>
      <c r="H1266" s="1">
        <v>6967.0605389584398</v>
      </c>
    </row>
    <row r="1267" spans="1:8" x14ac:dyDescent="0.25">
      <c r="A1267">
        <v>1265</v>
      </c>
      <c r="B1267">
        <v>2817</v>
      </c>
      <c r="C1267" t="s">
        <v>1225</v>
      </c>
      <c r="D1267" s="1">
        <v>0.3354806050885687</v>
      </c>
      <c r="E1267" s="1">
        <v>2.5415197355194599E-3</v>
      </c>
      <c r="F1267" s="1">
        <v>132</v>
      </c>
      <c r="G1267" s="1">
        <v>16237.523820340701</v>
      </c>
      <c r="H1267" s="1">
        <v>16237.523820340701</v>
      </c>
    </row>
    <row r="1268" spans="1:8" x14ac:dyDescent="0.25">
      <c r="A1268">
        <v>1266</v>
      </c>
      <c r="B1268">
        <v>7409</v>
      </c>
      <c r="C1268" t="s">
        <v>3167</v>
      </c>
      <c r="D1268" s="1">
        <v>0.23852104396424079</v>
      </c>
      <c r="E1268" s="1">
        <v>2.5374579145131999E-3</v>
      </c>
      <c r="F1268" s="1">
        <v>94</v>
      </c>
      <c r="G1268" s="1">
        <v>11167.091115687301</v>
      </c>
      <c r="H1268" s="1">
        <v>9460.9125710738008</v>
      </c>
    </row>
    <row r="1269" spans="1:8" x14ac:dyDescent="0.25">
      <c r="A1269">
        <v>1267</v>
      </c>
      <c r="B1269">
        <v>2031</v>
      </c>
      <c r="C1269" t="s">
        <v>2034</v>
      </c>
      <c r="D1269" s="1">
        <v>0.19527733377263187</v>
      </c>
      <c r="E1269" s="1">
        <v>2.5360692697744399E-3</v>
      </c>
      <c r="F1269" s="1">
        <v>77</v>
      </c>
      <c r="G1269" s="1">
        <v>69198.169433938107</v>
      </c>
      <c r="H1269" s="1">
        <v>12585.993562129301</v>
      </c>
    </row>
    <row r="1270" spans="1:8" x14ac:dyDescent="0.25">
      <c r="A1270">
        <v>1268</v>
      </c>
      <c r="B1270">
        <v>1708</v>
      </c>
      <c r="C1270" t="s">
        <v>1530</v>
      </c>
      <c r="D1270" s="1">
        <v>0.77736617769543448</v>
      </c>
      <c r="E1270" s="1">
        <v>2.5321373866300798E-3</v>
      </c>
      <c r="F1270" s="1">
        <v>307</v>
      </c>
      <c r="G1270" s="1">
        <v>43705.786542125999</v>
      </c>
      <c r="H1270" s="1">
        <v>43187.660151102296</v>
      </c>
    </row>
    <row r="1271" spans="1:8" x14ac:dyDescent="0.25">
      <c r="A1271">
        <v>1269</v>
      </c>
      <c r="B1271">
        <v>2368</v>
      </c>
      <c r="C1271" t="s">
        <v>1912</v>
      </c>
      <c r="D1271" s="1">
        <v>0.69912947103869438</v>
      </c>
      <c r="E1271" s="1">
        <v>2.5239331084429399E-3</v>
      </c>
      <c r="F1271" s="1">
        <v>277</v>
      </c>
      <c r="G1271" s="1">
        <v>29095.277868367499</v>
      </c>
      <c r="H1271" s="1">
        <v>29095.277868367499</v>
      </c>
    </row>
    <row r="1272" spans="1:8" x14ac:dyDescent="0.25">
      <c r="A1272">
        <v>1270</v>
      </c>
      <c r="B1272">
        <v>5240</v>
      </c>
      <c r="C1272" t="s">
        <v>1184</v>
      </c>
      <c r="D1272" s="1">
        <v>9.0573994592949236E-2</v>
      </c>
      <c r="E1272" s="1">
        <v>2.5159442942485899E-3</v>
      </c>
      <c r="F1272" s="1">
        <v>36</v>
      </c>
      <c r="G1272" s="1">
        <v>2980.21390069464</v>
      </c>
      <c r="H1272" s="1">
        <v>2980.21390069464</v>
      </c>
    </row>
    <row r="1273" spans="1:8" x14ac:dyDescent="0.25">
      <c r="A1273">
        <v>1271</v>
      </c>
      <c r="B1273">
        <v>8982</v>
      </c>
      <c r="C1273" t="s">
        <v>1368</v>
      </c>
      <c r="D1273" s="1">
        <v>3.7614648408173246E-2</v>
      </c>
      <c r="E1273" s="1">
        <v>2.5076432272115499E-3</v>
      </c>
      <c r="F1273" s="1">
        <v>15</v>
      </c>
      <c r="G1273" s="1">
        <v>7940.3443704002402</v>
      </c>
      <c r="H1273" s="1">
        <v>6495.7462183075704</v>
      </c>
    </row>
    <row r="1274" spans="1:8" x14ac:dyDescent="0.25">
      <c r="A1274">
        <v>1272</v>
      </c>
      <c r="B1274">
        <v>7480</v>
      </c>
      <c r="C1274" t="s">
        <v>1635</v>
      </c>
      <c r="D1274" s="1">
        <v>1.0025171731067879E-2</v>
      </c>
      <c r="E1274" s="1">
        <v>2.5062929327669698E-3</v>
      </c>
      <c r="F1274" s="1">
        <v>4</v>
      </c>
      <c r="G1274" s="1">
        <v>8171.7539366445599</v>
      </c>
      <c r="H1274" s="1">
        <v>3397.3314864633999</v>
      </c>
    </row>
    <row r="1275" spans="1:8" x14ac:dyDescent="0.25">
      <c r="A1275">
        <v>1273</v>
      </c>
      <c r="B1275">
        <v>7552</v>
      </c>
      <c r="C1275" t="s">
        <v>1199</v>
      </c>
      <c r="D1275" s="1">
        <v>0.45802860230179154</v>
      </c>
      <c r="E1275" s="1">
        <v>2.5028885371682599E-3</v>
      </c>
      <c r="F1275" s="1">
        <v>183</v>
      </c>
      <c r="G1275" s="1">
        <v>20662.4362716654</v>
      </c>
      <c r="H1275" s="1">
        <v>20662.4362716654</v>
      </c>
    </row>
    <row r="1276" spans="1:8" x14ac:dyDescent="0.25">
      <c r="A1276">
        <v>1274</v>
      </c>
      <c r="B1276">
        <v>9470</v>
      </c>
      <c r="C1276" t="s">
        <v>751</v>
      </c>
      <c r="D1276" s="1">
        <v>6.4945776211387501E-2</v>
      </c>
      <c r="E1276" s="1">
        <v>2.49791446966875E-3</v>
      </c>
      <c r="F1276" s="1">
        <v>26</v>
      </c>
      <c r="G1276" s="1">
        <v>5307.8331531865097</v>
      </c>
      <c r="H1276" s="1">
        <v>5307.8331531865097</v>
      </c>
    </row>
    <row r="1277" spans="1:8" x14ac:dyDescent="0.25">
      <c r="A1277">
        <v>1275</v>
      </c>
      <c r="B1277">
        <v>7638</v>
      </c>
      <c r="C1277" t="s">
        <v>2679</v>
      </c>
      <c r="D1277" s="1">
        <v>4.9928710383817399E-3</v>
      </c>
      <c r="E1277" s="1">
        <v>2.49643551919087E-3</v>
      </c>
      <c r="F1277" s="1">
        <v>2</v>
      </c>
      <c r="G1277" s="1">
        <v>8948.1922185369003</v>
      </c>
      <c r="H1277" s="1">
        <v>8948.1922185369003</v>
      </c>
    </row>
    <row r="1278" spans="1:8" x14ac:dyDescent="0.25">
      <c r="A1278">
        <v>1276</v>
      </c>
      <c r="B1278">
        <v>3005</v>
      </c>
      <c r="C1278" t="s">
        <v>66</v>
      </c>
      <c r="D1278" s="1">
        <v>0.83107566028037183</v>
      </c>
      <c r="E1278" s="1">
        <v>2.4957227035446602E-3</v>
      </c>
      <c r="F1278" s="1">
        <v>333</v>
      </c>
      <c r="G1278" s="1">
        <v>34434.860959661797</v>
      </c>
      <c r="H1278" s="1">
        <v>33414.914901177297</v>
      </c>
    </row>
    <row r="1279" spans="1:8" x14ac:dyDescent="0.25">
      <c r="A1279">
        <v>1277</v>
      </c>
      <c r="B1279">
        <v>2714</v>
      </c>
      <c r="C1279" t="s">
        <v>891</v>
      </c>
      <c r="D1279" s="1">
        <v>0.17190200605536801</v>
      </c>
      <c r="E1279" s="1">
        <v>2.49133342109229E-3</v>
      </c>
      <c r="F1279" s="1">
        <v>69</v>
      </c>
      <c r="G1279" s="1">
        <v>14868.5058500142</v>
      </c>
      <c r="H1279" s="1">
        <v>12955.3271535531</v>
      </c>
    </row>
    <row r="1280" spans="1:8" x14ac:dyDescent="0.25">
      <c r="A1280">
        <v>1278</v>
      </c>
      <c r="B1280">
        <v>4861</v>
      </c>
      <c r="C1280" t="s">
        <v>1041</v>
      </c>
      <c r="D1280" s="1">
        <v>7.9529195849212156E-2</v>
      </c>
      <c r="E1280" s="1">
        <v>2.4852873702878799E-3</v>
      </c>
      <c r="F1280" s="1">
        <v>32</v>
      </c>
      <c r="G1280" s="1">
        <v>3131.1084914138801</v>
      </c>
      <c r="H1280" s="1">
        <v>3131.1084914138801</v>
      </c>
    </row>
    <row r="1281" spans="1:8" x14ac:dyDescent="0.25">
      <c r="A1281">
        <v>1279</v>
      </c>
      <c r="B1281">
        <v>2199</v>
      </c>
      <c r="C1281" t="s">
        <v>1855</v>
      </c>
      <c r="D1281" s="1">
        <v>0.54593267115409438</v>
      </c>
      <c r="E1281" s="1">
        <v>2.4815121416095201E-3</v>
      </c>
      <c r="F1281" s="1">
        <v>220</v>
      </c>
      <c r="G1281" s="1">
        <v>33088.889916356798</v>
      </c>
      <c r="H1281" s="1">
        <v>29796.4906745722</v>
      </c>
    </row>
    <row r="1282" spans="1:8" x14ac:dyDescent="0.25">
      <c r="A1282">
        <v>1280</v>
      </c>
      <c r="B1282">
        <v>6524</v>
      </c>
      <c r="C1282" t="s">
        <v>2888</v>
      </c>
      <c r="D1282" s="1">
        <v>2.4798274696642402E-3</v>
      </c>
      <c r="E1282" s="1">
        <v>2.4798274696642402E-3</v>
      </c>
      <c r="F1282" s="1">
        <v>1</v>
      </c>
      <c r="G1282" s="1">
        <v>13067.8011895408</v>
      </c>
      <c r="H1282" s="1">
        <v>668.39045530396595</v>
      </c>
    </row>
    <row r="1283" spans="1:8" x14ac:dyDescent="0.25">
      <c r="A1283">
        <v>1281</v>
      </c>
      <c r="B1283">
        <v>9603</v>
      </c>
      <c r="C1283" t="s">
        <v>1540</v>
      </c>
      <c r="D1283" s="1">
        <v>0.18256985749436369</v>
      </c>
      <c r="E1283" s="1">
        <v>2.4671602364103201E-3</v>
      </c>
      <c r="F1283" s="1">
        <v>74</v>
      </c>
      <c r="G1283" s="1">
        <v>11373.8898535142</v>
      </c>
      <c r="H1283" s="1">
        <v>11373.8898535142</v>
      </c>
    </row>
    <row r="1284" spans="1:8" x14ac:dyDescent="0.25">
      <c r="A1284">
        <v>1282</v>
      </c>
      <c r="B1284">
        <v>4724</v>
      </c>
      <c r="C1284" t="s">
        <v>2791</v>
      </c>
      <c r="D1284" s="1">
        <v>0.14270559790610288</v>
      </c>
      <c r="E1284" s="1">
        <v>2.4604413432086701E-3</v>
      </c>
      <c r="F1284" s="1">
        <v>58</v>
      </c>
      <c r="G1284" s="1">
        <v>48149.8205564366</v>
      </c>
      <c r="H1284" s="1">
        <v>30625.2961299669</v>
      </c>
    </row>
    <row r="1285" spans="1:8" x14ac:dyDescent="0.25">
      <c r="A1285">
        <v>1283</v>
      </c>
      <c r="B1285">
        <v>964</v>
      </c>
      <c r="C1285" t="s">
        <v>155</v>
      </c>
      <c r="D1285" s="1">
        <v>1.3080854827684787</v>
      </c>
      <c r="E1285" s="1">
        <v>2.4588072984369899E-3</v>
      </c>
      <c r="F1285" s="1">
        <v>532</v>
      </c>
      <c r="G1285" s="1">
        <v>57049.967045317899</v>
      </c>
      <c r="H1285" s="1">
        <v>57049.967045317899</v>
      </c>
    </row>
    <row r="1286" spans="1:8" x14ac:dyDescent="0.25">
      <c r="A1286">
        <v>1284</v>
      </c>
      <c r="B1286">
        <v>8021</v>
      </c>
      <c r="C1286" t="s">
        <v>2056</v>
      </c>
      <c r="D1286" s="1">
        <v>0.1180045063096512</v>
      </c>
      <c r="E1286" s="1">
        <v>2.4584272147843999E-3</v>
      </c>
      <c r="F1286" s="1">
        <v>48</v>
      </c>
      <c r="G1286" s="1">
        <v>7317.3510415413602</v>
      </c>
      <c r="H1286" s="1">
        <v>7317.3510415413602</v>
      </c>
    </row>
    <row r="1287" spans="1:8" x14ac:dyDescent="0.25">
      <c r="A1287">
        <v>1285</v>
      </c>
      <c r="B1287">
        <v>140</v>
      </c>
      <c r="C1287" t="s">
        <v>35</v>
      </c>
      <c r="D1287" s="1">
        <v>0.78464924545920534</v>
      </c>
      <c r="E1287" s="1">
        <v>2.4443901727701101E-3</v>
      </c>
      <c r="F1287" s="1">
        <v>321</v>
      </c>
      <c r="G1287" s="1">
        <v>31854.654046104301</v>
      </c>
      <c r="H1287" s="1">
        <v>31854.654046104301</v>
      </c>
    </row>
    <row r="1288" spans="1:8" x14ac:dyDescent="0.25">
      <c r="A1288">
        <v>1286</v>
      </c>
      <c r="B1288">
        <v>2694</v>
      </c>
      <c r="C1288" t="s">
        <v>3581</v>
      </c>
      <c r="D1288" s="1">
        <v>1.464498989298162E-2</v>
      </c>
      <c r="E1288" s="1">
        <v>2.44083164883027E-3</v>
      </c>
      <c r="F1288" s="1">
        <v>6</v>
      </c>
      <c r="G1288" s="1">
        <v>5392.0941531276803</v>
      </c>
      <c r="H1288" s="1">
        <v>761.53109340750098</v>
      </c>
    </row>
    <row r="1289" spans="1:8" x14ac:dyDescent="0.25">
      <c r="A1289">
        <v>1287</v>
      </c>
      <c r="B1289">
        <v>1381</v>
      </c>
      <c r="C1289" t="s">
        <v>2497</v>
      </c>
      <c r="D1289" s="1">
        <v>0.48294122741641804</v>
      </c>
      <c r="E1289" s="1">
        <v>2.4268403387759699E-3</v>
      </c>
      <c r="F1289" s="1">
        <v>199</v>
      </c>
      <c r="G1289" s="1">
        <v>31675.152286918899</v>
      </c>
      <c r="H1289" s="1">
        <v>28337.8859664312</v>
      </c>
    </row>
    <row r="1290" spans="1:8" x14ac:dyDescent="0.25">
      <c r="A1290">
        <v>1288</v>
      </c>
      <c r="B1290">
        <v>5536</v>
      </c>
      <c r="C1290" t="s">
        <v>639</v>
      </c>
      <c r="D1290" s="1">
        <v>0.32530256602791302</v>
      </c>
      <c r="E1290" s="1">
        <v>2.4096486372438002E-3</v>
      </c>
      <c r="F1290" s="1">
        <v>135</v>
      </c>
      <c r="G1290" s="1">
        <v>14622.5954191195</v>
      </c>
      <c r="H1290" s="1">
        <v>14622.5954191195</v>
      </c>
    </row>
    <row r="1291" spans="1:8" x14ac:dyDescent="0.25">
      <c r="A1291">
        <v>1289</v>
      </c>
      <c r="B1291">
        <v>7441</v>
      </c>
      <c r="C1291" t="s">
        <v>2058</v>
      </c>
      <c r="D1291" s="1">
        <v>4.8131941105702602E-3</v>
      </c>
      <c r="E1291" s="1">
        <v>2.4065970552851301E-3</v>
      </c>
      <c r="F1291" s="1">
        <v>2</v>
      </c>
      <c r="G1291" s="1">
        <v>7654.6567508462804</v>
      </c>
      <c r="H1291" s="1">
        <v>586.07060327485499</v>
      </c>
    </row>
    <row r="1292" spans="1:8" x14ac:dyDescent="0.25">
      <c r="A1292">
        <v>1290</v>
      </c>
      <c r="B1292">
        <v>4823</v>
      </c>
      <c r="C1292" t="s">
        <v>1827</v>
      </c>
      <c r="D1292" s="1">
        <v>0.11293747842044193</v>
      </c>
      <c r="E1292" s="1">
        <v>2.4029250727753602E-3</v>
      </c>
      <c r="F1292" s="1">
        <v>47</v>
      </c>
      <c r="G1292" s="1">
        <v>15191.966095239</v>
      </c>
      <c r="H1292" s="1">
        <v>15191.966095239</v>
      </c>
    </row>
    <row r="1293" spans="1:8" x14ac:dyDescent="0.25">
      <c r="A1293">
        <v>1291</v>
      </c>
      <c r="B1293">
        <v>1813</v>
      </c>
      <c r="C1293" t="s">
        <v>2513</v>
      </c>
      <c r="D1293" s="1">
        <v>0.31906247904558749</v>
      </c>
      <c r="E1293" s="1">
        <v>2.3989660078615601E-3</v>
      </c>
      <c r="F1293" s="1">
        <v>133</v>
      </c>
      <c r="G1293" s="1">
        <v>32625.179503055198</v>
      </c>
      <c r="H1293" s="1">
        <v>30817.376657861802</v>
      </c>
    </row>
    <row r="1294" spans="1:8" x14ac:dyDescent="0.25">
      <c r="A1294">
        <v>1292</v>
      </c>
      <c r="B1294">
        <v>6735</v>
      </c>
      <c r="C1294" t="s">
        <v>1818</v>
      </c>
      <c r="D1294" s="1">
        <v>7.1849440960069198E-3</v>
      </c>
      <c r="E1294" s="1">
        <v>2.3949813653356398E-3</v>
      </c>
      <c r="F1294" s="1">
        <v>3</v>
      </c>
      <c r="G1294" s="1">
        <v>1598.90810178281</v>
      </c>
      <c r="H1294" s="1">
        <v>1598.90810178281</v>
      </c>
    </row>
    <row r="1295" spans="1:8" x14ac:dyDescent="0.25">
      <c r="A1295">
        <v>1293</v>
      </c>
      <c r="B1295">
        <v>2824</v>
      </c>
      <c r="C1295" t="s">
        <v>1533</v>
      </c>
      <c r="D1295" s="1">
        <v>2.38617367833766E-3</v>
      </c>
      <c r="E1295" s="1">
        <v>2.38617367833766E-3</v>
      </c>
      <c r="F1295" s="1">
        <v>1</v>
      </c>
      <c r="G1295" s="1">
        <v>16678.3963186705</v>
      </c>
      <c r="H1295" s="1">
        <v>16678.3963186705</v>
      </c>
    </row>
    <row r="1296" spans="1:8" x14ac:dyDescent="0.25">
      <c r="A1296">
        <v>1294</v>
      </c>
      <c r="B1296">
        <v>3792</v>
      </c>
      <c r="C1296" t="s">
        <v>3214</v>
      </c>
      <c r="D1296" s="1">
        <v>0.10344149337095025</v>
      </c>
      <c r="E1296" s="1">
        <v>2.3509430311579602E-3</v>
      </c>
      <c r="F1296" s="1">
        <v>44</v>
      </c>
      <c r="G1296" s="1">
        <v>31715.3367600948</v>
      </c>
      <c r="H1296" s="1">
        <v>4005.9439313001099</v>
      </c>
    </row>
    <row r="1297" spans="1:8" x14ac:dyDescent="0.25">
      <c r="A1297">
        <v>1295</v>
      </c>
      <c r="B1297">
        <v>4407</v>
      </c>
      <c r="C1297" t="s">
        <v>645</v>
      </c>
      <c r="D1297" s="1">
        <v>4.7014395852921206E-2</v>
      </c>
      <c r="E1297" s="1">
        <v>2.3507197926460601E-3</v>
      </c>
      <c r="F1297" s="1">
        <v>20</v>
      </c>
      <c r="G1297" s="1">
        <v>1919.70065330241</v>
      </c>
      <c r="H1297" s="1">
        <v>1853.12778554336</v>
      </c>
    </row>
    <row r="1298" spans="1:8" x14ac:dyDescent="0.25">
      <c r="A1298">
        <v>1296</v>
      </c>
      <c r="B1298">
        <v>6687</v>
      </c>
      <c r="C1298" t="s">
        <v>3323</v>
      </c>
      <c r="D1298" s="1">
        <v>1.8784092702638321E-2</v>
      </c>
      <c r="E1298" s="1">
        <v>2.3480115878297902E-3</v>
      </c>
      <c r="F1298" s="1">
        <v>8</v>
      </c>
      <c r="G1298" s="1">
        <v>4473.5203810452304</v>
      </c>
      <c r="H1298" s="1">
        <v>1072.00714158553</v>
      </c>
    </row>
    <row r="1299" spans="1:8" x14ac:dyDescent="0.25">
      <c r="A1299">
        <v>1297</v>
      </c>
      <c r="B1299">
        <v>9009</v>
      </c>
      <c r="C1299" t="s">
        <v>1218</v>
      </c>
      <c r="D1299" s="1">
        <v>5.852499171290975E-2</v>
      </c>
      <c r="E1299" s="1">
        <v>2.3409996685163901E-3</v>
      </c>
      <c r="F1299" s="1">
        <v>25</v>
      </c>
      <c r="G1299" s="1">
        <v>3460.0472179046201</v>
      </c>
      <c r="H1299" s="1">
        <v>2540.88840787972</v>
      </c>
    </row>
    <row r="1300" spans="1:8" x14ac:dyDescent="0.25">
      <c r="A1300">
        <v>1298</v>
      </c>
      <c r="B1300">
        <v>7068</v>
      </c>
      <c r="C1300" t="s">
        <v>1755</v>
      </c>
      <c r="D1300" s="1">
        <v>5.5937612439043681E-2</v>
      </c>
      <c r="E1300" s="1">
        <v>2.33073385162682E-3</v>
      </c>
      <c r="F1300" s="1">
        <v>24</v>
      </c>
      <c r="G1300" s="1">
        <v>3260.5606539123701</v>
      </c>
      <c r="H1300" s="1">
        <v>2497.7197176683999</v>
      </c>
    </row>
    <row r="1301" spans="1:8" x14ac:dyDescent="0.25">
      <c r="A1301">
        <v>1299</v>
      </c>
      <c r="B1301">
        <v>6862</v>
      </c>
      <c r="C1301" t="s">
        <v>334</v>
      </c>
      <c r="D1301" s="1">
        <v>0.22907059651618064</v>
      </c>
      <c r="E1301" s="1">
        <v>2.3138444092543498E-3</v>
      </c>
      <c r="F1301" s="1">
        <v>99</v>
      </c>
      <c r="G1301" s="1">
        <v>14031.170915222199</v>
      </c>
      <c r="H1301" s="1">
        <v>12960.308395856</v>
      </c>
    </row>
    <row r="1302" spans="1:8" x14ac:dyDescent="0.25">
      <c r="A1302">
        <v>1300</v>
      </c>
      <c r="B1302">
        <v>6493</v>
      </c>
      <c r="C1302" t="s">
        <v>2766</v>
      </c>
      <c r="D1302" s="1">
        <v>7.844115949440128E-2</v>
      </c>
      <c r="E1302" s="1">
        <v>2.3070929263059202E-3</v>
      </c>
      <c r="F1302" s="1">
        <v>34</v>
      </c>
      <c r="G1302" s="1">
        <v>39207.042694761003</v>
      </c>
      <c r="H1302" s="1">
        <v>34798.532022818399</v>
      </c>
    </row>
    <row r="1303" spans="1:8" x14ac:dyDescent="0.25">
      <c r="A1303">
        <v>1301</v>
      </c>
      <c r="B1303">
        <v>8661</v>
      </c>
      <c r="C1303" t="s">
        <v>1703</v>
      </c>
      <c r="D1303" s="1">
        <v>0.16596232762054319</v>
      </c>
      <c r="E1303" s="1">
        <v>2.3050323280631E-3</v>
      </c>
      <c r="F1303" s="1">
        <v>72</v>
      </c>
      <c r="G1303" s="1">
        <v>10963.5628871604</v>
      </c>
      <c r="H1303" s="1">
        <v>10963.5628871604</v>
      </c>
    </row>
    <row r="1304" spans="1:8" x14ac:dyDescent="0.25">
      <c r="A1304">
        <v>1302</v>
      </c>
      <c r="B1304">
        <v>924</v>
      </c>
      <c r="C1304" t="s">
        <v>487</v>
      </c>
      <c r="D1304" s="1">
        <v>1.4766600782933816</v>
      </c>
      <c r="E1304" s="1">
        <v>2.300093579896233E-3</v>
      </c>
      <c r="F1304" s="1">
        <v>642</v>
      </c>
      <c r="G1304" s="1">
        <v>137475.3806906938</v>
      </c>
      <c r="H1304" s="1">
        <v>137475.3806906938</v>
      </c>
    </row>
    <row r="1305" spans="1:8" x14ac:dyDescent="0.25">
      <c r="A1305">
        <v>1303</v>
      </c>
      <c r="B1305">
        <v>280</v>
      </c>
      <c r="C1305" t="s">
        <v>3320</v>
      </c>
      <c r="D1305" s="1">
        <v>0.25278050219851</v>
      </c>
      <c r="E1305" s="1">
        <v>2.2980045654410002E-3</v>
      </c>
      <c r="F1305" s="1">
        <v>110</v>
      </c>
      <c r="G1305" s="1">
        <v>20343.191488610399</v>
      </c>
      <c r="H1305" s="1">
        <v>12060.4399780855</v>
      </c>
    </row>
    <row r="1306" spans="1:8" x14ac:dyDescent="0.25">
      <c r="A1306">
        <v>1304</v>
      </c>
      <c r="B1306">
        <v>6295</v>
      </c>
      <c r="C1306" t="s">
        <v>882</v>
      </c>
      <c r="D1306" s="1">
        <v>3.9043600437699569E-2</v>
      </c>
      <c r="E1306" s="1">
        <v>2.2966823786882101E-3</v>
      </c>
      <c r="F1306" s="1">
        <v>17</v>
      </c>
      <c r="G1306" s="1">
        <v>53844.467929930302</v>
      </c>
      <c r="H1306" s="1">
        <v>2966.0846435649</v>
      </c>
    </row>
    <row r="1307" spans="1:8" x14ac:dyDescent="0.25">
      <c r="A1307">
        <v>1305</v>
      </c>
      <c r="B1307">
        <v>1265</v>
      </c>
      <c r="C1307" t="s">
        <v>1844</v>
      </c>
      <c r="D1307" s="1">
        <v>0.113881232609436</v>
      </c>
      <c r="E1307" s="1">
        <v>2.2776246521887199E-3</v>
      </c>
      <c r="F1307" s="1">
        <v>50</v>
      </c>
      <c r="G1307" s="1">
        <v>10065.4499010982</v>
      </c>
      <c r="H1307" s="1">
        <v>7932.1339006138396</v>
      </c>
    </row>
    <row r="1308" spans="1:8" x14ac:dyDescent="0.25">
      <c r="A1308">
        <v>1306</v>
      </c>
      <c r="B1308">
        <v>7680</v>
      </c>
      <c r="C1308" t="s">
        <v>1282</v>
      </c>
      <c r="D1308" s="1">
        <v>7.2826235491447677E-2</v>
      </c>
      <c r="E1308" s="1">
        <v>2.2758198591077399E-3</v>
      </c>
      <c r="F1308" s="1">
        <v>32</v>
      </c>
      <c r="G1308" s="1">
        <v>3470.7280223959101</v>
      </c>
      <c r="H1308" s="1">
        <v>3470.7280223959101</v>
      </c>
    </row>
    <row r="1309" spans="1:8" x14ac:dyDescent="0.25">
      <c r="A1309">
        <v>1307</v>
      </c>
      <c r="B1309">
        <v>281</v>
      </c>
      <c r="C1309" t="s">
        <v>2591</v>
      </c>
      <c r="D1309" s="1">
        <v>0.31857706773055383</v>
      </c>
      <c r="E1309" s="1">
        <v>2.2755504837896701E-3</v>
      </c>
      <c r="F1309" s="1">
        <v>140</v>
      </c>
      <c r="G1309" s="1">
        <v>47298.956900363897</v>
      </c>
      <c r="H1309" s="1">
        <v>47298.956900363897</v>
      </c>
    </row>
    <row r="1310" spans="1:8" x14ac:dyDescent="0.25">
      <c r="A1310">
        <v>1308</v>
      </c>
      <c r="B1310">
        <v>9593</v>
      </c>
      <c r="C1310" t="s">
        <v>632</v>
      </c>
      <c r="D1310" s="1">
        <v>1.8084294577065278E-2</v>
      </c>
      <c r="E1310" s="1">
        <v>2.2605368221331598E-3</v>
      </c>
      <c r="F1310" s="1">
        <v>8</v>
      </c>
      <c r="G1310" s="1">
        <v>885.08262722423297</v>
      </c>
      <c r="H1310" s="1">
        <v>885.08262722423297</v>
      </c>
    </row>
    <row r="1311" spans="1:8" x14ac:dyDescent="0.25">
      <c r="A1311">
        <v>1309</v>
      </c>
      <c r="B1311">
        <v>6031</v>
      </c>
      <c r="C1311" t="s">
        <v>1040</v>
      </c>
      <c r="D1311" s="1">
        <v>3.3813172692790647E-2</v>
      </c>
      <c r="E1311" s="1">
        <v>2.2542115128527098E-3</v>
      </c>
      <c r="F1311" s="1">
        <v>15</v>
      </c>
      <c r="G1311" s="1">
        <v>1164.50688537972</v>
      </c>
      <c r="H1311" s="1">
        <v>1164.50688537972</v>
      </c>
    </row>
    <row r="1312" spans="1:8" x14ac:dyDescent="0.25">
      <c r="A1312">
        <v>1310</v>
      </c>
      <c r="B1312">
        <v>9833</v>
      </c>
      <c r="C1312" t="s">
        <v>3010</v>
      </c>
      <c r="D1312" s="1">
        <v>2.2494379956736199E-3</v>
      </c>
      <c r="E1312" s="1">
        <v>2.2494379956736199E-3</v>
      </c>
      <c r="F1312" s="1">
        <v>1</v>
      </c>
      <c r="G1312" s="1">
        <v>185.78185578577401</v>
      </c>
      <c r="H1312" s="1">
        <v>185.78185578577401</v>
      </c>
    </row>
    <row r="1313" spans="1:8" x14ac:dyDescent="0.25">
      <c r="A1313">
        <v>1311</v>
      </c>
      <c r="B1313">
        <v>1986</v>
      </c>
      <c r="C1313" t="s">
        <v>3381</v>
      </c>
      <c r="D1313" s="1">
        <v>0.27885736907982006</v>
      </c>
      <c r="E1313" s="1">
        <v>2.2488497506437102E-3</v>
      </c>
      <c r="F1313" s="1">
        <v>124</v>
      </c>
      <c r="G1313" s="1">
        <v>13839.643654383201</v>
      </c>
      <c r="H1313" s="1">
        <v>13606.709615102</v>
      </c>
    </row>
    <row r="1314" spans="1:8" x14ac:dyDescent="0.25">
      <c r="A1314">
        <v>1312</v>
      </c>
      <c r="B1314">
        <v>2791</v>
      </c>
      <c r="C1314" t="s">
        <v>2235</v>
      </c>
      <c r="D1314" s="1">
        <v>0.28029903411196749</v>
      </c>
      <c r="E1314" s="1">
        <v>2.24239227289574E-3</v>
      </c>
      <c r="F1314" s="1">
        <v>125</v>
      </c>
      <c r="G1314" s="1">
        <v>13600.696140440899</v>
      </c>
      <c r="H1314" s="1">
        <v>13600.696140440899</v>
      </c>
    </row>
    <row r="1315" spans="1:8" x14ac:dyDescent="0.25">
      <c r="A1315">
        <v>1313</v>
      </c>
      <c r="B1315">
        <v>9114</v>
      </c>
      <c r="C1315" t="s">
        <v>1932</v>
      </c>
      <c r="D1315" s="1">
        <v>0.10501573156331526</v>
      </c>
      <c r="E1315" s="1">
        <v>2.23437726730458E-3</v>
      </c>
      <c r="F1315" s="1">
        <v>47</v>
      </c>
      <c r="G1315" s="1">
        <v>5848.9554852620204</v>
      </c>
      <c r="H1315" s="1">
        <v>5848.9554852620204</v>
      </c>
    </row>
    <row r="1316" spans="1:8" x14ac:dyDescent="0.25">
      <c r="A1316">
        <v>1314</v>
      </c>
      <c r="B1316">
        <v>6836</v>
      </c>
      <c r="C1316" t="s">
        <v>1759</v>
      </c>
      <c r="D1316" s="1">
        <v>2.2313676234705002E-3</v>
      </c>
      <c r="E1316" s="1">
        <v>2.2313676234705002E-3</v>
      </c>
      <c r="F1316" s="1">
        <v>1</v>
      </c>
      <c r="G1316" s="1">
        <v>3770.3668559027201</v>
      </c>
      <c r="H1316" s="1">
        <v>3770.3668559027201</v>
      </c>
    </row>
    <row r="1317" spans="1:8" x14ac:dyDescent="0.25">
      <c r="A1317">
        <v>1315</v>
      </c>
      <c r="B1317">
        <v>4346</v>
      </c>
      <c r="C1317" t="s">
        <v>1371</v>
      </c>
      <c r="D1317" s="1">
        <v>6.6794737017053699E-2</v>
      </c>
      <c r="E1317" s="1">
        <v>2.22649123390179E-3</v>
      </c>
      <c r="F1317" s="1">
        <v>30</v>
      </c>
      <c r="G1317" s="1">
        <v>5733.52117382912</v>
      </c>
      <c r="H1317" s="1">
        <v>4493.3107824694698</v>
      </c>
    </row>
    <row r="1318" spans="1:8" x14ac:dyDescent="0.25">
      <c r="A1318">
        <v>1316</v>
      </c>
      <c r="B1318">
        <v>2722</v>
      </c>
      <c r="C1318" t="s">
        <v>67</v>
      </c>
      <c r="D1318" s="1">
        <v>0.31597748831200262</v>
      </c>
      <c r="E1318" s="1">
        <v>2.2096327853986198E-3</v>
      </c>
      <c r="F1318" s="1">
        <v>143</v>
      </c>
      <c r="G1318" s="1">
        <v>14707.8472261234</v>
      </c>
      <c r="H1318" s="1">
        <v>14707.8472261234</v>
      </c>
    </row>
    <row r="1319" spans="1:8" x14ac:dyDescent="0.25">
      <c r="A1319">
        <v>1317</v>
      </c>
      <c r="B1319">
        <v>4283</v>
      </c>
      <c r="C1319" t="s">
        <v>153</v>
      </c>
      <c r="D1319" s="1">
        <v>0.72406758441621666</v>
      </c>
      <c r="E1319" s="1">
        <v>2.2008133264930598E-3</v>
      </c>
      <c r="F1319" s="1">
        <v>329</v>
      </c>
      <c r="G1319" s="1">
        <v>34224.6241892002</v>
      </c>
      <c r="H1319" s="1">
        <v>34224.6241892002</v>
      </c>
    </row>
    <row r="1320" spans="1:8" x14ac:dyDescent="0.25">
      <c r="A1320">
        <v>1318</v>
      </c>
      <c r="B1320">
        <v>1663</v>
      </c>
      <c r="C1320" t="s">
        <v>813</v>
      </c>
      <c r="D1320" s="1">
        <v>0.27945882226112462</v>
      </c>
      <c r="E1320" s="1">
        <v>2.2004631674104299E-3</v>
      </c>
      <c r="F1320" s="1">
        <v>127</v>
      </c>
      <c r="G1320" s="1">
        <v>12890.832905945301</v>
      </c>
      <c r="H1320" s="1">
        <v>12303.589167538599</v>
      </c>
    </row>
    <row r="1321" spans="1:8" x14ac:dyDescent="0.25">
      <c r="A1321">
        <v>1319</v>
      </c>
      <c r="B1321">
        <v>9338</v>
      </c>
      <c r="C1321" t="s">
        <v>1877</v>
      </c>
      <c r="D1321" s="1">
        <v>5.1830366246413684E-2</v>
      </c>
      <c r="E1321" s="1">
        <v>2.1595985936005702E-3</v>
      </c>
      <c r="F1321" s="1">
        <v>24</v>
      </c>
      <c r="G1321" s="1">
        <v>2195.6314645357802</v>
      </c>
      <c r="H1321" s="1">
        <v>2195.6314645357802</v>
      </c>
    </row>
    <row r="1322" spans="1:8" x14ac:dyDescent="0.25">
      <c r="A1322">
        <v>1320</v>
      </c>
      <c r="B1322">
        <v>4482</v>
      </c>
      <c r="C1322" t="s">
        <v>1872</v>
      </c>
      <c r="D1322" s="1">
        <v>8.4149869828537116E-2</v>
      </c>
      <c r="E1322" s="1">
        <v>2.1576889699624902E-3</v>
      </c>
      <c r="F1322" s="1">
        <v>39</v>
      </c>
      <c r="G1322" s="1">
        <v>22124.132123439998</v>
      </c>
      <c r="H1322" s="1">
        <v>22124.132123439998</v>
      </c>
    </row>
    <row r="1323" spans="1:8" x14ac:dyDescent="0.25">
      <c r="A1323">
        <v>1321</v>
      </c>
      <c r="B1323">
        <v>1401</v>
      </c>
      <c r="C1323" t="s">
        <v>577</v>
      </c>
      <c r="D1323" s="1">
        <v>0.21895522812176441</v>
      </c>
      <c r="E1323" s="1">
        <v>2.14661988354671E-3</v>
      </c>
      <c r="F1323" s="1">
        <v>102</v>
      </c>
      <c r="G1323" s="1">
        <v>14269.0206241292</v>
      </c>
      <c r="H1323" s="1">
        <v>14269.0206241292</v>
      </c>
    </row>
    <row r="1324" spans="1:8" x14ac:dyDescent="0.25">
      <c r="A1324">
        <v>1322</v>
      </c>
      <c r="B1324">
        <v>1566</v>
      </c>
      <c r="C1324" t="s">
        <v>3162</v>
      </c>
      <c r="D1324" s="1">
        <v>0.37700763236565082</v>
      </c>
      <c r="E1324" s="1">
        <v>2.1420888202593798E-3</v>
      </c>
      <c r="F1324" s="1">
        <v>176</v>
      </c>
      <c r="G1324" s="1">
        <v>30438.082594672898</v>
      </c>
      <c r="H1324" s="1">
        <v>29528.805765767502</v>
      </c>
    </row>
    <row r="1325" spans="1:8" x14ac:dyDescent="0.25">
      <c r="A1325">
        <v>1323</v>
      </c>
      <c r="B1325">
        <v>6503</v>
      </c>
      <c r="C1325" t="s">
        <v>2723</v>
      </c>
      <c r="D1325" s="1">
        <v>0.12603902930335384</v>
      </c>
      <c r="E1325" s="1">
        <v>2.1362547339551499E-3</v>
      </c>
      <c r="F1325" s="1">
        <v>59</v>
      </c>
      <c r="G1325" s="1">
        <v>30947.805490993502</v>
      </c>
      <c r="H1325" s="1">
        <v>28736.9145753876</v>
      </c>
    </row>
    <row r="1326" spans="1:8" x14ac:dyDescent="0.25">
      <c r="A1326">
        <v>1324</v>
      </c>
      <c r="B1326">
        <v>2232</v>
      </c>
      <c r="C1326" t="s">
        <v>707</v>
      </c>
      <c r="D1326" s="1">
        <v>0.19546057110103038</v>
      </c>
      <c r="E1326" s="1">
        <v>2.1245714250111999E-3</v>
      </c>
      <c r="F1326" s="1">
        <v>92</v>
      </c>
      <c r="G1326" s="1">
        <v>8294.05683562999</v>
      </c>
      <c r="H1326" s="1">
        <v>8294.05683562999</v>
      </c>
    </row>
    <row r="1327" spans="1:8" x14ac:dyDescent="0.25">
      <c r="A1327">
        <v>1325</v>
      </c>
      <c r="B1327">
        <v>5551</v>
      </c>
      <c r="C1327" t="s">
        <v>2538</v>
      </c>
      <c r="D1327" s="1">
        <v>7.8499816822749063E-2</v>
      </c>
      <c r="E1327" s="1">
        <v>2.1216166708851098E-3</v>
      </c>
      <c r="F1327" s="1">
        <v>37</v>
      </c>
      <c r="G1327" s="1">
        <v>12113.6185032059</v>
      </c>
      <c r="H1327" s="1">
        <v>7602.3972068938701</v>
      </c>
    </row>
    <row r="1328" spans="1:8" x14ac:dyDescent="0.25">
      <c r="A1328">
        <v>1326</v>
      </c>
      <c r="B1328">
        <v>5525</v>
      </c>
      <c r="C1328" t="s">
        <v>3091</v>
      </c>
      <c r="D1328" s="1">
        <v>0.19452146833957423</v>
      </c>
      <c r="E1328" s="1">
        <v>2.11436378629972E-3</v>
      </c>
      <c r="F1328" s="1">
        <v>92</v>
      </c>
      <c r="G1328" s="1">
        <v>22337.571996322298</v>
      </c>
      <c r="H1328" s="1">
        <v>12179.0697056053</v>
      </c>
    </row>
    <row r="1329" spans="1:8" x14ac:dyDescent="0.25">
      <c r="A1329">
        <v>1327</v>
      </c>
      <c r="B1329">
        <v>3123</v>
      </c>
      <c r="C1329" t="s">
        <v>1686</v>
      </c>
      <c r="D1329" s="1">
        <v>0.15407813118410502</v>
      </c>
      <c r="E1329" s="1">
        <v>2.1106593312891098E-3</v>
      </c>
      <c r="F1329" s="1">
        <v>73</v>
      </c>
      <c r="G1329" s="1">
        <v>6749.27173627916</v>
      </c>
      <c r="H1329" s="1">
        <v>6749.27173627916</v>
      </c>
    </row>
    <row r="1330" spans="1:8" x14ac:dyDescent="0.25">
      <c r="A1330">
        <v>1328</v>
      </c>
      <c r="B1330">
        <v>715</v>
      </c>
      <c r="C1330" t="s">
        <v>410</v>
      </c>
      <c r="D1330" s="1">
        <v>0.31447500669259759</v>
      </c>
      <c r="E1330" s="1">
        <v>2.11057051471542E-3</v>
      </c>
      <c r="F1330" s="1">
        <v>149</v>
      </c>
      <c r="G1330" s="1">
        <v>14681.1435425011</v>
      </c>
      <c r="H1330" s="1">
        <v>14681.1435425011</v>
      </c>
    </row>
    <row r="1331" spans="1:8" x14ac:dyDescent="0.25">
      <c r="A1331">
        <v>1329</v>
      </c>
      <c r="B1331">
        <v>4719</v>
      </c>
      <c r="C1331" t="s">
        <v>58</v>
      </c>
      <c r="D1331" s="1">
        <v>0.41327048032693636</v>
      </c>
      <c r="E1331" s="1">
        <v>2.1085228588108998E-3</v>
      </c>
      <c r="F1331" s="1">
        <v>196</v>
      </c>
      <c r="G1331" s="1">
        <v>23157.903782030298</v>
      </c>
      <c r="H1331" s="1">
        <v>23157.903782030298</v>
      </c>
    </row>
    <row r="1332" spans="1:8" x14ac:dyDescent="0.25">
      <c r="A1332">
        <v>1330</v>
      </c>
      <c r="B1332">
        <v>4145</v>
      </c>
      <c r="C1332" t="s">
        <v>49</v>
      </c>
      <c r="D1332" s="1">
        <v>0.36612286577720177</v>
      </c>
      <c r="E1332" s="1">
        <v>2.09213066158401E-3</v>
      </c>
      <c r="F1332" s="1">
        <v>175</v>
      </c>
      <c r="G1332" s="1">
        <v>17715.992939125699</v>
      </c>
      <c r="H1332" s="1">
        <v>17715.992939125699</v>
      </c>
    </row>
    <row r="1333" spans="1:8" x14ac:dyDescent="0.25">
      <c r="A1333">
        <v>1331</v>
      </c>
      <c r="B1333">
        <v>5561</v>
      </c>
      <c r="C1333" t="s">
        <v>2476</v>
      </c>
      <c r="D1333" s="1">
        <v>6.2684478658793698E-3</v>
      </c>
      <c r="E1333" s="1">
        <v>2.0894826219597898E-3</v>
      </c>
      <c r="F1333" s="1">
        <v>3</v>
      </c>
      <c r="G1333" s="1">
        <v>3441.3014805808298</v>
      </c>
      <c r="H1333" s="1">
        <v>3441.3014805808298</v>
      </c>
    </row>
    <row r="1334" spans="1:8" x14ac:dyDescent="0.25">
      <c r="A1334">
        <v>1332</v>
      </c>
      <c r="B1334">
        <v>5138</v>
      </c>
      <c r="C1334" t="s">
        <v>2336</v>
      </c>
      <c r="D1334" s="1">
        <v>0.14924858220117793</v>
      </c>
      <c r="E1334" s="1">
        <v>2.07289697501636E-3</v>
      </c>
      <c r="F1334" s="1">
        <v>72</v>
      </c>
      <c r="G1334" s="1">
        <v>11634.085681624099</v>
      </c>
      <c r="H1334" s="1">
        <v>9066.2649143385206</v>
      </c>
    </row>
    <row r="1335" spans="1:8" x14ac:dyDescent="0.25">
      <c r="A1335">
        <v>1333</v>
      </c>
      <c r="B1335">
        <v>4726</v>
      </c>
      <c r="C1335" t="s">
        <v>47</v>
      </c>
      <c r="D1335" s="1">
        <v>0.75160002087158873</v>
      </c>
      <c r="E1335" s="1">
        <v>2.0423913610640998E-3</v>
      </c>
      <c r="F1335" s="1">
        <v>368</v>
      </c>
      <c r="G1335" s="1">
        <v>39873.742842352098</v>
      </c>
      <c r="H1335" s="1">
        <v>39873.742842352098</v>
      </c>
    </row>
    <row r="1336" spans="1:8" x14ac:dyDescent="0.25">
      <c r="A1336">
        <v>1334</v>
      </c>
      <c r="B1336">
        <v>8884</v>
      </c>
      <c r="C1336" t="s">
        <v>2971</v>
      </c>
      <c r="D1336" s="1">
        <v>5.5140025868158589E-2</v>
      </c>
      <c r="E1336" s="1">
        <v>2.04222318030217E-3</v>
      </c>
      <c r="F1336" s="1">
        <v>27</v>
      </c>
      <c r="G1336" s="1">
        <v>7747.6311910200602</v>
      </c>
      <c r="H1336" s="1">
        <v>5462.3477965039901</v>
      </c>
    </row>
    <row r="1337" spans="1:8" x14ac:dyDescent="0.25">
      <c r="A1337">
        <v>1335</v>
      </c>
      <c r="B1337">
        <v>1425</v>
      </c>
      <c r="C1337" t="s">
        <v>3471</v>
      </c>
      <c r="D1337" s="1">
        <v>3.4698855782984657E-2</v>
      </c>
      <c r="E1337" s="1">
        <v>2.0411091637049798E-3</v>
      </c>
      <c r="F1337" s="1">
        <v>17</v>
      </c>
      <c r="G1337" s="1">
        <v>11479.982978260399</v>
      </c>
      <c r="H1337" s="1">
        <v>1736.6554213492</v>
      </c>
    </row>
    <row r="1338" spans="1:8" x14ac:dyDescent="0.25">
      <c r="A1338">
        <v>1336</v>
      </c>
      <c r="B1338">
        <v>9105</v>
      </c>
      <c r="C1338" t="s">
        <v>2146</v>
      </c>
      <c r="D1338" s="1">
        <v>6.9275099008040464E-2</v>
      </c>
      <c r="E1338" s="1">
        <v>2.0375029120011899E-3</v>
      </c>
      <c r="F1338" s="1">
        <v>34</v>
      </c>
      <c r="G1338" s="1">
        <v>13497.4541607377</v>
      </c>
      <c r="H1338" s="1">
        <v>13497.4541607377</v>
      </c>
    </row>
    <row r="1339" spans="1:8" x14ac:dyDescent="0.25">
      <c r="A1339">
        <v>1337</v>
      </c>
      <c r="B1339">
        <v>7796</v>
      </c>
      <c r="C1339" t="s">
        <v>3095</v>
      </c>
      <c r="D1339" s="1">
        <v>1.8323160690695669E-2</v>
      </c>
      <c r="E1339" s="1">
        <v>2.03590674341063E-3</v>
      </c>
      <c r="F1339" s="1">
        <v>9</v>
      </c>
      <c r="G1339" s="1">
        <v>961.63100032501802</v>
      </c>
      <c r="H1339" s="1">
        <v>961.63100032501802</v>
      </c>
    </row>
    <row r="1340" spans="1:8" x14ac:dyDescent="0.25">
      <c r="A1340">
        <v>1338</v>
      </c>
      <c r="B1340">
        <v>4455</v>
      </c>
      <c r="C1340" t="s">
        <v>1879</v>
      </c>
      <c r="D1340" s="1">
        <v>0.22335907744255271</v>
      </c>
      <c r="E1340" s="1">
        <v>2.03053706765957E-3</v>
      </c>
      <c r="F1340" s="1">
        <v>110</v>
      </c>
      <c r="G1340" s="1">
        <v>16262.903831551501</v>
      </c>
      <c r="H1340" s="1">
        <v>16262.903831551501</v>
      </c>
    </row>
    <row r="1341" spans="1:8" x14ac:dyDescent="0.25">
      <c r="A1341">
        <v>1339</v>
      </c>
      <c r="B1341">
        <v>5042</v>
      </c>
      <c r="C1341" t="s">
        <v>134</v>
      </c>
      <c r="D1341" s="1">
        <v>0.19665400153859963</v>
      </c>
      <c r="E1341" s="1">
        <v>2.0273608406041199E-3</v>
      </c>
      <c r="F1341" s="1">
        <v>97</v>
      </c>
      <c r="G1341" s="1">
        <v>21978.082487556399</v>
      </c>
      <c r="H1341" s="1">
        <v>21978.082487556399</v>
      </c>
    </row>
    <row r="1342" spans="1:8" x14ac:dyDescent="0.25">
      <c r="A1342">
        <v>1340</v>
      </c>
      <c r="B1342">
        <v>4765</v>
      </c>
      <c r="C1342" t="s">
        <v>1603</v>
      </c>
      <c r="D1342" s="1">
        <v>2.634806769682425E-2</v>
      </c>
      <c r="E1342" s="1">
        <v>2.0267744382172501E-3</v>
      </c>
      <c r="F1342" s="1">
        <v>13</v>
      </c>
      <c r="G1342" s="1">
        <v>25712.485632023101</v>
      </c>
      <c r="H1342" s="1">
        <v>1516.0203108549899</v>
      </c>
    </row>
    <row r="1343" spans="1:8" x14ac:dyDescent="0.25">
      <c r="A1343">
        <v>1341</v>
      </c>
      <c r="B1343">
        <v>23</v>
      </c>
      <c r="C1343" t="s">
        <v>3261</v>
      </c>
      <c r="D1343" s="1">
        <v>1.819309014483363E-2</v>
      </c>
      <c r="E1343" s="1">
        <v>2.0214544605370701E-3</v>
      </c>
      <c r="F1343" s="1">
        <v>9</v>
      </c>
      <c r="G1343" s="1">
        <v>28888.649082608801</v>
      </c>
      <c r="H1343" s="1">
        <v>651.72175651996304</v>
      </c>
    </row>
    <row r="1344" spans="1:8" x14ac:dyDescent="0.25">
      <c r="A1344">
        <v>1342</v>
      </c>
      <c r="B1344">
        <v>312</v>
      </c>
      <c r="C1344" t="s">
        <v>1459</v>
      </c>
      <c r="D1344" s="1">
        <v>7.8811258792312405E-2</v>
      </c>
      <c r="E1344" s="1">
        <v>2.02080150749519E-3</v>
      </c>
      <c r="F1344" s="1">
        <v>39</v>
      </c>
      <c r="G1344" s="1">
        <v>22799.178842833298</v>
      </c>
      <c r="H1344" s="1">
        <v>4464.9005441695499</v>
      </c>
    </row>
    <row r="1345" spans="1:8" x14ac:dyDescent="0.25">
      <c r="A1345">
        <v>1343</v>
      </c>
      <c r="B1345">
        <v>7576</v>
      </c>
      <c r="C1345" t="s">
        <v>752</v>
      </c>
      <c r="D1345" s="1">
        <v>0.11516150514329375</v>
      </c>
      <c r="E1345" s="1">
        <v>2.0203772832156799E-3</v>
      </c>
      <c r="F1345" s="1">
        <v>57</v>
      </c>
      <c r="G1345" s="1">
        <v>6895.2449411340804</v>
      </c>
      <c r="H1345" s="1">
        <v>6237.7847194544202</v>
      </c>
    </row>
    <row r="1346" spans="1:8" x14ac:dyDescent="0.25">
      <c r="A1346">
        <v>1344</v>
      </c>
      <c r="B1346">
        <v>1557</v>
      </c>
      <c r="C1346" t="s">
        <v>84</v>
      </c>
      <c r="D1346" s="1">
        <v>1.1238802305192463</v>
      </c>
      <c r="E1346" s="1">
        <v>2.0177382953666901E-3</v>
      </c>
      <c r="F1346" s="1">
        <v>557</v>
      </c>
      <c r="G1346" s="1">
        <v>63408.146279711204</v>
      </c>
      <c r="H1346" s="1">
        <v>63408.146279711204</v>
      </c>
    </row>
    <row r="1347" spans="1:8" x14ac:dyDescent="0.25">
      <c r="A1347">
        <v>1345</v>
      </c>
      <c r="B1347">
        <v>5424</v>
      </c>
      <c r="C1347" t="s">
        <v>1600</v>
      </c>
      <c r="D1347" s="1">
        <v>5.0156562286148496E-2</v>
      </c>
      <c r="E1347" s="1">
        <v>2.0062624914459399E-3</v>
      </c>
      <c r="F1347" s="1">
        <v>25</v>
      </c>
      <c r="G1347" s="1">
        <v>8318.5890291067208</v>
      </c>
      <c r="H1347" s="1">
        <v>8318.5890291067208</v>
      </c>
    </row>
    <row r="1348" spans="1:8" x14ac:dyDescent="0.25">
      <c r="A1348">
        <v>1346</v>
      </c>
      <c r="B1348">
        <v>7639</v>
      </c>
      <c r="C1348" t="s">
        <v>1152</v>
      </c>
      <c r="D1348" s="1">
        <v>0.23826589522242697</v>
      </c>
      <c r="E1348" s="1">
        <v>2.0022344136338402E-3</v>
      </c>
      <c r="F1348" s="1">
        <v>119</v>
      </c>
      <c r="G1348" s="1">
        <v>11062.7422344508</v>
      </c>
      <c r="H1348" s="1">
        <v>11062.7422344508</v>
      </c>
    </row>
    <row r="1349" spans="1:8" x14ac:dyDescent="0.25">
      <c r="A1349">
        <v>1347</v>
      </c>
      <c r="B1349">
        <v>4687</v>
      </c>
      <c r="C1349" t="s">
        <v>197</v>
      </c>
      <c r="D1349" s="1">
        <v>0.59242889624472306</v>
      </c>
      <c r="E1349" s="1">
        <v>2.0014489737997399E-3</v>
      </c>
      <c r="F1349" s="1">
        <v>296</v>
      </c>
      <c r="G1349" s="1">
        <v>34998.207984740897</v>
      </c>
      <c r="H1349" s="1">
        <v>34777.516460668099</v>
      </c>
    </row>
    <row r="1350" spans="1:8" x14ac:dyDescent="0.25">
      <c r="A1350">
        <v>1348</v>
      </c>
      <c r="B1350">
        <v>374</v>
      </c>
      <c r="C1350" t="s">
        <v>1854</v>
      </c>
      <c r="D1350" s="1">
        <v>3.3922778983337211E-2</v>
      </c>
      <c r="E1350" s="1">
        <v>1.9954575872551299E-3</v>
      </c>
      <c r="F1350" s="1">
        <v>17</v>
      </c>
      <c r="G1350" s="1">
        <v>13424.504594133001</v>
      </c>
      <c r="H1350" s="1">
        <v>13424.504594133001</v>
      </c>
    </row>
    <row r="1351" spans="1:8" x14ac:dyDescent="0.25">
      <c r="A1351">
        <v>1349</v>
      </c>
      <c r="B1351">
        <v>5939</v>
      </c>
      <c r="C1351" t="s">
        <v>2091</v>
      </c>
      <c r="D1351" s="1">
        <v>0.39533901237798558</v>
      </c>
      <c r="E1351" s="1">
        <v>1.98662820290445E-3</v>
      </c>
      <c r="F1351" s="1">
        <v>199</v>
      </c>
      <c r="G1351" s="1">
        <v>48288.539355966299</v>
      </c>
      <c r="H1351" s="1">
        <v>46519.921806812003</v>
      </c>
    </row>
    <row r="1352" spans="1:8" x14ac:dyDescent="0.25">
      <c r="A1352">
        <v>1350</v>
      </c>
      <c r="B1352">
        <v>5003</v>
      </c>
      <c r="C1352" t="s">
        <v>1373</v>
      </c>
      <c r="D1352" s="1">
        <v>6.5210588251699106E-2</v>
      </c>
      <c r="E1352" s="1">
        <v>1.9760784318696698E-3</v>
      </c>
      <c r="F1352" s="1">
        <v>33</v>
      </c>
      <c r="G1352" s="1">
        <v>18689.970009847701</v>
      </c>
      <c r="H1352" s="1">
        <v>4816.0327598802796</v>
      </c>
    </row>
    <row r="1353" spans="1:8" x14ac:dyDescent="0.25">
      <c r="A1353">
        <v>1351</v>
      </c>
      <c r="B1353">
        <v>9176</v>
      </c>
      <c r="C1353" t="s">
        <v>541</v>
      </c>
      <c r="D1353" s="1">
        <v>2.1567516989666892E-2</v>
      </c>
      <c r="E1353" s="1">
        <v>1.96068336269699E-3</v>
      </c>
      <c r="F1353" s="1">
        <v>11</v>
      </c>
      <c r="G1353" s="1">
        <v>1419.88892760622</v>
      </c>
      <c r="H1353" s="1">
        <v>1419.88892760622</v>
      </c>
    </row>
    <row r="1354" spans="1:8" x14ac:dyDescent="0.25">
      <c r="A1354">
        <v>1352</v>
      </c>
      <c r="B1354">
        <v>7457</v>
      </c>
      <c r="C1354" t="s">
        <v>291</v>
      </c>
      <c r="D1354" s="1">
        <v>0.15266326833915692</v>
      </c>
      <c r="E1354" s="1">
        <v>1.95722138896355E-3</v>
      </c>
      <c r="F1354" s="1">
        <v>78</v>
      </c>
      <c r="G1354" s="1">
        <v>11954.1293589903</v>
      </c>
      <c r="H1354" s="1">
        <v>11954.1293589903</v>
      </c>
    </row>
    <row r="1355" spans="1:8" x14ac:dyDescent="0.25">
      <c r="A1355">
        <v>1353</v>
      </c>
      <c r="B1355">
        <v>4953</v>
      </c>
      <c r="C1355" t="s">
        <v>801</v>
      </c>
      <c r="D1355" s="1">
        <v>0.1154203054107336</v>
      </c>
      <c r="E1355" s="1">
        <v>1.95627636289379E-3</v>
      </c>
      <c r="F1355" s="1">
        <v>59</v>
      </c>
      <c r="G1355" s="1">
        <v>10443.0867691808</v>
      </c>
      <c r="H1355" s="1">
        <v>5959.1083010262601</v>
      </c>
    </row>
    <row r="1356" spans="1:8" x14ac:dyDescent="0.25">
      <c r="A1356">
        <v>1354</v>
      </c>
      <c r="B1356">
        <v>8130</v>
      </c>
      <c r="C1356" t="s">
        <v>570</v>
      </c>
      <c r="D1356" s="1">
        <v>5.2089712465154037E-2</v>
      </c>
      <c r="E1356" s="1">
        <v>1.92924860982052E-3</v>
      </c>
      <c r="F1356" s="1">
        <v>27</v>
      </c>
      <c r="G1356" s="1">
        <v>2364.3371573825898</v>
      </c>
      <c r="H1356" s="1">
        <v>2364.3371573825898</v>
      </c>
    </row>
    <row r="1357" spans="1:8" x14ac:dyDescent="0.25">
      <c r="A1357">
        <v>1355</v>
      </c>
      <c r="B1357">
        <v>4777</v>
      </c>
      <c r="C1357" t="s">
        <v>1962</v>
      </c>
      <c r="D1357" s="1">
        <v>0.24229143472475845</v>
      </c>
      <c r="E1357" s="1">
        <v>1.92294789464094E-3</v>
      </c>
      <c r="F1357" s="1">
        <v>126</v>
      </c>
      <c r="G1357" s="1">
        <v>14436.126697825801</v>
      </c>
      <c r="H1357" s="1">
        <v>14436.126697825801</v>
      </c>
    </row>
    <row r="1358" spans="1:8" x14ac:dyDescent="0.25">
      <c r="A1358">
        <v>1356</v>
      </c>
      <c r="B1358">
        <v>9539</v>
      </c>
      <c r="C1358" t="s">
        <v>972</v>
      </c>
      <c r="D1358" s="1">
        <v>1.8937061698847499E-2</v>
      </c>
      <c r="E1358" s="1">
        <v>1.8937061698847499E-3</v>
      </c>
      <c r="F1358" s="1">
        <v>10</v>
      </c>
      <c r="G1358" s="1">
        <v>585.35927499445597</v>
      </c>
      <c r="H1358" s="1">
        <v>585.35927499445597</v>
      </c>
    </row>
    <row r="1359" spans="1:8" x14ac:dyDescent="0.25">
      <c r="A1359">
        <v>1357</v>
      </c>
      <c r="B1359">
        <v>4707</v>
      </c>
      <c r="C1359" t="s">
        <v>1392</v>
      </c>
      <c r="D1359" s="1">
        <v>0.13311766011679146</v>
      </c>
      <c r="E1359" s="1">
        <v>1.8748966213632601E-3</v>
      </c>
      <c r="F1359" s="1">
        <v>71</v>
      </c>
      <c r="G1359" s="1">
        <v>23359.652359161901</v>
      </c>
      <c r="H1359" s="1">
        <v>23359.652359161901</v>
      </c>
    </row>
    <row r="1360" spans="1:8" x14ac:dyDescent="0.25">
      <c r="A1360">
        <v>1358</v>
      </c>
      <c r="B1360">
        <v>3896</v>
      </c>
      <c r="C1360" t="s">
        <v>735</v>
      </c>
      <c r="D1360" s="1">
        <v>0.16267024997871568</v>
      </c>
      <c r="E1360" s="1">
        <v>1.8697729882610997E-3</v>
      </c>
      <c r="F1360" s="1">
        <v>87</v>
      </c>
      <c r="G1360" s="1">
        <v>11858.7406606814</v>
      </c>
      <c r="H1360" s="1">
        <v>11858.7406606814</v>
      </c>
    </row>
    <row r="1361" spans="1:8" x14ac:dyDescent="0.25">
      <c r="A1361">
        <v>1359</v>
      </c>
      <c r="B1361">
        <v>5593</v>
      </c>
      <c r="C1361" t="s">
        <v>2426</v>
      </c>
      <c r="D1361" s="1">
        <v>7.4262983286233599E-3</v>
      </c>
      <c r="E1361" s="1">
        <v>1.85657458215584E-3</v>
      </c>
      <c r="F1361" s="1">
        <v>4</v>
      </c>
      <c r="G1361" s="1">
        <v>76455.216732833607</v>
      </c>
      <c r="H1361" s="1">
        <v>76392.108389247398</v>
      </c>
    </row>
    <row r="1362" spans="1:8" x14ac:dyDescent="0.25">
      <c r="A1362">
        <v>1360</v>
      </c>
      <c r="B1362">
        <v>9018</v>
      </c>
      <c r="C1362" t="s">
        <v>1704</v>
      </c>
      <c r="D1362" s="1">
        <v>9.6390127369839679E-2</v>
      </c>
      <c r="E1362" s="1">
        <v>1.8536562955738399E-3</v>
      </c>
      <c r="F1362" s="1">
        <v>52</v>
      </c>
      <c r="G1362" s="1">
        <v>4703.8594231057496</v>
      </c>
      <c r="H1362" s="1">
        <v>4703.8594231057496</v>
      </c>
    </row>
    <row r="1363" spans="1:8" x14ac:dyDescent="0.25">
      <c r="A1363">
        <v>1361</v>
      </c>
      <c r="B1363">
        <v>5804</v>
      </c>
      <c r="C1363" t="s">
        <v>1906</v>
      </c>
      <c r="D1363" s="1">
        <v>0.1825837786631212</v>
      </c>
      <c r="E1363" s="1">
        <v>1.8442805925567797E-3</v>
      </c>
      <c r="F1363" s="1">
        <v>99</v>
      </c>
      <c r="G1363" s="1">
        <v>11531.907766456599</v>
      </c>
      <c r="H1363" s="1">
        <v>11531.907766456599</v>
      </c>
    </row>
    <row r="1364" spans="1:8" x14ac:dyDescent="0.25">
      <c r="A1364">
        <v>1362</v>
      </c>
      <c r="B1364">
        <v>2833</v>
      </c>
      <c r="C1364" t="s">
        <v>913</v>
      </c>
      <c r="D1364" s="1">
        <v>5.1433483645212483E-2</v>
      </c>
      <c r="E1364" s="1">
        <v>1.83691013018616E-3</v>
      </c>
      <c r="F1364" s="1">
        <v>28</v>
      </c>
      <c r="G1364" s="1">
        <v>20103.568219634799</v>
      </c>
      <c r="H1364" s="1">
        <v>12648.9044730273</v>
      </c>
    </row>
    <row r="1365" spans="1:8" x14ac:dyDescent="0.25">
      <c r="A1365">
        <v>1363</v>
      </c>
      <c r="B1365">
        <v>5948</v>
      </c>
      <c r="C1365" t="s">
        <v>804</v>
      </c>
      <c r="D1365" s="1">
        <v>0.79629932661209546</v>
      </c>
      <c r="E1365" s="1">
        <v>1.82637460232132E-3</v>
      </c>
      <c r="F1365" s="1">
        <v>436</v>
      </c>
      <c r="G1365" s="1">
        <v>49506.078158231801</v>
      </c>
      <c r="H1365" s="1">
        <v>49506.078158231801</v>
      </c>
    </row>
    <row r="1366" spans="1:8" x14ac:dyDescent="0.25">
      <c r="A1366">
        <v>1364</v>
      </c>
      <c r="B1366">
        <v>4174</v>
      </c>
      <c r="C1366" t="s">
        <v>2598</v>
      </c>
      <c r="D1366" s="1">
        <v>0.15330699420035665</v>
      </c>
      <c r="E1366" s="1">
        <v>1.8250832642899601E-3</v>
      </c>
      <c r="F1366" s="1">
        <v>84</v>
      </c>
      <c r="G1366" s="1">
        <v>22412.646180004202</v>
      </c>
      <c r="H1366" s="1">
        <v>12932.1765311873</v>
      </c>
    </row>
    <row r="1367" spans="1:8" x14ac:dyDescent="0.25">
      <c r="A1367">
        <v>1365</v>
      </c>
      <c r="B1367">
        <v>2726</v>
      </c>
      <c r="C1367" t="s">
        <v>1626</v>
      </c>
      <c r="D1367" s="1">
        <v>5.4597112788263701E-2</v>
      </c>
      <c r="E1367" s="1">
        <v>1.81990375960879E-3</v>
      </c>
      <c r="F1367" s="1">
        <v>30</v>
      </c>
      <c r="G1367" s="1">
        <v>9045.3441431872197</v>
      </c>
      <c r="H1367" s="1">
        <v>9045.3441431872197</v>
      </c>
    </row>
    <row r="1368" spans="1:8" x14ac:dyDescent="0.25">
      <c r="A1368">
        <v>1366</v>
      </c>
      <c r="B1368">
        <v>1416</v>
      </c>
      <c r="C1368" t="s">
        <v>2319</v>
      </c>
      <c r="D1368" s="1">
        <v>0.13370983892157284</v>
      </c>
      <c r="E1368" s="1">
        <v>1.8068897151563897E-3</v>
      </c>
      <c r="F1368" s="1">
        <v>74</v>
      </c>
      <c r="G1368" s="1">
        <v>10031.524662260799</v>
      </c>
      <c r="H1368" s="1">
        <v>10031.524662260799</v>
      </c>
    </row>
    <row r="1369" spans="1:8" x14ac:dyDescent="0.25">
      <c r="A1369">
        <v>1367</v>
      </c>
      <c r="B1369">
        <v>6947</v>
      </c>
      <c r="C1369" t="s">
        <v>1425</v>
      </c>
      <c r="D1369" s="1">
        <v>0.20728442793893481</v>
      </c>
      <c r="E1369" s="1">
        <v>1.8024732864255202E-3</v>
      </c>
      <c r="F1369" s="1">
        <v>115</v>
      </c>
      <c r="G1369" s="1">
        <v>25263.887775181902</v>
      </c>
      <c r="H1369" s="1">
        <v>11057.5552190779</v>
      </c>
    </row>
    <row r="1370" spans="1:8" x14ac:dyDescent="0.25">
      <c r="A1370">
        <v>1368</v>
      </c>
      <c r="B1370">
        <v>3578</v>
      </c>
      <c r="C1370" t="s">
        <v>98</v>
      </c>
      <c r="D1370" s="1">
        <v>7.2067946038926398E-2</v>
      </c>
      <c r="E1370" s="1">
        <v>1.8016986509731599E-3</v>
      </c>
      <c r="F1370" s="1">
        <v>40</v>
      </c>
      <c r="G1370" s="1">
        <v>10714.431387622701</v>
      </c>
      <c r="H1370" s="1">
        <v>10352.495114588401</v>
      </c>
    </row>
    <row r="1371" spans="1:8" x14ac:dyDescent="0.25">
      <c r="A1371">
        <v>1369</v>
      </c>
      <c r="B1371">
        <v>711</v>
      </c>
      <c r="C1371" t="s">
        <v>2288</v>
      </c>
      <c r="D1371" s="1">
        <v>0.18639385699429975</v>
      </c>
      <c r="E1371" s="1">
        <v>1.79224862494519E-3</v>
      </c>
      <c r="F1371" s="1">
        <v>104</v>
      </c>
      <c r="G1371" s="1">
        <v>9463.8689033932696</v>
      </c>
      <c r="H1371" s="1">
        <v>9463.8689033932696</v>
      </c>
    </row>
    <row r="1372" spans="1:8" x14ac:dyDescent="0.25">
      <c r="A1372">
        <v>1370</v>
      </c>
      <c r="B1372">
        <v>5251</v>
      </c>
      <c r="C1372" t="s">
        <v>468</v>
      </c>
      <c r="D1372" s="1">
        <v>0.49281045804850199</v>
      </c>
      <c r="E1372" s="1">
        <v>1.7920380292672799E-3</v>
      </c>
      <c r="F1372" s="1">
        <v>275</v>
      </c>
      <c r="G1372" s="1">
        <v>34767.038022197099</v>
      </c>
      <c r="H1372" s="1">
        <v>34767.038022197099</v>
      </c>
    </row>
    <row r="1373" spans="1:8" x14ac:dyDescent="0.25">
      <c r="A1373">
        <v>1371</v>
      </c>
      <c r="B1373">
        <v>6214</v>
      </c>
      <c r="C1373" t="s">
        <v>2240</v>
      </c>
      <c r="D1373" s="1">
        <v>0.17145609061970399</v>
      </c>
      <c r="E1373" s="1">
        <v>1.7860009439552499E-3</v>
      </c>
      <c r="F1373" s="1">
        <v>96</v>
      </c>
      <c r="G1373" s="1">
        <v>9677.9321665154494</v>
      </c>
      <c r="H1373" s="1">
        <v>9677.9321665154494</v>
      </c>
    </row>
    <row r="1374" spans="1:8" x14ac:dyDescent="0.25">
      <c r="A1374">
        <v>1372</v>
      </c>
      <c r="B1374">
        <v>9466</v>
      </c>
      <c r="C1374" t="s">
        <v>1646</v>
      </c>
      <c r="D1374" s="1">
        <v>3.7357914037669894E-2</v>
      </c>
      <c r="E1374" s="1">
        <v>1.7789482875080903E-3</v>
      </c>
      <c r="F1374" s="1">
        <v>21</v>
      </c>
      <c r="G1374" s="1">
        <v>4611.31636851452</v>
      </c>
      <c r="H1374" s="1">
        <v>4611.31636851452</v>
      </c>
    </row>
    <row r="1375" spans="1:8" x14ac:dyDescent="0.25">
      <c r="A1375">
        <v>1373</v>
      </c>
      <c r="B1375">
        <v>973</v>
      </c>
      <c r="C1375" t="s">
        <v>1869</v>
      </c>
      <c r="D1375" s="1">
        <v>3.0166741467528763E-2</v>
      </c>
      <c r="E1375" s="1">
        <v>1.7745142039722801E-3</v>
      </c>
      <c r="F1375" s="1">
        <v>17</v>
      </c>
      <c r="G1375" s="1">
        <v>12088.632331270201</v>
      </c>
      <c r="H1375" s="1">
        <v>3111.8751737733401</v>
      </c>
    </row>
    <row r="1376" spans="1:8" x14ac:dyDescent="0.25">
      <c r="A1376">
        <v>1374</v>
      </c>
      <c r="B1376">
        <v>7975</v>
      </c>
      <c r="C1376" t="s">
        <v>1809</v>
      </c>
      <c r="D1376" s="1">
        <v>9.2143199807000156E-2</v>
      </c>
      <c r="E1376" s="1">
        <v>1.7719846116730799E-3</v>
      </c>
      <c r="F1376" s="1">
        <v>52</v>
      </c>
      <c r="G1376" s="1">
        <v>5835.72831592483</v>
      </c>
      <c r="H1376" s="1">
        <v>5835.72831592483</v>
      </c>
    </row>
    <row r="1377" spans="1:8" x14ac:dyDescent="0.25">
      <c r="A1377">
        <v>1375</v>
      </c>
      <c r="B1377">
        <v>2028</v>
      </c>
      <c r="C1377" t="s">
        <v>204</v>
      </c>
      <c r="D1377" s="1">
        <v>0.12745512984928464</v>
      </c>
      <c r="E1377" s="1">
        <v>1.7702101367956201E-3</v>
      </c>
      <c r="F1377" s="1">
        <v>72</v>
      </c>
      <c r="G1377" s="1">
        <v>6883.7119169509097</v>
      </c>
      <c r="H1377" s="1">
        <v>6883.7119169509097</v>
      </c>
    </row>
    <row r="1378" spans="1:8" x14ac:dyDescent="0.25">
      <c r="A1378">
        <v>1376</v>
      </c>
      <c r="B1378">
        <v>3965</v>
      </c>
      <c r="C1378" t="s">
        <v>1622</v>
      </c>
      <c r="D1378" s="1">
        <v>2.1171430924861082E-2</v>
      </c>
      <c r="E1378" s="1">
        <v>1.7642859104050901E-3</v>
      </c>
      <c r="F1378" s="1">
        <v>12</v>
      </c>
      <c r="G1378" s="1">
        <v>18069.968605497699</v>
      </c>
      <c r="H1378" s="1">
        <v>1279.69782991892</v>
      </c>
    </row>
    <row r="1379" spans="1:8" x14ac:dyDescent="0.25">
      <c r="A1379">
        <v>1377</v>
      </c>
      <c r="B1379">
        <v>4355</v>
      </c>
      <c r="C1379" t="s">
        <v>3084</v>
      </c>
      <c r="D1379" s="1">
        <v>3.5157895512335602E-3</v>
      </c>
      <c r="E1379" s="1">
        <v>1.7578947756167801E-3</v>
      </c>
      <c r="F1379" s="1">
        <v>2</v>
      </c>
      <c r="G1379" s="1">
        <v>2007.62899915458</v>
      </c>
      <c r="H1379" s="1">
        <v>320.30127922271998</v>
      </c>
    </row>
    <row r="1380" spans="1:8" x14ac:dyDescent="0.25">
      <c r="A1380">
        <v>1378</v>
      </c>
      <c r="B1380">
        <v>8666</v>
      </c>
      <c r="C1380" t="s">
        <v>1045</v>
      </c>
      <c r="D1380" s="1">
        <v>6.4932156226531576E-2</v>
      </c>
      <c r="E1380" s="1">
        <v>1.7549231412576102E-3</v>
      </c>
      <c r="F1380" s="1">
        <v>37</v>
      </c>
      <c r="G1380" s="1">
        <v>5531.7956281571096</v>
      </c>
      <c r="H1380" s="1">
        <v>5531.7956281571096</v>
      </c>
    </row>
    <row r="1381" spans="1:8" x14ac:dyDescent="0.25">
      <c r="A1381">
        <v>1379</v>
      </c>
      <c r="B1381">
        <v>2938</v>
      </c>
      <c r="C1381" t="s">
        <v>923</v>
      </c>
      <c r="D1381" s="1">
        <v>1.3962637691532E-2</v>
      </c>
      <c r="E1381" s="1">
        <v>1.7453297114415E-3</v>
      </c>
      <c r="F1381" s="1">
        <v>8</v>
      </c>
      <c r="G1381" s="1">
        <v>6035.46389131654</v>
      </c>
      <c r="H1381" s="1">
        <v>2243.20502540703</v>
      </c>
    </row>
    <row r="1382" spans="1:8" x14ac:dyDescent="0.25">
      <c r="A1382">
        <v>1380</v>
      </c>
      <c r="B1382">
        <v>7662</v>
      </c>
      <c r="C1382" t="s">
        <v>1994</v>
      </c>
      <c r="D1382" s="1">
        <v>0.25951892247797498</v>
      </c>
      <c r="E1382" s="1">
        <v>1.74173773475151E-3</v>
      </c>
      <c r="F1382" s="1">
        <v>149</v>
      </c>
      <c r="G1382" s="1">
        <v>15524.0664771308</v>
      </c>
      <c r="H1382" s="1">
        <v>15524.0664771308</v>
      </c>
    </row>
    <row r="1383" spans="1:8" x14ac:dyDescent="0.25">
      <c r="A1383">
        <v>1381</v>
      </c>
      <c r="B1383">
        <v>3452</v>
      </c>
      <c r="C1383" t="s">
        <v>3196</v>
      </c>
      <c r="D1383" s="1">
        <v>4.6953697139485384E-2</v>
      </c>
      <c r="E1383" s="1">
        <v>1.7390258199809401E-3</v>
      </c>
      <c r="F1383" s="1">
        <v>27</v>
      </c>
      <c r="G1383" s="1">
        <v>12911.7543240495</v>
      </c>
      <c r="H1383" s="1">
        <v>5442.5238155440902</v>
      </c>
    </row>
    <row r="1384" spans="1:8" x14ac:dyDescent="0.25">
      <c r="A1384">
        <v>1382</v>
      </c>
      <c r="B1384">
        <v>6902</v>
      </c>
      <c r="C1384" t="s">
        <v>2654</v>
      </c>
      <c r="D1384" s="1">
        <v>0.37741342201865463</v>
      </c>
      <c r="E1384" s="1">
        <v>1.7312542294433699E-3</v>
      </c>
      <c r="F1384" s="1">
        <v>218</v>
      </c>
      <c r="G1384" s="1">
        <v>40416.423733704898</v>
      </c>
      <c r="H1384" s="1">
        <v>40416.423733704898</v>
      </c>
    </row>
    <row r="1385" spans="1:8" x14ac:dyDescent="0.25">
      <c r="A1385">
        <v>1383</v>
      </c>
      <c r="B1385">
        <v>8528</v>
      </c>
      <c r="C1385" t="s">
        <v>2342</v>
      </c>
      <c r="D1385" s="1">
        <v>3.9810171563582339E-2</v>
      </c>
      <c r="E1385" s="1">
        <v>1.73087702450358E-3</v>
      </c>
      <c r="F1385" s="1">
        <v>23</v>
      </c>
      <c r="G1385" s="1">
        <v>2352.45434810188</v>
      </c>
      <c r="H1385" s="1">
        <v>2352.45434810188</v>
      </c>
    </row>
    <row r="1386" spans="1:8" x14ac:dyDescent="0.25">
      <c r="A1386">
        <v>1384</v>
      </c>
      <c r="B1386">
        <v>2205</v>
      </c>
      <c r="C1386" t="s">
        <v>1887</v>
      </c>
      <c r="D1386" s="1">
        <v>0.94505652368126081</v>
      </c>
      <c r="E1386" s="1">
        <v>1.7277084527993799E-3</v>
      </c>
      <c r="F1386" s="1">
        <v>547</v>
      </c>
      <c r="G1386" s="1">
        <v>62186.250773025</v>
      </c>
      <c r="H1386" s="1">
        <v>62186.250773025</v>
      </c>
    </row>
    <row r="1387" spans="1:8" x14ac:dyDescent="0.25">
      <c r="A1387">
        <v>1385</v>
      </c>
      <c r="B1387">
        <v>7553</v>
      </c>
      <c r="C1387" t="s">
        <v>2734</v>
      </c>
      <c r="D1387" s="1">
        <v>1.5537357561685229E-2</v>
      </c>
      <c r="E1387" s="1">
        <v>1.72637306240947E-3</v>
      </c>
      <c r="F1387" s="1">
        <v>9</v>
      </c>
      <c r="G1387" s="1">
        <v>12733.243150291801</v>
      </c>
      <c r="H1387" s="1">
        <v>1573.09514959535</v>
      </c>
    </row>
    <row r="1388" spans="1:8" x14ac:dyDescent="0.25">
      <c r="A1388">
        <v>1386</v>
      </c>
      <c r="B1388">
        <v>637</v>
      </c>
      <c r="C1388" t="s">
        <v>635</v>
      </c>
      <c r="D1388" s="1">
        <v>0.34135030826371532</v>
      </c>
      <c r="E1388" s="1">
        <v>1.72399145587735E-3</v>
      </c>
      <c r="F1388" s="1">
        <v>198</v>
      </c>
      <c r="G1388" s="1">
        <v>23596.933532707499</v>
      </c>
      <c r="H1388" s="1">
        <v>23596.933532707499</v>
      </c>
    </row>
    <row r="1389" spans="1:8" x14ac:dyDescent="0.25">
      <c r="A1389">
        <v>1387</v>
      </c>
      <c r="B1389">
        <v>3944</v>
      </c>
      <c r="C1389" t="s">
        <v>1913</v>
      </c>
      <c r="D1389" s="1">
        <v>0.24783927865479791</v>
      </c>
      <c r="E1389" s="1">
        <v>1.7211061017694299E-3</v>
      </c>
      <c r="F1389" s="1">
        <v>144</v>
      </c>
      <c r="G1389" s="1">
        <v>25769.834597979399</v>
      </c>
      <c r="H1389" s="1">
        <v>22498.630331683398</v>
      </c>
    </row>
    <row r="1390" spans="1:8" x14ac:dyDescent="0.25">
      <c r="A1390">
        <v>1388</v>
      </c>
      <c r="B1390">
        <v>1077</v>
      </c>
      <c r="C1390" t="s">
        <v>2751</v>
      </c>
      <c r="D1390" s="1">
        <v>1.7143885911718001E-2</v>
      </c>
      <c r="E1390" s="1">
        <v>1.7143885911718002E-3</v>
      </c>
      <c r="F1390" s="1">
        <v>10</v>
      </c>
      <c r="G1390" s="1">
        <v>49554.786475803703</v>
      </c>
      <c r="H1390" s="1">
        <v>40069.440842026197</v>
      </c>
    </row>
    <row r="1391" spans="1:8" x14ac:dyDescent="0.25">
      <c r="A1391">
        <v>1389</v>
      </c>
      <c r="B1391">
        <v>9541</v>
      </c>
      <c r="C1391" t="s">
        <v>3158</v>
      </c>
      <c r="D1391" s="1">
        <v>2.5700009467425601E-2</v>
      </c>
      <c r="E1391" s="1">
        <v>1.7133339644950401E-3</v>
      </c>
      <c r="F1391" s="1">
        <v>15</v>
      </c>
      <c r="G1391" s="1">
        <v>7759.3517341767101</v>
      </c>
      <c r="H1391" s="1">
        <v>6456.4354403546504</v>
      </c>
    </row>
    <row r="1392" spans="1:8" x14ac:dyDescent="0.25">
      <c r="A1392">
        <v>1390</v>
      </c>
      <c r="B1392">
        <v>5248</v>
      </c>
      <c r="C1392" t="s">
        <v>1502</v>
      </c>
      <c r="D1392" s="1">
        <v>4.6034191736857889E-2</v>
      </c>
      <c r="E1392" s="1">
        <v>1.7049700643280699E-3</v>
      </c>
      <c r="F1392" s="1">
        <v>27</v>
      </c>
      <c r="G1392" s="1">
        <v>15637.4419844288</v>
      </c>
      <c r="H1392" s="1">
        <v>3472.2526226755199</v>
      </c>
    </row>
    <row r="1393" spans="1:8" x14ac:dyDescent="0.25">
      <c r="A1393">
        <v>1391</v>
      </c>
      <c r="B1393">
        <v>8334</v>
      </c>
      <c r="C1393" t="s">
        <v>167</v>
      </c>
      <c r="D1393" s="1">
        <v>0.2496043603309242</v>
      </c>
      <c r="E1393" s="1">
        <v>1.6979888457886001E-3</v>
      </c>
      <c r="F1393" s="1">
        <v>147</v>
      </c>
      <c r="G1393" s="1">
        <v>18519.065750203899</v>
      </c>
      <c r="H1393" s="1">
        <v>18519.065750203899</v>
      </c>
    </row>
    <row r="1394" spans="1:8" x14ac:dyDescent="0.25">
      <c r="A1394">
        <v>1392</v>
      </c>
      <c r="B1394">
        <v>3121</v>
      </c>
      <c r="C1394" t="s">
        <v>1457</v>
      </c>
      <c r="D1394" s="1">
        <v>1.8629593614391541E-2</v>
      </c>
      <c r="E1394" s="1">
        <v>1.6935994194901402E-3</v>
      </c>
      <c r="F1394" s="1">
        <v>11</v>
      </c>
      <c r="G1394" s="1">
        <v>27765.302271506302</v>
      </c>
      <c r="H1394" s="1">
        <v>26611.517779712201</v>
      </c>
    </row>
    <row r="1395" spans="1:8" x14ac:dyDescent="0.25">
      <c r="A1395">
        <v>1393</v>
      </c>
      <c r="B1395">
        <v>8547</v>
      </c>
      <c r="C1395" t="s">
        <v>1690</v>
      </c>
      <c r="D1395" s="1">
        <v>8.2900130557020141E-2</v>
      </c>
      <c r="E1395" s="1">
        <v>1.6918393991228601E-3</v>
      </c>
      <c r="F1395" s="1">
        <v>49</v>
      </c>
      <c r="G1395" s="1">
        <v>4933.5894827823404</v>
      </c>
      <c r="H1395" s="1">
        <v>4933.5894827823404</v>
      </c>
    </row>
    <row r="1396" spans="1:8" x14ac:dyDescent="0.25">
      <c r="A1396">
        <v>1394</v>
      </c>
      <c r="B1396">
        <v>3162</v>
      </c>
      <c r="C1396" t="s">
        <v>1684</v>
      </c>
      <c r="D1396" s="1">
        <v>1.5201738156295531E-2</v>
      </c>
      <c r="E1396" s="1">
        <v>1.6890820173661701E-3</v>
      </c>
      <c r="F1396" s="1">
        <v>9</v>
      </c>
      <c r="G1396" s="1">
        <v>18548.1317744732</v>
      </c>
      <c r="H1396" s="1">
        <v>18548.1317744732</v>
      </c>
    </row>
    <row r="1397" spans="1:8" x14ac:dyDescent="0.25">
      <c r="A1397">
        <v>1395</v>
      </c>
      <c r="B1397">
        <v>7753</v>
      </c>
      <c r="C1397" t="s">
        <v>2363</v>
      </c>
      <c r="D1397" s="1">
        <v>0.127482646551866</v>
      </c>
      <c r="E1397" s="1">
        <v>1.6774032441035001E-3</v>
      </c>
      <c r="F1397" s="1">
        <v>76</v>
      </c>
      <c r="G1397" s="1">
        <v>7017.9485630363097</v>
      </c>
      <c r="H1397" s="1">
        <v>7017.9485630363097</v>
      </c>
    </row>
    <row r="1398" spans="1:8" x14ac:dyDescent="0.25">
      <c r="A1398">
        <v>1396</v>
      </c>
      <c r="B1398">
        <v>4076</v>
      </c>
      <c r="C1398" t="s">
        <v>2716</v>
      </c>
      <c r="D1398" s="1">
        <v>0.34206334295037877</v>
      </c>
      <c r="E1398" s="1">
        <v>1.6524799176346799E-3</v>
      </c>
      <c r="F1398" s="1">
        <v>207</v>
      </c>
      <c r="G1398" s="1">
        <v>64641.243447683402</v>
      </c>
      <c r="H1398" s="1">
        <v>42365.836167088302</v>
      </c>
    </row>
    <row r="1399" spans="1:8" x14ac:dyDescent="0.25">
      <c r="A1399">
        <v>1397</v>
      </c>
      <c r="B1399">
        <v>3997</v>
      </c>
      <c r="C1399" t="s">
        <v>637</v>
      </c>
      <c r="D1399" s="1">
        <v>0.60439533740580542</v>
      </c>
      <c r="E1399" s="1">
        <v>1.64685378039729E-3</v>
      </c>
      <c r="F1399" s="1">
        <v>367</v>
      </c>
      <c r="G1399" s="1">
        <v>41028.155678028801</v>
      </c>
      <c r="H1399" s="1">
        <v>41028.155678028801</v>
      </c>
    </row>
    <row r="1400" spans="1:8" x14ac:dyDescent="0.25">
      <c r="A1400">
        <v>1398</v>
      </c>
      <c r="B1400">
        <v>161</v>
      </c>
      <c r="C1400" t="s">
        <v>856</v>
      </c>
      <c r="D1400" s="1">
        <v>0.47006389319215902</v>
      </c>
      <c r="E1400" s="1">
        <v>1.6435800461264301E-3</v>
      </c>
      <c r="F1400" s="1">
        <v>286</v>
      </c>
      <c r="G1400" s="1">
        <v>31495.800511322399</v>
      </c>
      <c r="H1400" s="1">
        <v>31495.800511322399</v>
      </c>
    </row>
    <row r="1401" spans="1:8" x14ac:dyDescent="0.25">
      <c r="A1401">
        <v>1399</v>
      </c>
      <c r="B1401">
        <v>8741</v>
      </c>
      <c r="C1401" t="s">
        <v>1875</v>
      </c>
      <c r="D1401" s="1">
        <v>1.475850850800336E-2</v>
      </c>
      <c r="E1401" s="1">
        <v>1.6398342786670399E-3</v>
      </c>
      <c r="F1401" s="1">
        <v>9</v>
      </c>
      <c r="G1401" s="1">
        <v>3577.4454809611302</v>
      </c>
      <c r="H1401" s="1">
        <v>3577.4454809611302</v>
      </c>
    </row>
    <row r="1402" spans="1:8" x14ac:dyDescent="0.25">
      <c r="A1402">
        <v>1400</v>
      </c>
      <c r="B1402">
        <v>9394</v>
      </c>
      <c r="C1402" t="s">
        <v>3090</v>
      </c>
      <c r="D1402" s="1">
        <v>3.1129722561238499E-2</v>
      </c>
      <c r="E1402" s="1">
        <v>1.6384064505914999E-3</v>
      </c>
      <c r="F1402" s="1">
        <v>19</v>
      </c>
      <c r="G1402" s="1">
        <v>3935.7724415163998</v>
      </c>
      <c r="H1402" s="1">
        <v>3520.8722710506499</v>
      </c>
    </row>
    <row r="1403" spans="1:8" x14ac:dyDescent="0.25">
      <c r="A1403">
        <v>1401</v>
      </c>
      <c r="B1403">
        <v>4304</v>
      </c>
      <c r="C1403" t="s">
        <v>2147</v>
      </c>
      <c r="D1403" s="1">
        <v>9.5011656976342992E-2</v>
      </c>
      <c r="E1403" s="1">
        <v>1.6381320168334999E-3</v>
      </c>
      <c r="F1403" s="1">
        <v>58</v>
      </c>
      <c r="G1403" s="1">
        <v>37862.215615325404</v>
      </c>
      <c r="H1403" s="1">
        <v>37862.215615325404</v>
      </c>
    </row>
    <row r="1404" spans="1:8" x14ac:dyDescent="0.25">
      <c r="A1404">
        <v>1402</v>
      </c>
      <c r="B1404">
        <v>1800</v>
      </c>
      <c r="C1404" t="s">
        <v>3382</v>
      </c>
      <c r="D1404" s="1">
        <v>0.15773921249787004</v>
      </c>
      <c r="E1404" s="1">
        <v>1.6261774484316498E-3</v>
      </c>
      <c r="F1404" s="1">
        <v>97</v>
      </c>
      <c r="G1404" s="1">
        <v>10026.112536651999</v>
      </c>
      <c r="H1404" s="1">
        <v>10026.112536651999</v>
      </c>
    </row>
    <row r="1405" spans="1:8" x14ac:dyDescent="0.25">
      <c r="A1405">
        <v>1403</v>
      </c>
      <c r="B1405">
        <v>7085</v>
      </c>
      <c r="C1405" t="s">
        <v>3301</v>
      </c>
      <c r="D1405" s="1">
        <v>5.1811074516451838E-2</v>
      </c>
      <c r="E1405" s="1">
        <v>1.6190960786391199E-3</v>
      </c>
      <c r="F1405" s="1">
        <v>32</v>
      </c>
      <c r="G1405" s="1">
        <v>3776.3577973710899</v>
      </c>
      <c r="H1405" s="1">
        <v>3776.3577973710899</v>
      </c>
    </row>
    <row r="1406" spans="1:8" x14ac:dyDescent="0.25">
      <c r="A1406">
        <v>1404</v>
      </c>
      <c r="B1406">
        <v>7099</v>
      </c>
      <c r="C1406" t="s">
        <v>1348</v>
      </c>
      <c r="D1406" s="1">
        <v>4.8431925131136602E-2</v>
      </c>
      <c r="E1406" s="1">
        <v>1.61439750437122E-3</v>
      </c>
      <c r="F1406" s="1">
        <v>30</v>
      </c>
      <c r="G1406" s="1">
        <v>3490.2508862865998</v>
      </c>
      <c r="H1406" s="1">
        <v>3490.2508862865998</v>
      </c>
    </row>
    <row r="1407" spans="1:8" x14ac:dyDescent="0.25">
      <c r="A1407">
        <v>1405</v>
      </c>
      <c r="B1407">
        <v>5621</v>
      </c>
      <c r="C1407" t="s">
        <v>56</v>
      </c>
      <c r="D1407" s="1">
        <v>0.67766264310433078</v>
      </c>
      <c r="E1407" s="1">
        <v>1.61348248358174E-3</v>
      </c>
      <c r="F1407" s="1">
        <v>420</v>
      </c>
      <c r="G1407" s="1">
        <v>41232.274525250199</v>
      </c>
      <c r="H1407" s="1">
        <v>41232.274525250199</v>
      </c>
    </row>
    <row r="1408" spans="1:8" x14ac:dyDescent="0.25">
      <c r="A1408">
        <v>1406</v>
      </c>
      <c r="B1408">
        <v>3710</v>
      </c>
      <c r="C1408" t="s">
        <v>1990</v>
      </c>
      <c r="D1408" s="1">
        <v>0.15309025871784374</v>
      </c>
      <c r="E1408" s="1">
        <v>1.61147640755625E-3</v>
      </c>
      <c r="F1408" s="1">
        <v>95</v>
      </c>
      <c r="G1408" s="1">
        <v>29364.307864095401</v>
      </c>
      <c r="H1408" s="1">
        <v>16524.9104881278</v>
      </c>
    </row>
    <row r="1409" spans="1:8" x14ac:dyDescent="0.25">
      <c r="A1409">
        <v>1407</v>
      </c>
      <c r="B1409">
        <v>4990</v>
      </c>
      <c r="C1409" t="s">
        <v>2478</v>
      </c>
      <c r="D1409" s="1">
        <v>0.38251504591634367</v>
      </c>
      <c r="E1409" s="1">
        <v>1.60048136366671E-3</v>
      </c>
      <c r="F1409" s="1">
        <v>239</v>
      </c>
      <c r="G1409" s="1">
        <v>23832.812317227301</v>
      </c>
      <c r="H1409" s="1">
        <v>23832.812317227301</v>
      </c>
    </row>
    <row r="1410" spans="1:8" x14ac:dyDescent="0.25">
      <c r="A1410">
        <v>1408</v>
      </c>
      <c r="B1410">
        <v>2960</v>
      </c>
      <c r="C1410" t="s">
        <v>1527</v>
      </c>
      <c r="D1410" s="1">
        <v>8.7899765114055395E-2</v>
      </c>
      <c r="E1410" s="1">
        <v>1.59817754752828E-3</v>
      </c>
      <c r="F1410" s="1">
        <v>55</v>
      </c>
      <c r="G1410" s="1">
        <v>7546.5249257529604</v>
      </c>
      <c r="H1410" s="1">
        <v>7104.28472726161</v>
      </c>
    </row>
    <row r="1411" spans="1:8" x14ac:dyDescent="0.25">
      <c r="A1411">
        <v>1409</v>
      </c>
      <c r="B1411">
        <v>3016</v>
      </c>
      <c r="C1411" t="s">
        <v>429</v>
      </c>
      <c r="D1411" s="1">
        <v>7.9816850810375504E-3</v>
      </c>
      <c r="E1411" s="1">
        <v>1.5963370162075101E-3</v>
      </c>
      <c r="F1411" s="1">
        <v>5</v>
      </c>
      <c r="G1411" s="1">
        <v>6178.7720298558297</v>
      </c>
      <c r="H1411" s="1">
        <v>198.471355250963</v>
      </c>
    </row>
    <row r="1412" spans="1:8" x14ac:dyDescent="0.25">
      <c r="A1412">
        <v>1410</v>
      </c>
      <c r="B1412">
        <v>689</v>
      </c>
      <c r="C1412" t="s">
        <v>2217</v>
      </c>
      <c r="D1412" s="1">
        <v>0.12889017590713184</v>
      </c>
      <c r="E1412" s="1">
        <v>1.5912367395942203E-3</v>
      </c>
      <c r="F1412" s="1">
        <v>81</v>
      </c>
      <c r="G1412" s="1">
        <v>8909.0232426648199</v>
      </c>
      <c r="H1412" s="1">
        <v>7908.9298146662204</v>
      </c>
    </row>
    <row r="1413" spans="1:8" x14ac:dyDescent="0.25">
      <c r="A1413">
        <v>1411</v>
      </c>
      <c r="B1413">
        <v>2470</v>
      </c>
      <c r="C1413" t="s">
        <v>318</v>
      </c>
      <c r="D1413" s="1">
        <v>7.316761504566896E-2</v>
      </c>
      <c r="E1413" s="1">
        <v>1.5906003270797599E-3</v>
      </c>
      <c r="F1413" s="1">
        <v>46</v>
      </c>
      <c r="G1413" s="1">
        <v>6260.8685419589301</v>
      </c>
      <c r="H1413" s="1">
        <v>6256.2965051628798</v>
      </c>
    </row>
    <row r="1414" spans="1:8" x14ac:dyDescent="0.25">
      <c r="A1414">
        <v>1412</v>
      </c>
      <c r="B1414">
        <v>2069</v>
      </c>
      <c r="C1414" t="s">
        <v>1273</v>
      </c>
      <c r="D1414" s="1">
        <v>0.25585831659762204</v>
      </c>
      <c r="E1414" s="1">
        <v>1.5891820906684599E-3</v>
      </c>
      <c r="F1414" s="1">
        <v>161</v>
      </c>
      <c r="G1414" s="1">
        <v>17032.438285564</v>
      </c>
      <c r="H1414" s="1">
        <v>17032.438285564</v>
      </c>
    </row>
    <row r="1415" spans="1:8" x14ac:dyDescent="0.25">
      <c r="A1415">
        <v>1413</v>
      </c>
      <c r="B1415">
        <v>4462</v>
      </c>
      <c r="C1415" t="s">
        <v>1883</v>
      </c>
      <c r="D1415" s="1">
        <v>6.1391545395627717E-2</v>
      </c>
      <c r="E1415" s="1">
        <v>1.57414218963148E-3</v>
      </c>
      <c r="F1415" s="1">
        <v>39</v>
      </c>
      <c r="G1415" s="1">
        <v>3182.9469232851998</v>
      </c>
      <c r="H1415" s="1">
        <v>3182.9469232851998</v>
      </c>
    </row>
    <row r="1416" spans="1:8" x14ac:dyDescent="0.25">
      <c r="A1416">
        <v>1414</v>
      </c>
      <c r="B1416">
        <v>1746</v>
      </c>
      <c r="C1416" t="s">
        <v>254</v>
      </c>
      <c r="D1416" s="1">
        <v>7.1467600563038178E-2</v>
      </c>
      <c r="E1416" s="1">
        <v>1.55364349050083E-3</v>
      </c>
      <c r="F1416" s="1">
        <v>46</v>
      </c>
      <c r="G1416" s="1">
        <v>4390.4905164837</v>
      </c>
      <c r="H1416" s="1">
        <v>4390.4905164837</v>
      </c>
    </row>
    <row r="1417" spans="1:8" x14ac:dyDescent="0.25">
      <c r="A1417">
        <v>1415</v>
      </c>
      <c r="B1417">
        <v>3827</v>
      </c>
      <c r="C1417" t="s">
        <v>2094</v>
      </c>
      <c r="D1417" s="1">
        <v>9.3000196327927803E-2</v>
      </c>
      <c r="E1417" s="1">
        <v>1.5500032721321301E-3</v>
      </c>
      <c r="F1417" s="1">
        <v>60</v>
      </c>
      <c r="G1417" s="1">
        <v>8826.9706669904299</v>
      </c>
      <c r="H1417" s="1">
        <v>8826.9706669904299</v>
      </c>
    </row>
    <row r="1418" spans="1:8" x14ac:dyDescent="0.25">
      <c r="A1418">
        <v>1416</v>
      </c>
      <c r="B1418">
        <v>1117</v>
      </c>
      <c r="C1418" t="s">
        <v>1708</v>
      </c>
      <c r="D1418" s="1">
        <v>0.1113163704856512</v>
      </c>
      <c r="E1418" s="1">
        <v>1.5460607011896E-3</v>
      </c>
      <c r="F1418" s="1">
        <v>72</v>
      </c>
      <c r="G1418" s="1">
        <v>8016.9900418523703</v>
      </c>
      <c r="H1418" s="1">
        <v>8016.9900418523703</v>
      </c>
    </row>
    <row r="1419" spans="1:8" x14ac:dyDescent="0.25">
      <c r="A1419">
        <v>1417</v>
      </c>
      <c r="B1419">
        <v>1060</v>
      </c>
      <c r="C1419" t="s">
        <v>826</v>
      </c>
      <c r="D1419" s="1">
        <v>0.30292636534923306</v>
      </c>
      <c r="E1419" s="1">
        <v>1.5455426803532299E-3</v>
      </c>
      <c r="F1419" s="1">
        <v>196</v>
      </c>
      <c r="G1419" s="1">
        <v>36189.859777057303</v>
      </c>
      <c r="H1419" s="1">
        <v>22959.774579259501</v>
      </c>
    </row>
    <row r="1420" spans="1:8" x14ac:dyDescent="0.25">
      <c r="A1420">
        <v>1418</v>
      </c>
      <c r="B1420">
        <v>5073</v>
      </c>
      <c r="C1420" t="s">
        <v>1223</v>
      </c>
      <c r="D1420" s="1">
        <v>0.27623860993509308</v>
      </c>
      <c r="E1420" s="1">
        <v>1.5432324577379503E-3</v>
      </c>
      <c r="F1420" s="1">
        <v>179</v>
      </c>
      <c r="G1420" s="1">
        <v>24434.161753619399</v>
      </c>
      <c r="H1420" s="1">
        <v>18590.245936514701</v>
      </c>
    </row>
    <row r="1421" spans="1:8" x14ac:dyDescent="0.25">
      <c r="A1421">
        <v>1419</v>
      </c>
      <c r="B1421">
        <v>9161</v>
      </c>
      <c r="C1421" t="s">
        <v>439</v>
      </c>
      <c r="D1421" s="1">
        <v>1.694370615610255E-2</v>
      </c>
      <c r="E1421" s="1">
        <v>1.54033692328205E-3</v>
      </c>
      <c r="F1421" s="1">
        <v>11</v>
      </c>
      <c r="G1421" s="1">
        <v>3389.5909034085198</v>
      </c>
      <c r="H1421" s="1">
        <v>3389.5909034085198</v>
      </c>
    </row>
    <row r="1422" spans="1:8" x14ac:dyDescent="0.25">
      <c r="A1422">
        <v>1420</v>
      </c>
      <c r="B1422">
        <v>6696</v>
      </c>
      <c r="C1422" t="s">
        <v>816</v>
      </c>
      <c r="D1422" s="1">
        <v>0.42033308280656784</v>
      </c>
      <c r="E1422" s="1">
        <v>1.53968162200208E-3</v>
      </c>
      <c r="F1422" s="1">
        <v>273</v>
      </c>
      <c r="G1422" s="1">
        <v>25102.3894034392</v>
      </c>
      <c r="H1422" s="1">
        <v>25102.3894034392</v>
      </c>
    </row>
    <row r="1423" spans="1:8" x14ac:dyDescent="0.25">
      <c r="A1423">
        <v>1421</v>
      </c>
      <c r="B1423">
        <v>1573</v>
      </c>
      <c r="C1423" t="s">
        <v>1405</v>
      </c>
      <c r="D1423" s="1">
        <v>5.5115558868476161E-2</v>
      </c>
      <c r="E1423" s="1">
        <v>1.53098774634656E-3</v>
      </c>
      <c r="F1423" s="1">
        <v>36</v>
      </c>
      <c r="G1423" s="1">
        <v>9046.3287574307797</v>
      </c>
      <c r="H1423" s="1">
        <v>4001.0684267309298</v>
      </c>
    </row>
    <row r="1424" spans="1:8" x14ac:dyDescent="0.25">
      <c r="A1424">
        <v>1422</v>
      </c>
      <c r="B1424">
        <v>2546</v>
      </c>
      <c r="C1424" t="s">
        <v>701</v>
      </c>
      <c r="D1424" s="1">
        <v>0.1893490021915501</v>
      </c>
      <c r="E1424" s="1">
        <v>1.5270080821899201E-3</v>
      </c>
      <c r="F1424" s="1">
        <v>124</v>
      </c>
      <c r="G1424" s="1">
        <v>59028.303200250499</v>
      </c>
      <c r="H1424" s="1">
        <v>47006.832307139302</v>
      </c>
    </row>
    <row r="1425" spans="1:8" x14ac:dyDescent="0.25">
      <c r="A1425">
        <v>1423</v>
      </c>
      <c r="B1425">
        <v>9046</v>
      </c>
      <c r="C1425" t="s">
        <v>852</v>
      </c>
      <c r="D1425" s="1">
        <v>1.6792275044182549E-2</v>
      </c>
      <c r="E1425" s="1">
        <v>1.52657045856205E-3</v>
      </c>
      <c r="F1425" s="1">
        <v>11</v>
      </c>
      <c r="G1425" s="1">
        <v>3000.4111663444201</v>
      </c>
      <c r="H1425" s="1">
        <v>3000.4111663444201</v>
      </c>
    </row>
    <row r="1426" spans="1:8" x14ac:dyDescent="0.25">
      <c r="A1426">
        <v>1424</v>
      </c>
      <c r="B1426">
        <v>7072</v>
      </c>
      <c r="C1426" t="s">
        <v>2124</v>
      </c>
      <c r="D1426" s="1">
        <v>6.2534620934597399E-2</v>
      </c>
      <c r="E1426" s="1">
        <v>1.5252346569414E-3</v>
      </c>
      <c r="F1426" s="1">
        <v>41</v>
      </c>
      <c r="G1426" s="1">
        <v>21666.901392854401</v>
      </c>
      <c r="H1426" s="1">
        <v>9300.0350053803395</v>
      </c>
    </row>
    <row r="1427" spans="1:8" x14ac:dyDescent="0.25">
      <c r="A1427">
        <v>1425</v>
      </c>
      <c r="B1427">
        <v>4597</v>
      </c>
      <c r="C1427" t="s">
        <v>2280</v>
      </c>
      <c r="D1427" s="1">
        <v>1.2186554025197679E-2</v>
      </c>
      <c r="E1427" s="1">
        <v>1.5233192531497099E-3</v>
      </c>
      <c r="F1427" s="1">
        <v>8</v>
      </c>
      <c r="G1427" s="1">
        <v>36681.1720852566</v>
      </c>
      <c r="H1427" s="1">
        <v>3816.3109876303402</v>
      </c>
    </row>
    <row r="1428" spans="1:8" x14ac:dyDescent="0.25">
      <c r="A1428">
        <v>1426</v>
      </c>
      <c r="B1428">
        <v>7202</v>
      </c>
      <c r="C1428" t="s">
        <v>28</v>
      </c>
      <c r="D1428" s="1">
        <v>0.1126063572604336</v>
      </c>
      <c r="E1428" s="1">
        <v>1.5217075305464E-3</v>
      </c>
      <c r="F1428" s="1">
        <v>74</v>
      </c>
      <c r="G1428" s="1">
        <v>8056.6942722513504</v>
      </c>
      <c r="H1428" s="1">
        <v>8056.6942722513504</v>
      </c>
    </row>
    <row r="1429" spans="1:8" x14ac:dyDescent="0.25">
      <c r="A1429">
        <v>1427</v>
      </c>
      <c r="B1429">
        <v>7358</v>
      </c>
      <c r="C1429" t="s">
        <v>2466</v>
      </c>
      <c r="D1429" s="1">
        <v>0.15034342626014086</v>
      </c>
      <c r="E1429" s="1">
        <v>1.51862046727415E-3</v>
      </c>
      <c r="F1429" s="1">
        <v>99</v>
      </c>
      <c r="G1429" s="1">
        <v>10964.137736639401</v>
      </c>
      <c r="H1429" s="1">
        <v>10964.137736639401</v>
      </c>
    </row>
    <row r="1430" spans="1:8" x14ac:dyDescent="0.25">
      <c r="A1430">
        <v>1428</v>
      </c>
      <c r="B1430">
        <v>491</v>
      </c>
      <c r="C1430" t="s">
        <v>3025</v>
      </c>
      <c r="D1430" s="1">
        <v>8.9558504381427817E-2</v>
      </c>
      <c r="E1430" s="1">
        <v>1.5179407522275901E-3</v>
      </c>
      <c r="F1430" s="1">
        <v>59</v>
      </c>
      <c r="G1430" s="1">
        <v>13243.554019830999</v>
      </c>
      <c r="H1430" s="1">
        <v>5142.0354292860302</v>
      </c>
    </row>
    <row r="1431" spans="1:8" x14ac:dyDescent="0.25">
      <c r="A1431">
        <v>1429</v>
      </c>
      <c r="B1431">
        <v>3043</v>
      </c>
      <c r="C1431" t="s">
        <v>740</v>
      </c>
      <c r="D1431" s="1">
        <v>0.22824451964076928</v>
      </c>
      <c r="E1431" s="1">
        <v>1.5115531102037701E-3</v>
      </c>
      <c r="F1431" s="1">
        <v>151</v>
      </c>
      <c r="G1431" s="1">
        <v>17363.469411668</v>
      </c>
      <c r="H1431" s="1">
        <v>17363.469411668</v>
      </c>
    </row>
    <row r="1432" spans="1:8" x14ac:dyDescent="0.25">
      <c r="A1432">
        <v>1430</v>
      </c>
      <c r="B1432">
        <v>5393</v>
      </c>
      <c r="C1432" t="s">
        <v>2815</v>
      </c>
      <c r="D1432" s="1">
        <v>0.3047903329488727</v>
      </c>
      <c r="E1432" s="1">
        <v>1.50886303440036E-3</v>
      </c>
      <c r="F1432" s="1">
        <v>202</v>
      </c>
      <c r="G1432" s="1">
        <v>72977.0065441755</v>
      </c>
      <c r="H1432" s="1">
        <v>59828.478805799597</v>
      </c>
    </row>
    <row r="1433" spans="1:8" x14ac:dyDescent="0.25">
      <c r="A1433">
        <v>1431</v>
      </c>
      <c r="B1433">
        <v>9976</v>
      </c>
      <c r="C1433" t="s">
        <v>2935</v>
      </c>
      <c r="D1433" s="1">
        <v>1.50731692022912E-3</v>
      </c>
      <c r="E1433" s="1">
        <v>1.50731692022912E-3</v>
      </c>
      <c r="F1433" s="1">
        <v>1</v>
      </c>
      <c r="G1433" s="1">
        <v>26.5151306546454</v>
      </c>
      <c r="H1433" s="1">
        <v>26.5151306546454</v>
      </c>
    </row>
    <row r="1434" spans="1:8" x14ac:dyDescent="0.25">
      <c r="A1434">
        <v>1432</v>
      </c>
      <c r="B1434">
        <v>7469</v>
      </c>
      <c r="C1434" t="s">
        <v>932</v>
      </c>
      <c r="D1434" s="1">
        <v>3.3125446026455861E-2</v>
      </c>
      <c r="E1434" s="1">
        <v>1.50570209211163E-3</v>
      </c>
      <c r="F1434" s="1">
        <v>22</v>
      </c>
      <c r="G1434" s="1">
        <v>2749.7948757762501</v>
      </c>
      <c r="H1434" s="1">
        <v>2745.2228539960902</v>
      </c>
    </row>
    <row r="1435" spans="1:8" x14ac:dyDescent="0.25">
      <c r="A1435">
        <v>1433</v>
      </c>
      <c r="B1435">
        <v>3774</v>
      </c>
      <c r="C1435" t="s">
        <v>1061</v>
      </c>
      <c r="D1435" s="1">
        <v>0.14293090854373625</v>
      </c>
      <c r="E1435" s="1">
        <v>1.5045358794077499E-3</v>
      </c>
      <c r="F1435" s="1">
        <v>95</v>
      </c>
      <c r="G1435" s="1">
        <v>19602.472964862998</v>
      </c>
      <c r="H1435" s="1">
        <v>10422.523135211701</v>
      </c>
    </row>
    <row r="1436" spans="1:8" x14ac:dyDescent="0.25">
      <c r="A1436">
        <v>1434</v>
      </c>
      <c r="B1436">
        <v>6546</v>
      </c>
      <c r="C1436" t="s">
        <v>2869</v>
      </c>
      <c r="D1436" s="1">
        <v>1.2035450991439441E-2</v>
      </c>
      <c r="E1436" s="1">
        <v>1.5044313739299301E-3</v>
      </c>
      <c r="F1436" s="1">
        <v>8</v>
      </c>
      <c r="G1436" s="1">
        <v>24176.118899112</v>
      </c>
      <c r="H1436" s="1">
        <v>2943.6622277323399</v>
      </c>
    </row>
    <row r="1437" spans="1:8" x14ac:dyDescent="0.25">
      <c r="A1437">
        <v>1435</v>
      </c>
      <c r="B1437">
        <v>47</v>
      </c>
      <c r="C1437" t="s">
        <v>1947</v>
      </c>
      <c r="D1437" s="1">
        <v>0.30171658352492337</v>
      </c>
      <c r="E1437" s="1">
        <v>1.4936464530936799E-3</v>
      </c>
      <c r="F1437" s="1">
        <v>202</v>
      </c>
      <c r="G1437" s="1">
        <v>27730.487200853</v>
      </c>
      <c r="H1437" s="1">
        <v>27730.487200853</v>
      </c>
    </row>
    <row r="1438" spans="1:8" x14ac:dyDescent="0.25">
      <c r="A1438">
        <v>1436</v>
      </c>
      <c r="B1438">
        <v>2020</v>
      </c>
      <c r="C1438" t="s">
        <v>217</v>
      </c>
      <c r="D1438" s="1">
        <v>0.48185388758509279</v>
      </c>
      <c r="E1438" s="1">
        <v>1.4826273464156701E-3</v>
      </c>
      <c r="F1438" s="1">
        <v>325</v>
      </c>
      <c r="G1438" s="1">
        <v>36166.665710328001</v>
      </c>
      <c r="H1438" s="1">
        <v>36166.665710328001</v>
      </c>
    </row>
    <row r="1439" spans="1:8" x14ac:dyDescent="0.25">
      <c r="A1439">
        <v>1437</v>
      </c>
      <c r="B1439">
        <v>1673</v>
      </c>
      <c r="C1439" t="s">
        <v>2486</v>
      </c>
      <c r="D1439" s="1">
        <v>8.8837848242152191E-3</v>
      </c>
      <c r="E1439" s="1">
        <v>1.4806308040358699E-3</v>
      </c>
      <c r="F1439" s="1">
        <v>6</v>
      </c>
      <c r="G1439" s="1">
        <v>7961.3272430477</v>
      </c>
      <c r="H1439" s="1">
        <v>2135.00406394938</v>
      </c>
    </row>
    <row r="1440" spans="1:8" x14ac:dyDescent="0.25">
      <c r="A1440">
        <v>1438</v>
      </c>
      <c r="B1440">
        <v>4695</v>
      </c>
      <c r="C1440" t="s">
        <v>1343</v>
      </c>
      <c r="D1440" s="1">
        <v>0.27435126090661827</v>
      </c>
      <c r="E1440" s="1">
        <v>1.4750067790678402E-3</v>
      </c>
      <c r="F1440" s="1">
        <v>186</v>
      </c>
      <c r="G1440" s="1">
        <v>21539.308949910999</v>
      </c>
      <c r="H1440" s="1">
        <v>21539.308949910999</v>
      </c>
    </row>
    <row r="1441" spans="1:8" x14ac:dyDescent="0.25">
      <c r="A1441">
        <v>1439</v>
      </c>
      <c r="B1441">
        <v>8737</v>
      </c>
      <c r="C1441" t="s">
        <v>2718</v>
      </c>
      <c r="D1441" s="1">
        <v>4.9822412458802479E-2</v>
      </c>
      <c r="E1441" s="1">
        <v>1.4653650723177199E-3</v>
      </c>
      <c r="F1441" s="1">
        <v>34</v>
      </c>
      <c r="G1441" s="1">
        <v>8229.92376329332</v>
      </c>
      <c r="H1441" s="1">
        <v>8229.92376329332</v>
      </c>
    </row>
    <row r="1442" spans="1:8" x14ac:dyDescent="0.25">
      <c r="A1442">
        <v>1440</v>
      </c>
      <c r="B1442">
        <v>5394</v>
      </c>
      <c r="C1442" t="s">
        <v>1882</v>
      </c>
      <c r="D1442" s="1">
        <v>0.19485401413459463</v>
      </c>
      <c r="E1442" s="1">
        <v>1.4650677754480799E-3</v>
      </c>
      <c r="F1442" s="1">
        <v>133</v>
      </c>
      <c r="G1442" s="1">
        <v>17957.7628100334</v>
      </c>
      <c r="H1442" s="1">
        <v>17305.250543829799</v>
      </c>
    </row>
    <row r="1443" spans="1:8" x14ac:dyDescent="0.25">
      <c r="A1443">
        <v>1441</v>
      </c>
      <c r="B1443">
        <v>5590</v>
      </c>
      <c r="C1443" t="s">
        <v>759</v>
      </c>
      <c r="D1443" s="1">
        <v>8.6171789461951143E-2</v>
      </c>
      <c r="E1443" s="1">
        <v>1.46053880443985E-3</v>
      </c>
      <c r="F1443" s="1">
        <v>59</v>
      </c>
      <c r="G1443" s="1">
        <v>17647.3936389806</v>
      </c>
      <c r="H1443" s="1">
        <v>15820.409908419801</v>
      </c>
    </row>
    <row r="1444" spans="1:8" x14ac:dyDescent="0.25">
      <c r="A1444">
        <v>1442</v>
      </c>
      <c r="B1444">
        <v>8829</v>
      </c>
      <c r="C1444" t="s">
        <v>3423</v>
      </c>
      <c r="D1444" s="1">
        <v>1.020337734177139E-2</v>
      </c>
      <c r="E1444" s="1">
        <v>1.4576253345387701E-3</v>
      </c>
      <c r="F1444" s="1">
        <v>7</v>
      </c>
      <c r="G1444" s="1">
        <v>5273.2665880212198</v>
      </c>
      <c r="H1444" s="1">
        <v>460.84845556583002</v>
      </c>
    </row>
    <row r="1445" spans="1:8" x14ac:dyDescent="0.25">
      <c r="A1445">
        <v>1443</v>
      </c>
      <c r="B1445">
        <v>2461</v>
      </c>
      <c r="C1445" t="s">
        <v>230</v>
      </c>
      <c r="D1445" s="1">
        <v>0.36933679501836419</v>
      </c>
      <c r="E1445" s="1">
        <v>1.4540818701510401E-3</v>
      </c>
      <c r="F1445" s="1">
        <v>254</v>
      </c>
      <c r="G1445" s="1">
        <v>26755.998714491201</v>
      </c>
      <c r="H1445" s="1">
        <v>26755.998714491201</v>
      </c>
    </row>
    <row r="1446" spans="1:8" x14ac:dyDescent="0.25">
      <c r="A1446">
        <v>1444</v>
      </c>
      <c r="B1446">
        <v>7116</v>
      </c>
      <c r="C1446" t="s">
        <v>2884</v>
      </c>
      <c r="D1446" s="1">
        <v>2.89856044443578E-3</v>
      </c>
      <c r="E1446" s="1">
        <v>1.44928022221789E-3</v>
      </c>
      <c r="F1446" s="1">
        <v>2</v>
      </c>
      <c r="G1446" s="1">
        <v>7936.2416872290096</v>
      </c>
      <c r="H1446" s="1">
        <v>7555.7379779559697</v>
      </c>
    </row>
    <row r="1447" spans="1:8" x14ac:dyDescent="0.25">
      <c r="A1447">
        <v>1445</v>
      </c>
      <c r="B1447">
        <v>8158</v>
      </c>
      <c r="C1447" t="s">
        <v>3308</v>
      </c>
      <c r="D1447" s="1">
        <v>0.19267499410831471</v>
      </c>
      <c r="E1447" s="1">
        <v>1.4486841662279301E-3</v>
      </c>
      <c r="F1447" s="1">
        <v>133</v>
      </c>
      <c r="G1447" s="1">
        <v>26240.4809816085</v>
      </c>
      <c r="H1447" s="1">
        <v>18489.6466190627</v>
      </c>
    </row>
    <row r="1448" spans="1:8" x14ac:dyDescent="0.25">
      <c r="A1448">
        <v>1446</v>
      </c>
      <c r="B1448">
        <v>4787</v>
      </c>
      <c r="C1448" t="s">
        <v>1716</v>
      </c>
      <c r="D1448" s="1">
        <v>0.239464768060448</v>
      </c>
      <c r="E1448" s="1">
        <v>1.4339207668290299E-3</v>
      </c>
      <c r="F1448" s="1">
        <v>167</v>
      </c>
      <c r="G1448" s="1">
        <v>17217.397906152401</v>
      </c>
      <c r="H1448" s="1">
        <v>17217.397906152401</v>
      </c>
    </row>
    <row r="1449" spans="1:8" x14ac:dyDescent="0.25">
      <c r="A1449">
        <v>1447</v>
      </c>
      <c r="B1449">
        <v>3556</v>
      </c>
      <c r="C1449" t="s">
        <v>1865</v>
      </c>
      <c r="D1449" s="1">
        <v>4.5877013584883518E-2</v>
      </c>
      <c r="E1449" s="1">
        <v>1.4336566745276099E-3</v>
      </c>
      <c r="F1449" s="1">
        <v>32</v>
      </c>
      <c r="G1449" s="1">
        <v>8323.2793464240003</v>
      </c>
      <c r="H1449" s="1">
        <v>4274.7493926036004</v>
      </c>
    </row>
    <row r="1450" spans="1:8" x14ac:dyDescent="0.25">
      <c r="A1450">
        <v>1448</v>
      </c>
      <c r="B1450">
        <v>5011</v>
      </c>
      <c r="C1450" t="s">
        <v>2070</v>
      </c>
      <c r="D1450" s="1">
        <v>9.0165576735705244E-2</v>
      </c>
      <c r="E1450" s="1">
        <v>1.4311996307254801E-3</v>
      </c>
      <c r="F1450" s="1">
        <v>63</v>
      </c>
      <c r="G1450" s="1">
        <v>13675.7859888481</v>
      </c>
      <c r="H1450" s="1">
        <v>13675.7859888481</v>
      </c>
    </row>
    <row r="1451" spans="1:8" x14ac:dyDescent="0.25">
      <c r="A1451">
        <v>1449</v>
      </c>
      <c r="B1451">
        <v>6623</v>
      </c>
      <c r="C1451" t="s">
        <v>512</v>
      </c>
      <c r="D1451" s="1">
        <v>0.12148252756082914</v>
      </c>
      <c r="E1451" s="1">
        <v>1.4292062065979899E-3</v>
      </c>
      <c r="F1451" s="1">
        <v>85</v>
      </c>
      <c r="G1451" s="1">
        <v>8511.6066930181496</v>
      </c>
      <c r="H1451" s="1">
        <v>8511.6066930181496</v>
      </c>
    </row>
    <row r="1452" spans="1:8" x14ac:dyDescent="0.25">
      <c r="A1452">
        <v>1450</v>
      </c>
      <c r="B1452">
        <v>4699</v>
      </c>
      <c r="C1452" t="s">
        <v>1709</v>
      </c>
      <c r="D1452" s="1">
        <v>0.28856383098154259</v>
      </c>
      <c r="E1452" s="1">
        <v>1.4285338167403098E-3</v>
      </c>
      <c r="F1452" s="1">
        <v>202</v>
      </c>
      <c r="G1452" s="1">
        <v>19862.839394042501</v>
      </c>
      <c r="H1452" s="1">
        <v>19862.839394042501</v>
      </c>
    </row>
    <row r="1453" spans="1:8" x14ac:dyDescent="0.25">
      <c r="A1453">
        <v>1451</v>
      </c>
      <c r="B1453">
        <v>9129</v>
      </c>
      <c r="C1453" t="s">
        <v>2065</v>
      </c>
      <c r="D1453" s="1">
        <v>9.2781956337221444E-2</v>
      </c>
      <c r="E1453" s="1">
        <v>1.42741471288033E-3</v>
      </c>
      <c r="F1453" s="1">
        <v>65</v>
      </c>
      <c r="G1453" s="1">
        <v>11948.623845826</v>
      </c>
      <c r="H1453" s="1">
        <v>11948.623845826</v>
      </c>
    </row>
    <row r="1454" spans="1:8" x14ac:dyDescent="0.25">
      <c r="A1454">
        <v>1452</v>
      </c>
      <c r="B1454">
        <v>325</v>
      </c>
      <c r="C1454" t="s">
        <v>2805</v>
      </c>
      <c r="D1454" s="1">
        <v>6.4215546802164E-2</v>
      </c>
      <c r="E1454" s="1">
        <v>1.4270121511592E-3</v>
      </c>
      <c r="F1454" s="1">
        <v>45</v>
      </c>
      <c r="G1454" s="1">
        <v>41442.269789938699</v>
      </c>
      <c r="H1454" s="1">
        <v>18758.364472975401</v>
      </c>
    </row>
    <row r="1455" spans="1:8" x14ac:dyDescent="0.25">
      <c r="A1455">
        <v>1453</v>
      </c>
      <c r="B1455">
        <v>5744</v>
      </c>
      <c r="C1455" t="s">
        <v>1256</v>
      </c>
      <c r="D1455" s="1">
        <v>1.7115586573725961E-2</v>
      </c>
      <c r="E1455" s="1">
        <v>1.4262988811438301E-3</v>
      </c>
      <c r="F1455" s="1">
        <v>12</v>
      </c>
      <c r="G1455" s="1">
        <v>1301.8977039930201</v>
      </c>
      <c r="H1455" s="1">
        <v>1301.8977039930201</v>
      </c>
    </row>
    <row r="1456" spans="1:8" x14ac:dyDescent="0.25">
      <c r="A1456">
        <v>1454</v>
      </c>
      <c r="B1456">
        <v>4033</v>
      </c>
      <c r="C1456" t="s">
        <v>22</v>
      </c>
      <c r="D1456" s="1">
        <v>0.53001853545342847</v>
      </c>
      <c r="E1456" s="1">
        <v>1.4247810092834099E-3</v>
      </c>
      <c r="F1456" s="1">
        <v>372</v>
      </c>
      <c r="G1456" s="1">
        <v>46114.191003138199</v>
      </c>
      <c r="H1456" s="1">
        <v>46114.191003138199</v>
      </c>
    </row>
    <row r="1457" spans="1:8" x14ac:dyDescent="0.25">
      <c r="A1457">
        <v>1455</v>
      </c>
      <c r="B1457">
        <v>1362</v>
      </c>
      <c r="C1457" t="s">
        <v>1692</v>
      </c>
      <c r="D1457" s="1">
        <v>0.13962798628326226</v>
      </c>
      <c r="E1457" s="1">
        <v>1.4247753702373699E-3</v>
      </c>
      <c r="F1457" s="1">
        <v>98</v>
      </c>
      <c r="G1457" s="1">
        <v>13308.222083201001</v>
      </c>
      <c r="H1457" s="1">
        <v>13308.222083201001</v>
      </c>
    </row>
    <row r="1458" spans="1:8" x14ac:dyDescent="0.25">
      <c r="A1458">
        <v>1456</v>
      </c>
      <c r="B1458">
        <v>578</v>
      </c>
      <c r="C1458" t="s">
        <v>46</v>
      </c>
      <c r="D1458" s="1">
        <v>0.56407704027064376</v>
      </c>
      <c r="E1458" s="1">
        <v>1.4172789956548837E-3</v>
      </c>
      <c r="F1458" s="1">
        <v>398</v>
      </c>
      <c r="G1458" s="1">
        <v>81053.663593469595</v>
      </c>
      <c r="H1458" s="1">
        <v>81053.663593469595</v>
      </c>
    </row>
    <row r="1459" spans="1:8" x14ac:dyDescent="0.25">
      <c r="A1459">
        <v>1457</v>
      </c>
      <c r="B1459">
        <v>6809</v>
      </c>
      <c r="C1459" t="s">
        <v>1098</v>
      </c>
      <c r="D1459" s="1">
        <v>2.407688026177468E-2</v>
      </c>
      <c r="E1459" s="1">
        <v>1.41628707422204E-3</v>
      </c>
      <c r="F1459" s="1">
        <v>17</v>
      </c>
      <c r="G1459" s="1">
        <v>1927.3514628384</v>
      </c>
      <c r="H1459" s="1">
        <v>1927.3514628384</v>
      </c>
    </row>
    <row r="1460" spans="1:8" x14ac:dyDescent="0.25">
      <c r="A1460">
        <v>1458</v>
      </c>
      <c r="B1460">
        <v>2592</v>
      </c>
      <c r="C1460" t="s">
        <v>215</v>
      </c>
      <c r="D1460" s="1">
        <v>8.4889208968943405E-2</v>
      </c>
      <c r="E1460" s="1">
        <v>1.41482014948239E-3</v>
      </c>
      <c r="F1460" s="1">
        <v>60</v>
      </c>
      <c r="G1460" s="1">
        <v>5562.8912699473503</v>
      </c>
      <c r="H1460" s="1">
        <v>5562.8912699473503</v>
      </c>
    </row>
    <row r="1461" spans="1:8" x14ac:dyDescent="0.25">
      <c r="A1461">
        <v>1459</v>
      </c>
      <c r="B1461">
        <v>3473</v>
      </c>
      <c r="C1461" t="s">
        <v>1381</v>
      </c>
      <c r="D1461" s="1">
        <v>3.961079427563776E-2</v>
      </c>
      <c r="E1461" s="1">
        <v>1.4146712241299201E-3</v>
      </c>
      <c r="F1461" s="1">
        <v>28</v>
      </c>
      <c r="G1461" s="1">
        <v>19663.038042869499</v>
      </c>
      <c r="H1461" s="1">
        <v>3351.8236428042901</v>
      </c>
    </row>
    <row r="1462" spans="1:8" x14ac:dyDescent="0.25">
      <c r="A1462">
        <v>1460</v>
      </c>
      <c r="B1462">
        <v>2139</v>
      </c>
      <c r="C1462" t="s">
        <v>1997</v>
      </c>
      <c r="D1462" s="1">
        <v>9.8346224965543787E-3</v>
      </c>
      <c r="E1462" s="1">
        <v>1.4049460709363397E-3</v>
      </c>
      <c r="F1462" s="1">
        <v>7</v>
      </c>
      <c r="G1462" s="1">
        <v>5970.2452773570803</v>
      </c>
      <c r="H1462" s="1">
        <v>1272.86693603044</v>
      </c>
    </row>
    <row r="1463" spans="1:8" x14ac:dyDescent="0.25">
      <c r="A1463">
        <v>1461</v>
      </c>
      <c r="B1463">
        <v>7643</v>
      </c>
      <c r="C1463" t="s">
        <v>1905</v>
      </c>
      <c r="D1463" s="1">
        <v>7.7230331969534702E-2</v>
      </c>
      <c r="E1463" s="1">
        <v>1.4041878539915401E-3</v>
      </c>
      <c r="F1463" s="1">
        <v>55</v>
      </c>
      <c r="G1463" s="1">
        <v>5760.3677881911999</v>
      </c>
      <c r="H1463" s="1">
        <v>5760.3677881911999</v>
      </c>
    </row>
    <row r="1464" spans="1:8" x14ac:dyDescent="0.25">
      <c r="A1464">
        <v>1462</v>
      </c>
      <c r="B1464">
        <v>4253</v>
      </c>
      <c r="C1464" t="s">
        <v>581</v>
      </c>
      <c r="D1464" s="1">
        <v>0.25105565515194</v>
      </c>
      <c r="E1464" s="1">
        <v>1.394753639733E-3</v>
      </c>
      <c r="F1464" s="1">
        <v>180</v>
      </c>
      <c r="G1464" s="1">
        <v>20999.228553705201</v>
      </c>
      <c r="H1464" s="1">
        <v>20999.228553705201</v>
      </c>
    </row>
    <row r="1465" spans="1:8" x14ac:dyDescent="0.25">
      <c r="A1465">
        <v>1463</v>
      </c>
      <c r="B1465">
        <v>6260</v>
      </c>
      <c r="C1465" t="s">
        <v>1795</v>
      </c>
      <c r="D1465" s="1">
        <v>0.73263296711598169</v>
      </c>
      <c r="E1465" s="1">
        <v>1.39283834052468E-3</v>
      </c>
      <c r="F1465" s="1">
        <v>526</v>
      </c>
      <c r="G1465" s="1">
        <v>56095.980728717099</v>
      </c>
      <c r="H1465" s="1">
        <v>56095.980728717099</v>
      </c>
    </row>
    <row r="1466" spans="1:8" x14ac:dyDescent="0.25">
      <c r="A1466">
        <v>1464</v>
      </c>
      <c r="B1466">
        <v>7683</v>
      </c>
      <c r="C1466" t="s">
        <v>1345</v>
      </c>
      <c r="D1466" s="1">
        <v>0.17721020007110017</v>
      </c>
      <c r="E1466" s="1">
        <v>1.38445468805547E-3</v>
      </c>
      <c r="F1466" s="1">
        <v>128</v>
      </c>
      <c r="G1466" s="1">
        <v>14273.5878291275</v>
      </c>
      <c r="H1466" s="1">
        <v>14273.5878291275</v>
      </c>
    </row>
    <row r="1467" spans="1:8" x14ac:dyDescent="0.25">
      <c r="A1467">
        <v>1465</v>
      </c>
      <c r="B1467">
        <v>8791</v>
      </c>
      <c r="C1467" t="s">
        <v>2134</v>
      </c>
      <c r="D1467" s="1">
        <v>9.5983080731794901E-3</v>
      </c>
      <c r="E1467" s="1">
        <v>1.3711868675970701E-3</v>
      </c>
      <c r="F1467" s="1">
        <v>7</v>
      </c>
      <c r="G1467" s="1">
        <v>3149.4821428923701</v>
      </c>
      <c r="H1467" s="1">
        <v>1255.8461838232799</v>
      </c>
    </row>
    <row r="1468" spans="1:8" x14ac:dyDescent="0.25">
      <c r="A1468">
        <v>1466</v>
      </c>
      <c r="B1468">
        <v>2486</v>
      </c>
      <c r="C1468" t="s">
        <v>1496</v>
      </c>
      <c r="D1468" s="1">
        <v>0.31026472883126038</v>
      </c>
      <c r="E1468" s="1">
        <v>1.3548678114902201E-3</v>
      </c>
      <c r="F1468" s="1">
        <v>229</v>
      </c>
      <c r="G1468" s="1">
        <v>41958.935396355999</v>
      </c>
      <c r="H1468" s="1">
        <v>26207.5141732464</v>
      </c>
    </row>
    <row r="1469" spans="1:8" x14ac:dyDescent="0.25">
      <c r="A1469">
        <v>1467</v>
      </c>
      <c r="B1469">
        <v>574</v>
      </c>
      <c r="C1469" t="s">
        <v>1427</v>
      </c>
      <c r="D1469" s="1">
        <v>4.7420352097839354E-2</v>
      </c>
      <c r="E1469" s="1">
        <v>1.3548672027954101E-3</v>
      </c>
      <c r="F1469" s="1">
        <v>35</v>
      </c>
      <c r="G1469" s="1">
        <v>9365.4323949974605</v>
      </c>
      <c r="H1469" s="1">
        <v>4671.7433362213997</v>
      </c>
    </row>
    <row r="1470" spans="1:8" x14ac:dyDescent="0.25">
      <c r="A1470">
        <v>1468</v>
      </c>
      <c r="B1470">
        <v>8397</v>
      </c>
      <c r="C1470" t="s">
        <v>2605</v>
      </c>
      <c r="D1470" s="1">
        <v>0.14670179417977874</v>
      </c>
      <c r="E1470" s="1">
        <v>1.34588801999797E-3</v>
      </c>
      <c r="F1470" s="1">
        <v>109</v>
      </c>
      <c r="G1470" s="1">
        <v>16267.2425043645</v>
      </c>
      <c r="H1470" s="1">
        <v>15400.872943619999</v>
      </c>
    </row>
    <row r="1471" spans="1:8" x14ac:dyDescent="0.25">
      <c r="A1471">
        <v>1469</v>
      </c>
      <c r="B1471">
        <v>6831</v>
      </c>
      <c r="C1471" t="s">
        <v>574</v>
      </c>
      <c r="D1471" s="1">
        <v>0.34069246682680748</v>
      </c>
      <c r="E1471" s="1">
        <v>1.34130892451499E-3</v>
      </c>
      <c r="F1471" s="1">
        <v>254</v>
      </c>
      <c r="G1471" s="1">
        <v>35800.114447704203</v>
      </c>
      <c r="H1471" s="1">
        <v>35800.114447704203</v>
      </c>
    </row>
    <row r="1472" spans="1:8" x14ac:dyDescent="0.25">
      <c r="A1472">
        <v>1470</v>
      </c>
      <c r="B1472">
        <v>1561</v>
      </c>
      <c r="C1472" t="s">
        <v>2023</v>
      </c>
      <c r="D1472" s="1">
        <v>7.2287310990435658E-2</v>
      </c>
      <c r="E1472" s="1">
        <v>1.33865390723029E-3</v>
      </c>
      <c r="F1472" s="1">
        <v>54</v>
      </c>
      <c r="G1472" s="1">
        <v>11687.789801507901</v>
      </c>
      <c r="H1472" s="1">
        <v>6842.3898988952596</v>
      </c>
    </row>
    <row r="1473" spans="1:8" x14ac:dyDescent="0.25">
      <c r="A1473">
        <v>1471</v>
      </c>
      <c r="B1473">
        <v>2549</v>
      </c>
      <c r="C1473" t="s">
        <v>3420</v>
      </c>
      <c r="D1473" s="1">
        <v>0.15412395030953427</v>
      </c>
      <c r="E1473" s="1">
        <v>1.3172987205943101E-3</v>
      </c>
      <c r="F1473" s="1">
        <v>117</v>
      </c>
      <c r="G1473" s="1">
        <v>10927.297294354001</v>
      </c>
      <c r="H1473" s="1">
        <v>10927.297294354001</v>
      </c>
    </row>
    <row r="1474" spans="1:8" x14ac:dyDescent="0.25">
      <c r="A1474">
        <v>1472</v>
      </c>
      <c r="B1474">
        <v>4538</v>
      </c>
      <c r="C1474" t="s">
        <v>2571</v>
      </c>
      <c r="D1474" s="1">
        <v>2.8795750903854E-2</v>
      </c>
      <c r="E1474" s="1">
        <v>1.308897768357E-3</v>
      </c>
      <c r="F1474" s="1">
        <v>22</v>
      </c>
      <c r="G1474" s="1">
        <v>26927.883016661199</v>
      </c>
      <c r="H1474" s="1">
        <v>2254.0916568448702</v>
      </c>
    </row>
    <row r="1475" spans="1:8" x14ac:dyDescent="0.25">
      <c r="A1475">
        <v>1473</v>
      </c>
      <c r="B1475">
        <v>6913</v>
      </c>
      <c r="C1475" t="s">
        <v>381</v>
      </c>
      <c r="D1475" s="1">
        <v>8.5026829884552402E-2</v>
      </c>
      <c r="E1475" s="1">
        <v>1.30810507514696E-3</v>
      </c>
      <c r="F1475" s="1">
        <v>65</v>
      </c>
      <c r="G1475" s="1">
        <v>6679.2994047919601</v>
      </c>
      <c r="H1475" s="1">
        <v>6679.2994047919601</v>
      </c>
    </row>
    <row r="1476" spans="1:8" x14ac:dyDescent="0.25">
      <c r="A1476">
        <v>1474</v>
      </c>
      <c r="B1476">
        <v>3408</v>
      </c>
      <c r="C1476" t="s">
        <v>1814</v>
      </c>
      <c r="D1476" s="1">
        <v>0.30076814874268609</v>
      </c>
      <c r="E1476" s="1">
        <v>1.3076876032290699E-3</v>
      </c>
      <c r="F1476" s="1">
        <v>230</v>
      </c>
      <c r="G1476" s="1">
        <v>28195.1819514462</v>
      </c>
      <c r="H1476" s="1">
        <v>28195.1819514462</v>
      </c>
    </row>
    <row r="1477" spans="1:8" x14ac:dyDescent="0.25">
      <c r="A1477">
        <v>1475</v>
      </c>
      <c r="B1477">
        <v>7210</v>
      </c>
      <c r="C1477" t="s">
        <v>2924</v>
      </c>
      <c r="D1477" s="1">
        <v>1.4360249433297351E-2</v>
      </c>
      <c r="E1477" s="1">
        <v>1.30547722120885E-3</v>
      </c>
      <c r="F1477" s="1">
        <v>11</v>
      </c>
      <c r="G1477" s="1">
        <v>3992.9225129213501</v>
      </c>
      <c r="H1477" s="1">
        <v>1232.9549830440801</v>
      </c>
    </row>
    <row r="1478" spans="1:8" x14ac:dyDescent="0.25">
      <c r="A1478">
        <v>1476</v>
      </c>
      <c r="B1478">
        <v>8363</v>
      </c>
      <c r="C1478" t="s">
        <v>1830</v>
      </c>
      <c r="D1478" s="1">
        <v>0.11412087252437696</v>
      </c>
      <c r="E1478" s="1">
        <v>1.29682809686792E-3</v>
      </c>
      <c r="F1478" s="1">
        <v>88</v>
      </c>
      <c r="G1478" s="1">
        <v>11321.9023829613</v>
      </c>
      <c r="H1478" s="1">
        <v>11321.9023829613</v>
      </c>
    </row>
    <row r="1479" spans="1:8" x14ac:dyDescent="0.25">
      <c r="A1479">
        <v>1477</v>
      </c>
      <c r="B1479">
        <v>5890</v>
      </c>
      <c r="C1479" t="s">
        <v>2083</v>
      </c>
      <c r="D1479" s="1">
        <v>5.3158830404416102E-2</v>
      </c>
      <c r="E1479" s="1">
        <v>1.2965568391321001E-3</v>
      </c>
      <c r="F1479" s="1">
        <v>41</v>
      </c>
      <c r="G1479" s="1">
        <v>11257.5170869839</v>
      </c>
      <c r="H1479" s="1">
        <v>11257.5170869839</v>
      </c>
    </row>
    <row r="1480" spans="1:8" x14ac:dyDescent="0.25">
      <c r="A1480">
        <v>1478</v>
      </c>
      <c r="B1480">
        <v>2984</v>
      </c>
      <c r="C1480" t="s">
        <v>2020</v>
      </c>
      <c r="D1480" s="1">
        <v>3.2406271222000002E-2</v>
      </c>
      <c r="E1480" s="1">
        <v>1.29625084888E-3</v>
      </c>
      <c r="F1480" s="1">
        <v>25</v>
      </c>
      <c r="G1480" s="1">
        <v>30461.930646521101</v>
      </c>
      <c r="H1480" s="1">
        <v>30461.930646521101</v>
      </c>
    </row>
    <row r="1481" spans="1:8" x14ac:dyDescent="0.25">
      <c r="A1481">
        <v>1479</v>
      </c>
      <c r="B1481">
        <v>8296</v>
      </c>
      <c r="C1481" t="s">
        <v>2414</v>
      </c>
      <c r="D1481" s="1">
        <v>9.0651384449629505E-3</v>
      </c>
      <c r="E1481" s="1">
        <v>1.2950197778518501E-3</v>
      </c>
      <c r="F1481" s="1">
        <v>7</v>
      </c>
      <c r="G1481" s="1">
        <v>17493.694873957102</v>
      </c>
      <c r="H1481" s="1">
        <v>4105.0931950877302</v>
      </c>
    </row>
    <row r="1482" spans="1:8" x14ac:dyDescent="0.25">
      <c r="A1482">
        <v>1480</v>
      </c>
      <c r="B1482">
        <v>2953</v>
      </c>
      <c r="C1482" t="s">
        <v>1885</v>
      </c>
      <c r="D1482" s="1">
        <v>0.15107112694389924</v>
      </c>
      <c r="E1482" s="1">
        <v>1.29120621319572E-3</v>
      </c>
      <c r="F1482" s="1">
        <v>117</v>
      </c>
      <c r="G1482" s="1">
        <v>19572.4813869715</v>
      </c>
      <c r="H1482" s="1">
        <v>19572.4813869715</v>
      </c>
    </row>
    <row r="1483" spans="1:8" x14ac:dyDescent="0.25">
      <c r="A1483">
        <v>1481</v>
      </c>
      <c r="B1483">
        <v>2406</v>
      </c>
      <c r="C1483" t="s">
        <v>2885</v>
      </c>
      <c r="D1483" s="1">
        <v>5.1531956919317204E-3</v>
      </c>
      <c r="E1483" s="1">
        <v>1.2882989229829301E-3</v>
      </c>
      <c r="F1483" s="1">
        <v>4</v>
      </c>
      <c r="G1483" s="1">
        <v>10520.854963498399</v>
      </c>
      <c r="H1483" s="1">
        <v>1798.9531745869201</v>
      </c>
    </row>
    <row r="1484" spans="1:8" x14ac:dyDescent="0.25">
      <c r="A1484">
        <v>1482</v>
      </c>
      <c r="B1484">
        <v>5720</v>
      </c>
      <c r="C1484" t="s">
        <v>1068</v>
      </c>
      <c r="D1484" s="1">
        <v>0.10163139931535449</v>
      </c>
      <c r="E1484" s="1">
        <v>1.2864734090551201E-3</v>
      </c>
      <c r="F1484" s="1">
        <v>79</v>
      </c>
      <c r="G1484" s="1">
        <v>18440.858119271699</v>
      </c>
      <c r="H1484" s="1">
        <v>9582.7735677424498</v>
      </c>
    </row>
    <row r="1485" spans="1:8" x14ac:dyDescent="0.25">
      <c r="A1485">
        <v>1483</v>
      </c>
      <c r="B1485">
        <v>3</v>
      </c>
      <c r="C1485" t="s">
        <v>314</v>
      </c>
      <c r="D1485" s="1">
        <v>7.9740480401598285E-2</v>
      </c>
      <c r="E1485" s="1">
        <v>1.28613678067094E-3</v>
      </c>
      <c r="F1485" s="1">
        <v>62</v>
      </c>
      <c r="G1485" s="1">
        <v>6861.4640549941596</v>
      </c>
      <c r="H1485" s="1">
        <v>5868.3896121342696</v>
      </c>
    </row>
    <row r="1486" spans="1:8" x14ac:dyDescent="0.25">
      <c r="A1486">
        <v>1484</v>
      </c>
      <c r="B1486">
        <v>2615</v>
      </c>
      <c r="C1486" t="s">
        <v>2316</v>
      </c>
      <c r="D1486" s="1">
        <v>0.4895165397232808</v>
      </c>
      <c r="E1486" s="1">
        <v>1.2814569102703687E-3</v>
      </c>
      <c r="F1486" s="1">
        <v>382</v>
      </c>
      <c r="G1486" s="1">
        <v>72474.483246808406</v>
      </c>
      <c r="H1486" s="1">
        <v>72474.483246808406</v>
      </c>
    </row>
    <row r="1487" spans="1:8" x14ac:dyDescent="0.25">
      <c r="A1487">
        <v>1485</v>
      </c>
      <c r="B1487">
        <v>7910</v>
      </c>
      <c r="C1487" t="s">
        <v>37</v>
      </c>
      <c r="D1487" s="1">
        <v>2.1783945192310038E-2</v>
      </c>
      <c r="E1487" s="1">
        <v>1.2814085407241199E-3</v>
      </c>
      <c r="F1487" s="1">
        <v>17</v>
      </c>
      <c r="G1487" s="1">
        <v>3648.0776778372701</v>
      </c>
      <c r="H1487" s="1">
        <v>2050.6115284048001</v>
      </c>
    </row>
    <row r="1488" spans="1:8" x14ac:dyDescent="0.25">
      <c r="A1488">
        <v>1486</v>
      </c>
      <c r="B1488">
        <v>5530</v>
      </c>
      <c r="C1488" t="s">
        <v>388</v>
      </c>
      <c r="D1488" s="1">
        <v>8.3174042529710598E-2</v>
      </c>
      <c r="E1488" s="1">
        <v>1.2796006543032399E-3</v>
      </c>
      <c r="F1488" s="1">
        <v>65</v>
      </c>
      <c r="G1488" s="1">
        <v>6802.4849530826395</v>
      </c>
      <c r="H1488" s="1">
        <v>6802.4849530826395</v>
      </c>
    </row>
    <row r="1489" spans="1:8" x14ac:dyDescent="0.25">
      <c r="A1489">
        <v>1487</v>
      </c>
      <c r="B1489">
        <v>8824</v>
      </c>
      <c r="C1489" t="s">
        <v>3518</v>
      </c>
      <c r="D1489" s="1">
        <v>7.6762514638506005E-3</v>
      </c>
      <c r="E1489" s="1">
        <v>1.2793752439751E-3</v>
      </c>
      <c r="F1489" s="1">
        <v>6</v>
      </c>
      <c r="G1489" s="1">
        <v>14467.926080818601</v>
      </c>
      <c r="H1489" s="1">
        <v>2328.9026792711402</v>
      </c>
    </row>
    <row r="1490" spans="1:8" x14ac:dyDescent="0.25">
      <c r="A1490">
        <v>1488</v>
      </c>
      <c r="B1490">
        <v>2681</v>
      </c>
      <c r="C1490" t="s">
        <v>2297</v>
      </c>
      <c r="D1490" s="1">
        <v>8.8080998801254862E-2</v>
      </c>
      <c r="E1490" s="1">
        <v>1.27653621451094E-3</v>
      </c>
      <c r="F1490" s="1">
        <v>69</v>
      </c>
      <c r="G1490" s="1">
        <v>6852.9075429177801</v>
      </c>
      <c r="H1490" s="1">
        <v>6852.9075429177801</v>
      </c>
    </row>
    <row r="1491" spans="1:8" x14ac:dyDescent="0.25">
      <c r="A1491">
        <v>1489</v>
      </c>
      <c r="B1491">
        <v>5809</v>
      </c>
      <c r="C1491" t="s">
        <v>2257</v>
      </c>
      <c r="D1491" s="1">
        <v>4.5685932889647604E-2</v>
      </c>
      <c r="E1491" s="1">
        <v>1.2690536913791E-3</v>
      </c>
      <c r="F1491" s="1">
        <v>36</v>
      </c>
      <c r="G1491" s="1">
        <v>6436.7786118387103</v>
      </c>
      <c r="H1491" s="1">
        <v>3595.96488079132</v>
      </c>
    </row>
    <row r="1492" spans="1:8" x14ac:dyDescent="0.25">
      <c r="A1492">
        <v>1490</v>
      </c>
      <c r="B1492">
        <v>6825</v>
      </c>
      <c r="C1492" t="s">
        <v>2105</v>
      </c>
      <c r="D1492" s="1">
        <v>5.8369798010244979E-2</v>
      </c>
      <c r="E1492" s="1">
        <v>1.26890865239663E-3</v>
      </c>
      <c r="F1492" s="1">
        <v>46</v>
      </c>
      <c r="G1492" s="1">
        <v>14117.793314676501</v>
      </c>
      <c r="H1492" s="1">
        <v>14117.793314676501</v>
      </c>
    </row>
    <row r="1493" spans="1:8" x14ac:dyDescent="0.25">
      <c r="A1493">
        <v>1491</v>
      </c>
      <c r="B1493">
        <v>2384</v>
      </c>
      <c r="C1493" t="s">
        <v>143</v>
      </c>
      <c r="D1493" s="1">
        <v>0.53023247841998256</v>
      </c>
      <c r="E1493" s="1">
        <v>1.26547130887824E-3</v>
      </c>
      <c r="F1493" s="1">
        <v>419</v>
      </c>
      <c r="G1493" s="1">
        <v>49772.480959562803</v>
      </c>
      <c r="H1493" s="1">
        <v>45529.646364973698</v>
      </c>
    </row>
    <row r="1494" spans="1:8" x14ac:dyDescent="0.25">
      <c r="A1494">
        <v>1492</v>
      </c>
      <c r="B1494">
        <v>1364</v>
      </c>
      <c r="C1494" t="s">
        <v>1835</v>
      </c>
      <c r="D1494" s="1">
        <v>5.6842043229031046E-2</v>
      </c>
      <c r="E1494" s="1">
        <v>1.2631565162006899E-3</v>
      </c>
      <c r="F1494" s="1">
        <v>45</v>
      </c>
      <c r="G1494" s="1">
        <v>42574.162426850598</v>
      </c>
      <c r="H1494" s="1">
        <v>42574.162426850598</v>
      </c>
    </row>
    <row r="1495" spans="1:8" x14ac:dyDescent="0.25">
      <c r="A1495">
        <v>1493</v>
      </c>
      <c r="B1495">
        <v>7251</v>
      </c>
      <c r="C1495" t="s">
        <v>3448</v>
      </c>
      <c r="D1495" s="1">
        <v>3.7850077137004501E-2</v>
      </c>
      <c r="E1495" s="1">
        <v>1.2616692379001501E-3</v>
      </c>
      <c r="F1495" s="1">
        <v>30</v>
      </c>
      <c r="G1495" s="1">
        <v>5102.7493774242903</v>
      </c>
      <c r="H1495" s="1">
        <v>3784.8751071342799</v>
      </c>
    </row>
    <row r="1496" spans="1:8" x14ac:dyDescent="0.25">
      <c r="A1496">
        <v>1494</v>
      </c>
      <c r="B1496">
        <v>682</v>
      </c>
      <c r="C1496" t="s">
        <v>941</v>
      </c>
      <c r="D1496" s="1">
        <v>0.10068903749733681</v>
      </c>
      <c r="E1496" s="1">
        <v>1.25861296871671E-3</v>
      </c>
      <c r="F1496" s="1">
        <v>80</v>
      </c>
      <c r="G1496" s="1">
        <v>14682.7391241312</v>
      </c>
      <c r="H1496" s="1">
        <v>12918.683794332001</v>
      </c>
    </row>
    <row r="1497" spans="1:8" x14ac:dyDescent="0.25">
      <c r="A1497">
        <v>1495</v>
      </c>
      <c r="B1497">
        <v>5092</v>
      </c>
      <c r="C1497" t="s">
        <v>1315</v>
      </c>
      <c r="D1497" s="1">
        <v>5.5322294557383481E-2</v>
      </c>
      <c r="E1497" s="1">
        <v>1.2573248763041701E-3</v>
      </c>
      <c r="F1497" s="1">
        <v>44</v>
      </c>
      <c r="G1497" s="1">
        <v>14787.493380579999</v>
      </c>
      <c r="H1497" s="1">
        <v>3484.7774361151601</v>
      </c>
    </row>
    <row r="1498" spans="1:8" x14ac:dyDescent="0.25">
      <c r="A1498">
        <v>1496</v>
      </c>
      <c r="B1498">
        <v>7428</v>
      </c>
      <c r="C1498" t="s">
        <v>1532</v>
      </c>
      <c r="D1498" s="1">
        <v>0.16448686786447586</v>
      </c>
      <c r="E1498" s="1">
        <v>1.2556249455303501E-3</v>
      </c>
      <c r="F1498" s="1">
        <v>131</v>
      </c>
      <c r="G1498" s="1">
        <v>16133.332976117699</v>
      </c>
      <c r="H1498" s="1">
        <v>16133.332976117699</v>
      </c>
    </row>
    <row r="1499" spans="1:8" x14ac:dyDescent="0.25">
      <c r="A1499">
        <v>1497</v>
      </c>
      <c r="B1499">
        <v>977</v>
      </c>
      <c r="C1499" t="s">
        <v>3064</v>
      </c>
      <c r="D1499" s="1">
        <v>1.7499494051938499E-2</v>
      </c>
      <c r="E1499" s="1">
        <v>1.24996386085275E-3</v>
      </c>
      <c r="F1499" s="1">
        <v>14</v>
      </c>
      <c r="G1499" s="1">
        <v>17402.708330054498</v>
      </c>
      <c r="H1499" s="1">
        <v>2245.4219332269299</v>
      </c>
    </row>
    <row r="1500" spans="1:8" x14ac:dyDescent="0.25">
      <c r="A1500">
        <v>1498</v>
      </c>
      <c r="B1500">
        <v>127</v>
      </c>
      <c r="C1500" t="s">
        <v>115</v>
      </c>
      <c r="D1500" s="1">
        <v>0.57849467459038406</v>
      </c>
      <c r="E1500" s="1">
        <v>1.2467557642034139E-3</v>
      </c>
      <c r="F1500" s="1">
        <v>464</v>
      </c>
      <c r="G1500" s="1">
        <v>107722.7084115254</v>
      </c>
      <c r="H1500" s="1">
        <v>94275.208585939807</v>
      </c>
    </row>
    <row r="1501" spans="1:8" x14ac:dyDescent="0.25">
      <c r="A1501">
        <v>1499</v>
      </c>
      <c r="B1501">
        <v>9055</v>
      </c>
      <c r="C1501" t="s">
        <v>3550</v>
      </c>
      <c r="D1501" s="1">
        <v>2.4890195338260201E-3</v>
      </c>
      <c r="E1501" s="1">
        <v>1.2445097669130101E-3</v>
      </c>
      <c r="F1501" s="1">
        <v>2</v>
      </c>
      <c r="G1501" s="1">
        <v>775.76844114899404</v>
      </c>
      <c r="H1501" s="1">
        <v>775.76844114899404</v>
      </c>
    </row>
    <row r="1502" spans="1:8" x14ac:dyDescent="0.25">
      <c r="A1502">
        <v>1500</v>
      </c>
      <c r="B1502">
        <v>3395</v>
      </c>
      <c r="C1502" t="s">
        <v>2130</v>
      </c>
      <c r="D1502" s="1">
        <v>8.6536157969454887E-3</v>
      </c>
      <c r="E1502" s="1">
        <v>1.2362308281350699E-3</v>
      </c>
      <c r="F1502" s="1">
        <v>7</v>
      </c>
      <c r="G1502" s="1">
        <v>13165.8306830128</v>
      </c>
      <c r="H1502" s="1">
        <v>13165.8306830128</v>
      </c>
    </row>
    <row r="1503" spans="1:8" x14ac:dyDescent="0.25">
      <c r="A1503">
        <v>1501</v>
      </c>
      <c r="B1503">
        <v>1533</v>
      </c>
      <c r="C1503" t="s">
        <v>2325</v>
      </c>
      <c r="D1503" s="1">
        <v>0.14566422083274472</v>
      </c>
      <c r="E1503" s="1">
        <v>1.23444254943004E-3</v>
      </c>
      <c r="F1503" s="1">
        <v>118</v>
      </c>
      <c r="G1503" s="1">
        <v>11755.134207507001</v>
      </c>
      <c r="H1503" s="1">
        <v>11755.134207507001</v>
      </c>
    </row>
    <row r="1504" spans="1:8" x14ac:dyDescent="0.25">
      <c r="A1504">
        <v>1502</v>
      </c>
      <c r="B1504">
        <v>3883</v>
      </c>
      <c r="C1504" t="s">
        <v>2318</v>
      </c>
      <c r="D1504" s="1">
        <v>0.30841796247304754</v>
      </c>
      <c r="E1504" s="1">
        <v>1.2336718498921902E-3</v>
      </c>
      <c r="F1504" s="1">
        <v>250</v>
      </c>
      <c r="G1504" s="1">
        <v>22399.235575189101</v>
      </c>
      <c r="H1504" s="1">
        <v>22399.235575189101</v>
      </c>
    </row>
    <row r="1505" spans="1:8" x14ac:dyDescent="0.25">
      <c r="A1505">
        <v>1503</v>
      </c>
      <c r="B1505">
        <v>6677</v>
      </c>
      <c r="C1505" t="s">
        <v>3332</v>
      </c>
      <c r="D1505" s="1">
        <v>7.3833278557110605E-3</v>
      </c>
      <c r="E1505" s="1">
        <v>1.2305546426185101E-3</v>
      </c>
      <c r="F1505" s="1">
        <v>6</v>
      </c>
      <c r="G1505" s="1">
        <v>23881.445159037099</v>
      </c>
      <c r="H1505" s="1">
        <v>2570.7986993670002</v>
      </c>
    </row>
    <row r="1506" spans="1:8" x14ac:dyDescent="0.25">
      <c r="A1506">
        <v>1504</v>
      </c>
      <c r="B1506">
        <v>7400</v>
      </c>
      <c r="C1506" t="s">
        <v>1148</v>
      </c>
      <c r="D1506" s="1">
        <v>3.0655661854111251E-2</v>
      </c>
      <c r="E1506" s="1">
        <v>1.2262264741644501E-3</v>
      </c>
      <c r="F1506" s="1">
        <v>25</v>
      </c>
      <c r="G1506" s="1">
        <v>3763.68450178172</v>
      </c>
      <c r="H1506" s="1">
        <v>3763.68450178172</v>
      </c>
    </row>
    <row r="1507" spans="1:8" x14ac:dyDescent="0.25">
      <c r="A1507">
        <v>1505</v>
      </c>
      <c r="B1507">
        <v>7702</v>
      </c>
      <c r="C1507" t="s">
        <v>1720</v>
      </c>
      <c r="D1507" s="1">
        <v>7.567036887877418E-2</v>
      </c>
      <c r="E1507" s="1">
        <v>1.2204898206253901E-3</v>
      </c>
      <c r="F1507" s="1">
        <v>62</v>
      </c>
      <c r="G1507" s="1">
        <v>6897.7402887626304</v>
      </c>
      <c r="H1507" s="1">
        <v>6897.7402887626304</v>
      </c>
    </row>
    <row r="1508" spans="1:8" x14ac:dyDescent="0.25">
      <c r="A1508">
        <v>1506</v>
      </c>
      <c r="B1508">
        <v>4288</v>
      </c>
      <c r="C1508" t="s">
        <v>1341</v>
      </c>
      <c r="D1508" s="1">
        <v>5.1117598975038127E-2</v>
      </c>
      <c r="E1508" s="1">
        <v>1.2170856898818601E-3</v>
      </c>
      <c r="F1508" s="1">
        <v>42</v>
      </c>
      <c r="G1508" s="1">
        <v>7223.3940310942999</v>
      </c>
      <c r="H1508" s="1">
        <v>4863.4766469911901</v>
      </c>
    </row>
    <row r="1509" spans="1:8" x14ac:dyDescent="0.25">
      <c r="A1509">
        <v>1507</v>
      </c>
      <c r="B1509">
        <v>4260</v>
      </c>
      <c r="C1509" t="s">
        <v>2006</v>
      </c>
      <c r="D1509" s="1">
        <v>0.27302156508895425</v>
      </c>
      <c r="E1509" s="1">
        <v>1.2134291781731299E-3</v>
      </c>
      <c r="F1509" s="1">
        <v>225</v>
      </c>
      <c r="G1509" s="1">
        <v>30213.4552303378</v>
      </c>
      <c r="H1509" s="1">
        <v>30213.4552303378</v>
      </c>
    </row>
    <row r="1510" spans="1:8" x14ac:dyDescent="0.25">
      <c r="A1510">
        <v>1508</v>
      </c>
      <c r="B1510">
        <v>4696</v>
      </c>
      <c r="C1510" t="s">
        <v>1874</v>
      </c>
      <c r="D1510" s="1">
        <v>3.1478837878974979E-2</v>
      </c>
      <c r="E1510" s="1">
        <v>1.21072453380673E-3</v>
      </c>
      <c r="F1510" s="1">
        <v>26</v>
      </c>
      <c r="G1510" s="1">
        <v>2930.8819002258901</v>
      </c>
      <c r="H1510" s="1">
        <v>2930.8819002258901</v>
      </c>
    </row>
    <row r="1511" spans="1:8" x14ac:dyDescent="0.25">
      <c r="A1511">
        <v>1509</v>
      </c>
      <c r="B1511">
        <v>8214</v>
      </c>
      <c r="C1511" t="s">
        <v>2177</v>
      </c>
      <c r="D1511" s="1">
        <v>2.2980357390611109E-2</v>
      </c>
      <c r="E1511" s="1">
        <v>1.2094924942426899E-3</v>
      </c>
      <c r="F1511" s="1">
        <v>19</v>
      </c>
      <c r="G1511" s="1">
        <v>29944.655758907498</v>
      </c>
      <c r="H1511" s="1">
        <v>26364.8424043995</v>
      </c>
    </row>
    <row r="1512" spans="1:8" x14ac:dyDescent="0.25">
      <c r="A1512">
        <v>1510</v>
      </c>
      <c r="B1512">
        <v>8117</v>
      </c>
      <c r="C1512" t="s">
        <v>1002</v>
      </c>
      <c r="D1512" s="1">
        <v>1.5688946147307679E-2</v>
      </c>
      <c r="E1512" s="1">
        <v>1.20684201133136E-3</v>
      </c>
      <c r="F1512" s="1">
        <v>13</v>
      </c>
      <c r="G1512" s="1">
        <v>4553.1300460502798</v>
      </c>
      <c r="H1512" s="1">
        <v>1584.2404821974701</v>
      </c>
    </row>
    <row r="1513" spans="1:8" x14ac:dyDescent="0.25">
      <c r="A1513">
        <v>1511</v>
      </c>
      <c r="B1513">
        <v>3925</v>
      </c>
      <c r="C1513" t="s">
        <v>61</v>
      </c>
      <c r="D1513" s="1">
        <v>6.0111402036518505E-2</v>
      </c>
      <c r="E1513" s="1">
        <v>1.2022280407303701E-3</v>
      </c>
      <c r="F1513" s="1">
        <v>50</v>
      </c>
      <c r="G1513" s="1">
        <v>5407.6673583684696</v>
      </c>
      <c r="H1513" s="1">
        <v>5321.5191115201696</v>
      </c>
    </row>
    <row r="1514" spans="1:8" x14ac:dyDescent="0.25">
      <c r="A1514">
        <v>1512</v>
      </c>
      <c r="B1514">
        <v>4928</v>
      </c>
      <c r="C1514" t="s">
        <v>1490</v>
      </c>
      <c r="D1514" s="1">
        <v>7.1775759965619607E-2</v>
      </c>
      <c r="E1514" s="1">
        <v>1.1962626660936601E-3</v>
      </c>
      <c r="F1514" s="1">
        <v>60</v>
      </c>
      <c r="G1514" s="1">
        <v>19246.044791615801</v>
      </c>
      <c r="H1514" s="1">
        <v>5431.6629836982802</v>
      </c>
    </row>
    <row r="1515" spans="1:8" x14ac:dyDescent="0.25">
      <c r="A1515">
        <v>1513</v>
      </c>
      <c r="B1515">
        <v>9153</v>
      </c>
      <c r="C1515" t="s">
        <v>1465</v>
      </c>
      <c r="D1515" s="1">
        <v>5.9592416090394493E-2</v>
      </c>
      <c r="E1515" s="1">
        <v>1.1918483218078899E-3</v>
      </c>
      <c r="F1515" s="1">
        <v>50</v>
      </c>
      <c r="G1515" s="1">
        <v>5703.5409974063896</v>
      </c>
      <c r="H1515" s="1">
        <v>5703.5409974063896</v>
      </c>
    </row>
    <row r="1516" spans="1:8" x14ac:dyDescent="0.25">
      <c r="A1516">
        <v>1514</v>
      </c>
      <c r="B1516">
        <v>230</v>
      </c>
      <c r="C1516" t="s">
        <v>1430</v>
      </c>
      <c r="D1516" s="1">
        <v>2.8479958153474323E-2</v>
      </c>
      <c r="E1516" s="1">
        <v>1.1866649230614301E-3</v>
      </c>
      <c r="F1516" s="1">
        <v>24</v>
      </c>
      <c r="G1516" s="1">
        <v>2820.5708872139999</v>
      </c>
      <c r="H1516" s="1">
        <v>2621.5628123131</v>
      </c>
    </row>
    <row r="1517" spans="1:8" x14ac:dyDescent="0.25">
      <c r="A1517">
        <v>1515</v>
      </c>
      <c r="B1517">
        <v>8383</v>
      </c>
      <c r="C1517" t="s">
        <v>3419</v>
      </c>
      <c r="D1517" s="1">
        <v>4.3843539729117059E-2</v>
      </c>
      <c r="E1517" s="1">
        <v>1.18496053321938E-3</v>
      </c>
      <c r="F1517" s="1">
        <v>37</v>
      </c>
      <c r="G1517" s="1">
        <v>9328.3658587464997</v>
      </c>
      <c r="H1517" s="1">
        <v>4242.1562355925298</v>
      </c>
    </row>
    <row r="1518" spans="1:8" x14ac:dyDescent="0.25">
      <c r="A1518">
        <v>1516</v>
      </c>
      <c r="B1518">
        <v>4804</v>
      </c>
      <c r="C1518" t="s">
        <v>2649</v>
      </c>
      <c r="D1518" s="1">
        <v>0.11840242073876499</v>
      </c>
      <c r="E1518" s="1">
        <v>1.1840242073876499E-3</v>
      </c>
      <c r="F1518" s="1">
        <v>100</v>
      </c>
      <c r="G1518" s="1">
        <v>33532.702799632898</v>
      </c>
      <c r="H1518" s="1">
        <v>21302.3977290361</v>
      </c>
    </row>
    <row r="1519" spans="1:8" x14ac:dyDescent="0.25">
      <c r="A1519">
        <v>1517</v>
      </c>
      <c r="B1519">
        <v>335</v>
      </c>
      <c r="C1519" t="s">
        <v>2947</v>
      </c>
      <c r="D1519" s="1">
        <v>0.22462579370195002</v>
      </c>
      <c r="E1519" s="1">
        <v>1.1760512759264399E-3</v>
      </c>
      <c r="F1519" s="1">
        <v>191</v>
      </c>
      <c r="G1519" s="1">
        <v>19975.080953048</v>
      </c>
      <c r="H1519" s="1">
        <v>19975.080953048</v>
      </c>
    </row>
    <row r="1520" spans="1:8" x14ac:dyDescent="0.25">
      <c r="A1520">
        <v>1518</v>
      </c>
      <c r="B1520">
        <v>6088</v>
      </c>
      <c r="C1520" t="s">
        <v>1745</v>
      </c>
      <c r="D1520" s="1">
        <v>7.432830900064448E-2</v>
      </c>
      <c r="E1520" s="1">
        <v>1.16137982813507E-3</v>
      </c>
      <c r="F1520" s="1">
        <v>64</v>
      </c>
      <c r="G1520" s="1">
        <v>6198.5937903936101</v>
      </c>
      <c r="H1520" s="1">
        <v>6198.5937903936101</v>
      </c>
    </row>
    <row r="1521" spans="1:8" x14ac:dyDescent="0.25">
      <c r="A1521">
        <v>1519</v>
      </c>
      <c r="B1521">
        <v>65</v>
      </c>
      <c r="C1521" t="s">
        <v>2193</v>
      </c>
      <c r="D1521" s="1">
        <v>8.5121927510447504E-2</v>
      </c>
      <c r="E1521" s="1">
        <v>1.15029631770875E-3</v>
      </c>
      <c r="F1521" s="1">
        <v>74</v>
      </c>
      <c r="G1521" s="1">
        <v>10444.687502089901</v>
      </c>
      <c r="H1521" s="1">
        <v>10444.687502089901</v>
      </c>
    </row>
    <row r="1522" spans="1:8" x14ac:dyDescent="0.25">
      <c r="A1522">
        <v>1520</v>
      </c>
      <c r="B1522">
        <v>265</v>
      </c>
      <c r="C1522" t="s">
        <v>1086</v>
      </c>
      <c r="D1522" s="1">
        <v>9.8904467153966211E-2</v>
      </c>
      <c r="E1522" s="1">
        <v>1.15005194365077E-3</v>
      </c>
      <c r="F1522" s="1">
        <v>86</v>
      </c>
      <c r="G1522" s="1">
        <v>9065.6252484455599</v>
      </c>
      <c r="H1522" s="1">
        <v>9065.6252484455599</v>
      </c>
    </row>
    <row r="1523" spans="1:8" x14ac:dyDescent="0.25">
      <c r="A1523">
        <v>1521</v>
      </c>
      <c r="B1523">
        <v>9319</v>
      </c>
      <c r="C1523" t="s">
        <v>1521</v>
      </c>
      <c r="D1523" s="1">
        <v>3.79326750795069E-2</v>
      </c>
      <c r="E1523" s="1">
        <v>1.1494750024093E-3</v>
      </c>
      <c r="F1523" s="1">
        <v>33</v>
      </c>
      <c r="G1523" s="1">
        <v>6178.7732514286799</v>
      </c>
      <c r="H1523" s="1">
        <v>5445.8415680941098</v>
      </c>
    </row>
    <row r="1524" spans="1:8" x14ac:dyDescent="0.25">
      <c r="A1524">
        <v>1522</v>
      </c>
      <c r="B1524">
        <v>3185</v>
      </c>
      <c r="C1524" t="s">
        <v>91</v>
      </c>
      <c r="D1524" s="1">
        <v>0.22835598420361514</v>
      </c>
      <c r="E1524" s="1">
        <v>1.1475175085608801E-3</v>
      </c>
      <c r="F1524" s="1">
        <v>199</v>
      </c>
      <c r="G1524" s="1">
        <v>20954.520552861501</v>
      </c>
      <c r="H1524" s="1">
        <v>20689.213335075001</v>
      </c>
    </row>
    <row r="1525" spans="1:8" x14ac:dyDescent="0.25">
      <c r="A1525">
        <v>1523</v>
      </c>
      <c r="B1525">
        <v>2994</v>
      </c>
      <c r="C1525" t="s">
        <v>124</v>
      </c>
      <c r="D1525" s="1">
        <v>2.063077186737618E-2</v>
      </c>
      <c r="E1525" s="1">
        <v>1.14615399263201E-3</v>
      </c>
      <c r="F1525" s="1">
        <v>18</v>
      </c>
      <c r="G1525" s="1">
        <v>4329.2095929674497</v>
      </c>
      <c r="H1525" s="1">
        <v>1734.14213828532</v>
      </c>
    </row>
    <row r="1526" spans="1:8" x14ac:dyDescent="0.25">
      <c r="A1526">
        <v>1524</v>
      </c>
      <c r="B1526">
        <v>2433</v>
      </c>
      <c r="C1526" t="s">
        <v>93</v>
      </c>
      <c r="D1526" s="1">
        <v>0.25352305617879933</v>
      </c>
      <c r="E1526" s="1">
        <v>1.1419957485531501E-3</v>
      </c>
      <c r="F1526" s="1">
        <v>222</v>
      </c>
      <c r="G1526" s="1">
        <v>22222.088497971999</v>
      </c>
      <c r="H1526" s="1">
        <v>22222.088497971999</v>
      </c>
    </row>
    <row r="1527" spans="1:8" x14ac:dyDescent="0.25">
      <c r="A1527">
        <v>1525</v>
      </c>
      <c r="B1527">
        <v>3109</v>
      </c>
      <c r="C1527" t="s">
        <v>1516</v>
      </c>
      <c r="D1527" s="1">
        <v>0.15279853796708753</v>
      </c>
      <c r="E1527" s="1">
        <v>1.14028759676931E-3</v>
      </c>
      <c r="F1527" s="1">
        <v>134</v>
      </c>
      <c r="G1527" s="1">
        <v>21891.6720316885</v>
      </c>
      <c r="H1527" s="1">
        <v>19624.8491825358</v>
      </c>
    </row>
    <row r="1528" spans="1:8" x14ac:dyDescent="0.25">
      <c r="A1528">
        <v>1526</v>
      </c>
      <c r="B1528">
        <v>6982</v>
      </c>
      <c r="C1528" t="s">
        <v>1670</v>
      </c>
      <c r="D1528" s="1">
        <v>3.5317226938140156E-2</v>
      </c>
      <c r="E1528" s="1">
        <v>1.1392653851012955E-3</v>
      </c>
      <c r="F1528" s="1">
        <v>31</v>
      </c>
      <c r="G1528" s="1">
        <v>36300.913174267</v>
      </c>
      <c r="H1528" s="1">
        <v>9657.1264524364597</v>
      </c>
    </row>
    <row r="1529" spans="1:8" x14ac:dyDescent="0.25">
      <c r="A1529">
        <v>1527</v>
      </c>
      <c r="B1529">
        <v>7955</v>
      </c>
      <c r="C1529" t="s">
        <v>1980</v>
      </c>
      <c r="D1529" s="1">
        <v>0.11614439354511231</v>
      </c>
      <c r="E1529" s="1">
        <v>1.12761547131177E-3</v>
      </c>
      <c r="F1529" s="1">
        <v>103</v>
      </c>
      <c r="G1529" s="1">
        <v>17646.6229327525</v>
      </c>
      <c r="H1529" s="1">
        <v>13991.678563775</v>
      </c>
    </row>
    <row r="1530" spans="1:8" x14ac:dyDescent="0.25">
      <c r="A1530">
        <v>1528</v>
      </c>
      <c r="B1530">
        <v>4122</v>
      </c>
      <c r="C1530" t="s">
        <v>2025</v>
      </c>
      <c r="D1530" s="1">
        <v>0.11124285446149029</v>
      </c>
      <c r="E1530" s="1">
        <v>1.1236651965807101E-3</v>
      </c>
      <c r="F1530" s="1">
        <v>99</v>
      </c>
      <c r="G1530" s="1">
        <v>32618.439189792702</v>
      </c>
      <c r="H1530" s="1">
        <v>23932.4889099832</v>
      </c>
    </row>
    <row r="1531" spans="1:8" x14ac:dyDescent="0.25">
      <c r="A1531">
        <v>1529</v>
      </c>
      <c r="B1531">
        <v>9115</v>
      </c>
      <c r="C1531" t="s">
        <v>3151</v>
      </c>
      <c r="D1531" s="1">
        <v>6.386600919189768E-2</v>
      </c>
      <c r="E1531" s="1">
        <v>1.1204563016122401E-3</v>
      </c>
      <c r="F1531" s="1">
        <v>57</v>
      </c>
      <c r="G1531" s="1">
        <v>7287.0481453645598</v>
      </c>
      <c r="H1531" s="1">
        <v>7287.0481453645598</v>
      </c>
    </row>
    <row r="1532" spans="1:8" x14ac:dyDescent="0.25">
      <c r="A1532">
        <v>1530</v>
      </c>
      <c r="B1532">
        <v>3702</v>
      </c>
      <c r="C1532" t="s">
        <v>2611</v>
      </c>
      <c r="D1532" s="1">
        <v>0.17216990680336833</v>
      </c>
      <c r="E1532" s="1">
        <v>1.1179864078140801E-3</v>
      </c>
      <c r="F1532" s="1">
        <v>154</v>
      </c>
      <c r="G1532" s="1">
        <v>33846.629569252</v>
      </c>
      <c r="H1532" s="1">
        <v>33846.629569252</v>
      </c>
    </row>
    <row r="1533" spans="1:8" x14ac:dyDescent="0.25">
      <c r="A1533">
        <v>1531</v>
      </c>
      <c r="B1533">
        <v>1467</v>
      </c>
      <c r="C1533" t="s">
        <v>10</v>
      </c>
      <c r="D1533" s="1">
        <v>1.0059439990697909E-2</v>
      </c>
      <c r="E1533" s="1">
        <v>1.11771555452199E-3</v>
      </c>
      <c r="F1533" s="1">
        <v>9</v>
      </c>
      <c r="G1533" s="1">
        <v>44784.9902414444</v>
      </c>
      <c r="H1533" s="1">
        <v>44784.9902414444</v>
      </c>
    </row>
    <row r="1534" spans="1:8" x14ac:dyDescent="0.25">
      <c r="A1534">
        <v>1532</v>
      </c>
      <c r="B1534">
        <v>413</v>
      </c>
      <c r="C1534" t="s">
        <v>1414</v>
      </c>
      <c r="D1534" s="1">
        <v>0.30908086365508652</v>
      </c>
      <c r="E1534" s="1">
        <v>1.11581539225663E-3</v>
      </c>
      <c r="F1534" s="1">
        <v>277</v>
      </c>
      <c r="G1534" s="1">
        <v>28119.800680159999</v>
      </c>
      <c r="H1534" s="1">
        <v>24769.842287526601</v>
      </c>
    </row>
    <row r="1535" spans="1:8" x14ac:dyDescent="0.25">
      <c r="A1535">
        <v>1533</v>
      </c>
      <c r="B1535">
        <v>8197</v>
      </c>
      <c r="C1535" t="s">
        <v>1612</v>
      </c>
      <c r="D1535" s="1">
        <v>6.9689909523785051E-2</v>
      </c>
      <c r="E1535" s="1">
        <v>1.1061890400600801E-3</v>
      </c>
      <c r="F1535" s="1">
        <v>63</v>
      </c>
      <c r="G1535" s="1">
        <v>5746.8082060564202</v>
      </c>
      <c r="H1535" s="1">
        <v>5746.8082060564202</v>
      </c>
    </row>
    <row r="1536" spans="1:8" x14ac:dyDescent="0.25">
      <c r="A1536">
        <v>1534</v>
      </c>
      <c r="B1536">
        <v>2916</v>
      </c>
      <c r="C1536" t="s">
        <v>3291</v>
      </c>
      <c r="D1536" s="1">
        <v>6.5212305766577217E-2</v>
      </c>
      <c r="E1536" s="1">
        <v>1.1052933180775799E-3</v>
      </c>
      <c r="F1536" s="1">
        <v>59</v>
      </c>
      <c r="G1536" s="1">
        <v>10131.2750373332</v>
      </c>
      <c r="H1536" s="1">
        <v>9273.2114013043101</v>
      </c>
    </row>
    <row r="1537" spans="1:8" x14ac:dyDescent="0.25">
      <c r="A1537">
        <v>1535</v>
      </c>
      <c r="B1537">
        <v>7949</v>
      </c>
      <c r="C1537" t="s">
        <v>2256</v>
      </c>
      <c r="D1537" s="1">
        <v>5.3683270475881131E-2</v>
      </c>
      <c r="E1537" s="1">
        <v>1.09557694848737E-3</v>
      </c>
      <c r="F1537" s="1">
        <v>49</v>
      </c>
      <c r="G1537" s="1">
        <v>4271.4379879134904</v>
      </c>
      <c r="H1537" s="1">
        <v>4271.4379879134904</v>
      </c>
    </row>
    <row r="1538" spans="1:8" x14ac:dyDescent="0.25">
      <c r="A1538">
        <v>1536</v>
      </c>
      <c r="B1538">
        <v>7505</v>
      </c>
      <c r="C1538" t="s">
        <v>3009</v>
      </c>
      <c r="D1538" s="1">
        <v>0.12378777216386384</v>
      </c>
      <c r="E1538" s="1">
        <v>1.0954670102996801E-3</v>
      </c>
      <c r="F1538" s="1">
        <v>113</v>
      </c>
      <c r="G1538" s="1">
        <v>15928.1460587482</v>
      </c>
      <c r="H1538" s="1">
        <v>15418.664208931101</v>
      </c>
    </row>
    <row r="1539" spans="1:8" x14ac:dyDescent="0.25">
      <c r="A1539">
        <v>1537</v>
      </c>
      <c r="B1539">
        <v>1067</v>
      </c>
      <c r="C1539" t="s">
        <v>2957</v>
      </c>
      <c r="D1539" s="1">
        <v>9.3981288038636826E-2</v>
      </c>
      <c r="E1539" s="1">
        <v>1.09280567486787E-3</v>
      </c>
      <c r="F1539" s="1">
        <v>86</v>
      </c>
      <c r="G1539" s="1">
        <v>12067.748266946701</v>
      </c>
      <c r="H1539" s="1">
        <v>10864.991995230101</v>
      </c>
    </row>
    <row r="1540" spans="1:8" x14ac:dyDescent="0.25">
      <c r="A1540">
        <v>1538</v>
      </c>
      <c r="B1540">
        <v>1121</v>
      </c>
      <c r="C1540" t="s">
        <v>467</v>
      </c>
      <c r="D1540" s="1">
        <v>0.21999192644044294</v>
      </c>
      <c r="E1540" s="1">
        <v>1.0890689427744699E-3</v>
      </c>
      <c r="F1540" s="1">
        <v>202</v>
      </c>
      <c r="G1540" s="1">
        <v>27671.919745211198</v>
      </c>
      <c r="H1540" s="1">
        <v>22001.425341001799</v>
      </c>
    </row>
    <row r="1541" spans="1:8" x14ac:dyDescent="0.25">
      <c r="A1541">
        <v>1539</v>
      </c>
      <c r="B1541">
        <v>9020</v>
      </c>
      <c r="C1541" t="s">
        <v>928</v>
      </c>
      <c r="D1541" s="1">
        <v>9.3136143181657444E-2</v>
      </c>
      <c r="E1541" s="1">
        <v>1.0829784090890401E-3</v>
      </c>
      <c r="F1541" s="1">
        <v>86</v>
      </c>
      <c r="G1541" s="1">
        <v>11239.7840427109</v>
      </c>
      <c r="H1541" s="1">
        <v>11239.7840427109</v>
      </c>
    </row>
    <row r="1542" spans="1:8" x14ac:dyDescent="0.25">
      <c r="A1542">
        <v>1540</v>
      </c>
      <c r="B1542">
        <v>3465</v>
      </c>
      <c r="C1542" t="s">
        <v>1621</v>
      </c>
      <c r="D1542" s="1">
        <v>1.9474075442574002E-2</v>
      </c>
      <c r="E1542" s="1">
        <v>1.0818930801430001E-3</v>
      </c>
      <c r="F1542" s="1">
        <v>18</v>
      </c>
      <c r="G1542" s="1">
        <v>13358.6172567783</v>
      </c>
      <c r="H1542" s="1">
        <v>3472.4667006607501</v>
      </c>
    </row>
    <row r="1543" spans="1:8" x14ac:dyDescent="0.25">
      <c r="A1543">
        <v>1541</v>
      </c>
      <c r="B1543">
        <v>4319</v>
      </c>
      <c r="C1543" t="s">
        <v>3094</v>
      </c>
      <c r="D1543" s="1">
        <v>2.1546130407751E-2</v>
      </c>
      <c r="E1543" s="1">
        <v>1.07730652038755E-3</v>
      </c>
      <c r="F1543" s="1">
        <v>20</v>
      </c>
      <c r="G1543" s="1">
        <v>13492.781662658101</v>
      </c>
      <c r="H1543" s="1">
        <v>2489.4217505936199</v>
      </c>
    </row>
    <row r="1544" spans="1:8" x14ac:dyDescent="0.25">
      <c r="A1544">
        <v>1542</v>
      </c>
      <c r="B1544">
        <v>9418</v>
      </c>
      <c r="C1544" t="s">
        <v>3345</v>
      </c>
      <c r="D1544" s="1">
        <v>4.2854348343741603E-3</v>
      </c>
      <c r="E1544" s="1">
        <v>1.0713587085935401E-3</v>
      </c>
      <c r="F1544" s="1">
        <v>4</v>
      </c>
      <c r="G1544" s="1">
        <v>677.02927251578103</v>
      </c>
      <c r="H1544" s="1">
        <v>385.98856317185499</v>
      </c>
    </row>
    <row r="1545" spans="1:8" x14ac:dyDescent="0.25">
      <c r="A1545">
        <v>1543</v>
      </c>
      <c r="B1545">
        <v>3089</v>
      </c>
      <c r="C1545" t="s">
        <v>151</v>
      </c>
      <c r="D1545" s="1">
        <v>6.4186092428803795E-3</v>
      </c>
      <c r="E1545" s="1">
        <v>1.0697682071467299E-3</v>
      </c>
      <c r="F1545" s="1">
        <v>6</v>
      </c>
      <c r="G1545" s="1">
        <v>8965.9105311131898</v>
      </c>
      <c r="H1545" s="1">
        <v>8965.9105311131898</v>
      </c>
    </row>
    <row r="1546" spans="1:8" x14ac:dyDescent="0.25">
      <c r="A1546">
        <v>1544</v>
      </c>
      <c r="B1546">
        <v>6055</v>
      </c>
      <c r="C1546" t="s">
        <v>1434</v>
      </c>
      <c r="D1546" s="1">
        <v>8.1905130214529928E-2</v>
      </c>
      <c r="E1546" s="1">
        <v>1.06370298979909E-3</v>
      </c>
      <c r="F1546" s="1">
        <v>77</v>
      </c>
      <c r="G1546" s="1">
        <v>17080.264305858102</v>
      </c>
      <c r="H1546" s="1">
        <v>7078.2934751070798</v>
      </c>
    </row>
    <row r="1547" spans="1:8" x14ac:dyDescent="0.25">
      <c r="A1547">
        <v>1545</v>
      </c>
      <c r="B1547">
        <v>7183</v>
      </c>
      <c r="C1547" t="s">
        <v>1438</v>
      </c>
      <c r="D1547" s="1">
        <v>1.8082483100570548E-2</v>
      </c>
      <c r="E1547" s="1">
        <v>1.06367547650415E-3</v>
      </c>
      <c r="F1547" s="1">
        <v>17</v>
      </c>
      <c r="G1547" s="1">
        <v>2038.5926830301801</v>
      </c>
      <c r="H1547" s="1">
        <v>1891.76258703433</v>
      </c>
    </row>
    <row r="1548" spans="1:8" x14ac:dyDescent="0.25">
      <c r="A1548">
        <v>1546</v>
      </c>
      <c r="B1548">
        <v>7943</v>
      </c>
      <c r="C1548" t="s">
        <v>1093</v>
      </c>
      <c r="D1548" s="1">
        <v>3.5066242046206141E-2</v>
      </c>
      <c r="E1548" s="1">
        <v>1.0626133953395801E-3</v>
      </c>
      <c r="F1548" s="1">
        <v>33</v>
      </c>
      <c r="G1548" s="1">
        <v>4934.4458785093702</v>
      </c>
      <c r="H1548" s="1">
        <v>4934.4458785093702</v>
      </c>
    </row>
    <row r="1549" spans="1:8" x14ac:dyDescent="0.25">
      <c r="A1549">
        <v>1547</v>
      </c>
      <c r="B1549">
        <v>5185</v>
      </c>
      <c r="C1549" t="s">
        <v>2210</v>
      </c>
      <c r="D1549" s="1">
        <v>6.8185559291303349E-2</v>
      </c>
      <c r="E1549" s="1">
        <v>1.0490086044815899E-3</v>
      </c>
      <c r="F1549" s="1">
        <v>65</v>
      </c>
      <c r="G1549" s="1">
        <v>7531.4940173048999</v>
      </c>
      <c r="H1549" s="1">
        <v>7531.4940173048999</v>
      </c>
    </row>
    <row r="1550" spans="1:8" x14ac:dyDescent="0.25">
      <c r="A1550">
        <v>1548</v>
      </c>
      <c r="B1550">
        <v>7263</v>
      </c>
      <c r="C1550" t="s">
        <v>2121</v>
      </c>
      <c r="D1550" s="1">
        <v>0.11117246576532408</v>
      </c>
      <c r="E1550" s="1">
        <v>1.04879684684268E-3</v>
      </c>
      <c r="F1550" s="1">
        <v>106</v>
      </c>
      <c r="G1550" s="1">
        <v>22463.593251378599</v>
      </c>
      <c r="H1550" s="1">
        <v>21707.637579495</v>
      </c>
    </row>
    <row r="1551" spans="1:8" x14ac:dyDescent="0.25">
      <c r="A1551">
        <v>1549</v>
      </c>
      <c r="B1551">
        <v>3198</v>
      </c>
      <c r="C1551" t="s">
        <v>771</v>
      </c>
      <c r="D1551" s="1">
        <v>2.8252820684360337E-2</v>
      </c>
      <c r="E1551" s="1">
        <v>1.0464007660874199E-3</v>
      </c>
      <c r="F1551" s="1">
        <v>27</v>
      </c>
      <c r="G1551" s="1">
        <v>9131.4477744206797</v>
      </c>
      <c r="H1551" s="1">
        <v>3593.1531177018201</v>
      </c>
    </row>
    <row r="1552" spans="1:8" x14ac:dyDescent="0.25">
      <c r="A1552">
        <v>1550</v>
      </c>
      <c r="B1552">
        <v>7482</v>
      </c>
      <c r="C1552" t="s">
        <v>1893</v>
      </c>
      <c r="D1552" s="1">
        <v>3.9746162527091261E-2</v>
      </c>
      <c r="E1552" s="1">
        <v>1.0459516454497701E-3</v>
      </c>
      <c r="F1552" s="1">
        <v>38</v>
      </c>
      <c r="G1552" s="1">
        <v>7704.6852323621397</v>
      </c>
      <c r="H1552" s="1">
        <v>3940.8287098211899</v>
      </c>
    </row>
    <row r="1553" spans="1:8" x14ac:dyDescent="0.25">
      <c r="A1553">
        <v>1551</v>
      </c>
      <c r="B1553">
        <v>4223</v>
      </c>
      <c r="C1553" t="s">
        <v>286</v>
      </c>
      <c r="D1553" s="1">
        <v>6.6452978214067843E-2</v>
      </c>
      <c r="E1553" s="1">
        <v>1.03832778459481E-3</v>
      </c>
      <c r="F1553" s="1">
        <v>64</v>
      </c>
      <c r="G1553" s="1">
        <v>5913.26112230533</v>
      </c>
      <c r="H1553" s="1">
        <v>5913.26112230533</v>
      </c>
    </row>
    <row r="1554" spans="1:8" x14ac:dyDescent="0.25">
      <c r="A1554">
        <v>1552</v>
      </c>
      <c r="B1554">
        <v>4351</v>
      </c>
      <c r="C1554" t="s">
        <v>2029</v>
      </c>
      <c r="D1554" s="1">
        <v>7.4716467162072475E-2</v>
      </c>
      <c r="E1554" s="1">
        <v>1.03772871058434E-3</v>
      </c>
      <c r="F1554" s="1">
        <v>72</v>
      </c>
      <c r="G1554" s="1">
        <v>19012.5153834876</v>
      </c>
      <c r="H1554" s="1">
        <v>15007.798646625701</v>
      </c>
    </row>
    <row r="1555" spans="1:8" x14ac:dyDescent="0.25">
      <c r="A1555">
        <v>1553</v>
      </c>
      <c r="B1555">
        <v>2978</v>
      </c>
      <c r="C1555" t="s">
        <v>2220</v>
      </c>
      <c r="D1555" s="1">
        <v>0.22407723240826102</v>
      </c>
      <c r="E1555" s="1">
        <v>1.0373945944826899E-3</v>
      </c>
      <c r="F1555" s="1">
        <v>216</v>
      </c>
      <c r="G1555" s="1">
        <v>23203.620321128699</v>
      </c>
      <c r="H1555" s="1">
        <v>23203.620321128699</v>
      </c>
    </row>
    <row r="1556" spans="1:8" x14ac:dyDescent="0.25">
      <c r="A1556">
        <v>1554</v>
      </c>
      <c r="B1556">
        <v>648</v>
      </c>
      <c r="C1556" t="s">
        <v>2563</v>
      </c>
      <c r="D1556" s="1">
        <v>2.8979517737052398E-2</v>
      </c>
      <c r="E1556" s="1">
        <v>1.0349827763233E-3</v>
      </c>
      <c r="F1556" s="1">
        <v>28</v>
      </c>
      <c r="G1556" s="1">
        <v>10763.6377337227</v>
      </c>
      <c r="H1556" s="1">
        <v>5768.14375436511</v>
      </c>
    </row>
    <row r="1557" spans="1:8" x14ac:dyDescent="0.25">
      <c r="A1557">
        <v>1555</v>
      </c>
      <c r="B1557">
        <v>2234</v>
      </c>
      <c r="C1557" t="s">
        <v>557</v>
      </c>
      <c r="D1557" s="1">
        <v>0.28627263476499371</v>
      </c>
      <c r="E1557" s="1">
        <v>1.0334752157581E-3</v>
      </c>
      <c r="F1557" s="1">
        <v>277</v>
      </c>
      <c r="G1557" s="1">
        <v>26913.615726151998</v>
      </c>
      <c r="H1557" s="1">
        <v>26913.615726151998</v>
      </c>
    </row>
    <row r="1558" spans="1:8" x14ac:dyDescent="0.25">
      <c r="A1558">
        <v>1556</v>
      </c>
      <c r="B1558">
        <v>4390</v>
      </c>
      <c r="C1558" t="s">
        <v>2618</v>
      </c>
      <c r="D1558" s="1">
        <v>4.7460045184605726E-2</v>
      </c>
      <c r="E1558" s="1">
        <v>1.0317401127088201E-3</v>
      </c>
      <c r="F1558" s="1">
        <v>46</v>
      </c>
      <c r="G1558" s="1">
        <v>13129.6320048869</v>
      </c>
      <c r="H1558" s="1">
        <v>13115.915961852699</v>
      </c>
    </row>
    <row r="1559" spans="1:8" x14ac:dyDescent="0.25">
      <c r="A1559">
        <v>1557</v>
      </c>
      <c r="B1559">
        <v>8974</v>
      </c>
      <c r="C1559" t="s">
        <v>1119</v>
      </c>
      <c r="D1559" s="1">
        <v>1.2372662356223162E-2</v>
      </c>
      <c r="E1559" s="1">
        <v>1.0310551963519301E-3</v>
      </c>
      <c r="F1559" s="1">
        <v>12</v>
      </c>
      <c r="G1559" s="1">
        <v>1294.5527828950601</v>
      </c>
      <c r="H1559" s="1">
        <v>1294.5527828950601</v>
      </c>
    </row>
    <row r="1560" spans="1:8" x14ac:dyDescent="0.25">
      <c r="A1560">
        <v>1558</v>
      </c>
      <c r="B1560">
        <v>5896</v>
      </c>
      <c r="C1560" t="s">
        <v>2615</v>
      </c>
      <c r="D1560" s="1">
        <v>1.8506272394606942E-2</v>
      </c>
      <c r="E1560" s="1">
        <v>1.0281262441448301E-3</v>
      </c>
      <c r="F1560" s="1">
        <v>18</v>
      </c>
      <c r="G1560" s="1">
        <v>14455.067479912301</v>
      </c>
      <c r="H1560" s="1">
        <v>2046.1440098902401</v>
      </c>
    </row>
    <row r="1561" spans="1:8" x14ac:dyDescent="0.25">
      <c r="A1561">
        <v>1559</v>
      </c>
      <c r="B1561">
        <v>1525</v>
      </c>
      <c r="C1561" t="s">
        <v>1432</v>
      </c>
      <c r="D1561" s="1">
        <v>0.15429305890107473</v>
      </c>
      <c r="E1561" s="1">
        <v>1.01508591382286E-3</v>
      </c>
      <c r="F1561" s="1">
        <v>152</v>
      </c>
      <c r="G1561" s="1">
        <v>22809.679326256599</v>
      </c>
      <c r="H1561" s="1">
        <v>15711.383659704299</v>
      </c>
    </row>
    <row r="1562" spans="1:8" x14ac:dyDescent="0.25">
      <c r="A1562">
        <v>1560</v>
      </c>
      <c r="B1562">
        <v>2713</v>
      </c>
      <c r="C1562" t="s">
        <v>2049</v>
      </c>
      <c r="D1562" s="1">
        <v>0.23003429364280761</v>
      </c>
      <c r="E1562" s="1">
        <v>1.0133669323471701E-3</v>
      </c>
      <c r="F1562" s="1">
        <v>227</v>
      </c>
      <c r="G1562" s="1">
        <v>28634.733510966798</v>
      </c>
      <c r="H1562" s="1">
        <v>28634.733510966798</v>
      </c>
    </row>
    <row r="1563" spans="1:8" x14ac:dyDescent="0.25">
      <c r="A1563">
        <v>1561</v>
      </c>
      <c r="B1563">
        <v>7367</v>
      </c>
      <c r="C1563" t="s">
        <v>1753</v>
      </c>
      <c r="D1563" s="1">
        <v>0.18131580822129142</v>
      </c>
      <c r="E1563" s="1">
        <v>1.0129374760966001E-3</v>
      </c>
      <c r="F1563" s="1">
        <v>179</v>
      </c>
      <c r="G1563" s="1">
        <v>19483.557793663502</v>
      </c>
      <c r="H1563" s="1">
        <v>19483.557793663502</v>
      </c>
    </row>
    <row r="1564" spans="1:8" x14ac:dyDescent="0.25">
      <c r="A1564">
        <v>1562</v>
      </c>
      <c r="B1564">
        <v>2375</v>
      </c>
      <c r="C1564" t="s">
        <v>1678</v>
      </c>
      <c r="D1564" s="1">
        <v>9.9933274292186812E-3</v>
      </c>
      <c r="E1564" s="1">
        <v>9.9933274292186803E-4</v>
      </c>
      <c r="F1564" s="1">
        <v>10</v>
      </c>
      <c r="G1564" s="1">
        <v>17509.113886777399</v>
      </c>
      <c r="H1564" s="1">
        <v>17509.113886777399</v>
      </c>
    </row>
    <row r="1565" spans="1:8" x14ac:dyDescent="0.25">
      <c r="A1565">
        <v>1563</v>
      </c>
      <c r="B1565">
        <v>1719</v>
      </c>
      <c r="C1565" t="s">
        <v>2148</v>
      </c>
      <c r="D1565" s="1">
        <v>6.9792494999376875E-3</v>
      </c>
      <c r="E1565" s="1">
        <v>9.9703564284824107E-4</v>
      </c>
      <c r="F1565" s="1">
        <v>7</v>
      </c>
      <c r="G1565" s="1">
        <v>7994.7686071492099</v>
      </c>
      <c r="H1565" s="1">
        <v>553.68013505328202</v>
      </c>
    </row>
    <row r="1566" spans="1:8" x14ac:dyDescent="0.25">
      <c r="A1566">
        <v>1564</v>
      </c>
      <c r="B1566">
        <v>43</v>
      </c>
      <c r="C1566" t="s">
        <v>1278</v>
      </c>
      <c r="D1566" s="1">
        <v>3.9853513413883636E-3</v>
      </c>
      <c r="E1566" s="1">
        <v>9.963378353470909E-4</v>
      </c>
      <c r="F1566" s="1">
        <v>4</v>
      </c>
      <c r="G1566" s="1">
        <v>2219.0170343989798</v>
      </c>
      <c r="H1566" s="1">
        <v>2219.0170343989798</v>
      </c>
    </row>
    <row r="1567" spans="1:8" x14ac:dyDescent="0.25">
      <c r="A1567">
        <v>1565</v>
      </c>
      <c r="B1567">
        <v>6447</v>
      </c>
      <c r="C1567" t="s">
        <v>2219</v>
      </c>
      <c r="D1567" s="1">
        <v>0.10952193694931335</v>
      </c>
      <c r="E1567" s="1">
        <v>9.9565397226648498E-4</v>
      </c>
      <c r="F1567" s="1">
        <v>110</v>
      </c>
      <c r="G1567" s="1">
        <v>10381.512129295101</v>
      </c>
      <c r="H1567" s="1">
        <v>10381.512129295101</v>
      </c>
    </row>
    <row r="1568" spans="1:8" x14ac:dyDescent="0.25">
      <c r="A1568">
        <v>1566</v>
      </c>
      <c r="B1568">
        <v>4353</v>
      </c>
      <c r="C1568" t="s">
        <v>2802</v>
      </c>
      <c r="D1568" s="1">
        <v>2.9840305994089317E-3</v>
      </c>
      <c r="E1568" s="1">
        <v>9.9467686646964397E-4</v>
      </c>
      <c r="F1568" s="1">
        <v>3</v>
      </c>
      <c r="G1568" s="1">
        <v>84675.007028706605</v>
      </c>
      <c r="H1568" s="1">
        <v>14788.6218215057</v>
      </c>
    </row>
    <row r="1569" spans="1:8" x14ac:dyDescent="0.25">
      <c r="A1569">
        <v>1567</v>
      </c>
      <c r="B1569">
        <v>5112</v>
      </c>
      <c r="C1569" t="s">
        <v>1881</v>
      </c>
      <c r="D1569" s="1">
        <v>0.25815842212482792</v>
      </c>
      <c r="E1569" s="1">
        <v>9.9291700817241506E-4</v>
      </c>
      <c r="F1569" s="1">
        <v>260</v>
      </c>
      <c r="G1569" s="1">
        <v>31416.874704914298</v>
      </c>
      <c r="H1569" s="1">
        <v>31416.874704914298</v>
      </c>
    </row>
    <row r="1570" spans="1:8" x14ac:dyDescent="0.25">
      <c r="A1570">
        <v>1568</v>
      </c>
      <c r="B1570">
        <v>2954</v>
      </c>
      <c r="C1570" t="s">
        <v>841</v>
      </c>
      <c r="D1570" s="1">
        <v>9.9125981561930102E-2</v>
      </c>
      <c r="E1570" s="1">
        <v>9.9125981561930102E-4</v>
      </c>
      <c r="F1570" s="1">
        <v>100</v>
      </c>
      <c r="G1570" s="1">
        <v>17615.516767682901</v>
      </c>
      <c r="H1570" s="1">
        <v>8954.8756592824593</v>
      </c>
    </row>
    <row r="1571" spans="1:8" x14ac:dyDescent="0.25">
      <c r="A1571">
        <v>1569</v>
      </c>
      <c r="B1571">
        <v>423</v>
      </c>
      <c r="C1571" t="s">
        <v>2189</v>
      </c>
      <c r="D1571" s="1">
        <v>0.1703059540024183</v>
      </c>
      <c r="E1571" s="1">
        <v>9.9015089536289708E-4</v>
      </c>
      <c r="F1571" s="1">
        <v>172</v>
      </c>
      <c r="G1571" s="1">
        <v>41566.0587128197</v>
      </c>
      <c r="H1571" s="1">
        <v>32633.9478755778</v>
      </c>
    </row>
    <row r="1572" spans="1:8" x14ac:dyDescent="0.25">
      <c r="A1572">
        <v>1570</v>
      </c>
      <c r="B1572">
        <v>2640</v>
      </c>
      <c r="C1572" t="s">
        <v>2084</v>
      </c>
      <c r="D1572" s="1">
        <v>0.18632465489063299</v>
      </c>
      <c r="E1572" s="1">
        <v>9.8584473487107398E-4</v>
      </c>
      <c r="F1572" s="1">
        <v>189</v>
      </c>
      <c r="G1572" s="1">
        <v>53605.230014857603</v>
      </c>
      <c r="H1572" s="1">
        <v>47046.297486843403</v>
      </c>
    </row>
    <row r="1573" spans="1:8" x14ac:dyDescent="0.25">
      <c r="A1573">
        <v>1571</v>
      </c>
      <c r="B1573">
        <v>1001</v>
      </c>
      <c r="C1573" t="s">
        <v>77</v>
      </c>
      <c r="D1573" s="1">
        <v>0.53688548926192192</v>
      </c>
      <c r="E1573" s="1">
        <v>9.8330675688996691E-4</v>
      </c>
      <c r="F1573" s="1">
        <v>546</v>
      </c>
      <c r="G1573" s="1">
        <v>61569.457886454002</v>
      </c>
      <c r="H1573" s="1">
        <v>61569.457886454002</v>
      </c>
    </row>
    <row r="1574" spans="1:8" x14ac:dyDescent="0.25">
      <c r="A1574">
        <v>1572</v>
      </c>
      <c r="B1574">
        <v>3526</v>
      </c>
      <c r="C1574" t="s">
        <v>2267</v>
      </c>
      <c r="D1574" s="1">
        <v>0.23393499202008422</v>
      </c>
      <c r="E1574" s="1">
        <v>9.8292013453816899E-4</v>
      </c>
      <c r="F1574" s="1">
        <v>238</v>
      </c>
      <c r="G1574" s="1">
        <v>22897.585536555001</v>
      </c>
      <c r="H1574" s="1">
        <v>22897.585536555001</v>
      </c>
    </row>
    <row r="1575" spans="1:8" x14ac:dyDescent="0.25">
      <c r="A1575">
        <v>1573</v>
      </c>
      <c r="B1575">
        <v>1201</v>
      </c>
      <c r="C1575" t="s">
        <v>1478</v>
      </c>
      <c r="D1575" s="1">
        <v>1.4717593871360235E-2</v>
      </c>
      <c r="E1575" s="1">
        <v>9.8117292475734903E-4</v>
      </c>
      <c r="F1575" s="1">
        <v>15</v>
      </c>
      <c r="G1575" s="1">
        <v>3345.8186931281598</v>
      </c>
      <c r="H1575" s="1">
        <v>3345.8186931281598</v>
      </c>
    </row>
    <row r="1576" spans="1:8" x14ac:dyDescent="0.25">
      <c r="A1576">
        <v>1574</v>
      </c>
      <c r="B1576">
        <v>1347</v>
      </c>
      <c r="C1576" t="s">
        <v>3403</v>
      </c>
      <c r="D1576" s="1">
        <v>2.911970186967516E-3</v>
      </c>
      <c r="E1576" s="1">
        <v>9.7065672898917195E-4</v>
      </c>
      <c r="F1576" s="1">
        <v>3</v>
      </c>
      <c r="G1576" s="1">
        <v>2118.64971206779</v>
      </c>
      <c r="H1576" s="1">
        <v>219.08371603809999</v>
      </c>
    </row>
    <row r="1577" spans="1:8" x14ac:dyDescent="0.25">
      <c r="A1577">
        <v>1575</v>
      </c>
      <c r="B1577">
        <v>1104</v>
      </c>
      <c r="C1577" t="s">
        <v>3277</v>
      </c>
      <c r="D1577" s="1">
        <v>2.2151513084284785E-2</v>
      </c>
      <c r="E1577" s="1">
        <v>9.6310926453412114E-4</v>
      </c>
      <c r="F1577" s="1">
        <v>23</v>
      </c>
      <c r="G1577" s="1">
        <v>25166.351658187799</v>
      </c>
      <c r="H1577" s="1">
        <v>2059.9533485346301</v>
      </c>
    </row>
    <row r="1578" spans="1:8" x14ac:dyDescent="0.25">
      <c r="A1578">
        <v>1576</v>
      </c>
      <c r="B1578">
        <v>5215</v>
      </c>
      <c r="C1578" t="s">
        <v>169</v>
      </c>
      <c r="D1578" s="1">
        <v>3.8469865288359363E-2</v>
      </c>
      <c r="E1578" s="1">
        <v>9.6174663220898403E-4</v>
      </c>
      <c r="F1578" s="1">
        <v>40</v>
      </c>
      <c r="G1578" s="1">
        <v>6320.6671662462804</v>
      </c>
      <c r="H1578" s="1">
        <v>6320.6671662462804</v>
      </c>
    </row>
    <row r="1579" spans="1:8" x14ac:dyDescent="0.25">
      <c r="A1579">
        <v>1577</v>
      </c>
      <c r="B1579">
        <v>371</v>
      </c>
      <c r="C1579" t="s">
        <v>2069</v>
      </c>
      <c r="D1579" s="1">
        <v>0.17089184822655207</v>
      </c>
      <c r="E1579" s="1">
        <v>9.54703062718168E-4</v>
      </c>
      <c r="F1579" s="1">
        <v>179</v>
      </c>
      <c r="G1579" s="1">
        <v>29150.371207507898</v>
      </c>
      <c r="H1579" s="1">
        <v>29150.371207507898</v>
      </c>
    </row>
    <row r="1580" spans="1:8" x14ac:dyDescent="0.25">
      <c r="A1580">
        <v>1578</v>
      </c>
      <c r="B1580">
        <v>4005</v>
      </c>
      <c r="C1580" t="s">
        <v>2291</v>
      </c>
      <c r="D1580" s="1">
        <v>9.1626186478331512E-2</v>
      </c>
      <c r="E1580" s="1">
        <v>9.5443944248261995E-4</v>
      </c>
      <c r="F1580" s="1">
        <v>96</v>
      </c>
      <c r="G1580" s="1">
        <v>16787.143373660099</v>
      </c>
      <c r="H1580" s="1">
        <v>8552.2815440706399</v>
      </c>
    </row>
    <row r="1581" spans="1:8" x14ac:dyDescent="0.25">
      <c r="A1581">
        <v>1579</v>
      </c>
      <c r="B1581">
        <v>3384</v>
      </c>
      <c r="C1581" t="s">
        <v>3527</v>
      </c>
      <c r="D1581" s="1">
        <v>9.5184250704853602E-4</v>
      </c>
      <c r="E1581" s="1">
        <v>9.5184250704853602E-4</v>
      </c>
      <c r="F1581" s="1">
        <v>1</v>
      </c>
      <c r="G1581" s="1">
        <v>9361.8914279309192</v>
      </c>
      <c r="H1581" s="1">
        <v>414.56065655059001</v>
      </c>
    </row>
    <row r="1582" spans="1:8" x14ac:dyDescent="0.25">
      <c r="A1582">
        <v>1580</v>
      </c>
      <c r="B1582">
        <v>5304</v>
      </c>
      <c r="C1582" t="s">
        <v>103</v>
      </c>
      <c r="D1582" s="1">
        <v>0.10235052740390269</v>
      </c>
      <c r="E1582" s="1">
        <v>9.3899566425598797E-4</v>
      </c>
      <c r="F1582" s="1">
        <v>109</v>
      </c>
      <c r="G1582" s="1">
        <v>12974.223299892201</v>
      </c>
      <c r="H1582" s="1">
        <v>11242.1065020608</v>
      </c>
    </row>
    <row r="1583" spans="1:8" x14ac:dyDescent="0.25">
      <c r="A1583">
        <v>1581</v>
      </c>
      <c r="B1583">
        <v>2551</v>
      </c>
      <c r="C1583" t="s">
        <v>1608</v>
      </c>
      <c r="D1583" s="1">
        <v>5.6299880654185383E-2</v>
      </c>
      <c r="E1583" s="1">
        <v>9.3833134423642304E-4</v>
      </c>
      <c r="F1583" s="1">
        <v>60</v>
      </c>
      <c r="G1583" s="1">
        <v>29943.2023116727</v>
      </c>
      <c r="H1583" s="1">
        <v>29943.2023116727</v>
      </c>
    </row>
    <row r="1584" spans="1:8" x14ac:dyDescent="0.25">
      <c r="A1584">
        <v>1582</v>
      </c>
      <c r="B1584">
        <v>714</v>
      </c>
      <c r="C1584" t="s">
        <v>162</v>
      </c>
      <c r="D1584" s="1">
        <v>0.23793122652166881</v>
      </c>
      <c r="E1584" s="1">
        <v>9.3306363341830905E-4</v>
      </c>
      <c r="F1584" s="1">
        <v>255</v>
      </c>
      <c r="G1584" s="1">
        <v>32529.554639285099</v>
      </c>
      <c r="H1584" s="1">
        <v>27285.977366313698</v>
      </c>
    </row>
    <row r="1585" spans="1:8" x14ac:dyDescent="0.25">
      <c r="A1585">
        <v>1583</v>
      </c>
      <c r="B1585">
        <v>3057</v>
      </c>
      <c r="C1585" t="s">
        <v>2350</v>
      </c>
      <c r="D1585" s="1">
        <v>7.8260912838702887E-2</v>
      </c>
      <c r="E1585" s="1">
        <v>9.3167753379408197E-4</v>
      </c>
      <c r="F1585" s="1">
        <v>84</v>
      </c>
      <c r="G1585" s="1">
        <v>7584.3674097271396</v>
      </c>
      <c r="H1585" s="1">
        <v>7584.3674097271396</v>
      </c>
    </row>
    <row r="1586" spans="1:8" x14ac:dyDescent="0.25">
      <c r="A1586">
        <v>1584</v>
      </c>
      <c r="B1586">
        <v>7397</v>
      </c>
      <c r="C1586" t="s">
        <v>1059</v>
      </c>
      <c r="D1586" s="1">
        <v>3.2497729470222135E-2</v>
      </c>
      <c r="E1586" s="1">
        <v>9.2850655629206098E-4</v>
      </c>
      <c r="F1586" s="1">
        <v>35</v>
      </c>
      <c r="G1586" s="1">
        <v>4145.29163671487</v>
      </c>
      <c r="H1586" s="1">
        <v>4145.29163671487</v>
      </c>
    </row>
    <row r="1587" spans="1:8" x14ac:dyDescent="0.25">
      <c r="A1587">
        <v>1585</v>
      </c>
      <c r="B1587">
        <v>5738</v>
      </c>
      <c r="C1587" t="s">
        <v>2833</v>
      </c>
      <c r="D1587" s="1">
        <v>4.6138520149959297E-3</v>
      </c>
      <c r="E1587" s="1">
        <v>9.2277040299918595E-4</v>
      </c>
      <c r="F1587" s="1">
        <v>5</v>
      </c>
      <c r="G1587" s="1">
        <v>38579.736859903402</v>
      </c>
      <c r="H1587" s="1">
        <v>36119.012818955001</v>
      </c>
    </row>
    <row r="1588" spans="1:8" x14ac:dyDescent="0.25">
      <c r="A1588">
        <v>1586</v>
      </c>
      <c r="B1588">
        <v>4045</v>
      </c>
      <c r="C1588" t="s">
        <v>209</v>
      </c>
      <c r="D1588" s="1">
        <v>0.13184078884175085</v>
      </c>
      <c r="E1588" s="1">
        <v>9.2196355833392199E-4</v>
      </c>
      <c r="F1588" s="1">
        <v>143</v>
      </c>
      <c r="G1588" s="1">
        <v>15104.0184261174</v>
      </c>
      <c r="H1588" s="1">
        <v>15104.0184261174</v>
      </c>
    </row>
    <row r="1589" spans="1:8" x14ac:dyDescent="0.25">
      <c r="A1589">
        <v>1587</v>
      </c>
      <c r="B1589">
        <v>3689</v>
      </c>
      <c r="C1589" t="s">
        <v>2154</v>
      </c>
      <c r="D1589" s="1">
        <v>2.8431273543147794E-2</v>
      </c>
      <c r="E1589" s="1">
        <v>9.1713785623057402E-4</v>
      </c>
      <c r="F1589" s="1">
        <v>31</v>
      </c>
      <c r="G1589" s="1">
        <v>12046.350851626001</v>
      </c>
      <c r="H1589" s="1">
        <v>12046.350851626001</v>
      </c>
    </row>
    <row r="1590" spans="1:8" x14ac:dyDescent="0.25">
      <c r="A1590">
        <v>1588</v>
      </c>
      <c r="B1590">
        <v>1084</v>
      </c>
      <c r="C1590" t="s">
        <v>1031</v>
      </c>
      <c r="D1590" s="1">
        <v>0.2205427819868564</v>
      </c>
      <c r="E1590" s="1">
        <v>9.113338098630429E-4</v>
      </c>
      <c r="F1590" s="1">
        <v>242</v>
      </c>
      <c r="G1590" s="1">
        <v>43677.310279906698</v>
      </c>
      <c r="H1590" s="1">
        <v>23835.393722476401</v>
      </c>
    </row>
    <row r="1591" spans="1:8" x14ac:dyDescent="0.25">
      <c r="A1591">
        <v>1589</v>
      </c>
      <c r="B1591">
        <v>4688</v>
      </c>
      <c r="C1591" t="s">
        <v>2644</v>
      </c>
      <c r="D1591" s="1">
        <v>0.11803390668685994</v>
      </c>
      <c r="E1591" s="1">
        <v>9.0795312836046101E-4</v>
      </c>
      <c r="F1591" s="1">
        <v>130</v>
      </c>
      <c r="G1591" s="1">
        <v>33475.430085745</v>
      </c>
      <c r="H1591" s="1">
        <v>30343.012120938401</v>
      </c>
    </row>
    <row r="1592" spans="1:8" x14ac:dyDescent="0.25">
      <c r="A1592">
        <v>1590</v>
      </c>
      <c r="B1592">
        <v>1531</v>
      </c>
      <c r="C1592" t="s">
        <v>1060</v>
      </c>
      <c r="D1592" s="1">
        <v>0.17610130192509199</v>
      </c>
      <c r="E1592" s="1">
        <v>9.07738669716969E-4</v>
      </c>
      <c r="F1592" s="1">
        <v>194</v>
      </c>
      <c r="G1592" s="1">
        <v>22363.095306920801</v>
      </c>
      <c r="H1592" s="1">
        <v>21536.224926624702</v>
      </c>
    </row>
    <row r="1593" spans="1:8" x14ac:dyDescent="0.25">
      <c r="A1593">
        <v>1591</v>
      </c>
      <c r="B1593">
        <v>9481</v>
      </c>
      <c r="C1593" t="s">
        <v>933</v>
      </c>
      <c r="D1593" s="1">
        <v>8.4148773036805763E-2</v>
      </c>
      <c r="E1593" s="1">
        <v>8.9519971315750815E-4</v>
      </c>
      <c r="F1593" s="1">
        <v>94</v>
      </c>
      <c r="G1593" s="1">
        <v>14718.1001017945</v>
      </c>
      <c r="H1593" s="1">
        <v>14718.1001017945</v>
      </c>
    </row>
    <row r="1594" spans="1:8" x14ac:dyDescent="0.25">
      <c r="A1594">
        <v>1592</v>
      </c>
      <c r="B1594">
        <v>8645</v>
      </c>
      <c r="C1594" t="s">
        <v>850</v>
      </c>
      <c r="D1594" s="1">
        <v>8.2307056568440465E-2</v>
      </c>
      <c r="E1594" s="1">
        <v>8.9464191922217901E-4</v>
      </c>
      <c r="F1594" s="1">
        <v>92</v>
      </c>
      <c r="G1594" s="1">
        <v>10853.033141617499</v>
      </c>
      <c r="H1594" s="1">
        <v>10853.033141617499</v>
      </c>
    </row>
    <row r="1595" spans="1:8" x14ac:dyDescent="0.25">
      <c r="A1595">
        <v>1593</v>
      </c>
      <c r="B1595">
        <v>2795</v>
      </c>
      <c r="C1595" t="s">
        <v>345</v>
      </c>
      <c r="D1595" s="1">
        <v>8.9425386778585303E-2</v>
      </c>
      <c r="E1595" s="1">
        <v>8.9425386778585307E-4</v>
      </c>
      <c r="F1595" s="1">
        <v>100</v>
      </c>
      <c r="G1595" s="1">
        <v>11949.352042140301</v>
      </c>
      <c r="H1595" s="1">
        <v>9960.0096896819796</v>
      </c>
    </row>
    <row r="1596" spans="1:8" x14ac:dyDescent="0.25">
      <c r="A1596">
        <v>1594</v>
      </c>
      <c r="B1596">
        <v>8291</v>
      </c>
      <c r="C1596" t="s">
        <v>2007</v>
      </c>
      <c r="D1596" s="1">
        <v>2.667631309073952E-2</v>
      </c>
      <c r="E1596" s="1">
        <v>8.8921043635798401E-4</v>
      </c>
      <c r="F1596" s="1">
        <v>30</v>
      </c>
      <c r="G1596" s="1">
        <v>24816.412058637699</v>
      </c>
      <c r="H1596" s="1">
        <v>5016.4680321722999</v>
      </c>
    </row>
    <row r="1597" spans="1:8" x14ac:dyDescent="0.25">
      <c r="A1597">
        <v>1595</v>
      </c>
      <c r="B1597">
        <v>1670</v>
      </c>
      <c r="C1597" t="s">
        <v>1657</v>
      </c>
      <c r="D1597" s="1">
        <v>2.4883966484453721E-2</v>
      </c>
      <c r="E1597" s="1">
        <v>8.8871308873049004E-4</v>
      </c>
      <c r="F1597" s="1">
        <v>28</v>
      </c>
      <c r="G1597" s="1">
        <v>5965.4961606261804</v>
      </c>
      <c r="H1597" s="1">
        <v>2991.9455881837298</v>
      </c>
    </row>
    <row r="1598" spans="1:8" x14ac:dyDescent="0.25">
      <c r="A1598">
        <v>1596</v>
      </c>
      <c r="B1598">
        <v>2092</v>
      </c>
      <c r="C1598" t="s">
        <v>1758</v>
      </c>
      <c r="D1598" s="1">
        <v>0.19900079955805772</v>
      </c>
      <c r="E1598" s="1">
        <v>8.88396426598472E-4</v>
      </c>
      <c r="F1598" s="1">
        <v>224</v>
      </c>
      <c r="G1598" s="1">
        <v>24542.380861647001</v>
      </c>
      <c r="H1598" s="1">
        <v>24542.380861647001</v>
      </c>
    </row>
    <row r="1599" spans="1:8" x14ac:dyDescent="0.25">
      <c r="A1599">
        <v>1597</v>
      </c>
      <c r="B1599">
        <v>7075</v>
      </c>
      <c r="C1599" t="s">
        <v>2781</v>
      </c>
      <c r="D1599" s="1">
        <v>3.7275273956851603E-2</v>
      </c>
      <c r="E1599" s="1">
        <v>8.8750652278218097E-4</v>
      </c>
      <c r="F1599" s="1">
        <v>42</v>
      </c>
      <c r="G1599" s="1">
        <v>28755.1344828363</v>
      </c>
      <c r="H1599" s="1">
        <v>23036.475048182099</v>
      </c>
    </row>
    <row r="1600" spans="1:8" x14ac:dyDescent="0.25">
      <c r="A1600">
        <v>1598</v>
      </c>
      <c r="B1600">
        <v>1456</v>
      </c>
      <c r="C1600" t="s">
        <v>2209</v>
      </c>
      <c r="D1600" s="1">
        <v>0.12495058224245487</v>
      </c>
      <c r="E1600" s="1">
        <v>8.8617434214506997E-4</v>
      </c>
      <c r="F1600" s="1">
        <v>141</v>
      </c>
      <c r="G1600" s="1">
        <v>13712.913676685699</v>
      </c>
      <c r="H1600" s="1">
        <v>13712.913676685699</v>
      </c>
    </row>
    <row r="1601" spans="1:8" x14ac:dyDescent="0.25">
      <c r="A1601">
        <v>1599</v>
      </c>
      <c r="B1601">
        <v>7660</v>
      </c>
      <c r="C1601" t="s">
        <v>2347</v>
      </c>
      <c r="D1601" s="1">
        <v>6.0901222578524747E-2</v>
      </c>
      <c r="E1601" s="1">
        <v>8.8262641418151804E-4</v>
      </c>
      <c r="F1601" s="1">
        <v>69</v>
      </c>
      <c r="G1601" s="1">
        <v>6527.3424836758004</v>
      </c>
      <c r="H1601" s="1">
        <v>6527.3424836758004</v>
      </c>
    </row>
    <row r="1602" spans="1:8" x14ac:dyDescent="0.25">
      <c r="A1602">
        <v>1600</v>
      </c>
      <c r="B1602">
        <v>3103</v>
      </c>
      <c r="C1602" t="s">
        <v>231</v>
      </c>
      <c r="D1602" s="1">
        <v>0.39378552568453168</v>
      </c>
      <c r="E1602" s="1">
        <v>8.8095195902579795E-4</v>
      </c>
      <c r="F1602" s="1">
        <v>447</v>
      </c>
      <c r="G1602" s="1">
        <v>49911.770707236297</v>
      </c>
      <c r="H1602" s="1">
        <v>45937.256302532704</v>
      </c>
    </row>
    <row r="1603" spans="1:8" x14ac:dyDescent="0.25">
      <c r="A1603">
        <v>1601</v>
      </c>
      <c r="B1603">
        <v>296</v>
      </c>
      <c r="C1603" t="s">
        <v>1201</v>
      </c>
      <c r="D1603" s="1">
        <v>4.5519734897307061E-2</v>
      </c>
      <c r="E1603" s="1">
        <v>8.7537951725590501E-4</v>
      </c>
      <c r="F1603" s="1">
        <v>52</v>
      </c>
      <c r="G1603" s="1">
        <v>17002.077966365101</v>
      </c>
      <c r="H1603" s="1">
        <v>17002.077966365101</v>
      </c>
    </row>
    <row r="1604" spans="1:8" x14ac:dyDescent="0.25">
      <c r="A1604">
        <v>1602</v>
      </c>
      <c r="B1604">
        <v>5156</v>
      </c>
      <c r="C1604" t="s">
        <v>3520</v>
      </c>
      <c r="D1604" s="1">
        <v>1.13137767423873E-2</v>
      </c>
      <c r="E1604" s="1">
        <v>8.7029051864517695E-4</v>
      </c>
      <c r="F1604" s="1">
        <v>13</v>
      </c>
      <c r="G1604" s="1">
        <v>20442.1181852099</v>
      </c>
      <c r="H1604" s="1">
        <v>3174.20044383513</v>
      </c>
    </row>
    <row r="1605" spans="1:8" x14ac:dyDescent="0.25">
      <c r="A1605">
        <v>1603</v>
      </c>
      <c r="B1605">
        <v>1156</v>
      </c>
      <c r="C1605" t="s">
        <v>607</v>
      </c>
      <c r="D1605" s="1">
        <v>0.32810509768967377</v>
      </c>
      <c r="E1605" s="1">
        <v>8.6800290394093587E-4</v>
      </c>
      <c r="F1605" s="1">
        <v>378</v>
      </c>
      <c r="G1605" s="1">
        <v>39834.659123404599</v>
      </c>
      <c r="H1605" s="1">
        <v>39834.659123404599</v>
      </c>
    </row>
    <row r="1606" spans="1:8" x14ac:dyDescent="0.25">
      <c r="A1606">
        <v>1604</v>
      </c>
      <c r="B1606">
        <v>6048</v>
      </c>
      <c r="C1606" t="s">
        <v>473</v>
      </c>
      <c r="D1606" s="1">
        <v>0.17932364820939525</v>
      </c>
      <c r="E1606" s="1">
        <v>8.6629781743669204E-4</v>
      </c>
      <c r="F1606" s="1">
        <v>207</v>
      </c>
      <c r="G1606" s="1">
        <v>26765.849176228101</v>
      </c>
      <c r="H1606" s="1">
        <v>26765.849176228101</v>
      </c>
    </row>
    <row r="1607" spans="1:8" x14ac:dyDescent="0.25">
      <c r="A1607">
        <v>1605</v>
      </c>
      <c r="B1607">
        <v>7933</v>
      </c>
      <c r="C1607" t="s">
        <v>1989</v>
      </c>
      <c r="D1607" s="1">
        <v>1.7154130725721802E-2</v>
      </c>
      <c r="E1607" s="1">
        <v>8.5770653628609015E-4</v>
      </c>
      <c r="F1607" s="1">
        <v>20</v>
      </c>
      <c r="G1607" s="1">
        <v>3605.0516268702299</v>
      </c>
      <c r="H1607" s="1">
        <v>3605.0516268702299</v>
      </c>
    </row>
    <row r="1608" spans="1:8" x14ac:dyDescent="0.25">
      <c r="A1608">
        <v>1606</v>
      </c>
      <c r="B1608">
        <v>6297</v>
      </c>
      <c r="C1608" t="s">
        <v>2765</v>
      </c>
      <c r="D1608" s="1">
        <v>0.17494534213413571</v>
      </c>
      <c r="E1608" s="1">
        <v>8.5757520653988086E-4</v>
      </c>
      <c r="F1608" s="1">
        <v>204</v>
      </c>
      <c r="G1608" s="1">
        <v>52362.231588167298</v>
      </c>
      <c r="H1608" s="1">
        <v>32732.590038979</v>
      </c>
    </row>
    <row r="1609" spans="1:8" x14ac:dyDescent="0.25">
      <c r="A1609">
        <v>1607</v>
      </c>
      <c r="B1609">
        <v>3317</v>
      </c>
      <c r="C1609" t="s">
        <v>3089</v>
      </c>
      <c r="D1609" s="1">
        <v>7.878270282402787E-2</v>
      </c>
      <c r="E1609" s="1">
        <v>8.5633372634812902E-4</v>
      </c>
      <c r="F1609" s="1">
        <v>92</v>
      </c>
      <c r="G1609" s="1">
        <v>10763.171217560101</v>
      </c>
      <c r="H1609" s="1">
        <v>10456.4140019637</v>
      </c>
    </row>
    <row r="1610" spans="1:8" x14ac:dyDescent="0.25">
      <c r="A1610">
        <v>1608</v>
      </c>
      <c r="B1610">
        <v>4944</v>
      </c>
      <c r="C1610" t="s">
        <v>3028</v>
      </c>
      <c r="D1610" s="1">
        <v>6.0751887477167345E-2</v>
      </c>
      <c r="E1610" s="1">
        <v>8.5566038700235698E-4</v>
      </c>
      <c r="F1610" s="1">
        <v>71</v>
      </c>
      <c r="G1610" s="1">
        <v>6396.0490885016598</v>
      </c>
      <c r="H1610" s="1">
        <v>6353.9227295451601</v>
      </c>
    </row>
    <row r="1611" spans="1:8" x14ac:dyDescent="0.25">
      <c r="A1611">
        <v>1609</v>
      </c>
      <c r="B1611">
        <v>6928</v>
      </c>
      <c r="C1611" t="s">
        <v>1974</v>
      </c>
      <c r="D1611" s="1">
        <v>5.1333908139912121E-2</v>
      </c>
      <c r="E1611" s="1">
        <v>8.5556513566520203E-4</v>
      </c>
      <c r="F1611" s="1">
        <v>60</v>
      </c>
      <c r="G1611" s="1">
        <v>6649.0439547880096</v>
      </c>
      <c r="H1611" s="1">
        <v>6649.0439547880096</v>
      </c>
    </row>
    <row r="1612" spans="1:8" x14ac:dyDescent="0.25">
      <c r="A1612">
        <v>1610</v>
      </c>
      <c r="B1612">
        <v>340</v>
      </c>
      <c r="C1612" t="s">
        <v>173</v>
      </c>
      <c r="D1612" s="1">
        <v>2.3045029994561213E-2</v>
      </c>
      <c r="E1612" s="1">
        <v>8.5351962942819312E-4</v>
      </c>
      <c r="F1612" s="1">
        <v>27</v>
      </c>
      <c r="G1612" s="1">
        <v>11642.890029317899</v>
      </c>
      <c r="H1612" s="1">
        <v>11642.890029317899</v>
      </c>
    </row>
    <row r="1613" spans="1:8" x14ac:dyDescent="0.25">
      <c r="A1613">
        <v>1611</v>
      </c>
      <c r="B1613">
        <v>970</v>
      </c>
      <c r="C1613" t="s">
        <v>1939</v>
      </c>
      <c r="D1613" s="1">
        <v>7.921931988809354E-2</v>
      </c>
      <c r="E1613" s="1">
        <v>8.518206439579951E-4</v>
      </c>
      <c r="F1613" s="1">
        <v>93</v>
      </c>
      <c r="G1613" s="1">
        <v>17920.074655676701</v>
      </c>
      <c r="H1613" s="1">
        <v>16003.3181752331</v>
      </c>
    </row>
    <row r="1614" spans="1:8" x14ac:dyDescent="0.25">
      <c r="A1614">
        <v>1612</v>
      </c>
      <c r="B1614">
        <v>286</v>
      </c>
      <c r="C1614" t="s">
        <v>2317</v>
      </c>
      <c r="D1614" s="1">
        <v>0.26467256936865735</v>
      </c>
      <c r="E1614" s="1">
        <v>8.4830951720723505E-4</v>
      </c>
      <c r="F1614" s="1">
        <v>312</v>
      </c>
      <c r="G1614" s="1">
        <v>28833.072570499098</v>
      </c>
      <c r="H1614" s="1">
        <v>28833.072570499098</v>
      </c>
    </row>
    <row r="1615" spans="1:8" x14ac:dyDescent="0.25">
      <c r="A1615">
        <v>1613</v>
      </c>
      <c r="B1615">
        <v>639</v>
      </c>
      <c r="C1615" t="s">
        <v>1591</v>
      </c>
      <c r="D1615" s="1">
        <v>5.0879731989408542E-3</v>
      </c>
      <c r="E1615" s="1">
        <v>8.47995533156809E-4</v>
      </c>
      <c r="F1615" s="1">
        <v>6</v>
      </c>
      <c r="G1615" s="1">
        <v>4616.0468125313901</v>
      </c>
      <c r="H1615" s="1">
        <v>541.37354979573695</v>
      </c>
    </row>
    <row r="1616" spans="1:8" x14ac:dyDescent="0.25">
      <c r="A1616">
        <v>1614</v>
      </c>
      <c r="B1616">
        <v>4775</v>
      </c>
      <c r="C1616" t="s">
        <v>1899</v>
      </c>
      <c r="D1616" s="1">
        <v>8.324685408310474E-2</v>
      </c>
      <c r="E1616" s="1">
        <v>8.4087731397075496E-4</v>
      </c>
      <c r="F1616" s="1">
        <v>99</v>
      </c>
      <c r="G1616" s="1">
        <v>11906.8330660582</v>
      </c>
      <c r="H1616" s="1">
        <v>11906.8330660582</v>
      </c>
    </row>
    <row r="1617" spans="1:8" x14ac:dyDescent="0.25">
      <c r="A1617">
        <v>1615</v>
      </c>
      <c r="B1617">
        <v>6941</v>
      </c>
      <c r="C1617" t="s">
        <v>1643</v>
      </c>
      <c r="D1617" s="1">
        <v>5.0437311581545321E-3</v>
      </c>
      <c r="E1617" s="1">
        <v>8.4062185969242201E-4</v>
      </c>
      <c r="F1617" s="1">
        <v>6</v>
      </c>
      <c r="G1617" s="1">
        <v>35716.055434871203</v>
      </c>
      <c r="H1617" s="1">
        <v>15104.7289300146</v>
      </c>
    </row>
    <row r="1618" spans="1:8" x14ac:dyDescent="0.25">
      <c r="A1618">
        <v>1616</v>
      </c>
      <c r="B1618">
        <v>9097</v>
      </c>
      <c r="C1618" t="s">
        <v>2164</v>
      </c>
      <c r="D1618" s="1">
        <v>5.360835188834067E-2</v>
      </c>
      <c r="E1618" s="1">
        <v>8.3763049825532297E-4</v>
      </c>
      <c r="F1618" s="1">
        <v>64</v>
      </c>
      <c r="G1618" s="1">
        <v>16295.7351570598</v>
      </c>
      <c r="H1618" s="1">
        <v>13531.0760822005</v>
      </c>
    </row>
    <row r="1619" spans="1:8" x14ac:dyDescent="0.25">
      <c r="A1619">
        <v>1617</v>
      </c>
      <c r="B1619">
        <v>7802</v>
      </c>
      <c r="C1619" t="s">
        <v>1841</v>
      </c>
      <c r="D1619" s="1">
        <v>0.11120897355923411</v>
      </c>
      <c r="E1619" s="1">
        <v>8.3615769593409098E-4</v>
      </c>
      <c r="F1619" s="1">
        <v>133</v>
      </c>
      <c r="G1619" s="1">
        <v>21403.328686740399</v>
      </c>
      <c r="H1619" s="1">
        <v>21403.328686740399</v>
      </c>
    </row>
    <row r="1620" spans="1:8" x14ac:dyDescent="0.25">
      <c r="A1620">
        <v>1618</v>
      </c>
      <c r="B1620">
        <v>4763</v>
      </c>
      <c r="C1620" t="s">
        <v>1144</v>
      </c>
      <c r="D1620" s="1">
        <v>5.0035175514248215E-3</v>
      </c>
      <c r="E1620" s="1">
        <v>8.3391959190413695E-4</v>
      </c>
      <c r="F1620" s="1">
        <v>6</v>
      </c>
      <c r="G1620" s="1">
        <v>1511.0833096162301</v>
      </c>
      <c r="H1620" s="1">
        <v>423.493749299954</v>
      </c>
    </row>
    <row r="1621" spans="1:8" x14ac:dyDescent="0.25">
      <c r="A1621">
        <v>1619</v>
      </c>
      <c r="B1621">
        <v>3842</v>
      </c>
      <c r="C1621" t="s">
        <v>2079</v>
      </c>
      <c r="D1621" s="1">
        <v>0.20758879314289944</v>
      </c>
      <c r="E1621" s="1">
        <v>8.3368993230080099E-4</v>
      </c>
      <c r="F1621" s="1">
        <v>249</v>
      </c>
      <c r="G1621" s="1">
        <v>33658.568777598899</v>
      </c>
      <c r="H1621" s="1">
        <v>33658.568777598899</v>
      </c>
    </row>
    <row r="1622" spans="1:8" x14ac:dyDescent="0.25">
      <c r="A1622">
        <v>1620</v>
      </c>
      <c r="B1622">
        <v>484</v>
      </c>
      <c r="C1622" t="s">
        <v>63</v>
      </c>
      <c r="D1622" s="1">
        <v>0.10232136513335996</v>
      </c>
      <c r="E1622" s="1">
        <v>8.3188101734438995E-4</v>
      </c>
      <c r="F1622" s="1">
        <v>123</v>
      </c>
      <c r="G1622" s="1">
        <v>17466.8136023849</v>
      </c>
      <c r="H1622" s="1">
        <v>12678.458608807299</v>
      </c>
    </row>
    <row r="1623" spans="1:8" x14ac:dyDescent="0.25">
      <c r="A1623">
        <v>1621</v>
      </c>
      <c r="B1623">
        <v>2744</v>
      </c>
      <c r="C1623" t="s">
        <v>1807</v>
      </c>
      <c r="D1623" s="1">
        <v>0.48865242436465889</v>
      </c>
      <c r="E1623" s="1">
        <v>8.2963060163779095E-4</v>
      </c>
      <c r="F1623" s="1">
        <v>589</v>
      </c>
      <c r="G1623" s="1">
        <v>64707.446847587897</v>
      </c>
      <c r="H1623" s="1">
        <v>64707.446847587897</v>
      </c>
    </row>
    <row r="1624" spans="1:8" x14ac:dyDescent="0.25">
      <c r="A1624">
        <v>1622</v>
      </c>
      <c r="B1624">
        <v>771</v>
      </c>
      <c r="C1624" t="s">
        <v>1202</v>
      </c>
      <c r="D1624" s="1">
        <v>6.0224248723757333E-2</v>
      </c>
      <c r="E1624" s="1">
        <v>8.2498970854462102E-4</v>
      </c>
      <c r="F1624" s="1">
        <v>73</v>
      </c>
      <c r="G1624" s="1">
        <v>18129.133824372999</v>
      </c>
      <c r="H1624" s="1">
        <v>7538.7630620807204</v>
      </c>
    </row>
    <row r="1625" spans="1:8" x14ac:dyDescent="0.25">
      <c r="A1625">
        <v>1623</v>
      </c>
      <c r="B1625">
        <v>4706</v>
      </c>
      <c r="C1625" t="s">
        <v>2224</v>
      </c>
      <c r="D1625" s="1">
        <v>3.1270112373874163E-2</v>
      </c>
      <c r="E1625" s="1">
        <v>8.2289769404932014E-4</v>
      </c>
      <c r="F1625" s="1">
        <v>38</v>
      </c>
      <c r="G1625" s="1">
        <v>5200.6843587449202</v>
      </c>
      <c r="H1625" s="1">
        <v>3742.6319502554402</v>
      </c>
    </row>
    <row r="1626" spans="1:8" x14ac:dyDescent="0.25">
      <c r="A1626">
        <v>1624</v>
      </c>
      <c r="B1626">
        <v>8495</v>
      </c>
      <c r="C1626" t="s">
        <v>658</v>
      </c>
      <c r="D1626" s="1">
        <v>2.2120617042909584E-2</v>
      </c>
      <c r="E1626" s="1">
        <v>8.1928211270035497E-4</v>
      </c>
      <c r="F1626" s="1">
        <v>27</v>
      </c>
      <c r="G1626" s="1">
        <v>3368.9824214731698</v>
      </c>
      <c r="H1626" s="1">
        <v>3368.9824214731698</v>
      </c>
    </row>
    <row r="1627" spans="1:8" x14ac:dyDescent="0.25">
      <c r="A1627">
        <v>1625</v>
      </c>
      <c r="B1627">
        <v>2692</v>
      </c>
      <c r="C1627" t="s">
        <v>814</v>
      </c>
      <c r="D1627" s="1">
        <v>4.9101941228183697E-3</v>
      </c>
      <c r="E1627" s="1">
        <v>8.1836568713639492E-4</v>
      </c>
      <c r="F1627" s="1">
        <v>6</v>
      </c>
      <c r="G1627" s="1">
        <v>15490.262853041801</v>
      </c>
      <c r="H1627" s="1">
        <v>15490.262853041801</v>
      </c>
    </row>
    <row r="1628" spans="1:8" x14ac:dyDescent="0.25">
      <c r="A1628">
        <v>1626</v>
      </c>
      <c r="B1628">
        <v>3413</v>
      </c>
      <c r="C1628" t="s">
        <v>1917</v>
      </c>
      <c r="D1628" s="1">
        <v>7.3526783655168812E-3</v>
      </c>
      <c r="E1628" s="1">
        <v>8.1696426283520899E-4</v>
      </c>
      <c r="F1628" s="1">
        <v>9</v>
      </c>
      <c r="G1628" s="1">
        <v>6135.7090252175803</v>
      </c>
      <c r="H1628" s="1">
        <v>936.36069875220505</v>
      </c>
    </row>
    <row r="1629" spans="1:8" x14ac:dyDescent="0.25">
      <c r="A1629">
        <v>1627</v>
      </c>
      <c r="B1629">
        <v>2210</v>
      </c>
      <c r="C1629" t="s">
        <v>788</v>
      </c>
      <c r="D1629" s="1">
        <v>4.0571012967455149E-3</v>
      </c>
      <c r="E1629" s="1">
        <v>8.1142025934910294E-4</v>
      </c>
      <c r="F1629" s="1">
        <v>5</v>
      </c>
      <c r="G1629" s="1">
        <v>13999.1345354109</v>
      </c>
      <c r="H1629" s="1">
        <v>417.01107389273602</v>
      </c>
    </row>
    <row r="1630" spans="1:8" x14ac:dyDescent="0.25">
      <c r="A1630">
        <v>1628</v>
      </c>
      <c r="B1630">
        <v>8519</v>
      </c>
      <c r="C1630" t="s">
        <v>2798</v>
      </c>
      <c r="D1630" s="1">
        <v>0.1416178815237025</v>
      </c>
      <c r="E1630" s="1">
        <v>8.0924503727830002E-4</v>
      </c>
      <c r="F1630" s="1">
        <v>175</v>
      </c>
      <c r="G1630" s="1">
        <v>39910.093964917898</v>
      </c>
      <c r="H1630" s="1">
        <v>39910.093964917898</v>
      </c>
    </row>
    <row r="1631" spans="1:8" x14ac:dyDescent="0.25">
      <c r="A1631">
        <v>1629</v>
      </c>
      <c r="B1631">
        <v>6601</v>
      </c>
      <c r="C1631" t="s">
        <v>2175</v>
      </c>
      <c r="D1631" s="1">
        <v>8.0821493233396505E-3</v>
      </c>
      <c r="E1631" s="1">
        <v>8.0821493233396505E-4</v>
      </c>
      <c r="F1631" s="1">
        <v>10</v>
      </c>
      <c r="G1631" s="1">
        <v>928.20696645527801</v>
      </c>
      <c r="H1631" s="1">
        <v>928.20696645527801</v>
      </c>
    </row>
    <row r="1632" spans="1:8" x14ac:dyDescent="0.25">
      <c r="A1632">
        <v>1630</v>
      </c>
      <c r="B1632">
        <v>8127</v>
      </c>
      <c r="C1632" t="s">
        <v>2227</v>
      </c>
      <c r="D1632" s="1">
        <v>5.639927425136501E-3</v>
      </c>
      <c r="E1632" s="1">
        <v>8.0570391787664303E-4</v>
      </c>
      <c r="F1632" s="1">
        <v>7</v>
      </c>
      <c r="G1632" s="1">
        <v>4116.7901029162704</v>
      </c>
      <c r="H1632" s="1">
        <v>3781.46837729257</v>
      </c>
    </row>
    <row r="1633" spans="1:8" x14ac:dyDescent="0.25">
      <c r="A1633">
        <v>1631</v>
      </c>
      <c r="B1633">
        <v>3329</v>
      </c>
      <c r="C1633" t="s">
        <v>1676</v>
      </c>
      <c r="D1633" s="1">
        <v>0.19393465403010321</v>
      </c>
      <c r="E1633" s="1">
        <v>8.0470810800872697E-4</v>
      </c>
      <c r="F1633" s="1">
        <v>241</v>
      </c>
      <c r="G1633" s="1">
        <v>26763.078088004499</v>
      </c>
      <c r="H1633" s="1">
        <v>26763.078088004499</v>
      </c>
    </row>
    <row r="1634" spans="1:8" x14ac:dyDescent="0.25">
      <c r="A1634">
        <v>1632</v>
      </c>
      <c r="B1634">
        <v>362</v>
      </c>
      <c r="C1634" t="s">
        <v>2345</v>
      </c>
      <c r="D1634" s="1">
        <v>0.10781945985367943</v>
      </c>
      <c r="E1634" s="1">
        <v>8.0462283472895095E-4</v>
      </c>
      <c r="F1634" s="1">
        <v>134</v>
      </c>
      <c r="G1634" s="1">
        <v>23596.455737830001</v>
      </c>
      <c r="H1634" s="1">
        <v>23596.455737830001</v>
      </c>
    </row>
    <row r="1635" spans="1:8" x14ac:dyDescent="0.25">
      <c r="A1635">
        <v>1633</v>
      </c>
      <c r="B1635">
        <v>1352</v>
      </c>
      <c r="C1635" t="s">
        <v>1914</v>
      </c>
      <c r="D1635" s="1">
        <v>0.14790595196066506</v>
      </c>
      <c r="E1635" s="1">
        <v>8.0383669543839702E-4</v>
      </c>
      <c r="F1635" s="1">
        <v>184</v>
      </c>
      <c r="G1635" s="1">
        <v>34480.848273796801</v>
      </c>
      <c r="H1635" s="1">
        <v>34480.848273796801</v>
      </c>
    </row>
    <row r="1636" spans="1:8" x14ac:dyDescent="0.25">
      <c r="A1636">
        <v>1634</v>
      </c>
      <c r="B1636">
        <v>2217</v>
      </c>
      <c r="C1636" t="s">
        <v>470</v>
      </c>
      <c r="D1636" s="1">
        <v>0.1266329311539274</v>
      </c>
      <c r="E1636" s="1">
        <v>8.0147424780966715E-4</v>
      </c>
      <c r="F1636" s="1">
        <v>158</v>
      </c>
      <c r="G1636" s="1">
        <v>16414.575964485801</v>
      </c>
      <c r="H1636" s="1">
        <v>16414.575964485801</v>
      </c>
    </row>
    <row r="1637" spans="1:8" x14ac:dyDescent="0.25">
      <c r="A1637">
        <v>1635</v>
      </c>
      <c r="B1637">
        <v>6999</v>
      </c>
      <c r="C1637" t="s">
        <v>1324</v>
      </c>
      <c r="D1637" s="1">
        <v>8.6371617187456742E-2</v>
      </c>
      <c r="E1637" s="1">
        <v>7.9973719618015504E-4</v>
      </c>
      <c r="F1637" s="1">
        <v>108</v>
      </c>
      <c r="G1637" s="1">
        <v>18629.066545747301</v>
      </c>
      <c r="H1637" s="1">
        <v>11564.4444297509</v>
      </c>
    </row>
    <row r="1638" spans="1:8" x14ac:dyDescent="0.25">
      <c r="A1638">
        <v>1636</v>
      </c>
      <c r="B1638">
        <v>4276</v>
      </c>
      <c r="C1638" t="s">
        <v>628</v>
      </c>
      <c r="D1638" s="1">
        <v>0.16898989579035006</v>
      </c>
      <c r="E1638" s="1">
        <v>7.9337979244295802E-4</v>
      </c>
      <c r="F1638" s="1">
        <v>213</v>
      </c>
      <c r="G1638" s="1">
        <v>29415.285368905599</v>
      </c>
      <c r="H1638" s="1">
        <v>29415.285368905599</v>
      </c>
    </row>
    <row r="1639" spans="1:8" x14ac:dyDescent="0.25">
      <c r="A1639">
        <v>1637</v>
      </c>
      <c r="B1639">
        <v>2656</v>
      </c>
      <c r="C1639" t="s">
        <v>1826</v>
      </c>
      <c r="D1639" s="1">
        <v>4.0318180576747992E-2</v>
      </c>
      <c r="E1639" s="1">
        <v>7.9055256032839201E-4</v>
      </c>
      <c r="F1639" s="1">
        <v>51</v>
      </c>
      <c r="G1639" s="1">
        <v>9738.6344131404494</v>
      </c>
      <c r="H1639" s="1">
        <v>5781.6377169170801</v>
      </c>
    </row>
    <row r="1640" spans="1:8" x14ac:dyDescent="0.25">
      <c r="A1640">
        <v>1638</v>
      </c>
      <c r="B1640">
        <v>3021</v>
      </c>
      <c r="C1640" t="s">
        <v>1165</v>
      </c>
      <c r="D1640" s="1">
        <v>3.4776602090657242E-2</v>
      </c>
      <c r="E1640" s="1">
        <v>7.9037732024221001E-4</v>
      </c>
      <c r="F1640" s="1">
        <v>44</v>
      </c>
      <c r="G1640" s="1">
        <v>4416.0264758869398</v>
      </c>
      <c r="H1640" s="1">
        <v>4416.0264758869398</v>
      </c>
    </row>
    <row r="1641" spans="1:8" x14ac:dyDescent="0.25">
      <c r="A1641">
        <v>1639</v>
      </c>
      <c r="B1641">
        <v>2336</v>
      </c>
      <c r="C1641" t="s">
        <v>1281</v>
      </c>
      <c r="D1641" s="1">
        <v>0.26351870827667623</v>
      </c>
      <c r="E1641" s="1">
        <v>7.8662300978112303E-4</v>
      </c>
      <c r="F1641" s="1">
        <v>335</v>
      </c>
      <c r="G1641" s="1">
        <v>32449.4041710858</v>
      </c>
      <c r="H1641" s="1">
        <v>31035.481738806</v>
      </c>
    </row>
    <row r="1642" spans="1:8" x14ac:dyDescent="0.25">
      <c r="A1642">
        <v>1640</v>
      </c>
      <c r="B1642">
        <v>4501</v>
      </c>
      <c r="C1642" t="s">
        <v>135</v>
      </c>
      <c r="D1642" s="1">
        <v>0.27011179127563778</v>
      </c>
      <c r="E1642" s="1">
        <v>7.8293272833518195E-4</v>
      </c>
      <c r="F1642" s="1">
        <v>345</v>
      </c>
      <c r="G1642" s="1">
        <v>36677.272445062903</v>
      </c>
      <c r="H1642" s="1">
        <v>36677.272445062903</v>
      </c>
    </row>
    <row r="1643" spans="1:8" x14ac:dyDescent="0.25">
      <c r="A1643">
        <v>1641</v>
      </c>
      <c r="B1643">
        <v>3309</v>
      </c>
      <c r="C1643" t="s">
        <v>1292</v>
      </c>
      <c r="D1643" s="1">
        <v>3.8956154142641849E-3</v>
      </c>
      <c r="E1643" s="1">
        <v>7.7912308285283695E-4</v>
      </c>
      <c r="F1643" s="1">
        <v>5</v>
      </c>
      <c r="G1643" s="1">
        <v>2438.8597050179901</v>
      </c>
      <c r="H1643" s="1">
        <v>360.085977070686</v>
      </c>
    </row>
    <row r="1644" spans="1:8" x14ac:dyDescent="0.25">
      <c r="A1644">
        <v>1642</v>
      </c>
      <c r="B1644">
        <v>3373</v>
      </c>
      <c r="C1644" t="s">
        <v>2479</v>
      </c>
      <c r="D1644" s="1">
        <v>0.21806647068012261</v>
      </c>
      <c r="E1644" s="1">
        <v>7.76037262206842E-4</v>
      </c>
      <c r="F1644" s="1">
        <v>281</v>
      </c>
      <c r="G1644" s="1">
        <v>39175.901292058697</v>
      </c>
      <c r="H1644" s="1">
        <v>39175.901292058697</v>
      </c>
    </row>
    <row r="1645" spans="1:8" x14ac:dyDescent="0.25">
      <c r="A1645">
        <v>1643</v>
      </c>
      <c r="B1645">
        <v>7389</v>
      </c>
      <c r="C1645" t="s">
        <v>885</v>
      </c>
      <c r="D1645" s="1">
        <v>0.21655530441255619</v>
      </c>
      <c r="E1645" s="1">
        <v>7.7341180147341498E-4</v>
      </c>
      <c r="F1645" s="1">
        <v>280</v>
      </c>
      <c r="G1645" s="1">
        <v>30415.172738265399</v>
      </c>
      <c r="H1645" s="1">
        <v>30151.5298071855</v>
      </c>
    </row>
    <row r="1646" spans="1:8" x14ac:dyDescent="0.25">
      <c r="A1646">
        <v>1644</v>
      </c>
      <c r="B1646">
        <v>5208</v>
      </c>
      <c r="C1646" t="s">
        <v>87</v>
      </c>
      <c r="D1646" s="1">
        <v>0.41985567252755357</v>
      </c>
      <c r="E1646" s="1">
        <v>7.7179351567564997E-4</v>
      </c>
      <c r="F1646" s="1">
        <v>544</v>
      </c>
      <c r="G1646" s="1">
        <v>69399.840121634101</v>
      </c>
      <c r="H1646" s="1">
        <v>69399.840121634101</v>
      </c>
    </row>
    <row r="1647" spans="1:8" x14ac:dyDescent="0.25">
      <c r="A1647">
        <v>1645</v>
      </c>
      <c r="B1647">
        <v>3924</v>
      </c>
      <c r="C1647" t="s">
        <v>2510</v>
      </c>
      <c r="D1647" s="1">
        <v>1.4640256222675455E-2</v>
      </c>
      <c r="E1647" s="1">
        <v>7.7053980119344502E-4</v>
      </c>
      <c r="F1647" s="1">
        <v>19</v>
      </c>
      <c r="G1647" s="1">
        <v>24484.6302427915</v>
      </c>
      <c r="H1647" s="1">
        <v>7083.7808138796699</v>
      </c>
    </row>
    <row r="1648" spans="1:8" x14ac:dyDescent="0.25">
      <c r="A1648">
        <v>1646</v>
      </c>
      <c r="B1648">
        <v>2032</v>
      </c>
      <c r="C1648" t="s">
        <v>2431</v>
      </c>
      <c r="D1648" s="1">
        <v>0.15826452664466745</v>
      </c>
      <c r="E1648" s="1">
        <v>7.682744011877061E-4</v>
      </c>
      <c r="F1648" s="1">
        <v>206</v>
      </c>
      <c r="G1648" s="1">
        <v>23248.033664140901</v>
      </c>
      <c r="H1648" s="1">
        <v>23248.033664140901</v>
      </c>
    </row>
    <row r="1649" spans="1:8" x14ac:dyDescent="0.25">
      <c r="A1649">
        <v>1647</v>
      </c>
      <c r="B1649">
        <v>2405</v>
      </c>
      <c r="C1649" t="s">
        <v>953</v>
      </c>
      <c r="D1649" s="1">
        <v>4.7264521202391885E-2</v>
      </c>
      <c r="E1649" s="1">
        <v>7.6233098713535303E-4</v>
      </c>
      <c r="F1649" s="1">
        <v>62</v>
      </c>
      <c r="G1649" s="1">
        <v>37312.9087303302</v>
      </c>
      <c r="H1649" s="1">
        <v>20599.9850671481</v>
      </c>
    </row>
    <row r="1650" spans="1:8" x14ac:dyDescent="0.25">
      <c r="A1650">
        <v>1648</v>
      </c>
      <c r="B1650">
        <v>146</v>
      </c>
      <c r="C1650" t="s">
        <v>1772</v>
      </c>
      <c r="D1650" s="1">
        <v>4.5665910845222035E-3</v>
      </c>
      <c r="E1650" s="1">
        <v>7.6109851408703388E-4</v>
      </c>
      <c r="F1650" s="1">
        <v>6</v>
      </c>
      <c r="G1650" s="1">
        <v>8608.78301108716</v>
      </c>
      <c r="H1650" s="1">
        <v>8608.78301108716</v>
      </c>
    </row>
    <row r="1651" spans="1:8" x14ac:dyDescent="0.25">
      <c r="A1651">
        <v>1649</v>
      </c>
      <c r="B1651">
        <v>3152</v>
      </c>
      <c r="C1651" t="s">
        <v>3295</v>
      </c>
      <c r="D1651" s="1">
        <v>0.22750640641490849</v>
      </c>
      <c r="E1651" s="1">
        <v>7.5835468804969495E-4</v>
      </c>
      <c r="F1651" s="1">
        <v>300</v>
      </c>
      <c r="G1651" s="1">
        <v>58188.263073116497</v>
      </c>
      <c r="H1651" s="1">
        <v>49003.187094524597</v>
      </c>
    </row>
    <row r="1652" spans="1:8" x14ac:dyDescent="0.25">
      <c r="A1652">
        <v>1650</v>
      </c>
      <c r="B1652">
        <v>5046</v>
      </c>
      <c r="C1652" t="s">
        <v>210</v>
      </c>
      <c r="D1652" s="1">
        <v>0.1119415988996697</v>
      </c>
      <c r="E1652" s="1">
        <v>7.5636215472749796E-4</v>
      </c>
      <c r="F1652" s="1">
        <v>148</v>
      </c>
      <c r="G1652" s="1">
        <v>16046.7547998219</v>
      </c>
      <c r="H1652" s="1">
        <v>13914.194615198099</v>
      </c>
    </row>
    <row r="1653" spans="1:8" x14ac:dyDescent="0.25">
      <c r="A1653">
        <v>1651</v>
      </c>
      <c r="B1653">
        <v>317</v>
      </c>
      <c r="C1653" t="s">
        <v>301</v>
      </c>
      <c r="D1653" s="1">
        <v>0.13651564059367677</v>
      </c>
      <c r="E1653" s="1">
        <v>7.5423005852860096E-4</v>
      </c>
      <c r="F1653" s="1">
        <v>181</v>
      </c>
      <c r="G1653" s="1">
        <v>20117.941922571601</v>
      </c>
      <c r="H1653" s="1">
        <v>18295.334444294898</v>
      </c>
    </row>
    <row r="1654" spans="1:8" x14ac:dyDescent="0.25">
      <c r="A1654">
        <v>1652</v>
      </c>
      <c r="B1654">
        <v>8441</v>
      </c>
      <c r="C1654" t="s">
        <v>2707</v>
      </c>
      <c r="D1654" s="1">
        <v>7.1444981469895807E-2</v>
      </c>
      <c r="E1654" s="1">
        <v>7.5205243652521898E-4</v>
      </c>
      <c r="F1654" s="1">
        <v>95</v>
      </c>
      <c r="G1654" s="1">
        <v>14494.4535389703</v>
      </c>
      <c r="H1654" s="1">
        <v>14494.4535389703</v>
      </c>
    </row>
    <row r="1655" spans="1:8" x14ac:dyDescent="0.25">
      <c r="A1655">
        <v>1653</v>
      </c>
      <c r="B1655">
        <v>7746</v>
      </c>
      <c r="C1655" t="s">
        <v>118</v>
      </c>
      <c r="D1655" s="1">
        <v>5.3238972726384594E-2</v>
      </c>
      <c r="E1655" s="1">
        <v>7.4984468628710695E-4</v>
      </c>
      <c r="F1655" s="1">
        <v>71</v>
      </c>
      <c r="G1655" s="1">
        <v>9059.6456133894299</v>
      </c>
      <c r="H1655" s="1">
        <v>9059.6456133894299</v>
      </c>
    </row>
    <row r="1656" spans="1:8" x14ac:dyDescent="0.25">
      <c r="A1656">
        <v>1654</v>
      </c>
      <c r="B1656">
        <v>4225</v>
      </c>
      <c r="C1656" t="s">
        <v>3257</v>
      </c>
      <c r="D1656" s="1">
        <v>2.6227447220189916E-2</v>
      </c>
      <c r="E1656" s="1">
        <v>7.4935563486256903E-4</v>
      </c>
      <c r="F1656" s="1">
        <v>35</v>
      </c>
      <c r="G1656" s="1">
        <v>6557.8128617898901</v>
      </c>
      <c r="H1656" s="1">
        <v>5655.0293742189797</v>
      </c>
    </row>
    <row r="1657" spans="1:8" x14ac:dyDescent="0.25">
      <c r="A1657">
        <v>1655</v>
      </c>
      <c r="B1657">
        <v>5583</v>
      </c>
      <c r="C1657" t="s">
        <v>1112</v>
      </c>
      <c r="D1657" s="1">
        <v>8.203671231903345E-2</v>
      </c>
      <c r="E1657" s="1">
        <v>7.4578829380939505E-4</v>
      </c>
      <c r="F1657" s="1">
        <v>110</v>
      </c>
      <c r="G1657" s="1">
        <v>19879.4545274027</v>
      </c>
      <c r="H1657" s="1">
        <v>12247.7457934882</v>
      </c>
    </row>
    <row r="1658" spans="1:8" x14ac:dyDescent="0.25">
      <c r="A1658">
        <v>1656</v>
      </c>
      <c r="B1658">
        <v>6865</v>
      </c>
      <c r="C1658" t="s">
        <v>119</v>
      </c>
      <c r="D1658" s="1">
        <v>6.931544956374093E-2</v>
      </c>
      <c r="E1658" s="1">
        <v>7.4532741466388098E-4</v>
      </c>
      <c r="F1658" s="1">
        <v>93</v>
      </c>
      <c r="G1658" s="1">
        <v>9428.9995238736501</v>
      </c>
      <c r="H1658" s="1">
        <v>9428.9995238736501</v>
      </c>
    </row>
    <row r="1659" spans="1:8" x14ac:dyDescent="0.25">
      <c r="A1659">
        <v>1657</v>
      </c>
      <c r="B1659">
        <v>1713</v>
      </c>
      <c r="C1659" t="s">
        <v>1731</v>
      </c>
      <c r="D1659" s="1">
        <v>0.20132029825596948</v>
      </c>
      <c r="E1659" s="1">
        <v>7.4287932935782096E-4</v>
      </c>
      <c r="F1659" s="1">
        <v>271</v>
      </c>
      <c r="G1659" s="1">
        <v>28710.653068048399</v>
      </c>
      <c r="H1659" s="1">
        <v>28710.653068048399</v>
      </c>
    </row>
    <row r="1660" spans="1:8" x14ac:dyDescent="0.25">
      <c r="A1660">
        <v>1658</v>
      </c>
      <c r="B1660">
        <v>2243</v>
      </c>
      <c r="C1660" t="s">
        <v>1943</v>
      </c>
      <c r="D1660" s="1">
        <v>0.1820744328994531</v>
      </c>
      <c r="E1660" s="1">
        <v>7.3122262208615701E-4</v>
      </c>
      <c r="F1660" s="1">
        <v>249</v>
      </c>
      <c r="G1660" s="1">
        <v>38250.347580930596</v>
      </c>
      <c r="H1660" s="1">
        <v>38250.347580930596</v>
      </c>
    </row>
    <row r="1661" spans="1:8" x14ac:dyDescent="0.25">
      <c r="A1661">
        <v>1659</v>
      </c>
      <c r="B1661">
        <v>108</v>
      </c>
      <c r="C1661" t="s">
        <v>133</v>
      </c>
      <c r="D1661" s="1">
        <v>0.22369573962188727</v>
      </c>
      <c r="E1661" s="1">
        <v>7.3103182882969697E-4</v>
      </c>
      <c r="F1661" s="1">
        <v>306</v>
      </c>
      <c r="G1661" s="1">
        <v>32849.8127482134</v>
      </c>
      <c r="H1661" s="1">
        <v>32849.8127482134</v>
      </c>
    </row>
    <row r="1662" spans="1:8" x14ac:dyDescent="0.25">
      <c r="A1662">
        <v>1660</v>
      </c>
      <c r="B1662">
        <v>1759</v>
      </c>
      <c r="C1662" t="s">
        <v>2232</v>
      </c>
      <c r="D1662" s="1">
        <v>6.7156115959045679E-2</v>
      </c>
      <c r="E1662" s="1">
        <v>7.2995778216354004E-4</v>
      </c>
      <c r="F1662" s="1">
        <v>92</v>
      </c>
      <c r="G1662" s="1">
        <v>8140.0640478591204</v>
      </c>
      <c r="H1662" s="1">
        <v>8140.0640478591204</v>
      </c>
    </row>
    <row r="1663" spans="1:8" x14ac:dyDescent="0.25">
      <c r="A1663">
        <v>1661</v>
      </c>
      <c r="B1663">
        <v>1184</v>
      </c>
      <c r="C1663" t="s">
        <v>1534</v>
      </c>
      <c r="D1663" s="1">
        <v>0.1018496862911864</v>
      </c>
      <c r="E1663" s="1">
        <v>7.2749775922275998E-4</v>
      </c>
      <c r="F1663" s="1">
        <v>140</v>
      </c>
      <c r="G1663" s="1">
        <v>35106.288019793501</v>
      </c>
      <c r="H1663" s="1">
        <v>23874.808312385601</v>
      </c>
    </row>
    <row r="1664" spans="1:8" x14ac:dyDescent="0.25">
      <c r="A1664">
        <v>1662</v>
      </c>
      <c r="B1664">
        <v>7767</v>
      </c>
      <c r="C1664" t="s">
        <v>2253</v>
      </c>
      <c r="D1664" s="1">
        <v>1.0883299343073945E-2</v>
      </c>
      <c r="E1664" s="1">
        <v>7.2555328953826303E-4</v>
      </c>
      <c r="F1664" s="1">
        <v>15</v>
      </c>
      <c r="G1664" s="1">
        <v>6409.4898618808402</v>
      </c>
      <c r="H1664" s="1">
        <v>6409.4898618808402</v>
      </c>
    </row>
    <row r="1665" spans="1:8" x14ac:dyDescent="0.25">
      <c r="A1665">
        <v>1663</v>
      </c>
      <c r="B1665">
        <v>9599</v>
      </c>
      <c r="C1665" t="s">
        <v>2194</v>
      </c>
      <c r="D1665" s="1">
        <v>2.6794786576576128E-2</v>
      </c>
      <c r="E1665" s="1">
        <v>7.2418342098854404E-4</v>
      </c>
      <c r="F1665" s="1">
        <v>37</v>
      </c>
      <c r="G1665" s="1">
        <v>10548.2717145936</v>
      </c>
      <c r="H1665" s="1">
        <v>10548.2717145936</v>
      </c>
    </row>
    <row r="1666" spans="1:8" x14ac:dyDescent="0.25">
      <c r="A1666">
        <v>1664</v>
      </c>
      <c r="B1666">
        <v>9056</v>
      </c>
      <c r="C1666" t="s">
        <v>2846</v>
      </c>
      <c r="D1666" s="1">
        <v>4.32970985962371E-3</v>
      </c>
      <c r="E1666" s="1">
        <v>7.2161830993728497E-4</v>
      </c>
      <c r="F1666" s="1">
        <v>6</v>
      </c>
      <c r="G1666" s="1">
        <v>5288.7742473016096</v>
      </c>
      <c r="H1666" s="1">
        <v>1019.34653028916</v>
      </c>
    </row>
    <row r="1667" spans="1:8" x14ac:dyDescent="0.25">
      <c r="A1667">
        <v>1665</v>
      </c>
      <c r="B1667">
        <v>5794</v>
      </c>
      <c r="C1667" t="s">
        <v>3203</v>
      </c>
      <c r="D1667" s="1">
        <v>4.8615814138236894E-2</v>
      </c>
      <c r="E1667" s="1">
        <v>7.1493844320936605E-4</v>
      </c>
      <c r="F1667" s="1">
        <v>68</v>
      </c>
      <c r="G1667" s="1">
        <v>9580.5994251987195</v>
      </c>
      <c r="H1667" s="1">
        <v>9580.5994251987195</v>
      </c>
    </row>
    <row r="1668" spans="1:8" x14ac:dyDescent="0.25">
      <c r="A1668">
        <v>1666</v>
      </c>
      <c r="B1668">
        <v>4028</v>
      </c>
      <c r="C1668" t="s">
        <v>1813</v>
      </c>
      <c r="D1668" s="1">
        <v>5.6485185147475041E-3</v>
      </c>
      <c r="E1668" s="1">
        <v>7.0606481434343801E-4</v>
      </c>
      <c r="F1668" s="1">
        <v>8</v>
      </c>
      <c r="G1668" s="1">
        <v>26938.5586760076</v>
      </c>
      <c r="H1668" s="1">
        <v>21139.875469308099</v>
      </c>
    </row>
    <row r="1669" spans="1:8" x14ac:dyDescent="0.25">
      <c r="A1669">
        <v>1667</v>
      </c>
      <c r="B1669">
        <v>1143</v>
      </c>
      <c r="C1669" t="s">
        <v>1940</v>
      </c>
      <c r="D1669" s="1">
        <v>0.29441863596684453</v>
      </c>
      <c r="E1669" s="1">
        <v>7.06039894404903E-4</v>
      </c>
      <c r="F1669" s="1">
        <v>417</v>
      </c>
      <c r="G1669" s="1">
        <v>58396.374353803498</v>
      </c>
      <c r="H1669" s="1">
        <v>58396.374353803498</v>
      </c>
    </row>
    <row r="1670" spans="1:8" x14ac:dyDescent="0.25">
      <c r="A1670">
        <v>1668</v>
      </c>
      <c r="B1670">
        <v>8952</v>
      </c>
      <c r="C1670" t="s">
        <v>2065</v>
      </c>
      <c r="D1670" s="1">
        <v>2.1179150261237097E-3</v>
      </c>
      <c r="E1670" s="1">
        <v>7.0597167537456986E-4</v>
      </c>
      <c r="F1670" s="1">
        <v>3</v>
      </c>
      <c r="G1670" s="1">
        <v>7084.2306439465501</v>
      </c>
      <c r="H1670" s="1">
        <v>305.18069035483899</v>
      </c>
    </row>
    <row r="1671" spans="1:8" x14ac:dyDescent="0.25">
      <c r="A1671">
        <v>1669</v>
      </c>
      <c r="B1671">
        <v>2083</v>
      </c>
      <c r="C1671" t="s">
        <v>3204</v>
      </c>
      <c r="D1671" s="1">
        <v>3.0227715784116663E-2</v>
      </c>
      <c r="E1671" s="1">
        <v>7.0297013451434099E-4</v>
      </c>
      <c r="F1671" s="1">
        <v>43</v>
      </c>
      <c r="G1671" s="1">
        <v>9813.4620411794804</v>
      </c>
      <c r="H1671" s="1">
        <v>4134.7437606415997</v>
      </c>
    </row>
    <row r="1672" spans="1:8" x14ac:dyDescent="0.25">
      <c r="A1672">
        <v>1670</v>
      </c>
      <c r="B1672">
        <v>4021</v>
      </c>
      <c r="C1672" t="s">
        <v>2053</v>
      </c>
      <c r="D1672" s="1">
        <v>3.1594953945748502E-2</v>
      </c>
      <c r="E1672" s="1">
        <v>7.021100876833E-4</v>
      </c>
      <c r="F1672" s="1">
        <v>45</v>
      </c>
      <c r="G1672" s="1">
        <v>36631.649600018201</v>
      </c>
      <c r="H1672" s="1">
        <v>36631.649600018201</v>
      </c>
    </row>
    <row r="1673" spans="1:8" x14ac:dyDescent="0.25">
      <c r="A1673">
        <v>1671</v>
      </c>
      <c r="B1673">
        <v>8971</v>
      </c>
      <c r="C1673" t="s">
        <v>1602</v>
      </c>
      <c r="D1673" s="1">
        <v>1.3299433644886336E-2</v>
      </c>
      <c r="E1673" s="1">
        <v>6.99970191836123E-4</v>
      </c>
      <c r="F1673" s="1">
        <v>19</v>
      </c>
      <c r="G1673" s="1">
        <v>8913.7229911323393</v>
      </c>
      <c r="H1673" s="1">
        <v>4384.7382116448198</v>
      </c>
    </row>
    <row r="1674" spans="1:8" x14ac:dyDescent="0.25">
      <c r="A1674">
        <v>1672</v>
      </c>
      <c r="B1674">
        <v>1459</v>
      </c>
      <c r="C1674" t="s">
        <v>1876</v>
      </c>
      <c r="D1674" s="1">
        <v>0.21689071699665993</v>
      </c>
      <c r="E1674" s="1">
        <v>6.9964747418277396E-4</v>
      </c>
      <c r="F1674" s="1">
        <v>310</v>
      </c>
      <c r="G1674" s="1">
        <v>36730.925077209198</v>
      </c>
      <c r="H1674" s="1">
        <v>35160.952312290501</v>
      </c>
    </row>
    <row r="1675" spans="1:8" x14ac:dyDescent="0.25">
      <c r="A1675">
        <v>1673</v>
      </c>
      <c r="B1675">
        <v>593</v>
      </c>
      <c r="C1675" t="s">
        <v>238</v>
      </c>
      <c r="D1675" s="1">
        <v>2.0796702491646629E-3</v>
      </c>
      <c r="E1675" s="1">
        <v>6.9322341638822097E-4</v>
      </c>
      <c r="F1675" s="1">
        <v>3</v>
      </c>
      <c r="G1675" s="1">
        <v>10701.9063674684</v>
      </c>
      <c r="H1675" s="1">
        <v>144.750703017593</v>
      </c>
    </row>
    <row r="1676" spans="1:8" x14ac:dyDescent="0.25">
      <c r="A1676">
        <v>1674</v>
      </c>
      <c r="B1676">
        <v>8101</v>
      </c>
      <c r="C1676" t="s">
        <v>2759</v>
      </c>
      <c r="D1676" s="1">
        <v>4.297389098676397E-2</v>
      </c>
      <c r="E1676" s="1">
        <v>6.9312727398006398E-4</v>
      </c>
      <c r="F1676" s="1">
        <v>62</v>
      </c>
      <c r="G1676" s="1">
        <v>9183.0563156696298</v>
      </c>
      <c r="H1676" s="1">
        <v>9183.0563156696298</v>
      </c>
    </row>
    <row r="1677" spans="1:8" x14ac:dyDescent="0.25">
      <c r="A1677">
        <v>1675</v>
      </c>
      <c r="B1677">
        <v>6123</v>
      </c>
      <c r="C1677" t="s">
        <v>2997</v>
      </c>
      <c r="D1677" s="1">
        <v>4.2191536440237251E-2</v>
      </c>
      <c r="E1677" s="1">
        <v>6.91664531807168E-4</v>
      </c>
      <c r="F1677" s="1">
        <v>61</v>
      </c>
      <c r="G1677" s="1">
        <v>5891.9294175544801</v>
      </c>
      <c r="H1677" s="1">
        <v>5891.9294175544801</v>
      </c>
    </row>
    <row r="1678" spans="1:8" x14ac:dyDescent="0.25">
      <c r="A1678">
        <v>1676</v>
      </c>
      <c r="B1678">
        <v>7724</v>
      </c>
      <c r="C1678" t="s">
        <v>700</v>
      </c>
      <c r="D1678" s="1">
        <v>5.7743149330713499E-2</v>
      </c>
      <c r="E1678" s="1">
        <v>6.8741844441325595E-4</v>
      </c>
      <c r="F1678" s="1">
        <v>84</v>
      </c>
      <c r="G1678" s="1">
        <v>8892.9458594784501</v>
      </c>
      <c r="H1678" s="1">
        <v>8892.9458594784501</v>
      </c>
    </row>
    <row r="1679" spans="1:8" x14ac:dyDescent="0.25">
      <c r="A1679">
        <v>1677</v>
      </c>
      <c r="B1679">
        <v>8544</v>
      </c>
      <c r="C1679" t="s">
        <v>3468</v>
      </c>
      <c r="D1679" s="1">
        <v>3.3698165412567251E-3</v>
      </c>
      <c r="E1679" s="1">
        <v>6.7396330825134499E-4</v>
      </c>
      <c r="F1679" s="1">
        <v>5</v>
      </c>
      <c r="G1679" s="1">
        <v>3345.6945788370899</v>
      </c>
      <c r="H1679" s="1">
        <v>658.68146604202605</v>
      </c>
    </row>
    <row r="1680" spans="1:8" x14ac:dyDescent="0.25">
      <c r="A1680">
        <v>1678</v>
      </c>
      <c r="B1680">
        <v>5030</v>
      </c>
      <c r="C1680" t="s">
        <v>2309</v>
      </c>
      <c r="D1680" s="1">
        <v>0.16153169269544784</v>
      </c>
      <c r="E1680" s="1">
        <v>6.7304871956436598E-4</v>
      </c>
      <c r="F1680" s="1">
        <v>240</v>
      </c>
      <c r="G1680" s="1">
        <v>24453.237574147501</v>
      </c>
      <c r="H1680" s="1">
        <v>24453.237574147501</v>
      </c>
    </row>
    <row r="1681" spans="1:8" x14ac:dyDescent="0.25">
      <c r="A1681">
        <v>1679</v>
      </c>
      <c r="B1681">
        <v>3487</v>
      </c>
      <c r="C1681" t="s">
        <v>2046</v>
      </c>
      <c r="D1681" s="1">
        <v>3.6325376991806539E-2</v>
      </c>
      <c r="E1681" s="1">
        <v>6.7269216651493586E-4</v>
      </c>
      <c r="F1681" s="1">
        <v>54</v>
      </c>
      <c r="G1681" s="1">
        <v>7607.5657054128797</v>
      </c>
      <c r="H1681" s="1">
        <v>7607.5657054128797</v>
      </c>
    </row>
    <row r="1682" spans="1:8" x14ac:dyDescent="0.25">
      <c r="A1682">
        <v>1680</v>
      </c>
      <c r="B1682">
        <v>2705</v>
      </c>
      <c r="C1682" t="s">
        <v>3374</v>
      </c>
      <c r="D1682" s="1">
        <v>8.2027729768957031E-2</v>
      </c>
      <c r="E1682" s="1">
        <v>6.7235844072915604E-4</v>
      </c>
      <c r="F1682" s="1">
        <v>122</v>
      </c>
      <c r="G1682" s="1">
        <v>30588.368959395499</v>
      </c>
      <c r="H1682" s="1">
        <v>24500.2785141403</v>
      </c>
    </row>
    <row r="1683" spans="1:8" x14ac:dyDescent="0.25">
      <c r="A1683">
        <v>1681</v>
      </c>
      <c r="B1683">
        <v>976</v>
      </c>
      <c r="C1683" t="s">
        <v>649</v>
      </c>
      <c r="D1683" s="1">
        <v>0.22402570265717209</v>
      </c>
      <c r="E1683" s="1">
        <v>6.7073563669812E-4</v>
      </c>
      <c r="F1683" s="1">
        <v>334</v>
      </c>
      <c r="G1683" s="1">
        <v>49696.258164970503</v>
      </c>
      <c r="H1683" s="1">
        <v>44940.582835298701</v>
      </c>
    </row>
    <row r="1684" spans="1:8" x14ac:dyDescent="0.25">
      <c r="A1684">
        <v>1682</v>
      </c>
      <c r="B1684">
        <v>7181</v>
      </c>
      <c r="C1684" t="s">
        <v>2830</v>
      </c>
      <c r="D1684" s="1">
        <v>1.4619476767618381E-2</v>
      </c>
      <c r="E1684" s="1">
        <v>6.6452167125538098E-4</v>
      </c>
      <c r="F1684" s="1">
        <v>22</v>
      </c>
      <c r="G1684" s="1">
        <v>76540.270301805504</v>
      </c>
      <c r="H1684" s="1">
        <v>37171.708918011303</v>
      </c>
    </row>
    <row r="1685" spans="1:8" x14ac:dyDescent="0.25">
      <c r="A1685">
        <v>1683</v>
      </c>
      <c r="B1685">
        <v>9158</v>
      </c>
      <c r="C1685" t="s">
        <v>806</v>
      </c>
      <c r="D1685" s="1">
        <v>2.5832765173984862E-2</v>
      </c>
      <c r="E1685" s="1">
        <v>6.6237859420474002E-4</v>
      </c>
      <c r="F1685" s="1">
        <v>39</v>
      </c>
      <c r="G1685" s="1">
        <v>4264.8079877861001</v>
      </c>
      <c r="H1685" s="1">
        <v>4264.8079877861001</v>
      </c>
    </row>
    <row r="1686" spans="1:8" x14ac:dyDescent="0.25">
      <c r="A1686">
        <v>1684</v>
      </c>
      <c r="B1686">
        <v>6725</v>
      </c>
      <c r="C1686" t="s">
        <v>2102</v>
      </c>
      <c r="D1686" s="1">
        <v>5.277320409746504E-2</v>
      </c>
      <c r="E1686" s="1">
        <v>6.5966505121831305E-4</v>
      </c>
      <c r="F1686" s="1">
        <v>80</v>
      </c>
      <c r="G1686" s="1">
        <v>8204.8505679135706</v>
      </c>
      <c r="H1686" s="1">
        <v>8204.8505679135706</v>
      </c>
    </row>
    <row r="1687" spans="1:8" x14ac:dyDescent="0.25">
      <c r="A1687">
        <v>1685</v>
      </c>
      <c r="B1687">
        <v>1114</v>
      </c>
      <c r="C1687" t="s">
        <v>2385</v>
      </c>
      <c r="D1687" s="1">
        <v>0.18912845199033196</v>
      </c>
      <c r="E1687" s="1">
        <v>6.5898415327641797E-4</v>
      </c>
      <c r="F1687" s="1">
        <v>287</v>
      </c>
      <c r="G1687" s="1">
        <v>30802.2437793723</v>
      </c>
      <c r="H1687" s="1">
        <v>30802.2437793723</v>
      </c>
    </row>
    <row r="1688" spans="1:8" x14ac:dyDescent="0.25">
      <c r="A1688">
        <v>1686</v>
      </c>
      <c r="B1688">
        <v>3772</v>
      </c>
      <c r="C1688" t="s">
        <v>1850</v>
      </c>
      <c r="D1688" s="1">
        <v>1.4494820565315552E-2</v>
      </c>
      <c r="E1688" s="1">
        <v>6.5885548024161597E-4</v>
      </c>
      <c r="F1688" s="1">
        <v>22</v>
      </c>
      <c r="G1688" s="1">
        <v>2330.5338659696399</v>
      </c>
      <c r="H1688" s="1">
        <v>2330.5338659696399</v>
      </c>
    </row>
    <row r="1689" spans="1:8" x14ac:dyDescent="0.25">
      <c r="A1689">
        <v>1687</v>
      </c>
      <c r="B1689">
        <v>7719</v>
      </c>
      <c r="C1689" t="s">
        <v>1776</v>
      </c>
      <c r="D1689" s="1">
        <v>2.6326041428048601E-2</v>
      </c>
      <c r="E1689" s="1">
        <v>6.5815103570121504E-4</v>
      </c>
      <c r="F1689" s="1">
        <v>40</v>
      </c>
      <c r="G1689" s="1">
        <v>4436.0854478758702</v>
      </c>
      <c r="H1689" s="1">
        <v>4436.0854478758702</v>
      </c>
    </row>
    <row r="1690" spans="1:8" x14ac:dyDescent="0.25">
      <c r="A1690">
        <v>1688</v>
      </c>
      <c r="B1690">
        <v>5933</v>
      </c>
      <c r="C1690" t="s">
        <v>1803</v>
      </c>
      <c r="D1690" s="1">
        <v>5.1193542647118374E-2</v>
      </c>
      <c r="E1690" s="1">
        <v>6.5632746983485099E-4</v>
      </c>
      <c r="F1690" s="1">
        <v>78</v>
      </c>
      <c r="G1690" s="1">
        <v>9135.0633593548991</v>
      </c>
      <c r="H1690" s="1">
        <v>9135.0633593548991</v>
      </c>
    </row>
    <row r="1691" spans="1:8" x14ac:dyDescent="0.25">
      <c r="A1691">
        <v>1689</v>
      </c>
      <c r="B1691">
        <v>6161</v>
      </c>
      <c r="C1691" t="s">
        <v>2092</v>
      </c>
      <c r="D1691" s="1">
        <v>4.3259078248892413E-2</v>
      </c>
      <c r="E1691" s="1">
        <v>6.5544057952867296E-4</v>
      </c>
      <c r="F1691" s="1">
        <v>66</v>
      </c>
      <c r="G1691" s="1">
        <v>10788.4174236625</v>
      </c>
      <c r="H1691" s="1">
        <v>10788.4174236625</v>
      </c>
    </row>
    <row r="1692" spans="1:8" x14ac:dyDescent="0.25">
      <c r="A1692">
        <v>1690</v>
      </c>
      <c r="B1692">
        <v>3589</v>
      </c>
      <c r="C1692" t="s">
        <v>3169</v>
      </c>
      <c r="D1692" s="1">
        <v>5.9156921362866877E-2</v>
      </c>
      <c r="E1692" s="1">
        <v>6.5007605893260302E-4</v>
      </c>
      <c r="F1692" s="1">
        <v>91</v>
      </c>
      <c r="G1692" s="1">
        <v>9725.4911914034801</v>
      </c>
      <c r="H1692" s="1">
        <v>9415.9230343127692</v>
      </c>
    </row>
    <row r="1693" spans="1:8" x14ac:dyDescent="0.25">
      <c r="A1693">
        <v>1691</v>
      </c>
      <c r="B1693">
        <v>4356</v>
      </c>
      <c r="C1693" t="s">
        <v>1797</v>
      </c>
      <c r="D1693" s="1">
        <v>5.7724591033024651E-2</v>
      </c>
      <c r="E1693" s="1">
        <v>6.4859091048342303E-4</v>
      </c>
      <c r="F1693" s="1">
        <v>89</v>
      </c>
      <c r="G1693" s="1">
        <v>17457.062236027901</v>
      </c>
      <c r="H1693" s="1">
        <v>17457.062236027901</v>
      </c>
    </row>
    <row r="1694" spans="1:8" x14ac:dyDescent="0.25">
      <c r="A1694">
        <v>1692</v>
      </c>
      <c r="B1694">
        <v>6273</v>
      </c>
      <c r="C1694" t="s">
        <v>1706</v>
      </c>
      <c r="D1694" s="1">
        <v>8.5977703174868914E-2</v>
      </c>
      <c r="E1694" s="1">
        <v>6.4644889605164596E-4</v>
      </c>
      <c r="F1694" s="1">
        <v>133</v>
      </c>
      <c r="G1694" s="1">
        <v>26771.829879269699</v>
      </c>
      <c r="H1694" s="1">
        <v>26771.829879269699</v>
      </c>
    </row>
    <row r="1695" spans="1:8" x14ac:dyDescent="0.25">
      <c r="A1695">
        <v>1693</v>
      </c>
      <c r="B1695">
        <v>8207</v>
      </c>
      <c r="C1695" t="s">
        <v>3030</v>
      </c>
      <c r="D1695" s="1">
        <v>8.2370691345059324E-2</v>
      </c>
      <c r="E1695" s="1">
        <v>6.4352102613327597E-4</v>
      </c>
      <c r="F1695" s="1">
        <v>128</v>
      </c>
      <c r="G1695" s="1">
        <v>39506.246770436301</v>
      </c>
      <c r="H1695" s="1">
        <v>25492.739480173699</v>
      </c>
    </row>
    <row r="1696" spans="1:8" x14ac:dyDescent="0.25">
      <c r="A1696">
        <v>1694</v>
      </c>
      <c r="B1696">
        <v>8087</v>
      </c>
      <c r="C1696" t="s">
        <v>2606</v>
      </c>
      <c r="D1696" s="1">
        <v>1.9915092393921956E-2</v>
      </c>
      <c r="E1696" s="1">
        <v>6.4242233528780503E-4</v>
      </c>
      <c r="F1696" s="1">
        <v>31</v>
      </c>
      <c r="G1696" s="1">
        <v>6397.1294668152505</v>
      </c>
      <c r="H1696" s="1">
        <v>6397.1294668152505</v>
      </c>
    </row>
    <row r="1697" spans="1:8" x14ac:dyDescent="0.25">
      <c r="A1697">
        <v>1695</v>
      </c>
      <c r="B1697">
        <v>8278</v>
      </c>
      <c r="C1697" t="s">
        <v>2231</v>
      </c>
      <c r="D1697" s="1">
        <v>2.4874639697779404E-2</v>
      </c>
      <c r="E1697" s="1">
        <v>6.3781127430203601E-4</v>
      </c>
      <c r="F1697" s="1">
        <v>39</v>
      </c>
      <c r="G1697" s="1">
        <v>3984.6461854434901</v>
      </c>
      <c r="H1697" s="1">
        <v>3984.6461854434901</v>
      </c>
    </row>
    <row r="1698" spans="1:8" x14ac:dyDescent="0.25">
      <c r="A1698">
        <v>1696</v>
      </c>
      <c r="B1698">
        <v>1363</v>
      </c>
      <c r="C1698" t="s">
        <v>1904</v>
      </c>
      <c r="D1698" s="1">
        <v>4.1406601799676625E-2</v>
      </c>
      <c r="E1698" s="1">
        <v>6.3702464307194805E-4</v>
      </c>
      <c r="F1698" s="1">
        <v>65</v>
      </c>
      <c r="G1698" s="1">
        <v>7071.5090906488604</v>
      </c>
      <c r="H1698" s="1">
        <v>7071.5090906488604</v>
      </c>
    </row>
    <row r="1699" spans="1:8" x14ac:dyDescent="0.25">
      <c r="A1699">
        <v>1697</v>
      </c>
      <c r="B1699">
        <v>1390</v>
      </c>
      <c r="C1699" t="s">
        <v>1794</v>
      </c>
      <c r="D1699" s="1">
        <v>0.22078501464107791</v>
      </c>
      <c r="E1699" s="1">
        <v>6.3081432754593693E-4</v>
      </c>
      <c r="F1699" s="1">
        <v>350</v>
      </c>
      <c r="G1699" s="1">
        <v>84947.712520251793</v>
      </c>
      <c r="H1699" s="1">
        <v>84947.712520251793</v>
      </c>
    </row>
    <row r="1700" spans="1:8" x14ac:dyDescent="0.25">
      <c r="A1700">
        <v>1698</v>
      </c>
      <c r="B1700">
        <v>5506</v>
      </c>
      <c r="C1700" t="s">
        <v>2268</v>
      </c>
      <c r="D1700" s="1">
        <v>3.7847548784060339E-2</v>
      </c>
      <c r="E1700" s="1">
        <v>6.3079247973433898E-4</v>
      </c>
      <c r="F1700" s="1">
        <v>60</v>
      </c>
      <c r="G1700" s="1">
        <v>9878.3440987045997</v>
      </c>
      <c r="H1700" s="1">
        <v>9878.3440987045997</v>
      </c>
    </row>
    <row r="1701" spans="1:8" x14ac:dyDescent="0.25">
      <c r="A1701">
        <v>1699</v>
      </c>
      <c r="B1701">
        <v>3752</v>
      </c>
      <c r="C1701" t="s">
        <v>2998</v>
      </c>
      <c r="D1701" s="1">
        <v>0.13921500580684404</v>
      </c>
      <c r="E1701" s="1">
        <v>6.2993215297214497E-4</v>
      </c>
      <c r="F1701" s="1">
        <v>221</v>
      </c>
      <c r="G1701" s="1">
        <v>21037.375727651099</v>
      </c>
      <c r="H1701" s="1">
        <v>20493.634600453999</v>
      </c>
    </row>
    <row r="1702" spans="1:8" x14ac:dyDescent="0.25">
      <c r="A1702">
        <v>1700</v>
      </c>
      <c r="B1702">
        <v>7298</v>
      </c>
      <c r="C1702" t="s">
        <v>1630</v>
      </c>
      <c r="D1702" s="1">
        <v>3.3981830324093305E-2</v>
      </c>
      <c r="E1702" s="1">
        <v>6.2929315414987598E-4</v>
      </c>
      <c r="F1702" s="1">
        <v>54</v>
      </c>
      <c r="G1702" s="1">
        <v>6500.60250531973</v>
      </c>
      <c r="H1702" s="1">
        <v>6500.60250531973</v>
      </c>
    </row>
    <row r="1703" spans="1:8" x14ac:dyDescent="0.25">
      <c r="A1703">
        <v>1701</v>
      </c>
      <c r="B1703">
        <v>1696</v>
      </c>
      <c r="C1703" t="s">
        <v>3283</v>
      </c>
      <c r="D1703" s="1">
        <v>1.6352762193041298E-2</v>
      </c>
      <c r="E1703" s="1">
        <v>6.2895239204004995E-4</v>
      </c>
      <c r="F1703" s="1">
        <v>26</v>
      </c>
      <c r="G1703" s="1">
        <v>3500.0229851600898</v>
      </c>
      <c r="H1703" s="1">
        <v>3408.2950677086001</v>
      </c>
    </row>
    <row r="1704" spans="1:8" x14ac:dyDescent="0.25">
      <c r="A1704">
        <v>1702</v>
      </c>
      <c r="B1704">
        <v>4481</v>
      </c>
      <c r="C1704" t="s">
        <v>2439</v>
      </c>
      <c r="D1704" s="1">
        <v>0.10445793705035668</v>
      </c>
      <c r="E1704" s="1">
        <v>6.25496629044052E-4</v>
      </c>
      <c r="F1704" s="1">
        <v>167</v>
      </c>
      <c r="G1704" s="1">
        <v>17947.1278595273</v>
      </c>
      <c r="H1704" s="1">
        <v>17947.1278595273</v>
      </c>
    </row>
    <row r="1705" spans="1:8" x14ac:dyDescent="0.25">
      <c r="A1705">
        <v>1703</v>
      </c>
      <c r="B1705">
        <v>1200</v>
      </c>
      <c r="C1705" t="s">
        <v>3311</v>
      </c>
      <c r="D1705" s="1">
        <v>2.7508132324151158E-2</v>
      </c>
      <c r="E1705" s="1">
        <v>6.2518482554888997E-4</v>
      </c>
      <c r="F1705" s="1">
        <v>44</v>
      </c>
      <c r="G1705" s="1">
        <v>8594.3194401946803</v>
      </c>
      <c r="H1705" s="1">
        <v>8010.2958987837301</v>
      </c>
    </row>
    <row r="1706" spans="1:8" x14ac:dyDescent="0.25">
      <c r="A1706">
        <v>1704</v>
      </c>
      <c r="B1706">
        <v>1966</v>
      </c>
      <c r="C1706" t="s">
        <v>3170</v>
      </c>
      <c r="D1706" s="1">
        <v>3.1648638029379381E-2</v>
      </c>
      <c r="E1706" s="1">
        <v>6.2056152998783102E-4</v>
      </c>
      <c r="F1706" s="1">
        <v>51</v>
      </c>
      <c r="G1706" s="1">
        <v>7673.75461434513</v>
      </c>
      <c r="H1706" s="1">
        <v>5556.6948735407695</v>
      </c>
    </row>
    <row r="1707" spans="1:8" x14ac:dyDescent="0.25">
      <c r="A1707">
        <v>1705</v>
      </c>
      <c r="B1707">
        <v>2503</v>
      </c>
      <c r="C1707" t="s">
        <v>53</v>
      </c>
      <c r="D1707" s="1">
        <v>0.58486015668796687</v>
      </c>
      <c r="E1707" s="1">
        <v>6.1759256250049305E-4</v>
      </c>
      <c r="F1707" s="1">
        <v>947</v>
      </c>
      <c r="G1707" s="1">
        <v>91172.329614276197</v>
      </c>
      <c r="H1707" s="1">
        <v>91172.329614276197</v>
      </c>
    </row>
    <row r="1708" spans="1:8" x14ac:dyDescent="0.25">
      <c r="A1708">
        <v>1706</v>
      </c>
      <c r="B1708">
        <v>2536</v>
      </c>
      <c r="C1708" t="s">
        <v>1194</v>
      </c>
      <c r="D1708" s="1">
        <v>2.5245404093091534E-2</v>
      </c>
      <c r="E1708" s="1">
        <v>6.1574156324613501E-4</v>
      </c>
      <c r="F1708" s="1">
        <v>41</v>
      </c>
      <c r="G1708" s="1">
        <v>14975.053491779399</v>
      </c>
      <c r="H1708" s="1">
        <v>3203.2885218776401</v>
      </c>
    </row>
    <row r="1709" spans="1:8" x14ac:dyDescent="0.25">
      <c r="A1709">
        <v>1707</v>
      </c>
      <c r="B1709">
        <v>3288</v>
      </c>
      <c r="C1709" t="s">
        <v>427</v>
      </c>
      <c r="D1709" s="1">
        <v>5.5392019732706226E-3</v>
      </c>
      <c r="E1709" s="1">
        <v>6.1546688591895805E-4</v>
      </c>
      <c r="F1709" s="1">
        <v>9</v>
      </c>
      <c r="G1709" s="1">
        <v>4306.6032021531701</v>
      </c>
      <c r="H1709" s="1">
        <v>1152.0117205270001</v>
      </c>
    </row>
    <row r="1710" spans="1:8" x14ac:dyDescent="0.25">
      <c r="A1710">
        <v>1708</v>
      </c>
      <c r="B1710">
        <v>7978</v>
      </c>
      <c r="C1710" t="s">
        <v>510</v>
      </c>
      <c r="D1710" s="1">
        <v>1.22727749968624E-3</v>
      </c>
      <c r="E1710" s="1">
        <v>6.1363874984312001E-4</v>
      </c>
      <c r="F1710" s="1">
        <v>2</v>
      </c>
      <c r="G1710" s="1">
        <v>1698.7343096804</v>
      </c>
      <c r="H1710" s="1">
        <v>237.17330370121999</v>
      </c>
    </row>
    <row r="1711" spans="1:8" x14ac:dyDescent="0.25">
      <c r="A1711">
        <v>1709</v>
      </c>
      <c r="B1711">
        <v>5592</v>
      </c>
      <c r="C1711" t="s">
        <v>2370</v>
      </c>
      <c r="D1711" s="1">
        <v>3.6692362042193465E-3</v>
      </c>
      <c r="E1711" s="1">
        <v>6.1153936736989105E-4</v>
      </c>
      <c r="F1711" s="1">
        <v>6</v>
      </c>
      <c r="G1711" s="1">
        <v>11401.1639290032</v>
      </c>
      <c r="H1711" s="1">
        <v>11401.1639290032</v>
      </c>
    </row>
    <row r="1712" spans="1:8" x14ac:dyDescent="0.25">
      <c r="A1712">
        <v>1710</v>
      </c>
      <c r="B1712">
        <v>4594</v>
      </c>
      <c r="C1712" t="s">
        <v>1410</v>
      </c>
      <c r="D1712" s="1">
        <v>4.5706871806482897E-2</v>
      </c>
      <c r="E1712" s="1">
        <v>6.0942495741977195E-4</v>
      </c>
      <c r="F1712" s="1">
        <v>75</v>
      </c>
      <c r="G1712" s="1">
        <v>12142.2228819012</v>
      </c>
      <c r="H1712" s="1">
        <v>6546.1056052997601</v>
      </c>
    </row>
    <row r="1713" spans="1:8" x14ac:dyDescent="0.25">
      <c r="A1713">
        <v>1711</v>
      </c>
      <c r="B1713">
        <v>8009</v>
      </c>
      <c r="C1713" t="s">
        <v>2828</v>
      </c>
      <c r="D1713" s="1">
        <v>2.4358601694378441E-2</v>
      </c>
      <c r="E1713" s="1">
        <v>6.0896504235946104E-4</v>
      </c>
      <c r="F1713" s="1">
        <v>40</v>
      </c>
      <c r="G1713" s="1">
        <v>26928.391444121698</v>
      </c>
      <c r="H1713" s="1">
        <v>14444.762298256001</v>
      </c>
    </row>
    <row r="1714" spans="1:8" x14ac:dyDescent="0.25">
      <c r="A1714">
        <v>1712</v>
      </c>
      <c r="B1714">
        <v>6483</v>
      </c>
      <c r="C1714" t="s">
        <v>2382</v>
      </c>
      <c r="D1714" s="1">
        <v>0.16538365702953903</v>
      </c>
      <c r="E1714" s="1">
        <v>6.0139511647105102E-4</v>
      </c>
      <c r="F1714" s="1">
        <v>275</v>
      </c>
      <c r="G1714" s="1">
        <v>33670.734003253499</v>
      </c>
      <c r="H1714" s="1">
        <v>30172.525264129399</v>
      </c>
    </row>
    <row r="1715" spans="1:8" x14ac:dyDescent="0.25">
      <c r="A1715">
        <v>1713</v>
      </c>
      <c r="B1715">
        <v>969</v>
      </c>
      <c r="C1715" t="s">
        <v>1968</v>
      </c>
      <c r="D1715" s="1">
        <v>0.155552373683668</v>
      </c>
      <c r="E1715" s="1">
        <v>5.9827836032180001E-4</v>
      </c>
      <c r="F1715" s="1">
        <v>260</v>
      </c>
      <c r="G1715" s="1">
        <v>27059.5406397105</v>
      </c>
      <c r="H1715" s="1">
        <v>27059.5406397105</v>
      </c>
    </row>
    <row r="1716" spans="1:8" x14ac:dyDescent="0.25">
      <c r="A1716">
        <v>1714</v>
      </c>
      <c r="B1716">
        <v>3255</v>
      </c>
      <c r="C1716" t="s">
        <v>561</v>
      </c>
      <c r="D1716" s="1">
        <v>4.5272106779042719E-2</v>
      </c>
      <c r="E1716" s="1">
        <v>5.9568561551371995E-4</v>
      </c>
      <c r="F1716" s="1">
        <v>76</v>
      </c>
      <c r="G1716" s="1">
        <v>6996.2917813836702</v>
      </c>
      <c r="H1716" s="1">
        <v>6996.2917813836702</v>
      </c>
    </row>
    <row r="1717" spans="1:8" x14ac:dyDescent="0.25">
      <c r="A1717">
        <v>1715</v>
      </c>
      <c r="B1717">
        <v>1421</v>
      </c>
      <c r="C1717" t="s">
        <v>1784</v>
      </c>
      <c r="D1717" s="1">
        <v>0.11084378085716086</v>
      </c>
      <c r="E1717" s="1">
        <v>5.9274749121476398E-4</v>
      </c>
      <c r="F1717" s="1">
        <v>187</v>
      </c>
      <c r="G1717" s="1">
        <v>19079.613701947201</v>
      </c>
      <c r="H1717" s="1">
        <v>19079.613701947201</v>
      </c>
    </row>
    <row r="1718" spans="1:8" x14ac:dyDescent="0.25">
      <c r="A1718">
        <v>1716</v>
      </c>
      <c r="B1718">
        <v>1559</v>
      </c>
      <c r="C1718" t="s">
        <v>1781</v>
      </c>
      <c r="D1718" s="1">
        <v>0.17083527506948898</v>
      </c>
      <c r="E1718" s="1">
        <v>5.8908715541203097E-4</v>
      </c>
      <c r="F1718" s="1">
        <v>290</v>
      </c>
      <c r="G1718" s="1">
        <v>35268.1557266444</v>
      </c>
      <c r="H1718" s="1">
        <v>33683.9338741752</v>
      </c>
    </row>
    <row r="1719" spans="1:8" x14ac:dyDescent="0.25">
      <c r="A1719">
        <v>1717</v>
      </c>
      <c r="B1719">
        <v>7329</v>
      </c>
      <c r="C1719" t="s">
        <v>307</v>
      </c>
      <c r="D1719" s="1">
        <v>6.7619000019275149E-2</v>
      </c>
      <c r="E1719" s="1">
        <v>5.8799130451543604E-4</v>
      </c>
      <c r="F1719" s="1">
        <v>115</v>
      </c>
      <c r="G1719" s="1">
        <v>13390.732206558399</v>
      </c>
      <c r="H1719" s="1">
        <v>13390.732206558399</v>
      </c>
    </row>
    <row r="1720" spans="1:8" x14ac:dyDescent="0.25">
      <c r="A1720">
        <v>1718</v>
      </c>
      <c r="B1720">
        <v>5177</v>
      </c>
      <c r="C1720" t="s">
        <v>1632</v>
      </c>
      <c r="D1720" s="1">
        <v>3.4060010138801895E-2</v>
      </c>
      <c r="E1720" s="1">
        <v>5.8724155411727405E-4</v>
      </c>
      <c r="F1720" s="1">
        <v>58</v>
      </c>
      <c r="G1720" s="1">
        <v>9208.7911619866609</v>
      </c>
      <c r="H1720" s="1">
        <v>8402.3790492435091</v>
      </c>
    </row>
    <row r="1721" spans="1:8" x14ac:dyDescent="0.25">
      <c r="A1721">
        <v>1719</v>
      </c>
      <c r="B1721">
        <v>1655</v>
      </c>
      <c r="C1721" t="s">
        <v>1359</v>
      </c>
      <c r="D1721" s="1">
        <v>0.12502334256614012</v>
      </c>
      <c r="E1721" s="1">
        <v>5.8422122694457999E-4</v>
      </c>
      <c r="F1721" s="1">
        <v>214</v>
      </c>
      <c r="G1721" s="1">
        <v>27180.637220539102</v>
      </c>
      <c r="H1721" s="1">
        <v>27180.637220539102</v>
      </c>
    </row>
    <row r="1722" spans="1:8" x14ac:dyDescent="0.25">
      <c r="A1722">
        <v>1720</v>
      </c>
      <c r="B1722">
        <v>2996</v>
      </c>
      <c r="C1722" t="s">
        <v>3547</v>
      </c>
      <c r="D1722" s="1">
        <v>1.749800853317079E-3</v>
      </c>
      <c r="E1722" s="1">
        <v>5.8326695110569305E-4</v>
      </c>
      <c r="F1722" s="1">
        <v>3</v>
      </c>
      <c r="G1722" s="1">
        <v>17286.453377491998</v>
      </c>
      <c r="H1722" s="1">
        <v>1015.79287737042</v>
      </c>
    </row>
    <row r="1723" spans="1:8" x14ac:dyDescent="0.25">
      <c r="A1723">
        <v>1721</v>
      </c>
      <c r="B1723">
        <v>8841</v>
      </c>
      <c r="C1723" t="s">
        <v>2106</v>
      </c>
      <c r="D1723" s="1">
        <v>7.4879582795256468E-3</v>
      </c>
      <c r="E1723" s="1">
        <v>5.7599679073274204E-4</v>
      </c>
      <c r="F1723" s="1">
        <v>13</v>
      </c>
      <c r="G1723" s="1">
        <v>3187.49406565549</v>
      </c>
      <c r="H1723" s="1">
        <v>3187.49406565549</v>
      </c>
    </row>
    <row r="1724" spans="1:8" x14ac:dyDescent="0.25">
      <c r="A1724">
        <v>1722</v>
      </c>
      <c r="B1724">
        <v>7174</v>
      </c>
      <c r="C1724" t="s">
        <v>1605</v>
      </c>
      <c r="D1724" s="1">
        <v>1.4380141525617975E-2</v>
      </c>
      <c r="E1724" s="1">
        <v>5.7520566102471898E-4</v>
      </c>
      <c r="F1724" s="1">
        <v>25</v>
      </c>
      <c r="G1724" s="1">
        <v>11921.828169307501</v>
      </c>
      <c r="H1724" s="1">
        <v>9656.5709597728292</v>
      </c>
    </row>
    <row r="1725" spans="1:8" x14ac:dyDescent="0.25">
      <c r="A1725">
        <v>1723</v>
      </c>
      <c r="B1725">
        <v>2897</v>
      </c>
      <c r="C1725" t="s">
        <v>2396</v>
      </c>
      <c r="D1725" s="1">
        <v>4.5734025130214082E-3</v>
      </c>
      <c r="E1725" s="1">
        <v>5.7167531412767602E-4</v>
      </c>
      <c r="F1725" s="1">
        <v>8</v>
      </c>
      <c r="G1725" s="1">
        <v>15349.8177776586</v>
      </c>
      <c r="H1725" s="1">
        <v>1339.2929761708899</v>
      </c>
    </row>
    <row r="1726" spans="1:8" x14ac:dyDescent="0.25">
      <c r="A1726">
        <v>1724</v>
      </c>
      <c r="B1726">
        <v>8574</v>
      </c>
      <c r="C1726" t="s">
        <v>917</v>
      </c>
      <c r="D1726" s="1">
        <v>4.7932687513188403E-2</v>
      </c>
      <c r="E1726" s="1">
        <v>5.7062723229986195E-4</v>
      </c>
      <c r="F1726" s="1">
        <v>84</v>
      </c>
      <c r="G1726" s="1">
        <v>12760.2492547743</v>
      </c>
      <c r="H1726" s="1">
        <v>9502.8761391196695</v>
      </c>
    </row>
    <row r="1727" spans="1:8" x14ac:dyDescent="0.25">
      <c r="A1727">
        <v>1725</v>
      </c>
      <c r="B1727">
        <v>5012</v>
      </c>
      <c r="C1727" t="s">
        <v>1888</v>
      </c>
      <c r="D1727" s="1">
        <v>0.22331528916336224</v>
      </c>
      <c r="E1727" s="1">
        <v>5.6968186011061798E-4</v>
      </c>
      <c r="F1727" s="1">
        <v>392</v>
      </c>
      <c r="G1727" s="1">
        <v>66199.831970729007</v>
      </c>
      <c r="H1727" s="1">
        <v>60118.092737339299</v>
      </c>
    </row>
    <row r="1728" spans="1:8" x14ac:dyDescent="0.25">
      <c r="A1728">
        <v>1726</v>
      </c>
      <c r="B1728">
        <v>3962</v>
      </c>
      <c r="C1728" t="s">
        <v>1487</v>
      </c>
      <c r="D1728" s="1">
        <v>4.0363256564413245E-2</v>
      </c>
      <c r="E1728" s="1">
        <v>5.6849657132976403E-4</v>
      </c>
      <c r="F1728" s="1">
        <v>71</v>
      </c>
      <c r="G1728" s="1">
        <v>12812.785251433599</v>
      </c>
      <c r="H1728" s="1">
        <v>7722.6193610331502</v>
      </c>
    </row>
    <row r="1729" spans="1:8" x14ac:dyDescent="0.25">
      <c r="A1729">
        <v>1727</v>
      </c>
      <c r="B1729">
        <v>1855</v>
      </c>
      <c r="C1729" t="s">
        <v>2417</v>
      </c>
      <c r="D1729" s="1">
        <v>0.12038109248678133</v>
      </c>
      <c r="E1729" s="1">
        <v>5.6516944829474803E-4</v>
      </c>
      <c r="F1729" s="1">
        <v>213</v>
      </c>
      <c r="G1729" s="1">
        <v>22978.579765474198</v>
      </c>
      <c r="H1729" s="1">
        <v>22978.579765474198</v>
      </c>
    </row>
    <row r="1730" spans="1:8" x14ac:dyDescent="0.25">
      <c r="A1730">
        <v>1728</v>
      </c>
      <c r="B1730">
        <v>1861</v>
      </c>
      <c r="C1730" t="s">
        <v>3093</v>
      </c>
      <c r="D1730" s="1">
        <v>2.7680737921334013E-2</v>
      </c>
      <c r="E1730" s="1">
        <v>5.6491301880273498E-4</v>
      </c>
      <c r="F1730" s="1">
        <v>49</v>
      </c>
      <c r="G1730" s="1">
        <v>16171.7557002227</v>
      </c>
      <c r="H1730" s="1">
        <v>4923.81974754575</v>
      </c>
    </row>
    <row r="1731" spans="1:8" x14ac:dyDescent="0.25">
      <c r="A1731">
        <v>1729</v>
      </c>
      <c r="B1731">
        <v>3304</v>
      </c>
      <c r="C1731" t="s">
        <v>1140</v>
      </c>
      <c r="D1731" s="1">
        <v>2.839804415040233E-2</v>
      </c>
      <c r="E1731" s="1">
        <v>5.5682439510592804E-4</v>
      </c>
      <c r="F1731" s="1">
        <v>51</v>
      </c>
      <c r="G1731" s="1">
        <v>7720.92094628823</v>
      </c>
      <c r="H1731" s="1">
        <v>7130.3908613204703</v>
      </c>
    </row>
    <row r="1732" spans="1:8" x14ac:dyDescent="0.25">
      <c r="A1732">
        <v>1730</v>
      </c>
      <c r="B1732">
        <v>6026</v>
      </c>
      <c r="C1732" t="s">
        <v>1103</v>
      </c>
      <c r="D1732" s="1">
        <v>4.8804075599237634E-2</v>
      </c>
      <c r="E1732" s="1">
        <v>5.5459176817315497E-4</v>
      </c>
      <c r="F1732" s="1">
        <v>88</v>
      </c>
      <c r="G1732" s="1">
        <v>8479.0364843054103</v>
      </c>
      <c r="H1732" s="1">
        <v>8479.0364843054103</v>
      </c>
    </row>
    <row r="1733" spans="1:8" x14ac:dyDescent="0.25">
      <c r="A1733">
        <v>1731</v>
      </c>
      <c r="B1733">
        <v>8106</v>
      </c>
      <c r="C1733" t="s">
        <v>669</v>
      </c>
      <c r="D1733" s="1">
        <v>5.4333445467312683E-2</v>
      </c>
      <c r="E1733" s="1">
        <v>5.5442291293176203E-4</v>
      </c>
      <c r="F1733" s="1">
        <v>98</v>
      </c>
      <c r="G1733" s="1">
        <v>11105.931421039801</v>
      </c>
      <c r="H1733" s="1">
        <v>11105.931421039801</v>
      </c>
    </row>
    <row r="1734" spans="1:8" x14ac:dyDescent="0.25">
      <c r="A1734">
        <v>1732</v>
      </c>
      <c r="B1734">
        <v>1580</v>
      </c>
      <c r="C1734" t="s">
        <v>1193</v>
      </c>
      <c r="D1734" s="1">
        <v>6.4828280259402307E-2</v>
      </c>
      <c r="E1734" s="1">
        <v>5.5408786546497701E-4</v>
      </c>
      <c r="F1734" s="1">
        <v>117</v>
      </c>
      <c r="G1734" s="1">
        <v>11846.126281471499</v>
      </c>
      <c r="H1734" s="1">
        <v>11846.126281471499</v>
      </c>
    </row>
    <row r="1735" spans="1:8" x14ac:dyDescent="0.25">
      <c r="A1735">
        <v>1733</v>
      </c>
      <c r="B1735">
        <v>2478</v>
      </c>
      <c r="C1735" t="s">
        <v>1889</v>
      </c>
      <c r="D1735" s="1">
        <v>3.7592450577817113E-2</v>
      </c>
      <c r="E1735" s="1">
        <v>5.5283015555613398E-4</v>
      </c>
      <c r="F1735" s="1">
        <v>68</v>
      </c>
      <c r="G1735" s="1">
        <v>15891.489733775101</v>
      </c>
      <c r="H1735" s="1">
        <v>15891.489733775101</v>
      </c>
    </row>
    <row r="1736" spans="1:8" x14ac:dyDescent="0.25">
      <c r="A1736">
        <v>1734</v>
      </c>
      <c r="B1736">
        <v>4731</v>
      </c>
      <c r="C1736" t="s">
        <v>378</v>
      </c>
      <c r="D1736" s="1">
        <v>6.1910880999474859E-2</v>
      </c>
      <c r="E1736" s="1">
        <v>5.5277572320959695E-4</v>
      </c>
      <c r="F1736" s="1">
        <v>112</v>
      </c>
      <c r="G1736" s="1">
        <v>15101.348262948</v>
      </c>
      <c r="H1736" s="1">
        <v>13371.6969518607</v>
      </c>
    </row>
    <row r="1737" spans="1:8" x14ac:dyDescent="0.25">
      <c r="A1737">
        <v>1735</v>
      </c>
      <c r="B1737">
        <v>6867</v>
      </c>
      <c r="C1737" t="s">
        <v>3273</v>
      </c>
      <c r="D1737" s="1">
        <v>0.12813622468803135</v>
      </c>
      <c r="E1737" s="1">
        <v>5.5231131331047998E-4</v>
      </c>
      <c r="F1737" s="1">
        <v>232</v>
      </c>
      <c r="G1737" s="1">
        <v>26938.1264591002</v>
      </c>
      <c r="H1737" s="1">
        <v>26938.1264591002</v>
      </c>
    </row>
    <row r="1738" spans="1:8" x14ac:dyDescent="0.25">
      <c r="A1738">
        <v>1736</v>
      </c>
      <c r="B1738">
        <v>9113</v>
      </c>
      <c r="C1738" t="s">
        <v>3206</v>
      </c>
      <c r="D1738" s="1">
        <v>7.707240689801562E-3</v>
      </c>
      <c r="E1738" s="1">
        <v>5.5051719212868301E-4</v>
      </c>
      <c r="F1738" s="1">
        <v>14</v>
      </c>
      <c r="G1738" s="1">
        <v>2488.0112479982499</v>
      </c>
      <c r="H1738" s="1">
        <v>1013.71928804962</v>
      </c>
    </row>
    <row r="1739" spans="1:8" x14ac:dyDescent="0.25">
      <c r="A1739">
        <v>1737</v>
      </c>
      <c r="B1739">
        <v>5601</v>
      </c>
      <c r="C1739" t="s">
        <v>2760</v>
      </c>
      <c r="D1739" s="1">
        <v>1.1546530187658773E-2</v>
      </c>
      <c r="E1739" s="1">
        <v>5.4983477084089396E-4</v>
      </c>
      <c r="F1739" s="1">
        <v>21</v>
      </c>
      <c r="G1739" s="1">
        <v>4085.1746296981801</v>
      </c>
      <c r="H1739" s="1">
        <v>4085.1746296981801</v>
      </c>
    </row>
    <row r="1740" spans="1:8" x14ac:dyDescent="0.25">
      <c r="A1740">
        <v>1738</v>
      </c>
      <c r="B1740">
        <v>8189</v>
      </c>
      <c r="C1740" t="s">
        <v>946</v>
      </c>
      <c r="D1740" s="1">
        <v>3.24188657230444E-2</v>
      </c>
      <c r="E1740" s="1">
        <v>5.4947230039058303E-4</v>
      </c>
      <c r="F1740" s="1">
        <v>59</v>
      </c>
      <c r="G1740" s="1">
        <v>44879.150670187701</v>
      </c>
      <c r="H1740" s="1">
        <v>22817.594316360301</v>
      </c>
    </row>
    <row r="1741" spans="1:8" x14ac:dyDescent="0.25">
      <c r="A1741">
        <v>1739</v>
      </c>
      <c r="B1741">
        <v>5779</v>
      </c>
      <c r="C1741" t="s">
        <v>2648</v>
      </c>
      <c r="D1741" s="1">
        <v>7.3231714999442088E-2</v>
      </c>
      <c r="E1741" s="1">
        <v>5.4650533581673203E-4</v>
      </c>
      <c r="F1741" s="1">
        <v>134</v>
      </c>
      <c r="G1741" s="1">
        <v>19536.8146791933</v>
      </c>
      <c r="H1741" s="1">
        <v>17517.5113052181</v>
      </c>
    </row>
    <row r="1742" spans="1:8" x14ac:dyDescent="0.25">
      <c r="A1742">
        <v>1740</v>
      </c>
      <c r="B1742">
        <v>2783</v>
      </c>
      <c r="C1742" t="s">
        <v>3397</v>
      </c>
      <c r="D1742" s="1">
        <v>5.4598569840914098E-3</v>
      </c>
      <c r="E1742" s="1">
        <v>5.4598569840914098E-4</v>
      </c>
      <c r="F1742" s="1">
        <v>10</v>
      </c>
      <c r="G1742" s="1">
        <v>15093.0142156647</v>
      </c>
      <c r="H1742" s="1">
        <v>1403.5030338705999</v>
      </c>
    </row>
    <row r="1743" spans="1:8" x14ac:dyDescent="0.25">
      <c r="A1743">
        <v>1741</v>
      </c>
      <c r="B1743">
        <v>2742</v>
      </c>
      <c r="C1743" t="s">
        <v>3329</v>
      </c>
      <c r="D1743" s="1">
        <v>7.6170238512949136E-3</v>
      </c>
      <c r="E1743" s="1">
        <v>5.4407313223535099E-4</v>
      </c>
      <c r="F1743" s="1">
        <v>14</v>
      </c>
      <c r="G1743" s="1">
        <v>8355.9069348437606</v>
      </c>
      <c r="H1743" s="1">
        <v>1635.84179453249</v>
      </c>
    </row>
    <row r="1744" spans="1:8" x14ac:dyDescent="0.25">
      <c r="A1744">
        <v>1742</v>
      </c>
      <c r="B1744">
        <v>6613</v>
      </c>
      <c r="C1744" t="s">
        <v>2208</v>
      </c>
      <c r="D1744" s="1">
        <v>5.9299552625709129E-2</v>
      </c>
      <c r="E1744" s="1">
        <v>5.44032592896414E-4</v>
      </c>
      <c r="F1744" s="1">
        <v>109</v>
      </c>
      <c r="G1744" s="1">
        <v>10935.4900296303</v>
      </c>
      <c r="H1744" s="1">
        <v>10935.4900296303</v>
      </c>
    </row>
    <row r="1745" spans="1:8" x14ac:dyDescent="0.25">
      <c r="A1745">
        <v>1743</v>
      </c>
      <c r="B1745">
        <v>3937</v>
      </c>
      <c r="C1745" t="s">
        <v>846</v>
      </c>
      <c r="D1745" s="1">
        <v>0.14131602070190774</v>
      </c>
      <c r="E1745" s="1">
        <v>5.4352315654579897E-4</v>
      </c>
      <c r="F1745" s="1">
        <v>260</v>
      </c>
      <c r="G1745" s="1">
        <v>27571.1882787797</v>
      </c>
      <c r="H1745" s="1">
        <v>27571.1882787797</v>
      </c>
    </row>
    <row r="1746" spans="1:8" x14ac:dyDescent="0.25">
      <c r="A1746">
        <v>1744</v>
      </c>
      <c r="B1746">
        <v>7366</v>
      </c>
      <c r="C1746" t="s">
        <v>472</v>
      </c>
      <c r="D1746" s="1">
        <v>1.6299785197775429E-3</v>
      </c>
      <c r="E1746" s="1">
        <v>5.4332617325918099E-4</v>
      </c>
      <c r="F1746" s="1">
        <v>3</v>
      </c>
      <c r="G1746" s="1">
        <v>2799.3607014591998</v>
      </c>
      <c r="H1746" s="1">
        <v>445.92498534480501</v>
      </c>
    </row>
    <row r="1747" spans="1:8" x14ac:dyDescent="0.25">
      <c r="A1747">
        <v>1745</v>
      </c>
      <c r="B1747">
        <v>4416</v>
      </c>
      <c r="C1747" t="s">
        <v>2374</v>
      </c>
      <c r="D1747" s="1">
        <v>0.23465219470107002</v>
      </c>
      <c r="E1747" s="1">
        <v>5.3943033264613799E-4</v>
      </c>
      <c r="F1747" s="1">
        <v>435</v>
      </c>
      <c r="G1747" s="1">
        <v>42371.339053305099</v>
      </c>
      <c r="H1747" s="1">
        <v>42371.339053305099</v>
      </c>
    </row>
    <row r="1748" spans="1:8" x14ac:dyDescent="0.25">
      <c r="A1748">
        <v>1746</v>
      </c>
      <c r="B1748">
        <v>6453</v>
      </c>
      <c r="C1748" t="s">
        <v>1166</v>
      </c>
      <c r="D1748" s="1">
        <v>1.3989934761023001E-2</v>
      </c>
      <c r="E1748" s="1">
        <v>5.3807441388550002E-4</v>
      </c>
      <c r="F1748" s="1">
        <v>26</v>
      </c>
      <c r="G1748" s="1">
        <v>24431.678612453299</v>
      </c>
      <c r="H1748" s="1">
        <v>4407.3313906992098</v>
      </c>
    </row>
    <row r="1749" spans="1:8" x14ac:dyDescent="0.25">
      <c r="A1749">
        <v>1747</v>
      </c>
      <c r="B1749">
        <v>1786</v>
      </c>
      <c r="C1749" t="s">
        <v>2372</v>
      </c>
      <c r="D1749" s="1">
        <v>9.6664066337434872E-3</v>
      </c>
      <c r="E1749" s="1">
        <v>5.3702259076352703E-4</v>
      </c>
      <c r="F1749" s="1">
        <v>18</v>
      </c>
      <c r="G1749" s="1">
        <v>26069.373869304902</v>
      </c>
      <c r="H1749" s="1">
        <v>5689.2050426307596</v>
      </c>
    </row>
    <row r="1750" spans="1:8" x14ac:dyDescent="0.25">
      <c r="A1750">
        <v>1748</v>
      </c>
      <c r="B1750">
        <v>3996</v>
      </c>
      <c r="C1750" t="s">
        <v>1143</v>
      </c>
      <c r="D1750" s="1">
        <v>1.8750959770288095E-2</v>
      </c>
      <c r="E1750" s="1">
        <v>5.3574170772251704E-4</v>
      </c>
      <c r="F1750" s="1">
        <v>35</v>
      </c>
      <c r="G1750" s="1">
        <v>4235.2907986473401</v>
      </c>
      <c r="H1750" s="1">
        <v>4235.2907986473401</v>
      </c>
    </row>
    <row r="1751" spans="1:8" x14ac:dyDescent="0.25">
      <c r="A1751">
        <v>1749</v>
      </c>
      <c r="B1751">
        <v>3904</v>
      </c>
      <c r="C1751" t="s">
        <v>1415</v>
      </c>
      <c r="D1751" s="1">
        <v>1.4391386363142649E-2</v>
      </c>
      <c r="E1751" s="1">
        <v>5.3301430974602403E-4</v>
      </c>
      <c r="F1751" s="1">
        <v>27</v>
      </c>
      <c r="G1751" s="1">
        <v>16916.568294372199</v>
      </c>
      <c r="H1751" s="1">
        <v>4105.0154575403203</v>
      </c>
    </row>
    <row r="1752" spans="1:8" x14ac:dyDescent="0.25">
      <c r="A1752">
        <v>1750</v>
      </c>
      <c r="B1752">
        <v>2888</v>
      </c>
      <c r="C1752" t="s">
        <v>311</v>
      </c>
      <c r="D1752" s="1">
        <v>0.27110591311582649</v>
      </c>
      <c r="E1752" s="1">
        <v>5.3262458372460998E-4</v>
      </c>
      <c r="F1752" s="1">
        <v>509</v>
      </c>
      <c r="G1752" s="1">
        <v>82294.042113979405</v>
      </c>
      <c r="H1752" s="1">
        <v>52640.750878105799</v>
      </c>
    </row>
    <row r="1753" spans="1:8" x14ac:dyDescent="0.25">
      <c r="A1753">
        <v>1751</v>
      </c>
      <c r="B1753">
        <v>7175</v>
      </c>
      <c r="C1753" t="s">
        <v>797</v>
      </c>
      <c r="D1753" s="1">
        <v>2.6054177166280196E-2</v>
      </c>
      <c r="E1753" s="1">
        <v>5.3171790135265703E-4</v>
      </c>
      <c r="F1753" s="1">
        <v>49</v>
      </c>
      <c r="G1753" s="1">
        <v>4424.1223621601803</v>
      </c>
      <c r="H1753" s="1">
        <v>4424.1223621601803</v>
      </c>
    </row>
    <row r="1754" spans="1:8" x14ac:dyDescent="0.25">
      <c r="A1754">
        <v>1752</v>
      </c>
      <c r="B1754">
        <v>177</v>
      </c>
      <c r="C1754" t="s">
        <v>348</v>
      </c>
      <c r="D1754" s="1">
        <v>6.6909737985085163E-2</v>
      </c>
      <c r="E1754" s="1">
        <v>5.3102966654829499E-4</v>
      </c>
      <c r="F1754" s="1">
        <v>126</v>
      </c>
      <c r="G1754" s="1">
        <v>13460.5941122766</v>
      </c>
      <c r="H1754" s="1">
        <v>12504.4738370347</v>
      </c>
    </row>
    <row r="1755" spans="1:8" x14ac:dyDescent="0.25">
      <c r="A1755">
        <v>1753</v>
      </c>
      <c r="B1755">
        <v>7873</v>
      </c>
      <c r="C1755" t="s">
        <v>1011</v>
      </c>
      <c r="D1755" s="1">
        <v>8.4843886624419353E-3</v>
      </c>
      <c r="E1755" s="1">
        <v>5.3027429140262096E-4</v>
      </c>
      <c r="F1755" s="1">
        <v>16</v>
      </c>
      <c r="G1755" s="1">
        <v>1406.44279908729</v>
      </c>
      <c r="H1755" s="1">
        <v>1406.44279908729</v>
      </c>
    </row>
    <row r="1756" spans="1:8" x14ac:dyDescent="0.25">
      <c r="A1756">
        <v>1754</v>
      </c>
      <c r="B1756">
        <v>9933</v>
      </c>
      <c r="C1756" t="s">
        <v>2149</v>
      </c>
      <c r="D1756" s="1">
        <v>5.2959584948893102E-4</v>
      </c>
      <c r="E1756" s="1">
        <v>5.2959584948893102E-4</v>
      </c>
      <c r="F1756" s="1">
        <v>1</v>
      </c>
      <c r="G1756" s="1">
        <v>765.36209799686196</v>
      </c>
      <c r="H1756" s="1">
        <v>400.60246465557299</v>
      </c>
    </row>
    <row r="1757" spans="1:8" x14ac:dyDescent="0.25">
      <c r="A1757">
        <v>1755</v>
      </c>
      <c r="B1757">
        <v>7811</v>
      </c>
      <c r="C1757" t="s">
        <v>935</v>
      </c>
      <c r="D1757" s="1">
        <v>9.7711199604612706E-2</v>
      </c>
      <c r="E1757" s="1">
        <v>5.2816864651142E-4</v>
      </c>
      <c r="F1757" s="1">
        <v>185</v>
      </c>
      <c r="G1757" s="1">
        <v>54701.102140464398</v>
      </c>
      <c r="H1757" s="1">
        <v>25377.944429945001</v>
      </c>
    </row>
    <row r="1758" spans="1:8" x14ac:dyDescent="0.25">
      <c r="A1758">
        <v>1756</v>
      </c>
      <c r="B1758">
        <v>841</v>
      </c>
      <c r="C1758" t="s">
        <v>2168</v>
      </c>
      <c r="D1758" s="1">
        <v>3.6328435390909873E-2</v>
      </c>
      <c r="E1758" s="1">
        <v>5.2649906363637497E-4</v>
      </c>
      <c r="F1758" s="1">
        <v>69</v>
      </c>
      <c r="G1758" s="1">
        <v>8899.3046941222292</v>
      </c>
      <c r="H1758" s="1">
        <v>8899.3046941222292</v>
      </c>
    </row>
    <row r="1759" spans="1:8" x14ac:dyDescent="0.25">
      <c r="A1759">
        <v>1757</v>
      </c>
      <c r="B1759">
        <v>6139</v>
      </c>
      <c r="C1759" t="s">
        <v>2496</v>
      </c>
      <c r="D1759" s="1">
        <v>3.5729867133516349E-2</v>
      </c>
      <c r="E1759" s="1">
        <v>5.2543922255171105E-4</v>
      </c>
      <c r="F1759" s="1">
        <v>68</v>
      </c>
      <c r="G1759" s="1">
        <v>26572.886374801401</v>
      </c>
      <c r="H1759" s="1">
        <v>7189.3720638313498</v>
      </c>
    </row>
    <row r="1760" spans="1:8" x14ac:dyDescent="0.25">
      <c r="A1760">
        <v>1758</v>
      </c>
      <c r="B1760">
        <v>659</v>
      </c>
      <c r="C1760" t="s">
        <v>2296</v>
      </c>
      <c r="D1760" s="1">
        <v>0.16573320682264076</v>
      </c>
      <c r="E1760" s="1">
        <v>5.2281768713766802E-4</v>
      </c>
      <c r="F1760" s="1">
        <v>317</v>
      </c>
      <c r="G1760" s="1">
        <v>33040.895318214098</v>
      </c>
      <c r="H1760" s="1">
        <v>32780.545581930397</v>
      </c>
    </row>
    <row r="1761" spans="1:8" x14ac:dyDescent="0.25">
      <c r="A1761">
        <v>1759</v>
      </c>
      <c r="B1761">
        <v>5572</v>
      </c>
      <c r="C1761" t="s">
        <v>2508</v>
      </c>
      <c r="D1761" s="1">
        <v>9.5582701301318546E-2</v>
      </c>
      <c r="E1761" s="1">
        <v>5.2230984317660405E-4</v>
      </c>
      <c r="F1761" s="1">
        <v>183</v>
      </c>
      <c r="G1761" s="1">
        <v>40835.6292210998</v>
      </c>
      <c r="H1761" s="1">
        <v>38401.1556027478</v>
      </c>
    </row>
    <row r="1762" spans="1:8" x14ac:dyDescent="0.25">
      <c r="A1762">
        <v>1760</v>
      </c>
      <c r="B1762">
        <v>9136</v>
      </c>
      <c r="C1762" t="s">
        <v>3584</v>
      </c>
      <c r="D1762" s="1">
        <v>2.1283869926320094E-2</v>
      </c>
      <c r="E1762" s="1">
        <v>5.1911877869073402E-4</v>
      </c>
      <c r="F1762" s="1">
        <v>41</v>
      </c>
      <c r="G1762" s="1">
        <v>8023.8265211732196</v>
      </c>
      <c r="H1762" s="1">
        <v>7477.4807297049201</v>
      </c>
    </row>
    <row r="1763" spans="1:8" x14ac:dyDescent="0.25">
      <c r="A1763">
        <v>1761</v>
      </c>
      <c r="B1763">
        <v>2412</v>
      </c>
      <c r="C1763" t="s">
        <v>2087</v>
      </c>
      <c r="D1763" s="1">
        <v>8.5952365943918779E-2</v>
      </c>
      <c r="E1763" s="1">
        <v>5.1778533701155895E-4</v>
      </c>
      <c r="F1763" s="1">
        <v>166</v>
      </c>
      <c r="G1763" s="1">
        <v>18572.047339717301</v>
      </c>
      <c r="H1763" s="1">
        <v>18572.047339717301</v>
      </c>
    </row>
    <row r="1764" spans="1:8" x14ac:dyDescent="0.25">
      <c r="A1764">
        <v>1762</v>
      </c>
      <c r="B1764">
        <v>9302</v>
      </c>
      <c r="C1764" t="s">
        <v>2171</v>
      </c>
      <c r="D1764" s="1">
        <v>2.0579419697826756E-2</v>
      </c>
      <c r="E1764" s="1">
        <v>5.1448549244566895E-4</v>
      </c>
      <c r="F1764" s="1">
        <v>40</v>
      </c>
      <c r="G1764" s="1">
        <v>9846.4193955331793</v>
      </c>
      <c r="H1764" s="1">
        <v>9846.4193955331793</v>
      </c>
    </row>
    <row r="1765" spans="1:8" x14ac:dyDescent="0.25">
      <c r="A1765">
        <v>1763</v>
      </c>
      <c r="B1765">
        <v>5284</v>
      </c>
      <c r="C1765" t="s">
        <v>1834</v>
      </c>
      <c r="D1765" s="1">
        <v>1.7343604676944319E-2</v>
      </c>
      <c r="E1765" s="1">
        <v>5.1010601991012701E-4</v>
      </c>
      <c r="F1765" s="1">
        <v>34</v>
      </c>
      <c r="G1765" s="1">
        <v>3015.68381329264</v>
      </c>
      <c r="H1765" s="1">
        <v>3015.68381329264</v>
      </c>
    </row>
    <row r="1766" spans="1:8" x14ac:dyDescent="0.25">
      <c r="A1766">
        <v>1764</v>
      </c>
      <c r="B1766">
        <v>3938</v>
      </c>
      <c r="C1766" t="s">
        <v>2060</v>
      </c>
      <c r="D1766" s="1">
        <v>2.7529463212292556E-2</v>
      </c>
      <c r="E1766" s="1">
        <v>5.0980487430171402E-4</v>
      </c>
      <c r="F1766" s="1">
        <v>54</v>
      </c>
      <c r="G1766" s="1">
        <v>10236.320775558501</v>
      </c>
      <c r="H1766" s="1">
        <v>10236.320775558501</v>
      </c>
    </row>
    <row r="1767" spans="1:8" x14ac:dyDescent="0.25">
      <c r="A1767">
        <v>1765</v>
      </c>
      <c r="B1767">
        <v>1866</v>
      </c>
      <c r="C1767" t="s">
        <v>316</v>
      </c>
      <c r="D1767" s="1">
        <v>4.8914064627584353E-2</v>
      </c>
      <c r="E1767" s="1">
        <v>5.0952150653733701E-4</v>
      </c>
      <c r="F1767" s="1">
        <v>96</v>
      </c>
      <c r="G1767" s="1">
        <v>10619.6051517123</v>
      </c>
      <c r="H1767" s="1">
        <v>10305.9597787898</v>
      </c>
    </row>
    <row r="1768" spans="1:8" x14ac:dyDescent="0.25">
      <c r="A1768">
        <v>1766</v>
      </c>
      <c r="B1768">
        <v>8506</v>
      </c>
      <c r="C1768" t="s">
        <v>2048</v>
      </c>
      <c r="D1768" s="1">
        <v>9.6703917157796079E-3</v>
      </c>
      <c r="E1768" s="1">
        <v>5.0896798504103196E-4</v>
      </c>
      <c r="F1768" s="1">
        <v>19</v>
      </c>
      <c r="G1768" s="1">
        <v>5122.9042674881302</v>
      </c>
      <c r="H1768" s="1">
        <v>3727.5998608914301</v>
      </c>
    </row>
    <row r="1769" spans="1:8" x14ac:dyDescent="0.25">
      <c r="A1769">
        <v>1767</v>
      </c>
      <c r="B1769">
        <v>1086</v>
      </c>
      <c r="C1769" t="s">
        <v>457</v>
      </c>
      <c r="D1769" s="1">
        <v>4.0665033947237597E-3</v>
      </c>
      <c r="E1769" s="1">
        <v>5.0831292434046996E-4</v>
      </c>
      <c r="F1769" s="1">
        <v>8</v>
      </c>
      <c r="G1769" s="1">
        <v>13388.5593912892</v>
      </c>
      <c r="H1769" s="1">
        <v>825.775786108494</v>
      </c>
    </row>
    <row r="1770" spans="1:8" x14ac:dyDescent="0.25">
      <c r="A1770">
        <v>1768</v>
      </c>
      <c r="B1770">
        <v>8891</v>
      </c>
      <c r="C1770" t="s">
        <v>2300</v>
      </c>
      <c r="D1770" s="1">
        <v>4.3092105016082599E-2</v>
      </c>
      <c r="E1770" s="1">
        <v>5.0107098855909997E-4</v>
      </c>
      <c r="F1770" s="1">
        <v>86</v>
      </c>
      <c r="G1770" s="1">
        <v>7917.1189921620198</v>
      </c>
      <c r="H1770" s="1">
        <v>7917.1189921620198</v>
      </c>
    </row>
    <row r="1771" spans="1:8" x14ac:dyDescent="0.25">
      <c r="A1771">
        <v>1769</v>
      </c>
      <c r="B1771">
        <v>1412</v>
      </c>
      <c r="C1771" t="s">
        <v>1800</v>
      </c>
      <c r="D1771" s="1">
        <v>5.6971395768978972E-2</v>
      </c>
      <c r="E1771" s="1">
        <v>4.9974908569279798E-4</v>
      </c>
      <c r="F1771" s="1">
        <v>114</v>
      </c>
      <c r="G1771" s="1">
        <v>15184.801960913501</v>
      </c>
      <c r="H1771" s="1">
        <v>15184.801960913501</v>
      </c>
    </row>
    <row r="1772" spans="1:8" x14ac:dyDescent="0.25">
      <c r="A1772">
        <v>1770</v>
      </c>
      <c r="B1772">
        <v>5603</v>
      </c>
      <c r="C1772" t="s">
        <v>2536</v>
      </c>
      <c r="D1772" s="1">
        <v>4.433387637133851E-2</v>
      </c>
      <c r="E1772" s="1">
        <v>4.9813344237458997E-4</v>
      </c>
      <c r="F1772" s="1">
        <v>89</v>
      </c>
      <c r="G1772" s="1">
        <v>31999.8277720517</v>
      </c>
      <c r="H1772" s="1">
        <v>13450.8089363073</v>
      </c>
    </row>
    <row r="1773" spans="1:8" x14ac:dyDescent="0.25">
      <c r="A1773">
        <v>1771</v>
      </c>
      <c r="B1773">
        <v>5660</v>
      </c>
      <c r="C1773" t="s">
        <v>2987</v>
      </c>
      <c r="D1773" s="1">
        <v>7.8570977336892139E-2</v>
      </c>
      <c r="E1773" s="1">
        <v>4.9415709016913296E-4</v>
      </c>
      <c r="F1773" s="1">
        <v>159</v>
      </c>
      <c r="G1773" s="1">
        <v>16637.001753962799</v>
      </c>
      <c r="H1773" s="1">
        <v>13978.404065079299</v>
      </c>
    </row>
    <row r="1774" spans="1:8" x14ac:dyDescent="0.25">
      <c r="A1774">
        <v>1772</v>
      </c>
      <c r="B1774">
        <v>82</v>
      </c>
      <c r="C1774" t="s">
        <v>323</v>
      </c>
      <c r="D1774" s="1">
        <v>0.11118278996398058</v>
      </c>
      <c r="E1774" s="1">
        <v>4.9414573317324703E-4</v>
      </c>
      <c r="F1774" s="1">
        <v>225</v>
      </c>
      <c r="G1774" s="1">
        <v>21258.161303524401</v>
      </c>
      <c r="H1774" s="1">
        <v>21258.161303524401</v>
      </c>
    </row>
    <row r="1775" spans="1:8" x14ac:dyDescent="0.25">
      <c r="A1775">
        <v>1773</v>
      </c>
      <c r="B1775">
        <v>8273</v>
      </c>
      <c r="C1775" t="s">
        <v>2078</v>
      </c>
      <c r="D1775" s="1">
        <v>1.6792625791849744E-2</v>
      </c>
      <c r="E1775" s="1">
        <v>4.9390075858381601E-4</v>
      </c>
      <c r="F1775" s="1">
        <v>34</v>
      </c>
      <c r="G1775" s="1">
        <v>8988.3159824416507</v>
      </c>
      <c r="H1775" s="1">
        <v>8988.3159824416507</v>
      </c>
    </row>
    <row r="1776" spans="1:8" x14ac:dyDescent="0.25">
      <c r="A1776">
        <v>1774</v>
      </c>
      <c r="B1776">
        <v>753</v>
      </c>
      <c r="C1776" t="s">
        <v>2806</v>
      </c>
      <c r="D1776" s="1">
        <v>9.3096798129229628E-3</v>
      </c>
      <c r="E1776" s="1">
        <v>4.8998314804857702E-4</v>
      </c>
      <c r="F1776" s="1">
        <v>19</v>
      </c>
      <c r="G1776" s="1">
        <v>15489.3428684541</v>
      </c>
      <c r="H1776" s="1">
        <v>11235.2762021525</v>
      </c>
    </row>
    <row r="1777" spans="1:8" x14ac:dyDescent="0.25">
      <c r="A1777">
        <v>1775</v>
      </c>
      <c r="B1777">
        <v>2669</v>
      </c>
      <c r="C1777" t="s">
        <v>1761</v>
      </c>
      <c r="D1777" s="1">
        <v>6.956792181207766E-2</v>
      </c>
      <c r="E1777" s="1">
        <v>4.8991494233857505E-4</v>
      </c>
      <c r="F1777" s="1">
        <v>142</v>
      </c>
      <c r="G1777" s="1">
        <v>16506.220486669001</v>
      </c>
      <c r="H1777" s="1">
        <v>16506.220486669001</v>
      </c>
    </row>
    <row r="1778" spans="1:8" x14ac:dyDescent="0.25">
      <c r="A1778">
        <v>1776</v>
      </c>
      <c r="B1778">
        <v>5340</v>
      </c>
      <c r="C1778" t="s">
        <v>1589</v>
      </c>
      <c r="D1778" s="1">
        <v>6.3615227362777998E-2</v>
      </c>
      <c r="E1778" s="1">
        <v>4.8934790279059998E-4</v>
      </c>
      <c r="F1778" s="1">
        <v>130</v>
      </c>
      <c r="G1778" s="1">
        <v>23066.126179404</v>
      </c>
      <c r="H1778" s="1">
        <v>15254.5949239566</v>
      </c>
    </row>
    <row r="1779" spans="1:8" x14ac:dyDescent="0.25">
      <c r="A1779">
        <v>1777</v>
      </c>
      <c r="B1779">
        <v>6143</v>
      </c>
      <c r="C1779" t="s">
        <v>196</v>
      </c>
      <c r="D1779" s="1">
        <v>5.8678285030284005E-3</v>
      </c>
      <c r="E1779" s="1">
        <v>4.8898570858570004E-4</v>
      </c>
      <c r="F1779" s="1">
        <v>12</v>
      </c>
      <c r="G1779" s="1">
        <v>7615.7819401933002</v>
      </c>
      <c r="H1779" s="1">
        <v>7615.7819401933002</v>
      </c>
    </row>
    <row r="1780" spans="1:8" x14ac:dyDescent="0.25">
      <c r="A1780">
        <v>1778</v>
      </c>
      <c r="B1780">
        <v>8004</v>
      </c>
      <c r="C1780" t="s">
        <v>803</v>
      </c>
      <c r="D1780" s="1">
        <v>1.2588216688698899E-2</v>
      </c>
      <c r="E1780" s="1">
        <v>4.8416218033457307E-4</v>
      </c>
      <c r="F1780" s="1">
        <v>26</v>
      </c>
      <c r="G1780" s="1">
        <v>8206.2423278273</v>
      </c>
      <c r="H1780" s="1">
        <v>8206.2423278273</v>
      </c>
    </row>
    <row r="1781" spans="1:8" x14ac:dyDescent="0.25">
      <c r="A1781">
        <v>1779</v>
      </c>
      <c r="B1781">
        <v>6787</v>
      </c>
      <c r="C1781" t="s">
        <v>675</v>
      </c>
      <c r="D1781" s="1">
        <v>0.17973473804400819</v>
      </c>
      <c r="E1781" s="1">
        <v>4.8057416589307E-4</v>
      </c>
      <c r="F1781" s="1">
        <v>374</v>
      </c>
      <c r="G1781" s="1">
        <v>35773.744644170802</v>
      </c>
      <c r="H1781" s="1">
        <v>35773.744644170802</v>
      </c>
    </row>
    <row r="1782" spans="1:8" x14ac:dyDescent="0.25">
      <c r="A1782">
        <v>1780</v>
      </c>
      <c r="B1782">
        <v>7506</v>
      </c>
      <c r="C1782" t="s">
        <v>3376</v>
      </c>
      <c r="D1782" s="1">
        <v>9.5491361560884596E-3</v>
      </c>
      <c r="E1782" s="1">
        <v>4.7745680780442298E-4</v>
      </c>
      <c r="F1782" s="1">
        <v>20</v>
      </c>
      <c r="G1782" s="1">
        <v>2362.1685257389299</v>
      </c>
      <c r="H1782" s="1">
        <v>2362.1685257389299</v>
      </c>
    </row>
    <row r="1783" spans="1:8" x14ac:dyDescent="0.25">
      <c r="A1783">
        <v>1781</v>
      </c>
      <c r="B1783">
        <v>5834</v>
      </c>
      <c r="C1783" t="s">
        <v>890</v>
      </c>
      <c r="D1783" s="1">
        <v>3.3467041198304889E-2</v>
      </c>
      <c r="E1783" s="1">
        <v>4.7136677744091392E-4</v>
      </c>
      <c r="F1783" s="1">
        <v>71</v>
      </c>
      <c r="G1783" s="1">
        <v>17863.158908340101</v>
      </c>
      <c r="H1783" s="1">
        <v>8832.0854539536194</v>
      </c>
    </row>
    <row r="1784" spans="1:8" x14ac:dyDescent="0.25">
      <c r="A1784">
        <v>1782</v>
      </c>
      <c r="B1784">
        <v>1833</v>
      </c>
      <c r="C1784" t="s">
        <v>283</v>
      </c>
      <c r="D1784" s="1">
        <v>4.542234844128934E-2</v>
      </c>
      <c r="E1784" s="1">
        <v>4.68271633415354E-4</v>
      </c>
      <c r="F1784" s="1">
        <v>97</v>
      </c>
      <c r="G1784" s="1">
        <v>9304.2839366044991</v>
      </c>
      <c r="H1784" s="1">
        <v>9304.2839366044991</v>
      </c>
    </row>
    <row r="1785" spans="1:8" x14ac:dyDescent="0.25">
      <c r="A1785">
        <v>1783</v>
      </c>
      <c r="B1785">
        <v>3984</v>
      </c>
      <c r="C1785" t="s">
        <v>2787</v>
      </c>
      <c r="D1785" s="1">
        <v>2.270308407966674E-2</v>
      </c>
      <c r="E1785" s="1">
        <v>4.6332824652381101E-4</v>
      </c>
      <c r="F1785" s="1">
        <v>49</v>
      </c>
      <c r="G1785" s="1">
        <v>36880.771353563403</v>
      </c>
      <c r="H1785" s="1">
        <v>31780.505593902901</v>
      </c>
    </row>
    <row r="1786" spans="1:8" x14ac:dyDescent="0.25">
      <c r="A1786">
        <v>1784</v>
      </c>
      <c r="B1786">
        <v>2936</v>
      </c>
      <c r="C1786" t="s">
        <v>116</v>
      </c>
      <c r="D1786" s="1">
        <v>9.262036925921921E-2</v>
      </c>
      <c r="E1786" s="1">
        <v>4.6310184629609602E-4</v>
      </c>
      <c r="F1786" s="1">
        <v>200</v>
      </c>
      <c r="G1786" s="1">
        <v>20171.859471874101</v>
      </c>
      <c r="H1786" s="1">
        <v>20147.527075035901</v>
      </c>
    </row>
    <row r="1787" spans="1:8" x14ac:dyDescent="0.25">
      <c r="A1787">
        <v>1785</v>
      </c>
      <c r="B1787">
        <v>937</v>
      </c>
      <c r="C1787" t="s">
        <v>1725</v>
      </c>
      <c r="D1787" s="1">
        <v>7.0253031792042411E-2</v>
      </c>
      <c r="E1787" s="1">
        <v>4.6219099863185794E-4</v>
      </c>
      <c r="F1787" s="1">
        <v>152</v>
      </c>
      <c r="G1787" s="1">
        <v>16403.263897973098</v>
      </c>
      <c r="H1787" s="1">
        <v>16403.263897973098</v>
      </c>
    </row>
    <row r="1788" spans="1:8" x14ac:dyDescent="0.25">
      <c r="A1788">
        <v>1786</v>
      </c>
      <c r="B1788">
        <v>669</v>
      </c>
      <c r="C1788" t="s">
        <v>2314</v>
      </c>
      <c r="D1788" s="1">
        <v>0.20379804788521438</v>
      </c>
      <c r="E1788" s="1">
        <v>4.6108155630139E-4</v>
      </c>
      <c r="F1788" s="1">
        <v>442</v>
      </c>
      <c r="G1788" s="1">
        <v>42950.8829077685</v>
      </c>
      <c r="H1788" s="1">
        <v>42934.880868382897</v>
      </c>
    </row>
    <row r="1789" spans="1:8" x14ac:dyDescent="0.25">
      <c r="A1789">
        <v>1787</v>
      </c>
      <c r="B1789">
        <v>2552</v>
      </c>
      <c r="C1789" t="s">
        <v>3319</v>
      </c>
      <c r="D1789" s="1">
        <v>4.9204668190962704E-2</v>
      </c>
      <c r="E1789" s="1">
        <v>4.5985671206507202E-4</v>
      </c>
      <c r="F1789" s="1">
        <v>107</v>
      </c>
      <c r="G1789" s="1">
        <v>33996.943342828701</v>
      </c>
      <c r="H1789" s="1">
        <v>23419.0308559697</v>
      </c>
    </row>
    <row r="1790" spans="1:8" x14ac:dyDescent="0.25">
      <c r="A1790">
        <v>1788</v>
      </c>
      <c r="B1790">
        <v>4312</v>
      </c>
      <c r="C1790" t="s">
        <v>59</v>
      </c>
      <c r="D1790" s="1">
        <v>1.373320613916435E-2</v>
      </c>
      <c r="E1790" s="1">
        <v>4.5777353797214499E-4</v>
      </c>
      <c r="F1790" s="1">
        <v>30</v>
      </c>
      <c r="G1790" s="1">
        <v>2597.3823021203498</v>
      </c>
      <c r="H1790" s="1">
        <v>2597.3823021203498</v>
      </c>
    </row>
    <row r="1791" spans="1:8" x14ac:dyDescent="0.25">
      <c r="A1791">
        <v>1789</v>
      </c>
      <c r="B1791">
        <v>5700</v>
      </c>
      <c r="C1791" t="s">
        <v>3067</v>
      </c>
      <c r="D1791" s="1">
        <v>3.2459925200447187E-2</v>
      </c>
      <c r="E1791" s="1">
        <v>4.5718204507672094E-4</v>
      </c>
      <c r="F1791" s="1">
        <v>71</v>
      </c>
      <c r="G1791" s="1">
        <v>8931.2655425275698</v>
      </c>
      <c r="H1791" s="1">
        <v>8931.2655425275698</v>
      </c>
    </row>
    <row r="1792" spans="1:8" x14ac:dyDescent="0.25">
      <c r="A1792">
        <v>1790</v>
      </c>
      <c r="B1792">
        <v>1146</v>
      </c>
      <c r="C1792" t="s">
        <v>2238</v>
      </c>
      <c r="D1792" s="1">
        <v>2.879769755799487E-2</v>
      </c>
      <c r="E1792" s="1">
        <v>4.5710631044436302E-4</v>
      </c>
      <c r="F1792" s="1">
        <v>63</v>
      </c>
      <c r="G1792" s="1">
        <v>6270.3435086908003</v>
      </c>
      <c r="H1792" s="1">
        <v>6270.3435086908003</v>
      </c>
    </row>
    <row r="1793" spans="1:8" x14ac:dyDescent="0.25">
      <c r="A1793">
        <v>1791</v>
      </c>
      <c r="B1793">
        <v>5533</v>
      </c>
      <c r="C1793" t="s">
        <v>1464</v>
      </c>
      <c r="D1793" s="1">
        <v>9.7117534140447451E-2</v>
      </c>
      <c r="E1793" s="1">
        <v>4.5595086450914298E-4</v>
      </c>
      <c r="F1793" s="1">
        <v>213</v>
      </c>
      <c r="G1793" s="1">
        <v>40874.779006889003</v>
      </c>
      <c r="H1793" s="1">
        <v>26755.7551923633</v>
      </c>
    </row>
    <row r="1794" spans="1:8" x14ac:dyDescent="0.25">
      <c r="A1794">
        <v>1792</v>
      </c>
      <c r="B1794">
        <v>2902</v>
      </c>
      <c r="C1794" t="s">
        <v>2346</v>
      </c>
      <c r="D1794" s="1">
        <v>1.7276459116895643E-2</v>
      </c>
      <c r="E1794" s="1">
        <v>4.5464366097093799E-4</v>
      </c>
      <c r="F1794" s="1">
        <v>38</v>
      </c>
      <c r="G1794" s="1">
        <v>4328.6941462302202</v>
      </c>
      <c r="H1794" s="1">
        <v>4328.6941462302202</v>
      </c>
    </row>
    <row r="1795" spans="1:8" x14ac:dyDescent="0.25">
      <c r="A1795">
        <v>1793</v>
      </c>
      <c r="B1795">
        <v>1683</v>
      </c>
      <c r="C1795" t="s">
        <v>3363</v>
      </c>
      <c r="D1795" s="1">
        <v>0.10922972932444848</v>
      </c>
      <c r="E1795" s="1">
        <v>4.5323539138775301E-4</v>
      </c>
      <c r="F1795" s="1">
        <v>241</v>
      </c>
      <c r="G1795" s="1">
        <v>31887.835365239502</v>
      </c>
      <c r="H1795" s="1">
        <v>31887.835365239502</v>
      </c>
    </row>
    <row r="1796" spans="1:8" x14ac:dyDescent="0.25">
      <c r="A1796">
        <v>1794</v>
      </c>
      <c r="B1796">
        <v>8479</v>
      </c>
      <c r="C1796" t="s">
        <v>2811</v>
      </c>
      <c r="D1796" s="1">
        <v>1.082840280174744E-2</v>
      </c>
      <c r="E1796" s="1">
        <v>4.5118345007280999E-4</v>
      </c>
      <c r="F1796" s="1">
        <v>24</v>
      </c>
      <c r="G1796" s="1">
        <v>16177.074889023699</v>
      </c>
      <c r="H1796" s="1">
        <v>14639.755561293099</v>
      </c>
    </row>
    <row r="1797" spans="1:8" x14ac:dyDescent="0.25">
      <c r="A1797">
        <v>1795</v>
      </c>
      <c r="B1797">
        <v>5093</v>
      </c>
      <c r="C1797" t="s">
        <v>2131</v>
      </c>
      <c r="D1797" s="1">
        <v>6.8860765218371214E-2</v>
      </c>
      <c r="E1797" s="1">
        <v>4.50070360904387E-4</v>
      </c>
      <c r="F1797" s="1">
        <v>153</v>
      </c>
      <c r="G1797" s="1">
        <v>29837.816985204299</v>
      </c>
      <c r="H1797" s="1">
        <v>29837.816985204299</v>
      </c>
    </row>
    <row r="1798" spans="1:8" x14ac:dyDescent="0.25">
      <c r="A1798">
        <v>1796</v>
      </c>
      <c r="B1798">
        <v>994</v>
      </c>
      <c r="C1798" t="s">
        <v>2731</v>
      </c>
      <c r="D1798" s="1">
        <v>4.8599718101281976E-2</v>
      </c>
      <c r="E1798" s="1">
        <v>4.4999738982668498E-4</v>
      </c>
      <c r="F1798" s="1">
        <v>108</v>
      </c>
      <c r="G1798" s="1">
        <v>60886.639125159199</v>
      </c>
      <c r="H1798" s="1">
        <v>26387.844389451799</v>
      </c>
    </row>
    <row r="1799" spans="1:8" x14ac:dyDescent="0.25">
      <c r="A1799">
        <v>1797</v>
      </c>
      <c r="B1799">
        <v>2359</v>
      </c>
      <c r="C1799" t="s">
        <v>1177</v>
      </c>
      <c r="D1799" s="1">
        <v>1.5562171185826965E-2</v>
      </c>
      <c r="E1799" s="1">
        <v>4.4463346245219898E-4</v>
      </c>
      <c r="F1799" s="1">
        <v>35</v>
      </c>
      <c r="G1799" s="1">
        <v>2831.9084137437198</v>
      </c>
      <c r="H1799" s="1">
        <v>2831.9084137437198</v>
      </c>
    </row>
    <row r="1800" spans="1:8" x14ac:dyDescent="0.25">
      <c r="A1800">
        <v>1798</v>
      </c>
      <c r="B1800">
        <v>7257</v>
      </c>
      <c r="C1800" t="s">
        <v>2852</v>
      </c>
      <c r="D1800" s="1">
        <v>2.4009365422911079E-2</v>
      </c>
      <c r="E1800" s="1">
        <v>4.4461787820205704E-4</v>
      </c>
      <c r="F1800" s="1">
        <v>54</v>
      </c>
      <c r="G1800" s="1">
        <v>41722.830490017201</v>
      </c>
      <c r="H1800" s="1">
        <v>10130.720358570999</v>
      </c>
    </row>
    <row r="1801" spans="1:8" x14ac:dyDescent="0.25">
      <c r="A1801">
        <v>1799</v>
      </c>
      <c r="B1801">
        <v>7625</v>
      </c>
      <c r="C1801" t="s">
        <v>2782</v>
      </c>
      <c r="D1801" s="1">
        <v>8.4163320401720761E-3</v>
      </c>
      <c r="E1801" s="1">
        <v>4.4296484421958298E-4</v>
      </c>
      <c r="F1801" s="1">
        <v>19</v>
      </c>
      <c r="G1801" s="1">
        <v>4390.4189849124004</v>
      </c>
      <c r="H1801" s="1">
        <v>4390.4189849124004</v>
      </c>
    </row>
    <row r="1802" spans="1:8" x14ac:dyDescent="0.25">
      <c r="A1802">
        <v>1800</v>
      </c>
      <c r="B1802">
        <v>7613</v>
      </c>
      <c r="C1802" t="s">
        <v>3499</v>
      </c>
      <c r="D1802" s="1">
        <v>3.9498393652435985E-3</v>
      </c>
      <c r="E1802" s="1">
        <v>4.3887104058262208E-4</v>
      </c>
      <c r="F1802" s="1">
        <v>9</v>
      </c>
      <c r="G1802" s="1">
        <v>7423.6864755367997</v>
      </c>
      <c r="H1802" s="1">
        <v>2816.3841615348701</v>
      </c>
    </row>
    <row r="1803" spans="1:8" x14ac:dyDescent="0.25">
      <c r="A1803">
        <v>1801</v>
      </c>
      <c r="B1803">
        <v>2187</v>
      </c>
      <c r="C1803" t="s">
        <v>497</v>
      </c>
      <c r="D1803" s="1">
        <v>2.18206093115587E-2</v>
      </c>
      <c r="E1803" s="1">
        <v>4.3641218623117399E-4</v>
      </c>
      <c r="F1803" s="1">
        <v>50</v>
      </c>
      <c r="G1803" s="1">
        <v>7038.7813552771304</v>
      </c>
      <c r="H1803" s="1">
        <v>4920.5156948703598</v>
      </c>
    </row>
    <row r="1804" spans="1:8" x14ac:dyDescent="0.25">
      <c r="A1804">
        <v>1802</v>
      </c>
      <c r="B1804">
        <v>7758</v>
      </c>
      <c r="C1804" t="s">
        <v>1735</v>
      </c>
      <c r="D1804" s="1">
        <v>3.3781261590829267E-2</v>
      </c>
      <c r="E1804" s="1">
        <v>4.3309309731832393E-4</v>
      </c>
      <c r="F1804" s="1">
        <v>78</v>
      </c>
      <c r="G1804" s="1">
        <v>7457.9017315873598</v>
      </c>
      <c r="H1804" s="1">
        <v>7457.9017315873598</v>
      </c>
    </row>
    <row r="1805" spans="1:8" x14ac:dyDescent="0.25">
      <c r="A1805">
        <v>1803</v>
      </c>
      <c r="B1805">
        <v>5891</v>
      </c>
      <c r="C1805" t="s">
        <v>2093</v>
      </c>
      <c r="D1805" s="1">
        <v>9.1081952826156554E-2</v>
      </c>
      <c r="E1805" s="1">
        <v>4.2761480200073502E-4</v>
      </c>
      <c r="F1805" s="1">
        <v>213</v>
      </c>
      <c r="G1805" s="1">
        <v>29611.695068285098</v>
      </c>
      <c r="H1805" s="1">
        <v>29611.695068285098</v>
      </c>
    </row>
    <row r="1806" spans="1:8" x14ac:dyDescent="0.25">
      <c r="A1806">
        <v>1804</v>
      </c>
      <c r="B1806">
        <v>6506</v>
      </c>
      <c r="C1806" t="s">
        <v>2357</v>
      </c>
      <c r="D1806" s="1">
        <v>1.2330967820174501E-2</v>
      </c>
      <c r="E1806" s="1">
        <v>4.2520578690256899E-4</v>
      </c>
      <c r="F1806" s="1">
        <v>29</v>
      </c>
      <c r="G1806" s="1">
        <v>3191.77124391486</v>
      </c>
      <c r="H1806" s="1">
        <v>3191.77124391486</v>
      </c>
    </row>
    <row r="1807" spans="1:8" x14ac:dyDescent="0.25">
      <c r="A1807">
        <v>1805</v>
      </c>
      <c r="B1807">
        <v>8447</v>
      </c>
      <c r="C1807" t="s">
        <v>3248</v>
      </c>
      <c r="D1807" s="1">
        <v>5.3340819045314222E-2</v>
      </c>
      <c r="E1807" s="1">
        <v>4.2333983369297003E-4</v>
      </c>
      <c r="F1807" s="1">
        <v>126</v>
      </c>
      <c r="G1807" s="1">
        <v>12736.097986450601</v>
      </c>
      <c r="H1807" s="1">
        <v>12641.383991480599</v>
      </c>
    </row>
    <row r="1808" spans="1:8" x14ac:dyDescent="0.25">
      <c r="A1808">
        <v>1806</v>
      </c>
      <c r="B1808">
        <v>3122</v>
      </c>
      <c r="C1808" t="s">
        <v>1183</v>
      </c>
      <c r="D1808" s="1">
        <v>2.4124631695893496E-2</v>
      </c>
      <c r="E1808" s="1">
        <v>4.23239152559535E-4</v>
      </c>
      <c r="F1808" s="1">
        <v>57</v>
      </c>
      <c r="G1808" s="1">
        <v>11930.8968667258</v>
      </c>
      <c r="H1808" s="1">
        <v>9061.9140839769698</v>
      </c>
    </row>
    <row r="1809" spans="1:8" x14ac:dyDescent="0.25">
      <c r="A1809">
        <v>1807</v>
      </c>
      <c r="B1809">
        <v>2458</v>
      </c>
      <c r="C1809" t="s">
        <v>2555</v>
      </c>
      <c r="D1809" s="1">
        <v>8.949884101117056E-2</v>
      </c>
      <c r="E1809" s="1">
        <v>4.2216434439231398E-4</v>
      </c>
      <c r="F1809" s="1">
        <v>212</v>
      </c>
      <c r="G1809" s="1">
        <v>31415.486248514</v>
      </c>
      <c r="H1809" s="1">
        <v>22255.4391984791</v>
      </c>
    </row>
    <row r="1810" spans="1:8" x14ac:dyDescent="0.25">
      <c r="A1810">
        <v>1808</v>
      </c>
      <c r="B1810">
        <v>3778</v>
      </c>
      <c r="C1810" t="s">
        <v>1246</v>
      </c>
      <c r="D1810" s="1">
        <v>5.054351111745696E-2</v>
      </c>
      <c r="E1810" s="1">
        <v>4.2119592597880798E-4</v>
      </c>
      <c r="F1810" s="1">
        <v>120</v>
      </c>
      <c r="G1810" s="1">
        <v>12907.384241109999</v>
      </c>
      <c r="H1810" s="1">
        <v>12907.384241109999</v>
      </c>
    </row>
    <row r="1811" spans="1:8" x14ac:dyDescent="0.25">
      <c r="A1811">
        <v>1809</v>
      </c>
      <c r="B1811">
        <v>7960</v>
      </c>
      <c r="C1811" t="s">
        <v>1864</v>
      </c>
      <c r="D1811" s="1">
        <v>5.4723615881260297E-2</v>
      </c>
      <c r="E1811" s="1">
        <v>4.2095089139431E-4</v>
      </c>
      <c r="F1811" s="1">
        <v>130</v>
      </c>
      <c r="G1811" s="1">
        <v>14913.8446658596</v>
      </c>
      <c r="H1811" s="1">
        <v>14913.8446658596</v>
      </c>
    </row>
    <row r="1812" spans="1:8" x14ac:dyDescent="0.25">
      <c r="A1812">
        <v>1810</v>
      </c>
      <c r="B1812">
        <v>7881</v>
      </c>
      <c r="C1812" t="s">
        <v>2011</v>
      </c>
      <c r="D1812" s="1">
        <v>2.0174174310125279E-2</v>
      </c>
      <c r="E1812" s="1">
        <v>4.2029529812761E-4</v>
      </c>
      <c r="F1812" s="1">
        <v>48</v>
      </c>
      <c r="G1812" s="1">
        <v>7321.9226772905204</v>
      </c>
      <c r="H1812" s="1">
        <v>7321.9226772905204</v>
      </c>
    </row>
    <row r="1813" spans="1:8" x14ac:dyDescent="0.25">
      <c r="A1813">
        <v>1811</v>
      </c>
      <c r="B1813">
        <v>6526</v>
      </c>
      <c r="C1813" t="s">
        <v>3181</v>
      </c>
      <c r="D1813" s="1">
        <v>5.0425065546887041E-2</v>
      </c>
      <c r="E1813" s="1">
        <v>4.2020887955739202E-4</v>
      </c>
      <c r="F1813" s="1">
        <v>120</v>
      </c>
      <c r="G1813" s="1">
        <v>13109.0272296611</v>
      </c>
      <c r="H1813" s="1">
        <v>13109.0272296611</v>
      </c>
    </row>
    <row r="1814" spans="1:8" x14ac:dyDescent="0.25">
      <c r="A1814">
        <v>1812</v>
      </c>
      <c r="B1814">
        <v>7052</v>
      </c>
      <c r="C1814" t="s">
        <v>2122</v>
      </c>
      <c r="D1814" s="1">
        <v>3.7716818774498999E-3</v>
      </c>
      <c r="E1814" s="1">
        <v>4.1907576416109999E-4</v>
      </c>
      <c r="F1814" s="1">
        <v>9</v>
      </c>
      <c r="G1814" s="1">
        <v>6649.2174083954696</v>
      </c>
      <c r="H1814" s="1">
        <v>751.68854059958596</v>
      </c>
    </row>
    <row r="1815" spans="1:8" x14ac:dyDescent="0.25">
      <c r="A1815">
        <v>1813</v>
      </c>
      <c r="B1815">
        <v>3649</v>
      </c>
      <c r="C1815" t="s">
        <v>1977</v>
      </c>
      <c r="D1815" s="1">
        <v>1.7119349204590548E-2</v>
      </c>
      <c r="E1815" s="1">
        <v>4.1754510255098898E-4</v>
      </c>
      <c r="F1815" s="1">
        <v>41</v>
      </c>
      <c r="G1815" s="1">
        <v>4068.7440628469199</v>
      </c>
      <c r="H1815" s="1">
        <v>4068.7440628469199</v>
      </c>
    </row>
    <row r="1816" spans="1:8" x14ac:dyDescent="0.25">
      <c r="A1816">
        <v>1814</v>
      </c>
      <c r="B1816">
        <v>8802</v>
      </c>
      <c r="C1816" t="s">
        <v>918</v>
      </c>
      <c r="D1816" s="1">
        <v>5.8216092479270454E-3</v>
      </c>
      <c r="E1816" s="1">
        <v>4.1582923199478893E-4</v>
      </c>
      <c r="F1816" s="1">
        <v>14</v>
      </c>
      <c r="G1816" s="1">
        <v>4073.3832355644099</v>
      </c>
      <c r="H1816" s="1">
        <v>4073.3832355644099</v>
      </c>
    </row>
    <row r="1817" spans="1:8" x14ac:dyDescent="0.25">
      <c r="A1817">
        <v>1815</v>
      </c>
      <c r="B1817">
        <v>1120</v>
      </c>
      <c r="C1817" t="s">
        <v>655</v>
      </c>
      <c r="D1817" s="1">
        <v>2.4938571540000839E-2</v>
      </c>
      <c r="E1817" s="1">
        <v>4.15642859000014E-4</v>
      </c>
      <c r="F1817" s="1">
        <v>60</v>
      </c>
      <c r="G1817" s="1">
        <v>29169.314269129402</v>
      </c>
      <c r="H1817" s="1">
        <v>19516.6649627107</v>
      </c>
    </row>
    <row r="1818" spans="1:8" x14ac:dyDescent="0.25">
      <c r="A1818">
        <v>1816</v>
      </c>
      <c r="B1818">
        <v>7770</v>
      </c>
      <c r="C1818" t="s">
        <v>1219</v>
      </c>
      <c r="D1818" s="1">
        <v>3.2926033522521761E-3</v>
      </c>
      <c r="E1818" s="1">
        <v>4.1157541903152201E-4</v>
      </c>
      <c r="F1818" s="1">
        <v>8</v>
      </c>
      <c r="G1818" s="1">
        <v>2923.01882019919</v>
      </c>
      <c r="H1818" s="1">
        <v>2923.01882019919</v>
      </c>
    </row>
    <row r="1819" spans="1:8" x14ac:dyDescent="0.25">
      <c r="A1819">
        <v>1817</v>
      </c>
      <c r="B1819">
        <v>1341</v>
      </c>
      <c r="C1819" t="s">
        <v>3482</v>
      </c>
      <c r="D1819" s="1">
        <v>8.9784310296416332E-3</v>
      </c>
      <c r="E1819" s="1">
        <v>4.0811050134734699E-4</v>
      </c>
      <c r="F1819" s="1">
        <v>22</v>
      </c>
      <c r="G1819" s="1">
        <v>19926.539279542099</v>
      </c>
      <c r="H1819" s="1">
        <v>6646.3728343601497</v>
      </c>
    </row>
    <row r="1820" spans="1:8" x14ac:dyDescent="0.25">
      <c r="A1820">
        <v>1818</v>
      </c>
      <c r="B1820">
        <v>5922</v>
      </c>
      <c r="C1820" t="s">
        <v>395</v>
      </c>
      <c r="D1820" s="1">
        <v>2.3642203714313532E-2</v>
      </c>
      <c r="E1820" s="1">
        <v>4.0762420197092299E-4</v>
      </c>
      <c r="F1820" s="1">
        <v>58</v>
      </c>
      <c r="G1820" s="1">
        <v>11223.4617571492</v>
      </c>
      <c r="H1820" s="1">
        <v>10665.1471051067</v>
      </c>
    </row>
    <row r="1821" spans="1:8" x14ac:dyDescent="0.25">
      <c r="A1821">
        <v>1819</v>
      </c>
      <c r="B1821">
        <v>6997</v>
      </c>
      <c r="C1821" t="s">
        <v>2621</v>
      </c>
      <c r="D1821" s="1">
        <v>3.173913059677682E-2</v>
      </c>
      <c r="E1821" s="1">
        <v>4.0691193072790792E-4</v>
      </c>
      <c r="F1821" s="1">
        <v>78</v>
      </c>
      <c r="G1821" s="1">
        <v>7328.1794620666597</v>
      </c>
      <c r="H1821" s="1">
        <v>7328.1794620666597</v>
      </c>
    </row>
    <row r="1822" spans="1:8" x14ac:dyDescent="0.25">
      <c r="A1822">
        <v>1820</v>
      </c>
      <c r="B1822">
        <v>9083</v>
      </c>
      <c r="C1822" t="s">
        <v>3136</v>
      </c>
      <c r="D1822" s="1">
        <v>2.5971254698761985E-2</v>
      </c>
      <c r="E1822" s="1">
        <v>4.0580085466815601E-4</v>
      </c>
      <c r="F1822" s="1">
        <v>64</v>
      </c>
      <c r="G1822" s="1">
        <v>11019.269820425299</v>
      </c>
      <c r="H1822" s="1">
        <v>9622.0816808024392</v>
      </c>
    </row>
    <row r="1823" spans="1:8" x14ac:dyDescent="0.25">
      <c r="A1823">
        <v>1821</v>
      </c>
      <c r="B1823">
        <v>3024</v>
      </c>
      <c r="C1823" t="s">
        <v>2899</v>
      </c>
      <c r="D1823" s="1">
        <v>4.0553189147099402E-4</v>
      </c>
      <c r="E1823" s="1">
        <v>4.0553189147099402E-4</v>
      </c>
      <c r="F1823" s="1">
        <v>1</v>
      </c>
      <c r="G1823" s="1">
        <v>20623.700076079698</v>
      </c>
      <c r="H1823" s="1">
        <v>3776.8409226179201</v>
      </c>
    </row>
    <row r="1824" spans="1:8" x14ac:dyDescent="0.25">
      <c r="A1824">
        <v>1822</v>
      </c>
      <c r="B1824">
        <v>6045</v>
      </c>
      <c r="C1824" t="s">
        <v>2071</v>
      </c>
      <c r="D1824" s="1">
        <v>9.3244943404258134E-3</v>
      </c>
      <c r="E1824" s="1">
        <v>4.0541279740981799E-4</v>
      </c>
      <c r="F1824" s="1">
        <v>23</v>
      </c>
      <c r="G1824" s="1">
        <v>9992.9254613556004</v>
      </c>
      <c r="H1824" s="1">
        <v>8122.6361115545296</v>
      </c>
    </row>
    <row r="1825" spans="1:8" x14ac:dyDescent="0.25">
      <c r="A1825">
        <v>1823</v>
      </c>
      <c r="B1825">
        <v>329</v>
      </c>
      <c r="C1825" t="s">
        <v>2634</v>
      </c>
      <c r="D1825" s="1">
        <v>3.6053361028188999E-2</v>
      </c>
      <c r="E1825" s="1">
        <v>4.0509394413695506E-4</v>
      </c>
      <c r="F1825" s="1">
        <v>89</v>
      </c>
      <c r="G1825" s="1">
        <v>37393.850803905698</v>
      </c>
      <c r="H1825" s="1">
        <v>25658.848615607501</v>
      </c>
    </row>
    <row r="1826" spans="1:8" x14ac:dyDescent="0.25">
      <c r="A1826">
        <v>1824</v>
      </c>
      <c r="B1826">
        <v>6620</v>
      </c>
      <c r="C1826" t="s">
        <v>3252</v>
      </c>
      <c r="D1826" s="1">
        <v>6.0760532513597105E-3</v>
      </c>
      <c r="E1826" s="1">
        <v>4.0507021675731403E-4</v>
      </c>
      <c r="F1826" s="1">
        <v>15</v>
      </c>
      <c r="G1826" s="1">
        <v>8105.6576783721703</v>
      </c>
      <c r="H1826" s="1">
        <v>1962.0765075826</v>
      </c>
    </row>
    <row r="1827" spans="1:8" x14ac:dyDescent="0.25">
      <c r="A1827">
        <v>1825</v>
      </c>
      <c r="B1827">
        <v>6063</v>
      </c>
      <c r="C1827" t="s">
        <v>3056</v>
      </c>
      <c r="D1827" s="1">
        <v>2.7944330416919978E-2</v>
      </c>
      <c r="E1827" s="1">
        <v>4.0499029589739099E-4</v>
      </c>
      <c r="F1827" s="1">
        <v>69</v>
      </c>
      <c r="G1827" s="1">
        <v>7868.0142393842298</v>
      </c>
      <c r="H1827" s="1">
        <v>7868.0142393842298</v>
      </c>
    </row>
    <row r="1828" spans="1:8" x14ac:dyDescent="0.25">
      <c r="A1828">
        <v>1826</v>
      </c>
      <c r="B1828">
        <v>1009</v>
      </c>
      <c r="C1828" t="s">
        <v>2040</v>
      </c>
      <c r="D1828" s="1">
        <v>0.11246742232308185</v>
      </c>
      <c r="E1828" s="1">
        <v>4.0455907310461099E-4</v>
      </c>
      <c r="F1828" s="1">
        <v>278</v>
      </c>
      <c r="G1828" s="1">
        <v>27128.7333170866</v>
      </c>
      <c r="H1828" s="1">
        <v>27128.7333170866</v>
      </c>
    </row>
    <row r="1829" spans="1:8" x14ac:dyDescent="0.25">
      <c r="A1829">
        <v>1827</v>
      </c>
      <c r="B1829">
        <v>1012</v>
      </c>
      <c r="C1829" t="s">
        <v>724</v>
      </c>
      <c r="D1829" s="1">
        <v>8.2407071412987629E-2</v>
      </c>
      <c r="E1829" s="1">
        <v>4.03956232416606E-4</v>
      </c>
      <c r="F1829" s="1">
        <v>204</v>
      </c>
      <c r="G1829" s="1">
        <v>22286.620969160998</v>
      </c>
      <c r="H1829" s="1">
        <v>22286.620969160998</v>
      </c>
    </row>
    <row r="1830" spans="1:8" x14ac:dyDescent="0.25">
      <c r="A1830">
        <v>1828</v>
      </c>
      <c r="B1830">
        <v>739</v>
      </c>
      <c r="C1830" t="s">
        <v>1309</v>
      </c>
      <c r="D1830" s="1">
        <v>3.7961936860716507E-2</v>
      </c>
      <c r="E1830" s="1">
        <v>4.0385039213528196E-4</v>
      </c>
      <c r="F1830" s="1">
        <v>94</v>
      </c>
      <c r="G1830" s="1">
        <v>13650.0311082264</v>
      </c>
      <c r="H1830" s="1">
        <v>8946.2004389207395</v>
      </c>
    </row>
    <row r="1831" spans="1:8" x14ac:dyDescent="0.25">
      <c r="A1831">
        <v>1829</v>
      </c>
      <c r="B1831">
        <v>1625</v>
      </c>
      <c r="C1831" t="s">
        <v>262</v>
      </c>
      <c r="D1831" s="1">
        <v>3.1891813317305798E-2</v>
      </c>
      <c r="E1831" s="1">
        <v>4.0369383945956707E-4</v>
      </c>
      <c r="F1831" s="1">
        <v>79</v>
      </c>
      <c r="G1831" s="1">
        <v>14946.796216434201</v>
      </c>
      <c r="H1831" s="1">
        <v>9532.5901715954005</v>
      </c>
    </row>
    <row r="1832" spans="1:8" x14ac:dyDescent="0.25">
      <c r="A1832">
        <v>1830</v>
      </c>
      <c r="B1832">
        <v>6126</v>
      </c>
      <c r="C1832" t="s">
        <v>1397</v>
      </c>
      <c r="D1832" s="1">
        <v>9.9045101521323467E-2</v>
      </c>
      <c r="E1832" s="1">
        <v>4.0099231385151203E-4</v>
      </c>
      <c r="F1832" s="1">
        <v>247</v>
      </c>
      <c r="G1832" s="1">
        <v>22847.334795550101</v>
      </c>
      <c r="H1832" s="1">
        <v>22847.334795550101</v>
      </c>
    </row>
    <row r="1833" spans="1:8" x14ac:dyDescent="0.25">
      <c r="A1833">
        <v>1831</v>
      </c>
      <c r="B1833">
        <v>674</v>
      </c>
      <c r="C1833" t="s">
        <v>1132</v>
      </c>
      <c r="D1833" s="1">
        <v>3.521452940475369E-2</v>
      </c>
      <c r="E1833" s="1">
        <v>4.0016510687220105E-4</v>
      </c>
      <c r="F1833" s="1">
        <v>88</v>
      </c>
      <c r="G1833" s="1">
        <v>10034.217316406</v>
      </c>
      <c r="H1833" s="1">
        <v>10034.217316406</v>
      </c>
    </row>
    <row r="1834" spans="1:8" x14ac:dyDescent="0.25">
      <c r="A1834">
        <v>1832</v>
      </c>
      <c r="B1834">
        <v>8537</v>
      </c>
      <c r="C1834" t="s">
        <v>2041</v>
      </c>
      <c r="D1834" s="1">
        <v>5.5533915072496984E-3</v>
      </c>
      <c r="E1834" s="1">
        <v>3.9667082194640705E-4</v>
      </c>
      <c r="F1834" s="1">
        <v>14</v>
      </c>
      <c r="G1834" s="1">
        <v>1339.4233975319501</v>
      </c>
      <c r="H1834" s="1">
        <v>1339.4233975319501</v>
      </c>
    </row>
    <row r="1835" spans="1:8" x14ac:dyDescent="0.25">
      <c r="A1835">
        <v>1833</v>
      </c>
      <c r="B1835">
        <v>5662</v>
      </c>
      <c r="C1835" t="s">
        <v>2662</v>
      </c>
      <c r="D1835" s="1">
        <v>1.1106565153963384E-2</v>
      </c>
      <c r="E1835" s="1">
        <v>3.9666304121297802E-4</v>
      </c>
      <c r="F1835" s="1">
        <v>28</v>
      </c>
      <c r="G1835" s="1">
        <v>14517.578690010099</v>
      </c>
      <c r="H1835" s="1">
        <v>10957.7606774326</v>
      </c>
    </row>
    <row r="1836" spans="1:8" x14ac:dyDescent="0.25">
      <c r="A1836">
        <v>1834</v>
      </c>
      <c r="B1836">
        <v>1414</v>
      </c>
      <c r="C1836" t="s">
        <v>2597</v>
      </c>
      <c r="D1836" s="1">
        <v>4.6373455715787562E-2</v>
      </c>
      <c r="E1836" s="1">
        <v>3.9635432235715867E-4</v>
      </c>
      <c r="F1836" s="1">
        <v>117</v>
      </c>
      <c r="G1836" s="1">
        <v>21850.190882938801</v>
      </c>
      <c r="H1836" s="1">
        <v>21850.190882938801</v>
      </c>
    </row>
    <row r="1837" spans="1:8" x14ac:dyDescent="0.25">
      <c r="A1837">
        <v>1835</v>
      </c>
      <c r="B1837">
        <v>3147</v>
      </c>
      <c r="C1837" t="s">
        <v>224</v>
      </c>
      <c r="D1837" s="1">
        <v>0.1076524816597869</v>
      </c>
      <c r="E1837" s="1">
        <v>3.90045223405025E-4</v>
      </c>
      <c r="F1837" s="1">
        <v>276</v>
      </c>
      <c r="G1837" s="1">
        <v>33124.310323343401</v>
      </c>
      <c r="H1837" s="1">
        <v>28237.5600411708</v>
      </c>
    </row>
    <row r="1838" spans="1:8" x14ac:dyDescent="0.25">
      <c r="A1838">
        <v>1836</v>
      </c>
      <c r="B1838">
        <v>8990</v>
      </c>
      <c r="C1838" t="s">
        <v>2709</v>
      </c>
      <c r="D1838" s="1">
        <v>1.168836809250195E-2</v>
      </c>
      <c r="E1838" s="1">
        <v>3.8961226975006501E-4</v>
      </c>
      <c r="F1838" s="1">
        <v>30</v>
      </c>
      <c r="G1838" s="1">
        <v>18642.151205202401</v>
      </c>
      <c r="H1838" s="1">
        <v>16580.432020833901</v>
      </c>
    </row>
    <row r="1839" spans="1:8" x14ac:dyDescent="0.25">
      <c r="A1839">
        <v>1837</v>
      </c>
      <c r="B1839">
        <v>1464</v>
      </c>
      <c r="C1839" t="s">
        <v>3532</v>
      </c>
      <c r="D1839" s="1">
        <v>2.3139955895038261E-3</v>
      </c>
      <c r="E1839" s="1">
        <v>3.8566593158397103E-4</v>
      </c>
      <c r="F1839" s="1">
        <v>6</v>
      </c>
      <c r="G1839" s="1">
        <v>14479.345420297799</v>
      </c>
      <c r="H1839" s="1">
        <v>477.55817576457002</v>
      </c>
    </row>
    <row r="1840" spans="1:8" x14ac:dyDescent="0.25">
      <c r="A1840">
        <v>1838</v>
      </c>
      <c r="B1840">
        <v>5960</v>
      </c>
      <c r="C1840" t="s">
        <v>2266</v>
      </c>
      <c r="D1840" s="1">
        <v>4.4630751427254235E-2</v>
      </c>
      <c r="E1840" s="1">
        <v>3.8474785713150201E-4</v>
      </c>
      <c r="F1840" s="1">
        <v>116</v>
      </c>
      <c r="G1840" s="1">
        <v>16540.5741102633</v>
      </c>
      <c r="H1840" s="1">
        <v>12905.2689561484</v>
      </c>
    </row>
    <row r="1841" spans="1:8" x14ac:dyDescent="0.25">
      <c r="A1841">
        <v>1839</v>
      </c>
      <c r="B1841">
        <v>7522</v>
      </c>
      <c r="C1841" t="s">
        <v>855</v>
      </c>
      <c r="D1841" s="1">
        <v>1.8422110230353807E-2</v>
      </c>
      <c r="E1841" s="1">
        <v>3.8379396313237101E-4</v>
      </c>
      <c r="F1841" s="1">
        <v>48</v>
      </c>
      <c r="G1841" s="1">
        <v>7306.3402334644798</v>
      </c>
      <c r="H1841" s="1">
        <v>7306.3402334644798</v>
      </c>
    </row>
    <row r="1842" spans="1:8" x14ac:dyDescent="0.25">
      <c r="A1842">
        <v>1840</v>
      </c>
      <c r="B1842">
        <v>4442</v>
      </c>
      <c r="C1842" t="s">
        <v>1296</v>
      </c>
      <c r="D1842" s="1">
        <v>9.9600993553803554E-3</v>
      </c>
      <c r="E1842" s="1">
        <v>3.8308074443770598E-4</v>
      </c>
      <c r="F1842" s="1">
        <v>26</v>
      </c>
      <c r="G1842" s="1">
        <v>7751.5983084160798</v>
      </c>
      <c r="H1842" s="1">
        <v>2521.3046589861901</v>
      </c>
    </row>
    <row r="1843" spans="1:8" x14ac:dyDescent="0.25">
      <c r="A1843">
        <v>1841</v>
      </c>
      <c r="B1843">
        <v>8694</v>
      </c>
      <c r="C1843" t="s">
        <v>2123</v>
      </c>
      <c r="D1843" s="1">
        <v>5.361954186045282E-3</v>
      </c>
      <c r="E1843" s="1">
        <v>3.8299672757466298E-4</v>
      </c>
      <c r="F1843" s="1">
        <v>14</v>
      </c>
      <c r="G1843" s="1">
        <v>2902.8013842324599</v>
      </c>
      <c r="H1843" s="1">
        <v>2902.8013842324599</v>
      </c>
    </row>
    <row r="1844" spans="1:8" x14ac:dyDescent="0.25">
      <c r="A1844">
        <v>1842</v>
      </c>
      <c r="B1844">
        <v>8007</v>
      </c>
      <c r="C1844" t="s">
        <v>2018</v>
      </c>
      <c r="D1844" s="1">
        <v>5.73930526402392E-3</v>
      </c>
      <c r="E1844" s="1">
        <v>3.82620350934928E-4</v>
      </c>
      <c r="F1844" s="1">
        <v>15</v>
      </c>
      <c r="G1844" s="1">
        <v>1066.84807796821</v>
      </c>
      <c r="H1844" s="1">
        <v>1066.84807796821</v>
      </c>
    </row>
    <row r="1845" spans="1:8" x14ac:dyDescent="0.25">
      <c r="A1845">
        <v>1843</v>
      </c>
      <c r="B1845">
        <v>869</v>
      </c>
      <c r="C1845" t="s">
        <v>2062</v>
      </c>
      <c r="D1845" s="1">
        <v>4.815486111317515E-2</v>
      </c>
      <c r="E1845" s="1">
        <v>3.8218143740615198E-4</v>
      </c>
      <c r="F1845" s="1">
        <v>126</v>
      </c>
      <c r="G1845" s="1">
        <v>11537.356363741001</v>
      </c>
      <c r="H1845" s="1">
        <v>11537.356363741001</v>
      </c>
    </row>
    <row r="1846" spans="1:8" x14ac:dyDescent="0.25">
      <c r="A1846">
        <v>1844</v>
      </c>
      <c r="B1846">
        <v>6457</v>
      </c>
      <c r="C1846" t="s">
        <v>3341</v>
      </c>
      <c r="D1846" s="1">
        <v>1.0459204184884533E-2</v>
      </c>
      <c r="E1846" s="1">
        <v>3.7354300660301902E-4</v>
      </c>
      <c r="F1846" s="1">
        <v>28</v>
      </c>
      <c r="G1846" s="1">
        <v>8797.5301618557605</v>
      </c>
      <c r="H1846" s="1">
        <v>3766.7298697179099</v>
      </c>
    </row>
    <row r="1847" spans="1:8" x14ac:dyDescent="0.25">
      <c r="A1847">
        <v>1845</v>
      </c>
      <c r="B1847">
        <v>2757</v>
      </c>
      <c r="C1847" t="s">
        <v>2858</v>
      </c>
      <c r="D1847" s="1">
        <v>1.110709003437951E-3</v>
      </c>
      <c r="E1847" s="1">
        <v>3.7023633447931699E-4</v>
      </c>
      <c r="F1847" s="1">
        <v>3</v>
      </c>
      <c r="G1847" s="1">
        <v>47480.596073866698</v>
      </c>
      <c r="H1847" s="1">
        <v>2932.2245549179902</v>
      </c>
    </row>
    <row r="1848" spans="1:8" x14ac:dyDescent="0.25">
      <c r="A1848">
        <v>1846</v>
      </c>
      <c r="B1848">
        <v>1584</v>
      </c>
      <c r="C1848" t="s">
        <v>2613</v>
      </c>
      <c r="D1848" s="1">
        <v>1.2932163658089794E-2</v>
      </c>
      <c r="E1848" s="1">
        <v>3.69490390231137E-4</v>
      </c>
      <c r="F1848" s="1">
        <v>35</v>
      </c>
      <c r="G1848" s="1">
        <v>41421.574776049201</v>
      </c>
      <c r="H1848" s="1">
        <v>14759.155548327701</v>
      </c>
    </row>
    <row r="1849" spans="1:8" x14ac:dyDescent="0.25">
      <c r="A1849">
        <v>1847</v>
      </c>
      <c r="B1849">
        <v>5418</v>
      </c>
      <c r="C1849" t="s">
        <v>1857</v>
      </c>
      <c r="D1849" s="1">
        <v>0.12168497064625146</v>
      </c>
      <c r="E1849" s="1">
        <v>3.6762831010952101E-4</v>
      </c>
      <c r="F1849" s="1">
        <v>331</v>
      </c>
      <c r="G1849" s="1">
        <v>37900.756348753799</v>
      </c>
      <c r="H1849" s="1">
        <v>37900.756348753799</v>
      </c>
    </row>
    <row r="1850" spans="1:8" x14ac:dyDescent="0.25">
      <c r="A1850">
        <v>1848</v>
      </c>
      <c r="B1850">
        <v>4155</v>
      </c>
      <c r="C1850" t="s">
        <v>2324</v>
      </c>
      <c r="D1850" s="1">
        <v>3.2687224656968369E-2</v>
      </c>
      <c r="E1850" s="1">
        <v>3.6727218715694796E-4</v>
      </c>
      <c r="F1850" s="1">
        <v>89</v>
      </c>
      <c r="G1850" s="1">
        <v>9619.5871583875905</v>
      </c>
      <c r="H1850" s="1">
        <v>9619.5871583875905</v>
      </c>
    </row>
    <row r="1851" spans="1:8" x14ac:dyDescent="0.25">
      <c r="A1851">
        <v>1849</v>
      </c>
      <c r="B1851">
        <v>6236</v>
      </c>
      <c r="C1851" t="s">
        <v>1233</v>
      </c>
      <c r="D1851" s="1">
        <v>8.808540072029112E-3</v>
      </c>
      <c r="E1851" s="1">
        <v>3.67022503001213E-4</v>
      </c>
      <c r="F1851" s="1">
        <v>24</v>
      </c>
      <c r="G1851" s="1">
        <v>1981.37221943079</v>
      </c>
      <c r="H1851" s="1">
        <v>1981.37221943079</v>
      </c>
    </row>
    <row r="1852" spans="1:8" x14ac:dyDescent="0.25">
      <c r="A1852">
        <v>1850</v>
      </c>
      <c r="B1852">
        <v>2427</v>
      </c>
      <c r="C1852" t="s">
        <v>1529</v>
      </c>
      <c r="D1852" s="1">
        <v>9.1921123529876136E-2</v>
      </c>
      <c r="E1852" s="1">
        <v>3.6621961565687703E-4</v>
      </c>
      <c r="F1852" s="1">
        <v>251</v>
      </c>
      <c r="G1852" s="1">
        <v>47370.059457142997</v>
      </c>
      <c r="H1852" s="1">
        <v>23735.605124232701</v>
      </c>
    </row>
    <row r="1853" spans="1:8" x14ac:dyDescent="0.25">
      <c r="A1853">
        <v>1851</v>
      </c>
      <c r="B1853">
        <v>4885</v>
      </c>
      <c r="C1853" t="s">
        <v>2275</v>
      </c>
      <c r="D1853" s="1">
        <v>1.830754993836625E-3</v>
      </c>
      <c r="E1853" s="1">
        <v>3.6615099876732501E-4</v>
      </c>
      <c r="F1853" s="1">
        <v>5</v>
      </c>
      <c r="G1853" s="1">
        <v>21047.123921284001</v>
      </c>
      <c r="H1853" s="1">
        <v>209.55349576936001</v>
      </c>
    </row>
    <row r="1854" spans="1:8" x14ac:dyDescent="0.25">
      <c r="A1854">
        <v>1852</v>
      </c>
      <c r="B1854">
        <v>2271</v>
      </c>
      <c r="C1854" t="s">
        <v>2979</v>
      </c>
      <c r="D1854" s="1">
        <v>2.6698540398927755E-2</v>
      </c>
      <c r="E1854" s="1">
        <v>3.65733430122298E-4</v>
      </c>
      <c r="F1854" s="1">
        <v>73</v>
      </c>
      <c r="G1854" s="1">
        <v>7755.7349034382596</v>
      </c>
      <c r="H1854" s="1">
        <v>7755.7349034382596</v>
      </c>
    </row>
    <row r="1855" spans="1:8" x14ac:dyDescent="0.25">
      <c r="A1855">
        <v>1853</v>
      </c>
      <c r="B1855">
        <v>1845</v>
      </c>
      <c r="C1855" t="s">
        <v>1594</v>
      </c>
      <c r="D1855" s="1">
        <v>9.8669762521832405E-2</v>
      </c>
      <c r="E1855" s="1">
        <v>3.6275647985967797E-4</v>
      </c>
      <c r="F1855" s="1">
        <v>272</v>
      </c>
      <c r="G1855" s="1">
        <v>34687.285053551102</v>
      </c>
      <c r="H1855" s="1">
        <v>34687.285053551102</v>
      </c>
    </row>
    <row r="1856" spans="1:8" x14ac:dyDescent="0.25">
      <c r="A1856">
        <v>1854</v>
      </c>
      <c r="B1856">
        <v>6153</v>
      </c>
      <c r="C1856" t="s">
        <v>1766</v>
      </c>
      <c r="D1856" s="1">
        <v>8.6770832100236395E-3</v>
      </c>
      <c r="E1856" s="1">
        <v>3.6154513375098496E-4</v>
      </c>
      <c r="F1856" s="1">
        <v>24</v>
      </c>
      <c r="G1856" s="1">
        <v>2394.0013592467599</v>
      </c>
      <c r="H1856" s="1">
        <v>2394.0013592467599</v>
      </c>
    </row>
    <row r="1857" spans="1:8" x14ac:dyDescent="0.25">
      <c r="A1857">
        <v>1855</v>
      </c>
      <c r="B1857">
        <v>582</v>
      </c>
      <c r="C1857" t="s">
        <v>75</v>
      </c>
      <c r="D1857" s="1">
        <v>0.25473554755926048</v>
      </c>
      <c r="E1857" s="1">
        <v>3.5577590441237498E-4</v>
      </c>
      <c r="F1857" s="1">
        <v>716</v>
      </c>
      <c r="G1857" s="1">
        <v>70806.922731542596</v>
      </c>
      <c r="H1857" s="1">
        <v>70806.922731542596</v>
      </c>
    </row>
    <row r="1858" spans="1:8" x14ac:dyDescent="0.25">
      <c r="A1858">
        <v>1856</v>
      </c>
      <c r="B1858">
        <v>3663</v>
      </c>
      <c r="C1858" t="s">
        <v>2163</v>
      </c>
      <c r="D1858" s="1">
        <v>3.4793655507155061E-2</v>
      </c>
      <c r="E1858" s="1">
        <v>3.5503730109341896E-4</v>
      </c>
      <c r="F1858" s="1">
        <v>98</v>
      </c>
      <c r="G1858" s="1">
        <v>20602.094886843199</v>
      </c>
      <c r="H1858" s="1">
        <v>20602.094886843199</v>
      </c>
    </row>
    <row r="1859" spans="1:8" x14ac:dyDescent="0.25">
      <c r="A1859">
        <v>1857</v>
      </c>
      <c r="B1859">
        <v>4948</v>
      </c>
      <c r="C1859" t="s">
        <v>914</v>
      </c>
      <c r="D1859" s="1">
        <v>3.1883773290889861E-3</v>
      </c>
      <c r="E1859" s="1">
        <v>3.54264147676554E-4</v>
      </c>
      <c r="F1859" s="1">
        <v>9</v>
      </c>
      <c r="G1859" s="1">
        <v>2272.8876742197099</v>
      </c>
      <c r="H1859" s="1">
        <v>1004.5656456115599</v>
      </c>
    </row>
    <row r="1860" spans="1:8" x14ac:dyDescent="0.25">
      <c r="A1860">
        <v>1858</v>
      </c>
      <c r="B1860">
        <v>5118</v>
      </c>
      <c r="C1860" t="s">
        <v>1812</v>
      </c>
      <c r="D1860" s="1">
        <v>3.3784162967023391E-2</v>
      </c>
      <c r="E1860" s="1">
        <v>3.5191836423982699E-4</v>
      </c>
      <c r="F1860" s="1">
        <v>96</v>
      </c>
      <c r="G1860" s="1">
        <v>10626.4912975276</v>
      </c>
      <c r="H1860" s="1">
        <v>10626.4912975276</v>
      </c>
    </row>
    <row r="1861" spans="1:8" x14ac:dyDescent="0.25">
      <c r="A1861">
        <v>1859</v>
      </c>
      <c r="B1861">
        <v>1671</v>
      </c>
      <c r="C1861" t="s">
        <v>1774</v>
      </c>
      <c r="D1861" s="1">
        <v>2.3022729508336007E-2</v>
      </c>
      <c r="E1861" s="1">
        <v>3.4882923497478799E-4</v>
      </c>
      <c r="F1861" s="1">
        <v>66</v>
      </c>
      <c r="G1861" s="1">
        <v>13909.6581971899</v>
      </c>
      <c r="H1861" s="1">
        <v>9538.3272131707708</v>
      </c>
    </row>
    <row r="1862" spans="1:8" x14ac:dyDescent="0.25">
      <c r="A1862">
        <v>1860</v>
      </c>
      <c r="B1862">
        <v>1564</v>
      </c>
      <c r="C1862" t="s">
        <v>2080</v>
      </c>
      <c r="D1862" s="1">
        <v>1.38618198999408E-2</v>
      </c>
      <c r="E1862" s="1">
        <v>3.4654549749852E-4</v>
      </c>
      <c r="F1862" s="1">
        <v>40</v>
      </c>
      <c r="G1862" s="1">
        <v>20465.711288267899</v>
      </c>
      <c r="H1862" s="1">
        <v>20465.711288267899</v>
      </c>
    </row>
    <row r="1863" spans="1:8" x14ac:dyDescent="0.25">
      <c r="A1863">
        <v>1861</v>
      </c>
      <c r="B1863">
        <v>7916</v>
      </c>
      <c r="C1863" t="s">
        <v>862</v>
      </c>
      <c r="D1863" s="1">
        <v>1.6268544542468399E-2</v>
      </c>
      <c r="E1863" s="1">
        <v>3.4613924558443406E-4</v>
      </c>
      <c r="F1863" s="1">
        <v>47</v>
      </c>
      <c r="G1863" s="1">
        <v>5080.7920780796503</v>
      </c>
      <c r="H1863" s="1">
        <v>5080.7920780796503</v>
      </c>
    </row>
    <row r="1864" spans="1:8" x14ac:dyDescent="0.25">
      <c r="A1864">
        <v>1862</v>
      </c>
      <c r="B1864">
        <v>3867</v>
      </c>
      <c r="C1864" t="s">
        <v>2675</v>
      </c>
      <c r="D1864" s="1">
        <v>1.0033525239798037E-2</v>
      </c>
      <c r="E1864" s="1">
        <v>3.45983628958553E-4</v>
      </c>
      <c r="F1864" s="1">
        <v>29</v>
      </c>
      <c r="G1864" s="1">
        <v>12806.726835387901</v>
      </c>
      <c r="H1864" s="1">
        <v>9019.8604486227396</v>
      </c>
    </row>
    <row r="1865" spans="1:8" x14ac:dyDescent="0.25">
      <c r="A1865">
        <v>1863</v>
      </c>
      <c r="B1865">
        <v>9051</v>
      </c>
      <c r="C1865" t="s">
        <v>2038</v>
      </c>
      <c r="D1865" s="1">
        <v>6.757435594862711E-2</v>
      </c>
      <c r="E1865" s="1">
        <v>3.4476712218687303E-4</v>
      </c>
      <c r="F1865" s="1">
        <v>196</v>
      </c>
      <c r="G1865" s="1">
        <v>19520.875370307502</v>
      </c>
      <c r="H1865" s="1">
        <v>19520.875370307502</v>
      </c>
    </row>
    <row r="1866" spans="1:8" x14ac:dyDescent="0.25">
      <c r="A1866">
        <v>1864</v>
      </c>
      <c r="B1866">
        <v>856</v>
      </c>
      <c r="C1866" t="s">
        <v>870</v>
      </c>
      <c r="D1866" s="1">
        <v>2.6338858812776898E-2</v>
      </c>
      <c r="E1866" s="1">
        <v>3.4206310146463501E-4</v>
      </c>
      <c r="F1866" s="1">
        <v>77</v>
      </c>
      <c r="G1866" s="1">
        <v>21037.732371529801</v>
      </c>
      <c r="H1866" s="1">
        <v>14030.541371482201</v>
      </c>
    </row>
    <row r="1867" spans="1:8" x14ac:dyDescent="0.25">
      <c r="A1867">
        <v>1865</v>
      </c>
      <c r="B1867">
        <v>3703</v>
      </c>
      <c r="C1867" t="s">
        <v>2343</v>
      </c>
      <c r="D1867" s="1">
        <v>9.173191740336091E-2</v>
      </c>
      <c r="E1867" s="1">
        <v>3.3974784223467003E-4</v>
      </c>
      <c r="F1867" s="1">
        <v>270</v>
      </c>
      <c r="G1867" s="1">
        <v>25588.935747308398</v>
      </c>
      <c r="H1867" s="1">
        <v>25588.935747308398</v>
      </c>
    </row>
    <row r="1868" spans="1:8" x14ac:dyDescent="0.25">
      <c r="A1868">
        <v>1866</v>
      </c>
      <c r="B1868">
        <v>5879</v>
      </c>
      <c r="C1868" t="s">
        <v>2524</v>
      </c>
      <c r="D1868" s="1">
        <v>6.5132650880238147E-2</v>
      </c>
      <c r="E1868" s="1">
        <v>3.39232556667907E-4</v>
      </c>
      <c r="F1868" s="1">
        <v>192</v>
      </c>
      <c r="G1868" s="1">
        <v>25330.6289327222</v>
      </c>
      <c r="H1868" s="1">
        <v>25330.6289327222</v>
      </c>
    </row>
    <row r="1869" spans="1:8" x14ac:dyDescent="0.25">
      <c r="A1869">
        <v>1867</v>
      </c>
      <c r="B1869">
        <v>6889</v>
      </c>
      <c r="C1869" t="s">
        <v>3393</v>
      </c>
      <c r="D1869" s="1">
        <v>3.3735164634160304E-3</v>
      </c>
      <c r="E1869" s="1">
        <v>3.3735164634160302E-4</v>
      </c>
      <c r="F1869" s="1">
        <v>10</v>
      </c>
      <c r="G1869" s="1">
        <v>1913.26956959207</v>
      </c>
      <c r="H1869" s="1">
        <v>1054.2426778872</v>
      </c>
    </row>
    <row r="1870" spans="1:8" x14ac:dyDescent="0.25">
      <c r="A1870">
        <v>1868</v>
      </c>
      <c r="B1870">
        <v>6299</v>
      </c>
      <c r="C1870" t="s">
        <v>792</v>
      </c>
      <c r="D1870" s="1">
        <v>1.110971593944112E-2</v>
      </c>
      <c r="E1870" s="1">
        <v>3.3665805877094302E-4</v>
      </c>
      <c r="F1870" s="1">
        <v>33</v>
      </c>
      <c r="G1870" s="1">
        <v>7271.2685335368496</v>
      </c>
      <c r="H1870" s="1">
        <v>7271.2685335368496</v>
      </c>
    </row>
    <row r="1871" spans="1:8" x14ac:dyDescent="0.25">
      <c r="A1871">
        <v>1869</v>
      </c>
      <c r="B1871">
        <v>3017</v>
      </c>
      <c r="C1871" t="s">
        <v>2633</v>
      </c>
      <c r="D1871" s="1">
        <v>2.7081170903069336E-2</v>
      </c>
      <c r="E1871" s="1">
        <v>3.3025818174474799E-4</v>
      </c>
      <c r="F1871" s="1">
        <v>82</v>
      </c>
      <c r="G1871" s="1">
        <v>16865.816640775902</v>
      </c>
      <c r="H1871" s="1">
        <v>10661.0028686399</v>
      </c>
    </row>
    <row r="1872" spans="1:8" x14ac:dyDescent="0.25">
      <c r="A1872">
        <v>1870</v>
      </c>
      <c r="B1872">
        <v>6009</v>
      </c>
      <c r="C1872" t="s">
        <v>908</v>
      </c>
      <c r="D1872" s="1">
        <v>6.2708511904192354E-2</v>
      </c>
      <c r="E1872" s="1">
        <v>3.28316816252316E-4</v>
      </c>
      <c r="F1872" s="1">
        <v>191</v>
      </c>
      <c r="G1872" s="1">
        <v>37315.579677584697</v>
      </c>
      <c r="H1872" s="1">
        <v>35634.375154338297</v>
      </c>
    </row>
    <row r="1873" spans="1:8" x14ac:dyDescent="0.25">
      <c r="A1873">
        <v>1871</v>
      </c>
      <c r="B1873">
        <v>8659</v>
      </c>
      <c r="C1873" t="s">
        <v>1792</v>
      </c>
      <c r="D1873" s="1">
        <v>9.8004587658445802E-3</v>
      </c>
      <c r="E1873" s="1">
        <v>3.2668195886148603E-4</v>
      </c>
      <c r="F1873" s="1">
        <v>30</v>
      </c>
      <c r="G1873" s="1">
        <v>2945.2419278191501</v>
      </c>
      <c r="H1873" s="1">
        <v>2945.2419278191501</v>
      </c>
    </row>
    <row r="1874" spans="1:8" x14ac:dyDescent="0.25">
      <c r="A1874">
        <v>1872</v>
      </c>
      <c r="B1874">
        <v>4307</v>
      </c>
      <c r="C1874" t="s">
        <v>414</v>
      </c>
      <c r="D1874" s="1">
        <v>4.6976646569335215E-2</v>
      </c>
      <c r="E1874" s="1">
        <v>3.23976872891967E-4</v>
      </c>
      <c r="F1874" s="1">
        <v>145</v>
      </c>
      <c r="G1874" s="1">
        <v>18913.6459670851</v>
      </c>
      <c r="H1874" s="1">
        <v>14528.390328342401</v>
      </c>
    </row>
    <row r="1875" spans="1:8" x14ac:dyDescent="0.25">
      <c r="A1875">
        <v>1873</v>
      </c>
      <c r="B1875">
        <v>7385</v>
      </c>
      <c r="C1875" t="s">
        <v>992</v>
      </c>
      <c r="D1875" s="1">
        <v>4.5302893517959837E-3</v>
      </c>
      <c r="E1875" s="1">
        <v>3.2359209655685598E-4</v>
      </c>
      <c r="F1875" s="1">
        <v>14</v>
      </c>
      <c r="G1875" s="1">
        <v>1388.17320246184</v>
      </c>
      <c r="H1875" s="1">
        <v>1388.17320246184</v>
      </c>
    </row>
    <row r="1876" spans="1:8" x14ac:dyDescent="0.25">
      <c r="A1876">
        <v>1874</v>
      </c>
      <c r="B1876">
        <v>588</v>
      </c>
      <c r="C1876" t="s">
        <v>2100</v>
      </c>
      <c r="D1876" s="1">
        <v>6.1394033729518255E-3</v>
      </c>
      <c r="E1876" s="1">
        <v>3.2312649331325398E-4</v>
      </c>
      <c r="F1876" s="1">
        <v>19</v>
      </c>
      <c r="G1876" s="1">
        <v>13676.594018898701</v>
      </c>
      <c r="H1876" s="1">
        <v>13676.594018898701</v>
      </c>
    </row>
    <row r="1877" spans="1:8" x14ac:dyDescent="0.25">
      <c r="A1877">
        <v>1875</v>
      </c>
      <c r="B1877">
        <v>106</v>
      </c>
      <c r="C1877" t="s">
        <v>1971</v>
      </c>
      <c r="D1877" s="1">
        <v>4.334057126696432E-2</v>
      </c>
      <c r="E1877" s="1">
        <v>3.1868067108062001E-4</v>
      </c>
      <c r="F1877" s="1">
        <v>136</v>
      </c>
      <c r="G1877" s="1">
        <v>14368.042161277401</v>
      </c>
      <c r="H1877" s="1">
        <v>14368.042161277401</v>
      </c>
    </row>
    <row r="1878" spans="1:8" x14ac:dyDescent="0.25">
      <c r="A1878">
        <v>1876</v>
      </c>
      <c r="B1878">
        <v>1334</v>
      </c>
      <c r="C1878" t="s">
        <v>2411</v>
      </c>
      <c r="D1878" s="1">
        <v>1.3053933557256028E-2</v>
      </c>
      <c r="E1878" s="1">
        <v>3.1838862334770799E-4</v>
      </c>
      <c r="F1878" s="1">
        <v>41</v>
      </c>
      <c r="G1878" s="1">
        <v>3895.57080424277</v>
      </c>
      <c r="H1878" s="1">
        <v>3895.57080424277</v>
      </c>
    </row>
    <row r="1879" spans="1:8" x14ac:dyDescent="0.25">
      <c r="A1879">
        <v>1877</v>
      </c>
      <c r="B1879">
        <v>1168</v>
      </c>
      <c r="C1879" t="s">
        <v>1728</v>
      </c>
      <c r="D1879" s="1">
        <v>2.545755990359928E-3</v>
      </c>
      <c r="E1879" s="1">
        <v>3.18219498794991E-4</v>
      </c>
      <c r="F1879" s="1">
        <v>8</v>
      </c>
      <c r="G1879" s="1">
        <v>5362.5181730045597</v>
      </c>
      <c r="H1879" s="1">
        <v>450.44179737827199</v>
      </c>
    </row>
    <row r="1880" spans="1:8" x14ac:dyDescent="0.25">
      <c r="A1880">
        <v>1878</v>
      </c>
      <c r="B1880">
        <v>2145</v>
      </c>
      <c r="C1880" t="s">
        <v>1378</v>
      </c>
      <c r="D1880" s="1">
        <v>1.2924868075237121E-2</v>
      </c>
      <c r="E1880" s="1">
        <v>3.1524068476188098E-4</v>
      </c>
      <c r="F1880" s="1">
        <v>41</v>
      </c>
      <c r="G1880" s="1">
        <v>19977.490898825599</v>
      </c>
      <c r="H1880" s="1">
        <v>3684.9558365806201</v>
      </c>
    </row>
    <row r="1881" spans="1:8" x14ac:dyDescent="0.25">
      <c r="A1881">
        <v>1879</v>
      </c>
      <c r="B1881">
        <v>3139</v>
      </c>
      <c r="C1881" t="s">
        <v>2661</v>
      </c>
      <c r="D1881" s="1">
        <v>3.6382827768530211E-2</v>
      </c>
      <c r="E1881" s="1">
        <v>3.1364506697008804E-4</v>
      </c>
      <c r="F1881" s="1">
        <v>116</v>
      </c>
      <c r="G1881" s="1">
        <v>36928.2072729434</v>
      </c>
      <c r="H1881" s="1">
        <v>26237.477931887999</v>
      </c>
    </row>
    <row r="1882" spans="1:8" x14ac:dyDescent="0.25">
      <c r="A1882">
        <v>1880</v>
      </c>
      <c r="B1882">
        <v>9522</v>
      </c>
      <c r="C1882" t="s">
        <v>3098</v>
      </c>
      <c r="D1882" s="1">
        <v>9.3569007635336387E-3</v>
      </c>
      <c r="E1882" s="1">
        <v>3.1189669211778798E-4</v>
      </c>
      <c r="F1882" s="1">
        <v>30</v>
      </c>
      <c r="G1882" s="1">
        <v>5929.8532011672596</v>
      </c>
      <c r="H1882" s="1">
        <v>5649.6031997243399</v>
      </c>
    </row>
    <row r="1883" spans="1:8" x14ac:dyDescent="0.25">
      <c r="A1883">
        <v>1881</v>
      </c>
      <c r="B1883">
        <v>3679</v>
      </c>
      <c r="C1883" t="s">
        <v>1701</v>
      </c>
      <c r="D1883" s="1">
        <v>4.2297380805169225E-2</v>
      </c>
      <c r="E1883" s="1">
        <v>3.0650275945774799E-4</v>
      </c>
      <c r="F1883" s="1">
        <v>138</v>
      </c>
      <c r="G1883" s="1">
        <v>15780.5646695217</v>
      </c>
      <c r="H1883" s="1">
        <v>15780.5646695217</v>
      </c>
    </row>
    <row r="1884" spans="1:8" x14ac:dyDescent="0.25">
      <c r="A1884">
        <v>1882</v>
      </c>
      <c r="B1884">
        <v>7983</v>
      </c>
      <c r="C1884" t="s">
        <v>2653</v>
      </c>
      <c r="D1884" s="1">
        <v>2.1440782804786798E-2</v>
      </c>
      <c r="E1884" s="1">
        <v>3.0629689721123999E-4</v>
      </c>
      <c r="F1884" s="1">
        <v>70</v>
      </c>
      <c r="G1884" s="1">
        <v>15763.111397533399</v>
      </c>
      <c r="H1884" s="1">
        <v>12510.7066251379</v>
      </c>
    </row>
    <row r="1885" spans="1:8" x14ac:dyDescent="0.25">
      <c r="A1885">
        <v>1883</v>
      </c>
      <c r="B1885">
        <v>1950</v>
      </c>
      <c r="C1885" t="s">
        <v>2686</v>
      </c>
      <c r="D1885" s="1">
        <v>4.3115628368552386E-2</v>
      </c>
      <c r="E1885" s="1">
        <v>3.0578459835852757E-4</v>
      </c>
      <c r="F1885" s="1">
        <v>141</v>
      </c>
      <c r="G1885" s="1">
        <v>69043.370479420206</v>
      </c>
      <c r="H1885" s="1">
        <v>42522.619655046597</v>
      </c>
    </row>
    <row r="1886" spans="1:8" x14ac:dyDescent="0.25">
      <c r="A1886">
        <v>1884</v>
      </c>
      <c r="B1886">
        <v>6835</v>
      </c>
      <c r="C1886" t="s">
        <v>821</v>
      </c>
      <c r="D1886" s="1">
        <v>3.5125728422481794E-2</v>
      </c>
      <c r="E1886" s="1">
        <v>3.0544111671723298E-4</v>
      </c>
      <c r="F1886" s="1">
        <v>115</v>
      </c>
      <c r="G1886" s="1">
        <v>15608.0555398745</v>
      </c>
      <c r="H1886" s="1">
        <v>15608.0555398745</v>
      </c>
    </row>
    <row r="1887" spans="1:8" x14ac:dyDescent="0.25">
      <c r="A1887">
        <v>1885</v>
      </c>
      <c r="B1887">
        <v>5585</v>
      </c>
      <c r="C1887" t="s">
        <v>326</v>
      </c>
      <c r="D1887" s="1">
        <v>1.7077121116414743E-2</v>
      </c>
      <c r="E1887" s="1">
        <v>3.04948591364549E-4</v>
      </c>
      <c r="F1887" s="1">
        <v>56</v>
      </c>
      <c r="G1887" s="1">
        <v>9263.8952506041205</v>
      </c>
      <c r="H1887" s="1">
        <v>5336.50483670015</v>
      </c>
    </row>
    <row r="1888" spans="1:8" x14ac:dyDescent="0.25">
      <c r="A1888">
        <v>1886</v>
      </c>
      <c r="B1888">
        <v>4424</v>
      </c>
      <c r="C1888" t="s">
        <v>2567</v>
      </c>
      <c r="D1888" s="1">
        <v>3.0033933398248822E-2</v>
      </c>
      <c r="E1888" s="1">
        <v>3.0337306462877597E-4</v>
      </c>
      <c r="F1888" s="1">
        <v>99</v>
      </c>
      <c r="G1888" s="1">
        <v>22615.736173942099</v>
      </c>
      <c r="H1888" s="1">
        <v>16208.725426684499</v>
      </c>
    </row>
    <row r="1889" spans="1:8" x14ac:dyDescent="0.25">
      <c r="A1889">
        <v>1887</v>
      </c>
      <c r="B1889">
        <v>2244</v>
      </c>
      <c r="C1889" t="s">
        <v>2708</v>
      </c>
      <c r="D1889" s="1">
        <v>1.6646067847039127E-2</v>
      </c>
      <c r="E1889" s="1">
        <v>3.0265577903707501E-4</v>
      </c>
      <c r="F1889" s="1">
        <v>55</v>
      </c>
      <c r="G1889" s="1">
        <v>24379.216834084</v>
      </c>
      <c r="H1889" s="1">
        <v>11912.954262490901</v>
      </c>
    </row>
    <row r="1890" spans="1:8" x14ac:dyDescent="0.25">
      <c r="A1890">
        <v>1888</v>
      </c>
      <c r="B1890">
        <v>3281</v>
      </c>
      <c r="C1890" t="s">
        <v>657</v>
      </c>
      <c r="D1890" s="1">
        <v>0.10795013275491057</v>
      </c>
      <c r="E1890" s="1">
        <v>3.0238132424344698E-4</v>
      </c>
      <c r="F1890" s="1">
        <v>357</v>
      </c>
      <c r="G1890" s="1">
        <v>44466.328004544601</v>
      </c>
      <c r="H1890" s="1">
        <v>43311.993271589599</v>
      </c>
    </row>
    <row r="1891" spans="1:8" x14ac:dyDescent="0.25">
      <c r="A1891">
        <v>1889</v>
      </c>
      <c r="B1891">
        <v>580</v>
      </c>
      <c r="C1891" t="s">
        <v>1833</v>
      </c>
      <c r="D1891" s="1">
        <v>4.0795027540419283E-2</v>
      </c>
      <c r="E1891" s="1">
        <v>3.0218538918829098E-4</v>
      </c>
      <c r="F1891" s="1">
        <v>135</v>
      </c>
      <c r="G1891" s="1">
        <v>17528.1979331853</v>
      </c>
      <c r="H1891" s="1">
        <v>17528.1979331853</v>
      </c>
    </row>
    <row r="1892" spans="1:8" x14ac:dyDescent="0.25">
      <c r="A1892">
        <v>1890</v>
      </c>
      <c r="B1892">
        <v>2132</v>
      </c>
      <c r="C1892" t="s">
        <v>138</v>
      </c>
      <c r="D1892" s="1">
        <v>2.3683709867293238E-2</v>
      </c>
      <c r="E1892" s="1">
        <v>2.9979379578852201E-4</v>
      </c>
      <c r="F1892" s="1">
        <v>79</v>
      </c>
      <c r="G1892" s="1">
        <v>16049.169287783399</v>
      </c>
      <c r="H1892" s="1">
        <v>9049.1714579291802</v>
      </c>
    </row>
    <row r="1893" spans="1:8" x14ac:dyDescent="0.25">
      <c r="A1893">
        <v>1891</v>
      </c>
      <c r="B1893">
        <v>1680</v>
      </c>
      <c r="C1893" t="s">
        <v>1439</v>
      </c>
      <c r="D1893" s="1">
        <v>2.9039577395214781E-2</v>
      </c>
      <c r="E1893" s="1">
        <v>2.9937708654860599E-4</v>
      </c>
      <c r="F1893" s="1">
        <v>97</v>
      </c>
      <c r="G1893" s="1">
        <v>13315.4628013316</v>
      </c>
      <c r="H1893" s="1">
        <v>11968.0294443246</v>
      </c>
    </row>
    <row r="1894" spans="1:8" x14ac:dyDescent="0.25">
      <c r="A1894">
        <v>1892</v>
      </c>
      <c r="B1894">
        <v>1791</v>
      </c>
      <c r="C1894" t="s">
        <v>1598</v>
      </c>
      <c r="D1894" s="1">
        <v>4.9687317174976882E-2</v>
      </c>
      <c r="E1894" s="1">
        <v>2.9752884535914301E-4</v>
      </c>
      <c r="F1894" s="1">
        <v>167</v>
      </c>
      <c r="G1894" s="1">
        <v>21198.326264956198</v>
      </c>
      <c r="H1894" s="1">
        <v>21198.326264956198</v>
      </c>
    </row>
    <row r="1895" spans="1:8" x14ac:dyDescent="0.25">
      <c r="A1895">
        <v>1893</v>
      </c>
      <c r="B1895">
        <v>4077</v>
      </c>
      <c r="C1895" t="s">
        <v>2033</v>
      </c>
      <c r="D1895" s="1">
        <v>5.2920267455814768E-2</v>
      </c>
      <c r="E1895" s="1">
        <v>2.9730487334727397E-4</v>
      </c>
      <c r="F1895" s="1">
        <v>178</v>
      </c>
      <c r="G1895" s="1">
        <v>26174.818518967098</v>
      </c>
      <c r="H1895" s="1">
        <v>26174.818518967098</v>
      </c>
    </row>
    <row r="1896" spans="1:8" x14ac:dyDescent="0.25">
      <c r="A1896">
        <v>1894</v>
      </c>
      <c r="B1896">
        <v>3431</v>
      </c>
      <c r="C1896" t="s">
        <v>1318</v>
      </c>
      <c r="D1896" s="1">
        <v>2.4513352065664722E-2</v>
      </c>
      <c r="E1896" s="1">
        <v>2.9534159115258702E-4</v>
      </c>
      <c r="F1896" s="1">
        <v>83</v>
      </c>
      <c r="G1896" s="1">
        <v>11643.949938211999</v>
      </c>
      <c r="H1896" s="1">
        <v>11643.949938211999</v>
      </c>
    </row>
    <row r="1897" spans="1:8" x14ac:dyDescent="0.25">
      <c r="A1897">
        <v>1895</v>
      </c>
      <c r="B1897">
        <v>6315</v>
      </c>
      <c r="C1897" t="s">
        <v>2754</v>
      </c>
      <c r="D1897" s="1">
        <v>2.0549214640198368E-3</v>
      </c>
      <c r="E1897" s="1">
        <v>2.9356020914569095E-4</v>
      </c>
      <c r="F1897" s="1">
        <v>7</v>
      </c>
      <c r="G1897" s="1">
        <v>28248.116383882199</v>
      </c>
      <c r="H1897" s="1">
        <v>12017.3608204176</v>
      </c>
    </row>
    <row r="1898" spans="1:8" x14ac:dyDescent="0.25">
      <c r="A1898">
        <v>1896</v>
      </c>
      <c r="B1898">
        <v>3533</v>
      </c>
      <c r="C1898" t="s">
        <v>1793</v>
      </c>
      <c r="D1898" s="1">
        <v>5.4520971804428109E-2</v>
      </c>
      <c r="E1898" s="1">
        <v>2.9155599895416102E-4</v>
      </c>
      <c r="F1898" s="1">
        <v>187</v>
      </c>
      <c r="G1898" s="1">
        <v>20128.8983466846</v>
      </c>
      <c r="H1898" s="1">
        <v>20128.8983466846</v>
      </c>
    </row>
    <row r="1899" spans="1:8" x14ac:dyDescent="0.25">
      <c r="A1899">
        <v>1897</v>
      </c>
      <c r="B1899">
        <v>9034</v>
      </c>
      <c r="C1899" t="s">
        <v>728</v>
      </c>
      <c r="D1899" s="1">
        <v>2.6236994242074298E-3</v>
      </c>
      <c r="E1899" s="1">
        <v>2.9152215824526997E-4</v>
      </c>
      <c r="F1899" s="1">
        <v>9</v>
      </c>
      <c r="G1899" s="1">
        <v>836.52313223398301</v>
      </c>
      <c r="H1899" s="1">
        <v>836.52313223398301</v>
      </c>
    </row>
    <row r="1900" spans="1:8" x14ac:dyDescent="0.25">
      <c r="A1900">
        <v>1898</v>
      </c>
      <c r="B1900">
        <v>3214</v>
      </c>
      <c r="C1900" t="s">
        <v>1609</v>
      </c>
      <c r="D1900" s="1">
        <v>1.454023636530965E-2</v>
      </c>
      <c r="E1900" s="1">
        <v>2.90804727306193E-4</v>
      </c>
      <c r="F1900" s="1">
        <v>50</v>
      </c>
      <c r="G1900" s="1">
        <v>14154.859830319199</v>
      </c>
      <c r="H1900" s="1">
        <v>9103.4043943596207</v>
      </c>
    </row>
    <row r="1901" spans="1:8" x14ac:dyDescent="0.25">
      <c r="A1901">
        <v>1899</v>
      </c>
      <c r="B1901">
        <v>4408</v>
      </c>
      <c r="C1901" t="s">
        <v>2428</v>
      </c>
      <c r="D1901" s="1">
        <v>2.1173073645809979E-2</v>
      </c>
      <c r="E1901" s="1">
        <v>2.9004210473712301E-4</v>
      </c>
      <c r="F1901" s="1">
        <v>73</v>
      </c>
      <c r="G1901" s="1">
        <v>28859.629859791399</v>
      </c>
      <c r="H1901" s="1">
        <v>12102.7686129064</v>
      </c>
    </row>
    <row r="1902" spans="1:8" x14ac:dyDescent="0.25">
      <c r="A1902">
        <v>1900</v>
      </c>
      <c r="B1902">
        <v>1988</v>
      </c>
      <c r="C1902" t="s">
        <v>2786</v>
      </c>
      <c r="D1902" s="1">
        <v>8.6869490763202795E-4</v>
      </c>
      <c r="E1902" s="1">
        <v>2.8956496921067598E-4</v>
      </c>
      <c r="F1902" s="1">
        <v>3</v>
      </c>
      <c r="G1902" s="1">
        <v>3757.89549903229</v>
      </c>
      <c r="H1902" s="1">
        <v>706.88773917449805</v>
      </c>
    </row>
    <row r="1903" spans="1:8" x14ac:dyDescent="0.25">
      <c r="A1903">
        <v>1901</v>
      </c>
      <c r="B1903">
        <v>4445</v>
      </c>
      <c r="C1903" t="s">
        <v>2826</v>
      </c>
      <c r="D1903" s="1">
        <v>8.6581794175377594E-4</v>
      </c>
      <c r="E1903" s="1">
        <v>2.8860598058459198E-4</v>
      </c>
      <c r="F1903" s="1">
        <v>3</v>
      </c>
      <c r="G1903" s="1">
        <v>2568.4452416526801</v>
      </c>
      <c r="H1903" s="1">
        <v>401.10460427557899</v>
      </c>
    </row>
    <row r="1904" spans="1:8" x14ac:dyDescent="0.25">
      <c r="A1904">
        <v>1902</v>
      </c>
      <c r="B1904">
        <v>3543</v>
      </c>
      <c r="C1904" t="s">
        <v>269</v>
      </c>
      <c r="D1904" s="1">
        <v>8.7445589575409405E-2</v>
      </c>
      <c r="E1904" s="1">
        <v>2.8859930552940397E-4</v>
      </c>
      <c r="F1904" s="1">
        <v>303</v>
      </c>
      <c r="G1904" s="1">
        <v>34249.9271393085</v>
      </c>
      <c r="H1904" s="1">
        <v>34249.9271393085</v>
      </c>
    </row>
    <row r="1905" spans="1:8" x14ac:dyDescent="0.25">
      <c r="A1905">
        <v>1903</v>
      </c>
      <c r="B1905">
        <v>6525</v>
      </c>
      <c r="C1905" t="s">
        <v>1644</v>
      </c>
      <c r="D1905" s="1">
        <v>3.7039684105096525E-3</v>
      </c>
      <c r="E1905" s="1">
        <v>2.8492064696228098E-4</v>
      </c>
      <c r="F1905" s="1">
        <v>13</v>
      </c>
      <c r="G1905" s="1">
        <v>1637.36423429717</v>
      </c>
      <c r="H1905" s="1">
        <v>1401.75152768202</v>
      </c>
    </row>
    <row r="1906" spans="1:8" x14ac:dyDescent="0.25">
      <c r="A1906">
        <v>1904</v>
      </c>
      <c r="B1906">
        <v>8487</v>
      </c>
      <c r="C1906" t="s">
        <v>2441</v>
      </c>
      <c r="D1906" s="1">
        <v>1.9282505685389882E-2</v>
      </c>
      <c r="E1906" s="1">
        <v>2.8356626007926299E-4</v>
      </c>
      <c r="F1906" s="1">
        <v>68</v>
      </c>
      <c r="G1906" s="1">
        <v>6559.0005809087197</v>
      </c>
      <c r="H1906" s="1">
        <v>6559.0005809087197</v>
      </c>
    </row>
    <row r="1907" spans="1:8" x14ac:dyDescent="0.25">
      <c r="A1907">
        <v>1905</v>
      </c>
      <c r="B1907">
        <v>4931</v>
      </c>
      <c r="C1907" t="s">
        <v>2755</v>
      </c>
      <c r="D1907" s="1">
        <v>7.0876551207107756E-3</v>
      </c>
      <c r="E1907" s="1">
        <v>2.8350620482843101E-4</v>
      </c>
      <c r="F1907" s="1">
        <v>25</v>
      </c>
      <c r="G1907" s="1">
        <v>6444.7052237797197</v>
      </c>
      <c r="H1907" s="1">
        <v>4192.83404945659</v>
      </c>
    </row>
    <row r="1908" spans="1:8" x14ac:dyDescent="0.25">
      <c r="A1908">
        <v>1906</v>
      </c>
      <c r="B1908">
        <v>1005</v>
      </c>
      <c r="C1908" t="s">
        <v>2026</v>
      </c>
      <c r="D1908" s="1">
        <v>7.2780372950785495E-3</v>
      </c>
      <c r="E1908" s="1">
        <v>2.79924511349175E-4</v>
      </c>
      <c r="F1908" s="1">
        <v>26</v>
      </c>
      <c r="G1908" s="1">
        <v>31566.7615778334</v>
      </c>
      <c r="H1908" s="1">
        <v>31566.7615778334</v>
      </c>
    </row>
    <row r="1909" spans="1:8" x14ac:dyDescent="0.25">
      <c r="A1909">
        <v>1907</v>
      </c>
      <c r="B1909">
        <v>2060</v>
      </c>
      <c r="C1909" t="s">
        <v>754</v>
      </c>
      <c r="D1909" s="1">
        <v>1.119394936804408E-2</v>
      </c>
      <c r="E1909" s="1">
        <v>2.7984873420110201E-4</v>
      </c>
      <c r="F1909" s="1">
        <v>40</v>
      </c>
      <c r="G1909" s="1">
        <v>6728.2285592220296</v>
      </c>
      <c r="H1909" s="1">
        <v>6728.2285592220296</v>
      </c>
    </row>
    <row r="1910" spans="1:8" x14ac:dyDescent="0.25">
      <c r="A1910">
        <v>1908</v>
      </c>
      <c r="B1910">
        <v>3882</v>
      </c>
      <c r="C1910" t="s">
        <v>2225</v>
      </c>
      <c r="D1910" s="1">
        <v>8.9003871992941758E-3</v>
      </c>
      <c r="E1910" s="1">
        <v>2.7813709997794299E-4</v>
      </c>
      <c r="F1910" s="1">
        <v>32</v>
      </c>
      <c r="G1910" s="1">
        <v>3775.6915211659002</v>
      </c>
      <c r="H1910" s="1">
        <v>3775.6915211659002</v>
      </c>
    </row>
    <row r="1911" spans="1:8" x14ac:dyDescent="0.25">
      <c r="A1911">
        <v>1909</v>
      </c>
      <c r="B1911">
        <v>5401</v>
      </c>
      <c r="C1911" t="s">
        <v>1832</v>
      </c>
      <c r="D1911" s="1">
        <v>2.7611039378278301E-3</v>
      </c>
      <c r="E1911" s="1">
        <v>2.76110393782783E-4</v>
      </c>
      <c r="F1911" s="1">
        <v>10</v>
      </c>
      <c r="G1911" s="1">
        <v>5012.9466332816901</v>
      </c>
      <c r="H1911" s="1">
        <v>1179.9135548116999</v>
      </c>
    </row>
    <row r="1912" spans="1:8" x14ac:dyDescent="0.25">
      <c r="A1912">
        <v>1910</v>
      </c>
      <c r="B1912">
        <v>1160</v>
      </c>
      <c r="C1912" t="s">
        <v>2126</v>
      </c>
      <c r="D1912" s="1">
        <v>4.6872133181743479E-3</v>
      </c>
      <c r="E1912" s="1">
        <v>2.75718430480844E-4</v>
      </c>
      <c r="F1912" s="1">
        <v>17</v>
      </c>
      <c r="G1912" s="1">
        <v>40596.660398145999</v>
      </c>
      <c r="H1912" s="1">
        <v>11883.318356249199</v>
      </c>
    </row>
    <row r="1913" spans="1:8" x14ac:dyDescent="0.25">
      <c r="A1913">
        <v>1911</v>
      </c>
      <c r="B1913">
        <v>2811</v>
      </c>
      <c r="C1913" t="s">
        <v>778</v>
      </c>
      <c r="D1913" s="1">
        <v>1.8464616271498164E-2</v>
      </c>
      <c r="E1913" s="1">
        <v>2.7559128763430098E-4</v>
      </c>
      <c r="F1913" s="1">
        <v>67</v>
      </c>
      <c r="G1913" s="1">
        <v>7855.6791407914698</v>
      </c>
      <c r="H1913" s="1">
        <v>7855.6791407914698</v>
      </c>
    </row>
    <row r="1914" spans="1:8" x14ac:dyDescent="0.25">
      <c r="A1914">
        <v>1912</v>
      </c>
      <c r="B1914">
        <v>7605</v>
      </c>
      <c r="C1914" t="s">
        <v>2098</v>
      </c>
      <c r="D1914" s="1">
        <v>9.0533999597095897E-3</v>
      </c>
      <c r="E1914" s="1">
        <v>2.7434545332453303E-4</v>
      </c>
      <c r="F1914" s="1">
        <v>33</v>
      </c>
      <c r="G1914" s="1">
        <v>13354.175212366999</v>
      </c>
      <c r="H1914" s="1">
        <v>11652.316366982601</v>
      </c>
    </row>
    <row r="1915" spans="1:8" x14ac:dyDescent="0.25">
      <c r="A1915">
        <v>1913</v>
      </c>
      <c r="B1915">
        <v>3890</v>
      </c>
      <c r="C1915" t="s">
        <v>3074</v>
      </c>
      <c r="D1915" s="1">
        <v>2.6006969814207071E-2</v>
      </c>
      <c r="E1915" s="1">
        <v>2.7090593556465699E-4</v>
      </c>
      <c r="F1915" s="1">
        <v>96</v>
      </c>
      <c r="G1915" s="1">
        <v>11886.078293705001</v>
      </c>
      <c r="H1915" s="1">
        <v>11483.9581507397</v>
      </c>
    </row>
    <row r="1916" spans="1:8" x14ac:dyDescent="0.25">
      <c r="A1916">
        <v>1914</v>
      </c>
      <c r="B1916">
        <v>1639</v>
      </c>
      <c r="C1916">
        <v>9690</v>
      </c>
      <c r="D1916" s="1">
        <v>6.4437644535731212E-2</v>
      </c>
      <c r="E1916" s="1">
        <v>2.7074640561231602E-4</v>
      </c>
      <c r="F1916" s="1">
        <v>238</v>
      </c>
      <c r="G1916" s="1">
        <v>27542.996823210698</v>
      </c>
      <c r="H1916" s="1">
        <v>27542.996823210698</v>
      </c>
    </row>
    <row r="1917" spans="1:8" x14ac:dyDescent="0.25">
      <c r="A1917">
        <v>1915</v>
      </c>
      <c r="B1917">
        <v>6607</v>
      </c>
      <c r="C1917" t="s">
        <v>3186</v>
      </c>
      <c r="D1917" s="1">
        <v>3.2266856504960875E-2</v>
      </c>
      <c r="E1917" s="1">
        <v>2.6889047087467398E-4</v>
      </c>
      <c r="F1917" s="1">
        <v>120</v>
      </c>
      <c r="G1917" s="1">
        <v>13071.947111087</v>
      </c>
      <c r="H1917" s="1">
        <v>13071.947111087</v>
      </c>
    </row>
    <row r="1918" spans="1:8" x14ac:dyDescent="0.25">
      <c r="A1918">
        <v>1916</v>
      </c>
      <c r="B1918">
        <v>4121</v>
      </c>
      <c r="C1918" t="s">
        <v>2377</v>
      </c>
      <c r="D1918" s="1">
        <v>5.668764303374272E-2</v>
      </c>
      <c r="E1918" s="1">
        <v>2.6739454261199397E-4</v>
      </c>
      <c r="F1918" s="1">
        <v>212</v>
      </c>
      <c r="G1918" s="1">
        <v>20491.337677918102</v>
      </c>
      <c r="H1918" s="1">
        <v>20491.337677918102</v>
      </c>
    </row>
    <row r="1919" spans="1:8" x14ac:dyDescent="0.25">
      <c r="A1919">
        <v>1917</v>
      </c>
      <c r="B1919">
        <v>3239</v>
      </c>
      <c r="C1919" t="s">
        <v>3477</v>
      </c>
      <c r="D1919" s="1">
        <v>5.31634031791774E-3</v>
      </c>
      <c r="E1919" s="1">
        <v>2.6581701589588699E-4</v>
      </c>
      <c r="F1919" s="1">
        <v>20</v>
      </c>
      <c r="G1919" s="1">
        <v>9891.2144651334893</v>
      </c>
      <c r="H1919" s="1">
        <v>3587.2513134586802</v>
      </c>
    </row>
    <row r="1920" spans="1:8" x14ac:dyDescent="0.25">
      <c r="A1920">
        <v>1918</v>
      </c>
      <c r="B1920">
        <v>2036</v>
      </c>
      <c r="C1920" t="s">
        <v>1374</v>
      </c>
      <c r="D1920" s="1">
        <v>0.10465265708826865</v>
      </c>
      <c r="E1920" s="1">
        <v>2.6561588093469203E-4</v>
      </c>
      <c r="F1920" s="1">
        <v>394</v>
      </c>
      <c r="G1920" s="1">
        <v>53467.337323789798</v>
      </c>
      <c r="H1920" s="1">
        <v>53467.337323789798</v>
      </c>
    </row>
    <row r="1921" spans="1:8" x14ac:dyDescent="0.25">
      <c r="A1921">
        <v>1919</v>
      </c>
      <c r="B1921">
        <v>7598</v>
      </c>
      <c r="C1921" t="s">
        <v>906</v>
      </c>
      <c r="D1921" s="1">
        <v>2.4693811816561335E-2</v>
      </c>
      <c r="E1921" s="1">
        <v>2.6552485824259499E-4</v>
      </c>
      <c r="F1921" s="1">
        <v>93</v>
      </c>
      <c r="G1921" s="1">
        <v>11059.932586373499</v>
      </c>
      <c r="H1921" s="1">
        <v>10857.4498369966</v>
      </c>
    </row>
    <row r="1922" spans="1:8" x14ac:dyDescent="0.25">
      <c r="A1922">
        <v>1920</v>
      </c>
      <c r="B1922">
        <v>4066</v>
      </c>
      <c r="C1922" t="s">
        <v>2344</v>
      </c>
      <c r="D1922" s="1">
        <v>3.7016398090076723E-2</v>
      </c>
      <c r="E1922" s="1">
        <v>2.6440284350054801E-4</v>
      </c>
      <c r="F1922" s="1">
        <v>140</v>
      </c>
      <c r="G1922" s="1">
        <v>13748.687888135</v>
      </c>
      <c r="H1922" s="1">
        <v>13748.687888135</v>
      </c>
    </row>
    <row r="1923" spans="1:8" x14ac:dyDescent="0.25">
      <c r="A1923">
        <v>1921</v>
      </c>
      <c r="B1923">
        <v>2108</v>
      </c>
      <c r="C1923" t="s">
        <v>1756</v>
      </c>
      <c r="D1923" s="1">
        <v>2.7105345211162427E-2</v>
      </c>
      <c r="E1923" s="1">
        <v>2.6315869137050901E-4</v>
      </c>
      <c r="F1923" s="1">
        <v>103</v>
      </c>
      <c r="G1923" s="1">
        <v>10691.9033313864</v>
      </c>
      <c r="H1923" s="1">
        <v>10691.9033313864</v>
      </c>
    </row>
    <row r="1924" spans="1:8" x14ac:dyDescent="0.25">
      <c r="A1924">
        <v>1922</v>
      </c>
      <c r="B1924">
        <v>6723</v>
      </c>
      <c r="C1924" t="s">
        <v>2341</v>
      </c>
      <c r="D1924" s="1">
        <v>4.8126076167867939E-2</v>
      </c>
      <c r="E1924" s="1">
        <v>2.6155476178189098E-4</v>
      </c>
      <c r="F1924" s="1">
        <v>184</v>
      </c>
      <c r="G1924" s="1">
        <v>20879.844620522701</v>
      </c>
      <c r="H1924" s="1">
        <v>19212.614455477698</v>
      </c>
    </row>
    <row r="1925" spans="1:8" x14ac:dyDescent="0.25">
      <c r="A1925">
        <v>1923</v>
      </c>
      <c r="B1925">
        <v>6523</v>
      </c>
      <c r="C1925" t="s">
        <v>3309</v>
      </c>
      <c r="D1925" s="1">
        <v>2.3983258687223188E-2</v>
      </c>
      <c r="E1925" s="1">
        <v>2.60687594426339E-4</v>
      </c>
      <c r="F1925" s="1">
        <v>92</v>
      </c>
      <c r="G1925" s="1">
        <v>8831.8074269334393</v>
      </c>
      <c r="H1925" s="1">
        <v>8831.8074269334393</v>
      </c>
    </row>
    <row r="1926" spans="1:8" x14ac:dyDescent="0.25">
      <c r="A1926">
        <v>1924</v>
      </c>
      <c r="B1926">
        <v>3207</v>
      </c>
      <c r="C1926" t="s">
        <v>3129</v>
      </c>
      <c r="D1926" s="1">
        <v>4.6745950198761902E-3</v>
      </c>
      <c r="E1926" s="1">
        <v>2.59699723326455E-4</v>
      </c>
      <c r="F1926" s="1">
        <v>18</v>
      </c>
      <c r="G1926" s="1">
        <v>19354.556046600101</v>
      </c>
      <c r="H1926" s="1">
        <v>1888.10686230701</v>
      </c>
    </row>
    <row r="1927" spans="1:8" x14ac:dyDescent="0.25">
      <c r="A1927">
        <v>1925</v>
      </c>
      <c r="B1927">
        <v>2907</v>
      </c>
      <c r="C1927" t="s">
        <v>1768</v>
      </c>
      <c r="D1927" s="1">
        <v>3.5133317892622716E-2</v>
      </c>
      <c r="E1927" s="1">
        <v>2.5458926009146898E-4</v>
      </c>
      <c r="F1927" s="1">
        <v>138</v>
      </c>
      <c r="G1927" s="1">
        <v>15628.5100883123</v>
      </c>
      <c r="H1927" s="1">
        <v>15628.5100883123</v>
      </c>
    </row>
    <row r="1928" spans="1:8" x14ac:dyDescent="0.25">
      <c r="A1928">
        <v>1926</v>
      </c>
      <c r="B1928">
        <v>7028</v>
      </c>
      <c r="C1928" t="s">
        <v>1494</v>
      </c>
      <c r="D1928" s="1">
        <v>2.2605382785678623E-2</v>
      </c>
      <c r="E1928" s="1">
        <v>2.5399306500762498E-4</v>
      </c>
      <c r="F1928" s="1">
        <v>89</v>
      </c>
      <c r="G1928" s="1">
        <v>8162.5664065708797</v>
      </c>
      <c r="H1928" s="1">
        <v>7920.8950858857297</v>
      </c>
    </row>
    <row r="1929" spans="1:8" x14ac:dyDescent="0.25">
      <c r="A1929">
        <v>1927</v>
      </c>
      <c r="B1929">
        <v>2063</v>
      </c>
      <c r="C1929" t="s">
        <v>2580</v>
      </c>
      <c r="D1929" s="1">
        <v>3.1684570925287377E-2</v>
      </c>
      <c r="E1929" s="1">
        <v>2.5347656740229901E-4</v>
      </c>
      <c r="F1929" s="1">
        <v>125</v>
      </c>
      <c r="G1929" s="1">
        <v>69280.849471834605</v>
      </c>
      <c r="H1929" s="1">
        <v>37629.380834729403</v>
      </c>
    </row>
    <row r="1930" spans="1:8" x14ac:dyDescent="0.25">
      <c r="A1930">
        <v>1928</v>
      </c>
      <c r="B1930">
        <v>3745</v>
      </c>
      <c r="C1930" t="s">
        <v>1969</v>
      </c>
      <c r="D1930" s="1">
        <v>1.0392063052482411E-2</v>
      </c>
      <c r="E1930" s="1">
        <v>2.5346495249957098E-4</v>
      </c>
      <c r="F1930" s="1">
        <v>41</v>
      </c>
      <c r="G1930" s="1">
        <v>4312.8610376873903</v>
      </c>
      <c r="H1930" s="1">
        <v>4312.8610376873903</v>
      </c>
    </row>
    <row r="1931" spans="1:8" x14ac:dyDescent="0.25">
      <c r="A1931">
        <v>1929</v>
      </c>
      <c r="B1931">
        <v>3507</v>
      </c>
      <c r="C1931" t="s">
        <v>1820</v>
      </c>
      <c r="D1931" s="1">
        <v>2.8092269362784146E-2</v>
      </c>
      <c r="E1931" s="1">
        <v>2.50823833596287E-4</v>
      </c>
      <c r="F1931" s="1">
        <v>112</v>
      </c>
      <c r="G1931" s="1">
        <v>66426.892049802496</v>
      </c>
      <c r="H1931" s="1">
        <v>66426.892049802496</v>
      </c>
    </row>
    <row r="1932" spans="1:8" x14ac:dyDescent="0.25">
      <c r="A1932">
        <v>1930</v>
      </c>
      <c r="B1932">
        <v>4938</v>
      </c>
      <c r="C1932" t="s">
        <v>3245</v>
      </c>
      <c r="D1932" s="1">
        <v>1.3280759860975247E-2</v>
      </c>
      <c r="E1932" s="1">
        <v>2.5058037473538202E-4</v>
      </c>
      <c r="F1932" s="1">
        <v>53</v>
      </c>
      <c r="G1932" s="1">
        <v>7693.8320845062899</v>
      </c>
      <c r="H1932" s="1">
        <v>5038.5617670746697</v>
      </c>
    </row>
    <row r="1933" spans="1:8" x14ac:dyDescent="0.25">
      <c r="A1933">
        <v>1931</v>
      </c>
      <c r="B1933">
        <v>5765</v>
      </c>
      <c r="C1933" t="s">
        <v>1988</v>
      </c>
      <c r="D1933" s="1">
        <v>2.0886030099685968E-2</v>
      </c>
      <c r="E1933" s="1">
        <v>2.48643215472452E-4</v>
      </c>
      <c r="F1933" s="1">
        <v>84</v>
      </c>
      <c r="G1933" s="1">
        <v>9423.8185649339193</v>
      </c>
      <c r="H1933" s="1">
        <v>9423.8185649339193</v>
      </c>
    </row>
    <row r="1934" spans="1:8" x14ac:dyDescent="0.25">
      <c r="A1934">
        <v>1932</v>
      </c>
      <c r="B1934">
        <v>3219</v>
      </c>
      <c r="C1934" t="s">
        <v>2085</v>
      </c>
      <c r="D1934" s="1">
        <v>2.4816682703583601E-3</v>
      </c>
      <c r="E1934" s="1">
        <v>2.48166827035836E-4</v>
      </c>
      <c r="F1934" s="1">
        <v>10</v>
      </c>
      <c r="G1934" s="1">
        <v>44739.863542106301</v>
      </c>
      <c r="H1934" s="1">
        <v>44739.863542106301</v>
      </c>
    </row>
    <row r="1935" spans="1:8" x14ac:dyDescent="0.25">
      <c r="A1935">
        <v>1933</v>
      </c>
      <c r="B1935">
        <v>1538</v>
      </c>
      <c r="C1935" t="s">
        <v>2578</v>
      </c>
      <c r="D1935" s="1">
        <v>4.1987425905637855E-3</v>
      </c>
      <c r="E1935" s="1">
        <v>2.4698485826845799E-4</v>
      </c>
      <c r="F1935" s="1">
        <v>17</v>
      </c>
      <c r="G1935" s="1">
        <v>8577.8019484878296</v>
      </c>
      <c r="H1935" s="1">
        <v>2987.6026275020299</v>
      </c>
    </row>
    <row r="1936" spans="1:8" x14ac:dyDescent="0.25">
      <c r="A1936">
        <v>1934</v>
      </c>
      <c r="B1936">
        <v>986</v>
      </c>
      <c r="C1936" t="s">
        <v>2390</v>
      </c>
      <c r="D1936" s="1">
        <v>8.5342099960339576E-2</v>
      </c>
      <c r="E1936" s="1">
        <v>2.4665346809346698E-4</v>
      </c>
      <c r="F1936" s="1">
        <v>346</v>
      </c>
      <c r="G1936" s="1">
        <v>33221.606542236099</v>
      </c>
      <c r="H1936" s="1">
        <v>32076.122025179899</v>
      </c>
    </row>
    <row r="1937" spans="1:8" x14ac:dyDescent="0.25">
      <c r="A1937">
        <v>1935</v>
      </c>
      <c r="B1937">
        <v>1290</v>
      </c>
      <c r="C1937" t="s">
        <v>208</v>
      </c>
      <c r="D1937" s="1">
        <v>1.201761338131088E-2</v>
      </c>
      <c r="E1937" s="1">
        <v>2.4525741594512001E-4</v>
      </c>
      <c r="F1937" s="1">
        <v>49</v>
      </c>
      <c r="G1937" s="1">
        <v>8826.8608270198802</v>
      </c>
      <c r="H1937" s="1">
        <v>5163.0926367273096</v>
      </c>
    </row>
    <row r="1938" spans="1:8" x14ac:dyDescent="0.25">
      <c r="A1938">
        <v>1936</v>
      </c>
      <c r="B1938">
        <v>6067</v>
      </c>
      <c r="C1938" t="s">
        <v>1163</v>
      </c>
      <c r="D1938" s="1">
        <v>9.408344822828563E-3</v>
      </c>
      <c r="E1938" s="1">
        <v>2.4123961084175803E-4</v>
      </c>
      <c r="F1938" s="1">
        <v>39</v>
      </c>
      <c r="G1938" s="1">
        <v>6204.7090948569603</v>
      </c>
      <c r="H1938" s="1">
        <v>4296.6960863950499</v>
      </c>
    </row>
    <row r="1939" spans="1:8" x14ac:dyDescent="0.25">
      <c r="A1939">
        <v>1937</v>
      </c>
      <c r="B1939">
        <v>4653</v>
      </c>
      <c r="C1939" t="s">
        <v>2671</v>
      </c>
      <c r="D1939" s="1">
        <v>2.1920784956086927E-2</v>
      </c>
      <c r="E1939" s="1">
        <v>2.4088774677018601E-4</v>
      </c>
      <c r="F1939" s="1">
        <v>91</v>
      </c>
      <c r="G1939" s="1">
        <v>57351.156586803998</v>
      </c>
      <c r="H1939" s="1">
        <v>54915.488042521101</v>
      </c>
    </row>
    <row r="1940" spans="1:8" x14ac:dyDescent="0.25">
      <c r="A1940">
        <v>1938</v>
      </c>
      <c r="B1940">
        <v>3903</v>
      </c>
      <c r="C1940" t="s">
        <v>2081</v>
      </c>
      <c r="D1940" s="1">
        <v>4.6637307542114058E-2</v>
      </c>
      <c r="E1940" s="1">
        <v>2.4039849248512401E-4</v>
      </c>
      <c r="F1940" s="1">
        <v>194</v>
      </c>
      <c r="G1940" s="1">
        <v>24046.956364699101</v>
      </c>
      <c r="H1940" s="1">
        <v>24046.956364699101</v>
      </c>
    </row>
    <row r="1941" spans="1:8" x14ac:dyDescent="0.25">
      <c r="A1941">
        <v>1939</v>
      </c>
      <c r="B1941">
        <v>894</v>
      </c>
      <c r="C1941" t="s">
        <v>2024</v>
      </c>
      <c r="D1941" s="1">
        <v>1.4964633518865155E-2</v>
      </c>
      <c r="E1941" s="1">
        <v>2.3753386537881199E-4</v>
      </c>
      <c r="F1941" s="1">
        <v>63</v>
      </c>
      <c r="G1941" s="1">
        <v>7135.3674876059404</v>
      </c>
      <c r="H1941" s="1">
        <v>6578.4615269322603</v>
      </c>
    </row>
    <row r="1942" spans="1:8" x14ac:dyDescent="0.25">
      <c r="A1942">
        <v>1940</v>
      </c>
      <c r="B1942">
        <v>420</v>
      </c>
      <c r="C1942" t="s">
        <v>3413</v>
      </c>
      <c r="D1942" s="1">
        <v>2.6049648240442421E-3</v>
      </c>
      <c r="E1942" s="1">
        <v>2.3681498400402202E-4</v>
      </c>
      <c r="F1942" s="1">
        <v>11</v>
      </c>
      <c r="G1942" s="1">
        <v>9339.6058483757497</v>
      </c>
      <c r="H1942" s="1">
        <v>1238.4515675472401</v>
      </c>
    </row>
    <row r="1943" spans="1:8" x14ac:dyDescent="0.25">
      <c r="A1943">
        <v>1941</v>
      </c>
      <c r="B1943">
        <v>8753</v>
      </c>
      <c r="C1943" t="s">
        <v>1842</v>
      </c>
      <c r="D1943" s="1">
        <v>1.8830881072144561E-3</v>
      </c>
      <c r="E1943" s="1">
        <v>2.3538601340180701E-4</v>
      </c>
      <c r="F1943" s="1">
        <v>8</v>
      </c>
      <c r="G1943" s="1">
        <v>990.93973519517795</v>
      </c>
      <c r="H1943" s="1">
        <v>990.93973519517795</v>
      </c>
    </row>
    <row r="1944" spans="1:8" x14ac:dyDescent="0.25">
      <c r="A1944">
        <v>1942</v>
      </c>
      <c r="B1944">
        <v>2968</v>
      </c>
      <c r="C1944" t="s">
        <v>1452</v>
      </c>
      <c r="D1944" s="1">
        <v>8.6273174071245559E-2</v>
      </c>
      <c r="E1944" s="1">
        <v>2.3443797301968901E-4</v>
      </c>
      <c r="F1944" s="1">
        <v>368</v>
      </c>
      <c r="G1944" s="1">
        <v>51499.148039293301</v>
      </c>
      <c r="H1944" s="1">
        <v>51499.148039293301</v>
      </c>
    </row>
    <row r="1945" spans="1:8" x14ac:dyDescent="0.25">
      <c r="A1945">
        <v>1943</v>
      </c>
      <c r="B1945">
        <v>4093</v>
      </c>
      <c r="C1945">
        <v>10720</v>
      </c>
      <c r="D1945" s="1">
        <v>1.464771459241106E-2</v>
      </c>
      <c r="E1945" s="1">
        <v>2.3250340622874699E-4</v>
      </c>
      <c r="F1945" s="1">
        <v>63</v>
      </c>
      <c r="G1945" s="1">
        <v>7647.7028049599203</v>
      </c>
      <c r="H1945" s="1">
        <v>7647.7028049599203</v>
      </c>
    </row>
    <row r="1946" spans="1:8" x14ac:dyDescent="0.25">
      <c r="A1946">
        <v>1944</v>
      </c>
      <c r="B1946">
        <v>8028</v>
      </c>
      <c r="C1946" t="s">
        <v>1362</v>
      </c>
      <c r="D1946" s="1">
        <v>1.4415105083367364E-2</v>
      </c>
      <c r="E1946" s="1">
        <v>2.3250169489302201E-4</v>
      </c>
      <c r="F1946" s="1">
        <v>62</v>
      </c>
      <c r="G1946" s="1">
        <v>7015.9837679576303</v>
      </c>
      <c r="H1946" s="1">
        <v>5381.5662406287402</v>
      </c>
    </row>
    <row r="1947" spans="1:8" x14ac:dyDescent="0.25">
      <c r="A1947">
        <v>1945</v>
      </c>
      <c r="B1947">
        <v>5123</v>
      </c>
      <c r="C1947" t="s">
        <v>2333</v>
      </c>
      <c r="D1947" s="1">
        <v>7.66448858711514E-3</v>
      </c>
      <c r="E1947" s="1">
        <v>2.3225722991258E-4</v>
      </c>
      <c r="F1947" s="1">
        <v>33</v>
      </c>
      <c r="G1947" s="1">
        <v>3211.5434912209998</v>
      </c>
      <c r="H1947" s="1">
        <v>3211.5434912209998</v>
      </c>
    </row>
    <row r="1948" spans="1:8" x14ac:dyDescent="0.25">
      <c r="A1948">
        <v>1946</v>
      </c>
      <c r="B1948">
        <v>1147</v>
      </c>
      <c r="C1948" t="s">
        <v>3201</v>
      </c>
      <c r="D1948" s="1">
        <v>1.1340436618502005E-2</v>
      </c>
      <c r="E1948" s="1">
        <v>2.31437482010245E-4</v>
      </c>
      <c r="F1948" s="1">
        <v>49</v>
      </c>
      <c r="G1948" s="1">
        <v>8753.0144696052103</v>
      </c>
      <c r="H1948" s="1">
        <v>5233.0326281603202</v>
      </c>
    </row>
    <row r="1949" spans="1:8" x14ac:dyDescent="0.25">
      <c r="A1949">
        <v>1947</v>
      </c>
      <c r="B1949">
        <v>6077</v>
      </c>
      <c r="C1949" t="s">
        <v>3029</v>
      </c>
      <c r="D1949" s="1">
        <v>1.5184026977542104E-2</v>
      </c>
      <c r="E1949" s="1">
        <v>2.3006101481124399E-4</v>
      </c>
      <c r="F1949" s="1">
        <v>66</v>
      </c>
      <c r="G1949" s="1">
        <v>6562.8215408144497</v>
      </c>
      <c r="H1949" s="1">
        <v>6562.8215408144497</v>
      </c>
    </row>
    <row r="1950" spans="1:8" x14ac:dyDescent="0.25">
      <c r="A1950">
        <v>1948</v>
      </c>
      <c r="B1950">
        <v>8427</v>
      </c>
      <c r="C1950">
        <v>86032</v>
      </c>
      <c r="D1950" s="1">
        <v>1.607191533550799E-3</v>
      </c>
      <c r="E1950" s="1">
        <v>2.29598790507257E-4</v>
      </c>
      <c r="F1950" s="1">
        <v>7</v>
      </c>
      <c r="G1950" s="1">
        <v>4656.0496808919797</v>
      </c>
      <c r="H1950" s="1">
        <v>1615.6840142215899</v>
      </c>
    </row>
    <row r="1951" spans="1:8" x14ac:dyDescent="0.25">
      <c r="A1951">
        <v>1949</v>
      </c>
      <c r="B1951">
        <v>7045</v>
      </c>
      <c r="C1951" t="s">
        <v>3081</v>
      </c>
      <c r="D1951" s="1">
        <v>2.535940175178945E-2</v>
      </c>
      <c r="E1951" s="1">
        <v>2.2846307884495E-4</v>
      </c>
      <c r="F1951" s="1">
        <v>111</v>
      </c>
      <c r="G1951" s="1">
        <v>30497.3427972883</v>
      </c>
      <c r="H1951" s="1">
        <v>21140.1681244266</v>
      </c>
    </row>
    <row r="1952" spans="1:8" x14ac:dyDescent="0.25">
      <c r="A1952">
        <v>1950</v>
      </c>
      <c r="B1952">
        <v>6538</v>
      </c>
      <c r="C1952" t="s">
        <v>2118</v>
      </c>
      <c r="D1952" s="1">
        <v>7.5314769205138982E-3</v>
      </c>
      <c r="E1952" s="1">
        <v>2.28226573348906E-4</v>
      </c>
      <c r="F1952" s="1">
        <v>33</v>
      </c>
      <c r="G1952" s="1">
        <v>6119.8904056106103</v>
      </c>
      <c r="H1952" s="1">
        <v>6119.8904056106103</v>
      </c>
    </row>
    <row r="1953" spans="1:8" x14ac:dyDescent="0.25">
      <c r="A1953">
        <v>1951</v>
      </c>
      <c r="B1953">
        <v>455</v>
      </c>
      <c r="C1953" t="s">
        <v>191</v>
      </c>
      <c r="D1953" s="1">
        <v>6.7989564178941239E-2</v>
      </c>
      <c r="E1953" s="1">
        <v>2.2815289992933301E-4</v>
      </c>
      <c r="F1953" s="1">
        <v>298</v>
      </c>
      <c r="G1953" s="1">
        <v>29727.912285737399</v>
      </c>
      <c r="H1953" s="1">
        <v>29727.912285737399</v>
      </c>
    </row>
    <row r="1954" spans="1:8" x14ac:dyDescent="0.25">
      <c r="A1954">
        <v>1952</v>
      </c>
      <c r="B1954">
        <v>4997</v>
      </c>
      <c r="C1954" t="s">
        <v>2075</v>
      </c>
      <c r="D1954" s="1">
        <v>4.8303219117620477E-2</v>
      </c>
      <c r="E1954" s="1">
        <v>2.27845373196323E-4</v>
      </c>
      <c r="F1954" s="1">
        <v>212</v>
      </c>
      <c r="G1954" s="1">
        <v>31569.3587390393</v>
      </c>
      <c r="H1954" s="1">
        <v>31569.3587390393</v>
      </c>
    </row>
    <row r="1955" spans="1:8" x14ac:dyDescent="0.25">
      <c r="A1955">
        <v>1953</v>
      </c>
      <c r="B1955">
        <v>5710</v>
      </c>
      <c r="C1955" t="s">
        <v>3326</v>
      </c>
      <c r="D1955" s="1">
        <v>5.0017964271594217E-3</v>
      </c>
      <c r="E1955" s="1">
        <v>2.27354383052701E-4</v>
      </c>
      <c r="F1955" s="1">
        <v>22</v>
      </c>
      <c r="G1955" s="1">
        <v>10266.399663243599</v>
      </c>
      <c r="H1955" s="1">
        <v>1860.2649556086701</v>
      </c>
    </row>
    <row r="1956" spans="1:8" x14ac:dyDescent="0.25">
      <c r="A1956">
        <v>1954</v>
      </c>
      <c r="B1956">
        <v>1046</v>
      </c>
      <c r="C1956" t="s">
        <v>3275</v>
      </c>
      <c r="D1956" s="1">
        <v>1.5882226316642632E-2</v>
      </c>
      <c r="E1956" s="1">
        <v>2.2688894738060903E-4</v>
      </c>
      <c r="F1956" s="1">
        <v>70</v>
      </c>
      <c r="G1956" s="1">
        <v>7051.2780829405901</v>
      </c>
      <c r="H1956" s="1">
        <v>6410.4568157132899</v>
      </c>
    </row>
    <row r="1957" spans="1:8" x14ac:dyDescent="0.25">
      <c r="A1957">
        <v>1955</v>
      </c>
      <c r="B1957">
        <v>875</v>
      </c>
      <c r="C1957" t="s">
        <v>2399</v>
      </c>
      <c r="D1957" s="1">
        <v>6.7619061505805106E-3</v>
      </c>
      <c r="E1957" s="1">
        <v>2.2539687168601701E-4</v>
      </c>
      <c r="F1957" s="1">
        <v>30</v>
      </c>
      <c r="G1957" s="1">
        <v>19026.899458787098</v>
      </c>
      <c r="H1957" s="1">
        <v>3063.24377713989</v>
      </c>
    </row>
    <row r="1958" spans="1:8" x14ac:dyDescent="0.25">
      <c r="A1958">
        <v>1956</v>
      </c>
      <c r="B1958">
        <v>6047</v>
      </c>
      <c r="C1958" t="s">
        <v>1923</v>
      </c>
      <c r="D1958" s="1">
        <v>1.4645216660679866E-2</v>
      </c>
      <c r="E1958" s="1">
        <v>2.2531102554892101E-4</v>
      </c>
      <c r="F1958" s="1">
        <v>65</v>
      </c>
      <c r="G1958" s="1">
        <v>8479.9139595379092</v>
      </c>
      <c r="H1958" s="1">
        <v>8240.0572331663097</v>
      </c>
    </row>
    <row r="1959" spans="1:8" x14ac:dyDescent="0.25">
      <c r="A1959">
        <v>1957</v>
      </c>
      <c r="B1959">
        <v>3012</v>
      </c>
      <c r="C1959" t="s">
        <v>2265</v>
      </c>
      <c r="D1959" s="1">
        <v>3.3955937467856072E-2</v>
      </c>
      <c r="E1959" s="1">
        <v>2.2487375806527199E-4</v>
      </c>
      <c r="F1959" s="1">
        <v>151</v>
      </c>
      <c r="G1959" s="1">
        <v>16827.138098431798</v>
      </c>
      <c r="H1959" s="1">
        <v>16827.138098431798</v>
      </c>
    </row>
    <row r="1960" spans="1:8" x14ac:dyDescent="0.25">
      <c r="A1960">
        <v>1958</v>
      </c>
      <c r="B1960">
        <v>4596</v>
      </c>
      <c r="C1960" t="s">
        <v>1423</v>
      </c>
      <c r="D1960" s="1">
        <v>1.5045001866344217E-2</v>
      </c>
      <c r="E1960" s="1">
        <v>2.2455226666185399E-4</v>
      </c>
      <c r="F1960" s="1">
        <v>67</v>
      </c>
      <c r="G1960" s="1">
        <v>6865.4128514121203</v>
      </c>
      <c r="H1960" s="1">
        <v>6865.4128514121203</v>
      </c>
    </row>
    <row r="1961" spans="1:8" x14ac:dyDescent="0.25">
      <c r="A1961">
        <v>1959</v>
      </c>
      <c r="B1961">
        <v>4002</v>
      </c>
      <c r="C1961" t="s">
        <v>530</v>
      </c>
      <c r="D1961" s="1">
        <v>3.9800352120179572E-2</v>
      </c>
      <c r="E1961" s="1">
        <v>2.2234833586692499E-4</v>
      </c>
      <c r="F1961" s="1">
        <v>179</v>
      </c>
      <c r="G1961" s="1">
        <v>39043.058017040399</v>
      </c>
      <c r="H1961" s="1">
        <v>33138.459603656898</v>
      </c>
    </row>
    <row r="1962" spans="1:8" x14ac:dyDescent="0.25">
      <c r="A1962">
        <v>1960</v>
      </c>
      <c r="B1962">
        <v>8152</v>
      </c>
      <c r="C1962" t="s">
        <v>2688</v>
      </c>
      <c r="D1962" s="1">
        <v>5.2714317161529842E-3</v>
      </c>
      <c r="E1962" s="1">
        <v>2.1964298817304102E-4</v>
      </c>
      <c r="F1962" s="1">
        <v>24</v>
      </c>
      <c r="G1962" s="1">
        <v>3633.9488847069601</v>
      </c>
      <c r="H1962" s="1">
        <v>3633.9488847069601</v>
      </c>
    </row>
    <row r="1963" spans="1:8" x14ac:dyDescent="0.25">
      <c r="A1963">
        <v>1961</v>
      </c>
      <c r="B1963">
        <v>2492</v>
      </c>
      <c r="C1963" t="s">
        <v>239</v>
      </c>
      <c r="D1963" s="1">
        <v>2.9643900701902738E-2</v>
      </c>
      <c r="E1963" s="1">
        <v>2.1958444964372399E-4</v>
      </c>
      <c r="F1963" s="1">
        <v>135</v>
      </c>
      <c r="G1963" s="1">
        <v>20441.259860876999</v>
      </c>
      <c r="H1963" s="1">
        <v>14421.8375666832</v>
      </c>
    </row>
    <row r="1964" spans="1:8" x14ac:dyDescent="0.25">
      <c r="A1964">
        <v>1962</v>
      </c>
      <c r="B1964">
        <v>1189</v>
      </c>
      <c r="C1964" t="s">
        <v>2313</v>
      </c>
      <c r="D1964" s="1">
        <v>2.1100046865673551E-2</v>
      </c>
      <c r="E1964" s="1">
        <v>2.1752625634715E-4</v>
      </c>
      <c r="F1964" s="1">
        <v>97</v>
      </c>
      <c r="G1964" s="1">
        <v>8833.6806576248891</v>
      </c>
      <c r="H1964" s="1">
        <v>8833.6806576248891</v>
      </c>
    </row>
    <row r="1965" spans="1:8" x14ac:dyDescent="0.25">
      <c r="A1965">
        <v>1963</v>
      </c>
      <c r="B1965">
        <v>58</v>
      </c>
      <c r="C1965" t="s">
        <v>2433</v>
      </c>
      <c r="D1965" s="1">
        <v>1.302377769112122E-3</v>
      </c>
      <c r="E1965" s="1">
        <v>2.1706296151868701E-4</v>
      </c>
      <c r="F1965" s="1">
        <v>6</v>
      </c>
      <c r="G1965" s="1">
        <v>5728.4059945866402</v>
      </c>
      <c r="H1965" s="1">
        <v>779.93454426155802</v>
      </c>
    </row>
    <row r="1966" spans="1:8" x14ac:dyDescent="0.25">
      <c r="A1966">
        <v>1964</v>
      </c>
      <c r="B1966">
        <v>572</v>
      </c>
      <c r="C1966" t="s">
        <v>1241</v>
      </c>
      <c r="D1966" s="1">
        <v>1.6366381694990693E-2</v>
      </c>
      <c r="E1966" s="1">
        <v>2.15347127565667E-4</v>
      </c>
      <c r="F1966" s="1">
        <v>76</v>
      </c>
      <c r="G1966" s="1">
        <v>8839.5505908247596</v>
      </c>
      <c r="H1966" s="1">
        <v>8839.5505908247596</v>
      </c>
    </row>
    <row r="1967" spans="1:8" x14ac:dyDescent="0.25">
      <c r="A1967">
        <v>1965</v>
      </c>
      <c r="B1967">
        <v>438</v>
      </c>
      <c r="C1967" t="s">
        <v>1322</v>
      </c>
      <c r="D1967" s="1">
        <v>1.1194761403772544E-2</v>
      </c>
      <c r="E1967" s="1">
        <v>2.15283873149472E-4</v>
      </c>
      <c r="F1967" s="1">
        <v>52</v>
      </c>
      <c r="G1967" s="1">
        <v>5973.9084224683302</v>
      </c>
      <c r="H1967" s="1">
        <v>5973.9084224683302</v>
      </c>
    </row>
    <row r="1968" spans="1:8" x14ac:dyDescent="0.25">
      <c r="A1968">
        <v>1966</v>
      </c>
      <c r="B1968">
        <v>7490</v>
      </c>
      <c r="C1968" t="s">
        <v>2125</v>
      </c>
      <c r="D1968" s="1">
        <v>4.9149872426093649E-3</v>
      </c>
      <c r="E1968" s="1">
        <v>2.13695097504755E-4</v>
      </c>
      <c r="F1968" s="1">
        <v>23</v>
      </c>
      <c r="G1968" s="1">
        <v>10595.2996245592</v>
      </c>
      <c r="H1968" s="1">
        <v>10595.2996245592</v>
      </c>
    </row>
    <row r="1969" spans="1:8" x14ac:dyDescent="0.25">
      <c r="A1969">
        <v>1967</v>
      </c>
      <c r="B1969">
        <v>2991</v>
      </c>
      <c r="C1969" t="s">
        <v>2061</v>
      </c>
      <c r="D1969" s="1">
        <v>3.095230237873102E-2</v>
      </c>
      <c r="E1969" s="1">
        <v>2.13464154336076E-4</v>
      </c>
      <c r="F1969" s="1">
        <v>145</v>
      </c>
      <c r="G1969" s="1">
        <v>17331.695975212398</v>
      </c>
      <c r="H1969" s="1">
        <v>17331.695975212398</v>
      </c>
    </row>
    <row r="1970" spans="1:8" x14ac:dyDescent="0.25">
      <c r="A1970">
        <v>1968</v>
      </c>
      <c r="B1970">
        <v>951</v>
      </c>
      <c r="C1970" t="s">
        <v>2665</v>
      </c>
      <c r="D1970" s="1">
        <v>1.6313618022774611E-2</v>
      </c>
      <c r="E1970" s="1">
        <v>2.1186516912694299E-4</v>
      </c>
      <c r="F1970" s="1">
        <v>77</v>
      </c>
      <c r="G1970" s="1">
        <v>46289.497724998597</v>
      </c>
      <c r="H1970" s="1">
        <v>20474.740238178299</v>
      </c>
    </row>
    <row r="1971" spans="1:8" x14ac:dyDescent="0.25">
      <c r="A1971">
        <v>1969</v>
      </c>
      <c r="B1971">
        <v>3406</v>
      </c>
      <c r="C1971" t="s">
        <v>150</v>
      </c>
      <c r="D1971" s="1">
        <v>3.8640791727628472E-2</v>
      </c>
      <c r="E1971" s="1">
        <v>2.1115186736409E-4</v>
      </c>
      <c r="F1971" s="1">
        <v>183</v>
      </c>
      <c r="G1971" s="1">
        <v>20526.1790699581</v>
      </c>
      <c r="H1971" s="1">
        <v>18884.1727852084</v>
      </c>
    </row>
    <row r="1972" spans="1:8" x14ac:dyDescent="0.25">
      <c r="A1972">
        <v>1970</v>
      </c>
      <c r="B1972">
        <v>6585</v>
      </c>
      <c r="C1972" t="s">
        <v>2408</v>
      </c>
      <c r="D1972" s="1">
        <v>1.9851872921201271E-2</v>
      </c>
      <c r="E1972" s="1">
        <v>2.08967083381066E-4</v>
      </c>
      <c r="F1972" s="1">
        <v>95</v>
      </c>
      <c r="G1972" s="1">
        <v>9677.8329656842798</v>
      </c>
      <c r="H1972" s="1">
        <v>9172.6768992479592</v>
      </c>
    </row>
    <row r="1973" spans="1:8" x14ac:dyDescent="0.25">
      <c r="A1973">
        <v>1971</v>
      </c>
      <c r="B1973">
        <v>2191</v>
      </c>
      <c r="C1973" t="s">
        <v>3241</v>
      </c>
      <c r="D1973" s="1">
        <v>4.9785101173064157E-3</v>
      </c>
      <c r="E1973" s="1">
        <v>2.0743792155443399E-4</v>
      </c>
      <c r="F1973" s="1">
        <v>24</v>
      </c>
      <c r="G1973" s="1">
        <v>5420.1775942705599</v>
      </c>
      <c r="H1973" s="1">
        <v>3308.6659307374198</v>
      </c>
    </row>
    <row r="1974" spans="1:8" x14ac:dyDescent="0.25">
      <c r="A1974">
        <v>1972</v>
      </c>
      <c r="B1974">
        <v>1475</v>
      </c>
      <c r="C1974" t="s">
        <v>1593</v>
      </c>
      <c r="D1974" s="1">
        <v>2.2610209489301314E-2</v>
      </c>
      <c r="E1974" s="1">
        <v>2.0743311458074599E-4</v>
      </c>
      <c r="F1974" s="1">
        <v>109</v>
      </c>
      <c r="G1974" s="1">
        <v>24851.4009148767</v>
      </c>
      <c r="H1974" s="1">
        <v>10436.269476339001</v>
      </c>
    </row>
    <row r="1975" spans="1:8" x14ac:dyDescent="0.25">
      <c r="A1975">
        <v>1973</v>
      </c>
      <c r="B1975">
        <v>6880</v>
      </c>
      <c r="C1975" t="s">
        <v>1482</v>
      </c>
      <c r="D1975" s="1">
        <v>3.0536274240962693E-2</v>
      </c>
      <c r="E1975" s="1">
        <v>2.0632617730380199E-4</v>
      </c>
      <c r="F1975" s="1">
        <v>148</v>
      </c>
      <c r="G1975" s="1">
        <v>13621.9318026525</v>
      </c>
      <c r="H1975" s="1">
        <v>13621.9318026525</v>
      </c>
    </row>
    <row r="1976" spans="1:8" x14ac:dyDescent="0.25">
      <c r="A1976">
        <v>1974</v>
      </c>
      <c r="B1976">
        <v>4193</v>
      </c>
      <c r="C1976" t="s">
        <v>2495</v>
      </c>
      <c r="D1976" s="1">
        <v>4.7208888027096369E-3</v>
      </c>
      <c r="E1976" s="1">
        <v>2.05256034900419E-4</v>
      </c>
      <c r="F1976" s="1">
        <v>23</v>
      </c>
      <c r="G1976" s="1">
        <v>2992.2228390871801</v>
      </c>
      <c r="H1976" s="1">
        <v>2611.1508260319401</v>
      </c>
    </row>
    <row r="1977" spans="1:8" x14ac:dyDescent="0.25">
      <c r="A1977">
        <v>1975</v>
      </c>
      <c r="B1977">
        <v>1126</v>
      </c>
      <c r="C1977" t="s">
        <v>2938</v>
      </c>
      <c r="D1977" s="1">
        <v>3.2797232175757278E-3</v>
      </c>
      <c r="E1977" s="1">
        <v>2.0498270109848299E-4</v>
      </c>
      <c r="F1977" s="1">
        <v>16</v>
      </c>
      <c r="G1977" s="1">
        <v>4959.0869115116502</v>
      </c>
      <c r="H1977" s="1">
        <v>1691.5237333631501</v>
      </c>
    </row>
    <row r="1978" spans="1:8" x14ac:dyDescent="0.25">
      <c r="A1978">
        <v>1976</v>
      </c>
      <c r="B1978">
        <v>2837</v>
      </c>
      <c r="C1978" t="s">
        <v>2790</v>
      </c>
      <c r="D1978" s="1">
        <v>2.0404888714929499E-3</v>
      </c>
      <c r="E1978" s="1">
        <v>2.0404888714929499E-4</v>
      </c>
      <c r="F1978" s="1">
        <v>10</v>
      </c>
      <c r="G1978" s="1">
        <v>14110.2866237416</v>
      </c>
      <c r="H1978" s="1">
        <v>2389.4025960091599</v>
      </c>
    </row>
    <row r="1979" spans="1:8" x14ac:dyDescent="0.25">
      <c r="A1979">
        <v>1977</v>
      </c>
      <c r="B1979">
        <v>9699</v>
      </c>
      <c r="C1979" t="s">
        <v>324</v>
      </c>
      <c r="D1979" s="1">
        <v>1.831991663356632E-3</v>
      </c>
      <c r="E1979" s="1">
        <v>2.03554629261848E-4</v>
      </c>
      <c r="F1979" s="1">
        <v>9</v>
      </c>
      <c r="G1979" s="1">
        <v>1501.40824471935</v>
      </c>
      <c r="H1979" s="1">
        <v>989.41000821998</v>
      </c>
    </row>
    <row r="1980" spans="1:8" x14ac:dyDescent="0.25">
      <c r="A1980">
        <v>1978</v>
      </c>
      <c r="B1980">
        <v>621</v>
      </c>
      <c r="C1980" t="s">
        <v>1845</v>
      </c>
      <c r="D1980" s="1">
        <v>4.2644126342145719E-3</v>
      </c>
      <c r="E1980" s="1">
        <v>2.0306726829593199E-4</v>
      </c>
      <c r="F1980" s="1">
        <v>21</v>
      </c>
      <c r="G1980" s="1">
        <v>4188.8092118409204</v>
      </c>
      <c r="H1980" s="1">
        <v>3188.01764715626</v>
      </c>
    </row>
    <row r="1981" spans="1:8" x14ac:dyDescent="0.25">
      <c r="A1981">
        <v>1979</v>
      </c>
      <c r="B1981">
        <v>6971</v>
      </c>
      <c r="C1981" t="s">
        <v>2420</v>
      </c>
      <c r="D1981" s="1">
        <v>2.4912391890673718E-2</v>
      </c>
      <c r="E1981" s="1">
        <v>2.02539771468892E-4</v>
      </c>
      <c r="F1981" s="1">
        <v>123</v>
      </c>
      <c r="G1981" s="1">
        <v>12406.0820663223</v>
      </c>
      <c r="H1981" s="1">
        <v>12406.0820663223</v>
      </c>
    </row>
    <row r="1982" spans="1:8" x14ac:dyDescent="0.25">
      <c r="A1982">
        <v>1980</v>
      </c>
      <c r="B1982">
        <v>1761</v>
      </c>
      <c r="C1982" t="s">
        <v>3023</v>
      </c>
      <c r="D1982" s="1">
        <v>1.0550073483799769E-2</v>
      </c>
      <c r="E1982" s="1">
        <v>1.9905799026037301E-4</v>
      </c>
      <c r="F1982" s="1">
        <v>53</v>
      </c>
      <c r="G1982" s="1">
        <v>14952.467887906099</v>
      </c>
      <c r="H1982" s="1">
        <v>8031.1700230683</v>
      </c>
    </row>
    <row r="1983" spans="1:8" x14ac:dyDescent="0.25">
      <c r="A1983">
        <v>1981</v>
      </c>
      <c r="B1983">
        <v>1124</v>
      </c>
      <c r="C1983" t="s">
        <v>2921</v>
      </c>
      <c r="D1983" s="1">
        <v>1.0671259626617382E-2</v>
      </c>
      <c r="E1983" s="1">
        <v>1.9761591901143301E-4</v>
      </c>
      <c r="F1983" s="1">
        <v>54</v>
      </c>
      <c r="G1983" s="1">
        <v>4658.8808384437898</v>
      </c>
      <c r="H1983" s="1">
        <v>4658.8808384437898</v>
      </c>
    </row>
    <row r="1984" spans="1:8" x14ac:dyDescent="0.25">
      <c r="A1984">
        <v>1982</v>
      </c>
      <c r="B1984">
        <v>2853</v>
      </c>
      <c r="C1984" t="s">
        <v>1215</v>
      </c>
      <c r="D1984" s="1">
        <v>6.4750058330934239E-3</v>
      </c>
      <c r="E1984" s="1">
        <v>1.96212297972528E-4</v>
      </c>
      <c r="F1984" s="1">
        <v>33</v>
      </c>
      <c r="G1984" s="1">
        <v>3299.3477123723701</v>
      </c>
      <c r="H1984" s="1">
        <v>3299.3477123723701</v>
      </c>
    </row>
    <row r="1985" spans="1:8" x14ac:dyDescent="0.25">
      <c r="A1985">
        <v>1983</v>
      </c>
      <c r="B1985">
        <v>2691</v>
      </c>
      <c r="C1985" t="s">
        <v>2995</v>
      </c>
      <c r="D1985" s="1">
        <v>8.3769622437760791E-3</v>
      </c>
      <c r="E1985" s="1">
        <v>1.94813075436653E-4</v>
      </c>
      <c r="F1985" s="1">
        <v>43</v>
      </c>
      <c r="G1985" s="1">
        <v>12359.223185798201</v>
      </c>
      <c r="H1985" s="1">
        <v>4023.02881795035</v>
      </c>
    </row>
    <row r="1986" spans="1:8" x14ac:dyDescent="0.25">
      <c r="A1986">
        <v>1984</v>
      </c>
      <c r="B1986">
        <v>3784</v>
      </c>
      <c r="C1986" t="s">
        <v>1908</v>
      </c>
      <c r="D1986" s="1">
        <v>1.334301478840554E-3</v>
      </c>
      <c r="E1986" s="1">
        <v>1.9061449697722199E-4</v>
      </c>
      <c r="F1986" s="1">
        <v>7</v>
      </c>
      <c r="G1986" s="1">
        <v>9209.8908425849095</v>
      </c>
      <c r="H1986" s="1">
        <v>1424.93138403069</v>
      </c>
    </row>
    <row r="1987" spans="1:8" x14ac:dyDescent="0.25">
      <c r="A1987">
        <v>1985</v>
      </c>
      <c r="B1987">
        <v>3648</v>
      </c>
      <c r="C1987" t="s">
        <v>333</v>
      </c>
      <c r="D1987" s="1">
        <v>3.5074682835030964E-2</v>
      </c>
      <c r="E1987" s="1">
        <v>1.8460359386858401E-4</v>
      </c>
      <c r="F1987" s="1">
        <v>190</v>
      </c>
      <c r="G1987" s="1">
        <v>19516.508561533399</v>
      </c>
      <c r="H1987" s="1">
        <v>19516.508561533399</v>
      </c>
    </row>
    <row r="1988" spans="1:8" x14ac:dyDescent="0.25">
      <c r="A1988">
        <v>1986</v>
      </c>
      <c r="B1988">
        <v>1392</v>
      </c>
      <c r="C1988" t="s">
        <v>678</v>
      </c>
      <c r="D1988" s="1">
        <v>4.7720171502293851E-2</v>
      </c>
      <c r="E1988" s="1">
        <v>1.8424776641812299E-4</v>
      </c>
      <c r="F1988" s="1">
        <v>259</v>
      </c>
      <c r="G1988" s="1">
        <v>27985.998185965502</v>
      </c>
      <c r="H1988" s="1">
        <v>27985.998185965502</v>
      </c>
    </row>
    <row r="1989" spans="1:8" x14ac:dyDescent="0.25">
      <c r="A1989">
        <v>1987</v>
      </c>
      <c r="B1989">
        <v>2706</v>
      </c>
      <c r="C1989" t="s">
        <v>1431</v>
      </c>
      <c r="D1989" s="1">
        <v>7.90999015450616E-3</v>
      </c>
      <c r="E1989" s="1">
        <v>1.8395325940711999E-4</v>
      </c>
      <c r="F1989" s="1">
        <v>43</v>
      </c>
      <c r="G1989" s="1">
        <v>33079.2875920199</v>
      </c>
      <c r="H1989" s="1">
        <v>9529.0572863727903</v>
      </c>
    </row>
    <row r="1990" spans="1:8" x14ac:dyDescent="0.25">
      <c r="A1990">
        <v>1988</v>
      </c>
      <c r="B1990">
        <v>1518</v>
      </c>
      <c r="C1990" t="s">
        <v>1801</v>
      </c>
      <c r="D1990" s="1">
        <v>0.11154965638674599</v>
      </c>
      <c r="E1990" s="1">
        <v>1.8138155510039999E-4</v>
      </c>
      <c r="F1990" s="1">
        <v>615</v>
      </c>
      <c r="G1990" s="1">
        <v>66328.726404157394</v>
      </c>
      <c r="H1990" s="1">
        <v>66328.726404157394</v>
      </c>
    </row>
    <row r="1991" spans="1:8" x14ac:dyDescent="0.25">
      <c r="A1991">
        <v>1989</v>
      </c>
      <c r="B1991">
        <v>3230</v>
      </c>
      <c r="C1991" t="s">
        <v>2753</v>
      </c>
      <c r="D1991" s="1">
        <v>2.3471854691839841E-3</v>
      </c>
      <c r="E1991" s="1">
        <v>1.8055272839876801E-4</v>
      </c>
      <c r="F1991" s="1">
        <v>13</v>
      </c>
      <c r="G1991" s="1">
        <v>21090.6372801529</v>
      </c>
      <c r="H1991" s="1">
        <v>4025.5628316470902</v>
      </c>
    </row>
    <row r="1992" spans="1:8" x14ac:dyDescent="0.25">
      <c r="A1992">
        <v>1990</v>
      </c>
      <c r="B1992">
        <v>1763</v>
      </c>
      <c r="C1992" t="s">
        <v>3296</v>
      </c>
      <c r="D1992" s="1">
        <v>1.0656370205253179E-3</v>
      </c>
      <c r="E1992" s="1">
        <v>1.7760617008755298E-4</v>
      </c>
      <c r="F1992" s="1">
        <v>6</v>
      </c>
      <c r="G1992" s="1">
        <v>7144.3315527919303</v>
      </c>
      <c r="H1992" s="1">
        <v>546.003308580056</v>
      </c>
    </row>
    <row r="1993" spans="1:8" x14ac:dyDescent="0.25">
      <c r="A1993">
        <v>1991</v>
      </c>
      <c r="B1993">
        <v>2498</v>
      </c>
      <c r="C1993" t="s">
        <v>320</v>
      </c>
      <c r="D1993" s="1">
        <v>4.785038486454133E-2</v>
      </c>
      <c r="E1993" s="1">
        <v>1.7656968584701599E-4</v>
      </c>
      <c r="F1993" s="1">
        <v>271</v>
      </c>
      <c r="G1993" s="1">
        <v>27545.898715013001</v>
      </c>
      <c r="H1993" s="1">
        <v>27545.898715013001</v>
      </c>
    </row>
    <row r="1994" spans="1:8" x14ac:dyDescent="0.25">
      <c r="A1994">
        <v>1992</v>
      </c>
      <c r="B1994">
        <v>3106</v>
      </c>
      <c r="C1994" t="s">
        <v>3175</v>
      </c>
      <c r="D1994" s="1">
        <v>1.8321811267717019E-2</v>
      </c>
      <c r="E1994" s="1">
        <v>1.7449344064492399E-4</v>
      </c>
      <c r="F1994" s="1">
        <v>105</v>
      </c>
      <c r="G1994" s="1">
        <v>12660.3360574255</v>
      </c>
      <c r="H1994" s="1">
        <v>12208.7234765835</v>
      </c>
    </row>
    <row r="1995" spans="1:8" x14ac:dyDescent="0.25">
      <c r="A1995">
        <v>1993</v>
      </c>
      <c r="B1995">
        <v>8105</v>
      </c>
      <c r="C1995" t="s">
        <v>2067</v>
      </c>
      <c r="D1995" s="1">
        <v>6.2768873882315165E-3</v>
      </c>
      <c r="E1995" s="1">
        <v>1.7435798300643101E-4</v>
      </c>
      <c r="F1995" s="1">
        <v>36</v>
      </c>
      <c r="G1995" s="1">
        <v>10431.3936239502</v>
      </c>
      <c r="H1995" s="1">
        <v>10431.3936239502</v>
      </c>
    </row>
    <row r="1996" spans="1:8" x14ac:dyDescent="0.25">
      <c r="A1996">
        <v>1994</v>
      </c>
      <c r="B1996">
        <v>2555</v>
      </c>
      <c r="C1996" t="s">
        <v>412</v>
      </c>
      <c r="D1996" s="1">
        <v>1.9667981958151091E-2</v>
      </c>
      <c r="E1996" s="1">
        <v>1.7405293768275301E-4</v>
      </c>
      <c r="F1996" s="1">
        <v>113</v>
      </c>
      <c r="G1996" s="1">
        <v>10867.906165881201</v>
      </c>
      <c r="H1996" s="1">
        <v>10867.906165881201</v>
      </c>
    </row>
    <row r="1997" spans="1:8" x14ac:dyDescent="0.25">
      <c r="A1997">
        <v>1995</v>
      </c>
      <c r="B1997">
        <v>8027</v>
      </c>
      <c r="C1997" t="s">
        <v>3209</v>
      </c>
      <c r="D1997" s="1">
        <v>9.4899033803214315E-3</v>
      </c>
      <c r="E1997" s="1">
        <v>1.7254369782402604E-4</v>
      </c>
      <c r="F1997" s="1">
        <v>55</v>
      </c>
      <c r="G1997" s="1">
        <v>6179.9372954967603</v>
      </c>
      <c r="H1997" s="1">
        <v>5613.9147825155096</v>
      </c>
    </row>
    <row r="1998" spans="1:8" x14ac:dyDescent="0.25">
      <c r="A1998">
        <v>1996</v>
      </c>
      <c r="B1998">
        <v>5332</v>
      </c>
      <c r="C1998" t="s">
        <v>3392</v>
      </c>
      <c r="D1998" s="1">
        <v>1.6871964288251058E-2</v>
      </c>
      <c r="E1998" s="1">
        <v>1.72162900900521E-4</v>
      </c>
      <c r="F1998" s="1">
        <v>98</v>
      </c>
      <c r="G1998" s="1">
        <v>13278.333193168901</v>
      </c>
      <c r="H1998" s="1">
        <v>13278.333193168901</v>
      </c>
    </row>
    <row r="1999" spans="1:8" x14ac:dyDescent="0.25">
      <c r="A1999">
        <v>1997</v>
      </c>
      <c r="B1999">
        <v>2810</v>
      </c>
      <c r="C1999" t="s">
        <v>2367</v>
      </c>
      <c r="D1999" s="1">
        <v>4.4646394890062426E-2</v>
      </c>
      <c r="E1999" s="1">
        <v>1.7171690342331701E-4</v>
      </c>
      <c r="F1999" s="1">
        <v>260</v>
      </c>
      <c r="G1999" s="1">
        <v>26125.674623855</v>
      </c>
      <c r="H1999" s="1">
        <v>26125.674623855</v>
      </c>
    </row>
    <row r="2000" spans="1:8" x14ac:dyDescent="0.25">
      <c r="A2000">
        <v>1998</v>
      </c>
      <c r="B2000">
        <v>5149</v>
      </c>
      <c r="C2000" t="s">
        <v>2832</v>
      </c>
      <c r="D2000" s="1">
        <v>1.3692819856406799E-3</v>
      </c>
      <c r="E2000" s="1">
        <v>1.7116024820508499E-4</v>
      </c>
      <c r="F2000" s="1">
        <v>8</v>
      </c>
      <c r="G2000" s="1">
        <v>46581.962182370597</v>
      </c>
      <c r="H2000" s="1">
        <v>6577.3472472454096</v>
      </c>
    </row>
    <row r="2001" spans="1:8" x14ac:dyDescent="0.25">
      <c r="A2001">
        <v>1999</v>
      </c>
      <c r="B2001">
        <v>5291</v>
      </c>
      <c r="C2001" t="s">
        <v>2951</v>
      </c>
      <c r="D2001" s="1">
        <v>8.5630998527855204E-3</v>
      </c>
      <c r="E2001" s="1">
        <v>1.6790391868206904E-4</v>
      </c>
      <c r="F2001" s="1">
        <v>51</v>
      </c>
      <c r="G2001" s="1">
        <v>9105.2713039851697</v>
      </c>
      <c r="H2001" s="1">
        <v>5393.5689533531104</v>
      </c>
    </row>
    <row r="2002" spans="1:8" x14ac:dyDescent="0.25">
      <c r="A2002">
        <v>2000</v>
      </c>
      <c r="B2002">
        <v>8642</v>
      </c>
      <c r="C2002" t="s">
        <v>2500</v>
      </c>
      <c r="D2002" s="1">
        <v>8.2563942109321001E-3</v>
      </c>
      <c r="E2002" s="1">
        <v>1.6512788421864201E-4</v>
      </c>
      <c r="F2002" s="1">
        <v>50</v>
      </c>
      <c r="G2002" s="1">
        <v>8039.9736547581297</v>
      </c>
      <c r="H2002" s="1">
        <v>4973.8861379045602</v>
      </c>
    </row>
    <row r="2003" spans="1:8" x14ac:dyDescent="0.25">
      <c r="A2003">
        <v>2001</v>
      </c>
      <c r="B2003">
        <v>9289</v>
      </c>
      <c r="C2003" t="s">
        <v>2379</v>
      </c>
      <c r="D2003" s="1">
        <v>7.2540175976989162E-3</v>
      </c>
      <c r="E2003" s="1">
        <v>1.64864036311339E-4</v>
      </c>
      <c r="F2003" s="1">
        <v>44</v>
      </c>
      <c r="G2003" s="1">
        <v>5612.3201419078796</v>
      </c>
      <c r="H2003" s="1">
        <v>5612.3201419078796</v>
      </c>
    </row>
    <row r="2004" spans="1:8" x14ac:dyDescent="0.25">
      <c r="A2004">
        <v>2002</v>
      </c>
      <c r="B2004">
        <v>1460</v>
      </c>
      <c r="C2004" t="s">
        <v>3124</v>
      </c>
      <c r="D2004" s="1">
        <v>9.189413180000704E-3</v>
      </c>
      <c r="E2004" s="1">
        <v>1.6409666392858401E-4</v>
      </c>
      <c r="F2004" s="1">
        <v>56</v>
      </c>
      <c r="G2004" s="1">
        <v>8180.3467060455196</v>
      </c>
      <c r="H2004" s="1">
        <v>7502.4589258064798</v>
      </c>
    </row>
    <row r="2005" spans="1:8" x14ac:dyDescent="0.25">
      <c r="A2005">
        <v>2003</v>
      </c>
      <c r="B2005">
        <v>7339</v>
      </c>
      <c r="C2005" t="s">
        <v>1742</v>
      </c>
      <c r="D2005" s="1">
        <v>1.6827556735155558E-2</v>
      </c>
      <c r="E2005" s="1">
        <v>1.6337433723452E-4</v>
      </c>
      <c r="F2005" s="1">
        <v>103</v>
      </c>
      <c r="G2005" s="1">
        <v>13092.5709381625</v>
      </c>
      <c r="H2005" s="1">
        <v>13092.5709381625</v>
      </c>
    </row>
    <row r="2006" spans="1:8" x14ac:dyDescent="0.25">
      <c r="A2006">
        <v>2004</v>
      </c>
      <c r="B2006">
        <v>7589</v>
      </c>
      <c r="C2006" t="s">
        <v>2743</v>
      </c>
      <c r="D2006" s="1">
        <v>2.509218084312248E-2</v>
      </c>
      <c r="E2006" s="1">
        <v>1.6084731309693899E-4</v>
      </c>
      <c r="F2006" s="1">
        <v>156</v>
      </c>
      <c r="G2006" s="1">
        <v>30436.1969498205</v>
      </c>
      <c r="H2006" s="1">
        <v>29265.364211252199</v>
      </c>
    </row>
    <row r="2007" spans="1:8" x14ac:dyDescent="0.25">
      <c r="A2007">
        <v>2005</v>
      </c>
      <c r="B2007">
        <v>893</v>
      </c>
      <c r="C2007" t="s">
        <v>2116</v>
      </c>
      <c r="D2007" s="1">
        <v>1.6412557732251205E-2</v>
      </c>
      <c r="E2007" s="1">
        <v>1.5934522070146801E-4</v>
      </c>
      <c r="F2007" s="1">
        <v>103</v>
      </c>
      <c r="G2007" s="1">
        <v>14670.668308025301</v>
      </c>
      <c r="H2007" s="1">
        <v>14670.668308025301</v>
      </c>
    </row>
    <row r="2008" spans="1:8" x14ac:dyDescent="0.25">
      <c r="A2008">
        <v>2006</v>
      </c>
      <c r="B2008">
        <v>2161</v>
      </c>
      <c r="C2008" t="s">
        <v>2115</v>
      </c>
      <c r="D2008" s="1">
        <v>2.0029504119575856E-2</v>
      </c>
      <c r="E2008" s="1">
        <v>1.57712630862802E-4</v>
      </c>
      <c r="F2008" s="1">
        <v>127</v>
      </c>
      <c r="G2008" s="1">
        <v>15314.9971657077</v>
      </c>
      <c r="H2008" s="1">
        <v>15314.9971657077</v>
      </c>
    </row>
    <row r="2009" spans="1:8" x14ac:dyDescent="0.25">
      <c r="A2009">
        <v>2007</v>
      </c>
      <c r="B2009">
        <v>4718</v>
      </c>
      <c r="C2009" t="s">
        <v>2097</v>
      </c>
      <c r="D2009" s="1">
        <v>2.3048190641540588E-2</v>
      </c>
      <c r="E2009" s="1">
        <v>1.5679041252748699E-4</v>
      </c>
      <c r="F2009" s="1">
        <v>147</v>
      </c>
      <c r="G2009" s="1">
        <v>30106.347463443901</v>
      </c>
      <c r="H2009" s="1">
        <v>30106.347463443901</v>
      </c>
    </row>
    <row r="2010" spans="1:8" x14ac:dyDescent="0.25">
      <c r="A2010">
        <v>2008</v>
      </c>
      <c r="B2010">
        <v>138</v>
      </c>
      <c r="C2010" t="s">
        <v>1941</v>
      </c>
      <c r="D2010" s="1">
        <v>3.0942883013775225E-2</v>
      </c>
      <c r="E2010" s="1">
        <v>1.5394469161082201E-4</v>
      </c>
      <c r="F2010" s="1">
        <v>201</v>
      </c>
      <c r="G2010" s="1">
        <v>28812.666062853699</v>
      </c>
      <c r="H2010" s="1">
        <v>24637.538470385</v>
      </c>
    </row>
    <row r="2011" spans="1:8" x14ac:dyDescent="0.25">
      <c r="A2011">
        <v>2009</v>
      </c>
      <c r="B2011">
        <v>2806</v>
      </c>
      <c r="C2011" t="s">
        <v>3166</v>
      </c>
      <c r="D2011" s="1">
        <v>3.3279579428453637E-2</v>
      </c>
      <c r="E2011" s="1">
        <v>1.5336211718181399E-4</v>
      </c>
      <c r="F2011" s="1">
        <v>217</v>
      </c>
      <c r="G2011" s="1">
        <v>24108.908688073399</v>
      </c>
      <c r="H2011" s="1">
        <v>19693.933953064301</v>
      </c>
    </row>
    <row r="2012" spans="1:8" x14ac:dyDescent="0.25">
      <c r="A2012">
        <v>2010</v>
      </c>
      <c r="B2012">
        <v>6081</v>
      </c>
      <c r="C2012" t="s">
        <v>2000</v>
      </c>
      <c r="D2012" s="1">
        <v>1.5475934345105113E-2</v>
      </c>
      <c r="E2012" s="1">
        <v>1.53227072723813E-4</v>
      </c>
      <c r="F2012" s="1">
        <v>101</v>
      </c>
      <c r="G2012" s="1">
        <v>10695.610644960099</v>
      </c>
      <c r="H2012" s="1">
        <v>10695.610644960099</v>
      </c>
    </row>
    <row r="2013" spans="1:8" x14ac:dyDescent="0.25">
      <c r="A2013">
        <v>2011</v>
      </c>
      <c r="B2013">
        <v>2842</v>
      </c>
      <c r="C2013" t="s">
        <v>1493</v>
      </c>
      <c r="D2013" s="1">
        <v>1.0548164685526371E-3</v>
      </c>
      <c r="E2013" s="1">
        <v>1.5068806693609101E-4</v>
      </c>
      <c r="F2013" s="1">
        <v>7</v>
      </c>
      <c r="G2013" s="1">
        <v>16090.1586862322</v>
      </c>
      <c r="H2013" s="1">
        <v>423.90841761485598</v>
      </c>
    </row>
    <row r="2014" spans="1:8" x14ac:dyDescent="0.25">
      <c r="A2014">
        <v>2012</v>
      </c>
      <c r="B2014">
        <v>6656</v>
      </c>
      <c r="C2014" t="s">
        <v>3557</v>
      </c>
      <c r="D2014" s="1">
        <v>1.054705788966431E-3</v>
      </c>
      <c r="E2014" s="1">
        <v>1.5067225556663301E-4</v>
      </c>
      <c r="F2014" s="1">
        <v>7</v>
      </c>
      <c r="G2014" s="1">
        <v>5029.3503008190801</v>
      </c>
      <c r="H2014" s="1">
        <v>1179.00566164065</v>
      </c>
    </row>
    <row r="2015" spans="1:8" x14ac:dyDescent="0.25">
      <c r="A2015">
        <v>2013</v>
      </c>
      <c r="B2015">
        <v>1097</v>
      </c>
      <c r="C2015" t="s">
        <v>2690</v>
      </c>
      <c r="D2015" s="1">
        <v>1.3825009775231123E-2</v>
      </c>
      <c r="E2015" s="1">
        <v>1.5027184538294699E-4</v>
      </c>
      <c r="F2015" s="1">
        <v>92</v>
      </c>
      <c r="G2015" s="1">
        <v>17280.680486826099</v>
      </c>
      <c r="H2015" s="1">
        <v>9365.0903933913396</v>
      </c>
    </row>
    <row r="2016" spans="1:8" x14ac:dyDescent="0.25">
      <c r="A2016">
        <v>2014</v>
      </c>
      <c r="B2016">
        <v>186</v>
      </c>
      <c r="C2016" t="s">
        <v>1344</v>
      </c>
      <c r="D2016" s="1">
        <v>3.4735114568021988E-2</v>
      </c>
      <c r="E2016" s="1">
        <v>1.4907774492713301E-4</v>
      </c>
      <c r="F2016" s="1">
        <v>233</v>
      </c>
      <c r="G2016" s="1">
        <v>23966.437522821099</v>
      </c>
      <c r="H2016" s="1">
        <v>23966.437522821099</v>
      </c>
    </row>
    <row r="2017" spans="1:8" x14ac:dyDescent="0.25">
      <c r="A2017">
        <v>2015</v>
      </c>
      <c r="B2017">
        <v>2099</v>
      </c>
      <c r="C2017" t="s">
        <v>436</v>
      </c>
      <c r="D2017" s="1">
        <v>1.1748098786112191E-2</v>
      </c>
      <c r="E2017" s="1">
        <v>1.4871011121661001E-4</v>
      </c>
      <c r="F2017" s="1">
        <v>79</v>
      </c>
      <c r="G2017" s="1">
        <v>10196.060986275699</v>
      </c>
      <c r="H2017" s="1">
        <v>9785.3712617575293</v>
      </c>
    </row>
    <row r="2018" spans="1:8" x14ac:dyDescent="0.25">
      <c r="A2018">
        <v>2016</v>
      </c>
      <c r="B2018">
        <v>1472</v>
      </c>
      <c r="C2018" t="s">
        <v>2162</v>
      </c>
      <c r="D2018" s="1">
        <v>2.2118352998988778E-2</v>
      </c>
      <c r="E2018" s="1">
        <v>1.4647915893370052E-4</v>
      </c>
      <c r="F2018" s="1">
        <v>151</v>
      </c>
      <c r="G2018" s="1">
        <v>85030.923899843197</v>
      </c>
      <c r="H2018" s="1">
        <v>64524.1827389108</v>
      </c>
    </row>
    <row r="2019" spans="1:8" x14ac:dyDescent="0.25">
      <c r="A2019">
        <v>2017</v>
      </c>
      <c r="B2019">
        <v>3135</v>
      </c>
      <c r="C2019">
        <v>9280</v>
      </c>
      <c r="D2019" s="1">
        <v>1.6214102091403282E-2</v>
      </c>
      <c r="E2019" s="1">
        <v>1.4607299181444399E-4</v>
      </c>
      <c r="F2019" s="1">
        <v>111</v>
      </c>
      <c r="G2019" s="1">
        <v>10238.6401127525</v>
      </c>
      <c r="H2019" s="1">
        <v>10238.6401127525</v>
      </c>
    </row>
    <row r="2020" spans="1:8" x14ac:dyDescent="0.25">
      <c r="A2020">
        <v>2018</v>
      </c>
      <c r="B2020">
        <v>8988</v>
      </c>
      <c r="C2020" t="s">
        <v>2413</v>
      </c>
      <c r="D2020" s="1">
        <v>1.1089493329920303E-2</v>
      </c>
      <c r="E2020" s="1">
        <v>1.4591438592000399E-4</v>
      </c>
      <c r="F2020" s="1">
        <v>76</v>
      </c>
      <c r="G2020" s="1">
        <v>13828.936901057899</v>
      </c>
      <c r="H2020" s="1">
        <v>13828.936901057899</v>
      </c>
    </row>
    <row r="2021" spans="1:8" x14ac:dyDescent="0.25">
      <c r="A2021">
        <v>2019</v>
      </c>
      <c r="B2021">
        <v>2224</v>
      </c>
      <c r="C2021" t="s">
        <v>1467</v>
      </c>
      <c r="D2021" s="1">
        <v>2.1193171618296702E-2</v>
      </c>
      <c r="E2021" s="1">
        <v>1.4417123549861701E-4</v>
      </c>
      <c r="F2021" s="1">
        <v>147</v>
      </c>
      <c r="G2021" s="1">
        <v>27400.221221845499</v>
      </c>
      <c r="H2021" s="1">
        <v>18644.291232420499</v>
      </c>
    </row>
    <row r="2022" spans="1:8" x14ac:dyDescent="0.25">
      <c r="A2022">
        <v>2020</v>
      </c>
      <c r="B2022">
        <v>5254</v>
      </c>
      <c r="C2022" t="s">
        <v>3215</v>
      </c>
      <c r="D2022" s="1">
        <v>1.2647193223342344E-2</v>
      </c>
      <c r="E2022" s="1">
        <v>1.42103294644296E-4</v>
      </c>
      <c r="F2022" s="1">
        <v>89</v>
      </c>
      <c r="G2022" s="1">
        <v>8022.9477867617097</v>
      </c>
      <c r="H2022" s="1">
        <v>8022.9477867617097</v>
      </c>
    </row>
    <row r="2023" spans="1:8" x14ac:dyDescent="0.25">
      <c r="A2023">
        <v>2021</v>
      </c>
      <c r="B2023">
        <v>1190</v>
      </c>
      <c r="C2023" t="s">
        <v>3590</v>
      </c>
      <c r="D2023" s="1">
        <v>5.6237122263102395E-4</v>
      </c>
      <c r="E2023" s="1">
        <v>1.4059280565775599E-4</v>
      </c>
      <c r="F2023" s="1">
        <v>4</v>
      </c>
      <c r="G2023" s="1">
        <v>3629.0684367569802</v>
      </c>
      <c r="H2023" s="1">
        <v>655.19106103674096</v>
      </c>
    </row>
    <row r="2024" spans="1:8" x14ac:dyDescent="0.25">
      <c r="A2024">
        <v>2022</v>
      </c>
      <c r="B2024">
        <v>174</v>
      </c>
      <c r="C2024" t="s">
        <v>2809</v>
      </c>
      <c r="D2024" s="1">
        <v>1.8239811561645961E-2</v>
      </c>
      <c r="E2024" s="1">
        <v>1.4030624278189201E-4</v>
      </c>
      <c r="F2024" s="1">
        <v>130</v>
      </c>
      <c r="G2024" s="1">
        <v>34883.787012476401</v>
      </c>
      <c r="H2024" s="1">
        <v>28474.545847261201</v>
      </c>
    </row>
    <row r="2025" spans="1:8" x14ac:dyDescent="0.25">
      <c r="A2025">
        <v>2023</v>
      </c>
      <c r="B2025">
        <v>3860</v>
      </c>
      <c r="C2025" t="s">
        <v>910</v>
      </c>
      <c r="D2025" s="1">
        <v>2.3280383706813165E-2</v>
      </c>
      <c r="E2025" s="1">
        <v>1.4024327534224799E-4</v>
      </c>
      <c r="F2025" s="1">
        <v>166</v>
      </c>
      <c r="G2025" s="1">
        <v>17210.120843449102</v>
      </c>
      <c r="H2025" s="1">
        <v>17210.120843449102</v>
      </c>
    </row>
    <row r="2026" spans="1:8" x14ac:dyDescent="0.25">
      <c r="A2026">
        <v>2024</v>
      </c>
      <c r="B2026">
        <v>4865</v>
      </c>
      <c r="C2026" t="s">
        <v>2128</v>
      </c>
      <c r="D2026" s="1">
        <v>2.5192961833760815E-3</v>
      </c>
      <c r="E2026" s="1">
        <v>1.3996089907644899E-4</v>
      </c>
      <c r="F2026" s="1">
        <v>18</v>
      </c>
      <c r="G2026" s="1">
        <v>41434.284877764898</v>
      </c>
      <c r="H2026" s="1">
        <v>11308.873946534</v>
      </c>
    </row>
    <row r="2027" spans="1:8" x14ac:dyDescent="0.25">
      <c r="A2027">
        <v>2025</v>
      </c>
      <c r="B2027">
        <v>5641</v>
      </c>
      <c r="C2027" t="s">
        <v>3198</v>
      </c>
      <c r="D2027" s="1">
        <v>3.4985495876748503E-3</v>
      </c>
      <c r="E2027" s="1">
        <v>1.3994198350699401E-4</v>
      </c>
      <c r="F2027" s="1">
        <v>25</v>
      </c>
      <c r="G2027" s="1">
        <v>3652.83814168554</v>
      </c>
      <c r="H2027" s="1">
        <v>3652.83814168554</v>
      </c>
    </row>
    <row r="2028" spans="1:8" x14ac:dyDescent="0.25">
      <c r="A2028">
        <v>2026</v>
      </c>
      <c r="B2028">
        <v>4468</v>
      </c>
      <c r="C2028" t="s">
        <v>147</v>
      </c>
      <c r="D2028" s="1">
        <v>4.574552340403254E-2</v>
      </c>
      <c r="E2028" s="1">
        <v>1.3862279819403799E-4</v>
      </c>
      <c r="F2028" s="1">
        <v>330</v>
      </c>
      <c r="G2028" s="1">
        <v>33216.260642349902</v>
      </c>
      <c r="H2028" s="1">
        <v>33216.260642349902</v>
      </c>
    </row>
    <row r="2029" spans="1:8" x14ac:dyDescent="0.25">
      <c r="A2029">
        <v>2027</v>
      </c>
      <c r="B2029">
        <v>2562</v>
      </c>
      <c r="C2029" t="s">
        <v>305</v>
      </c>
      <c r="D2029" s="1">
        <v>2.2255081284471005E-2</v>
      </c>
      <c r="E2029" s="1">
        <v>1.3823031853708699E-4</v>
      </c>
      <c r="F2029" s="1">
        <v>161</v>
      </c>
      <c r="G2029" s="1">
        <v>15655.921157168101</v>
      </c>
      <c r="H2029" s="1">
        <v>15655.921157168101</v>
      </c>
    </row>
    <row r="2030" spans="1:8" x14ac:dyDescent="0.25">
      <c r="A2030">
        <v>2028</v>
      </c>
      <c r="B2030">
        <v>6840</v>
      </c>
      <c r="C2030" t="s">
        <v>2724</v>
      </c>
      <c r="D2030" s="1">
        <v>1.2256975708592893E-2</v>
      </c>
      <c r="E2030" s="1">
        <v>1.3771882818643699E-4</v>
      </c>
      <c r="F2030" s="1">
        <v>89</v>
      </c>
      <c r="G2030" s="1">
        <v>13828.394284784799</v>
      </c>
      <c r="H2030" s="1">
        <v>13828.394284784799</v>
      </c>
    </row>
    <row r="2031" spans="1:8" x14ac:dyDescent="0.25">
      <c r="A2031">
        <v>2029</v>
      </c>
      <c r="B2031">
        <v>5174</v>
      </c>
      <c r="C2031" t="s">
        <v>2643</v>
      </c>
      <c r="D2031" s="1">
        <v>1.7683666746027618E-3</v>
      </c>
      <c r="E2031" s="1">
        <v>1.3602820573867399E-4</v>
      </c>
      <c r="F2031" s="1">
        <v>13</v>
      </c>
      <c r="G2031" s="1">
        <v>9517.7168498914998</v>
      </c>
      <c r="H2031" s="1">
        <v>2317.4886027460302</v>
      </c>
    </row>
    <row r="2032" spans="1:8" x14ac:dyDescent="0.25">
      <c r="A2032">
        <v>2030</v>
      </c>
      <c r="B2032">
        <v>7444</v>
      </c>
      <c r="C2032" t="s">
        <v>1510</v>
      </c>
      <c r="D2032" s="1">
        <v>3.0010386037245419E-2</v>
      </c>
      <c r="E2032" s="1">
        <v>1.3457572214011399E-4</v>
      </c>
      <c r="F2032" s="1">
        <v>223</v>
      </c>
      <c r="G2032" s="1">
        <v>24924.6683851005</v>
      </c>
      <c r="H2032" s="1">
        <v>24474.752553657501</v>
      </c>
    </row>
    <row r="2033" spans="1:8" x14ac:dyDescent="0.25">
      <c r="A2033">
        <v>2031</v>
      </c>
      <c r="B2033">
        <v>194</v>
      </c>
      <c r="C2033" t="s">
        <v>303</v>
      </c>
      <c r="D2033" s="1">
        <v>4.2646942136017919E-3</v>
      </c>
      <c r="E2033" s="1">
        <v>1.33271694175056E-4</v>
      </c>
      <c r="F2033" s="1">
        <v>32</v>
      </c>
      <c r="G2033" s="1">
        <v>5559.4271329493704</v>
      </c>
      <c r="H2033" s="1">
        <v>5559.4271329493704</v>
      </c>
    </row>
    <row r="2034" spans="1:8" x14ac:dyDescent="0.25">
      <c r="A2034">
        <v>2032</v>
      </c>
      <c r="B2034">
        <v>7954</v>
      </c>
      <c r="C2034" t="s">
        <v>950</v>
      </c>
      <c r="D2034" s="1">
        <v>1.4902478635362631E-2</v>
      </c>
      <c r="E2034" s="1">
        <v>1.3188034190586399E-4</v>
      </c>
      <c r="F2034" s="1">
        <v>113</v>
      </c>
      <c r="G2034" s="1">
        <v>14000.893084912401</v>
      </c>
      <c r="H2034" s="1">
        <v>12812.7346504456</v>
      </c>
    </row>
    <row r="2035" spans="1:8" x14ac:dyDescent="0.25">
      <c r="A2035">
        <v>2033</v>
      </c>
      <c r="B2035">
        <v>6722</v>
      </c>
      <c r="C2035" t="s">
        <v>3044</v>
      </c>
      <c r="D2035" s="1">
        <v>2.3575308888002583E-3</v>
      </c>
      <c r="E2035" s="1">
        <v>1.3097393826668101E-4</v>
      </c>
      <c r="F2035" s="1">
        <v>18</v>
      </c>
      <c r="G2035" s="1">
        <v>2942.8110122090802</v>
      </c>
      <c r="H2035" s="1">
        <v>2568.3257951566002</v>
      </c>
    </row>
    <row r="2036" spans="1:8" x14ac:dyDescent="0.25">
      <c r="A2036">
        <v>2034</v>
      </c>
      <c r="B2036">
        <v>6703</v>
      </c>
      <c r="C2036" t="s">
        <v>2044</v>
      </c>
      <c r="D2036" s="1">
        <v>5.7209759936413486E-3</v>
      </c>
      <c r="E2036" s="1">
        <v>1.3002218167366701E-4</v>
      </c>
      <c r="F2036" s="1">
        <v>44</v>
      </c>
      <c r="G2036" s="1">
        <v>3564.5514106404298</v>
      </c>
      <c r="H2036" s="1">
        <v>3564.5514106404298</v>
      </c>
    </row>
    <row r="2037" spans="1:8" x14ac:dyDescent="0.25">
      <c r="A2037">
        <v>2035</v>
      </c>
      <c r="B2037">
        <v>4927</v>
      </c>
      <c r="C2037" t="s">
        <v>2726</v>
      </c>
      <c r="D2037" s="1">
        <v>1.384714071875563E-3</v>
      </c>
      <c r="E2037" s="1">
        <v>1.2588309744323301E-4</v>
      </c>
      <c r="F2037" s="1">
        <v>11</v>
      </c>
      <c r="G2037" s="1">
        <v>27999.458883448999</v>
      </c>
      <c r="H2037" s="1">
        <v>2080.1982939346199</v>
      </c>
    </row>
    <row r="2038" spans="1:8" x14ac:dyDescent="0.25">
      <c r="A2038">
        <v>2036</v>
      </c>
      <c r="B2038">
        <v>3711</v>
      </c>
      <c r="C2038" t="s">
        <v>2292</v>
      </c>
      <c r="D2038" s="1">
        <v>2.2416346855313827E-2</v>
      </c>
      <c r="E2038" s="1">
        <v>1.25230988018513E-4</v>
      </c>
      <c r="F2038" s="1">
        <v>179</v>
      </c>
      <c r="G2038" s="1">
        <v>17020.6225267154</v>
      </c>
      <c r="H2038" s="1">
        <v>17020.6225267154</v>
      </c>
    </row>
    <row r="2039" spans="1:8" x14ac:dyDescent="0.25">
      <c r="A2039">
        <v>2037</v>
      </c>
      <c r="B2039">
        <v>1481</v>
      </c>
      <c r="C2039" t="s">
        <v>1235</v>
      </c>
      <c r="D2039" s="1">
        <v>7.2556156158116855E-3</v>
      </c>
      <c r="E2039" s="1">
        <v>1.22976535861215E-4</v>
      </c>
      <c r="F2039" s="1">
        <v>59</v>
      </c>
      <c r="G2039" s="1">
        <v>7159.5444042823201</v>
      </c>
      <c r="H2039" s="1">
        <v>7159.5444042823201</v>
      </c>
    </row>
    <row r="2040" spans="1:8" x14ac:dyDescent="0.25">
      <c r="A2040">
        <v>2038</v>
      </c>
      <c r="B2040">
        <v>313</v>
      </c>
      <c r="C2040" t="s">
        <v>2512</v>
      </c>
      <c r="D2040" s="1">
        <v>9.9232695092026906E-3</v>
      </c>
      <c r="E2040" s="1">
        <v>1.21015481819545E-4</v>
      </c>
      <c r="F2040" s="1">
        <v>82</v>
      </c>
      <c r="G2040" s="1">
        <v>30176.809187370302</v>
      </c>
      <c r="H2040" s="1">
        <v>9141.9925069253295</v>
      </c>
    </row>
    <row r="2041" spans="1:8" x14ac:dyDescent="0.25">
      <c r="A2041">
        <v>2039</v>
      </c>
      <c r="B2041">
        <v>3226</v>
      </c>
      <c r="C2041" t="s">
        <v>1984</v>
      </c>
      <c r="D2041" s="1">
        <v>8.7181292476994944E-3</v>
      </c>
      <c r="E2041" s="1">
        <v>1.1942642805067801E-4</v>
      </c>
      <c r="F2041" s="1">
        <v>73</v>
      </c>
      <c r="G2041" s="1">
        <v>8204.0407959379008</v>
      </c>
      <c r="H2041" s="1">
        <v>7378.0109944615797</v>
      </c>
    </row>
    <row r="2042" spans="1:8" x14ac:dyDescent="0.25">
      <c r="A2042">
        <v>2040</v>
      </c>
      <c r="B2042">
        <v>6142</v>
      </c>
      <c r="C2042" t="s">
        <v>873</v>
      </c>
      <c r="D2042" s="1">
        <v>1.2500540195878096E-2</v>
      </c>
      <c r="E2042" s="1">
        <v>1.1792962448941601E-4</v>
      </c>
      <c r="F2042" s="1">
        <v>106</v>
      </c>
      <c r="G2042" s="1">
        <v>24194.406347109401</v>
      </c>
      <c r="H2042" s="1">
        <v>13967.782002544</v>
      </c>
    </row>
    <row r="2043" spans="1:8" x14ac:dyDescent="0.25">
      <c r="A2043">
        <v>2041</v>
      </c>
      <c r="B2043">
        <v>7900</v>
      </c>
      <c r="C2043" t="s">
        <v>640</v>
      </c>
      <c r="D2043" s="1">
        <v>8.1163812902311436E-3</v>
      </c>
      <c r="E2043" s="1">
        <v>1.17628714351176E-4</v>
      </c>
      <c r="F2043" s="1">
        <v>69</v>
      </c>
      <c r="G2043" s="1">
        <v>6888.3236987342098</v>
      </c>
      <c r="H2043" s="1">
        <v>6888.3236987342098</v>
      </c>
    </row>
    <row r="2044" spans="1:8" x14ac:dyDescent="0.25">
      <c r="A2044">
        <v>2042</v>
      </c>
      <c r="B2044">
        <v>8970</v>
      </c>
      <c r="C2044" t="s">
        <v>3486</v>
      </c>
      <c r="D2044" s="1">
        <v>1.638216171852652E-3</v>
      </c>
      <c r="E2044" s="1">
        <v>1.17015440846618E-4</v>
      </c>
      <c r="F2044" s="1">
        <v>14</v>
      </c>
      <c r="G2044" s="1">
        <v>2442.5589167653502</v>
      </c>
      <c r="H2044" s="1">
        <v>2267.2636892742298</v>
      </c>
    </row>
    <row r="2045" spans="1:8" x14ac:dyDescent="0.25">
      <c r="A2045">
        <v>2043</v>
      </c>
      <c r="B2045">
        <v>6422</v>
      </c>
      <c r="C2045" t="s">
        <v>365</v>
      </c>
      <c r="D2045" s="1">
        <v>6.3064201959505805E-3</v>
      </c>
      <c r="E2045" s="1">
        <v>1.1678555918427002E-4</v>
      </c>
      <c r="F2045" s="1">
        <v>54</v>
      </c>
      <c r="G2045" s="1">
        <v>5228.1954916146096</v>
      </c>
      <c r="H2045" s="1">
        <v>5228.1954916146096</v>
      </c>
    </row>
    <row r="2046" spans="1:8" x14ac:dyDescent="0.25">
      <c r="A2046">
        <v>2044</v>
      </c>
      <c r="B2046">
        <v>3550</v>
      </c>
      <c r="C2046" t="s">
        <v>2393</v>
      </c>
      <c r="D2046" s="1">
        <v>1.74222909831018E-3</v>
      </c>
      <c r="E2046" s="1">
        <v>1.16148606554012E-4</v>
      </c>
      <c r="F2046" s="1">
        <v>15</v>
      </c>
      <c r="G2046" s="1">
        <v>5002.9540699769695</v>
      </c>
      <c r="H2046" s="1">
        <v>1316.7812606074699</v>
      </c>
    </row>
    <row r="2047" spans="1:8" x14ac:dyDescent="0.25">
      <c r="A2047">
        <v>2045</v>
      </c>
      <c r="B2047">
        <v>2078</v>
      </c>
      <c r="C2047" t="s">
        <v>1650</v>
      </c>
      <c r="D2047" s="1">
        <v>2.6675621085241628E-3</v>
      </c>
      <c r="E2047" s="1">
        <v>1.15980961240181E-4</v>
      </c>
      <c r="F2047" s="1">
        <v>23</v>
      </c>
      <c r="G2047" s="1">
        <v>5806.4034898319296</v>
      </c>
      <c r="H2047" s="1">
        <v>2265.0742486333702</v>
      </c>
    </row>
    <row r="2048" spans="1:8" x14ac:dyDescent="0.25">
      <c r="A2048">
        <v>2046</v>
      </c>
      <c r="B2048">
        <v>1396</v>
      </c>
      <c r="C2048" t="s">
        <v>1910</v>
      </c>
      <c r="D2048" s="1">
        <v>8.0407174906447902E-4</v>
      </c>
      <c r="E2048" s="1">
        <v>1.14867392723497E-4</v>
      </c>
      <c r="F2048" s="1">
        <v>7</v>
      </c>
      <c r="G2048" s="1">
        <v>3629.8322681909999</v>
      </c>
      <c r="H2048" s="1">
        <v>598.92337468869096</v>
      </c>
    </row>
    <row r="2049" spans="1:8" x14ac:dyDescent="0.25">
      <c r="A2049">
        <v>2047</v>
      </c>
      <c r="B2049">
        <v>6394</v>
      </c>
      <c r="C2049" t="s">
        <v>1480</v>
      </c>
      <c r="D2049" s="1">
        <v>5.5043546878581831E-3</v>
      </c>
      <c r="E2049" s="1">
        <v>1.1467405599704548E-4</v>
      </c>
      <c r="F2049" s="1">
        <v>48</v>
      </c>
      <c r="G2049" s="1">
        <v>20899.393062823001</v>
      </c>
      <c r="H2049" s="1">
        <v>10423.48423445148</v>
      </c>
    </row>
    <row r="2050" spans="1:8" x14ac:dyDescent="0.25">
      <c r="A2050">
        <v>2048</v>
      </c>
      <c r="B2050">
        <v>5658</v>
      </c>
      <c r="C2050" t="s">
        <v>3294</v>
      </c>
      <c r="D2050" s="1">
        <v>5.3494155577301248E-3</v>
      </c>
      <c r="E2050" s="1">
        <v>1.09171746076125E-4</v>
      </c>
      <c r="F2050" s="1">
        <v>49</v>
      </c>
      <c r="G2050" s="1">
        <v>3933.9506550228998</v>
      </c>
      <c r="H2050" s="1">
        <v>3933.9506550228998</v>
      </c>
    </row>
    <row r="2051" spans="1:8" x14ac:dyDescent="0.25">
      <c r="A2051">
        <v>2049</v>
      </c>
      <c r="B2051">
        <v>9254</v>
      </c>
      <c r="C2051" t="s">
        <v>2886</v>
      </c>
      <c r="D2051" s="1">
        <v>6.3911198035336808E-4</v>
      </c>
      <c r="E2051" s="1">
        <v>1.0651866339222802E-4</v>
      </c>
      <c r="F2051" s="1">
        <v>6</v>
      </c>
      <c r="G2051" s="1">
        <v>40363.448479231898</v>
      </c>
      <c r="H2051" s="1">
        <v>13306.7165500173</v>
      </c>
    </row>
    <row r="2052" spans="1:8" x14ac:dyDescent="0.25">
      <c r="A2052">
        <v>2050</v>
      </c>
      <c r="B2052">
        <v>5946</v>
      </c>
      <c r="C2052" t="s">
        <v>2030</v>
      </c>
      <c r="D2052" s="1">
        <v>1.373079624610863E-3</v>
      </c>
      <c r="E2052" s="1">
        <v>1.05621509585451E-4</v>
      </c>
      <c r="F2052" s="1">
        <v>13</v>
      </c>
      <c r="G2052" s="1">
        <v>4347.2791675912104</v>
      </c>
      <c r="H2052" s="1">
        <v>4347.2791675912104</v>
      </c>
    </row>
    <row r="2053" spans="1:8" x14ac:dyDescent="0.25">
      <c r="A2053">
        <v>2051</v>
      </c>
      <c r="B2053">
        <v>1778</v>
      </c>
      <c r="C2053" t="s">
        <v>2638</v>
      </c>
      <c r="D2053" s="1">
        <v>3.7887701667978961E-3</v>
      </c>
      <c r="E2053" s="1">
        <v>1.05243615744386E-4</v>
      </c>
      <c r="F2053" s="1">
        <v>36</v>
      </c>
      <c r="G2053" s="1">
        <v>27422.4738267869</v>
      </c>
      <c r="H2053" s="1">
        <v>5579.5239090492096</v>
      </c>
    </row>
    <row r="2054" spans="1:8" x14ac:dyDescent="0.25">
      <c r="A2054">
        <v>2052</v>
      </c>
      <c r="B2054">
        <v>4579</v>
      </c>
      <c r="C2054" t="s">
        <v>2851</v>
      </c>
      <c r="D2054" s="1">
        <v>4.8117958407316481E-3</v>
      </c>
      <c r="E2054" s="1">
        <v>1.02378634909184E-4</v>
      </c>
      <c r="F2054" s="1">
        <v>47</v>
      </c>
      <c r="G2054" s="1">
        <v>31109.716470577001</v>
      </c>
      <c r="H2054" s="1">
        <v>29392.386074814302</v>
      </c>
    </row>
    <row r="2055" spans="1:8" x14ac:dyDescent="0.25">
      <c r="A2055">
        <v>2053</v>
      </c>
      <c r="B2055">
        <v>3709</v>
      </c>
      <c r="C2055" t="s">
        <v>2749</v>
      </c>
      <c r="D2055" s="1">
        <v>3.4616753039714817E-3</v>
      </c>
      <c r="E2055" s="1">
        <v>1.0181397952857299E-4</v>
      </c>
      <c r="F2055" s="1">
        <v>34</v>
      </c>
      <c r="G2055" s="1">
        <v>15483.3273033566</v>
      </c>
      <c r="H2055" s="1">
        <v>14612.568740237801</v>
      </c>
    </row>
    <row r="2056" spans="1:8" x14ac:dyDescent="0.25">
      <c r="A2056">
        <v>2054</v>
      </c>
      <c r="B2056">
        <v>6442</v>
      </c>
      <c r="C2056" t="s">
        <v>2172</v>
      </c>
      <c r="D2056" s="1">
        <v>7.0740913376319907E-4</v>
      </c>
      <c r="E2056" s="1">
        <v>1.0105844768045702E-4</v>
      </c>
      <c r="F2056" s="1">
        <v>7</v>
      </c>
      <c r="G2056" s="1">
        <v>37044.928945129002</v>
      </c>
      <c r="H2056" s="1">
        <v>37044.928945129002</v>
      </c>
    </row>
    <row r="2057" spans="1:8" x14ac:dyDescent="0.25">
      <c r="A2057">
        <v>2055</v>
      </c>
      <c r="B2057">
        <v>8515</v>
      </c>
      <c r="C2057" t="s">
        <v>522</v>
      </c>
      <c r="D2057" s="1">
        <v>3.3615662750082582E-3</v>
      </c>
      <c r="E2057" s="1">
        <v>9.8869596323772295E-5</v>
      </c>
      <c r="F2057" s="1">
        <v>34</v>
      </c>
      <c r="G2057" s="1">
        <v>4326.7917754345199</v>
      </c>
      <c r="H2057" s="1">
        <v>4326.7917754345199</v>
      </c>
    </row>
    <row r="2058" spans="1:8" x14ac:dyDescent="0.25">
      <c r="A2058">
        <v>2056</v>
      </c>
      <c r="B2058">
        <v>8903</v>
      </c>
      <c r="C2058" t="s">
        <v>2595</v>
      </c>
      <c r="D2058" s="1">
        <v>3.7515536370632957E-3</v>
      </c>
      <c r="E2058" s="1">
        <v>9.8725095712191998E-5</v>
      </c>
      <c r="F2058" s="1">
        <v>38</v>
      </c>
      <c r="G2058" s="1">
        <v>7068.0362276431897</v>
      </c>
      <c r="H2058" s="1">
        <v>7068.0362276431897</v>
      </c>
    </row>
    <row r="2059" spans="1:8" x14ac:dyDescent="0.25">
      <c r="A2059">
        <v>2057</v>
      </c>
      <c r="B2059">
        <v>686</v>
      </c>
      <c r="C2059" t="s">
        <v>2477</v>
      </c>
      <c r="D2059" s="1">
        <v>2.082150922287708E-2</v>
      </c>
      <c r="E2059" s="1">
        <v>9.8214666145646597E-5</v>
      </c>
      <c r="F2059" s="1">
        <v>212</v>
      </c>
      <c r="G2059" s="1">
        <v>36330.525120376798</v>
      </c>
      <c r="H2059" s="1">
        <v>34466.696917463698</v>
      </c>
    </row>
    <row r="2060" spans="1:8" x14ac:dyDescent="0.25">
      <c r="A2060">
        <v>2058</v>
      </c>
      <c r="B2060">
        <v>79</v>
      </c>
      <c r="C2060" t="s">
        <v>3519</v>
      </c>
      <c r="D2060" s="1">
        <v>8.6849336180761557E-4</v>
      </c>
      <c r="E2060" s="1">
        <v>9.6499262423068395E-5</v>
      </c>
      <c r="F2060" s="1">
        <v>9</v>
      </c>
      <c r="G2060" s="1">
        <v>6226.1953404794303</v>
      </c>
      <c r="H2060" s="1">
        <v>1051.97453319441</v>
      </c>
    </row>
    <row r="2061" spans="1:8" x14ac:dyDescent="0.25">
      <c r="A2061">
        <v>2059</v>
      </c>
      <c r="B2061">
        <v>6485</v>
      </c>
      <c r="C2061" t="s">
        <v>419</v>
      </c>
      <c r="D2061" s="1">
        <v>1.1477316589013024E-2</v>
      </c>
      <c r="E2061" s="1">
        <v>9.4076365483713306E-5</v>
      </c>
      <c r="F2061" s="1">
        <v>122</v>
      </c>
      <c r="G2061" s="1">
        <v>12858.5937857593</v>
      </c>
      <c r="H2061" s="1">
        <v>12469.867386546301</v>
      </c>
    </row>
    <row r="2062" spans="1:8" x14ac:dyDescent="0.25">
      <c r="A2062">
        <v>2060</v>
      </c>
      <c r="B2062">
        <v>3027</v>
      </c>
      <c r="C2062" t="s">
        <v>2848</v>
      </c>
      <c r="D2062" s="1">
        <v>1.9654114028107733E-3</v>
      </c>
      <c r="E2062" s="1">
        <v>9.3591019181465395E-5</v>
      </c>
      <c r="F2062" s="1">
        <v>21</v>
      </c>
      <c r="G2062" s="1">
        <v>19513.140169721799</v>
      </c>
      <c r="H2062" s="1">
        <v>9200.2096421599399</v>
      </c>
    </row>
    <row r="2063" spans="1:8" x14ac:dyDescent="0.25">
      <c r="A2063">
        <v>2061</v>
      </c>
      <c r="B2063">
        <v>5961</v>
      </c>
      <c r="C2063" t="s">
        <v>945</v>
      </c>
      <c r="D2063" s="1">
        <v>2.260335233413885E-3</v>
      </c>
      <c r="E2063" s="1">
        <v>9.0413409336555404E-5</v>
      </c>
      <c r="F2063" s="1">
        <v>25</v>
      </c>
      <c r="G2063" s="1">
        <v>3325.4735817566302</v>
      </c>
      <c r="H2063" s="1">
        <v>3325.4735817566302</v>
      </c>
    </row>
    <row r="2064" spans="1:8" x14ac:dyDescent="0.25">
      <c r="A2064">
        <v>2062</v>
      </c>
      <c r="B2064">
        <v>6520</v>
      </c>
      <c r="C2064" t="s">
        <v>3256</v>
      </c>
      <c r="D2064" s="1">
        <v>2.8761934440198721E-3</v>
      </c>
      <c r="E2064" s="1">
        <v>8.9881045125621002E-5</v>
      </c>
      <c r="F2064" s="1">
        <v>32</v>
      </c>
      <c r="G2064" s="1">
        <v>6807.0506832779702</v>
      </c>
      <c r="H2064" s="1">
        <v>3810.16189696737</v>
      </c>
    </row>
    <row r="2065" spans="1:8" x14ac:dyDescent="0.25">
      <c r="A2065">
        <v>2063</v>
      </c>
      <c r="B2065">
        <v>7289</v>
      </c>
      <c r="C2065" t="s">
        <v>3222</v>
      </c>
      <c r="D2065" s="1">
        <v>5.4294366602939629E-3</v>
      </c>
      <c r="E2065" s="1">
        <v>8.9007158365474797E-5</v>
      </c>
      <c r="F2065" s="1">
        <v>61</v>
      </c>
      <c r="G2065" s="1">
        <v>6918.9418363291297</v>
      </c>
      <c r="H2065" s="1">
        <v>6759.5317680033404</v>
      </c>
    </row>
    <row r="2066" spans="1:8" x14ac:dyDescent="0.25">
      <c r="A2066">
        <v>2064</v>
      </c>
      <c r="B2066">
        <v>6731</v>
      </c>
      <c r="C2066" t="s">
        <v>1724</v>
      </c>
      <c r="D2066" s="1">
        <v>7.3706622731954854E-3</v>
      </c>
      <c r="E2066" s="1">
        <v>8.8803159918017898E-5</v>
      </c>
      <c r="F2066" s="1">
        <v>83</v>
      </c>
      <c r="G2066" s="1">
        <v>8779.0797668578998</v>
      </c>
      <c r="H2066" s="1">
        <v>8779.0797668578998</v>
      </c>
    </row>
    <row r="2067" spans="1:8" x14ac:dyDescent="0.25">
      <c r="A2067">
        <v>2065</v>
      </c>
      <c r="B2067">
        <v>4977</v>
      </c>
      <c r="C2067" t="s">
        <v>854</v>
      </c>
      <c r="D2067" s="1">
        <v>5.9115204030328501E-3</v>
      </c>
      <c r="E2067" s="1">
        <v>8.6934123574012505E-5</v>
      </c>
      <c r="F2067" s="1">
        <v>68</v>
      </c>
      <c r="G2067" s="1">
        <v>14788.0543002127</v>
      </c>
      <c r="H2067" s="1">
        <v>14724.1900359271</v>
      </c>
    </row>
    <row r="2068" spans="1:8" x14ac:dyDescent="0.25">
      <c r="A2068">
        <v>2066</v>
      </c>
      <c r="B2068">
        <v>1967</v>
      </c>
      <c r="C2068" t="s">
        <v>2669</v>
      </c>
      <c r="D2068" s="1">
        <v>7.5848539567571344E-3</v>
      </c>
      <c r="E2068" s="1">
        <v>8.5223078165810501E-5</v>
      </c>
      <c r="F2068" s="1">
        <v>89</v>
      </c>
      <c r="G2068" s="1">
        <v>84640.167923787405</v>
      </c>
      <c r="H2068" s="1">
        <v>69788.144491529107</v>
      </c>
    </row>
    <row r="2069" spans="1:8" x14ac:dyDescent="0.25">
      <c r="A2069">
        <v>2067</v>
      </c>
      <c r="B2069">
        <v>6186</v>
      </c>
      <c r="C2069" t="s">
        <v>1327</v>
      </c>
      <c r="D2069" s="1">
        <v>1.3116201057020107E-2</v>
      </c>
      <c r="E2069" s="1">
        <v>8.5170136733896801E-5</v>
      </c>
      <c r="F2069" s="1">
        <v>154</v>
      </c>
      <c r="G2069" s="1">
        <v>19602.734577749099</v>
      </c>
      <c r="H2069" s="1">
        <v>18050.200506814301</v>
      </c>
    </row>
    <row r="2070" spans="1:8" x14ac:dyDescent="0.25">
      <c r="A2070">
        <v>2068</v>
      </c>
      <c r="B2070">
        <v>3988</v>
      </c>
      <c r="C2070" t="s">
        <v>863</v>
      </c>
      <c r="D2070" s="1">
        <v>1.9915585221476201E-2</v>
      </c>
      <c r="E2070" s="1">
        <v>8.5109338553317096E-5</v>
      </c>
      <c r="F2070" s="1">
        <v>234</v>
      </c>
      <c r="G2070" s="1">
        <v>28964.499301035299</v>
      </c>
      <c r="H2070" s="1">
        <v>28964.499301035299</v>
      </c>
    </row>
    <row r="2071" spans="1:8" x14ac:dyDescent="0.25">
      <c r="A2071">
        <v>2069</v>
      </c>
      <c r="B2071">
        <v>259</v>
      </c>
      <c r="C2071" t="s">
        <v>2430</v>
      </c>
      <c r="D2071" s="1">
        <v>2.6197270150614946E-2</v>
      </c>
      <c r="E2071" s="1">
        <v>8.4235595339597901E-5</v>
      </c>
      <c r="F2071" s="1">
        <v>311</v>
      </c>
      <c r="G2071" s="1">
        <v>34034.380242133098</v>
      </c>
      <c r="H2071" s="1">
        <v>34034.380242133098</v>
      </c>
    </row>
    <row r="2072" spans="1:8" x14ac:dyDescent="0.25">
      <c r="A2072">
        <v>2070</v>
      </c>
      <c r="B2072">
        <v>320</v>
      </c>
      <c r="C2072" t="s">
        <v>2003</v>
      </c>
      <c r="D2072" s="1">
        <v>1.0830602507648762E-2</v>
      </c>
      <c r="E2072" s="1">
        <v>8.2050018997339104E-5</v>
      </c>
      <c r="F2072" s="1">
        <v>132</v>
      </c>
      <c r="G2072" s="1">
        <v>16791.798250927401</v>
      </c>
      <c r="H2072" s="1">
        <v>16791.798250927401</v>
      </c>
    </row>
    <row r="2073" spans="1:8" x14ac:dyDescent="0.25">
      <c r="A2073">
        <v>2071</v>
      </c>
      <c r="B2073">
        <v>2890</v>
      </c>
      <c r="C2073" t="s">
        <v>2463</v>
      </c>
      <c r="D2073" s="1">
        <v>8.2820534256230344E-3</v>
      </c>
      <c r="E2073" s="1">
        <v>8.2000528966564697E-5</v>
      </c>
      <c r="F2073" s="1">
        <v>101</v>
      </c>
      <c r="G2073" s="1">
        <v>25766.273071884701</v>
      </c>
      <c r="H2073" s="1">
        <v>12715.394871524501</v>
      </c>
    </row>
    <row r="2074" spans="1:8" x14ac:dyDescent="0.25">
      <c r="A2074">
        <v>2072</v>
      </c>
      <c r="B2074">
        <v>3571</v>
      </c>
      <c r="C2074" t="s">
        <v>3125</v>
      </c>
      <c r="D2074" s="1">
        <v>4.4539117421377589E-3</v>
      </c>
      <c r="E2074" s="1">
        <v>8.0980213493413798E-5</v>
      </c>
      <c r="F2074" s="1">
        <v>55</v>
      </c>
      <c r="G2074" s="1">
        <v>4645.2114161933196</v>
      </c>
      <c r="H2074" s="1">
        <v>4645.2114161933196</v>
      </c>
    </row>
    <row r="2075" spans="1:8" x14ac:dyDescent="0.25">
      <c r="A2075">
        <v>2073</v>
      </c>
      <c r="B2075">
        <v>1338</v>
      </c>
      <c r="C2075" t="s">
        <v>898</v>
      </c>
      <c r="D2075" s="1">
        <v>9.5423257037263402E-3</v>
      </c>
      <c r="E2075" s="1">
        <v>8.0867166980731702E-5</v>
      </c>
      <c r="F2075" s="1">
        <v>118</v>
      </c>
      <c r="G2075" s="1">
        <v>30035.901672497301</v>
      </c>
      <c r="H2075" s="1">
        <v>23390.557767107399</v>
      </c>
    </row>
    <row r="2076" spans="1:8" x14ac:dyDescent="0.25">
      <c r="A2076">
        <v>2074</v>
      </c>
      <c r="B2076">
        <v>5977</v>
      </c>
      <c r="C2076" t="s">
        <v>424</v>
      </c>
      <c r="D2076" s="1">
        <v>2.6525244348343225E-3</v>
      </c>
      <c r="E2076" s="1">
        <v>8.0379528328312805E-5</v>
      </c>
      <c r="F2076" s="1">
        <v>33</v>
      </c>
      <c r="G2076" s="1">
        <v>6580.4442637615202</v>
      </c>
      <c r="H2076" s="1">
        <v>3538.2319917947402</v>
      </c>
    </row>
    <row r="2077" spans="1:8" x14ac:dyDescent="0.25">
      <c r="A2077">
        <v>2075</v>
      </c>
      <c r="B2077">
        <v>7554</v>
      </c>
      <c r="C2077" t="s">
        <v>3105</v>
      </c>
      <c r="D2077" s="1">
        <v>5.5001227420762144E-3</v>
      </c>
      <c r="E2077" s="1">
        <v>7.9711923798206005E-5</v>
      </c>
      <c r="F2077" s="1">
        <v>69</v>
      </c>
      <c r="G2077" s="1">
        <v>7297.0219947697597</v>
      </c>
      <c r="H2077" s="1">
        <v>7297.0219947697597</v>
      </c>
    </row>
    <row r="2078" spans="1:8" x14ac:dyDescent="0.25">
      <c r="A2078">
        <v>2076</v>
      </c>
      <c r="B2078">
        <v>3611</v>
      </c>
      <c r="C2078" t="s">
        <v>892</v>
      </c>
      <c r="D2078" s="1">
        <v>1.5939335348841639E-3</v>
      </c>
      <c r="E2078" s="1">
        <v>7.9696676744208202E-5</v>
      </c>
      <c r="F2078" s="1">
        <v>20</v>
      </c>
      <c r="G2078" s="1">
        <v>3697.5337391340499</v>
      </c>
      <c r="H2078" s="1">
        <v>3697.5337391340499</v>
      </c>
    </row>
    <row r="2079" spans="1:8" x14ac:dyDescent="0.25">
      <c r="A2079">
        <v>2077</v>
      </c>
      <c r="B2079">
        <v>826</v>
      </c>
      <c r="C2079" t="s">
        <v>1485</v>
      </c>
      <c r="D2079" s="1">
        <v>2.7835446949156843E-2</v>
      </c>
      <c r="E2079" s="1">
        <v>7.9077974287377394E-5</v>
      </c>
      <c r="F2079" s="1">
        <v>352</v>
      </c>
      <c r="G2079" s="1">
        <v>36075.865949616098</v>
      </c>
      <c r="H2079" s="1">
        <v>35495.076415263902</v>
      </c>
    </row>
    <row r="2080" spans="1:8" x14ac:dyDescent="0.25">
      <c r="A2080">
        <v>2078</v>
      </c>
      <c r="B2080">
        <v>8935</v>
      </c>
      <c r="C2080" t="s">
        <v>524</v>
      </c>
      <c r="D2080" s="1">
        <v>1.8891417915012456E-3</v>
      </c>
      <c r="E2080" s="1">
        <v>7.8714241312551896E-5</v>
      </c>
      <c r="F2080" s="1">
        <v>24</v>
      </c>
      <c r="G2080" s="1">
        <v>2854.48713655547</v>
      </c>
      <c r="H2080" s="1">
        <v>2854.48713655547</v>
      </c>
    </row>
    <row r="2081" spans="1:8" x14ac:dyDescent="0.25">
      <c r="A2081">
        <v>2079</v>
      </c>
      <c r="B2081">
        <v>7774</v>
      </c>
      <c r="C2081" t="s">
        <v>264</v>
      </c>
      <c r="D2081" s="1">
        <v>9.4491898244393243E-3</v>
      </c>
      <c r="E2081" s="1">
        <v>7.6822681499506707E-5</v>
      </c>
      <c r="F2081" s="1">
        <v>123</v>
      </c>
      <c r="G2081" s="1">
        <v>14188.8772215023</v>
      </c>
      <c r="H2081" s="1">
        <v>14079.748933564901</v>
      </c>
    </row>
    <row r="2082" spans="1:8" x14ac:dyDescent="0.25">
      <c r="A2082">
        <v>2080</v>
      </c>
      <c r="B2082">
        <v>2514</v>
      </c>
      <c r="C2082" t="s">
        <v>417</v>
      </c>
      <c r="D2082" s="1">
        <v>1.1265475410820635E-2</v>
      </c>
      <c r="E2082" s="1">
        <v>7.6635887148439699E-5</v>
      </c>
      <c r="F2082" s="1">
        <v>147</v>
      </c>
      <c r="G2082" s="1">
        <v>31410.9717463587</v>
      </c>
      <c r="H2082" s="1">
        <v>15960.9106009551</v>
      </c>
    </row>
    <row r="2083" spans="1:8" x14ac:dyDescent="0.25">
      <c r="A2083">
        <v>2081</v>
      </c>
      <c r="B2083">
        <v>7092</v>
      </c>
      <c r="C2083" t="s">
        <v>2817</v>
      </c>
      <c r="D2083" s="1">
        <v>3.8994845792095245E-3</v>
      </c>
      <c r="E2083" s="1">
        <v>7.6460481945284797E-5</v>
      </c>
      <c r="F2083" s="1">
        <v>51</v>
      </c>
      <c r="G2083" s="1">
        <v>32627.9425322149</v>
      </c>
      <c r="H2083" s="1">
        <v>12351.5176442962</v>
      </c>
    </row>
    <row r="2084" spans="1:8" x14ac:dyDescent="0.25">
      <c r="A2084">
        <v>2082</v>
      </c>
      <c r="B2084">
        <v>1902</v>
      </c>
      <c r="C2084" t="s">
        <v>2511</v>
      </c>
      <c r="D2084" s="1">
        <v>9.432034387477601E-3</v>
      </c>
      <c r="E2084" s="1">
        <v>7.5456275099820803E-5</v>
      </c>
      <c r="F2084" s="1">
        <v>125</v>
      </c>
      <c r="G2084" s="1">
        <v>12044.8192979169</v>
      </c>
      <c r="H2084" s="1">
        <v>12044.8192979169</v>
      </c>
    </row>
    <row r="2085" spans="1:8" x14ac:dyDescent="0.25">
      <c r="A2085">
        <v>2083</v>
      </c>
      <c r="B2085">
        <v>6119</v>
      </c>
      <c r="C2085" t="s">
        <v>2756</v>
      </c>
      <c r="D2085" s="1">
        <v>4.2080243578808173E-3</v>
      </c>
      <c r="E2085" s="1">
        <v>7.5143292105014597E-5</v>
      </c>
      <c r="F2085" s="1">
        <v>56</v>
      </c>
      <c r="G2085" s="1">
        <v>44906.927667777403</v>
      </c>
      <c r="H2085" s="1">
        <v>26554.045002364201</v>
      </c>
    </row>
    <row r="2086" spans="1:8" x14ac:dyDescent="0.25">
      <c r="A2086">
        <v>2084</v>
      </c>
      <c r="B2086">
        <v>5624</v>
      </c>
      <c r="C2086" t="s">
        <v>2844</v>
      </c>
      <c r="D2086" s="1">
        <v>1.1947013714353567E-3</v>
      </c>
      <c r="E2086" s="1">
        <v>7.4668835714709794E-5</v>
      </c>
      <c r="F2086" s="1">
        <v>16</v>
      </c>
      <c r="G2086" s="1">
        <v>55321.980941330003</v>
      </c>
      <c r="H2086" s="1">
        <v>25828.9181122642</v>
      </c>
    </row>
    <row r="2087" spans="1:8" x14ac:dyDescent="0.25">
      <c r="A2087">
        <v>2085</v>
      </c>
      <c r="B2087">
        <v>5711</v>
      </c>
      <c r="C2087" t="s">
        <v>3234</v>
      </c>
      <c r="D2087" s="1">
        <v>2.7249369015425692E-3</v>
      </c>
      <c r="E2087" s="1">
        <v>7.36469432849343E-5</v>
      </c>
      <c r="F2087" s="1">
        <v>37</v>
      </c>
      <c r="G2087" s="1">
        <v>4723.2659552710002</v>
      </c>
      <c r="H2087" s="1">
        <v>4723.2659552710002</v>
      </c>
    </row>
    <row r="2088" spans="1:8" x14ac:dyDescent="0.25">
      <c r="A2088">
        <v>2086</v>
      </c>
      <c r="B2088">
        <v>3675</v>
      </c>
      <c r="C2088" t="s">
        <v>2876</v>
      </c>
      <c r="D2088" s="1">
        <v>2.1978700755167699E-4</v>
      </c>
      <c r="E2088" s="1">
        <v>7.3262335850558997E-5</v>
      </c>
      <c r="F2088" s="1">
        <v>3</v>
      </c>
      <c r="G2088" s="1">
        <v>14085.145372706</v>
      </c>
      <c r="H2088" s="1">
        <v>430.11307006478</v>
      </c>
    </row>
    <row r="2089" spans="1:8" x14ac:dyDescent="0.25">
      <c r="A2089">
        <v>2087</v>
      </c>
      <c r="B2089">
        <v>2386</v>
      </c>
      <c r="C2089" t="s">
        <v>915</v>
      </c>
      <c r="D2089" s="1">
        <v>1.6564295245563142E-2</v>
      </c>
      <c r="E2089" s="1">
        <v>7.2650417743697995E-5</v>
      </c>
      <c r="F2089" s="1">
        <v>228</v>
      </c>
      <c r="G2089" s="1">
        <v>34538.882023209298</v>
      </c>
      <c r="H2089" s="1">
        <v>33967.807848666598</v>
      </c>
    </row>
    <row r="2090" spans="1:8" x14ac:dyDescent="0.25">
      <c r="A2090">
        <v>2088</v>
      </c>
      <c r="B2090">
        <v>3292</v>
      </c>
      <c r="C2090" t="s">
        <v>648</v>
      </c>
      <c r="D2090" s="1">
        <v>1.8671470974351873E-2</v>
      </c>
      <c r="E2090" s="1">
        <v>7.1538202966865406E-5</v>
      </c>
      <c r="F2090" s="1">
        <v>261</v>
      </c>
      <c r="G2090" s="1">
        <v>25688.695669059602</v>
      </c>
      <c r="H2090" s="1">
        <v>25688.695669059602</v>
      </c>
    </row>
    <row r="2091" spans="1:8" x14ac:dyDescent="0.25">
      <c r="A2091">
        <v>2089</v>
      </c>
      <c r="B2091">
        <v>1783</v>
      </c>
      <c r="C2091" t="s">
        <v>2825</v>
      </c>
      <c r="D2091" s="1">
        <v>3.9864122703027836E-3</v>
      </c>
      <c r="E2091" s="1">
        <v>7.1185933398263998E-5</v>
      </c>
      <c r="F2091" s="1">
        <v>56</v>
      </c>
      <c r="G2091" s="1">
        <v>14861.259747226401</v>
      </c>
      <c r="H2091" s="1">
        <v>14861.259747226401</v>
      </c>
    </row>
    <row r="2092" spans="1:8" x14ac:dyDescent="0.25">
      <c r="A2092">
        <v>2090</v>
      </c>
      <c r="B2092">
        <v>1816</v>
      </c>
      <c r="C2092" t="s">
        <v>1440</v>
      </c>
      <c r="D2092" s="1">
        <v>1.280275441903767E-2</v>
      </c>
      <c r="E2092" s="1">
        <v>7.0733449828937406E-5</v>
      </c>
      <c r="F2092" s="1">
        <v>181</v>
      </c>
      <c r="G2092" s="1">
        <v>23032.977438401598</v>
      </c>
      <c r="H2092" s="1">
        <v>18031.261560851599</v>
      </c>
    </row>
    <row r="2093" spans="1:8" x14ac:dyDescent="0.25">
      <c r="A2093">
        <v>2091</v>
      </c>
      <c r="B2093">
        <v>7364</v>
      </c>
      <c r="C2093" t="s">
        <v>2051</v>
      </c>
      <c r="D2093" s="1">
        <v>1.7197873512234626E-3</v>
      </c>
      <c r="E2093" s="1">
        <v>6.8791494048938505E-5</v>
      </c>
      <c r="F2093" s="1">
        <v>25</v>
      </c>
      <c r="G2093" s="1">
        <v>8715.57542892526</v>
      </c>
      <c r="H2093" s="1">
        <v>6383.5889122361496</v>
      </c>
    </row>
    <row r="2094" spans="1:8" x14ac:dyDescent="0.25">
      <c r="A2094">
        <v>2092</v>
      </c>
      <c r="B2094">
        <v>5681</v>
      </c>
      <c r="C2094" t="s">
        <v>859</v>
      </c>
      <c r="D2094" s="1">
        <v>1.002818642141653E-2</v>
      </c>
      <c r="E2094" s="1">
        <v>6.7303264573265303E-5</v>
      </c>
      <c r="F2094" s="1">
        <v>149</v>
      </c>
      <c r="G2094" s="1">
        <v>16481.288493056902</v>
      </c>
      <c r="H2094" s="1">
        <v>16481.288493056902</v>
      </c>
    </row>
    <row r="2095" spans="1:8" x14ac:dyDescent="0.25">
      <c r="A2095">
        <v>2093</v>
      </c>
      <c r="B2095">
        <v>3628</v>
      </c>
      <c r="C2095" t="s">
        <v>2458</v>
      </c>
      <c r="D2095" s="1">
        <v>3.9443290007577479E-3</v>
      </c>
      <c r="E2095" s="1">
        <v>6.5738816679295804E-5</v>
      </c>
      <c r="F2095" s="1">
        <v>60</v>
      </c>
      <c r="G2095" s="1">
        <v>20682.9125487569</v>
      </c>
      <c r="H2095" s="1">
        <v>5903.9832337927601</v>
      </c>
    </row>
    <row r="2096" spans="1:8" x14ac:dyDescent="0.25">
      <c r="A2096">
        <v>2094</v>
      </c>
      <c r="B2096">
        <v>7129</v>
      </c>
      <c r="C2096" t="s">
        <v>2523</v>
      </c>
      <c r="D2096" s="1">
        <v>4.5471272143903846E-3</v>
      </c>
      <c r="E2096" s="1">
        <v>6.4044045273104004E-5</v>
      </c>
      <c r="F2096" s="1">
        <v>71</v>
      </c>
      <c r="G2096" s="1">
        <v>7777.1247234073699</v>
      </c>
      <c r="H2096" s="1">
        <v>7777.1247234073699</v>
      </c>
    </row>
    <row r="2097" spans="1:8" x14ac:dyDescent="0.25">
      <c r="A2097">
        <v>2095</v>
      </c>
      <c r="B2097">
        <v>6972</v>
      </c>
      <c r="C2097" t="s">
        <v>3264</v>
      </c>
      <c r="D2097" s="1">
        <v>3.9443449217499808E-3</v>
      </c>
      <c r="E2097" s="1">
        <v>6.3618466479838399E-5</v>
      </c>
      <c r="F2097" s="1">
        <v>62</v>
      </c>
      <c r="G2097" s="1">
        <v>15921.304872114</v>
      </c>
      <c r="H2097" s="1">
        <v>15872.9642926941</v>
      </c>
    </row>
    <row r="2098" spans="1:8" x14ac:dyDescent="0.25">
      <c r="A2098">
        <v>2096</v>
      </c>
      <c r="B2098">
        <v>748</v>
      </c>
      <c r="C2098" t="s">
        <v>1489</v>
      </c>
      <c r="D2098" s="1">
        <v>1.2957543560511271E-2</v>
      </c>
      <c r="E2098" s="1">
        <v>6.1702588383387002E-5</v>
      </c>
      <c r="F2098" s="1">
        <v>210</v>
      </c>
      <c r="G2098" s="1">
        <v>26900.414513517</v>
      </c>
      <c r="H2098" s="1">
        <v>26689.2485216122</v>
      </c>
    </row>
    <row r="2099" spans="1:8" x14ac:dyDescent="0.25">
      <c r="A2099">
        <v>2097</v>
      </c>
      <c r="B2099">
        <v>688</v>
      </c>
      <c r="C2099" t="s">
        <v>2052</v>
      </c>
      <c r="D2099" s="1">
        <v>2.9606863502706516E-3</v>
      </c>
      <c r="E2099" s="1">
        <v>5.6936275966743298E-5</v>
      </c>
      <c r="F2099" s="1">
        <v>52</v>
      </c>
      <c r="G2099" s="1">
        <v>14365.6774723158</v>
      </c>
      <c r="H2099" s="1">
        <v>14069.704184791201</v>
      </c>
    </row>
    <row r="2100" spans="1:8" x14ac:dyDescent="0.25">
      <c r="A2100">
        <v>2098</v>
      </c>
      <c r="B2100">
        <v>892</v>
      </c>
      <c r="C2100" t="s">
        <v>2186</v>
      </c>
      <c r="D2100" s="1">
        <v>2.2434569701247241E-3</v>
      </c>
      <c r="E2100" s="1">
        <v>5.6086424253118101E-5</v>
      </c>
      <c r="F2100" s="1">
        <v>40</v>
      </c>
      <c r="G2100" s="1">
        <v>6363.6748250536102</v>
      </c>
      <c r="H2100" s="1">
        <v>6363.6748250536102</v>
      </c>
    </row>
    <row r="2101" spans="1:8" x14ac:dyDescent="0.25">
      <c r="A2101">
        <v>2099</v>
      </c>
      <c r="B2101">
        <v>3727</v>
      </c>
      <c r="C2101" t="s">
        <v>3249</v>
      </c>
      <c r="D2101" s="1">
        <v>1.094524676154284E-4</v>
      </c>
      <c r="E2101" s="1">
        <v>5.4726233807714201E-5</v>
      </c>
      <c r="F2101" s="1">
        <v>2</v>
      </c>
      <c r="G2101" s="1">
        <v>26431.907408485498</v>
      </c>
      <c r="H2101" s="1">
        <v>187.73254595595699</v>
      </c>
    </row>
    <row r="2102" spans="1:8" x14ac:dyDescent="0.25">
      <c r="A2102">
        <v>2100</v>
      </c>
      <c r="B2102">
        <v>644</v>
      </c>
      <c r="C2102" t="s">
        <v>3242</v>
      </c>
      <c r="D2102" s="1">
        <v>4.5999905202581143E-3</v>
      </c>
      <c r="E2102" s="1">
        <v>5.4117535532448401E-5</v>
      </c>
      <c r="F2102" s="1">
        <v>85</v>
      </c>
      <c r="G2102" s="1">
        <v>17363.746160750299</v>
      </c>
      <c r="H2102" s="1">
        <v>9314.4847681359897</v>
      </c>
    </row>
    <row r="2103" spans="1:8" x14ac:dyDescent="0.25">
      <c r="A2103">
        <v>2101</v>
      </c>
      <c r="B2103">
        <v>938</v>
      </c>
      <c r="C2103" t="s">
        <v>2307</v>
      </c>
      <c r="D2103" s="1">
        <v>2.8043745357899282E-3</v>
      </c>
      <c r="E2103" s="1">
        <v>5.3930279534421693E-5</v>
      </c>
      <c r="F2103" s="1">
        <v>52</v>
      </c>
      <c r="G2103" s="1">
        <v>22673.597509564101</v>
      </c>
      <c r="H2103" s="1">
        <v>8257.1442480637506</v>
      </c>
    </row>
    <row r="2104" spans="1:8" x14ac:dyDescent="0.25">
      <c r="A2104">
        <v>2102</v>
      </c>
      <c r="B2104">
        <v>806</v>
      </c>
      <c r="C2104" t="s">
        <v>2532</v>
      </c>
      <c r="D2104" s="1">
        <v>2.4806049004924085E-3</v>
      </c>
      <c r="E2104" s="1">
        <v>5.3926193488965401E-5</v>
      </c>
      <c r="F2104" s="1">
        <v>46</v>
      </c>
      <c r="G2104" s="1">
        <v>8183.4096815442899</v>
      </c>
      <c r="H2104" s="1">
        <v>6365.4334190831096</v>
      </c>
    </row>
    <row r="2105" spans="1:8" x14ac:dyDescent="0.25">
      <c r="A2105">
        <v>2103</v>
      </c>
      <c r="B2105">
        <v>3780</v>
      </c>
      <c r="C2105" t="s">
        <v>2339</v>
      </c>
      <c r="D2105" s="1">
        <v>9.5892852528768561E-3</v>
      </c>
      <c r="E2105" s="1">
        <v>5.3872389061105932E-5</v>
      </c>
      <c r="F2105" s="1">
        <v>178</v>
      </c>
      <c r="G2105" s="1">
        <v>39794.960870588802</v>
      </c>
      <c r="H2105" s="1">
        <v>39794.960870588802</v>
      </c>
    </row>
    <row r="2106" spans="1:8" x14ac:dyDescent="0.25">
      <c r="A2106">
        <v>2104</v>
      </c>
      <c r="B2106">
        <v>1263</v>
      </c>
      <c r="C2106" t="s">
        <v>2013</v>
      </c>
      <c r="D2106" s="1">
        <v>9.29043818180777E-3</v>
      </c>
      <c r="E2106" s="1">
        <v>5.3393322883952704E-5</v>
      </c>
      <c r="F2106" s="1">
        <v>174</v>
      </c>
      <c r="G2106" s="1">
        <v>28470.777383907702</v>
      </c>
      <c r="H2106" s="1">
        <v>28470.777383907702</v>
      </c>
    </row>
    <row r="2107" spans="1:8" x14ac:dyDescent="0.25">
      <c r="A2107">
        <v>2105</v>
      </c>
      <c r="B2107">
        <v>6983</v>
      </c>
      <c r="C2107" t="s">
        <v>904</v>
      </c>
      <c r="D2107" s="1">
        <v>1.42319509150301E-3</v>
      </c>
      <c r="E2107" s="1">
        <v>5.2710929314926297E-5</v>
      </c>
      <c r="F2107" s="1">
        <v>27</v>
      </c>
      <c r="G2107" s="1">
        <v>5434.64717951903</v>
      </c>
      <c r="H2107" s="1">
        <v>5355.1369362523201</v>
      </c>
    </row>
    <row r="2108" spans="1:8" x14ac:dyDescent="0.25">
      <c r="A2108">
        <v>2106</v>
      </c>
      <c r="B2108">
        <v>5645</v>
      </c>
      <c r="C2108" t="s">
        <v>2632</v>
      </c>
      <c r="D2108" s="1">
        <v>1.9317822446788494E-3</v>
      </c>
      <c r="E2108" s="1">
        <v>5.2210330937266201E-5</v>
      </c>
      <c r="F2108" s="1">
        <v>37</v>
      </c>
      <c r="G2108" s="1">
        <v>54939.0199990615</v>
      </c>
      <c r="H2108" s="1">
        <v>42101.507646227903</v>
      </c>
    </row>
    <row r="2109" spans="1:8" x14ac:dyDescent="0.25">
      <c r="A2109">
        <v>2107</v>
      </c>
      <c r="B2109">
        <v>1912</v>
      </c>
      <c r="C2109" t="s">
        <v>2623</v>
      </c>
      <c r="D2109" s="1">
        <v>9.8474731452480465E-4</v>
      </c>
      <c r="E2109" s="1">
        <v>5.1828806027621294E-5</v>
      </c>
      <c r="F2109" s="1">
        <v>19</v>
      </c>
      <c r="G2109" s="1">
        <v>18179.350772157999</v>
      </c>
      <c r="H2109" s="1">
        <v>1570.01423285552</v>
      </c>
    </row>
    <row r="2110" spans="1:8" x14ac:dyDescent="0.25">
      <c r="A2110">
        <v>2108</v>
      </c>
      <c r="B2110">
        <v>7528</v>
      </c>
      <c r="C2110" t="s">
        <v>786</v>
      </c>
      <c r="D2110" s="1">
        <v>6.8223600317044927E-3</v>
      </c>
      <c r="E2110" s="1">
        <v>5.1295940088003702E-5</v>
      </c>
      <c r="F2110" s="1">
        <v>133</v>
      </c>
      <c r="G2110" s="1">
        <v>17243.143491284602</v>
      </c>
      <c r="H2110" s="1">
        <v>16704.474592070099</v>
      </c>
    </row>
    <row r="2111" spans="1:8" x14ac:dyDescent="0.25">
      <c r="A2111">
        <v>2109</v>
      </c>
      <c r="B2111">
        <v>406</v>
      </c>
      <c r="C2111" t="s">
        <v>241</v>
      </c>
      <c r="D2111" s="1">
        <v>1.7607315404698155E-2</v>
      </c>
      <c r="E2111" s="1">
        <v>5.0163291751276798E-5</v>
      </c>
      <c r="F2111" s="1">
        <v>351</v>
      </c>
      <c r="G2111" s="1">
        <v>31981.5846314585</v>
      </c>
      <c r="H2111" s="1">
        <v>31981.5846314585</v>
      </c>
    </row>
    <row r="2112" spans="1:8" x14ac:dyDescent="0.25">
      <c r="A2112">
        <v>2110</v>
      </c>
      <c r="B2112">
        <v>9005</v>
      </c>
      <c r="C2112" t="s">
        <v>920</v>
      </c>
      <c r="D2112" s="1">
        <v>2.506875032873625E-4</v>
      </c>
      <c r="E2112" s="1">
        <v>5.0137500657472502E-5</v>
      </c>
      <c r="F2112" s="1">
        <v>5</v>
      </c>
      <c r="G2112" s="1">
        <v>2729.0128879292702</v>
      </c>
      <c r="H2112" s="1">
        <v>2729.0128879292702</v>
      </c>
    </row>
    <row r="2113" spans="1:8" x14ac:dyDescent="0.25">
      <c r="A2113">
        <v>2111</v>
      </c>
      <c r="B2113">
        <v>7829</v>
      </c>
      <c r="C2113" t="s">
        <v>2174</v>
      </c>
      <c r="D2113" s="1">
        <v>3.9991719499134481E-4</v>
      </c>
      <c r="E2113" s="1">
        <v>4.9989649373918101E-5</v>
      </c>
      <c r="F2113" s="1">
        <v>8</v>
      </c>
      <c r="G2113" s="1">
        <v>61732.636307114903</v>
      </c>
      <c r="H2113" s="1">
        <v>3818.1463912695699</v>
      </c>
    </row>
    <row r="2114" spans="1:8" x14ac:dyDescent="0.25">
      <c r="A2114">
        <v>2112</v>
      </c>
      <c r="B2114">
        <v>6134</v>
      </c>
      <c r="C2114" t="s">
        <v>3493</v>
      </c>
      <c r="D2114" s="1">
        <v>2.1516189863610815E-3</v>
      </c>
      <c r="E2114" s="1">
        <v>4.8900431508206394E-5</v>
      </c>
      <c r="F2114" s="1">
        <v>44</v>
      </c>
      <c r="G2114" s="1">
        <v>15443.6389913741</v>
      </c>
      <c r="H2114" s="1">
        <v>8085.8324596631801</v>
      </c>
    </row>
    <row r="2115" spans="1:8" x14ac:dyDescent="0.25">
      <c r="A2115">
        <v>2113</v>
      </c>
      <c r="B2115">
        <v>6376</v>
      </c>
      <c r="C2115" t="s">
        <v>2109</v>
      </c>
      <c r="D2115" s="1">
        <v>2.4179246652316199E-3</v>
      </c>
      <c r="E2115" s="1">
        <v>4.83584933046324E-5</v>
      </c>
      <c r="F2115" s="1">
        <v>50</v>
      </c>
      <c r="G2115" s="1">
        <v>5092.2491219900003</v>
      </c>
      <c r="H2115" s="1">
        <v>5011.2664948709798</v>
      </c>
    </row>
    <row r="2116" spans="1:8" x14ac:dyDescent="0.25">
      <c r="A2116">
        <v>2114</v>
      </c>
      <c r="B2116">
        <v>7302</v>
      </c>
      <c r="C2116" t="s">
        <v>2255</v>
      </c>
      <c r="D2116" s="1">
        <v>3.2789629560367726E-3</v>
      </c>
      <c r="E2116" s="1">
        <v>4.7521202261402499E-5</v>
      </c>
      <c r="F2116" s="1">
        <v>69</v>
      </c>
      <c r="G2116" s="1">
        <v>6707.29032915484</v>
      </c>
      <c r="H2116" s="1">
        <v>6707.29032915484</v>
      </c>
    </row>
    <row r="2117" spans="1:8" x14ac:dyDescent="0.25">
      <c r="A2117">
        <v>2115</v>
      </c>
      <c r="B2117">
        <v>7300</v>
      </c>
      <c r="C2117" t="s">
        <v>2850</v>
      </c>
      <c r="D2117" s="1">
        <v>7.9563542048217333E-4</v>
      </c>
      <c r="E2117" s="1">
        <v>4.68020835577749E-5</v>
      </c>
      <c r="F2117" s="1">
        <v>17</v>
      </c>
      <c r="G2117" s="1">
        <v>14798.7123738642</v>
      </c>
      <c r="H2117" s="1">
        <v>9962.9329246586494</v>
      </c>
    </row>
    <row r="2118" spans="1:8" x14ac:dyDescent="0.25">
      <c r="A2118">
        <v>2116</v>
      </c>
      <c r="B2118">
        <v>4887</v>
      </c>
      <c r="C2118" t="s">
        <v>942</v>
      </c>
      <c r="D2118" s="1">
        <v>4.2832902666633524E-3</v>
      </c>
      <c r="E2118" s="1">
        <v>4.6557502898514697E-5</v>
      </c>
      <c r="F2118" s="1">
        <v>92</v>
      </c>
      <c r="G2118" s="1">
        <v>13446.5280389994</v>
      </c>
      <c r="H2118" s="1">
        <v>12716.7550649402</v>
      </c>
    </row>
    <row r="2119" spans="1:8" x14ac:dyDescent="0.25">
      <c r="A2119">
        <v>2117</v>
      </c>
      <c r="B2119">
        <v>7853</v>
      </c>
      <c r="C2119" t="s">
        <v>3348</v>
      </c>
      <c r="D2119" s="1">
        <v>2.2992103696569599E-3</v>
      </c>
      <c r="E2119" s="1">
        <v>4.5984207393139201E-5</v>
      </c>
      <c r="F2119" s="1">
        <v>50</v>
      </c>
      <c r="G2119" s="1">
        <v>7343.1116372092802</v>
      </c>
      <c r="H2119" s="1">
        <v>7008.3241739022296</v>
      </c>
    </row>
    <row r="2120" spans="1:8" x14ac:dyDescent="0.25">
      <c r="A2120">
        <v>2118</v>
      </c>
      <c r="B2120">
        <v>7759</v>
      </c>
      <c r="C2120" t="s">
        <v>3383</v>
      </c>
      <c r="D2120" s="1">
        <v>1.9131496824101005E-3</v>
      </c>
      <c r="E2120" s="1">
        <v>4.5551182914526202E-5</v>
      </c>
      <c r="F2120" s="1">
        <v>42</v>
      </c>
      <c r="G2120" s="1">
        <v>8059.3403463801997</v>
      </c>
      <c r="H2120" s="1">
        <v>8059.3403463801997</v>
      </c>
    </row>
    <row r="2121" spans="1:8" x14ac:dyDescent="0.25">
      <c r="A2121">
        <v>2119</v>
      </c>
      <c r="B2121">
        <v>9147</v>
      </c>
      <c r="C2121" t="s">
        <v>2165</v>
      </c>
      <c r="D2121" s="1">
        <v>3.5677381204955039E-4</v>
      </c>
      <c r="E2121" s="1">
        <v>4.4596726506193798E-5</v>
      </c>
      <c r="F2121" s="1">
        <v>8</v>
      </c>
      <c r="G2121" s="1">
        <v>4188.0046625136201</v>
      </c>
      <c r="H2121" s="1">
        <v>4188.0046625136201</v>
      </c>
    </row>
    <row r="2122" spans="1:8" x14ac:dyDescent="0.25">
      <c r="A2122">
        <v>2120</v>
      </c>
      <c r="B2122">
        <v>2475</v>
      </c>
      <c r="C2122" t="s">
        <v>1810</v>
      </c>
      <c r="D2122" s="1">
        <v>2.8774986961179363E-3</v>
      </c>
      <c r="E2122" s="1">
        <v>4.3598465092696003E-5</v>
      </c>
      <c r="F2122" s="1">
        <v>66</v>
      </c>
      <c r="G2122" s="1">
        <v>6478.2234587663197</v>
      </c>
      <c r="H2122" s="1">
        <v>6478.2234587663197</v>
      </c>
    </row>
    <row r="2123" spans="1:8" x14ac:dyDescent="0.25">
      <c r="A2123">
        <v>2121</v>
      </c>
      <c r="B2123">
        <v>7253</v>
      </c>
      <c r="C2123" t="s">
        <v>2701</v>
      </c>
      <c r="D2123" s="1">
        <v>1.9556797694306265E-3</v>
      </c>
      <c r="E2123" s="1">
        <v>4.3459550431791697E-5</v>
      </c>
      <c r="F2123" s="1">
        <v>45</v>
      </c>
      <c r="G2123" s="1">
        <v>56762.824144812701</v>
      </c>
      <c r="H2123" s="1">
        <v>56762.824144812701</v>
      </c>
    </row>
    <row r="2124" spans="1:8" x14ac:dyDescent="0.25">
      <c r="A2124">
        <v>2122</v>
      </c>
      <c r="B2124">
        <v>2429</v>
      </c>
      <c r="C2124" t="s">
        <v>1976</v>
      </c>
      <c r="D2124" s="1">
        <v>1.8119691647569638E-3</v>
      </c>
      <c r="E2124" s="1">
        <v>4.3142122970403901E-5</v>
      </c>
      <c r="F2124" s="1">
        <v>42</v>
      </c>
      <c r="G2124" s="1">
        <v>8101.0669300040699</v>
      </c>
      <c r="H2124" s="1">
        <v>8101.0669300040699</v>
      </c>
    </row>
    <row r="2125" spans="1:8" x14ac:dyDescent="0.25">
      <c r="A2125">
        <v>2123</v>
      </c>
      <c r="B2125">
        <v>3422</v>
      </c>
      <c r="C2125" t="s">
        <v>927</v>
      </c>
      <c r="D2125" s="1">
        <v>9.4184279750542995E-3</v>
      </c>
      <c r="E2125" s="1">
        <v>4.3006520434037901E-5</v>
      </c>
      <c r="F2125" s="1">
        <v>219</v>
      </c>
      <c r="G2125" s="1">
        <v>32432.423597019901</v>
      </c>
      <c r="H2125" s="1">
        <v>22620.380441757101</v>
      </c>
    </row>
    <row r="2126" spans="1:8" x14ac:dyDescent="0.25">
      <c r="A2126">
        <v>2124</v>
      </c>
      <c r="B2126">
        <v>6606</v>
      </c>
      <c r="C2126" t="s">
        <v>203</v>
      </c>
      <c r="D2126" s="1">
        <v>2.6701810317395513E-3</v>
      </c>
      <c r="E2126" s="1">
        <v>4.2383825900627799E-5</v>
      </c>
      <c r="F2126" s="1">
        <v>63</v>
      </c>
      <c r="G2126" s="1">
        <v>6591.8915475858503</v>
      </c>
      <c r="H2126" s="1">
        <v>6591.8915475858503</v>
      </c>
    </row>
    <row r="2127" spans="1:8" x14ac:dyDescent="0.25">
      <c r="A2127">
        <v>2125</v>
      </c>
      <c r="B2127">
        <v>6218</v>
      </c>
      <c r="C2127" t="s">
        <v>2457</v>
      </c>
      <c r="D2127" s="1">
        <v>8.5907173019287488E-3</v>
      </c>
      <c r="E2127" s="1">
        <v>4.1702511174411402E-5</v>
      </c>
      <c r="F2127" s="1">
        <v>206</v>
      </c>
      <c r="G2127" s="1">
        <v>24826.2716737601</v>
      </c>
      <c r="H2127" s="1">
        <v>24826.2716737601</v>
      </c>
    </row>
    <row r="2128" spans="1:8" x14ac:dyDescent="0.25">
      <c r="A2128">
        <v>2126</v>
      </c>
      <c r="B2128">
        <v>4963</v>
      </c>
      <c r="C2128" t="s">
        <v>532</v>
      </c>
      <c r="D2128" s="1">
        <v>4.9113243159101512E-4</v>
      </c>
      <c r="E2128" s="1">
        <v>4.0927702632584591E-5</v>
      </c>
      <c r="F2128" s="1">
        <v>12</v>
      </c>
      <c r="G2128" s="1">
        <v>2346.2589715387599</v>
      </c>
      <c r="H2128" s="1">
        <v>2346.2589715387599</v>
      </c>
    </row>
    <row r="2129" spans="1:8" x14ac:dyDescent="0.25">
      <c r="A2129">
        <v>2127</v>
      </c>
      <c r="B2129">
        <v>219</v>
      </c>
      <c r="C2129" t="s">
        <v>2525</v>
      </c>
      <c r="D2129" s="1">
        <v>1.0267420139578215E-2</v>
      </c>
      <c r="E2129" s="1">
        <v>4.0107109920227401E-5</v>
      </c>
      <c r="F2129" s="1">
        <v>256</v>
      </c>
      <c r="G2129" s="1">
        <v>45185.395747280003</v>
      </c>
      <c r="H2129" s="1">
        <v>27847.2687683689</v>
      </c>
    </row>
    <row r="2130" spans="1:8" x14ac:dyDescent="0.25">
      <c r="A2130">
        <v>2128</v>
      </c>
      <c r="B2130">
        <v>5636</v>
      </c>
      <c r="C2130" t="s">
        <v>2483</v>
      </c>
      <c r="D2130" s="1">
        <v>4.5989118715047492E-3</v>
      </c>
      <c r="E2130" s="1">
        <v>3.9645791995730599E-5</v>
      </c>
      <c r="F2130" s="1">
        <v>116</v>
      </c>
      <c r="G2130" s="1">
        <v>11322.631466114401</v>
      </c>
      <c r="H2130" s="1">
        <v>11322.631466114401</v>
      </c>
    </row>
    <row r="2131" spans="1:8" x14ac:dyDescent="0.25">
      <c r="A2131">
        <v>2129</v>
      </c>
      <c r="B2131">
        <v>3387</v>
      </c>
      <c r="C2131" t="s">
        <v>213</v>
      </c>
      <c r="D2131" s="1">
        <v>1.1463881492239156E-2</v>
      </c>
      <c r="E2131" s="1">
        <v>3.9259868124106697E-5</v>
      </c>
      <c r="F2131" s="1">
        <v>292</v>
      </c>
      <c r="G2131" s="1">
        <v>30589.176696811999</v>
      </c>
      <c r="H2131" s="1">
        <v>30589.176696811999</v>
      </c>
    </row>
    <row r="2132" spans="1:8" x14ac:dyDescent="0.25">
      <c r="A2132">
        <v>2130</v>
      </c>
      <c r="B2132">
        <v>1216</v>
      </c>
      <c r="C2132" t="s">
        <v>2101</v>
      </c>
      <c r="D2132" s="1">
        <v>1.6491766588254606E-2</v>
      </c>
      <c r="E2132" s="1">
        <v>3.8622404187949898E-5</v>
      </c>
      <c r="F2132" s="1">
        <v>427</v>
      </c>
      <c r="G2132" s="1">
        <v>65252.419132324198</v>
      </c>
      <c r="H2132" s="1">
        <v>65252.419132324198</v>
      </c>
    </row>
    <row r="2133" spans="1:8" x14ac:dyDescent="0.25">
      <c r="A2133">
        <v>2131</v>
      </c>
      <c r="B2133">
        <v>7700</v>
      </c>
      <c r="C2133" t="s">
        <v>2676</v>
      </c>
      <c r="D2133" s="1">
        <v>1.2666837394052952E-3</v>
      </c>
      <c r="E2133" s="1">
        <v>3.8384355739554402E-5</v>
      </c>
      <c r="F2133" s="1">
        <v>33</v>
      </c>
      <c r="G2133" s="1">
        <v>10718.1317859513</v>
      </c>
      <c r="H2133" s="1">
        <v>10537.639413171</v>
      </c>
    </row>
    <row r="2134" spans="1:8" x14ac:dyDescent="0.25">
      <c r="A2134">
        <v>2132</v>
      </c>
      <c r="B2134">
        <v>816</v>
      </c>
      <c r="C2134" t="s">
        <v>3147</v>
      </c>
      <c r="D2134" s="1">
        <v>3.5139334294863986E-3</v>
      </c>
      <c r="E2134" s="1">
        <v>3.8194928581373897E-5</v>
      </c>
      <c r="F2134" s="1">
        <v>92</v>
      </c>
      <c r="G2134" s="1">
        <v>11657.1968955663</v>
      </c>
      <c r="H2134" s="1">
        <v>9481.3207290746195</v>
      </c>
    </row>
    <row r="2135" spans="1:8" x14ac:dyDescent="0.25">
      <c r="A2135">
        <v>2133</v>
      </c>
      <c r="B2135">
        <v>2873</v>
      </c>
      <c r="C2135" t="s">
        <v>2315</v>
      </c>
      <c r="D2135" s="1">
        <v>2.3688692716463526E-3</v>
      </c>
      <c r="E2135" s="1">
        <v>3.7601099549942103E-5</v>
      </c>
      <c r="F2135" s="1">
        <v>63</v>
      </c>
      <c r="G2135" s="1">
        <v>21756.951804025899</v>
      </c>
      <c r="H2135" s="1">
        <v>8878.6769220090391</v>
      </c>
    </row>
    <row r="2136" spans="1:8" x14ac:dyDescent="0.25">
      <c r="A2136">
        <v>2134</v>
      </c>
      <c r="B2136">
        <v>5619</v>
      </c>
      <c r="C2136" t="s">
        <v>2449</v>
      </c>
      <c r="D2136" s="1">
        <v>2.6112067335313845E-3</v>
      </c>
      <c r="E2136" s="1">
        <v>3.6777559627202601E-5</v>
      </c>
      <c r="F2136" s="1">
        <v>71</v>
      </c>
      <c r="G2136" s="1">
        <v>10897.0354446524</v>
      </c>
      <c r="H2136" s="1">
        <v>9189.3700746291706</v>
      </c>
    </row>
    <row r="2137" spans="1:8" x14ac:dyDescent="0.25">
      <c r="A2137">
        <v>2135</v>
      </c>
      <c r="B2137">
        <v>5760</v>
      </c>
      <c r="C2137">
        <v>693441</v>
      </c>
      <c r="D2137" s="1">
        <v>2.1602419335019531E-3</v>
      </c>
      <c r="E2137" s="1">
        <v>3.4289554500030998E-5</v>
      </c>
      <c r="F2137" s="1">
        <v>63</v>
      </c>
      <c r="G2137" s="1">
        <v>6840.8929041943002</v>
      </c>
      <c r="H2137" s="1">
        <v>6840.8929041943002</v>
      </c>
    </row>
    <row r="2138" spans="1:8" x14ac:dyDescent="0.25">
      <c r="A2138">
        <v>2136</v>
      </c>
      <c r="B2138">
        <v>2346</v>
      </c>
      <c r="C2138" t="s">
        <v>342</v>
      </c>
      <c r="D2138" s="1">
        <v>1.6480904156024139E-2</v>
      </c>
      <c r="E2138" s="1">
        <v>3.4121954774377101E-5</v>
      </c>
      <c r="F2138" s="1">
        <v>483</v>
      </c>
      <c r="G2138" s="1">
        <v>48994.532808306198</v>
      </c>
      <c r="H2138" s="1">
        <v>48994.532808306198</v>
      </c>
    </row>
    <row r="2139" spans="1:8" x14ac:dyDescent="0.25">
      <c r="A2139">
        <v>2137</v>
      </c>
      <c r="B2139">
        <v>571</v>
      </c>
      <c r="C2139" t="s">
        <v>2740</v>
      </c>
      <c r="D2139" s="1">
        <v>5.9966514015913647E-3</v>
      </c>
      <c r="E2139" s="1">
        <v>3.4071882963587302E-5</v>
      </c>
      <c r="F2139" s="1">
        <v>176</v>
      </c>
      <c r="G2139" s="1">
        <v>79862.0316774081</v>
      </c>
      <c r="H2139" s="1">
        <v>79862.0316774081</v>
      </c>
    </row>
    <row r="2140" spans="1:8" x14ac:dyDescent="0.25">
      <c r="A2140">
        <v>2138</v>
      </c>
      <c r="B2140">
        <v>1047</v>
      </c>
      <c r="C2140" t="s">
        <v>3154</v>
      </c>
      <c r="D2140" s="1">
        <v>6.7445337338079998E-5</v>
      </c>
      <c r="E2140" s="1">
        <v>3.3722668669039999E-5</v>
      </c>
      <c r="F2140" s="1">
        <v>2</v>
      </c>
      <c r="G2140" s="1">
        <v>12482.1346942159</v>
      </c>
      <c r="H2140" s="1">
        <v>567.70919134168503</v>
      </c>
    </row>
    <row r="2141" spans="1:8" x14ac:dyDescent="0.25">
      <c r="A2141">
        <v>2139</v>
      </c>
      <c r="B2141">
        <v>4450</v>
      </c>
      <c r="C2141" t="s">
        <v>3200</v>
      </c>
      <c r="D2141" s="1">
        <v>1.2527400625709346E-3</v>
      </c>
      <c r="E2141" s="1">
        <v>3.2966843751866697E-5</v>
      </c>
      <c r="F2141" s="1">
        <v>38</v>
      </c>
      <c r="G2141" s="1">
        <v>8094.5659974454702</v>
      </c>
      <c r="H2141" s="1">
        <v>5669.0771838441397</v>
      </c>
    </row>
    <row r="2142" spans="1:8" x14ac:dyDescent="0.25">
      <c r="A2142">
        <v>2140</v>
      </c>
      <c r="B2142">
        <v>4796</v>
      </c>
      <c r="C2142" t="s">
        <v>878</v>
      </c>
      <c r="D2142" s="1">
        <v>2.13135673882807E-3</v>
      </c>
      <c r="E2142" s="1">
        <v>3.2790103674278001E-5</v>
      </c>
      <c r="F2142" s="1">
        <v>65</v>
      </c>
      <c r="G2142" s="1">
        <v>16468.378097102301</v>
      </c>
      <c r="H2142" s="1">
        <v>14444.9129147207</v>
      </c>
    </row>
    <row r="2143" spans="1:8" x14ac:dyDescent="0.25">
      <c r="A2143">
        <v>2141</v>
      </c>
      <c r="B2143">
        <v>3405</v>
      </c>
      <c r="C2143" t="s">
        <v>3236</v>
      </c>
      <c r="D2143" s="1">
        <v>2.3540533540034473E-3</v>
      </c>
      <c r="E2143" s="1">
        <v>3.2695185472270102E-5</v>
      </c>
      <c r="F2143" s="1">
        <v>72</v>
      </c>
      <c r="G2143" s="1">
        <v>12784.017438000399</v>
      </c>
      <c r="H2143" s="1">
        <v>7424.3496094420398</v>
      </c>
    </row>
    <row r="2144" spans="1:8" x14ac:dyDescent="0.25">
      <c r="A2144">
        <v>2142</v>
      </c>
      <c r="B2144">
        <v>5230</v>
      </c>
      <c r="C2144" t="s">
        <v>3195</v>
      </c>
      <c r="D2144" s="1">
        <v>2.3200086723595124E-3</v>
      </c>
      <c r="E2144" s="1">
        <v>3.0933448964793501E-5</v>
      </c>
      <c r="F2144" s="1">
        <v>75</v>
      </c>
      <c r="G2144" s="1">
        <v>11921.7427303775</v>
      </c>
      <c r="H2144" s="1">
        <v>6729.9719049988798</v>
      </c>
    </row>
    <row r="2145" spans="1:8" x14ac:dyDescent="0.25">
      <c r="A2145">
        <v>2143</v>
      </c>
      <c r="B2145">
        <v>2988</v>
      </c>
      <c r="C2145" t="s">
        <v>2725</v>
      </c>
      <c r="D2145" s="1">
        <v>1.2663558335823829E-2</v>
      </c>
      <c r="E2145" s="1">
        <v>3.0886727648350803E-5</v>
      </c>
      <c r="F2145" s="1">
        <v>410</v>
      </c>
      <c r="G2145" s="1">
        <v>79055.475478613604</v>
      </c>
      <c r="H2145" s="1">
        <v>79055.475478613604</v>
      </c>
    </row>
    <row r="2146" spans="1:8" x14ac:dyDescent="0.25">
      <c r="A2146">
        <v>2144</v>
      </c>
      <c r="B2146">
        <v>2382</v>
      </c>
      <c r="C2146" t="s">
        <v>1460</v>
      </c>
      <c r="D2146" s="1">
        <v>6.1654912561413333E-3</v>
      </c>
      <c r="E2146" s="1">
        <v>2.8152928110234399E-5</v>
      </c>
      <c r="F2146" s="1">
        <v>219</v>
      </c>
      <c r="G2146" s="1">
        <v>21272.302076155102</v>
      </c>
      <c r="H2146" s="1">
        <v>21272.302076155102</v>
      </c>
    </row>
    <row r="2147" spans="1:8" x14ac:dyDescent="0.25">
      <c r="A2147">
        <v>2145</v>
      </c>
      <c r="B2147">
        <v>147</v>
      </c>
      <c r="C2147" t="s">
        <v>491</v>
      </c>
      <c r="D2147" s="1">
        <v>5.8732411898366435E-4</v>
      </c>
      <c r="E2147" s="1">
        <v>2.7967815189698302E-5</v>
      </c>
      <c r="F2147" s="1">
        <v>21</v>
      </c>
      <c r="G2147" s="1">
        <v>1626.5971377271301</v>
      </c>
      <c r="H2147" s="1">
        <v>1626.5971377271301</v>
      </c>
    </row>
    <row r="2148" spans="1:8" x14ac:dyDescent="0.25">
      <c r="A2148">
        <v>2146</v>
      </c>
      <c r="B2148">
        <v>9546</v>
      </c>
      <c r="C2148" t="s">
        <v>2135</v>
      </c>
      <c r="D2148" s="1">
        <v>8.3795615070779702E-5</v>
      </c>
      <c r="E2148" s="1">
        <v>2.7931871690259902E-5</v>
      </c>
      <c r="F2148" s="1">
        <v>3</v>
      </c>
      <c r="G2148" s="1">
        <v>1252.59710181226</v>
      </c>
      <c r="H2148" s="1">
        <v>1252.59710181226</v>
      </c>
    </row>
    <row r="2149" spans="1:8" x14ac:dyDescent="0.25">
      <c r="A2149">
        <v>2147</v>
      </c>
      <c r="B2149">
        <v>6413</v>
      </c>
      <c r="C2149" t="s">
        <v>1486</v>
      </c>
      <c r="D2149" s="1">
        <v>1.7932566840614908E-3</v>
      </c>
      <c r="E2149" s="1">
        <v>2.7170555819113498E-5</v>
      </c>
      <c r="F2149" s="1">
        <v>66</v>
      </c>
      <c r="G2149" s="1">
        <v>8802.6895306306196</v>
      </c>
      <c r="H2149" s="1">
        <v>7924.3024350207497</v>
      </c>
    </row>
    <row r="2150" spans="1:8" x14ac:dyDescent="0.25">
      <c r="A2150">
        <v>2148</v>
      </c>
      <c r="B2150">
        <v>8206</v>
      </c>
      <c r="C2150" t="s">
        <v>2713</v>
      </c>
      <c r="D2150" s="1">
        <v>5.9488735525470315E-4</v>
      </c>
      <c r="E2150" s="1">
        <v>2.5864667619769701E-5</v>
      </c>
      <c r="F2150" s="1">
        <v>23</v>
      </c>
      <c r="G2150" s="1">
        <v>10779.2670419804</v>
      </c>
      <c r="H2150" s="1">
        <v>9899.5428995590701</v>
      </c>
    </row>
    <row r="2151" spans="1:8" x14ac:dyDescent="0.25">
      <c r="A2151">
        <v>2149</v>
      </c>
      <c r="B2151">
        <v>5225</v>
      </c>
      <c r="C2151" t="s">
        <v>911</v>
      </c>
      <c r="D2151" s="1">
        <v>1.9902108192641366E-3</v>
      </c>
      <c r="E2151" s="1">
        <v>2.5846893756677099E-5</v>
      </c>
      <c r="F2151" s="1">
        <v>77</v>
      </c>
      <c r="G2151" s="1">
        <v>11052.9537052459</v>
      </c>
      <c r="H2151" s="1">
        <v>10692.0890017654</v>
      </c>
    </row>
    <row r="2152" spans="1:8" x14ac:dyDescent="0.25">
      <c r="A2152">
        <v>2150</v>
      </c>
      <c r="B2152">
        <v>3496</v>
      </c>
      <c r="C2152" t="s">
        <v>3179</v>
      </c>
      <c r="D2152" s="1">
        <v>3.824758055621325E-3</v>
      </c>
      <c r="E2152" s="1">
        <v>2.54983870374755E-5</v>
      </c>
      <c r="F2152" s="1">
        <v>150</v>
      </c>
      <c r="G2152" s="1">
        <v>16784.221985555901</v>
      </c>
      <c r="H2152" s="1">
        <v>16784.221985555901</v>
      </c>
    </row>
    <row r="2153" spans="1:8" x14ac:dyDescent="0.25">
      <c r="A2153">
        <v>2151</v>
      </c>
      <c r="B2153">
        <v>1876</v>
      </c>
      <c r="C2153" t="s">
        <v>1903</v>
      </c>
      <c r="D2153" s="1">
        <v>1.8151772039291586E-3</v>
      </c>
      <c r="E2153" s="1">
        <v>2.4865441149714499E-5</v>
      </c>
      <c r="F2153" s="1">
        <v>73</v>
      </c>
      <c r="G2153" s="1">
        <v>7647.58528339242</v>
      </c>
      <c r="H2153" s="1">
        <v>7647.58528339242</v>
      </c>
    </row>
    <row r="2154" spans="1:8" x14ac:dyDescent="0.25">
      <c r="A2154">
        <v>2152</v>
      </c>
      <c r="B2154">
        <v>6692</v>
      </c>
      <c r="C2154" t="s">
        <v>2842</v>
      </c>
      <c r="D2154" s="1">
        <v>2.47978632601806E-5</v>
      </c>
      <c r="E2154" s="1">
        <v>2.47978632601806E-5</v>
      </c>
      <c r="F2154" s="1">
        <v>1</v>
      </c>
      <c r="G2154" s="1">
        <v>13409.005751202199</v>
      </c>
      <c r="H2154" s="1">
        <v>1004.5467141338401</v>
      </c>
    </row>
    <row r="2155" spans="1:8" x14ac:dyDescent="0.25">
      <c r="A2155">
        <v>2153</v>
      </c>
      <c r="B2155">
        <v>5099</v>
      </c>
      <c r="C2155" t="s">
        <v>2204</v>
      </c>
      <c r="D2155" s="1">
        <v>3.3760367307601063E-4</v>
      </c>
      <c r="E2155" s="1">
        <v>2.4114548076857902E-5</v>
      </c>
      <c r="F2155" s="1">
        <v>14</v>
      </c>
      <c r="G2155" s="1">
        <v>7159.1447731153303</v>
      </c>
      <c r="H2155" s="1">
        <v>1223.0516588286</v>
      </c>
    </row>
    <row r="2156" spans="1:8" x14ac:dyDescent="0.25">
      <c r="A2156">
        <v>2154</v>
      </c>
      <c r="B2156">
        <v>9664</v>
      </c>
      <c r="C2156" t="s">
        <v>1269</v>
      </c>
      <c r="D2156" s="1">
        <v>2.3974304351330001E-5</v>
      </c>
      <c r="E2156" s="1">
        <v>2.3974304351330001E-5</v>
      </c>
      <c r="F2156" s="1">
        <v>1</v>
      </c>
      <c r="G2156" s="1">
        <v>5026.2321938823197</v>
      </c>
      <c r="H2156" s="1">
        <v>5026.2321938823197</v>
      </c>
    </row>
    <row r="2157" spans="1:8" x14ac:dyDescent="0.25">
      <c r="A2157">
        <v>2155</v>
      </c>
      <c r="B2157">
        <v>854</v>
      </c>
      <c r="C2157" t="s">
        <v>3350</v>
      </c>
      <c r="D2157" s="1">
        <v>7.6100932053983035E-4</v>
      </c>
      <c r="E2157" s="1">
        <v>2.3781541266869698E-5</v>
      </c>
      <c r="F2157" s="1">
        <v>32</v>
      </c>
      <c r="G2157" s="1">
        <v>7472.5685335117396</v>
      </c>
      <c r="H2157" s="1">
        <v>3375.14299001067</v>
      </c>
    </row>
    <row r="2158" spans="1:8" x14ac:dyDescent="0.25">
      <c r="A2158">
        <v>2156</v>
      </c>
      <c r="B2158">
        <v>8613</v>
      </c>
      <c r="C2158" t="s">
        <v>2646</v>
      </c>
      <c r="D2158" s="1">
        <v>2.5503933620693109E-4</v>
      </c>
      <c r="E2158" s="1">
        <v>2.3185394200630098E-5</v>
      </c>
      <c r="F2158" s="1">
        <v>11</v>
      </c>
      <c r="G2158" s="1">
        <v>4855.8147237743297</v>
      </c>
      <c r="H2158" s="1">
        <v>2072.4094276549399</v>
      </c>
    </row>
    <row r="2159" spans="1:8" x14ac:dyDescent="0.25">
      <c r="A2159">
        <v>2157</v>
      </c>
      <c r="B2159">
        <v>7628</v>
      </c>
      <c r="C2159" t="s">
        <v>2566</v>
      </c>
      <c r="D2159" s="1">
        <v>2.9221765866524162E-3</v>
      </c>
      <c r="E2159" s="1">
        <v>2.2829504583222001E-5</v>
      </c>
      <c r="F2159" s="1">
        <v>128</v>
      </c>
      <c r="G2159" s="1">
        <v>17774.307458540399</v>
      </c>
      <c r="H2159" s="1">
        <v>14335.493270975399</v>
      </c>
    </row>
    <row r="2160" spans="1:8" x14ac:dyDescent="0.25">
      <c r="A2160">
        <v>2158</v>
      </c>
      <c r="B2160">
        <v>1532</v>
      </c>
      <c r="C2160" t="s">
        <v>1631</v>
      </c>
      <c r="D2160" s="1">
        <v>9.7903141492135877E-4</v>
      </c>
      <c r="E2160" s="1">
        <v>2.27681724400316E-5</v>
      </c>
      <c r="F2160" s="1">
        <v>43</v>
      </c>
      <c r="G2160" s="1">
        <v>7702.3079349600703</v>
      </c>
      <c r="H2160" s="1">
        <v>4843.5767708281401</v>
      </c>
    </row>
    <row r="2161" spans="1:8" x14ac:dyDescent="0.25">
      <c r="A2161">
        <v>2159</v>
      </c>
      <c r="B2161">
        <v>1431</v>
      </c>
      <c r="C2161" t="s">
        <v>2747</v>
      </c>
      <c r="D2161" s="1">
        <v>1.063965755419415E-4</v>
      </c>
      <c r="E2161" s="1">
        <v>2.12793151083883E-5</v>
      </c>
      <c r="F2161" s="1">
        <v>5</v>
      </c>
      <c r="G2161" s="1">
        <v>49974.2996906197</v>
      </c>
      <c r="H2161" s="1">
        <v>49533.9507090279</v>
      </c>
    </row>
    <row r="2162" spans="1:8" x14ac:dyDescent="0.25">
      <c r="A2162">
        <v>2160</v>
      </c>
      <c r="B2162">
        <v>7288</v>
      </c>
      <c r="C2162" t="s">
        <v>2201</v>
      </c>
      <c r="D2162" s="1">
        <v>7.7993749542904986E-4</v>
      </c>
      <c r="E2162" s="1">
        <v>2.1079391768352699E-5</v>
      </c>
      <c r="F2162" s="1">
        <v>37</v>
      </c>
      <c r="G2162" s="1">
        <v>6294.2005176594002</v>
      </c>
      <c r="H2162" s="1">
        <v>3279.9188914459701</v>
      </c>
    </row>
    <row r="2163" spans="1:8" x14ac:dyDescent="0.25">
      <c r="A2163">
        <v>2161</v>
      </c>
      <c r="B2163">
        <v>5169</v>
      </c>
      <c r="C2163" t="s">
        <v>1522</v>
      </c>
      <c r="D2163" s="1">
        <v>3.990675065593064E-4</v>
      </c>
      <c r="E2163" s="1">
        <v>2.10035529768056E-5</v>
      </c>
      <c r="F2163" s="1">
        <v>19</v>
      </c>
      <c r="G2163" s="1">
        <v>15972.319822817</v>
      </c>
      <c r="H2163" s="1">
        <v>2515.6030854987598</v>
      </c>
    </row>
    <row r="2164" spans="1:8" x14ac:dyDescent="0.25">
      <c r="A2164">
        <v>2162</v>
      </c>
      <c r="B2164">
        <v>606</v>
      </c>
      <c r="C2164" t="s">
        <v>2758</v>
      </c>
      <c r="D2164" s="1">
        <v>2.0605084074449198E-4</v>
      </c>
      <c r="E2164" s="1">
        <v>2.0605084074449198E-5</v>
      </c>
      <c r="F2164" s="1">
        <v>10</v>
      </c>
      <c r="G2164" s="1">
        <v>42311.0841406248</v>
      </c>
      <c r="H2164" s="1">
        <v>7277.4055219634201</v>
      </c>
    </row>
    <row r="2165" spans="1:8" x14ac:dyDescent="0.25">
      <c r="A2165">
        <v>2163</v>
      </c>
      <c r="B2165">
        <v>8776</v>
      </c>
      <c r="C2165" t="s">
        <v>2898</v>
      </c>
      <c r="D2165" s="1">
        <v>4.0024572950820402E-5</v>
      </c>
      <c r="E2165" s="1">
        <v>2.0012286475410201E-5</v>
      </c>
      <c r="F2165" s="1">
        <v>2</v>
      </c>
      <c r="G2165" s="1">
        <v>4886.1695063685402</v>
      </c>
      <c r="H2165" s="1">
        <v>465.463694840985</v>
      </c>
    </row>
    <row r="2166" spans="1:8" x14ac:dyDescent="0.25">
      <c r="A2166">
        <v>2164</v>
      </c>
      <c r="B2166">
        <v>6856</v>
      </c>
      <c r="C2166" t="s">
        <v>2073</v>
      </c>
      <c r="D2166" s="1">
        <v>6.1191407245186555E-4</v>
      </c>
      <c r="E2166" s="1">
        <v>1.9122314764120798E-5</v>
      </c>
      <c r="F2166" s="1">
        <v>32</v>
      </c>
      <c r="G2166" s="1">
        <v>4216.8732024317296</v>
      </c>
      <c r="H2166" s="1">
        <v>4216.8732024317296</v>
      </c>
    </row>
    <row r="2167" spans="1:8" x14ac:dyDescent="0.25">
      <c r="A2167">
        <v>2165</v>
      </c>
      <c r="B2167">
        <v>9623</v>
      </c>
      <c r="C2167" t="s">
        <v>2423</v>
      </c>
      <c r="D2167" s="1">
        <v>7.5431304269067193E-5</v>
      </c>
      <c r="E2167" s="1">
        <v>1.8857826067266798E-5</v>
      </c>
      <c r="F2167" s="1">
        <v>4</v>
      </c>
      <c r="G2167" s="1">
        <v>797.37285241807695</v>
      </c>
      <c r="H2167" s="1">
        <v>797.37285241807695</v>
      </c>
    </row>
    <row r="2168" spans="1:8" x14ac:dyDescent="0.25">
      <c r="A2168">
        <v>2166</v>
      </c>
      <c r="B2168">
        <v>4629</v>
      </c>
      <c r="C2168" t="s">
        <v>2206</v>
      </c>
      <c r="D2168" s="1">
        <v>8.9566570177315188E-4</v>
      </c>
      <c r="E2168" s="1">
        <v>1.8659702120273999E-5</v>
      </c>
      <c r="F2168" s="1">
        <v>48</v>
      </c>
      <c r="G2168" s="1">
        <v>5724.1197764998196</v>
      </c>
      <c r="H2168" s="1">
        <v>5724.1197764998196</v>
      </c>
    </row>
    <row r="2169" spans="1:8" x14ac:dyDescent="0.25">
      <c r="A2169">
        <v>2167</v>
      </c>
      <c r="B2169">
        <v>2007</v>
      </c>
      <c r="C2169" t="s">
        <v>3399</v>
      </c>
      <c r="D2169" s="1">
        <v>8.8523349451192319E-4</v>
      </c>
      <c r="E2169" s="1">
        <v>1.80659896839168E-5</v>
      </c>
      <c r="F2169" s="1">
        <v>49</v>
      </c>
      <c r="G2169" s="1">
        <v>6628.9852136735099</v>
      </c>
      <c r="H2169" s="1">
        <v>6628.9852136735099</v>
      </c>
    </row>
    <row r="2170" spans="1:8" x14ac:dyDescent="0.25">
      <c r="A2170">
        <v>2168</v>
      </c>
      <c r="B2170">
        <v>7834</v>
      </c>
      <c r="C2170" t="s">
        <v>907</v>
      </c>
      <c r="D2170" s="1">
        <v>1.431140011803456E-4</v>
      </c>
      <c r="E2170" s="1">
        <v>1.78892501475432E-5</v>
      </c>
      <c r="F2170" s="1">
        <v>8</v>
      </c>
      <c r="G2170" s="1">
        <v>1371.48535705678</v>
      </c>
      <c r="H2170" s="1">
        <v>1371.48535705678</v>
      </c>
    </row>
    <row r="2171" spans="1:8" x14ac:dyDescent="0.25">
      <c r="A2171">
        <v>2169</v>
      </c>
      <c r="B2171">
        <v>2075</v>
      </c>
      <c r="C2171" t="s">
        <v>391</v>
      </c>
      <c r="D2171" s="1">
        <v>1.8104557218616489E-3</v>
      </c>
      <c r="E2171" s="1">
        <v>1.7749565900604401E-5</v>
      </c>
      <c r="F2171" s="1">
        <v>102</v>
      </c>
      <c r="G2171" s="1">
        <v>10731.869615722901</v>
      </c>
      <c r="H2171" s="1">
        <v>10731.869615722901</v>
      </c>
    </row>
    <row r="2172" spans="1:8" x14ac:dyDescent="0.25">
      <c r="A2172">
        <v>2170</v>
      </c>
      <c r="B2172">
        <v>4261</v>
      </c>
      <c r="C2172" t="s">
        <v>2719</v>
      </c>
      <c r="D2172" s="1">
        <v>1.7725832443651399E-4</v>
      </c>
      <c r="E2172" s="1">
        <v>1.7725832443651399E-5</v>
      </c>
      <c r="F2172" s="1">
        <v>10</v>
      </c>
      <c r="G2172" s="1">
        <v>8902.7373514575302</v>
      </c>
      <c r="H2172" s="1">
        <v>1694.84761320642</v>
      </c>
    </row>
    <row r="2173" spans="1:8" x14ac:dyDescent="0.25">
      <c r="A2173">
        <v>2171</v>
      </c>
      <c r="B2173">
        <v>9138</v>
      </c>
      <c r="C2173" t="s">
        <v>999</v>
      </c>
      <c r="D2173" s="1">
        <v>5.28861476918523E-5</v>
      </c>
      <c r="E2173" s="1">
        <v>1.7628715897284099E-5</v>
      </c>
      <c r="F2173" s="1">
        <v>3</v>
      </c>
      <c r="G2173" s="1">
        <v>437.85795948872197</v>
      </c>
      <c r="H2173" s="1">
        <v>437.85795948872197</v>
      </c>
    </row>
    <row r="2174" spans="1:8" x14ac:dyDescent="0.25">
      <c r="A2174">
        <v>2172</v>
      </c>
      <c r="B2174">
        <v>732</v>
      </c>
      <c r="C2174" t="s">
        <v>2762</v>
      </c>
      <c r="D2174" s="1">
        <v>3.4745664733724398E-5</v>
      </c>
      <c r="E2174" s="1">
        <v>1.7372832366862199E-5</v>
      </c>
      <c r="F2174" s="1">
        <v>2</v>
      </c>
      <c r="G2174" s="1">
        <v>33368.584469701003</v>
      </c>
      <c r="H2174" s="1">
        <v>558.75068515961698</v>
      </c>
    </row>
    <row r="2175" spans="1:8" x14ac:dyDescent="0.25">
      <c r="A2175">
        <v>2173</v>
      </c>
      <c r="B2175">
        <v>8571</v>
      </c>
      <c r="C2175" t="s">
        <v>2369</v>
      </c>
      <c r="D2175" s="1">
        <v>5.2062761906594392E-5</v>
      </c>
      <c r="E2175" s="1">
        <v>1.7354253968864799E-5</v>
      </c>
      <c r="F2175" s="1">
        <v>3</v>
      </c>
      <c r="G2175" s="1">
        <v>712.57071811477101</v>
      </c>
      <c r="H2175" s="1">
        <v>712.57071811477101</v>
      </c>
    </row>
    <row r="2176" spans="1:8" x14ac:dyDescent="0.25">
      <c r="A2176">
        <v>2174</v>
      </c>
      <c r="B2176">
        <v>2265</v>
      </c>
      <c r="C2176" t="s">
        <v>2272</v>
      </c>
      <c r="D2176" s="1">
        <v>2.9390242102971513E-4</v>
      </c>
      <c r="E2176" s="1">
        <v>1.72883777076303E-5</v>
      </c>
      <c r="F2176" s="1">
        <v>17</v>
      </c>
      <c r="G2176" s="1">
        <v>2728.9115091343501</v>
      </c>
      <c r="H2176" s="1">
        <v>2728.9115091343501</v>
      </c>
    </row>
    <row r="2177" spans="1:8" x14ac:dyDescent="0.25">
      <c r="A2177">
        <v>2175</v>
      </c>
      <c r="B2177">
        <v>5747</v>
      </c>
      <c r="C2177" t="s">
        <v>2214</v>
      </c>
      <c r="D2177" s="1">
        <v>1.3042916670840776E-3</v>
      </c>
      <c r="E2177" s="1">
        <v>1.71617324616326E-5</v>
      </c>
      <c r="F2177" s="1">
        <v>76</v>
      </c>
      <c r="G2177" s="1">
        <v>12506.4617858357</v>
      </c>
      <c r="H2177" s="1">
        <v>12506.4617858357</v>
      </c>
    </row>
    <row r="2178" spans="1:8" x14ac:dyDescent="0.25">
      <c r="A2178">
        <v>2176</v>
      </c>
      <c r="B2178">
        <v>8949</v>
      </c>
      <c r="C2178" t="s">
        <v>2229</v>
      </c>
      <c r="D2178" s="1">
        <v>3.3190873935115402E-5</v>
      </c>
      <c r="E2178" s="1">
        <v>1.6595436967557701E-5</v>
      </c>
      <c r="F2178" s="1">
        <v>2</v>
      </c>
      <c r="G2178" s="1">
        <v>3013.9348593326099</v>
      </c>
      <c r="H2178" s="1">
        <v>77.054809893899701</v>
      </c>
    </row>
    <row r="2179" spans="1:8" x14ac:dyDescent="0.25">
      <c r="A2179">
        <v>2177</v>
      </c>
      <c r="B2179">
        <v>6283</v>
      </c>
      <c r="C2179" t="s">
        <v>2199</v>
      </c>
      <c r="D2179" s="1">
        <v>4.9772388617809798E-5</v>
      </c>
      <c r="E2179" s="1">
        <v>1.6590796205936599E-5</v>
      </c>
      <c r="F2179" s="1">
        <v>3</v>
      </c>
      <c r="G2179" s="1">
        <v>274.045024482435</v>
      </c>
      <c r="H2179" s="1">
        <v>274.045024482435</v>
      </c>
    </row>
    <row r="2180" spans="1:8" x14ac:dyDescent="0.25">
      <c r="A2180">
        <v>2178</v>
      </c>
      <c r="B2180">
        <v>6320</v>
      </c>
      <c r="C2180" t="s">
        <v>2243</v>
      </c>
      <c r="D2180" s="1">
        <v>2.9516605859074139E-4</v>
      </c>
      <c r="E2180" s="1">
        <v>1.6398114366152299E-5</v>
      </c>
      <c r="F2180" s="1">
        <v>18</v>
      </c>
      <c r="G2180" s="1">
        <v>1864.9283405026699</v>
      </c>
      <c r="H2180" s="1">
        <v>1864.9283405026699</v>
      </c>
    </row>
    <row r="2181" spans="1:8" x14ac:dyDescent="0.25">
      <c r="A2181">
        <v>2179</v>
      </c>
      <c r="B2181">
        <v>923</v>
      </c>
      <c r="C2181" t="s">
        <v>2211</v>
      </c>
      <c r="D2181" s="1">
        <v>9.9352030224034182E-4</v>
      </c>
      <c r="E2181" s="1">
        <v>1.62872180695138E-5</v>
      </c>
      <c r="F2181" s="1">
        <v>61</v>
      </c>
      <c r="G2181" s="1">
        <v>6564.1653270771903</v>
      </c>
      <c r="H2181" s="1">
        <v>6564.1653270771903</v>
      </c>
    </row>
    <row r="2182" spans="1:8" x14ac:dyDescent="0.25">
      <c r="A2182">
        <v>2180</v>
      </c>
      <c r="B2182">
        <v>2347</v>
      </c>
      <c r="C2182" t="s">
        <v>2222</v>
      </c>
      <c r="D2182" s="1">
        <v>3.0583492958745692E-4</v>
      </c>
      <c r="E2182" s="1">
        <v>1.6096575241445101E-5</v>
      </c>
      <c r="F2182" s="1">
        <v>19</v>
      </c>
      <c r="G2182" s="1">
        <v>1758.1931784416599</v>
      </c>
      <c r="H2182" s="1">
        <v>1758.1931784416599</v>
      </c>
    </row>
    <row r="2183" spans="1:8" x14ac:dyDescent="0.25">
      <c r="A2183">
        <v>2181</v>
      </c>
      <c r="B2183">
        <v>9616</v>
      </c>
      <c r="C2183" t="s">
        <v>1403</v>
      </c>
      <c r="D2183" s="1">
        <v>1.59908991024471E-5</v>
      </c>
      <c r="E2183" s="1">
        <v>1.59908991024471E-5</v>
      </c>
      <c r="F2183" s="1">
        <v>1</v>
      </c>
      <c r="G2183" s="1">
        <v>1081.3743316903301</v>
      </c>
      <c r="H2183" s="1">
        <v>1081.3743316903301</v>
      </c>
    </row>
    <row r="2184" spans="1:8" x14ac:dyDescent="0.25">
      <c r="A2184">
        <v>2182</v>
      </c>
      <c r="B2184">
        <v>9640</v>
      </c>
      <c r="C2184" t="s">
        <v>2263</v>
      </c>
      <c r="D2184" s="1">
        <v>3.194920444753E-5</v>
      </c>
      <c r="E2184" s="1">
        <v>1.5974602223765E-5</v>
      </c>
      <c r="F2184" s="1">
        <v>2</v>
      </c>
      <c r="G2184" s="1">
        <v>1226.20928867776</v>
      </c>
      <c r="H2184" s="1">
        <v>1226.20928867776</v>
      </c>
    </row>
    <row r="2185" spans="1:8" x14ac:dyDescent="0.25">
      <c r="A2185">
        <v>2183</v>
      </c>
      <c r="B2185">
        <v>5464</v>
      </c>
      <c r="C2185" t="s">
        <v>527</v>
      </c>
      <c r="D2185" s="1">
        <v>2.0436305219979647E-3</v>
      </c>
      <c r="E2185" s="1">
        <v>1.5965863453109099E-5</v>
      </c>
      <c r="F2185" s="1">
        <v>128</v>
      </c>
      <c r="G2185" s="1">
        <v>46962.403033217801</v>
      </c>
      <c r="H2185" s="1">
        <v>17657.691768495199</v>
      </c>
    </row>
    <row r="2186" spans="1:8" x14ac:dyDescent="0.25">
      <c r="A2186">
        <v>2184</v>
      </c>
      <c r="B2186">
        <v>3444</v>
      </c>
      <c r="C2186" t="s">
        <v>938</v>
      </c>
      <c r="D2186" s="1">
        <v>4.5133377326923201E-4</v>
      </c>
      <c r="E2186" s="1">
        <v>1.5563233561008001E-5</v>
      </c>
      <c r="F2186" s="1">
        <v>29</v>
      </c>
      <c r="G2186" s="1">
        <v>12954.4210024036</v>
      </c>
      <c r="H2186" s="1">
        <v>3248.2591116993099</v>
      </c>
    </row>
    <row r="2187" spans="1:8" x14ac:dyDescent="0.25">
      <c r="A2187">
        <v>2185</v>
      </c>
      <c r="B2187">
        <v>16</v>
      </c>
      <c r="C2187" t="s">
        <v>3224</v>
      </c>
      <c r="D2187" s="1">
        <v>3.1108510289402805E-4</v>
      </c>
      <c r="E2187" s="1">
        <v>1.5554255144701401E-5</v>
      </c>
      <c r="F2187" s="1">
        <v>20</v>
      </c>
      <c r="G2187" s="1">
        <v>11732.433290756901</v>
      </c>
      <c r="H2187" s="1">
        <v>2037.00210787524</v>
      </c>
    </row>
    <row r="2188" spans="1:8" x14ac:dyDescent="0.25">
      <c r="A2188">
        <v>2186</v>
      </c>
      <c r="B2188">
        <v>3733</v>
      </c>
      <c r="C2188" t="s">
        <v>2703</v>
      </c>
      <c r="D2188" s="1">
        <v>2.2074714761166408E-3</v>
      </c>
      <c r="E2188" s="1">
        <v>1.55455737754693E-5</v>
      </c>
      <c r="F2188" s="1">
        <v>142</v>
      </c>
      <c r="G2188" s="1">
        <v>17941.3762733896</v>
      </c>
      <c r="H2188" s="1">
        <v>15716.5349906601</v>
      </c>
    </row>
    <row r="2189" spans="1:8" x14ac:dyDescent="0.25">
      <c r="A2189">
        <v>2187</v>
      </c>
      <c r="B2189">
        <v>6797</v>
      </c>
      <c r="C2189" t="s">
        <v>2262</v>
      </c>
      <c r="D2189" s="1">
        <v>1.2064288066348675E-3</v>
      </c>
      <c r="E2189" s="1">
        <v>1.5467035982498302E-5</v>
      </c>
      <c r="F2189" s="1">
        <v>78</v>
      </c>
      <c r="G2189" s="1">
        <v>7281.9330344425098</v>
      </c>
      <c r="H2189" s="1">
        <v>7281.9330344425098</v>
      </c>
    </row>
    <row r="2190" spans="1:8" x14ac:dyDescent="0.25">
      <c r="A2190">
        <v>2188</v>
      </c>
      <c r="B2190">
        <v>5172</v>
      </c>
      <c r="C2190" t="s">
        <v>1537</v>
      </c>
      <c r="D2190" s="1">
        <v>1.5373793329506698E-5</v>
      </c>
      <c r="E2190" s="1">
        <v>1.5373793329506698E-5</v>
      </c>
      <c r="F2190" s="1">
        <v>1</v>
      </c>
      <c r="G2190" s="1">
        <v>31973.614199178301</v>
      </c>
      <c r="H2190" s="1">
        <v>5191.5082732895899</v>
      </c>
    </row>
    <row r="2191" spans="1:8" x14ac:dyDescent="0.25">
      <c r="A2191">
        <v>2189</v>
      </c>
      <c r="B2191">
        <v>898</v>
      </c>
      <c r="C2191" t="s">
        <v>3339</v>
      </c>
      <c r="D2191" s="1">
        <v>5.0542204477239082E-4</v>
      </c>
      <c r="E2191" s="1">
        <v>1.5315819538557299E-5</v>
      </c>
      <c r="F2191" s="1">
        <v>33</v>
      </c>
      <c r="G2191" s="1">
        <v>8248.2931514766897</v>
      </c>
      <c r="H2191" s="1">
        <v>4721.98766468541</v>
      </c>
    </row>
    <row r="2192" spans="1:8" x14ac:dyDescent="0.25">
      <c r="A2192">
        <v>2190</v>
      </c>
      <c r="B2192">
        <v>8058</v>
      </c>
      <c r="C2192" t="s">
        <v>2717</v>
      </c>
      <c r="D2192" s="1">
        <v>1.2371961903217561E-3</v>
      </c>
      <c r="E2192" s="1">
        <v>1.5087758418558E-5</v>
      </c>
      <c r="F2192" s="1">
        <v>82</v>
      </c>
      <c r="G2192" s="1">
        <v>12840.8618686423</v>
      </c>
      <c r="H2192" s="1">
        <v>9052.9084885697503</v>
      </c>
    </row>
    <row r="2193" spans="1:8" x14ac:dyDescent="0.25">
      <c r="A2193">
        <v>2191</v>
      </c>
      <c r="B2193">
        <v>2449</v>
      </c>
      <c r="C2193" t="s">
        <v>2838</v>
      </c>
      <c r="D2193" s="1">
        <v>1.8098576152058042E-4</v>
      </c>
      <c r="E2193" s="1">
        <v>1.5082146793381701E-5</v>
      </c>
      <c r="F2193" s="1">
        <v>12</v>
      </c>
      <c r="G2193" s="1">
        <v>25186.6794174848</v>
      </c>
      <c r="H2193" s="1">
        <v>5968.4042045502201</v>
      </c>
    </row>
    <row r="2194" spans="1:8" x14ac:dyDescent="0.25">
      <c r="A2194">
        <v>2192</v>
      </c>
      <c r="B2194">
        <v>7211</v>
      </c>
      <c r="C2194" t="s">
        <v>2416</v>
      </c>
      <c r="D2194" s="1">
        <v>4.0085006444348404E-4</v>
      </c>
      <c r="E2194" s="1">
        <v>1.4846298683092001E-5</v>
      </c>
      <c r="F2194" s="1">
        <v>27</v>
      </c>
      <c r="G2194" s="1">
        <v>3330.3404081264298</v>
      </c>
      <c r="H2194" s="1">
        <v>3330.3404081264298</v>
      </c>
    </row>
    <row r="2195" spans="1:8" x14ac:dyDescent="0.25">
      <c r="A2195">
        <v>2193</v>
      </c>
      <c r="B2195">
        <v>6991</v>
      </c>
      <c r="C2195" t="s">
        <v>2218</v>
      </c>
      <c r="D2195" s="1">
        <v>1.032836533370026E-4</v>
      </c>
      <c r="E2195" s="1">
        <v>1.4754807619571801E-5</v>
      </c>
      <c r="F2195" s="1">
        <v>7</v>
      </c>
      <c r="G2195" s="1">
        <v>738.726574360173</v>
      </c>
      <c r="H2195" s="1">
        <v>738.726574360173</v>
      </c>
    </row>
    <row r="2196" spans="1:8" x14ac:dyDescent="0.25">
      <c r="A2196">
        <v>2194</v>
      </c>
      <c r="B2196">
        <v>8862</v>
      </c>
      <c r="C2196" t="s">
        <v>2246</v>
      </c>
      <c r="D2196" s="1">
        <v>2.0648517667077161E-4</v>
      </c>
      <c r="E2196" s="1">
        <v>1.4748941190769402E-5</v>
      </c>
      <c r="F2196" s="1">
        <v>14</v>
      </c>
      <c r="G2196" s="1">
        <v>972.75547745012602</v>
      </c>
      <c r="H2196" s="1">
        <v>972.75547745012602</v>
      </c>
    </row>
    <row r="2197" spans="1:8" x14ac:dyDescent="0.25">
      <c r="A2197">
        <v>2195</v>
      </c>
      <c r="B2197">
        <v>3271</v>
      </c>
      <c r="C2197" t="s">
        <v>2340</v>
      </c>
      <c r="D2197" s="1">
        <v>1.2693624463429422E-3</v>
      </c>
      <c r="E2197" s="1">
        <v>1.4590372946470601E-5</v>
      </c>
      <c r="F2197" s="1">
        <v>87</v>
      </c>
      <c r="G2197" s="1">
        <v>9692.8147952996896</v>
      </c>
      <c r="H2197" s="1">
        <v>9692.8147952996896</v>
      </c>
    </row>
    <row r="2198" spans="1:8" x14ac:dyDescent="0.25">
      <c r="A2198">
        <v>2196</v>
      </c>
      <c r="B2198">
        <v>463</v>
      </c>
      <c r="C2198" t="s">
        <v>2306</v>
      </c>
      <c r="D2198" s="1">
        <v>1.0466172758617008E-3</v>
      </c>
      <c r="E2198" s="1">
        <v>1.43372229570096E-5</v>
      </c>
      <c r="F2198" s="1">
        <v>73</v>
      </c>
      <c r="G2198" s="1">
        <v>7931.4865932101302</v>
      </c>
      <c r="H2198" s="1">
        <v>7931.4865932101302</v>
      </c>
    </row>
    <row r="2199" spans="1:8" x14ac:dyDescent="0.25">
      <c r="A2199">
        <v>2197</v>
      </c>
      <c r="B2199">
        <v>3377</v>
      </c>
      <c r="C2199" t="s">
        <v>560</v>
      </c>
      <c r="D2199" s="1">
        <v>1.2857140639037791E-4</v>
      </c>
      <c r="E2199" s="1">
        <v>1.42857118211531E-5</v>
      </c>
      <c r="F2199" s="1">
        <v>9</v>
      </c>
      <c r="G2199" s="1">
        <v>9245.4248410030596</v>
      </c>
      <c r="H2199" s="1">
        <v>9061.9312546027595</v>
      </c>
    </row>
    <row r="2200" spans="1:8" x14ac:dyDescent="0.25">
      <c r="A2200">
        <v>2198</v>
      </c>
      <c r="B2200">
        <v>4273</v>
      </c>
      <c r="C2200" t="s">
        <v>868</v>
      </c>
      <c r="D2200" s="1">
        <v>2.8353917443393999E-5</v>
      </c>
      <c r="E2200" s="1">
        <v>1.4176958721696999E-5</v>
      </c>
      <c r="F2200" s="1">
        <v>2</v>
      </c>
      <c r="G2200" s="1">
        <v>41402.755782152199</v>
      </c>
      <c r="H2200" s="1">
        <v>39161.809014748003</v>
      </c>
    </row>
    <row r="2201" spans="1:8" x14ac:dyDescent="0.25">
      <c r="A2201">
        <v>2199</v>
      </c>
      <c r="B2201">
        <v>5106</v>
      </c>
      <c r="C2201" t="s">
        <v>2212</v>
      </c>
      <c r="D2201" s="1">
        <v>2.209478652889424E-4</v>
      </c>
      <c r="E2201" s="1">
        <v>1.38092415805589E-5</v>
      </c>
      <c r="F2201" s="1">
        <v>16</v>
      </c>
      <c r="G2201" s="1">
        <v>1453.56012667562</v>
      </c>
      <c r="H2201" s="1">
        <v>1453.56012667562</v>
      </c>
    </row>
    <row r="2202" spans="1:8" x14ac:dyDescent="0.25">
      <c r="A2202">
        <v>2200</v>
      </c>
      <c r="B2202">
        <v>125</v>
      </c>
      <c r="C2202" t="s">
        <v>2287</v>
      </c>
      <c r="D2202" s="1">
        <v>9.0984823591066675E-4</v>
      </c>
      <c r="E2202" s="1">
        <v>1.37855793319798E-5</v>
      </c>
      <c r="F2202" s="1">
        <v>66</v>
      </c>
      <c r="G2202" s="1">
        <v>7297.0471354434203</v>
      </c>
      <c r="H2202" s="1">
        <v>7297.0471354434203</v>
      </c>
    </row>
    <row r="2203" spans="1:8" x14ac:dyDescent="0.25">
      <c r="A2203">
        <v>2201</v>
      </c>
      <c r="B2203">
        <v>1735</v>
      </c>
      <c r="C2203" t="s">
        <v>1149</v>
      </c>
      <c r="D2203" s="1">
        <v>3.7406336859890324E-4</v>
      </c>
      <c r="E2203" s="1">
        <v>1.3359406021389402E-5</v>
      </c>
      <c r="F2203" s="1">
        <v>28</v>
      </c>
      <c r="G2203" s="1">
        <v>2767.8677725827301</v>
      </c>
      <c r="H2203" s="1">
        <v>2767.8677725827301</v>
      </c>
    </row>
    <row r="2204" spans="1:8" x14ac:dyDescent="0.25">
      <c r="A2204">
        <v>2202</v>
      </c>
      <c r="B2204">
        <v>1440</v>
      </c>
      <c r="C2204" t="s">
        <v>350</v>
      </c>
      <c r="D2204" s="1">
        <v>1.7725283085631891E-3</v>
      </c>
      <c r="E2204" s="1">
        <v>1.3327280515512701E-5</v>
      </c>
      <c r="F2204" s="1">
        <v>133</v>
      </c>
      <c r="G2204" s="1">
        <v>14586.218215617</v>
      </c>
      <c r="H2204" s="1">
        <v>14586.218215617</v>
      </c>
    </row>
    <row r="2205" spans="1:8" x14ac:dyDescent="0.25">
      <c r="A2205">
        <v>2203</v>
      </c>
      <c r="B2205">
        <v>4517</v>
      </c>
      <c r="C2205" t="s">
        <v>3243</v>
      </c>
      <c r="D2205" s="1">
        <v>1.3323049238654099E-5</v>
      </c>
      <c r="E2205" s="1">
        <v>1.3323049238654099E-5</v>
      </c>
      <c r="F2205" s="1">
        <v>1</v>
      </c>
      <c r="G2205" s="1">
        <v>6459.4050446210704</v>
      </c>
      <c r="H2205" s="1">
        <v>168.75191909349101</v>
      </c>
    </row>
    <row r="2206" spans="1:8" x14ac:dyDescent="0.25">
      <c r="A2206">
        <v>2204</v>
      </c>
      <c r="B2206">
        <v>3806</v>
      </c>
      <c r="C2206" t="s">
        <v>2879</v>
      </c>
      <c r="D2206" s="1">
        <v>4.6336568679384199E-4</v>
      </c>
      <c r="E2206" s="1">
        <v>1.3239019622681199E-5</v>
      </c>
      <c r="F2206" s="1">
        <v>35</v>
      </c>
      <c r="G2206" s="1">
        <v>45403.921949230098</v>
      </c>
      <c r="H2206" s="1">
        <v>13203.3162856991</v>
      </c>
    </row>
    <row r="2207" spans="1:8" x14ac:dyDescent="0.25">
      <c r="A2207">
        <v>2205</v>
      </c>
      <c r="B2207">
        <v>8034</v>
      </c>
      <c r="C2207" t="s">
        <v>2864</v>
      </c>
      <c r="D2207" s="1">
        <v>9.2620473415409106E-5</v>
      </c>
      <c r="E2207" s="1">
        <v>1.3231496202201301E-5</v>
      </c>
      <c r="F2207" s="1">
        <v>7</v>
      </c>
      <c r="G2207" s="1">
        <v>26905.811507810398</v>
      </c>
      <c r="H2207" s="1">
        <v>1399.1939951052</v>
      </c>
    </row>
    <row r="2208" spans="1:8" x14ac:dyDescent="0.25">
      <c r="A2208">
        <v>2206</v>
      </c>
      <c r="B2208">
        <v>6732</v>
      </c>
      <c r="C2208" t="s">
        <v>2866</v>
      </c>
      <c r="D2208" s="1">
        <v>1.057447525260992E-4</v>
      </c>
      <c r="E2208" s="1">
        <v>1.32180940657624E-5</v>
      </c>
      <c r="F2208" s="1">
        <v>8</v>
      </c>
      <c r="G2208" s="1">
        <v>30234.238784846901</v>
      </c>
      <c r="H2208" s="1">
        <v>9894.6539219173392</v>
      </c>
    </row>
    <row r="2209" spans="1:8" x14ac:dyDescent="0.25">
      <c r="A2209">
        <v>2207</v>
      </c>
      <c r="B2209">
        <v>5667</v>
      </c>
      <c r="C2209" t="s">
        <v>2529</v>
      </c>
      <c r="D2209" s="1">
        <v>1.174799294447832E-3</v>
      </c>
      <c r="E2209" s="1">
        <v>1.30533254938648E-5</v>
      </c>
      <c r="F2209" s="1">
        <v>90</v>
      </c>
      <c r="G2209" s="1">
        <v>12981.6664561944</v>
      </c>
      <c r="H2209" s="1">
        <v>9769.2909297140905</v>
      </c>
    </row>
    <row r="2210" spans="1:8" x14ac:dyDescent="0.25">
      <c r="A2210">
        <v>2208</v>
      </c>
      <c r="B2210">
        <v>632</v>
      </c>
      <c r="C2210" t="s">
        <v>2353</v>
      </c>
      <c r="D2210" s="1">
        <v>9.1535871139980063E-4</v>
      </c>
      <c r="E2210" s="1">
        <v>1.28923762168986E-5</v>
      </c>
      <c r="F2210" s="1">
        <v>71</v>
      </c>
      <c r="G2210" s="1">
        <v>6906.8405551649103</v>
      </c>
      <c r="H2210" s="1">
        <v>6906.8405551649103</v>
      </c>
    </row>
    <row r="2211" spans="1:8" x14ac:dyDescent="0.25">
      <c r="A2211">
        <v>2209</v>
      </c>
      <c r="B2211">
        <v>5274</v>
      </c>
      <c r="C2211" t="s">
        <v>802</v>
      </c>
      <c r="D2211" s="1">
        <v>1.158737381441379E-4</v>
      </c>
      <c r="E2211" s="1">
        <v>1.28748597937931E-5</v>
      </c>
      <c r="F2211" s="1">
        <v>9</v>
      </c>
      <c r="G2211" s="1">
        <v>18810.830183870399</v>
      </c>
      <c r="H2211" s="1">
        <v>16790.799705491499</v>
      </c>
    </row>
    <row r="2212" spans="1:8" x14ac:dyDescent="0.25">
      <c r="A2212">
        <v>2210</v>
      </c>
      <c r="B2212">
        <v>2058</v>
      </c>
      <c r="C2212" t="s">
        <v>3071</v>
      </c>
      <c r="D2212" s="1">
        <v>5.0611606608280399E-5</v>
      </c>
      <c r="E2212" s="1">
        <v>1.26529016520701E-5</v>
      </c>
      <c r="F2212" s="1">
        <v>4</v>
      </c>
      <c r="G2212" s="1">
        <v>8027.0475631745403</v>
      </c>
      <c r="H2212" s="1">
        <v>636.03559708970499</v>
      </c>
    </row>
    <row r="2213" spans="1:8" x14ac:dyDescent="0.25">
      <c r="A2213">
        <v>2211</v>
      </c>
      <c r="B2213">
        <v>5186</v>
      </c>
      <c r="C2213" t="s">
        <v>1028</v>
      </c>
      <c r="D2213" s="1">
        <v>3.7728128557518901E-5</v>
      </c>
      <c r="E2213" s="1">
        <v>1.2576042852506301E-5</v>
      </c>
      <c r="F2213" s="1">
        <v>3</v>
      </c>
      <c r="G2213" s="1">
        <v>2367.9813412839999</v>
      </c>
      <c r="H2213" s="1">
        <v>626.09780257324599</v>
      </c>
    </row>
    <row r="2214" spans="1:8" x14ac:dyDescent="0.25">
      <c r="A2214">
        <v>2212</v>
      </c>
      <c r="B2214">
        <v>6165</v>
      </c>
      <c r="C2214" t="s">
        <v>2250</v>
      </c>
      <c r="D2214" s="1">
        <v>1.491997686415656E-4</v>
      </c>
      <c r="E2214" s="1">
        <v>1.24333140534638E-5</v>
      </c>
      <c r="F2214" s="1">
        <v>12</v>
      </c>
      <c r="G2214" s="1">
        <v>1047.5360475091099</v>
      </c>
      <c r="H2214" s="1">
        <v>1047.5360475091099</v>
      </c>
    </row>
    <row r="2215" spans="1:8" x14ac:dyDescent="0.25">
      <c r="A2215">
        <v>2213</v>
      </c>
      <c r="B2215">
        <v>5356</v>
      </c>
      <c r="C2215" t="s">
        <v>736</v>
      </c>
      <c r="D2215" s="1">
        <v>1.5406266226358197E-3</v>
      </c>
      <c r="E2215" s="1">
        <v>1.22271954177446E-5</v>
      </c>
      <c r="F2215" s="1">
        <v>126</v>
      </c>
      <c r="G2215" s="1">
        <v>14649.754158806099</v>
      </c>
      <c r="H2215" s="1">
        <v>14263.9900935479</v>
      </c>
    </row>
    <row r="2216" spans="1:8" x14ac:dyDescent="0.25">
      <c r="A2216">
        <v>2214</v>
      </c>
      <c r="B2216">
        <v>7580</v>
      </c>
      <c r="C2216" t="s">
        <v>2421</v>
      </c>
      <c r="D2216" s="1">
        <v>1.950404889531056E-4</v>
      </c>
      <c r="E2216" s="1">
        <v>1.21900305595691E-5</v>
      </c>
      <c r="F2216" s="1">
        <v>16</v>
      </c>
      <c r="G2216" s="1">
        <v>2200.00039777443</v>
      </c>
      <c r="H2216" s="1">
        <v>1365.31692082478</v>
      </c>
    </row>
    <row r="2217" spans="1:8" x14ac:dyDescent="0.25">
      <c r="A2217">
        <v>2215</v>
      </c>
      <c r="B2217">
        <v>8302</v>
      </c>
      <c r="C2217" t="s">
        <v>1599</v>
      </c>
      <c r="D2217" s="1">
        <v>3.6511210474376402E-5</v>
      </c>
      <c r="E2217" s="1">
        <v>1.21704034914588E-5</v>
      </c>
      <c r="F2217" s="1">
        <v>3</v>
      </c>
      <c r="G2217" s="1">
        <v>425.32638198465099</v>
      </c>
      <c r="H2217" s="1">
        <v>425.32638198465099</v>
      </c>
    </row>
    <row r="2218" spans="1:8" x14ac:dyDescent="0.25">
      <c r="A2218">
        <v>2216</v>
      </c>
      <c r="B2218">
        <v>9412</v>
      </c>
      <c r="C2218" t="s">
        <v>447</v>
      </c>
      <c r="D2218" s="1">
        <v>8.49882605742618E-5</v>
      </c>
      <c r="E2218" s="1">
        <v>1.2141180082037399E-5</v>
      </c>
      <c r="F2218" s="1">
        <v>7</v>
      </c>
      <c r="G2218" s="1">
        <v>2054.38997369361</v>
      </c>
      <c r="H2218" s="1">
        <v>1202.0334169289699</v>
      </c>
    </row>
    <row r="2219" spans="1:8" x14ac:dyDescent="0.25">
      <c r="A2219">
        <v>2217</v>
      </c>
      <c r="B2219">
        <v>4394</v>
      </c>
      <c r="C2219" t="s">
        <v>2962</v>
      </c>
      <c r="D2219" s="1">
        <v>1.2123203567907399E-4</v>
      </c>
      <c r="E2219" s="1">
        <v>1.2123203567907399E-5</v>
      </c>
      <c r="F2219" s="1">
        <v>10</v>
      </c>
      <c r="G2219" s="1">
        <v>7383.7457725976801</v>
      </c>
      <c r="H2219" s="1">
        <v>958.04317206835105</v>
      </c>
    </row>
    <row r="2220" spans="1:8" x14ac:dyDescent="0.25">
      <c r="A2220">
        <v>2218</v>
      </c>
      <c r="B2220">
        <v>5648</v>
      </c>
      <c r="C2220" t="s">
        <v>2332</v>
      </c>
      <c r="D2220" s="1">
        <v>1.2238957632943373E-3</v>
      </c>
      <c r="E2220" s="1">
        <v>1.2117779834597399E-5</v>
      </c>
      <c r="F2220" s="1">
        <v>101</v>
      </c>
      <c r="G2220" s="1">
        <v>19987.954299884401</v>
      </c>
      <c r="H2220" s="1">
        <v>12091.4268298766</v>
      </c>
    </row>
    <row r="2221" spans="1:8" x14ac:dyDescent="0.25">
      <c r="A2221">
        <v>2219</v>
      </c>
      <c r="B2221">
        <v>6649</v>
      </c>
      <c r="C2221" t="s">
        <v>1116</v>
      </c>
      <c r="D2221" s="1">
        <v>2.14432153465212E-4</v>
      </c>
      <c r="E2221" s="1">
        <v>1.1912897414734E-5</v>
      </c>
      <c r="F2221" s="1">
        <v>18</v>
      </c>
      <c r="G2221" s="1">
        <v>1987.35046324686</v>
      </c>
      <c r="H2221" s="1">
        <v>1987.35046324686</v>
      </c>
    </row>
    <row r="2222" spans="1:8" x14ac:dyDescent="0.25">
      <c r="A2222">
        <v>2220</v>
      </c>
      <c r="B2222">
        <v>6410</v>
      </c>
      <c r="C2222" t="s">
        <v>3059</v>
      </c>
      <c r="D2222" s="1">
        <v>4.5963367891460757E-4</v>
      </c>
      <c r="E2222" s="1">
        <v>1.1785478946528399E-5</v>
      </c>
      <c r="F2222" s="1">
        <v>39</v>
      </c>
      <c r="G2222" s="1">
        <v>4480.4664549627696</v>
      </c>
      <c r="H2222" s="1">
        <v>4480.4664549627696</v>
      </c>
    </row>
    <row r="2223" spans="1:8" x14ac:dyDescent="0.25">
      <c r="A2223">
        <v>2221</v>
      </c>
      <c r="B2223">
        <v>3011</v>
      </c>
      <c r="C2223" t="s">
        <v>767</v>
      </c>
      <c r="D2223" s="1">
        <v>1.874727856476192E-4</v>
      </c>
      <c r="E2223" s="1">
        <v>1.17170491029762E-5</v>
      </c>
      <c r="F2223" s="1">
        <v>16</v>
      </c>
      <c r="G2223" s="1">
        <v>2574.47252954645</v>
      </c>
      <c r="H2223" s="1">
        <v>2574.47252954645</v>
      </c>
    </row>
    <row r="2224" spans="1:8" x14ac:dyDescent="0.25">
      <c r="A2224">
        <v>2222</v>
      </c>
      <c r="B2224">
        <v>8417</v>
      </c>
      <c r="C2224" t="s">
        <v>2455</v>
      </c>
      <c r="D2224" s="1">
        <v>3.5031757815647098E-5</v>
      </c>
      <c r="E2224" s="1">
        <v>1.1677252605215699E-5</v>
      </c>
      <c r="F2224" s="1">
        <v>3</v>
      </c>
      <c r="G2224" s="1">
        <v>407.39223705355403</v>
      </c>
      <c r="H2224" s="1">
        <v>407.39223705355403</v>
      </c>
    </row>
    <row r="2225" spans="1:8" x14ac:dyDescent="0.25">
      <c r="A2225">
        <v>2223</v>
      </c>
      <c r="B2225">
        <v>7992</v>
      </c>
      <c r="C2225" t="s">
        <v>2489</v>
      </c>
      <c r="D2225" s="1">
        <v>1.75157600035239E-4</v>
      </c>
      <c r="E2225" s="1">
        <v>1.1677173335682599E-5</v>
      </c>
      <c r="F2225" s="1">
        <v>15</v>
      </c>
      <c r="G2225" s="1">
        <v>1504.5923150332401</v>
      </c>
      <c r="H2225" s="1">
        <v>1504.5923150332401</v>
      </c>
    </row>
    <row r="2226" spans="1:8" x14ac:dyDescent="0.25">
      <c r="A2226">
        <v>2224</v>
      </c>
      <c r="B2226">
        <v>1978</v>
      </c>
      <c r="C2226" t="s">
        <v>432</v>
      </c>
      <c r="D2226" s="1">
        <v>2.3182022225569E-5</v>
      </c>
      <c r="E2226" s="1">
        <v>1.15910111127845E-5</v>
      </c>
      <c r="F2226" s="1">
        <v>2</v>
      </c>
      <c r="G2226" s="1">
        <v>7519.0490013021099</v>
      </c>
      <c r="H2226" s="1">
        <v>394.22460362346601</v>
      </c>
    </row>
    <row r="2227" spans="1:8" x14ac:dyDescent="0.25">
      <c r="A2227">
        <v>2225</v>
      </c>
      <c r="B2227">
        <v>4979</v>
      </c>
      <c r="C2227" t="s">
        <v>3033</v>
      </c>
      <c r="D2227" s="1">
        <v>3.592386144236933E-4</v>
      </c>
      <c r="E2227" s="1">
        <v>1.15883424007643E-5</v>
      </c>
      <c r="F2227" s="1">
        <v>31</v>
      </c>
      <c r="G2227" s="1">
        <v>15127.844659025401</v>
      </c>
      <c r="H2227" s="1">
        <v>3168.3928267062902</v>
      </c>
    </row>
    <row r="2228" spans="1:8" x14ac:dyDescent="0.25">
      <c r="A2228">
        <v>2226</v>
      </c>
      <c r="B2228">
        <v>6764</v>
      </c>
      <c r="C2228" t="s">
        <v>3314</v>
      </c>
      <c r="D2228" s="1">
        <v>6.90381354657666E-5</v>
      </c>
      <c r="E2228" s="1">
        <v>1.1506355910961099E-5</v>
      </c>
      <c r="F2228" s="1">
        <v>6</v>
      </c>
      <c r="G2228" s="1">
        <v>2046.06538480108</v>
      </c>
      <c r="H2228" s="1">
        <v>1851.84443188861</v>
      </c>
    </row>
    <row r="2229" spans="1:8" x14ac:dyDescent="0.25">
      <c r="A2229">
        <v>2227</v>
      </c>
      <c r="B2229">
        <v>8385</v>
      </c>
      <c r="C2229" t="s">
        <v>1539</v>
      </c>
      <c r="D2229" s="1">
        <v>3.4329365849716803E-5</v>
      </c>
      <c r="E2229" s="1">
        <v>1.1443121949905602E-5</v>
      </c>
      <c r="F2229" s="1">
        <v>3</v>
      </c>
      <c r="G2229" s="1">
        <v>1353.77847433477</v>
      </c>
      <c r="H2229" s="1">
        <v>895.77397641662003</v>
      </c>
    </row>
    <row r="2230" spans="1:8" x14ac:dyDescent="0.25">
      <c r="A2230">
        <v>2228</v>
      </c>
      <c r="B2230">
        <v>7215</v>
      </c>
      <c r="C2230" t="s">
        <v>3079</v>
      </c>
      <c r="D2230" s="1">
        <v>3.6334317072655358E-4</v>
      </c>
      <c r="E2230" s="1">
        <v>1.1354474085204799E-5</v>
      </c>
      <c r="F2230" s="1">
        <v>32</v>
      </c>
      <c r="G2230" s="1">
        <v>2949.4430694887501</v>
      </c>
      <c r="H2230" s="1">
        <v>2949.4430694887501</v>
      </c>
    </row>
    <row r="2231" spans="1:8" x14ac:dyDescent="0.25">
      <c r="A2231">
        <v>2229</v>
      </c>
      <c r="B2231">
        <v>3490</v>
      </c>
      <c r="C2231" t="s">
        <v>2881</v>
      </c>
      <c r="D2231" s="1">
        <v>1.11522878845206E-5</v>
      </c>
      <c r="E2231" s="1">
        <v>1.11522878845206E-5</v>
      </c>
      <c r="F2231" s="1">
        <v>1</v>
      </c>
      <c r="G2231" s="1">
        <v>32678.168035094801</v>
      </c>
      <c r="H2231" s="1">
        <v>2566.3114908112998</v>
      </c>
    </row>
    <row r="2232" spans="1:8" x14ac:dyDescent="0.25">
      <c r="A2232">
        <v>2230</v>
      </c>
      <c r="B2232">
        <v>5661</v>
      </c>
      <c r="C2232" t="s">
        <v>2202</v>
      </c>
      <c r="D2232" s="1">
        <v>9.96090657936894E-5</v>
      </c>
      <c r="E2232" s="1">
        <v>1.10676739770766E-5</v>
      </c>
      <c r="F2232" s="1">
        <v>9</v>
      </c>
      <c r="G2232" s="1">
        <v>724.72489103764099</v>
      </c>
      <c r="H2232" s="1">
        <v>724.72489103764099</v>
      </c>
    </row>
    <row r="2233" spans="1:8" x14ac:dyDescent="0.25">
      <c r="A2233">
        <v>2231</v>
      </c>
      <c r="B2233">
        <v>2826</v>
      </c>
      <c r="C2233" t="s">
        <v>1138</v>
      </c>
      <c r="D2233" s="1">
        <v>2.8390422106070183E-4</v>
      </c>
      <c r="E2233" s="1">
        <v>1.0919393117719301E-5</v>
      </c>
      <c r="F2233" s="1">
        <v>26</v>
      </c>
      <c r="G2233" s="1">
        <v>2197.6127282280199</v>
      </c>
      <c r="H2233" s="1">
        <v>2197.6127282280199</v>
      </c>
    </row>
    <row r="2234" spans="1:8" x14ac:dyDescent="0.25">
      <c r="A2234">
        <v>2232</v>
      </c>
      <c r="B2234">
        <v>9376</v>
      </c>
      <c r="C2234" t="s">
        <v>3083</v>
      </c>
      <c r="D2234" s="1">
        <v>6.5000436149922596E-5</v>
      </c>
      <c r="E2234" s="1">
        <v>1.0833406024987099E-5</v>
      </c>
      <c r="F2234" s="1">
        <v>6</v>
      </c>
      <c r="G2234" s="1">
        <v>549.34563195914302</v>
      </c>
      <c r="H2234" s="1">
        <v>549.34563195914302</v>
      </c>
    </row>
    <row r="2235" spans="1:8" x14ac:dyDescent="0.25">
      <c r="A2235">
        <v>2233</v>
      </c>
      <c r="B2235">
        <v>546</v>
      </c>
      <c r="C2235" t="s">
        <v>340</v>
      </c>
      <c r="D2235" s="1">
        <v>4.2903448359134396E-4</v>
      </c>
      <c r="E2235" s="1">
        <v>1.07258620897836E-5</v>
      </c>
      <c r="F2235" s="1">
        <v>40</v>
      </c>
      <c r="G2235" s="1">
        <v>12726.754027522</v>
      </c>
      <c r="H2235" s="1">
        <v>3726.96123560465</v>
      </c>
    </row>
    <row r="2236" spans="1:8" x14ac:dyDescent="0.25">
      <c r="A2236">
        <v>2234</v>
      </c>
      <c r="B2236">
        <v>8373</v>
      </c>
      <c r="C2236" t="s">
        <v>2221</v>
      </c>
      <c r="D2236" s="1">
        <v>1.0592159083532E-4</v>
      </c>
      <c r="E2236" s="1">
        <v>1.0592159083532E-5</v>
      </c>
      <c r="F2236" s="1">
        <v>10</v>
      </c>
      <c r="G2236" s="1">
        <v>3738.5002765072099</v>
      </c>
      <c r="H2236" s="1">
        <v>828.20557842882602</v>
      </c>
    </row>
    <row r="2237" spans="1:8" x14ac:dyDescent="0.25">
      <c r="A2237">
        <v>2235</v>
      </c>
      <c r="B2237">
        <v>5867</v>
      </c>
      <c r="C2237" t="s">
        <v>2293</v>
      </c>
      <c r="D2237" s="1">
        <v>4.7994208988777498E-4</v>
      </c>
      <c r="E2237" s="1">
        <v>1.04335236932125E-5</v>
      </c>
      <c r="F2237" s="1">
        <v>46</v>
      </c>
      <c r="G2237" s="1">
        <v>3614.1844412933701</v>
      </c>
      <c r="H2237" s="1">
        <v>3614.1844412933701</v>
      </c>
    </row>
    <row r="2238" spans="1:8" x14ac:dyDescent="0.25">
      <c r="A2238">
        <v>2236</v>
      </c>
      <c r="B2238">
        <v>7098</v>
      </c>
      <c r="C2238" t="s">
        <v>1187</v>
      </c>
      <c r="D2238" s="1">
        <v>1.75372992478802E-4</v>
      </c>
      <c r="E2238" s="1">
        <v>1.0316058381105999E-5</v>
      </c>
      <c r="F2238" s="1">
        <v>17</v>
      </c>
      <c r="G2238" s="1">
        <v>6235.9798470875003</v>
      </c>
      <c r="H2238" s="1">
        <v>6235.9798470875003</v>
      </c>
    </row>
    <row r="2239" spans="1:8" x14ac:dyDescent="0.25">
      <c r="A2239">
        <v>2237</v>
      </c>
      <c r="B2239">
        <v>8182</v>
      </c>
      <c r="C2239" t="s">
        <v>392</v>
      </c>
      <c r="D2239" s="1">
        <v>1.4301341407792881E-4</v>
      </c>
      <c r="E2239" s="1">
        <v>1.02152438627092E-5</v>
      </c>
      <c r="F2239" s="1">
        <v>14</v>
      </c>
      <c r="G2239" s="1">
        <v>2887.7792252433601</v>
      </c>
      <c r="H2239" s="1">
        <v>1413.20192789214</v>
      </c>
    </row>
    <row r="2240" spans="1:8" x14ac:dyDescent="0.25">
      <c r="A2240">
        <v>2238</v>
      </c>
      <c r="B2240">
        <v>3714</v>
      </c>
      <c r="C2240" t="s">
        <v>2469</v>
      </c>
      <c r="D2240" s="1">
        <v>2.7506885424670349E-4</v>
      </c>
      <c r="E2240" s="1">
        <v>1.0187735342470499E-5</v>
      </c>
      <c r="F2240" s="1">
        <v>27</v>
      </c>
      <c r="G2240" s="1">
        <v>5626.2532929337804</v>
      </c>
      <c r="H2240" s="1">
        <v>2080.9166670630998</v>
      </c>
    </row>
    <row r="2241" spans="1:8" x14ac:dyDescent="0.25">
      <c r="A2241">
        <v>2239</v>
      </c>
      <c r="B2241">
        <v>6059</v>
      </c>
      <c r="C2241" t="s">
        <v>1271</v>
      </c>
      <c r="D2241" s="1">
        <v>2.0365281778660508E-4</v>
      </c>
      <c r="E2241" s="1">
        <v>1.0182640889330255E-5</v>
      </c>
      <c r="F2241" s="1">
        <v>20</v>
      </c>
      <c r="G2241" s="1">
        <v>3942.5284596381598</v>
      </c>
      <c r="H2241" s="1">
        <v>3942.5284596381598</v>
      </c>
    </row>
    <row r="2242" spans="1:8" x14ac:dyDescent="0.25">
      <c r="A2242">
        <v>2240</v>
      </c>
      <c r="B2242">
        <v>7192</v>
      </c>
      <c r="C2242" t="s">
        <v>2037</v>
      </c>
      <c r="D2242" s="1">
        <v>1.0152722848501599E-5</v>
      </c>
      <c r="E2242" s="1">
        <v>1.0152722848501599E-5</v>
      </c>
      <c r="F2242" s="1">
        <v>1</v>
      </c>
      <c r="G2242" s="1">
        <v>5487.8839079305098</v>
      </c>
      <c r="H2242" s="1">
        <v>5487.8839079305098</v>
      </c>
    </row>
    <row r="2243" spans="1:8" x14ac:dyDescent="0.25">
      <c r="A2243">
        <v>2241</v>
      </c>
      <c r="B2243">
        <v>388</v>
      </c>
      <c r="C2243" t="s">
        <v>3120</v>
      </c>
      <c r="D2243" s="1">
        <v>2.8280307968275159E-4</v>
      </c>
      <c r="E2243" s="1">
        <v>1.01001099886697E-5</v>
      </c>
      <c r="F2243" s="1">
        <v>28</v>
      </c>
      <c r="G2243" s="1">
        <v>12668.879379487</v>
      </c>
      <c r="H2243" s="1">
        <v>6850.4288177669696</v>
      </c>
    </row>
    <row r="2244" spans="1:8" x14ac:dyDescent="0.25">
      <c r="A2244">
        <v>2242</v>
      </c>
      <c r="B2244">
        <v>7484</v>
      </c>
      <c r="C2244" t="s">
        <v>1176</v>
      </c>
      <c r="D2244" s="1">
        <v>3.53267174881621E-4</v>
      </c>
      <c r="E2244" s="1">
        <v>1.00933478537606E-5</v>
      </c>
      <c r="F2244" s="1">
        <v>35</v>
      </c>
      <c r="G2244" s="1">
        <v>3618.17262030762</v>
      </c>
      <c r="H2244" s="1">
        <v>3618.17262030762</v>
      </c>
    </row>
    <row r="2245" spans="1:8" x14ac:dyDescent="0.25">
      <c r="A2245">
        <v>2243</v>
      </c>
      <c r="B2245">
        <v>6747</v>
      </c>
      <c r="C2245" t="s">
        <v>2271</v>
      </c>
      <c r="D2245" s="1">
        <v>2.4937768952227376E-4</v>
      </c>
      <c r="E2245" s="1">
        <v>9.9751075808909512E-6</v>
      </c>
      <c r="F2245" s="1">
        <v>25</v>
      </c>
      <c r="G2245" s="1">
        <v>2668.3534659629599</v>
      </c>
      <c r="H2245" s="1">
        <v>2668.3534659629599</v>
      </c>
    </row>
    <row r="2246" spans="1:8" x14ac:dyDescent="0.25">
      <c r="A2246">
        <v>2244</v>
      </c>
      <c r="B2246">
        <v>3669</v>
      </c>
      <c r="C2246" t="s">
        <v>666</v>
      </c>
      <c r="D2246" s="1">
        <v>2.9840670369532501E-5</v>
      </c>
      <c r="E2246" s="1">
        <v>9.9468901231775003E-6</v>
      </c>
      <c r="F2246" s="1">
        <v>3</v>
      </c>
      <c r="G2246" s="1">
        <v>25870.068168016001</v>
      </c>
      <c r="H2246" s="1">
        <v>7211.2586865596904</v>
      </c>
    </row>
    <row r="2247" spans="1:8" x14ac:dyDescent="0.25">
      <c r="A2247">
        <v>2245</v>
      </c>
      <c r="B2247">
        <v>9863</v>
      </c>
      <c r="C2247" t="s">
        <v>818</v>
      </c>
      <c r="D2247" s="1">
        <v>9.8610941533882407E-6</v>
      </c>
      <c r="E2247" s="1">
        <v>9.8610941533882407E-6</v>
      </c>
      <c r="F2247" s="1">
        <v>1</v>
      </c>
      <c r="G2247" s="1">
        <v>149.20496905532099</v>
      </c>
      <c r="H2247" s="1">
        <v>149.20496905532099</v>
      </c>
    </row>
    <row r="2248" spans="1:8" x14ac:dyDescent="0.25">
      <c r="A2248">
        <v>2246</v>
      </c>
      <c r="B2248">
        <v>1812</v>
      </c>
      <c r="C2248" t="s">
        <v>1160</v>
      </c>
      <c r="D2248" s="1">
        <v>1.0740824239214989E-3</v>
      </c>
      <c r="E2248" s="1">
        <v>9.5900216421562403E-6</v>
      </c>
      <c r="F2248" s="1">
        <v>112</v>
      </c>
      <c r="G2248" s="1">
        <v>13203.7302003158</v>
      </c>
      <c r="H2248" s="1">
        <v>11691.892386207801</v>
      </c>
    </row>
    <row r="2249" spans="1:8" x14ac:dyDescent="0.25">
      <c r="A2249">
        <v>2247</v>
      </c>
      <c r="B2249">
        <v>9899</v>
      </c>
      <c r="C2249" t="s">
        <v>446</v>
      </c>
      <c r="D2249" s="1">
        <v>9.5706651295297104E-6</v>
      </c>
      <c r="E2249" s="1">
        <v>9.5706651295297104E-6</v>
      </c>
      <c r="F2249" s="1">
        <v>1</v>
      </c>
      <c r="G2249" s="1">
        <v>191.18061003132601</v>
      </c>
      <c r="H2249" s="1">
        <v>191.18061003132601</v>
      </c>
    </row>
    <row r="2250" spans="1:8" x14ac:dyDescent="0.25">
      <c r="A2250">
        <v>2248</v>
      </c>
      <c r="B2250">
        <v>6857</v>
      </c>
      <c r="C2250" t="s">
        <v>1828</v>
      </c>
      <c r="D2250" s="1">
        <v>1.9066787263507121E-5</v>
      </c>
      <c r="E2250" s="1">
        <v>9.5333936317535607E-6</v>
      </c>
      <c r="F2250" s="1">
        <v>2</v>
      </c>
      <c r="G2250" s="1">
        <v>12006.059811773401</v>
      </c>
      <c r="H2250" s="1">
        <v>12006.059811773401</v>
      </c>
    </row>
    <row r="2251" spans="1:8" x14ac:dyDescent="0.25">
      <c r="A2251">
        <v>2249</v>
      </c>
      <c r="B2251">
        <v>722</v>
      </c>
      <c r="C2251" t="s">
        <v>3011</v>
      </c>
      <c r="D2251" s="1">
        <v>7.6067850237138319E-5</v>
      </c>
      <c r="E2251" s="1">
        <v>9.5084812796422899E-6</v>
      </c>
      <c r="F2251" s="1">
        <v>8</v>
      </c>
      <c r="G2251" s="1">
        <v>8622.75984963265</v>
      </c>
      <c r="H2251" s="1">
        <v>812.07164835694505</v>
      </c>
    </row>
    <row r="2252" spans="1:8" x14ac:dyDescent="0.25">
      <c r="A2252">
        <v>2250</v>
      </c>
      <c r="B2252">
        <v>3911</v>
      </c>
      <c r="C2252" t="s">
        <v>2890</v>
      </c>
      <c r="D2252" s="1">
        <v>5.6947903323921837E-5</v>
      </c>
      <c r="E2252" s="1">
        <v>9.4913172206536395E-6</v>
      </c>
      <c r="F2252" s="1">
        <v>6</v>
      </c>
      <c r="G2252" s="1">
        <v>40895.734243111998</v>
      </c>
      <c r="H2252" s="1">
        <v>3393.7442849076901</v>
      </c>
    </row>
    <row r="2253" spans="1:8" x14ac:dyDescent="0.25">
      <c r="A2253">
        <v>2251</v>
      </c>
      <c r="B2253">
        <v>3631</v>
      </c>
      <c r="C2253" t="s">
        <v>458</v>
      </c>
      <c r="D2253" s="1">
        <v>2.8140200038670639E-4</v>
      </c>
      <c r="E2253" s="1">
        <v>9.3800666795568803E-6</v>
      </c>
      <c r="F2253" s="1">
        <v>30</v>
      </c>
      <c r="G2253" s="1">
        <v>3921.2737397698902</v>
      </c>
      <c r="H2253" s="1">
        <v>3051.0510304259101</v>
      </c>
    </row>
    <row r="2254" spans="1:8" x14ac:dyDescent="0.25">
      <c r="A2254">
        <v>2252</v>
      </c>
      <c r="B2254">
        <v>8165</v>
      </c>
      <c r="C2254" t="s">
        <v>374</v>
      </c>
      <c r="D2254" s="1">
        <v>2.8020222975973886E-5</v>
      </c>
      <c r="E2254" s="1">
        <v>9.3400743253246293E-6</v>
      </c>
      <c r="F2254" s="1">
        <v>3</v>
      </c>
      <c r="G2254" s="1">
        <v>768.93027621996703</v>
      </c>
      <c r="H2254" s="1">
        <v>431.14320012477998</v>
      </c>
    </row>
    <row r="2255" spans="1:8" x14ac:dyDescent="0.25">
      <c r="A2255">
        <v>2253</v>
      </c>
      <c r="B2255">
        <v>3927</v>
      </c>
      <c r="C2255" t="s">
        <v>2169</v>
      </c>
      <c r="D2255" s="1">
        <v>9.5088390382956059E-4</v>
      </c>
      <c r="E2255" s="1">
        <v>9.3223912140152995E-6</v>
      </c>
      <c r="F2255" s="1">
        <v>102</v>
      </c>
      <c r="G2255" s="1">
        <v>17013.968341600299</v>
      </c>
      <c r="H2255" s="1">
        <v>17013.968341600299</v>
      </c>
    </row>
    <row r="2256" spans="1:8" x14ac:dyDescent="0.25">
      <c r="A2256">
        <v>2254</v>
      </c>
      <c r="B2256">
        <v>6393</v>
      </c>
      <c r="C2256" t="s">
        <v>2295</v>
      </c>
      <c r="D2256" s="1">
        <v>5.1059237074718559E-4</v>
      </c>
      <c r="E2256" s="1">
        <v>9.2834976499488281E-6</v>
      </c>
      <c r="F2256" s="1">
        <v>55</v>
      </c>
      <c r="G2256" s="1">
        <v>6995.8694452851996</v>
      </c>
      <c r="H2256" s="1">
        <v>5450.0474681109099</v>
      </c>
    </row>
    <row r="2257" spans="1:8" x14ac:dyDescent="0.25">
      <c r="A2257">
        <v>2255</v>
      </c>
      <c r="B2257">
        <v>1503</v>
      </c>
      <c r="C2257" t="s">
        <v>939</v>
      </c>
      <c r="D2257" s="1">
        <v>2.6488018780507889E-4</v>
      </c>
      <c r="E2257" s="1">
        <v>9.1337995794854794E-6</v>
      </c>
      <c r="F2257" s="1">
        <v>29</v>
      </c>
      <c r="G2257" s="1">
        <v>5887.1186054372301</v>
      </c>
      <c r="H2257" s="1">
        <v>3577.0016298012501</v>
      </c>
    </row>
    <row r="2258" spans="1:8" x14ac:dyDescent="0.25">
      <c r="A2258">
        <v>2256</v>
      </c>
      <c r="B2258">
        <v>4802</v>
      </c>
      <c r="C2258" t="s">
        <v>1192</v>
      </c>
      <c r="D2258" s="1">
        <v>1.509702945977445E-3</v>
      </c>
      <c r="E2258" s="1">
        <v>9.0945960601050903E-6</v>
      </c>
      <c r="F2258" s="1">
        <v>166</v>
      </c>
      <c r="G2258" s="1">
        <v>17863.199507881302</v>
      </c>
      <c r="H2258" s="1">
        <v>17863.199507881302</v>
      </c>
    </row>
    <row r="2259" spans="1:8" x14ac:dyDescent="0.25">
      <c r="A2259">
        <v>2257</v>
      </c>
      <c r="B2259">
        <v>7583</v>
      </c>
      <c r="C2259" t="s">
        <v>426</v>
      </c>
      <c r="D2259" s="1">
        <v>2.0552113766532094E-4</v>
      </c>
      <c r="E2259" s="1">
        <v>8.9357016376226494E-6</v>
      </c>
      <c r="F2259" s="1">
        <v>23</v>
      </c>
      <c r="G2259" s="1">
        <v>4132.0540500812904</v>
      </c>
      <c r="H2259" s="1">
        <v>2152.3519101126499</v>
      </c>
    </row>
    <row r="2260" spans="1:8" x14ac:dyDescent="0.25">
      <c r="A2260">
        <v>2258</v>
      </c>
      <c r="B2260">
        <v>1395</v>
      </c>
      <c r="C2260" t="s">
        <v>3192</v>
      </c>
      <c r="D2260" s="1">
        <v>2.6487808156824602E-5</v>
      </c>
      <c r="E2260" s="1">
        <v>8.8292693856082007E-6</v>
      </c>
      <c r="F2260" s="1">
        <v>3</v>
      </c>
      <c r="G2260" s="1">
        <v>7914.1245053646699</v>
      </c>
      <c r="H2260" s="1">
        <v>224.09759344760201</v>
      </c>
    </row>
    <row r="2261" spans="1:8" x14ac:dyDescent="0.25">
      <c r="A2261">
        <v>2259</v>
      </c>
      <c r="B2261">
        <v>409</v>
      </c>
      <c r="C2261" t="s">
        <v>3140</v>
      </c>
      <c r="D2261" s="1">
        <v>7.8596015007999324E-5</v>
      </c>
      <c r="E2261" s="1">
        <v>8.7328905564443695E-6</v>
      </c>
      <c r="F2261" s="1">
        <v>9</v>
      </c>
      <c r="G2261" s="1">
        <v>10933.704891267</v>
      </c>
      <c r="H2261" s="1">
        <v>430.72724052339601</v>
      </c>
    </row>
    <row r="2262" spans="1:8" x14ac:dyDescent="0.25">
      <c r="A2262">
        <v>2260</v>
      </c>
      <c r="B2262">
        <v>8305</v>
      </c>
      <c r="C2262" t="s">
        <v>2103</v>
      </c>
      <c r="D2262" s="1">
        <v>3.4541032589590403E-5</v>
      </c>
      <c r="E2262" s="1">
        <v>8.6352581473976007E-6</v>
      </c>
      <c r="F2262" s="1">
        <v>4</v>
      </c>
      <c r="G2262" s="1">
        <v>1284.82095111944</v>
      </c>
      <c r="H2262" s="1">
        <v>1011.00463219886</v>
      </c>
    </row>
    <row r="2263" spans="1:8" x14ac:dyDescent="0.25">
      <c r="A2263">
        <v>2261</v>
      </c>
      <c r="B2263">
        <v>8366</v>
      </c>
      <c r="C2263" t="s">
        <v>1276</v>
      </c>
      <c r="D2263" s="1">
        <v>6.0112747787247607E-5</v>
      </c>
      <c r="E2263" s="1">
        <v>8.5875353981782295E-6</v>
      </c>
      <c r="F2263" s="1">
        <v>7</v>
      </c>
      <c r="G2263" s="1">
        <v>1171.48876922555</v>
      </c>
      <c r="H2263" s="1">
        <v>1171.48876922555</v>
      </c>
    </row>
    <row r="2264" spans="1:8" x14ac:dyDescent="0.25">
      <c r="A2264">
        <v>2262</v>
      </c>
      <c r="B2264">
        <v>6609</v>
      </c>
      <c r="C2264" t="s">
        <v>2541</v>
      </c>
      <c r="D2264" s="1">
        <v>1.2456489685497756E-3</v>
      </c>
      <c r="E2264" s="1">
        <v>8.4165470847957806E-6</v>
      </c>
      <c r="F2264" s="1">
        <v>148</v>
      </c>
      <c r="G2264" s="1">
        <v>30794.764250089702</v>
      </c>
      <c r="H2264" s="1">
        <v>29790.863761266501</v>
      </c>
    </row>
    <row r="2265" spans="1:8" x14ac:dyDescent="0.25">
      <c r="A2265">
        <v>2263</v>
      </c>
      <c r="B2265">
        <v>4302</v>
      </c>
      <c r="C2265" t="s">
        <v>2926</v>
      </c>
      <c r="D2265" s="1">
        <v>2.0184753068162138E-4</v>
      </c>
      <c r="E2265" s="1">
        <v>8.4103137784008901E-6</v>
      </c>
      <c r="F2265" s="1">
        <v>24</v>
      </c>
      <c r="G2265" s="1">
        <v>7735.3966817912096</v>
      </c>
      <c r="H2265" s="1">
        <v>2246.1308485208301</v>
      </c>
    </row>
    <row r="2266" spans="1:8" x14ac:dyDescent="0.25">
      <c r="A2266">
        <v>2264</v>
      </c>
      <c r="B2266">
        <v>1430</v>
      </c>
      <c r="C2266" t="s">
        <v>630</v>
      </c>
      <c r="D2266" s="1">
        <v>2.027586954402126E-3</v>
      </c>
      <c r="E2266" s="1">
        <v>8.3439792362227414E-6</v>
      </c>
      <c r="F2266" s="1">
        <v>243</v>
      </c>
      <c r="G2266" s="1">
        <v>29450.007284857398</v>
      </c>
      <c r="H2266" s="1">
        <v>29450.007284857398</v>
      </c>
    </row>
    <row r="2267" spans="1:8" x14ac:dyDescent="0.25">
      <c r="A2267">
        <v>2265</v>
      </c>
      <c r="B2267">
        <v>3210</v>
      </c>
      <c r="C2267" t="s">
        <v>2064</v>
      </c>
      <c r="D2267" s="1">
        <v>1.1515330303224033E-4</v>
      </c>
      <c r="E2267" s="1">
        <v>8.2252359308743092E-6</v>
      </c>
      <c r="F2267" s="1">
        <v>14</v>
      </c>
      <c r="G2267" s="1">
        <v>3044.9889941410502</v>
      </c>
      <c r="H2267" s="1">
        <v>927.65239260238695</v>
      </c>
    </row>
    <row r="2268" spans="1:8" x14ac:dyDescent="0.25">
      <c r="A2268">
        <v>2266</v>
      </c>
      <c r="B2268">
        <v>661</v>
      </c>
      <c r="C2268" t="s">
        <v>463</v>
      </c>
      <c r="D2268" s="1">
        <v>1.5592500915205014E-4</v>
      </c>
      <c r="E2268" s="1">
        <v>8.2065794290552707E-6</v>
      </c>
      <c r="F2268" s="1">
        <v>19</v>
      </c>
      <c r="G2268" s="1">
        <v>4596.6688451107302</v>
      </c>
      <c r="H2268" s="1">
        <v>1886.43101071253</v>
      </c>
    </row>
    <row r="2269" spans="1:8" x14ac:dyDescent="0.25">
      <c r="A2269">
        <v>2267</v>
      </c>
      <c r="B2269">
        <v>9142</v>
      </c>
      <c r="C2269" t="s">
        <v>1471</v>
      </c>
      <c r="D2269" s="1">
        <v>5.9805968790961248E-4</v>
      </c>
      <c r="E2269" s="1">
        <v>8.1925984645152396E-6</v>
      </c>
      <c r="F2269" s="1">
        <v>73</v>
      </c>
      <c r="G2269" s="1">
        <v>14711.373125370599</v>
      </c>
      <c r="H2269" s="1">
        <v>9193.5625536070893</v>
      </c>
    </row>
    <row r="2270" spans="1:8" x14ac:dyDescent="0.25">
      <c r="A2270">
        <v>2268</v>
      </c>
      <c r="B2270">
        <v>3212</v>
      </c>
      <c r="C2270" t="s">
        <v>2368</v>
      </c>
      <c r="D2270" s="1">
        <v>6.4659614600180422E-4</v>
      </c>
      <c r="E2270" s="1">
        <v>8.1847613417949906E-6</v>
      </c>
      <c r="F2270" s="1">
        <v>79</v>
      </c>
      <c r="G2270" s="1">
        <v>13670.8284701349</v>
      </c>
      <c r="H2270" s="1">
        <v>8744.1235236018292</v>
      </c>
    </row>
    <row r="2271" spans="1:8" x14ac:dyDescent="0.25">
      <c r="A2271">
        <v>2269</v>
      </c>
      <c r="B2271">
        <v>6317</v>
      </c>
      <c r="C2271" t="s">
        <v>127</v>
      </c>
      <c r="D2271" s="1">
        <v>8.9902875085533178E-5</v>
      </c>
      <c r="E2271" s="1">
        <v>8.1729886441393795E-6</v>
      </c>
      <c r="F2271" s="1">
        <v>11</v>
      </c>
      <c r="G2271" s="1">
        <v>5641.6216933380201</v>
      </c>
      <c r="H2271" s="1">
        <v>1932.2977279077299</v>
      </c>
    </row>
    <row r="2272" spans="1:8" x14ac:dyDescent="0.25">
      <c r="A2272">
        <v>2270</v>
      </c>
      <c r="B2272">
        <v>1534</v>
      </c>
      <c r="C2272" t="s">
        <v>1338</v>
      </c>
      <c r="D2272" s="1">
        <v>4.8651519890041139E-5</v>
      </c>
      <c r="E2272" s="1">
        <v>8.1085866483401892E-6</v>
      </c>
      <c r="F2272" s="1">
        <v>6</v>
      </c>
      <c r="G2272" s="1">
        <v>9705.5931458898704</v>
      </c>
      <c r="H2272" s="1">
        <v>380.548903698049</v>
      </c>
    </row>
    <row r="2273" spans="1:8" x14ac:dyDescent="0.25">
      <c r="A2273">
        <v>2271</v>
      </c>
      <c r="B2273">
        <v>6440</v>
      </c>
      <c r="C2273" t="s">
        <v>3342</v>
      </c>
      <c r="D2273" s="1">
        <v>4.0465406156850651E-5</v>
      </c>
      <c r="E2273" s="1">
        <v>8.0930812313701295E-6</v>
      </c>
      <c r="F2273" s="1">
        <v>5</v>
      </c>
      <c r="G2273" s="1">
        <v>4067.7933837208302</v>
      </c>
      <c r="H2273" s="1">
        <v>184.068536761487</v>
      </c>
    </row>
    <row r="2274" spans="1:8" x14ac:dyDescent="0.25">
      <c r="A2274">
        <v>2272</v>
      </c>
      <c r="B2274">
        <v>4306</v>
      </c>
      <c r="C2274" t="s">
        <v>460</v>
      </c>
      <c r="D2274" s="1">
        <v>2.2467842389062726E-4</v>
      </c>
      <c r="E2274" s="1">
        <v>8.0242294246652599E-6</v>
      </c>
      <c r="F2274" s="1">
        <v>28</v>
      </c>
      <c r="G2274" s="1">
        <v>2987.2210105788399</v>
      </c>
      <c r="H2274" s="1">
        <v>2895.0362008893098</v>
      </c>
    </row>
    <row r="2275" spans="1:8" x14ac:dyDescent="0.25">
      <c r="A2275">
        <v>2273</v>
      </c>
      <c r="B2275">
        <v>8674</v>
      </c>
      <c r="C2275" t="s">
        <v>1503</v>
      </c>
      <c r="D2275" s="1">
        <v>7.9051935262904295E-6</v>
      </c>
      <c r="E2275" s="1">
        <v>7.9051935262904295E-6</v>
      </c>
      <c r="F2275" s="1">
        <v>1</v>
      </c>
      <c r="G2275" s="1">
        <v>296.52878271788001</v>
      </c>
      <c r="H2275" s="1">
        <v>296.52878271788001</v>
      </c>
    </row>
    <row r="2276" spans="1:8" x14ac:dyDescent="0.25">
      <c r="A2276">
        <v>2274</v>
      </c>
      <c r="B2276">
        <v>8980</v>
      </c>
      <c r="C2276" t="s">
        <v>3466</v>
      </c>
      <c r="D2276" s="1">
        <v>7.8955249971530988E-5</v>
      </c>
      <c r="E2276" s="1">
        <v>7.8955249971530995E-6</v>
      </c>
      <c r="F2276" s="1">
        <v>10</v>
      </c>
      <c r="G2276" s="1">
        <v>9480.1737574775707</v>
      </c>
      <c r="H2276" s="1">
        <v>1000.1368833451</v>
      </c>
    </row>
    <row r="2277" spans="1:8" x14ac:dyDescent="0.25">
      <c r="A2277">
        <v>2275</v>
      </c>
      <c r="B2277">
        <v>817</v>
      </c>
      <c r="C2277" t="s">
        <v>461</v>
      </c>
      <c r="D2277" s="1">
        <v>7.8662601351551508E-5</v>
      </c>
      <c r="E2277" s="1">
        <v>7.8662601351551505E-6</v>
      </c>
      <c r="F2277" s="1">
        <v>10</v>
      </c>
      <c r="G2277" s="1">
        <v>9624.42446327168</v>
      </c>
      <c r="H2277" s="1">
        <v>8462.4654095168698</v>
      </c>
    </row>
    <row r="2278" spans="1:8" x14ac:dyDescent="0.25">
      <c r="A2278">
        <v>2276</v>
      </c>
      <c r="B2278">
        <v>8089</v>
      </c>
      <c r="C2278" t="s">
        <v>1479</v>
      </c>
      <c r="D2278" s="1">
        <v>1.649802552256509E-4</v>
      </c>
      <c r="E2278" s="1">
        <v>7.8562026297928995E-6</v>
      </c>
      <c r="F2278" s="1">
        <v>21</v>
      </c>
      <c r="G2278" s="1">
        <v>3058.0721391012198</v>
      </c>
      <c r="H2278" s="1">
        <v>2894.9274357649201</v>
      </c>
    </row>
    <row r="2279" spans="1:8" x14ac:dyDescent="0.25">
      <c r="A2279">
        <v>2277</v>
      </c>
      <c r="B2279">
        <v>5049</v>
      </c>
      <c r="C2279" t="s">
        <v>1175</v>
      </c>
      <c r="D2279" s="1">
        <v>2.1967993797831004E-4</v>
      </c>
      <c r="E2279" s="1">
        <v>7.8457120706539298E-6</v>
      </c>
      <c r="F2279" s="1">
        <v>28</v>
      </c>
      <c r="G2279" s="1">
        <v>2955.8476780793499</v>
      </c>
      <c r="H2279" s="1">
        <v>2955.8476780793499</v>
      </c>
    </row>
    <row r="2280" spans="1:8" x14ac:dyDescent="0.25">
      <c r="A2280">
        <v>2278</v>
      </c>
      <c r="B2280">
        <v>8134</v>
      </c>
      <c r="C2280" t="s">
        <v>2273</v>
      </c>
      <c r="D2280" s="1">
        <v>3.1316181398469801E-4</v>
      </c>
      <c r="E2280" s="1">
        <v>7.8290453496174506E-6</v>
      </c>
      <c r="F2280" s="1">
        <v>40</v>
      </c>
      <c r="G2280" s="1">
        <v>4092.0756656502999</v>
      </c>
      <c r="H2280" s="1">
        <v>4092.0756656502999</v>
      </c>
    </row>
    <row r="2281" spans="1:8" x14ac:dyDescent="0.25">
      <c r="A2281">
        <v>2279</v>
      </c>
      <c r="B2281">
        <v>5312</v>
      </c>
      <c r="C2281" t="s">
        <v>1190</v>
      </c>
      <c r="D2281" s="1">
        <v>1.4693669852901205E-3</v>
      </c>
      <c r="E2281" s="1">
        <v>7.7744284935985206E-6</v>
      </c>
      <c r="F2281" s="1">
        <v>189</v>
      </c>
      <c r="G2281" s="1">
        <v>23696.452115399701</v>
      </c>
      <c r="H2281" s="1">
        <v>19614.6508784791</v>
      </c>
    </row>
    <row r="2282" spans="1:8" x14ac:dyDescent="0.25">
      <c r="A2282">
        <v>2280</v>
      </c>
      <c r="B2282">
        <v>7519</v>
      </c>
      <c r="C2282" t="s">
        <v>339</v>
      </c>
      <c r="D2282" s="1">
        <v>3.9506208294739879E-4</v>
      </c>
      <c r="E2282" s="1">
        <v>7.7463153519097805E-6</v>
      </c>
      <c r="F2282" s="1">
        <v>51</v>
      </c>
      <c r="G2282" s="1">
        <v>5029.61936638522</v>
      </c>
      <c r="H2282" s="1">
        <v>5029.61936638522</v>
      </c>
    </row>
    <row r="2283" spans="1:8" x14ac:dyDescent="0.25">
      <c r="A2283">
        <v>2281</v>
      </c>
      <c r="B2283">
        <v>957</v>
      </c>
      <c r="C2283" t="s">
        <v>389</v>
      </c>
      <c r="D2283" s="1">
        <v>2.3194113301139848E-5</v>
      </c>
      <c r="E2283" s="1">
        <v>7.7313711003799493E-6</v>
      </c>
      <c r="F2283" s="1">
        <v>3</v>
      </c>
      <c r="G2283" s="1">
        <v>16287.387464572301</v>
      </c>
      <c r="H2283" s="1">
        <v>8459.5798863844993</v>
      </c>
    </row>
    <row r="2284" spans="1:8" x14ac:dyDescent="0.25">
      <c r="A2284">
        <v>2282</v>
      </c>
      <c r="B2284">
        <v>7206</v>
      </c>
      <c r="C2284" t="s">
        <v>1561</v>
      </c>
      <c r="D2284" s="1">
        <v>2.3147881576206811E-5</v>
      </c>
      <c r="E2284" s="1">
        <v>7.7159605254022697E-6</v>
      </c>
      <c r="F2284" s="1">
        <v>3</v>
      </c>
      <c r="G2284" s="1">
        <v>1089.7129611979699</v>
      </c>
      <c r="H2284" s="1">
        <v>1089.7129611979699</v>
      </c>
    </row>
    <row r="2285" spans="1:8" x14ac:dyDescent="0.25">
      <c r="A2285">
        <v>2283</v>
      </c>
      <c r="B2285">
        <v>488</v>
      </c>
      <c r="C2285" t="s">
        <v>400</v>
      </c>
      <c r="D2285" s="1">
        <v>3.7547124909073187E-4</v>
      </c>
      <c r="E2285" s="1">
        <v>7.6626785528720793E-6</v>
      </c>
      <c r="F2285" s="1">
        <v>49</v>
      </c>
      <c r="G2285" s="1">
        <v>7895.4706482563797</v>
      </c>
      <c r="H2285" s="1">
        <v>5202.5566625480997</v>
      </c>
    </row>
    <row r="2286" spans="1:8" x14ac:dyDescent="0.25">
      <c r="A2286">
        <v>2284</v>
      </c>
      <c r="B2286">
        <v>685</v>
      </c>
      <c r="C2286" t="s">
        <v>1470</v>
      </c>
      <c r="D2286" s="1">
        <v>3.2043029823134231E-4</v>
      </c>
      <c r="E2286" s="1">
        <v>7.6292928150319601E-6</v>
      </c>
      <c r="F2286" s="1">
        <v>42</v>
      </c>
      <c r="G2286" s="1">
        <v>9899.1862849469308</v>
      </c>
      <c r="H2286" s="1">
        <v>4761.8385996579</v>
      </c>
    </row>
    <row r="2287" spans="1:8" x14ac:dyDescent="0.25">
      <c r="A2287">
        <v>2285</v>
      </c>
      <c r="B2287">
        <v>3696</v>
      </c>
      <c r="C2287" t="s">
        <v>2286</v>
      </c>
      <c r="D2287" s="1">
        <v>2.24675256491688E-4</v>
      </c>
      <c r="E2287" s="1">
        <v>7.4891752163895997E-6</v>
      </c>
      <c r="F2287" s="1">
        <v>30</v>
      </c>
      <c r="G2287" s="1">
        <v>2467.65521765726</v>
      </c>
      <c r="H2287" s="1">
        <v>2467.65521765726</v>
      </c>
    </row>
    <row r="2288" spans="1:8" x14ac:dyDescent="0.25">
      <c r="A2288">
        <v>2286</v>
      </c>
      <c r="B2288">
        <v>3409</v>
      </c>
      <c r="C2288" t="s">
        <v>227</v>
      </c>
      <c r="D2288" s="1">
        <v>1.0071180369454077E-3</v>
      </c>
      <c r="E2288" s="1">
        <v>7.4601336070030201E-6</v>
      </c>
      <c r="F2288" s="1">
        <v>135</v>
      </c>
      <c r="G2288" s="1">
        <v>14826.0710247033</v>
      </c>
      <c r="H2288" s="1">
        <v>14826.0710247033</v>
      </c>
    </row>
    <row r="2289" spans="1:8" x14ac:dyDescent="0.25">
      <c r="A2289">
        <v>2287</v>
      </c>
      <c r="B2289">
        <v>4764</v>
      </c>
      <c r="C2289" t="s">
        <v>1106</v>
      </c>
      <c r="D2289" s="1">
        <v>3.7234870938914097E-5</v>
      </c>
      <c r="E2289" s="1">
        <v>7.446974187782819E-6</v>
      </c>
      <c r="F2289" s="1">
        <v>5</v>
      </c>
      <c r="G2289" s="1">
        <v>836.42207442115</v>
      </c>
      <c r="H2289" s="1">
        <v>836.42207442115</v>
      </c>
    </row>
    <row r="2290" spans="1:8" x14ac:dyDescent="0.25">
      <c r="A2290">
        <v>2288</v>
      </c>
      <c r="B2290">
        <v>836</v>
      </c>
      <c r="C2290" t="s">
        <v>462</v>
      </c>
      <c r="D2290" s="1">
        <v>2.2305236297570368E-5</v>
      </c>
      <c r="E2290" s="1">
        <v>7.4350787658567892E-6</v>
      </c>
      <c r="F2290" s="1">
        <v>3</v>
      </c>
      <c r="G2290" s="1">
        <v>3786.9069666711298</v>
      </c>
      <c r="H2290" s="1">
        <v>901.82179290901195</v>
      </c>
    </row>
    <row r="2291" spans="1:8" x14ac:dyDescent="0.25">
      <c r="A2291">
        <v>2289</v>
      </c>
      <c r="B2291">
        <v>3013</v>
      </c>
      <c r="C2291" t="s">
        <v>1513</v>
      </c>
      <c r="D2291" s="1">
        <v>7.4331826482577699E-6</v>
      </c>
      <c r="E2291" s="1">
        <v>7.4331826482577699E-6</v>
      </c>
      <c r="F2291" s="1">
        <v>1</v>
      </c>
      <c r="G2291" s="1">
        <v>7412.4545217710402</v>
      </c>
      <c r="H2291" s="1">
        <v>125.636734417737</v>
      </c>
    </row>
    <row r="2292" spans="1:8" x14ac:dyDescent="0.25">
      <c r="A2292">
        <v>2290</v>
      </c>
      <c r="B2292">
        <v>9617</v>
      </c>
      <c r="C2292" t="s">
        <v>1668</v>
      </c>
      <c r="D2292" s="1">
        <v>7.3846568377454303E-6</v>
      </c>
      <c r="E2292" s="1">
        <v>7.3846568377454303E-6</v>
      </c>
      <c r="F2292" s="1">
        <v>1</v>
      </c>
      <c r="G2292" s="1">
        <v>158.68059287561101</v>
      </c>
      <c r="H2292" s="1">
        <v>158.68059287561101</v>
      </c>
    </row>
    <row r="2293" spans="1:8" x14ac:dyDescent="0.25">
      <c r="A2293">
        <v>2291</v>
      </c>
      <c r="B2293">
        <v>1409</v>
      </c>
      <c r="C2293" t="s">
        <v>2074</v>
      </c>
      <c r="D2293" s="1">
        <v>4.4285668586690582E-5</v>
      </c>
      <c r="E2293" s="1">
        <v>7.3809447644484304E-6</v>
      </c>
      <c r="F2293" s="1">
        <v>6</v>
      </c>
      <c r="G2293" s="1">
        <v>2350.4405607969202</v>
      </c>
      <c r="H2293" s="1">
        <v>1258.5470590779601</v>
      </c>
    </row>
    <row r="2294" spans="1:8" x14ac:dyDescent="0.25">
      <c r="A2294">
        <v>2292</v>
      </c>
      <c r="B2294">
        <v>1656</v>
      </c>
      <c r="C2294" t="s">
        <v>2359</v>
      </c>
      <c r="D2294" s="1">
        <v>1.6808231592789268E-3</v>
      </c>
      <c r="E2294" s="1">
        <v>7.37203140034617E-6</v>
      </c>
      <c r="F2294" s="1">
        <v>228</v>
      </c>
      <c r="G2294" s="1">
        <v>21722.133808157701</v>
      </c>
      <c r="H2294" s="1">
        <v>21722.133808157701</v>
      </c>
    </row>
    <row r="2295" spans="1:8" x14ac:dyDescent="0.25">
      <c r="A2295">
        <v>2293</v>
      </c>
      <c r="B2295">
        <v>2859</v>
      </c>
      <c r="C2295" t="s">
        <v>309</v>
      </c>
      <c r="D2295" s="1">
        <v>2.6071968487101391E-3</v>
      </c>
      <c r="E2295" s="1">
        <v>7.3649628494636692E-6</v>
      </c>
      <c r="F2295" s="1">
        <v>354</v>
      </c>
      <c r="G2295" s="1">
        <v>32534.905667512099</v>
      </c>
      <c r="H2295" s="1">
        <v>32534.905667512099</v>
      </c>
    </row>
    <row r="2296" spans="1:8" x14ac:dyDescent="0.25">
      <c r="A2296">
        <v>2294</v>
      </c>
      <c r="B2296">
        <v>1878</v>
      </c>
      <c r="C2296" t="s">
        <v>1264</v>
      </c>
      <c r="D2296" s="1">
        <v>1.3219270886700971E-4</v>
      </c>
      <c r="E2296" s="1">
        <v>7.3440393815005396E-6</v>
      </c>
      <c r="F2296" s="1">
        <v>18</v>
      </c>
      <c r="G2296" s="1">
        <v>10862.9994114983</v>
      </c>
      <c r="H2296" s="1">
        <v>1494.43666134664</v>
      </c>
    </row>
    <row r="2297" spans="1:8" x14ac:dyDescent="0.25">
      <c r="A2297">
        <v>2295</v>
      </c>
      <c r="B2297">
        <v>2928</v>
      </c>
      <c r="C2297" t="s">
        <v>2993</v>
      </c>
      <c r="D2297" s="1">
        <v>2.185125049122051E-5</v>
      </c>
      <c r="E2297" s="1">
        <v>7.2837501637401698E-6</v>
      </c>
      <c r="F2297" s="1">
        <v>3</v>
      </c>
      <c r="G2297" s="1">
        <v>8729.1235204982804</v>
      </c>
      <c r="H2297" s="1">
        <v>128.95740240725101</v>
      </c>
    </row>
    <row r="2298" spans="1:8" x14ac:dyDescent="0.25">
      <c r="A2298">
        <v>2296</v>
      </c>
      <c r="B2298">
        <v>1172</v>
      </c>
      <c r="C2298" t="s">
        <v>1412</v>
      </c>
      <c r="D2298" s="1">
        <v>1.6397084692200911E-3</v>
      </c>
      <c r="E2298" s="1">
        <v>7.191703812368821E-6</v>
      </c>
      <c r="F2298" s="1">
        <v>228</v>
      </c>
      <c r="G2298" s="1">
        <v>22747.057377691799</v>
      </c>
      <c r="H2298" s="1">
        <v>21780.1497670633</v>
      </c>
    </row>
    <row r="2299" spans="1:8" x14ac:dyDescent="0.25">
      <c r="A2299">
        <v>2297</v>
      </c>
      <c r="B2299">
        <v>3862</v>
      </c>
      <c r="C2299" t="s">
        <v>2481</v>
      </c>
      <c r="D2299" s="1">
        <v>2.5835390271084201E-4</v>
      </c>
      <c r="E2299" s="1">
        <v>7.1764972975233889E-6</v>
      </c>
      <c r="F2299" s="1">
        <v>36</v>
      </c>
      <c r="G2299" s="1">
        <v>4461.9179843213496</v>
      </c>
      <c r="H2299" s="1">
        <v>4461.9179843213496</v>
      </c>
    </row>
    <row r="2300" spans="1:8" x14ac:dyDescent="0.25">
      <c r="A2300">
        <v>2298</v>
      </c>
      <c r="B2300">
        <v>9573</v>
      </c>
      <c r="C2300" t="s">
        <v>2276</v>
      </c>
      <c r="D2300" s="1">
        <v>7.1749649170184304E-5</v>
      </c>
      <c r="E2300" s="1">
        <v>7.1749649170184302E-6</v>
      </c>
      <c r="F2300" s="1">
        <v>10</v>
      </c>
      <c r="G2300" s="1">
        <v>974.50605048996499</v>
      </c>
      <c r="H2300" s="1">
        <v>974.50605048996499</v>
      </c>
    </row>
    <row r="2301" spans="1:8" x14ac:dyDescent="0.25">
      <c r="A2301">
        <v>2299</v>
      </c>
      <c r="B2301">
        <v>4123</v>
      </c>
      <c r="C2301" t="s">
        <v>1996</v>
      </c>
      <c r="D2301" s="1">
        <v>2.3610482889704269E-4</v>
      </c>
      <c r="E2301" s="1">
        <v>7.1546917847588697E-6</v>
      </c>
      <c r="F2301" s="1">
        <v>33</v>
      </c>
      <c r="G2301" s="1">
        <v>5901.3043798735698</v>
      </c>
      <c r="H2301" s="1">
        <v>5449.6774224710698</v>
      </c>
    </row>
    <row r="2302" spans="1:8" x14ac:dyDescent="0.25">
      <c r="A2302">
        <v>2300</v>
      </c>
      <c r="B2302">
        <v>4056</v>
      </c>
      <c r="C2302" t="s">
        <v>1285</v>
      </c>
      <c r="D2302" s="1">
        <v>2.4952722456512234E-4</v>
      </c>
      <c r="E2302" s="1">
        <v>7.1293492732892101E-6</v>
      </c>
      <c r="F2302" s="1">
        <v>35</v>
      </c>
      <c r="G2302" s="1">
        <v>6684.5063810669399</v>
      </c>
      <c r="H2302" s="1">
        <v>3351.2979647736902</v>
      </c>
    </row>
    <row r="2303" spans="1:8" x14ac:dyDescent="0.25">
      <c r="A2303">
        <v>2301</v>
      </c>
      <c r="B2303">
        <v>7349</v>
      </c>
      <c r="C2303" t="s">
        <v>1422</v>
      </c>
      <c r="D2303" s="1">
        <v>4.2711626108490417E-5</v>
      </c>
      <c r="E2303" s="1">
        <v>7.1186043514150691E-6</v>
      </c>
      <c r="F2303" s="1">
        <v>6</v>
      </c>
      <c r="G2303" s="1">
        <v>4315.8195061301603</v>
      </c>
      <c r="H2303" s="1">
        <v>271.18739396916698</v>
      </c>
    </row>
    <row r="2304" spans="1:8" x14ac:dyDescent="0.25">
      <c r="A2304">
        <v>2302</v>
      </c>
      <c r="B2304">
        <v>5918</v>
      </c>
      <c r="C2304" t="s">
        <v>1520</v>
      </c>
      <c r="D2304" s="1">
        <v>7.1086933856498897E-6</v>
      </c>
      <c r="E2304" s="1">
        <v>7.1086933856498897E-6</v>
      </c>
      <c r="F2304" s="1">
        <v>1</v>
      </c>
      <c r="G2304" s="1">
        <v>12171.518741612401</v>
      </c>
      <c r="H2304" s="1">
        <v>0</v>
      </c>
    </row>
    <row r="2305" spans="1:8" x14ac:dyDescent="0.25">
      <c r="A2305">
        <v>2303</v>
      </c>
      <c r="B2305">
        <v>9322</v>
      </c>
      <c r="C2305" t="s">
        <v>453</v>
      </c>
      <c r="D2305" s="1">
        <v>6.3917462431669052E-5</v>
      </c>
      <c r="E2305" s="1">
        <v>7.1019402701854506E-6</v>
      </c>
      <c r="F2305" s="1">
        <v>9</v>
      </c>
      <c r="G2305" s="1">
        <v>997.92809774044701</v>
      </c>
      <c r="H2305" s="1">
        <v>997.92809774044701</v>
      </c>
    </row>
    <row r="2306" spans="1:8" x14ac:dyDescent="0.25">
      <c r="A2306">
        <v>2304</v>
      </c>
      <c r="B2306">
        <v>5808</v>
      </c>
      <c r="C2306" t="s">
        <v>1920</v>
      </c>
      <c r="D2306" s="1">
        <v>1.2024196710123788E-4</v>
      </c>
      <c r="E2306" s="1">
        <v>7.0730568883081103E-6</v>
      </c>
      <c r="F2306" s="1">
        <v>17</v>
      </c>
      <c r="G2306" s="1">
        <v>3989.8670370936702</v>
      </c>
      <c r="H2306" s="1">
        <v>1162.4254704935599</v>
      </c>
    </row>
    <row r="2307" spans="1:8" x14ac:dyDescent="0.25">
      <c r="A2307">
        <v>2305</v>
      </c>
      <c r="B2307">
        <v>9266</v>
      </c>
      <c r="C2307" t="s">
        <v>2586</v>
      </c>
      <c r="D2307" s="1">
        <v>2.1862612543257958E-4</v>
      </c>
      <c r="E2307" s="1">
        <v>7.0524556591154701E-6</v>
      </c>
      <c r="F2307" s="1">
        <v>31</v>
      </c>
      <c r="G2307" s="1">
        <v>3063.60940784799</v>
      </c>
      <c r="H2307" s="1">
        <v>3063.60940784799</v>
      </c>
    </row>
    <row r="2308" spans="1:8" x14ac:dyDescent="0.25">
      <c r="A2308">
        <v>2306</v>
      </c>
      <c r="B2308">
        <v>550</v>
      </c>
      <c r="C2308" t="s">
        <v>3284</v>
      </c>
      <c r="D2308" s="1">
        <v>7.7153675136740511E-5</v>
      </c>
      <c r="E2308" s="1">
        <v>7.0139704669764099E-6</v>
      </c>
      <c r="F2308" s="1">
        <v>11</v>
      </c>
      <c r="G2308" s="1">
        <v>4716.4418036849702</v>
      </c>
      <c r="H2308" s="1">
        <v>1010.3488444302</v>
      </c>
    </row>
    <row r="2309" spans="1:8" x14ac:dyDescent="0.25">
      <c r="A2309">
        <v>2307</v>
      </c>
      <c r="B2309">
        <v>2696</v>
      </c>
      <c r="C2309" t="s">
        <v>3312</v>
      </c>
      <c r="D2309" s="1">
        <v>1.1194839305103872E-4</v>
      </c>
      <c r="E2309" s="1">
        <v>6.9967745656899198E-6</v>
      </c>
      <c r="F2309" s="1">
        <v>16</v>
      </c>
      <c r="G2309" s="1">
        <v>4248.3171347931302</v>
      </c>
      <c r="H2309" s="1">
        <v>1692.84928354001</v>
      </c>
    </row>
    <row r="2310" spans="1:8" x14ac:dyDescent="0.25">
      <c r="A2310">
        <v>2308</v>
      </c>
      <c r="B2310">
        <v>4486</v>
      </c>
      <c r="C2310" t="s">
        <v>3057</v>
      </c>
      <c r="D2310" s="1">
        <v>3.8457548254860737E-4</v>
      </c>
      <c r="E2310" s="1">
        <v>6.9922815008837706E-6</v>
      </c>
      <c r="F2310" s="1">
        <v>55</v>
      </c>
      <c r="G2310" s="1">
        <v>7151.93252244416</v>
      </c>
      <c r="H2310" s="1">
        <v>6212.9384418218096</v>
      </c>
    </row>
    <row r="2311" spans="1:8" x14ac:dyDescent="0.25">
      <c r="A2311">
        <v>2309</v>
      </c>
      <c r="B2311">
        <v>4129</v>
      </c>
      <c r="C2311" t="s">
        <v>465</v>
      </c>
      <c r="D2311" s="1">
        <v>2.0938653296202781E-5</v>
      </c>
      <c r="E2311" s="1">
        <v>6.9795510987342602E-6</v>
      </c>
      <c r="F2311" s="1">
        <v>3</v>
      </c>
      <c r="G2311" s="1">
        <v>4755.5689400484398</v>
      </c>
      <c r="H2311" s="1">
        <v>2663.6103890163199</v>
      </c>
    </row>
    <row r="2312" spans="1:8" x14ac:dyDescent="0.25">
      <c r="A2312">
        <v>2310</v>
      </c>
      <c r="B2312">
        <v>4205</v>
      </c>
      <c r="C2312" t="s">
        <v>184</v>
      </c>
      <c r="D2312" s="1">
        <v>1.5285303092903426E-4</v>
      </c>
      <c r="E2312" s="1">
        <v>6.9478650422288302E-6</v>
      </c>
      <c r="F2312" s="1">
        <v>22</v>
      </c>
      <c r="G2312" s="1">
        <v>6143.4431819698702</v>
      </c>
      <c r="H2312" s="1">
        <v>1491.0430303620701</v>
      </c>
    </row>
    <row r="2313" spans="1:8" x14ac:dyDescent="0.25">
      <c r="A2313">
        <v>2311</v>
      </c>
      <c r="B2313">
        <v>4891</v>
      </c>
      <c r="C2313" t="s">
        <v>174</v>
      </c>
      <c r="D2313" s="1">
        <v>6.6363798927342719E-4</v>
      </c>
      <c r="E2313" s="1">
        <v>6.9128957215981996E-6</v>
      </c>
      <c r="F2313" s="1">
        <v>96</v>
      </c>
      <c r="G2313" s="1">
        <v>9841.7614546183704</v>
      </c>
      <c r="H2313" s="1">
        <v>9841.7614546183704</v>
      </c>
    </row>
    <row r="2314" spans="1:8" x14ac:dyDescent="0.25">
      <c r="A2314">
        <v>2312</v>
      </c>
      <c r="B2314">
        <v>617</v>
      </c>
      <c r="C2314" t="s">
        <v>2616</v>
      </c>
      <c r="D2314" s="1">
        <v>2.6408055780708394E-3</v>
      </c>
      <c r="E2314" s="1">
        <v>6.8950537286444897E-6</v>
      </c>
      <c r="F2314" s="1">
        <v>383</v>
      </c>
      <c r="G2314" s="1">
        <v>53149.329117717702</v>
      </c>
      <c r="H2314" s="1">
        <v>53149.329117717702</v>
      </c>
    </row>
    <row r="2315" spans="1:8" x14ac:dyDescent="0.25">
      <c r="A2315">
        <v>2313</v>
      </c>
      <c r="B2315">
        <v>4230</v>
      </c>
      <c r="C2315" t="s">
        <v>1266</v>
      </c>
      <c r="D2315" s="1">
        <v>2.2369269525172086E-4</v>
      </c>
      <c r="E2315" s="1">
        <v>6.7785665227794203E-6</v>
      </c>
      <c r="F2315" s="1">
        <v>33</v>
      </c>
      <c r="G2315" s="1">
        <v>3870.51390730406</v>
      </c>
      <c r="H2315" s="1">
        <v>3607.45472659814</v>
      </c>
    </row>
    <row r="2316" spans="1:8" x14ac:dyDescent="0.25">
      <c r="A2316">
        <v>2314</v>
      </c>
      <c r="B2316">
        <v>4675</v>
      </c>
      <c r="C2316" t="s">
        <v>2444</v>
      </c>
      <c r="D2316" s="1">
        <v>2.7105766750351362E-4</v>
      </c>
      <c r="E2316" s="1">
        <v>6.7764416875878402E-6</v>
      </c>
      <c r="F2316" s="1">
        <v>40</v>
      </c>
      <c r="G2316" s="1">
        <v>7424.9093835561798</v>
      </c>
      <c r="H2316" s="1">
        <v>3769.8778532247402</v>
      </c>
    </row>
    <row r="2317" spans="1:8" x14ac:dyDescent="0.25">
      <c r="A2317">
        <v>2315</v>
      </c>
      <c r="B2317">
        <v>8715</v>
      </c>
      <c r="C2317" t="s">
        <v>3321</v>
      </c>
      <c r="D2317" s="1">
        <v>4.6712059875730407E-5</v>
      </c>
      <c r="E2317" s="1">
        <v>6.6731514108186299E-6</v>
      </c>
      <c r="F2317" s="1">
        <v>7</v>
      </c>
      <c r="G2317" s="1">
        <v>898.33388754263899</v>
      </c>
      <c r="H2317" s="1">
        <v>898.33388754263899</v>
      </c>
    </row>
    <row r="2318" spans="1:8" x14ac:dyDescent="0.25">
      <c r="A2318">
        <v>2316</v>
      </c>
      <c r="B2318">
        <v>4368</v>
      </c>
      <c r="C2318" t="s">
        <v>1618</v>
      </c>
      <c r="D2318" s="1">
        <v>1.663873046405165E-4</v>
      </c>
      <c r="E2318" s="1">
        <v>6.65549218562066E-6</v>
      </c>
      <c r="F2318" s="1">
        <v>25</v>
      </c>
      <c r="G2318" s="1">
        <v>20489.862248136898</v>
      </c>
      <c r="H2318" s="1">
        <v>2879.3704975005699</v>
      </c>
    </row>
    <row r="2319" spans="1:8" x14ac:dyDescent="0.25">
      <c r="A2319">
        <v>2317</v>
      </c>
      <c r="B2319">
        <v>636</v>
      </c>
      <c r="C2319" t="s">
        <v>1538</v>
      </c>
      <c r="D2319" s="1">
        <v>1.7256356183206867E-4</v>
      </c>
      <c r="E2319" s="1">
        <v>6.6370600704641797E-6</v>
      </c>
      <c r="F2319" s="1">
        <v>26</v>
      </c>
      <c r="G2319" s="1">
        <v>3707.3950400815702</v>
      </c>
      <c r="H2319" s="1">
        <v>2945.2304244793199</v>
      </c>
    </row>
    <row r="2320" spans="1:8" x14ac:dyDescent="0.25">
      <c r="A2320">
        <v>2318</v>
      </c>
      <c r="B2320">
        <v>3558</v>
      </c>
      <c r="C2320" t="s">
        <v>362</v>
      </c>
      <c r="D2320" s="1">
        <v>1.5202520986943509E-4</v>
      </c>
      <c r="E2320" s="1">
        <v>6.609791733453699E-6</v>
      </c>
      <c r="F2320" s="1">
        <v>23</v>
      </c>
      <c r="G2320" s="1">
        <v>11240.592582224101</v>
      </c>
      <c r="H2320" s="1">
        <v>1981.8220838744401</v>
      </c>
    </row>
    <row r="2321" spans="1:8" x14ac:dyDescent="0.25">
      <c r="A2321">
        <v>2319</v>
      </c>
      <c r="B2321">
        <v>5199</v>
      </c>
      <c r="C2321" t="s">
        <v>355</v>
      </c>
      <c r="D2321" s="1">
        <v>9.8799146518282655E-5</v>
      </c>
      <c r="E2321" s="1">
        <v>6.5866097678855104E-6</v>
      </c>
      <c r="F2321" s="1">
        <v>15</v>
      </c>
      <c r="G2321" s="1">
        <v>7563.6203007505701</v>
      </c>
      <c r="H2321" s="1">
        <v>2499.6007192956699</v>
      </c>
    </row>
    <row r="2322" spans="1:8" x14ac:dyDescent="0.25">
      <c r="A2322">
        <v>2320</v>
      </c>
      <c r="B2322">
        <v>7115</v>
      </c>
      <c r="C2322" t="s">
        <v>2445</v>
      </c>
      <c r="D2322" s="1">
        <v>1.0109151221881665E-3</v>
      </c>
      <c r="E2322" s="1">
        <v>6.56438391031277E-6</v>
      </c>
      <c r="F2322" s="1">
        <v>154</v>
      </c>
      <c r="G2322" s="1">
        <v>21488.823077896999</v>
      </c>
      <c r="H2322" s="1">
        <v>17304.313870045298</v>
      </c>
    </row>
    <row r="2323" spans="1:8" x14ac:dyDescent="0.25">
      <c r="A2323">
        <v>2321</v>
      </c>
      <c r="B2323">
        <v>1048</v>
      </c>
      <c r="C2323" t="s">
        <v>220</v>
      </c>
      <c r="D2323" s="1">
        <v>7.5390010053375629E-4</v>
      </c>
      <c r="E2323" s="1">
        <v>6.5556530481196202E-6</v>
      </c>
      <c r="F2323" s="1">
        <v>115</v>
      </c>
      <c r="G2323" s="1">
        <v>20441.906244482601</v>
      </c>
      <c r="H2323" s="1">
        <v>12193.331248640299</v>
      </c>
    </row>
    <row r="2324" spans="1:8" x14ac:dyDescent="0.25">
      <c r="A2324">
        <v>2322</v>
      </c>
      <c r="B2324">
        <v>6385</v>
      </c>
      <c r="C2324" t="s">
        <v>248</v>
      </c>
      <c r="D2324" s="1">
        <v>3.5384253787466423E-4</v>
      </c>
      <c r="E2324" s="1">
        <v>6.55263959027156E-6</v>
      </c>
      <c r="F2324" s="1">
        <v>54</v>
      </c>
      <c r="G2324" s="1">
        <v>5155.4944213008703</v>
      </c>
      <c r="H2324" s="1">
        <v>5155.4944213008703</v>
      </c>
    </row>
    <row r="2325" spans="1:8" x14ac:dyDescent="0.25">
      <c r="A2325">
        <v>2323</v>
      </c>
      <c r="B2325">
        <v>5467</v>
      </c>
      <c r="C2325" t="s">
        <v>2043</v>
      </c>
      <c r="D2325" s="1">
        <v>2.6161809130384841E-4</v>
      </c>
      <c r="E2325" s="1">
        <v>6.5404522825962102E-6</v>
      </c>
      <c r="F2325" s="1">
        <v>40</v>
      </c>
      <c r="G2325" s="1">
        <v>8306.54242932739</v>
      </c>
      <c r="H2325" s="1">
        <v>4659.8125041439198</v>
      </c>
    </row>
    <row r="2326" spans="1:8" x14ac:dyDescent="0.25">
      <c r="A2326">
        <v>2324</v>
      </c>
      <c r="B2326">
        <v>1875</v>
      </c>
      <c r="C2326" t="s">
        <v>3008</v>
      </c>
      <c r="D2326" s="1">
        <v>1.6097497874542318E-3</v>
      </c>
      <c r="E2326" s="1">
        <v>6.5172056172236103E-6</v>
      </c>
      <c r="F2326" s="1">
        <v>247</v>
      </c>
      <c r="G2326" s="1">
        <v>34925.127605175803</v>
      </c>
      <c r="H2326" s="1">
        <v>22579.224890622001</v>
      </c>
    </row>
    <row r="2327" spans="1:8" x14ac:dyDescent="0.25">
      <c r="A2327">
        <v>2325</v>
      </c>
      <c r="B2327">
        <v>575</v>
      </c>
      <c r="C2327" t="s">
        <v>390</v>
      </c>
      <c r="D2327" s="1">
        <v>1.31468257642592E-3</v>
      </c>
      <c r="E2327" s="1">
        <v>6.508329586266931E-6</v>
      </c>
      <c r="F2327" s="1">
        <v>202</v>
      </c>
      <c r="G2327" s="1">
        <v>21541.658507732602</v>
      </c>
      <c r="H2327" s="1">
        <v>21541.658507732602</v>
      </c>
    </row>
    <row r="2328" spans="1:8" x14ac:dyDescent="0.25">
      <c r="A2328">
        <v>2326</v>
      </c>
      <c r="B2328">
        <v>4947</v>
      </c>
      <c r="C2328" t="s">
        <v>2355</v>
      </c>
      <c r="D2328" s="1">
        <v>1.5571518498419617E-3</v>
      </c>
      <c r="E2328" s="1">
        <v>6.4881327076748404E-6</v>
      </c>
      <c r="F2328" s="1">
        <v>240</v>
      </c>
      <c r="G2328" s="1">
        <v>24535.806217774101</v>
      </c>
      <c r="H2328" s="1">
        <v>23022.138386620802</v>
      </c>
    </row>
    <row r="2329" spans="1:8" x14ac:dyDescent="0.25">
      <c r="A2329">
        <v>2327</v>
      </c>
      <c r="B2329">
        <v>2851</v>
      </c>
      <c r="C2329" t="s">
        <v>2981</v>
      </c>
      <c r="D2329" s="1">
        <v>1.942269590294034E-5</v>
      </c>
      <c r="E2329" s="1">
        <v>6.4742319676467802E-6</v>
      </c>
      <c r="F2329" s="1">
        <v>3</v>
      </c>
      <c r="G2329" s="1">
        <v>4201.0118974574298</v>
      </c>
      <c r="H2329" s="1">
        <v>282.89346546120601</v>
      </c>
    </row>
    <row r="2330" spans="1:8" x14ac:dyDescent="0.25">
      <c r="A2330">
        <v>2328</v>
      </c>
      <c r="B2330">
        <v>9182</v>
      </c>
      <c r="C2330" t="s">
        <v>2647</v>
      </c>
      <c r="D2330" s="1">
        <v>8.3588154049239185E-5</v>
      </c>
      <c r="E2330" s="1">
        <v>6.42985800378763E-6</v>
      </c>
      <c r="F2330" s="1">
        <v>13</v>
      </c>
      <c r="G2330" s="1">
        <v>4270.6499297211203</v>
      </c>
      <c r="H2330" s="1">
        <v>3791.8732744613199</v>
      </c>
    </row>
    <row r="2331" spans="1:8" x14ac:dyDescent="0.25">
      <c r="A2331">
        <v>2329</v>
      </c>
      <c r="B2331">
        <v>7131</v>
      </c>
      <c r="C2331" t="s">
        <v>346</v>
      </c>
      <c r="D2331" s="1">
        <v>5.143634563196104E-5</v>
      </c>
      <c r="E2331" s="1">
        <v>6.42954320399513E-6</v>
      </c>
      <c r="F2331" s="1">
        <v>8</v>
      </c>
      <c r="G2331" s="1">
        <v>4181.0836056894104</v>
      </c>
      <c r="H2331" s="1">
        <v>831.09336684987102</v>
      </c>
    </row>
    <row r="2332" spans="1:8" x14ac:dyDescent="0.25">
      <c r="A2332">
        <v>2330</v>
      </c>
      <c r="B2332">
        <v>5217</v>
      </c>
      <c r="C2332" t="s">
        <v>1239</v>
      </c>
      <c r="D2332" s="1">
        <v>1.1754788011898243E-3</v>
      </c>
      <c r="E2332" s="1">
        <v>6.4233814272668E-6</v>
      </c>
      <c r="F2332" s="1">
        <v>183</v>
      </c>
      <c r="G2332" s="1">
        <v>22356.176068695699</v>
      </c>
      <c r="H2332" s="1">
        <v>21724.371235818999</v>
      </c>
    </row>
    <row r="2333" spans="1:8" x14ac:dyDescent="0.25">
      <c r="A2333">
        <v>2331</v>
      </c>
      <c r="B2333">
        <v>1796</v>
      </c>
      <c r="C2333" t="s">
        <v>1386</v>
      </c>
      <c r="D2333" s="1">
        <v>6.6968860397864671E-4</v>
      </c>
      <c r="E2333" s="1">
        <v>6.3779867045585401E-6</v>
      </c>
      <c r="F2333" s="1">
        <v>105</v>
      </c>
      <c r="G2333" s="1">
        <v>12743.981518611101</v>
      </c>
      <c r="H2333" s="1">
        <v>10547.5245001895</v>
      </c>
    </row>
    <row r="2334" spans="1:8" x14ac:dyDescent="0.25">
      <c r="A2334">
        <v>2332</v>
      </c>
      <c r="B2334">
        <v>4061</v>
      </c>
      <c r="C2334" t="s">
        <v>538</v>
      </c>
      <c r="D2334" s="1">
        <v>6.3416606241407897E-6</v>
      </c>
      <c r="E2334" s="1">
        <v>6.3416606241407897E-6</v>
      </c>
      <c r="F2334" s="1">
        <v>1</v>
      </c>
      <c r="G2334" s="1">
        <v>6752.0313565188799</v>
      </c>
      <c r="H2334" s="1">
        <v>284.919648233685</v>
      </c>
    </row>
    <row r="2335" spans="1:8" x14ac:dyDescent="0.25">
      <c r="A2335">
        <v>2333</v>
      </c>
      <c r="B2335">
        <v>9057</v>
      </c>
      <c r="C2335" t="s">
        <v>449</v>
      </c>
      <c r="D2335" s="1">
        <v>1.5153572020858104E-4</v>
      </c>
      <c r="E2335" s="1">
        <v>6.3139883420242102E-6</v>
      </c>
      <c r="F2335" s="1">
        <v>24</v>
      </c>
      <c r="G2335" s="1">
        <v>2944.6304356663099</v>
      </c>
      <c r="H2335" s="1">
        <v>2944.6304356663099</v>
      </c>
    </row>
    <row r="2336" spans="1:8" x14ac:dyDescent="0.25">
      <c r="A2336">
        <v>2334</v>
      </c>
      <c r="B2336">
        <v>6462</v>
      </c>
      <c r="C2336" t="s">
        <v>329</v>
      </c>
      <c r="D2336" s="1">
        <v>1.0730048228954792E-4</v>
      </c>
      <c r="E2336" s="1">
        <v>6.3117930758557598E-6</v>
      </c>
      <c r="F2336" s="1">
        <v>17</v>
      </c>
      <c r="G2336" s="1">
        <v>1437.90905499728</v>
      </c>
      <c r="H2336" s="1">
        <v>1437.90905499728</v>
      </c>
    </row>
    <row r="2337" spans="1:8" x14ac:dyDescent="0.25">
      <c r="A2337">
        <v>2335</v>
      </c>
      <c r="B2337">
        <v>5753</v>
      </c>
      <c r="C2337" t="s">
        <v>1435</v>
      </c>
      <c r="D2337" s="1">
        <v>2.1170375181267902E-4</v>
      </c>
      <c r="E2337" s="1">
        <v>6.2265809356670298E-6</v>
      </c>
      <c r="F2337" s="1">
        <v>34</v>
      </c>
      <c r="G2337" s="1">
        <v>4246.8638286946998</v>
      </c>
      <c r="H2337" s="1">
        <v>4246.8638286946998</v>
      </c>
    </row>
    <row r="2338" spans="1:8" x14ac:dyDescent="0.25">
      <c r="A2338">
        <v>2336</v>
      </c>
      <c r="B2338">
        <v>9867</v>
      </c>
      <c r="C2338" t="s">
        <v>2160</v>
      </c>
      <c r="D2338" s="1">
        <v>4.9796730209516878E-5</v>
      </c>
      <c r="E2338" s="1">
        <v>6.2245912761896098E-6</v>
      </c>
      <c r="F2338" s="1">
        <v>8</v>
      </c>
      <c r="G2338" s="1">
        <v>6175.4075279282597</v>
      </c>
      <c r="H2338" s="1">
        <v>6175.4075279282597</v>
      </c>
    </row>
    <row r="2339" spans="1:8" x14ac:dyDescent="0.25">
      <c r="A2339">
        <v>2337</v>
      </c>
      <c r="B2339">
        <v>7454</v>
      </c>
      <c r="C2339" t="s">
        <v>1244</v>
      </c>
      <c r="D2339" s="1">
        <v>1.5554200473075574E-4</v>
      </c>
      <c r="E2339" s="1">
        <v>6.2216801892302296E-6</v>
      </c>
      <c r="F2339" s="1">
        <v>25</v>
      </c>
      <c r="G2339" s="1">
        <v>9307.7470329266507</v>
      </c>
      <c r="H2339" s="1">
        <v>2547.2289542907001</v>
      </c>
    </row>
    <row r="2340" spans="1:8" x14ac:dyDescent="0.25">
      <c r="A2340">
        <v>2338</v>
      </c>
      <c r="B2340">
        <v>3462</v>
      </c>
      <c r="C2340" t="s">
        <v>2381</v>
      </c>
      <c r="D2340" s="1">
        <v>2.4741429295521199E-5</v>
      </c>
      <c r="E2340" s="1">
        <v>6.1853573238802997E-6</v>
      </c>
      <c r="F2340" s="1">
        <v>4</v>
      </c>
      <c r="G2340" s="1">
        <v>2486.9473484475202</v>
      </c>
      <c r="H2340" s="1">
        <v>417.79508951487003</v>
      </c>
    </row>
    <row r="2341" spans="1:8" x14ac:dyDescent="0.25">
      <c r="A2341">
        <v>2339</v>
      </c>
      <c r="B2341">
        <v>6144</v>
      </c>
      <c r="C2341" t="s">
        <v>2425</v>
      </c>
      <c r="D2341" s="1">
        <v>8.6440426686270293E-5</v>
      </c>
      <c r="E2341" s="1">
        <v>6.1743161918764499E-6</v>
      </c>
      <c r="F2341" s="1">
        <v>14</v>
      </c>
      <c r="G2341" s="1">
        <v>921.51823176009395</v>
      </c>
      <c r="H2341" s="1">
        <v>921.51823176009395</v>
      </c>
    </row>
    <row r="2342" spans="1:8" x14ac:dyDescent="0.25">
      <c r="A2342">
        <v>2340</v>
      </c>
      <c r="B2342">
        <v>4805</v>
      </c>
      <c r="C2342" t="s">
        <v>1087</v>
      </c>
      <c r="D2342" s="1">
        <v>6.1641791924093796E-6</v>
      </c>
      <c r="E2342" s="1">
        <v>6.1641791924093796E-6</v>
      </c>
      <c r="F2342" s="1">
        <v>1</v>
      </c>
      <c r="G2342" s="1">
        <v>2244.0392051952699</v>
      </c>
      <c r="H2342" s="1">
        <v>2244.0392051952699</v>
      </c>
    </row>
    <row r="2343" spans="1:8" x14ac:dyDescent="0.25">
      <c r="A2343">
        <v>2341</v>
      </c>
      <c r="B2343">
        <v>3797</v>
      </c>
      <c r="C2343" t="s">
        <v>3467</v>
      </c>
      <c r="D2343" s="1">
        <v>2.150999233946213E-4</v>
      </c>
      <c r="E2343" s="1">
        <v>6.1457120969891796E-6</v>
      </c>
      <c r="F2343" s="1">
        <v>35</v>
      </c>
      <c r="G2343" s="1">
        <v>10027.580402792</v>
      </c>
      <c r="H2343" s="1">
        <v>8495.0390311631199</v>
      </c>
    </row>
    <row r="2344" spans="1:8" x14ac:dyDescent="0.25">
      <c r="A2344">
        <v>2342</v>
      </c>
      <c r="B2344">
        <v>2043</v>
      </c>
      <c r="C2344" t="s">
        <v>1551</v>
      </c>
      <c r="D2344" s="1">
        <v>6.1143829889247202E-6</v>
      </c>
      <c r="E2344" s="1">
        <v>6.1143829889247202E-6</v>
      </c>
      <c r="F2344" s="1">
        <v>1</v>
      </c>
      <c r="G2344" s="1">
        <v>13140.836877751301</v>
      </c>
      <c r="H2344" s="1">
        <v>0</v>
      </c>
    </row>
    <row r="2345" spans="1:8" x14ac:dyDescent="0.25">
      <c r="A2345">
        <v>2343</v>
      </c>
      <c r="B2345">
        <v>9752</v>
      </c>
      <c r="C2345" t="s">
        <v>2475</v>
      </c>
      <c r="D2345" s="1">
        <v>4.867146345491432E-5</v>
      </c>
      <c r="E2345" s="1">
        <v>6.08393293186429E-6</v>
      </c>
      <c r="F2345" s="1">
        <v>8</v>
      </c>
      <c r="G2345" s="1">
        <v>777.85142011519304</v>
      </c>
      <c r="H2345" s="1">
        <v>777.85142011519304</v>
      </c>
    </row>
    <row r="2346" spans="1:8" x14ac:dyDescent="0.25">
      <c r="A2346">
        <v>2344</v>
      </c>
      <c r="B2346">
        <v>6706</v>
      </c>
      <c r="C2346" t="s">
        <v>1385</v>
      </c>
      <c r="D2346" s="1">
        <v>2.1262472426285264E-4</v>
      </c>
      <c r="E2346" s="1">
        <v>6.07499212179579E-6</v>
      </c>
      <c r="F2346" s="1">
        <v>35</v>
      </c>
      <c r="G2346" s="1">
        <v>4123.7572302579701</v>
      </c>
      <c r="H2346" s="1">
        <v>3663.9719570511502</v>
      </c>
    </row>
    <row r="2347" spans="1:8" x14ac:dyDescent="0.25">
      <c r="A2347">
        <v>2345</v>
      </c>
      <c r="B2347">
        <v>2319</v>
      </c>
      <c r="C2347" t="s">
        <v>3438</v>
      </c>
      <c r="D2347" s="1">
        <v>3.0283684796543301E-5</v>
      </c>
      <c r="E2347" s="1">
        <v>6.0567369593086604E-6</v>
      </c>
      <c r="F2347" s="1">
        <v>5</v>
      </c>
      <c r="G2347" s="1">
        <v>8433.2827433460698</v>
      </c>
      <c r="H2347" s="1">
        <v>1174.86358814602</v>
      </c>
    </row>
    <row r="2348" spans="1:8" x14ac:dyDescent="0.25">
      <c r="A2348">
        <v>2346</v>
      </c>
      <c r="B2348">
        <v>34</v>
      </c>
      <c r="C2348" t="s">
        <v>1934</v>
      </c>
      <c r="D2348" s="1">
        <v>1.4484417084534648E-4</v>
      </c>
      <c r="E2348" s="1">
        <v>6.03517378522277E-6</v>
      </c>
      <c r="F2348" s="1">
        <v>24</v>
      </c>
      <c r="G2348" s="1">
        <v>5067.8424625816797</v>
      </c>
      <c r="H2348" s="1">
        <v>3602.8641788331802</v>
      </c>
    </row>
    <row r="2349" spans="1:8" x14ac:dyDescent="0.25">
      <c r="A2349">
        <v>2347</v>
      </c>
      <c r="B2349">
        <v>3357</v>
      </c>
      <c r="C2349" t="s">
        <v>3346</v>
      </c>
      <c r="D2349" s="1">
        <v>2.9948573226672149E-5</v>
      </c>
      <c r="E2349" s="1">
        <v>5.9897146453344299E-6</v>
      </c>
      <c r="F2349" s="1">
        <v>5</v>
      </c>
      <c r="G2349" s="1">
        <v>4507.3331303151899</v>
      </c>
      <c r="H2349" s="1">
        <v>862.94781727328495</v>
      </c>
    </row>
    <row r="2350" spans="1:8" x14ac:dyDescent="0.25">
      <c r="A2350">
        <v>2348</v>
      </c>
      <c r="B2350">
        <v>7060</v>
      </c>
      <c r="C2350" t="s">
        <v>1376</v>
      </c>
      <c r="D2350" s="1">
        <v>3.7124550749427227E-4</v>
      </c>
      <c r="E2350" s="1">
        <v>5.9878307660366499E-6</v>
      </c>
      <c r="F2350" s="1">
        <v>62</v>
      </c>
      <c r="G2350" s="1">
        <v>7652.3134077108598</v>
      </c>
      <c r="H2350" s="1">
        <v>6733.2313507377603</v>
      </c>
    </row>
    <row r="2351" spans="1:8" x14ac:dyDescent="0.25">
      <c r="A2351">
        <v>2349</v>
      </c>
      <c r="B2351">
        <v>9133</v>
      </c>
      <c r="C2351" t="s">
        <v>3258</v>
      </c>
      <c r="D2351" s="1">
        <v>1.7855332819026453E-5</v>
      </c>
      <c r="E2351" s="1">
        <v>5.9517776063421511E-6</v>
      </c>
      <c r="F2351" s="1">
        <v>3</v>
      </c>
      <c r="G2351" s="1">
        <v>214.72860234856799</v>
      </c>
      <c r="H2351" s="1">
        <v>214.72860234856799</v>
      </c>
    </row>
    <row r="2352" spans="1:8" x14ac:dyDescent="0.25">
      <c r="A2352">
        <v>2350</v>
      </c>
      <c r="B2352">
        <v>3591</v>
      </c>
      <c r="C2352" t="s">
        <v>1254</v>
      </c>
      <c r="D2352" s="1">
        <v>5.9296112521481705E-5</v>
      </c>
      <c r="E2352" s="1">
        <v>5.9296112521481703E-6</v>
      </c>
      <c r="F2352" s="1">
        <v>10</v>
      </c>
      <c r="G2352" s="1">
        <v>8210.9440691637792</v>
      </c>
      <c r="H2352" s="1">
        <v>1114.9522304780501</v>
      </c>
    </row>
    <row r="2353" spans="1:8" x14ac:dyDescent="0.25">
      <c r="A2353">
        <v>2351</v>
      </c>
      <c r="B2353">
        <v>4004</v>
      </c>
      <c r="C2353" t="s">
        <v>3226</v>
      </c>
      <c r="D2353" s="1">
        <v>9.4431845689149437E-5</v>
      </c>
      <c r="E2353" s="1">
        <v>5.9019903555718398E-6</v>
      </c>
      <c r="F2353" s="1">
        <v>16</v>
      </c>
      <c r="G2353" s="1">
        <v>8367.7567291020896</v>
      </c>
      <c r="H2353" s="1">
        <v>1165.1033174750601</v>
      </c>
    </row>
    <row r="2354" spans="1:8" x14ac:dyDescent="0.25">
      <c r="A2354">
        <v>2352</v>
      </c>
      <c r="B2354">
        <v>6665</v>
      </c>
      <c r="C2354" t="s">
        <v>444</v>
      </c>
      <c r="D2354" s="1">
        <v>7.0651646302415881E-5</v>
      </c>
      <c r="E2354" s="1">
        <v>5.8876371918679903E-6</v>
      </c>
      <c r="F2354" s="1">
        <v>12</v>
      </c>
      <c r="G2354" s="1">
        <v>5596.7060979994703</v>
      </c>
      <c r="H2354" s="1">
        <v>1331.18827870719</v>
      </c>
    </row>
    <row r="2355" spans="1:8" x14ac:dyDescent="0.25">
      <c r="A2355">
        <v>2353</v>
      </c>
      <c r="B2355">
        <v>7708</v>
      </c>
      <c r="C2355" t="s">
        <v>2639</v>
      </c>
      <c r="D2355" s="1">
        <v>3.0602784043282723E-4</v>
      </c>
      <c r="E2355" s="1">
        <v>5.88515077755437E-6</v>
      </c>
      <c r="F2355" s="1">
        <v>52</v>
      </c>
      <c r="G2355" s="1">
        <v>4696.5789361650704</v>
      </c>
      <c r="H2355" s="1">
        <v>4696.5789361650704</v>
      </c>
    </row>
    <row r="2356" spans="1:8" x14ac:dyDescent="0.25">
      <c r="A2356">
        <v>2354</v>
      </c>
      <c r="B2356">
        <v>2848</v>
      </c>
      <c r="C2356" t="s">
        <v>409</v>
      </c>
      <c r="D2356" s="1">
        <v>1.174021058681596E-4</v>
      </c>
      <c r="E2356" s="1">
        <v>5.8701052934079797E-6</v>
      </c>
      <c r="F2356" s="1">
        <v>20</v>
      </c>
      <c r="G2356" s="1">
        <v>12115.218931862901</v>
      </c>
      <c r="H2356" s="1">
        <v>1809.15497540554</v>
      </c>
    </row>
    <row r="2357" spans="1:8" x14ac:dyDescent="0.25">
      <c r="A2357">
        <v>2355</v>
      </c>
      <c r="B2357">
        <v>3790</v>
      </c>
      <c r="C2357" t="s">
        <v>3282</v>
      </c>
      <c r="D2357" s="1">
        <v>6.4374384253725034E-5</v>
      </c>
      <c r="E2357" s="1">
        <v>5.8522167503386392E-6</v>
      </c>
      <c r="F2357" s="1">
        <v>11</v>
      </c>
      <c r="G2357" s="1">
        <v>1229.3804783293399</v>
      </c>
      <c r="H2357" s="1">
        <v>1229.3804783293399</v>
      </c>
    </row>
    <row r="2358" spans="1:8" x14ac:dyDescent="0.25">
      <c r="A2358">
        <v>2356</v>
      </c>
      <c r="B2358">
        <v>6318</v>
      </c>
      <c r="C2358" t="s">
        <v>2800</v>
      </c>
      <c r="D2358" s="1">
        <v>4.815153385171123E-4</v>
      </c>
      <c r="E2358" s="1">
        <v>5.8013896206881E-6</v>
      </c>
      <c r="F2358" s="1">
        <v>83</v>
      </c>
      <c r="G2358" s="1">
        <v>10542.220549080201</v>
      </c>
      <c r="H2358" s="1">
        <v>10215.113848663001</v>
      </c>
    </row>
    <row r="2359" spans="1:8" x14ac:dyDescent="0.25">
      <c r="A2359">
        <v>2357</v>
      </c>
      <c r="B2359">
        <v>525</v>
      </c>
      <c r="C2359" t="s">
        <v>1870</v>
      </c>
      <c r="D2359" s="1">
        <v>1.7395910269641451E-5</v>
      </c>
      <c r="E2359" s="1">
        <v>5.79863675654715E-6</v>
      </c>
      <c r="F2359" s="1">
        <v>3</v>
      </c>
      <c r="G2359" s="1">
        <v>10956.0145202106</v>
      </c>
      <c r="H2359" s="1">
        <v>10956.0145202106</v>
      </c>
    </row>
    <row r="2360" spans="1:8" x14ac:dyDescent="0.25">
      <c r="A2360">
        <v>2358</v>
      </c>
      <c r="B2360">
        <v>6622</v>
      </c>
      <c r="C2360" t="s">
        <v>1248</v>
      </c>
      <c r="D2360" s="1">
        <v>4.6259554294027119E-5</v>
      </c>
      <c r="E2360" s="1">
        <v>5.7824442867533899E-6</v>
      </c>
      <c r="F2360" s="1">
        <v>8</v>
      </c>
      <c r="G2360" s="1">
        <v>914.89607074641401</v>
      </c>
      <c r="H2360" s="1">
        <v>914.89607074641401</v>
      </c>
    </row>
    <row r="2361" spans="1:8" x14ac:dyDescent="0.25">
      <c r="A2361">
        <v>2359</v>
      </c>
      <c r="B2361">
        <v>8605</v>
      </c>
      <c r="C2361" t="s">
        <v>2856</v>
      </c>
      <c r="D2361" s="1">
        <v>1.729885185115107E-5</v>
      </c>
      <c r="E2361" s="1">
        <v>5.7662839503836896E-6</v>
      </c>
      <c r="F2361" s="1">
        <v>3</v>
      </c>
      <c r="G2361" s="1">
        <v>7210.7913426594496</v>
      </c>
      <c r="H2361" s="1">
        <v>1017.10080928073</v>
      </c>
    </row>
    <row r="2362" spans="1:8" x14ac:dyDescent="0.25">
      <c r="A2362">
        <v>2360</v>
      </c>
      <c r="B2362">
        <v>3632</v>
      </c>
      <c r="C2362" t="s">
        <v>401</v>
      </c>
      <c r="D2362" s="1">
        <v>1.3832815186777561E-4</v>
      </c>
      <c r="E2362" s="1">
        <v>5.7636729944906502E-6</v>
      </c>
      <c r="F2362" s="1">
        <v>24</v>
      </c>
      <c r="G2362" s="1">
        <v>24636.873697989198</v>
      </c>
      <c r="H2362" s="1">
        <v>23108.479410170101</v>
      </c>
    </row>
    <row r="2363" spans="1:8" x14ac:dyDescent="0.25">
      <c r="A2363">
        <v>2361</v>
      </c>
      <c r="B2363">
        <v>4068</v>
      </c>
      <c r="C2363" t="s">
        <v>2394</v>
      </c>
      <c r="D2363" s="1">
        <v>8.5792512082050328E-4</v>
      </c>
      <c r="E2363" s="1">
        <v>5.7578867169161297E-6</v>
      </c>
      <c r="F2363" s="1">
        <v>149</v>
      </c>
      <c r="G2363" s="1">
        <v>15505.861103605301</v>
      </c>
      <c r="H2363" s="1">
        <v>15505.861103605301</v>
      </c>
    </row>
    <row r="2364" spans="1:8" x14ac:dyDescent="0.25">
      <c r="A2364">
        <v>2362</v>
      </c>
      <c r="B2364">
        <v>2184</v>
      </c>
      <c r="C2364" t="s">
        <v>1358</v>
      </c>
      <c r="D2364" s="1">
        <v>1.7819103416638688E-4</v>
      </c>
      <c r="E2364" s="1">
        <v>5.7480978763350604E-6</v>
      </c>
      <c r="F2364" s="1">
        <v>31</v>
      </c>
      <c r="G2364" s="1">
        <v>12668.4441063258</v>
      </c>
      <c r="H2364" s="1">
        <v>2760.5741749983999</v>
      </c>
    </row>
    <row r="2365" spans="1:8" x14ac:dyDescent="0.25">
      <c r="A2365">
        <v>2363</v>
      </c>
      <c r="B2365">
        <v>6381</v>
      </c>
      <c r="C2365" t="s">
        <v>3190</v>
      </c>
      <c r="D2365" s="1">
        <v>6.8550426830324651E-5</v>
      </c>
      <c r="E2365" s="1">
        <v>5.7125355691937212E-6</v>
      </c>
      <c r="F2365" s="1">
        <v>12</v>
      </c>
      <c r="G2365" s="1">
        <v>6755.3309436016698</v>
      </c>
      <c r="H2365" s="1">
        <v>1316.51921619977</v>
      </c>
    </row>
    <row r="2366" spans="1:8" x14ac:dyDescent="0.25">
      <c r="A2366">
        <v>2364</v>
      </c>
      <c r="B2366">
        <v>832</v>
      </c>
      <c r="C2366" t="s">
        <v>1954</v>
      </c>
      <c r="D2366" s="1">
        <v>1.6896931276077449E-5</v>
      </c>
      <c r="E2366" s="1">
        <v>5.6323104253591499E-6</v>
      </c>
      <c r="F2366" s="1">
        <v>3</v>
      </c>
      <c r="G2366" s="1">
        <v>18919.7774114557</v>
      </c>
      <c r="H2366" s="1">
        <v>18919.7774114557</v>
      </c>
    </row>
    <row r="2367" spans="1:8" x14ac:dyDescent="0.25">
      <c r="A2367">
        <v>2365</v>
      </c>
      <c r="B2367">
        <v>7332</v>
      </c>
      <c r="C2367" t="s">
        <v>1569</v>
      </c>
      <c r="D2367" s="1">
        <v>5.62528455217343E-6</v>
      </c>
      <c r="E2367" s="1">
        <v>5.62528455217343E-6</v>
      </c>
      <c r="F2367" s="1">
        <v>1</v>
      </c>
      <c r="G2367" s="1">
        <v>3179.9108424580299</v>
      </c>
      <c r="H2367" s="1">
        <v>0</v>
      </c>
    </row>
    <row r="2368" spans="1:8" x14ac:dyDescent="0.25">
      <c r="A2368">
        <v>2366</v>
      </c>
      <c r="B2368">
        <v>1588</v>
      </c>
      <c r="C2368" t="s">
        <v>2519</v>
      </c>
      <c r="D2368" s="1">
        <v>6.7445596584004349E-4</v>
      </c>
      <c r="E2368" s="1">
        <v>5.5740162466119298E-6</v>
      </c>
      <c r="F2368" s="1">
        <v>121</v>
      </c>
      <c r="G2368" s="1">
        <v>18692.059062693599</v>
      </c>
      <c r="H2368" s="1">
        <v>12995.8405588652</v>
      </c>
    </row>
    <row r="2369" spans="1:8" x14ac:dyDescent="0.25">
      <c r="A2369">
        <v>2367</v>
      </c>
      <c r="B2369">
        <v>6159</v>
      </c>
      <c r="C2369" t="s">
        <v>434</v>
      </c>
      <c r="D2369" s="1">
        <v>1.6158638895444674E-4</v>
      </c>
      <c r="E2369" s="1">
        <v>5.5719444467050597E-6</v>
      </c>
      <c r="F2369" s="1">
        <v>29</v>
      </c>
      <c r="G2369" s="1">
        <v>3361.7301611277499</v>
      </c>
      <c r="H2369" s="1">
        <v>2698.3238241092599</v>
      </c>
    </row>
    <row r="2370" spans="1:8" x14ac:dyDescent="0.25">
      <c r="A2370">
        <v>2368</v>
      </c>
      <c r="B2370">
        <v>8429</v>
      </c>
      <c r="C2370" t="s">
        <v>845</v>
      </c>
      <c r="D2370" s="1">
        <v>6.0716057048111908E-4</v>
      </c>
      <c r="E2370" s="1">
        <v>5.5702804631295332E-6</v>
      </c>
      <c r="F2370" s="1">
        <v>109</v>
      </c>
      <c r="G2370" s="1">
        <v>26190.118301262999</v>
      </c>
      <c r="H2370" s="1">
        <v>23944.802104688199</v>
      </c>
    </row>
    <row r="2371" spans="1:8" x14ac:dyDescent="0.25">
      <c r="A2371">
        <v>2369</v>
      </c>
      <c r="B2371">
        <v>4968</v>
      </c>
      <c r="C2371" t="s">
        <v>2077</v>
      </c>
      <c r="D2371" s="1">
        <v>6.6546914200912207E-5</v>
      </c>
      <c r="E2371" s="1">
        <v>5.5455761834093503E-6</v>
      </c>
      <c r="F2371" s="1">
        <v>12</v>
      </c>
      <c r="G2371" s="1">
        <v>21674.507639915399</v>
      </c>
      <c r="H2371" s="1">
        <v>21674.507639915399</v>
      </c>
    </row>
    <row r="2372" spans="1:8" x14ac:dyDescent="0.25">
      <c r="A2372">
        <v>2370</v>
      </c>
      <c r="B2372">
        <v>8313</v>
      </c>
      <c r="C2372" t="s">
        <v>2364</v>
      </c>
      <c r="D2372" s="1">
        <v>7.6368119345208464E-5</v>
      </c>
      <c r="E2372" s="1">
        <v>5.4548656675148903E-6</v>
      </c>
      <c r="F2372" s="1">
        <v>14</v>
      </c>
      <c r="G2372" s="1">
        <v>1442.89167396724</v>
      </c>
      <c r="H2372" s="1">
        <v>1442.89167396724</v>
      </c>
    </row>
    <row r="2373" spans="1:8" x14ac:dyDescent="0.25">
      <c r="A2373">
        <v>2371</v>
      </c>
      <c r="B2373">
        <v>6172</v>
      </c>
      <c r="C2373" t="s">
        <v>1365</v>
      </c>
      <c r="D2373" s="1">
        <v>2.1738830006381321E-5</v>
      </c>
      <c r="E2373" s="1">
        <v>5.4347075015953302E-6</v>
      </c>
      <c r="F2373" s="1">
        <v>4</v>
      </c>
      <c r="G2373" s="1">
        <v>1933.42153871963</v>
      </c>
      <c r="H2373" s="1">
        <v>322.19944605300702</v>
      </c>
    </row>
    <row r="2374" spans="1:8" x14ac:dyDescent="0.25">
      <c r="A2374">
        <v>2372</v>
      </c>
      <c r="B2374">
        <v>1339</v>
      </c>
      <c r="C2374" t="s">
        <v>2436</v>
      </c>
      <c r="D2374" s="1">
        <v>1.7335653007002623E-4</v>
      </c>
      <c r="E2374" s="1">
        <v>5.4173915646883196E-6</v>
      </c>
      <c r="F2374" s="1">
        <v>32</v>
      </c>
      <c r="G2374" s="1">
        <v>10811.073080222301</v>
      </c>
      <c r="H2374" s="1">
        <v>3816.6305284434502</v>
      </c>
    </row>
    <row r="2375" spans="1:8" x14ac:dyDescent="0.25">
      <c r="A2375">
        <v>2373</v>
      </c>
      <c r="B2375">
        <v>7418</v>
      </c>
      <c r="C2375" t="s">
        <v>1604</v>
      </c>
      <c r="D2375" s="1">
        <v>2.693674098604535E-5</v>
      </c>
      <c r="E2375" s="1">
        <v>5.3873481972090701E-6</v>
      </c>
      <c r="F2375" s="1">
        <v>5</v>
      </c>
      <c r="G2375" s="1">
        <v>1676.4835544038899</v>
      </c>
      <c r="H2375" s="1">
        <v>560.25169860356596</v>
      </c>
    </row>
    <row r="2376" spans="1:8" x14ac:dyDescent="0.25">
      <c r="A2376">
        <v>2374</v>
      </c>
      <c r="B2376">
        <v>1711</v>
      </c>
      <c r="C2376" t="s">
        <v>1453</v>
      </c>
      <c r="D2376" s="1">
        <v>1.4420893350315897E-4</v>
      </c>
      <c r="E2376" s="1">
        <v>5.3410716112281102E-6</v>
      </c>
      <c r="F2376" s="1">
        <v>27</v>
      </c>
      <c r="G2376" s="1">
        <v>2560.40321443119</v>
      </c>
      <c r="H2376" s="1">
        <v>2022.52077781715</v>
      </c>
    </row>
    <row r="2377" spans="1:8" x14ac:dyDescent="0.25">
      <c r="A2377">
        <v>2375</v>
      </c>
      <c r="B2377">
        <v>1776</v>
      </c>
      <c r="C2377" t="s">
        <v>1437</v>
      </c>
      <c r="D2377" s="1">
        <v>2.2756641220780162E-4</v>
      </c>
      <c r="E2377" s="1">
        <v>5.2922421443674796E-6</v>
      </c>
      <c r="F2377" s="1">
        <v>43</v>
      </c>
      <c r="G2377" s="1">
        <v>12990.0962899469</v>
      </c>
      <c r="H2377" s="1">
        <v>3766.2763912663199</v>
      </c>
    </row>
    <row r="2378" spans="1:8" x14ac:dyDescent="0.25">
      <c r="A2378">
        <v>2376</v>
      </c>
      <c r="B2378">
        <v>361</v>
      </c>
      <c r="C2378" t="s">
        <v>1495</v>
      </c>
      <c r="D2378" s="1">
        <v>4.7596703391980013E-5</v>
      </c>
      <c r="E2378" s="1">
        <v>5.2885225991088901E-6</v>
      </c>
      <c r="F2378" s="1">
        <v>9</v>
      </c>
      <c r="G2378" s="1">
        <v>7913.5825163688596</v>
      </c>
      <c r="H2378" s="1">
        <v>701.415753147327</v>
      </c>
    </row>
    <row r="2379" spans="1:8" x14ac:dyDescent="0.25">
      <c r="A2379">
        <v>2377</v>
      </c>
      <c r="B2379">
        <v>7979</v>
      </c>
      <c r="C2379" t="s">
        <v>1448</v>
      </c>
      <c r="D2379" s="1">
        <v>1.4662036815130461E-4</v>
      </c>
      <c r="E2379" s="1">
        <v>5.2364417196894507E-6</v>
      </c>
      <c r="F2379" s="1">
        <v>28</v>
      </c>
      <c r="G2379" s="1">
        <v>2379.9343323350899</v>
      </c>
      <c r="H2379" s="1">
        <v>2212.4234316018401</v>
      </c>
    </row>
    <row r="2380" spans="1:8" x14ac:dyDescent="0.25">
      <c r="A2380">
        <v>2378</v>
      </c>
      <c r="B2380">
        <v>364</v>
      </c>
      <c r="C2380" t="s">
        <v>1355</v>
      </c>
      <c r="D2380" s="1">
        <v>2.6179786300306049E-5</v>
      </c>
      <c r="E2380" s="1">
        <v>5.2359572600612099E-6</v>
      </c>
      <c r="F2380" s="1">
        <v>5</v>
      </c>
      <c r="G2380" s="1">
        <v>13996.689973882199</v>
      </c>
      <c r="H2380" s="1">
        <v>555.57245151728603</v>
      </c>
    </row>
    <row r="2381" spans="1:8" x14ac:dyDescent="0.25">
      <c r="A2381">
        <v>2379</v>
      </c>
      <c r="B2381">
        <v>4324</v>
      </c>
      <c r="C2381" t="s">
        <v>2577</v>
      </c>
      <c r="D2381" s="1">
        <v>4.0237808527766698E-4</v>
      </c>
      <c r="E2381" s="1">
        <v>5.2256894191904804E-6</v>
      </c>
      <c r="F2381" s="1">
        <v>77</v>
      </c>
      <c r="G2381" s="1">
        <v>17663.1455132991</v>
      </c>
      <c r="H2381" s="1">
        <v>9356.9889768849807</v>
      </c>
    </row>
    <row r="2382" spans="1:8" x14ac:dyDescent="0.25">
      <c r="A2382">
        <v>2380</v>
      </c>
      <c r="B2382">
        <v>7630</v>
      </c>
      <c r="C2382" t="s">
        <v>1443</v>
      </c>
      <c r="D2382" s="1">
        <v>1.4620445017672452E-4</v>
      </c>
      <c r="E2382" s="1">
        <v>5.2215875063115899E-6</v>
      </c>
      <c r="F2382" s="1">
        <v>28</v>
      </c>
      <c r="G2382" s="1">
        <v>3543.5773702905299</v>
      </c>
      <c r="H2382" s="1">
        <v>3543.5773702905299</v>
      </c>
    </row>
    <row r="2383" spans="1:8" x14ac:dyDescent="0.25">
      <c r="A2383">
        <v>2381</v>
      </c>
      <c r="B2383">
        <v>308</v>
      </c>
      <c r="C2383" t="s">
        <v>2391</v>
      </c>
      <c r="D2383" s="1">
        <v>4.1603545842352479E-5</v>
      </c>
      <c r="E2383" s="1">
        <v>5.2004432302940599E-6</v>
      </c>
      <c r="F2383" s="1">
        <v>8</v>
      </c>
      <c r="G2383" s="1">
        <v>9537.14459119407</v>
      </c>
      <c r="H2383" s="1">
        <v>590.09544025826494</v>
      </c>
    </row>
    <row r="2384" spans="1:8" x14ac:dyDescent="0.25">
      <c r="A2384">
        <v>2382</v>
      </c>
      <c r="B2384">
        <v>8987</v>
      </c>
      <c r="C2384" t="s">
        <v>2259</v>
      </c>
      <c r="D2384" s="1">
        <v>1.034652174652352E-5</v>
      </c>
      <c r="E2384" s="1">
        <v>5.1732608732617602E-6</v>
      </c>
      <c r="F2384" s="1">
        <v>2</v>
      </c>
      <c r="G2384" s="1">
        <v>190.657572602182</v>
      </c>
      <c r="H2384" s="1">
        <v>146.191188158062</v>
      </c>
    </row>
    <row r="2385" spans="1:8" x14ac:dyDescent="0.25">
      <c r="A2385">
        <v>2383</v>
      </c>
      <c r="B2385">
        <v>4574</v>
      </c>
      <c r="C2385" t="s">
        <v>3017</v>
      </c>
      <c r="D2385" s="1">
        <v>8.6734777063685004E-5</v>
      </c>
      <c r="E2385" s="1">
        <v>5.1020457096285299E-6</v>
      </c>
      <c r="F2385" s="1">
        <v>17</v>
      </c>
      <c r="G2385" s="1">
        <v>4518.06317048443</v>
      </c>
      <c r="H2385" s="1">
        <v>1130.0389446366901</v>
      </c>
    </row>
    <row r="2386" spans="1:8" x14ac:dyDescent="0.25">
      <c r="A2386">
        <v>2384</v>
      </c>
      <c r="B2386">
        <v>1451</v>
      </c>
      <c r="C2386" t="s">
        <v>3182</v>
      </c>
      <c r="D2386" s="1">
        <v>1.1088129478747477E-3</v>
      </c>
      <c r="E2386" s="1">
        <v>5.0630728213458802E-6</v>
      </c>
      <c r="F2386" s="1">
        <v>219</v>
      </c>
      <c r="G2386" s="1">
        <v>24837.5412638569</v>
      </c>
      <c r="H2386" s="1">
        <v>22159.202873050999</v>
      </c>
    </row>
    <row r="2387" spans="1:8" x14ac:dyDescent="0.25">
      <c r="A2387">
        <v>2385</v>
      </c>
      <c r="B2387">
        <v>3285</v>
      </c>
      <c r="C2387" t="s">
        <v>3065</v>
      </c>
      <c r="D2387" s="1">
        <v>9.0181394275782049E-5</v>
      </c>
      <c r="E2387" s="1">
        <v>5.0100774597656697E-6</v>
      </c>
      <c r="F2387" s="1">
        <v>18</v>
      </c>
      <c r="G2387" s="1">
        <v>5358.1982761465097</v>
      </c>
      <c r="H2387" s="1">
        <v>1348.3115437696299</v>
      </c>
    </row>
    <row r="2388" spans="1:8" x14ac:dyDescent="0.25">
      <c r="A2388">
        <v>2386</v>
      </c>
      <c r="B2388">
        <v>6149</v>
      </c>
      <c r="C2388" t="s">
        <v>2386</v>
      </c>
      <c r="D2388" s="1">
        <v>7.5066166981154248E-5</v>
      </c>
      <c r="E2388" s="1">
        <v>5.0044111320769496E-6</v>
      </c>
      <c r="F2388" s="1">
        <v>15</v>
      </c>
      <c r="G2388" s="1">
        <v>2893.6341070820899</v>
      </c>
      <c r="H2388" s="1">
        <v>1881.1604569210699</v>
      </c>
    </row>
    <row r="2389" spans="1:8" x14ac:dyDescent="0.25">
      <c r="A2389">
        <v>2387</v>
      </c>
      <c r="B2389">
        <v>7769</v>
      </c>
      <c r="C2389" t="s">
        <v>489</v>
      </c>
      <c r="D2389" s="1">
        <v>9.9771843459229595E-6</v>
      </c>
      <c r="E2389" s="1">
        <v>4.9885921729614798E-6</v>
      </c>
      <c r="F2389" s="1">
        <v>2</v>
      </c>
      <c r="G2389" s="1">
        <v>3457.8850267530001</v>
      </c>
      <c r="H2389" s="1">
        <v>2321.7397159460802</v>
      </c>
    </row>
    <row r="2390" spans="1:8" x14ac:dyDescent="0.25">
      <c r="A2390">
        <v>2388</v>
      </c>
      <c r="B2390">
        <v>1182</v>
      </c>
      <c r="C2390" t="s">
        <v>3210</v>
      </c>
      <c r="D2390" s="1">
        <v>4.8972524469463198E-6</v>
      </c>
      <c r="E2390" s="1">
        <v>4.8972524469463198E-6</v>
      </c>
      <c r="F2390" s="1">
        <v>1</v>
      </c>
      <c r="G2390" s="1">
        <v>3363.9329934789698</v>
      </c>
      <c r="H2390" s="1">
        <v>20.0122765603411</v>
      </c>
    </row>
    <row r="2391" spans="1:8" x14ac:dyDescent="0.25">
      <c r="A2391">
        <v>2389</v>
      </c>
      <c r="B2391">
        <v>7309</v>
      </c>
      <c r="C2391" t="s">
        <v>1586</v>
      </c>
      <c r="D2391" s="1">
        <v>4.8970421888648596E-6</v>
      </c>
      <c r="E2391" s="1">
        <v>4.8970421888648596E-6</v>
      </c>
      <c r="F2391" s="1">
        <v>1</v>
      </c>
      <c r="G2391" s="1">
        <v>4335.7411942337703</v>
      </c>
      <c r="H2391" s="1">
        <v>2889.9767502795298</v>
      </c>
    </row>
    <row r="2392" spans="1:8" x14ac:dyDescent="0.25">
      <c r="A2392">
        <v>2390</v>
      </c>
      <c r="B2392">
        <v>391</v>
      </c>
      <c r="C2392" t="s">
        <v>3429</v>
      </c>
      <c r="D2392" s="1">
        <v>9.7642441104037405E-6</v>
      </c>
      <c r="E2392" s="1">
        <v>4.8821220552018703E-6</v>
      </c>
      <c r="F2392" s="1">
        <v>2</v>
      </c>
      <c r="G2392" s="1">
        <v>17858.6714031431</v>
      </c>
      <c r="H2392" s="1">
        <v>0</v>
      </c>
    </row>
    <row r="2393" spans="1:8" x14ac:dyDescent="0.25">
      <c r="A2393">
        <v>2391</v>
      </c>
      <c r="B2393">
        <v>429</v>
      </c>
      <c r="C2393" t="s">
        <v>2628</v>
      </c>
      <c r="D2393" s="1">
        <v>4.6741050049086818E-4</v>
      </c>
      <c r="E2393" s="1">
        <v>4.8688593801132099E-6</v>
      </c>
      <c r="F2393" s="1">
        <v>96</v>
      </c>
      <c r="G2393" s="1">
        <v>9086.0613707852408</v>
      </c>
      <c r="H2393" s="1">
        <v>9086.0613707852408</v>
      </c>
    </row>
    <row r="2394" spans="1:8" x14ac:dyDescent="0.25">
      <c r="A2394">
        <v>2392</v>
      </c>
      <c r="B2394">
        <v>524</v>
      </c>
      <c r="C2394" t="s">
        <v>1146</v>
      </c>
      <c r="D2394" s="1">
        <v>7.2926005323988198E-5</v>
      </c>
      <c r="E2394" s="1">
        <v>4.86173368826588E-6</v>
      </c>
      <c r="F2394" s="1">
        <v>15</v>
      </c>
      <c r="G2394" s="1">
        <v>8594.1592227861202</v>
      </c>
      <c r="H2394" s="1">
        <v>1626.6223174178399</v>
      </c>
    </row>
    <row r="2395" spans="1:8" x14ac:dyDescent="0.25">
      <c r="A2395">
        <v>2393</v>
      </c>
      <c r="B2395">
        <v>2769</v>
      </c>
      <c r="C2395" t="s">
        <v>2664</v>
      </c>
      <c r="D2395" s="1">
        <v>5.076711727796413E-4</v>
      </c>
      <c r="E2395" s="1">
        <v>4.78935068660039E-6</v>
      </c>
      <c r="F2395" s="1">
        <v>106</v>
      </c>
      <c r="G2395" s="1">
        <v>21684.167007993099</v>
      </c>
      <c r="H2395" s="1">
        <v>12241.6476588431</v>
      </c>
    </row>
    <row r="2396" spans="1:8" x14ac:dyDescent="0.25">
      <c r="A2396">
        <v>2394</v>
      </c>
      <c r="B2396">
        <v>2728</v>
      </c>
      <c r="C2396" t="s">
        <v>1290</v>
      </c>
      <c r="D2396" s="1">
        <v>3.3498389306120127E-5</v>
      </c>
      <c r="E2396" s="1">
        <v>4.7854841865885898E-6</v>
      </c>
      <c r="F2396" s="1">
        <v>7</v>
      </c>
      <c r="G2396" s="1">
        <v>11413.6327323592</v>
      </c>
      <c r="H2396" s="1">
        <v>655.88029323592605</v>
      </c>
    </row>
    <row r="2397" spans="1:8" x14ac:dyDescent="0.25">
      <c r="A2397">
        <v>2395</v>
      </c>
      <c r="B2397">
        <v>5345</v>
      </c>
      <c r="C2397" t="s">
        <v>1418</v>
      </c>
      <c r="D2397" s="1">
        <v>3.2432354935594046E-4</v>
      </c>
      <c r="E2397" s="1">
        <v>4.7003412950136297E-6</v>
      </c>
      <c r="F2397" s="1">
        <v>69</v>
      </c>
      <c r="G2397" s="1">
        <v>6218.51953827739</v>
      </c>
      <c r="H2397" s="1">
        <v>5963.2451188921596</v>
      </c>
    </row>
    <row r="2398" spans="1:8" x14ac:dyDescent="0.25">
      <c r="A2398">
        <v>2396</v>
      </c>
      <c r="B2398">
        <v>625</v>
      </c>
      <c r="C2398" t="s">
        <v>1587</v>
      </c>
      <c r="D2398" s="1">
        <v>1.0749711860286186E-4</v>
      </c>
      <c r="E2398" s="1">
        <v>4.6737877653418197E-6</v>
      </c>
      <c r="F2398" s="1">
        <v>23</v>
      </c>
      <c r="G2398" s="1">
        <v>10698.442439361401</v>
      </c>
      <c r="H2398" s="1">
        <v>3768.8877525760799</v>
      </c>
    </row>
    <row r="2399" spans="1:8" x14ac:dyDescent="0.25">
      <c r="A2399">
        <v>2397</v>
      </c>
      <c r="B2399">
        <v>751</v>
      </c>
      <c r="C2399" t="s">
        <v>2376</v>
      </c>
      <c r="D2399" s="1">
        <v>3.0370771372561687E-4</v>
      </c>
      <c r="E2399" s="1">
        <v>4.6724263650094903E-6</v>
      </c>
      <c r="F2399" s="1">
        <v>65</v>
      </c>
      <c r="G2399" s="1">
        <v>8579.3652779342701</v>
      </c>
      <c r="H2399" s="1">
        <v>7195.6750030500598</v>
      </c>
    </row>
    <row r="2400" spans="1:8" x14ac:dyDescent="0.25">
      <c r="A2400">
        <v>2398</v>
      </c>
      <c r="B2400">
        <v>4900</v>
      </c>
      <c r="C2400" t="s">
        <v>3317</v>
      </c>
      <c r="D2400" s="1">
        <v>9.6974334024269314E-5</v>
      </c>
      <c r="E2400" s="1">
        <v>4.6178254297271099E-6</v>
      </c>
      <c r="F2400" s="1">
        <v>21</v>
      </c>
      <c r="G2400" s="1">
        <v>12825.8848699501</v>
      </c>
      <c r="H2400" s="1">
        <v>2290.0817575730498</v>
      </c>
    </row>
    <row r="2401" spans="1:8" x14ac:dyDescent="0.25">
      <c r="A2401">
        <v>2399</v>
      </c>
      <c r="B2401">
        <v>5281</v>
      </c>
      <c r="C2401" t="s">
        <v>2110</v>
      </c>
      <c r="D2401" s="1">
        <v>1.937950398699609E-4</v>
      </c>
      <c r="E2401" s="1">
        <v>4.6141676159514498E-6</v>
      </c>
      <c r="F2401" s="1">
        <v>42</v>
      </c>
      <c r="G2401" s="1">
        <v>5289.0317150250303</v>
      </c>
      <c r="H2401" s="1">
        <v>5289.0317150250303</v>
      </c>
    </row>
    <row r="2402" spans="1:8" x14ac:dyDescent="0.25">
      <c r="A2402">
        <v>2400</v>
      </c>
      <c r="B2402">
        <v>8436</v>
      </c>
      <c r="C2402" t="s">
        <v>2992</v>
      </c>
      <c r="D2402" s="1">
        <v>4.6135013278680201E-6</v>
      </c>
      <c r="E2402" s="1">
        <v>4.6135013278680201E-6</v>
      </c>
      <c r="F2402" s="1">
        <v>1</v>
      </c>
      <c r="G2402" s="1">
        <v>2254.8682302897901</v>
      </c>
      <c r="H2402" s="1">
        <v>0</v>
      </c>
    </row>
    <row r="2403" spans="1:8" x14ac:dyDescent="0.25">
      <c r="A2403">
        <v>2401</v>
      </c>
      <c r="B2403">
        <v>3149</v>
      </c>
      <c r="C2403" t="s">
        <v>2362</v>
      </c>
      <c r="D2403" s="1">
        <v>1.8693624628768422E-4</v>
      </c>
      <c r="E2403" s="1">
        <v>4.5594206411630299E-6</v>
      </c>
      <c r="F2403" s="1">
        <v>41</v>
      </c>
      <c r="G2403" s="1">
        <v>13639.273563229401</v>
      </c>
      <c r="H2403" s="1">
        <v>4762.2826262053604</v>
      </c>
    </row>
    <row r="2404" spans="1:8" x14ac:dyDescent="0.25">
      <c r="A2404">
        <v>2402</v>
      </c>
      <c r="B2404">
        <v>5241</v>
      </c>
      <c r="C2404" t="s">
        <v>1428</v>
      </c>
      <c r="D2404" s="1">
        <v>4.5570432869013399E-6</v>
      </c>
      <c r="E2404" s="1">
        <v>4.5570432869013399E-6</v>
      </c>
      <c r="F2404" s="1">
        <v>1</v>
      </c>
      <c r="G2404" s="1">
        <v>13922.744533811299</v>
      </c>
      <c r="H2404" s="1">
        <v>8142.7680132240503</v>
      </c>
    </row>
    <row r="2405" spans="1:8" x14ac:dyDescent="0.25">
      <c r="A2405">
        <v>2403</v>
      </c>
      <c r="B2405">
        <v>9360</v>
      </c>
      <c r="C2405">
        <v>5060</v>
      </c>
      <c r="D2405" s="1">
        <v>1.8011483880147519E-5</v>
      </c>
      <c r="E2405" s="1">
        <v>4.5028709700368799E-6</v>
      </c>
      <c r="F2405" s="1">
        <v>4</v>
      </c>
      <c r="G2405" s="1">
        <v>1112.8920646203001</v>
      </c>
      <c r="H2405" s="1">
        <v>477.31344145230503</v>
      </c>
    </row>
    <row r="2406" spans="1:8" x14ac:dyDescent="0.25">
      <c r="A2406">
        <v>2404</v>
      </c>
      <c r="B2406">
        <v>9013</v>
      </c>
      <c r="C2406" t="s">
        <v>498</v>
      </c>
      <c r="D2406" s="1">
        <v>4.0461567435684362E-5</v>
      </c>
      <c r="E2406" s="1">
        <v>4.4957297150760402E-6</v>
      </c>
      <c r="F2406" s="1">
        <v>9</v>
      </c>
      <c r="G2406" s="1">
        <v>1079.09359212411</v>
      </c>
      <c r="H2406" s="1">
        <v>1079.09359212411</v>
      </c>
    </row>
    <row r="2407" spans="1:8" x14ac:dyDescent="0.25">
      <c r="A2407">
        <v>2405</v>
      </c>
      <c r="B2407">
        <v>3917</v>
      </c>
      <c r="C2407" t="s">
        <v>2685</v>
      </c>
      <c r="D2407" s="1">
        <v>3.0109014250060453E-4</v>
      </c>
      <c r="E2407" s="1">
        <v>4.4938827238896196E-6</v>
      </c>
      <c r="F2407" s="1">
        <v>67</v>
      </c>
      <c r="G2407" s="1">
        <v>13157.522987197101</v>
      </c>
      <c r="H2407" s="1">
        <v>11332.967871196999</v>
      </c>
    </row>
    <row r="2408" spans="1:8" x14ac:dyDescent="0.25">
      <c r="A2408">
        <v>2406</v>
      </c>
      <c r="B2408">
        <v>395</v>
      </c>
      <c r="C2408" t="s">
        <v>1578</v>
      </c>
      <c r="D2408" s="1">
        <v>3.6704792568014789E-4</v>
      </c>
      <c r="E2408" s="1">
        <v>4.4761942156115598E-6</v>
      </c>
      <c r="F2408" s="1">
        <v>82</v>
      </c>
      <c r="G2408" s="1">
        <v>12463.6382954451</v>
      </c>
      <c r="H2408" s="1">
        <v>12117.3140228223</v>
      </c>
    </row>
    <row r="2409" spans="1:8" x14ac:dyDescent="0.25">
      <c r="A2409">
        <v>2407</v>
      </c>
      <c r="B2409">
        <v>1360</v>
      </c>
      <c r="C2409" t="s">
        <v>3354</v>
      </c>
      <c r="D2409" s="1">
        <v>6.6934588867128907E-5</v>
      </c>
      <c r="E2409" s="1">
        <v>4.4623059244752604E-6</v>
      </c>
      <c r="F2409" s="1">
        <v>15</v>
      </c>
      <c r="G2409" s="1">
        <v>14450.202675520301</v>
      </c>
      <c r="H2409" s="1">
        <v>1394.69663050862</v>
      </c>
    </row>
    <row r="2410" spans="1:8" x14ac:dyDescent="0.25">
      <c r="A2410">
        <v>2408</v>
      </c>
      <c r="B2410">
        <v>9841</v>
      </c>
      <c r="C2410" t="s">
        <v>961</v>
      </c>
      <c r="D2410" s="1">
        <v>2.6759476813264862E-5</v>
      </c>
      <c r="E2410" s="1">
        <v>4.4599128022108103E-6</v>
      </c>
      <c r="F2410" s="1">
        <v>6</v>
      </c>
      <c r="G2410" s="1">
        <v>830.50118554933795</v>
      </c>
      <c r="H2410" s="1">
        <v>830.50118554933795</v>
      </c>
    </row>
    <row r="2411" spans="1:8" x14ac:dyDescent="0.25">
      <c r="A2411">
        <v>2409</v>
      </c>
      <c r="B2411">
        <v>8330</v>
      </c>
      <c r="C2411" t="s">
        <v>1525</v>
      </c>
      <c r="D2411" s="1">
        <v>1.321034383019406E-5</v>
      </c>
      <c r="E2411" s="1">
        <v>4.4034479433980199E-6</v>
      </c>
      <c r="F2411" s="1">
        <v>3</v>
      </c>
      <c r="G2411" s="1">
        <v>1827.12414229722</v>
      </c>
      <c r="H2411" s="1">
        <v>437.47532040812399</v>
      </c>
    </row>
    <row r="2412" spans="1:8" x14ac:dyDescent="0.25">
      <c r="A2412">
        <v>2410</v>
      </c>
      <c r="B2412">
        <v>6675</v>
      </c>
      <c r="C2412" t="s">
        <v>3553</v>
      </c>
      <c r="D2412" s="1">
        <v>3.0793772068665065E-5</v>
      </c>
      <c r="E2412" s="1">
        <v>4.3991102955235804E-6</v>
      </c>
      <c r="F2412" s="1">
        <v>7</v>
      </c>
      <c r="G2412" s="1">
        <v>4759.8894552207703</v>
      </c>
      <c r="H2412" s="1">
        <v>1128.58568748779</v>
      </c>
    </row>
    <row r="2413" spans="1:8" x14ac:dyDescent="0.25">
      <c r="A2413">
        <v>2411</v>
      </c>
      <c r="B2413">
        <v>791</v>
      </c>
      <c r="C2413" t="s">
        <v>3035</v>
      </c>
      <c r="D2413" s="1">
        <v>9.6717294389795638E-5</v>
      </c>
      <c r="E2413" s="1">
        <v>4.3962406540816199E-6</v>
      </c>
      <c r="F2413" s="1">
        <v>22</v>
      </c>
      <c r="G2413" s="1">
        <v>18111.072869654199</v>
      </c>
      <c r="H2413" s="1">
        <v>2064.5249156793602</v>
      </c>
    </row>
    <row r="2414" spans="1:8" x14ac:dyDescent="0.25">
      <c r="A2414">
        <v>2412</v>
      </c>
      <c r="B2414">
        <v>6333</v>
      </c>
      <c r="C2414" t="s">
        <v>1649</v>
      </c>
      <c r="D2414" s="1">
        <v>1.318147058580822E-5</v>
      </c>
      <c r="E2414" s="1">
        <v>4.3938235286027402E-6</v>
      </c>
      <c r="F2414" s="1">
        <v>3</v>
      </c>
      <c r="G2414" s="1">
        <v>12995.158311609501</v>
      </c>
      <c r="H2414" s="1">
        <v>12414.5773946175</v>
      </c>
    </row>
    <row r="2415" spans="1:8" x14ac:dyDescent="0.25">
      <c r="A2415">
        <v>2413</v>
      </c>
      <c r="B2415">
        <v>7824</v>
      </c>
      <c r="C2415" t="s">
        <v>3228</v>
      </c>
      <c r="D2415" s="1">
        <v>4.3596105921312402E-6</v>
      </c>
      <c r="E2415" s="1">
        <v>4.3596105921312402E-6</v>
      </c>
      <c r="F2415" s="1">
        <v>1</v>
      </c>
      <c r="G2415" s="1">
        <v>1914.41160617836</v>
      </c>
      <c r="H2415" s="1">
        <v>0</v>
      </c>
    </row>
    <row r="2416" spans="1:8" x14ac:dyDescent="0.25">
      <c r="A2416">
        <v>2414</v>
      </c>
      <c r="B2416">
        <v>9727</v>
      </c>
      <c r="C2416" t="s">
        <v>1360</v>
      </c>
      <c r="D2416" s="1">
        <v>1.3053756016125779E-5</v>
      </c>
      <c r="E2416" s="1">
        <v>4.3512520053752598E-6</v>
      </c>
      <c r="F2416" s="1">
        <v>3</v>
      </c>
      <c r="G2416" s="1">
        <v>545.86639956631495</v>
      </c>
      <c r="H2416" s="1">
        <v>545.86639956631495</v>
      </c>
    </row>
    <row r="2417" spans="1:8" x14ac:dyDescent="0.25">
      <c r="A2417">
        <v>2415</v>
      </c>
      <c r="B2417">
        <v>7788</v>
      </c>
      <c r="C2417" t="s">
        <v>2590</v>
      </c>
      <c r="D2417" s="1">
        <v>3.9145384985059259E-5</v>
      </c>
      <c r="E2417" s="1">
        <v>4.3494872205621396E-6</v>
      </c>
      <c r="F2417" s="1">
        <v>9</v>
      </c>
      <c r="G2417" s="1">
        <v>2052.6488008010801</v>
      </c>
      <c r="H2417" s="1">
        <v>2052.6488008010801</v>
      </c>
    </row>
    <row r="2418" spans="1:8" x14ac:dyDescent="0.25">
      <c r="A2418">
        <v>2416</v>
      </c>
      <c r="B2418">
        <v>2056</v>
      </c>
      <c r="C2418" t="s">
        <v>2530</v>
      </c>
      <c r="D2418" s="1">
        <v>7.3658437194890417E-5</v>
      </c>
      <c r="E2418" s="1">
        <v>4.33284924675826E-6</v>
      </c>
      <c r="F2418" s="1">
        <v>17</v>
      </c>
      <c r="G2418" s="1">
        <v>10478.250829468099</v>
      </c>
      <c r="H2418" s="1">
        <v>2805.97166619781</v>
      </c>
    </row>
    <row r="2419" spans="1:8" x14ac:dyDescent="0.25">
      <c r="A2419">
        <v>2417</v>
      </c>
      <c r="B2419">
        <v>260</v>
      </c>
      <c r="C2419" t="s">
        <v>2641</v>
      </c>
      <c r="D2419" s="1">
        <v>1.9846980833515272E-4</v>
      </c>
      <c r="E2419" s="1">
        <v>4.3145610507641898E-6</v>
      </c>
      <c r="F2419" s="1">
        <v>46</v>
      </c>
      <c r="G2419" s="1">
        <v>18413.6994193305</v>
      </c>
      <c r="H2419" s="1">
        <v>4930.3504613466303</v>
      </c>
    </row>
    <row r="2420" spans="1:8" x14ac:dyDescent="0.25">
      <c r="A2420">
        <v>2418</v>
      </c>
      <c r="B2420">
        <v>8777</v>
      </c>
      <c r="C2420" t="s">
        <v>3598</v>
      </c>
      <c r="D2420" s="1">
        <v>8.5873142608347395E-6</v>
      </c>
      <c r="E2420" s="1">
        <v>4.2936571304173698E-6</v>
      </c>
      <c r="F2420" s="1">
        <v>2</v>
      </c>
      <c r="G2420" s="1">
        <v>1752.45869542797</v>
      </c>
      <c r="H2420" s="1">
        <v>0</v>
      </c>
    </row>
    <row r="2421" spans="1:8" x14ac:dyDescent="0.25">
      <c r="A2421">
        <v>2419</v>
      </c>
      <c r="B2421">
        <v>4616</v>
      </c>
      <c r="C2421" t="s">
        <v>1641</v>
      </c>
      <c r="D2421" s="1">
        <v>3.847815090049185E-5</v>
      </c>
      <c r="E2421" s="1">
        <v>4.2753501000546502E-6</v>
      </c>
      <c r="F2421" s="1">
        <v>9</v>
      </c>
      <c r="G2421" s="1">
        <v>21371.227345256098</v>
      </c>
      <c r="H2421" s="1">
        <v>15185.53944955</v>
      </c>
    </row>
    <row r="2422" spans="1:8" x14ac:dyDescent="0.25">
      <c r="A2422">
        <v>2420</v>
      </c>
      <c r="B2422">
        <v>3894</v>
      </c>
      <c r="C2422" t="s">
        <v>2537</v>
      </c>
      <c r="D2422" s="1">
        <v>1.5786653823663167E-4</v>
      </c>
      <c r="E2422" s="1">
        <v>4.2666631955846397E-6</v>
      </c>
      <c r="F2422" s="1">
        <v>37</v>
      </c>
      <c r="G2422" s="1">
        <v>19455.5120216668</v>
      </c>
      <c r="H2422" s="1">
        <v>5377.6553513262697</v>
      </c>
    </row>
    <row r="2423" spans="1:8" x14ac:dyDescent="0.25">
      <c r="A2423">
        <v>2421</v>
      </c>
      <c r="B2423">
        <v>6777</v>
      </c>
      <c r="C2423" t="s">
        <v>2692</v>
      </c>
      <c r="D2423" s="1">
        <v>1.7061509515111839E-5</v>
      </c>
      <c r="E2423" s="1">
        <v>4.2653773787779597E-6</v>
      </c>
      <c r="F2423" s="1">
        <v>4</v>
      </c>
      <c r="G2423" s="1">
        <v>11312.8172518387</v>
      </c>
      <c r="H2423" s="1">
        <v>1034.6973714203</v>
      </c>
    </row>
    <row r="2424" spans="1:8" x14ac:dyDescent="0.25">
      <c r="A2424">
        <v>2422</v>
      </c>
      <c r="B2424">
        <v>5237</v>
      </c>
      <c r="C2424" t="s">
        <v>1614</v>
      </c>
      <c r="D2424" s="1">
        <v>2.1721085081954786E-4</v>
      </c>
      <c r="E2424" s="1">
        <v>4.25903629057937E-6</v>
      </c>
      <c r="F2424" s="1">
        <v>51</v>
      </c>
      <c r="G2424" s="1">
        <v>43657.3062760998</v>
      </c>
      <c r="H2424" s="1">
        <v>43657.3062760998</v>
      </c>
    </row>
    <row r="2425" spans="1:8" x14ac:dyDescent="0.25">
      <c r="A2425">
        <v>2423</v>
      </c>
      <c r="B2425">
        <v>4682</v>
      </c>
      <c r="C2425" t="s">
        <v>2810</v>
      </c>
      <c r="D2425" s="1">
        <v>2.5382008600263719E-5</v>
      </c>
      <c r="E2425" s="1">
        <v>4.2303347667106201E-6</v>
      </c>
      <c r="F2425" s="1">
        <v>6</v>
      </c>
      <c r="G2425" s="1">
        <v>2115.1185675861402</v>
      </c>
      <c r="H2425" s="1">
        <v>778.44518397126103</v>
      </c>
    </row>
    <row r="2426" spans="1:8" x14ac:dyDescent="0.25">
      <c r="A2426">
        <v>2424</v>
      </c>
      <c r="B2426">
        <v>4825</v>
      </c>
      <c r="C2426" t="s">
        <v>2561</v>
      </c>
      <c r="D2426" s="1">
        <v>1.2637426489244429E-5</v>
      </c>
      <c r="E2426" s="1">
        <v>4.2124754964148098E-6</v>
      </c>
      <c r="F2426" s="1">
        <v>3</v>
      </c>
      <c r="G2426" s="1">
        <v>6534.2585947675998</v>
      </c>
      <c r="H2426" s="1">
        <v>1087.1798207298</v>
      </c>
    </row>
    <row r="2427" spans="1:8" x14ac:dyDescent="0.25">
      <c r="A2427">
        <v>2425</v>
      </c>
      <c r="B2427">
        <v>5659</v>
      </c>
      <c r="C2427" t="s">
        <v>3041</v>
      </c>
      <c r="D2427" s="1">
        <v>6.2696348419104709E-4</v>
      </c>
      <c r="E2427" s="1">
        <v>4.2078086187318597E-6</v>
      </c>
      <c r="F2427" s="1">
        <v>149</v>
      </c>
      <c r="G2427" s="1">
        <v>16905.478822208701</v>
      </c>
      <c r="H2427" s="1">
        <v>16905.478822208701</v>
      </c>
    </row>
    <row r="2428" spans="1:8" x14ac:dyDescent="0.25">
      <c r="A2428">
        <v>2426</v>
      </c>
      <c r="B2428">
        <v>6973</v>
      </c>
      <c r="C2428" t="s">
        <v>484</v>
      </c>
      <c r="D2428" s="1">
        <v>4.1876829301066002E-6</v>
      </c>
      <c r="E2428" s="1">
        <v>4.1876829301066002E-6</v>
      </c>
      <c r="F2428" s="1">
        <v>1</v>
      </c>
      <c r="G2428" s="1">
        <v>2579.2739382382001</v>
      </c>
      <c r="H2428" s="1">
        <v>618.19552496521601</v>
      </c>
    </row>
    <row r="2429" spans="1:8" x14ac:dyDescent="0.25">
      <c r="A2429">
        <v>2427</v>
      </c>
      <c r="B2429">
        <v>2181</v>
      </c>
      <c r="C2429" t="s">
        <v>2410</v>
      </c>
      <c r="D2429" s="1">
        <v>1.9629684010191489E-4</v>
      </c>
      <c r="E2429" s="1">
        <v>4.1765285128066996E-6</v>
      </c>
      <c r="F2429" s="1">
        <v>47</v>
      </c>
      <c r="G2429" s="1">
        <v>20163.9647473398</v>
      </c>
      <c r="H2429" s="1">
        <v>4486.5579499425903</v>
      </c>
    </row>
    <row r="2430" spans="1:8" x14ac:dyDescent="0.25">
      <c r="A2430">
        <v>2428</v>
      </c>
      <c r="B2430">
        <v>839</v>
      </c>
      <c r="C2430" t="s">
        <v>1639</v>
      </c>
      <c r="D2430" s="1">
        <v>2.5056713028233996E-5</v>
      </c>
      <c r="E2430" s="1">
        <v>4.1761188380389996E-6</v>
      </c>
      <c r="F2430" s="1">
        <v>6</v>
      </c>
      <c r="G2430" s="1">
        <v>16240.373735561199</v>
      </c>
      <c r="H2430" s="1">
        <v>652.5483258726</v>
      </c>
    </row>
    <row r="2431" spans="1:8" x14ac:dyDescent="0.25">
      <c r="A2431">
        <v>2429</v>
      </c>
      <c r="B2431">
        <v>5223</v>
      </c>
      <c r="C2431" t="s">
        <v>3288</v>
      </c>
      <c r="D2431" s="1">
        <v>1.2514612195109791E-5</v>
      </c>
      <c r="E2431" s="1">
        <v>4.1715373983699299E-6</v>
      </c>
      <c r="F2431" s="1">
        <v>3</v>
      </c>
      <c r="G2431" s="1">
        <v>4340.9856832884898</v>
      </c>
      <c r="H2431" s="1">
        <v>222.81261025939401</v>
      </c>
    </row>
    <row r="2432" spans="1:8" x14ac:dyDescent="0.25">
      <c r="A2432">
        <v>2430</v>
      </c>
      <c r="B2432">
        <v>8784</v>
      </c>
      <c r="C2432" t="s">
        <v>276</v>
      </c>
      <c r="D2432" s="1">
        <v>2.501191745541936E-5</v>
      </c>
      <c r="E2432" s="1">
        <v>4.16865290923656E-6</v>
      </c>
      <c r="F2432" s="1">
        <v>6</v>
      </c>
      <c r="G2432" s="1">
        <v>2866.5184847299602</v>
      </c>
      <c r="H2432" s="1">
        <v>685.52339813512197</v>
      </c>
    </row>
    <row r="2433" spans="1:8" x14ac:dyDescent="0.25">
      <c r="A2433">
        <v>2431</v>
      </c>
      <c r="B2433">
        <v>7508</v>
      </c>
      <c r="C2433" t="s">
        <v>2581</v>
      </c>
      <c r="D2433" s="1">
        <v>3.8737483448571816E-4</v>
      </c>
      <c r="E2433" s="1">
        <v>4.1653208009217004E-6</v>
      </c>
      <c r="F2433" s="1">
        <v>93</v>
      </c>
      <c r="G2433" s="1">
        <v>12300.8206258911</v>
      </c>
      <c r="H2433" s="1">
        <v>10732.618808081899</v>
      </c>
    </row>
    <row r="2434" spans="1:8" x14ac:dyDescent="0.25">
      <c r="A2434">
        <v>2432</v>
      </c>
      <c r="B2434">
        <v>946</v>
      </c>
      <c r="C2434" t="s">
        <v>3330</v>
      </c>
      <c r="D2434" s="1">
        <v>1.4567354400967306E-4</v>
      </c>
      <c r="E2434" s="1">
        <v>4.1621012574192298E-6</v>
      </c>
      <c r="F2434" s="1">
        <v>35</v>
      </c>
      <c r="G2434" s="1">
        <v>13838.427484080001</v>
      </c>
      <c r="H2434" s="1">
        <v>6806.4297518049598</v>
      </c>
    </row>
    <row r="2435" spans="1:8" x14ac:dyDescent="0.25">
      <c r="A2435">
        <v>2433</v>
      </c>
      <c r="B2435">
        <v>4391</v>
      </c>
      <c r="C2435" t="s">
        <v>2894</v>
      </c>
      <c r="D2435" s="1">
        <v>8.2761331788251E-6</v>
      </c>
      <c r="E2435" s="1">
        <v>4.13806658941255E-6</v>
      </c>
      <c r="F2435" s="1">
        <v>2</v>
      </c>
      <c r="G2435" s="1">
        <v>44962.857469601302</v>
      </c>
      <c r="H2435" s="1">
        <v>6257.9857884610801</v>
      </c>
    </row>
    <row r="2436" spans="1:8" x14ac:dyDescent="0.25">
      <c r="A2436">
        <v>2434</v>
      </c>
      <c r="B2436">
        <v>2882</v>
      </c>
      <c r="C2436" t="s">
        <v>3002</v>
      </c>
      <c r="D2436" s="1">
        <v>3.6586431217397675E-4</v>
      </c>
      <c r="E2436" s="1">
        <v>4.1108349682469299E-6</v>
      </c>
      <c r="F2436" s="1">
        <v>89</v>
      </c>
      <c r="G2436" s="1">
        <v>19693.5360576776</v>
      </c>
      <c r="H2436" s="1">
        <v>8401.1792694205906</v>
      </c>
    </row>
    <row r="2437" spans="1:8" x14ac:dyDescent="0.25">
      <c r="A2437">
        <v>2435</v>
      </c>
      <c r="B2437">
        <v>3836</v>
      </c>
      <c r="C2437" t="s">
        <v>3152</v>
      </c>
      <c r="D2437" s="1">
        <v>1.5187739466150554E-4</v>
      </c>
      <c r="E2437" s="1">
        <v>4.1047944503109602E-6</v>
      </c>
      <c r="F2437" s="1">
        <v>37</v>
      </c>
      <c r="G2437" s="1">
        <v>3654.02833637606</v>
      </c>
      <c r="H2437" s="1">
        <v>3654.02833637606</v>
      </c>
    </row>
    <row r="2438" spans="1:8" x14ac:dyDescent="0.25">
      <c r="A2438">
        <v>2436</v>
      </c>
      <c r="B2438">
        <v>193</v>
      </c>
      <c r="C2438" t="s">
        <v>1629</v>
      </c>
      <c r="D2438" s="1">
        <v>2.0426160027852651E-5</v>
      </c>
      <c r="E2438" s="1">
        <v>4.0852320055705303E-6</v>
      </c>
      <c r="F2438" s="1">
        <v>5</v>
      </c>
      <c r="G2438" s="1">
        <v>8376.3930522267801</v>
      </c>
      <c r="H2438" s="1">
        <v>449.15832387719797</v>
      </c>
    </row>
    <row r="2439" spans="1:8" x14ac:dyDescent="0.25">
      <c r="A2439">
        <v>2437</v>
      </c>
      <c r="B2439">
        <v>2445</v>
      </c>
      <c r="C2439" t="s">
        <v>2601</v>
      </c>
      <c r="D2439" s="1">
        <v>4.0796284687288102E-6</v>
      </c>
      <c r="E2439" s="1">
        <v>4.0796284687288102E-6</v>
      </c>
      <c r="F2439" s="1">
        <v>1</v>
      </c>
      <c r="G2439" s="1">
        <v>6524.9257970072304</v>
      </c>
      <c r="H2439" s="1">
        <v>51.533247399590202</v>
      </c>
    </row>
    <row r="2440" spans="1:8" x14ac:dyDescent="0.25">
      <c r="A2440">
        <v>2438</v>
      </c>
      <c r="B2440">
        <v>726</v>
      </c>
      <c r="C2440" t="s">
        <v>3390</v>
      </c>
      <c r="D2440" s="1">
        <v>1.9560498707353054E-4</v>
      </c>
      <c r="E2440" s="1">
        <v>4.0751038973652197E-6</v>
      </c>
      <c r="F2440" s="1">
        <v>48</v>
      </c>
      <c r="G2440" s="1">
        <v>16837.454091283002</v>
      </c>
      <c r="H2440" s="1">
        <v>5364.61384749025</v>
      </c>
    </row>
    <row r="2441" spans="1:8" x14ac:dyDescent="0.25">
      <c r="A2441">
        <v>2439</v>
      </c>
      <c r="B2441">
        <v>8271</v>
      </c>
      <c r="C2441" t="s">
        <v>2918</v>
      </c>
      <c r="D2441" s="1">
        <v>1.6221139467379919E-5</v>
      </c>
      <c r="E2441" s="1">
        <v>4.0552848668449796E-6</v>
      </c>
      <c r="F2441" s="1">
        <v>4</v>
      </c>
      <c r="G2441" s="1">
        <v>5053.4948786331997</v>
      </c>
      <c r="H2441" s="1">
        <v>3504.9564561307502</v>
      </c>
    </row>
    <row r="2442" spans="1:8" x14ac:dyDescent="0.25">
      <c r="A2442">
        <v>2440</v>
      </c>
      <c r="B2442">
        <v>1259</v>
      </c>
      <c r="C2442" t="s">
        <v>2625</v>
      </c>
      <c r="D2442" s="1">
        <v>4.8632534311802517E-4</v>
      </c>
      <c r="E2442" s="1">
        <v>4.0527111926502097E-6</v>
      </c>
      <c r="F2442" s="1">
        <v>120</v>
      </c>
      <c r="G2442" s="1">
        <v>13269.338951448</v>
      </c>
      <c r="H2442" s="1">
        <v>11864.172136084801</v>
      </c>
    </row>
    <row r="2443" spans="1:8" x14ac:dyDescent="0.25">
      <c r="A2443">
        <v>2441</v>
      </c>
      <c r="B2443">
        <v>3969</v>
      </c>
      <c r="C2443" t="s">
        <v>3062</v>
      </c>
      <c r="D2443" s="1">
        <v>1.7778148477302355E-4</v>
      </c>
      <c r="E2443" s="1">
        <v>4.0404882902959899E-6</v>
      </c>
      <c r="F2443" s="1">
        <v>44</v>
      </c>
      <c r="G2443" s="1">
        <v>6361.06257039292</v>
      </c>
      <c r="H2443" s="1">
        <v>4766.0600680957004</v>
      </c>
    </row>
    <row r="2444" spans="1:8" x14ac:dyDescent="0.25">
      <c r="A2444">
        <v>2442</v>
      </c>
      <c r="B2444">
        <v>2281</v>
      </c>
      <c r="C2444" t="s">
        <v>3340</v>
      </c>
      <c r="D2444" s="1">
        <v>1.2115339663016969E-4</v>
      </c>
      <c r="E2444" s="1">
        <v>4.0384465543389896E-6</v>
      </c>
      <c r="F2444" s="1">
        <v>30</v>
      </c>
      <c r="G2444" s="1">
        <v>11198.0443366785</v>
      </c>
      <c r="H2444" s="1">
        <v>3322.8701329362998</v>
      </c>
    </row>
    <row r="2445" spans="1:8" x14ac:dyDescent="0.25">
      <c r="A2445">
        <v>2443</v>
      </c>
      <c r="B2445">
        <v>5023</v>
      </c>
      <c r="C2445" t="s">
        <v>172</v>
      </c>
      <c r="D2445" s="1">
        <v>1.2109121313803789E-5</v>
      </c>
      <c r="E2445" s="1">
        <v>4.0363737712679299E-6</v>
      </c>
      <c r="F2445" s="1">
        <v>3</v>
      </c>
      <c r="G2445" s="1">
        <v>3624.8586187323199</v>
      </c>
      <c r="H2445" s="1">
        <v>305.36685150682899</v>
      </c>
    </row>
    <row r="2446" spans="1:8" x14ac:dyDescent="0.25">
      <c r="A2446">
        <v>2444</v>
      </c>
      <c r="B2446">
        <v>180</v>
      </c>
      <c r="C2446" t="s">
        <v>1665</v>
      </c>
      <c r="D2446" s="1">
        <v>1.2011605537808129E-5</v>
      </c>
      <c r="E2446" s="1">
        <v>4.0038685126027097E-6</v>
      </c>
      <c r="F2446" s="1">
        <v>3</v>
      </c>
      <c r="G2446" s="1">
        <v>29084.5610050578</v>
      </c>
      <c r="H2446" s="1">
        <v>859.68237392015601</v>
      </c>
    </row>
    <row r="2447" spans="1:8" x14ac:dyDescent="0.25">
      <c r="A2447">
        <v>2445</v>
      </c>
      <c r="B2447">
        <v>1418</v>
      </c>
      <c r="C2447" t="s">
        <v>3130</v>
      </c>
      <c r="D2447" s="1">
        <v>2.080451581260879E-4</v>
      </c>
      <c r="E2447" s="1">
        <v>4.0008684255016902E-6</v>
      </c>
      <c r="F2447" s="1">
        <v>52</v>
      </c>
      <c r="G2447" s="1">
        <v>6584.4716630735102</v>
      </c>
      <c r="H2447" s="1">
        <v>6584.4716630735102</v>
      </c>
    </row>
    <row r="2448" spans="1:8" x14ac:dyDescent="0.25">
      <c r="A2448">
        <v>2446</v>
      </c>
      <c r="B2448">
        <v>5970</v>
      </c>
      <c r="C2448" t="s">
        <v>1667</v>
      </c>
      <c r="D2448" s="1">
        <v>3.9985442805475903E-6</v>
      </c>
      <c r="E2448" s="1">
        <v>3.9985442805475903E-6</v>
      </c>
      <c r="F2448" s="1">
        <v>1</v>
      </c>
      <c r="G2448" s="1">
        <v>8337.7277138722802</v>
      </c>
      <c r="H2448" s="1">
        <v>291.98826155241102</v>
      </c>
    </row>
    <row r="2449" spans="1:8" x14ac:dyDescent="0.25">
      <c r="A2449">
        <v>2447</v>
      </c>
      <c r="B2449">
        <v>5792</v>
      </c>
      <c r="C2449" t="s">
        <v>2527</v>
      </c>
      <c r="D2449" s="1">
        <v>3.1828514371688479E-5</v>
      </c>
      <c r="E2449" s="1">
        <v>3.9785642964610599E-6</v>
      </c>
      <c r="F2449" s="1">
        <v>8</v>
      </c>
      <c r="G2449" s="1">
        <v>2881.8433923593302</v>
      </c>
      <c r="H2449" s="1">
        <v>791.07075057367103</v>
      </c>
    </row>
    <row r="2450" spans="1:8" x14ac:dyDescent="0.25">
      <c r="A2450">
        <v>2448</v>
      </c>
      <c r="B2450">
        <v>717</v>
      </c>
      <c r="C2450" t="s">
        <v>3053</v>
      </c>
      <c r="D2450" s="1">
        <v>2.0274087109569327E-4</v>
      </c>
      <c r="E2450" s="1">
        <v>3.9753111979547702E-6</v>
      </c>
      <c r="F2450" s="1">
        <v>51</v>
      </c>
      <c r="G2450" s="1">
        <v>10192.358252915699</v>
      </c>
      <c r="H2450" s="1">
        <v>4954.2228455501299</v>
      </c>
    </row>
    <row r="2451" spans="1:8" x14ac:dyDescent="0.25">
      <c r="A2451">
        <v>2449</v>
      </c>
      <c r="B2451">
        <v>9195</v>
      </c>
      <c r="C2451" t="s">
        <v>3322</v>
      </c>
      <c r="D2451" s="1">
        <v>7.0871120864666277E-5</v>
      </c>
      <c r="E2451" s="1">
        <v>3.9372844924814599E-6</v>
      </c>
      <c r="F2451" s="1">
        <v>18</v>
      </c>
      <c r="G2451" s="1">
        <v>1901.6084191907401</v>
      </c>
      <c r="H2451" s="1">
        <v>1901.6084191907401</v>
      </c>
    </row>
    <row r="2452" spans="1:8" x14ac:dyDescent="0.25">
      <c r="A2452">
        <v>2450</v>
      </c>
      <c r="B2452">
        <v>7432</v>
      </c>
      <c r="C2452" t="s">
        <v>1577</v>
      </c>
      <c r="D2452" s="1">
        <v>4.7196873772961042E-5</v>
      </c>
      <c r="E2452" s="1">
        <v>3.9330728144134202E-6</v>
      </c>
      <c r="F2452" s="1">
        <v>12</v>
      </c>
      <c r="G2452" s="1">
        <v>5262.4562367692597</v>
      </c>
      <c r="H2452" s="1">
        <v>1032.2982436884299</v>
      </c>
    </row>
    <row r="2453" spans="1:8" x14ac:dyDescent="0.25">
      <c r="A2453">
        <v>2451</v>
      </c>
      <c r="B2453">
        <v>5148</v>
      </c>
      <c r="C2453" t="s">
        <v>3268</v>
      </c>
      <c r="D2453" s="1">
        <v>6.6803272560220261E-5</v>
      </c>
      <c r="E2453" s="1">
        <v>3.9296042682482504E-6</v>
      </c>
      <c r="F2453" s="1">
        <v>17</v>
      </c>
      <c r="G2453" s="1">
        <v>2541.7011083090902</v>
      </c>
      <c r="H2453" s="1">
        <v>1383.12161860733</v>
      </c>
    </row>
    <row r="2454" spans="1:8" x14ac:dyDescent="0.25">
      <c r="A2454">
        <v>2452</v>
      </c>
      <c r="B2454">
        <v>4363</v>
      </c>
      <c r="C2454" t="s">
        <v>1911</v>
      </c>
      <c r="D2454" s="1">
        <v>3.9205525354706896E-5</v>
      </c>
      <c r="E2454" s="1">
        <v>3.9205525354706899E-6</v>
      </c>
      <c r="F2454" s="1">
        <v>10</v>
      </c>
      <c r="G2454" s="1">
        <v>8485.2436875039293</v>
      </c>
      <c r="H2454" s="1">
        <v>1211.75709118653</v>
      </c>
    </row>
    <row r="2455" spans="1:8" x14ac:dyDescent="0.25">
      <c r="A2455">
        <v>2453</v>
      </c>
      <c r="B2455">
        <v>1446</v>
      </c>
      <c r="C2455" t="s">
        <v>3442</v>
      </c>
      <c r="D2455" s="1">
        <v>7.4186006190221022E-5</v>
      </c>
      <c r="E2455" s="1">
        <v>3.9045266415905802E-6</v>
      </c>
      <c r="F2455" s="1">
        <v>19</v>
      </c>
      <c r="G2455" s="1">
        <v>4938.4037740496096</v>
      </c>
      <c r="H2455" s="1">
        <v>2645.4949162277298</v>
      </c>
    </row>
    <row r="2456" spans="1:8" x14ac:dyDescent="0.25">
      <c r="A2456">
        <v>2454</v>
      </c>
      <c r="B2456">
        <v>7858</v>
      </c>
      <c r="C2456" t="s">
        <v>3103</v>
      </c>
      <c r="D2456" s="1">
        <v>1.5607024303276959E-5</v>
      </c>
      <c r="E2456" s="1">
        <v>3.9017560758192398E-6</v>
      </c>
      <c r="F2456" s="1">
        <v>4</v>
      </c>
      <c r="G2456" s="1">
        <v>1389.3312366026801</v>
      </c>
      <c r="H2456" s="1">
        <v>240.53684838618599</v>
      </c>
    </row>
    <row r="2457" spans="1:8" x14ac:dyDescent="0.25">
      <c r="A2457">
        <v>2455</v>
      </c>
      <c r="B2457">
        <v>5191</v>
      </c>
      <c r="C2457" t="s">
        <v>3250</v>
      </c>
      <c r="D2457" s="1">
        <v>7.8018645673940391E-5</v>
      </c>
      <c r="E2457" s="1">
        <v>3.9009322836970197E-6</v>
      </c>
      <c r="F2457" s="1">
        <v>20</v>
      </c>
      <c r="G2457" s="1">
        <v>2883.3046768489899</v>
      </c>
      <c r="H2457" s="1">
        <v>2883.3046768489899</v>
      </c>
    </row>
    <row r="2458" spans="1:8" x14ac:dyDescent="0.25">
      <c r="A2458">
        <v>2456</v>
      </c>
      <c r="B2458">
        <v>5484</v>
      </c>
      <c r="C2458" t="s">
        <v>2114</v>
      </c>
      <c r="D2458" s="1">
        <v>3.8878269375899898E-6</v>
      </c>
      <c r="E2458" s="1">
        <v>3.8878269375899898E-6</v>
      </c>
      <c r="F2458" s="1">
        <v>1</v>
      </c>
      <c r="G2458" s="1">
        <v>8681.8427207438599</v>
      </c>
      <c r="H2458" s="1">
        <v>8681.8427207438599</v>
      </c>
    </row>
    <row r="2459" spans="1:8" x14ac:dyDescent="0.25">
      <c r="A2459">
        <v>2457</v>
      </c>
      <c r="B2459">
        <v>4545</v>
      </c>
      <c r="C2459" t="s">
        <v>2480</v>
      </c>
      <c r="D2459" s="1">
        <v>3.962066532677555E-4</v>
      </c>
      <c r="E2459" s="1">
        <v>3.8466665365801503E-6</v>
      </c>
      <c r="F2459" s="1">
        <v>103</v>
      </c>
      <c r="G2459" s="1">
        <v>17006.0385323146</v>
      </c>
      <c r="H2459" s="1">
        <v>11237.3874533587</v>
      </c>
    </row>
    <row r="2460" spans="1:8" x14ac:dyDescent="0.25">
      <c r="A2460">
        <v>2458</v>
      </c>
      <c r="B2460">
        <v>6304</v>
      </c>
      <c r="C2460" t="s">
        <v>2028</v>
      </c>
      <c r="D2460" s="1">
        <v>2.1775480218126192E-4</v>
      </c>
      <c r="E2460" s="1">
        <v>3.8202596873905598E-6</v>
      </c>
      <c r="F2460" s="1">
        <v>57</v>
      </c>
      <c r="G2460" s="1">
        <v>7868.7696022916798</v>
      </c>
      <c r="H2460" s="1">
        <v>7868.7696022916798</v>
      </c>
    </row>
    <row r="2461" spans="1:8" x14ac:dyDescent="0.25">
      <c r="A2461">
        <v>2459</v>
      </c>
      <c r="B2461">
        <v>2249</v>
      </c>
      <c r="C2461" t="s">
        <v>3055</v>
      </c>
      <c r="D2461" s="1">
        <v>6.082863482472656E-5</v>
      </c>
      <c r="E2461" s="1">
        <v>3.80178967654541E-6</v>
      </c>
      <c r="F2461" s="1">
        <v>16</v>
      </c>
      <c r="G2461" s="1">
        <v>2098.96008368709</v>
      </c>
      <c r="H2461" s="1">
        <v>2098.96008368709</v>
      </c>
    </row>
    <row r="2462" spans="1:8" x14ac:dyDescent="0.25">
      <c r="A2462">
        <v>2460</v>
      </c>
      <c r="B2462">
        <v>814</v>
      </c>
      <c r="C2462" t="s">
        <v>3141</v>
      </c>
      <c r="D2462" s="1">
        <v>2.5744832670387908E-4</v>
      </c>
      <c r="E2462" s="1">
        <v>3.7860048044688102E-6</v>
      </c>
      <c r="F2462" s="1">
        <v>68</v>
      </c>
      <c r="G2462" s="1">
        <v>9630.8272563572991</v>
      </c>
      <c r="H2462" s="1">
        <v>9630.8272563572991</v>
      </c>
    </row>
    <row r="2463" spans="1:8" x14ac:dyDescent="0.25">
      <c r="A2463">
        <v>2461</v>
      </c>
      <c r="B2463">
        <v>1279</v>
      </c>
      <c r="C2463" t="s">
        <v>1858</v>
      </c>
      <c r="D2463" s="1">
        <v>8.1584356398929517E-4</v>
      </c>
      <c r="E2463" s="1">
        <v>3.7253130775766901E-6</v>
      </c>
      <c r="F2463" s="1">
        <v>219</v>
      </c>
      <c r="G2463" s="1">
        <v>23052.1801208654</v>
      </c>
      <c r="H2463" s="1">
        <v>23052.1801208654</v>
      </c>
    </row>
    <row r="2464" spans="1:8" x14ac:dyDescent="0.25">
      <c r="A2464">
        <v>2462</v>
      </c>
      <c r="B2464">
        <v>4106</v>
      </c>
      <c r="C2464" t="s">
        <v>3004</v>
      </c>
      <c r="D2464" s="1">
        <v>1.3778192036919911E-4</v>
      </c>
      <c r="E2464" s="1">
        <v>3.7238356856540301E-6</v>
      </c>
      <c r="F2464" s="1">
        <v>37</v>
      </c>
      <c r="G2464" s="1">
        <v>4637.1495928714703</v>
      </c>
      <c r="H2464" s="1">
        <v>4637.1495928714703</v>
      </c>
    </row>
    <row r="2465" spans="1:8" x14ac:dyDescent="0.25">
      <c r="A2465">
        <v>2463</v>
      </c>
      <c r="B2465">
        <v>9419</v>
      </c>
      <c r="C2465" t="s">
        <v>1352</v>
      </c>
      <c r="D2465" s="1">
        <v>1.104474905600112E-4</v>
      </c>
      <c r="E2465" s="1">
        <v>3.6815830186670402E-6</v>
      </c>
      <c r="F2465" s="1">
        <v>30</v>
      </c>
      <c r="G2465" s="1">
        <v>4821.7264451532701</v>
      </c>
      <c r="H2465" s="1">
        <v>3498.0819493865602</v>
      </c>
    </row>
    <row r="2466" spans="1:8" x14ac:dyDescent="0.25">
      <c r="A2466">
        <v>2464</v>
      </c>
      <c r="B2466">
        <v>10015</v>
      </c>
      <c r="C2466" t="s">
        <v>2157</v>
      </c>
      <c r="D2466" s="1">
        <v>3.6783346746180001E-6</v>
      </c>
      <c r="E2466" s="1">
        <v>3.6783346746180001E-6</v>
      </c>
      <c r="F2466" s="1">
        <v>1</v>
      </c>
      <c r="G2466" s="1">
        <v>22.898750424177301</v>
      </c>
      <c r="H2466" s="1">
        <v>22.898750424177301</v>
      </c>
    </row>
    <row r="2467" spans="1:8" x14ac:dyDescent="0.25">
      <c r="A2467">
        <v>2465</v>
      </c>
      <c r="B2467">
        <v>4535</v>
      </c>
      <c r="C2467" t="s">
        <v>1333</v>
      </c>
      <c r="D2467" s="1">
        <v>5.5070118690787348E-5</v>
      </c>
      <c r="E2467" s="1">
        <v>3.67134124605249E-6</v>
      </c>
      <c r="F2467" s="1">
        <v>15</v>
      </c>
      <c r="G2467" s="1">
        <v>7544.3878490206298</v>
      </c>
      <c r="H2467" s="1">
        <v>1537.62414433701</v>
      </c>
    </row>
    <row r="2468" spans="1:8" x14ac:dyDescent="0.25">
      <c r="A2468">
        <v>2466</v>
      </c>
      <c r="B2468">
        <v>233</v>
      </c>
      <c r="C2468" t="s">
        <v>2695</v>
      </c>
      <c r="D2468" s="1">
        <v>1.82344875300277E-5</v>
      </c>
      <c r="E2468" s="1">
        <v>3.6468975060055398E-6</v>
      </c>
      <c r="F2468" s="1">
        <v>5</v>
      </c>
      <c r="G2468" s="1">
        <v>9572.3733388317196</v>
      </c>
      <c r="H2468" s="1">
        <v>1766.81057084093</v>
      </c>
    </row>
    <row r="2469" spans="1:8" x14ac:dyDescent="0.25">
      <c r="A2469">
        <v>2467</v>
      </c>
      <c r="B2469">
        <v>69</v>
      </c>
      <c r="C2469" t="s">
        <v>3229</v>
      </c>
      <c r="D2469" s="1">
        <v>4.7363214286079251E-5</v>
      </c>
      <c r="E2469" s="1">
        <v>3.6433241758522503E-6</v>
      </c>
      <c r="F2469" s="1">
        <v>13</v>
      </c>
      <c r="G2469" s="1">
        <v>10342.1783582192</v>
      </c>
      <c r="H2469" s="1">
        <v>2227.3023642800599</v>
      </c>
    </row>
    <row r="2470" spans="1:8" x14ac:dyDescent="0.25">
      <c r="A2470">
        <v>2468</v>
      </c>
      <c r="B2470">
        <v>548</v>
      </c>
      <c r="C2470" t="s">
        <v>3362</v>
      </c>
      <c r="D2470" s="1">
        <v>3.2659690286502001E-4</v>
      </c>
      <c r="E2470" s="1">
        <v>3.6288544762780002E-6</v>
      </c>
      <c r="F2470" s="1">
        <v>90</v>
      </c>
      <c r="G2470" s="1">
        <v>15162.361198094501</v>
      </c>
      <c r="H2470" s="1">
        <v>9494.3832413746895</v>
      </c>
    </row>
    <row r="2471" spans="1:8" x14ac:dyDescent="0.25">
      <c r="A2471">
        <v>2469</v>
      </c>
      <c r="B2471">
        <v>7001</v>
      </c>
      <c r="C2471" t="s">
        <v>3353</v>
      </c>
      <c r="D2471" s="1">
        <v>7.2223078068355396E-6</v>
      </c>
      <c r="E2471" s="1">
        <v>3.6111539034177698E-6</v>
      </c>
      <c r="F2471" s="1">
        <v>2</v>
      </c>
      <c r="G2471" s="1">
        <v>301.37802808782999</v>
      </c>
      <c r="H2471" s="1">
        <v>301.37802808782999</v>
      </c>
    </row>
    <row r="2472" spans="1:8" x14ac:dyDescent="0.25">
      <c r="A2472">
        <v>2470</v>
      </c>
      <c r="B2472">
        <v>52</v>
      </c>
      <c r="C2472" t="s">
        <v>1948</v>
      </c>
      <c r="D2472" s="1">
        <v>2.0941357412576164E-4</v>
      </c>
      <c r="E2472" s="1">
        <v>3.6105788642372698E-6</v>
      </c>
      <c r="F2472" s="1">
        <v>58</v>
      </c>
      <c r="G2472" s="1">
        <v>11088.7782714679</v>
      </c>
      <c r="H2472" s="1">
        <v>7090.4474794571097</v>
      </c>
    </row>
    <row r="2473" spans="1:8" x14ac:dyDescent="0.25">
      <c r="A2473">
        <v>2471</v>
      </c>
      <c r="B2473">
        <v>2971</v>
      </c>
      <c r="C2473" t="s">
        <v>3131</v>
      </c>
      <c r="D2473" s="1">
        <v>1.9069779858978141E-4</v>
      </c>
      <c r="E2473" s="1">
        <v>3.5980716715053095E-6</v>
      </c>
      <c r="F2473" s="1">
        <v>53</v>
      </c>
      <c r="G2473" s="1">
        <v>4410.6694744122296</v>
      </c>
      <c r="H2473" s="1">
        <v>4410.6694744122296</v>
      </c>
    </row>
    <row r="2474" spans="1:8" x14ac:dyDescent="0.25">
      <c r="A2474">
        <v>2472</v>
      </c>
      <c r="B2474">
        <v>7055</v>
      </c>
      <c r="C2474" t="s">
        <v>1476</v>
      </c>
      <c r="D2474" s="1">
        <v>1.074757382855592E-4</v>
      </c>
      <c r="E2474" s="1">
        <v>3.5825246095186402E-6</v>
      </c>
      <c r="F2474" s="1">
        <v>30</v>
      </c>
      <c r="G2474" s="1">
        <v>8481.51715006636</v>
      </c>
      <c r="H2474" s="1">
        <v>2687.4494329026002</v>
      </c>
    </row>
    <row r="2475" spans="1:8" x14ac:dyDescent="0.25">
      <c r="A2475">
        <v>2473</v>
      </c>
      <c r="B2475">
        <v>7486</v>
      </c>
      <c r="C2475" t="s">
        <v>2757</v>
      </c>
      <c r="D2475" s="1">
        <v>7.1430733920838202E-6</v>
      </c>
      <c r="E2475" s="1">
        <v>3.5715366960419101E-6</v>
      </c>
      <c r="F2475" s="1">
        <v>2</v>
      </c>
      <c r="G2475" s="1">
        <v>9731.1646325314305</v>
      </c>
      <c r="H2475" s="1">
        <v>176.37561989915201</v>
      </c>
    </row>
    <row r="2476" spans="1:8" x14ac:dyDescent="0.25">
      <c r="A2476">
        <v>2474</v>
      </c>
      <c r="B2476">
        <v>3681</v>
      </c>
      <c r="C2476" t="s">
        <v>2539</v>
      </c>
      <c r="D2476" s="1">
        <v>8.5271102708411523E-5</v>
      </c>
      <c r="E2476" s="1">
        <v>3.55296261285048E-6</v>
      </c>
      <c r="F2476" s="1">
        <v>24</v>
      </c>
      <c r="G2476" s="1">
        <v>4925.4582742693001</v>
      </c>
      <c r="H2476" s="1">
        <v>4575.9781339462497</v>
      </c>
    </row>
    <row r="2477" spans="1:8" x14ac:dyDescent="0.25">
      <c r="A2477">
        <v>2475</v>
      </c>
      <c r="B2477">
        <v>2863</v>
      </c>
      <c r="C2477" t="s">
        <v>1628</v>
      </c>
      <c r="D2477" s="1">
        <v>3.53033331602805E-6</v>
      </c>
      <c r="E2477" s="1">
        <v>3.53033331602805E-6</v>
      </c>
      <c r="F2477" s="1">
        <v>1</v>
      </c>
      <c r="G2477" s="1">
        <v>5459.9113471658302</v>
      </c>
      <c r="H2477" s="1">
        <v>163.15044640719299</v>
      </c>
    </row>
    <row r="2478" spans="1:8" x14ac:dyDescent="0.25">
      <c r="A2478">
        <v>2476</v>
      </c>
      <c r="B2478">
        <v>3063</v>
      </c>
      <c r="C2478" t="s">
        <v>3602</v>
      </c>
      <c r="D2478" s="1">
        <v>3.5154295686809302E-6</v>
      </c>
      <c r="E2478" s="1">
        <v>3.5154295686809302E-6</v>
      </c>
      <c r="F2478" s="1">
        <v>1</v>
      </c>
      <c r="G2478" s="1">
        <v>3711.6114509679401</v>
      </c>
      <c r="H2478" s="1">
        <v>44.485159404765596</v>
      </c>
    </row>
    <row r="2479" spans="1:8" x14ac:dyDescent="0.25">
      <c r="A2479">
        <v>2477</v>
      </c>
      <c r="B2479">
        <v>671</v>
      </c>
      <c r="C2479" t="s">
        <v>2943</v>
      </c>
      <c r="D2479" s="1">
        <v>3.5112498471934003E-5</v>
      </c>
      <c r="E2479" s="1">
        <v>3.5112498471934001E-6</v>
      </c>
      <c r="F2479" s="1">
        <v>10</v>
      </c>
      <c r="G2479" s="1">
        <v>4734.8644647716001</v>
      </c>
      <c r="H2479" s="1">
        <v>812.79441513383699</v>
      </c>
    </row>
    <row r="2480" spans="1:8" x14ac:dyDescent="0.25">
      <c r="A2480">
        <v>2478</v>
      </c>
      <c r="B2480">
        <v>1229</v>
      </c>
      <c r="C2480" t="s">
        <v>1929</v>
      </c>
      <c r="D2480" s="1">
        <v>4.565103973195988E-4</v>
      </c>
      <c r="E2480" s="1">
        <v>3.48481219327938E-6</v>
      </c>
      <c r="F2480" s="1">
        <v>131</v>
      </c>
      <c r="G2480" s="1">
        <v>17593.402246517599</v>
      </c>
      <c r="H2480" s="1">
        <v>17593.402246517599</v>
      </c>
    </row>
    <row r="2481" spans="1:8" x14ac:dyDescent="0.25">
      <c r="A2481">
        <v>2479</v>
      </c>
      <c r="B2481">
        <v>6293</v>
      </c>
      <c r="C2481" t="s">
        <v>2082</v>
      </c>
      <c r="D2481" s="1">
        <v>3.4755037757771396E-4</v>
      </c>
      <c r="E2481" s="1">
        <v>3.4755037757771394E-6</v>
      </c>
      <c r="F2481" s="1">
        <v>100</v>
      </c>
      <c r="G2481" s="1">
        <v>12664.753911989301</v>
      </c>
      <c r="H2481" s="1">
        <v>12248.0291339419</v>
      </c>
    </row>
    <row r="2482" spans="1:8" x14ac:dyDescent="0.25">
      <c r="A2482">
        <v>2480</v>
      </c>
      <c r="B2482">
        <v>4672</v>
      </c>
      <c r="C2482" t="s">
        <v>3143</v>
      </c>
      <c r="D2482" s="1">
        <v>1.5929209922520063E-4</v>
      </c>
      <c r="E2482" s="1">
        <v>3.4628717222869701E-6</v>
      </c>
      <c r="F2482" s="1">
        <v>46</v>
      </c>
      <c r="G2482" s="1">
        <v>5907.1746324732403</v>
      </c>
      <c r="H2482" s="1">
        <v>4210.4765299944002</v>
      </c>
    </row>
    <row r="2483" spans="1:8" x14ac:dyDescent="0.25">
      <c r="A2483">
        <v>2481</v>
      </c>
      <c r="B2483">
        <v>3113</v>
      </c>
      <c r="C2483" t="s">
        <v>876</v>
      </c>
      <c r="D2483" s="1">
        <v>3.4538362038510898E-6</v>
      </c>
      <c r="E2483" s="1">
        <v>3.4538362038510898E-6</v>
      </c>
      <c r="F2483" s="1">
        <v>1</v>
      </c>
      <c r="G2483" s="1">
        <v>7665.1166355997402</v>
      </c>
      <c r="H2483" s="1">
        <v>275.19028883605301</v>
      </c>
    </row>
    <row r="2484" spans="1:8" x14ac:dyDescent="0.25">
      <c r="A2484">
        <v>2482</v>
      </c>
      <c r="B2484">
        <v>6909</v>
      </c>
      <c r="C2484" t="s">
        <v>3212</v>
      </c>
      <c r="D2484" s="1">
        <v>2.58499665584544E-4</v>
      </c>
      <c r="E2484" s="1">
        <v>3.4466622077939199E-6</v>
      </c>
      <c r="F2484" s="1">
        <v>75</v>
      </c>
      <c r="G2484" s="1">
        <v>10746.1590316945</v>
      </c>
      <c r="H2484" s="1">
        <v>7643.0559318740497</v>
      </c>
    </row>
    <row r="2485" spans="1:8" x14ac:dyDescent="0.25">
      <c r="A2485">
        <v>2483</v>
      </c>
      <c r="B2485">
        <v>5153</v>
      </c>
      <c r="C2485" t="s">
        <v>3013</v>
      </c>
      <c r="D2485" s="1">
        <v>9.9711589600934124E-5</v>
      </c>
      <c r="E2485" s="1">
        <v>3.4383306758942802E-6</v>
      </c>
      <c r="F2485" s="1">
        <v>29</v>
      </c>
      <c r="G2485" s="1">
        <v>6797.2077213202601</v>
      </c>
      <c r="H2485" s="1">
        <v>3036.9141138155701</v>
      </c>
    </row>
    <row r="2486" spans="1:8" x14ac:dyDescent="0.25">
      <c r="A2486">
        <v>2484</v>
      </c>
      <c r="B2486">
        <v>227</v>
      </c>
      <c r="C2486" t="s">
        <v>2305</v>
      </c>
      <c r="D2486" s="1">
        <v>5.4578527753810242E-5</v>
      </c>
      <c r="E2486" s="1">
        <v>3.4111579846131402E-6</v>
      </c>
      <c r="F2486" s="1">
        <v>16</v>
      </c>
      <c r="G2486" s="1">
        <v>8000.0514309866503</v>
      </c>
      <c r="H2486" s="1">
        <v>1804.68397302315</v>
      </c>
    </row>
    <row r="2487" spans="1:8" x14ac:dyDescent="0.25">
      <c r="A2487">
        <v>2485</v>
      </c>
      <c r="B2487">
        <v>1354</v>
      </c>
      <c r="C2487" t="s">
        <v>1671</v>
      </c>
      <c r="D2487" s="1">
        <v>1.7028408052847598E-5</v>
      </c>
      <c r="E2487" s="1">
        <v>3.4056816105695198E-6</v>
      </c>
      <c r="F2487" s="1">
        <v>5</v>
      </c>
      <c r="G2487" s="1">
        <v>13045.032245991601</v>
      </c>
      <c r="H2487" s="1">
        <v>465.56812240691897</v>
      </c>
    </row>
    <row r="2488" spans="1:8" x14ac:dyDescent="0.25">
      <c r="A2488">
        <v>2486</v>
      </c>
      <c r="B2488">
        <v>2779</v>
      </c>
      <c r="C2488" t="s">
        <v>1172</v>
      </c>
      <c r="D2488" s="1">
        <v>1.2937261522133329E-4</v>
      </c>
      <c r="E2488" s="1">
        <v>3.4045425058245604E-6</v>
      </c>
      <c r="F2488" s="1">
        <v>38</v>
      </c>
      <c r="G2488" s="1">
        <v>12365.679885196199</v>
      </c>
      <c r="H2488" s="1">
        <v>5446.6395110105104</v>
      </c>
    </row>
    <row r="2489" spans="1:8" x14ac:dyDescent="0.25">
      <c r="A2489">
        <v>2487</v>
      </c>
      <c r="B2489">
        <v>3318</v>
      </c>
      <c r="C2489" t="s">
        <v>2820</v>
      </c>
      <c r="D2489" s="1">
        <v>6.7958942555589999E-6</v>
      </c>
      <c r="E2489" s="1">
        <v>3.3979471277794999E-6</v>
      </c>
      <c r="F2489" s="1">
        <v>2</v>
      </c>
      <c r="G2489" s="1">
        <v>15770.6513438286</v>
      </c>
      <c r="H2489" s="1">
        <v>273.84244393477701</v>
      </c>
    </row>
    <row r="2490" spans="1:8" x14ac:dyDescent="0.25">
      <c r="A2490">
        <v>2488</v>
      </c>
      <c r="B2490">
        <v>5179</v>
      </c>
      <c r="C2490" t="s">
        <v>3135</v>
      </c>
      <c r="D2490" s="1">
        <v>2.7113321261401839E-5</v>
      </c>
      <c r="E2490" s="1">
        <v>3.3891651576752299E-6</v>
      </c>
      <c r="F2490" s="1">
        <v>8</v>
      </c>
      <c r="G2490" s="1">
        <v>6646.84046563627</v>
      </c>
      <c r="H2490" s="1">
        <v>755.76256827667805</v>
      </c>
    </row>
    <row r="2491" spans="1:8" x14ac:dyDescent="0.25">
      <c r="A2491">
        <v>2489</v>
      </c>
      <c r="B2491">
        <v>8718</v>
      </c>
      <c r="C2491" t="s">
        <v>2063</v>
      </c>
      <c r="D2491" s="1">
        <v>6.7781781299244801E-6</v>
      </c>
      <c r="E2491" s="1">
        <v>3.38908906496224E-6</v>
      </c>
      <c r="F2491" s="1">
        <v>2</v>
      </c>
      <c r="G2491" s="1">
        <v>613.19255067340202</v>
      </c>
      <c r="H2491" s="1">
        <v>613.19255067340202</v>
      </c>
    </row>
    <row r="2492" spans="1:8" x14ac:dyDescent="0.25">
      <c r="A2492">
        <v>2490</v>
      </c>
      <c r="B2492">
        <v>4698</v>
      </c>
      <c r="C2492" t="s">
        <v>3418</v>
      </c>
      <c r="D2492" s="1">
        <v>2.0268575352156539E-5</v>
      </c>
      <c r="E2492" s="1">
        <v>3.3780958920260897E-6</v>
      </c>
      <c r="F2492" s="1">
        <v>6</v>
      </c>
      <c r="G2492" s="1">
        <v>11104.799482455701</v>
      </c>
      <c r="H2492" s="1">
        <v>868.23480563024202</v>
      </c>
    </row>
    <row r="2493" spans="1:8" x14ac:dyDescent="0.25">
      <c r="A2493">
        <v>2491</v>
      </c>
      <c r="B2493">
        <v>959</v>
      </c>
      <c r="C2493" t="s">
        <v>3073</v>
      </c>
      <c r="D2493" s="1">
        <v>1.1321247698144254E-4</v>
      </c>
      <c r="E2493" s="1">
        <v>3.32977873474831E-6</v>
      </c>
      <c r="F2493" s="1">
        <v>34</v>
      </c>
      <c r="G2493" s="1">
        <v>12542.532192942699</v>
      </c>
      <c r="H2493" s="1">
        <v>3304.7717721612999</v>
      </c>
    </row>
    <row r="2494" spans="1:8" x14ac:dyDescent="0.25">
      <c r="A2494">
        <v>2492</v>
      </c>
      <c r="B2494">
        <v>7330</v>
      </c>
      <c r="C2494" t="s">
        <v>2908</v>
      </c>
      <c r="D2494" s="1">
        <v>2.3304323643179462E-5</v>
      </c>
      <c r="E2494" s="1">
        <v>3.3291890918827804E-6</v>
      </c>
      <c r="F2494" s="1">
        <v>7</v>
      </c>
      <c r="G2494" s="1">
        <v>2145.27851853213</v>
      </c>
      <c r="H2494" s="1">
        <v>400.21663246947901</v>
      </c>
    </row>
    <row r="2495" spans="1:8" x14ac:dyDescent="0.25">
      <c r="A2495">
        <v>2493</v>
      </c>
      <c r="B2495">
        <v>9058</v>
      </c>
      <c r="C2495" t="s">
        <v>1666</v>
      </c>
      <c r="D2495" s="1">
        <v>9.9408884702677512E-6</v>
      </c>
      <c r="E2495" s="1">
        <v>3.3136294900892505E-6</v>
      </c>
      <c r="F2495" s="1">
        <v>3</v>
      </c>
      <c r="G2495" s="1">
        <v>1219.52586966228</v>
      </c>
      <c r="H2495" s="1">
        <v>569.72783177212295</v>
      </c>
    </row>
    <row r="2496" spans="1:8" x14ac:dyDescent="0.25">
      <c r="A2496">
        <v>2494</v>
      </c>
      <c r="B2496">
        <v>346</v>
      </c>
      <c r="C2496" t="s">
        <v>1892</v>
      </c>
      <c r="D2496" s="1">
        <v>4.4499242893964759E-4</v>
      </c>
      <c r="E2496" s="1">
        <v>3.29624021436776E-6</v>
      </c>
      <c r="F2496" s="1">
        <v>135</v>
      </c>
      <c r="G2496" s="1">
        <v>17011.7555562202</v>
      </c>
      <c r="H2496" s="1">
        <v>13795.9365879499</v>
      </c>
    </row>
    <row r="2497" spans="1:8" x14ac:dyDescent="0.25">
      <c r="A2497">
        <v>2495</v>
      </c>
      <c r="B2497">
        <v>7676</v>
      </c>
      <c r="C2497" t="s">
        <v>2651</v>
      </c>
      <c r="D2497" s="1">
        <v>2.8323050528149187E-4</v>
      </c>
      <c r="E2497" s="1">
        <v>3.2933779683894401E-6</v>
      </c>
      <c r="F2497" s="1">
        <v>86</v>
      </c>
      <c r="G2497" s="1">
        <v>9783.8787592710705</v>
      </c>
      <c r="H2497" s="1">
        <v>8008.7280602964101</v>
      </c>
    </row>
    <row r="2498" spans="1:8" x14ac:dyDescent="0.25">
      <c r="A2498">
        <v>2496</v>
      </c>
      <c r="B2498">
        <v>2119</v>
      </c>
      <c r="C2498" t="s">
        <v>3183</v>
      </c>
      <c r="D2498" s="1">
        <v>4.691160828717379E-4</v>
      </c>
      <c r="E2498" s="1">
        <v>3.2577505754981798E-6</v>
      </c>
      <c r="F2498" s="1">
        <v>144</v>
      </c>
      <c r="G2498" s="1">
        <v>15693.2971713266</v>
      </c>
      <c r="H2498" s="1">
        <v>14977.7338216644</v>
      </c>
    </row>
    <row r="2499" spans="1:8" x14ac:dyDescent="0.25">
      <c r="A2499">
        <v>2497</v>
      </c>
      <c r="B2499">
        <v>2117</v>
      </c>
      <c r="C2499" t="s">
        <v>1651</v>
      </c>
      <c r="D2499" s="1">
        <v>2.3075414356262062E-4</v>
      </c>
      <c r="E2499" s="1">
        <v>3.25005836003691E-6</v>
      </c>
      <c r="F2499" s="1">
        <v>71</v>
      </c>
      <c r="G2499" s="1">
        <v>13342.2828749401</v>
      </c>
      <c r="H2499" s="1">
        <v>7426.3872701543696</v>
      </c>
    </row>
    <row r="2500" spans="1:8" x14ac:dyDescent="0.25">
      <c r="A2500">
        <v>2498</v>
      </c>
      <c r="B2500">
        <v>1297</v>
      </c>
      <c r="C2500" t="s">
        <v>1958</v>
      </c>
      <c r="D2500" s="1">
        <v>1.7542537416797636E-4</v>
      </c>
      <c r="E2500" s="1">
        <v>3.2486180401477102E-6</v>
      </c>
      <c r="F2500" s="1">
        <v>54</v>
      </c>
      <c r="G2500" s="1">
        <v>15920.2864484437</v>
      </c>
      <c r="H2500" s="1">
        <v>15920.2864484437</v>
      </c>
    </row>
    <row r="2501" spans="1:8" x14ac:dyDescent="0.25">
      <c r="A2501">
        <v>2499</v>
      </c>
      <c r="B2501">
        <v>421</v>
      </c>
      <c r="C2501" t="s">
        <v>3247</v>
      </c>
      <c r="D2501" s="1">
        <v>3.8980865993131321E-4</v>
      </c>
      <c r="E2501" s="1">
        <v>3.24840549942761E-6</v>
      </c>
      <c r="F2501" s="1">
        <v>120</v>
      </c>
      <c r="G2501" s="1">
        <v>12086.012773436199</v>
      </c>
      <c r="H2501" s="1">
        <v>11876.5416714287</v>
      </c>
    </row>
    <row r="2502" spans="1:8" x14ac:dyDescent="0.25">
      <c r="A2502">
        <v>2500</v>
      </c>
      <c r="B2502">
        <v>2012</v>
      </c>
      <c r="C2502" t="s">
        <v>2793</v>
      </c>
      <c r="D2502" s="1">
        <v>9.6880802713506299E-6</v>
      </c>
      <c r="E2502" s="1">
        <v>3.2293600904502101E-6</v>
      </c>
      <c r="F2502" s="1">
        <v>3</v>
      </c>
      <c r="G2502" s="1">
        <v>24792.445952710601</v>
      </c>
      <c r="H2502" s="1">
        <v>282.64014330971901</v>
      </c>
    </row>
    <row r="2503" spans="1:8" x14ac:dyDescent="0.25">
      <c r="A2503">
        <v>2501</v>
      </c>
      <c r="B2503">
        <v>6033</v>
      </c>
      <c r="C2503" t="s">
        <v>2499</v>
      </c>
      <c r="D2503" s="1">
        <v>1.4188369375409899E-4</v>
      </c>
      <c r="E2503" s="1">
        <v>3.2246294035022499E-6</v>
      </c>
      <c r="F2503" s="1">
        <v>44</v>
      </c>
      <c r="G2503" s="1">
        <v>6466.4829153664896</v>
      </c>
      <c r="H2503" s="1">
        <v>6466.4829153664896</v>
      </c>
    </row>
    <row r="2504" spans="1:8" x14ac:dyDescent="0.25">
      <c r="A2504">
        <v>2502</v>
      </c>
      <c r="B2504">
        <v>4496</v>
      </c>
      <c r="C2504" t="s">
        <v>1484</v>
      </c>
      <c r="D2504" s="1">
        <v>6.7316367123643474E-5</v>
      </c>
      <c r="E2504" s="1">
        <v>3.2055412916020702E-6</v>
      </c>
      <c r="F2504" s="1">
        <v>21</v>
      </c>
      <c r="G2504" s="1">
        <v>6253.9915845040296</v>
      </c>
      <c r="H2504" s="1">
        <v>3056.6341361499199</v>
      </c>
    </row>
    <row r="2505" spans="1:8" x14ac:dyDescent="0.25">
      <c r="A2505">
        <v>2503</v>
      </c>
      <c r="B2505">
        <v>1202</v>
      </c>
      <c r="C2505" t="s">
        <v>3281</v>
      </c>
      <c r="D2505" s="1">
        <v>4.1627207356069923E-5</v>
      </c>
      <c r="E2505" s="1">
        <v>3.2020928735438401E-6</v>
      </c>
      <c r="F2505" s="1">
        <v>13</v>
      </c>
      <c r="G2505" s="1">
        <v>9024.5516073674808</v>
      </c>
      <c r="H2505" s="1">
        <v>1121.0612489233799</v>
      </c>
    </row>
    <row r="2506" spans="1:8" x14ac:dyDescent="0.25">
      <c r="A2506">
        <v>2504</v>
      </c>
      <c r="B2506">
        <v>8711</v>
      </c>
      <c r="C2506" t="s">
        <v>3208</v>
      </c>
      <c r="D2506" s="1">
        <v>4.1528785834257278E-5</v>
      </c>
      <c r="E2506" s="1">
        <v>3.1945219872505599E-6</v>
      </c>
      <c r="F2506" s="1">
        <v>13</v>
      </c>
      <c r="G2506" s="1">
        <v>4298.0795821174497</v>
      </c>
      <c r="H2506" s="1">
        <v>1334.4521943541099</v>
      </c>
    </row>
    <row r="2507" spans="1:8" x14ac:dyDescent="0.25">
      <c r="A2507">
        <v>2505</v>
      </c>
      <c r="B2507">
        <v>1136</v>
      </c>
      <c r="C2507" t="s">
        <v>3119</v>
      </c>
      <c r="D2507" s="1">
        <v>1.277537032714708E-5</v>
      </c>
      <c r="E2507" s="1">
        <v>3.19384258178677E-6</v>
      </c>
      <c r="F2507" s="1">
        <v>4</v>
      </c>
      <c r="G2507" s="1">
        <v>4982.0058788914503</v>
      </c>
      <c r="H2507" s="1">
        <v>320.26609068466598</v>
      </c>
    </row>
    <row r="2508" spans="1:8" x14ac:dyDescent="0.25">
      <c r="A2508">
        <v>2506</v>
      </c>
      <c r="B2508">
        <v>2507</v>
      </c>
      <c r="C2508" t="s">
        <v>3297</v>
      </c>
      <c r="D2508" s="1">
        <v>1.9107560501054161E-5</v>
      </c>
      <c r="E2508" s="1">
        <v>3.1845934168423601E-6</v>
      </c>
      <c r="F2508" s="1">
        <v>6</v>
      </c>
      <c r="G2508" s="1">
        <v>7362.52148620362</v>
      </c>
      <c r="H2508" s="1">
        <v>1241.47527446566</v>
      </c>
    </row>
    <row r="2509" spans="1:8" x14ac:dyDescent="0.25">
      <c r="A2509">
        <v>2507</v>
      </c>
      <c r="B2509">
        <v>522</v>
      </c>
      <c r="C2509" t="s">
        <v>3047</v>
      </c>
      <c r="D2509" s="1">
        <v>9.5465381130675598E-6</v>
      </c>
      <c r="E2509" s="1">
        <v>3.1821793710225201E-6</v>
      </c>
      <c r="F2509" s="1">
        <v>3</v>
      </c>
      <c r="G2509" s="1">
        <v>19644.762413183798</v>
      </c>
      <c r="H2509" s="1">
        <v>8200.6280719898405</v>
      </c>
    </row>
    <row r="2510" spans="1:8" x14ac:dyDescent="0.25">
      <c r="A2510">
        <v>2508</v>
      </c>
      <c r="B2510">
        <v>7461</v>
      </c>
      <c r="C2510" t="s">
        <v>2588</v>
      </c>
      <c r="D2510" s="1">
        <v>1.9012961591040538E-5</v>
      </c>
      <c r="E2510" s="1">
        <v>3.1688269318400898E-6</v>
      </c>
      <c r="F2510" s="1">
        <v>6</v>
      </c>
      <c r="G2510" s="1">
        <v>18873.031882422802</v>
      </c>
      <c r="H2510" s="1">
        <v>274.47833168618001</v>
      </c>
    </row>
    <row r="2511" spans="1:8" x14ac:dyDescent="0.25">
      <c r="A2511">
        <v>2509</v>
      </c>
      <c r="B2511">
        <v>1469</v>
      </c>
      <c r="C2511" t="s">
        <v>3347</v>
      </c>
      <c r="D2511" s="1">
        <v>1.0888038675258639E-4</v>
      </c>
      <c r="E2511" s="1">
        <v>3.1108681929310399E-6</v>
      </c>
      <c r="F2511" s="1">
        <v>35</v>
      </c>
      <c r="G2511" s="1">
        <v>6823.6578307336104</v>
      </c>
      <c r="H2511" s="1">
        <v>3967.8905125741398</v>
      </c>
    </row>
    <row r="2512" spans="1:8" x14ac:dyDescent="0.25">
      <c r="A2512">
        <v>2510</v>
      </c>
      <c r="B2512">
        <v>1253</v>
      </c>
      <c r="C2512" t="s">
        <v>2545</v>
      </c>
      <c r="D2512" s="1">
        <v>5.8641839791220927E-4</v>
      </c>
      <c r="E2512" s="1">
        <v>3.0702533922105199E-6</v>
      </c>
      <c r="F2512" s="1">
        <v>191</v>
      </c>
      <c r="G2512" s="1">
        <v>25321.013046214201</v>
      </c>
      <c r="H2512" s="1">
        <v>24420.956384339399</v>
      </c>
    </row>
    <row r="2513" spans="1:8" x14ac:dyDescent="0.25">
      <c r="A2513">
        <v>2511</v>
      </c>
      <c r="B2513">
        <v>7941</v>
      </c>
      <c r="C2513">
        <v>1943</v>
      </c>
      <c r="D2513" s="1">
        <v>3.06677676597569E-6</v>
      </c>
      <c r="E2513" s="1">
        <v>3.06677676597569E-6</v>
      </c>
      <c r="F2513" s="1">
        <v>1</v>
      </c>
      <c r="G2513" s="1">
        <v>1959.96299528295</v>
      </c>
      <c r="H2513" s="1">
        <v>1959.96299528295</v>
      </c>
    </row>
    <row r="2514" spans="1:8" x14ac:dyDescent="0.25">
      <c r="A2514">
        <v>2512</v>
      </c>
      <c r="B2514">
        <v>4226</v>
      </c>
      <c r="C2514" t="s">
        <v>3299</v>
      </c>
      <c r="D2514" s="1">
        <v>2.4527450584509361E-5</v>
      </c>
      <c r="E2514" s="1">
        <v>3.0659313230636702E-6</v>
      </c>
      <c r="F2514" s="1">
        <v>8</v>
      </c>
      <c r="G2514" s="1">
        <v>7339.7436551792698</v>
      </c>
      <c r="H2514" s="1">
        <v>722.77707430242697</v>
      </c>
    </row>
    <row r="2515" spans="1:8" x14ac:dyDescent="0.25">
      <c r="A2515">
        <v>2513</v>
      </c>
      <c r="B2515">
        <v>7585</v>
      </c>
      <c r="C2515" t="s">
        <v>2769</v>
      </c>
      <c r="D2515" s="1">
        <v>1.3790465558872784E-4</v>
      </c>
      <c r="E2515" s="1">
        <v>3.0645479019717298E-6</v>
      </c>
      <c r="F2515" s="1">
        <v>45</v>
      </c>
      <c r="G2515" s="1">
        <v>7847.8027958046396</v>
      </c>
      <c r="H2515" s="1">
        <v>4697.8741444623902</v>
      </c>
    </row>
    <row r="2516" spans="1:8" x14ac:dyDescent="0.25">
      <c r="A2516">
        <v>2514</v>
      </c>
      <c r="B2516">
        <v>7080</v>
      </c>
      <c r="C2516" t="s">
        <v>3481</v>
      </c>
      <c r="D2516" s="1">
        <v>3.3274019208717984E-5</v>
      </c>
      <c r="E2516" s="1">
        <v>3.0249108371561805E-6</v>
      </c>
      <c r="F2516" s="1">
        <v>11</v>
      </c>
      <c r="G2516" s="1">
        <v>1166.5861196097201</v>
      </c>
      <c r="H2516" s="1">
        <v>1166.5861196097201</v>
      </c>
    </row>
    <row r="2517" spans="1:8" x14ac:dyDescent="0.25">
      <c r="A2517">
        <v>2515</v>
      </c>
      <c r="B2517">
        <v>3454</v>
      </c>
      <c r="C2517" t="s">
        <v>3070</v>
      </c>
      <c r="D2517" s="1">
        <v>6.6412501137642655E-5</v>
      </c>
      <c r="E2517" s="1">
        <v>3.0187500517110299E-6</v>
      </c>
      <c r="F2517" s="1">
        <v>22</v>
      </c>
      <c r="G2517" s="1">
        <v>1972.5088214697901</v>
      </c>
      <c r="H2517" s="1">
        <v>1972.5088214697901</v>
      </c>
    </row>
    <row r="2518" spans="1:8" x14ac:dyDescent="0.25">
      <c r="A2518">
        <v>2516</v>
      </c>
      <c r="B2518">
        <v>1701</v>
      </c>
      <c r="C2518" t="s">
        <v>2492</v>
      </c>
      <c r="D2518" s="1">
        <v>7.533583657675875E-5</v>
      </c>
      <c r="E2518" s="1">
        <v>3.0134334630703501E-6</v>
      </c>
      <c r="F2518" s="1">
        <v>25</v>
      </c>
      <c r="G2518" s="1">
        <v>6310.1880851534997</v>
      </c>
      <c r="H2518" s="1">
        <v>2776.4398037844098</v>
      </c>
    </row>
    <row r="2519" spans="1:8" x14ac:dyDescent="0.25">
      <c r="A2519">
        <v>2517</v>
      </c>
      <c r="B2519">
        <v>4981</v>
      </c>
      <c r="C2519" t="s">
        <v>2330</v>
      </c>
      <c r="D2519" s="1">
        <v>5.9885776458133404E-6</v>
      </c>
      <c r="E2519" s="1">
        <v>2.9942888229066702E-6</v>
      </c>
      <c r="F2519" s="1">
        <v>2</v>
      </c>
      <c r="G2519" s="1">
        <v>35204.280091723303</v>
      </c>
      <c r="H2519" s="1">
        <v>18495.1348348049</v>
      </c>
    </row>
    <row r="2520" spans="1:8" x14ac:dyDescent="0.25">
      <c r="A2520">
        <v>2518</v>
      </c>
      <c r="B2520">
        <v>2962</v>
      </c>
      <c r="C2520" t="s">
        <v>3325</v>
      </c>
      <c r="D2520" s="1">
        <v>2.391794621683032E-4</v>
      </c>
      <c r="E2520" s="1">
        <v>2.98974327710379E-6</v>
      </c>
      <c r="F2520" s="1">
        <v>80</v>
      </c>
      <c r="G2520" s="1">
        <v>14793.406606083499</v>
      </c>
      <c r="H2520" s="1">
        <v>8677.8794066008904</v>
      </c>
    </row>
    <row r="2521" spans="1:8" x14ac:dyDescent="0.25">
      <c r="A2521">
        <v>2519</v>
      </c>
      <c r="B2521">
        <v>7223</v>
      </c>
      <c r="C2521" t="s">
        <v>3285</v>
      </c>
      <c r="D2521" s="1">
        <v>1.3143127663704982E-4</v>
      </c>
      <c r="E2521" s="1">
        <v>2.9870744690238598E-6</v>
      </c>
      <c r="F2521" s="1">
        <v>44</v>
      </c>
      <c r="G2521" s="1">
        <v>6790.6190537340599</v>
      </c>
      <c r="H2521" s="1">
        <v>4879.3487544898599</v>
      </c>
    </row>
    <row r="2522" spans="1:8" x14ac:dyDescent="0.25">
      <c r="A2522">
        <v>2520</v>
      </c>
      <c r="B2522">
        <v>4303</v>
      </c>
      <c r="C2522" t="s">
        <v>3304</v>
      </c>
      <c r="D2522" s="1">
        <v>3.2584073227176017E-5</v>
      </c>
      <c r="E2522" s="1">
        <v>2.9621884751978199E-6</v>
      </c>
      <c r="F2522" s="1">
        <v>11</v>
      </c>
      <c r="G2522" s="1">
        <v>12052.704706148499</v>
      </c>
      <c r="H2522" s="1">
        <v>796.04480913748705</v>
      </c>
    </row>
    <row r="2523" spans="1:8" x14ac:dyDescent="0.25">
      <c r="A2523">
        <v>2521</v>
      </c>
      <c r="B2523">
        <v>5127</v>
      </c>
      <c r="C2523" t="s">
        <v>3289</v>
      </c>
      <c r="D2523" s="1">
        <v>8.8043623702121407E-6</v>
      </c>
      <c r="E2523" s="1">
        <v>2.9347874567373804E-6</v>
      </c>
      <c r="F2523" s="1">
        <v>3</v>
      </c>
      <c r="G2523" s="1">
        <v>15578.300112770101</v>
      </c>
      <c r="H2523" s="1">
        <v>373.68262761609401</v>
      </c>
    </row>
    <row r="2524" spans="1:8" x14ac:dyDescent="0.25">
      <c r="A2524">
        <v>2522</v>
      </c>
      <c r="B2524">
        <v>1380</v>
      </c>
      <c r="C2524" t="s">
        <v>3315</v>
      </c>
      <c r="D2524" s="1">
        <v>5.2190201647931222E-5</v>
      </c>
      <c r="E2524" s="1">
        <v>2.8994556471072899E-6</v>
      </c>
      <c r="F2524" s="1">
        <v>18</v>
      </c>
      <c r="G2524" s="1">
        <v>9947.7926651144498</v>
      </c>
      <c r="H2524" s="1">
        <v>1200.48102142364</v>
      </c>
    </row>
    <row r="2525" spans="1:8" x14ac:dyDescent="0.25">
      <c r="A2525">
        <v>2523</v>
      </c>
      <c r="B2525">
        <v>5252</v>
      </c>
      <c r="C2525" t="s">
        <v>2637</v>
      </c>
      <c r="D2525" s="1">
        <v>3.4905117405096382E-4</v>
      </c>
      <c r="E2525" s="1">
        <v>2.8847204467021805E-6</v>
      </c>
      <c r="F2525" s="1">
        <v>121</v>
      </c>
      <c r="G2525" s="1">
        <v>18049.200097592799</v>
      </c>
      <c r="H2525" s="1">
        <v>10725.956513388001</v>
      </c>
    </row>
    <row r="2526" spans="1:8" x14ac:dyDescent="0.25">
      <c r="A2526">
        <v>2524</v>
      </c>
      <c r="B2526">
        <v>5428</v>
      </c>
      <c r="C2526" t="s">
        <v>2565</v>
      </c>
      <c r="D2526" s="1">
        <v>6.7953704026355515E-5</v>
      </c>
      <c r="E2526" s="1">
        <v>2.8314043344314798E-6</v>
      </c>
      <c r="F2526" s="1">
        <v>24</v>
      </c>
      <c r="G2526" s="1">
        <v>2923.6770447203098</v>
      </c>
      <c r="H2526" s="1">
        <v>2923.6770447203098</v>
      </c>
    </row>
    <row r="2527" spans="1:8" x14ac:dyDescent="0.25">
      <c r="A2527">
        <v>2525</v>
      </c>
      <c r="B2527">
        <v>6433</v>
      </c>
      <c r="C2527" t="s">
        <v>2384</v>
      </c>
      <c r="D2527" s="1">
        <v>7.3616175748015162E-5</v>
      </c>
      <c r="E2527" s="1">
        <v>2.8313913749236602E-6</v>
      </c>
      <c r="F2527" s="1">
        <v>26</v>
      </c>
      <c r="G2527" s="1">
        <v>9219.1150509908202</v>
      </c>
      <c r="H2527" s="1">
        <v>7535.0704836318901</v>
      </c>
    </row>
    <row r="2528" spans="1:8" x14ac:dyDescent="0.25">
      <c r="A2528">
        <v>2526</v>
      </c>
      <c r="B2528">
        <v>761</v>
      </c>
      <c r="C2528" t="s">
        <v>3336</v>
      </c>
      <c r="D2528" s="1">
        <v>1.6967721637188359E-5</v>
      </c>
      <c r="E2528" s="1">
        <v>2.8279536061980599E-6</v>
      </c>
      <c r="F2528" s="1">
        <v>6</v>
      </c>
      <c r="G2528" s="1">
        <v>6746.3424888814498</v>
      </c>
      <c r="H2528" s="1">
        <v>1298.4065459047999</v>
      </c>
    </row>
    <row r="2529" spans="1:8" x14ac:dyDescent="0.25">
      <c r="A2529">
        <v>2527</v>
      </c>
      <c r="B2529">
        <v>2563</v>
      </c>
      <c r="C2529" t="s">
        <v>2813</v>
      </c>
      <c r="D2529" s="1">
        <v>1.129332972720628E-5</v>
      </c>
      <c r="E2529" s="1">
        <v>2.8233324318015699E-6</v>
      </c>
      <c r="F2529" s="1">
        <v>4</v>
      </c>
      <c r="G2529" s="1">
        <v>21171.470669428301</v>
      </c>
      <c r="H2529" s="1">
        <v>500.904584049454</v>
      </c>
    </row>
    <row r="2530" spans="1:8" x14ac:dyDescent="0.25">
      <c r="A2530">
        <v>2528</v>
      </c>
      <c r="B2530">
        <v>5620</v>
      </c>
      <c r="C2530" t="s">
        <v>2729</v>
      </c>
      <c r="D2530" s="1">
        <v>1.12693665560708E-5</v>
      </c>
      <c r="E2530" s="1">
        <v>2.8173416390177001E-6</v>
      </c>
      <c r="F2530" s="1">
        <v>4</v>
      </c>
      <c r="G2530" s="1">
        <v>4497.6236828798601</v>
      </c>
      <c r="H2530" s="1">
        <v>464.699558563165</v>
      </c>
    </row>
    <row r="2531" spans="1:8" x14ac:dyDescent="0.25">
      <c r="A2531">
        <v>2529</v>
      </c>
      <c r="B2531">
        <v>1865</v>
      </c>
      <c r="C2531" t="s">
        <v>2697</v>
      </c>
      <c r="D2531" s="1">
        <v>5.3293701364816003E-5</v>
      </c>
      <c r="E2531" s="1">
        <v>2.8049316507797898E-6</v>
      </c>
      <c r="F2531" s="1">
        <v>19</v>
      </c>
      <c r="G2531" s="1">
        <v>14632.075471992401</v>
      </c>
      <c r="H2531" s="1">
        <v>7728.5812922213299</v>
      </c>
    </row>
    <row r="2532" spans="1:8" x14ac:dyDescent="0.25">
      <c r="A2532">
        <v>2530</v>
      </c>
      <c r="B2532">
        <v>1765</v>
      </c>
      <c r="C2532" t="s">
        <v>3032</v>
      </c>
      <c r="D2532" s="1">
        <v>7.5657496986258934E-5</v>
      </c>
      <c r="E2532" s="1">
        <v>2.8021295180095901E-6</v>
      </c>
      <c r="F2532" s="1">
        <v>27</v>
      </c>
      <c r="G2532" s="1">
        <v>9087.9004808951104</v>
      </c>
      <c r="H2532" s="1">
        <v>3020.1329880384701</v>
      </c>
    </row>
    <row r="2533" spans="1:8" x14ac:dyDescent="0.25">
      <c r="A2533">
        <v>2531</v>
      </c>
      <c r="B2533">
        <v>8137</v>
      </c>
      <c r="C2533" t="s">
        <v>2750</v>
      </c>
      <c r="D2533" s="1">
        <v>9.2394649108984862E-5</v>
      </c>
      <c r="E2533" s="1">
        <v>2.7998378517874201E-6</v>
      </c>
      <c r="F2533" s="1">
        <v>33</v>
      </c>
      <c r="G2533" s="1">
        <v>3010.4448263803702</v>
      </c>
      <c r="H2533" s="1">
        <v>3010.4448263803702</v>
      </c>
    </row>
    <row r="2534" spans="1:8" x14ac:dyDescent="0.25">
      <c r="A2534">
        <v>2532</v>
      </c>
      <c r="B2534">
        <v>4136</v>
      </c>
      <c r="C2534" t="s">
        <v>3460</v>
      </c>
      <c r="D2534" s="1">
        <v>3.3550102774052644E-5</v>
      </c>
      <c r="E2534" s="1">
        <v>2.7958418978377205E-6</v>
      </c>
      <c r="F2534" s="1">
        <v>12</v>
      </c>
      <c r="G2534" s="1">
        <v>2472.1334296420901</v>
      </c>
      <c r="H2534" s="1">
        <v>1084.07639215723</v>
      </c>
    </row>
    <row r="2535" spans="1:8" x14ac:dyDescent="0.25">
      <c r="A2535">
        <v>2533</v>
      </c>
      <c r="B2535">
        <v>9946</v>
      </c>
      <c r="C2535" t="s">
        <v>3078</v>
      </c>
      <c r="D2535" s="1">
        <v>3.9116292215104296E-5</v>
      </c>
      <c r="E2535" s="1">
        <v>2.7940208725074496E-6</v>
      </c>
      <c r="F2535" s="1">
        <v>14</v>
      </c>
      <c r="G2535" s="1">
        <v>2600.0483981243801</v>
      </c>
      <c r="H2535" s="1">
        <v>2587.2467003885499</v>
      </c>
    </row>
    <row r="2536" spans="1:8" x14ac:dyDescent="0.25">
      <c r="A2536">
        <v>2534</v>
      </c>
      <c r="B2536">
        <v>2627</v>
      </c>
      <c r="C2536" t="s">
        <v>2572</v>
      </c>
      <c r="D2536" s="1">
        <v>3.3788972746499353E-4</v>
      </c>
      <c r="E2536" s="1">
        <v>2.7924770864875497E-6</v>
      </c>
      <c r="F2536" s="1">
        <v>121</v>
      </c>
      <c r="G2536" s="1">
        <v>14924.9203095148</v>
      </c>
      <c r="H2536" s="1">
        <v>13423.6309041151</v>
      </c>
    </row>
    <row r="2537" spans="1:8" x14ac:dyDescent="0.25">
      <c r="A2537">
        <v>2535</v>
      </c>
      <c r="B2537">
        <v>9544</v>
      </c>
      <c r="C2537" t="s">
        <v>2090</v>
      </c>
      <c r="D2537" s="1">
        <v>8.3674578391681513E-6</v>
      </c>
      <c r="E2537" s="1">
        <v>2.7891526130560506E-6</v>
      </c>
      <c r="F2537" s="1">
        <v>3</v>
      </c>
      <c r="G2537" s="1">
        <v>601.90074408477597</v>
      </c>
      <c r="H2537" s="1">
        <v>601.90074408477597</v>
      </c>
    </row>
    <row r="2538" spans="1:8" x14ac:dyDescent="0.25">
      <c r="A2538">
        <v>2536</v>
      </c>
      <c r="B2538">
        <v>6012</v>
      </c>
      <c r="C2538" t="s">
        <v>1652</v>
      </c>
      <c r="D2538" s="1">
        <v>2.3094983867709832E-4</v>
      </c>
      <c r="E2538" s="1">
        <v>2.7825281768325099E-6</v>
      </c>
      <c r="F2538" s="1">
        <v>83</v>
      </c>
      <c r="G2538" s="1">
        <v>9974.1543263384992</v>
      </c>
      <c r="H2538" s="1">
        <v>9900.0196371564107</v>
      </c>
    </row>
    <row r="2539" spans="1:8" x14ac:dyDescent="0.25">
      <c r="A2539">
        <v>2537</v>
      </c>
      <c r="B2539">
        <v>2118</v>
      </c>
      <c r="C2539" t="s">
        <v>3606</v>
      </c>
      <c r="D2539" s="1">
        <v>5.5290328154674597E-6</v>
      </c>
      <c r="E2539" s="1">
        <v>2.7645164077337299E-6</v>
      </c>
      <c r="F2539" s="1">
        <v>2</v>
      </c>
      <c r="G2539" s="1">
        <v>12249.2617403482</v>
      </c>
      <c r="H2539" s="1">
        <v>121.873550803748</v>
      </c>
    </row>
    <row r="2540" spans="1:8" x14ac:dyDescent="0.25">
      <c r="A2540">
        <v>2538</v>
      </c>
      <c r="B2540">
        <v>8050</v>
      </c>
      <c r="C2540" t="s">
        <v>2657</v>
      </c>
      <c r="D2540" s="1">
        <v>5.802912759666204E-5</v>
      </c>
      <c r="E2540" s="1">
        <v>2.76329179031724E-6</v>
      </c>
      <c r="F2540" s="1">
        <v>21</v>
      </c>
      <c r="G2540" s="1">
        <v>8911.8847527946491</v>
      </c>
      <c r="H2540" s="1">
        <v>5907.9517007744198</v>
      </c>
    </row>
    <row r="2541" spans="1:8" x14ac:dyDescent="0.25">
      <c r="A2541">
        <v>2539</v>
      </c>
      <c r="B2541">
        <v>4001</v>
      </c>
      <c r="C2541" t="s">
        <v>2526</v>
      </c>
      <c r="D2541" s="1">
        <v>2.2648663760981469E-4</v>
      </c>
      <c r="E2541" s="1">
        <v>2.7620321659733498E-6</v>
      </c>
      <c r="F2541" s="1">
        <v>82</v>
      </c>
      <c r="G2541" s="1">
        <v>15527.417948251999</v>
      </c>
      <c r="H2541" s="1">
        <v>12390.3415323462</v>
      </c>
    </row>
    <row r="2542" spans="1:8" x14ac:dyDescent="0.25">
      <c r="A2542">
        <v>2540</v>
      </c>
      <c r="B2542">
        <v>2588</v>
      </c>
      <c r="C2542" t="s">
        <v>798</v>
      </c>
      <c r="D2542" s="1">
        <v>1.2399320193466951E-4</v>
      </c>
      <c r="E2542" s="1">
        <v>2.7554044874371001E-6</v>
      </c>
      <c r="F2542" s="1">
        <v>45</v>
      </c>
      <c r="G2542" s="1">
        <v>12858.9233399605</v>
      </c>
      <c r="H2542" s="1">
        <v>4164.7045642887197</v>
      </c>
    </row>
    <row r="2543" spans="1:8" x14ac:dyDescent="0.25">
      <c r="A2543">
        <v>2541</v>
      </c>
      <c r="B2543">
        <v>8223</v>
      </c>
      <c r="C2543" t="s">
        <v>2674</v>
      </c>
      <c r="D2543" s="1">
        <v>7.6597722533514571E-5</v>
      </c>
      <c r="E2543" s="1">
        <v>2.7356329476255206E-6</v>
      </c>
      <c r="F2543" s="1">
        <v>28</v>
      </c>
      <c r="G2543" s="1">
        <v>3109.18530821068</v>
      </c>
      <c r="H2543" s="1">
        <v>3109.18530821068</v>
      </c>
    </row>
    <row r="2544" spans="1:8" x14ac:dyDescent="0.25">
      <c r="A2544">
        <v>2542</v>
      </c>
      <c r="B2544">
        <v>195</v>
      </c>
      <c r="C2544" t="s">
        <v>3138</v>
      </c>
      <c r="D2544" s="1">
        <v>2.183838058405872E-5</v>
      </c>
      <c r="E2544" s="1">
        <v>2.7297975730073401E-6</v>
      </c>
      <c r="F2544" s="1">
        <v>8</v>
      </c>
      <c r="G2544" s="1">
        <v>6391.7677712575896</v>
      </c>
      <c r="H2544" s="1">
        <v>973.39185469664005</v>
      </c>
    </row>
    <row r="2545" spans="1:8" x14ac:dyDescent="0.25">
      <c r="A2545">
        <v>2543</v>
      </c>
      <c r="B2545">
        <v>2600</v>
      </c>
      <c r="C2545" t="s">
        <v>2658</v>
      </c>
      <c r="D2545" s="1">
        <v>2.2926197240004322E-4</v>
      </c>
      <c r="E2545" s="1">
        <v>2.7293091952386099E-6</v>
      </c>
      <c r="F2545" s="1">
        <v>84</v>
      </c>
      <c r="G2545" s="1">
        <v>14179.1576764285</v>
      </c>
      <c r="H2545" s="1">
        <v>9688.7012325836895</v>
      </c>
    </row>
    <row r="2546" spans="1:8" x14ac:dyDescent="0.25">
      <c r="A2546">
        <v>2544</v>
      </c>
      <c r="B2546">
        <v>629</v>
      </c>
      <c r="C2546" t="s">
        <v>3069</v>
      </c>
      <c r="D2546" s="1">
        <v>1.081391940124336E-4</v>
      </c>
      <c r="E2546" s="1">
        <v>2.7034798503108399E-6</v>
      </c>
      <c r="F2546" s="1">
        <v>40</v>
      </c>
      <c r="G2546" s="1">
        <v>5180.4034655273199</v>
      </c>
      <c r="H2546" s="1">
        <v>5180.4034655273199</v>
      </c>
    </row>
    <row r="2547" spans="1:8" x14ac:dyDescent="0.25">
      <c r="A2547">
        <v>2545</v>
      </c>
      <c r="B2547">
        <v>1961</v>
      </c>
      <c r="C2547" t="s">
        <v>3409</v>
      </c>
      <c r="D2547" s="1">
        <v>2.424702904165917E-5</v>
      </c>
      <c r="E2547" s="1">
        <v>2.6941143379621299E-6</v>
      </c>
      <c r="F2547" s="1">
        <v>9</v>
      </c>
      <c r="G2547" s="1">
        <v>9824.4750186209694</v>
      </c>
      <c r="H2547" s="1">
        <v>662.33465524709595</v>
      </c>
    </row>
    <row r="2548" spans="1:8" x14ac:dyDescent="0.25">
      <c r="A2548">
        <v>2546</v>
      </c>
      <c r="B2548">
        <v>7016</v>
      </c>
      <c r="C2548" t="s">
        <v>2727</v>
      </c>
      <c r="D2548" s="1">
        <v>2.4210992509471978E-5</v>
      </c>
      <c r="E2548" s="1">
        <v>2.6901102788302199E-6</v>
      </c>
      <c r="F2548" s="1">
        <v>9</v>
      </c>
      <c r="G2548" s="1">
        <v>1327.35860890617</v>
      </c>
      <c r="H2548" s="1">
        <v>985.94930273440195</v>
      </c>
    </row>
    <row r="2549" spans="1:8" x14ac:dyDescent="0.25">
      <c r="A2549">
        <v>2547</v>
      </c>
      <c r="B2549">
        <v>4743</v>
      </c>
      <c r="C2549">
        <v>84764</v>
      </c>
      <c r="D2549" s="1">
        <v>2.6669818995022801E-6</v>
      </c>
      <c r="E2549" s="1">
        <v>2.6669818995022801E-6</v>
      </c>
      <c r="F2549" s="1">
        <v>1</v>
      </c>
      <c r="G2549" s="1">
        <v>6974.5934234874103</v>
      </c>
      <c r="H2549" s="1">
        <v>2403.75186032595</v>
      </c>
    </row>
    <row r="2550" spans="1:8" x14ac:dyDescent="0.25">
      <c r="A2550">
        <v>2548</v>
      </c>
      <c r="B2550">
        <v>2072</v>
      </c>
      <c r="C2550" t="s">
        <v>3327</v>
      </c>
      <c r="D2550" s="1">
        <v>2.6645549375655001E-6</v>
      </c>
      <c r="E2550" s="1">
        <v>2.6645549375655001E-6</v>
      </c>
      <c r="F2550" s="1">
        <v>1</v>
      </c>
      <c r="G2550" s="1">
        <v>8740.8690876526907</v>
      </c>
      <c r="H2550" s="1">
        <v>143.13282936490401</v>
      </c>
    </row>
    <row r="2551" spans="1:8" x14ac:dyDescent="0.25">
      <c r="A2551">
        <v>2549</v>
      </c>
      <c r="B2551">
        <v>2253</v>
      </c>
      <c r="C2551" t="s">
        <v>2468</v>
      </c>
      <c r="D2551" s="1">
        <v>3.6929031201919535E-4</v>
      </c>
      <c r="E2551" s="1">
        <v>2.65676483467047E-6</v>
      </c>
      <c r="F2551" s="1">
        <v>139</v>
      </c>
      <c r="G2551" s="1">
        <v>14061.7846697677</v>
      </c>
      <c r="H2551" s="1">
        <v>14048.0686425399</v>
      </c>
    </row>
    <row r="2552" spans="1:8" x14ac:dyDescent="0.25">
      <c r="A2552">
        <v>2550</v>
      </c>
      <c r="B2552">
        <v>2216</v>
      </c>
      <c r="C2552" t="s">
        <v>3219</v>
      </c>
      <c r="D2552" s="1">
        <v>5.2865106055100197E-5</v>
      </c>
      <c r="E2552" s="1">
        <v>2.64325530275501E-6</v>
      </c>
      <c r="F2552" s="1">
        <v>20</v>
      </c>
      <c r="G2552" s="1">
        <v>9331.7158556449594</v>
      </c>
      <c r="H2552" s="1">
        <v>3768.67832489379</v>
      </c>
    </row>
    <row r="2553" spans="1:8" x14ac:dyDescent="0.25">
      <c r="A2553">
        <v>2551</v>
      </c>
      <c r="B2553">
        <v>4592</v>
      </c>
      <c r="C2553" t="s">
        <v>1568</v>
      </c>
      <c r="D2553" s="1">
        <v>7.3786811684168799E-5</v>
      </c>
      <c r="E2553" s="1">
        <v>2.6352432744346002E-6</v>
      </c>
      <c r="F2553" s="1">
        <v>28</v>
      </c>
      <c r="G2553" s="1">
        <v>6647.1964370083497</v>
      </c>
      <c r="H2553" s="1">
        <v>3325.1898033939201</v>
      </c>
    </row>
    <row r="2554" spans="1:8" x14ac:dyDescent="0.25">
      <c r="A2554">
        <v>2552</v>
      </c>
      <c r="B2554">
        <v>4949</v>
      </c>
      <c r="C2554" t="s">
        <v>2901</v>
      </c>
      <c r="D2554" s="1">
        <v>9.7348437085667753E-5</v>
      </c>
      <c r="E2554" s="1">
        <v>2.6310388401531827E-6</v>
      </c>
      <c r="F2554" s="1">
        <v>37</v>
      </c>
      <c r="G2554" s="1">
        <v>8526.2661435968203</v>
      </c>
      <c r="H2554" s="1">
        <v>8312.8257276028198</v>
      </c>
    </row>
    <row r="2555" spans="1:8" x14ac:dyDescent="0.25">
      <c r="A2555">
        <v>2553</v>
      </c>
      <c r="B2555">
        <v>6996</v>
      </c>
      <c r="C2555" t="s">
        <v>2557</v>
      </c>
      <c r="D2555" s="1">
        <v>2.5957412697692898E-6</v>
      </c>
      <c r="E2555" s="1">
        <v>2.5957412697692898E-6</v>
      </c>
      <c r="F2555" s="1">
        <v>1</v>
      </c>
      <c r="G2555" s="1">
        <v>3297.15282466289</v>
      </c>
      <c r="H2555" s="1">
        <v>491.58393571441701</v>
      </c>
    </row>
    <row r="2556" spans="1:8" x14ac:dyDescent="0.25">
      <c r="A2556">
        <v>2554</v>
      </c>
      <c r="B2556">
        <v>1996</v>
      </c>
      <c r="C2556" t="s">
        <v>1601</v>
      </c>
      <c r="D2556" s="1">
        <v>4.1497449320549923E-5</v>
      </c>
      <c r="E2556" s="1">
        <v>2.5935905825343702E-6</v>
      </c>
      <c r="F2556" s="1">
        <v>16</v>
      </c>
      <c r="G2556" s="1">
        <v>1947.64623502935</v>
      </c>
      <c r="H2556" s="1">
        <v>1947.64623502935</v>
      </c>
    </row>
    <row r="2557" spans="1:8" x14ac:dyDescent="0.25">
      <c r="A2557">
        <v>2555</v>
      </c>
      <c r="B2557">
        <v>4378</v>
      </c>
      <c r="C2557" t="s">
        <v>2609</v>
      </c>
      <c r="D2557" s="1">
        <v>7.4870214292319437E-5</v>
      </c>
      <c r="E2557" s="1">
        <v>2.58173152732136E-6</v>
      </c>
      <c r="F2557" s="1">
        <v>29</v>
      </c>
      <c r="G2557" s="1">
        <v>10729.607845442901</v>
      </c>
      <c r="H2557" s="1">
        <v>4044.7080346900998</v>
      </c>
    </row>
    <row r="2558" spans="1:8" x14ac:dyDescent="0.25">
      <c r="A2558">
        <v>2556</v>
      </c>
      <c r="B2558">
        <v>792</v>
      </c>
      <c r="C2558" t="s">
        <v>2111</v>
      </c>
      <c r="D2558" s="1">
        <v>3.0899946719925114E-5</v>
      </c>
      <c r="E2558" s="1">
        <v>2.5749955599937594E-6</v>
      </c>
      <c r="F2558" s="1">
        <v>12</v>
      </c>
      <c r="G2558" s="1">
        <v>13421.5991500046</v>
      </c>
      <c r="H2558" s="1">
        <v>13421.5991500046</v>
      </c>
    </row>
    <row r="2559" spans="1:8" x14ac:dyDescent="0.25">
      <c r="A2559">
        <v>2557</v>
      </c>
      <c r="B2559">
        <v>4524</v>
      </c>
      <c r="C2559" t="s">
        <v>3171</v>
      </c>
      <c r="D2559" s="1">
        <v>9.25986052021392E-5</v>
      </c>
      <c r="E2559" s="1">
        <v>2.5721834778372E-6</v>
      </c>
      <c r="F2559" s="1">
        <v>36</v>
      </c>
      <c r="G2559" s="1">
        <v>3895.4110708824301</v>
      </c>
      <c r="H2559" s="1">
        <v>3895.4110708824301</v>
      </c>
    </row>
    <row r="2560" spans="1:8" x14ac:dyDescent="0.25">
      <c r="A2560">
        <v>2558</v>
      </c>
      <c r="B2560">
        <v>2952</v>
      </c>
      <c r="C2560" t="s">
        <v>2617</v>
      </c>
      <c r="D2560" s="1">
        <v>9.1775127421893588E-5</v>
      </c>
      <c r="E2560" s="1">
        <v>2.5493090950525998E-6</v>
      </c>
      <c r="F2560" s="1">
        <v>36</v>
      </c>
      <c r="G2560" s="1">
        <v>6677.8799809448201</v>
      </c>
      <c r="H2560" s="1">
        <v>4757.9408506920099</v>
      </c>
    </row>
    <row r="2561" spans="1:8" x14ac:dyDescent="0.25">
      <c r="A2561">
        <v>2559</v>
      </c>
      <c r="B2561">
        <v>1251</v>
      </c>
      <c r="C2561" t="s">
        <v>2348</v>
      </c>
      <c r="D2561" s="1">
        <v>1.2701611542283551E-5</v>
      </c>
      <c r="E2561" s="1">
        <v>2.5403223084567101E-6</v>
      </c>
      <c r="F2561" s="1">
        <v>5</v>
      </c>
      <c r="G2561" s="1">
        <v>21907.9146979541</v>
      </c>
      <c r="H2561" s="1">
        <v>984.77889542846401</v>
      </c>
    </row>
    <row r="2562" spans="1:8" x14ac:dyDescent="0.25">
      <c r="A2562">
        <v>2560</v>
      </c>
      <c r="B2562">
        <v>1173</v>
      </c>
      <c r="C2562" t="s">
        <v>2655</v>
      </c>
      <c r="D2562" s="1">
        <v>7.5743218745577597E-5</v>
      </c>
      <c r="E2562" s="1">
        <v>2.5247739581859201E-6</v>
      </c>
      <c r="F2562" s="1">
        <v>30</v>
      </c>
      <c r="G2562" s="1">
        <v>6373.9064023189503</v>
      </c>
      <c r="H2562" s="1">
        <v>3591.9838131450902</v>
      </c>
    </row>
    <row r="2563" spans="1:8" x14ac:dyDescent="0.25">
      <c r="A2563">
        <v>2561</v>
      </c>
      <c r="B2563">
        <v>1814</v>
      </c>
      <c r="C2563" t="s">
        <v>3391</v>
      </c>
      <c r="D2563" s="1">
        <v>6.0569593284012964E-5</v>
      </c>
      <c r="E2563" s="1">
        <v>2.5237330535005402E-6</v>
      </c>
      <c r="F2563" s="1">
        <v>24</v>
      </c>
      <c r="G2563" s="1">
        <v>5576.1235687855497</v>
      </c>
      <c r="H2563" s="1">
        <v>3067.3601141250001</v>
      </c>
    </row>
    <row r="2564" spans="1:8" x14ac:dyDescent="0.25">
      <c r="A2564">
        <v>2562</v>
      </c>
      <c r="B2564">
        <v>6591</v>
      </c>
      <c r="C2564" t="s">
        <v>2682</v>
      </c>
      <c r="D2564" s="1">
        <v>1.286142625104282E-4</v>
      </c>
      <c r="E2564" s="1">
        <v>2.5218482845181999E-6</v>
      </c>
      <c r="F2564" s="1">
        <v>51</v>
      </c>
      <c r="G2564" s="1">
        <v>7661.8082599806003</v>
      </c>
      <c r="H2564" s="1">
        <v>5792.88199469349</v>
      </c>
    </row>
    <row r="2565" spans="1:8" x14ac:dyDescent="0.25">
      <c r="A2565">
        <v>2563</v>
      </c>
      <c r="B2565">
        <v>5028</v>
      </c>
      <c r="C2565" t="s">
        <v>3449</v>
      </c>
      <c r="D2565" s="1">
        <v>2.7683141875898409E-5</v>
      </c>
      <c r="E2565" s="1">
        <v>2.5166492614453098E-6</v>
      </c>
      <c r="F2565" s="1">
        <v>11</v>
      </c>
      <c r="G2565" s="1">
        <v>4175.3411971401702</v>
      </c>
      <c r="H2565" s="1">
        <v>1156.96596049651</v>
      </c>
    </row>
    <row r="2566" spans="1:8" x14ac:dyDescent="0.25">
      <c r="A2566">
        <v>2564</v>
      </c>
      <c r="B2566">
        <v>4062</v>
      </c>
      <c r="C2566" t="s">
        <v>3400</v>
      </c>
      <c r="D2566" s="1">
        <v>2.002579436765808E-5</v>
      </c>
      <c r="E2566" s="1">
        <v>2.5032242959572601E-6</v>
      </c>
      <c r="F2566" s="1">
        <v>8</v>
      </c>
      <c r="G2566" s="1">
        <v>1244.9562365475001</v>
      </c>
      <c r="H2566" s="1">
        <v>1083.75442907261</v>
      </c>
    </row>
    <row r="2567" spans="1:8" x14ac:dyDescent="0.25">
      <c r="A2567">
        <v>2565</v>
      </c>
      <c r="B2567">
        <v>5914</v>
      </c>
      <c r="C2567" t="s">
        <v>3194</v>
      </c>
      <c r="D2567" s="1">
        <v>1.0986740706459496E-4</v>
      </c>
      <c r="E2567" s="1">
        <v>2.49698652419534E-6</v>
      </c>
      <c r="F2567" s="1">
        <v>44</v>
      </c>
      <c r="G2567" s="1">
        <v>18840.842837914901</v>
      </c>
      <c r="H2567" s="1">
        <v>5098.94967436765</v>
      </c>
    </row>
    <row r="2568" spans="1:8" x14ac:dyDescent="0.25">
      <c r="A2568">
        <v>2566</v>
      </c>
      <c r="B2568">
        <v>6914</v>
      </c>
      <c r="C2568" t="s">
        <v>2705</v>
      </c>
      <c r="D2568" s="1">
        <v>1.065246952416904E-4</v>
      </c>
      <c r="E2568" s="1">
        <v>2.4773184939928002E-6</v>
      </c>
      <c r="F2568" s="1">
        <v>43</v>
      </c>
      <c r="G2568" s="1">
        <v>5468.3647797349904</v>
      </c>
      <c r="H2568" s="1">
        <v>4363.1693379222097</v>
      </c>
    </row>
    <row r="2569" spans="1:8" x14ac:dyDescent="0.25">
      <c r="A2569">
        <v>2567</v>
      </c>
      <c r="B2569">
        <v>2189</v>
      </c>
      <c r="C2569" t="s">
        <v>2745</v>
      </c>
      <c r="D2569" s="1">
        <v>2.3489625513495264E-4</v>
      </c>
      <c r="E2569" s="1">
        <v>2.472592159315291E-6</v>
      </c>
      <c r="F2569" s="1">
        <v>95</v>
      </c>
      <c r="G2569" s="1">
        <v>42653.230406848998</v>
      </c>
      <c r="H2569" s="1">
        <v>37268.085582886401</v>
      </c>
    </row>
    <row r="2570" spans="1:8" x14ac:dyDescent="0.25">
      <c r="A2570">
        <v>2568</v>
      </c>
      <c r="B2570">
        <v>6805</v>
      </c>
      <c r="C2570" t="s">
        <v>2629</v>
      </c>
      <c r="D2570" s="1">
        <v>2.9346324615472599E-4</v>
      </c>
      <c r="E2570" s="1">
        <v>2.4660776987792099E-6</v>
      </c>
      <c r="F2570" s="1">
        <v>119</v>
      </c>
      <c r="G2570" s="1">
        <v>14596.6084954815</v>
      </c>
      <c r="H2570" s="1">
        <v>14596.6084954815</v>
      </c>
    </row>
    <row r="2571" spans="1:8" x14ac:dyDescent="0.25">
      <c r="A2571">
        <v>2569</v>
      </c>
      <c r="B2571">
        <v>6923</v>
      </c>
      <c r="C2571" t="s">
        <v>3404</v>
      </c>
      <c r="D2571" s="1">
        <v>8.0873541934446371E-5</v>
      </c>
      <c r="E2571" s="1">
        <v>2.4507133919529202E-6</v>
      </c>
      <c r="F2571" s="1">
        <v>33</v>
      </c>
      <c r="G2571" s="1">
        <v>5874.8397245034603</v>
      </c>
      <c r="H2571" s="1">
        <v>4236.5188620025201</v>
      </c>
    </row>
    <row r="2572" spans="1:8" x14ac:dyDescent="0.25">
      <c r="A2572">
        <v>2570</v>
      </c>
      <c r="B2572">
        <v>8738</v>
      </c>
      <c r="C2572" t="s">
        <v>2715</v>
      </c>
      <c r="D2572" s="1">
        <v>6.3111888918059548E-5</v>
      </c>
      <c r="E2572" s="1">
        <v>2.4273803430022902E-6</v>
      </c>
      <c r="F2572" s="1">
        <v>26</v>
      </c>
      <c r="G2572" s="1">
        <v>2777.3682492182802</v>
      </c>
      <c r="H2572" s="1">
        <v>2777.3682492182802</v>
      </c>
    </row>
    <row r="2573" spans="1:8" x14ac:dyDescent="0.25">
      <c r="A2573">
        <v>2571</v>
      </c>
      <c r="B2573">
        <v>6965</v>
      </c>
      <c r="C2573" t="s">
        <v>2871</v>
      </c>
      <c r="D2573" s="1">
        <v>1.456368034825506E-5</v>
      </c>
      <c r="E2573" s="1">
        <v>2.4272800580425099E-6</v>
      </c>
      <c r="F2573" s="1">
        <v>6</v>
      </c>
      <c r="G2573" s="1">
        <v>43864.259548056099</v>
      </c>
      <c r="H2573" s="1">
        <v>6032.2924570761397</v>
      </c>
    </row>
    <row r="2574" spans="1:8" x14ac:dyDescent="0.25">
      <c r="A2574">
        <v>2572</v>
      </c>
      <c r="B2574">
        <v>2168</v>
      </c>
      <c r="C2574" t="s">
        <v>2610</v>
      </c>
      <c r="D2574" s="1">
        <v>6.2950624352840897E-5</v>
      </c>
      <c r="E2574" s="1">
        <v>2.4211778597246499E-6</v>
      </c>
      <c r="F2574" s="1">
        <v>26</v>
      </c>
      <c r="G2574" s="1">
        <v>2963.5998627357599</v>
      </c>
      <c r="H2574" s="1">
        <v>2963.5998627357599</v>
      </c>
    </row>
    <row r="2575" spans="1:8" x14ac:dyDescent="0.25">
      <c r="A2575">
        <v>2573</v>
      </c>
      <c r="B2575">
        <v>4487</v>
      </c>
      <c r="C2575" t="s">
        <v>1922</v>
      </c>
      <c r="D2575" s="1">
        <v>9.6569347596037196E-6</v>
      </c>
      <c r="E2575" s="1">
        <v>2.4142336899009299E-6</v>
      </c>
      <c r="F2575" s="1">
        <v>4</v>
      </c>
      <c r="G2575" s="1">
        <v>16239.9492688753</v>
      </c>
      <c r="H2575" s="1">
        <v>16239.9492688753</v>
      </c>
    </row>
    <row r="2576" spans="1:8" x14ac:dyDescent="0.25">
      <c r="A2576">
        <v>2574</v>
      </c>
      <c r="B2576">
        <v>2419</v>
      </c>
      <c r="C2576" t="s">
        <v>3164</v>
      </c>
      <c r="D2576" s="1">
        <v>2.40939854931151E-5</v>
      </c>
      <c r="E2576" s="1">
        <v>2.4093985493115098E-6</v>
      </c>
      <c r="F2576" s="1">
        <v>10</v>
      </c>
      <c r="G2576" s="1">
        <v>12969.5674518817</v>
      </c>
      <c r="H2576" s="1">
        <v>1678.7946898503701</v>
      </c>
    </row>
    <row r="2577" spans="1:8" x14ac:dyDescent="0.25">
      <c r="A2577">
        <v>2575</v>
      </c>
      <c r="B2577">
        <v>2103</v>
      </c>
      <c r="C2577" t="s">
        <v>2804</v>
      </c>
      <c r="D2577" s="1">
        <v>9.6343564870237193E-6</v>
      </c>
      <c r="E2577" s="1">
        <v>2.4085891217559298E-6</v>
      </c>
      <c r="F2577" s="1">
        <v>4</v>
      </c>
      <c r="G2577" s="1">
        <v>8763.0472962964704</v>
      </c>
      <c r="H2577" s="1">
        <v>514.55518357482401</v>
      </c>
    </row>
    <row r="2578" spans="1:8" x14ac:dyDescent="0.25">
      <c r="A2578">
        <v>2576</v>
      </c>
      <c r="B2578">
        <v>1605</v>
      </c>
      <c r="C2578" t="s">
        <v>3433</v>
      </c>
      <c r="D2578" s="1">
        <v>1.6829960700707139E-5</v>
      </c>
      <c r="E2578" s="1">
        <v>2.4042801001010199E-6</v>
      </c>
      <c r="F2578" s="1">
        <v>7</v>
      </c>
      <c r="G2578" s="1">
        <v>3350.0951214655702</v>
      </c>
      <c r="H2578" s="1">
        <v>572.87204913559799</v>
      </c>
    </row>
    <row r="2579" spans="1:8" x14ac:dyDescent="0.25">
      <c r="A2579">
        <v>2577</v>
      </c>
      <c r="B2579">
        <v>5885</v>
      </c>
      <c r="C2579" t="s">
        <v>2742</v>
      </c>
      <c r="D2579" s="1">
        <v>9.1287270881363315E-5</v>
      </c>
      <c r="E2579" s="1">
        <v>2.4022966021411398E-6</v>
      </c>
      <c r="F2579" s="1">
        <v>38</v>
      </c>
      <c r="G2579" s="1">
        <v>10253.6178844605</v>
      </c>
      <c r="H2579" s="1">
        <v>5951.1009034162298</v>
      </c>
    </row>
    <row r="2580" spans="1:8" x14ac:dyDescent="0.25">
      <c r="A2580">
        <v>2578</v>
      </c>
      <c r="B2580">
        <v>3182</v>
      </c>
      <c r="C2580" t="s">
        <v>2678</v>
      </c>
      <c r="D2580" s="1">
        <v>2.1619078208932E-5</v>
      </c>
      <c r="E2580" s="1">
        <v>2.4021198009924445E-6</v>
      </c>
      <c r="F2580" s="1">
        <v>9</v>
      </c>
      <c r="G2580" s="1">
        <v>7652.9229939266197</v>
      </c>
      <c r="H2580" s="1">
        <v>1118.376737583626</v>
      </c>
    </row>
    <row r="2581" spans="1:8" x14ac:dyDescent="0.25">
      <c r="A2581">
        <v>2579</v>
      </c>
      <c r="B2581">
        <v>1942</v>
      </c>
      <c r="C2581" t="s">
        <v>2534</v>
      </c>
      <c r="D2581" s="1">
        <v>3.2187730940573273E-4</v>
      </c>
      <c r="E2581" s="1">
        <v>2.4020694731771099E-6</v>
      </c>
      <c r="F2581" s="1">
        <v>134</v>
      </c>
      <c r="G2581" s="1">
        <v>17632.0929199286</v>
      </c>
      <c r="H2581" s="1">
        <v>12588.411065370399</v>
      </c>
    </row>
    <row r="2582" spans="1:8" x14ac:dyDescent="0.25">
      <c r="A2582">
        <v>2580</v>
      </c>
      <c r="B2582">
        <v>3378</v>
      </c>
      <c r="C2582" t="s">
        <v>3408</v>
      </c>
      <c r="D2582" s="1">
        <v>7.2007778120598896E-6</v>
      </c>
      <c r="E2582" s="1">
        <v>2.4002592706866299E-6</v>
      </c>
      <c r="F2582" s="1">
        <v>3</v>
      </c>
      <c r="G2582" s="1">
        <v>529.886155044058</v>
      </c>
      <c r="H2582" s="1">
        <v>529.886155044058</v>
      </c>
    </row>
    <row r="2583" spans="1:8" x14ac:dyDescent="0.25">
      <c r="A2583">
        <v>2581</v>
      </c>
      <c r="B2583">
        <v>6006</v>
      </c>
      <c r="C2583" t="s">
        <v>3360</v>
      </c>
      <c r="D2583" s="1">
        <v>7.1978640227000696E-6</v>
      </c>
      <c r="E2583" s="1">
        <v>2.3992880075666899E-6</v>
      </c>
      <c r="F2583" s="1">
        <v>3</v>
      </c>
      <c r="G2583" s="1">
        <v>5314.1762973798304</v>
      </c>
      <c r="H2583" s="1">
        <v>198.803254206926</v>
      </c>
    </row>
    <row r="2584" spans="1:8" x14ac:dyDescent="0.25">
      <c r="A2584">
        <v>2582</v>
      </c>
      <c r="B2584">
        <v>4742</v>
      </c>
      <c r="C2584" t="s">
        <v>2771</v>
      </c>
      <c r="D2584" s="1">
        <v>7.3990460597447052E-5</v>
      </c>
      <c r="E2584" s="1">
        <v>2.38678905153055E-6</v>
      </c>
      <c r="F2584" s="1">
        <v>31</v>
      </c>
      <c r="G2584" s="1">
        <v>8155.3412393069802</v>
      </c>
      <c r="H2584" s="1">
        <v>6890.8054693928598</v>
      </c>
    </row>
    <row r="2585" spans="1:8" x14ac:dyDescent="0.25">
      <c r="A2585">
        <v>2583</v>
      </c>
      <c r="B2585">
        <v>4640</v>
      </c>
      <c r="C2585" t="s">
        <v>901</v>
      </c>
      <c r="D2585" s="1">
        <v>2.37323367650691E-6</v>
      </c>
      <c r="E2585" s="1">
        <v>2.37323367650691E-6</v>
      </c>
      <c r="F2585" s="1">
        <v>1</v>
      </c>
      <c r="G2585" s="1">
        <v>2833.7582193928702</v>
      </c>
      <c r="H2585" s="1">
        <v>43.111700479257202</v>
      </c>
    </row>
    <row r="2586" spans="1:8" x14ac:dyDescent="0.25">
      <c r="A2586">
        <v>2584</v>
      </c>
      <c r="B2586">
        <v>1695</v>
      </c>
      <c r="C2586" t="s">
        <v>2699</v>
      </c>
      <c r="D2586" s="1">
        <v>9.4899829550899192E-6</v>
      </c>
      <c r="E2586" s="1">
        <v>2.3724957387724798E-6</v>
      </c>
      <c r="F2586" s="1">
        <v>4</v>
      </c>
      <c r="G2586" s="1">
        <v>3818.0633908509999</v>
      </c>
      <c r="H2586" s="1">
        <v>334.28362388247302</v>
      </c>
    </row>
    <row r="2587" spans="1:8" x14ac:dyDescent="0.25">
      <c r="A2587">
        <v>2585</v>
      </c>
      <c r="B2587">
        <v>5355</v>
      </c>
      <c r="C2587" t="s">
        <v>1662</v>
      </c>
      <c r="D2587" s="1">
        <v>2.1232590394576228E-5</v>
      </c>
      <c r="E2587" s="1">
        <v>2.3591767105084699E-6</v>
      </c>
      <c r="F2587" s="1">
        <v>9</v>
      </c>
      <c r="G2587" s="1">
        <v>2770.5432471126601</v>
      </c>
      <c r="H2587" s="1">
        <v>1312.7690792569199</v>
      </c>
    </row>
    <row r="2588" spans="1:8" x14ac:dyDescent="0.25">
      <c r="A2588">
        <v>2586</v>
      </c>
      <c r="B2588">
        <v>7396</v>
      </c>
      <c r="C2588" t="s">
        <v>1946</v>
      </c>
      <c r="D2588" s="1">
        <v>5.4138718662261397E-5</v>
      </c>
      <c r="E2588" s="1">
        <v>2.3538573331417998E-6</v>
      </c>
      <c r="F2588" s="1">
        <v>23</v>
      </c>
      <c r="G2588" s="1">
        <v>2995.5530496339002</v>
      </c>
      <c r="H2588" s="1">
        <v>2995.5530496339002</v>
      </c>
    </row>
    <row r="2589" spans="1:8" x14ac:dyDescent="0.25">
      <c r="A2589">
        <v>2587</v>
      </c>
      <c r="B2589">
        <v>9978</v>
      </c>
      <c r="C2589" t="s">
        <v>503</v>
      </c>
      <c r="D2589" s="1">
        <v>2.3483800294532E-6</v>
      </c>
      <c r="E2589" s="1">
        <v>2.3483800294532E-6</v>
      </c>
      <c r="F2589" s="1">
        <v>1</v>
      </c>
      <c r="G2589" s="1">
        <v>90.198029259480194</v>
      </c>
      <c r="H2589" s="1">
        <v>81.054078366231096</v>
      </c>
    </row>
    <row r="2590" spans="1:8" x14ac:dyDescent="0.25">
      <c r="A2590">
        <v>2588</v>
      </c>
      <c r="B2590">
        <v>7069</v>
      </c>
      <c r="C2590" t="s">
        <v>2680</v>
      </c>
      <c r="D2590" s="1">
        <v>1.3929829751871839E-5</v>
      </c>
      <c r="E2590" s="1">
        <v>2.3216382919786399E-6</v>
      </c>
      <c r="F2590" s="1">
        <v>6</v>
      </c>
      <c r="G2590" s="1">
        <v>4032.3201043550698</v>
      </c>
      <c r="H2590" s="1">
        <v>616.50674873894002</v>
      </c>
    </row>
    <row r="2591" spans="1:8" x14ac:dyDescent="0.25">
      <c r="A2591">
        <v>2589</v>
      </c>
      <c r="B2591">
        <v>3919</v>
      </c>
      <c r="C2591" t="s">
        <v>2624</v>
      </c>
      <c r="D2591" s="1">
        <v>1.1587890754549E-4</v>
      </c>
      <c r="E2591" s="1">
        <v>2.3175781509098E-6</v>
      </c>
      <c r="F2591" s="1">
        <v>50</v>
      </c>
      <c r="G2591" s="1">
        <v>33632.525836264998</v>
      </c>
      <c r="H2591" s="1">
        <v>5235.0907986456205</v>
      </c>
    </row>
    <row r="2592" spans="1:8" x14ac:dyDescent="0.25">
      <c r="A2592">
        <v>2590</v>
      </c>
      <c r="B2592">
        <v>4148</v>
      </c>
      <c r="C2592" t="s">
        <v>3333</v>
      </c>
      <c r="D2592" s="1">
        <v>4.1461426468905268E-4</v>
      </c>
      <c r="E2592" s="1">
        <v>2.31628080831873E-6</v>
      </c>
      <c r="F2592" s="1">
        <v>179</v>
      </c>
      <c r="G2592" s="1">
        <v>18161.0155243679</v>
      </c>
      <c r="H2592" s="1">
        <v>18016.315290152201</v>
      </c>
    </row>
    <row r="2593" spans="1:8" x14ac:dyDescent="0.25">
      <c r="A2593">
        <v>2591</v>
      </c>
      <c r="B2593">
        <v>3718</v>
      </c>
      <c r="C2593" t="s">
        <v>3401</v>
      </c>
      <c r="D2593" s="1">
        <v>1.0551288764762075E-4</v>
      </c>
      <c r="E2593" s="1">
        <v>2.29375842712219E-6</v>
      </c>
      <c r="F2593" s="1">
        <v>46</v>
      </c>
      <c r="G2593" s="1">
        <v>5810.98245503006</v>
      </c>
      <c r="H2593" s="1">
        <v>5810.98245503006</v>
      </c>
    </row>
    <row r="2594" spans="1:8" x14ac:dyDescent="0.25">
      <c r="A2594">
        <v>2592</v>
      </c>
      <c r="B2594">
        <v>2738</v>
      </c>
      <c r="C2594" t="s">
        <v>1663</v>
      </c>
      <c r="D2594" s="1">
        <v>1.3029945295772345E-4</v>
      </c>
      <c r="E2594" s="1">
        <v>2.2859553150477799E-6</v>
      </c>
      <c r="F2594" s="1">
        <v>57</v>
      </c>
      <c r="G2594" s="1">
        <v>11973.989976077601</v>
      </c>
      <c r="H2594" s="1">
        <v>11973.989976077601</v>
      </c>
    </row>
    <row r="2595" spans="1:8" x14ac:dyDescent="0.25">
      <c r="A2595">
        <v>2593</v>
      </c>
      <c r="B2595">
        <v>1269</v>
      </c>
      <c r="C2595" t="s">
        <v>2461</v>
      </c>
      <c r="D2595" s="1">
        <v>2.2636810215918699E-6</v>
      </c>
      <c r="E2595" s="1">
        <v>2.2636810215918699E-6</v>
      </c>
      <c r="F2595" s="1">
        <v>1</v>
      </c>
      <c r="G2595" s="1">
        <v>4990.6238291864001</v>
      </c>
      <c r="H2595" s="1">
        <v>58.706742116371302</v>
      </c>
    </row>
    <row r="2596" spans="1:8" x14ac:dyDescent="0.25">
      <c r="A2596">
        <v>2594</v>
      </c>
      <c r="B2596">
        <v>1597</v>
      </c>
      <c r="C2596" t="s">
        <v>2388</v>
      </c>
      <c r="D2596" s="1">
        <v>2.2515668341989201E-6</v>
      </c>
      <c r="E2596" s="1">
        <v>2.2515668341989201E-6</v>
      </c>
      <c r="F2596" s="1">
        <v>1</v>
      </c>
      <c r="G2596" s="1">
        <v>5631.4462996204602</v>
      </c>
      <c r="H2596" s="1">
        <v>67.490625575632293</v>
      </c>
    </row>
    <row r="2597" spans="1:8" x14ac:dyDescent="0.25">
      <c r="A2597">
        <v>2595</v>
      </c>
      <c r="B2597">
        <v>9756</v>
      </c>
      <c r="C2597" t="s">
        <v>3368</v>
      </c>
      <c r="D2597" s="1">
        <v>2.23885850252978E-6</v>
      </c>
      <c r="E2597" s="1">
        <v>2.23885850252978E-6</v>
      </c>
      <c r="F2597" s="1">
        <v>1</v>
      </c>
      <c r="G2597" s="1">
        <v>689.851306057241</v>
      </c>
      <c r="H2597" s="1">
        <v>666.43007619176001</v>
      </c>
    </row>
    <row r="2598" spans="1:8" x14ac:dyDescent="0.25">
      <c r="A2598">
        <v>2596</v>
      </c>
      <c r="B2598">
        <v>4978</v>
      </c>
      <c r="C2598" t="s">
        <v>3356</v>
      </c>
      <c r="D2598" s="1">
        <v>9.6253020735863508E-5</v>
      </c>
      <c r="E2598" s="1">
        <v>2.2384423426945002E-6</v>
      </c>
      <c r="F2598" s="1">
        <v>43</v>
      </c>
      <c r="G2598" s="1">
        <v>5884.5738766857003</v>
      </c>
      <c r="H2598" s="1">
        <v>5725.9492679786099</v>
      </c>
    </row>
    <row r="2599" spans="1:8" x14ac:dyDescent="0.25">
      <c r="A2599">
        <v>2597</v>
      </c>
      <c r="B2599">
        <v>4057</v>
      </c>
      <c r="C2599" t="s">
        <v>2710</v>
      </c>
      <c r="D2599" s="1">
        <v>2.677988251185924E-5</v>
      </c>
      <c r="E2599" s="1">
        <v>2.2316568759882699E-6</v>
      </c>
      <c r="F2599" s="1">
        <v>12</v>
      </c>
      <c r="G2599" s="1">
        <v>5106.4294136342796</v>
      </c>
      <c r="H2599" s="1">
        <v>1139.9058887783499</v>
      </c>
    </row>
    <row r="2600" spans="1:8" x14ac:dyDescent="0.25">
      <c r="A2600">
        <v>2598</v>
      </c>
      <c r="B2600">
        <v>4565</v>
      </c>
      <c r="C2600" t="s">
        <v>843</v>
      </c>
      <c r="D2600" s="1">
        <v>1.5943043351740536E-4</v>
      </c>
      <c r="E2600" s="1">
        <v>2.2143115766306302E-6</v>
      </c>
      <c r="F2600" s="1">
        <v>72</v>
      </c>
      <c r="G2600" s="1">
        <v>7772.5623606508798</v>
      </c>
      <c r="H2600" s="1">
        <v>7772.5623606508798</v>
      </c>
    </row>
    <row r="2601" spans="1:8" x14ac:dyDescent="0.25">
      <c r="A2601">
        <v>2599</v>
      </c>
      <c r="B2601">
        <v>6508</v>
      </c>
      <c r="C2601" t="s">
        <v>3475</v>
      </c>
      <c r="D2601" s="1">
        <v>5.5313990942196996E-5</v>
      </c>
      <c r="E2601" s="1">
        <v>2.2125596376878799E-6</v>
      </c>
      <c r="F2601" s="1">
        <v>25</v>
      </c>
      <c r="G2601" s="1">
        <v>3073.62255186633</v>
      </c>
      <c r="H2601" s="1">
        <v>3073.62255186633</v>
      </c>
    </row>
    <row r="2602" spans="1:8" x14ac:dyDescent="0.25">
      <c r="A2602">
        <v>2600</v>
      </c>
      <c r="B2602">
        <v>6087</v>
      </c>
      <c r="C2602" t="s">
        <v>3372</v>
      </c>
      <c r="D2602" s="1">
        <v>1.543205187805519E-5</v>
      </c>
      <c r="E2602" s="1">
        <v>2.2045788397221702E-6</v>
      </c>
      <c r="F2602" s="1">
        <v>7</v>
      </c>
      <c r="G2602" s="1">
        <v>5721.8801325425402</v>
      </c>
      <c r="H2602" s="1">
        <v>395.86992313328699</v>
      </c>
    </row>
    <row r="2603" spans="1:8" x14ac:dyDescent="0.25">
      <c r="A2603">
        <v>2601</v>
      </c>
      <c r="B2603">
        <v>6509</v>
      </c>
      <c r="C2603" t="s">
        <v>3563</v>
      </c>
      <c r="D2603" s="1">
        <v>6.5906003762276093E-6</v>
      </c>
      <c r="E2603" s="1">
        <v>2.1968667920758699E-6</v>
      </c>
      <c r="F2603" s="1">
        <v>3</v>
      </c>
      <c r="G2603" s="1">
        <v>618.92600113500305</v>
      </c>
      <c r="H2603" s="1">
        <v>618.92600113500305</v>
      </c>
    </row>
    <row r="2604" spans="1:8" x14ac:dyDescent="0.25">
      <c r="A2604">
        <v>2602</v>
      </c>
      <c r="B2604">
        <v>5893</v>
      </c>
      <c r="C2604" t="s">
        <v>3424</v>
      </c>
      <c r="D2604" s="1">
        <v>1.1829165959894706E-4</v>
      </c>
      <c r="E2604" s="1">
        <v>2.19058628886939E-6</v>
      </c>
      <c r="F2604" s="1">
        <v>54</v>
      </c>
      <c r="G2604" s="1">
        <v>6139.8959350041796</v>
      </c>
      <c r="H2604" s="1">
        <v>5539.7320615366098</v>
      </c>
    </row>
    <row r="2605" spans="1:8" x14ac:dyDescent="0.25">
      <c r="A2605">
        <v>2603</v>
      </c>
      <c r="B2605">
        <v>5151</v>
      </c>
      <c r="C2605" t="s">
        <v>3539</v>
      </c>
      <c r="D2605" s="1">
        <v>6.5644943822335191E-6</v>
      </c>
      <c r="E2605" s="1">
        <v>2.1881647940778398E-6</v>
      </c>
      <c r="F2605" s="1">
        <v>3</v>
      </c>
      <c r="G2605" s="1">
        <v>8087.0352115549304</v>
      </c>
      <c r="H2605" s="1">
        <v>267.75832461226298</v>
      </c>
    </row>
    <row r="2606" spans="1:8" x14ac:dyDescent="0.25">
      <c r="A2606">
        <v>2604</v>
      </c>
      <c r="B2606">
        <v>8536</v>
      </c>
      <c r="C2606" t="s">
        <v>3425</v>
      </c>
      <c r="D2606" s="1">
        <v>5.4674743524250996E-5</v>
      </c>
      <c r="E2606" s="1">
        <v>2.18698974097004E-6</v>
      </c>
      <c r="F2606" s="1">
        <v>25</v>
      </c>
      <c r="G2606" s="1">
        <v>3299.61088705463</v>
      </c>
      <c r="H2606" s="1">
        <v>3148.3595039986899</v>
      </c>
    </row>
    <row r="2607" spans="1:8" x14ac:dyDescent="0.25">
      <c r="A2607">
        <v>2605</v>
      </c>
      <c r="B2607">
        <v>774</v>
      </c>
      <c r="C2607" t="s">
        <v>3384</v>
      </c>
      <c r="D2607" s="1">
        <v>7.8689952719947792E-5</v>
      </c>
      <c r="E2607" s="1">
        <v>2.1858320199985499E-6</v>
      </c>
      <c r="F2607" s="1">
        <v>36</v>
      </c>
      <c r="G2607" s="1">
        <v>4546.5469607376099</v>
      </c>
      <c r="H2607" s="1">
        <v>4546.5469607376099</v>
      </c>
    </row>
    <row r="2608" spans="1:8" x14ac:dyDescent="0.25">
      <c r="A2608">
        <v>2606</v>
      </c>
      <c r="B2608">
        <v>9104</v>
      </c>
      <c r="C2608" t="s">
        <v>2335</v>
      </c>
      <c r="D2608" s="1">
        <v>1.3063872308361659E-5</v>
      </c>
      <c r="E2608" s="1">
        <v>2.1773120513936099E-6</v>
      </c>
      <c r="F2608" s="1">
        <v>6</v>
      </c>
      <c r="G2608" s="1">
        <v>592.64129784544605</v>
      </c>
      <c r="H2608" s="1">
        <v>592.64129784544605</v>
      </c>
    </row>
    <row r="2609" spans="1:8" x14ac:dyDescent="0.25">
      <c r="A2609">
        <v>2607</v>
      </c>
      <c r="B2609">
        <v>6362</v>
      </c>
      <c r="C2609" t="s">
        <v>3375</v>
      </c>
      <c r="D2609" s="1">
        <v>2.1732543903537899E-6</v>
      </c>
      <c r="E2609" s="1">
        <v>2.1732543903537899E-6</v>
      </c>
      <c r="F2609" s="1">
        <v>1</v>
      </c>
      <c r="G2609" s="1">
        <v>3522.4568660816799</v>
      </c>
      <c r="H2609" s="1">
        <v>133.40757937508101</v>
      </c>
    </row>
    <row r="2610" spans="1:8" x14ac:dyDescent="0.25">
      <c r="A2610">
        <v>2608</v>
      </c>
      <c r="B2610">
        <v>6954</v>
      </c>
      <c r="C2610" t="s">
        <v>2877</v>
      </c>
      <c r="D2610" s="1">
        <v>2.1662095433349999E-6</v>
      </c>
      <c r="E2610" s="1">
        <v>2.1662095433349999E-6</v>
      </c>
      <c r="F2610" s="1">
        <v>1</v>
      </c>
      <c r="G2610" s="1">
        <v>2626.6040469244799</v>
      </c>
      <c r="H2610" s="1">
        <v>0</v>
      </c>
    </row>
    <row r="2611" spans="1:8" x14ac:dyDescent="0.25">
      <c r="A2611">
        <v>2609</v>
      </c>
      <c r="B2611">
        <v>59</v>
      </c>
      <c r="C2611" t="s">
        <v>3378</v>
      </c>
      <c r="D2611" s="1">
        <v>2.1437028545578799E-6</v>
      </c>
      <c r="E2611" s="1">
        <v>2.1437028545578799E-6</v>
      </c>
      <c r="F2611" s="1">
        <v>1</v>
      </c>
      <c r="G2611" s="1">
        <v>11130.487735327601</v>
      </c>
      <c r="H2611" s="1">
        <v>5.1180003131836997</v>
      </c>
    </row>
    <row r="2612" spans="1:8" x14ac:dyDescent="0.25">
      <c r="A2612">
        <v>2610</v>
      </c>
      <c r="B2612">
        <v>5852</v>
      </c>
      <c r="C2612" t="s">
        <v>2574</v>
      </c>
      <c r="D2612" s="1">
        <v>5.3526099333331744E-5</v>
      </c>
      <c r="E2612" s="1">
        <v>2.1410439733332699E-6</v>
      </c>
      <c r="F2612" s="1">
        <v>25</v>
      </c>
      <c r="G2612" s="1">
        <v>3592.0889698804899</v>
      </c>
      <c r="H2612" s="1">
        <v>2249.9339860074301</v>
      </c>
    </row>
    <row r="2613" spans="1:8" x14ac:dyDescent="0.25">
      <c r="A2613">
        <v>2611</v>
      </c>
      <c r="B2613">
        <v>526</v>
      </c>
      <c r="C2613" t="s">
        <v>2490</v>
      </c>
      <c r="D2613" s="1">
        <v>2.778593533277874E-5</v>
      </c>
      <c r="E2613" s="1">
        <v>2.1373796409829799E-6</v>
      </c>
      <c r="F2613" s="1">
        <v>13</v>
      </c>
      <c r="G2613" s="1">
        <v>1171.36889187974</v>
      </c>
      <c r="H2613" s="1">
        <v>1171.36889187974</v>
      </c>
    </row>
    <row r="2614" spans="1:8" x14ac:dyDescent="0.25">
      <c r="A2614">
        <v>2612</v>
      </c>
      <c r="B2614">
        <v>2893</v>
      </c>
      <c r="C2614" t="s">
        <v>3432</v>
      </c>
      <c r="D2614" s="1">
        <v>1.0680032387318301E-5</v>
      </c>
      <c r="E2614" s="1">
        <v>2.13600647746366E-6</v>
      </c>
      <c r="F2614" s="1">
        <v>5</v>
      </c>
      <c r="G2614" s="1">
        <v>6807.6295511481403</v>
      </c>
      <c r="H2614" s="1">
        <v>1213.09942012087</v>
      </c>
    </row>
    <row r="2615" spans="1:8" x14ac:dyDescent="0.25">
      <c r="A2615">
        <v>2613</v>
      </c>
      <c r="B2615">
        <v>3391</v>
      </c>
      <c r="C2615" t="s">
        <v>2855</v>
      </c>
      <c r="D2615" s="1">
        <v>1.4922557909929739E-5</v>
      </c>
      <c r="E2615" s="1">
        <v>2.1317939871328198E-6</v>
      </c>
      <c r="F2615" s="1">
        <v>7</v>
      </c>
      <c r="G2615" s="1">
        <v>9049.3038975229792</v>
      </c>
      <c r="H2615" s="1">
        <v>461.71862019620698</v>
      </c>
    </row>
    <row r="2616" spans="1:8" x14ac:dyDescent="0.25">
      <c r="A2616">
        <v>2614</v>
      </c>
      <c r="B2616">
        <v>9222</v>
      </c>
      <c r="C2616" t="s">
        <v>2878</v>
      </c>
      <c r="D2616" s="1">
        <v>2.13119554091391E-6</v>
      </c>
      <c r="E2616" s="1">
        <v>2.13119554091391E-6</v>
      </c>
      <c r="F2616" s="1">
        <v>1</v>
      </c>
      <c r="G2616" s="1">
        <v>26.034529474920699</v>
      </c>
      <c r="H2616" s="1">
        <v>26.034529474920699</v>
      </c>
    </row>
    <row r="2617" spans="1:8" x14ac:dyDescent="0.25">
      <c r="A2617">
        <v>2615</v>
      </c>
      <c r="B2617">
        <v>7709</v>
      </c>
      <c r="C2617" t="s">
        <v>3480</v>
      </c>
      <c r="D2617" s="1">
        <v>2.1301971572091198E-6</v>
      </c>
      <c r="E2617" s="1">
        <v>2.1301971572091198E-6</v>
      </c>
      <c r="F2617" s="1">
        <v>1</v>
      </c>
      <c r="G2617" s="1">
        <v>1810.5653820166599</v>
      </c>
      <c r="H2617" s="1">
        <v>125.70139484104899</v>
      </c>
    </row>
    <row r="2618" spans="1:8" x14ac:dyDescent="0.25">
      <c r="A2618">
        <v>2616</v>
      </c>
      <c r="B2618">
        <v>6806</v>
      </c>
      <c r="C2618" t="s">
        <v>2560</v>
      </c>
      <c r="D2618" s="1">
        <v>5.4976338246607701E-5</v>
      </c>
      <c r="E2618" s="1">
        <v>2.11447454794645E-6</v>
      </c>
      <c r="F2618" s="1">
        <v>26</v>
      </c>
      <c r="G2618" s="1">
        <v>6355.8294568452102</v>
      </c>
      <c r="H2618" s="1">
        <v>2565.9589406691298</v>
      </c>
    </row>
    <row r="2619" spans="1:8" x14ac:dyDescent="0.25">
      <c r="A2619">
        <v>2617</v>
      </c>
      <c r="B2619">
        <v>6644</v>
      </c>
      <c r="C2619" t="s">
        <v>3334</v>
      </c>
      <c r="D2619" s="1">
        <v>4.4308119955665935E-5</v>
      </c>
      <c r="E2619" s="1">
        <v>2.1099104740793301E-6</v>
      </c>
      <c r="F2619" s="1">
        <v>21</v>
      </c>
      <c r="G2619" s="1">
        <v>2295.5196210313102</v>
      </c>
      <c r="H2619" s="1">
        <v>2295.5196210313102</v>
      </c>
    </row>
    <row r="2620" spans="1:8" x14ac:dyDescent="0.25">
      <c r="A2620">
        <v>2618</v>
      </c>
      <c r="B2620">
        <v>283</v>
      </c>
      <c r="C2620" t="s">
        <v>3351</v>
      </c>
      <c r="D2620" s="1">
        <v>8.3840919049025194E-5</v>
      </c>
      <c r="E2620" s="1">
        <v>2.0960229762256299E-6</v>
      </c>
      <c r="F2620" s="1">
        <v>40</v>
      </c>
      <c r="G2620" s="1">
        <v>18897.857203145799</v>
      </c>
      <c r="H2620" s="1">
        <v>6219.7565082569799</v>
      </c>
    </row>
    <row r="2621" spans="1:8" x14ac:dyDescent="0.25">
      <c r="A2621">
        <v>2619</v>
      </c>
      <c r="B2621">
        <v>995</v>
      </c>
      <c r="C2621" t="s">
        <v>2681</v>
      </c>
      <c r="D2621" s="1">
        <v>4.1862308530605795E-5</v>
      </c>
      <c r="E2621" s="1">
        <v>2.0931154265302898E-6</v>
      </c>
      <c r="F2621" s="1">
        <v>20</v>
      </c>
      <c r="G2621" s="1">
        <v>3484.3168480795198</v>
      </c>
      <c r="H2621" s="1">
        <v>2513.1939517750402</v>
      </c>
    </row>
    <row r="2622" spans="1:8" x14ac:dyDescent="0.25">
      <c r="A2622">
        <v>2620</v>
      </c>
      <c r="B2622">
        <v>5052</v>
      </c>
      <c r="C2622" t="s">
        <v>897</v>
      </c>
      <c r="D2622" s="1">
        <v>3.1325232636082201E-5</v>
      </c>
      <c r="E2622" s="1">
        <v>2.0883488424054801E-6</v>
      </c>
      <c r="F2622" s="1">
        <v>15</v>
      </c>
      <c r="G2622" s="1">
        <v>3204.0008814480202</v>
      </c>
      <c r="H2622" s="1">
        <v>1949.59391198045</v>
      </c>
    </row>
    <row r="2623" spans="1:8" x14ac:dyDescent="0.25">
      <c r="A2623">
        <v>2621</v>
      </c>
      <c r="B2623">
        <v>289</v>
      </c>
      <c r="C2623" t="s">
        <v>3127</v>
      </c>
      <c r="D2623" s="1">
        <v>4.3853099620650178E-5</v>
      </c>
      <c r="E2623" s="1">
        <v>2.0882428390785799E-6</v>
      </c>
      <c r="F2623" s="1">
        <v>21</v>
      </c>
      <c r="G2623" s="1">
        <v>3848.2535552545</v>
      </c>
      <c r="H2623" s="1">
        <v>2818.33734258104</v>
      </c>
    </row>
    <row r="2624" spans="1:8" x14ac:dyDescent="0.25">
      <c r="A2624">
        <v>2622</v>
      </c>
      <c r="B2624">
        <v>7417</v>
      </c>
      <c r="C2624" t="s">
        <v>2366</v>
      </c>
      <c r="D2624" s="1">
        <v>8.3380838885034796E-6</v>
      </c>
      <c r="E2624" s="1">
        <v>2.0845209721258699E-6</v>
      </c>
      <c r="F2624" s="1">
        <v>4</v>
      </c>
      <c r="G2624" s="1">
        <v>2329.9611024337501</v>
      </c>
      <c r="H2624" s="1">
        <v>461.40106097916401</v>
      </c>
    </row>
    <row r="2625" spans="1:8" x14ac:dyDescent="0.25">
      <c r="A2625">
        <v>2623</v>
      </c>
      <c r="B2625">
        <v>5764</v>
      </c>
      <c r="C2625" t="s">
        <v>2722</v>
      </c>
      <c r="D2625" s="1">
        <v>1.6675856617090479E-5</v>
      </c>
      <c r="E2625" s="1">
        <v>2.0844820771363098E-6</v>
      </c>
      <c r="F2625" s="1">
        <v>8</v>
      </c>
      <c r="G2625" s="1">
        <v>1448.8827865235201</v>
      </c>
      <c r="H2625" s="1">
        <v>912.58148357813604</v>
      </c>
    </row>
    <row r="2626" spans="1:8" x14ac:dyDescent="0.25">
      <c r="A2626">
        <v>2624</v>
      </c>
      <c r="B2626">
        <v>5207</v>
      </c>
      <c r="C2626" t="s">
        <v>3440</v>
      </c>
      <c r="D2626" s="1">
        <v>1.2404848143976441E-5</v>
      </c>
      <c r="E2626" s="1">
        <v>2.0674746906627402E-6</v>
      </c>
      <c r="F2626" s="1">
        <v>6</v>
      </c>
      <c r="G2626" s="1">
        <v>2172.9792837538298</v>
      </c>
      <c r="H2626" s="1">
        <v>159.014724708627</v>
      </c>
    </row>
    <row r="2627" spans="1:8" x14ac:dyDescent="0.25">
      <c r="A2627">
        <v>2625</v>
      </c>
      <c r="B2627">
        <v>8323</v>
      </c>
      <c r="C2627" t="s">
        <v>3462</v>
      </c>
      <c r="D2627" s="1">
        <v>1.027759944452025E-5</v>
      </c>
      <c r="E2627" s="1">
        <v>2.0555198889040499E-6</v>
      </c>
      <c r="F2627" s="1">
        <v>5</v>
      </c>
      <c r="G2627" s="1">
        <v>1364.5515112927401</v>
      </c>
      <c r="H2627" s="1">
        <v>812.45616041825497</v>
      </c>
    </row>
    <row r="2628" spans="1:8" x14ac:dyDescent="0.25">
      <c r="A2628">
        <v>2626</v>
      </c>
      <c r="B2628">
        <v>1411</v>
      </c>
      <c r="C2628" t="s">
        <v>2635</v>
      </c>
      <c r="D2628" s="1">
        <v>1.6296440625018319E-4</v>
      </c>
      <c r="E2628" s="1">
        <v>2.0370550781272898E-6</v>
      </c>
      <c r="F2628" s="1">
        <v>80</v>
      </c>
      <c r="G2628" s="1">
        <v>10947.6405887448</v>
      </c>
      <c r="H2628" s="1">
        <v>10880.685030595499</v>
      </c>
    </row>
    <row r="2629" spans="1:8" x14ac:dyDescent="0.25">
      <c r="A2629">
        <v>2627</v>
      </c>
      <c r="B2629">
        <v>6135</v>
      </c>
      <c r="C2629" t="s">
        <v>2554</v>
      </c>
      <c r="D2629" s="1">
        <v>3.4621868121033792E-5</v>
      </c>
      <c r="E2629" s="1">
        <v>2.03658047770787E-6</v>
      </c>
      <c r="F2629" s="1">
        <v>17</v>
      </c>
      <c r="G2629" s="1">
        <v>2977.5841269018902</v>
      </c>
      <c r="H2629" s="1">
        <v>1609.5516393363901</v>
      </c>
    </row>
    <row r="2630" spans="1:8" x14ac:dyDescent="0.25">
      <c r="A2630">
        <v>2628</v>
      </c>
      <c r="B2630">
        <v>6936</v>
      </c>
      <c r="C2630" t="s">
        <v>3465</v>
      </c>
      <c r="D2630" s="1">
        <v>1.4052195016881261E-4</v>
      </c>
      <c r="E2630" s="1">
        <v>2.0365500024465598E-6</v>
      </c>
      <c r="F2630" s="1">
        <v>69</v>
      </c>
      <c r="G2630" s="1">
        <v>8312.0914722821399</v>
      </c>
      <c r="H2630" s="1">
        <v>7726.2126278578398</v>
      </c>
    </row>
    <row r="2631" spans="1:8" x14ac:dyDescent="0.25">
      <c r="A2631">
        <v>2629</v>
      </c>
      <c r="B2631">
        <v>931</v>
      </c>
      <c r="C2631" t="s">
        <v>2733</v>
      </c>
      <c r="D2631" s="1">
        <v>2.0360839362871298E-6</v>
      </c>
      <c r="E2631" s="1">
        <v>2.0360839362871298E-6</v>
      </c>
      <c r="F2631" s="1">
        <v>1</v>
      </c>
      <c r="G2631" s="1">
        <v>13588.596837831999</v>
      </c>
      <c r="H2631" s="1">
        <v>1453.4737618740601</v>
      </c>
    </row>
    <row r="2632" spans="1:8" x14ac:dyDescent="0.25">
      <c r="A2632">
        <v>2630</v>
      </c>
      <c r="B2632">
        <v>7684</v>
      </c>
      <c r="C2632" t="s">
        <v>3512</v>
      </c>
      <c r="D2632" s="1">
        <v>4.2739050147978867E-5</v>
      </c>
      <c r="E2632" s="1">
        <v>2.0351928641894698E-6</v>
      </c>
      <c r="F2632" s="1">
        <v>21</v>
      </c>
      <c r="G2632" s="1">
        <v>3052.0290986565201</v>
      </c>
      <c r="H2632" s="1">
        <v>3052.0290986565201</v>
      </c>
    </row>
    <row r="2633" spans="1:8" x14ac:dyDescent="0.25">
      <c r="A2633">
        <v>2631</v>
      </c>
      <c r="B2633">
        <v>71</v>
      </c>
      <c r="C2633" t="s">
        <v>3386</v>
      </c>
      <c r="D2633" s="1">
        <v>2.0339143939586801E-6</v>
      </c>
      <c r="E2633" s="1">
        <v>2.0339143939586801E-6</v>
      </c>
      <c r="F2633" s="1">
        <v>1</v>
      </c>
      <c r="G2633" s="1">
        <v>9120.3732759471295</v>
      </c>
      <c r="H2633" s="1">
        <v>0</v>
      </c>
    </row>
    <row r="2634" spans="1:8" x14ac:dyDescent="0.25">
      <c r="A2634">
        <v>2632</v>
      </c>
      <c r="B2634">
        <v>8419</v>
      </c>
      <c r="C2634" t="s">
        <v>2158</v>
      </c>
      <c r="D2634" s="1">
        <v>4.0128200023026604E-6</v>
      </c>
      <c r="E2634" s="1">
        <v>2.0064100011513302E-6</v>
      </c>
      <c r="F2634" s="1">
        <v>2</v>
      </c>
      <c r="G2634" s="1">
        <v>66.964897011123398</v>
      </c>
      <c r="H2634" s="1">
        <v>66.964897011123398</v>
      </c>
    </row>
    <row r="2635" spans="1:8" x14ac:dyDescent="0.25">
      <c r="A2635">
        <v>2633</v>
      </c>
      <c r="B2635">
        <v>6763</v>
      </c>
      <c r="C2635" t="s">
        <v>3349</v>
      </c>
      <c r="D2635" s="1">
        <v>3.0072478998155701E-5</v>
      </c>
      <c r="E2635" s="1">
        <v>2.0048319332103801E-6</v>
      </c>
      <c r="F2635" s="1">
        <v>15</v>
      </c>
      <c r="G2635" s="1">
        <v>2012.9177615654301</v>
      </c>
      <c r="H2635" s="1">
        <v>2012.9177615654301</v>
      </c>
    </row>
    <row r="2636" spans="1:8" x14ac:dyDescent="0.25">
      <c r="A2636">
        <v>2634</v>
      </c>
      <c r="B2636">
        <v>6338</v>
      </c>
      <c r="C2636" t="s">
        <v>2673</v>
      </c>
      <c r="D2636" s="1">
        <v>2.572076805747229E-4</v>
      </c>
      <c r="E2636" s="1">
        <v>1.9938579889513401E-6</v>
      </c>
      <c r="F2636" s="1">
        <v>129</v>
      </c>
      <c r="G2636" s="1">
        <v>13194.2856605372</v>
      </c>
      <c r="H2636" s="1">
        <v>13194.2856605372</v>
      </c>
    </row>
    <row r="2637" spans="1:8" x14ac:dyDescent="0.25">
      <c r="A2637">
        <v>2635</v>
      </c>
      <c r="B2637">
        <v>7699</v>
      </c>
      <c r="C2637" t="s">
        <v>2502</v>
      </c>
      <c r="D2637" s="1">
        <v>5.3558682308047618E-5</v>
      </c>
      <c r="E2637" s="1">
        <v>1.9836549002980599E-6</v>
      </c>
      <c r="F2637" s="1">
        <v>27</v>
      </c>
      <c r="G2637" s="1">
        <v>2553.7001072810399</v>
      </c>
      <c r="H2637" s="1">
        <v>2553.7001072810399</v>
      </c>
    </row>
    <row r="2638" spans="1:8" x14ac:dyDescent="0.25">
      <c r="A2638">
        <v>2636</v>
      </c>
      <c r="B2638">
        <v>1235</v>
      </c>
      <c r="C2638" t="s">
        <v>3407</v>
      </c>
      <c r="D2638" s="1">
        <v>9.2923084844899205E-5</v>
      </c>
      <c r="E2638" s="1">
        <v>1.9770869115936E-6</v>
      </c>
      <c r="F2638" s="1">
        <v>47</v>
      </c>
      <c r="G2638" s="1">
        <v>7522.6270150074397</v>
      </c>
      <c r="H2638" s="1">
        <v>7450.9364351325703</v>
      </c>
    </row>
    <row r="2639" spans="1:8" x14ac:dyDescent="0.25">
      <c r="A2639">
        <v>2637</v>
      </c>
      <c r="B2639">
        <v>2423</v>
      </c>
      <c r="C2639" t="s">
        <v>3111</v>
      </c>
      <c r="D2639" s="1">
        <v>1.0113278604984931E-4</v>
      </c>
      <c r="E2639" s="1">
        <v>1.9448612701894098E-6</v>
      </c>
      <c r="F2639" s="1">
        <v>52</v>
      </c>
      <c r="G2639" s="1">
        <v>5757.5464772170999</v>
      </c>
      <c r="H2639" s="1">
        <v>5757.5464772170999</v>
      </c>
    </row>
    <row r="2640" spans="1:8" x14ac:dyDescent="0.25">
      <c r="A2640">
        <v>2638</v>
      </c>
      <c r="B2640">
        <v>3744</v>
      </c>
      <c r="C2640" t="s">
        <v>2728</v>
      </c>
      <c r="D2640" s="1">
        <v>6.3885268002692401E-5</v>
      </c>
      <c r="E2640" s="1">
        <v>1.9359172122028002E-6</v>
      </c>
      <c r="F2640" s="1">
        <v>33</v>
      </c>
      <c r="G2640" s="1">
        <v>7381.7292752356798</v>
      </c>
      <c r="H2640" s="1">
        <v>5755.7194579269199</v>
      </c>
    </row>
    <row r="2641" spans="1:8" x14ac:dyDescent="0.25">
      <c r="A2641">
        <v>2639</v>
      </c>
      <c r="B2641">
        <v>5480</v>
      </c>
      <c r="C2641" t="s">
        <v>3220</v>
      </c>
      <c r="D2641" s="1">
        <v>1.3549125170863941E-5</v>
      </c>
      <c r="E2641" s="1">
        <v>1.93558931012342E-6</v>
      </c>
      <c r="F2641" s="1">
        <v>7</v>
      </c>
      <c r="G2641" s="1">
        <v>2362.6398393418799</v>
      </c>
      <c r="H2641" s="1">
        <v>2362.6398393418799</v>
      </c>
    </row>
    <row r="2642" spans="1:8" x14ac:dyDescent="0.25">
      <c r="A2642">
        <v>2640</v>
      </c>
      <c r="B2642">
        <v>2068</v>
      </c>
      <c r="C2642" t="s">
        <v>3396</v>
      </c>
      <c r="D2642" s="1">
        <v>3.6766859602047624E-5</v>
      </c>
      <c r="E2642" s="1">
        <v>1.9350978737919802E-6</v>
      </c>
      <c r="F2642" s="1">
        <v>19</v>
      </c>
      <c r="G2642" s="1">
        <v>5836.8582709116899</v>
      </c>
      <c r="H2642" s="1">
        <v>2445.8735826229799</v>
      </c>
    </row>
    <row r="2643" spans="1:8" x14ac:dyDescent="0.25">
      <c r="A2643">
        <v>2641</v>
      </c>
      <c r="B2643">
        <v>1844</v>
      </c>
      <c r="C2643" t="s">
        <v>2569</v>
      </c>
      <c r="D2643" s="1">
        <v>5.960222795960197E-5</v>
      </c>
      <c r="E2643" s="1">
        <v>1.92265251482587E-6</v>
      </c>
      <c r="F2643" s="1">
        <v>31</v>
      </c>
      <c r="G2643" s="1">
        <v>7851.6881281352098</v>
      </c>
      <c r="H2643" s="1">
        <v>3118.5334228837601</v>
      </c>
    </row>
    <row r="2644" spans="1:8" x14ac:dyDescent="0.25">
      <c r="A2644">
        <v>2642</v>
      </c>
      <c r="B2644">
        <v>6323</v>
      </c>
      <c r="C2644" t="s">
        <v>2551</v>
      </c>
      <c r="D2644" s="1">
        <v>5.3700071682376009E-5</v>
      </c>
      <c r="E2644" s="1">
        <v>1.9178597029420002E-6</v>
      </c>
      <c r="F2644" s="1">
        <v>28</v>
      </c>
      <c r="G2644" s="1">
        <v>3355.25446586524</v>
      </c>
      <c r="H2644" s="1">
        <v>3355.25446586524</v>
      </c>
    </row>
    <row r="2645" spans="1:8" x14ac:dyDescent="0.25">
      <c r="A2645">
        <v>2643</v>
      </c>
      <c r="B2645">
        <v>542</v>
      </c>
      <c r="C2645" t="s">
        <v>2739</v>
      </c>
      <c r="D2645" s="1">
        <v>1.9085085012653202E-6</v>
      </c>
      <c r="E2645" s="1">
        <v>1.9085085012653202E-6</v>
      </c>
      <c r="F2645" s="1">
        <v>1</v>
      </c>
      <c r="G2645" s="1">
        <v>16781.198203827898</v>
      </c>
      <c r="H2645" s="1">
        <v>1085.77357169789</v>
      </c>
    </row>
    <row r="2646" spans="1:8" x14ac:dyDescent="0.25">
      <c r="A2646">
        <v>2644</v>
      </c>
      <c r="B2646">
        <v>2322</v>
      </c>
      <c r="C2646" t="s">
        <v>3445</v>
      </c>
      <c r="D2646" s="1">
        <v>1.523425029465752E-5</v>
      </c>
      <c r="E2646" s="1">
        <v>1.90428128683219E-6</v>
      </c>
      <c r="F2646" s="1">
        <v>8</v>
      </c>
      <c r="G2646" s="1">
        <v>3923.3157203990099</v>
      </c>
      <c r="H2646" s="1">
        <v>2011.6074201323299</v>
      </c>
    </row>
    <row r="2647" spans="1:8" x14ac:dyDescent="0.25">
      <c r="A2647">
        <v>2645</v>
      </c>
      <c r="B2647">
        <v>63</v>
      </c>
      <c r="C2647" t="s">
        <v>3185</v>
      </c>
      <c r="D2647" s="1">
        <v>5.8907397290919005E-5</v>
      </c>
      <c r="E2647" s="1">
        <v>1.9002386222877099E-6</v>
      </c>
      <c r="F2647" s="1">
        <v>31</v>
      </c>
      <c r="G2647" s="1">
        <v>23764.102229714699</v>
      </c>
      <c r="H2647" s="1">
        <v>3428.00951386011</v>
      </c>
    </row>
    <row r="2648" spans="1:8" x14ac:dyDescent="0.25">
      <c r="A2648">
        <v>2646</v>
      </c>
      <c r="B2648">
        <v>3434</v>
      </c>
      <c r="C2648" t="s">
        <v>3458</v>
      </c>
      <c r="D2648" s="1">
        <v>5.6898591839040901E-6</v>
      </c>
      <c r="E2648" s="1">
        <v>1.89661972796803E-6</v>
      </c>
      <c r="F2648" s="1">
        <v>3</v>
      </c>
      <c r="G2648" s="1">
        <v>2216.0779498189299</v>
      </c>
      <c r="H2648" s="1">
        <v>350.26746264241302</v>
      </c>
    </row>
    <row r="2649" spans="1:8" x14ac:dyDescent="0.25">
      <c r="A2649">
        <v>2647</v>
      </c>
      <c r="B2649">
        <v>1020</v>
      </c>
      <c r="C2649" t="s">
        <v>782</v>
      </c>
      <c r="D2649" s="1">
        <v>3.7854856846408198E-5</v>
      </c>
      <c r="E2649" s="1">
        <v>1.89274284232041E-6</v>
      </c>
      <c r="F2649" s="1">
        <v>20</v>
      </c>
      <c r="G2649" s="1">
        <v>7524.9818333904104</v>
      </c>
      <c r="H2649" s="1">
        <v>1440.8216052821101</v>
      </c>
    </row>
    <row r="2650" spans="1:8" x14ac:dyDescent="0.25">
      <c r="A2650">
        <v>2648</v>
      </c>
      <c r="B2650">
        <v>3120</v>
      </c>
      <c r="C2650" t="s">
        <v>3444</v>
      </c>
      <c r="D2650" s="1">
        <v>1.3245250376382851E-5</v>
      </c>
      <c r="E2650" s="1">
        <v>1.89217862519755E-6</v>
      </c>
      <c r="F2650" s="1">
        <v>7</v>
      </c>
      <c r="G2650" s="1">
        <v>5615.2120918079299</v>
      </c>
      <c r="H2650" s="1">
        <v>623.24085567636996</v>
      </c>
    </row>
    <row r="2651" spans="1:8" x14ac:dyDescent="0.25">
      <c r="A2651">
        <v>2649</v>
      </c>
      <c r="B2651">
        <v>7645</v>
      </c>
      <c r="C2651" t="s">
        <v>1524</v>
      </c>
      <c r="D2651" s="1">
        <v>7.56205326564708E-6</v>
      </c>
      <c r="E2651" s="1">
        <v>1.89051331641177E-6</v>
      </c>
      <c r="F2651" s="1">
        <v>4</v>
      </c>
      <c r="G2651" s="1">
        <v>9884.0399584864208</v>
      </c>
      <c r="H2651" s="1">
        <v>1104.23571507356</v>
      </c>
    </row>
    <row r="2652" spans="1:8" x14ac:dyDescent="0.25">
      <c r="A2652">
        <v>2650</v>
      </c>
      <c r="B2652">
        <v>5759</v>
      </c>
      <c r="C2652" t="s">
        <v>3473</v>
      </c>
      <c r="D2652" s="1">
        <v>1.1503271253711803E-4</v>
      </c>
      <c r="E2652" s="1">
        <v>1.8857821727396399E-6</v>
      </c>
      <c r="F2652" s="1">
        <v>61</v>
      </c>
      <c r="G2652" s="1">
        <v>10532.6811838456</v>
      </c>
      <c r="H2652" s="1">
        <v>6496.7788681970296</v>
      </c>
    </row>
    <row r="2653" spans="1:8" x14ac:dyDescent="0.25">
      <c r="A2653">
        <v>2651</v>
      </c>
      <c r="B2653">
        <v>5120</v>
      </c>
      <c r="C2653" t="s">
        <v>3415</v>
      </c>
      <c r="D2653" s="1">
        <v>9.745777336695347E-5</v>
      </c>
      <c r="E2653" s="1">
        <v>1.8741879493644897E-6</v>
      </c>
      <c r="F2653" s="1">
        <v>52</v>
      </c>
      <c r="G2653" s="1">
        <v>7762.1288709844603</v>
      </c>
      <c r="H2653" s="1">
        <v>7762.1288709844603</v>
      </c>
    </row>
    <row r="2654" spans="1:8" x14ac:dyDescent="0.25">
      <c r="A2654">
        <v>2652</v>
      </c>
      <c r="B2654">
        <v>9245</v>
      </c>
      <c r="C2654" t="s">
        <v>2748</v>
      </c>
      <c r="D2654" s="1">
        <v>3.1777844852493213E-5</v>
      </c>
      <c r="E2654" s="1">
        <v>1.8692849913231301E-6</v>
      </c>
      <c r="F2654" s="1">
        <v>17</v>
      </c>
      <c r="G2654" s="1">
        <v>1964.6047399837</v>
      </c>
      <c r="H2654" s="1">
        <v>1964.6047399837</v>
      </c>
    </row>
    <row r="2655" spans="1:8" x14ac:dyDescent="0.25">
      <c r="A2655">
        <v>2653</v>
      </c>
      <c r="B2655">
        <v>5517</v>
      </c>
      <c r="C2655" t="s">
        <v>3307</v>
      </c>
      <c r="D2655" s="1">
        <v>1.307255718039292E-5</v>
      </c>
      <c r="E2655" s="1">
        <v>1.86750816862756E-6</v>
      </c>
      <c r="F2655" s="1">
        <v>7</v>
      </c>
      <c r="G2655" s="1">
        <v>4654.0754930152298</v>
      </c>
      <c r="H2655" s="1">
        <v>996.03721632382997</v>
      </c>
    </row>
    <row r="2656" spans="1:8" x14ac:dyDescent="0.25">
      <c r="A2656">
        <v>2654</v>
      </c>
      <c r="B2656">
        <v>4662</v>
      </c>
      <c r="C2656" t="s">
        <v>3402</v>
      </c>
      <c r="D2656" s="1">
        <v>1.4836134712638239E-5</v>
      </c>
      <c r="E2656" s="1">
        <v>1.8545168390797799E-6</v>
      </c>
      <c r="F2656" s="1">
        <v>8</v>
      </c>
      <c r="G2656" s="1">
        <v>3665.4998872527899</v>
      </c>
      <c r="H2656" s="1">
        <v>831.76024564071702</v>
      </c>
    </row>
    <row r="2657" spans="1:8" x14ac:dyDescent="0.25">
      <c r="A2657">
        <v>2655</v>
      </c>
      <c r="B2657">
        <v>249</v>
      </c>
      <c r="C2657" t="s">
        <v>2827</v>
      </c>
      <c r="D2657" s="1">
        <v>6.4662711122185048E-5</v>
      </c>
      <c r="E2657" s="1">
        <v>1.8475060320624299E-6</v>
      </c>
      <c r="F2657" s="1">
        <v>35</v>
      </c>
      <c r="G2657" s="1">
        <v>27431.626371435399</v>
      </c>
      <c r="H2657" s="1">
        <v>4776.7232703209702</v>
      </c>
    </row>
    <row r="2658" spans="1:8" x14ac:dyDescent="0.25">
      <c r="A2658">
        <v>2656</v>
      </c>
      <c r="B2658">
        <v>613</v>
      </c>
      <c r="C2658" t="s">
        <v>3180</v>
      </c>
      <c r="D2658" s="1">
        <v>1.2913153834113959E-4</v>
      </c>
      <c r="E2658" s="1">
        <v>1.8447362620162799E-6</v>
      </c>
      <c r="F2658" s="1">
        <v>70</v>
      </c>
      <c r="G2658" s="1">
        <v>6929.1359296478704</v>
      </c>
      <c r="H2658" s="1">
        <v>6929.1359296478704</v>
      </c>
    </row>
    <row r="2659" spans="1:8" x14ac:dyDescent="0.25">
      <c r="A2659">
        <v>2657</v>
      </c>
      <c r="B2659">
        <v>4984</v>
      </c>
      <c r="C2659" t="s">
        <v>2803</v>
      </c>
      <c r="D2659" s="1">
        <v>1.0984710007317539E-5</v>
      </c>
      <c r="E2659" s="1">
        <v>1.8307850012195897E-6</v>
      </c>
      <c r="F2659" s="1">
        <v>6</v>
      </c>
      <c r="G2659" s="1">
        <v>5996.2895535447096</v>
      </c>
      <c r="H2659" s="1">
        <v>3169.5643475163001</v>
      </c>
    </row>
    <row r="2660" spans="1:8" x14ac:dyDescent="0.25">
      <c r="A2660">
        <v>2658</v>
      </c>
      <c r="B2660">
        <v>5085</v>
      </c>
      <c r="C2660" t="s">
        <v>3549</v>
      </c>
      <c r="D2660" s="1">
        <v>1.279120052665392E-5</v>
      </c>
      <c r="E2660" s="1">
        <v>1.8273143609505599E-6</v>
      </c>
      <c r="F2660" s="1">
        <v>7</v>
      </c>
      <c r="G2660" s="1">
        <v>4294.5404923566603</v>
      </c>
      <c r="H2660" s="1">
        <v>849.079823461655</v>
      </c>
    </row>
    <row r="2661" spans="1:8" x14ac:dyDescent="0.25">
      <c r="A2661">
        <v>2659</v>
      </c>
      <c r="B2661">
        <v>695</v>
      </c>
      <c r="C2661" t="s">
        <v>2531</v>
      </c>
      <c r="D2661" s="1">
        <v>4.7456893695310058E-5</v>
      </c>
      <c r="E2661" s="1">
        <v>1.82526514212731E-6</v>
      </c>
      <c r="F2661" s="1">
        <v>26</v>
      </c>
      <c r="G2661" s="1">
        <v>4362.4600629032502</v>
      </c>
      <c r="H2661" s="1">
        <v>4362.4600629032502</v>
      </c>
    </row>
    <row r="2662" spans="1:8" x14ac:dyDescent="0.25">
      <c r="A2662">
        <v>2660</v>
      </c>
      <c r="B2662">
        <v>6876</v>
      </c>
      <c r="C2662" t="s">
        <v>2549</v>
      </c>
      <c r="D2662" s="1">
        <v>3.452358957367783E-5</v>
      </c>
      <c r="E2662" s="1">
        <v>1.8170310301935699E-6</v>
      </c>
      <c r="F2662" s="1">
        <v>19</v>
      </c>
      <c r="G2662" s="1">
        <v>8262.6751782078409</v>
      </c>
      <c r="H2662" s="1">
        <v>8158.9016209266902</v>
      </c>
    </row>
    <row r="2663" spans="1:8" x14ac:dyDescent="0.25">
      <c r="A2663">
        <v>2661</v>
      </c>
      <c r="B2663">
        <v>3662</v>
      </c>
      <c r="C2663" t="s">
        <v>2712</v>
      </c>
      <c r="D2663" s="1">
        <v>5.42515254379035E-6</v>
      </c>
      <c r="E2663" s="1">
        <v>1.8083841812634499E-6</v>
      </c>
      <c r="F2663" s="1">
        <v>3</v>
      </c>
      <c r="G2663" s="1">
        <v>24210.953409676302</v>
      </c>
      <c r="H2663" s="1">
        <v>16759.4337279229</v>
      </c>
    </row>
    <row r="2664" spans="1:8" x14ac:dyDescent="0.25">
      <c r="A2664">
        <v>2662</v>
      </c>
      <c r="B2664">
        <v>645</v>
      </c>
      <c r="C2664" t="s">
        <v>3459</v>
      </c>
      <c r="D2664" s="1">
        <v>2.87583630178576E-5</v>
      </c>
      <c r="E2664" s="1">
        <v>1.7973976886161E-6</v>
      </c>
      <c r="F2664" s="1">
        <v>16</v>
      </c>
      <c r="G2664" s="1">
        <v>9897.4043218929492</v>
      </c>
      <c r="H2664" s="1">
        <v>1754.2397880349099</v>
      </c>
    </row>
    <row r="2665" spans="1:8" x14ac:dyDescent="0.25">
      <c r="A2665">
        <v>2663</v>
      </c>
      <c r="B2665">
        <v>2509</v>
      </c>
      <c r="C2665" t="s">
        <v>3365</v>
      </c>
      <c r="D2665" s="1">
        <v>8.9111446149863999E-6</v>
      </c>
      <c r="E2665" s="1">
        <v>1.78222892299728E-6</v>
      </c>
      <c r="F2665" s="1">
        <v>5</v>
      </c>
      <c r="G2665" s="1">
        <v>4709.4304190104504</v>
      </c>
      <c r="H2665" s="1">
        <v>232.960434193282</v>
      </c>
    </row>
    <row r="2666" spans="1:8" x14ac:dyDescent="0.25">
      <c r="A2666">
        <v>2664</v>
      </c>
      <c r="B2666">
        <v>3426</v>
      </c>
      <c r="C2666" t="s">
        <v>3478</v>
      </c>
      <c r="D2666" s="1">
        <v>4.9768453571160524E-5</v>
      </c>
      <c r="E2666" s="1">
        <v>1.7774447703985901E-6</v>
      </c>
      <c r="F2666" s="1">
        <v>28</v>
      </c>
      <c r="G2666" s="1">
        <v>4149.4332773548604</v>
      </c>
      <c r="H2666" s="1">
        <v>3145.1983234568102</v>
      </c>
    </row>
    <row r="2667" spans="1:8" x14ac:dyDescent="0.25">
      <c r="A2667">
        <v>2665</v>
      </c>
      <c r="B2667">
        <v>2238</v>
      </c>
      <c r="C2667" t="s">
        <v>864</v>
      </c>
      <c r="D2667" s="1">
        <v>2.1390270772078817E-4</v>
      </c>
      <c r="E2667" s="1">
        <v>1.75330088295728E-6</v>
      </c>
      <c r="F2667" s="1">
        <v>122</v>
      </c>
      <c r="G2667" s="1">
        <v>12197.7117214507</v>
      </c>
      <c r="H2667" s="1">
        <v>12197.7117214507</v>
      </c>
    </row>
    <row r="2668" spans="1:8" x14ac:dyDescent="0.25">
      <c r="A2668">
        <v>2666</v>
      </c>
      <c r="B2668">
        <v>1112</v>
      </c>
      <c r="C2668" t="s">
        <v>3453</v>
      </c>
      <c r="D2668" s="1">
        <v>9.4638757141905308E-5</v>
      </c>
      <c r="E2668" s="1">
        <v>1.7525695767019501E-6</v>
      </c>
      <c r="F2668" s="1">
        <v>54</v>
      </c>
      <c r="G2668" s="1">
        <v>14673.955499216399</v>
      </c>
      <c r="H2668" s="1">
        <v>6379.4044361132101</v>
      </c>
    </row>
    <row r="2669" spans="1:8" x14ac:dyDescent="0.25">
      <c r="A2669">
        <v>2667</v>
      </c>
      <c r="B2669">
        <v>386</v>
      </c>
      <c r="C2669" t="s">
        <v>3507</v>
      </c>
      <c r="D2669" s="1">
        <v>6.9991244474733604E-5</v>
      </c>
      <c r="E2669" s="1">
        <v>1.74978111186834E-6</v>
      </c>
      <c r="F2669" s="1">
        <v>40</v>
      </c>
      <c r="G2669" s="1">
        <v>9587.2989893402391</v>
      </c>
      <c r="H2669" s="1">
        <v>5350.1909666819201</v>
      </c>
    </row>
    <row r="2670" spans="1:8" x14ac:dyDescent="0.25">
      <c r="A2670">
        <v>2668</v>
      </c>
      <c r="B2670">
        <v>1757</v>
      </c>
      <c r="C2670" t="s">
        <v>3516</v>
      </c>
      <c r="D2670" s="1">
        <v>6.9961449217301996E-6</v>
      </c>
      <c r="E2670" s="1">
        <v>1.7490362304325499E-6</v>
      </c>
      <c r="F2670" s="1">
        <v>4</v>
      </c>
      <c r="G2670" s="1">
        <v>3376.7149284265502</v>
      </c>
      <c r="H2670" s="1">
        <v>226.02383594434099</v>
      </c>
    </row>
    <row r="2671" spans="1:8" x14ac:dyDescent="0.25">
      <c r="A2671">
        <v>2669</v>
      </c>
      <c r="B2671">
        <v>2603</v>
      </c>
      <c r="C2671" t="s">
        <v>3447</v>
      </c>
      <c r="D2671" s="1">
        <v>2.964728283877996E-5</v>
      </c>
      <c r="E2671" s="1">
        <v>1.74395781404588E-6</v>
      </c>
      <c r="F2671" s="1">
        <v>17</v>
      </c>
      <c r="G2671" s="1">
        <v>10525.9252557768</v>
      </c>
      <c r="H2671" s="1">
        <v>2328.9296452793001</v>
      </c>
    </row>
    <row r="2672" spans="1:8" x14ac:dyDescent="0.25">
      <c r="A2672">
        <v>2670</v>
      </c>
      <c r="B2672">
        <v>8948</v>
      </c>
      <c r="C2672" t="s">
        <v>2604</v>
      </c>
      <c r="D2672" s="1">
        <v>6.9544533123352397E-6</v>
      </c>
      <c r="E2672" s="1">
        <v>1.7386133280838099E-6</v>
      </c>
      <c r="F2672" s="1">
        <v>4</v>
      </c>
      <c r="G2672" s="1">
        <v>1368.2778362256299</v>
      </c>
      <c r="H2672" s="1">
        <v>356.90036674794999</v>
      </c>
    </row>
    <row r="2673" spans="1:8" x14ac:dyDescent="0.25">
      <c r="A2673">
        <v>2671</v>
      </c>
      <c r="B2673">
        <v>6127</v>
      </c>
      <c r="C2673" t="s">
        <v>3266</v>
      </c>
      <c r="D2673" s="1">
        <v>1.1646087224852218E-4</v>
      </c>
      <c r="E2673" s="1">
        <v>1.73822197385854E-6</v>
      </c>
      <c r="F2673" s="1">
        <v>67</v>
      </c>
      <c r="G2673" s="1">
        <v>7102.0163658617303</v>
      </c>
      <c r="H2673" s="1">
        <v>7102.0163658617303</v>
      </c>
    </row>
    <row r="2674" spans="1:8" x14ac:dyDescent="0.25">
      <c r="A2674">
        <v>2672</v>
      </c>
      <c r="B2674">
        <v>3736</v>
      </c>
      <c r="C2674" t="s">
        <v>3479</v>
      </c>
      <c r="D2674" s="1">
        <v>5.1903126977606101E-6</v>
      </c>
      <c r="E2674" s="1">
        <v>1.73010423258687E-6</v>
      </c>
      <c r="F2674" s="1">
        <v>3</v>
      </c>
      <c r="G2674" s="1">
        <v>5126.8034071092297</v>
      </c>
      <c r="H2674" s="1">
        <v>498.00826673445999</v>
      </c>
    </row>
    <row r="2675" spans="1:8" x14ac:dyDescent="0.25">
      <c r="A2675">
        <v>2673</v>
      </c>
      <c r="B2675">
        <v>4406</v>
      </c>
      <c r="C2675" t="s">
        <v>2663</v>
      </c>
      <c r="D2675" s="1">
        <v>2.2484183739245671E-5</v>
      </c>
      <c r="E2675" s="1">
        <v>1.7295525953265901E-6</v>
      </c>
      <c r="F2675" s="1">
        <v>13</v>
      </c>
      <c r="G2675" s="1">
        <v>3179.0036321866801</v>
      </c>
      <c r="H2675" s="1">
        <v>1316.0448877338699</v>
      </c>
    </row>
    <row r="2676" spans="1:8" x14ac:dyDescent="0.25">
      <c r="A2676">
        <v>2674</v>
      </c>
      <c r="B2676">
        <v>10107</v>
      </c>
      <c r="C2676" t="s">
        <v>205</v>
      </c>
      <c r="D2676" s="1">
        <v>1.7279162032015801E-6</v>
      </c>
      <c r="E2676" s="1">
        <v>1.7279162032015801E-6</v>
      </c>
      <c r="F2676" s="1">
        <v>1</v>
      </c>
      <c r="G2676" s="1">
        <v>43.105262736478203</v>
      </c>
      <c r="H2676" s="1">
        <v>43.105262736478203</v>
      </c>
    </row>
    <row r="2677" spans="1:8" x14ac:dyDescent="0.25">
      <c r="A2677">
        <v>2675</v>
      </c>
      <c r="B2677">
        <v>197</v>
      </c>
      <c r="C2677" t="s">
        <v>1660</v>
      </c>
      <c r="D2677" s="1">
        <v>1.7129475761727599E-6</v>
      </c>
      <c r="E2677" s="1">
        <v>1.7129475761727599E-6</v>
      </c>
      <c r="F2677" s="1">
        <v>1</v>
      </c>
      <c r="G2677" s="1">
        <v>12322.972225104</v>
      </c>
      <c r="H2677" s="1">
        <v>2986.7863097996501</v>
      </c>
    </row>
    <row r="2678" spans="1:8" x14ac:dyDescent="0.25">
      <c r="A2678">
        <v>2676</v>
      </c>
      <c r="B2678">
        <v>6784</v>
      </c>
      <c r="C2678" t="s">
        <v>2868</v>
      </c>
      <c r="D2678" s="1">
        <v>4.9503020041092352E-5</v>
      </c>
      <c r="E2678" s="1">
        <v>1.70700069107215E-6</v>
      </c>
      <c r="F2678" s="1">
        <v>29</v>
      </c>
      <c r="G2678" s="1">
        <v>15612.6769586555</v>
      </c>
      <c r="H2678" s="1">
        <v>4109.0681675084197</v>
      </c>
    </row>
    <row r="2679" spans="1:8" x14ac:dyDescent="0.25">
      <c r="A2679">
        <v>2677</v>
      </c>
      <c r="B2679">
        <v>6768</v>
      </c>
      <c r="C2679" t="s">
        <v>2528</v>
      </c>
      <c r="D2679" s="1">
        <v>4.2607099335908504E-5</v>
      </c>
      <c r="E2679" s="1">
        <v>1.7042839734363403E-6</v>
      </c>
      <c r="F2679" s="1">
        <v>25</v>
      </c>
      <c r="G2679" s="1">
        <v>1925.89343872626</v>
      </c>
      <c r="H2679" s="1">
        <v>1925.89343872626</v>
      </c>
    </row>
    <row r="2680" spans="1:8" x14ac:dyDescent="0.25">
      <c r="A2680">
        <v>2678</v>
      </c>
      <c r="B2680">
        <v>451</v>
      </c>
      <c r="C2680" t="s">
        <v>1645</v>
      </c>
      <c r="D2680" s="1">
        <v>1.70332973119396E-6</v>
      </c>
      <c r="E2680" s="1">
        <v>1.70332973119396E-6</v>
      </c>
      <c r="F2680" s="1">
        <v>1</v>
      </c>
      <c r="G2680" s="1">
        <v>12575.4803080243</v>
      </c>
      <c r="H2680" s="1">
        <v>137.51070713512101</v>
      </c>
    </row>
    <row r="2681" spans="1:8" x14ac:dyDescent="0.25">
      <c r="A2681">
        <v>2679</v>
      </c>
      <c r="B2681">
        <v>4110</v>
      </c>
      <c r="C2681" t="s">
        <v>3202</v>
      </c>
      <c r="D2681" s="1">
        <v>2.7220181621699041E-5</v>
      </c>
      <c r="E2681" s="1">
        <v>1.7012613513561901E-6</v>
      </c>
      <c r="F2681" s="1">
        <v>16</v>
      </c>
      <c r="G2681" s="1">
        <v>6680.3499267164798</v>
      </c>
      <c r="H2681" s="1">
        <v>1598.93303341453</v>
      </c>
    </row>
    <row r="2682" spans="1:8" x14ac:dyDescent="0.25">
      <c r="A2682">
        <v>2680</v>
      </c>
      <c r="B2682">
        <v>181</v>
      </c>
      <c r="C2682" t="s">
        <v>3437</v>
      </c>
      <c r="D2682" s="1">
        <v>1.525161853592073E-5</v>
      </c>
      <c r="E2682" s="1">
        <v>1.6946242817689699E-6</v>
      </c>
      <c r="F2682" s="1">
        <v>9</v>
      </c>
      <c r="G2682" s="1">
        <v>7573.1192711494296</v>
      </c>
      <c r="H2682" s="1">
        <v>1368.0825001543101</v>
      </c>
    </row>
    <row r="2683" spans="1:8" x14ac:dyDescent="0.25">
      <c r="A2683">
        <v>2681</v>
      </c>
      <c r="B2683">
        <v>9368</v>
      </c>
      <c r="C2683" t="s">
        <v>3416</v>
      </c>
      <c r="D2683" s="1">
        <v>3.3767520985454601E-6</v>
      </c>
      <c r="E2683" s="1">
        <v>1.68837604927273E-6</v>
      </c>
      <c r="F2683" s="1">
        <v>2</v>
      </c>
      <c r="G2683" s="1">
        <v>1023.3374981614199</v>
      </c>
      <c r="H2683" s="1">
        <v>164.99755384355299</v>
      </c>
    </row>
    <row r="2684" spans="1:8" x14ac:dyDescent="0.25">
      <c r="A2684">
        <v>2682</v>
      </c>
      <c r="B2684">
        <v>4813</v>
      </c>
      <c r="C2684" t="s">
        <v>3490</v>
      </c>
      <c r="D2684" s="1">
        <v>8.238246234879682E-5</v>
      </c>
      <c r="E2684" s="1">
        <v>1.6812747418121799E-6</v>
      </c>
      <c r="F2684" s="1">
        <v>49</v>
      </c>
      <c r="G2684" s="1">
        <v>6573.0207697860196</v>
      </c>
      <c r="H2684" s="1">
        <v>6573.0207697860196</v>
      </c>
    </row>
    <row r="2685" spans="1:8" x14ac:dyDescent="0.25">
      <c r="A2685">
        <v>2683</v>
      </c>
      <c r="B2685">
        <v>1079</v>
      </c>
      <c r="C2685" t="s">
        <v>2818</v>
      </c>
      <c r="D2685" s="1">
        <v>5.01506479176573E-6</v>
      </c>
      <c r="E2685" s="1">
        <v>1.6716882639219099E-6</v>
      </c>
      <c r="F2685" s="1">
        <v>3</v>
      </c>
      <c r="G2685" s="1">
        <v>1409.39755947239</v>
      </c>
      <c r="H2685" s="1">
        <v>1409.39755947239</v>
      </c>
    </row>
    <row r="2686" spans="1:8" x14ac:dyDescent="0.25">
      <c r="A2686">
        <v>2684</v>
      </c>
      <c r="B2686">
        <v>160</v>
      </c>
      <c r="C2686" t="s">
        <v>1576</v>
      </c>
      <c r="D2686" s="1">
        <v>8.34814875934665E-6</v>
      </c>
      <c r="E2686" s="1">
        <v>1.6696297518693299E-6</v>
      </c>
      <c r="F2686" s="1">
        <v>5</v>
      </c>
      <c r="G2686" s="1">
        <v>19753.849015183001</v>
      </c>
      <c r="H2686" s="1">
        <v>734.24013523840495</v>
      </c>
    </row>
    <row r="2687" spans="1:8" x14ac:dyDescent="0.25">
      <c r="A2687">
        <v>2685</v>
      </c>
      <c r="B2687">
        <v>1767</v>
      </c>
      <c r="C2687" t="s">
        <v>2767</v>
      </c>
      <c r="D2687" s="1">
        <v>1.64592400042845E-6</v>
      </c>
      <c r="E2687" s="1">
        <v>1.64592400042845E-6</v>
      </c>
      <c r="F2687" s="1">
        <v>1</v>
      </c>
      <c r="G2687" s="1">
        <v>1108.67316833985</v>
      </c>
      <c r="H2687" s="1">
        <v>251.91617674974199</v>
      </c>
    </row>
    <row r="2688" spans="1:8" x14ac:dyDescent="0.25">
      <c r="A2688">
        <v>2686</v>
      </c>
      <c r="B2688">
        <v>2447</v>
      </c>
      <c r="C2688" t="s">
        <v>3514</v>
      </c>
      <c r="D2688" s="1">
        <v>4.5815744114099122E-5</v>
      </c>
      <c r="E2688" s="1">
        <v>1.6362765755035401E-6</v>
      </c>
      <c r="F2688" s="1">
        <v>28</v>
      </c>
      <c r="G2688" s="1">
        <v>7060.9916898567599</v>
      </c>
      <c r="H2688" s="1">
        <v>3326.5950906926601</v>
      </c>
    </row>
    <row r="2689" spans="1:8" x14ac:dyDescent="0.25">
      <c r="A2689">
        <v>2687</v>
      </c>
      <c r="B2689">
        <v>2724</v>
      </c>
      <c r="C2689" t="s">
        <v>3497</v>
      </c>
      <c r="D2689" s="1">
        <v>6.5228455596429999E-6</v>
      </c>
      <c r="E2689" s="1">
        <v>1.63071138991075E-6</v>
      </c>
      <c r="F2689" s="1">
        <v>4</v>
      </c>
      <c r="G2689" s="1">
        <v>3108.6276010244501</v>
      </c>
      <c r="H2689" s="1">
        <v>850.58895655321805</v>
      </c>
    </row>
    <row r="2690" spans="1:8" x14ac:dyDescent="0.25">
      <c r="A2690">
        <v>2688</v>
      </c>
      <c r="B2690">
        <v>226</v>
      </c>
      <c r="C2690" t="s">
        <v>3389</v>
      </c>
      <c r="D2690" s="1">
        <v>1.9518387250027321E-5</v>
      </c>
      <c r="E2690" s="1">
        <v>1.62653227083561E-6</v>
      </c>
      <c r="F2690" s="1">
        <v>12</v>
      </c>
      <c r="G2690" s="1">
        <v>8105.2330159036401</v>
      </c>
      <c r="H2690" s="1">
        <v>1254.4035555875</v>
      </c>
    </row>
    <row r="2691" spans="1:8" x14ac:dyDescent="0.25">
      <c r="A2691">
        <v>2689</v>
      </c>
      <c r="B2691">
        <v>2301</v>
      </c>
      <c r="C2691" t="s">
        <v>2403</v>
      </c>
      <c r="D2691" s="1">
        <v>4.8769775981066401E-6</v>
      </c>
      <c r="E2691" s="1">
        <v>1.62565919936888E-6</v>
      </c>
      <c r="F2691" s="1">
        <v>3</v>
      </c>
      <c r="G2691" s="1">
        <v>6109.6824885516598</v>
      </c>
      <c r="H2691" s="1">
        <v>0</v>
      </c>
    </row>
    <row r="2692" spans="1:8" x14ac:dyDescent="0.25">
      <c r="A2692">
        <v>2690</v>
      </c>
      <c r="B2692">
        <v>7692</v>
      </c>
      <c r="C2692" t="s">
        <v>3565</v>
      </c>
      <c r="D2692" s="1">
        <v>1.6131499060357098E-5</v>
      </c>
      <c r="E2692" s="1">
        <v>1.6131499060357099E-6</v>
      </c>
      <c r="F2692" s="1">
        <v>10</v>
      </c>
      <c r="G2692" s="1">
        <v>1379.9837427822799</v>
      </c>
      <c r="H2692" s="1">
        <v>1379.9837427822799</v>
      </c>
    </row>
    <row r="2693" spans="1:8" x14ac:dyDescent="0.25">
      <c r="A2693">
        <v>2691</v>
      </c>
      <c r="B2693">
        <v>1941</v>
      </c>
      <c r="C2693" t="s">
        <v>3555</v>
      </c>
      <c r="D2693" s="1">
        <v>1.6072406764443601E-6</v>
      </c>
      <c r="E2693" s="1">
        <v>1.6072406764443601E-6</v>
      </c>
      <c r="F2693" s="1">
        <v>1</v>
      </c>
      <c r="G2693" s="1">
        <v>3748.0498888778998</v>
      </c>
      <c r="H2693" s="1">
        <v>2900.1535077285498</v>
      </c>
    </row>
    <row r="2694" spans="1:8" x14ac:dyDescent="0.25">
      <c r="A2694">
        <v>2692</v>
      </c>
      <c r="B2694">
        <v>4930</v>
      </c>
      <c r="C2694" t="s">
        <v>2829</v>
      </c>
      <c r="D2694" s="1">
        <v>5.747254200713484E-5</v>
      </c>
      <c r="E2694" s="1">
        <v>1.59645950019819E-6</v>
      </c>
      <c r="F2694" s="1">
        <v>36</v>
      </c>
      <c r="G2694" s="1">
        <v>10640.4264638146</v>
      </c>
      <c r="H2694" s="1">
        <v>4576.3875673786097</v>
      </c>
    </row>
    <row r="2695" spans="1:8" x14ac:dyDescent="0.25">
      <c r="A2695">
        <v>2693</v>
      </c>
      <c r="B2695">
        <v>4020</v>
      </c>
      <c r="C2695" t="s">
        <v>963</v>
      </c>
      <c r="D2695" s="1">
        <v>1.5961698842528699E-6</v>
      </c>
      <c r="E2695" s="1">
        <v>1.5961698842528699E-6</v>
      </c>
      <c r="F2695" s="1">
        <v>1</v>
      </c>
      <c r="G2695" s="1">
        <v>1135.06393251431</v>
      </c>
      <c r="H2695" s="1">
        <v>77.103686094811295</v>
      </c>
    </row>
    <row r="2696" spans="1:8" x14ac:dyDescent="0.25">
      <c r="A2696">
        <v>2694</v>
      </c>
      <c r="B2696">
        <v>4178</v>
      </c>
      <c r="C2696" t="s">
        <v>3491</v>
      </c>
      <c r="D2696" s="1">
        <v>7.1683169775141602E-5</v>
      </c>
      <c r="E2696" s="1">
        <v>1.5929593283364801E-6</v>
      </c>
      <c r="F2696" s="1">
        <v>45</v>
      </c>
      <c r="G2696" s="1">
        <v>9034.3622507444397</v>
      </c>
      <c r="H2696" s="1">
        <v>7185.3166957155499</v>
      </c>
    </row>
    <row r="2697" spans="1:8" x14ac:dyDescent="0.25">
      <c r="A2697">
        <v>2695</v>
      </c>
      <c r="B2697">
        <v>2515</v>
      </c>
      <c r="C2697" t="s">
        <v>2891</v>
      </c>
      <c r="D2697" s="1">
        <v>6.2747985861077199E-6</v>
      </c>
      <c r="E2697" s="1">
        <v>1.56869964652693E-6</v>
      </c>
      <c r="F2697" s="1">
        <v>4</v>
      </c>
      <c r="G2697" s="1">
        <v>9676.4912835599407</v>
      </c>
      <c r="H2697" s="1">
        <v>253.94097115423199</v>
      </c>
    </row>
    <row r="2698" spans="1:8" x14ac:dyDescent="0.25">
      <c r="A2698">
        <v>2696</v>
      </c>
      <c r="B2698">
        <v>5708</v>
      </c>
      <c r="C2698" t="s">
        <v>738</v>
      </c>
      <c r="D2698" s="1">
        <v>4.8583328734700992E-5</v>
      </c>
      <c r="E2698" s="1">
        <v>1.5672041527322901E-6</v>
      </c>
      <c r="F2698" s="1">
        <v>31</v>
      </c>
      <c r="G2698" s="1">
        <v>13369.3596081459</v>
      </c>
      <c r="H2698" s="1">
        <v>2653.0625560588401</v>
      </c>
    </row>
    <row r="2699" spans="1:8" x14ac:dyDescent="0.25">
      <c r="A2699">
        <v>2697</v>
      </c>
      <c r="B2699">
        <v>5032</v>
      </c>
      <c r="C2699" t="s">
        <v>2543</v>
      </c>
      <c r="D2699" s="1">
        <v>1.4029103420029711E-5</v>
      </c>
      <c r="E2699" s="1">
        <v>1.55878926889219E-6</v>
      </c>
      <c r="F2699" s="1">
        <v>9</v>
      </c>
      <c r="G2699" s="1">
        <v>11893.653707944801</v>
      </c>
      <c r="H2699" s="1">
        <v>2530.9243912052598</v>
      </c>
    </row>
    <row r="2700" spans="1:8" x14ac:dyDescent="0.25">
      <c r="A2700">
        <v>2698</v>
      </c>
      <c r="B2700">
        <v>1306</v>
      </c>
      <c r="C2700" t="s">
        <v>3562</v>
      </c>
      <c r="D2700" s="1">
        <v>3.2684423561387218E-5</v>
      </c>
      <c r="E2700" s="1">
        <v>1.5564011219708198E-6</v>
      </c>
      <c r="F2700" s="1">
        <v>21</v>
      </c>
      <c r="G2700" s="1">
        <v>8515.29707088348</v>
      </c>
      <c r="H2700" s="1">
        <v>4478.6500597222803</v>
      </c>
    </row>
    <row r="2701" spans="1:8" x14ac:dyDescent="0.25">
      <c r="A2701">
        <v>2699</v>
      </c>
      <c r="B2701">
        <v>7151</v>
      </c>
      <c r="C2701" t="s">
        <v>3536</v>
      </c>
      <c r="D2701" s="1">
        <v>1.5555098102092601E-5</v>
      </c>
      <c r="E2701" s="1">
        <v>1.5555098102092601E-6</v>
      </c>
      <c r="F2701" s="1">
        <v>10</v>
      </c>
      <c r="G2701" s="1">
        <v>1619.58328525139</v>
      </c>
      <c r="H2701" s="1">
        <v>1619.58328525139</v>
      </c>
    </row>
    <row r="2702" spans="1:8" x14ac:dyDescent="0.25">
      <c r="A2702">
        <v>2700</v>
      </c>
      <c r="B2702">
        <v>3308</v>
      </c>
      <c r="C2702" t="s">
        <v>3344</v>
      </c>
      <c r="D2702" s="1">
        <v>6.22155173507436E-6</v>
      </c>
      <c r="E2702" s="1">
        <v>1.55538793376859E-6</v>
      </c>
      <c r="F2702" s="1">
        <v>4</v>
      </c>
      <c r="G2702" s="1">
        <v>5014.0518971035699</v>
      </c>
      <c r="H2702" s="1">
        <v>342.67226131845098</v>
      </c>
    </row>
    <row r="2703" spans="1:8" x14ac:dyDescent="0.25">
      <c r="A2703">
        <v>2701</v>
      </c>
      <c r="B2703">
        <v>1993</v>
      </c>
      <c r="C2703" t="s">
        <v>2849</v>
      </c>
      <c r="D2703" s="1">
        <v>6.8402468532093521E-5</v>
      </c>
      <c r="E2703" s="1">
        <v>1.5546015575475801E-6</v>
      </c>
      <c r="F2703" s="1">
        <v>44</v>
      </c>
      <c r="G2703" s="1">
        <v>14726.4924271449</v>
      </c>
      <c r="H2703" s="1">
        <v>4954.2992057634501</v>
      </c>
    </row>
    <row r="2704" spans="1:8" x14ac:dyDescent="0.25">
      <c r="A2704">
        <v>2702</v>
      </c>
      <c r="B2704">
        <v>369</v>
      </c>
      <c r="C2704" t="s">
        <v>3566</v>
      </c>
      <c r="D2704" s="1">
        <v>3.57314481238319E-5</v>
      </c>
      <c r="E2704" s="1">
        <v>1.5535412227752999E-6</v>
      </c>
      <c r="F2704" s="1">
        <v>23</v>
      </c>
      <c r="G2704" s="1">
        <v>8781.43050100851</v>
      </c>
      <c r="H2704" s="1">
        <v>1971.1563991558901</v>
      </c>
    </row>
    <row r="2705" spans="1:8" x14ac:dyDescent="0.25">
      <c r="A2705">
        <v>2703</v>
      </c>
      <c r="B2705">
        <v>4320</v>
      </c>
      <c r="C2705" t="s">
        <v>3367</v>
      </c>
      <c r="D2705" s="1">
        <v>1.3888564234996949E-5</v>
      </c>
      <c r="E2705" s="1">
        <v>1.5431738038885499E-6</v>
      </c>
      <c r="F2705" s="1">
        <v>9</v>
      </c>
      <c r="G2705" s="1">
        <v>1751.2849885503299</v>
      </c>
      <c r="H2705" s="1">
        <v>791.86197879317797</v>
      </c>
    </row>
    <row r="2706" spans="1:8" x14ac:dyDescent="0.25">
      <c r="A2706">
        <v>2704</v>
      </c>
      <c r="B2706">
        <v>543</v>
      </c>
      <c r="C2706" t="s">
        <v>3543</v>
      </c>
      <c r="D2706" s="1">
        <v>7.6926035358110498E-6</v>
      </c>
      <c r="E2706" s="1">
        <v>1.53852070716221E-6</v>
      </c>
      <c r="F2706" s="1">
        <v>5</v>
      </c>
      <c r="G2706" s="1">
        <v>5023.2929662818296</v>
      </c>
      <c r="H2706" s="1">
        <v>530.69656046936802</v>
      </c>
    </row>
    <row r="2707" spans="1:8" x14ac:dyDescent="0.25">
      <c r="A2707">
        <v>2705</v>
      </c>
      <c r="B2707">
        <v>6898</v>
      </c>
      <c r="C2707" t="s">
        <v>2784</v>
      </c>
      <c r="D2707" s="1">
        <v>4.6114108680936899E-6</v>
      </c>
      <c r="E2707" s="1">
        <v>1.53713695603123E-6</v>
      </c>
      <c r="F2707" s="1">
        <v>3</v>
      </c>
      <c r="G2707" s="1">
        <v>3446.6772122011498</v>
      </c>
      <c r="H2707" s="1">
        <v>283.10916196135997</v>
      </c>
    </row>
    <row r="2708" spans="1:8" x14ac:dyDescent="0.25">
      <c r="A2708">
        <v>2706</v>
      </c>
      <c r="B2708">
        <v>40</v>
      </c>
      <c r="C2708" t="s">
        <v>3525</v>
      </c>
      <c r="D2708" s="1">
        <v>8.1293813100470684E-5</v>
      </c>
      <c r="E2708" s="1">
        <v>1.5338455301975601E-6</v>
      </c>
      <c r="F2708" s="1">
        <v>53</v>
      </c>
      <c r="G2708" s="1">
        <v>6600.4202297245001</v>
      </c>
      <c r="H2708" s="1">
        <v>6600.4202297245001</v>
      </c>
    </row>
    <row r="2709" spans="1:8" x14ac:dyDescent="0.25">
      <c r="A2709">
        <v>2707</v>
      </c>
      <c r="B2709">
        <v>6845</v>
      </c>
      <c r="C2709" t="s">
        <v>3464</v>
      </c>
      <c r="D2709" s="1">
        <v>3.0602931614105999E-6</v>
      </c>
      <c r="E2709" s="1">
        <v>1.5301465807052999E-6</v>
      </c>
      <c r="F2709" s="1">
        <v>2</v>
      </c>
      <c r="G2709" s="1">
        <v>1217.1907284254601</v>
      </c>
      <c r="H2709" s="1">
        <v>188.83535214334799</v>
      </c>
    </row>
    <row r="2710" spans="1:8" x14ac:dyDescent="0.25">
      <c r="A2710">
        <v>2708</v>
      </c>
      <c r="B2710">
        <v>136</v>
      </c>
      <c r="C2710" t="s">
        <v>2693</v>
      </c>
      <c r="D2710" s="1">
        <v>7.7636016225854942E-5</v>
      </c>
      <c r="E2710" s="1">
        <v>1.5222748279579401E-6</v>
      </c>
      <c r="F2710" s="1">
        <v>51</v>
      </c>
      <c r="G2710" s="1">
        <v>15381.609930401</v>
      </c>
      <c r="H2710" s="1">
        <v>11103.833342314299</v>
      </c>
    </row>
    <row r="2711" spans="1:8" x14ac:dyDescent="0.25">
      <c r="A2711">
        <v>2709</v>
      </c>
      <c r="B2711">
        <v>7806</v>
      </c>
      <c r="C2711" t="s">
        <v>2720</v>
      </c>
      <c r="D2711" s="1">
        <v>1.3679097695325629E-5</v>
      </c>
      <c r="E2711" s="1">
        <v>1.51989974392507E-6</v>
      </c>
      <c r="F2711" s="1">
        <v>9</v>
      </c>
      <c r="G2711" s="1">
        <v>2685.72239662622</v>
      </c>
      <c r="H2711" s="1">
        <v>2193.9182192264698</v>
      </c>
    </row>
    <row r="2712" spans="1:8" x14ac:dyDescent="0.25">
      <c r="A2712">
        <v>2710</v>
      </c>
      <c r="B2712">
        <v>3322</v>
      </c>
      <c r="C2712" t="s">
        <v>2593</v>
      </c>
      <c r="D2712" s="1">
        <v>1.1309430621562874E-4</v>
      </c>
      <c r="E2712" s="1">
        <v>1.5079240828750499E-6</v>
      </c>
      <c r="F2712" s="1">
        <v>75</v>
      </c>
      <c r="G2712" s="1">
        <v>9586.07660216158</v>
      </c>
      <c r="H2712" s="1">
        <v>9288.6259769764492</v>
      </c>
    </row>
    <row r="2713" spans="1:8" x14ac:dyDescent="0.25">
      <c r="A2713">
        <v>2711</v>
      </c>
      <c r="B2713">
        <v>7828</v>
      </c>
      <c r="C2713" t="s">
        <v>3521</v>
      </c>
      <c r="D2713" s="1">
        <v>1.6442506439343928E-5</v>
      </c>
      <c r="E2713" s="1">
        <v>1.4947733126676299E-6</v>
      </c>
      <c r="F2713" s="1">
        <v>11</v>
      </c>
      <c r="G2713" s="1">
        <v>2477.31873705818</v>
      </c>
      <c r="H2713" s="1">
        <v>1602.2825779191201</v>
      </c>
    </row>
    <row r="2714" spans="1:8" x14ac:dyDescent="0.25">
      <c r="A2714">
        <v>2712</v>
      </c>
      <c r="B2714">
        <v>5793</v>
      </c>
      <c r="C2714" t="s">
        <v>3505</v>
      </c>
      <c r="D2714" s="1">
        <v>2.9632383457899598E-6</v>
      </c>
      <c r="E2714" s="1">
        <v>1.4816191728949799E-6</v>
      </c>
      <c r="F2714" s="1">
        <v>2</v>
      </c>
      <c r="G2714" s="1">
        <v>6135.6911071258701</v>
      </c>
      <c r="H2714" s="1">
        <v>97.310023100488706</v>
      </c>
    </row>
    <row r="2715" spans="1:8" x14ac:dyDescent="0.25">
      <c r="A2715">
        <v>2713</v>
      </c>
      <c r="B2715">
        <v>3771</v>
      </c>
      <c r="C2715" t="s">
        <v>2824</v>
      </c>
      <c r="D2715" s="1">
        <v>1.1842536140779921E-4</v>
      </c>
      <c r="E2715" s="1">
        <v>1.4803170175974901E-6</v>
      </c>
      <c r="F2715" s="1">
        <v>80</v>
      </c>
      <c r="G2715" s="1">
        <v>16427.734023508001</v>
      </c>
      <c r="H2715" s="1">
        <v>7951.2018330933497</v>
      </c>
    </row>
    <row r="2716" spans="1:8" x14ac:dyDescent="0.25">
      <c r="A2716">
        <v>2714</v>
      </c>
      <c r="B2716">
        <v>2408</v>
      </c>
      <c r="C2716" t="s">
        <v>2761</v>
      </c>
      <c r="D2716" s="1">
        <v>1.915060314990797E-5</v>
      </c>
      <c r="E2716" s="1">
        <v>1.4731233192236899E-6</v>
      </c>
      <c r="F2716" s="1">
        <v>13</v>
      </c>
      <c r="G2716" s="1">
        <v>5823.4277899365798</v>
      </c>
      <c r="H2716" s="1">
        <v>1129.5144535300899</v>
      </c>
    </row>
    <row r="2717" spans="1:8" x14ac:dyDescent="0.25">
      <c r="A2717">
        <v>2715</v>
      </c>
      <c r="B2717">
        <v>1081</v>
      </c>
      <c r="C2717" t="s">
        <v>2650</v>
      </c>
      <c r="D2717" s="1">
        <v>2.1926283978107851E-5</v>
      </c>
      <c r="E2717" s="1">
        <v>1.4617522652071901E-6</v>
      </c>
      <c r="F2717" s="1">
        <v>15</v>
      </c>
      <c r="G2717" s="1">
        <v>11778.909248539499</v>
      </c>
      <c r="H2717" s="1">
        <v>1909.9299823522001</v>
      </c>
    </row>
    <row r="2718" spans="1:8" x14ac:dyDescent="0.25">
      <c r="A2718">
        <v>2716</v>
      </c>
      <c r="B2718">
        <v>6816</v>
      </c>
      <c r="C2718" t="s">
        <v>2795</v>
      </c>
      <c r="D2718" s="1">
        <v>1.4547519638181601E-6</v>
      </c>
      <c r="E2718" s="1">
        <v>1.4547519638181601E-6</v>
      </c>
      <c r="F2718" s="1">
        <v>1</v>
      </c>
      <c r="G2718" s="1">
        <v>4186.1863542691199</v>
      </c>
      <c r="H2718" s="1">
        <v>84.654971818309903</v>
      </c>
    </row>
    <row r="2719" spans="1:8" x14ac:dyDescent="0.25">
      <c r="A2719">
        <v>2717</v>
      </c>
      <c r="B2719">
        <v>4812</v>
      </c>
      <c r="C2719" t="s">
        <v>3495</v>
      </c>
      <c r="D2719" s="1">
        <v>2.7610706483812408E-5</v>
      </c>
      <c r="E2719" s="1">
        <v>1.4531950780953899E-6</v>
      </c>
      <c r="F2719" s="1">
        <v>19</v>
      </c>
      <c r="G2719" s="1">
        <v>4549.64598740786</v>
      </c>
      <c r="H2719" s="1">
        <v>2110.9437250978699</v>
      </c>
    </row>
    <row r="2720" spans="1:8" x14ac:dyDescent="0.25">
      <c r="A2720">
        <v>2718</v>
      </c>
      <c r="B2720">
        <v>745</v>
      </c>
      <c r="C2720" t="s">
        <v>3107</v>
      </c>
      <c r="D2720" s="1">
        <v>2.8886618228933201E-6</v>
      </c>
      <c r="E2720" s="1">
        <v>1.44433091144666E-6</v>
      </c>
      <c r="F2720" s="1">
        <v>2</v>
      </c>
      <c r="G2720" s="1">
        <v>15408.0522856935</v>
      </c>
      <c r="H2720" s="1">
        <v>153.40630998607199</v>
      </c>
    </row>
    <row r="2721" spans="1:8" x14ac:dyDescent="0.25">
      <c r="A2721">
        <v>2719</v>
      </c>
      <c r="B2721">
        <v>4871</v>
      </c>
      <c r="C2721" t="s">
        <v>3502</v>
      </c>
      <c r="D2721" s="1">
        <v>5.9089047068009859E-5</v>
      </c>
      <c r="E2721" s="1">
        <v>1.44119626995146E-6</v>
      </c>
      <c r="F2721" s="1">
        <v>41</v>
      </c>
      <c r="G2721" s="1">
        <v>5568.9905949225904</v>
      </c>
      <c r="H2721" s="1">
        <v>5568.9905949225904</v>
      </c>
    </row>
    <row r="2722" spans="1:8" x14ac:dyDescent="0.25">
      <c r="A2722">
        <v>2720</v>
      </c>
      <c r="B2722">
        <v>2647</v>
      </c>
      <c r="C2722" t="s">
        <v>3036</v>
      </c>
      <c r="D2722" s="1">
        <v>5.7634440564065998E-6</v>
      </c>
      <c r="E2722" s="1">
        <v>1.44086101410165E-6</v>
      </c>
      <c r="F2722" s="1">
        <v>4</v>
      </c>
      <c r="G2722" s="1">
        <v>7226.0562493910502</v>
      </c>
      <c r="H2722" s="1">
        <v>362.70250534968397</v>
      </c>
    </row>
    <row r="2723" spans="1:8" x14ac:dyDescent="0.25">
      <c r="A2723">
        <v>2721</v>
      </c>
      <c r="B2723">
        <v>4097</v>
      </c>
      <c r="C2723" t="s">
        <v>3286</v>
      </c>
      <c r="D2723" s="1">
        <v>1.8717687181305708E-5</v>
      </c>
      <c r="E2723" s="1">
        <v>1.43982209086967E-6</v>
      </c>
      <c r="F2723" s="1">
        <v>13</v>
      </c>
      <c r="G2723" s="1">
        <v>4934.9724304993997</v>
      </c>
      <c r="H2723" s="1">
        <v>1449.23279351629</v>
      </c>
    </row>
    <row r="2724" spans="1:8" x14ac:dyDescent="0.25">
      <c r="A2724">
        <v>2722</v>
      </c>
      <c r="B2724">
        <v>6234</v>
      </c>
      <c r="C2724" t="s">
        <v>2683</v>
      </c>
      <c r="D2724" s="1">
        <v>1.1494940870940961E-5</v>
      </c>
      <c r="E2724" s="1">
        <v>1.4368676088676201E-6</v>
      </c>
      <c r="F2724" s="1">
        <v>8</v>
      </c>
      <c r="G2724" s="1">
        <v>4750.7038051251302</v>
      </c>
      <c r="H2724" s="1">
        <v>903.50735121673699</v>
      </c>
    </row>
    <row r="2725" spans="1:8" x14ac:dyDescent="0.25">
      <c r="A2725">
        <v>2723</v>
      </c>
      <c r="B2725">
        <v>1645</v>
      </c>
      <c r="C2725" t="s">
        <v>3439</v>
      </c>
      <c r="D2725" s="1">
        <v>1.42929929537277E-6</v>
      </c>
      <c r="E2725" s="1">
        <v>1.42929929537277E-6</v>
      </c>
      <c r="F2725" s="1">
        <v>1</v>
      </c>
      <c r="G2725" s="1">
        <v>3040.0219356088501</v>
      </c>
      <c r="H2725" s="1">
        <v>222.293944574097</v>
      </c>
    </row>
    <row r="2726" spans="1:8" x14ac:dyDescent="0.25">
      <c r="A2726">
        <v>2724</v>
      </c>
      <c r="B2726">
        <v>7033</v>
      </c>
      <c r="C2726" t="s">
        <v>2696</v>
      </c>
      <c r="D2726" s="1">
        <v>5.65032513135136E-6</v>
      </c>
      <c r="E2726" s="1">
        <v>1.41258128283784E-6</v>
      </c>
      <c r="F2726" s="1">
        <v>4</v>
      </c>
      <c r="G2726" s="1">
        <v>727.29740508668306</v>
      </c>
      <c r="H2726" s="1">
        <v>676.37966729183699</v>
      </c>
    </row>
    <row r="2727" spans="1:8" x14ac:dyDescent="0.25">
      <c r="A2727">
        <v>2725</v>
      </c>
      <c r="B2727">
        <v>9585</v>
      </c>
      <c r="C2727" t="s">
        <v>3427</v>
      </c>
      <c r="D2727" s="1">
        <v>1.40514140662164E-5</v>
      </c>
      <c r="E2727" s="1">
        <v>1.40514140662164E-6</v>
      </c>
      <c r="F2727" s="1">
        <v>10</v>
      </c>
      <c r="G2727" s="1">
        <v>846.04262933758002</v>
      </c>
      <c r="H2727" s="1">
        <v>846.04262933758002</v>
      </c>
    </row>
    <row r="2728" spans="1:8" x14ac:dyDescent="0.25">
      <c r="A2728">
        <v>2726</v>
      </c>
      <c r="B2728">
        <v>822</v>
      </c>
      <c r="C2728" t="s">
        <v>2799</v>
      </c>
      <c r="D2728" s="1">
        <v>4.2717510425668526E-5</v>
      </c>
      <c r="E2728" s="1">
        <v>1.3779842072796299E-6</v>
      </c>
      <c r="F2728" s="1">
        <v>31</v>
      </c>
      <c r="G2728" s="1">
        <v>10102.199075194099</v>
      </c>
      <c r="H2728" s="1">
        <v>3676.14034375755</v>
      </c>
    </row>
    <row r="2729" spans="1:8" x14ac:dyDescent="0.25">
      <c r="A2729">
        <v>2727</v>
      </c>
      <c r="B2729">
        <v>1013</v>
      </c>
      <c r="C2729" t="s">
        <v>3431</v>
      </c>
      <c r="D2729" s="1">
        <v>1.1009016293474961E-5</v>
      </c>
      <c r="E2729" s="1">
        <v>1.3761270366843701E-6</v>
      </c>
      <c r="F2729" s="1">
        <v>8</v>
      </c>
      <c r="G2729" s="1">
        <v>9495.0920462237991</v>
      </c>
      <c r="H2729" s="1">
        <v>1041.5153208059301</v>
      </c>
    </row>
    <row r="2730" spans="1:8" x14ac:dyDescent="0.25">
      <c r="A2730">
        <v>2728</v>
      </c>
      <c r="B2730">
        <v>7297</v>
      </c>
      <c r="C2730" t="s">
        <v>930</v>
      </c>
      <c r="D2730" s="1">
        <v>2.7367531806554398E-6</v>
      </c>
      <c r="E2730" s="1">
        <v>1.3683765903277199E-6</v>
      </c>
      <c r="F2730" s="1">
        <v>2</v>
      </c>
      <c r="G2730" s="1">
        <v>527.47074333500996</v>
      </c>
      <c r="H2730" s="1">
        <v>11.2632836017762</v>
      </c>
    </row>
    <row r="2731" spans="1:8" x14ac:dyDescent="0.25">
      <c r="A2731">
        <v>2729</v>
      </c>
      <c r="B2731">
        <v>3926</v>
      </c>
      <c r="C2731" t="s">
        <v>3531</v>
      </c>
      <c r="D2731" s="1">
        <v>4.7360810950611548E-5</v>
      </c>
      <c r="E2731" s="1">
        <v>1.3531660271603299E-6</v>
      </c>
      <c r="F2731" s="1">
        <v>35</v>
      </c>
      <c r="G2731" s="1">
        <v>5399.0675269696503</v>
      </c>
      <c r="H2731" s="1">
        <v>5399.0675269696503</v>
      </c>
    </row>
    <row r="2732" spans="1:8" x14ac:dyDescent="0.25">
      <c r="A2732">
        <v>2730</v>
      </c>
      <c r="B2732">
        <v>8192</v>
      </c>
      <c r="C2732" t="s">
        <v>2763</v>
      </c>
      <c r="D2732" s="1">
        <v>1.06870269565828E-5</v>
      </c>
      <c r="E2732" s="1">
        <v>1.3358783695728501E-6</v>
      </c>
      <c r="F2732" s="1">
        <v>8</v>
      </c>
      <c r="G2732" s="1">
        <v>2122.5518244302002</v>
      </c>
      <c r="H2732" s="1">
        <v>1141.9333894532101</v>
      </c>
    </row>
    <row r="2733" spans="1:8" x14ac:dyDescent="0.25">
      <c r="A2733">
        <v>2731</v>
      </c>
      <c r="B2733">
        <v>6710</v>
      </c>
      <c r="C2733" t="s">
        <v>2807</v>
      </c>
      <c r="D2733" s="1">
        <v>1.3174174934026999E-6</v>
      </c>
      <c r="E2733" s="1">
        <v>1.3174174934026999E-6</v>
      </c>
      <c r="F2733" s="1">
        <v>1</v>
      </c>
      <c r="G2733" s="1">
        <v>2455.5037347256498</v>
      </c>
      <c r="H2733" s="1">
        <v>0</v>
      </c>
    </row>
    <row r="2734" spans="1:8" x14ac:dyDescent="0.25">
      <c r="A2734">
        <v>2732</v>
      </c>
      <c r="B2734">
        <v>3642</v>
      </c>
      <c r="C2734" t="s">
        <v>3492</v>
      </c>
      <c r="D2734" s="1">
        <v>1.418168119984286E-5</v>
      </c>
      <c r="E2734" s="1">
        <v>1.28924374544026E-6</v>
      </c>
      <c r="F2734" s="1">
        <v>11</v>
      </c>
      <c r="G2734" s="1">
        <v>2992.4352582927399</v>
      </c>
      <c r="H2734" s="1">
        <v>1291.92656252554</v>
      </c>
    </row>
    <row r="2735" spans="1:8" x14ac:dyDescent="0.25">
      <c r="A2735">
        <v>2733</v>
      </c>
      <c r="B2735">
        <v>3626</v>
      </c>
      <c r="C2735" t="s">
        <v>3509</v>
      </c>
      <c r="D2735" s="1">
        <v>1.2890077541881599E-5</v>
      </c>
      <c r="E2735" s="1">
        <v>1.2890077541881599E-6</v>
      </c>
      <c r="F2735" s="1">
        <v>10</v>
      </c>
      <c r="G2735" s="1">
        <v>14100.5025267193</v>
      </c>
      <c r="H2735" s="1">
        <v>1462.91740793638</v>
      </c>
    </row>
    <row r="2736" spans="1:8" x14ac:dyDescent="0.25">
      <c r="A2736">
        <v>2734</v>
      </c>
      <c r="B2736">
        <v>5814</v>
      </c>
      <c r="C2736" t="s">
        <v>3371</v>
      </c>
      <c r="D2736" s="1">
        <v>2.0390519400373602E-5</v>
      </c>
      <c r="E2736" s="1">
        <v>1.2744074625233501E-6</v>
      </c>
      <c r="F2736" s="1">
        <v>16</v>
      </c>
      <c r="G2736" s="1">
        <v>2967.1611622026198</v>
      </c>
      <c r="H2736" s="1">
        <v>1245.6021581683201</v>
      </c>
    </row>
    <row r="2737" spans="1:8" x14ac:dyDescent="0.25">
      <c r="A2737">
        <v>2735</v>
      </c>
      <c r="B2737">
        <v>410</v>
      </c>
      <c r="C2737" t="s">
        <v>3568</v>
      </c>
      <c r="D2737" s="1">
        <v>7.1265197941582968E-5</v>
      </c>
      <c r="E2737" s="1">
        <v>1.2725928203854101E-6</v>
      </c>
      <c r="F2737" s="1">
        <v>56</v>
      </c>
      <c r="G2737" s="1">
        <v>13656.479818432899</v>
      </c>
      <c r="H2737" s="1">
        <v>7097.0963045443996</v>
      </c>
    </row>
    <row r="2738" spans="1:8" x14ac:dyDescent="0.25">
      <c r="A2738">
        <v>2736</v>
      </c>
      <c r="B2738">
        <v>2000</v>
      </c>
      <c r="C2738" t="s">
        <v>3542</v>
      </c>
      <c r="D2738" s="1">
        <v>5.9770490960442208E-5</v>
      </c>
      <c r="E2738" s="1">
        <v>1.27171257362643E-6</v>
      </c>
      <c r="F2738" s="1">
        <v>47</v>
      </c>
      <c r="G2738" s="1">
        <v>18069.051131273201</v>
      </c>
      <c r="H2738" s="1">
        <v>8791.3953936731596</v>
      </c>
    </row>
    <row r="2739" spans="1:8" x14ac:dyDescent="0.25">
      <c r="A2739">
        <v>2737</v>
      </c>
      <c r="B2739">
        <v>2334</v>
      </c>
      <c r="C2739" t="s">
        <v>2814</v>
      </c>
      <c r="D2739" s="1">
        <v>1.26938709036467E-6</v>
      </c>
      <c r="E2739" s="1">
        <v>1.26938709036467E-6</v>
      </c>
      <c r="F2739" s="1">
        <v>1</v>
      </c>
      <c r="G2739" s="1">
        <v>6943.3734992217196</v>
      </c>
      <c r="H2739" s="1">
        <v>20.690256313019798</v>
      </c>
    </row>
    <row r="2740" spans="1:8" x14ac:dyDescent="0.25">
      <c r="A2740">
        <v>2738</v>
      </c>
      <c r="B2740">
        <v>8717</v>
      </c>
      <c r="C2740" t="s">
        <v>518</v>
      </c>
      <c r="D2740" s="1">
        <v>1.1406646033837651E-5</v>
      </c>
      <c r="E2740" s="1">
        <v>1.2674051148708501E-6</v>
      </c>
      <c r="F2740" s="1">
        <v>9</v>
      </c>
      <c r="G2740" s="1">
        <v>1137.7951664837501</v>
      </c>
      <c r="H2740" s="1">
        <v>1137.7951664837501</v>
      </c>
    </row>
    <row r="2741" spans="1:8" x14ac:dyDescent="0.25">
      <c r="A2741">
        <v>2739</v>
      </c>
      <c r="B2741">
        <v>2921</v>
      </c>
      <c r="C2741" t="s">
        <v>3405</v>
      </c>
      <c r="D2741" s="1">
        <v>2.5155445555391202E-5</v>
      </c>
      <c r="E2741" s="1">
        <v>1.2577722777695601E-6</v>
      </c>
      <c r="F2741" s="1">
        <v>20</v>
      </c>
      <c r="G2741" s="1">
        <v>10849.9389391471</v>
      </c>
      <c r="H2741" s="1">
        <v>2037.2045365690699</v>
      </c>
    </row>
    <row r="2742" spans="1:8" x14ac:dyDescent="0.25">
      <c r="A2742">
        <v>2740</v>
      </c>
      <c r="B2742">
        <v>868</v>
      </c>
      <c r="C2742" t="s">
        <v>3533</v>
      </c>
      <c r="D2742" s="1">
        <v>4.2579662131376339E-5</v>
      </c>
      <c r="E2742" s="1">
        <v>1.2523430038640099E-6</v>
      </c>
      <c r="F2742" s="1">
        <v>34</v>
      </c>
      <c r="G2742" s="1">
        <v>5683.4054815600703</v>
      </c>
      <c r="H2742" s="1">
        <v>5048.72851921862</v>
      </c>
    </row>
    <row r="2743" spans="1:8" x14ac:dyDescent="0.25">
      <c r="A2743">
        <v>2741</v>
      </c>
      <c r="B2743">
        <v>9061</v>
      </c>
      <c r="C2743" t="s">
        <v>516</v>
      </c>
      <c r="D2743" s="1">
        <v>1.116126106867791E-5</v>
      </c>
      <c r="E2743" s="1">
        <v>1.2401401187419901E-6</v>
      </c>
      <c r="F2743" s="1">
        <v>9</v>
      </c>
      <c r="G2743" s="1">
        <v>1668.18367716232</v>
      </c>
      <c r="H2743" s="1">
        <v>1299.27079943494</v>
      </c>
    </row>
    <row r="2744" spans="1:8" x14ac:dyDescent="0.25">
      <c r="A2744">
        <v>2742</v>
      </c>
      <c r="B2744">
        <v>3597</v>
      </c>
      <c r="C2744" t="s">
        <v>2905</v>
      </c>
      <c r="D2744" s="1">
        <v>1.23756841608714E-6</v>
      </c>
      <c r="E2744" s="1">
        <v>1.23756841608714E-6</v>
      </c>
      <c r="F2744" s="1">
        <v>1</v>
      </c>
      <c r="G2744" s="1">
        <v>17500.50571388</v>
      </c>
      <c r="H2744" s="1">
        <v>4.0766684043028203</v>
      </c>
    </row>
    <row r="2745" spans="1:8" x14ac:dyDescent="0.25">
      <c r="A2745">
        <v>2743</v>
      </c>
      <c r="B2745">
        <v>5376</v>
      </c>
      <c r="C2745" t="s">
        <v>3487</v>
      </c>
      <c r="D2745" s="1">
        <v>3.3393664035183689E-5</v>
      </c>
      <c r="E2745" s="1">
        <v>1.2368023716734699E-6</v>
      </c>
      <c r="F2745" s="1">
        <v>27</v>
      </c>
      <c r="G2745" s="1">
        <v>4451.9839124878999</v>
      </c>
      <c r="H2745" s="1">
        <v>3376.0520765225201</v>
      </c>
    </row>
    <row r="2746" spans="1:8" x14ac:dyDescent="0.25">
      <c r="A2746">
        <v>2744</v>
      </c>
      <c r="B2746">
        <v>8763</v>
      </c>
      <c r="C2746" t="s">
        <v>849</v>
      </c>
      <c r="D2746" s="1">
        <v>1.2257779569997101E-5</v>
      </c>
      <c r="E2746" s="1">
        <v>1.2257779569997101E-6</v>
      </c>
      <c r="F2746" s="1">
        <v>10</v>
      </c>
      <c r="G2746" s="1">
        <v>1501.17447378374</v>
      </c>
      <c r="H2746" s="1">
        <v>1041.66074856405</v>
      </c>
    </row>
    <row r="2747" spans="1:8" x14ac:dyDescent="0.25">
      <c r="A2747">
        <v>2745</v>
      </c>
      <c r="B2747">
        <v>1545</v>
      </c>
      <c r="C2747" t="s">
        <v>515</v>
      </c>
      <c r="D2747" s="1">
        <v>4.4048493592667643E-5</v>
      </c>
      <c r="E2747" s="1">
        <v>1.22356926646299E-6</v>
      </c>
      <c r="F2747" s="1">
        <v>36</v>
      </c>
      <c r="G2747" s="1">
        <v>3502.0827421664399</v>
      </c>
      <c r="H2747" s="1">
        <v>3502.0827421664399</v>
      </c>
    </row>
    <row r="2748" spans="1:8" x14ac:dyDescent="0.25">
      <c r="A2748">
        <v>2746</v>
      </c>
      <c r="B2748">
        <v>3814</v>
      </c>
      <c r="C2748" t="s">
        <v>2819</v>
      </c>
      <c r="D2748" s="1">
        <v>1.2196067577870799E-6</v>
      </c>
      <c r="E2748" s="1">
        <v>1.2196067577870799E-6</v>
      </c>
      <c r="F2748" s="1">
        <v>1</v>
      </c>
      <c r="G2748" s="1">
        <v>15814.645749016199</v>
      </c>
      <c r="H2748" s="1">
        <v>101.419586060977</v>
      </c>
    </row>
    <row r="2749" spans="1:8" x14ac:dyDescent="0.25">
      <c r="A2749">
        <v>2747</v>
      </c>
      <c r="B2749">
        <v>199</v>
      </c>
      <c r="C2749" t="s">
        <v>3574</v>
      </c>
      <c r="D2749" s="1">
        <v>9.7049963937198401E-6</v>
      </c>
      <c r="E2749" s="1">
        <v>1.21312454921498E-6</v>
      </c>
      <c r="F2749" s="1">
        <v>8</v>
      </c>
      <c r="G2749" s="1">
        <v>9719.2182744326201</v>
      </c>
      <c r="H2749" s="1">
        <v>583.90421456937497</v>
      </c>
    </row>
    <row r="2750" spans="1:8" x14ac:dyDescent="0.25">
      <c r="A2750">
        <v>2748</v>
      </c>
      <c r="B2750">
        <v>2513</v>
      </c>
      <c r="C2750" t="s">
        <v>2904</v>
      </c>
      <c r="D2750" s="1">
        <v>2.4237469073115999E-6</v>
      </c>
      <c r="E2750" s="1">
        <v>1.2118734536558E-6</v>
      </c>
      <c r="F2750" s="1">
        <v>2</v>
      </c>
      <c r="G2750" s="1">
        <v>12110.2793836459</v>
      </c>
      <c r="H2750" s="1">
        <v>2922.68529336345</v>
      </c>
    </row>
    <row r="2751" spans="1:8" x14ac:dyDescent="0.25">
      <c r="A2751">
        <v>2749</v>
      </c>
      <c r="B2751">
        <v>2617</v>
      </c>
      <c r="C2751" t="s">
        <v>3591</v>
      </c>
      <c r="D2751" s="1">
        <v>1.4518219608935758E-5</v>
      </c>
      <c r="E2751" s="1">
        <v>1.2098516340779799E-6</v>
      </c>
      <c r="F2751" s="1">
        <v>12</v>
      </c>
      <c r="G2751" s="1">
        <v>15418.7743934637</v>
      </c>
      <c r="H2751" s="1">
        <v>1973.7096542704601</v>
      </c>
    </row>
    <row r="2752" spans="1:8" x14ac:dyDescent="0.25">
      <c r="A2752">
        <v>2750</v>
      </c>
      <c r="B2752">
        <v>8443</v>
      </c>
      <c r="C2752" t="s">
        <v>2303</v>
      </c>
      <c r="D2752" s="1">
        <v>1.20962287708398E-6</v>
      </c>
      <c r="E2752" s="1">
        <v>1.20962287708398E-6</v>
      </c>
      <c r="F2752" s="1">
        <v>1</v>
      </c>
      <c r="G2752" s="1">
        <v>5924.4604872147802</v>
      </c>
      <c r="H2752" s="1">
        <v>3227.61225809092</v>
      </c>
    </row>
    <row r="2753" spans="1:8" x14ac:dyDescent="0.25">
      <c r="A2753">
        <v>2751</v>
      </c>
      <c r="B2753">
        <v>42</v>
      </c>
      <c r="C2753" t="s">
        <v>3604</v>
      </c>
      <c r="D2753" s="1">
        <v>2.3909714085011399E-6</v>
      </c>
      <c r="E2753" s="1">
        <v>1.19548570425057E-6</v>
      </c>
      <c r="F2753" s="1">
        <v>2</v>
      </c>
      <c r="G2753" s="1">
        <v>6680.4391388165504</v>
      </c>
      <c r="H2753" s="1">
        <v>241.881893654641</v>
      </c>
    </row>
    <row r="2754" spans="1:8" x14ac:dyDescent="0.25">
      <c r="A2754">
        <v>2752</v>
      </c>
      <c r="B2754">
        <v>9773</v>
      </c>
      <c r="C2754" t="s">
        <v>531</v>
      </c>
      <c r="D2754" s="1">
        <v>1.1834873461177899E-6</v>
      </c>
      <c r="E2754" s="1">
        <v>1.1834873461177899E-6</v>
      </c>
      <c r="F2754" s="1">
        <v>1</v>
      </c>
      <c r="G2754" s="1">
        <v>266.533957373769</v>
      </c>
      <c r="H2754" s="1">
        <v>266.533957373769</v>
      </c>
    </row>
    <row r="2755" spans="1:8" x14ac:dyDescent="0.25">
      <c r="A2755">
        <v>2753</v>
      </c>
      <c r="B2755">
        <v>7884</v>
      </c>
      <c r="C2755" t="s">
        <v>2974</v>
      </c>
      <c r="D2755" s="1">
        <v>1.1819589026797E-6</v>
      </c>
      <c r="E2755" s="1">
        <v>1.1819589026797E-6</v>
      </c>
      <c r="F2755" s="1">
        <v>1</v>
      </c>
      <c r="G2755" s="1">
        <v>506.00807784025602</v>
      </c>
      <c r="H2755" s="1">
        <v>21.945601490024199</v>
      </c>
    </row>
    <row r="2756" spans="1:8" x14ac:dyDescent="0.25">
      <c r="A2756">
        <v>2754</v>
      </c>
      <c r="B2756">
        <v>2481</v>
      </c>
      <c r="C2756" t="s">
        <v>2854</v>
      </c>
      <c r="D2756" s="1">
        <v>1.1588678376373501E-5</v>
      </c>
      <c r="E2756" s="1">
        <v>1.1588678376373501E-6</v>
      </c>
      <c r="F2756" s="1">
        <v>10</v>
      </c>
      <c r="G2756" s="1">
        <v>29023.6121417256</v>
      </c>
      <c r="H2756" s="1">
        <v>2007.69174615107</v>
      </c>
    </row>
    <row r="2757" spans="1:8" x14ac:dyDescent="0.25">
      <c r="A2757">
        <v>2755</v>
      </c>
      <c r="B2757">
        <v>1286</v>
      </c>
      <c r="C2757" t="s">
        <v>2860</v>
      </c>
      <c r="D2757" s="1">
        <v>4.6259072645161202E-6</v>
      </c>
      <c r="E2757" s="1">
        <v>1.15647681612903E-6</v>
      </c>
      <c r="F2757" s="1">
        <v>4</v>
      </c>
      <c r="G2757" s="1">
        <v>23674.2161262259</v>
      </c>
      <c r="H2757" s="1">
        <v>1217.4718072969899</v>
      </c>
    </row>
    <row r="2758" spans="1:8" x14ac:dyDescent="0.25">
      <c r="A2758">
        <v>2756</v>
      </c>
      <c r="B2758">
        <v>7483</v>
      </c>
      <c r="C2758" t="s">
        <v>926</v>
      </c>
      <c r="D2758" s="1">
        <v>2.3126660791061199E-6</v>
      </c>
      <c r="E2758" s="1">
        <v>1.1563330395530599E-6</v>
      </c>
      <c r="F2758" s="1">
        <v>2</v>
      </c>
      <c r="G2758" s="1">
        <v>1710.6250233133901</v>
      </c>
      <c r="H2758" s="1">
        <v>230.105863905028</v>
      </c>
    </row>
    <row r="2759" spans="1:8" x14ac:dyDescent="0.25">
      <c r="A2759">
        <v>2757</v>
      </c>
      <c r="B2759">
        <v>4550</v>
      </c>
      <c r="C2759" t="s">
        <v>3529</v>
      </c>
      <c r="D2759" s="1">
        <v>2.7598698295410003E-5</v>
      </c>
      <c r="E2759" s="1">
        <v>1.1499457623087501E-6</v>
      </c>
      <c r="F2759" s="1">
        <v>24</v>
      </c>
      <c r="G2759" s="1">
        <v>8258.7197474191707</v>
      </c>
      <c r="H2759" s="1">
        <v>2524.5868037954001</v>
      </c>
    </row>
    <row r="2760" spans="1:8" x14ac:dyDescent="0.25">
      <c r="A2760">
        <v>2758</v>
      </c>
      <c r="B2760">
        <v>474</v>
      </c>
      <c r="C2760" t="s">
        <v>3394</v>
      </c>
      <c r="D2760" s="1">
        <v>8.8215877710044695E-5</v>
      </c>
      <c r="E2760" s="1">
        <v>1.1456607494811E-6</v>
      </c>
      <c r="F2760" s="1">
        <v>77</v>
      </c>
      <c r="G2760" s="1">
        <v>11881.4228147698</v>
      </c>
      <c r="H2760" s="1">
        <v>11881.4228147698</v>
      </c>
    </row>
    <row r="2761" spans="1:8" x14ac:dyDescent="0.25">
      <c r="A2761">
        <v>2759</v>
      </c>
      <c r="B2761">
        <v>2622</v>
      </c>
      <c r="C2761" t="s">
        <v>3450</v>
      </c>
      <c r="D2761" s="1">
        <v>5.5952648321931753E-5</v>
      </c>
      <c r="E2761" s="1">
        <v>1.1418907820802399E-6</v>
      </c>
      <c r="F2761" s="1">
        <v>49</v>
      </c>
      <c r="G2761" s="1">
        <v>9490.8504332206794</v>
      </c>
      <c r="H2761" s="1">
        <v>4841.3797835208497</v>
      </c>
    </row>
    <row r="2762" spans="1:8" x14ac:dyDescent="0.25">
      <c r="A2762">
        <v>2760</v>
      </c>
      <c r="B2762">
        <v>3517</v>
      </c>
      <c r="C2762" t="s">
        <v>3411</v>
      </c>
      <c r="D2762" s="1">
        <v>4.4441278387878061E-5</v>
      </c>
      <c r="E2762" s="1">
        <v>1.13951995866354E-6</v>
      </c>
      <c r="F2762" s="1">
        <v>39</v>
      </c>
      <c r="G2762" s="1">
        <v>8444.2885803296595</v>
      </c>
      <c r="H2762" s="1">
        <v>5406.3145279580103</v>
      </c>
    </row>
    <row r="2763" spans="1:8" x14ac:dyDescent="0.25">
      <c r="A2763">
        <v>2761</v>
      </c>
      <c r="B2763">
        <v>6115</v>
      </c>
      <c r="C2763" t="s">
        <v>3422</v>
      </c>
      <c r="D2763" s="1">
        <v>7.4545489087478632E-5</v>
      </c>
      <c r="E2763" s="1">
        <v>1.1294771073860399E-6</v>
      </c>
      <c r="F2763" s="1">
        <v>66</v>
      </c>
      <c r="G2763" s="1">
        <v>8466.0843061737996</v>
      </c>
      <c r="H2763" s="1">
        <v>6347.2399142908098</v>
      </c>
    </row>
    <row r="2764" spans="1:8" x14ac:dyDescent="0.25">
      <c r="A2764">
        <v>2762</v>
      </c>
      <c r="B2764">
        <v>3200</v>
      </c>
      <c r="C2764" t="s">
        <v>3540</v>
      </c>
      <c r="D2764" s="1">
        <v>8.2116699727395869E-5</v>
      </c>
      <c r="E2764" s="1">
        <v>1.1248862976355599E-6</v>
      </c>
      <c r="F2764" s="1">
        <v>73</v>
      </c>
      <c r="G2764" s="1">
        <v>12468.7642936675</v>
      </c>
      <c r="H2764" s="1">
        <v>10902.831044734899</v>
      </c>
    </row>
    <row r="2765" spans="1:8" x14ac:dyDescent="0.25">
      <c r="A2765">
        <v>2763</v>
      </c>
      <c r="B2765">
        <v>8392</v>
      </c>
      <c r="C2765" t="s">
        <v>2903</v>
      </c>
      <c r="D2765" s="1">
        <v>1.1231470802515201E-6</v>
      </c>
      <c r="E2765" s="1">
        <v>1.1231470802515201E-6</v>
      </c>
      <c r="F2765" s="1">
        <v>1</v>
      </c>
      <c r="G2765" s="1">
        <v>11463.1002583713</v>
      </c>
      <c r="H2765" s="1">
        <v>1328.8876255543901</v>
      </c>
    </row>
    <row r="2766" spans="1:8" x14ac:dyDescent="0.25">
      <c r="A2766">
        <v>2764</v>
      </c>
      <c r="B2766">
        <v>3199</v>
      </c>
      <c r="C2766" t="s">
        <v>3451</v>
      </c>
      <c r="D2766" s="1">
        <v>5.5519844305820497E-6</v>
      </c>
      <c r="E2766" s="1">
        <v>1.11039688611641E-6</v>
      </c>
      <c r="F2766" s="1">
        <v>5</v>
      </c>
      <c r="G2766" s="1">
        <v>3874.5760355789098</v>
      </c>
      <c r="H2766" s="1">
        <v>845.05703276863903</v>
      </c>
    </row>
    <row r="2767" spans="1:8" x14ac:dyDescent="0.25">
      <c r="A2767">
        <v>2765</v>
      </c>
      <c r="B2767">
        <v>359</v>
      </c>
      <c r="C2767" t="s">
        <v>2494</v>
      </c>
      <c r="D2767" s="1">
        <v>1.10282808171209E-5</v>
      </c>
      <c r="E2767" s="1">
        <v>1.10282808171209E-6</v>
      </c>
      <c r="F2767" s="1">
        <v>10</v>
      </c>
      <c r="G2767" s="1">
        <v>14100.5969988916</v>
      </c>
      <c r="H2767" s="1">
        <v>1434.27901556232</v>
      </c>
    </row>
    <row r="2768" spans="1:8" x14ac:dyDescent="0.25">
      <c r="A2768">
        <v>2766</v>
      </c>
      <c r="B2768">
        <v>5182</v>
      </c>
      <c r="C2768" t="s">
        <v>3274</v>
      </c>
      <c r="D2768" s="1">
        <v>9.8746209066842092E-6</v>
      </c>
      <c r="E2768" s="1">
        <v>1.09718010074269E-6</v>
      </c>
      <c r="F2768" s="1">
        <v>9</v>
      </c>
      <c r="G2768" s="1">
        <v>3045.0721620878098</v>
      </c>
      <c r="H2768" s="1">
        <v>1107.67899521965</v>
      </c>
    </row>
    <row r="2769" spans="1:8" x14ac:dyDescent="0.25">
      <c r="A2769">
        <v>2767</v>
      </c>
      <c r="B2769">
        <v>8049</v>
      </c>
      <c r="C2769" t="s">
        <v>3494</v>
      </c>
      <c r="D2769" s="1">
        <v>5.4309644446534499E-6</v>
      </c>
      <c r="E2769" s="1">
        <v>1.0861928889306901E-6</v>
      </c>
      <c r="F2769" s="1">
        <v>5</v>
      </c>
      <c r="G2769" s="1">
        <v>3498.2632803822298</v>
      </c>
      <c r="H2769" s="1">
        <v>400.43153819886697</v>
      </c>
    </row>
    <row r="2770" spans="1:8" x14ac:dyDescent="0.25">
      <c r="A2770">
        <v>2768</v>
      </c>
      <c r="B2770">
        <v>9380</v>
      </c>
      <c r="C2770" t="s">
        <v>955</v>
      </c>
      <c r="D2770" s="1">
        <v>9.7144919124111907E-6</v>
      </c>
      <c r="E2770" s="1">
        <v>1.07938799026791E-6</v>
      </c>
      <c r="F2770" s="1">
        <v>9</v>
      </c>
      <c r="G2770" s="1">
        <v>2038.3209985313799</v>
      </c>
      <c r="H2770" s="1">
        <v>2038.3209985313799</v>
      </c>
    </row>
    <row r="2771" spans="1:8" x14ac:dyDescent="0.25">
      <c r="A2771">
        <v>2769</v>
      </c>
      <c r="B2771">
        <v>954</v>
      </c>
      <c r="C2771" t="s">
        <v>2840</v>
      </c>
      <c r="D2771" s="1">
        <v>4.2879906466579604E-6</v>
      </c>
      <c r="E2771" s="1">
        <v>1.0719976616644901E-6</v>
      </c>
      <c r="F2771" s="1">
        <v>4</v>
      </c>
      <c r="G2771" s="1">
        <v>8603.6462172050797</v>
      </c>
      <c r="H2771" s="1">
        <v>792.59120672525705</v>
      </c>
    </row>
    <row r="2772" spans="1:8" x14ac:dyDescent="0.25">
      <c r="A2772">
        <v>2770</v>
      </c>
      <c r="B2772">
        <v>4052</v>
      </c>
      <c r="C2772" t="s">
        <v>3501</v>
      </c>
      <c r="D2772" s="1">
        <v>3.1983421040646301E-6</v>
      </c>
      <c r="E2772" s="1">
        <v>1.06611403468821E-6</v>
      </c>
      <c r="F2772" s="1">
        <v>3</v>
      </c>
      <c r="G2772" s="1">
        <v>4384.0630366067899</v>
      </c>
      <c r="H2772" s="1">
        <v>376.253500607653</v>
      </c>
    </row>
    <row r="2773" spans="1:8" x14ac:dyDescent="0.25">
      <c r="A2773">
        <v>2771</v>
      </c>
      <c r="B2773">
        <v>9984</v>
      </c>
      <c r="C2773" t="s">
        <v>2159</v>
      </c>
      <c r="D2773" s="1">
        <v>1.05323918198291E-6</v>
      </c>
      <c r="E2773" s="1">
        <v>1.05323918198291E-6</v>
      </c>
      <c r="F2773" s="1">
        <v>1</v>
      </c>
      <c r="G2773" s="1">
        <v>20.616470112975499</v>
      </c>
      <c r="H2773" s="1">
        <v>20.616470112975499</v>
      </c>
    </row>
    <row r="2774" spans="1:8" x14ac:dyDescent="0.25">
      <c r="A2774">
        <v>2772</v>
      </c>
      <c r="B2774">
        <v>6441</v>
      </c>
      <c r="C2774" t="s">
        <v>523</v>
      </c>
      <c r="D2774" s="1">
        <v>1.9940119590017809E-5</v>
      </c>
      <c r="E2774" s="1">
        <v>1.04947997842199E-6</v>
      </c>
      <c r="F2774" s="1">
        <v>19</v>
      </c>
      <c r="G2774" s="1">
        <v>1790.6655446983</v>
      </c>
      <c r="H2774" s="1">
        <v>1790.6655446983</v>
      </c>
    </row>
    <row r="2775" spans="1:8" x14ac:dyDescent="0.25">
      <c r="A2775">
        <v>2773</v>
      </c>
      <c r="B2775">
        <v>638</v>
      </c>
      <c r="C2775" t="s">
        <v>3508</v>
      </c>
      <c r="D2775" s="1">
        <v>2.0528946871007001E-6</v>
      </c>
      <c r="E2775" s="1">
        <v>1.0264473435503501E-6</v>
      </c>
      <c r="F2775" s="1">
        <v>2</v>
      </c>
      <c r="G2775" s="1">
        <v>7851.30171143796</v>
      </c>
      <c r="H2775" s="1">
        <v>753.235224746428</v>
      </c>
    </row>
    <row r="2776" spans="1:8" x14ac:dyDescent="0.25">
      <c r="A2776">
        <v>2774</v>
      </c>
      <c r="B2776">
        <v>1652</v>
      </c>
      <c r="C2776" t="s">
        <v>3511</v>
      </c>
      <c r="D2776" s="1">
        <v>1.02249198294737E-6</v>
      </c>
      <c r="E2776" s="1">
        <v>1.02249198294737E-6</v>
      </c>
      <c r="F2776" s="1">
        <v>1</v>
      </c>
      <c r="G2776" s="1">
        <v>8427.7397488752395</v>
      </c>
      <c r="H2776" s="1">
        <v>515.47709684930305</v>
      </c>
    </row>
    <row r="2777" spans="1:8" x14ac:dyDescent="0.25">
      <c r="A2777">
        <v>2775</v>
      </c>
      <c r="B2777">
        <v>7965</v>
      </c>
      <c r="C2777" t="s">
        <v>3470</v>
      </c>
      <c r="D2777" s="1">
        <v>4.04129098579092E-6</v>
      </c>
      <c r="E2777" s="1">
        <v>1.01032274644773E-6</v>
      </c>
      <c r="F2777" s="1">
        <v>4</v>
      </c>
      <c r="G2777" s="1">
        <v>2071.5107887560898</v>
      </c>
      <c r="H2777" s="1">
        <v>518.82703062098005</v>
      </c>
    </row>
    <row r="2778" spans="1:8" x14ac:dyDescent="0.25">
      <c r="A2778">
        <v>2776</v>
      </c>
      <c r="B2778">
        <v>3699</v>
      </c>
      <c r="C2778" t="s">
        <v>3513</v>
      </c>
      <c r="D2778" s="1">
        <v>3.02050352672121E-6</v>
      </c>
      <c r="E2778" s="1">
        <v>1.0068345089070701E-6</v>
      </c>
      <c r="F2778" s="1">
        <v>3</v>
      </c>
      <c r="G2778" s="1">
        <v>10601.026886825501</v>
      </c>
      <c r="H2778" s="1">
        <v>510.80102422932401</v>
      </c>
    </row>
    <row r="2779" spans="1:8" x14ac:dyDescent="0.25">
      <c r="A2779">
        <v>2777</v>
      </c>
      <c r="B2779">
        <v>4475</v>
      </c>
      <c r="C2779" t="s">
        <v>2506</v>
      </c>
      <c r="D2779" s="1">
        <v>9.8727003082322499E-6</v>
      </c>
      <c r="E2779" s="1">
        <v>9.8727003082322494E-7</v>
      </c>
      <c r="F2779" s="1">
        <v>10</v>
      </c>
      <c r="G2779" s="1">
        <v>3077.1708338920598</v>
      </c>
      <c r="H2779" s="1">
        <v>797.81508646058796</v>
      </c>
    </row>
    <row r="2780" spans="1:8" x14ac:dyDescent="0.25">
      <c r="A2780">
        <v>2778</v>
      </c>
      <c r="B2780">
        <v>2274</v>
      </c>
      <c r="C2780" t="s">
        <v>520</v>
      </c>
      <c r="D2780" s="1">
        <v>1.967843789158966E-6</v>
      </c>
      <c r="E2780" s="1">
        <v>9.8392189457948301E-7</v>
      </c>
      <c r="F2780" s="1">
        <v>2</v>
      </c>
      <c r="G2780" s="1">
        <v>5210.2482854597101</v>
      </c>
      <c r="H2780" s="1">
        <v>207.00495513732599</v>
      </c>
    </row>
    <row r="2781" spans="1:8" x14ac:dyDescent="0.25">
      <c r="A2781">
        <v>2779</v>
      </c>
      <c r="B2781">
        <v>141</v>
      </c>
      <c r="C2781" t="s">
        <v>3582</v>
      </c>
      <c r="D2781" s="1">
        <v>1.0749747392767846E-5</v>
      </c>
      <c r="E2781" s="1">
        <v>9.7724976297889504E-7</v>
      </c>
      <c r="F2781" s="1">
        <v>11</v>
      </c>
      <c r="G2781" s="1">
        <v>2536.0701153316099</v>
      </c>
      <c r="H2781" s="1">
        <v>1604.9823763934201</v>
      </c>
    </row>
    <row r="2782" spans="1:8" x14ac:dyDescent="0.25">
      <c r="A2782">
        <v>2780</v>
      </c>
      <c r="B2782">
        <v>440</v>
      </c>
      <c r="C2782" t="s">
        <v>2835</v>
      </c>
      <c r="D2782" s="1">
        <v>2.9303419986416459E-6</v>
      </c>
      <c r="E2782" s="1">
        <v>9.7678066621388204E-7</v>
      </c>
      <c r="F2782" s="1">
        <v>3</v>
      </c>
      <c r="G2782" s="1">
        <v>1804.2529677345101</v>
      </c>
      <c r="H2782" s="1">
        <v>1004.12368720297</v>
      </c>
    </row>
    <row r="2783" spans="1:8" x14ac:dyDescent="0.25">
      <c r="A2783">
        <v>2781</v>
      </c>
      <c r="B2783">
        <v>6054</v>
      </c>
      <c r="C2783" t="s">
        <v>2290</v>
      </c>
      <c r="D2783" s="1">
        <v>2.8903887178178009E-6</v>
      </c>
      <c r="E2783" s="1">
        <v>9.6346290593926698E-7</v>
      </c>
      <c r="F2783" s="1">
        <v>3</v>
      </c>
      <c r="G2783" s="1">
        <v>4339.1172982806502</v>
      </c>
      <c r="H2783" s="1">
        <v>461.92658512127201</v>
      </c>
    </row>
    <row r="2784" spans="1:8" x14ac:dyDescent="0.25">
      <c r="A2784">
        <v>2782</v>
      </c>
      <c r="B2784">
        <v>7726</v>
      </c>
      <c r="C2784" t="s">
        <v>3564</v>
      </c>
      <c r="D2784" s="1">
        <v>2.8832658665718663E-6</v>
      </c>
      <c r="E2784" s="1">
        <v>9.6108862219062203E-7</v>
      </c>
      <c r="F2784" s="1">
        <v>3</v>
      </c>
      <c r="G2784" s="1">
        <v>755.18852509834198</v>
      </c>
      <c r="H2784" s="1">
        <v>288.224252767981</v>
      </c>
    </row>
    <row r="2785" spans="1:8" x14ac:dyDescent="0.25">
      <c r="A2785">
        <v>2783</v>
      </c>
      <c r="B2785">
        <v>3401</v>
      </c>
      <c r="C2785">
        <v>318</v>
      </c>
      <c r="D2785" s="1">
        <v>2.0860011643003852E-5</v>
      </c>
      <c r="E2785" s="1">
        <v>9.4818234740926599E-7</v>
      </c>
      <c r="F2785" s="1">
        <v>22</v>
      </c>
      <c r="G2785" s="1">
        <v>18521.317413799399</v>
      </c>
      <c r="H2785" s="1">
        <v>2707.5370039920999</v>
      </c>
    </row>
    <row r="2786" spans="1:8" x14ac:dyDescent="0.25">
      <c r="A2786">
        <v>2784</v>
      </c>
      <c r="B2786">
        <v>4756</v>
      </c>
      <c r="C2786" t="s">
        <v>2667</v>
      </c>
      <c r="D2786" s="1">
        <v>8.4411143773338956E-6</v>
      </c>
      <c r="E2786" s="1">
        <v>9.3790159748154397E-7</v>
      </c>
      <c r="F2786" s="1">
        <v>9</v>
      </c>
      <c r="G2786" s="1">
        <v>13627.748259489401</v>
      </c>
      <c r="H2786" s="1">
        <v>2912.0067969868801</v>
      </c>
    </row>
    <row r="2787" spans="1:8" x14ac:dyDescent="0.25">
      <c r="A2787">
        <v>2785</v>
      </c>
      <c r="B2787">
        <v>4494</v>
      </c>
      <c r="C2787" t="s">
        <v>3373</v>
      </c>
      <c r="D2787" s="1">
        <v>3.6977463295450603E-5</v>
      </c>
      <c r="E2787" s="1">
        <v>9.2443658238626505E-7</v>
      </c>
      <c r="F2787" s="1">
        <v>40</v>
      </c>
      <c r="G2787" s="1">
        <v>8523.5206578678699</v>
      </c>
      <c r="H2787" s="1">
        <v>5780.6277717415796</v>
      </c>
    </row>
    <row r="2788" spans="1:8" x14ac:dyDescent="0.25">
      <c r="A2788">
        <v>2786</v>
      </c>
      <c r="B2788">
        <v>5974</v>
      </c>
      <c r="C2788" t="s">
        <v>3524</v>
      </c>
      <c r="D2788" s="1">
        <v>8.2423741897406519E-6</v>
      </c>
      <c r="E2788" s="1">
        <v>9.1581935441562794E-7</v>
      </c>
      <c r="F2788" s="1">
        <v>9</v>
      </c>
      <c r="G2788" s="1">
        <v>2604.2836939036902</v>
      </c>
      <c r="H2788" s="1">
        <v>1093.29726630808</v>
      </c>
    </row>
    <row r="2789" spans="1:8" x14ac:dyDescent="0.25">
      <c r="A2789">
        <v>2787</v>
      </c>
      <c r="B2789">
        <v>1646</v>
      </c>
      <c r="C2789" t="s">
        <v>3523</v>
      </c>
      <c r="D2789" s="1">
        <v>2.7259069216567229E-6</v>
      </c>
      <c r="E2789" s="1">
        <v>9.08635640552241E-7</v>
      </c>
      <c r="F2789" s="1">
        <v>3</v>
      </c>
      <c r="G2789" s="1">
        <v>20306.919159117799</v>
      </c>
      <c r="H2789" s="1">
        <v>521.16061812983799</v>
      </c>
    </row>
    <row r="2790" spans="1:8" x14ac:dyDescent="0.25">
      <c r="A2790">
        <v>2788</v>
      </c>
      <c r="B2790">
        <v>4313</v>
      </c>
      <c r="C2790" t="s">
        <v>2883</v>
      </c>
      <c r="D2790" s="1">
        <v>1.7668070308332039E-6</v>
      </c>
      <c r="E2790" s="1">
        <v>8.8340351541660196E-7</v>
      </c>
      <c r="F2790" s="1">
        <v>2</v>
      </c>
      <c r="G2790" s="1">
        <v>4201.7425703466197</v>
      </c>
      <c r="H2790" s="1">
        <v>395.92490054855199</v>
      </c>
    </row>
    <row r="2791" spans="1:8" x14ac:dyDescent="0.25">
      <c r="A2791">
        <v>2789</v>
      </c>
      <c r="B2791">
        <v>4623</v>
      </c>
      <c r="C2791" t="s">
        <v>3530</v>
      </c>
      <c r="D2791" s="1">
        <v>1.755937161036558E-6</v>
      </c>
      <c r="E2791" s="1">
        <v>8.7796858051827898E-7</v>
      </c>
      <c r="F2791" s="1">
        <v>2</v>
      </c>
      <c r="G2791" s="1">
        <v>3471.37673886121</v>
      </c>
      <c r="H2791" s="1">
        <v>61.117334954085599</v>
      </c>
    </row>
    <row r="2792" spans="1:8" x14ac:dyDescent="0.25">
      <c r="A2792">
        <v>2790</v>
      </c>
      <c r="B2792">
        <v>3555</v>
      </c>
      <c r="C2792" t="s">
        <v>3457</v>
      </c>
      <c r="D2792" s="1">
        <v>7.0236368379170077E-6</v>
      </c>
      <c r="E2792" s="1">
        <v>8.7795460473962596E-7</v>
      </c>
      <c r="F2792" s="1">
        <v>8</v>
      </c>
      <c r="G2792" s="1">
        <v>9236.8515835143298</v>
      </c>
      <c r="H2792" s="1">
        <v>2166.00199553935</v>
      </c>
    </row>
    <row r="2793" spans="1:8" x14ac:dyDescent="0.25">
      <c r="A2793">
        <v>2791</v>
      </c>
      <c r="B2793">
        <v>6801</v>
      </c>
      <c r="C2793" t="s">
        <v>922</v>
      </c>
      <c r="D2793" s="1">
        <v>8.7699304050352795E-6</v>
      </c>
      <c r="E2793" s="1">
        <v>8.7699304050352793E-7</v>
      </c>
      <c r="F2793" s="1">
        <v>10</v>
      </c>
      <c r="G2793" s="1">
        <v>3580.3835885332601</v>
      </c>
      <c r="H2793" s="1">
        <v>1047.5057922220201</v>
      </c>
    </row>
    <row r="2794" spans="1:8" x14ac:dyDescent="0.25">
      <c r="A2794">
        <v>2792</v>
      </c>
      <c r="B2794">
        <v>3855</v>
      </c>
      <c r="C2794" t="s">
        <v>2873</v>
      </c>
      <c r="D2794" s="1">
        <v>7.8718534700993739E-6</v>
      </c>
      <c r="E2794" s="1">
        <v>8.7465038556659705E-7</v>
      </c>
      <c r="F2794" s="1">
        <v>9</v>
      </c>
      <c r="G2794" s="1">
        <v>2300.4730321578199</v>
      </c>
      <c r="H2794" s="1">
        <v>887.48182680373304</v>
      </c>
    </row>
    <row r="2795" spans="1:8" x14ac:dyDescent="0.25">
      <c r="A2795">
        <v>2793</v>
      </c>
      <c r="B2795">
        <v>1956</v>
      </c>
      <c r="C2795" t="s">
        <v>3592</v>
      </c>
      <c r="D2795" s="1">
        <v>2.5951428223727941E-6</v>
      </c>
      <c r="E2795" s="1">
        <v>8.6504760745759799E-7</v>
      </c>
      <c r="F2795" s="1">
        <v>3</v>
      </c>
      <c r="G2795" s="1">
        <v>3163.32504189056</v>
      </c>
      <c r="H2795" s="1">
        <v>621.91828776953002</v>
      </c>
    </row>
    <row r="2796" spans="1:8" x14ac:dyDescent="0.25">
      <c r="A2796">
        <v>2794</v>
      </c>
      <c r="B2796">
        <v>3585</v>
      </c>
      <c r="C2796" t="s">
        <v>3538</v>
      </c>
      <c r="D2796" s="1">
        <v>1.6922608399347699E-6</v>
      </c>
      <c r="E2796" s="1">
        <v>8.4613041996738495E-7</v>
      </c>
      <c r="F2796" s="1">
        <v>2</v>
      </c>
      <c r="G2796" s="1">
        <v>2377.70152201877</v>
      </c>
      <c r="H2796" s="1">
        <v>342.87455004391899</v>
      </c>
    </row>
    <row r="2797" spans="1:8" x14ac:dyDescent="0.25">
      <c r="A2797">
        <v>2795</v>
      </c>
      <c r="B2797">
        <v>9495</v>
      </c>
      <c r="C2797" t="s">
        <v>954</v>
      </c>
      <c r="D2797" s="1">
        <v>1.8460809131919814E-5</v>
      </c>
      <c r="E2797" s="1">
        <v>8.3912768781453695E-7</v>
      </c>
      <c r="F2797" s="1">
        <v>22</v>
      </c>
      <c r="G2797" s="1">
        <v>6497.5751153579004</v>
      </c>
      <c r="H2797" s="1">
        <v>3707.1238122167601</v>
      </c>
    </row>
    <row r="2798" spans="1:8" x14ac:dyDescent="0.25">
      <c r="A2798">
        <v>2796</v>
      </c>
      <c r="B2798">
        <v>9208</v>
      </c>
      <c r="C2798" t="s">
        <v>3496</v>
      </c>
      <c r="D2798" s="1">
        <v>2.0132508278713751E-5</v>
      </c>
      <c r="E2798" s="1">
        <v>8.38854511613073E-7</v>
      </c>
      <c r="F2798" s="1">
        <v>24</v>
      </c>
      <c r="G2798" s="1">
        <v>9481.7884196185696</v>
      </c>
      <c r="H2798" s="1">
        <v>6756.6357433959001</v>
      </c>
    </row>
    <row r="2799" spans="1:8" x14ac:dyDescent="0.25">
      <c r="A2799">
        <v>2797</v>
      </c>
      <c r="B2799">
        <v>476</v>
      </c>
      <c r="C2799" t="s">
        <v>3545</v>
      </c>
      <c r="D2799" s="1">
        <v>8.1308305435382E-7</v>
      </c>
      <c r="E2799" s="1">
        <v>8.1308305435382E-7</v>
      </c>
      <c r="F2799" s="1">
        <v>1</v>
      </c>
      <c r="G2799" s="1">
        <v>4666.4718702796099</v>
      </c>
      <c r="H2799" s="1">
        <v>0</v>
      </c>
    </row>
    <row r="2800" spans="1:8" x14ac:dyDescent="0.25">
      <c r="A2800">
        <v>2798</v>
      </c>
      <c r="B2800">
        <v>3646</v>
      </c>
      <c r="C2800" t="s">
        <v>3358</v>
      </c>
      <c r="D2800" s="1">
        <v>1.1381867002375534E-5</v>
      </c>
      <c r="E2800" s="1">
        <v>8.1299050016968107E-7</v>
      </c>
      <c r="F2800" s="1">
        <v>14</v>
      </c>
      <c r="G2800" s="1">
        <v>3297.3508278316199</v>
      </c>
      <c r="H2800" s="1">
        <v>1553.97049087453</v>
      </c>
    </row>
    <row r="2801" spans="1:8" x14ac:dyDescent="0.25">
      <c r="A2801">
        <v>2799</v>
      </c>
      <c r="B2801">
        <v>3167</v>
      </c>
      <c r="C2801" t="s">
        <v>3546</v>
      </c>
      <c r="D2801" s="1">
        <v>1.6195220830613339E-6</v>
      </c>
      <c r="E2801" s="1">
        <v>8.0976104153066697E-7</v>
      </c>
      <c r="F2801" s="1">
        <v>2</v>
      </c>
      <c r="G2801" s="1">
        <v>7478.2552098256301</v>
      </c>
      <c r="H2801" s="1">
        <v>104.261445570015</v>
      </c>
    </row>
    <row r="2802" spans="1:8" x14ac:dyDescent="0.25">
      <c r="A2802">
        <v>2800</v>
      </c>
      <c r="B2802">
        <v>7735</v>
      </c>
      <c r="C2802" t="s">
        <v>3537</v>
      </c>
      <c r="D2802" s="1">
        <v>1.0259601843847916E-5</v>
      </c>
      <c r="E2802" s="1">
        <v>7.8920014183445502E-7</v>
      </c>
      <c r="F2802" s="1">
        <v>13</v>
      </c>
      <c r="G2802" s="1">
        <v>3495.0118091958698</v>
      </c>
      <c r="H2802" s="1">
        <v>1900.8840530617099</v>
      </c>
    </row>
    <row r="2803" spans="1:8" x14ac:dyDescent="0.25">
      <c r="A2803">
        <v>2801</v>
      </c>
      <c r="B2803">
        <v>5474</v>
      </c>
      <c r="C2803" t="s">
        <v>2896</v>
      </c>
      <c r="D2803" s="1">
        <v>7.7790496592127402E-7</v>
      </c>
      <c r="E2803" s="1">
        <v>7.7790496592127402E-7</v>
      </c>
      <c r="F2803" s="1">
        <v>1</v>
      </c>
      <c r="G2803" s="1">
        <v>3448.5716510697598</v>
      </c>
      <c r="H2803" s="1">
        <v>881.79494893395895</v>
      </c>
    </row>
    <row r="2804" spans="1:8" x14ac:dyDescent="0.25">
      <c r="A2804">
        <v>2802</v>
      </c>
      <c r="B2804">
        <v>7161</v>
      </c>
      <c r="C2804" t="s">
        <v>2887</v>
      </c>
      <c r="D2804" s="1">
        <v>3.8470557726812907E-6</v>
      </c>
      <c r="E2804" s="1">
        <v>7.6941115453625816E-7</v>
      </c>
      <c r="F2804" s="1">
        <v>5</v>
      </c>
      <c r="G2804" s="1">
        <v>2726.7981659066099</v>
      </c>
      <c r="H2804" s="1">
        <v>1569.1088812804301</v>
      </c>
    </row>
    <row r="2805" spans="1:8" x14ac:dyDescent="0.25">
      <c r="A2805">
        <v>2803</v>
      </c>
      <c r="B2805">
        <v>25</v>
      </c>
      <c r="C2805" t="s">
        <v>3578</v>
      </c>
      <c r="D2805" s="1">
        <v>4.6028182686386215E-5</v>
      </c>
      <c r="E2805" s="1">
        <v>7.6713637810643696E-7</v>
      </c>
      <c r="F2805" s="1">
        <v>60</v>
      </c>
      <c r="G2805" s="1">
        <v>9693.4724281249401</v>
      </c>
      <c r="H2805" s="1">
        <v>7442.6660191351402</v>
      </c>
    </row>
    <row r="2806" spans="1:8" x14ac:dyDescent="0.25">
      <c r="A2806">
        <v>2804</v>
      </c>
      <c r="B2806">
        <v>1040</v>
      </c>
      <c r="C2806" t="s">
        <v>3577</v>
      </c>
      <c r="D2806" s="1">
        <v>1.7398274422284211E-5</v>
      </c>
      <c r="E2806" s="1">
        <v>7.5644671401235706E-7</v>
      </c>
      <c r="F2806" s="1">
        <v>23</v>
      </c>
      <c r="G2806" s="1">
        <v>7220.0263711350399</v>
      </c>
      <c r="H2806" s="1">
        <v>3494.5659060681501</v>
      </c>
    </row>
    <row r="2807" spans="1:8" x14ac:dyDescent="0.25">
      <c r="A2807">
        <v>2805</v>
      </c>
      <c r="B2807">
        <v>196</v>
      </c>
      <c r="C2807" t="s">
        <v>3421</v>
      </c>
      <c r="D2807" s="1">
        <v>4.5347736832969017E-6</v>
      </c>
      <c r="E2807" s="1">
        <v>7.5579561388281691E-7</v>
      </c>
      <c r="F2807" s="1">
        <v>6</v>
      </c>
      <c r="G2807" s="1">
        <v>7913.1283999232501</v>
      </c>
      <c r="H2807" s="1">
        <v>859.41490421562003</v>
      </c>
    </row>
    <row r="2808" spans="1:8" x14ac:dyDescent="0.25">
      <c r="A2808">
        <v>2806</v>
      </c>
      <c r="B2808">
        <v>2371</v>
      </c>
      <c r="C2808" t="s">
        <v>3571</v>
      </c>
      <c r="D2808" s="1">
        <v>3.0195366943624318E-6</v>
      </c>
      <c r="E2808" s="1">
        <v>7.5488417359060795E-7</v>
      </c>
      <c r="F2808" s="1">
        <v>4</v>
      </c>
      <c r="G2808" s="1">
        <v>10049.30133393</v>
      </c>
      <c r="H2808" s="1">
        <v>1064.93506740415</v>
      </c>
    </row>
    <row r="2809" spans="1:8" x14ac:dyDescent="0.25">
      <c r="A2809">
        <v>2807</v>
      </c>
      <c r="B2809">
        <v>5766</v>
      </c>
      <c r="C2809" t="s">
        <v>3558</v>
      </c>
      <c r="D2809" s="1">
        <v>7.26094262249315E-7</v>
      </c>
      <c r="E2809" s="1">
        <v>7.26094262249315E-7</v>
      </c>
      <c r="F2809" s="1">
        <v>1</v>
      </c>
      <c r="G2809" s="1">
        <v>7696.9361937844096</v>
      </c>
      <c r="H2809" s="1">
        <v>0</v>
      </c>
    </row>
    <row r="2810" spans="1:8" x14ac:dyDescent="0.25">
      <c r="A2810">
        <v>2808</v>
      </c>
      <c r="B2810">
        <v>6253</v>
      </c>
      <c r="C2810" t="s">
        <v>893</v>
      </c>
      <c r="D2810" s="1">
        <v>1.0847122104738255E-5</v>
      </c>
      <c r="E2810" s="1">
        <v>7.2314147364921698E-7</v>
      </c>
      <c r="F2810" s="1">
        <v>15</v>
      </c>
      <c r="G2810" s="1">
        <v>4925.5932717381202</v>
      </c>
      <c r="H2810" s="1">
        <v>2146.9459414693501</v>
      </c>
    </row>
    <row r="2811" spans="1:8" x14ac:dyDescent="0.25">
      <c r="A2811">
        <v>2809</v>
      </c>
      <c r="B2811">
        <v>5600</v>
      </c>
      <c r="C2811" t="s">
        <v>3595</v>
      </c>
      <c r="D2811" s="1">
        <v>7.2039294519742596E-7</v>
      </c>
      <c r="E2811" s="1">
        <v>7.2039294519742596E-7</v>
      </c>
      <c r="F2811" s="1">
        <v>1</v>
      </c>
      <c r="G2811" s="1">
        <v>3755.6182409563698</v>
      </c>
      <c r="H2811" s="1">
        <v>60.278368417767098</v>
      </c>
    </row>
    <row r="2812" spans="1:8" x14ac:dyDescent="0.25">
      <c r="A2812">
        <v>2810</v>
      </c>
      <c r="B2812">
        <v>8825</v>
      </c>
      <c r="C2812" t="s">
        <v>528</v>
      </c>
      <c r="D2812" s="1">
        <v>3.5979331643546247E-6</v>
      </c>
      <c r="E2812" s="1">
        <v>7.1958663287092495E-7</v>
      </c>
      <c r="F2812" s="1">
        <v>5</v>
      </c>
      <c r="G2812" s="1">
        <v>905.96442794809002</v>
      </c>
      <c r="H2812" s="1">
        <v>778.97776355301801</v>
      </c>
    </row>
    <row r="2813" spans="1:8" x14ac:dyDescent="0.25">
      <c r="A2813">
        <v>2811</v>
      </c>
      <c r="B2813">
        <v>7531</v>
      </c>
      <c r="C2813" t="s">
        <v>3580</v>
      </c>
      <c r="D2813" s="1">
        <v>5.7552115108937197E-6</v>
      </c>
      <c r="E2813" s="1">
        <v>7.1940143886171496E-7</v>
      </c>
      <c r="F2813" s="1">
        <v>8</v>
      </c>
      <c r="G2813" s="1">
        <v>1501.58981219012</v>
      </c>
      <c r="H2813" s="1">
        <v>1126.0170821607901</v>
      </c>
    </row>
    <row r="2814" spans="1:8" x14ac:dyDescent="0.25">
      <c r="A2814">
        <v>2812</v>
      </c>
      <c r="B2814">
        <v>3715</v>
      </c>
      <c r="C2814" t="s">
        <v>936</v>
      </c>
      <c r="D2814" s="1">
        <v>9.984008013281302E-6</v>
      </c>
      <c r="E2814" s="1">
        <v>7.1314342952009304E-7</v>
      </c>
      <c r="F2814" s="1">
        <v>14</v>
      </c>
      <c r="G2814" s="1">
        <v>2682.1997730783</v>
      </c>
      <c r="H2814" s="1">
        <v>1766.4723483325199</v>
      </c>
    </row>
    <row r="2815" spans="1:8" x14ac:dyDescent="0.25">
      <c r="A2815">
        <v>2813</v>
      </c>
      <c r="B2815">
        <v>4257</v>
      </c>
      <c r="C2815" t="s">
        <v>2862</v>
      </c>
      <c r="D2815" s="1">
        <v>6.9889817102069696E-7</v>
      </c>
      <c r="E2815" s="1">
        <v>6.9889817102069696E-7</v>
      </c>
      <c r="F2815" s="1">
        <v>1</v>
      </c>
      <c r="G2815" s="1">
        <v>2481.81093968908</v>
      </c>
      <c r="H2815" s="1">
        <v>1804.8040798228601</v>
      </c>
    </row>
    <row r="2816" spans="1:8" x14ac:dyDescent="0.25">
      <c r="A2816">
        <v>2814</v>
      </c>
      <c r="B2816">
        <v>3165</v>
      </c>
      <c r="C2816" t="s">
        <v>2863</v>
      </c>
      <c r="D2816" s="1">
        <v>2.7941121290730201E-6</v>
      </c>
      <c r="E2816" s="1">
        <v>6.9852803226825502E-7</v>
      </c>
      <c r="F2816" s="1">
        <v>4</v>
      </c>
      <c r="G2816" s="1">
        <v>9682.1971152959595</v>
      </c>
      <c r="H2816" s="1">
        <v>444.15071383864699</v>
      </c>
    </row>
    <row r="2817" spans="1:8" x14ac:dyDescent="0.25">
      <c r="A2817">
        <v>2815</v>
      </c>
      <c r="B2817">
        <v>1494</v>
      </c>
      <c r="C2817" t="s">
        <v>912</v>
      </c>
      <c r="D2817" s="1">
        <v>1.8735837269640822E-5</v>
      </c>
      <c r="E2817" s="1">
        <v>6.9391989887558601E-7</v>
      </c>
      <c r="F2817" s="1">
        <v>27</v>
      </c>
      <c r="G2817" s="1">
        <v>2328.7215260748299</v>
      </c>
      <c r="H2817" s="1">
        <v>2328.7215260748299</v>
      </c>
    </row>
    <row r="2818" spans="1:8" x14ac:dyDescent="0.25">
      <c r="A2818">
        <v>2816</v>
      </c>
      <c r="B2818">
        <v>6355</v>
      </c>
      <c r="C2818" t="s">
        <v>919</v>
      </c>
      <c r="D2818" s="1">
        <v>2.1909080356906208E-5</v>
      </c>
      <c r="E2818" s="1">
        <v>6.84658761153319E-7</v>
      </c>
      <c r="F2818" s="1">
        <v>32</v>
      </c>
      <c r="G2818" s="1">
        <v>2937.49240188367</v>
      </c>
      <c r="H2818" s="1">
        <v>2937.49240188367</v>
      </c>
    </row>
    <row r="2819" spans="1:8" x14ac:dyDescent="0.25">
      <c r="A2819">
        <v>2817</v>
      </c>
      <c r="B2819">
        <v>342</v>
      </c>
      <c r="C2819" t="s">
        <v>3600</v>
      </c>
      <c r="D2819" s="1">
        <v>6.83687343372899E-7</v>
      </c>
      <c r="E2819" s="1">
        <v>6.83687343372899E-7</v>
      </c>
      <c r="F2819" s="1">
        <v>1</v>
      </c>
      <c r="G2819" s="1">
        <v>9246.05244175195</v>
      </c>
      <c r="H2819" s="1">
        <v>306.90842691250799</v>
      </c>
    </row>
    <row r="2820" spans="1:8" x14ac:dyDescent="0.25">
      <c r="A2820">
        <v>2818</v>
      </c>
      <c r="B2820">
        <v>737</v>
      </c>
      <c r="C2820" t="s">
        <v>3552</v>
      </c>
      <c r="D2820" s="1">
        <v>1.219206385148211E-5</v>
      </c>
      <c r="E2820" s="1">
        <v>6.7733688063789502E-7</v>
      </c>
      <c r="F2820" s="1">
        <v>18</v>
      </c>
      <c r="G2820" s="1">
        <v>9140.6270114932995</v>
      </c>
      <c r="H2820" s="1">
        <v>2562.06667137259</v>
      </c>
    </row>
    <row r="2821" spans="1:8" x14ac:dyDescent="0.25">
      <c r="A2821">
        <v>2819</v>
      </c>
      <c r="B2821">
        <v>4836</v>
      </c>
      <c r="C2821" t="s">
        <v>2867</v>
      </c>
      <c r="D2821" s="1">
        <v>6.7393405440966197E-7</v>
      </c>
      <c r="E2821" s="1">
        <v>6.7393405440966197E-7</v>
      </c>
      <c r="F2821" s="1">
        <v>1</v>
      </c>
      <c r="G2821" s="1">
        <v>29112.5787891076</v>
      </c>
      <c r="H2821" s="1">
        <v>3543.9743856815098</v>
      </c>
    </row>
    <row r="2822" spans="1:8" x14ac:dyDescent="0.25">
      <c r="A2822">
        <v>2820</v>
      </c>
      <c r="B2822">
        <v>5548</v>
      </c>
      <c r="C2822" t="s">
        <v>3594</v>
      </c>
      <c r="D2822" s="1">
        <v>4.0295383113271621E-6</v>
      </c>
      <c r="E2822" s="1">
        <v>6.7158971855452698E-7</v>
      </c>
      <c r="F2822" s="1">
        <v>6</v>
      </c>
      <c r="G2822" s="1">
        <v>3949.48769452332</v>
      </c>
      <c r="H2822" s="1">
        <v>1189.5492596486499</v>
      </c>
    </row>
    <row r="2823" spans="1:8" x14ac:dyDescent="0.25">
      <c r="A2823">
        <v>2821</v>
      </c>
      <c r="B2823">
        <v>5396</v>
      </c>
      <c r="C2823" t="s">
        <v>3579</v>
      </c>
      <c r="D2823" s="1">
        <v>9.2722806687869553E-6</v>
      </c>
      <c r="E2823" s="1">
        <v>6.6230576205621105E-7</v>
      </c>
      <c r="F2823" s="1">
        <v>14</v>
      </c>
      <c r="G2823" s="1">
        <v>4044.2650619562601</v>
      </c>
      <c r="H2823" s="1">
        <v>1789.3661189729401</v>
      </c>
    </row>
    <row r="2824" spans="1:8" x14ac:dyDescent="0.25">
      <c r="A2824">
        <v>2822</v>
      </c>
      <c r="B2824">
        <v>486</v>
      </c>
      <c r="C2824" t="s">
        <v>3603</v>
      </c>
      <c r="D2824" s="1">
        <v>6.55192841110389E-7</v>
      </c>
      <c r="E2824" s="1">
        <v>6.55192841110389E-7</v>
      </c>
      <c r="F2824" s="1">
        <v>1</v>
      </c>
      <c r="G2824" s="1">
        <v>4185.1209734225804</v>
      </c>
      <c r="H2824" s="1">
        <v>0</v>
      </c>
    </row>
    <row r="2825" spans="1:8" x14ac:dyDescent="0.25">
      <c r="A2825">
        <v>2823</v>
      </c>
      <c r="B2825">
        <v>2477</v>
      </c>
      <c r="C2825" t="s">
        <v>3535</v>
      </c>
      <c r="D2825" s="1">
        <v>1.2533722390112301E-6</v>
      </c>
      <c r="E2825" s="1">
        <v>6.2668611950561505E-7</v>
      </c>
      <c r="F2825" s="1">
        <v>2</v>
      </c>
      <c r="G2825" s="1">
        <v>6919.09780536993</v>
      </c>
      <c r="H2825" s="1">
        <v>336.06300916835198</v>
      </c>
    </row>
    <row r="2826" spans="1:8" x14ac:dyDescent="0.25">
      <c r="A2826">
        <v>2824</v>
      </c>
      <c r="B2826">
        <v>418</v>
      </c>
      <c r="C2826" t="s">
        <v>3570</v>
      </c>
      <c r="D2826" s="1">
        <v>9.1933779162136953E-6</v>
      </c>
      <c r="E2826" s="1">
        <v>6.1289186108091304E-7</v>
      </c>
      <c r="F2826" s="1">
        <v>15</v>
      </c>
      <c r="G2826" s="1">
        <v>13504.2844484046</v>
      </c>
      <c r="H2826" s="1">
        <v>1927.06526440794</v>
      </c>
    </row>
    <row r="2827" spans="1:8" x14ac:dyDescent="0.25">
      <c r="A2827">
        <v>2825</v>
      </c>
      <c r="B2827">
        <v>7712</v>
      </c>
      <c r="C2827" t="s">
        <v>3380</v>
      </c>
      <c r="D2827" s="1">
        <v>3.0466583472880998E-6</v>
      </c>
      <c r="E2827" s="1">
        <v>6.0933166945761996E-7</v>
      </c>
      <c r="F2827" s="1">
        <v>5</v>
      </c>
      <c r="G2827" s="1">
        <v>2470.0231534229101</v>
      </c>
      <c r="H2827" s="1">
        <v>2364.7361848471301</v>
      </c>
    </row>
    <row r="2828" spans="1:8" x14ac:dyDescent="0.25">
      <c r="A2828">
        <v>2826</v>
      </c>
      <c r="B2828">
        <v>7348</v>
      </c>
      <c r="C2828" t="s">
        <v>951</v>
      </c>
      <c r="D2828" s="1">
        <v>3.0357395747125602E-5</v>
      </c>
      <c r="E2828" s="1">
        <v>6.0714791494251202E-7</v>
      </c>
      <c r="F2828" s="1">
        <v>50</v>
      </c>
      <c r="G2828" s="1">
        <v>14131.887468791499</v>
      </c>
      <c r="H2828" s="1">
        <v>6780.2401930912602</v>
      </c>
    </row>
    <row r="2829" spans="1:8" x14ac:dyDescent="0.25">
      <c r="A2829">
        <v>2827</v>
      </c>
      <c r="B2829">
        <v>6261</v>
      </c>
      <c r="C2829" t="s">
        <v>3601</v>
      </c>
      <c r="D2829" s="1">
        <v>5.6515761993281696E-7</v>
      </c>
      <c r="E2829" s="1">
        <v>5.6515761993281696E-7</v>
      </c>
      <c r="F2829" s="1">
        <v>1</v>
      </c>
      <c r="G2829" s="1">
        <v>865.021855863268</v>
      </c>
      <c r="H2829" s="1">
        <v>184.04247793559199</v>
      </c>
    </row>
    <row r="2830" spans="1:8" x14ac:dyDescent="0.25">
      <c r="A2830">
        <v>2828</v>
      </c>
      <c r="B2830">
        <v>9903</v>
      </c>
      <c r="C2830" t="s">
        <v>2170</v>
      </c>
      <c r="D2830" s="1">
        <v>5.6404814588173903E-7</v>
      </c>
      <c r="E2830" s="1">
        <v>5.6404814588173903E-7</v>
      </c>
      <c r="F2830" s="1">
        <v>1</v>
      </c>
      <c r="G2830" s="1">
        <v>376.28490045886298</v>
      </c>
      <c r="H2830" s="1">
        <v>376.28490045886298</v>
      </c>
    </row>
    <row r="2831" spans="1:8" x14ac:dyDescent="0.25">
      <c r="A2831">
        <v>2829</v>
      </c>
      <c r="B2831">
        <v>2660</v>
      </c>
      <c r="C2831" t="s">
        <v>2893</v>
      </c>
      <c r="D2831" s="1">
        <v>4.5031061307700801E-6</v>
      </c>
      <c r="E2831" s="1">
        <v>5.6288826634626002E-7</v>
      </c>
      <c r="F2831" s="1">
        <v>8</v>
      </c>
      <c r="G2831" s="1">
        <v>20177.953646619801</v>
      </c>
      <c r="H2831" s="1">
        <v>6277.7798665483897</v>
      </c>
    </row>
    <row r="2832" spans="1:8" x14ac:dyDescent="0.25">
      <c r="A2832">
        <v>2830</v>
      </c>
      <c r="B2832">
        <v>1096</v>
      </c>
      <c r="C2832" t="s">
        <v>3593</v>
      </c>
      <c r="D2832" s="1">
        <v>1.125255471770678E-6</v>
      </c>
      <c r="E2832" s="1">
        <v>5.62627735885339E-7</v>
      </c>
      <c r="F2832" s="1">
        <v>2</v>
      </c>
      <c r="G2832" s="1">
        <v>3445.6938525335099</v>
      </c>
      <c r="H2832" s="1">
        <v>175.95559282283401</v>
      </c>
    </row>
    <row r="2833" spans="1:8" x14ac:dyDescent="0.25">
      <c r="A2833">
        <v>2831</v>
      </c>
      <c r="B2833">
        <v>6179</v>
      </c>
      <c r="C2833" t="s">
        <v>924</v>
      </c>
      <c r="D2833" s="1">
        <v>5.5274864128606501E-6</v>
      </c>
      <c r="E2833" s="1">
        <v>5.5274864128606501E-7</v>
      </c>
      <c r="F2833" s="1">
        <v>10</v>
      </c>
      <c r="G2833" s="1">
        <v>3316.98917194977</v>
      </c>
      <c r="H2833" s="1">
        <v>1145.8185861934501</v>
      </c>
    </row>
    <row r="2834" spans="1:8" x14ac:dyDescent="0.25">
      <c r="A2834">
        <v>2832</v>
      </c>
      <c r="B2834">
        <v>2576</v>
      </c>
      <c r="C2834" t="s">
        <v>2875</v>
      </c>
      <c r="D2834" s="1">
        <v>5.0593668948097199E-7</v>
      </c>
      <c r="E2834" s="1">
        <v>5.0593668948097199E-7</v>
      </c>
      <c r="F2834" s="1">
        <v>1</v>
      </c>
      <c r="G2834" s="1">
        <v>16709.219993712701</v>
      </c>
      <c r="H2834" s="1">
        <v>1038.0388028426401</v>
      </c>
    </row>
    <row r="2835" spans="1:8" x14ac:dyDescent="0.25">
      <c r="A2835">
        <v>2833</v>
      </c>
      <c r="B2835">
        <v>8203</v>
      </c>
      <c r="C2835" t="s">
        <v>534</v>
      </c>
      <c r="D2835" s="1">
        <v>2.7220160314161479E-6</v>
      </c>
      <c r="E2835" s="1">
        <v>4.5366933856935796E-7</v>
      </c>
      <c r="F2835" s="1">
        <v>6</v>
      </c>
      <c r="G2835" s="1">
        <v>1077.63106972019</v>
      </c>
      <c r="H2835" s="1">
        <v>1026.4157867562999</v>
      </c>
    </row>
    <row r="2836" spans="1:8" x14ac:dyDescent="0.25">
      <c r="A2836">
        <v>2834</v>
      </c>
      <c r="B2836">
        <v>7328</v>
      </c>
      <c r="C2836" t="s">
        <v>517</v>
      </c>
      <c r="D2836" s="1">
        <v>1.5794242278367912E-5</v>
      </c>
      <c r="E2836" s="1">
        <v>4.5126406509622607E-7</v>
      </c>
      <c r="F2836" s="1">
        <v>35</v>
      </c>
      <c r="G2836" s="1">
        <v>4368.17535213261</v>
      </c>
      <c r="H2836" s="1">
        <v>4368.17535213261</v>
      </c>
    </row>
    <row r="2837" spans="1:8" x14ac:dyDescent="0.25">
      <c r="A2837">
        <v>2835</v>
      </c>
      <c r="B2837">
        <v>5702</v>
      </c>
      <c r="C2837" t="s">
        <v>3583</v>
      </c>
      <c r="D2837" s="1">
        <v>4.4509694314303402E-7</v>
      </c>
      <c r="E2837" s="1">
        <v>4.4509694314303402E-7</v>
      </c>
      <c r="F2837" s="1">
        <v>1</v>
      </c>
      <c r="G2837" s="1">
        <v>1546.1502147917399</v>
      </c>
      <c r="H2837" s="1">
        <v>448.96925511968101</v>
      </c>
    </row>
    <row r="2838" spans="1:8" x14ac:dyDescent="0.25">
      <c r="A2838">
        <v>2836</v>
      </c>
      <c r="B2838">
        <v>9118</v>
      </c>
      <c r="C2838" t="s">
        <v>508</v>
      </c>
      <c r="D2838" s="1">
        <v>3.9852853870306408E-6</v>
      </c>
      <c r="E2838" s="1">
        <v>4.42809487447849E-7</v>
      </c>
      <c r="F2838" s="1">
        <v>9</v>
      </c>
      <c r="G2838" s="1">
        <v>903.78249051869898</v>
      </c>
      <c r="H2838" s="1">
        <v>903.78249051869898</v>
      </c>
    </row>
    <row r="2839" spans="1:8" x14ac:dyDescent="0.25">
      <c r="A2839">
        <v>2837</v>
      </c>
      <c r="B2839">
        <v>1275</v>
      </c>
      <c r="C2839" t="s">
        <v>3586</v>
      </c>
      <c r="D2839" s="1">
        <v>8.6007740874231398E-7</v>
      </c>
      <c r="E2839" s="1">
        <v>4.3003870437115699E-7</v>
      </c>
      <c r="F2839" s="1">
        <v>2</v>
      </c>
      <c r="G2839" s="1">
        <v>7332.1580790737598</v>
      </c>
      <c r="H2839" s="1">
        <v>149.81708065820601</v>
      </c>
    </row>
    <row r="2840" spans="1:8" x14ac:dyDescent="0.25">
      <c r="A2840">
        <v>2838</v>
      </c>
      <c r="B2840">
        <v>5721</v>
      </c>
      <c r="C2840" t="s">
        <v>2181</v>
      </c>
      <c r="D2840" s="1">
        <v>3.7457781893550018E-5</v>
      </c>
      <c r="E2840" s="1">
        <v>4.1162397685219799E-7</v>
      </c>
      <c r="F2840" s="1">
        <v>91</v>
      </c>
      <c r="G2840" s="1">
        <v>14525.400336843501</v>
      </c>
      <c r="H2840" s="1">
        <v>10582.3145321839</v>
      </c>
    </row>
    <row r="2841" spans="1:8" x14ac:dyDescent="0.25">
      <c r="A2841">
        <v>2839</v>
      </c>
      <c r="B2841">
        <v>5537</v>
      </c>
      <c r="C2841" t="s">
        <v>535</v>
      </c>
      <c r="D2841" s="1">
        <v>8.2217997132862996E-7</v>
      </c>
      <c r="E2841" s="1">
        <v>4.1108998566431498E-7</v>
      </c>
      <c r="F2841" s="1">
        <v>2</v>
      </c>
      <c r="G2841" s="1">
        <v>4495.75080781832</v>
      </c>
      <c r="H2841" s="1">
        <v>42.055258725069201</v>
      </c>
    </row>
    <row r="2842" spans="1:8" x14ac:dyDescent="0.25">
      <c r="A2842">
        <v>2840</v>
      </c>
      <c r="B2842">
        <v>6917</v>
      </c>
      <c r="C2842" t="s">
        <v>533</v>
      </c>
      <c r="D2842" s="1">
        <v>3.1154015213117841E-6</v>
      </c>
      <c r="E2842" s="1">
        <v>3.8942519016397301E-7</v>
      </c>
      <c r="F2842" s="1">
        <v>8</v>
      </c>
      <c r="G2842" s="1">
        <v>2091.8057243037101</v>
      </c>
      <c r="H2842" s="1">
        <v>2091.8057243037101</v>
      </c>
    </row>
    <row r="2843" spans="1:8" x14ac:dyDescent="0.25">
      <c r="A2843">
        <v>2841</v>
      </c>
      <c r="B2843">
        <v>7826</v>
      </c>
      <c r="C2843" t="s">
        <v>2187</v>
      </c>
      <c r="D2843" s="1">
        <v>4.7914246656845657E-6</v>
      </c>
      <c r="E2843" s="1">
        <v>3.68571128129582E-7</v>
      </c>
      <c r="F2843" s="1">
        <v>13</v>
      </c>
      <c r="G2843" s="1">
        <v>1616.0371641302199</v>
      </c>
      <c r="H2843" s="1">
        <v>1222.9143105721801</v>
      </c>
    </row>
    <row r="2844" spans="1:8" x14ac:dyDescent="0.25">
      <c r="A2844">
        <v>2842</v>
      </c>
      <c r="B2844">
        <v>5387</v>
      </c>
      <c r="C2844" t="s">
        <v>526</v>
      </c>
      <c r="D2844" s="1">
        <v>6.600131722136126E-5</v>
      </c>
      <c r="E2844" s="1">
        <v>3.5676387687222302E-7</v>
      </c>
      <c r="F2844" s="1">
        <v>185</v>
      </c>
      <c r="G2844" s="1">
        <v>28848.308463823199</v>
      </c>
      <c r="H2844" s="1">
        <v>28053.578635498801</v>
      </c>
    </row>
    <row r="2845" spans="1:8" x14ac:dyDescent="0.25">
      <c r="A2845">
        <v>2843</v>
      </c>
      <c r="B2845">
        <v>7363</v>
      </c>
      <c r="C2845" t="s">
        <v>2151</v>
      </c>
      <c r="D2845" s="1">
        <v>2.3973966729684079E-5</v>
      </c>
      <c r="E2845" s="1">
        <v>3.5255833426005999E-7</v>
      </c>
      <c r="F2845" s="1">
        <v>68</v>
      </c>
      <c r="G2845" s="1">
        <v>6222.6928779468599</v>
      </c>
      <c r="H2845" s="1">
        <v>6222.6928779468599</v>
      </c>
    </row>
    <row r="2846" spans="1:8" x14ac:dyDescent="0.25">
      <c r="A2846">
        <v>2844</v>
      </c>
      <c r="B2846">
        <v>6918</v>
      </c>
      <c r="C2846" t="s">
        <v>536</v>
      </c>
      <c r="D2846" s="1">
        <v>4.2459039249115579E-6</v>
      </c>
      <c r="E2846" s="1">
        <v>3.2660799422396601E-7</v>
      </c>
      <c r="F2846" s="1">
        <v>13</v>
      </c>
      <c r="G2846" s="1">
        <v>3078.8650532548399</v>
      </c>
      <c r="H2846" s="1">
        <v>3078.8650532548399</v>
      </c>
    </row>
    <row r="2847" spans="1:8" x14ac:dyDescent="0.25">
      <c r="A2847">
        <v>2845</v>
      </c>
      <c r="B2847">
        <v>2421</v>
      </c>
      <c r="C2847" t="s">
        <v>949</v>
      </c>
      <c r="D2847" s="1">
        <v>2.577645287953016E-6</v>
      </c>
      <c r="E2847" s="1">
        <v>3.22205660994127E-7</v>
      </c>
      <c r="F2847" s="1">
        <v>8</v>
      </c>
      <c r="G2847" s="1">
        <v>3303.8600700645802</v>
      </c>
      <c r="H2847" s="1">
        <v>951.94888525211002</v>
      </c>
    </row>
    <row r="2848" spans="1:8" x14ac:dyDescent="0.25">
      <c r="A2848">
        <v>2846</v>
      </c>
      <c r="B2848">
        <v>1305</v>
      </c>
      <c r="C2848" t="s">
        <v>3588</v>
      </c>
      <c r="D2848" s="1">
        <v>3.12844251713426E-7</v>
      </c>
      <c r="E2848" s="1">
        <v>3.12844251713426E-7</v>
      </c>
      <c r="F2848" s="1">
        <v>1</v>
      </c>
      <c r="G2848" s="1">
        <v>3455.5413042237301</v>
      </c>
      <c r="H2848" s="1">
        <v>111.801747792897</v>
      </c>
    </row>
    <row r="2849" spans="1:8" x14ac:dyDescent="0.25">
      <c r="A2849">
        <v>2847</v>
      </c>
      <c r="B2849">
        <v>1985</v>
      </c>
      <c r="C2849" t="s">
        <v>2182</v>
      </c>
      <c r="D2849" s="1">
        <v>1.194291504966105E-5</v>
      </c>
      <c r="E2849" s="1">
        <v>2.84355120230025E-7</v>
      </c>
      <c r="F2849" s="1">
        <v>42</v>
      </c>
      <c r="G2849" s="1">
        <v>8635.1098652135297</v>
      </c>
      <c r="H2849" s="1">
        <v>8635.1098652135297</v>
      </c>
    </row>
    <row r="2850" spans="1:8" x14ac:dyDescent="0.25">
      <c r="A2850">
        <v>2848</v>
      </c>
      <c r="B2850">
        <v>4747</v>
      </c>
      <c r="C2850" t="s">
        <v>962</v>
      </c>
      <c r="D2850" s="1">
        <v>5.3990841628748847E-6</v>
      </c>
      <c r="E2850" s="1">
        <v>2.57099245851185E-7</v>
      </c>
      <c r="F2850" s="1">
        <v>21</v>
      </c>
      <c r="G2850" s="1">
        <v>3603.0113546499801</v>
      </c>
      <c r="H2850" s="1">
        <v>3485.5233593343601</v>
      </c>
    </row>
    <row r="2851" spans="1:8" x14ac:dyDescent="0.25">
      <c r="A2851">
        <v>2849</v>
      </c>
      <c r="B2851">
        <v>4237</v>
      </c>
      <c r="C2851" t="s">
        <v>3596</v>
      </c>
      <c r="D2851" s="1">
        <v>3.6070491556752201E-7</v>
      </c>
      <c r="E2851" s="1">
        <v>1.80352457783761E-7</v>
      </c>
      <c r="F2851" s="1">
        <v>2</v>
      </c>
      <c r="G2851" s="1">
        <v>2231.1916527359499</v>
      </c>
      <c r="H2851" s="1">
        <v>228.07156170270201</v>
      </c>
    </row>
    <row r="2852" spans="1:8" x14ac:dyDescent="0.25">
      <c r="A2852">
        <v>2850</v>
      </c>
      <c r="B2852">
        <v>5682</v>
      </c>
      <c r="C2852" t="s">
        <v>959</v>
      </c>
      <c r="D2852" s="1">
        <v>3.2158053803426401E-7</v>
      </c>
      <c r="E2852" s="1">
        <v>1.60790269017132E-7</v>
      </c>
      <c r="F2852" s="1">
        <v>2</v>
      </c>
      <c r="G2852" s="1">
        <v>5127.9432855903797</v>
      </c>
      <c r="H2852" s="1">
        <v>460.59225393498798</v>
      </c>
    </row>
    <row r="2853" spans="1:8" x14ac:dyDescent="0.25">
      <c r="A2853">
        <v>2851</v>
      </c>
      <c r="B2853">
        <v>9477</v>
      </c>
      <c r="C2853" t="s">
        <v>2192</v>
      </c>
      <c r="D2853" s="1">
        <v>1.5996808663372131E-6</v>
      </c>
      <c r="E2853" s="1">
        <v>1.45425533303383E-7</v>
      </c>
      <c r="F2853" s="1">
        <v>11</v>
      </c>
      <c r="G2853" s="1">
        <v>1178.1007024928001</v>
      </c>
      <c r="H2853" s="1">
        <v>1178.1007024928001</v>
      </c>
    </row>
    <row r="2854" spans="1:8" x14ac:dyDescent="0.25">
      <c r="A2854">
        <v>2852</v>
      </c>
      <c r="B2854">
        <v>9714</v>
      </c>
      <c r="C2854" t="s">
        <v>3666</v>
      </c>
      <c r="D2854" s="1">
        <v>0</v>
      </c>
      <c r="E2854" s="1">
        <v>0</v>
      </c>
      <c r="F2854" s="1"/>
      <c r="G2854" s="1">
        <v>24.590900042404201</v>
      </c>
      <c r="H2854" s="1">
        <v>24.590900042404201</v>
      </c>
    </row>
    <row r="2855" spans="1:8" x14ac:dyDescent="0.25">
      <c r="A2855">
        <v>2853</v>
      </c>
      <c r="B2855">
        <v>9987</v>
      </c>
      <c r="C2855" t="s">
        <v>3869</v>
      </c>
      <c r="D2855" s="1">
        <v>0</v>
      </c>
      <c r="E2855" s="1">
        <v>0</v>
      </c>
      <c r="F2855" s="1"/>
      <c r="G2855" s="1">
        <v>35.717743330561497</v>
      </c>
      <c r="H2855" s="1">
        <v>35.717743330561497</v>
      </c>
    </row>
    <row r="2856" spans="1:8" x14ac:dyDescent="0.25">
      <c r="A2856">
        <v>2854</v>
      </c>
      <c r="B2856">
        <v>9098</v>
      </c>
      <c r="C2856" t="s">
        <v>3836</v>
      </c>
      <c r="D2856" s="1">
        <v>0</v>
      </c>
      <c r="E2856" s="1">
        <v>0</v>
      </c>
      <c r="F2856" s="1"/>
      <c r="G2856" s="1">
        <v>24.360420485484202</v>
      </c>
      <c r="H2856" s="1">
        <v>24.360420485484202</v>
      </c>
    </row>
    <row r="2857" spans="1:8" x14ac:dyDescent="0.25">
      <c r="A2857">
        <v>2855</v>
      </c>
      <c r="B2857">
        <v>9031</v>
      </c>
      <c r="C2857" t="s">
        <v>3846</v>
      </c>
      <c r="D2857" s="1">
        <v>0</v>
      </c>
      <c r="E2857" s="1">
        <v>0</v>
      </c>
      <c r="F2857" s="1"/>
      <c r="G2857" s="1">
        <v>323.77478431366097</v>
      </c>
      <c r="H2857" s="1">
        <v>4.57198704615762</v>
      </c>
    </row>
    <row r="2858" spans="1:8" x14ac:dyDescent="0.25">
      <c r="A2858">
        <v>2856</v>
      </c>
      <c r="B2858">
        <v>10125</v>
      </c>
      <c r="C2858" t="s">
        <v>3859</v>
      </c>
      <c r="D2858" s="1">
        <v>0</v>
      </c>
      <c r="E2858" s="1">
        <v>0</v>
      </c>
      <c r="F2858" s="1"/>
      <c r="G2858" s="1">
        <v>4.5719965864070904</v>
      </c>
      <c r="H2858" s="1">
        <v>4.5719965864070904</v>
      </c>
    </row>
    <row r="2859" spans="1:8" x14ac:dyDescent="0.25">
      <c r="A2859">
        <v>2857</v>
      </c>
      <c r="B2859">
        <v>9393</v>
      </c>
      <c r="C2859" t="s">
        <v>3780</v>
      </c>
      <c r="D2859" s="1">
        <v>0</v>
      </c>
      <c r="E2859" s="1">
        <v>0</v>
      </c>
      <c r="F2859" s="1"/>
      <c r="G2859" s="1">
        <v>1507.32571394349</v>
      </c>
      <c r="H2859" s="1">
        <v>425.49789521016697</v>
      </c>
    </row>
    <row r="2860" spans="1:8" x14ac:dyDescent="0.25">
      <c r="A2860">
        <v>2858</v>
      </c>
      <c r="B2860">
        <v>9758</v>
      </c>
      <c r="C2860" t="s">
        <v>3656</v>
      </c>
      <c r="D2860" s="1">
        <v>0</v>
      </c>
      <c r="E2860" s="1">
        <v>0</v>
      </c>
      <c r="F2860" s="1"/>
      <c r="G2860" s="1">
        <v>1883.75698018863</v>
      </c>
      <c r="H2860" s="1">
        <v>1883.75698018863</v>
      </c>
    </row>
    <row r="2861" spans="1:8" x14ac:dyDescent="0.25">
      <c r="A2861">
        <v>2859</v>
      </c>
      <c r="B2861">
        <v>7742</v>
      </c>
      <c r="C2861" t="s">
        <v>3706</v>
      </c>
      <c r="D2861" s="1">
        <v>0</v>
      </c>
      <c r="E2861" s="1">
        <v>0</v>
      </c>
      <c r="F2861" s="1"/>
      <c r="G2861" s="1">
        <v>1741.04156273894</v>
      </c>
      <c r="H2861" s="1">
        <v>1741.04156273894</v>
      </c>
    </row>
    <row r="2862" spans="1:8" x14ac:dyDescent="0.25">
      <c r="A2862">
        <v>2860</v>
      </c>
      <c r="B2862">
        <v>9937</v>
      </c>
      <c r="C2862" t="s">
        <v>3608</v>
      </c>
      <c r="D2862" s="1">
        <v>0</v>
      </c>
      <c r="E2862" s="1">
        <v>0</v>
      </c>
      <c r="F2862" s="1"/>
      <c r="G2862" s="1">
        <v>858.02867663453003</v>
      </c>
      <c r="H2862" s="1">
        <v>858.02867663453003</v>
      </c>
    </row>
    <row r="2863" spans="1:8" x14ac:dyDescent="0.25">
      <c r="A2863">
        <v>2861</v>
      </c>
      <c r="B2863">
        <v>9400</v>
      </c>
      <c r="C2863" t="s">
        <v>3870</v>
      </c>
      <c r="D2863" s="1">
        <v>0</v>
      </c>
      <c r="E2863" s="1">
        <v>0</v>
      </c>
      <c r="F2863" s="1"/>
      <c r="G2863" s="1">
        <v>3720.3790270087502</v>
      </c>
      <c r="H2863" s="1">
        <v>3720.3790270087502</v>
      </c>
    </row>
    <row r="2864" spans="1:8" x14ac:dyDescent="0.25">
      <c r="A2864">
        <v>2862</v>
      </c>
      <c r="B2864">
        <v>10074</v>
      </c>
      <c r="C2864" t="s">
        <v>3844</v>
      </c>
      <c r="D2864" s="1">
        <v>0</v>
      </c>
      <c r="E2864" s="1">
        <v>0</v>
      </c>
      <c r="F2864" s="1"/>
      <c r="G2864" s="1">
        <v>15.6648099530453</v>
      </c>
      <c r="H2864" s="1">
        <v>15.6648099530453</v>
      </c>
    </row>
    <row r="2865" spans="1:8" x14ac:dyDescent="0.25">
      <c r="A2865">
        <v>2863</v>
      </c>
      <c r="B2865">
        <v>9403</v>
      </c>
      <c r="C2865" t="s">
        <v>3693</v>
      </c>
      <c r="D2865" s="1">
        <v>0</v>
      </c>
      <c r="E2865" s="1">
        <v>0</v>
      </c>
      <c r="F2865" s="1"/>
      <c r="G2865" s="1">
        <v>115.850124576762</v>
      </c>
      <c r="H2865" s="1">
        <v>115.850124576762</v>
      </c>
    </row>
    <row r="2866" spans="1:8" x14ac:dyDescent="0.25">
      <c r="A2866">
        <v>2864</v>
      </c>
      <c r="B2866">
        <v>9683</v>
      </c>
      <c r="C2866" t="s">
        <v>3726</v>
      </c>
      <c r="D2866" s="1">
        <v>0</v>
      </c>
      <c r="E2866" s="1">
        <v>0</v>
      </c>
      <c r="F2866" s="1"/>
      <c r="G2866" s="1">
        <v>70.934064197584703</v>
      </c>
      <c r="H2866" s="1">
        <v>70.934064197584703</v>
      </c>
    </row>
    <row r="2867" spans="1:8" x14ac:dyDescent="0.25">
      <c r="A2867">
        <v>2865</v>
      </c>
      <c r="B2867">
        <v>9410</v>
      </c>
      <c r="C2867" t="s">
        <v>3848</v>
      </c>
      <c r="D2867" s="1">
        <v>0</v>
      </c>
      <c r="E2867" s="1">
        <v>0</v>
      </c>
      <c r="F2867" s="1"/>
      <c r="G2867" s="1">
        <v>1675.6333245872599</v>
      </c>
      <c r="H2867" s="1">
        <v>0</v>
      </c>
    </row>
    <row r="2868" spans="1:8" x14ac:dyDescent="0.25">
      <c r="A2868">
        <v>2866</v>
      </c>
      <c r="B2868">
        <v>9735</v>
      </c>
      <c r="C2868" t="s">
        <v>3767</v>
      </c>
      <c r="D2868" s="1">
        <v>0</v>
      </c>
      <c r="E2868" s="1">
        <v>0</v>
      </c>
      <c r="F2868" s="1"/>
      <c r="G2868" s="1">
        <v>61.434510683179099</v>
      </c>
      <c r="H2868" s="1">
        <v>61.434510683179099</v>
      </c>
    </row>
    <row r="2869" spans="1:8" x14ac:dyDescent="0.25">
      <c r="A2869">
        <v>2867</v>
      </c>
      <c r="B2869">
        <v>8333</v>
      </c>
      <c r="C2869" t="s">
        <v>3823</v>
      </c>
      <c r="D2869" s="1">
        <v>0</v>
      </c>
      <c r="E2869" s="1">
        <v>0</v>
      </c>
      <c r="F2869" s="1"/>
      <c r="G2869" s="1">
        <v>1579.2012194143299</v>
      </c>
      <c r="H2869" s="1">
        <v>940.37421862384497</v>
      </c>
    </row>
    <row r="2870" spans="1:8" x14ac:dyDescent="0.25">
      <c r="A2870">
        <v>2868</v>
      </c>
      <c r="B2870">
        <v>9794</v>
      </c>
      <c r="C2870" t="s">
        <v>3708</v>
      </c>
      <c r="D2870" s="1">
        <v>0</v>
      </c>
      <c r="E2870" s="1">
        <v>0</v>
      </c>
      <c r="F2870" s="1"/>
      <c r="G2870" s="1">
        <v>251.91576006164999</v>
      </c>
      <c r="H2870" s="1">
        <v>251.91576006164999</v>
      </c>
    </row>
    <row r="2871" spans="1:8" x14ac:dyDescent="0.25">
      <c r="A2871">
        <v>2869</v>
      </c>
      <c r="B2871">
        <v>9035</v>
      </c>
      <c r="C2871" t="s">
        <v>3749</v>
      </c>
      <c r="D2871" s="1">
        <v>0</v>
      </c>
      <c r="E2871" s="1">
        <v>0</v>
      </c>
      <c r="F2871" s="1"/>
      <c r="G2871" s="1">
        <v>1501.1575592107699</v>
      </c>
      <c r="H2871" s="1">
        <v>0</v>
      </c>
    </row>
    <row r="2872" spans="1:8" x14ac:dyDescent="0.25">
      <c r="A2872">
        <v>2870</v>
      </c>
      <c r="B2872">
        <v>7447</v>
      </c>
      <c r="C2872" t="s">
        <v>3648</v>
      </c>
      <c r="D2872" s="1">
        <v>0</v>
      </c>
      <c r="E2872" s="1">
        <v>0</v>
      </c>
      <c r="F2872" s="1"/>
      <c r="G2872" s="1">
        <v>4491.0736164822101</v>
      </c>
      <c r="H2872" s="1">
        <v>4491.0736164822101</v>
      </c>
    </row>
    <row r="2873" spans="1:8" x14ac:dyDescent="0.25">
      <c r="A2873">
        <v>2871</v>
      </c>
      <c r="B2873">
        <v>8129</v>
      </c>
      <c r="C2873" t="s">
        <v>3762</v>
      </c>
      <c r="D2873" s="1">
        <v>0</v>
      </c>
      <c r="E2873" s="1">
        <v>0</v>
      </c>
      <c r="F2873" s="1"/>
      <c r="G2873" s="1">
        <v>1192.0162976423801</v>
      </c>
      <c r="H2873" s="1">
        <v>1192.0162976423801</v>
      </c>
    </row>
    <row r="2874" spans="1:8" x14ac:dyDescent="0.25">
      <c r="A2874">
        <v>2872</v>
      </c>
      <c r="B2874">
        <v>9344</v>
      </c>
      <c r="C2874" t="s">
        <v>3620</v>
      </c>
      <c r="D2874" s="1">
        <v>0</v>
      </c>
      <c r="E2874" s="1">
        <v>0</v>
      </c>
      <c r="F2874" s="1"/>
      <c r="G2874" s="1">
        <v>56.748364115603501</v>
      </c>
      <c r="H2874" s="1">
        <v>56.748364115603501</v>
      </c>
    </row>
    <row r="2875" spans="1:8" x14ac:dyDescent="0.25">
      <c r="A2875">
        <v>2873</v>
      </c>
      <c r="B2875">
        <v>8116</v>
      </c>
      <c r="C2875" t="s">
        <v>3797</v>
      </c>
      <c r="D2875" s="1">
        <v>0</v>
      </c>
      <c r="E2875" s="1">
        <v>0</v>
      </c>
      <c r="F2875" s="1"/>
      <c r="G2875" s="1">
        <v>14844.249927742199</v>
      </c>
      <c r="H2875" s="1">
        <v>14844.249927742199</v>
      </c>
    </row>
    <row r="2876" spans="1:8" x14ac:dyDescent="0.25">
      <c r="A2876">
        <v>2874</v>
      </c>
      <c r="B2876">
        <v>10004</v>
      </c>
      <c r="C2876" t="s">
        <v>3758</v>
      </c>
      <c r="D2876" s="1">
        <v>0</v>
      </c>
      <c r="E2876" s="1">
        <v>0</v>
      </c>
      <c r="F2876" s="1"/>
      <c r="G2876" s="1">
        <v>20.353404795350599</v>
      </c>
      <c r="H2876" s="1">
        <v>20.353404795350599</v>
      </c>
    </row>
    <row r="2877" spans="1:8" x14ac:dyDescent="0.25">
      <c r="A2877">
        <v>2875</v>
      </c>
      <c r="B2877">
        <v>7938</v>
      </c>
      <c r="C2877" t="s">
        <v>3799</v>
      </c>
      <c r="D2877" s="1">
        <v>0</v>
      </c>
      <c r="E2877" s="1">
        <v>0</v>
      </c>
      <c r="F2877" s="1"/>
      <c r="G2877" s="1">
        <v>22651.516172260399</v>
      </c>
      <c r="H2877" s="1">
        <v>447.63574011341802</v>
      </c>
    </row>
    <row r="2878" spans="1:8" x14ac:dyDescent="0.25">
      <c r="A2878">
        <v>2876</v>
      </c>
      <c r="B2878">
        <v>8019</v>
      </c>
      <c r="C2878" t="s">
        <v>3782</v>
      </c>
      <c r="D2878" s="1">
        <v>0</v>
      </c>
      <c r="E2878" s="1">
        <v>0</v>
      </c>
      <c r="F2878" s="1"/>
      <c r="G2878" s="1">
        <v>29946.466855381899</v>
      </c>
      <c r="H2878" s="1">
        <v>1990.24045781057</v>
      </c>
    </row>
    <row r="2879" spans="1:8" x14ac:dyDescent="0.25">
      <c r="A2879">
        <v>2877</v>
      </c>
      <c r="B2879">
        <v>9439</v>
      </c>
      <c r="C2879" t="s">
        <v>3689</v>
      </c>
      <c r="D2879" s="1">
        <v>0</v>
      </c>
      <c r="E2879" s="1">
        <v>0</v>
      </c>
      <c r="F2879" s="1"/>
      <c r="G2879" s="1">
        <v>628.27775702991698</v>
      </c>
      <c r="H2879" s="1">
        <v>628.27775702991698</v>
      </c>
    </row>
    <row r="2880" spans="1:8" x14ac:dyDescent="0.25">
      <c r="A2880">
        <v>2878</v>
      </c>
      <c r="B2880">
        <v>10158</v>
      </c>
      <c r="C2880" t="s">
        <v>3698</v>
      </c>
      <c r="D2880" s="1">
        <v>0</v>
      </c>
      <c r="E2880" s="1">
        <v>0</v>
      </c>
      <c r="F2880" s="1"/>
      <c r="G2880" s="1">
        <v>0</v>
      </c>
      <c r="H2880" s="1">
        <v>0</v>
      </c>
    </row>
    <row r="2881" spans="1:8" x14ac:dyDescent="0.25">
      <c r="A2881">
        <v>2879</v>
      </c>
      <c r="B2881">
        <v>9441</v>
      </c>
      <c r="C2881" t="s">
        <v>3807</v>
      </c>
      <c r="D2881" s="1">
        <v>0</v>
      </c>
      <c r="E2881" s="1">
        <v>0</v>
      </c>
      <c r="F2881" s="1"/>
      <c r="G2881" s="1">
        <v>130.737928915776</v>
      </c>
      <c r="H2881" s="1">
        <v>130.737928915776</v>
      </c>
    </row>
    <row r="2882" spans="1:8" x14ac:dyDescent="0.25">
      <c r="A2882">
        <v>2880</v>
      </c>
      <c r="B2882">
        <v>9704</v>
      </c>
      <c r="C2882" t="s">
        <v>3636</v>
      </c>
      <c r="D2882" s="1">
        <v>0</v>
      </c>
      <c r="E2882" s="1">
        <v>0</v>
      </c>
      <c r="F2882" s="1"/>
      <c r="G2882" s="1">
        <v>91.584488192999103</v>
      </c>
      <c r="H2882" s="1">
        <v>91.584488192999103</v>
      </c>
    </row>
    <row r="2883" spans="1:8" x14ac:dyDescent="0.25">
      <c r="A2883">
        <v>2881</v>
      </c>
      <c r="B2883">
        <v>7005</v>
      </c>
      <c r="C2883" t="s">
        <v>3815</v>
      </c>
      <c r="D2883" s="1">
        <v>0</v>
      </c>
      <c r="E2883" s="1">
        <v>0</v>
      </c>
      <c r="F2883" s="1"/>
      <c r="G2883" s="1">
        <v>200.82102856985699</v>
      </c>
      <c r="H2883" s="1">
        <v>200.82102856985699</v>
      </c>
    </row>
    <row r="2884" spans="1:8" x14ac:dyDescent="0.25">
      <c r="A2884">
        <v>2882</v>
      </c>
      <c r="B2884">
        <v>8689</v>
      </c>
      <c r="C2884" t="s">
        <v>3835</v>
      </c>
      <c r="D2884" s="1">
        <v>0</v>
      </c>
      <c r="E2884" s="1">
        <v>0</v>
      </c>
      <c r="F2884" s="1"/>
      <c r="G2884" s="1">
        <v>1406.1177905973</v>
      </c>
      <c r="H2884" s="1">
        <v>404.60919864398699</v>
      </c>
    </row>
    <row r="2885" spans="1:8" x14ac:dyDescent="0.25">
      <c r="A2885">
        <v>2883</v>
      </c>
      <c r="B2885">
        <v>9450</v>
      </c>
      <c r="C2885" t="s">
        <v>3695</v>
      </c>
      <c r="D2885" s="1">
        <v>0</v>
      </c>
      <c r="E2885" s="1">
        <v>0</v>
      </c>
      <c r="F2885" s="1"/>
      <c r="G2885" s="1">
        <v>2324.8024257960701</v>
      </c>
      <c r="H2885" s="1">
        <v>239.369721119551</v>
      </c>
    </row>
    <row r="2886" spans="1:8" x14ac:dyDescent="0.25">
      <c r="A2886">
        <v>2884</v>
      </c>
      <c r="B2886">
        <v>8915</v>
      </c>
      <c r="C2886" t="s">
        <v>3710</v>
      </c>
      <c r="D2886" s="1">
        <v>0</v>
      </c>
      <c r="E2886" s="1">
        <v>0</v>
      </c>
      <c r="F2886" s="1"/>
      <c r="G2886" s="1">
        <v>6155.1451192608001</v>
      </c>
      <c r="H2886" s="1">
        <v>5962.9888661695304</v>
      </c>
    </row>
    <row r="2887" spans="1:8" x14ac:dyDescent="0.25">
      <c r="A2887">
        <v>2885</v>
      </c>
      <c r="B2887">
        <v>7590</v>
      </c>
      <c r="C2887" t="s">
        <v>3868</v>
      </c>
      <c r="D2887" s="1">
        <v>0</v>
      </c>
      <c r="E2887" s="1">
        <v>0</v>
      </c>
      <c r="F2887" s="1"/>
      <c r="G2887" s="1">
        <v>1202.9791515667901</v>
      </c>
      <c r="H2887" s="1">
        <v>4.5720336886902704</v>
      </c>
    </row>
    <row r="2888" spans="1:8" x14ac:dyDescent="0.25">
      <c r="A2888">
        <v>2886</v>
      </c>
      <c r="B2888">
        <v>8959</v>
      </c>
      <c r="C2888" t="s">
        <v>3616</v>
      </c>
      <c r="D2888" s="1">
        <v>0</v>
      </c>
      <c r="E2888" s="1">
        <v>0</v>
      </c>
      <c r="F2888" s="1"/>
      <c r="G2888" s="1">
        <v>32.073696213367903</v>
      </c>
      <c r="H2888" s="1">
        <v>32.073696213367903</v>
      </c>
    </row>
    <row r="2889" spans="1:8" x14ac:dyDescent="0.25">
      <c r="A2889">
        <v>2887</v>
      </c>
      <c r="B2889">
        <v>9047</v>
      </c>
      <c r="C2889" t="s">
        <v>3615</v>
      </c>
      <c r="D2889" s="1">
        <v>0</v>
      </c>
      <c r="E2889" s="1">
        <v>0</v>
      </c>
      <c r="F2889" s="1"/>
      <c r="G2889" s="1">
        <v>12232.8772776645</v>
      </c>
      <c r="H2889" s="1">
        <v>736.81593566693095</v>
      </c>
    </row>
    <row r="2890" spans="1:8" x14ac:dyDescent="0.25">
      <c r="A2890">
        <v>2888</v>
      </c>
      <c r="B2890">
        <v>7326</v>
      </c>
      <c r="C2890" t="s">
        <v>3610</v>
      </c>
      <c r="D2890" s="1">
        <v>0</v>
      </c>
      <c r="E2890" s="1">
        <v>0</v>
      </c>
      <c r="F2890" s="1"/>
      <c r="G2890" s="1">
        <v>5718.12676032939</v>
      </c>
      <c r="H2890" s="1">
        <v>1525.8895662715599</v>
      </c>
    </row>
    <row r="2891" spans="1:8" x14ac:dyDescent="0.25">
      <c r="A2891">
        <v>2889</v>
      </c>
      <c r="B2891">
        <v>8335</v>
      </c>
      <c r="C2891" t="s">
        <v>3733</v>
      </c>
      <c r="D2891" s="1">
        <v>0</v>
      </c>
      <c r="E2891" s="1">
        <v>0</v>
      </c>
      <c r="F2891" s="1"/>
      <c r="G2891" s="1">
        <v>1196.7091781384099</v>
      </c>
      <c r="H2891" s="1">
        <v>1196.7091781384099</v>
      </c>
    </row>
    <row r="2892" spans="1:8" x14ac:dyDescent="0.25">
      <c r="A2892">
        <v>2890</v>
      </c>
      <c r="B2892">
        <v>8920</v>
      </c>
      <c r="C2892" t="s">
        <v>3828</v>
      </c>
      <c r="D2892" s="1">
        <v>0</v>
      </c>
      <c r="E2892" s="1">
        <v>0</v>
      </c>
      <c r="F2892" s="1"/>
      <c r="G2892" s="1">
        <v>1047.7996231882901</v>
      </c>
      <c r="H2892" s="1">
        <v>1047.7996231882901</v>
      </c>
    </row>
    <row r="2893" spans="1:8" x14ac:dyDescent="0.25">
      <c r="A2893">
        <v>2891</v>
      </c>
      <c r="B2893">
        <v>9337</v>
      </c>
      <c r="C2893" t="s">
        <v>3643</v>
      </c>
      <c r="D2893" s="1">
        <v>0</v>
      </c>
      <c r="E2893" s="1">
        <v>0</v>
      </c>
      <c r="F2893" s="1"/>
      <c r="G2893" s="1">
        <v>6.5126787855413601</v>
      </c>
      <c r="H2893" s="1">
        <v>6.5126787855413601</v>
      </c>
    </row>
    <row r="2894" spans="1:8" x14ac:dyDescent="0.25">
      <c r="A2894">
        <v>2892</v>
      </c>
      <c r="B2894">
        <v>9918</v>
      </c>
      <c r="C2894">
        <v>188426</v>
      </c>
      <c r="D2894" s="1">
        <v>0</v>
      </c>
      <c r="E2894" s="1">
        <v>0</v>
      </c>
      <c r="F2894" s="1"/>
      <c r="G2894" s="1">
        <v>4.5720336635607</v>
      </c>
      <c r="H2894" s="1">
        <v>4.5720336635607</v>
      </c>
    </row>
    <row r="2895" spans="1:8" x14ac:dyDescent="0.25">
      <c r="A2895">
        <v>2893</v>
      </c>
      <c r="B2895">
        <v>9928</v>
      </c>
      <c r="C2895" t="s">
        <v>3794</v>
      </c>
      <c r="D2895" s="1">
        <v>0</v>
      </c>
      <c r="E2895" s="1">
        <v>0</v>
      </c>
      <c r="F2895" s="1"/>
      <c r="G2895" s="1">
        <v>21.281372156128299</v>
      </c>
      <c r="H2895" s="1">
        <v>21.281372156128299</v>
      </c>
    </row>
    <row r="2896" spans="1:8" x14ac:dyDescent="0.25">
      <c r="A2896">
        <v>2894</v>
      </c>
      <c r="B2896">
        <v>7587</v>
      </c>
      <c r="C2896" t="s">
        <v>3712</v>
      </c>
      <c r="D2896" s="1">
        <v>0</v>
      </c>
      <c r="E2896" s="1">
        <v>0</v>
      </c>
      <c r="F2896" s="1"/>
      <c r="G2896" s="1">
        <v>14664.2586962484</v>
      </c>
      <c r="H2896" s="1">
        <v>238.673083310251</v>
      </c>
    </row>
    <row r="2897" spans="1:8" x14ac:dyDescent="0.25">
      <c r="A2897">
        <v>2895</v>
      </c>
      <c r="B2897">
        <v>9948</v>
      </c>
      <c r="C2897" t="s">
        <v>3628</v>
      </c>
      <c r="D2897" s="1">
        <v>0</v>
      </c>
      <c r="E2897" s="1">
        <v>0</v>
      </c>
      <c r="F2897" s="1"/>
      <c r="G2897" s="1">
        <v>28.392080990712099</v>
      </c>
      <c r="H2897" s="1">
        <v>28.392080990712099</v>
      </c>
    </row>
    <row r="2898" spans="1:8" x14ac:dyDescent="0.25">
      <c r="A2898">
        <v>2896</v>
      </c>
      <c r="B2898">
        <v>7896</v>
      </c>
      <c r="C2898" t="s">
        <v>3768</v>
      </c>
      <c r="D2898" s="1">
        <v>0</v>
      </c>
      <c r="E2898" s="1">
        <v>0</v>
      </c>
      <c r="F2898" s="1"/>
      <c r="G2898" s="1">
        <v>2750.22399023547</v>
      </c>
      <c r="H2898" s="1">
        <v>6.0960197819942197</v>
      </c>
    </row>
    <row r="2899" spans="1:8" x14ac:dyDescent="0.25">
      <c r="A2899">
        <v>2897</v>
      </c>
      <c r="B2899">
        <v>7042</v>
      </c>
      <c r="C2899" t="s">
        <v>2065</v>
      </c>
      <c r="D2899" s="1">
        <v>0</v>
      </c>
      <c r="E2899" s="1">
        <v>0</v>
      </c>
      <c r="F2899" s="1"/>
      <c r="G2899" s="1">
        <v>8832.9704044942591</v>
      </c>
      <c r="H2899" s="1">
        <v>0</v>
      </c>
    </row>
    <row r="2900" spans="1:8" x14ac:dyDescent="0.25">
      <c r="A2900">
        <v>2898</v>
      </c>
      <c r="B2900">
        <v>7745</v>
      </c>
      <c r="C2900" t="s">
        <v>3629</v>
      </c>
      <c r="D2900" s="1">
        <v>0</v>
      </c>
      <c r="E2900" s="1">
        <v>0</v>
      </c>
      <c r="F2900" s="1"/>
      <c r="G2900" s="1">
        <v>19658.4150100265</v>
      </c>
      <c r="H2900" s="1">
        <v>19658.4150100265</v>
      </c>
    </row>
    <row r="2901" spans="1:8" x14ac:dyDescent="0.25">
      <c r="A2901">
        <v>2899</v>
      </c>
      <c r="B2901">
        <v>9990</v>
      </c>
      <c r="C2901" t="s">
        <v>3744</v>
      </c>
      <c r="D2901" s="1">
        <v>0</v>
      </c>
      <c r="E2901" s="1">
        <v>0</v>
      </c>
      <c r="F2901" s="1"/>
      <c r="G2901" s="1">
        <v>188.98829727435199</v>
      </c>
      <c r="H2901" s="1">
        <v>188.98829727435199</v>
      </c>
    </row>
    <row r="2902" spans="1:8" x14ac:dyDescent="0.25">
      <c r="A2902">
        <v>2900</v>
      </c>
      <c r="B2902">
        <v>9490</v>
      </c>
      <c r="C2902" t="s">
        <v>2065</v>
      </c>
      <c r="D2902" s="1">
        <v>0</v>
      </c>
      <c r="E2902" s="1">
        <v>0</v>
      </c>
      <c r="F2902" s="1"/>
      <c r="G2902" s="1">
        <v>168.41272917640001</v>
      </c>
      <c r="H2902" s="1">
        <v>168.41272917640001</v>
      </c>
    </row>
    <row r="2903" spans="1:8" x14ac:dyDescent="0.25">
      <c r="A2903">
        <v>2901</v>
      </c>
      <c r="B2903">
        <v>10038</v>
      </c>
      <c r="C2903" t="s">
        <v>3750</v>
      </c>
      <c r="D2903" s="1">
        <v>0</v>
      </c>
      <c r="E2903" s="1">
        <v>0</v>
      </c>
      <c r="F2903" s="1"/>
      <c r="G2903" s="1">
        <v>49.176122778648697</v>
      </c>
      <c r="H2903" s="1">
        <v>49.176122778648697</v>
      </c>
    </row>
    <row r="2904" spans="1:8" x14ac:dyDescent="0.25">
      <c r="A2904">
        <v>2902</v>
      </c>
      <c r="B2904">
        <v>8157</v>
      </c>
      <c r="C2904" t="s">
        <v>3651</v>
      </c>
      <c r="D2904" s="1">
        <v>0</v>
      </c>
      <c r="E2904" s="1">
        <v>0</v>
      </c>
      <c r="F2904" s="1"/>
      <c r="G2904" s="1">
        <v>597.85570216564395</v>
      </c>
      <c r="H2904" s="1">
        <v>88.752172949153305</v>
      </c>
    </row>
    <row r="2905" spans="1:8" x14ac:dyDescent="0.25">
      <c r="A2905">
        <v>2903</v>
      </c>
      <c r="B2905">
        <v>10095</v>
      </c>
      <c r="C2905" t="s">
        <v>3755</v>
      </c>
      <c r="D2905" s="1">
        <v>0</v>
      </c>
      <c r="E2905" s="1">
        <v>0</v>
      </c>
      <c r="F2905" s="1"/>
      <c r="G2905" s="1">
        <v>74.606732038700301</v>
      </c>
      <c r="H2905" s="1">
        <v>74.606732038700301</v>
      </c>
    </row>
    <row r="2906" spans="1:8" x14ac:dyDescent="0.25">
      <c r="A2906">
        <v>2904</v>
      </c>
      <c r="B2906">
        <v>7902</v>
      </c>
      <c r="C2906" t="s">
        <v>3810</v>
      </c>
      <c r="D2906" s="1">
        <v>0</v>
      </c>
      <c r="E2906" s="1">
        <v>0</v>
      </c>
      <c r="F2906" s="1"/>
      <c r="G2906" s="1">
        <v>24604.324206806199</v>
      </c>
      <c r="H2906" s="1">
        <v>5810.2676331799903</v>
      </c>
    </row>
    <row r="2907" spans="1:8" x14ac:dyDescent="0.25">
      <c r="A2907">
        <v>2905</v>
      </c>
      <c r="B2907">
        <v>10118</v>
      </c>
      <c r="C2907" t="s">
        <v>3683</v>
      </c>
      <c r="D2907" s="1">
        <v>0</v>
      </c>
      <c r="E2907" s="1">
        <v>0</v>
      </c>
      <c r="F2907" s="1"/>
      <c r="G2907" s="1">
        <v>5.7116967367293299</v>
      </c>
      <c r="H2907" s="1">
        <v>5.7116967367293299</v>
      </c>
    </row>
    <row r="2908" spans="1:8" x14ac:dyDescent="0.25">
      <c r="A2908">
        <v>2906</v>
      </c>
      <c r="B2908">
        <v>7381</v>
      </c>
      <c r="C2908" t="s">
        <v>3820</v>
      </c>
      <c r="D2908" s="1">
        <v>0</v>
      </c>
      <c r="E2908" s="1">
        <v>0</v>
      </c>
      <c r="F2908" s="1"/>
      <c r="G2908" s="1">
        <v>37925.601833476299</v>
      </c>
      <c r="H2908" s="1">
        <v>6550.0939478524297</v>
      </c>
    </row>
    <row r="2909" spans="1:8" x14ac:dyDescent="0.25">
      <c r="A2909">
        <v>2907</v>
      </c>
      <c r="B2909">
        <v>10133</v>
      </c>
      <c r="C2909" t="s">
        <v>3842</v>
      </c>
      <c r="D2909" s="1">
        <v>0</v>
      </c>
      <c r="E2909" s="1">
        <v>0</v>
      </c>
      <c r="F2909" s="1"/>
      <c r="G2909" s="1">
        <v>18.168309044742902</v>
      </c>
      <c r="H2909" s="1">
        <v>18.168309044742902</v>
      </c>
    </row>
    <row r="2910" spans="1:8" x14ac:dyDescent="0.25">
      <c r="A2910">
        <v>2908</v>
      </c>
      <c r="B2910">
        <v>9502</v>
      </c>
      <c r="C2910" t="s">
        <v>3728</v>
      </c>
      <c r="D2910" s="1">
        <v>0</v>
      </c>
      <c r="E2910" s="1">
        <v>0</v>
      </c>
      <c r="F2910" s="1"/>
      <c r="G2910" s="1">
        <v>1338.0934242144599</v>
      </c>
      <c r="H2910" s="1">
        <v>114.04931598887801</v>
      </c>
    </row>
    <row r="2911" spans="1:8" x14ac:dyDescent="0.25">
      <c r="A2911">
        <v>2909</v>
      </c>
      <c r="B2911">
        <v>9275</v>
      </c>
      <c r="C2911" t="s">
        <v>3686</v>
      </c>
      <c r="D2911" s="1">
        <v>0</v>
      </c>
      <c r="E2911" s="1">
        <v>0</v>
      </c>
      <c r="F2911" s="1"/>
      <c r="G2911" s="1">
        <v>105.92654911885199</v>
      </c>
      <c r="H2911" s="1">
        <v>105.92654911885199</v>
      </c>
    </row>
    <row r="2912" spans="1:8" x14ac:dyDescent="0.25">
      <c r="A2912">
        <v>2910</v>
      </c>
      <c r="B2912">
        <v>7908</v>
      </c>
      <c r="C2912" t="s">
        <v>3817</v>
      </c>
      <c r="D2912" s="1">
        <v>0</v>
      </c>
      <c r="E2912" s="1">
        <v>0</v>
      </c>
      <c r="F2912" s="1"/>
      <c r="G2912" s="1">
        <v>1585.11678611606</v>
      </c>
      <c r="H2912" s="1">
        <v>817.32202315252698</v>
      </c>
    </row>
    <row r="2913" spans="1:8" x14ac:dyDescent="0.25">
      <c r="A2913">
        <v>2911</v>
      </c>
      <c r="B2913">
        <v>7241</v>
      </c>
      <c r="C2913" t="s">
        <v>3667</v>
      </c>
      <c r="D2913" s="1">
        <v>0</v>
      </c>
      <c r="E2913" s="1">
        <v>0</v>
      </c>
      <c r="F2913" s="1"/>
      <c r="G2913" s="1">
        <v>3598.0769732481899</v>
      </c>
      <c r="H2913" s="1">
        <v>1708.32391708922</v>
      </c>
    </row>
    <row r="2914" spans="1:8" x14ac:dyDescent="0.25">
      <c r="A2914">
        <v>2912</v>
      </c>
      <c r="B2914">
        <v>9519</v>
      </c>
      <c r="C2914" t="s">
        <v>3676</v>
      </c>
      <c r="D2914" s="1">
        <v>0</v>
      </c>
      <c r="E2914" s="1">
        <v>0</v>
      </c>
      <c r="F2914" s="1"/>
      <c r="G2914" s="1">
        <v>1437.8146542729701</v>
      </c>
      <c r="H2914" s="1">
        <v>1437.8146542729701</v>
      </c>
    </row>
    <row r="2915" spans="1:8" x14ac:dyDescent="0.25">
      <c r="A2915">
        <v>2913</v>
      </c>
      <c r="B2915">
        <v>7313</v>
      </c>
      <c r="C2915" t="s">
        <v>3663</v>
      </c>
      <c r="D2915" s="1">
        <v>0</v>
      </c>
      <c r="E2915" s="1">
        <v>0</v>
      </c>
      <c r="F2915" s="1"/>
      <c r="G2915" s="1">
        <v>1663.2394103848901</v>
      </c>
      <c r="H2915" s="1">
        <v>1514.2977977952801</v>
      </c>
    </row>
    <row r="2916" spans="1:8" x14ac:dyDescent="0.25">
      <c r="A2916">
        <v>2914</v>
      </c>
      <c r="B2916">
        <v>7848</v>
      </c>
      <c r="C2916" t="s">
        <v>3696</v>
      </c>
      <c r="D2916" s="1">
        <v>0</v>
      </c>
      <c r="E2916" s="1">
        <v>0</v>
      </c>
      <c r="F2916" s="1"/>
      <c r="G2916" s="1">
        <v>2196.5869511502401</v>
      </c>
      <c r="H2916" s="1">
        <v>2196.5869511502401</v>
      </c>
    </row>
    <row r="2917" spans="1:8" x14ac:dyDescent="0.25">
      <c r="A2917">
        <v>2915</v>
      </c>
      <c r="B2917">
        <v>9721</v>
      </c>
      <c r="C2917" t="s">
        <v>3647</v>
      </c>
      <c r="D2917" s="1">
        <v>0</v>
      </c>
      <c r="E2917" s="1">
        <v>0</v>
      </c>
      <c r="F2917" s="1"/>
      <c r="G2917" s="1">
        <v>39.951105223436798</v>
      </c>
      <c r="H2917" s="1">
        <v>39.951105223436798</v>
      </c>
    </row>
    <row r="2918" spans="1:8" x14ac:dyDescent="0.25">
      <c r="A2918">
        <v>2916</v>
      </c>
      <c r="B2918">
        <v>8771</v>
      </c>
      <c r="C2918" t="s">
        <v>3833</v>
      </c>
      <c r="D2918" s="1">
        <v>0</v>
      </c>
      <c r="E2918" s="1">
        <v>0</v>
      </c>
      <c r="F2918" s="1"/>
      <c r="G2918" s="1">
        <v>98.249114598709994</v>
      </c>
      <c r="H2918" s="1">
        <v>98.249114598709994</v>
      </c>
    </row>
    <row r="2919" spans="1:8" x14ac:dyDescent="0.25">
      <c r="A2919">
        <v>2917</v>
      </c>
      <c r="B2919">
        <v>7967</v>
      </c>
      <c r="C2919" t="s">
        <v>3613</v>
      </c>
      <c r="D2919" s="1">
        <v>0</v>
      </c>
      <c r="E2919" s="1">
        <v>0</v>
      </c>
      <c r="F2919" s="1"/>
      <c r="G2919" s="1">
        <v>30176.150379298299</v>
      </c>
      <c r="H2919" s="1">
        <v>30176.150379298299</v>
      </c>
    </row>
    <row r="2920" spans="1:8" x14ac:dyDescent="0.25">
      <c r="A2920">
        <v>2918</v>
      </c>
      <c r="B2920">
        <v>9197</v>
      </c>
      <c r="C2920" t="s">
        <v>3688</v>
      </c>
      <c r="D2920" s="1">
        <v>0</v>
      </c>
      <c r="E2920" s="1">
        <v>0</v>
      </c>
      <c r="F2920" s="1"/>
      <c r="G2920" s="1">
        <v>43.972016813486597</v>
      </c>
      <c r="H2920" s="1">
        <v>43.972016813486597</v>
      </c>
    </row>
    <row r="2921" spans="1:8" x14ac:dyDescent="0.25">
      <c r="A2921">
        <v>2919</v>
      </c>
      <c r="B2921">
        <v>7970</v>
      </c>
      <c r="C2921" t="s">
        <v>3639</v>
      </c>
      <c r="D2921" s="1">
        <v>0</v>
      </c>
      <c r="E2921" s="1">
        <v>0</v>
      </c>
      <c r="F2921" s="1"/>
      <c r="G2921" s="1">
        <v>1305.5095373659301</v>
      </c>
      <c r="H2921" s="1">
        <v>121.315875571932</v>
      </c>
    </row>
    <row r="2922" spans="1:8" x14ac:dyDescent="0.25">
      <c r="A2922">
        <v>2920</v>
      </c>
      <c r="B2922">
        <v>8654</v>
      </c>
      <c r="C2922" t="s">
        <v>3645</v>
      </c>
      <c r="D2922" s="1">
        <v>0</v>
      </c>
      <c r="E2922" s="1">
        <v>0</v>
      </c>
      <c r="F2922" s="1"/>
      <c r="G2922" s="1">
        <v>3100.41805608302</v>
      </c>
      <c r="H2922" s="1">
        <v>1285.03426840984</v>
      </c>
    </row>
    <row r="2923" spans="1:8" x14ac:dyDescent="0.25">
      <c r="A2923">
        <v>2921</v>
      </c>
      <c r="B2923">
        <v>7668</v>
      </c>
      <c r="C2923" t="s">
        <v>3825</v>
      </c>
      <c r="D2923" s="1">
        <v>0</v>
      </c>
      <c r="E2923" s="1">
        <v>0</v>
      </c>
      <c r="F2923" s="1"/>
      <c r="G2923" s="1">
        <v>350.49490913869602</v>
      </c>
      <c r="H2923" s="1">
        <v>40.201579250940704</v>
      </c>
    </row>
    <row r="2924" spans="1:8" x14ac:dyDescent="0.25">
      <c r="A2924">
        <v>2922</v>
      </c>
      <c r="B2924">
        <v>8404</v>
      </c>
      <c r="C2924" t="s">
        <v>3630</v>
      </c>
      <c r="D2924" s="1">
        <v>0</v>
      </c>
      <c r="E2924" s="1">
        <v>0</v>
      </c>
      <c r="F2924" s="1"/>
      <c r="G2924" s="1">
        <v>625.96424791786501</v>
      </c>
      <c r="H2924" s="1">
        <v>625.96424791786501</v>
      </c>
    </row>
    <row r="2925" spans="1:8" x14ac:dyDescent="0.25">
      <c r="A2925">
        <v>2923</v>
      </c>
      <c r="B2925">
        <v>9770</v>
      </c>
      <c r="C2925" t="s">
        <v>3732</v>
      </c>
      <c r="D2925" s="1">
        <v>0</v>
      </c>
      <c r="E2925" s="1">
        <v>0</v>
      </c>
      <c r="F2925" s="1"/>
      <c r="G2925" s="1">
        <v>31.1563636830661</v>
      </c>
      <c r="H2925" s="1">
        <v>31.1563636830661</v>
      </c>
    </row>
    <row r="2926" spans="1:8" x14ac:dyDescent="0.25">
      <c r="A2926">
        <v>2924</v>
      </c>
      <c r="B2926">
        <v>9209</v>
      </c>
      <c r="C2926" t="s">
        <v>3672</v>
      </c>
      <c r="D2926" s="1">
        <v>0</v>
      </c>
      <c r="E2926" s="1">
        <v>0</v>
      </c>
      <c r="F2926" s="1"/>
      <c r="G2926" s="1">
        <v>252.308263398902</v>
      </c>
      <c r="H2926" s="1">
        <v>252.308263398902</v>
      </c>
    </row>
    <row r="2927" spans="1:8" x14ac:dyDescent="0.25">
      <c r="A2927">
        <v>2925</v>
      </c>
      <c r="B2927">
        <v>9776</v>
      </c>
      <c r="C2927" t="s">
        <v>3777</v>
      </c>
      <c r="D2927" s="1">
        <v>0</v>
      </c>
      <c r="E2927" s="1">
        <v>0</v>
      </c>
      <c r="F2927" s="1"/>
      <c r="G2927" s="1">
        <v>3412.1639345050598</v>
      </c>
      <c r="H2927" s="1">
        <v>2478.2007855942102</v>
      </c>
    </row>
    <row r="2928" spans="1:8" x14ac:dyDescent="0.25">
      <c r="A2928">
        <v>2926</v>
      </c>
      <c r="B2928">
        <v>9561</v>
      </c>
      <c r="C2928" t="s">
        <v>3735</v>
      </c>
      <c r="D2928" s="1">
        <v>0</v>
      </c>
      <c r="E2928" s="1">
        <v>0</v>
      </c>
      <c r="F2928" s="1"/>
      <c r="G2928" s="1">
        <v>36.983949395941103</v>
      </c>
      <c r="H2928" s="1">
        <v>36.983949395941103</v>
      </c>
    </row>
    <row r="2929" spans="1:8" x14ac:dyDescent="0.25">
      <c r="A2929">
        <v>2927</v>
      </c>
      <c r="B2929">
        <v>9803</v>
      </c>
      <c r="C2929" t="s">
        <v>3685</v>
      </c>
      <c r="D2929" s="1">
        <v>0</v>
      </c>
      <c r="E2929" s="1">
        <v>0</v>
      </c>
      <c r="F2929" s="1"/>
      <c r="G2929" s="1">
        <v>25.192530668917101</v>
      </c>
      <c r="H2929" s="1">
        <v>13.6403816735347</v>
      </c>
    </row>
    <row r="2930" spans="1:8" x14ac:dyDescent="0.25">
      <c r="A2930">
        <v>2928</v>
      </c>
      <c r="B2930">
        <v>8946</v>
      </c>
      <c r="C2930" t="s">
        <v>3860</v>
      </c>
      <c r="D2930" s="1">
        <v>0</v>
      </c>
      <c r="E2930" s="1">
        <v>0</v>
      </c>
      <c r="F2930" s="1"/>
      <c r="G2930" s="1">
        <v>1742.8127726309499</v>
      </c>
      <c r="H2930" s="1">
        <v>15.3101790132982</v>
      </c>
    </row>
    <row r="2931" spans="1:8" x14ac:dyDescent="0.25">
      <c r="A2931">
        <v>2929</v>
      </c>
      <c r="B2931">
        <v>9837</v>
      </c>
      <c r="C2931" t="s">
        <v>3677</v>
      </c>
      <c r="D2931" s="1">
        <v>0</v>
      </c>
      <c r="E2931" s="1">
        <v>0</v>
      </c>
      <c r="F2931" s="1"/>
      <c r="G2931" s="1">
        <v>4.5721261067605301</v>
      </c>
      <c r="H2931" s="1">
        <v>4.5721261067605301</v>
      </c>
    </row>
    <row r="2932" spans="1:8" x14ac:dyDescent="0.25">
      <c r="A2932">
        <v>2930</v>
      </c>
      <c r="B2932">
        <v>9578</v>
      </c>
      <c r="C2932" t="s">
        <v>3721</v>
      </c>
      <c r="D2932" s="1">
        <v>0</v>
      </c>
      <c r="E2932" s="1">
        <v>0</v>
      </c>
      <c r="F2932" s="1"/>
      <c r="G2932" s="1">
        <v>3949.13870048949</v>
      </c>
      <c r="H2932" s="1">
        <v>1455.5284880060201</v>
      </c>
    </row>
    <row r="2933" spans="1:8" x14ac:dyDescent="0.25">
      <c r="A2933">
        <v>2931</v>
      </c>
      <c r="B2933">
        <v>9849</v>
      </c>
      <c r="C2933" t="s">
        <v>3806</v>
      </c>
      <c r="D2933" s="1">
        <v>0</v>
      </c>
      <c r="E2933" s="1">
        <v>0</v>
      </c>
      <c r="F2933" s="1"/>
      <c r="G2933" s="1">
        <v>149.41783196869699</v>
      </c>
      <c r="H2933" s="1">
        <v>149.41783196869699</v>
      </c>
    </row>
    <row r="2934" spans="1:8" x14ac:dyDescent="0.25">
      <c r="A2934">
        <v>2932</v>
      </c>
      <c r="B2934">
        <v>8310</v>
      </c>
      <c r="C2934" t="s">
        <v>3853</v>
      </c>
      <c r="D2934" s="1">
        <v>0</v>
      </c>
      <c r="E2934" s="1">
        <v>0</v>
      </c>
      <c r="F2934" s="1"/>
      <c r="G2934" s="1">
        <v>14809.704197695401</v>
      </c>
      <c r="H2934" s="1">
        <v>14809.704197695401</v>
      </c>
    </row>
    <row r="2935" spans="1:8" x14ac:dyDescent="0.25">
      <c r="A2935">
        <v>2933</v>
      </c>
      <c r="B2935">
        <v>9864</v>
      </c>
      <c r="C2935" t="s">
        <v>3788</v>
      </c>
      <c r="D2935" s="1">
        <v>0</v>
      </c>
      <c r="E2935" s="1">
        <v>0</v>
      </c>
      <c r="F2935" s="1"/>
      <c r="G2935" s="1">
        <v>6465.1164894925396</v>
      </c>
      <c r="H2935" s="1">
        <v>6465.1164894925396</v>
      </c>
    </row>
    <row r="2936" spans="1:8" x14ac:dyDescent="0.25">
      <c r="A2936">
        <v>2934</v>
      </c>
      <c r="B2936">
        <v>8702</v>
      </c>
      <c r="C2936" t="s">
        <v>3641</v>
      </c>
      <c r="D2936" s="1">
        <v>0</v>
      </c>
      <c r="E2936" s="1">
        <v>0</v>
      </c>
      <c r="F2936" s="1"/>
      <c r="G2936" s="1">
        <v>18929.440102387998</v>
      </c>
      <c r="H2936" s="1">
        <v>1210.7069194005801</v>
      </c>
    </row>
    <row r="2937" spans="1:8" x14ac:dyDescent="0.25">
      <c r="A2937">
        <v>2935</v>
      </c>
      <c r="B2937">
        <v>8351</v>
      </c>
      <c r="C2937" t="s">
        <v>3832</v>
      </c>
      <c r="D2937" s="1">
        <v>0</v>
      </c>
      <c r="E2937" s="1">
        <v>0</v>
      </c>
      <c r="F2937" s="1"/>
      <c r="G2937" s="1">
        <v>850.41734878361694</v>
      </c>
      <c r="H2937" s="1">
        <v>784.06367959387296</v>
      </c>
    </row>
    <row r="2938" spans="1:8" x14ac:dyDescent="0.25">
      <c r="A2938">
        <v>2936</v>
      </c>
      <c r="B2938">
        <v>9905</v>
      </c>
      <c r="C2938" t="s">
        <v>3756</v>
      </c>
      <c r="D2938" s="1">
        <v>0</v>
      </c>
      <c r="E2938" s="1">
        <v>0</v>
      </c>
      <c r="F2938" s="1"/>
      <c r="G2938" s="1">
        <v>72.101477177400398</v>
      </c>
      <c r="H2938" s="1">
        <v>72.101477177400398</v>
      </c>
    </row>
    <row r="2939" spans="1:8" x14ac:dyDescent="0.25">
      <c r="A2939">
        <v>2937</v>
      </c>
      <c r="B2939">
        <v>9904</v>
      </c>
      <c r="C2939" t="s">
        <v>3657</v>
      </c>
      <c r="D2939" s="1">
        <v>0</v>
      </c>
      <c r="E2939" s="1">
        <v>0</v>
      </c>
      <c r="F2939" s="1"/>
      <c r="G2939" s="1">
        <v>391.593802992799</v>
      </c>
      <c r="H2939" s="1">
        <v>0</v>
      </c>
    </row>
    <row r="2940" spans="1:8" x14ac:dyDescent="0.25">
      <c r="A2940">
        <v>2938</v>
      </c>
      <c r="B2940">
        <v>9588</v>
      </c>
      <c r="C2940" t="s">
        <v>3804</v>
      </c>
      <c r="D2940" s="1">
        <v>0</v>
      </c>
      <c r="E2940" s="1">
        <v>0</v>
      </c>
      <c r="F2940" s="1"/>
      <c r="G2940" s="1">
        <v>35.081900542213702</v>
      </c>
      <c r="H2940" s="1">
        <v>25.992458082099699</v>
      </c>
    </row>
    <row r="2941" spans="1:8" x14ac:dyDescent="0.25">
      <c r="A2941">
        <v>2939</v>
      </c>
      <c r="B2941">
        <v>9906</v>
      </c>
      <c r="C2941" t="s">
        <v>3669</v>
      </c>
      <c r="D2941" s="1">
        <v>0</v>
      </c>
      <c r="E2941" s="1">
        <v>0</v>
      </c>
      <c r="F2941" s="1"/>
      <c r="G2941" s="1">
        <v>28.669060501634</v>
      </c>
      <c r="H2941" s="1">
        <v>28.669060501634</v>
      </c>
    </row>
    <row r="2942" spans="1:8" x14ac:dyDescent="0.25">
      <c r="A2942">
        <v>2940</v>
      </c>
      <c r="B2942">
        <v>9068</v>
      </c>
      <c r="C2942" t="s">
        <v>3699</v>
      </c>
      <c r="D2942" s="1">
        <v>0</v>
      </c>
      <c r="E2942" s="1">
        <v>0</v>
      </c>
      <c r="F2942" s="1"/>
      <c r="G2942" s="1">
        <v>8550.0081513383393</v>
      </c>
      <c r="H2942" s="1">
        <v>8550.0081513383393</v>
      </c>
    </row>
    <row r="2943" spans="1:8" x14ac:dyDescent="0.25">
      <c r="A2943">
        <v>2941</v>
      </c>
      <c r="B2943">
        <v>9927</v>
      </c>
      <c r="C2943" t="s">
        <v>3674</v>
      </c>
      <c r="D2943" s="1">
        <v>0</v>
      </c>
      <c r="E2943" s="1">
        <v>0</v>
      </c>
      <c r="F2943" s="1"/>
      <c r="G2943" s="1">
        <v>96.362497532398805</v>
      </c>
      <c r="H2943" s="1">
        <v>96.362497532398805</v>
      </c>
    </row>
    <row r="2944" spans="1:8" x14ac:dyDescent="0.25">
      <c r="A2944">
        <v>2942</v>
      </c>
      <c r="B2944">
        <v>7305</v>
      </c>
      <c r="C2944" t="s">
        <v>3764</v>
      </c>
      <c r="D2944" s="1">
        <v>0</v>
      </c>
      <c r="E2944" s="1">
        <v>0</v>
      </c>
      <c r="F2944" s="1"/>
      <c r="G2944" s="1">
        <v>24710.248079602301</v>
      </c>
      <c r="H2944" s="1">
        <v>3785.6453481645599</v>
      </c>
    </row>
    <row r="2945" spans="1:8" x14ac:dyDescent="0.25">
      <c r="A2945">
        <v>2943</v>
      </c>
      <c r="B2945">
        <v>9340</v>
      </c>
      <c r="C2945" t="s">
        <v>3827</v>
      </c>
      <c r="D2945" s="1">
        <v>0</v>
      </c>
      <c r="E2945" s="1">
        <v>0</v>
      </c>
      <c r="F2945" s="1"/>
      <c r="G2945" s="1">
        <v>901.03925018352595</v>
      </c>
      <c r="H2945" s="1">
        <v>0</v>
      </c>
    </row>
    <row r="2946" spans="1:8" x14ac:dyDescent="0.25">
      <c r="A2946">
        <v>2944</v>
      </c>
      <c r="B2946">
        <v>9594</v>
      </c>
      <c r="C2946" t="s">
        <v>3849</v>
      </c>
      <c r="D2946" s="1">
        <v>0</v>
      </c>
      <c r="E2946" s="1">
        <v>0</v>
      </c>
      <c r="F2946" s="1"/>
      <c r="G2946" s="1">
        <v>928.86409710609303</v>
      </c>
      <c r="H2946" s="1">
        <v>0</v>
      </c>
    </row>
    <row r="2947" spans="1:8" x14ac:dyDescent="0.25">
      <c r="A2947">
        <v>2945</v>
      </c>
      <c r="B2947">
        <v>7133</v>
      </c>
      <c r="C2947" t="s">
        <v>3737</v>
      </c>
      <c r="D2947" s="1">
        <v>0</v>
      </c>
      <c r="E2947" s="1">
        <v>0</v>
      </c>
      <c r="F2947" s="1"/>
      <c r="G2947" s="1">
        <v>1844.3224544561101</v>
      </c>
      <c r="H2947" s="1">
        <v>26.680649065418901</v>
      </c>
    </row>
    <row r="2948" spans="1:8" x14ac:dyDescent="0.25">
      <c r="A2948">
        <v>2946</v>
      </c>
      <c r="B2948">
        <v>8272</v>
      </c>
      <c r="C2948" t="s">
        <v>3730</v>
      </c>
      <c r="D2948" s="1">
        <v>0</v>
      </c>
      <c r="E2948" s="1">
        <v>0</v>
      </c>
      <c r="F2948" s="1"/>
      <c r="G2948" s="1">
        <v>48377.724427560301</v>
      </c>
      <c r="H2948" s="1">
        <v>480.069770747277</v>
      </c>
    </row>
    <row r="2949" spans="1:8" x14ac:dyDescent="0.25">
      <c r="A2949">
        <v>2947</v>
      </c>
      <c r="B2949">
        <v>9963</v>
      </c>
      <c r="C2949" t="s">
        <v>3743</v>
      </c>
      <c r="D2949" s="1">
        <v>0</v>
      </c>
      <c r="E2949" s="1">
        <v>0</v>
      </c>
      <c r="F2949" s="1"/>
      <c r="G2949" s="1">
        <v>590.86124027271205</v>
      </c>
      <c r="H2949" s="1">
        <v>590.86124027271205</v>
      </c>
    </row>
    <row r="2950" spans="1:8" x14ac:dyDescent="0.25">
      <c r="A2950">
        <v>2948</v>
      </c>
      <c r="B2950">
        <v>7180</v>
      </c>
      <c r="C2950" t="s">
        <v>3646</v>
      </c>
      <c r="D2950" s="1">
        <v>0</v>
      </c>
      <c r="E2950" s="1">
        <v>0</v>
      </c>
      <c r="F2950" s="1"/>
      <c r="G2950" s="1">
        <v>2454.7077181071299</v>
      </c>
      <c r="H2950" s="1">
        <v>0</v>
      </c>
    </row>
    <row r="2951" spans="1:8" x14ac:dyDescent="0.25">
      <c r="A2951">
        <v>2949</v>
      </c>
      <c r="B2951">
        <v>9347</v>
      </c>
      <c r="C2951" t="s">
        <v>3793</v>
      </c>
      <c r="D2951" s="1">
        <v>0</v>
      </c>
      <c r="E2951" s="1">
        <v>0</v>
      </c>
      <c r="F2951" s="1"/>
      <c r="G2951" s="1">
        <v>3293.5334418679099</v>
      </c>
      <c r="H2951" s="1">
        <v>3293.5334418679099</v>
      </c>
    </row>
    <row r="2952" spans="1:8" x14ac:dyDescent="0.25">
      <c r="A2952">
        <v>2950</v>
      </c>
      <c r="B2952">
        <v>7710</v>
      </c>
      <c r="C2952" t="s">
        <v>3725</v>
      </c>
      <c r="D2952" s="1">
        <v>0</v>
      </c>
      <c r="E2952" s="1">
        <v>0</v>
      </c>
      <c r="F2952" s="1"/>
      <c r="G2952" s="1">
        <v>7096.7537221510402</v>
      </c>
      <c r="H2952" s="1">
        <v>16.002067111075998</v>
      </c>
    </row>
    <row r="2953" spans="1:8" x14ac:dyDescent="0.25">
      <c r="A2953">
        <v>2951</v>
      </c>
      <c r="B2953">
        <v>9986</v>
      </c>
      <c r="C2953" t="s">
        <v>3773</v>
      </c>
      <c r="D2953" s="1">
        <v>0</v>
      </c>
      <c r="E2953" s="1">
        <v>0</v>
      </c>
      <c r="F2953" s="1"/>
      <c r="G2953" s="1">
        <v>13.7161032301305</v>
      </c>
      <c r="H2953" s="1">
        <v>13.7161032301305</v>
      </c>
    </row>
    <row r="2954" spans="1:8" x14ac:dyDescent="0.25">
      <c r="A2954">
        <v>2952</v>
      </c>
      <c r="B2954">
        <v>7391</v>
      </c>
      <c r="C2954" t="s">
        <v>3796</v>
      </c>
      <c r="D2954" s="1">
        <v>0</v>
      </c>
      <c r="E2954" s="1">
        <v>0</v>
      </c>
      <c r="F2954" s="1"/>
      <c r="G2954" s="1">
        <v>30056.8781177358</v>
      </c>
      <c r="H2954" s="1">
        <v>0</v>
      </c>
    </row>
    <row r="2955" spans="1:8" x14ac:dyDescent="0.25">
      <c r="A2955">
        <v>2953</v>
      </c>
      <c r="B2955">
        <v>9989</v>
      </c>
      <c r="C2955" t="s">
        <v>3612</v>
      </c>
      <c r="D2955" s="1">
        <v>0</v>
      </c>
      <c r="E2955" s="1">
        <v>0</v>
      </c>
      <c r="F2955" s="1"/>
      <c r="G2955" s="1">
        <v>3.6128816819749501</v>
      </c>
      <c r="H2955" s="1">
        <v>3.6128816819749501</v>
      </c>
    </row>
    <row r="2956" spans="1:8" x14ac:dyDescent="0.25">
      <c r="A2956">
        <v>2954</v>
      </c>
      <c r="B2956">
        <v>7912</v>
      </c>
      <c r="C2956" t="s">
        <v>3690</v>
      </c>
      <c r="D2956" s="1">
        <v>0</v>
      </c>
      <c r="E2956" s="1">
        <v>0</v>
      </c>
      <c r="F2956" s="1"/>
      <c r="G2956" s="1">
        <v>13351.3585496213</v>
      </c>
      <c r="H2956" s="1">
        <v>200.83409390904001</v>
      </c>
    </row>
    <row r="2957" spans="1:8" x14ac:dyDescent="0.25">
      <c r="A2957">
        <v>2955</v>
      </c>
      <c r="B2957">
        <v>9995</v>
      </c>
      <c r="C2957" t="s">
        <v>3766</v>
      </c>
      <c r="D2957" s="1">
        <v>0</v>
      </c>
      <c r="E2957" s="1">
        <v>0</v>
      </c>
      <c r="F2957" s="1"/>
      <c r="G2957" s="1">
        <v>20.574024593828099</v>
      </c>
      <c r="H2957" s="1">
        <v>20.574024593828099</v>
      </c>
    </row>
    <row r="2958" spans="1:8" x14ac:dyDescent="0.25">
      <c r="A2958">
        <v>2956</v>
      </c>
      <c r="B2958">
        <v>9625</v>
      </c>
      <c r="C2958" t="s">
        <v>3788</v>
      </c>
      <c r="D2958" s="1">
        <v>0</v>
      </c>
      <c r="E2958" s="1">
        <v>0</v>
      </c>
      <c r="F2958" s="1"/>
      <c r="G2958" s="1">
        <v>63.363560168756401</v>
      </c>
      <c r="H2958" s="1">
        <v>63.363560168756401</v>
      </c>
    </row>
    <row r="2959" spans="1:8" x14ac:dyDescent="0.25">
      <c r="A2959">
        <v>2957</v>
      </c>
      <c r="B2959">
        <v>7406</v>
      </c>
      <c r="C2959">
        <v>908</v>
      </c>
      <c r="D2959" s="1">
        <v>0</v>
      </c>
      <c r="E2959" s="1">
        <v>0</v>
      </c>
      <c r="F2959" s="1"/>
      <c r="G2959" s="1">
        <v>3596.4626869112899</v>
      </c>
      <c r="H2959" s="1">
        <v>1022.6866875601</v>
      </c>
    </row>
    <row r="2960" spans="1:8" x14ac:dyDescent="0.25">
      <c r="A2960">
        <v>2958</v>
      </c>
      <c r="B2960">
        <v>7357</v>
      </c>
      <c r="C2960" t="s">
        <v>3705</v>
      </c>
      <c r="D2960" s="1">
        <v>0</v>
      </c>
      <c r="E2960" s="1">
        <v>0</v>
      </c>
      <c r="F2960" s="1"/>
      <c r="G2960" s="1">
        <v>3554.7589686593401</v>
      </c>
      <c r="H2960" s="1">
        <v>3372.5858202623599</v>
      </c>
    </row>
    <row r="2961" spans="1:8" x14ac:dyDescent="0.25">
      <c r="A2961">
        <v>2959</v>
      </c>
      <c r="B2961">
        <v>10071</v>
      </c>
      <c r="C2961" t="s">
        <v>3819</v>
      </c>
      <c r="D2961" s="1">
        <v>0</v>
      </c>
      <c r="E2961" s="1">
        <v>0</v>
      </c>
      <c r="F2961" s="1"/>
      <c r="G2961" s="1">
        <v>23.747835416688201</v>
      </c>
      <c r="H2961" s="1">
        <v>23.747835416688201</v>
      </c>
    </row>
    <row r="2962" spans="1:8" x14ac:dyDescent="0.25">
      <c r="A2962">
        <v>2960</v>
      </c>
      <c r="B2962">
        <v>9001</v>
      </c>
      <c r="C2962" t="s">
        <v>3654</v>
      </c>
      <c r="D2962" s="1">
        <v>0</v>
      </c>
      <c r="E2962" s="1">
        <v>0</v>
      </c>
      <c r="F2962" s="1"/>
      <c r="G2962" s="1">
        <v>144.81012279224001</v>
      </c>
      <c r="H2962" s="1">
        <v>144.81012279224001</v>
      </c>
    </row>
    <row r="2963" spans="1:8" x14ac:dyDescent="0.25">
      <c r="A2963">
        <v>2961</v>
      </c>
      <c r="B2963">
        <v>10077</v>
      </c>
      <c r="C2963" t="s">
        <v>3863</v>
      </c>
      <c r="D2963" s="1">
        <v>0</v>
      </c>
      <c r="E2963" s="1">
        <v>0</v>
      </c>
      <c r="F2963" s="1"/>
      <c r="G2963" s="1">
        <v>42.501941755524697</v>
      </c>
      <c r="H2963" s="1">
        <v>42.501941755524697</v>
      </c>
    </row>
    <row r="2964" spans="1:8" x14ac:dyDescent="0.25">
      <c r="A2964">
        <v>2962</v>
      </c>
      <c r="B2964">
        <v>9646</v>
      </c>
      <c r="C2964" t="s">
        <v>3818</v>
      </c>
      <c r="D2964" s="1">
        <v>0</v>
      </c>
      <c r="E2964" s="1">
        <v>0</v>
      </c>
      <c r="F2964" s="1"/>
      <c r="G2964" s="1">
        <v>24.951463773467101</v>
      </c>
      <c r="H2964" s="1">
        <v>24.951463773467101</v>
      </c>
    </row>
    <row r="2965" spans="1:8" x14ac:dyDescent="0.25">
      <c r="A2965">
        <v>2963</v>
      </c>
      <c r="B2965">
        <v>10104</v>
      </c>
      <c r="C2965" t="s">
        <v>3757</v>
      </c>
      <c r="D2965" s="1">
        <v>0</v>
      </c>
      <c r="E2965" s="1">
        <v>0</v>
      </c>
      <c r="F2965" s="1"/>
      <c r="G2965" s="1">
        <v>26.6683424891234</v>
      </c>
      <c r="H2965" s="1">
        <v>26.6683424891234</v>
      </c>
    </row>
    <row r="2966" spans="1:8" x14ac:dyDescent="0.25">
      <c r="A2966">
        <v>2964</v>
      </c>
      <c r="B2966">
        <v>9648</v>
      </c>
      <c r="C2966" t="s">
        <v>3714</v>
      </c>
      <c r="D2966" s="1">
        <v>0</v>
      </c>
      <c r="E2966" s="1">
        <v>0</v>
      </c>
      <c r="F2966" s="1"/>
      <c r="G2966" s="1">
        <v>156.01246532473499</v>
      </c>
      <c r="H2966" s="1">
        <v>156.01246532473499</v>
      </c>
    </row>
    <row r="2967" spans="1:8" x14ac:dyDescent="0.25">
      <c r="A2967">
        <v>2965</v>
      </c>
      <c r="B2967">
        <v>10114</v>
      </c>
      <c r="C2967" t="s">
        <v>3720</v>
      </c>
      <c r="D2967" s="1">
        <v>0</v>
      </c>
      <c r="E2967" s="1">
        <v>0</v>
      </c>
      <c r="F2967" s="1"/>
      <c r="G2967" s="1">
        <v>4.5720535276910796</v>
      </c>
      <c r="H2967" s="1">
        <v>4.5720535276910796</v>
      </c>
    </row>
    <row r="2968" spans="1:8" x14ac:dyDescent="0.25">
      <c r="A2968">
        <v>2966</v>
      </c>
      <c r="B2968">
        <v>9654</v>
      </c>
      <c r="C2968" t="s">
        <v>3812</v>
      </c>
      <c r="D2968" s="1">
        <v>0</v>
      </c>
      <c r="E2968" s="1">
        <v>0</v>
      </c>
      <c r="F2968" s="1"/>
      <c r="G2968" s="1">
        <v>979.13688573343097</v>
      </c>
      <c r="H2968" s="1">
        <v>979.13688573343097</v>
      </c>
    </row>
    <row r="2969" spans="1:8" x14ac:dyDescent="0.25">
      <c r="A2969">
        <v>2967</v>
      </c>
      <c r="B2969">
        <v>10123</v>
      </c>
      <c r="C2969" t="s">
        <v>3621</v>
      </c>
      <c r="D2969" s="1">
        <v>0</v>
      </c>
      <c r="E2969" s="1">
        <v>0</v>
      </c>
      <c r="F2969" s="1"/>
      <c r="G2969" s="1">
        <v>6.3414944314041097</v>
      </c>
      <c r="H2969" s="1">
        <v>6.3414944314041097</v>
      </c>
    </row>
    <row r="2970" spans="1:8" x14ac:dyDescent="0.25">
      <c r="A2970">
        <v>2968</v>
      </c>
      <c r="B2970">
        <v>9662</v>
      </c>
      <c r="C2970" t="s">
        <v>3692</v>
      </c>
      <c r="D2970" s="1">
        <v>0</v>
      </c>
      <c r="E2970" s="1">
        <v>0</v>
      </c>
      <c r="F2970" s="1"/>
      <c r="G2970" s="1">
        <v>1862.1340372120801</v>
      </c>
      <c r="H2970" s="1">
        <v>1862.1340372120801</v>
      </c>
    </row>
    <row r="2971" spans="1:8" x14ac:dyDescent="0.25">
      <c r="A2971">
        <v>2969</v>
      </c>
      <c r="B2971">
        <v>10128</v>
      </c>
      <c r="C2971" t="s">
        <v>3704</v>
      </c>
      <c r="D2971" s="1">
        <v>0</v>
      </c>
      <c r="E2971" s="1">
        <v>0</v>
      </c>
      <c r="F2971" s="1"/>
      <c r="G2971" s="1">
        <v>8.5137256975123599</v>
      </c>
      <c r="H2971" s="1">
        <v>8.5137256975123599</v>
      </c>
    </row>
    <row r="2972" spans="1:8" x14ac:dyDescent="0.25">
      <c r="A2972">
        <v>2970</v>
      </c>
      <c r="B2972">
        <v>9663</v>
      </c>
      <c r="C2972" t="s">
        <v>3700</v>
      </c>
      <c r="D2972" s="1">
        <v>0</v>
      </c>
      <c r="E2972" s="1">
        <v>0</v>
      </c>
      <c r="F2972" s="1"/>
      <c r="G2972" s="1">
        <v>43.883485353777701</v>
      </c>
      <c r="H2972" s="1">
        <v>43.883485353777701</v>
      </c>
    </row>
    <row r="2973" spans="1:8" x14ac:dyDescent="0.25">
      <c r="A2973">
        <v>2971</v>
      </c>
      <c r="B2973">
        <v>10152</v>
      </c>
      <c r="C2973" t="s">
        <v>3617</v>
      </c>
      <c r="D2973" s="1">
        <v>0</v>
      </c>
      <c r="E2973" s="1">
        <v>0</v>
      </c>
      <c r="F2973" s="1"/>
      <c r="G2973" s="1">
        <v>5.1909618040582002</v>
      </c>
      <c r="H2973" s="1">
        <v>5.1909618040582002</v>
      </c>
    </row>
    <row r="2974" spans="1:8" x14ac:dyDescent="0.25">
      <c r="A2974">
        <v>2972</v>
      </c>
      <c r="B2974">
        <v>9092</v>
      </c>
      <c r="C2974" t="s">
        <v>3811</v>
      </c>
      <c r="D2974" s="1">
        <v>0</v>
      </c>
      <c r="E2974" s="1">
        <v>0</v>
      </c>
      <c r="F2974" s="1"/>
      <c r="G2974" s="1">
        <v>223.21173343560699</v>
      </c>
      <c r="H2974" s="1">
        <v>223.21173343560699</v>
      </c>
    </row>
    <row r="2975" spans="1:8" x14ac:dyDescent="0.25">
      <c r="A2975">
        <v>2973</v>
      </c>
      <c r="B2975">
        <v>7009</v>
      </c>
      <c r="C2975" t="s">
        <v>3670</v>
      </c>
      <c r="D2975" s="1">
        <v>0</v>
      </c>
      <c r="E2975" s="1">
        <v>0</v>
      </c>
      <c r="F2975" s="1"/>
      <c r="G2975" s="1">
        <v>32508.675776469699</v>
      </c>
      <c r="H2975" s="1">
        <v>8688.0358686384898</v>
      </c>
    </row>
    <row r="2976" spans="1:8" x14ac:dyDescent="0.25">
      <c r="A2976">
        <v>2974</v>
      </c>
      <c r="B2976">
        <v>9681</v>
      </c>
      <c r="C2976" t="s">
        <v>3678</v>
      </c>
      <c r="D2976" s="1">
        <v>0</v>
      </c>
      <c r="E2976" s="1">
        <v>0</v>
      </c>
      <c r="F2976" s="1"/>
      <c r="G2976" s="1">
        <v>82.445412982879006</v>
      </c>
      <c r="H2976" s="1">
        <v>82.445412982879006</v>
      </c>
    </row>
    <row r="2977" spans="1:8" x14ac:dyDescent="0.25">
      <c r="A2977">
        <v>2975</v>
      </c>
      <c r="B2977">
        <v>5528</v>
      </c>
      <c r="C2977" t="s">
        <v>3852</v>
      </c>
      <c r="D2977" s="1">
        <v>0</v>
      </c>
      <c r="E2977" s="1">
        <v>0</v>
      </c>
      <c r="F2977" s="1"/>
      <c r="G2977" s="1">
        <v>8725.9112391298495</v>
      </c>
      <c r="H2977" s="1">
        <v>3165.9502485463499</v>
      </c>
    </row>
    <row r="2978" spans="1:8" x14ac:dyDescent="0.25">
      <c r="A2978">
        <v>2976</v>
      </c>
      <c r="B2978">
        <v>6633</v>
      </c>
      <c r="C2978" t="s">
        <v>3754</v>
      </c>
      <c r="D2978" s="1">
        <v>0</v>
      </c>
      <c r="E2978" s="1">
        <v>0</v>
      </c>
      <c r="F2978" s="1"/>
      <c r="G2978" s="1">
        <v>26105.571322734599</v>
      </c>
      <c r="H2978" s="1">
        <v>805.236582583472</v>
      </c>
    </row>
    <row r="2979" spans="1:8" x14ac:dyDescent="0.25">
      <c r="A2979">
        <v>2977</v>
      </c>
      <c r="B2979">
        <v>4674</v>
      </c>
      <c r="C2979" t="s">
        <v>3850</v>
      </c>
      <c r="D2979" s="1">
        <v>0</v>
      </c>
      <c r="E2979" s="1">
        <v>0</v>
      </c>
      <c r="F2979" s="1"/>
      <c r="G2979" s="1">
        <v>2944.7847928480901</v>
      </c>
      <c r="H2979" s="1">
        <v>1709.1713697323801</v>
      </c>
    </row>
    <row r="2980" spans="1:8" x14ac:dyDescent="0.25">
      <c r="A2980">
        <v>2978</v>
      </c>
      <c r="B2980">
        <v>4593</v>
      </c>
      <c r="C2980" t="s">
        <v>3627</v>
      </c>
      <c r="D2980" s="1">
        <v>0</v>
      </c>
      <c r="E2980" s="1">
        <v>0</v>
      </c>
      <c r="F2980" s="1"/>
      <c r="G2980" s="1">
        <v>55369.273494100198</v>
      </c>
      <c r="H2980" s="1">
        <v>1485.9819606623801</v>
      </c>
    </row>
    <row r="2981" spans="1:8" x14ac:dyDescent="0.25">
      <c r="A2981">
        <v>2979</v>
      </c>
      <c r="B2981">
        <v>5152</v>
      </c>
      <c r="C2981" t="s">
        <v>3841</v>
      </c>
      <c r="D2981" s="1">
        <v>0</v>
      </c>
      <c r="E2981" s="1">
        <v>0</v>
      </c>
      <c r="F2981" s="1"/>
      <c r="G2981" s="1">
        <v>13674.0276646851</v>
      </c>
      <c r="H2981" s="1">
        <v>423.45438740291502</v>
      </c>
    </row>
    <row r="2982" spans="1:8" x14ac:dyDescent="0.25">
      <c r="A2982">
        <v>2980</v>
      </c>
      <c r="B2982">
        <v>5756</v>
      </c>
      <c r="C2982" t="s">
        <v>3736</v>
      </c>
      <c r="D2982" s="1">
        <v>0</v>
      </c>
      <c r="E2982" s="1">
        <v>0</v>
      </c>
      <c r="F2982" s="1"/>
      <c r="G2982" s="1">
        <v>1839.9407003240999</v>
      </c>
      <c r="H2982" s="1">
        <v>4.5720098084619503</v>
      </c>
    </row>
    <row r="2983" spans="1:8" x14ac:dyDescent="0.25">
      <c r="A2983">
        <v>2981</v>
      </c>
      <c r="B2983">
        <v>5126</v>
      </c>
      <c r="C2983" t="s">
        <v>3716</v>
      </c>
      <c r="D2983" s="1">
        <v>0</v>
      </c>
      <c r="E2983" s="1">
        <v>0</v>
      </c>
      <c r="F2983" s="1"/>
      <c r="G2983" s="1">
        <v>4813.9395473653003</v>
      </c>
      <c r="H2983" s="1">
        <v>4813.9395473653003</v>
      </c>
    </row>
    <row r="2984" spans="1:8" x14ac:dyDescent="0.25">
      <c r="A2984">
        <v>2982</v>
      </c>
      <c r="B2984">
        <v>6226</v>
      </c>
      <c r="C2984" t="s">
        <v>3701</v>
      </c>
      <c r="D2984" s="1">
        <v>0</v>
      </c>
      <c r="E2984" s="1">
        <v>0</v>
      </c>
      <c r="F2984" s="1"/>
      <c r="G2984" s="1">
        <v>7962.9537622512098</v>
      </c>
      <c r="H2984" s="1">
        <v>7868.7713773403502</v>
      </c>
    </row>
    <row r="2985" spans="1:8" x14ac:dyDescent="0.25">
      <c r="A2985">
        <v>2983</v>
      </c>
      <c r="B2985">
        <v>5688</v>
      </c>
      <c r="C2985" t="s">
        <v>3826</v>
      </c>
      <c r="D2985" s="1">
        <v>0</v>
      </c>
      <c r="E2985" s="1">
        <v>0</v>
      </c>
      <c r="F2985" s="1"/>
      <c r="G2985" s="1">
        <v>238.03251523403301</v>
      </c>
      <c r="H2985" s="1">
        <v>160.400496674914</v>
      </c>
    </row>
    <row r="2986" spans="1:8" x14ac:dyDescent="0.25">
      <c r="A2986">
        <v>2984</v>
      </c>
      <c r="B2986">
        <v>6367</v>
      </c>
      <c r="C2986" t="s">
        <v>3738</v>
      </c>
      <c r="D2986" s="1">
        <v>0</v>
      </c>
      <c r="E2986" s="1">
        <v>0</v>
      </c>
      <c r="F2986" s="1"/>
      <c r="G2986" s="1">
        <v>1946.7740288407699</v>
      </c>
      <c r="H2986" s="1">
        <v>1946.7740288407699</v>
      </c>
    </row>
    <row r="2987" spans="1:8" x14ac:dyDescent="0.25">
      <c r="A2987">
        <v>2985</v>
      </c>
      <c r="B2987">
        <v>5253</v>
      </c>
      <c r="C2987" t="s">
        <v>3775</v>
      </c>
      <c r="D2987" s="1">
        <v>0</v>
      </c>
      <c r="E2987" s="1">
        <v>0</v>
      </c>
      <c r="F2987" s="1"/>
      <c r="G2987" s="1">
        <v>48161.645139093896</v>
      </c>
      <c r="H2987" s="1">
        <v>630.61140933328602</v>
      </c>
    </row>
    <row r="2988" spans="1:8" x14ac:dyDescent="0.25">
      <c r="A2988">
        <v>2986</v>
      </c>
      <c r="B2988">
        <v>6911</v>
      </c>
      <c r="C2988" t="s">
        <v>3816</v>
      </c>
      <c r="D2988" s="1">
        <v>0</v>
      </c>
      <c r="E2988" s="1">
        <v>0</v>
      </c>
      <c r="F2988" s="1"/>
      <c r="G2988" s="1">
        <v>9813.7199145663308</v>
      </c>
      <c r="H2988" s="1">
        <v>4452.4168037060899</v>
      </c>
    </row>
    <row r="2989" spans="1:8" x14ac:dyDescent="0.25">
      <c r="A2989">
        <v>2987</v>
      </c>
      <c r="B2989">
        <v>5604</v>
      </c>
      <c r="C2989" t="s">
        <v>3831</v>
      </c>
      <c r="D2989" s="1">
        <v>0</v>
      </c>
      <c r="E2989" s="1">
        <v>0</v>
      </c>
      <c r="F2989" s="1"/>
      <c r="G2989" s="1">
        <v>4999.5623165043899</v>
      </c>
      <c r="H2989" s="1">
        <v>731.91632095740295</v>
      </c>
    </row>
    <row r="2990" spans="1:8" x14ac:dyDescent="0.25">
      <c r="A2990">
        <v>2988</v>
      </c>
      <c r="B2990">
        <v>4573</v>
      </c>
      <c r="C2990" t="s">
        <v>3763</v>
      </c>
      <c r="D2990" s="1">
        <v>0</v>
      </c>
      <c r="E2990" s="1">
        <v>0</v>
      </c>
      <c r="F2990" s="1"/>
      <c r="G2990" s="1">
        <v>58.925058064513898</v>
      </c>
      <c r="H2990" s="1">
        <v>58.925058064513898</v>
      </c>
    </row>
    <row r="2991" spans="1:8" x14ac:dyDescent="0.25">
      <c r="A2991">
        <v>2989</v>
      </c>
      <c r="B2991">
        <v>5309</v>
      </c>
      <c r="C2991" t="s">
        <v>3661</v>
      </c>
      <c r="D2991" s="1">
        <v>0</v>
      </c>
      <c r="E2991" s="1">
        <v>0</v>
      </c>
      <c r="F2991" s="1"/>
      <c r="G2991" s="1">
        <v>5512.2096693267704</v>
      </c>
      <c r="H2991" s="1">
        <v>10.191055822184801</v>
      </c>
    </row>
    <row r="2992" spans="1:8" x14ac:dyDescent="0.25">
      <c r="A2992">
        <v>2990</v>
      </c>
      <c r="B2992">
        <v>5400</v>
      </c>
      <c r="C2992" t="s">
        <v>3821</v>
      </c>
      <c r="D2992" s="1">
        <v>0</v>
      </c>
      <c r="E2992" s="1">
        <v>0</v>
      </c>
      <c r="F2992" s="1"/>
      <c r="G2992" s="1">
        <v>11604.5805466846</v>
      </c>
      <c r="H2992" s="1">
        <v>121.197756735818</v>
      </c>
    </row>
    <row r="2993" spans="1:8" x14ac:dyDescent="0.25">
      <c r="A2993">
        <v>2991</v>
      </c>
      <c r="B2993">
        <v>5900</v>
      </c>
      <c r="C2993" t="s">
        <v>3718</v>
      </c>
      <c r="D2993" s="1">
        <v>0</v>
      </c>
      <c r="E2993" s="1">
        <v>0</v>
      </c>
      <c r="F2993" s="1"/>
      <c r="G2993" s="1">
        <v>20163.827385831501</v>
      </c>
      <c r="H2993" s="1">
        <v>16233.654757123601</v>
      </c>
    </row>
    <row r="2994" spans="1:8" x14ac:dyDescent="0.25">
      <c r="A2994">
        <v>2992</v>
      </c>
      <c r="B2994">
        <v>5219</v>
      </c>
      <c r="C2994" t="s">
        <v>3680</v>
      </c>
      <c r="D2994" s="1">
        <v>0</v>
      </c>
      <c r="E2994" s="1">
        <v>0</v>
      </c>
      <c r="F2994" s="1"/>
      <c r="G2994" s="1">
        <v>2001.81295470179</v>
      </c>
      <c r="H2994" s="1">
        <v>134.429933039156</v>
      </c>
    </row>
    <row r="2995" spans="1:8" x14ac:dyDescent="0.25">
      <c r="A2995">
        <v>2993</v>
      </c>
      <c r="B2995">
        <v>6444</v>
      </c>
      <c r="C2995" t="s">
        <v>3746</v>
      </c>
      <c r="D2995" s="1">
        <v>0</v>
      </c>
      <c r="E2995" s="1">
        <v>0</v>
      </c>
      <c r="F2995" s="1"/>
      <c r="G2995" s="1">
        <v>5297.1107552251597</v>
      </c>
      <c r="H2995" s="1">
        <v>186.97381113734801</v>
      </c>
    </row>
    <row r="2996" spans="1:8" x14ac:dyDescent="0.25">
      <c r="A2996">
        <v>2994</v>
      </c>
      <c r="B2996">
        <v>5100</v>
      </c>
      <c r="C2996" t="s">
        <v>3665</v>
      </c>
      <c r="D2996" s="1">
        <v>0</v>
      </c>
      <c r="E2996" s="1">
        <v>0</v>
      </c>
      <c r="F2996" s="1"/>
      <c r="G2996" s="1">
        <v>14267.9902042708</v>
      </c>
      <c r="H2996" s="1">
        <v>181.34057467666099</v>
      </c>
    </row>
    <row r="2997" spans="1:8" x14ac:dyDescent="0.25">
      <c r="A2997">
        <v>2995</v>
      </c>
      <c r="B2997">
        <v>6717</v>
      </c>
      <c r="C2997" t="s">
        <v>3727</v>
      </c>
      <c r="D2997" s="1">
        <v>0</v>
      </c>
      <c r="E2997" s="1">
        <v>0</v>
      </c>
      <c r="F2997" s="1"/>
      <c r="G2997" s="1">
        <v>817.00881484145498</v>
      </c>
      <c r="H2997" s="1">
        <v>0</v>
      </c>
    </row>
    <row r="2998" spans="1:8" x14ac:dyDescent="0.25">
      <c r="A2998">
        <v>2996</v>
      </c>
      <c r="B2998">
        <v>6363</v>
      </c>
      <c r="C2998" t="s">
        <v>3809</v>
      </c>
      <c r="D2998" s="1">
        <v>0</v>
      </c>
      <c r="E2998" s="1">
        <v>0</v>
      </c>
      <c r="F2998" s="1"/>
      <c r="G2998" s="1">
        <v>2698.3212254661398</v>
      </c>
      <c r="H2998" s="1">
        <v>735.12594666547602</v>
      </c>
    </row>
    <row r="2999" spans="1:8" x14ac:dyDescent="0.25">
      <c r="A2999">
        <v>2997</v>
      </c>
      <c r="B2999">
        <v>4784</v>
      </c>
      <c r="C2999" t="s">
        <v>3866</v>
      </c>
      <c r="D2999" s="1">
        <v>0</v>
      </c>
      <c r="E2999" s="1">
        <v>0</v>
      </c>
      <c r="F2999" s="1"/>
      <c r="G2999" s="1">
        <v>1941.7529244331199</v>
      </c>
      <c r="H2999" s="1">
        <v>6.0959826195532596</v>
      </c>
    </row>
    <row r="3000" spans="1:8" x14ac:dyDescent="0.25">
      <c r="A3000">
        <v>2998</v>
      </c>
      <c r="B3000">
        <v>5737</v>
      </c>
      <c r="C3000" t="s">
        <v>3765</v>
      </c>
      <c r="D3000" s="1">
        <v>0</v>
      </c>
      <c r="E3000" s="1">
        <v>0</v>
      </c>
      <c r="F3000" s="1"/>
      <c r="G3000" s="1">
        <v>6824.2186014701201</v>
      </c>
      <c r="H3000" s="1">
        <v>1520.12806965295</v>
      </c>
    </row>
    <row r="3001" spans="1:8" x14ac:dyDescent="0.25">
      <c r="A3001">
        <v>2999</v>
      </c>
      <c r="B3001">
        <v>6003</v>
      </c>
      <c r="C3001" t="s">
        <v>3634</v>
      </c>
      <c r="D3001" s="1">
        <v>0</v>
      </c>
      <c r="E3001" s="1">
        <v>0</v>
      </c>
      <c r="F3001" s="1"/>
      <c r="G3001" s="1">
        <v>5911.1864335337896</v>
      </c>
      <c r="H3001" s="1">
        <v>0</v>
      </c>
    </row>
    <row r="3002" spans="1:8" x14ac:dyDescent="0.25">
      <c r="A3002">
        <v>3000</v>
      </c>
      <c r="B3002">
        <v>4873</v>
      </c>
      <c r="C3002" t="s">
        <v>3834</v>
      </c>
      <c r="D3002" s="1">
        <v>0</v>
      </c>
      <c r="E3002" s="1">
        <v>0</v>
      </c>
      <c r="F3002" s="1"/>
      <c r="G3002" s="1">
        <v>8418.0901218135405</v>
      </c>
      <c r="H3002" s="1">
        <v>233.97487422297999</v>
      </c>
    </row>
    <row r="3003" spans="1:8" x14ac:dyDescent="0.25">
      <c r="A3003">
        <v>3001</v>
      </c>
      <c r="B3003">
        <v>5482</v>
      </c>
      <c r="C3003" t="s">
        <v>3715</v>
      </c>
      <c r="D3003" s="1">
        <v>0</v>
      </c>
      <c r="E3003" s="1">
        <v>0</v>
      </c>
      <c r="F3003" s="1"/>
      <c r="G3003" s="1">
        <v>3197.8947619812202</v>
      </c>
      <c r="H3003" s="1">
        <v>18.5608731380844</v>
      </c>
    </row>
    <row r="3004" spans="1:8" x14ac:dyDescent="0.25">
      <c r="A3004">
        <v>3002</v>
      </c>
      <c r="B3004">
        <v>5196</v>
      </c>
      <c r="C3004" t="s">
        <v>3838</v>
      </c>
      <c r="D3004" s="1">
        <v>0</v>
      </c>
      <c r="E3004" s="1">
        <v>0</v>
      </c>
      <c r="F3004" s="1"/>
      <c r="G3004" s="1">
        <v>3123.8711601864702</v>
      </c>
      <c r="H3004" s="1">
        <v>1458.97885536529</v>
      </c>
    </row>
    <row r="3005" spans="1:8" x14ac:dyDescent="0.25">
      <c r="A3005">
        <v>3003</v>
      </c>
      <c r="B3005">
        <v>5746</v>
      </c>
      <c r="C3005" t="s">
        <v>3778</v>
      </c>
      <c r="D3005" s="1">
        <v>0</v>
      </c>
      <c r="E3005" s="1">
        <v>0</v>
      </c>
      <c r="F3005" s="1"/>
      <c r="G3005" s="1">
        <v>1951.95456985275</v>
      </c>
      <c r="H3005" s="1">
        <v>118.302860101551</v>
      </c>
    </row>
    <row r="3006" spans="1:8" x14ac:dyDescent="0.25">
      <c r="A3006">
        <v>3004</v>
      </c>
      <c r="B3006">
        <v>5514</v>
      </c>
      <c r="C3006" t="s">
        <v>3702</v>
      </c>
      <c r="D3006" s="1">
        <v>0</v>
      </c>
      <c r="E3006" s="1">
        <v>0</v>
      </c>
      <c r="F3006" s="1"/>
      <c r="G3006" s="1">
        <v>18094.766486800301</v>
      </c>
      <c r="H3006" s="1">
        <v>14935.6028431413</v>
      </c>
    </row>
    <row r="3007" spans="1:8" x14ac:dyDescent="0.25">
      <c r="A3007">
        <v>3005</v>
      </c>
      <c r="B3007">
        <v>4721</v>
      </c>
      <c r="C3007" t="s">
        <v>3779</v>
      </c>
      <c r="D3007" s="1">
        <v>0</v>
      </c>
      <c r="E3007" s="1">
        <v>0</v>
      </c>
      <c r="F3007" s="1"/>
      <c r="G3007" s="1">
        <v>480.33892710795999</v>
      </c>
      <c r="H3007" s="1">
        <v>130.227307531479</v>
      </c>
    </row>
    <row r="3008" spans="1:8" x14ac:dyDescent="0.25">
      <c r="A3008">
        <v>3006</v>
      </c>
      <c r="B3008">
        <v>4622</v>
      </c>
      <c r="C3008" t="s">
        <v>3723</v>
      </c>
      <c r="D3008" s="1">
        <v>0</v>
      </c>
      <c r="E3008" s="1">
        <v>0</v>
      </c>
      <c r="F3008" s="1"/>
      <c r="G3008" s="1">
        <v>4050.2895364740298</v>
      </c>
      <c r="H3008" s="1">
        <v>0</v>
      </c>
    </row>
    <row r="3009" spans="1:8" x14ac:dyDescent="0.25">
      <c r="A3009">
        <v>3007</v>
      </c>
      <c r="B3009">
        <v>6387</v>
      </c>
      <c r="C3009" t="s">
        <v>3855</v>
      </c>
      <c r="D3009" s="1">
        <v>0</v>
      </c>
      <c r="E3009" s="1">
        <v>0</v>
      </c>
      <c r="F3009" s="1"/>
      <c r="G3009" s="1">
        <v>2561.3964833314199</v>
      </c>
      <c r="H3009" s="1">
        <v>124.695033952567</v>
      </c>
    </row>
    <row r="3010" spans="1:8" x14ac:dyDescent="0.25">
      <c r="A3010">
        <v>3008</v>
      </c>
      <c r="B3010">
        <v>6335</v>
      </c>
      <c r="C3010" t="s">
        <v>3673</v>
      </c>
      <c r="D3010" s="1">
        <v>0</v>
      </c>
      <c r="E3010" s="1">
        <v>0</v>
      </c>
      <c r="F3010" s="1"/>
      <c r="G3010" s="1">
        <v>19537.600777400501</v>
      </c>
      <c r="H3010" s="1">
        <v>107.66157711909899</v>
      </c>
    </row>
    <row r="3011" spans="1:8" x14ac:dyDescent="0.25">
      <c r="A3011">
        <v>3009</v>
      </c>
      <c r="B3011">
        <v>4723</v>
      </c>
      <c r="C3011" t="s">
        <v>3847</v>
      </c>
      <c r="D3011" s="1">
        <v>0</v>
      </c>
      <c r="E3011" s="1">
        <v>0</v>
      </c>
      <c r="F3011" s="1"/>
      <c r="G3011" s="1">
        <v>4102.8714465102703</v>
      </c>
      <c r="H3011" s="1">
        <v>142.17223272557601</v>
      </c>
    </row>
    <row r="3012" spans="1:8" x14ac:dyDescent="0.25">
      <c r="A3012">
        <v>3010</v>
      </c>
      <c r="B3012">
        <v>5908</v>
      </c>
      <c r="C3012" t="s">
        <v>3814</v>
      </c>
      <c r="D3012" s="1">
        <v>0</v>
      </c>
      <c r="E3012" s="1">
        <v>0</v>
      </c>
      <c r="F3012" s="1"/>
      <c r="G3012" s="1">
        <v>2357.5159647831802</v>
      </c>
      <c r="H3012" s="1">
        <v>24.567983621660101</v>
      </c>
    </row>
    <row r="3013" spans="1:8" x14ac:dyDescent="0.25">
      <c r="A3013">
        <v>3011</v>
      </c>
      <c r="B3013">
        <v>5861</v>
      </c>
      <c r="C3013" t="s">
        <v>3771</v>
      </c>
      <c r="D3013" s="1">
        <v>0</v>
      </c>
      <c r="E3013" s="1">
        <v>0</v>
      </c>
      <c r="F3013" s="1"/>
      <c r="G3013" s="1">
        <v>22331.5765314278</v>
      </c>
      <c r="H3013" s="1">
        <v>2552.35168787771</v>
      </c>
    </row>
    <row r="3014" spans="1:8" x14ac:dyDescent="0.25">
      <c r="A3014">
        <v>3012</v>
      </c>
      <c r="B3014">
        <v>6212</v>
      </c>
      <c r="C3014" t="s">
        <v>3783</v>
      </c>
      <c r="D3014" s="1">
        <v>0</v>
      </c>
      <c r="E3014" s="1">
        <v>0</v>
      </c>
      <c r="F3014" s="1"/>
      <c r="G3014" s="1">
        <v>8433.9926425823905</v>
      </c>
      <c r="H3014" s="1">
        <v>8411.3677754266701</v>
      </c>
    </row>
    <row r="3015" spans="1:8" x14ac:dyDescent="0.25">
      <c r="A3015">
        <v>3013</v>
      </c>
      <c r="B3015">
        <v>5181</v>
      </c>
      <c r="C3015" t="s">
        <v>3631</v>
      </c>
      <c r="D3015" s="1">
        <v>0</v>
      </c>
      <c r="E3015" s="1">
        <v>0</v>
      </c>
      <c r="F3015" s="1"/>
      <c r="G3015" s="1">
        <v>11106.7457388898</v>
      </c>
      <c r="H3015" s="1">
        <v>889.54663334539202</v>
      </c>
    </row>
    <row r="3016" spans="1:8" x14ac:dyDescent="0.25">
      <c r="A3016">
        <v>3014</v>
      </c>
      <c r="B3016">
        <v>6474</v>
      </c>
      <c r="C3016" t="s">
        <v>3864</v>
      </c>
      <c r="D3016" s="1">
        <v>0</v>
      </c>
      <c r="E3016" s="1">
        <v>0</v>
      </c>
      <c r="F3016" s="1"/>
      <c r="G3016" s="1">
        <v>3936.0015320326702</v>
      </c>
      <c r="H3016" s="1">
        <v>0</v>
      </c>
    </row>
    <row r="3017" spans="1:8" x14ac:dyDescent="0.25">
      <c r="A3017">
        <v>3015</v>
      </c>
      <c r="B3017">
        <v>2626</v>
      </c>
      <c r="C3017" t="s">
        <v>3668</v>
      </c>
      <c r="D3017" s="1">
        <v>0</v>
      </c>
      <c r="E3017" s="1">
        <v>0</v>
      </c>
      <c r="F3017" s="1"/>
      <c r="G3017" s="1">
        <v>3607.6139812105698</v>
      </c>
      <c r="H3017" s="1">
        <v>0</v>
      </c>
    </row>
    <row r="3018" spans="1:8" x14ac:dyDescent="0.25">
      <c r="A3018">
        <v>3016</v>
      </c>
      <c r="B3018">
        <v>3602</v>
      </c>
      <c r="C3018" t="s">
        <v>3830</v>
      </c>
      <c r="D3018" s="1">
        <v>0</v>
      </c>
      <c r="E3018" s="1">
        <v>0</v>
      </c>
      <c r="F3018" s="1"/>
      <c r="G3018" s="1">
        <v>4418.1735740944396</v>
      </c>
      <c r="H3018" s="1">
        <v>200.87580381748899</v>
      </c>
    </row>
    <row r="3019" spans="1:8" x14ac:dyDescent="0.25">
      <c r="A3019">
        <v>3017</v>
      </c>
      <c r="B3019">
        <v>3390</v>
      </c>
      <c r="C3019" t="s">
        <v>3655</v>
      </c>
      <c r="D3019" s="1">
        <v>0</v>
      </c>
      <c r="E3019" s="1">
        <v>0</v>
      </c>
      <c r="F3019" s="1"/>
      <c r="G3019" s="1">
        <v>24239.802645670101</v>
      </c>
      <c r="H3019" s="1">
        <v>5321.5913986957503</v>
      </c>
    </row>
    <row r="3020" spans="1:8" x14ac:dyDescent="0.25">
      <c r="A3020">
        <v>3018</v>
      </c>
      <c r="B3020">
        <v>3577</v>
      </c>
      <c r="C3020" t="s">
        <v>3789</v>
      </c>
      <c r="D3020" s="1">
        <v>0</v>
      </c>
      <c r="E3020" s="1">
        <v>0</v>
      </c>
      <c r="F3020" s="1"/>
      <c r="G3020" s="1">
        <v>52237.985757067101</v>
      </c>
      <c r="H3020" s="1">
        <v>657.98862785908898</v>
      </c>
    </row>
    <row r="3021" spans="1:8" x14ac:dyDescent="0.25">
      <c r="A3021">
        <v>3019</v>
      </c>
      <c r="B3021">
        <v>4206</v>
      </c>
      <c r="C3021" t="s">
        <v>3772</v>
      </c>
      <c r="D3021" s="1">
        <v>0</v>
      </c>
      <c r="E3021" s="1">
        <v>0</v>
      </c>
      <c r="F3021" s="1"/>
      <c r="G3021" s="1">
        <v>3972.7876068321798</v>
      </c>
      <c r="H3021" s="1">
        <v>0</v>
      </c>
    </row>
    <row r="3022" spans="1:8" x14ac:dyDescent="0.25">
      <c r="A3022">
        <v>3020</v>
      </c>
      <c r="B3022">
        <v>4154</v>
      </c>
      <c r="C3022" t="s">
        <v>3784</v>
      </c>
      <c r="D3022" s="1">
        <v>0</v>
      </c>
      <c r="E3022" s="1">
        <v>0</v>
      </c>
      <c r="F3022" s="1"/>
      <c r="G3022" s="1">
        <v>2157.7055103722601</v>
      </c>
      <c r="H3022" s="1">
        <v>423.58363189766698</v>
      </c>
    </row>
    <row r="3023" spans="1:8" x14ac:dyDescent="0.25">
      <c r="A3023">
        <v>3021</v>
      </c>
      <c r="B3023">
        <v>3104</v>
      </c>
      <c r="C3023" t="s">
        <v>3787</v>
      </c>
      <c r="D3023" s="1">
        <v>0</v>
      </c>
      <c r="E3023" s="1">
        <v>0</v>
      </c>
      <c r="F3023" s="1"/>
      <c r="G3023" s="1">
        <v>9654.7076543522398</v>
      </c>
      <c r="H3023" s="1">
        <v>0</v>
      </c>
    </row>
    <row r="3024" spans="1:8" x14ac:dyDescent="0.25">
      <c r="A3024">
        <v>3022</v>
      </c>
      <c r="B3024">
        <v>3225</v>
      </c>
      <c r="C3024" t="s">
        <v>3642</v>
      </c>
      <c r="D3024" s="1">
        <v>0</v>
      </c>
      <c r="E3024" s="1">
        <v>0</v>
      </c>
      <c r="F3024" s="1"/>
      <c r="G3024" s="1">
        <v>6934.0024150196696</v>
      </c>
      <c r="H3024" s="1">
        <v>6934.0024150196696</v>
      </c>
    </row>
    <row r="3025" spans="1:8" x14ac:dyDescent="0.25">
      <c r="A3025">
        <v>3023</v>
      </c>
      <c r="B3025">
        <v>3874</v>
      </c>
      <c r="C3025" t="s">
        <v>3839</v>
      </c>
      <c r="D3025" s="1">
        <v>0</v>
      </c>
      <c r="E3025" s="1">
        <v>0</v>
      </c>
      <c r="F3025" s="1"/>
      <c r="G3025" s="1">
        <v>33004.076460595497</v>
      </c>
      <c r="H3025" s="1">
        <v>1889.1980280190501</v>
      </c>
    </row>
    <row r="3026" spans="1:8" x14ac:dyDescent="0.25">
      <c r="A3026">
        <v>3024</v>
      </c>
      <c r="B3026">
        <v>3048</v>
      </c>
      <c r="C3026" t="s">
        <v>3861</v>
      </c>
      <c r="D3026" s="1">
        <v>0</v>
      </c>
      <c r="E3026" s="1">
        <v>0</v>
      </c>
      <c r="F3026" s="1"/>
      <c r="G3026" s="1">
        <v>16836.667847877499</v>
      </c>
      <c r="H3026" s="1">
        <v>74.513190388957995</v>
      </c>
    </row>
    <row r="3027" spans="1:8" x14ac:dyDescent="0.25">
      <c r="A3027">
        <v>3025</v>
      </c>
      <c r="B3027">
        <v>3835</v>
      </c>
      <c r="C3027" t="s">
        <v>3671</v>
      </c>
      <c r="D3027" s="1">
        <v>0</v>
      </c>
      <c r="E3027" s="1">
        <v>0</v>
      </c>
      <c r="F3027" s="1"/>
      <c r="G3027" s="1">
        <v>7864.7250077253402</v>
      </c>
      <c r="H3027" s="1">
        <v>1526.3366700710501</v>
      </c>
    </row>
    <row r="3028" spans="1:8" x14ac:dyDescent="0.25">
      <c r="A3028">
        <v>3026</v>
      </c>
      <c r="B3028">
        <v>2676</v>
      </c>
      <c r="C3028" t="s">
        <v>3739</v>
      </c>
      <c r="D3028" s="1">
        <v>0</v>
      </c>
      <c r="E3028" s="1">
        <v>0</v>
      </c>
      <c r="F3028" s="1"/>
      <c r="G3028" s="1">
        <v>7364.7528948912304</v>
      </c>
      <c r="H3028" s="1">
        <v>0</v>
      </c>
    </row>
    <row r="3029" spans="1:8" x14ac:dyDescent="0.25">
      <c r="A3029">
        <v>3027</v>
      </c>
      <c r="B3029">
        <v>4309</v>
      </c>
      <c r="C3029" t="s">
        <v>3637</v>
      </c>
      <c r="D3029" s="1">
        <v>0</v>
      </c>
      <c r="E3029" s="1">
        <v>0</v>
      </c>
      <c r="F3029" s="1"/>
      <c r="G3029" s="1">
        <v>27343.3572435428</v>
      </c>
      <c r="H3029" s="1">
        <v>615.51921940190505</v>
      </c>
    </row>
    <row r="3030" spans="1:8" x14ac:dyDescent="0.25">
      <c r="A3030">
        <v>3028</v>
      </c>
      <c r="B3030">
        <v>2831</v>
      </c>
      <c r="C3030" t="s">
        <v>3650</v>
      </c>
      <c r="D3030" s="1">
        <v>0</v>
      </c>
      <c r="E3030" s="1">
        <v>0</v>
      </c>
      <c r="F3030" s="1"/>
      <c r="G3030" s="1">
        <v>14603.413634680101</v>
      </c>
      <c r="H3030" s="1">
        <v>235.75328372322599</v>
      </c>
    </row>
    <row r="3031" spans="1:8" x14ac:dyDescent="0.25">
      <c r="A3031">
        <v>3029</v>
      </c>
      <c r="B3031">
        <v>2590</v>
      </c>
      <c r="C3031" t="s">
        <v>3684</v>
      </c>
      <c r="D3031" s="1">
        <v>0</v>
      </c>
      <c r="E3031" s="1">
        <v>0</v>
      </c>
      <c r="F3031" s="1"/>
      <c r="G3031" s="1">
        <v>12732.031985322399</v>
      </c>
      <c r="H3031" s="1">
        <v>0</v>
      </c>
    </row>
    <row r="3032" spans="1:8" x14ac:dyDescent="0.25">
      <c r="A3032">
        <v>3030</v>
      </c>
      <c r="B3032">
        <v>2578</v>
      </c>
      <c r="C3032" t="s">
        <v>3653</v>
      </c>
      <c r="D3032" s="1">
        <v>0</v>
      </c>
      <c r="E3032" s="1">
        <v>0</v>
      </c>
      <c r="F3032" s="1"/>
      <c r="G3032" s="1">
        <v>15531.760882590401</v>
      </c>
      <c r="H3032" s="1">
        <v>345.98528889325399</v>
      </c>
    </row>
    <row r="3033" spans="1:8" x14ac:dyDescent="0.25">
      <c r="A3033">
        <v>3031</v>
      </c>
      <c r="B3033">
        <v>3647</v>
      </c>
      <c r="C3033" t="s">
        <v>3745</v>
      </c>
      <c r="D3033" s="1">
        <v>0</v>
      </c>
      <c r="E3033" s="1">
        <v>0</v>
      </c>
      <c r="F3033" s="1"/>
      <c r="G3033" s="1">
        <v>3440.1789330966899</v>
      </c>
      <c r="H3033" s="1">
        <v>4.89452286454227</v>
      </c>
    </row>
    <row r="3034" spans="1:8" x14ac:dyDescent="0.25">
      <c r="A3034">
        <v>3032</v>
      </c>
      <c r="B3034">
        <v>2715</v>
      </c>
      <c r="C3034" t="s">
        <v>3824</v>
      </c>
      <c r="D3034" s="1">
        <v>0</v>
      </c>
      <c r="E3034" s="1">
        <v>0</v>
      </c>
      <c r="F3034" s="1"/>
      <c r="G3034" s="1">
        <v>5089.5347214490102</v>
      </c>
      <c r="H3034" s="1">
        <v>0</v>
      </c>
    </row>
    <row r="3035" spans="1:8" x14ac:dyDescent="0.25">
      <c r="A3035">
        <v>3033</v>
      </c>
      <c r="B3035">
        <v>3245</v>
      </c>
      <c r="C3035" t="s">
        <v>3632</v>
      </c>
      <c r="D3035" s="1">
        <v>0</v>
      </c>
      <c r="E3035" s="1">
        <v>0</v>
      </c>
      <c r="F3035" s="1"/>
      <c r="G3035" s="1">
        <v>22757.831673111701</v>
      </c>
      <c r="H3035" s="1">
        <v>321.73872317578201</v>
      </c>
    </row>
    <row r="3036" spans="1:8" x14ac:dyDescent="0.25">
      <c r="A3036">
        <v>3034</v>
      </c>
      <c r="B3036">
        <v>3019</v>
      </c>
      <c r="C3036" t="s">
        <v>3760</v>
      </c>
      <c r="D3036" s="1">
        <v>0</v>
      </c>
      <c r="E3036" s="1">
        <v>0</v>
      </c>
      <c r="F3036" s="1"/>
      <c r="G3036" s="1">
        <v>3059.92583700862</v>
      </c>
      <c r="H3036" s="1">
        <v>438.14476806120001</v>
      </c>
    </row>
    <row r="3037" spans="1:8" x14ac:dyDescent="0.25">
      <c r="A3037">
        <v>3035</v>
      </c>
      <c r="B3037">
        <v>2554</v>
      </c>
      <c r="C3037" t="s">
        <v>3802</v>
      </c>
      <c r="D3037" s="1">
        <v>0</v>
      </c>
      <c r="E3037" s="1">
        <v>0</v>
      </c>
      <c r="F3037" s="1"/>
      <c r="G3037" s="1">
        <v>14292.3513655322</v>
      </c>
      <c r="H3037" s="1">
        <v>3147.6744763091501</v>
      </c>
    </row>
    <row r="3038" spans="1:8" x14ac:dyDescent="0.25">
      <c r="A3038">
        <v>3036</v>
      </c>
      <c r="B3038">
        <v>2720</v>
      </c>
      <c r="C3038" t="s">
        <v>3625</v>
      </c>
      <c r="D3038" s="1">
        <v>0</v>
      </c>
      <c r="E3038" s="1">
        <v>0</v>
      </c>
      <c r="F3038" s="1"/>
      <c r="G3038" s="1">
        <v>7797.4444810821196</v>
      </c>
      <c r="H3038" s="1">
        <v>3288.9554722058001</v>
      </c>
    </row>
    <row r="3039" spans="1:8" x14ac:dyDescent="0.25">
      <c r="A3039">
        <v>3037</v>
      </c>
      <c r="B3039">
        <v>4373</v>
      </c>
      <c r="C3039" t="s">
        <v>3679</v>
      </c>
      <c r="D3039" s="1">
        <v>0</v>
      </c>
      <c r="E3039" s="1">
        <v>0</v>
      </c>
      <c r="F3039" s="1"/>
      <c r="G3039" s="1">
        <v>4088.1891539366302</v>
      </c>
      <c r="H3039" s="1">
        <v>786.59863628438904</v>
      </c>
    </row>
    <row r="3040" spans="1:8" x14ac:dyDescent="0.25">
      <c r="A3040">
        <v>3038</v>
      </c>
      <c r="B3040">
        <v>3767</v>
      </c>
      <c r="C3040" t="s">
        <v>3731</v>
      </c>
      <c r="D3040" s="1">
        <v>0</v>
      </c>
      <c r="E3040" s="1">
        <v>0</v>
      </c>
      <c r="F3040" s="1"/>
      <c r="G3040" s="1">
        <v>18019.962663668401</v>
      </c>
      <c r="H3040" s="1">
        <v>1201.94817479684</v>
      </c>
    </row>
    <row r="3041" spans="1:8" x14ac:dyDescent="0.25">
      <c r="A3041">
        <v>3039</v>
      </c>
      <c r="B3041">
        <v>2444</v>
      </c>
      <c r="C3041" t="s">
        <v>3790</v>
      </c>
      <c r="D3041" s="1">
        <v>0</v>
      </c>
      <c r="E3041" s="1">
        <v>0</v>
      </c>
      <c r="F3041" s="1"/>
      <c r="G3041" s="1">
        <v>51915.256219290903</v>
      </c>
      <c r="H3041" s="1">
        <v>8758.0356686798896</v>
      </c>
    </row>
    <row r="3042" spans="1:8" x14ac:dyDescent="0.25">
      <c r="A3042">
        <v>3040</v>
      </c>
      <c r="B3042">
        <v>3036</v>
      </c>
      <c r="C3042" t="s">
        <v>3722</v>
      </c>
      <c r="D3042" s="1">
        <v>0</v>
      </c>
      <c r="E3042" s="1">
        <v>0</v>
      </c>
      <c r="F3042" s="1"/>
      <c r="G3042" s="1">
        <v>6902.91744626331</v>
      </c>
      <c r="H3042" s="1">
        <v>2581.7964842811698</v>
      </c>
    </row>
    <row r="3043" spans="1:8" x14ac:dyDescent="0.25">
      <c r="A3043">
        <v>3041</v>
      </c>
      <c r="B3043">
        <v>2596</v>
      </c>
      <c r="C3043" t="s">
        <v>3747</v>
      </c>
      <c r="D3043" s="1">
        <v>0</v>
      </c>
      <c r="E3043" s="1">
        <v>0</v>
      </c>
      <c r="F3043" s="1"/>
      <c r="G3043" s="1">
        <v>8419.6558789650007</v>
      </c>
      <c r="H3043" s="1">
        <v>0</v>
      </c>
    </row>
    <row r="3044" spans="1:8" x14ac:dyDescent="0.25">
      <c r="A3044">
        <v>3042</v>
      </c>
      <c r="B3044">
        <v>2673</v>
      </c>
      <c r="C3044" t="s">
        <v>3614</v>
      </c>
      <c r="D3044" s="1">
        <v>0</v>
      </c>
      <c r="E3044" s="1">
        <v>0</v>
      </c>
      <c r="F3044" s="1"/>
      <c r="G3044" s="1">
        <v>29669.856249594599</v>
      </c>
      <c r="H3044" s="1">
        <v>11843.464047744201</v>
      </c>
    </row>
    <row r="3045" spans="1:8" x14ac:dyDescent="0.25">
      <c r="A3045">
        <v>3043</v>
      </c>
      <c r="B3045">
        <v>3576</v>
      </c>
      <c r="C3045" t="s">
        <v>3662</v>
      </c>
      <c r="D3045" s="1">
        <v>0</v>
      </c>
      <c r="E3045" s="1">
        <v>0</v>
      </c>
      <c r="F3045" s="1"/>
      <c r="G3045" s="1">
        <v>14846.705026949599</v>
      </c>
      <c r="H3045" s="1">
        <v>321.41053040069602</v>
      </c>
    </row>
    <row r="3046" spans="1:8" x14ac:dyDescent="0.25">
      <c r="A3046">
        <v>3044</v>
      </c>
      <c r="B3046">
        <v>3286</v>
      </c>
      <c r="C3046" t="s">
        <v>3724</v>
      </c>
      <c r="D3046" s="1">
        <v>0</v>
      </c>
      <c r="E3046" s="1">
        <v>0</v>
      </c>
      <c r="F3046" s="1"/>
      <c r="G3046" s="1">
        <v>10589.318175755299</v>
      </c>
      <c r="H3046" s="1">
        <v>19.722637338047399</v>
      </c>
    </row>
    <row r="3047" spans="1:8" x14ac:dyDescent="0.25">
      <c r="A3047">
        <v>3045</v>
      </c>
      <c r="B3047">
        <v>3553</v>
      </c>
      <c r="C3047" t="s">
        <v>3800</v>
      </c>
      <c r="D3047" s="1">
        <v>0</v>
      </c>
      <c r="E3047" s="1">
        <v>0</v>
      </c>
      <c r="F3047" s="1"/>
      <c r="G3047" s="1">
        <v>11969.191793657999</v>
      </c>
      <c r="H3047" s="1">
        <v>246.68101735852599</v>
      </c>
    </row>
    <row r="3048" spans="1:8" x14ac:dyDescent="0.25">
      <c r="A3048">
        <v>3046</v>
      </c>
      <c r="B3048">
        <v>3532</v>
      </c>
      <c r="C3048" t="s">
        <v>3719</v>
      </c>
      <c r="D3048" s="1">
        <v>0</v>
      </c>
      <c r="E3048" s="1">
        <v>0</v>
      </c>
      <c r="F3048" s="1"/>
      <c r="G3048" s="1">
        <v>29488.579435463598</v>
      </c>
      <c r="H3048" s="1">
        <v>5419.4083593596397</v>
      </c>
    </row>
    <row r="3049" spans="1:8" x14ac:dyDescent="0.25">
      <c r="A3049">
        <v>3047</v>
      </c>
      <c r="B3049">
        <v>4130</v>
      </c>
      <c r="C3049" t="s">
        <v>3759</v>
      </c>
      <c r="D3049" s="1">
        <v>0</v>
      </c>
      <c r="E3049" s="1">
        <v>0</v>
      </c>
      <c r="F3049" s="1"/>
      <c r="G3049" s="1">
        <v>11215.1853318994</v>
      </c>
      <c r="H3049" s="1">
        <v>702.83000605089001</v>
      </c>
    </row>
    <row r="3050" spans="1:8" x14ac:dyDescent="0.25">
      <c r="A3050">
        <v>3048</v>
      </c>
      <c r="B3050">
        <v>4117</v>
      </c>
      <c r="C3050" t="s">
        <v>3717</v>
      </c>
      <c r="D3050" s="1">
        <v>0</v>
      </c>
      <c r="E3050" s="1">
        <v>0</v>
      </c>
      <c r="F3050" s="1"/>
      <c r="G3050" s="1">
        <v>30859.724157087901</v>
      </c>
      <c r="H3050" s="1">
        <v>1147.7091723957501</v>
      </c>
    </row>
    <row r="3051" spans="1:8" x14ac:dyDescent="0.25">
      <c r="A3051">
        <v>3049</v>
      </c>
      <c r="B3051">
        <v>4316</v>
      </c>
      <c r="C3051" t="s">
        <v>3623</v>
      </c>
      <c r="D3051" s="1">
        <v>0</v>
      </c>
      <c r="E3051" s="1">
        <v>0</v>
      </c>
      <c r="F3051" s="1"/>
      <c r="G3051" s="1">
        <v>2436.9886785212602</v>
      </c>
      <c r="H3051" s="1">
        <v>757.16277248979497</v>
      </c>
    </row>
    <row r="3052" spans="1:8" x14ac:dyDescent="0.25">
      <c r="A3052">
        <v>3050</v>
      </c>
      <c r="B3052">
        <v>4467</v>
      </c>
      <c r="C3052" t="s">
        <v>3687</v>
      </c>
      <c r="D3052" s="1">
        <v>0</v>
      </c>
      <c r="E3052" s="1">
        <v>0</v>
      </c>
      <c r="F3052" s="1"/>
      <c r="G3052" s="1">
        <v>6924.1000620913901</v>
      </c>
      <c r="H3052" s="1">
        <v>6924.1000620913901</v>
      </c>
    </row>
    <row r="3053" spans="1:8" x14ac:dyDescent="0.25">
      <c r="A3053">
        <v>3051</v>
      </c>
      <c r="B3053">
        <v>203</v>
      </c>
      <c r="C3053" t="s">
        <v>3748</v>
      </c>
      <c r="D3053" s="1">
        <v>0</v>
      </c>
      <c r="E3053" s="1">
        <v>0</v>
      </c>
      <c r="F3053" s="1"/>
      <c r="G3053" s="1">
        <v>6045.3919787105597</v>
      </c>
      <c r="H3053" s="1">
        <v>0</v>
      </c>
    </row>
    <row r="3054" spans="1:8" x14ac:dyDescent="0.25">
      <c r="A3054">
        <v>3052</v>
      </c>
      <c r="B3054">
        <v>384</v>
      </c>
      <c r="C3054" t="s">
        <v>3843</v>
      </c>
      <c r="D3054" s="1">
        <v>0</v>
      </c>
      <c r="E3054" s="1">
        <v>0</v>
      </c>
      <c r="F3054" s="1"/>
      <c r="G3054" s="1">
        <v>4425.4322627241199</v>
      </c>
      <c r="H3054" s="1">
        <v>259.58835360456601</v>
      </c>
    </row>
    <row r="3055" spans="1:8" x14ac:dyDescent="0.25">
      <c r="A3055">
        <v>3053</v>
      </c>
      <c r="B3055">
        <v>2087</v>
      </c>
      <c r="C3055" t="s">
        <v>3675</v>
      </c>
      <c r="D3055" s="1">
        <v>0</v>
      </c>
      <c r="E3055" s="1">
        <v>0</v>
      </c>
      <c r="F3055" s="1"/>
      <c r="G3055" s="1">
        <v>29033.007588872199</v>
      </c>
      <c r="H3055" s="1">
        <v>28861.9133915987</v>
      </c>
    </row>
    <row r="3056" spans="1:8" x14ac:dyDescent="0.25">
      <c r="A3056">
        <v>3054</v>
      </c>
      <c r="B3056">
        <v>1267</v>
      </c>
      <c r="C3056" t="s">
        <v>3761</v>
      </c>
      <c r="D3056" s="1">
        <v>0</v>
      </c>
      <c r="E3056" s="1">
        <v>0</v>
      </c>
      <c r="F3056" s="1"/>
      <c r="G3056" s="1">
        <v>64348.273176434202</v>
      </c>
      <c r="H3056" s="1">
        <v>0</v>
      </c>
    </row>
    <row r="3057" spans="1:8" x14ac:dyDescent="0.25">
      <c r="A3057">
        <v>3055</v>
      </c>
      <c r="B3057">
        <v>1007</v>
      </c>
      <c r="C3057" t="s">
        <v>3781</v>
      </c>
      <c r="D3057" s="1">
        <v>0</v>
      </c>
      <c r="E3057" s="1">
        <v>0</v>
      </c>
      <c r="F3057" s="1"/>
      <c r="G3057" s="1">
        <v>31398.3782459416</v>
      </c>
      <c r="H3057" s="1">
        <v>28457.014271419401</v>
      </c>
    </row>
    <row r="3058" spans="1:8" x14ac:dyDescent="0.25">
      <c r="A3058">
        <v>3056</v>
      </c>
      <c r="B3058">
        <v>246</v>
      </c>
      <c r="C3058" t="s">
        <v>3786</v>
      </c>
      <c r="D3058" s="1">
        <v>0</v>
      </c>
      <c r="E3058" s="1">
        <v>0</v>
      </c>
      <c r="F3058" s="1"/>
      <c r="G3058" s="1">
        <v>6415.5953780603604</v>
      </c>
      <c r="H3058" s="1">
        <v>219.13138386854601</v>
      </c>
    </row>
    <row r="3059" spans="1:8" x14ac:dyDescent="0.25">
      <c r="A3059">
        <v>3057</v>
      </c>
      <c r="B3059">
        <v>647</v>
      </c>
      <c r="C3059" t="s">
        <v>3607</v>
      </c>
      <c r="D3059" s="1">
        <v>0</v>
      </c>
      <c r="E3059" s="1">
        <v>0</v>
      </c>
      <c r="F3059" s="1"/>
      <c r="G3059" s="1">
        <v>5817.7227533838704</v>
      </c>
      <c r="H3059" s="1">
        <v>68.940442212166204</v>
      </c>
    </row>
    <row r="3060" spans="1:8" x14ac:dyDescent="0.25">
      <c r="A3060">
        <v>3058</v>
      </c>
      <c r="B3060">
        <v>657</v>
      </c>
      <c r="C3060" t="s">
        <v>3854</v>
      </c>
      <c r="D3060" s="1">
        <v>0</v>
      </c>
      <c r="E3060" s="1">
        <v>0</v>
      </c>
      <c r="F3060" s="1"/>
      <c r="G3060" s="1">
        <v>7201.0302861417904</v>
      </c>
      <c r="H3060" s="1">
        <v>423.06498064125202</v>
      </c>
    </row>
    <row r="3061" spans="1:8" x14ac:dyDescent="0.25">
      <c r="A3061">
        <v>3059</v>
      </c>
      <c r="B3061">
        <v>873</v>
      </c>
      <c r="C3061" t="s">
        <v>3633</v>
      </c>
      <c r="D3061" s="1">
        <v>0</v>
      </c>
      <c r="E3061" s="1">
        <v>0</v>
      </c>
      <c r="F3061" s="1"/>
      <c r="G3061" s="1">
        <v>28754.286436851999</v>
      </c>
      <c r="H3061" s="1">
        <v>669.11993027755295</v>
      </c>
    </row>
    <row r="3062" spans="1:8" x14ac:dyDescent="0.25">
      <c r="A3062">
        <v>3060</v>
      </c>
      <c r="B3062">
        <v>1657</v>
      </c>
      <c r="C3062" t="s">
        <v>3713</v>
      </c>
      <c r="D3062" s="1">
        <v>0</v>
      </c>
      <c r="E3062" s="1">
        <v>0</v>
      </c>
      <c r="F3062" s="1"/>
      <c r="G3062" s="1">
        <v>6821.8423663162803</v>
      </c>
      <c r="H3062" s="1">
        <v>20.5740803809067</v>
      </c>
    </row>
    <row r="3063" spans="1:8" x14ac:dyDescent="0.25">
      <c r="A3063">
        <v>3061</v>
      </c>
      <c r="B3063">
        <v>401</v>
      </c>
      <c r="C3063" t="s">
        <v>3770</v>
      </c>
      <c r="D3063" s="1">
        <v>0</v>
      </c>
      <c r="E3063" s="1">
        <v>0</v>
      </c>
      <c r="F3063" s="1"/>
      <c r="G3063" s="1">
        <v>11983.0785720806</v>
      </c>
      <c r="H3063" s="1">
        <v>49.007247501574099</v>
      </c>
    </row>
    <row r="3064" spans="1:8" x14ac:dyDescent="0.25">
      <c r="A3064">
        <v>3062</v>
      </c>
      <c r="B3064">
        <v>1372</v>
      </c>
      <c r="C3064" t="s">
        <v>3619</v>
      </c>
      <c r="D3064" s="1">
        <v>0</v>
      </c>
      <c r="E3064" s="1">
        <v>0</v>
      </c>
      <c r="F3064" s="1"/>
      <c r="G3064" s="1">
        <v>19434.6301565842</v>
      </c>
      <c r="H3064" s="1">
        <v>205.109683499933</v>
      </c>
    </row>
    <row r="3065" spans="1:8" x14ac:dyDescent="0.25">
      <c r="A3065">
        <v>3063</v>
      </c>
      <c r="B3065">
        <v>1606</v>
      </c>
      <c r="C3065" t="s">
        <v>3857</v>
      </c>
      <c r="D3065" s="1">
        <v>0</v>
      </c>
      <c r="E3065" s="1">
        <v>0</v>
      </c>
      <c r="F3065" s="1"/>
      <c r="G3065" s="1">
        <v>32032.636975296198</v>
      </c>
      <c r="H3065" s="1">
        <v>3722.9416310444299</v>
      </c>
    </row>
    <row r="3066" spans="1:8" x14ac:dyDescent="0.25">
      <c r="A3066">
        <v>3064</v>
      </c>
      <c r="B3066">
        <v>1457</v>
      </c>
      <c r="C3066" t="s">
        <v>3709</v>
      </c>
      <c r="D3066" s="1">
        <v>0</v>
      </c>
      <c r="E3066" s="1">
        <v>0</v>
      </c>
      <c r="F3066" s="1"/>
      <c r="G3066" s="1">
        <v>7855.3011910738396</v>
      </c>
      <c r="H3066" s="1">
        <v>110.34518634893099</v>
      </c>
    </row>
    <row r="3067" spans="1:8" x14ac:dyDescent="0.25">
      <c r="A3067">
        <v>3065</v>
      </c>
      <c r="B3067">
        <v>1178</v>
      </c>
      <c r="C3067" t="s">
        <v>3711</v>
      </c>
      <c r="D3067" s="1">
        <v>0</v>
      </c>
      <c r="E3067" s="1">
        <v>0</v>
      </c>
      <c r="F3067" s="1"/>
      <c r="G3067" s="1">
        <v>6850.8117118211203</v>
      </c>
      <c r="H3067" s="1">
        <v>16.003081992052898</v>
      </c>
    </row>
    <row r="3068" spans="1:8" x14ac:dyDescent="0.25">
      <c r="A3068">
        <v>3066</v>
      </c>
      <c r="B3068">
        <v>1629</v>
      </c>
      <c r="C3068" t="s">
        <v>3694</v>
      </c>
      <c r="D3068" s="1">
        <v>0</v>
      </c>
      <c r="E3068" s="1">
        <v>0</v>
      </c>
      <c r="F3068" s="1"/>
      <c r="G3068" s="1">
        <v>8566.8846640416796</v>
      </c>
      <c r="H3068" s="1">
        <v>0</v>
      </c>
    </row>
    <row r="3069" spans="1:8" x14ac:dyDescent="0.25">
      <c r="A3069">
        <v>3067</v>
      </c>
      <c r="B3069">
        <v>1192</v>
      </c>
      <c r="C3069" t="s">
        <v>3741</v>
      </c>
      <c r="D3069" s="1">
        <v>0</v>
      </c>
      <c r="E3069" s="1">
        <v>0</v>
      </c>
      <c r="F3069" s="1"/>
      <c r="G3069" s="1">
        <v>4245.2309631144699</v>
      </c>
      <c r="H3069" s="1">
        <v>293.97366807585303</v>
      </c>
    </row>
    <row r="3070" spans="1:8" x14ac:dyDescent="0.25">
      <c r="A3070">
        <v>3068</v>
      </c>
      <c r="B3070">
        <v>1196</v>
      </c>
      <c r="C3070" t="s">
        <v>1623</v>
      </c>
      <c r="D3070" s="1">
        <v>0</v>
      </c>
      <c r="E3070" s="1">
        <v>0</v>
      </c>
      <c r="F3070" s="1">
        <v>1</v>
      </c>
      <c r="G3070" s="1">
        <v>13059.0746968478</v>
      </c>
      <c r="H3070" s="1">
        <v>290.36037938246898</v>
      </c>
    </row>
    <row r="3071" spans="1:8" x14ac:dyDescent="0.25">
      <c r="A3071">
        <v>3069</v>
      </c>
      <c r="B3071">
        <v>1213</v>
      </c>
      <c r="C3071" t="s">
        <v>3707</v>
      </c>
      <c r="D3071" s="1">
        <v>0</v>
      </c>
      <c r="E3071" s="1">
        <v>0</v>
      </c>
      <c r="F3071" s="1"/>
      <c r="G3071" s="1">
        <v>1173.8688872955199</v>
      </c>
      <c r="H3071" s="1">
        <v>191.52879094701399</v>
      </c>
    </row>
    <row r="3072" spans="1:8" x14ac:dyDescent="0.25">
      <c r="A3072">
        <v>3070</v>
      </c>
      <c r="B3072">
        <v>1370</v>
      </c>
      <c r="C3072" t="s">
        <v>3635</v>
      </c>
      <c r="D3072" s="1">
        <v>0</v>
      </c>
      <c r="E3072" s="1">
        <v>0</v>
      </c>
      <c r="F3072" s="1"/>
      <c r="G3072" s="1">
        <v>61312.072679136698</v>
      </c>
      <c r="H3072" s="1">
        <v>3783.6742546028599</v>
      </c>
    </row>
    <row r="3073" spans="1:8" x14ac:dyDescent="0.25">
      <c r="A3073">
        <v>3071</v>
      </c>
      <c r="B3073">
        <v>461</v>
      </c>
      <c r="C3073" t="s">
        <v>3791</v>
      </c>
      <c r="D3073" s="1">
        <v>0</v>
      </c>
      <c r="E3073" s="1">
        <v>0</v>
      </c>
      <c r="F3073" s="1"/>
      <c r="G3073" s="1">
        <v>4020.7494673845299</v>
      </c>
      <c r="H3073" s="1">
        <v>160.27416777166201</v>
      </c>
    </row>
    <row r="3074" spans="1:8" x14ac:dyDescent="0.25">
      <c r="A3074">
        <v>3072</v>
      </c>
      <c r="B3074">
        <v>1383</v>
      </c>
      <c r="C3074" t="s">
        <v>3660</v>
      </c>
      <c r="D3074" s="1">
        <v>0</v>
      </c>
      <c r="E3074" s="1">
        <v>0</v>
      </c>
      <c r="F3074" s="1"/>
      <c r="G3074" s="1">
        <v>19539.8717554658</v>
      </c>
      <c r="H3074" s="1">
        <v>1354.29408633762</v>
      </c>
    </row>
    <row r="3075" spans="1:8" x14ac:dyDescent="0.25">
      <c r="A3075">
        <v>3073</v>
      </c>
      <c r="B3075">
        <v>1981</v>
      </c>
      <c r="C3075" t="s">
        <v>3740</v>
      </c>
      <c r="D3075" s="1">
        <v>0</v>
      </c>
      <c r="E3075" s="1">
        <v>0</v>
      </c>
      <c r="F3075" s="1"/>
      <c r="G3075" s="1">
        <v>23764.0700700876</v>
      </c>
      <c r="H3075" s="1">
        <v>23764.0700700876</v>
      </c>
    </row>
    <row r="3076" spans="1:8" x14ac:dyDescent="0.25">
      <c r="A3076">
        <v>3074</v>
      </c>
      <c r="B3076">
        <v>11</v>
      </c>
      <c r="C3076" t="s">
        <v>3664</v>
      </c>
      <c r="D3076" s="1">
        <v>0</v>
      </c>
      <c r="E3076" s="1">
        <v>0</v>
      </c>
      <c r="F3076" s="1"/>
      <c r="G3076" s="1">
        <v>3452.7209670365801</v>
      </c>
      <c r="H3076" s="1">
        <v>3452.7209670365801</v>
      </c>
    </row>
    <row r="3077" spans="1:8" x14ac:dyDescent="0.25">
      <c r="A3077">
        <v>3075</v>
      </c>
      <c r="B3077">
        <v>504</v>
      </c>
      <c r="C3077" t="s">
        <v>3752</v>
      </c>
      <c r="D3077" s="1">
        <v>0</v>
      </c>
      <c r="E3077" s="1">
        <v>0</v>
      </c>
      <c r="F3077" s="1"/>
      <c r="G3077" s="1">
        <v>29949.934434754199</v>
      </c>
      <c r="H3077" s="1">
        <v>0</v>
      </c>
    </row>
    <row r="3078" spans="1:8" x14ac:dyDescent="0.25">
      <c r="A3078">
        <v>3076</v>
      </c>
      <c r="B3078">
        <v>1587</v>
      </c>
      <c r="C3078" t="s">
        <v>3658</v>
      </c>
      <c r="D3078" s="1">
        <v>0</v>
      </c>
      <c r="E3078" s="1">
        <v>0</v>
      </c>
      <c r="F3078" s="1"/>
      <c r="G3078" s="1">
        <v>27546.072815812899</v>
      </c>
      <c r="H3078" s="1">
        <v>4.5720448354046397</v>
      </c>
    </row>
    <row r="3079" spans="1:8" x14ac:dyDescent="0.25">
      <c r="A3079">
        <v>3077</v>
      </c>
      <c r="B3079">
        <v>1298</v>
      </c>
      <c r="C3079" t="s">
        <v>3681</v>
      </c>
      <c r="D3079" s="1">
        <v>0</v>
      </c>
      <c r="E3079" s="1">
        <v>0</v>
      </c>
      <c r="F3079" s="1"/>
      <c r="G3079" s="1">
        <v>11837.4511870154</v>
      </c>
      <c r="H3079" s="1">
        <v>2092.6975128352701</v>
      </c>
    </row>
    <row r="3080" spans="1:8" x14ac:dyDescent="0.25">
      <c r="A3080">
        <v>3078</v>
      </c>
      <c r="B3080" t="s">
        <v>3872</v>
      </c>
      <c r="D3080" s="1">
        <v>5408.3372896675828</v>
      </c>
      <c r="E3080" s="1">
        <v>1.9767386904438904E-2</v>
      </c>
      <c r="F3080" s="1">
        <v>273599</v>
      </c>
      <c r="G3080" s="1">
        <v>58321257.808027692</v>
      </c>
      <c r="H3080" s="1">
        <v>41945885.469324589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36A5F-76F5-4ACF-AC2C-4BBE9C0F2921}">
  <sheetPr>
    <tabColor rgb="FF00338D"/>
    <pageSetUpPr fitToPage="1"/>
  </sheetPr>
  <dimension ref="A2:H85"/>
  <sheetViews>
    <sheetView showGridLines="0" tabSelected="1" zoomScale="80" zoomScaleNormal="80" zoomScaleSheetLayoutView="62" workbookViewId="0">
      <selection activeCell="F34" sqref="F34"/>
    </sheetView>
  </sheetViews>
  <sheetFormatPr defaultRowHeight="15" x14ac:dyDescent="0.25"/>
  <cols>
    <col min="1" max="1" width="2.7109375" customWidth="1"/>
    <col min="2" max="2" width="34.85546875" customWidth="1"/>
    <col min="3" max="3" width="28.28515625" customWidth="1"/>
    <col min="4" max="4" width="22.140625" bestFit="1" customWidth="1"/>
    <col min="5" max="5" width="45.140625" bestFit="1" customWidth="1"/>
    <col min="6" max="6" width="12.7109375" customWidth="1"/>
  </cols>
  <sheetData>
    <row r="2" spans="2:8" ht="28.5" x14ac:dyDescent="0.45">
      <c r="B2" s="32" t="s">
        <v>4533</v>
      </c>
    </row>
    <row r="3" spans="2:8" ht="13.9" customHeight="1" x14ac:dyDescent="0.25">
      <c r="B3" t="s">
        <v>4459</v>
      </c>
    </row>
    <row r="4" spans="2:8" ht="6" customHeight="1" x14ac:dyDescent="0.25">
      <c r="B4" s="33"/>
      <c r="C4" s="33"/>
      <c r="D4" s="33"/>
      <c r="E4" s="33"/>
      <c r="F4" s="33"/>
      <c r="G4" s="33"/>
      <c r="H4" s="33"/>
    </row>
    <row r="6" spans="2:8" ht="15.75" x14ac:dyDescent="0.25">
      <c r="B6" s="69" t="s">
        <v>4467</v>
      </c>
    </row>
    <row r="7" spans="2:8" ht="15.75" x14ac:dyDescent="0.25">
      <c r="B7" s="72"/>
      <c r="C7" s="73" t="s">
        <v>4468</v>
      </c>
      <c r="D7" s="67"/>
      <c r="E7" s="67"/>
    </row>
    <row r="8" spans="2:8" ht="15.75" x14ac:dyDescent="0.25">
      <c r="B8" s="79" t="s">
        <v>4525</v>
      </c>
      <c r="C8" s="76">
        <f>SUMIFS('2021 Certified EVM Plan'!G:G,'2021 Certified EVM Plan'!H:H,"&gt;0")</f>
        <v>1055.747159090909</v>
      </c>
      <c r="D8" s="67"/>
      <c r="E8" s="67"/>
    </row>
    <row r="9" spans="2:8" ht="15.75" x14ac:dyDescent="0.25">
      <c r="B9" s="80" t="s">
        <v>3895</v>
      </c>
      <c r="C9" s="77">
        <f>SUMIFS('2021 Certified EVM Plan'!G:G,'2021 Certified EVM Plan'!J:J,"&gt;0")</f>
        <v>252.48674242424244</v>
      </c>
      <c r="D9" s="67"/>
      <c r="E9" s="67"/>
    </row>
    <row r="10" spans="2:8" ht="15.75" x14ac:dyDescent="0.25">
      <c r="B10" s="81" t="s">
        <v>3896</v>
      </c>
      <c r="C10" s="78">
        <f>SUMIFS('2021 Certified EVM Plan'!G:G,'2021 Certified EVM Plan'!K:K,"&gt;0")</f>
        <v>441.09962121212135</v>
      </c>
      <c r="D10" s="67"/>
      <c r="E10" s="67"/>
    </row>
    <row r="11" spans="2:8" ht="15.75" x14ac:dyDescent="0.25">
      <c r="B11" s="74" t="s">
        <v>3897</v>
      </c>
      <c r="C11" s="75">
        <f>SUM(C8:C10)</f>
        <v>1749.3335227272728</v>
      </c>
      <c r="D11" s="67"/>
      <c r="E11" s="67"/>
    </row>
    <row r="12" spans="2:8" ht="15.75" x14ac:dyDescent="0.25">
      <c r="B12" s="67"/>
      <c r="C12" s="67"/>
      <c r="D12" s="67"/>
      <c r="E12" s="67"/>
    </row>
    <row r="13" spans="2:8" ht="15.75" hidden="1" x14ac:dyDescent="0.25">
      <c r="B13" s="69" t="s">
        <v>4493</v>
      </c>
      <c r="C13" s="67" t="s">
        <v>4508</v>
      </c>
      <c r="D13" s="67" t="s">
        <v>4509</v>
      </c>
      <c r="E13" s="67" t="s">
        <v>4510</v>
      </c>
    </row>
    <row r="14" spans="2:8" ht="31.5" hidden="1" x14ac:dyDescent="0.25">
      <c r="B14" s="39"/>
      <c r="C14" s="40" t="s">
        <v>4494</v>
      </c>
      <c r="D14" s="39" t="s">
        <v>4505</v>
      </c>
      <c r="E14" s="40" t="s">
        <v>4495</v>
      </c>
    </row>
    <row r="15" spans="2:8" ht="15.75" hidden="1" x14ac:dyDescent="0.25">
      <c r="B15" s="68" t="s">
        <v>3897</v>
      </c>
      <c r="C15" s="70">
        <f>'PI In Progress Mileage Details'!B28</f>
        <v>3.9714962600000003</v>
      </c>
      <c r="D15" s="70">
        <f>'PI In Progress Mileage Details'!C28</f>
        <v>19.125793998066971</v>
      </c>
      <c r="E15" s="70">
        <f>'PI In Progress Mileage Details'!D28</f>
        <v>151.71083528597126</v>
      </c>
    </row>
    <row r="16" spans="2:8" ht="15.75" hidden="1" x14ac:dyDescent="0.25">
      <c r="B16" s="67"/>
      <c r="C16" s="67"/>
      <c r="D16" s="67"/>
      <c r="E16" s="67"/>
    </row>
    <row r="17" spans="2:5" ht="15.75" hidden="1" x14ac:dyDescent="0.25">
      <c r="B17" s="69" t="s">
        <v>4523</v>
      </c>
      <c r="C17" s="67" t="s">
        <v>4511</v>
      </c>
      <c r="D17" s="67"/>
      <c r="E17" s="67"/>
    </row>
    <row r="18" spans="2:5" ht="31.5" hidden="1" x14ac:dyDescent="0.25">
      <c r="B18" s="39"/>
      <c r="C18" s="71" t="s">
        <v>4496</v>
      </c>
      <c r="D18" s="67"/>
      <c r="E18" s="67"/>
    </row>
    <row r="19" spans="2:5" ht="15.75" hidden="1" x14ac:dyDescent="0.25">
      <c r="B19" s="68" t="s">
        <v>3897</v>
      </c>
      <c r="C19" s="70">
        <f>'PI Complete Milage Details'!B28</f>
        <v>26.175695860000001</v>
      </c>
      <c r="D19" s="67"/>
      <c r="E19" s="67"/>
    </row>
    <row r="20" spans="2:5" ht="15.75" hidden="1" x14ac:dyDescent="0.25">
      <c r="B20" s="67"/>
      <c r="C20" s="67"/>
      <c r="D20" s="67"/>
      <c r="E20" s="67"/>
    </row>
    <row r="21" spans="2:5" ht="15.75" hidden="1" x14ac:dyDescent="0.25">
      <c r="B21" s="69" t="s">
        <v>4497</v>
      </c>
      <c r="C21" s="67" t="s">
        <v>4512</v>
      </c>
      <c r="D21" s="67"/>
      <c r="E21" s="67"/>
    </row>
    <row r="22" spans="2:5" ht="31.5" hidden="1" x14ac:dyDescent="0.25">
      <c r="B22" s="39"/>
      <c r="C22" s="40" t="s">
        <v>4500</v>
      </c>
      <c r="D22" s="39" t="s">
        <v>4498</v>
      </c>
      <c r="E22" s="40" t="s">
        <v>4499</v>
      </c>
    </row>
    <row r="23" spans="2:5" ht="15.75" hidden="1" x14ac:dyDescent="0.25">
      <c r="B23" s="68" t="s">
        <v>3897</v>
      </c>
      <c r="C23" s="70">
        <f>'WV Ready Mileage Details'!B28</f>
        <v>12.52669004</v>
      </c>
      <c r="D23" s="70">
        <f>'WV Ready Mileage Details'!C28</f>
        <v>8.0930952482891758</v>
      </c>
      <c r="E23" s="70">
        <f>'WV Ready Mileage Details'!D28</f>
        <v>8.4130525373864362</v>
      </c>
    </row>
    <row r="24" spans="2:5" ht="15.75" hidden="1" x14ac:dyDescent="0.25">
      <c r="B24" s="67"/>
      <c r="C24" s="67"/>
      <c r="D24" s="67"/>
      <c r="E24" s="67"/>
    </row>
    <row r="25" spans="2:5" ht="15.75" hidden="1" x14ac:dyDescent="0.25">
      <c r="B25" s="69" t="s">
        <v>4504</v>
      </c>
      <c r="C25" s="67"/>
      <c r="D25" s="67"/>
      <c r="E25" s="67"/>
    </row>
    <row r="26" spans="2:5" ht="31.5" hidden="1" x14ac:dyDescent="0.25">
      <c r="B26" s="39"/>
      <c r="C26" s="40" t="s">
        <v>4501</v>
      </c>
      <c r="D26" s="39" t="s">
        <v>4502</v>
      </c>
      <c r="E26" s="40" t="s">
        <v>4503</v>
      </c>
    </row>
    <row r="27" spans="2:5" ht="15.75" hidden="1" x14ac:dyDescent="0.25">
      <c r="B27" s="68" t="s">
        <v>3897</v>
      </c>
      <c r="C27" s="70">
        <f>'WV Pass Mileage Details'!B11</f>
        <v>4.4768982499999996</v>
      </c>
      <c r="D27" s="70">
        <f>'WV Pass Mileage Details'!C11</f>
        <v>2.3546323400000002</v>
      </c>
      <c r="E27" s="70">
        <f>'WV Pass Mileage Details'!D11</f>
        <v>6.2603929199999993</v>
      </c>
    </row>
    <row r="28" spans="2:5" hidden="1" x14ac:dyDescent="0.25"/>
    <row r="84" spans="1:1" x14ac:dyDescent="0.25">
      <c r="A84">
        <v>8134.8677087729702</v>
      </c>
    </row>
    <row r="85" spans="1:1" x14ac:dyDescent="0.25">
      <c r="A85">
        <v>2500</v>
      </c>
    </row>
  </sheetData>
  <pageMargins left="0.7" right="0.7" top="0.75" bottom="0.75" header="0.3" footer="0.3"/>
  <pageSetup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76DED-7B6A-4091-979D-71F633C46386}">
  <sheetPr>
    <tabColor rgb="FF00338D"/>
    <pageSetUpPr fitToPage="1"/>
  </sheetPr>
  <dimension ref="B1:M95"/>
  <sheetViews>
    <sheetView showGridLines="0" zoomScaleNormal="100" zoomScaleSheetLayoutView="70" workbookViewId="0">
      <pane ySplit="3" topLeftCell="A4" activePane="bottomLeft" state="frozen"/>
      <selection pane="bottomLeft" activeCell="Q23" sqref="Q23"/>
    </sheetView>
  </sheetViews>
  <sheetFormatPr defaultRowHeight="15" x14ac:dyDescent="0.25"/>
  <cols>
    <col min="1" max="1" width="2.7109375" customWidth="1"/>
    <col min="2" max="2" width="6.28515625" hidden="1" customWidth="1"/>
    <col min="3" max="3" width="16.28515625" bestFit="1" customWidth="1"/>
    <col min="4" max="4" width="25.28515625" hidden="1" customWidth="1"/>
    <col min="5" max="5" width="9.28515625" hidden="1" customWidth="1"/>
    <col min="6" max="6" width="39.28515625" bestFit="1" customWidth="1"/>
    <col min="7" max="7" width="19.7109375" customWidth="1"/>
    <col min="8" max="8" width="22" hidden="1" customWidth="1"/>
    <col min="9" max="9" width="24.5703125" hidden="1" customWidth="1"/>
    <col min="10" max="11" width="24.7109375" hidden="1" customWidth="1"/>
    <col min="12" max="12" width="19.28515625" hidden="1" customWidth="1"/>
    <col min="13" max="13" width="25" hidden="1" customWidth="1"/>
    <col min="14" max="14" width="0" hidden="1" customWidth="1"/>
  </cols>
  <sheetData>
    <row r="1" spans="2:13" ht="174" hidden="1" customHeight="1" x14ac:dyDescent="0.25">
      <c r="B1" s="38" t="str">
        <f>INDEX('Workbook Description'!$D$32:$D$43,MATCH(B$3,'Workbook Description'!$C$32:$C$43,0))</f>
        <v>Region where CPZ is located.</v>
      </c>
      <c r="C1" s="38" t="str">
        <f>INDEX('Workbook Description'!$D$32:$D$43,MATCH(C$3,'Workbook Description'!$C$32:$C$43,0))</f>
        <v>Division where CPZ is located.</v>
      </c>
      <c r="D1" s="38" t="str">
        <f>INDEX('Workbook Description'!$D$32:$D$43,MATCH(D$3,'Workbook Description'!$C$32:$C$43,0))</f>
        <v>Name of Circuit.</v>
      </c>
      <c r="E1" s="38" t="str">
        <f>INDEX('Workbook Description'!$D$32:$D$43,MATCH(E$3,'Workbook Description'!$C$32:$C$43,0))</f>
        <v>Unique ID for each Circuit Protection Zone.</v>
      </c>
      <c r="F1" s="38" t="str">
        <f>INDEX('Workbook Description'!$D$32:$D$43,MATCH(F$3,'Workbook Description'!$C$32:$C$43,0))</f>
        <v>Circuit Protection Zone Name</v>
      </c>
      <c r="G1" s="38" t="e">
        <f>INDEX('Workbook Description'!$D$32:$D$43,MATCH(G$3,'Workbook Description'!$C$32:$C$43,0))</f>
        <v>#N/A</v>
      </c>
      <c r="H1" s="38" t="str">
        <f>INDEX('Workbook Description'!$D$32:$D$43,MATCH(H$3,'Workbook Description'!$C$32:$C$43,0))</f>
        <v>Indicator if CPZ is a part of the WGC No Regrets Mileage.</v>
      </c>
      <c r="I1" s="38" t="str">
        <f>INDEX('Workbook Description'!$D$32:$D$43,MATCH(I$3,'Workbook Description'!$C$32:$C$43,0))</f>
        <v>Indicator if CPZ is part of 2021 plan.</v>
      </c>
      <c r="J1" s="38" t="str">
        <f>INDEX('Workbook Description'!$D$32:$D$43,MATCH(J$3,'Workbook Description'!$C$32:$C$43,0))</f>
        <v>Indicator if CPZ is a part of the Commitments Mileage.</v>
      </c>
      <c r="K1" s="38" t="str">
        <f>INDEX('Workbook Description'!$D$32:$D$43,MATCH(K$3,'Workbook Description'!$C$32:$C$43,0))</f>
        <v>Indicator if CPZ is a part of the Additional Optimized Mileage.</v>
      </c>
      <c r="L1" s="38" t="str">
        <f>INDEX('Workbook Description'!$D$32:$D$43,MATCH(L$3,'Workbook Description'!$C$32:$C$43,0))</f>
        <v>CPZ bucketed according total risk.</v>
      </c>
      <c r="M1" s="38" t="str">
        <f>INDEX('Workbook Description'!$D$32:$D$43,MATCH(M$3,'Workbook Description'!$C$32:$C$43,0))</f>
        <v>Available risk on the CPZ .</v>
      </c>
    </row>
    <row r="2" spans="2:13" ht="18" customHeight="1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2:13" ht="21.75" customHeight="1" x14ac:dyDescent="0.25">
      <c r="B3" s="18" t="s">
        <v>3900</v>
      </c>
      <c r="C3" s="18" t="s">
        <v>3901</v>
      </c>
      <c r="D3" s="18" t="s">
        <v>3902</v>
      </c>
      <c r="E3" s="18" t="s">
        <v>3903</v>
      </c>
      <c r="F3" s="18" t="s">
        <v>3904</v>
      </c>
      <c r="G3" s="18" t="s">
        <v>4524</v>
      </c>
      <c r="H3" s="18" t="s">
        <v>3935</v>
      </c>
      <c r="I3" s="18" t="s">
        <v>3936</v>
      </c>
      <c r="J3" s="18" t="s">
        <v>3898</v>
      </c>
      <c r="K3" s="18" t="s">
        <v>4453</v>
      </c>
      <c r="L3" s="18" t="s">
        <v>3940</v>
      </c>
      <c r="M3" s="18" t="s">
        <v>3941</v>
      </c>
    </row>
    <row r="4" spans="2:13" x14ac:dyDescent="0.25">
      <c r="B4" s="3" t="s">
        <v>964</v>
      </c>
      <c r="C4" s="3" t="s">
        <v>3945</v>
      </c>
      <c r="D4" s="3" t="s">
        <v>1289</v>
      </c>
      <c r="E4" s="3">
        <v>6060</v>
      </c>
      <c r="F4" s="3" t="s">
        <v>1420</v>
      </c>
      <c r="G4" s="3">
        <v>22.707386363636367</v>
      </c>
      <c r="H4" s="30">
        <v>1</v>
      </c>
      <c r="I4" s="3">
        <v>1</v>
      </c>
      <c r="J4" s="3">
        <v>0</v>
      </c>
      <c r="K4" s="31">
        <v>0</v>
      </c>
      <c r="L4" s="3" t="s">
        <v>4440</v>
      </c>
      <c r="M4" s="3">
        <v>18.580252530857596</v>
      </c>
    </row>
    <row r="5" spans="2:13" x14ac:dyDescent="0.25">
      <c r="B5" s="3" t="s">
        <v>8</v>
      </c>
      <c r="C5" s="3" t="s">
        <v>3946</v>
      </c>
      <c r="D5" s="3" t="s">
        <v>11</v>
      </c>
      <c r="E5" s="3">
        <v>3901</v>
      </c>
      <c r="F5" s="3" t="s">
        <v>12</v>
      </c>
      <c r="G5" s="3">
        <v>37.269128787878792</v>
      </c>
      <c r="H5" s="30">
        <v>0</v>
      </c>
      <c r="I5" s="3">
        <v>1</v>
      </c>
      <c r="J5" s="3">
        <v>0</v>
      </c>
      <c r="K5" s="31">
        <v>1</v>
      </c>
      <c r="L5" s="3" t="s">
        <v>4440</v>
      </c>
      <c r="M5" s="3">
        <v>25.258936567751999</v>
      </c>
    </row>
    <row r="6" spans="2:13" x14ac:dyDescent="0.25">
      <c r="B6" s="3" t="s">
        <v>1672</v>
      </c>
      <c r="C6" s="3" t="s">
        <v>3947</v>
      </c>
      <c r="D6" s="3" t="s">
        <v>1824</v>
      </c>
      <c r="E6" s="3">
        <v>2763</v>
      </c>
      <c r="F6" s="3" t="s">
        <v>1927</v>
      </c>
      <c r="G6" s="3">
        <v>26.660984848484851</v>
      </c>
      <c r="H6" s="30">
        <v>1</v>
      </c>
      <c r="I6" s="3">
        <v>1</v>
      </c>
      <c r="J6" s="3">
        <v>0</v>
      </c>
      <c r="K6" s="31">
        <v>0</v>
      </c>
      <c r="L6" s="3" t="s">
        <v>4440</v>
      </c>
      <c r="M6" s="3">
        <v>24.82256168897953</v>
      </c>
    </row>
    <row r="7" spans="2:13" x14ac:dyDescent="0.25">
      <c r="B7" s="3" t="s">
        <v>964</v>
      </c>
      <c r="C7" s="3" t="s">
        <v>3948</v>
      </c>
      <c r="D7" s="3" t="s">
        <v>1017</v>
      </c>
      <c r="E7" s="3">
        <v>6600</v>
      </c>
      <c r="F7" s="3" t="s">
        <v>1018</v>
      </c>
      <c r="G7" s="3">
        <v>10.432575757575759</v>
      </c>
      <c r="H7" s="30">
        <v>1</v>
      </c>
      <c r="I7" s="3">
        <v>1</v>
      </c>
      <c r="J7" s="3">
        <v>0</v>
      </c>
      <c r="K7" s="31">
        <v>0</v>
      </c>
      <c r="L7" s="3" t="s">
        <v>4440</v>
      </c>
      <c r="M7" s="3">
        <v>10.825675623092675</v>
      </c>
    </row>
    <row r="8" spans="2:13" x14ac:dyDescent="0.25">
      <c r="B8" s="3" t="s">
        <v>964</v>
      </c>
      <c r="C8" s="3" t="s">
        <v>3948</v>
      </c>
      <c r="D8" s="3" t="s">
        <v>965</v>
      </c>
      <c r="E8" s="3">
        <v>6356</v>
      </c>
      <c r="F8" s="3" t="s">
        <v>1339</v>
      </c>
      <c r="G8" s="3">
        <v>11.285037878787881</v>
      </c>
      <c r="H8" s="30">
        <v>1</v>
      </c>
      <c r="I8" s="3">
        <v>1</v>
      </c>
      <c r="J8" s="3">
        <v>0</v>
      </c>
      <c r="K8" s="31">
        <v>0</v>
      </c>
      <c r="L8" s="3" t="s">
        <v>4440</v>
      </c>
      <c r="M8" s="3">
        <v>26.839953138241544</v>
      </c>
    </row>
    <row r="9" spans="2:13" x14ac:dyDescent="0.25">
      <c r="B9" s="3" t="s">
        <v>539</v>
      </c>
      <c r="C9" s="3" t="s">
        <v>3949</v>
      </c>
      <c r="D9" s="3" t="s">
        <v>599</v>
      </c>
      <c r="E9" s="3">
        <v>1601</v>
      </c>
      <c r="F9" s="3" t="s">
        <v>600</v>
      </c>
      <c r="G9" s="3">
        <v>16.162689393939395</v>
      </c>
      <c r="H9" s="30">
        <v>1</v>
      </c>
      <c r="I9" s="3">
        <v>1</v>
      </c>
      <c r="J9" s="3">
        <v>0</v>
      </c>
      <c r="K9" s="31">
        <v>0</v>
      </c>
      <c r="L9" s="3" t="s">
        <v>4440</v>
      </c>
      <c r="M9" s="3">
        <v>41.501634870804658</v>
      </c>
    </row>
    <row r="10" spans="2:13" x14ac:dyDescent="0.25">
      <c r="B10" s="3" t="s">
        <v>539</v>
      </c>
      <c r="C10" s="3" t="s">
        <v>3949</v>
      </c>
      <c r="D10" s="3" t="s">
        <v>548</v>
      </c>
      <c r="E10" s="3">
        <v>3547</v>
      </c>
      <c r="F10" s="3" t="s">
        <v>549</v>
      </c>
      <c r="G10" s="3">
        <v>21.158901515151516</v>
      </c>
      <c r="H10" s="30">
        <v>0</v>
      </c>
      <c r="I10" s="3">
        <v>1</v>
      </c>
      <c r="J10" s="3">
        <v>0</v>
      </c>
      <c r="K10" s="31">
        <v>1</v>
      </c>
      <c r="L10" s="3" t="s">
        <v>4440</v>
      </c>
      <c r="M10" s="3">
        <v>8.0280400608240381</v>
      </c>
    </row>
    <row r="11" spans="2:13" x14ac:dyDescent="0.25">
      <c r="B11" s="3" t="s">
        <v>8</v>
      </c>
      <c r="C11" s="3" t="s">
        <v>3946</v>
      </c>
      <c r="D11" s="3" t="s">
        <v>335</v>
      </c>
      <c r="E11" s="3">
        <v>5504</v>
      </c>
      <c r="F11" s="3" t="s">
        <v>360</v>
      </c>
      <c r="G11" s="3">
        <v>51.46988636363637</v>
      </c>
      <c r="H11" s="30">
        <v>1</v>
      </c>
      <c r="I11" s="3">
        <v>1</v>
      </c>
      <c r="J11" s="3">
        <v>0</v>
      </c>
      <c r="K11" s="31">
        <v>0</v>
      </c>
      <c r="L11" s="3" t="s">
        <v>4440</v>
      </c>
      <c r="M11" s="3">
        <v>42.093914122646638</v>
      </c>
    </row>
    <row r="12" spans="2:13" x14ac:dyDescent="0.25">
      <c r="B12" s="3" t="s">
        <v>539</v>
      </c>
      <c r="C12" s="3" t="s">
        <v>3949</v>
      </c>
      <c r="D12" s="3" t="s">
        <v>747</v>
      </c>
      <c r="E12" s="3">
        <v>2237</v>
      </c>
      <c r="F12" s="3" t="s">
        <v>776</v>
      </c>
      <c r="G12" s="3">
        <v>45.432765151515149</v>
      </c>
      <c r="H12" s="30">
        <v>1</v>
      </c>
      <c r="I12" s="3">
        <v>1</v>
      </c>
      <c r="J12" s="3">
        <v>0</v>
      </c>
      <c r="K12" s="31">
        <v>0</v>
      </c>
      <c r="L12" s="3" t="s">
        <v>4440</v>
      </c>
      <c r="M12" s="3">
        <v>20.46313547349223</v>
      </c>
    </row>
    <row r="13" spans="2:13" x14ac:dyDescent="0.25">
      <c r="B13" s="3" t="s">
        <v>8</v>
      </c>
      <c r="C13" s="3" t="s">
        <v>3946</v>
      </c>
      <c r="D13" s="3" t="s">
        <v>211</v>
      </c>
      <c r="E13" s="3">
        <v>3079</v>
      </c>
      <c r="F13" s="3" t="s">
        <v>212</v>
      </c>
      <c r="G13" s="3">
        <v>48.436553030303031</v>
      </c>
      <c r="H13" s="30">
        <v>0</v>
      </c>
      <c r="I13" s="3">
        <v>1</v>
      </c>
      <c r="J13" s="3">
        <v>0</v>
      </c>
      <c r="K13" s="31">
        <v>1</v>
      </c>
      <c r="L13" s="3" t="s">
        <v>4440</v>
      </c>
      <c r="M13" s="3">
        <v>27.443037849911963</v>
      </c>
    </row>
    <row r="14" spans="2:13" x14ac:dyDescent="0.25">
      <c r="B14" s="3" t="s">
        <v>539</v>
      </c>
      <c r="C14" s="3" t="s">
        <v>3949</v>
      </c>
      <c r="D14" s="3" t="s">
        <v>199</v>
      </c>
      <c r="E14" s="3">
        <v>5557</v>
      </c>
      <c r="F14" s="3" t="s">
        <v>200</v>
      </c>
      <c r="G14" s="3">
        <v>19.80662878787879</v>
      </c>
      <c r="H14" s="30">
        <v>0</v>
      </c>
      <c r="I14" s="3">
        <v>1</v>
      </c>
      <c r="J14" s="3">
        <v>0</v>
      </c>
      <c r="K14" s="31">
        <v>1</v>
      </c>
      <c r="L14" s="3" t="s">
        <v>4440</v>
      </c>
      <c r="M14" s="3">
        <v>9.1991117507322393</v>
      </c>
    </row>
    <row r="15" spans="2:13" x14ac:dyDescent="0.25">
      <c r="B15" s="3" t="s">
        <v>1672</v>
      </c>
      <c r="C15" s="3" t="s">
        <v>3947</v>
      </c>
      <c r="D15" s="3" t="s">
        <v>1824</v>
      </c>
      <c r="E15" s="3">
        <v>1973</v>
      </c>
      <c r="F15" s="3" t="s">
        <v>1825</v>
      </c>
      <c r="G15" s="3">
        <v>10.147348484848484</v>
      </c>
      <c r="H15" s="30">
        <v>0</v>
      </c>
      <c r="I15" s="3">
        <v>1</v>
      </c>
      <c r="J15" s="3">
        <v>0</v>
      </c>
      <c r="K15" s="31">
        <v>1</v>
      </c>
      <c r="L15" s="3" t="s">
        <v>4440</v>
      </c>
      <c r="M15" s="3">
        <v>15.936958949541632</v>
      </c>
    </row>
    <row r="16" spans="2:13" x14ac:dyDescent="0.25">
      <c r="B16" s="3" t="s">
        <v>8</v>
      </c>
      <c r="C16" s="3" t="s">
        <v>3946</v>
      </c>
      <c r="D16" s="3" t="s">
        <v>18</v>
      </c>
      <c r="E16" s="3">
        <v>2248</v>
      </c>
      <c r="F16" s="3" t="s">
        <v>136</v>
      </c>
      <c r="G16" s="3">
        <v>40.398674242424249</v>
      </c>
      <c r="H16" s="30">
        <v>1</v>
      </c>
      <c r="I16" s="3">
        <v>1</v>
      </c>
      <c r="J16" s="3">
        <v>0</v>
      </c>
      <c r="K16" s="31">
        <v>0</v>
      </c>
      <c r="L16" s="3" t="s">
        <v>4440</v>
      </c>
      <c r="M16" s="3">
        <v>33.071731625356179</v>
      </c>
    </row>
    <row r="17" spans="2:13" x14ac:dyDescent="0.25">
      <c r="B17" s="3" t="s">
        <v>539</v>
      </c>
      <c r="C17" s="3" t="s">
        <v>3949</v>
      </c>
      <c r="D17" s="3" t="s">
        <v>625</v>
      </c>
      <c r="E17" s="3">
        <v>3638</v>
      </c>
      <c r="F17" s="3" t="s">
        <v>626</v>
      </c>
      <c r="G17" s="3">
        <v>14.049431818181818</v>
      </c>
      <c r="H17" s="30">
        <v>1</v>
      </c>
      <c r="I17" s="3">
        <v>1</v>
      </c>
      <c r="J17" s="3">
        <v>0</v>
      </c>
      <c r="K17" s="31">
        <v>0</v>
      </c>
      <c r="L17" s="3" t="s">
        <v>4440</v>
      </c>
      <c r="M17" s="3">
        <v>37.077234718982481</v>
      </c>
    </row>
    <row r="18" spans="2:13" x14ac:dyDescent="0.25">
      <c r="B18" s="3" t="s">
        <v>539</v>
      </c>
      <c r="C18" s="3" t="s">
        <v>3949</v>
      </c>
      <c r="D18" s="3" t="s">
        <v>585</v>
      </c>
      <c r="E18" s="3">
        <v>4317</v>
      </c>
      <c r="F18" s="3" t="s">
        <v>608</v>
      </c>
      <c r="G18" s="3">
        <v>25.57405303030303</v>
      </c>
      <c r="H18" s="30">
        <v>1</v>
      </c>
      <c r="I18" s="3">
        <v>1</v>
      </c>
      <c r="J18" s="3">
        <v>0</v>
      </c>
      <c r="K18" s="31">
        <v>0</v>
      </c>
      <c r="L18" s="3" t="s">
        <v>4440</v>
      </c>
      <c r="M18" s="3">
        <v>21.625323372093202</v>
      </c>
    </row>
    <row r="19" spans="2:13" x14ac:dyDescent="0.25">
      <c r="B19" s="3" t="s">
        <v>964</v>
      </c>
      <c r="C19" s="3" t="s">
        <v>3948</v>
      </c>
      <c r="D19" s="3" t="s">
        <v>1022</v>
      </c>
      <c r="E19" s="3">
        <v>3596</v>
      </c>
      <c r="F19" s="3" t="s">
        <v>1023</v>
      </c>
      <c r="G19" s="3">
        <v>18.277462121212121</v>
      </c>
      <c r="H19" s="30">
        <v>1</v>
      </c>
      <c r="I19" s="3">
        <v>1</v>
      </c>
      <c r="J19" s="3">
        <v>0</v>
      </c>
      <c r="K19" s="31">
        <v>0</v>
      </c>
      <c r="L19" s="3" t="s">
        <v>4440</v>
      </c>
      <c r="M19" s="3">
        <v>18.946417996254056</v>
      </c>
    </row>
    <row r="20" spans="2:13" x14ac:dyDescent="0.25">
      <c r="B20" s="3" t="s">
        <v>8</v>
      </c>
      <c r="C20" s="3" t="s">
        <v>3946</v>
      </c>
      <c r="D20" s="3" t="s">
        <v>182</v>
      </c>
      <c r="E20" s="3">
        <v>3716</v>
      </c>
      <c r="F20" s="3" t="s">
        <v>190</v>
      </c>
      <c r="G20" s="3">
        <v>23.673863636363638</v>
      </c>
      <c r="H20" s="30">
        <v>1</v>
      </c>
      <c r="I20" s="3">
        <v>1</v>
      </c>
      <c r="J20" s="3">
        <v>0</v>
      </c>
      <c r="K20" s="31">
        <v>0</v>
      </c>
      <c r="L20" s="3" t="s">
        <v>4440</v>
      </c>
      <c r="M20" s="3">
        <v>34.076075679434545</v>
      </c>
    </row>
    <row r="21" spans="2:13" x14ac:dyDescent="0.25">
      <c r="B21" s="3" t="s">
        <v>539</v>
      </c>
      <c r="C21" s="3" t="s">
        <v>3949</v>
      </c>
      <c r="D21" s="3" t="s">
        <v>599</v>
      </c>
      <c r="E21" s="3">
        <v>5783</v>
      </c>
      <c r="F21" s="3" t="s">
        <v>618</v>
      </c>
      <c r="G21" s="3">
        <v>16.63068181818182</v>
      </c>
      <c r="H21" s="30">
        <v>1</v>
      </c>
      <c r="I21" s="3">
        <v>1</v>
      </c>
      <c r="J21" s="3">
        <v>0</v>
      </c>
      <c r="K21" s="31">
        <v>0</v>
      </c>
      <c r="L21" s="3" t="s">
        <v>4440</v>
      </c>
      <c r="M21" s="3">
        <v>50.92742553821941</v>
      </c>
    </row>
    <row r="22" spans="2:13" x14ac:dyDescent="0.25">
      <c r="B22" s="3" t="s">
        <v>539</v>
      </c>
      <c r="C22" s="3" t="s">
        <v>3949</v>
      </c>
      <c r="D22" s="3" t="s">
        <v>599</v>
      </c>
      <c r="E22" s="3">
        <v>662</v>
      </c>
      <c r="F22" s="3" t="s">
        <v>664</v>
      </c>
      <c r="G22" s="3">
        <v>10.721401515151516</v>
      </c>
      <c r="H22" s="30">
        <v>1</v>
      </c>
      <c r="I22" s="3">
        <v>1</v>
      </c>
      <c r="J22" s="3">
        <v>0</v>
      </c>
      <c r="K22" s="31">
        <v>0</v>
      </c>
      <c r="L22" s="3" t="s">
        <v>4440</v>
      </c>
      <c r="M22" s="3">
        <v>17.030043187450818</v>
      </c>
    </row>
    <row r="23" spans="2:13" x14ac:dyDescent="0.25">
      <c r="B23" s="3" t="s">
        <v>2906</v>
      </c>
      <c r="C23" s="3" t="s">
        <v>3950</v>
      </c>
      <c r="D23" s="3" t="s">
        <v>2948</v>
      </c>
      <c r="E23" s="3">
        <v>3568</v>
      </c>
      <c r="F23" s="3" t="s">
        <v>3133</v>
      </c>
      <c r="G23" s="3">
        <v>34.09943181818182</v>
      </c>
      <c r="H23" s="30">
        <v>0</v>
      </c>
      <c r="I23" s="3">
        <v>1</v>
      </c>
      <c r="J23" s="3">
        <v>0</v>
      </c>
      <c r="K23" s="31">
        <v>1</v>
      </c>
      <c r="L23" s="3" t="s">
        <v>4440</v>
      </c>
      <c r="M23" s="3">
        <v>13.069757322884323</v>
      </c>
    </row>
    <row r="24" spans="2:13" x14ac:dyDescent="0.25">
      <c r="B24" s="3" t="s">
        <v>539</v>
      </c>
      <c r="C24" s="3" t="s">
        <v>3949</v>
      </c>
      <c r="D24" s="3" t="s">
        <v>667</v>
      </c>
      <c r="E24" s="3">
        <v>39</v>
      </c>
      <c r="F24" s="3" t="s">
        <v>706</v>
      </c>
      <c r="G24" s="3">
        <v>28.916856060606062</v>
      </c>
      <c r="H24" s="30">
        <v>1</v>
      </c>
      <c r="I24" s="3">
        <v>1</v>
      </c>
      <c r="J24" s="3">
        <v>0</v>
      </c>
      <c r="K24" s="31">
        <v>0</v>
      </c>
      <c r="L24" s="3" t="s">
        <v>4440</v>
      </c>
      <c r="M24" s="3">
        <v>18.942339914686873</v>
      </c>
    </row>
    <row r="25" spans="2:13" x14ac:dyDescent="0.25">
      <c r="B25" s="3" t="s">
        <v>1672</v>
      </c>
      <c r="C25" s="3" t="s">
        <v>3951</v>
      </c>
      <c r="D25" s="3" t="s">
        <v>1762</v>
      </c>
      <c r="E25" s="3">
        <v>4967</v>
      </c>
      <c r="F25" s="3" t="s">
        <v>1900</v>
      </c>
      <c r="G25" s="3">
        <v>39.558143939393943</v>
      </c>
      <c r="H25" s="30">
        <v>1</v>
      </c>
      <c r="I25" s="3">
        <v>1</v>
      </c>
      <c r="J25" s="3">
        <v>0</v>
      </c>
      <c r="K25" s="31">
        <v>0</v>
      </c>
      <c r="L25" s="3" t="s">
        <v>4440</v>
      </c>
      <c r="M25" s="3">
        <v>22.875320114933199</v>
      </c>
    </row>
    <row r="26" spans="2:13" x14ac:dyDescent="0.25">
      <c r="B26" s="3" t="s">
        <v>8</v>
      </c>
      <c r="C26" s="3" t="s">
        <v>3946</v>
      </c>
      <c r="D26" s="3" t="s">
        <v>335</v>
      </c>
      <c r="E26" s="3">
        <v>5121</v>
      </c>
      <c r="F26" s="3" t="s">
        <v>357</v>
      </c>
      <c r="G26" s="3">
        <v>27.679734848484848</v>
      </c>
      <c r="H26" s="30">
        <v>1</v>
      </c>
      <c r="I26" s="3">
        <v>1</v>
      </c>
      <c r="J26" s="3">
        <v>0</v>
      </c>
      <c r="K26" s="31">
        <v>0</v>
      </c>
      <c r="L26" s="3" t="s">
        <v>4440</v>
      </c>
      <c r="M26" s="3">
        <v>18.314446871344135</v>
      </c>
    </row>
    <row r="27" spans="2:13" x14ac:dyDescent="0.25">
      <c r="B27" s="3" t="s">
        <v>964</v>
      </c>
      <c r="C27" s="3" t="s">
        <v>3952</v>
      </c>
      <c r="D27" s="3" t="s">
        <v>1130</v>
      </c>
      <c r="E27" s="3">
        <v>7148</v>
      </c>
      <c r="F27" s="3" t="s">
        <v>1168</v>
      </c>
      <c r="G27" s="3">
        <v>20.595265151515154</v>
      </c>
      <c r="H27" s="30">
        <v>0</v>
      </c>
      <c r="I27" s="3">
        <v>1</v>
      </c>
      <c r="J27" s="3">
        <v>0</v>
      </c>
      <c r="K27" s="31">
        <v>1</v>
      </c>
      <c r="L27" s="3" t="s">
        <v>4440</v>
      </c>
      <c r="M27" s="3">
        <v>7.9553268443437117</v>
      </c>
    </row>
    <row r="28" spans="2:13" x14ac:dyDescent="0.25">
      <c r="B28" s="3" t="s">
        <v>8</v>
      </c>
      <c r="C28" s="3" t="s">
        <v>3946</v>
      </c>
      <c r="D28" s="3" t="s">
        <v>108</v>
      </c>
      <c r="E28" s="3">
        <v>3018</v>
      </c>
      <c r="F28" s="3" t="s">
        <v>166</v>
      </c>
      <c r="G28" s="3">
        <v>19.366666666666667</v>
      </c>
      <c r="H28" s="30">
        <v>0</v>
      </c>
      <c r="I28" s="3">
        <v>1</v>
      </c>
      <c r="J28" s="3">
        <v>0</v>
      </c>
      <c r="K28" s="31">
        <v>1</v>
      </c>
      <c r="L28" s="3" t="s">
        <v>4440</v>
      </c>
      <c r="M28" s="3">
        <v>3.7589693060198912</v>
      </c>
    </row>
    <row r="29" spans="2:13" x14ac:dyDescent="0.25">
      <c r="B29" s="3" t="s">
        <v>1672</v>
      </c>
      <c r="C29" s="3" t="s">
        <v>3947</v>
      </c>
      <c r="D29" s="3" t="s">
        <v>1859</v>
      </c>
      <c r="E29" s="3">
        <v>3795</v>
      </c>
      <c r="F29" s="3" t="s">
        <v>1860</v>
      </c>
      <c r="G29" s="3">
        <v>39.245643939393943</v>
      </c>
      <c r="H29" s="30">
        <v>1</v>
      </c>
      <c r="I29" s="3">
        <v>1</v>
      </c>
      <c r="J29" s="3">
        <v>0</v>
      </c>
      <c r="K29" s="31">
        <v>0</v>
      </c>
      <c r="L29" s="3" t="s">
        <v>4440</v>
      </c>
      <c r="M29" s="3">
        <v>51.84480557717108</v>
      </c>
    </row>
    <row r="30" spans="2:13" x14ac:dyDescent="0.25">
      <c r="B30" s="3" t="s">
        <v>8</v>
      </c>
      <c r="C30" s="3" t="s">
        <v>3953</v>
      </c>
      <c r="D30" s="3" t="s">
        <v>170</v>
      </c>
      <c r="E30" s="3">
        <v>4403</v>
      </c>
      <c r="F30" s="3" t="s">
        <v>171</v>
      </c>
      <c r="G30" s="3">
        <v>24.803598484848489</v>
      </c>
      <c r="H30" s="30">
        <v>1</v>
      </c>
      <c r="I30" s="3">
        <v>1</v>
      </c>
      <c r="J30" s="3">
        <v>0</v>
      </c>
      <c r="K30" s="31">
        <v>0</v>
      </c>
      <c r="L30" s="3" t="s">
        <v>4440</v>
      </c>
      <c r="M30" s="3">
        <v>57.912516871051018</v>
      </c>
    </row>
    <row r="31" spans="2:13" x14ac:dyDescent="0.25">
      <c r="B31" s="3" t="s">
        <v>964</v>
      </c>
      <c r="C31" s="3" t="s">
        <v>3948</v>
      </c>
      <c r="D31" s="3" t="s">
        <v>1331</v>
      </c>
      <c r="E31" s="3">
        <v>4918</v>
      </c>
      <c r="F31" s="3" t="s">
        <v>1332</v>
      </c>
      <c r="G31" s="3">
        <v>25.158143939393938</v>
      </c>
      <c r="H31" s="30">
        <v>0</v>
      </c>
      <c r="I31" s="3">
        <v>1</v>
      </c>
      <c r="J31" s="3">
        <v>0</v>
      </c>
      <c r="K31" s="31">
        <v>1</v>
      </c>
      <c r="L31" s="3" t="s">
        <v>4440</v>
      </c>
      <c r="M31" s="3">
        <v>4.4347371482687681</v>
      </c>
    </row>
    <row r="32" spans="2:13" x14ac:dyDescent="0.25">
      <c r="B32" s="3" t="s">
        <v>964</v>
      </c>
      <c r="C32" s="3" t="s">
        <v>3948</v>
      </c>
      <c r="D32" s="3" t="s">
        <v>1081</v>
      </c>
      <c r="E32" s="3">
        <v>9323</v>
      </c>
      <c r="F32" s="3" t="s">
        <v>1416</v>
      </c>
      <c r="G32" s="3">
        <v>4.8422348484848481</v>
      </c>
      <c r="H32" s="30">
        <v>0</v>
      </c>
      <c r="I32" s="3">
        <v>1</v>
      </c>
      <c r="J32" s="3">
        <v>0</v>
      </c>
      <c r="K32" s="31">
        <v>1</v>
      </c>
      <c r="L32" s="3" t="s">
        <v>4440</v>
      </c>
      <c r="M32" s="3">
        <v>2.5451621489114604</v>
      </c>
    </row>
    <row r="33" spans="2:13" x14ac:dyDescent="0.25">
      <c r="B33" s="3" t="s">
        <v>539</v>
      </c>
      <c r="C33" s="3" t="s">
        <v>3949</v>
      </c>
      <c r="D33" s="3" t="s">
        <v>667</v>
      </c>
      <c r="E33" s="3">
        <v>2436</v>
      </c>
      <c r="F33" s="3" t="s">
        <v>773</v>
      </c>
      <c r="G33" s="3">
        <v>31.305492424242427</v>
      </c>
      <c r="H33" s="30">
        <v>0</v>
      </c>
      <c r="I33" s="3">
        <v>1</v>
      </c>
      <c r="J33" s="3">
        <v>0</v>
      </c>
      <c r="K33" s="31">
        <v>1</v>
      </c>
      <c r="L33" s="3" t="s">
        <v>4440</v>
      </c>
      <c r="M33" s="3">
        <v>6.9272570958236921</v>
      </c>
    </row>
    <row r="34" spans="2:13" x14ac:dyDescent="0.25">
      <c r="B34" s="3" t="s">
        <v>8</v>
      </c>
      <c r="C34" s="3" t="s">
        <v>3946</v>
      </c>
      <c r="D34" s="3" t="s">
        <v>228</v>
      </c>
      <c r="E34" s="3">
        <v>1508</v>
      </c>
      <c r="F34" s="3" t="s">
        <v>232</v>
      </c>
      <c r="G34" s="3">
        <v>10.930303030303032</v>
      </c>
      <c r="H34" s="30">
        <v>0</v>
      </c>
      <c r="I34" s="3">
        <v>1</v>
      </c>
      <c r="J34" s="3">
        <v>0</v>
      </c>
      <c r="K34" s="31">
        <v>1</v>
      </c>
      <c r="L34" s="3" t="s">
        <v>4440</v>
      </c>
      <c r="M34" s="3">
        <v>13.873620935127509</v>
      </c>
    </row>
    <row r="35" spans="2:13" x14ac:dyDescent="0.25">
      <c r="B35" s="3" t="s">
        <v>964</v>
      </c>
      <c r="C35" s="3" t="s">
        <v>3948</v>
      </c>
      <c r="D35" s="3" t="s">
        <v>1066</v>
      </c>
      <c r="E35" s="3">
        <v>2529</v>
      </c>
      <c r="F35" s="3" t="s">
        <v>1125</v>
      </c>
      <c r="G35" s="3">
        <v>14.713257575757577</v>
      </c>
      <c r="H35" s="30">
        <v>1</v>
      </c>
      <c r="I35" s="3">
        <v>1</v>
      </c>
      <c r="J35" s="3">
        <v>0</v>
      </c>
      <c r="K35" s="31">
        <v>0</v>
      </c>
      <c r="L35" s="3" t="s">
        <v>4440</v>
      </c>
      <c r="M35" s="3">
        <v>9.2214786924884464</v>
      </c>
    </row>
    <row r="36" spans="2:13" x14ac:dyDescent="0.25">
      <c r="B36" s="3" t="s">
        <v>8</v>
      </c>
      <c r="C36" s="3" t="s">
        <v>3946</v>
      </c>
      <c r="D36" s="3" t="s">
        <v>148</v>
      </c>
      <c r="E36" s="3">
        <v>749</v>
      </c>
      <c r="F36" s="3" t="s">
        <v>260</v>
      </c>
      <c r="G36" s="3">
        <v>24.946780303030305</v>
      </c>
      <c r="H36" s="30">
        <v>0</v>
      </c>
      <c r="I36" s="3">
        <v>1</v>
      </c>
      <c r="J36" s="3">
        <v>0</v>
      </c>
      <c r="K36" s="31">
        <v>1</v>
      </c>
      <c r="L36" s="3" t="s">
        <v>4440</v>
      </c>
      <c r="M36" s="3">
        <v>8.8686413422319585</v>
      </c>
    </row>
    <row r="37" spans="2:13" x14ac:dyDescent="0.25">
      <c r="B37" s="3" t="s">
        <v>8</v>
      </c>
      <c r="C37" s="3" t="s">
        <v>3946</v>
      </c>
      <c r="D37" s="3" t="s">
        <v>23</v>
      </c>
      <c r="E37" s="3">
        <v>3848</v>
      </c>
      <c r="F37" s="3" t="s">
        <v>285</v>
      </c>
      <c r="G37" s="3">
        <v>25.839583333333334</v>
      </c>
      <c r="H37" s="30">
        <v>1</v>
      </c>
      <c r="I37" s="3">
        <v>1</v>
      </c>
      <c r="J37" s="3">
        <v>0</v>
      </c>
      <c r="K37" s="31">
        <v>0</v>
      </c>
      <c r="L37" s="3" t="s">
        <v>4440</v>
      </c>
      <c r="M37" s="3">
        <v>26.030210423004092</v>
      </c>
    </row>
    <row r="38" spans="2:13" x14ac:dyDescent="0.25">
      <c r="B38" s="3" t="s">
        <v>539</v>
      </c>
      <c r="C38" s="3" t="s">
        <v>3949</v>
      </c>
      <c r="D38" s="3" t="s">
        <v>667</v>
      </c>
      <c r="E38" s="3">
        <v>3510</v>
      </c>
      <c r="F38" s="3" t="s">
        <v>712</v>
      </c>
      <c r="G38" s="3">
        <v>32.829356060606067</v>
      </c>
      <c r="H38" s="30">
        <v>0</v>
      </c>
      <c r="I38" s="3">
        <v>1</v>
      </c>
      <c r="J38" s="3">
        <v>0</v>
      </c>
      <c r="K38" s="31">
        <v>1</v>
      </c>
      <c r="L38" s="3" t="s">
        <v>4440</v>
      </c>
      <c r="M38" s="3">
        <v>12.829984421280503</v>
      </c>
    </row>
    <row r="39" spans="2:13" x14ac:dyDescent="0.25">
      <c r="B39" s="3" t="s">
        <v>8</v>
      </c>
      <c r="C39" s="3" t="s">
        <v>3946</v>
      </c>
      <c r="D39" s="3" t="s">
        <v>228</v>
      </c>
      <c r="E39" s="3">
        <v>1789</v>
      </c>
      <c r="F39" s="3" t="s">
        <v>229</v>
      </c>
      <c r="G39" s="3">
        <v>5.6606060606060611</v>
      </c>
      <c r="H39" s="30">
        <v>0</v>
      </c>
      <c r="I39" s="3">
        <v>1</v>
      </c>
      <c r="J39" s="3">
        <v>0</v>
      </c>
      <c r="K39" s="31">
        <v>1</v>
      </c>
      <c r="L39" s="3" t="s">
        <v>4440</v>
      </c>
      <c r="M39" s="3">
        <v>9.090153138624407</v>
      </c>
    </row>
    <row r="40" spans="2:13" x14ac:dyDescent="0.25">
      <c r="B40" s="3" t="s">
        <v>964</v>
      </c>
      <c r="C40" s="3" t="s">
        <v>3948</v>
      </c>
      <c r="D40" s="3" t="s">
        <v>1401</v>
      </c>
      <c r="E40" s="3">
        <v>6519</v>
      </c>
      <c r="F40" s="3" t="s">
        <v>1570</v>
      </c>
      <c r="G40" s="3">
        <v>25.116477272727277</v>
      </c>
      <c r="H40" s="30">
        <v>1</v>
      </c>
      <c r="I40" s="3">
        <v>1</v>
      </c>
      <c r="J40" s="3">
        <v>0</v>
      </c>
      <c r="K40" s="31">
        <v>0</v>
      </c>
      <c r="L40" s="3" t="s">
        <v>4440</v>
      </c>
      <c r="M40" s="3">
        <v>11.307719412476962</v>
      </c>
    </row>
    <row r="41" spans="2:13" x14ac:dyDescent="0.25">
      <c r="B41" s="3" t="s">
        <v>964</v>
      </c>
      <c r="C41" s="3" t="s">
        <v>3948</v>
      </c>
      <c r="D41" s="3" t="s">
        <v>967</v>
      </c>
      <c r="E41" s="3">
        <v>1520</v>
      </c>
      <c r="F41" s="3" t="s">
        <v>1120</v>
      </c>
      <c r="G41" s="3">
        <v>26.035606060606064</v>
      </c>
      <c r="H41" s="30">
        <v>0</v>
      </c>
      <c r="I41" s="3">
        <v>1</v>
      </c>
      <c r="J41" s="3">
        <v>0</v>
      </c>
      <c r="K41" s="31">
        <v>1</v>
      </c>
      <c r="L41" s="3" t="s">
        <v>4440</v>
      </c>
      <c r="M41" s="3">
        <v>4.3044504600319105</v>
      </c>
    </row>
    <row r="42" spans="2:13" x14ac:dyDescent="0.25">
      <c r="B42" s="3" t="s">
        <v>2195</v>
      </c>
      <c r="C42" s="3" t="s">
        <v>3962</v>
      </c>
      <c r="D42" s="3" t="s">
        <v>2249</v>
      </c>
      <c r="E42" s="3">
        <v>1416</v>
      </c>
      <c r="F42" s="3" t="s">
        <v>2319</v>
      </c>
      <c r="G42" s="3">
        <v>7.5284090909090917</v>
      </c>
      <c r="H42" s="30">
        <v>0</v>
      </c>
      <c r="I42" s="3">
        <v>1</v>
      </c>
      <c r="J42" s="3">
        <v>1</v>
      </c>
      <c r="K42" s="31">
        <v>0</v>
      </c>
      <c r="L42" s="3" t="s">
        <v>4445</v>
      </c>
      <c r="M42" s="3">
        <v>0.12641137108175815</v>
      </c>
    </row>
    <row r="43" spans="2:13" x14ac:dyDescent="0.25">
      <c r="B43" s="3" t="s">
        <v>964</v>
      </c>
      <c r="C43" s="3" t="s">
        <v>3952</v>
      </c>
      <c r="D43" s="3" t="s">
        <v>1209</v>
      </c>
      <c r="E43" s="3">
        <v>2778</v>
      </c>
      <c r="F43" s="3" t="s">
        <v>1319</v>
      </c>
      <c r="G43" s="3">
        <v>11.127840909090908</v>
      </c>
      <c r="H43" s="30">
        <v>1</v>
      </c>
      <c r="I43" s="3">
        <v>1</v>
      </c>
      <c r="J43" s="3">
        <v>0</v>
      </c>
      <c r="K43" s="31">
        <v>0</v>
      </c>
      <c r="L43" s="3" t="s">
        <v>4440</v>
      </c>
      <c r="M43" s="3">
        <v>9.952160567449873</v>
      </c>
    </row>
    <row r="44" spans="2:13" x14ac:dyDescent="0.25">
      <c r="B44" s="3" t="s">
        <v>539</v>
      </c>
      <c r="C44" s="3" t="s">
        <v>3949</v>
      </c>
      <c r="D44" s="3" t="s">
        <v>684</v>
      </c>
      <c r="E44" s="3">
        <v>864</v>
      </c>
      <c r="F44" s="3" t="s">
        <v>685</v>
      </c>
      <c r="G44" s="3">
        <v>39.974242424242426</v>
      </c>
      <c r="H44" s="30">
        <v>1</v>
      </c>
      <c r="I44" s="3">
        <v>1</v>
      </c>
      <c r="J44" s="3">
        <v>0</v>
      </c>
      <c r="K44" s="31">
        <v>0</v>
      </c>
      <c r="L44" s="3" t="s">
        <v>4440</v>
      </c>
      <c r="M44" s="3">
        <v>43.715454822179446</v>
      </c>
    </row>
    <row r="45" spans="2:13" x14ac:dyDescent="0.25">
      <c r="B45" s="3" t="s">
        <v>1672</v>
      </c>
      <c r="C45" s="3" t="s">
        <v>3947</v>
      </c>
      <c r="D45" s="3" t="s">
        <v>1804</v>
      </c>
      <c r="E45" s="3">
        <v>1817</v>
      </c>
      <c r="F45" s="3" t="s">
        <v>1898</v>
      </c>
      <c r="G45" s="3">
        <v>26.558522727272727</v>
      </c>
      <c r="H45" s="30">
        <v>1</v>
      </c>
      <c r="I45" s="3">
        <v>1</v>
      </c>
      <c r="J45" s="3">
        <v>0</v>
      </c>
      <c r="K45" s="31">
        <v>0</v>
      </c>
      <c r="L45" s="3" t="s">
        <v>4440</v>
      </c>
      <c r="M45" s="3">
        <v>19.312483929873284</v>
      </c>
    </row>
    <row r="46" spans="2:13" x14ac:dyDescent="0.25">
      <c r="B46" s="3" t="s">
        <v>964</v>
      </c>
      <c r="C46" s="3" t="s">
        <v>3948</v>
      </c>
      <c r="D46" s="3" t="s">
        <v>1069</v>
      </c>
      <c r="E46" s="3">
        <v>8284</v>
      </c>
      <c r="F46" s="3" t="s">
        <v>1126</v>
      </c>
      <c r="G46" s="3">
        <v>10.691287878787879</v>
      </c>
      <c r="H46" s="30">
        <v>0</v>
      </c>
      <c r="I46" s="3">
        <v>1</v>
      </c>
      <c r="J46" s="3">
        <v>0</v>
      </c>
      <c r="K46" s="31">
        <v>1</v>
      </c>
      <c r="L46" s="3" t="s">
        <v>4440</v>
      </c>
      <c r="M46" s="3">
        <v>0.94072987677729336</v>
      </c>
    </row>
    <row r="47" spans="2:13" x14ac:dyDescent="0.25">
      <c r="B47" s="3" t="s">
        <v>8</v>
      </c>
      <c r="C47" s="3" t="s">
        <v>3946</v>
      </c>
      <c r="D47" s="3" t="s">
        <v>275</v>
      </c>
      <c r="E47" s="3">
        <v>4798</v>
      </c>
      <c r="F47" s="3" t="s">
        <v>332</v>
      </c>
      <c r="G47" s="3">
        <v>29.817424242424241</v>
      </c>
      <c r="H47" s="30">
        <v>1</v>
      </c>
      <c r="I47" s="3">
        <v>1</v>
      </c>
      <c r="J47" s="3">
        <v>0</v>
      </c>
      <c r="K47" s="31">
        <v>0</v>
      </c>
      <c r="L47" s="3" t="s">
        <v>4440</v>
      </c>
      <c r="M47" s="3">
        <v>26.301125986671799</v>
      </c>
    </row>
    <row r="48" spans="2:13" x14ac:dyDescent="0.25">
      <c r="B48" s="3" t="s">
        <v>964</v>
      </c>
      <c r="C48" s="3" t="s">
        <v>3952</v>
      </c>
      <c r="D48" s="3" t="s">
        <v>1029</v>
      </c>
      <c r="E48" s="3">
        <v>6598</v>
      </c>
      <c r="F48" s="3" t="s">
        <v>1030</v>
      </c>
      <c r="G48" s="3">
        <v>7.8738636363636374</v>
      </c>
      <c r="H48" s="30">
        <v>1</v>
      </c>
      <c r="I48" s="3">
        <v>1</v>
      </c>
      <c r="J48" s="3">
        <v>0</v>
      </c>
      <c r="K48" s="31">
        <v>0</v>
      </c>
      <c r="L48" s="3" t="s">
        <v>4440</v>
      </c>
      <c r="M48" s="3">
        <v>11.677801464519471</v>
      </c>
    </row>
    <row r="49" spans="2:13" x14ac:dyDescent="0.25">
      <c r="B49" s="3" t="s">
        <v>964</v>
      </c>
      <c r="C49" s="3" t="s">
        <v>3948</v>
      </c>
      <c r="D49" s="3" t="s">
        <v>1066</v>
      </c>
      <c r="E49" s="3">
        <v>7640</v>
      </c>
      <c r="F49" s="3" t="s">
        <v>1203</v>
      </c>
      <c r="G49" s="3">
        <v>20.905871212121212</v>
      </c>
      <c r="H49" s="30">
        <v>0</v>
      </c>
      <c r="I49" s="3">
        <v>1</v>
      </c>
      <c r="J49" s="3">
        <v>0</v>
      </c>
      <c r="K49" s="31">
        <v>1</v>
      </c>
      <c r="L49" s="3" t="s">
        <v>4440</v>
      </c>
      <c r="M49" s="3">
        <v>6.6373957947750917</v>
      </c>
    </row>
    <row r="50" spans="2:13" x14ac:dyDescent="0.25">
      <c r="B50" s="3" t="s">
        <v>8</v>
      </c>
      <c r="C50" s="3" t="s">
        <v>3946</v>
      </c>
      <c r="D50" s="3" t="s">
        <v>11</v>
      </c>
      <c r="E50" s="3">
        <v>1194</v>
      </c>
      <c r="F50" s="3" t="s">
        <v>31</v>
      </c>
      <c r="G50" s="3">
        <v>36.914015151515152</v>
      </c>
      <c r="H50" s="30">
        <v>0</v>
      </c>
      <c r="I50" s="3">
        <v>1</v>
      </c>
      <c r="J50" s="3">
        <v>0</v>
      </c>
      <c r="K50" s="31">
        <v>1</v>
      </c>
      <c r="L50" s="3" t="s">
        <v>4440</v>
      </c>
      <c r="M50" s="3">
        <v>6.9967541719607915</v>
      </c>
    </row>
    <row r="51" spans="2:13" x14ac:dyDescent="0.25">
      <c r="B51" s="3" t="s">
        <v>539</v>
      </c>
      <c r="C51" s="3" t="s">
        <v>3949</v>
      </c>
      <c r="D51" s="3" t="s">
        <v>609</v>
      </c>
      <c r="E51" s="3">
        <v>1486</v>
      </c>
      <c r="F51" s="3" t="s">
        <v>638</v>
      </c>
      <c r="G51" s="3">
        <v>21.145075757575761</v>
      </c>
      <c r="H51" s="30">
        <v>1</v>
      </c>
      <c r="I51" s="3">
        <v>1</v>
      </c>
      <c r="J51" s="3">
        <v>0</v>
      </c>
      <c r="K51" s="31">
        <v>0</v>
      </c>
      <c r="L51" s="3" t="s">
        <v>4440</v>
      </c>
      <c r="M51" s="3">
        <v>23.428857493489843</v>
      </c>
    </row>
    <row r="52" spans="2:13" x14ac:dyDescent="0.25">
      <c r="B52" s="3" t="s">
        <v>539</v>
      </c>
      <c r="C52" s="3" t="s">
        <v>3949</v>
      </c>
      <c r="D52" s="3" t="s">
        <v>585</v>
      </c>
      <c r="E52" s="3">
        <v>6222</v>
      </c>
      <c r="F52" s="3" t="s">
        <v>587</v>
      </c>
      <c r="G52" s="3">
        <v>10.024621212121211</v>
      </c>
      <c r="H52" s="30">
        <v>1</v>
      </c>
      <c r="I52" s="3">
        <v>1</v>
      </c>
      <c r="J52" s="3">
        <v>0</v>
      </c>
      <c r="K52" s="31">
        <v>0</v>
      </c>
      <c r="L52" s="3" t="s">
        <v>4440</v>
      </c>
      <c r="M52" s="3">
        <v>16.2745668186225</v>
      </c>
    </row>
    <row r="53" spans="2:13" x14ac:dyDescent="0.25">
      <c r="B53" s="3" t="s">
        <v>8</v>
      </c>
      <c r="C53" s="3" t="s">
        <v>3946</v>
      </c>
      <c r="D53" s="3" t="s">
        <v>249</v>
      </c>
      <c r="E53" s="3">
        <v>1224</v>
      </c>
      <c r="F53" s="3" t="s">
        <v>317</v>
      </c>
      <c r="G53" s="3">
        <v>17.044507575757578</v>
      </c>
      <c r="H53" s="30">
        <v>1</v>
      </c>
      <c r="I53" s="3">
        <v>1</v>
      </c>
      <c r="J53" s="3">
        <v>0</v>
      </c>
      <c r="K53" s="31">
        <v>0</v>
      </c>
      <c r="L53" s="3" t="s">
        <v>4440</v>
      </c>
      <c r="M53" s="3">
        <v>23.261283956969976</v>
      </c>
    </row>
    <row r="54" spans="2:13" x14ac:dyDescent="0.25">
      <c r="B54" s="3" t="s">
        <v>539</v>
      </c>
      <c r="C54" s="3" t="s">
        <v>3949</v>
      </c>
      <c r="D54" s="3" t="s">
        <v>625</v>
      </c>
      <c r="E54" s="3">
        <v>1665</v>
      </c>
      <c r="F54" s="3" t="s">
        <v>643</v>
      </c>
      <c r="G54" s="3">
        <v>15.762500000000001</v>
      </c>
      <c r="H54" s="30">
        <v>1</v>
      </c>
      <c r="I54" s="3">
        <v>1</v>
      </c>
      <c r="J54" s="3">
        <v>0</v>
      </c>
      <c r="K54" s="31">
        <v>0</v>
      </c>
      <c r="L54" s="3" t="s">
        <v>4440</v>
      </c>
      <c r="M54" s="3">
        <v>47.987403821031165</v>
      </c>
    </row>
    <row r="55" spans="2:13" x14ac:dyDescent="0.25">
      <c r="B55" s="3" t="s">
        <v>539</v>
      </c>
      <c r="C55" s="3" t="s">
        <v>3949</v>
      </c>
      <c r="D55" s="3" t="s">
        <v>585</v>
      </c>
      <c r="E55" s="3">
        <v>538</v>
      </c>
      <c r="F55" s="3" t="s">
        <v>586</v>
      </c>
      <c r="G55" s="3">
        <v>22.815340909090914</v>
      </c>
      <c r="H55" s="30">
        <v>1</v>
      </c>
      <c r="I55" s="3">
        <v>1</v>
      </c>
      <c r="J55" s="3">
        <v>0</v>
      </c>
      <c r="K55" s="31">
        <v>0</v>
      </c>
      <c r="L55" s="3" t="s">
        <v>4440</v>
      </c>
      <c r="M55" s="3">
        <v>16.774564618040671</v>
      </c>
    </row>
    <row r="56" spans="2:13" x14ac:dyDescent="0.25">
      <c r="B56" s="3" t="s">
        <v>8</v>
      </c>
      <c r="C56" s="3" t="s">
        <v>3953</v>
      </c>
      <c r="D56" s="3" t="s">
        <v>330</v>
      </c>
      <c r="E56" s="3">
        <v>2360</v>
      </c>
      <c r="F56" s="3" t="s">
        <v>331</v>
      </c>
      <c r="G56" s="3">
        <v>16.58219696969697</v>
      </c>
      <c r="H56" s="30">
        <v>1</v>
      </c>
      <c r="I56" s="3">
        <v>1</v>
      </c>
      <c r="J56" s="3">
        <v>0</v>
      </c>
      <c r="K56" s="31">
        <v>0</v>
      </c>
      <c r="L56" s="3" t="s">
        <v>4440</v>
      </c>
      <c r="M56" s="3">
        <v>31.911093766787868</v>
      </c>
    </row>
    <row r="57" spans="2:13" x14ac:dyDescent="0.25">
      <c r="B57" s="3" t="s">
        <v>1672</v>
      </c>
      <c r="C57" s="3" t="s">
        <v>3951</v>
      </c>
      <c r="D57" s="3" t="s">
        <v>1711</v>
      </c>
      <c r="E57" s="3">
        <v>204</v>
      </c>
      <c r="F57" s="3" t="s">
        <v>1736</v>
      </c>
      <c r="G57" s="3">
        <v>32.928030303030305</v>
      </c>
      <c r="H57" s="30">
        <v>1</v>
      </c>
      <c r="I57" s="3">
        <v>1</v>
      </c>
      <c r="J57" s="3">
        <v>0</v>
      </c>
      <c r="K57" s="31">
        <v>0</v>
      </c>
      <c r="L57" s="3" t="s">
        <v>4440</v>
      </c>
      <c r="M57" s="3">
        <v>42.968015282430564</v>
      </c>
    </row>
    <row r="58" spans="2:13" x14ac:dyDescent="0.25">
      <c r="B58" s="3" t="s">
        <v>8</v>
      </c>
      <c r="C58" s="3" t="s">
        <v>3946</v>
      </c>
      <c r="D58" s="3" t="s">
        <v>9</v>
      </c>
      <c r="E58" s="3">
        <v>3632</v>
      </c>
      <c r="F58" s="3" t="s">
        <v>401</v>
      </c>
      <c r="G58" s="3">
        <v>14.533901515151516</v>
      </c>
      <c r="H58" s="30">
        <v>0</v>
      </c>
      <c r="I58" s="3">
        <v>1</v>
      </c>
      <c r="J58" s="3">
        <v>1</v>
      </c>
      <c r="K58" s="31">
        <v>0</v>
      </c>
      <c r="L58" s="3" t="s">
        <v>4445</v>
      </c>
      <c r="M58" s="3">
        <v>1.3760550732650482E-4</v>
      </c>
    </row>
    <row r="59" spans="2:13" x14ac:dyDescent="0.25">
      <c r="B59" s="3" t="s">
        <v>2906</v>
      </c>
      <c r="C59" s="3" t="s">
        <v>3950</v>
      </c>
      <c r="D59" s="3" t="s">
        <v>2952</v>
      </c>
      <c r="E59" s="3">
        <v>7713</v>
      </c>
      <c r="F59" s="3" t="s">
        <v>2953</v>
      </c>
      <c r="G59" s="3">
        <v>5.4655303030303033</v>
      </c>
      <c r="H59" s="30">
        <v>1</v>
      </c>
      <c r="I59" s="3">
        <v>1</v>
      </c>
      <c r="J59" s="3">
        <v>0</v>
      </c>
      <c r="K59" s="31">
        <v>0</v>
      </c>
      <c r="L59" s="3" t="s">
        <v>4440</v>
      </c>
      <c r="M59" s="3">
        <v>5.8391386903200306</v>
      </c>
    </row>
    <row r="60" spans="2:13" x14ac:dyDescent="0.25">
      <c r="B60" s="3" t="s">
        <v>539</v>
      </c>
      <c r="C60" s="3" t="s">
        <v>3949</v>
      </c>
      <c r="D60" s="3" t="s">
        <v>625</v>
      </c>
      <c r="E60" s="3">
        <v>1661</v>
      </c>
      <c r="F60" s="3" t="s">
        <v>703</v>
      </c>
      <c r="G60" s="3">
        <v>20.305871212121215</v>
      </c>
      <c r="H60" s="30">
        <v>1</v>
      </c>
      <c r="I60" s="3">
        <v>1</v>
      </c>
      <c r="J60" s="3">
        <v>0</v>
      </c>
      <c r="K60" s="31">
        <v>0</v>
      </c>
      <c r="L60" s="3" t="s">
        <v>4440</v>
      </c>
      <c r="M60" s="3">
        <v>27.714534215831517</v>
      </c>
    </row>
    <row r="61" spans="2:13" x14ac:dyDescent="0.25">
      <c r="B61" s="3" t="s">
        <v>8</v>
      </c>
      <c r="C61" s="3" t="s">
        <v>3946</v>
      </c>
      <c r="D61" s="3" t="s">
        <v>175</v>
      </c>
      <c r="E61" s="3">
        <v>7209</v>
      </c>
      <c r="F61" s="3" t="s">
        <v>297</v>
      </c>
      <c r="G61" s="3">
        <v>21.030303030303035</v>
      </c>
      <c r="H61" s="30">
        <v>1</v>
      </c>
      <c r="I61" s="3">
        <v>1</v>
      </c>
      <c r="J61" s="3">
        <v>0</v>
      </c>
      <c r="K61" s="31">
        <v>0</v>
      </c>
      <c r="L61" s="3" t="s">
        <v>4440</v>
      </c>
      <c r="M61" s="3">
        <v>19.657821448805571</v>
      </c>
    </row>
    <row r="62" spans="2:13" x14ac:dyDescent="0.25">
      <c r="B62" s="3" t="s">
        <v>539</v>
      </c>
      <c r="C62" s="3" t="s">
        <v>3949</v>
      </c>
      <c r="D62" s="3" t="s">
        <v>589</v>
      </c>
      <c r="E62" s="3">
        <v>6616</v>
      </c>
      <c r="F62" s="3" t="s">
        <v>590</v>
      </c>
      <c r="G62" s="3">
        <v>23.684848484848484</v>
      </c>
      <c r="H62" s="30">
        <v>1</v>
      </c>
      <c r="I62" s="3">
        <v>1</v>
      </c>
      <c r="J62" s="3">
        <v>0</v>
      </c>
      <c r="K62" s="31">
        <v>0</v>
      </c>
      <c r="L62" s="3" t="s">
        <v>4440</v>
      </c>
      <c r="M62" s="3">
        <v>27.670620589018913</v>
      </c>
    </row>
    <row r="63" spans="2:13" x14ac:dyDescent="0.25">
      <c r="B63" s="3" t="s">
        <v>1672</v>
      </c>
      <c r="C63" s="3" t="s">
        <v>3947</v>
      </c>
      <c r="D63" s="3" t="s">
        <v>1804</v>
      </c>
      <c r="E63" s="3">
        <v>4692</v>
      </c>
      <c r="F63" s="3" t="s">
        <v>1805</v>
      </c>
      <c r="G63" s="3">
        <v>13.875568181818183</v>
      </c>
      <c r="H63" s="30">
        <v>1</v>
      </c>
      <c r="I63" s="3">
        <v>1</v>
      </c>
      <c r="J63" s="3">
        <v>0</v>
      </c>
      <c r="K63" s="31">
        <v>0</v>
      </c>
      <c r="L63" s="3" t="s">
        <v>4440</v>
      </c>
      <c r="M63" s="3">
        <v>16.765475196237777</v>
      </c>
    </row>
    <row r="64" spans="2:13" x14ac:dyDescent="0.25">
      <c r="B64" s="3" t="s">
        <v>8</v>
      </c>
      <c r="C64" s="3" t="s">
        <v>3946</v>
      </c>
      <c r="D64" s="3" t="s">
        <v>182</v>
      </c>
      <c r="E64" s="3">
        <v>105</v>
      </c>
      <c r="F64" s="3" t="s">
        <v>236</v>
      </c>
      <c r="G64" s="3">
        <v>12.888636363636364</v>
      </c>
      <c r="H64" s="30">
        <v>1</v>
      </c>
      <c r="I64" s="3">
        <v>1</v>
      </c>
      <c r="J64" s="3">
        <v>0</v>
      </c>
      <c r="K64" s="31">
        <v>0</v>
      </c>
      <c r="L64" s="3" t="s">
        <v>4440</v>
      </c>
      <c r="M64" s="3">
        <v>22.558775456078113</v>
      </c>
    </row>
    <row r="65" spans="2:13" x14ac:dyDescent="0.25">
      <c r="B65" s="3" t="s">
        <v>8</v>
      </c>
      <c r="C65" s="3" t="s">
        <v>3946</v>
      </c>
      <c r="D65" s="3" t="s">
        <v>18</v>
      </c>
      <c r="E65" s="3">
        <v>1980</v>
      </c>
      <c r="F65" s="3" t="s">
        <v>72</v>
      </c>
      <c r="G65" s="3">
        <v>14.62935606060606</v>
      </c>
      <c r="H65" s="30">
        <v>1</v>
      </c>
      <c r="I65" s="3">
        <v>1</v>
      </c>
      <c r="J65" s="3">
        <v>0</v>
      </c>
      <c r="K65" s="31">
        <v>0</v>
      </c>
      <c r="L65" s="3" t="s">
        <v>4440</v>
      </c>
      <c r="M65" s="3">
        <v>11.129174507643409</v>
      </c>
    </row>
    <row r="66" spans="2:13" x14ac:dyDescent="0.25">
      <c r="B66" s="3" t="s">
        <v>964</v>
      </c>
      <c r="C66" s="3" t="s">
        <v>3948</v>
      </c>
      <c r="D66" s="3" t="s">
        <v>980</v>
      </c>
      <c r="E66" s="3">
        <v>3495</v>
      </c>
      <c r="F66" s="3" t="s">
        <v>981</v>
      </c>
      <c r="G66" s="3">
        <v>4.925568181818182</v>
      </c>
      <c r="H66" s="30">
        <v>1</v>
      </c>
      <c r="I66" s="3">
        <v>1</v>
      </c>
      <c r="J66" s="3">
        <v>0</v>
      </c>
      <c r="K66" s="31">
        <v>0</v>
      </c>
      <c r="L66" s="3" t="s">
        <v>4440</v>
      </c>
      <c r="M66" s="3">
        <v>5.2992878829699306</v>
      </c>
    </row>
    <row r="67" spans="2:13" x14ac:dyDescent="0.25">
      <c r="B67" s="3" t="s">
        <v>8</v>
      </c>
      <c r="C67" s="3" t="s">
        <v>3946</v>
      </c>
      <c r="D67" s="3" t="s">
        <v>201</v>
      </c>
      <c r="E67" s="3">
        <v>4729</v>
      </c>
      <c r="F67" s="3" t="s">
        <v>363</v>
      </c>
      <c r="G67" s="3">
        <v>21.095833333333331</v>
      </c>
      <c r="H67" s="30">
        <v>1</v>
      </c>
      <c r="I67" s="3">
        <v>1</v>
      </c>
      <c r="J67" s="3">
        <v>0</v>
      </c>
      <c r="K67" s="31">
        <v>0</v>
      </c>
      <c r="L67" s="3" t="s">
        <v>4440</v>
      </c>
      <c r="M67" s="3">
        <v>18.6328875595316</v>
      </c>
    </row>
    <row r="68" spans="2:13" x14ac:dyDescent="0.25">
      <c r="B68" s="3" t="s">
        <v>1672</v>
      </c>
      <c r="C68" s="3" t="s">
        <v>3951</v>
      </c>
      <c r="D68" s="3" t="s">
        <v>1739</v>
      </c>
      <c r="E68" s="3">
        <v>6372</v>
      </c>
      <c r="F68" s="3" t="s">
        <v>1740</v>
      </c>
      <c r="G68" s="3">
        <v>24.063636363636363</v>
      </c>
      <c r="H68" s="30">
        <v>1</v>
      </c>
      <c r="I68" s="3">
        <v>1</v>
      </c>
      <c r="J68" s="3">
        <v>0</v>
      </c>
      <c r="K68" s="31">
        <v>0</v>
      </c>
      <c r="L68" s="3" t="s">
        <v>4440</v>
      </c>
      <c r="M68" s="3">
        <v>10.720442607590885</v>
      </c>
    </row>
    <row r="69" spans="2:13" x14ac:dyDescent="0.25">
      <c r="B69" s="3" t="s">
        <v>539</v>
      </c>
      <c r="C69" s="3" t="s">
        <v>3949</v>
      </c>
      <c r="D69" s="3" t="s">
        <v>625</v>
      </c>
      <c r="E69" s="3">
        <v>1301</v>
      </c>
      <c r="F69" s="3" t="s">
        <v>698</v>
      </c>
      <c r="G69" s="3">
        <v>12.185416666666667</v>
      </c>
      <c r="H69" s="30">
        <v>1</v>
      </c>
      <c r="I69" s="3">
        <v>1</v>
      </c>
      <c r="J69" s="3">
        <v>0</v>
      </c>
      <c r="K69" s="31">
        <v>0</v>
      </c>
      <c r="L69" s="3" t="s">
        <v>4440</v>
      </c>
      <c r="M69" s="3">
        <v>22.420761719428754</v>
      </c>
    </row>
    <row r="70" spans="2:13" x14ac:dyDescent="0.25">
      <c r="B70" s="3" t="s">
        <v>8</v>
      </c>
      <c r="C70" s="3" t="s">
        <v>3946</v>
      </c>
      <c r="D70" s="3" t="s">
        <v>9</v>
      </c>
      <c r="E70" s="3">
        <v>957</v>
      </c>
      <c r="F70" s="3" t="s">
        <v>389</v>
      </c>
      <c r="G70" s="3">
        <v>5.2893939393939391</v>
      </c>
      <c r="H70" s="30">
        <v>0</v>
      </c>
      <c r="I70" s="3">
        <v>1</v>
      </c>
      <c r="J70" s="3">
        <v>1</v>
      </c>
      <c r="K70" s="31">
        <v>0</v>
      </c>
      <c r="L70" s="3" t="s">
        <v>4445</v>
      </c>
      <c r="M70" s="3">
        <v>2.2598562527010663E-5</v>
      </c>
    </row>
    <row r="71" spans="2:13" x14ac:dyDescent="0.25">
      <c r="B71" s="3" t="s">
        <v>1672</v>
      </c>
      <c r="C71" s="3" t="s">
        <v>3947</v>
      </c>
      <c r="D71" s="3" t="s">
        <v>3955</v>
      </c>
      <c r="E71" s="3">
        <v>1374</v>
      </c>
      <c r="F71" s="3" t="s">
        <v>1849</v>
      </c>
      <c r="G71" s="3">
        <v>11.465909090909092</v>
      </c>
      <c r="H71" s="30">
        <v>1</v>
      </c>
      <c r="I71" s="3">
        <v>1</v>
      </c>
      <c r="J71" s="3">
        <v>0</v>
      </c>
      <c r="K71" s="31">
        <v>0</v>
      </c>
      <c r="L71" s="3" t="s">
        <v>4440</v>
      </c>
      <c r="M71" s="3">
        <v>11.664500771583608</v>
      </c>
    </row>
    <row r="72" spans="2:13" x14ac:dyDescent="0.25">
      <c r="B72" s="3" t="s">
        <v>1672</v>
      </c>
      <c r="C72" s="3" t="s">
        <v>3947</v>
      </c>
      <c r="D72" s="3" t="s">
        <v>1733</v>
      </c>
      <c r="E72" s="3">
        <v>1577</v>
      </c>
      <c r="F72" s="3" t="s">
        <v>1847</v>
      </c>
      <c r="G72" s="3">
        <v>25.526136363636365</v>
      </c>
      <c r="H72" s="30">
        <v>1</v>
      </c>
      <c r="I72" s="3">
        <v>1</v>
      </c>
      <c r="J72" s="3">
        <v>0</v>
      </c>
      <c r="K72" s="31">
        <v>0</v>
      </c>
      <c r="L72" s="3" t="s">
        <v>4440</v>
      </c>
      <c r="M72" s="3">
        <v>32.330893026774554</v>
      </c>
    </row>
    <row r="73" spans="2:13" x14ac:dyDescent="0.25">
      <c r="B73" s="3" t="s">
        <v>539</v>
      </c>
      <c r="C73" s="3" t="s">
        <v>3949</v>
      </c>
      <c r="D73" s="3" t="s">
        <v>625</v>
      </c>
      <c r="E73" s="3">
        <v>3707</v>
      </c>
      <c r="F73" s="3" t="s">
        <v>686</v>
      </c>
      <c r="G73" s="3">
        <v>15.00132575757576</v>
      </c>
      <c r="H73" s="30">
        <v>1</v>
      </c>
      <c r="I73" s="3">
        <v>1</v>
      </c>
      <c r="J73" s="3">
        <v>0</v>
      </c>
      <c r="K73" s="31">
        <v>0</v>
      </c>
      <c r="L73" s="3" t="s">
        <v>4440</v>
      </c>
      <c r="M73" s="3">
        <v>35.473867204824764</v>
      </c>
    </row>
    <row r="74" spans="2:13" x14ac:dyDescent="0.25">
      <c r="B74" s="3" t="s">
        <v>8</v>
      </c>
      <c r="C74" s="3" t="s">
        <v>3946</v>
      </c>
      <c r="D74" s="3" t="s">
        <v>211</v>
      </c>
      <c r="E74" s="3">
        <v>2148</v>
      </c>
      <c r="F74" s="3" t="s">
        <v>263</v>
      </c>
      <c r="G74" s="3">
        <v>18.598863636363635</v>
      </c>
      <c r="H74" s="30">
        <v>1</v>
      </c>
      <c r="I74" s="3">
        <v>1</v>
      </c>
      <c r="J74" s="3">
        <v>0</v>
      </c>
      <c r="K74" s="31">
        <v>0</v>
      </c>
      <c r="L74" s="3" t="s">
        <v>4440</v>
      </c>
      <c r="M74" s="3">
        <v>17.517568770781857</v>
      </c>
    </row>
    <row r="75" spans="2:13" x14ac:dyDescent="0.25">
      <c r="B75" s="3" t="s">
        <v>8</v>
      </c>
      <c r="C75" s="3" t="s">
        <v>3946</v>
      </c>
      <c r="D75" s="3" t="s">
        <v>21</v>
      </c>
      <c r="E75" s="3">
        <v>4033</v>
      </c>
      <c r="F75" s="3" t="s">
        <v>22</v>
      </c>
      <c r="G75" s="3">
        <v>28.161363636363639</v>
      </c>
      <c r="H75" s="30">
        <v>0</v>
      </c>
      <c r="I75" s="3">
        <v>1</v>
      </c>
      <c r="J75" s="3">
        <v>1</v>
      </c>
      <c r="K75" s="31">
        <v>0</v>
      </c>
      <c r="L75" s="3" t="s">
        <v>4443</v>
      </c>
      <c r="M75" s="3">
        <v>0.52548785838639489</v>
      </c>
    </row>
    <row r="76" spans="2:13" x14ac:dyDescent="0.25">
      <c r="B76" s="3" t="s">
        <v>8</v>
      </c>
      <c r="C76" s="3" t="s">
        <v>3946</v>
      </c>
      <c r="D76" s="3" t="s">
        <v>21</v>
      </c>
      <c r="E76" s="3">
        <v>1085</v>
      </c>
      <c r="F76" s="3" t="s">
        <v>68</v>
      </c>
      <c r="G76" s="3">
        <v>18.37064393939394</v>
      </c>
      <c r="H76" s="30">
        <v>0</v>
      </c>
      <c r="I76" s="3">
        <v>1</v>
      </c>
      <c r="J76" s="3">
        <v>1</v>
      </c>
      <c r="K76" s="31">
        <v>0</v>
      </c>
      <c r="L76" s="3" t="s">
        <v>4443</v>
      </c>
      <c r="M76" s="3">
        <v>0.82520605889080245</v>
      </c>
    </row>
    <row r="77" spans="2:13" x14ac:dyDescent="0.25">
      <c r="B77" s="3" t="s">
        <v>2195</v>
      </c>
      <c r="C77" s="3" t="s">
        <v>3962</v>
      </c>
      <c r="D77" s="3" t="s">
        <v>2205</v>
      </c>
      <c r="E77" s="3">
        <v>1759</v>
      </c>
      <c r="F77" s="3" t="s">
        <v>2232</v>
      </c>
      <c r="G77" s="3">
        <v>4.5446969696969699</v>
      </c>
      <c r="H77" s="30">
        <v>0</v>
      </c>
      <c r="I77" s="3">
        <v>1</v>
      </c>
      <c r="J77" s="3">
        <v>1</v>
      </c>
      <c r="K77" s="31">
        <v>0</v>
      </c>
      <c r="L77" s="3" t="s">
        <v>4445</v>
      </c>
      <c r="M77" s="3">
        <v>6.7156115959045679E-2</v>
      </c>
    </row>
    <row r="78" spans="2:13" x14ac:dyDescent="0.25">
      <c r="B78" s="3" t="s">
        <v>539</v>
      </c>
      <c r="C78" s="3" t="s">
        <v>3949</v>
      </c>
      <c r="D78" s="3" t="s">
        <v>615</v>
      </c>
      <c r="E78" s="3">
        <v>5926</v>
      </c>
      <c r="F78" s="3" t="s">
        <v>616</v>
      </c>
      <c r="G78" s="3">
        <v>30.510984848484849</v>
      </c>
      <c r="H78" s="30">
        <v>0</v>
      </c>
      <c r="I78" s="3">
        <v>1</v>
      </c>
      <c r="J78" s="3">
        <v>1</v>
      </c>
      <c r="K78" s="31">
        <v>0</v>
      </c>
      <c r="L78" s="3" t="s">
        <v>4440</v>
      </c>
      <c r="M78" s="3">
        <v>7.3079876497007401</v>
      </c>
    </row>
    <row r="79" spans="2:13" x14ac:dyDescent="0.25">
      <c r="B79" s="3" t="s">
        <v>539</v>
      </c>
      <c r="C79" s="3" t="s">
        <v>3949</v>
      </c>
      <c r="D79" s="3" t="s">
        <v>615</v>
      </c>
      <c r="E79" s="3">
        <v>5137</v>
      </c>
      <c r="F79" s="3" t="s">
        <v>729</v>
      </c>
      <c r="G79" s="3">
        <v>19.106060606060606</v>
      </c>
      <c r="H79" s="30">
        <v>0</v>
      </c>
      <c r="I79" s="3">
        <v>1</v>
      </c>
      <c r="J79" s="3">
        <v>1</v>
      </c>
      <c r="K79" s="31">
        <v>0</v>
      </c>
      <c r="L79" s="3" t="s">
        <v>4442</v>
      </c>
      <c r="M79" s="3">
        <v>5.4261490101927814</v>
      </c>
    </row>
    <row r="80" spans="2:13" x14ac:dyDescent="0.25">
      <c r="B80" s="3" t="s">
        <v>539</v>
      </c>
      <c r="C80" s="3" t="s">
        <v>3949</v>
      </c>
      <c r="D80" s="3" t="s">
        <v>615</v>
      </c>
      <c r="E80" s="3">
        <v>4039</v>
      </c>
      <c r="F80" s="3" t="s">
        <v>783</v>
      </c>
      <c r="G80" s="3">
        <v>35.307007575757581</v>
      </c>
      <c r="H80" s="30">
        <v>0</v>
      </c>
      <c r="I80" s="3">
        <v>1</v>
      </c>
      <c r="J80" s="3">
        <v>1</v>
      </c>
      <c r="K80" s="31">
        <v>0</v>
      </c>
      <c r="L80" s="3" t="s">
        <v>4440</v>
      </c>
      <c r="M80" s="3">
        <v>11.098037671665343</v>
      </c>
    </row>
    <row r="81" spans="2:13" x14ac:dyDescent="0.25">
      <c r="B81" s="3" t="s">
        <v>539</v>
      </c>
      <c r="C81" s="3" t="s">
        <v>3949</v>
      </c>
      <c r="D81" s="3" t="s">
        <v>615</v>
      </c>
      <c r="E81" s="3">
        <v>4392</v>
      </c>
      <c r="F81" s="3" t="s">
        <v>653</v>
      </c>
      <c r="G81" s="3">
        <v>20.0625</v>
      </c>
      <c r="H81" s="30">
        <v>0</v>
      </c>
      <c r="I81" s="3">
        <v>1</v>
      </c>
      <c r="J81" s="3">
        <v>1</v>
      </c>
      <c r="K81" s="31">
        <v>0</v>
      </c>
      <c r="L81" s="3" t="s">
        <v>4443</v>
      </c>
      <c r="M81" s="3">
        <v>3.2288404589358337</v>
      </c>
    </row>
    <row r="82" spans="2:13" x14ac:dyDescent="0.25">
      <c r="B82" s="3" t="s">
        <v>2195</v>
      </c>
      <c r="C82" s="3" t="s">
        <v>3960</v>
      </c>
      <c r="D82" s="3" t="s">
        <v>2241</v>
      </c>
      <c r="E82" s="3">
        <v>3082</v>
      </c>
      <c r="F82" s="3" t="s">
        <v>2424</v>
      </c>
      <c r="G82" s="3">
        <v>5.2130681818181817</v>
      </c>
      <c r="H82" s="30">
        <v>0</v>
      </c>
      <c r="I82" s="3">
        <v>1</v>
      </c>
      <c r="J82" s="3">
        <v>1</v>
      </c>
      <c r="K82" s="31">
        <v>0</v>
      </c>
      <c r="L82" s="3" t="s">
        <v>4443</v>
      </c>
      <c r="M82" s="3">
        <v>2.4234044332201594</v>
      </c>
    </row>
    <row r="83" spans="2:13" x14ac:dyDescent="0.25">
      <c r="B83" s="3" t="s">
        <v>539</v>
      </c>
      <c r="C83" s="3" t="s">
        <v>3949</v>
      </c>
      <c r="D83" s="3" t="s">
        <v>476</v>
      </c>
      <c r="E83" s="3">
        <v>2683</v>
      </c>
      <c r="F83" s="3" t="s">
        <v>677</v>
      </c>
      <c r="G83" s="3">
        <v>7.5712121212121213</v>
      </c>
      <c r="H83" s="30">
        <v>0</v>
      </c>
      <c r="I83" s="3">
        <v>1</v>
      </c>
      <c r="J83" s="3">
        <v>1</v>
      </c>
      <c r="K83" s="31">
        <v>0</v>
      </c>
      <c r="L83" s="3" t="s">
        <v>4443</v>
      </c>
      <c r="M83" s="3">
        <v>1.0296121988179978</v>
      </c>
    </row>
    <row r="84" spans="2:13" x14ac:dyDescent="0.25">
      <c r="B84" s="3" t="s">
        <v>2195</v>
      </c>
      <c r="C84" s="3" t="s">
        <v>3956</v>
      </c>
      <c r="D84" s="3" t="s">
        <v>2251</v>
      </c>
      <c r="E84" s="3">
        <v>6910</v>
      </c>
      <c r="F84" s="3" t="s">
        <v>2482</v>
      </c>
      <c r="G84" s="3">
        <v>0.51647727272727273</v>
      </c>
      <c r="H84" s="30">
        <v>0</v>
      </c>
      <c r="I84" s="3">
        <v>1</v>
      </c>
      <c r="J84" s="3">
        <v>1</v>
      </c>
      <c r="K84" s="31">
        <v>0</v>
      </c>
      <c r="L84" s="3" t="s">
        <v>4445</v>
      </c>
      <c r="M84" s="3">
        <v>1.0177184389472937</v>
      </c>
    </row>
    <row r="85" spans="2:13" x14ac:dyDescent="0.25">
      <c r="B85" s="3" t="s">
        <v>2195</v>
      </c>
      <c r="C85" s="3" t="s">
        <v>3956</v>
      </c>
      <c r="D85" s="3" t="s">
        <v>2520</v>
      </c>
      <c r="E85" s="3">
        <v>2761</v>
      </c>
      <c r="F85" s="3" t="s">
        <v>2774</v>
      </c>
      <c r="G85" s="3">
        <v>0.10928030303030303</v>
      </c>
      <c r="H85" s="30">
        <v>0</v>
      </c>
      <c r="I85" s="3">
        <v>1</v>
      </c>
      <c r="J85" s="3">
        <v>1</v>
      </c>
      <c r="K85" s="31">
        <v>0</v>
      </c>
      <c r="L85" s="3" t="s">
        <v>4445</v>
      </c>
      <c r="M85" s="3">
        <v>0.172410514194975</v>
      </c>
    </row>
    <row r="86" spans="2:13" x14ac:dyDescent="0.25">
      <c r="B86" s="3" t="s">
        <v>2195</v>
      </c>
      <c r="C86" s="3" t="s">
        <v>3956</v>
      </c>
      <c r="D86" s="3" t="s">
        <v>3798</v>
      </c>
      <c r="E86" s="3">
        <v>7938</v>
      </c>
      <c r="F86" s="3" t="s">
        <v>3799</v>
      </c>
      <c r="G86" s="3">
        <v>0.64659090909090911</v>
      </c>
      <c r="H86" s="30">
        <v>0</v>
      </c>
      <c r="I86" s="3">
        <v>1</v>
      </c>
      <c r="J86" s="3">
        <v>1</v>
      </c>
      <c r="K86" s="31">
        <v>0</v>
      </c>
      <c r="L86" s="3" t="s">
        <v>4445</v>
      </c>
      <c r="M86" s="3">
        <v>0</v>
      </c>
    </row>
    <row r="87" spans="2:13" x14ac:dyDescent="0.25">
      <c r="B87" s="3" t="s">
        <v>2195</v>
      </c>
      <c r="C87" s="3" t="s">
        <v>3956</v>
      </c>
      <c r="D87" s="3" t="s">
        <v>2298</v>
      </c>
      <c r="E87" s="3">
        <v>4945</v>
      </c>
      <c r="F87" s="3" t="s">
        <v>2550</v>
      </c>
      <c r="G87" s="3">
        <v>15.177272727272728</v>
      </c>
      <c r="H87" s="30">
        <v>0</v>
      </c>
      <c r="I87" s="3">
        <v>1</v>
      </c>
      <c r="J87" s="3">
        <v>1</v>
      </c>
      <c r="K87" s="31">
        <v>0</v>
      </c>
      <c r="L87" s="3" t="s">
        <v>4444</v>
      </c>
      <c r="M87" s="3">
        <v>1.5178825041894017</v>
      </c>
    </row>
    <row r="88" spans="2:13" x14ac:dyDescent="0.25">
      <c r="B88" s="3" t="s">
        <v>2195</v>
      </c>
      <c r="C88" s="3" t="s">
        <v>3956</v>
      </c>
      <c r="D88" s="3" t="s">
        <v>2236</v>
      </c>
      <c r="E88" s="3">
        <v>270</v>
      </c>
      <c r="F88" s="3" t="s">
        <v>3884</v>
      </c>
      <c r="G88" s="3">
        <v>0.32575757575757575</v>
      </c>
      <c r="H88" s="30">
        <v>0</v>
      </c>
      <c r="I88" s="3">
        <v>1</v>
      </c>
      <c r="J88" s="3">
        <v>1</v>
      </c>
      <c r="K88" s="31">
        <v>0</v>
      </c>
      <c r="L88" s="3" t="s">
        <v>4445</v>
      </c>
      <c r="M88" s="3">
        <v>0</v>
      </c>
    </row>
    <row r="89" spans="2:13" x14ac:dyDescent="0.25">
      <c r="B89" s="3" t="s">
        <v>2195</v>
      </c>
      <c r="C89" s="3" t="s">
        <v>3956</v>
      </c>
      <c r="D89" s="3" t="s">
        <v>2247</v>
      </c>
      <c r="E89" s="3">
        <v>8297</v>
      </c>
      <c r="F89" s="3" t="s">
        <v>2568</v>
      </c>
      <c r="G89" s="3">
        <v>1.094318181818182</v>
      </c>
      <c r="H89" s="30">
        <v>0</v>
      </c>
      <c r="I89" s="3">
        <v>1</v>
      </c>
      <c r="J89" s="3">
        <v>1</v>
      </c>
      <c r="K89" s="31">
        <v>0</v>
      </c>
      <c r="L89" s="3" t="s">
        <v>4443</v>
      </c>
      <c r="M89" s="3">
        <v>1.0290663649079821</v>
      </c>
    </row>
    <row r="90" spans="2:13" x14ac:dyDescent="0.25">
      <c r="B90" s="3" t="s">
        <v>2906</v>
      </c>
      <c r="C90" s="3" t="s">
        <v>3950</v>
      </c>
      <c r="D90" s="3" t="s">
        <v>2909</v>
      </c>
      <c r="E90" s="3">
        <v>5665</v>
      </c>
      <c r="F90" s="3" t="s">
        <v>2984</v>
      </c>
      <c r="G90" s="3">
        <v>7.2990530303030301</v>
      </c>
      <c r="H90" s="30">
        <v>0</v>
      </c>
      <c r="I90" s="3">
        <v>1</v>
      </c>
      <c r="J90" s="3">
        <v>1</v>
      </c>
      <c r="K90" s="31">
        <v>0</v>
      </c>
      <c r="L90" s="3" t="s">
        <v>4440</v>
      </c>
      <c r="M90" s="3">
        <v>5.1021719384049522</v>
      </c>
    </row>
    <row r="91" spans="2:13" x14ac:dyDescent="0.25">
      <c r="B91" s="3" t="s">
        <v>2906</v>
      </c>
      <c r="C91" s="3" t="s">
        <v>3950</v>
      </c>
      <c r="D91" s="3" t="s">
        <v>2909</v>
      </c>
      <c r="E91" s="3">
        <v>4559</v>
      </c>
      <c r="F91" s="3" t="s">
        <v>3012</v>
      </c>
      <c r="G91" s="3">
        <v>5.7636363636363637</v>
      </c>
      <c r="H91" s="30">
        <v>0</v>
      </c>
      <c r="I91" s="3">
        <v>1</v>
      </c>
      <c r="J91" s="3">
        <v>1</v>
      </c>
      <c r="K91" s="31">
        <v>0</v>
      </c>
      <c r="L91" s="3" t="s">
        <v>4441</v>
      </c>
      <c r="M91" s="3">
        <v>2.860265208903098</v>
      </c>
    </row>
    <row r="92" spans="2:13" x14ac:dyDescent="0.25">
      <c r="B92" s="3" t="s">
        <v>2906</v>
      </c>
      <c r="C92" s="3" t="s">
        <v>3959</v>
      </c>
      <c r="D92" s="3" t="s">
        <v>3178</v>
      </c>
      <c r="E92" s="3">
        <v>3496</v>
      </c>
      <c r="F92" s="3" t="s">
        <v>3179</v>
      </c>
      <c r="G92" s="3">
        <v>10.658143939393939</v>
      </c>
      <c r="H92" s="30">
        <v>0</v>
      </c>
      <c r="I92" s="3">
        <v>1</v>
      </c>
      <c r="J92" s="3">
        <v>1</v>
      </c>
      <c r="K92" s="31">
        <v>0</v>
      </c>
      <c r="L92" s="3" t="s">
        <v>4445</v>
      </c>
      <c r="M92" s="3">
        <v>3.824758055621325E-3</v>
      </c>
    </row>
    <row r="93" spans="2:13" x14ac:dyDescent="0.25">
      <c r="B93" s="3" t="s">
        <v>2906</v>
      </c>
      <c r="C93" s="3" t="s">
        <v>3954</v>
      </c>
      <c r="D93" s="3" t="s">
        <v>3027</v>
      </c>
      <c r="E93" s="3">
        <v>5540</v>
      </c>
      <c r="F93" s="3" t="s">
        <v>3048</v>
      </c>
      <c r="G93" s="3">
        <v>11.247537878787879</v>
      </c>
      <c r="H93" s="30">
        <v>0</v>
      </c>
      <c r="I93" s="3">
        <v>1</v>
      </c>
      <c r="J93" s="3">
        <v>1</v>
      </c>
      <c r="K93" s="31">
        <v>0</v>
      </c>
      <c r="L93" s="3" t="s">
        <v>4440</v>
      </c>
      <c r="M93" s="3">
        <v>2.690568334349698</v>
      </c>
    </row>
    <row r="94" spans="2:13" x14ac:dyDescent="0.25">
      <c r="B94" s="3" t="s">
        <v>2195</v>
      </c>
      <c r="C94" s="3" t="s">
        <v>3956</v>
      </c>
      <c r="D94" s="3" t="s">
        <v>2247</v>
      </c>
      <c r="E94" s="3">
        <v>2756</v>
      </c>
      <c r="F94" s="3" t="s">
        <v>2248</v>
      </c>
      <c r="G94" s="3">
        <v>3.4494318181818184</v>
      </c>
      <c r="H94" s="30">
        <v>0</v>
      </c>
      <c r="I94" s="3">
        <v>1</v>
      </c>
      <c r="J94" s="3">
        <v>1</v>
      </c>
      <c r="K94" s="31">
        <v>0</v>
      </c>
      <c r="L94" s="3" t="s">
        <v>4444</v>
      </c>
      <c r="M94" s="3">
        <v>3.6542649887764616</v>
      </c>
    </row>
    <row r="95" spans="2:13" ht="15.75" x14ac:dyDescent="0.25">
      <c r="B95" s="47"/>
      <c r="C95" s="46"/>
      <c r="D95" s="46"/>
      <c r="E95" s="48"/>
      <c r="F95" s="47"/>
      <c r="G95" s="82">
        <f>SUM(G4:G94)</f>
        <v>1749.3335227272728</v>
      </c>
      <c r="H95" s="46"/>
      <c r="I95" s="48"/>
      <c r="J95" s="47"/>
      <c r="K95" s="46"/>
      <c r="L95" s="48"/>
      <c r="M95" s="49"/>
    </row>
  </sheetData>
  <autoFilter ref="B3:M95" xr:uid="{41D84E4E-98F2-4DAA-ACCE-C863A9340E2E}"/>
  <pageMargins left="0.7" right="0.7" top="0.75" bottom="0.75" header="0.3" footer="0.3"/>
  <pageSetup scale="4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7259-273C-4F7D-8C4D-D00C07C2D22A}">
  <sheetPr>
    <tabColor rgb="FF00338D"/>
  </sheetPr>
  <dimension ref="A1:D28"/>
  <sheetViews>
    <sheetView showGridLines="0" view="pageBreakPreview" zoomScaleNormal="115" zoomScaleSheetLayoutView="100" workbookViewId="0"/>
  </sheetViews>
  <sheetFormatPr defaultRowHeight="15" x14ac:dyDescent="0.25"/>
  <cols>
    <col min="1" max="1" width="24.5703125" bestFit="1" customWidth="1"/>
    <col min="2" max="2" width="40.42578125" bestFit="1" customWidth="1"/>
    <col min="3" max="3" width="28.28515625" bestFit="1" customWidth="1"/>
    <col min="4" max="4" width="38.28515625" bestFit="1" customWidth="1"/>
  </cols>
  <sheetData>
    <row r="1" spans="1:4" ht="14.65" customHeight="1" x14ac:dyDescent="0.25">
      <c r="A1" s="18" t="s">
        <v>4482</v>
      </c>
      <c r="B1" s="18" t="s">
        <v>4483</v>
      </c>
      <c r="C1" s="18" t="s">
        <v>4484</v>
      </c>
      <c r="D1" s="18" t="s">
        <v>4485</v>
      </c>
    </row>
    <row r="2" spans="1:4" x14ac:dyDescent="0.25">
      <c r="A2" s="3" t="s">
        <v>1762</v>
      </c>
      <c r="B2" s="56">
        <v>5.1636769999999999E-2</v>
      </c>
      <c r="C2" s="56">
        <v>0.38347321806697499</v>
      </c>
      <c r="D2" s="57">
        <v>6.7244301779478901</v>
      </c>
    </row>
    <row r="3" spans="1:4" x14ac:dyDescent="0.25">
      <c r="A3" s="3" t="s">
        <v>148</v>
      </c>
      <c r="B3" s="56">
        <v>0.25706788000000003</v>
      </c>
      <c r="C3" s="56">
        <v>8.0155680000000007E-2</v>
      </c>
      <c r="D3" s="57">
        <v>10.32749536</v>
      </c>
    </row>
    <row r="4" spans="1:4" x14ac:dyDescent="0.25">
      <c r="A4" s="3" t="s">
        <v>275</v>
      </c>
      <c r="B4" s="56">
        <v>0</v>
      </c>
      <c r="C4" s="56">
        <v>0</v>
      </c>
      <c r="D4" s="57">
        <v>5.4921360000000002E-2</v>
      </c>
    </row>
    <row r="5" spans="1:4" x14ac:dyDescent="0.25">
      <c r="A5" s="3" t="s">
        <v>2249</v>
      </c>
      <c r="B5" s="56">
        <v>0</v>
      </c>
      <c r="C5" s="56">
        <v>0</v>
      </c>
      <c r="D5" s="57">
        <v>2.5613292836434001E-2</v>
      </c>
    </row>
    <row r="6" spans="1:4" x14ac:dyDescent="0.25">
      <c r="A6" s="3" t="s">
        <v>548</v>
      </c>
      <c r="B6" s="56">
        <v>6.888611E-2</v>
      </c>
      <c r="C6" s="56">
        <v>0</v>
      </c>
      <c r="D6" s="57">
        <v>0.10339845</v>
      </c>
    </row>
    <row r="7" spans="1:4" x14ac:dyDescent="0.25">
      <c r="A7" s="3" t="s">
        <v>9</v>
      </c>
      <c r="B7" s="56">
        <v>0</v>
      </c>
      <c r="C7" s="56">
        <v>0.45353389</v>
      </c>
      <c r="D7" s="57">
        <v>1.26945471</v>
      </c>
    </row>
    <row r="8" spans="1:4" x14ac:dyDescent="0.25">
      <c r="A8" s="3" t="s">
        <v>625</v>
      </c>
      <c r="B8" s="56">
        <v>0.83900522</v>
      </c>
      <c r="C8" s="56">
        <v>2.87437364</v>
      </c>
      <c r="D8" s="57">
        <v>9.0260797200000003</v>
      </c>
    </row>
    <row r="9" spans="1:4" x14ac:dyDescent="0.25">
      <c r="A9" s="3" t="s">
        <v>211</v>
      </c>
      <c r="B9" s="56">
        <v>0</v>
      </c>
      <c r="C9" s="56">
        <v>0</v>
      </c>
      <c r="D9" s="57">
        <v>0</v>
      </c>
    </row>
    <row r="10" spans="1:4" x14ac:dyDescent="0.25">
      <c r="A10" s="3" t="s">
        <v>335</v>
      </c>
      <c r="B10" s="56">
        <v>6.4180360000000006E-2</v>
      </c>
      <c r="C10" s="56">
        <v>10.44698011</v>
      </c>
      <c r="D10" s="57">
        <v>62.16672243</v>
      </c>
    </row>
    <row r="11" spans="1:4" x14ac:dyDescent="0.25">
      <c r="A11" s="3" t="s">
        <v>201</v>
      </c>
      <c r="B11" s="56">
        <v>0.74747207999999998</v>
      </c>
      <c r="C11" s="56">
        <v>3.3358632099999999</v>
      </c>
      <c r="D11" s="57">
        <v>13.24150086</v>
      </c>
    </row>
    <row r="12" spans="1:4" x14ac:dyDescent="0.25">
      <c r="A12" s="3" t="s">
        <v>1859</v>
      </c>
      <c r="B12" s="56">
        <v>0</v>
      </c>
      <c r="C12" s="56">
        <v>0</v>
      </c>
      <c r="D12" s="57">
        <v>3.9384640000000002</v>
      </c>
    </row>
    <row r="13" spans="1:4" x14ac:dyDescent="0.25">
      <c r="A13" s="3" t="s">
        <v>965</v>
      </c>
      <c r="B13" s="56">
        <v>0.14729779000000001</v>
      </c>
      <c r="C13" s="56">
        <v>0.85859761000000001</v>
      </c>
      <c r="D13" s="57">
        <v>4.3466504700000002</v>
      </c>
    </row>
    <row r="14" spans="1:4" x14ac:dyDescent="0.25">
      <c r="A14" s="3" t="s">
        <v>23</v>
      </c>
      <c r="B14" s="56">
        <v>1.2512846500000001</v>
      </c>
      <c r="C14" s="56">
        <v>0.37403873999999998</v>
      </c>
      <c r="D14" s="57">
        <v>2.2910915799999998</v>
      </c>
    </row>
    <row r="15" spans="1:4" x14ac:dyDescent="0.25">
      <c r="A15" s="3" t="s">
        <v>1824</v>
      </c>
      <c r="B15" s="56">
        <v>3.9958069999999998E-2</v>
      </c>
      <c r="C15" s="56">
        <v>0</v>
      </c>
      <c r="D15" s="57">
        <v>13.35195528</v>
      </c>
    </row>
    <row r="16" spans="1:4" x14ac:dyDescent="0.25">
      <c r="A16" s="3" t="s">
        <v>1804</v>
      </c>
      <c r="B16" s="56">
        <v>0</v>
      </c>
      <c r="C16" s="56">
        <v>1.3881869999999999E-2</v>
      </c>
      <c r="D16" s="57">
        <v>2.2048654399999998</v>
      </c>
    </row>
    <row r="17" spans="1:4" x14ac:dyDescent="0.25">
      <c r="A17" s="3" t="s">
        <v>476</v>
      </c>
      <c r="B17" s="56">
        <v>0</v>
      </c>
      <c r="C17" s="56">
        <v>0</v>
      </c>
      <c r="D17" s="57">
        <v>0.85684470000000001</v>
      </c>
    </row>
    <row r="18" spans="1:4" x14ac:dyDescent="0.25">
      <c r="A18" s="3" t="s">
        <v>599</v>
      </c>
      <c r="B18" s="56">
        <v>0</v>
      </c>
      <c r="C18" s="56">
        <v>0</v>
      </c>
      <c r="D18" s="57">
        <v>9.4730739999999994E-2</v>
      </c>
    </row>
    <row r="19" spans="1:4" x14ac:dyDescent="0.25">
      <c r="A19" s="3" t="s">
        <v>2251</v>
      </c>
      <c r="B19" s="56">
        <v>0</v>
      </c>
      <c r="C19" s="56">
        <v>0</v>
      </c>
      <c r="D19" s="57">
        <v>0</v>
      </c>
    </row>
    <row r="20" spans="1:4" x14ac:dyDescent="0.25">
      <c r="A20" s="3" t="s">
        <v>249</v>
      </c>
      <c r="B20" s="56">
        <v>0</v>
      </c>
      <c r="C20" s="56">
        <v>0</v>
      </c>
      <c r="D20" s="57">
        <v>2.1010750000000002E-2</v>
      </c>
    </row>
    <row r="21" spans="1:4" x14ac:dyDescent="0.25">
      <c r="A21" s="3" t="s">
        <v>108</v>
      </c>
      <c r="B21" s="56">
        <v>0</v>
      </c>
      <c r="C21" s="56">
        <v>0.13006367999999999</v>
      </c>
      <c r="D21" s="57">
        <v>0.54658172000000005</v>
      </c>
    </row>
    <row r="22" spans="1:4" x14ac:dyDescent="0.25">
      <c r="A22" s="3" t="s">
        <v>2948</v>
      </c>
      <c r="B22" s="56">
        <v>1.9840999999999999E-4</v>
      </c>
      <c r="C22" s="56">
        <v>8.8238280000000002E-2</v>
      </c>
      <c r="D22" s="57">
        <v>1.7242409380599999</v>
      </c>
    </row>
    <row r="23" spans="1:4" x14ac:dyDescent="0.25">
      <c r="A23" s="3" t="s">
        <v>2298</v>
      </c>
      <c r="B23" s="56">
        <v>0</v>
      </c>
      <c r="C23" s="56">
        <v>0</v>
      </c>
      <c r="D23" s="57">
        <v>0.88519994000000002</v>
      </c>
    </row>
    <row r="24" spans="1:4" x14ac:dyDescent="0.25">
      <c r="A24" s="3" t="s">
        <v>18</v>
      </c>
      <c r="B24" s="56">
        <v>0.48115392000000001</v>
      </c>
      <c r="C24" s="56">
        <v>0</v>
      </c>
      <c r="D24" s="57">
        <v>5.3847360599999998</v>
      </c>
    </row>
    <row r="25" spans="1:4" x14ac:dyDescent="0.25">
      <c r="A25" s="3" t="s">
        <v>2909</v>
      </c>
      <c r="B25" s="56">
        <v>0</v>
      </c>
      <c r="C25" s="56">
        <v>0</v>
      </c>
      <c r="D25" s="57">
        <v>1.5310699416935301</v>
      </c>
    </row>
    <row r="26" spans="1:4" x14ac:dyDescent="0.25">
      <c r="A26" s="3" t="s">
        <v>1739</v>
      </c>
      <c r="B26" s="56">
        <v>0</v>
      </c>
      <c r="C26" s="56">
        <v>0</v>
      </c>
      <c r="D26" s="57">
        <v>5.6672680099999999</v>
      </c>
    </row>
    <row r="27" spans="1:4" x14ac:dyDescent="0.25">
      <c r="A27" s="55" t="s">
        <v>3027</v>
      </c>
      <c r="B27" s="58">
        <v>2.3355000000000001E-2</v>
      </c>
      <c r="C27" s="58">
        <v>8.6594069999999995E-2</v>
      </c>
      <c r="D27" s="59">
        <v>5.92650935543345</v>
      </c>
    </row>
    <row r="28" spans="1:4" x14ac:dyDescent="0.25">
      <c r="A28" s="54" t="s">
        <v>4478</v>
      </c>
      <c r="B28" s="60">
        <f>SUM(B2:B27)</f>
        <v>3.9714962600000003</v>
      </c>
      <c r="C28" s="60">
        <f>SUM(C2:C27)</f>
        <v>19.125793998066971</v>
      </c>
      <c r="D28" s="61">
        <f>SUM(D2:D27)</f>
        <v>151.71083528597126</v>
      </c>
    </row>
  </sheetData>
  <pageMargins left="0.7" right="0.7" top="0.75" bottom="0.75" header="0.3" footer="0.3"/>
  <pageSetup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008-5DC4-4BE7-B389-259A1227DF95}">
  <sheetPr>
    <tabColor rgb="FF00338D"/>
  </sheetPr>
  <dimension ref="A1:B28"/>
  <sheetViews>
    <sheetView showGridLines="0" view="pageBreakPreview" zoomScaleNormal="100" zoomScaleSheetLayoutView="100" workbookViewId="0"/>
  </sheetViews>
  <sheetFormatPr defaultRowHeight="15" x14ac:dyDescent="0.25"/>
  <cols>
    <col min="1" max="1" width="53.5703125" bestFit="1" customWidth="1"/>
    <col min="2" max="2" width="40.28515625" bestFit="1" customWidth="1"/>
  </cols>
  <sheetData>
    <row r="1" spans="1:2" x14ac:dyDescent="0.25">
      <c r="A1" s="18" t="s">
        <v>4482</v>
      </c>
      <c r="B1" s="18" t="s">
        <v>4486</v>
      </c>
    </row>
    <row r="2" spans="1:2" x14ac:dyDescent="0.25">
      <c r="A2" s="3" t="s">
        <v>1762</v>
      </c>
      <c r="B2" s="57">
        <v>3.9480052799999998</v>
      </c>
    </row>
    <row r="3" spans="1:2" x14ac:dyDescent="0.25">
      <c r="A3" s="3" t="s">
        <v>148</v>
      </c>
      <c r="B3" s="57">
        <v>5.7548410000000001E-2</v>
      </c>
    </row>
    <row r="4" spans="1:2" x14ac:dyDescent="0.25">
      <c r="A4" s="3" t="s">
        <v>275</v>
      </c>
      <c r="B4" s="57">
        <v>0</v>
      </c>
    </row>
    <row r="5" spans="1:2" x14ac:dyDescent="0.25">
      <c r="A5" s="3" t="s">
        <v>2249</v>
      </c>
      <c r="B5" s="57">
        <v>0</v>
      </c>
    </row>
    <row r="6" spans="1:2" x14ac:dyDescent="0.25">
      <c r="A6" s="3" t="s">
        <v>548</v>
      </c>
      <c r="B6" s="57">
        <v>4.6205240000000002E-2</v>
      </c>
    </row>
    <row r="7" spans="1:2" x14ac:dyDescent="0.25">
      <c r="A7" s="3" t="s">
        <v>9</v>
      </c>
      <c r="B7" s="57">
        <v>0</v>
      </c>
    </row>
    <row r="8" spans="1:2" x14ac:dyDescent="0.25">
      <c r="A8" s="3" t="s">
        <v>625</v>
      </c>
      <c r="B8" s="57">
        <v>1.63213422</v>
      </c>
    </row>
    <row r="9" spans="1:2" x14ac:dyDescent="0.25">
      <c r="A9" s="3" t="s">
        <v>211</v>
      </c>
      <c r="B9" s="57">
        <v>1.2232299600000001</v>
      </c>
    </row>
    <row r="10" spans="1:2" x14ac:dyDescent="0.25">
      <c r="A10" s="3" t="s">
        <v>335</v>
      </c>
      <c r="B10" s="57">
        <v>0</v>
      </c>
    </row>
    <row r="11" spans="1:2" x14ac:dyDescent="0.25">
      <c r="A11" s="3" t="s">
        <v>201</v>
      </c>
      <c r="B11" s="57">
        <v>0</v>
      </c>
    </row>
    <row r="12" spans="1:2" x14ac:dyDescent="0.25">
      <c r="A12" s="3" t="s">
        <v>1859</v>
      </c>
      <c r="B12" s="57">
        <v>2.3420082400000002</v>
      </c>
    </row>
    <row r="13" spans="1:2" x14ac:dyDescent="0.25">
      <c r="A13" s="3" t="s">
        <v>965</v>
      </c>
      <c r="B13" s="57">
        <v>0.74093587999999999</v>
      </c>
    </row>
    <row r="14" spans="1:2" x14ac:dyDescent="0.25">
      <c r="A14" s="3" t="s">
        <v>23</v>
      </c>
      <c r="B14" s="57">
        <v>3.8363901500000002</v>
      </c>
    </row>
    <row r="15" spans="1:2" x14ac:dyDescent="0.25">
      <c r="A15" s="3" t="s">
        <v>1824</v>
      </c>
      <c r="B15" s="57">
        <v>0.80133973999999997</v>
      </c>
    </row>
    <row r="16" spans="1:2" x14ac:dyDescent="0.25">
      <c r="A16" s="3" t="s">
        <v>1804</v>
      </c>
      <c r="B16" s="57">
        <v>0.34584004000000002</v>
      </c>
    </row>
    <row r="17" spans="1:2" x14ac:dyDescent="0.25">
      <c r="A17" s="3" t="s">
        <v>476</v>
      </c>
      <c r="B17" s="57">
        <v>1.4741123199999999</v>
      </c>
    </row>
    <row r="18" spans="1:2" x14ac:dyDescent="0.25">
      <c r="A18" s="3" t="s">
        <v>599</v>
      </c>
      <c r="B18" s="57">
        <v>2.6354938799999998</v>
      </c>
    </row>
    <row r="19" spans="1:2" x14ac:dyDescent="0.25">
      <c r="A19" s="3" t="s">
        <v>2251</v>
      </c>
      <c r="B19" s="57">
        <v>0</v>
      </c>
    </row>
    <row r="20" spans="1:2" x14ac:dyDescent="0.25">
      <c r="A20" s="3" t="s">
        <v>249</v>
      </c>
      <c r="B20" s="57">
        <v>0</v>
      </c>
    </row>
    <row r="21" spans="1:2" x14ac:dyDescent="0.25">
      <c r="A21" s="3" t="s">
        <v>108</v>
      </c>
      <c r="B21" s="57">
        <v>0</v>
      </c>
    </row>
    <row r="22" spans="1:2" x14ac:dyDescent="0.25">
      <c r="A22" s="3" t="s">
        <v>2948</v>
      </c>
      <c r="B22" s="57">
        <v>0.14323623999999999</v>
      </c>
    </row>
    <row r="23" spans="1:2" x14ac:dyDescent="0.25">
      <c r="A23" s="3" t="s">
        <v>2298</v>
      </c>
      <c r="B23" s="57">
        <v>0</v>
      </c>
    </row>
    <row r="24" spans="1:2" x14ac:dyDescent="0.25">
      <c r="A24" s="3" t="s">
        <v>18</v>
      </c>
      <c r="B24" s="57">
        <v>1.0898424</v>
      </c>
    </row>
    <row r="25" spans="1:2" x14ac:dyDescent="0.25">
      <c r="A25" s="3" t="s">
        <v>2909</v>
      </c>
      <c r="B25" s="57">
        <v>0.22180369999999999</v>
      </c>
    </row>
    <row r="26" spans="1:2" x14ac:dyDescent="0.25">
      <c r="A26" s="3" t="s">
        <v>1739</v>
      </c>
      <c r="B26" s="57">
        <v>5.1492473700000003</v>
      </c>
    </row>
    <row r="27" spans="1:2" x14ac:dyDescent="0.25">
      <c r="A27" s="3" t="s">
        <v>3027</v>
      </c>
      <c r="B27" s="59">
        <v>0.48832279000000001</v>
      </c>
    </row>
    <row r="28" spans="1:2" x14ac:dyDescent="0.25">
      <c r="A28" s="53" t="s">
        <v>4478</v>
      </c>
      <c r="B28" s="61">
        <f>SUM(B2:B27)</f>
        <v>26.175695860000001</v>
      </c>
    </row>
  </sheetData>
  <pageMargins left="0.7" right="0.7" top="0.75" bottom="0.75" header="0.3" footer="0.3"/>
  <pageSetup scale="8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8A28D-E847-4B48-A8CA-1ACB71B80628}">
  <sheetPr>
    <tabColor rgb="FF00338D"/>
  </sheetPr>
  <dimension ref="A1:D28"/>
  <sheetViews>
    <sheetView showGridLines="0" view="pageBreakPreview" zoomScaleNormal="100" zoomScaleSheetLayoutView="100" workbookViewId="0"/>
  </sheetViews>
  <sheetFormatPr defaultRowHeight="15" x14ac:dyDescent="0.25"/>
  <cols>
    <col min="1" max="1" width="53.5703125" bestFit="1" customWidth="1"/>
    <col min="2" max="2" width="40.7109375" bestFit="1" customWidth="1"/>
    <col min="3" max="3" width="27.85546875" bestFit="1" customWidth="1"/>
    <col min="4" max="4" width="33.7109375" bestFit="1" customWidth="1"/>
  </cols>
  <sheetData>
    <row r="1" spans="1:4" x14ac:dyDescent="0.25">
      <c r="A1" s="18" t="s">
        <v>4482</v>
      </c>
      <c r="B1" s="18" t="s">
        <v>4487</v>
      </c>
      <c r="C1" s="18" t="s">
        <v>4488</v>
      </c>
      <c r="D1" s="18" t="s">
        <v>4489</v>
      </c>
    </row>
    <row r="2" spans="1:4" x14ac:dyDescent="0.25">
      <c r="A2" s="3" t="s">
        <v>625</v>
      </c>
      <c r="B2" s="56">
        <v>7.1699717999999999</v>
      </c>
      <c r="C2" s="56">
        <v>2.9955669</v>
      </c>
      <c r="D2" s="57">
        <v>2.9010360300000002</v>
      </c>
    </row>
    <row r="3" spans="1:4" x14ac:dyDescent="0.25">
      <c r="A3" s="3" t="s">
        <v>335</v>
      </c>
      <c r="B3" s="56">
        <v>5.8640440000000002E-2</v>
      </c>
      <c r="C3" s="56">
        <v>1.5024039499999999</v>
      </c>
      <c r="D3" s="57">
        <v>2.5203710000000001E-2</v>
      </c>
    </row>
    <row r="4" spans="1:4" x14ac:dyDescent="0.25">
      <c r="A4" s="3" t="s">
        <v>18</v>
      </c>
      <c r="B4" s="56">
        <v>2.1048991699999999</v>
      </c>
      <c r="C4" s="56">
        <v>1.27610029</v>
      </c>
      <c r="D4" s="57">
        <v>0.31133235999999997</v>
      </c>
    </row>
    <row r="5" spans="1:4" x14ac:dyDescent="0.25">
      <c r="A5" s="3" t="s">
        <v>23</v>
      </c>
      <c r="B5" s="56">
        <v>1.2171013100000001</v>
      </c>
      <c r="C5" s="56">
        <v>1.0918507500000001</v>
      </c>
      <c r="D5" s="57">
        <v>2.0792890000000001E-2</v>
      </c>
    </row>
    <row r="6" spans="1:4" x14ac:dyDescent="0.25">
      <c r="A6" s="3" t="s">
        <v>1859</v>
      </c>
      <c r="B6" s="56">
        <v>0.73236904999999997</v>
      </c>
      <c r="C6" s="56">
        <v>0.86414374999999999</v>
      </c>
      <c r="D6" s="57">
        <v>0</v>
      </c>
    </row>
    <row r="7" spans="1:4" x14ac:dyDescent="0.25">
      <c r="A7" s="3" t="s">
        <v>2298</v>
      </c>
      <c r="B7" s="56">
        <v>0.12468872</v>
      </c>
      <c r="C7" s="56">
        <v>0.19212044</v>
      </c>
      <c r="D7" s="57">
        <v>9.5645610000000006E-2</v>
      </c>
    </row>
    <row r="8" spans="1:4" x14ac:dyDescent="0.25">
      <c r="A8" s="3" t="s">
        <v>965</v>
      </c>
      <c r="B8" s="56">
        <v>0.34948024</v>
      </c>
      <c r="C8" s="56">
        <v>7.3563340000000005E-2</v>
      </c>
      <c r="D8" s="57">
        <v>0.45213560000000003</v>
      </c>
    </row>
    <row r="9" spans="1:4" x14ac:dyDescent="0.25">
      <c r="A9" s="3" t="s">
        <v>1804</v>
      </c>
      <c r="B9" s="56">
        <v>0.39995431999999997</v>
      </c>
      <c r="C9" s="56">
        <v>4.1772009999999998E-2</v>
      </c>
      <c r="D9" s="57">
        <v>0</v>
      </c>
    </row>
    <row r="10" spans="1:4" x14ac:dyDescent="0.25">
      <c r="A10" s="3" t="s">
        <v>2909</v>
      </c>
      <c r="B10" s="56">
        <v>1.425888E-2</v>
      </c>
      <c r="C10" s="56">
        <v>3.95077582891755E-2</v>
      </c>
      <c r="D10" s="57">
        <v>0.310726357386435</v>
      </c>
    </row>
    <row r="11" spans="1:4" x14ac:dyDescent="0.25">
      <c r="A11" s="3" t="s">
        <v>2948</v>
      </c>
      <c r="B11" s="56">
        <v>0</v>
      </c>
      <c r="C11" s="56">
        <v>8.0529799999999995E-3</v>
      </c>
      <c r="D11" s="57">
        <v>7.8915800000000005E-3</v>
      </c>
    </row>
    <row r="12" spans="1:4" x14ac:dyDescent="0.25">
      <c r="A12" s="3" t="s">
        <v>3027</v>
      </c>
      <c r="B12" s="56">
        <v>4.8508199999999996E-3</v>
      </c>
      <c r="C12" s="56">
        <v>8.0130800000000005E-3</v>
      </c>
      <c r="D12" s="57">
        <v>0</v>
      </c>
    </row>
    <row r="13" spans="1:4" x14ac:dyDescent="0.25">
      <c r="A13" s="3" t="s">
        <v>1762</v>
      </c>
      <c r="B13" s="56">
        <v>7.7710500000000002E-2</v>
      </c>
      <c r="C13" s="56">
        <v>0</v>
      </c>
      <c r="D13" s="57">
        <v>0</v>
      </c>
    </row>
    <row r="14" spans="1:4" x14ac:dyDescent="0.25">
      <c r="A14" s="3" t="s">
        <v>148</v>
      </c>
      <c r="B14" s="56">
        <v>0</v>
      </c>
      <c r="C14" s="56">
        <v>0</v>
      </c>
      <c r="D14" s="57">
        <v>0</v>
      </c>
    </row>
    <row r="15" spans="1:4" x14ac:dyDescent="0.25">
      <c r="A15" s="3" t="s">
        <v>275</v>
      </c>
      <c r="B15" s="56">
        <v>0</v>
      </c>
      <c r="C15" s="56">
        <v>0</v>
      </c>
      <c r="D15" s="57">
        <v>0</v>
      </c>
    </row>
    <row r="16" spans="1:4" x14ac:dyDescent="0.25">
      <c r="A16" s="3" t="s">
        <v>2249</v>
      </c>
      <c r="B16" s="56">
        <v>0</v>
      </c>
      <c r="C16" s="56">
        <v>0</v>
      </c>
      <c r="D16" s="57">
        <v>0</v>
      </c>
    </row>
    <row r="17" spans="1:4" x14ac:dyDescent="0.25">
      <c r="A17" s="3" t="s">
        <v>548</v>
      </c>
      <c r="B17" s="56">
        <v>0</v>
      </c>
      <c r="C17" s="56">
        <v>0</v>
      </c>
      <c r="D17" s="57">
        <v>0</v>
      </c>
    </row>
    <row r="18" spans="1:4" x14ac:dyDescent="0.25">
      <c r="A18" s="3" t="s">
        <v>9</v>
      </c>
      <c r="B18" s="56">
        <v>2.472E-5</v>
      </c>
      <c r="C18" s="56">
        <v>0</v>
      </c>
      <c r="D18" s="57">
        <v>0</v>
      </c>
    </row>
    <row r="19" spans="1:4" x14ac:dyDescent="0.25">
      <c r="A19" s="3" t="s">
        <v>211</v>
      </c>
      <c r="B19" s="56">
        <v>2.494298E-2</v>
      </c>
      <c r="C19" s="56">
        <v>0</v>
      </c>
      <c r="D19" s="57">
        <v>0</v>
      </c>
    </row>
    <row r="20" spans="1:4" x14ac:dyDescent="0.25">
      <c r="A20" s="3" t="s">
        <v>201</v>
      </c>
      <c r="B20" s="56">
        <v>0.1295365</v>
      </c>
      <c r="C20" s="56">
        <v>0</v>
      </c>
      <c r="D20" s="57">
        <v>0</v>
      </c>
    </row>
    <row r="21" spans="1:4" x14ac:dyDescent="0.25">
      <c r="A21" s="3" t="s">
        <v>1824</v>
      </c>
      <c r="B21" s="56">
        <v>0</v>
      </c>
      <c r="C21" s="56">
        <v>0</v>
      </c>
      <c r="D21" s="57">
        <v>1.47732672</v>
      </c>
    </row>
    <row r="22" spans="1:4" x14ac:dyDescent="0.25">
      <c r="A22" s="3" t="s">
        <v>476</v>
      </c>
      <c r="B22" s="56">
        <v>0</v>
      </c>
      <c r="C22" s="56">
        <v>0</v>
      </c>
      <c r="D22" s="57">
        <v>2.1462007500000002</v>
      </c>
    </row>
    <row r="23" spans="1:4" x14ac:dyDescent="0.25">
      <c r="A23" s="3" t="s">
        <v>599</v>
      </c>
      <c r="B23" s="56">
        <v>4.6717479999999999E-2</v>
      </c>
      <c r="C23" s="56">
        <v>0</v>
      </c>
      <c r="D23" s="57">
        <v>0</v>
      </c>
    </row>
    <row r="24" spans="1:4" x14ac:dyDescent="0.25">
      <c r="A24" s="3" t="s">
        <v>2251</v>
      </c>
      <c r="B24" s="56">
        <v>0</v>
      </c>
      <c r="C24" s="56">
        <v>0</v>
      </c>
      <c r="D24" s="57">
        <v>0</v>
      </c>
    </row>
    <row r="25" spans="1:4" x14ac:dyDescent="0.25">
      <c r="A25" s="3" t="s">
        <v>249</v>
      </c>
      <c r="B25" s="56">
        <v>0</v>
      </c>
      <c r="C25" s="56">
        <v>0</v>
      </c>
      <c r="D25" s="57">
        <v>0</v>
      </c>
    </row>
    <row r="26" spans="1:4" x14ac:dyDescent="0.25">
      <c r="A26" s="3" t="s">
        <v>108</v>
      </c>
      <c r="B26" s="56">
        <v>0</v>
      </c>
      <c r="C26" s="56">
        <v>0</v>
      </c>
      <c r="D26" s="57">
        <v>0</v>
      </c>
    </row>
    <row r="27" spans="1:4" x14ac:dyDescent="0.25">
      <c r="A27" s="3" t="s">
        <v>1739</v>
      </c>
      <c r="B27" s="56">
        <v>7.1543109999999993E-2</v>
      </c>
      <c r="C27" s="56">
        <v>0</v>
      </c>
      <c r="D27" s="59">
        <v>0.66476093000000003</v>
      </c>
    </row>
    <row r="28" spans="1:4" x14ac:dyDescent="0.25">
      <c r="A28" s="53" t="s">
        <v>4478</v>
      </c>
      <c r="B28" s="64">
        <f>SUM(B2:B27)</f>
        <v>12.52669004</v>
      </c>
      <c r="C28" s="64">
        <f>SUM(C2:C27)</f>
        <v>8.0930952482891758</v>
      </c>
      <c r="D28" s="65">
        <f>SUM(D2:D27)</f>
        <v>8.4130525373864362</v>
      </c>
    </row>
  </sheetData>
  <pageMargins left="0.7" right="0.7" top="0.75" bottom="0.75" header="0.3" footer="0.3"/>
  <pageSetup scale="5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B0651-EC28-417D-883E-CE45E8AD3049}">
  <sheetPr>
    <tabColor rgb="FF00338D"/>
  </sheetPr>
  <dimension ref="A1:D11"/>
  <sheetViews>
    <sheetView showGridLines="0" view="pageBreakPreview" zoomScaleNormal="100" zoomScaleSheetLayoutView="100" workbookViewId="0"/>
  </sheetViews>
  <sheetFormatPr defaultRowHeight="15" x14ac:dyDescent="0.25"/>
  <cols>
    <col min="1" max="1" width="20.28515625" bestFit="1" customWidth="1"/>
    <col min="2" max="2" width="39.28515625" bestFit="1" customWidth="1"/>
    <col min="3" max="3" width="26.42578125" bestFit="1" customWidth="1"/>
    <col min="4" max="4" width="38" bestFit="1" customWidth="1"/>
  </cols>
  <sheetData>
    <row r="1" spans="1:4" x14ac:dyDescent="0.25">
      <c r="A1" s="18" t="s">
        <v>4482</v>
      </c>
      <c r="B1" s="18" t="s">
        <v>4490</v>
      </c>
      <c r="C1" s="18" t="s">
        <v>4491</v>
      </c>
      <c r="D1" s="52" t="s">
        <v>4492</v>
      </c>
    </row>
    <row r="2" spans="1:4" x14ac:dyDescent="0.25">
      <c r="A2" s="50" t="s">
        <v>11</v>
      </c>
      <c r="B2" s="51">
        <v>0</v>
      </c>
      <c r="C2" s="51">
        <v>1.0992E-4</v>
      </c>
      <c r="D2" s="66">
        <v>0</v>
      </c>
    </row>
    <row r="3" spans="1:4" x14ac:dyDescent="0.25">
      <c r="A3" s="50" t="s">
        <v>201</v>
      </c>
      <c r="B3" s="51">
        <v>0</v>
      </c>
      <c r="C3" s="51">
        <v>0.21022421999999999</v>
      </c>
      <c r="D3" s="66">
        <v>0</v>
      </c>
    </row>
    <row r="4" spans="1:4" x14ac:dyDescent="0.25">
      <c r="A4" s="50" t="s">
        <v>1859</v>
      </c>
      <c r="B4" s="51">
        <v>2.70387128</v>
      </c>
      <c r="C4" s="51">
        <v>1.4483236500000001</v>
      </c>
      <c r="D4" s="66">
        <v>0</v>
      </c>
    </row>
    <row r="5" spans="1:4" x14ac:dyDescent="0.25">
      <c r="A5" s="50" t="s">
        <v>965</v>
      </c>
      <c r="B5" s="51">
        <v>0.24952571000000001</v>
      </c>
      <c r="C5" s="51">
        <v>0.25877156000000001</v>
      </c>
      <c r="D5" s="66">
        <v>0.60129027000000002</v>
      </c>
    </row>
    <row r="6" spans="1:4" x14ac:dyDescent="0.25">
      <c r="A6" s="50" t="s">
        <v>1824</v>
      </c>
      <c r="B6" s="51">
        <v>1.2445110000000001E-2</v>
      </c>
      <c r="C6" s="51">
        <v>2.680708E-2</v>
      </c>
      <c r="D6" s="66">
        <v>3.6757064100000001</v>
      </c>
    </row>
    <row r="7" spans="1:4" x14ac:dyDescent="0.25">
      <c r="A7" s="50" t="s">
        <v>1804</v>
      </c>
      <c r="B7" s="51">
        <v>0.80857296999999995</v>
      </c>
      <c r="C7" s="51">
        <v>2.508467E-2</v>
      </c>
      <c r="D7" s="66">
        <v>0</v>
      </c>
    </row>
    <row r="8" spans="1:4" x14ac:dyDescent="0.25">
      <c r="A8" s="50" t="s">
        <v>476</v>
      </c>
      <c r="B8" s="51">
        <v>0</v>
      </c>
      <c r="C8" s="51">
        <v>0</v>
      </c>
      <c r="D8" s="66">
        <v>0.16451677000000001</v>
      </c>
    </row>
    <row r="9" spans="1:4" x14ac:dyDescent="0.25">
      <c r="A9" s="50" t="s">
        <v>18</v>
      </c>
      <c r="B9" s="51">
        <v>0.70248317999999998</v>
      </c>
      <c r="C9" s="51">
        <v>0.38531124</v>
      </c>
      <c r="D9" s="66">
        <v>0.10011771</v>
      </c>
    </row>
    <row r="10" spans="1:4" x14ac:dyDescent="0.25">
      <c r="A10" s="50" t="s">
        <v>1739</v>
      </c>
      <c r="B10" s="51">
        <v>0</v>
      </c>
      <c r="C10" s="51">
        <v>0</v>
      </c>
      <c r="D10" s="66">
        <v>1.71876176</v>
      </c>
    </row>
    <row r="11" spans="1:4" x14ac:dyDescent="0.25">
      <c r="A11" s="53" t="s">
        <v>4478</v>
      </c>
      <c r="B11" s="62">
        <f>SUM(B2:B10)</f>
        <v>4.4768982499999996</v>
      </c>
      <c r="C11" s="62">
        <f>SUM(C2:C10)</f>
        <v>2.3546323400000002</v>
      </c>
      <c r="D11" s="63">
        <f>SUM(D2:D10)</f>
        <v>6.2603929199999993</v>
      </c>
    </row>
  </sheetData>
  <pageMargins left="0.7" right="0.7" top="0.75" bottom="0.75" header="0.3" footer="0.3"/>
  <pageSetup scale="6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79998168889431442"/>
  </sheetPr>
  <dimension ref="A1:S3123"/>
  <sheetViews>
    <sheetView showGridLines="0" view="pageBreakPreview" zoomScale="55" zoomScaleNormal="55" zoomScaleSheetLayoutView="55" workbookViewId="0">
      <pane ySplit="1" topLeftCell="A559" activePane="bottomLeft" state="frozen"/>
      <selection activeCell="A2" sqref="A2"/>
      <selection pane="bottomLeft" activeCell="L625" sqref="L625"/>
    </sheetView>
  </sheetViews>
  <sheetFormatPr defaultRowHeight="15" outlineLevelCol="1" x14ac:dyDescent="0.25"/>
  <cols>
    <col min="1" max="1" width="12.7109375" style="2" bestFit="1" customWidth="1"/>
    <col min="2" max="2" width="8.7109375" style="2" bestFit="1" customWidth="1"/>
    <col min="3" max="3" width="13" style="2" customWidth="1" outlineLevel="1"/>
    <col min="4" max="4" width="22.28515625" style="28" bestFit="1" customWidth="1"/>
    <col min="5" max="5" width="11.28515625" style="2" customWidth="1" outlineLevel="1"/>
    <col min="6" max="6" width="26.5703125" style="2" customWidth="1" outlineLevel="1"/>
    <col min="7" max="7" width="39.5703125" style="2" customWidth="1" outlineLevel="1"/>
    <col min="8" max="8" width="26.7109375" style="2" customWidth="1" outlineLevel="1"/>
    <col min="9" max="9" width="21.140625" style="2" bestFit="1" customWidth="1"/>
    <col min="10" max="10" width="28.28515625" style="2" bestFit="1" customWidth="1"/>
    <col min="11" max="11" width="36.140625" style="29" bestFit="1" customWidth="1"/>
    <col min="12" max="12" width="17.7109375" style="2" bestFit="1" customWidth="1"/>
    <col min="13" max="13" width="15.7109375" style="2" bestFit="1" customWidth="1"/>
    <col min="14" max="16" width="15.7109375" style="2" customWidth="1"/>
    <col min="17" max="19" width="28.7109375" style="2" customWidth="1" outlineLevel="1"/>
  </cols>
  <sheetData>
    <row r="1" spans="1:19" ht="14.65" customHeight="1" x14ac:dyDescent="0.25">
      <c r="A1" s="18" t="s">
        <v>4457</v>
      </c>
      <c r="B1" s="19" t="s">
        <v>0</v>
      </c>
      <c r="C1" s="18" t="s">
        <v>1</v>
      </c>
      <c r="D1" s="19" t="s">
        <v>3</v>
      </c>
      <c r="E1" s="19" t="s">
        <v>4</v>
      </c>
      <c r="F1" s="18" t="s">
        <v>5</v>
      </c>
      <c r="G1" s="18" t="s">
        <v>6</v>
      </c>
      <c r="H1" s="18" t="s">
        <v>7</v>
      </c>
      <c r="I1" s="19" t="s">
        <v>3871</v>
      </c>
      <c r="J1" s="18" t="s">
        <v>3874</v>
      </c>
      <c r="K1" s="20" t="s">
        <v>4458</v>
      </c>
      <c r="L1" s="18" t="s">
        <v>3880</v>
      </c>
      <c r="M1" s="19" t="s">
        <v>3883</v>
      </c>
      <c r="N1" s="21" t="s">
        <v>4446</v>
      </c>
      <c r="O1" s="21" t="s">
        <v>4465</v>
      </c>
      <c r="P1" s="21" t="s">
        <v>4449</v>
      </c>
      <c r="Q1" s="21" t="s">
        <v>4454</v>
      </c>
      <c r="R1" s="21" t="s">
        <v>4455</v>
      </c>
      <c r="S1" s="21" t="s">
        <v>4456</v>
      </c>
    </row>
    <row r="2" spans="1:19" x14ac:dyDescent="0.25">
      <c r="A2" s="22" t="s">
        <v>2195</v>
      </c>
      <c r="B2" s="22">
        <v>8297</v>
      </c>
      <c r="C2" s="22">
        <v>2</v>
      </c>
      <c r="D2" s="23">
        <v>0.51453318245399104</v>
      </c>
      <c r="E2" s="22">
        <v>182721104</v>
      </c>
      <c r="F2" s="22" t="s">
        <v>2244</v>
      </c>
      <c r="G2" s="22" t="s">
        <v>2568</v>
      </c>
      <c r="H2" s="22">
        <v>295.252189962545</v>
      </c>
      <c r="I2" s="24">
        <f>'EVM CPZ List'!$D2*'EVM CPZ List'!$C2</f>
        <v>1.0290663649079821</v>
      </c>
      <c r="J2" s="25">
        <f>INDEX('Pivot of Risk Data'!A:A,MATCH('EVM CPZ List'!$B2,'Pivot of Risk Data'!B:B,0),1)</f>
        <v>1</v>
      </c>
      <c r="K2" s="22">
        <f>0.000621371*'EVM CPZ List'!$H2</f>
        <v>0.18346114852921655</v>
      </c>
      <c r="L2" s="22">
        <f>'EVM CPZ List'!$K2</f>
        <v>0.18346114852921655</v>
      </c>
      <c r="M2" s="22">
        <f>SUM('EVM CPZ List'!$I$2:$I$3122)-'EVM CPZ List'!$I2</f>
        <v>5407.3082233026553</v>
      </c>
      <c r="N2" s="7">
        <f>INDEX('2021 Certified EVM Plan'!G:G,MATCH(B2,'2021 Certified EVM Plan'!E:E,0))</f>
        <v>1.094318181818182</v>
      </c>
      <c r="O2" s="7">
        <f>INDEX('2021 Certified EVM Plan'!M:M,MATCH(B2,'2021 Certified EVM Plan'!E:E,0))</f>
        <v>1.0290663649079821</v>
      </c>
      <c r="P2" s="7">
        <f t="shared" ref="P2:P65" si="0">COUNTIF(B:B,B2)</f>
        <v>1</v>
      </c>
      <c r="Q2" s="26" t="e">
        <f>IF(INDEX('2021 Certified EVM Plan'!H:H,MATCH(B2,'2021 Certified EVM Plan'!E:E,0))=1,M2,#N/A)</f>
        <v>#N/A</v>
      </c>
      <c r="R2" s="26">
        <f>IF(INDEX('2021 Certified EVM Plan'!J:J,MATCH(B2,'2021 Certified EVM Plan'!E:E,0))=1,M2,#N/A)</f>
        <v>5407.3082233026553</v>
      </c>
      <c r="S2" s="26" t="e">
        <f>IF(INDEX('2021 Certified EVM Plan'!K:K,MATCH(B2,'2021 Certified EVM Plan'!E:E,0))=1,M2,#N/A)</f>
        <v>#N/A</v>
      </c>
    </row>
    <row r="3" spans="1:19" x14ac:dyDescent="0.25">
      <c r="A3" s="22" t="s">
        <v>8</v>
      </c>
      <c r="B3" s="22">
        <v>8244</v>
      </c>
      <c r="C3" s="22">
        <v>2</v>
      </c>
      <c r="D3" s="23">
        <v>0.41378593768520699</v>
      </c>
      <c r="E3" s="22">
        <v>63681103</v>
      </c>
      <c r="F3" s="22" t="s">
        <v>278</v>
      </c>
      <c r="G3" s="22" t="s">
        <v>496</v>
      </c>
      <c r="H3" s="22">
        <v>329.19541436979802</v>
      </c>
      <c r="I3" s="24">
        <f>'EVM CPZ List'!$D3*'EVM CPZ List'!$C3</f>
        <v>0.82757187537041399</v>
      </c>
      <c r="J3" s="25">
        <f>INDEX('Pivot of Risk Data'!A:A,MATCH('EVM CPZ List'!$B3,'Pivot of Risk Data'!B:B,0),1)</f>
        <v>2</v>
      </c>
      <c r="K3" s="22">
        <f>0.000621371*'EVM CPZ List'!$H3</f>
        <v>0.20455248382237576</v>
      </c>
      <c r="L3" s="22">
        <f>L2+'EVM CPZ List'!$K3</f>
        <v>0.38801363235159231</v>
      </c>
      <c r="M3" s="22">
        <f>M2-'EVM CPZ List'!$I3</f>
        <v>5406.480651427285</v>
      </c>
      <c r="N3" s="7" t="e">
        <f>INDEX('2021 Certified EVM Plan'!G:G,MATCH(B3,'2021 Certified EVM Plan'!E:E,0))</f>
        <v>#N/A</v>
      </c>
      <c r="O3" s="7" t="e">
        <f>INDEX('2021 Certified EVM Plan'!M:M,MATCH(B3,'2021 Certified EVM Plan'!E:E,0))</f>
        <v>#N/A</v>
      </c>
      <c r="P3" s="7">
        <f t="shared" si="0"/>
        <v>1</v>
      </c>
      <c r="Q3" s="26" t="e">
        <f>IF(INDEX('2021 Certified EVM Plan'!H:H,MATCH(B3,'2021 Certified EVM Plan'!E:E,0))=1,M3,#N/A)</f>
        <v>#N/A</v>
      </c>
      <c r="R3" s="26" t="e">
        <f>IF(INDEX('2021 Certified EVM Plan'!J:J,MATCH(B3,'2021 Certified EVM Plan'!E:E,0))=1,M3,#N/A)</f>
        <v>#N/A</v>
      </c>
      <c r="S3" s="26" t="e">
        <f>IF(INDEX('2021 Certified EVM Plan'!K:K,MATCH(B3,'2021 Certified EVM Plan'!E:E,0))=1,M3,#N/A)</f>
        <v>#N/A</v>
      </c>
    </row>
    <row r="4" spans="1:19" x14ac:dyDescent="0.25">
      <c r="A4" s="22" t="s">
        <v>964</v>
      </c>
      <c r="B4" s="22">
        <v>6700</v>
      </c>
      <c r="C4" s="22">
        <v>9</v>
      </c>
      <c r="D4" s="23">
        <v>0.395271927154763</v>
      </c>
      <c r="E4" s="22">
        <v>42661103</v>
      </c>
      <c r="F4" s="22" t="s">
        <v>967</v>
      </c>
      <c r="G4" s="22" t="s">
        <v>1169</v>
      </c>
      <c r="H4" s="22">
        <v>1339.7771560697099</v>
      </c>
      <c r="I4" s="24">
        <f>'EVM CPZ List'!$D4*'EVM CPZ List'!$C4</f>
        <v>3.5574473443928669</v>
      </c>
      <c r="J4" s="25">
        <f>INDEX('Pivot of Risk Data'!A:A,MATCH('EVM CPZ List'!$B4,'Pivot of Risk Data'!B:B,0),1)</f>
        <v>3</v>
      </c>
      <c r="K4" s="22">
        <f>0.000621371*'EVM CPZ List'!$H4</f>
        <v>0.83249867124419175</v>
      </c>
      <c r="L4" s="22">
        <f>L3+'EVM CPZ List'!$K4</f>
        <v>1.2205123035957841</v>
      </c>
      <c r="M4" s="22">
        <f>M3-'EVM CPZ List'!$I4</f>
        <v>5402.923204082892</v>
      </c>
      <c r="N4" s="7" t="e">
        <f>INDEX('2021 Certified EVM Plan'!G:G,MATCH(B4,'2021 Certified EVM Plan'!E:E,0))</f>
        <v>#N/A</v>
      </c>
      <c r="O4" s="7" t="e">
        <f>INDEX('2021 Certified EVM Plan'!M:M,MATCH(B4,'2021 Certified EVM Plan'!E:E,0))</f>
        <v>#N/A</v>
      </c>
      <c r="P4" s="7">
        <f t="shared" si="0"/>
        <v>1</v>
      </c>
      <c r="Q4" s="26" t="e">
        <f>IF(INDEX('2021 Certified EVM Plan'!H:H,MATCH(B4,'2021 Certified EVM Plan'!E:E,0))=1,M4,#N/A)</f>
        <v>#N/A</v>
      </c>
      <c r="R4" s="26" t="e">
        <f>IF(INDEX('2021 Certified EVM Plan'!J:J,MATCH(B4,'2021 Certified EVM Plan'!E:E,0))=1,M4,#N/A)</f>
        <v>#N/A</v>
      </c>
      <c r="S4" s="26" t="e">
        <f>IF(INDEX('2021 Certified EVM Plan'!K:K,MATCH(B4,'2021 Certified EVM Plan'!E:E,0))=1,M4,#N/A)</f>
        <v>#N/A</v>
      </c>
    </row>
    <row r="5" spans="1:19" x14ac:dyDescent="0.25">
      <c r="A5" s="22" t="s">
        <v>8</v>
      </c>
      <c r="B5" s="22">
        <v>4403</v>
      </c>
      <c r="C5" s="22">
        <v>197</v>
      </c>
      <c r="D5" s="23">
        <v>0.29397216685812699</v>
      </c>
      <c r="E5" s="22">
        <v>63591105</v>
      </c>
      <c r="F5" s="22" t="s">
        <v>170</v>
      </c>
      <c r="G5" s="22" t="s">
        <v>171</v>
      </c>
      <c r="H5" s="22">
        <v>37400.567677383697</v>
      </c>
      <c r="I5" s="24">
        <f>'EVM CPZ List'!$D5*'EVM CPZ List'!$C5</f>
        <v>57.912516871051018</v>
      </c>
      <c r="J5" s="25">
        <f>INDEX('Pivot of Risk Data'!A:A,MATCH('EVM CPZ List'!$B5,'Pivot of Risk Data'!B:B,0),1)</f>
        <v>4</v>
      </c>
      <c r="K5" s="22">
        <f>0.000621371*'EVM CPZ List'!$H5</f>
        <v>23.239628138263587</v>
      </c>
      <c r="L5" s="22">
        <f>L4+'EVM CPZ List'!$K5</f>
        <v>24.46014044185937</v>
      </c>
      <c r="M5" s="22">
        <f>M4-'EVM CPZ List'!$I5</f>
        <v>5345.0106872118413</v>
      </c>
      <c r="N5" s="7">
        <f>INDEX('2021 Certified EVM Plan'!G:G,MATCH(B5,'2021 Certified EVM Plan'!E:E,0))</f>
        <v>24.803598484848489</v>
      </c>
      <c r="O5" s="7">
        <f>INDEX('2021 Certified EVM Plan'!M:M,MATCH(B5,'2021 Certified EVM Plan'!E:E,0))</f>
        <v>57.912516871051018</v>
      </c>
      <c r="P5" s="7">
        <f t="shared" si="0"/>
        <v>1</v>
      </c>
      <c r="Q5" s="26">
        <f>IF(INDEX('2021 Certified EVM Plan'!H:H,MATCH(B5,'2021 Certified EVM Plan'!E:E,0))=1,M5,#N/A)</f>
        <v>5345.0106872118413</v>
      </c>
      <c r="R5" s="26" t="e">
        <f>IF(INDEX('2021 Certified EVM Plan'!J:J,MATCH(B5,'2021 Certified EVM Plan'!E:E,0))=1,M5,#N/A)</f>
        <v>#N/A</v>
      </c>
      <c r="S5" s="26" t="e">
        <f>IF(INDEX('2021 Certified EVM Plan'!K:K,MATCH(B5,'2021 Certified EVM Plan'!E:E,0))=1,M5,#N/A)</f>
        <v>#N/A</v>
      </c>
    </row>
    <row r="6" spans="1:19" x14ac:dyDescent="0.25">
      <c r="A6" s="22" t="s">
        <v>8</v>
      </c>
      <c r="B6" s="22">
        <v>7064</v>
      </c>
      <c r="C6" s="22">
        <v>7</v>
      </c>
      <c r="D6" s="23">
        <v>0.29199577294242002</v>
      </c>
      <c r="E6" s="22">
        <v>63681102</v>
      </c>
      <c r="F6" s="22" t="s">
        <v>157</v>
      </c>
      <c r="G6" s="22" t="s">
        <v>504</v>
      </c>
      <c r="H6" s="22">
        <v>945.65352586203801</v>
      </c>
      <c r="I6" s="24">
        <f>'EVM CPZ List'!$D6*'EVM CPZ List'!$C6</f>
        <v>2.0439704105969403</v>
      </c>
      <c r="J6" s="25">
        <f>INDEX('Pivot of Risk Data'!A:A,MATCH('EVM CPZ List'!$B6,'Pivot of Risk Data'!B:B,0),1)</f>
        <v>5</v>
      </c>
      <c r="K6" s="22">
        <f>0.000621371*'EVM CPZ List'!$H6</f>
        <v>0.58760167701842048</v>
      </c>
      <c r="L6" s="22">
        <f>L5+'EVM CPZ List'!$K6</f>
        <v>25.047742118877789</v>
      </c>
      <c r="M6" s="22">
        <f>M5-'EVM CPZ List'!$I6</f>
        <v>5342.9667168012447</v>
      </c>
      <c r="N6" s="7" t="e">
        <f>INDEX('2021 Certified EVM Plan'!G:G,MATCH(B6,'2021 Certified EVM Plan'!E:E,0))</f>
        <v>#N/A</v>
      </c>
      <c r="O6" s="7" t="e">
        <f>INDEX('2021 Certified EVM Plan'!M:M,MATCH(B6,'2021 Certified EVM Plan'!E:E,0))</f>
        <v>#N/A</v>
      </c>
      <c r="P6" s="7">
        <f t="shared" si="0"/>
        <v>1</v>
      </c>
      <c r="Q6" s="26" t="e">
        <f>IF(INDEX('2021 Certified EVM Plan'!H:H,MATCH(B6,'2021 Certified EVM Plan'!E:E,0))=1,M6,#N/A)</f>
        <v>#N/A</v>
      </c>
      <c r="R6" s="26" t="e">
        <f>IF(INDEX('2021 Certified EVM Plan'!J:J,MATCH(B6,'2021 Certified EVM Plan'!E:E,0))=1,M6,#N/A)</f>
        <v>#N/A</v>
      </c>
      <c r="S6" s="26" t="e">
        <f>IF(INDEX('2021 Certified EVM Plan'!K:K,MATCH(B6,'2021 Certified EVM Plan'!E:E,0))=1,M6,#N/A)</f>
        <v>#N/A</v>
      </c>
    </row>
    <row r="7" spans="1:19" x14ac:dyDescent="0.25">
      <c r="A7" s="22" t="s">
        <v>8</v>
      </c>
      <c r="B7" s="22">
        <v>6204</v>
      </c>
      <c r="C7" s="22">
        <v>2</v>
      </c>
      <c r="D7" s="23">
        <v>0.27359595257786401</v>
      </c>
      <c r="E7" s="22">
        <v>63172101</v>
      </c>
      <c r="F7" s="22" t="s">
        <v>255</v>
      </c>
      <c r="G7" s="22" t="s">
        <v>256</v>
      </c>
      <c r="H7" s="22">
        <v>127.615658841062</v>
      </c>
      <c r="I7" s="24">
        <f>'EVM CPZ List'!$D7*'EVM CPZ List'!$C7</f>
        <v>0.54719190515572802</v>
      </c>
      <c r="J7" s="25">
        <f>INDEX('Pivot of Risk Data'!A:A,MATCH('EVM CPZ List'!$B7,'Pivot of Risk Data'!B:B,0),1)</f>
        <v>6</v>
      </c>
      <c r="K7" s="22">
        <f>0.000621371*'EVM CPZ List'!$H7</f>
        <v>7.929666954972954E-2</v>
      </c>
      <c r="L7" s="22">
        <f>L6+'EVM CPZ List'!$K7</f>
        <v>25.127038788427519</v>
      </c>
      <c r="M7" s="22">
        <f>M6-'EVM CPZ List'!$I7</f>
        <v>5342.4195248960887</v>
      </c>
      <c r="N7" s="7" t="e">
        <f>INDEX('2021 Certified EVM Plan'!G:G,MATCH(B7,'2021 Certified EVM Plan'!E:E,0))</f>
        <v>#N/A</v>
      </c>
      <c r="O7" s="7" t="e">
        <f>INDEX('2021 Certified EVM Plan'!M:M,MATCH(B7,'2021 Certified EVM Plan'!E:E,0))</f>
        <v>#N/A</v>
      </c>
      <c r="P7" s="7">
        <f t="shared" si="0"/>
        <v>1</v>
      </c>
      <c r="Q7" s="26" t="e">
        <f>IF(INDEX('2021 Certified EVM Plan'!H:H,MATCH(B7,'2021 Certified EVM Plan'!E:E,0))=1,M7,#N/A)</f>
        <v>#N/A</v>
      </c>
      <c r="R7" s="26" t="e">
        <f>IF(INDEX('2021 Certified EVM Plan'!J:J,MATCH(B7,'2021 Certified EVM Plan'!E:E,0))=1,M7,#N/A)</f>
        <v>#N/A</v>
      </c>
      <c r="S7" s="26" t="e">
        <f>IF(INDEX('2021 Certified EVM Plan'!K:K,MATCH(B7,'2021 Certified EVM Plan'!E:E,0))=1,M7,#N/A)</f>
        <v>#N/A</v>
      </c>
    </row>
    <row r="8" spans="1:19" x14ac:dyDescent="0.25">
      <c r="A8" s="22" t="s">
        <v>539</v>
      </c>
      <c r="B8" s="22">
        <v>2559</v>
      </c>
      <c r="C8" s="22">
        <v>21</v>
      </c>
      <c r="D8" s="23">
        <v>0.27112204153255198</v>
      </c>
      <c r="E8" s="22">
        <v>102781101</v>
      </c>
      <c r="F8" s="22" t="s">
        <v>670</v>
      </c>
      <c r="G8" s="22" t="s">
        <v>671</v>
      </c>
      <c r="H8" s="22">
        <v>8128.4526614387796</v>
      </c>
      <c r="I8" s="24">
        <f>'EVM CPZ List'!$D8*'EVM CPZ List'!$C8</f>
        <v>5.693562872183592</v>
      </c>
      <c r="J8" s="25">
        <f>INDEX('Pivot of Risk Data'!A:A,MATCH('EVM CPZ List'!$B8,'Pivot of Risk Data'!B:B,0),1)</f>
        <v>7</v>
      </c>
      <c r="K8" s="22">
        <f>0.000621371*'EVM CPZ List'!$H8</f>
        <v>5.0507847586908756</v>
      </c>
      <c r="L8" s="22">
        <f>L7+'EVM CPZ List'!$K8</f>
        <v>30.177823547118393</v>
      </c>
      <c r="M8" s="22">
        <f>M7-'EVM CPZ List'!$I8</f>
        <v>5336.7259620239047</v>
      </c>
      <c r="N8" s="7" t="e">
        <f>INDEX('2021 Certified EVM Plan'!G:G,MATCH(B8,'2021 Certified EVM Plan'!E:E,0))</f>
        <v>#N/A</v>
      </c>
      <c r="O8" s="7" t="e">
        <f>INDEX('2021 Certified EVM Plan'!M:M,MATCH(B8,'2021 Certified EVM Plan'!E:E,0))</f>
        <v>#N/A</v>
      </c>
      <c r="P8" s="7">
        <f t="shared" si="0"/>
        <v>1</v>
      </c>
      <c r="Q8" s="26" t="e">
        <f>IF(INDEX('2021 Certified EVM Plan'!H:H,MATCH(B8,'2021 Certified EVM Plan'!E:E,0))=1,M8,#N/A)</f>
        <v>#N/A</v>
      </c>
      <c r="R8" s="26" t="e">
        <f>IF(INDEX('2021 Certified EVM Plan'!J:J,MATCH(B8,'2021 Certified EVM Plan'!E:E,0))=1,M8,#N/A)</f>
        <v>#N/A</v>
      </c>
      <c r="S8" s="26" t="e">
        <f>IF(INDEX('2021 Certified EVM Plan'!K:K,MATCH(B8,'2021 Certified EVM Plan'!E:E,0))=1,M8,#N/A)</f>
        <v>#N/A</v>
      </c>
    </row>
    <row r="9" spans="1:19" x14ac:dyDescent="0.25">
      <c r="A9" s="22" t="s">
        <v>539</v>
      </c>
      <c r="B9" s="22">
        <v>3638</v>
      </c>
      <c r="C9" s="22">
        <v>148</v>
      </c>
      <c r="D9" s="23">
        <v>0.26179485004909497</v>
      </c>
      <c r="E9" s="22">
        <v>103351104</v>
      </c>
      <c r="F9" s="22" t="s">
        <v>625</v>
      </c>
      <c r="G9" s="22" t="s">
        <v>626</v>
      </c>
      <c r="H9" s="22">
        <v>19292.400505319201</v>
      </c>
      <c r="I9" s="24">
        <f>'EVM CPZ List'!$D9*'EVM CPZ List'!$C9</f>
        <v>38.745637807266057</v>
      </c>
      <c r="J9" s="25">
        <f>INDEX('Pivot of Risk Data'!A:A,MATCH('EVM CPZ List'!$B9,'Pivot of Risk Data'!B:B,0),1)</f>
        <v>8</v>
      </c>
      <c r="K9" s="22">
        <f>0.000621371*'EVM CPZ List'!$H9</f>
        <v>11.987738194390698</v>
      </c>
      <c r="L9" s="22">
        <f>L8+'EVM CPZ List'!$K9</f>
        <v>42.165561741509094</v>
      </c>
      <c r="M9" s="22">
        <f>M8-'EVM CPZ List'!$I9</f>
        <v>5297.980324216639</v>
      </c>
      <c r="N9" s="7">
        <f>INDEX('2021 Certified EVM Plan'!G:G,MATCH(B9,'2021 Certified EVM Plan'!E:E,0))</f>
        <v>14.049431818181818</v>
      </c>
      <c r="O9" s="7">
        <f>INDEX('2021 Certified EVM Plan'!M:M,MATCH(B9,'2021 Certified EVM Plan'!E:E,0))</f>
        <v>37.077234718982481</v>
      </c>
      <c r="P9" s="7">
        <f t="shared" si="0"/>
        <v>1</v>
      </c>
      <c r="Q9" s="26">
        <f>IF(INDEX('2021 Certified EVM Plan'!H:H,MATCH(B9,'2021 Certified EVM Plan'!E:E,0))=1,M9,#N/A)</f>
        <v>5297.980324216639</v>
      </c>
      <c r="R9" s="26" t="e">
        <f>IF(INDEX('2021 Certified EVM Plan'!J:J,MATCH(B9,'2021 Certified EVM Plan'!E:E,0))=1,M9,#N/A)</f>
        <v>#N/A</v>
      </c>
      <c r="S9" s="26" t="e">
        <f>IF(INDEX('2021 Certified EVM Plan'!K:K,MATCH(B9,'2021 Certified EVM Plan'!E:E,0))=1,M9,#N/A)</f>
        <v>#N/A</v>
      </c>
    </row>
    <row r="10" spans="1:19" x14ac:dyDescent="0.25">
      <c r="A10" s="22" t="s">
        <v>964</v>
      </c>
      <c r="B10" s="22">
        <v>9535</v>
      </c>
      <c r="C10" s="22">
        <v>2</v>
      </c>
      <c r="D10" s="23">
        <v>0.25942548664750698</v>
      </c>
      <c r="E10" s="22">
        <v>43141103</v>
      </c>
      <c r="F10" s="22" t="s">
        <v>1226</v>
      </c>
      <c r="G10" s="22" t="s">
        <v>1227</v>
      </c>
      <c r="H10" s="22">
        <v>85.236613258276506</v>
      </c>
      <c r="I10" s="24">
        <f>'EVM CPZ List'!$D10*'EVM CPZ List'!$C10</f>
        <v>0.51885097329501395</v>
      </c>
      <c r="J10" s="25">
        <f>INDEX('Pivot of Risk Data'!A:A,MATCH('EVM CPZ List'!$B10,'Pivot of Risk Data'!B:B,0),1)</f>
        <v>9</v>
      </c>
      <c r="K10" s="22">
        <f>0.000621371*'EVM CPZ List'!$H10</f>
        <v>5.2963559616908532E-2</v>
      </c>
      <c r="L10" s="22">
        <f>L9+'EVM CPZ List'!$K10</f>
        <v>42.218525301126</v>
      </c>
      <c r="M10" s="22">
        <f>M9-'EVM CPZ List'!$I10</f>
        <v>5297.4614732433438</v>
      </c>
      <c r="N10" s="7" t="e">
        <f>INDEX('2021 Certified EVM Plan'!G:G,MATCH(B10,'2021 Certified EVM Plan'!E:E,0))</f>
        <v>#N/A</v>
      </c>
      <c r="O10" s="7" t="e">
        <f>INDEX('2021 Certified EVM Plan'!M:M,MATCH(B10,'2021 Certified EVM Plan'!E:E,0))</f>
        <v>#N/A</v>
      </c>
      <c r="P10" s="7">
        <f t="shared" si="0"/>
        <v>1</v>
      </c>
      <c r="Q10" s="26" t="e">
        <f>IF(INDEX('2021 Certified EVM Plan'!H:H,MATCH(B10,'2021 Certified EVM Plan'!E:E,0))=1,M10,#N/A)</f>
        <v>#N/A</v>
      </c>
      <c r="R10" s="26" t="e">
        <f>IF(INDEX('2021 Certified EVM Plan'!J:J,MATCH(B10,'2021 Certified EVM Plan'!E:E,0))=1,M10,#N/A)</f>
        <v>#N/A</v>
      </c>
      <c r="S10" s="26" t="e">
        <f>IF(INDEX('2021 Certified EVM Plan'!K:K,MATCH(B10,'2021 Certified EVM Plan'!E:E,0))=1,M10,#N/A)</f>
        <v>#N/A</v>
      </c>
    </row>
    <row r="11" spans="1:19" x14ac:dyDescent="0.25">
      <c r="A11" s="22" t="s">
        <v>8</v>
      </c>
      <c r="B11" s="22">
        <v>3511</v>
      </c>
      <c r="C11" s="22">
        <v>76</v>
      </c>
      <c r="D11" s="23">
        <v>0.25485829911296598</v>
      </c>
      <c r="E11" s="22">
        <v>63601108</v>
      </c>
      <c r="F11" s="22" t="s">
        <v>330</v>
      </c>
      <c r="G11" s="22" t="s">
        <v>430</v>
      </c>
      <c r="H11" s="22">
        <v>22706.535944894498</v>
      </c>
      <c r="I11" s="24">
        <f>'EVM CPZ List'!$D11*'EVM CPZ List'!$C11</f>
        <v>19.369230732585415</v>
      </c>
      <c r="J11" s="25">
        <f>INDEX('Pivot of Risk Data'!A:A,MATCH('EVM CPZ List'!$B11,'Pivot of Risk Data'!B:B,0),1)</f>
        <v>10</v>
      </c>
      <c r="K11" s="22">
        <f>0.000621371*'EVM CPZ List'!$H11</f>
        <v>14.109182946615039</v>
      </c>
      <c r="L11" s="22">
        <f>L10+'EVM CPZ List'!$K11</f>
        <v>56.327708247741043</v>
      </c>
      <c r="M11" s="22">
        <f>M10-'EVM CPZ List'!$I11</f>
        <v>5278.0922425107583</v>
      </c>
      <c r="N11" s="7" t="e">
        <f>INDEX('2021 Certified EVM Plan'!G:G,MATCH(B11,'2021 Certified EVM Plan'!E:E,0))</f>
        <v>#N/A</v>
      </c>
      <c r="O11" s="7" t="e">
        <f>INDEX('2021 Certified EVM Plan'!M:M,MATCH(B11,'2021 Certified EVM Plan'!E:E,0))</f>
        <v>#N/A</v>
      </c>
      <c r="P11" s="7">
        <f t="shared" si="0"/>
        <v>1</v>
      </c>
      <c r="Q11" s="26" t="e">
        <f>IF(INDEX('2021 Certified EVM Plan'!H:H,MATCH(B11,'2021 Certified EVM Plan'!E:E,0))=1,M11,#N/A)</f>
        <v>#N/A</v>
      </c>
      <c r="R11" s="26" t="e">
        <f>IF(INDEX('2021 Certified EVM Plan'!J:J,MATCH(B11,'2021 Certified EVM Plan'!E:E,0))=1,M11,#N/A)</f>
        <v>#N/A</v>
      </c>
      <c r="S11" s="26" t="e">
        <f>IF(INDEX('2021 Certified EVM Plan'!K:K,MATCH(B11,'2021 Certified EVM Plan'!E:E,0))=1,M11,#N/A)</f>
        <v>#N/A</v>
      </c>
    </row>
    <row r="12" spans="1:19" x14ac:dyDescent="0.25">
      <c r="A12" s="22" t="s">
        <v>539</v>
      </c>
      <c r="B12" s="22">
        <v>6336</v>
      </c>
      <c r="C12" s="22">
        <v>47</v>
      </c>
      <c r="D12" s="23">
        <v>0.24906770234720699</v>
      </c>
      <c r="E12" s="22">
        <v>103351101</v>
      </c>
      <c r="F12" s="22" t="s">
        <v>747</v>
      </c>
      <c r="G12" s="22" t="s">
        <v>835</v>
      </c>
      <c r="H12" s="22">
        <v>6460.1698872138504</v>
      </c>
      <c r="I12" s="24">
        <f>'EVM CPZ List'!$D12*'EVM CPZ List'!$C12</f>
        <v>11.706182010318729</v>
      </c>
      <c r="J12" s="25">
        <f>INDEX('Pivot of Risk Data'!A:A,MATCH('EVM CPZ List'!$B12,'Pivot of Risk Data'!B:B,0),1)</f>
        <v>11</v>
      </c>
      <c r="K12" s="22">
        <f>0.000621371*'EVM CPZ List'!$H12</f>
        <v>4.0141622229879577</v>
      </c>
      <c r="L12" s="22">
        <f>L11+'EVM CPZ List'!$K12</f>
        <v>60.341870470728999</v>
      </c>
      <c r="M12" s="22">
        <f>M11-'EVM CPZ List'!$I12</f>
        <v>5266.3860605004393</v>
      </c>
      <c r="N12" s="7" t="e">
        <f>INDEX('2021 Certified EVM Plan'!G:G,MATCH(B12,'2021 Certified EVM Plan'!E:E,0))</f>
        <v>#N/A</v>
      </c>
      <c r="O12" s="7" t="e">
        <f>INDEX('2021 Certified EVM Plan'!M:M,MATCH(B12,'2021 Certified EVM Plan'!E:E,0))</f>
        <v>#N/A</v>
      </c>
      <c r="P12" s="7">
        <f t="shared" si="0"/>
        <v>1</v>
      </c>
      <c r="Q12" s="26" t="e">
        <f>IF(INDEX('2021 Certified EVM Plan'!H:H,MATCH(B12,'2021 Certified EVM Plan'!E:E,0))=1,M12,#N/A)</f>
        <v>#N/A</v>
      </c>
      <c r="R12" s="26" t="e">
        <f>IF(INDEX('2021 Certified EVM Plan'!J:J,MATCH(B12,'2021 Certified EVM Plan'!E:E,0))=1,M12,#N/A)</f>
        <v>#N/A</v>
      </c>
      <c r="S12" s="26" t="e">
        <f>IF(INDEX('2021 Certified EVM Plan'!K:K,MATCH(B12,'2021 Certified EVM Plan'!E:E,0))=1,M12,#N/A)</f>
        <v>#N/A</v>
      </c>
    </row>
    <row r="13" spans="1:19" x14ac:dyDescent="0.25">
      <c r="A13" s="22" t="s">
        <v>539</v>
      </c>
      <c r="B13" s="22">
        <v>8993</v>
      </c>
      <c r="C13" s="22">
        <v>2</v>
      </c>
      <c r="D13" s="23">
        <v>0.23786050918644999</v>
      </c>
      <c r="E13" s="22">
        <v>102541101</v>
      </c>
      <c r="F13" s="22" t="s">
        <v>694</v>
      </c>
      <c r="G13" s="22" t="s">
        <v>695</v>
      </c>
      <c r="H13" s="22">
        <v>5593.8567607302302</v>
      </c>
      <c r="I13" s="24">
        <f>'EVM CPZ List'!$D13*'EVM CPZ List'!$C13</f>
        <v>0.47572101837289998</v>
      </c>
      <c r="J13" s="25">
        <f>INDEX('Pivot of Risk Data'!A:A,MATCH('EVM CPZ List'!$B13,'Pivot of Risk Data'!B:B,0),1)</f>
        <v>12</v>
      </c>
      <c r="K13" s="22">
        <f>0.000621371*'EVM CPZ List'!$H13</f>
        <v>3.4758603692717038</v>
      </c>
      <c r="L13" s="22">
        <f>L12+'EVM CPZ List'!$K13</f>
        <v>63.817730840000706</v>
      </c>
      <c r="M13" s="22">
        <f>M12-'EVM CPZ List'!$I13</f>
        <v>5265.9103394820668</v>
      </c>
      <c r="N13" s="7" t="e">
        <f>INDEX('2021 Certified EVM Plan'!G:G,MATCH(B13,'2021 Certified EVM Plan'!E:E,0))</f>
        <v>#N/A</v>
      </c>
      <c r="O13" s="7" t="e">
        <f>INDEX('2021 Certified EVM Plan'!M:M,MATCH(B13,'2021 Certified EVM Plan'!E:E,0))</f>
        <v>#N/A</v>
      </c>
      <c r="P13" s="7">
        <f t="shared" si="0"/>
        <v>1</v>
      </c>
      <c r="Q13" s="26" t="e">
        <f>IF(INDEX('2021 Certified EVM Plan'!H:H,MATCH(B13,'2021 Certified EVM Plan'!E:E,0))=1,M13,#N/A)</f>
        <v>#N/A</v>
      </c>
      <c r="R13" s="26" t="e">
        <f>IF(INDEX('2021 Certified EVM Plan'!J:J,MATCH(B13,'2021 Certified EVM Plan'!E:E,0))=1,M13,#N/A)</f>
        <v>#N/A</v>
      </c>
      <c r="S13" s="26" t="e">
        <f>IF(INDEX('2021 Certified EVM Plan'!K:K,MATCH(B13,'2021 Certified EVM Plan'!E:E,0))=1,M13,#N/A)</f>
        <v>#N/A</v>
      </c>
    </row>
    <row r="14" spans="1:19" x14ac:dyDescent="0.25">
      <c r="A14" s="22" t="s">
        <v>539</v>
      </c>
      <c r="B14" s="22">
        <v>5783</v>
      </c>
      <c r="C14" s="22">
        <v>224</v>
      </c>
      <c r="D14" s="23">
        <v>0.233107702916655</v>
      </c>
      <c r="E14" s="22">
        <v>103521104</v>
      </c>
      <c r="F14" s="22" t="s">
        <v>599</v>
      </c>
      <c r="G14" s="22" t="s">
        <v>618</v>
      </c>
      <c r="H14" s="22">
        <v>28112.139540039399</v>
      </c>
      <c r="I14" s="24">
        <f>'EVM CPZ List'!$D14*'EVM CPZ List'!$C14</f>
        <v>52.216125453330719</v>
      </c>
      <c r="J14" s="25">
        <f>INDEX('Pivot of Risk Data'!A:A,MATCH('EVM CPZ List'!$B14,'Pivot of Risk Data'!B:B,0),1)</f>
        <v>13</v>
      </c>
      <c r="K14" s="22">
        <f>0.000621371*'EVM CPZ List'!$H14</f>
        <v>17.468068258133822</v>
      </c>
      <c r="L14" s="22">
        <f>L13+'EVM CPZ List'!$K14</f>
        <v>81.285799098134532</v>
      </c>
      <c r="M14" s="22">
        <f>M13-'EVM CPZ List'!$I14</f>
        <v>5213.6942140287365</v>
      </c>
      <c r="N14" s="7">
        <f>INDEX('2021 Certified EVM Plan'!G:G,MATCH(B14,'2021 Certified EVM Plan'!E:E,0))</f>
        <v>16.63068181818182</v>
      </c>
      <c r="O14" s="7">
        <f>INDEX('2021 Certified EVM Plan'!M:M,MATCH(B14,'2021 Certified EVM Plan'!E:E,0))</f>
        <v>50.92742553821941</v>
      </c>
      <c r="P14" s="7">
        <f t="shared" si="0"/>
        <v>1</v>
      </c>
      <c r="Q14" s="26">
        <f>IF(INDEX('2021 Certified EVM Plan'!H:H,MATCH(B14,'2021 Certified EVM Plan'!E:E,0))=1,M14,#N/A)</f>
        <v>5213.6942140287365</v>
      </c>
      <c r="R14" s="26" t="e">
        <f>IF(INDEX('2021 Certified EVM Plan'!J:J,MATCH(B14,'2021 Certified EVM Plan'!E:E,0))=1,M14,#N/A)</f>
        <v>#N/A</v>
      </c>
      <c r="S14" s="26" t="e">
        <f>IF(INDEX('2021 Certified EVM Plan'!K:K,MATCH(B14,'2021 Certified EVM Plan'!E:E,0))=1,M14,#N/A)</f>
        <v>#N/A</v>
      </c>
    </row>
    <row r="15" spans="1:19" x14ac:dyDescent="0.25">
      <c r="A15" s="22" t="s">
        <v>8</v>
      </c>
      <c r="B15" s="22">
        <v>6125</v>
      </c>
      <c r="C15" s="22">
        <v>64</v>
      </c>
      <c r="D15" s="23">
        <v>0.22710743014364301</v>
      </c>
      <c r="E15" s="22">
        <v>63681102</v>
      </c>
      <c r="F15" s="22" t="s">
        <v>157</v>
      </c>
      <c r="G15" s="22" t="s">
        <v>198</v>
      </c>
      <c r="H15" s="22">
        <v>8943.3859523556494</v>
      </c>
      <c r="I15" s="24">
        <f>'EVM CPZ List'!$D15*'EVM CPZ List'!$C15</f>
        <v>14.534875529193153</v>
      </c>
      <c r="J15" s="25">
        <f>INDEX('Pivot of Risk Data'!A:A,MATCH('EVM CPZ List'!$B15,'Pivot of Risk Data'!B:B,0),1)</f>
        <v>14</v>
      </c>
      <c r="K15" s="22">
        <f>0.000621371*'EVM CPZ List'!$H15</f>
        <v>5.5571606726011824</v>
      </c>
      <c r="L15" s="22">
        <f>L14+'EVM CPZ List'!$K15</f>
        <v>86.842959770735717</v>
      </c>
      <c r="M15" s="22">
        <f>M14-'EVM CPZ List'!$I15</f>
        <v>5199.1593384995431</v>
      </c>
      <c r="N15" s="7" t="e">
        <f>INDEX('2021 Certified EVM Plan'!G:G,MATCH(B15,'2021 Certified EVM Plan'!E:E,0))</f>
        <v>#N/A</v>
      </c>
      <c r="O15" s="7" t="e">
        <f>INDEX('2021 Certified EVM Plan'!M:M,MATCH(B15,'2021 Certified EVM Plan'!E:E,0))</f>
        <v>#N/A</v>
      </c>
      <c r="P15" s="7">
        <f t="shared" si="0"/>
        <v>1</v>
      </c>
      <c r="Q15" s="26" t="e">
        <f>IF(INDEX('2021 Certified EVM Plan'!H:H,MATCH(B15,'2021 Certified EVM Plan'!E:E,0))=1,M15,#N/A)</f>
        <v>#N/A</v>
      </c>
      <c r="R15" s="26" t="e">
        <f>IF(INDEX('2021 Certified EVM Plan'!J:J,MATCH(B15,'2021 Certified EVM Plan'!E:E,0))=1,M15,#N/A)</f>
        <v>#N/A</v>
      </c>
      <c r="S15" s="26" t="e">
        <f>IF(INDEX('2021 Certified EVM Plan'!K:K,MATCH(B15,'2021 Certified EVM Plan'!E:E,0))=1,M15,#N/A)</f>
        <v>#N/A</v>
      </c>
    </row>
    <row r="16" spans="1:19" x14ac:dyDescent="0.25">
      <c r="A16" s="22" t="s">
        <v>2195</v>
      </c>
      <c r="B16" s="22">
        <v>4339</v>
      </c>
      <c r="C16" s="22">
        <v>118</v>
      </c>
      <c r="D16" s="23">
        <v>0.22707015554187401</v>
      </c>
      <c r="E16" s="22">
        <v>182721104</v>
      </c>
      <c r="F16" s="22" t="s">
        <v>2244</v>
      </c>
      <c r="G16" s="22" t="s">
        <v>2358</v>
      </c>
      <c r="H16" s="22">
        <v>24112.941549782801</v>
      </c>
      <c r="I16" s="24">
        <f>'EVM CPZ List'!$D16*'EVM CPZ List'!$C16</f>
        <v>26.794278353941134</v>
      </c>
      <c r="J16" s="25">
        <f>INDEX('Pivot of Risk Data'!A:A,MATCH('EVM CPZ List'!$B16,'Pivot of Risk Data'!B:B,0),1)</f>
        <v>15</v>
      </c>
      <c r="K16" s="22">
        <f>0.000621371*'EVM CPZ List'!$H16</f>
        <v>14.983082603730089</v>
      </c>
      <c r="L16" s="22">
        <f>L15+'EVM CPZ List'!$K16</f>
        <v>101.8260423744658</v>
      </c>
      <c r="M16" s="22">
        <f>M15-'EVM CPZ List'!$I16</f>
        <v>5172.365060145602</v>
      </c>
      <c r="N16" s="7" t="e">
        <f>INDEX('2021 Certified EVM Plan'!G:G,MATCH(B16,'2021 Certified EVM Plan'!E:E,0))</f>
        <v>#N/A</v>
      </c>
      <c r="O16" s="7" t="e">
        <f>INDEX('2021 Certified EVM Plan'!M:M,MATCH(B16,'2021 Certified EVM Plan'!E:E,0))</f>
        <v>#N/A</v>
      </c>
      <c r="P16" s="7">
        <f t="shared" si="0"/>
        <v>1</v>
      </c>
      <c r="Q16" s="26" t="e">
        <f>IF(INDEX('2021 Certified EVM Plan'!H:H,MATCH(B16,'2021 Certified EVM Plan'!E:E,0))=1,M16,#N/A)</f>
        <v>#N/A</v>
      </c>
      <c r="R16" s="26" t="e">
        <f>IF(INDEX('2021 Certified EVM Plan'!J:J,MATCH(B16,'2021 Certified EVM Plan'!E:E,0))=1,M16,#N/A)</f>
        <v>#N/A</v>
      </c>
      <c r="S16" s="26" t="e">
        <f>IF(INDEX('2021 Certified EVM Plan'!K:K,MATCH(B16,'2021 Certified EVM Plan'!E:E,0))=1,M16,#N/A)</f>
        <v>#N/A</v>
      </c>
    </row>
    <row r="17" spans="1:19" x14ac:dyDescent="0.25">
      <c r="A17" s="22" t="s">
        <v>964</v>
      </c>
      <c r="B17" s="22">
        <v>4340</v>
      </c>
      <c r="C17" s="22">
        <v>10</v>
      </c>
      <c r="D17" s="23">
        <v>0.22681138474298801</v>
      </c>
      <c r="E17" s="22">
        <v>42661103</v>
      </c>
      <c r="F17" s="22" t="s">
        <v>967</v>
      </c>
      <c r="G17" s="22" t="s">
        <v>1562</v>
      </c>
      <c r="H17" s="22">
        <v>1413.57787036429</v>
      </c>
      <c r="I17" s="24">
        <f>'EVM CPZ List'!$D17*'EVM CPZ List'!$C17</f>
        <v>2.2681138474298801</v>
      </c>
      <c r="J17" s="25">
        <f>INDEX('Pivot of Risk Data'!A:A,MATCH('EVM CPZ List'!$B17,'Pivot of Risk Data'!B:B,0),1)</f>
        <v>16</v>
      </c>
      <c r="K17" s="22">
        <f>0.000621371*'EVM CPZ List'!$H17</f>
        <v>0.87835629488612921</v>
      </c>
      <c r="L17" s="22">
        <f>L16+'EVM CPZ List'!$K17</f>
        <v>102.70439866935193</v>
      </c>
      <c r="M17" s="22">
        <f>M16-'EVM CPZ List'!$I17</f>
        <v>5170.096946298172</v>
      </c>
      <c r="N17" s="7" t="e">
        <f>INDEX('2021 Certified EVM Plan'!G:G,MATCH(B17,'2021 Certified EVM Plan'!E:E,0))</f>
        <v>#N/A</v>
      </c>
      <c r="O17" s="7" t="e">
        <f>INDEX('2021 Certified EVM Plan'!M:M,MATCH(B17,'2021 Certified EVM Plan'!E:E,0))</f>
        <v>#N/A</v>
      </c>
      <c r="P17" s="7">
        <f t="shared" si="0"/>
        <v>1</v>
      </c>
      <c r="Q17" s="26" t="e">
        <f>IF(INDEX('2021 Certified EVM Plan'!H:H,MATCH(B17,'2021 Certified EVM Plan'!E:E,0))=1,M17,#N/A)</f>
        <v>#N/A</v>
      </c>
      <c r="R17" s="26" t="e">
        <f>IF(INDEX('2021 Certified EVM Plan'!J:J,MATCH(B17,'2021 Certified EVM Plan'!E:E,0))=1,M17,#N/A)</f>
        <v>#N/A</v>
      </c>
      <c r="S17" s="26" t="e">
        <f>IF(INDEX('2021 Certified EVM Plan'!K:K,MATCH(B17,'2021 Certified EVM Plan'!E:E,0))=1,M17,#N/A)</f>
        <v>#N/A</v>
      </c>
    </row>
    <row r="18" spans="1:19" x14ac:dyDescent="0.25">
      <c r="A18" s="22" t="s">
        <v>539</v>
      </c>
      <c r="B18" s="22">
        <v>1665</v>
      </c>
      <c r="C18" s="22">
        <v>216</v>
      </c>
      <c r="D18" s="23">
        <v>0.22216390657884799</v>
      </c>
      <c r="E18" s="22">
        <v>103351104</v>
      </c>
      <c r="F18" s="22" t="s">
        <v>625</v>
      </c>
      <c r="G18" s="22" t="s">
        <v>643</v>
      </c>
      <c r="H18" s="22">
        <v>25640.9937260281</v>
      </c>
      <c r="I18" s="24">
        <f>'EVM CPZ List'!$D18*'EVM CPZ List'!$C18</f>
        <v>47.987403821031165</v>
      </c>
      <c r="J18" s="25">
        <f>INDEX('Pivot of Risk Data'!A:A,MATCH('EVM CPZ List'!$B18,'Pivot of Risk Data'!B:B,0),1)</f>
        <v>17</v>
      </c>
      <c r="K18" s="22">
        <f>0.000621371*'EVM CPZ List'!$H18</f>
        <v>15.932569912535808</v>
      </c>
      <c r="L18" s="22">
        <f>L17+'EVM CPZ List'!$K18</f>
        <v>118.63696858188774</v>
      </c>
      <c r="M18" s="22">
        <f>M17-'EVM CPZ List'!$I18</f>
        <v>5122.1095424771411</v>
      </c>
      <c r="N18" s="7">
        <f>INDEX('2021 Certified EVM Plan'!G:G,MATCH(B18,'2021 Certified EVM Plan'!E:E,0))</f>
        <v>15.762500000000001</v>
      </c>
      <c r="O18" s="7">
        <f>INDEX('2021 Certified EVM Plan'!M:M,MATCH(B18,'2021 Certified EVM Plan'!E:E,0))</f>
        <v>47.987403821031165</v>
      </c>
      <c r="P18" s="7">
        <f t="shared" si="0"/>
        <v>1</v>
      </c>
      <c r="Q18" s="26">
        <f>IF(INDEX('2021 Certified EVM Plan'!H:H,MATCH(B18,'2021 Certified EVM Plan'!E:E,0))=1,M18,#N/A)</f>
        <v>5122.1095424771411</v>
      </c>
      <c r="R18" s="26" t="e">
        <f>IF(INDEX('2021 Certified EVM Plan'!J:J,MATCH(B18,'2021 Certified EVM Plan'!E:E,0))=1,M18,#N/A)</f>
        <v>#N/A</v>
      </c>
      <c r="S18" s="26" t="e">
        <f>IF(INDEX('2021 Certified EVM Plan'!K:K,MATCH(B18,'2021 Certified EVM Plan'!E:E,0))=1,M18,#N/A)</f>
        <v>#N/A</v>
      </c>
    </row>
    <row r="19" spans="1:19" x14ac:dyDescent="0.25">
      <c r="A19" s="22" t="s">
        <v>1672</v>
      </c>
      <c r="B19" s="22">
        <v>5807</v>
      </c>
      <c r="C19" s="22">
        <v>141</v>
      </c>
      <c r="D19" s="23">
        <v>0.221540135549332</v>
      </c>
      <c r="E19" s="22">
        <v>254432104</v>
      </c>
      <c r="F19" s="22" t="s">
        <v>1721</v>
      </c>
      <c r="G19" s="22" t="s">
        <v>1726</v>
      </c>
      <c r="H19" s="22">
        <v>16779.965043962198</v>
      </c>
      <c r="I19" s="24">
        <f>'EVM CPZ List'!$D19*'EVM CPZ List'!$C19</f>
        <v>31.23715911245581</v>
      </c>
      <c r="J19" s="25">
        <f>INDEX('Pivot of Risk Data'!A:A,MATCH('EVM CPZ List'!$B19,'Pivot of Risk Data'!B:B,0),1)</f>
        <v>18</v>
      </c>
      <c r="K19" s="22">
        <f>0.000621371*'EVM CPZ List'!$H19</f>
        <v>10.426583659331834</v>
      </c>
      <c r="L19" s="22">
        <f>L18+'EVM CPZ List'!$K19</f>
        <v>129.06355224121958</v>
      </c>
      <c r="M19" s="22">
        <f>M18-'EVM CPZ List'!$I19</f>
        <v>5090.8723833646854</v>
      </c>
      <c r="N19" s="7" t="e">
        <f>INDEX('2021 Certified EVM Plan'!G:G,MATCH(B19,'2021 Certified EVM Plan'!E:E,0))</f>
        <v>#N/A</v>
      </c>
      <c r="O19" s="7" t="e">
        <f>INDEX('2021 Certified EVM Plan'!M:M,MATCH(B19,'2021 Certified EVM Plan'!E:E,0))</f>
        <v>#N/A</v>
      </c>
      <c r="P19" s="7">
        <f t="shared" si="0"/>
        <v>1</v>
      </c>
      <c r="Q19" s="26" t="e">
        <f>IF(INDEX('2021 Certified EVM Plan'!H:H,MATCH(B19,'2021 Certified EVM Plan'!E:E,0))=1,M19,#N/A)</f>
        <v>#N/A</v>
      </c>
      <c r="R19" s="26" t="e">
        <f>IF(INDEX('2021 Certified EVM Plan'!J:J,MATCH(B19,'2021 Certified EVM Plan'!E:E,0))=1,M19,#N/A)</f>
        <v>#N/A</v>
      </c>
      <c r="S19" s="26" t="e">
        <f>IF(INDEX('2021 Certified EVM Plan'!K:K,MATCH(B19,'2021 Certified EVM Plan'!E:E,0))=1,M19,#N/A)</f>
        <v>#N/A</v>
      </c>
    </row>
    <row r="20" spans="1:19" x14ac:dyDescent="0.25">
      <c r="A20" s="22" t="s">
        <v>539</v>
      </c>
      <c r="B20" s="22">
        <v>2282</v>
      </c>
      <c r="C20" s="22">
        <v>3</v>
      </c>
      <c r="D20" s="23">
        <v>0.22047507956474999</v>
      </c>
      <c r="E20" s="22">
        <v>102931101</v>
      </c>
      <c r="F20" s="22" t="s">
        <v>589</v>
      </c>
      <c r="G20" s="22" t="s">
        <v>875</v>
      </c>
      <c r="H20" s="22">
        <v>494.29285797539399</v>
      </c>
      <c r="I20" s="24">
        <f>'EVM CPZ List'!$D20*'EVM CPZ List'!$C20</f>
        <v>0.66142523869424996</v>
      </c>
      <c r="J20" s="25">
        <f>INDEX('Pivot of Risk Data'!A:A,MATCH('EVM CPZ List'!$B20,'Pivot of Risk Data'!B:B,0),1)</f>
        <v>19</v>
      </c>
      <c r="K20" s="22">
        <f>0.000621371*'EVM CPZ List'!$H20</f>
        <v>0.30713924745302856</v>
      </c>
      <c r="L20" s="22">
        <f>L19+'EVM CPZ List'!$K20</f>
        <v>129.37069148867261</v>
      </c>
      <c r="M20" s="22">
        <f>M19-'EVM CPZ List'!$I20</f>
        <v>5090.2109581259911</v>
      </c>
      <c r="N20" s="7" t="e">
        <f>INDEX('2021 Certified EVM Plan'!G:G,MATCH(B20,'2021 Certified EVM Plan'!E:E,0))</f>
        <v>#N/A</v>
      </c>
      <c r="O20" s="7" t="e">
        <f>INDEX('2021 Certified EVM Plan'!M:M,MATCH(B20,'2021 Certified EVM Plan'!E:E,0))</f>
        <v>#N/A</v>
      </c>
      <c r="P20" s="7">
        <f t="shared" si="0"/>
        <v>1</v>
      </c>
      <c r="Q20" s="26" t="e">
        <f>IF(INDEX('2021 Certified EVM Plan'!H:H,MATCH(B20,'2021 Certified EVM Plan'!E:E,0))=1,M20,#N/A)</f>
        <v>#N/A</v>
      </c>
      <c r="R20" s="26" t="e">
        <f>IF(INDEX('2021 Certified EVM Plan'!J:J,MATCH(B20,'2021 Certified EVM Plan'!E:E,0))=1,M20,#N/A)</f>
        <v>#N/A</v>
      </c>
      <c r="S20" s="26" t="e">
        <f>IF(INDEX('2021 Certified EVM Plan'!K:K,MATCH(B20,'2021 Certified EVM Plan'!E:E,0))=1,M20,#N/A)</f>
        <v>#N/A</v>
      </c>
    </row>
    <row r="21" spans="1:19" x14ac:dyDescent="0.25">
      <c r="A21" s="22" t="s">
        <v>8</v>
      </c>
      <c r="B21" s="22">
        <v>5985</v>
      </c>
      <c r="C21" s="22">
        <v>107</v>
      </c>
      <c r="D21" s="23">
        <v>0.21614511495796901</v>
      </c>
      <c r="E21" s="22">
        <v>153652105</v>
      </c>
      <c r="F21" s="22" t="s">
        <v>41</v>
      </c>
      <c r="G21" s="22" t="s">
        <v>42</v>
      </c>
      <c r="H21" s="22">
        <v>15477.8092621741</v>
      </c>
      <c r="I21" s="24">
        <f>'EVM CPZ List'!$D21*'EVM CPZ List'!$C21</f>
        <v>23.127527300502685</v>
      </c>
      <c r="J21" s="25">
        <f>INDEX('Pivot of Risk Data'!A:A,MATCH('EVM CPZ List'!$B21,'Pivot of Risk Data'!B:B,0),1)</f>
        <v>20</v>
      </c>
      <c r="K21" s="22">
        <f>0.000621371*'EVM CPZ List'!$H21</f>
        <v>9.6174618190463832</v>
      </c>
      <c r="L21" s="22">
        <f>L20+'EVM CPZ List'!$K21</f>
        <v>138.98815330771899</v>
      </c>
      <c r="M21" s="22">
        <f>M20-'EVM CPZ List'!$I21</f>
        <v>5067.083430825488</v>
      </c>
      <c r="N21" s="7" t="e">
        <f>INDEX('2021 Certified EVM Plan'!G:G,MATCH(B21,'2021 Certified EVM Plan'!E:E,0))</f>
        <v>#N/A</v>
      </c>
      <c r="O21" s="7" t="e">
        <f>INDEX('2021 Certified EVM Plan'!M:M,MATCH(B21,'2021 Certified EVM Plan'!E:E,0))</f>
        <v>#N/A</v>
      </c>
      <c r="P21" s="7">
        <f t="shared" si="0"/>
        <v>1</v>
      </c>
      <c r="Q21" s="26" t="e">
        <f>IF(INDEX('2021 Certified EVM Plan'!H:H,MATCH(B21,'2021 Certified EVM Plan'!E:E,0))=1,M21,#N/A)</f>
        <v>#N/A</v>
      </c>
      <c r="R21" s="26" t="e">
        <f>IF(INDEX('2021 Certified EVM Plan'!J:J,MATCH(B21,'2021 Certified EVM Plan'!E:E,0))=1,M21,#N/A)</f>
        <v>#N/A</v>
      </c>
      <c r="S21" s="26" t="e">
        <f>IF(INDEX('2021 Certified EVM Plan'!K:K,MATCH(B21,'2021 Certified EVM Plan'!E:E,0))=1,M21,#N/A)</f>
        <v>#N/A</v>
      </c>
    </row>
    <row r="22" spans="1:19" x14ac:dyDescent="0.25">
      <c r="A22" s="22" t="s">
        <v>964</v>
      </c>
      <c r="B22" s="22">
        <v>6737</v>
      </c>
      <c r="C22" s="22">
        <v>11</v>
      </c>
      <c r="D22" s="23">
        <v>0.20515054626446</v>
      </c>
      <c r="E22" s="22">
        <v>42281105</v>
      </c>
      <c r="F22" s="22" t="s">
        <v>1084</v>
      </c>
      <c r="G22" s="22" t="s">
        <v>1085</v>
      </c>
      <c r="H22" s="22">
        <v>2045.9170358681699</v>
      </c>
      <c r="I22" s="24">
        <f>'EVM CPZ List'!$D22*'EVM CPZ List'!$C22</f>
        <v>2.2566560089090602</v>
      </c>
      <c r="J22" s="25">
        <f>INDEX('Pivot of Risk Data'!A:A,MATCH('EVM CPZ List'!$B22,'Pivot of Risk Data'!B:B,0),1)</f>
        <v>21</v>
      </c>
      <c r="K22" s="22">
        <f>0.000621371*'EVM CPZ List'!$H22</f>
        <v>1.2712735144944407</v>
      </c>
      <c r="L22" s="22">
        <f>L21+'EVM CPZ List'!$K22</f>
        <v>140.25942682221344</v>
      </c>
      <c r="M22" s="22">
        <f>M21-'EVM CPZ List'!$I22</f>
        <v>5064.826774816579</v>
      </c>
      <c r="N22" s="7" t="e">
        <f>INDEX('2021 Certified EVM Plan'!G:G,MATCH(B22,'2021 Certified EVM Plan'!E:E,0))</f>
        <v>#N/A</v>
      </c>
      <c r="O22" s="7" t="e">
        <f>INDEX('2021 Certified EVM Plan'!M:M,MATCH(B22,'2021 Certified EVM Plan'!E:E,0))</f>
        <v>#N/A</v>
      </c>
      <c r="P22" s="7">
        <f t="shared" si="0"/>
        <v>1</v>
      </c>
      <c r="Q22" s="26" t="e">
        <f>IF(INDEX('2021 Certified EVM Plan'!H:H,MATCH(B22,'2021 Certified EVM Plan'!E:E,0))=1,M22,#N/A)</f>
        <v>#N/A</v>
      </c>
      <c r="R22" s="26" t="e">
        <f>IF(INDEX('2021 Certified EVM Plan'!J:J,MATCH(B22,'2021 Certified EVM Plan'!E:E,0))=1,M22,#N/A)</f>
        <v>#N/A</v>
      </c>
      <c r="S22" s="26" t="e">
        <f>IF(INDEX('2021 Certified EVM Plan'!K:K,MATCH(B22,'2021 Certified EVM Plan'!E:E,0))=1,M22,#N/A)</f>
        <v>#N/A</v>
      </c>
    </row>
    <row r="23" spans="1:19" x14ac:dyDescent="0.25">
      <c r="A23" s="22" t="s">
        <v>1672</v>
      </c>
      <c r="B23" s="22">
        <v>2021</v>
      </c>
      <c r="C23" s="22">
        <v>225</v>
      </c>
      <c r="D23" s="23">
        <v>0.20287691566462601</v>
      </c>
      <c r="E23" s="22">
        <v>254432104</v>
      </c>
      <c r="F23" s="22" t="s">
        <v>1721</v>
      </c>
      <c r="G23" s="22" t="s">
        <v>1722</v>
      </c>
      <c r="H23" s="22">
        <v>28358.054687576601</v>
      </c>
      <c r="I23" s="24">
        <f>'EVM CPZ List'!$D23*'EVM CPZ List'!$C23</f>
        <v>45.647306024540853</v>
      </c>
      <c r="J23" s="25">
        <f>INDEX('Pivot of Risk Data'!A:A,MATCH('EVM CPZ List'!$B23,'Pivot of Risk Data'!B:B,0),1)</f>
        <v>22</v>
      </c>
      <c r="K23" s="22">
        <f>0.000621371*'EVM CPZ List'!$H23</f>
        <v>17.62087279927416</v>
      </c>
      <c r="L23" s="22">
        <f>L22+'EVM CPZ List'!$K23</f>
        <v>157.88029962148761</v>
      </c>
      <c r="M23" s="22">
        <f>M22-'EVM CPZ List'!$I23</f>
        <v>5019.1794687920383</v>
      </c>
      <c r="N23" s="7" t="e">
        <f>INDEX('2021 Certified EVM Plan'!G:G,MATCH(B23,'2021 Certified EVM Plan'!E:E,0))</f>
        <v>#N/A</v>
      </c>
      <c r="O23" s="7" t="e">
        <f>INDEX('2021 Certified EVM Plan'!M:M,MATCH(B23,'2021 Certified EVM Plan'!E:E,0))</f>
        <v>#N/A</v>
      </c>
      <c r="P23" s="7">
        <f t="shared" si="0"/>
        <v>1</v>
      </c>
      <c r="Q23" s="26" t="e">
        <f>IF(INDEX('2021 Certified EVM Plan'!H:H,MATCH(B23,'2021 Certified EVM Plan'!E:E,0))=1,M23,#N/A)</f>
        <v>#N/A</v>
      </c>
      <c r="R23" s="26" t="e">
        <f>IF(INDEX('2021 Certified EVM Plan'!J:J,MATCH(B23,'2021 Certified EVM Plan'!E:E,0))=1,M23,#N/A)</f>
        <v>#N/A</v>
      </c>
      <c r="S23" s="26" t="e">
        <f>IF(INDEX('2021 Certified EVM Plan'!K:K,MATCH(B23,'2021 Certified EVM Plan'!E:E,0))=1,M23,#N/A)</f>
        <v>#N/A</v>
      </c>
    </row>
    <row r="24" spans="1:19" x14ac:dyDescent="0.25">
      <c r="A24" s="22" t="s">
        <v>2906</v>
      </c>
      <c r="B24" s="22">
        <v>1138</v>
      </c>
      <c r="C24" s="22">
        <v>34</v>
      </c>
      <c r="D24" s="23">
        <v>0.200225502796191</v>
      </c>
      <c r="E24" s="22">
        <v>13232105</v>
      </c>
      <c r="F24" s="22" t="s">
        <v>2913</v>
      </c>
      <c r="G24" s="22" t="s">
        <v>2914</v>
      </c>
      <c r="H24" s="22">
        <v>16983.414674027201</v>
      </c>
      <c r="I24" s="24">
        <f>'EVM CPZ List'!$D24*'EVM CPZ List'!$C24</f>
        <v>6.8076670950704941</v>
      </c>
      <c r="J24" s="25">
        <f>INDEX('Pivot of Risk Data'!A:A,MATCH('EVM CPZ List'!$B24,'Pivot of Risk Data'!B:B,0),1)</f>
        <v>23</v>
      </c>
      <c r="K24" s="22">
        <f>0.000621371*'EVM CPZ List'!$H24</f>
        <v>10.553001359414957</v>
      </c>
      <c r="L24" s="22">
        <f>L23+'EVM CPZ List'!$K24</f>
        <v>168.43330098090257</v>
      </c>
      <c r="M24" s="22">
        <f>M23-'EVM CPZ List'!$I24</f>
        <v>5012.3718016969679</v>
      </c>
      <c r="N24" s="7" t="e">
        <f>INDEX('2021 Certified EVM Plan'!G:G,MATCH(B24,'2021 Certified EVM Plan'!E:E,0))</f>
        <v>#N/A</v>
      </c>
      <c r="O24" s="7" t="e">
        <f>INDEX('2021 Certified EVM Plan'!M:M,MATCH(B24,'2021 Certified EVM Plan'!E:E,0))</f>
        <v>#N/A</v>
      </c>
      <c r="P24" s="7">
        <f t="shared" si="0"/>
        <v>1</v>
      </c>
      <c r="Q24" s="26" t="e">
        <f>IF(INDEX('2021 Certified EVM Plan'!H:H,MATCH(B24,'2021 Certified EVM Plan'!E:E,0))=1,M24,#N/A)</f>
        <v>#N/A</v>
      </c>
      <c r="R24" s="26" t="e">
        <f>IF(INDEX('2021 Certified EVM Plan'!J:J,MATCH(B24,'2021 Certified EVM Plan'!E:E,0))=1,M24,#N/A)</f>
        <v>#N/A</v>
      </c>
      <c r="S24" s="26" t="e">
        <f>IF(INDEX('2021 Certified EVM Plan'!K:K,MATCH(B24,'2021 Certified EVM Plan'!E:E,0))=1,M24,#N/A)</f>
        <v>#N/A</v>
      </c>
    </row>
    <row r="25" spans="1:19" x14ac:dyDescent="0.25">
      <c r="A25" s="22" t="s">
        <v>8</v>
      </c>
      <c r="B25" s="22">
        <v>2533</v>
      </c>
      <c r="C25" s="22">
        <v>2</v>
      </c>
      <c r="D25" s="23">
        <v>0.19891963488259901</v>
      </c>
      <c r="E25" s="22">
        <v>63591105</v>
      </c>
      <c r="F25" s="22" t="s">
        <v>170</v>
      </c>
      <c r="G25" s="22" t="s">
        <v>488</v>
      </c>
      <c r="H25" s="22">
        <v>1598.12278876903</v>
      </c>
      <c r="I25" s="24">
        <f>'EVM CPZ List'!$D25*'EVM CPZ List'!$C25</f>
        <v>0.39783926976519801</v>
      </c>
      <c r="J25" s="25">
        <f>INDEX('Pivot of Risk Data'!A:A,MATCH('EVM CPZ List'!$B25,'Pivot of Risk Data'!B:B,0),1)</f>
        <v>24</v>
      </c>
      <c r="K25" s="22">
        <f>0.000621371*'EVM CPZ List'!$H25</f>
        <v>0.99302715538020092</v>
      </c>
      <c r="L25" s="22">
        <f>L24+'EVM CPZ List'!$K25</f>
        <v>169.42632813628276</v>
      </c>
      <c r="M25" s="22">
        <f>M24-'EVM CPZ List'!$I25</f>
        <v>5011.9739624272024</v>
      </c>
      <c r="N25" s="7" t="e">
        <f>INDEX('2021 Certified EVM Plan'!G:G,MATCH(B25,'2021 Certified EVM Plan'!E:E,0))</f>
        <v>#N/A</v>
      </c>
      <c r="O25" s="7" t="e">
        <f>INDEX('2021 Certified EVM Plan'!M:M,MATCH(B25,'2021 Certified EVM Plan'!E:E,0))</f>
        <v>#N/A</v>
      </c>
      <c r="P25" s="7">
        <f t="shared" si="0"/>
        <v>1</v>
      </c>
      <c r="Q25" s="26" t="e">
        <f>IF(INDEX('2021 Certified EVM Plan'!H:H,MATCH(B25,'2021 Certified EVM Plan'!E:E,0))=1,M25,#N/A)</f>
        <v>#N/A</v>
      </c>
      <c r="R25" s="26" t="e">
        <f>IF(INDEX('2021 Certified EVM Plan'!J:J,MATCH(B25,'2021 Certified EVM Plan'!E:E,0))=1,M25,#N/A)</f>
        <v>#N/A</v>
      </c>
      <c r="S25" s="26" t="e">
        <f>IF(INDEX('2021 Certified EVM Plan'!K:K,MATCH(B25,'2021 Certified EVM Plan'!E:E,0))=1,M25,#N/A)</f>
        <v>#N/A</v>
      </c>
    </row>
    <row r="26" spans="1:19" x14ac:dyDescent="0.25">
      <c r="A26" s="22" t="s">
        <v>539</v>
      </c>
      <c r="B26" s="22">
        <v>1601</v>
      </c>
      <c r="C26" s="22">
        <v>235</v>
      </c>
      <c r="D26" s="23">
        <v>0.19694308468302699</v>
      </c>
      <c r="E26" s="22">
        <v>103521104</v>
      </c>
      <c r="F26" s="22" t="s">
        <v>599</v>
      </c>
      <c r="G26" s="22" t="s">
        <v>600</v>
      </c>
      <c r="H26" s="22">
        <v>26331.224615025701</v>
      </c>
      <c r="I26" s="24">
        <f>'EVM CPZ List'!$D26*'EVM CPZ List'!$C26</f>
        <v>46.281624900511339</v>
      </c>
      <c r="J26" s="25">
        <f>INDEX('Pivot of Risk Data'!A:A,MATCH('EVM CPZ List'!$B26,'Pivot of Risk Data'!B:B,0),1)</f>
        <v>25</v>
      </c>
      <c r="K26" s="22">
        <f>0.000621371*'EVM CPZ List'!$H26</f>
        <v>16.361459370263134</v>
      </c>
      <c r="L26" s="22">
        <f>L25+'EVM CPZ List'!$K26</f>
        <v>185.7877875065459</v>
      </c>
      <c r="M26" s="22">
        <f>M25-'EVM CPZ List'!$I26</f>
        <v>4965.6923375266915</v>
      </c>
      <c r="N26" s="7">
        <f>INDEX('2021 Certified EVM Plan'!G:G,MATCH(B26,'2021 Certified EVM Plan'!E:E,0))</f>
        <v>16.162689393939395</v>
      </c>
      <c r="O26" s="7">
        <f>INDEX('2021 Certified EVM Plan'!M:M,MATCH(B26,'2021 Certified EVM Plan'!E:E,0))</f>
        <v>41.501634870804658</v>
      </c>
      <c r="P26" s="7">
        <f t="shared" si="0"/>
        <v>1</v>
      </c>
      <c r="Q26" s="26">
        <f>IF(INDEX('2021 Certified EVM Plan'!H:H,MATCH(B26,'2021 Certified EVM Plan'!E:E,0))=1,M26,#N/A)</f>
        <v>4965.6923375266915</v>
      </c>
      <c r="R26" s="26" t="e">
        <f>IF(INDEX('2021 Certified EVM Plan'!J:J,MATCH(B26,'2021 Certified EVM Plan'!E:E,0))=1,M26,#N/A)</f>
        <v>#N/A</v>
      </c>
      <c r="S26" s="26" t="e">
        <f>IF(INDEX('2021 Certified EVM Plan'!K:K,MATCH(B26,'2021 Certified EVM Plan'!E:E,0))=1,M26,#N/A)</f>
        <v>#N/A</v>
      </c>
    </row>
    <row r="27" spans="1:19" x14ac:dyDescent="0.25">
      <c r="A27" s="22" t="s">
        <v>539</v>
      </c>
      <c r="B27" s="22">
        <v>7507</v>
      </c>
      <c r="C27" s="22">
        <v>65</v>
      </c>
      <c r="D27" s="23">
        <v>0.19677599133336801</v>
      </c>
      <c r="E27" s="22">
        <v>103441102</v>
      </c>
      <c r="F27" s="22" t="s">
        <v>551</v>
      </c>
      <c r="G27" s="22" t="s">
        <v>591</v>
      </c>
      <c r="H27" s="22">
        <v>9428.2850507543608</v>
      </c>
      <c r="I27" s="24">
        <f>'EVM CPZ List'!$D27*'EVM CPZ List'!$C27</f>
        <v>12.790439436668921</v>
      </c>
      <c r="J27" s="25">
        <f>INDEX('Pivot of Risk Data'!A:A,MATCH('EVM CPZ List'!$B27,'Pivot of Risk Data'!B:B,0),1)</f>
        <v>26</v>
      </c>
      <c r="K27" s="22">
        <f>0.000621371*'EVM CPZ List'!$H27</f>
        <v>5.858462910272288</v>
      </c>
      <c r="L27" s="22">
        <f>L26+'EVM CPZ List'!$K27</f>
        <v>191.64625041681819</v>
      </c>
      <c r="M27" s="22">
        <f>M26-'EVM CPZ List'!$I27</f>
        <v>4952.9018980900228</v>
      </c>
      <c r="N27" s="7" t="e">
        <f>INDEX('2021 Certified EVM Plan'!G:G,MATCH(B27,'2021 Certified EVM Plan'!E:E,0))</f>
        <v>#N/A</v>
      </c>
      <c r="O27" s="7" t="e">
        <f>INDEX('2021 Certified EVM Plan'!M:M,MATCH(B27,'2021 Certified EVM Plan'!E:E,0))</f>
        <v>#N/A</v>
      </c>
      <c r="P27" s="7">
        <f t="shared" si="0"/>
        <v>1</v>
      </c>
      <c r="Q27" s="26" t="e">
        <f>IF(INDEX('2021 Certified EVM Plan'!H:H,MATCH(B27,'2021 Certified EVM Plan'!E:E,0))=1,M27,#N/A)</f>
        <v>#N/A</v>
      </c>
      <c r="R27" s="26" t="e">
        <f>IF(INDEX('2021 Certified EVM Plan'!J:J,MATCH(B27,'2021 Certified EVM Plan'!E:E,0))=1,M27,#N/A)</f>
        <v>#N/A</v>
      </c>
      <c r="S27" s="26" t="e">
        <f>IF(INDEX('2021 Certified EVM Plan'!K:K,MATCH(B27,'2021 Certified EVM Plan'!E:E,0))=1,M27,#N/A)</f>
        <v>#N/A</v>
      </c>
    </row>
    <row r="28" spans="1:19" x14ac:dyDescent="0.25">
      <c r="A28" s="22" t="s">
        <v>8</v>
      </c>
      <c r="B28" s="22">
        <v>6610</v>
      </c>
      <c r="C28" s="22">
        <v>33</v>
      </c>
      <c r="D28" s="23">
        <v>0.19496242705852801</v>
      </c>
      <c r="E28" s="22">
        <v>103191101</v>
      </c>
      <c r="F28" s="22" t="s">
        <v>148</v>
      </c>
      <c r="G28" s="22" t="s">
        <v>149</v>
      </c>
      <c r="H28" s="22">
        <v>3897.03869435864</v>
      </c>
      <c r="I28" s="24">
        <f>'EVM CPZ List'!$D28*'EVM CPZ List'!$C28</f>
        <v>6.4337600929314247</v>
      </c>
      <c r="J28" s="25">
        <f>INDEX('Pivot of Risk Data'!A:A,MATCH('EVM CPZ List'!$B28,'Pivot of Risk Data'!B:B,0),1)</f>
        <v>27</v>
      </c>
      <c r="K28" s="22">
        <f>0.000621371*'EVM CPZ List'!$H28</f>
        <v>2.4215068305523224</v>
      </c>
      <c r="L28" s="22">
        <f>L27+'EVM CPZ List'!$K28</f>
        <v>194.06775724737051</v>
      </c>
      <c r="M28" s="22">
        <f>M27-'EVM CPZ List'!$I28</f>
        <v>4946.4681379970916</v>
      </c>
      <c r="N28" s="7" t="e">
        <f>INDEX('2021 Certified EVM Plan'!G:G,MATCH(B28,'2021 Certified EVM Plan'!E:E,0))</f>
        <v>#N/A</v>
      </c>
      <c r="O28" s="7" t="e">
        <f>INDEX('2021 Certified EVM Plan'!M:M,MATCH(B28,'2021 Certified EVM Plan'!E:E,0))</f>
        <v>#N/A</v>
      </c>
      <c r="P28" s="7">
        <f t="shared" si="0"/>
        <v>1</v>
      </c>
      <c r="Q28" s="26" t="e">
        <f>IF(INDEX('2021 Certified EVM Plan'!H:H,MATCH(B28,'2021 Certified EVM Plan'!E:E,0))=1,M28,#N/A)</f>
        <v>#N/A</v>
      </c>
      <c r="R28" s="26" t="e">
        <f>IF(INDEX('2021 Certified EVM Plan'!J:J,MATCH(B28,'2021 Certified EVM Plan'!E:E,0))=1,M28,#N/A)</f>
        <v>#N/A</v>
      </c>
      <c r="S28" s="26" t="e">
        <f>IF(INDEX('2021 Certified EVM Plan'!K:K,MATCH(B28,'2021 Certified EVM Plan'!E:E,0))=1,M28,#N/A)</f>
        <v>#N/A</v>
      </c>
    </row>
    <row r="29" spans="1:19" x14ac:dyDescent="0.25">
      <c r="A29" s="22" t="s">
        <v>1672</v>
      </c>
      <c r="B29" s="22">
        <v>5931</v>
      </c>
      <c r="C29" s="22">
        <v>166</v>
      </c>
      <c r="D29" s="23">
        <v>0.18534373250449501</v>
      </c>
      <c r="E29" s="22">
        <v>254432104</v>
      </c>
      <c r="F29" s="22" t="s">
        <v>1721</v>
      </c>
      <c r="G29" s="22" t="s">
        <v>1752</v>
      </c>
      <c r="H29" s="22">
        <v>20995.910962161801</v>
      </c>
      <c r="I29" s="24">
        <f>'EVM CPZ List'!$D29*'EVM CPZ List'!$C29</f>
        <v>30.767059595746172</v>
      </c>
      <c r="J29" s="25">
        <f>INDEX('Pivot of Risk Data'!A:A,MATCH('EVM CPZ List'!$B29,'Pivot of Risk Data'!B:B,0),1)</f>
        <v>28</v>
      </c>
      <c r="K29" s="22">
        <f>0.000621371*'EVM CPZ List'!$H29</f>
        <v>13.04625019046944</v>
      </c>
      <c r="L29" s="22">
        <f>L28+'EVM CPZ List'!$K29</f>
        <v>207.11400743783994</v>
      </c>
      <c r="M29" s="22">
        <f>M28-'EVM CPZ List'!$I29</f>
        <v>4915.7010784013455</v>
      </c>
      <c r="N29" s="7" t="e">
        <f>INDEX('2021 Certified EVM Plan'!G:G,MATCH(B29,'2021 Certified EVM Plan'!E:E,0))</f>
        <v>#N/A</v>
      </c>
      <c r="O29" s="7" t="e">
        <f>INDEX('2021 Certified EVM Plan'!M:M,MATCH(B29,'2021 Certified EVM Plan'!E:E,0))</f>
        <v>#N/A</v>
      </c>
      <c r="P29" s="7">
        <f t="shared" si="0"/>
        <v>1</v>
      </c>
      <c r="Q29" s="26" t="e">
        <f>IF(INDEX('2021 Certified EVM Plan'!H:H,MATCH(B29,'2021 Certified EVM Plan'!E:E,0))=1,M29,#N/A)</f>
        <v>#N/A</v>
      </c>
      <c r="R29" s="26" t="e">
        <f>IF(INDEX('2021 Certified EVM Plan'!J:J,MATCH(B29,'2021 Certified EVM Plan'!E:E,0))=1,M29,#N/A)</f>
        <v>#N/A</v>
      </c>
      <c r="S29" s="26" t="e">
        <f>IF(INDEX('2021 Certified EVM Plan'!K:K,MATCH(B29,'2021 Certified EVM Plan'!E:E,0))=1,M29,#N/A)</f>
        <v>#N/A</v>
      </c>
    </row>
    <row r="30" spans="1:19" x14ac:dyDescent="0.25">
      <c r="A30" s="22" t="s">
        <v>964</v>
      </c>
      <c r="B30" s="22">
        <v>6073</v>
      </c>
      <c r="C30" s="22">
        <v>13</v>
      </c>
      <c r="D30" s="23">
        <v>0.18481139563809601</v>
      </c>
      <c r="E30" s="22">
        <v>43161101</v>
      </c>
      <c r="F30" s="22" t="s">
        <v>1029</v>
      </c>
      <c r="G30" s="22" t="s">
        <v>1221</v>
      </c>
      <c r="H30" s="22">
        <v>5757.7628806306702</v>
      </c>
      <c r="I30" s="24">
        <f>'EVM CPZ List'!$D30*'EVM CPZ List'!$C30</f>
        <v>2.402548143295248</v>
      </c>
      <c r="J30" s="25">
        <f>INDEX('Pivot of Risk Data'!A:A,MATCH('EVM CPZ List'!$B30,'Pivot of Risk Data'!B:B,0),1)</f>
        <v>29</v>
      </c>
      <c r="K30" s="22">
        <f>0.000621371*'EVM CPZ List'!$H30</f>
        <v>3.5777068789003601</v>
      </c>
      <c r="L30" s="22">
        <f>L29+'EVM CPZ List'!$K30</f>
        <v>210.6917143167403</v>
      </c>
      <c r="M30" s="22">
        <f>M29-'EVM CPZ List'!$I30</f>
        <v>4913.2985302580501</v>
      </c>
      <c r="N30" s="7" t="e">
        <f>INDEX('2021 Certified EVM Plan'!G:G,MATCH(B30,'2021 Certified EVM Plan'!E:E,0))</f>
        <v>#N/A</v>
      </c>
      <c r="O30" s="7" t="e">
        <f>INDEX('2021 Certified EVM Plan'!M:M,MATCH(B30,'2021 Certified EVM Plan'!E:E,0))</f>
        <v>#N/A</v>
      </c>
      <c r="P30" s="7">
        <f t="shared" si="0"/>
        <v>1</v>
      </c>
      <c r="Q30" s="26" t="e">
        <f>IF(INDEX('2021 Certified EVM Plan'!H:H,MATCH(B30,'2021 Certified EVM Plan'!E:E,0))=1,M30,#N/A)</f>
        <v>#N/A</v>
      </c>
      <c r="R30" s="26" t="e">
        <f>IF(INDEX('2021 Certified EVM Plan'!J:J,MATCH(B30,'2021 Certified EVM Plan'!E:E,0))=1,M30,#N/A)</f>
        <v>#N/A</v>
      </c>
      <c r="S30" s="26" t="e">
        <f>IF(INDEX('2021 Certified EVM Plan'!K:K,MATCH(B30,'2021 Certified EVM Plan'!E:E,0))=1,M30,#N/A)</f>
        <v>#N/A</v>
      </c>
    </row>
    <row r="31" spans="1:19" x14ac:dyDescent="0.25">
      <c r="A31" s="22" t="s">
        <v>1672</v>
      </c>
      <c r="B31" s="22">
        <v>5498</v>
      </c>
      <c r="C31" s="22">
        <v>119</v>
      </c>
      <c r="D31" s="23">
        <v>0.184489552286973</v>
      </c>
      <c r="E31" s="22">
        <v>252062111</v>
      </c>
      <c r="F31" s="22" t="s">
        <v>1718</v>
      </c>
      <c r="G31" s="22" t="s">
        <v>1719</v>
      </c>
      <c r="H31" s="22">
        <v>29130.645931676099</v>
      </c>
      <c r="I31" s="24">
        <f>'EVM CPZ List'!$D31*'EVM CPZ List'!$C31</f>
        <v>21.954256722149786</v>
      </c>
      <c r="J31" s="25">
        <f>INDEX('Pivot of Risk Data'!A:A,MATCH('EVM CPZ List'!$B31,'Pivot of Risk Data'!B:B,0),1)</f>
        <v>30</v>
      </c>
      <c r="K31" s="22">
        <f>0.000621371*'EVM CPZ List'!$H31</f>
        <v>18.100938593211509</v>
      </c>
      <c r="L31" s="22">
        <f>L30+'EVM CPZ List'!$K31</f>
        <v>228.79265290995181</v>
      </c>
      <c r="M31" s="22">
        <f>M30-'EVM CPZ List'!$I31</f>
        <v>4891.3442735359004</v>
      </c>
      <c r="N31" s="7" t="e">
        <f>INDEX('2021 Certified EVM Plan'!G:G,MATCH(B31,'2021 Certified EVM Plan'!E:E,0))</f>
        <v>#N/A</v>
      </c>
      <c r="O31" s="7" t="e">
        <f>INDEX('2021 Certified EVM Plan'!M:M,MATCH(B31,'2021 Certified EVM Plan'!E:E,0))</f>
        <v>#N/A</v>
      </c>
      <c r="P31" s="7">
        <f t="shared" si="0"/>
        <v>1</v>
      </c>
      <c r="Q31" s="26" t="e">
        <f>IF(INDEX('2021 Certified EVM Plan'!H:H,MATCH(B31,'2021 Certified EVM Plan'!E:E,0))=1,M31,#N/A)</f>
        <v>#N/A</v>
      </c>
      <c r="R31" s="26" t="e">
        <f>IF(INDEX('2021 Certified EVM Plan'!J:J,MATCH(B31,'2021 Certified EVM Plan'!E:E,0))=1,M31,#N/A)</f>
        <v>#N/A</v>
      </c>
      <c r="S31" s="26" t="e">
        <f>IF(INDEX('2021 Certified EVM Plan'!K:K,MATCH(B31,'2021 Certified EVM Plan'!E:E,0))=1,M31,#N/A)</f>
        <v>#N/A</v>
      </c>
    </row>
    <row r="32" spans="1:19" x14ac:dyDescent="0.25">
      <c r="A32" s="22" t="s">
        <v>964</v>
      </c>
      <c r="B32" s="22">
        <v>445</v>
      </c>
      <c r="C32" s="22">
        <v>53</v>
      </c>
      <c r="D32" s="23">
        <v>0.18431091990457699</v>
      </c>
      <c r="E32" s="22">
        <v>192221101</v>
      </c>
      <c r="F32" s="22" t="s">
        <v>989</v>
      </c>
      <c r="G32" s="22" t="s">
        <v>990</v>
      </c>
      <c r="H32" s="22">
        <v>6822.82116479658</v>
      </c>
      <c r="I32" s="24">
        <f>'EVM CPZ List'!$D32*'EVM CPZ List'!$C32</f>
        <v>9.7684787549425796</v>
      </c>
      <c r="J32" s="25">
        <f>INDEX('Pivot of Risk Data'!A:A,MATCH('EVM CPZ List'!$B32,'Pivot of Risk Data'!B:B,0),1)</f>
        <v>31</v>
      </c>
      <c r="K32" s="22">
        <f>0.000621371*'EVM CPZ List'!$H32</f>
        <v>4.2395032099908159</v>
      </c>
      <c r="L32" s="22">
        <f>L31+'EVM CPZ List'!$K32</f>
        <v>233.03215611994264</v>
      </c>
      <c r="M32" s="22">
        <f>M31-'EVM CPZ List'!$I32</f>
        <v>4881.5757947809579</v>
      </c>
      <c r="N32" s="7" t="e">
        <f>INDEX('2021 Certified EVM Plan'!G:G,MATCH(B32,'2021 Certified EVM Plan'!E:E,0))</f>
        <v>#N/A</v>
      </c>
      <c r="O32" s="7" t="e">
        <f>INDEX('2021 Certified EVM Plan'!M:M,MATCH(B32,'2021 Certified EVM Plan'!E:E,0))</f>
        <v>#N/A</v>
      </c>
      <c r="P32" s="7">
        <f t="shared" si="0"/>
        <v>1</v>
      </c>
      <c r="Q32" s="26" t="e">
        <f>IF(INDEX('2021 Certified EVM Plan'!H:H,MATCH(B32,'2021 Certified EVM Plan'!E:E,0))=1,M32,#N/A)</f>
        <v>#N/A</v>
      </c>
      <c r="R32" s="26" t="e">
        <f>IF(INDEX('2021 Certified EVM Plan'!J:J,MATCH(B32,'2021 Certified EVM Plan'!E:E,0))=1,M32,#N/A)</f>
        <v>#N/A</v>
      </c>
      <c r="S32" s="26" t="e">
        <f>IF(INDEX('2021 Certified EVM Plan'!K:K,MATCH(B32,'2021 Certified EVM Plan'!E:E,0))=1,M32,#N/A)</f>
        <v>#N/A</v>
      </c>
    </row>
    <row r="33" spans="1:19" x14ac:dyDescent="0.25">
      <c r="A33" s="22" t="s">
        <v>539</v>
      </c>
      <c r="B33" s="22">
        <v>1661</v>
      </c>
      <c r="C33" s="22">
        <v>152</v>
      </c>
      <c r="D33" s="23">
        <v>0.18233246194625999</v>
      </c>
      <c r="E33" s="22">
        <v>103351104</v>
      </c>
      <c r="F33" s="22" t="s">
        <v>625</v>
      </c>
      <c r="G33" s="22" t="s">
        <v>703</v>
      </c>
      <c r="H33" s="22">
        <v>26275.417931479002</v>
      </c>
      <c r="I33" s="24">
        <f>'EVM CPZ List'!$D33*'EVM CPZ List'!$C33</f>
        <v>27.714534215831517</v>
      </c>
      <c r="J33" s="25">
        <f>INDEX('Pivot of Risk Data'!A:A,MATCH('EVM CPZ List'!$B33,'Pivot of Risk Data'!B:B,0),1)</f>
        <v>32</v>
      </c>
      <c r="K33" s="22">
        <f>0.000621371*'EVM CPZ List'!$H33</f>
        <v>16.326782715501039</v>
      </c>
      <c r="L33" s="22">
        <f>L32+'EVM CPZ List'!$K33</f>
        <v>249.35893883544367</v>
      </c>
      <c r="M33" s="22">
        <f>M32-'EVM CPZ List'!$I33</f>
        <v>4853.861260565126</v>
      </c>
      <c r="N33" s="7">
        <f>INDEX('2021 Certified EVM Plan'!G:G,MATCH(B33,'2021 Certified EVM Plan'!E:E,0))</f>
        <v>20.305871212121215</v>
      </c>
      <c r="O33" s="7">
        <f>INDEX('2021 Certified EVM Plan'!M:M,MATCH(B33,'2021 Certified EVM Plan'!E:E,0))</f>
        <v>27.714534215831517</v>
      </c>
      <c r="P33" s="7">
        <f t="shared" si="0"/>
        <v>1</v>
      </c>
      <c r="Q33" s="26">
        <f>IF(INDEX('2021 Certified EVM Plan'!H:H,MATCH(B33,'2021 Certified EVM Plan'!E:E,0))=1,M33,#N/A)</f>
        <v>4853.861260565126</v>
      </c>
      <c r="R33" s="26" t="e">
        <f>IF(INDEX('2021 Certified EVM Plan'!J:J,MATCH(B33,'2021 Certified EVM Plan'!E:E,0))=1,M33,#N/A)</f>
        <v>#N/A</v>
      </c>
      <c r="S33" s="26" t="e">
        <f>IF(INDEX('2021 Certified EVM Plan'!K:K,MATCH(B33,'2021 Certified EVM Plan'!E:E,0))=1,M33,#N/A)</f>
        <v>#N/A</v>
      </c>
    </row>
    <row r="34" spans="1:19" x14ac:dyDescent="0.25">
      <c r="A34" s="22" t="s">
        <v>964</v>
      </c>
      <c r="B34" s="22">
        <v>3086</v>
      </c>
      <c r="C34" s="22">
        <v>3</v>
      </c>
      <c r="D34" s="23">
        <v>0.18138262641000899</v>
      </c>
      <c r="E34" s="22">
        <v>42141101</v>
      </c>
      <c r="F34" s="22" t="s">
        <v>1260</v>
      </c>
      <c r="G34" s="22" t="s">
        <v>1634</v>
      </c>
      <c r="H34" s="22">
        <v>343.35448567290598</v>
      </c>
      <c r="I34" s="24">
        <f>'EVM CPZ List'!$D34*'EVM CPZ List'!$C34</f>
        <v>0.54414787923002694</v>
      </c>
      <c r="J34" s="25">
        <f>INDEX('Pivot of Risk Data'!A:A,MATCH('EVM CPZ List'!$B34,'Pivot of Risk Data'!B:B,0),1)</f>
        <v>33</v>
      </c>
      <c r="K34" s="22">
        <f>0.000621371*'EVM CPZ List'!$H34</f>
        <v>0.21335052011705927</v>
      </c>
      <c r="L34" s="22">
        <f>L33+'EVM CPZ List'!$K34</f>
        <v>249.57228935556071</v>
      </c>
      <c r="M34" s="22">
        <f>M33-'EVM CPZ List'!$I34</f>
        <v>4853.3171126858961</v>
      </c>
      <c r="N34" s="7" t="e">
        <f>INDEX('2021 Certified EVM Plan'!G:G,MATCH(B34,'2021 Certified EVM Plan'!E:E,0))</f>
        <v>#N/A</v>
      </c>
      <c r="O34" s="7" t="e">
        <f>INDEX('2021 Certified EVM Plan'!M:M,MATCH(B34,'2021 Certified EVM Plan'!E:E,0))</f>
        <v>#N/A</v>
      </c>
      <c r="P34" s="7">
        <f t="shared" si="0"/>
        <v>1</v>
      </c>
      <c r="Q34" s="26" t="e">
        <f>IF(INDEX('2021 Certified EVM Plan'!H:H,MATCH(B34,'2021 Certified EVM Plan'!E:E,0))=1,M34,#N/A)</f>
        <v>#N/A</v>
      </c>
      <c r="R34" s="26" t="e">
        <f>IF(INDEX('2021 Certified EVM Plan'!J:J,MATCH(B34,'2021 Certified EVM Plan'!E:E,0))=1,M34,#N/A)</f>
        <v>#N/A</v>
      </c>
      <c r="S34" s="26" t="e">
        <f>IF(INDEX('2021 Certified EVM Plan'!K:K,MATCH(B34,'2021 Certified EVM Plan'!E:E,0))=1,M34,#N/A)</f>
        <v>#N/A</v>
      </c>
    </row>
    <row r="35" spans="1:19" x14ac:dyDescent="0.25">
      <c r="A35" s="22" t="s">
        <v>8</v>
      </c>
      <c r="B35" s="22">
        <v>2360</v>
      </c>
      <c r="C35" s="22">
        <v>177</v>
      </c>
      <c r="D35" s="23">
        <v>0.180288665349084</v>
      </c>
      <c r="E35" s="22">
        <v>63601108</v>
      </c>
      <c r="F35" s="22" t="s">
        <v>330</v>
      </c>
      <c r="G35" s="22" t="s">
        <v>331</v>
      </c>
      <c r="H35" s="22">
        <v>25488.409169734699</v>
      </c>
      <c r="I35" s="24">
        <f>'EVM CPZ List'!$D35*'EVM CPZ List'!$C35</f>
        <v>31.911093766787868</v>
      </c>
      <c r="J35" s="25">
        <f>INDEX('Pivot of Risk Data'!A:A,MATCH('EVM CPZ List'!$B35,'Pivot of Risk Data'!B:B,0),1)</f>
        <v>34</v>
      </c>
      <c r="K35" s="22">
        <f>0.000621371*'EVM CPZ List'!$H35</f>
        <v>15.837758294207219</v>
      </c>
      <c r="L35" s="22">
        <f>L34+'EVM CPZ List'!$K35</f>
        <v>265.41004764976793</v>
      </c>
      <c r="M35" s="22">
        <f>M34-'EVM CPZ List'!$I35</f>
        <v>4821.4060189191086</v>
      </c>
      <c r="N35" s="7">
        <f>INDEX('2021 Certified EVM Plan'!G:G,MATCH(B35,'2021 Certified EVM Plan'!E:E,0))</f>
        <v>16.58219696969697</v>
      </c>
      <c r="O35" s="7">
        <f>INDEX('2021 Certified EVM Plan'!M:M,MATCH(B35,'2021 Certified EVM Plan'!E:E,0))</f>
        <v>31.911093766787868</v>
      </c>
      <c r="P35" s="7">
        <f t="shared" si="0"/>
        <v>1</v>
      </c>
      <c r="Q35" s="26">
        <f>IF(INDEX('2021 Certified EVM Plan'!H:H,MATCH(B35,'2021 Certified EVM Plan'!E:E,0))=1,M35,#N/A)</f>
        <v>4821.4060189191086</v>
      </c>
      <c r="R35" s="26" t="e">
        <f>IF(INDEX('2021 Certified EVM Plan'!J:J,MATCH(B35,'2021 Certified EVM Plan'!E:E,0))=1,M35,#N/A)</f>
        <v>#N/A</v>
      </c>
      <c r="S35" s="26" t="e">
        <f>IF(INDEX('2021 Certified EVM Plan'!K:K,MATCH(B35,'2021 Certified EVM Plan'!E:E,0))=1,M35,#N/A)</f>
        <v>#N/A</v>
      </c>
    </row>
    <row r="36" spans="1:19" x14ac:dyDescent="0.25">
      <c r="A36" s="22" t="s">
        <v>539</v>
      </c>
      <c r="B36" s="22">
        <v>190</v>
      </c>
      <c r="C36" s="22">
        <v>624</v>
      </c>
      <c r="D36" s="23">
        <v>0.17911004539612599</v>
      </c>
      <c r="E36" s="22">
        <v>103521103</v>
      </c>
      <c r="F36" s="22" t="s">
        <v>476</v>
      </c>
      <c r="G36" s="22" t="s">
        <v>624</v>
      </c>
      <c r="H36" s="22">
        <v>92189.591033339995</v>
      </c>
      <c r="I36" s="24">
        <f>'EVM CPZ List'!$D36*'EVM CPZ List'!$C36</f>
        <v>111.76466832718262</v>
      </c>
      <c r="J36" s="25">
        <f>INDEX('Pivot of Risk Data'!A:A,MATCH('EVM CPZ List'!$B36,'Pivot of Risk Data'!B:B,0),1)</f>
        <v>35</v>
      </c>
      <c r="K36" s="22">
        <f>0.000621371*'EVM CPZ List'!$H36</f>
        <v>57.283938369977506</v>
      </c>
      <c r="L36" s="22">
        <f>L35+'EVM CPZ List'!$K36</f>
        <v>322.69398601974547</v>
      </c>
      <c r="M36" s="22">
        <f>M35-'EVM CPZ List'!$I36</f>
        <v>4709.6413505919263</v>
      </c>
      <c r="N36" s="7" t="e">
        <f>INDEX('2021 Certified EVM Plan'!G:G,MATCH(B36,'2021 Certified EVM Plan'!E:E,0))</f>
        <v>#N/A</v>
      </c>
      <c r="O36" s="7" t="e">
        <f>INDEX('2021 Certified EVM Plan'!M:M,MATCH(B36,'2021 Certified EVM Plan'!E:E,0))</f>
        <v>#N/A</v>
      </c>
      <c r="P36" s="7">
        <f t="shared" si="0"/>
        <v>1</v>
      </c>
      <c r="Q36" s="26" t="e">
        <f>IF(INDEX('2021 Certified EVM Plan'!H:H,MATCH(B36,'2021 Certified EVM Plan'!E:E,0))=1,M36,#N/A)</f>
        <v>#N/A</v>
      </c>
      <c r="R36" s="26" t="e">
        <f>IF(INDEX('2021 Certified EVM Plan'!J:J,MATCH(B36,'2021 Certified EVM Plan'!E:E,0))=1,M36,#N/A)</f>
        <v>#N/A</v>
      </c>
      <c r="S36" s="26" t="e">
        <f>IF(INDEX('2021 Certified EVM Plan'!K:K,MATCH(B36,'2021 Certified EVM Plan'!E:E,0))=1,M36,#N/A)</f>
        <v>#N/A</v>
      </c>
    </row>
    <row r="37" spans="1:19" x14ac:dyDescent="0.25">
      <c r="A37" s="22" t="s">
        <v>8</v>
      </c>
      <c r="B37" s="22">
        <v>7265</v>
      </c>
      <c r="C37" s="22">
        <v>5</v>
      </c>
      <c r="D37" s="23">
        <v>0.177595194987064</v>
      </c>
      <c r="E37" s="22">
        <v>63591101</v>
      </c>
      <c r="F37" s="22" t="s">
        <v>225</v>
      </c>
      <c r="G37" s="22" t="s">
        <v>226</v>
      </c>
      <c r="H37" s="22">
        <v>1339.9258043211701</v>
      </c>
      <c r="I37" s="24">
        <f>'EVM CPZ List'!$D37*'EVM CPZ List'!$C37</f>
        <v>0.88797597493531999</v>
      </c>
      <c r="J37" s="25">
        <f>INDEX('Pivot of Risk Data'!A:A,MATCH('EVM CPZ List'!$B37,'Pivot of Risk Data'!B:B,0),1)</f>
        <v>36</v>
      </c>
      <c r="K37" s="22">
        <f>0.000621371*'EVM CPZ List'!$H37</f>
        <v>0.83259103695684977</v>
      </c>
      <c r="L37" s="22">
        <f>L36+'EVM CPZ List'!$K37</f>
        <v>323.52657705670231</v>
      </c>
      <c r="M37" s="22">
        <f>M36-'EVM CPZ List'!$I37</f>
        <v>4708.7533746169911</v>
      </c>
      <c r="N37" s="7" t="e">
        <f>INDEX('2021 Certified EVM Plan'!G:G,MATCH(B37,'2021 Certified EVM Plan'!E:E,0))</f>
        <v>#N/A</v>
      </c>
      <c r="O37" s="7" t="e">
        <f>INDEX('2021 Certified EVM Plan'!M:M,MATCH(B37,'2021 Certified EVM Plan'!E:E,0))</f>
        <v>#N/A</v>
      </c>
      <c r="P37" s="7">
        <f t="shared" si="0"/>
        <v>1</v>
      </c>
      <c r="Q37" s="26" t="e">
        <f>IF(INDEX('2021 Certified EVM Plan'!H:H,MATCH(B37,'2021 Certified EVM Plan'!E:E,0))=1,M37,#N/A)</f>
        <v>#N/A</v>
      </c>
      <c r="R37" s="26" t="e">
        <f>IF(INDEX('2021 Certified EVM Plan'!J:J,MATCH(B37,'2021 Certified EVM Plan'!E:E,0))=1,M37,#N/A)</f>
        <v>#N/A</v>
      </c>
      <c r="S37" s="26" t="e">
        <f>IF(INDEX('2021 Certified EVM Plan'!K:K,MATCH(B37,'2021 Certified EVM Plan'!E:E,0))=1,M37,#N/A)</f>
        <v>#N/A</v>
      </c>
    </row>
    <row r="38" spans="1:19" x14ac:dyDescent="0.25">
      <c r="A38" s="22" t="s">
        <v>539</v>
      </c>
      <c r="B38" s="22">
        <v>3707</v>
      </c>
      <c r="C38" s="22">
        <v>202</v>
      </c>
      <c r="D38" s="23">
        <v>0.17561320398428101</v>
      </c>
      <c r="E38" s="22">
        <v>103351104</v>
      </c>
      <c r="F38" s="22" t="s">
        <v>625</v>
      </c>
      <c r="G38" s="22" t="s">
        <v>686</v>
      </c>
      <c r="H38" s="22">
        <v>24438.8213400731</v>
      </c>
      <c r="I38" s="24">
        <f>'EVM CPZ List'!$D38*'EVM CPZ List'!$C38</f>
        <v>35.473867204824764</v>
      </c>
      <c r="J38" s="25">
        <f>INDEX('Pivot of Risk Data'!A:A,MATCH('EVM CPZ List'!$B38,'Pivot of Risk Data'!B:B,0),1)</f>
        <v>37</v>
      </c>
      <c r="K38" s="22">
        <f>0.000621371*'EVM CPZ List'!$H38</f>
        <v>15.185574854902562</v>
      </c>
      <c r="L38" s="22">
        <f>L37+'EVM CPZ List'!$K38</f>
        <v>338.71215191160485</v>
      </c>
      <c r="M38" s="22">
        <f>M37-'EVM CPZ List'!$I38</f>
        <v>4673.2795074121659</v>
      </c>
      <c r="N38" s="7">
        <f>INDEX('2021 Certified EVM Plan'!G:G,MATCH(B38,'2021 Certified EVM Plan'!E:E,0))</f>
        <v>15.00132575757576</v>
      </c>
      <c r="O38" s="7">
        <f>INDEX('2021 Certified EVM Plan'!M:M,MATCH(B38,'2021 Certified EVM Plan'!E:E,0))</f>
        <v>35.473867204824764</v>
      </c>
      <c r="P38" s="7">
        <f t="shared" si="0"/>
        <v>1</v>
      </c>
      <c r="Q38" s="26">
        <f>IF(INDEX('2021 Certified EVM Plan'!H:H,MATCH(B38,'2021 Certified EVM Plan'!E:E,0))=1,M38,#N/A)</f>
        <v>4673.2795074121659</v>
      </c>
      <c r="R38" s="26" t="e">
        <f>IF(INDEX('2021 Certified EVM Plan'!J:J,MATCH(B38,'2021 Certified EVM Plan'!E:E,0))=1,M38,#N/A)</f>
        <v>#N/A</v>
      </c>
      <c r="S38" s="26" t="e">
        <f>IF(INDEX('2021 Certified EVM Plan'!K:K,MATCH(B38,'2021 Certified EVM Plan'!E:E,0))=1,M38,#N/A)</f>
        <v>#N/A</v>
      </c>
    </row>
    <row r="39" spans="1:19" x14ac:dyDescent="0.25">
      <c r="A39" s="22" t="s">
        <v>2195</v>
      </c>
      <c r="B39" s="22">
        <v>2761</v>
      </c>
      <c r="C39" s="22">
        <v>1</v>
      </c>
      <c r="D39" s="23">
        <v>0.172410514194975</v>
      </c>
      <c r="E39" s="22">
        <v>182611104</v>
      </c>
      <c r="F39" s="22" t="s">
        <v>2520</v>
      </c>
      <c r="G39" s="22" t="s">
        <v>2774</v>
      </c>
      <c r="H39" s="22">
        <v>389.12748232700102</v>
      </c>
      <c r="I39" s="24">
        <f>'EVM CPZ List'!$D39*'EVM CPZ List'!$C39</f>
        <v>0.172410514194975</v>
      </c>
      <c r="J39" s="25">
        <f>INDEX('Pivot of Risk Data'!A:A,MATCH('EVM CPZ List'!$B39,'Pivot of Risk Data'!B:B,0),1)</f>
        <v>38</v>
      </c>
      <c r="K39" s="22">
        <f>0.000621371*'EVM CPZ List'!$H39</f>
        <v>0.24179253282101096</v>
      </c>
      <c r="L39" s="22">
        <f>L38+'EVM CPZ List'!$K39</f>
        <v>338.95394444442587</v>
      </c>
      <c r="M39" s="22">
        <f>M38-'EVM CPZ List'!$I39</f>
        <v>4673.1070968979711</v>
      </c>
      <c r="N39" s="7">
        <f>INDEX('2021 Certified EVM Plan'!G:G,MATCH(B39,'2021 Certified EVM Plan'!E:E,0))</f>
        <v>0.10928030303030303</v>
      </c>
      <c r="O39" s="7">
        <f>INDEX('2021 Certified EVM Plan'!M:M,MATCH(B39,'2021 Certified EVM Plan'!E:E,0))</f>
        <v>0.172410514194975</v>
      </c>
      <c r="P39" s="7">
        <f t="shared" si="0"/>
        <v>1</v>
      </c>
      <c r="Q39" s="26" t="e">
        <f>IF(INDEX('2021 Certified EVM Plan'!H:H,MATCH(B39,'2021 Certified EVM Plan'!E:E,0))=1,M39,#N/A)</f>
        <v>#N/A</v>
      </c>
      <c r="R39" s="26">
        <f>IF(INDEX('2021 Certified EVM Plan'!J:J,MATCH(B39,'2021 Certified EVM Plan'!E:E,0))=1,M39,#N/A)</f>
        <v>4673.1070968979711</v>
      </c>
      <c r="S39" s="26" t="e">
        <f>IF(INDEX('2021 Certified EVM Plan'!K:K,MATCH(B39,'2021 Certified EVM Plan'!E:E,0))=1,M39,#N/A)</f>
        <v>#N/A</v>
      </c>
    </row>
    <row r="40" spans="1:19" x14ac:dyDescent="0.25">
      <c r="A40" s="22" t="s">
        <v>964</v>
      </c>
      <c r="B40" s="22">
        <v>5502</v>
      </c>
      <c r="C40" s="22">
        <v>15</v>
      </c>
      <c r="D40" s="23">
        <v>0.17197630820568899</v>
      </c>
      <c r="E40" s="22">
        <v>43211101</v>
      </c>
      <c r="F40" s="22" t="s">
        <v>1436</v>
      </c>
      <c r="G40" s="22" t="s">
        <v>1633</v>
      </c>
      <c r="H40" s="22">
        <v>4569.0388252284201</v>
      </c>
      <c r="I40" s="24">
        <f>'EVM CPZ List'!$D40*'EVM CPZ List'!$C40</f>
        <v>2.5796446230853349</v>
      </c>
      <c r="J40" s="25">
        <f>INDEX('Pivot of Risk Data'!A:A,MATCH('EVM CPZ List'!$B40,'Pivot of Risk Data'!B:B,0),1)</f>
        <v>39</v>
      </c>
      <c r="K40" s="22">
        <f>0.000621371*'EVM CPZ List'!$H40</f>
        <v>2.8390682238710085</v>
      </c>
      <c r="L40" s="22">
        <f>L39+'EVM CPZ List'!$K40</f>
        <v>341.79301266829685</v>
      </c>
      <c r="M40" s="22">
        <f>M39-'EVM CPZ List'!$I40</f>
        <v>4670.5274522748859</v>
      </c>
      <c r="N40" s="7" t="e">
        <f>INDEX('2021 Certified EVM Plan'!G:G,MATCH(B40,'2021 Certified EVM Plan'!E:E,0))</f>
        <v>#N/A</v>
      </c>
      <c r="O40" s="7" t="e">
        <f>INDEX('2021 Certified EVM Plan'!M:M,MATCH(B40,'2021 Certified EVM Plan'!E:E,0))</f>
        <v>#N/A</v>
      </c>
      <c r="P40" s="7">
        <f t="shared" si="0"/>
        <v>1</v>
      </c>
      <c r="Q40" s="26" t="e">
        <f>IF(INDEX('2021 Certified EVM Plan'!H:H,MATCH(B40,'2021 Certified EVM Plan'!E:E,0))=1,M40,#N/A)</f>
        <v>#N/A</v>
      </c>
      <c r="R40" s="26" t="e">
        <f>IF(INDEX('2021 Certified EVM Plan'!J:J,MATCH(B40,'2021 Certified EVM Plan'!E:E,0))=1,M40,#N/A)</f>
        <v>#N/A</v>
      </c>
      <c r="S40" s="26" t="e">
        <f>IF(INDEX('2021 Certified EVM Plan'!K:K,MATCH(B40,'2021 Certified EVM Plan'!E:E,0))=1,M40,#N/A)</f>
        <v>#N/A</v>
      </c>
    </row>
    <row r="41" spans="1:19" x14ac:dyDescent="0.25">
      <c r="A41" s="22" t="s">
        <v>8</v>
      </c>
      <c r="B41" s="22">
        <v>7007</v>
      </c>
      <c r="C41" s="22">
        <v>5</v>
      </c>
      <c r="D41" s="23">
        <v>0.17111931968531899</v>
      </c>
      <c r="E41" s="22">
        <v>63801102</v>
      </c>
      <c r="F41" s="22" t="s">
        <v>369</v>
      </c>
      <c r="G41" s="22" t="s">
        <v>370</v>
      </c>
      <c r="H41" s="22">
        <v>757.49825593267303</v>
      </c>
      <c r="I41" s="24">
        <f>'EVM CPZ List'!$D41*'EVM CPZ List'!$C41</f>
        <v>0.85559659842659497</v>
      </c>
      <c r="J41" s="25">
        <f>INDEX('Pivot of Risk Data'!A:A,MATCH('EVM CPZ List'!$B41,'Pivot of Risk Data'!B:B,0),1)</f>
        <v>40</v>
      </c>
      <c r="K41" s="22">
        <f>0.000621371*'EVM CPZ List'!$H41</f>
        <v>0.47068744878714097</v>
      </c>
      <c r="L41" s="22">
        <f>L40+'EVM CPZ List'!$K41</f>
        <v>342.263700117084</v>
      </c>
      <c r="M41" s="22">
        <f>M40-'EVM CPZ List'!$I41</f>
        <v>4669.671855676459</v>
      </c>
      <c r="N41" s="7" t="e">
        <f>INDEX('2021 Certified EVM Plan'!G:G,MATCH(B41,'2021 Certified EVM Plan'!E:E,0))</f>
        <v>#N/A</v>
      </c>
      <c r="O41" s="7" t="e">
        <f>INDEX('2021 Certified EVM Plan'!M:M,MATCH(B41,'2021 Certified EVM Plan'!E:E,0))</f>
        <v>#N/A</v>
      </c>
      <c r="P41" s="7">
        <f t="shared" si="0"/>
        <v>1</v>
      </c>
      <c r="Q41" s="26" t="e">
        <f>IF(INDEX('2021 Certified EVM Plan'!H:H,MATCH(B41,'2021 Certified EVM Plan'!E:E,0))=1,M41,#N/A)</f>
        <v>#N/A</v>
      </c>
      <c r="R41" s="26" t="e">
        <f>IF(INDEX('2021 Certified EVM Plan'!J:J,MATCH(B41,'2021 Certified EVM Plan'!E:E,0))=1,M41,#N/A)</f>
        <v>#N/A</v>
      </c>
      <c r="S41" s="26" t="e">
        <f>IF(INDEX('2021 Certified EVM Plan'!K:K,MATCH(B41,'2021 Certified EVM Plan'!E:E,0))=1,M41,#N/A)</f>
        <v>#N/A</v>
      </c>
    </row>
    <row r="42" spans="1:19" x14ac:dyDescent="0.25">
      <c r="A42" s="22" t="s">
        <v>539</v>
      </c>
      <c r="B42" s="22">
        <v>1301</v>
      </c>
      <c r="C42" s="22">
        <v>135</v>
      </c>
      <c r="D42" s="23">
        <v>0.16607971644021299</v>
      </c>
      <c r="E42" s="22">
        <v>103351104</v>
      </c>
      <c r="F42" s="22" t="s">
        <v>625</v>
      </c>
      <c r="G42" s="22" t="s">
        <v>698</v>
      </c>
      <c r="H42" s="22">
        <v>19511.244355054001</v>
      </c>
      <c r="I42" s="24">
        <f>'EVM CPZ List'!$D42*'EVM CPZ List'!$C42</f>
        <v>22.420761719428754</v>
      </c>
      <c r="J42" s="25">
        <f>INDEX('Pivot of Risk Data'!A:A,MATCH('EVM CPZ List'!$B42,'Pivot of Risk Data'!B:B,0),1)</f>
        <v>41</v>
      </c>
      <c r="K42" s="22">
        <f>0.000621371*'EVM CPZ List'!$H42</f>
        <v>12.12372141614426</v>
      </c>
      <c r="L42" s="22">
        <f>L41+'EVM CPZ List'!$K42</f>
        <v>354.38742153322823</v>
      </c>
      <c r="M42" s="22">
        <f>M41-'EVM CPZ List'!$I42</f>
        <v>4647.2510939570302</v>
      </c>
      <c r="N42" s="7">
        <f>INDEX('2021 Certified EVM Plan'!G:G,MATCH(B42,'2021 Certified EVM Plan'!E:E,0))</f>
        <v>12.185416666666667</v>
      </c>
      <c r="O42" s="7">
        <f>INDEX('2021 Certified EVM Plan'!M:M,MATCH(B42,'2021 Certified EVM Plan'!E:E,0))</f>
        <v>22.420761719428754</v>
      </c>
      <c r="P42" s="7">
        <f t="shared" si="0"/>
        <v>1</v>
      </c>
      <c r="Q42" s="26">
        <f>IF(INDEX('2021 Certified EVM Plan'!H:H,MATCH(B42,'2021 Certified EVM Plan'!E:E,0))=1,M42,#N/A)</f>
        <v>4647.2510939570302</v>
      </c>
      <c r="R42" s="26" t="e">
        <f>IF(INDEX('2021 Certified EVM Plan'!J:J,MATCH(B42,'2021 Certified EVM Plan'!E:E,0))=1,M42,#N/A)</f>
        <v>#N/A</v>
      </c>
      <c r="S42" s="26" t="e">
        <f>IF(INDEX('2021 Certified EVM Plan'!K:K,MATCH(B42,'2021 Certified EVM Plan'!E:E,0))=1,M42,#N/A)</f>
        <v>#N/A</v>
      </c>
    </row>
    <row r="43" spans="1:19" x14ac:dyDescent="0.25">
      <c r="A43" s="22" t="s">
        <v>2195</v>
      </c>
      <c r="B43" s="22">
        <v>819</v>
      </c>
      <c r="C43" s="22">
        <v>238</v>
      </c>
      <c r="D43" s="23">
        <v>0.162619377472177</v>
      </c>
      <c r="E43" s="22">
        <v>182681102</v>
      </c>
      <c r="F43" s="22" t="s">
        <v>2247</v>
      </c>
      <c r="G43" s="22" t="s">
        <v>2278</v>
      </c>
      <c r="H43" s="22">
        <v>53471.066070611603</v>
      </c>
      <c r="I43" s="24">
        <f>'EVM CPZ List'!$D43*'EVM CPZ List'!$C43</f>
        <v>38.703411838378123</v>
      </c>
      <c r="J43" s="25">
        <f>INDEX('Pivot of Risk Data'!A:A,MATCH('EVM CPZ List'!$B43,'Pivot of Risk Data'!B:B,0),1)</f>
        <v>42</v>
      </c>
      <c r="K43" s="22">
        <f>0.000621371*'EVM CPZ List'!$H43</f>
        <v>33.225369795362006</v>
      </c>
      <c r="L43" s="22">
        <f>L42+'EVM CPZ List'!$K43</f>
        <v>387.61279132859022</v>
      </c>
      <c r="M43" s="22">
        <f>M42-'EVM CPZ List'!$I43</f>
        <v>4608.5476821186521</v>
      </c>
      <c r="N43" s="7" t="e">
        <f>INDEX('2021 Certified EVM Plan'!G:G,MATCH(B43,'2021 Certified EVM Plan'!E:E,0))</f>
        <v>#N/A</v>
      </c>
      <c r="O43" s="7" t="e">
        <f>INDEX('2021 Certified EVM Plan'!M:M,MATCH(B43,'2021 Certified EVM Plan'!E:E,0))</f>
        <v>#N/A</v>
      </c>
      <c r="P43" s="7">
        <f t="shared" si="0"/>
        <v>1</v>
      </c>
      <c r="Q43" s="26" t="e">
        <f>IF(INDEX('2021 Certified EVM Plan'!H:H,MATCH(B43,'2021 Certified EVM Plan'!E:E,0))=1,M43,#N/A)</f>
        <v>#N/A</v>
      </c>
      <c r="R43" s="26" t="e">
        <f>IF(INDEX('2021 Certified EVM Plan'!J:J,MATCH(B43,'2021 Certified EVM Plan'!E:E,0))=1,M43,#N/A)</f>
        <v>#N/A</v>
      </c>
      <c r="S43" s="26" t="e">
        <f>IF(INDEX('2021 Certified EVM Plan'!K:K,MATCH(B43,'2021 Certified EVM Plan'!E:E,0))=1,M43,#N/A)</f>
        <v>#N/A</v>
      </c>
    </row>
    <row r="44" spans="1:19" x14ac:dyDescent="0.25">
      <c r="A44" s="22" t="s">
        <v>964</v>
      </c>
      <c r="B44" s="22">
        <v>4570</v>
      </c>
      <c r="C44" s="22">
        <v>39</v>
      </c>
      <c r="D44" s="23">
        <v>0.160969762888763</v>
      </c>
      <c r="E44" s="22">
        <v>43361103</v>
      </c>
      <c r="F44" s="22" t="s">
        <v>973</v>
      </c>
      <c r="G44" s="22" t="s">
        <v>1054</v>
      </c>
      <c r="H44" s="22">
        <v>12064.542014413801</v>
      </c>
      <c r="I44" s="24">
        <f>'EVM CPZ List'!$D44*'EVM CPZ List'!$C44</f>
        <v>6.2778207526617571</v>
      </c>
      <c r="J44" s="25">
        <f>INDEX('Pivot of Risk Data'!A:A,MATCH('EVM CPZ List'!$B44,'Pivot of Risk Data'!B:B,0),1)</f>
        <v>43</v>
      </c>
      <c r="K44" s="22">
        <f>0.000621371*'EVM CPZ List'!$H44</f>
        <v>7.4965565360383177</v>
      </c>
      <c r="L44" s="22">
        <f>L43+'EVM CPZ List'!$K44</f>
        <v>395.10934786462855</v>
      </c>
      <c r="M44" s="22">
        <f>M43-'EVM CPZ List'!$I44</f>
        <v>4602.2698613659904</v>
      </c>
      <c r="N44" s="7" t="e">
        <f>INDEX('2021 Certified EVM Plan'!G:G,MATCH(B44,'2021 Certified EVM Plan'!E:E,0))</f>
        <v>#N/A</v>
      </c>
      <c r="O44" s="7" t="e">
        <f>INDEX('2021 Certified EVM Plan'!M:M,MATCH(B44,'2021 Certified EVM Plan'!E:E,0))</f>
        <v>#N/A</v>
      </c>
      <c r="P44" s="7">
        <f t="shared" si="0"/>
        <v>1</v>
      </c>
      <c r="Q44" s="26" t="e">
        <f>IF(INDEX('2021 Certified EVM Plan'!H:H,MATCH(B44,'2021 Certified EVM Plan'!E:E,0))=1,M44,#N/A)</f>
        <v>#N/A</v>
      </c>
      <c r="R44" s="26" t="e">
        <f>IF(INDEX('2021 Certified EVM Plan'!J:J,MATCH(B44,'2021 Certified EVM Plan'!E:E,0))=1,M44,#N/A)</f>
        <v>#N/A</v>
      </c>
      <c r="S44" s="26" t="e">
        <f>IF(INDEX('2021 Certified EVM Plan'!K:K,MATCH(B44,'2021 Certified EVM Plan'!E:E,0))=1,M44,#N/A)</f>
        <v>#N/A</v>
      </c>
    </row>
    <row r="45" spans="1:19" x14ac:dyDescent="0.25">
      <c r="A45" s="22" t="s">
        <v>964</v>
      </c>
      <c r="B45" s="22">
        <v>6356</v>
      </c>
      <c r="C45" s="22">
        <v>240</v>
      </c>
      <c r="D45" s="23">
        <v>0.16032388164119399</v>
      </c>
      <c r="E45" s="22">
        <v>43141101</v>
      </c>
      <c r="F45" s="22" t="s">
        <v>965</v>
      </c>
      <c r="G45" s="22" t="s">
        <v>1339</v>
      </c>
      <c r="H45" s="22">
        <v>25790.822703581001</v>
      </c>
      <c r="I45" s="24">
        <f>'EVM CPZ List'!$D45*'EVM CPZ List'!$C45</f>
        <v>38.47773159388656</v>
      </c>
      <c r="J45" s="25">
        <f>INDEX('Pivot of Risk Data'!A:A,MATCH('EVM CPZ List'!$B45,'Pivot of Risk Data'!B:B,0),1)</f>
        <v>44</v>
      </c>
      <c r="K45" s="22">
        <f>0.000621371*'EVM CPZ List'!$H45</f>
        <v>16.02566929414683</v>
      </c>
      <c r="L45" s="22">
        <f>L44+'EVM CPZ List'!$K45</f>
        <v>411.13501715877538</v>
      </c>
      <c r="M45" s="22">
        <f>M44-'EVM CPZ List'!$I45</f>
        <v>4563.7921297721041</v>
      </c>
      <c r="N45" s="7">
        <f>INDEX('2021 Certified EVM Plan'!G:G,MATCH(B45,'2021 Certified EVM Plan'!E:E,0))</f>
        <v>11.285037878787881</v>
      </c>
      <c r="O45" s="7">
        <f>INDEX('2021 Certified EVM Plan'!M:M,MATCH(B45,'2021 Certified EVM Plan'!E:E,0))</f>
        <v>26.839953138241544</v>
      </c>
      <c r="P45" s="7">
        <f t="shared" si="0"/>
        <v>1</v>
      </c>
      <c r="Q45" s="26">
        <f>IF(INDEX('2021 Certified EVM Plan'!H:H,MATCH(B45,'2021 Certified EVM Plan'!E:E,0))=1,M45,#N/A)</f>
        <v>4563.7921297721041</v>
      </c>
      <c r="R45" s="26" t="e">
        <f>IF(INDEX('2021 Certified EVM Plan'!J:J,MATCH(B45,'2021 Certified EVM Plan'!E:E,0))=1,M45,#N/A)</f>
        <v>#N/A</v>
      </c>
      <c r="S45" s="26" t="e">
        <f>IF(INDEX('2021 Certified EVM Plan'!K:K,MATCH(B45,'2021 Certified EVM Plan'!E:E,0))=1,M45,#N/A)</f>
        <v>#N/A</v>
      </c>
    </row>
    <row r="46" spans="1:19" x14ac:dyDescent="0.25">
      <c r="A46" s="22" t="s">
        <v>2195</v>
      </c>
      <c r="B46" s="22">
        <v>6910</v>
      </c>
      <c r="C46" s="22">
        <v>47</v>
      </c>
      <c r="D46" s="23">
        <v>0.159245553082945</v>
      </c>
      <c r="E46" s="22">
        <v>182611103</v>
      </c>
      <c r="F46" s="22" t="s">
        <v>2251</v>
      </c>
      <c r="G46" s="22" t="s">
        <v>2482</v>
      </c>
      <c r="H46" s="22">
        <v>7139.6018352543397</v>
      </c>
      <c r="I46" s="24">
        <f>'EVM CPZ List'!$D46*'EVM CPZ List'!$C46</f>
        <v>7.4845409948984152</v>
      </c>
      <c r="J46" s="25">
        <f>INDEX('Pivot of Risk Data'!A:A,MATCH('EVM CPZ List'!$B46,'Pivot of Risk Data'!B:B,0),1)</f>
        <v>45</v>
      </c>
      <c r="K46" s="22">
        <f>0.000621371*'EVM CPZ List'!$H46</f>
        <v>4.4363415319738246</v>
      </c>
      <c r="L46" s="22">
        <f>L45+'EVM CPZ List'!$K46</f>
        <v>415.57135869074921</v>
      </c>
      <c r="M46" s="22">
        <f>M45-'EVM CPZ List'!$I46</f>
        <v>4556.3075887772056</v>
      </c>
      <c r="N46" s="7">
        <f>INDEX('2021 Certified EVM Plan'!G:G,MATCH(B46,'2021 Certified EVM Plan'!E:E,0))</f>
        <v>0.51647727272727273</v>
      </c>
      <c r="O46" s="7">
        <f>INDEX('2021 Certified EVM Plan'!M:M,MATCH(B46,'2021 Certified EVM Plan'!E:E,0))</f>
        <v>1.0177184389472937</v>
      </c>
      <c r="P46" s="7">
        <f t="shared" si="0"/>
        <v>1</v>
      </c>
      <c r="Q46" s="26" t="e">
        <f>IF(INDEX('2021 Certified EVM Plan'!H:H,MATCH(B46,'2021 Certified EVM Plan'!E:E,0))=1,M46,#N/A)</f>
        <v>#N/A</v>
      </c>
      <c r="R46" s="26">
        <f>IF(INDEX('2021 Certified EVM Plan'!J:J,MATCH(B46,'2021 Certified EVM Plan'!E:E,0))=1,M46,#N/A)</f>
        <v>4556.3075887772056</v>
      </c>
      <c r="S46" s="26" t="e">
        <f>IF(INDEX('2021 Certified EVM Plan'!K:K,MATCH(B46,'2021 Certified EVM Plan'!E:E,0))=1,M46,#N/A)</f>
        <v>#N/A</v>
      </c>
    </row>
    <row r="47" spans="1:19" x14ac:dyDescent="0.25">
      <c r="A47" s="22" t="s">
        <v>8</v>
      </c>
      <c r="B47" s="22">
        <v>733</v>
      </c>
      <c r="C47" s="22">
        <v>124</v>
      </c>
      <c r="D47" s="23">
        <v>0.15785185916630601</v>
      </c>
      <c r="E47" s="22">
        <v>63681102</v>
      </c>
      <c r="F47" s="22" t="s">
        <v>157</v>
      </c>
      <c r="G47" s="22" t="s">
        <v>158</v>
      </c>
      <c r="H47" s="22">
        <v>18688.462278315201</v>
      </c>
      <c r="I47" s="24">
        <f>'EVM CPZ List'!$D47*'EVM CPZ List'!$C47</f>
        <v>19.573630536621945</v>
      </c>
      <c r="J47" s="25">
        <f>INDEX('Pivot of Risk Data'!A:A,MATCH('EVM CPZ List'!$B47,'Pivot of Risk Data'!B:B,0),1)</f>
        <v>46</v>
      </c>
      <c r="K47" s="22">
        <f>0.000621371*'EVM CPZ List'!$H47</f>
        <v>11.612468494338994</v>
      </c>
      <c r="L47" s="22">
        <f>L46+'EVM CPZ List'!$K47</f>
        <v>427.18382718508821</v>
      </c>
      <c r="M47" s="22">
        <f>M46-'EVM CPZ List'!$I47</f>
        <v>4536.7339582405839</v>
      </c>
      <c r="N47" s="7" t="e">
        <f>INDEX('2021 Certified EVM Plan'!G:G,MATCH(B47,'2021 Certified EVM Plan'!E:E,0))</f>
        <v>#N/A</v>
      </c>
      <c r="O47" s="7" t="e">
        <f>INDEX('2021 Certified EVM Plan'!M:M,MATCH(B47,'2021 Certified EVM Plan'!E:E,0))</f>
        <v>#N/A</v>
      </c>
      <c r="P47" s="7">
        <f t="shared" si="0"/>
        <v>1</v>
      </c>
      <c r="Q47" s="26" t="e">
        <f>IF(INDEX('2021 Certified EVM Plan'!H:H,MATCH(B47,'2021 Certified EVM Plan'!E:E,0))=1,M47,#N/A)</f>
        <v>#N/A</v>
      </c>
      <c r="R47" s="26" t="e">
        <f>IF(INDEX('2021 Certified EVM Plan'!J:J,MATCH(B47,'2021 Certified EVM Plan'!E:E,0))=1,M47,#N/A)</f>
        <v>#N/A</v>
      </c>
      <c r="S47" s="26" t="e">
        <f>IF(INDEX('2021 Certified EVM Plan'!K:K,MATCH(B47,'2021 Certified EVM Plan'!E:E,0))=1,M47,#N/A)</f>
        <v>#N/A</v>
      </c>
    </row>
    <row r="48" spans="1:19" x14ac:dyDescent="0.25">
      <c r="A48" s="22" t="s">
        <v>964</v>
      </c>
      <c r="B48" s="22">
        <v>6598</v>
      </c>
      <c r="C48" s="22">
        <v>78</v>
      </c>
      <c r="D48" s="23">
        <v>0.15666207710902599</v>
      </c>
      <c r="E48" s="22">
        <v>43161101</v>
      </c>
      <c r="F48" s="22" t="s">
        <v>1029</v>
      </c>
      <c r="G48" s="22" t="s">
        <v>1030</v>
      </c>
      <c r="H48" s="22">
        <v>9919.7991741578007</v>
      </c>
      <c r="I48" s="24">
        <f>'EVM CPZ List'!$D48*'EVM CPZ List'!$C48</f>
        <v>12.219642014504027</v>
      </c>
      <c r="J48" s="25">
        <f>INDEX('Pivot of Risk Data'!A:A,MATCH('EVM CPZ List'!$B48,'Pivot of Risk Data'!B:B,0),1)</f>
        <v>47</v>
      </c>
      <c r="K48" s="22">
        <f>0.000621371*'EVM CPZ List'!$H48</f>
        <v>6.1638755326456067</v>
      </c>
      <c r="L48" s="22">
        <f>L47+'EVM CPZ List'!$K48</f>
        <v>433.3477027177338</v>
      </c>
      <c r="M48" s="22">
        <f>M47-'EVM CPZ List'!$I48</f>
        <v>4524.5143162260802</v>
      </c>
      <c r="N48" s="7">
        <f>INDEX('2021 Certified EVM Plan'!G:G,MATCH(B48,'2021 Certified EVM Plan'!E:E,0))</f>
        <v>7.8738636363636374</v>
      </c>
      <c r="O48" s="7">
        <f>INDEX('2021 Certified EVM Plan'!M:M,MATCH(B48,'2021 Certified EVM Plan'!E:E,0))</f>
        <v>11.677801464519471</v>
      </c>
      <c r="P48" s="7">
        <f t="shared" si="0"/>
        <v>1</v>
      </c>
      <c r="Q48" s="26">
        <f>IF(INDEX('2021 Certified EVM Plan'!H:H,MATCH(B48,'2021 Certified EVM Plan'!E:E,0))=1,M48,#N/A)</f>
        <v>4524.5143162260802</v>
      </c>
      <c r="R48" s="26" t="e">
        <f>IF(INDEX('2021 Certified EVM Plan'!J:J,MATCH(B48,'2021 Certified EVM Plan'!E:E,0))=1,M48,#N/A)</f>
        <v>#N/A</v>
      </c>
      <c r="S48" s="26" t="e">
        <f>IF(INDEX('2021 Certified EVM Plan'!K:K,MATCH(B48,'2021 Certified EVM Plan'!E:E,0))=1,M48,#N/A)</f>
        <v>#N/A</v>
      </c>
    </row>
    <row r="49" spans="1:19" x14ac:dyDescent="0.25">
      <c r="A49" s="22" t="s">
        <v>539</v>
      </c>
      <c r="B49" s="22">
        <v>6517</v>
      </c>
      <c r="C49" s="22">
        <v>75</v>
      </c>
      <c r="D49" s="23">
        <v>0.15638105369418001</v>
      </c>
      <c r="E49" s="22">
        <v>103451101</v>
      </c>
      <c r="F49" s="22" t="s">
        <v>563</v>
      </c>
      <c r="G49" s="22" t="s">
        <v>612</v>
      </c>
      <c r="H49" s="22">
        <v>17324.110716832402</v>
      </c>
      <c r="I49" s="24">
        <f>'EVM CPZ List'!$D49*'EVM CPZ List'!$C49</f>
        <v>11.728579027063502</v>
      </c>
      <c r="J49" s="25">
        <f>INDEX('Pivot of Risk Data'!A:A,MATCH('EVM CPZ List'!$B49,'Pivot of Risk Data'!B:B,0),1)</f>
        <v>48</v>
      </c>
      <c r="K49" s="22">
        <f>0.000621371*'EVM CPZ List'!$H49</f>
        <v>10.764700000228867</v>
      </c>
      <c r="L49" s="22">
        <f>L48+'EVM CPZ List'!$K49</f>
        <v>444.11240271796265</v>
      </c>
      <c r="M49" s="22">
        <f>M48-'EVM CPZ List'!$I49</f>
        <v>4512.7857371990167</v>
      </c>
      <c r="N49" s="7" t="e">
        <f>INDEX('2021 Certified EVM Plan'!G:G,MATCH(B49,'2021 Certified EVM Plan'!E:E,0))</f>
        <v>#N/A</v>
      </c>
      <c r="O49" s="7" t="e">
        <f>INDEX('2021 Certified EVM Plan'!M:M,MATCH(B49,'2021 Certified EVM Plan'!E:E,0))</f>
        <v>#N/A</v>
      </c>
      <c r="P49" s="7">
        <f t="shared" si="0"/>
        <v>1</v>
      </c>
      <c r="Q49" s="26" t="e">
        <f>IF(INDEX('2021 Certified EVM Plan'!H:H,MATCH(B49,'2021 Certified EVM Plan'!E:E,0))=1,M49,#N/A)</f>
        <v>#N/A</v>
      </c>
      <c r="R49" s="26" t="e">
        <f>IF(INDEX('2021 Certified EVM Plan'!J:J,MATCH(B49,'2021 Certified EVM Plan'!E:E,0))=1,M49,#N/A)</f>
        <v>#N/A</v>
      </c>
      <c r="S49" s="26" t="e">
        <f>IF(INDEX('2021 Certified EVM Plan'!K:K,MATCH(B49,'2021 Certified EVM Plan'!E:E,0))=1,M49,#N/A)</f>
        <v>#N/A</v>
      </c>
    </row>
    <row r="50" spans="1:19" x14ac:dyDescent="0.25">
      <c r="A50" s="22" t="s">
        <v>539</v>
      </c>
      <c r="B50" s="22">
        <v>3982</v>
      </c>
      <c r="C50" s="22">
        <v>81</v>
      </c>
      <c r="D50" s="23">
        <v>0.152907011295317</v>
      </c>
      <c r="E50" s="22">
        <v>103521102</v>
      </c>
      <c r="F50" s="22" t="s">
        <v>580</v>
      </c>
      <c r="G50" s="22" t="s">
        <v>672</v>
      </c>
      <c r="H50" s="22">
        <v>8802.4775451931291</v>
      </c>
      <c r="I50" s="24">
        <f>'EVM CPZ List'!$D50*'EVM CPZ List'!$C50</f>
        <v>12.385467914920676</v>
      </c>
      <c r="J50" s="25">
        <f>INDEX('Pivot of Risk Data'!A:A,MATCH('EVM CPZ List'!$B50,'Pivot of Risk Data'!B:B,0),1)</f>
        <v>49</v>
      </c>
      <c r="K50" s="22">
        <f>0.000621371*'EVM CPZ List'!$H50</f>
        <v>5.4696042747342002</v>
      </c>
      <c r="L50" s="22">
        <f>L49+'EVM CPZ List'!$K50</f>
        <v>449.58200699269685</v>
      </c>
      <c r="M50" s="22">
        <f>M49-'EVM CPZ List'!$I50</f>
        <v>4500.4002692840959</v>
      </c>
      <c r="N50" s="7" t="e">
        <f>INDEX('2021 Certified EVM Plan'!G:G,MATCH(B50,'2021 Certified EVM Plan'!E:E,0))</f>
        <v>#N/A</v>
      </c>
      <c r="O50" s="7" t="e">
        <f>INDEX('2021 Certified EVM Plan'!M:M,MATCH(B50,'2021 Certified EVM Plan'!E:E,0))</f>
        <v>#N/A</v>
      </c>
      <c r="P50" s="7">
        <f t="shared" si="0"/>
        <v>1</v>
      </c>
      <c r="Q50" s="26" t="e">
        <f>IF(INDEX('2021 Certified EVM Plan'!H:H,MATCH(B50,'2021 Certified EVM Plan'!E:E,0))=1,M50,#N/A)</f>
        <v>#N/A</v>
      </c>
      <c r="R50" s="26" t="e">
        <f>IF(INDEX('2021 Certified EVM Plan'!J:J,MATCH(B50,'2021 Certified EVM Plan'!E:E,0))=1,M50,#N/A)</f>
        <v>#N/A</v>
      </c>
      <c r="S50" s="26" t="e">
        <f>IF(INDEX('2021 Certified EVM Plan'!K:K,MATCH(B50,'2021 Certified EVM Plan'!E:E,0))=1,M50,#N/A)</f>
        <v>#N/A</v>
      </c>
    </row>
    <row r="51" spans="1:19" x14ac:dyDescent="0.25">
      <c r="A51" s="22" t="s">
        <v>8</v>
      </c>
      <c r="B51" s="22">
        <v>9488</v>
      </c>
      <c r="C51" s="22">
        <v>2</v>
      </c>
      <c r="D51" s="23">
        <v>0.15106363598827399</v>
      </c>
      <c r="E51" s="22">
        <v>153612105</v>
      </c>
      <c r="F51" s="22" t="s">
        <v>43</v>
      </c>
      <c r="G51" s="22" t="s">
        <v>509</v>
      </c>
      <c r="H51" s="22">
        <v>759.35092721397098</v>
      </c>
      <c r="I51" s="24">
        <f>'EVM CPZ List'!$D51*'EVM CPZ List'!$C51</f>
        <v>0.30212727197654798</v>
      </c>
      <c r="J51" s="25">
        <f>INDEX('Pivot of Risk Data'!A:A,MATCH('EVM CPZ List'!$B51,'Pivot of Risk Data'!B:B,0),1)</f>
        <v>50</v>
      </c>
      <c r="K51" s="22">
        <f>0.000621371*'EVM CPZ List'!$H51</f>
        <v>0.47183864499387235</v>
      </c>
      <c r="L51" s="22">
        <f>L50+'EVM CPZ List'!$K51</f>
        <v>450.0538456376907</v>
      </c>
      <c r="M51" s="22">
        <f>M50-'EVM CPZ List'!$I51</f>
        <v>4500.0981420121198</v>
      </c>
      <c r="N51" s="7" t="e">
        <f>INDEX('2021 Certified EVM Plan'!G:G,MATCH(B51,'2021 Certified EVM Plan'!E:E,0))</f>
        <v>#N/A</v>
      </c>
      <c r="O51" s="7" t="e">
        <f>INDEX('2021 Certified EVM Plan'!M:M,MATCH(B51,'2021 Certified EVM Plan'!E:E,0))</f>
        <v>#N/A</v>
      </c>
      <c r="P51" s="7">
        <f t="shared" si="0"/>
        <v>1</v>
      </c>
      <c r="Q51" s="26" t="e">
        <f>IF(INDEX('2021 Certified EVM Plan'!H:H,MATCH(B51,'2021 Certified EVM Plan'!E:E,0))=1,M51,#N/A)</f>
        <v>#N/A</v>
      </c>
      <c r="R51" s="26" t="e">
        <f>IF(INDEX('2021 Certified EVM Plan'!J:J,MATCH(B51,'2021 Certified EVM Plan'!E:E,0))=1,M51,#N/A)</f>
        <v>#N/A</v>
      </c>
      <c r="S51" s="26" t="e">
        <f>IF(INDEX('2021 Certified EVM Plan'!K:K,MATCH(B51,'2021 Certified EVM Plan'!E:E,0))=1,M51,#N/A)</f>
        <v>#N/A</v>
      </c>
    </row>
    <row r="52" spans="1:19" x14ac:dyDescent="0.25">
      <c r="A52" s="22" t="s">
        <v>2195</v>
      </c>
      <c r="B52" s="22">
        <v>1239</v>
      </c>
      <c r="C52" s="22">
        <v>2</v>
      </c>
      <c r="D52" s="23">
        <v>0.15004632368832799</v>
      </c>
      <c r="E52" s="22">
        <v>183052113</v>
      </c>
      <c r="F52" s="22" t="s">
        <v>2215</v>
      </c>
      <c r="G52" s="22" t="s">
        <v>2216</v>
      </c>
      <c r="H52" s="22">
        <v>879.07511050807204</v>
      </c>
      <c r="I52" s="24">
        <f>'EVM CPZ List'!$D52*'EVM CPZ List'!$C52</f>
        <v>0.30009264737665597</v>
      </c>
      <c r="J52" s="25">
        <f>INDEX('Pivot of Risk Data'!A:A,MATCH('EVM CPZ List'!$B52,'Pivot of Risk Data'!B:B,0),1)</f>
        <v>51</v>
      </c>
      <c r="K52" s="22">
        <f>0.000621371*'EVM CPZ List'!$H52</f>
        <v>0.54623178049151122</v>
      </c>
      <c r="L52" s="22">
        <f>L51+'EVM CPZ List'!$K52</f>
        <v>450.6000774181822</v>
      </c>
      <c r="M52" s="22">
        <f>M51-'EVM CPZ List'!$I52</f>
        <v>4499.7980493647428</v>
      </c>
      <c r="N52" s="7" t="e">
        <f>INDEX('2021 Certified EVM Plan'!G:G,MATCH(B52,'2021 Certified EVM Plan'!E:E,0))</f>
        <v>#N/A</v>
      </c>
      <c r="O52" s="7" t="e">
        <f>INDEX('2021 Certified EVM Plan'!M:M,MATCH(B52,'2021 Certified EVM Plan'!E:E,0))</f>
        <v>#N/A</v>
      </c>
      <c r="P52" s="7">
        <f t="shared" si="0"/>
        <v>1</v>
      </c>
      <c r="Q52" s="26" t="e">
        <f>IF(INDEX('2021 Certified EVM Plan'!H:H,MATCH(B52,'2021 Certified EVM Plan'!E:E,0))=1,M52,#N/A)</f>
        <v>#N/A</v>
      </c>
      <c r="R52" s="26" t="e">
        <f>IF(INDEX('2021 Certified EVM Plan'!J:J,MATCH(B52,'2021 Certified EVM Plan'!E:E,0))=1,M52,#N/A)</f>
        <v>#N/A</v>
      </c>
      <c r="S52" s="26" t="e">
        <f>IF(INDEX('2021 Certified EVM Plan'!K:K,MATCH(B52,'2021 Certified EVM Plan'!E:E,0))=1,M52,#N/A)</f>
        <v>#N/A</v>
      </c>
    </row>
    <row r="53" spans="1:19" x14ac:dyDescent="0.25">
      <c r="A53" s="22" t="s">
        <v>8</v>
      </c>
      <c r="B53" s="22">
        <v>6431</v>
      </c>
      <c r="C53" s="22">
        <v>16</v>
      </c>
      <c r="D53" s="23">
        <v>0.14975676877853</v>
      </c>
      <c r="E53" s="22">
        <v>63681103</v>
      </c>
      <c r="F53" s="22" t="s">
        <v>278</v>
      </c>
      <c r="G53" s="22" t="s">
        <v>279</v>
      </c>
      <c r="H53" s="22">
        <v>6216.3390725423096</v>
      </c>
      <c r="I53" s="24">
        <f>'EVM CPZ List'!$D53*'EVM CPZ List'!$C53</f>
        <v>2.39610830045648</v>
      </c>
      <c r="J53" s="25">
        <f>INDEX('Pivot of Risk Data'!A:A,MATCH('EVM CPZ List'!$B53,'Pivot of Risk Data'!B:B,0),1)</f>
        <v>52</v>
      </c>
      <c r="K53" s="22">
        <f>0.000621371*'EVM CPZ List'!$H53</f>
        <v>3.8626528258446875</v>
      </c>
      <c r="L53" s="22">
        <f>L52+'EVM CPZ List'!$K53</f>
        <v>454.46273024402689</v>
      </c>
      <c r="M53" s="22">
        <f>M52-'EVM CPZ List'!$I53</f>
        <v>4497.4019410642868</v>
      </c>
      <c r="N53" s="7" t="e">
        <f>INDEX('2021 Certified EVM Plan'!G:G,MATCH(B53,'2021 Certified EVM Plan'!E:E,0))</f>
        <v>#N/A</v>
      </c>
      <c r="O53" s="7" t="e">
        <f>INDEX('2021 Certified EVM Plan'!M:M,MATCH(B53,'2021 Certified EVM Plan'!E:E,0))</f>
        <v>#N/A</v>
      </c>
      <c r="P53" s="7">
        <f t="shared" si="0"/>
        <v>1</v>
      </c>
      <c r="Q53" s="26" t="e">
        <f>IF(INDEX('2021 Certified EVM Plan'!H:H,MATCH(B53,'2021 Certified EVM Plan'!E:E,0))=1,M53,#N/A)</f>
        <v>#N/A</v>
      </c>
      <c r="R53" s="26" t="e">
        <f>IF(INDEX('2021 Certified EVM Plan'!J:J,MATCH(B53,'2021 Certified EVM Plan'!E:E,0))=1,M53,#N/A)</f>
        <v>#N/A</v>
      </c>
      <c r="S53" s="26" t="e">
        <f>IF(INDEX('2021 Certified EVM Plan'!K:K,MATCH(B53,'2021 Certified EVM Plan'!E:E,0))=1,M53,#N/A)</f>
        <v>#N/A</v>
      </c>
    </row>
    <row r="54" spans="1:19" x14ac:dyDescent="0.25">
      <c r="A54" s="22" t="s">
        <v>2195</v>
      </c>
      <c r="B54" s="22">
        <v>5096</v>
      </c>
      <c r="C54" s="22">
        <v>65</v>
      </c>
      <c r="D54" s="23">
        <v>0.148729810106213</v>
      </c>
      <c r="E54" s="22">
        <v>182721104</v>
      </c>
      <c r="F54" s="22" t="s">
        <v>2244</v>
      </c>
      <c r="G54" s="22" t="s">
        <v>2245</v>
      </c>
      <c r="H54" s="22">
        <v>16911.4844873117</v>
      </c>
      <c r="I54" s="24">
        <f>'EVM CPZ List'!$D54*'EVM CPZ List'!$C54</f>
        <v>9.6674376569038447</v>
      </c>
      <c r="J54" s="25">
        <f>INDEX('Pivot of Risk Data'!A:A,MATCH('EVM CPZ List'!$B54,'Pivot of Risk Data'!B:B,0),1)</f>
        <v>53</v>
      </c>
      <c r="K54" s="22">
        <f>0.000621371*'EVM CPZ List'!$H54</f>
        <v>10.508306027365359</v>
      </c>
      <c r="L54" s="22">
        <f>L53+'EVM CPZ List'!$K54</f>
        <v>464.97103627139222</v>
      </c>
      <c r="M54" s="22">
        <f>M53-'EVM CPZ List'!$I54</f>
        <v>4487.7345034073833</v>
      </c>
      <c r="N54" s="7" t="e">
        <f>INDEX('2021 Certified EVM Plan'!G:G,MATCH(B54,'2021 Certified EVM Plan'!E:E,0))</f>
        <v>#N/A</v>
      </c>
      <c r="O54" s="7" t="e">
        <f>INDEX('2021 Certified EVM Plan'!M:M,MATCH(B54,'2021 Certified EVM Plan'!E:E,0))</f>
        <v>#N/A</v>
      </c>
      <c r="P54" s="7">
        <f t="shared" si="0"/>
        <v>1</v>
      </c>
      <c r="Q54" s="26" t="e">
        <f>IF(INDEX('2021 Certified EVM Plan'!H:H,MATCH(B54,'2021 Certified EVM Plan'!E:E,0))=1,M54,#N/A)</f>
        <v>#N/A</v>
      </c>
      <c r="R54" s="26" t="e">
        <f>IF(INDEX('2021 Certified EVM Plan'!J:J,MATCH(B54,'2021 Certified EVM Plan'!E:E,0))=1,M54,#N/A)</f>
        <v>#N/A</v>
      </c>
      <c r="S54" s="26" t="e">
        <f>IF(INDEX('2021 Certified EVM Plan'!K:K,MATCH(B54,'2021 Certified EVM Plan'!E:E,0))=1,M54,#N/A)</f>
        <v>#N/A</v>
      </c>
    </row>
    <row r="55" spans="1:19" x14ac:dyDescent="0.25">
      <c r="A55" s="22" t="s">
        <v>2906</v>
      </c>
      <c r="B55" s="22">
        <v>7698</v>
      </c>
      <c r="C55" s="22">
        <v>2</v>
      </c>
      <c r="D55" s="23">
        <v>0.14795206885356599</v>
      </c>
      <c r="E55" s="22">
        <v>14422109</v>
      </c>
      <c r="F55" s="22" t="s">
        <v>3454</v>
      </c>
      <c r="G55" s="22" t="s">
        <v>3498</v>
      </c>
      <c r="H55" s="22">
        <v>547.34741146084502</v>
      </c>
      <c r="I55" s="24">
        <f>'EVM CPZ List'!$D55*'EVM CPZ List'!$C55</f>
        <v>0.29590413770713198</v>
      </c>
      <c r="J55" s="25">
        <f>INDEX('Pivot of Risk Data'!A:A,MATCH('EVM CPZ List'!$B55,'Pivot of Risk Data'!B:B,0),1)</f>
        <v>54</v>
      </c>
      <c r="K55" s="22">
        <f>0.000621371*'EVM CPZ List'!$H55</f>
        <v>0.34010580840683674</v>
      </c>
      <c r="L55" s="22">
        <f>L54+'EVM CPZ List'!$K55</f>
        <v>465.31114207979908</v>
      </c>
      <c r="M55" s="22">
        <f>M54-'EVM CPZ List'!$I55</f>
        <v>4487.4385992696762</v>
      </c>
      <c r="N55" s="7" t="e">
        <f>INDEX('2021 Certified EVM Plan'!G:G,MATCH(B55,'2021 Certified EVM Plan'!E:E,0))</f>
        <v>#N/A</v>
      </c>
      <c r="O55" s="7" t="e">
        <f>INDEX('2021 Certified EVM Plan'!M:M,MATCH(B55,'2021 Certified EVM Plan'!E:E,0))</f>
        <v>#N/A</v>
      </c>
      <c r="P55" s="7">
        <f t="shared" si="0"/>
        <v>1</v>
      </c>
      <c r="Q55" s="26" t="e">
        <f>IF(INDEX('2021 Certified EVM Plan'!H:H,MATCH(B55,'2021 Certified EVM Plan'!E:E,0))=1,M55,#N/A)</f>
        <v>#N/A</v>
      </c>
      <c r="R55" s="26" t="e">
        <f>IF(INDEX('2021 Certified EVM Plan'!J:J,MATCH(B55,'2021 Certified EVM Plan'!E:E,0))=1,M55,#N/A)</f>
        <v>#N/A</v>
      </c>
      <c r="S55" s="26" t="e">
        <f>IF(INDEX('2021 Certified EVM Plan'!K:K,MATCH(B55,'2021 Certified EVM Plan'!E:E,0))=1,M55,#N/A)</f>
        <v>#N/A</v>
      </c>
    </row>
    <row r="56" spans="1:19" x14ac:dyDescent="0.25">
      <c r="A56" s="22" t="s">
        <v>2195</v>
      </c>
      <c r="B56" s="22">
        <v>5194</v>
      </c>
      <c r="C56" s="22">
        <v>66</v>
      </c>
      <c r="D56" s="23">
        <v>0.14726665134419001</v>
      </c>
      <c r="E56" s="22">
        <v>183052113</v>
      </c>
      <c r="F56" s="22" t="s">
        <v>2215</v>
      </c>
      <c r="G56" s="22" t="s">
        <v>2459</v>
      </c>
      <c r="H56" s="22">
        <v>10922.834332360801</v>
      </c>
      <c r="I56" s="24">
        <f>'EVM CPZ List'!$D56*'EVM CPZ List'!$C56</f>
        <v>9.719598988716541</v>
      </c>
      <c r="J56" s="25">
        <f>INDEX('Pivot of Risk Data'!A:A,MATCH('EVM CPZ List'!$B56,'Pivot of Risk Data'!B:B,0),1)</f>
        <v>55</v>
      </c>
      <c r="K56" s="22">
        <f>0.000621371*'EVM CPZ List'!$H56</f>
        <v>6.7871324919333631</v>
      </c>
      <c r="L56" s="22">
        <f>L55+'EVM CPZ List'!$K56</f>
        <v>472.09827457173242</v>
      </c>
      <c r="M56" s="22">
        <f>M55-'EVM CPZ List'!$I56</f>
        <v>4477.7190002809593</v>
      </c>
      <c r="N56" s="7" t="e">
        <f>INDEX('2021 Certified EVM Plan'!G:G,MATCH(B56,'2021 Certified EVM Plan'!E:E,0))</f>
        <v>#N/A</v>
      </c>
      <c r="O56" s="7" t="e">
        <f>INDEX('2021 Certified EVM Plan'!M:M,MATCH(B56,'2021 Certified EVM Plan'!E:E,0))</f>
        <v>#N/A</v>
      </c>
      <c r="P56" s="7">
        <f t="shared" si="0"/>
        <v>1</v>
      </c>
      <c r="Q56" s="26" t="e">
        <f>IF(INDEX('2021 Certified EVM Plan'!H:H,MATCH(B56,'2021 Certified EVM Plan'!E:E,0))=1,M56,#N/A)</f>
        <v>#N/A</v>
      </c>
      <c r="R56" s="26" t="e">
        <f>IF(INDEX('2021 Certified EVM Plan'!J:J,MATCH(B56,'2021 Certified EVM Plan'!E:E,0))=1,M56,#N/A)</f>
        <v>#N/A</v>
      </c>
      <c r="S56" s="26" t="e">
        <f>IF(INDEX('2021 Certified EVM Plan'!K:K,MATCH(B56,'2021 Certified EVM Plan'!E:E,0))=1,M56,#N/A)</f>
        <v>#N/A</v>
      </c>
    </row>
    <row r="57" spans="1:19" x14ac:dyDescent="0.25">
      <c r="A57" s="22" t="s">
        <v>1672</v>
      </c>
      <c r="B57" s="22">
        <v>204</v>
      </c>
      <c r="C57" s="22">
        <v>307</v>
      </c>
      <c r="D57" s="23">
        <v>0.142211800721256</v>
      </c>
      <c r="E57" s="22">
        <v>254151102</v>
      </c>
      <c r="F57" s="22" t="s">
        <v>1711</v>
      </c>
      <c r="G57" s="22" t="s">
        <v>1736</v>
      </c>
      <c r="H57" s="22">
        <v>55632.597027663498</v>
      </c>
      <c r="I57" s="24">
        <f>'EVM CPZ List'!$D57*'EVM CPZ List'!$C57</f>
        <v>43.659022821425594</v>
      </c>
      <c r="J57" s="25">
        <f>INDEX('Pivot of Risk Data'!A:A,MATCH('EVM CPZ List'!$B57,'Pivot of Risk Data'!B:B,0),1)</f>
        <v>56</v>
      </c>
      <c r="K57" s="22">
        <f>0.000621371*'EVM CPZ List'!$H57</f>
        <v>34.568482447676296</v>
      </c>
      <c r="L57" s="22">
        <f>L56+'EVM CPZ List'!$K57</f>
        <v>506.66675701940869</v>
      </c>
      <c r="M57" s="22">
        <f>M56-'EVM CPZ List'!$I57</f>
        <v>4434.0599774595339</v>
      </c>
      <c r="N57" s="7">
        <f>INDEX('2021 Certified EVM Plan'!G:G,MATCH(B57,'2021 Certified EVM Plan'!E:E,0))</f>
        <v>32.928030303030305</v>
      </c>
      <c r="O57" s="7">
        <f>INDEX('2021 Certified EVM Plan'!M:M,MATCH(B57,'2021 Certified EVM Plan'!E:E,0))</f>
        <v>42.968015282430564</v>
      </c>
      <c r="P57" s="7">
        <f t="shared" si="0"/>
        <v>1</v>
      </c>
      <c r="Q57" s="26">
        <f>IF(INDEX('2021 Certified EVM Plan'!H:H,MATCH(B57,'2021 Certified EVM Plan'!E:E,0))=1,M57,#N/A)</f>
        <v>4434.0599774595339</v>
      </c>
      <c r="R57" s="26" t="e">
        <f>IF(INDEX('2021 Certified EVM Plan'!J:J,MATCH(B57,'2021 Certified EVM Plan'!E:E,0))=1,M57,#N/A)</f>
        <v>#N/A</v>
      </c>
      <c r="S57" s="26" t="e">
        <f>IF(INDEX('2021 Certified EVM Plan'!K:K,MATCH(B57,'2021 Certified EVM Plan'!E:E,0))=1,M57,#N/A)</f>
        <v>#N/A</v>
      </c>
    </row>
    <row r="58" spans="1:19" x14ac:dyDescent="0.25">
      <c r="A58" s="22" t="s">
        <v>539</v>
      </c>
      <c r="B58" s="22">
        <v>1336</v>
      </c>
      <c r="C58" s="22">
        <v>10</v>
      </c>
      <c r="D58" s="23">
        <v>0.139530081824151</v>
      </c>
      <c r="E58" s="22">
        <v>103541105</v>
      </c>
      <c r="F58" s="22" t="s">
        <v>760</v>
      </c>
      <c r="G58" s="22" t="s">
        <v>761</v>
      </c>
      <c r="H58" s="22">
        <v>1829.59640407796</v>
      </c>
      <c r="I58" s="24">
        <f>'EVM CPZ List'!$D58*'EVM CPZ List'!$C58</f>
        <v>1.3953008182415099</v>
      </c>
      <c r="J58" s="25">
        <f>INDEX('Pivot of Risk Data'!A:A,MATCH('EVM CPZ List'!$B58,'Pivot of Risk Data'!B:B,0),1)</f>
        <v>57</v>
      </c>
      <c r="K58" s="22">
        <f>0.000621371*'EVM CPZ List'!$H58</f>
        <v>1.1368581471983261</v>
      </c>
      <c r="L58" s="22">
        <f>L57+'EVM CPZ List'!$K58</f>
        <v>507.80361516660702</v>
      </c>
      <c r="M58" s="22">
        <f>M57-'EVM CPZ List'!$I58</f>
        <v>4432.6646766412923</v>
      </c>
      <c r="N58" s="7" t="e">
        <f>INDEX('2021 Certified EVM Plan'!G:G,MATCH(B58,'2021 Certified EVM Plan'!E:E,0))</f>
        <v>#N/A</v>
      </c>
      <c r="O58" s="7" t="e">
        <f>INDEX('2021 Certified EVM Plan'!M:M,MATCH(B58,'2021 Certified EVM Plan'!E:E,0))</f>
        <v>#N/A</v>
      </c>
      <c r="P58" s="7">
        <f t="shared" si="0"/>
        <v>1</v>
      </c>
      <c r="Q58" s="26" t="e">
        <f>IF(INDEX('2021 Certified EVM Plan'!H:H,MATCH(B58,'2021 Certified EVM Plan'!E:E,0))=1,M58,#N/A)</f>
        <v>#N/A</v>
      </c>
      <c r="R58" s="26" t="e">
        <f>IF(INDEX('2021 Certified EVM Plan'!J:J,MATCH(B58,'2021 Certified EVM Plan'!E:E,0))=1,M58,#N/A)</f>
        <v>#N/A</v>
      </c>
      <c r="S58" s="26" t="e">
        <f>IF(INDEX('2021 Certified EVM Plan'!K:K,MATCH(B58,'2021 Certified EVM Plan'!E:E,0))=1,M58,#N/A)</f>
        <v>#N/A</v>
      </c>
    </row>
    <row r="59" spans="1:19" x14ac:dyDescent="0.25">
      <c r="A59" s="22" t="s">
        <v>1672</v>
      </c>
      <c r="B59" s="22">
        <v>2220</v>
      </c>
      <c r="C59" s="22">
        <v>203</v>
      </c>
      <c r="D59" s="23">
        <v>0.13853604819395399</v>
      </c>
      <c r="E59" s="22">
        <v>254432104</v>
      </c>
      <c r="F59" s="22" t="s">
        <v>1721</v>
      </c>
      <c r="G59" s="22" t="s">
        <v>1749</v>
      </c>
      <c r="H59" s="22">
        <v>29945.6871136275</v>
      </c>
      <c r="I59" s="24">
        <f>'EVM CPZ List'!$D59*'EVM CPZ List'!$C59</f>
        <v>28.12281778337266</v>
      </c>
      <c r="J59" s="25">
        <f>INDEX('Pivot of Risk Data'!A:A,MATCH('EVM CPZ List'!$B59,'Pivot of Risk Data'!B:B,0),1)</f>
        <v>58</v>
      </c>
      <c r="K59" s="22">
        <f>0.000621371*'EVM CPZ List'!$H59</f>
        <v>18.607381547481832</v>
      </c>
      <c r="L59" s="22">
        <f>L58+'EVM CPZ List'!$K59</f>
        <v>526.41099671408881</v>
      </c>
      <c r="M59" s="22">
        <f>M58-'EVM CPZ List'!$I59</f>
        <v>4404.5418588579196</v>
      </c>
      <c r="N59" s="7" t="e">
        <f>INDEX('2021 Certified EVM Plan'!G:G,MATCH(B59,'2021 Certified EVM Plan'!E:E,0))</f>
        <v>#N/A</v>
      </c>
      <c r="O59" s="7" t="e">
        <f>INDEX('2021 Certified EVM Plan'!M:M,MATCH(B59,'2021 Certified EVM Plan'!E:E,0))</f>
        <v>#N/A</v>
      </c>
      <c r="P59" s="7">
        <f t="shared" si="0"/>
        <v>1</v>
      </c>
      <c r="Q59" s="26" t="e">
        <f>IF(INDEX('2021 Certified EVM Plan'!H:H,MATCH(B59,'2021 Certified EVM Plan'!E:E,0))=1,M59,#N/A)</f>
        <v>#N/A</v>
      </c>
      <c r="R59" s="26" t="e">
        <f>IF(INDEX('2021 Certified EVM Plan'!J:J,MATCH(B59,'2021 Certified EVM Plan'!E:E,0))=1,M59,#N/A)</f>
        <v>#N/A</v>
      </c>
      <c r="S59" s="26" t="e">
        <f>IF(INDEX('2021 Certified EVM Plan'!K:K,MATCH(B59,'2021 Certified EVM Plan'!E:E,0))=1,M59,#N/A)</f>
        <v>#N/A</v>
      </c>
    </row>
    <row r="60" spans="1:19" x14ac:dyDescent="0.25">
      <c r="A60" s="22" t="s">
        <v>539</v>
      </c>
      <c r="B60" s="22">
        <v>1883</v>
      </c>
      <c r="C60" s="22">
        <v>23</v>
      </c>
      <c r="D60" s="23">
        <v>0.13743873423323699</v>
      </c>
      <c r="E60" s="22">
        <v>103461101</v>
      </c>
      <c r="F60" s="22" t="s">
        <v>691</v>
      </c>
      <c r="G60" s="22" t="s">
        <v>692</v>
      </c>
      <c r="H60" s="22">
        <v>4988.6633876768601</v>
      </c>
      <c r="I60" s="24">
        <f>'EVM CPZ List'!$D60*'EVM CPZ List'!$C60</f>
        <v>3.161090887364451</v>
      </c>
      <c r="J60" s="25">
        <f>INDEX('Pivot of Risk Data'!A:A,MATCH('EVM CPZ List'!$B60,'Pivot of Risk Data'!B:B,0),1)</f>
        <v>59</v>
      </c>
      <c r="K60" s="22">
        <f>0.000621371*'EVM CPZ List'!$H60</f>
        <v>3.0998107578641583</v>
      </c>
      <c r="L60" s="22">
        <f>L59+'EVM CPZ List'!$K60</f>
        <v>529.51080747195294</v>
      </c>
      <c r="M60" s="22">
        <f>M59-'EVM CPZ List'!$I60</f>
        <v>4401.3807679705551</v>
      </c>
      <c r="N60" s="7" t="e">
        <f>INDEX('2021 Certified EVM Plan'!G:G,MATCH(B60,'2021 Certified EVM Plan'!E:E,0))</f>
        <v>#N/A</v>
      </c>
      <c r="O60" s="7" t="e">
        <f>INDEX('2021 Certified EVM Plan'!M:M,MATCH(B60,'2021 Certified EVM Plan'!E:E,0))</f>
        <v>#N/A</v>
      </c>
      <c r="P60" s="7">
        <f t="shared" si="0"/>
        <v>1</v>
      </c>
      <c r="Q60" s="26" t="e">
        <f>IF(INDEX('2021 Certified EVM Plan'!H:H,MATCH(B60,'2021 Certified EVM Plan'!E:E,0))=1,M60,#N/A)</f>
        <v>#N/A</v>
      </c>
      <c r="R60" s="26" t="e">
        <f>IF(INDEX('2021 Certified EVM Plan'!J:J,MATCH(B60,'2021 Certified EVM Plan'!E:E,0))=1,M60,#N/A)</f>
        <v>#N/A</v>
      </c>
      <c r="S60" s="26" t="e">
        <f>IF(INDEX('2021 Certified EVM Plan'!K:K,MATCH(B60,'2021 Certified EVM Plan'!E:E,0))=1,M60,#N/A)</f>
        <v>#N/A</v>
      </c>
    </row>
    <row r="61" spans="1:19" x14ac:dyDescent="0.25">
      <c r="A61" s="22" t="s">
        <v>1672</v>
      </c>
      <c r="B61" s="22">
        <v>2424</v>
      </c>
      <c r="C61" s="22">
        <v>84</v>
      </c>
      <c r="D61" s="23">
        <v>0.136576991146555</v>
      </c>
      <c r="E61" s="22">
        <v>255292108</v>
      </c>
      <c r="F61" s="22" t="s">
        <v>1822</v>
      </c>
      <c r="G61" s="22" t="s">
        <v>1823</v>
      </c>
      <c r="H61" s="22">
        <v>17727.137293472999</v>
      </c>
      <c r="I61" s="24">
        <f>'EVM CPZ List'!$D61*'EVM CPZ List'!$C61</f>
        <v>11.472467256310621</v>
      </c>
      <c r="J61" s="25">
        <f>INDEX('Pivot of Risk Data'!A:A,MATCH('EVM CPZ List'!$B61,'Pivot of Risk Data'!B:B,0),1)</f>
        <v>60</v>
      </c>
      <c r="K61" s="22">
        <f>0.000621371*'EVM CPZ List'!$H61</f>
        <v>11.015129027182612</v>
      </c>
      <c r="L61" s="22">
        <f>L60+'EVM CPZ List'!$K61</f>
        <v>540.52593649913558</v>
      </c>
      <c r="M61" s="22">
        <f>M60-'EVM CPZ List'!$I61</f>
        <v>4389.9083007142444</v>
      </c>
      <c r="N61" s="7" t="e">
        <f>INDEX('2021 Certified EVM Plan'!G:G,MATCH(B61,'2021 Certified EVM Plan'!E:E,0))</f>
        <v>#N/A</v>
      </c>
      <c r="O61" s="7" t="e">
        <f>INDEX('2021 Certified EVM Plan'!M:M,MATCH(B61,'2021 Certified EVM Plan'!E:E,0))</f>
        <v>#N/A</v>
      </c>
      <c r="P61" s="7">
        <f t="shared" si="0"/>
        <v>1</v>
      </c>
      <c r="Q61" s="26" t="e">
        <f>IF(INDEX('2021 Certified EVM Plan'!H:H,MATCH(B61,'2021 Certified EVM Plan'!E:E,0))=1,M61,#N/A)</f>
        <v>#N/A</v>
      </c>
      <c r="R61" s="26" t="e">
        <f>IF(INDEX('2021 Certified EVM Plan'!J:J,MATCH(B61,'2021 Certified EVM Plan'!E:E,0))=1,M61,#N/A)</f>
        <v>#N/A</v>
      </c>
      <c r="S61" s="26" t="e">
        <f>IF(INDEX('2021 Certified EVM Plan'!K:K,MATCH(B61,'2021 Certified EVM Plan'!E:E,0))=1,M61,#N/A)</f>
        <v>#N/A</v>
      </c>
    </row>
    <row r="62" spans="1:19" x14ac:dyDescent="0.25">
      <c r="A62" s="22" t="s">
        <v>539</v>
      </c>
      <c r="B62" s="22">
        <v>2963</v>
      </c>
      <c r="C62" s="22">
        <v>69</v>
      </c>
      <c r="D62" s="23">
        <v>0.13588093656710401</v>
      </c>
      <c r="E62" s="22">
        <v>103351104</v>
      </c>
      <c r="F62" s="22" t="s">
        <v>625</v>
      </c>
      <c r="G62" s="22" t="s">
        <v>750</v>
      </c>
      <c r="H62" s="22">
        <v>9068.1485175465205</v>
      </c>
      <c r="I62" s="24">
        <f>'EVM CPZ List'!$D62*'EVM CPZ List'!$C62</f>
        <v>9.3757846231301762</v>
      </c>
      <c r="J62" s="25">
        <f>INDEX('Pivot of Risk Data'!A:A,MATCH('EVM CPZ List'!$B62,'Pivot of Risk Data'!B:B,0),1)</f>
        <v>61</v>
      </c>
      <c r="K62" s="22">
        <f>0.000621371*'EVM CPZ List'!$H62</f>
        <v>5.6346845124963991</v>
      </c>
      <c r="L62" s="22">
        <f>L61+'EVM CPZ List'!$K62</f>
        <v>546.16062101163197</v>
      </c>
      <c r="M62" s="22">
        <f>M61-'EVM CPZ List'!$I62</f>
        <v>4380.5325160911143</v>
      </c>
      <c r="N62" s="7" t="e">
        <f>INDEX('2021 Certified EVM Plan'!G:G,MATCH(B62,'2021 Certified EVM Plan'!E:E,0))</f>
        <v>#N/A</v>
      </c>
      <c r="O62" s="7" t="e">
        <f>INDEX('2021 Certified EVM Plan'!M:M,MATCH(B62,'2021 Certified EVM Plan'!E:E,0))</f>
        <v>#N/A</v>
      </c>
      <c r="P62" s="7">
        <f t="shared" si="0"/>
        <v>1</v>
      </c>
      <c r="Q62" s="26" t="e">
        <f>IF(INDEX('2021 Certified EVM Plan'!H:H,MATCH(B62,'2021 Certified EVM Plan'!E:E,0))=1,M62,#N/A)</f>
        <v>#N/A</v>
      </c>
      <c r="R62" s="26" t="e">
        <f>IF(INDEX('2021 Certified EVM Plan'!J:J,MATCH(B62,'2021 Certified EVM Plan'!E:E,0))=1,M62,#N/A)</f>
        <v>#N/A</v>
      </c>
      <c r="S62" s="26" t="e">
        <f>IF(INDEX('2021 Certified EVM Plan'!K:K,MATCH(B62,'2021 Certified EVM Plan'!E:E,0))=1,M62,#N/A)</f>
        <v>#N/A</v>
      </c>
    </row>
    <row r="63" spans="1:19" x14ac:dyDescent="0.25">
      <c r="A63" s="22" t="s">
        <v>539</v>
      </c>
      <c r="B63" s="22">
        <v>4059</v>
      </c>
      <c r="C63" s="22">
        <v>101</v>
      </c>
      <c r="D63" s="23">
        <v>0.13537163658857801</v>
      </c>
      <c r="E63" s="22">
        <v>102931103</v>
      </c>
      <c r="F63" s="22" t="s">
        <v>565</v>
      </c>
      <c r="G63" s="22" t="s">
        <v>619</v>
      </c>
      <c r="H63" s="22">
        <v>15508.3048231226</v>
      </c>
      <c r="I63" s="24">
        <f>'EVM CPZ List'!$D63*'EVM CPZ List'!$C63</f>
        <v>13.672535295446378</v>
      </c>
      <c r="J63" s="25">
        <f>INDEX('Pivot of Risk Data'!A:A,MATCH('EVM CPZ List'!$B63,'Pivot of Risk Data'!B:B,0),1)</f>
        <v>62</v>
      </c>
      <c r="K63" s="22">
        <f>0.000621371*'EVM CPZ List'!$H63</f>
        <v>9.6364108762485134</v>
      </c>
      <c r="L63" s="22">
        <f>L62+'EVM CPZ List'!$K63</f>
        <v>555.79703188788051</v>
      </c>
      <c r="M63" s="22">
        <f>M62-'EVM CPZ List'!$I63</f>
        <v>4366.859980795668</v>
      </c>
      <c r="N63" s="7" t="e">
        <f>INDEX('2021 Certified EVM Plan'!G:G,MATCH(B63,'2021 Certified EVM Plan'!E:E,0))</f>
        <v>#N/A</v>
      </c>
      <c r="O63" s="7" t="e">
        <f>INDEX('2021 Certified EVM Plan'!M:M,MATCH(B63,'2021 Certified EVM Plan'!E:E,0))</f>
        <v>#N/A</v>
      </c>
      <c r="P63" s="7">
        <f t="shared" si="0"/>
        <v>1</v>
      </c>
      <c r="Q63" s="26" t="e">
        <f>IF(INDEX('2021 Certified EVM Plan'!H:H,MATCH(B63,'2021 Certified EVM Plan'!E:E,0))=1,M63,#N/A)</f>
        <v>#N/A</v>
      </c>
      <c r="R63" s="26" t="e">
        <f>IF(INDEX('2021 Certified EVM Plan'!J:J,MATCH(B63,'2021 Certified EVM Plan'!E:E,0))=1,M63,#N/A)</f>
        <v>#N/A</v>
      </c>
      <c r="S63" s="26" t="e">
        <f>IF(INDEX('2021 Certified EVM Plan'!K:K,MATCH(B63,'2021 Certified EVM Plan'!E:E,0))=1,M63,#N/A)</f>
        <v>#N/A</v>
      </c>
    </row>
    <row r="64" spans="1:19" x14ac:dyDescent="0.25">
      <c r="A64" s="22" t="s">
        <v>8</v>
      </c>
      <c r="B64" s="22">
        <v>105</v>
      </c>
      <c r="C64" s="22">
        <v>170</v>
      </c>
      <c r="D64" s="23">
        <v>0.13472663757225001</v>
      </c>
      <c r="E64" s="22">
        <v>152271102</v>
      </c>
      <c r="F64" s="22" t="s">
        <v>182</v>
      </c>
      <c r="G64" s="22" t="s">
        <v>236</v>
      </c>
      <c r="H64" s="22">
        <v>20797.7702320467</v>
      </c>
      <c r="I64" s="24">
        <f>'EVM CPZ List'!$D64*'EVM CPZ List'!$C64</f>
        <v>22.903528387282503</v>
      </c>
      <c r="J64" s="25">
        <f>INDEX('Pivot of Risk Data'!A:A,MATCH('EVM CPZ List'!$B64,'Pivot of Risk Data'!B:B,0),1)</f>
        <v>63</v>
      </c>
      <c r="K64" s="22">
        <f>0.000621371*'EVM CPZ List'!$H64</f>
        <v>12.923131286857091</v>
      </c>
      <c r="L64" s="22">
        <f>L63+'EVM CPZ List'!$K64</f>
        <v>568.72016317473765</v>
      </c>
      <c r="M64" s="22">
        <f>M63-'EVM CPZ List'!$I64</f>
        <v>4343.9564524083853</v>
      </c>
      <c r="N64" s="7">
        <f>INDEX('2021 Certified EVM Plan'!G:G,MATCH(B64,'2021 Certified EVM Plan'!E:E,0))</f>
        <v>12.888636363636364</v>
      </c>
      <c r="O64" s="7">
        <f>INDEX('2021 Certified EVM Plan'!M:M,MATCH(B64,'2021 Certified EVM Plan'!E:E,0))</f>
        <v>22.558775456078113</v>
      </c>
      <c r="P64" s="7">
        <f t="shared" si="0"/>
        <v>1</v>
      </c>
      <c r="Q64" s="26">
        <f>IF(INDEX('2021 Certified EVM Plan'!H:H,MATCH(B64,'2021 Certified EVM Plan'!E:E,0))=1,M64,#N/A)</f>
        <v>4343.9564524083853</v>
      </c>
      <c r="R64" s="26" t="e">
        <f>IF(INDEX('2021 Certified EVM Plan'!J:J,MATCH(B64,'2021 Certified EVM Plan'!E:E,0))=1,M64,#N/A)</f>
        <v>#N/A</v>
      </c>
      <c r="S64" s="26" t="e">
        <f>IF(INDEX('2021 Certified EVM Plan'!K:K,MATCH(B64,'2021 Certified EVM Plan'!E:E,0))=1,M64,#N/A)</f>
        <v>#N/A</v>
      </c>
    </row>
    <row r="65" spans="1:19" x14ac:dyDescent="0.25">
      <c r="A65" s="22" t="s">
        <v>8</v>
      </c>
      <c r="B65" s="22">
        <v>891</v>
      </c>
      <c r="C65" s="22">
        <v>28</v>
      </c>
      <c r="D65" s="23">
        <v>0.13301678590823299</v>
      </c>
      <c r="E65" s="22">
        <v>63681102</v>
      </c>
      <c r="F65" s="22" t="s">
        <v>157</v>
      </c>
      <c r="G65" s="22" t="s">
        <v>440</v>
      </c>
      <c r="H65" s="22">
        <v>7914.4674481646398</v>
      </c>
      <c r="I65" s="24">
        <f>'EVM CPZ List'!$D65*'EVM CPZ List'!$C65</f>
        <v>3.7244700054305238</v>
      </c>
      <c r="J65" s="25">
        <f>INDEX('Pivot of Risk Data'!A:A,MATCH('EVM CPZ List'!$B65,'Pivot of Risk Data'!B:B,0),1)</f>
        <v>64</v>
      </c>
      <c r="K65" s="22">
        <f>0.000621371*'EVM CPZ List'!$H65</f>
        <v>4.9178205527335104</v>
      </c>
      <c r="L65" s="22">
        <f>L64+'EVM CPZ List'!$K65</f>
        <v>573.63798372747112</v>
      </c>
      <c r="M65" s="22">
        <f>M64-'EVM CPZ List'!$I65</f>
        <v>4340.2319824029546</v>
      </c>
      <c r="N65" s="7" t="e">
        <f>INDEX('2021 Certified EVM Plan'!G:G,MATCH(B65,'2021 Certified EVM Plan'!E:E,0))</f>
        <v>#N/A</v>
      </c>
      <c r="O65" s="7" t="e">
        <f>INDEX('2021 Certified EVM Plan'!M:M,MATCH(B65,'2021 Certified EVM Plan'!E:E,0))</f>
        <v>#N/A</v>
      </c>
      <c r="P65" s="7">
        <f t="shared" si="0"/>
        <v>1</v>
      </c>
      <c r="Q65" s="26" t="e">
        <f>IF(INDEX('2021 Certified EVM Plan'!H:H,MATCH(B65,'2021 Certified EVM Plan'!E:E,0))=1,M65,#N/A)</f>
        <v>#N/A</v>
      </c>
      <c r="R65" s="26" t="e">
        <f>IF(INDEX('2021 Certified EVM Plan'!J:J,MATCH(B65,'2021 Certified EVM Plan'!E:E,0))=1,M65,#N/A)</f>
        <v>#N/A</v>
      </c>
      <c r="S65" s="26" t="e">
        <f>IF(INDEX('2021 Certified EVM Plan'!K:K,MATCH(B65,'2021 Certified EVM Plan'!E:E,0))=1,M65,#N/A)</f>
        <v>#N/A</v>
      </c>
    </row>
    <row r="66" spans="1:19" x14ac:dyDescent="0.25">
      <c r="A66" s="22" t="s">
        <v>964</v>
      </c>
      <c r="B66" s="22">
        <v>1911</v>
      </c>
      <c r="C66" s="22">
        <v>48</v>
      </c>
      <c r="D66" s="23">
        <v>0.13276376309941901</v>
      </c>
      <c r="E66" s="22">
        <v>42661104</v>
      </c>
      <c r="F66" s="22" t="s">
        <v>976</v>
      </c>
      <c r="G66" s="22" t="s">
        <v>1000</v>
      </c>
      <c r="H66" s="22">
        <v>4814.9118870457996</v>
      </c>
      <c r="I66" s="24">
        <f>'EVM CPZ List'!$D66*'EVM CPZ List'!$C66</f>
        <v>6.3726606287721124</v>
      </c>
      <c r="J66" s="25">
        <f>INDEX('Pivot of Risk Data'!A:A,MATCH('EVM CPZ List'!$B66,'Pivot of Risk Data'!B:B,0),1)</f>
        <v>65</v>
      </c>
      <c r="K66" s="22">
        <f>0.000621371*'EVM CPZ List'!$H66</f>
        <v>2.9918466141655355</v>
      </c>
      <c r="L66" s="22">
        <f>L65+'EVM CPZ List'!$K66</f>
        <v>576.62983034163665</v>
      </c>
      <c r="M66" s="22">
        <f>M65-'EVM CPZ List'!$I66</f>
        <v>4333.8593217741827</v>
      </c>
      <c r="N66" s="7" t="e">
        <f>INDEX('2021 Certified EVM Plan'!G:G,MATCH(B66,'2021 Certified EVM Plan'!E:E,0))</f>
        <v>#N/A</v>
      </c>
      <c r="O66" s="7" t="e">
        <f>INDEX('2021 Certified EVM Plan'!M:M,MATCH(B66,'2021 Certified EVM Plan'!E:E,0))</f>
        <v>#N/A</v>
      </c>
      <c r="P66" s="7">
        <f t="shared" ref="P66:P129" si="1">COUNTIF(B:B,B66)</f>
        <v>1</v>
      </c>
      <c r="Q66" s="26" t="e">
        <f>IF(INDEX('2021 Certified EVM Plan'!H:H,MATCH(B66,'2021 Certified EVM Plan'!E:E,0))=1,M66,#N/A)</f>
        <v>#N/A</v>
      </c>
      <c r="R66" s="26" t="e">
        <f>IF(INDEX('2021 Certified EVM Plan'!J:J,MATCH(B66,'2021 Certified EVM Plan'!E:E,0))=1,M66,#N/A)</f>
        <v>#N/A</v>
      </c>
      <c r="S66" s="26" t="e">
        <f>IF(INDEX('2021 Certified EVM Plan'!K:K,MATCH(B66,'2021 Certified EVM Plan'!E:E,0))=1,M66,#N/A)</f>
        <v>#N/A</v>
      </c>
    </row>
    <row r="67" spans="1:19" x14ac:dyDescent="0.25">
      <c r="A67" s="22" t="s">
        <v>1672</v>
      </c>
      <c r="B67" s="22">
        <v>3795</v>
      </c>
      <c r="C67" s="22">
        <v>394</v>
      </c>
      <c r="D67" s="23">
        <v>0.131585800957287</v>
      </c>
      <c r="E67" s="22">
        <v>254452102</v>
      </c>
      <c r="F67" s="22" t="s">
        <v>1859</v>
      </c>
      <c r="G67" s="22" t="s">
        <v>1860</v>
      </c>
      <c r="H67" s="22">
        <v>63141.849366107301</v>
      </c>
      <c r="I67" s="24">
        <f>'EVM CPZ List'!$D67*'EVM CPZ List'!$C67</f>
        <v>51.84480557717108</v>
      </c>
      <c r="J67" s="25">
        <f>INDEX('Pivot of Risk Data'!A:A,MATCH('EVM CPZ List'!$B67,'Pivot of Risk Data'!B:B,0),1)</f>
        <v>66</v>
      </c>
      <c r="K67" s="22">
        <f>0.000621371*'EVM CPZ List'!$H67</f>
        <v>39.234514082467463</v>
      </c>
      <c r="L67" s="22">
        <f>L66+'EVM CPZ List'!$K67</f>
        <v>615.86434442410416</v>
      </c>
      <c r="M67" s="22">
        <f>M66-'EVM CPZ List'!$I67</f>
        <v>4282.0145161970113</v>
      </c>
      <c r="N67" s="7">
        <f>INDEX('2021 Certified EVM Plan'!G:G,MATCH(B67,'2021 Certified EVM Plan'!E:E,0))</f>
        <v>39.245643939393943</v>
      </c>
      <c r="O67" s="7">
        <f>INDEX('2021 Certified EVM Plan'!M:M,MATCH(B67,'2021 Certified EVM Plan'!E:E,0))</f>
        <v>51.84480557717108</v>
      </c>
      <c r="P67" s="7">
        <f t="shared" si="1"/>
        <v>1</v>
      </c>
      <c r="Q67" s="26">
        <f>IF(INDEX('2021 Certified EVM Plan'!H:H,MATCH(B67,'2021 Certified EVM Plan'!E:E,0))=1,M67,#N/A)</f>
        <v>4282.0145161970113</v>
      </c>
      <c r="R67" s="26" t="e">
        <f>IF(INDEX('2021 Certified EVM Plan'!J:J,MATCH(B67,'2021 Certified EVM Plan'!E:E,0))=1,M67,#N/A)</f>
        <v>#N/A</v>
      </c>
      <c r="S67" s="26" t="e">
        <f>IF(INDEX('2021 Certified EVM Plan'!K:K,MATCH(B67,'2021 Certified EVM Plan'!E:E,0))=1,M67,#N/A)</f>
        <v>#N/A</v>
      </c>
    </row>
    <row r="68" spans="1:19" x14ac:dyDescent="0.25">
      <c r="A68" s="22" t="s">
        <v>1672</v>
      </c>
      <c r="B68" s="22">
        <v>5945</v>
      </c>
      <c r="C68" s="22">
        <v>18</v>
      </c>
      <c r="D68" s="23">
        <v>0.13126955836809501</v>
      </c>
      <c r="E68" s="22">
        <v>254432104</v>
      </c>
      <c r="F68" s="22" t="s">
        <v>1721</v>
      </c>
      <c r="G68" s="22" t="s">
        <v>1852</v>
      </c>
      <c r="H68" s="22">
        <v>3262.93295733995</v>
      </c>
      <c r="I68" s="24">
        <f>'EVM CPZ List'!$D68*'EVM CPZ List'!$C68</f>
        <v>2.36285205062571</v>
      </c>
      <c r="J68" s="25">
        <f>INDEX('Pivot of Risk Data'!A:A,MATCH('EVM CPZ List'!$B68,'Pivot of Risk Data'!B:B,0),1)</f>
        <v>67</v>
      </c>
      <c r="K68" s="22">
        <f>0.000621371*'EVM CPZ List'!$H68</f>
        <v>2.0274919146352821</v>
      </c>
      <c r="L68" s="22">
        <f>L67+'EVM CPZ List'!$K68</f>
        <v>617.89183633873949</v>
      </c>
      <c r="M68" s="22">
        <f>M67-'EVM CPZ List'!$I68</f>
        <v>4279.6516641463859</v>
      </c>
      <c r="N68" s="7" t="e">
        <f>INDEX('2021 Certified EVM Plan'!G:G,MATCH(B68,'2021 Certified EVM Plan'!E:E,0))</f>
        <v>#N/A</v>
      </c>
      <c r="O68" s="7" t="e">
        <f>INDEX('2021 Certified EVM Plan'!M:M,MATCH(B68,'2021 Certified EVM Plan'!E:E,0))</f>
        <v>#N/A</v>
      </c>
      <c r="P68" s="7">
        <f t="shared" si="1"/>
        <v>1</v>
      </c>
      <c r="Q68" s="26" t="e">
        <f>IF(INDEX('2021 Certified EVM Plan'!H:H,MATCH(B68,'2021 Certified EVM Plan'!E:E,0))=1,M68,#N/A)</f>
        <v>#N/A</v>
      </c>
      <c r="R68" s="26" t="e">
        <f>IF(INDEX('2021 Certified EVM Plan'!J:J,MATCH(B68,'2021 Certified EVM Plan'!E:E,0))=1,M68,#N/A)</f>
        <v>#N/A</v>
      </c>
      <c r="S68" s="26" t="e">
        <f>IF(INDEX('2021 Certified EVM Plan'!K:K,MATCH(B68,'2021 Certified EVM Plan'!E:E,0))=1,M68,#N/A)</f>
        <v>#N/A</v>
      </c>
    </row>
    <row r="69" spans="1:19" x14ac:dyDescent="0.25">
      <c r="A69" s="22" t="s">
        <v>964</v>
      </c>
      <c r="B69" s="22">
        <v>3080</v>
      </c>
      <c r="C69" s="22">
        <v>39</v>
      </c>
      <c r="D69" s="23">
        <v>0.13113715094277101</v>
      </c>
      <c r="E69" s="22">
        <v>42571102</v>
      </c>
      <c r="F69" s="22" t="s">
        <v>1006</v>
      </c>
      <c r="G69" s="22" t="s">
        <v>1104</v>
      </c>
      <c r="H69" s="22">
        <v>5037.4953469538696</v>
      </c>
      <c r="I69" s="24">
        <f>'EVM CPZ List'!$D69*'EVM CPZ List'!$C69</f>
        <v>5.1143488867680693</v>
      </c>
      <c r="J69" s="25">
        <f>INDEX('Pivot of Risk Data'!A:A,MATCH('EVM CPZ List'!$B69,'Pivot of Risk Data'!B:B,0),1)</f>
        <v>68</v>
      </c>
      <c r="K69" s="22">
        <f>0.000621371*'EVM CPZ List'!$H69</f>
        <v>3.130153521232073</v>
      </c>
      <c r="L69" s="22">
        <f>L68+'EVM CPZ List'!$K69</f>
        <v>621.02198985997154</v>
      </c>
      <c r="M69" s="22">
        <f>M68-'EVM CPZ List'!$I69</f>
        <v>4274.5373152596176</v>
      </c>
      <c r="N69" s="7" t="e">
        <f>INDEX('2021 Certified EVM Plan'!G:G,MATCH(B69,'2021 Certified EVM Plan'!E:E,0))</f>
        <v>#N/A</v>
      </c>
      <c r="O69" s="7" t="e">
        <f>INDEX('2021 Certified EVM Plan'!M:M,MATCH(B69,'2021 Certified EVM Plan'!E:E,0))</f>
        <v>#N/A</v>
      </c>
      <c r="P69" s="7">
        <f t="shared" si="1"/>
        <v>1</v>
      </c>
      <c r="Q69" s="26" t="e">
        <f>IF(INDEX('2021 Certified EVM Plan'!H:H,MATCH(B69,'2021 Certified EVM Plan'!E:E,0))=1,M69,#N/A)</f>
        <v>#N/A</v>
      </c>
      <c r="R69" s="26" t="e">
        <f>IF(INDEX('2021 Certified EVM Plan'!J:J,MATCH(B69,'2021 Certified EVM Plan'!E:E,0))=1,M69,#N/A)</f>
        <v>#N/A</v>
      </c>
      <c r="S69" s="26" t="e">
        <f>IF(INDEX('2021 Certified EVM Plan'!K:K,MATCH(B69,'2021 Certified EVM Plan'!E:E,0))=1,M69,#N/A)</f>
        <v>#N/A</v>
      </c>
    </row>
    <row r="70" spans="1:19" x14ac:dyDescent="0.25">
      <c r="A70" s="22" t="s">
        <v>1672</v>
      </c>
      <c r="B70" s="22">
        <v>3587</v>
      </c>
      <c r="C70" s="22">
        <v>76</v>
      </c>
      <c r="D70" s="23">
        <v>0.13104157529536101</v>
      </c>
      <c r="E70" s="22">
        <v>254151102</v>
      </c>
      <c r="F70" s="22" t="s">
        <v>1711</v>
      </c>
      <c r="G70" s="22" t="s">
        <v>1723</v>
      </c>
      <c r="H70" s="22">
        <v>13825.8858628298</v>
      </c>
      <c r="I70" s="24">
        <f>'EVM CPZ List'!$D70*'EVM CPZ List'!$C70</f>
        <v>9.9591597224474366</v>
      </c>
      <c r="J70" s="25">
        <f>INDEX('Pivot of Risk Data'!A:A,MATCH('EVM CPZ List'!$B70,'Pivot of Risk Data'!B:B,0),1)</f>
        <v>69</v>
      </c>
      <c r="K70" s="22">
        <f>0.000621371*'EVM CPZ List'!$H70</f>
        <v>8.5910045244724156</v>
      </c>
      <c r="L70" s="22">
        <f>L69+'EVM CPZ List'!$K70</f>
        <v>629.61299438444394</v>
      </c>
      <c r="M70" s="22">
        <f>M69-'EVM CPZ List'!$I70</f>
        <v>4264.5781555371705</v>
      </c>
      <c r="N70" s="7" t="e">
        <f>INDEX('2021 Certified EVM Plan'!G:G,MATCH(B70,'2021 Certified EVM Plan'!E:E,0))</f>
        <v>#N/A</v>
      </c>
      <c r="O70" s="7" t="e">
        <f>INDEX('2021 Certified EVM Plan'!M:M,MATCH(B70,'2021 Certified EVM Plan'!E:E,0))</f>
        <v>#N/A</v>
      </c>
      <c r="P70" s="7">
        <f t="shared" si="1"/>
        <v>1</v>
      </c>
      <c r="Q70" s="26" t="e">
        <f>IF(INDEX('2021 Certified EVM Plan'!H:H,MATCH(B70,'2021 Certified EVM Plan'!E:E,0))=1,M70,#N/A)</f>
        <v>#N/A</v>
      </c>
      <c r="R70" s="26" t="e">
        <f>IF(INDEX('2021 Certified EVM Plan'!J:J,MATCH(B70,'2021 Certified EVM Plan'!E:E,0))=1,M70,#N/A)</f>
        <v>#N/A</v>
      </c>
      <c r="S70" s="26" t="e">
        <f>IF(INDEX('2021 Certified EVM Plan'!K:K,MATCH(B70,'2021 Certified EVM Plan'!E:E,0))=1,M70,#N/A)</f>
        <v>#N/A</v>
      </c>
    </row>
    <row r="71" spans="1:19" x14ac:dyDescent="0.25">
      <c r="A71" s="22" t="s">
        <v>539</v>
      </c>
      <c r="B71" s="22">
        <v>890</v>
      </c>
      <c r="C71" s="22">
        <v>162</v>
      </c>
      <c r="D71" s="23">
        <v>0.130843160117458</v>
      </c>
      <c r="E71" s="22">
        <v>102931102</v>
      </c>
      <c r="F71" s="22" t="s">
        <v>650</v>
      </c>
      <c r="G71" s="22" t="s">
        <v>709</v>
      </c>
      <c r="H71" s="22">
        <v>25573.0554608852</v>
      </c>
      <c r="I71" s="24">
        <f>'EVM CPZ List'!$D71*'EVM CPZ List'!$C71</f>
        <v>21.196591939028195</v>
      </c>
      <c r="J71" s="25">
        <f>INDEX('Pivot of Risk Data'!A:A,MATCH('EVM CPZ List'!$B71,'Pivot of Risk Data'!B:B,0),1)</f>
        <v>70</v>
      </c>
      <c r="K71" s="22">
        <f>0.000621371*'EVM CPZ List'!$H71</f>
        <v>15.890355044785698</v>
      </c>
      <c r="L71" s="22">
        <f>L70+'EVM CPZ List'!$K71</f>
        <v>645.50334942922962</v>
      </c>
      <c r="M71" s="22">
        <f>M70-'EVM CPZ List'!$I71</f>
        <v>4243.3815635981418</v>
      </c>
      <c r="N71" s="7" t="e">
        <f>INDEX('2021 Certified EVM Plan'!G:G,MATCH(B71,'2021 Certified EVM Plan'!E:E,0))</f>
        <v>#N/A</v>
      </c>
      <c r="O71" s="7" t="e">
        <f>INDEX('2021 Certified EVM Plan'!M:M,MATCH(B71,'2021 Certified EVM Plan'!E:E,0))</f>
        <v>#N/A</v>
      </c>
      <c r="P71" s="7">
        <f t="shared" si="1"/>
        <v>1</v>
      </c>
      <c r="Q71" s="26" t="e">
        <f>IF(INDEX('2021 Certified EVM Plan'!H:H,MATCH(B71,'2021 Certified EVM Plan'!E:E,0))=1,M71,#N/A)</f>
        <v>#N/A</v>
      </c>
      <c r="R71" s="26" t="e">
        <f>IF(INDEX('2021 Certified EVM Plan'!J:J,MATCH(B71,'2021 Certified EVM Plan'!E:E,0))=1,M71,#N/A)</f>
        <v>#N/A</v>
      </c>
      <c r="S71" s="26" t="e">
        <f>IF(INDEX('2021 Certified EVM Plan'!K:K,MATCH(B71,'2021 Certified EVM Plan'!E:E,0))=1,M71,#N/A)</f>
        <v>#N/A</v>
      </c>
    </row>
    <row r="72" spans="1:19" x14ac:dyDescent="0.25">
      <c r="A72" s="22" t="s">
        <v>8</v>
      </c>
      <c r="B72" s="22">
        <v>3716</v>
      </c>
      <c r="C72" s="22">
        <v>266</v>
      </c>
      <c r="D72" s="23">
        <v>0.130589810195607</v>
      </c>
      <c r="E72" s="22">
        <v>152271102</v>
      </c>
      <c r="F72" s="22" t="s">
        <v>182</v>
      </c>
      <c r="G72" s="22" t="s">
        <v>190</v>
      </c>
      <c r="H72" s="22">
        <v>36254.083131502703</v>
      </c>
      <c r="I72" s="24">
        <f>'EVM CPZ List'!$D72*'EVM CPZ List'!$C72</f>
        <v>34.73688951203146</v>
      </c>
      <c r="J72" s="25">
        <f>INDEX('Pivot of Risk Data'!A:A,MATCH('EVM CPZ List'!$B72,'Pivot of Risk Data'!B:B,0),1)</f>
        <v>71</v>
      </c>
      <c r="K72" s="22">
        <f>0.000621371*'EVM CPZ List'!$H72</f>
        <v>22.527235889504965</v>
      </c>
      <c r="L72" s="22">
        <f>L71+'EVM CPZ List'!$K72</f>
        <v>668.03058531873455</v>
      </c>
      <c r="M72" s="22">
        <f>M71-'EVM CPZ List'!$I72</f>
        <v>4208.6446740861102</v>
      </c>
      <c r="N72" s="7">
        <f>INDEX('2021 Certified EVM Plan'!G:G,MATCH(B72,'2021 Certified EVM Plan'!E:E,0))</f>
        <v>23.673863636363638</v>
      </c>
      <c r="O72" s="7">
        <f>INDEX('2021 Certified EVM Plan'!M:M,MATCH(B72,'2021 Certified EVM Plan'!E:E,0))</f>
        <v>34.076075679434545</v>
      </c>
      <c r="P72" s="7">
        <f t="shared" si="1"/>
        <v>1</v>
      </c>
      <c r="Q72" s="26">
        <f>IF(INDEX('2021 Certified EVM Plan'!H:H,MATCH(B72,'2021 Certified EVM Plan'!E:E,0))=1,M72,#N/A)</f>
        <v>4208.6446740861102</v>
      </c>
      <c r="R72" s="26" t="e">
        <f>IF(INDEX('2021 Certified EVM Plan'!J:J,MATCH(B72,'2021 Certified EVM Plan'!E:E,0))=1,M72,#N/A)</f>
        <v>#N/A</v>
      </c>
      <c r="S72" s="26" t="e">
        <f>IF(INDEX('2021 Certified EVM Plan'!K:K,MATCH(B72,'2021 Certified EVM Plan'!E:E,0))=1,M72,#N/A)</f>
        <v>#N/A</v>
      </c>
    </row>
    <row r="73" spans="1:19" x14ac:dyDescent="0.25">
      <c r="A73" s="22" t="s">
        <v>1672</v>
      </c>
      <c r="B73" s="22">
        <v>3450</v>
      </c>
      <c r="C73" s="22">
        <v>177</v>
      </c>
      <c r="D73" s="23">
        <v>0.129221253020567</v>
      </c>
      <c r="E73" s="22">
        <v>254151102</v>
      </c>
      <c r="F73" s="22" t="s">
        <v>1711</v>
      </c>
      <c r="G73" s="22" t="s">
        <v>1712</v>
      </c>
      <c r="H73" s="22">
        <v>41610.235747346902</v>
      </c>
      <c r="I73" s="24">
        <f>'EVM CPZ List'!$D73*'EVM CPZ List'!$C73</f>
        <v>22.872161784640358</v>
      </c>
      <c r="J73" s="25">
        <f>INDEX('Pivot of Risk Data'!A:A,MATCH('EVM CPZ List'!$B73,'Pivot of Risk Data'!B:B,0),1)</f>
        <v>72</v>
      </c>
      <c r="K73" s="22">
        <f>0.000621371*'EVM CPZ List'!$H73</f>
        <v>25.855393796564691</v>
      </c>
      <c r="L73" s="22">
        <f>L72+'EVM CPZ List'!$K73</f>
        <v>693.88597911529928</v>
      </c>
      <c r="M73" s="22">
        <f>M72-'EVM CPZ List'!$I73</f>
        <v>4185.7725123014698</v>
      </c>
      <c r="N73" s="7" t="e">
        <f>INDEX('2021 Certified EVM Plan'!G:G,MATCH(B73,'2021 Certified EVM Plan'!E:E,0))</f>
        <v>#N/A</v>
      </c>
      <c r="O73" s="7" t="e">
        <f>INDEX('2021 Certified EVM Plan'!M:M,MATCH(B73,'2021 Certified EVM Plan'!E:E,0))</f>
        <v>#N/A</v>
      </c>
      <c r="P73" s="7">
        <f t="shared" si="1"/>
        <v>1</v>
      </c>
      <c r="Q73" s="26" t="e">
        <f>IF(INDEX('2021 Certified EVM Plan'!H:H,MATCH(B73,'2021 Certified EVM Plan'!E:E,0))=1,M73,#N/A)</f>
        <v>#N/A</v>
      </c>
      <c r="R73" s="26" t="e">
        <f>IF(INDEX('2021 Certified EVM Plan'!J:J,MATCH(B73,'2021 Certified EVM Plan'!E:E,0))=1,M73,#N/A)</f>
        <v>#N/A</v>
      </c>
      <c r="S73" s="26" t="e">
        <f>IF(INDEX('2021 Certified EVM Plan'!K:K,MATCH(B73,'2021 Certified EVM Plan'!E:E,0))=1,M73,#N/A)</f>
        <v>#N/A</v>
      </c>
    </row>
    <row r="74" spans="1:19" x14ac:dyDescent="0.25">
      <c r="A74" s="22" t="s">
        <v>539</v>
      </c>
      <c r="B74" s="22">
        <v>662</v>
      </c>
      <c r="C74" s="22">
        <v>143</v>
      </c>
      <c r="D74" s="23">
        <v>0.12898935712431001</v>
      </c>
      <c r="E74" s="22">
        <v>103521104</v>
      </c>
      <c r="F74" s="22" t="s">
        <v>599</v>
      </c>
      <c r="G74" s="22" t="s">
        <v>664</v>
      </c>
      <c r="H74" s="22">
        <v>15260.0733268111</v>
      </c>
      <c r="I74" s="24">
        <f>'EVM CPZ List'!$D74*'EVM CPZ List'!$C74</f>
        <v>18.445478068776332</v>
      </c>
      <c r="J74" s="25">
        <f>INDEX('Pivot of Risk Data'!A:A,MATCH('EVM CPZ List'!$B74,'Pivot of Risk Data'!B:B,0),1)</f>
        <v>73</v>
      </c>
      <c r="K74" s="22">
        <f>0.000621371*'EVM CPZ List'!$H74</f>
        <v>9.4821670231539397</v>
      </c>
      <c r="L74" s="22">
        <f>L73+'EVM CPZ List'!$K74</f>
        <v>703.3681461384532</v>
      </c>
      <c r="M74" s="22">
        <f>M73-'EVM CPZ List'!$I74</f>
        <v>4167.3270342326932</v>
      </c>
      <c r="N74" s="7">
        <f>INDEX('2021 Certified EVM Plan'!G:G,MATCH(B74,'2021 Certified EVM Plan'!E:E,0))</f>
        <v>10.721401515151516</v>
      </c>
      <c r="O74" s="7">
        <f>INDEX('2021 Certified EVM Plan'!M:M,MATCH(B74,'2021 Certified EVM Plan'!E:E,0))</f>
        <v>17.030043187450818</v>
      </c>
      <c r="P74" s="7">
        <f t="shared" si="1"/>
        <v>1</v>
      </c>
      <c r="Q74" s="26">
        <f>IF(INDEX('2021 Certified EVM Plan'!H:H,MATCH(B74,'2021 Certified EVM Plan'!E:E,0))=1,M74,#N/A)</f>
        <v>4167.3270342326932</v>
      </c>
      <c r="R74" s="26" t="e">
        <f>IF(INDEX('2021 Certified EVM Plan'!J:J,MATCH(B74,'2021 Certified EVM Plan'!E:E,0))=1,M74,#N/A)</f>
        <v>#N/A</v>
      </c>
      <c r="S74" s="26" t="e">
        <f>IF(INDEX('2021 Certified EVM Plan'!K:K,MATCH(B74,'2021 Certified EVM Plan'!E:E,0))=1,M74,#N/A)</f>
        <v>#N/A</v>
      </c>
    </row>
    <row r="75" spans="1:19" x14ac:dyDescent="0.25">
      <c r="A75" s="22" t="s">
        <v>1672</v>
      </c>
      <c r="B75" s="22">
        <v>1973</v>
      </c>
      <c r="C75" s="22">
        <v>304</v>
      </c>
      <c r="D75" s="23">
        <v>0.12869556735257301</v>
      </c>
      <c r="E75" s="22">
        <v>254421101</v>
      </c>
      <c r="F75" s="22" t="s">
        <v>1824</v>
      </c>
      <c r="G75" s="22" t="s">
        <v>1825</v>
      </c>
      <c r="H75" s="22">
        <v>39826.517563646201</v>
      </c>
      <c r="I75" s="24">
        <f>'EVM CPZ List'!$D75*'EVM CPZ List'!$C75</f>
        <v>39.123452475182198</v>
      </c>
      <c r="J75" s="25">
        <f>INDEX('Pivot of Risk Data'!A:A,MATCH('EVM CPZ List'!$B75,'Pivot of Risk Data'!B:B,0),1)</f>
        <v>74</v>
      </c>
      <c r="K75" s="22">
        <f>0.000621371*'EVM CPZ List'!$H75</f>
        <v>24.747043045040403</v>
      </c>
      <c r="L75" s="22">
        <f>L74+'EVM CPZ List'!$K75</f>
        <v>728.11518918349361</v>
      </c>
      <c r="M75" s="22">
        <f>M74-'EVM CPZ List'!$I75</f>
        <v>4128.2035817575106</v>
      </c>
      <c r="N75" s="7">
        <f>INDEX('2021 Certified EVM Plan'!G:G,MATCH(B75,'2021 Certified EVM Plan'!E:E,0))</f>
        <v>10.147348484848484</v>
      </c>
      <c r="O75" s="7">
        <f>INDEX('2021 Certified EVM Plan'!M:M,MATCH(B75,'2021 Certified EVM Plan'!E:E,0))</f>
        <v>15.936958949541632</v>
      </c>
      <c r="P75" s="7">
        <f t="shared" si="1"/>
        <v>1</v>
      </c>
      <c r="Q75" s="26" t="e">
        <f>IF(INDEX('2021 Certified EVM Plan'!H:H,MATCH(B75,'2021 Certified EVM Plan'!E:E,0))=1,M75,#N/A)</f>
        <v>#N/A</v>
      </c>
      <c r="R75" s="26" t="e">
        <f>IF(INDEX('2021 Certified EVM Plan'!J:J,MATCH(B75,'2021 Certified EVM Plan'!E:E,0))=1,M75,#N/A)</f>
        <v>#N/A</v>
      </c>
      <c r="S75" s="26">
        <f>IF(INDEX('2021 Certified EVM Plan'!K:K,MATCH(B75,'2021 Certified EVM Plan'!E:E,0))=1,M75,#N/A)</f>
        <v>4128.2035817575106</v>
      </c>
    </row>
    <row r="76" spans="1:19" x14ac:dyDescent="0.25">
      <c r="A76" s="22" t="s">
        <v>2195</v>
      </c>
      <c r="B76" s="22">
        <v>2593</v>
      </c>
      <c r="C76" s="22">
        <v>151</v>
      </c>
      <c r="D76" s="23">
        <v>0.128003672269595</v>
      </c>
      <c r="E76" s="22">
        <v>182611103</v>
      </c>
      <c r="F76" s="22" t="s">
        <v>2251</v>
      </c>
      <c r="G76" s="22" t="s">
        <v>2415</v>
      </c>
      <c r="H76" s="22">
        <v>30731.934050456599</v>
      </c>
      <c r="I76" s="24">
        <f>'EVM CPZ List'!$D76*'EVM CPZ List'!$C76</f>
        <v>19.328554512708845</v>
      </c>
      <c r="J76" s="25">
        <f>INDEX('Pivot of Risk Data'!A:A,MATCH('EVM CPZ List'!$B76,'Pivot of Risk Data'!B:B,0),1)</f>
        <v>75</v>
      </c>
      <c r="K76" s="22">
        <f>0.000621371*'EVM CPZ List'!$H76</f>
        <v>19.095932592866269</v>
      </c>
      <c r="L76" s="22">
        <f>L75+'EVM CPZ List'!$K76</f>
        <v>747.21112177635985</v>
      </c>
      <c r="M76" s="22">
        <f>M75-'EVM CPZ List'!$I76</f>
        <v>4108.8750272448015</v>
      </c>
      <c r="N76" s="7" t="e">
        <f>INDEX('2021 Certified EVM Plan'!G:G,MATCH(B76,'2021 Certified EVM Plan'!E:E,0))</f>
        <v>#N/A</v>
      </c>
      <c r="O76" s="7" t="e">
        <f>INDEX('2021 Certified EVM Plan'!M:M,MATCH(B76,'2021 Certified EVM Plan'!E:E,0))</f>
        <v>#N/A</v>
      </c>
      <c r="P76" s="7">
        <f t="shared" si="1"/>
        <v>1</v>
      </c>
      <c r="Q76" s="26" t="e">
        <f>IF(INDEX('2021 Certified EVM Plan'!H:H,MATCH(B76,'2021 Certified EVM Plan'!E:E,0))=1,M76,#N/A)</f>
        <v>#N/A</v>
      </c>
      <c r="R76" s="26" t="e">
        <f>IF(INDEX('2021 Certified EVM Plan'!J:J,MATCH(B76,'2021 Certified EVM Plan'!E:E,0))=1,M76,#N/A)</f>
        <v>#N/A</v>
      </c>
      <c r="S76" s="26" t="e">
        <f>IF(INDEX('2021 Certified EVM Plan'!K:K,MATCH(B76,'2021 Certified EVM Plan'!E:E,0))=1,M76,#N/A)</f>
        <v>#N/A</v>
      </c>
    </row>
    <row r="77" spans="1:19" x14ac:dyDescent="0.25">
      <c r="A77" s="22" t="s">
        <v>539</v>
      </c>
      <c r="B77" s="22">
        <v>502</v>
      </c>
      <c r="C77" s="22">
        <v>127</v>
      </c>
      <c r="D77" s="23">
        <v>0.127726941700845</v>
      </c>
      <c r="E77" s="22">
        <v>102931102</v>
      </c>
      <c r="F77" s="22" t="s">
        <v>650</v>
      </c>
      <c r="G77" s="22" t="s">
        <v>651</v>
      </c>
      <c r="H77" s="22">
        <v>19720.622124254802</v>
      </c>
      <c r="I77" s="24">
        <f>'EVM CPZ List'!$D77*'EVM CPZ List'!$C77</f>
        <v>16.221321596007314</v>
      </c>
      <c r="J77" s="25">
        <f>INDEX('Pivot of Risk Data'!A:A,MATCH('EVM CPZ List'!$B77,'Pivot of Risk Data'!B:B,0),1)</f>
        <v>76</v>
      </c>
      <c r="K77" s="22">
        <f>0.000621371*'EVM CPZ List'!$H77</f>
        <v>12.253822689970331</v>
      </c>
      <c r="L77" s="22">
        <f>L76+'EVM CPZ List'!$K77</f>
        <v>759.46494446633017</v>
      </c>
      <c r="M77" s="22">
        <f>M76-'EVM CPZ List'!$I77</f>
        <v>4092.6537056487941</v>
      </c>
      <c r="N77" s="7" t="e">
        <f>INDEX('2021 Certified EVM Plan'!G:G,MATCH(B77,'2021 Certified EVM Plan'!E:E,0))</f>
        <v>#N/A</v>
      </c>
      <c r="O77" s="7" t="e">
        <f>INDEX('2021 Certified EVM Plan'!M:M,MATCH(B77,'2021 Certified EVM Plan'!E:E,0))</f>
        <v>#N/A</v>
      </c>
      <c r="P77" s="7">
        <f t="shared" si="1"/>
        <v>1</v>
      </c>
      <c r="Q77" s="26" t="e">
        <f>IF(INDEX('2021 Certified EVM Plan'!H:H,MATCH(B77,'2021 Certified EVM Plan'!E:E,0))=1,M77,#N/A)</f>
        <v>#N/A</v>
      </c>
      <c r="R77" s="26" t="e">
        <f>IF(INDEX('2021 Certified EVM Plan'!J:J,MATCH(B77,'2021 Certified EVM Plan'!E:E,0))=1,M77,#N/A)</f>
        <v>#N/A</v>
      </c>
      <c r="S77" s="26" t="e">
        <f>IF(INDEX('2021 Certified EVM Plan'!K:K,MATCH(B77,'2021 Certified EVM Plan'!E:E,0))=1,M77,#N/A)</f>
        <v>#N/A</v>
      </c>
    </row>
    <row r="78" spans="1:19" x14ac:dyDescent="0.25">
      <c r="A78" s="22" t="s">
        <v>964</v>
      </c>
      <c r="B78" s="22">
        <v>5017</v>
      </c>
      <c r="C78" s="22">
        <v>109</v>
      </c>
      <c r="D78" s="23">
        <v>0.12747660449822901</v>
      </c>
      <c r="E78" s="22">
        <v>43361103</v>
      </c>
      <c r="F78" s="22" t="s">
        <v>973</v>
      </c>
      <c r="G78" s="22" t="s">
        <v>1038</v>
      </c>
      <c r="H78" s="22">
        <v>16763.762072408499</v>
      </c>
      <c r="I78" s="24">
        <f>'EVM CPZ List'!$D78*'EVM CPZ List'!$C78</f>
        <v>13.894949890306961</v>
      </c>
      <c r="J78" s="25">
        <f>INDEX('Pivot of Risk Data'!A:A,MATCH('EVM CPZ List'!$B78,'Pivot of Risk Data'!B:B,0),1)</f>
        <v>77</v>
      </c>
      <c r="K78" s="22">
        <f>0.000621371*'EVM CPZ List'!$H78</f>
        <v>10.416515602694542</v>
      </c>
      <c r="L78" s="22">
        <f>L77+'EVM CPZ List'!$K78</f>
        <v>769.88146006902468</v>
      </c>
      <c r="M78" s="22">
        <f>M77-'EVM CPZ List'!$I78</f>
        <v>4078.758755758487</v>
      </c>
      <c r="N78" s="7" t="e">
        <f>INDEX('2021 Certified EVM Plan'!G:G,MATCH(B78,'2021 Certified EVM Plan'!E:E,0))</f>
        <v>#N/A</v>
      </c>
      <c r="O78" s="7" t="e">
        <f>INDEX('2021 Certified EVM Plan'!M:M,MATCH(B78,'2021 Certified EVM Plan'!E:E,0))</f>
        <v>#N/A</v>
      </c>
      <c r="P78" s="7">
        <f t="shared" si="1"/>
        <v>1</v>
      </c>
      <c r="Q78" s="26" t="e">
        <f>IF(INDEX('2021 Certified EVM Plan'!H:H,MATCH(B78,'2021 Certified EVM Plan'!E:E,0))=1,M78,#N/A)</f>
        <v>#N/A</v>
      </c>
      <c r="R78" s="26" t="e">
        <f>IF(INDEX('2021 Certified EVM Plan'!J:J,MATCH(B78,'2021 Certified EVM Plan'!E:E,0))=1,M78,#N/A)</f>
        <v>#N/A</v>
      </c>
      <c r="S78" s="26" t="e">
        <f>IF(INDEX('2021 Certified EVM Plan'!K:K,MATCH(B78,'2021 Certified EVM Plan'!E:E,0))=1,M78,#N/A)</f>
        <v>#N/A</v>
      </c>
    </row>
    <row r="79" spans="1:19" x14ac:dyDescent="0.25">
      <c r="A79" s="22" t="s">
        <v>2195</v>
      </c>
      <c r="B79" s="22">
        <v>3127</v>
      </c>
      <c r="C79" s="22">
        <v>49</v>
      </c>
      <c r="D79" s="23">
        <v>0.125822330483776</v>
      </c>
      <c r="E79" s="22">
        <v>182661104</v>
      </c>
      <c r="F79" s="22" t="s">
        <v>2322</v>
      </c>
      <c r="G79" s="22" t="s">
        <v>2323</v>
      </c>
      <c r="H79" s="22">
        <v>14371.1044613253</v>
      </c>
      <c r="I79" s="24">
        <f>'EVM CPZ List'!$D79*'EVM CPZ List'!$C79</f>
        <v>6.1652941937050239</v>
      </c>
      <c r="J79" s="25">
        <f>INDEX('Pivot of Risk Data'!A:A,MATCH('EVM CPZ List'!$B79,'Pivot of Risk Data'!B:B,0),1)</f>
        <v>78</v>
      </c>
      <c r="K79" s="22">
        <f>0.000621371*'EVM CPZ List'!$H79</f>
        <v>8.9297875502381636</v>
      </c>
      <c r="L79" s="22">
        <f>L78+'EVM CPZ List'!$K79</f>
        <v>778.81124761926287</v>
      </c>
      <c r="M79" s="22">
        <f>M78-'EVM CPZ List'!$I79</f>
        <v>4072.593461564782</v>
      </c>
      <c r="N79" s="7" t="e">
        <f>INDEX('2021 Certified EVM Plan'!G:G,MATCH(B79,'2021 Certified EVM Plan'!E:E,0))</f>
        <v>#N/A</v>
      </c>
      <c r="O79" s="7" t="e">
        <f>INDEX('2021 Certified EVM Plan'!M:M,MATCH(B79,'2021 Certified EVM Plan'!E:E,0))</f>
        <v>#N/A</v>
      </c>
      <c r="P79" s="7">
        <f t="shared" si="1"/>
        <v>1</v>
      </c>
      <c r="Q79" s="26" t="e">
        <f>IF(INDEX('2021 Certified EVM Plan'!H:H,MATCH(B79,'2021 Certified EVM Plan'!E:E,0))=1,M79,#N/A)</f>
        <v>#N/A</v>
      </c>
      <c r="R79" s="26" t="e">
        <f>IF(INDEX('2021 Certified EVM Plan'!J:J,MATCH(B79,'2021 Certified EVM Plan'!E:E,0))=1,M79,#N/A)</f>
        <v>#N/A</v>
      </c>
      <c r="S79" s="26" t="e">
        <f>IF(INDEX('2021 Certified EVM Plan'!K:K,MATCH(B79,'2021 Certified EVM Plan'!E:E,0))=1,M79,#N/A)</f>
        <v>#N/A</v>
      </c>
    </row>
    <row r="80" spans="1:19" x14ac:dyDescent="0.25">
      <c r="A80" s="22" t="s">
        <v>964</v>
      </c>
      <c r="B80" s="22">
        <v>5903</v>
      </c>
      <c r="C80" s="22">
        <v>4</v>
      </c>
      <c r="D80" s="23">
        <v>0.12521643862654</v>
      </c>
      <c r="E80" s="22">
        <v>42631108</v>
      </c>
      <c r="F80" s="22" t="s">
        <v>1004</v>
      </c>
      <c r="G80" s="22" t="s">
        <v>1005</v>
      </c>
      <c r="H80" s="22">
        <v>13883.028191355101</v>
      </c>
      <c r="I80" s="24">
        <f>'EVM CPZ List'!$D80*'EVM CPZ List'!$C80</f>
        <v>0.50086575450616</v>
      </c>
      <c r="J80" s="25">
        <f>INDEX('Pivot of Risk Data'!A:A,MATCH('EVM CPZ List'!$B80,'Pivot of Risk Data'!B:B,0),1)</f>
        <v>79</v>
      </c>
      <c r="K80" s="22">
        <f>0.000621371*'EVM CPZ List'!$H80</f>
        <v>8.6265111102905099</v>
      </c>
      <c r="L80" s="22">
        <f>L79+'EVM CPZ List'!$K80</f>
        <v>787.43775872955337</v>
      </c>
      <c r="M80" s="22">
        <f>M79-'EVM CPZ List'!$I80</f>
        <v>4072.0925958102757</v>
      </c>
      <c r="N80" s="7" t="e">
        <f>INDEX('2021 Certified EVM Plan'!G:G,MATCH(B80,'2021 Certified EVM Plan'!E:E,0))</f>
        <v>#N/A</v>
      </c>
      <c r="O80" s="7" t="e">
        <f>INDEX('2021 Certified EVM Plan'!M:M,MATCH(B80,'2021 Certified EVM Plan'!E:E,0))</f>
        <v>#N/A</v>
      </c>
      <c r="P80" s="7">
        <f t="shared" si="1"/>
        <v>1</v>
      </c>
      <c r="Q80" s="26" t="e">
        <f>IF(INDEX('2021 Certified EVM Plan'!H:H,MATCH(B80,'2021 Certified EVM Plan'!E:E,0))=1,M80,#N/A)</f>
        <v>#N/A</v>
      </c>
      <c r="R80" s="26" t="e">
        <f>IF(INDEX('2021 Certified EVM Plan'!J:J,MATCH(B80,'2021 Certified EVM Plan'!E:E,0))=1,M80,#N/A)</f>
        <v>#N/A</v>
      </c>
      <c r="S80" s="26" t="e">
        <f>IF(INDEX('2021 Certified EVM Plan'!K:K,MATCH(B80,'2021 Certified EVM Plan'!E:E,0))=1,M80,#N/A)</f>
        <v>#N/A</v>
      </c>
    </row>
    <row r="81" spans="1:19" x14ac:dyDescent="0.25">
      <c r="A81" s="22" t="s">
        <v>539</v>
      </c>
      <c r="B81" s="22">
        <v>86</v>
      </c>
      <c r="C81" s="22">
        <v>156</v>
      </c>
      <c r="D81" s="23">
        <v>0.12450788171980701</v>
      </c>
      <c r="E81" s="22">
        <v>103571105</v>
      </c>
      <c r="F81" s="22" t="s">
        <v>710</v>
      </c>
      <c r="G81" s="22" t="s">
        <v>741</v>
      </c>
      <c r="H81" s="22">
        <v>18219.636925159</v>
      </c>
      <c r="I81" s="24">
        <f>'EVM CPZ List'!$D81*'EVM CPZ List'!$C81</f>
        <v>19.423229548289893</v>
      </c>
      <c r="J81" s="25">
        <f>INDEX('Pivot of Risk Data'!A:A,MATCH('EVM CPZ List'!$B81,'Pivot of Risk Data'!B:B,0),1)</f>
        <v>80</v>
      </c>
      <c r="K81" s="22">
        <f>0.000621371*'EVM CPZ List'!$H81</f>
        <v>11.321154015822973</v>
      </c>
      <c r="L81" s="22">
        <f>L80+'EVM CPZ List'!$K81</f>
        <v>798.75891274537639</v>
      </c>
      <c r="M81" s="22">
        <f>M80-'EVM CPZ List'!$I81</f>
        <v>4052.6693662619859</v>
      </c>
      <c r="N81" s="7" t="e">
        <f>INDEX('2021 Certified EVM Plan'!G:G,MATCH(B81,'2021 Certified EVM Plan'!E:E,0))</f>
        <v>#N/A</v>
      </c>
      <c r="O81" s="7" t="e">
        <f>INDEX('2021 Certified EVM Plan'!M:M,MATCH(B81,'2021 Certified EVM Plan'!E:E,0))</f>
        <v>#N/A</v>
      </c>
      <c r="P81" s="7">
        <f t="shared" si="1"/>
        <v>1</v>
      </c>
      <c r="Q81" s="26" t="e">
        <f>IF(INDEX('2021 Certified EVM Plan'!H:H,MATCH(B81,'2021 Certified EVM Plan'!E:E,0))=1,M81,#N/A)</f>
        <v>#N/A</v>
      </c>
      <c r="R81" s="26" t="e">
        <f>IF(INDEX('2021 Certified EVM Plan'!J:J,MATCH(B81,'2021 Certified EVM Plan'!E:E,0))=1,M81,#N/A)</f>
        <v>#N/A</v>
      </c>
      <c r="S81" s="26" t="e">
        <f>IF(INDEX('2021 Certified EVM Plan'!K:K,MATCH(B81,'2021 Certified EVM Plan'!E:E,0))=1,M81,#N/A)</f>
        <v>#N/A</v>
      </c>
    </row>
    <row r="82" spans="1:19" x14ac:dyDescent="0.25">
      <c r="A82" s="22" t="s">
        <v>539</v>
      </c>
      <c r="B82" s="22">
        <v>1571</v>
      </c>
      <c r="C82" s="22">
        <v>351</v>
      </c>
      <c r="D82" s="23">
        <v>0.12449532137371699</v>
      </c>
      <c r="E82" s="22">
        <v>102931103</v>
      </c>
      <c r="F82" s="22" t="s">
        <v>565</v>
      </c>
      <c r="G82" s="22" t="s">
        <v>566</v>
      </c>
      <c r="H82" s="22">
        <v>45791.582422512802</v>
      </c>
      <c r="I82" s="24">
        <f>'EVM CPZ List'!$D82*'EVM CPZ List'!$C82</f>
        <v>43.697857802174667</v>
      </c>
      <c r="J82" s="25">
        <f>INDEX('Pivot of Risk Data'!A:A,MATCH('EVM CPZ List'!$B82,'Pivot of Risk Data'!B:B,0),1)</f>
        <v>81</v>
      </c>
      <c r="K82" s="22">
        <f>0.000621371*'EVM CPZ List'!$H82</f>
        <v>28.453561361459201</v>
      </c>
      <c r="L82" s="22">
        <f>L81+'EVM CPZ List'!$K82</f>
        <v>827.21247410683554</v>
      </c>
      <c r="M82" s="22">
        <f>M81-'EVM CPZ List'!$I82</f>
        <v>4008.971508459811</v>
      </c>
      <c r="N82" s="7" t="e">
        <f>INDEX('2021 Certified EVM Plan'!G:G,MATCH(B82,'2021 Certified EVM Plan'!E:E,0))</f>
        <v>#N/A</v>
      </c>
      <c r="O82" s="7" t="e">
        <f>INDEX('2021 Certified EVM Plan'!M:M,MATCH(B82,'2021 Certified EVM Plan'!E:E,0))</f>
        <v>#N/A</v>
      </c>
      <c r="P82" s="7">
        <f t="shared" si="1"/>
        <v>1</v>
      </c>
      <c r="Q82" s="26" t="e">
        <f>IF(INDEX('2021 Certified EVM Plan'!H:H,MATCH(B82,'2021 Certified EVM Plan'!E:E,0))=1,M82,#N/A)</f>
        <v>#N/A</v>
      </c>
      <c r="R82" s="26" t="e">
        <f>IF(INDEX('2021 Certified EVM Plan'!J:J,MATCH(B82,'2021 Certified EVM Plan'!E:E,0))=1,M82,#N/A)</f>
        <v>#N/A</v>
      </c>
      <c r="S82" s="26" t="e">
        <f>IF(INDEX('2021 Certified EVM Plan'!K:K,MATCH(B82,'2021 Certified EVM Plan'!E:E,0))=1,M82,#N/A)</f>
        <v>#N/A</v>
      </c>
    </row>
    <row r="83" spans="1:19" x14ac:dyDescent="0.25">
      <c r="A83" s="22" t="s">
        <v>2906</v>
      </c>
      <c r="B83" s="22">
        <v>8455</v>
      </c>
      <c r="C83" s="22">
        <v>16</v>
      </c>
      <c r="D83" s="23">
        <v>0.123390105874603</v>
      </c>
      <c r="E83" s="22">
        <v>43201102</v>
      </c>
      <c r="F83" s="22" t="s">
        <v>2941</v>
      </c>
      <c r="G83" s="22" t="s">
        <v>2942</v>
      </c>
      <c r="H83" s="22">
        <v>11742.1904050996</v>
      </c>
      <c r="I83" s="24">
        <f>'EVM CPZ List'!$D83*'EVM CPZ List'!$C83</f>
        <v>1.974241693993648</v>
      </c>
      <c r="J83" s="25">
        <f>INDEX('Pivot of Risk Data'!A:A,MATCH('EVM CPZ List'!$B83,'Pivot of Risk Data'!B:B,0),1)</f>
        <v>82</v>
      </c>
      <c r="K83" s="22">
        <f>0.000621371*'EVM CPZ List'!$H83</f>
        <v>7.2962565942071436</v>
      </c>
      <c r="L83" s="22">
        <f>L82+'EVM CPZ List'!$K83</f>
        <v>834.50873070104274</v>
      </c>
      <c r="M83" s="22">
        <f>M82-'EVM CPZ List'!$I83</f>
        <v>4006.9972667658176</v>
      </c>
      <c r="N83" s="7" t="e">
        <f>INDEX('2021 Certified EVM Plan'!G:G,MATCH(B83,'2021 Certified EVM Plan'!E:E,0))</f>
        <v>#N/A</v>
      </c>
      <c r="O83" s="7" t="e">
        <f>INDEX('2021 Certified EVM Plan'!M:M,MATCH(B83,'2021 Certified EVM Plan'!E:E,0))</f>
        <v>#N/A</v>
      </c>
      <c r="P83" s="7">
        <f t="shared" si="1"/>
        <v>1</v>
      </c>
      <c r="Q83" s="26" t="e">
        <f>IF(INDEX('2021 Certified EVM Plan'!H:H,MATCH(B83,'2021 Certified EVM Plan'!E:E,0))=1,M83,#N/A)</f>
        <v>#N/A</v>
      </c>
      <c r="R83" s="26" t="e">
        <f>IF(INDEX('2021 Certified EVM Plan'!J:J,MATCH(B83,'2021 Certified EVM Plan'!E:E,0))=1,M83,#N/A)</f>
        <v>#N/A</v>
      </c>
      <c r="S83" s="26" t="e">
        <f>IF(INDEX('2021 Certified EVM Plan'!K:K,MATCH(B83,'2021 Certified EVM Plan'!E:E,0))=1,M83,#N/A)</f>
        <v>#N/A</v>
      </c>
    </row>
    <row r="84" spans="1:19" x14ac:dyDescent="0.25">
      <c r="A84" s="22" t="s">
        <v>964</v>
      </c>
      <c r="B84" s="22">
        <v>3596</v>
      </c>
      <c r="C84" s="22">
        <v>154</v>
      </c>
      <c r="D84" s="23">
        <v>0.123028688287364</v>
      </c>
      <c r="E84" s="22">
        <v>42771111</v>
      </c>
      <c r="F84" s="22" t="s">
        <v>1022</v>
      </c>
      <c r="G84" s="22" t="s">
        <v>1023</v>
      </c>
      <c r="H84" s="22">
        <v>30274.402391030999</v>
      </c>
      <c r="I84" s="24">
        <f>'EVM CPZ List'!$D84*'EVM CPZ List'!$C84</f>
        <v>18.946417996254056</v>
      </c>
      <c r="J84" s="25">
        <f>INDEX('Pivot of Risk Data'!A:A,MATCH('EVM CPZ List'!$B84,'Pivot of Risk Data'!B:B,0),1)</f>
        <v>83</v>
      </c>
      <c r="K84" s="22">
        <f>0.000621371*'EVM CPZ List'!$H84</f>
        <v>18.811635688117324</v>
      </c>
      <c r="L84" s="22">
        <f>L83+'EVM CPZ List'!$K84</f>
        <v>853.32036638916009</v>
      </c>
      <c r="M84" s="22">
        <f>M83-'EVM CPZ List'!$I84</f>
        <v>3988.0508487695633</v>
      </c>
      <c r="N84" s="7">
        <f>INDEX('2021 Certified EVM Plan'!G:G,MATCH(B84,'2021 Certified EVM Plan'!E:E,0))</f>
        <v>18.277462121212121</v>
      </c>
      <c r="O84" s="7">
        <f>INDEX('2021 Certified EVM Plan'!M:M,MATCH(B84,'2021 Certified EVM Plan'!E:E,0))</f>
        <v>18.946417996254056</v>
      </c>
      <c r="P84" s="7">
        <f t="shared" si="1"/>
        <v>1</v>
      </c>
      <c r="Q84" s="26">
        <f>IF(INDEX('2021 Certified EVM Plan'!H:H,MATCH(B84,'2021 Certified EVM Plan'!E:E,0))=1,M84,#N/A)</f>
        <v>3988.0508487695633</v>
      </c>
      <c r="R84" s="26" t="e">
        <f>IF(INDEX('2021 Certified EVM Plan'!J:J,MATCH(B84,'2021 Certified EVM Plan'!E:E,0))=1,M84,#N/A)</f>
        <v>#N/A</v>
      </c>
      <c r="S84" s="26" t="e">
        <f>IF(INDEX('2021 Certified EVM Plan'!K:K,MATCH(B84,'2021 Certified EVM Plan'!E:E,0))=1,M84,#N/A)</f>
        <v>#N/A</v>
      </c>
    </row>
    <row r="85" spans="1:19" x14ac:dyDescent="0.25">
      <c r="A85" s="22" t="s">
        <v>2195</v>
      </c>
      <c r="B85" s="22">
        <v>1399</v>
      </c>
      <c r="C85" s="22">
        <v>79</v>
      </c>
      <c r="D85" s="23">
        <v>0.122705356884117</v>
      </c>
      <c r="E85" s="22">
        <v>182681102</v>
      </c>
      <c r="F85" s="22" t="s">
        <v>2247</v>
      </c>
      <c r="G85" s="22" t="s">
        <v>2320</v>
      </c>
      <c r="H85" s="22">
        <v>15863.980233951501</v>
      </c>
      <c r="I85" s="24">
        <f>'EVM CPZ List'!$D85*'EVM CPZ List'!$C85</f>
        <v>9.6937231938452424</v>
      </c>
      <c r="J85" s="25">
        <f>INDEX('Pivot of Risk Data'!A:A,MATCH('EVM CPZ List'!$B85,'Pivot of Risk Data'!B:B,0),1)</f>
        <v>84</v>
      </c>
      <c r="K85" s="22">
        <f>0.000621371*'EVM CPZ List'!$H85</f>
        <v>9.8574172619506779</v>
      </c>
      <c r="L85" s="22">
        <f>L84+'EVM CPZ List'!$K85</f>
        <v>863.17778365111076</v>
      </c>
      <c r="M85" s="22">
        <f>M84-'EVM CPZ List'!$I85</f>
        <v>3978.3571255757183</v>
      </c>
      <c r="N85" s="7" t="e">
        <f>INDEX('2021 Certified EVM Plan'!G:G,MATCH(B85,'2021 Certified EVM Plan'!E:E,0))</f>
        <v>#N/A</v>
      </c>
      <c r="O85" s="7" t="e">
        <f>INDEX('2021 Certified EVM Plan'!M:M,MATCH(B85,'2021 Certified EVM Plan'!E:E,0))</f>
        <v>#N/A</v>
      </c>
      <c r="P85" s="7">
        <f t="shared" si="1"/>
        <v>1</v>
      </c>
      <c r="Q85" s="26" t="e">
        <f>IF(INDEX('2021 Certified EVM Plan'!H:H,MATCH(B85,'2021 Certified EVM Plan'!E:E,0))=1,M85,#N/A)</f>
        <v>#N/A</v>
      </c>
      <c r="R85" s="26" t="e">
        <f>IF(INDEX('2021 Certified EVM Plan'!J:J,MATCH(B85,'2021 Certified EVM Plan'!E:E,0))=1,M85,#N/A)</f>
        <v>#N/A</v>
      </c>
      <c r="S85" s="26" t="e">
        <f>IF(INDEX('2021 Certified EVM Plan'!K:K,MATCH(B85,'2021 Certified EVM Plan'!E:E,0))=1,M85,#N/A)</f>
        <v>#N/A</v>
      </c>
    </row>
    <row r="86" spans="1:19" x14ac:dyDescent="0.25">
      <c r="A86" s="22" t="s">
        <v>539</v>
      </c>
      <c r="B86" s="22">
        <v>6222</v>
      </c>
      <c r="C86" s="22">
        <v>134</v>
      </c>
      <c r="D86" s="23">
        <v>0.12145199118375</v>
      </c>
      <c r="E86" s="22">
        <v>103561102</v>
      </c>
      <c r="F86" s="22" t="s">
        <v>585</v>
      </c>
      <c r="G86" s="22" t="s">
        <v>587</v>
      </c>
      <c r="H86" s="22">
        <v>16989.952700562801</v>
      </c>
      <c r="I86" s="24">
        <f>'EVM CPZ List'!$D86*'EVM CPZ List'!$C86</f>
        <v>16.2745668186225</v>
      </c>
      <c r="J86" s="25">
        <f>INDEX('Pivot of Risk Data'!A:A,MATCH('EVM CPZ List'!$B86,'Pivot of Risk Data'!B:B,0),1)</f>
        <v>85</v>
      </c>
      <c r="K86" s="22">
        <f>0.000621371*'EVM CPZ List'!$H86</f>
        <v>10.557063899501408</v>
      </c>
      <c r="L86" s="22">
        <f>L85+'EVM CPZ List'!$K86</f>
        <v>873.73484755061213</v>
      </c>
      <c r="M86" s="22">
        <f>M85-'EVM CPZ List'!$I86</f>
        <v>3962.0825587570957</v>
      </c>
      <c r="N86" s="7">
        <f>INDEX('2021 Certified EVM Plan'!G:G,MATCH(B86,'2021 Certified EVM Plan'!E:E,0))</f>
        <v>10.024621212121211</v>
      </c>
      <c r="O86" s="7">
        <f>INDEX('2021 Certified EVM Plan'!M:M,MATCH(B86,'2021 Certified EVM Plan'!E:E,0))</f>
        <v>16.2745668186225</v>
      </c>
      <c r="P86" s="7">
        <f t="shared" si="1"/>
        <v>1</v>
      </c>
      <c r="Q86" s="26">
        <f>IF(INDEX('2021 Certified EVM Plan'!H:H,MATCH(B86,'2021 Certified EVM Plan'!E:E,0))=1,M86,#N/A)</f>
        <v>3962.0825587570957</v>
      </c>
      <c r="R86" s="26" t="e">
        <f>IF(INDEX('2021 Certified EVM Plan'!J:J,MATCH(B86,'2021 Certified EVM Plan'!E:E,0))=1,M86,#N/A)</f>
        <v>#N/A</v>
      </c>
      <c r="S86" s="26" t="e">
        <f>IF(INDEX('2021 Certified EVM Plan'!K:K,MATCH(B86,'2021 Certified EVM Plan'!E:E,0))=1,M86,#N/A)</f>
        <v>#N/A</v>
      </c>
    </row>
    <row r="87" spans="1:19" x14ac:dyDescent="0.25">
      <c r="A87" s="22" t="s">
        <v>1672</v>
      </c>
      <c r="B87" s="22">
        <v>192</v>
      </c>
      <c r="C87" s="22">
        <v>383</v>
      </c>
      <c r="D87" s="23">
        <v>0.121073358786925</v>
      </c>
      <c r="E87" s="22">
        <v>254432104</v>
      </c>
      <c r="F87" s="22" t="s">
        <v>1721</v>
      </c>
      <c r="G87" s="22" t="s">
        <v>1732</v>
      </c>
      <c r="H87" s="22">
        <v>59987.7853757872</v>
      </c>
      <c r="I87" s="24">
        <f>'EVM CPZ List'!$D87*'EVM CPZ List'!$C87</f>
        <v>46.371096415392273</v>
      </c>
      <c r="J87" s="25">
        <f>INDEX('Pivot of Risk Data'!A:A,MATCH('EVM CPZ List'!$B87,'Pivot of Risk Data'!B:B,0),1)</f>
        <v>86</v>
      </c>
      <c r="K87" s="22">
        <f>0.000621371*'EVM CPZ List'!$H87</f>
        <v>37.27467018673827</v>
      </c>
      <c r="L87" s="22">
        <f>L86+'EVM CPZ List'!$K87</f>
        <v>911.00951773735039</v>
      </c>
      <c r="M87" s="22">
        <f>M86-'EVM CPZ List'!$I87</f>
        <v>3915.7114623417033</v>
      </c>
      <c r="N87" s="7" t="e">
        <f>INDEX('2021 Certified EVM Plan'!G:G,MATCH(B87,'2021 Certified EVM Plan'!E:E,0))</f>
        <v>#N/A</v>
      </c>
      <c r="O87" s="7" t="e">
        <f>INDEX('2021 Certified EVM Plan'!M:M,MATCH(B87,'2021 Certified EVM Plan'!E:E,0))</f>
        <v>#N/A</v>
      </c>
      <c r="P87" s="7">
        <f t="shared" si="1"/>
        <v>1</v>
      </c>
      <c r="Q87" s="26" t="e">
        <f>IF(INDEX('2021 Certified EVM Plan'!H:H,MATCH(B87,'2021 Certified EVM Plan'!E:E,0))=1,M87,#N/A)</f>
        <v>#N/A</v>
      </c>
      <c r="R87" s="26" t="e">
        <f>IF(INDEX('2021 Certified EVM Plan'!J:J,MATCH(B87,'2021 Certified EVM Plan'!E:E,0))=1,M87,#N/A)</f>
        <v>#N/A</v>
      </c>
      <c r="S87" s="26" t="e">
        <f>IF(INDEX('2021 Certified EVM Plan'!K:K,MATCH(B87,'2021 Certified EVM Plan'!E:E,0))=1,M87,#N/A)</f>
        <v>#N/A</v>
      </c>
    </row>
    <row r="88" spans="1:19" x14ac:dyDescent="0.25">
      <c r="A88" s="22" t="s">
        <v>964</v>
      </c>
      <c r="B88" s="22">
        <v>1391</v>
      </c>
      <c r="C88" s="22">
        <v>134</v>
      </c>
      <c r="D88" s="23">
        <v>0.12019258820407699</v>
      </c>
      <c r="E88" s="22">
        <v>43141102</v>
      </c>
      <c r="F88" s="22" t="s">
        <v>1113</v>
      </c>
      <c r="G88" s="22" t="s">
        <v>1114</v>
      </c>
      <c r="H88" s="22">
        <v>23041.0417093826</v>
      </c>
      <c r="I88" s="24">
        <f>'EVM CPZ List'!$D88*'EVM CPZ List'!$C88</f>
        <v>16.105806819346316</v>
      </c>
      <c r="J88" s="25">
        <f>INDEX('Pivot of Risk Data'!A:A,MATCH('EVM CPZ List'!$B88,'Pivot of Risk Data'!B:B,0),1)</f>
        <v>87</v>
      </c>
      <c r="K88" s="22">
        <f>0.000621371*'EVM CPZ List'!$H88</f>
        <v>14.317035128000775</v>
      </c>
      <c r="L88" s="22">
        <f>L87+'EVM CPZ List'!$K88</f>
        <v>925.32655286535112</v>
      </c>
      <c r="M88" s="22">
        <f>M87-'EVM CPZ List'!$I88</f>
        <v>3899.6056555223568</v>
      </c>
      <c r="N88" s="7" t="e">
        <f>INDEX('2021 Certified EVM Plan'!G:G,MATCH(B88,'2021 Certified EVM Plan'!E:E,0))</f>
        <v>#N/A</v>
      </c>
      <c r="O88" s="7" t="e">
        <f>INDEX('2021 Certified EVM Plan'!M:M,MATCH(B88,'2021 Certified EVM Plan'!E:E,0))</f>
        <v>#N/A</v>
      </c>
      <c r="P88" s="7">
        <f t="shared" si="1"/>
        <v>1</v>
      </c>
      <c r="Q88" s="26" t="e">
        <f>IF(INDEX('2021 Certified EVM Plan'!H:H,MATCH(B88,'2021 Certified EVM Plan'!E:E,0))=1,M88,#N/A)</f>
        <v>#N/A</v>
      </c>
      <c r="R88" s="26" t="e">
        <f>IF(INDEX('2021 Certified EVM Plan'!J:J,MATCH(B88,'2021 Certified EVM Plan'!E:E,0))=1,M88,#N/A)</f>
        <v>#N/A</v>
      </c>
      <c r="S88" s="26" t="e">
        <f>IF(INDEX('2021 Certified EVM Plan'!K:K,MATCH(B88,'2021 Certified EVM Plan'!E:E,0))=1,M88,#N/A)</f>
        <v>#N/A</v>
      </c>
    </row>
    <row r="89" spans="1:19" x14ac:dyDescent="0.25">
      <c r="A89" s="22" t="s">
        <v>964</v>
      </c>
      <c r="B89" s="22">
        <v>6489</v>
      </c>
      <c r="C89" s="22">
        <v>32</v>
      </c>
      <c r="D89" s="23">
        <v>0.119312297916208</v>
      </c>
      <c r="E89" s="22">
        <v>43141102</v>
      </c>
      <c r="F89" s="22" t="s">
        <v>1113</v>
      </c>
      <c r="G89" s="22" t="s">
        <v>1380</v>
      </c>
      <c r="H89" s="22">
        <v>7090.0727637905802</v>
      </c>
      <c r="I89" s="24">
        <f>'EVM CPZ List'!$D89*'EVM CPZ List'!$C89</f>
        <v>3.8179935333186559</v>
      </c>
      <c r="J89" s="25">
        <f>INDEX('Pivot of Risk Data'!A:A,MATCH('EVM CPZ List'!$B89,'Pivot of Risk Data'!B:B,0),1)</f>
        <v>88</v>
      </c>
      <c r="K89" s="22">
        <f>0.000621371*'EVM CPZ List'!$H89</f>
        <v>4.4055656033093165</v>
      </c>
      <c r="L89" s="22">
        <f>L88+'EVM CPZ List'!$K89</f>
        <v>929.73211846866047</v>
      </c>
      <c r="M89" s="22">
        <f>M88-'EVM CPZ List'!$I89</f>
        <v>3895.787661989038</v>
      </c>
      <c r="N89" s="7" t="e">
        <f>INDEX('2021 Certified EVM Plan'!G:G,MATCH(B89,'2021 Certified EVM Plan'!E:E,0))</f>
        <v>#N/A</v>
      </c>
      <c r="O89" s="7" t="e">
        <f>INDEX('2021 Certified EVM Plan'!M:M,MATCH(B89,'2021 Certified EVM Plan'!E:E,0))</f>
        <v>#N/A</v>
      </c>
      <c r="P89" s="7">
        <f t="shared" si="1"/>
        <v>1</v>
      </c>
      <c r="Q89" s="26" t="e">
        <f>IF(INDEX('2021 Certified EVM Plan'!H:H,MATCH(B89,'2021 Certified EVM Plan'!E:E,0))=1,M89,#N/A)</f>
        <v>#N/A</v>
      </c>
      <c r="R89" s="26" t="e">
        <f>IF(INDEX('2021 Certified EVM Plan'!J:J,MATCH(B89,'2021 Certified EVM Plan'!E:E,0))=1,M89,#N/A)</f>
        <v>#N/A</v>
      </c>
      <c r="S89" s="26" t="e">
        <f>IF(INDEX('2021 Certified EVM Plan'!K:K,MATCH(B89,'2021 Certified EVM Plan'!E:E,0))=1,M89,#N/A)</f>
        <v>#N/A</v>
      </c>
    </row>
    <row r="90" spans="1:19" x14ac:dyDescent="0.25">
      <c r="A90" s="22" t="s">
        <v>539</v>
      </c>
      <c r="B90" s="22">
        <v>3724</v>
      </c>
      <c r="C90" s="22">
        <v>150</v>
      </c>
      <c r="D90" s="23">
        <v>0.11922146581592501</v>
      </c>
      <c r="E90" s="22">
        <v>103351101</v>
      </c>
      <c r="F90" s="22" t="s">
        <v>747</v>
      </c>
      <c r="G90" s="22" t="s">
        <v>762</v>
      </c>
      <c r="H90" s="22">
        <v>27539.9826688418</v>
      </c>
      <c r="I90" s="24">
        <f>'EVM CPZ List'!$D90*'EVM CPZ List'!$C90</f>
        <v>17.88321987238875</v>
      </c>
      <c r="J90" s="25">
        <f>INDEX('Pivot of Risk Data'!A:A,MATCH('EVM CPZ List'!$B90,'Pivot of Risk Data'!B:B,0),1)</f>
        <v>89</v>
      </c>
      <c r="K90" s="22">
        <f>0.000621371*'EVM CPZ List'!$H90</f>
        <v>17.112546570920898</v>
      </c>
      <c r="L90" s="22">
        <f>L89+'EVM CPZ List'!$K90</f>
        <v>946.8446650395814</v>
      </c>
      <c r="M90" s="22">
        <f>M89-'EVM CPZ List'!$I90</f>
        <v>3877.9044421166491</v>
      </c>
      <c r="N90" s="7" t="e">
        <f>INDEX('2021 Certified EVM Plan'!G:G,MATCH(B90,'2021 Certified EVM Plan'!E:E,0))</f>
        <v>#N/A</v>
      </c>
      <c r="O90" s="7" t="e">
        <f>INDEX('2021 Certified EVM Plan'!M:M,MATCH(B90,'2021 Certified EVM Plan'!E:E,0))</f>
        <v>#N/A</v>
      </c>
      <c r="P90" s="7">
        <f t="shared" si="1"/>
        <v>1</v>
      </c>
      <c r="Q90" s="26" t="e">
        <f>IF(INDEX('2021 Certified EVM Plan'!H:H,MATCH(B90,'2021 Certified EVM Plan'!E:E,0))=1,M90,#N/A)</f>
        <v>#N/A</v>
      </c>
      <c r="R90" s="26" t="e">
        <f>IF(INDEX('2021 Certified EVM Plan'!J:J,MATCH(B90,'2021 Certified EVM Plan'!E:E,0))=1,M90,#N/A)</f>
        <v>#N/A</v>
      </c>
      <c r="S90" s="26" t="e">
        <f>IF(INDEX('2021 Certified EVM Plan'!K:K,MATCH(B90,'2021 Certified EVM Plan'!E:E,0))=1,M90,#N/A)</f>
        <v>#N/A</v>
      </c>
    </row>
    <row r="91" spans="1:19" x14ac:dyDescent="0.25">
      <c r="A91" s="22" t="s">
        <v>2195</v>
      </c>
      <c r="B91" s="22">
        <v>7350</v>
      </c>
      <c r="C91" s="22">
        <v>16</v>
      </c>
      <c r="D91" s="23">
        <v>0.118811881087886</v>
      </c>
      <c r="E91" s="22">
        <v>182611103</v>
      </c>
      <c r="F91" s="22" t="s">
        <v>2251</v>
      </c>
      <c r="G91" s="22" t="s">
        <v>2252</v>
      </c>
      <c r="H91" s="22">
        <v>2616.6102479861702</v>
      </c>
      <c r="I91" s="24">
        <f>'EVM CPZ List'!$D91*'EVM CPZ List'!$C91</f>
        <v>1.900990097406176</v>
      </c>
      <c r="J91" s="25">
        <f>INDEX('Pivot of Risk Data'!A:A,MATCH('EVM CPZ List'!$B91,'Pivot of Risk Data'!B:B,0),1)</f>
        <v>90</v>
      </c>
      <c r="K91" s="22">
        <f>0.000621371*'EVM CPZ List'!$H91</f>
        <v>1.6258857264014146</v>
      </c>
      <c r="L91" s="22">
        <f>L90+'EVM CPZ List'!$K91</f>
        <v>948.47055076598281</v>
      </c>
      <c r="M91" s="22">
        <f>M90-'EVM CPZ List'!$I91</f>
        <v>3876.003452019243</v>
      </c>
      <c r="N91" s="7" t="e">
        <f>INDEX('2021 Certified EVM Plan'!G:G,MATCH(B91,'2021 Certified EVM Plan'!E:E,0))</f>
        <v>#N/A</v>
      </c>
      <c r="O91" s="7" t="e">
        <f>INDEX('2021 Certified EVM Plan'!M:M,MATCH(B91,'2021 Certified EVM Plan'!E:E,0))</f>
        <v>#N/A</v>
      </c>
      <c r="P91" s="7">
        <f t="shared" si="1"/>
        <v>1</v>
      </c>
      <c r="Q91" s="26" t="e">
        <f>IF(INDEX('2021 Certified EVM Plan'!H:H,MATCH(B91,'2021 Certified EVM Plan'!E:E,0))=1,M91,#N/A)</f>
        <v>#N/A</v>
      </c>
      <c r="R91" s="26" t="e">
        <f>IF(INDEX('2021 Certified EVM Plan'!J:J,MATCH(B91,'2021 Certified EVM Plan'!E:E,0))=1,M91,#N/A)</f>
        <v>#N/A</v>
      </c>
      <c r="S91" s="26" t="e">
        <f>IF(INDEX('2021 Certified EVM Plan'!K:K,MATCH(B91,'2021 Certified EVM Plan'!E:E,0))=1,M91,#N/A)</f>
        <v>#N/A</v>
      </c>
    </row>
    <row r="92" spans="1:19" x14ac:dyDescent="0.25">
      <c r="A92" s="22" t="s">
        <v>1672</v>
      </c>
      <c r="B92" s="22">
        <v>1744</v>
      </c>
      <c r="C92" s="22">
        <v>126</v>
      </c>
      <c r="D92" s="23">
        <v>0.117262408468552</v>
      </c>
      <c r="E92" s="22">
        <v>252941107</v>
      </c>
      <c r="F92" s="22" t="s">
        <v>1739</v>
      </c>
      <c r="G92" s="22" t="s">
        <v>2136</v>
      </c>
      <c r="H92" s="22">
        <v>48055.813329152603</v>
      </c>
      <c r="I92" s="24">
        <f>'EVM CPZ List'!$D92*'EVM CPZ List'!$C92</f>
        <v>14.775063467037553</v>
      </c>
      <c r="J92" s="25">
        <f>INDEX('Pivot of Risk Data'!A:A,MATCH('EVM CPZ List'!$B92,'Pivot of Risk Data'!B:B,0),1)</f>
        <v>91</v>
      </c>
      <c r="K92" s="22">
        <f>0.000621371*'EVM CPZ List'!$H92</f>
        <v>29.860488784148881</v>
      </c>
      <c r="L92" s="22">
        <f>L91+'EVM CPZ List'!$K92</f>
        <v>978.33103955013166</v>
      </c>
      <c r="M92" s="22">
        <f>M91-'EVM CPZ List'!$I92</f>
        <v>3861.2283885522056</v>
      </c>
      <c r="N92" s="7" t="e">
        <f>INDEX('2021 Certified EVM Plan'!G:G,MATCH(B92,'2021 Certified EVM Plan'!E:E,0))</f>
        <v>#N/A</v>
      </c>
      <c r="O92" s="7" t="e">
        <f>INDEX('2021 Certified EVM Plan'!M:M,MATCH(B92,'2021 Certified EVM Plan'!E:E,0))</f>
        <v>#N/A</v>
      </c>
      <c r="P92" s="7">
        <f t="shared" si="1"/>
        <v>1</v>
      </c>
      <c r="Q92" s="26" t="e">
        <f>IF(INDEX('2021 Certified EVM Plan'!H:H,MATCH(B92,'2021 Certified EVM Plan'!E:E,0))=1,M92,#N/A)</f>
        <v>#N/A</v>
      </c>
      <c r="R92" s="26" t="e">
        <f>IF(INDEX('2021 Certified EVM Plan'!J:J,MATCH(B92,'2021 Certified EVM Plan'!E:E,0))=1,M92,#N/A)</f>
        <v>#N/A</v>
      </c>
      <c r="S92" s="26" t="e">
        <f>IF(INDEX('2021 Certified EVM Plan'!K:K,MATCH(B92,'2021 Certified EVM Plan'!E:E,0))=1,M92,#N/A)</f>
        <v>#N/A</v>
      </c>
    </row>
    <row r="93" spans="1:19" x14ac:dyDescent="0.25">
      <c r="A93" s="22" t="s">
        <v>1672</v>
      </c>
      <c r="B93" s="22">
        <v>1577</v>
      </c>
      <c r="C93" s="22">
        <v>307</v>
      </c>
      <c r="D93" s="23">
        <v>0.115078779380726</v>
      </c>
      <c r="E93" s="22">
        <v>254432103</v>
      </c>
      <c r="F93" s="22" t="s">
        <v>1733</v>
      </c>
      <c r="G93" s="22" t="s">
        <v>1847</v>
      </c>
      <c r="H93" s="22">
        <v>45523.692911805003</v>
      </c>
      <c r="I93" s="24">
        <f>'EVM CPZ List'!$D93*'EVM CPZ List'!$C93</f>
        <v>35.329185269882885</v>
      </c>
      <c r="J93" s="25">
        <f>INDEX('Pivot of Risk Data'!A:A,MATCH('EVM CPZ List'!$B93,'Pivot of Risk Data'!B:B,0),1)</f>
        <v>92</v>
      </c>
      <c r="K93" s="22">
        <f>0.000621371*'EVM CPZ List'!$H93</f>
        <v>28.287102588301188</v>
      </c>
      <c r="L93" s="22">
        <f>L92+'EVM CPZ List'!$K93</f>
        <v>1006.6181421384329</v>
      </c>
      <c r="M93" s="22">
        <f>M92-'EVM CPZ List'!$I93</f>
        <v>3825.8992032823226</v>
      </c>
      <c r="N93" s="7">
        <f>INDEX('2021 Certified EVM Plan'!G:G,MATCH(B93,'2021 Certified EVM Plan'!E:E,0))</f>
        <v>25.526136363636365</v>
      </c>
      <c r="O93" s="7">
        <f>INDEX('2021 Certified EVM Plan'!M:M,MATCH(B93,'2021 Certified EVM Plan'!E:E,0))</f>
        <v>32.330893026774554</v>
      </c>
      <c r="P93" s="7">
        <f t="shared" si="1"/>
        <v>1</v>
      </c>
      <c r="Q93" s="26">
        <f>IF(INDEX('2021 Certified EVM Plan'!H:H,MATCH(B93,'2021 Certified EVM Plan'!E:E,0))=1,M93,#N/A)</f>
        <v>3825.8992032823226</v>
      </c>
      <c r="R93" s="26" t="e">
        <f>IF(INDEX('2021 Certified EVM Plan'!J:J,MATCH(B93,'2021 Certified EVM Plan'!E:E,0))=1,M93,#N/A)</f>
        <v>#N/A</v>
      </c>
      <c r="S93" s="26" t="e">
        <f>IF(INDEX('2021 Certified EVM Plan'!K:K,MATCH(B93,'2021 Certified EVM Plan'!E:E,0))=1,M93,#N/A)</f>
        <v>#N/A</v>
      </c>
    </row>
    <row r="94" spans="1:19" x14ac:dyDescent="0.25">
      <c r="A94" s="22" t="s">
        <v>539</v>
      </c>
      <c r="B94" s="22">
        <v>6021</v>
      </c>
      <c r="C94" s="22">
        <v>42</v>
      </c>
      <c r="D94" s="23">
        <v>0.114599407184848</v>
      </c>
      <c r="E94" s="22">
        <v>102931101</v>
      </c>
      <c r="F94" s="22" t="s">
        <v>589</v>
      </c>
      <c r="G94" s="22" t="s">
        <v>652</v>
      </c>
      <c r="H94" s="22">
        <v>6089.5352493619803</v>
      </c>
      <c r="I94" s="24">
        <f>'EVM CPZ List'!$D94*'EVM CPZ List'!$C94</f>
        <v>4.8131751017636155</v>
      </c>
      <c r="J94" s="25">
        <f>INDEX('Pivot of Risk Data'!A:A,MATCH('EVM CPZ List'!$B94,'Pivot of Risk Data'!B:B,0),1)</f>
        <v>93</v>
      </c>
      <c r="K94" s="22">
        <f>0.000621371*'EVM CPZ List'!$H94</f>
        <v>3.7838606074313033</v>
      </c>
      <c r="L94" s="22">
        <f>L93+'EVM CPZ List'!$K94</f>
        <v>1010.4020027458641</v>
      </c>
      <c r="M94" s="22">
        <f>M93-'EVM CPZ List'!$I94</f>
        <v>3821.086028180559</v>
      </c>
      <c r="N94" s="7" t="e">
        <f>INDEX('2021 Certified EVM Plan'!G:G,MATCH(B94,'2021 Certified EVM Plan'!E:E,0))</f>
        <v>#N/A</v>
      </c>
      <c r="O94" s="7" t="e">
        <f>INDEX('2021 Certified EVM Plan'!M:M,MATCH(B94,'2021 Certified EVM Plan'!E:E,0))</f>
        <v>#N/A</v>
      </c>
      <c r="P94" s="7">
        <f t="shared" si="1"/>
        <v>1</v>
      </c>
      <c r="Q94" s="26" t="e">
        <f>IF(INDEX('2021 Certified EVM Plan'!H:H,MATCH(B94,'2021 Certified EVM Plan'!E:E,0))=1,M94,#N/A)</f>
        <v>#N/A</v>
      </c>
      <c r="R94" s="26" t="e">
        <f>IF(INDEX('2021 Certified EVM Plan'!J:J,MATCH(B94,'2021 Certified EVM Plan'!E:E,0))=1,M94,#N/A)</f>
        <v>#N/A</v>
      </c>
      <c r="S94" s="26" t="e">
        <f>IF(INDEX('2021 Certified EVM Plan'!K:K,MATCH(B94,'2021 Certified EVM Plan'!E:E,0))=1,M94,#N/A)</f>
        <v>#N/A</v>
      </c>
    </row>
    <row r="95" spans="1:19" x14ac:dyDescent="0.25">
      <c r="A95" s="22" t="s">
        <v>8</v>
      </c>
      <c r="B95" s="22">
        <v>1789</v>
      </c>
      <c r="C95" s="22">
        <v>243</v>
      </c>
      <c r="D95" s="23">
        <v>0.114378128906655</v>
      </c>
      <c r="E95" s="22">
        <v>152701107</v>
      </c>
      <c r="F95" s="22" t="s">
        <v>228</v>
      </c>
      <c r="G95" s="22" t="s">
        <v>229</v>
      </c>
      <c r="H95" s="22">
        <v>27581.865258221998</v>
      </c>
      <c r="I95" s="24">
        <f>'EVM CPZ List'!$D95*'EVM CPZ List'!$C95</f>
        <v>27.793885324317163</v>
      </c>
      <c r="J95" s="25">
        <f>INDEX('Pivot of Risk Data'!A:A,MATCH('EVM CPZ List'!$B95,'Pivot of Risk Data'!B:B,0),1)</f>
        <v>94</v>
      </c>
      <c r="K95" s="22">
        <f>0.000621371*'EVM CPZ List'!$H95</f>
        <v>17.138571197366662</v>
      </c>
      <c r="L95" s="22">
        <f>L94+'EVM CPZ List'!$K95</f>
        <v>1027.5405739432308</v>
      </c>
      <c r="M95" s="22">
        <f>M94-'EVM CPZ List'!$I95</f>
        <v>3793.2921428562418</v>
      </c>
      <c r="N95" s="7">
        <f>INDEX('2021 Certified EVM Plan'!G:G,MATCH(B95,'2021 Certified EVM Plan'!E:E,0))</f>
        <v>5.6606060606060611</v>
      </c>
      <c r="O95" s="7">
        <f>INDEX('2021 Certified EVM Plan'!M:M,MATCH(B95,'2021 Certified EVM Plan'!E:E,0))</f>
        <v>9.090153138624407</v>
      </c>
      <c r="P95" s="7">
        <f t="shared" si="1"/>
        <v>1</v>
      </c>
      <c r="Q95" s="26" t="e">
        <f>IF(INDEX('2021 Certified EVM Plan'!H:H,MATCH(B95,'2021 Certified EVM Plan'!E:E,0))=1,M95,#N/A)</f>
        <v>#N/A</v>
      </c>
      <c r="R95" s="26" t="e">
        <f>IF(INDEX('2021 Certified EVM Plan'!J:J,MATCH(B95,'2021 Certified EVM Plan'!E:E,0))=1,M95,#N/A)</f>
        <v>#N/A</v>
      </c>
      <c r="S95" s="26">
        <f>IF(INDEX('2021 Certified EVM Plan'!K:K,MATCH(B95,'2021 Certified EVM Plan'!E:E,0))=1,M95,#N/A)</f>
        <v>3793.2921428562418</v>
      </c>
    </row>
    <row r="96" spans="1:19" x14ac:dyDescent="0.25">
      <c r="A96" s="22" t="s">
        <v>8</v>
      </c>
      <c r="B96" s="22">
        <v>7292</v>
      </c>
      <c r="C96" s="22">
        <v>26</v>
      </c>
      <c r="D96" s="23">
        <v>0.1139784010861</v>
      </c>
      <c r="E96" s="22">
        <v>63801103</v>
      </c>
      <c r="F96" s="22" t="s">
        <v>505</v>
      </c>
      <c r="G96" s="22" t="s">
        <v>506</v>
      </c>
      <c r="H96" s="22">
        <v>3720.1836937154399</v>
      </c>
      <c r="I96" s="24">
        <f>'EVM CPZ List'!$D96*'EVM CPZ List'!$C96</f>
        <v>2.9634384282385997</v>
      </c>
      <c r="J96" s="25">
        <f>INDEX('Pivot of Risk Data'!A:A,MATCH('EVM CPZ List'!$B96,'Pivot of Risk Data'!B:B,0),1)</f>
        <v>95</v>
      </c>
      <c r="K96" s="22">
        <f>0.000621371*'EVM CPZ List'!$H96</f>
        <v>2.3116142619476565</v>
      </c>
      <c r="L96" s="22">
        <f>L95+'EVM CPZ List'!$K96</f>
        <v>1029.8521882051784</v>
      </c>
      <c r="M96" s="22">
        <f>M95-'EVM CPZ List'!$I96</f>
        <v>3790.3287044280032</v>
      </c>
      <c r="N96" s="7" t="e">
        <f>INDEX('2021 Certified EVM Plan'!G:G,MATCH(B96,'2021 Certified EVM Plan'!E:E,0))</f>
        <v>#N/A</v>
      </c>
      <c r="O96" s="7" t="e">
        <f>INDEX('2021 Certified EVM Plan'!M:M,MATCH(B96,'2021 Certified EVM Plan'!E:E,0))</f>
        <v>#N/A</v>
      </c>
      <c r="P96" s="7">
        <f t="shared" si="1"/>
        <v>1</v>
      </c>
      <c r="Q96" s="26" t="e">
        <f>IF(INDEX('2021 Certified EVM Plan'!H:H,MATCH(B96,'2021 Certified EVM Plan'!E:E,0))=1,M96,#N/A)</f>
        <v>#N/A</v>
      </c>
      <c r="R96" s="26" t="e">
        <f>IF(INDEX('2021 Certified EVM Plan'!J:J,MATCH(B96,'2021 Certified EVM Plan'!E:E,0))=1,M96,#N/A)</f>
        <v>#N/A</v>
      </c>
      <c r="S96" s="26" t="e">
        <f>IF(INDEX('2021 Certified EVM Plan'!K:K,MATCH(B96,'2021 Certified EVM Plan'!E:E,0))=1,M96,#N/A)</f>
        <v>#N/A</v>
      </c>
    </row>
    <row r="97" spans="1:19" x14ac:dyDescent="0.25">
      <c r="A97" s="22" t="s">
        <v>1672</v>
      </c>
      <c r="B97" s="22">
        <v>2409</v>
      </c>
      <c r="C97" s="22">
        <v>473</v>
      </c>
      <c r="D97" s="23">
        <v>0.112694114083369</v>
      </c>
      <c r="E97" s="22">
        <v>254432104</v>
      </c>
      <c r="F97" s="22" t="s">
        <v>1721</v>
      </c>
      <c r="G97" s="22" t="s">
        <v>1738</v>
      </c>
      <c r="H97" s="22">
        <v>67877.184730064706</v>
      </c>
      <c r="I97" s="24">
        <f>'EVM CPZ List'!$D97*'EVM CPZ List'!$C97</f>
        <v>53.304315961433538</v>
      </c>
      <c r="J97" s="25">
        <f>INDEX('Pivot of Risk Data'!A:A,MATCH('EVM CPZ List'!$B97,'Pivot of Risk Data'!B:B,0),1)</f>
        <v>96</v>
      </c>
      <c r="K97" s="22">
        <f>0.000621371*'EVM CPZ List'!$H97</f>
        <v>42.176914152905034</v>
      </c>
      <c r="L97" s="22">
        <f>L96+'EVM CPZ List'!$K97</f>
        <v>1072.0291023580835</v>
      </c>
      <c r="M97" s="22">
        <f>M96-'EVM CPZ List'!$I97</f>
        <v>3737.0243884665697</v>
      </c>
      <c r="N97" s="7" t="e">
        <f>INDEX('2021 Certified EVM Plan'!G:G,MATCH(B97,'2021 Certified EVM Plan'!E:E,0))</f>
        <v>#N/A</v>
      </c>
      <c r="O97" s="7" t="e">
        <f>INDEX('2021 Certified EVM Plan'!M:M,MATCH(B97,'2021 Certified EVM Plan'!E:E,0))</f>
        <v>#N/A</v>
      </c>
      <c r="P97" s="7">
        <f t="shared" si="1"/>
        <v>1</v>
      </c>
      <c r="Q97" s="26" t="e">
        <f>IF(INDEX('2021 Certified EVM Plan'!H:H,MATCH(B97,'2021 Certified EVM Plan'!E:E,0))=1,M97,#N/A)</f>
        <v>#N/A</v>
      </c>
      <c r="R97" s="26" t="e">
        <f>IF(INDEX('2021 Certified EVM Plan'!J:J,MATCH(B97,'2021 Certified EVM Plan'!E:E,0))=1,M97,#N/A)</f>
        <v>#N/A</v>
      </c>
      <c r="S97" s="26" t="e">
        <f>IF(INDEX('2021 Certified EVM Plan'!K:K,MATCH(B97,'2021 Certified EVM Plan'!E:E,0))=1,M97,#N/A)</f>
        <v>#N/A</v>
      </c>
    </row>
    <row r="98" spans="1:19" x14ac:dyDescent="0.25">
      <c r="A98" s="22" t="s">
        <v>539</v>
      </c>
      <c r="B98" s="22">
        <v>5388</v>
      </c>
      <c r="C98" s="22">
        <v>180</v>
      </c>
      <c r="D98" s="23">
        <v>0.112345490833901</v>
      </c>
      <c r="E98" s="22">
        <v>103541103</v>
      </c>
      <c r="F98" s="22" t="s">
        <v>809</v>
      </c>
      <c r="G98" s="22" t="s">
        <v>810</v>
      </c>
      <c r="H98" s="22">
        <v>26173.453415828099</v>
      </c>
      <c r="I98" s="24">
        <f>'EVM CPZ List'!$D98*'EVM CPZ List'!$C98</f>
        <v>20.222188350102179</v>
      </c>
      <c r="J98" s="25">
        <f>INDEX('Pivot of Risk Data'!A:A,MATCH('EVM CPZ List'!$B98,'Pivot of Risk Data'!B:B,0),1)</f>
        <v>97</v>
      </c>
      <c r="K98" s="22">
        <f>0.000621371*'EVM CPZ List'!$H98</f>
        <v>16.263424922446521</v>
      </c>
      <c r="L98" s="22">
        <f>L97+'EVM CPZ List'!$K98</f>
        <v>1088.2925272805301</v>
      </c>
      <c r="M98" s="22">
        <f>M97-'EVM CPZ List'!$I98</f>
        <v>3716.8022001164677</v>
      </c>
      <c r="N98" s="7" t="e">
        <f>INDEX('2021 Certified EVM Plan'!G:G,MATCH(B98,'2021 Certified EVM Plan'!E:E,0))</f>
        <v>#N/A</v>
      </c>
      <c r="O98" s="7" t="e">
        <f>INDEX('2021 Certified EVM Plan'!M:M,MATCH(B98,'2021 Certified EVM Plan'!E:E,0))</f>
        <v>#N/A</v>
      </c>
      <c r="P98" s="7">
        <f t="shared" si="1"/>
        <v>1</v>
      </c>
      <c r="Q98" s="26" t="e">
        <f>IF(INDEX('2021 Certified EVM Plan'!H:H,MATCH(B98,'2021 Certified EVM Plan'!E:E,0))=1,M98,#N/A)</f>
        <v>#N/A</v>
      </c>
      <c r="R98" s="26" t="e">
        <f>IF(INDEX('2021 Certified EVM Plan'!J:J,MATCH(B98,'2021 Certified EVM Plan'!E:E,0))=1,M98,#N/A)</f>
        <v>#N/A</v>
      </c>
      <c r="S98" s="26" t="e">
        <f>IF(INDEX('2021 Certified EVM Plan'!K:K,MATCH(B98,'2021 Certified EVM Plan'!E:E,0))=1,M98,#N/A)</f>
        <v>#N/A</v>
      </c>
    </row>
    <row r="99" spans="1:19" x14ac:dyDescent="0.25">
      <c r="A99" s="22" t="s">
        <v>539</v>
      </c>
      <c r="B99" s="22">
        <v>5473</v>
      </c>
      <c r="C99" s="22">
        <v>162</v>
      </c>
      <c r="D99" s="23">
        <v>0.11187763330907299</v>
      </c>
      <c r="E99" s="22">
        <v>103191101</v>
      </c>
      <c r="F99" s="22" t="s">
        <v>148</v>
      </c>
      <c r="G99" s="22" t="s">
        <v>629</v>
      </c>
      <c r="H99" s="22">
        <v>22220.3586967351</v>
      </c>
      <c r="I99" s="24">
        <f>'EVM CPZ List'!$D99*'EVM CPZ List'!$C99</f>
        <v>18.124176596069827</v>
      </c>
      <c r="J99" s="25">
        <f>INDEX('Pivot of Risk Data'!A:A,MATCH('EVM CPZ List'!$B99,'Pivot of Risk Data'!B:B,0),1)</f>
        <v>98</v>
      </c>
      <c r="K99" s="22">
        <f>0.000621371*'EVM CPZ List'!$H99</f>
        <v>13.807086503748986</v>
      </c>
      <c r="L99" s="22">
        <f>L98+'EVM CPZ List'!$K99</f>
        <v>1102.099613784279</v>
      </c>
      <c r="M99" s="22">
        <f>M98-'EVM CPZ List'!$I99</f>
        <v>3698.6780235203978</v>
      </c>
      <c r="N99" s="7" t="e">
        <f>INDEX('2021 Certified EVM Plan'!G:G,MATCH(B99,'2021 Certified EVM Plan'!E:E,0))</f>
        <v>#N/A</v>
      </c>
      <c r="O99" s="7" t="e">
        <f>INDEX('2021 Certified EVM Plan'!M:M,MATCH(B99,'2021 Certified EVM Plan'!E:E,0))</f>
        <v>#N/A</v>
      </c>
      <c r="P99" s="7">
        <f t="shared" si="1"/>
        <v>1</v>
      </c>
      <c r="Q99" s="26" t="e">
        <f>IF(INDEX('2021 Certified EVM Plan'!H:H,MATCH(B99,'2021 Certified EVM Plan'!E:E,0))=1,M99,#N/A)</f>
        <v>#N/A</v>
      </c>
      <c r="R99" s="26" t="e">
        <f>IF(INDEX('2021 Certified EVM Plan'!J:J,MATCH(B99,'2021 Certified EVM Plan'!E:E,0))=1,M99,#N/A)</f>
        <v>#N/A</v>
      </c>
      <c r="S99" s="26" t="e">
        <f>IF(INDEX('2021 Certified EVM Plan'!K:K,MATCH(B99,'2021 Certified EVM Plan'!E:E,0))=1,M99,#N/A)</f>
        <v>#N/A</v>
      </c>
    </row>
    <row r="100" spans="1:19" x14ac:dyDescent="0.25">
      <c r="A100" s="22" t="s">
        <v>539</v>
      </c>
      <c r="B100" s="22">
        <v>8205</v>
      </c>
      <c r="C100" s="22">
        <v>2</v>
      </c>
      <c r="D100" s="23">
        <v>0.111755168934755</v>
      </c>
      <c r="E100" s="22">
        <v>102781101</v>
      </c>
      <c r="F100" s="22" t="s">
        <v>670</v>
      </c>
      <c r="G100" s="22" t="s">
        <v>840</v>
      </c>
      <c r="H100" s="22">
        <v>3298.9383407497799</v>
      </c>
      <c r="I100" s="24">
        <f>'EVM CPZ List'!$D100*'EVM CPZ List'!$C100</f>
        <v>0.22351033786951</v>
      </c>
      <c r="J100" s="25">
        <f>INDEX('Pivot of Risk Data'!A:A,MATCH('EVM CPZ List'!$B100,'Pivot of Risk Data'!B:B,0),1)</f>
        <v>99</v>
      </c>
      <c r="K100" s="22">
        <f>0.000621371*'EVM CPZ List'!$H100</f>
        <v>2.0498646157300313</v>
      </c>
      <c r="L100" s="22">
        <f>L99+'EVM CPZ List'!$K100</f>
        <v>1104.149478400009</v>
      </c>
      <c r="M100" s="22">
        <f>M99-'EVM CPZ List'!$I100</f>
        <v>3698.4545131825284</v>
      </c>
      <c r="N100" s="7" t="e">
        <f>INDEX('2021 Certified EVM Plan'!G:G,MATCH(B100,'2021 Certified EVM Plan'!E:E,0))</f>
        <v>#N/A</v>
      </c>
      <c r="O100" s="7" t="e">
        <f>INDEX('2021 Certified EVM Plan'!M:M,MATCH(B100,'2021 Certified EVM Plan'!E:E,0))</f>
        <v>#N/A</v>
      </c>
      <c r="P100" s="7">
        <f t="shared" si="1"/>
        <v>1</v>
      </c>
      <c r="Q100" s="26" t="e">
        <f>IF(INDEX('2021 Certified EVM Plan'!H:H,MATCH(B100,'2021 Certified EVM Plan'!E:E,0))=1,M100,#N/A)</f>
        <v>#N/A</v>
      </c>
      <c r="R100" s="26" t="e">
        <f>IF(INDEX('2021 Certified EVM Plan'!J:J,MATCH(B100,'2021 Certified EVM Plan'!E:E,0))=1,M100,#N/A)</f>
        <v>#N/A</v>
      </c>
      <c r="S100" s="26" t="e">
        <f>IF(INDEX('2021 Certified EVM Plan'!K:K,MATCH(B100,'2021 Certified EVM Plan'!E:E,0))=1,M100,#N/A)</f>
        <v>#N/A</v>
      </c>
    </row>
    <row r="101" spans="1:19" x14ac:dyDescent="0.25">
      <c r="A101" s="22" t="s">
        <v>539</v>
      </c>
      <c r="B101" s="22">
        <v>6616</v>
      </c>
      <c r="C101" s="22">
        <v>251</v>
      </c>
      <c r="D101" s="23">
        <v>0.110241516290912</v>
      </c>
      <c r="E101" s="22">
        <v>102931101</v>
      </c>
      <c r="F101" s="22" t="s">
        <v>589</v>
      </c>
      <c r="G101" s="22" t="s">
        <v>590</v>
      </c>
      <c r="H101" s="22">
        <v>37929.7081318407</v>
      </c>
      <c r="I101" s="24">
        <f>'EVM CPZ List'!$D101*'EVM CPZ List'!$C101</f>
        <v>27.670620589018913</v>
      </c>
      <c r="J101" s="25">
        <f>INDEX('Pivot of Risk Data'!A:A,MATCH('EVM CPZ List'!$B101,'Pivot of Risk Data'!B:B,0),1)</f>
        <v>100</v>
      </c>
      <c r="K101" s="22">
        <f>0.000621371*'EVM CPZ List'!$H101</f>
        <v>23.568420671589987</v>
      </c>
      <c r="L101" s="22">
        <f>L100+'EVM CPZ List'!$K101</f>
        <v>1127.717899071599</v>
      </c>
      <c r="M101" s="22">
        <f>M100-'EVM CPZ List'!$I101</f>
        <v>3670.7838925935093</v>
      </c>
      <c r="N101" s="7">
        <f>INDEX('2021 Certified EVM Plan'!G:G,MATCH(B101,'2021 Certified EVM Plan'!E:E,0))</f>
        <v>23.684848484848484</v>
      </c>
      <c r="O101" s="7">
        <f>INDEX('2021 Certified EVM Plan'!M:M,MATCH(B101,'2021 Certified EVM Plan'!E:E,0))</f>
        <v>27.670620589018913</v>
      </c>
      <c r="P101" s="7">
        <f t="shared" si="1"/>
        <v>1</v>
      </c>
      <c r="Q101" s="26">
        <f>IF(INDEX('2021 Certified EVM Plan'!H:H,MATCH(B101,'2021 Certified EVM Plan'!E:E,0))=1,M101,#N/A)</f>
        <v>3670.7838925935093</v>
      </c>
      <c r="R101" s="26" t="e">
        <f>IF(INDEX('2021 Certified EVM Plan'!J:J,MATCH(B101,'2021 Certified EVM Plan'!E:E,0))=1,M101,#N/A)</f>
        <v>#N/A</v>
      </c>
      <c r="S101" s="26" t="e">
        <f>IF(INDEX('2021 Certified EVM Plan'!K:K,MATCH(B101,'2021 Certified EVM Plan'!E:E,0))=1,M101,#N/A)</f>
        <v>#N/A</v>
      </c>
    </row>
    <row r="102" spans="1:19" x14ac:dyDescent="0.25">
      <c r="A102" s="22" t="s">
        <v>8</v>
      </c>
      <c r="B102" s="22">
        <v>7282</v>
      </c>
      <c r="C102" s="22">
        <v>66</v>
      </c>
      <c r="D102" s="23">
        <v>0.110229213962029</v>
      </c>
      <c r="E102" s="22">
        <v>153652108</v>
      </c>
      <c r="F102" s="22" t="s">
        <v>95</v>
      </c>
      <c r="G102" s="22" t="s">
        <v>96</v>
      </c>
      <c r="H102" s="22">
        <v>7007.9312557456897</v>
      </c>
      <c r="I102" s="24">
        <f>'EVM CPZ List'!$D102*'EVM CPZ List'!$C102</f>
        <v>7.2751281214939141</v>
      </c>
      <c r="J102" s="25">
        <f>INDEX('Pivot of Risk Data'!A:A,MATCH('EVM CPZ List'!$B102,'Pivot of Risk Data'!B:B,0),1)</f>
        <v>101</v>
      </c>
      <c r="K102" s="22">
        <f>0.000621371*'EVM CPZ List'!$H102</f>
        <v>4.3545252523139553</v>
      </c>
      <c r="L102" s="22">
        <f>L101+'EVM CPZ List'!$K102</f>
        <v>1132.0724243239131</v>
      </c>
      <c r="M102" s="22">
        <f>M101-'EVM CPZ List'!$I102</f>
        <v>3663.5087644720156</v>
      </c>
      <c r="N102" s="7" t="e">
        <f>INDEX('2021 Certified EVM Plan'!G:G,MATCH(B102,'2021 Certified EVM Plan'!E:E,0))</f>
        <v>#N/A</v>
      </c>
      <c r="O102" s="7" t="e">
        <f>INDEX('2021 Certified EVM Plan'!M:M,MATCH(B102,'2021 Certified EVM Plan'!E:E,0))</f>
        <v>#N/A</v>
      </c>
      <c r="P102" s="7">
        <f t="shared" si="1"/>
        <v>1</v>
      </c>
      <c r="Q102" s="26" t="e">
        <f>IF(INDEX('2021 Certified EVM Plan'!H:H,MATCH(B102,'2021 Certified EVM Plan'!E:E,0))=1,M102,#N/A)</f>
        <v>#N/A</v>
      </c>
      <c r="R102" s="26" t="e">
        <f>IF(INDEX('2021 Certified EVM Plan'!J:J,MATCH(B102,'2021 Certified EVM Plan'!E:E,0))=1,M102,#N/A)</f>
        <v>#N/A</v>
      </c>
      <c r="S102" s="26" t="e">
        <f>IF(INDEX('2021 Certified EVM Plan'!K:K,MATCH(B102,'2021 Certified EVM Plan'!E:E,0))=1,M102,#N/A)</f>
        <v>#N/A</v>
      </c>
    </row>
    <row r="103" spans="1:19" x14ac:dyDescent="0.25">
      <c r="A103" s="22" t="s">
        <v>964</v>
      </c>
      <c r="B103" s="22">
        <v>4329</v>
      </c>
      <c r="C103" s="22">
        <v>82</v>
      </c>
      <c r="D103" s="23">
        <v>0.108820261044262</v>
      </c>
      <c r="E103" s="22">
        <v>43361103</v>
      </c>
      <c r="F103" s="22" t="s">
        <v>973</v>
      </c>
      <c r="G103" s="22" t="s">
        <v>1021</v>
      </c>
      <c r="H103" s="22">
        <v>12324.8035711306</v>
      </c>
      <c r="I103" s="24">
        <f>'EVM CPZ List'!$D103*'EVM CPZ List'!$C103</f>
        <v>8.9232614056294839</v>
      </c>
      <c r="J103" s="25">
        <f>INDEX('Pivot of Risk Data'!A:A,MATCH('EVM CPZ List'!$B103,'Pivot of Risk Data'!B:B,0),1)</f>
        <v>102</v>
      </c>
      <c r="K103" s="22">
        <f>0.000621371*'EVM CPZ List'!$H103</f>
        <v>7.6582755197969927</v>
      </c>
      <c r="L103" s="22">
        <f>L102+'EVM CPZ List'!$K103</f>
        <v>1139.73069984371</v>
      </c>
      <c r="M103" s="22">
        <f>M102-'EVM CPZ List'!$I103</f>
        <v>3654.5855030663861</v>
      </c>
      <c r="N103" s="7" t="e">
        <f>INDEX('2021 Certified EVM Plan'!G:G,MATCH(B103,'2021 Certified EVM Plan'!E:E,0))</f>
        <v>#N/A</v>
      </c>
      <c r="O103" s="7" t="e">
        <f>INDEX('2021 Certified EVM Plan'!M:M,MATCH(B103,'2021 Certified EVM Plan'!E:E,0))</f>
        <v>#N/A</v>
      </c>
      <c r="P103" s="7">
        <f t="shared" si="1"/>
        <v>1</v>
      </c>
      <c r="Q103" s="26" t="e">
        <f>IF(INDEX('2021 Certified EVM Plan'!H:H,MATCH(B103,'2021 Certified EVM Plan'!E:E,0))=1,M103,#N/A)</f>
        <v>#N/A</v>
      </c>
      <c r="R103" s="26" t="e">
        <f>IF(INDEX('2021 Certified EVM Plan'!J:J,MATCH(B103,'2021 Certified EVM Plan'!E:E,0))=1,M103,#N/A)</f>
        <v>#N/A</v>
      </c>
      <c r="S103" s="26" t="e">
        <f>IF(INDEX('2021 Certified EVM Plan'!K:K,MATCH(B103,'2021 Certified EVM Plan'!E:E,0))=1,M103,#N/A)</f>
        <v>#N/A</v>
      </c>
    </row>
    <row r="104" spans="1:19" x14ac:dyDescent="0.25">
      <c r="A104" s="22" t="s">
        <v>8</v>
      </c>
      <c r="B104" s="22">
        <v>6761</v>
      </c>
      <c r="C104" s="22">
        <v>58</v>
      </c>
      <c r="D104" s="23">
        <v>0.108700052578037</v>
      </c>
      <c r="E104" s="22">
        <v>63601111</v>
      </c>
      <c r="F104" s="22" t="s">
        <v>406</v>
      </c>
      <c r="G104" s="22" t="s">
        <v>407</v>
      </c>
      <c r="H104" s="22">
        <v>6983.1183014034896</v>
      </c>
      <c r="I104" s="24">
        <f>'EVM CPZ List'!$D104*'EVM CPZ List'!$C104</f>
        <v>6.304603049526146</v>
      </c>
      <c r="J104" s="25">
        <f>INDEX('Pivot of Risk Data'!A:A,MATCH('EVM CPZ List'!$B104,'Pivot of Risk Data'!B:B,0),1)</f>
        <v>103</v>
      </c>
      <c r="K104" s="22">
        <f>0.000621371*'EVM CPZ List'!$H104</f>
        <v>4.3391072020613874</v>
      </c>
      <c r="L104" s="22">
        <f>L103+'EVM CPZ List'!$K104</f>
        <v>1144.0698070457713</v>
      </c>
      <c r="M104" s="22">
        <f>M103-'EVM CPZ List'!$I104</f>
        <v>3648.28090001686</v>
      </c>
      <c r="N104" s="7" t="e">
        <f>INDEX('2021 Certified EVM Plan'!G:G,MATCH(B104,'2021 Certified EVM Plan'!E:E,0))</f>
        <v>#N/A</v>
      </c>
      <c r="O104" s="7" t="e">
        <f>INDEX('2021 Certified EVM Plan'!M:M,MATCH(B104,'2021 Certified EVM Plan'!E:E,0))</f>
        <v>#N/A</v>
      </c>
      <c r="P104" s="7">
        <f t="shared" si="1"/>
        <v>1</v>
      </c>
      <c r="Q104" s="26" t="e">
        <f>IF(INDEX('2021 Certified EVM Plan'!H:H,MATCH(B104,'2021 Certified EVM Plan'!E:E,0))=1,M104,#N/A)</f>
        <v>#N/A</v>
      </c>
      <c r="R104" s="26" t="e">
        <f>IF(INDEX('2021 Certified EVM Plan'!J:J,MATCH(B104,'2021 Certified EVM Plan'!E:E,0))=1,M104,#N/A)</f>
        <v>#N/A</v>
      </c>
      <c r="S104" s="26" t="e">
        <f>IF(INDEX('2021 Certified EVM Plan'!K:K,MATCH(B104,'2021 Certified EVM Plan'!E:E,0))=1,M104,#N/A)</f>
        <v>#N/A</v>
      </c>
    </row>
    <row r="105" spans="1:19" x14ac:dyDescent="0.25">
      <c r="A105" s="22" t="s">
        <v>2195</v>
      </c>
      <c r="B105" s="22">
        <v>2632</v>
      </c>
      <c r="C105" s="22">
        <v>36</v>
      </c>
      <c r="D105" s="23">
        <v>0.107149113011523</v>
      </c>
      <c r="E105" s="22">
        <v>183041102</v>
      </c>
      <c r="F105" s="22" t="s">
        <v>2233</v>
      </c>
      <c r="G105" s="22" t="s">
        <v>2264</v>
      </c>
      <c r="H105" s="22">
        <v>8489.4268272365298</v>
      </c>
      <c r="I105" s="24">
        <f>'EVM CPZ List'!$D105*'EVM CPZ List'!$C105</f>
        <v>3.8573680684148277</v>
      </c>
      <c r="J105" s="25">
        <f>INDEX('Pivot of Risk Data'!A:A,MATCH('EVM CPZ List'!$B105,'Pivot of Risk Data'!B:B,0),1)</f>
        <v>104</v>
      </c>
      <c r="K105" s="22">
        <f>0.000621371*'EVM CPZ List'!$H105</f>
        <v>5.27508363706679</v>
      </c>
      <c r="L105" s="22">
        <f>L104+'EVM CPZ List'!$K105</f>
        <v>1149.344890682838</v>
      </c>
      <c r="M105" s="22">
        <f>M104-'EVM CPZ List'!$I105</f>
        <v>3644.4235319484451</v>
      </c>
      <c r="N105" s="7" t="e">
        <f>INDEX('2021 Certified EVM Plan'!G:G,MATCH(B105,'2021 Certified EVM Plan'!E:E,0))</f>
        <v>#N/A</v>
      </c>
      <c r="O105" s="7" t="e">
        <f>INDEX('2021 Certified EVM Plan'!M:M,MATCH(B105,'2021 Certified EVM Plan'!E:E,0))</f>
        <v>#N/A</v>
      </c>
      <c r="P105" s="7">
        <f t="shared" si="1"/>
        <v>1</v>
      </c>
      <c r="Q105" s="26" t="e">
        <f>IF(INDEX('2021 Certified EVM Plan'!H:H,MATCH(B105,'2021 Certified EVM Plan'!E:E,0))=1,M105,#N/A)</f>
        <v>#N/A</v>
      </c>
      <c r="R105" s="26" t="e">
        <f>IF(INDEX('2021 Certified EVM Plan'!J:J,MATCH(B105,'2021 Certified EVM Plan'!E:E,0))=1,M105,#N/A)</f>
        <v>#N/A</v>
      </c>
      <c r="S105" s="26" t="e">
        <f>IF(INDEX('2021 Certified EVM Plan'!K:K,MATCH(B105,'2021 Certified EVM Plan'!E:E,0))=1,M105,#N/A)</f>
        <v>#N/A</v>
      </c>
    </row>
    <row r="106" spans="1:19" x14ac:dyDescent="0.25">
      <c r="A106" s="22" t="s">
        <v>539</v>
      </c>
      <c r="B106" s="22">
        <v>864</v>
      </c>
      <c r="C106" s="22">
        <v>408</v>
      </c>
      <c r="D106" s="23">
        <v>0.107145722603381</v>
      </c>
      <c r="E106" s="22">
        <v>103541101</v>
      </c>
      <c r="F106" s="22" t="s">
        <v>684</v>
      </c>
      <c r="G106" s="22" t="s">
        <v>685</v>
      </c>
      <c r="H106" s="22">
        <v>62500.917086994603</v>
      </c>
      <c r="I106" s="24">
        <f>'EVM CPZ List'!$D106*'EVM CPZ List'!$C106</f>
        <v>43.715454822179446</v>
      </c>
      <c r="J106" s="25">
        <f>INDEX('Pivot of Risk Data'!A:A,MATCH('EVM CPZ List'!$B106,'Pivot of Risk Data'!B:B,0),1)</f>
        <v>105</v>
      </c>
      <c r="K106" s="22">
        <f>0.000621371*'EVM CPZ List'!$H106</f>
        <v>38.836257351262923</v>
      </c>
      <c r="L106" s="22">
        <f>L105+'EVM CPZ List'!$K106</f>
        <v>1188.1811480341009</v>
      </c>
      <c r="M106" s="22">
        <f>M105-'EVM CPZ List'!$I106</f>
        <v>3600.7080771262658</v>
      </c>
      <c r="N106" s="7">
        <f>INDEX('2021 Certified EVM Plan'!G:G,MATCH(B106,'2021 Certified EVM Plan'!E:E,0))</f>
        <v>39.974242424242426</v>
      </c>
      <c r="O106" s="7">
        <f>INDEX('2021 Certified EVM Plan'!M:M,MATCH(B106,'2021 Certified EVM Plan'!E:E,0))</f>
        <v>43.715454822179446</v>
      </c>
      <c r="P106" s="7">
        <f t="shared" si="1"/>
        <v>1</v>
      </c>
      <c r="Q106" s="26">
        <f>IF(INDEX('2021 Certified EVM Plan'!H:H,MATCH(B106,'2021 Certified EVM Plan'!E:E,0))=1,M106,#N/A)</f>
        <v>3600.7080771262658</v>
      </c>
      <c r="R106" s="26" t="e">
        <f>IF(INDEX('2021 Certified EVM Plan'!J:J,MATCH(B106,'2021 Certified EVM Plan'!E:E,0))=1,M106,#N/A)</f>
        <v>#N/A</v>
      </c>
      <c r="S106" s="26" t="e">
        <f>IF(INDEX('2021 Certified EVM Plan'!K:K,MATCH(B106,'2021 Certified EVM Plan'!E:E,0))=1,M106,#N/A)</f>
        <v>#N/A</v>
      </c>
    </row>
    <row r="107" spans="1:19" x14ac:dyDescent="0.25">
      <c r="A107" s="22" t="s">
        <v>1672</v>
      </c>
      <c r="B107" s="22">
        <v>6138</v>
      </c>
      <c r="C107" s="22">
        <v>85</v>
      </c>
      <c r="D107" s="23">
        <v>0.10488751493276501</v>
      </c>
      <c r="E107" s="22">
        <v>254432104</v>
      </c>
      <c r="F107" s="22" t="s">
        <v>1721</v>
      </c>
      <c r="G107" s="22" t="s">
        <v>2076</v>
      </c>
      <c r="H107" s="22">
        <v>9369.0410928202</v>
      </c>
      <c r="I107" s="24">
        <f>'EVM CPZ List'!$D107*'EVM CPZ List'!$C107</f>
        <v>8.915438769285025</v>
      </c>
      <c r="J107" s="25">
        <f>INDEX('Pivot of Risk Data'!A:A,MATCH('EVM CPZ List'!$B107,'Pivot of Risk Data'!B:B,0),1)</f>
        <v>106</v>
      </c>
      <c r="K107" s="22">
        <f>0.000621371*'EVM CPZ List'!$H107</f>
        <v>5.8216504328867806</v>
      </c>
      <c r="L107" s="22">
        <f>L106+'EVM CPZ List'!$K107</f>
        <v>1194.0027984669878</v>
      </c>
      <c r="M107" s="22">
        <f>M106-'EVM CPZ List'!$I107</f>
        <v>3591.7926383569807</v>
      </c>
      <c r="N107" s="7" t="e">
        <f>INDEX('2021 Certified EVM Plan'!G:G,MATCH(B107,'2021 Certified EVM Plan'!E:E,0))</f>
        <v>#N/A</v>
      </c>
      <c r="O107" s="7" t="e">
        <f>INDEX('2021 Certified EVM Plan'!M:M,MATCH(B107,'2021 Certified EVM Plan'!E:E,0))</f>
        <v>#N/A</v>
      </c>
      <c r="P107" s="7">
        <f t="shared" si="1"/>
        <v>1</v>
      </c>
      <c r="Q107" s="26" t="e">
        <f>IF(INDEX('2021 Certified EVM Plan'!H:H,MATCH(B107,'2021 Certified EVM Plan'!E:E,0))=1,M107,#N/A)</f>
        <v>#N/A</v>
      </c>
      <c r="R107" s="26" t="e">
        <f>IF(INDEX('2021 Certified EVM Plan'!J:J,MATCH(B107,'2021 Certified EVM Plan'!E:E,0))=1,M107,#N/A)</f>
        <v>#N/A</v>
      </c>
      <c r="S107" s="26" t="e">
        <f>IF(INDEX('2021 Certified EVM Plan'!K:K,MATCH(B107,'2021 Certified EVM Plan'!E:E,0))=1,M107,#N/A)</f>
        <v>#N/A</v>
      </c>
    </row>
    <row r="108" spans="1:19" x14ac:dyDescent="0.25">
      <c r="A108" s="22" t="s">
        <v>8</v>
      </c>
      <c r="B108" s="22">
        <v>4384</v>
      </c>
      <c r="C108" s="22">
        <v>241</v>
      </c>
      <c r="D108" s="23">
        <v>0.104692798534284</v>
      </c>
      <c r="E108" s="22">
        <v>103191101</v>
      </c>
      <c r="F108" s="22" t="s">
        <v>148</v>
      </c>
      <c r="G108" s="22" t="s">
        <v>168</v>
      </c>
      <c r="H108" s="22">
        <v>30346.645588250602</v>
      </c>
      <c r="I108" s="24">
        <f>'EVM CPZ List'!$D108*'EVM CPZ List'!$C108</f>
        <v>25.230964446762442</v>
      </c>
      <c r="J108" s="25">
        <f>INDEX('Pivot of Risk Data'!A:A,MATCH('EVM CPZ List'!$B108,'Pivot of Risk Data'!B:B,0),1)</f>
        <v>107</v>
      </c>
      <c r="K108" s="22">
        <f>0.000621371*'EVM CPZ List'!$H108</f>
        <v>18.856525515816866</v>
      </c>
      <c r="L108" s="22">
        <f>L107+'EVM CPZ List'!$K108</f>
        <v>1212.8593239828047</v>
      </c>
      <c r="M108" s="22">
        <f>M107-'EVM CPZ List'!$I108</f>
        <v>3566.5616739102184</v>
      </c>
      <c r="N108" s="7" t="e">
        <f>INDEX('2021 Certified EVM Plan'!G:G,MATCH(B108,'2021 Certified EVM Plan'!E:E,0))</f>
        <v>#N/A</v>
      </c>
      <c r="O108" s="7" t="e">
        <f>INDEX('2021 Certified EVM Plan'!M:M,MATCH(B108,'2021 Certified EVM Plan'!E:E,0))</f>
        <v>#N/A</v>
      </c>
      <c r="P108" s="7">
        <f t="shared" si="1"/>
        <v>1</v>
      </c>
      <c r="Q108" s="26" t="e">
        <f>IF(INDEX('2021 Certified EVM Plan'!H:H,MATCH(B108,'2021 Certified EVM Plan'!E:E,0))=1,M108,#N/A)</f>
        <v>#N/A</v>
      </c>
      <c r="R108" s="26" t="e">
        <f>IF(INDEX('2021 Certified EVM Plan'!J:J,MATCH(B108,'2021 Certified EVM Plan'!E:E,0))=1,M108,#N/A)</f>
        <v>#N/A</v>
      </c>
      <c r="S108" s="26" t="e">
        <f>IF(INDEX('2021 Certified EVM Plan'!K:K,MATCH(B108,'2021 Certified EVM Plan'!E:E,0))=1,M108,#N/A)</f>
        <v>#N/A</v>
      </c>
    </row>
    <row r="109" spans="1:19" x14ac:dyDescent="0.25">
      <c r="A109" s="22" t="s">
        <v>964</v>
      </c>
      <c r="B109" s="22">
        <v>9084</v>
      </c>
      <c r="C109" s="22">
        <v>14</v>
      </c>
      <c r="D109" s="23">
        <v>0.104210915429502</v>
      </c>
      <c r="E109" s="22">
        <v>43211101</v>
      </c>
      <c r="F109" s="22" t="s">
        <v>1436</v>
      </c>
      <c r="G109" s="22" t="s">
        <v>1661</v>
      </c>
      <c r="H109" s="22">
        <v>2414.0516501195402</v>
      </c>
      <c r="I109" s="24">
        <f>'EVM CPZ List'!$D109*'EVM CPZ List'!$C109</f>
        <v>1.4589528160130281</v>
      </c>
      <c r="J109" s="25">
        <f>INDEX('Pivot of Risk Data'!A:A,MATCH('EVM CPZ List'!$B109,'Pivot of Risk Data'!B:B,0),1)</f>
        <v>108</v>
      </c>
      <c r="K109" s="22">
        <f>0.000621371*'EVM CPZ List'!$H109</f>
        <v>1.5000216878864288</v>
      </c>
      <c r="L109" s="22">
        <f>L108+'EVM CPZ List'!$K109</f>
        <v>1214.359345670691</v>
      </c>
      <c r="M109" s="22">
        <f>M108-'EVM CPZ List'!$I109</f>
        <v>3565.1027210942052</v>
      </c>
      <c r="N109" s="7" t="e">
        <f>INDEX('2021 Certified EVM Plan'!G:G,MATCH(B109,'2021 Certified EVM Plan'!E:E,0))</f>
        <v>#N/A</v>
      </c>
      <c r="O109" s="7" t="e">
        <f>INDEX('2021 Certified EVM Plan'!M:M,MATCH(B109,'2021 Certified EVM Plan'!E:E,0))</f>
        <v>#N/A</v>
      </c>
      <c r="P109" s="7">
        <f t="shared" si="1"/>
        <v>1</v>
      </c>
      <c r="Q109" s="26" t="e">
        <f>IF(INDEX('2021 Certified EVM Plan'!H:H,MATCH(B109,'2021 Certified EVM Plan'!E:E,0))=1,M109,#N/A)</f>
        <v>#N/A</v>
      </c>
      <c r="R109" s="26" t="e">
        <f>IF(INDEX('2021 Certified EVM Plan'!J:J,MATCH(B109,'2021 Certified EVM Plan'!E:E,0))=1,M109,#N/A)</f>
        <v>#N/A</v>
      </c>
      <c r="S109" s="26" t="e">
        <f>IF(INDEX('2021 Certified EVM Plan'!K:K,MATCH(B109,'2021 Certified EVM Plan'!E:E,0))=1,M109,#N/A)</f>
        <v>#N/A</v>
      </c>
    </row>
    <row r="110" spans="1:19" x14ac:dyDescent="0.25">
      <c r="A110" s="22" t="s">
        <v>1672</v>
      </c>
      <c r="B110" s="22">
        <v>4268</v>
      </c>
      <c r="C110" s="22">
        <v>197</v>
      </c>
      <c r="D110" s="23">
        <v>0.10338836188172799</v>
      </c>
      <c r="E110" s="22">
        <v>254151102</v>
      </c>
      <c r="F110" s="22" t="s">
        <v>1711</v>
      </c>
      <c r="G110" s="22" t="s">
        <v>1799</v>
      </c>
      <c r="H110" s="22">
        <v>50295.164757487197</v>
      </c>
      <c r="I110" s="24">
        <f>'EVM CPZ List'!$D110*'EVM CPZ List'!$C110</f>
        <v>20.367507290700416</v>
      </c>
      <c r="J110" s="25">
        <f>INDEX('Pivot of Risk Data'!A:A,MATCH('EVM CPZ List'!$B110,'Pivot of Risk Data'!B:B,0),1)</f>
        <v>109</v>
      </c>
      <c r="K110" s="22">
        <f>0.000621371*'EVM CPZ List'!$H110</f>
        <v>31.251956820524576</v>
      </c>
      <c r="L110" s="22">
        <f>L109+'EVM CPZ List'!$K110</f>
        <v>1245.6113024912156</v>
      </c>
      <c r="M110" s="22">
        <f>M109-'EVM CPZ List'!$I110</f>
        <v>3544.7352138035048</v>
      </c>
      <c r="N110" s="7" t="e">
        <f>INDEX('2021 Certified EVM Plan'!G:G,MATCH(B110,'2021 Certified EVM Plan'!E:E,0))</f>
        <v>#N/A</v>
      </c>
      <c r="O110" s="7" t="e">
        <f>INDEX('2021 Certified EVM Plan'!M:M,MATCH(B110,'2021 Certified EVM Plan'!E:E,0))</f>
        <v>#N/A</v>
      </c>
      <c r="P110" s="7">
        <f t="shared" si="1"/>
        <v>1</v>
      </c>
      <c r="Q110" s="26" t="e">
        <f>IF(INDEX('2021 Certified EVM Plan'!H:H,MATCH(B110,'2021 Certified EVM Plan'!E:E,0))=1,M110,#N/A)</f>
        <v>#N/A</v>
      </c>
      <c r="R110" s="26" t="e">
        <f>IF(INDEX('2021 Certified EVM Plan'!J:J,MATCH(B110,'2021 Certified EVM Plan'!E:E,0))=1,M110,#N/A)</f>
        <v>#N/A</v>
      </c>
      <c r="S110" s="26" t="e">
        <f>IF(INDEX('2021 Certified EVM Plan'!K:K,MATCH(B110,'2021 Certified EVM Plan'!E:E,0))=1,M110,#N/A)</f>
        <v>#N/A</v>
      </c>
    </row>
    <row r="111" spans="1:19" x14ac:dyDescent="0.25">
      <c r="A111" s="22" t="s">
        <v>539</v>
      </c>
      <c r="B111" s="22">
        <v>9386</v>
      </c>
      <c r="C111" s="22">
        <v>3</v>
      </c>
      <c r="D111" s="23">
        <v>0.103062499426204</v>
      </c>
      <c r="E111" s="22">
        <v>103091102</v>
      </c>
      <c r="F111" s="22" t="s">
        <v>627</v>
      </c>
      <c r="G111" s="22" t="s">
        <v>889</v>
      </c>
      <c r="H111" s="22">
        <v>1038.6995898236901</v>
      </c>
      <c r="I111" s="24">
        <f>'EVM CPZ List'!$D111*'EVM CPZ List'!$C111</f>
        <v>0.30918749827861203</v>
      </c>
      <c r="J111" s="25">
        <f>INDEX('Pivot of Risk Data'!A:A,MATCH('EVM CPZ List'!$B111,'Pivot of Risk Data'!B:B,0),1)</f>
        <v>110</v>
      </c>
      <c r="K111" s="22">
        <f>0.000621371*'EVM CPZ List'!$H111</f>
        <v>0.64541780282833616</v>
      </c>
      <c r="L111" s="22">
        <f>L110+'EVM CPZ List'!$K111</f>
        <v>1246.256720294044</v>
      </c>
      <c r="M111" s="22">
        <f>M110-'EVM CPZ List'!$I111</f>
        <v>3544.4260263052261</v>
      </c>
      <c r="N111" s="7" t="e">
        <f>INDEX('2021 Certified EVM Plan'!G:G,MATCH(B111,'2021 Certified EVM Plan'!E:E,0))</f>
        <v>#N/A</v>
      </c>
      <c r="O111" s="7" t="e">
        <f>INDEX('2021 Certified EVM Plan'!M:M,MATCH(B111,'2021 Certified EVM Plan'!E:E,0))</f>
        <v>#N/A</v>
      </c>
      <c r="P111" s="7">
        <f t="shared" si="1"/>
        <v>1</v>
      </c>
      <c r="Q111" s="26" t="e">
        <f>IF(INDEX('2021 Certified EVM Plan'!H:H,MATCH(B111,'2021 Certified EVM Plan'!E:E,0))=1,M111,#N/A)</f>
        <v>#N/A</v>
      </c>
      <c r="R111" s="26" t="e">
        <f>IF(INDEX('2021 Certified EVM Plan'!J:J,MATCH(B111,'2021 Certified EVM Plan'!E:E,0))=1,M111,#N/A)</f>
        <v>#N/A</v>
      </c>
      <c r="S111" s="26" t="e">
        <f>IF(INDEX('2021 Certified EVM Plan'!K:K,MATCH(B111,'2021 Certified EVM Plan'!E:E,0))=1,M111,#N/A)</f>
        <v>#N/A</v>
      </c>
    </row>
    <row r="112" spans="1:19" x14ac:dyDescent="0.25">
      <c r="A112" s="22" t="s">
        <v>8</v>
      </c>
      <c r="B112" s="22">
        <v>7209</v>
      </c>
      <c r="C112" s="22">
        <v>192</v>
      </c>
      <c r="D112" s="23">
        <v>0.102384486712529</v>
      </c>
      <c r="E112" s="22">
        <v>152921101</v>
      </c>
      <c r="F112" s="22" t="s">
        <v>175</v>
      </c>
      <c r="G112" s="22" t="s">
        <v>297</v>
      </c>
      <c r="H112" s="22">
        <v>28752.022265056399</v>
      </c>
      <c r="I112" s="24">
        <f>'EVM CPZ List'!$D112*'EVM CPZ List'!$C112</f>
        <v>19.657821448805571</v>
      </c>
      <c r="J112" s="25">
        <f>INDEX('Pivot of Risk Data'!A:A,MATCH('EVM CPZ List'!$B112,'Pivot of Risk Data'!B:B,0),1)</f>
        <v>111</v>
      </c>
      <c r="K112" s="22">
        <f>0.000621371*'EVM CPZ List'!$H112</f>
        <v>17.865672826860362</v>
      </c>
      <c r="L112" s="22">
        <f>L111+'EVM CPZ List'!$K112</f>
        <v>1264.1223931209045</v>
      </c>
      <c r="M112" s="22">
        <f>M111-'EVM CPZ List'!$I112</f>
        <v>3524.7682048564207</v>
      </c>
      <c r="N112" s="7">
        <f>INDEX('2021 Certified EVM Plan'!G:G,MATCH(B112,'2021 Certified EVM Plan'!E:E,0))</f>
        <v>21.030303030303035</v>
      </c>
      <c r="O112" s="7">
        <f>INDEX('2021 Certified EVM Plan'!M:M,MATCH(B112,'2021 Certified EVM Plan'!E:E,0))</f>
        <v>19.657821448805571</v>
      </c>
      <c r="P112" s="7">
        <f t="shared" si="1"/>
        <v>1</v>
      </c>
      <c r="Q112" s="26">
        <f>IF(INDEX('2021 Certified EVM Plan'!H:H,MATCH(B112,'2021 Certified EVM Plan'!E:E,0))=1,M112,#N/A)</f>
        <v>3524.7682048564207</v>
      </c>
      <c r="R112" s="26" t="e">
        <f>IF(INDEX('2021 Certified EVM Plan'!J:J,MATCH(B112,'2021 Certified EVM Plan'!E:E,0))=1,M112,#N/A)</f>
        <v>#N/A</v>
      </c>
      <c r="S112" s="26" t="e">
        <f>IF(INDEX('2021 Certified EVM Plan'!K:K,MATCH(B112,'2021 Certified EVM Plan'!E:E,0))=1,M112,#N/A)</f>
        <v>#N/A</v>
      </c>
    </row>
    <row r="113" spans="1:19" x14ac:dyDescent="0.25">
      <c r="A113" s="22" t="s">
        <v>8</v>
      </c>
      <c r="B113" s="22">
        <v>4869</v>
      </c>
      <c r="C113" s="22">
        <v>59</v>
      </c>
      <c r="D113" s="23">
        <v>0.101770596683388</v>
      </c>
      <c r="E113" s="22">
        <v>152282101</v>
      </c>
      <c r="F113" s="22" t="s">
        <v>23</v>
      </c>
      <c r="G113" s="22" t="s">
        <v>165</v>
      </c>
      <c r="H113" s="22">
        <v>9165.9911458290298</v>
      </c>
      <c r="I113" s="24">
        <f>'EVM CPZ List'!$D113*'EVM CPZ List'!$C113</f>
        <v>6.0044652043198923</v>
      </c>
      <c r="J113" s="25">
        <f>INDEX('Pivot of Risk Data'!A:A,MATCH('EVM CPZ List'!$B113,'Pivot of Risk Data'!B:B,0),1)</f>
        <v>112</v>
      </c>
      <c r="K113" s="22">
        <f>0.000621371*'EVM CPZ List'!$H113</f>
        <v>5.6954810842749302</v>
      </c>
      <c r="L113" s="22">
        <f>L112+'EVM CPZ List'!$K113</f>
        <v>1269.8178742051794</v>
      </c>
      <c r="M113" s="22">
        <f>M112-'EVM CPZ List'!$I113</f>
        <v>3518.7637396521009</v>
      </c>
      <c r="N113" s="7" t="e">
        <f>INDEX('2021 Certified EVM Plan'!G:G,MATCH(B113,'2021 Certified EVM Plan'!E:E,0))</f>
        <v>#N/A</v>
      </c>
      <c r="O113" s="7" t="e">
        <f>INDEX('2021 Certified EVM Plan'!M:M,MATCH(B113,'2021 Certified EVM Plan'!E:E,0))</f>
        <v>#N/A</v>
      </c>
      <c r="P113" s="7">
        <f t="shared" si="1"/>
        <v>1</v>
      </c>
      <c r="Q113" s="26" t="e">
        <f>IF(INDEX('2021 Certified EVM Plan'!H:H,MATCH(B113,'2021 Certified EVM Plan'!E:E,0))=1,M113,#N/A)</f>
        <v>#N/A</v>
      </c>
      <c r="R113" s="26" t="e">
        <f>IF(INDEX('2021 Certified EVM Plan'!J:J,MATCH(B113,'2021 Certified EVM Plan'!E:E,0))=1,M113,#N/A)</f>
        <v>#N/A</v>
      </c>
      <c r="S113" s="26" t="e">
        <f>IF(INDEX('2021 Certified EVM Plan'!K:K,MATCH(B113,'2021 Certified EVM Plan'!E:E,0))=1,M113,#N/A)</f>
        <v>#N/A</v>
      </c>
    </row>
    <row r="114" spans="1:19" x14ac:dyDescent="0.25">
      <c r="A114" s="22" t="s">
        <v>2195</v>
      </c>
      <c r="B114" s="22">
        <v>1685</v>
      </c>
      <c r="C114" s="22">
        <v>134</v>
      </c>
      <c r="D114" s="23">
        <v>0.101345648438021</v>
      </c>
      <c r="E114" s="22">
        <v>183041102</v>
      </c>
      <c r="F114" s="22" t="s">
        <v>2233</v>
      </c>
      <c r="G114" s="22" t="s">
        <v>2234</v>
      </c>
      <c r="H114" s="22">
        <v>17178.635640662898</v>
      </c>
      <c r="I114" s="24">
        <f>'EVM CPZ List'!$D114*'EVM CPZ List'!$C114</f>
        <v>13.580316890694816</v>
      </c>
      <c r="J114" s="25">
        <f>INDEX('Pivot of Risk Data'!A:A,MATCH('EVM CPZ List'!$B114,'Pivot of Risk Data'!B:B,0),1)</f>
        <v>113</v>
      </c>
      <c r="K114" s="22">
        <f>0.000621371*'EVM CPZ List'!$H114</f>
        <v>10.674306006674346</v>
      </c>
      <c r="L114" s="22">
        <f>L113+'EVM CPZ List'!$K114</f>
        <v>1280.4921802118538</v>
      </c>
      <c r="M114" s="22">
        <f>M113-'EVM CPZ List'!$I114</f>
        <v>3505.1834227614058</v>
      </c>
      <c r="N114" s="7" t="e">
        <f>INDEX('2021 Certified EVM Plan'!G:G,MATCH(B114,'2021 Certified EVM Plan'!E:E,0))</f>
        <v>#N/A</v>
      </c>
      <c r="O114" s="7" t="e">
        <f>INDEX('2021 Certified EVM Plan'!M:M,MATCH(B114,'2021 Certified EVM Plan'!E:E,0))</f>
        <v>#N/A</v>
      </c>
      <c r="P114" s="7">
        <f t="shared" si="1"/>
        <v>1</v>
      </c>
      <c r="Q114" s="26" t="e">
        <f>IF(INDEX('2021 Certified EVM Plan'!H:H,MATCH(B114,'2021 Certified EVM Plan'!E:E,0))=1,M114,#N/A)</f>
        <v>#N/A</v>
      </c>
      <c r="R114" s="26" t="e">
        <f>IF(INDEX('2021 Certified EVM Plan'!J:J,MATCH(B114,'2021 Certified EVM Plan'!E:E,0))=1,M114,#N/A)</f>
        <v>#N/A</v>
      </c>
      <c r="S114" s="26" t="e">
        <f>IF(INDEX('2021 Certified EVM Plan'!K:K,MATCH(B114,'2021 Certified EVM Plan'!E:E,0))=1,M114,#N/A)</f>
        <v>#N/A</v>
      </c>
    </row>
    <row r="115" spans="1:19" x14ac:dyDescent="0.25">
      <c r="A115" s="22" t="s">
        <v>8</v>
      </c>
      <c r="B115" s="22">
        <v>5653</v>
      </c>
      <c r="C115" s="22">
        <v>49</v>
      </c>
      <c r="D115" s="23">
        <v>0.10106956954056399</v>
      </c>
      <c r="E115" s="22">
        <v>152531101</v>
      </c>
      <c r="F115" s="22" t="s">
        <v>265</v>
      </c>
      <c r="G115" s="22" t="s">
        <v>266</v>
      </c>
      <c r="H115" s="22">
        <v>7461.02826592774</v>
      </c>
      <c r="I115" s="24">
        <f>'EVM CPZ List'!$D115*'EVM CPZ List'!$C115</f>
        <v>4.9524089074876354</v>
      </c>
      <c r="J115" s="25">
        <f>INDEX('Pivot of Risk Data'!A:A,MATCH('EVM CPZ List'!$B115,'Pivot of Risk Data'!B:B,0),1)</f>
        <v>114</v>
      </c>
      <c r="K115" s="22">
        <f>0.000621371*'EVM CPZ List'!$H115</f>
        <v>4.6360665946277857</v>
      </c>
      <c r="L115" s="22">
        <f>L114+'EVM CPZ List'!$K115</f>
        <v>1285.1282468064817</v>
      </c>
      <c r="M115" s="22">
        <f>M114-'EVM CPZ List'!$I115</f>
        <v>3500.2310138539183</v>
      </c>
      <c r="N115" s="7" t="e">
        <f>INDEX('2021 Certified EVM Plan'!G:G,MATCH(B115,'2021 Certified EVM Plan'!E:E,0))</f>
        <v>#N/A</v>
      </c>
      <c r="O115" s="7" t="e">
        <f>INDEX('2021 Certified EVM Plan'!M:M,MATCH(B115,'2021 Certified EVM Plan'!E:E,0))</f>
        <v>#N/A</v>
      </c>
      <c r="P115" s="7">
        <f t="shared" si="1"/>
        <v>1</v>
      </c>
      <c r="Q115" s="26" t="e">
        <f>IF(INDEX('2021 Certified EVM Plan'!H:H,MATCH(B115,'2021 Certified EVM Plan'!E:E,0))=1,M115,#N/A)</f>
        <v>#N/A</v>
      </c>
      <c r="R115" s="26" t="e">
        <f>IF(INDEX('2021 Certified EVM Plan'!J:J,MATCH(B115,'2021 Certified EVM Plan'!E:E,0))=1,M115,#N/A)</f>
        <v>#N/A</v>
      </c>
      <c r="S115" s="26" t="e">
        <f>IF(INDEX('2021 Certified EVM Plan'!K:K,MATCH(B115,'2021 Certified EVM Plan'!E:E,0))=1,M115,#N/A)</f>
        <v>#N/A</v>
      </c>
    </row>
    <row r="116" spans="1:19" x14ac:dyDescent="0.25">
      <c r="A116" s="22" t="s">
        <v>8</v>
      </c>
      <c r="B116" s="22">
        <v>3978</v>
      </c>
      <c r="C116" s="22">
        <v>164</v>
      </c>
      <c r="D116" s="23">
        <v>0.100435871874112</v>
      </c>
      <c r="E116" s="22">
        <v>63601104</v>
      </c>
      <c r="F116" s="22" t="s">
        <v>271</v>
      </c>
      <c r="G116" s="22" t="s">
        <v>272</v>
      </c>
      <c r="H116" s="22">
        <v>23785.8023464121</v>
      </c>
      <c r="I116" s="24">
        <f>'EVM CPZ List'!$D116*'EVM CPZ List'!$C116</f>
        <v>16.471482987354367</v>
      </c>
      <c r="J116" s="25">
        <f>INDEX('Pivot of Risk Data'!A:A,MATCH('EVM CPZ List'!$B116,'Pivot of Risk Data'!B:B,0),1)</f>
        <v>115</v>
      </c>
      <c r="K116" s="22">
        <f>0.000621371*'EVM CPZ List'!$H116</f>
        <v>14.779807789792432</v>
      </c>
      <c r="L116" s="22">
        <f>L115+'EVM CPZ List'!$K116</f>
        <v>1299.908054596274</v>
      </c>
      <c r="M116" s="22">
        <f>M115-'EVM CPZ List'!$I116</f>
        <v>3483.7595308665641</v>
      </c>
      <c r="N116" s="7" t="e">
        <f>INDEX('2021 Certified EVM Plan'!G:G,MATCH(B116,'2021 Certified EVM Plan'!E:E,0))</f>
        <v>#N/A</v>
      </c>
      <c r="O116" s="7" t="e">
        <f>INDEX('2021 Certified EVM Plan'!M:M,MATCH(B116,'2021 Certified EVM Plan'!E:E,0))</f>
        <v>#N/A</v>
      </c>
      <c r="P116" s="7">
        <f t="shared" si="1"/>
        <v>1</v>
      </c>
      <c r="Q116" s="26" t="e">
        <f>IF(INDEX('2021 Certified EVM Plan'!H:H,MATCH(B116,'2021 Certified EVM Plan'!E:E,0))=1,M116,#N/A)</f>
        <v>#N/A</v>
      </c>
      <c r="R116" s="26" t="e">
        <f>IF(INDEX('2021 Certified EVM Plan'!J:J,MATCH(B116,'2021 Certified EVM Plan'!E:E,0))=1,M116,#N/A)</f>
        <v>#N/A</v>
      </c>
      <c r="S116" s="26" t="e">
        <f>IF(INDEX('2021 Certified EVM Plan'!K:K,MATCH(B116,'2021 Certified EVM Plan'!E:E,0))=1,M116,#N/A)</f>
        <v>#N/A</v>
      </c>
    </row>
    <row r="117" spans="1:19" x14ac:dyDescent="0.25">
      <c r="A117" s="22" t="s">
        <v>1672</v>
      </c>
      <c r="B117" s="22">
        <v>1015</v>
      </c>
      <c r="C117" s="22">
        <v>322</v>
      </c>
      <c r="D117" s="23">
        <v>0.10040262549717199</v>
      </c>
      <c r="E117" s="22">
        <v>162991101</v>
      </c>
      <c r="F117" s="22" t="s">
        <v>1777</v>
      </c>
      <c r="G117" s="22" t="s">
        <v>1796</v>
      </c>
      <c r="H117" s="22">
        <v>58059.3769245601</v>
      </c>
      <c r="I117" s="24">
        <f>'EVM CPZ List'!$D117*'EVM CPZ List'!$C117</f>
        <v>32.329645410089384</v>
      </c>
      <c r="J117" s="25">
        <f>INDEX('Pivot of Risk Data'!A:A,MATCH('EVM CPZ List'!$B117,'Pivot of Risk Data'!B:B,0),1)</f>
        <v>116</v>
      </c>
      <c r="K117" s="22">
        <f>0.000621371*'EVM CPZ List'!$H117</f>
        <v>36.076413098990834</v>
      </c>
      <c r="L117" s="22">
        <f>L116+'EVM CPZ List'!$K117</f>
        <v>1335.9844676952648</v>
      </c>
      <c r="M117" s="22">
        <f>M116-'EVM CPZ List'!$I117</f>
        <v>3451.4298854564745</v>
      </c>
      <c r="N117" s="7" t="e">
        <f>INDEX('2021 Certified EVM Plan'!G:G,MATCH(B117,'2021 Certified EVM Plan'!E:E,0))</f>
        <v>#N/A</v>
      </c>
      <c r="O117" s="7" t="e">
        <f>INDEX('2021 Certified EVM Plan'!M:M,MATCH(B117,'2021 Certified EVM Plan'!E:E,0))</f>
        <v>#N/A</v>
      </c>
      <c r="P117" s="7">
        <f t="shared" si="1"/>
        <v>1</v>
      </c>
      <c r="Q117" s="26" t="e">
        <f>IF(INDEX('2021 Certified EVM Plan'!H:H,MATCH(B117,'2021 Certified EVM Plan'!E:E,0))=1,M117,#N/A)</f>
        <v>#N/A</v>
      </c>
      <c r="R117" s="26" t="e">
        <f>IF(INDEX('2021 Certified EVM Plan'!J:J,MATCH(B117,'2021 Certified EVM Plan'!E:E,0))=1,M117,#N/A)</f>
        <v>#N/A</v>
      </c>
      <c r="S117" s="26" t="e">
        <f>IF(INDEX('2021 Certified EVM Plan'!K:K,MATCH(B117,'2021 Certified EVM Plan'!E:E,0))=1,M117,#N/A)</f>
        <v>#N/A</v>
      </c>
    </row>
    <row r="118" spans="1:19" x14ac:dyDescent="0.25">
      <c r="A118" s="22" t="s">
        <v>1672</v>
      </c>
      <c r="B118" s="22">
        <v>1458</v>
      </c>
      <c r="C118" s="22">
        <v>151</v>
      </c>
      <c r="D118" s="23">
        <v>0.100038262882719</v>
      </c>
      <c r="E118" s="22">
        <v>254151101</v>
      </c>
      <c r="F118" s="22" t="s">
        <v>1762</v>
      </c>
      <c r="G118" s="22" t="s">
        <v>1763</v>
      </c>
      <c r="H118" s="22">
        <v>29094.1651750192</v>
      </c>
      <c r="I118" s="24">
        <f>'EVM CPZ List'!$D118*'EVM CPZ List'!$C118</f>
        <v>15.105777695290568</v>
      </c>
      <c r="J118" s="25">
        <f>INDEX('Pivot of Risk Data'!A:A,MATCH('EVM CPZ List'!$B118,'Pivot of Risk Data'!B:B,0),1)</f>
        <v>117</v>
      </c>
      <c r="K118" s="22">
        <f>0.000621371*'EVM CPZ List'!$H118</f>
        <v>18.078270508966856</v>
      </c>
      <c r="L118" s="22">
        <f>L117+'EVM CPZ List'!$K118</f>
        <v>1354.0627382042317</v>
      </c>
      <c r="M118" s="22">
        <f>M117-'EVM CPZ List'!$I118</f>
        <v>3436.3241077611838</v>
      </c>
      <c r="N118" s="7" t="e">
        <f>INDEX('2021 Certified EVM Plan'!G:G,MATCH(B118,'2021 Certified EVM Plan'!E:E,0))</f>
        <v>#N/A</v>
      </c>
      <c r="O118" s="7" t="e">
        <f>INDEX('2021 Certified EVM Plan'!M:M,MATCH(B118,'2021 Certified EVM Plan'!E:E,0))</f>
        <v>#N/A</v>
      </c>
      <c r="P118" s="7">
        <f t="shared" si="1"/>
        <v>1</v>
      </c>
      <c r="Q118" s="26" t="e">
        <f>IF(INDEX('2021 Certified EVM Plan'!H:H,MATCH(B118,'2021 Certified EVM Plan'!E:E,0))=1,M118,#N/A)</f>
        <v>#N/A</v>
      </c>
      <c r="R118" s="26" t="e">
        <f>IF(INDEX('2021 Certified EVM Plan'!J:J,MATCH(B118,'2021 Certified EVM Plan'!E:E,0))=1,M118,#N/A)</f>
        <v>#N/A</v>
      </c>
      <c r="S118" s="26" t="e">
        <f>IF(INDEX('2021 Certified EVM Plan'!K:K,MATCH(B118,'2021 Certified EVM Plan'!E:E,0))=1,M118,#N/A)</f>
        <v>#N/A</v>
      </c>
    </row>
    <row r="119" spans="1:19" x14ac:dyDescent="0.25">
      <c r="A119" s="22" t="s">
        <v>1672</v>
      </c>
      <c r="B119" s="22">
        <v>167</v>
      </c>
      <c r="C119" s="22">
        <v>102</v>
      </c>
      <c r="D119" s="23">
        <v>9.8377688076866407E-2</v>
      </c>
      <c r="E119" s="22">
        <v>163231101</v>
      </c>
      <c r="F119" s="22" t="s">
        <v>1681</v>
      </c>
      <c r="G119" s="22" t="s">
        <v>1696</v>
      </c>
      <c r="H119" s="22">
        <v>28150.151338081901</v>
      </c>
      <c r="I119" s="24">
        <f>'EVM CPZ List'!$D119*'EVM CPZ List'!$C119</f>
        <v>10.034524183840373</v>
      </c>
      <c r="J119" s="25">
        <f>INDEX('Pivot of Risk Data'!A:A,MATCH('EVM CPZ List'!$B119,'Pivot of Risk Data'!B:B,0),1)</f>
        <v>118</v>
      </c>
      <c r="K119" s="22">
        <f>0.000621371*'EVM CPZ List'!$H119</f>
        <v>17.49168768709529</v>
      </c>
      <c r="L119" s="22">
        <f>L118+'EVM CPZ List'!$K119</f>
        <v>1371.5544258913269</v>
      </c>
      <c r="M119" s="22">
        <f>M118-'EVM CPZ List'!$I119</f>
        <v>3426.2895835773434</v>
      </c>
      <c r="N119" s="7" t="e">
        <f>INDEX('2021 Certified EVM Plan'!G:G,MATCH(B119,'2021 Certified EVM Plan'!E:E,0))</f>
        <v>#N/A</v>
      </c>
      <c r="O119" s="7" t="e">
        <f>INDEX('2021 Certified EVM Plan'!M:M,MATCH(B119,'2021 Certified EVM Plan'!E:E,0))</f>
        <v>#N/A</v>
      </c>
      <c r="P119" s="7">
        <f t="shared" si="1"/>
        <v>1</v>
      </c>
      <c r="Q119" s="26" t="e">
        <f>IF(INDEX('2021 Certified EVM Plan'!H:H,MATCH(B119,'2021 Certified EVM Plan'!E:E,0))=1,M119,#N/A)</f>
        <v>#N/A</v>
      </c>
      <c r="R119" s="26" t="e">
        <f>IF(INDEX('2021 Certified EVM Plan'!J:J,MATCH(B119,'2021 Certified EVM Plan'!E:E,0))=1,M119,#N/A)</f>
        <v>#N/A</v>
      </c>
      <c r="S119" s="26" t="e">
        <f>IF(INDEX('2021 Certified EVM Plan'!K:K,MATCH(B119,'2021 Certified EVM Plan'!E:E,0))=1,M119,#N/A)</f>
        <v>#N/A</v>
      </c>
    </row>
    <row r="120" spans="1:19" x14ac:dyDescent="0.25">
      <c r="A120" s="22" t="s">
        <v>1672</v>
      </c>
      <c r="B120" s="22">
        <v>4692</v>
      </c>
      <c r="C120" s="22">
        <v>183</v>
      </c>
      <c r="D120" s="23">
        <v>9.81646830115427E-2</v>
      </c>
      <c r="E120" s="22">
        <v>254421103</v>
      </c>
      <c r="F120" s="22" t="s">
        <v>1804</v>
      </c>
      <c r="G120" s="22" t="s">
        <v>1805</v>
      </c>
      <c r="H120" s="22">
        <v>27690.745376497998</v>
      </c>
      <c r="I120" s="24">
        <f>'EVM CPZ List'!$D120*'EVM CPZ List'!$C120</f>
        <v>17.964136991112316</v>
      </c>
      <c r="J120" s="25">
        <f>INDEX('Pivot of Risk Data'!A:A,MATCH('EVM CPZ List'!$B120,'Pivot of Risk Data'!B:B,0),1)</f>
        <v>119</v>
      </c>
      <c r="K120" s="22">
        <f>0.000621371*'EVM CPZ List'!$H120</f>
        <v>17.206226145339937</v>
      </c>
      <c r="L120" s="22">
        <f>L119+'EVM CPZ List'!$K120</f>
        <v>1388.7606520366669</v>
      </c>
      <c r="M120" s="22">
        <f>M119-'EVM CPZ List'!$I120</f>
        <v>3408.325446586231</v>
      </c>
      <c r="N120" s="7">
        <f>INDEX('2021 Certified EVM Plan'!G:G,MATCH(B120,'2021 Certified EVM Plan'!E:E,0))</f>
        <v>13.875568181818183</v>
      </c>
      <c r="O120" s="7">
        <f>INDEX('2021 Certified EVM Plan'!M:M,MATCH(B120,'2021 Certified EVM Plan'!E:E,0))</f>
        <v>16.765475196237777</v>
      </c>
      <c r="P120" s="7">
        <f t="shared" si="1"/>
        <v>1</v>
      </c>
      <c r="Q120" s="26">
        <f>IF(INDEX('2021 Certified EVM Plan'!H:H,MATCH(B120,'2021 Certified EVM Plan'!E:E,0))=1,M120,#N/A)</f>
        <v>3408.325446586231</v>
      </c>
      <c r="R120" s="26" t="e">
        <f>IF(INDEX('2021 Certified EVM Plan'!J:J,MATCH(B120,'2021 Certified EVM Plan'!E:E,0))=1,M120,#N/A)</f>
        <v>#N/A</v>
      </c>
      <c r="S120" s="26" t="e">
        <f>IF(INDEX('2021 Certified EVM Plan'!K:K,MATCH(B120,'2021 Certified EVM Plan'!E:E,0))=1,M120,#N/A)</f>
        <v>#N/A</v>
      </c>
    </row>
    <row r="121" spans="1:19" x14ac:dyDescent="0.25">
      <c r="A121" s="22" t="s">
        <v>964</v>
      </c>
      <c r="B121" s="22">
        <v>4752</v>
      </c>
      <c r="C121" s="22">
        <v>64</v>
      </c>
      <c r="D121" s="23">
        <v>9.8138614293494797E-2</v>
      </c>
      <c r="E121" s="22">
        <v>43211101</v>
      </c>
      <c r="F121" s="22" t="s">
        <v>1436</v>
      </c>
      <c r="G121" s="22" t="s">
        <v>1560</v>
      </c>
      <c r="H121" s="22">
        <v>9794.4644952414492</v>
      </c>
      <c r="I121" s="24">
        <f>'EVM CPZ List'!$D121*'EVM CPZ List'!$C121</f>
        <v>6.280871314783667</v>
      </c>
      <c r="J121" s="25">
        <f>INDEX('Pivot of Risk Data'!A:A,MATCH('EVM CPZ List'!$B121,'Pivot of Risk Data'!B:B,0),1)</f>
        <v>120</v>
      </c>
      <c r="K121" s="22">
        <f>0.000621371*'EVM CPZ List'!$H121</f>
        <v>6.0859961978726744</v>
      </c>
      <c r="L121" s="22">
        <f>L120+'EVM CPZ List'!$K121</f>
        <v>1394.8466482345395</v>
      </c>
      <c r="M121" s="22">
        <f>M120-'EVM CPZ List'!$I121</f>
        <v>3402.0445752714472</v>
      </c>
      <c r="N121" s="7" t="e">
        <f>INDEX('2021 Certified EVM Plan'!G:G,MATCH(B121,'2021 Certified EVM Plan'!E:E,0))</f>
        <v>#N/A</v>
      </c>
      <c r="O121" s="7" t="e">
        <f>INDEX('2021 Certified EVM Plan'!M:M,MATCH(B121,'2021 Certified EVM Plan'!E:E,0))</f>
        <v>#N/A</v>
      </c>
      <c r="P121" s="7">
        <f t="shared" si="1"/>
        <v>1</v>
      </c>
      <c r="Q121" s="26" t="e">
        <f>IF(INDEX('2021 Certified EVM Plan'!H:H,MATCH(B121,'2021 Certified EVM Plan'!E:E,0))=1,M121,#N/A)</f>
        <v>#N/A</v>
      </c>
      <c r="R121" s="26" t="e">
        <f>IF(INDEX('2021 Certified EVM Plan'!J:J,MATCH(B121,'2021 Certified EVM Plan'!E:E,0))=1,M121,#N/A)</f>
        <v>#N/A</v>
      </c>
      <c r="S121" s="26" t="e">
        <f>IF(INDEX('2021 Certified EVM Plan'!K:K,MATCH(B121,'2021 Certified EVM Plan'!E:E,0))=1,M121,#N/A)</f>
        <v>#N/A</v>
      </c>
    </row>
    <row r="122" spans="1:19" x14ac:dyDescent="0.25">
      <c r="A122" s="22" t="s">
        <v>539</v>
      </c>
      <c r="B122" s="22">
        <v>2349</v>
      </c>
      <c r="C122" s="22">
        <v>51</v>
      </c>
      <c r="D122" s="23">
        <v>9.7360855883526706E-2</v>
      </c>
      <c r="E122" s="22">
        <v>102911109</v>
      </c>
      <c r="F122" s="22" t="s">
        <v>609</v>
      </c>
      <c r="G122" s="22" t="s">
        <v>676</v>
      </c>
      <c r="H122" s="22">
        <v>5746.31270611729</v>
      </c>
      <c r="I122" s="24">
        <f>'EVM CPZ List'!$D122*'EVM CPZ List'!$C122</f>
        <v>4.9654036500598622</v>
      </c>
      <c r="J122" s="25">
        <f>INDEX('Pivot of Risk Data'!A:A,MATCH('EVM CPZ List'!$B122,'Pivot of Risk Data'!B:B,0),1)</f>
        <v>121</v>
      </c>
      <c r="K122" s="22">
        <f>0.000621371*'EVM CPZ List'!$H122</f>
        <v>3.5705920725128069</v>
      </c>
      <c r="L122" s="22">
        <f>L121+'EVM CPZ List'!$K122</f>
        <v>1398.4172403070525</v>
      </c>
      <c r="M122" s="22">
        <f>M121-'EVM CPZ List'!$I122</f>
        <v>3397.0791716213876</v>
      </c>
      <c r="N122" s="7" t="e">
        <f>INDEX('2021 Certified EVM Plan'!G:G,MATCH(B122,'2021 Certified EVM Plan'!E:E,0))</f>
        <v>#N/A</v>
      </c>
      <c r="O122" s="7" t="e">
        <f>INDEX('2021 Certified EVM Plan'!M:M,MATCH(B122,'2021 Certified EVM Plan'!E:E,0))</f>
        <v>#N/A</v>
      </c>
      <c r="P122" s="7">
        <f t="shared" si="1"/>
        <v>1</v>
      </c>
      <c r="Q122" s="26" t="e">
        <f>IF(INDEX('2021 Certified EVM Plan'!H:H,MATCH(B122,'2021 Certified EVM Plan'!E:E,0))=1,M122,#N/A)</f>
        <v>#N/A</v>
      </c>
      <c r="R122" s="26" t="e">
        <f>IF(INDEX('2021 Certified EVM Plan'!J:J,MATCH(B122,'2021 Certified EVM Plan'!E:E,0))=1,M122,#N/A)</f>
        <v>#N/A</v>
      </c>
      <c r="S122" s="26" t="e">
        <f>IF(INDEX('2021 Certified EVM Plan'!K:K,MATCH(B122,'2021 Certified EVM Plan'!E:E,0))=1,M122,#N/A)</f>
        <v>#N/A</v>
      </c>
    </row>
    <row r="123" spans="1:19" x14ac:dyDescent="0.25">
      <c r="A123" s="22" t="s">
        <v>8</v>
      </c>
      <c r="B123" s="22">
        <v>8695</v>
      </c>
      <c r="C123" s="22">
        <v>25</v>
      </c>
      <c r="D123" s="23">
        <v>9.6932421174548103E-2</v>
      </c>
      <c r="E123" s="22">
        <v>152921101</v>
      </c>
      <c r="F123" s="22" t="s">
        <v>175</v>
      </c>
      <c r="G123" s="22" t="s">
        <v>176</v>
      </c>
      <c r="H123" s="22">
        <v>3005.3172043969498</v>
      </c>
      <c r="I123" s="24">
        <f>'EVM CPZ List'!$D123*'EVM CPZ List'!$C123</f>
        <v>2.4233105293637025</v>
      </c>
      <c r="J123" s="25">
        <f>INDEX('Pivot of Risk Data'!A:A,MATCH('EVM CPZ List'!$B123,'Pivot of Risk Data'!B:B,0),1)</f>
        <v>122</v>
      </c>
      <c r="K123" s="22">
        <f>0.000621371*'EVM CPZ List'!$H123</f>
        <v>1.8674169566133372</v>
      </c>
      <c r="L123" s="22">
        <f>L122+'EVM CPZ List'!$K123</f>
        <v>1400.2846572636658</v>
      </c>
      <c r="M123" s="22">
        <f>M122-'EVM CPZ List'!$I123</f>
        <v>3394.6558610920238</v>
      </c>
      <c r="N123" s="7" t="e">
        <f>INDEX('2021 Certified EVM Plan'!G:G,MATCH(B123,'2021 Certified EVM Plan'!E:E,0))</f>
        <v>#N/A</v>
      </c>
      <c r="O123" s="7" t="e">
        <f>INDEX('2021 Certified EVM Plan'!M:M,MATCH(B123,'2021 Certified EVM Plan'!E:E,0))</f>
        <v>#N/A</v>
      </c>
      <c r="P123" s="7">
        <f t="shared" si="1"/>
        <v>1</v>
      </c>
      <c r="Q123" s="26" t="e">
        <f>IF(INDEX('2021 Certified EVM Plan'!H:H,MATCH(B123,'2021 Certified EVM Plan'!E:E,0))=1,M123,#N/A)</f>
        <v>#N/A</v>
      </c>
      <c r="R123" s="26" t="e">
        <f>IF(INDEX('2021 Certified EVM Plan'!J:J,MATCH(B123,'2021 Certified EVM Plan'!E:E,0))=1,M123,#N/A)</f>
        <v>#N/A</v>
      </c>
      <c r="S123" s="26" t="e">
        <f>IF(INDEX('2021 Certified EVM Plan'!K:K,MATCH(B123,'2021 Certified EVM Plan'!E:E,0))=1,M123,#N/A)</f>
        <v>#N/A</v>
      </c>
    </row>
    <row r="124" spans="1:19" x14ac:dyDescent="0.25">
      <c r="A124" s="22" t="s">
        <v>539</v>
      </c>
      <c r="B124" s="22">
        <v>5352</v>
      </c>
      <c r="C124" s="22">
        <v>92</v>
      </c>
      <c r="D124" s="23">
        <v>9.6528805103703499E-2</v>
      </c>
      <c r="E124" s="22">
        <v>103571105</v>
      </c>
      <c r="F124" s="22" t="s">
        <v>710</v>
      </c>
      <c r="G124" s="22" t="s">
        <v>711</v>
      </c>
      <c r="H124" s="22">
        <v>27372.484855935199</v>
      </c>
      <c r="I124" s="24">
        <f>'EVM CPZ List'!$D124*'EVM CPZ List'!$C124</f>
        <v>8.8806500695407227</v>
      </c>
      <c r="J124" s="25">
        <f>INDEX('Pivot of Risk Data'!A:A,MATCH('EVM CPZ List'!$B124,'Pivot of Risk Data'!B:B,0),1)</f>
        <v>123</v>
      </c>
      <c r="K124" s="22">
        <f>0.000621371*'EVM CPZ List'!$H124</f>
        <v>17.008468287417312</v>
      </c>
      <c r="L124" s="22">
        <f>L123+'EVM CPZ List'!$K124</f>
        <v>1417.2931255510832</v>
      </c>
      <c r="M124" s="22">
        <f>M123-'EVM CPZ List'!$I124</f>
        <v>3385.7752110224828</v>
      </c>
      <c r="N124" s="7" t="e">
        <f>INDEX('2021 Certified EVM Plan'!G:G,MATCH(B124,'2021 Certified EVM Plan'!E:E,0))</f>
        <v>#N/A</v>
      </c>
      <c r="O124" s="7" t="e">
        <f>INDEX('2021 Certified EVM Plan'!M:M,MATCH(B124,'2021 Certified EVM Plan'!E:E,0))</f>
        <v>#N/A</v>
      </c>
      <c r="P124" s="7">
        <f t="shared" si="1"/>
        <v>1</v>
      </c>
      <c r="Q124" s="26" t="e">
        <f>IF(INDEX('2021 Certified EVM Plan'!H:H,MATCH(B124,'2021 Certified EVM Plan'!E:E,0))=1,M124,#N/A)</f>
        <v>#N/A</v>
      </c>
      <c r="R124" s="26" t="e">
        <f>IF(INDEX('2021 Certified EVM Plan'!J:J,MATCH(B124,'2021 Certified EVM Plan'!E:E,0))=1,M124,#N/A)</f>
        <v>#N/A</v>
      </c>
      <c r="S124" s="26" t="e">
        <f>IF(INDEX('2021 Certified EVM Plan'!K:K,MATCH(B124,'2021 Certified EVM Plan'!E:E,0))=1,M124,#N/A)</f>
        <v>#N/A</v>
      </c>
    </row>
    <row r="125" spans="1:19" x14ac:dyDescent="0.25">
      <c r="A125" s="22" t="s">
        <v>539</v>
      </c>
      <c r="B125" s="22">
        <v>7852</v>
      </c>
      <c r="C125" s="22">
        <v>29</v>
      </c>
      <c r="D125" s="23">
        <v>9.5618095169994602E-2</v>
      </c>
      <c r="E125" s="22">
        <v>102781101</v>
      </c>
      <c r="F125" s="22" t="s">
        <v>670</v>
      </c>
      <c r="G125" s="22" t="s">
        <v>860</v>
      </c>
      <c r="H125" s="22">
        <v>24592.812349879299</v>
      </c>
      <c r="I125" s="24">
        <f>'EVM CPZ List'!$D125*'EVM CPZ List'!$C125</f>
        <v>2.7729247599298437</v>
      </c>
      <c r="J125" s="25">
        <f>INDEX('Pivot of Risk Data'!A:A,MATCH('EVM CPZ List'!$B125,'Pivot of Risk Data'!B:B,0),1)</f>
        <v>124</v>
      </c>
      <c r="K125" s="22">
        <f>0.000621371*'EVM CPZ List'!$H125</f>
        <v>15.28126040265685</v>
      </c>
      <c r="L125" s="22">
        <f>L124+'EVM CPZ List'!$K125</f>
        <v>1432.5743859537401</v>
      </c>
      <c r="M125" s="22">
        <f>M124-'EVM CPZ List'!$I125</f>
        <v>3383.0022862625528</v>
      </c>
      <c r="N125" s="7" t="e">
        <f>INDEX('2021 Certified EVM Plan'!G:G,MATCH(B125,'2021 Certified EVM Plan'!E:E,0))</f>
        <v>#N/A</v>
      </c>
      <c r="O125" s="7" t="e">
        <f>INDEX('2021 Certified EVM Plan'!M:M,MATCH(B125,'2021 Certified EVM Plan'!E:E,0))</f>
        <v>#N/A</v>
      </c>
      <c r="P125" s="7">
        <f t="shared" si="1"/>
        <v>1</v>
      </c>
      <c r="Q125" s="26" t="e">
        <f>IF(INDEX('2021 Certified EVM Plan'!H:H,MATCH(B125,'2021 Certified EVM Plan'!E:E,0))=1,M125,#N/A)</f>
        <v>#N/A</v>
      </c>
      <c r="R125" s="26" t="e">
        <f>IF(INDEX('2021 Certified EVM Plan'!J:J,MATCH(B125,'2021 Certified EVM Plan'!E:E,0))=1,M125,#N/A)</f>
        <v>#N/A</v>
      </c>
      <c r="S125" s="26" t="e">
        <f>IF(INDEX('2021 Certified EVM Plan'!K:K,MATCH(B125,'2021 Certified EVM Plan'!E:E,0))=1,M125,#N/A)</f>
        <v>#N/A</v>
      </c>
    </row>
    <row r="126" spans="1:19" x14ac:dyDescent="0.25">
      <c r="A126" s="22" t="s">
        <v>539</v>
      </c>
      <c r="B126" s="22">
        <v>7087</v>
      </c>
      <c r="C126" s="22">
        <v>43</v>
      </c>
      <c r="D126" s="23">
        <v>9.5516653304949795E-2</v>
      </c>
      <c r="E126" s="22">
        <v>103521103</v>
      </c>
      <c r="F126" s="22" t="s">
        <v>476</v>
      </c>
      <c r="G126" s="22" t="s">
        <v>598</v>
      </c>
      <c r="H126" s="22">
        <v>4346.4203495478596</v>
      </c>
      <c r="I126" s="24">
        <f>'EVM CPZ List'!$D126*'EVM CPZ List'!$C126</f>
        <v>4.1072160921128411</v>
      </c>
      <c r="J126" s="25">
        <f>INDEX('Pivot of Risk Data'!A:A,MATCH('EVM CPZ List'!$B126,'Pivot of Risk Data'!B:B,0),1)</f>
        <v>125</v>
      </c>
      <c r="K126" s="22">
        <f>0.000621371*'EVM CPZ List'!$H126</f>
        <v>2.7007395590189032</v>
      </c>
      <c r="L126" s="22">
        <f>L125+'EVM CPZ List'!$K126</f>
        <v>1435.2751255127591</v>
      </c>
      <c r="M126" s="22">
        <f>M125-'EVM CPZ List'!$I126</f>
        <v>3378.8950701704398</v>
      </c>
      <c r="N126" s="7" t="e">
        <f>INDEX('2021 Certified EVM Plan'!G:G,MATCH(B126,'2021 Certified EVM Plan'!E:E,0))</f>
        <v>#N/A</v>
      </c>
      <c r="O126" s="7" t="e">
        <f>INDEX('2021 Certified EVM Plan'!M:M,MATCH(B126,'2021 Certified EVM Plan'!E:E,0))</f>
        <v>#N/A</v>
      </c>
      <c r="P126" s="7">
        <f t="shared" si="1"/>
        <v>1</v>
      </c>
      <c r="Q126" s="26" t="e">
        <f>IF(INDEX('2021 Certified EVM Plan'!H:H,MATCH(B126,'2021 Certified EVM Plan'!E:E,0))=1,M126,#N/A)</f>
        <v>#N/A</v>
      </c>
      <c r="R126" s="26" t="e">
        <f>IF(INDEX('2021 Certified EVM Plan'!J:J,MATCH(B126,'2021 Certified EVM Plan'!E:E,0))=1,M126,#N/A)</f>
        <v>#N/A</v>
      </c>
      <c r="S126" s="26" t="e">
        <f>IF(INDEX('2021 Certified EVM Plan'!K:K,MATCH(B126,'2021 Certified EVM Plan'!E:E,0))=1,M126,#N/A)</f>
        <v>#N/A</v>
      </c>
    </row>
    <row r="127" spans="1:19" x14ac:dyDescent="0.25">
      <c r="A127" s="22" t="s">
        <v>539</v>
      </c>
      <c r="B127" s="22">
        <v>247</v>
      </c>
      <c r="C127" s="22">
        <v>166</v>
      </c>
      <c r="D127" s="23">
        <v>9.5331729222360995E-2</v>
      </c>
      <c r="E127" s="22">
        <v>103091102</v>
      </c>
      <c r="F127" s="22" t="s">
        <v>627</v>
      </c>
      <c r="G127" s="22" t="s">
        <v>687</v>
      </c>
      <c r="H127" s="22">
        <v>32088.860592294001</v>
      </c>
      <c r="I127" s="24">
        <f>'EVM CPZ List'!$D127*'EVM CPZ List'!$C127</f>
        <v>15.825067050911926</v>
      </c>
      <c r="J127" s="25">
        <f>INDEX('Pivot of Risk Data'!A:A,MATCH('EVM CPZ List'!$B127,'Pivot of Risk Data'!B:B,0),1)</f>
        <v>126</v>
      </c>
      <c r="K127" s="22">
        <f>0.000621371*'EVM CPZ List'!$H127</f>
        <v>19.939087395094315</v>
      </c>
      <c r="L127" s="22">
        <f>L126+'EVM CPZ List'!$K127</f>
        <v>1455.2142129078534</v>
      </c>
      <c r="M127" s="22">
        <f>M126-'EVM CPZ List'!$I127</f>
        <v>3363.0700031195279</v>
      </c>
      <c r="N127" s="7" t="e">
        <f>INDEX('2021 Certified EVM Plan'!G:G,MATCH(B127,'2021 Certified EVM Plan'!E:E,0))</f>
        <v>#N/A</v>
      </c>
      <c r="O127" s="7" t="e">
        <f>INDEX('2021 Certified EVM Plan'!M:M,MATCH(B127,'2021 Certified EVM Plan'!E:E,0))</f>
        <v>#N/A</v>
      </c>
      <c r="P127" s="7">
        <f t="shared" si="1"/>
        <v>1</v>
      </c>
      <c r="Q127" s="26" t="e">
        <f>IF(INDEX('2021 Certified EVM Plan'!H:H,MATCH(B127,'2021 Certified EVM Plan'!E:E,0))=1,M127,#N/A)</f>
        <v>#N/A</v>
      </c>
      <c r="R127" s="26" t="e">
        <f>IF(INDEX('2021 Certified EVM Plan'!J:J,MATCH(B127,'2021 Certified EVM Plan'!E:E,0))=1,M127,#N/A)</f>
        <v>#N/A</v>
      </c>
      <c r="S127" s="26" t="e">
        <f>IF(INDEX('2021 Certified EVM Plan'!K:K,MATCH(B127,'2021 Certified EVM Plan'!E:E,0))=1,M127,#N/A)</f>
        <v>#N/A</v>
      </c>
    </row>
    <row r="128" spans="1:19" x14ac:dyDescent="0.25">
      <c r="A128" s="22" t="s">
        <v>964</v>
      </c>
      <c r="B128" s="22">
        <v>7841</v>
      </c>
      <c r="C128" s="22">
        <v>38</v>
      </c>
      <c r="D128" s="23">
        <v>9.4821179306087799E-2</v>
      </c>
      <c r="E128" s="22">
        <v>42141102</v>
      </c>
      <c r="F128" s="22" t="s">
        <v>1580</v>
      </c>
      <c r="G128" s="22" t="s">
        <v>1581</v>
      </c>
      <c r="H128" s="22">
        <v>5254.2064198809203</v>
      </c>
      <c r="I128" s="24">
        <f>'EVM CPZ List'!$D128*'EVM CPZ List'!$C128</f>
        <v>3.6032048136313364</v>
      </c>
      <c r="J128" s="25">
        <f>INDEX('Pivot of Risk Data'!A:A,MATCH('EVM CPZ List'!$B128,'Pivot of Risk Data'!B:B,0),1)</f>
        <v>127</v>
      </c>
      <c r="K128" s="22">
        <f>0.000621371*'EVM CPZ List'!$H128</f>
        <v>3.2648114973278273</v>
      </c>
      <c r="L128" s="22">
        <f>L127+'EVM CPZ List'!$K128</f>
        <v>1458.4790244051812</v>
      </c>
      <c r="M128" s="22">
        <f>M127-'EVM CPZ List'!$I128</f>
        <v>3359.4667983058966</v>
      </c>
      <c r="N128" s="7" t="e">
        <f>INDEX('2021 Certified EVM Plan'!G:G,MATCH(B128,'2021 Certified EVM Plan'!E:E,0))</f>
        <v>#N/A</v>
      </c>
      <c r="O128" s="7" t="e">
        <f>INDEX('2021 Certified EVM Plan'!M:M,MATCH(B128,'2021 Certified EVM Plan'!E:E,0))</f>
        <v>#N/A</v>
      </c>
      <c r="P128" s="7">
        <f t="shared" si="1"/>
        <v>1</v>
      </c>
      <c r="Q128" s="26" t="e">
        <f>IF(INDEX('2021 Certified EVM Plan'!H:H,MATCH(B128,'2021 Certified EVM Plan'!E:E,0))=1,M128,#N/A)</f>
        <v>#N/A</v>
      </c>
      <c r="R128" s="26" t="e">
        <f>IF(INDEX('2021 Certified EVM Plan'!J:J,MATCH(B128,'2021 Certified EVM Plan'!E:E,0))=1,M128,#N/A)</f>
        <v>#N/A</v>
      </c>
      <c r="S128" s="26" t="e">
        <f>IF(INDEX('2021 Certified EVM Plan'!K:K,MATCH(B128,'2021 Certified EVM Plan'!E:E,0))=1,M128,#N/A)</f>
        <v>#N/A</v>
      </c>
    </row>
    <row r="129" spans="1:19" x14ac:dyDescent="0.25">
      <c r="A129" s="22" t="s">
        <v>8</v>
      </c>
      <c r="B129" s="22">
        <v>7750</v>
      </c>
      <c r="C129" s="22">
        <v>4</v>
      </c>
      <c r="D129" s="23">
        <v>9.4696349214480197E-2</v>
      </c>
      <c r="E129" s="22">
        <v>153612109</v>
      </c>
      <c r="F129" s="22" t="s">
        <v>351</v>
      </c>
      <c r="G129" s="22" t="s">
        <v>485</v>
      </c>
      <c r="H129" s="22">
        <v>1633.6693387953301</v>
      </c>
      <c r="I129" s="24">
        <f>'EVM CPZ List'!$D129*'EVM CPZ List'!$C129</f>
        <v>0.37878539685792079</v>
      </c>
      <c r="J129" s="25">
        <f>INDEX('Pivot of Risk Data'!A:A,MATCH('EVM CPZ List'!$B129,'Pivot of Risk Data'!B:B,0),1)</f>
        <v>128</v>
      </c>
      <c r="K129" s="22">
        <f>0.000621371*'EVM CPZ List'!$H129</f>
        <v>1.015114750716593</v>
      </c>
      <c r="L129" s="22">
        <f>L128+'EVM CPZ List'!$K129</f>
        <v>1459.4941391558978</v>
      </c>
      <c r="M129" s="22">
        <f>M128-'EVM CPZ List'!$I129</f>
        <v>3359.0880129090388</v>
      </c>
      <c r="N129" s="7" t="e">
        <f>INDEX('2021 Certified EVM Plan'!G:G,MATCH(B129,'2021 Certified EVM Plan'!E:E,0))</f>
        <v>#N/A</v>
      </c>
      <c r="O129" s="7" t="e">
        <f>INDEX('2021 Certified EVM Plan'!M:M,MATCH(B129,'2021 Certified EVM Plan'!E:E,0))</f>
        <v>#N/A</v>
      </c>
      <c r="P129" s="7">
        <f t="shared" si="1"/>
        <v>1</v>
      </c>
      <c r="Q129" s="26" t="e">
        <f>IF(INDEX('2021 Certified EVM Plan'!H:H,MATCH(B129,'2021 Certified EVM Plan'!E:E,0))=1,M129,#N/A)</f>
        <v>#N/A</v>
      </c>
      <c r="R129" s="26" t="e">
        <f>IF(INDEX('2021 Certified EVM Plan'!J:J,MATCH(B129,'2021 Certified EVM Plan'!E:E,0))=1,M129,#N/A)</f>
        <v>#N/A</v>
      </c>
      <c r="S129" s="26" t="e">
        <f>IF(INDEX('2021 Certified EVM Plan'!K:K,MATCH(B129,'2021 Certified EVM Plan'!E:E,0))=1,M129,#N/A)</f>
        <v>#N/A</v>
      </c>
    </row>
    <row r="130" spans="1:19" x14ac:dyDescent="0.25">
      <c r="A130" s="22" t="s">
        <v>539</v>
      </c>
      <c r="B130" s="22">
        <v>2668</v>
      </c>
      <c r="C130" s="22">
        <v>55</v>
      </c>
      <c r="D130" s="23">
        <v>9.4585593684879704E-2</v>
      </c>
      <c r="E130" s="22">
        <v>102781101</v>
      </c>
      <c r="F130" s="22" t="s">
        <v>670</v>
      </c>
      <c r="G130" s="22" t="s">
        <v>832</v>
      </c>
      <c r="H130" s="22">
        <v>15414.1675003988</v>
      </c>
      <c r="I130" s="24">
        <f>'EVM CPZ List'!$D130*'EVM CPZ List'!$C130</f>
        <v>5.2022076526683838</v>
      </c>
      <c r="J130" s="25">
        <f>INDEX('Pivot of Risk Data'!A:A,MATCH('EVM CPZ List'!$B130,'Pivot of Risk Data'!B:B,0),1)</f>
        <v>129</v>
      </c>
      <c r="K130" s="22">
        <f>0.000621371*'EVM CPZ List'!$H130</f>
        <v>9.5779166738903037</v>
      </c>
      <c r="L130" s="22">
        <f>L129+'EVM CPZ List'!$K130</f>
        <v>1469.072055829788</v>
      </c>
      <c r="M130" s="22">
        <f>M129-'EVM CPZ List'!$I130</f>
        <v>3353.8858052563705</v>
      </c>
      <c r="N130" s="7" t="e">
        <f>INDEX('2021 Certified EVM Plan'!G:G,MATCH(B130,'2021 Certified EVM Plan'!E:E,0))</f>
        <v>#N/A</v>
      </c>
      <c r="O130" s="7" t="e">
        <f>INDEX('2021 Certified EVM Plan'!M:M,MATCH(B130,'2021 Certified EVM Plan'!E:E,0))</f>
        <v>#N/A</v>
      </c>
      <c r="P130" s="7">
        <f t="shared" ref="P130:P193" si="2">COUNTIF(B:B,B130)</f>
        <v>1</v>
      </c>
      <c r="Q130" s="26" t="e">
        <f>IF(INDEX('2021 Certified EVM Plan'!H:H,MATCH(B130,'2021 Certified EVM Plan'!E:E,0))=1,M130,#N/A)</f>
        <v>#N/A</v>
      </c>
      <c r="R130" s="26" t="e">
        <f>IF(INDEX('2021 Certified EVM Plan'!J:J,MATCH(B130,'2021 Certified EVM Plan'!E:E,0))=1,M130,#N/A)</f>
        <v>#N/A</v>
      </c>
      <c r="S130" s="26" t="e">
        <f>IF(INDEX('2021 Certified EVM Plan'!K:K,MATCH(B130,'2021 Certified EVM Plan'!E:E,0))=1,M130,#N/A)</f>
        <v>#N/A</v>
      </c>
    </row>
    <row r="131" spans="1:19" x14ac:dyDescent="0.25">
      <c r="A131" s="22" t="s">
        <v>1672</v>
      </c>
      <c r="B131" s="22">
        <v>2050</v>
      </c>
      <c r="C131" s="22">
        <v>133</v>
      </c>
      <c r="D131" s="23">
        <v>9.4563996639265804E-2</v>
      </c>
      <c r="E131" s="22">
        <v>254432103</v>
      </c>
      <c r="F131" s="22" t="s">
        <v>1733</v>
      </c>
      <c r="G131" s="22" t="s">
        <v>1734</v>
      </c>
      <c r="H131" s="22">
        <v>25953.202933451099</v>
      </c>
      <c r="I131" s="24">
        <f>'EVM CPZ List'!$D131*'EVM CPZ List'!$C131</f>
        <v>12.577011553022352</v>
      </c>
      <c r="J131" s="25">
        <f>INDEX('Pivot of Risk Data'!A:A,MATCH('EVM CPZ List'!$B131,'Pivot of Risk Data'!B:B,0),1)</f>
        <v>130</v>
      </c>
      <c r="K131" s="22">
        <f>0.000621371*'EVM CPZ List'!$H131</f>
        <v>16.126567659961442</v>
      </c>
      <c r="L131" s="22">
        <f>L130+'EVM CPZ List'!$K131</f>
        <v>1485.1986234897495</v>
      </c>
      <c r="M131" s="22">
        <f>M130-'EVM CPZ List'!$I131</f>
        <v>3341.3087937033483</v>
      </c>
      <c r="N131" s="7" t="e">
        <f>INDEX('2021 Certified EVM Plan'!G:G,MATCH(B131,'2021 Certified EVM Plan'!E:E,0))</f>
        <v>#N/A</v>
      </c>
      <c r="O131" s="7" t="e">
        <f>INDEX('2021 Certified EVM Plan'!M:M,MATCH(B131,'2021 Certified EVM Plan'!E:E,0))</f>
        <v>#N/A</v>
      </c>
      <c r="P131" s="7">
        <f t="shared" si="2"/>
        <v>1</v>
      </c>
      <c r="Q131" s="26" t="e">
        <f>IF(INDEX('2021 Certified EVM Plan'!H:H,MATCH(B131,'2021 Certified EVM Plan'!E:E,0))=1,M131,#N/A)</f>
        <v>#N/A</v>
      </c>
      <c r="R131" s="26" t="e">
        <f>IF(INDEX('2021 Certified EVM Plan'!J:J,MATCH(B131,'2021 Certified EVM Plan'!E:E,0))=1,M131,#N/A)</f>
        <v>#N/A</v>
      </c>
      <c r="S131" s="26" t="e">
        <f>IF(INDEX('2021 Certified EVM Plan'!K:K,MATCH(B131,'2021 Certified EVM Plan'!E:E,0))=1,M131,#N/A)</f>
        <v>#N/A</v>
      </c>
    </row>
    <row r="132" spans="1:19" x14ac:dyDescent="0.25">
      <c r="A132" s="22" t="s">
        <v>1672</v>
      </c>
      <c r="B132" s="22">
        <v>912</v>
      </c>
      <c r="C132" s="22">
        <v>200</v>
      </c>
      <c r="D132" s="23">
        <v>9.3358823745049002E-2</v>
      </c>
      <c r="E132" s="22">
        <v>162991101</v>
      </c>
      <c r="F132" s="22" t="s">
        <v>1777</v>
      </c>
      <c r="G132" s="22" t="s">
        <v>1821</v>
      </c>
      <c r="H132" s="22">
        <v>42004.221569163798</v>
      </c>
      <c r="I132" s="24">
        <f>'EVM CPZ List'!$D132*'EVM CPZ List'!$C132</f>
        <v>18.6717647490098</v>
      </c>
      <c r="J132" s="25">
        <f>INDEX('Pivot of Risk Data'!A:A,MATCH('EVM CPZ List'!$B132,'Pivot of Risk Data'!B:B,0),1)</f>
        <v>131</v>
      </c>
      <c r="K132" s="22">
        <f>0.000621371*'EVM CPZ List'!$H132</f>
        <v>26.10020516065288</v>
      </c>
      <c r="L132" s="22">
        <f>L131+'EVM CPZ List'!$K132</f>
        <v>1511.2988286504024</v>
      </c>
      <c r="M132" s="22">
        <f>M131-'EVM CPZ List'!$I132</f>
        <v>3322.6370289543383</v>
      </c>
      <c r="N132" s="7" t="e">
        <f>INDEX('2021 Certified EVM Plan'!G:G,MATCH(B132,'2021 Certified EVM Plan'!E:E,0))</f>
        <v>#N/A</v>
      </c>
      <c r="O132" s="7" t="e">
        <f>INDEX('2021 Certified EVM Plan'!M:M,MATCH(B132,'2021 Certified EVM Plan'!E:E,0))</f>
        <v>#N/A</v>
      </c>
      <c r="P132" s="7">
        <f t="shared" si="2"/>
        <v>1</v>
      </c>
      <c r="Q132" s="26" t="e">
        <f>IF(INDEX('2021 Certified EVM Plan'!H:H,MATCH(B132,'2021 Certified EVM Plan'!E:E,0))=1,M132,#N/A)</f>
        <v>#N/A</v>
      </c>
      <c r="R132" s="26" t="e">
        <f>IF(INDEX('2021 Certified EVM Plan'!J:J,MATCH(B132,'2021 Certified EVM Plan'!E:E,0))=1,M132,#N/A)</f>
        <v>#N/A</v>
      </c>
      <c r="S132" s="26" t="e">
        <f>IF(INDEX('2021 Certified EVM Plan'!K:K,MATCH(B132,'2021 Certified EVM Plan'!E:E,0))=1,M132,#N/A)</f>
        <v>#N/A</v>
      </c>
    </row>
    <row r="133" spans="1:19" x14ac:dyDescent="0.25">
      <c r="A133" s="22" t="s">
        <v>8</v>
      </c>
      <c r="B133" s="22">
        <v>6448</v>
      </c>
      <c r="C133" s="22">
        <v>16</v>
      </c>
      <c r="D133" s="23">
        <v>9.31638210398541E-2</v>
      </c>
      <c r="E133" s="22">
        <v>152582109</v>
      </c>
      <c r="F133" s="22" t="s">
        <v>327</v>
      </c>
      <c r="G133" s="22" t="s">
        <v>328</v>
      </c>
      <c r="H133" s="22">
        <v>3009.0839037495002</v>
      </c>
      <c r="I133" s="24">
        <f>'EVM CPZ List'!$D133*'EVM CPZ List'!$C133</f>
        <v>1.4906211366376656</v>
      </c>
      <c r="J133" s="25">
        <f>INDEX('Pivot of Risk Data'!A:A,MATCH('EVM CPZ List'!$B133,'Pivot of Risk Data'!B:B,0),1)</f>
        <v>132</v>
      </c>
      <c r="K133" s="22">
        <f>0.000621371*'EVM CPZ List'!$H133</f>
        <v>1.8697574743567307</v>
      </c>
      <c r="L133" s="22">
        <f>L132+'EVM CPZ List'!$K133</f>
        <v>1513.168586124759</v>
      </c>
      <c r="M133" s="22">
        <f>M132-'EVM CPZ List'!$I133</f>
        <v>3321.1464078177005</v>
      </c>
      <c r="N133" s="7" t="e">
        <f>INDEX('2021 Certified EVM Plan'!G:G,MATCH(B133,'2021 Certified EVM Plan'!E:E,0))</f>
        <v>#N/A</v>
      </c>
      <c r="O133" s="7" t="e">
        <f>INDEX('2021 Certified EVM Plan'!M:M,MATCH(B133,'2021 Certified EVM Plan'!E:E,0))</f>
        <v>#N/A</v>
      </c>
      <c r="P133" s="7">
        <f t="shared" si="2"/>
        <v>1</v>
      </c>
      <c r="Q133" s="26" t="e">
        <f>IF(INDEX('2021 Certified EVM Plan'!H:H,MATCH(B133,'2021 Certified EVM Plan'!E:E,0))=1,M133,#N/A)</f>
        <v>#N/A</v>
      </c>
      <c r="R133" s="26" t="e">
        <f>IF(INDEX('2021 Certified EVM Plan'!J:J,MATCH(B133,'2021 Certified EVM Plan'!E:E,0))=1,M133,#N/A)</f>
        <v>#N/A</v>
      </c>
      <c r="S133" s="26" t="e">
        <f>IF(INDEX('2021 Certified EVM Plan'!K:K,MATCH(B133,'2021 Certified EVM Plan'!E:E,0))=1,M133,#N/A)</f>
        <v>#N/A</v>
      </c>
    </row>
    <row r="134" spans="1:19" x14ac:dyDescent="0.25">
      <c r="A134" s="22" t="s">
        <v>539</v>
      </c>
      <c r="B134" s="22">
        <v>1486</v>
      </c>
      <c r="C134" s="22">
        <v>253</v>
      </c>
      <c r="D134" s="23">
        <v>9.2604179816165394E-2</v>
      </c>
      <c r="E134" s="22">
        <v>102911109</v>
      </c>
      <c r="F134" s="22" t="s">
        <v>609</v>
      </c>
      <c r="G134" s="22" t="s">
        <v>638</v>
      </c>
      <c r="H134" s="22">
        <v>34098.0677213913</v>
      </c>
      <c r="I134" s="24">
        <f>'EVM CPZ List'!$D134*'EVM CPZ List'!$C134</f>
        <v>23.428857493489843</v>
      </c>
      <c r="J134" s="25">
        <f>INDEX('Pivot of Risk Data'!A:A,MATCH('EVM CPZ List'!$B134,'Pivot of Risk Data'!B:B,0),1)</f>
        <v>133</v>
      </c>
      <c r="K134" s="22">
        <f>0.000621371*'EVM CPZ List'!$H134</f>
        <v>21.187550438108634</v>
      </c>
      <c r="L134" s="22">
        <f>L133+'EVM CPZ List'!$K134</f>
        <v>1534.3561365628677</v>
      </c>
      <c r="M134" s="22">
        <f>M133-'EVM CPZ List'!$I134</f>
        <v>3297.7175503242106</v>
      </c>
      <c r="N134" s="7">
        <f>INDEX('2021 Certified EVM Plan'!G:G,MATCH(B134,'2021 Certified EVM Plan'!E:E,0))</f>
        <v>21.145075757575761</v>
      </c>
      <c r="O134" s="7">
        <f>INDEX('2021 Certified EVM Plan'!M:M,MATCH(B134,'2021 Certified EVM Plan'!E:E,0))</f>
        <v>23.428857493489843</v>
      </c>
      <c r="P134" s="7">
        <f t="shared" si="2"/>
        <v>1</v>
      </c>
      <c r="Q134" s="26">
        <f>IF(INDEX('2021 Certified EVM Plan'!H:H,MATCH(B134,'2021 Certified EVM Plan'!E:E,0))=1,M134,#N/A)</f>
        <v>3297.7175503242106</v>
      </c>
      <c r="R134" s="26" t="e">
        <f>IF(INDEX('2021 Certified EVM Plan'!J:J,MATCH(B134,'2021 Certified EVM Plan'!E:E,0))=1,M134,#N/A)</f>
        <v>#N/A</v>
      </c>
      <c r="S134" s="26" t="e">
        <f>IF(INDEX('2021 Certified EVM Plan'!K:K,MATCH(B134,'2021 Certified EVM Plan'!E:E,0))=1,M134,#N/A)</f>
        <v>#N/A</v>
      </c>
    </row>
    <row r="135" spans="1:19" x14ac:dyDescent="0.25">
      <c r="A135" s="22" t="s">
        <v>539</v>
      </c>
      <c r="B135" s="22">
        <v>1206</v>
      </c>
      <c r="C135" s="22">
        <v>3</v>
      </c>
      <c r="D135" s="23">
        <v>9.2310489600804499E-2</v>
      </c>
      <c r="E135" s="22">
        <v>103541103</v>
      </c>
      <c r="F135" s="22" t="s">
        <v>809</v>
      </c>
      <c r="G135" s="22" t="s">
        <v>905</v>
      </c>
      <c r="H135" s="22">
        <v>126.60174409860799</v>
      </c>
      <c r="I135" s="24">
        <f>'EVM CPZ List'!$D135*'EVM CPZ List'!$C135</f>
        <v>0.27693146880241348</v>
      </c>
      <c r="J135" s="25">
        <f>INDEX('Pivot of Risk Data'!A:A,MATCH('EVM CPZ List'!$B135,'Pivot of Risk Data'!B:B,0),1)</f>
        <v>134</v>
      </c>
      <c r="K135" s="22">
        <f>0.000621371*'EVM CPZ List'!$H135</f>
        <v>7.8666652332296153E-2</v>
      </c>
      <c r="L135" s="22">
        <f>L134+'EVM CPZ List'!$K135</f>
        <v>1534.4348032152</v>
      </c>
      <c r="M135" s="22">
        <f>M134-'EVM CPZ List'!$I135</f>
        <v>3297.440618855408</v>
      </c>
      <c r="N135" s="7" t="e">
        <f>INDEX('2021 Certified EVM Plan'!G:G,MATCH(B135,'2021 Certified EVM Plan'!E:E,0))</f>
        <v>#N/A</v>
      </c>
      <c r="O135" s="7" t="e">
        <f>INDEX('2021 Certified EVM Plan'!M:M,MATCH(B135,'2021 Certified EVM Plan'!E:E,0))</f>
        <v>#N/A</v>
      </c>
      <c r="P135" s="7">
        <f t="shared" si="2"/>
        <v>1</v>
      </c>
      <c r="Q135" s="26" t="e">
        <f>IF(INDEX('2021 Certified EVM Plan'!H:H,MATCH(B135,'2021 Certified EVM Plan'!E:E,0))=1,M135,#N/A)</f>
        <v>#N/A</v>
      </c>
      <c r="R135" s="26" t="e">
        <f>IF(INDEX('2021 Certified EVM Plan'!J:J,MATCH(B135,'2021 Certified EVM Plan'!E:E,0))=1,M135,#N/A)</f>
        <v>#N/A</v>
      </c>
      <c r="S135" s="26" t="e">
        <f>IF(INDEX('2021 Certified EVM Plan'!K:K,MATCH(B135,'2021 Certified EVM Plan'!E:E,0))=1,M135,#N/A)</f>
        <v>#N/A</v>
      </c>
    </row>
    <row r="136" spans="1:19" x14ac:dyDescent="0.25">
      <c r="A136" s="22" t="s">
        <v>539</v>
      </c>
      <c r="B136" s="22">
        <v>3497</v>
      </c>
      <c r="C136" s="22">
        <v>98</v>
      </c>
      <c r="D136" s="23">
        <v>9.2286272428711305E-2</v>
      </c>
      <c r="E136" s="22">
        <v>103441102</v>
      </c>
      <c r="F136" s="22" t="s">
        <v>551</v>
      </c>
      <c r="G136" s="22" t="s">
        <v>641</v>
      </c>
      <c r="H136" s="22">
        <v>12714.889723148701</v>
      </c>
      <c r="I136" s="24">
        <f>'EVM CPZ List'!$D136*'EVM CPZ List'!$C136</f>
        <v>9.0440546980137082</v>
      </c>
      <c r="J136" s="25">
        <f>INDEX('Pivot of Risk Data'!A:A,MATCH('EVM CPZ List'!$B136,'Pivot of Risk Data'!B:B,0),1)</f>
        <v>135</v>
      </c>
      <c r="K136" s="22">
        <f>0.000621371*'EVM CPZ List'!$H136</f>
        <v>7.9006637421626316</v>
      </c>
      <c r="L136" s="22">
        <f>L135+'EVM CPZ List'!$K136</f>
        <v>1542.3354669573625</v>
      </c>
      <c r="M136" s="22">
        <f>M135-'EVM CPZ List'!$I136</f>
        <v>3288.3965641573946</v>
      </c>
      <c r="N136" s="7" t="e">
        <f>INDEX('2021 Certified EVM Plan'!G:G,MATCH(B136,'2021 Certified EVM Plan'!E:E,0))</f>
        <v>#N/A</v>
      </c>
      <c r="O136" s="7" t="e">
        <f>INDEX('2021 Certified EVM Plan'!M:M,MATCH(B136,'2021 Certified EVM Plan'!E:E,0))</f>
        <v>#N/A</v>
      </c>
      <c r="P136" s="7">
        <f t="shared" si="2"/>
        <v>1</v>
      </c>
      <c r="Q136" s="26" t="e">
        <f>IF(INDEX('2021 Certified EVM Plan'!H:H,MATCH(B136,'2021 Certified EVM Plan'!E:E,0))=1,M136,#N/A)</f>
        <v>#N/A</v>
      </c>
      <c r="R136" s="26" t="e">
        <f>IF(INDEX('2021 Certified EVM Plan'!J:J,MATCH(B136,'2021 Certified EVM Plan'!E:E,0))=1,M136,#N/A)</f>
        <v>#N/A</v>
      </c>
      <c r="S136" s="26" t="e">
        <f>IF(INDEX('2021 Certified EVM Plan'!K:K,MATCH(B136,'2021 Certified EVM Plan'!E:E,0))=1,M136,#N/A)</f>
        <v>#N/A</v>
      </c>
    </row>
    <row r="137" spans="1:19" x14ac:dyDescent="0.25">
      <c r="A137" s="22" t="s">
        <v>8</v>
      </c>
      <c r="B137" s="22">
        <v>81</v>
      </c>
      <c r="C137" s="22">
        <v>144</v>
      </c>
      <c r="D137" s="23">
        <v>9.1662508944205898E-2</v>
      </c>
      <c r="E137" s="22">
        <v>153701104</v>
      </c>
      <c r="F137" s="22" t="s">
        <v>201</v>
      </c>
      <c r="G137" s="22" t="s">
        <v>268</v>
      </c>
      <c r="H137" s="22">
        <v>24962.272944111501</v>
      </c>
      <c r="I137" s="24">
        <f>'EVM CPZ List'!$D137*'EVM CPZ List'!$C137</f>
        <v>13.199401287965649</v>
      </c>
      <c r="J137" s="25">
        <f>INDEX('Pivot of Risk Data'!A:A,MATCH('EVM CPZ List'!$B137,'Pivot of Risk Data'!B:B,0),1)</f>
        <v>136</v>
      </c>
      <c r="K137" s="22">
        <f>0.000621371*'EVM CPZ List'!$H137</f>
        <v>15.510832501555507</v>
      </c>
      <c r="L137" s="22">
        <f>L136+'EVM CPZ List'!$K137</f>
        <v>1557.8462994589181</v>
      </c>
      <c r="M137" s="22">
        <f>M136-'EVM CPZ List'!$I137</f>
        <v>3275.1971628694291</v>
      </c>
      <c r="N137" s="7" t="e">
        <f>INDEX('2021 Certified EVM Plan'!G:G,MATCH(B137,'2021 Certified EVM Plan'!E:E,0))</f>
        <v>#N/A</v>
      </c>
      <c r="O137" s="7" t="e">
        <f>INDEX('2021 Certified EVM Plan'!M:M,MATCH(B137,'2021 Certified EVM Plan'!E:E,0))</f>
        <v>#N/A</v>
      </c>
      <c r="P137" s="7">
        <f t="shared" si="2"/>
        <v>1</v>
      </c>
      <c r="Q137" s="26" t="e">
        <f>IF(INDEX('2021 Certified EVM Plan'!H:H,MATCH(B137,'2021 Certified EVM Plan'!E:E,0))=1,M137,#N/A)</f>
        <v>#N/A</v>
      </c>
      <c r="R137" s="26" t="e">
        <f>IF(INDEX('2021 Certified EVM Plan'!J:J,MATCH(B137,'2021 Certified EVM Plan'!E:E,0))=1,M137,#N/A)</f>
        <v>#N/A</v>
      </c>
      <c r="S137" s="26" t="e">
        <f>IF(INDEX('2021 Certified EVM Plan'!K:K,MATCH(B137,'2021 Certified EVM Plan'!E:E,0))=1,M137,#N/A)</f>
        <v>#N/A</v>
      </c>
    </row>
    <row r="138" spans="1:19" x14ac:dyDescent="0.25">
      <c r="A138" s="22" t="s">
        <v>1672</v>
      </c>
      <c r="B138" s="22">
        <v>7203</v>
      </c>
      <c r="C138" s="22">
        <v>124</v>
      </c>
      <c r="D138" s="23">
        <v>9.1484664184790704E-2</v>
      </c>
      <c r="E138" s="22">
        <v>162991101</v>
      </c>
      <c r="F138" s="22" t="s">
        <v>1777</v>
      </c>
      <c r="G138" s="22" t="s">
        <v>1778</v>
      </c>
      <c r="H138" s="22">
        <v>27099.239681463601</v>
      </c>
      <c r="I138" s="24">
        <f>'EVM CPZ List'!$D138*'EVM CPZ List'!$C138</f>
        <v>11.344098358914048</v>
      </c>
      <c r="J138" s="25">
        <f>INDEX('Pivot of Risk Data'!A:A,MATCH('EVM CPZ List'!$B138,'Pivot of Risk Data'!B:B,0),1)</f>
        <v>137</v>
      </c>
      <c r="K138" s="22">
        <f>0.000621371*'EVM CPZ List'!$H138</f>
        <v>16.838681660110719</v>
      </c>
      <c r="L138" s="22">
        <f>L137+'EVM CPZ List'!$K138</f>
        <v>1574.6849811190289</v>
      </c>
      <c r="M138" s="22">
        <f>M137-'EVM CPZ List'!$I138</f>
        <v>3263.8530645105152</v>
      </c>
      <c r="N138" s="7" t="e">
        <f>INDEX('2021 Certified EVM Plan'!G:G,MATCH(B138,'2021 Certified EVM Plan'!E:E,0))</f>
        <v>#N/A</v>
      </c>
      <c r="O138" s="7" t="e">
        <f>INDEX('2021 Certified EVM Plan'!M:M,MATCH(B138,'2021 Certified EVM Plan'!E:E,0))</f>
        <v>#N/A</v>
      </c>
      <c r="P138" s="7">
        <f t="shared" si="2"/>
        <v>1</v>
      </c>
      <c r="Q138" s="26" t="e">
        <f>IF(INDEX('2021 Certified EVM Plan'!H:H,MATCH(B138,'2021 Certified EVM Plan'!E:E,0))=1,M138,#N/A)</f>
        <v>#N/A</v>
      </c>
      <c r="R138" s="26" t="e">
        <f>IF(INDEX('2021 Certified EVM Plan'!J:J,MATCH(B138,'2021 Certified EVM Plan'!E:E,0))=1,M138,#N/A)</f>
        <v>#N/A</v>
      </c>
      <c r="S138" s="26" t="e">
        <f>IF(INDEX('2021 Certified EVM Plan'!K:K,MATCH(B138,'2021 Certified EVM Plan'!E:E,0))=1,M138,#N/A)</f>
        <v>#N/A</v>
      </c>
    </row>
    <row r="139" spans="1:19" x14ac:dyDescent="0.25">
      <c r="A139" s="22" t="s">
        <v>8</v>
      </c>
      <c r="B139" s="22">
        <v>6949</v>
      </c>
      <c r="C139" s="22">
        <v>80</v>
      </c>
      <c r="D139" s="23">
        <v>9.0398792445222004E-2</v>
      </c>
      <c r="E139" s="22">
        <v>152271102</v>
      </c>
      <c r="F139" s="22" t="s">
        <v>182</v>
      </c>
      <c r="G139" s="22" t="s">
        <v>183</v>
      </c>
      <c r="H139" s="22">
        <v>24231.785996569499</v>
      </c>
      <c r="I139" s="24">
        <f>'EVM CPZ List'!$D139*'EVM CPZ List'!$C139</f>
        <v>7.2319033956177599</v>
      </c>
      <c r="J139" s="25">
        <f>INDEX('Pivot of Risk Data'!A:A,MATCH('EVM CPZ List'!$B139,'Pivot of Risk Data'!B:B,0),1)</f>
        <v>138</v>
      </c>
      <c r="K139" s="22">
        <f>0.000621371*'EVM CPZ List'!$H139</f>
        <v>15.056929096474386</v>
      </c>
      <c r="L139" s="22">
        <f>L138+'EVM CPZ List'!$K139</f>
        <v>1589.7419102155031</v>
      </c>
      <c r="M139" s="22">
        <f>M138-'EVM CPZ List'!$I139</f>
        <v>3256.6211611148974</v>
      </c>
      <c r="N139" s="7" t="e">
        <f>INDEX('2021 Certified EVM Plan'!G:G,MATCH(B139,'2021 Certified EVM Plan'!E:E,0))</f>
        <v>#N/A</v>
      </c>
      <c r="O139" s="7" t="e">
        <f>INDEX('2021 Certified EVM Plan'!M:M,MATCH(B139,'2021 Certified EVM Plan'!E:E,0))</f>
        <v>#N/A</v>
      </c>
      <c r="P139" s="7">
        <f t="shared" si="2"/>
        <v>1</v>
      </c>
      <c r="Q139" s="26" t="e">
        <f>IF(INDEX('2021 Certified EVM Plan'!H:H,MATCH(B139,'2021 Certified EVM Plan'!E:E,0))=1,M139,#N/A)</f>
        <v>#N/A</v>
      </c>
      <c r="R139" s="26" t="e">
        <f>IF(INDEX('2021 Certified EVM Plan'!J:J,MATCH(B139,'2021 Certified EVM Plan'!E:E,0))=1,M139,#N/A)</f>
        <v>#N/A</v>
      </c>
      <c r="S139" s="26" t="e">
        <f>IF(INDEX('2021 Certified EVM Plan'!K:K,MATCH(B139,'2021 Certified EVM Plan'!E:E,0))=1,M139,#N/A)</f>
        <v>#N/A</v>
      </c>
    </row>
    <row r="140" spans="1:19" x14ac:dyDescent="0.25">
      <c r="A140" s="22" t="s">
        <v>8</v>
      </c>
      <c r="B140" s="22">
        <v>8888</v>
      </c>
      <c r="C140" s="22">
        <v>4</v>
      </c>
      <c r="D140" s="23">
        <v>8.9773207727287405E-2</v>
      </c>
      <c r="E140" s="22">
        <v>63642108</v>
      </c>
      <c r="F140" s="22" t="s">
        <v>186</v>
      </c>
      <c r="G140" s="22" t="s">
        <v>187</v>
      </c>
      <c r="H140" s="22">
        <v>604.41345860893205</v>
      </c>
      <c r="I140" s="24">
        <f>'EVM CPZ List'!$D140*'EVM CPZ List'!$C140</f>
        <v>0.35909283090914962</v>
      </c>
      <c r="J140" s="25">
        <f>INDEX('Pivot of Risk Data'!A:A,MATCH('EVM CPZ List'!$B140,'Pivot of Risk Data'!B:B,0),1)</f>
        <v>139</v>
      </c>
      <c r="K140" s="22">
        <f>0.000621371*'EVM CPZ List'!$H140</f>
        <v>0.37556499518929071</v>
      </c>
      <c r="L140" s="22">
        <f>L139+'EVM CPZ List'!$K140</f>
        <v>1590.1174752106924</v>
      </c>
      <c r="M140" s="22">
        <f>M139-'EVM CPZ List'!$I140</f>
        <v>3256.2620682839884</v>
      </c>
      <c r="N140" s="7" t="e">
        <f>INDEX('2021 Certified EVM Plan'!G:G,MATCH(B140,'2021 Certified EVM Plan'!E:E,0))</f>
        <v>#N/A</v>
      </c>
      <c r="O140" s="7" t="e">
        <f>INDEX('2021 Certified EVM Plan'!M:M,MATCH(B140,'2021 Certified EVM Plan'!E:E,0))</f>
        <v>#N/A</v>
      </c>
      <c r="P140" s="7">
        <f t="shared" si="2"/>
        <v>1</v>
      </c>
      <c r="Q140" s="26" t="e">
        <f>IF(INDEX('2021 Certified EVM Plan'!H:H,MATCH(B140,'2021 Certified EVM Plan'!E:E,0))=1,M140,#N/A)</f>
        <v>#N/A</v>
      </c>
      <c r="R140" s="26" t="e">
        <f>IF(INDEX('2021 Certified EVM Plan'!J:J,MATCH(B140,'2021 Certified EVM Plan'!E:E,0))=1,M140,#N/A)</f>
        <v>#N/A</v>
      </c>
      <c r="S140" s="26" t="e">
        <f>IF(INDEX('2021 Certified EVM Plan'!K:K,MATCH(B140,'2021 Certified EVM Plan'!E:E,0))=1,M140,#N/A)</f>
        <v>#N/A</v>
      </c>
    </row>
    <row r="141" spans="1:19" x14ac:dyDescent="0.25">
      <c r="A141" s="22" t="s">
        <v>8</v>
      </c>
      <c r="B141" s="22">
        <v>1224</v>
      </c>
      <c r="C141" s="22">
        <v>281</v>
      </c>
      <c r="D141" s="23">
        <v>8.9248635540761595E-2</v>
      </c>
      <c r="E141" s="22">
        <v>152561103</v>
      </c>
      <c r="F141" s="22" t="s">
        <v>249</v>
      </c>
      <c r="G141" s="22" t="s">
        <v>317</v>
      </c>
      <c r="H141" s="22">
        <v>32169.414860787099</v>
      </c>
      <c r="I141" s="24">
        <f>'EVM CPZ List'!$D141*'EVM CPZ List'!$C141</f>
        <v>25.078866586954007</v>
      </c>
      <c r="J141" s="25">
        <f>INDEX('Pivot of Risk Data'!A:A,MATCH('EVM CPZ List'!$B141,'Pivot of Risk Data'!B:B,0),1)</f>
        <v>140</v>
      </c>
      <c r="K141" s="22">
        <f>0.000621371*'EVM CPZ List'!$H141</f>
        <v>19.989141481462141</v>
      </c>
      <c r="L141" s="22">
        <f>L140+'EVM CPZ List'!$K141</f>
        <v>1610.1066166921546</v>
      </c>
      <c r="M141" s="22">
        <f>M140-'EVM CPZ List'!$I141</f>
        <v>3231.1832016970343</v>
      </c>
      <c r="N141" s="7">
        <f>INDEX('2021 Certified EVM Plan'!G:G,MATCH(B141,'2021 Certified EVM Plan'!E:E,0))</f>
        <v>17.044507575757578</v>
      </c>
      <c r="O141" s="7">
        <f>INDEX('2021 Certified EVM Plan'!M:M,MATCH(B141,'2021 Certified EVM Plan'!E:E,0))</f>
        <v>23.261283956969976</v>
      </c>
      <c r="P141" s="7">
        <f t="shared" si="2"/>
        <v>1</v>
      </c>
      <c r="Q141" s="26">
        <f>IF(INDEX('2021 Certified EVM Plan'!H:H,MATCH(B141,'2021 Certified EVM Plan'!E:E,0))=1,M141,#N/A)</f>
        <v>3231.1832016970343</v>
      </c>
      <c r="R141" s="26" t="e">
        <f>IF(INDEX('2021 Certified EVM Plan'!J:J,MATCH(B141,'2021 Certified EVM Plan'!E:E,0))=1,M141,#N/A)</f>
        <v>#N/A</v>
      </c>
      <c r="S141" s="26" t="e">
        <f>IF(INDEX('2021 Certified EVM Plan'!K:K,MATCH(B141,'2021 Certified EVM Plan'!E:E,0))=1,M141,#N/A)</f>
        <v>#N/A</v>
      </c>
    </row>
    <row r="142" spans="1:19" x14ac:dyDescent="0.25">
      <c r="A142" s="22" t="s">
        <v>2195</v>
      </c>
      <c r="B142" s="22">
        <v>2756</v>
      </c>
      <c r="C142" s="22">
        <v>41</v>
      </c>
      <c r="D142" s="23">
        <v>8.9128414360401503E-2</v>
      </c>
      <c r="E142" s="22">
        <v>182681102</v>
      </c>
      <c r="F142" s="22" t="s">
        <v>2247</v>
      </c>
      <c r="G142" s="22" t="s">
        <v>2248</v>
      </c>
      <c r="H142" s="22">
        <v>6193.8860831472102</v>
      </c>
      <c r="I142" s="24">
        <f>'EVM CPZ List'!$D142*'EVM CPZ List'!$C142</f>
        <v>3.6542649887764616</v>
      </c>
      <c r="J142" s="25">
        <f>INDEX('Pivot of Risk Data'!A:A,MATCH('EVM CPZ List'!$B142,'Pivot of Risk Data'!B:B,0),1)</f>
        <v>141</v>
      </c>
      <c r="K142" s="22">
        <f>0.000621371*'EVM CPZ List'!$H142</f>
        <v>3.848701189371265</v>
      </c>
      <c r="L142" s="22">
        <f>L141+'EVM CPZ List'!$K142</f>
        <v>1613.9553178815258</v>
      </c>
      <c r="M142" s="22">
        <f>M141-'EVM CPZ List'!$I142</f>
        <v>3227.5289367082578</v>
      </c>
      <c r="N142" s="7">
        <f>INDEX('2021 Certified EVM Plan'!G:G,MATCH(B142,'2021 Certified EVM Plan'!E:E,0))</f>
        <v>3.4494318181818184</v>
      </c>
      <c r="O142" s="7">
        <f>INDEX('2021 Certified EVM Plan'!M:M,MATCH(B142,'2021 Certified EVM Plan'!E:E,0))</f>
        <v>3.6542649887764616</v>
      </c>
      <c r="P142" s="7">
        <f t="shared" si="2"/>
        <v>1</v>
      </c>
      <c r="Q142" s="26" t="e">
        <f>IF(INDEX('2021 Certified EVM Plan'!H:H,MATCH(B142,'2021 Certified EVM Plan'!E:E,0))=1,M142,#N/A)</f>
        <v>#N/A</v>
      </c>
      <c r="R142" s="26">
        <f>IF(INDEX('2021 Certified EVM Plan'!J:J,MATCH(B142,'2021 Certified EVM Plan'!E:E,0))=1,M142,#N/A)</f>
        <v>3227.5289367082578</v>
      </c>
      <c r="S142" s="26" t="e">
        <f>IF(INDEX('2021 Certified EVM Plan'!K:K,MATCH(B142,'2021 Certified EVM Plan'!E:E,0))=1,M142,#N/A)</f>
        <v>#N/A</v>
      </c>
    </row>
    <row r="143" spans="1:19" x14ac:dyDescent="0.25">
      <c r="A143" s="22" t="s">
        <v>8</v>
      </c>
      <c r="B143" s="22">
        <v>2066</v>
      </c>
      <c r="C143" s="22">
        <v>5</v>
      </c>
      <c r="D143" s="23">
        <v>8.8431928671639196E-2</v>
      </c>
      <c r="E143" s="22">
        <v>153701104</v>
      </c>
      <c r="F143" s="22" t="s">
        <v>201</v>
      </c>
      <c r="G143" s="22" t="s">
        <v>202</v>
      </c>
      <c r="H143" s="22">
        <v>1530.1828610755899</v>
      </c>
      <c r="I143" s="24">
        <f>'EVM CPZ List'!$D143*'EVM CPZ List'!$C143</f>
        <v>0.44215964335819596</v>
      </c>
      <c r="J143" s="25">
        <f>INDEX('Pivot of Risk Data'!A:A,MATCH('EVM CPZ List'!$B143,'Pivot of Risk Data'!B:B,0),1)</f>
        <v>142</v>
      </c>
      <c r="K143" s="22">
        <f>0.000621371*'EVM CPZ List'!$H143</f>
        <v>0.95081125456940041</v>
      </c>
      <c r="L143" s="22">
        <f>L142+'EVM CPZ List'!$K143</f>
        <v>1614.9061291360952</v>
      </c>
      <c r="M143" s="22">
        <f>M142-'EVM CPZ List'!$I143</f>
        <v>3227.0867770648997</v>
      </c>
      <c r="N143" s="7" t="e">
        <f>INDEX('2021 Certified EVM Plan'!G:G,MATCH(B143,'2021 Certified EVM Plan'!E:E,0))</f>
        <v>#N/A</v>
      </c>
      <c r="O143" s="7" t="e">
        <f>INDEX('2021 Certified EVM Plan'!M:M,MATCH(B143,'2021 Certified EVM Plan'!E:E,0))</f>
        <v>#N/A</v>
      </c>
      <c r="P143" s="7">
        <f t="shared" si="2"/>
        <v>1</v>
      </c>
      <c r="Q143" s="26" t="e">
        <f>IF(INDEX('2021 Certified EVM Plan'!H:H,MATCH(B143,'2021 Certified EVM Plan'!E:E,0))=1,M143,#N/A)</f>
        <v>#N/A</v>
      </c>
      <c r="R143" s="26" t="e">
        <f>IF(INDEX('2021 Certified EVM Plan'!J:J,MATCH(B143,'2021 Certified EVM Plan'!E:E,0))=1,M143,#N/A)</f>
        <v>#N/A</v>
      </c>
      <c r="S143" s="26" t="e">
        <f>IF(INDEX('2021 Certified EVM Plan'!K:K,MATCH(B143,'2021 Certified EVM Plan'!E:E,0))=1,M143,#N/A)</f>
        <v>#N/A</v>
      </c>
    </row>
    <row r="144" spans="1:19" x14ac:dyDescent="0.25">
      <c r="A144" s="22" t="s">
        <v>8</v>
      </c>
      <c r="B144" s="22">
        <v>2772</v>
      </c>
      <c r="C144" s="22">
        <v>12</v>
      </c>
      <c r="D144" s="23">
        <v>8.8192683153611701E-2</v>
      </c>
      <c r="E144" s="22">
        <v>152561106</v>
      </c>
      <c r="F144" s="22" t="s">
        <v>192</v>
      </c>
      <c r="G144" s="22" t="s">
        <v>193</v>
      </c>
      <c r="H144" s="22">
        <v>1609.1980400847999</v>
      </c>
      <c r="I144" s="24">
        <f>'EVM CPZ List'!$D144*'EVM CPZ List'!$C144</f>
        <v>1.0583121978433403</v>
      </c>
      <c r="J144" s="25">
        <f>INDEX('Pivot of Risk Data'!A:A,MATCH('EVM CPZ List'!$B144,'Pivot of Risk Data'!B:B,0),1)</f>
        <v>143</v>
      </c>
      <c r="K144" s="22">
        <f>0.000621371*'EVM CPZ List'!$H144</f>
        <v>0.99990899536553224</v>
      </c>
      <c r="L144" s="22">
        <f>L143+'EVM CPZ List'!$K144</f>
        <v>1615.9060381314607</v>
      </c>
      <c r="M144" s="22">
        <f>M143-'EVM CPZ List'!$I144</f>
        <v>3226.0284648670563</v>
      </c>
      <c r="N144" s="7" t="e">
        <f>INDEX('2021 Certified EVM Plan'!G:G,MATCH(B144,'2021 Certified EVM Plan'!E:E,0))</f>
        <v>#N/A</v>
      </c>
      <c r="O144" s="7" t="e">
        <f>INDEX('2021 Certified EVM Plan'!M:M,MATCH(B144,'2021 Certified EVM Plan'!E:E,0))</f>
        <v>#N/A</v>
      </c>
      <c r="P144" s="7">
        <f t="shared" si="2"/>
        <v>1</v>
      </c>
      <c r="Q144" s="26" t="e">
        <f>IF(INDEX('2021 Certified EVM Plan'!H:H,MATCH(B144,'2021 Certified EVM Plan'!E:E,0))=1,M144,#N/A)</f>
        <v>#N/A</v>
      </c>
      <c r="R144" s="26" t="e">
        <f>IF(INDEX('2021 Certified EVM Plan'!J:J,MATCH(B144,'2021 Certified EVM Plan'!E:E,0))=1,M144,#N/A)</f>
        <v>#N/A</v>
      </c>
      <c r="S144" s="26" t="e">
        <f>IF(INDEX('2021 Certified EVM Plan'!K:K,MATCH(B144,'2021 Certified EVM Plan'!E:E,0))=1,M144,#N/A)</f>
        <v>#N/A</v>
      </c>
    </row>
    <row r="145" spans="1:19" x14ac:dyDescent="0.25">
      <c r="A145" s="22" t="s">
        <v>1672</v>
      </c>
      <c r="B145" s="22">
        <v>6934</v>
      </c>
      <c r="C145" s="22">
        <v>56</v>
      </c>
      <c r="D145" s="23">
        <v>8.7976490306742705E-2</v>
      </c>
      <c r="E145" s="22">
        <v>254452102</v>
      </c>
      <c r="F145" s="22" t="s">
        <v>1859</v>
      </c>
      <c r="G145" s="22" t="s">
        <v>1945</v>
      </c>
      <c r="H145" s="22">
        <v>6786.45518932499</v>
      </c>
      <c r="I145" s="24">
        <f>'EVM CPZ List'!$D145*'EVM CPZ List'!$C145</f>
        <v>4.9266834571775915</v>
      </c>
      <c r="J145" s="25">
        <f>INDEX('Pivot of Risk Data'!A:A,MATCH('EVM CPZ List'!$B145,'Pivot of Risk Data'!B:B,0),1)</f>
        <v>144</v>
      </c>
      <c r="K145" s="22">
        <f>0.000621371*'EVM CPZ List'!$H145</f>
        <v>4.2169064474460587</v>
      </c>
      <c r="L145" s="22">
        <f>L144+'EVM CPZ List'!$K145</f>
        <v>1620.1229445789068</v>
      </c>
      <c r="M145" s="22">
        <f>M144-'EVM CPZ List'!$I145</f>
        <v>3221.1017814098786</v>
      </c>
      <c r="N145" s="7" t="e">
        <f>INDEX('2021 Certified EVM Plan'!G:G,MATCH(B145,'2021 Certified EVM Plan'!E:E,0))</f>
        <v>#N/A</v>
      </c>
      <c r="O145" s="7" t="e">
        <f>INDEX('2021 Certified EVM Plan'!M:M,MATCH(B145,'2021 Certified EVM Plan'!E:E,0))</f>
        <v>#N/A</v>
      </c>
      <c r="P145" s="7">
        <f t="shared" si="2"/>
        <v>1</v>
      </c>
      <c r="Q145" s="26" t="e">
        <f>IF(INDEX('2021 Certified EVM Plan'!H:H,MATCH(B145,'2021 Certified EVM Plan'!E:E,0))=1,M145,#N/A)</f>
        <v>#N/A</v>
      </c>
      <c r="R145" s="26" t="e">
        <f>IF(INDEX('2021 Certified EVM Plan'!J:J,MATCH(B145,'2021 Certified EVM Plan'!E:E,0))=1,M145,#N/A)</f>
        <v>#N/A</v>
      </c>
      <c r="S145" s="26" t="e">
        <f>IF(INDEX('2021 Certified EVM Plan'!K:K,MATCH(B145,'2021 Certified EVM Plan'!E:E,0))=1,M145,#N/A)</f>
        <v>#N/A</v>
      </c>
    </row>
    <row r="146" spans="1:19" x14ac:dyDescent="0.25">
      <c r="A146" s="22" t="s">
        <v>2195</v>
      </c>
      <c r="B146" s="22">
        <v>1949</v>
      </c>
      <c r="C146" s="22">
        <v>5</v>
      </c>
      <c r="D146" s="23">
        <v>8.7117002415512707E-2</v>
      </c>
      <c r="E146" s="22">
        <v>182661105</v>
      </c>
      <c r="F146" s="22" t="s">
        <v>2310</v>
      </c>
      <c r="G146" s="22" t="s">
        <v>2311</v>
      </c>
      <c r="H146" s="22">
        <v>2410.7396219726002</v>
      </c>
      <c r="I146" s="24">
        <f>'EVM CPZ List'!$D146*'EVM CPZ List'!$C146</f>
        <v>0.4355850120775635</v>
      </c>
      <c r="J146" s="25">
        <f>INDEX('Pivot of Risk Data'!A:A,MATCH('EVM CPZ List'!$B146,'Pivot of Risk Data'!B:B,0),1)</f>
        <v>145</v>
      </c>
      <c r="K146" s="22">
        <f>0.000621371*'EVM CPZ List'!$H146</f>
        <v>1.4979636896447366</v>
      </c>
      <c r="L146" s="22">
        <f>L145+'EVM CPZ List'!$K146</f>
        <v>1621.6209082685516</v>
      </c>
      <c r="M146" s="22">
        <f>M145-'EVM CPZ List'!$I146</f>
        <v>3220.6661963978013</v>
      </c>
      <c r="N146" s="7" t="e">
        <f>INDEX('2021 Certified EVM Plan'!G:G,MATCH(B146,'2021 Certified EVM Plan'!E:E,0))</f>
        <v>#N/A</v>
      </c>
      <c r="O146" s="7" t="e">
        <f>INDEX('2021 Certified EVM Plan'!M:M,MATCH(B146,'2021 Certified EVM Plan'!E:E,0))</f>
        <v>#N/A</v>
      </c>
      <c r="P146" s="7">
        <f t="shared" si="2"/>
        <v>1</v>
      </c>
      <c r="Q146" s="26" t="e">
        <f>IF(INDEX('2021 Certified EVM Plan'!H:H,MATCH(B146,'2021 Certified EVM Plan'!E:E,0))=1,M146,#N/A)</f>
        <v>#N/A</v>
      </c>
      <c r="R146" s="26" t="e">
        <f>IF(INDEX('2021 Certified EVM Plan'!J:J,MATCH(B146,'2021 Certified EVM Plan'!E:E,0))=1,M146,#N/A)</f>
        <v>#N/A</v>
      </c>
      <c r="S146" s="26" t="e">
        <f>IF(INDEX('2021 Certified EVM Plan'!K:K,MATCH(B146,'2021 Certified EVM Plan'!E:E,0))=1,M146,#N/A)</f>
        <v>#N/A</v>
      </c>
    </row>
    <row r="147" spans="1:19" x14ac:dyDescent="0.25">
      <c r="A147" s="22" t="s">
        <v>539</v>
      </c>
      <c r="B147" s="22">
        <v>3223</v>
      </c>
      <c r="C147" s="22">
        <v>35</v>
      </c>
      <c r="D147" s="23">
        <v>8.6668218724178195E-2</v>
      </c>
      <c r="E147" s="22">
        <v>103261103</v>
      </c>
      <c r="F147" s="22" t="s">
        <v>745</v>
      </c>
      <c r="G147" s="22" t="s">
        <v>746</v>
      </c>
      <c r="H147" s="22">
        <v>4989.87064033362</v>
      </c>
      <c r="I147" s="24">
        <f>'EVM CPZ List'!$D147*'EVM CPZ List'!$C147</f>
        <v>3.0333876553462367</v>
      </c>
      <c r="J147" s="25">
        <f>INDEX('Pivot of Risk Data'!A:A,MATCH('EVM CPZ List'!$B147,'Pivot of Risk Data'!B:B,0),1)</f>
        <v>146</v>
      </c>
      <c r="K147" s="22">
        <f>0.000621371*'EVM CPZ List'!$H147</f>
        <v>3.100560909654742</v>
      </c>
      <c r="L147" s="22">
        <f>L146+'EVM CPZ List'!$K147</f>
        <v>1624.7214691782062</v>
      </c>
      <c r="M147" s="22">
        <f>M146-'EVM CPZ List'!$I147</f>
        <v>3217.6328087424549</v>
      </c>
      <c r="N147" s="7" t="e">
        <f>INDEX('2021 Certified EVM Plan'!G:G,MATCH(B147,'2021 Certified EVM Plan'!E:E,0))</f>
        <v>#N/A</v>
      </c>
      <c r="O147" s="7" t="e">
        <f>INDEX('2021 Certified EVM Plan'!M:M,MATCH(B147,'2021 Certified EVM Plan'!E:E,0))</f>
        <v>#N/A</v>
      </c>
      <c r="P147" s="7">
        <f t="shared" si="2"/>
        <v>1</v>
      </c>
      <c r="Q147" s="26" t="e">
        <f>IF(INDEX('2021 Certified EVM Plan'!H:H,MATCH(B147,'2021 Certified EVM Plan'!E:E,0))=1,M147,#N/A)</f>
        <v>#N/A</v>
      </c>
      <c r="R147" s="26" t="e">
        <f>IF(INDEX('2021 Certified EVM Plan'!J:J,MATCH(B147,'2021 Certified EVM Plan'!E:E,0))=1,M147,#N/A)</f>
        <v>#N/A</v>
      </c>
      <c r="S147" s="26" t="e">
        <f>IF(INDEX('2021 Certified EVM Plan'!K:K,MATCH(B147,'2021 Certified EVM Plan'!E:E,0))=1,M147,#N/A)</f>
        <v>#N/A</v>
      </c>
    </row>
    <row r="148" spans="1:19" x14ac:dyDescent="0.25">
      <c r="A148" s="22" t="s">
        <v>8</v>
      </c>
      <c r="B148" s="22">
        <v>5513</v>
      </c>
      <c r="C148" s="22">
        <v>118</v>
      </c>
      <c r="D148" s="23">
        <v>8.6667054502977903E-2</v>
      </c>
      <c r="E148" s="22">
        <v>153652109</v>
      </c>
      <c r="F148" s="22" t="s">
        <v>18</v>
      </c>
      <c r="G148" s="22" t="s">
        <v>242</v>
      </c>
      <c r="H148" s="22">
        <v>17564.714530683799</v>
      </c>
      <c r="I148" s="24">
        <f>'EVM CPZ List'!$D148*'EVM CPZ List'!$C148</f>
        <v>10.226712431351393</v>
      </c>
      <c r="J148" s="25">
        <f>INDEX('Pivot of Risk Data'!A:A,MATCH('EVM CPZ List'!$B148,'Pivot of Risk Data'!B:B,0),1)</f>
        <v>147</v>
      </c>
      <c r="K148" s="22">
        <f>0.000621371*'EVM CPZ List'!$H148</f>
        <v>10.914204232645524</v>
      </c>
      <c r="L148" s="22">
        <f>L147+'EVM CPZ List'!$K148</f>
        <v>1635.6356734108517</v>
      </c>
      <c r="M148" s="22">
        <f>M147-'EVM CPZ List'!$I148</f>
        <v>3207.4060963111037</v>
      </c>
      <c r="N148" s="7" t="e">
        <f>INDEX('2021 Certified EVM Plan'!G:G,MATCH(B148,'2021 Certified EVM Plan'!E:E,0))</f>
        <v>#N/A</v>
      </c>
      <c r="O148" s="7" t="e">
        <f>INDEX('2021 Certified EVM Plan'!M:M,MATCH(B148,'2021 Certified EVM Plan'!E:E,0))</f>
        <v>#N/A</v>
      </c>
      <c r="P148" s="7">
        <f t="shared" si="2"/>
        <v>1</v>
      </c>
      <c r="Q148" s="26" t="e">
        <f>IF(INDEX('2021 Certified EVM Plan'!H:H,MATCH(B148,'2021 Certified EVM Plan'!E:E,0))=1,M148,#N/A)</f>
        <v>#N/A</v>
      </c>
      <c r="R148" s="26" t="e">
        <f>IF(INDEX('2021 Certified EVM Plan'!J:J,MATCH(B148,'2021 Certified EVM Plan'!E:E,0))=1,M148,#N/A)</f>
        <v>#N/A</v>
      </c>
      <c r="S148" s="26" t="e">
        <f>IF(INDEX('2021 Certified EVM Plan'!K:K,MATCH(B148,'2021 Certified EVM Plan'!E:E,0))=1,M148,#N/A)</f>
        <v>#N/A</v>
      </c>
    </row>
    <row r="149" spans="1:19" x14ac:dyDescent="0.25">
      <c r="A149" s="22" t="s">
        <v>1672</v>
      </c>
      <c r="B149" s="22">
        <v>3761</v>
      </c>
      <c r="C149" s="22">
        <v>201</v>
      </c>
      <c r="D149" s="23">
        <v>8.6088666067974204E-2</v>
      </c>
      <c r="E149" s="22">
        <v>254601103</v>
      </c>
      <c r="F149" s="22" t="s">
        <v>1713</v>
      </c>
      <c r="G149" s="22" t="s">
        <v>1890</v>
      </c>
      <c r="H149" s="22">
        <v>42354.626416753199</v>
      </c>
      <c r="I149" s="24">
        <f>'EVM CPZ List'!$D149*'EVM CPZ List'!$C149</f>
        <v>17.303821879662816</v>
      </c>
      <c r="J149" s="25">
        <f>INDEX('Pivot of Risk Data'!A:A,MATCH('EVM CPZ List'!$B149,'Pivot of Risk Data'!B:B,0),1)</f>
        <v>148</v>
      </c>
      <c r="K149" s="22">
        <f>0.000621371*'EVM CPZ List'!$H149</f>
        <v>26.317936571204353</v>
      </c>
      <c r="L149" s="22">
        <f>L148+'EVM CPZ List'!$K149</f>
        <v>1661.9536099820562</v>
      </c>
      <c r="M149" s="22">
        <f>M148-'EVM CPZ List'!$I149</f>
        <v>3190.1022744314409</v>
      </c>
      <c r="N149" s="7" t="e">
        <f>INDEX('2021 Certified EVM Plan'!G:G,MATCH(B149,'2021 Certified EVM Plan'!E:E,0))</f>
        <v>#N/A</v>
      </c>
      <c r="O149" s="7" t="e">
        <f>INDEX('2021 Certified EVM Plan'!M:M,MATCH(B149,'2021 Certified EVM Plan'!E:E,0))</f>
        <v>#N/A</v>
      </c>
      <c r="P149" s="7">
        <f t="shared" si="2"/>
        <v>1</v>
      </c>
      <c r="Q149" s="26" t="e">
        <f>IF(INDEX('2021 Certified EVM Plan'!H:H,MATCH(B149,'2021 Certified EVM Plan'!E:E,0))=1,M149,#N/A)</f>
        <v>#N/A</v>
      </c>
      <c r="R149" s="26" t="e">
        <f>IF(INDEX('2021 Certified EVM Plan'!J:J,MATCH(B149,'2021 Certified EVM Plan'!E:E,0))=1,M149,#N/A)</f>
        <v>#N/A</v>
      </c>
      <c r="S149" s="26" t="e">
        <f>IF(INDEX('2021 Certified EVM Plan'!K:K,MATCH(B149,'2021 Certified EVM Plan'!E:E,0))=1,M149,#N/A)</f>
        <v>#N/A</v>
      </c>
    </row>
    <row r="150" spans="1:19" x14ac:dyDescent="0.25">
      <c r="A150" s="22" t="s">
        <v>2906</v>
      </c>
      <c r="B150" s="22">
        <v>8315</v>
      </c>
      <c r="C150" s="22">
        <v>26</v>
      </c>
      <c r="D150" s="23">
        <v>8.5958872802679706E-2</v>
      </c>
      <c r="E150" s="22">
        <v>14052103</v>
      </c>
      <c r="F150" s="22" t="s">
        <v>3113</v>
      </c>
      <c r="G150" s="22" t="s">
        <v>3211</v>
      </c>
      <c r="H150" s="22">
        <v>5926.9535984670401</v>
      </c>
      <c r="I150" s="24">
        <f>'EVM CPZ List'!$D150*'EVM CPZ List'!$C150</f>
        <v>2.2349306928696722</v>
      </c>
      <c r="J150" s="25">
        <f>INDEX('Pivot of Risk Data'!A:A,MATCH('EVM CPZ List'!$B150,'Pivot of Risk Data'!B:B,0),1)</f>
        <v>149</v>
      </c>
      <c r="K150" s="22">
        <f>0.000621371*'EVM CPZ List'!$H150</f>
        <v>3.6828370844330633</v>
      </c>
      <c r="L150" s="22">
        <f>L149+'EVM CPZ List'!$K150</f>
        <v>1665.6364470664892</v>
      </c>
      <c r="M150" s="22">
        <f>M149-'EVM CPZ List'!$I150</f>
        <v>3187.8673437385714</v>
      </c>
      <c r="N150" s="7" t="e">
        <f>INDEX('2021 Certified EVM Plan'!G:G,MATCH(B150,'2021 Certified EVM Plan'!E:E,0))</f>
        <v>#N/A</v>
      </c>
      <c r="O150" s="7" t="e">
        <f>INDEX('2021 Certified EVM Plan'!M:M,MATCH(B150,'2021 Certified EVM Plan'!E:E,0))</f>
        <v>#N/A</v>
      </c>
      <c r="P150" s="7">
        <f t="shared" si="2"/>
        <v>1</v>
      </c>
      <c r="Q150" s="26" t="e">
        <f>IF(INDEX('2021 Certified EVM Plan'!H:H,MATCH(B150,'2021 Certified EVM Plan'!E:E,0))=1,M150,#N/A)</f>
        <v>#N/A</v>
      </c>
      <c r="R150" s="26" t="e">
        <f>IF(INDEX('2021 Certified EVM Plan'!J:J,MATCH(B150,'2021 Certified EVM Plan'!E:E,0))=1,M150,#N/A)</f>
        <v>#N/A</v>
      </c>
      <c r="S150" s="26" t="e">
        <f>IF(INDEX('2021 Certified EVM Plan'!K:K,MATCH(B150,'2021 Certified EVM Plan'!E:E,0))=1,M150,#N/A)</f>
        <v>#N/A</v>
      </c>
    </row>
    <row r="151" spans="1:19" x14ac:dyDescent="0.25">
      <c r="A151" s="22" t="s">
        <v>8</v>
      </c>
      <c r="B151" s="22">
        <v>1508</v>
      </c>
      <c r="C151" s="22">
        <v>381</v>
      </c>
      <c r="D151" s="23">
        <v>8.5748743964356694E-2</v>
      </c>
      <c r="E151" s="22">
        <v>152701107</v>
      </c>
      <c r="F151" s="22" t="s">
        <v>228</v>
      </c>
      <c r="G151" s="22" t="s">
        <v>232</v>
      </c>
      <c r="H151" s="22">
        <v>40028.197332850999</v>
      </c>
      <c r="I151" s="24">
        <f>'EVM CPZ List'!$D151*'EVM CPZ List'!$C151</f>
        <v>32.670271450419904</v>
      </c>
      <c r="J151" s="25">
        <f>INDEX('Pivot of Risk Data'!A:A,MATCH('EVM CPZ List'!$B151,'Pivot of Risk Data'!B:B,0),1)</f>
        <v>150</v>
      </c>
      <c r="K151" s="22">
        <f>0.000621371*'EVM CPZ List'!$H151</f>
        <v>24.87236100491096</v>
      </c>
      <c r="L151" s="22">
        <f>L150+'EVM CPZ List'!$K151</f>
        <v>1690.5088080714002</v>
      </c>
      <c r="M151" s="22">
        <f>M150-'EVM CPZ List'!$I151</f>
        <v>3155.1970722881515</v>
      </c>
      <c r="N151" s="7">
        <f>INDEX('2021 Certified EVM Plan'!G:G,MATCH(B151,'2021 Certified EVM Plan'!E:E,0))</f>
        <v>10.930303030303032</v>
      </c>
      <c r="O151" s="7">
        <f>INDEX('2021 Certified EVM Plan'!M:M,MATCH(B151,'2021 Certified EVM Plan'!E:E,0))</f>
        <v>13.873620935127509</v>
      </c>
      <c r="P151" s="7">
        <f t="shared" si="2"/>
        <v>1</v>
      </c>
      <c r="Q151" s="26" t="e">
        <f>IF(INDEX('2021 Certified EVM Plan'!H:H,MATCH(B151,'2021 Certified EVM Plan'!E:E,0))=1,M151,#N/A)</f>
        <v>#N/A</v>
      </c>
      <c r="R151" s="26" t="e">
        <f>IF(INDEX('2021 Certified EVM Plan'!J:J,MATCH(B151,'2021 Certified EVM Plan'!E:E,0))=1,M151,#N/A)</f>
        <v>#N/A</v>
      </c>
      <c r="S151" s="26">
        <f>IF(INDEX('2021 Certified EVM Plan'!K:K,MATCH(B151,'2021 Certified EVM Plan'!E:E,0))=1,M151,#N/A)</f>
        <v>3155.1970722881515</v>
      </c>
    </row>
    <row r="152" spans="1:19" x14ac:dyDescent="0.25">
      <c r="A152" s="22" t="s">
        <v>1672</v>
      </c>
      <c r="B152" s="22">
        <v>6785</v>
      </c>
      <c r="C152" s="22">
        <v>115</v>
      </c>
      <c r="D152" s="23">
        <v>8.5410154595232393E-2</v>
      </c>
      <c r="E152" s="22">
        <v>254151102</v>
      </c>
      <c r="F152" s="22" t="s">
        <v>1711</v>
      </c>
      <c r="G152" s="22" t="s">
        <v>1743</v>
      </c>
      <c r="H152" s="22">
        <v>19936.806706468898</v>
      </c>
      <c r="I152" s="24">
        <f>'EVM CPZ List'!$D152*'EVM CPZ List'!$C152</f>
        <v>9.8221677784517247</v>
      </c>
      <c r="J152" s="25">
        <f>INDEX('Pivot of Risk Data'!A:A,MATCH('EVM CPZ List'!$B152,'Pivot of Risk Data'!B:B,0),1)</f>
        <v>151</v>
      </c>
      <c r="K152" s="22">
        <f>0.000621371*'EVM CPZ List'!$H152</f>
        <v>12.388153520005286</v>
      </c>
      <c r="L152" s="22">
        <f>L151+'EVM CPZ List'!$K152</f>
        <v>1702.8969615914054</v>
      </c>
      <c r="M152" s="22">
        <f>M151-'EVM CPZ List'!$I152</f>
        <v>3145.3749045096997</v>
      </c>
      <c r="N152" s="7" t="e">
        <f>INDEX('2021 Certified EVM Plan'!G:G,MATCH(B152,'2021 Certified EVM Plan'!E:E,0))</f>
        <v>#N/A</v>
      </c>
      <c r="O152" s="7" t="e">
        <f>INDEX('2021 Certified EVM Plan'!M:M,MATCH(B152,'2021 Certified EVM Plan'!E:E,0))</f>
        <v>#N/A</v>
      </c>
      <c r="P152" s="7">
        <f t="shared" si="2"/>
        <v>1</v>
      </c>
      <c r="Q152" s="26" t="e">
        <f>IF(INDEX('2021 Certified EVM Plan'!H:H,MATCH(B152,'2021 Certified EVM Plan'!E:E,0))=1,M152,#N/A)</f>
        <v>#N/A</v>
      </c>
      <c r="R152" s="26" t="e">
        <f>IF(INDEX('2021 Certified EVM Plan'!J:J,MATCH(B152,'2021 Certified EVM Plan'!E:E,0))=1,M152,#N/A)</f>
        <v>#N/A</v>
      </c>
      <c r="S152" s="26" t="e">
        <f>IF(INDEX('2021 Certified EVM Plan'!K:K,MATCH(B152,'2021 Certified EVM Plan'!E:E,0))=1,M152,#N/A)</f>
        <v>#N/A</v>
      </c>
    </row>
    <row r="153" spans="1:19" x14ac:dyDescent="0.25">
      <c r="A153" s="22" t="s">
        <v>8</v>
      </c>
      <c r="B153" s="22">
        <v>2440</v>
      </c>
      <c r="C153" s="22">
        <v>135</v>
      </c>
      <c r="D153" s="23">
        <v>8.4535203745073895E-2</v>
      </c>
      <c r="E153" s="22">
        <v>152921101</v>
      </c>
      <c r="F153" s="22" t="s">
        <v>175</v>
      </c>
      <c r="G153" s="22" t="s">
        <v>177</v>
      </c>
      <c r="H153" s="22">
        <v>17547.688707758301</v>
      </c>
      <c r="I153" s="24">
        <f>'EVM CPZ List'!$D153*'EVM CPZ List'!$C153</f>
        <v>11.412252505584975</v>
      </c>
      <c r="J153" s="25">
        <f>INDEX('Pivot of Risk Data'!A:A,MATCH('EVM CPZ List'!$B153,'Pivot of Risk Data'!B:B,0),1)</f>
        <v>152</v>
      </c>
      <c r="K153" s="22">
        <f>0.000621371*'EVM CPZ List'!$H153</f>
        <v>10.903624880028485</v>
      </c>
      <c r="L153" s="22">
        <f>L152+'EVM CPZ List'!$K153</f>
        <v>1713.8005864714339</v>
      </c>
      <c r="M153" s="22">
        <f>M152-'EVM CPZ List'!$I153</f>
        <v>3133.9626520041147</v>
      </c>
      <c r="N153" s="7" t="e">
        <f>INDEX('2021 Certified EVM Plan'!G:G,MATCH(B153,'2021 Certified EVM Plan'!E:E,0))</f>
        <v>#N/A</v>
      </c>
      <c r="O153" s="7" t="e">
        <f>INDEX('2021 Certified EVM Plan'!M:M,MATCH(B153,'2021 Certified EVM Plan'!E:E,0))</f>
        <v>#N/A</v>
      </c>
      <c r="P153" s="7">
        <f t="shared" si="2"/>
        <v>1</v>
      </c>
      <c r="Q153" s="26" t="e">
        <f>IF(INDEX('2021 Certified EVM Plan'!H:H,MATCH(B153,'2021 Certified EVM Plan'!E:E,0))=1,M153,#N/A)</f>
        <v>#N/A</v>
      </c>
      <c r="R153" s="26" t="e">
        <f>IF(INDEX('2021 Certified EVM Plan'!J:J,MATCH(B153,'2021 Certified EVM Plan'!E:E,0))=1,M153,#N/A)</f>
        <v>#N/A</v>
      </c>
      <c r="S153" s="26" t="e">
        <f>IF(INDEX('2021 Certified EVM Plan'!K:K,MATCH(B153,'2021 Certified EVM Plan'!E:E,0))=1,M153,#N/A)</f>
        <v>#N/A</v>
      </c>
    </row>
    <row r="154" spans="1:19" x14ac:dyDescent="0.25">
      <c r="A154" s="22" t="s">
        <v>539</v>
      </c>
      <c r="B154" s="22">
        <v>7386</v>
      </c>
      <c r="C154" s="22">
        <v>82</v>
      </c>
      <c r="D154" s="23">
        <v>8.4485419242046902E-2</v>
      </c>
      <c r="E154" s="22">
        <v>103541101</v>
      </c>
      <c r="F154" s="22" t="s">
        <v>684</v>
      </c>
      <c r="G154" s="22" t="s">
        <v>742</v>
      </c>
      <c r="H154" s="22">
        <v>14298.559066713</v>
      </c>
      <c r="I154" s="24">
        <f>'EVM CPZ List'!$D154*'EVM CPZ List'!$C154</f>
        <v>6.9278043778478464</v>
      </c>
      <c r="J154" s="25">
        <f>INDEX('Pivot of Risk Data'!A:A,MATCH('EVM CPZ List'!$B154,'Pivot of Risk Data'!B:B,0),1)</f>
        <v>153</v>
      </c>
      <c r="K154" s="22">
        <f>0.000621371*'EVM CPZ List'!$H154</f>
        <v>8.8847099458425234</v>
      </c>
      <c r="L154" s="22">
        <f>L153+'EVM CPZ List'!$K154</f>
        <v>1722.6852964172765</v>
      </c>
      <c r="M154" s="22">
        <f>M153-'EVM CPZ List'!$I154</f>
        <v>3127.034847626267</v>
      </c>
      <c r="N154" s="7" t="e">
        <f>INDEX('2021 Certified EVM Plan'!G:G,MATCH(B154,'2021 Certified EVM Plan'!E:E,0))</f>
        <v>#N/A</v>
      </c>
      <c r="O154" s="7" t="e">
        <f>INDEX('2021 Certified EVM Plan'!M:M,MATCH(B154,'2021 Certified EVM Plan'!E:E,0))</f>
        <v>#N/A</v>
      </c>
      <c r="P154" s="7">
        <f t="shared" si="2"/>
        <v>1</v>
      </c>
      <c r="Q154" s="26" t="e">
        <f>IF(INDEX('2021 Certified EVM Plan'!H:H,MATCH(B154,'2021 Certified EVM Plan'!E:E,0))=1,M154,#N/A)</f>
        <v>#N/A</v>
      </c>
      <c r="R154" s="26" t="e">
        <f>IF(INDEX('2021 Certified EVM Plan'!J:J,MATCH(B154,'2021 Certified EVM Plan'!E:E,0))=1,M154,#N/A)</f>
        <v>#N/A</v>
      </c>
      <c r="S154" s="26" t="e">
        <f>IF(INDEX('2021 Certified EVM Plan'!K:K,MATCH(B154,'2021 Certified EVM Plan'!E:E,0))=1,M154,#N/A)</f>
        <v>#N/A</v>
      </c>
    </row>
    <row r="155" spans="1:19" x14ac:dyDescent="0.25">
      <c r="A155" s="22" t="s">
        <v>2906</v>
      </c>
      <c r="B155" s="22">
        <v>4128</v>
      </c>
      <c r="C155" s="22">
        <v>118</v>
      </c>
      <c r="D155" s="23">
        <v>8.4393663795861995E-2</v>
      </c>
      <c r="E155" s="22">
        <v>12022212</v>
      </c>
      <c r="F155" s="22" t="s">
        <v>2939</v>
      </c>
      <c r="G155" s="22" t="s">
        <v>2940</v>
      </c>
      <c r="H155" s="22">
        <v>23517.363971261399</v>
      </c>
      <c r="I155" s="24">
        <f>'EVM CPZ List'!$D155*'EVM CPZ List'!$C155</f>
        <v>9.958452327911715</v>
      </c>
      <c r="J155" s="25">
        <f>INDEX('Pivot of Risk Data'!A:A,MATCH('EVM CPZ List'!$B155,'Pivot of Risk Data'!B:B,0),1)</f>
        <v>154</v>
      </c>
      <c r="K155" s="22">
        <f>0.000621371*'EVM CPZ List'!$H155</f>
        <v>14.613007968186666</v>
      </c>
      <c r="L155" s="22">
        <f>L154+'EVM CPZ List'!$K155</f>
        <v>1737.2983043854631</v>
      </c>
      <c r="M155" s="22">
        <f>M154-'EVM CPZ List'!$I155</f>
        <v>3117.0763952983552</v>
      </c>
      <c r="N155" s="7" t="e">
        <f>INDEX('2021 Certified EVM Plan'!G:G,MATCH(B155,'2021 Certified EVM Plan'!E:E,0))</f>
        <v>#N/A</v>
      </c>
      <c r="O155" s="7" t="e">
        <f>INDEX('2021 Certified EVM Plan'!M:M,MATCH(B155,'2021 Certified EVM Plan'!E:E,0))</f>
        <v>#N/A</v>
      </c>
      <c r="P155" s="7">
        <f t="shared" si="2"/>
        <v>1</v>
      </c>
      <c r="Q155" s="26" t="e">
        <f>IF(INDEX('2021 Certified EVM Plan'!H:H,MATCH(B155,'2021 Certified EVM Plan'!E:E,0))=1,M155,#N/A)</f>
        <v>#N/A</v>
      </c>
      <c r="R155" s="26" t="e">
        <f>IF(INDEX('2021 Certified EVM Plan'!J:J,MATCH(B155,'2021 Certified EVM Plan'!E:E,0))=1,M155,#N/A)</f>
        <v>#N/A</v>
      </c>
      <c r="S155" s="26" t="e">
        <f>IF(INDEX('2021 Certified EVM Plan'!K:K,MATCH(B155,'2021 Certified EVM Plan'!E:E,0))=1,M155,#N/A)</f>
        <v>#N/A</v>
      </c>
    </row>
    <row r="156" spans="1:19" x14ac:dyDescent="0.25">
      <c r="A156" s="22" t="s">
        <v>964</v>
      </c>
      <c r="B156" s="22">
        <v>3495</v>
      </c>
      <c r="C156" s="22">
        <v>66</v>
      </c>
      <c r="D156" s="23">
        <v>8.3419707862945697E-2</v>
      </c>
      <c r="E156" s="22">
        <v>42661102</v>
      </c>
      <c r="F156" s="22" t="s">
        <v>980</v>
      </c>
      <c r="G156" s="22" t="s">
        <v>981</v>
      </c>
      <c r="H156" s="22">
        <v>7444.0733890799002</v>
      </c>
      <c r="I156" s="24">
        <f>'EVM CPZ List'!$D156*'EVM CPZ List'!$C156</f>
        <v>5.505700718954416</v>
      </c>
      <c r="J156" s="25">
        <f>INDEX('Pivot of Risk Data'!A:A,MATCH('EVM CPZ List'!$B156,'Pivot of Risk Data'!B:B,0),1)</f>
        <v>155</v>
      </c>
      <c r="K156" s="22">
        <f>0.000621371*'EVM CPZ List'!$H156</f>
        <v>4.6255313258459667</v>
      </c>
      <c r="L156" s="22">
        <f>L155+'EVM CPZ List'!$K156</f>
        <v>1741.923835711309</v>
      </c>
      <c r="M156" s="22">
        <f>M155-'EVM CPZ List'!$I156</f>
        <v>3111.5706945794009</v>
      </c>
      <c r="N156" s="7">
        <f>INDEX('2021 Certified EVM Plan'!G:G,MATCH(B156,'2021 Certified EVM Plan'!E:E,0))</f>
        <v>4.925568181818182</v>
      </c>
      <c r="O156" s="7">
        <f>INDEX('2021 Certified EVM Plan'!M:M,MATCH(B156,'2021 Certified EVM Plan'!E:E,0))</f>
        <v>5.2992878829699306</v>
      </c>
      <c r="P156" s="7">
        <f t="shared" si="2"/>
        <v>1</v>
      </c>
      <c r="Q156" s="26">
        <f>IF(INDEX('2021 Certified EVM Plan'!H:H,MATCH(B156,'2021 Certified EVM Plan'!E:E,0))=1,M156,#N/A)</f>
        <v>3111.5706945794009</v>
      </c>
      <c r="R156" s="26" t="e">
        <f>IF(INDEX('2021 Certified EVM Plan'!J:J,MATCH(B156,'2021 Certified EVM Plan'!E:E,0))=1,M156,#N/A)</f>
        <v>#N/A</v>
      </c>
      <c r="S156" s="26" t="e">
        <f>IF(INDEX('2021 Certified EVM Plan'!K:K,MATCH(B156,'2021 Certified EVM Plan'!E:E,0))=1,M156,#N/A)</f>
        <v>#N/A</v>
      </c>
    </row>
    <row r="157" spans="1:19" x14ac:dyDescent="0.25">
      <c r="A157" s="22" t="s">
        <v>964</v>
      </c>
      <c r="B157" s="22">
        <v>6600</v>
      </c>
      <c r="C157" s="22">
        <v>131</v>
      </c>
      <c r="D157" s="23">
        <v>8.2638745214447903E-2</v>
      </c>
      <c r="E157" s="22">
        <v>192321121</v>
      </c>
      <c r="F157" s="22" t="s">
        <v>1017</v>
      </c>
      <c r="G157" s="22" t="s">
        <v>1018</v>
      </c>
      <c r="H157" s="22">
        <v>15633.778068461799</v>
      </c>
      <c r="I157" s="24">
        <f>'EVM CPZ List'!$D157*'EVM CPZ List'!$C157</f>
        <v>10.825675623092675</v>
      </c>
      <c r="J157" s="25">
        <f>INDEX('Pivot of Risk Data'!A:A,MATCH('EVM CPZ List'!$B157,'Pivot of Risk Data'!B:B,0),1)</f>
        <v>156</v>
      </c>
      <c r="K157" s="22">
        <f>0.000621371*'EVM CPZ List'!$H157</f>
        <v>9.7143763121781763</v>
      </c>
      <c r="L157" s="22">
        <f>L156+'EVM CPZ List'!$K157</f>
        <v>1751.6382120234873</v>
      </c>
      <c r="M157" s="22">
        <f>M156-'EVM CPZ List'!$I157</f>
        <v>3100.7450189563083</v>
      </c>
      <c r="N157" s="7">
        <f>INDEX('2021 Certified EVM Plan'!G:G,MATCH(B157,'2021 Certified EVM Plan'!E:E,0))</f>
        <v>10.432575757575759</v>
      </c>
      <c r="O157" s="7">
        <f>INDEX('2021 Certified EVM Plan'!M:M,MATCH(B157,'2021 Certified EVM Plan'!E:E,0))</f>
        <v>10.825675623092675</v>
      </c>
      <c r="P157" s="7">
        <f t="shared" si="2"/>
        <v>1</v>
      </c>
      <c r="Q157" s="26">
        <f>IF(INDEX('2021 Certified EVM Plan'!H:H,MATCH(B157,'2021 Certified EVM Plan'!E:E,0))=1,M157,#N/A)</f>
        <v>3100.7450189563083</v>
      </c>
      <c r="R157" s="26" t="e">
        <f>IF(INDEX('2021 Certified EVM Plan'!J:J,MATCH(B157,'2021 Certified EVM Plan'!E:E,0))=1,M157,#N/A)</f>
        <v>#N/A</v>
      </c>
      <c r="S157" s="26" t="e">
        <f>IF(INDEX('2021 Certified EVM Plan'!K:K,MATCH(B157,'2021 Certified EVM Plan'!E:E,0))=1,M157,#N/A)</f>
        <v>#N/A</v>
      </c>
    </row>
    <row r="158" spans="1:19" x14ac:dyDescent="0.25">
      <c r="A158" s="22" t="s">
        <v>964</v>
      </c>
      <c r="B158" s="22">
        <v>2658</v>
      </c>
      <c r="C158" s="22">
        <v>133</v>
      </c>
      <c r="D158" s="23">
        <v>8.2527679090993594E-2</v>
      </c>
      <c r="E158" s="22">
        <v>42271105</v>
      </c>
      <c r="F158" s="22" t="s">
        <v>986</v>
      </c>
      <c r="G158" s="22" t="s">
        <v>1014</v>
      </c>
      <c r="H158" s="22">
        <v>25960.937027651999</v>
      </c>
      <c r="I158" s="24">
        <f>'EVM CPZ List'!$D158*'EVM CPZ List'!$C158</f>
        <v>10.976181319102148</v>
      </c>
      <c r="J158" s="25">
        <f>INDEX('Pivot of Risk Data'!A:A,MATCH('EVM CPZ List'!$B158,'Pivot of Risk Data'!B:B,0),1)</f>
        <v>157</v>
      </c>
      <c r="K158" s="22">
        <f>0.000621371*'EVM CPZ List'!$H158</f>
        <v>16.131373401809149</v>
      </c>
      <c r="L158" s="22">
        <f>L157+'EVM CPZ List'!$K158</f>
        <v>1767.7695854252966</v>
      </c>
      <c r="M158" s="22">
        <f>M157-'EVM CPZ List'!$I158</f>
        <v>3089.7688376372062</v>
      </c>
      <c r="N158" s="7" t="e">
        <f>INDEX('2021 Certified EVM Plan'!G:G,MATCH(B158,'2021 Certified EVM Plan'!E:E,0))</f>
        <v>#N/A</v>
      </c>
      <c r="O158" s="7" t="e">
        <f>INDEX('2021 Certified EVM Plan'!M:M,MATCH(B158,'2021 Certified EVM Plan'!E:E,0))</f>
        <v>#N/A</v>
      </c>
      <c r="P158" s="7">
        <f t="shared" si="2"/>
        <v>1</v>
      </c>
      <c r="Q158" s="26" t="e">
        <f>IF(INDEX('2021 Certified EVM Plan'!H:H,MATCH(B158,'2021 Certified EVM Plan'!E:E,0))=1,M158,#N/A)</f>
        <v>#N/A</v>
      </c>
      <c r="R158" s="26" t="e">
        <f>IF(INDEX('2021 Certified EVM Plan'!J:J,MATCH(B158,'2021 Certified EVM Plan'!E:E,0))=1,M158,#N/A)</f>
        <v>#N/A</v>
      </c>
      <c r="S158" s="26" t="e">
        <f>IF(INDEX('2021 Certified EVM Plan'!K:K,MATCH(B158,'2021 Certified EVM Plan'!E:E,0))=1,M158,#N/A)</f>
        <v>#N/A</v>
      </c>
    </row>
    <row r="159" spans="1:19" x14ac:dyDescent="0.25">
      <c r="A159" s="22" t="s">
        <v>539</v>
      </c>
      <c r="B159" s="22">
        <v>4207</v>
      </c>
      <c r="C159" s="22">
        <v>49</v>
      </c>
      <c r="D159" s="23">
        <v>8.1895640475853598E-2</v>
      </c>
      <c r="E159" s="22">
        <v>103401102</v>
      </c>
      <c r="F159" s="22" t="s">
        <v>596</v>
      </c>
      <c r="G159" s="22" t="s">
        <v>614</v>
      </c>
      <c r="H159" s="22">
        <v>5934.3740343749896</v>
      </c>
      <c r="I159" s="24">
        <f>'EVM CPZ List'!$D159*'EVM CPZ List'!$C159</f>
        <v>4.0128863833168262</v>
      </c>
      <c r="J159" s="25">
        <f>INDEX('Pivot of Risk Data'!A:A,MATCH('EVM CPZ List'!$B159,'Pivot of Risk Data'!B:B,0),1)</f>
        <v>158</v>
      </c>
      <c r="K159" s="22">
        <f>0.000621371*'EVM CPZ List'!$H159</f>
        <v>3.6874479281136217</v>
      </c>
      <c r="L159" s="22">
        <f>L158+'EVM CPZ List'!$K159</f>
        <v>1771.4570333534102</v>
      </c>
      <c r="M159" s="22">
        <f>M158-'EVM CPZ List'!$I159</f>
        <v>3085.7559512538892</v>
      </c>
      <c r="N159" s="7" t="e">
        <f>INDEX('2021 Certified EVM Plan'!G:G,MATCH(B159,'2021 Certified EVM Plan'!E:E,0))</f>
        <v>#N/A</v>
      </c>
      <c r="O159" s="7" t="e">
        <f>INDEX('2021 Certified EVM Plan'!M:M,MATCH(B159,'2021 Certified EVM Plan'!E:E,0))</f>
        <v>#N/A</v>
      </c>
      <c r="P159" s="7">
        <f t="shared" si="2"/>
        <v>1</v>
      </c>
      <c r="Q159" s="26" t="e">
        <f>IF(INDEX('2021 Certified EVM Plan'!H:H,MATCH(B159,'2021 Certified EVM Plan'!E:E,0))=1,M159,#N/A)</f>
        <v>#N/A</v>
      </c>
      <c r="R159" s="26" t="e">
        <f>IF(INDEX('2021 Certified EVM Plan'!J:J,MATCH(B159,'2021 Certified EVM Plan'!E:E,0))=1,M159,#N/A)</f>
        <v>#N/A</v>
      </c>
      <c r="S159" s="26" t="e">
        <f>IF(INDEX('2021 Certified EVM Plan'!K:K,MATCH(B159,'2021 Certified EVM Plan'!E:E,0))=1,M159,#N/A)</f>
        <v>#N/A</v>
      </c>
    </row>
    <row r="160" spans="1:19" x14ac:dyDescent="0.25">
      <c r="A160" s="22" t="s">
        <v>8</v>
      </c>
      <c r="B160" s="22">
        <v>4729</v>
      </c>
      <c r="C160" s="22">
        <v>228</v>
      </c>
      <c r="D160" s="23">
        <v>8.1723191050577196E-2</v>
      </c>
      <c r="E160" s="22">
        <v>153701104</v>
      </c>
      <c r="F160" s="22" t="s">
        <v>201</v>
      </c>
      <c r="G160" s="22" t="s">
        <v>363</v>
      </c>
      <c r="H160" s="22">
        <v>26390.3486814852</v>
      </c>
      <c r="I160" s="24">
        <f>'EVM CPZ List'!$D160*'EVM CPZ List'!$C160</f>
        <v>18.6328875595316</v>
      </c>
      <c r="J160" s="25">
        <f>INDEX('Pivot of Risk Data'!A:A,MATCH('EVM CPZ List'!$B160,'Pivot of Risk Data'!B:B,0),1)</f>
        <v>159</v>
      </c>
      <c r="K160" s="22">
        <f>0.000621371*'EVM CPZ List'!$H160</f>
        <v>16.398197350563141</v>
      </c>
      <c r="L160" s="22">
        <f>L159+'EVM CPZ List'!$K160</f>
        <v>1787.8552307039733</v>
      </c>
      <c r="M160" s="22">
        <f>M159-'EVM CPZ List'!$I160</f>
        <v>3067.1230636943574</v>
      </c>
      <c r="N160" s="7">
        <f>INDEX('2021 Certified EVM Plan'!G:G,MATCH(B160,'2021 Certified EVM Plan'!E:E,0))</f>
        <v>21.095833333333331</v>
      </c>
      <c r="O160" s="7">
        <f>INDEX('2021 Certified EVM Plan'!M:M,MATCH(B160,'2021 Certified EVM Plan'!E:E,0))</f>
        <v>18.6328875595316</v>
      </c>
      <c r="P160" s="7">
        <f t="shared" si="2"/>
        <v>1</v>
      </c>
      <c r="Q160" s="26">
        <f>IF(INDEX('2021 Certified EVM Plan'!H:H,MATCH(B160,'2021 Certified EVM Plan'!E:E,0))=1,M160,#N/A)</f>
        <v>3067.1230636943574</v>
      </c>
      <c r="R160" s="26" t="e">
        <f>IF(INDEX('2021 Certified EVM Plan'!J:J,MATCH(B160,'2021 Certified EVM Plan'!E:E,0))=1,M160,#N/A)</f>
        <v>#N/A</v>
      </c>
      <c r="S160" s="26" t="e">
        <f>IF(INDEX('2021 Certified EVM Plan'!K:K,MATCH(B160,'2021 Certified EVM Plan'!E:E,0))=1,M160,#N/A)</f>
        <v>#N/A</v>
      </c>
    </row>
    <row r="161" spans="1:19" x14ac:dyDescent="0.25">
      <c r="A161" s="22" t="s">
        <v>539</v>
      </c>
      <c r="B161" s="22">
        <v>6432</v>
      </c>
      <c r="C161" s="22">
        <v>44</v>
      </c>
      <c r="D161" s="23">
        <v>8.1472183245983695E-2</v>
      </c>
      <c r="E161" s="22">
        <v>103331101</v>
      </c>
      <c r="F161" s="22" t="s">
        <v>763</v>
      </c>
      <c r="G161" s="22" t="s">
        <v>775</v>
      </c>
      <c r="H161" s="22">
        <v>7599.2355513550201</v>
      </c>
      <c r="I161" s="24">
        <f>'EVM CPZ List'!$D161*'EVM CPZ List'!$C161</f>
        <v>3.5847760628232828</v>
      </c>
      <c r="J161" s="25">
        <f>INDEX('Pivot of Risk Data'!A:A,MATCH('EVM CPZ List'!$B161,'Pivot of Risk Data'!B:B,0),1)</f>
        <v>160</v>
      </c>
      <c r="K161" s="22">
        <f>0.000621371*'EVM CPZ List'!$H161</f>
        <v>4.7219445937810205</v>
      </c>
      <c r="L161" s="22">
        <f>L160+'EVM CPZ List'!$K161</f>
        <v>1792.5771752977544</v>
      </c>
      <c r="M161" s="22">
        <f>M160-'EVM CPZ List'!$I161</f>
        <v>3063.5382876315339</v>
      </c>
      <c r="N161" s="7" t="e">
        <f>INDEX('2021 Certified EVM Plan'!G:G,MATCH(B161,'2021 Certified EVM Plan'!E:E,0))</f>
        <v>#N/A</v>
      </c>
      <c r="O161" s="7" t="e">
        <f>INDEX('2021 Certified EVM Plan'!M:M,MATCH(B161,'2021 Certified EVM Plan'!E:E,0))</f>
        <v>#N/A</v>
      </c>
      <c r="P161" s="7">
        <f t="shared" si="2"/>
        <v>1</v>
      </c>
      <c r="Q161" s="26" t="e">
        <f>IF(INDEX('2021 Certified EVM Plan'!H:H,MATCH(B161,'2021 Certified EVM Plan'!E:E,0))=1,M161,#N/A)</f>
        <v>#N/A</v>
      </c>
      <c r="R161" s="26" t="e">
        <f>IF(INDEX('2021 Certified EVM Plan'!J:J,MATCH(B161,'2021 Certified EVM Plan'!E:E,0))=1,M161,#N/A)</f>
        <v>#N/A</v>
      </c>
      <c r="S161" s="26" t="e">
        <f>IF(INDEX('2021 Certified EVM Plan'!K:K,MATCH(B161,'2021 Certified EVM Plan'!E:E,0))=1,M161,#N/A)</f>
        <v>#N/A</v>
      </c>
    </row>
    <row r="162" spans="1:19" x14ac:dyDescent="0.25">
      <c r="A162" s="22" t="s">
        <v>539</v>
      </c>
      <c r="B162" s="22">
        <v>8199</v>
      </c>
      <c r="C162" s="22">
        <v>45</v>
      </c>
      <c r="D162" s="23">
        <v>8.0522138424693496E-2</v>
      </c>
      <c r="E162" s="22">
        <v>103261101</v>
      </c>
      <c r="F162" s="22" t="s">
        <v>620</v>
      </c>
      <c r="G162" s="22" t="s">
        <v>714</v>
      </c>
      <c r="H162" s="22">
        <v>8118.8203398736796</v>
      </c>
      <c r="I162" s="24">
        <f>'EVM CPZ List'!$D162*'EVM CPZ List'!$C162</f>
        <v>3.6234962291112072</v>
      </c>
      <c r="J162" s="25">
        <f>INDEX('Pivot of Risk Data'!A:A,MATCH('EVM CPZ List'!$B162,'Pivot of Risk Data'!B:B,0),1)</f>
        <v>161</v>
      </c>
      <c r="K162" s="22">
        <f>0.000621371*'EVM CPZ List'!$H162</f>
        <v>5.0447995134076482</v>
      </c>
      <c r="L162" s="22">
        <f>L161+'EVM CPZ List'!$K162</f>
        <v>1797.6219748111621</v>
      </c>
      <c r="M162" s="22">
        <f>M161-'EVM CPZ List'!$I162</f>
        <v>3059.9147914024225</v>
      </c>
      <c r="N162" s="7" t="e">
        <f>INDEX('2021 Certified EVM Plan'!G:G,MATCH(B162,'2021 Certified EVM Plan'!E:E,0))</f>
        <v>#N/A</v>
      </c>
      <c r="O162" s="7" t="e">
        <f>INDEX('2021 Certified EVM Plan'!M:M,MATCH(B162,'2021 Certified EVM Plan'!E:E,0))</f>
        <v>#N/A</v>
      </c>
      <c r="P162" s="7">
        <f t="shared" si="2"/>
        <v>1</v>
      </c>
      <c r="Q162" s="26" t="e">
        <f>IF(INDEX('2021 Certified EVM Plan'!H:H,MATCH(B162,'2021 Certified EVM Plan'!E:E,0))=1,M162,#N/A)</f>
        <v>#N/A</v>
      </c>
      <c r="R162" s="26" t="e">
        <f>IF(INDEX('2021 Certified EVM Plan'!J:J,MATCH(B162,'2021 Certified EVM Plan'!E:E,0))=1,M162,#N/A)</f>
        <v>#N/A</v>
      </c>
      <c r="S162" s="26" t="e">
        <f>IF(INDEX('2021 Certified EVM Plan'!K:K,MATCH(B162,'2021 Certified EVM Plan'!E:E,0))=1,M162,#N/A)</f>
        <v>#N/A</v>
      </c>
    </row>
    <row r="163" spans="1:19" x14ac:dyDescent="0.25">
      <c r="A163" s="22" t="s">
        <v>2195</v>
      </c>
      <c r="B163" s="22">
        <v>2693</v>
      </c>
      <c r="C163" s="22">
        <v>23</v>
      </c>
      <c r="D163" s="23">
        <v>8.0049002467956695E-2</v>
      </c>
      <c r="E163" s="22">
        <v>182742101</v>
      </c>
      <c r="F163" s="22" t="s">
        <v>2735</v>
      </c>
      <c r="G163" s="22" t="s">
        <v>2736</v>
      </c>
      <c r="H163" s="22">
        <v>7482.8922181396201</v>
      </c>
      <c r="I163" s="24">
        <f>'EVM CPZ List'!$D163*'EVM CPZ List'!$C163</f>
        <v>1.841127056763004</v>
      </c>
      <c r="J163" s="25">
        <f>INDEX('Pivot of Risk Data'!A:A,MATCH('EVM CPZ List'!$B163,'Pivot of Risk Data'!B:B,0),1)</f>
        <v>162</v>
      </c>
      <c r="K163" s="22">
        <f>0.000621371*'EVM CPZ List'!$H163</f>
        <v>4.649652220477634</v>
      </c>
      <c r="L163" s="22">
        <f>L162+'EVM CPZ List'!$K163</f>
        <v>1802.2716270316398</v>
      </c>
      <c r="M163" s="22">
        <f>M162-'EVM CPZ List'!$I163</f>
        <v>3058.0736643456594</v>
      </c>
      <c r="N163" s="7" t="e">
        <f>INDEX('2021 Certified EVM Plan'!G:G,MATCH(B163,'2021 Certified EVM Plan'!E:E,0))</f>
        <v>#N/A</v>
      </c>
      <c r="O163" s="7" t="e">
        <f>INDEX('2021 Certified EVM Plan'!M:M,MATCH(B163,'2021 Certified EVM Plan'!E:E,0))</f>
        <v>#N/A</v>
      </c>
      <c r="P163" s="7">
        <f t="shared" si="2"/>
        <v>1</v>
      </c>
      <c r="Q163" s="26" t="e">
        <f>IF(INDEX('2021 Certified EVM Plan'!H:H,MATCH(B163,'2021 Certified EVM Plan'!E:E,0))=1,M163,#N/A)</f>
        <v>#N/A</v>
      </c>
      <c r="R163" s="26" t="e">
        <f>IF(INDEX('2021 Certified EVM Plan'!J:J,MATCH(B163,'2021 Certified EVM Plan'!E:E,0))=1,M163,#N/A)</f>
        <v>#N/A</v>
      </c>
      <c r="S163" s="26" t="e">
        <f>IF(INDEX('2021 Certified EVM Plan'!K:K,MATCH(B163,'2021 Certified EVM Plan'!E:E,0))=1,M163,#N/A)</f>
        <v>#N/A</v>
      </c>
    </row>
    <row r="164" spans="1:19" x14ac:dyDescent="0.25">
      <c r="A164" s="22" t="s">
        <v>1672</v>
      </c>
      <c r="B164" s="22">
        <v>1374</v>
      </c>
      <c r="C164" s="22">
        <v>146</v>
      </c>
      <c r="D164" s="23">
        <v>7.9893840901257604E-2</v>
      </c>
      <c r="E164" s="22">
        <v>252521103</v>
      </c>
      <c r="F164" s="22" t="s">
        <v>1848</v>
      </c>
      <c r="G164" s="22" t="s">
        <v>1849</v>
      </c>
      <c r="H164" s="22">
        <v>18926.5803156375</v>
      </c>
      <c r="I164" s="24">
        <f>'EVM CPZ List'!$D164*'EVM CPZ List'!$C164</f>
        <v>11.66450077158361</v>
      </c>
      <c r="J164" s="25">
        <f>INDEX('Pivot of Risk Data'!A:A,MATCH('EVM CPZ List'!$B164,'Pivot of Risk Data'!B:B,0),1)</f>
        <v>163</v>
      </c>
      <c r="K164" s="22">
        <f>0.000621371*'EVM CPZ List'!$H164</f>
        <v>11.76042813730799</v>
      </c>
      <c r="L164" s="22">
        <f>L163+'EVM CPZ List'!$K164</f>
        <v>1814.0320551689479</v>
      </c>
      <c r="M164" s="22">
        <f>M163-'EVM CPZ List'!$I164</f>
        <v>3046.4091635740756</v>
      </c>
      <c r="N164" s="7">
        <f>INDEX('2021 Certified EVM Plan'!G:G,MATCH(B164,'2021 Certified EVM Plan'!E:E,0))</f>
        <v>11.465909090909092</v>
      </c>
      <c r="O164" s="7">
        <f>INDEX('2021 Certified EVM Plan'!M:M,MATCH(B164,'2021 Certified EVM Plan'!E:E,0))</f>
        <v>11.664500771583608</v>
      </c>
      <c r="P164" s="7">
        <f t="shared" si="2"/>
        <v>1</v>
      </c>
      <c r="Q164" s="26">
        <f>IF(INDEX('2021 Certified EVM Plan'!H:H,MATCH(B164,'2021 Certified EVM Plan'!E:E,0))=1,M164,#N/A)</f>
        <v>3046.4091635740756</v>
      </c>
      <c r="R164" s="26" t="e">
        <f>IF(INDEX('2021 Certified EVM Plan'!J:J,MATCH(B164,'2021 Certified EVM Plan'!E:E,0))=1,M164,#N/A)</f>
        <v>#N/A</v>
      </c>
      <c r="S164" s="26" t="e">
        <f>IF(INDEX('2021 Certified EVM Plan'!K:K,MATCH(B164,'2021 Certified EVM Plan'!E:E,0))=1,M164,#N/A)</f>
        <v>#N/A</v>
      </c>
    </row>
    <row r="165" spans="1:19" x14ac:dyDescent="0.25">
      <c r="A165" s="22" t="s">
        <v>539</v>
      </c>
      <c r="B165" s="22">
        <v>5188</v>
      </c>
      <c r="C165" s="22">
        <v>58</v>
      </c>
      <c r="D165" s="23">
        <v>7.9633706526871295E-2</v>
      </c>
      <c r="E165" s="22">
        <v>102911109</v>
      </c>
      <c r="F165" s="22" t="s">
        <v>609</v>
      </c>
      <c r="G165" s="22" t="s">
        <v>661</v>
      </c>
      <c r="H165" s="22">
        <v>6796.9390203577505</v>
      </c>
      <c r="I165" s="24">
        <f>'EVM CPZ List'!$D165*'EVM CPZ List'!$C165</f>
        <v>4.6187549785585347</v>
      </c>
      <c r="J165" s="25">
        <f>INDEX('Pivot of Risk Data'!A:A,MATCH('EVM CPZ List'!$B165,'Pivot of Risk Data'!B:B,0),1)</f>
        <v>164</v>
      </c>
      <c r="K165" s="22">
        <f>0.000621371*'EVM CPZ List'!$H165</f>
        <v>4.2234207960187158</v>
      </c>
      <c r="L165" s="22">
        <f>L164+'EVM CPZ List'!$K165</f>
        <v>1818.2554759649665</v>
      </c>
      <c r="M165" s="22">
        <f>M164-'EVM CPZ List'!$I165</f>
        <v>3041.790408595517</v>
      </c>
      <c r="N165" s="7" t="e">
        <f>INDEX('2021 Certified EVM Plan'!G:G,MATCH(B165,'2021 Certified EVM Plan'!E:E,0))</f>
        <v>#N/A</v>
      </c>
      <c r="O165" s="7" t="e">
        <f>INDEX('2021 Certified EVM Plan'!M:M,MATCH(B165,'2021 Certified EVM Plan'!E:E,0))</f>
        <v>#N/A</v>
      </c>
      <c r="P165" s="7">
        <f t="shared" si="2"/>
        <v>1</v>
      </c>
      <c r="Q165" s="26" t="e">
        <f>IF(INDEX('2021 Certified EVM Plan'!H:H,MATCH(B165,'2021 Certified EVM Plan'!E:E,0))=1,M165,#N/A)</f>
        <v>#N/A</v>
      </c>
      <c r="R165" s="26" t="e">
        <f>IF(INDEX('2021 Certified EVM Plan'!J:J,MATCH(B165,'2021 Certified EVM Plan'!E:E,0))=1,M165,#N/A)</f>
        <v>#N/A</v>
      </c>
      <c r="S165" s="26" t="e">
        <f>IF(INDEX('2021 Certified EVM Plan'!K:K,MATCH(B165,'2021 Certified EVM Plan'!E:E,0))=1,M165,#N/A)</f>
        <v>#N/A</v>
      </c>
    </row>
    <row r="166" spans="1:19" x14ac:dyDescent="0.25">
      <c r="A166" s="22" t="s">
        <v>539</v>
      </c>
      <c r="B166" s="22">
        <v>8090</v>
      </c>
      <c r="C166" s="22">
        <v>47</v>
      </c>
      <c r="D166" s="23">
        <v>7.8846425734908299E-2</v>
      </c>
      <c r="E166" s="22">
        <v>102781101</v>
      </c>
      <c r="F166" s="22" t="s">
        <v>670</v>
      </c>
      <c r="G166" s="22" t="s">
        <v>795</v>
      </c>
      <c r="H166" s="22">
        <v>21303.4581470628</v>
      </c>
      <c r="I166" s="24">
        <f>'EVM CPZ List'!$D166*'EVM CPZ List'!$C166</f>
        <v>3.7057820095406901</v>
      </c>
      <c r="J166" s="25">
        <f>INDEX('Pivot of Risk Data'!A:A,MATCH('EVM CPZ List'!$B166,'Pivot of Risk Data'!B:B,0),1)</f>
        <v>165</v>
      </c>
      <c r="K166" s="22">
        <f>0.000621371*'EVM CPZ List'!$H166</f>
        <v>13.237351092298558</v>
      </c>
      <c r="L166" s="22">
        <f>L165+'EVM CPZ List'!$K166</f>
        <v>1831.492827057265</v>
      </c>
      <c r="M166" s="22">
        <f>M165-'EVM CPZ List'!$I166</f>
        <v>3038.0846265859764</v>
      </c>
      <c r="N166" s="7" t="e">
        <f>INDEX('2021 Certified EVM Plan'!G:G,MATCH(B166,'2021 Certified EVM Plan'!E:E,0))</f>
        <v>#N/A</v>
      </c>
      <c r="O166" s="7" t="e">
        <f>INDEX('2021 Certified EVM Plan'!M:M,MATCH(B166,'2021 Certified EVM Plan'!E:E,0))</f>
        <v>#N/A</v>
      </c>
      <c r="P166" s="7">
        <f t="shared" si="2"/>
        <v>1</v>
      </c>
      <c r="Q166" s="26" t="e">
        <f>IF(INDEX('2021 Certified EVM Plan'!H:H,MATCH(B166,'2021 Certified EVM Plan'!E:E,0))=1,M166,#N/A)</f>
        <v>#N/A</v>
      </c>
      <c r="R166" s="26" t="e">
        <f>IF(INDEX('2021 Certified EVM Plan'!J:J,MATCH(B166,'2021 Certified EVM Plan'!E:E,0))=1,M166,#N/A)</f>
        <v>#N/A</v>
      </c>
      <c r="S166" s="26" t="e">
        <f>IF(INDEX('2021 Certified EVM Plan'!K:K,MATCH(B166,'2021 Certified EVM Plan'!E:E,0))=1,M166,#N/A)</f>
        <v>#N/A</v>
      </c>
    </row>
    <row r="167" spans="1:19" x14ac:dyDescent="0.25">
      <c r="A167" s="22" t="s">
        <v>8</v>
      </c>
      <c r="B167" s="22">
        <v>3848</v>
      </c>
      <c r="C167" s="22">
        <v>331</v>
      </c>
      <c r="D167" s="23">
        <v>7.8641119102731402E-2</v>
      </c>
      <c r="E167" s="22">
        <v>152282101</v>
      </c>
      <c r="F167" s="22" t="s">
        <v>23</v>
      </c>
      <c r="G167" s="22" t="s">
        <v>285</v>
      </c>
      <c r="H167" s="22">
        <v>40183.768156536797</v>
      </c>
      <c r="I167" s="24">
        <f>'EVM CPZ List'!$D167*'EVM CPZ List'!$C167</f>
        <v>26.030210423004092</v>
      </c>
      <c r="J167" s="25">
        <f>INDEX('Pivot of Risk Data'!A:A,MATCH('EVM CPZ List'!$B167,'Pivot of Risk Data'!B:B,0),1)</f>
        <v>166</v>
      </c>
      <c r="K167" s="22">
        <f>0.000621371*'EVM CPZ List'!$H167</f>
        <v>24.969028203195425</v>
      </c>
      <c r="L167" s="22">
        <f>L166+'EVM CPZ List'!$K167</f>
        <v>1856.4618552604604</v>
      </c>
      <c r="M167" s="22">
        <f>M166-'EVM CPZ List'!$I167</f>
        <v>3012.0544161629723</v>
      </c>
      <c r="N167" s="7">
        <f>INDEX('2021 Certified EVM Plan'!G:G,MATCH(B167,'2021 Certified EVM Plan'!E:E,0))</f>
        <v>25.839583333333334</v>
      </c>
      <c r="O167" s="7">
        <f>INDEX('2021 Certified EVM Plan'!M:M,MATCH(B167,'2021 Certified EVM Plan'!E:E,0))</f>
        <v>26.030210423004092</v>
      </c>
      <c r="P167" s="7">
        <f t="shared" si="2"/>
        <v>1</v>
      </c>
      <c r="Q167" s="26">
        <f>IF(INDEX('2021 Certified EVM Plan'!H:H,MATCH(B167,'2021 Certified EVM Plan'!E:E,0))=1,M167,#N/A)</f>
        <v>3012.0544161629723</v>
      </c>
      <c r="R167" s="26" t="e">
        <f>IF(INDEX('2021 Certified EVM Plan'!J:J,MATCH(B167,'2021 Certified EVM Plan'!E:E,0))=1,M167,#N/A)</f>
        <v>#N/A</v>
      </c>
      <c r="S167" s="26" t="e">
        <f>IF(INDEX('2021 Certified EVM Plan'!K:K,MATCH(B167,'2021 Certified EVM Plan'!E:E,0))=1,M167,#N/A)</f>
        <v>#N/A</v>
      </c>
    </row>
    <row r="168" spans="1:19" x14ac:dyDescent="0.25">
      <c r="A168" s="22" t="s">
        <v>964</v>
      </c>
      <c r="B168" s="22">
        <v>2080</v>
      </c>
      <c r="C168" s="22">
        <v>80</v>
      </c>
      <c r="D168" s="23">
        <v>7.8231083947146604E-2</v>
      </c>
      <c r="E168" s="22">
        <v>43351103</v>
      </c>
      <c r="F168" s="22" t="s">
        <v>1267</v>
      </c>
      <c r="G168" s="22" t="s">
        <v>1268</v>
      </c>
      <c r="H168" s="22">
        <v>11811.7207502446</v>
      </c>
      <c r="I168" s="24">
        <f>'EVM CPZ List'!$D168*'EVM CPZ List'!$C168</f>
        <v>6.2584867157717285</v>
      </c>
      <c r="J168" s="25">
        <f>INDEX('Pivot of Risk Data'!A:A,MATCH('EVM CPZ List'!$B168,'Pivot of Risk Data'!B:B,0),1)</f>
        <v>167</v>
      </c>
      <c r="K168" s="22">
        <f>0.000621371*'EVM CPZ List'!$H168</f>
        <v>7.3394607343002374</v>
      </c>
      <c r="L168" s="22">
        <f>L167+'EVM CPZ List'!$K168</f>
        <v>1863.8013159947607</v>
      </c>
      <c r="M168" s="22">
        <f>M167-'EVM CPZ List'!$I168</f>
        <v>3005.7959294472007</v>
      </c>
      <c r="N168" s="7" t="e">
        <f>INDEX('2021 Certified EVM Plan'!G:G,MATCH(B168,'2021 Certified EVM Plan'!E:E,0))</f>
        <v>#N/A</v>
      </c>
      <c r="O168" s="7" t="e">
        <f>INDEX('2021 Certified EVM Plan'!M:M,MATCH(B168,'2021 Certified EVM Plan'!E:E,0))</f>
        <v>#N/A</v>
      </c>
      <c r="P168" s="7">
        <f t="shared" si="2"/>
        <v>1</v>
      </c>
      <c r="Q168" s="26" t="e">
        <f>IF(INDEX('2021 Certified EVM Plan'!H:H,MATCH(B168,'2021 Certified EVM Plan'!E:E,0))=1,M168,#N/A)</f>
        <v>#N/A</v>
      </c>
      <c r="R168" s="26" t="e">
        <f>IF(INDEX('2021 Certified EVM Plan'!J:J,MATCH(B168,'2021 Certified EVM Plan'!E:E,0))=1,M168,#N/A)</f>
        <v>#N/A</v>
      </c>
      <c r="S168" s="26" t="e">
        <f>IF(INDEX('2021 Certified EVM Plan'!K:K,MATCH(B168,'2021 Certified EVM Plan'!E:E,0))=1,M168,#N/A)</f>
        <v>#N/A</v>
      </c>
    </row>
    <row r="169" spans="1:19" x14ac:dyDescent="0.25">
      <c r="A169" s="22" t="s">
        <v>8</v>
      </c>
      <c r="B169" s="22">
        <v>5006</v>
      </c>
      <c r="C169" s="22">
        <v>6</v>
      </c>
      <c r="D169" s="23">
        <v>7.7067548892426396E-2</v>
      </c>
      <c r="E169" s="22">
        <v>63601109</v>
      </c>
      <c r="F169" s="22" t="s">
        <v>130</v>
      </c>
      <c r="G169" s="22" t="s">
        <v>131</v>
      </c>
      <c r="H169" s="22">
        <v>1089.8371046437201</v>
      </c>
      <c r="I169" s="24">
        <f>'EVM CPZ List'!$D169*'EVM CPZ List'!$C169</f>
        <v>0.46240529335455838</v>
      </c>
      <c r="J169" s="25">
        <f>INDEX('Pivot of Risk Data'!A:A,MATCH('EVM CPZ List'!$B169,'Pivot of Risk Data'!B:B,0),1)</f>
        <v>168</v>
      </c>
      <c r="K169" s="22">
        <f>0.000621371*'EVM CPZ List'!$H169</f>
        <v>0.67719317154957304</v>
      </c>
      <c r="L169" s="22">
        <f>L168+'EVM CPZ List'!$K169</f>
        <v>1864.4785091663102</v>
      </c>
      <c r="M169" s="22">
        <f>M168-'EVM CPZ List'!$I169</f>
        <v>3005.3335241538462</v>
      </c>
      <c r="N169" s="7" t="e">
        <f>INDEX('2021 Certified EVM Plan'!G:G,MATCH(B169,'2021 Certified EVM Plan'!E:E,0))</f>
        <v>#N/A</v>
      </c>
      <c r="O169" s="7" t="e">
        <f>INDEX('2021 Certified EVM Plan'!M:M,MATCH(B169,'2021 Certified EVM Plan'!E:E,0))</f>
        <v>#N/A</v>
      </c>
      <c r="P169" s="7">
        <f t="shared" si="2"/>
        <v>1</v>
      </c>
      <c r="Q169" s="26" t="e">
        <f>IF(INDEX('2021 Certified EVM Plan'!H:H,MATCH(B169,'2021 Certified EVM Plan'!E:E,0))=1,M169,#N/A)</f>
        <v>#N/A</v>
      </c>
      <c r="R169" s="26" t="e">
        <f>IF(INDEX('2021 Certified EVM Plan'!J:J,MATCH(B169,'2021 Certified EVM Plan'!E:E,0))=1,M169,#N/A)</f>
        <v>#N/A</v>
      </c>
      <c r="S169" s="26" t="e">
        <f>IF(INDEX('2021 Certified EVM Plan'!K:K,MATCH(B169,'2021 Certified EVM Plan'!E:E,0))=1,M169,#N/A)</f>
        <v>#N/A</v>
      </c>
    </row>
    <row r="170" spans="1:19" x14ac:dyDescent="0.25">
      <c r="A170" s="22" t="s">
        <v>2195</v>
      </c>
      <c r="B170" s="22">
        <v>934</v>
      </c>
      <c r="C170" s="22">
        <v>88</v>
      </c>
      <c r="D170" s="23">
        <v>7.6875770484736997E-2</v>
      </c>
      <c r="E170" s="22">
        <v>182721104</v>
      </c>
      <c r="F170" s="22" t="s">
        <v>2244</v>
      </c>
      <c r="G170" s="22" t="s">
        <v>2401</v>
      </c>
      <c r="H170" s="22">
        <v>25950.780685280301</v>
      </c>
      <c r="I170" s="24">
        <f>'EVM CPZ List'!$D170*'EVM CPZ List'!$C170</f>
        <v>6.7650678026568558</v>
      </c>
      <c r="J170" s="25">
        <f>INDEX('Pivot of Risk Data'!A:A,MATCH('EVM CPZ List'!$B170,'Pivot of Risk Data'!B:B,0),1)</f>
        <v>169</v>
      </c>
      <c r="K170" s="22">
        <f>0.000621371*'EVM CPZ List'!$H170</f>
        <v>16.125062545193305</v>
      </c>
      <c r="L170" s="22">
        <f>L169+'EVM CPZ List'!$K170</f>
        <v>1880.6035717115035</v>
      </c>
      <c r="M170" s="22">
        <f>M169-'EVM CPZ List'!$I170</f>
        <v>2998.5684563511895</v>
      </c>
      <c r="N170" s="7" t="e">
        <f>INDEX('2021 Certified EVM Plan'!G:G,MATCH(B170,'2021 Certified EVM Plan'!E:E,0))</f>
        <v>#N/A</v>
      </c>
      <c r="O170" s="7" t="e">
        <f>INDEX('2021 Certified EVM Plan'!M:M,MATCH(B170,'2021 Certified EVM Plan'!E:E,0))</f>
        <v>#N/A</v>
      </c>
      <c r="P170" s="7">
        <f t="shared" si="2"/>
        <v>1</v>
      </c>
      <c r="Q170" s="26" t="e">
        <f>IF(INDEX('2021 Certified EVM Plan'!H:H,MATCH(B170,'2021 Certified EVM Plan'!E:E,0))=1,M170,#N/A)</f>
        <v>#N/A</v>
      </c>
      <c r="R170" s="26" t="e">
        <f>IF(INDEX('2021 Certified EVM Plan'!J:J,MATCH(B170,'2021 Certified EVM Plan'!E:E,0))=1,M170,#N/A)</f>
        <v>#N/A</v>
      </c>
      <c r="S170" s="26" t="e">
        <f>IF(INDEX('2021 Certified EVM Plan'!K:K,MATCH(B170,'2021 Certified EVM Plan'!E:E,0))=1,M170,#N/A)</f>
        <v>#N/A</v>
      </c>
    </row>
    <row r="171" spans="1:19" x14ac:dyDescent="0.25">
      <c r="A171" s="22" t="s">
        <v>539</v>
      </c>
      <c r="B171" s="22">
        <v>4646</v>
      </c>
      <c r="C171" s="22">
        <v>255</v>
      </c>
      <c r="D171" s="23">
        <v>7.6685307726399796E-2</v>
      </c>
      <c r="E171" s="22">
        <v>102931103</v>
      </c>
      <c r="F171" s="22" t="s">
        <v>565</v>
      </c>
      <c r="G171" s="22" t="s">
        <v>617</v>
      </c>
      <c r="H171" s="22">
        <v>45954.220254273801</v>
      </c>
      <c r="I171" s="24">
        <f>'EVM CPZ List'!$D171*'EVM CPZ List'!$C171</f>
        <v>19.554753470231947</v>
      </c>
      <c r="J171" s="25">
        <f>INDEX('Pivot of Risk Data'!A:A,MATCH('EVM CPZ List'!$B171,'Pivot of Risk Data'!B:B,0),1)</f>
        <v>170</v>
      </c>
      <c r="K171" s="22">
        <f>0.000621371*'EVM CPZ List'!$H171</f>
        <v>28.554619793618368</v>
      </c>
      <c r="L171" s="22">
        <f>L170+'EVM CPZ List'!$K171</f>
        <v>1909.1581915051217</v>
      </c>
      <c r="M171" s="22">
        <f>M170-'EVM CPZ List'!$I171</f>
        <v>2979.0137028809577</v>
      </c>
      <c r="N171" s="7" t="e">
        <f>INDEX('2021 Certified EVM Plan'!G:G,MATCH(B171,'2021 Certified EVM Plan'!E:E,0))</f>
        <v>#N/A</v>
      </c>
      <c r="O171" s="7" t="e">
        <f>INDEX('2021 Certified EVM Plan'!M:M,MATCH(B171,'2021 Certified EVM Plan'!E:E,0))</f>
        <v>#N/A</v>
      </c>
      <c r="P171" s="7">
        <f t="shared" si="2"/>
        <v>1</v>
      </c>
      <c r="Q171" s="26" t="e">
        <f>IF(INDEX('2021 Certified EVM Plan'!H:H,MATCH(B171,'2021 Certified EVM Plan'!E:E,0))=1,M171,#N/A)</f>
        <v>#N/A</v>
      </c>
      <c r="R171" s="26" t="e">
        <f>IF(INDEX('2021 Certified EVM Plan'!J:J,MATCH(B171,'2021 Certified EVM Plan'!E:E,0))=1,M171,#N/A)</f>
        <v>#N/A</v>
      </c>
      <c r="S171" s="26" t="e">
        <f>IF(INDEX('2021 Certified EVM Plan'!K:K,MATCH(B171,'2021 Certified EVM Plan'!E:E,0))=1,M171,#N/A)</f>
        <v>#N/A</v>
      </c>
    </row>
    <row r="172" spans="1:19" x14ac:dyDescent="0.25">
      <c r="A172" s="22" t="s">
        <v>8</v>
      </c>
      <c r="B172" s="22">
        <v>2804</v>
      </c>
      <c r="C172" s="22">
        <v>219</v>
      </c>
      <c r="D172" s="23">
        <v>7.6253575234508306E-2</v>
      </c>
      <c r="E172" s="22">
        <v>153652109</v>
      </c>
      <c r="F172" s="22" t="s">
        <v>18</v>
      </c>
      <c r="G172" s="22" t="s">
        <v>110</v>
      </c>
      <c r="H172" s="22">
        <v>28435.431268398999</v>
      </c>
      <c r="I172" s="24">
        <f>'EVM CPZ List'!$D172*'EVM CPZ List'!$C172</f>
        <v>16.699532976357318</v>
      </c>
      <c r="J172" s="25">
        <f>INDEX('Pivot of Risk Data'!A:A,MATCH('EVM CPZ List'!$B172,'Pivot of Risk Data'!B:B,0),1)</f>
        <v>171</v>
      </c>
      <c r="K172" s="22">
        <f>0.000621371*'EVM CPZ List'!$H172</f>
        <v>17.668952362676354</v>
      </c>
      <c r="L172" s="22">
        <f>L171+'EVM CPZ List'!$K172</f>
        <v>1926.8271438677982</v>
      </c>
      <c r="M172" s="22">
        <f>M171-'EVM CPZ List'!$I172</f>
        <v>2962.3141699046005</v>
      </c>
      <c r="N172" s="7" t="e">
        <f>INDEX('2021 Certified EVM Plan'!G:G,MATCH(B172,'2021 Certified EVM Plan'!E:E,0))</f>
        <v>#N/A</v>
      </c>
      <c r="O172" s="7" t="e">
        <f>INDEX('2021 Certified EVM Plan'!M:M,MATCH(B172,'2021 Certified EVM Plan'!E:E,0))</f>
        <v>#N/A</v>
      </c>
      <c r="P172" s="7">
        <f t="shared" si="2"/>
        <v>1</v>
      </c>
      <c r="Q172" s="26" t="e">
        <f>IF(INDEX('2021 Certified EVM Plan'!H:H,MATCH(B172,'2021 Certified EVM Plan'!E:E,0))=1,M172,#N/A)</f>
        <v>#N/A</v>
      </c>
      <c r="R172" s="26" t="e">
        <f>IF(INDEX('2021 Certified EVM Plan'!J:J,MATCH(B172,'2021 Certified EVM Plan'!E:E,0))=1,M172,#N/A)</f>
        <v>#N/A</v>
      </c>
      <c r="S172" s="26" t="e">
        <f>IF(INDEX('2021 Certified EVM Plan'!K:K,MATCH(B172,'2021 Certified EVM Plan'!E:E,0))=1,M172,#N/A)</f>
        <v>#N/A</v>
      </c>
    </row>
    <row r="173" spans="1:19" x14ac:dyDescent="0.25">
      <c r="A173" s="22" t="s">
        <v>964</v>
      </c>
      <c r="B173" s="22">
        <v>4127</v>
      </c>
      <c r="C173" s="22">
        <v>48</v>
      </c>
      <c r="D173" s="23">
        <v>7.5419084493505803E-2</v>
      </c>
      <c r="E173" s="22">
        <v>42281104</v>
      </c>
      <c r="F173" s="22" t="s">
        <v>1206</v>
      </c>
      <c r="G173" s="22" t="s">
        <v>1207</v>
      </c>
      <c r="H173" s="22">
        <v>7653.5834256632697</v>
      </c>
      <c r="I173" s="24">
        <f>'EVM CPZ List'!$D173*'EVM CPZ List'!$C173</f>
        <v>3.6201160556882783</v>
      </c>
      <c r="J173" s="25">
        <f>INDEX('Pivot of Risk Data'!A:A,MATCH('EVM CPZ List'!$B173,'Pivot of Risk Data'!B:B,0),1)</f>
        <v>172</v>
      </c>
      <c r="K173" s="22">
        <f>0.000621371*'EVM CPZ List'!$H173</f>
        <v>4.755714786787812</v>
      </c>
      <c r="L173" s="22">
        <f>L172+'EVM CPZ List'!$K173</f>
        <v>1931.5828586545861</v>
      </c>
      <c r="M173" s="22">
        <f>M172-'EVM CPZ List'!$I173</f>
        <v>2958.6940538489121</v>
      </c>
      <c r="N173" s="7" t="e">
        <f>INDEX('2021 Certified EVM Plan'!G:G,MATCH(B173,'2021 Certified EVM Plan'!E:E,0))</f>
        <v>#N/A</v>
      </c>
      <c r="O173" s="7" t="e">
        <f>INDEX('2021 Certified EVM Plan'!M:M,MATCH(B173,'2021 Certified EVM Plan'!E:E,0))</f>
        <v>#N/A</v>
      </c>
      <c r="P173" s="7">
        <f t="shared" si="2"/>
        <v>1</v>
      </c>
      <c r="Q173" s="26" t="e">
        <f>IF(INDEX('2021 Certified EVM Plan'!H:H,MATCH(B173,'2021 Certified EVM Plan'!E:E,0))=1,M173,#N/A)</f>
        <v>#N/A</v>
      </c>
      <c r="R173" s="26" t="e">
        <f>IF(INDEX('2021 Certified EVM Plan'!J:J,MATCH(B173,'2021 Certified EVM Plan'!E:E,0))=1,M173,#N/A)</f>
        <v>#N/A</v>
      </c>
      <c r="S173" s="26" t="e">
        <f>IF(INDEX('2021 Certified EVM Plan'!K:K,MATCH(B173,'2021 Certified EVM Plan'!E:E,0))=1,M173,#N/A)</f>
        <v>#N/A</v>
      </c>
    </row>
    <row r="174" spans="1:19" x14ac:dyDescent="0.25">
      <c r="A174" s="22" t="s">
        <v>1672</v>
      </c>
      <c r="B174" s="22">
        <v>2763</v>
      </c>
      <c r="C174" s="22">
        <v>540</v>
      </c>
      <c r="D174" s="23">
        <v>7.5309386858007199E-2</v>
      </c>
      <c r="E174" s="22">
        <v>254421101</v>
      </c>
      <c r="F174" s="22" t="s">
        <v>1824</v>
      </c>
      <c r="G174" s="22" t="s">
        <v>1927</v>
      </c>
      <c r="H174" s="22">
        <v>71069.285929829595</v>
      </c>
      <c r="I174" s="24">
        <f>'EVM CPZ List'!$D174*'EVM CPZ List'!$C174</f>
        <v>40.667068903323887</v>
      </c>
      <c r="J174" s="25">
        <f>INDEX('Pivot of Risk Data'!A:A,MATCH('EVM CPZ List'!$B174,'Pivot of Risk Data'!B:B,0),1)</f>
        <v>173</v>
      </c>
      <c r="K174" s="22">
        <f>0.000621371*'EVM CPZ List'!$H174</f>
        <v>44.160393267504148</v>
      </c>
      <c r="L174" s="22">
        <f>L173+'EVM CPZ List'!$K174</f>
        <v>1975.7432519220902</v>
      </c>
      <c r="M174" s="22">
        <f>M173-'EVM CPZ List'!$I174</f>
        <v>2918.0269849455881</v>
      </c>
      <c r="N174" s="7">
        <f>INDEX('2021 Certified EVM Plan'!G:G,MATCH(B174,'2021 Certified EVM Plan'!E:E,0))</f>
        <v>26.660984848484851</v>
      </c>
      <c r="O174" s="7">
        <f>INDEX('2021 Certified EVM Plan'!M:M,MATCH(B174,'2021 Certified EVM Plan'!E:E,0))</f>
        <v>24.82256168897953</v>
      </c>
      <c r="P174" s="7">
        <f t="shared" si="2"/>
        <v>1</v>
      </c>
      <c r="Q174" s="26">
        <f>IF(INDEX('2021 Certified EVM Plan'!H:H,MATCH(B174,'2021 Certified EVM Plan'!E:E,0))=1,M174,#N/A)</f>
        <v>2918.0269849455881</v>
      </c>
      <c r="R174" s="26" t="e">
        <f>IF(INDEX('2021 Certified EVM Plan'!J:J,MATCH(B174,'2021 Certified EVM Plan'!E:E,0))=1,M174,#N/A)</f>
        <v>#N/A</v>
      </c>
      <c r="S174" s="26" t="e">
        <f>IF(INDEX('2021 Certified EVM Plan'!K:K,MATCH(B174,'2021 Certified EVM Plan'!E:E,0))=1,M174,#N/A)</f>
        <v>#N/A</v>
      </c>
    </row>
    <row r="175" spans="1:19" x14ac:dyDescent="0.25">
      <c r="A175" s="22" t="s">
        <v>539</v>
      </c>
      <c r="B175" s="22">
        <v>2247</v>
      </c>
      <c r="C175" s="22">
        <v>207</v>
      </c>
      <c r="D175" s="23">
        <v>7.5306660226023101E-2</v>
      </c>
      <c r="E175" s="22">
        <v>103441102</v>
      </c>
      <c r="F175" s="22" t="s">
        <v>551</v>
      </c>
      <c r="G175" s="22" t="s">
        <v>613</v>
      </c>
      <c r="H175" s="22">
        <v>28670.4982249842</v>
      </c>
      <c r="I175" s="24">
        <f>'EVM CPZ List'!$D175*'EVM CPZ List'!$C175</f>
        <v>15.588478666786783</v>
      </c>
      <c r="J175" s="25">
        <f>INDEX('Pivot of Risk Data'!A:A,MATCH('EVM CPZ List'!$B175,'Pivot of Risk Data'!B:B,0),1)</f>
        <v>174</v>
      </c>
      <c r="K175" s="22">
        <f>0.000621371*'EVM CPZ List'!$H175</f>
        <v>17.815016152556659</v>
      </c>
      <c r="L175" s="22">
        <f>L174+'EVM CPZ List'!$K175</f>
        <v>1993.5582680746468</v>
      </c>
      <c r="M175" s="22">
        <f>M174-'EVM CPZ List'!$I175</f>
        <v>2902.4385062788015</v>
      </c>
      <c r="N175" s="7" t="e">
        <f>INDEX('2021 Certified EVM Plan'!G:G,MATCH(B175,'2021 Certified EVM Plan'!E:E,0))</f>
        <v>#N/A</v>
      </c>
      <c r="O175" s="7" t="e">
        <f>INDEX('2021 Certified EVM Plan'!M:M,MATCH(B175,'2021 Certified EVM Plan'!E:E,0))</f>
        <v>#N/A</v>
      </c>
      <c r="P175" s="7">
        <f t="shared" si="2"/>
        <v>1</v>
      </c>
      <c r="Q175" s="26" t="e">
        <f>IF(INDEX('2021 Certified EVM Plan'!H:H,MATCH(B175,'2021 Certified EVM Plan'!E:E,0))=1,M175,#N/A)</f>
        <v>#N/A</v>
      </c>
      <c r="R175" s="26" t="e">
        <f>IF(INDEX('2021 Certified EVM Plan'!J:J,MATCH(B175,'2021 Certified EVM Plan'!E:E,0))=1,M175,#N/A)</f>
        <v>#N/A</v>
      </c>
      <c r="S175" s="26" t="e">
        <f>IF(INDEX('2021 Certified EVM Plan'!K:K,MATCH(B175,'2021 Certified EVM Plan'!E:E,0))=1,M175,#N/A)</f>
        <v>#N/A</v>
      </c>
    </row>
    <row r="176" spans="1:19" x14ac:dyDescent="0.25">
      <c r="A176" s="22" t="s">
        <v>1672</v>
      </c>
      <c r="B176" s="22">
        <v>4022</v>
      </c>
      <c r="C176" s="22">
        <v>178</v>
      </c>
      <c r="D176" s="23">
        <v>7.4481939469378894E-2</v>
      </c>
      <c r="E176" s="22">
        <v>254601103</v>
      </c>
      <c r="F176" s="22" t="s">
        <v>1713</v>
      </c>
      <c r="G176" s="22" t="s">
        <v>1894</v>
      </c>
      <c r="H176" s="22">
        <v>38096.541167720898</v>
      </c>
      <c r="I176" s="24">
        <f>'EVM CPZ List'!$D176*'EVM CPZ List'!$C176</f>
        <v>13.257785225549442</v>
      </c>
      <c r="J176" s="25">
        <f>INDEX('Pivot of Risk Data'!A:A,MATCH('EVM CPZ List'!$B176,'Pivot of Risk Data'!B:B,0),1)</f>
        <v>175</v>
      </c>
      <c r="K176" s="22">
        <f>0.000621371*'EVM CPZ List'!$H176</f>
        <v>23.672085881927902</v>
      </c>
      <c r="L176" s="22">
        <f>L175+'EVM CPZ List'!$K176</f>
        <v>2017.2303539565746</v>
      </c>
      <c r="M176" s="22">
        <f>M175-'EVM CPZ List'!$I176</f>
        <v>2889.180721053252</v>
      </c>
      <c r="N176" s="7" t="e">
        <f>INDEX('2021 Certified EVM Plan'!G:G,MATCH(B176,'2021 Certified EVM Plan'!E:E,0))</f>
        <v>#N/A</v>
      </c>
      <c r="O176" s="7" t="e">
        <f>INDEX('2021 Certified EVM Plan'!M:M,MATCH(B176,'2021 Certified EVM Plan'!E:E,0))</f>
        <v>#N/A</v>
      </c>
      <c r="P176" s="7">
        <f t="shared" si="2"/>
        <v>1</v>
      </c>
      <c r="Q176" s="26" t="e">
        <f>IF(INDEX('2021 Certified EVM Plan'!H:H,MATCH(B176,'2021 Certified EVM Plan'!E:E,0))=1,M176,#N/A)</f>
        <v>#N/A</v>
      </c>
      <c r="R176" s="26" t="e">
        <f>IF(INDEX('2021 Certified EVM Plan'!J:J,MATCH(B176,'2021 Certified EVM Plan'!E:E,0))=1,M176,#N/A)</f>
        <v>#N/A</v>
      </c>
      <c r="S176" s="26" t="e">
        <f>IF(INDEX('2021 Certified EVM Plan'!K:K,MATCH(B176,'2021 Certified EVM Plan'!E:E,0))=1,M176,#N/A)</f>
        <v>#N/A</v>
      </c>
    </row>
    <row r="177" spans="1:19" x14ac:dyDescent="0.25">
      <c r="A177" s="22" t="s">
        <v>964</v>
      </c>
      <c r="B177" s="22">
        <v>6306</v>
      </c>
      <c r="C177" s="22">
        <v>103</v>
      </c>
      <c r="D177" s="23">
        <v>7.4476128534975095E-2</v>
      </c>
      <c r="E177" s="22">
        <v>42871101</v>
      </c>
      <c r="F177" s="22" t="s">
        <v>1062</v>
      </c>
      <c r="G177" s="22" t="s">
        <v>1297</v>
      </c>
      <c r="H177" s="22">
        <v>17548.709048411401</v>
      </c>
      <c r="I177" s="24">
        <f>'EVM CPZ List'!$D177*'EVM CPZ List'!$C177</f>
        <v>7.6710412391024345</v>
      </c>
      <c r="J177" s="25">
        <f>INDEX('Pivot of Risk Data'!A:A,MATCH('EVM CPZ List'!$B177,'Pivot of Risk Data'!B:B,0),1)</f>
        <v>176</v>
      </c>
      <c r="K177" s="22">
        <f>0.000621371*'EVM CPZ List'!$H177</f>
        <v>10.904258890120442</v>
      </c>
      <c r="L177" s="22">
        <f>L176+'EVM CPZ List'!$K177</f>
        <v>2028.1346128466951</v>
      </c>
      <c r="M177" s="22">
        <f>M176-'EVM CPZ List'!$I177</f>
        <v>2881.5096798141494</v>
      </c>
      <c r="N177" s="7" t="e">
        <f>INDEX('2021 Certified EVM Plan'!G:G,MATCH(B177,'2021 Certified EVM Plan'!E:E,0))</f>
        <v>#N/A</v>
      </c>
      <c r="O177" s="7" t="e">
        <f>INDEX('2021 Certified EVM Plan'!M:M,MATCH(B177,'2021 Certified EVM Plan'!E:E,0))</f>
        <v>#N/A</v>
      </c>
      <c r="P177" s="7">
        <f t="shared" si="2"/>
        <v>1</v>
      </c>
      <c r="Q177" s="26" t="e">
        <f>IF(INDEX('2021 Certified EVM Plan'!H:H,MATCH(B177,'2021 Certified EVM Plan'!E:E,0))=1,M177,#N/A)</f>
        <v>#N/A</v>
      </c>
      <c r="R177" s="26" t="e">
        <f>IF(INDEX('2021 Certified EVM Plan'!J:J,MATCH(B177,'2021 Certified EVM Plan'!E:E,0))=1,M177,#N/A)</f>
        <v>#N/A</v>
      </c>
      <c r="S177" s="26" t="e">
        <f>IF(INDEX('2021 Certified EVM Plan'!K:K,MATCH(B177,'2021 Certified EVM Plan'!E:E,0))=1,M177,#N/A)</f>
        <v>#N/A</v>
      </c>
    </row>
    <row r="178" spans="1:19" x14ac:dyDescent="0.25">
      <c r="A178" s="22" t="s">
        <v>539</v>
      </c>
      <c r="B178" s="22">
        <v>338</v>
      </c>
      <c r="C178" s="22">
        <v>60</v>
      </c>
      <c r="D178" s="23">
        <v>7.4163710940586006E-2</v>
      </c>
      <c r="E178" s="22">
        <v>102931101</v>
      </c>
      <c r="F178" s="22" t="s">
        <v>589</v>
      </c>
      <c r="G178" s="22" t="s">
        <v>697</v>
      </c>
      <c r="H178" s="22">
        <v>7715.0522464658698</v>
      </c>
      <c r="I178" s="24">
        <f>'EVM CPZ List'!$D178*'EVM CPZ List'!$C178</f>
        <v>4.4498226564351606</v>
      </c>
      <c r="J178" s="25">
        <f>INDEX('Pivot of Risk Data'!A:A,MATCH('EVM CPZ List'!$B178,'Pivot of Risk Data'!B:B,0),1)</f>
        <v>177</v>
      </c>
      <c r="K178" s="22">
        <f>0.000621371*'EVM CPZ List'!$H178</f>
        <v>4.7939097294387443</v>
      </c>
      <c r="L178" s="22">
        <f>L177+'EVM CPZ List'!$K178</f>
        <v>2032.9285225761339</v>
      </c>
      <c r="M178" s="22">
        <f>M177-'EVM CPZ List'!$I178</f>
        <v>2877.0598571577143</v>
      </c>
      <c r="N178" s="7" t="e">
        <f>INDEX('2021 Certified EVM Plan'!G:G,MATCH(B178,'2021 Certified EVM Plan'!E:E,0))</f>
        <v>#N/A</v>
      </c>
      <c r="O178" s="7" t="e">
        <f>INDEX('2021 Certified EVM Plan'!M:M,MATCH(B178,'2021 Certified EVM Plan'!E:E,0))</f>
        <v>#N/A</v>
      </c>
      <c r="P178" s="7">
        <f t="shared" si="2"/>
        <v>1</v>
      </c>
      <c r="Q178" s="26" t="e">
        <f>IF(INDEX('2021 Certified EVM Plan'!H:H,MATCH(B178,'2021 Certified EVM Plan'!E:E,0))=1,M178,#N/A)</f>
        <v>#N/A</v>
      </c>
      <c r="R178" s="26" t="e">
        <f>IF(INDEX('2021 Certified EVM Plan'!J:J,MATCH(B178,'2021 Certified EVM Plan'!E:E,0))=1,M178,#N/A)</f>
        <v>#N/A</v>
      </c>
      <c r="S178" s="26" t="e">
        <f>IF(INDEX('2021 Certified EVM Plan'!K:K,MATCH(B178,'2021 Certified EVM Plan'!E:E,0))=1,M178,#N/A)</f>
        <v>#N/A</v>
      </c>
    </row>
    <row r="179" spans="1:19" x14ac:dyDescent="0.25">
      <c r="A179" s="22" t="s">
        <v>539</v>
      </c>
      <c r="B179" s="22">
        <v>4335</v>
      </c>
      <c r="C179" s="22">
        <v>24</v>
      </c>
      <c r="D179" s="23">
        <v>7.3875764199544794E-2</v>
      </c>
      <c r="E179" s="22">
        <v>102781101</v>
      </c>
      <c r="F179" s="22" t="s">
        <v>670</v>
      </c>
      <c r="G179" s="22" t="s">
        <v>828</v>
      </c>
      <c r="H179" s="22">
        <v>4717.83227492477</v>
      </c>
      <c r="I179" s="24">
        <f>'EVM CPZ List'!$D179*'EVM CPZ List'!$C179</f>
        <v>1.7730183407890752</v>
      </c>
      <c r="J179" s="25">
        <f>INDEX('Pivot of Risk Data'!A:A,MATCH('EVM CPZ List'!$B179,'Pivot of Risk Data'!B:B,0),1)</f>
        <v>178</v>
      </c>
      <c r="K179" s="22">
        <f>0.000621371*'EVM CPZ List'!$H179</f>
        <v>2.9315241585022793</v>
      </c>
      <c r="L179" s="22">
        <f>L178+'EVM CPZ List'!$K179</f>
        <v>2035.8600467346362</v>
      </c>
      <c r="M179" s="22">
        <f>M178-'EVM CPZ List'!$I179</f>
        <v>2875.2868388169254</v>
      </c>
      <c r="N179" s="7" t="e">
        <f>INDEX('2021 Certified EVM Plan'!G:G,MATCH(B179,'2021 Certified EVM Plan'!E:E,0))</f>
        <v>#N/A</v>
      </c>
      <c r="O179" s="7" t="e">
        <f>INDEX('2021 Certified EVM Plan'!M:M,MATCH(B179,'2021 Certified EVM Plan'!E:E,0))</f>
        <v>#N/A</v>
      </c>
      <c r="P179" s="7">
        <f t="shared" si="2"/>
        <v>1</v>
      </c>
      <c r="Q179" s="26" t="e">
        <f>IF(INDEX('2021 Certified EVM Plan'!H:H,MATCH(B179,'2021 Certified EVM Plan'!E:E,0))=1,M179,#N/A)</f>
        <v>#N/A</v>
      </c>
      <c r="R179" s="26" t="e">
        <f>IF(INDEX('2021 Certified EVM Plan'!J:J,MATCH(B179,'2021 Certified EVM Plan'!E:E,0))=1,M179,#N/A)</f>
        <v>#N/A</v>
      </c>
      <c r="S179" s="26" t="e">
        <f>IF(INDEX('2021 Certified EVM Plan'!K:K,MATCH(B179,'2021 Certified EVM Plan'!E:E,0))=1,M179,#N/A)</f>
        <v>#N/A</v>
      </c>
    </row>
    <row r="180" spans="1:19" x14ac:dyDescent="0.25">
      <c r="A180" s="22" t="s">
        <v>1672</v>
      </c>
      <c r="B180" s="22">
        <v>603</v>
      </c>
      <c r="C180" s="22">
        <v>42</v>
      </c>
      <c r="D180" s="23">
        <v>7.3873196264486504E-2</v>
      </c>
      <c r="E180" s="22">
        <v>252561101</v>
      </c>
      <c r="F180" s="22" t="s">
        <v>1785</v>
      </c>
      <c r="G180" s="22" t="s">
        <v>1786</v>
      </c>
      <c r="H180" s="22">
        <v>27412.9116052809</v>
      </c>
      <c r="I180" s="24">
        <f>'EVM CPZ List'!$D180*'EVM CPZ List'!$C180</f>
        <v>3.1026742431084333</v>
      </c>
      <c r="J180" s="25">
        <f>INDEX('Pivot of Risk Data'!A:A,MATCH('EVM CPZ List'!$B180,'Pivot of Risk Data'!B:B,0),1)</f>
        <v>179</v>
      </c>
      <c r="K180" s="22">
        <f>0.000621371*'EVM CPZ List'!$H180</f>
        <v>17.033588297085</v>
      </c>
      <c r="L180" s="22">
        <f>L179+'EVM CPZ List'!$K180</f>
        <v>2052.8936350317213</v>
      </c>
      <c r="M180" s="22">
        <f>M179-'EVM CPZ List'!$I180</f>
        <v>2872.1841645738168</v>
      </c>
      <c r="N180" s="7" t="e">
        <f>INDEX('2021 Certified EVM Plan'!G:G,MATCH(B180,'2021 Certified EVM Plan'!E:E,0))</f>
        <v>#N/A</v>
      </c>
      <c r="O180" s="7" t="e">
        <f>INDEX('2021 Certified EVM Plan'!M:M,MATCH(B180,'2021 Certified EVM Plan'!E:E,0))</f>
        <v>#N/A</v>
      </c>
      <c r="P180" s="7">
        <f t="shared" si="2"/>
        <v>1</v>
      </c>
      <c r="Q180" s="26" t="e">
        <f>IF(INDEX('2021 Certified EVM Plan'!H:H,MATCH(B180,'2021 Certified EVM Plan'!E:E,0))=1,M180,#N/A)</f>
        <v>#N/A</v>
      </c>
      <c r="R180" s="26" t="e">
        <f>IF(INDEX('2021 Certified EVM Plan'!J:J,MATCH(B180,'2021 Certified EVM Plan'!E:E,0))=1,M180,#N/A)</f>
        <v>#N/A</v>
      </c>
      <c r="S180" s="26" t="e">
        <f>IF(INDEX('2021 Certified EVM Plan'!K:K,MATCH(B180,'2021 Certified EVM Plan'!E:E,0))=1,M180,#N/A)</f>
        <v>#N/A</v>
      </c>
    </row>
    <row r="181" spans="1:19" x14ac:dyDescent="0.25">
      <c r="A181" s="22" t="s">
        <v>8</v>
      </c>
      <c r="B181" s="22">
        <v>2148</v>
      </c>
      <c r="C181" s="22">
        <v>241</v>
      </c>
      <c r="D181" s="23">
        <v>7.4120712717188494E-2</v>
      </c>
      <c r="E181" s="22">
        <v>152261105</v>
      </c>
      <c r="F181" s="22" t="s">
        <v>211</v>
      </c>
      <c r="G181" s="22" t="s">
        <v>263</v>
      </c>
      <c r="H181" s="22">
        <v>32811.968205125901</v>
      </c>
      <c r="I181" s="24">
        <f>'EVM CPZ List'!$D181*'EVM CPZ List'!$C181</f>
        <v>17.863091764842427</v>
      </c>
      <c r="J181" s="25">
        <f>INDEX('Pivot of Risk Data'!A:A,MATCH('EVM CPZ List'!$B181,'Pivot of Risk Data'!B:B,0),1)</f>
        <v>180</v>
      </c>
      <c r="K181" s="22">
        <f>0.000621371*'EVM CPZ List'!$H181</f>
        <v>20.388405495587286</v>
      </c>
      <c r="L181" s="22">
        <f>L180+'EVM CPZ List'!$K181</f>
        <v>2073.2820405273087</v>
      </c>
      <c r="M181" s="22">
        <f>M180-'EVM CPZ List'!$I181</f>
        <v>2854.3210728089743</v>
      </c>
      <c r="N181" s="7">
        <f>INDEX('2021 Certified EVM Plan'!G:G,MATCH(B181,'2021 Certified EVM Plan'!E:E,0))</f>
        <v>18.598863636363635</v>
      </c>
      <c r="O181" s="7">
        <f>INDEX('2021 Certified EVM Plan'!M:M,MATCH(B181,'2021 Certified EVM Plan'!E:E,0))</f>
        <v>17.517568770781857</v>
      </c>
      <c r="P181" s="7">
        <f t="shared" si="2"/>
        <v>2</v>
      </c>
      <c r="Q181" s="26">
        <f>IF(INDEX('2021 Certified EVM Plan'!H:H,MATCH(B181,'2021 Certified EVM Plan'!E:E,0))=1,M181,#N/A)</f>
        <v>2854.3210728089743</v>
      </c>
      <c r="R181" s="26" t="e">
        <f>IF(INDEX('2021 Certified EVM Plan'!J:J,MATCH(B181,'2021 Certified EVM Plan'!E:E,0))=1,M181,#N/A)</f>
        <v>#N/A</v>
      </c>
      <c r="S181" s="26" t="e">
        <f>IF(INDEX('2021 Certified EVM Plan'!K:K,MATCH(B181,'2021 Certified EVM Plan'!E:E,0))=1,M181,#N/A)</f>
        <v>#N/A</v>
      </c>
    </row>
    <row r="182" spans="1:19" x14ac:dyDescent="0.25">
      <c r="A182" s="22" t="s">
        <v>1672</v>
      </c>
      <c r="B182" s="22">
        <v>2148</v>
      </c>
      <c r="C182" s="22">
        <v>1</v>
      </c>
      <c r="D182" s="27">
        <v>4.9046482555366096E-6</v>
      </c>
      <c r="E182" s="22">
        <v>152261105</v>
      </c>
      <c r="F182" s="22" t="s">
        <v>211</v>
      </c>
      <c r="G182" s="22" t="s">
        <v>263</v>
      </c>
      <c r="H182" s="22">
        <v>32811.968205125901</v>
      </c>
      <c r="I182" s="24">
        <f>'EVM CPZ List'!$D182*'EVM CPZ List'!$C182</f>
        <v>4.9046482555366096E-6</v>
      </c>
      <c r="J182" s="25">
        <f>INDEX('Pivot of Risk Data'!A:A,MATCH('EVM CPZ List'!$B182,'Pivot of Risk Data'!B:B,0),1)</f>
        <v>180</v>
      </c>
      <c r="K182" s="22">
        <f>0.000621371*'EVM CPZ List'!$H182</f>
        <v>20.388405495587286</v>
      </c>
      <c r="L182" s="22">
        <f>L181+'EVM CPZ List'!$K182</f>
        <v>2093.6704460228962</v>
      </c>
      <c r="M182" s="22">
        <f>M181-'EVM CPZ List'!$I182</f>
        <v>2854.3210679043259</v>
      </c>
      <c r="N182" s="7"/>
      <c r="O182" s="7"/>
      <c r="P182" s="7">
        <f t="shared" si="2"/>
        <v>2</v>
      </c>
      <c r="Q182" s="26">
        <f>IF(INDEX('2021 Certified EVM Plan'!H:H,MATCH(B182,'2021 Certified EVM Plan'!E:E,0))=1,M182,#N/A)</f>
        <v>2854.3210679043259</v>
      </c>
      <c r="R182" s="26" t="e">
        <f>IF(INDEX('2021 Certified EVM Plan'!J:J,MATCH(B182,'2021 Certified EVM Plan'!E:E,0))=1,M182,#N/A)</f>
        <v>#N/A</v>
      </c>
      <c r="S182" s="26" t="e">
        <f>IF(INDEX('2021 Certified EVM Plan'!K:K,MATCH(B182,'2021 Certified EVM Plan'!E:E,0))=1,M182,#N/A)</f>
        <v>#N/A</v>
      </c>
    </row>
    <row r="183" spans="1:19" x14ac:dyDescent="0.25">
      <c r="A183" s="22" t="s">
        <v>2195</v>
      </c>
      <c r="B183" s="22">
        <v>5296</v>
      </c>
      <c r="C183" s="22">
        <v>109</v>
      </c>
      <c r="D183" s="23">
        <v>7.3531792314782601E-2</v>
      </c>
      <c r="E183" s="22">
        <v>182681102</v>
      </c>
      <c r="F183" s="22" t="s">
        <v>2247</v>
      </c>
      <c r="G183" s="22" t="s">
        <v>2349</v>
      </c>
      <c r="H183" s="22">
        <v>24178.811914873499</v>
      </c>
      <c r="I183" s="24">
        <f>'EVM CPZ List'!$D183*'EVM CPZ List'!$C183</f>
        <v>8.0149653623113029</v>
      </c>
      <c r="J183" s="25">
        <f>INDEX('Pivot of Risk Data'!A:A,MATCH('EVM CPZ List'!$B183,'Pivot of Risk Data'!B:B,0),1)</f>
        <v>181</v>
      </c>
      <c r="K183" s="22">
        <f>0.000621371*'EVM CPZ List'!$H183</f>
        <v>15.02401253835686</v>
      </c>
      <c r="L183" s="22">
        <f>L182+'EVM CPZ List'!$K183</f>
        <v>2108.6944585612532</v>
      </c>
      <c r="M183" s="22">
        <f>M182-'EVM CPZ List'!$I183</f>
        <v>2846.3061025420147</v>
      </c>
      <c r="N183" s="7" t="e">
        <f>INDEX('2021 Certified EVM Plan'!G:G,MATCH(B183,'2021 Certified EVM Plan'!E:E,0))</f>
        <v>#N/A</v>
      </c>
      <c r="O183" s="7" t="e">
        <f>INDEX('2021 Certified EVM Plan'!M:M,MATCH(B183,'2021 Certified EVM Plan'!E:E,0))</f>
        <v>#N/A</v>
      </c>
      <c r="P183" s="7">
        <f t="shared" si="2"/>
        <v>1</v>
      </c>
      <c r="Q183" s="26" t="e">
        <f>IF(INDEX('2021 Certified EVM Plan'!H:H,MATCH(B183,'2021 Certified EVM Plan'!E:E,0))=1,M183,#N/A)</f>
        <v>#N/A</v>
      </c>
      <c r="R183" s="26" t="e">
        <f>IF(INDEX('2021 Certified EVM Plan'!J:J,MATCH(B183,'2021 Certified EVM Plan'!E:E,0))=1,M183,#N/A)</f>
        <v>#N/A</v>
      </c>
      <c r="S183" s="26" t="e">
        <f>IF(INDEX('2021 Certified EVM Plan'!K:K,MATCH(B183,'2021 Certified EVM Plan'!E:E,0))=1,M183,#N/A)</f>
        <v>#N/A</v>
      </c>
    </row>
    <row r="184" spans="1:19" x14ac:dyDescent="0.25">
      <c r="A184" s="22" t="s">
        <v>964</v>
      </c>
      <c r="B184" s="22">
        <v>4894</v>
      </c>
      <c r="C184" s="22">
        <v>69</v>
      </c>
      <c r="D184" s="23">
        <v>7.3029766271960395E-2</v>
      </c>
      <c r="E184" s="22">
        <v>42821102</v>
      </c>
      <c r="F184" s="22" t="s">
        <v>1336</v>
      </c>
      <c r="G184" s="22" t="s">
        <v>1337</v>
      </c>
      <c r="H184" s="22">
        <v>8650.9366800352691</v>
      </c>
      <c r="I184" s="24">
        <f>'EVM CPZ List'!$D184*'EVM CPZ List'!$C184</f>
        <v>5.0390538727652672</v>
      </c>
      <c r="J184" s="25">
        <f>INDEX('Pivot of Risk Data'!A:A,MATCH('EVM CPZ List'!$B184,'Pivot of Risk Data'!B:B,0),1)</f>
        <v>182</v>
      </c>
      <c r="K184" s="22">
        <f>0.000621371*'EVM CPZ List'!$H184</f>
        <v>5.3754411758101952</v>
      </c>
      <c r="L184" s="22">
        <f>L183+'EVM CPZ List'!$K184</f>
        <v>2114.0698997370632</v>
      </c>
      <c r="M184" s="22">
        <f>M183-'EVM CPZ List'!$I184</f>
        <v>2841.2670486692496</v>
      </c>
      <c r="N184" s="7" t="e">
        <f>INDEX('2021 Certified EVM Plan'!G:G,MATCH(B184,'2021 Certified EVM Plan'!E:E,0))</f>
        <v>#N/A</v>
      </c>
      <c r="O184" s="7" t="e">
        <f>INDEX('2021 Certified EVM Plan'!M:M,MATCH(B184,'2021 Certified EVM Plan'!E:E,0))</f>
        <v>#N/A</v>
      </c>
      <c r="P184" s="7">
        <f t="shared" si="2"/>
        <v>1</v>
      </c>
      <c r="Q184" s="26" t="e">
        <f>IF(INDEX('2021 Certified EVM Plan'!H:H,MATCH(B184,'2021 Certified EVM Plan'!E:E,0))=1,M184,#N/A)</f>
        <v>#N/A</v>
      </c>
      <c r="R184" s="26" t="e">
        <f>IF(INDEX('2021 Certified EVM Plan'!J:J,MATCH(B184,'2021 Certified EVM Plan'!E:E,0))=1,M184,#N/A)</f>
        <v>#N/A</v>
      </c>
      <c r="S184" s="26" t="e">
        <f>IF(INDEX('2021 Certified EVM Plan'!K:K,MATCH(B184,'2021 Certified EVM Plan'!E:E,0))=1,M184,#N/A)</f>
        <v>#N/A</v>
      </c>
    </row>
    <row r="185" spans="1:19" x14ac:dyDescent="0.25">
      <c r="A185" s="22" t="s">
        <v>539</v>
      </c>
      <c r="B185" s="22">
        <v>2565</v>
      </c>
      <c r="C185" s="22">
        <v>25</v>
      </c>
      <c r="D185" s="23">
        <v>7.2921634990911102E-2</v>
      </c>
      <c r="E185" s="22">
        <v>103441103</v>
      </c>
      <c r="F185" s="22" t="s">
        <v>662</v>
      </c>
      <c r="G185" s="22" t="s">
        <v>708</v>
      </c>
      <c r="H185" s="22">
        <v>2468.2792386925798</v>
      </c>
      <c r="I185" s="24">
        <f>'EVM CPZ List'!$D185*'EVM CPZ List'!$C185</f>
        <v>1.8230408747727775</v>
      </c>
      <c r="J185" s="25">
        <f>INDEX('Pivot of Risk Data'!A:A,MATCH('EVM CPZ List'!$B185,'Pivot of Risk Data'!B:B,0),1)</f>
        <v>183</v>
      </c>
      <c r="K185" s="22">
        <f>0.000621371*'EVM CPZ List'!$H185</f>
        <v>1.533717138825647</v>
      </c>
      <c r="L185" s="22">
        <f>L184+'EVM CPZ List'!$K185</f>
        <v>2115.6036168758887</v>
      </c>
      <c r="M185" s="22">
        <f>M184-'EVM CPZ List'!$I185</f>
        <v>2839.4440077944769</v>
      </c>
      <c r="N185" s="7" t="e">
        <f>INDEX('2021 Certified EVM Plan'!G:G,MATCH(B185,'2021 Certified EVM Plan'!E:E,0))</f>
        <v>#N/A</v>
      </c>
      <c r="O185" s="7" t="e">
        <f>INDEX('2021 Certified EVM Plan'!M:M,MATCH(B185,'2021 Certified EVM Plan'!E:E,0))</f>
        <v>#N/A</v>
      </c>
      <c r="P185" s="7">
        <f t="shared" si="2"/>
        <v>1</v>
      </c>
      <c r="Q185" s="26" t="e">
        <f>IF(INDEX('2021 Certified EVM Plan'!H:H,MATCH(B185,'2021 Certified EVM Plan'!E:E,0))=1,M185,#N/A)</f>
        <v>#N/A</v>
      </c>
      <c r="R185" s="26" t="e">
        <f>IF(INDEX('2021 Certified EVM Plan'!J:J,MATCH(B185,'2021 Certified EVM Plan'!E:E,0))=1,M185,#N/A)</f>
        <v>#N/A</v>
      </c>
      <c r="S185" s="26" t="e">
        <f>IF(INDEX('2021 Certified EVM Plan'!K:K,MATCH(B185,'2021 Certified EVM Plan'!E:E,0))=1,M185,#N/A)</f>
        <v>#N/A</v>
      </c>
    </row>
    <row r="186" spans="1:19" x14ac:dyDescent="0.25">
      <c r="A186" s="22" t="s">
        <v>1672</v>
      </c>
      <c r="B186" s="22">
        <v>1366</v>
      </c>
      <c r="C186" s="22">
        <v>367</v>
      </c>
      <c r="D186" s="23">
        <v>7.2883842068536001E-2</v>
      </c>
      <c r="E186" s="22">
        <v>254601103</v>
      </c>
      <c r="F186" s="22" t="s">
        <v>1713</v>
      </c>
      <c r="G186" s="22" t="s">
        <v>1811</v>
      </c>
      <c r="H186" s="22">
        <v>58836.347518331</v>
      </c>
      <c r="I186" s="24">
        <f>'EVM CPZ List'!$D186*'EVM CPZ List'!$C186</f>
        <v>26.748370039152711</v>
      </c>
      <c r="J186" s="25">
        <f>INDEX('Pivot of Risk Data'!A:A,MATCH('EVM CPZ List'!$B186,'Pivot of Risk Data'!B:B,0),1)</f>
        <v>184</v>
      </c>
      <c r="K186" s="22">
        <f>0.000621371*'EVM CPZ List'!$H186</f>
        <v>36.559200093812855</v>
      </c>
      <c r="L186" s="22">
        <f>L185+'EVM CPZ List'!$K186</f>
        <v>2152.1628169697015</v>
      </c>
      <c r="M186" s="22">
        <f>M185-'EVM CPZ List'!$I186</f>
        <v>2812.6956377553242</v>
      </c>
      <c r="N186" s="7" t="e">
        <f>INDEX('2021 Certified EVM Plan'!G:G,MATCH(B186,'2021 Certified EVM Plan'!E:E,0))</f>
        <v>#N/A</v>
      </c>
      <c r="O186" s="7" t="e">
        <f>INDEX('2021 Certified EVM Plan'!M:M,MATCH(B186,'2021 Certified EVM Plan'!E:E,0))</f>
        <v>#N/A</v>
      </c>
      <c r="P186" s="7">
        <f t="shared" si="2"/>
        <v>1</v>
      </c>
      <c r="Q186" s="26" t="e">
        <f>IF(INDEX('2021 Certified EVM Plan'!H:H,MATCH(B186,'2021 Certified EVM Plan'!E:E,0))=1,M186,#N/A)</f>
        <v>#N/A</v>
      </c>
      <c r="R186" s="26" t="e">
        <f>IF(INDEX('2021 Certified EVM Plan'!J:J,MATCH(B186,'2021 Certified EVM Plan'!E:E,0))=1,M186,#N/A)</f>
        <v>#N/A</v>
      </c>
      <c r="S186" s="26" t="e">
        <f>IF(INDEX('2021 Certified EVM Plan'!K:K,MATCH(B186,'2021 Certified EVM Plan'!E:E,0))=1,M186,#N/A)</f>
        <v>#N/A</v>
      </c>
    </row>
    <row r="187" spans="1:19" x14ac:dyDescent="0.25">
      <c r="A187" s="22" t="s">
        <v>964</v>
      </c>
      <c r="B187" s="22">
        <v>1853</v>
      </c>
      <c r="C187" s="22">
        <v>154</v>
      </c>
      <c r="D187" s="23">
        <v>7.28828837162213E-2</v>
      </c>
      <c r="E187" s="22">
        <v>43191101</v>
      </c>
      <c r="F187" s="22" t="s">
        <v>1117</v>
      </c>
      <c r="G187" s="22" t="s">
        <v>1118</v>
      </c>
      <c r="H187" s="22">
        <v>32521.642744766999</v>
      </c>
      <c r="I187" s="24">
        <f>'EVM CPZ List'!$D187*'EVM CPZ List'!$C187</f>
        <v>11.223964092298081</v>
      </c>
      <c r="J187" s="25">
        <f>INDEX('Pivot of Risk Data'!A:A,MATCH('EVM CPZ List'!$B187,'Pivot of Risk Data'!B:B,0),1)</f>
        <v>185</v>
      </c>
      <c r="K187" s="22">
        <f>0.000621371*'EVM CPZ List'!$H187</f>
        <v>20.208005673958617</v>
      </c>
      <c r="L187" s="22">
        <f>L186+'EVM CPZ List'!$K187</f>
        <v>2172.3708226436602</v>
      </c>
      <c r="M187" s="22">
        <f>M186-'EVM CPZ List'!$I187</f>
        <v>2801.4716736630262</v>
      </c>
      <c r="N187" s="7" t="e">
        <f>INDEX('2021 Certified EVM Plan'!G:G,MATCH(B187,'2021 Certified EVM Plan'!E:E,0))</f>
        <v>#N/A</v>
      </c>
      <c r="O187" s="7" t="e">
        <f>INDEX('2021 Certified EVM Plan'!M:M,MATCH(B187,'2021 Certified EVM Plan'!E:E,0))</f>
        <v>#N/A</v>
      </c>
      <c r="P187" s="7">
        <f t="shared" si="2"/>
        <v>1</v>
      </c>
      <c r="Q187" s="26" t="e">
        <f>IF(INDEX('2021 Certified EVM Plan'!H:H,MATCH(B187,'2021 Certified EVM Plan'!E:E,0))=1,M187,#N/A)</f>
        <v>#N/A</v>
      </c>
      <c r="R187" s="26" t="e">
        <f>IF(INDEX('2021 Certified EVM Plan'!J:J,MATCH(B187,'2021 Certified EVM Plan'!E:E,0))=1,M187,#N/A)</f>
        <v>#N/A</v>
      </c>
      <c r="S187" s="26" t="e">
        <f>IF(INDEX('2021 Certified EVM Plan'!K:K,MATCH(B187,'2021 Certified EVM Plan'!E:E,0))=1,M187,#N/A)</f>
        <v>#N/A</v>
      </c>
    </row>
    <row r="188" spans="1:19" x14ac:dyDescent="0.25">
      <c r="A188" s="22" t="s">
        <v>1672</v>
      </c>
      <c r="B188" s="22">
        <v>1871</v>
      </c>
      <c r="C188" s="22">
        <v>112</v>
      </c>
      <c r="D188" s="23">
        <v>7.2213481001667607E-2</v>
      </c>
      <c r="E188" s="22">
        <v>252941107</v>
      </c>
      <c r="F188" s="22" t="s">
        <v>1739</v>
      </c>
      <c r="G188" s="22" t="s">
        <v>1782</v>
      </c>
      <c r="H188" s="22">
        <v>30260.371182089199</v>
      </c>
      <c r="I188" s="24">
        <f>'EVM CPZ List'!$D188*'EVM CPZ List'!$C188</f>
        <v>8.0879098721867724</v>
      </c>
      <c r="J188" s="25">
        <f>INDEX('Pivot of Risk Data'!A:A,MATCH('EVM CPZ List'!$B188,'Pivot of Risk Data'!B:B,0),1)</f>
        <v>186</v>
      </c>
      <c r="K188" s="22">
        <f>0.000621371*'EVM CPZ List'!$H188</f>
        <v>18.802917101785948</v>
      </c>
      <c r="L188" s="22">
        <f>L187+'EVM CPZ List'!$K188</f>
        <v>2191.1737397454463</v>
      </c>
      <c r="M188" s="22">
        <f>M187-'EVM CPZ List'!$I188</f>
        <v>2793.3837637908396</v>
      </c>
      <c r="N188" s="7" t="e">
        <f>INDEX('2021 Certified EVM Plan'!G:G,MATCH(B188,'2021 Certified EVM Plan'!E:E,0))</f>
        <v>#N/A</v>
      </c>
      <c r="O188" s="7" t="e">
        <f>INDEX('2021 Certified EVM Plan'!M:M,MATCH(B188,'2021 Certified EVM Plan'!E:E,0))</f>
        <v>#N/A</v>
      </c>
      <c r="P188" s="7">
        <f t="shared" si="2"/>
        <v>1</v>
      </c>
      <c r="Q188" s="26" t="e">
        <f>IF(INDEX('2021 Certified EVM Plan'!H:H,MATCH(B188,'2021 Certified EVM Plan'!E:E,0))=1,M188,#N/A)</f>
        <v>#N/A</v>
      </c>
      <c r="R188" s="26" t="e">
        <f>IF(INDEX('2021 Certified EVM Plan'!J:J,MATCH(B188,'2021 Certified EVM Plan'!E:E,0))=1,M188,#N/A)</f>
        <v>#N/A</v>
      </c>
      <c r="S188" s="26" t="e">
        <f>IF(INDEX('2021 Certified EVM Plan'!K:K,MATCH(B188,'2021 Certified EVM Plan'!E:E,0))=1,M188,#N/A)</f>
        <v>#N/A</v>
      </c>
    </row>
    <row r="189" spans="1:19" x14ac:dyDescent="0.25">
      <c r="A189" s="22" t="s">
        <v>8</v>
      </c>
      <c r="B189" s="22">
        <v>6490</v>
      </c>
      <c r="C189" s="22">
        <v>74</v>
      </c>
      <c r="D189" s="23">
        <v>7.1729665878323398E-2</v>
      </c>
      <c r="E189" s="22">
        <v>152701108</v>
      </c>
      <c r="F189" s="22" t="s">
        <v>275</v>
      </c>
      <c r="G189" s="22" t="s">
        <v>292</v>
      </c>
      <c r="H189" s="22">
        <v>7165.6311918059</v>
      </c>
      <c r="I189" s="24">
        <f>'EVM CPZ List'!$D189*'EVM CPZ List'!$C189</f>
        <v>5.3079952749959318</v>
      </c>
      <c r="J189" s="25">
        <f>INDEX('Pivot of Risk Data'!A:A,MATCH('EVM CPZ List'!$B189,'Pivot of Risk Data'!B:B,0),1)</f>
        <v>187</v>
      </c>
      <c r="K189" s="22">
        <f>0.000621371*'EVM CPZ List'!$H189</f>
        <v>4.4525154192836238</v>
      </c>
      <c r="L189" s="22">
        <f>L188+'EVM CPZ List'!$K189</f>
        <v>2195.6262551647301</v>
      </c>
      <c r="M189" s="22">
        <f>M188-'EVM CPZ List'!$I189</f>
        <v>2788.0757685158437</v>
      </c>
      <c r="N189" s="7" t="e">
        <f>INDEX('2021 Certified EVM Plan'!G:G,MATCH(B189,'2021 Certified EVM Plan'!E:E,0))</f>
        <v>#N/A</v>
      </c>
      <c r="O189" s="7" t="e">
        <f>INDEX('2021 Certified EVM Plan'!M:M,MATCH(B189,'2021 Certified EVM Plan'!E:E,0))</f>
        <v>#N/A</v>
      </c>
      <c r="P189" s="7">
        <f t="shared" si="2"/>
        <v>1</v>
      </c>
      <c r="Q189" s="26" t="e">
        <f>IF(INDEX('2021 Certified EVM Plan'!H:H,MATCH(B189,'2021 Certified EVM Plan'!E:E,0))=1,M189,#N/A)</f>
        <v>#N/A</v>
      </c>
      <c r="R189" s="26" t="e">
        <f>IF(INDEX('2021 Certified EVM Plan'!J:J,MATCH(B189,'2021 Certified EVM Plan'!E:E,0))=1,M189,#N/A)</f>
        <v>#N/A</v>
      </c>
      <c r="S189" s="26" t="e">
        <f>IF(INDEX('2021 Certified EVM Plan'!K:K,MATCH(B189,'2021 Certified EVM Plan'!E:E,0))=1,M189,#N/A)</f>
        <v>#N/A</v>
      </c>
    </row>
    <row r="190" spans="1:19" x14ac:dyDescent="0.25">
      <c r="A190" s="22" t="s">
        <v>8</v>
      </c>
      <c r="B190" s="22">
        <v>56</v>
      </c>
      <c r="C190" s="22">
        <v>91</v>
      </c>
      <c r="D190" s="23">
        <v>7.1723488267583999E-2</v>
      </c>
      <c r="E190" s="22">
        <v>63601111</v>
      </c>
      <c r="F190" s="22" t="s">
        <v>406</v>
      </c>
      <c r="G190" s="22" t="s">
        <v>413</v>
      </c>
      <c r="H190" s="22">
        <v>10814.1289184202</v>
      </c>
      <c r="I190" s="24">
        <f>'EVM CPZ List'!$D190*'EVM CPZ List'!$C190</f>
        <v>6.5268374323501437</v>
      </c>
      <c r="J190" s="25">
        <f>INDEX('Pivot of Risk Data'!A:A,MATCH('EVM CPZ List'!$B190,'Pivot of Risk Data'!B:B,0),1)</f>
        <v>188</v>
      </c>
      <c r="K190" s="22">
        <f>0.000621371*'EVM CPZ List'!$H190</f>
        <v>6.7195861001676782</v>
      </c>
      <c r="L190" s="22">
        <f>L189+'EVM CPZ List'!$K190</f>
        <v>2202.3458412648979</v>
      </c>
      <c r="M190" s="22">
        <f>M189-'EVM CPZ List'!$I190</f>
        <v>2781.5489310834937</v>
      </c>
      <c r="N190" s="7" t="e">
        <f>INDEX('2021 Certified EVM Plan'!G:G,MATCH(B190,'2021 Certified EVM Plan'!E:E,0))</f>
        <v>#N/A</v>
      </c>
      <c r="O190" s="7" t="e">
        <f>INDEX('2021 Certified EVM Plan'!M:M,MATCH(B190,'2021 Certified EVM Plan'!E:E,0))</f>
        <v>#N/A</v>
      </c>
      <c r="P190" s="7">
        <f t="shared" si="2"/>
        <v>1</v>
      </c>
      <c r="Q190" s="26" t="e">
        <f>IF(INDEX('2021 Certified EVM Plan'!H:H,MATCH(B190,'2021 Certified EVM Plan'!E:E,0))=1,M190,#N/A)</f>
        <v>#N/A</v>
      </c>
      <c r="R190" s="26" t="e">
        <f>IF(INDEX('2021 Certified EVM Plan'!J:J,MATCH(B190,'2021 Certified EVM Plan'!E:E,0))=1,M190,#N/A)</f>
        <v>#N/A</v>
      </c>
      <c r="S190" s="26" t="e">
        <f>IF(INDEX('2021 Certified EVM Plan'!K:K,MATCH(B190,'2021 Certified EVM Plan'!E:E,0))=1,M190,#N/A)</f>
        <v>#N/A</v>
      </c>
    </row>
    <row r="191" spans="1:19" x14ac:dyDescent="0.25">
      <c r="A191" s="22" t="s">
        <v>964</v>
      </c>
      <c r="B191" s="22">
        <v>2173</v>
      </c>
      <c r="C191" s="22">
        <v>78</v>
      </c>
      <c r="D191" s="23">
        <v>7.1621093950086895E-2</v>
      </c>
      <c r="E191" s="22">
        <v>43141101</v>
      </c>
      <c r="F191" s="22" t="s">
        <v>965</v>
      </c>
      <c r="G191" s="22" t="s">
        <v>1077</v>
      </c>
      <c r="H191" s="22">
        <v>13452.3273805793</v>
      </c>
      <c r="I191" s="24">
        <f>'EVM CPZ List'!$D191*'EVM CPZ List'!$C191</f>
        <v>5.5864453281067776</v>
      </c>
      <c r="J191" s="25">
        <f>INDEX('Pivot of Risk Data'!A:A,MATCH('EVM CPZ List'!$B191,'Pivot of Risk Data'!B:B,0),1)</f>
        <v>189</v>
      </c>
      <c r="K191" s="22">
        <f>0.000621371*'EVM CPZ List'!$H191</f>
        <v>8.3588861167979402</v>
      </c>
      <c r="L191" s="22">
        <f>L190+'EVM CPZ List'!$K191</f>
        <v>2210.7047273816956</v>
      </c>
      <c r="M191" s="22">
        <f>M190-'EVM CPZ List'!$I191</f>
        <v>2775.9624857553868</v>
      </c>
      <c r="N191" s="7" t="e">
        <f>INDEX('2021 Certified EVM Plan'!G:G,MATCH(B191,'2021 Certified EVM Plan'!E:E,0))</f>
        <v>#N/A</v>
      </c>
      <c r="O191" s="7" t="e">
        <f>INDEX('2021 Certified EVM Plan'!M:M,MATCH(B191,'2021 Certified EVM Plan'!E:E,0))</f>
        <v>#N/A</v>
      </c>
      <c r="P191" s="7">
        <f t="shared" si="2"/>
        <v>1</v>
      </c>
      <c r="Q191" s="26" t="e">
        <f>IF(INDEX('2021 Certified EVM Plan'!H:H,MATCH(B191,'2021 Certified EVM Plan'!E:E,0))=1,M191,#N/A)</f>
        <v>#N/A</v>
      </c>
      <c r="R191" s="26" t="e">
        <f>IF(INDEX('2021 Certified EVM Plan'!J:J,MATCH(B191,'2021 Certified EVM Plan'!E:E,0))=1,M191,#N/A)</f>
        <v>#N/A</v>
      </c>
      <c r="S191" s="26" t="e">
        <f>IF(INDEX('2021 Certified EVM Plan'!K:K,MATCH(B191,'2021 Certified EVM Plan'!E:E,0))=1,M191,#N/A)</f>
        <v>#N/A</v>
      </c>
    </row>
    <row r="192" spans="1:19" x14ac:dyDescent="0.25">
      <c r="A192" s="22" t="s">
        <v>1672</v>
      </c>
      <c r="B192" s="22">
        <v>60</v>
      </c>
      <c r="C192" s="22">
        <v>1</v>
      </c>
      <c r="D192" s="23">
        <v>7.1045903640971603E-2</v>
      </c>
      <c r="E192" s="22">
        <v>162991101</v>
      </c>
      <c r="F192" s="22" t="s">
        <v>1777</v>
      </c>
      <c r="G192" s="22" t="s">
        <v>2139</v>
      </c>
      <c r="H192" s="22">
        <v>154.25412635549901</v>
      </c>
      <c r="I192" s="24">
        <f>'EVM CPZ List'!$D192*'EVM CPZ List'!$C192</f>
        <v>7.1045903640971603E-2</v>
      </c>
      <c r="J192" s="25">
        <f>INDEX('Pivot of Risk Data'!A:A,MATCH('EVM CPZ List'!$B192,'Pivot of Risk Data'!B:B,0),1)</f>
        <v>190</v>
      </c>
      <c r="K192" s="22">
        <f>0.000621371*'EVM CPZ List'!$H192</f>
        <v>9.5849040747642777E-2</v>
      </c>
      <c r="L192" s="22">
        <f>L191+'EVM CPZ List'!$K192</f>
        <v>2210.8005764224431</v>
      </c>
      <c r="M192" s="22">
        <f>M191-'EVM CPZ List'!$I192</f>
        <v>2775.8914398517459</v>
      </c>
      <c r="N192" s="7" t="e">
        <f>INDEX('2021 Certified EVM Plan'!G:G,MATCH(B192,'2021 Certified EVM Plan'!E:E,0))</f>
        <v>#N/A</v>
      </c>
      <c r="O192" s="7" t="e">
        <f>INDEX('2021 Certified EVM Plan'!M:M,MATCH(B192,'2021 Certified EVM Plan'!E:E,0))</f>
        <v>#N/A</v>
      </c>
      <c r="P192" s="7">
        <f t="shared" si="2"/>
        <v>1</v>
      </c>
      <c r="Q192" s="26" t="e">
        <f>IF(INDEX('2021 Certified EVM Plan'!H:H,MATCH(B192,'2021 Certified EVM Plan'!E:E,0))=1,M192,#N/A)</f>
        <v>#N/A</v>
      </c>
      <c r="R192" s="26" t="e">
        <f>IF(INDEX('2021 Certified EVM Plan'!J:J,MATCH(B192,'2021 Certified EVM Plan'!E:E,0))=1,M192,#N/A)</f>
        <v>#N/A</v>
      </c>
      <c r="S192" s="26" t="e">
        <f>IF(INDEX('2021 Certified EVM Plan'!K:K,MATCH(B192,'2021 Certified EVM Plan'!E:E,0))=1,M192,#N/A)</f>
        <v>#N/A</v>
      </c>
    </row>
    <row r="193" spans="1:19" x14ac:dyDescent="0.25">
      <c r="A193" s="22" t="s">
        <v>8</v>
      </c>
      <c r="B193" s="22">
        <v>3481</v>
      </c>
      <c r="C193" s="22">
        <v>173</v>
      </c>
      <c r="D193" s="23">
        <v>7.0389092525227404E-2</v>
      </c>
      <c r="E193" s="22">
        <v>63801105</v>
      </c>
      <c r="F193" s="22" t="s">
        <v>337</v>
      </c>
      <c r="G193" s="22" t="s">
        <v>431</v>
      </c>
      <c r="H193" s="22">
        <v>21719.628170533899</v>
      </c>
      <c r="I193" s="24">
        <f>'EVM CPZ List'!$D193*'EVM CPZ List'!$C193</f>
        <v>12.17731300686434</v>
      </c>
      <c r="J193" s="25">
        <f>INDEX('Pivot of Risk Data'!A:A,MATCH('EVM CPZ List'!$B193,'Pivot of Risk Data'!B:B,0),1)</f>
        <v>191</v>
      </c>
      <c r="K193" s="22">
        <f>0.000621371*'EVM CPZ List'!$H193</f>
        <v>13.49594707595282</v>
      </c>
      <c r="L193" s="22">
        <f>L192+'EVM CPZ List'!$K193</f>
        <v>2224.2965234983958</v>
      </c>
      <c r="M193" s="22">
        <f>M192-'EVM CPZ List'!$I193</f>
        <v>2763.7141268448813</v>
      </c>
      <c r="N193" s="7" t="e">
        <f>INDEX('2021 Certified EVM Plan'!G:G,MATCH(B193,'2021 Certified EVM Plan'!E:E,0))</f>
        <v>#N/A</v>
      </c>
      <c r="O193" s="7" t="e">
        <f>INDEX('2021 Certified EVM Plan'!M:M,MATCH(B193,'2021 Certified EVM Plan'!E:E,0))</f>
        <v>#N/A</v>
      </c>
      <c r="P193" s="7">
        <f t="shared" si="2"/>
        <v>1</v>
      </c>
      <c r="Q193" s="26" t="e">
        <f>IF(INDEX('2021 Certified EVM Plan'!H:H,MATCH(B193,'2021 Certified EVM Plan'!E:E,0))=1,M193,#N/A)</f>
        <v>#N/A</v>
      </c>
      <c r="R193" s="26" t="e">
        <f>IF(INDEX('2021 Certified EVM Plan'!J:J,MATCH(B193,'2021 Certified EVM Plan'!E:E,0))=1,M193,#N/A)</f>
        <v>#N/A</v>
      </c>
      <c r="S193" s="26" t="e">
        <f>IF(INDEX('2021 Certified EVM Plan'!K:K,MATCH(B193,'2021 Certified EVM Plan'!E:E,0))=1,M193,#N/A)</f>
        <v>#N/A</v>
      </c>
    </row>
    <row r="194" spans="1:19" x14ac:dyDescent="0.25">
      <c r="A194" s="22" t="s">
        <v>964</v>
      </c>
      <c r="B194" s="22">
        <v>3437</v>
      </c>
      <c r="C194" s="22">
        <v>75</v>
      </c>
      <c r="D194" s="23">
        <v>6.9939925612792594E-2</v>
      </c>
      <c r="E194" s="22">
        <v>42141101</v>
      </c>
      <c r="F194" s="22" t="s">
        <v>1260</v>
      </c>
      <c r="G194" s="22" t="s">
        <v>1566</v>
      </c>
      <c r="H194" s="22">
        <v>17278.744961708901</v>
      </c>
      <c r="I194" s="24">
        <f>'EVM CPZ List'!$D194*'EVM CPZ List'!$C194</f>
        <v>5.245494420959445</v>
      </c>
      <c r="J194" s="25">
        <f>INDEX('Pivot of Risk Data'!A:A,MATCH('EVM CPZ List'!$B194,'Pivot of Risk Data'!B:B,0),1)</f>
        <v>192</v>
      </c>
      <c r="K194" s="22">
        <f>0.000621371*'EVM CPZ List'!$H194</f>
        <v>10.736511035602021</v>
      </c>
      <c r="L194" s="22">
        <f>L193+'EVM CPZ List'!$K194</f>
        <v>2235.033034533998</v>
      </c>
      <c r="M194" s="22">
        <f>M193-'EVM CPZ List'!$I194</f>
        <v>2758.4686324239219</v>
      </c>
      <c r="N194" s="7" t="e">
        <f>INDEX('2021 Certified EVM Plan'!G:G,MATCH(B194,'2021 Certified EVM Plan'!E:E,0))</f>
        <v>#N/A</v>
      </c>
      <c r="O194" s="7" t="e">
        <f>INDEX('2021 Certified EVM Plan'!M:M,MATCH(B194,'2021 Certified EVM Plan'!E:E,0))</f>
        <v>#N/A</v>
      </c>
      <c r="P194" s="7">
        <f t="shared" ref="P194:P257" si="3">COUNTIF(B:B,B194)</f>
        <v>1</v>
      </c>
      <c r="Q194" s="26" t="e">
        <f>IF(INDEX('2021 Certified EVM Plan'!H:H,MATCH(B194,'2021 Certified EVM Plan'!E:E,0))=1,M194,#N/A)</f>
        <v>#N/A</v>
      </c>
      <c r="R194" s="26" t="e">
        <f>IF(INDEX('2021 Certified EVM Plan'!J:J,MATCH(B194,'2021 Certified EVM Plan'!E:E,0))=1,M194,#N/A)</f>
        <v>#N/A</v>
      </c>
      <c r="S194" s="26" t="e">
        <f>IF(INDEX('2021 Certified EVM Plan'!K:K,MATCH(B194,'2021 Certified EVM Plan'!E:E,0))=1,M194,#N/A)</f>
        <v>#N/A</v>
      </c>
    </row>
    <row r="195" spans="1:19" x14ac:dyDescent="0.25">
      <c r="A195" s="22" t="s">
        <v>2906</v>
      </c>
      <c r="B195" s="22">
        <v>7479</v>
      </c>
      <c r="C195" s="22">
        <v>1</v>
      </c>
      <c r="D195" s="23">
        <v>6.9641691402061306E-2</v>
      </c>
      <c r="E195" s="22">
        <v>13912107</v>
      </c>
      <c r="F195" s="22" t="s">
        <v>2954</v>
      </c>
      <c r="G195" s="22" t="s">
        <v>2955</v>
      </c>
      <c r="H195" s="22">
        <v>1031.3201443303601</v>
      </c>
      <c r="I195" s="24">
        <f>'EVM CPZ List'!$D195*'EVM CPZ List'!$C195</f>
        <v>6.9641691402061306E-2</v>
      </c>
      <c r="J195" s="25">
        <f>INDEX('Pivot of Risk Data'!A:A,MATCH('EVM CPZ List'!$B195,'Pivot of Risk Data'!B:B,0),1)</f>
        <v>193</v>
      </c>
      <c r="K195" s="22">
        <f>0.000621371*'EVM CPZ List'!$H195</f>
        <v>0.64083242940270024</v>
      </c>
      <c r="L195" s="22">
        <f>L194+'EVM CPZ List'!$K195</f>
        <v>2235.6738669634005</v>
      </c>
      <c r="M195" s="22">
        <f>M194-'EVM CPZ List'!$I195</f>
        <v>2758.3989907325199</v>
      </c>
      <c r="N195" s="7" t="e">
        <f>INDEX('2021 Certified EVM Plan'!G:G,MATCH(B195,'2021 Certified EVM Plan'!E:E,0))</f>
        <v>#N/A</v>
      </c>
      <c r="O195" s="7" t="e">
        <f>INDEX('2021 Certified EVM Plan'!M:M,MATCH(B195,'2021 Certified EVM Plan'!E:E,0))</f>
        <v>#N/A</v>
      </c>
      <c r="P195" s="7">
        <f t="shared" si="3"/>
        <v>1</v>
      </c>
      <c r="Q195" s="26" t="e">
        <f>IF(INDEX('2021 Certified EVM Plan'!H:H,MATCH(B195,'2021 Certified EVM Plan'!E:E,0))=1,M195,#N/A)</f>
        <v>#N/A</v>
      </c>
      <c r="R195" s="26" t="e">
        <f>IF(INDEX('2021 Certified EVM Plan'!J:J,MATCH(B195,'2021 Certified EVM Plan'!E:E,0))=1,M195,#N/A)</f>
        <v>#N/A</v>
      </c>
      <c r="S195" s="26" t="e">
        <f>IF(INDEX('2021 Certified EVM Plan'!K:K,MATCH(B195,'2021 Certified EVM Plan'!E:E,0))=1,M195,#N/A)</f>
        <v>#N/A</v>
      </c>
    </row>
    <row r="196" spans="1:19" x14ac:dyDescent="0.25">
      <c r="A196" s="22" t="s">
        <v>8</v>
      </c>
      <c r="B196" s="22">
        <v>6227</v>
      </c>
      <c r="C196" s="22">
        <v>108</v>
      </c>
      <c r="D196" s="23">
        <v>6.95072419586827E-2</v>
      </c>
      <c r="E196" s="22">
        <v>152271102</v>
      </c>
      <c r="F196" s="22" t="s">
        <v>182</v>
      </c>
      <c r="G196" s="22" t="s">
        <v>343</v>
      </c>
      <c r="H196" s="22">
        <v>21260.514918373701</v>
      </c>
      <c r="I196" s="24">
        <f>'EVM CPZ List'!$D196*'EVM CPZ List'!$C196</f>
        <v>7.5067821315377312</v>
      </c>
      <c r="J196" s="25">
        <f>INDEX('Pivot of Risk Data'!A:A,MATCH('EVM CPZ List'!$B196,'Pivot of Risk Data'!B:B,0),1)</f>
        <v>194</v>
      </c>
      <c r="K196" s="22">
        <f>0.000621371*'EVM CPZ List'!$H196</f>
        <v>13.210667415344785</v>
      </c>
      <c r="L196" s="22">
        <f>L195+'EVM CPZ List'!$K196</f>
        <v>2248.8845343787452</v>
      </c>
      <c r="M196" s="22">
        <f>M195-'EVM CPZ List'!$I196</f>
        <v>2750.892208600982</v>
      </c>
      <c r="N196" s="7" t="e">
        <f>INDEX('2021 Certified EVM Plan'!G:G,MATCH(B196,'2021 Certified EVM Plan'!E:E,0))</f>
        <v>#N/A</v>
      </c>
      <c r="O196" s="7" t="e">
        <f>INDEX('2021 Certified EVM Plan'!M:M,MATCH(B196,'2021 Certified EVM Plan'!E:E,0))</f>
        <v>#N/A</v>
      </c>
      <c r="P196" s="7">
        <f t="shared" si="3"/>
        <v>1</v>
      </c>
      <c r="Q196" s="26" t="e">
        <f>IF(INDEX('2021 Certified EVM Plan'!H:H,MATCH(B196,'2021 Certified EVM Plan'!E:E,0))=1,M196,#N/A)</f>
        <v>#N/A</v>
      </c>
      <c r="R196" s="26" t="e">
        <f>IF(INDEX('2021 Certified EVM Plan'!J:J,MATCH(B196,'2021 Certified EVM Plan'!E:E,0))=1,M196,#N/A)</f>
        <v>#N/A</v>
      </c>
      <c r="S196" s="26" t="e">
        <f>IF(INDEX('2021 Certified EVM Plan'!K:K,MATCH(B196,'2021 Certified EVM Plan'!E:E,0))=1,M196,#N/A)</f>
        <v>#N/A</v>
      </c>
    </row>
    <row r="197" spans="1:19" x14ac:dyDescent="0.25">
      <c r="A197" s="22" t="s">
        <v>2906</v>
      </c>
      <c r="B197" s="22">
        <v>3424</v>
      </c>
      <c r="C197" s="22">
        <v>7</v>
      </c>
      <c r="D197" s="23">
        <v>6.9419005643489504E-2</v>
      </c>
      <c r="E197" s="22">
        <v>12022215</v>
      </c>
      <c r="F197" s="22" t="s">
        <v>2915</v>
      </c>
      <c r="G197" s="22" t="s">
        <v>2916</v>
      </c>
      <c r="H197" s="22">
        <v>3378.3696861201302</v>
      </c>
      <c r="I197" s="24">
        <f>'EVM CPZ List'!$D197*'EVM CPZ List'!$C197</f>
        <v>0.48593303950442651</v>
      </c>
      <c r="J197" s="25">
        <f>INDEX('Pivot of Risk Data'!A:A,MATCH('EVM CPZ List'!$B197,'Pivot of Risk Data'!B:B,0),1)</f>
        <v>195</v>
      </c>
      <c r="K197" s="22">
        <f>0.000621371*'EVM CPZ List'!$H197</f>
        <v>2.0992209502341512</v>
      </c>
      <c r="L197" s="22">
        <f>L196+'EVM CPZ List'!$K197</f>
        <v>2250.9837553289794</v>
      </c>
      <c r="M197" s="22">
        <f>M196-'EVM CPZ List'!$I197</f>
        <v>2750.4062755614777</v>
      </c>
      <c r="N197" s="7" t="e">
        <f>INDEX('2021 Certified EVM Plan'!G:G,MATCH(B197,'2021 Certified EVM Plan'!E:E,0))</f>
        <v>#N/A</v>
      </c>
      <c r="O197" s="7" t="e">
        <f>INDEX('2021 Certified EVM Plan'!M:M,MATCH(B197,'2021 Certified EVM Plan'!E:E,0))</f>
        <v>#N/A</v>
      </c>
      <c r="P197" s="7">
        <f t="shared" si="3"/>
        <v>1</v>
      </c>
      <c r="Q197" s="26" t="e">
        <f>IF(INDEX('2021 Certified EVM Plan'!H:H,MATCH(B197,'2021 Certified EVM Plan'!E:E,0))=1,M197,#N/A)</f>
        <v>#N/A</v>
      </c>
      <c r="R197" s="26" t="e">
        <f>IF(INDEX('2021 Certified EVM Plan'!J:J,MATCH(B197,'2021 Certified EVM Plan'!E:E,0))=1,M197,#N/A)</f>
        <v>#N/A</v>
      </c>
      <c r="S197" s="26" t="e">
        <f>IF(INDEX('2021 Certified EVM Plan'!K:K,MATCH(B197,'2021 Certified EVM Plan'!E:E,0))=1,M197,#N/A)</f>
        <v>#N/A</v>
      </c>
    </row>
    <row r="198" spans="1:19" x14ac:dyDescent="0.25">
      <c r="A198" s="22" t="s">
        <v>539</v>
      </c>
      <c r="B198" s="22">
        <v>1887</v>
      </c>
      <c r="C198" s="22">
        <v>2</v>
      </c>
      <c r="D198" s="23">
        <v>6.9379868986816196E-2</v>
      </c>
      <c r="E198" s="22">
        <v>102911106</v>
      </c>
      <c r="F198" s="22" t="s">
        <v>943</v>
      </c>
      <c r="G198" s="22" t="s">
        <v>944</v>
      </c>
      <c r="H198" s="22">
        <v>1286.11463598977</v>
      </c>
      <c r="I198" s="24">
        <f>'EVM CPZ List'!$D198*'EVM CPZ List'!$C198</f>
        <v>0.13875973797363239</v>
      </c>
      <c r="J198" s="25">
        <f>INDEX('Pivot of Risk Data'!A:A,MATCH('EVM CPZ List'!$B198,'Pivot of Risk Data'!B:B,0),1)</f>
        <v>196</v>
      </c>
      <c r="K198" s="22">
        <f>0.000621371*'EVM CPZ List'!$H198</f>
        <v>0.79915433747959941</v>
      </c>
      <c r="L198" s="22">
        <f>L197+'EVM CPZ List'!$K198</f>
        <v>2251.7829096664591</v>
      </c>
      <c r="M198" s="22">
        <f>M197-'EVM CPZ List'!$I198</f>
        <v>2750.2675158235043</v>
      </c>
      <c r="N198" s="7" t="e">
        <f>INDEX('2021 Certified EVM Plan'!G:G,MATCH(B198,'2021 Certified EVM Plan'!E:E,0))</f>
        <v>#N/A</v>
      </c>
      <c r="O198" s="7" t="e">
        <f>INDEX('2021 Certified EVM Plan'!M:M,MATCH(B198,'2021 Certified EVM Plan'!E:E,0))</f>
        <v>#N/A</v>
      </c>
      <c r="P198" s="7">
        <f t="shared" si="3"/>
        <v>1</v>
      </c>
      <c r="Q198" s="26" t="e">
        <f>IF(INDEX('2021 Certified EVM Plan'!H:H,MATCH(B198,'2021 Certified EVM Plan'!E:E,0))=1,M198,#N/A)</f>
        <v>#N/A</v>
      </c>
      <c r="R198" s="26" t="e">
        <f>IF(INDEX('2021 Certified EVM Plan'!J:J,MATCH(B198,'2021 Certified EVM Plan'!E:E,0))=1,M198,#N/A)</f>
        <v>#N/A</v>
      </c>
      <c r="S198" s="26" t="e">
        <f>IF(INDEX('2021 Certified EVM Plan'!K:K,MATCH(B198,'2021 Certified EVM Plan'!E:E,0))=1,M198,#N/A)</f>
        <v>#N/A</v>
      </c>
    </row>
    <row r="199" spans="1:19" x14ac:dyDescent="0.25">
      <c r="A199" s="22" t="s">
        <v>8</v>
      </c>
      <c r="B199" s="22">
        <v>5552</v>
      </c>
      <c r="C199" s="22">
        <v>20</v>
      </c>
      <c r="D199" s="23">
        <v>6.9070006552014299E-2</v>
      </c>
      <c r="E199" s="22">
        <v>152561107</v>
      </c>
      <c r="F199" s="22" t="s">
        <v>257</v>
      </c>
      <c r="G199" s="22" t="s">
        <v>386</v>
      </c>
      <c r="H199" s="22">
        <v>1994.21962701661</v>
      </c>
      <c r="I199" s="24">
        <f>'EVM CPZ List'!$D199*'EVM CPZ List'!$C199</f>
        <v>1.3814001310402859</v>
      </c>
      <c r="J199" s="25">
        <f>INDEX('Pivot of Risk Data'!A:A,MATCH('EVM CPZ List'!$B199,'Pivot of Risk Data'!B:B,0),1)</f>
        <v>197</v>
      </c>
      <c r="K199" s="22">
        <f>0.000621371*'EVM CPZ List'!$H199</f>
        <v>1.2391502438589381</v>
      </c>
      <c r="L199" s="22">
        <f>L198+'EVM CPZ List'!$K199</f>
        <v>2253.0220599103181</v>
      </c>
      <c r="M199" s="22">
        <f>M198-'EVM CPZ List'!$I199</f>
        <v>2748.886115692464</v>
      </c>
      <c r="N199" s="7" t="e">
        <f>INDEX('2021 Certified EVM Plan'!G:G,MATCH(B199,'2021 Certified EVM Plan'!E:E,0))</f>
        <v>#N/A</v>
      </c>
      <c r="O199" s="7" t="e">
        <f>INDEX('2021 Certified EVM Plan'!M:M,MATCH(B199,'2021 Certified EVM Plan'!E:E,0))</f>
        <v>#N/A</v>
      </c>
      <c r="P199" s="7">
        <f t="shared" si="3"/>
        <v>1</v>
      </c>
      <c r="Q199" s="26" t="e">
        <f>IF(INDEX('2021 Certified EVM Plan'!H:H,MATCH(B199,'2021 Certified EVM Plan'!E:E,0))=1,M199,#N/A)</f>
        <v>#N/A</v>
      </c>
      <c r="R199" s="26" t="e">
        <f>IF(INDEX('2021 Certified EVM Plan'!J:J,MATCH(B199,'2021 Certified EVM Plan'!E:E,0))=1,M199,#N/A)</f>
        <v>#N/A</v>
      </c>
      <c r="S199" s="26" t="e">
        <f>IF(INDEX('2021 Certified EVM Plan'!K:K,MATCH(B199,'2021 Certified EVM Plan'!E:E,0))=1,M199,#N/A)</f>
        <v>#N/A</v>
      </c>
    </row>
    <row r="200" spans="1:19" x14ac:dyDescent="0.25">
      <c r="A200" s="22" t="s">
        <v>539</v>
      </c>
      <c r="B200" s="22">
        <v>7817</v>
      </c>
      <c r="C200" s="22">
        <v>40</v>
      </c>
      <c r="D200" s="23">
        <v>6.8636602477876701E-2</v>
      </c>
      <c r="E200" s="22">
        <v>103351101</v>
      </c>
      <c r="F200" s="22" t="s">
        <v>747</v>
      </c>
      <c r="G200" s="22" t="s">
        <v>829</v>
      </c>
      <c r="H200" s="22">
        <v>4975.6844407574499</v>
      </c>
      <c r="I200" s="24">
        <f>'EVM CPZ List'!$D200*'EVM CPZ List'!$C200</f>
        <v>2.7454640991150683</v>
      </c>
      <c r="J200" s="25">
        <f>INDEX('Pivot of Risk Data'!A:A,MATCH('EVM CPZ List'!$B200,'Pivot of Risk Data'!B:B,0),1)</f>
        <v>198</v>
      </c>
      <c r="K200" s="22">
        <f>0.000621371*'EVM CPZ List'!$H200</f>
        <v>3.0917460166378974</v>
      </c>
      <c r="L200" s="22">
        <f>L199+'EVM CPZ List'!$K200</f>
        <v>2256.113805926956</v>
      </c>
      <c r="M200" s="22">
        <f>M199-'EVM CPZ List'!$I200</f>
        <v>2746.140651593349</v>
      </c>
      <c r="N200" s="7" t="e">
        <f>INDEX('2021 Certified EVM Plan'!G:G,MATCH(B200,'2021 Certified EVM Plan'!E:E,0))</f>
        <v>#N/A</v>
      </c>
      <c r="O200" s="7" t="e">
        <f>INDEX('2021 Certified EVM Plan'!M:M,MATCH(B200,'2021 Certified EVM Plan'!E:E,0))</f>
        <v>#N/A</v>
      </c>
      <c r="P200" s="7">
        <f t="shared" si="3"/>
        <v>1</v>
      </c>
      <c r="Q200" s="26" t="e">
        <f>IF(INDEX('2021 Certified EVM Plan'!H:H,MATCH(B200,'2021 Certified EVM Plan'!E:E,0))=1,M200,#N/A)</f>
        <v>#N/A</v>
      </c>
      <c r="R200" s="26" t="e">
        <f>IF(INDEX('2021 Certified EVM Plan'!J:J,MATCH(B200,'2021 Certified EVM Plan'!E:E,0))=1,M200,#N/A)</f>
        <v>#N/A</v>
      </c>
      <c r="S200" s="26" t="e">
        <f>IF(INDEX('2021 Certified EVM Plan'!K:K,MATCH(B200,'2021 Certified EVM Plan'!E:E,0))=1,M200,#N/A)</f>
        <v>#N/A</v>
      </c>
    </row>
    <row r="201" spans="1:19" x14ac:dyDescent="0.25">
      <c r="A201" s="22" t="s">
        <v>8</v>
      </c>
      <c r="B201" s="22">
        <v>8201</v>
      </c>
      <c r="C201" s="22">
        <v>8</v>
      </c>
      <c r="D201" s="23">
        <v>6.8411280621137896E-2</v>
      </c>
      <c r="E201" s="22">
        <v>63681105</v>
      </c>
      <c r="F201" s="22" t="s">
        <v>99</v>
      </c>
      <c r="G201" s="22" t="s">
        <v>122</v>
      </c>
      <c r="H201" s="22">
        <v>1002.57200406979</v>
      </c>
      <c r="I201" s="24">
        <f>'EVM CPZ List'!$D201*'EVM CPZ List'!$C201</f>
        <v>0.54729024496910317</v>
      </c>
      <c r="J201" s="25">
        <f>INDEX('Pivot of Risk Data'!A:A,MATCH('EVM CPZ List'!$B201,'Pivot of Risk Data'!B:B,0),1)</f>
        <v>199</v>
      </c>
      <c r="K201" s="22">
        <f>0.000621371*'EVM CPZ List'!$H201</f>
        <v>0.62296916874084951</v>
      </c>
      <c r="L201" s="22">
        <f>L200+'EVM CPZ List'!$K201</f>
        <v>2256.7367750956969</v>
      </c>
      <c r="M201" s="22">
        <f>M200-'EVM CPZ List'!$I201</f>
        <v>2745.5933613483799</v>
      </c>
      <c r="N201" s="7" t="e">
        <f>INDEX('2021 Certified EVM Plan'!G:G,MATCH(B201,'2021 Certified EVM Plan'!E:E,0))</f>
        <v>#N/A</v>
      </c>
      <c r="O201" s="7" t="e">
        <f>INDEX('2021 Certified EVM Plan'!M:M,MATCH(B201,'2021 Certified EVM Plan'!E:E,0))</f>
        <v>#N/A</v>
      </c>
      <c r="P201" s="7">
        <f t="shared" si="3"/>
        <v>1</v>
      </c>
      <c r="Q201" s="26" t="e">
        <f>IF(INDEX('2021 Certified EVM Plan'!H:H,MATCH(B201,'2021 Certified EVM Plan'!E:E,0))=1,M201,#N/A)</f>
        <v>#N/A</v>
      </c>
      <c r="R201" s="26" t="e">
        <f>IF(INDEX('2021 Certified EVM Plan'!J:J,MATCH(B201,'2021 Certified EVM Plan'!E:E,0))=1,M201,#N/A)</f>
        <v>#N/A</v>
      </c>
      <c r="S201" s="26" t="e">
        <f>IF(INDEX('2021 Certified EVM Plan'!K:K,MATCH(B201,'2021 Certified EVM Plan'!E:E,0))=1,M201,#N/A)</f>
        <v>#N/A</v>
      </c>
    </row>
    <row r="202" spans="1:19" x14ac:dyDescent="0.25">
      <c r="A202" s="22" t="s">
        <v>8</v>
      </c>
      <c r="B202" s="22">
        <v>6093</v>
      </c>
      <c r="C202" s="22">
        <v>1</v>
      </c>
      <c r="D202" s="23">
        <v>6.8058319256742605E-2</v>
      </c>
      <c r="E202" s="22">
        <v>63172101</v>
      </c>
      <c r="F202" s="22" t="s">
        <v>255</v>
      </c>
      <c r="G202" s="22" t="s">
        <v>513</v>
      </c>
      <c r="H202" s="22">
        <v>1536.4017007152599</v>
      </c>
      <c r="I202" s="24">
        <f>'EVM CPZ List'!$D202*'EVM CPZ List'!$C202</f>
        <v>6.8058319256742605E-2</v>
      </c>
      <c r="J202" s="25">
        <f>INDEX('Pivot of Risk Data'!A:A,MATCH('EVM CPZ List'!$B202,'Pivot of Risk Data'!B:B,0),1)</f>
        <v>200</v>
      </c>
      <c r="K202" s="22">
        <f>0.000621371*'EVM CPZ List'!$H202</f>
        <v>0.95467546117514179</v>
      </c>
      <c r="L202" s="22">
        <f>L201+'EVM CPZ List'!$K202</f>
        <v>2257.691450556872</v>
      </c>
      <c r="M202" s="22">
        <f>M201-'EVM CPZ List'!$I202</f>
        <v>2745.5253030291233</v>
      </c>
      <c r="N202" s="7" t="e">
        <f>INDEX('2021 Certified EVM Plan'!G:G,MATCH(B202,'2021 Certified EVM Plan'!E:E,0))</f>
        <v>#N/A</v>
      </c>
      <c r="O202" s="7" t="e">
        <f>INDEX('2021 Certified EVM Plan'!M:M,MATCH(B202,'2021 Certified EVM Plan'!E:E,0))</f>
        <v>#N/A</v>
      </c>
      <c r="P202" s="7">
        <f t="shared" si="3"/>
        <v>1</v>
      </c>
      <c r="Q202" s="26" t="e">
        <f>IF(INDEX('2021 Certified EVM Plan'!H:H,MATCH(B202,'2021 Certified EVM Plan'!E:E,0))=1,M202,#N/A)</f>
        <v>#N/A</v>
      </c>
      <c r="R202" s="26" t="e">
        <f>IF(INDEX('2021 Certified EVM Plan'!J:J,MATCH(B202,'2021 Certified EVM Plan'!E:E,0))=1,M202,#N/A)</f>
        <v>#N/A</v>
      </c>
      <c r="S202" s="26" t="e">
        <f>IF(INDEX('2021 Certified EVM Plan'!K:K,MATCH(B202,'2021 Certified EVM Plan'!E:E,0))=1,M202,#N/A)</f>
        <v>#N/A</v>
      </c>
    </row>
    <row r="203" spans="1:19" x14ac:dyDescent="0.25">
      <c r="A203" s="22" t="s">
        <v>8</v>
      </c>
      <c r="B203" s="22">
        <v>4798</v>
      </c>
      <c r="C203" s="22">
        <v>416</v>
      </c>
      <c r="D203" s="23">
        <v>6.8022795562995397E-2</v>
      </c>
      <c r="E203" s="22">
        <v>152701108</v>
      </c>
      <c r="F203" s="22" t="s">
        <v>275</v>
      </c>
      <c r="G203" s="22" t="s">
        <v>332</v>
      </c>
      <c r="H203" s="22">
        <v>51314.288895703699</v>
      </c>
      <c r="I203" s="24">
        <f>'EVM CPZ List'!$D203*'EVM CPZ List'!$C203</f>
        <v>28.297482954206085</v>
      </c>
      <c r="J203" s="25">
        <f>INDEX('Pivot of Risk Data'!A:A,MATCH('EVM CPZ List'!$B203,'Pivot of Risk Data'!B:B,0),1)</f>
        <v>201</v>
      </c>
      <c r="K203" s="22">
        <f>0.000621371*'EVM CPZ List'!$H203</f>
        <v>31.885211005412305</v>
      </c>
      <c r="L203" s="22">
        <f>L202+'EVM CPZ List'!$K203</f>
        <v>2289.5766615622842</v>
      </c>
      <c r="M203" s="22">
        <f>M202-'EVM CPZ List'!$I203</f>
        <v>2717.2278200749174</v>
      </c>
      <c r="N203" s="7">
        <f>INDEX('2021 Certified EVM Plan'!G:G,MATCH(B203,'2021 Certified EVM Plan'!E:E,0))</f>
        <v>29.817424242424241</v>
      </c>
      <c r="O203" s="7">
        <f>INDEX('2021 Certified EVM Plan'!M:M,MATCH(B203,'2021 Certified EVM Plan'!E:E,0))</f>
        <v>26.301125986671799</v>
      </c>
      <c r="P203" s="7">
        <f t="shared" si="3"/>
        <v>1</v>
      </c>
      <c r="Q203" s="26">
        <f>IF(INDEX('2021 Certified EVM Plan'!H:H,MATCH(B203,'2021 Certified EVM Plan'!E:E,0))=1,M203,#N/A)</f>
        <v>2717.2278200749174</v>
      </c>
      <c r="R203" s="26" t="e">
        <f>IF(INDEX('2021 Certified EVM Plan'!J:J,MATCH(B203,'2021 Certified EVM Plan'!E:E,0))=1,M203,#N/A)</f>
        <v>#N/A</v>
      </c>
      <c r="S203" s="26" t="e">
        <f>IF(INDEX('2021 Certified EVM Plan'!K:K,MATCH(B203,'2021 Certified EVM Plan'!E:E,0))=1,M203,#N/A)</f>
        <v>#N/A</v>
      </c>
    </row>
    <row r="204" spans="1:19" x14ac:dyDescent="0.25">
      <c r="A204" s="22" t="s">
        <v>2906</v>
      </c>
      <c r="B204" s="22">
        <v>7713</v>
      </c>
      <c r="C204" s="22">
        <v>90</v>
      </c>
      <c r="D204" s="23">
        <v>6.7761545085224098E-2</v>
      </c>
      <c r="E204" s="22">
        <v>42991105</v>
      </c>
      <c r="F204" s="22" t="s">
        <v>2952</v>
      </c>
      <c r="G204" s="22" t="s">
        <v>2953</v>
      </c>
      <c r="H204" s="22">
        <v>8897.7519608938692</v>
      </c>
      <c r="I204" s="24">
        <f>'EVM CPZ List'!$D204*'EVM CPZ List'!$C204</f>
        <v>6.0985390576701688</v>
      </c>
      <c r="J204" s="25">
        <f>INDEX('Pivot of Risk Data'!A:A,MATCH('EVM CPZ List'!$B204,'Pivot of Risk Data'!B:B,0),1)</f>
        <v>202</v>
      </c>
      <c r="K204" s="22">
        <f>0.000621371*'EVM CPZ List'!$H204</f>
        <v>5.5288050336925849</v>
      </c>
      <c r="L204" s="22">
        <f>L203+'EVM CPZ List'!$K204</f>
        <v>2295.1054665959768</v>
      </c>
      <c r="M204" s="22">
        <f>M203-'EVM CPZ List'!$I204</f>
        <v>2711.1292810172472</v>
      </c>
      <c r="N204" s="7">
        <f>INDEX('2021 Certified EVM Plan'!G:G,MATCH(B204,'2021 Certified EVM Plan'!E:E,0))</f>
        <v>5.4655303030303033</v>
      </c>
      <c r="O204" s="7">
        <f>INDEX('2021 Certified EVM Plan'!M:M,MATCH(B204,'2021 Certified EVM Plan'!E:E,0))</f>
        <v>5.8391386903200306</v>
      </c>
      <c r="P204" s="7">
        <f t="shared" si="3"/>
        <v>1</v>
      </c>
      <c r="Q204" s="26">
        <f>IF(INDEX('2021 Certified EVM Plan'!H:H,MATCH(B204,'2021 Certified EVM Plan'!E:E,0))=1,M204,#N/A)</f>
        <v>2711.1292810172472</v>
      </c>
      <c r="R204" s="26" t="e">
        <f>IF(INDEX('2021 Certified EVM Plan'!J:J,MATCH(B204,'2021 Certified EVM Plan'!E:E,0))=1,M204,#N/A)</f>
        <v>#N/A</v>
      </c>
      <c r="S204" s="26" t="e">
        <f>IF(INDEX('2021 Certified EVM Plan'!K:K,MATCH(B204,'2021 Certified EVM Plan'!E:E,0))=1,M204,#N/A)</f>
        <v>#N/A</v>
      </c>
    </row>
    <row r="205" spans="1:19" x14ac:dyDescent="0.25">
      <c r="A205" s="22" t="s">
        <v>2906</v>
      </c>
      <c r="B205" s="22">
        <v>389</v>
      </c>
      <c r="C205" s="22">
        <v>181</v>
      </c>
      <c r="D205" s="23">
        <v>6.7548154410025901E-2</v>
      </c>
      <c r="E205" s="22">
        <v>42711101</v>
      </c>
      <c r="F205" s="22" t="s">
        <v>2944</v>
      </c>
      <c r="G205" s="22" t="s">
        <v>2958</v>
      </c>
      <c r="H205" s="22">
        <v>20110.861033403999</v>
      </c>
      <c r="I205" s="24">
        <f>'EVM CPZ List'!$D205*'EVM CPZ List'!$C205</f>
        <v>12.226215948214689</v>
      </c>
      <c r="J205" s="25">
        <f>INDEX('Pivot of Risk Data'!A:A,MATCH('EVM CPZ List'!$B205,'Pivot of Risk Data'!B:B,0),1)</f>
        <v>203</v>
      </c>
      <c r="K205" s="22">
        <f>0.000621371*'EVM CPZ List'!$H205</f>
        <v>12.496305831187277</v>
      </c>
      <c r="L205" s="22">
        <f>L204+'EVM CPZ List'!$K205</f>
        <v>2307.6017724271642</v>
      </c>
      <c r="M205" s="22">
        <f>M204-'EVM CPZ List'!$I205</f>
        <v>2698.9030650690324</v>
      </c>
      <c r="N205" s="7" t="e">
        <f>INDEX('2021 Certified EVM Plan'!G:G,MATCH(B205,'2021 Certified EVM Plan'!E:E,0))</f>
        <v>#N/A</v>
      </c>
      <c r="O205" s="7" t="e">
        <f>INDEX('2021 Certified EVM Plan'!M:M,MATCH(B205,'2021 Certified EVM Plan'!E:E,0))</f>
        <v>#N/A</v>
      </c>
      <c r="P205" s="7">
        <f t="shared" si="3"/>
        <v>1</v>
      </c>
      <c r="Q205" s="26" t="e">
        <f>IF(INDEX('2021 Certified EVM Plan'!H:H,MATCH(B205,'2021 Certified EVM Plan'!E:E,0))=1,M205,#N/A)</f>
        <v>#N/A</v>
      </c>
      <c r="R205" s="26" t="e">
        <f>IF(INDEX('2021 Certified EVM Plan'!J:J,MATCH(B205,'2021 Certified EVM Plan'!E:E,0))=1,M205,#N/A)</f>
        <v>#N/A</v>
      </c>
      <c r="S205" s="26" t="e">
        <f>IF(INDEX('2021 Certified EVM Plan'!K:K,MATCH(B205,'2021 Certified EVM Plan'!E:E,0))=1,M205,#N/A)</f>
        <v>#N/A</v>
      </c>
    </row>
    <row r="206" spans="1:19" x14ac:dyDescent="0.25">
      <c r="A206" s="22" t="s">
        <v>2195</v>
      </c>
      <c r="B206" s="22">
        <v>834</v>
      </c>
      <c r="C206" s="22">
        <v>97</v>
      </c>
      <c r="D206" s="23">
        <v>6.6049788884937594E-2</v>
      </c>
      <c r="E206" s="22">
        <v>182611104</v>
      </c>
      <c r="F206" s="22" t="s">
        <v>2520</v>
      </c>
      <c r="G206" s="22" t="s">
        <v>2521</v>
      </c>
      <c r="H206" s="22">
        <v>17514.726622927799</v>
      </c>
      <c r="I206" s="24">
        <f>'EVM CPZ List'!$D206*'EVM CPZ List'!$C206</f>
        <v>6.4068295218389464</v>
      </c>
      <c r="J206" s="25">
        <f>INDEX('Pivot of Risk Data'!A:A,MATCH('EVM CPZ List'!$B206,'Pivot of Risk Data'!B:B,0),1)</f>
        <v>204</v>
      </c>
      <c r="K206" s="22">
        <f>0.000621371*'EVM CPZ List'!$H206</f>
        <v>10.88314319641527</v>
      </c>
      <c r="L206" s="22">
        <f>L205+'EVM CPZ List'!$K206</f>
        <v>2318.4849156235796</v>
      </c>
      <c r="M206" s="22">
        <f>M205-'EVM CPZ List'!$I206</f>
        <v>2692.4962355471935</v>
      </c>
      <c r="N206" s="7" t="e">
        <f>INDEX('2021 Certified EVM Plan'!G:G,MATCH(B206,'2021 Certified EVM Plan'!E:E,0))</f>
        <v>#N/A</v>
      </c>
      <c r="O206" s="7" t="e">
        <f>INDEX('2021 Certified EVM Plan'!M:M,MATCH(B206,'2021 Certified EVM Plan'!E:E,0))</f>
        <v>#N/A</v>
      </c>
      <c r="P206" s="7">
        <f t="shared" si="3"/>
        <v>1</v>
      </c>
      <c r="Q206" s="26" t="e">
        <f>IF(INDEX('2021 Certified EVM Plan'!H:H,MATCH(B206,'2021 Certified EVM Plan'!E:E,0))=1,M206,#N/A)</f>
        <v>#N/A</v>
      </c>
      <c r="R206" s="26" t="e">
        <f>IF(INDEX('2021 Certified EVM Plan'!J:J,MATCH(B206,'2021 Certified EVM Plan'!E:E,0))=1,M206,#N/A)</f>
        <v>#N/A</v>
      </c>
      <c r="S206" s="26" t="e">
        <f>IF(INDEX('2021 Certified EVM Plan'!K:K,MATCH(B206,'2021 Certified EVM Plan'!E:E,0))=1,M206,#N/A)</f>
        <v>#N/A</v>
      </c>
    </row>
    <row r="207" spans="1:19" x14ac:dyDescent="0.25">
      <c r="A207" s="22" t="s">
        <v>1672</v>
      </c>
      <c r="B207" s="22">
        <v>1329</v>
      </c>
      <c r="C207" s="22">
        <v>148</v>
      </c>
      <c r="D207" s="23">
        <v>6.6034318914277607E-2</v>
      </c>
      <c r="E207" s="22">
        <v>162991102</v>
      </c>
      <c r="F207" s="22" t="s">
        <v>1750</v>
      </c>
      <c r="G207" s="22" t="s">
        <v>1837</v>
      </c>
      <c r="H207" s="22">
        <v>25529.369681803299</v>
      </c>
      <c r="I207" s="24">
        <f>'EVM CPZ List'!$D207*'EVM CPZ List'!$C207</f>
        <v>9.7730791993130861</v>
      </c>
      <c r="J207" s="25">
        <f>INDEX('Pivot of Risk Data'!A:A,MATCH('EVM CPZ List'!$B207,'Pivot of Risk Data'!B:B,0),1)</f>
        <v>205</v>
      </c>
      <c r="K207" s="22">
        <f>0.000621371*'EVM CPZ List'!$H207</f>
        <v>15.863209968551798</v>
      </c>
      <c r="L207" s="22">
        <f>L206+'EVM CPZ List'!$K207</f>
        <v>2334.3481255921315</v>
      </c>
      <c r="M207" s="22">
        <f>M206-'EVM CPZ List'!$I207</f>
        <v>2682.7231563478804</v>
      </c>
      <c r="N207" s="7" t="e">
        <f>INDEX('2021 Certified EVM Plan'!G:G,MATCH(B207,'2021 Certified EVM Plan'!E:E,0))</f>
        <v>#N/A</v>
      </c>
      <c r="O207" s="7" t="e">
        <f>INDEX('2021 Certified EVM Plan'!M:M,MATCH(B207,'2021 Certified EVM Plan'!E:E,0))</f>
        <v>#N/A</v>
      </c>
      <c r="P207" s="7">
        <f t="shared" si="3"/>
        <v>1</v>
      </c>
      <c r="Q207" s="26" t="e">
        <f>IF(INDEX('2021 Certified EVM Plan'!H:H,MATCH(B207,'2021 Certified EVM Plan'!E:E,0))=1,M207,#N/A)</f>
        <v>#N/A</v>
      </c>
      <c r="R207" s="26" t="e">
        <f>IF(INDEX('2021 Certified EVM Plan'!J:J,MATCH(B207,'2021 Certified EVM Plan'!E:E,0))=1,M207,#N/A)</f>
        <v>#N/A</v>
      </c>
      <c r="S207" s="26" t="e">
        <f>IF(INDEX('2021 Certified EVM Plan'!K:K,MATCH(B207,'2021 Certified EVM Plan'!E:E,0))=1,M207,#N/A)</f>
        <v>#N/A</v>
      </c>
    </row>
    <row r="208" spans="1:19" x14ac:dyDescent="0.25">
      <c r="A208" s="22" t="s">
        <v>1672</v>
      </c>
      <c r="B208" s="22">
        <v>4967</v>
      </c>
      <c r="C208" s="22">
        <v>422</v>
      </c>
      <c r="D208" s="23">
        <v>6.6008714465864704E-2</v>
      </c>
      <c r="E208" s="22">
        <v>254151101</v>
      </c>
      <c r="F208" s="22" t="s">
        <v>1762</v>
      </c>
      <c r="G208" s="22" t="s">
        <v>1900</v>
      </c>
      <c r="H208" s="22">
        <v>74321.383721911407</v>
      </c>
      <c r="I208" s="24">
        <f>'EVM CPZ List'!$D208*'EVM CPZ List'!$C208</f>
        <v>27.855677504594905</v>
      </c>
      <c r="J208" s="25">
        <f>INDEX('Pivot of Risk Data'!A:A,MATCH('EVM CPZ List'!$B208,'Pivot of Risk Data'!B:B,0),1)</f>
        <v>206</v>
      </c>
      <c r="K208" s="22">
        <f>0.000621371*'EVM CPZ List'!$H208</f>
        <v>46.181152524667816</v>
      </c>
      <c r="L208" s="22">
        <f>L207+'EVM CPZ List'!$K208</f>
        <v>2380.5292781167991</v>
      </c>
      <c r="M208" s="22">
        <f>M207-'EVM CPZ List'!$I208</f>
        <v>2654.8674788432854</v>
      </c>
      <c r="N208" s="7">
        <f>INDEX('2021 Certified EVM Plan'!G:G,MATCH(B208,'2021 Certified EVM Plan'!E:E,0))</f>
        <v>39.558143939393943</v>
      </c>
      <c r="O208" s="7">
        <f>INDEX('2021 Certified EVM Plan'!M:M,MATCH(B208,'2021 Certified EVM Plan'!E:E,0))</f>
        <v>22.875320114933199</v>
      </c>
      <c r="P208" s="7">
        <f t="shared" si="3"/>
        <v>1</v>
      </c>
      <c r="Q208" s="26">
        <f>IF(INDEX('2021 Certified EVM Plan'!H:H,MATCH(B208,'2021 Certified EVM Plan'!E:E,0))=1,M208,#N/A)</f>
        <v>2654.8674788432854</v>
      </c>
      <c r="R208" s="26" t="e">
        <f>IF(INDEX('2021 Certified EVM Plan'!J:J,MATCH(B208,'2021 Certified EVM Plan'!E:E,0))=1,M208,#N/A)</f>
        <v>#N/A</v>
      </c>
      <c r="S208" s="26" t="e">
        <f>IF(INDEX('2021 Certified EVM Plan'!K:K,MATCH(B208,'2021 Certified EVM Plan'!E:E,0))=1,M208,#N/A)</f>
        <v>#N/A</v>
      </c>
    </row>
    <row r="209" spans="1:19" x14ac:dyDescent="0.25">
      <c r="A209" s="22" t="s">
        <v>8</v>
      </c>
      <c r="B209" s="22">
        <v>248</v>
      </c>
      <c r="C209" s="22">
        <v>2</v>
      </c>
      <c r="D209" s="23">
        <v>6.5975884009587593E-2</v>
      </c>
      <c r="E209" s="22">
        <v>63172101</v>
      </c>
      <c r="F209" s="22" t="s">
        <v>255</v>
      </c>
      <c r="G209" s="22" t="s">
        <v>475</v>
      </c>
      <c r="H209" s="22">
        <v>1160.8504119955001</v>
      </c>
      <c r="I209" s="24">
        <f>'EVM CPZ List'!$D209*'EVM CPZ List'!$C209</f>
        <v>0.13195176801917519</v>
      </c>
      <c r="J209" s="25">
        <f>INDEX('Pivot of Risk Data'!A:A,MATCH('EVM CPZ List'!$B209,'Pivot of Risk Data'!B:B,0),1)</f>
        <v>207</v>
      </c>
      <c r="K209" s="22">
        <f>0.000621371*'EVM CPZ List'!$H209</f>
        <v>0.72131878135205585</v>
      </c>
      <c r="L209" s="22">
        <f>L208+'EVM CPZ List'!$K209</f>
        <v>2381.2505968981513</v>
      </c>
      <c r="M209" s="22">
        <f>M208-'EVM CPZ List'!$I209</f>
        <v>2654.7355270752664</v>
      </c>
      <c r="N209" s="7" t="e">
        <f>INDEX('2021 Certified EVM Plan'!G:G,MATCH(B209,'2021 Certified EVM Plan'!E:E,0))</f>
        <v>#N/A</v>
      </c>
      <c r="O209" s="7" t="e">
        <f>INDEX('2021 Certified EVM Plan'!M:M,MATCH(B209,'2021 Certified EVM Plan'!E:E,0))</f>
        <v>#N/A</v>
      </c>
      <c r="P209" s="7">
        <f t="shared" si="3"/>
        <v>1</v>
      </c>
      <c r="Q209" s="26" t="e">
        <f>IF(INDEX('2021 Certified EVM Plan'!H:H,MATCH(B209,'2021 Certified EVM Plan'!E:E,0))=1,M209,#N/A)</f>
        <v>#N/A</v>
      </c>
      <c r="R209" s="26" t="e">
        <f>IF(INDEX('2021 Certified EVM Plan'!J:J,MATCH(B209,'2021 Certified EVM Plan'!E:E,0))=1,M209,#N/A)</f>
        <v>#N/A</v>
      </c>
      <c r="S209" s="26" t="e">
        <f>IF(INDEX('2021 Certified EVM Plan'!K:K,MATCH(B209,'2021 Certified EVM Plan'!E:E,0))=1,M209,#N/A)</f>
        <v>#N/A</v>
      </c>
    </row>
    <row r="210" spans="1:19" x14ac:dyDescent="0.25">
      <c r="A210" s="22" t="s">
        <v>964</v>
      </c>
      <c r="B210" s="22">
        <v>4477</v>
      </c>
      <c r="C210" s="22">
        <v>50</v>
      </c>
      <c r="D210" s="23">
        <v>6.5895819136188194E-2</v>
      </c>
      <c r="E210" s="22">
        <v>42871101</v>
      </c>
      <c r="F210" s="22" t="s">
        <v>1062</v>
      </c>
      <c r="G210" s="22" t="s">
        <v>1387</v>
      </c>
      <c r="H210" s="22">
        <v>8469.2096908243002</v>
      </c>
      <c r="I210" s="24">
        <f>'EVM CPZ List'!$D210*'EVM CPZ List'!$C210</f>
        <v>3.2947909568094098</v>
      </c>
      <c r="J210" s="25">
        <f>INDEX('Pivot of Risk Data'!A:A,MATCH('EVM CPZ List'!$B210,'Pivot of Risk Data'!B:B,0),1)</f>
        <v>208</v>
      </c>
      <c r="K210" s="22">
        <f>0.000621371*'EVM CPZ List'!$H210</f>
        <v>5.2625212947971862</v>
      </c>
      <c r="L210" s="22">
        <f>L209+'EVM CPZ List'!$K210</f>
        <v>2386.5131181929487</v>
      </c>
      <c r="M210" s="22">
        <f>M209-'EVM CPZ List'!$I210</f>
        <v>2651.4407361184572</v>
      </c>
      <c r="N210" s="7" t="e">
        <f>INDEX('2021 Certified EVM Plan'!G:G,MATCH(B210,'2021 Certified EVM Plan'!E:E,0))</f>
        <v>#N/A</v>
      </c>
      <c r="O210" s="7" t="e">
        <f>INDEX('2021 Certified EVM Plan'!M:M,MATCH(B210,'2021 Certified EVM Plan'!E:E,0))</f>
        <v>#N/A</v>
      </c>
      <c r="P210" s="7">
        <f t="shared" si="3"/>
        <v>1</v>
      </c>
      <c r="Q210" s="26" t="e">
        <f>IF(INDEX('2021 Certified EVM Plan'!H:H,MATCH(B210,'2021 Certified EVM Plan'!E:E,0))=1,M210,#N/A)</f>
        <v>#N/A</v>
      </c>
      <c r="R210" s="26" t="e">
        <f>IF(INDEX('2021 Certified EVM Plan'!J:J,MATCH(B210,'2021 Certified EVM Plan'!E:E,0))=1,M210,#N/A)</f>
        <v>#N/A</v>
      </c>
      <c r="S210" s="26" t="e">
        <f>IF(INDEX('2021 Certified EVM Plan'!K:K,MATCH(B210,'2021 Certified EVM Plan'!E:E,0))=1,M210,#N/A)</f>
        <v>#N/A</v>
      </c>
    </row>
    <row r="211" spans="1:19" x14ac:dyDescent="0.25">
      <c r="A211" s="22" t="s">
        <v>1672</v>
      </c>
      <c r="B211" s="22">
        <v>5956</v>
      </c>
      <c r="C211" s="22">
        <v>18</v>
      </c>
      <c r="D211" s="23">
        <v>6.5241684858249493E-2</v>
      </c>
      <c r="E211" s="22">
        <v>254432104</v>
      </c>
      <c r="F211" s="22" t="s">
        <v>1721</v>
      </c>
      <c r="G211" s="22" t="s">
        <v>2099</v>
      </c>
      <c r="H211" s="22">
        <v>7895.0402379281704</v>
      </c>
      <c r="I211" s="24">
        <f>'EVM CPZ List'!$D211*'EVM CPZ List'!$C211</f>
        <v>1.174350327448491</v>
      </c>
      <c r="J211" s="25">
        <f>INDEX('Pivot of Risk Data'!A:A,MATCH('EVM CPZ List'!$B211,'Pivot of Risk Data'!B:B,0),1)</f>
        <v>209</v>
      </c>
      <c r="K211" s="22">
        <f>0.000621371*'EVM CPZ List'!$H211</f>
        <v>4.905749047681665</v>
      </c>
      <c r="L211" s="22">
        <f>L210+'EVM CPZ List'!$K211</f>
        <v>2391.4188672406303</v>
      </c>
      <c r="M211" s="22">
        <f>M210-'EVM CPZ List'!$I211</f>
        <v>2650.2663857910088</v>
      </c>
      <c r="N211" s="7" t="e">
        <f>INDEX('2021 Certified EVM Plan'!G:G,MATCH(B211,'2021 Certified EVM Plan'!E:E,0))</f>
        <v>#N/A</v>
      </c>
      <c r="O211" s="7" t="e">
        <f>INDEX('2021 Certified EVM Plan'!M:M,MATCH(B211,'2021 Certified EVM Plan'!E:E,0))</f>
        <v>#N/A</v>
      </c>
      <c r="P211" s="7">
        <f t="shared" si="3"/>
        <v>1</v>
      </c>
      <c r="Q211" s="26" t="e">
        <f>IF(INDEX('2021 Certified EVM Plan'!H:H,MATCH(B211,'2021 Certified EVM Plan'!E:E,0))=1,M211,#N/A)</f>
        <v>#N/A</v>
      </c>
      <c r="R211" s="26" t="e">
        <f>IF(INDEX('2021 Certified EVM Plan'!J:J,MATCH(B211,'2021 Certified EVM Plan'!E:E,0))=1,M211,#N/A)</f>
        <v>#N/A</v>
      </c>
      <c r="S211" s="26" t="e">
        <f>IF(INDEX('2021 Certified EVM Plan'!K:K,MATCH(B211,'2021 Certified EVM Plan'!E:E,0))=1,M211,#N/A)</f>
        <v>#N/A</v>
      </c>
    </row>
    <row r="212" spans="1:19" x14ac:dyDescent="0.25">
      <c r="A212" s="22" t="s">
        <v>539</v>
      </c>
      <c r="B212" s="22">
        <v>2425</v>
      </c>
      <c r="C212" s="22">
        <v>60</v>
      </c>
      <c r="D212" s="23">
        <v>6.4794479431893495E-2</v>
      </c>
      <c r="E212" s="22">
        <v>103441102</v>
      </c>
      <c r="F212" s="22" t="s">
        <v>551</v>
      </c>
      <c r="G212" s="22" t="s">
        <v>555</v>
      </c>
      <c r="H212" s="22">
        <v>8285.2738079833798</v>
      </c>
      <c r="I212" s="24">
        <f>'EVM CPZ List'!$D212*'EVM CPZ List'!$C212</f>
        <v>3.8876687659136095</v>
      </c>
      <c r="J212" s="25">
        <f>INDEX('Pivot of Risk Data'!A:A,MATCH('EVM CPZ List'!$B212,'Pivot of Risk Data'!B:B,0),1)</f>
        <v>210</v>
      </c>
      <c r="K212" s="22">
        <f>0.000621371*'EVM CPZ List'!$H212</f>
        <v>5.1482288713404412</v>
      </c>
      <c r="L212" s="22">
        <f>L211+'EVM CPZ List'!$K212</f>
        <v>2396.5670961119708</v>
      </c>
      <c r="M212" s="22">
        <f>M211-'EVM CPZ List'!$I212</f>
        <v>2646.3787170250953</v>
      </c>
      <c r="N212" s="7" t="e">
        <f>INDEX('2021 Certified EVM Plan'!G:G,MATCH(B212,'2021 Certified EVM Plan'!E:E,0))</f>
        <v>#N/A</v>
      </c>
      <c r="O212" s="7" t="e">
        <f>INDEX('2021 Certified EVM Plan'!M:M,MATCH(B212,'2021 Certified EVM Plan'!E:E,0))</f>
        <v>#N/A</v>
      </c>
      <c r="P212" s="7">
        <f t="shared" si="3"/>
        <v>1</v>
      </c>
      <c r="Q212" s="26" t="e">
        <f>IF(INDEX('2021 Certified EVM Plan'!H:H,MATCH(B212,'2021 Certified EVM Plan'!E:E,0))=1,M212,#N/A)</f>
        <v>#N/A</v>
      </c>
      <c r="R212" s="26" t="e">
        <f>IF(INDEX('2021 Certified EVM Plan'!J:J,MATCH(B212,'2021 Certified EVM Plan'!E:E,0))=1,M212,#N/A)</f>
        <v>#N/A</v>
      </c>
      <c r="S212" s="26" t="e">
        <f>IF(INDEX('2021 Certified EVM Plan'!K:K,MATCH(B212,'2021 Certified EVM Plan'!E:E,0))=1,M212,#N/A)</f>
        <v>#N/A</v>
      </c>
    </row>
    <row r="213" spans="1:19" x14ac:dyDescent="0.25">
      <c r="A213" s="22" t="s">
        <v>539</v>
      </c>
      <c r="B213" s="22">
        <v>4317</v>
      </c>
      <c r="C213" s="22">
        <v>334</v>
      </c>
      <c r="D213" s="23">
        <v>6.4746477161955696E-2</v>
      </c>
      <c r="E213" s="22">
        <v>103561102</v>
      </c>
      <c r="F213" s="22" t="s">
        <v>585</v>
      </c>
      <c r="G213" s="22" t="s">
        <v>608</v>
      </c>
      <c r="H213" s="22">
        <v>40538.599910566903</v>
      </c>
      <c r="I213" s="24">
        <f>'EVM CPZ List'!$D213*'EVM CPZ List'!$C213</f>
        <v>21.625323372093202</v>
      </c>
      <c r="J213" s="25">
        <f>INDEX('Pivot of Risk Data'!A:A,MATCH('EVM CPZ List'!$B213,'Pivot of Risk Data'!B:B,0),1)</f>
        <v>211</v>
      </c>
      <c r="K213" s="22">
        <f>0.000621371*'EVM CPZ List'!$H213</f>
        <v>25.189510365028866</v>
      </c>
      <c r="L213" s="22">
        <f>L212+'EVM CPZ List'!$K213</f>
        <v>2421.7566064769999</v>
      </c>
      <c r="M213" s="22">
        <f>M212-'EVM CPZ List'!$I213</f>
        <v>2624.7533936530021</v>
      </c>
      <c r="N213" s="7">
        <f>INDEX('2021 Certified EVM Plan'!G:G,MATCH(B213,'2021 Certified EVM Plan'!E:E,0))</f>
        <v>25.57405303030303</v>
      </c>
      <c r="O213" s="7">
        <f>INDEX('2021 Certified EVM Plan'!M:M,MATCH(B213,'2021 Certified EVM Plan'!E:E,0))</f>
        <v>21.625323372093202</v>
      </c>
      <c r="P213" s="7">
        <f t="shared" si="3"/>
        <v>1</v>
      </c>
      <c r="Q213" s="26">
        <f>IF(INDEX('2021 Certified EVM Plan'!H:H,MATCH(B213,'2021 Certified EVM Plan'!E:E,0))=1,M213,#N/A)</f>
        <v>2624.7533936530021</v>
      </c>
      <c r="R213" s="26" t="e">
        <f>IF(INDEX('2021 Certified EVM Plan'!J:J,MATCH(B213,'2021 Certified EVM Plan'!E:E,0))=1,M213,#N/A)</f>
        <v>#N/A</v>
      </c>
      <c r="S213" s="26" t="e">
        <f>IF(INDEX('2021 Certified EVM Plan'!K:K,MATCH(B213,'2021 Certified EVM Plan'!E:E,0))=1,M213,#N/A)</f>
        <v>#N/A</v>
      </c>
    </row>
    <row r="214" spans="1:19" x14ac:dyDescent="0.25">
      <c r="A214" s="22" t="s">
        <v>964</v>
      </c>
      <c r="B214" s="22">
        <v>9224</v>
      </c>
      <c r="C214" s="22">
        <v>35</v>
      </c>
      <c r="D214" s="23">
        <v>6.4742332943416303E-2</v>
      </c>
      <c r="E214" s="22">
        <v>42661103</v>
      </c>
      <c r="F214" s="22" t="s">
        <v>967</v>
      </c>
      <c r="G214" s="22" t="s">
        <v>968</v>
      </c>
      <c r="H214" s="22">
        <v>4233.1433560182704</v>
      </c>
      <c r="I214" s="24">
        <f>'EVM CPZ List'!$D214*'EVM CPZ List'!$C214</f>
        <v>2.2659816530195704</v>
      </c>
      <c r="J214" s="25">
        <f>INDEX('Pivot of Risk Data'!A:A,MATCH('EVM CPZ List'!$B214,'Pivot of Risk Data'!B:B,0),1)</f>
        <v>212</v>
      </c>
      <c r="K214" s="22">
        <f>0.000621371*'EVM CPZ List'!$H214</f>
        <v>2.6303525202724289</v>
      </c>
      <c r="L214" s="22">
        <f>L213+'EVM CPZ List'!$K214</f>
        <v>2424.3869589972724</v>
      </c>
      <c r="M214" s="22">
        <f>M213-'EVM CPZ List'!$I214</f>
        <v>2622.4874119999827</v>
      </c>
      <c r="N214" s="7" t="e">
        <f>INDEX('2021 Certified EVM Plan'!G:G,MATCH(B214,'2021 Certified EVM Plan'!E:E,0))</f>
        <v>#N/A</v>
      </c>
      <c r="O214" s="7" t="e">
        <f>INDEX('2021 Certified EVM Plan'!M:M,MATCH(B214,'2021 Certified EVM Plan'!E:E,0))</f>
        <v>#N/A</v>
      </c>
      <c r="P214" s="7">
        <f t="shared" si="3"/>
        <v>1</v>
      </c>
      <c r="Q214" s="26" t="e">
        <f>IF(INDEX('2021 Certified EVM Plan'!H:H,MATCH(B214,'2021 Certified EVM Plan'!E:E,0))=1,M214,#N/A)</f>
        <v>#N/A</v>
      </c>
      <c r="R214" s="26" t="e">
        <f>IF(INDEX('2021 Certified EVM Plan'!J:J,MATCH(B214,'2021 Certified EVM Plan'!E:E,0))=1,M214,#N/A)</f>
        <v>#N/A</v>
      </c>
      <c r="S214" s="26" t="e">
        <f>IF(INDEX('2021 Certified EVM Plan'!K:K,MATCH(B214,'2021 Certified EVM Plan'!E:E,0))=1,M214,#N/A)</f>
        <v>#N/A</v>
      </c>
    </row>
    <row r="215" spans="1:19" x14ac:dyDescent="0.25">
      <c r="A215" s="22" t="s">
        <v>539</v>
      </c>
      <c r="B215" s="22">
        <v>5326</v>
      </c>
      <c r="C215" s="22">
        <v>27</v>
      </c>
      <c r="D215" s="23">
        <v>6.3562450475391899E-2</v>
      </c>
      <c r="E215" s="22">
        <v>102911109</v>
      </c>
      <c r="F215" s="22" t="s">
        <v>609</v>
      </c>
      <c r="G215" s="22" t="s">
        <v>734</v>
      </c>
      <c r="H215" s="22">
        <v>3677.1991044287402</v>
      </c>
      <c r="I215" s="24">
        <f>'EVM CPZ List'!$D215*'EVM CPZ List'!$C215</f>
        <v>1.7161861628355812</v>
      </c>
      <c r="J215" s="25">
        <f>INDEX('Pivot of Risk Data'!A:A,MATCH('EVM CPZ List'!$B215,'Pivot of Risk Data'!B:B,0),1)</f>
        <v>213</v>
      </c>
      <c r="K215" s="22">
        <f>0.000621371*'EVM CPZ List'!$H215</f>
        <v>2.2849048847179909</v>
      </c>
      <c r="L215" s="22">
        <f>L214+'EVM CPZ List'!$K215</f>
        <v>2426.6718638819902</v>
      </c>
      <c r="M215" s="22">
        <f>M214-'EVM CPZ List'!$I215</f>
        <v>2620.7712258371471</v>
      </c>
      <c r="N215" s="7" t="e">
        <f>INDEX('2021 Certified EVM Plan'!G:G,MATCH(B215,'2021 Certified EVM Plan'!E:E,0))</f>
        <v>#N/A</v>
      </c>
      <c r="O215" s="7" t="e">
        <f>INDEX('2021 Certified EVM Plan'!M:M,MATCH(B215,'2021 Certified EVM Plan'!E:E,0))</f>
        <v>#N/A</v>
      </c>
      <c r="P215" s="7">
        <f t="shared" si="3"/>
        <v>1</v>
      </c>
      <c r="Q215" s="26" t="e">
        <f>IF(INDEX('2021 Certified EVM Plan'!H:H,MATCH(B215,'2021 Certified EVM Plan'!E:E,0))=1,M215,#N/A)</f>
        <v>#N/A</v>
      </c>
      <c r="R215" s="26" t="e">
        <f>IF(INDEX('2021 Certified EVM Plan'!J:J,MATCH(B215,'2021 Certified EVM Plan'!E:E,0))=1,M215,#N/A)</f>
        <v>#N/A</v>
      </c>
      <c r="S215" s="26" t="e">
        <f>IF(INDEX('2021 Certified EVM Plan'!K:K,MATCH(B215,'2021 Certified EVM Plan'!E:E,0))=1,M215,#N/A)</f>
        <v>#N/A</v>
      </c>
    </row>
    <row r="216" spans="1:19" x14ac:dyDescent="0.25">
      <c r="A216" s="22" t="s">
        <v>1672</v>
      </c>
      <c r="B216" s="22">
        <v>1088</v>
      </c>
      <c r="C216" s="22">
        <v>81</v>
      </c>
      <c r="D216" s="23">
        <v>6.3317687730843397E-2</v>
      </c>
      <c r="E216" s="22">
        <v>254432104</v>
      </c>
      <c r="F216" s="22" t="s">
        <v>1721</v>
      </c>
      <c r="G216" s="22" t="s">
        <v>1779</v>
      </c>
      <c r="H216" s="22">
        <v>23477.103978540799</v>
      </c>
      <c r="I216" s="24">
        <f>'EVM CPZ List'!$D216*'EVM CPZ List'!$C216</f>
        <v>5.1287327061983152</v>
      </c>
      <c r="J216" s="25">
        <f>INDEX('Pivot of Risk Data'!A:A,MATCH('EVM CPZ List'!$B216,'Pivot of Risk Data'!B:B,0),1)</f>
        <v>214</v>
      </c>
      <c r="K216" s="22">
        <f>0.000621371*'EVM CPZ List'!$H216</f>
        <v>14.587991576249875</v>
      </c>
      <c r="L216" s="22">
        <f>L215+'EVM CPZ List'!$K216</f>
        <v>2441.2598554582401</v>
      </c>
      <c r="M216" s="22">
        <f>M215-'EVM CPZ List'!$I216</f>
        <v>2615.6424931309489</v>
      </c>
      <c r="N216" s="7" t="e">
        <f>INDEX('2021 Certified EVM Plan'!G:G,MATCH(B216,'2021 Certified EVM Plan'!E:E,0))</f>
        <v>#N/A</v>
      </c>
      <c r="O216" s="7" t="e">
        <f>INDEX('2021 Certified EVM Plan'!M:M,MATCH(B216,'2021 Certified EVM Plan'!E:E,0))</f>
        <v>#N/A</v>
      </c>
      <c r="P216" s="7">
        <f t="shared" si="3"/>
        <v>1</v>
      </c>
      <c r="Q216" s="26" t="e">
        <f>IF(INDEX('2021 Certified EVM Plan'!H:H,MATCH(B216,'2021 Certified EVM Plan'!E:E,0))=1,M216,#N/A)</f>
        <v>#N/A</v>
      </c>
      <c r="R216" s="26" t="e">
        <f>IF(INDEX('2021 Certified EVM Plan'!J:J,MATCH(B216,'2021 Certified EVM Plan'!E:E,0))=1,M216,#N/A)</f>
        <v>#N/A</v>
      </c>
      <c r="S216" s="26" t="e">
        <f>IF(INDEX('2021 Certified EVM Plan'!K:K,MATCH(B216,'2021 Certified EVM Plan'!E:E,0))=1,M216,#N/A)</f>
        <v>#N/A</v>
      </c>
    </row>
    <row r="217" spans="1:19" x14ac:dyDescent="0.25">
      <c r="A217" s="22" t="s">
        <v>539</v>
      </c>
      <c r="B217" s="22">
        <v>8700</v>
      </c>
      <c r="C217" s="22">
        <v>3</v>
      </c>
      <c r="D217" s="23">
        <v>6.3015170905687604E-2</v>
      </c>
      <c r="E217" s="22">
        <v>102541101</v>
      </c>
      <c r="F217" s="22" t="s">
        <v>694</v>
      </c>
      <c r="G217" s="22" t="s">
        <v>834</v>
      </c>
      <c r="H217" s="22">
        <v>16669.398129337402</v>
      </c>
      <c r="I217" s="24">
        <f>'EVM CPZ List'!$D217*'EVM CPZ List'!$C217</f>
        <v>0.18904551271706282</v>
      </c>
      <c r="J217" s="25">
        <f>INDEX('Pivot of Risk Data'!A:A,MATCH('EVM CPZ List'!$B217,'Pivot of Risk Data'!B:B,0),1)</f>
        <v>215</v>
      </c>
      <c r="K217" s="22">
        <f>0.000621371*'EVM CPZ List'!$H217</f>
        <v>10.35788058502451</v>
      </c>
      <c r="L217" s="22">
        <f>L216+'EVM CPZ List'!$K217</f>
        <v>2451.6177360432644</v>
      </c>
      <c r="M217" s="22">
        <f>M216-'EVM CPZ List'!$I217</f>
        <v>2615.4534476182316</v>
      </c>
      <c r="N217" s="7" t="e">
        <f>INDEX('2021 Certified EVM Plan'!G:G,MATCH(B217,'2021 Certified EVM Plan'!E:E,0))</f>
        <v>#N/A</v>
      </c>
      <c r="O217" s="7" t="e">
        <f>INDEX('2021 Certified EVM Plan'!M:M,MATCH(B217,'2021 Certified EVM Plan'!E:E,0))</f>
        <v>#N/A</v>
      </c>
      <c r="P217" s="7">
        <f t="shared" si="3"/>
        <v>1</v>
      </c>
      <c r="Q217" s="26" t="e">
        <f>IF(INDEX('2021 Certified EVM Plan'!H:H,MATCH(B217,'2021 Certified EVM Plan'!E:E,0))=1,M217,#N/A)</f>
        <v>#N/A</v>
      </c>
      <c r="R217" s="26" t="e">
        <f>IF(INDEX('2021 Certified EVM Plan'!J:J,MATCH(B217,'2021 Certified EVM Plan'!E:E,0))=1,M217,#N/A)</f>
        <v>#N/A</v>
      </c>
      <c r="S217" s="26" t="e">
        <f>IF(INDEX('2021 Certified EVM Plan'!K:K,MATCH(B217,'2021 Certified EVM Plan'!E:E,0))=1,M217,#N/A)</f>
        <v>#N/A</v>
      </c>
    </row>
    <row r="218" spans="1:19" x14ac:dyDescent="0.25">
      <c r="A218" s="22" t="s">
        <v>964</v>
      </c>
      <c r="B218" s="22">
        <v>5211</v>
      </c>
      <c r="C218" s="22">
        <v>92</v>
      </c>
      <c r="D218" s="23">
        <v>6.2851779040993802E-2</v>
      </c>
      <c r="E218" s="22">
        <v>42751113</v>
      </c>
      <c r="F218" s="22" t="s">
        <v>1130</v>
      </c>
      <c r="G218" s="22" t="s">
        <v>1131</v>
      </c>
      <c r="H218" s="22">
        <v>8527.9093993549905</v>
      </c>
      <c r="I218" s="24">
        <f>'EVM CPZ List'!$D218*'EVM CPZ List'!$C218</f>
        <v>5.7823636717714297</v>
      </c>
      <c r="J218" s="25">
        <f>INDEX('Pivot of Risk Data'!A:A,MATCH('EVM CPZ List'!$B218,'Pivot of Risk Data'!B:B,0),1)</f>
        <v>216</v>
      </c>
      <c r="K218" s="22">
        <f>0.000621371*'EVM CPZ List'!$H218</f>
        <v>5.2989955913866096</v>
      </c>
      <c r="L218" s="22">
        <f>L217+'EVM CPZ List'!$K218</f>
        <v>2456.9167316346511</v>
      </c>
      <c r="M218" s="22">
        <f>M217-'EVM CPZ List'!$I218</f>
        <v>2609.6710839464604</v>
      </c>
      <c r="N218" s="7" t="e">
        <f>INDEX('2021 Certified EVM Plan'!G:G,MATCH(B218,'2021 Certified EVM Plan'!E:E,0))</f>
        <v>#N/A</v>
      </c>
      <c r="O218" s="7" t="e">
        <f>INDEX('2021 Certified EVM Plan'!M:M,MATCH(B218,'2021 Certified EVM Plan'!E:E,0))</f>
        <v>#N/A</v>
      </c>
      <c r="P218" s="7">
        <f t="shared" si="3"/>
        <v>1</v>
      </c>
      <c r="Q218" s="26" t="e">
        <f>IF(INDEX('2021 Certified EVM Plan'!H:H,MATCH(B218,'2021 Certified EVM Plan'!E:E,0))=1,M218,#N/A)</f>
        <v>#N/A</v>
      </c>
      <c r="R218" s="26" t="e">
        <f>IF(INDEX('2021 Certified EVM Plan'!J:J,MATCH(B218,'2021 Certified EVM Plan'!E:E,0))=1,M218,#N/A)</f>
        <v>#N/A</v>
      </c>
      <c r="S218" s="26" t="e">
        <f>IF(INDEX('2021 Certified EVM Plan'!K:K,MATCH(B218,'2021 Certified EVM Plan'!E:E,0))=1,M218,#N/A)</f>
        <v>#N/A</v>
      </c>
    </row>
    <row r="219" spans="1:19" x14ac:dyDescent="0.25">
      <c r="A219" s="22" t="s">
        <v>539</v>
      </c>
      <c r="B219" s="22">
        <v>466</v>
      </c>
      <c r="C219" s="22">
        <v>420</v>
      </c>
      <c r="D219" s="23">
        <v>6.2651584777790398E-2</v>
      </c>
      <c r="E219" s="22">
        <v>102931103</v>
      </c>
      <c r="F219" s="22" t="s">
        <v>565</v>
      </c>
      <c r="G219" s="22" t="s">
        <v>719</v>
      </c>
      <c r="H219" s="22">
        <v>73500.872754285898</v>
      </c>
      <c r="I219" s="24">
        <f>'EVM CPZ List'!$D219*'EVM CPZ List'!$C219</f>
        <v>26.313665606671968</v>
      </c>
      <c r="J219" s="25">
        <f>INDEX('Pivot of Risk Data'!A:A,MATCH('EVM CPZ List'!$B219,'Pivot of Risk Data'!B:B,0),1)</f>
        <v>217</v>
      </c>
      <c r="K219" s="22">
        <f>0.000621371*'EVM CPZ List'!$H219</f>
        <v>45.671310804203387</v>
      </c>
      <c r="L219" s="22">
        <f>L218+'EVM CPZ List'!$K219</f>
        <v>2502.5880424388547</v>
      </c>
      <c r="M219" s="22">
        <f>M218-'EVM CPZ List'!$I219</f>
        <v>2583.3574183397886</v>
      </c>
      <c r="N219" s="7" t="e">
        <f>INDEX('2021 Certified EVM Plan'!G:G,MATCH(B219,'2021 Certified EVM Plan'!E:E,0))</f>
        <v>#N/A</v>
      </c>
      <c r="O219" s="7" t="e">
        <f>INDEX('2021 Certified EVM Plan'!M:M,MATCH(B219,'2021 Certified EVM Plan'!E:E,0))</f>
        <v>#N/A</v>
      </c>
      <c r="P219" s="7">
        <f t="shared" si="3"/>
        <v>1</v>
      </c>
      <c r="Q219" s="26" t="e">
        <f>IF(INDEX('2021 Certified EVM Plan'!H:H,MATCH(B219,'2021 Certified EVM Plan'!E:E,0))=1,M219,#N/A)</f>
        <v>#N/A</v>
      </c>
      <c r="R219" s="26" t="e">
        <f>IF(INDEX('2021 Certified EVM Plan'!J:J,MATCH(B219,'2021 Certified EVM Plan'!E:E,0))=1,M219,#N/A)</f>
        <v>#N/A</v>
      </c>
      <c r="S219" s="26" t="e">
        <f>IF(INDEX('2021 Certified EVM Plan'!K:K,MATCH(B219,'2021 Certified EVM Plan'!E:E,0))=1,M219,#N/A)</f>
        <v>#N/A</v>
      </c>
    </row>
    <row r="220" spans="1:19" x14ac:dyDescent="0.25">
      <c r="A220" s="22" t="s">
        <v>964</v>
      </c>
      <c r="B220" s="22">
        <v>7963</v>
      </c>
      <c r="C220" s="22">
        <v>56</v>
      </c>
      <c r="D220" s="23">
        <v>6.2453445170588803E-2</v>
      </c>
      <c r="E220" s="22">
        <v>43411101</v>
      </c>
      <c r="F220" s="22" t="s">
        <v>1307</v>
      </c>
      <c r="G220" s="22" t="s">
        <v>1573</v>
      </c>
      <c r="H220" s="22">
        <v>12991.6222518628</v>
      </c>
      <c r="I220" s="24">
        <f>'EVM CPZ List'!$D220*'EVM CPZ List'!$C220</f>
        <v>3.4973929295529729</v>
      </c>
      <c r="J220" s="25">
        <f>INDEX('Pivot of Risk Data'!A:A,MATCH('EVM CPZ List'!$B220,'Pivot of Risk Data'!B:B,0),1)</f>
        <v>218</v>
      </c>
      <c r="K220" s="22">
        <f>0.000621371*'EVM CPZ List'!$H220</f>
        <v>8.0726173102622401</v>
      </c>
      <c r="L220" s="22">
        <f>L219+'EVM CPZ List'!$K220</f>
        <v>2510.6606597491168</v>
      </c>
      <c r="M220" s="22">
        <f>M219-'EVM CPZ List'!$I220</f>
        <v>2579.8600254102357</v>
      </c>
      <c r="N220" s="7" t="e">
        <f>INDEX('2021 Certified EVM Plan'!G:G,MATCH(B220,'2021 Certified EVM Plan'!E:E,0))</f>
        <v>#N/A</v>
      </c>
      <c r="O220" s="7" t="e">
        <f>INDEX('2021 Certified EVM Plan'!M:M,MATCH(B220,'2021 Certified EVM Plan'!E:E,0))</f>
        <v>#N/A</v>
      </c>
      <c r="P220" s="7">
        <f t="shared" si="3"/>
        <v>1</v>
      </c>
      <c r="Q220" s="26" t="e">
        <f>IF(INDEX('2021 Certified EVM Plan'!H:H,MATCH(B220,'2021 Certified EVM Plan'!E:E,0))=1,M220,#N/A)</f>
        <v>#N/A</v>
      </c>
      <c r="R220" s="26" t="e">
        <f>IF(INDEX('2021 Certified EVM Plan'!J:J,MATCH(B220,'2021 Certified EVM Plan'!E:E,0))=1,M220,#N/A)</f>
        <v>#N/A</v>
      </c>
      <c r="S220" s="26" t="e">
        <f>IF(INDEX('2021 Certified EVM Plan'!K:K,MATCH(B220,'2021 Certified EVM Plan'!E:E,0))=1,M220,#N/A)</f>
        <v>#N/A</v>
      </c>
    </row>
    <row r="221" spans="1:19" x14ac:dyDescent="0.25">
      <c r="A221" s="22" t="s">
        <v>8</v>
      </c>
      <c r="B221" s="22">
        <v>2009</v>
      </c>
      <c r="C221" s="22">
        <v>5</v>
      </c>
      <c r="D221" s="23">
        <v>6.2330819356394201E-2</v>
      </c>
      <c r="E221" s="22">
        <v>153701104</v>
      </c>
      <c r="F221" s="22" t="s">
        <v>201</v>
      </c>
      <c r="G221" s="22" t="s">
        <v>435</v>
      </c>
      <c r="H221" s="22">
        <v>512.00530970059799</v>
      </c>
      <c r="I221" s="24">
        <f>'EVM CPZ List'!$D221*'EVM CPZ List'!$C221</f>
        <v>0.31165409678197098</v>
      </c>
      <c r="J221" s="25">
        <f>INDEX('Pivot of Risk Data'!A:A,MATCH('EVM CPZ List'!$B221,'Pivot of Risk Data'!B:B,0),1)</f>
        <v>219</v>
      </c>
      <c r="K221" s="22">
        <f>0.000621371*'EVM CPZ List'!$H221</f>
        <v>0.31814525129397025</v>
      </c>
      <c r="L221" s="22">
        <f>L220+'EVM CPZ List'!$K221</f>
        <v>2510.9788050004108</v>
      </c>
      <c r="M221" s="22">
        <f>M220-'EVM CPZ List'!$I221</f>
        <v>2579.5483713134536</v>
      </c>
      <c r="N221" s="7" t="e">
        <f>INDEX('2021 Certified EVM Plan'!G:G,MATCH(B221,'2021 Certified EVM Plan'!E:E,0))</f>
        <v>#N/A</v>
      </c>
      <c r="O221" s="7" t="e">
        <f>INDEX('2021 Certified EVM Plan'!M:M,MATCH(B221,'2021 Certified EVM Plan'!E:E,0))</f>
        <v>#N/A</v>
      </c>
      <c r="P221" s="7">
        <f t="shared" si="3"/>
        <v>1</v>
      </c>
      <c r="Q221" s="26" t="e">
        <f>IF(INDEX('2021 Certified EVM Plan'!H:H,MATCH(B221,'2021 Certified EVM Plan'!E:E,0))=1,M221,#N/A)</f>
        <v>#N/A</v>
      </c>
      <c r="R221" s="26" t="e">
        <f>IF(INDEX('2021 Certified EVM Plan'!J:J,MATCH(B221,'2021 Certified EVM Plan'!E:E,0))=1,M221,#N/A)</f>
        <v>#N/A</v>
      </c>
      <c r="S221" s="26" t="e">
        <f>IF(INDEX('2021 Certified EVM Plan'!K:K,MATCH(B221,'2021 Certified EVM Plan'!E:E,0))=1,M221,#N/A)</f>
        <v>#N/A</v>
      </c>
    </row>
    <row r="222" spans="1:19" x14ac:dyDescent="0.25">
      <c r="A222" s="22" t="s">
        <v>2906</v>
      </c>
      <c r="B222" s="22">
        <v>9469</v>
      </c>
      <c r="C222" s="22">
        <v>17</v>
      </c>
      <c r="D222" s="23">
        <v>6.2314816838640603E-2</v>
      </c>
      <c r="E222" s="22">
        <v>14452104</v>
      </c>
      <c r="F222" s="22" t="s">
        <v>2975</v>
      </c>
      <c r="G222" s="22" t="s">
        <v>2976</v>
      </c>
      <c r="H222" s="22">
        <v>9153.4289041163793</v>
      </c>
      <c r="I222" s="24">
        <f>'EVM CPZ List'!$D222*'EVM CPZ List'!$C222</f>
        <v>1.0593518862568903</v>
      </c>
      <c r="J222" s="25">
        <f>INDEX('Pivot of Risk Data'!A:A,MATCH('EVM CPZ List'!$B222,'Pivot of Risk Data'!B:B,0),1)</f>
        <v>220</v>
      </c>
      <c r="K222" s="22">
        <f>0.000621371*'EVM CPZ List'!$H222</f>
        <v>5.6876752715796988</v>
      </c>
      <c r="L222" s="22">
        <f>L221+'EVM CPZ List'!$K222</f>
        <v>2516.6664802719906</v>
      </c>
      <c r="M222" s="22">
        <f>M221-'EVM CPZ List'!$I222</f>
        <v>2578.4890194271966</v>
      </c>
      <c r="N222" s="7" t="e">
        <f>INDEX('2021 Certified EVM Plan'!G:G,MATCH(B222,'2021 Certified EVM Plan'!E:E,0))</f>
        <v>#N/A</v>
      </c>
      <c r="O222" s="7" t="e">
        <f>INDEX('2021 Certified EVM Plan'!M:M,MATCH(B222,'2021 Certified EVM Plan'!E:E,0))</f>
        <v>#N/A</v>
      </c>
      <c r="P222" s="7">
        <f t="shared" si="3"/>
        <v>1</v>
      </c>
      <c r="Q222" s="26" t="e">
        <f>IF(INDEX('2021 Certified EVM Plan'!H:H,MATCH(B222,'2021 Certified EVM Plan'!E:E,0))=1,M222,#N/A)</f>
        <v>#N/A</v>
      </c>
      <c r="R222" s="26" t="e">
        <f>IF(INDEX('2021 Certified EVM Plan'!J:J,MATCH(B222,'2021 Certified EVM Plan'!E:E,0))=1,M222,#N/A)</f>
        <v>#N/A</v>
      </c>
      <c r="S222" s="26" t="e">
        <f>IF(INDEX('2021 Certified EVM Plan'!K:K,MATCH(B222,'2021 Certified EVM Plan'!E:E,0))=1,M222,#N/A)</f>
        <v>#N/A</v>
      </c>
    </row>
    <row r="223" spans="1:19" x14ac:dyDescent="0.25">
      <c r="A223" s="22" t="s">
        <v>8</v>
      </c>
      <c r="B223" s="22">
        <v>5504</v>
      </c>
      <c r="C223" s="22">
        <v>676</v>
      </c>
      <c r="D223" s="23">
        <v>6.2269103731725797E-2</v>
      </c>
      <c r="E223" s="22">
        <v>152691109</v>
      </c>
      <c r="F223" s="22" t="s">
        <v>335</v>
      </c>
      <c r="G223" s="22" t="s">
        <v>360</v>
      </c>
      <c r="H223" s="22">
        <v>82323.743026009804</v>
      </c>
      <c r="I223" s="24">
        <f>'EVM CPZ List'!$D223*'EVM CPZ List'!$C223</f>
        <v>42.093914122646638</v>
      </c>
      <c r="J223" s="25">
        <f>INDEX('Pivot of Risk Data'!A:A,MATCH('EVM CPZ List'!$B223,'Pivot of Risk Data'!B:B,0),1)</f>
        <v>221</v>
      </c>
      <c r="K223" s="22">
        <f>0.000621371*'EVM CPZ List'!$H223</f>
        <v>51.153586527814738</v>
      </c>
      <c r="L223" s="22">
        <f>L222+'EVM CPZ List'!$K223</f>
        <v>2567.8200667998053</v>
      </c>
      <c r="M223" s="22">
        <f>M222-'EVM CPZ List'!$I223</f>
        <v>2536.3951053045498</v>
      </c>
      <c r="N223" s="7">
        <f>INDEX('2021 Certified EVM Plan'!G:G,MATCH(B223,'2021 Certified EVM Plan'!E:E,0))</f>
        <v>51.46988636363637</v>
      </c>
      <c r="O223" s="7">
        <f>INDEX('2021 Certified EVM Plan'!M:M,MATCH(B223,'2021 Certified EVM Plan'!E:E,0))</f>
        <v>42.093914122646638</v>
      </c>
      <c r="P223" s="7">
        <f t="shared" si="3"/>
        <v>1</v>
      </c>
      <c r="Q223" s="26">
        <f>IF(INDEX('2021 Certified EVM Plan'!H:H,MATCH(B223,'2021 Certified EVM Plan'!E:E,0))=1,M223,#N/A)</f>
        <v>2536.3951053045498</v>
      </c>
      <c r="R223" s="26" t="e">
        <f>IF(INDEX('2021 Certified EVM Plan'!J:J,MATCH(B223,'2021 Certified EVM Plan'!E:E,0))=1,M223,#N/A)</f>
        <v>#N/A</v>
      </c>
      <c r="S223" s="26" t="e">
        <f>IF(INDEX('2021 Certified EVM Plan'!K:K,MATCH(B223,'2021 Certified EVM Plan'!E:E,0))=1,M223,#N/A)</f>
        <v>#N/A</v>
      </c>
    </row>
    <row r="224" spans="1:19" x14ac:dyDescent="0.25">
      <c r="A224" s="22" t="s">
        <v>964</v>
      </c>
      <c r="B224" s="22">
        <v>2778</v>
      </c>
      <c r="C224" s="22">
        <v>160</v>
      </c>
      <c r="D224" s="23">
        <v>6.2201003546561703E-2</v>
      </c>
      <c r="E224" s="22">
        <v>42891101</v>
      </c>
      <c r="F224" s="22" t="s">
        <v>1209</v>
      </c>
      <c r="G224" s="22" t="s">
        <v>1319</v>
      </c>
      <c r="H224" s="22">
        <v>18354.361924020501</v>
      </c>
      <c r="I224" s="24">
        <f>'EVM CPZ List'!$D224*'EVM CPZ List'!$C224</f>
        <v>9.952160567449873</v>
      </c>
      <c r="J224" s="25">
        <f>INDEX('Pivot of Risk Data'!A:A,MATCH('EVM CPZ List'!$B224,'Pivot of Risk Data'!B:B,0),1)</f>
        <v>222</v>
      </c>
      <c r="K224" s="22">
        <f>0.000621371*'EVM CPZ List'!$H224</f>
        <v>11.404868223090542</v>
      </c>
      <c r="L224" s="22">
        <f>L223+'EVM CPZ List'!$K224</f>
        <v>2579.2249350228958</v>
      </c>
      <c r="M224" s="22">
        <f>M223-'EVM CPZ List'!$I224</f>
        <v>2526.4429447370999</v>
      </c>
      <c r="N224" s="7">
        <f>INDEX('2021 Certified EVM Plan'!G:G,MATCH(B224,'2021 Certified EVM Plan'!E:E,0))</f>
        <v>11.127840909090908</v>
      </c>
      <c r="O224" s="7">
        <f>INDEX('2021 Certified EVM Plan'!M:M,MATCH(B224,'2021 Certified EVM Plan'!E:E,0))</f>
        <v>9.952160567449873</v>
      </c>
      <c r="P224" s="7">
        <f t="shared" si="3"/>
        <v>1</v>
      </c>
      <c r="Q224" s="26">
        <f>IF(INDEX('2021 Certified EVM Plan'!H:H,MATCH(B224,'2021 Certified EVM Plan'!E:E,0))=1,M224,#N/A)</f>
        <v>2526.4429447370999</v>
      </c>
      <c r="R224" s="26" t="e">
        <f>IF(INDEX('2021 Certified EVM Plan'!J:J,MATCH(B224,'2021 Certified EVM Plan'!E:E,0))=1,M224,#N/A)</f>
        <v>#N/A</v>
      </c>
      <c r="S224" s="26" t="e">
        <f>IF(INDEX('2021 Certified EVM Plan'!K:K,MATCH(B224,'2021 Certified EVM Plan'!E:E,0))=1,M224,#N/A)</f>
        <v>#N/A</v>
      </c>
    </row>
    <row r="225" spans="1:19" x14ac:dyDescent="0.25">
      <c r="A225" s="22" t="s">
        <v>539</v>
      </c>
      <c r="B225" s="22">
        <v>4708</v>
      </c>
      <c r="C225" s="22">
        <v>123</v>
      </c>
      <c r="D225" s="23">
        <v>6.1968017084653097E-2</v>
      </c>
      <c r="E225" s="22">
        <v>103521102</v>
      </c>
      <c r="F225" s="22" t="s">
        <v>580</v>
      </c>
      <c r="G225" s="22" t="s">
        <v>688</v>
      </c>
      <c r="H225" s="22">
        <v>15165.978661560301</v>
      </c>
      <c r="I225" s="24">
        <f>'EVM CPZ List'!$D225*'EVM CPZ List'!$C225</f>
        <v>7.6220661014123312</v>
      </c>
      <c r="J225" s="25">
        <f>INDEX('Pivot of Risk Data'!A:A,MATCH('EVM CPZ List'!$B225,'Pivot of Risk Data'!B:B,0),1)</f>
        <v>223</v>
      </c>
      <c r="K225" s="22">
        <f>0.000621371*'EVM CPZ List'!$H225</f>
        <v>9.4236993269123861</v>
      </c>
      <c r="L225" s="22">
        <f>L224+'EVM CPZ List'!$K225</f>
        <v>2588.6486343498082</v>
      </c>
      <c r="M225" s="22">
        <f>M224-'EVM CPZ List'!$I225</f>
        <v>2518.8208786356877</v>
      </c>
      <c r="N225" s="7" t="e">
        <f>INDEX('2021 Certified EVM Plan'!G:G,MATCH(B225,'2021 Certified EVM Plan'!E:E,0))</f>
        <v>#N/A</v>
      </c>
      <c r="O225" s="7" t="e">
        <f>INDEX('2021 Certified EVM Plan'!M:M,MATCH(B225,'2021 Certified EVM Plan'!E:E,0))</f>
        <v>#N/A</v>
      </c>
      <c r="P225" s="7">
        <f t="shared" si="3"/>
        <v>1</v>
      </c>
      <c r="Q225" s="26" t="e">
        <f>IF(INDEX('2021 Certified EVM Plan'!H:H,MATCH(B225,'2021 Certified EVM Plan'!E:E,0))=1,M225,#N/A)</f>
        <v>#N/A</v>
      </c>
      <c r="R225" s="26" t="e">
        <f>IF(INDEX('2021 Certified EVM Plan'!J:J,MATCH(B225,'2021 Certified EVM Plan'!E:E,0))=1,M225,#N/A)</f>
        <v>#N/A</v>
      </c>
      <c r="S225" s="26" t="e">
        <f>IF(INDEX('2021 Certified EVM Plan'!K:K,MATCH(B225,'2021 Certified EVM Plan'!E:E,0))=1,M225,#N/A)</f>
        <v>#N/A</v>
      </c>
    </row>
    <row r="226" spans="1:19" x14ac:dyDescent="0.25">
      <c r="A226" s="22" t="s">
        <v>8</v>
      </c>
      <c r="B226" s="22">
        <v>1980</v>
      </c>
      <c r="C226" s="22">
        <v>180</v>
      </c>
      <c r="D226" s="23">
        <v>6.1828747264685603E-2</v>
      </c>
      <c r="E226" s="22">
        <v>153652109</v>
      </c>
      <c r="F226" s="22" t="s">
        <v>18</v>
      </c>
      <c r="G226" s="22" t="s">
        <v>72</v>
      </c>
      <c r="H226" s="22">
        <v>23968.256189862699</v>
      </c>
      <c r="I226" s="24">
        <f>'EVM CPZ List'!$D226*'EVM CPZ List'!$C226</f>
        <v>11.129174507643409</v>
      </c>
      <c r="J226" s="25">
        <f>INDEX('Pivot of Risk Data'!A:A,MATCH('EVM CPZ List'!$B226,'Pivot of Risk Data'!B:B,0),1)</f>
        <v>224</v>
      </c>
      <c r="K226" s="22">
        <f>0.000621371*'EVM CPZ List'!$H226</f>
        <v>14.893179316951175</v>
      </c>
      <c r="L226" s="22">
        <f>L225+'EVM CPZ List'!$K226</f>
        <v>2603.5418136667595</v>
      </c>
      <c r="M226" s="22">
        <f>M225-'EVM CPZ List'!$I226</f>
        <v>2507.6917041280444</v>
      </c>
      <c r="N226" s="7">
        <f>INDEX('2021 Certified EVM Plan'!G:G,MATCH(B226,'2021 Certified EVM Plan'!E:E,0))</f>
        <v>14.62935606060606</v>
      </c>
      <c r="O226" s="7">
        <f>INDEX('2021 Certified EVM Plan'!M:M,MATCH(B226,'2021 Certified EVM Plan'!E:E,0))</f>
        <v>11.129174507643409</v>
      </c>
      <c r="P226" s="7">
        <f t="shared" si="3"/>
        <v>1</v>
      </c>
      <c r="Q226" s="26">
        <f>IF(INDEX('2021 Certified EVM Plan'!H:H,MATCH(B226,'2021 Certified EVM Plan'!E:E,0))=1,M226,#N/A)</f>
        <v>2507.6917041280444</v>
      </c>
      <c r="R226" s="26" t="e">
        <f>IF(INDEX('2021 Certified EVM Plan'!J:J,MATCH(B226,'2021 Certified EVM Plan'!E:E,0))=1,M226,#N/A)</f>
        <v>#N/A</v>
      </c>
      <c r="S226" s="26" t="e">
        <f>IF(INDEX('2021 Certified EVM Plan'!K:K,MATCH(B226,'2021 Certified EVM Plan'!E:E,0))=1,M226,#N/A)</f>
        <v>#N/A</v>
      </c>
    </row>
    <row r="227" spans="1:19" x14ac:dyDescent="0.25">
      <c r="A227" s="22" t="s">
        <v>1672</v>
      </c>
      <c r="B227" s="22">
        <v>698</v>
      </c>
      <c r="C227" s="22">
        <v>422</v>
      </c>
      <c r="D227" s="23">
        <v>6.1681200012210002E-2</v>
      </c>
      <c r="E227" s="22">
        <v>254432103</v>
      </c>
      <c r="F227" s="22" t="s">
        <v>1733</v>
      </c>
      <c r="G227" s="22" t="s">
        <v>1880</v>
      </c>
      <c r="H227" s="22">
        <v>61823.670902488397</v>
      </c>
      <c r="I227" s="24">
        <f>'EVM CPZ List'!$D227*'EVM CPZ List'!$C227</f>
        <v>26.029466405152622</v>
      </c>
      <c r="J227" s="25">
        <f>INDEX('Pivot of Risk Data'!A:A,MATCH('EVM CPZ List'!$B227,'Pivot of Risk Data'!B:B,0),1)</f>
        <v>225</v>
      </c>
      <c r="K227" s="22">
        <f>0.000621371*'EVM CPZ List'!$H227</f>
        <v>38.415436212350116</v>
      </c>
      <c r="L227" s="22">
        <f>L226+'EVM CPZ List'!$K227</f>
        <v>2641.9572498791094</v>
      </c>
      <c r="M227" s="22">
        <f>M226-'EVM CPZ List'!$I227</f>
        <v>2481.6622377228919</v>
      </c>
      <c r="N227" s="7" t="e">
        <f>INDEX('2021 Certified EVM Plan'!G:G,MATCH(B227,'2021 Certified EVM Plan'!E:E,0))</f>
        <v>#N/A</v>
      </c>
      <c r="O227" s="7" t="e">
        <f>INDEX('2021 Certified EVM Plan'!M:M,MATCH(B227,'2021 Certified EVM Plan'!E:E,0))</f>
        <v>#N/A</v>
      </c>
      <c r="P227" s="7">
        <f t="shared" si="3"/>
        <v>1</v>
      </c>
      <c r="Q227" s="26" t="e">
        <f>IF(INDEX('2021 Certified EVM Plan'!H:H,MATCH(B227,'2021 Certified EVM Plan'!E:E,0))=1,M227,#N/A)</f>
        <v>#N/A</v>
      </c>
      <c r="R227" s="26" t="e">
        <f>IF(INDEX('2021 Certified EVM Plan'!J:J,MATCH(B227,'2021 Certified EVM Plan'!E:E,0))=1,M227,#N/A)</f>
        <v>#N/A</v>
      </c>
      <c r="S227" s="26" t="e">
        <f>IF(INDEX('2021 Certified EVM Plan'!K:K,MATCH(B227,'2021 Certified EVM Plan'!E:E,0))=1,M227,#N/A)</f>
        <v>#N/A</v>
      </c>
    </row>
    <row r="228" spans="1:19" x14ac:dyDescent="0.25">
      <c r="A228" s="22" t="s">
        <v>2195</v>
      </c>
      <c r="B228" s="22">
        <v>6799</v>
      </c>
      <c r="C228" s="22">
        <v>13</v>
      </c>
      <c r="D228" s="23">
        <v>6.1653492584586703E-2</v>
      </c>
      <c r="E228" s="22">
        <v>182721102</v>
      </c>
      <c r="F228" s="22" t="s">
        <v>2236</v>
      </c>
      <c r="G228" s="22" t="s">
        <v>2237</v>
      </c>
      <c r="H228" s="22">
        <v>1351.6956432439899</v>
      </c>
      <c r="I228" s="24">
        <f>'EVM CPZ List'!$D228*'EVM CPZ List'!$C228</f>
        <v>0.80149540359962712</v>
      </c>
      <c r="J228" s="25">
        <f>INDEX('Pivot of Risk Data'!A:A,MATCH('EVM CPZ List'!$B228,'Pivot of Risk Data'!B:B,0),1)</f>
        <v>226</v>
      </c>
      <c r="K228" s="22">
        <f>0.000621371*'EVM CPZ List'!$H228</f>
        <v>0.83990447353816133</v>
      </c>
      <c r="L228" s="22">
        <f>L227+'EVM CPZ List'!$K228</f>
        <v>2642.7971543526478</v>
      </c>
      <c r="M228" s="22">
        <f>M227-'EVM CPZ List'!$I228</f>
        <v>2480.8607423192921</v>
      </c>
      <c r="N228" s="7" t="e">
        <f>INDEX('2021 Certified EVM Plan'!G:G,MATCH(B228,'2021 Certified EVM Plan'!E:E,0))</f>
        <v>#N/A</v>
      </c>
      <c r="O228" s="7" t="e">
        <f>INDEX('2021 Certified EVM Plan'!M:M,MATCH(B228,'2021 Certified EVM Plan'!E:E,0))</f>
        <v>#N/A</v>
      </c>
      <c r="P228" s="7">
        <f t="shared" si="3"/>
        <v>1</v>
      </c>
      <c r="Q228" s="26" t="e">
        <f>IF(INDEX('2021 Certified EVM Plan'!H:H,MATCH(B228,'2021 Certified EVM Plan'!E:E,0))=1,M228,#N/A)</f>
        <v>#N/A</v>
      </c>
      <c r="R228" s="26" t="e">
        <f>IF(INDEX('2021 Certified EVM Plan'!J:J,MATCH(B228,'2021 Certified EVM Plan'!E:E,0))=1,M228,#N/A)</f>
        <v>#N/A</v>
      </c>
      <c r="S228" s="26" t="e">
        <f>IF(INDEX('2021 Certified EVM Plan'!K:K,MATCH(B228,'2021 Certified EVM Plan'!E:E,0))=1,M228,#N/A)</f>
        <v>#N/A</v>
      </c>
    </row>
    <row r="229" spans="1:19" x14ac:dyDescent="0.25">
      <c r="A229" s="22" t="s">
        <v>964</v>
      </c>
      <c r="B229" s="22">
        <v>1466</v>
      </c>
      <c r="C229" s="22">
        <v>67</v>
      </c>
      <c r="D229" s="23">
        <v>6.1527033251861103E-2</v>
      </c>
      <c r="E229" s="22">
        <v>42821101</v>
      </c>
      <c r="F229" s="22" t="s">
        <v>1228</v>
      </c>
      <c r="G229" s="22" t="s">
        <v>1229</v>
      </c>
      <c r="H229" s="22">
        <v>7970.5302766271598</v>
      </c>
      <c r="I229" s="24">
        <f>'EVM CPZ List'!$D229*'EVM CPZ List'!$C229</f>
        <v>4.1223112278746941</v>
      </c>
      <c r="J229" s="25">
        <f>INDEX('Pivot of Risk Data'!A:A,MATCH('EVM CPZ List'!$B229,'Pivot of Risk Data'!B:B,0),1)</f>
        <v>227</v>
      </c>
      <c r="K229" s="22">
        <f>0.000621371*'EVM CPZ List'!$H229</f>
        <v>4.9526563685180953</v>
      </c>
      <c r="L229" s="22">
        <f>L228+'EVM CPZ List'!$K229</f>
        <v>2647.7498107211659</v>
      </c>
      <c r="M229" s="22">
        <f>M228-'EVM CPZ List'!$I229</f>
        <v>2476.7384310914172</v>
      </c>
      <c r="N229" s="7" t="e">
        <f>INDEX('2021 Certified EVM Plan'!G:G,MATCH(B229,'2021 Certified EVM Plan'!E:E,0))</f>
        <v>#N/A</v>
      </c>
      <c r="O229" s="7" t="e">
        <f>INDEX('2021 Certified EVM Plan'!M:M,MATCH(B229,'2021 Certified EVM Plan'!E:E,0))</f>
        <v>#N/A</v>
      </c>
      <c r="P229" s="7">
        <f t="shared" si="3"/>
        <v>1</v>
      </c>
      <c r="Q229" s="26" t="e">
        <f>IF(INDEX('2021 Certified EVM Plan'!H:H,MATCH(B229,'2021 Certified EVM Plan'!E:E,0))=1,M229,#N/A)</f>
        <v>#N/A</v>
      </c>
      <c r="R229" s="26" t="e">
        <f>IF(INDEX('2021 Certified EVM Plan'!J:J,MATCH(B229,'2021 Certified EVM Plan'!E:E,0))=1,M229,#N/A)</f>
        <v>#N/A</v>
      </c>
      <c r="S229" s="26" t="e">
        <f>IF(INDEX('2021 Certified EVM Plan'!K:K,MATCH(B229,'2021 Certified EVM Plan'!E:E,0))=1,M229,#N/A)</f>
        <v>#N/A</v>
      </c>
    </row>
    <row r="230" spans="1:19" x14ac:dyDescent="0.25">
      <c r="A230" s="22" t="s">
        <v>539</v>
      </c>
      <c r="B230" s="22">
        <v>3817</v>
      </c>
      <c r="C230" s="22">
        <v>163</v>
      </c>
      <c r="D230" s="23">
        <v>6.1491645918953897E-2</v>
      </c>
      <c r="E230" s="22">
        <v>103331101</v>
      </c>
      <c r="F230" s="22" t="s">
        <v>763</v>
      </c>
      <c r="G230" s="22" t="s">
        <v>817</v>
      </c>
      <c r="H230" s="22">
        <v>22037.527743097999</v>
      </c>
      <c r="I230" s="24">
        <f>'EVM CPZ List'!$D230*'EVM CPZ List'!$C230</f>
        <v>10.023138284789486</v>
      </c>
      <c r="J230" s="25">
        <f>INDEX('Pivot of Risk Data'!A:A,MATCH('EVM CPZ List'!$B230,'Pivot of Risk Data'!B:B,0),1)</f>
        <v>228</v>
      </c>
      <c r="K230" s="22">
        <f>0.000621371*'EVM CPZ List'!$H230</f>
        <v>13.693480651256547</v>
      </c>
      <c r="L230" s="22">
        <f>L229+'EVM CPZ List'!$K230</f>
        <v>2661.4432913724222</v>
      </c>
      <c r="M230" s="22">
        <f>M229-'EVM CPZ List'!$I230</f>
        <v>2466.7152928066275</v>
      </c>
      <c r="N230" s="7" t="e">
        <f>INDEX('2021 Certified EVM Plan'!G:G,MATCH(B230,'2021 Certified EVM Plan'!E:E,0))</f>
        <v>#N/A</v>
      </c>
      <c r="O230" s="7" t="e">
        <f>INDEX('2021 Certified EVM Plan'!M:M,MATCH(B230,'2021 Certified EVM Plan'!E:E,0))</f>
        <v>#N/A</v>
      </c>
      <c r="P230" s="7">
        <f t="shared" si="3"/>
        <v>1</v>
      </c>
      <c r="Q230" s="26" t="e">
        <f>IF(INDEX('2021 Certified EVM Plan'!H:H,MATCH(B230,'2021 Certified EVM Plan'!E:E,0))=1,M230,#N/A)</f>
        <v>#N/A</v>
      </c>
      <c r="R230" s="26" t="e">
        <f>IF(INDEX('2021 Certified EVM Plan'!J:J,MATCH(B230,'2021 Certified EVM Plan'!E:E,0))=1,M230,#N/A)</f>
        <v>#N/A</v>
      </c>
      <c r="S230" s="26" t="e">
        <f>IF(INDEX('2021 Certified EVM Plan'!K:K,MATCH(B230,'2021 Certified EVM Plan'!E:E,0))=1,M230,#N/A)</f>
        <v>#N/A</v>
      </c>
    </row>
    <row r="231" spans="1:19" x14ac:dyDescent="0.25">
      <c r="A231" s="22" t="s">
        <v>2195</v>
      </c>
      <c r="B231" s="22">
        <v>6065</v>
      </c>
      <c r="C231" s="22">
        <v>49</v>
      </c>
      <c r="D231" s="23">
        <v>6.1398003912261197E-2</v>
      </c>
      <c r="E231" s="22">
        <v>182661104</v>
      </c>
      <c r="F231" s="22" t="s">
        <v>2322</v>
      </c>
      <c r="G231" s="22" t="s">
        <v>2603</v>
      </c>
      <c r="H231" s="22">
        <v>12563.9317250238</v>
      </c>
      <c r="I231" s="24">
        <f>'EVM CPZ List'!$D231*'EVM CPZ List'!$C231</f>
        <v>3.0085021917007988</v>
      </c>
      <c r="J231" s="25">
        <f>INDEX('Pivot of Risk Data'!A:A,MATCH('EVM CPZ List'!$B231,'Pivot of Risk Data'!B:B,0),1)</f>
        <v>229</v>
      </c>
      <c r="K231" s="22">
        <f>0.000621371*'EVM CPZ List'!$H231</f>
        <v>7.8068628199097638</v>
      </c>
      <c r="L231" s="22">
        <f>L230+'EVM CPZ List'!$K231</f>
        <v>2669.250154192332</v>
      </c>
      <c r="M231" s="22">
        <f>M230-'EVM CPZ List'!$I231</f>
        <v>2463.7067906149268</v>
      </c>
      <c r="N231" s="7" t="e">
        <f>INDEX('2021 Certified EVM Plan'!G:G,MATCH(B231,'2021 Certified EVM Plan'!E:E,0))</f>
        <v>#N/A</v>
      </c>
      <c r="O231" s="7" t="e">
        <f>INDEX('2021 Certified EVM Plan'!M:M,MATCH(B231,'2021 Certified EVM Plan'!E:E,0))</f>
        <v>#N/A</v>
      </c>
      <c r="P231" s="7">
        <f t="shared" si="3"/>
        <v>1</v>
      </c>
      <c r="Q231" s="26" t="e">
        <f>IF(INDEX('2021 Certified EVM Plan'!H:H,MATCH(B231,'2021 Certified EVM Plan'!E:E,0))=1,M231,#N/A)</f>
        <v>#N/A</v>
      </c>
      <c r="R231" s="26" t="e">
        <f>IF(INDEX('2021 Certified EVM Plan'!J:J,MATCH(B231,'2021 Certified EVM Plan'!E:E,0))=1,M231,#N/A)</f>
        <v>#N/A</v>
      </c>
      <c r="S231" s="26" t="e">
        <f>IF(INDEX('2021 Certified EVM Plan'!K:K,MATCH(B231,'2021 Certified EVM Plan'!E:E,0))=1,M231,#N/A)</f>
        <v>#N/A</v>
      </c>
    </row>
    <row r="232" spans="1:19" x14ac:dyDescent="0.25">
      <c r="A232" s="22" t="s">
        <v>964</v>
      </c>
      <c r="B232" s="22">
        <v>6417</v>
      </c>
      <c r="C232" s="22">
        <v>20</v>
      </c>
      <c r="D232" s="23">
        <v>6.0947028066448798E-2</v>
      </c>
      <c r="E232" s="22">
        <v>42281105</v>
      </c>
      <c r="F232" s="22" t="s">
        <v>1084</v>
      </c>
      <c r="G232" s="22" t="s">
        <v>1384</v>
      </c>
      <c r="H232" s="22">
        <v>3321.52829185264</v>
      </c>
      <c r="I232" s="24">
        <f>'EVM CPZ List'!$D232*'EVM CPZ List'!$C232</f>
        <v>1.2189405613289759</v>
      </c>
      <c r="J232" s="25">
        <f>INDEX('Pivot of Risk Data'!A:A,MATCH('EVM CPZ List'!$B232,'Pivot of Risk Data'!B:B,0),1)</f>
        <v>230</v>
      </c>
      <c r="K232" s="22">
        <f>0.000621371*'EVM CPZ List'!$H232</f>
        <v>2.0639013562367667</v>
      </c>
      <c r="L232" s="22">
        <f>L231+'EVM CPZ List'!$K232</f>
        <v>2671.3140555485688</v>
      </c>
      <c r="M232" s="22">
        <f>M231-'EVM CPZ List'!$I232</f>
        <v>2462.4878500535979</v>
      </c>
      <c r="N232" s="7" t="e">
        <f>INDEX('2021 Certified EVM Plan'!G:G,MATCH(B232,'2021 Certified EVM Plan'!E:E,0))</f>
        <v>#N/A</v>
      </c>
      <c r="O232" s="7" t="e">
        <f>INDEX('2021 Certified EVM Plan'!M:M,MATCH(B232,'2021 Certified EVM Plan'!E:E,0))</f>
        <v>#N/A</v>
      </c>
      <c r="P232" s="7">
        <f t="shared" si="3"/>
        <v>1</v>
      </c>
      <c r="Q232" s="26" t="e">
        <f>IF(INDEX('2021 Certified EVM Plan'!H:H,MATCH(B232,'2021 Certified EVM Plan'!E:E,0))=1,M232,#N/A)</f>
        <v>#N/A</v>
      </c>
      <c r="R232" s="26" t="e">
        <f>IF(INDEX('2021 Certified EVM Plan'!J:J,MATCH(B232,'2021 Certified EVM Plan'!E:E,0))=1,M232,#N/A)</f>
        <v>#N/A</v>
      </c>
      <c r="S232" s="26" t="e">
        <f>IF(INDEX('2021 Certified EVM Plan'!K:K,MATCH(B232,'2021 Certified EVM Plan'!E:E,0))=1,M232,#N/A)</f>
        <v>#N/A</v>
      </c>
    </row>
    <row r="233" spans="1:19" x14ac:dyDescent="0.25">
      <c r="A233" s="22" t="s">
        <v>8</v>
      </c>
      <c r="B233" s="22">
        <v>6626</v>
      </c>
      <c r="C233" s="22">
        <v>36</v>
      </c>
      <c r="D233" s="23">
        <v>6.0796442573250002E-2</v>
      </c>
      <c r="E233" s="22">
        <v>153612104</v>
      </c>
      <c r="F233" s="22" t="s">
        <v>85</v>
      </c>
      <c r="G233" s="22" t="s">
        <v>304</v>
      </c>
      <c r="H233" s="22">
        <v>14071.440136392101</v>
      </c>
      <c r="I233" s="24">
        <f>'EVM CPZ List'!$D233*'EVM CPZ List'!$C233</f>
        <v>2.1886719326369999</v>
      </c>
      <c r="J233" s="25">
        <f>INDEX('Pivot of Risk Data'!A:A,MATCH('EVM CPZ List'!$B233,'Pivot of Risk Data'!B:B,0),1)</f>
        <v>231</v>
      </c>
      <c r="K233" s="22">
        <f>0.000621371*'EVM CPZ List'!$H233</f>
        <v>8.7435848289900964</v>
      </c>
      <c r="L233" s="22">
        <f>L232+'EVM CPZ List'!$K233</f>
        <v>2680.057640377559</v>
      </c>
      <c r="M233" s="22">
        <f>M232-'EVM CPZ List'!$I233</f>
        <v>2460.2991781209607</v>
      </c>
      <c r="N233" s="7" t="e">
        <f>INDEX('2021 Certified EVM Plan'!G:G,MATCH(B233,'2021 Certified EVM Plan'!E:E,0))</f>
        <v>#N/A</v>
      </c>
      <c r="O233" s="7" t="e">
        <f>INDEX('2021 Certified EVM Plan'!M:M,MATCH(B233,'2021 Certified EVM Plan'!E:E,0))</f>
        <v>#N/A</v>
      </c>
      <c r="P233" s="7">
        <f t="shared" si="3"/>
        <v>1</v>
      </c>
      <c r="Q233" s="26" t="e">
        <f>IF(INDEX('2021 Certified EVM Plan'!H:H,MATCH(B233,'2021 Certified EVM Plan'!E:E,0))=1,M233,#N/A)</f>
        <v>#N/A</v>
      </c>
      <c r="R233" s="26" t="e">
        <f>IF(INDEX('2021 Certified EVM Plan'!J:J,MATCH(B233,'2021 Certified EVM Plan'!E:E,0))=1,M233,#N/A)</f>
        <v>#N/A</v>
      </c>
      <c r="S233" s="26" t="e">
        <f>IF(INDEX('2021 Certified EVM Plan'!K:K,MATCH(B233,'2021 Certified EVM Plan'!E:E,0))=1,M233,#N/A)</f>
        <v>#N/A</v>
      </c>
    </row>
    <row r="234" spans="1:19" x14ac:dyDescent="0.25">
      <c r="A234" s="22" t="s">
        <v>539</v>
      </c>
      <c r="B234" s="22">
        <v>888</v>
      </c>
      <c r="C234" s="22">
        <v>53</v>
      </c>
      <c r="D234" s="23">
        <v>6.0656397713460999E-2</v>
      </c>
      <c r="E234" s="22">
        <v>103331102</v>
      </c>
      <c r="F234" s="22" t="s">
        <v>789</v>
      </c>
      <c r="G234" s="22" t="s">
        <v>790</v>
      </c>
      <c r="H234" s="22">
        <v>19887.7029966917</v>
      </c>
      <c r="I234" s="24">
        <f>'EVM CPZ List'!$D234*'EVM CPZ List'!$C234</f>
        <v>3.2147890788134328</v>
      </c>
      <c r="J234" s="25">
        <f>INDEX('Pivot of Risk Data'!A:A,MATCH('EVM CPZ List'!$B234,'Pivot of Risk Data'!B:B,0),1)</f>
        <v>232</v>
      </c>
      <c r="K234" s="22">
        <f>0.000621371*'EVM CPZ List'!$H234</f>
        <v>12.357641898757318</v>
      </c>
      <c r="L234" s="22">
        <f>L233+'EVM CPZ List'!$K234</f>
        <v>2692.4152822763162</v>
      </c>
      <c r="M234" s="22">
        <f>M233-'EVM CPZ List'!$I234</f>
        <v>2457.0843890421474</v>
      </c>
      <c r="N234" s="7" t="e">
        <f>INDEX('2021 Certified EVM Plan'!G:G,MATCH(B234,'2021 Certified EVM Plan'!E:E,0))</f>
        <v>#N/A</v>
      </c>
      <c r="O234" s="7" t="e">
        <f>INDEX('2021 Certified EVM Plan'!M:M,MATCH(B234,'2021 Certified EVM Plan'!E:E,0))</f>
        <v>#N/A</v>
      </c>
      <c r="P234" s="7">
        <f t="shared" si="3"/>
        <v>1</v>
      </c>
      <c r="Q234" s="26" t="e">
        <f>IF(INDEX('2021 Certified EVM Plan'!H:H,MATCH(B234,'2021 Certified EVM Plan'!E:E,0))=1,M234,#N/A)</f>
        <v>#N/A</v>
      </c>
      <c r="R234" s="26" t="e">
        <f>IF(INDEX('2021 Certified EVM Plan'!J:J,MATCH(B234,'2021 Certified EVM Plan'!E:E,0))=1,M234,#N/A)</f>
        <v>#N/A</v>
      </c>
      <c r="S234" s="26" t="e">
        <f>IF(INDEX('2021 Certified EVM Plan'!K:K,MATCH(B234,'2021 Certified EVM Plan'!E:E,0))=1,M234,#N/A)</f>
        <v>#N/A</v>
      </c>
    </row>
    <row r="235" spans="1:19" x14ac:dyDescent="0.25">
      <c r="A235" s="22" t="s">
        <v>8</v>
      </c>
      <c r="B235" s="22">
        <v>6195</v>
      </c>
      <c r="C235" s="22">
        <v>504</v>
      </c>
      <c r="D235" s="23">
        <v>6.0403936599885598E-2</v>
      </c>
      <c r="E235" s="22">
        <v>152691109</v>
      </c>
      <c r="F235" s="22" t="s">
        <v>335</v>
      </c>
      <c r="G235" s="22" t="s">
        <v>403</v>
      </c>
      <c r="H235" s="22">
        <v>77708.012816382499</v>
      </c>
      <c r="I235" s="24">
        <f>'EVM CPZ List'!$D235*'EVM CPZ List'!$C235</f>
        <v>30.443584046342341</v>
      </c>
      <c r="J235" s="25">
        <f>INDEX('Pivot of Risk Data'!A:A,MATCH('EVM CPZ List'!$B235,'Pivot of Risk Data'!B:B,0),1)</f>
        <v>233</v>
      </c>
      <c r="K235" s="22">
        <f>0.000621371*'EVM CPZ List'!$H235</f>
        <v>48.285505631728412</v>
      </c>
      <c r="L235" s="22">
        <f>L234+'EVM CPZ List'!$K235</f>
        <v>2740.7007879080447</v>
      </c>
      <c r="M235" s="22">
        <f>M234-'EVM CPZ List'!$I235</f>
        <v>2426.640804995805</v>
      </c>
      <c r="N235" s="7" t="e">
        <f>INDEX('2021 Certified EVM Plan'!G:G,MATCH(B235,'2021 Certified EVM Plan'!E:E,0))</f>
        <v>#N/A</v>
      </c>
      <c r="O235" s="7" t="e">
        <f>INDEX('2021 Certified EVM Plan'!M:M,MATCH(B235,'2021 Certified EVM Plan'!E:E,0))</f>
        <v>#N/A</v>
      </c>
      <c r="P235" s="7">
        <f t="shared" si="3"/>
        <v>1</v>
      </c>
      <c r="Q235" s="26" t="e">
        <f>IF(INDEX('2021 Certified EVM Plan'!H:H,MATCH(B235,'2021 Certified EVM Plan'!E:E,0))=1,M235,#N/A)</f>
        <v>#N/A</v>
      </c>
      <c r="R235" s="26" t="e">
        <f>IF(INDEX('2021 Certified EVM Plan'!J:J,MATCH(B235,'2021 Certified EVM Plan'!E:E,0))=1,M235,#N/A)</f>
        <v>#N/A</v>
      </c>
      <c r="S235" s="26" t="e">
        <f>IF(INDEX('2021 Certified EVM Plan'!K:K,MATCH(B235,'2021 Certified EVM Plan'!E:E,0))=1,M235,#N/A)</f>
        <v>#N/A</v>
      </c>
    </row>
    <row r="236" spans="1:19" x14ac:dyDescent="0.25">
      <c r="A236" s="22" t="s">
        <v>2906</v>
      </c>
      <c r="B236" s="22">
        <v>5665</v>
      </c>
      <c r="C236" s="22">
        <v>216</v>
      </c>
      <c r="D236" s="23">
        <v>6.0271699247298E-2</v>
      </c>
      <c r="E236" s="22">
        <v>43432104</v>
      </c>
      <c r="F236" s="22" t="s">
        <v>2909</v>
      </c>
      <c r="G236" s="22" t="s">
        <v>2984</v>
      </c>
      <c r="H236" s="22">
        <v>29545.0012605007</v>
      </c>
      <c r="I236" s="24">
        <f>'EVM CPZ List'!$D236*'EVM CPZ List'!$C236</f>
        <v>13.018687037416369</v>
      </c>
      <c r="J236" s="25">
        <f>INDEX('Pivot of Risk Data'!A:A,MATCH('EVM CPZ List'!$B236,'Pivot of Risk Data'!B:B,0),1)</f>
        <v>234</v>
      </c>
      <c r="K236" s="22">
        <f>0.000621371*'EVM CPZ List'!$H236</f>
        <v>18.35840697823858</v>
      </c>
      <c r="L236" s="22">
        <f>L235+'EVM CPZ List'!$K236</f>
        <v>2759.0591948862834</v>
      </c>
      <c r="M236" s="22">
        <f>M235-'EVM CPZ List'!$I236</f>
        <v>2413.6221179583886</v>
      </c>
      <c r="N236" s="7">
        <f>INDEX('2021 Certified EVM Plan'!G:G,MATCH(B236,'2021 Certified EVM Plan'!E:E,0))</f>
        <v>7.2990530303030301</v>
      </c>
      <c r="O236" s="7">
        <f>INDEX('2021 Certified EVM Plan'!M:M,MATCH(B236,'2021 Certified EVM Plan'!E:E,0))</f>
        <v>5.1021719384049522</v>
      </c>
      <c r="P236" s="7">
        <f t="shared" si="3"/>
        <v>1</v>
      </c>
      <c r="Q236" s="26" t="e">
        <f>IF(INDEX('2021 Certified EVM Plan'!H:H,MATCH(B236,'2021 Certified EVM Plan'!E:E,0))=1,M236,#N/A)</f>
        <v>#N/A</v>
      </c>
      <c r="R236" s="26">
        <f>IF(INDEX('2021 Certified EVM Plan'!J:J,MATCH(B236,'2021 Certified EVM Plan'!E:E,0))=1,M236,#N/A)</f>
        <v>2413.6221179583886</v>
      </c>
      <c r="S236" s="26" t="e">
        <f>IF(INDEX('2021 Certified EVM Plan'!K:K,MATCH(B236,'2021 Certified EVM Plan'!E:E,0))=1,M236,#N/A)</f>
        <v>#N/A</v>
      </c>
    </row>
    <row r="237" spans="1:19" x14ac:dyDescent="0.25">
      <c r="A237" s="22" t="s">
        <v>964</v>
      </c>
      <c r="B237" s="22">
        <v>7360</v>
      </c>
      <c r="C237" s="22">
        <v>73</v>
      </c>
      <c r="D237" s="23">
        <v>5.9960511969271803E-2</v>
      </c>
      <c r="E237" s="22">
        <v>43361102</v>
      </c>
      <c r="F237" s="22" t="s">
        <v>1395</v>
      </c>
      <c r="G237" s="22" t="s">
        <v>1419</v>
      </c>
      <c r="H237" s="22">
        <v>22902.680626165198</v>
      </c>
      <c r="I237" s="24">
        <f>'EVM CPZ List'!$D237*'EVM CPZ List'!$C237</f>
        <v>4.3771173737568416</v>
      </c>
      <c r="J237" s="25">
        <f>INDEX('Pivot of Risk Data'!A:A,MATCH('EVM CPZ List'!$B237,'Pivot of Risk Data'!B:B,0),1)</f>
        <v>235</v>
      </c>
      <c r="K237" s="22">
        <f>0.000621371*'EVM CPZ List'!$H237</f>
        <v>14.231061563360896</v>
      </c>
      <c r="L237" s="22">
        <f>L236+'EVM CPZ List'!$K237</f>
        <v>2773.2902564496444</v>
      </c>
      <c r="M237" s="22">
        <f>M236-'EVM CPZ List'!$I237</f>
        <v>2409.2450005846317</v>
      </c>
      <c r="N237" s="7" t="e">
        <f>INDEX('2021 Certified EVM Plan'!G:G,MATCH(B237,'2021 Certified EVM Plan'!E:E,0))</f>
        <v>#N/A</v>
      </c>
      <c r="O237" s="7" t="e">
        <f>INDEX('2021 Certified EVM Plan'!M:M,MATCH(B237,'2021 Certified EVM Plan'!E:E,0))</f>
        <v>#N/A</v>
      </c>
      <c r="P237" s="7">
        <f t="shared" si="3"/>
        <v>1</v>
      </c>
      <c r="Q237" s="26" t="e">
        <f>IF(INDEX('2021 Certified EVM Plan'!H:H,MATCH(B237,'2021 Certified EVM Plan'!E:E,0))=1,M237,#N/A)</f>
        <v>#N/A</v>
      </c>
      <c r="R237" s="26" t="e">
        <f>IF(INDEX('2021 Certified EVM Plan'!J:J,MATCH(B237,'2021 Certified EVM Plan'!E:E,0))=1,M237,#N/A)</f>
        <v>#N/A</v>
      </c>
      <c r="S237" s="26" t="e">
        <f>IF(INDEX('2021 Certified EVM Plan'!K:K,MATCH(B237,'2021 Certified EVM Plan'!E:E,0))=1,M237,#N/A)</f>
        <v>#N/A</v>
      </c>
    </row>
    <row r="238" spans="1:19" x14ac:dyDescent="0.25">
      <c r="A238" s="22" t="s">
        <v>539</v>
      </c>
      <c r="B238" s="22">
        <v>1731</v>
      </c>
      <c r="C238" s="22">
        <v>301</v>
      </c>
      <c r="D238" s="23">
        <v>5.9694485133747602E-2</v>
      </c>
      <c r="E238" s="22">
        <v>103541104</v>
      </c>
      <c r="F238" s="22" t="s">
        <v>732</v>
      </c>
      <c r="G238" s="22" t="s">
        <v>733</v>
      </c>
      <c r="H238" s="22">
        <v>63182.008809863502</v>
      </c>
      <c r="I238" s="24">
        <f>'EVM CPZ List'!$D238*'EVM CPZ List'!$C238</f>
        <v>17.968040025258027</v>
      </c>
      <c r="J238" s="25">
        <f>INDEX('Pivot of Risk Data'!A:A,MATCH('EVM CPZ List'!$B238,'Pivot of Risk Data'!B:B,0),1)</f>
        <v>236</v>
      </c>
      <c r="K238" s="22">
        <f>0.000621371*'EVM CPZ List'!$H238</f>
        <v>39.259467996193692</v>
      </c>
      <c r="L238" s="22">
        <f>L237+'EVM CPZ List'!$K238</f>
        <v>2812.5497244458379</v>
      </c>
      <c r="M238" s="22">
        <f>M237-'EVM CPZ List'!$I238</f>
        <v>2391.2769605593735</v>
      </c>
      <c r="N238" s="7" t="e">
        <f>INDEX('2021 Certified EVM Plan'!G:G,MATCH(B238,'2021 Certified EVM Plan'!E:E,0))</f>
        <v>#N/A</v>
      </c>
      <c r="O238" s="7" t="e">
        <f>INDEX('2021 Certified EVM Plan'!M:M,MATCH(B238,'2021 Certified EVM Plan'!E:E,0))</f>
        <v>#N/A</v>
      </c>
      <c r="P238" s="7">
        <f t="shared" si="3"/>
        <v>1</v>
      </c>
      <c r="Q238" s="26" t="e">
        <f>IF(INDEX('2021 Certified EVM Plan'!H:H,MATCH(B238,'2021 Certified EVM Plan'!E:E,0))=1,M238,#N/A)</f>
        <v>#N/A</v>
      </c>
      <c r="R238" s="26" t="e">
        <f>IF(INDEX('2021 Certified EVM Plan'!J:J,MATCH(B238,'2021 Certified EVM Plan'!E:E,0))=1,M238,#N/A)</f>
        <v>#N/A</v>
      </c>
      <c r="S238" s="26" t="e">
        <f>IF(INDEX('2021 Certified EVM Plan'!K:K,MATCH(B238,'2021 Certified EVM Plan'!E:E,0))=1,M238,#N/A)</f>
        <v>#N/A</v>
      </c>
    </row>
    <row r="239" spans="1:19" x14ac:dyDescent="0.25">
      <c r="A239" s="22" t="s">
        <v>539</v>
      </c>
      <c r="B239" s="22">
        <v>1610</v>
      </c>
      <c r="C239" s="22">
        <v>12</v>
      </c>
      <c r="D239" s="23">
        <v>5.9289032514779003E-2</v>
      </c>
      <c r="E239" s="22">
        <v>103441101</v>
      </c>
      <c r="F239" s="22" t="s">
        <v>569</v>
      </c>
      <c r="G239" s="22" t="s">
        <v>647</v>
      </c>
      <c r="H239" s="22">
        <v>2330.0107148542302</v>
      </c>
      <c r="I239" s="24">
        <f>'EVM CPZ List'!$D239*'EVM CPZ List'!$C239</f>
        <v>0.71146839017734798</v>
      </c>
      <c r="J239" s="25">
        <f>INDEX('Pivot of Risk Data'!A:A,MATCH('EVM CPZ List'!$B239,'Pivot of Risk Data'!B:B,0),1)</f>
        <v>237</v>
      </c>
      <c r="K239" s="22">
        <f>0.000621371*'EVM CPZ List'!$H239</f>
        <v>1.4478010878996879</v>
      </c>
      <c r="L239" s="22">
        <f>L238+'EVM CPZ List'!$K239</f>
        <v>2813.9975255337376</v>
      </c>
      <c r="M239" s="22">
        <f>M238-'EVM CPZ List'!$I239</f>
        <v>2390.5654921691962</v>
      </c>
      <c r="N239" s="7" t="e">
        <f>INDEX('2021 Certified EVM Plan'!G:G,MATCH(B239,'2021 Certified EVM Plan'!E:E,0))</f>
        <v>#N/A</v>
      </c>
      <c r="O239" s="7" t="e">
        <f>INDEX('2021 Certified EVM Plan'!M:M,MATCH(B239,'2021 Certified EVM Plan'!E:E,0))</f>
        <v>#N/A</v>
      </c>
      <c r="P239" s="7">
        <f t="shared" si="3"/>
        <v>1</v>
      </c>
      <c r="Q239" s="26" t="e">
        <f>IF(INDEX('2021 Certified EVM Plan'!H:H,MATCH(B239,'2021 Certified EVM Plan'!E:E,0))=1,M239,#N/A)</f>
        <v>#N/A</v>
      </c>
      <c r="R239" s="26" t="e">
        <f>IF(INDEX('2021 Certified EVM Plan'!J:J,MATCH(B239,'2021 Certified EVM Plan'!E:E,0))=1,M239,#N/A)</f>
        <v>#N/A</v>
      </c>
      <c r="S239" s="26" t="e">
        <f>IF(INDEX('2021 Certified EVM Plan'!K:K,MATCH(B239,'2021 Certified EVM Plan'!E:E,0))=1,M239,#N/A)</f>
        <v>#N/A</v>
      </c>
    </row>
    <row r="240" spans="1:19" x14ac:dyDescent="0.25">
      <c r="A240" s="22" t="s">
        <v>964</v>
      </c>
      <c r="B240" s="22">
        <v>6674</v>
      </c>
      <c r="C240" s="22">
        <v>59</v>
      </c>
      <c r="D240" s="23">
        <v>5.9157555204076402E-2</v>
      </c>
      <c r="E240" s="22">
        <v>192221101</v>
      </c>
      <c r="F240" s="22" t="s">
        <v>989</v>
      </c>
      <c r="G240" s="22" t="s">
        <v>1157</v>
      </c>
      <c r="H240" s="22">
        <v>7261.06192954366</v>
      </c>
      <c r="I240" s="24">
        <f>'EVM CPZ List'!$D240*'EVM CPZ List'!$C240</f>
        <v>3.4902957570405078</v>
      </c>
      <c r="J240" s="25">
        <f>INDEX('Pivot of Risk Data'!A:A,MATCH('EVM CPZ List'!$B240,'Pivot of Risk Data'!B:B,0),1)</f>
        <v>238</v>
      </c>
      <c r="K240" s="22">
        <f>0.000621371*'EVM CPZ List'!$H240</f>
        <v>4.5118133122224737</v>
      </c>
      <c r="L240" s="22">
        <f>L239+'EVM CPZ List'!$K240</f>
        <v>2818.50933884596</v>
      </c>
      <c r="M240" s="22">
        <f>M239-'EVM CPZ List'!$I240</f>
        <v>2387.0751964121555</v>
      </c>
      <c r="N240" s="7" t="e">
        <f>INDEX('2021 Certified EVM Plan'!G:G,MATCH(B240,'2021 Certified EVM Plan'!E:E,0))</f>
        <v>#N/A</v>
      </c>
      <c r="O240" s="7" t="e">
        <f>INDEX('2021 Certified EVM Plan'!M:M,MATCH(B240,'2021 Certified EVM Plan'!E:E,0))</f>
        <v>#N/A</v>
      </c>
      <c r="P240" s="7">
        <f t="shared" si="3"/>
        <v>1</v>
      </c>
      <c r="Q240" s="26" t="e">
        <f>IF(INDEX('2021 Certified EVM Plan'!H:H,MATCH(B240,'2021 Certified EVM Plan'!E:E,0))=1,M240,#N/A)</f>
        <v>#N/A</v>
      </c>
      <c r="R240" s="26" t="e">
        <f>IF(INDEX('2021 Certified EVM Plan'!J:J,MATCH(B240,'2021 Certified EVM Plan'!E:E,0))=1,M240,#N/A)</f>
        <v>#N/A</v>
      </c>
      <c r="S240" s="26" t="e">
        <f>IF(INDEX('2021 Certified EVM Plan'!K:K,MATCH(B240,'2021 Certified EVM Plan'!E:E,0))=1,M240,#N/A)</f>
        <v>#N/A</v>
      </c>
    </row>
    <row r="241" spans="1:19" x14ac:dyDescent="0.25">
      <c r="A241" s="22" t="s">
        <v>2195</v>
      </c>
      <c r="B241" s="22">
        <v>3082</v>
      </c>
      <c r="C241" s="22">
        <v>41</v>
      </c>
      <c r="D241" s="23">
        <v>5.9107425200491698E-2</v>
      </c>
      <c r="E241" s="22">
        <v>83242105</v>
      </c>
      <c r="F241" s="22" t="s">
        <v>2241</v>
      </c>
      <c r="G241" s="22" t="s">
        <v>2424</v>
      </c>
      <c r="H241" s="22">
        <v>8673.0496603551892</v>
      </c>
      <c r="I241" s="24">
        <f>'EVM CPZ List'!$D241*'EVM CPZ List'!$C241</f>
        <v>2.4234044332201594</v>
      </c>
      <c r="J241" s="25">
        <f>INDEX('Pivot of Risk Data'!A:A,MATCH('EVM CPZ List'!$B241,'Pivot of Risk Data'!B:B,0),1)</f>
        <v>239</v>
      </c>
      <c r="K241" s="22">
        <f>0.000621371*'EVM CPZ List'!$H241</f>
        <v>5.3891815405045644</v>
      </c>
      <c r="L241" s="22">
        <f>L240+'EVM CPZ List'!$K241</f>
        <v>2823.8985203864645</v>
      </c>
      <c r="M241" s="22">
        <f>M240-'EVM CPZ List'!$I241</f>
        <v>2384.6517919789353</v>
      </c>
      <c r="N241" s="7">
        <f>INDEX('2021 Certified EVM Plan'!G:G,MATCH(B241,'2021 Certified EVM Plan'!E:E,0))</f>
        <v>5.2130681818181817</v>
      </c>
      <c r="O241" s="7">
        <f>INDEX('2021 Certified EVM Plan'!M:M,MATCH(B241,'2021 Certified EVM Plan'!E:E,0))</f>
        <v>2.4234044332201594</v>
      </c>
      <c r="P241" s="7">
        <f t="shared" si="3"/>
        <v>1</v>
      </c>
      <c r="Q241" s="26" t="e">
        <f>IF(INDEX('2021 Certified EVM Plan'!H:H,MATCH(B241,'2021 Certified EVM Plan'!E:E,0))=1,M241,#N/A)</f>
        <v>#N/A</v>
      </c>
      <c r="R241" s="26">
        <f>IF(INDEX('2021 Certified EVM Plan'!J:J,MATCH(B241,'2021 Certified EVM Plan'!E:E,0))=1,M241,#N/A)</f>
        <v>2384.6517919789353</v>
      </c>
      <c r="S241" s="26" t="e">
        <f>IF(INDEX('2021 Certified EVM Plan'!K:K,MATCH(B241,'2021 Certified EVM Plan'!E:E,0))=1,M241,#N/A)</f>
        <v>#N/A</v>
      </c>
    </row>
    <row r="242" spans="1:19" x14ac:dyDescent="0.25">
      <c r="A242" s="22" t="s">
        <v>539</v>
      </c>
      <c r="B242" s="22">
        <v>8921</v>
      </c>
      <c r="C242" s="22">
        <v>56</v>
      </c>
      <c r="D242" s="23">
        <v>5.8978880336058498E-2</v>
      </c>
      <c r="E242" s="22">
        <v>102781101</v>
      </c>
      <c r="F242" s="22" t="s">
        <v>670</v>
      </c>
      <c r="G242" s="22" t="s">
        <v>772</v>
      </c>
      <c r="H242" s="22">
        <v>13755.3853792749</v>
      </c>
      <c r="I242" s="24">
        <f>'EVM CPZ List'!$D242*'EVM CPZ List'!$C242</f>
        <v>3.3028172988192761</v>
      </c>
      <c r="J242" s="25">
        <f>INDEX('Pivot of Risk Data'!A:A,MATCH('EVM CPZ List'!$B242,'Pivot of Risk Data'!B:B,0),1)</f>
        <v>240</v>
      </c>
      <c r="K242" s="22">
        <f>0.000621371*'EVM CPZ List'!$H242</f>
        <v>8.5471975685054247</v>
      </c>
      <c r="L242" s="22">
        <f>L241+'EVM CPZ List'!$K242</f>
        <v>2832.44571795497</v>
      </c>
      <c r="M242" s="22">
        <f>M241-'EVM CPZ List'!$I242</f>
        <v>2381.348974680116</v>
      </c>
      <c r="N242" s="7" t="e">
        <f>INDEX('2021 Certified EVM Plan'!G:G,MATCH(B242,'2021 Certified EVM Plan'!E:E,0))</f>
        <v>#N/A</v>
      </c>
      <c r="O242" s="7" t="e">
        <f>INDEX('2021 Certified EVM Plan'!M:M,MATCH(B242,'2021 Certified EVM Plan'!E:E,0))</f>
        <v>#N/A</v>
      </c>
      <c r="P242" s="7">
        <f t="shared" si="3"/>
        <v>1</v>
      </c>
      <c r="Q242" s="26" t="e">
        <f>IF(INDEX('2021 Certified EVM Plan'!H:H,MATCH(B242,'2021 Certified EVM Plan'!E:E,0))=1,M242,#N/A)</f>
        <v>#N/A</v>
      </c>
      <c r="R242" s="26" t="e">
        <f>IF(INDEX('2021 Certified EVM Plan'!J:J,MATCH(B242,'2021 Certified EVM Plan'!E:E,0))=1,M242,#N/A)</f>
        <v>#N/A</v>
      </c>
      <c r="S242" s="26" t="e">
        <f>IF(INDEX('2021 Certified EVM Plan'!K:K,MATCH(B242,'2021 Certified EVM Plan'!E:E,0))=1,M242,#N/A)</f>
        <v>#N/A</v>
      </c>
    </row>
    <row r="243" spans="1:19" x14ac:dyDescent="0.25">
      <c r="A243" s="22" t="s">
        <v>539</v>
      </c>
      <c r="B243" s="22">
        <v>322</v>
      </c>
      <c r="C243" s="22">
        <v>117</v>
      </c>
      <c r="D243" s="23">
        <v>5.8731645719871099E-2</v>
      </c>
      <c r="E243" s="22">
        <v>103331102</v>
      </c>
      <c r="F243" s="22" t="s">
        <v>789</v>
      </c>
      <c r="G243" s="22" t="s">
        <v>858</v>
      </c>
      <c r="H243" s="22">
        <v>51349.704897954398</v>
      </c>
      <c r="I243" s="24">
        <f>'EVM CPZ List'!$D243*'EVM CPZ List'!$C243</f>
        <v>6.8716025492249182</v>
      </c>
      <c r="J243" s="25">
        <f>INDEX('Pivot of Risk Data'!A:A,MATCH('EVM CPZ List'!$B243,'Pivot of Risk Data'!B:B,0),1)</f>
        <v>241</v>
      </c>
      <c r="K243" s="22">
        <f>0.000621371*'EVM CPZ List'!$H243</f>
        <v>31.907217482146823</v>
      </c>
      <c r="L243" s="22">
        <f>L242+'EVM CPZ List'!$K243</f>
        <v>2864.3529354371167</v>
      </c>
      <c r="M243" s="22">
        <f>M242-'EVM CPZ List'!$I243</f>
        <v>2374.4773721308911</v>
      </c>
      <c r="N243" s="7" t="e">
        <f>INDEX('2021 Certified EVM Plan'!G:G,MATCH(B243,'2021 Certified EVM Plan'!E:E,0))</f>
        <v>#N/A</v>
      </c>
      <c r="O243" s="7" t="e">
        <f>INDEX('2021 Certified EVM Plan'!M:M,MATCH(B243,'2021 Certified EVM Plan'!E:E,0))</f>
        <v>#N/A</v>
      </c>
      <c r="P243" s="7">
        <f t="shared" si="3"/>
        <v>1</v>
      </c>
      <c r="Q243" s="26" t="e">
        <f>IF(INDEX('2021 Certified EVM Plan'!H:H,MATCH(B243,'2021 Certified EVM Plan'!E:E,0))=1,M243,#N/A)</f>
        <v>#N/A</v>
      </c>
      <c r="R243" s="26" t="e">
        <f>IF(INDEX('2021 Certified EVM Plan'!J:J,MATCH(B243,'2021 Certified EVM Plan'!E:E,0))=1,M243,#N/A)</f>
        <v>#N/A</v>
      </c>
      <c r="S243" s="26" t="e">
        <f>IF(INDEX('2021 Certified EVM Plan'!K:K,MATCH(B243,'2021 Certified EVM Plan'!E:E,0))=1,M243,#N/A)</f>
        <v>#N/A</v>
      </c>
    </row>
    <row r="244" spans="1:19" x14ac:dyDescent="0.25">
      <c r="A244" s="22" t="s">
        <v>2906</v>
      </c>
      <c r="B244" s="22">
        <v>7388</v>
      </c>
      <c r="C244" s="22">
        <v>24</v>
      </c>
      <c r="D244" s="23">
        <v>5.8607213998910002E-2</v>
      </c>
      <c r="E244" s="22">
        <v>14052103</v>
      </c>
      <c r="F244" s="22" t="s">
        <v>3113</v>
      </c>
      <c r="G244" s="22" t="s">
        <v>3253</v>
      </c>
      <c r="H244" s="22">
        <v>3725.6021498544201</v>
      </c>
      <c r="I244" s="24">
        <f>'EVM CPZ List'!$D244*'EVM CPZ List'!$C244</f>
        <v>1.40657313597384</v>
      </c>
      <c r="J244" s="25">
        <f>INDEX('Pivot of Risk Data'!A:A,MATCH('EVM CPZ List'!$B244,'Pivot of Risk Data'!B:B,0),1)</f>
        <v>242</v>
      </c>
      <c r="K244" s="22">
        <f>0.000621371*'EVM CPZ List'!$H244</f>
        <v>2.314981133457191</v>
      </c>
      <c r="L244" s="22">
        <f>L243+'EVM CPZ List'!$K244</f>
        <v>2866.6679165705737</v>
      </c>
      <c r="M244" s="22">
        <f>M243-'EVM CPZ List'!$I244</f>
        <v>2373.0707989949174</v>
      </c>
      <c r="N244" s="7" t="e">
        <f>INDEX('2021 Certified EVM Plan'!G:G,MATCH(B244,'2021 Certified EVM Plan'!E:E,0))</f>
        <v>#N/A</v>
      </c>
      <c r="O244" s="7" t="e">
        <f>INDEX('2021 Certified EVM Plan'!M:M,MATCH(B244,'2021 Certified EVM Plan'!E:E,0))</f>
        <v>#N/A</v>
      </c>
      <c r="P244" s="7">
        <f t="shared" si="3"/>
        <v>1</v>
      </c>
      <c r="Q244" s="26" t="e">
        <f>IF(INDEX('2021 Certified EVM Plan'!H:H,MATCH(B244,'2021 Certified EVM Plan'!E:E,0))=1,M244,#N/A)</f>
        <v>#N/A</v>
      </c>
      <c r="R244" s="26" t="e">
        <f>IF(INDEX('2021 Certified EVM Plan'!J:J,MATCH(B244,'2021 Certified EVM Plan'!E:E,0))=1,M244,#N/A)</f>
        <v>#N/A</v>
      </c>
      <c r="S244" s="26" t="e">
        <f>IF(INDEX('2021 Certified EVM Plan'!K:K,MATCH(B244,'2021 Certified EVM Plan'!E:E,0))=1,M244,#N/A)</f>
        <v>#N/A</v>
      </c>
    </row>
    <row r="245" spans="1:19" x14ac:dyDescent="0.25">
      <c r="A245" s="22" t="s">
        <v>8</v>
      </c>
      <c r="B245" s="22">
        <v>1057</v>
      </c>
      <c r="C245" s="22">
        <v>94</v>
      </c>
      <c r="D245" s="23">
        <v>5.8410402454007797E-2</v>
      </c>
      <c r="E245" s="22">
        <v>153701101</v>
      </c>
      <c r="F245" s="22" t="s">
        <v>218</v>
      </c>
      <c r="G245" s="22" t="s">
        <v>306</v>
      </c>
      <c r="H245" s="22">
        <v>9885.2869413162407</v>
      </c>
      <c r="I245" s="24">
        <f>'EVM CPZ List'!$D245*'EVM CPZ List'!$C245</f>
        <v>5.4905778306767328</v>
      </c>
      <c r="J245" s="25">
        <f>INDEX('Pivot of Risk Data'!A:A,MATCH('EVM CPZ List'!$B245,'Pivot of Risk Data'!B:B,0),1)</f>
        <v>243</v>
      </c>
      <c r="K245" s="22">
        <f>0.000621371*'EVM CPZ List'!$H245</f>
        <v>6.1424306320126139</v>
      </c>
      <c r="L245" s="22">
        <f>L244+'EVM CPZ List'!$K245</f>
        <v>2872.8103472025864</v>
      </c>
      <c r="M245" s="22">
        <f>M244-'EVM CPZ List'!$I245</f>
        <v>2367.5802211642408</v>
      </c>
      <c r="N245" s="7" t="e">
        <f>INDEX('2021 Certified EVM Plan'!G:G,MATCH(B245,'2021 Certified EVM Plan'!E:E,0))</f>
        <v>#N/A</v>
      </c>
      <c r="O245" s="7" t="e">
        <f>INDEX('2021 Certified EVM Plan'!M:M,MATCH(B245,'2021 Certified EVM Plan'!E:E,0))</f>
        <v>#N/A</v>
      </c>
      <c r="P245" s="7">
        <f t="shared" si="3"/>
        <v>1</v>
      </c>
      <c r="Q245" s="26" t="e">
        <f>IF(INDEX('2021 Certified EVM Plan'!H:H,MATCH(B245,'2021 Certified EVM Plan'!E:E,0))=1,M245,#N/A)</f>
        <v>#N/A</v>
      </c>
      <c r="R245" s="26" t="e">
        <f>IF(INDEX('2021 Certified EVM Plan'!J:J,MATCH(B245,'2021 Certified EVM Plan'!E:E,0))=1,M245,#N/A)</f>
        <v>#N/A</v>
      </c>
      <c r="S245" s="26" t="e">
        <f>IF(INDEX('2021 Certified EVM Plan'!K:K,MATCH(B245,'2021 Certified EVM Plan'!E:E,0))=1,M245,#N/A)</f>
        <v>#N/A</v>
      </c>
    </row>
    <row r="246" spans="1:19" x14ac:dyDescent="0.25">
      <c r="A246" s="22" t="s">
        <v>1672</v>
      </c>
      <c r="B246" s="22">
        <v>6372</v>
      </c>
      <c r="C246" s="22">
        <v>338</v>
      </c>
      <c r="D246" s="23">
        <v>5.8290148504682601E-2</v>
      </c>
      <c r="E246" s="22">
        <v>252941107</v>
      </c>
      <c r="F246" s="22" t="s">
        <v>1739</v>
      </c>
      <c r="G246" s="22" t="s">
        <v>1740</v>
      </c>
      <c r="H246" s="22">
        <v>72367.253081458606</v>
      </c>
      <c r="I246" s="24">
        <f>'EVM CPZ List'!$D246*'EVM CPZ List'!$C246</f>
        <v>19.702070194582721</v>
      </c>
      <c r="J246" s="25">
        <f>INDEX('Pivot of Risk Data'!A:A,MATCH('EVM CPZ List'!$B246,'Pivot of Risk Data'!B:B,0),1)</f>
        <v>244</v>
      </c>
      <c r="K246" s="22">
        <f>0.000621371*'EVM CPZ List'!$H246</f>
        <v>44.966912414479019</v>
      </c>
      <c r="L246" s="22">
        <f>L245+'EVM CPZ List'!$K246</f>
        <v>2917.7772596170653</v>
      </c>
      <c r="M246" s="22">
        <f>M245-'EVM CPZ List'!$I246</f>
        <v>2347.8781509696582</v>
      </c>
      <c r="N246" s="7">
        <f>INDEX('2021 Certified EVM Plan'!G:G,MATCH(B246,'2021 Certified EVM Plan'!E:E,0))</f>
        <v>24.063636363636363</v>
      </c>
      <c r="O246" s="7">
        <f>INDEX('2021 Certified EVM Plan'!M:M,MATCH(B246,'2021 Certified EVM Plan'!E:E,0))</f>
        <v>10.720442607590885</v>
      </c>
      <c r="P246" s="7">
        <f t="shared" si="3"/>
        <v>1</v>
      </c>
      <c r="Q246" s="26">
        <f>IF(INDEX('2021 Certified EVM Plan'!H:H,MATCH(B246,'2021 Certified EVM Plan'!E:E,0))=1,M246,#N/A)</f>
        <v>2347.8781509696582</v>
      </c>
      <c r="R246" s="26" t="e">
        <f>IF(INDEX('2021 Certified EVM Plan'!J:J,MATCH(B246,'2021 Certified EVM Plan'!E:E,0))=1,M246,#N/A)</f>
        <v>#N/A</v>
      </c>
      <c r="S246" s="26" t="e">
        <f>IF(INDEX('2021 Certified EVM Plan'!K:K,MATCH(B246,'2021 Certified EVM Plan'!E:E,0))=1,M246,#N/A)</f>
        <v>#N/A</v>
      </c>
    </row>
    <row r="247" spans="1:19" x14ac:dyDescent="0.25">
      <c r="A247" s="22" t="s">
        <v>539</v>
      </c>
      <c r="B247" s="22">
        <v>3191</v>
      </c>
      <c r="C247" s="22">
        <v>56</v>
      </c>
      <c r="D247" s="23">
        <v>5.77043767050541E-2</v>
      </c>
      <c r="E247" s="22">
        <v>103261103</v>
      </c>
      <c r="F247" s="22" t="s">
        <v>745</v>
      </c>
      <c r="G247" s="22" t="s">
        <v>769</v>
      </c>
      <c r="H247" s="22">
        <v>5997.7664361262596</v>
      </c>
      <c r="I247" s="24">
        <f>'EVM CPZ List'!$D247*'EVM CPZ List'!$C247</f>
        <v>3.2314450954830294</v>
      </c>
      <c r="J247" s="25">
        <f>INDEX('Pivot of Risk Data'!A:A,MATCH('EVM CPZ List'!$B247,'Pivot of Risk Data'!B:B,0),1)</f>
        <v>245</v>
      </c>
      <c r="K247" s="22">
        <f>0.000621371*'EVM CPZ List'!$H247</f>
        <v>3.7268381281822101</v>
      </c>
      <c r="L247" s="22">
        <f>L246+'EVM CPZ List'!$K247</f>
        <v>2921.5040977452477</v>
      </c>
      <c r="M247" s="22">
        <f>M246-'EVM CPZ List'!$I247</f>
        <v>2344.646705874175</v>
      </c>
      <c r="N247" s="7" t="e">
        <f>INDEX('2021 Certified EVM Plan'!G:G,MATCH(B247,'2021 Certified EVM Plan'!E:E,0))</f>
        <v>#N/A</v>
      </c>
      <c r="O247" s="7" t="e">
        <f>INDEX('2021 Certified EVM Plan'!M:M,MATCH(B247,'2021 Certified EVM Plan'!E:E,0))</f>
        <v>#N/A</v>
      </c>
      <c r="P247" s="7">
        <f t="shared" si="3"/>
        <v>1</v>
      </c>
      <c r="Q247" s="26" t="e">
        <f>IF(INDEX('2021 Certified EVM Plan'!H:H,MATCH(B247,'2021 Certified EVM Plan'!E:E,0))=1,M247,#N/A)</f>
        <v>#N/A</v>
      </c>
      <c r="R247" s="26" t="e">
        <f>IF(INDEX('2021 Certified EVM Plan'!J:J,MATCH(B247,'2021 Certified EVM Plan'!E:E,0))=1,M247,#N/A)</f>
        <v>#N/A</v>
      </c>
      <c r="S247" s="26" t="e">
        <f>IF(INDEX('2021 Certified EVM Plan'!K:K,MATCH(B247,'2021 Certified EVM Plan'!E:E,0))=1,M247,#N/A)</f>
        <v>#N/A</v>
      </c>
    </row>
    <row r="248" spans="1:19" x14ac:dyDescent="0.25">
      <c r="A248" s="22" t="s">
        <v>1672</v>
      </c>
      <c r="B248" s="22">
        <v>8735</v>
      </c>
      <c r="C248" s="22">
        <v>26</v>
      </c>
      <c r="D248" s="23">
        <v>5.7599396022887703E-2</v>
      </c>
      <c r="E248" s="22">
        <v>254601103</v>
      </c>
      <c r="F248" s="22" t="s">
        <v>1713</v>
      </c>
      <c r="G248" s="22" t="s">
        <v>1714</v>
      </c>
      <c r="H248" s="22">
        <v>7345.0348204462698</v>
      </c>
      <c r="I248" s="24">
        <f>'EVM CPZ List'!$D248*'EVM CPZ List'!$C248</f>
        <v>1.4975842965950803</v>
      </c>
      <c r="J248" s="25">
        <f>INDEX('Pivot of Risk Data'!A:A,MATCH('EVM CPZ List'!$B248,'Pivot of Risk Data'!B:B,0),1)</f>
        <v>246</v>
      </c>
      <c r="K248" s="22">
        <f>0.000621371*'EVM CPZ List'!$H248</f>
        <v>4.5639916314155196</v>
      </c>
      <c r="L248" s="22">
        <f>L247+'EVM CPZ List'!$K248</f>
        <v>2926.068089376663</v>
      </c>
      <c r="M248" s="22">
        <f>M247-'EVM CPZ List'!$I248</f>
        <v>2343.14912157758</v>
      </c>
      <c r="N248" s="7" t="e">
        <f>INDEX('2021 Certified EVM Plan'!G:G,MATCH(B248,'2021 Certified EVM Plan'!E:E,0))</f>
        <v>#N/A</v>
      </c>
      <c r="O248" s="7" t="e">
        <f>INDEX('2021 Certified EVM Plan'!M:M,MATCH(B248,'2021 Certified EVM Plan'!E:E,0))</f>
        <v>#N/A</v>
      </c>
      <c r="P248" s="7">
        <f t="shared" si="3"/>
        <v>1</v>
      </c>
      <c r="Q248" s="26" t="e">
        <f>IF(INDEX('2021 Certified EVM Plan'!H:H,MATCH(B248,'2021 Certified EVM Plan'!E:E,0))=1,M248,#N/A)</f>
        <v>#N/A</v>
      </c>
      <c r="R248" s="26" t="e">
        <f>IF(INDEX('2021 Certified EVM Plan'!J:J,MATCH(B248,'2021 Certified EVM Plan'!E:E,0))=1,M248,#N/A)</f>
        <v>#N/A</v>
      </c>
      <c r="S248" s="26" t="e">
        <f>IF(INDEX('2021 Certified EVM Plan'!K:K,MATCH(B248,'2021 Certified EVM Plan'!E:E,0))=1,M248,#N/A)</f>
        <v>#N/A</v>
      </c>
    </row>
    <row r="249" spans="1:19" x14ac:dyDescent="0.25">
      <c r="A249" s="22" t="s">
        <v>964</v>
      </c>
      <c r="B249" s="22">
        <v>6519</v>
      </c>
      <c r="C249" s="22">
        <v>197</v>
      </c>
      <c r="D249" s="23">
        <v>5.7399590926278998E-2</v>
      </c>
      <c r="E249" s="22">
        <v>42601101</v>
      </c>
      <c r="F249" s="22" t="s">
        <v>1401</v>
      </c>
      <c r="G249" s="22" t="s">
        <v>1570</v>
      </c>
      <c r="H249" s="22">
        <v>40901.878902728196</v>
      </c>
      <c r="I249" s="24">
        <f>'EVM CPZ List'!$D249*'EVM CPZ List'!$C249</f>
        <v>11.307719412476963</v>
      </c>
      <c r="J249" s="25">
        <f>INDEX('Pivot of Risk Data'!A:A,MATCH('EVM CPZ List'!$B249,'Pivot of Risk Data'!B:B,0),1)</f>
        <v>247</v>
      </c>
      <c r="K249" s="22">
        <f>0.000621371*'EVM CPZ List'!$H249</f>
        <v>25.415241395667124</v>
      </c>
      <c r="L249" s="22">
        <f>L248+'EVM CPZ List'!$K249</f>
        <v>2951.4833307723302</v>
      </c>
      <c r="M249" s="22">
        <f>M248-'EVM CPZ List'!$I249</f>
        <v>2331.8414021651029</v>
      </c>
      <c r="N249" s="7">
        <f>INDEX('2021 Certified EVM Plan'!G:G,MATCH(B249,'2021 Certified EVM Plan'!E:E,0))</f>
        <v>25.116477272727277</v>
      </c>
      <c r="O249" s="7">
        <f>INDEX('2021 Certified EVM Plan'!M:M,MATCH(B249,'2021 Certified EVM Plan'!E:E,0))</f>
        <v>11.307719412476962</v>
      </c>
      <c r="P249" s="7">
        <f t="shared" si="3"/>
        <v>1</v>
      </c>
      <c r="Q249" s="26">
        <f>IF(INDEX('2021 Certified EVM Plan'!H:H,MATCH(B249,'2021 Certified EVM Plan'!E:E,0))=1,M249,#N/A)</f>
        <v>2331.8414021651029</v>
      </c>
      <c r="R249" s="26" t="e">
        <f>IF(INDEX('2021 Certified EVM Plan'!J:J,MATCH(B249,'2021 Certified EVM Plan'!E:E,0))=1,M249,#N/A)</f>
        <v>#N/A</v>
      </c>
      <c r="S249" s="26" t="e">
        <f>IF(INDEX('2021 Certified EVM Plan'!K:K,MATCH(B249,'2021 Certified EVM Plan'!E:E,0))=1,M249,#N/A)</f>
        <v>#N/A</v>
      </c>
    </row>
    <row r="250" spans="1:19" x14ac:dyDescent="0.25">
      <c r="A250" s="22" t="s">
        <v>8</v>
      </c>
      <c r="B250" s="22">
        <v>3324</v>
      </c>
      <c r="C250" s="22">
        <v>14</v>
      </c>
      <c r="D250" s="23">
        <v>5.73969441281399E-2</v>
      </c>
      <c r="E250" s="22">
        <v>152561105</v>
      </c>
      <c r="F250" s="22" t="s">
        <v>160</v>
      </c>
      <c r="G250" s="22" t="s">
        <v>398</v>
      </c>
      <c r="H250" s="22">
        <v>1299.5416536953001</v>
      </c>
      <c r="I250" s="24">
        <f>'EVM CPZ List'!$D250*'EVM CPZ List'!$C250</f>
        <v>0.80355721779395861</v>
      </c>
      <c r="J250" s="25">
        <f>INDEX('Pivot of Risk Data'!A:A,MATCH('EVM CPZ List'!$B250,'Pivot of Risk Data'!B:B,0),1)</f>
        <v>248</v>
      </c>
      <c r="K250" s="22">
        <f>0.000621371*'EVM CPZ List'!$H250</f>
        <v>0.8074974968983023</v>
      </c>
      <c r="L250" s="22">
        <f>L249+'EVM CPZ List'!$K250</f>
        <v>2952.2908282692283</v>
      </c>
      <c r="M250" s="22">
        <f>M249-'EVM CPZ List'!$I250</f>
        <v>2331.0378449473087</v>
      </c>
      <c r="N250" s="7" t="e">
        <f>INDEX('2021 Certified EVM Plan'!G:G,MATCH(B250,'2021 Certified EVM Plan'!E:E,0))</f>
        <v>#N/A</v>
      </c>
      <c r="O250" s="7" t="e">
        <f>INDEX('2021 Certified EVM Plan'!M:M,MATCH(B250,'2021 Certified EVM Plan'!E:E,0))</f>
        <v>#N/A</v>
      </c>
      <c r="P250" s="7">
        <f t="shared" si="3"/>
        <v>1</v>
      </c>
      <c r="Q250" s="26" t="e">
        <f>IF(INDEX('2021 Certified EVM Plan'!H:H,MATCH(B250,'2021 Certified EVM Plan'!E:E,0))=1,M250,#N/A)</f>
        <v>#N/A</v>
      </c>
      <c r="R250" s="26" t="e">
        <f>IF(INDEX('2021 Certified EVM Plan'!J:J,MATCH(B250,'2021 Certified EVM Plan'!E:E,0))=1,M250,#N/A)</f>
        <v>#N/A</v>
      </c>
      <c r="S250" s="26" t="e">
        <f>IF(INDEX('2021 Certified EVM Plan'!K:K,MATCH(B250,'2021 Certified EVM Plan'!E:E,0))=1,M250,#N/A)</f>
        <v>#N/A</v>
      </c>
    </row>
    <row r="251" spans="1:19" x14ac:dyDescent="0.25">
      <c r="A251" s="22" t="s">
        <v>1672</v>
      </c>
      <c r="B251" s="22">
        <v>1025</v>
      </c>
      <c r="C251" s="22">
        <v>526</v>
      </c>
      <c r="D251" s="23">
        <v>5.7365491990275498E-2</v>
      </c>
      <c r="E251" s="22">
        <v>254452102</v>
      </c>
      <c r="F251" s="22" t="s">
        <v>1859</v>
      </c>
      <c r="G251" s="22" t="s">
        <v>1952</v>
      </c>
      <c r="H251" s="22">
        <v>81850.646455719805</v>
      </c>
      <c r="I251" s="24">
        <f>'EVM CPZ List'!$D251*'EVM CPZ List'!$C251</f>
        <v>30.174248786884913</v>
      </c>
      <c r="J251" s="25">
        <f>INDEX('Pivot of Risk Data'!A:A,MATCH('EVM CPZ List'!$B251,'Pivot of Risk Data'!B:B,0),1)</f>
        <v>249</v>
      </c>
      <c r="K251" s="22">
        <f>0.000621371*'EVM CPZ List'!$H251</f>
        <v>50.85961803883707</v>
      </c>
      <c r="L251" s="22">
        <f>L250+'EVM CPZ List'!$K251</f>
        <v>3003.1504463080655</v>
      </c>
      <c r="M251" s="22">
        <f>M250-'EVM CPZ List'!$I251</f>
        <v>2300.8635961604236</v>
      </c>
      <c r="N251" s="7" t="e">
        <f>INDEX('2021 Certified EVM Plan'!G:G,MATCH(B251,'2021 Certified EVM Plan'!E:E,0))</f>
        <v>#N/A</v>
      </c>
      <c r="O251" s="7" t="e">
        <f>INDEX('2021 Certified EVM Plan'!M:M,MATCH(B251,'2021 Certified EVM Plan'!E:E,0))</f>
        <v>#N/A</v>
      </c>
      <c r="P251" s="7">
        <f t="shared" si="3"/>
        <v>1</v>
      </c>
      <c r="Q251" s="26" t="e">
        <f>IF(INDEX('2021 Certified EVM Plan'!H:H,MATCH(B251,'2021 Certified EVM Plan'!E:E,0))=1,M251,#N/A)</f>
        <v>#N/A</v>
      </c>
      <c r="R251" s="26" t="e">
        <f>IF(INDEX('2021 Certified EVM Plan'!J:J,MATCH(B251,'2021 Certified EVM Plan'!E:E,0))=1,M251,#N/A)</f>
        <v>#N/A</v>
      </c>
      <c r="S251" s="26" t="e">
        <f>IF(INDEX('2021 Certified EVM Plan'!K:K,MATCH(B251,'2021 Certified EVM Plan'!E:E,0))=1,M251,#N/A)</f>
        <v>#N/A</v>
      </c>
    </row>
    <row r="252" spans="1:19" x14ac:dyDescent="0.25">
      <c r="A252" s="22" t="s">
        <v>8</v>
      </c>
      <c r="B252" s="22">
        <v>8370</v>
      </c>
      <c r="C252" s="22">
        <v>84</v>
      </c>
      <c r="D252" s="23">
        <v>5.7273607235065097E-2</v>
      </c>
      <c r="E252" s="22">
        <v>153651103</v>
      </c>
      <c r="F252" s="22" t="s">
        <v>125</v>
      </c>
      <c r="G252" s="22" t="s">
        <v>126</v>
      </c>
      <c r="H252" s="22">
        <v>9623.2164148637494</v>
      </c>
      <c r="I252" s="24">
        <f>'EVM CPZ List'!$D252*'EVM CPZ List'!$C252</f>
        <v>4.8109830077454685</v>
      </c>
      <c r="J252" s="25">
        <f>INDEX('Pivot of Risk Data'!A:A,MATCH('EVM CPZ List'!$B252,'Pivot of Risk Data'!B:B,0),1)</f>
        <v>250</v>
      </c>
      <c r="K252" s="22">
        <f>0.000621371*'EVM CPZ List'!$H252</f>
        <v>5.9795876069203029</v>
      </c>
      <c r="L252" s="22">
        <f>L251+'EVM CPZ List'!$K252</f>
        <v>3009.1300339149857</v>
      </c>
      <c r="M252" s="22">
        <f>M251-'EVM CPZ List'!$I252</f>
        <v>2296.0526131526781</v>
      </c>
      <c r="N252" s="7" t="e">
        <f>INDEX('2021 Certified EVM Plan'!G:G,MATCH(B252,'2021 Certified EVM Plan'!E:E,0))</f>
        <v>#N/A</v>
      </c>
      <c r="O252" s="7" t="e">
        <f>INDEX('2021 Certified EVM Plan'!M:M,MATCH(B252,'2021 Certified EVM Plan'!E:E,0))</f>
        <v>#N/A</v>
      </c>
      <c r="P252" s="7">
        <f t="shared" si="3"/>
        <v>1</v>
      </c>
      <c r="Q252" s="26" t="e">
        <f>IF(INDEX('2021 Certified EVM Plan'!H:H,MATCH(B252,'2021 Certified EVM Plan'!E:E,0))=1,M252,#N/A)</f>
        <v>#N/A</v>
      </c>
      <c r="R252" s="26" t="e">
        <f>IF(INDEX('2021 Certified EVM Plan'!J:J,MATCH(B252,'2021 Certified EVM Plan'!E:E,0))=1,M252,#N/A)</f>
        <v>#N/A</v>
      </c>
      <c r="S252" s="26" t="e">
        <f>IF(INDEX('2021 Certified EVM Plan'!K:K,MATCH(B252,'2021 Certified EVM Plan'!E:E,0))=1,M252,#N/A)</f>
        <v>#N/A</v>
      </c>
    </row>
    <row r="253" spans="1:19" x14ac:dyDescent="0.25">
      <c r="A253" s="22" t="s">
        <v>2906</v>
      </c>
      <c r="B253" s="22">
        <v>3539</v>
      </c>
      <c r="C253" s="22">
        <v>62</v>
      </c>
      <c r="D253" s="23">
        <v>5.70969949001554E-2</v>
      </c>
      <c r="E253" s="22">
        <v>14422109</v>
      </c>
      <c r="F253" s="22" t="s">
        <v>3454</v>
      </c>
      <c r="G253" s="22" t="s">
        <v>3463</v>
      </c>
      <c r="H253" s="22">
        <v>30595.1389374545</v>
      </c>
      <c r="I253" s="24">
        <f>'EVM CPZ List'!$D253*'EVM CPZ List'!$C253</f>
        <v>3.5400136838096348</v>
      </c>
      <c r="J253" s="25">
        <f>INDEX('Pivot of Risk Data'!A:A,MATCH('EVM CPZ List'!$B253,'Pivot of Risk Data'!B:B,0),1)</f>
        <v>251</v>
      </c>
      <c r="K253" s="22">
        <f>0.000621371*'EVM CPZ List'!$H253</f>
        <v>19.010932076705039</v>
      </c>
      <c r="L253" s="22">
        <f>L252+'EVM CPZ List'!$K253</f>
        <v>3028.1409659916908</v>
      </c>
      <c r="M253" s="22">
        <f>M252-'EVM CPZ List'!$I253</f>
        <v>2292.5125994688683</v>
      </c>
      <c r="N253" s="7" t="e">
        <f>INDEX('2021 Certified EVM Plan'!G:G,MATCH(B253,'2021 Certified EVM Plan'!E:E,0))</f>
        <v>#N/A</v>
      </c>
      <c r="O253" s="7" t="e">
        <f>INDEX('2021 Certified EVM Plan'!M:M,MATCH(B253,'2021 Certified EVM Plan'!E:E,0))</f>
        <v>#N/A</v>
      </c>
      <c r="P253" s="7">
        <f t="shared" si="3"/>
        <v>1</v>
      </c>
      <c r="Q253" s="26" t="e">
        <f>IF(INDEX('2021 Certified EVM Plan'!H:H,MATCH(B253,'2021 Certified EVM Plan'!E:E,0))=1,M253,#N/A)</f>
        <v>#N/A</v>
      </c>
      <c r="R253" s="26" t="e">
        <f>IF(INDEX('2021 Certified EVM Plan'!J:J,MATCH(B253,'2021 Certified EVM Plan'!E:E,0))=1,M253,#N/A)</f>
        <v>#N/A</v>
      </c>
      <c r="S253" s="26" t="e">
        <f>IF(INDEX('2021 Certified EVM Plan'!K:K,MATCH(B253,'2021 Certified EVM Plan'!E:E,0))=1,M253,#N/A)</f>
        <v>#N/A</v>
      </c>
    </row>
    <row r="254" spans="1:19" x14ac:dyDescent="0.25">
      <c r="A254" s="22" t="s">
        <v>539</v>
      </c>
      <c r="B254" s="22">
        <v>5848</v>
      </c>
      <c r="C254" s="22">
        <v>259</v>
      </c>
      <c r="D254" s="23">
        <v>5.6452151340628802E-2</v>
      </c>
      <c r="E254" s="22">
        <v>103571105</v>
      </c>
      <c r="F254" s="22" t="s">
        <v>710</v>
      </c>
      <c r="G254" s="22" t="s">
        <v>822</v>
      </c>
      <c r="H254" s="22">
        <v>50197.646558271197</v>
      </c>
      <c r="I254" s="24">
        <f>'EVM CPZ List'!$D254*'EVM CPZ List'!$C254</f>
        <v>14.621107197222861</v>
      </c>
      <c r="J254" s="25">
        <f>INDEX('Pivot of Risk Data'!A:A,MATCH('EVM CPZ List'!$B254,'Pivot of Risk Data'!B:B,0),1)</f>
        <v>252</v>
      </c>
      <c r="K254" s="22">
        <f>0.000621371*'EVM CPZ List'!$H254</f>
        <v>31.191361839559534</v>
      </c>
      <c r="L254" s="22">
        <f>L253+'EVM CPZ List'!$K254</f>
        <v>3059.3323278312505</v>
      </c>
      <c r="M254" s="22">
        <f>M253-'EVM CPZ List'!$I254</f>
        <v>2277.8914922716453</v>
      </c>
      <c r="N254" s="7" t="e">
        <f>INDEX('2021 Certified EVM Plan'!G:G,MATCH(B254,'2021 Certified EVM Plan'!E:E,0))</f>
        <v>#N/A</v>
      </c>
      <c r="O254" s="7" t="e">
        <f>INDEX('2021 Certified EVM Plan'!M:M,MATCH(B254,'2021 Certified EVM Plan'!E:E,0))</f>
        <v>#N/A</v>
      </c>
      <c r="P254" s="7">
        <f t="shared" si="3"/>
        <v>1</v>
      </c>
      <c r="Q254" s="26" t="e">
        <f>IF(INDEX('2021 Certified EVM Plan'!H:H,MATCH(B254,'2021 Certified EVM Plan'!E:E,0))=1,M254,#N/A)</f>
        <v>#N/A</v>
      </c>
      <c r="R254" s="26" t="e">
        <f>IF(INDEX('2021 Certified EVM Plan'!J:J,MATCH(B254,'2021 Certified EVM Plan'!E:E,0))=1,M254,#N/A)</f>
        <v>#N/A</v>
      </c>
      <c r="S254" s="26" t="e">
        <f>IF(INDEX('2021 Certified EVM Plan'!K:K,MATCH(B254,'2021 Certified EVM Plan'!E:E,0))=1,M254,#N/A)</f>
        <v>#N/A</v>
      </c>
    </row>
    <row r="255" spans="1:19" x14ac:dyDescent="0.25">
      <c r="A255" s="22" t="s">
        <v>8</v>
      </c>
      <c r="B255" s="22">
        <v>2248</v>
      </c>
      <c r="C255" s="22">
        <v>586</v>
      </c>
      <c r="D255" s="23">
        <v>5.6436402091051503E-2</v>
      </c>
      <c r="E255" s="22">
        <v>153652109</v>
      </c>
      <c r="F255" s="22" t="s">
        <v>18</v>
      </c>
      <c r="G255" s="22" t="s">
        <v>136</v>
      </c>
      <c r="H255" s="22">
        <v>66862.741375004305</v>
      </c>
      <c r="I255" s="24">
        <f>'EVM CPZ List'!$D255*'EVM CPZ List'!$C255</f>
        <v>33.071731625356179</v>
      </c>
      <c r="J255" s="25">
        <f>INDEX('Pivot of Risk Data'!A:A,MATCH('EVM CPZ List'!$B255,'Pivot of Risk Data'!B:B,0),1)</f>
        <v>253</v>
      </c>
      <c r="K255" s="22">
        <f>0.000621371*'EVM CPZ List'!$H255</f>
        <v>41.546568470927802</v>
      </c>
      <c r="L255" s="22">
        <f>L254+'EVM CPZ List'!$K255</f>
        <v>3100.8788963021784</v>
      </c>
      <c r="M255" s="22">
        <f>M254-'EVM CPZ List'!$I255</f>
        <v>2244.8197606462891</v>
      </c>
      <c r="N255" s="7">
        <f>INDEX('2021 Certified EVM Plan'!G:G,MATCH(B255,'2021 Certified EVM Plan'!E:E,0))</f>
        <v>40.398674242424249</v>
      </c>
      <c r="O255" s="7">
        <f>INDEX('2021 Certified EVM Plan'!M:M,MATCH(B255,'2021 Certified EVM Plan'!E:E,0))</f>
        <v>33.071731625356179</v>
      </c>
      <c r="P255" s="7">
        <f t="shared" si="3"/>
        <v>1</v>
      </c>
      <c r="Q255" s="26">
        <f>IF(INDEX('2021 Certified EVM Plan'!H:H,MATCH(B255,'2021 Certified EVM Plan'!E:E,0))=1,M255,#N/A)</f>
        <v>2244.8197606462891</v>
      </c>
      <c r="R255" s="26" t="e">
        <f>IF(INDEX('2021 Certified EVM Plan'!J:J,MATCH(B255,'2021 Certified EVM Plan'!E:E,0))=1,M255,#N/A)</f>
        <v>#N/A</v>
      </c>
      <c r="S255" s="26" t="e">
        <f>IF(INDEX('2021 Certified EVM Plan'!K:K,MATCH(B255,'2021 Certified EVM Plan'!E:E,0))=1,M255,#N/A)</f>
        <v>#N/A</v>
      </c>
    </row>
    <row r="256" spans="1:19" x14ac:dyDescent="0.25">
      <c r="A256" s="22" t="s">
        <v>964</v>
      </c>
      <c r="B256" s="22">
        <v>1615</v>
      </c>
      <c r="C256" s="22">
        <v>115</v>
      </c>
      <c r="D256" s="23">
        <v>5.6414316735184801E-2</v>
      </c>
      <c r="E256" s="22">
        <v>42271105</v>
      </c>
      <c r="F256" s="22" t="s">
        <v>986</v>
      </c>
      <c r="G256" s="22" t="s">
        <v>996</v>
      </c>
      <c r="H256" s="22">
        <v>14251.5886021523</v>
      </c>
      <c r="I256" s="24">
        <f>'EVM CPZ List'!$D256*'EVM CPZ List'!$C256</f>
        <v>6.4876464245462522</v>
      </c>
      <c r="J256" s="25">
        <f>INDEX('Pivot of Risk Data'!A:A,MATCH('EVM CPZ List'!$B256,'Pivot of Risk Data'!B:B,0),1)</f>
        <v>254</v>
      </c>
      <c r="K256" s="22">
        <f>0.000621371*'EVM CPZ List'!$H256</f>
        <v>8.8555238613079776</v>
      </c>
      <c r="L256" s="22">
        <f>L255+'EVM CPZ List'!$K256</f>
        <v>3109.7344201634864</v>
      </c>
      <c r="M256" s="22">
        <f>M255-'EVM CPZ List'!$I256</f>
        <v>2238.3321142217428</v>
      </c>
      <c r="N256" s="7" t="e">
        <f>INDEX('2021 Certified EVM Plan'!G:G,MATCH(B256,'2021 Certified EVM Plan'!E:E,0))</f>
        <v>#N/A</v>
      </c>
      <c r="O256" s="7" t="e">
        <f>INDEX('2021 Certified EVM Plan'!M:M,MATCH(B256,'2021 Certified EVM Plan'!E:E,0))</f>
        <v>#N/A</v>
      </c>
      <c r="P256" s="7">
        <f t="shared" si="3"/>
        <v>1</v>
      </c>
      <c r="Q256" s="26" t="e">
        <f>IF(INDEX('2021 Certified EVM Plan'!H:H,MATCH(B256,'2021 Certified EVM Plan'!E:E,0))=1,M256,#N/A)</f>
        <v>#N/A</v>
      </c>
      <c r="R256" s="26" t="e">
        <f>IF(INDEX('2021 Certified EVM Plan'!J:J,MATCH(B256,'2021 Certified EVM Plan'!E:E,0))=1,M256,#N/A)</f>
        <v>#N/A</v>
      </c>
      <c r="S256" s="26" t="e">
        <f>IF(INDEX('2021 Certified EVM Plan'!K:K,MATCH(B256,'2021 Certified EVM Plan'!E:E,0))=1,M256,#N/A)</f>
        <v>#N/A</v>
      </c>
    </row>
    <row r="257" spans="1:19" x14ac:dyDescent="0.25">
      <c r="A257" s="22" t="s">
        <v>539</v>
      </c>
      <c r="B257" s="22">
        <v>4469</v>
      </c>
      <c r="C257" s="22">
        <v>6</v>
      </c>
      <c r="D257" s="23">
        <v>5.5910335782017498E-2</v>
      </c>
      <c r="E257" s="22">
        <v>103142102</v>
      </c>
      <c r="F257" s="22" t="s">
        <v>866</v>
      </c>
      <c r="G257" s="22" t="s">
        <v>867</v>
      </c>
      <c r="H257" s="22">
        <v>5964.9275849804299</v>
      </c>
      <c r="I257" s="24">
        <f>'EVM CPZ List'!$D257*'EVM CPZ List'!$C257</f>
        <v>0.33546201469210502</v>
      </c>
      <c r="J257" s="25">
        <f>INDEX('Pivot of Risk Data'!A:A,MATCH('EVM CPZ List'!$B257,'Pivot of Risk Data'!B:B,0),1)</f>
        <v>255</v>
      </c>
      <c r="K257" s="22">
        <f>0.000621371*'EVM CPZ List'!$H257</f>
        <v>3.7064330184068748</v>
      </c>
      <c r="L257" s="22">
        <f>L256+'EVM CPZ List'!$K257</f>
        <v>3113.4408531818935</v>
      </c>
      <c r="M257" s="22">
        <f>M256-'EVM CPZ List'!$I257</f>
        <v>2237.9966522070508</v>
      </c>
      <c r="N257" s="7" t="e">
        <f>INDEX('2021 Certified EVM Plan'!G:G,MATCH(B257,'2021 Certified EVM Plan'!E:E,0))</f>
        <v>#N/A</v>
      </c>
      <c r="O257" s="7" t="e">
        <f>INDEX('2021 Certified EVM Plan'!M:M,MATCH(B257,'2021 Certified EVM Plan'!E:E,0))</f>
        <v>#N/A</v>
      </c>
      <c r="P257" s="7">
        <f t="shared" si="3"/>
        <v>1</v>
      </c>
      <c r="Q257" s="26" t="e">
        <f>IF(INDEX('2021 Certified EVM Plan'!H:H,MATCH(B257,'2021 Certified EVM Plan'!E:E,0))=1,M257,#N/A)</f>
        <v>#N/A</v>
      </c>
      <c r="R257" s="26" t="e">
        <f>IF(INDEX('2021 Certified EVM Plan'!J:J,MATCH(B257,'2021 Certified EVM Plan'!E:E,0))=1,M257,#N/A)</f>
        <v>#N/A</v>
      </c>
      <c r="S257" s="26" t="e">
        <f>IF(INDEX('2021 Certified EVM Plan'!K:K,MATCH(B257,'2021 Certified EVM Plan'!E:E,0))=1,M257,#N/A)</f>
        <v>#N/A</v>
      </c>
    </row>
    <row r="258" spans="1:19" x14ac:dyDescent="0.25">
      <c r="A258" s="22" t="s">
        <v>539</v>
      </c>
      <c r="B258" s="22">
        <v>538</v>
      </c>
      <c r="C258" s="22">
        <v>309</v>
      </c>
      <c r="D258" s="23">
        <v>5.5067579880802603E-2</v>
      </c>
      <c r="E258" s="22">
        <v>103561102</v>
      </c>
      <c r="F258" s="22" t="s">
        <v>585</v>
      </c>
      <c r="G258" s="22" t="s">
        <v>586</v>
      </c>
      <c r="H258" s="22">
        <v>36671.024362079203</v>
      </c>
      <c r="I258" s="24">
        <f>'EVM CPZ List'!$D258*'EVM CPZ List'!$C258</f>
        <v>17.015882183168003</v>
      </c>
      <c r="J258" s="25">
        <f>INDEX('Pivot of Risk Data'!A:A,MATCH('EVM CPZ List'!$B258,'Pivot of Risk Data'!B:B,0),1)</f>
        <v>256</v>
      </c>
      <c r="K258" s="22">
        <f>0.000621371*'EVM CPZ List'!$H258</f>
        <v>22.786311078889515</v>
      </c>
      <c r="L258" s="22">
        <f>L257+'EVM CPZ List'!$K258</f>
        <v>3136.227164260783</v>
      </c>
      <c r="M258" s="22">
        <f>M257-'EVM CPZ List'!$I258</f>
        <v>2220.980770023883</v>
      </c>
      <c r="N258" s="7">
        <f>INDEX('2021 Certified EVM Plan'!G:G,MATCH(B258,'2021 Certified EVM Plan'!E:E,0))</f>
        <v>22.815340909090914</v>
      </c>
      <c r="O258" s="7">
        <f>INDEX('2021 Certified EVM Plan'!M:M,MATCH(B258,'2021 Certified EVM Plan'!E:E,0))</f>
        <v>16.774564618040671</v>
      </c>
      <c r="P258" s="7">
        <f t="shared" ref="P258:P321" si="4">COUNTIF(B:B,B258)</f>
        <v>1</v>
      </c>
      <c r="Q258" s="26">
        <f>IF(INDEX('2021 Certified EVM Plan'!H:H,MATCH(B258,'2021 Certified EVM Plan'!E:E,0))=1,M258,#N/A)</f>
        <v>2220.980770023883</v>
      </c>
      <c r="R258" s="26" t="e">
        <f>IF(INDEX('2021 Certified EVM Plan'!J:J,MATCH(B258,'2021 Certified EVM Plan'!E:E,0))=1,M258,#N/A)</f>
        <v>#N/A</v>
      </c>
      <c r="S258" s="26" t="e">
        <f>IF(INDEX('2021 Certified EVM Plan'!K:K,MATCH(B258,'2021 Certified EVM Plan'!E:E,0))=1,M258,#N/A)</f>
        <v>#N/A</v>
      </c>
    </row>
    <row r="259" spans="1:19" x14ac:dyDescent="0.25">
      <c r="A259" s="22" t="s">
        <v>964</v>
      </c>
      <c r="B259" s="22">
        <v>6282</v>
      </c>
      <c r="C259" s="22">
        <v>142</v>
      </c>
      <c r="D259" s="23">
        <v>5.4399396918843497E-2</v>
      </c>
      <c r="E259" s="22">
        <v>42571102</v>
      </c>
      <c r="F259" s="22" t="s">
        <v>1006</v>
      </c>
      <c r="G259" s="22" t="s">
        <v>1150</v>
      </c>
      <c r="H259" s="22">
        <v>14413.604507895699</v>
      </c>
      <c r="I259" s="24">
        <f>'EVM CPZ List'!$D259*'EVM CPZ List'!$C259</f>
        <v>7.7247143624757761</v>
      </c>
      <c r="J259" s="25">
        <f>INDEX('Pivot of Risk Data'!A:A,MATCH('EVM CPZ List'!$B259,'Pivot of Risk Data'!B:B,0),1)</f>
        <v>257</v>
      </c>
      <c r="K259" s="22">
        <f>0.000621371*'EVM CPZ List'!$H259</f>
        <v>8.9561958466756586</v>
      </c>
      <c r="L259" s="22">
        <f>L258+'EVM CPZ List'!$K259</f>
        <v>3145.1833601074586</v>
      </c>
      <c r="M259" s="22">
        <f>M258-'EVM CPZ List'!$I259</f>
        <v>2213.2560556614071</v>
      </c>
      <c r="N259" s="7" t="e">
        <f>INDEX('2021 Certified EVM Plan'!G:G,MATCH(B259,'2021 Certified EVM Plan'!E:E,0))</f>
        <v>#N/A</v>
      </c>
      <c r="O259" s="7" t="e">
        <f>INDEX('2021 Certified EVM Plan'!M:M,MATCH(B259,'2021 Certified EVM Plan'!E:E,0))</f>
        <v>#N/A</v>
      </c>
      <c r="P259" s="7">
        <f t="shared" si="4"/>
        <v>1</v>
      </c>
      <c r="Q259" s="26" t="e">
        <f>IF(INDEX('2021 Certified EVM Plan'!H:H,MATCH(B259,'2021 Certified EVM Plan'!E:E,0))=1,M259,#N/A)</f>
        <v>#N/A</v>
      </c>
      <c r="R259" s="26" t="e">
        <f>IF(INDEX('2021 Certified EVM Plan'!J:J,MATCH(B259,'2021 Certified EVM Plan'!E:E,0))=1,M259,#N/A)</f>
        <v>#N/A</v>
      </c>
      <c r="S259" s="26" t="e">
        <f>IF(INDEX('2021 Certified EVM Plan'!K:K,MATCH(B259,'2021 Certified EVM Plan'!E:E,0))=1,M259,#N/A)</f>
        <v>#N/A</v>
      </c>
    </row>
    <row r="260" spans="1:19" x14ac:dyDescent="0.25">
      <c r="A260" s="22" t="s">
        <v>1672</v>
      </c>
      <c r="B260" s="22">
        <v>4896</v>
      </c>
      <c r="C260" s="22">
        <v>127</v>
      </c>
      <c r="D260" s="23">
        <v>5.4194104910513803E-2</v>
      </c>
      <c r="E260" s="22">
        <v>254151102</v>
      </c>
      <c r="F260" s="22" t="s">
        <v>1711</v>
      </c>
      <c r="G260" s="22" t="s">
        <v>1729</v>
      </c>
      <c r="H260" s="22">
        <v>24311.503846747801</v>
      </c>
      <c r="I260" s="24">
        <f>'EVM CPZ List'!$D260*'EVM CPZ List'!$C260</f>
        <v>6.8826513236352529</v>
      </c>
      <c r="J260" s="25">
        <f>INDEX('Pivot of Risk Data'!A:A,MATCH('EVM CPZ List'!$B260,'Pivot of Risk Data'!B:B,0),1)</f>
        <v>258</v>
      </c>
      <c r="K260" s="22">
        <f>0.000621371*'EVM CPZ List'!$H260</f>
        <v>15.106463456757528</v>
      </c>
      <c r="L260" s="22">
        <f>L259+'EVM CPZ List'!$K260</f>
        <v>3160.289823564216</v>
      </c>
      <c r="M260" s="22">
        <f>M259-'EVM CPZ List'!$I260</f>
        <v>2206.3734043377717</v>
      </c>
      <c r="N260" s="7" t="e">
        <f>INDEX('2021 Certified EVM Plan'!G:G,MATCH(B260,'2021 Certified EVM Plan'!E:E,0))</f>
        <v>#N/A</v>
      </c>
      <c r="O260" s="7" t="e">
        <f>INDEX('2021 Certified EVM Plan'!M:M,MATCH(B260,'2021 Certified EVM Plan'!E:E,0))</f>
        <v>#N/A</v>
      </c>
      <c r="P260" s="7">
        <f t="shared" si="4"/>
        <v>1</v>
      </c>
      <c r="Q260" s="26" t="e">
        <f>IF(INDEX('2021 Certified EVM Plan'!H:H,MATCH(B260,'2021 Certified EVM Plan'!E:E,0))=1,M260,#N/A)</f>
        <v>#N/A</v>
      </c>
      <c r="R260" s="26" t="e">
        <f>IF(INDEX('2021 Certified EVM Plan'!J:J,MATCH(B260,'2021 Certified EVM Plan'!E:E,0))=1,M260,#N/A)</f>
        <v>#N/A</v>
      </c>
      <c r="S260" s="26" t="e">
        <f>IF(INDEX('2021 Certified EVM Plan'!K:K,MATCH(B260,'2021 Certified EVM Plan'!E:E,0))=1,M260,#N/A)</f>
        <v>#N/A</v>
      </c>
    </row>
    <row r="261" spans="1:19" x14ac:dyDescent="0.25">
      <c r="A261" s="22" t="s">
        <v>1672</v>
      </c>
      <c r="B261" s="22">
        <v>4582</v>
      </c>
      <c r="C261" s="22">
        <v>41</v>
      </c>
      <c r="D261" s="23">
        <v>5.4089559593212898E-2</v>
      </c>
      <c r="E261" s="22">
        <v>252411104</v>
      </c>
      <c r="F261" s="22" t="s">
        <v>1764</v>
      </c>
      <c r="G261" s="22" t="s">
        <v>1765</v>
      </c>
      <c r="H261" s="22">
        <v>14117.823355575199</v>
      </c>
      <c r="I261" s="24">
        <f>'EVM CPZ List'!$D261*'EVM CPZ List'!$C261</f>
        <v>2.2176719433217289</v>
      </c>
      <c r="J261" s="25">
        <f>INDEX('Pivot of Risk Data'!A:A,MATCH('EVM CPZ List'!$B261,'Pivot of Risk Data'!B:B,0),1)</f>
        <v>259</v>
      </c>
      <c r="K261" s="22">
        <f>0.000621371*'EVM CPZ List'!$H261</f>
        <v>8.7724060162771167</v>
      </c>
      <c r="L261" s="22">
        <f>L260+'EVM CPZ List'!$K261</f>
        <v>3169.0622295804933</v>
      </c>
      <c r="M261" s="22">
        <f>M260-'EVM CPZ List'!$I261</f>
        <v>2204.1557323944498</v>
      </c>
      <c r="N261" s="7" t="e">
        <f>INDEX('2021 Certified EVM Plan'!G:G,MATCH(B261,'2021 Certified EVM Plan'!E:E,0))</f>
        <v>#N/A</v>
      </c>
      <c r="O261" s="7" t="e">
        <f>INDEX('2021 Certified EVM Plan'!M:M,MATCH(B261,'2021 Certified EVM Plan'!E:E,0))</f>
        <v>#N/A</v>
      </c>
      <c r="P261" s="7">
        <f t="shared" si="4"/>
        <v>1</v>
      </c>
      <c r="Q261" s="26" t="e">
        <f>IF(INDEX('2021 Certified EVM Plan'!H:H,MATCH(B261,'2021 Certified EVM Plan'!E:E,0))=1,M261,#N/A)</f>
        <v>#N/A</v>
      </c>
      <c r="R261" s="26" t="e">
        <f>IF(INDEX('2021 Certified EVM Plan'!J:J,MATCH(B261,'2021 Certified EVM Plan'!E:E,0))=1,M261,#N/A)</f>
        <v>#N/A</v>
      </c>
      <c r="S261" s="26" t="e">
        <f>IF(INDEX('2021 Certified EVM Plan'!K:K,MATCH(B261,'2021 Certified EVM Plan'!E:E,0))=1,M261,#N/A)</f>
        <v>#N/A</v>
      </c>
    </row>
    <row r="262" spans="1:19" x14ac:dyDescent="0.25">
      <c r="A262" s="22" t="s">
        <v>2195</v>
      </c>
      <c r="B262" s="22">
        <v>9379</v>
      </c>
      <c r="C262" s="22">
        <v>5</v>
      </c>
      <c r="D262" s="23">
        <v>5.4019217186076399E-2</v>
      </c>
      <c r="E262" s="22">
        <v>183052113</v>
      </c>
      <c r="F262" s="22" t="s">
        <v>2215</v>
      </c>
      <c r="G262" s="22" t="s">
        <v>2564</v>
      </c>
      <c r="H262" s="22">
        <v>766.57185353758598</v>
      </c>
      <c r="I262" s="24">
        <f>'EVM CPZ List'!$D262*'EVM CPZ List'!$C262</f>
        <v>0.27009608593038198</v>
      </c>
      <c r="J262" s="25">
        <f>INDEX('Pivot of Risk Data'!A:A,MATCH('EVM CPZ List'!$B262,'Pivot of Risk Data'!B:B,0),1)</f>
        <v>260</v>
      </c>
      <c r="K262" s="22">
        <f>0.000621371*'EVM CPZ List'!$H262</f>
        <v>0.47632551920450333</v>
      </c>
      <c r="L262" s="22">
        <f>L261+'EVM CPZ List'!$K262</f>
        <v>3169.538555099698</v>
      </c>
      <c r="M262" s="22">
        <f>M261-'EVM CPZ List'!$I262</f>
        <v>2203.8856363085197</v>
      </c>
      <c r="N262" s="7" t="e">
        <f>INDEX('2021 Certified EVM Plan'!G:G,MATCH(B262,'2021 Certified EVM Plan'!E:E,0))</f>
        <v>#N/A</v>
      </c>
      <c r="O262" s="7" t="e">
        <f>INDEX('2021 Certified EVM Plan'!M:M,MATCH(B262,'2021 Certified EVM Plan'!E:E,0))</f>
        <v>#N/A</v>
      </c>
      <c r="P262" s="7">
        <f t="shared" si="4"/>
        <v>1</v>
      </c>
      <c r="Q262" s="26" t="e">
        <f>IF(INDEX('2021 Certified EVM Plan'!H:H,MATCH(B262,'2021 Certified EVM Plan'!E:E,0))=1,M262,#N/A)</f>
        <v>#N/A</v>
      </c>
      <c r="R262" s="26" t="e">
        <f>IF(INDEX('2021 Certified EVM Plan'!J:J,MATCH(B262,'2021 Certified EVM Plan'!E:E,0))=1,M262,#N/A)</f>
        <v>#N/A</v>
      </c>
      <c r="S262" s="26" t="e">
        <f>IF(INDEX('2021 Certified EVM Plan'!K:K,MATCH(B262,'2021 Certified EVM Plan'!E:E,0))=1,M262,#N/A)</f>
        <v>#N/A</v>
      </c>
    </row>
    <row r="263" spans="1:19" x14ac:dyDescent="0.25">
      <c r="A263" s="22" t="s">
        <v>539</v>
      </c>
      <c r="B263" s="22">
        <v>2297</v>
      </c>
      <c r="C263" s="22">
        <v>18</v>
      </c>
      <c r="D263" s="23">
        <v>5.3845949404790601E-2</v>
      </c>
      <c r="E263" s="22">
        <v>103441102</v>
      </c>
      <c r="F263" s="22" t="s">
        <v>551</v>
      </c>
      <c r="G263" s="22" t="s">
        <v>731</v>
      </c>
      <c r="H263" s="22">
        <v>1622.8923110093699</v>
      </c>
      <c r="I263" s="24">
        <f>'EVM CPZ List'!$D263*'EVM CPZ List'!$C263</f>
        <v>0.9692270892862308</v>
      </c>
      <c r="J263" s="25">
        <f>INDEX('Pivot of Risk Data'!A:A,MATCH('EVM CPZ List'!$B263,'Pivot of Risk Data'!B:B,0),1)</f>
        <v>261</v>
      </c>
      <c r="K263" s="22">
        <f>0.000621371*'EVM CPZ List'!$H263</f>
        <v>1.0084182181842032</v>
      </c>
      <c r="L263" s="22">
        <f>L262+'EVM CPZ List'!$K263</f>
        <v>3170.546973317882</v>
      </c>
      <c r="M263" s="22">
        <f>M262-'EVM CPZ List'!$I263</f>
        <v>2202.9164092192336</v>
      </c>
      <c r="N263" s="7" t="e">
        <f>INDEX('2021 Certified EVM Plan'!G:G,MATCH(B263,'2021 Certified EVM Plan'!E:E,0))</f>
        <v>#N/A</v>
      </c>
      <c r="O263" s="7" t="e">
        <f>INDEX('2021 Certified EVM Plan'!M:M,MATCH(B263,'2021 Certified EVM Plan'!E:E,0))</f>
        <v>#N/A</v>
      </c>
      <c r="P263" s="7">
        <f t="shared" si="4"/>
        <v>1</v>
      </c>
      <c r="Q263" s="26" t="e">
        <f>IF(INDEX('2021 Certified EVM Plan'!H:H,MATCH(B263,'2021 Certified EVM Plan'!E:E,0))=1,M263,#N/A)</f>
        <v>#N/A</v>
      </c>
      <c r="R263" s="26" t="e">
        <f>IF(INDEX('2021 Certified EVM Plan'!J:J,MATCH(B263,'2021 Certified EVM Plan'!E:E,0))=1,M263,#N/A)</f>
        <v>#N/A</v>
      </c>
      <c r="S263" s="26" t="e">
        <f>IF(INDEX('2021 Certified EVM Plan'!K:K,MATCH(B263,'2021 Certified EVM Plan'!E:E,0))=1,M263,#N/A)</f>
        <v>#N/A</v>
      </c>
    </row>
    <row r="264" spans="1:19" x14ac:dyDescent="0.25">
      <c r="A264" s="22" t="s">
        <v>539</v>
      </c>
      <c r="B264" s="22">
        <v>7890</v>
      </c>
      <c r="C264" s="22">
        <v>143</v>
      </c>
      <c r="D264" s="23">
        <v>5.4413294247873598E-2</v>
      </c>
      <c r="E264" s="22">
        <v>103191101</v>
      </c>
      <c r="F264" s="22" t="s">
        <v>148</v>
      </c>
      <c r="G264" s="22" t="s">
        <v>216</v>
      </c>
      <c r="H264" s="22">
        <v>19075.529088672502</v>
      </c>
      <c r="I264" s="24">
        <f>'EVM CPZ List'!$D264*'EVM CPZ List'!$C264</f>
        <v>7.7811010774459248</v>
      </c>
      <c r="J264" s="25">
        <f>INDEX('Pivot of Risk Data'!A:A,MATCH('EVM CPZ List'!$B264,'Pivot of Risk Data'!B:B,0),1)</f>
        <v>262</v>
      </c>
      <c r="K264" s="22">
        <f>0.000621371*'EVM CPZ List'!$H264</f>
        <v>11.852980585357521</v>
      </c>
      <c r="L264" s="22">
        <f>L263+'EVM CPZ List'!$K264</f>
        <v>3182.3999539032397</v>
      </c>
      <c r="M264" s="22">
        <f>M263-'EVM CPZ List'!$I264</f>
        <v>2195.1353081417878</v>
      </c>
      <c r="N264" s="7" t="e">
        <f>INDEX('2021 Certified EVM Plan'!G:G,MATCH(B264,'2021 Certified EVM Plan'!E:E,0))</f>
        <v>#N/A</v>
      </c>
      <c r="O264" s="7" t="e">
        <f>INDEX('2021 Certified EVM Plan'!M:M,MATCH(B264,'2021 Certified EVM Plan'!E:E,0))</f>
        <v>#N/A</v>
      </c>
      <c r="P264" s="7">
        <f t="shared" si="4"/>
        <v>2</v>
      </c>
      <c r="Q264" s="26" t="e">
        <f>IF(INDEX('2021 Certified EVM Plan'!H:H,MATCH(B264,'2021 Certified EVM Plan'!E:E,0))=1,M264,#N/A)</f>
        <v>#N/A</v>
      </c>
      <c r="R264" s="26" t="e">
        <f>IF(INDEX('2021 Certified EVM Plan'!J:J,MATCH(B264,'2021 Certified EVM Plan'!E:E,0))=1,M264,#N/A)</f>
        <v>#N/A</v>
      </c>
      <c r="S264" s="26" t="e">
        <f>IF(INDEX('2021 Certified EVM Plan'!K:K,MATCH(B264,'2021 Certified EVM Plan'!E:E,0))=1,M264,#N/A)</f>
        <v>#N/A</v>
      </c>
    </row>
    <row r="265" spans="1:19" x14ac:dyDescent="0.25">
      <c r="A265" s="22" t="s">
        <v>8</v>
      </c>
      <c r="B265" s="22">
        <v>7890</v>
      </c>
      <c r="C265" s="22">
        <v>5</v>
      </c>
      <c r="D265" s="23">
        <v>3.19395783212457E-2</v>
      </c>
      <c r="E265" s="22">
        <v>103191101</v>
      </c>
      <c r="F265" s="22" t="s">
        <v>148</v>
      </c>
      <c r="G265" s="22" t="s">
        <v>216</v>
      </c>
      <c r="H265" s="22">
        <v>19075.529088672502</v>
      </c>
      <c r="I265" s="24">
        <f>'EVM CPZ List'!$D265*'EVM CPZ List'!$C265</f>
        <v>0.15969789160622849</v>
      </c>
      <c r="J265" s="25">
        <f>INDEX('Pivot of Risk Data'!A:A,MATCH('EVM CPZ List'!$B265,'Pivot of Risk Data'!B:B,0),1)</f>
        <v>262</v>
      </c>
      <c r="K265" s="22">
        <f>0.000621371*'EVM CPZ List'!$H265</f>
        <v>11.852980585357521</v>
      </c>
      <c r="L265" s="22">
        <f>L264+'EVM CPZ List'!$K265</f>
        <v>3194.2529344885975</v>
      </c>
      <c r="M265" s="22">
        <f>M264-'EVM CPZ List'!$I265</f>
        <v>2194.9756102501815</v>
      </c>
      <c r="N265" s="7" t="e">
        <f>INDEX('2021 Certified EVM Plan'!G:G,MATCH(B265,'2021 Certified EVM Plan'!E:E,0))</f>
        <v>#N/A</v>
      </c>
      <c r="O265" s="7" t="e">
        <f>INDEX('2021 Certified EVM Plan'!M:M,MATCH(B265,'2021 Certified EVM Plan'!E:E,0))</f>
        <v>#N/A</v>
      </c>
      <c r="P265" s="7">
        <f t="shared" si="4"/>
        <v>2</v>
      </c>
      <c r="Q265" s="26" t="e">
        <f>IF(INDEX('2021 Certified EVM Plan'!H:H,MATCH(B265,'2021 Certified EVM Plan'!E:E,0))=1,M265,#N/A)</f>
        <v>#N/A</v>
      </c>
      <c r="R265" s="26" t="e">
        <f>IF(INDEX('2021 Certified EVM Plan'!J:J,MATCH(B265,'2021 Certified EVM Plan'!E:E,0))=1,M265,#N/A)</f>
        <v>#N/A</v>
      </c>
      <c r="S265" s="26" t="e">
        <f>IF(INDEX('2021 Certified EVM Plan'!K:K,MATCH(B265,'2021 Certified EVM Plan'!E:E,0))=1,M265,#N/A)</f>
        <v>#N/A</v>
      </c>
    </row>
    <row r="266" spans="1:19" x14ac:dyDescent="0.25">
      <c r="A266" s="22" t="s">
        <v>8</v>
      </c>
      <c r="B266" s="22">
        <v>5121</v>
      </c>
      <c r="C266" s="22">
        <v>344</v>
      </c>
      <c r="D266" s="23">
        <v>5.32396711376283E-2</v>
      </c>
      <c r="E266" s="22">
        <v>152691109</v>
      </c>
      <c r="F266" s="22" t="s">
        <v>335</v>
      </c>
      <c r="G266" s="22" t="s">
        <v>357</v>
      </c>
      <c r="H266" s="22">
        <v>35901.204451352802</v>
      </c>
      <c r="I266" s="24">
        <f>'EVM CPZ List'!$D266*'EVM CPZ List'!$C266</f>
        <v>18.314446871344135</v>
      </c>
      <c r="J266" s="25">
        <f>INDEX('Pivot of Risk Data'!A:A,MATCH('EVM CPZ List'!$B266,'Pivot of Risk Data'!B:B,0),1)</f>
        <v>263</v>
      </c>
      <c r="K266" s="22">
        <f>0.000621371*'EVM CPZ List'!$H266</f>
        <v>22.307967311141542</v>
      </c>
      <c r="L266" s="22">
        <f>L265+'EVM CPZ List'!$K266</f>
        <v>3216.560901799739</v>
      </c>
      <c r="M266" s="22">
        <f>M265-'EVM CPZ List'!$I266</f>
        <v>2176.6611633788375</v>
      </c>
      <c r="N266" s="7">
        <f>INDEX('2021 Certified EVM Plan'!G:G,MATCH(B266,'2021 Certified EVM Plan'!E:E,0))</f>
        <v>27.679734848484848</v>
      </c>
      <c r="O266" s="7">
        <f>INDEX('2021 Certified EVM Plan'!M:M,MATCH(B266,'2021 Certified EVM Plan'!E:E,0))</f>
        <v>18.314446871344135</v>
      </c>
      <c r="P266" s="7">
        <f t="shared" si="4"/>
        <v>1</v>
      </c>
      <c r="Q266" s="26">
        <f>IF(INDEX('2021 Certified EVM Plan'!H:H,MATCH(B266,'2021 Certified EVM Plan'!E:E,0))=1,M266,#N/A)</f>
        <v>2176.6611633788375</v>
      </c>
      <c r="R266" s="26" t="e">
        <f>IF(INDEX('2021 Certified EVM Plan'!J:J,MATCH(B266,'2021 Certified EVM Plan'!E:E,0))=1,M266,#N/A)</f>
        <v>#N/A</v>
      </c>
      <c r="S266" s="26" t="e">
        <f>IF(INDEX('2021 Certified EVM Plan'!K:K,MATCH(B266,'2021 Certified EVM Plan'!E:E,0))=1,M266,#N/A)</f>
        <v>#N/A</v>
      </c>
    </row>
    <row r="267" spans="1:19" x14ac:dyDescent="0.25">
      <c r="A267" s="22" t="s">
        <v>539</v>
      </c>
      <c r="B267" s="22">
        <v>39</v>
      </c>
      <c r="C267" s="22">
        <v>357</v>
      </c>
      <c r="D267" s="23">
        <v>5.30597756713918E-2</v>
      </c>
      <c r="E267" s="22">
        <v>103321101</v>
      </c>
      <c r="F267" s="22" t="s">
        <v>667</v>
      </c>
      <c r="G267" s="22" t="s">
        <v>706</v>
      </c>
      <c r="H267" s="22">
        <v>47829.733494049302</v>
      </c>
      <c r="I267" s="24">
        <f>'EVM CPZ List'!$D267*'EVM CPZ List'!$C267</f>
        <v>18.942339914686873</v>
      </c>
      <c r="J267" s="25">
        <f>INDEX('Pivot of Risk Data'!A:A,MATCH('EVM CPZ List'!$B267,'Pivot of Risk Data'!B:B,0),1)</f>
        <v>264</v>
      </c>
      <c r="K267" s="22">
        <f>0.000621371*'EVM CPZ List'!$H267</f>
        <v>29.72000933093091</v>
      </c>
      <c r="L267" s="22">
        <f>L266+'EVM CPZ List'!$K267</f>
        <v>3246.2809111306701</v>
      </c>
      <c r="M267" s="22">
        <f>M266-'EVM CPZ List'!$I267</f>
        <v>2157.7188234641508</v>
      </c>
      <c r="N267" s="7">
        <f>INDEX('2021 Certified EVM Plan'!G:G,MATCH(B267,'2021 Certified EVM Plan'!E:E,0))</f>
        <v>28.916856060606062</v>
      </c>
      <c r="O267" s="7">
        <f>INDEX('2021 Certified EVM Plan'!M:M,MATCH(B267,'2021 Certified EVM Plan'!E:E,0))</f>
        <v>18.942339914686873</v>
      </c>
      <c r="P267" s="7">
        <f t="shared" si="4"/>
        <v>1</v>
      </c>
      <c r="Q267" s="26">
        <f>IF(INDEX('2021 Certified EVM Plan'!H:H,MATCH(B267,'2021 Certified EVM Plan'!E:E,0))=1,M267,#N/A)</f>
        <v>2157.7188234641508</v>
      </c>
      <c r="R267" s="26" t="e">
        <f>IF(INDEX('2021 Certified EVM Plan'!J:J,MATCH(B267,'2021 Certified EVM Plan'!E:E,0))=1,M267,#N/A)</f>
        <v>#N/A</v>
      </c>
      <c r="S267" s="26" t="e">
        <f>IF(INDEX('2021 Certified EVM Plan'!K:K,MATCH(B267,'2021 Certified EVM Plan'!E:E,0))=1,M267,#N/A)</f>
        <v>#N/A</v>
      </c>
    </row>
    <row r="268" spans="1:19" x14ac:dyDescent="0.25">
      <c r="A268" s="22" t="s">
        <v>964</v>
      </c>
      <c r="B268" s="22">
        <v>6814</v>
      </c>
      <c r="C268" s="22">
        <v>54</v>
      </c>
      <c r="D268" s="23">
        <v>5.30573212880667E-2</v>
      </c>
      <c r="E268" s="22">
        <v>42271103</v>
      </c>
      <c r="F268" s="22" t="s">
        <v>984</v>
      </c>
      <c r="G268" s="22" t="s">
        <v>1161</v>
      </c>
      <c r="H268" s="22">
        <v>19561.561608794102</v>
      </c>
      <c r="I268" s="24">
        <f>'EVM CPZ List'!$D268*'EVM CPZ List'!$C268</f>
        <v>2.865095349555602</v>
      </c>
      <c r="J268" s="25">
        <f>INDEX('Pivot of Risk Data'!A:A,MATCH('EVM CPZ List'!$B268,'Pivot of Risk Data'!B:B,0),1)</f>
        <v>265</v>
      </c>
      <c r="K268" s="22">
        <f>0.000621371*'EVM CPZ List'!$H268</f>
        <v>12.154987098417999</v>
      </c>
      <c r="L268" s="22">
        <f>L267+'EVM CPZ List'!$K268</f>
        <v>3258.4358982290883</v>
      </c>
      <c r="M268" s="22">
        <f>M267-'EVM CPZ List'!$I268</f>
        <v>2154.853728114595</v>
      </c>
      <c r="N268" s="7" t="e">
        <f>INDEX('2021 Certified EVM Plan'!G:G,MATCH(B268,'2021 Certified EVM Plan'!E:E,0))</f>
        <v>#N/A</v>
      </c>
      <c r="O268" s="7" t="e">
        <f>INDEX('2021 Certified EVM Plan'!M:M,MATCH(B268,'2021 Certified EVM Plan'!E:E,0))</f>
        <v>#N/A</v>
      </c>
      <c r="P268" s="7">
        <f t="shared" si="4"/>
        <v>1</v>
      </c>
      <c r="Q268" s="26" t="e">
        <f>IF(INDEX('2021 Certified EVM Plan'!H:H,MATCH(B268,'2021 Certified EVM Plan'!E:E,0))=1,M268,#N/A)</f>
        <v>#N/A</v>
      </c>
      <c r="R268" s="26" t="e">
        <f>IF(INDEX('2021 Certified EVM Plan'!J:J,MATCH(B268,'2021 Certified EVM Plan'!E:E,0))=1,M268,#N/A)</f>
        <v>#N/A</v>
      </c>
      <c r="S268" s="26" t="e">
        <f>IF(INDEX('2021 Certified EVM Plan'!K:K,MATCH(B268,'2021 Certified EVM Plan'!E:E,0))=1,M268,#N/A)</f>
        <v>#N/A</v>
      </c>
    </row>
    <row r="269" spans="1:19" x14ac:dyDescent="0.25">
      <c r="A269" s="22" t="s">
        <v>2195</v>
      </c>
      <c r="B269" s="22">
        <v>2246</v>
      </c>
      <c r="C269" s="22">
        <v>13</v>
      </c>
      <c r="D269" s="23">
        <v>5.3051899828143102E-2</v>
      </c>
      <c r="E269" s="22">
        <v>182611103</v>
      </c>
      <c r="F269" s="22" t="s">
        <v>2251</v>
      </c>
      <c r="G269" s="22" t="s">
        <v>2429</v>
      </c>
      <c r="H269" s="22">
        <v>3793.0347376334498</v>
      </c>
      <c r="I269" s="24">
        <f>'EVM CPZ List'!$D269*'EVM CPZ List'!$C269</f>
        <v>0.68967469776586032</v>
      </c>
      <c r="J269" s="25">
        <f>INDEX('Pivot of Risk Data'!A:A,MATCH('EVM CPZ List'!$B269,'Pivot of Risk Data'!B:B,0),1)</f>
        <v>266</v>
      </c>
      <c r="K269" s="22">
        <f>0.000621371*'EVM CPZ List'!$H269</f>
        <v>2.3568817879580344</v>
      </c>
      <c r="L269" s="22">
        <f>L268+'EVM CPZ List'!$K269</f>
        <v>3260.7927800170464</v>
      </c>
      <c r="M269" s="22">
        <f>M268-'EVM CPZ List'!$I269</f>
        <v>2154.1640534168291</v>
      </c>
      <c r="N269" s="7" t="e">
        <f>INDEX('2021 Certified EVM Plan'!G:G,MATCH(B269,'2021 Certified EVM Plan'!E:E,0))</f>
        <v>#N/A</v>
      </c>
      <c r="O269" s="7" t="e">
        <f>INDEX('2021 Certified EVM Plan'!M:M,MATCH(B269,'2021 Certified EVM Plan'!E:E,0))</f>
        <v>#N/A</v>
      </c>
      <c r="P269" s="7">
        <f t="shared" si="4"/>
        <v>1</v>
      </c>
      <c r="Q269" s="26" t="e">
        <f>IF(INDEX('2021 Certified EVM Plan'!H:H,MATCH(B269,'2021 Certified EVM Plan'!E:E,0))=1,M269,#N/A)</f>
        <v>#N/A</v>
      </c>
      <c r="R269" s="26" t="e">
        <f>IF(INDEX('2021 Certified EVM Plan'!J:J,MATCH(B269,'2021 Certified EVM Plan'!E:E,0))=1,M269,#N/A)</f>
        <v>#N/A</v>
      </c>
      <c r="S269" s="26" t="e">
        <f>IF(INDEX('2021 Certified EVM Plan'!K:K,MATCH(B269,'2021 Certified EVM Plan'!E:E,0))=1,M269,#N/A)</f>
        <v>#N/A</v>
      </c>
    </row>
    <row r="270" spans="1:19" x14ac:dyDescent="0.25">
      <c r="A270" s="22" t="s">
        <v>2906</v>
      </c>
      <c r="B270" s="22">
        <v>5581</v>
      </c>
      <c r="C270" s="22">
        <v>22</v>
      </c>
      <c r="D270" s="23">
        <v>5.2660939402776399E-2</v>
      </c>
      <c r="E270" s="22">
        <v>14652106</v>
      </c>
      <c r="F270" s="22" t="s">
        <v>3269</v>
      </c>
      <c r="G270" s="22" t="s">
        <v>3270</v>
      </c>
      <c r="H270" s="22">
        <v>5897.31174497335</v>
      </c>
      <c r="I270" s="24">
        <f>'EVM CPZ List'!$D270*'EVM CPZ List'!$C270</f>
        <v>1.1585406668610807</v>
      </c>
      <c r="J270" s="25">
        <f>INDEX('Pivot of Risk Data'!A:A,MATCH('EVM CPZ List'!$B270,'Pivot of Risk Data'!B:B,0),1)</f>
        <v>267</v>
      </c>
      <c r="K270" s="22">
        <f>0.000621371*'EVM CPZ List'!$H270</f>
        <v>3.6644184962858355</v>
      </c>
      <c r="L270" s="22">
        <f>L269+'EVM CPZ List'!$K270</f>
        <v>3264.4571985133321</v>
      </c>
      <c r="M270" s="22">
        <f>M269-'EVM CPZ List'!$I270</f>
        <v>2153.0055127499681</v>
      </c>
      <c r="N270" s="7" t="e">
        <f>INDEX('2021 Certified EVM Plan'!G:G,MATCH(B270,'2021 Certified EVM Plan'!E:E,0))</f>
        <v>#N/A</v>
      </c>
      <c r="O270" s="7" t="e">
        <f>INDEX('2021 Certified EVM Plan'!M:M,MATCH(B270,'2021 Certified EVM Plan'!E:E,0))</f>
        <v>#N/A</v>
      </c>
      <c r="P270" s="7">
        <f t="shared" si="4"/>
        <v>1</v>
      </c>
      <c r="Q270" s="26" t="e">
        <f>IF(INDEX('2021 Certified EVM Plan'!H:H,MATCH(B270,'2021 Certified EVM Plan'!E:E,0))=1,M270,#N/A)</f>
        <v>#N/A</v>
      </c>
      <c r="R270" s="26" t="e">
        <f>IF(INDEX('2021 Certified EVM Plan'!J:J,MATCH(B270,'2021 Certified EVM Plan'!E:E,0))=1,M270,#N/A)</f>
        <v>#N/A</v>
      </c>
      <c r="S270" s="26" t="e">
        <f>IF(INDEX('2021 Certified EVM Plan'!K:K,MATCH(B270,'2021 Certified EVM Plan'!E:E,0))=1,M270,#N/A)</f>
        <v>#N/A</v>
      </c>
    </row>
    <row r="271" spans="1:19" x14ac:dyDescent="0.25">
      <c r="A271" s="22" t="s">
        <v>964</v>
      </c>
      <c r="B271" s="22">
        <v>6060</v>
      </c>
      <c r="C271" s="22">
        <v>354</v>
      </c>
      <c r="D271" s="23">
        <v>5.2486589070219199E-2</v>
      </c>
      <c r="E271" s="22">
        <v>192251102</v>
      </c>
      <c r="F271" s="22" t="s">
        <v>1289</v>
      </c>
      <c r="G271" s="22" t="s">
        <v>1420</v>
      </c>
      <c r="H271" s="22">
        <v>36847.625711495202</v>
      </c>
      <c r="I271" s="24">
        <f>'EVM CPZ List'!$D271*'EVM CPZ List'!$C271</f>
        <v>18.580252530857596</v>
      </c>
      <c r="J271" s="25">
        <f>INDEX('Pivot of Risk Data'!A:A,MATCH('EVM CPZ List'!$B271,'Pivot of Risk Data'!B:B,0),1)</f>
        <v>268</v>
      </c>
      <c r="K271" s="22">
        <f>0.000621371*'EVM CPZ List'!$H271</f>
        <v>22.896046035977484</v>
      </c>
      <c r="L271" s="22">
        <f>L270+'EVM CPZ List'!$K271</f>
        <v>3287.3532445493097</v>
      </c>
      <c r="M271" s="22">
        <f>M270-'EVM CPZ List'!$I271</f>
        <v>2134.4252602191104</v>
      </c>
      <c r="N271" s="7">
        <f>INDEX('2021 Certified EVM Plan'!G:G,MATCH(B271,'2021 Certified EVM Plan'!E:E,0))</f>
        <v>22.707386363636367</v>
      </c>
      <c r="O271" s="7">
        <f>INDEX('2021 Certified EVM Plan'!M:M,MATCH(B271,'2021 Certified EVM Plan'!E:E,0))</f>
        <v>18.580252530857596</v>
      </c>
      <c r="P271" s="7">
        <f t="shared" si="4"/>
        <v>1</v>
      </c>
      <c r="Q271" s="26">
        <f>IF(INDEX('2021 Certified EVM Plan'!H:H,MATCH(B271,'2021 Certified EVM Plan'!E:E,0))=1,M271,#N/A)</f>
        <v>2134.4252602191104</v>
      </c>
      <c r="R271" s="26" t="e">
        <f>IF(INDEX('2021 Certified EVM Plan'!J:J,MATCH(B271,'2021 Certified EVM Plan'!E:E,0))=1,M271,#N/A)</f>
        <v>#N/A</v>
      </c>
      <c r="S271" s="26" t="e">
        <f>IF(INDEX('2021 Certified EVM Plan'!K:K,MATCH(B271,'2021 Certified EVM Plan'!E:E,0))=1,M271,#N/A)</f>
        <v>#N/A</v>
      </c>
    </row>
    <row r="272" spans="1:19" x14ac:dyDescent="0.25">
      <c r="A272" s="22" t="s">
        <v>2195</v>
      </c>
      <c r="B272" s="22">
        <v>9000</v>
      </c>
      <c r="C272" s="22">
        <v>31</v>
      </c>
      <c r="D272" s="23">
        <v>5.2132490723167502E-2</v>
      </c>
      <c r="E272" s="22">
        <v>182611103</v>
      </c>
      <c r="F272" s="22" t="s">
        <v>2251</v>
      </c>
      <c r="G272" s="22" t="s">
        <v>2321</v>
      </c>
      <c r="H272" s="22">
        <v>4529.9706929922904</v>
      </c>
      <c r="I272" s="24">
        <f>'EVM CPZ List'!$D272*'EVM CPZ List'!$C272</f>
        <v>1.6161072124181926</v>
      </c>
      <c r="J272" s="25">
        <f>INDEX('Pivot of Risk Data'!A:A,MATCH('EVM CPZ List'!$B272,'Pivot of Risk Data'!B:B,0),1)</f>
        <v>269</v>
      </c>
      <c r="K272" s="22">
        <f>0.000621371*'EVM CPZ List'!$H272</f>
        <v>2.8147924194753124</v>
      </c>
      <c r="L272" s="22">
        <f>L271+'EVM CPZ List'!$K272</f>
        <v>3290.1680369687851</v>
      </c>
      <c r="M272" s="22">
        <f>M271-'EVM CPZ List'!$I272</f>
        <v>2132.8091530066922</v>
      </c>
      <c r="N272" s="7" t="e">
        <f>INDEX('2021 Certified EVM Plan'!G:G,MATCH(B272,'2021 Certified EVM Plan'!E:E,0))</f>
        <v>#N/A</v>
      </c>
      <c r="O272" s="7" t="e">
        <f>INDEX('2021 Certified EVM Plan'!M:M,MATCH(B272,'2021 Certified EVM Plan'!E:E,0))</f>
        <v>#N/A</v>
      </c>
      <c r="P272" s="7">
        <f t="shared" si="4"/>
        <v>1</v>
      </c>
      <c r="Q272" s="26" t="e">
        <f>IF(INDEX('2021 Certified EVM Plan'!H:H,MATCH(B272,'2021 Certified EVM Plan'!E:E,0))=1,M272,#N/A)</f>
        <v>#N/A</v>
      </c>
      <c r="R272" s="26" t="e">
        <f>IF(INDEX('2021 Certified EVM Plan'!J:J,MATCH(B272,'2021 Certified EVM Plan'!E:E,0))=1,M272,#N/A)</f>
        <v>#N/A</v>
      </c>
      <c r="S272" s="26" t="e">
        <f>IF(INDEX('2021 Certified EVM Plan'!K:K,MATCH(B272,'2021 Certified EVM Plan'!E:E,0))=1,M272,#N/A)</f>
        <v>#N/A</v>
      </c>
    </row>
    <row r="273" spans="1:19" x14ac:dyDescent="0.25">
      <c r="A273" s="22" t="s">
        <v>539</v>
      </c>
      <c r="B273" s="22">
        <v>6632</v>
      </c>
      <c r="C273" s="22">
        <v>157</v>
      </c>
      <c r="D273" s="23">
        <v>5.1827670075433201E-2</v>
      </c>
      <c r="E273" s="22">
        <v>103321101</v>
      </c>
      <c r="F273" s="22" t="s">
        <v>667</v>
      </c>
      <c r="G273" s="22" t="s">
        <v>668</v>
      </c>
      <c r="H273" s="22">
        <v>24905.719740278601</v>
      </c>
      <c r="I273" s="24">
        <f>'EVM CPZ List'!$D273*'EVM CPZ List'!$C273</f>
        <v>8.1369442018430131</v>
      </c>
      <c r="J273" s="25">
        <f>INDEX('Pivot of Risk Data'!A:A,MATCH('EVM CPZ List'!$B273,'Pivot of Risk Data'!B:B,0),1)</f>
        <v>270</v>
      </c>
      <c r="K273" s="22">
        <f>0.000621371*'EVM CPZ List'!$H273</f>
        <v>15.475691980736654</v>
      </c>
      <c r="L273" s="22">
        <f>L272+'EVM CPZ List'!$K273</f>
        <v>3305.6437289495216</v>
      </c>
      <c r="M273" s="22">
        <f>M272-'EVM CPZ List'!$I273</f>
        <v>2124.6722088048491</v>
      </c>
      <c r="N273" s="7" t="e">
        <f>INDEX('2021 Certified EVM Plan'!G:G,MATCH(B273,'2021 Certified EVM Plan'!E:E,0))</f>
        <v>#N/A</v>
      </c>
      <c r="O273" s="7" t="e">
        <f>INDEX('2021 Certified EVM Plan'!M:M,MATCH(B273,'2021 Certified EVM Plan'!E:E,0))</f>
        <v>#N/A</v>
      </c>
      <c r="P273" s="7">
        <f t="shared" si="4"/>
        <v>1</v>
      </c>
      <c r="Q273" s="26" t="e">
        <f>IF(INDEX('2021 Certified EVM Plan'!H:H,MATCH(B273,'2021 Certified EVM Plan'!E:E,0))=1,M273,#N/A)</f>
        <v>#N/A</v>
      </c>
      <c r="R273" s="26" t="e">
        <f>IF(INDEX('2021 Certified EVM Plan'!J:J,MATCH(B273,'2021 Certified EVM Plan'!E:E,0))=1,M273,#N/A)</f>
        <v>#N/A</v>
      </c>
      <c r="S273" s="26" t="e">
        <f>IF(INDEX('2021 Certified EVM Plan'!K:K,MATCH(B273,'2021 Certified EVM Plan'!E:E,0))=1,M273,#N/A)</f>
        <v>#N/A</v>
      </c>
    </row>
    <row r="274" spans="1:19" x14ac:dyDescent="0.25">
      <c r="A274" s="22" t="s">
        <v>8</v>
      </c>
      <c r="B274" s="22">
        <v>5074</v>
      </c>
      <c r="C274" s="22">
        <v>82</v>
      </c>
      <c r="D274" s="23">
        <v>5.14464864189196E-2</v>
      </c>
      <c r="E274" s="22">
        <v>153652109</v>
      </c>
      <c r="F274" s="22" t="s">
        <v>18</v>
      </c>
      <c r="G274" s="22" t="s">
        <v>19</v>
      </c>
      <c r="H274" s="22">
        <v>11499.283273691401</v>
      </c>
      <c r="I274" s="24">
        <f>'EVM CPZ List'!$D274*'EVM CPZ List'!$C274</f>
        <v>4.2186118863514075</v>
      </c>
      <c r="J274" s="25">
        <f>INDEX('Pivot of Risk Data'!A:A,MATCH('EVM CPZ List'!$B274,'Pivot of Risk Data'!B:B,0),1)</f>
        <v>271</v>
      </c>
      <c r="K274" s="22">
        <f>0.000621371*'EVM CPZ List'!$H274</f>
        <v>7.1453211470568991</v>
      </c>
      <c r="L274" s="22">
        <f>L273+'EVM CPZ List'!$K274</f>
        <v>3312.7890500965786</v>
      </c>
      <c r="M274" s="22">
        <f>M273-'EVM CPZ List'!$I274</f>
        <v>2120.4535969184976</v>
      </c>
      <c r="N274" s="7" t="e">
        <f>INDEX('2021 Certified EVM Plan'!G:G,MATCH(B274,'2021 Certified EVM Plan'!E:E,0))</f>
        <v>#N/A</v>
      </c>
      <c r="O274" s="7" t="e">
        <f>INDEX('2021 Certified EVM Plan'!M:M,MATCH(B274,'2021 Certified EVM Plan'!E:E,0))</f>
        <v>#N/A</v>
      </c>
      <c r="P274" s="7">
        <f t="shared" si="4"/>
        <v>1</v>
      </c>
      <c r="Q274" s="26" t="e">
        <f>IF(INDEX('2021 Certified EVM Plan'!H:H,MATCH(B274,'2021 Certified EVM Plan'!E:E,0))=1,M274,#N/A)</f>
        <v>#N/A</v>
      </c>
      <c r="R274" s="26" t="e">
        <f>IF(INDEX('2021 Certified EVM Plan'!J:J,MATCH(B274,'2021 Certified EVM Plan'!E:E,0))=1,M274,#N/A)</f>
        <v>#N/A</v>
      </c>
      <c r="S274" s="26" t="e">
        <f>IF(INDEX('2021 Certified EVM Plan'!K:K,MATCH(B274,'2021 Certified EVM Plan'!E:E,0))=1,M274,#N/A)</f>
        <v>#N/A</v>
      </c>
    </row>
    <row r="275" spans="1:19" x14ac:dyDescent="0.25">
      <c r="A275" s="22" t="s">
        <v>964</v>
      </c>
      <c r="B275" s="22">
        <v>6617</v>
      </c>
      <c r="C275" s="22">
        <v>76</v>
      </c>
      <c r="D275" s="23">
        <v>5.0911974148148201E-2</v>
      </c>
      <c r="E275" s="22">
        <v>42681102</v>
      </c>
      <c r="F275" s="22" t="s">
        <v>1066</v>
      </c>
      <c r="G275" s="22" t="s">
        <v>1067</v>
      </c>
      <c r="H275" s="22">
        <v>14642.111362916999</v>
      </c>
      <c r="I275" s="24">
        <f>'EVM CPZ List'!$D275*'EVM CPZ List'!$C275</f>
        <v>3.8693100352592631</v>
      </c>
      <c r="J275" s="25">
        <f>INDEX('Pivot of Risk Data'!A:A,MATCH('EVM CPZ List'!$B275,'Pivot of Risk Data'!B:B,0),1)</f>
        <v>272</v>
      </c>
      <c r="K275" s="22">
        <f>0.000621371*'EVM CPZ List'!$H275</f>
        <v>9.0981833796870983</v>
      </c>
      <c r="L275" s="22">
        <f>L274+'EVM CPZ List'!$K275</f>
        <v>3321.8872334762659</v>
      </c>
      <c r="M275" s="22">
        <f>M274-'EVM CPZ List'!$I275</f>
        <v>2116.5842868832383</v>
      </c>
      <c r="N275" s="7" t="e">
        <f>INDEX('2021 Certified EVM Plan'!G:G,MATCH(B275,'2021 Certified EVM Plan'!E:E,0))</f>
        <v>#N/A</v>
      </c>
      <c r="O275" s="7" t="e">
        <f>INDEX('2021 Certified EVM Plan'!M:M,MATCH(B275,'2021 Certified EVM Plan'!E:E,0))</f>
        <v>#N/A</v>
      </c>
      <c r="P275" s="7">
        <f t="shared" si="4"/>
        <v>1</v>
      </c>
      <c r="Q275" s="26" t="e">
        <f>IF(INDEX('2021 Certified EVM Plan'!H:H,MATCH(B275,'2021 Certified EVM Plan'!E:E,0))=1,M275,#N/A)</f>
        <v>#N/A</v>
      </c>
      <c r="R275" s="26" t="e">
        <f>IF(INDEX('2021 Certified EVM Plan'!J:J,MATCH(B275,'2021 Certified EVM Plan'!E:E,0))=1,M275,#N/A)</f>
        <v>#N/A</v>
      </c>
      <c r="S275" s="26" t="e">
        <f>IF(INDEX('2021 Certified EVM Plan'!K:K,MATCH(B275,'2021 Certified EVM Plan'!E:E,0))=1,M275,#N/A)</f>
        <v>#N/A</v>
      </c>
    </row>
    <row r="276" spans="1:19" x14ac:dyDescent="0.25">
      <c r="A276" s="22" t="s">
        <v>1672</v>
      </c>
      <c r="B276" s="22">
        <v>2402</v>
      </c>
      <c r="C276" s="22">
        <v>147</v>
      </c>
      <c r="D276" s="23">
        <v>5.0708189893979697E-2</v>
      </c>
      <c r="E276" s="22">
        <v>162991101</v>
      </c>
      <c r="F276" s="22" t="s">
        <v>1777</v>
      </c>
      <c r="G276" s="22" t="s">
        <v>1788</v>
      </c>
      <c r="H276" s="22">
        <v>31361.038125094699</v>
      </c>
      <c r="I276" s="24">
        <f>'EVM CPZ List'!$D276*'EVM CPZ List'!$C276</f>
        <v>7.4541039144150156</v>
      </c>
      <c r="J276" s="25">
        <f>INDEX('Pivot of Risk Data'!A:A,MATCH('EVM CPZ List'!$B276,'Pivot of Risk Data'!B:B,0),1)</f>
        <v>273</v>
      </c>
      <c r="K276" s="22">
        <f>0.000621371*'EVM CPZ List'!$H276</f>
        <v>19.486839620828217</v>
      </c>
      <c r="L276" s="22">
        <f>L275+'EVM CPZ List'!$K276</f>
        <v>3341.374073097094</v>
      </c>
      <c r="M276" s="22">
        <f>M275-'EVM CPZ List'!$I276</f>
        <v>2109.1301829688232</v>
      </c>
      <c r="N276" s="7" t="e">
        <f>INDEX('2021 Certified EVM Plan'!G:G,MATCH(B276,'2021 Certified EVM Plan'!E:E,0))</f>
        <v>#N/A</v>
      </c>
      <c r="O276" s="7" t="e">
        <f>INDEX('2021 Certified EVM Plan'!M:M,MATCH(B276,'2021 Certified EVM Plan'!E:E,0))</f>
        <v>#N/A</v>
      </c>
      <c r="P276" s="7">
        <f t="shared" si="4"/>
        <v>1</v>
      </c>
      <c r="Q276" s="26" t="e">
        <f>IF(INDEX('2021 Certified EVM Plan'!H:H,MATCH(B276,'2021 Certified EVM Plan'!E:E,0))=1,M276,#N/A)</f>
        <v>#N/A</v>
      </c>
      <c r="R276" s="26" t="e">
        <f>IF(INDEX('2021 Certified EVM Plan'!J:J,MATCH(B276,'2021 Certified EVM Plan'!E:E,0))=1,M276,#N/A)</f>
        <v>#N/A</v>
      </c>
      <c r="S276" s="26" t="e">
        <f>IF(INDEX('2021 Certified EVM Plan'!K:K,MATCH(B276,'2021 Certified EVM Plan'!E:E,0))=1,M276,#N/A)</f>
        <v>#N/A</v>
      </c>
    </row>
    <row r="277" spans="1:19" x14ac:dyDescent="0.25">
      <c r="A277" s="22" t="s">
        <v>1672</v>
      </c>
      <c r="B277" s="22">
        <v>1817</v>
      </c>
      <c r="C277" s="22">
        <v>456</v>
      </c>
      <c r="D277" s="23">
        <v>5.03772093089273E-2</v>
      </c>
      <c r="E277" s="22">
        <v>254421103</v>
      </c>
      <c r="F277" s="22" t="s">
        <v>1804</v>
      </c>
      <c r="G277" s="22" t="s">
        <v>1898</v>
      </c>
      <c r="H277" s="22">
        <v>50881.374682669397</v>
      </c>
      <c r="I277" s="24">
        <f>'EVM CPZ List'!$D277*'EVM CPZ List'!$C277</f>
        <v>22.972007444870847</v>
      </c>
      <c r="J277" s="25">
        <f>INDEX('Pivot of Risk Data'!A:A,MATCH('EVM CPZ List'!$B277,'Pivot of Risk Data'!B:B,0),1)</f>
        <v>274</v>
      </c>
      <c r="K277" s="22">
        <f>0.000621371*'EVM CPZ List'!$H277</f>
        <v>31.616210667944966</v>
      </c>
      <c r="L277" s="22">
        <f>L276+'EVM CPZ List'!$K277</f>
        <v>3372.9902837650388</v>
      </c>
      <c r="M277" s="22">
        <f>M276-'EVM CPZ List'!$I277</f>
        <v>2086.1581755239522</v>
      </c>
      <c r="N277" s="7">
        <f>INDEX('2021 Certified EVM Plan'!G:G,MATCH(B277,'2021 Certified EVM Plan'!E:E,0))</f>
        <v>26.558522727272727</v>
      </c>
      <c r="O277" s="7">
        <f>INDEX('2021 Certified EVM Plan'!M:M,MATCH(B277,'2021 Certified EVM Plan'!E:E,0))</f>
        <v>19.312483929873284</v>
      </c>
      <c r="P277" s="7">
        <f t="shared" si="4"/>
        <v>1</v>
      </c>
      <c r="Q277" s="26">
        <f>IF(INDEX('2021 Certified EVM Plan'!H:H,MATCH(B277,'2021 Certified EVM Plan'!E:E,0))=1,M277,#N/A)</f>
        <v>2086.1581755239522</v>
      </c>
      <c r="R277" s="26" t="e">
        <f>IF(INDEX('2021 Certified EVM Plan'!J:J,MATCH(B277,'2021 Certified EVM Plan'!E:E,0))=1,M277,#N/A)</f>
        <v>#N/A</v>
      </c>
      <c r="S277" s="26" t="e">
        <f>IF(INDEX('2021 Certified EVM Plan'!K:K,MATCH(B277,'2021 Certified EVM Plan'!E:E,0))=1,M277,#N/A)</f>
        <v>#N/A</v>
      </c>
    </row>
    <row r="278" spans="1:19" x14ac:dyDescent="0.25">
      <c r="A278" s="22" t="s">
        <v>8</v>
      </c>
      <c r="B278" s="22">
        <v>6754</v>
      </c>
      <c r="C278" s="22">
        <v>50</v>
      </c>
      <c r="D278" s="23">
        <v>5.0025258290793302E-2</v>
      </c>
      <c r="E278" s="22">
        <v>153612104</v>
      </c>
      <c r="F278" s="22" t="s">
        <v>85</v>
      </c>
      <c r="G278" s="22" t="s">
        <v>92</v>
      </c>
      <c r="H278" s="22">
        <v>8385.2520166389095</v>
      </c>
      <c r="I278" s="24">
        <f>'EVM CPZ List'!$D278*'EVM CPZ List'!$C278</f>
        <v>2.501262914539665</v>
      </c>
      <c r="J278" s="25">
        <f>INDEX('Pivot of Risk Data'!A:A,MATCH('EVM CPZ List'!$B278,'Pivot of Risk Data'!B:B,0),1)</f>
        <v>275</v>
      </c>
      <c r="K278" s="22">
        <f>0.000621371*'EVM CPZ List'!$H278</f>
        <v>5.2103524308309357</v>
      </c>
      <c r="L278" s="22">
        <f>L277+'EVM CPZ List'!$K278</f>
        <v>3378.2006361958697</v>
      </c>
      <c r="M278" s="22">
        <f>M277-'EVM CPZ List'!$I278</f>
        <v>2083.6569126094128</v>
      </c>
      <c r="N278" s="7" t="e">
        <f>INDEX('2021 Certified EVM Plan'!G:G,MATCH(B278,'2021 Certified EVM Plan'!E:E,0))</f>
        <v>#N/A</v>
      </c>
      <c r="O278" s="7" t="e">
        <f>INDEX('2021 Certified EVM Plan'!M:M,MATCH(B278,'2021 Certified EVM Plan'!E:E,0))</f>
        <v>#N/A</v>
      </c>
      <c r="P278" s="7">
        <f t="shared" si="4"/>
        <v>1</v>
      </c>
      <c r="Q278" s="26" t="e">
        <f>IF(INDEX('2021 Certified EVM Plan'!H:H,MATCH(B278,'2021 Certified EVM Plan'!E:E,0))=1,M278,#N/A)</f>
        <v>#N/A</v>
      </c>
      <c r="R278" s="26" t="e">
        <f>IF(INDEX('2021 Certified EVM Plan'!J:J,MATCH(B278,'2021 Certified EVM Plan'!E:E,0))=1,M278,#N/A)</f>
        <v>#N/A</v>
      </c>
      <c r="S278" s="26" t="e">
        <f>IF(INDEX('2021 Certified EVM Plan'!K:K,MATCH(B278,'2021 Certified EVM Plan'!E:E,0))=1,M278,#N/A)</f>
        <v>#N/A</v>
      </c>
    </row>
    <row r="279" spans="1:19" x14ac:dyDescent="0.25">
      <c r="A279" s="22" t="s">
        <v>2195</v>
      </c>
      <c r="B279" s="22">
        <v>3506</v>
      </c>
      <c r="C279" s="22">
        <v>11</v>
      </c>
      <c r="D279" s="23">
        <v>4.97715044877554E-2</v>
      </c>
      <c r="E279" s="22">
        <v>182721101</v>
      </c>
      <c r="F279" s="22" t="s">
        <v>2326</v>
      </c>
      <c r="G279" s="22" t="s">
        <v>2389</v>
      </c>
      <c r="H279" s="22">
        <v>7302.2085693437402</v>
      </c>
      <c r="I279" s="24">
        <f>'EVM CPZ List'!$D279*'EVM CPZ List'!$C279</f>
        <v>0.54748654936530938</v>
      </c>
      <c r="J279" s="25">
        <f>INDEX('Pivot of Risk Data'!A:A,MATCH('EVM CPZ List'!$B279,'Pivot of Risk Data'!B:B,0),1)</f>
        <v>276</v>
      </c>
      <c r="K279" s="22">
        <f>0.000621371*'EVM CPZ List'!$H279</f>
        <v>4.5373806409416897</v>
      </c>
      <c r="L279" s="22">
        <f>L278+'EVM CPZ List'!$K279</f>
        <v>3382.7380168368113</v>
      </c>
      <c r="M279" s="22">
        <f>M278-'EVM CPZ List'!$I279</f>
        <v>2083.1094260600476</v>
      </c>
      <c r="N279" s="7" t="e">
        <f>INDEX('2021 Certified EVM Plan'!G:G,MATCH(B279,'2021 Certified EVM Plan'!E:E,0))</f>
        <v>#N/A</v>
      </c>
      <c r="O279" s="7" t="e">
        <f>INDEX('2021 Certified EVM Plan'!M:M,MATCH(B279,'2021 Certified EVM Plan'!E:E,0))</f>
        <v>#N/A</v>
      </c>
      <c r="P279" s="7">
        <f t="shared" si="4"/>
        <v>1</v>
      </c>
      <c r="Q279" s="26" t="e">
        <f>IF(INDEX('2021 Certified EVM Plan'!H:H,MATCH(B279,'2021 Certified EVM Plan'!E:E,0))=1,M279,#N/A)</f>
        <v>#N/A</v>
      </c>
      <c r="R279" s="26" t="e">
        <f>IF(INDEX('2021 Certified EVM Plan'!J:J,MATCH(B279,'2021 Certified EVM Plan'!E:E,0))=1,M279,#N/A)</f>
        <v>#N/A</v>
      </c>
      <c r="S279" s="26" t="e">
        <f>IF(INDEX('2021 Certified EVM Plan'!K:K,MATCH(B279,'2021 Certified EVM Plan'!E:E,0))=1,M279,#N/A)</f>
        <v>#N/A</v>
      </c>
    </row>
    <row r="280" spans="1:19" x14ac:dyDescent="0.25">
      <c r="A280" s="22" t="s">
        <v>8</v>
      </c>
      <c r="B280" s="22">
        <v>1926</v>
      </c>
      <c r="C280" s="22">
        <v>153</v>
      </c>
      <c r="D280" s="23">
        <v>4.9713583848422102E-2</v>
      </c>
      <c r="E280" s="22">
        <v>153132105</v>
      </c>
      <c r="F280" s="22" t="s">
        <v>312</v>
      </c>
      <c r="G280" s="22" t="s">
        <v>371</v>
      </c>
      <c r="H280" s="22">
        <v>25148.273054266701</v>
      </c>
      <c r="I280" s="24">
        <f>'EVM CPZ List'!$D280*'EVM CPZ List'!$C280</f>
        <v>7.606178328808582</v>
      </c>
      <c r="J280" s="25">
        <f>INDEX('Pivot of Risk Data'!A:A,MATCH('EVM CPZ List'!$B280,'Pivot of Risk Data'!B:B,0),1)</f>
        <v>277</v>
      </c>
      <c r="K280" s="22">
        <f>0.000621371*'EVM CPZ List'!$H280</f>
        <v>15.626407576002755</v>
      </c>
      <c r="L280" s="22">
        <f>L279+'EVM CPZ List'!$K280</f>
        <v>3398.3644244128141</v>
      </c>
      <c r="M280" s="22">
        <f>M279-'EVM CPZ List'!$I280</f>
        <v>2075.5032477312388</v>
      </c>
      <c r="N280" s="7" t="e">
        <f>INDEX('2021 Certified EVM Plan'!G:G,MATCH(B280,'2021 Certified EVM Plan'!E:E,0))</f>
        <v>#N/A</v>
      </c>
      <c r="O280" s="7" t="e">
        <f>INDEX('2021 Certified EVM Plan'!M:M,MATCH(B280,'2021 Certified EVM Plan'!E:E,0))</f>
        <v>#N/A</v>
      </c>
      <c r="P280" s="7">
        <f t="shared" si="4"/>
        <v>1</v>
      </c>
      <c r="Q280" s="26" t="e">
        <f>IF(INDEX('2021 Certified EVM Plan'!H:H,MATCH(B280,'2021 Certified EVM Plan'!E:E,0))=1,M280,#N/A)</f>
        <v>#N/A</v>
      </c>
      <c r="R280" s="26" t="e">
        <f>IF(INDEX('2021 Certified EVM Plan'!J:J,MATCH(B280,'2021 Certified EVM Plan'!E:E,0))=1,M280,#N/A)</f>
        <v>#N/A</v>
      </c>
      <c r="S280" s="26" t="e">
        <f>IF(INDEX('2021 Certified EVM Plan'!K:K,MATCH(B280,'2021 Certified EVM Plan'!E:E,0))=1,M280,#N/A)</f>
        <v>#N/A</v>
      </c>
    </row>
    <row r="281" spans="1:19" x14ac:dyDescent="0.25">
      <c r="A281" s="22" t="s">
        <v>8</v>
      </c>
      <c r="B281" s="22">
        <v>1218</v>
      </c>
      <c r="C281" s="22">
        <v>109</v>
      </c>
      <c r="D281" s="23">
        <v>4.9497337642834802E-2</v>
      </c>
      <c r="E281" s="22">
        <v>153651104</v>
      </c>
      <c r="F281" s="22" t="s">
        <v>234</v>
      </c>
      <c r="G281" s="22" t="s">
        <v>235</v>
      </c>
      <c r="H281" s="22">
        <v>68814.323721145396</v>
      </c>
      <c r="I281" s="24">
        <f>'EVM CPZ List'!$D281*'EVM CPZ List'!$C281</f>
        <v>5.395209803068993</v>
      </c>
      <c r="J281" s="25">
        <f>INDEX('Pivot of Risk Data'!A:A,MATCH('EVM CPZ List'!$B281,'Pivot of Risk Data'!B:B,0),1)</f>
        <v>278</v>
      </c>
      <c r="K281" s="22">
        <f>0.000621371*'EVM CPZ List'!$H281</f>
        <v>42.75922514493184</v>
      </c>
      <c r="L281" s="22">
        <f>L280+'EVM CPZ List'!$K281</f>
        <v>3441.1236495577459</v>
      </c>
      <c r="M281" s="22">
        <f>M280-'EVM CPZ List'!$I281</f>
        <v>2070.1080379281698</v>
      </c>
      <c r="N281" s="7" t="e">
        <f>INDEX('2021 Certified EVM Plan'!G:G,MATCH(B281,'2021 Certified EVM Plan'!E:E,0))</f>
        <v>#N/A</v>
      </c>
      <c r="O281" s="7" t="e">
        <f>INDEX('2021 Certified EVM Plan'!M:M,MATCH(B281,'2021 Certified EVM Plan'!E:E,0))</f>
        <v>#N/A</v>
      </c>
      <c r="P281" s="7">
        <f t="shared" si="4"/>
        <v>1</v>
      </c>
      <c r="Q281" s="26" t="e">
        <f>IF(INDEX('2021 Certified EVM Plan'!H:H,MATCH(B281,'2021 Certified EVM Plan'!E:E,0))=1,M281,#N/A)</f>
        <v>#N/A</v>
      </c>
      <c r="R281" s="26" t="e">
        <f>IF(INDEX('2021 Certified EVM Plan'!J:J,MATCH(B281,'2021 Certified EVM Plan'!E:E,0))=1,M281,#N/A)</f>
        <v>#N/A</v>
      </c>
      <c r="S281" s="26" t="e">
        <f>IF(INDEX('2021 Certified EVM Plan'!K:K,MATCH(B281,'2021 Certified EVM Plan'!E:E,0))=1,M281,#N/A)</f>
        <v>#N/A</v>
      </c>
    </row>
    <row r="282" spans="1:19" x14ac:dyDescent="0.25">
      <c r="A282" s="22" t="s">
        <v>2906</v>
      </c>
      <c r="B282" s="22">
        <v>7920</v>
      </c>
      <c r="C282" s="22">
        <v>29</v>
      </c>
      <c r="D282" s="23">
        <v>4.8701978777965498E-2</v>
      </c>
      <c r="E282" s="22">
        <v>14422111</v>
      </c>
      <c r="F282" s="22" t="s">
        <v>3262</v>
      </c>
      <c r="G282" s="22" t="s">
        <v>3263</v>
      </c>
      <c r="H282" s="22">
        <v>8282.7923608418896</v>
      </c>
      <c r="I282" s="24">
        <f>'EVM CPZ List'!$D282*'EVM CPZ List'!$C282</f>
        <v>1.4123573845609994</v>
      </c>
      <c r="J282" s="25">
        <f>INDEX('Pivot of Risk Data'!A:A,MATCH('EVM CPZ List'!$B282,'Pivot of Risk Data'!B:B,0),1)</f>
        <v>279</v>
      </c>
      <c r="K282" s="22">
        <f>0.000621371*'EVM CPZ List'!$H282</f>
        <v>5.1466869720486859</v>
      </c>
      <c r="L282" s="22">
        <f>L281+'EVM CPZ List'!$K282</f>
        <v>3446.2703365297948</v>
      </c>
      <c r="M282" s="22">
        <f>M281-'EVM CPZ List'!$I282</f>
        <v>2068.6956805436089</v>
      </c>
      <c r="N282" s="7" t="e">
        <f>INDEX('2021 Certified EVM Plan'!G:G,MATCH(B282,'2021 Certified EVM Plan'!E:E,0))</f>
        <v>#N/A</v>
      </c>
      <c r="O282" s="7" t="e">
        <f>INDEX('2021 Certified EVM Plan'!M:M,MATCH(B282,'2021 Certified EVM Plan'!E:E,0))</f>
        <v>#N/A</v>
      </c>
      <c r="P282" s="7">
        <f t="shared" si="4"/>
        <v>1</v>
      </c>
      <c r="Q282" s="26" t="e">
        <f>IF(INDEX('2021 Certified EVM Plan'!H:H,MATCH(B282,'2021 Certified EVM Plan'!E:E,0))=1,M282,#N/A)</f>
        <v>#N/A</v>
      </c>
      <c r="R282" s="26" t="e">
        <f>IF(INDEX('2021 Certified EVM Plan'!J:J,MATCH(B282,'2021 Certified EVM Plan'!E:E,0))=1,M282,#N/A)</f>
        <v>#N/A</v>
      </c>
      <c r="S282" s="26" t="e">
        <f>IF(INDEX('2021 Certified EVM Plan'!K:K,MATCH(B282,'2021 Certified EVM Plan'!E:E,0))=1,M282,#N/A)</f>
        <v>#N/A</v>
      </c>
    </row>
    <row r="283" spans="1:19" x14ac:dyDescent="0.25">
      <c r="A283" s="22" t="s">
        <v>1672</v>
      </c>
      <c r="B283" s="22">
        <v>7153</v>
      </c>
      <c r="C283" s="22">
        <v>52</v>
      </c>
      <c r="D283" s="23">
        <v>4.8692842299256599E-2</v>
      </c>
      <c r="E283" s="22">
        <v>163231101</v>
      </c>
      <c r="F283" s="22" t="s">
        <v>1681</v>
      </c>
      <c r="G283" s="22" t="s">
        <v>1897</v>
      </c>
      <c r="H283" s="22">
        <v>16351.0692621159</v>
      </c>
      <c r="I283" s="24">
        <f>'EVM CPZ List'!$D283*'EVM CPZ List'!$C283</f>
        <v>2.5320277995613432</v>
      </c>
      <c r="J283" s="25">
        <f>INDEX('Pivot of Risk Data'!A:A,MATCH('EVM CPZ List'!$B283,'Pivot of Risk Data'!B:B,0),1)</f>
        <v>280</v>
      </c>
      <c r="K283" s="22">
        <f>0.000621371*'EVM CPZ List'!$H283</f>
        <v>10.160080258470218</v>
      </c>
      <c r="L283" s="22">
        <f>L282+'EVM CPZ List'!$K283</f>
        <v>3456.4304167882651</v>
      </c>
      <c r="M283" s="22">
        <f>M282-'EVM CPZ List'!$I283</f>
        <v>2066.1636527440473</v>
      </c>
      <c r="N283" s="7" t="e">
        <f>INDEX('2021 Certified EVM Plan'!G:G,MATCH(B283,'2021 Certified EVM Plan'!E:E,0))</f>
        <v>#N/A</v>
      </c>
      <c r="O283" s="7" t="e">
        <f>INDEX('2021 Certified EVM Plan'!M:M,MATCH(B283,'2021 Certified EVM Plan'!E:E,0))</f>
        <v>#N/A</v>
      </c>
      <c r="P283" s="7">
        <f t="shared" si="4"/>
        <v>1</v>
      </c>
      <c r="Q283" s="26" t="e">
        <f>IF(INDEX('2021 Certified EVM Plan'!H:H,MATCH(B283,'2021 Certified EVM Plan'!E:E,0))=1,M283,#N/A)</f>
        <v>#N/A</v>
      </c>
      <c r="R283" s="26" t="e">
        <f>IF(INDEX('2021 Certified EVM Plan'!J:J,MATCH(B283,'2021 Certified EVM Plan'!E:E,0))=1,M283,#N/A)</f>
        <v>#N/A</v>
      </c>
      <c r="S283" s="26" t="e">
        <f>IF(INDEX('2021 Certified EVM Plan'!K:K,MATCH(B283,'2021 Certified EVM Plan'!E:E,0))=1,M283,#N/A)</f>
        <v>#N/A</v>
      </c>
    </row>
    <row r="284" spans="1:19" x14ac:dyDescent="0.25">
      <c r="A284" s="22" t="s">
        <v>539</v>
      </c>
      <c r="B284" s="22">
        <v>5104</v>
      </c>
      <c r="C284" s="22">
        <v>21</v>
      </c>
      <c r="D284" s="23">
        <v>4.8374798654387603E-2</v>
      </c>
      <c r="E284" s="22">
        <v>103261101</v>
      </c>
      <c r="F284" s="22" t="s">
        <v>620</v>
      </c>
      <c r="G284" s="22" t="s">
        <v>727</v>
      </c>
      <c r="H284" s="22">
        <v>5082.8869077808804</v>
      </c>
      <c r="I284" s="24">
        <f>'EVM CPZ List'!$D284*'EVM CPZ List'!$C284</f>
        <v>1.0158707717421396</v>
      </c>
      <c r="J284" s="25">
        <f>INDEX('Pivot of Risk Data'!A:A,MATCH('EVM CPZ List'!$B284,'Pivot of Risk Data'!B:B,0),1)</f>
        <v>281</v>
      </c>
      <c r="K284" s="22">
        <f>0.000621371*'EVM CPZ List'!$H284</f>
        <v>3.1583585207747134</v>
      </c>
      <c r="L284" s="22">
        <f>L283+'EVM CPZ List'!$K284</f>
        <v>3459.5887753090396</v>
      </c>
      <c r="M284" s="22">
        <f>M283-'EVM CPZ List'!$I284</f>
        <v>2065.147781972305</v>
      </c>
      <c r="N284" s="7" t="e">
        <f>INDEX('2021 Certified EVM Plan'!G:G,MATCH(B284,'2021 Certified EVM Plan'!E:E,0))</f>
        <v>#N/A</v>
      </c>
      <c r="O284" s="7" t="e">
        <f>INDEX('2021 Certified EVM Plan'!M:M,MATCH(B284,'2021 Certified EVM Plan'!E:E,0))</f>
        <v>#N/A</v>
      </c>
      <c r="P284" s="7">
        <f t="shared" si="4"/>
        <v>1</v>
      </c>
      <c r="Q284" s="26" t="e">
        <f>IF(INDEX('2021 Certified EVM Plan'!H:H,MATCH(B284,'2021 Certified EVM Plan'!E:E,0))=1,M284,#N/A)</f>
        <v>#N/A</v>
      </c>
      <c r="R284" s="26" t="e">
        <f>IF(INDEX('2021 Certified EVM Plan'!J:J,MATCH(B284,'2021 Certified EVM Plan'!E:E,0))=1,M284,#N/A)</f>
        <v>#N/A</v>
      </c>
      <c r="S284" s="26" t="e">
        <f>IF(INDEX('2021 Certified EVM Plan'!K:K,MATCH(B284,'2021 Certified EVM Plan'!E:E,0))=1,M284,#N/A)</f>
        <v>#N/A</v>
      </c>
    </row>
    <row r="285" spans="1:19" x14ac:dyDescent="0.25">
      <c r="A285" s="22" t="s">
        <v>964</v>
      </c>
      <c r="B285" s="22">
        <v>5869</v>
      </c>
      <c r="C285" s="22">
        <v>82</v>
      </c>
      <c r="D285" s="23">
        <v>4.8119289359300002E-2</v>
      </c>
      <c r="E285" s="22">
        <v>42751113</v>
      </c>
      <c r="F285" s="22" t="s">
        <v>1130</v>
      </c>
      <c r="G285" s="22" t="s">
        <v>1230</v>
      </c>
      <c r="H285" s="22">
        <v>7085.4902154146503</v>
      </c>
      <c r="I285" s="24">
        <f>'EVM CPZ List'!$D285*'EVM CPZ List'!$C285</f>
        <v>3.9457817274626001</v>
      </c>
      <c r="J285" s="25">
        <f>INDEX('Pivot of Risk Data'!A:A,MATCH('EVM CPZ List'!$B285,'Pivot of Risk Data'!B:B,0),1)</f>
        <v>282</v>
      </c>
      <c r="K285" s="22">
        <f>0.000621371*'EVM CPZ List'!$H285</f>
        <v>4.402718140642417</v>
      </c>
      <c r="L285" s="22">
        <f>L284+'EVM CPZ List'!$K285</f>
        <v>3463.9914934496819</v>
      </c>
      <c r="M285" s="22">
        <f>M284-'EVM CPZ List'!$I285</f>
        <v>2061.2020002448426</v>
      </c>
      <c r="N285" s="7" t="e">
        <f>INDEX('2021 Certified EVM Plan'!G:G,MATCH(B285,'2021 Certified EVM Plan'!E:E,0))</f>
        <v>#N/A</v>
      </c>
      <c r="O285" s="7" t="e">
        <f>INDEX('2021 Certified EVM Plan'!M:M,MATCH(B285,'2021 Certified EVM Plan'!E:E,0))</f>
        <v>#N/A</v>
      </c>
      <c r="P285" s="7">
        <f t="shared" si="4"/>
        <v>1</v>
      </c>
      <c r="Q285" s="26" t="e">
        <f>IF(INDEX('2021 Certified EVM Plan'!H:H,MATCH(B285,'2021 Certified EVM Plan'!E:E,0))=1,M285,#N/A)</f>
        <v>#N/A</v>
      </c>
      <c r="R285" s="26" t="e">
        <f>IF(INDEX('2021 Certified EVM Plan'!J:J,MATCH(B285,'2021 Certified EVM Plan'!E:E,0))=1,M285,#N/A)</f>
        <v>#N/A</v>
      </c>
      <c r="S285" s="26" t="e">
        <f>IF(INDEX('2021 Certified EVM Plan'!K:K,MATCH(B285,'2021 Certified EVM Plan'!E:E,0))=1,M285,#N/A)</f>
        <v>#N/A</v>
      </c>
    </row>
    <row r="286" spans="1:19" x14ac:dyDescent="0.25">
      <c r="A286" s="22" t="s">
        <v>8</v>
      </c>
      <c r="B286" s="22">
        <v>7162</v>
      </c>
      <c r="C286" s="22">
        <v>18</v>
      </c>
      <c r="D286" s="23">
        <v>4.8073093114426702E-2</v>
      </c>
      <c r="E286" s="22">
        <v>152561107</v>
      </c>
      <c r="F286" s="22" t="s">
        <v>257</v>
      </c>
      <c r="G286" s="22" t="s">
        <v>289</v>
      </c>
      <c r="H286" s="22">
        <v>1720.1410369617199</v>
      </c>
      <c r="I286" s="24">
        <f>'EVM CPZ List'!$D286*'EVM CPZ List'!$C286</f>
        <v>0.86531567605968063</v>
      </c>
      <c r="J286" s="25">
        <f>INDEX('Pivot of Risk Data'!A:A,MATCH('EVM CPZ List'!$B286,'Pivot of Risk Data'!B:B,0),1)</f>
        <v>283</v>
      </c>
      <c r="K286" s="22">
        <f>0.000621371*'EVM CPZ List'!$H286</f>
        <v>1.068845756277941</v>
      </c>
      <c r="L286" s="22">
        <f>L285+'EVM CPZ List'!$K286</f>
        <v>3465.0603392059597</v>
      </c>
      <c r="M286" s="22">
        <f>M285-'EVM CPZ List'!$I286</f>
        <v>2060.3366845687829</v>
      </c>
      <c r="N286" s="7" t="e">
        <f>INDEX('2021 Certified EVM Plan'!G:G,MATCH(B286,'2021 Certified EVM Plan'!E:E,0))</f>
        <v>#N/A</v>
      </c>
      <c r="O286" s="7" t="e">
        <f>INDEX('2021 Certified EVM Plan'!M:M,MATCH(B286,'2021 Certified EVM Plan'!E:E,0))</f>
        <v>#N/A</v>
      </c>
      <c r="P286" s="7">
        <f t="shared" si="4"/>
        <v>1</v>
      </c>
      <c r="Q286" s="26" t="e">
        <f>IF(INDEX('2021 Certified EVM Plan'!H:H,MATCH(B286,'2021 Certified EVM Plan'!E:E,0))=1,M286,#N/A)</f>
        <v>#N/A</v>
      </c>
      <c r="R286" s="26" t="e">
        <f>IF(INDEX('2021 Certified EVM Plan'!J:J,MATCH(B286,'2021 Certified EVM Plan'!E:E,0))=1,M286,#N/A)</f>
        <v>#N/A</v>
      </c>
      <c r="S286" s="26" t="e">
        <f>IF(INDEX('2021 Certified EVM Plan'!K:K,MATCH(B286,'2021 Certified EVM Plan'!E:E,0))=1,M286,#N/A)</f>
        <v>#N/A</v>
      </c>
    </row>
    <row r="287" spans="1:19" x14ac:dyDescent="0.25">
      <c r="A287" s="22" t="s">
        <v>539</v>
      </c>
      <c r="B287" s="22">
        <v>2237</v>
      </c>
      <c r="C287" s="22">
        <v>428</v>
      </c>
      <c r="D287" s="23">
        <v>4.7811064190402403E-2</v>
      </c>
      <c r="E287" s="22">
        <v>103351101</v>
      </c>
      <c r="F287" s="22" t="s">
        <v>747</v>
      </c>
      <c r="G287" s="22" t="s">
        <v>776</v>
      </c>
      <c r="H287" s="22">
        <v>74786.965542651204</v>
      </c>
      <c r="I287" s="24">
        <f>'EVM CPZ List'!$D287*'EVM CPZ List'!$C287</f>
        <v>20.46313547349223</v>
      </c>
      <c r="J287" s="25">
        <f>INDEX('Pivot of Risk Data'!A:A,MATCH('EVM CPZ List'!$B287,'Pivot of Risk Data'!B:B,0),1)</f>
        <v>284</v>
      </c>
      <c r="K287" s="22">
        <f>0.000621371*'EVM CPZ List'!$H287</f>
        <v>46.470451566202719</v>
      </c>
      <c r="L287" s="22">
        <f>L286+'EVM CPZ List'!$K287</f>
        <v>3511.5307907721626</v>
      </c>
      <c r="M287" s="22">
        <f>M286-'EVM CPZ List'!$I287</f>
        <v>2039.8735490952906</v>
      </c>
      <c r="N287" s="7">
        <f>INDEX('2021 Certified EVM Plan'!G:G,MATCH(B287,'2021 Certified EVM Plan'!E:E,0))</f>
        <v>45.432765151515149</v>
      </c>
      <c r="O287" s="7">
        <f>INDEX('2021 Certified EVM Plan'!M:M,MATCH(B287,'2021 Certified EVM Plan'!E:E,0))</f>
        <v>20.46313547349223</v>
      </c>
      <c r="P287" s="7">
        <f t="shared" si="4"/>
        <v>1</v>
      </c>
      <c r="Q287" s="26">
        <f>IF(INDEX('2021 Certified EVM Plan'!H:H,MATCH(B287,'2021 Certified EVM Plan'!E:E,0))=1,M287,#N/A)</f>
        <v>2039.8735490952906</v>
      </c>
      <c r="R287" s="26" t="e">
        <f>IF(INDEX('2021 Certified EVM Plan'!J:J,MATCH(B287,'2021 Certified EVM Plan'!E:E,0))=1,M287,#N/A)</f>
        <v>#N/A</v>
      </c>
      <c r="S287" s="26" t="e">
        <f>IF(INDEX('2021 Certified EVM Plan'!K:K,MATCH(B287,'2021 Certified EVM Plan'!E:E,0))=1,M287,#N/A)</f>
        <v>#N/A</v>
      </c>
    </row>
    <row r="288" spans="1:19" x14ac:dyDescent="0.25">
      <c r="A288" s="22" t="s">
        <v>8</v>
      </c>
      <c r="B288" s="22">
        <v>3287</v>
      </c>
      <c r="C288" s="22">
        <v>272</v>
      </c>
      <c r="D288" s="23">
        <v>4.7665498156694699E-2</v>
      </c>
      <c r="E288" s="22">
        <v>152271102</v>
      </c>
      <c r="F288" s="22" t="s">
        <v>182</v>
      </c>
      <c r="G288" s="22" t="s">
        <v>267</v>
      </c>
      <c r="H288" s="22">
        <v>49357.841077301899</v>
      </c>
      <c r="I288" s="24">
        <f>'EVM CPZ List'!$D288*'EVM CPZ List'!$C288</f>
        <v>12.965015498620959</v>
      </c>
      <c r="J288" s="25">
        <f>INDEX('Pivot of Risk Data'!A:A,MATCH('EVM CPZ List'!$B288,'Pivot of Risk Data'!B:B,0),1)</f>
        <v>285</v>
      </c>
      <c r="K288" s="22">
        <f>0.000621371*'EVM CPZ List'!$H288</f>
        <v>30.669531068044158</v>
      </c>
      <c r="L288" s="22">
        <f>L287+'EVM CPZ List'!$K288</f>
        <v>3542.2003218402069</v>
      </c>
      <c r="M288" s="22">
        <f>M287-'EVM CPZ List'!$I288</f>
        <v>2026.9085335966697</v>
      </c>
      <c r="N288" s="7" t="e">
        <f>INDEX('2021 Certified EVM Plan'!G:G,MATCH(B288,'2021 Certified EVM Plan'!E:E,0))</f>
        <v>#N/A</v>
      </c>
      <c r="O288" s="7" t="e">
        <f>INDEX('2021 Certified EVM Plan'!M:M,MATCH(B288,'2021 Certified EVM Plan'!E:E,0))</f>
        <v>#N/A</v>
      </c>
      <c r="P288" s="7">
        <f t="shared" si="4"/>
        <v>1</v>
      </c>
      <c r="Q288" s="26" t="e">
        <f>IF(INDEX('2021 Certified EVM Plan'!H:H,MATCH(B288,'2021 Certified EVM Plan'!E:E,0))=1,M288,#N/A)</f>
        <v>#N/A</v>
      </c>
      <c r="R288" s="26" t="e">
        <f>IF(INDEX('2021 Certified EVM Plan'!J:J,MATCH(B288,'2021 Certified EVM Plan'!E:E,0))=1,M288,#N/A)</f>
        <v>#N/A</v>
      </c>
      <c r="S288" s="26" t="e">
        <f>IF(INDEX('2021 Certified EVM Plan'!K:K,MATCH(B288,'2021 Certified EVM Plan'!E:E,0))=1,M288,#N/A)</f>
        <v>#N/A</v>
      </c>
    </row>
    <row r="289" spans="1:19" x14ac:dyDescent="0.25">
      <c r="A289" s="22" t="s">
        <v>964</v>
      </c>
      <c r="B289" s="22">
        <v>6839</v>
      </c>
      <c r="C289" s="22">
        <v>138</v>
      </c>
      <c r="D289" s="23">
        <v>4.75476073525073E-2</v>
      </c>
      <c r="E289" s="22">
        <v>42751113</v>
      </c>
      <c r="F289" s="22" t="s">
        <v>1130</v>
      </c>
      <c r="G289" s="22" t="s">
        <v>1220</v>
      </c>
      <c r="H289" s="22">
        <v>15672.602877675101</v>
      </c>
      <c r="I289" s="24">
        <f>'EVM CPZ List'!$D289*'EVM CPZ List'!$C289</f>
        <v>6.5615698146460071</v>
      </c>
      <c r="J289" s="25">
        <f>INDEX('Pivot of Risk Data'!A:A,MATCH('EVM CPZ List'!$B289,'Pivot of Risk Data'!B:B,0),1)</f>
        <v>286</v>
      </c>
      <c r="K289" s="22">
        <f>0.000621371*'EVM CPZ List'!$H289</f>
        <v>9.7385009227038548</v>
      </c>
      <c r="L289" s="22">
        <f>L288+'EVM CPZ List'!$K289</f>
        <v>3551.9388227629106</v>
      </c>
      <c r="M289" s="22">
        <f>M288-'EVM CPZ List'!$I289</f>
        <v>2020.3469637820237</v>
      </c>
      <c r="N289" s="7" t="e">
        <f>INDEX('2021 Certified EVM Plan'!G:G,MATCH(B289,'2021 Certified EVM Plan'!E:E,0))</f>
        <v>#N/A</v>
      </c>
      <c r="O289" s="7" t="e">
        <f>INDEX('2021 Certified EVM Plan'!M:M,MATCH(B289,'2021 Certified EVM Plan'!E:E,0))</f>
        <v>#N/A</v>
      </c>
      <c r="P289" s="7">
        <f t="shared" si="4"/>
        <v>1</v>
      </c>
      <c r="Q289" s="26" t="e">
        <f>IF(INDEX('2021 Certified EVM Plan'!H:H,MATCH(B289,'2021 Certified EVM Plan'!E:E,0))=1,M289,#N/A)</f>
        <v>#N/A</v>
      </c>
      <c r="R289" s="26" t="e">
        <f>IF(INDEX('2021 Certified EVM Plan'!J:J,MATCH(B289,'2021 Certified EVM Plan'!E:E,0))=1,M289,#N/A)</f>
        <v>#N/A</v>
      </c>
      <c r="S289" s="26" t="e">
        <f>IF(INDEX('2021 Certified EVM Plan'!K:K,MATCH(B289,'2021 Certified EVM Plan'!E:E,0))=1,M289,#N/A)</f>
        <v>#N/A</v>
      </c>
    </row>
    <row r="290" spans="1:19" x14ac:dyDescent="0.25">
      <c r="A290" s="22" t="s">
        <v>964</v>
      </c>
      <c r="B290" s="22">
        <v>2529</v>
      </c>
      <c r="C290" s="22">
        <v>194</v>
      </c>
      <c r="D290" s="23">
        <v>4.7533395322105397E-2</v>
      </c>
      <c r="E290" s="22">
        <v>42681102</v>
      </c>
      <c r="F290" s="22" t="s">
        <v>1066</v>
      </c>
      <c r="G290" s="22" t="s">
        <v>1125</v>
      </c>
      <c r="H290" s="22">
        <v>32899.6267888148</v>
      </c>
      <c r="I290" s="24">
        <f>'EVM CPZ List'!$D290*'EVM CPZ List'!$C290</f>
        <v>9.2214786924884464</v>
      </c>
      <c r="J290" s="25">
        <f>INDEX('Pivot of Risk Data'!A:A,MATCH('EVM CPZ List'!$B290,'Pivot of Risk Data'!B:B,0),1)</f>
        <v>287</v>
      </c>
      <c r="K290" s="22">
        <f>0.000621371*'EVM CPZ List'!$H290</f>
        <v>20.442873997392642</v>
      </c>
      <c r="L290" s="22">
        <f>L289+'EVM CPZ List'!$K290</f>
        <v>3572.3816967603034</v>
      </c>
      <c r="M290" s="22">
        <f>M289-'EVM CPZ List'!$I290</f>
        <v>2011.1254850895352</v>
      </c>
      <c r="N290" s="7">
        <f>INDEX('2021 Certified EVM Plan'!G:G,MATCH(B290,'2021 Certified EVM Plan'!E:E,0))</f>
        <v>14.713257575757577</v>
      </c>
      <c r="O290" s="7">
        <f>INDEX('2021 Certified EVM Plan'!M:M,MATCH(B290,'2021 Certified EVM Plan'!E:E,0))</f>
        <v>9.2214786924884464</v>
      </c>
      <c r="P290" s="7">
        <f t="shared" si="4"/>
        <v>1</v>
      </c>
      <c r="Q290" s="26">
        <f>IF(INDEX('2021 Certified EVM Plan'!H:H,MATCH(B290,'2021 Certified EVM Plan'!E:E,0))=1,M290,#N/A)</f>
        <v>2011.1254850895352</v>
      </c>
      <c r="R290" s="26" t="e">
        <f>IF(INDEX('2021 Certified EVM Plan'!J:J,MATCH(B290,'2021 Certified EVM Plan'!E:E,0))=1,M290,#N/A)</f>
        <v>#N/A</v>
      </c>
      <c r="S290" s="26" t="e">
        <f>IF(INDEX('2021 Certified EVM Plan'!K:K,MATCH(B290,'2021 Certified EVM Plan'!E:E,0))=1,M290,#N/A)</f>
        <v>#N/A</v>
      </c>
    </row>
    <row r="291" spans="1:19" x14ac:dyDescent="0.25">
      <c r="A291" s="22" t="s">
        <v>2906</v>
      </c>
      <c r="B291" s="22">
        <v>442</v>
      </c>
      <c r="C291" s="22">
        <v>197</v>
      </c>
      <c r="D291" s="23">
        <v>4.6860403847638399E-2</v>
      </c>
      <c r="E291" s="22">
        <v>12022212</v>
      </c>
      <c r="F291" s="22" t="s">
        <v>2939</v>
      </c>
      <c r="G291" s="22" t="s">
        <v>3205</v>
      </c>
      <c r="H291" s="22">
        <v>26353.3687720343</v>
      </c>
      <c r="I291" s="24">
        <f>'EVM CPZ List'!$D291*'EVM CPZ List'!$C291</f>
        <v>9.2314995579847654</v>
      </c>
      <c r="J291" s="25">
        <f>INDEX('Pivot of Risk Data'!A:A,MATCH('EVM CPZ List'!$B291,'Pivot of Risk Data'!B:B,0),1)</f>
        <v>288</v>
      </c>
      <c r="K291" s="22">
        <f>0.000621371*'EVM CPZ List'!$H291</f>
        <v>16.375219107247727</v>
      </c>
      <c r="L291" s="22">
        <f>L290+'EVM CPZ List'!$K291</f>
        <v>3588.756915867551</v>
      </c>
      <c r="M291" s="22">
        <f>M290-'EVM CPZ List'!$I291</f>
        <v>2001.8939855315505</v>
      </c>
      <c r="N291" s="7" t="e">
        <f>INDEX('2021 Certified EVM Plan'!G:G,MATCH(B291,'2021 Certified EVM Plan'!E:E,0))</f>
        <v>#N/A</v>
      </c>
      <c r="O291" s="7" t="e">
        <f>INDEX('2021 Certified EVM Plan'!M:M,MATCH(B291,'2021 Certified EVM Plan'!E:E,0))</f>
        <v>#N/A</v>
      </c>
      <c r="P291" s="7">
        <f t="shared" si="4"/>
        <v>1</v>
      </c>
      <c r="Q291" s="26" t="e">
        <f>IF(INDEX('2021 Certified EVM Plan'!H:H,MATCH(B291,'2021 Certified EVM Plan'!E:E,0))=1,M291,#N/A)</f>
        <v>#N/A</v>
      </c>
      <c r="R291" s="26" t="e">
        <f>IF(INDEX('2021 Certified EVM Plan'!J:J,MATCH(B291,'2021 Certified EVM Plan'!E:E,0))=1,M291,#N/A)</f>
        <v>#N/A</v>
      </c>
      <c r="S291" s="26" t="e">
        <f>IF(INDEX('2021 Certified EVM Plan'!K:K,MATCH(B291,'2021 Certified EVM Plan'!E:E,0))=1,M291,#N/A)</f>
        <v>#N/A</v>
      </c>
    </row>
    <row r="292" spans="1:19" x14ac:dyDescent="0.25">
      <c r="A292" s="22" t="s">
        <v>539</v>
      </c>
      <c r="B292" s="22">
        <v>2512</v>
      </c>
      <c r="C292" s="22">
        <v>93</v>
      </c>
      <c r="D292" s="23">
        <v>4.6410527230949898E-2</v>
      </c>
      <c r="E292" s="22">
        <v>102931103</v>
      </c>
      <c r="F292" s="22" t="s">
        <v>565</v>
      </c>
      <c r="G292" s="22" t="s">
        <v>753</v>
      </c>
      <c r="H292" s="22">
        <v>31917.269623697601</v>
      </c>
      <c r="I292" s="24">
        <f>'EVM CPZ List'!$D292*'EVM CPZ List'!$C292</f>
        <v>4.3161790324783409</v>
      </c>
      <c r="J292" s="25">
        <f>INDEX('Pivot of Risk Data'!A:A,MATCH('EVM CPZ List'!$B292,'Pivot of Risk Data'!B:B,0),1)</f>
        <v>289</v>
      </c>
      <c r="K292" s="22">
        <f>0.000621371*'EVM CPZ List'!$H292</f>
        <v>19.832465743346603</v>
      </c>
      <c r="L292" s="22">
        <f>L291+'EVM CPZ List'!$K292</f>
        <v>3608.5893816108978</v>
      </c>
      <c r="M292" s="22">
        <f>M291-'EVM CPZ List'!$I292</f>
        <v>1997.577806499072</v>
      </c>
      <c r="N292" s="7" t="e">
        <f>INDEX('2021 Certified EVM Plan'!G:G,MATCH(B292,'2021 Certified EVM Plan'!E:E,0))</f>
        <v>#N/A</v>
      </c>
      <c r="O292" s="7" t="e">
        <f>INDEX('2021 Certified EVM Plan'!M:M,MATCH(B292,'2021 Certified EVM Plan'!E:E,0))</f>
        <v>#N/A</v>
      </c>
      <c r="P292" s="7">
        <f t="shared" si="4"/>
        <v>1</v>
      </c>
      <c r="Q292" s="26" t="e">
        <f>IF(INDEX('2021 Certified EVM Plan'!H:H,MATCH(B292,'2021 Certified EVM Plan'!E:E,0))=1,M292,#N/A)</f>
        <v>#N/A</v>
      </c>
      <c r="R292" s="26" t="e">
        <f>IF(INDEX('2021 Certified EVM Plan'!J:J,MATCH(B292,'2021 Certified EVM Plan'!E:E,0))=1,M292,#N/A)</f>
        <v>#N/A</v>
      </c>
      <c r="S292" s="26" t="e">
        <f>IF(INDEX('2021 Certified EVM Plan'!K:K,MATCH(B292,'2021 Certified EVM Plan'!E:E,0))=1,M292,#N/A)</f>
        <v>#N/A</v>
      </c>
    </row>
    <row r="293" spans="1:19" x14ac:dyDescent="0.25">
      <c r="A293" s="22" t="s">
        <v>8</v>
      </c>
      <c r="B293" s="22">
        <v>3065</v>
      </c>
      <c r="C293" s="22">
        <v>56</v>
      </c>
      <c r="D293" s="23">
        <v>4.6308331044111903E-2</v>
      </c>
      <c r="E293" s="22">
        <v>152571101</v>
      </c>
      <c r="F293" s="22" t="s">
        <v>273</v>
      </c>
      <c r="G293" s="22" t="s">
        <v>274</v>
      </c>
      <c r="H293" s="22">
        <v>6170.3672254269204</v>
      </c>
      <c r="I293" s="24">
        <f>'EVM CPZ List'!$D293*'EVM CPZ List'!$C293</f>
        <v>2.5932665384702664</v>
      </c>
      <c r="J293" s="25">
        <f>INDEX('Pivot of Risk Data'!A:A,MATCH('EVM CPZ List'!$B293,'Pivot of Risk Data'!B:B,0),1)</f>
        <v>290</v>
      </c>
      <c r="K293" s="22">
        <f>0.000621371*'EVM CPZ List'!$H293</f>
        <v>3.8340872532307508</v>
      </c>
      <c r="L293" s="22">
        <f>L292+'EVM CPZ List'!$K293</f>
        <v>3612.4234688641286</v>
      </c>
      <c r="M293" s="22">
        <f>M292-'EVM CPZ List'!$I293</f>
        <v>1994.9845399606018</v>
      </c>
      <c r="N293" s="7" t="e">
        <f>INDEX('2021 Certified EVM Plan'!G:G,MATCH(B293,'2021 Certified EVM Plan'!E:E,0))</f>
        <v>#N/A</v>
      </c>
      <c r="O293" s="7" t="e">
        <f>INDEX('2021 Certified EVM Plan'!M:M,MATCH(B293,'2021 Certified EVM Plan'!E:E,0))</f>
        <v>#N/A</v>
      </c>
      <c r="P293" s="7">
        <f t="shared" si="4"/>
        <v>1</v>
      </c>
      <c r="Q293" s="26" t="e">
        <f>IF(INDEX('2021 Certified EVM Plan'!H:H,MATCH(B293,'2021 Certified EVM Plan'!E:E,0))=1,M293,#N/A)</f>
        <v>#N/A</v>
      </c>
      <c r="R293" s="26" t="e">
        <f>IF(INDEX('2021 Certified EVM Plan'!J:J,MATCH(B293,'2021 Certified EVM Plan'!E:E,0))=1,M293,#N/A)</f>
        <v>#N/A</v>
      </c>
      <c r="S293" s="26" t="e">
        <f>IF(INDEX('2021 Certified EVM Plan'!K:K,MATCH(B293,'2021 Certified EVM Plan'!E:E,0))=1,M293,#N/A)</f>
        <v>#N/A</v>
      </c>
    </row>
    <row r="294" spans="1:19" x14ac:dyDescent="0.25">
      <c r="A294" s="22" t="s">
        <v>8</v>
      </c>
      <c r="B294" s="22">
        <v>9682</v>
      </c>
      <c r="C294" s="22">
        <v>6</v>
      </c>
      <c r="D294" s="23">
        <v>4.6172109574962802E-2</v>
      </c>
      <c r="E294" s="22">
        <v>63642106</v>
      </c>
      <c r="F294" s="22" t="s">
        <v>139</v>
      </c>
      <c r="G294" s="22" t="s">
        <v>140</v>
      </c>
      <c r="H294" s="22">
        <v>589.74693931408694</v>
      </c>
      <c r="I294" s="24">
        <f>'EVM CPZ List'!$D294*'EVM CPZ List'!$C294</f>
        <v>0.27703265744977679</v>
      </c>
      <c r="J294" s="25">
        <f>INDEX('Pivot of Risk Data'!A:A,MATCH('EVM CPZ List'!$B294,'Pivot of Risk Data'!B:B,0),1)</f>
        <v>291</v>
      </c>
      <c r="K294" s="22">
        <f>0.000621371*'EVM CPZ List'!$H294</f>
        <v>0.36645164542853353</v>
      </c>
      <c r="L294" s="22">
        <f>L293+'EVM CPZ List'!$K294</f>
        <v>3612.7899205095573</v>
      </c>
      <c r="M294" s="22">
        <f>M293-'EVM CPZ List'!$I294</f>
        <v>1994.7075073031519</v>
      </c>
      <c r="N294" s="7" t="e">
        <f>INDEX('2021 Certified EVM Plan'!G:G,MATCH(B294,'2021 Certified EVM Plan'!E:E,0))</f>
        <v>#N/A</v>
      </c>
      <c r="O294" s="7" t="e">
        <f>INDEX('2021 Certified EVM Plan'!M:M,MATCH(B294,'2021 Certified EVM Plan'!E:E,0))</f>
        <v>#N/A</v>
      </c>
      <c r="P294" s="7">
        <f t="shared" si="4"/>
        <v>1</v>
      </c>
      <c r="Q294" s="26" t="e">
        <f>IF(INDEX('2021 Certified EVM Plan'!H:H,MATCH(B294,'2021 Certified EVM Plan'!E:E,0))=1,M294,#N/A)</f>
        <v>#N/A</v>
      </c>
      <c r="R294" s="26" t="e">
        <f>IF(INDEX('2021 Certified EVM Plan'!J:J,MATCH(B294,'2021 Certified EVM Plan'!E:E,0))=1,M294,#N/A)</f>
        <v>#N/A</v>
      </c>
      <c r="S294" s="26" t="e">
        <f>IF(INDEX('2021 Certified EVM Plan'!K:K,MATCH(B294,'2021 Certified EVM Plan'!E:E,0))=1,M294,#N/A)</f>
        <v>#N/A</v>
      </c>
    </row>
    <row r="295" spans="1:19" x14ac:dyDescent="0.25">
      <c r="A295" s="22" t="s">
        <v>539</v>
      </c>
      <c r="B295" s="22">
        <v>5334</v>
      </c>
      <c r="C295" s="22">
        <v>197</v>
      </c>
      <c r="D295" s="23">
        <v>4.6072763943244298E-2</v>
      </c>
      <c r="E295" s="22">
        <v>103441101</v>
      </c>
      <c r="F295" s="22" t="s">
        <v>569</v>
      </c>
      <c r="G295" s="22" t="s">
        <v>588</v>
      </c>
      <c r="H295" s="22">
        <v>23100.199075806599</v>
      </c>
      <c r="I295" s="24">
        <f>'EVM CPZ List'!$D295*'EVM CPZ List'!$C295</f>
        <v>9.0763344968191273</v>
      </c>
      <c r="J295" s="25">
        <f>INDEX('Pivot of Risk Data'!A:A,MATCH('EVM CPZ List'!$B295,'Pivot of Risk Data'!B:B,0),1)</f>
        <v>292</v>
      </c>
      <c r="K295" s="22">
        <f>0.000621371*'EVM CPZ List'!$H295</f>
        <v>14.353793799933023</v>
      </c>
      <c r="L295" s="22">
        <f>L294+'EVM CPZ List'!$K295</f>
        <v>3627.1437143094904</v>
      </c>
      <c r="M295" s="22">
        <f>M294-'EVM CPZ List'!$I295</f>
        <v>1985.6311728063329</v>
      </c>
      <c r="N295" s="7" t="e">
        <f>INDEX('2021 Certified EVM Plan'!G:G,MATCH(B295,'2021 Certified EVM Plan'!E:E,0))</f>
        <v>#N/A</v>
      </c>
      <c r="O295" s="7" t="e">
        <f>INDEX('2021 Certified EVM Plan'!M:M,MATCH(B295,'2021 Certified EVM Plan'!E:E,0))</f>
        <v>#N/A</v>
      </c>
      <c r="P295" s="7">
        <f t="shared" si="4"/>
        <v>1</v>
      </c>
      <c r="Q295" s="26" t="e">
        <f>IF(INDEX('2021 Certified EVM Plan'!H:H,MATCH(B295,'2021 Certified EVM Plan'!E:E,0))=1,M295,#N/A)</f>
        <v>#N/A</v>
      </c>
      <c r="R295" s="26" t="e">
        <f>IF(INDEX('2021 Certified EVM Plan'!J:J,MATCH(B295,'2021 Certified EVM Plan'!E:E,0))=1,M295,#N/A)</f>
        <v>#N/A</v>
      </c>
      <c r="S295" s="26" t="e">
        <f>IF(INDEX('2021 Certified EVM Plan'!K:K,MATCH(B295,'2021 Certified EVM Plan'!E:E,0))=1,M295,#N/A)</f>
        <v>#N/A</v>
      </c>
    </row>
    <row r="296" spans="1:19" x14ac:dyDescent="0.25">
      <c r="A296" s="22" t="s">
        <v>539</v>
      </c>
      <c r="B296" s="22">
        <v>2729</v>
      </c>
      <c r="C296" s="22">
        <v>240</v>
      </c>
      <c r="D296" s="23">
        <v>4.6039753365870503E-2</v>
      </c>
      <c r="E296" s="22">
        <v>102911109</v>
      </c>
      <c r="F296" s="22" t="s">
        <v>609</v>
      </c>
      <c r="G296" s="22" t="s">
        <v>696</v>
      </c>
      <c r="H296" s="22">
        <v>31409.867290312701</v>
      </c>
      <c r="I296" s="24">
        <f>'EVM CPZ List'!$D296*'EVM CPZ List'!$C296</f>
        <v>11.049540807808921</v>
      </c>
      <c r="J296" s="25">
        <f>INDEX('Pivot of Risk Data'!A:A,MATCH('EVM CPZ List'!$B296,'Pivot of Risk Data'!B:B,0),1)</f>
        <v>293</v>
      </c>
      <c r="K296" s="22">
        <f>0.000621371*'EVM CPZ List'!$H296</f>
        <v>19.517180648048893</v>
      </c>
      <c r="L296" s="22">
        <f>L295+'EVM CPZ List'!$K296</f>
        <v>3646.6608949575393</v>
      </c>
      <c r="M296" s="22">
        <f>M295-'EVM CPZ List'!$I296</f>
        <v>1974.581631998524</v>
      </c>
      <c r="N296" s="7" t="e">
        <f>INDEX('2021 Certified EVM Plan'!G:G,MATCH(B296,'2021 Certified EVM Plan'!E:E,0))</f>
        <v>#N/A</v>
      </c>
      <c r="O296" s="7" t="e">
        <f>INDEX('2021 Certified EVM Plan'!M:M,MATCH(B296,'2021 Certified EVM Plan'!E:E,0))</f>
        <v>#N/A</v>
      </c>
      <c r="P296" s="7">
        <f t="shared" si="4"/>
        <v>1</v>
      </c>
      <c r="Q296" s="26" t="e">
        <f>IF(INDEX('2021 Certified EVM Plan'!H:H,MATCH(B296,'2021 Certified EVM Plan'!E:E,0))=1,M296,#N/A)</f>
        <v>#N/A</v>
      </c>
      <c r="R296" s="26" t="e">
        <f>IF(INDEX('2021 Certified EVM Plan'!J:J,MATCH(B296,'2021 Certified EVM Plan'!E:E,0))=1,M296,#N/A)</f>
        <v>#N/A</v>
      </c>
      <c r="S296" s="26" t="e">
        <f>IF(INDEX('2021 Certified EVM Plan'!K:K,MATCH(B296,'2021 Certified EVM Plan'!E:E,0))=1,M296,#N/A)</f>
        <v>#N/A</v>
      </c>
    </row>
    <row r="297" spans="1:19" x14ac:dyDescent="0.25">
      <c r="A297" s="22" t="s">
        <v>539</v>
      </c>
      <c r="B297" s="22">
        <v>3269</v>
      </c>
      <c r="C297" s="22">
        <v>244</v>
      </c>
      <c r="D297" s="23">
        <v>4.5922726226048503E-2</v>
      </c>
      <c r="E297" s="22">
        <v>103441102</v>
      </c>
      <c r="F297" s="22" t="s">
        <v>551</v>
      </c>
      <c r="G297" s="22" t="s">
        <v>552</v>
      </c>
      <c r="H297" s="22">
        <v>26885.900608060401</v>
      </c>
      <c r="I297" s="24">
        <f>'EVM CPZ List'!$D297*'EVM CPZ List'!$C297</f>
        <v>11.205145199155835</v>
      </c>
      <c r="J297" s="25">
        <f>INDEX('Pivot of Risk Data'!A:A,MATCH('EVM CPZ List'!$B297,'Pivot of Risk Data'!B:B,0),1)</f>
        <v>294</v>
      </c>
      <c r="K297" s="22">
        <f>0.000621371*'EVM CPZ List'!$H297</f>
        <v>16.706118946731099</v>
      </c>
      <c r="L297" s="22">
        <f>L296+'EVM CPZ List'!$K297</f>
        <v>3663.3670139042706</v>
      </c>
      <c r="M297" s="22">
        <f>M296-'EVM CPZ List'!$I297</f>
        <v>1963.3764867993682</v>
      </c>
      <c r="N297" s="7" t="e">
        <f>INDEX('2021 Certified EVM Plan'!G:G,MATCH(B297,'2021 Certified EVM Plan'!E:E,0))</f>
        <v>#N/A</v>
      </c>
      <c r="O297" s="7" t="e">
        <f>INDEX('2021 Certified EVM Plan'!M:M,MATCH(B297,'2021 Certified EVM Plan'!E:E,0))</f>
        <v>#N/A</v>
      </c>
      <c r="P297" s="7">
        <f t="shared" si="4"/>
        <v>1</v>
      </c>
      <c r="Q297" s="26" t="e">
        <f>IF(INDEX('2021 Certified EVM Plan'!H:H,MATCH(B297,'2021 Certified EVM Plan'!E:E,0))=1,M297,#N/A)</f>
        <v>#N/A</v>
      </c>
      <c r="R297" s="26" t="e">
        <f>IF(INDEX('2021 Certified EVM Plan'!J:J,MATCH(B297,'2021 Certified EVM Plan'!E:E,0))=1,M297,#N/A)</f>
        <v>#N/A</v>
      </c>
      <c r="S297" s="26" t="e">
        <f>IF(INDEX('2021 Certified EVM Plan'!K:K,MATCH(B297,'2021 Certified EVM Plan'!E:E,0))=1,M297,#N/A)</f>
        <v>#N/A</v>
      </c>
    </row>
    <row r="298" spans="1:19" x14ac:dyDescent="0.25">
      <c r="A298" s="22" t="s">
        <v>8</v>
      </c>
      <c r="B298" s="22">
        <v>3701</v>
      </c>
      <c r="C298" s="22">
        <v>72</v>
      </c>
      <c r="D298" s="23">
        <v>4.5734548519499402E-2</v>
      </c>
      <c r="E298" s="22">
        <v>152691107</v>
      </c>
      <c r="F298" s="22" t="s">
        <v>243</v>
      </c>
      <c r="G298" s="22" t="s">
        <v>277</v>
      </c>
      <c r="H298" s="22">
        <v>7109.6812652899898</v>
      </c>
      <c r="I298" s="24">
        <f>'EVM CPZ List'!$D298*'EVM CPZ List'!$C298</f>
        <v>3.2928874934039571</v>
      </c>
      <c r="J298" s="25">
        <f>INDEX('Pivot of Risk Data'!A:A,MATCH('EVM CPZ List'!$B298,'Pivot of Risk Data'!B:B,0),1)</f>
        <v>295</v>
      </c>
      <c r="K298" s="22">
        <f>0.000621371*'EVM CPZ List'!$H298</f>
        <v>4.4177497574945059</v>
      </c>
      <c r="L298" s="22">
        <f>L297+'EVM CPZ List'!$K298</f>
        <v>3667.7847636617653</v>
      </c>
      <c r="M298" s="22">
        <f>M297-'EVM CPZ List'!$I298</f>
        <v>1960.0835993059643</v>
      </c>
      <c r="N298" s="7" t="e">
        <f>INDEX('2021 Certified EVM Plan'!G:G,MATCH(B298,'2021 Certified EVM Plan'!E:E,0))</f>
        <v>#N/A</v>
      </c>
      <c r="O298" s="7" t="e">
        <f>INDEX('2021 Certified EVM Plan'!M:M,MATCH(B298,'2021 Certified EVM Plan'!E:E,0))</f>
        <v>#N/A</v>
      </c>
      <c r="P298" s="7">
        <f t="shared" si="4"/>
        <v>1</v>
      </c>
      <c r="Q298" s="26" t="e">
        <f>IF(INDEX('2021 Certified EVM Plan'!H:H,MATCH(B298,'2021 Certified EVM Plan'!E:E,0))=1,M298,#N/A)</f>
        <v>#N/A</v>
      </c>
      <c r="R298" s="26" t="e">
        <f>IF(INDEX('2021 Certified EVM Plan'!J:J,MATCH(B298,'2021 Certified EVM Plan'!E:E,0))=1,M298,#N/A)</f>
        <v>#N/A</v>
      </c>
      <c r="S298" s="26" t="e">
        <f>IF(INDEX('2021 Certified EVM Plan'!K:K,MATCH(B298,'2021 Certified EVM Plan'!E:E,0))=1,M298,#N/A)</f>
        <v>#N/A</v>
      </c>
    </row>
    <row r="299" spans="1:19" x14ac:dyDescent="0.25">
      <c r="A299" s="22" t="s">
        <v>539</v>
      </c>
      <c r="B299" s="22">
        <v>3393</v>
      </c>
      <c r="C299" s="22">
        <v>376</v>
      </c>
      <c r="D299" s="23">
        <v>4.5655003992013901E-2</v>
      </c>
      <c r="E299" s="22">
        <v>102931101</v>
      </c>
      <c r="F299" s="22" t="s">
        <v>589</v>
      </c>
      <c r="G299" s="22" t="s">
        <v>592</v>
      </c>
      <c r="H299" s="22">
        <v>61705.520098892397</v>
      </c>
      <c r="I299" s="24">
        <f>'EVM CPZ List'!$D299*'EVM CPZ List'!$C299</f>
        <v>17.166281500997226</v>
      </c>
      <c r="J299" s="25">
        <f>INDEX('Pivot of Risk Data'!A:A,MATCH('EVM CPZ List'!$B299,'Pivot of Risk Data'!B:B,0),1)</f>
        <v>296</v>
      </c>
      <c r="K299" s="22">
        <f>0.000621371*'EVM CPZ List'!$H299</f>
        <v>38.342020729368869</v>
      </c>
      <c r="L299" s="22">
        <f>L298+'EVM CPZ List'!$K299</f>
        <v>3706.1267843911342</v>
      </c>
      <c r="M299" s="22">
        <f>M298-'EVM CPZ List'!$I299</f>
        <v>1942.9173178049671</v>
      </c>
      <c r="N299" s="7" t="e">
        <f>INDEX('2021 Certified EVM Plan'!G:G,MATCH(B299,'2021 Certified EVM Plan'!E:E,0))</f>
        <v>#N/A</v>
      </c>
      <c r="O299" s="7" t="e">
        <f>INDEX('2021 Certified EVM Plan'!M:M,MATCH(B299,'2021 Certified EVM Plan'!E:E,0))</f>
        <v>#N/A</v>
      </c>
      <c r="P299" s="7">
        <f t="shared" si="4"/>
        <v>1</v>
      </c>
      <c r="Q299" s="26" t="e">
        <f>IF(INDEX('2021 Certified EVM Plan'!H:H,MATCH(B299,'2021 Certified EVM Plan'!E:E,0))=1,M299,#N/A)</f>
        <v>#N/A</v>
      </c>
      <c r="R299" s="26" t="e">
        <f>IF(INDEX('2021 Certified EVM Plan'!J:J,MATCH(B299,'2021 Certified EVM Plan'!E:E,0))=1,M299,#N/A)</f>
        <v>#N/A</v>
      </c>
      <c r="S299" s="26" t="e">
        <f>IF(INDEX('2021 Certified EVM Plan'!K:K,MATCH(B299,'2021 Certified EVM Plan'!E:E,0))=1,M299,#N/A)</f>
        <v>#N/A</v>
      </c>
    </row>
    <row r="300" spans="1:19" x14ac:dyDescent="0.25">
      <c r="A300" s="22" t="s">
        <v>1672</v>
      </c>
      <c r="B300" s="22">
        <v>7114</v>
      </c>
      <c r="C300" s="22">
        <v>95</v>
      </c>
      <c r="D300" s="23">
        <v>4.5612062144436902E-2</v>
      </c>
      <c r="E300" s="22">
        <v>162991102</v>
      </c>
      <c r="F300" s="22" t="s">
        <v>1750</v>
      </c>
      <c r="G300" s="22" t="s">
        <v>1798</v>
      </c>
      <c r="H300" s="22">
        <v>16308.520551362601</v>
      </c>
      <c r="I300" s="24">
        <f>'EVM CPZ List'!$D300*'EVM CPZ List'!$C300</f>
        <v>4.3331459037215057</v>
      </c>
      <c r="J300" s="25">
        <f>INDEX('Pivot of Risk Data'!A:A,MATCH('EVM CPZ List'!$B300,'Pivot of Risk Data'!B:B,0),1)</f>
        <v>297</v>
      </c>
      <c r="K300" s="22">
        <f>0.000621371*'EVM CPZ List'!$H300</f>
        <v>10.13364172352073</v>
      </c>
      <c r="L300" s="22">
        <f>L299+'EVM CPZ List'!$K300</f>
        <v>3716.2604261146548</v>
      </c>
      <c r="M300" s="22">
        <f>M299-'EVM CPZ List'!$I300</f>
        <v>1938.5841719012456</v>
      </c>
      <c r="N300" s="7" t="e">
        <f>INDEX('2021 Certified EVM Plan'!G:G,MATCH(B300,'2021 Certified EVM Plan'!E:E,0))</f>
        <v>#N/A</v>
      </c>
      <c r="O300" s="7" t="e">
        <f>INDEX('2021 Certified EVM Plan'!M:M,MATCH(B300,'2021 Certified EVM Plan'!E:E,0))</f>
        <v>#N/A</v>
      </c>
      <c r="P300" s="7">
        <f t="shared" si="4"/>
        <v>1</v>
      </c>
      <c r="Q300" s="26" t="e">
        <f>IF(INDEX('2021 Certified EVM Plan'!H:H,MATCH(B300,'2021 Certified EVM Plan'!E:E,0))=1,M300,#N/A)</f>
        <v>#N/A</v>
      </c>
      <c r="R300" s="26" t="e">
        <f>IF(INDEX('2021 Certified EVM Plan'!J:J,MATCH(B300,'2021 Certified EVM Plan'!E:E,0))=1,M300,#N/A)</f>
        <v>#N/A</v>
      </c>
      <c r="S300" s="26" t="e">
        <f>IF(INDEX('2021 Certified EVM Plan'!K:K,MATCH(B300,'2021 Certified EVM Plan'!E:E,0))=1,M300,#N/A)</f>
        <v>#N/A</v>
      </c>
    </row>
    <row r="301" spans="1:19" x14ac:dyDescent="0.25">
      <c r="A301" s="22" t="s">
        <v>539</v>
      </c>
      <c r="B301" s="22">
        <v>9283</v>
      </c>
      <c r="C301" s="22">
        <v>19</v>
      </c>
      <c r="D301" s="23">
        <v>4.5541682748565598E-2</v>
      </c>
      <c r="E301" s="22">
        <v>102911109</v>
      </c>
      <c r="F301" s="22" t="s">
        <v>609</v>
      </c>
      <c r="G301" s="22" t="s">
        <v>768</v>
      </c>
      <c r="H301" s="22">
        <v>2312.4178193385701</v>
      </c>
      <c r="I301" s="24">
        <f>'EVM CPZ List'!$D301*'EVM CPZ List'!$C301</f>
        <v>0.86529197222274634</v>
      </c>
      <c r="J301" s="25">
        <f>INDEX('Pivot of Risk Data'!A:A,MATCH('EVM CPZ List'!$B301,'Pivot of Risk Data'!B:B,0),1)</f>
        <v>298</v>
      </c>
      <c r="K301" s="22">
        <f>0.000621371*'EVM CPZ List'!$H301</f>
        <v>1.4368693728202266</v>
      </c>
      <c r="L301" s="22">
        <f>L300+'EVM CPZ List'!$K301</f>
        <v>3717.697295487475</v>
      </c>
      <c r="M301" s="22">
        <f>M300-'EVM CPZ List'!$I301</f>
        <v>1937.7188799290227</v>
      </c>
      <c r="N301" s="7" t="e">
        <f>INDEX('2021 Certified EVM Plan'!G:G,MATCH(B301,'2021 Certified EVM Plan'!E:E,0))</f>
        <v>#N/A</v>
      </c>
      <c r="O301" s="7" t="e">
        <f>INDEX('2021 Certified EVM Plan'!M:M,MATCH(B301,'2021 Certified EVM Plan'!E:E,0))</f>
        <v>#N/A</v>
      </c>
      <c r="P301" s="7">
        <f t="shared" si="4"/>
        <v>1</v>
      </c>
      <c r="Q301" s="26" t="e">
        <f>IF(INDEX('2021 Certified EVM Plan'!H:H,MATCH(B301,'2021 Certified EVM Plan'!E:E,0))=1,M301,#N/A)</f>
        <v>#N/A</v>
      </c>
      <c r="R301" s="26" t="e">
        <f>IF(INDEX('2021 Certified EVM Plan'!J:J,MATCH(B301,'2021 Certified EVM Plan'!E:E,0))=1,M301,#N/A)</f>
        <v>#N/A</v>
      </c>
      <c r="S301" s="26" t="e">
        <f>IF(INDEX('2021 Certified EVM Plan'!K:K,MATCH(B301,'2021 Certified EVM Plan'!E:E,0))=1,M301,#N/A)</f>
        <v>#N/A</v>
      </c>
    </row>
    <row r="302" spans="1:19" x14ac:dyDescent="0.25">
      <c r="A302" s="22" t="s">
        <v>539</v>
      </c>
      <c r="B302" s="22">
        <v>8769</v>
      </c>
      <c r="C302" s="22">
        <v>22</v>
      </c>
      <c r="D302" s="23">
        <v>4.5485644887577899E-2</v>
      </c>
      <c r="E302" s="22">
        <v>103331101</v>
      </c>
      <c r="F302" s="22" t="s">
        <v>763</v>
      </c>
      <c r="G302" s="22" t="s">
        <v>925</v>
      </c>
      <c r="H302" s="22">
        <v>9259.5842253788596</v>
      </c>
      <c r="I302" s="24">
        <f>'EVM CPZ List'!$D302*'EVM CPZ List'!$C302</f>
        <v>1.0006841875267138</v>
      </c>
      <c r="J302" s="25">
        <f>INDEX('Pivot of Risk Data'!A:A,MATCH('EVM CPZ List'!$B302,'Pivot of Risk Data'!B:B,0),1)</f>
        <v>299</v>
      </c>
      <c r="K302" s="22">
        <f>0.000621371*'EVM CPZ List'!$H302</f>
        <v>5.7536371097078876</v>
      </c>
      <c r="L302" s="22">
        <f>L301+'EVM CPZ List'!$K302</f>
        <v>3723.4509325971831</v>
      </c>
      <c r="M302" s="22">
        <f>M301-'EVM CPZ List'!$I302</f>
        <v>1936.7181957414959</v>
      </c>
      <c r="N302" s="7" t="e">
        <f>INDEX('2021 Certified EVM Plan'!G:G,MATCH(B302,'2021 Certified EVM Plan'!E:E,0))</f>
        <v>#N/A</v>
      </c>
      <c r="O302" s="7" t="e">
        <f>INDEX('2021 Certified EVM Plan'!M:M,MATCH(B302,'2021 Certified EVM Plan'!E:E,0))</f>
        <v>#N/A</v>
      </c>
      <c r="P302" s="7">
        <f t="shared" si="4"/>
        <v>1</v>
      </c>
      <c r="Q302" s="26" t="e">
        <f>IF(INDEX('2021 Certified EVM Plan'!H:H,MATCH(B302,'2021 Certified EVM Plan'!E:E,0))=1,M302,#N/A)</f>
        <v>#N/A</v>
      </c>
      <c r="R302" s="26" t="e">
        <f>IF(INDEX('2021 Certified EVM Plan'!J:J,MATCH(B302,'2021 Certified EVM Plan'!E:E,0))=1,M302,#N/A)</f>
        <v>#N/A</v>
      </c>
      <c r="S302" s="26" t="e">
        <f>IF(INDEX('2021 Certified EVM Plan'!K:K,MATCH(B302,'2021 Certified EVM Plan'!E:E,0))=1,M302,#N/A)</f>
        <v>#N/A</v>
      </c>
    </row>
    <row r="303" spans="1:19" x14ac:dyDescent="0.25">
      <c r="A303" s="22" t="s">
        <v>2195</v>
      </c>
      <c r="B303" s="22">
        <v>989</v>
      </c>
      <c r="C303" s="22">
        <v>163</v>
      </c>
      <c r="D303" s="23">
        <v>4.5462682706483203E-2</v>
      </c>
      <c r="E303" s="22">
        <v>183052113</v>
      </c>
      <c r="F303" s="22" t="s">
        <v>2215</v>
      </c>
      <c r="G303" s="22" t="s">
        <v>2328</v>
      </c>
      <c r="H303" s="22">
        <v>39039.5645945613</v>
      </c>
      <c r="I303" s="24">
        <f>'EVM CPZ List'!$D303*'EVM CPZ List'!$C303</f>
        <v>7.4104172811567617</v>
      </c>
      <c r="J303" s="25">
        <f>INDEX('Pivot of Risk Data'!A:A,MATCH('EVM CPZ List'!$B303,'Pivot of Risk Data'!B:B,0),1)</f>
        <v>300</v>
      </c>
      <c r="K303" s="22">
        <f>0.000621371*'EVM CPZ List'!$H303</f>
        <v>24.258053291687151</v>
      </c>
      <c r="L303" s="22">
        <f>L302+'EVM CPZ List'!$K303</f>
        <v>3747.7089858888703</v>
      </c>
      <c r="M303" s="22">
        <f>M302-'EVM CPZ List'!$I303</f>
        <v>1929.3077784603393</v>
      </c>
      <c r="N303" s="7" t="e">
        <f>INDEX('2021 Certified EVM Plan'!G:G,MATCH(B303,'2021 Certified EVM Plan'!E:E,0))</f>
        <v>#N/A</v>
      </c>
      <c r="O303" s="7" t="e">
        <f>INDEX('2021 Certified EVM Plan'!M:M,MATCH(B303,'2021 Certified EVM Plan'!E:E,0))</f>
        <v>#N/A</v>
      </c>
      <c r="P303" s="7">
        <f t="shared" si="4"/>
        <v>1</v>
      </c>
      <c r="Q303" s="26" t="e">
        <f>IF(INDEX('2021 Certified EVM Plan'!H:H,MATCH(B303,'2021 Certified EVM Plan'!E:E,0))=1,M303,#N/A)</f>
        <v>#N/A</v>
      </c>
      <c r="R303" s="26" t="e">
        <f>IF(INDEX('2021 Certified EVM Plan'!J:J,MATCH(B303,'2021 Certified EVM Plan'!E:E,0))=1,M303,#N/A)</f>
        <v>#N/A</v>
      </c>
      <c r="S303" s="26" t="e">
        <f>IF(INDEX('2021 Certified EVM Plan'!K:K,MATCH(B303,'2021 Certified EVM Plan'!E:E,0))=1,M303,#N/A)</f>
        <v>#N/A</v>
      </c>
    </row>
    <row r="304" spans="1:19" x14ac:dyDescent="0.25">
      <c r="A304" s="22" t="s">
        <v>1672</v>
      </c>
      <c r="B304" s="22">
        <v>8231</v>
      </c>
      <c r="C304" s="22">
        <v>22</v>
      </c>
      <c r="D304" s="23">
        <v>4.5442438679959299E-2</v>
      </c>
      <c r="E304" s="22">
        <v>254432104</v>
      </c>
      <c r="F304" s="22" t="s">
        <v>1721</v>
      </c>
      <c r="G304" s="22" t="s">
        <v>1746</v>
      </c>
      <c r="H304" s="22">
        <v>3906.14298627171</v>
      </c>
      <c r="I304" s="24">
        <f>'EVM CPZ List'!$D304*'EVM CPZ List'!$C304</f>
        <v>0.9997336509591046</v>
      </c>
      <c r="J304" s="25">
        <f>INDEX('Pivot of Risk Data'!A:A,MATCH('EVM CPZ List'!$B304,'Pivot of Risk Data'!B:B,0),1)</f>
        <v>301</v>
      </c>
      <c r="K304" s="22">
        <f>0.000621371*'EVM CPZ List'!$H304</f>
        <v>2.4271639735226387</v>
      </c>
      <c r="L304" s="22">
        <f>L303+'EVM CPZ List'!$K304</f>
        <v>3750.1361498623928</v>
      </c>
      <c r="M304" s="22">
        <f>M303-'EVM CPZ List'!$I304</f>
        <v>1928.3080448093801</v>
      </c>
      <c r="N304" s="7" t="e">
        <f>INDEX('2021 Certified EVM Plan'!G:G,MATCH(B304,'2021 Certified EVM Plan'!E:E,0))</f>
        <v>#N/A</v>
      </c>
      <c r="O304" s="7" t="e">
        <f>INDEX('2021 Certified EVM Plan'!M:M,MATCH(B304,'2021 Certified EVM Plan'!E:E,0))</f>
        <v>#N/A</v>
      </c>
      <c r="P304" s="7">
        <f t="shared" si="4"/>
        <v>1</v>
      </c>
      <c r="Q304" s="26" t="e">
        <f>IF(INDEX('2021 Certified EVM Plan'!H:H,MATCH(B304,'2021 Certified EVM Plan'!E:E,0))=1,M304,#N/A)</f>
        <v>#N/A</v>
      </c>
      <c r="R304" s="26" t="e">
        <f>IF(INDEX('2021 Certified EVM Plan'!J:J,MATCH(B304,'2021 Certified EVM Plan'!E:E,0))=1,M304,#N/A)</f>
        <v>#N/A</v>
      </c>
      <c r="S304" s="26" t="e">
        <f>IF(INDEX('2021 Certified EVM Plan'!K:K,MATCH(B304,'2021 Certified EVM Plan'!E:E,0))=1,M304,#N/A)</f>
        <v>#N/A</v>
      </c>
    </row>
    <row r="305" spans="1:19" x14ac:dyDescent="0.25">
      <c r="A305" s="22" t="s">
        <v>2195</v>
      </c>
      <c r="B305" s="22">
        <v>3071</v>
      </c>
      <c r="C305" s="22">
        <v>16</v>
      </c>
      <c r="D305" s="23">
        <v>4.5236078881577803E-2</v>
      </c>
      <c r="E305" s="22">
        <v>83242105</v>
      </c>
      <c r="F305" s="22" t="s">
        <v>2241</v>
      </c>
      <c r="G305" s="22" t="s">
        <v>2456</v>
      </c>
      <c r="H305" s="22">
        <v>2297.9262932155698</v>
      </c>
      <c r="I305" s="24">
        <f>'EVM CPZ List'!$D305*'EVM CPZ List'!$C305</f>
        <v>0.72377726210524485</v>
      </c>
      <c r="J305" s="25">
        <f>INDEX('Pivot of Risk Data'!A:A,MATCH('EVM CPZ List'!$B305,'Pivot of Risk Data'!B:B,0),1)</f>
        <v>302</v>
      </c>
      <c r="K305" s="22">
        <f>0.000621371*'EVM CPZ List'!$H305</f>
        <v>1.4278647587416518</v>
      </c>
      <c r="L305" s="22">
        <f>L304+'EVM CPZ List'!$K305</f>
        <v>3751.5640146211344</v>
      </c>
      <c r="M305" s="22">
        <f>M304-'EVM CPZ List'!$I305</f>
        <v>1927.584267547275</v>
      </c>
      <c r="N305" s="7" t="e">
        <f>INDEX('2021 Certified EVM Plan'!G:G,MATCH(B305,'2021 Certified EVM Plan'!E:E,0))</f>
        <v>#N/A</v>
      </c>
      <c r="O305" s="7" t="e">
        <f>INDEX('2021 Certified EVM Plan'!M:M,MATCH(B305,'2021 Certified EVM Plan'!E:E,0))</f>
        <v>#N/A</v>
      </c>
      <c r="P305" s="7">
        <f t="shared" si="4"/>
        <v>1</v>
      </c>
      <c r="Q305" s="26" t="e">
        <f>IF(INDEX('2021 Certified EVM Plan'!H:H,MATCH(B305,'2021 Certified EVM Plan'!E:E,0))=1,M305,#N/A)</f>
        <v>#N/A</v>
      </c>
      <c r="R305" s="26" t="e">
        <f>IF(INDEX('2021 Certified EVM Plan'!J:J,MATCH(B305,'2021 Certified EVM Plan'!E:E,0))=1,M305,#N/A)</f>
        <v>#N/A</v>
      </c>
      <c r="S305" s="26" t="e">
        <f>IF(INDEX('2021 Certified EVM Plan'!K:K,MATCH(B305,'2021 Certified EVM Plan'!E:E,0))=1,M305,#N/A)</f>
        <v>#N/A</v>
      </c>
    </row>
    <row r="306" spans="1:19" x14ac:dyDescent="0.25">
      <c r="A306" s="22" t="s">
        <v>2906</v>
      </c>
      <c r="B306" s="22">
        <v>9493</v>
      </c>
      <c r="C306" s="22">
        <v>36</v>
      </c>
      <c r="D306" s="23">
        <v>4.6397304483366701E-2</v>
      </c>
      <c r="E306" s="22">
        <v>43141101</v>
      </c>
      <c r="F306" s="22" t="s">
        <v>965</v>
      </c>
      <c r="G306" s="22" t="s">
        <v>1426</v>
      </c>
      <c r="H306" s="22">
        <v>6226.4808538400002</v>
      </c>
      <c r="I306" s="24">
        <f>'EVM CPZ List'!$D306*'EVM CPZ List'!$C306</f>
        <v>1.6703029614012013</v>
      </c>
      <c r="J306" s="25">
        <f>INDEX('Pivot of Risk Data'!A:A,MATCH('EVM CPZ List'!$B306,'Pivot of Risk Data'!B:B,0),1)</f>
        <v>303</v>
      </c>
      <c r="K306" s="22">
        <f>0.000621371*'EVM CPZ List'!$H306</f>
        <v>3.868954634631415</v>
      </c>
      <c r="L306" s="22">
        <f>L305+'EVM CPZ List'!$K306</f>
        <v>3755.4329692557658</v>
      </c>
      <c r="M306" s="22">
        <f>M305-'EVM CPZ List'!$I306</f>
        <v>1925.9139645858738</v>
      </c>
      <c r="N306" s="7" t="e">
        <f>INDEX('2021 Certified EVM Plan'!G:G,MATCH(B306,'2021 Certified EVM Plan'!E:E,0))</f>
        <v>#N/A</v>
      </c>
      <c r="O306" s="7" t="e">
        <f>INDEX('2021 Certified EVM Plan'!M:M,MATCH(B306,'2021 Certified EVM Plan'!E:E,0))</f>
        <v>#N/A</v>
      </c>
      <c r="P306" s="7">
        <f t="shared" si="4"/>
        <v>2</v>
      </c>
      <c r="Q306" s="26" t="e">
        <f>IF(INDEX('2021 Certified EVM Plan'!H:H,MATCH(B306,'2021 Certified EVM Plan'!E:E,0))=1,M306,#N/A)</f>
        <v>#N/A</v>
      </c>
      <c r="R306" s="26" t="e">
        <f>IF(INDEX('2021 Certified EVM Plan'!J:J,MATCH(B306,'2021 Certified EVM Plan'!E:E,0))=1,M306,#N/A)</f>
        <v>#N/A</v>
      </c>
      <c r="S306" s="26" t="e">
        <f>IF(INDEX('2021 Certified EVM Plan'!K:K,MATCH(B306,'2021 Certified EVM Plan'!E:E,0))=1,M306,#N/A)</f>
        <v>#N/A</v>
      </c>
    </row>
    <row r="307" spans="1:19" x14ac:dyDescent="0.25">
      <c r="A307" s="22" t="s">
        <v>964</v>
      </c>
      <c r="B307" s="22">
        <v>9493</v>
      </c>
      <c r="C307" s="22">
        <v>1</v>
      </c>
      <c r="D307" s="27">
        <v>2.0412709013800901E-5</v>
      </c>
      <c r="E307" s="22">
        <v>43141101</v>
      </c>
      <c r="F307" s="22" t="s">
        <v>965</v>
      </c>
      <c r="G307" s="22" t="s">
        <v>1426</v>
      </c>
      <c r="H307" s="22">
        <v>6226.4808538400002</v>
      </c>
      <c r="I307" s="24">
        <f>'EVM CPZ List'!$D307*'EVM CPZ List'!$C307</f>
        <v>2.0412709013800901E-5</v>
      </c>
      <c r="J307" s="25">
        <f>INDEX('Pivot of Risk Data'!A:A,MATCH('EVM CPZ List'!$B307,'Pivot of Risk Data'!B:B,0),1)</f>
        <v>303</v>
      </c>
      <c r="K307" s="22">
        <f>0.000621371*'EVM CPZ List'!$H307</f>
        <v>3.868954634631415</v>
      </c>
      <c r="L307" s="22">
        <f>L306+'EVM CPZ List'!$K307</f>
        <v>3759.3019238903971</v>
      </c>
      <c r="M307" s="22">
        <f>M306-'EVM CPZ List'!$I307</f>
        <v>1925.9139441731647</v>
      </c>
      <c r="N307" s="7" t="e">
        <f>INDEX('2021 Certified EVM Plan'!G:G,MATCH(B307,'2021 Certified EVM Plan'!E:E,0))</f>
        <v>#N/A</v>
      </c>
      <c r="O307" s="7" t="e">
        <f>INDEX('2021 Certified EVM Plan'!M:M,MATCH(B307,'2021 Certified EVM Plan'!E:E,0))</f>
        <v>#N/A</v>
      </c>
      <c r="P307" s="7">
        <f t="shared" si="4"/>
        <v>2</v>
      </c>
      <c r="Q307" s="26" t="e">
        <f>IF(INDEX('2021 Certified EVM Plan'!H:H,MATCH(B307,'2021 Certified EVM Plan'!E:E,0))=1,M307,#N/A)</f>
        <v>#N/A</v>
      </c>
      <c r="R307" s="26" t="e">
        <f>IF(INDEX('2021 Certified EVM Plan'!J:J,MATCH(B307,'2021 Certified EVM Plan'!E:E,0))=1,M307,#N/A)</f>
        <v>#N/A</v>
      </c>
      <c r="S307" s="26" t="e">
        <f>IF(INDEX('2021 Certified EVM Plan'!K:K,MATCH(B307,'2021 Certified EVM Plan'!E:E,0))=1,M307,#N/A)</f>
        <v>#N/A</v>
      </c>
    </row>
    <row r="308" spans="1:19" x14ac:dyDescent="0.25">
      <c r="A308" s="22" t="s">
        <v>964</v>
      </c>
      <c r="B308" s="22">
        <v>2142</v>
      </c>
      <c r="C308" s="22">
        <v>47</v>
      </c>
      <c r="D308" s="23">
        <v>4.5130044383077501E-2</v>
      </c>
      <c r="E308" s="22">
        <v>42891102</v>
      </c>
      <c r="F308" s="22" t="s">
        <v>1123</v>
      </c>
      <c r="G308" s="22" t="s">
        <v>1326</v>
      </c>
      <c r="H308" s="22">
        <v>4342.1142102075901</v>
      </c>
      <c r="I308" s="24">
        <f>'EVM CPZ List'!$D308*'EVM CPZ List'!$C308</f>
        <v>2.1211120860046426</v>
      </c>
      <c r="J308" s="25">
        <f>INDEX('Pivot of Risk Data'!A:A,MATCH('EVM CPZ List'!$B308,'Pivot of Risk Data'!B:B,0),1)</f>
        <v>304</v>
      </c>
      <c r="K308" s="22">
        <f>0.000621371*'EVM CPZ List'!$H308</f>
        <v>2.6980638489109006</v>
      </c>
      <c r="L308" s="22">
        <f>L307+'EVM CPZ List'!$K308</f>
        <v>3761.9999877393079</v>
      </c>
      <c r="M308" s="22">
        <f>M307-'EVM CPZ List'!$I308</f>
        <v>1923.7928320871601</v>
      </c>
      <c r="N308" s="7" t="e">
        <f>INDEX('2021 Certified EVM Plan'!G:G,MATCH(B308,'2021 Certified EVM Plan'!E:E,0))</f>
        <v>#N/A</v>
      </c>
      <c r="O308" s="7" t="e">
        <f>INDEX('2021 Certified EVM Plan'!M:M,MATCH(B308,'2021 Certified EVM Plan'!E:E,0))</f>
        <v>#N/A</v>
      </c>
      <c r="P308" s="7">
        <f t="shared" si="4"/>
        <v>1</v>
      </c>
      <c r="Q308" s="26" t="e">
        <f>IF(INDEX('2021 Certified EVM Plan'!H:H,MATCH(B308,'2021 Certified EVM Plan'!E:E,0))=1,M308,#N/A)</f>
        <v>#N/A</v>
      </c>
      <c r="R308" s="26" t="e">
        <f>IF(INDEX('2021 Certified EVM Plan'!J:J,MATCH(B308,'2021 Certified EVM Plan'!E:E,0))=1,M308,#N/A)</f>
        <v>#N/A</v>
      </c>
      <c r="S308" s="26" t="e">
        <f>IF(INDEX('2021 Certified EVM Plan'!K:K,MATCH(B308,'2021 Certified EVM Plan'!E:E,0))=1,M308,#N/A)</f>
        <v>#N/A</v>
      </c>
    </row>
    <row r="309" spans="1:19" x14ac:dyDescent="0.25">
      <c r="A309" s="22" t="s">
        <v>539</v>
      </c>
      <c r="B309" s="22">
        <v>8360</v>
      </c>
      <c r="C309" s="22">
        <v>24</v>
      </c>
      <c r="D309" s="23">
        <v>4.4737041105582201E-2</v>
      </c>
      <c r="E309" s="22">
        <v>103451101</v>
      </c>
      <c r="F309" s="22" t="s">
        <v>563</v>
      </c>
      <c r="G309" s="22" t="s">
        <v>564</v>
      </c>
      <c r="H309" s="22">
        <v>11919.325670522199</v>
      </c>
      <c r="I309" s="24">
        <f>'EVM CPZ List'!$D309*'EVM CPZ List'!$C309</f>
        <v>1.0736889865339729</v>
      </c>
      <c r="J309" s="25">
        <f>INDEX('Pivot of Risk Data'!A:A,MATCH('EVM CPZ List'!$B309,'Pivot of Risk Data'!B:B,0),1)</f>
        <v>305</v>
      </c>
      <c r="K309" s="22">
        <f>0.000621371*'EVM CPZ List'!$H309</f>
        <v>7.40632331121805</v>
      </c>
      <c r="L309" s="22">
        <f>L308+'EVM CPZ List'!$K309</f>
        <v>3769.4063110505258</v>
      </c>
      <c r="M309" s="22">
        <f>M308-'EVM CPZ List'!$I309</f>
        <v>1922.7191431006261</v>
      </c>
      <c r="N309" s="7" t="e">
        <f>INDEX('2021 Certified EVM Plan'!G:G,MATCH(B309,'2021 Certified EVM Plan'!E:E,0))</f>
        <v>#N/A</v>
      </c>
      <c r="O309" s="7" t="e">
        <f>INDEX('2021 Certified EVM Plan'!M:M,MATCH(B309,'2021 Certified EVM Plan'!E:E,0))</f>
        <v>#N/A</v>
      </c>
      <c r="P309" s="7">
        <f t="shared" si="4"/>
        <v>1</v>
      </c>
      <c r="Q309" s="26" t="e">
        <f>IF(INDEX('2021 Certified EVM Plan'!H:H,MATCH(B309,'2021 Certified EVM Plan'!E:E,0))=1,M309,#N/A)</f>
        <v>#N/A</v>
      </c>
      <c r="R309" s="26" t="e">
        <f>IF(INDEX('2021 Certified EVM Plan'!J:J,MATCH(B309,'2021 Certified EVM Plan'!E:E,0))=1,M309,#N/A)</f>
        <v>#N/A</v>
      </c>
      <c r="S309" s="26" t="e">
        <f>IF(INDEX('2021 Certified EVM Plan'!K:K,MATCH(B309,'2021 Certified EVM Plan'!E:E,0))=1,M309,#N/A)</f>
        <v>#N/A</v>
      </c>
    </row>
    <row r="310" spans="1:19" x14ac:dyDescent="0.25">
      <c r="A310" s="22" t="s">
        <v>2906</v>
      </c>
      <c r="B310" s="22">
        <v>4774</v>
      </c>
      <c r="C310" s="22">
        <v>2</v>
      </c>
      <c r="D310" s="23">
        <v>4.4408033000385497E-2</v>
      </c>
      <c r="E310" s="22">
        <v>43051101</v>
      </c>
      <c r="F310" s="22" t="s">
        <v>2917</v>
      </c>
      <c r="G310" s="22" t="s">
        <v>3293</v>
      </c>
      <c r="H310" s="22">
        <v>11082.973545809</v>
      </c>
      <c r="I310" s="24">
        <f>'EVM CPZ List'!$D310*'EVM CPZ List'!$C310</f>
        <v>8.8816066000770993E-2</v>
      </c>
      <c r="J310" s="25">
        <f>INDEX('Pivot of Risk Data'!A:A,MATCH('EVM CPZ List'!$B310,'Pivot of Risk Data'!B:B,0),1)</f>
        <v>306</v>
      </c>
      <c r="K310" s="22">
        <f>0.000621371*'EVM CPZ List'!$H310</f>
        <v>6.8866383551328845</v>
      </c>
      <c r="L310" s="22">
        <f>L309+'EVM CPZ List'!$K310</f>
        <v>3776.2929494056589</v>
      </c>
      <c r="M310" s="22">
        <f>M309-'EVM CPZ List'!$I310</f>
        <v>1922.6303270346252</v>
      </c>
      <c r="N310" s="7" t="e">
        <f>INDEX('2021 Certified EVM Plan'!G:G,MATCH(B310,'2021 Certified EVM Plan'!E:E,0))</f>
        <v>#N/A</v>
      </c>
      <c r="O310" s="7" t="e">
        <f>INDEX('2021 Certified EVM Plan'!M:M,MATCH(B310,'2021 Certified EVM Plan'!E:E,0))</f>
        <v>#N/A</v>
      </c>
      <c r="P310" s="7">
        <f t="shared" si="4"/>
        <v>1</v>
      </c>
      <c r="Q310" s="26" t="e">
        <f>IF(INDEX('2021 Certified EVM Plan'!H:H,MATCH(B310,'2021 Certified EVM Plan'!E:E,0))=1,M310,#N/A)</f>
        <v>#N/A</v>
      </c>
      <c r="R310" s="26" t="e">
        <f>IF(INDEX('2021 Certified EVM Plan'!J:J,MATCH(B310,'2021 Certified EVM Plan'!E:E,0))=1,M310,#N/A)</f>
        <v>#N/A</v>
      </c>
      <c r="S310" s="26" t="e">
        <f>IF(INDEX('2021 Certified EVM Plan'!K:K,MATCH(B310,'2021 Certified EVM Plan'!E:E,0))=1,M310,#N/A)</f>
        <v>#N/A</v>
      </c>
    </row>
    <row r="311" spans="1:19" x14ac:dyDescent="0.25">
      <c r="A311" s="22" t="s">
        <v>539</v>
      </c>
      <c r="B311" s="22">
        <v>5927</v>
      </c>
      <c r="C311" s="22">
        <v>111</v>
      </c>
      <c r="D311" s="23">
        <v>4.4119660133154902E-2</v>
      </c>
      <c r="E311" s="22">
        <v>102911107</v>
      </c>
      <c r="F311" s="22" t="s">
        <v>567</v>
      </c>
      <c r="G311" s="22" t="s">
        <v>715</v>
      </c>
      <c r="H311" s="22">
        <v>13224.765782665099</v>
      </c>
      <c r="I311" s="24">
        <f>'EVM CPZ List'!$D311*'EVM CPZ List'!$C311</f>
        <v>4.8972822747801938</v>
      </c>
      <c r="J311" s="25">
        <f>INDEX('Pivot of Risk Data'!A:A,MATCH('EVM CPZ List'!$B311,'Pivot of Risk Data'!B:B,0),1)</f>
        <v>307</v>
      </c>
      <c r="K311" s="22">
        <f>0.000621371*'EVM CPZ List'!$H311</f>
        <v>8.2174859391403956</v>
      </c>
      <c r="L311" s="22">
        <f>L310+'EVM CPZ List'!$K311</f>
        <v>3784.5104353447991</v>
      </c>
      <c r="M311" s="22">
        <f>M310-'EVM CPZ List'!$I311</f>
        <v>1917.7330447598451</v>
      </c>
      <c r="N311" s="7" t="e">
        <f>INDEX('2021 Certified EVM Plan'!G:G,MATCH(B311,'2021 Certified EVM Plan'!E:E,0))</f>
        <v>#N/A</v>
      </c>
      <c r="O311" s="7" t="e">
        <f>INDEX('2021 Certified EVM Plan'!M:M,MATCH(B311,'2021 Certified EVM Plan'!E:E,0))</f>
        <v>#N/A</v>
      </c>
      <c r="P311" s="7">
        <f t="shared" si="4"/>
        <v>1</v>
      </c>
      <c r="Q311" s="26" t="e">
        <f>IF(INDEX('2021 Certified EVM Plan'!H:H,MATCH(B311,'2021 Certified EVM Plan'!E:E,0))=1,M311,#N/A)</f>
        <v>#N/A</v>
      </c>
      <c r="R311" s="26" t="e">
        <f>IF(INDEX('2021 Certified EVM Plan'!J:J,MATCH(B311,'2021 Certified EVM Plan'!E:E,0))=1,M311,#N/A)</f>
        <v>#N/A</v>
      </c>
      <c r="S311" s="26" t="e">
        <f>IF(INDEX('2021 Certified EVM Plan'!K:K,MATCH(B311,'2021 Certified EVM Plan'!E:E,0))=1,M311,#N/A)</f>
        <v>#N/A</v>
      </c>
    </row>
    <row r="312" spans="1:19" x14ac:dyDescent="0.25">
      <c r="A312" s="22" t="s">
        <v>8</v>
      </c>
      <c r="B312" s="22">
        <v>1166</v>
      </c>
      <c r="C312" s="22">
        <v>277</v>
      </c>
      <c r="D312" s="23">
        <v>4.38642219496123E-2</v>
      </c>
      <c r="E312" s="22">
        <v>152561105</v>
      </c>
      <c r="F312" s="22" t="s">
        <v>160</v>
      </c>
      <c r="G312" s="22" t="s">
        <v>282</v>
      </c>
      <c r="H312" s="22">
        <v>32719.800783766001</v>
      </c>
      <c r="I312" s="24">
        <f>'EVM CPZ List'!$D312*'EVM CPZ List'!$C312</f>
        <v>12.150389480042607</v>
      </c>
      <c r="J312" s="25">
        <f>INDEX('Pivot of Risk Data'!A:A,MATCH('EVM CPZ List'!$B312,'Pivot of Risk Data'!B:B,0),1)</f>
        <v>308</v>
      </c>
      <c r="K312" s="22">
        <f>0.000621371*'EVM CPZ List'!$H312</f>
        <v>20.331135332809463</v>
      </c>
      <c r="L312" s="22">
        <f>L311+'EVM CPZ List'!$K312</f>
        <v>3804.8415706776086</v>
      </c>
      <c r="M312" s="22">
        <f>M311-'EVM CPZ List'!$I312</f>
        <v>1905.5826552798026</v>
      </c>
      <c r="N312" s="7" t="e">
        <f>INDEX('2021 Certified EVM Plan'!G:G,MATCH(B312,'2021 Certified EVM Plan'!E:E,0))</f>
        <v>#N/A</v>
      </c>
      <c r="O312" s="7" t="e">
        <f>INDEX('2021 Certified EVM Plan'!M:M,MATCH(B312,'2021 Certified EVM Plan'!E:E,0))</f>
        <v>#N/A</v>
      </c>
      <c r="P312" s="7">
        <f t="shared" si="4"/>
        <v>1</v>
      </c>
      <c r="Q312" s="26" t="e">
        <f>IF(INDEX('2021 Certified EVM Plan'!H:H,MATCH(B312,'2021 Certified EVM Plan'!E:E,0))=1,M312,#N/A)</f>
        <v>#N/A</v>
      </c>
      <c r="R312" s="26" t="e">
        <f>IF(INDEX('2021 Certified EVM Plan'!J:J,MATCH(B312,'2021 Certified EVM Plan'!E:E,0))=1,M312,#N/A)</f>
        <v>#N/A</v>
      </c>
      <c r="S312" s="26" t="e">
        <f>IF(INDEX('2021 Certified EVM Plan'!K:K,MATCH(B312,'2021 Certified EVM Plan'!E:E,0))=1,M312,#N/A)</f>
        <v>#N/A</v>
      </c>
    </row>
    <row r="313" spans="1:19" x14ac:dyDescent="0.25">
      <c r="A313" s="22" t="s">
        <v>1672</v>
      </c>
      <c r="B313" s="22">
        <v>7909</v>
      </c>
      <c r="C313" s="22">
        <v>52</v>
      </c>
      <c r="D313" s="23">
        <v>4.3848617016688601E-2</v>
      </c>
      <c r="E313" s="22">
        <v>163781705</v>
      </c>
      <c r="F313" s="22" t="s">
        <v>1727</v>
      </c>
      <c r="G313" s="22" t="s">
        <v>1783</v>
      </c>
      <c r="H313" s="22">
        <v>11339.115185457</v>
      </c>
      <c r="I313" s="24">
        <f>'EVM CPZ List'!$D313*'EVM CPZ List'!$C313</f>
        <v>2.2801280848678074</v>
      </c>
      <c r="J313" s="25">
        <f>INDEX('Pivot of Risk Data'!A:A,MATCH('EVM CPZ List'!$B313,'Pivot of Risk Data'!B:B,0),1)</f>
        <v>309</v>
      </c>
      <c r="K313" s="22">
        <f>0.000621371*'EVM CPZ List'!$H313</f>
        <v>7.0457973419026017</v>
      </c>
      <c r="L313" s="22">
        <f>L312+'EVM CPZ List'!$K313</f>
        <v>3811.8873680195111</v>
      </c>
      <c r="M313" s="22">
        <f>M312-'EVM CPZ List'!$I313</f>
        <v>1903.3025271949348</v>
      </c>
      <c r="N313" s="7" t="e">
        <f>INDEX('2021 Certified EVM Plan'!G:G,MATCH(B313,'2021 Certified EVM Plan'!E:E,0))</f>
        <v>#N/A</v>
      </c>
      <c r="O313" s="7" t="e">
        <f>INDEX('2021 Certified EVM Plan'!M:M,MATCH(B313,'2021 Certified EVM Plan'!E:E,0))</f>
        <v>#N/A</v>
      </c>
      <c r="P313" s="7">
        <f t="shared" si="4"/>
        <v>1</v>
      </c>
      <c r="Q313" s="26" t="e">
        <f>IF(INDEX('2021 Certified EVM Plan'!H:H,MATCH(B313,'2021 Certified EVM Plan'!E:E,0))=1,M313,#N/A)</f>
        <v>#N/A</v>
      </c>
      <c r="R313" s="26" t="e">
        <f>IF(INDEX('2021 Certified EVM Plan'!J:J,MATCH(B313,'2021 Certified EVM Plan'!E:E,0))=1,M313,#N/A)</f>
        <v>#N/A</v>
      </c>
      <c r="S313" s="26" t="e">
        <f>IF(INDEX('2021 Certified EVM Plan'!K:K,MATCH(B313,'2021 Certified EVM Plan'!E:E,0))=1,M313,#N/A)</f>
        <v>#N/A</v>
      </c>
    </row>
    <row r="314" spans="1:19" x14ac:dyDescent="0.25">
      <c r="A314" s="22" t="s">
        <v>8</v>
      </c>
      <c r="B314" s="22">
        <v>821</v>
      </c>
      <c r="C314" s="22">
        <v>618</v>
      </c>
      <c r="D314" s="23">
        <v>4.3797691534517701E-2</v>
      </c>
      <c r="E314" s="22">
        <v>152261107</v>
      </c>
      <c r="F314" s="22" t="s">
        <v>163</v>
      </c>
      <c r="G314" s="22" t="s">
        <v>164</v>
      </c>
      <c r="H314" s="22">
        <v>81888.834746418594</v>
      </c>
      <c r="I314" s="24">
        <f>'EVM CPZ List'!$D314*'EVM CPZ List'!$C314</f>
        <v>27.06697336833194</v>
      </c>
      <c r="J314" s="25">
        <f>INDEX('Pivot of Risk Data'!A:A,MATCH('EVM CPZ List'!$B314,'Pivot of Risk Data'!B:B,0),1)</f>
        <v>310</v>
      </c>
      <c r="K314" s="22">
        <f>0.000621371*'EVM CPZ List'!$H314</f>
        <v>50.883347135216866</v>
      </c>
      <c r="L314" s="22">
        <f>L313+'EVM CPZ List'!$K314</f>
        <v>3862.7707151547279</v>
      </c>
      <c r="M314" s="22">
        <f>M313-'EVM CPZ List'!$I314</f>
        <v>1876.2355538266029</v>
      </c>
      <c r="N314" s="7" t="e">
        <f>INDEX('2021 Certified EVM Plan'!G:G,MATCH(B314,'2021 Certified EVM Plan'!E:E,0))</f>
        <v>#N/A</v>
      </c>
      <c r="O314" s="7" t="e">
        <f>INDEX('2021 Certified EVM Plan'!M:M,MATCH(B314,'2021 Certified EVM Plan'!E:E,0))</f>
        <v>#N/A</v>
      </c>
      <c r="P314" s="7">
        <f t="shared" si="4"/>
        <v>1</v>
      </c>
      <c r="Q314" s="26" t="e">
        <f>IF(INDEX('2021 Certified EVM Plan'!H:H,MATCH(B314,'2021 Certified EVM Plan'!E:E,0))=1,M314,#N/A)</f>
        <v>#N/A</v>
      </c>
      <c r="R314" s="26" t="e">
        <f>IF(INDEX('2021 Certified EVM Plan'!J:J,MATCH(B314,'2021 Certified EVM Plan'!E:E,0))=1,M314,#N/A)</f>
        <v>#N/A</v>
      </c>
      <c r="S314" s="26" t="e">
        <f>IF(INDEX('2021 Certified EVM Plan'!K:K,MATCH(B314,'2021 Certified EVM Plan'!E:E,0))=1,M314,#N/A)</f>
        <v>#N/A</v>
      </c>
    </row>
    <row r="315" spans="1:19" x14ac:dyDescent="0.25">
      <c r="A315" s="22" t="s">
        <v>2195</v>
      </c>
      <c r="B315" s="22">
        <v>8727</v>
      </c>
      <c r="C315" s="22">
        <v>6</v>
      </c>
      <c r="D315" s="23">
        <v>4.3663706848880199E-2</v>
      </c>
      <c r="E315" s="22">
        <v>182661106</v>
      </c>
      <c r="F315" s="22" t="s">
        <v>2464</v>
      </c>
      <c r="G315" s="22" t="s">
        <v>2821</v>
      </c>
      <c r="H315" s="22">
        <v>3289.59978271501</v>
      </c>
      <c r="I315" s="24">
        <f>'EVM CPZ List'!$D315*'EVM CPZ List'!$C315</f>
        <v>0.26198224109328117</v>
      </c>
      <c r="J315" s="25">
        <f>INDEX('Pivot of Risk Data'!A:A,MATCH('EVM CPZ List'!$B315,'Pivot of Risk Data'!B:B,0),1)</f>
        <v>311</v>
      </c>
      <c r="K315" s="22">
        <f>0.000621371*'EVM CPZ List'!$H315</f>
        <v>2.0440619065854087</v>
      </c>
      <c r="L315" s="22">
        <f>L314+'EVM CPZ List'!$K315</f>
        <v>3864.8147770613132</v>
      </c>
      <c r="M315" s="22">
        <f>M314-'EVM CPZ List'!$I315</f>
        <v>1875.9735715855095</v>
      </c>
      <c r="N315" s="7" t="e">
        <f>INDEX('2021 Certified EVM Plan'!G:G,MATCH(B315,'2021 Certified EVM Plan'!E:E,0))</f>
        <v>#N/A</v>
      </c>
      <c r="O315" s="7" t="e">
        <f>INDEX('2021 Certified EVM Plan'!M:M,MATCH(B315,'2021 Certified EVM Plan'!E:E,0))</f>
        <v>#N/A</v>
      </c>
      <c r="P315" s="7">
        <f t="shared" si="4"/>
        <v>1</v>
      </c>
      <c r="Q315" s="26" t="e">
        <f>IF(INDEX('2021 Certified EVM Plan'!H:H,MATCH(B315,'2021 Certified EVM Plan'!E:E,0))=1,M315,#N/A)</f>
        <v>#N/A</v>
      </c>
      <c r="R315" s="26" t="e">
        <f>IF(INDEX('2021 Certified EVM Plan'!J:J,MATCH(B315,'2021 Certified EVM Plan'!E:E,0))=1,M315,#N/A)</f>
        <v>#N/A</v>
      </c>
      <c r="S315" s="26" t="e">
        <f>IF(INDEX('2021 Certified EVM Plan'!K:K,MATCH(B315,'2021 Certified EVM Plan'!E:E,0))=1,M315,#N/A)</f>
        <v>#N/A</v>
      </c>
    </row>
    <row r="316" spans="1:19" x14ac:dyDescent="0.25">
      <c r="A316" s="22" t="s">
        <v>8</v>
      </c>
      <c r="B316" s="22">
        <v>1489</v>
      </c>
      <c r="C316" s="22">
        <v>80</v>
      </c>
      <c r="D316" s="23">
        <v>4.3591558710701403E-2</v>
      </c>
      <c r="E316" s="22">
        <v>152261105</v>
      </c>
      <c r="F316" s="22" t="s">
        <v>211</v>
      </c>
      <c r="G316" s="22" t="s">
        <v>353</v>
      </c>
      <c r="H316" s="22">
        <v>10773.827441231901</v>
      </c>
      <c r="I316" s="24">
        <f>'EVM CPZ List'!$D316*'EVM CPZ List'!$C316</f>
        <v>3.4873246968561125</v>
      </c>
      <c r="J316" s="25">
        <f>INDEX('Pivot of Risk Data'!A:A,MATCH('EVM CPZ List'!$B316,'Pivot of Risk Data'!B:B,0),1)</f>
        <v>312</v>
      </c>
      <c r="K316" s="22">
        <f>0.000621371*'EVM CPZ List'!$H316</f>
        <v>6.6945439309857075</v>
      </c>
      <c r="L316" s="22">
        <f>L315+'EVM CPZ List'!$K316</f>
        <v>3871.5093209922989</v>
      </c>
      <c r="M316" s="22">
        <f>M315-'EVM CPZ List'!$I316</f>
        <v>1872.4862468886533</v>
      </c>
      <c r="N316" s="7" t="e">
        <f>INDEX('2021 Certified EVM Plan'!G:G,MATCH(B316,'2021 Certified EVM Plan'!E:E,0))</f>
        <v>#N/A</v>
      </c>
      <c r="O316" s="7" t="e">
        <f>INDEX('2021 Certified EVM Plan'!M:M,MATCH(B316,'2021 Certified EVM Plan'!E:E,0))</f>
        <v>#N/A</v>
      </c>
      <c r="P316" s="7">
        <f t="shared" si="4"/>
        <v>1</v>
      </c>
      <c r="Q316" s="26" t="e">
        <f>IF(INDEX('2021 Certified EVM Plan'!H:H,MATCH(B316,'2021 Certified EVM Plan'!E:E,0))=1,M316,#N/A)</f>
        <v>#N/A</v>
      </c>
      <c r="R316" s="26" t="e">
        <f>IF(INDEX('2021 Certified EVM Plan'!J:J,MATCH(B316,'2021 Certified EVM Plan'!E:E,0))=1,M316,#N/A)</f>
        <v>#N/A</v>
      </c>
      <c r="S316" s="26" t="e">
        <f>IF(INDEX('2021 Certified EVM Plan'!K:K,MATCH(B316,'2021 Certified EVM Plan'!E:E,0))=1,M316,#N/A)</f>
        <v>#N/A</v>
      </c>
    </row>
    <row r="317" spans="1:19" x14ac:dyDescent="0.25">
      <c r="A317" s="22" t="s">
        <v>964</v>
      </c>
      <c r="B317" s="22">
        <v>3665</v>
      </c>
      <c r="C317" s="22">
        <v>409</v>
      </c>
      <c r="D317" s="23">
        <v>4.3277455351577003E-2</v>
      </c>
      <c r="E317" s="22">
        <v>42661104</v>
      </c>
      <c r="F317" s="22" t="s">
        <v>976</v>
      </c>
      <c r="G317" s="22" t="s">
        <v>977</v>
      </c>
      <c r="H317" s="22">
        <v>49456.388043943698</v>
      </c>
      <c r="I317" s="24">
        <f>'EVM CPZ List'!$D317*'EVM CPZ List'!$C317</f>
        <v>17.700479238794994</v>
      </c>
      <c r="J317" s="25">
        <f>INDEX('Pivot of Risk Data'!A:A,MATCH('EVM CPZ List'!$B317,'Pivot of Risk Data'!B:B,0),1)</f>
        <v>313</v>
      </c>
      <c r="K317" s="22">
        <f>0.000621371*'EVM CPZ List'!$H317</f>
        <v>30.730765295253342</v>
      </c>
      <c r="L317" s="22">
        <f>L316+'EVM CPZ List'!$K317</f>
        <v>3902.240086287552</v>
      </c>
      <c r="M317" s="22">
        <f>M316-'EVM CPZ List'!$I317</f>
        <v>1854.7857676498584</v>
      </c>
      <c r="N317" s="7" t="e">
        <f>INDEX('2021 Certified EVM Plan'!G:G,MATCH(B317,'2021 Certified EVM Plan'!E:E,0))</f>
        <v>#N/A</v>
      </c>
      <c r="O317" s="7" t="e">
        <f>INDEX('2021 Certified EVM Plan'!M:M,MATCH(B317,'2021 Certified EVM Plan'!E:E,0))</f>
        <v>#N/A</v>
      </c>
      <c r="P317" s="7">
        <f t="shared" si="4"/>
        <v>1</v>
      </c>
      <c r="Q317" s="26" t="e">
        <f>IF(INDEX('2021 Certified EVM Plan'!H:H,MATCH(B317,'2021 Certified EVM Plan'!E:E,0))=1,M317,#N/A)</f>
        <v>#N/A</v>
      </c>
      <c r="R317" s="26" t="e">
        <f>IF(INDEX('2021 Certified EVM Plan'!J:J,MATCH(B317,'2021 Certified EVM Plan'!E:E,0))=1,M317,#N/A)</f>
        <v>#N/A</v>
      </c>
      <c r="S317" s="26" t="e">
        <f>IF(INDEX('2021 Certified EVM Plan'!K:K,MATCH(B317,'2021 Certified EVM Plan'!E:E,0))=1,M317,#N/A)</f>
        <v>#N/A</v>
      </c>
    </row>
    <row r="318" spans="1:19" x14ac:dyDescent="0.25">
      <c r="A318" s="22" t="s">
        <v>1672</v>
      </c>
      <c r="B318" s="22">
        <v>3912</v>
      </c>
      <c r="C318" s="22">
        <v>274</v>
      </c>
      <c r="D318" s="23">
        <v>4.3159205652655498E-2</v>
      </c>
      <c r="E318" s="22">
        <v>163541101</v>
      </c>
      <c r="F318" s="22" t="s">
        <v>454</v>
      </c>
      <c r="G318" s="22" t="s">
        <v>1886</v>
      </c>
      <c r="H318" s="22">
        <v>52737.326963674503</v>
      </c>
      <c r="I318" s="24">
        <f>'EVM CPZ List'!$D318*'EVM CPZ List'!$C318</f>
        <v>11.825622348827606</v>
      </c>
      <c r="J318" s="25">
        <f>INDEX('Pivot of Risk Data'!A:A,MATCH('EVM CPZ List'!$B318,'Pivot of Risk Data'!B:B,0),1)</f>
        <v>314</v>
      </c>
      <c r="K318" s="22">
        <f>0.000621371*'EVM CPZ List'!$H318</f>
        <v>32.769445592745392</v>
      </c>
      <c r="L318" s="22">
        <f>L317+'EVM CPZ List'!$K318</f>
        <v>3935.0095318802973</v>
      </c>
      <c r="M318" s="22">
        <f>M317-'EVM CPZ List'!$I318</f>
        <v>1842.9601453010307</v>
      </c>
      <c r="N318" s="7" t="e">
        <f>INDEX('2021 Certified EVM Plan'!G:G,MATCH(B318,'2021 Certified EVM Plan'!E:E,0))</f>
        <v>#N/A</v>
      </c>
      <c r="O318" s="7" t="e">
        <f>INDEX('2021 Certified EVM Plan'!M:M,MATCH(B318,'2021 Certified EVM Plan'!E:E,0))</f>
        <v>#N/A</v>
      </c>
      <c r="P318" s="7">
        <f t="shared" si="4"/>
        <v>1</v>
      </c>
      <c r="Q318" s="26" t="e">
        <f>IF(INDEX('2021 Certified EVM Plan'!H:H,MATCH(B318,'2021 Certified EVM Plan'!E:E,0))=1,M318,#N/A)</f>
        <v>#N/A</v>
      </c>
      <c r="R318" s="26" t="e">
        <f>IF(INDEX('2021 Certified EVM Plan'!J:J,MATCH(B318,'2021 Certified EVM Plan'!E:E,0))=1,M318,#N/A)</f>
        <v>#N/A</v>
      </c>
      <c r="S318" s="26" t="e">
        <f>IF(INDEX('2021 Certified EVM Plan'!K:K,MATCH(B318,'2021 Certified EVM Plan'!E:E,0))=1,M318,#N/A)</f>
        <v>#N/A</v>
      </c>
    </row>
    <row r="319" spans="1:19" x14ac:dyDescent="0.25">
      <c r="A319" s="22" t="s">
        <v>539</v>
      </c>
      <c r="B319" s="22">
        <v>422</v>
      </c>
      <c r="C319" s="22">
        <v>281</v>
      </c>
      <c r="D319" s="23">
        <v>4.3122239820305101E-2</v>
      </c>
      <c r="E319" s="22">
        <v>102931102</v>
      </c>
      <c r="F319" s="22" t="s">
        <v>650</v>
      </c>
      <c r="G319" s="22" t="s">
        <v>723</v>
      </c>
      <c r="H319" s="22">
        <v>45006.6873100882</v>
      </c>
      <c r="I319" s="24">
        <f>'EVM CPZ List'!$D319*'EVM CPZ List'!$C319</f>
        <v>12.117349389505733</v>
      </c>
      <c r="J319" s="25">
        <f>INDEX('Pivot of Risk Data'!A:A,MATCH('EVM CPZ List'!$B319,'Pivot of Risk Data'!B:B,0),1)</f>
        <v>315</v>
      </c>
      <c r="K319" s="22">
        <f>0.000621371*'EVM CPZ List'!$H319</f>
        <v>27.965850300556816</v>
      </c>
      <c r="L319" s="22">
        <f>L318+'EVM CPZ List'!$K319</f>
        <v>3962.975382180854</v>
      </c>
      <c r="M319" s="22">
        <f>M318-'EVM CPZ List'!$I319</f>
        <v>1830.8427959115249</v>
      </c>
      <c r="N319" s="7" t="e">
        <f>INDEX('2021 Certified EVM Plan'!G:G,MATCH(B319,'2021 Certified EVM Plan'!E:E,0))</f>
        <v>#N/A</v>
      </c>
      <c r="O319" s="7" t="e">
        <f>INDEX('2021 Certified EVM Plan'!M:M,MATCH(B319,'2021 Certified EVM Plan'!E:E,0))</f>
        <v>#N/A</v>
      </c>
      <c r="P319" s="7">
        <f t="shared" si="4"/>
        <v>1</v>
      </c>
      <c r="Q319" s="26" t="e">
        <f>IF(INDEX('2021 Certified EVM Plan'!H:H,MATCH(B319,'2021 Certified EVM Plan'!E:E,0))=1,M319,#N/A)</f>
        <v>#N/A</v>
      </c>
      <c r="R319" s="26" t="e">
        <f>IF(INDEX('2021 Certified EVM Plan'!J:J,MATCH(B319,'2021 Certified EVM Plan'!E:E,0))=1,M319,#N/A)</f>
        <v>#N/A</v>
      </c>
      <c r="S319" s="26" t="e">
        <f>IF(INDEX('2021 Certified EVM Plan'!K:K,MATCH(B319,'2021 Certified EVM Plan'!E:E,0))=1,M319,#N/A)</f>
        <v>#N/A</v>
      </c>
    </row>
    <row r="320" spans="1:19" x14ac:dyDescent="0.25">
      <c r="A320" s="22" t="s">
        <v>539</v>
      </c>
      <c r="B320" s="22">
        <v>7588</v>
      </c>
      <c r="C320" s="22">
        <v>18</v>
      </c>
      <c r="D320" s="23">
        <v>4.3050392590081199E-2</v>
      </c>
      <c r="E320" s="22">
        <v>103551101</v>
      </c>
      <c r="F320" s="22" t="s">
        <v>869</v>
      </c>
      <c r="G320" s="22" t="s">
        <v>921</v>
      </c>
      <c r="H320" s="22">
        <v>4719.7178432608798</v>
      </c>
      <c r="I320" s="24">
        <f>'EVM CPZ List'!$D320*'EVM CPZ List'!$C320</f>
        <v>0.77490706662146158</v>
      </c>
      <c r="J320" s="25">
        <f>INDEX('Pivot of Risk Data'!A:A,MATCH('EVM CPZ List'!$B320,'Pivot of Risk Data'!B:B,0),1)</f>
        <v>316</v>
      </c>
      <c r="K320" s="22">
        <f>0.000621371*'EVM CPZ List'!$H320</f>
        <v>2.9326957959848561</v>
      </c>
      <c r="L320" s="22">
        <f>L319+'EVM CPZ List'!$K320</f>
        <v>3965.9080779768387</v>
      </c>
      <c r="M320" s="22">
        <f>M319-'EVM CPZ List'!$I320</f>
        <v>1830.0678888449036</v>
      </c>
      <c r="N320" s="7" t="e">
        <f>INDEX('2021 Certified EVM Plan'!G:G,MATCH(B320,'2021 Certified EVM Plan'!E:E,0))</f>
        <v>#N/A</v>
      </c>
      <c r="O320" s="7" t="e">
        <f>INDEX('2021 Certified EVM Plan'!M:M,MATCH(B320,'2021 Certified EVM Plan'!E:E,0))</f>
        <v>#N/A</v>
      </c>
      <c r="P320" s="7">
        <f t="shared" si="4"/>
        <v>1</v>
      </c>
      <c r="Q320" s="26" t="e">
        <f>IF(INDEX('2021 Certified EVM Plan'!H:H,MATCH(B320,'2021 Certified EVM Plan'!E:E,0))=1,M320,#N/A)</f>
        <v>#N/A</v>
      </c>
      <c r="R320" s="26" t="e">
        <f>IF(INDEX('2021 Certified EVM Plan'!J:J,MATCH(B320,'2021 Certified EVM Plan'!E:E,0))=1,M320,#N/A)</f>
        <v>#N/A</v>
      </c>
      <c r="S320" s="26" t="e">
        <f>IF(INDEX('2021 Certified EVM Plan'!K:K,MATCH(B320,'2021 Certified EVM Plan'!E:E,0))=1,M320,#N/A)</f>
        <v>#N/A</v>
      </c>
    </row>
    <row r="321" spans="1:19" x14ac:dyDescent="0.25">
      <c r="A321" s="22" t="s">
        <v>539</v>
      </c>
      <c r="B321" s="22">
        <v>4578</v>
      </c>
      <c r="C321" s="22">
        <v>98</v>
      </c>
      <c r="D321" s="23">
        <v>4.2859332252425802E-2</v>
      </c>
      <c r="E321" s="22">
        <v>103401102</v>
      </c>
      <c r="F321" s="22" t="s">
        <v>596</v>
      </c>
      <c r="G321" s="22" t="s">
        <v>716</v>
      </c>
      <c r="H321" s="22">
        <v>10897.779734817899</v>
      </c>
      <c r="I321" s="24">
        <f>'EVM CPZ List'!$D321*'EVM CPZ List'!$C321</f>
        <v>4.200214560737729</v>
      </c>
      <c r="J321" s="25">
        <f>INDEX('Pivot of Risk Data'!A:A,MATCH('EVM CPZ List'!$B321,'Pivot of Risk Data'!B:B,0),1)</f>
        <v>317</v>
      </c>
      <c r="K321" s="22">
        <f>0.000621371*'EVM CPZ List'!$H321</f>
        <v>6.771564291603533</v>
      </c>
      <c r="L321" s="22">
        <f>L320+'EVM CPZ List'!$K321</f>
        <v>3972.6796422684424</v>
      </c>
      <c r="M321" s="22">
        <f>M320-'EVM CPZ List'!$I321</f>
        <v>1825.8676742841658</v>
      </c>
      <c r="N321" s="7" t="e">
        <f>INDEX('2021 Certified EVM Plan'!G:G,MATCH(B321,'2021 Certified EVM Plan'!E:E,0))</f>
        <v>#N/A</v>
      </c>
      <c r="O321" s="7" t="e">
        <f>INDEX('2021 Certified EVM Plan'!M:M,MATCH(B321,'2021 Certified EVM Plan'!E:E,0))</f>
        <v>#N/A</v>
      </c>
      <c r="P321" s="7">
        <f t="shared" si="4"/>
        <v>1</v>
      </c>
      <c r="Q321" s="26" t="e">
        <f>IF(INDEX('2021 Certified EVM Plan'!H:H,MATCH(B321,'2021 Certified EVM Plan'!E:E,0))=1,M321,#N/A)</f>
        <v>#N/A</v>
      </c>
      <c r="R321" s="26" t="e">
        <f>IF(INDEX('2021 Certified EVM Plan'!J:J,MATCH(B321,'2021 Certified EVM Plan'!E:E,0))=1,M321,#N/A)</f>
        <v>#N/A</v>
      </c>
      <c r="S321" s="26" t="e">
        <f>IF(INDEX('2021 Certified EVM Plan'!K:K,MATCH(B321,'2021 Certified EVM Plan'!E:E,0))=1,M321,#N/A)</f>
        <v>#N/A</v>
      </c>
    </row>
    <row r="322" spans="1:19" x14ac:dyDescent="0.25">
      <c r="A322" s="22" t="s">
        <v>964</v>
      </c>
      <c r="B322" s="22">
        <v>5406</v>
      </c>
      <c r="C322" s="22">
        <v>46</v>
      </c>
      <c r="D322" s="23">
        <v>4.2741086373496197E-2</v>
      </c>
      <c r="E322" s="22">
        <v>43361102</v>
      </c>
      <c r="F322" s="22" t="s">
        <v>1395</v>
      </c>
      <c r="G322" s="22" t="s">
        <v>1396</v>
      </c>
      <c r="H322" s="22">
        <v>9091.4024016698495</v>
      </c>
      <c r="I322" s="24">
        <f>'EVM CPZ List'!$D322*'EVM CPZ List'!$C322</f>
        <v>1.966089973180825</v>
      </c>
      <c r="J322" s="25">
        <f>INDEX('Pivot of Risk Data'!A:A,MATCH('EVM CPZ List'!$B322,'Pivot of Risk Data'!B:B,0),1)</f>
        <v>318</v>
      </c>
      <c r="K322" s="22">
        <f>0.000621371*'EVM CPZ List'!$H322</f>
        <v>5.649133801727996</v>
      </c>
      <c r="L322" s="22">
        <f>L321+'EVM CPZ List'!$K322</f>
        <v>3978.3287760701705</v>
      </c>
      <c r="M322" s="22">
        <f>M321-'EVM CPZ List'!$I322</f>
        <v>1823.9015843109851</v>
      </c>
      <c r="N322" s="7" t="e">
        <f>INDEX('2021 Certified EVM Plan'!G:G,MATCH(B322,'2021 Certified EVM Plan'!E:E,0))</f>
        <v>#N/A</v>
      </c>
      <c r="O322" s="7" t="e">
        <f>INDEX('2021 Certified EVM Plan'!M:M,MATCH(B322,'2021 Certified EVM Plan'!E:E,0))</f>
        <v>#N/A</v>
      </c>
      <c r="P322" s="7">
        <f t="shared" ref="P322:P385" si="5">COUNTIF(B:B,B322)</f>
        <v>1</v>
      </c>
      <c r="Q322" s="26" t="e">
        <f>IF(INDEX('2021 Certified EVM Plan'!H:H,MATCH(B322,'2021 Certified EVM Plan'!E:E,0))=1,M322,#N/A)</f>
        <v>#N/A</v>
      </c>
      <c r="R322" s="26" t="e">
        <f>IF(INDEX('2021 Certified EVM Plan'!J:J,MATCH(B322,'2021 Certified EVM Plan'!E:E,0))=1,M322,#N/A)</f>
        <v>#N/A</v>
      </c>
      <c r="S322" s="26" t="e">
        <f>IF(INDEX('2021 Certified EVM Plan'!K:K,MATCH(B322,'2021 Certified EVM Plan'!E:E,0))=1,M322,#N/A)</f>
        <v>#N/A</v>
      </c>
    </row>
    <row r="323" spans="1:19" x14ac:dyDescent="0.25">
      <c r="A323" s="22" t="s">
        <v>8</v>
      </c>
      <c r="B323" s="22">
        <v>7124</v>
      </c>
      <c r="C323" s="22">
        <v>5</v>
      </c>
      <c r="D323" s="23">
        <v>4.2506976697228097E-2</v>
      </c>
      <c r="E323" s="22">
        <v>63681105</v>
      </c>
      <c r="F323" s="22" t="s">
        <v>99</v>
      </c>
      <c r="G323" s="22" t="s">
        <v>100</v>
      </c>
      <c r="H323" s="22">
        <v>1876.8401803704501</v>
      </c>
      <c r="I323" s="24">
        <f>'EVM CPZ List'!$D323*'EVM CPZ List'!$C323</f>
        <v>0.21253488348614047</v>
      </c>
      <c r="J323" s="25">
        <f>INDEX('Pivot of Risk Data'!A:A,MATCH('EVM CPZ List'!$B323,'Pivot of Risk Data'!B:B,0),1)</f>
        <v>319</v>
      </c>
      <c r="K323" s="22">
        <f>0.000621371*'EVM CPZ List'!$H323</f>
        <v>1.166214059716967</v>
      </c>
      <c r="L323" s="22">
        <f>L322+'EVM CPZ List'!$K323</f>
        <v>3979.4949901298874</v>
      </c>
      <c r="M323" s="22">
        <f>M322-'EVM CPZ List'!$I323</f>
        <v>1823.689049427499</v>
      </c>
      <c r="N323" s="7" t="e">
        <f>INDEX('2021 Certified EVM Plan'!G:G,MATCH(B323,'2021 Certified EVM Plan'!E:E,0))</f>
        <v>#N/A</v>
      </c>
      <c r="O323" s="7" t="e">
        <f>INDEX('2021 Certified EVM Plan'!M:M,MATCH(B323,'2021 Certified EVM Plan'!E:E,0))</f>
        <v>#N/A</v>
      </c>
      <c r="P323" s="7">
        <f t="shared" si="5"/>
        <v>1</v>
      </c>
      <c r="Q323" s="26" t="e">
        <f>IF(INDEX('2021 Certified EVM Plan'!H:H,MATCH(B323,'2021 Certified EVM Plan'!E:E,0))=1,M323,#N/A)</f>
        <v>#N/A</v>
      </c>
      <c r="R323" s="26" t="e">
        <f>IF(INDEX('2021 Certified EVM Plan'!J:J,MATCH(B323,'2021 Certified EVM Plan'!E:E,0))=1,M323,#N/A)</f>
        <v>#N/A</v>
      </c>
      <c r="S323" s="26" t="e">
        <f>IF(INDEX('2021 Certified EVM Plan'!K:K,MATCH(B323,'2021 Certified EVM Plan'!E:E,0))=1,M323,#N/A)</f>
        <v>#N/A</v>
      </c>
    </row>
    <row r="324" spans="1:19" x14ac:dyDescent="0.25">
      <c r="A324" s="22" t="s">
        <v>1672</v>
      </c>
      <c r="B324" s="22">
        <v>129</v>
      </c>
      <c r="C324" s="22">
        <v>389</v>
      </c>
      <c r="D324" s="23">
        <v>4.2411670358738197E-2</v>
      </c>
      <c r="E324" s="22">
        <v>252521103</v>
      </c>
      <c r="F324" s="22" t="s">
        <v>1848</v>
      </c>
      <c r="G324" s="22" t="s">
        <v>2008</v>
      </c>
      <c r="H324" s="22">
        <v>109277.399469182</v>
      </c>
      <c r="I324" s="24">
        <f>'EVM CPZ List'!$D324*'EVM CPZ List'!$C324</f>
        <v>16.498139769549159</v>
      </c>
      <c r="J324" s="25">
        <f>INDEX('Pivot of Risk Data'!A:A,MATCH('EVM CPZ List'!$B324,'Pivot of Risk Data'!B:B,0),1)</f>
        <v>320</v>
      </c>
      <c r="K324" s="22">
        <f>0.000621371*'EVM CPZ List'!$H324</f>
        <v>67.901806985565088</v>
      </c>
      <c r="L324" s="22">
        <f>L323+'EVM CPZ List'!$K324</f>
        <v>4047.3967971154525</v>
      </c>
      <c r="M324" s="22">
        <f>M323-'EVM CPZ List'!$I324</f>
        <v>1807.1909096579498</v>
      </c>
      <c r="N324" s="7" t="e">
        <f>INDEX('2021 Certified EVM Plan'!G:G,MATCH(B324,'2021 Certified EVM Plan'!E:E,0))</f>
        <v>#N/A</v>
      </c>
      <c r="O324" s="7" t="e">
        <f>INDEX('2021 Certified EVM Plan'!M:M,MATCH(B324,'2021 Certified EVM Plan'!E:E,0))</f>
        <v>#N/A</v>
      </c>
      <c r="P324" s="7">
        <f t="shared" si="5"/>
        <v>1</v>
      </c>
      <c r="Q324" s="26" t="e">
        <f>IF(INDEX('2021 Certified EVM Plan'!H:H,MATCH(B324,'2021 Certified EVM Plan'!E:E,0))=1,M324,#N/A)</f>
        <v>#N/A</v>
      </c>
      <c r="R324" s="26" t="e">
        <f>IF(INDEX('2021 Certified EVM Plan'!J:J,MATCH(B324,'2021 Certified EVM Plan'!E:E,0))=1,M324,#N/A)</f>
        <v>#N/A</v>
      </c>
      <c r="S324" s="26" t="e">
        <f>IF(INDEX('2021 Certified EVM Plan'!K:K,MATCH(B324,'2021 Certified EVM Plan'!E:E,0))=1,M324,#N/A)</f>
        <v>#N/A</v>
      </c>
    </row>
    <row r="325" spans="1:19" x14ac:dyDescent="0.25">
      <c r="A325" s="22" t="s">
        <v>1672</v>
      </c>
      <c r="B325" s="22">
        <v>4241</v>
      </c>
      <c r="C325" s="22">
        <v>149</v>
      </c>
      <c r="D325" s="23">
        <v>4.29177768172311E-2</v>
      </c>
      <c r="E325" s="22">
        <v>162991102</v>
      </c>
      <c r="F325" s="22" t="s">
        <v>1750</v>
      </c>
      <c r="G325" s="22" t="s">
        <v>1775</v>
      </c>
      <c r="H325" s="22">
        <v>26276.8596909917</v>
      </c>
      <c r="I325" s="24">
        <f>'EVM CPZ List'!$D325*'EVM CPZ List'!$C325</f>
        <v>6.3947487457674335</v>
      </c>
      <c r="J325" s="25">
        <f>INDEX('Pivot of Risk Data'!A:A,MATCH('EVM CPZ List'!$B325,'Pivot of Risk Data'!B:B,0),1)</f>
        <v>321</v>
      </c>
      <c r="K325" s="22">
        <f>0.000621371*'EVM CPZ List'!$H325</f>
        <v>16.327678583051203</v>
      </c>
      <c r="L325" s="22">
        <f>L324+'EVM CPZ List'!$K325</f>
        <v>4063.7244756985037</v>
      </c>
      <c r="M325" s="22">
        <f>M324-'EVM CPZ List'!$I325</f>
        <v>1800.7961609121824</v>
      </c>
      <c r="N325" s="7" t="e">
        <f>INDEX('2021 Certified EVM Plan'!G:G,MATCH(B325,'2021 Certified EVM Plan'!E:E,0))</f>
        <v>#N/A</v>
      </c>
      <c r="O325" s="7" t="e">
        <f>INDEX('2021 Certified EVM Plan'!M:M,MATCH(B325,'2021 Certified EVM Plan'!E:E,0))</f>
        <v>#N/A</v>
      </c>
      <c r="P325" s="7">
        <f t="shared" si="5"/>
        <v>2</v>
      </c>
      <c r="Q325" s="26" t="e">
        <f>IF(INDEX('2021 Certified EVM Plan'!H:H,MATCH(B325,'2021 Certified EVM Plan'!E:E,0))=1,M325,#N/A)</f>
        <v>#N/A</v>
      </c>
      <c r="R325" s="26" t="e">
        <f>IF(INDEX('2021 Certified EVM Plan'!J:J,MATCH(B325,'2021 Certified EVM Plan'!E:E,0))=1,M325,#N/A)</f>
        <v>#N/A</v>
      </c>
      <c r="S325" s="26" t="e">
        <f>IF(INDEX('2021 Certified EVM Plan'!K:K,MATCH(B325,'2021 Certified EVM Plan'!E:E,0))=1,M325,#N/A)</f>
        <v>#N/A</v>
      </c>
    </row>
    <row r="326" spans="1:19" x14ac:dyDescent="0.25">
      <c r="A326" s="22" t="s">
        <v>2195</v>
      </c>
      <c r="B326" s="22">
        <v>4241</v>
      </c>
      <c r="C326" s="22">
        <v>2</v>
      </c>
      <c r="D326" s="27">
        <v>3.753653425028E-6</v>
      </c>
      <c r="E326" s="22">
        <v>162991102</v>
      </c>
      <c r="F326" s="22" t="s">
        <v>1750</v>
      </c>
      <c r="G326" s="22" t="s">
        <v>1775</v>
      </c>
      <c r="H326" s="22">
        <v>26276.8596909917</v>
      </c>
      <c r="I326" s="24">
        <f>'EVM CPZ List'!$D326*'EVM CPZ List'!$C326</f>
        <v>7.5073068500560001E-6</v>
      </c>
      <c r="J326" s="25">
        <f>INDEX('Pivot of Risk Data'!A:A,MATCH('EVM CPZ List'!$B326,'Pivot of Risk Data'!B:B,0),1)</f>
        <v>321</v>
      </c>
      <c r="K326" s="22">
        <f>0.000621371*'EVM CPZ List'!$H326</f>
        <v>16.327678583051203</v>
      </c>
      <c r="L326" s="22">
        <f>L325+'EVM CPZ List'!$K326</f>
        <v>4080.052154281555</v>
      </c>
      <c r="M326" s="22">
        <f>M325-'EVM CPZ List'!$I326</f>
        <v>1800.7961534048754</v>
      </c>
      <c r="N326" s="7" t="e">
        <f>INDEX('2021 Certified EVM Plan'!G:G,MATCH(B326,'2021 Certified EVM Plan'!E:E,0))</f>
        <v>#N/A</v>
      </c>
      <c r="O326" s="7" t="e">
        <f>INDEX('2021 Certified EVM Plan'!M:M,MATCH(B326,'2021 Certified EVM Plan'!E:E,0))</f>
        <v>#N/A</v>
      </c>
      <c r="P326" s="7">
        <f t="shared" si="5"/>
        <v>2</v>
      </c>
      <c r="Q326" s="26" t="e">
        <f>IF(INDEX('2021 Certified EVM Plan'!H:H,MATCH(B326,'2021 Certified EVM Plan'!E:E,0))=1,M326,#N/A)</f>
        <v>#N/A</v>
      </c>
      <c r="R326" s="26" t="e">
        <f>IF(INDEX('2021 Certified EVM Plan'!J:J,MATCH(B326,'2021 Certified EVM Plan'!E:E,0))=1,M326,#N/A)</f>
        <v>#N/A</v>
      </c>
      <c r="S326" s="26" t="e">
        <f>IF(INDEX('2021 Certified EVM Plan'!K:K,MATCH(B326,'2021 Certified EVM Plan'!E:E,0))=1,M326,#N/A)</f>
        <v>#N/A</v>
      </c>
    </row>
    <row r="327" spans="1:19" x14ac:dyDescent="0.25">
      <c r="A327" s="22" t="s">
        <v>964</v>
      </c>
      <c r="B327" s="22">
        <v>6566</v>
      </c>
      <c r="C327" s="22">
        <v>77</v>
      </c>
      <c r="D327" s="23">
        <v>4.2327027868394297E-2</v>
      </c>
      <c r="E327" s="22">
        <v>192221101</v>
      </c>
      <c r="F327" s="22" t="s">
        <v>989</v>
      </c>
      <c r="G327" s="22" t="s">
        <v>1051</v>
      </c>
      <c r="H327" s="22">
        <v>9321.3725974033096</v>
      </c>
      <c r="I327" s="24">
        <f>'EVM CPZ List'!$D327*'EVM CPZ List'!$C327</f>
        <v>3.2591811458663611</v>
      </c>
      <c r="J327" s="25">
        <f>INDEX('Pivot of Risk Data'!A:A,MATCH('EVM CPZ List'!$B327,'Pivot of Risk Data'!B:B,0),1)</f>
        <v>322</v>
      </c>
      <c r="K327" s="22">
        <f>0.000621371*'EVM CPZ List'!$H327</f>
        <v>5.7920306122210921</v>
      </c>
      <c r="L327" s="22">
        <f>L326+'EVM CPZ List'!$K327</f>
        <v>4085.8441848937759</v>
      </c>
      <c r="M327" s="22">
        <f>M326-'EVM CPZ List'!$I327</f>
        <v>1797.5369722590092</v>
      </c>
      <c r="N327" s="7" t="e">
        <f>INDEX('2021 Certified EVM Plan'!G:G,MATCH(B327,'2021 Certified EVM Plan'!E:E,0))</f>
        <v>#N/A</v>
      </c>
      <c r="O327" s="7" t="e">
        <f>INDEX('2021 Certified EVM Plan'!M:M,MATCH(B327,'2021 Certified EVM Plan'!E:E,0))</f>
        <v>#N/A</v>
      </c>
      <c r="P327" s="7">
        <f t="shared" si="5"/>
        <v>1</v>
      </c>
      <c r="Q327" s="26" t="e">
        <f>IF(INDEX('2021 Certified EVM Plan'!H:H,MATCH(B327,'2021 Certified EVM Plan'!E:E,0))=1,M327,#N/A)</f>
        <v>#N/A</v>
      </c>
      <c r="R327" s="26" t="e">
        <f>IF(INDEX('2021 Certified EVM Plan'!J:J,MATCH(B327,'2021 Certified EVM Plan'!E:E,0))=1,M327,#N/A)</f>
        <v>#N/A</v>
      </c>
      <c r="S327" s="26" t="e">
        <f>IF(INDEX('2021 Certified EVM Plan'!K:K,MATCH(B327,'2021 Certified EVM Plan'!E:E,0))=1,M327,#N/A)</f>
        <v>#N/A</v>
      </c>
    </row>
    <row r="328" spans="1:19" x14ac:dyDescent="0.25">
      <c r="A328" s="22" t="s">
        <v>539</v>
      </c>
      <c r="B328" s="22">
        <v>2867</v>
      </c>
      <c r="C328" s="22">
        <v>26</v>
      </c>
      <c r="D328" s="23">
        <v>4.2274007615234102E-2</v>
      </c>
      <c r="E328" s="22">
        <v>103441103</v>
      </c>
      <c r="F328" s="22" t="s">
        <v>662</v>
      </c>
      <c r="G328" s="22" t="s">
        <v>663</v>
      </c>
      <c r="H328" s="22">
        <v>2871.3929739376799</v>
      </c>
      <c r="I328" s="24">
        <f>'EVM CPZ List'!$D328*'EVM CPZ List'!$C328</f>
        <v>1.0991241979960866</v>
      </c>
      <c r="J328" s="25">
        <f>INDEX('Pivot of Risk Data'!A:A,MATCH('EVM CPZ List'!$B328,'Pivot of Risk Data'!B:B,0),1)</f>
        <v>323</v>
      </c>
      <c r="K328" s="22">
        <f>0.000621371*'EVM CPZ List'!$H328</f>
        <v>1.7842003236086301</v>
      </c>
      <c r="L328" s="22">
        <f>L327+'EVM CPZ List'!$K328</f>
        <v>4087.6283852173847</v>
      </c>
      <c r="M328" s="22">
        <f>M327-'EVM CPZ List'!$I328</f>
        <v>1796.437848061013</v>
      </c>
      <c r="N328" s="7" t="e">
        <f>INDEX('2021 Certified EVM Plan'!G:G,MATCH(B328,'2021 Certified EVM Plan'!E:E,0))</f>
        <v>#N/A</v>
      </c>
      <c r="O328" s="7" t="e">
        <f>INDEX('2021 Certified EVM Plan'!M:M,MATCH(B328,'2021 Certified EVM Plan'!E:E,0))</f>
        <v>#N/A</v>
      </c>
      <c r="P328" s="7">
        <f t="shared" si="5"/>
        <v>1</v>
      </c>
      <c r="Q328" s="26" t="e">
        <f>IF(INDEX('2021 Certified EVM Plan'!H:H,MATCH(B328,'2021 Certified EVM Plan'!E:E,0))=1,M328,#N/A)</f>
        <v>#N/A</v>
      </c>
      <c r="R328" s="26" t="e">
        <f>IF(INDEX('2021 Certified EVM Plan'!J:J,MATCH(B328,'2021 Certified EVM Plan'!E:E,0))=1,M328,#N/A)</f>
        <v>#N/A</v>
      </c>
      <c r="S328" s="26" t="e">
        <f>IF(INDEX('2021 Certified EVM Plan'!K:K,MATCH(B328,'2021 Certified EVM Plan'!E:E,0))=1,M328,#N/A)</f>
        <v>#N/A</v>
      </c>
    </row>
    <row r="329" spans="1:19" x14ac:dyDescent="0.25">
      <c r="A329" s="22" t="s">
        <v>539</v>
      </c>
      <c r="B329" s="22">
        <v>4913</v>
      </c>
      <c r="C329" s="22">
        <v>22</v>
      </c>
      <c r="D329" s="23">
        <v>4.2242344997846501E-2</v>
      </c>
      <c r="E329" s="22">
        <v>103541104</v>
      </c>
      <c r="F329" s="22" t="s">
        <v>732</v>
      </c>
      <c r="G329" s="22" t="s">
        <v>895</v>
      </c>
      <c r="H329" s="22">
        <v>15161.6379549336</v>
      </c>
      <c r="I329" s="24">
        <f>'EVM CPZ List'!$D329*'EVM CPZ List'!$C329</f>
        <v>0.92933158995262299</v>
      </c>
      <c r="J329" s="25">
        <f>INDEX('Pivot of Risk Data'!A:A,MATCH('EVM CPZ List'!$B329,'Pivot of Risk Data'!B:B,0),1)</f>
        <v>324</v>
      </c>
      <c r="K329" s="22">
        <f>0.000621371*'EVM CPZ List'!$H329</f>
        <v>9.4210021376950461</v>
      </c>
      <c r="L329" s="22">
        <f>L328+'EVM CPZ List'!$K329</f>
        <v>4097.0493873550795</v>
      </c>
      <c r="M329" s="22">
        <f>M328-'EVM CPZ List'!$I329</f>
        <v>1795.5085164710604</v>
      </c>
      <c r="N329" s="7" t="e">
        <f>INDEX('2021 Certified EVM Plan'!G:G,MATCH(B329,'2021 Certified EVM Plan'!E:E,0))</f>
        <v>#N/A</v>
      </c>
      <c r="O329" s="7" t="e">
        <f>INDEX('2021 Certified EVM Plan'!M:M,MATCH(B329,'2021 Certified EVM Plan'!E:E,0))</f>
        <v>#N/A</v>
      </c>
      <c r="P329" s="7">
        <f t="shared" si="5"/>
        <v>1</v>
      </c>
      <c r="Q329" s="26" t="e">
        <f>IF(INDEX('2021 Certified EVM Plan'!H:H,MATCH(B329,'2021 Certified EVM Plan'!E:E,0))=1,M329,#N/A)</f>
        <v>#N/A</v>
      </c>
      <c r="R329" s="26" t="e">
        <f>IF(INDEX('2021 Certified EVM Plan'!J:J,MATCH(B329,'2021 Certified EVM Plan'!E:E,0))=1,M329,#N/A)</f>
        <v>#N/A</v>
      </c>
      <c r="S329" s="26" t="e">
        <f>IF(INDEX('2021 Certified EVM Plan'!K:K,MATCH(B329,'2021 Certified EVM Plan'!E:E,0))=1,M329,#N/A)</f>
        <v>#N/A</v>
      </c>
    </row>
    <row r="330" spans="1:19" x14ac:dyDescent="0.25">
      <c r="A330" s="22" t="s">
        <v>964</v>
      </c>
      <c r="B330" s="22">
        <v>5512</v>
      </c>
      <c r="C330" s="22">
        <v>74</v>
      </c>
      <c r="D330" s="23">
        <v>4.2161450770609898E-2</v>
      </c>
      <c r="E330" s="22">
        <v>192321121</v>
      </c>
      <c r="F330" s="22" t="s">
        <v>1017</v>
      </c>
      <c r="G330" s="22" t="s">
        <v>1083</v>
      </c>
      <c r="H330" s="22">
        <v>11649.7656846506</v>
      </c>
      <c r="I330" s="24">
        <f>'EVM CPZ List'!$D330*'EVM CPZ List'!$C330</f>
        <v>3.1199473570251324</v>
      </c>
      <c r="J330" s="25">
        <f>INDEX('Pivot of Risk Data'!A:A,MATCH('EVM CPZ List'!$B330,'Pivot of Risk Data'!B:B,0),1)</f>
        <v>325</v>
      </c>
      <c r="K330" s="22">
        <f>0.000621371*'EVM CPZ List'!$H330</f>
        <v>7.2388265532370282</v>
      </c>
      <c r="L330" s="22">
        <f>L329+'EVM CPZ List'!$K330</f>
        <v>4104.2882139083167</v>
      </c>
      <c r="M330" s="22">
        <f>M329-'EVM CPZ List'!$I330</f>
        <v>1792.3885691140351</v>
      </c>
      <c r="N330" s="7" t="e">
        <f>INDEX('2021 Certified EVM Plan'!G:G,MATCH(B330,'2021 Certified EVM Plan'!E:E,0))</f>
        <v>#N/A</v>
      </c>
      <c r="O330" s="7" t="e">
        <f>INDEX('2021 Certified EVM Plan'!M:M,MATCH(B330,'2021 Certified EVM Plan'!E:E,0))</f>
        <v>#N/A</v>
      </c>
      <c r="P330" s="7">
        <f t="shared" si="5"/>
        <v>1</v>
      </c>
      <c r="Q330" s="26" t="e">
        <f>IF(INDEX('2021 Certified EVM Plan'!H:H,MATCH(B330,'2021 Certified EVM Plan'!E:E,0))=1,M330,#N/A)</f>
        <v>#N/A</v>
      </c>
      <c r="R330" s="26" t="e">
        <f>IF(INDEX('2021 Certified EVM Plan'!J:J,MATCH(B330,'2021 Certified EVM Plan'!E:E,0))=1,M330,#N/A)</f>
        <v>#N/A</v>
      </c>
      <c r="S330" s="26" t="e">
        <f>IF(INDEX('2021 Certified EVM Plan'!K:K,MATCH(B330,'2021 Certified EVM Plan'!E:E,0))=1,M330,#N/A)</f>
        <v>#N/A</v>
      </c>
    </row>
    <row r="331" spans="1:19" x14ac:dyDescent="0.25">
      <c r="A331" s="22" t="s">
        <v>8</v>
      </c>
      <c r="B331" s="22">
        <v>2581</v>
      </c>
      <c r="C331" s="22">
        <v>140</v>
      </c>
      <c r="D331" s="23">
        <v>4.2039260906097303E-2</v>
      </c>
      <c r="E331" s="22">
        <v>153701101</v>
      </c>
      <c r="F331" s="22" t="s">
        <v>218</v>
      </c>
      <c r="G331" s="22" t="s">
        <v>219</v>
      </c>
      <c r="H331" s="22">
        <v>17598.5614086696</v>
      </c>
      <c r="I331" s="24">
        <f>'EVM CPZ List'!$D331*'EVM CPZ List'!$C331</f>
        <v>5.8854965268536228</v>
      </c>
      <c r="J331" s="25">
        <f>INDEX('Pivot of Risk Data'!A:A,MATCH('EVM CPZ List'!$B331,'Pivot of Risk Data'!B:B,0),1)</f>
        <v>326</v>
      </c>
      <c r="K331" s="22">
        <f>0.000621371*'EVM CPZ List'!$H331</f>
        <v>10.935235701066439</v>
      </c>
      <c r="L331" s="22">
        <f>L330+'EVM CPZ List'!$K331</f>
        <v>4115.2234496093834</v>
      </c>
      <c r="M331" s="22">
        <f>M330-'EVM CPZ List'!$I331</f>
        <v>1786.5030725871816</v>
      </c>
      <c r="N331" s="7" t="e">
        <f>INDEX('2021 Certified EVM Plan'!G:G,MATCH(B331,'2021 Certified EVM Plan'!E:E,0))</f>
        <v>#N/A</v>
      </c>
      <c r="O331" s="7" t="e">
        <f>INDEX('2021 Certified EVM Plan'!M:M,MATCH(B331,'2021 Certified EVM Plan'!E:E,0))</f>
        <v>#N/A</v>
      </c>
      <c r="P331" s="7">
        <f t="shared" si="5"/>
        <v>1</v>
      </c>
      <c r="Q331" s="26" t="e">
        <f>IF(INDEX('2021 Certified EVM Plan'!H:H,MATCH(B331,'2021 Certified EVM Plan'!E:E,0))=1,M331,#N/A)</f>
        <v>#N/A</v>
      </c>
      <c r="R331" s="26" t="e">
        <f>IF(INDEX('2021 Certified EVM Plan'!J:J,MATCH(B331,'2021 Certified EVM Plan'!E:E,0))=1,M331,#N/A)</f>
        <v>#N/A</v>
      </c>
      <c r="S331" s="26" t="e">
        <f>IF(INDEX('2021 Certified EVM Plan'!K:K,MATCH(B331,'2021 Certified EVM Plan'!E:E,0))=1,M331,#N/A)</f>
        <v>#N/A</v>
      </c>
    </row>
    <row r="332" spans="1:19" x14ac:dyDescent="0.25">
      <c r="A332" s="22" t="s">
        <v>539</v>
      </c>
      <c r="B332" s="22">
        <v>3722</v>
      </c>
      <c r="C332" s="22">
        <v>86</v>
      </c>
      <c r="D332" s="23">
        <v>4.1845222847073399E-2</v>
      </c>
      <c r="E332" s="22">
        <v>103461102</v>
      </c>
      <c r="F332" s="22" t="s">
        <v>837</v>
      </c>
      <c r="G332" s="22" t="s">
        <v>838</v>
      </c>
      <c r="H332" s="22">
        <v>17981.687040193399</v>
      </c>
      <c r="I332" s="24">
        <f>'EVM CPZ List'!$D332*'EVM CPZ List'!$C332</f>
        <v>3.5986891648483121</v>
      </c>
      <c r="J332" s="25">
        <f>INDEX('Pivot of Risk Data'!A:A,MATCH('EVM CPZ List'!$B332,'Pivot of Risk Data'!B:B,0),1)</f>
        <v>327</v>
      </c>
      <c r="K332" s="22">
        <f>0.000621371*'EVM CPZ List'!$H332</f>
        <v>11.173298857852012</v>
      </c>
      <c r="L332" s="22">
        <f>L331+'EVM CPZ List'!$K332</f>
        <v>4126.3967484672357</v>
      </c>
      <c r="M332" s="22">
        <f>M331-'EVM CPZ List'!$I332</f>
        <v>1782.9043834223332</v>
      </c>
      <c r="N332" s="7" t="e">
        <f>INDEX('2021 Certified EVM Plan'!G:G,MATCH(B332,'2021 Certified EVM Plan'!E:E,0))</f>
        <v>#N/A</v>
      </c>
      <c r="O332" s="7" t="e">
        <f>INDEX('2021 Certified EVM Plan'!M:M,MATCH(B332,'2021 Certified EVM Plan'!E:E,0))</f>
        <v>#N/A</v>
      </c>
      <c r="P332" s="7">
        <f t="shared" si="5"/>
        <v>1</v>
      </c>
      <c r="Q332" s="26" t="e">
        <f>IF(INDEX('2021 Certified EVM Plan'!H:H,MATCH(B332,'2021 Certified EVM Plan'!E:E,0))=1,M332,#N/A)</f>
        <v>#N/A</v>
      </c>
      <c r="R332" s="26" t="e">
        <f>IF(INDEX('2021 Certified EVM Plan'!J:J,MATCH(B332,'2021 Certified EVM Plan'!E:E,0))=1,M332,#N/A)</f>
        <v>#N/A</v>
      </c>
      <c r="S332" s="26" t="e">
        <f>IF(INDEX('2021 Certified EVM Plan'!K:K,MATCH(B332,'2021 Certified EVM Plan'!E:E,0))=1,M332,#N/A)</f>
        <v>#N/A</v>
      </c>
    </row>
    <row r="333" spans="1:19" x14ac:dyDescent="0.25">
      <c r="A333" s="22" t="s">
        <v>2906</v>
      </c>
      <c r="B333" s="22">
        <v>7240</v>
      </c>
      <c r="C333" s="22">
        <v>42</v>
      </c>
      <c r="D333" s="23">
        <v>4.1669242941105702E-2</v>
      </c>
      <c r="E333" s="22">
        <v>12022212</v>
      </c>
      <c r="F333" s="22" t="s">
        <v>2939</v>
      </c>
      <c r="G333" s="22" t="s">
        <v>3142</v>
      </c>
      <c r="H333" s="22">
        <v>5210.75961404179</v>
      </c>
      <c r="I333" s="24">
        <f>'EVM CPZ List'!$D333*'EVM CPZ List'!$C333</f>
        <v>1.7501082035264395</v>
      </c>
      <c r="J333" s="25">
        <f>INDEX('Pivot of Risk Data'!A:A,MATCH('EVM CPZ List'!$B333,'Pivot of Risk Data'!B:B,0),1)</f>
        <v>328</v>
      </c>
      <c r="K333" s="22">
        <f>0.000621371*'EVM CPZ List'!$H333</f>
        <v>3.237814912136761</v>
      </c>
      <c r="L333" s="22">
        <f>L332+'EVM CPZ List'!$K333</f>
        <v>4129.6345633793726</v>
      </c>
      <c r="M333" s="22">
        <f>M332-'EVM CPZ List'!$I333</f>
        <v>1781.1542752188068</v>
      </c>
      <c r="N333" s="7" t="e">
        <f>INDEX('2021 Certified EVM Plan'!G:G,MATCH(B333,'2021 Certified EVM Plan'!E:E,0))</f>
        <v>#N/A</v>
      </c>
      <c r="O333" s="7" t="e">
        <f>INDEX('2021 Certified EVM Plan'!M:M,MATCH(B333,'2021 Certified EVM Plan'!E:E,0))</f>
        <v>#N/A</v>
      </c>
      <c r="P333" s="7">
        <f t="shared" si="5"/>
        <v>1</v>
      </c>
      <c r="Q333" s="26" t="e">
        <f>IF(INDEX('2021 Certified EVM Plan'!H:H,MATCH(B333,'2021 Certified EVM Plan'!E:E,0))=1,M333,#N/A)</f>
        <v>#N/A</v>
      </c>
      <c r="R333" s="26" t="e">
        <f>IF(INDEX('2021 Certified EVM Plan'!J:J,MATCH(B333,'2021 Certified EVM Plan'!E:E,0))=1,M333,#N/A)</f>
        <v>#N/A</v>
      </c>
      <c r="S333" s="26" t="e">
        <f>IF(INDEX('2021 Certified EVM Plan'!K:K,MATCH(B333,'2021 Certified EVM Plan'!E:E,0))=1,M333,#N/A)</f>
        <v>#N/A</v>
      </c>
    </row>
    <row r="334" spans="1:19" x14ac:dyDescent="0.25">
      <c r="A334" s="22" t="s">
        <v>1672</v>
      </c>
      <c r="B334" s="22">
        <v>380</v>
      </c>
      <c r="C334" s="22">
        <v>215</v>
      </c>
      <c r="D334" s="23">
        <v>4.1625754579068398E-2</v>
      </c>
      <c r="E334" s="22">
        <v>162991101</v>
      </c>
      <c r="F334" s="22" t="s">
        <v>1777</v>
      </c>
      <c r="G334" s="22" t="s">
        <v>1815</v>
      </c>
      <c r="H334" s="22">
        <v>36019.070716164097</v>
      </c>
      <c r="I334" s="24">
        <f>'EVM CPZ List'!$D334*'EVM CPZ List'!$C334</f>
        <v>8.9495372344997062</v>
      </c>
      <c r="J334" s="25">
        <f>INDEX('Pivot of Risk Data'!A:A,MATCH('EVM CPZ List'!$B334,'Pivot of Risk Data'!B:B,0),1)</f>
        <v>329</v>
      </c>
      <c r="K334" s="22">
        <f>0.000621371*'EVM CPZ List'!$H334</f>
        <v>22.381205989973601</v>
      </c>
      <c r="L334" s="22">
        <f>L333+'EVM CPZ List'!$K334</f>
        <v>4152.0157693693463</v>
      </c>
      <c r="M334" s="22">
        <f>M333-'EVM CPZ List'!$I334</f>
        <v>1772.204737984307</v>
      </c>
      <c r="N334" s="7" t="e">
        <f>INDEX('2021 Certified EVM Plan'!G:G,MATCH(B334,'2021 Certified EVM Plan'!E:E,0))</f>
        <v>#N/A</v>
      </c>
      <c r="O334" s="7" t="e">
        <f>INDEX('2021 Certified EVM Plan'!M:M,MATCH(B334,'2021 Certified EVM Plan'!E:E,0))</f>
        <v>#N/A</v>
      </c>
      <c r="P334" s="7">
        <f t="shared" si="5"/>
        <v>1</v>
      </c>
      <c r="Q334" s="26" t="e">
        <f>IF(INDEX('2021 Certified EVM Plan'!H:H,MATCH(B334,'2021 Certified EVM Plan'!E:E,0))=1,M334,#N/A)</f>
        <v>#N/A</v>
      </c>
      <c r="R334" s="26" t="e">
        <f>IF(INDEX('2021 Certified EVM Plan'!J:J,MATCH(B334,'2021 Certified EVM Plan'!E:E,0))=1,M334,#N/A)</f>
        <v>#N/A</v>
      </c>
      <c r="S334" s="26" t="e">
        <f>IF(INDEX('2021 Certified EVM Plan'!K:K,MATCH(B334,'2021 Certified EVM Plan'!E:E,0))=1,M334,#N/A)</f>
        <v>#N/A</v>
      </c>
    </row>
    <row r="335" spans="1:19" x14ac:dyDescent="0.25">
      <c r="A335" s="22" t="s">
        <v>1672</v>
      </c>
      <c r="B335" s="22">
        <v>8902</v>
      </c>
      <c r="C335" s="22">
        <v>4</v>
      </c>
      <c r="D335" s="23">
        <v>4.1486366665230798E-2</v>
      </c>
      <c r="E335" s="22">
        <v>253642104</v>
      </c>
      <c r="F335" s="22" t="s">
        <v>2137</v>
      </c>
      <c r="G335" s="22" t="s">
        <v>2138</v>
      </c>
      <c r="H335" s="22">
        <v>5614.2653881125798</v>
      </c>
      <c r="I335" s="24">
        <f>'EVM CPZ List'!$D335*'EVM CPZ List'!$C335</f>
        <v>0.16594546666092319</v>
      </c>
      <c r="J335" s="25">
        <f>INDEX('Pivot of Risk Data'!A:A,MATCH('EVM CPZ List'!$B335,'Pivot of Risk Data'!B:B,0),1)</f>
        <v>330</v>
      </c>
      <c r="K335" s="22">
        <f>0.000621371*'EVM CPZ List'!$H335</f>
        <v>3.4885416984769018</v>
      </c>
      <c r="L335" s="22">
        <f>L334+'EVM CPZ List'!$K335</f>
        <v>4155.5043110678234</v>
      </c>
      <c r="M335" s="22">
        <f>M334-'EVM CPZ List'!$I335</f>
        <v>1772.038792517646</v>
      </c>
      <c r="N335" s="7" t="e">
        <f>INDEX('2021 Certified EVM Plan'!G:G,MATCH(B335,'2021 Certified EVM Plan'!E:E,0))</f>
        <v>#N/A</v>
      </c>
      <c r="O335" s="7" t="e">
        <f>INDEX('2021 Certified EVM Plan'!M:M,MATCH(B335,'2021 Certified EVM Plan'!E:E,0))</f>
        <v>#N/A</v>
      </c>
      <c r="P335" s="7">
        <f t="shared" si="5"/>
        <v>1</v>
      </c>
      <c r="Q335" s="26" t="e">
        <f>IF(INDEX('2021 Certified EVM Plan'!H:H,MATCH(B335,'2021 Certified EVM Plan'!E:E,0))=1,M335,#N/A)</f>
        <v>#N/A</v>
      </c>
      <c r="R335" s="26" t="e">
        <f>IF(INDEX('2021 Certified EVM Plan'!J:J,MATCH(B335,'2021 Certified EVM Plan'!E:E,0))=1,M335,#N/A)</f>
        <v>#N/A</v>
      </c>
      <c r="S335" s="26" t="e">
        <f>IF(INDEX('2021 Certified EVM Plan'!K:K,MATCH(B335,'2021 Certified EVM Plan'!E:E,0))=1,M335,#N/A)</f>
        <v>#N/A</v>
      </c>
    </row>
    <row r="336" spans="1:19" x14ac:dyDescent="0.25">
      <c r="A336" s="22" t="s">
        <v>539</v>
      </c>
      <c r="B336" s="22">
        <v>4012</v>
      </c>
      <c r="C336" s="22">
        <v>281</v>
      </c>
      <c r="D336" s="23">
        <v>4.1143544115866001E-2</v>
      </c>
      <c r="E336" s="22">
        <v>103441101</v>
      </c>
      <c r="F336" s="22" t="s">
        <v>569</v>
      </c>
      <c r="G336" s="22" t="s">
        <v>622</v>
      </c>
      <c r="H336" s="22">
        <v>52454.1999306055</v>
      </c>
      <c r="I336" s="24">
        <f>'EVM CPZ List'!$D336*'EVM CPZ List'!$C336</f>
        <v>11.561335896558347</v>
      </c>
      <c r="J336" s="25">
        <f>INDEX('Pivot of Risk Data'!A:A,MATCH('EVM CPZ List'!$B336,'Pivot of Risk Data'!B:B,0),1)</f>
        <v>331</v>
      </c>
      <c r="K336" s="22">
        <f>0.000621371*'EVM CPZ List'!$H336</f>
        <v>32.593518665080268</v>
      </c>
      <c r="L336" s="22">
        <f>L335+'EVM CPZ List'!$K336</f>
        <v>4188.0978297329038</v>
      </c>
      <c r="M336" s="22">
        <f>M335-'EVM CPZ List'!$I336</f>
        <v>1760.4774566210876</v>
      </c>
      <c r="N336" s="7" t="e">
        <f>INDEX('2021 Certified EVM Plan'!G:G,MATCH(B336,'2021 Certified EVM Plan'!E:E,0))</f>
        <v>#N/A</v>
      </c>
      <c r="O336" s="7" t="e">
        <f>INDEX('2021 Certified EVM Plan'!M:M,MATCH(B336,'2021 Certified EVM Plan'!E:E,0))</f>
        <v>#N/A</v>
      </c>
      <c r="P336" s="7">
        <f t="shared" si="5"/>
        <v>1</v>
      </c>
      <c r="Q336" s="26" t="e">
        <f>IF(INDEX('2021 Certified EVM Plan'!H:H,MATCH(B336,'2021 Certified EVM Plan'!E:E,0))=1,M336,#N/A)</f>
        <v>#N/A</v>
      </c>
      <c r="R336" s="26" t="e">
        <f>IF(INDEX('2021 Certified EVM Plan'!J:J,MATCH(B336,'2021 Certified EVM Plan'!E:E,0))=1,M336,#N/A)</f>
        <v>#N/A</v>
      </c>
      <c r="S336" s="26" t="e">
        <f>IF(INDEX('2021 Certified EVM Plan'!K:K,MATCH(B336,'2021 Certified EVM Plan'!E:E,0))=1,M336,#N/A)</f>
        <v>#N/A</v>
      </c>
    </row>
    <row r="337" spans="1:19" x14ac:dyDescent="0.25">
      <c r="A337" s="22" t="s">
        <v>1672</v>
      </c>
      <c r="B337" s="22">
        <v>3133</v>
      </c>
      <c r="C337" s="22">
        <v>241</v>
      </c>
      <c r="D337" s="23">
        <v>4.10521239483599E-2</v>
      </c>
      <c r="E337" s="22">
        <v>254151101</v>
      </c>
      <c r="F337" s="22" t="s">
        <v>1762</v>
      </c>
      <c r="G337" s="22" t="s">
        <v>1787</v>
      </c>
      <c r="H337" s="22">
        <v>67647.529737695397</v>
      </c>
      <c r="I337" s="24">
        <f>'EVM CPZ List'!$D337*'EVM CPZ List'!$C337</f>
        <v>9.893561871554736</v>
      </c>
      <c r="J337" s="25">
        <f>INDEX('Pivot of Risk Data'!A:A,MATCH('EVM CPZ List'!$B337,'Pivot of Risk Data'!B:B,0),1)</f>
        <v>332</v>
      </c>
      <c r="K337" s="22">
        <f>0.000621371*'EVM CPZ List'!$H337</f>
        <v>42.034213200641524</v>
      </c>
      <c r="L337" s="22">
        <f>L336+'EVM CPZ List'!$K337</f>
        <v>4230.1320429335456</v>
      </c>
      <c r="M337" s="22">
        <f>M336-'EVM CPZ List'!$I337</f>
        <v>1750.5838947495329</v>
      </c>
      <c r="N337" s="7" t="e">
        <f>INDEX('2021 Certified EVM Plan'!G:G,MATCH(B337,'2021 Certified EVM Plan'!E:E,0))</f>
        <v>#N/A</v>
      </c>
      <c r="O337" s="7" t="e">
        <f>INDEX('2021 Certified EVM Plan'!M:M,MATCH(B337,'2021 Certified EVM Plan'!E:E,0))</f>
        <v>#N/A</v>
      </c>
      <c r="P337" s="7">
        <f t="shared" si="5"/>
        <v>1</v>
      </c>
      <c r="Q337" s="26" t="e">
        <f>IF(INDEX('2021 Certified EVM Plan'!H:H,MATCH(B337,'2021 Certified EVM Plan'!E:E,0))=1,M337,#N/A)</f>
        <v>#N/A</v>
      </c>
      <c r="R337" s="26" t="e">
        <f>IF(INDEX('2021 Certified EVM Plan'!J:J,MATCH(B337,'2021 Certified EVM Plan'!E:E,0))=1,M337,#N/A)</f>
        <v>#N/A</v>
      </c>
      <c r="S337" s="26" t="e">
        <f>IF(INDEX('2021 Certified EVM Plan'!K:K,MATCH(B337,'2021 Certified EVM Plan'!E:E,0))=1,M337,#N/A)</f>
        <v>#N/A</v>
      </c>
    </row>
    <row r="338" spans="1:19" x14ac:dyDescent="0.25">
      <c r="A338" s="22" t="s">
        <v>964</v>
      </c>
      <c r="B338" s="22">
        <v>5257</v>
      </c>
      <c r="C338" s="22">
        <v>270</v>
      </c>
      <c r="D338" s="23">
        <v>4.0963848055272999E-2</v>
      </c>
      <c r="E338" s="22">
        <v>43311102</v>
      </c>
      <c r="F338" s="22" t="s">
        <v>969</v>
      </c>
      <c r="G338" s="22" t="s">
        <v>1399</v>
      </c>
      <c r="H338" s="22">
        <v>43740.749776090597</v>
      </c>
      <c r="I338" s="24">
        <f>'EVM CPZ List'!$D338*'EVM CPZ List'!$C338</f>
        <v>11.06023897492371</v>
      </c>
      <c r="J338" s="25">
        <f>INDEX('Pivot of Risk Data'!A:A,MATCH('EVM CPZ List'!$B338,'Pivot of Risk Data'!B:B,0),1)</f>
        <v>333</v>
      </c>
      <c r="K338" s="22">
        <f>0.000621371*'EVM CPZ List'!$H338</f>
        <v>27.17923342911919</v>
      </c>
      <c r="L338" s="22">
        <f>L337+'EVM CPZ List'!$K338</f>
        <v>4257.311276362665</v>
      </c>
      <c r="M338" s="22">
        <f>M337-'EVM CPZ List'!$I338</f>
        <v>1739.5236557746091</v>
      </c>
      <c r="N338" s="7" t="e">
        <f>INDEX('2021 Certified EVM Plan'!G:G,MATCH(B338,'2021 Certified EVM Plan'!E:E,0))</f>
        <v>#N/A</v>
      </c>
      <c r="O338" s="7" t="e">
        <f>INDEX('2021 Certified EVM Plan'!M:M,MATCH(B338,'2021 Certified EVM Plan'!E:E,0))</f>
        <v>#N/A</v>
      </c>
      <c r="P338" s="7">
        <f t="shared" si="5"/>
        <v>1</v>
      </c>
      <c r="Q338" s="26" t="e">
        <f>IF(INDEX('2021 Certified EVM Plan'!H:H,MATCH(B338,'2021 Certified EVM Plan'!E:E,0))=1,M338,#N/A)</f>
        <v>#N/A</v>
      </c>
      <c r="R338" s="26" t="e">
        <f>IF(INDEX('2021 Certified EVM Plan'!J:J,MATCH(B338,'2021 Certified EVM Plan'!E:E,0))=1,M338,#N/A)</f>
        <v>#N/A</v>
      </c>
      <c r="S338" s="26" t="e">
        <f>IF(INDEX('2021 Certified EVM Plan'!K:K,MATCH(B338,'2021 Certified EVM Plan'!E:E,0))=1,M338,#N/A)</f>
        <v>#N/A</v>
      </c>
    </row>
    <row r="339" spans="1:19" x14ac:dyDescent="0.25">
      <c r="A339" s="22" t="s">
        <v>964</v>
      </c>
      <c r="B339" s="22">
        <v>8284</v>
      </c>
      <c r="C339" s="22">
        <v>23</v>
      </c>
      <c r="D339" s="23">
        <v>4.0901298990317102E-2</v>
      </c>
      <c r="E339" s="22">
        <v>192311142</v>
      </c>
      <c r="F339" s="22" t="s">
        <v>1069</v>
      </c>
      <c r="G339" s="22" t="s">
        <v>1126</v>
      </c>
      <c r="H339" s="22">
        <v>18464.5673063867</v>
      </c>
      <c r="I339" s="24">
        <f>'EVM CPZ List'!$D339*'EVM CPZ List'!$C339</f>
        <v>0.94072987677729336</v>
      </c>
      <c r="J339" s="25">
        <f>INDEX('Pivot of Risk Data'!A:A,MATCH('EVM CPZ List'!$B339,'Pivot of Risk Data'!B:B,0),1)</f>
        <v>334</v>
      </c>
      <c r="K339" s="22">
        <f>0.000621371*'EVM CPZ List'!$H339</f>
        <v>11.47334665173681</v>
      </c>
      <c r="L339" s="22">
        <f>L338+'EVM CPZ List'!$K339</f>
        <v>4268.7846230144014</v>
      </c>
      <c r="M339" s="22">
        <f>M338-'EVM CPZ List'!$I339</f>
        <v>1738.5829258978317</v>
      </c>
      <c r="N339" s="7">
        <f>INDEX('2021 Certified EVM Plan'!G:G,MATCH(B339,'2021 Certified EVM Plan'!E:E,0))</f>
        <v>10.691287878787879</v>
      </c>
      <c r="O339" s="7">
        <f>INDEX('2021 Certified EVM Plan'!M:M,MATCH(B339,'2021 Certified EVM Plan'!E:E,0))</f>
        <v>0.94072987677729336</v>
      </c>
      <c r="P339" s="7">
        <f t="shared" si="5"/>
        <v>1</v>
      </c>
      <c r="Q339" s="26" t="e">
        <f>IF(INDEX('2021 Certified EVM Plan'!H:H,MATCH(B339,'2021 Certified EVM Plan'!E:E,0))=1,M339,#N/A)</f>
        <v>#N/A</v>
      </c>
      <c r="R339" s="26" t="e">
        <f>IF(INDEX('2021 Certified EVM Plan'!J:J,MATCH(B339,'2021 Certified EVM Plan'!E:E,0))=1,M339,#N/A)</f>
        <v>#N/A</v>
      </c>
      <c r="S339" s="26">
        <f>IF(INDEX('2021 Certified EVM Plan'!K:K,MATCH(B339,'2021 Certified EVM Plan'!E:E,0))=1,M339,#N/A)</f>
        <v>1738.5829258978317</v>
      </c>
    </row>
    <row r="340" spans="1:19" x14ac:dyDescent="0.25">
      <c r="A340" s="22" t="s">
        <v>539</v>
      </c>
      <c r="B340" s="22">
        <v>9163</v>
      </c>
      <c r="C340" s="22">
        <v>2</v>
      </c>
      <c r="D340" s="23">
        <v>4.0887451012471897E-2</v>
      </c>
      <c r="E340" s="22">
        <v>103321101</v>
      </c>
      <c r="F340" s="22" t="s">
        <v>667</v>
      </c>
      <c r="G340" s="22" t="s">
        <v>899</v>
      </c>
      <c r="H340" s="22">
        <v>117.462686234324</v>
      </c>
      <c r="I340" s="24">
        <f>'EVM CPZ List'!$D340*'EVM CPZ List'!$C340</f>
        <v>8.1774902024943794E-2</v>
      </c>
      <c r="J340" s="25">
        <f>INDEX('Pivot of Risk Data'!A:A,MATCH('EVM CPZ List'!$B340,'Pivot of Risk Data'!B:B,0),1)</f>
        <v>335</v>
      </c>
      <c r="K340" s="22">
        <f>0.000621371*'EVM CPZ List'!$H340</f>
        <v>7.2987906808108141E-2</v>
      </c>
      <c r="L340" s="22">
        <f>L339+'EVM CPZ List'!$K340</f>
        <v>4268.8576109212099</v>
      </c>
      <c r="M340" s="22">
        <f>M339-'EVM CPZ List'!$I340</f>
        <v>1738.5011509958067</v>
      </c>
      <c r="N340" s="7" t="e">
        <f>INDEX('2021 Certified EVM Plan'!G:G,MATCH(B340,'2021 Certified EVM Plan'!E:E,0))</f>
        <v>#N/A</v>
      </c>
      <c r="O340" s="7" t="e">
        <f>INDEX('2021 Certified EVM Plan'!M:M,MATCH(B340,'2021 Certified EVM Plan'!E:E,0))</f>
        <v>#N/A</v>
      </c>
      <c r="P340" s="7">
        <f t="shared" si="5"/>
        <v>1</v>
      </c>
      <c r="Q340" s="26" t="e">
        <f>IF(INDEX('2021 Certified EVM Plan'!H:H,MATCH(B340,'2021 Certified EVM Plan'!E:E,0))=1,M340,#N/A)</f>
        <v>#N/A</v>
      </c>
      <c r="R340" s="26" t="e">
        <f>IF(INDEX('2021 Certified EVM Plan'!J:J,MATCH(B340,'2021 Certified EVM Plan'!E:E,0))=1,M340,#N/A)</f>
        <v>#N/A</v>
      </c>
      <c r="S340" s="26" t="e">
        <f>IF(INDEX('2021 Certified EVM Plan'!K:K,MATCH(B340,'2021 Certified EVM Plan'!E:E,0))=1,M340,#N/A)</f>
        <v>#N/A</v>
      </c>
    </row>
    <row r="341" spans="1:19" x14ac:dyDescent="0.25">
      <c r="A341" s="22" t="s">
        <v>8</v>
      </c>
      <c r="B341" s="22">
        <v>6980</v>
      </c>
      <c r="C341" s="22">
        <v>126</v>
      </c>
      <c r="D341" s="23">
        <v>4.08585904004811E-2</v>
      </c>
      <c r="E341" s="22">
        <v>152561107</v>
      </c>
      <c r="F341" s="22" t="s">
        <v>257</v>
      </c>
      <c r="G341" s="22" t="s">
        <v>290</v>
      </c>
      <c r="H341" s="22">
        <v>15108.174911771101</v>
      </c>
      <c r="I341" s="24">
        <f>'EVM CPZ List'!$D341*'EVM CPZ List'!$C341</f>
        <v>5.1481823904606188</v>
      </c>
      <c r="J341" s="25">
        <f>INDEX('Pivot of Risk Data'!A:A,MATCH('EVM CPZ List'!$B341,'Pivot of Risk Data'!B:B,0),1)</f>
        <v>336</v>
      </c>
      <c r="K341" s="22">
        <f>0.000621371*'EVM CPZ List'!$H341</f>
        <v>9.3877817531021215</v>
      </c>
      <c r="L341" s="22">
        <f>L340+'EVM CPZ List'!$K341</f>
        <v>4278.2453926743119</v>
      </c>
      <c r="M341" s="22">
        <f>M340-'EVM CPZ List'!$I341</f>
        <v>1733.3529686053462</v>
      </c>
      <c r="N341" s="7" t="e">
        <f>INDEX('2021 Certified EVM Plan'!G:G,MATCH(B341,'2021 Certified EVM Plan'!E:E,0))</f>
        <v>#N/A</v>
      </c>
      <c r="O341" s="7" t="e">
        <f>INDEX('2021 Certified EVM Plan'!M:M,MATCH(B341,'2021 Certified EVM Plan'!E:E,0))</f>
        <v>#N/A</v>
      </c>
      <c r="P341" s="7">
        <f t="shared" si="5"/>
        <v>1</v>
      </c>
      <c r="Q341" s="26" t="e">
        <f>IF(INDEX('2021 Certified EVM Plan'!H:H,MATCH(B341,'2021 Certified EVM Plan'!E:E,0))=1,M341,#N/A)</f>
        <v>#N/A</v>
      </c>
      <c r="R341" s="26" t="e">
        <f>IF(INDEX('2021 Certified EVM Plan'!J:J,MATCH(B341,'2021 Certified EVM Plan'!E:E,0))=1,M341,#N/A)</f>
        <v>#N/A</v>
      </c>
      <c r="S341" s="26" t="e">
        <f>IF(INDEX('2021 Certified EVM Plan'!K:K,MATCH(B341,'2021 Certified EVM Plan'!E:E,0))=1,M341,#N/A)</f>
        <v>#N/A</v>
      </c>
    </row>
    <row r="342" spans="1:19" x14ac:dyDescent="0.25">
      <c r="A342" s="22" t="s">
        <v>964</v>
      </c>
      <c r="B342" s="22">
        <v>2495</v>
      </c>
      <c r="C342" s="22">
        <v>100</v>
      </c>
      <c r="D342" s="23">
        <v>4.0819284895057997E-2</v>
      </c>
      <c r="E342" s="22">
        <v>42571101</v>
      </c>
      <c r="F342" s="22" t="s">
        <v>1012</v>
      </c>
      <c r="G342" s="22" t="s">
        <v>1013</v>
      </c>
      <c r="H342" s="22">
        <v>10257.727423894599</v>
      </c>
      <c r="I342" s="24">
        <f>'EVM CPZ List'!$D342*'EVM CPZ List'!$C342</f>
        <v>4.0819284895057999</v>
      </c>
      <c r="J342" s="25">
        <f>INDEX('Pivot of Risk Data'!A:A,MATCH('EVM CPZ List'!$B342,'Pivot of Risk Data'!B:B,0),1)</f>
        <v>337</v>
      </c>
      <c r="K342" s="22">
        <f>0.000621371*'EVM CPZ List'!$H342</f>
        <v>6.3738543471128111</v>
      </c>
      <c r="L342" s="22">
        <f>L341+'EVM CPZ List'!$K342</f>
        <v>4284.6192470214246</v>
      </c>
      <c r="M342" s="22">
        <f>M341-'EVM CPZ List'!$I342</f>
        <v>1729.2710401158404</v>
      </c>
      <c r="N342" s="7" t="e">
        <f>INDEX('2021 Certified EVM Plan'!G:G,MATCH(B342,'2021 Certified EVM Plan'!E:E,0))</f>
        <v>#N/A</v>
      </c>
      <c r="O342" s="7" t="e">
        <f>INDEX('2021 Certified EVM Plan'!M:M,MATCH(B342,'2021 Certified EVM Plan'!E:E,0))</f>
        <v>#N/A</v>
      </c>
      <c r="P342" s="7">
        <f t="shared" si="5"/>
        <v>1</v>
      </c>
      <c r="Q342" s="26" t="e">
        <f>IF(INDEX('2021 Certified EVM Plan'!H:H,MATCH(B342,'2021 Certified EVM Plan'!E:E,0))=1,M342,#N/A)</f>
        <v>#N/A</v>
      </c>
      <c r="R342" s="26" t="e">
        <f>IF(INDEX('2021 Certified EVM Plan'!J:J,MATCH(B342,'2021 Certified EVM Plan'!E:E,0))=1,M342,#N/A)</f>
        <v>#N/A</v>
      </c>
      <c r="S342" s="26" t="e">
        <f>IF(INDEX('2021 Certified EVM Plan'!K:K,MATCH(B342,'2021 Certified EVM Plan'!E:E,0))=1,M342,#N/A)</f>
        <v>#N/A</v>
      </c>
    </row>
    <row r="343" spans="1:19" x14ac:dyDescent="0.25">
      <c r="A343" s="22" t="s">
        <v>1672</v>
      </c>
      <c r="B343" s="22">
        <v>2159</v>
      </c>
      <c r="C343" s="22">
        <v>207</v>
      </c>
      <c r="D343" s="23">
        <v>4.07295659991719E-2</v>
      </c>
      <c r="E343" s="22">
        <v>163761704</v>
      </c>
      <c r="F343" s="22" t="s">
        <v>1770</v>
      </c>
      <c r="G343" s="22" t="s">
        <v>1771</v>
      </c>
      <c r="H343" s="22">
        <v>36598.3735520267</v>
      </c>
      <c r="I343" s="24">
        <f>'EVM CPZ List'!$D343*'EVM CPZ List'!$C343</f>
        <v>8.4310201618285827</v>
      </c>
      <c r="J343" s="25">
        <f>INDEX('Pivot of Risk Data'!A:A,MATCH('EVM CPZ List'!$B343,'Pivot of Risk Data'!B:B,0),1)</f>
        <v>338</v>
      </c>
      <c r="K343" s="22">
        <f>0.000621371*'EVM CPZ List'!$H343</f>
        <v>22.741167972396383</v>
      </c>
      <c r="L343" s="22">
        <f>L342+'EVM CPZ List'!$K343</f>
        <v>4307.360414993821</v>
      </c>
      <c r="M343" s="22">
        <f>M342-'EVM CPZ List'!$I343</f>
        <v>1720.8400199540117</v>
      </c>
      <c r="N343" s="7" t="e">
        <f>INDEX('2021 Certified EVM Plan'!G:G,MATCH(B343,'2021 Certified EVM Plan'!E:E,0))</f>
        <v>#N/A</v>
      </c>
      <c r="O343" s="7" t="e">
        <f>INDEX('2021 Certified EVM Plan'!M:M,MATCH(B343,'2021 Certified EVM Plan'!E:E,0))</f>
        <v>#N/A</v>
      </c>
      <c r="P343" s="7">
        <f t="shared" si="5"/>
        <v>1</v>
      </c>
      <c r="Q343" s="26" t="e">
        <f>IF(INDEX('2021 Certified EVM Plan'!H:H,MATCH(B343,'2021 Certified EVM Plan'!E:E,0))=1,M343,#N/A)</f>
        <v>#N/A</v>
      </c>
      <c r="R343" s="26" t="e">
        <f>IF(INDEX('2021 Certified EVM Plan'!J:J,MATCH(B343,'2021 Certified EVM Plan'!E:E,0))=1,M343,#N/A)</f>
        <v>#N/A</v>
      </c>
      <c r="S343" s="26" t="e">
        <f>IF(INDEX('2021 Certified EVM Plan'!K:K,MATCH(B343,'2021 Certified EVM Plan'!E:E,0))=1,M343,#N/A)</f>
        <v>#N/A</v>
      </c>
    </row>
    <row r="344" spans="1:19" x14ac:dyDescent="0.25">
      <c r="A344" s="22" t="s">
        <v>539</v>
      </c>
      <c r="B344" s="22">
        <v>84</v>
      </c>
      <c r="C344" s="22">
        <v>317</v>
      </c>
      <c r="D344" s="23">
        <v>4.0685422064901E-2</v>
      </c>
      <c r="E344" s="22">
        <v>103331101</v>
      </c>
      <c r="F344" s="22" t="s">
        <v>763</v>
      </c>
      <c r="G344" s="22" t="s">
        <v>764</v>
      </c>
      <c r="H344" s="22">
        <v>37238.331648214102</v>
      </c>
      <c r="I344" s="24">
        <f>'EVM CPZ List'!$D344*'EVM CPZ List'!$C344</f>
        <v>12.897278794573618</v>
      </c>
      <c r="J344" s="25">
        <f>INDEX('Pivot of Risk Data'!A:A,MATCH('EVM CPZ List'!$B344,'Pivot of Risk Data'!B:B,0),1)</f>
        <v>339</v>
      </c>
      <c r="K344" s="22">
        <f>0.000621371*'EVM CPZ List'!$H344</f>
        <v>23.138819374582447</v>
      </c>
      <c r="L344" s="22">
        <f>L343+'EVM CPZ List'!$K344</f>
        <v>4330.4992343684034</v>
      </c>
      <c r="M344" s="22">
        <f>M343-'EVM CPZ List'!$I344</f>
        <v>1707.9427411594381</v>
      </c>
      <c r="N344" s="7" t="e">
        <f>INDEX('2021 Certified EVM Plan'!G:G,MATCH(B344,'2021 Certified EVM Plan'!E:E,0))</f>
        <v>#N/A</v>
      </c>
      <c r="O344" s="7" t="e">
        <f>INDEX('2021 Certified EVM Plan'!M:M,MATCH(B344,'2021 Certified EVM Plan'!E:E,0))</f>
        <v>#N/A</v>
      </c>
      <c r="P344" s="7">
        <f t="shared" si="5"/>
        <v>1</v>
      </c>
      <c r="Q344" s="26" t="e">
        <f>IF(INDEX('2021 Certified EVM Plan'!H:H,MATCH(B344,'2021 Certified EVM Plan'!E:E,0))=1,M344,#N/A)</f>
        <v>#N/A</v>
      </c>
      <c r="R344" s="26" t="e">
        <f>IF(INDEX('2021 Certified EVM Plan'!J:J,MATCH(B344,'2021 Certified EVM Plan'!E:E,0))=1,M344,#N/A)</f>
        <v>#N/A</v>
      </c>
      <c r="S344" s="26" t="e">
        <f>IF(INDEX('2021 Certified EVM Plan'!K:K,MATCH(B344,'2021 Certified EVM Plan'!E:E,0))=1,M344,#N/A)</f>
        <v>#N/A</v>
      </c>
    </row>
    <row r="345" spans="1:19" x14ac:dyDescent="0.25">
      <c r="A345" s="22" t="s">
        <v>8</v>
      </c>
      <c r="B345" s="22">
        <v>1849</v>
      </c>
      <c r="C345" s="22">
        <v>397</v>
      </c>
      <c r="D345" s="23">
        <v>4.0606829945207201E-2</v>
      </c>
      <c r="E345" s="22">
        <v>152561103</v>
      </c>
      <c r="F345" s="22" t="s">
        <v>249</v>
      </c>
      <c r="G345" s="22" t="s">
        <v>325</v>
      </c>
      <c r="H345" s="22">
        <v>45768.817580435803</v>
      </c>
      <c r="I345" s="24">
        <f>'EVM CPZ List'!$D345*'EVM CPZ List'!$C345</f>
        <v>16.120911488247259</v>
      </c>
      <c r="J345" s="25">
        <f>INDEX('Pivot of Risk Data'!A:A,MATCH('EVM CPZ List'!$B345,'Pivot of Risk Data'!B:B,0),1)</f>
        <v>340</v>
      </c>
      <c r="K345" s="22">
        <f>0.000621371*'EVM CPZ List'!$H345</f>
        <v>28.439415948772975</v>
      </c>
      <c r="L345" s="22">
        <f>L344+'EVM CPZ List'!$K345</f>
        <v>4358.9386503171763</v>
      </c>
      <c r="M345" s="22">
        <f>M344-'EVM CPZ List'!$I345</f>
        <v>1691.8218296711909</v>
      </c>
      <c r="N345" s="7" t="e">
        <f>INDEX('2021 Certified EVM Plan'!G:G,MATCH(B345,'2021 Certified EVM Plan'!E:E,0))</f>
        <v>#N/A</v>
      </c>
      <c r="O345" s="7" t="e">
        <f>INDEX('2021 Certified EVM Plan'!M:M,MATCH(B345,'2021 Certified EVM Plan'!E:E,0))</f>
        <v>#N/A</v>
      </c>
      <c r="P345" s="7">
        <f t="shared" si="5"/>
        <v>1</v>
      </c>
      <c r="Q345" s="26" t="e">
        <f>IF(INDEX('2021 Certified EVM Plan'!H:H,MATCH(B345,'2021 Certified EVM Plan'!E:E,0))=1,M345,#N/A)</f>
        <v>#N/A</v>
      </c>
      <c r="R345" s="26" t="e">
        <f>IF(INDEX('2021 Certified EVM Plan'!J:J,MATCH(B345,'2021 Certified EVM Plan'!E:E,0))=1,M345,#N/A)</f>
        <v>#N/A</v>
      </c>
      <c r="S345" s="26" t="e">
        <f>IF(INDEX('2021 Certified EVM Plan'!K:K,MATCH(B345,'2021 Certified EVM Plan'!E:E,0))=1,M345,#N/A)</f>
        <v>#N/A</v>
      </c>
    </row>
    <row r="346" spans="1:19" x14ac:dyDescent="0.25">
      <c r="A346" s="22" t="s">
        <v>2906</v>
      </c>
      <c r="B346" s="22">
        <v>992</v>
      </c>
      <c r="C346" s="22">
        <v>251</v>
      </c>
      <c r="D346" s="23">
        <v>4.04434858596791E-2</v>
      </c>
      <c r="E346" s="22">
        <v>42711101</v>
      </c>
      <c r="F346" s="22" t="s">
        <v>2944</v>
      </c>
      <c r="G346" s="22" t="s">
        <v>3116</v>
      </c>
      <c r="H346" s="22">
        <v>37703.161911158197</v>
      </c>
      <c r="I346" s="24">
        <f>'EVM CPZ List'!$D346*'EVM CPZ List'!$C346</f>
        <v>10.151314950779454</v>
      </c>
      <c r="J346" s="25">
        <f>INDEX('Pivot of Risk Data'!A:A,MATCH('EVM CPZ List'!$B346,'Pivot of Risk Data'!B:B,0),1)</f>
        <v>341</v>
      </c>
      <c r="K346" s="22">
        <f>0.000621371*'EVM CPZ List'!$H346</f>
        <v>23.427651419898279</v>
      </c>
      <c r="L346" s="22">
        <f>L345+'EVM CPZ List'!$K346</f>
        <v>4382.3663017370745</v>
      </c>
      <c r="M346" s="22">
        <f>M345-'EVM CPZ List'!$I346</f>
        <v>1681.6705147204116</v>
      </c>
      <c r="N346" s="7" t="e">
        <f>INDEX('2021 Certified EVM Plan'!G:G,MATCH(B346,'2021 Certified EVM Plan'!E:E,0))</f>
        <v>#N/A</v>
      </c>
      <c r="O346" s="7" t="e">
        <f>INDEX('2021 Certified EVM Plan'!M:M,MATCH(B346,'2021 Certified EVM Plan'!E:E,0))</f>
        <v>#N/A</v>
      </c>
      <c r="P346" s="7">
        <f t="shared" si="5"/>
        <v>1</v>
      </c>
      <c r="Q346" s="26" t="e">
        <f>IF(INDEX('2021 Certified EVM Plan'!H:H,MATCH(B346,'2021 Certified EVM Plan'!E:E,0))=1,M346,#N/A)</f>
        <v>#N/A</v>
      </c>
      <c r="R346" s="26" t="e">
        <f>IF(INDEX('2021 Certified EVM Plan'!J:J,MATCH(B346,'2021 Certified EVM Plan'!E:E,0))=1,M346,#N/A)</f>
        <v>#N/A</v>
      </c>
      <c r="S346" s="26" t="e">
        <f>IF(INDEX('2021 Certified EVM Plan'!K:K,MATCH(B346,'2021 Certified EVM Plan'!E:E,0))=1,M346,#N/A)</f>
        <v>#N/A</v>
      </c>
    </row>
    <row r="347" spans="1:19" x14ac:dyDescent="0.25">
      <c r="A347" s="22" t="s">
        <v>8</v>
      </c>
      <c r="B347" s="22">
        <v>133</v>
      </c>
      <c r="C347" s="22">
        <v>334</v>
      </c>
      <c r="D347" s="23">
        <v>4.0274942533859298E-2</v>
      </c>
      <c r="E347" s="22">
        <v>153612103</v>
      </c>
      <c r="F347" s="22" t="s">
        <v>298</v>
      </c>
      <c r="G347" s="22" t="s">
        <v>299</v>
      </c>
      <c r="H347" s="22">
        <v>49656.791161515401</v>
      </c>
      <c r="I347" s="24">
        <f>'EVM CPZ List'!$D347*'EVM CPZ List'!$C347</f>
        <v>13.451830806309006</v>
      </c>
      <c r="J347" s="25">
        <f>INDEX('Pivot of Risk Data'!A:A,MATCH('EVM CPZ List'!$B347,'Pivot of Risk Data'!B:B,0),1)</f>
        <v>342</v>
      </c>
      <c r="K347" s="22">
        <f>0.000621371*'EVM CPZ List'!$H347</f>
        <v>30.855289980821986</v>
      </c>
      <c r="L347" s="22">
        <f>L346+'EVM CPZ List'!$K347</f>
        <v>4413.2215917178964</v>
      </c>
      <c r="M347" s="22">
        <f>M346-'EVM CPZ List'!$I347</f>
        <v>1668.2186839141025</v>
      </c>
      <c r="N347" s="7" t="e">
        <f>INDEX('2021 Certified EVM Plan'!G:G,MATCH(B347,'2021 Certified EVM Plan'!E:E,0))</f>
        <v>#N/A</v>
      </c>
      <c r="O347" s="7" t="e">
        <f>INDEX('2021 Certified EVM Plan'!M:M,MATCH(B347,'2021 Certified EVM Plan'!E:E,0))</f>
        <v>#N/A</v>
      </c>
      <c r="P347" s="7">
        <f t="shared" si="5"/>
        <v>1</v>
      </c>
      <c r="Q347" s="26" t="e">
        <f>IF(INDEX('2021 Certified EVM Plan'!H:H,MATCH(B347,'2021 Certified EVM Plan'!E:E,0))=1,M347,#N/A)</f>
        <v>#N/A</v>
      </c>
      <c r="R347" s="26" t="e">
        <f>IF(INDEX('2021 Certified EVM Plan'!J:J,MATCH(B347,'2021 Certified EVM Plan'!E:E,0))=1,M347,#N/A)</f>
        <v>#N/A</v>
      </c>
      <c r="S347" s="26" t="e">
        <f>IF(INDEX('2021 Certified EVM Plan'!K:K,MATCH(B347,'2021 Certified EVM Plan'!E:E,0))=1,M347,#N/A)</f>
        <v>#N/A</v>
      </c>
    </row>
    <row r="348" spans="1:19" x14ac:dyDescent="0.25">
      <c r="A348" s="22" t="s">
        <v>539</v>
      </c>
      <c r="B348" s="22">
        <v>5999</v>
      </c>
      <c r="C348" s="22">
        <v>80</v>
      </c>
      <c r="D348" s="23">
        <v>4.0151102716057298E-2</v>
      </c>
      <c r="E348" s="22">
        <v>102781101</v>
      </c>
      <c r="F348" s="22" t="s">
        <v>670</v>
      </c>
      <c r="G348" s="22" t="s">
        <v>887</v>
      </c>
      <c r="H348" s="22">
        <v>34785.467450969802</v>
      </c>
      <c r="I348" s="24">
        <f>'EVM CPZ List'!$D348*'EVM CPZ List'!$C348</f>
        <v>3.2120882172845837</v>
      </c>
      <c r="J348" s="25">
        <f>INDEX('Pivot of Risk Data'!A:A,MATCH('EVM CPZ List'!$B348,'Pivot of Risk Data'!B:B,0),1)</f>
        <v>343</v>
      </c>
      <c r="K348" s="22">
        <f>0.000621371*'EVM CPZ List'!$H348</f>
        <v>21.614680695476558</v>
      </c>
      <c r="L348" s="22">
        <f>L347+'EVM CPZ List'!$K348</f>
        <v>4434.8362724133731</v>
      </c>
      <c r="M348" s="22">
        <f>M347-'EVM CPZ List'!$I348</f>
        <v>1665.0065956968178</v>
      </c>
      <c r="N348" s="7" t="e">
        <f>INDEX('2021 Certified EVM Plan'!G:G,MATCH(B348,'2021 Certified EVM Plan'!E:E,0))</f>
        <v>#N/A</v>
      </c>
      <c r="O348" s="7" t="e">
        <f>INDEX('2021 Certified EVM Plan'!M:M,MATCH(B348,'2021 Certified EVM Plan'!E:E,0))</f>
        <v>#N/A</v>
      </c>
      <c r="P348" s="7">
        <f t="shared" si="5"/>
        <v>1</v>
      </c>
      <c r="Q348" s="26" t="e">
        <f>IF(INDEX('2021 Certified EVM Plan'!H:H,MATCH(B348,'2021 Certified EVM Plan'!E:E,0))=1,M348,#N/A)</f>
        <v>#N/A</v>
      </c>
      <c r="R348" s="26" t="e">
        <f>IF(INDEX('2021 Certified EVM Plan'!J:J,MATCH(B348,'2021 Certified EVM Plan'!E:E,0))=1,M348,#N/A)</f>
        <v>#N/A</v>
      </c>
      <c r="S348" s="26" t="e">
        <f>IF(INDEX('2021 Certified EVM Plan'!K:K,MATCH(B348,'2021 Certified EVM Plan'!E:E,0))=1,M348,#N/A)</f>
        <v>#N/A</v>
      </c>
    </row>
    <row r="349" spans="1:19" x14ac:dyDescent="0.25">
      <c r="A349" s="22" t="s">
        <v>964</v>
      </c>
      <c r="B349" s="22">
        <v>3249</v>
      </c>
      <c r="C349" s="22">
        <v>132</v>
      </c>
      <c r="D349" s="23">
        <v>4.0100346844239701E-2</v>
      </c>
      <c r="E349" s="22">
        <v>42681102</v>
      </c>
      <c r="F349" s="22" t="s">
        <v>1066</v>
      </c>
      <c r="G349" s="22" t="s">
        <v>1129</v>
      </c>
      <c r="H349" s="22">
        <v>21840.8846131834</v>
      </c>
      <c r="I349" s="24">
        <f>'EVM CPZ List'!$D349*'EVM CPZ List'!$C349</f>
        <v>5.2932457834396409</v>
      </c>
      <c r="J349" s="25">
        <f>INDEX('Pivot of Risk Data'!A:A,MATCH('EVM CPZ List'!$B349,'Pivot of Risk Data'!B:B,0),1)</f>
        <v>344</v>
      </c>
      <c r="K349" s="22">
        <f>0.000621371*'EVM CPZ List'!$H349</f>
        <v>13.571292312978382</v>
      </c>
      <c r="L349" s="22">
        <f>L348+'EVM CPZ List'!$K349</f>
        <v>4448.4075647263517</v>
      </c>
      <c r="M349" s="22">
        <f>M348-'EVM CPZ List'!$I349</f>
        <v>1659.7133499133781</v>
      </c>
      <c r="N349" s="7" t="e">
        <f>INDEX('2021 Certified EVM Plan'!G:G,MATCH(B349,'2021 Certified EVM Plan'!E:E,0))</f>
        <v>#N/A</v>
      </c>
      <c r="O349" s="7" t="e">
        <f>INDEX('2021 Certified EVM Plan'!M:M,MATCH(B349,'2021 Certified EVM Plan'!E:E,0))</f>
        <v>#N/A</v>
      </c>
      <c r="P349" s="7">
        <f t="shared" si="5"/>
        <v>1</v>
      </c>
      <c r="Q349" s="26" t="e">
        <f>IF(INDEX('2021 Certified EVM Plan'!H:H,MATCH(B349,'2021 Certified EVM Plan'!E:E,0))=1,M349,#N/A)</f>
        <v>#N/A</v>
      </c>
      <c r="R349" s="26" t="e">
        <f>IF(INDEX('2021 Certified EVM Plan'!J:J,MATCH(B349,'2021 Certified EVM Plan'!E:E,0))=1,M349,#N/A)</f>
        <v>#N/A</v>
      </c>
      <c r="S349" s="26" t="e">
        <f>IF(INDEX('2021 Certified EVM Plan'!K:K,MATCH(B349,'2021 Certified EVM Plan'!E:E,0))=1,M349,#N/A)</f>
        <v>#N/A</v>
      </c>
    </row>
    <row r="350" spans="1:19" x14ac:dyDescent="0.25">
      <c r="A350" s="22" t="s">
        <v>2906</v>
      </c>
      <c r="B350" s="22">
        <v>7987</v>
      </c>
      <c r="C350" s="22">
        <v>62</v>
      </c>
      <c r="D350" s="23">
        <v>3.9949263187994397E-2</v>
      </c>
      <c r="E350" s="22">
        <v>14422109</v>
      </c>
      <c r="F350" s="22" t="s">
        <v>3454</v>
      </c>
      <c r="G350" s="22" t="s">
        <v>3455</v>
      </c>
      <c r="H350" s="22">
        <v>23307.0461394138</v>
      </c>
      <c r="I350" s="24">
        <f>'EVM CPZ List'!$D350*'EVM CPZ List'!$C350</f>
        <v>2.4768543176556528</v>
      </c>
      <c r="J350" s="25">
        <f>INDEX('Pivot of Risk Data'!A:A,MATCH('EVM CPZ List'!$B350,'Pivot of Risk Data'!B:B,0),1)</f>
        <v>345</v>
      </c>
      <c r="K350" s="22">
        <f>0.000621371*'EVM CPZ List'!$H350</f>
        <v>14.482322566693693</v>
      </c>
      <c r="L350" s="22">
        <f>L349+'EVM CPZ List'!$K350</f>
        <v>4462.8898872930449</v>
      </c>
      <c r="M350" s="22">
        <f>M349-'EVM CPZ List'!$I350</f>
        <v>1657.2364955957225</v>
      </c>
      <c r="N350" s="7" t="e">
        <f>INDEX('2021 Certified EVM Plan'!G:G,MATCH(B350,'2021 Certified EVM Plan'!E:E,0))</f>
        <v>#N/A</v>
      </c>
      <c r="O350" s="7" t="e">
        <f>INDEX('2021 Certified EVM Plan'!M:M,MATCH(B350,'2021 Certified EVM Plan'!E:E,0))</f>
        <v>#N/A</v>
      </c>
      <c r="P350" s="7">
        <f t="shared" si="5"/>
        <v>1</v>
      </c>
      <c r="Q350" s="26" t="e">
        <f>IF(INDEX('2021 Certified EVM Plan'!H:H,MATCH(B350,'2021 Certified EVM Plan'!E:E,0))=1,M350,#N/A)</f>
        <v>#N/A</v>
      </c>
      <c r="R350" s="26" t="e">
        <f>IF(INDEX('2021 Certified EVM Plan'!J:J,MATCH(B350,'2021 Certified EVM Plan'!E:E,0))=1,M350,#N/A)</f>
        <v>#N/A</v>
      </c>
      <c r="S350" s="26" t="e">
        <f>IF(INDEX('2021 Certified EVM Plan'!K:K,MATCH(B350,'2021 Certified EVM Plan'!E:E,0))=1,M350,#N/A)</f>
        <v>#N/A</v>
      </c>
    </row>
    <row r="351" spans="1:19" x14ac:dyDescent="0.25">
      <c r="A351" s="22" t="s">
        <v>8</v>
      </c>
      <c r="B351" s="22">
        <v>1807</v>
      </c>
      <c r="C351" s="22">
        <v>224</v>
      </c>
      <c r="D351" s="23">
        <v>3.9866369981651301E-2</v>
      </c>
      <c r="E351" s="22">
        <v>153132105</v>
      </c>
      <c r="F351" s="22" t="s">
        <v>312</v>
      </c>
      <c r="G351" s="22" t="s">
        <v>405</v>
      </c>
      <c r="H351" s="22">
        <v>29234.7991241573</v>
      </c>
      <c r="I351" s="24">
        <f>'EVM CPZ List'!$D351*'EVM CPZ List'!$C351</f>
        <v>8.9300668758898922</v>
      </c>
      <c r="J351" s="25">
        <f>INDEX('Pivot of Risk Data'!A:A,MATCH('EVM CPZ List'!$B351,'Pivot of Risk Data'!B:B,0),1)</f>
        <v>346</v>
      </c>
      <c r="K351" s="22">
        <f>0.000621371*'EVM CPZ List'!$H351</f>
        <v>18.165656366576744</v>
      </c>
      <c r="L351" s="22">
        <f>L350+'EVM CPZ List'!$K351</f>
        <v>4481.0555436596214</v>
      </c>
      <c r="M351" s="22">
        <f>M350-'EVM CPZ List'!$I351</f>
        <v>1648.3064287198326</v>
      </c>
      <c r="N351" s="7" t="e">
        <f>INDEX('2021 Certified EVM Plan'!G:G,MATCH(B351,'2021 Certified EVM Plan'!E:E,0))</f>
        <v>#N/A</v>
      </c>
      <c r="O351" s="7" t="e">
        <f>INDEX('2021 Certified EVM Plan'!M:M,MATCH(B351,'2021 Certified EVM Plan'!E:E,0))</f>
        <v>#N/A</v>
      </c>
      <c r="P351" s="7">
        <f t="shared" si="5"/>
        <v>1</v>
      </c>
      <c r="Q351" s="26" t="e">
        <f>IF(INDEX('2021 Certified EVM Plan'!H:H,MATCH(B351,'2021 Certified EVM Plan'!E:E,0))=1,M351,#N/A)</f>
        <v>#N/A</v>
      </c>
      <c r="R351" s="26" t="e">
        <f>IF(INDEX('2021 Certified EVM Plan'!J:J,MATCH(B351,'2021 Certified EVM Plan'!E:E,0))=1,M351,#N/A)</f>
        <v>#N/A</v>
      </c>
      <c r="S351" s="26" t="e">
        <f>IF(INDEX('2021 Certified EVM Plan'!K:K,MATCH(B351,'2021 Certified EVM Plan'!E:E,0))=1,M351,#N/A)</f>
        <v>#N/A</v>
      </c>
    </row>
    <row r="352" spans="1:19" x14ac:dyDescent="0.25">
      <c r="A352" s="22" t="s">
        <v>964</v>
      </c>
      <c r="B352" s="22">
        <v>4918</v>
      </c>
      <c r="C352" s="22">
        <v>112</v>
      </c>
      <c r="D352" s="23">
        <v>3.9622694873448397E-2</v>
      </c>
      <c r="E352" s="22">
        <v>192461102</v>
      </c>
      <c r="F352" s="22" t="s">
        <v>1331</v>
      </c>
      <c r="G352" s="22" t="s">
        <v>1332</v>
      </c>
      <c r="H352" s="22">
        <v>40164.636123710799</v>
      </c>
      <c r="I352" s="24">
        <f>'EVM CPZ List'!$D352*'EVM CPZ List'!$C352</f>
        <v>4.4377418258262207</v>
      </c>
      <c r="J352" s="25">
        <f>INDEX('Pivot of Risk Data'!A:A,MATCH('EVM CPZ List'!$B352,'Pivot of Risk Data'!B:B,0),1)</f>
        <v>347</v>
      </c>
      <c r="K352" s="22">
        <f>0.000621371*'EVM CPZ List'!$H352</f>
        <v>24.957140112826302</v>
      </c>
      <c r="L352" s="22">
        <f>L351+'EVM CPZ List'!$K352</f>
        <v>4506.0126837724474</v>
      </c>
      <c r="M352" s="22">
        <f>M351-'EVM CPZ List'!$I352</f>
        <v>1643.8686868940065</v>
      </c>
      <c r="N352" s="7">
        <f>INDEX('2021 Certified EVM Plan'!G:G,MATCH(B352,'2021 Certified EVM Plan'!E:E,0))</f>
        <v>25.158143939393938</v>
      </c>
      <c r="O352" s="7">
        <f>INDEX('2021 Certified EVM Plan'!M:M,MATCH(B352,'2021 Certified EVM Plan'!E:E,0))</f>
        <v>4.4347371482687681</v>
      </c>
      <c r="P352" s="7">
        <f t="shared" si="5"/>
        <v>1</v>
      </c>
      <c r="Q352" s="26" t="e">
        <f>IF(INDEX('2021 Certified EVM Plan'!H:H,MATCH(B352,'2021 Certified EVM Plan'!E:E,0))=1,M352,#N/A)</f>
        <v>#N/A</v>
      </c>
      <c r="R352" s="26" t="e">
        <f>IF(INDEX('2021 Certified EVM Plan'!J:J,MATCH(B352,'2021 Certified EVM Plan'!E:E,0))=1,M352,#N/A)</f>
        <v>#N/A</v>
      </c>
      <c r="S352" s="26">
        <f>IF(INDEX('2021 Certified EVM Plan'!K:K,MATCH(B352,'2021 Certified EVM Plan'!E:E,0))=1,M352,#N/A)</f>
        <v>1643.8686868940065</v>
      </c>
    </row>
    <row r="353" spans="1:19" x14ac:dyDescent="0.25">
      <c r="A353" s="22" t="s">
        <v>8</v>
      </c>
      <c r="B353" s="22">
        <v>631</v>
      </c>
      <c r="C353" s="22">
        <v>25</v>
      </c>
      <c r="D353" s="23">
        <v>3.9512564734482503E-2</v>
      </c>
      <c r="E353" s="22">
        <v>152561105</v>
      </c>
      <c r="F353" s="22" t="s">
        <v>160</v>
      </c>
      <c r="G353" s="22" t="s">
        <v>214</v>
      </c>
      <c r="H353" s="22">
        <v>2946.7985064949899</v>
      </c>
      <c r="I353" s="24">
        <f>'EVM CPZ List'!$D353*'EVM CPZ List'!$C353</f>
        <v>0.98781411836206257</v>
      </c>
      <c r="J353" s="25">
        <f>INDEX('Pivot of Risk Data'!A:A,MATCH('EVM CPZ List'!$B353,'Pivot of Risk Data'!B:B,0),1)</f>
        <v>348</v>
      </c>
      <c r="K353" s="22">
        <f>0.000621371*'EVM CPZ List'!$H353</f>
        <v>1.8310551347792983</v>
      </c>
      <c r="L353" s="22">
        <f>L352+'EVM CPZ List'!$K353</f>
        <v>4507.8437389072269</v>
      </c>
      <c r="M353" s="22">
        <f>M352-'EVM CPZ List'!$I353</f>
        <v>1642.8808727756443</v>
      </c>
      <c r="N353" s="7" t="e">
        <f>INDEX('2021 Certified EVM Plan'!G:G,MATCH(B353,'2021 Certified EVM Plan'!E:E,0))</f>
        <v>#N/A</v>
      </c>
      <c r="O353" s="7" t="e">
        <f>INDEX('2021 Certified EVM Plan'!M:M,MATCH(B353,'2021 Certified EVM Plan'!E:E,0))</f>
        <v>#N/A</v>
      </c>
      <c r="P353" s="7">
        <f t="shared" si="5"/>
        <v>1</v>
      </c>
      <c r="Q353" s="26" t="e">
        <f>IF(INDEX('2021 Certified EVM Plan'!H:H,MATCH(B353,'2021 Certified EVM Plan'!E:E,0))=1,M353,#N/A)</f>
        <v>#N/A</v>
      </c>
      <c r="R353" s="26" t="e">
        <f>IF(INDEX('2021 Certified EVM Plan'!J:J,MATCH(B353,'2021 Certified EVM Plan'!E:E,0))=1,M353,#N/A)</f>
        <v>#N/A</v>
      </c>
      <c r="S353" s="26" t="e">
        <f>IF(INDEX('2021 Certified EVM Plan'!K:K,MATCH(B353,'2021 Certified EVM Plan'!E:E,0))=1,M353,#N/A)</f>
        <v>#N/A</v>
      </c>
    </row>
    <row r="354" spans="1:19" x14ac:dyDescent="0.25">
      <c r="A354" s="22" t="s">
        <v>8</v>
      </c>
      <c r="B354" s="22">
        <v>2520</v>
      </c>
      <c r="C354" s="22">
        <v>155</v>
      </c>
      <c r="D354" s="23">
        <v>3.9429617643877202E-2</v>
      </c>
      <c r="E354" s="22">
        <v>152561103</v>
      </c>
      <c r="F354" s="22" t="s">
        <v>249</v>
      </c>
      <c r="G354" s="22" t="s">
        <v>250</v>
      </c>
      <c r="H354" s="22">
        <v>16391.194350525198</v>
      </c>
      <c r="I354" s="24">
        <f>'EVM CPZ List'!$D354*'EVM CPZ List'!$C354</f>
        <v>6.1115907348009664</v>
      </c>
      <c r="J354" s="25">
        <f>INDEX('Pivot of Risk Data'!A:A,MATCH('EVM CPZ List'!$B354,'Pivot of Risk Data'!B:B,0),1)</f>
        <v>349</v>
      </c>
      <c r="K354" s="22">
        <f>0.000621371*'EVM CPZ List'!$H354</f>
        <v>10.185012824780193</v>
      </c>
      <c r="L354" s="22">
        <f>L353+'EVM CPZ List'!$K354</f>
        <v>4518.0287517320075</v>
      </c>
      <c r="M354" s="22">
        <f>M353-'EVM CPZ List'!$I354</f>
        <v>1636.7692820408433</v>
      </c>
      <c r="N354" s="7" t="e">
        <f>INDEX('2021 Certified EVM Plan'!G:G,MATCH(B354,'2021 Certified EVM Plan'!E:E,0))</f>
        <v>#N/A</v>
      </c>
      <c r="O354" s="7" t="e">
        <f>INDEX('2021 Certified EVM Plan'!M:M,MATCH(B354,'2021 Certified EVM Plan'!E:E,0))</f>
        <v>#N/A</v>
      </c>
      <c r="P354" s="7">
        <f t="shared" si="5"/>
        <v>1</v>
      </c>
      <c r="Q354" s="26" t="e">
        <f>IF(INDEX('2021 Certified EVM Plan'!H:H,MATCH(B354,'2021 Certified EVM Plan'!E:E,0))=1,M354,#N/A)</f>
        <v>#N/A</v>
      </c>
      <c r="R354" s="26" t="e">
        <f>IF(INDEX('2021 Certified EVM Plan'!J:J,MATCH(B354,'2021 Certified EVM Plan'!E:E,0))=1,M354,#N/A)</f>
        <v>#N/A</v>
      </c>
      <c r="S354" s="26" t="e">
        <f>IF(INDEX('2021 Certified EVM Plan'!K:K,MATCH(B354,'2021 Certified EVM Plan'!E:E,0))=1,M354,#N/A)</f>
        <v>#N/A</v>
      </c>
    </row>
    <row r="355" spans="1:19" x14ac:dyDescent="0.25">
      <c r="A355" s="22" t="s">
        <v>539</v>
      </c>
      <c r="B355" s="22">
        <v>4552</v>
      </c>
      <c r="C355" s="22">
        <v>72</v>
      </c>
      <c r="D355" s="23">
        <v>3.9290681327852899E-2</v>
      </c>
      <c r="E355" s="22">
        <v>102781101</v>
      </c>
      <c r="F355" s="22" t="s">
        <v>670</v>
      </c>
      <c r="G355" s="22" t="s">
        <v>848</v>
      </c>
      <c r="H355" s="22">
        <v>17989.053459504299</v>
      </c>
      <c r="I355" s="24">
        <f>'EVM CPZ List'!$D355*'EVM CPZ List'!$C355</f>
        <v>2.8289290556054087</v>
      </c>
      <c r="J355" s="25">
        <f>INDEX('Pivot of Risk Data'!A:A,MATCH('EVM CPZ List'!$B355,'Pivot of Risk Data'!B:B,0),1)</f>
        <v>350</v>
      </c>
      <c r="K355" s="22">
        <f>0.000621371*'EVM CPZ List'!$H355</f>
        <v>11.177876137185645</v>
      </c>
      <c r="L355" s="22">
        <f>L354+'EVM CPZ List'!$K355</f>
        <v>4529.2066278691927</v>
      </c>
      <c r="M355" s="22">
        <f>M354-'EVM CPZ List'!$I355</f>
        <v>1633.940352985238</v>
      </c>
      <c r="N355" s="7" t="e">
        <f>INDEX('2021 Certified EVM Plan'!G:G,MATCH(B355,'2021 Certified EVM Plan'!E:E,0))</f>
        <v>#N/A</v>
      </c>
      <c r="O355" s="7" t="e">
        <f>INDEX('2021 Certified EVM Plan'!M:M,MATCH(B355,'2021 Certified EVM Plan'!E:E,0))</f>
        <v>#N/A</v>
      </c>
      <c r="P355" s="7">
        <f t="shared" si="5"/>
        <v>1</v>
      </c>
      <c r="Q355" s="26" t="e">
        <f>IF(INDEX('2021 Certified EVM Plan'!H:H,MATCH(B355,'2021 Certified EVM Plan'!E:E,0))=1,M355,#N/A)</f>
        <v>#N/A</v>
      </c>
      <c r="R355" s="26" t="e">
        <f>IF(INDEX('2021 Certified EVM Plan'!J:J,MATCH(B355,'2021 Certified EVM Plan'!E:E,0))=1,M355,#N/A)</f>
        <v>#N/A</v>
      </c>
      <c r="S355" s="26" t="e">
        <f>IF(INDEX('2021 Certified EVM Plan'!K:K,MATCH(B355,'2021 Certified EVM Plan'!E:E,0))=1,M355,#N/A)</f>
        <v>#N/A</v>
      </c>
    </row>
    <row r="356" spans="1:19" x14ac:dyDescent="0.25">
      <c r="A356" s="22" t="s">
        <v>8</v>
      </c>
      <c r="B356" s="22">
        <v>3901</v>
      </c>
      <c r="C356" s="22">
        <v>643</v>
      </c>
      <c r="D356" s="23">
        <v>3.9282949561045097E-2</v>
      </c>
      <c r="E356" s="22">
        <v>153662102</v>
      </c>
      <c r="F356" s="22" t="s">
        <v>11</v>
      </c>
      <c r="G356" s="22" t="s">
        <v>12</v>
      </c>
      <c r="H356" s="22">
        <v>66687.745123938803</v>
      </c>
      <c r="I356" s="24">
        <f>'EVM CPZ List'!$D356*'EVM CPZ List'!$C356</f>
        <v>25.258936567751999</v>
      </c>
      <c r="J356" s="25">
        <f>INDEX('Pivot of Risk Data'!A:A,MATCH('EVM CPZ List'!$B356,'Pivot of Risk Data'!B:B,0),1)</f>
        <v>351</v>
      </c>
      <c r="K356" s="22">
        <f>0.000621371*'EVM CPZ List'!$H356</f>
        <v>41.437830875406981</v>
      </c>
      <c r="L356" s="22">
        <f>L355+'EVM CPZ List'!$K356</f>
        <v>4570.6444587445994</v>
      </c>
      <c r="M356" s="22">
        <f>M355-'EVM CPZ List'!$I356</f>
        <v>1608.6814164174859</v>
      </c>
      <c r="N356" s="7">
        <f>INDEX('2021 Certified EVM Plan'!G:G,MATCH(B356,'2021 Certified EVM Plan'!E:E,0))</f>
        <v>37.269128787878792</v>
      </c>
      <c r="O356" s="7">
        <f>INDEX('2021 Certified EVM Plan'!M:M,MATCH(B356,'2021 Certified EVM Plan'!E:E,0))</f>
        <v>25.258936567751999</v>
      </c>
      <c r="P356" s="7">
        <f t="shared" si="5"/>
        <v>1</v>
      </c>
      <c r="Q356" s="26" t="e">
        <f>IF(INDEX('2021 Certified EVM Plan'!H:H,MATCH(B356,'2021 Certified EVM Plan'!E:E,0))=1,M356,#N/A)</f>
        <v>#N/A</v>
      </c>
      <c r="R356" s="26" t="e">
        <f>IF(INDEX('2021 Certified EVM Plan'!J:J,MATCH(B356,'2021 Certified EVM Plan'!E:E,0))=1,M356,#N/A)</f>
        <v>#N/A</v>
      </c>
      <c r="S356" s="26">
        <f>IF(INDEX('2021 Certified EVM Plan'!K:K,MATCH(B356,'2021 Certified EVM Plan'!E:E,0))=1,M356,#N/A)</f>
        <v>1608.6814164174859</v>
      </c>
    </row>
    <row r="357" spans="1:19" x14ac:dyDescent="0.25">
      <c r="A357" s="22" t="s">
        <v>8</v>
      </c>
      <c r="B357" s="22">
        <v>2860</v>
      </c>
      <c r="C357" s="22">
        <v>42</v>
      </c>
      <c r="D357" s="23">
        <v>3.9270723818791098E-2</v>
      </c>
      <c r="E357" s="22">
        <v>153652108</v>
      </c>
      <c r="F357" s="22" t="s">
        <v>95</v>
      </c>
      <c r="G357" s="22" t="s">
        <v>159</v>
      </c>
      <c r="H357" s="22">
        <v>6558.8622550871196</v>
      </c>
      <c r="I357" s="24">
        <f>'EVM CPZ List'!$D357*'EVM CPZ List'!$C357</f>
        <v>1.649370400389226</v>
      </c>
      <c r="J357" s="25">
        <f>INDEX('Pivot of Risk Data'!A:A,MATCH('EVM CPZ List'!$B357,'Pivot of Risk Data'!B:B,0),1)</f>
        <v>352</v>
      </c>
      <c r="K357" s="22">
        <f>0.000621371*'EVM CPZ List'!$H357</f>
        <v>4.0754867983057386</v>
      </c>
      <c r="L357" s="22">
        <f>L356+'EVM CPZ List'!$K357</f>
        <v>4574.7199455429054</v>
      </c>
      <c r="M357" s="22">
        <f>M356-'EVM CPZ List'!$I357</f>
        <v>1607.0320460170967</v>
      </c>
      <c r="N357" s="7" t="e">
        <f>INDEX('2021 Certified EVM Plan'!G:G,MATCH(B357,'2021 Certified EVM Plan'!E:E,0))</f>
        <v>#N/A</v>
      </c>
      <c r="O357" s="7" t="e">
        <f>INDEX('2021 Certified EVM Plan'!M:M,MATCH(B357,'2021 Certified EVM Plan'!E:E,0))</f>
        <v>#N/A</v>
      </c>
      <c r="P357" s="7">
        <f t="shared" si="5"/>
        <v>1</v>
      </c>
      <c r="Q357" s="26" t="e">
        <f>IF(INDEX('2021 Certified EVM Plan'!H:H,MATCH(B357,'2021 Certified EVM Plan'!E:E,0))=1,M357,#N/A)</f>
        <v>#N/A</v>
      </c>
      <c r="R357" s="26" t="e">
        <f>IF(INDEX('2021 Certified EVM Plan'!J:J,MATCH(B357,'2021 Certified EVM Plan'!E:E,0))=1,M357,#N/A)</f>
        <v>#N/A</v>
      </c>
      <c r="S357" s="26" t="e">
        <f>IF(INDEX('2021 Certified EVM Plan'!K:K,MATCH(B357,'2021 Certified EVM Plan'!E:E,0))=1,M357,#N/A)</f>
        <v>#N/A</v>
      </c>
    </row>
    <row r="358" spans="1:19" x14ac:dyDescent="0.25">
      <c r="A358" s="22" t="s">
        <v>1672</v>
      </c>
      <c r="B358" s="22">
        <v>8475</v>
      </c>
      <c r="C358" s="22">
        <v>69</v>
      </c>
      <c r="D358" s="23">
        <v>3.9040685007184502E-2</v>
      </c>
      <c r="E358" s="22">
        <v>254601103</v>
      </c>
      <c r="F358" s="22" t="s">
        <v>1713</v>
      </c>
      <c r="G358" s="22" t="s">
        <v>2031</v>
      </c>
      <c r="H358" s="22">
        <v>20610.894359546699</v>
      </c>
      <c r="I358" s="24">
        <f>'EVM CPZ List'!$D358*'EVM CPZ List'!$C358</f>
        <v>2.6938072654957308</v>
      </c>
      <c r="J358" s="25">
        <f>INDEX('Pivot of Risk Data'!A:A,MATCH('EVM CPZ List'!$B358,'Pivot of Risk Data'!B:B,0),1)</f>
        <v>353</v>
      </c>
      <c r="K358" s="22">
        <f>0.000621371*'EVM CPZ List'!$H358</f>
        <v>12.807012039085892</v>
      </c>
      <c r="L358" s="22">
        <f>L357+'EVM CPZ List'!$K358</f>
        <v>4587.5269575819912</v>
      </c>
      <c r="M358" s="22">
        <f>M357-'EVM CPZ List'!$I358</f>
        <v>1604.338238751601</v>
      </c>
      <c r="N358" s="7" t="e">
        <f>INDEX('2021 Certified EVM Plan'!G:G,MATCH(B358,'2021 Certified EVM Plan'!E:E,0))</f>
        <v>#N/A</v>
      </c>
      <c r="O358" s="7" t="e">
        <f>INDEX('2021 Certified EVM Plan'!M:M,MATCH(B358,'2021 Certified EVM Plan'!E:E,0))</f>
        <v>#N/A</v>
      </c>
      <c r="P358" s="7">
        <f t="shared" si="5"/>
        <v>1</v>
      </c>
      <c r="Q358" s="26" t="e">
        <f>IF(INDEX('2021 Certified EVM Plan'!H:H,MATCH(B358,'2021 Certified EVM Plan'!E:E,0))=1,M358,#N/A)</f>
        <v>#N/A</v>
      </c>
      <c r="R358" s="26" t="e">
        <f>IF(INDEX('2021 Certified EVM Plan'!J:J,MATCH(B358,'2021 Certified EVM Plan'!E:E,0))=1,M358,#N/A)</f>
        <v>#N/A</v>
      </c>
      <c r="S358" s="26" t="e">
        <f>IF(INDEX('2021 Certified EVM Plan'!K:K,MATCH(B358,'2021 Certified EVM Plan'!E:E,0))=1,M358,#N/A)</f>
        <v>#N/A</v>
      </c>
    </row>
    <row r="359" spans="1:19" x14ac:dyDescent="0.25">
      <c r="A359" s="22" t="s">
        <v>2906</v>
      </c>
      <c r="B359" s="22">
        <v>3594</v>
      </c>
      <c r="C359" s="22">
        <v>3</v>
      </c>
      <c r="D359" s="23">
        <v>3.9040133986991597E-2</v>
      </c>
      <c r="E359" s="22">
        <v>13751102</v>
      </c>
      <c r="F359" s="22" t="s">
        <v>3187</v>
      </c>
      <c r="G359" s="22" t="s">
        <v>3483</v>
      </c>
      <c r="H359" s="22">
        <v>2230.6888950098901</v>
      </c>
      <c r="I359" s="24">
        <f>'EVM CPZ List'!$D359*'EVM CPZ List'!$C359</f>
        <v>0.11712040196097478</v>
      </c>
      <c r="J359" s="25">
        <f>INDEX('Pivot of Risk Data'!A:A,MATCH('EVM CPZ List'!$B359,'Pivot of Risk Data'!B:B,0),1)</f>
        <v>354</v>
      </c>
      <c r="K359" s="22">
        <f>0.000621371*'EVM CPZ List'!$H359</f>
        <v>1.3860853893811904</v>
      </c>
      <c r="L359" s="22">
        <f>L358+'EVM CPZ List'!$K359</f>
        <v>4588.9130429713723</v>
      </c>
      <c r="M359" s="22">
        <f>M358-'EVM CPZ List'!$I359</f>
        <v>1604.2211183496399</v>
      </c>
      <c r="N359" s="7" t="e">
        <f>INDEX('2021 Certified EVM Plan'!G:G,MATCH(B359,'2021 Certified EVM Plan'!E:E,0))</f>
        <v>#N/A</v>
      </c>
      <c r="O359" s="7" t="e">
        <f>INDEX('2021 Certified EVM Plan'!M:M,MATCH(B359,'2021 Certified EVM Plan'!E:E,0))</f>
        <v>#N/A</v>
      </c>
      <c r="P359" s="7">
        <f t="shared" si="5"/>
        <v>1</v>
      </c>
      <c r="Q359" s="26" t="e">
        <f>IF(INDEX('2021 Certified EVM Plan'!H:H,MATCH(B359,'2021 Certified EVM Plan'!E:E,0))=1,M359,#N/A)</f>
        <v>#N/A</v>
      </c>
      <c r="R359" s="26" t="e">
        <f>IF(INDEX('2021 Certified EVM Plan'!J:J,MATCH(B359,'2021 Certified EVM Plan'!E:E,0))=1,M359,#N/A)</f>
        <v>#N/A</v>
      </c>
      <c r="S359" s="26" t="e">
        <f>IF(INDEX('2021 Certified EVM Plan'!K:K,MATCH(B359,'2021 Certified EVM Plan'!E:E,0))=1,M359,#N/A)</f>
        <v>#N/A</v>
      </c>
    </row>
    <row r="360" spans="1:19" x14ac:dyDescent="0.25">
      <c r="A360" s="22" t="s">
        <v>8</v>
      </c>
      <c r="B360" s="22">
        <v>3008</v>
      </c>
      <c r="C360" s="22">
        <v>262</v>
      </c>
      <c r="D360" s="23">
        <v>3.8838278551651402E-2</v>
      </c>
      <c r="E360" s="22">
        <v>153132105</v>
      </c>
      <c r="F360" s="22" t="s">
        <v>312</v>
      </c>
      <c r="G360" s="22" t="s">
        <v>359</v>
      </c>
      <c r="H360" s="22">
        <v>33185.714309449897</v>
      </c>
      <c r="I360" s="24">
        <f>'EVM CPZ List'!$D360*'EVM CPZ List'!$C360</f>
        <v>10.175628980532668</v>
      </c>
      <c r="J360" s="25">
        <f>INDEX('Pivot of Risk Data'!A:A,MATCH('EVM CPZ List'!$B360,'Pivot of Risk Data'!B:B,0),1)</f>
        <v>355</v>
      </c>
      <c r="K360" s="22">
        <f>0.000621371*'EVM CPZ List'!$H360</f>
        <v>20.620640486177191</v>
      </c>
      <c r="L360" s="22">
        <f>L359+'EVM CPZ List'!$K360</f>
        <v>4609.5336834575492</v>
      </c>
      <c r="M360" s="22">
        <f>M359-'EVM CPZ List'!$I360</f>
        <v>1594.0454893691074</v>
      </c>
      <c r="N360" s="7" t="e">
        <f>INDEX('2021 Certified EVM Plan'!G:G,MATCH(B360,'2021 Certified EVM Plan'!E:E,0))</f>
        <v>#N/A</v>
      </c>
      <c r="O360" s="7" t="e">
        <f>INDEX('2021 Certified EVM Plan'!M:M,MATCH(B360,'2021 Certified EVM Plan'!E:E,0))</f>
        <v>#N/A</v>
      </c>
      <c r="P360" s="7">
        <f t="shared" si="5"/>
        <v>1</v>
      </c>
      <c r="Q360" s="26" t="e">
        <f>IF(INDEX('2021 Certified EVM Plan'!H:H,MATCH(B360,'2021 Certified EVM Plan'!E:E,0))=1,M360,#N/A)</f>
        <v>#N/A</v>
      </c>
      <c r="R360" s="26" t="e">
        <f>IF(INDEX('2021 Certified EVM Plan'!J:J,MATCH(B360,'2021 Certified EVM Plan'!E:E,0))=1,M360,#N/A)</f>
        <v>#N/A</v>
      </c>
      <c r="S360" s="26" t="e">
        <f>IF(INDEX('2021 Certified EVM Plan'!K:K,MATCH(B360,'2021 Certified EVM Plan'!E:E,0))=1,M360,#N/A)</f>
        <v>#N/A</v>
      </c>
    </row>
    <row r="361" spans="1:19" x14ac:dyDescent="0.25">
      <c r="A361" s="22" t="s">
        <v>539</v>
      </c>
      <c r="B361" s="22">
        <v>4039</v>
      </c>
      <c r="C361" s="22">
        <v>286</v>
      </c>
      <c r="D361" s="23">
        <v>3.8804327523305399E-2</v>
      </c>
      <c r="E361" s="22">
        <v>103401101</v>
      </c>
      <c r="F361" s="22" t="s">
        <v>615</v>
      </c>
      <c r="G361" s="22" t="s">
        <v>783</v>
      </c>
      <c r="H361" s="22">
        <v>58215.172730690101</v>
      </c>
      <c r="I361" s="24">
        <f>'EVM CPZ List'!$D361*'EVM CPZ List'!$C361</f>
        <v>11.098037671665343</v>
      </c>
      <c r="J361" s="25">
        <f>INDEX('Pivot of Risk Data'!A:A,MATCH('EVM CPZ List'!$B361,'Pivot of Risk Data'!B:B,0),1)</f>
        <v>356</v>
      </c>
      <c r="K361" s="22">
        <f>0.000621371*'EVM CPZ List'!$H361</f>
        <v>36.173220094841639</v>
      </c>
      <c r="L361" s="22">
        <f>L360+'EVM CPZ List'!$K361</f>
        <v>4645.7069035523909</v>
      </c>
      <c r="M361" s="22">
        <f>M360-'EVM CPZ List'!$I361</f>
        <v>1582.9474516974419</v>
      </c>
      <c r="N361" s="7">
        <f>INDEX('2021 Certified EVM Plan'!G:G,MATCH(B361,'2021 Certified EVM Plan'!E:E,0))</f>
        <v>35.307007575757581</v>
      </c>
      <c r="O361" s="7">
        <f>INDEX('2021 Certified EVM Plan'!M:M,MATCH(B361,'2021 Certified EVM Plan'!E:E,0))</f>
        <v>11.098037671665343</v>
      </c>
      <c r="P361" s="7">
        <f t="shared" si="5"/>
        <v>1</v>
      </c>
      <c r="Q361" s="26" t="e">
        <f>IF(INDEX('2021 Certified EVM Plan'!H:H,MATCH(B361,'2021 Certified EVM Plan'!E:E,0))=1,M361,#N/A)</f>
        <v>#N/A</v>
      </c>
      <c r="R361" s="26">
        <f>IF(INDEX('2021 Certified EVM Plan'!J:J,MATCH(B361,'2021 Certified EVM Plan'!E:E,0))=1,M361,#N/A)</f>
        <v>1582.9474516974419</v>
      </c>
      <c r="S361" s="26" t="e">
        <f>IF(INDEX('2021 Certified EVM Plan'!K:K,MATCH(B361,'2021 Certified EVM Plan'!E:E,0))=1,M361,#N/A)</f>
        <v>#N/A</v>
      </c>
    </row>
    <row r="362" spans="1:19" x14ac:dyDescent="0.25">
      <c r="A362" s="22" t="s">
        <v>539</v>
      </c>
      <c r="B362" s="22">
        <v>2841</v>
      </c>
      <c r="C362" s="22">
        <v>267</v>
      </c>
      <c r="D362" s="23">
        <v>3.8647888905906098E-2</v>
      </c>
      <c r="E362" s="22">
        <v>102911107</v>
      </c>
      <c r="F362" s="22" t="s">
        <v>567</v>
      </c>
      <c r="G362" s="22" t="s">
        <v>720</v>
      </c>
      <c r="H362" s="22">
        <v>34466.455739566904</v>
      </c>
      <c r="I362" s="24">
        <f>'EVM CPZ List'!$D362*'EVM CPZ List'!$C362</f>
        <v>10.318986337876929</v>
      </c>
      <c r="J362" s="25">
        <f>INDEX('Pivot of Risk Data'!A:A,MATCH('EVM CPZ List'!$B362,'Pivot of Risk Data'!B:B,0),1)</f>
        <v>357</v>
      </c>
      <c r="K362" s="22">
        <f>0.000621371*'EVM CPZ List'!$H362</f>
        <v>21.416456069350428</v>
      </c>
      <c r="L362" s="22">
        <f>L361+'EVM CPZ List'!$K362</f>
        <v>4667.1233596217417</v>
      </c>
      <c r="M362" s="22">
        <f>M361-'EVM CPZ List'!$I362</f>
        <v>1572.6284653595651</v>
      </c>
      <c r="N362" s="7" t="e">
        <f>INDEX('2021 Certified EVM Plan'!G:G,MATCH(B362,'2021 Certified EVM Plan'!E:E,0))</f>
        <v>#N/A</v>
      </c>
      <c r="O362" s="7" t="e">
        <f>INDEX('2021 Certified EVM Plan'!M:M,MATCH(B362,'2021 Certified EVM Plan'!E:E,0))</f>
        <v>#N/A</v>
      </c>
      <c r="P362" s="7">
        <f t="shared" si="5"/>
        <v>1</v>
      </c>
      <c r="Q362" s="26" t="e">
        <f>IF(INDEX('2021 Certified EVM Plan'!H:H,MATCH(B362,'2021 Certified EVM Plan'!E:E,0))=1,M362,#N/A)</f>
        <v>#N/A</v>
      </c>
      <c r="R362" s="26" t="e">
        <f>IF(INDEX('2021 Certified EVM Plan'!J:J,MATCH(B362,'2021 Certified EVM Plan'!E:E,0))=1,M362,#N/A)</f>
        <v>#N/A</v>
      </c>
      <c r="S362" s="26" t="e">
        <f>IF(INDEX('2021 Certified EVM Plan'!K:K,MATCH(B362,'2021 Certified EVM Plan'!E:E,0))=1,M362,#N/A)</f>
        <v>#N/A</v>
      </c>
    </row>
    <row r="363" spans="1:19" x14ac:dyDescent="0.25">
      <c r="A363" s="22" t="s">
        <v>964</v>
      </c>
      <c r="B363" s="22">
        <v>2229</v>
      </c>
      <c r="C363" s="22">
        <v>14</v>
      </c>
      <c r="D363" s="23">
        <v>3.8647434092274002E-2</v>
      </c>
      <c r="E363" s="22">
        <v>43141102</v>
      </c>
      <c r="F363" s="22" t="s">
        <v>1113</v>
      </c>
      <c r="G363" s="22" t="s">
        <v>1205</v>
      </c>
      <c r="H363" s="22">
        <v>8076.59417728878</v>
      </c>
      <c r="I363" s="24">
        <f>'EVM CPZ List'!$D363*'EVM CPZ List'!$C363</f>
        <v>0.54106407729183603</v>
      </c>
      <c r="J363" s="25">
        <f>INDEX('Pivot of Risk Data'!A:A,MATCH('EVM CPZ List'!$B363,'Pivot of Risk Data'!B:B,0),1)</f>
        <v>358</v>
      </c>
      <c r="K363" s="22">
        <f>0.000621371*'EVM CPZ List'!$H363</f>
        <v>5.0185614005361066</v>
      </c>
      <c r="L363" s="22">
        <f>L362+'EVM CPZ List'!$K363</f>
        <v>4672.1419210222775</v>
      </c>
      <c r="M363" s="22">
        <f>M362-'EVM CPZ List'!$I363</f>
        <v>1572.0874012822733</v>
      </c>
      <c r="N363" s="7" t="e">
        <f>INDEX('2021 Certified EVM Plan'!G:G,MATCH(B363,'2021 Certified EVM Plan'!E:E,0))</f>
        <v>#N/A</v>
      </c>
      <c r="O363" s="7" t="e">
        <f>INDEX('2021 Certified EVM Plan'!M:M,MATCH(B363,'2021 Certified EVM Plan'!E:E,0))</f>
        <v>#N/A</v>
      </c>
      <c r="P363" s="7">
        <f t="shared" si="5"/>
        <v>1</v>
      </c>
      <c r="Q363" s="26" t="e">
        <f>IF(INDEX('2021 Certified EVM Plan'!H:H,MATCH(B363,'2021 Certified EVM Plan'!E:E,0))=1,M363,#N/A)</f>
        <v>#N/A</v>
      </c>
      <c r="R363" s="26" t="e">
        <f>IF(INDEX('2021 Certified EVM Plan'!J:J,MATCH(B363,'2021 Certified EVM Plan'!E:E,0))=1,M363,#N/A)</f>
        <v>#N/A</v>
      </c>
      <c r="S363" s="26" t="e">
        <f>IF(INDEX('2021 Certified EVM Plan'!K:K,MATCH(B363,'2021 Certified EVM Plan'!E:E,0))=1,M363,#N/A)</f>
        <v>#N/A</v>
      </c>
    </row>
    <row r="364" spans="1:19" x14ac:dyDescent="0.25">
      <c r="A364" s="22" t="s">
        <v>8</v>
      </c>
      <c r="B364" s="22">
        <v>7670</v>
      </c>
      <c r="C364" s="22">
        <v>28</v>
      </c>
      <c r="D364" s="23">
        <v>3.8455368244618898E-2</v>
      </c>
      <c r="E364" s="22">
        <v>152561105</v>
      </c>
      <c r="F364" s="22" t="s">
        <v>160</v>
      </c>
      <c r="G364" s="22" t="s">
        <v>161</v>
      </c>
      <c r="H364" s="22">
        <v>3634.5721694862</v>
      </c>
      <c r="I364" s="24">
        <f>'EVM CPZ List'!$D364*'EVM CPZ List'!$C364</f>
        <v>1.076750310849329</v>
      </c>
      <c r="J364" s="25">
        <f>INDEX('Pivot of Risk Data'!A:A,MATCH('EVM CPZ List'!$B364,'Pivot of Risk Data'!B:B,0),1)</f>
        <v>359</v>
      </c>
      <c r="K364" s="22">
        <f>0.000621371*'EVM CPZ List'!$H364</f>
        <v>2.2584177435258095</v>
      </c>
      <c r="L364" s="22">
        <f>L363+'EVM CPZ List'!$K364</f>
        <v>4674.4003387658031</v>
      </c>
      <c r="M364" s="22">
        <f>M363-'EVM CPZ List'!$I364</f>
        <v>1571.010650971424</v>
      </c>
      <c r="N364" s="7" t="e">
        <f>INDEX('2021 Certified EVM Plan'!G:G,MATCH(B364,'2021 Certified EVM Plan'!E:E,0))</f>
        <v>#N/A</v>
      </c>
      <c r="O364" s="7" t="e">
        <f>INDEX('2021 Certified EVM Plan'!M:M,MATCH(B364,'2021 Certified EVM Plan'!E:E,0))</f>
        <v>#N/A</v>
      </c>
      <c r="P364" s="7">
        <f t="shared" si="5"/>
        <v>1</v>
      </c>
      <c r="Q364" s="26" t="e">
        <f>IF(INDEX('2021 Certified EVM Plan'!H:H,MATCH(B364,'2021 Certified EVM Plan'!E:E,0))=1,M364,#N/A)</f>
        <v>#N/A</v>
      </c>
      <c r="R364" s="26" t="e">
        <f>IF(INDEX('2021 Certified EVM Plan'!J:J,MATCH(B364,'2021 Certified EVM Plan'!E:E,0))=1,M364,#N/A)</f>
        <v>#N/A</v>
      </c>
      <c r="S364" s="26" t="e">
        <f>IF(INDEX('2021 Certified EVM Plan'!K:K,MATCH(B364,'2021 Certified EVM Plan'!E:E,0))=1,M364,#N/A)</f>
        <v>#N/A</v>
      </c>
    </row>
    <row r="365" spans="1:19" x14ac:dyDescent="0.25">
      <c r="A365" s="22" t="s">
        <v>539</v>
      </c>
      <c r="B365" s="22">
        <v>4992</v>
      </c>
      <c r="C365" s="22">
        <v>110</v>
      </c>
      <c r="D365" s="23">
        <v>3.8403648765099399E-2</v>
      </c>
      <c r="E365" s="22">
        <v>103331102</v>
      </c>
      <c r="F365" s="22" t="s">
        <v>789</v>
      </c>
      <c r="G365" s="22" t="s">
        <v>824</v>
      </c>
      <c r="H365" s="22">
        <v>54857.225427557001</v>
      </c>
      <c r="I365" s="24">
        <f>'EVM CPZ List'!$D365*'EVM CPZ List'!$C365</f>
        <v>4.2244013641609337</v>
      </c>
      <c r="J365" s="25">
        <f>INDEX('Pivot of Risk Data'!A:A,MATCH('EVM CPZ List'!$B365,'Pivot of Risk Data'!B:B,0),1)</f>
        <v>360</v>
      </c>
      <c r="K365" s="22">
        <f>0.000621371*'EVM CPZ List'!$H365</f>
        <v>34.086689021146519</v>
      </c>
      <c r="L365" s="22">
        <f>L364+'EVM CPZ List'!$K365</f>
        <v>4708.4870277869495</v>
      </c>
      <c r="M365" s="22">
        <f>M364-'EVM CPZ List'!$I365</f>
        <v>1566.786249607263</v>
      </c>
      <c r="N365" s="7" t="e">
        <f>INDEX('2021 Certified EVM Plan'!G:G,MATCH(B365,'2021 Certified EVM Plan'!E:E,0))</f>
        <v>#N/A</v>
      </c>
      <c r="O365" s="7" t="e">
        <f>INDEX('2021 Certified EVM Plan'!M:M,MATCH(B365,'2021 Certified EVM Plan'!E:E,0))</f>
        <v>#N/A</v>
      </c>
      <c r="P365" s="7">
        <f t="shared" si="5"/>
        <v>1</v>
      </c>
      <c r="Q365" s="26" t="e">
        <f>IF(INDEX('2021 Certified EVM Plan'!H:H,MATCH(B365,'2021 Certified EVM Plan'!E:E,0))=1,M365,#N/A)</f>
        <v>#N/A</v>
      </c>
      <c r="R365" s="26" t="e">
        <f>IF(INDEX('2021 Certified EVM Plan'!J:J,MATCH(B365,'2021 Certified EVM Plan'!E:E,0))=1,M365,#N/A)</f>
        <v>#N/A</v>
      </c>
      <c r="S365" s="26" t="e">
        <f>IF(INDEX('2021 Certified EVM Plan'!K:K,MATCH(B365,'2021 Certified EVM Plan'!E:E,0))=1,M365,#N/A)</f>
        <v>#N/A</v>
      </c>
    </row>
    <row r="366" spans="1:19" x14ac:dyDescent="0.25">
      <c r="A366" s="22" t="s">
        <v>2906</v>
      </c>
      <c r="B366" s="22">
        <v>3079</v>
      </c>
      <c r="C366" s="22">
        <v>1</v>
      </c>
      <c r="D366" s="23">
        <v>0.29793090531078098</v>
      </c>
      <c r="E366" s="22">
        <v>152261105</v>
      </c>
      <c r="F366" s="22" t="s">
        <v>211</v>
      </c>
      <c r="G366" s="22" t="s">
        <v>212</v>
      </c>
      <c r="H366" s="22">
        <v>95268.333083255493</v>
      </c>
      <c r="I366" s="24">
        <f>'EVM CPZ List'!$D366*'EVM CPZ List'!$C366</f>
        <v>0.29793090531078098</v>
      </c>
      <c r="J366" s="25">
        <f>INDEX('Pivot of Risk Data'!A:A,MATCH('EVM CPZ List'!$B366,'Pivot of Risk Data'!B:B,0),1)</f>
        <v>361</v>
      </c>
      <c r="K366" s="22">
        <f>0.000621371*'EVM CPZ List'!$H366</f>
        <v>59.196979396275552</v>
      </c>
      <c r="L366" s="22">
        <f>L365+'EVM CPZ List'!$K366</f>
        <v>4767.6840071832248</v>
      </c>
      <c r="M366" s="22">
        <f>M365-'EVM CPZ List'!$I366</f>
        <v>1566.4883187019523</v>
      </c>
      <c r="N366" s="7">
        <f>INDEX('2021 Certified EVM Plan'!G:G,MATCH(B366,'2021 Certified EVM Plan'!E:E,0))</f>
        <v>48.436553030303031</v>
      </c>
      <c r="O366" s="7">
        <f>INDEX('2021 Certified EVM Plan'!M:M,MATCH(B366,'2021 Certified EVM Plan'!E:E,0))</f>
        <v>27.443037849911963</v>
      </c>
      <c r="P366" s="7">
        <f t="shared" si="5"/>
        <v>2</v>
      </c>
      <c r="Q366" s="26" t="e">
        <f>IF(INDEX('2021 Certified EVM Plan'!H:H,MATCH(B366,'2021 Certified EVM Plan'!E:E,0))=1,M366,#N/A)</f>
        <v>#N/A</v>
      </c>
      <c r="R366" s="26" t="e">
        <f>IF(INDEX('2021 Certified EVM Plan'!J:J,MATCH(B366,'2021 Certified EVM Plan'!E:E,0))=1,M366,#N/A)</f>
        <v>#N/A</v>
      </c>
      <c r="S366" s="26">
        <f>IF(INDEX('2021 Certified EVM Plan'!K:K,MATCH(B366,'2021 Certified EVM Plan'!E:E,0))=1,M366,#N/A)</f>
        <v>1566.4883187019523</v>
      </c>
    </row>
    <row r="367" spans="1:19" x14ac:dyDescent="0.25">
      <c r="A367" s="22" t="s">
        <v>8</v>
      </c>
      <c r="B367" s="22">
        <v>3079</v>
      </c>
      <c r="C367" s="22">
        <v>743</v>
      </c>
      <c r="D367" s="23">
        <v>3.80211541320115E-2</v>
      </c>
      <c r="E367" s="22">
        <v>152261105</v>
      </c>
      <c r="F367" s="22" t="s">
        <v>211</v>
      </c>
      <c r="G367" s="22" t="s">
        <v>212</v>
      </c>
      <c r="H367" s="22">
        <v>95268.333083255493</v>
      </c>
      <c r="I367" s="24">
        <f>'EVM CPZ List'!$D367*'EVM CPZ List'!$C367</f>
        <v>28.249717520084545</v>
      </c>
      <c r="J367" s="25">
        <f>INDEX('Pivot of Risk Data'!A:A,MATCH('EVM CPZ List'!$B367,'Pivot of Risk Data'!B:B,0),1)</f>
        <v>361</v>
      </c>
      <c r="K367" s="22">
        <f>0.000621371*'EVM CPZ List'!$H367</f>
        <v>59.196979396275552</v>
      </c>
      <c r="L367" s="22">
        <f>L366+'EVM CPZ List'!$K367</f>
        <v>4826.8809865795001</v>
      </c>
      <c r="M367" s="22">
        <f>M366-'EVM CPZ List'!$I367</f>
        <v>1538.2386011818678</v>
      </c>
      <c r="N367" s="7"/>
      <c r="O367" s="7"/>
      <c r="P367" s="7">
        <f t="shared" si="5"/>
        <v>2</v>
      </c>
      <c r="Q367" s="26" t="e">
        <f>IF(INDEX('2021 Certified EVM Plan'!H:H,MATCH(B367,'2021 Certified EVM Plan'!E:E,0))=1,M367,#N/A)</f>
        <v>#N/A</v>
      </c>
      <c r="R367" s="26" t="e">
        <f>IF(INDEX('2021 Certified EVM Plan'!J:J,MATCH(B367,'2021 Certified EVM Plan'!E:E,0))=1,M367,#N/A)</f>
        <v>#N/A</v>
      </c>
      <c r="S367" s="26">
        <f>IF(INDEX('2021 Certified EVM Plan'!K:K,MATCH(B367,'2021 Certified EVM Plan'!E:E,0))=1,M367,#N/A)</f>
        <v>1538.2386011818678</v>
      </c>
    </row>
    <row r="368" spans="1:19" x14ac:dyDescent="0.25">
      <c r="A368" s="22" t="s">
        <v>2195</v>
      </c>
      <c r="B368" s="22">
        <v>1699</v>
      </c>
      <c r="C368" s="22">
        <v>18</v>
      </c>
      <c r="D368" s="23">
        <v>3.8287824558337798E-2</v>
      </c>
      <c r="E368" s="22">
        <v>183052112</v>
      </c>
      <c r="F368" s="22" t="s">
        <v>2619</v>
      </c>
      <c r="G368" s="22" t="s">
        <v>2620</v>
      </c>
      <c r="H368" s="22">
        <v>3272.9637856130798</v>
      </c>
      <c r="I368" s="24">
        <f>'EVM CPZ List'!$D368*'EVM CPZ List'!$C368</f>
        <v>0.68918084205008034</v>
      </c>
      <c r="J368" s="25">
        <f>INDEX('Pivot of Risk Data'!A:A,MATCH('EVM CPZ List'!$B368,'Pivot of Risk Data'!B:B,0),1)</f>
        <v>362</v>
      </c>
      <c r="K368" s="22">
        <f>0.000621371*'EVM CPZ List'!$H368</f>
        <v>2.0337247804301852</v>
      </c>
      <c r="L368" s="22">
        <f>L367+'EVM CPZ List'!$K368</f>
        <v>4828.9147113599302</v>
      </c>
      <c r="M368" s="22">
        <f>M367-'EVM CPZ List'!$I368</f>
        <v>1537.5494203398177</v>
      </c>
      <c r="N368" s="7" t="e">
        <f>INDEX('2021 Certified EVM Plan'!G:G,MATCH(B368,'2021 Certified EVM Plan'!E:E,0))</f>
        <v>#N/A</v>
      </c>
      <c r="O368" s="7" t="e">
        <f>INDEX('2021 Certified EVM Plan'!M:M,MATCH(B368,'2021 Certified EVM Plan'!E:E,0))</f>
        <v>#N/A</v>
      </c>
      <c r="P368" s="7">
        <f t="shared" si="5"/>
        <v>1</v>
      </c>
      <c r="Q368" s="26" t="e">
        <f>IF(INDEX('2021 Certified EVM Plan'!H:H,MATCH(B368,'2021 Certified EVM Plan'!E:E,0))=1,M368,#N/A)</f>
        <v>#N/A</v>
      </c>
      <c r="R368" s="26" t="e">
        <f>IF(INDEX('2021 Certified EVM Plan'!J:J,MATCH(B368,'2021 Certified EVM Plan'!E:E,0))=1,M368,#N/A)</f>
        <v>#N/A</v>
      </c>
      <c r="S368" s="26" t="e">
        <f>IF(INDEX('2021 Certified EVM Plan'!K:K,MATCH(B368,'2021 Certified EVM Plan'!E:E,0))=1,M368,#N/A)</f>
        <v>#N/A</v>
      </c>
    </row>
    <row r="369" spans="1:19" x14ac:dyDescent="0.25">
      <c r="A369" s="22" t="s">
        <v>539</v>
      </c>
      <c r="B369" s="22">
        <v>3240</v>
      </c>
      <c r="C369" s="22">
        <v>20</v>
      </c>
      <c r="D369" s="23">
        <v>3.8066859506517899E-2</v>
      </c>
      <c r="E369" s="22">
        <v>103541104</v>
      </c>
      <c r="F369" s="22" t="s">
        <v>732</v>
      </c>
      <c r="G369" s="22" t="s">
        <v>839</v>
      </c>
      <c r="H369" s="22">
        <v>2365.46307952091</v>
      </c>
      <c r="I369" s="24">
        <f>'EVM CPZ List'!$D369*'EVM CPZ List'!$C369</f>
        <v>0.76133719013035794</v>
      </c>
      <c r="J369" s="25">
        <f>INDEX('Pivot of Risk Data'!A:A,MATCH('EVM CPZ List'!$B369,'Pivot of Risk Data'!B:B,0),1)</f>
        <v>363</v>
      </c>
      <c r="K369" s="22">
        <f>0.000621371*'EVM CPZ List'!$H369</f>
        <v>1.4698301591849874</v>
      </c>
      <c r="L369" s="22">
        <f>L368+'EVM CPZ List'!$K369</f>
        <v>4830.3845415191154</v>
      </c>
      <c r="M369" s="22">
        <f>M368-'EVM CPZ List'!$I369</f>
        <v>1536.7880831496873</v>
      </c>
      <c r="N369" s="7" t="e">
        <f>INDEX('2021 Certified EVM Plan'!G:G,MATCH(B369,'2021 Certified EVM Plan'!E:E,0))</f>
        <v>#N/A</v>
      </c>
      <c r="O369" s="7" t="e">
        <f>INDEX('2021 Certified EVM Plan'!M:M,MATCH(B369,'2021 Certified EVM Plan'!E:E,0))</f>
        <v>#N/A</v>
      </c>
      <c r="P369" s="7">
        <f t="shared" si="5"/>
        <v>1</v>
      </c>
      <c r="Q369" s="26" t="e">
        <f>IF(INDEX('2021 Certified EVM Plan'!H:H,MATCH(B369,'2021 Certified EVM Plan'!E:E,0))=1,M369,#N/A)</f>
        <v>#N/A</v>
      </c>
      <c r="R369" s="26" t="e">
        <f>IF(INDEX('2021 Certified EVM Plan'!J:J,MATCH(B369,'2021 Certified EVM Plan'!E:E,0))=1,M369,#N/A)</f>
        <v>#N/A</v>
      </c>
      <c r="S369" s="26" t="e">
        <f>IF(INDEX('2021 Certified EVM Plan'!K:K,MATCH(B369,'2021 Certified EVM Plan'!E:E,0))=1,M369,#N/A)</f>
        <v>#N/A</v>
      </c>
    </row>
    <row r="370" spans="1:19" x14ac:dyDescent="0.25">
      <c r="A370" s="22" t="s">
        <v>2906</v>
      </c>
      <c r="B370" s="22">
        <v>5549</v>
      </c>
      <c r="C370" s="22">
        <v>8</v>
      </c>
      <c r="D370" s="23">
        <v>3.7729380147011798E-2</v>
      </c>
      <c r="E370" s="22">
        <v>43051101</v>
      </c>
      <c r="F370" s="22" t="s">
        <v>2917</v>
      </c>
      <c r="G370" s="22" t="s">
        <v>3337</v>
      </c>
      <c r="H370" s="22">
        <v>1332.26554629356</v>
      </c>
      <c r="I370" s="24">
        <f>'EVM CPZ List'!$D370*'EVM CPZ List'!$C370</f>
        <v>0.30183504117609439</v>
      </c>
      <c r="J370" s="25">
        <f>INDEX('Pivot of Risk Data'!A:A,MATCH('EVM CPZ List'!$B370,'Pivot of Risk Data'!B:B,0),1)</f>
        <v>364</v>
      </c>
      <c r="K370" s="22">
        <f>0.000621371*'EVM CPZ List'!$H370</f>
        <v>0.82783117476597567</v>
      </c>
      <c r="L370" s="22">
        <f>L369+'EVM CPZ List'!$K370</f>
        <v>4831.2123726938817</v>
      </c>
      <c r="M370" s="22">
        <f>M369-'EVM CPZ List'!$I370</f>
        <v>1536.4862481085113</v>
      </c>
      <c r="N370" s="7" t="e">
        <f>INDEX('2021 Certified EVM Plan'!G:G,MATCH(B370,'2021 Certified EVM Plan'!E:E,0))</f>
        <v>#N/A</v>
      </c>
      <c r="O370" s="7" t="e">
        <f>INDEX('2021 Certified EVM Plan'!M:M,MATCH(B370,'2021 Certified EVM Plan'!E:E,0))</f>
        <v>#N/A</v>
      </c>
      <c r="P370" s="7">
        <f t="shared" si="5"/>
        <v>1</v>
      </c>
      <c r="Q370" s="26" t="e">
        <f>IF(INDEX('2021 Certified EVM Plan'!H:H,MATCH(B370,'2021 Certified EVM Plan'!E:E,0))=1,M370,#N/A)</f>
        <v>#N/A</v>
      </c>
      <c r="R370" s="26" t="e">
        <f>IF(INDEX('2021 Certified EVM Plan'!J:J,MATCH(B370,'2021 Certified EVM Plan'!E:E,0))=1,M370,#N/A)</f>
        <v>#N/A</v>
      </c>
      <c r="S370" s="26" t="e">
        <f>IF(INDEX('2021 Certified EVM Plan'!K:K,MATCH(B370,'2021 Certified EVM Plan'!E:E,0))=1,M370,#N/A)</f>
        <v>#N/A</v>
      </c>
    </row>
    <row r="371" spans="1:19" x14ac:dyDescent="0.25">
      <c r="A371" s="22" t="s">
        <v>8</v>
      </c>
      <c r="B371" s="22">
        <v>5262</v>
      </c>
      <c r="C371" s="22">
        <v>50</v>
      </c>
      <c r="D371" s="23">
        <v>3.7642128908486998E-2</v>
      </c>
      <c r="E371" s="22">
        <v>152561105</v>
      </c>
      <c r="F371" s="22" t="s">
        <v>160</v>
      </c>
      <c r="G371" s="22" t="s">
        <v>185</v>
      </c>
      <c r="H371" s="22">
        <v>4637.0240855786897</v>
      </c>
      <c r="I371" s="24">
        <f>'EVM CPZ List'!$D371*'EVM CPZ List'!$C371</f>
        <v>1.8821064454243499</v>
      </c>
      <c r="J371" s="25">
        <f>INDEX('Pivot of Risk Data'!A:A,MATCH('EVM CPZ List'!$B371,'Pivot of Risk Data'!B:B,0),1)</f>
        <v>365</v>
      </c>
      <c r="K371" s="22">
        <f>0.000621371*'EVM CPZ List'!$H371</f>
        <v>2.881312293080116</v>
      </c>
      <c r="L371" s="22">
        <f>L370+'EVM CPZ List'!$K371</f>
        <v>4834.0936849869622</v>
      </c>
      <c r="M371" s="22">
        <f>M370-'EVM CPZ List'!$I371</f>
        <v>1534.6041416630869</v>
      </c>
      <c r="N371" s="7" t="e">
        <f>INDEX('2021 Certified EVM Plan'!G:G,MATCH(B371,'2021 Certified EVM Plan'!E:E,0))</f>
        <v>#N/A</v>
      </c>
      <c r="O371" s="7" t="e">
        <f>INDEX('2021 Certified EVM Plan'!M:M,MATCH(B371,'2021 Certified EVM Plan'!E:E,0))</f>
        <v>#N/A</v>
      </c>
      <c r="P371" s="7">
        <f t="shared" si="5"/>
        <v>1</v>
      </c>
      <c r="Q371" s="26" t="e">
        <f>IF(INDEX('2021 Certified EVM Plan'!H:H,MATCH(B371,'2021 Certified EVM Plan'!E:E,0))=1,M371,#N/A)</f>
        <v>#N/A</v>
      </c>
      <c r="R371" s="26" t="e">
        <f>IF(INDEX('2021 Certified EVM Plan'!J:J,MATCH(B371,'2021 Certified EVM Plan'!E:E,0))=1,M371,#N/A)</f>
        <v>#N/A</v>
      </c>
      <c r="S371" s="26" t="e">
        <f>IF(INDEX('2021 Certified EVM Plan'!K:K,MATCH(B371,'2021 Certified EVM Plan'!E:E,0))=1,M371,#N/A)</f>
        <v>#N/A</v>
      </c>
    </row>
    <row r="372" spans="1:19" x14ac:dyDescent="0.25">
      <c r="A372" s="22" t="s">
        <v>8</v>
      </c>
      <c r="B372" s="22">
        <v>4504</v>
      </c>
      <c r="C372" s="22">
        <v>123</v>
      </c>
      <c r="D372" s="23">
        <v>3.7498084772362397E-2</v>
      </c>
      <c r="E372" s="22">
        <v>153652110</v>
      </c>
      <c r="F372" s="22" t="s">
        <v>144</v>
      </c>
      <c r="G372" s="22" t="s">
        <v>145</v>
      </c>
      <c r="H372" s="22">
        <v>12398.7678390562</v>
      </c>
      <c r="I372" s="24">
        <f>'EVM CPZ List'!$D372*'EVM CPZ List'!$C372</f>
        <v>4.612264427000575</v>
      </c>
      <c r="J372" s="25">
        <f>INDEX('Pivot of Risk Data'!A:A,MATCH('EVM CPZ List'!$B372,'Pivot of Risk Data'!B:B,0),1)</f>
        <v>366</v>
      </c>
      <c r="K372" s="22">
        <f>0.000621371*'EVM CPZ List'!$H372</f>
        <v>7.7042347709221897</v>
      </c>
      <c r="L372" s="22">
        <f>L371+'EVM CPZ List'!$K372</f>
        <v>4841.7979197578843</v>
      </c>
      <c r="M372" s="22">
        <f>M371-'EVM CPZ List'!$I372</f>
        <v>1529.9918772360863</v>
      </c>
      <c r="N372" s="7" t="e">
        <f>INDEX('2021 Certified EVM Plan'!G:G,MATCH(B372,'2021 Certified EVM Plan'!E:E,0))</f>
        <v>#N/A</v>
      </c>
      <c r="O372" s="7" t="e">
        <f>INDEX('2021 Certified EVM Plan'!M:M,MATCH(B372,'2021 Certified EVM Plan'!E:E,0))</f>
        <v>#N/A</v>
      </c>
      <c r="P372" s="7">
        <f t="shared" si="5"/>
        <v>1</v>
      </c>
      <c r="Q372" s="26" t="e">
        <f>IF(INDEX('2021 Certified EVM Plan'!H:H,MATCH(B372,'2021 Certified EVM Plan'!E:E,0))=1,M372,#N/A)</f>
        <v>#N/A</v>
      </c>
      <c r="R372" s="26" t="e">
        <f>IF(INDEX('2021 Certified EVM Plan'!J:J,MATCH(B372,'2021 Certified EVM Plan'!E:E,0))=1,M372,#N/A)</f>
        <v>#N/A</v>
      </c>
      <c r="S372" s="26" t="e">
        <f>IF(INDEX('2021 Certified EVM Plan'!K:K,MATCH(B372,'2021 Certified EVM Plan'!E:E,0))=1,M372,#N/A)</f>
        <v>#N/A</v>
      </c>
    </row>
    <row r="373" spans="1:19" x14ac:dyDescent="0.25">
      <c r="A373" s="22" t="s">
        <v>1672</v>
      </c>
      <c r="B373" s="22">
        <v>5336</v>
      </c>
      <c r="C373" s="22">
        <v>7</v>
      </c>
      <c r="D373" s="23">
        <v>3.7300647603682499E-2</v>
      </c>
      <c r="E373" s="22">
        <v>254452102</v>
      </c>
      <c r="F373" s="22" t="s">
        <v>1859</v>
      </c>
      <c r="G373" s="22" t="s">
        <v>2010</v>
      </c>
      <c r="H373" s="22">
        <v>874.72584201986194</v>
      </c>
      <c r="I373" s="24">
        <f>'EVM CPZ List'!$D373*'EVM CPZ List'!$C373</f>
        <v>0.26110453322577748</v>
      </c>
      <c r="J373" s="25">
        <f>INDEX('Pivot of Risk Data'!A:A,MATCH('EVM CPZ List'!$B373,'Pivot of Risk Data'!B:B,0),1)</f>
        <v>367</v>
      </c>
      <c r="K373" s="22">
        <f>0.000621371*'EVM CPZ List'!$H373</f>
        <v>0.54352927118172367</v>
      </c>
      <c r="L373" s="22">
        <f>L372+'EVM CPZ List'!$K373</f>
        <v>4842.3414490290661</v>
      </c>
      <c r="M373" s="22">
        <f>M372-'EVM CPZ List'!$I373</f>
        <v>1529.7307727028606</v>
      </c>
      <c r="N373" s="7" t="e">
        <f>INDEX('2021 Certified EVM Plan'!G:G,MATCH(B373,'2021 Certified EVM Plan'!E:E,0))</f>
        <v>#N/A</v>
      </c>
      <c r="O373" s="7" t="e">
        <f>INDEX('2021 Certified EVM Plan'!M:M,MATCH(B373,'2021 Certified EVM Plan'!E:E,0))</f>
        <v>#N/A</v>
      </c>
      <c r="P373" s="7">
        <f t="shared" si="5"/>
        <v>1</v>
      </c>
      <c r="Q373" s="26" t="e">
        <f>IF(INDEX('2021 Certified EVM Plan'!H:H,MATCH(B373,'2021 Certified EVM Plan'!E:E,0))=1,M373,#N/A)</f>
        <v>#N/A</v>
      </c>
      <c r="R373" s="26" t="e">
        <f>IF(INDEX('2021 Certified EVM Plan'!J:J,MATCH(B373,'2021 Certified EVM Plan'!E:E,0))=1,M373,#N/A)</f>
        <v>#N/A</v>
      </c>
      <c r="S373" s="26" t="e">
        <f>IF(INDEX('2021 Certified EVM Plan'!K:K,MATCH(B373,'2021 Certified EVM Plan'!E:E,0))=1,M373,#N/A)</f>
        <v>#N/A</v>
      </c>
    </row>
    <row r="374" spans="1:19" x14ac:dyDescent="0.25">
      <c r="A374" s="22" t="s">
        <v>2906</v>
      </c>
      <c r="B374" s="22">
        <v>4183</v>
      </c>
      <c r="C374" s="22">
        <v>33</v>
      </c>
      <c r="D374" s="23">
        <v>3.7201307180602598E-2</v>
      </c>
      <c r="E374" s="22">
        <v>43292102</v>
      </c>
      <c r="F374" s="22" t="s">
        <v>1616</v>
      </c>
      <c r="G374" s="22" t="s">
        <v>3157</v>
      </c>
      <c r="H374" s="22">
        <v>3904.07532894725</v>
      </c>
      <c r="I374" s="24">
        <f>'EVM CPZ List'!$D374*'EVM CPZ List'!$C374</f>
        <v>1.2276431369598857</v>
      </c>
      <c r="J374" s="25">
        <f>INDEX('Pivot of Risk Data'!A:A,MATCH('EVM CPZ List'!$B374,'Pivot of Risk Data'!B:B,0),1)</f>
        <v>368</v>
      </c>
      <c r="K374" s="22">
        <f>0.000621371*'EVM CPZ List'!$H374</f>
        <v>2.4258791912232818</v>
      </c>
      <c r="L374" s="22">
        <f>L373+'EVM CPZ List'!$K374</f>
        <v>4844.7673282202895</v>
      </c>
      <c r="M374" s="22">
        <f>M373-'EVM CPZ List'!$I374</f>
        <v>1528.5031295659007</v>
      </c>
      <c r="N374" s="7" t="e">
        <f>INDEX('2021 Certified EVM Plan'!G:G,MATCH(B374,'2021 Certified EVM Plan'!E:E,0))</f>
        <v>#N/A</v>
      </c>
      <c r="O374" s="7" t="e">
        <f>INDEX('2021 Certified EVM Plan'!M:M,MATCH(B374,'2021 Certified EVM Plan'!E:E,0))</f>
        <v>#N/A</v>
      </c>
      <c r="P374" s="7">
        <f t="shared" si="5"/>
        <v>1</v>
      </c>
      <c r="Q374" s="26" t="e">
        <f>IF(INDEX('2021 Certified EVM Plan'!H:H,MATCH(B374,'2021 Certified EVM Plan'!E:E,0))=1,M374,#N/A)</f>
        <v>#N/A</v>
      </c>
      <c r="R374" s="26" t="e">
        <f>IF(INDEX('2021 Certified EVM Plan'!J:J,MATCH(B374,'2021 Certified EVM Plan'!E:E,0))=1,M374,#N/A)</f>
        <v>#N/A</v>
      </c>
      <c r="S374" s="26" t="e">
        <f>IF(INDEX('2021 Certified EVM Plan'!K:K,MATCH(B374,'2021 Certified EVM Plan'!E:E,0))=1,M374,#N/A)</f>
        <v>#N/A</v>
      </c>
    </row>
    <row r="375" spans="1:19" x14ac:dyDescent="0.25">
      <c r="A375" s="22" t="s">
        <v>8</v>
      </c>
      <c r="B375" s="22">
        <v>759</v>
      </c>
      <c r="C375" s="22">
        <v>492</v>
      </c>
      <c r="D375" s="23">
        <v>3.7041410579479399E-2</v>
      </c>
      <c r="E375" s="22">
        <v>152261105</v>
      </c>
      <c r="F375" s="22" t="s">
        <v>211</v>
      </c>
      <c r="G375" s="22" t="s">
        <v>245</v>
      </c>
      <c r="H375" s="22">
        <v>60433.983026937298</v>
      </c>
      <c r="I375" s="24">
        <f>'EVM CPZ List'!$D375*'EVM CPZ List'!$C375</f>
        <v>18.224374005103865</v>
      </c>
      <c r="J375" s="25">
        <f>INDEX('Pivot of Risk Data'!A:A,MATCH('EVM CPZ List'!$B375,'Pivot of Risk Data'!B:B,0),1)</f>
        <v>369</v>
      </c>
      <c r="K375" s="22">
        <f>0.000621371*'EVM CPZ List'!$H375</f>
        <v>37.551924467431057</v>
      </c>
      <c r="L375" s="22">
        <f>L374+'EVM CPZ List'!$K375</f>
        <v>4882.319252687721</v>
      </c>
      <c r="M375" s="22">
        <f>M374-'EVM CPZ List'!$I375</f>
        <v>1510.278755560797</v>
      </c>
      <c r="N375" s="7" t="e">
        <f>INDEX('2021 Certified EVM Plan'!G:G,MATCH(B375,'2021 Certified EVM Plan'!E:E,0))</f>
        <v>#N/A</v>
      </c>
      <c r="O375" s="7" t="e">
        <f>INDEX('2021 Certified EVM Plan'!M:M,MATCH(B375,'2021 Certified EVM Plan'!E:E,0))</f>
        <v>#N/A</v>
      </c>
      <c r="P375" s="7">
        <f t="shared" si="5"/>
        <v>1</v>
      </c>
      <c r="Q375" s="26" t="e">
        <f>IF(INDEX('2021 Certified EVM Plan'!H:H,MATCH(B375,'2021 Certified EVM Plan'!E:E,0))=1,M375,#N/A)</f>
        <v>#N/A</v>
      </c>
      <c r="R375" s="26" t="e">
        <f>IF(INDEX('2021 Certified EVM Plan'!J:J,MATCH(B375,'2021 Certified EVM Plan'!E:E,0))=1,M375,#N/A)</f>
        <v>#N/A</v>
      </c>
      <c r="S375" s="26" t="e">
        <f>IF(INDEX('2021 Certified EVM Plan'!K:K,MATCH(B375,'2021 Certified EVM Plan'!E:E,0))=1,M375,#N/A)</f>
        <v>#N/A</v>
      </c>
    </row>
    <row r="376" spans="1:19" x14ac:dyDescent="0.25">
      <c r="A376" s="22" t="s">
        <v>8</v>
      </c>
      <c r="B376" s="22">
        <v>3480</v>
      </c>
      <c r="C376" s="22">
        <v>88</v>
      </c>
      <c r="D376" s="23">
        <v>3.6598323740991402E-2</v>
      </c>
      <c r="E376" s="22">
        <v>153652109</v>
      </c>
      <c r="F376" s="22" t="s">
        <v>18</v>
      </c>
      <c r="G376" s="22" t="s">
        <v>223</v>
      </c>
      <c r="H376" s="22">
        <v>9206.1636505903007</v>
      </c>
      <c r="I376" s="24">
        <f>'EVM CPZ List'!$D376*'EVM CPZ List'!$C376</f>
        <v>3.2206524892072435</v>
      </c>
      <c r="J376" s="25">
        <f>INDEX('Pivot of Risk Data'!A:A,MATCH('EVM CPZ List'!$B376,'Pivot of Risk Data'!B:B,0),1)</f>
        <v>370</v>
      </c>
      <c r="K376" s="22">
        <f>0.000621371*'EVM CPZ List'!$H376</f>
        <v>5.7204431137309459</v>
      </c>
      <c r="L376" s="22">
        <f>L375+'EVM CPZ List'!$K376</f>
        <v>4888.0396958014517</v>
      </c>
      <c r="M376" s="22">
        <f>M375-'EVM CPZ List'!$I376</f>
        <v>1507.0581030715898</v>
      </c>
      <c r="N376" s="7" t="e">
        <f>INDEX('2021 Certified EVM Plan'!G:G,MATCH(B376,'2021 Certified EVM Plan'!E:E,0))</f>
        <v>#N/A</v>
      </c>
      <c r="O376" s="7" t="e">
        <f>INDEX('2021 Certified EVM Plan'!M:M,MATCH(B376,'2021 Certified EVM Plan'!E:E,0))</f>
        <v>#N/A</v>
      </c>
      <c r="P376" s="7">
        <f t="shared" si="5"/>
        <v>1</v>
      </c>
      <c r="Q376" s="26" t="e">
        <f>IF(INDEX('2021 Certified EVM Plan'!H:H,MATCH(B376,'2021 Certified EVM Plan'!E:E,0))=1,M376,#N/A)</f>
        <v>#N/A</v>
      </c>
      <c r="R376" s="26" t="e">
        <f>IF(INDEX('2021 Certified EVM Plan'!J:J,MATCH(B376,'2021 Certified EVM Plan'!E:E,0))=1,M376,#N/A)</f>
        <v>#N/A</v>
      </c>
      <c r="S376" s="26" t="e">
        <f>IF(INDEX('2021 Certified EVM Plan'!K:K,MATCH(B376,'2021 Certified EVM Plan'!E:E,0))=1,M376,#N/A)</f>
        <v>#N/A</v>
      </c>
    </row>
    <row r="377" spans="1:19" x14ac:dyDescent="0.25">
      <c r="A377" s="22" t="s">
        <v>8</v>
      </c>
      <c r="B377" s="22">
        <v>5292</v>
      </c>
      <c r="C377" s="22">
        <v>6</v>
      </c>
      <c r="D377" s="23">
        <v>3.65360423439616E-2</v>
      </c>
      <c r="E377" s="22">
        <v>63601108</v>
      </c>
      <c r="F377" s="22" t="s">
        <v>330</v>
      </c>
      <c r="G377" s="22" t="s">
        <v>521</v>
      </c>
      <c r="H377" s="22">
        <v>451.56557680832702</v>
      </c>
      <c r="I377" s="24">
        <f>'EVM CPZ List'!$D377*'EVM CPZ List'!$C377</f>
        <v>0.2192162540637696</v>
      </c>
      <c r="J377" s="25">
        <f>INDEX('Pivot of Risk Data'!A:A,MATCH('EVM CPZ List'!$B377,'Pivot of Risk Data'!B:B,0),1)</f>
        <v>371</v>
      </c>
      <c r="K377" s="22">
        <f>0.000621371*'EVM CPZ List'!$H377</f>
        <v>0.28058975402696695</v>
      </c>
      <c r="L377" s="22">
        <f>L376+'EVM CPZ List'!$K377</f>
        <v>4888.3202855554782</v>
      </c>
      <c r="M377" s="22">
        <f>M376-'EVM CPZ List'!$I377</f>
        <v>1506.8388868175261</v>
      </c>
      <c r="N377" s="7" t="e">
        <f>INDEX('2021 Certified EVM Plan'!G:G,MATCH(B377,'2021 Certified EVM Plan'!E:E,0))</f>
        <v>#N/A</v>
      </c>
      <c r="O377" s="7" t="e">
        <f>INDEX('2021 Certified EVM Plan'!M:M,MATCH(B377,'2021 Certified EVM Plan'!E:E,0))</f>
        <v>#N/A</v>
      </c>
      <c r="P377" s="7">
        <f t="shared" si="5"/>
        <v>1</v>
      </c>
      <c r="Q377" s="26" t="e">
        <f>IF(INDEX('2021 Certified EVM Plan'!H:H,MATCH(B377,'2021 Certified EVM Plan'!E:E,0))=1,M377,#N/A)</f>
        <v>#N/A</v>
      </c>
      <c r="R377" s="26" t="e">
        <f>IF(INDEX('2021 Certified EVM Plan'!J:J,MATCH(B377,'2021 Certified EVM Plan'!E:E,0))=1,M377,#N/A)</f>
        <v>#N/A</v>
      </c>
      <c r="S377" s="26" t="e">
        <f>IF(INDEX('2021 Certified EVM Plan'!K:K,MATCH(B377,'2021 Certified EVM Plan'!E:E,0))=1,M377,#N/A)</f>
        <v>#N/A</v>
      </c>
    </row>
    <row r="378" spans="1:19" x14ac:dyDescent="0.25">
      <c r="A378" s="22" t="s">
        <v>964</v>
      </c>
      <c r="B378" s="22">
        <v>2013</v>
      </c>
      <c r="C378" s="22">
        <v>27</v>
      </c>
      <c r="D378" s="23">
        <v>3.6411046014965601E-2</v>
      </c>
      <c r="E378" s="22">
        <v>42681101</v>
      </c>
      <c r="F378" s="22" t="s">
        <v>1100</v>
      </c>
      <c r="G378" s="22" t="s">
        <v>1305</v>
      </c>
      <c r="H378" s="22">
        <v>3441.5642070060399</v>
      </c>
      <c r="I378" s="24">
        <f>'EVM CPZ List'!$D378*'EVM CPZ List'!$C378</f>
        <v>0.98309824240407118</v>
      </c>
      <c r="J378" s="25">
        <f>INDEX('Pivot of Risk Data'!A:A,MATCH('EVM CPZ List'!$B378,'Pivot of Risk Data'!B:B,0),1)</f>
        <v>372</v>
      </c>
      <c r="K378" s="22">
        <f>0.000621371*'EVM CPZ List'!$H378</f>
        <v>2.13848819287155</v>
      </c>
      <c r="L378" s="22">
        <f>L377+'EVM CPZ List'!$K378</f>
        <v>4890.4587737483498</v>
      </c>
      <c r="M378" s="22">
        <f>M377-'EVM CPZ List'!$I378</f>
        <v>1505.855788575122</v>
      </c>
      <c r="N378" s="7" t="e">
        <f>INDEX('2021 Certified EVM Plan'!G:G,MATCH(B378,'2021 Certified EVM Plan'!E:E,0))</f>
        <v>#N/A</v>
      </c>
      <c r="O378" s="7" t="e">
        <f>INDEX('2021 Certified EVM Plan'!M:M,MATCH(B378,'2021 Certified EVM Plan'!E:E,0))</f>
        <v>#N/A</v>
      </c>
      <c r="P378" s="7">
        <f t="shared" si="5"/>
        <v>1</v>
      </c>
      <c r="Q378" s="26" t="e">
        <f>IF(INDEX('2021 Certified EVM Plan'!H:H,MATCH(B378,'2021 Certified EVM Plan'!E:E,0))=1,M378,#N/A)</f>
        <v>#N/A</v>
      </c>
      <c r="R378" s="26" t="e">
        <f>IF(INDEX('2021 Certified EVM Plan'!J:J,MATCH(B378,'2021 Certified EVM Plan'!E:E,0))=1,M378,#N/A)</f>
        <v>#N/A</v>
      </c>
      <c r="S378" s="26" t="e">
        <f>IF(INDEX('2021 Certified EVM Plan'!K:K,MATCH(B378,'2021 Certified EVM Plan'!E:E,0))=1,M378,#N/A)</f>
        <v>#N/A</v>
      </c>
    </row>
    <row r="379" spans="1:19" x14ac:dyDescent="0.25">
      <c r="A379" s="22" t="s">
        <v>2906</v>
      </c>
      <c r="B379" s="22">
        <v>345</v>
      </c>
      <c r="C379" s="22">
        <v>9</v>
      </c>
      <c r="D379" s="23">
        <v>3.6139310882485801E-2</v>
      </c>
      <c r="E379" s="22">
        <v>43292102</v>
      </c>
      <c r="F379" s="22" t="s">
        <v>1616</v>
      </c>
      <c r="G379" s="22" t="s">
        <v>2925</v>
      </c>
      <c r="H379" s="22">
        <v>592.95916457004205</v>
      </c>
      <c r="I379" s="24">
        <f>'EVM CPZ List'!$D379*'EVM CPZ List'!$C379</f>
        <v>0.32525379794237219</v>
      </c>
      <c r="J379" s="25">
        <f>INDEX('Pivot of Risk Data'!A:A,MATCH('EVM CPZ List'!$B379,'Pivot of Risk Data'!B:B,0),1)</f>
        <v>373</v>
      </c>
      <c r="K379" s="22">
        <f>0.000621371*'EVM CPZ List'!$H379</f>
        <v>0.36844762904805162</v>
      </c>
      <c r="L379" s="22">
        <f>L378+'EVM CPZ List'!$K379</f>
        <v>4890.827221377398</v>
      </c>
      <c r="M379" s="22">
        <f>M378-'EVM CPZ List'!$I379</f>
        <v>1505.5305347771796</v>
      </c>
      <c r="N379" s="7" t="e">
        <f>INDEX('2021 Certified EVM Plan'!G:G,MATCH(B379,'2021 Certified EVM Plan'!E:E,0))</f>
        <v>#N/A</v>
      </c>
      <c r="O379" s="7" t="e">
        <f>INDEX('2021 Certified EVM Plan'!M:M,MATCH(B379,'2021 Certified EVM Plan'!E:E,0))</f>
        <v>#N/A</v>
      </c>
      <c r="P379" s="7">
        <f t="shared" si="5"/>
        <v>1</v>
      </c>
      <c r="Q379" s="26" t="e">
        <f>IF(INDEX('2021 Certified EVM Plan'!H:H,MATCH(B379,'2021 Certified EVM Plan'!E:E,0))=1,M379,#N/A)</f>
        <v>#N/A</v>
      </c>
      <c r="R379" s="26" t="e">
        <f>IF(INDEX('2021 Certified EVM Plan'!J:J,MATCH(B379,'2021 Certified EVM Plan'!E:E,0))=1,M379,#N/A)</f>
        <v>#N/A</v>
      </c>
      <c r="S379" s="26" t="e">
        <f>IF(INDEX('2021 Certified EVM Plan'!K:K,MATCH(B379,'2021 Certified EVM Plan'!E:E,0))=1,M379,#N/A)</f>
        <v>#N/A</v>
      </c>
    </row>
    <row r="380" spans="1:19" x14ac:dyDescent="0.25">
      <c r="A380" s="22" t="s">
        <v>964</v>
      </c>
      <c r="B380" s="22">
        <v>512</v>
      </c>
      <c r="C380" s="22">
        <v>31</v>
      </c>
      <c r="D380" s="23">
        <v>3.5909745608748302E-2</v>
      </c>
      <c r="E380" s="22">
        <v>42661103</v>
      </c>
      <c r="F380" s="22" t="s">
        <v>967</v>
      </c>
      <c r="G380" s="22" t="s">
        <v>983</v>
      </c>
      <c r="H380" s="22">
        <v>8552.3738318037795</v>
      </c>
      <c r="I380" s="24">
        <f>'EVM CPZ List'!$D380*'EVM CPZ List'!$C380</f>
        <v>1.1132021138711974</v>
      </c>
      <c r="J380" s="25">
        <f>INDEX('Pivot of Risk Data'!A:A,MATCH('EVM CPZ List'!$B380,'Pivot of Risk Data'!B:B,0),1)</f>
        <v>374</v>
      </c>
      <c r="K380" s="22">
        <f>0.000621371*'EVM CPZ List'!$H380</f>
        <v>5.3141970802417466</v>
      </c>
      <c r="L380" s="22">
        <f>L379+'EVM CPZ List'!$K380</f>
        <v>4896.1414184576397</v>
      </c>
      <c r="M380" s="22">
        <f>M379-'EVM CPZ List'!$I380</f>
        <v>1504.4173326633083</v>
      </c>
      <c r="N380" s="7" t="e">
        <f>INDEX('2021 Certified EVM Plan'!G:G,MATCH(B380,'2021 Certified EVM Plan'!E:E,0))</f>
        <v>#N/A</v>
      </c>
      <c r="O380" s="7" t="e">
        <f>INDEX('2021 Certified EVM Plan'!M:M,MATCH(B380,'2021 Certified EVM Plan'!E:E,0))</f>
        <v>#N/A</v>
      </c>
      <c r="P380" s="7">
        <f t="shared" si="5"/>
        <v>1</v>
      </c>
      <c r="Q380" s="26" t="e">
        <f>IF(INDEX('2021 Certified EVM Plan'!H:H,MATCH(B380,'2021 Certified EVM Plan'!E:E,0))=1,M380,#N/A)</f>
        <v>#N/A</v>
      </c>
      <c r="R380" s="26" t="e">
        <f>IF(INDEX('2021 Certified EVM Plan'!J:J,MATCH(B380,'2021 Certified EVM Plan'!E:E,0))=1,M380,#N/A)</f>
        <v>#N/A</v>
      </c>
      <c r="S380" s="26" t="e">
        <f>IF(INDEX('2021 Certified EVM Plan'!K:K,MATCH(B380,'2021 Certified EVM Plan'!E:E,0))=1,M380,#N/A)</f>
        <v>#N/A</v>
      </c>
    </row>
    <row r="381" spans="1:19" x14ac:dyDescent="0.25">
      <c r="A381" s="22" t="s">
        <v>8</v>
      </c>
      <c r="B381" s="22">
        <v>508</v>
      </c>
      <c r="C381" s="22">
        <v>376</v>
      </c>
      <c r="D381" s="23">
        <v>3.58231246015005E-2</v>
      </c>
      <c r="E381" s="22">
        <v>153612104</v>
      </c>
      <c r="F381" s="22" t="s">
        <v>85</v>
      </c>
      <c r="G381" s="22" t="s">
        <v>86</v>
      </c>
      <c r="H381" s="22">
        <v>54145.428399234697</v>
      </c>
      <c r="I381" s="24">
        <f>'EVM CPZ List'!$D381*'EVM CPZ List'!$C381</f>
        <v>13.469494850164189</v>
      </c>
      <c r="J381" s="25">
        <f>INDEX('Pivot of Risk Data'!A:A,MATCH('EVM CPZ List'!$B381,'Pivot of Risk Data'!B:B,0),1)</f>
        <v>375</v>
      </c>
      <c r="K381" s="22">
        <f>0.000621371*'EVM CPZ List'!$H381</f>
        <v>33.644398989860861</v>
      </c>
      <c r="L381" s="22">
        <f>L380+'EVM CPZ List'!$K381</f>
        <v>4929.7858174475004</v>
      </c>
      <c r="M381" s="22">
        <f>M380-'EVM CPZ List'!$I381</f>
        <v>1490.9478378131441</v>
      </c>
      <c r="N381" s="7" t="e">
        <f>INDEX('2021 Certified EVM Plan'!G:G,MATCH(B381,'2021 Certified EVM Plan'!E:E,0))</f>
        <v>#N/A</v>
      </c>
      <c r="O381" s="7" t="e">
        <f>INDEX('2021 Certified EVM Plan'!M:M,MATCH(B381,'2021 Certified EVM Plan'!E:E,0))</f>
        <v>#N/A</v>
      </c>
      <c r="P381" s="7">
        <f t="shared" si="5"/>
        <v>1</v>
      </c>
      <c r="Q381" s="26" t="e">
        <f>IF(INDEX('2021 Certified EVM Plan'!H:H,MATCH(B381,'2021 Certified EVM Plan'!E:E,0))=1,M381,#N/A)</f>
        <v>#N/A</v>
      </c>
      <c r="R381" s="26" t="e">
        <f>IF(INDEX('2021 Certified EVM Plan'!J:J,MATCH(B381,'2021 Certified EVM Plan'!E:E,0))=1,M381,#N/A)</f>
        <v>#N/A</v>
      </c>
      <c r="S381" s="26" t="e">
        <f>IF(INDEX('2021 Certified EVM Plan'!K:K,MATCH(B381,'2021 Certified EVM Plan'!E:E,0))=1,M381,#N/A)</f>
        <v>#N/A</v>
      </c>
    </row>
    <row r="382" spans="1:19" x14ac:dyDescent="0.25">
      <c r="A382" s="22" t="s">
        <v>8</v>
      </c>
      <c r="B382" s="22">
        <v>2819</v>
      </c>
      <c r="C382" s="22">
        <v>547</v>
      </c>
      <c r="D382" s="23">
        <v>3.5774877662837698E-2</v>
      </c>
      <c r="E382" s="22">
        <v>153132101</v>
      </c>
      <c r="F382" s="22" t="s">
        <v>321</v>
      </c>
      <c r="G382" s="22" t="s">
        <v>322</v>
      </c>
      <c r="H382" s="22">
        <v>73260.567361679205</v>
      </c>
      <c r="I382" s="24">
        <f>'EVM CPZ List'!$D382*'EVM CPZ List'!$C382</f>
        <v>19.56885808157222</v>
      </c>
      <c r="J382" s="25">
        <f>INDEX('Pivot of Risk Data'!A:A,MATCH('EVM CPZ List'!$B382,'Pivot of Risk Data'!B:B,0),1)</f>
        <v>376</v>
      </c>
      <c r="K382" s="22">
        <f>0.000621371*'EVM CPZ List'!$H382</f>
        <v>45.521992002093967</v>
      </c>
      <c r="L382" s="22">
        <f>L381+'EVM CPZ List'!$K382</f>
        <v>4975.3078094495941</v>
      </c>
      <c r="M382" s="22">
        <f>M381-'EVM CPZ List'!$I382</f>
        <v>1471.3789797315719</v>
      </c>
      <c r="N382" s="7" t="e">
        <f>INDEX('2021 Certified EVM Plan'!G:G,MATCH(B382,'2021 Certified EVM Plan'!E:E,0))</f>
        <v>#N/A</v>
      </c>
      <c r="O382" s="7" t="e">
        <f>INDEX('2021 Certified EVM Plan'!M:M,MATCH(B382,'2021 Certified EVM Plan'!E:E,0))</f>
        <v>#N/A</v>
      </c>
      <c r="P382" s="7">
        <f t="shared" si="5"/>
        <v>1</v>
      </c>
      <c r="Q382" s="26" t="e">
        <f>IF(INDEX('2021 Certified EVM Plan'!H:H,MATCH(B382,'2021 Certified EVM Plan'!E:E,0))=1,M382,#N/A)</f>
        <v>#N/A</v>
      </c>
      <c r="R382" s="26" t="e">
        <f>IF(INDEX('2021 Certified EVM Plan'!J:J,MATCH(B382,'2021 Certified EVM Plan'!E:E,0))=1,M382,#N/A)</f>
        <v>#N/A</v>
      </c>
      <c r="S382" s="26" t="e">
        <f>IF(INDEX('2021 Certified EVM Plan'!K:K,MATCH(B382,'2021 Certified EVM Plan'!E:E,0))=1,M382,#N/A)</f>
        <v>#N/A</v>
      </c>
    </row>
    <row r="383" spans="1:19" x14ac:dyDescent="0.25">
      <c r="A383" s="22" t="s">
        <v>8</v>
      </c>
      <c r="B383" s="22">
        <v>2065</v>
      </c>
      <c r="C383" s="22">
        <v>215</v>
      </c>
      <c r="D383" s="23">
        <v>3.5744803182364199E-2</v>
      </c>
      <c r="E383" s="22">
        <v>153741101</v>
      </c>
      <c r="F383" s="22" t="s">
        <v>180</v>
      </c>
      <c r="G383" s="22" t="s">
        <v>379</v>
      </c>
      <c r="H383" s="22">
        <v>24893.831186299001</v>
      </c>
      <c r="I383" s="24">
        <f>'EVM CPZ List'!$D383*'EVM CPZ List'!$C383</f>
        <v>7.6851326842083028</v>
      </c>
      <c r="J383" s="25">
        <f>INDEX('Pivot of Risk Data'!A:A,MATCH('EVM CPZ List'!$B383,'Pivot of Risk Data'!B:B,0),1)</f>
        <v>377</v>
      </c>
      <c r="K383" s="22">
        <f>0.000621371*'EVM CPZ List'!$H383</f>
        <v>15.468304778061796</v>
      </c>
      <c r="L383" s="22">
        <f>L382+'EVM CPZ List'!$K383</f>
        <v>4990.7761142276559</v>
      </c>
      <c r="M383" s="22">
        <f>M382-'EVM CPZ List'!$I383</f>
        <v>1463.6938470473635</v>
      </c>
      <c r="N383" s="7" t="e">
        <f>INDEX('2021 Certified EVM Plan'!G:G,MATCH(B383,'2021 Certified EVM Plan'!E:E,0))</f>
        <v>#N/A</v>
      </c>
      <c r="O383" s="7" t="e">
        <f>INDEX('2021 Certified EVM Plan'!M:M,MATCH(B383,'2021 Certified EVM Plan'!E:E,0))</f>
        <v>#N/A</v>
      </c>
      <c r="P383" s="7">
        <f t="shared" si="5"/>
        <v>1</v>
      </c>
      <c r="Q383" s="26" t="e">
        <f>IF(INDEX('2021 Certified EVM Plan'!H:H,MATCH(B383,'2021 Certified EVM Plan'!E:E,0))=1,M383,#N/A)</f>
        <v>#N/A</v>
      </c>
      <c r="R383" s="26" t="e">
        <f>IF(INDEX('2021 Certified EVM Plan'!J:J,MATCH(B383,'2021 Certified EVM Plan'!E:E,0))=1,M383,#N/A)</f>
        <v>#N/A</v>
      </c>
      <c r="S383" s="26" t="e">
        <f>IF(INDEX('2021 Certified EVM Plan'!K:K,MATCH(B383,'2021 Certified EVM Plan'!E:E,0))=1,M383,#N/A)</f>
        <v>#N/A</v>
      </c>
    </row>
    <row r="384" spans="1:19" x14ac:dyDescent="0.25">
      <c r="A384" s="22" t="s">
        <v>2906</v>
      </c>
      <c r="B384" s="22">
        <v>590</v>
      </c>
      <c r="C384" s="22">
        <v>41</v>
      </c>
      <c r="D384" s="23">
        <v>3.5695578860905498E-2</v>
      </c>
      <c r="E384" s="22">
        <v>43201102</v>
      </c>
      <c r="F384" s="22" t="s">
        <v>2941</v>
      </c>
      <c r="G384" s="22" t="s">
        <v>2969</v>
      </c>
      <c r="H384" s="22">
        <v>9046.5503706282307</v>
      </c>
      <c r="I384" s="24">
        <f>'EVM CPZ List'!$D384*'EVM CPZ List'!$C384</f>
        <v>1.4635187332971253</v>
      </c>
      <c r="J384" s="25">
        <f>INDEX('Pivot of Risk Data'!A:A,MATCH('EVM CPZ List'!$B384,'Pivot of Risk Data'!B:B,0),1)</f>
        <v>378</v>
      </c>
      <c r="K384" s="22">
        <f>0.000621371*'EVM CPZ List'!$H384</f>
        <v>5.6212640503476345</v>
      </c>
      <c r="L384" s="22">
        <f>L383+'EVM CPZ List'!$K384</f>
        <v>4996.3973782780031</v>
      </c>
      <c r="M384" s="22">
        <f>M383-'EVM CPZ List'!$I384</f>
        <v>1462.2303283140664</v>
      </c>
      <c r="N384" s="7" t="e">
        <f>INDEX('2021 Certified EVM Plan'!G:G,MATCH(B384,'2021 Certified EVM Plan'!E:E,0))</f>
        <v>#N/A</v>
      </c>
      <c r="O384" s="7" t="e">
        <f>INDEX('2021 Certified EVM Plan'!M:M,MATCH(B384,'2021 Certified EVM Plan'!E:E,0))</f>
        <v>#N/A</v>
      </c>
      <c r="P384" s="7">
        <f t="shared" si="5"/>
        <v>1</v>
      </c>
      <c r="Q384" s="26" t="e">
        <f>IF(INDEX('2021 Certified EVM Plan'!H:H,MATCH(B384,'2021 Certified EVM Plan'!E:E,0))=1,M384,#N/A)</f>
        <v>#N/A</v>
      </c>
      <c r="R384" s="26" t="e">
        <f>IF(INDEX('2021 Certified EVM Plan'!J:J,MATCH(B384,'2021 Certified EVM Plan'!E:E,0))=1,M384,#N/A)</f>
        <v>#N/A</v>
      </c>
      <c r="S384" s="26" t="e">
        <f>IF(INDEX('2021 Certified EVM Plan'!K:K,MATCH(B384,'2021 Certified EVM Plan'!E:E,0))=1,M384,#N/A)</f>
        <v>#N/A</v>
      </c>
    </row>
    <row r="385" spans="1:19" x14ac:dyDescent="0.25">
      <c r="A385" s="22" t="s">
        <v>2906</v>
      </c>
      <c r="B385" s="22">
        <v>7656</v>
      </c>
      <c r="C385" s="22">
        <v>75</v>
      </c>
      <c r="D385" s="23">
        <v>3.5420300512303098E-2</v>
      </c>
      <c r="E385" s="22">
        <v>14052103</v>
      </c>
      <c r="F385" s="22" t="s">
        <v>3113</v>
      </c>
      <c r="G385" s="22" t="s">
        <v>3114</v>
      </c>
      <c r="H385" s="22">
        <v>20889.974523813598</v>
      </c>
      <c r="I385" s="24">
        <f>'EVM CPZ List'!$D385*'EVM CPZ List'!$C385</f>
        <v>2.6565225384227324</v>
      </c>
      <c r="J385" s="25">
        <f>INDEX('Pivot of Risk Data'!A:A,MATCH('EVM CPZ List'!$B385,'Pivot of Risk Data'!B:B,0),1)</f>
        <v>379</v>
      </c>
      <c r="K385" s="22">
        <f>0.000621371*'EVM CPZ List'!$H385</f>
        <v>12.980424359836579</v>
      </c>
      <c r="L385" s="22">
        <f>L384+'EVM CPZ List'!$K385</f>
        <v>5009.3778026378395</v>
      </c>
      <c r="M385" s="22">
        <f>M384-'EVM CPZ List'!$I385</f>
        <v>1459.5738057756437</v>
      </c>
      <c r="N385" s="7" t="e">
        <f>INDEX('2021 Certified EVM Plan'!G:G,MATCH(B385,'2021 Certified EVM Plan'!E:E,0))</f>
        <v>#N/A</v>
      </c>
      <c r="O385" s="7" t="e">
        <f>INDEX('2021 Certified EVM Plan'!M:M,MATCH(B385,'2021 Certified EVM Plan'!E:E,0))</f>
        <v>#N/A</v>
      </c>
      <c r="P385" s="7">
        <f t="shared" si="5"/>
        <v>1</v>
      </c>
      <c r="Q385" s="26" t="e">
        <f>IF(INDEX('2021 Certified EVM Plan'!H:H,MATCH(B385,'2021 Certified EVM Plan'!E:E,0))=1,M385,#N/A)</f>
        <v>#N/A</v>
      </c>
      <c r="R385" s="26" t="e">
        <f>IF(INDEX('2021 Certified EVM Plan'!J:J,MATCH(B385,'2021 Certified EVM Plan'!E:E,0))=1,M385,#N/A)</f>
        <v>#N/A</v>
      </c>
      <c r="S385" s="26" t="e">
        <f>IF(INDEX('2021 Certified EVM Plan'!K:K,MATCH(B385,'2021 Certified EVM Plan'!E:E,0))=1,M385,#N/A)</f>
        <v>#N/A</v>
      </c>
    </row>
    <row r="386" spans="1:19" x14ac:dyDescent="0.25">
      <c r="A386" s="22" t="s">
        <v>2906</v>
      </c>
      <c r="B386" s="22">
        <v>5383</v>
      </c>
      <c r="C386" s="22">
        <v>27</v>
      </c>
      <c r="D386" s="23">
        <v>3.5393936968197801E-2</v>
      </c>
      <c r="E386" s="22">
        <v>13751102</v>
      </c>
      <c r="F386" s="22" t="s">
        <v>3187</v>
      </c>
      <c r="G386" s="22" t="s">
        <v>3188</v>
      </c>
      <c r="H386" s="22">
        <v>8850.5675428373397</v>
      </c>
      <c r="I386" s="24">
        <f>'EVM CPZ List'!$D386*'EVM CPZ List'!$C386</f>
        <v>0.95563629814134066</v>
      </c>
      <c r="J386" s="25">
        <f>INDEX('Pivot of Risk Data'!A:A,MATCH('EVM CPZ List'!$B386,'Pivot of Risk Data'!B:B,0),1)</f>
        <v>380</v>
      </c>
      <c r="K386" s="22">
        <f>0.000621371*'EVM CPZ List'!$H386</f>
        <v>5.4994860046603806</v>
      </c>
      <c r="L386" s="22">
        <f>L385+'EVM CPZ List'!$K386</f>
        <v>5014.8772886424995</v>
      </c>
      <c r="M386" s="22">
        <f>M385-'EVM CPZ List'!$I386</f>
        <v>1458.6181694775023</v>
      </c>
      <c r="N386" s="7" t="e">
        <f>INDEX('2021 Certified EVM Plan'!G:G,MATCH(B386,'2021 Certified EVM Plan'!E:E,0))</f>
        <v>#N/A</v>
      </c>
      <c r="O386" s="7" t="e">
        <f>INDEX('2021 Certified EVM Plan'!M:M,MATCH(B386,'2021 Certified EVM Plan'!E:E,0))</f>
        <v>#N/A</v>
      </c>
      <c r="P386" s="7">
        <f t="shared" ref="P386:P449" si="6">COUNTIF(B:B,B386)</f>
        <v>1</v>
      </c>
      <c r="Q386" s="26" t="e">
        <f>IF(INDEX('2021 Certified EVM Plan'!H:H,MATCH(B386,'2021 Certified EVM Plan'!E:E,0))=1,M386,#N/A)</f>
        <v>#N/A</v>
      </c>
      <c r="R386" s="26" t="e">
        <f>IF(INDEX('2021 Certified EVM Plan'!J:J,MATCH(B386,'2021 Certified EVM Plan'!E:E,0))=1,M386,#N/A)</f>
        <v>#N/A</v>
      </c>
      <c r="S386" s="26" t="e">
        <f>IF(INDEX('2021 Certified EVM Plan'!K:K,MATCH(B386,'2021 Certified EVM Plan'!E:E,0))=1,M386,#N/A)</f>
        <v>#N/A</v>
      </c>
    </row>
    <row r="387" spans="1:19" x14ac:dyDescent="0.25">
      <c r="A387" s="22" t="s">
        <v>539</v>
      </c>
      <c r="B387" s="22">
        <v>2279</v>
      </c>
      <c r="C387" s="22">
        <v>94</v>
      </c>
      <c r="D387" s="23">
        <v>3.5216404967461402E-2</v>
      </c>
      <c r="E387" s="22">
        <v>103221101</v>
      </c>
      <c r="F387" s="22" t="s">
        <v>542</v>
      </c>
      <c r="G387" s="22" t="s">
        <v>558</v>
      </c>
      <c r="H387" s="22">
        <v>21171.671344175</v>
      </c>
      <c r="I387" s="24">
        <f>'EVM CPZ List'!$D387*'EVM CPZ List'!$C387</f>
        <v>3.3103420669413719</v>
      </c>
      <c r="J387" s="25">
        <f>INDEX('Pivot of Risk Data'!A:A,MATCH('EVM CPZ List'!$B387,'Pivot of Risk Data'!B:B,0),1)</f>
        <v>381</v>
      </c>
      <c r="K387" s="22">
        <f>0.000621371*'EVM CPZ List'!$H387</f>
        <v>13.155462594801364</v>
      </c>
      <c r="L387" s="22">
        <f>L386+'EVM CPZ List'!$K387</f>
        <v>5028.0327512373005</v>
      </c>
      <c r="M387" s="22">
        <f>M386-'EVM CPZ List'!$I387</f>
        <v>1455.307827410561</v>
      </c>
      <c r="N387" s="7" t="e">
        <f>INDEX('2021 Certified EVM Plan'!G:G,MATCH(B387,'2021 Certified EVM Plan'!E:E,0))</f>
        <v>#N/A</v>
      </c>
      <c r="O387" s="7" t="e">
        <f>INDEX('2021 Certified EVM Plan'!M:M,MATCH(B387,'2021 Certified EVM Plan'!E:E,0))</f>
        <v>#N/A</v>
      </c>
      <c r="P387" s="7">
        <f t="shared" si="6"/>
        <v>1</v>
      </c>
      <c r="Q387" s="26" t="e">
        <f>IF(INDEX('2021 Certified EVM Plan'!H:H,MATCH(B387,'2021 Certified EVM Plan'!E:E,0))=1,M387,#N/A)</f>
        <v>#N/A</v>
      </c>
      <c r="R387" s="26" t="e">
        <f>IF(INDEX('2021 Certified EVM Plan'!J:J,MATCH(B387,'2021 Certified EVM Plan'!E:E,0))=1,M387,#N/A)</f>
        <v>#N/A</v>
      </c>
      <c r="S387" s="26" t="e">
        <f>IF(INDEX('2021 Certified EVM Plan'!K:K,MATCH(B387,'2021 Certified EVM Plan'!E:E,0))=1,M387,#N/A)</f>
        <v>#N/A</v>
      </c>
    </row>
    <row r="388" spans="1:19" x14ac:dyDescent="0.25">
      <c r="A388" s="22" t="s">
        <v>8</v>
      </c>
      <c r="B388" s="22">
        <v>6475</v>
      </c>
      <c r="C388" s="22">
        <v>9</v>
      </c>
      <c r="D388" s="23">
        <v>3.4654766353636998E-2</v>
      </c>
      <c r="E388" s="22">
        <v>152571101</v>
      </c>
      <c r="F388" s="22" t="s">
        <v>273</v>
      </c>
      <c r="G388" s="22" t="s">
        <v>372</v>
      </c>
      <c r="H388" s="22">
        <v>944.49169743218204</v>
      </c>
      <c r="I388" s="24">
        <f>'EVM CPZ List'!$D388*'EVM CPZ List'!$C388</f>
        <v>0.311892897182733</v>
      </c>
      <c r="J388" s="25">
        <f>INDEX('Pivot of Risk Data'!A:A,MATCH('EVM CPZ List'!$B388,'Pivot of Risk Data'!B:B,0),1)</f>
        <v>382</v>
      </c>
      <c r="K388" s="22">
        <f>0.000621371*'EVM CPZ List'!$H388</f>
        <v>0.58687975052513242</v>
      </c>
      <c r="L388" s="22">
        <f>L387+'EVM CPZ List'!$K388</f>
        <v>5028.619630987826</v>
      </c>
      <c r="M388" s="22">
        <f>M387-'EVM CPZ List'!$I388</f>
        <v>1454.9959345133782</v>
      </c>
      <c r="N388" s="7" t="e">
        <f>INDEX('2021 Certified EVM Plan'!G:G,MATCH(B388,'2021 Certified EVM Plan'!E:E,0))</f>
        <v>#N/A</v>
      </c>
      <c r="O388" s="7" t="e">
        <f>INDEX('2021 Certified EVM Plan'!M:M,MATCH(B388,'2021 Certified EVM Plan'!E:E,0))</f>
        <v>#N/A</v>
      </c>
      <c r="P388" s="7">
        <f t="shared" si="6"/>
        <v>1</v>
      </c>
      <c r="Q388" s="26" t="e">
        <f>IF(INDEX('2021 Certified EVM Plan'!H:H,MATCH(B388,'2021 Certified EVM Plan'!E:E,0))=1,M388,#N/A)</f>
        <v>#N/A</v>
      </c>
      <c r="R388" s="26" t="e">
        <f>IF(INDEX('2021 Certified EVM Plan'!J:J,MATCH(B388,'2021 Certified EVM Plan'!E:E,0))=1,M388,#N/A)</f>
        <v>#N/A</v>
      </c>
      <c r="S388" s="26" t="e">
        <f>IF(INDEX('2021 Certified EVM Plan'!K:K,MATCH(B388,'2021 Certified EVM Plan'!E:E,0))=1,M388,#N/A)</f>
        <v>#N/A</v>
      </c>
    </row>
    <row r="389" spans="1:19" x14ac:dyDescent="0.25">
      <c r="A389" s="22" t="s">
        <v>964</v>
      </c>
      <c r="B389" s="22">
        <v>9707</v>
      </c>
      <c r="C389" s="22">
        <v>8</v>
      </c>
      <c r="D389" s="23">
        <v>3.4593894088662001E-2</v>
      </c>
      <c r="E389" s="22">
        <v>42891102</v>
      </c>
      <c r="F389" s="22" t="s">
        <v>1123</v>
      </c>
      <c r="G389" s="22" t="s">
        <v>1611</v>
      </c>
      <c r="H389" s="22">
        <v>948.40778643946305</v>
      </c>
      <c r="I389" s="24">
        <f>'EVM CPZ List'!$D389*'EVM CPZ List'!$C389</f>
        <v>0.27675115270929601</v>
      </c>
      <c r="J389" s="25">
        <f>INDEX('Pivot of Risk Data'!A:A,MATCH('EVM CPZ List'!$B389,'Pivot of Risk Data'!B:B,0),1)</f>
        <v>383</v>
      </c>
      <c r="K389" s="22">
        <f>0.000621371*'EVM CPZ List'!$H389</f>
        <v>0.58931309466767556</v>
      </c>
      <c r="L389" s="22">
        <f>L388+'EVM CPZ List'!$K389</f>
        <v>5029.2089440824939</v>
      </c>
      <c r="M389" s="22">
        <f>M388-'EVM CPZ List'!$I389</f>
        <v>1454.7191833606689</v>
      </c>
      <c r="N389" s="7" t="e">
        <f>INDEX('2021 Certified EVM Plan'!G:G,MATCH(B389,'2021 Certified EVM Plan'!E:E,0))</f>
        <v>#N/A</v>
      </c>
      <c r="O389" s="7" t="e">
        <f>INDEX('2021 Certified EVM Plan'!M:M,MATCH(B389,'2021 Certified EVM Plan'!E:E,0))</f>
        <v>#N/A</v>
      </c>
      <c r="P389" s="7">
        <f t="shared" si="6"/>
        <v>1</v>
      </c>
      <c r="Q389" s="26" t="e">
        <f>IF(INDEX('2021 Certified EVM Plan'!H:H,MATCH(B389,'2021 Certified EVM Plan'!E:E,0))=1,M389,#N/A)</f>
        <v>#N/A</v>
      </c>
      <c r="R389" s="26" t="e">
        <f>IF(INDEX('2021 Certified EVM Plan'!J:J,MATCH(B389,'2021 Certified EVM Plan'!E:E,0))=1,M389,#N/A)</f>
        <v>#N/A</v>
      </c>
      <c r="S389" s="26" t="e">
        <f>IF(INDEX('2021 Certified EVM Plan'!K:K,MATCH(B389,'2021 Certified EVM Plan'!E:E,0))=1,M389,#N/A)</f>
        <v>#N/A</v>
      </c>
    </row>
    <row r="390" spans="1:19" x14ac:dyDescent="0.25">
      <c r="A390" s="22" t="s">
        <v>8</v>
      </c>
      <c r="B390" s="22">
        <v>1983</v>
      </c>
      <c r="C390" s="22">
        <v>146</v>
      </c>
      <c r="D390" s="23">
        <v>3.4574621875011202E-2</v>
      </c>
      <c r="E390" s="22">
        <v>153791101</v>
      </c>
      <c r="F390" s="22" t="s">
        <v>376</v>
      </c>
      <c r="G390" s="22" t="s">
        <v>377</v>
      </c>
      <c r="H390" s="22">
        <v>26009.924815732698</v>
      </c>
      <c r="I390" s="24">
        <f>'EVM CPZ List'!$D390*'EVM CPZ List'!$C390</f>
        <v>5.0478947937516354</v>
      </c>
      <c r="J390" s="25">
        <f>INDEX('Pivot of Risk Data'!A:A,MATCH('EVM CPZ List'!$B390,'Pivot of Risk Data'!B:B,0),1)</f>
        <v>384</v>
      </c>
      <c r="K390" s="22">
        <f>0.000621371*'EVM CPZ List'!$H390</f>
        <v>16.161812992676644</v>
      </c>
      <c r="L390" s="22">
        <f>L389+'EVM CPZ List'!$K390</f>
        <v>5045.3707570751703</v>
      </c>
      <c r="M390" s="22">
        <f>M389-'EVM CPZ List'!$I390</f>
        <v>1449.6712885669174</v>
      </c>
      <c r="N390" s="7" t="e">
        <f>INDEX('2021 Certified EVM Plan'!G:G,MATCH(B390,'2021 Certified EVM Plan'!E:E,0))</f>
        <v>#N/A</v>
      </c>
      <c r="O390" s="7" t="e">
        <f>INDEX('2021 Certified EVM Plan'!M:M,MATCH(B390,'2021 Certified EVM Plan'!E:E,0))</f>
        <v>#N/A</v>
      </c>
      <c r="P390" s="7">
        <f t="shared" si="6"/>
        <v>1</v>
      </c>
      <c r="Q390" s="26" t="e">
        <f>IF(INDEX('2021 Certified EVM Plan'!H:H,MATCH(B390,'2021 Certified EVM Plan'!E:E,0))=1,M390,#N/A)</f>
        <v>#N/A</v>
      </c>
      <c r="R390" s="26" t="e">
        <f>IF(INDEX('2021 Certified EVM Plan'!J:J,MATCH(B390,'2021 Certified EVM Plan'!E:E,0))=1,M390,#N/A)</f>
        <v>#N/A</v>
      </c>
      <c r="S390" s="26" t="e">
        <f>IF(INDEX('2021 Certified EVM Plan'!K:K,MATCH(B390,'2021 Certified EVM Plan'!E:E,0))=1,M390,#N/A)</f>
        <v>#N/A</v>
      </c>
    </row>
    <row r="391" spans="1:19" x14ac:dyDescent="0.25">
      <c r="A391" s="22" t="s">
        <v>964</v>
      </c>
      <c r="B391" s="22">
        <v>8449</v>
      </c>
      <c r="C391" s="22">
        <v>8</v>
      </c>
      <c r="D391" s="23">
        <v>3.4451321666281898E-2</v>
      </c>
      <c r="E391" s="22">
        <v>43211102</v>
      </c>
      <c r="F391" s="22" t="s">
        <v>1372</v>
      </c>
      <c r="G391" s="22" t="s">
        <v>1615</v>
      </c>
      <c r="H391" s="22">
        <v>2350.3210420729101</v>
      </c>
      <c r="I391" s="24">
        <f>'EVM CPZ List'!$D391*'EVM CPZ List'!$C391</f>
        <v>0.27561057333025518</v>
      </c>
      <c r="J391" s="25">
        <f>INDEX('Pivot of Risk Data'!A:A,MATCH('EVM CPZ List'!$B391,'Pivot of Risk Data'!B:B,0),1)</f>
        <v>385</v>
      </c>
      <c r="K391" s="22">
        <f>0.000621371*'EVM CPZ List'!$H391</f>
        <v>1.4604213362338863</v>
      </c>
      <c r="L391" s="22">
        <f>L390+'EVM CPZ List'!$K391</f>
        <v>5046.8311784114039</v>
      </c>
      <c r="M391" s="22">
        <f>M390-'EVM CPZ List'!$I391</f>
        <v>1449.395677993587</v>
      </c>
      <c r="N391" s="7" t="e">
        <f>INDEX('2021 Certified EVM Plan'!G:G,MATCH(B391,'2021 Certified EVM Plan'!E:E,0))</f>
        <v>#N/A</v>
      </c>
      <c r="O391" s="7" t="e">
        <f>INDEX('2021 Certified EVM Plan'!M:M,MATCH(B391,'2021 Certified EVM Plan'!E:E,0))</f>
        <v>#N/A</v>
      </c>
      <c r="P391" s="7">
        <f t="shared" si="6"/>
        <v>1</v>
      </c>
      <c r="Q391" s="26" t="e">
        <f>IF(INDEX('2021 Certified EVM Plan'!H:H,MATCH(B391,'2021 Certified EVM Plan'!E:E,0))=1,M391,#N/A)</f>
        <v>#N/A</v>
      </c>
      <c r="R391" s="26" t="e">
        <f>IF(INDEX('2021 Certified EVM Plan'!J:J,MATCH(B391,'2021 Certified EVM Plan'!E:E,0))=1,M391,#N/A)</f>
        <v>#N/A</v>
      </c>
      <c r="S391" s="26" t="e">
        <f>IF(INDEX('2021 Certified EVM Plan'!K:K,MATCH(B391,'2021 Certified EVM Plan'!E:E,0))=1,M391,#N/A)</f>
        <v>#N/A</v>
      </c>
    </row>
    <row r="392" spans="1:19" x14ac:dyDescent="0.25">
      <c r="A392" s="22" t="s">
        <v>964</v>
      </c>
      <c r="B392" s="22">
        <v>4143</v>
      </c>
      <c r="C392" s="22">
        <v>105</v>
      </c>
      <c r="D392" s="23">
        <v>3.3977226370236001E-2</v>
      </c>
      <c r="E392" s="22">
        <v>43191102</v>
      </c>
      <c r="F392" s="22" t="s">
        <v>1500</v>
      </c>
      <c r="G392" s="22" t="s">
        <v>1501</v>
      </c>
      <c r="H392" s="22">
        <v>26827.5429380844</v>
      </c>
      <c r="I392" s="24">
        <f>'EVM CPZ List'!$D392*'EVM CPZ List'!$C392</f>
        <v>3.5676087688747802</v>
      </c>
      <c r="J392" s="25">
        <f>INDEX('Pivot of Risk Data'!A:A,MATCH('EVM CPZ List'!$B392,'Pivot of Risk Data'!B:B,0),1)</f>
        <v>386</v>
      </c>
      <c r="K392" s="22">
        <f>0.000621371*'EVM CPZ List'!$H392</f>
        <v>16.669857182980444</v>
      </c>
      <c r="L392" s="22">
        <f>L391+'EVM CPZ List'!$K392</f>
        <v>5063.5010355943841</v>
      </c>
      <c r="M392" s="22">
        <f>M391-'EVM CPZ List'!$I392</f>
        <v>1445.8280692247122</v>
      </c>
      <c r="N392" s="7" t="e">
        <f>INDEX('2021 Certified EVM Plan'!G:G,MATCH(B392,'2021 Certified EVM Plan'!E:E,0))</f>
        <v>#N/A</v>
      </c>
      <c r="O392" s="7" t="e">
        <f>INDEX('2021 Certified EVM Plan'!M:M,MATCH(B392,'2021 Certified EVM Plan'!E:E,0))</f>
        <v>#N/A</v>
      </c>
      <c r="P392" s="7">
        <f t="shared" si="6"/>
        <v>1</v>
      </c>
      <c r="Q392" s="26" t="e">
        <f>IF(INDEX('2021 Certified EVM Plan'!H:H,MATCH(B392,'2021 Certified EVM Plan'!E:E,0))=1,M392,#N/A)</f>
        <v>#N/A</v>
      </c>
      <c r="R392" s="26" t="e">
        <f>IF(INDEX('2021 Certified EVM Plan'!J:J,MATCH(B392,'2021 Certified EVM Plan'!E:E,0))=1,M392,#N/A)</f>
        <v>#N/A</v>
      </c>
      <c r="S392" s="26" t="e">
        <f>IF(INDEX('2021 Certified EVM Plan'!K:K,MATCH(B392,'2021 Certified EVM Plan'!E:E,0))=1,M392,#N/A)</f>
        <v>#N/A</v>
      </c>
    </row>
    <row r="393" spans="1:19" x14ac:dyDescent="0.25">
      <c r="A393" s="22" t="s">
        <v>964</v>
      </c>
      <c r="B393" s="22">
        <v>1419</v>
      </c>
      <c r="C393" s="22">
        <v>203</v>
      </c>
      <c r="D393" s="23">
        <v>3.3752295475658202E-2</v>
      </c>
      <c r="E393" s="22">
        <v>192321122</v>
      </c>
      <c r="F393" s="22" t="s">
        <v>1356</v>
      </c>
      <c r="G393" s="22" t="s">
        <v>1357</v>
      </c>
      <c r="H393" s="22">
        <v>28255.366917034498</v>
      </c>
      <c r="I393" s="24">
        <f>'EVM CPZ List'!$D393*'EVM CPZ List'!$C393</f>
        <v>6.8517159815586153</v>
      </c>
      <c r="J393" s="25">
        <f>INDEX('Pivot of Risk Data'!A:A,MATCH('EVM CPZ List'!$B393,'Pivot of Risk Data'!B:B,0),1)</f>
        <v>387</v>
      </c>
      <c r="K393" s="22">
        <f>0.000621371*'EVM CPZ List'!$H393</f>
        <v>17.557065596604644</v>
      </c>
      <c r="L393" s="22">
        <f>L392+'EVM CPZ List'!$K393</f>
        <v>5081.058101190989</v>
      </c>
      <c r="M393" s="22">
        <f>M392-'EVM CPZ List'!$I393</f>
        <v>1438.9763532431537</v>
      </c>
      <c r="N393" s="7" t="e">
        <f>INDEX('2021 Certified EVM Plan'!G:G,MATCH(B393,'2021 Certified EVM Plan'!E:E,0))</f>
        <v>#N/A</v>
      </c>
      <c r="O393" s="7" t="e">
        <f>INDEX('2021 Certified EVM Plan'!M:M,MATCH(B393,'2021 Certified EVM Plan'!E:E,0))</f>
        <v>#N/A</v>
      </c>
      <c r="P393" s="7">
        <f t="shared" si="6"/>
        <v>1</v>
      </c>
      <c r="Q393" s="26" t="e">
        <f>IF(INDEX('2021 Certified EVM Plan'!H:H,MATCH(B393,'2021 Certified EVM Plan'!E:E,0))=1,M393,#N/A)</f>
        <v>#N/A</v>
      </c>
      <c r="R393" s="26" t="e">
        <f>IF(INDEX('2021 Certified EVM Plan'!J:J,MATCH(B393,'2021 Certified EVM Plan'!E:E,0))=1,M393,#N/A)</f>
        <v>#N/A</v>
      </c>
      <c r="S393" s="26" t="e">
        <f>IF(INDEX('2021 Certified EVM Plan'!K:K,MATCH(B393,'2021 Certified EVM Plan'!E:E,0))=1,M393,#N/A)</f>
        <v>#N/A</v>
      </c>
    </row>
    <row r="394" spans="1:19" x14ac:dyDescent="0.25">
      <c r="A394" s="22" t="s">
        <v>964</v>
      </c>
      <c r="B394" s="22">
        <v>5135</v>
      </c>
      <c r="C394" s="22">
        <v>235</v>
      </c>
      <c r="D394" s="23">
        <v>3.3689373610499999E-2</v>
      </c>
      <c r="E394" s="22">
        <v>43361103</v>
      </c>
      <c r="F394" s="22" t="s">
        <v>973</v>
      </c>
      <c r="G394" s="22" t="s">
        <v>1075</v>
      </c>
      <c r="H394" s="22">
        <v>38824.922997408998</v>
      </c>
      <c r="I394" s="24">
        <f>'EVM CPZ List'!$D394*'EVM CPZ List'!$C394</f>
        <v>7.9170027984675002</v>
      </c>
      <c r="J394" s="25">
        <f>INDEX('Pivot of Risk Data'!A:A,MATCH('EVM CPZ List'!$B394,'Pivot of Risk Data'!B:B,0),1)</f>
        <v>388</v>
      </c>
      <c r="K394" s="22">
        <f>0.000621371*'EVM CPZ List'!$H394</f>
        <v>24.124681227823025</v>
      </c>
      <c r="L394" s="22">
        <f>L393+'EVM CPZ List'!$K394</f>
        <v>5105.1827824188122</v>
      </c>
      <c r="M394" s="22">
        <f>M393-'EVM CPZ List'!$I394</f>
        <v>1431.0593504446861</v>
      </c>
      <c r="N394" s="7" t="e">
        <f>INDEX('2021 Certified EVM Plan'!G:G,MATCH(B394,'2021 Certified EVM Plan'!E:E,0))</f>
        <v>#N/A</v>
      </c>
      <c r="O394" s="7" t="e">
        <f>INDEX('2021 Certified EVM Plan'!M:M,MATCH(B394,'2021 Certified EVM Plan'!E:E,0))</f>
        <v>#N/A</v>
      </c>
      <c r="P394" s="7">
        <f t="shared" si="6"/>
        <v>1</v>
      </c>
      <c r="Q394" s="26" t="e">
        <f>IF(INDEX('2021 Certified EVM Plan'!H:H,MATCH(B394,'2021 Certified EVM Plan'!E:E,0))=1,M394,#N/A)</f>
        <v>#N/A</v>
      </c>
      <c r="R394" s="26" t="e">
        <f>IF(INDEX('2021 Certified EVM Plan'!J:J,MATCH(B394,'2021 Certified EVM Plan'!E:E,0))=1,M394,#N/A)</f>
        <v>#N/A</v>
      </c>
      <c r="S394" s="26" t="e">
        <f>IF(INDEX('2021 Certified EVM Plan'!K:K,MATCH(B394,'2021 Certified EVM Plan'!E:E,0))=1,M394,#N/A)</f>
        <v>#N/A</v>
      </c>
    </row>
    <row r="395" spans="1:19" x14ac:dyDescent="0.25">
      <c r="A395" s="22" t="s">
        <v>2906</v>
      </c>
      <c r="B395" s="22">
        <v>3383</v>
      </c>
      <c r="C395" s="22">
        <v>22</v>
      </c>
      <c r="D395" s="23">
        <v>3.36605239996089E-2</v>
      </c>
      <c r="E395" s="22">
        <v>43021102</v>
      </c>
      <c r="F395" s="22" t="s">
        <v>2964</v>
      </c>
      <c r="G395" s="22" t="s">
        <v>2965</v>
      </c>
      <c r="H395" s="22">
        <v>2053.4749004970599</v>
      </c>
      <c r="I395" s="24">
        <f>'EVM CPZ List'!$D395*'EVM CPZ List'!$C395</f>
        <v>0.74053152799139577</v>
      </c>
      <c r="J395" s="25">
        <f>INDEX('Pivot of Risk Data'!A:A,MATCH('EVM CPZ List'!$B395,'Pivot of Risk Data'!B:B,0),1)</f>
        <v>389</v>
      </c>
      <c r="K395" s="22">
        <f>0.000621371*'EVM CPZ List'!$H395</f>
        <v>1.2759697523967586</v>
      </c>
      <c r="L395" s="22">
        <f>L394+'EVM CPZ List'!$K395</f>
        <v>5106.4587521712092</v>
      </c>
      <c r="M395" s="22">
        <f>M394-'EVM CPZ List'!$I395</f>
        <v>1430.3188189166947</v>
      </c>
      <c r="N395" s="7" t="e">
        <f>INDEX('2021 Certified EVM Plan'!G:G,MATCH(B395,'2021 Certified EVM Plan'!E:E,0))</f>
        <v>#N/A</v>
      </c>
      <c r="O395" s="7" t="e">
        <f>INDEX('2021 Certified EVM Plan'!M:M,MATCH(B395,'2021 Certified EVM Plan'!E:E,0))</f>
        <v>#N/A</v>
      </c>
      <c r="P395" s="7">
        <f t="shared" si="6"/>
        <v>1</v>
      </c>
      <c r="Q395" s="26" t="e">
        <f>IF(INDEX('2021 Certified EVM Plan'!H:H,MATCH(B395,'2021 Certified EVM Plan'!E:E,0))=1,M395,#N/A)</f>
        <v>#N/A</v>
      </c>
      <c r="R395" s="26" t="e">
        <f>IF(INDEX('2021 Certified EVM Plan'!J:J,MATCH(B395,'2021 Certified EVM Plan'!E:E,0))=1,M395,#N/A)</f>
        <v>#N/A</v>
      </c>
      <c r="S395" s="26" t="e">
        <f>IF(INDEX('2021 Certified EVM Plan'!K:K,MATCH(B395,'2021 Certified EVM Plan'!E:E,0))=1,M395,#N/A)</f>
        <v>#N/A</v>
      </c>
    </row>
    <row r="396" spans="1:19" x14ac:dyDescent="0.25">
      <c r="A396" s="22" t="s">
        <v>2906</v>
      </c>
      <c r="B396" s="22">
        <v>8364</v>
      </c>
      <c r="C396" s="22">
        <v>3</v>
      </c>
      <c r="D396" s="23">
        <v>3.3608984828671501E-2</v>
      </c>
      <c r="E396" s="22">
        <v>42021102</v>
      </c>
      <c r="F396" s="22" t="s">
        <v>3020</v>
      </c>
      <c r="G396" s="22" t="s">
        <v>3021</v>
      </c>
      <c r="H396" s="22">
        <v>68.3437655981934</v>
      </c>
      <c r="I396" s="24">
        <f>'EVM CPZ List'!$D396*'EVM CPZ List'!$C396</f>
        <v>0.1008269544860145</v>
      </c>
      <c r="J396" s="25">
        <f>INDEX('Pivot of Risk Data'!A:A,MATCH('EVM CPZ List'!$B396,'Pivot of Risk Data'!B:B,0),1)</f>
        <v>390</v>
      </c>
      <c r="K396" s="22">
        <f>0.000621371*'EVM CPZ List'!$H396</f>
        <v>4.2466833973515035E-2</v>
      </c>
      <c r="L396" s="22">
        <f>L395+'EVM CPZ List'!$K396</f>
        <v>5106.501219005183</v>
      </c>
      <c r="M396" s="22">
        <f>M395-'EVM CPZ List'!$I396</f>
        <v>1430.2179919622088</v>
      </c>
      <c r="N396" s="7" t="e">
        <f>INDEX('2021 Certified EVM Plan'!G:G,MATCH(B396,'2021 Certified EVM Plan'!E:E,0))</f>
        <v>#N/A</v>
      </c>
      <c r="O396" s="7" t="e">
        <f>INDEX('2021 Certified EVM Plan'!M:M,MATCH(B396,'2021 Certified EVM Plan'!E:E,0))</f>
        <v>#N/A</v>
      </c>
      <c r="P396" s="7">
        <f t="shared" si="6"/>
        <v>1</v>
      </c>
      <c r="Q396" s="26" t="e">
        <f>IF(INDEX('2021 Certified EVM Plan'!H:H,MATCH(B396,'2021 Certified EVM Plan'!E:E,0))=1,M396,#N/A)</f>
        <v>#N/A</v>
      </c>
      <c r="R396" s="26" t="e">
        <f>IF(INDEX('2021 Certified EVM Plan'!J:J,MATCH(B396,'2021 Certified EVM Plan'!E:E,0))=1,M396,#N/A)</f>
        <v>#N/A</v>
      </c>
      <c r="S396" s="26" t="e">
        <f>IF(INDEX('2021 Certified EVM Plan'!K:K,MATCH(B396,'2021 Certified EVM Plan'!E:E,0))=1,M396,#N/A)</f>
        <v>#N/A</v>
      </c>
    </row>
    <row r="397" spans="1:19" x14ac:dyDescent="0.25">
      <c r="A397" s="22" t="s">
        <v>1672</v>
      </c>
      <c r="B397" s="22">
        <v>3421</v>
      </c>
      <c r="C397" s="22">
        <v>197</v>
      </c>
      <c r="D397" s="23">
        <v>3.3578425371811098E-2</v>
      </c>
      <c r="E397" s="22">
        <v>254061103</v>
      </c>
      <c r="F397" s="22" t="s">
        <v>1789</v>
      </c>
      <c r="G397" s="22" t="s">
        <v>1790</v>
      </c>
      <c r="H397" s="22">
        <v>39870.794210526903</v>
      </c>
      <c r="I397" s="24">
        <f>'EVM CPZ List'!$D397*'EVM CPZ List'!$C397</f>
        <v>6.6149497982467862</v>
      </c>
      <c r="J397" s="25">
        <f>INDEX('Pivot of Risk Data'!A:A,MATCH('EVM CPZ List'!$B397,'Pivot of Risk Data'!B:B,0),1)</f>
        <v>391</v>
      </c>
      <c r="K397" s="22">
        <f>0.000621371*'EVM CPZ List'!$H397</f>
        <v>24.774555269389314</v>
      </c>
      <c r="L397" s="22">
        <f>L396+'EVM CPZ List'!$K397</f>
        <v>5131.2757742745725</v>
      </c>
      <c r="M397" s="22">
        <f>M396-'EVM CPZ List'!$I397</f>
        <v>1423.6030421639621</v>
      </c>
      <c r="N397" s="7" t="e">
        <f>INDEX('2021 Certified EVM Plan'!G:G,MATCH(B397,'2021 Certified EVM Plan'!E:E,0))</f>
        <v>#N/A</v>
      </c>
      <c r="O397" s="7" t="e">
        <f>INDEX('2021 Certified EVM Plan'!M:M,MATCH(B397,'2021 Certified EVM Plan'!E:E,0))</f>
        <v>#N/A</v>
      </c>
      <c r="P397" s="7">
        <f t="shared" si="6"/>
        <v>1</v>
      </c>
      <c r="Q397" s="26" t="e">
        <f>IF(INDEX('2021 Certified EVM Plan'!H:H,MATCH(B397,'2021 Certified EVM Plan'!E:E,0))=1,M397,#N/A)</f>
        <v>#N/A</v>
      </c>
      <c r="R397" s="26" t="e">
        <f>IF(INDEX('2021 Certified EVM Plan'!J:J,MATCH(B397,'2021 Certified EVM Plan'!E:E,0))=1,M397,#N/A)</f>
        <v>#N/A</v>
      </c>
      <c r="S397" s="26" t="e">
        <f>IF(INDEX('2021 Certified EVM Plan'!K:K,MATCH(B397,'2021 Certified EVM Plan'!E:E,0))=1,M397,#N/A)</f>
        <v>#N/A</v>
      </c>
    </row>
    <row r="398" spans="1:19" x14ac:dyDescent="0.25">
      <c r="A398" s="22" t="s">
        <v>1672</v>
      </c>
      <c r="B398" s="22">
        <v>1043</v>
      </c>
      <c r="C398" s="22">
        <v>157</v>
      </c>
      <c r="D398" s="23">
        <v>3.35647580182349E-2</v>
      </c>
      <c r="E398" s="22">
        <v>254452101</v>
      </c>
      <c r="F398" s="22" t="s">
        <v>1895</v>
      </c>
      <c r="G398" s="22" t="s">
        <v>1896</v>
      </c>
      <c r="H398" s="22">
        <v>64117.516537298798</v>
      </c>
      <c r="I398" s="24">
        <f>'EVM CPZ List'!$D398*'EVM CPZ List'!$C398</f>
        <v>5.2696670088628794</v>
      </c>
      <c r="J398" s="25">
        <f>INDEX('Pivot of Risk Data'!A:A,MATCH('EVM CPZ List'!$B398,'Pivot of Risk Data'!B:B,0),1)</f>
        <v>392</v>
      </c>
      <c r="K398" s="22">
        <f>0.000621371*'EVM CPZ List'!$H398</f>
        <v>39.840765368297895</v>
      </c>
      <c r="L398" s="22">
        <f>L397+'EVM CPZ List'!$K398</f>
        <v>5171.1165396428705</v>
      </c>
      <c r="M398" s="22">
        <f>M397-'EVM CPZ List'!$I398</f>
        <v>1418.3333751550992</v>
      </c>
      <c r="N398" s="7" t="e">
        <f>INDEX('2021 Certified EVM Plan'!G:G,MATCH(B398,'2021 Certified EVM Plan'!E:E,0))</f>
        <v>#N/A</v>
      </c>
      <c r="O398" s="7" t="e">
        <f>INDEX('2021 Certified EVM Plan'!M:M,MATCH(B398,'2021 Certified EVM Plan'!E:E,0))</f>
        <v>#N/A</v>
      </c>
      <c r="P398" s="7">
        <f t="shared" si="6"/>
        <v>1</v>
      </c>
      <c r="Q398" s="26" t="e">
        <f>IF(INDEX('2021 Certified EVM Plan'!H:H,MATCH(B398,'2021 Certified EVM Plan'!E:E,0))=1,M398,#N/A)</f>
        <v>#N/A</v>
      </c>
      <c r="R398" s="26" t="e">
        <f>IF(INDEX('2021 Certified EVM Plan'!J:J,MATCH(B398,'2021 Certified EVM Plan'!E:E,0))=1,M398,#N/A)</f>
        <v>#N/A</v>
      </c>
      <c r="S398" s="26" t="e">
        <f>IF(INDEX('2021 Certified EVM Plan'!K:K,MATCH(B398,'2021 Certified EVM Plan'!E:E,0))=1,M398,#N/A)</f>
        <v>#N/A</v>
      </c>
    </row>
    <row r="399" spans="1:19" x14ac:dyDescent="0.25">
      <c r="A399" s="22" t="s">
        <v>964</v>
      </c>
      <c r="B399" s="22">
        <v>2034</v>
      </c>
      <c r="C399" s="22">
        <v>369</v>
      </c>
      <c r="D399" s="23">
        <v>3.3444000932958497E-2</v>
      </c>
      <c r="E399" s="22">
        <v>42601101</v>
      </c>
      <c r="F399" s="22" t="s">
        <v>1401</v>
      </c>
      <c r="G399" s="22" t="s">
        <v>1402</v>
      </c>
      <c r="H399" s="22">
        <v>48254.703739976598</v>
      </c>
      <c r="I399" s="24">
        <f>'EVM CPZ List'!$D399*'EVM CPZ List'!$C399</f>
        <v>12.340836344261685</v>
      </c>
      <c r="J399" s="25">
        <f>INDEX('Pivot of Risk Data'!A:A,MATCH('EVM CPZ List'!$B399,'Pivot of Risk Data'!B:B,0),1)</f>
        <v>393</v>
      </c>
      <c r="K399" s="22">
        <f>0.000621371*'EVM CPZ List'!$H399</f>
        <v>29.984073517612998</v>
      </c>
      <c r="L399" s="22">
        <f>L398+'EVM CPZ List'!$K399</f>
        <v>5201.1006131604836</v>
      </c>
      <c r="M399" s="22">
        <f>M398-'EVM CPZ List'!$I399</f>
        <v>1405.9925388108375</v>
      </c>
      <c r="N399" s="7" t="e">
        <f>INDEX('2021 Certified EVM Plan'!G:G,MATCH(B399,'2021 Certified EVM Plan'!E:E,0))</f>
        <v>#N/A</v>
      </c>
      <c r="O399" s="7" t="e">
        <f>INDEX('2021 Certified EVM Plan'!M:M,MATCH(B399,'2021 Certified EVM Plan'!E:E,0))</f>
        <v>#N/A</v>
      </c>
      <c r="P399" s="7">
        <f t="shared" si="6"/>
        <v>1</v>
      </c>
      <c r="Q399" s="26" t="e">
        <f>IF(INDEX('2021 Certified EVM Plan'!H:H,MATCH(B399,'2021 Certified EVM Plan'!E:E,0))=1,M399,#N/A)</f>
        <v>#N/A</v>
      </c>
      <c r="R399" s="26" t="e">
        <f>IF(INDEX('2021 Certified EVM Plan'!J:J,MATCH(B399,'2021 Certified EVM Plan'!E:E,0))=1,M399,#N/A)</f>
        <v>#N/A</v>
      </c>
      <c r="S399" s="26" t="e">
        <f>IF(INDEX('2021 Certified EVM Plan'!K:K,MATCH(B399,'2021 Certified EVM Plan'!E:E,0))=1,M399,#N/A)</f>
        <v>#N/A</v>
      </c>
    </row>
    <row r="400" spans="1:19" x14ac:dyDescent="0.25">
      <c r="A400" s="22" t="s">
        <v>964</v>
      </c>
      <c r="B400" s="22">
        <v>7419</v>
      </c>
      <c r="C400" s="22">
        <v>79</v>
      </c>
      <c r="D400" s="23">
        <v>3.3293357986931699E-2</v>
      </c>
      <c r="E400" s="22">
        <v>42821102</v>
      </c>
      <c r="F400" s="22" t="s">
        <v>1336</v>
      </c>
      <c r="G400" s="22" t="s">
        <v>1579</v>
      </c>
      <c r="H400" s="22">
        <v>22119.990738374599</v>
      </c>
      <c r="I400" s="24">
        <f>'EVM CPZ List'!$D400*'EVM CPZ List'!$C400</f>
        <v>2.6301752809676042</v>
      </c>
      <c r="J400" s="25">
        <f>INDEX('Pivot of Risk Data'!A:A,MATCH('EVM CPZ List'!$B400,'Pivot of Risk Data'!B:B,0),1)</f>
        <v>394</v>
      </c>
      <c r="K400" s="22">
        <f>0.000621371*'EVM CPZ List'!$H400</f>
        <v>13.744720765094563</v>
      </c>
      <c r="L400" s="22">
        <f>L399+'EVM CPZ List'!$K400</f>
        <v>5214.8453339255784</v>
      </c>
      <c r="M400" s="22">
        <f>M399-'EVM CPZ List'!$I400</f>
        <v>1403.3623635298698</v>
      </c>
      <c r="N400" s="7" t="e">
        <f>INDEX('2021 Certified EVM Plan'!G:G,MATCH(B400,'2021 Certified EVM Plan'!E:E,0))</f>
        <v>#N/A</v>
      </c>
      <c r="O400" s="7" t="e">
        <f>INDEX('2021 Certified EVM Plan'!M:M,MATCH(B400,'2021 Certified EVM Plan'!E:E,0))</f>
        <v>#N/A</v>
      </c>
      <c r="P400" s="7">
        <f t="shared" si="6"/>
        <v>1</v>
      </c>
      <c r="Q400" s="26" t="e">
        <f>IF(INDEX('2021 Certified EVM Plan'!H:H,MATCH(B400,'2021 Certified EVM Plan'!E:E,0))=1,M400,#N/A)</f>
        <v>#N/A</v>
      </c>
      <c r="R400" s="26" t="e">
        <f>IF(INDEX('2021 Certified EVM Plan'!J:J,MATCH(B400,'2021 Certified EVM Plan'!E:E,0))=1,M400,#N/A)</f>
        <v>#N/A</v>
      </c>
      <c r="S400" s="26" t="e">
        <f>IF(INDEX('2021 Certified EVM Plan'!K:K,MATCH(B400,'2021 Certified EVM Plan'!E:E,0))=1,M400,#N/A)</f>
        <v>#N/A</v>
      </c>
    </row>
    <row r="401" spans="1:19" x14ac:dyDescent="0.25">
      <c r="A401" s="22" t="s">
        <v>2195</v>
      </c>
      <c r="B401" s="22">
        <v>6331</v>
      </c>
      <c r="C401" s="22">
        <v>12</v>
      </c>
      <c r="D401" s="23">
        <v>3.3288611526340502E-2</v>
      </c>
      <c r="E401" s="22">
        <v>83182107</v>
      </c>
      <c r="F401" s="22" t="s">
        <v>2504</v>
      </c>
      <c r="G401" s="22" t="s">
        <v>2583</v>
      </c>
      <c r="H401" s="22">
        <v>2228.2098974338601</v>
      </c>
      <c r="I401" s="24">
        <f>'EVM CPZ List'!$D401*'EVM CPZ List'!$C401</f>
        <v>0.39946333831608605</v>
      </c>
      <c r="J401" s="25">
        <f>INDEX('Pivot of Risk Data'!A:A,MATCH('EVM CPZ List'!$B401,'Pivot of Risk Data'!B:B,0),1)</f>
        <v>395</v>
      </c>
      <c r="K401" s="22">
        <f>0.000621371*'EVM CPZ List'!$H401</f>
        <v>1.3845450121783751</v>
      </c>
      <c r="L401" s="22">
        <f>L400+'EVM CPZ List'!$K401</f>
        <v>5216.2298789377564</v>
      </c>
      <c r="M401" s="22">
        <f>M400-'EVM CPZ List'!$I401</f>
        <v>1402.9629001915537</v>
      </c>
      <c r="N401" s="7" t="e">
        <f>INDEX('2021 Certified EVM Plan'!G:G,MATCH(B401,'2021 Certified EVM Plan'!E:E,0))</f>
        <v>#N/A</v>
      </c>
      <c r="O401" s="7" t="e">
        <f>INDEX('2021 Certified EVM Plan'!M:M,MATCH(B401,'2021 Certified EVM Plan'!E:E,0))</f>
        <v>#N/A</v>
      </c>
      <c r="P401" s="7">
        <f t="shared" si="6"/>
        <v>1</v>
      </c>
      <c r="Q401" s="26" t="e">
        <f>IF(INDEX('2021 Certified EVM Plan'!H:H,MATCH(B401,'2021 Certified EVM Plan'!E:E,0))=1,M401,#N/A)</f>
        <v>#N/A</v>
      </c>
      <c r="R401" s="26" t="e">
        <f>IF(INDEX('2021 Certified EVM Plan'!J:J,MATCH(B401,'2021 Certified EVM Plan'!E:E,0))=1,M401,#N/A)</f>
        <v>#N/A</v>
      </c>
      <c r="S401" s="26" t="e">
        <f>IF(INDEX('2021 Certified EVM Plan'!K:K,MATCH(B401,'2021 Certified EVM Plan'!E:E,0))=1,M401,#N/A)</f>
        <v>#N/A</v>
      </c>
    </row>
    <row r="402" spans="1:19" x14ac:dyDescent="0.25">
      <c r="A402" s="22" t="s">
        <v>2906</v>
      </c>
      <c r="B402" s="22">
        <v>444</v>
      </c>
      <c r="C402" s="22">
        <v>30</v>
      </c>
      <c r="D402" s="23">
        <v>3.3119955025965299E-2</v>
      </c>
      <c r="E402" s="22">
        <v>42711101</v>
      </c>
      <c r="F402" s="22" t="s">
        <v>2944</v>
      </c>
      <c r="G402" s="22" t="s">
        <v>2946</v>
      </c>
      <c r="H402" s="22">
        <v>3128.3884001005199</v>
      </c>
      <c r="I402" s="24">
        <f>'EVM CPZ List'!$D402*'EVM CPZ List'!$C402</f>
        <v>0.99359865077895893</v>
      </c>
      <c r="J402" s="25">
        <f>INDEX('Pivot of Risk Data'!A:A,MATCH('EVM CPZ List'!$B402,'Pivot of Risk Data'!B:B,0),1)</f>
        <v>396</v>
      </c>
      <c r="K402" s="22">
        <f>0.000621371*'EVM CPZ List'!$H402</f>
        <v>1.9438898285588602</v>
      </c>
      <c r="L402" s="22">
        <f>L401+'EVM CPZ List'!$K402</f>
        <v>5218.1737687663153</v>
      </c>
      <c r="M402" s="22">
        <f>M401-'EVM CPZ List'!$I402</f>
        <v>1401.9693015407747</v>
      </c>
      <c r="N402" s="7" t="e">
        <f>INDEX('2021 Certified EVM Plan'!G:G,MATCH(B402,'2021 Certified EVM Plan'!E:E,0))</f>
        <v>#N/A</v>
      </c>
      <c r="O402" s="7" t="e">
        <f>INDEX('2021 Certified EVM Plan'!M:M,MATCH(B402,'2021 Certified EVM Plan'!E:E,0))</f>
        <v>#N/A</v>
      </c>
      <c r="P402" s="7">
        <f t="shared" si="6"/>
        <v>1</v>
      </c>
      <c r="Q402" s="26" t="e">
        <f>IF(INDEX('2021 Certified EVM Plan'!H:H,MATCH(B402,'2021 Certified EVM Plan'!E:E,0))=1,M402,#N/A)</f>
        <v>#N/A</v>
      </c>
      <c r="R402" s="26" t="e">
        <f>IF(INDEX('2021 Certified EVM Plan'!J:J,MATCH(B402,'2021 Certified EVM Plan'!E:E,0))=1,M402,#N/A)</f>
        <v>#N/A</v>
      </c>
      <c r="S402" s="26" t="e">
        <f>IF(INDEX('2021 Certified EVM Plan'!K:K,MATCH(B402,'2021 Certified EVM Plan'!E:E,0))=1,M402,#N/A)</f>
        <v>#N/A</v>
      </c>
    </row>
    <row r="403" spans="1:19" x14ac:dyDescent="0.25">
      <c r="A403" s="22" t="s">
        <v>964</v>
      </c>
      <c r="B403" s="22">
        <v>5478</v>
      </c>
      <c r="C403" s="22">
        <v>152</v>
      </c>
      <c r="D403" s="23">
        <v>3.2980136052835798E-2</v>
      </c>
      <c r="E403" s="22">
        <v>42821102</v>
      </c>
      <c r="F403" s="22" t="s">
        <v>1336</v>
      </c>
      <c r="G403" s="22" t="s">
        <v>1382</v>
      </c>
      <c r="H403" s="22">
        <v>35674.820464495897</v>
      </c>
      <c r="I403" s="24">
        <f>'EVM CPZ List'!$D403*'EVM CPZ List'!$C403</f>
        <v>5.012980680031041</v>
      </c>
      <c r="J403" s="25">
        <f>INDEX('Pivot of Risk Data'!A:A,MATCH('EVM CPZ List'!$B403,'Pivot of Risk Data'!B:B,0),1)</f>
        <v>397</v>
      </c>
      <c r="K403" s="22">
        <f>0.000621371*'EVM CPZ List'!$H403</f>
        <v>22.167298866844281</v>
      </c>
      <c r="L403" s="22">
        <f>L402+'EVM CPZ List'!$K403</f>
        <v>5240.3410676331596</v>
      </c>
      <c r="M403" s="22">
        <f>M402-'EVM CPZ List'!$I403</f>
        <v>1396.9563208607437</v>
      </c>
      <c r="N403" s="7" t="e">
        <f>INDEX('2021 Certified EVM Plan'!G:G,MATCH(B403,'2021 Certified EVM Plan'!E:E,0))</f>
        <v>#N/A</v>
      </c>
      <c r="O403" s="7" t="e">
        <f>INDEX('2021 Certified EVM Plan'!M:M,MATCH(B403,'2021 Certified EVM Plan'!E:E,0))</f>
        <v>#N/A</v>
      </c>
      <c r="P403" s="7">
        <f t="shared" si="6"/>
        <v>1</v>
      </c>
      <c r="Q403" s="26" t="e">
        <f>IF(INDEX('2021 Certified EVM Plan'!H:H,MATCH(B403,'2021 Certified EVM Plan'!E:E,0))=1,M403,#N/A)</f>
        <v>#N/A</v>
      </c>
      <c r="R403" s="26" t="e">
        <f>IF(INDEX('2021 Certified EVM Plan'!J:J,MATCH(B403,'2021 Certified EVM Plan'!E:E,0))=1,M403,#N/A)</f>
        <v>#N/A</v>
      </c>
      <c r="S403" s="26" t="e">
        <f>IF(INDEX('2021 Certified EVM Plan'!K:K,MATCH(B403,'2021 Certified EVM Plan'!E:E,0))=1,M403,#N/A)</f>
        <v>#N/A</v>
      </c>
    </row>
    <row r="404" spans="1:19" x14ac:dyDescent="0.25">
      <c r="A404" s="22" t="s">
        <v>8</v>
      </c>
      <c r="B404" s="22">
        <v>1087</v>
      </c>
      <c r="C404" s="22">
        <v>411</v>
      </c>
      <c r="D404" s="23">
        <v>3.4659559044916299E-2</v>
      </c>
      <c r="E404" s="22">
        <v>103191101</v>
      </c>
      <c r="F404" s="22" t="s">
        <v>148</v>
      </c>
      <c r="G404" s="22" t="s">
        <v>207</v>
      </c>
      <c r="H404" s="22">
        <v>54026.2311391209</v>
      </c>
      <c r="I404" s="24">
        <f>'EVM CPZ List'!$D404*'EVM CPZ List'!$C404</f>
        <v>14.245078767460599</v>
      </c>
      <c r="J404" s="25">
        <f>INDEX('Pivot of Risk Data'!A:A,MATCH('EVM CPZ List'!$B404,'Pivot of Risk Data'!B:B,0),1)</f>
        <v>398</v>
      </c>
      <c r="K404" s="22">
        <f>0.000621371*'EVM CPZ List'!$H404</f>
        <v>33.570333269146694</v>
      </c>
      <c r="L404" s="22">
        <f>L403+'EVM CPZ List'!$K404</f>
        <v>5273.911400902306</v>
      </c>
      <c r="M404" s="22">
        <f>M403-'EVM CPZ List'!$I404</f>
        <v>1382.7112420932831</v>
      </c>
      <c r="N404" s="7" t="e">
        <f>INDEX('2021 Certified EVM Plan'!G:G,MATCH(B404,'2021 Certified EVM Plan'!E:E,0))</f>
        <v>#N/A</v>
      </c>
      <c r="O404" s="7" t="e">
        <f>INDEX('2021 Certified EVM Plan'!M:M,MATCH(B404,'2021 Certified EVM Plan'!E:E,0))</f>
        <v>#N/A</v>
      </c>
      <c r="P404" s="7">
        <f t="shared" si="6"/>
        <v>2</v>
      </c>
      <c r="Q404" s="26" t="e">
        <f>IF(INDEX('2021 Certified EVM Plan'!H:H,MATCH(B404,'2021 Certified EVM Plan'!E:E,0))=1,M404,#N/A)</f>
        <v>#N/A</v>
      </c>
      <c r="R404" s="26" t="e">
        <f>IF(INDEX('2021 Certified EVM Plan'!J:J,MATCH(B404,'2021 Certified EVM Plan'!E:E,0))=1,M404,#N/A)</f>
        <v>#N/A</v>
      </c>
      <c r="S404" s="26" t="e">
        <f>IF(INDEX('2021 Certified EVM Plan'!K:K,MATCH(B404,'2021 Certified EVM Plan'!E:E,0))=1,M404,#N/A)</f>
        <v>#N/A</v>
      </c>
    </row>
    <row r="405" spans="1:19" x14ac:dyDescent="0.25">
      <c r="A405" s="22" t="s">
        <v>539</v>
      </c>
      <c r="B405" s="22">
        <v>1087</v>
      </c>
      <c r="C405" s="22">
        <v>28</v>
      </c>
      <c r="D405" s="23">
        <v>7.8782874000061197E-3</v>
      </c>
      <c r="E405" s="22">
        <v>103191101</v>
      </c>
      <c r="F405" s="22" t="s">
        <v>148</v>
      </c>
      <c r="G405" s="22" t="s">
        <v>207</v>
      </c>
      <c r="H405" s="22">
        <v>54026.2311391209</v>
      </c>
      <c r="I405" s="24">
        <f>'EVM CPZ List'!$D405*'EVM CPZ List'!$C405</f>
        <v>0.22059204720017134</v>
      </c>
      <c r="J405" s="25">
        <f>INDEX('Pivot of Risk Data'!A:A,MATCH('EVM CPZ List'!$B405,'Pivot of Risk Data'!B:B,0),1)</f>
        <v>398</v>
      </c>
      <c r="K405" s="22">
        <f>0.000621371*'EVM CPZ List'!$H405</f>
        <v>33.570333269146694</v>
      </c>
      <c r="L405" s="22">
        <f>L404+'EVM CPZ List'!$K405</f>
        <v>5307.4817341714524</v>
      </c>
      <c r="M405" s="22">
        <f>M404-'EVM CPZ List'!$I405</f>
        <v>1382.4906500460829</v>
      </c>
      <c r="N405" s="7" t="e">
        <f>INDEX('2021 Certified EVM Plan'!G:G,MATCH(B405,'2021 Certified EVM Plan'!E:E,0))</f>
        <v>#N/A</v>
      </c>
      <c r="O405" s="7" t="e">
        <f>INDEX('2021 Certified EVM Plan'!M:M,MATCH(B405,'2021 Certified EVM Plan'!E:E,0))</f>
        <v>#N/A</v>
      </c>
      <c r="P405" s="7">
        <f t="shared" si="6"/>
        <v>2</v>
      </c>
      <c r="Q405" s="26" t="e">
        <f>IF(INDEX('2021 Certified EVM Plan'!H:H,MATCH(B405,'2021 Certified EVM Plan'!E:E,0))=1,M405,#N/A)</f>
        <v>#N/A</v>
      </c>
      <c r="R405" s="26" t="e">
        <f>IF(INDEX('2021 Certified EVM Plan'!J:J,MATCH(B405,'2021 Certified EVM Plan'!E:E,0))=1,M405,#N/A)</f>
        <v>#N/A</v>
      </c>
      <c r="S405" s="26" t="e">
        <f>IF(INDEX('2021 Certified EVM Plan'!K:K,MATCH(B405,'2021 Certified EVM Plan'!E:E,0))=1,M405,#N/A)</f>
        <v>#N/A</v>
      </c>
    </row>
    <row r="406" spans="1:19" x14ac:dyDescent="0.25">
      <c r="A406" s="22" t="s">
        <v>964</v>
      </c>
      <c r="B406" s="22">
        <v>2125</v>
      </c>
      <c r="C406" s="22">
        <v>176</v>
      </c>
      <c r="D406" s="23">
        <v>3.2907332374958798E-2</v>
      </c>
      <c r="E406" s="22">
        <v>42251101</v>
      </c>
      <c r="F406" s="22" t="s">
        <v>1136</v>
      </c>
      <c r="G406" s="22" t="s">
        <v>1429</v>
      </c>
      <c r="H406" s="22">
        <v>40127.547954466601</v>
      </c>
      <c r="I406" s="24">
        <f>'EVM CPZ List'!$D406*'EVM CPZ List'!$C406</f>
        <v>5.7916904979927484</v>
      </c>
      <c r="J406" s="25">
        <f>INDEX('Pivot of Risk Data'!A:A,MATCH('EVM CPZ List'!$B406,'Pivot of Risk Data'!B:B,0),1)</f>
        <v>399</v>
      </c>
      <c r="K406" s="22">
        <f>0.000621371*'EVM CPZ List'!$H406</f>
        <v>24.934094600014866</v>
      </c>
      <c r="L406" s="22">
        <f>L405+'EVM CPZ List'!$K406</f>
        <v>5332.4158287714672</v>
      </c>
      <c r="M406" s="22">
        <f>M405-'EVM CPZ List'!$I406</f>
        <v>1376.6989595480902</v>
      </c>
      <c r="N406" s="7" t="e">
        <f>INDEX('2021 Certified EVM Plan'!G:G,MATCH(B406,'2021 Certified EVM Plan'!E:E,0))</f>
        <v>#N/A</v>
      </c>
      <c r="O406" s="7" t="e">
        <f>INDEX('2021 Certified EVM Plan'!M:M,MATCH(B406,'2021 Certified EVM Plan'!E:E,0))</f>
        <v>#N/A</v>
      </c>
      <c r="P406" s="7">
        <f t="shared" si="6"/>
        <v>1</v>
      </c>
      <c r="Q406" s="26" t="e">
        <f>IF(INDEX('2021 Certified EVM Plan'!H:H,MATCH(B406,'2021 Certified EVM Plan'!E:E,0))=1,M406,#N/A)</f>
        <v>#N/A</v>
      </c>
      <c r="R406" s="26" t="e">
        <f>IF(INDEX('2021 Certified EVM Plan'!J:J,MATCH(B406,'2021 Certified EVM Plan'!E:E,0))=1,M406,#N/A)</f>
        <v>#N/A</v>
      </c>
      <c r="S406" s="26" t="e">
        <f>IF(INDEX('2021 Certified EVM Plan'!K:K,MATCH(B406,'2021 Certified EVM Plan'!E:E,0))=1,M406,#N/A)</f>
        <v>#N/A</v>
      </c>
    </row>
    <row r="407" spans="1:19" x14ac:dyDescent="0.25">
      <c r="A407" s="22" t="s">
        <v>8</v>
      </c>
      <c r="B407" s="22">
        <v>5265</v>
      </c>
      <c r="C407" s="22">
        <v>112</v>
      </c>
      <c r="D407" s="23">
        <v>3.2801390116274101E-2</v>
      </c>
      <c r="E407" s="22">
        <v>152561103</v>
      </c>
      <c r="F407" s="22" t="s">
        <v>249</v>
      </c>
      <c r="G407" s="22" t="s">
        <v>284</v>
      </c>
      <c r="H407" s="22">
        <v>12333.313053247</v>
      </c>
      <c r="I407" s="24">
        <f>'EVM CPZ List'!$D407*'EVM CPZ List'!$C407</f>
        <v>3.6737556930226996</v>
      </c>
      <c r="J407" s="25">
        <f>INDEX('Pivot of Risk Data'!A:A,MATCH('EVM CPZ List'!$B407,'Pivot of Risk Data'!B:B,0),1)</f>
        <v>400</v>
      </c>
      <c r="K407" s="22">
        <f>0.000621371*'EVM CPZ List'!$H407</f>
        <v>7.663563065209142</v>
      </c>
      <c r="L407" s="22">
        <f>L406+'EVM CPZ List'!$K407</f>
        <v>5340.0793918366762</v>
      </c>
      <c r="M407" s="22">
        <f>M406-'EVM CPZ List'!$I407</f>
        <v>1373.0252038550675</v>
      </c>
      <c r="N407" s="7" t="e">
        <f>INDEX('2021 Certified EVM Plan'!G:G,MATCH(B407,'2021 Certified EVM Plan'!E:E,0))</f>
        <v>#N/A</v>
      </c>
      <c r="O407" s="7" t="e">
        <f>INDEX('2021 Certified EVM Plan'!M:M,MATCH(B407,'2021 Certified EVM Plan'!E:E,0))</f>
        <v>#N/A</v>
      </c>
      <c r="P407" s="7">
        <f t="shared" si="6"/>
        <v>1</v>
      </c>
      <c r="Q407" s="26" t="e">
        <f>IF(INDEX('2021 Certified EVM Plan'!H:H,MATCH(B407,'2021 Certified EVM Plan'!E:E,0))=1,M407,#N/A)</f>
        <v>#N/A</v>
      </c>
      <c r="R407" s="26" t="e">
        <f>IF(INDEX('2021 Certified EVM Plan'!J:J,MATCH(B407,'2021 Certified EVM Plan'!E:E,0))=1,M407,#N/A)</f>
        <v>#N/A</v>
      </c>
      <c r="S407" s="26" t="e">
        <f>IF(INDEX('2021 Certified EVM Plan'!K:K,MATCH(B407,'2021 Certified EVM Plan'!E:E,0))=1,M407,#N/A)</f>
        <v>#N/A</v>
      </c>
    </row>
    <row r="408" spans="1:19" x14ac:dyDescent="0.25">
      <c r="A408" s="22" t="s">
        <v>1672</v>
      </c>
      <c r="B408" s="22">
        <v>3279</v>
      </c>
      <c r="C408" s="22">
        <v>103</v>
      </c>
      <c r="D408" s="23">
        <v>3.2753212473325299E-2</v>
      </c>
      <c r="E408" s="22">
        <v>254421103</v>
      </c>
      <c r="F408" s="22" t="s">
        <v>1804</v>
      </c>
      <c r="G408" s="22" t="s">
        <v>1960</v>
      </c>
      <c r="H408" s="22">
        <v>15685.0936051149</v>
      </c>
      <c r="I408" s="24">
        <f>'EVM CPZ List'!$D408*'EVM CPZ List'!$C408</f>
        <v>3.3735808847525059</v>
      </c>
      <c r="J408" s="25">
        <f>INDEX('Pivot of Risk Data'!A:A,MATCH('EVM CPZ List'!$B408,'Pivot of Risk Data'!B:B,0),1)</f>
        <v>401</v>
      </c>
      <c r="K408" s="22">
        <f>0.000621371*'EVM CPZ List'!$H408</f>
        <v>9.7462622985038507</v>
      </c>
      <c r="L408" s="22">
        <f>L407+'EVM CPZ List'!$K408</f>
        <v>5349.8256541351802</v>
      </c>
      <c r="M408" s="22">
        <f>M407-'EVM CPZ List'!$I408</f>
        <v>1369.651622970315</v>
      </c>
      <c r="N408" s="7" t="e">
        <f>INDEX('2021 Certified EVM Plan'!G:G,MATCH(B408,'2021 Certified EVM Plan'!E:E,0))</f>
        <v>#N/A</v>
      </c>
      <c r="O408" s="7" t="e">
        <f>INDEX('2021 Certified EVM Plan'!M:M,MATCH(B408,'2021 Certified EVM Plan'!E:E,0))</f>
        <v>#N/A</v>
      </c>
      <c r="P408" s="7">
        <f t="shared" si="6"/>
        <v>1</v>
      </c>
      <c r="Q408" s="26" t="e">
        <f>IF(INDEX('2021 Certified EVM Plan'!H:H,MATCH(B408,'2021 Certified EVM Plan'!E:E,0))=1,M408,#N/A)</f>
        <v>#N/A</v>
      </c>
      <c r="R408" s="26" t="e">
        <f>IF(INDEX('2021 Certified EVM Plan'!J:J,MATCH(B408,'2021 Certified EVM Plan'!E:E,0))=1,M408,#N/A)</f>
        <v>#N/A</v>
      </c>
      <c r="S408" s="26" t="e">
        <f>IF(INDEX('2021 Certified EVM Plan'!K:K,MATCH(B408,'2021 Certified EVM Plan'!E:E,0))=1,M408,#N/A)</f>
        <v>#N/A</v>
      </c>
    </row>
    <row r="409" spans="1:19" x14ac:dyDescent="0.25">
      <c r="A409" s="22" t="s">
        <v>964</v>
      </c>
      <c r="B409" s="22">
        <v>3432</v>
      </c>
      <c r="C409" s="22">
        <v>134</v>
      </c>
      <c r="D409" s="23">
        <v>3.27495393418476E-2</v>
      </c>
      <c r="E409" s="22">
        <v>43141103</v>
      </c>
      <c r="F409" s="22" t="s">
        <v>1226</v>
      </c>
      <c r="G409" s="22" t="s">
        <v>1447</v>
      </c>
      <c r="H409" s="22">
        <v>40504.506950347801</v>
      </c>
      <c r="I409" s="24">
        <f>'EVM CPZ List'!$D409*'EVM CPZ List'!$C409</f>
        <v>4.3884382718075781</v>
      </c>
      <c r="J409" s="25">
        <f>INDEX('Pivot of Risk Data'!A:A,MATCH('EVM CPZ List'!$B409,'Pivot of Risk Data'!B:B,0),1)</f>
        <v>402</v>
      </c>
      <c r="K409" s="22">
        <f>0.000621371*'EVM CPZ List'!$H409</f>
        <v>25.168325988244565</v>
      </c>
      <c r="L409" s="22">
        <f>L408+'EVM CPZ List'!$K409</f>
        <v>5374.993980123425</v>
      </c>
      <c r="M409" s="22">
        <f>M408-'EVM CPZ List'!$I409</f>
        <v>1365.2631846985073</v>
      </c>
      <c r="N409" s="7" t="e">
        <f>INDEX('2021 Certified EVM Plan'!G:G,MATCH(B409,'2021 Certified EVM Plan'!E:E,0))</f>
        <v>#N/A</v>
      </c>
      <c r="O409" s="7" t="e">
        <f>INDEX('2021 Certified EVM Plan'!M:M,MATCH(B409,'2021 Certified EVM Plan'!E:E,0))</f>
        <v>#N/A</v>
      </c>
      <c r="P409" s="7">
        <f t="shared" si="6"/>
        <v>1</v>
      </c>
      <c r="Q409" s="26" t="e">
        <f>IF(INDEX('2021 Certified EVM Plan'!H:H,MATCH(B409,'2021 Certified EVM Plan'!E:E,0))=1,M409,#N/A)</f>
        <v>#N/A</v>
      </c>
      <c r="R409" s="26" t="e">
        <f>IF(INDEX('2021 Certified EVM Plan'!J:J,MATCH(B409,'2021 Certified EVM Plan'!E:E,0))=1,M409,#N/A)</f>
        <v>#N/A</v>
      </c>
      <c r="S409" s="26" t="e">
        <f>IF(INDEX('2021 Certified EVM Plan'!K:K,MATCH(B409,'2021 Certified EVM Plan'!E:E,0))=1,M409,#N/A)</f>
        <v>#N/A</v>
      </c>
    </row>
    <row r="410" spans="1:19" x14ac:dyDescent="0.25">
      <c r="A410" s="22" t="s">
        <v>8</v>
      </c>
      <c r="B410" s="22">
        <v>6968</v>
      </c>
      <c r="C410" s="22">
        <v>78</v>
      </c>
      <c r="D410" s="23">
        <v>3.2552960961956298E-2</v>
      </c>
      <c r="E410" s="22">
        <v>153612105</v>
      </c>
      <c r="F410" s="22" t="s">
        <v>43</v>
      </c>
      <c r="G410" s="22" t="s">
        <v>44</v>
      </c>
      <c r="H410" s="22">
        <v>17165.494278365499</v>
      </c>
      <c r="I410" s="24">
        <f>'EVM CPZ List'!$D410*'EVM CPZ List'!$C410</f>
        <v>2.5391309550325913</v>
      </c>
      <c r="J410" s="25">
        <f>INDEX('Pivot of Risk Data'!A:A,MATCH('EVM CPZ List'!$B410,'Pivot of Risk Data'!B:B,0),1)</f>
        <v>403</v>
      </c>
      <c r="K410" s="22">
        <f>0.000621371*'EVM CPZ List'!$H410</f>
        <v>10.666140345242248</v>
      </c>
      <c r="L410" s="22">
        <f>L409+'EVM CPZ List'!$K410</f>
        <v>5385.6601204686676</v>
      </c>
      <c r="M410" s="22">
        <f>M409-'EVM CPZ List'!$I410</f>
        <v>1362.7240537434748</v>
      </c>
      <c r="N410" s="7" t="e">
        <f>INDEX('2021 Certified EVM Plan'!G:G,MATCH(B410,'2021 Certified EVM Plan'!E:E,0))</f>
        <v>#N/A</v>
      </c>
      <c r="O410" s="7" t="e">
        <f>INDEX('2021 Certified EVM Plan'!M:M,MATCH(B410,'2021 Certified EVM Plan'!E:E,0))</f>
        <v>#N/A</v>
      </c>
      <c r="P410" s="7">
        <f t="shared" si="6"/>
        <v>1</v>
      </c>
      <c r="Q410" s="26" t="e">
        <f>IF(INDEX('2021 Certified EVM Plan'!H:H,MATCH(B410,'2021 Certified EVM Plan'!E:E,0))=1,M410,#N/A)</f>
        <v>#N/A</v>
      </c>
      <c r="R410" s="26" t="e">
        <f>IF(INDEX('2021 Certified EVM Plan'!J:J,MATCH(B410,'2021 Certified EVM Plan'!E:E,0))=1,M410,#N/A)</f>
        <v>#N/A</v>
      </c>
      <c r="S410" s="26" t="e">
        <f>IF(INDEX('2021 Certified EVM Plan'!K:K,MATCH(B410,'2021 Certified EVM Plan'!E:E,0))=1,M410,#N/A)</f>
        <v>#N/A</v>
      </c>
    </row>
    <row r="411" spans="1:19" x14ac:dyDescent="0.25">
      <c r="A411" s="22" t="s">
        <v>964</v>
      </c>
      <c r="B411" s="22">
        <v>1782</v>
      </c>
      <c r="C411" s="22">
        <v>247</v>
      </c>
      <c r="D411" s="23">
        <v>3.2467829986589203E-2</v>
      </c>
      <c r="E411" s="22">
        <v>42821101</v>
      </c>
      <c r="F411" s="22" t="s">
        <v>1228</v>
      </c>
      <c r="G411" s="22" t="s">
        <v>1441</v>
      </c>
      <c r="H411" s="22">
        <v>30254.975755768799</v>
      </c>
      <c r="I411" s="24">
        <f>'EVM CPZ List'!$D411*'EVM CPZ List'!$C411</f>
        <v>8.0195540066875335</v>
      </c>
      <c r="J411" s="25">
        <f>INDEX('Pivot of Risk Data'!A:A,MATCH('EVM CPZ List'!$B411,'Pivot of Risk Data'!B:B,0),1)</f>
        <v>404</v>
      </c>
      <c r="K411" s="22">
        <f>0.000621371*'EVM CPZ List'!$H411</f>
        <v>18.799564540337816</v>
      </c>
      <c r="L411" s="22">
        <f>L410+'EVM CPZ List'!$K411</f>
        <v>5404.4596850090056</v>
      </c>
      <c r="M411" s="22">
        <f>M410-'EVM CPZ List'!$I411</f>
        <v>1354.7044997367873</v>
      </c>
      <c r="N411" s="7" t="e">
        <f>INDEX('2021 Certified EVM Plan'!G:G,MATCH(B411,'2021 Certified EVM Plan'!E:E,0))</f>
        <v>#N/A</v>
      </c>
      <c r="O411" s="7" t="e">
        <f>INDEX('2021 Certified EVM Plan'!M:M,MATCH(B411,'2021 Certified EVM Plan'!E:E,0))</f>
        <v>#N/A</v>
      </c>
      <c r="P411" s="7">
        <f t="shared" si="6"/>
        <v>1</v>
      </c>
      <c r="Q411" s="26" t="e">
        <f>IF(INDEX('2021 Certified EVM Plan'!H:H,MATCH(B411,'2021 Certified EVM Plan'!E:E,0))=1,M411,#N/A)</f>
        <v>#N/A</v>
      </c>
      <c r="R411" s="26" t="e">
        <f>IF(INDEX('2021 Certified EVM Plan'!J:J,MATCH(B411,'2021 Certified EVM Plan'!E:E,0))=1,M411,#N/A)</f>
        <v>#N/A</v>
      </c>
      <c r="S411" s="26" t="e">
        <f>IF(INDEX('2021 Certified EVM Plan'!K:K,MATCH(B411,'2021 Certified EVM Plan'!E:E,0))=1,M411,#N/A)</f>
        <v>#N/A</v>
      </c>
    </row>
    <row r="412" spans="1:19" x14ac:dyDescent="0.25">
      <c r="A412" s="22" t="s">
        <v>2906</v>
      </c>
      <c r="B412" s="22">
        <v>5193</v>
      </c>
      <c r="C412" s="22">
        <v>14</v>
      </c>
      <c r="D412" s="23">
        <v>3.24538178133532E-2</v>
      </c>
      <c r="E412" s="22">
        <v>14241101</v>
      </c>
      <c r="F412" s="22" t="s">
        <v>2932</v>
      </c>
      <c r="G412" s="22" t="s">
        <v>3503</v>
      </c>
      <c r="H412" s="22">
        <v>4614.9373706463502</v>
      </c>
      <c r="I412" s="24">
        <f>'EVM CPZ List'!$D412*'EVM CPZ List'!$C412</f>
        <v>0.45435344938694477</v>
      </c>
      <c r="J412" s="25">
        <f>INDEX('Pivot of Risk Data'!A:A,MATCH('EVM CPZ List'!$B412,'Pivot of Risk Data'!B:B,0),1)</f>
        <v>405</v>
      </c>
      <c r="K412" s="22">
        <f>0.000621371*'EVM CPZ List'!$H412</f>
        <v>2.8675882489358933</v>
      </c>
      <c r="L412" s="22">
        <f>L411+'EVM CPZ List'!$K412</f>
        <v>5407.3272732579417</v>
      </c>
      <c r="M412" s="22">
        <f>M411-'EVM CPZ List'!$I412</f>
        <v>1354.2501462874004</v>
      </c>
      <c r="N412" s="7" t="e">
        <f>INDEX('2021 Certified EVM Plan'!G:G,MATCH(B412,'2021 Certified EVM Plan'!E:E,0))</f>
        <v>#N/A</v>
      </c>
      <c r="O412" s="7" t="e">
        <f>INDEX('2021 Certified EVM Plan'!M:M,MATCH(B412,'2021 Certified EVM Plan'!E:E,0))</f>
        <v>#N/A</v>
      </c>
      <c r="P412" s="7">
        <f t="shared" si="6"/>
        <v>1</v>
      </c>
      <c r="Q412" s="26" t="e">
        <f>IF(INDEX('2021 Certified EVM Plan'!H:H,MATCH(B412,'2021 Certified EVM Plan'!E:E,0))=1,M412,#N/A)</f>
        <v>#N/A</v>
      </c>
      <c r="R412" s="26" t="e">
        <f>IF(INDEX('2021 Certified EVM Plan'!J:J,MATCH(B412,'2021 Certified EVM Plan'!E:E,0))=1,M412,#N/A)</f>
        <v>#N/A</v>
      </c>
      <c r="S412" s="26" t="e">
        <f>IF(INDEX('2021 Certified EVM Plan'!K:K,MATCH(B412,'2021 Certified EVM Plan'!E:E,0))=1,M412,#N/A)</f>
        <v>#N/A</v>
      </c>
    </row>
    <row r="413" spans="1:19" x14ac:dyDescent="0.25">
      <c r="A413" s="22" t="s">
        <v>2906</v>
      </c>
      <c r="B413" s="22">
        <v>7752</v>
      </c>
      <c r="C413" s="22">
        <v>1</v>
      </c>
      <c r="D413" s="23">
        <v>3.1908036206101102E-2</v>
      </c>
      <c r="E413" s="22">
        <v>14662106</v>
      </c>
      <c r="F413" s="22" t="s">
        <v>2977</v>
      </c>
      <c r="G413" s="22" t="s">
        <v>2978</v>
      </c>
      <c r="H413" s="22">
        <v>809.59564570269197</v>
      </c>
      <c r="I413" s="24">
        <f>'EVM CPZ List'!$D413*'EVM CPZ List'!$C413</f>
        <v>3.1908036206101102E-2</v>
      </c>
      <c r="J413" s="25">
        <f>INDEX('Pivot of Risk Data'!A:A,MATCH('EVM CPZ List'!$B413,'Pivot of Risk Data'!B:B,0),1)</f>
        <v>406</v>
      </c>
      <c r="K413" s="22">
        <f>0.000621371*'EVM CPZ List'!$H413</f>
        <v>0.50305925596592738</v>
      </c>
      <c r="L413" s="22">
        <f>L412+'EVM CPZ List'!$K413</f>
        <v>5407.8303325139077</v>
      </c>
      <c r="M413" s="22">
        <f>M412-'EVM CPZ List'!$I413</f>
        <v>1354.2182382511944</v>
      </c>
      <c r="N413" s="7" t="e">
        <f>INDEX('2021 Certified EVM Plan'!G:G,MATCH(B413,'2021 Certified EVM Plan'!E:E,0))</f>
        <v>#N/A</v>
      </c>
      <c r="O413" s="7" t="e">
        <f>INDEX('2021 Certified EVM Plan'!M:M,MATCH(B413,'2021 Certified EVM Plan'!E:E,0))</f>
        <v>#N/A</v>
      </c>
      <c r="P413" s="7">
        <f t="shared" si="6"/>
        <v>1</v>
      </c>
      <c r="Q413" s="26" t="e">
        <f>IF(INDEX('2021 Certified EVM Plan'!H:H,MATCH(B413,'2021 Certified EVM Plan'!E:E,0))=1,M413,#N/A)</f>
        <v>#N/A</v>
      </c>
      <c r="R413" s="26" t="e">
        <f>IF(INDEX('2021 Certified EVM Plan'!J:J,MATCH(B413,'2021 Certified EVM Plan'!E:E,0))=1,M413,#N/A)</f>
        <v>#N/A</v>
      </c>
      <c r="S413" s="26" t="e">
        <f>IF(INDEX('2021 Certified EVM Plan'!K:K,MATCH(B413,'2021 Certified EVM Plan'!E:E,0))=1,M413,#N/A)</f>
        <v>#N/A</v>
      </c>
    </row>
    <row r="414" spans="1:19" x14ac:dyDescent="0.25">
      <c r="A414" s="22" t="s">
        <v>2906</v>
      </c>
      <c r="B414" s="22">
        <v>7037</v>
      </c>
      <c r="C414" s="22">
        <v>111</v>
      </c>
      <c r="D414" s="23">
        <v>3.1745149427325099E-2</v>
      </c>
      <c r="E414" s="22">
        <v>14232108</v>
      </c>
      <c r="F414" s="22" t="s">
        <v>3160</v>
      </c>
      <c r="G414" s="22" t="s">
        <v>3161</v>
      </c>
      <c r="H414" s="22">
        <v>13911.3335317976</v>
      </c>
      <c r="I414" s="24">
        <f>'EVM CPZ List'!$D414*'EVM CPZ List'!$C414</f>
        <v>3.5237115864330861</v>
      </c>
      <c r="J414" s="25">
        <f>INDEX('Pivot of Risk Data'!A:A,MATCH('EVM CPZ List'!$B414,'Pivot of Risk Data'!B:B,0),1)</f>
        <v>407</v>
      </c>
      <c r="K414" s="22">
        <f>0.000621371*'EVM CPZ List'!$H414</f>
        <v>8.6440992279866062</v>
      </c>
      <c r="L414" s="22">
        <f>L413+'EVM CPZ List'!$K414</f>
        <v>5416.4744317418945</v>
      </c>
      <c r="M414" s="22">
        <f>M413-'EVM CPZ List'!$I414</f>
        <v>1350.6945266647613</v>
      </c>
      <c r="N414" s="7" t="e">
        <f>INDEX('2021 Certified EVM Plan'!G:G,MATCH(B414,'2021 Certified EVM Plan'!E:E,0))</f>
        <v>#N/A</v>
      </c>
      <c r="O414" s="7" t="e">
        <f>INDEX('2021 Certified EVM Plan'!M:M,MATCH(B414,'2021 Certified EVM Plan'!E:E,0))</f>
        <v>#N/A</v>
      </c>
      <c r="P414" s="7">
        <f t="shared" si="6"/>
        <v>1</v>
      </c>
      <c r="Q414" s="26" t="e">
        <f>IF(INDEX('2021 Certified EVM Plan'!H:H,MATCH(B414,'2021 Certified EVM Plan'!E:E,0))=1,M414,#N/A)</f>
        <v>#N/A</v>
      </c>
      <c r="R414" s="26" t="e">
        <f>IF(INDEX('2021 Certified EVM Plan'!J:J,MATCH(B414,'2021 Certified EVM Plan'!E:E,0))=1,M414,#N/A)</f>
        <v>#N/A</v>
      </c>
      <c r="S414" s="26" t="e">
        <f>IF(INDEX('2021 Certified EVM Plan'!K:K,MATCH(B414,'2021 Certified EVM Plan'!E:E,0))=1,M414,#N/A)</f>
        <v>#N/A</v>
      </c>
    </row>
    <row r="415" spans="1:19" x14ac:dyDescent="0.25">
      <c r="A415" s="22" t="s">
        <v>964</v>
      </c>
      <c r="B415" s="22">
        <v>5749</v>
      </c>
      <c r="C415" s="22">
        <v>80</v>
      </c>
      <c r="D415" s="23">
        <v>3.1715197849353297E-2</v>
      </c>
      <c r="E415" s="22">
        <v>43211101</v>
      </c>
      <c r="F415" s="22" t="s">
        <v>1436</v>
      </c>
      <c r="G415" s="22" t="s">
        <v>1546</v>
      </c>
      <c r="H415" s="22">
        <v>15400.0788368701</v>
      </c>
      <c r="I415" s="24">
        <f>'EVM CPZ List'!$D415*'EVM CPZ List'!$C415</f>
        <v>2.5372158279482635</v>
      </c>
      <c r="J415" s="25">
        <f>INDEX('Pivot of Risk Data'!A:A,MATCH('EVM CPZ List'!$B415,'Pivot of Risk Data'!B:B,0),1)</f>
        <v>408</v>
      </c>
      <c r="K415" s="22">
        <f>0.000621371*'EVM CPZ List'!$H415</f>
        <v>9.5691623869448108</v>
      </c>
      <c r="L415" s="22">
        <f>L414+'EVM CPZ List'!$K415</f>
        <v>5426.0435941288397</v>
      </c>
      <c r="M415" s="22">
        <f>M414-'EVM CPZ List'!$I415</f>
        <v>1348.1573108368129</v>
      </c>
      <c r="N415" s="7" t="e">
        <f>INDEX('2021 Certified EVM Plan'!G:G,MATCH(B415,'2021 Certified EVM Plan'!E:E,0))</f>
        <v>#N/A</v>
      </c>
      <c r="O415" s="7" t="e">
        <f>INDEX('2021 Certified EVM Plan'!M:M,MATCH(B415,'2021 Certified EVM Plan'!E:E,0))</f>
        <v>#N/A</v>
      </c>
      <c r="P415" s="7">
        <f t="shared" si="6"/>
        <v>1</v>
      </c>
      <c r="Q415" s="26" t="e">
        <f>IF(INDEX('2021 Certified EVM Plan'!H:H,MATCH(B415,'2021 Certified EVM Plan'!E:E,0))=1,M415,#N/A)</f>
        <v>#N/A</v>
      </c>
      <c r="R415" s="26" t="e">
        <f>IF(INDEX('2021 Certified EVM Plan'!J:J,MATCH(B415,'2021 Certified EVM Plan'!E:E,0))=1,M415,#N/A)</f>
        <v>#N/A</v>
      </c>
      <c r="S415" s="26" t="e">
        <f>IF(INDEX('2021 Certified EVM Plan'!K:K,MATCH(B415,'2021 Certified EVM Plan'!E:E,0))=1,M415,#N/A)</f>
        <v>#N/A</v>
      </c>
    </row>
    <row r="416" spans="1:19" x14ac:dyDescent="0.25">
      <c r="A416" s="22" t="s">
        <v>539</v>
      </c>
      <c r="B416" s="22">
        <v>9280</v>
      </c>
      <c r="C416" s="22">
        <v>13</v>
      </c>
      <c r="D416" s="23">
        <v>3.1673845620753198E-2</v>
      </c>
      <c r="E416" s="22">
        <v>103461102</v>
      </c>
      <c r="F416" s="22" t="s">
        <v>837</v>
      </c>
      <c r="G416" s="22" t="s">
        <v>929</v>
      </c>
      <c r="H416" s="22">
        <v>13751.6317611909</v>
      </c>
      <c r="I416" s="24">
        <f>'EVM CPZ List'!$D416*'EVM CPZ List'!$C416</f>
        <v>0.41175999306979155</v>
      </c>
      <c r="J416" s="25">
        <f>INDEX('Pivot of Risk Data'!A:A,MATCH('EVM CPZ List'!$B416,'Pivot of Risk Data'!B:B,0),1)</f>
        <v>409</v>
      </c>
      <c r="K416" s="22">
        <f>0.000621371*'EVM CPZ List'!$H416</f>
        <v>8.5448651790829508</v>
      </c>
      <c r="L416" s="22">
        <f>L415+'EVM CPZ List'!$K416</f>
        <v>5434.5884593079227</v>
      </c>
      <c r="M416" s="22">
        <f>M415-'EVM CPZ List'!$I416</f>
        <v>1347.7455508437431</v>
      </c>
      <c r="N416" s="7" t="e">
        <f>INDEX('2021 Certified EVM Plan'!G:G,MATCH(B416,'2021 Certified EVM Plan'!E:E,0))</f>
        <v>#N/A</v>
      </c>
      <c r="O416" s="7" t="e">
        <f>INDEX('2021 Certified EVM Plan'!M:M,MATCH(B416,'2021 Certified EVM Plan'!E:E,0))</f>
        <v>#N/A</v>
      </c>
      <c r="P416" s="7">
        <f t="shared" si="6"/>
        <v>1</v>
      </c>
      <c r="Q416" s="26" t="e">
        <f>IF(INDEX('2021 Certified EVM Plan'!H:H,MATCH(B416,'2021 Certified EVM Plan'!E:E,0))=1,M416,#N/A)</f>
        <v>#N/A</v>
      </c>
      <c r="R416" s="26" t="e">
        <f>IF(INDEX('2021 Certified EVM Plan'!J:J,MATCH(B416,'2021 Certified EVM Plan'!E:E,0))=1,M416,#N/A)</f>
        <v>#N/A</v>
      </c>
      <c r="S416" s="26" t="e">
        <f>IF(INDEX('2021 Certified EVM Plan'!K:K,MATCH(B416,'2021 Certified EVM Plan'!E:E,0))=1,M416,#N/A)</f>
        <v>#N/A</v>
      </c>
    </row>
    <row r="417" spans="1:19" x14ac:dyDescent="0.25">
      <c r="A417" s="22" t="s">
        <v>8</v>
      </c>
      <c r="B417" s="22">
        <v>6966</v>
      </c>
      <c r="C417" s="22">
        <v>2</v>
      </c>
      <c r="D417" s="23">
        <v>3.1627811522754602E-2</v>
      </c>
      <c r="E417" s="22">
        <v>63642113</v>
      </c>
      <c r="F417" s="22" t="s">
        <v>441</v>
      </c>
      <c r="G417" s="22" t="s">
        <v>442</v>
      </c>
      <c r="H417" s="22">
        <v>1530.54088719533</v>
      </c>
      <c r="I417" s="24">
        <f>'EVM CPZ List'!$D417*'EVM CPZ List'!$C417</f>
        <v>6.3255623045509204E-2</v>
      </c>
      <c r="J417" s="25">
        <f>INDEX('Pivot of Risk Data'!A:A,MATCH('EVM CPZ List'!$B417,'Pivot of Risk Data'!B:B,0),1)</f>
        <v>410</v>
      </c>
      <c r="K417" s="22">
        <f>0.000621371*'EVM CPZ List'!$H417</f>
        <v>0.95103372161744948</v>
      </c>
      <c r="L417" s="22">
        <f>L416+'EVM CPZ List'!$K417</f>
        <v>5435.5394930295397</v>
      </c>
      <c r="M417" s="22">
        <f>M416-'EVM CPZ List'!$I417</f>
        <v>1347.6822952206976</v>
      </c>
      <c r="N417" s="7" t="e">
        <f>INDEX('2021 Certified EVM Plan'!G:G,MATCH(B417,'2021 Certified EVM Plan'!E:E,0))</f>
        <v>#N/A</v>
      </c>
      <c r="O417" s="7" t="e">
        <f>INDEX('2021 Certified EVM Plan'!M:M,MATCH(B417,'2021 Certified EVM Plan'!E:E,0))</f>
        <v>#N/A</v>
      </c>
      <c r="P417" s="7">
        <f t="shared" si="6"/>
        <v>1</v>
      </c>
      <c r="Q417" s="26" t="e">
        <f>IF(INDEX('2021 Certified EVM Plan'!H:H,MATCH(B417,'2021 Certified EVM Plan'!E:E,0))=1,M417,#N/A)</f>
        <v>#N/A</v>
      </c>
      <c r="R417" s="26" t="e">
        <f>IF(INDEX('2021 Certified EVM Plan'!J:J,MATCH(B417,'2021 Certified EVM Plan'!E:E,0))=1,M417,#N/A)</f>
        <v>#N/A</v>
      </c>
      <c r="S417" s="26" t="e">
        <f>IF(INDEX('2021 Certified EVM Plan'!K:K,MATCH(B417,'2021 Certified EVM Plan'!E:E,0))=1,M417,#N/A)</f>
        <v>#N/A</v>
      </c>
    </row>
    <row r="418" spans="1:19" x14ac:dyDescent="0.25">
      <c r="A418" s="22" t="s">
        <v>1672</v>
      </c>
      <c r="B418" s="22">
        <v>6091</v>
      </c>
      <c r="C418" s="22">
        <v>41</v>
      </c>
      <c r="D418" s="23">
        <v>3.1508360742799703E-2</v>
      </c>
      <c r="E418" s="22">
        <v>162161101</v>
      </c>
      <c r="F418" s="22" t="s">
        <v>1707</v>
      </c>
      <c r="G418" s="22" t="s">
        <v>1730</v>
      </c>
      <c r="H418" s="22">
        <v>5695.7640997651897</v>
      </c>
      <c r="I418" s="24">
        <f>'EVM CPZ List'!$D418*'EVM CPZ List'!$C418</f>
        <v>1.2918427904547878</v>
      </c>
      <c r="J418" s="25">
        <f>INDEX('Pivot of Risk Data'!A:A,MATCH('EVM CPZ List'!$B418,'Pivot of Risk Data'!B:B,0),1)</f>
        <v>411</v>
      </c>
      <c r="K418" s="22">
        <f>0.000621371*'EVM CPZ List'!$H418</f>
        <v>3.5391826344351958</v>
      </c>
      <c r="L418" s="22">
        <f>L417+'EVM CPZ List'!$K418</f>
        <v>5439.0786756639745</v>
      </c>
      <c r="M418" s="22">
        <f>M417-'EVM CPZ List'!$I418</f>
        <v>1346.3904524302427</v>
      </c>
      <c r="N418" s="7" t="e">
        <f>INDEX('2021 Certified EVM Plan'!G:G,MATCH(B418,'2021 Certified EVM Plan'!E:E,0))</f>
        <v>#N/A</v>
      </c>
      <c r="O418" s="7" t="e">
        <f>INDEX('2021 Certified EVM Plan'!M:M,MATCH(B418,'2021 Certified EVM Plan'!E:E,0))</f>
        <v>#N/A</v>
      </c>
      <c r="P418" s="7">
        <f t="shared" si="6"/>
        <v>1</v>
      </c>
      <c r="Q418" s="26" t="e">
        <f>IF(INDEX('2021 Certified EVM Plan'!H:H,MATCH(B418,'2021 Certified EVM Plan'!E:E,0))=1,M418,#N/A)</f>
        <v>#N/A</v>
      </c>
      <c r="R418" s="26" t="e">
        <f>IF(INDEX('2021 Certified EVM Plan'!J:J,MATCH(B418,'2021 Certified EVM Plan'!E:E,0))=1,M418,#N/A)</f>
        <v>#N/A</v>
      </c>
      <c r="S418" s="26" t="e">
        <f>IF(INDEX('2021 Certified EVM Plan'!K:K,MATCH(B418,'2021 Certified EVM Plan'!E:E,0))=1,M418,#N/A)</f>
        <v>#N/A</v>
      </c>
    </row>
    <row r="419" spans="1:19" x14ac:dyDescent="0.25">
      <c r="A419" s="22" t="s">
        <v>964</v>
      </c>
      <c r="B419" s="22">
        <v>3175</v>
      </c>
      <c r="C419" s="22">
        <v>425</v>
      </c>
      <c r="D419" s="23">
        <v>3.1347337891898697E-2</v>
      </c>
      <c r="E419" s="22">
        <v>42561107</v>
      </c>
      <c r="F419" s="22" t="s">
        <v>1154</v>
      </c>
      <c r="G419" s="22" t="s">
        <v>1155</v>
      </c>
      <c r="H419" s="22">
        <v>48113.3549555184</v>
      </c>
      <c r="I419" s="24">
        <f>'EVM CPZ List'!$D419*'EVM CPZ List'!$C419</f>
        <v>13.322618604056945</v>
      </c>
      <c r="J419" s="25">
        <f>INDEX('Pivot of Risk Data'!A:A,MATCH('EVM CPZ List'!$B419,'Pivot of Risk Data'!B:B,0),1)</f>
        <v>412</v>
      </c>
      <c r="K419" s="22">
        <f>0.000621371*'EVM CPZ List'!$H419</f>
        <v>29.896243482065426</v>
      </c>
      <c r="L419" s="22">
        <f>L418+'EVM CPZ List'!$K419</f>
        <v>5468.9749191460396</v>
      </c>
      <c r="M419" s="22">
        <f>M418-'EVM CPZ List'!$I419</f>
        <v>1333.0678338261857</v>
      </c>
      <c r="N419" s="7" t="e">
        <f>INDEX('2021 Certified EVM Plan'!G:G,MATCH(B419,'2021 Certified EVM Plan'!E:E,0))</f>
        <v>#N/A</v>
      </c>
      <c r="O419" s="7" t="e">
        <f>INDEX('2021 Certified EVM Plan'!M:M,MATCH(B419,'2021 Certified EVM Plan'!E:E,0))</f>
        <v>#N/A</v>
      </c>
      <c r="P419" s="7">
        <f t="shared" si="6"/>
        <v>1</v>
      </c>
      <c r="Q419" s="26" t="e">
        <f>IF(INDEX('2021 Certified EVM Plan'!H:H,MATCH(B419,'2021 Certified EVM Plan'!E:E,0))=1,M419,#N/A)</f>
        <v>#N/A</v>
      </c>
      <c r="R419" s="26" t="e">
        <f>IF(INDEX('2021 Certified EVM Plan'!J:J,MATCH(B419,'2021 Certified EVM Plan'!E:E,0))=1,M419,#N/A)</f>
        <v>#N/A</v>
      </c>
      <c r="S419" s="26" t="e">
        <f>IF(INDEX('2021 Certified EVM Plan'!K:K,MATCH(B419,'2021 Certified EVM Plan'!E:E,0))=1,M419,#N/A)</f>
        <v>#N/A</v>
      </c>
    </row>
    <row r="420" spans="1:19" x14ac:dyDescent="0.25">
      <c r="A420" s="22" t="s">
        <v>964</v>
      </c>
      <c r="B420" s="22">
        <v>3347</v>
      </c>
      <c r="C420" s="22">
        <v>10</v>
      </c>
      <c r="D420" s="23">
        <v>3.1337491449386197E-2</v>
      </c>
      <c r="E420" s="22">
        <v>42271105</v>
      </c>
      <c r="F420" s="22" t="s">
        <v>986</v>
      </c>
      <c r="G420" s="22" t="s">
        <v>1115</v>
      </c>
      <c r="H420" s="22">
        <v>2435.4450411561002</v>
      </c>
      <c r="I420" s="24">
        <f>'EVM CPZ List'!$D420*'EVM CPZ List'!$C420</f>
        <v>0.31337491449386196</v>
      </c>
      <c r="J420" s="25">
        <f>INDEX('Pivot of Risk Data'!A:A,MATCH('EVM CPZ List'!$B420,'Pivot of Risk Data'!B:B,0),1)</f>
        <v>413</v>
      </c>
      <c r="K420" s="22">
        <f>0.000621371*'EVM CPZ List'!$H420</f>
        <v>1.5133149206682071</v>
      </c>
      <c r="L420" s="22">
        <f>L419+'EVM CPZ List'!$K420</f>
        <v>5470.4882340667082</v>
      </c>
      <c r="M420" s="22">
        <f>M419-'EVM CPZ List'!$I420</f>
        <v>1332.7544589116919</v>
      </c>
      <c r="N420" s="7" t="e">
        <f>INDEX('2021 Certified EVM Plan'!G:G,MATCH(B420,'2021 Certified EVM Plan'!E:E,0))</f>
        <v>#N/A</v>
      </c>
      <c r="O420" s="7" t="e">
        <f>INDEX('2021 Certified EVM Plan'!M:M,MATCH(B420,'2021 Certified EVM Plan'!E:E,0))</f>
        <v>#N/A</v>
      </c>
      <c r="P420" s="7">
        <f t="shared" si="6"/>
        <v>1</v>
      </c>
      <c r="Q420" s="26" t="e">
        <f>IF(INDEX('2021 Certified EVM Plan'!H:H,MATCH(B420,'2021 Certified EVM Plan'!E:E,0))=1,M420,#N/A)</f>
        <v>#N/A</v>
      </c>
      <c r="R420" s="26" t="e">
        <f>IF(INDEX('2021 Certified EVM Plan'!J:J,MATCH(B420,'2021 Certified EVM Plan'!E:E,0))=1,M420,#N/A)</f>
        <v>#N/A</v>
      </c>
      <c r="S420" s="26" t="e">
        <f>IF(INDEX('2021 Certified EVM Plan'!K:K,MATCH(B420,'2021 Certified EVM Plan'!E:E,0))=1,M420,#N/A)</f>
        <v>#N/A</v>
      </c>
    </row>
    <row r="421" spans="1:19" x14ac:dyDescent="0.25">
      <c r="A421" s="22" t="s">
        <v>1672</v>
      </c>
      <c r="B421" s="22">
        <v>8781</v>
      </c>
      <c r="C421" s="22">
        <v>52</v>
      </c>
      <c r="D421" s="23">
        <v>3.13295993691095E-2</v>
      </c>
      <c r="E421" s="22">
        <v>252192105</v>
      </c>
      <c r="F421" s="22" t="s">
        <v>1840</v>
      </c>
      <c r="G421" s="22" t="s">
        <v>2019</v>
      </c>
      <c r="H421" s="22">
        <v>12951.799652412399</v>
      </c>
      <c r="I421" s="24">
        <f>'EVM CPZ List'!$D421*'EVM CPZ List'!$C421</f>
        <v>1.6291391671936939</v>
      </c>
      <c r="J421" s="25">
        <f>INDEX('Pivot of Risk Data'!A:A,MATCH('EVM CPZ List'!$B421,'Pivot of Risk Data'!B:B,0),1)</f>
        <v>414</v>
      </c>
      <c r="K421" s="22">
        <f>0.000621371*'EVM CPZ List'!$H421</f>
        <v>8.0478727018191449</v>
      </c>
      <c r="L421" s="22">
        <f>L420+'EVM CPZ List'!$K421</f>
        <v>5478.5361067685271</v>
      </c>
      <c r="M421" s="22">
        <f>M420-'EVM CPZ List'!$I421</f>
        <v>1331.1253197444983</v>
      </c>
      <c r="N421" s="7" t="e">
        <f>INDEX('2021 Certified EVM Plan'!G:G,MATCH(B421,'2021 Certified EVM Plan'!E:E,0))</f>
        <v>#N/A</v>
      </c>
      <c r="O421" s="7" t="e">
        <f>INDEX('2021 Certified EVM Plan'!M:M,MATCH(B421,'2021 Certified EVM Plan'!E:E,0))</f>
        <v>#N/A</v>
      </c>
      <c r="P421" s="7">
        <f t="shared" si="6"/>
        <v>1</v>
      </c>
      <c r="Q421" s="26" t="e">
        <f>IF(INDEX('2021 Certified EVM Plan'!H:H,MATCH(B421,'2021 Certified EVM Plan'!E:E,0))=1,M421,#N/A)</f>
        <v>#N/A</v>
      </c>
      <c r="R421" s="26" t="e">
        <f>IF(INDEX('2021 Certified EVM Plan'!J:J,MATCH(B421,'2021 Certified EVM Plan'!E:E,0))=1,M421,#N/A)</f>
        <v>#N/A</v>
      </c>
      <c r="S421" s="26" t="e">
        <f>IF(INDEX('2021 Certified EVM Plan'!K:K,MATCH(B421,'2021 Certified EVM Plan'!E:E,0))=1,M421,#N/A)</f>
        <v>#N/A</v>
      </c>
    </row>
    <row r="422" spans="1:19" x14ac:dyDescent="0.25">
      <c r="A422" s="22" t="s">
        <v>964</v>
      </c>
      <c r="B422" s="22">
        <v>9323</v>
      </c>
      <c r="C422" s="22">
        <v>91</v>
      </c>
      <c r="D422" s="23">
        <v>3.1305337888512398E-2</v>
      </c>
      <c r="E422" s="22">
        <v>192221102</v>
      </c>
      <c r="F422" s="22" t="s">
        <v>1081</v>
      </c>
      <c r="G422" s="22" t="s">
        <v>1416</v>
      </c>
      <c r="H422" s="22">
        <v>7998.8346107376301</v>
      </c>
      <c r="I422" s="24">
        <f>'EVM CPZ List'!$D422*'EVM CPZ List'!$C422</f>
        <v>2.8487857478546283</v>
      </c>
      <c r="J422" s="25">
        <f>INDEX('Pivot of Risk Data'!A:A,MATCH('EVM CPZ List'!$B422,'Pivot of Risk Data'!B:B,0),1)</f>
        <v>415</v>
      </c>
      <c r="K422" s="22">
        <f>0.000621371*'EVM CPZ List'!$H422</f>
        <v>4.9702438609086519</v>
      </c>
      <c r="L422" s="22">
        <f>L421+'EVM CPZ List'!$K422</f>
        <v>5483.5063506294355</v>
      </c>
      <c r="M422" s="22">
        <f>M421-'EVM CPZ List'!$I422</f>
        <v>1328.2765339966436</v>
      </c>
      <c r="N422" s="7">
        <f>INDEX('2021 Certified EVM Plan'!G:G,MATCH(B422,'2021 Certified EVM Plan'!E:E,0))</f>
        <v>4.8422348484848481</v>
      </c>
      <c r="O422" s="7">
        <f>INDEX('2021 Certified EVM Plan'!M:M,MATCH(B422,'2021 Certified EVM Plan'!E:E,0))</f>
        <v>2.5451621489114604</v>
      </c>
      <c r="P422" s="7">
        <f t="shared" si="6"/>
        <v>1</v>
      </c>
      <c r="Q422" s="26" t="e">
        <f>IF(INDEX('2021 Certified EVM Plan'!H:H,MATCH(B422,'2021 Certified EVM Plan'!E:E,0))=1,M422,#N/A)</f>
        <v>#N/A</v>
      </c>
      <c r="R422" s="26" t="e">
        <f>IF(INDEX('2021 Certified EVM Plan'!J:J,MATCH(B422,'2021 Certified EVM Plan'!E:E,0))=1,M422,#N/A)</f>
        <v>#N/A</v>
      </c>
      <c r="S422" s="26">
        <f>IF(INDEX('2021 Certified EVM Plan'!K:K,MATCH(B422,'2021 Certified EVM Plan'!E:E,0))=1,M422,#N/A)</f>
        <v>1328.2765339966436</v>
      </c>
    </row>
    <row r="423" spans="1:19" x14ac:dyDescent="0.25">
      <c r="A423" s="22" t="s">
        <v>964</v>
      </c>
      <c r="B423" s="22">
        <v>5213</v>
      </c>
      <c r="C423" s="22">
        <v>200</v>
      </c>
      <c r="D423" s="23">
        <v>3.1246570491189399E-2</v>
      </c>
      <c r="E423" s="22">
        <v>192221102</v>
      </c>
      <c r="F423" s="22" t="s">
        <v>1081</v>
      </c>
      <c r="G423" s="22" t="s">
        <v>1334</v>
      </c>
      <c r="H423" s="22">
        <v>26935.390089263299</v>
      </c>
      <c r="I423" s="24">
        <f>'EVM CPZ List'!$D423*'EVM CPZ List'!$C423</f>
        <v>6.2493140982378801</v>
      </c>
      <c r="J423" s="25">
        <f>INDEX('Pivot of Risk Data'!A:A,MATCH('EVM CPZ List'!$B423,'Pivot of Risk Data'!B:B,0),1)</f>
        <v>416</v>
      </c>
      <c r="K423" s="22">
        <f>0.000621371*'EVM CPZ List'!$H423</f>
        <v>16.736870275155624</v>
      </c>
      <c r="L423" s="22">
        <f>L422+'EVM CPZ List'!$K423</f>
        <v>5500.243220904591</v>
      </c>
      <c r="M423" s="22">
        <f>M422-'EVM CPZ List'!$I423</f>
        <v>1322.0272198984057</v>
      </c>
      <c r="N423" s="7" t="e">
        <f>INDEX('2021 Certified EVM Plan'!G:G,MATCH(B423,'2021 Certified EVM Plan'!E:E,0))</f>
        <v>#N/A</v>
      </c>
      <c r="O423" s="7" t="e">
        <f>INDEX('2021 Certified EVM Plan'!M:M,MATCH(B423,'2021 Certified EVM Plan'!E:E,0))</f>
        <v>#N/A</v>
      </c>
      <c r="P423" s="7">
        <f t="shared" si="6"/>
        <v>1</v>
      </c>
      <c r="Q423" s="26" t="e">
        <f>IF(INDEX('2021 Certified EVM Plan'!H:H,MATCH(B423,'2021 Certified EVM Plan'!E:E,0))=1,M423,#N/A)</f>
        <v>#N/A</v>
      </c>
      <c r="R423" s="26" t="e">
        <f>IF(INDEX('2021 Certified EVM Plan'!J:J,MATCH(B423,'2021 Certified EVM Plan'!E:E,0))=1,M423,#N/A)</f>
        <v>#N/A</v>
      </c>
      <c r="S423" s="26" t="e">
        <f>IF(INDEX('2021 Certified EVM Plan'!K:K,MATCH(B423,'2021 Certified EVM Plan'!E:E,0))=1,M423,#N/A)</f>
        <v>#N/A</v>
      </c>
    </row>
    <row r="424" spans="1:19" x14ac:dyDescent="0.25">
      <c r="A424" s="22" t="s">
        <v>1672</v>
      </c>
      <c r="B424" s="22">
        <v>2206</v>
      </c>
      <c r="C424" s="22">
        <v>28</v>
      </c>
      <c r="D424" s="23">
        <v>3.1244283409922299E-2</v>
      </c>
      <c r="E424" s="22">
        <v>162991103</v>
      </c>
      <c r="F424" s="22" t="s">
        <v>2014</v>
      </c>
      <c r="G424" s="22" t="s">
        <v>2050</v>
      </c>
      <c r="H424" s="22">
        <v>3896.5378398307698</v>
      </c>
      <c r="I424" s="24">
        <f>'EVM CPZ List'!$D424*'EVM CPZ List'!$C424</f>
        <v>0.87483993547782435</v>
      </c>
      <c r="J424" s="25">
        <f>INDEX('Pivot of Risk Data'!A:A,MATCH('EVM CPZ List'!$B424,'Pivot of Risk Data'!B:B,0),1)</f>
        <v>417</v>
      </c>
      <c r="K424" s="22">
        <f>0.000621371*'EVM CPZ List'!$H424</f>
        <v>2.4211956140734854</v>
      </c>
      <c r="L424" s="22">
        <f>L423+'EVM CPZ List'!$K424</f>
        <v>5502.6644165186644</v>
      </c>
      <c r="M424" s="22">
        <f>M423-'EVM CPZ List'!$I424</f>
        <v>1321.1523799629279</v>
      </c>
      <c r="N424" s="7" t="e">
        <f>INDEX('2021 Certified EVM Plan'!G:G,MATCH(B424,'2021 Certified EVM Plan'!E:E,0))</f>
        <v>#N/A</v>
      </c>
      <c r="O424" s="7" t="e">
        <f>INDEX('2021 Certified EVM Plan'!M:M,MATCH(B424,'2021 Certified EVM Plan'!E:E,0))</f>
        <v>#N/A</v>
      </c>
      <c r="P424" s="7">
        <f t="shared" si="6"/>
        <v>1</v>
      </c>
      <c r="Q424" s="26" t="e">
        <f>IF(INDEX('2021 Certified EVM Plan'!H:H,MATCH(B424,'2021 Certified EVM Plan'!E:E,0))=1,M424,#N/A)</f>
        <v>#N/A</v>
      </c>
      <c r="R424" s="26" t="e">
        <f>IF(INDEX('2021 Certified EVM Plan'!J:J,MATCH(B424,'2021 Certified EVM Plan'!E:E,0))=1,M424,#N/A)</f>
        <v>#N/A</v>
      </c>
      <c r="S424" s="26" t="e">
        <f>IF(INDEX('2021 Certified EVM Plan'!K:K,MATCH(B424,'2021 Certified EVM Plan'!E:E,0))=1,M424,#N/A)</f>
        <v>#N/A</v>
      </c>
    </row>
    <row r="425" spans="1:19" x14ac:dyDescent="0.25">
      <c r="A425" s="22" t="s">
        <v>8</v>
      </c>
      <c r="B425" s="22">
        <v>5557</v>
      </c>
      <c r="C425" s="22">
        <v>51</v>
      </c>
      <c r="D425" s="23">
        <v>0.10861119236736901</v>
      </c>
      <c r="E425" s="22">
        <v>103201102</v>
      </c>
      <c r="F425" s="22" t="s">
        <v>199</v>
      </c>
      <c r="G425" s="22" t="s">
        <v>200</v>
      </c>
      <c r="H425" s="22">
        <v>32164.566881916398</v>
      </c>
      <c r="I425" s="24">
        <f>'EVM CPZ List'!$D425*'EVM CPZ List'!$C425</f>
        <v>5.5391708107358193</v>
      </c>
      <c r="J425" s="25">
        <f>INDEX('Pivot of Risk Data'!A:A,MATCH('EVM CPZ List'!$B425,'Pivot of Risk Data'!B:B,0),1)</f>
        <v>418</v>
      </c>
      <c r="K425" s="22">
        <f>0.000621371*'EVM CPZ List'!$H425</f>
        <v>19.986129087983276</v>
      </c>
      <c r="L425" s="22">
        <f>L424+'EVM CPZ List'!$K425</f>
        <v>5522.6505456066479</v>
      </c>
      <c r="M425" s="22">
        <f>M424-'EVM CPZ List'!$I425</f>
        <v>1315.613209152192</v>
      </c>
      <c r="N425" s="7">
        <f>INDEX('2021 Certified EVM Plan'!G:G,MATCH(B425,'2021 Certified EVM Plan'!E:E,0))</f>
        <v>19.80662878787879</v>
      </c>
      <c r="O425" s="7">
        <f>INDEX('2021 Certified EVM Plan'!M:M,MATCH(B425,'2021 Certified EVM Plan'!E:E,0))</f>
        <v>9.1991117507322393</v>
      </c>
      <c r="P425" s="7">
        <f t="shared" si="6"/>
        <v>2</v>
      </c>
      <c r="Q425" s="26" t="e">
        <f>IF(INDEX('2021 Certified EVM Plan'!H:H,MATCH(B425,'2021 Certified EVM Plan'!E:E,0))=1,M425,#N/A)</f>
        <v>#N/A</v>
      </c>
      <c r="R425" s="26" t="e">
        <f>IF(INDEX('2021 Certified EVM Plan'!J:J,MATCH(B425,'2021 Certified EVM Plan'!E:E,0))=1,M425,#N/A)</f>
        <v>#N/A</v>
      </c>
      <c r="S425" s="26">
        <f>IF(INDEX('2021 Certified EVM Plan'!K:K,MATCH(B425,'2021 Certified EVM Plan'!E:E,0))=1,M425,#N/A)</f>
        <v>1315.613209152192</v>
      </c>
    </row>
    <row r="426" spans="1:19" x14ac:dyDescent="0.25">
      <c r="A426" s="22" t="s">
        <v>539</v>
      </c>
      <c r="B426" s="22">
        <v>5557</v>
      </c>
      <c r="C426" s="22">
        <v>244</v>
      </c>
      <c r="D426" s="23">
        <v>1.4999757950805E-2</v>
      </c>
      <c r="E426" s="22">
        <v>103201102</v>
      </c>
      <c r="F426" s="22" t="s">
        <v>199</v>
      </c>
      <c r="G426" s="22" t="s">
        <v>200</v>
      </c>
      <c r="H426" s="22">
        <v>32164.566881916398</v>
      </c>
      <c r="I426" s="24">
        <f>'EVM CPZ List'!$D426*'EVM CPZ List'!$C426</f>
        <v>3.65994093999642</v>
      </c>
      <c r="J426" s="25">
        <f>INDEX('Pivot of Risk Data'!A:A,MATCH('EVM CPZ List'!$B426,'Pivot of Risk Data'!B:B,0),1)</f>
        <v>418</v>
      </c>
      <c r="K426" s="22">
        <f>0.000621371*'EVM CPZ List'!$H426</f>
        <v>19.986129087983276</v>
      </c>
      <c r="L426" s="22">
        <f>L425+'EVM CPZ List'!$K426</f>
        <v>5542.6366746946314</v>
      </c>
      <c r="M426" s="22">
        <f>M425-'EVM CPZ List'!$I426</f>
        <v>1311.9532682121956</v>
      </c>
      <c r="N426" s="7"/>
      <c r="O426" s="7"/>
      <c r="P426" s="7">
        <f t="shared" si="6"/>
        <v>2</v>
      </c>
      <c r="Q426" s="26" t="e">
        <f>IF(INDEX('2021 Certified EVM Plan'!H:H,MATCH(B426,'2021 Certified EVM Plan'!E:E,0))=1,M426,#N/A)</f>
        <v>#N/A</v>
      </c>
      <c r="R426" s="26" t="e">
        <f>IF(INDEX('2021 Certified EVM Plan'!J:J,MATCH(B426,'2021 Certified EVM Plan'!E:E,0))=1,M426,#N/A)</f>
        <v>#N/A</v>
      </c>
      <c r="S426" s="26">
        <f>IF(INDEX('2021 Certified EVM Plan'!K:K,MATCH(B426,'2021 Certified EVM Plan'!E:E,0))=1,M426,#N/A)</f>
        <v>1311.9532682121956</v>
      </c>
    </row>
    <row r="427" spans="1:19" x14ac:dyDescent="0.25">
      <c r="A427" s="22" t="s">
        <v>964</v>
      </c>
      <c r="B427" s="22">
        <v>1014</v>
      </c>
      <c r="C427" s="22">
        <v>202</v>
      </c>
      <c r="D427" s="23">
        <v>3.10727130338561E-2</v>
      </c>
      <c r="E427" s="22">
        <v>192401101</v>
      </c>
      <c r="F427" s="22" t="s">
        <v>1001</v>
      </c>
      <c r="G427" s="22" t="s">
        <v>1167</v>
      </c>
      <c r="H427" s="22">
        <v>21820.893670339301</v>
      </c>
      <c r="I427" s="24">
        <f>'EVM CPZ List'!$D427*'EVM CPZ List'!$C427</f>
        <v>6.2766880328389325</v>
      </c>
      <c r="J427" s="25">
        <f>INDEX('Pivot of Risk Data'!A:A,MATCH('EVM CPZ List'!$B427,'Pivot of Risk Data'!B:B,0),1)</f>
        <v>419</v>
      </c>
      <c r="K427" s="22">
        <f>0.000621371*'EVM CPZ List'!$H427</f>
        <v>13.558870520832402</v>
      </c>
      <c r="L427" s="22">
        <f>L426+'EVM CPZ List'!$K427</f>
        <v>5556.1955452154634</v>
      </c>
      <c r="M427" s="22">
        <f>M426-'EVM CPZ List'!$I427</f>
        <v>1305.6765801793567</v>
      </c>
      <c r="N427" s="7" t="e">
        <f>INDEX('2021 Certified EVM Plan'!G:G,MATCH(B427,'2021 Certified EVM Plan'!E:E,0))</f>
        <v>#N/A</v>
      </c>
      <c r="O427" s="7" t="e">
        <f>INDEX('2021 Certified EVM Plan'!M:M,MATCH(B427,'2021 Certified EVM Plan'!E:E,0))</f>
        <v>#N/A</v>
      </c>
      <c r="P427" s="7">
        <f t="shared" si="6"/>
        <v>1</v>
      </c>
      <c r="Q427" s="26" t="e">
        <f>IF(INDEX('2021 Certified EVM Plan'!H:H,MATCH(B427,'2021 Certified EVM Plan'!E:E,0))=1,M427,#N/A)</f>
        <v>#N/A</v>
      </c>
      <c r="R427" s="26" t="e">
        <f>IF(INDEX('2021 Certified EVM Plan'!J:J,MATCH(B427,'2021 Certified EVM Plan'!E:E,0))=1,M427,#N/A)</f>
        <v>#N/A</v>
      </c>
      <c r="S427" s="26" t="e">
        <f>IF(INDEX('2021 Certified EVM Plan'!K:K,MATCH(B427,'2021 Certified EVM Plan'!E:E,0))=1,M427,#N/A)</f>
        <v>#N/A</v>
      </c>
    </row>
    <row r="428" spans="1:19" x14ac:dyDescent="0.25">
      <c r="A428" s="22" t="s">
        <v>539</v>
      </c>
      <c r="B428" s="22">
        <v>5882</v>
      </c>
      <c r="C428" s="22">
        <v>40</v>
      </c>
      <c r="D428" s="23">
        <v>3.0883349406406399E-2</v>
      </c>
      <c r="E428" s="22">
        <v>103261101</v>
      </c>
      <c r="F428" s="22" t="s">
        <v>620</v>
      </c>
      <c r="G428" s="22" t="s">
        <v>621</v>
      </c>
      <c r="H428" s="22">
        <v>4993.2396439301001</v>
      </c>
      <c r="I428" s="24">
        <f>'EVM CPZ List'!$D428*'EVM CPZ List'!$C428</f>
        <v>1.2353339762562561</v>
      </c>
      <c r="J428" s="25">
        <f>INDEX('Pivot of Risk Data'!A:A,MATCH('EVM CPZ List'!$B428,'Pivot of Risk Data'!B:B,0),1)</f>
        <v>420</v>
      </c>
      <c r="K428" s="22">
        <f>0.000621371*'EVM CPZ List'!$H428</f>
        <v>3.1026543107884903</v>
      </c>
      <c r="L428" s="22">
        <f>L427+'EVM CPZ List'!$K428</f>
        <v>5559.2981995262517</v>
      </c>
      <c r="M428" s="22">
        <f>M427-'EVM CPZ List'!$I428</f>
        <v>1304.4412462031005</v>
      </c>
      <c r="N428" s="7" t="e">
        <f>INDEX('2021 Certified EVM Plan'!G:G,MATCH(B428,'2021 Certified EVM Plan'!E:E,0))</f>
        <v>#N/A</v>
      </c>
      <c r="O428" s="7" t="e">
        <f>INDEX('2021 Certified EVM Plan'!M:M,MATCH(B428,'2021 Certified EVM Plan'!E:E,0))</f>
        <v>#N/A</v>
      </c>
      <c r="P428" s="7">
        <f t="shared" si="6"/>
        <v>1</v>
      </c>
      <c r="Q428" s="26" t="e">
        <f>IF(INDEX('2021 Certified EVM Plan'!H:H,MATCH(B428,'2021 Certified EVM Plan'!E:E,0))=1,M428,#N/A)</f>
        <v>#N/A</v>
      </c>
      <c r="R428" s="26" t="e">
        <f>IF(INDEX('2021 Certified EVM Plan'!J:J,MATCH(B428,'2021 Certified EVM Plan'!E:E,0))=1,M428,#N/A)</f>
        <v>#N/A</v>
      </c>
      <c r="S428" s="26" t="e">
        <f>IF(INDEX('2021 Certified EVM Plan'!K:K,MATCH(B428,'2021 Certified EVM Plan'!E:E,0))=1,M428,#N/A)</f>
        <v>#N/A</v>
      </c>
    </row>
    <row r="429" spans="1:19" x14ac:dyDescent="0.25">
      <c r="A429" s="22" t="s">
        <v>8</v>
      </c>
      <c r="B429" s="22">
        <v>6311</v>
      </c>
      <c r="C429" s="22">
        <v>7</v>
      </c>
      <c r="D429" s="23">
        <v>3.0669668414527399E-2</v>
      </c>
      <c r="E429" s="22">
        <v>62081104</v>
      </c>
      <c r="F429" s="22" t="s">
        <v>478</v>
      </c>
      <c r="G429" s="22" t="s">
        <v>479</v>
      </c>
      <c r="H429" s="22">
        <v>3612.2460812777599</v>
      </c>
      <c r="I429" s="24">
        <f>'EVM CPZ List'!$D429*'EVM CPZ List'!$C429</f>
        <v>0.2146876789016918</v>
      </c>
      <c r="J429" s="25">
        <f>INDEX('Pivot of Risk Data'!A:A,MATCH('EVM CPZ List'!$B429,'Pivot of Risk Data'!B:B,0),1)</f>
        <v>421</v>
      </c>
      <c r="K429" s="22">
        <f>0.000621371*'EVM CPZ List'!$H429</f>
        <v>2.2445449597696432</v>
      </c>
      <c r="L429" s="22">
        <f>L428+'EVM CPZ List'!$K429</f>
        <v>5561.5427444860215</v>
      </c>
      <c r="M429" s="22">
        <f>M428-'EVM CPZ List'!$I429</f>
        <v>1304.2265585241987</v>
      </c>
      <c r="N429" s="7" t="e">
        <f>INDEX('2021 Certified EVM Plan'!G:G,MATCH(B429,'2021 Certified EVM Plan'!E:E,0))</f>
        <v>#N/A</v>
      </c>
      <c r="O429" s="7" t="e">
        <f>INDEX('2021 Certified EVM Plan'!M:M,MATCH(B429,'2021 Certified EVM Plan'!E:E,0))</f>
        <v>#N/A</v>
      </c>
      <c r="P429" s="7">
        <f t="shared" si="6"/>
        <v>1</v>
      </c>
      <c r="Q429" s="26" t="e">
        <f>IF(INDEX('2021 Certified EVM Plan'!H:H,MATCH(B429,'2021 Certified EVM Plan'!E:E,0))=1,M429,#N/A)</f>
        <v>#N/A</v>
      </c>
      <c r="R429" s="26" t="e">
        <f>IF(INDEX('2021 Certified EVM Plan'!J:J,MATCH(B429,'2021 Certified EVM Plan'!E:E,0))=1,M429,#N/A)</f>
        <v>#N/A</v>
      </c>
      <c r="S429" s="26" t="e">
        <f>IF(INDEX('2021 Certified EVM Plan'!K:K,MATCH(B429,'2021 Certified EVM Plan'!E:E,0))=1,M429,#N/A)</f>
        <v>#N/A</v>
      </c>
    </row>
    <row r="430" spans="1:19" x14ac:dyDescent="0.25">
      <c r="A430" s="22" t="s">
        <v>1672</v>
      </c>
      <c r="B430" s="22">
        <v>3215</v>
      </c>
      <c r="C430" s="22">
        <v>31</v>
      </c>
      <c r="D430" s="23">
        <v>3.0550143864775298E-2</v>
      </c>
      <c r="E430" s="22">
        <v>254421101</v>
      </c>
      <c r="F430" s="22" t="s">
        <v>1824</v>
      </c>
      <c r="G430" s="22" t="s">
        <v>1936</v>
      </c>
      <c r="H430" s="22">
        <v>3669.1128360889102</v>
      </c>
      <c r="I430" s="24">
        <f>'EVM CPZ List'!$D430*'EVM CPZ List'!$C430</f>
        <v>0.94705445980803427</v>
      </c>
      <c r="J430" s="25">
        <f>INDEX('Pivot of Risk Data'!A:A,MATCH('EVM CPZ List'!$B430,'Pivot of Risk Data'!B:B,0),1)</f>
        <v>422</v>
      </c>
      <c r="K430" s="22">
        <f>0.000621371*'EVM CPZ List'!$H430</f>
        <v>2.2798803120734021</v>
      </c>
      <c r="L430" s="22">
        <f>L429+'EVM CPZ List'!$K430</f>
        <v>5563.8226247980947</v>
      </c>
      <c r="M430" s="22">
        <f>M429-'EVM CPZ List'!$I430</f>
        <v>1303.2795040643907</v>
      </c>
      <c r="N430" s="7" t="e">
        <f>INDEX('2021 Certified EVM Plan'!G:G,MATCH(B430,'2021 Certified EVM Plan'!E:E,0))</f>
        <v>#N/A</v>
      </c>
      <c r="O430" s="7" t="e">
        <f>INDEX('2021 Certified EVM Plan'!M:M,MATCH(B430,'2021 Certified EVM Plan'!E:E,0))</f>
        <v>#N/A</v>
      </c>
      <c r="P430" s="7">
        <f t="shared" si="6"/>
        <v>1</v>
      </c>
      <c r="Q430" s="26" t="e">
        <f>IF(INDEX('2021 Certified EVM Plan'!H:H,MATCH(B430,'2021 Certified EVM Plan'!E:E,0))=1,M430,#N/A)</f>
        <v>#N/A</v>
      </c>
      <c r="R430" s="26" t="e">
        <f>IF(INDEX('2021 Certified EVM Plan'!J:J,MATCH(B430,'2021 Certified EVM Plan'!E:E,0))=1,M430,#N/A)</f>
        <v>#N/A</v>
      </c>
      <c r="S430" s="26" t="e">
        <f>IF(INDEX('2021 Certified EVM Plan'!K:K,MATCH(B430,'2021 Certified EVM Plan'!E:E,0))=1,M430,#N/A)</f>
        <v>#N/A</v>
      </c>
    </row>
    <row r="431" spans="1:19" x14ac:dyDescent="0.25">
      <c r="A431" s="22" t="s">
        <v>1672</v>
      </c>
      <c r="B431" s="22">
        <v>5210</v>
      </c>
      <c r="C431" s="22">
        <v>103</v>
      </c>
      <c r="D431" s="23">
        <v>3.05471985132252E-2</v>
      </c>
      <c r="E431" s="22">
        <v>252192105</v>
      </c>
      <c r="F431" s="22" t="s">
        <v>1840</v>
      </c>
      <c r="G431" s="22" t="s">
        <v>1985</v>
      </c>
      <c r="H431" s="22">
        <v>27422.549710983702</v>
      </c>
      <c r="I431" s="24">
        <f>'EVM CPZ List'!$D431*'EVM CPZ List'!$C431</f>
        <v>3.1463614468621954</v>
      </c>
      <c r="J431" s="25">
        <f>INDEX('Pivot of Risk Data'!A:A,MATCH('EVM CPZ List'!$B431,'Pivot of Risk Data'!B:B,0),1)</f>
        <v>423</v>
      </c>
      <c r="K431" s="22">
        <f>0.000621371*'EVM CPZ List'!$H431</f>
        <v>17.039577136463652</v>
      </c>
      <c r="L431" s="22">
        <f>L430+'EVM CPZ List'!$K431</f>
        <v>5580.8622019345585</v>
      </c>
      <c r="M431" s="22">
        <f>M430-'EVM CPZ List'!$I431</f>
        <v>1300.1331426175286</v>
      </c>
      <c r="N431" s="7" t="e">
        <f>INDEX('2021 Certified EVM Plan'!G:G,MATCH(B431,'2021 Certified EVM Plan'!E:E,0))</f>
        <v>#N/A</v>
      </c>
      <c r="O431" s="7" t="e">
        <f>INDEX('2021 Certified EVM Plan'!M:M,MATCH(B431,'2021 Certified EVM Plan'!E:E,0))</f>
        <v>#N/A</v>
      </c>
      <c r="P431" s="7">
        <f t="shared" si="6"/>
        <v>1</v>
      </c>
      <c r="Q431" s="26" t="e">
        <f>IF(INDEX('2021 Certified EVM Plan'!H:H,MATCH(B431,'2021 Certified EVM Plan'!E:E,0))=1,M431,#N/A)</f>
        <v>#N/A</v>
      </c>
      <c r="R431" s="26" t="e">
        <f>IF(INDEX('2021 Certified EVM Plan'!J:J,MATCH(B431,'2021 Certified EVM Plan'!E:E,0))=1,M431,#N/A)</f>
        <v>#N/A</v>
      </c>
      <c r="S431" s="26" t="e">
        <f>IF(INDEX('2021 Certified EVM Plan'!K:K,MATCH(B431,'2021 Certified EVM Plan'!E:E,0))=1,M431,#N/A)</f>
        <v>#N/A</v>
      </c>
    </row>
    <row r="432" spans="1:19" x14ac:dyDescent="0.25">
      <c r="A432" s="22" t="s">
        <v>2906</v>
      </c>
      <c r="B432" s="22">
        <v>4284</v>
      </c>
      <c r="C432" s="22">
        <v>96</v>
      </c>
      <c r="D432" s="23">
        <v>3.0537522314549499E-2</v>
      </c>
      <c r="E432" s="22">
        <v>42711102</v>
      </c>
      <c r="F432" s="22" t="s">
        <v>2988</v>
      </c>
      <c r="G432" s="22" t="s">
        <v>3117</v>
      </c>
      <c r="H432" s="22">
        <v>16210.935244349899</v>
      </c>
      <c r="I432" s="24">
        <f>'EVM CPZ List'!$D432*'EVM CPZ List'!$C432</f>
        <v>2.931602142196752</v>
      </c>
      <c r="J432" s="25">
        <f>INDEX('Pivot of Risk Data'!A:A,MATCH('EVM CPZ List'!$B432,'Pivot of Risk Data'!B:B,0),1)</f>
        <v>424</v>
      </c>
      <c r="K432" s="22">
        <f>0.000621371*'EVM CPZ List'!$H432</f>
        <v>10.073005043716941</v>
      </c>
      <c r="L432" s="22">
        <f>L431+'EVM CPZ List'!$K432</f>
        <v>5590.9352069782753</v>
      </c>
      <c r="M432" s="22">
        <f>M431-'EVM CPZ List'!$I432</f>
        <v>1297.201540475332</v>
      </c>
      <c r="N432" s="7" t="e">
        <f>INDEX('2021 Certified EVM Plan'!G:G,MATCH(B432,'2021 Certified EVM Plan'!E:E,0))</f>
        <v>#N/A</v>
      </c>
      <c r="O432" s="7" t="e">
        <f>INDEX('2021 Certified EVM Plan'!M:M,MATCH(B432,'2021 Certified EVM Plan'!E:E,0))</f>
        <v>#N/A</v>
      </c>
      <c r="P432" s="7">
        <f t="shared" si="6"/>
        <v>1</v>
      </c>
      <c r="Q432" s="26" t="e">
        <f>IF(INDEX('2021 Certified EVM Plan'!H:H,MATCH(B432,'2021 Certified EVM Plan'!E:E,0))=1,M432,#N/A)</f>
        <v>#N/A</v>
      </c>
      <c r="R432" s="26" t="e">
        <f>IF(INDEX('2021 Certified EVM Plan'!J:J,MATCH(B432,'2021 Certified EVM Plan'!E:E,0))=1,M432,#N/A)</f>
        <v>#N/A</v>
      </c>
      <c r="S432" s="26" t="e">
        <f>IF(INDEX('2021 Certified EVM Plan'!K:K,MATCH(B432,'2021 Certified EVM Plan'!E:E,0))=1,M432,#N/A)</f>
        <v>#N/A</v>
      </c>
    </row>
    <row r="433" spans="1:19" x14ac:dyDescent="0.25">
      <c r="A433" s="22" t="s">
        <v>539</v>
      </c>
      <c r="B433" s="22">
        <v>903</v>
      </c>
      <c r="C433" s="22">
        <v>23</v>
      </c>
      <c r="D433" s="23">
        <v>3.05343653208647E-2</v>
      </c>
      <c r="E433" s="22">
        <v>103541104</v>
      </c>
      <c r="F433" s="22" t="s">
        <v>732</v>
      </c>
      <c r="G433" s="22" t="s">
        <v>833</v>
      </c>
      <c r="H433" s="22">
        <v>3396.4012592573799</v>
      </c>
      <c r="I433" s="24">
        <f>'EVM CPZ List'!$D433*'EVM CPZ List'!$C433</f>
        <v>0.70229040237988816</v>
      </c>
      <c r="J433" s="25">
        <f>INDEX('Pivot of Risk Data'!A:A,MATCH('EVM CPZ List'!$B433,'Pivot of Risk Data'!B:B,0),1)</f>
        <v>425</v>
      </c>
      <c r="K433" s="22">
        <f>0.000621371*'EVM CPZ List'!$H433</f>
        <v>2.1104252468660176</v>
      </c>
      <c r="L433" s="22">
        <f>L432+'EVM CPZ List'!$K433</f>
        <v>5593.0456322251412</v>
      </c>
      <c r="M433" s="22">
        <f>M432-'EVM CPZ List'!$I433</f>
        <v>1296.499250072952</v>
      </c>
      <c r="N433" s="7" t="e">
        <f>INDEX('2021 Certified EVM Plan'!G:G,MATCH(B433,'2021 Certified EVM Plan'!E:E,0))</f>
        <v>#N/A</v>
      </c>
      <c r="O433" s="7" t="e">
        <f>INDEX('2021 Certified EVM Plan'!M:M,MATCH(B433,'2021 Certified EVM Plan'!E:E,0))</f>
        <v>#N/A</v>
      </c>
      <c r="P433" s="7">
        <f t="shared" si="6"/>
        <v>1</v>
      </c>
      <c r="Q433" s="26" t="e">
        <f>IF(INDEX('2021 Certified EVM Plan'!H:H,MATCH(B433,'2021 Certified EVM Plan'!E:E,0))=1,M433,#N/A)</f>
        <v>#N/A</v>
      </c>
      <c r="R433" s="26" t="e">
        <f>IF(INDEX('2021 Certified EVM Plan'!J:J,MATCH(B433,'2021 Certified EVM Plan'!E:E,0))=1,M433,#N/A)</f>
        <v>#N/A</v>
      </c>
      <c r="S433" s="26" t="e">
        <f>IF(INDEX('2021 Certified EVM Plan'!K:K,MATCH(B433,'2021 Certified EVM Plan'!E:E,0))=1,M433,#N/A)</f>
        <v>#N/A</v>
      </c>
    </row>
    <row r="434" spans="1:19" x14ac:dyDescent="0.25">
      <c r="A434" s="22" t="s">
        <v>8</v>
      </c>
      <c r="B434" s="22">
        <v>6478</v>
      </c>
      <c r="C434" s="22">
        <v>17</v>
      </c>
      <c r="D434" s="23">
        <v>3.05088761821443E-2</v>
      </c>
      <c r="E434" s="22">
        <v>62881105</v>
      </c>
      <c r="F434" s="22" t="s">
        <v>501</v>
      </c>
      <c r="G434" s="22" t="s">
        <v>502</v>
      </c>
      <c r="H434" s="22">
        <v>5862.1497692222001</v>
      </c>
      <c r="I434" s="24">
        <f>'EVM CPZ List'!$D434*'EVM CPZ List'!$C434</f>
        <v>0.51865089509645312</v>
      </c>
      <c r="J434" s="25">
        <f>INDEX('Pivot of Risk Data'!A:A,MATCH('EVM CPZ List'!$B434,'Pivot of Risk Data'!B:B,0),1)</f>
        <v>426</v>
      </c>
      <c r="K434" s="22">
        <f>0.000621371*'EVM CPZ List'!$H434</f>
        <v>3.6425698642513678</v>
      </c>
      <c r="L434" s="22">
        <f>L433+'EVM CPZ List'!$K434</f>
        <v>5596.6882020893927</v>
      </c>
      <c r="M434" s="22">
        <f>M433-'EVM CPZ List'!$I434</f>
        <v>1295.9805991778555</v>
      </c>
      <c r="N434" s="7" t="e">
        <f>INDEX('2021 Certified EVM Plan'!G:G,MATCH(B434,'2021 Certified EVM Plan'!E:E,0))</f>
        <v>#N/A</v>
      </c>
      <c r="O434" s="7" t="e">
        <f>INDEX('2021 Certified EVM Plan'!M:M,MATCH(B434,'2021 Certified EVM Plan'!E:E,0))</f>
        <v>#N/A</v>
      </c>
      <c r="P434" s="7">
        <f t="shared" si="6"/>
        <v>1</v>
      </c>
      <c r="Q434" s="26" t="e">
        <f>IF(INDEX('2021 Certified EVM Plan'!H:H,MATCH(B434,'2021 Certified EVM Plan'!E:E,0))=1,M434,#N/A)</f>
        <v>#N/A</v>
      </c>
      <c r="R434" s="26" t="e">
        <f>IF(INDEX('2021 Certified EVM Plan'!J:J,MATCH(B434,'2021 Certified EVM Plan'!E:E,0))=1,M434,#N/A)</f>
        <v>#N/A</v>
      </c>
      <c r="S434" s="26" t="e">
        <f>IF(INDEX('2021 Certified EVM Plan'!K:K,MATCH(B434,'2021 Certified EVM Plan'!E:E,0))=1,M434,#N/A)</f>
        <v>#N/A</v>
      </c>
    </row>
    <row r="435" spans="1:19" x14ac:dyDescent="0.25">
      <c r="A435" s="22" t="s">
        <v>964</v>
      </c>
      <c r="B435" s="22">
        <v>4180</v>
      </c>
      <c r="C435" s="22">
        <v>198</v>
      </c>
      <c r="D435" s="23">
        <v>3.01775192522858E-2</v>
      </c>
      <c r="E435" s="22">
        <v>42751113</v>
      </c>
      <c r="F435" s="22" t="s">
        <v>1130</v>
      </c>
      <c r="G435" s="22" t="s">
        <v>1515</v>
      </c>
      <c r="H435" s="22">
        <v>18477.896914078701</v>
      </c>
      <c r="I435" s="24">
        <f>'EVM CPZ List'!$D435*'EVM CPZ List'!$C435</f>
        <v>5.9751488119525886</v>
      </c>
      <c r="J435" s="25">
        <f>INDEX('Pivot of Risk Data'!A:A,MATCH('EVM CPZ List'!$B435,'Pivot of Risk Data'!B:B,0),1)</f>
        <v>427</v>
      </c>
      <c r="K435" s="22">
        <f>0.000621371*'EVM CPZ List'!$H435</f>
        <v>11.481629283397996</v>
      </c>
      <c r="L435" s="22">
        <f>L434+'EVM CPZ List'!$K435</f>
        <v>5608.1698313727911</v>
      </c>
      <c r="M435" s="22">
        <f>M434-'EVM CPZ List'!$I435</f>
        <v>1290.005450365903</v>
      </c>
      <c r="N435" s="7" t="e">
        <f>INDEX('2021 Certified EVM Plan'!G:G,MATCH(B435,'2021 Certified EVM Plan'!E:E,0))</f>
        <v>#N/A</v>
      </c>
      <c r="O435" s="7" t="e">
        <f>INDEX('2021 Certified EVM Plan'!M:M,MATCH(B435,'2021 Certified EVM Plan'!E:E,0))</f>
        <v>#N/A</v>
      </c>
      <c r="P435" s="7">
        <f t="shared" si="6"/>
        <v>1</v>
      </c>
      <c r="Q435" s="26" t="e">
        <f>IF(INDEX('2021 Certified EVM Plan'!H:H,MATCH(B435,'2021 Certified EVM Plan'!E:E,0))=1,M435,#N/A)</f>
        <v>#N/A</v>
      </c>
      <c r="R435" s="26" t="e">
        <f>IF(INDEX('2021 Certified EVM Plan'!J:J,MATCH(B435,'2021 Certified EVM Plan'!E:E,0))=1,M435,#N/A)</f>
        <v>#N/A</v>
      </c>
      <c r="S435" s="26" t="e">
        <f>IF(INDEX('2021 Certified EVM Plan'!K:K,MATCH(B435,'2021 Certified EVM Plan'!E:E,0))=1,M435,#N/A)</f>
        <v>#N/A</v>
      </c>
    </row>
    <row r="436" spans="1:19" x14ac:dyDescent="0.25">
      <c r="A436" s="22" t="s">
        <v>539</v>
      </c>
      <c r="B436" s="22">
        <v>1463</v>
      </c>
      <c r="C436" s="22">
        <v>180</v>
      </c>
      <c r="D436" s="23">
        <v>3.0164157760065501E-2</v>
      </c>
      <c r="E436" s="22">
        <v>103561101</v>
      </c>
      <c r="F436" s="22" t="s">
        <v>582</v>
      </c>
      <c r="G436" s="22" t="s">
        <v>679</v>
      </c>
      <c r="H436" s="22">
        <v>20085.7279695986</v>
      </c>
      <c r="I436" s="24">
        <f>'EVM CPZ List'!$D436*'EVM CPZ List'!$C436</f>
        <v>5.4295483968117901</v>
      </c>
      <c r="J436" s="25">
        <f>INDEX('Pivot of Risk Data'!A:A,MATCH('EVM CPZ List'!$B436,'Pivot of Risk Data'!B:B,0),1)</f>
        <v>428</v>
      </c>
      <c r="K436" s="22">
        <f>0.000621371*'EVM CPZ List'!$H436</f>
        <v>12.480688874197451</v>
      </c>
      <c r="L436" s="22">
        <f>L435+'EVM CPZ List'!$K436</f>
        <v>5620.6505202469889</v>
      </c>
      <c r="M436" s="22">
        <f>M435-'EVM CPZ List'!$I436</f>
        <v>1284.5759019690913</v>
      </c>
      <c r="N436" s="7" t="e">
        <f>INDEX('2021 Certified EVM Plan'!G:G,MATCH(B436,'2021 Certified EVM Plan'!E:E,0))</f>
        <v>#N/A</v>
      </c>
      <c r="O436" s="7" t="e">
        <f>INDEX('2021 Certified EVM Plan'!M:M,MATCH(B436,'2021 Certified EVM Plan'!E:E,0))</f>
        <v>#N/A</v>
      </c>
      <c r="P436" s="7">
        <f t="shared" si="6"/>
        <v>1</v>
      </c>
      <c r="Q436" s="26" t="e">
        <f>IF(INDEX('2021 Certified EVM Plan'!H:H,MATCH(B436,'2021 Certified EVM Plan'!E:E,0))=1,M436,#N/A)</f>
        <v>#N/A</v>
      </c>
      <c r="R436" s="26" t="e">
        <f>IF(INDEX('2021 Certified EVM Plan'!J:J,MATCH(B436,'2021 Certified EVM Plan'!E:E,0))=1,M436,#N/A)</f>
        <v>#N/A</v>
      </c>
      <c r="S436" s="26" t="e">
        <f>IF(INDEX('2021 Certified EVM Plan'!K:K,MATCH(B436,'2021 Certified EVM Plan'!E:E,0))=1,M436,#N/A)</f>
        <v>#N/A</v>
      </c>
    </row>
    <row r="437" spans="1:19" x14ac:dyDescent="0.25">
      <c r="A437" s="22" t="s">
        <v>964</v>
      </c>
      <c r="B437" s="22">
        <v>7617</v>
      </c>
      <c r="C437" s="22">
        <v>116</v>
      </c>
      <c r="D437" s="23">
        <v>2.9974806182463402E-2</v>
      </c>
      <c r="E437" s="22">
        <v>42661103</v>
      </c>
      <c r="F437" s="22" t="s">
        <v>967</v>
      </c>
      <c r="G437" s="22" t="s">
        <v>988</v>
      </c>
      <c r="H437" s="22">
        <v>12450.1327746885</v>
      </c>
      <c r="I437" s="24">
        <f>'EVM CPZ List'!$D437*'EVM CPZ List'!$C437</f>
        <v>3.4770775171657546</v>
      </c>
      <c r="J437" s="25">
        <f>INDEX('Pivot of Risk Data'!A:A,MATCH('EVM CPZ List'!$B437,'Pivot of Risk Data'!B:B,0),1)</f>
        <v>429</v>
      </c>
      <c r="K437" s="22">
        <f>0.000621371*'EVM CPZ List'!$H437</f>
        <v>7.7361514523409678</v>
      </c>
      <c r="L437" s="22">
        <f>L436+'EVM CPZ List'!$K437</f>
        <v>5628.3866716993298</v>
      </c>
      <c r="M437" s="22">
        <f>M436-'EVM CPZ List'!$I437</f>
        <v>1281.0988244519256</v>
      </c>
      <c r="N437" s="7" t="e">
        <f>INDEX('2021 Certified EVM Plan'!G:G,MATCH(B437,'2021 Certified EVM Plan'!E:E,0))</f>
        <v>#N/A</v>
      </c>
      <c r="O437" s="7" t="e">
        <f>INDEX('2021 Certified EVM Plan'!M:M,MATCH(B437,'2021 Certified EVM Plan'!E:E,0))</f>
        <v>#N/A</v>
      </c>
      <c r="P437" s="7">
        <f t="shared" si="6"/>
        <v>1</v>
      </c>
      <c r="Q437" s="26" t="e">
        <f>IF(INDEX('2021 Certified EVM Plan'!H:H,MATCH(B437,'2021 Certified EVM Plan'!E:E,0))=1,M437,#N/A)</f>
        <v>#N/A</v>
      </c>
      <c r="R437" s="26" t="e">
        <f>IF(INDEX('2021 Certified EVM Plan'!J:J,MATCH(B437,'2021 Certified EVM Plan'!E:E,0))=1,M437,#N/A)</f>
        <v>#N/A</v>
      </c>
      <c r="S437" s="26" t="e">
        <f>IF(INDEX('2021 Certified EVM Plan'!K:K,MATCH(B437,'2021 Certified EVM Plan'!E:E,0))=1,M437,#N/A)</f>
        <v>#N/A</v>
      </c>
    </row>
    <row r="438" spans="1:19" x14ac:dyDescent="0.25">
      <c r="A438" s="22" t="s">
        <v>539</v>
      </c>
      <c r="B438" s="22">
        <v>7739</v>
      </c>
      <c r="C438" s="22">
        <v>3</v>
      </c>
      <c r="D438" s="23">
        <v>2.98223190849926E-2</v>
      </c>
      <c r="E438" s="22">
        <v>103331102</v>
      </c>
      <c r="F438" s="22" t="s">
        <v>789</v>
      </c>
      <c r="G438" s="22" t="s">
        <v>865</v>
      </c>
      <c r="H438" s="22">
        <v>3377.7596862120899</v>
      </c>
      <c r="I438" s="24">
        <f>'EVM CPZ List'!$D438*'EVM CPZ List'!$C438</f>
        <v>8.9466957254977802E-2</v>
      </c>
      <c r="J438" s="25">
        <f>INDEX('Pivot of Risk Data'!A:A,MATCH('EVM CPZ List'!$B438,'Pivot of Risk Data'!B:B,0),1)</f>
        <v>430</v>
      </c>
      <c r="K438" s="22">
        <f>0.000621371*'EVM CPZ List'!$H438</f>
        <v>2.0988419139812926</v>
      </c>
      <c r="L438" s="22">
        <f>L437+'EVM CPZ List'!$K438</f>
        <v>5630.485513613311</v>
      </c>
      <c r="M438" s="22">
        <f>M437-'EVM CPZ List'!$I438</f>
        <v>1281.0093574946707</v>
      </c>
      <c r="N438" s="7" t="e">
        <f>INDEX('2021 Certified EVM Plan'!G:G,MATCH(B438,'2021 Certified EVM Plan'!E:E,0))</f>
        <v>#N/A</v>
      </c>
      <c r="O438" s="7" t="e">
        <f>INDEX('2021 Certified EVM Plan'!M:M,MATCH(B438,'2021 Certified EVM Plan'!E:E,0))</f>
        <v>#N/A</v>
      </c>
      <c r="P438" s="7">
        <f t="shared" si="6"/>
        <v>1</v>
      </c>
      <c r="Q438" s="26" t="e">
        <f>IF(INDEX('2021 Certified EVM Plan'!H:H,MATCH(B438,'2021 Certified EVM Plan'!E:E,0))=1,M438,#N/A)</f>
        <v>#N/A</v>
      </c>
      <c r="R438" s="26" t="e">
        <f>IF(INDEX('2021 Certified EVM Plan'!J:J,MATCH(B438,'2021 Certified EVM Plan'!E:E,0))=1,M438,#N/A)</f>
        <v>#N/A</v>
      </c>
      <c r="S438" s="26" t="e">
        <f>IF(INDEX('2021 Certified EVM Plan'!K:K,MATCH(B438,'2021 Certified EVM Plan'!E:E,0))=1,M438,#N/A)</f>
        <v>#N/A</v>
      </c>
    </row>
    <row r="439" spans="1:19" x14ac:dyDescent="0.25">
      <c r="A439" s="22" t="s">
        <v>964</v>
      </c>
      <c r="B439" s="22">
        <v>6662</v>
      </c>
      <c r="C439" s="22">
        <v>2</v>
      </c>
      <c r="D439" s="23">
        <v>2.9761069608511399E-2</v>
      </c>
      <c r="E439" s="22">
        <v>42631108</v>
      </c>
      <c r="F439" s="22" t="s">
        <v>1004</v>
      </c>
      <c r="G439" s="22" t="s">
        <v>1597</v>
      </c>
      <c r="H439" s="22">
        <v>19951.8799412228</v>
      </c>
      <c r="I439" s="24">
        <f>'EVM CPZ List'!$D439*'EVM CPZ List'!$C439</f>
        <v>5.9522139217022797E-2</v>
      </c>
      <c r="J439" s="25">
        <f>INDEX('Pivot of Risk Data'!A:A,MATCH('EVM CPZ List'!$B439,'Pivot of Risk Data'!B:B,0),1)</f>
        <v>431</v>
      </c>
      <c r="K439" s="22">
        <f>0.000621371*'EVM CPZ List'!$H439</f>
        <v>12.397519590957552</v>
      </c>
      <c r="L439" s="22">
        <f>L438+'EVM CPZ List'!$K439</f>
        <v>5642.8830332042689</v>
      </c>
      <c r="M439" s="22">
        <f>M438-'EVM CPZ List'!$I439</f>
        <v>1280.9498353554536</v>
      </c>
      <c r="N439" s="7" t="e">
        <f>INDEX('2021 Certified EVM Plan'!G:G,MATCH(B439,'2021 Certified EVM Plan'!E:E,0))</f>
        <v>#N/A</v>
      </c>
      <c r="O439" s="7" t="e">
        <f>INDEX('2021 Certified EVM Plan'!M:M,MATCH(B439,'2021 Certified EVM Plan'!E:E,0))</f>
        <v>#N/A</v>
      </c>
      <c r="P439" s="7">
        <f t="shared" si="6"/>
        <v>1</v>
      </c>
      <c r="Q439" s="26" t="e">
        <f>IF(INDEX('2021 Certified EVM Plan'!H:H,MATCH(B439,'2021 Certified EVM Plan'!E:E,0))=1,M439,#N/A)</f>
        <v>#N/A</v>
      </c>
      <c r="R439" s="26" t="e">
        <f>IF(INDEX('2021 Certified EVM Plan'!J:J,MATCH(B439,'2021 Certified EVM Plan'!E:E,0))=1,M439,#N/A)</f>
        <v>#N/A</v>
      </c>
      <c r="S439" s="26" t="e">
        <f>IF(INDEX('2021 Certified EVM Plan'!K:K,MATCH(B439,'2021 Certified EVM Plan'!E:E,0))=1,M439,#N/A)</f>
        <v>#N/A</v>
      </c>
    </row>
    <row r="440" spans="1:19" x14ac:dyDescent="0.25">
      <c r="A440" s="22" t="s">
        <v>2195</v>
      </c>
      <c r="B440" s="22">
        <v>2407</v>
      </c>
      <c r="C440" s="22">
        <v>69</v>
      </c>
      <c r="D440" s="23">
        <v>2.93870391121984E-2</v>
      </c>
      <c r="E440" s="22">
        <v>182631103</v>
      </c>
      <c r="F440" s="22" t="s">
        <v>2470</v>
      </c>
      <c r="G440" s="22" t="s">
        <v>2471</v>
      </c>
      <c r="H440" s="22">
        <v>14174.645193986</v>
      </c>
      <c r="I440" s="24">
        <f>'EVM CPZ List'!$D440*'EVM CPZ List'!$C440</f>
        <v>2.0277056987416895</v>
      </c>
      <c r="J440" s="25">
        <f>INDEX('Pivot of Risk Data'!A:A,MATCH('EVM CPZ List'!$B440,'Pivot of Risk Data'!B:B,0),1)</f>
        <v>432</v>
      </c>
      <c r="K440" s="22">
        <f>0.000621371*'EVM CPZ List'!$H440</f>
        <v>8.807713458832275</v>
      </c>
      <c r="L440" s="22">
        <f>L439+'EVM CPZ List'!$K440</f>
        <v>5651.690746663101</v>
      </c>
      <c r="M440" s="22">
        <f>M439-'EVM CPZ List'!$I440</f>
        <v>1278.9221296567118</v>
      </c>
      <c r="N440" s="7" t="e">
        <f>INDEX('2021 Certified EVM Plan'!G:G,MATCH(B440,'2021 Certified EVM Plan'!E:E,0))</f>
        <v>#N/A</v>
      </c>
      <c r="O440" s="7" t="e">
        <f>INDEX('2021 Certified EVM Plan'!M:M,MATCH(B440,'2021 Certified EVM Plan'!E:E,0))</f>
        <v>#N/A</v>
      </c>
      <c r="P440" s="7">
        <f t="shared" si="6"/>
        <v>1</v>
      </c>
      <c r="Q440" s="26" t="e">
        <f>IF(INDEX('2021 Certified EVM Plan'!H:H,MATCH(B440,'2021 Certified EVM Plan'!E:E,0))=1,M440,#N/A)</f>
        <v>#N/A</v>
      </c>
      <c r="R440" s="26" t="e">
        <f>IF(INDEX('2021 Certified EVM Plan'!J:J,MATCH(B440,'2021 Certified EVM Plan'!E:E,0))=1,M440,#N/A)</f>
        <v>#N/A</v>
      </c>
      <c r="S440" s="26" t="e">
        <f>IF(INDEX('2021 Certified EVM Plan'!K:K,MATCH(B440,'2021 Certified EVM Plan'!E:E,0))=1,M440,#N/A)</f>
        <v>#N/A</v>
      </c>
    </row>
    <row r="441" spans="1:19" x14ac:dyDescent="0.25">
      <c r="A441" s="22" t="s">
        <v>2906</v>
      </c>
      <c r="B441" s="22">
        <v>4559</v>
      </c>
      <c r="C441" s="22">
        <v>201</v>
      </c>
      <c r="D441" s="23">
        <v>2.9353477130593601E-2</v>
      </c>
      <c r="E441" s="22">
        <v>43432104</v>
      </c>
      <c r="F441" s="22" t="s">
        <v>2909</v>
      </c>
      <c r="G441" s="22" t="s">
        <v>3012</v>
      </c>
      <c r="H441" s="22">
        <v>19338.520062111598</v>
      </c>
      <c r="I441" s="24">
        <f>'EVM CPZ List'!$D441*'EVM CPZ List'!$C441</f>
        <v>5.9000489032493135</v>
      </c>
      <c r="J441" s="25">
        <f>INDEX('Pivot of Risk Data'!A:A,MATCH('EVM CPZ List'!$B441,'Pivot of Risk Data'!B:B,0),1)</f>
        <v>433</v>
      </c>
      <c r="K441" s="22">
        <f>0.000621371*'EVM CPZ List'!$H441</f>
        <v>12.016395549514346</v>
      </c>
      <c r="L441" s="22">
        <f>L440+'EVM CPZ List'!$K441</f>
        <v>5663.7071422126155</v>
      </c>
      <c r="M441" s="22">
        <f>M440-'EVM CPZ List'!$I441</f>
        <v>1273.0220807534624</v>
      </c>
      <c r="N441" s="7">
        <f>INDEX('2021 Certified EVM Plan'!G:G,MATCH(B441,'2021 Certified EVM Plan'!E:E,0))</f>
        <v>5.7636363636363637</v>
      </c>
      <c r="O441" s="7">
        <f>INDEX('2021 Certified EVM Plan'!M:M,MATCH(B441,'2021 Certified EVM Plan'!E:E,0))</f>
        <v>2.860265208903098</v>
      </c>
      <c r="P441" s="7">
        <f t="shared" si="6"/>
        <v>1</v>
      </c>
      <c r="Q441" s="26" t="e">
        <f>IF(INDEX('2021 Certified EVM Plan'!H:H,MATCH(B441,'2021 Certified EVM Plan'!E:E,0))=1,M441,#N/A)</f>
        <v>#N/A</v>
      </c>
      <c r="R441" s="26">
        <f>IF(INDEX('2021 Certified EVM Plan'!J:J,MATCH(B441,'2021 Certified EVM Plan'!E:E,0))=1,M441,#N/A)</f>
        <v>1273.0220807534624</v>
      </c>
      <c r="S441" s="26" t="e">
        <f>IF(INDEX('2021 Certified EVM Plan'!K:K,MATCH(B441,'2021 Certified EVM Plan'!E:E,0))=1,M441,#N/A)</f>
        <v>#N/A</v>
      </c>
    </row>
    <row r="442" spans="1:19" x14ac:dyDescent="0.25">
      <c r="A442" s="22" t="s">
        <v>964</v>
      </c>
      <c r="B442" s="22">
        <v>4955</v>
      </c>
      <c r="C442" s="22">
        <v>152</v>
      </c>
      <c r="D442" s="23">
        <v>2.9260042211878098E-2</v>
      </c>
      <c r="E442" s="22">
        <v>42601101</v>
      </c>
      <c r="F442" s="22" t="s">
        <v>1401</v>
      </c>
      <c r="G442" s="22" t="s">
        <v>1559</v>
      </c>
      <c r="H442" s="22">
        <v>29050.703840510301</v>
      </c>
      <c r="I442" s="24">
        <f>'EVM CPZ List'!$D442*'EVM CPZ List'!$C442</f>
        <v>4.4475264162054708</v>
      </c>
      <c r="J442" s="25">
        <f>INDEX('Pivot of Risk Data'!A:A,MATCH('EVM CPZ List'!$B442,'Pivot of Risk Data'!B:B,0),1)</f>
        <v>434</v>
      </c>
      <c r="K442" s="22">
        <f>0.000621371*'EVM CPZ List'!$H442</f>
        <v>18.051264896081726</v>
      </c>
      <c r="L442" s="22">
        <f>L441+'EVM CPZ List'!$K442</f>
        <v>5681.7584071086976</v>
      </c>
      <c r="M442" s="22">
        <f>M441-'EVM CPZ List'!$I442</f>
        <v>1268.574554337257</v>
      </c>
      <c r="N442" s="7" t="e">
        <f>INDEX('2021 Certified EVM Plan'!G:G,MATCH(B442,'2021 Certified EVM Plan'!E:E,0))</f>
        <v>#N/A</v>
      </c>
      <c r="O442" s="7" t="e">
        <f>INDEX('2021 Certified EVM Plan'!M:M,MATCH(B442,'2021 Certified EVM Plan'!E:E,0))</f>
        <v>#N/A</v>
      </c>
      <c r="P442" s="7">
        <f t="shared" si="6"/>
        <v>1</v>
      </c>
      <c r="Q442" s="26" t="e">
        <f>IF(INDEX('2021 Certified EVM Plan'!H:H,MATCH(B442,'2021 Certified EVM Plan'!E:E,0))=1,M442,#N/A)</f>
        <v>#N/A</v>
      </c>
      <c r="R442" s="26" t="e">
        <f>IF(INDEX('2021 Certified EVM Plan'!J:J,MATCH(B442,'2021 Certified EVM Plan'!E:E,0))=1,M442,#N/A)</f>
        <v>#N/A</v>
      </c>
      <c r="S442" s="26" t="e">
        <f>IF(INDEX('2021 Certified EVM Plan'!K:K,MATCH(B442,'2021 Certified EVM Plan'!E:E,0))=1,M442,#N/A)</f>
        <v>#N/A</v>
      </c>
    </row>
    <row r="443" spans="1:19" x14ac:dyDescent="0.25">
      <c r="A443" s="22" t="s">
        <v>8</v>
      </c>
      <c r="B443" s="22">
        <v>4809</v>
      </c>
      <c r="C443" s="22">
        <v>186</v>
      </c>
      <c r="D443" s="23">
        <v>2.91774103817284E-2</v>
      </c>
      <c r="E443" s="22">
        <v>153132105</v>
      </c>
      <c r="F443" s="22" t="s">
        <v>312</v>
      </c>
      <c r="G443" s="22" t="s">
        <v>393</v>
      </c>
      <c r="H443" s="22">
        <v>21028.293028541499</v>
      </c>
      <c r="I443" s="24">
        <f>'EVM CPZ List'!$D443*'EVM CPZ List'!$C443</f>
        <v>5.4269983310014824</v>
      </c>
      <c r="J443" s="25">
        <f>INDEX('Pivot of Risk Data'!A:A,MATCH('EVM CPZ List'!$B443,'Pivot of Risk Data'!B:B,0),1)</f>
        <v>435</v>
      </c>
      <c r="K443" s="22">
        <f>0.000621371*'EVM CPZ List'!$H443</f>
        <v>13.066371467437859</v>
      </c>
      <c r="L443" s="22">
        <f>L442+'EVM CPZ List'!$K443</f>
        <v>5694.824778576135</v>
      </c>
      <c r="M443" s="22">
        <f>M442-'EVM CPZ List'!$I443</f>
        <v>1263.1475560062556</v>
      </c>
      <c r="N443" s="7" t="e">
        <f>INDEX('2021 Certified EVM Plan'!G:G,MATCH(B443,'2021 Certified EVM Plan'!E:E,0))</f>
        <v>#N/A</v>
      </c>
      <c r="O443" s="7" t="e">
        <f>INDEX('2021 Certified EVM Plan'!M:M,MATCH(B443,'2021 Certified EVM Plan'!E:E,0))</f>
        <v>#N/A</v>
      </c>
      <c r="P443" s="7">
        <f t="shared" si="6"/>
        <v>1</v>
      </c>
      <c r="Q443" s="26" t="e">
        <f>IF(INDEX('2021 Certified EVM Plan'!H:H,MATCH(B443,'2021 Certified EVM Plan'!E:E,0))=1,M443,#N/A)</f>
        <v>#N/A</v>
      </c>
      <c r="R443" s="26" t="e">
        <f>IF(INDEX('2021 Certified EVM Plan'!J:J,MATCH(B443,'2021 Certified EVM Plan'!E:E,0))=1,M443,#N/A)</f>
        <v>#N/A</v>
      </c>
      <c r="S443" s="26" t="e">
        <f>IF(INDEX('2021 Certified EVM Plan'!K:K,MATCH(B443,'2021 Certified EVM Plan'!E:E,0))=1,M443,#N/A)</f>
        <v>#N/A</v>
      </c>
    </row>
    <row r="444" spans="1:19" x14ac:dyDescent="0.25">
      <c r="A444" s="22" t="s">
        <v>539</v>
      </c>
      <c r="B444" s="22">
        <v>3510</v>
      </c>
      <c r="C444" s="22">
        <v>441</v>
      </c>
      <c r="D444" s="23">
        <v>2.9092935195647401E-2</v>
      </c>
      <c r="E444" s="22">
        <v>103321101</v>
      </c>
      <c r="F444" s="22" t="s">
        <v>667</v>
      </c>
      <c r="G444" s="22" t="s">
        <v>712</v>
      </c>
      <c r="H444" s="22">
        <v>53533.227200838803</v>
      </c>
      <c r="I444" s="24">
        <f>'EVM CPZ List'!$D444*'EVM CPZ List'!$C444</f>
        <v>12.829984421280503</v>
      </c>
      <c r="J444" s="25">
        <f>INDEX('Pivot of Risk Data'!A:A,MATCH('EVM CPZ List'!$B444,'Pivot of Risk Data'!B:B,0),1)</f>
        <v>436</v>
      </c>
      <c r="K444" s="22">
        <f>0.000621371*'EVM CPZ List'!$H444</f>
        <v>33.263994919012411</v>
      </c>
      <c r="L444" s="22">
        <f>L443+'EVM CPZ List'!$K444</f>
        <v>5728.0887734951475</v>
      </c>
      <c r="M444" s="22">
        <f>M443-'EVM CPZ List'!$I444</f>
        <v>1250.3175715849752</v>
      </c>
      <c r="N444" s="7">
        <f>INDEX('2021 Certified EVM Plan'!G:G,MATCH(B444,'2021 Certified EVM Plan'!E:E,0))</f>
        <v>32.829356060606067</v>
      </c>
      <c r="O444" s="7">
        <f>INDEX('2021 Certified EVM Plan'!M:M,MATCH(B444,'2021 Certified EVM Plan'!E:E,0))</f>
        <v>12.829984421280503</v>
      </c>
      <c r="P444" s="7">
        <f t="shared" si="6"/>
        <v>1</v>
      </c>
      <c r="Q444" s="26" t="e">
        <f>IF(INDEX('2021 Certified EVM Plan'!H:H,MATCH(B444,'2021 Certified EVM Plan'!E:E,0))=1,M444,#N/A)</f>
        <v>#N/A</v>
      </c>
      <c r="R444" s="26" t="e">
        <f>IF(INDEX('2021 Certified EVM Plan'!J:J,MATCH(B444,'2021 Certified EVM Plan'!E:E,0))=1,M444,#N/A)</f>
        <v>#N/A</v>
      </c>
      <c r="S444" s="26">
        <f>IF(INDEX('2021 Certified EVM Plan'!K:K,MATCH(B444,'2021 Certified EVM Plan'!E:E,0))=1,M444,#N/A)</f>
        <v>1250.3175715849752</v>
      </c>
    </row>
    <row r="445" spans="1:19" x14ac:dyDescent="0.25">
      <c r="A445" s="22" t="s">
        <v>8</v>
      </c>
      <c r="B445" s="22">
        <v>3858</v>
      </c>
      <c r="C445" s="22">
        <v>33</v>
      </c>
      <c r="D445" s="23">
        <v>2.9040285260495999E-2</v>
      </c>
      <c r="E445" s="22">
        <v>63801105</v>
      </c>
      <c r="F445" s="22" t="s">
        <v>337</v>
      </c>
      <c r="G445" s="22" t="s">
        <v>338</v>
      </c>
      <c r="H445" s="22">
        <v>3577.3351461143502</v>
      </c>
      <c r="I445" s="24">
        <f>'EVM CPZ List'!$D445*'EVM CPZ List'!$C445</f>
        <v>0.95832941359636792</v>
      </c>
      <c r="J445" s="25">
        <f>INDEX('Pivot of Risk Data'!A:A,MATCH('EVM CPZ List'!$B445,'Pivot of Risk Data'!B:B,0),1)</f>
        <v>437</v>
      </c>
      <c r="K445" s="22">
        <f>0.000621371*'EVM CPZ List'!$H445</f>
        <v>2.22285231707622</v>
      </c>
      <c r="L445" s="22">
        <f>L444+'EVM CPZ List'!$K445</f>
        <v>5730.3116258122236</v>
      </c>
      <c r="M445" s="22">
        <f>M444-'EVM CPZ List'!$I445</f>
        <v>1249.3592421713788</v>
      </c>
      <c r="N445" s="7" t="e">
        <f>INDEX('2021 Certified EVM Plan'!G:G,MATCH(B445,'2021 Certified EVM Plan'!E:E,0))</f>
        <v>#N/A</v>
      </c>
      <c r="O445" s="7" t="e">
        <f>INDEX('2021 Certified EVM Plan'!M:M,MATCH(B445,'2021 Certified EVM Plan'!E:E,0))</f>
        <v>#N/A</v>
      </c>
      <c r="P445" s="7">
        <f t="shared" si="6"/>
        <v>1</v>
      </c>
      <c r="Q445" s="26" t="e">
        <f>IF(INDEX('2021 Certified EVM Plan'!H:H,MATCH(B445,'2021 Certified EVM Plan'!E:E,0))=1,M445,#N/A)</f>
        <v>#N/A</v>
      </c>
      <c r="R445" s="26" t="e">
        <f>IF(INDEX('2021 Certified EVM Plan'!J:J,MATCH(B445,'2021 Certified EVM Plan'!E:E,0))=1,M445,#N/A)</f>
        <v>#N/A</v>
      </c>
      <c r="S445" s="26" t="e">
        <f>IF(INDEX('2021 Certified EVM Plan'!K:K,MATCH(B445,'2021 Certified EVM Plan'!E:E,0))=1,M445,#N/A)</f>
        <v>#N/A</v>
      </c>
    </row>
    <row r="446" spans="1:19" x14ac:dyDescent="0.25">
      <c r="A446" s="22" t="s">
        <v>964</v>
      </c>
      <c r="B446" s="22">
        <v>7546</v>
      </c>
      <c r="C446" s="22">
        <v>341</v>
      </c>
      <c r="D446" s="23">
        <v>2.8957260627594499E-2</v>
      </c>
      <c r="E446" s="22">
        <v>42891101</v>
      </c>
      <c r="F446" s="22" t="s">
        <v>1209</v>
      </c>
      <c r="G446" s="22" t="s">
        <v>1607</v>
      </c>
      <c r="H446" s="22">
        <v>63216.603038029403</v>
      </c>
      <c r="I446" s="24">
        <f>'EVM CPZ List'!$D446*'EVM CPZ List'!$C446</f>
        <v>9.8744258740097237</v>
      </c>
      <c r="J446" s="25">
        <f>INDEX('Pivot of Risk Data'!A:A,MATCH('EVM CPZ List'!$B446,'Pivot of Risk Data'!B:B,0),1)</f>
        <v>438</v>
      </c>
      <c r="K446" s="22">
        <f>0.000621371*'EVM CPZ List'!$H446</f>
        <v>39.280963846343369</v>
      </c>
      <c r="L446" s="22">
        <f>L445+'EVM CPZ List'!$K446</f>
        <v>5769.5925896585668</v>
      </c>
      <c r="M446" s="22">
        <f>M445-'EVM CPZ List'!$I446</f>
        <v>1239.484816297369</v>
      </c>
      <c r="N446" s="7" t="e">
        <f>INDEX('2021 Certified EVM Plan'!G:G,MATCH(B446,'2021 Certified EVM Plan'!E:E,0))</f>
        <v>#N/A</v>
      </c>
      <c r="O446" s="7" t="e">
        <f>INDEX('2021 Certified EVM Plan'!M:M,MATCH(B446,'2021 Certified EVM Plan'!E:E,0))</f>
        <v>#N/A</v>
      </c>
      <c r="P446" s="7">
        <f t="shared" si="6"/>
        <v>1</v>
      </c>
      <c r="Q446" s="26" t="e">
        <f>IF(INDEX('2021 Certified EVM Plan'!H:H,MATCH(B446,'2021 Certified EVM Plan'!E:E,0))=1,M446,#N/A)</f>
        <v>#N/A</v>
      </c>
      <c r="R446" s="26" t="e">
        <f>IF(INDEX('2021 Certified EVM Plan'!J:J,MATCH(B446,'2021 Certified EVM Plan'!E:E,0))=1,M446,#N/A)</f>
        <v>#N/A</v>
      </c>
      <c r="S446" s="26" t="e">
        <f>IF(INDEX('2021 Certified EVM Plan'!K:K,MATCH(B446,'2021 Certified EVM Plan'!E:E,0))=1,M446,#N/A)</f>
        <v>#N/A</v>
      </c>
    </row>
    <row r="447" spans="1:19" x14ac:dyDescent="0.25">
      <c r="A447" s="22" t="s">
        <v>1672</v>
      </c>
      <c r="B447" s="22">
        <v>930</v>
      </c>
      <c r="C447" s="22">
        <v>506</v>
      </c>
      <c r="D447" s="23">
        <v>2.8940111096362901E-2</v>
      </c>
      <c r="E447" s="22">
        <v>254452102</v>
      </c>
      <c r="F447" s="22" t="s">
        <v>1859</v>
      </c>
      <c r="G447" s="22" t="s">
        <v>1926</v>
      </c>
      <c r="H447" s="22">
        <v>58305.426143536599</v>
      </c>
      <c r="I447" s="24">
        <f>'EVM CPZ List'!$D447*'EVM CPZ List'!$C447</f>
        <v>14.643696214759627</v>
      </c>
      <c r="J447" s="25">
        <f>INDEX('Pivot of Risk Data'!A:A,MATCH('EVM CPZ List'!$B447,'Pivot of Risk Data'!B:B,0),1)</f>
        <v>439</v>
      </c>
      <c r="K447" s="22">
        <f>0.000621371*'EVM CPZ List'!$H447</f>
        <v>36.229300948235483</v>
      </c>
      <c r="L447" s="22">
        <f>L446+'EVM CPZ List'!$K447</f>
        <v>5805.8218906068023</v>
      </c>
      <c r="M447" s="22">
        <f>M446-'EVM CPZ List'!$I447</f>
        <v>1224.8411200826095</v>
      </c>
      <c r="N447" s="7" t="e">
        <f>INDEX('2021 Certified EVM Plan'!G:G,MATCH(B447,'2021 Certified EVM Plan'!E:E,0))</f>
        <v>#N/A</v>
      </c>
      <c r="O447" s="7" t="e">
        <f>INDEX('2021 Certified EVM Plan'!M:M,MATCH(B447,'2021 Certified EVM Plan'!E:E,0))</f>
        <v>#N/A</v>
      </c>
      <c r="P447" s="7">
        <f t="shared" si="6"/>
        <v>1</v>
      </c>
      <c r="Q447" s="26" t="e">
        <f>IF(INDEX('2021 Certified EVM Plan'!H:H,MATCH(B447,'2021 Certified EVM Plan'!E:E,0))=1,M447,#N/A)</f>
        <v>#N/A</v>
      </c>
      <c r="R447" s="26" t="e">
        <f>IF(INDEX('2021 Certified EVM Plan'!J:J,MATCH(B447,'2021 Certified EVM Plan'!E:E,0))=1,M447,#N/A)</f>
        <v>#N/A</v>
      </c>
      <c r="S447" s="26" t="e">
        <f>IF(INDEX('2021 Certified EVM Plan'!K:K,MATCH(B447,'2021 Certified EVM Plan'!E:E,0))=1,M447,#N/A)</f>
        <v>#N/A</v>
      </c>
    </row>
    <row r="448" spans="1:19" x14ac:dyDescent="0.25">
      <c r="A448" s="22" t="s">
        <v>1672</v>
      </c>
      <c r="B448" s="22">
        <v>676</v>
      </c>
      <c r="C448" s="22">
        <v>5</v>
      </c>
      <c r="D448" s="23">
        <v>2.8470174743813699E-2</v>
      </c>
      <c r="E448" s="22">
        <v>252921110</v>
      </c>
      <c r="F448" s="22" t="s">
        <v>2057</v>
      </c>
      <c r="G448" s="22" t="s">
        <v>2119</v>
      </c>
      <c r="H448" s="22">
        <v>1818.7235276762999</v>
      </c>
      <c r="I448" s="24">
        <f>'EVM CPZ List'!$D448*'EVM CPZ List'!$C448</f>
        <v>0.14235087371906849</v>
      </c>
      <c r="J448" s="25">
        <f>INDEX('Pivot of Risk Data'!A:A,MATCH('EVM CPZ List'!$B448,'Pivot of Risk Data'!B:B,0),1)</f>
        <v>440</v>
      </c>
      <c r="K448" s="22">
        <f>0.000621371*'EVM CPZ List'!$H448</f>
        <v>1.1301020571157501</v>
      </c>
      <c r="L448" s="22">
        <f>L447+'EVM CPZ List'!$K448</f>
        <v>5806.9519926639177</v>
      </c>
      <c r="M448" s="22">
        <f>M447-'EVM CPZ List'!$I448</f>
        <v>1224.6987692088903</v>
      </c>
      <c r="N448" s="7" t="e">
        <f>INDEX('2021 Certified EVM Plan'!G:G,MATCH(B448,'2021 Certified EVM Plan'!E:E,0))</f>
        <v>#N/A</v>
      </c>
      <c r="O448" s="7" t="e">
        <f>INDEX('2021 Certified EVM Plan'!M:M,MATCH(B448,'2021 Certified EVM Plan'!E:E,0))</f>
        <v>#N/A</v>
      </c>
      <c r="P448" s="7">
        <f t="shared" si="6"/>
        <v>1</v>
      </c>
      <c r="Q448" s="26" t="e">
        <f>IF(INDEX('2021 Certified EVM Plan'!H:H,MATCH(B448,'2021 Certified EVM Plan'!E:E,0))=1,M448,#N/A)</f>
        <v>#N/A</v>
      </c>
      <c r="R448" s="26" t="e">
        <f>IF(INDEX('2021 Certified EVM Plan'!J:J,MATCH(B448,'2021 Certified EVM Plan'!E:E,0))=1,M448,#N/A)</f>
        <v>#N/A</v>
      </c>
      <c r="S448" s="26" t="e">
        <f>IF(INDEX('2021 Certified EVM Plan'!K:K,MATCH(B448,'2021 Certified EVM Plan'!E:E,0))=1,M448,#N/A)</f>
        <v>#N/A</v>
      </c>
    </row>
    <row r="449" spans="1:19" x14ac:dyDescent="0.25">
      <c r="A449" s="22" t="s">
        <v>2195</v>
      </c>
      <c r="B449" s="22">
        <v>6713</v>
      </c>
      <c r="C449" s="22">
        <v>23</v>
      </c>
      <c r="D449" s="23">
        <v>2.8239143120141499E-2</v>
      </c>
      <c r="E449" s="22">
        <v>182581105</v>
      </c>
      <c r="F449" s="22" t="s">
        <v>2775</v>
      </c>
      <c r="G449" s="22" t="s">
        <v>2776</v>
      </c>
      <c r="H449" s="22">
        <v>11071.7644854271</v>
      </c>
      <c r="I449" s="24">
        <f>'EVM CPZ List'!$D449*'EVM CPZ List'!$C449</f>
        <v>0.64950029176325452</v>
      </c>
      <c r="J449" s="25">
        <f>INDEX('Pivot of Risk Data'!A:A,MATCH('EVM CPZ List'!$B449,'Pivot of Risk Data'!B:B,0),1)</f>
        <v>441</v>
      </c>
      <c r="K449" s="22">
        <f>0.000621371*'EVM CPZ List'!$H449</f>
        <v>6.8796733700743227</v>
      </c>
      <c r="L449" s="22">
        <f>L448+'EVM CPZ List'!$K449</f>
        <v>5813.8316660339924</v>
      </c>
      <c r="M449" s="22">
        <f>M448-'EVM CPZ List'!$I449</f>
        <v>1224.0492689171272</v>
      </c>
      <c r="N449" s="7" t="e">
        <f>INDEX('2021 Certified EVM Plan'!G:G,MATCH(B449,'2021 Certified EVM Plan'!E:E,0))</f>
        <v>#N/A</v>
      </c>
      <c r="O449" s="7" t="e">
        <f>INDEX('2021 Certified EVM Plan'!M:M,MATCH(B449,'2021 Certified EVM Plan'!E:E,0))</f>
        <v>#N/A</v>
      </c>
      <c r="P449" s="7">
        <f t="shared" si="6"/>
        <v>1</v>
      </c>
      <c r="Q449" s="26" t="e">
        <f>IF(INDEX('2021 Certified EVM Plan'!H:H,MATCH(B449,'2021 Certified EVM Plan'!E:E,0))=1,M449,#N/A)</f>
        <v>#N/A</v>
      </c>
      <c r="R449" s="26" t="e">
        <f>IF(INDEX('2021 Certified EVM Plan'!J:J,MATCH(B449,'2021 Certified EVM Plan'!E:E,0))=1,M449,#N/A)</f>
        <v>#N/A</v>
      </c>
      <c r="S449" s="26" t="e">
        <f>IF(INDEX('2021 Certified EVM Plan'!K:K,MATCH(B449,'2021 Certified EVM Plan'!E:E,0))=1,M449,#N/A)</f>
        <v>#N/A</v>
      </c>
    </row>
    <row r="450" spans="1:19" x14ac:dyDescent="0.25">
      <c r="A450" s="22" t="s">
        <v>2906</v>
      </c>
      <c r="B450" s="22">
        <v>64</v>
      </c>
      <c r="C450" s="22">
        <v>295</v>
      </c>
      <c r="D450" s="23">
        <v>2.8174718171355102E-2</v>
      </c>
      <c r="E450" s="22">
        <v>43021102</v>
      </c>
      <c r="F450" s="22" t="s">
        <v>2964</v>
      </c>
      <c r="G450" s="22" t="s">
        <v>3045</v>
      </c>
      <c r="H450" s="22">
        <v>33390.050586799603</v>
      </c>
      <c r="I450" s="24">
        <f>'EVM CPZ List'!$D450*'EVM CPZ List'!$C450</f>
        <v>8.3115418605497542</v>
      </c>
      <c r="J450" s="25">
        <f>INDEX('Pivot of Risk Data'!A:A,MATCH('EVM CPZ List'!$B450,'Pivot of Risk Data'!B:B,0),1)</f>
        <v>442</v>
      </c>
      <c r="K450" s="22">
        <f>0.000621371*'EVM CPZ List'!$H450</f>
        <v>20.747609123170257</v>
      </c>
      <c r="L450" s="22">
        <f>L449+'EVM CPZ List'!$K450</f>
        <v>5834.5792751571626</v>
      </c>
      <c r="M450" s="22">
        <f>M449-'EVM CPZ List'!$I450</f>
        <v>1215.7377270565773</v>
      </c>
      <c r="N450" s="7" t="e">
        <f>INDEX('2021 Certified EVM Plan'!G:G,MATCH(B450,'2021 Certified EVM Plan'!E:E,0))</f>
        <v>#N/A</v>
      </c>
      <c r="O450" s="7" t="e">
        <f>INDEX('2021 Certified EVM Plan'!M:M,MATCH(B450,'2021 Certified EVM Plan'!E:E,0))</f>
        <v>#N/A</v>
      </c>
      <c r="P450" s="7">
        <f t="shared" ref="P450:P513" si="7">COUNTIF(B:B,B450)</f>
        <v>1</v>
      </c>
      <c r="Q450" s="26" t="e">
        <f>IF(INDEX('2021 Certified EVM Plan'!H:H,MATCH(B450,'2021 Certified EVM Plan'!E:E,0))=1,M450,#N/A)</f>
        <v>#N/A</v>
      </c>
      <c r="R450" s="26" t="e">
        <f>IF(INDEX('2021 Certified EVM Plan'!J:J,MATCH(B450,'2021 Certified EVM Plan'!E:E,0))=1,M450,#N/A)</f>
        <v>#N/A</v>
      </c>
      <c r="S450" s="26" t="e">
        <f>IF(INDEX('2021 Certified EVM Plan'!K:K,MATCH(B450,'2021 Certified EVM Plan'!E:E,0))=1,M450,#N/A)</f>
        <v>#N/A</v>
      </c>
    </row>
    <row r="451" spans="1:19" x14ac:dyDescent="0.25">
      <c r="A451" s="22" t="s">
        <v>2906</v>
      </c>
      <c r="B451" s="22">
        <v>1019</v>
      </c>
      <c r="C451" s="22">
        <v>260</v>
      </c>
      <c r="D451" s="23">
        <v>2.8094123684948E-2</v>
      </c>
      <c r="E451" s="22">
        <v>43432104</v>
      </c>
      <c r="F451" s="22" t="s">
        <v>2909</v>
      </c>
      <c r="G451" s="22" t="s">
        <v>3145</v>
      </c>
      <c r="H451" s="22">
        <v>46009.887614033702</v>
      </c>
      <c r="I451" s="24">
        <f>'EVM CPZ List'!$D451*'EVM CPZ List'!$C451</f>
        <v>7.3044721580864795</v>
      </c>
      <c r="J451" s="25">
        <f>INDEX('Pivot of Risk Data'!A:A,MATCH('EVM CPZ List'!$B451,'Pivot of Risk Data'!B:B,0),1)</f>
        <v>443</v>
      </c>
      <c r="K451" s="22">
        <f>0.000621371*'EVM CPZ List'!$H451</f>
        <v>28.589209876619737</v>
      </c>
      <c r="L451" s="22">
        <f>L450+'EVM CPZ List'!$K451</f>
        <v>5863.1684850337824</v>
      </c>
      <c r="M451" s="22">
        <f>M450-'EVM CPZ List'!$I451</f>
        <v>1208.4332548984908</v>
      </c>
      <c r="N451" s="7" t="e">
        <f>INDEX('2021 Certified EVM Plan'!G:G,MATCH(B451,'2021 Certified EVM Plan'!E:E,0))</f>
        <v>#N/A</v>
      </c>
      <c r="O451" s="7" t="e">
        <f>INDEX('2021 Certified EVM Plan'!M:M,MATCH(B451,'2021 Certified EVM Plan'!E:E,0))</f>
        <v>#N/A</v>
      </c>
      <c r="P451" s="7">
        <f t="shared" si="7"/>
        <v>1</v>
      </c>
      <c r="Q451" s="26" t="e">
        <f>IF(INDEX('2021 Certified EVM Plan'!H:H,MATCH(B451,'2021 Certified EVM Plan'!E:E,0))=1,M451,#N/A)</f>
        <v>#N/A</v>
      </c>
      <c r="R451" s="26" t="e">
        <f>IF(INDEX('2021 Certified EVM Plan'!J:J,MATCH(B451,'2021 Certified EVM Plan'!E:E,0))=1,M451,#N/A)</f>
        <v>#N/A</v>
      </c>
      <c r="S451" s="26" t="e">
        <f>IF(INDEX('2021 Certified EVM Plan'!K:K,MATCH(B451,'2021 Certified EVM Plan'!E:E,0))=1,M451,#N/A)</f>
        <v>#N/A</v>
      </c>
    </row>
    <row r="452" spans="1:19" x14ac:dyDescent="0.25">
      <c r="A452" s="22" t="s">
        <v>964</v>
      </c>
      <c r="B452" s="22">
        <v>7563</v>
      </c>
      <c r="C452" s="22">
        <v>138</v>
      </c>
      <c r="D452" s="23">
        <v>2.8043491376423899E-2</v>
      </c>
      <c r="E452" s="22">
        <v>43311102</v>
      </c>
      <c r="F452" s="22" t="s">
        <v>969</v>
      </c>
      <c r="G452" s="22" t="s">
        <v>1411</v>
      </c>
      <c r="H452" s="22">
        <v>21759.568571012602</v>
      </c>
      <c r="I452" s="24">
        <f>'EVM CPZ List'!$D452*'EVM CPZ List'!$C452</f>
        <v>3.8700018099464981</v>
      </c>
      <c r="J452" s="25">
        <f>INDEX('Pivot of Risk Data'!A:A,MATCH('EVM CPZ List'!$B452,'Pivot of Risk Data'!B:B,0),1)</f>
        <v>444</v>
      </c>
      <c r="K452" s="22">
        <f>0.000621371*'EVM CPZ List'!$H452</f>
        <v>13.520764882538671</v>
      </c>
      <c r="L452" s="22">
        <f>L451+'EVM CPZ List'!$K452</f>
        <v>5876.6892499163214</v>
      </c>
      <c r="M452" s="22">
        <f>M451-'EVM CPZ List'!$I452</f>
        <v>1204.5632530885443</v>
      </c>
      <c r="N452" s="7" t="e">
        <f>INDEX('2021 Certified EVM Plan'!G:G,MATCH(B452,'2021 Certified EVM Plan'!E:E,0))</f>
        <v>#N/A</v>
      </c>
      <c r="O452" s="7" t="e">
        <f>INDEX('2021 Certified EVM Plan'!M:M,MATCH(B452,'2021 Certified EVM Plan'!E:E,0))</f>
        <v>#N/A</v>
      </c>
      <c r="P452" s="7">
        <f t="shared" si="7"/>
        <v>1</v>
      </c>
      <c r="Q452" s="26" t="e">
        <f>IF(INDEX('2021 Certified EVM Plan'!H:H,MATCH(B452,'2021 Certified EVM Plan'!E:E,0))=1,M452,#N/A)</f>
        <v>#N/A</v>
      </c>
      <c r="R452" s="26" t="e">
        <f>IF(INDEX('2021 Certified EVM Plan'!J:J,MATCH(B452,'2021 Certified EVM Plan'!E:E,0))=1,M452,#N/A)</f>
        <v>#N/A</v>
      </c>
      <c r="S452" s="26" t="e">
        <f>IF(INDEX('2021 Certified EVM Plan'!K:K,MATCH(B452,'2021 Certified EVM Plan'!E:E,0))=1,M452,#N/A)</f>
        <v>#N/A</v>
      </c>
    </row>
    <row r="453" spans="1:19" x14ac:dyDescent="0.25">
      <c r="A453" s="22" t="s">
        <v>964</v>
      </c>
      <c r="B453" s="22">
        <v>49</v>
      </c>
      <c r="C453" s="22">
        <v>437</v>
      </c>
      <c r="D453" s="23">
        <v>2.7918524184965599E-2</v>
      </c>
      <c r="E453" s="22">
        <v>43361103</v>
      </c>
      <c r="F453" s="22" t="s">
        <v>973</v>
      </c>
      <c r="G453" s="22" t="s">
        <v>974</v>
      </c>
      <c r="H453" s="22">
        <v>75802.310639328207</v>
      </c>
      <c r="I453" s="24">
        <f>'EVM CPZ List'!$D453*'EVM CPZ List'!$C453</f>
        <v>12.200395068829966</v>
      </c>
      <c r="J453" s="25">
        <f>INDEX('Pivot of Risk Data'!A:A,MATCH('EVM CPZ List'!$B453,'Pivot of Risk Data'!B:B,0),1)</f>
        <v>445</v>
      </c>
      <c r="K453" s="22">
        <f>0.000621371*'EVM CPZ List'!$H453</f>
        <v>47.10135756427001</v>
      </c>
      <c r="L453" s="22">
        <f>L452+'EVM CPZ List'!$K453</f>
        <v>5923.7906074805915</v>
      </c>
      <c r="M453" s="22">
        <f>M452-'EVM CPZ List'!$I453</f>
        <v>1192.3628580197144</v>
      </c>
      <c r="N453" s="7" t="e">
        <f>INDEX('2021 Certified EVM Plan'!G:G,MATCH(B453,'2021 Certified EVM Plan'!E:E,0))</f>
        <v>#N/A</v>
      </c>
      <c r="O453" s="7" t="e">
        <f>INDEX('2021 Certified EVM Plan'!M:M,MATCH(B453,'2021 Certified EVM Plan'!E:E,0))</f>
        <v>#N/A</v>
      </c>
      <c r="P453" s="7">
        <f t="shared" si="7"/>
        <v>1</v>
      </c>
      <c r="Q453" s="26" t="e">
        <f>IF(INDEX('2021 Certified EVM Plan'!H:H,MATCH(B453,'2021 Certified EVM Plan'!E:E,0))=1,M453,#N/A)</f>
        <v>#N/A</v>
      </c>
      <c r="R453" s="26" t="e">
        <f>IF(INDEX('2021 Certified EVM Plan'!J:J,MATCH(B453,'2021 Certified EVM Plan'!E:E,0))=1,M453,#N/A)</f>
        <v>#N/A</v>
      </c>
      <c r="S453" s="26" t="e">
        <f>IF(INDEX('2021 Certified EVM Plan'!K:K,MATCH(B453,'2021 Certified EVM Plan'!E:E,0))=1,M453,#N/A)</f>
        <v>#N/A</v>
      </c>
    </row>
    <row r="454" spans="1:19" x14ac:dyDescent="0.25">
      <c r="A454" s="22" t="s">
        <v>2195</v>
      </c>
      <c r="B454" s="22">
        <v>6679</v>
      </c>
      <c r="C454" s="22">
        <v>58</v>
      </c>
      <c r="D454" s="23">
        <v>2.7902485204639001E-2</v>
      </c>
      <c r="E454" s="22">
        <v>183052113</v>
      </c>
      <c r="F454" s="22" t="s">
        <v>2215</v>
      </c>
      <c r="G454" s="22" t="s">
        <v>2301</v>
      </c>
      <c r="H454" s="22">
        <v>63807.831953280802</v>
      </c>
      <c r="I454" s="24">
        <f>'EVM CPZ List'!$D454*'EVM CPZ List'!$C454</f>
        <v>1.6183441418690621</v>
      </c>
      <c r="J454" s="25">
        <f>INDEX('Pivot of Risk Data'!A:A,MATCH('EVM CPZ List'!$B454,'Pivot of Risk Data'!B:B,0),1)</f>
        <v>446</v>
      </c>
      <c r="K454" s="22">
        <f>0.000621371*'EVM CPZ List'!$H454</f>
        <v>39.648336348642047</v>
      </c>
      <c r="L454" s="22">
        <f>L453+'EVM CPZ List'!$K454</f>
        <v>5963.4389438292337</v>
      </c>
      <c r="M454" s="22">
        <f>M453-'EVM CPZ List'!$I454</f>
        <v>1190.7445138778453</v>
      </c>
      <c r="N454" s="7" t="e">
        <f>INDEX('2021 Certified EVM Plan'!G:G,MATCH(B454,'2021 Certified EVM Plan'!E:E,0))</f>
        <v>#N/A</v>
      </c>
      <c r="O454" s="7" t="e">
        <f>INDEX('2021 Certified EVM Plan'!M:M,MATCH(B454,'2021 Certified EVM Plan'!E:E,0))</f>
        <v>#N/A</v>
      </c>
      <c r="P454" s="7">
        <f t="shared" si="7"/>
        <v>1</v>
      </c>
      <c r="Q454" s="26" t="e">
        <f>IF(INDEX('2021 Certified EVM Plan'!H:H,MATCH(B454,'2021 Certified EVM Plan'!E:E,0))=1,M454,#N/A)</f>
        <v>#N/A</v>
      </c>
      <c r="R454" s="26" t="e">
        <f>IF(INDEX('2021 Certified EVM Plan'!J:J,MATCH(B454,'2021 Certified EVM Plan'!E:E,0))=1,M454,#N/A)</f>
        <v>#N/A</v>
      </c>
      <c r="S454" s="26" t="e">
        <f>IF(INDEX('2021 Certified EVM Plan'!K:K,MATCH(B454,'2021 Certified EVM Plan'!E:E,0))=1,M454,#N/A)</f>
        <v>#N/A</v>
      </c>
    </row>
    <row r="455" spans="1:19" x14ac:dyDescent="0.25">
      <c r="A455" s="22" t="s">
        <v>1672</v>
      </c>
      <c r="B455" s="22">
        <v>4431</v>
      </c>
      <c r="C455" s="22">
        <v>827</v>
      </c>
      <c r="D455" s="23">
        <v>2.77181043336031E-2</v>
      </c>
      <c r="E455" s="22">
        <v>254452102</v>
      </c>
      <c r="F455" s="22" t="s">
        <v>1859</v>
      </c>
      <c r="G455" s="22" t="s">
        <v>1992</v>
      </c>
      <c r="H455" s="22">
        <v>136885.57962736001</v>
      </c>
      <c r="I455" s="24">
        <f>'EVM CPZ List'!$D455*'EVM CPZ List'!$C455</f>
        <v>22.922872283889763</v>
      </c>
      <c r="J455" s="25">
        <f>INDEX('Pivot of Risk Data'!A:A,MATCH('EVM CPZ List'!$B455,'Pivot of Risk Data'!B:B,0),1)</f>
        <v>447</v>
      </c>
      <c r="K455" s="22">
        <f>0.000621371*'EVM CPZ List'!$H455</f>
        <v>85.056729498632322</v>
      </c>
      <c r="L455" s="22">
        <f>L454+'EVM CPZ List'!$K455</f>
        <v>6048.4956733278659</v>
      </c>
      <c r="M455" s="22">
        <f>M454-'EVM CPZ List'!$I455</f>
        <v>1167.8216415939555</v>
      </c>
      <c r="N455" s="7" t="e">
        <f>INDEX('2021 Certified EVM Plan'!G:G,MATCH(B455,'2021 Certified EVM Plan'!E:E,0))</f>
        <v>#N/A</v>
      </c>
      <c r="O455" s="7" t="e">
        <f>INDEX('2021 Certified EVM Plan'!M:M,MATCH(B455,'2021 Certified EVM Plan'!E:E,0))</f>
        <v>#N/A</v>
      </c>
      <c r="P455" s="7">
        <f t="shared" si="7"/>
        <v>1</v>
      </c>
      <c r="Q455" s="26" t="e">
        <f>IF(INDEX('2021 Certified EVM Plan'!H:H,MATCH(B455,'2021 Certified EVM Plan'!E:E,0))=1,M455,#N/A)</f>
        <v>#N/A</v>
      </c>
      <c r="R455" s="26" t="e">
        <f>IF(INDEX('2021 Certified EVM Plan'!J:J,MATCH(B455,'2021 Certified EVM Plan'!E:E,0))=1,M455,#N/A)</f>
        <v>#N/A</v>
      </c>
      <c r="S455" s="26" t="e">
        <f>IF(INDEX('2021 Certified EVM Plan'!K:K,MATCH(B455,'2021 Certified EVM Plan'!E:E,0))=1,M455,#N/A)</f>
        <v>#N/A</v>
      </c>
    </row>
    <row r="456" spans="1:19" x14ac:dyDescent="0.25">
      <c r="A456" s="22" t="s">
        <v>1672</v>
      </c>
      <c r="B456" s="22">
        <v>3201</v>
      </c>
      <c r="C456" s="22">
        <v>64</v>
      </c>
      <c r="D456" s="23">
        <v>2.75589867154469E-2</v>
      </c>
      <c r="E456" s="22">
        <v>252192105</v>
      </c>
      <c r="F456" s="22" t="s">
        <v>1840</v>
      </c>
      <c r="G456" s="22" t="s">
        <v>2055</v>
      </c>
      <c r="H456" s="22">
        <v>19971.397691368202</v>
      </c>
      <c r="I456" s="24">
        <f>'EVM CPZ List'!$D456*'EVM CPZ List'!$C456</f>
        <v>1.7637751497886016</v>
      </c>
      <c r="J456" s="25">
        <f>INDEX('Pivot of Risk Data'!A:A,MATCH('EVM CPZ List'!$B456,'Pivot of Risk Data'!B:B,0),1)</f>
        <v>448</v>
      </c>
      <c r="K456" s="22">
        <f>0.000621371*'EVM CPZ List'!$H456</f>
        <v>12.409647354883152</v>
      </c>
      <c r="L456" s="22">
        <f>L455+'EVM CPZ List'!$K456</f>
        <v>6060.9053206827493</v>
      </c>
      <c r="M456" s="22">
        <f>M455-'EVM CPZ List'!$I456</f>
        <v>1166.0578664441668</v>
      </c>
      <c r="N456" s="7" t="e">
        <f>INDEX('2021 Certified EVM Plan'!G:G,MATCH(B456,'2021 Certified EVM Plan'!E:E,0))</f>
        <v>#N/A</v>
      </c>
      <c r="O456" s="7" t="e">
        <f>INDEX('2021 Certified EVM Plan'!M:M,MATCH(B456,'2021 Certified EVM Plan'!E:E,0))</f>
        <v>#N/A</v>
      </c>
      <c r="P456" s="7">
        <f t="shared" si="7"/>
        <v>1</v>
      </c>
      <c r="Q456" s="26" t="e">
        <f>IF(INDEX('2021 Certified EVM Plan'!H:H,MATCH(B456,'2021 Certified EVM Plan'!E:E,0))=1,M456,#N/A)</f>
        <v>#N/A</v>
      </c>
      <c r="R456" s="26" t="e">
        <f>IF(INDEX('2021 Certified EVM Plan'!J:J,MATCH(B456,'2021 Certified EVM Plan'!E:E,0))=1,M456,#N/A)</f>
        <v>#N/A</v>
      </c>
      <c r="S456" s="26" t="e">
        <f>IF(INDEX('2021 Certified EVM Plan'!K:K,MATCH(B456,'2021 Certified EVM Plan'!E:E,0))=1,M456,#N/A)</f>
        <v>#N/A</v>
      </c>
    </row>
    <row r="457" spans="1:19" x14ac:dyDescent="0.25">
      <c r="A457" s="22" t="s">
        <v>1672</v>
      </c>
      <c r="B457" s="22">
        <v>6532</v>
      </c>
      <c r="C457" s="22">
        <v>293</v>
      </c>
      <c r="D457" s="23">
        <v>2.7329967099316101E-2</v>
      </c>
      <c r="E457" s="22">
        <v>254452102</v>
      </c>
      <c r="F457" s="22" t="s">
        <v>1859</v>
      </c>
      <c r="G457" s="22" t="s">
        <v>1928</v>
      </c>
      <c r="H457" s="22">
        <v>39674.522316192197</v>
      </c>
      <c r="I457" s="24">
        <f>'EVM CPZ List'!$D457*'EVM CPZ List'!$C457</f>
        <v>8.0076803600996183</v>
      </c>
      <c r="J457" s="25">
        <f>INDEX('Pivot of Risk Data'!A:A,MATCH('EVM CPZ List'!$B457,'Pivot of Risk Data'!B:B,0),1)</f>
        <v>449</v>
      </c>
      <c r="K457" s="22">
        <f>0.000621371*'EVM CPZ List'!$H457</f>
        <v>24.652597606134663</v>
      </c>
      <c r="L457" s="22">
        <f>L456+'EVM CPZ List'!$K457</f>
        <v>6085.5579182888841</v>
      </c>
      <c r="M457" s="22">
        <f>M456-'EVM CPZ List'!$I457</f>
        <v>1158.0501860840673</v>
      </c>
      <c r="N457" s="7" t="e">
        <f>INDEX('2021 Certified EVM Plan'!G:G,MATCH(B457,'2021 Certified EVM Plan'!E:E,0))</f>
        <v>#N/A</v>
      </c>
      <c r="O457" s="7" t="e">
        <f>INDEX('2021 Certified EVM Plan'!M:M,MATCH(B457,'2021 Certified EVM Plan'!E:E,0))</f>
        <v>#N/A</v>
      </c>
      <c r="P457" s="7">
        <f t="shared" si="7"/>
        <v>1</v>
      </c>
      <c r="Q457" s="26" t="e">
        <f>IF(INDEX('2021 Certified EVM Plan'!H:H,MATCH(B457,'2021 Certified EVM Plan'!E:E,0))=1,M457,#N/A)</f>
        <v>#N/A</v>
      </c>
      <c r="R457" s="26" t="e">
        <f>IF(INDEX('2021 Certified EVM Plan'!J:J,MATCH(B457,'2021 Certified EVM Plan'!E:E,0))=1,M457,#N/A)</f>
        <v>#N/A</v>
      </c>
      <c r="S457" s="26" t="e">
        <f>IF(INDEX('2021 Certified EVM Plan'!K:K,MATCH(B457,'2021 Certified EVM Plan'!E:E,0))=1,M457,#N/A)</f>
        <v>#N/A</v>
      </c>
    </row>
    <row r="458" spans="1:19" x14ac:dyDescent="0.25">
      <c r="A458" s="22" t="s">
        <v>2195</v>
      </c>
      <c r="B458" s="22">
        <v>4009</v>
      </c>
      <c r="C458" s="22">
        <v>49</v>
      </c>
      <c r="D458" s="23">
        <v>2.72762832547612E-2</v>
      </c>
      <c r="E458" s="22">
        <v>183052113</v>
      </c>
      <c r="F458" s="22" t="s">
        <v>2215</v>
      </c>
      <c r="G458" s="22" t="s">
        <v>2442</v>
      </c>
      <c r="H458" s="22">
        <v>10180.3906421681</v>
      </c>
      <c r="I458" s="24">
        <f>'EVM CPZ List'!$D458*'EVM CPZ List'!$C458</f>
        <v>1.3365378794832987</v>
      </c>
      <c r="J458" s="25">
        <f>INDEX('Pivot of Risk Data'!A:A,MATCH('EVM CPZ List'!$B458,'Pivot of Risk Data'!B:B,0),1)</f>
        <v>450</v>
      </c>
      <c r="K458" s="22">
        <f>0.000621371*'EVM CPZ List'!$H458</f>
        <v>6.3257995137146352</v>
      </c>
      <c r="L458" s="22">
        <f>L457+'EVM CPZ List'!$K458</f>
        <v>6091.8837178025988</v>
      </c>
      <c r="M458" s="22">
        <f>M457-'EVM CPZ List'!$I458</f>
        <v>1156.7136482045839</v>
      </c>
      <c r="N458" s="7" t="e">
        <f>INDEX('2021 Certified EVM Plan'!G:G,MATCH(B458,'2021 Certified EVM Plan'!E:E,0))</f>
        <v>#N/A</v>
      </c>
      <c r="O458" s="7" t="e">
        <f>INDEX('2021 Certified EVM Plan'!M:M,MATCH(B458,'2021 Certified EVM Plan'!E:E,0))</f>
        <v>#N/A</v>
      </c>
      <c r="P458" s="7">
        <f t="shared" si="7"/>
        <v>1</v>
      </c>
      <c r="Q458" s="26" t="e">
        <f>IF(INDEX('2021 Certified EVM Plan'!H:H,MATCH(B458,'2021 Certified EVM Plan'!E:E,0))=1,M458,#N/A)</f>
        <v>#N/A</v>
      </c>
      <c r="R458" s="26" t="e">
        <f>IF(INDEX('2021 Certified EVM Plan'!J:J,MATCH(B458,'2021 Certified EVM Plan'!E:E,0))=1,M458,#N/A)</f>
        <v>#N/A</v>
      </c>
      <c r="S458" s="26" t="e">
        <f>IF(INDEX('2021 Certified EVM Plan'!K:K,MATCH(B458,'2021 Certified EVM Plan'!E:E,0))=1,M458,#N/A)</f>
        <v>#N/A</v>
      </c>
    </row>
    <row r="459" spans="1:19" x14ac:dyDescent="0.25">
      <c r="A459" s="22" t="s">
        <v>539</v>
      </c>
      <c r="B459" s="22">
        <v>6409</v>
      </c>
      <c r="C459" s="22">
        <v>53</v>
      </c>
      <c r="D459" s="23">
        <v>2.7199970640001299E-2</v>
      </c>
      <c r="E459" s="22">
        <v>103091102</v>
      </c>
      <c r="F459" s="22" t="s">
        <v>627</v>
      </c>
      <c r="G459" s="22" t="s">
        <v>725</v>
      </c>
      <c r="H459" s="22">
        <v>10798.595459996901</v>
      </c>
      <c r="I459" s="24">
        <f>'EVM CPZ List'!$D459*'EVM CPZ List'!$C459</f>
        <v>1.4415984439200689</v>
      </c>
      <c r="J459" s="25">
        <f>INDEX('Pivot of Risk Data'!A:A,MATCH('EVM CPZ List'!$B459,'Pivot of Risk Data'!B:B,0),1)</f>
        <v>451</v>
      </c>
      <c r="K459" s="22">
        <f>0.000621371*'EVM CPZ List'!$H459</f>
        <v>6.709934059573734</v>
      </c>
      <c r="L459" s="22">
        <f>L458+'EVM CPZ List'!$K459</f>
        <v>6098.5936518621729</v>
      </c>
      <c r="M459" s="22">
        <f>M458-'EVM CPZ List'!$I459</f>
        <v>1155.2720497606638</v>
      </c>
      <c r="N459" s="7" t="e">
        <f>INDEX('2021 Certified EVM Plan'!G:G,MATCH(B459,'2021 Certified EVM Plan'!E:E,0))</f>
        <v>#N/A</v>
      </c>
      <c r="O459" s="7" t="e">
        <f>INDEX('2021 Certified EVM Plan'!M:M,MATCH(B459,'2021 Certified EVM Plan'!E:E,0))</f>
        <v>#N/A</v>
      </c>
      <c r="P459" s="7">
        <f t="shared" si="7"/>
        <v>1</v>
      </c>
      <c r="Q459" s="26" t="e">
        <f>IF(INDEX('2021 Certified EVM Plan'!H:H,MATCH(B459,'2021 Certified EVM Plan'!E:E,0))=1,M459,#N/A)</f>
        <v>#N/A</v>
      </c>
      <c r="R459" s="26" t="e">
        <f>IF(INDEX('2021 Certified EVM Plan'!J:J,MATCH(B459,'2021 Certified EVM Plan'!E:E,0))=1,M459,#N/A)</f>
        <v>#N/A</v>
      </c>
      <c r="S459" s="26" t="e">
        <f>IF(INDEX('2021 Certified EVM Plan'!K:K,MATCH(B459,'2021 Certified EVM Plan'!E:E,0))=1,M459,#N/A)</f>
        <v>#N/A</v>
      </c>
    </row>
    <row r="460" spans="1:19" x14ac:dyDescent="0.25">
      <c r="A460" s="22" t="s">
        <v>1672</v>
      </c>
      <c r="B460" s="22">
        <v>6188</v>
      </c>
      <c r="C460" s="22">
        <v>115</v>
      </c>
      <c r="D460" s="23">
        <v>2.71862848520672E-2</v>
      </c>
      <c r="E460" s="22">
        <v>252811102</v>
      </c>
      <c r="F460" s="22" t="s">
        <v>1966</v>
      </c>
      <c r="G460" s="22" t="s">
        <v>1967</v>
      </c>
      <c r="H460" s="22">
        <v>24704.635597361001</v>
      </c>
      <c r="I460" s="24">
        <f>'EVM CPZ List'!$D460*'EVM CPZ List'!$C460</f>
        <v>3.126422757987728</v>
      </c>
      <c r="J460" s="25">
        <f>INDEX('Pivot of Risk Data'!A:A,MATCH('EVM CPZ List'!$B460,'Pivot of Risk Data'!B:B,0),1)</f>
        <v>452</v>
      </c>
      <c r="K460" s="22">
        <f>0.000621371*'EVM CPZ List'!$H460</f>
        <v>15.350744125767802</v>
      </c>
      <c r="L460" s="22">
        <f>L459+'EVM CPZ List'!$K460</f>
        <v>6113.9443959879409</v>
      </c>
      <c r="M460" s="22">
        <f>M459-'EVM CPZ List'!$I460</f>
        <v>1152.1456270026761</v>
      </c>
      <c r="N460" s="7" t="e">
        <f>INDEX('2021 Certified EVM Plan'!G:G,MATCH(B460,'2021 Certified EVM Plan'!E:E,0))</f>
        <v>#N/A</v>
      </c>
      <c r="O460" s="7" t="e">
        <f>INDEX('2021 Certified EVM Plan'!M:M,MATCH(B460,'2021 Certified EVM Plan'!E:E,0))</f>
        <v>#N/A</v>
      </c>
      <c r="P460" s="7">
        <f t="shared" si="7"/>
        <v>1</v>
      </c>
      <c r="Q460" s="26" t="e">
        <f>IF(INDEX('2021 Certified EVM Plan'!H:H,MATCH(B460,'2021 Certified EVM Plan'!E:E,0))=1,M460,#N/A)</f>
        <v>#N/A</v>
      </c>
      <c r="R460" s="26" t="e">
        <f>IF(INDEX('2021 Certified EVM Plan'!J:J,MATCH(B460,'2021 Certified EVM Plan'!E:E,0))=1,M460,#N/A)</f>
        <v>#N/A</v>
      </c>
      <c r="S460" s="26" t="e">
        <f>IF(INDEX('2021 Certified EVM Plan'!K:K,MATCH(B460,'2021 Certified EVM Plan'!E:E,0))=1,M460,#N/A)</f>
        <v>#N/A</v>
      </c>
    </row>
    <row r="461" spans="1:19" x14ac:dyDescent="0.25">
      <c r="A461" s="22" t="s">
        <v>1672</v>
      </c>
      <c r="B461" s="22">
        <v>6535</v>
      </c>
      <c r="C461" s="22">
        <v>126</v>
      </c>
      <c r="D461" s="23">
        <v>2.7125116247308099E-2</v>
      </c>
      <c r="E461" s="22">
        <v>163781704</v>
      </c>
      <c r="F461" s="22" t="s">
        <v>1816</v>
      </c>
      <c r="G461" s="22" t="s">
        <v>1851</v>
      </c>
      <c r="H461" s="22">
        <v>19016.792510114599</v>
      </c>
      <c r="I461" s="24">
        <f>'EVM CPZ List'!$D461*'EVM CPZ List'!$C461</f>
        <v>3.4177646471608205</v>
      </c>
      <c r="J461" s="25">
        <f>INDEX('Pivot of Risk Data'!A:A,MATCH('EVM CPZ List'!$B461,'Pivot of Risk Data'!B:B,0),1)</f>
        <v>453</v>
      </c>
      <c r="K461" s="22">
        <f>0.000621371*'EVM CPZ List'!$H461</f>
        <v>11.816483378802419</v>
      </c>
      <c r="L461" s="22">
        <f>L460+'EVM CPZ List'!$K461</f>
        <v>6125.7608793667432</v>
      </c>
      <c r="M461" s="22">
        <f>M460-'EVM CPZ List'!$I461</f>
        <v>1148.7278623555153</v>
      </c>
      <c r="N461" s="7" t="e">
        <f>INDEX('2021 Certified EVM Plan'!G:G,MATCH(B461,'2021 Certified EVM Plan'!E:E,0))</f>
        <v>#N/A</v>
      </c>
      <c r="O461" s="7" t="e">
        <f>INDEX('2021 Certified EVM Plan'!M:M,MATCH(B461,'2021 Certified EVM Plan'!E:E,0))</f>
        <v>#N/A</v>
      </c>
      <c r="P461" s="7">
        <f t="shared" si="7"/>
        <v>1</v>
      </c>
      <c r="Q461" s="26" t="e">
        <f>IF(INDEX('2021 Certified EVM Plan'!H:H,MATCH(B461,'2021 Certified EVM Plan'!E:E,0))=1,M461,#N/A)</f>
        <v>#N/A</v>
      </c>
      <c r="R461" s="26" t="e">
        <f>IF(INDEX('2021 Certified EVM Plan'!J:J,MATCH(B461,'2021 Certified EVM Plan'!E:E,0))=1,M461,#N/A)</f>
        <v>#N/A</v>
      </c>
      <c r="S461" s="26" t="e">
        <f>IF(INDEX('2021 Certified EVM Plan'!K:K,MATCH(B461,'2021 Certified EVM Plan'!E:E,0))=1,M461,#N/A)</f>
        <v>#N/A</v>
      </c>
    </row>
    <row r="462" spans="1:19" x14ac:dyDescent="0.25">
      <c r="A462" s="22" t="s">
        <v>2906</v>
      </c>
      <c r="B462" s="22">
        <v>4898</v>
      </c>
      <c r="C462" s="22">
        <v>62</v>
      </c>
      <c r="D462" s="23">
        <v>2.7087189858094898E-2</v>
      </c>
      <c r="E462" s="22">
        <v>43021101</v>
      </c>
      <c r="F462" s="22" t="s">
        <v>2927</v>
      </c>
      <c r="G462" s="22" t="s">
        <v>2928</v>
      </c>
      <c r="H462" s="22">
        <v>6154.4241663434595</v>
      </c>
      <c r="I462" s="24">
        <f>'EVM CPZ List'!$D462*'EVM CPZ List'!$C462</f>
        <v>1.6794057712018837</v>
      </c>
      <c r="J462" s="25">
        <f>INDEX('Pivot of Risk Data'!A:A,MATCH('EVM CPZ List'!$B462,'Pivot of Risk Data'!B:B,0),1)</f>
        <v>454</v>
      </c>
      <c r="K462" s="22">
        <f>0.000621371*'EVM CPZ List'!$H462</f>
        <v>3.824180698665002</v>
      </c>
      <c r="L462" s="22">
        <f>L461+'EVM CPZ List'!$K462</f>
        <v>6129.5850600654085</v>
      </c>
      <c r="M462" s="22">
        <f>M461-'EVM CPZ List'!$I462</f>
        <v>1147.0484565843135</v>
      </c>
      <c r="N462" s="7" t="e">
        <f>INDEX('2021 Certified EVM Plan'!G:G,MATCH(B462,'2021 Certified EVM Plan'!E:E,0))</f>
        <v>#N/A</v>
      </c>
      <c r="O462" s="7" t="e">
        <f>INDEX('2021 Certified EVM Plan'!M:M,MATCH(B462,'2021 Certified EVM Plan'!E:E,0))</f>
        <v>#N/A</v>
      </c>
      <c r="P462" s="7">
        <f t="shared" si="7"/>
        <v>1</v>
      </c>
      <c r="Q462" s="26" t="e">
        <f>IF(INDEX('2021 Certified EVM Plan'!H:H,MATCH(B462,'2021 Certified EVM Plan'!E:E,0))=1,M462,#N/A)</f>
        <v>#N/A</v>
      </c>
      <c r="R462" s="26" t="e">
        <f>IF(INDEX('2021 Certified EVM Plan'!J:J,MATCH(B462,'2021 Certified EVM Plan'!E:E,0))=1,M462,#N/A)</f>
        <v>#N/A</v>
      </c>
      <c r="S462" s="26" t="e">
        <f>IF(INDEX('2021 Certified EVM Plan'!K:K,MATCH(B462,'2021 Certified EVM Plan'!E:E,0))=1,M462,#N/A)</f>
        <v>#N/A</v>
      </c>
    </row>
    <row r="463" spans="1:19" x14ac:dyDescent="0.25">
      <c r="A463" s="22" t="s">
        <v>2195</v>
      </c>
      <c r="B463" s="22">
        <v>5449</v>
      </c>
      <c r="C463" s="22">
        <v>8</v>
      </c>
      <c r="D463" s="23">
        <v>2.6933952259740501E-2</v>
      </c>
      <c r="E463" s="22">
        <v>83242111</v>
      </c>
      <c r="F463" s="22" t="s">
        <v>2289</v>
      </c>
      <c r="G463" s="22" t="s">
        <v>2556</v>
      </c>
      <c r="H463" s="22">
        <v>2744.6854866285498</v>
      </c>
      <c r="I463" s="24">
        <f>'EVM CPZ List'!$D463*'EVM CPZ List'!$C463</f>
        <v>0.215471618077924</v>
      </c>
      <c r="J463" s="25">
        <f>INDEX('Pivot of Risk Data'!A:A,MATCH('EVM CPZ List'!$B463,'Pivot of Risk Data'!B:B,0),1)</f>
        <v>455</v>
      </c>
      <c r="K463" s="22">
        <f>0.000621371*'EVM CPZ List'!$H463</f>
        <v>1.7054679655118687</v>
      </c>
      <c r="L463" s="22">
        <f>L462+'EVM CPZ List'!$K463</f>
        <v>6131.2905280309205</v>
      </c>
      <c r="M463" s="22">
        <f>M462-'EVM CPZ List'!$I463</f>
        <v>1146.8329849662355</v>
      </c>
      <c r="N463" s="7" t="e">
        <f>INDEX('2021 Certified EVM Plan'!G:G,MATCH(B463,'2021 Certified EVM Plan'!E:E,0))</f>
        <v>#N/A</v>
      </c>
      <c r="O463" s="7" t="e">
        <f>INDEX('2021 Certified EVM Plan'!M:M,MATCH(B463,'2021 Certified EVM Plan'!E:E,0))</f>
        <v>#N/A</v>
      </c>
      <c r="P463" s="7">
        <f t="shared" si="7"/>
        <v>1</v>
      </c>
      <c r="Q463" s="26" t="e">
        <f>IF(INDEX('2021 Certified EVM Plan'!H:H,MATCH(B463,'2021 Certified EVM Plan'!E:E,0))=1,M463,#N/A)</f>
        <v>#N/A</v>
      </c>
      <c r="R463" s="26" t="e">
        <f>IF(INDEX('2021 Certified EVM Plan'!J:J,MATCH(B463,'2021 Certified EVM Plan'!E:E,0))=1,M463,#N/A)</f>
        <v>#N/A</v>
      </c>
      <c r="S463" s="26" t="e">
        <f>IF(INDEX('2021 Certified EVM Plan'!K:K,MATCH(B463,'2021 Certified EVM Plan'!E:E,0))=1,M463,#N/A)</f>
        <v>#N/A</v>
      </c>
    </row>
    <row r="464" spans="1:19" x14ac:dyDescent="0.25">
      <c r="A464" s="22" t="s">
        <v>2906</v>
      </c>
      <c r="B464" s="22">
        <v>3615</v>
      </c>
      <c r="C464" s="22">
        <v>25</v>
      </c>
      <c r="D464" s="23">
        <v>2.66751312665474E-2</v>
      </c>
      <c r="E464" s="22">
        <v>42031122</v>
      </c>
      <c r="F464" s="22" t="s">
        <v>3024</v>
      </c>
      <c r="G464" s="22" t="s">
        <v>3156</v>
      </c>
      <c r="H464" s="22">
        <v>2589.3247483675</v>
      </c>
      <c r="I464" s="24">
        <f>'EVM CPZ List'!$D464*'EVM CPZ List'!$C464</f>
        <v>0.66687828166368501</v>
      </c>
      <c r="J464" s="25">
        <f>INDEX('Pivot of Risk Data'!A:A,MATCH('EVM CPZ List'!$B464,'Pivot of Risk Data'!B:B,0),1)</f>
        <v>456</v>
      </c>
      <c r="K464" s="22">
        <f>0.000621371*'EVM CPZ List'!$H464</f>
        <v>1.6089313082178618</v>
      </c>
      <c r="L464" s="22">
        <f>L463+'EVM CPZ List'!$K464</f>
        <v>6132.899459339138</v>
      </c>
      <c r="M464" s="22">
        <f>M463-'EVM CPZ List'!$I464</f>
        <v>1146.1661066845718</v>
      </c>
      <c r="N464" s="7" t="e">
        <f>INDEX('2021 Certified EVM Plan'!G:G,MATCH(B464,'2021 Certified EVM Plan'!E:E,0))</f>
        <v>#N/A</v>
      </c>
      <c r="O464" s="7" t="e">
        <f>INDEX('2021 Certified EVM Plan'!M:M,MATCH(B464,'2021 Certified EVM Plan'!E:E,0))</f>
        <v>#N/A</v>
      </c>
      <c r="P464" s="7">
        <f t="shared" si="7"/>
        <v>1</v>
      </c>
      <c r="Q464" s="26" t="e">
        <f>IF(INDEX('2021 Certified EVM Plan'!H:H,MATCH(B464,'2021 Certified EVM Plan'!E:E,0))=1,M464,#N/A)</f>
        <v>#N/A</v>
      </c>
      <c r="R464" s="26" t="e">
        <f>IF(INDEX('2021 Certified EVM Plan'!J:J,MATCH(B464,'2021 Certified EVM Plan'!E:E,0))=1,M464,#N/A)</f>
        <v>#N/A</v>
      </c>
      <c r="S464" s="26" t="e">
        <f>IF(INDEX('2021 Certified EVM Plan'!K:K,MATCH(B464,'2021 Certified EVM Plan'!E:E,0))=1,M464,#N/A)</f>
        <v>#N/A</v>
      </c>
    </row>
    <row r="465" spans="1:19" x14ac:dyDescent="0.25">
      <c r="A465" s="22" t="s">
        <v>964</v>
      </c>
      <c r="B465" s="22">
        <v>8575</v>
      </c>
      <c r="C465" s="22">
        <v>14</v>
      </c>
      <c r="D465" s="23">
        <v>2.6664630560577701E-2</v>
      </c>
      <c r="E465" s="22">
        <v>43141101</v>
      </c>
      <c r="F465" s="22" t="s">
        <v>965</v>
      </c>
      <c r="G465" s="22" t="s">
        <v>1174</v>
      </c>
      <c r="H465" s="22">
        <v>1494.23190864709</v>
      </c>
      <c r="I465" s="24">
        <f>'EVM CPZ List'!$D465*'EVM CPZ List'!$C465</f>
        <v>0.37330482784808783</v>
      </c>
      <c r="J465" s="25">
        <f>INDEX('Pivot of Risk Data'!A:A,MATCH('EVM CPZ List'!$B465,'Pivot of Risk Data'!B:B,0),1)</f>
        <v>457</v>
      </c>
      <c r="K465" s="22">
        <f>0.000621371*'EVM CPZ List'!$H465</f>
        <v>0.92847237530795101</v>
      </c>
      <c r="L465" s="22">
        <f>L464+'EVM CPZ List'!$K465</f>
        <v>6133.8279317144461</v>
      </c>
      <c r="M465" s="22">
        <f>M464-'EVM CPZ List'!$I465</f>
        <v>1145.7928018567236</v>
      </c>
      <c r="N465" s="7" t="e">
        <f>INDEX('2021 Certified EVM Plan'!G:G,MATCH(B465,'2021 Certified EVM Plan'!E:E,0))</f>
        <v>#N/A</v>
      </c>
      <c r="O465" s="7" t="e">
        <f>INDEX('2021 Certified EVM Plan'!M:M,MATCH(B465,'2021 Certified EVM Plan'!E:E,0))</f>
        <v>#N/A</v>
      </c>
      <c r="P465" s="7">
        <f t="shared" si="7"/>
        <v>1</v>
      </c>
      <c r="Q465" s="26" t="e">
        <f>IF(INDEX('2021 Certified EVM Plan'!H:H,MATCH(B465,'2021 Certified EVM Plan'!E:E,0))=1,M465,#N/A)</f>
        <v>#N/A</v>
      </c>
      <c r="R465" s="26" t="e">
        <f>IF(INDEX('2021 Certified EVM Plan'!J:J,MATCH(B465,'2021 Certified EVM Plan'!E:E,0))=1,M465,#N/A)</f>
        <v>#N/A</v>
      </c>
      <c r="S465" s="26" t="e">
        <f>IF(INDEX('2021 Certified EVM Plan'!K:K,MATCH(B465,'2021 Certified EVM Plan'!E:E,0))=1,M465,#N/A)</f>
        <v>#N/A</v>
      </c>
    </row>
    <row r="466" spans="1:19" x14ac:dyDescent="0.25">
      <c r="A466" s="22" t="s">
        <v>8</v>
      </c>
      <c r="B466" s="22">
        <v>6168</v>
      </c>
      <c r="C466" s="22">
        <v>7</v>
      </c>
      <c r="D466" s="23">
        <v>2.6603036677190901E-2</v>
      </c>
      <c r="E466" s="22">
        <v>63172101</v>
      </c>
      <c r="F466" s="22" t="s">
        <v>255</v>
      </c>
      <c r="G466" s="22" t="s">
        <v>480</v>
      </c>
      <c r="H466" s="22">
        <v>1451.8754391196001</v>
      </c>
      <c r="I466" s="24">
        <f>'EVM CPZ List'!$D466*'EVM CPZ List'!$C466</f>
        <v>0.18622125674033629</v>
      </c>
      <c r="J466" s="25">
        <f>INDEX('Pivot of Risk Data'!A:A,MATCH('EVM CPZ List'!$B466,'Pivot of Risk Data'!B:B,0),1)</f>
        <v>458</v>
      </c>
      <c r="K466" s="22">
        <f>0.000621371*'EVM CPZ List'!$H466</f>
        <v>0.902153293481185</v>
      </c>
      <c r="L466" s="22">
        <f>L465+'EVM CPZ List'!$K466</f>
        <v>6134.7300850079273</v>
      </c>
      <c r="M466" s="22">
        <f>M465-'EVM CPZ List'!$I466</f>
        <v>1145.6065805999833</v>
      </c>
      <c r="N466" s="7" t="e">
        <f>INDEX('2021 Certified EVM Plan'!G:G,MATCH(B466,'2021 Certified EVM Plan'!E:E,0))</f>
        <v>#N/A</v>
      </c>
      <c r="O466" s="7" t="e">
        <f>INDEX('2021 Certified EVM Plan'!M:M,MATCH(B466,'2021 Certified EVM Plan'!E:E,0))</f>
        <v>#N/A</v>
      </c>
      <c r="P466" s="7">
        <f t="shared" si="7"/>
        <v>1</v>
      </c>
      <c r="Q466" s="26" t="e">
        <f>IF(INDEX('2021 Certified EVM Plan'!H:H,MATCH(B466,'2021 Certified EVM Plan'!E:E,0))=1,M466,#N/A)</f>
        <v>#N/A</v>
      </c>
      <c r="R466" s="26" t="e">
        <f>IF(INDEX('2021 Certified EVM Plan'!J:J,MATCH(B466,'2021 Certified EVM Plan'!E:E,0))=1,M466,#N/A)</f>
        <v>#N/A</v>
      </c>
      <c r="S466" s="26" t="e">
        <f>IF(INDEX('2021 Certified EVM Plan'!K:K,MATCH(B466,'2021 Certified EVM Plan'!E:E,0))=1,M466,#N/A)</f>
        <v>#N/A</v>
      </c>
    </row>
    <row r="467" spans="1:19" x14ac:dyDescent="0.25">
      <c r="A467" s="22" t="s">
        <v>8</v>
      </c>
      <c r="B467" s="22">
        <v>4047</v>
      </c>
      <c r="C467" s="22">
        <v>411</v>
      </c>
      <c r="D467" s="23">
        <v>2.6521836485520301E-2</v>
      </c>
      <c r="E467" s="22">
        <v>153652109</v>
      </c>
      <c r="F467" s="22" t="s">
        <v>18</v>
      </c>
      <c r="G467" s="22" t="s">
        <v>270</v>
      </c>
      <c r="H467" s="22">
        <v>43399.380093560001</v>
      </c>
      <c r="I467" s="24">
        <f>'EVM CPZ List'!$D467*'EVM CPZ List'!$C467</f>
        <v>10.900474795548844</v>
      </c>
      <c r="J467" s="25">
        <f>INDEX('Pivot of Risk Data'!A:A,MATCH('EVM CPZ List'!$B467,'Pivot of Risk Data'!B:B,0),1)</f>
        <v>459</v>
      </c>
      <c r="K467" s="22">
        <f>0.000621371*'EVM CPZ List'!$H467</f>
        <v>26.96711620811547</v>
      </c>
      <c r="L467" s="22">
        <f>L466+'EVM CPZ List'!$K467</f>
        <v>6161.6972012160431</v>
      </c>
      <c r="M467" s="22">
        <f>M466-'EVM CPZ List'!$I467</f>
        <v>1134.7061058044344</v>
      </c>
      <c r="N467" s="7" t="e">
        <f>INDEX('2021 Certified EVM Plan'!G:G,MATCH(B467,'2021 Certified EVM Plan'!E:E,0))</f>
        <v>#N/A</v>
      </c>
      <c r="O467" s="7" t="e">
        <f>INDEX('2021 Certified EVM Plan'!M:M,MATCH(B467,'2021 Certified EVM Plan'!E:E,0))</f>
        <v>#N/A</v>
      </c>
      <c r="P467" s="7">
        <f t="shared" si="7"/>
        <v>1</v>
      </c>
      <c r="Q467" s="26" t="e">
        <f>IF(INDEX('2021 Certified EVM Plan'!H:H,MATCH(B467,'2021 Certified EVM Plan'!E:E,0))=1,M467,#N/A)</f>
        <v>#N/A</v>
      </c>
      <c r="R467" s="26" t="e">
        <f>IF(INDEX('2021 Certified EVM Plan'!J:J,MATCH(B467,'2021 Certified EVM Plan'!E:E,0))=1,M467,#N/A)</f>
        <v>#N/A</v>
      </c>
      <c r="S467" s="26" t="e">
        <f>IF(INDEX('2021 Certified EVM Plan'!K:K,MATCH(B467,'2021 Certified EVM Plan'!E:E,0))=1,M467,#N/A)</f>
        <v>#N/A</v>
      </c>
    </row>
    <row r="468" spans="1:19" x14ac:dyDescent="0.25">
      <c r="A468" s="22" t="s">
        <v>964</v>
      </c>
      <c r="B468" s="22">
        <v>6292</v>
      </c>
      <c r="C468" s="22">
        <v>85</v>
      </c>
      <c r="D468" s="23">
        <v>2.6184854865559999E-2</v>
      </c>
      <c r="E468" s="22">
        <v>42891101</v>
      </c>
      <c r="F468" s="22" t="s">
        <v>1209</v>
      </c>
      <c r="G468" s="22" t="s">
        <v>1473</v>
      </c>
      <c r="H468" s="22">
        <v>10482.972861099301</v>
      </c>
      <c r="I468" s="24">
        <f>'EVM CPZ List'!$D468*'EVM CPZ List'!$C468</f>
        <v>2.2257126635726001</v>
      </c>
      <c r="J468" s="25">
        <f>INDEX('Pivot of Risk Data'!A:A,MATCH('EVM CPZ List'!$B468,'Pivot of Risk Data'!B:B,0),1)</f>
        <v>460</v>
      </c>
      <c r="K468" s="22">
        <f>0.000621371*'EVM CPZ List'!$H468</f>
        <v>6.5138153296741335</v>
      </c>
      <c r="L468" s="22">
        <f>L467+'EVM CPZ List'!$K468</f>
        <v>6168.211016545717</v>
      </c>
      <c r="M468" s="22">
        <f>M467-'EVM CPZ List'!$I468</f>
        <v>1132.4803931408619</v>
      </c>
      <c r="N468" s="7" t="e">
        <f>INDEX('2021 Certified EVM Plan'!G:G,MATCH(B468,'2021 Certified EVM Plan'!E:E,0))</f>
        <v>#N/A</v>
      </c>
      <c r="O468" s="7" t="e">
        <f>INDEX('2021 Certified EVM Plan'!M:M,MATCH(B468,'2021 Certified EVM Plan'!E:E,0))</f>
        <v>#N/A</v>
      </c>
      <c r="P468" s="7">
        <f t="shared" si="7"/>
        <v>1</v>
      </c>
      <c r="Q468" s="26" t="e">
        <f>IF(INDEX('2021 Certified EVM Plan'!H:H,MATCH(B468,'2021 Certified EVM Plan'!E:E,0))=1,M468,#N/A)</f>
        <v>#N/A</v>
      </c>
      <c r="R468" s="26" t="e">
        <f>IF(INDEX('2021 Certified EVM Plan'!J:J,MATCH(B468,'2021 Certified EVM Plan'!E:E,0))=1,M468,#N/A)</f>
        <v>#N/A</v>
      </c>
      <c r="S468" s="26" t="e">
        <f>IF(INDEX('2021 Certified EVM Plan'!K:K,MATCH(B468,'2021 Certified EVM Plan'!E:E,0))=1,M468,#N/A)</f>
        <v>#N/A</v>
      </c>
    </row>
    <row r="469" spans="1:19" x14ac:dyDescent="0.25">
      <c r="A469" s="22" t="s">
        <v>539</v>
      </c>
      <c r="B469" s="22">
        <v>3547</v>
      </c>
      <c r="C469" s="22">
        <v>307</v>
      </c>
      <c r="D469" s="23">
        <v>2.6149967624834E-2</v>
      </c>
      <c r="E469" s="22">
        <v>103751102</v>
      </c>
      <c r="F469" s="22" t="s">
        <v>548</v>
      </c>
      <c r="G469" s="22" t="s">
        <v>549</v>
      </c>
      <c r="H469" s="22">
        <v>33902.407318250996</v>
      </c>
      <c r="I469" s="24">
        <f>'EVM CPZ List'!$D469*'EVM CPZ List'!$C469</f>
        <v>8.0280400608240381</v>
      </c>
      <c r="J469" s="25">
        <f>INDEX('Pivot of Risk Data'!A:A,MATCH('EVM CPZ List'!$B469,'Pivot of Risk Data'!B:B,0),1)</f>
        <v>461</v>
      </c>
      <c r="K469" s="22">
        <f>0.000621371*'EVM CPZ List'!$H469</f>
        <v>21.06597273774894</v>
      </c>
      <c r="L469" s="22">
        <f>L468+'EVM CPZ List'!$K469</f>
        <v>6189.2769892834658</v>
      </c>
      <c r="M469" s="22">
        <f>M468-'EVM CPZ List'!$I469</f>
        <v>1124.4523530800379</v>
      </c>
      <c r="N469" s="7">
        <f>INDEX('2021 Certified EVM Plan'!G:G,MATCH(B469,'2021 Certified EVM Plan'!E:E,0))</f>
        <v>21.158901515151516</v>
      </c>
      <c r="O469" s="7">
        <f>INDEX('2021 Certified EVM Plan'!M:M,MATCH(B469,'2021 Certified EVM Plan'!E:E,0))</f>
        <v>8.0280400608240381</v>
      </c>
      <c r="P469" s="7">
        <f t="shared" si="7"/>
        <v>1</v>
      </c>
      <c r="Q469" s="26" t="e">
        <f>IF(INDEX('2021 Certified EVM Plan'!H:H,MATCH(B469,'2021 Certified EVM Plan'!E:E,0))=1,M469,#N/A)</f>
        <v>#N/A</v>
      </c>
      <c r="R469" s="26" t="e">
        <f>IF(INDEX('2021 Certified EVM Plan'!J:J,MATCH(B469,'2021 Certified EVM Plan'!E:E,0))=1,M469,#N/A)</f>
        <v>#N/A</v>
      </c>
      <c r="S469" s="26">
        <f>IF(INDEX('2021 Certified EVM Plan'!K:K,MATCH(B469,'2021 Certified EVM Plan'!E:E,0))=1,M469,#N/A)</f>
        <v>1124.4523530800379</v>
      </c>
    </row>
    <row r="470" spans="1:19" x14ac:dyDescent="0.25">
      <c r="A470" s="22" t="s">
        <v>8</v>
      </c>
      <c r="B470" s="22">
        <v>4023</v>
      </c>
      <c r="C470" s="22">
        <v>16</v>
      </c>
      <c r="D470" s="23">
        <v>2.6066260589219799E-2</v>
      </c>
      <c r="E470" s="22">
        <v>63601104</v>
      </c>
      <c r="F470" s="22" t="s">
        <v>271</v>
      </c>
      <c r="G470" s="22" t="s">
        <v>319</v>
      </c>
      <c r="H470" s="22">
        <v>1499.30978201929</v>
      </c>
      <c r="I470" s="24">
        <f>'EVM CPZ List'!$D470*'EVM CPZ List'!$C470</f>
        <v>0.41706016942751678</v>
      </c>
      <c r="J470" s="25">
        <f>INDEX('Pivot of Risk Data'!A:A,MATCH('EVM CPZ List'!$B470,'Pivot of Risk Data'!B:B,0),1)</f>
        <v>462</v>
      </c>
      <c r="K470" s="22">
        <f>0.000621371*'EVM CPZ List'!$H470</f>
        <v>0.93162761856310827</v>
      </c>
      <c r="L470" s="22">
        <f>L469+'EVM CPZ List'!$K470</f>
        <v>6190.2086169020286</v>
      </c>
      <c r="M470" s="22">
        <f>M469-'EVM CPZ List'!$I470</f>
        <v>1124.0352929106105</v>
      </c>
      <c r="N470" s="7" t="e">
        <f>INDEX('2021 Certified EVM Plan'!G:G,MATCH(B470,'2021 Certified EVM Plan'!E:E,0))</f>
        <v>#N/A</v>
      </c>
      <c r="O470" s="7" t="e">
        <f>INDEX('2021 Certified EVM Plan'!M:M,MATCH(B470,'2021 Certified EVM Plan'!E:E,0))</f>
        <v>#N/A</v>
      </c>
      <c r="P470" s="7">
        <f t="shared" si="7"/>
        <v>1</v>
      </c>
      <c r="Q470" s="26" t="e">
        <f>IF(INDEX('2021 Certified EVM Plan'!H:H,MATCH(B470,'2021 Certified EVM Plan'!E:E,0))=1,M470,#N/A)</f>
        <v>#N/A</v>
      </c>
      <c r="R470" s="26" t="e">
        <f>IF(INDEX('2021 Certified EVM Plan'!J:J,MATCH(B470,'2021 Certified EVM Plan'!E:E,0))=1,M470,#N/A)</f>
        <v>#N/A</v>
      </c>
      <c r="S470" s="26" t="e">
        <f>IF(INDEX('2021 Certified EVM Plan'!K:K,MATCH(B470,'2021 Certified EVM Plan'!E:E,0))=1,M470,#N/A)</f>
        <v>#N/A</v>
      </c>
    </row>
    <row r="471" spans="1:19" x14ac:dyDescent="0.25">
      <c r="A471" s="22" t="s">
        <v>964</v>
      </c>
      <c r="B471" s="22">
        <v>5041</v>
      </c>
      <c r="C471" s="22">
        <v>83</v>
      </c>
      <c r="D471" s="23">
        <v>2.5913116157419799E-2</v>
      </c>
      <c r="E471" s="22">
        <v>42271103</v>
      </c>
      <c r="F471" s="22" t="s">
        <v>984</v>
      </c>
      <c r="G471" s="22" t="s">
        <v>1272</v>
      </c>
      <c r="H471" s="22">
        <v>40702.077550197297</v>
      </c>
      <c r="I471" s="24">
        <f>'EVM CPZ List'!$D471*'EVM CPZ List'!$C471</f>
        <v>2.1507886410658434</v>
      </c>
      <c r="J471" s="25">
        <f>INDEX('Pivot of Risk Data'!A:A,MATCH('EVM CPZ List'!$B471,'Pivot of Risk Data'!B:B,0),1)</f>
        <v>463</v>
      </c>
      <c r="K471" s="22">
        <f>0.000621371*'EVM CPZ List'!$H471</f>
        <v>25.291090629443644</v>
      </c>
      <c r="L471" s="22">
        <f>L470+'EVM CPZ List'!$K471</f>
        <v>6215.4997075314723</v>
      </c>
      <c r="M471" s="22">
        <f>M470-'EVM CPZ List'!$I471</f>
        <v>1121.8845042695445</v>
      </c>
      <c r="N471" s="7" t="e">
        <f>INDEX('2021 Certified EVM Plan'!G:G,MATCH(B471,'2021 Certified EVM Plan'!E:E,0))</f>
        <v>#N/A</v>
      </c>
      <c r="O471" s="7" t="e">
        <f>INDEX('2021 Certified EVM Plan'!M:M,MATCH(B471,'2021 Certified EVM Plan'!E:E,0))</f>
        <v>#N/A</v>
      </c>
      <c r="P471" s="7">
        <f t="shared" si="7"/>
        <v>1</v>
      </c>
      <c r="Q471" s="26" t="e">
        <f>IF(INDEX('2021 Certified EVM Plan'!H:H,MATCH(B471,'2021 Certified EVM Plan'!E:E,0))=1,M471,#N/A)</f>
        <v>#N/A</v>
      </c>
      <c r="R471" s="26" t="e">
        <f>IF(INDEX('2021 Certified EVM Plan'!J:J,MATCH(B471,'2021 Certified EVM Plan'!E:E,0))=1,M471,#N/A)</f>
        <v>#N/A</v>
      </c>
      <c r="S471" s="26" t="e">
        <f>IF(INDEX('2021 Certified EVM Plan'!K:K,MATCH(B471,'2021 Certified EVM Plan'!E:E,0))=1,M471,#N/A)</f>
        <v>#N/A</v>
      </c>
    </row>
    <row r="472" spans="1:19" x14ac:dyDescent="0.25">
      <c r="A472" s="22" t="s">
        <v>964</v>
      </c>
      <c r="B472" s="22">
        <v>8339</v>
      </c>
      <c r="C472" s="22">
        <v>78</v>
      </c>
      <c r="D472" s="23">
        <v>2.5891292417480699E-2</v>
      </c>
      <c r="E472" s="22">
        <v>192461101</v>
      </c>
      <c r="F472" s="22" t="s">
        <v>1231</v>
      </c>
      <c r="G472" s="22" t="s">
        <v>1328</v>
      </c>
      <c r="H472" s="22">
        <v>10521.738587595</v>
      </c>
      <c r="I472" s="24">
        <f>'EVM CPZ List'!$D472*'EVM CPZ List'!$C472</f>
        <v>2.0195208085634944</v>
      </c>
      <c r="J472" s="25">
        <f>INDEX('Pivot of Risk Data'!A:A,MATCH('EVM CPZ List'!$B472,'Pivot of Risk Data'!B:B,0),1)</f>
        <v>464</v>
      </c>
      <c r="K472" s="22">
        <f>0.000621371*'EVM CPZ List'!$H472</f>
        <v>6.5379032279124933</v>
      </c>
      <c r="L472" s="22">
        <f>L471+'EVM CPZ List'!$K472</f>
        <v>6222.0376107593847</v>
      </c>
      <c r="M472" s="22">
        <f>M471-'EVM CPZ List'!$I472</f>
        <v>1119.864983460981</v>
      </c>
      <c r="N472" s="7" t="e">
        <f>INDEX('2021 Certified EVM Plan'!G:G,MATCH(B472,'2021 Certified EVM Plan'!E:E,0))</f>
        <v>#N/A</v>
      </c>
      <c r="O472" s="7" t="e">
        <f>INDEX('2021 Certified EVM Plan'!M:M,MATCH(B472,'2021 Certified EVM Plan'!E:E,0))</f>
        <v>#N/A</v>
      </c>
      <c r="P472" s="7">
        <f t="shared" si="7"/>
        <v>1</v>
      </c>
      <c r="Q472" s="26" t="e">
        <f>IF(INDEX('2021 Certified EVM Plan'!H:H,MATCH(B472,'2021 Certified EVM Plan'!E:E,0))=1,M472,#N/A)</f>
        <v>#N/A</v>
      </c>
      <c r="R472" s="26" t="e">
        <f>IF(INDEX('2021 Certified EVM Plan'!J:J,MATCH(B472,'2021 Certified EVM Plan'!E:E,0))=1,M472,#N/A)</f>
        <v>#N/A</v>
      </c>
      <c r="S472" s="26" t="e">
        <f>IF(INDEX('2021 Certified EVM Plan'!K:K,MATCH(B472,'2021 Certified EVM Plan'!E:E,0))=1,M472,#N/A)</f>
        <v>#N/A</v>
      </c>
    </row>
    <row r="473" spans="1:19" x14ac:dyDescent="0.25">
      <c r="A473" s="22" t="s">
        <v>964</v>
      </c>
      <c r="B473" s="22">
        <v>6851</v>
      </c>
      <c r="C473" s="22">
        <v>50</v>
      </c>
      <c r="D473" s="23">
        <v>2.58009271264866E-2</v>
      </c>
      <c r="E473" s="22">
        <v>42871101</v>
      </c>
      <c r="F473" s="22" t="s">
        <v>1062</v>
      </c>
      <c r="G473" s="22" t="s">
        <v>1346</v>
      </c>
      <c r="H473" s="22">
        <v>7182.4083388326299</v>
      </c>
      <c r="I473" s="24">
        <f>'EVM CPZ List'!$D473*'EVM CPZ List'!$C473</f>
        <v>1.2900463563243301</v>
      </c>
      <c r="J473" s="25">
        <f>INDEX('Pivot of Risk Data'!A:A,MATCH('EVM CPZ List'!$B473,'Pivot of Risk Data'!B:B,0),1)</f>
        <v>465</v>
      </c>
      <c r="K473" s="22">
        <f>0.000621371*'EVM CPZ List'!$H473</f>
        <v>4.46294025190877</v>
      </c>
      <c r="L473" s="22">
        <f>L472+'EVM CPZ List'!$K473</f>
        <v>6226.5005510112933</v>
      </c>
      <c r="M473" s="22">
        <f>M472-'EVM CPZ List'!$I473</f>
        <v>1118.5749371046566</v>
      </c>
      <c r="N473" s="7" t="e">
        <f>INDEX('2021 Certified EVM Plan'!G:G,MATCH(B473,'2021 Certified EVM Plan'!E:E,0))</f>
        <v>#N/A</v>
      </c>
      <c r="O473" s="7" t="e">
        <f>INDEX('2021 Certified EVM Plan'!M:M,MATCH(B473,'2021 Certified EVM Plan'!E:E,0))</f>
        <v>#N/A</v>
      </c>
      <c r="P473" s="7">
        <f t="shared" si="7"/>
        <v>1</v>
      </c>
      <c r="Q473" s="26" t="e">
        <f>IF(INDEX('2021 Certified EVM Plan'!H:H,MATCH(B473,'2021 Certified EVM Plan'!E:E,0))=1,M473,#N/A)</f>
        <v>#N/A</v>
      </c>
      <c r="R473" s="26" t="e">
        <f>IF(INDEX('2021 Certified EVM Plan'!J:J,MATCH(B473,'2021 Certified EVM Plan'!E:E,0))=1,M473,#N/A)</f>
        <v>#N/A</v>
      </c>
      <c r="S473" s="26" t="e">
        <f>IF(INDEX('2021 Certified EVM Plan'!K:K,MATCH(B473,'2021 Certified EVM Plan'!E:E,0))=1,M473,#N/A)</f>
        <v>#N/A</v>
      </c>
    </row>
    <row r="474" spans="1:19" x14ac:dyDescent="0.25">
      <c r="A474" s="22" t="s">
        <v>2906</v>
      </c>
      <c r="B474" s="22">
        <v>2773</v>
      </c>
      <c r="C474" s="22">
        <v>149</v>
      </c>
      <c r="D474" s="23">
        <v>2.57877180498053E-2</v>
      </c>
      <c r="E474" s="22">
        <v>43432104</v>
      </c>
      <c r="F474" s="22" t="s">
        <v>2909</v>
      </c>
      <c r="G474" s="22" t="s">
        <v>3216</v>
      </c>
      <c r="H474" s="22">
        <v>29193.034615903001</v>
      </c>
      <c r="I474" s="24">
        <f>'EVM CPZ List'!$D474*'EVM CPZ List'!$C474</f>
        <v>3.8423699894209897</v>
      </c>
      <c r="J474" s="25">
        <f>INDEX('Pivot of Risk Data'!A:A,MATCH('EVM CPZ List'!$B474,'Pivot of Risk Data'!B:B,0),1)</f>
        <v>466</v>
      </c>
      <c r="K474" s="22">
        <f>0.000621371*'EVM CPZ List'!$H474</f>
        <v>18.139705112318264</v>
      </c>
      <c r="L474" s="22">
        <f>L473+'EVM CPZ List'!$K474</f>
        <v>6244.6402561236118</v>
      </c>
      <c r="M474" s="22">
        <f>M473-'EVM CPZ List'!$I474</f>
        <v>1114.7325671152355</v>
      </c>
      <c r="N474" s="7" t="e">
        <f>INDEX('2021 Certified EVM Plan'!G:G,MATCH(B474,'2021 Certified EVM Plan'!E:E,0))</f>
        <v>#N/A</v>
      </c>
      <c r="O474" s="7" t="e">
        <f>INDEX('2021 Certified EVM Plan'!M:M,MATCH(B474,'2021 Certified EVM Plan'!E:E,0))</f>
        <v>#N/A</v>
      </c>
      <c r="P474" s="7">
        <f t="shared" si="7"/>
        <v>1</v>
      </c>
      <c r="Q474" s="26" t="e">
        <f>IF(INDEX('2021 Certified EVM Plan'!H:H,MATCH(B474,'2021 Certified EVM Plan'!E:E,0))=1,M474,#N/A)</f>
        <v>#N/A</v>
      </c>
      <c r="R474" s="26" t="e">
        <f>IF(INDEX('2021 Certified EVM Plan'!J:J,MATCH(B474,'2021 Certified EVM Plan'!E:E,0))=1,M474,#N/A)</f>
        <v>#N/A</v>
      </c>
      <c r="S474" s="26" t="e">
        <f>IF(INDEX('2021 Certified EVM Plan'!K:K,MATCH(B474,'2021 Certified EVM Plan'!E:E,0))=1,M474,#N/A)</f>
        <v>#N/A</v>
      </c>
    </row>
    <row r="475" spans="1:19" x14ac:dyDescent="0.25">
      <c r="A475" s="22" t="s">
        <v>964</v>
      </c>
      <c r="B475" s="22">
        <v>7532</v>
      </c>
      <c r="C475" s="22">
        <v>44</v>
      </c>
      <c r="D475" s="23">
        <v>2.5727587271867799E-2</v>
      </c>
      <c r="E475" s="22">
        <v>192311142</v>
      </c>
      <c r="F475" s="22" t="s">
        <v>1069</v>
      </c>
      <c r="G475" s="22" t="s">
        <v>1388</v>
      </c>
      <c r="H475" s="22">
        <v>9593.2151508775005</v>
      </c>
      <c r="I475" s="24">
        <f>'EVM CPZ List'!$D475*'EVM CPZ List'!$C475</f>
        <v>1.1320138399621831</v>
      </c>
      <c r="J475" s="25">
        <f>INDEX('Pivot of Risk Data'!A:A,MATCH('EVM CPZ List'!$B475,'Pivot of Risk Data'!B:B,0),1)</f>
        <v>467</v>
      </c>
      <c r="K475" s="22">
        <f>0.000621371*'EVM CPZ List'!$H475</f>
        <v>5.9609456915159038</v>
      </c>
      <c r="L475" s="22">
        <f>L474+'EVM CPZ List'!$K475</f>
        <v>6250.6012018151278</v>
      </c>
      <c r="M475" s="22">
        <f>M474-'EVM CPZ List'!$I475</f>
        <v>1113.6005532752733</v>
      </c>
      <c r="N475" s="7" t="e">
        <f>INDEX('2021 Certified EVM Plan'!G:G,MATCH(B475,'2021 Certified EVM Plan'!E:E,0))</f>
        <v>#N/A</v>
      </c>
      <c r="O475" s="7" t="e">
        <f>INDEX('2021 Certified EVM Plan'!M:M,MATCH(B475,'2021 Certified EVM Plan'!E:E,0))</f>
        <v>#N/A</v>
      </c>
      <c r="P475" s="7">
        <f t="shared" si="7"/>
        <v>1</v>
      </c>
      <c r="Q475" s="26" t="e">
        <f>IF(INDEX('2021 Certified EVM Plan'!H:H,MATCH(B475,'2021 Certified EVM Plan'!E:E,0))=1,M475,#N/A)</f>
        <v>#N/A</v>
      </c>
      <c r="R475" s="26" t="e">
        <f>IF(INDEX('2021 Certified EVM Plan'!J:J,MATCH(B475,'2021 Certified EVM Plan'!E:E,0))=1,M475,#N/A)</f>
        <v>#N/A</v>
      </c>
      <c r="S475" s="26" t="e">
        <f>IF(INDEX('2021 Certified EVM Plan'!K:K,MATCH(B475,'2021 Certified EVM Plan'!E:E,0))=1,M475,#N/A)</f>
        <v>#N/A</v>
      </c>
    </row>
    <row r="476" spans="1:19" x14ac:dyDescent="0.25">
      <c r="A476" s="22" t="s">
        <v>539</v>
      </c>
      <c r="B476" s="22">
        <v>5137</v>
      </c>
      <c r="C476" s="22">
        <v>211</v>
      </c>
      <c r="D476" s="23">
        <v>2.5716346019871002E-2</v>
      </c>
      <c r="E476" s="22">
        <v>103401101</v>
      </c>
      <c r="F476" s="22" t="s">
        <v>615</v>
      </c>
      <c r="G476" s="22" t="s">
        <v>729</v>
      </c>
      <c r="H476" s="22">
        <v>24954.3397295836</v>
      </c>
      <c r="I476" s="24">
        <f>'EVM CPZ List'!$D476*'EVM CPZ List'!$C476</f>
        <v>5.4261490101927814</v>
      </c>
      <c r="J476" s="25">
        <f>INDEX('Pivot of Risk Data'!A:A,MATCH('EVM CPZ List'!$B476,'Pivot of Risk Data'!B:B,0),1)</f>
        <v>468</v>
      </c>
      <c r="K476" s="22">
        <f>0.000621371*'EVM CPZ List'!$H476</f>
        <v>15.505903032111092</v>
      </c>
      <c r="L476" s="22">
        <f>L475+'EVM CPZ List'!$K476</f>
        <v>6266.1071048472386</v>
      </c>
      <c r="M476" s="22">
        <f>M475-'EVM CPZ List'!$I476</f>
        <v>1108.1744042650805</v>
      </c>
      <c r="N476" s="7">
        <f>INDEX('2021 Certified EVM Plan'!G:G,MATCH(B476,'2021 Certified EVM Plan'!E:E,0))</f>
        <v>19.106060606060606</v>
      </c>
      <c r="O476" s="7">
        <f>INDEX('2021 Certified EVM Plan'!M:M,MATCH(B476,'2021 Certified EVM Plan'!E:E,0))</f>
        <v>5.4261490101927814</v>
      </c>
      <c r="P476" s="7">
        <f t="shared" si="7"/>
        <v>1</v>
      </c>
      <c r="Q476" s="26" t="e">
        <f>IF(INDEX('2021 Certified EVM Plan'!H:H,MATCH(B476,'2021 Certified EVM Plan'!E:E,0))=1,M476,#N/A)</f>
        <v>#N/A</v>
      </c>
      <c r="R476" s="26">
        <f>IF(INDEX('2021 Certified EVM Plan'!J:J,MATCH(B476,'2021 Certified EVM Plan'!E:E,0))=1,M476,#N/A)</f>
        <v>1108.1744042650805</v>
      </c>
      <c r="S476" s="26" t="e">
        <f>IF(INDEX('2021 Certified EVM Plan'!K:K,MATCH(B476,'2021 Certified EVM Plan'!E:E,0))=1,M476,#N/A)</f>
        <v>#N/A</v>
      </c>
    </row>
    <row r="477" spans="1:19" x14ac:dyDescent="0.25">
      <c r="A477" s="22" t="s">
        <v>2906</v>
      </c>
      <c r="B477" s="22">
        <v>7659</v>
      </c>
      <c r="C477" s="22">
        <v>186</v>
      </c>
      <c r="D477" s="23">
        <v>2.5598098403208602E-2</v>
      </c>
      <c r="E477" s="22">
        <v>43432102</v>
      </c>
      <c r="F477" s="22" t="s">
        <v>3121</v>
      </c>
      <c r="G477" s="22" t="s">
        <v>3191</v>
      </c>
      <c r="H477" s="22">
        <v>24429.809295714</v>
      </c>
      <c r="I477" s="24">
        <f>'EVM CPZ List'!$D477*'EVM CPZ List'!$C477</f>
        <v>4.7612463029968</v>
      </c>
      <c r="J477" s="25">
        <f>INDEX('Pivot of Risk Data'!A:A,MATCH('EVM CPZ List'!$B477,'Pivot of Risk Data'!B:B,0),1)</f>
        <v>469</v>
      </c>
      <c r="K477" s="22">
        <f>0.000621371*'EVM CPZ List'!$H477</f>
        <v>15.179975031887103</v>
      </c>
      <c r="L477" s="22">
        <f>L476+'EVM CPZ List'!$K477</f>
        <v>6281.2870798791255</v>
      </c>
      <c r="M477" s="22">
        <f>M476-'EVM CPZ List'!$I477</f>
        <v>1103.4131579620837</v>
      </c>
      <c r="N477" s="7" t="e">
        <f>INDEX('2021 Certified EVM Plan'!G:G,MATCH(B477,'2021 Certified EVM Plan'!E:E,0))</f>
        <v>#N/A</v>
      </c>
      <c r="O477" s="7" t="e">
        <f>INDEX('2021 Certified EVM Plan'!M:M,MATCH(B477,'2021 Certified EVM Plan'!E:E,0))</f>
        <v>#N/A</v>
      </c>
      <c r="P477" s="7">
        <f t="shared" si="7"/>
        <v>1</v>
      </c>
      <c r="Q477" s="26" t="e">
        <f>IF(INDEX('2021 Certified EVM Plan'!H:H,MATCH(B477,'2021 Certified EVM Plan'!E:E,0))=1,M477,#N/A)</f>
        <v>#N/A</v>
      </c>
      <c r="R477" s="26" t="e">
        <f>IF(INDEX('2021 Certified EVM Plan'!J:J,MATCH(B477,'2021 Certified EVM Plan'!E:E,0))=1,M477,#N/A)</f>
        <v>#N/A</v>
      </c>
      <c r="S477" s="26" t="e">
        <f>IF(INDEX('2021 Certified EVM Plan'!K:K,MATCH(B477,'2021 Certified EVM Plan'!E:E,0))=1,M477,#N/A)</f>
        <v>#N/A</v>
      </c>
    </row>
    <row r="478" spans="1:19" x14ac:dyDescent="0.25">
      <c r="A478" s="22" t="s">
        <v>539</v>
      </c>
      <c r="B478" s="22">
        <v>4776</v>
      </c>
      <c r="C478" s="22">
        <v>131</v>
      </c>
      <c r="D478" s="23">
        <v>2.5592835667365699E-2</v>
      </c>
      <c r="E478" s="22">
        <v>103541105</v>
      </c>
      <c r="F478" s="22" t="s">
        <v>760</v>
      </c>
      <c r="G478" s="22" t="s">
        <v>847</v>
      </c>
      <c r="H478" s="22">
        <v>20457.0684128373</v>
      </c>
      <c r="I478" s="24">
        <f>'EVM CPZ List'!$D478*'EVM CPZ List'!$C478</f>
        <v>3.3526614724249066</v>
      </c>
      <c r="J478" s="25">
        <f>INDEX('Pivot of Risk Data'!A:A,MATCH('EVM CPZ List'!$B478,'Pivot of Risk Data'!B:B,0),1)</f>
        <v>470</v>
      </c>
      <c r="K478" s="22">
        <f>0.000621371*'EVM CPZ List'!$H478</f>
        <v>12.711429056753126</v>
      </c>
      <c r="L478" s="22">
        <f>L477+'EVM CPZ List'!$K478</f>
        <v>6293.9985089358788</v>
      </c>
      <c r="M478" s="22">
        <f>M477-'EVM CPZ List'!$I478</f>
        <v>1100.0604964896588</v>
      </c>
      <c r="N478" s="7" t="e">
        <f>INDEX('2021 Certified EVM Plan'!G:G,MATCH(B478,'2021 Certified EVM Plan'!E:E,0))</f>
        <v>#N/A</v>
      </c>
      <c r="O478" s="7" t="e">
        <f>INDEX('2021 Certified EVM Plan'!M:M,MATCH(B478,'2021 Certified EVM Plan'!E:E,0))</f>
        <v>#N/A</v>
      </c>
      <c r="P478" s="7">
        <f t="shared" si="7"/>
        <v>1</v>
      </c>
      <c r="Q478" s="26" t="e">
        <f>IF(INDEX('2021 Certified EVM Plan'!H:H,MATCH(B478,'2021 Certified EVM Plan'!E:E,0))=1,M478,#N/A)</f>
        <v>#N/A</v>
      </c>
      <c r="R478" s="26" t="e">
        <f>IF(INDEX('2021 Certified EVM Plan'!J:J,MATCH(B478,'2021 Certified EVM Plan'!E:E,0))=1,M478,#N/A)</f>
        <v>#N/A</v>
      </c>
      <c r="S478" s="26" t="e">
        <f>IF(INDEX('2021 Certified EVM Plan'!K:K,MATCH(B478,'2021 Certified EVM Plan'!E:E,0))=1,M478,#N/A)</f>
        <v>#N/A</v>
      </c>
    </row>
    <row r="479" spans="1:19" x14ac:dyDescent="0.25">
      <c r="A479" s="22" t="s">
        <v>2195</v>
      </c>
      <c r="B479" s="22">
        <v>2338</v>
      </c>
      <c r="C479" s="22">
        <v>18</v>
      </c>
      <c r="D479" s="23">
        <v>2.5539184059502999E-2</v>
      </c>
      <c r="E479" s="22">
        <v>182631103</v>
      </c>
      <c r="F479" s="22" t="s">
        <v>2470</v>
      </c>
      <c r="G479" s="22" t="s">
        <v>2659</v>
      </c>
      <c r="H479" s="22">
        <v>4883.61204413833</v>
      </c>
      <c r="I479" s="24">
        <f>'EVM CPZ List'!$D479*'EVM CPZ List'!$C479</f>
        <v>0.459705313071054</v>
      </c>
      <c r="J479" s="25">
        <f>INDEX('Pivot of Risk Data'!A:A,MATCH('EVM CPZ List'!$B479,'Pivot of Risk Data'!B:B,0),1)</f>
        <v>471</v>
      </c>
      <c r="K479" s="22">
        <f>0.000621371*'EVM CPZ List'!$H479</f>
        <v>3.0345348994782784</v>
      </c>
      <c r="L479" s="22">
        <f>L478+'EVM CPZ List'!$K479</f>
        <v>6297.0330438353567</v>
      </c>
      <c r="M479" s="22">
        <f>M478-'EVM CPZ List'!$I479</f>
        <v>1099.6007911765878</v>
      </c>
      <c r="N479" s="7" t="e">
        <f>INDEX('2021 Certified EVM Plan'!G:G,MATCH(B479,'2021 Certified EVM Plan'!E:E,0))</f>
        <v>#N/A</v>
      </c>
      <c r="O479" s="7" t="e">
        <f>INDEX('2021 Certified EVM Plan'!M:M,MATCH(B479,'2021 Certified EVM Plan'!E:E,0))</f>
        <v>#N/A</v>
      </c>
      <c r="P479" s="7">
        <f t="shared" si="7"/>
        <v>1</v>
      </c>
      <c r="Q479" s="26" t="e">
        <f>IF(INDEX('2021 Certified EVM Plan'!H:H,MATCH(B479,'2021 Certified EVM Plan'!E:E,0))=1,M479,#N/A)</f>
        <v>#N/A</v>
      </c>
      <c r="R479" s="26" t="e">
        <f>IF(INDEX('2021 Certified EVM Plan'!J:J,MATCH(B479,'2021 Certified EVM Plan'!E:E,0))=1,M479,#N/A)</f>
        <v>#N/A</v>
      </c>
      <c r="S479" s="26" t="e">
        <f>IF(INDEX('2021 Certified EVM Plan'!K:K,MATCH(B479,'2021 Certified EVM Plan'!E:E,0))=1,M479,#N/A)</f>
        <v>#N/A</v>
      </c>
    </row>
    <row r="480" spans="1:19" x14ac:dyDescent="0.25">
      <c r="A480" s="22" t="s">
        <v>2195</v>
      </c>
      <c r="B480" s="22">
        <v>6264</v>
      </c>
      <c r="C480" s="22">
        <v>61</v>
      </c>
      <c r="D480" s="23">
        <v>2.5489042554703301E-2</v>
      </c>
      <c r="E480" s="22">
        <v>83242105</v>
      </c>
      <c r="F480" s="22" t="s">
        <v>2241</v>
      </c>
      <c r="G480" s="22" t="s">
        <v>2622</v>
      </c>
      <c r="H480" s="22">
        <v>9521.4048134057994</v>
      </c>
      <c r="I480" s="24">
        <f>'EVM CPZ List'!$D480*'EVM CPZ List'!$C480</f>
        <v>1.5548315958369012</v>
      </c>
      <c r="J480" s="25">
        <f>INDEX('Pivot of Risk Data'!A:A,MATCH('EVM CPZ List'!$B480,'Pivot of Risk Data'!B:B,0),1)</f>
        <v>472</v>
      </c>
      <c r="K480" s="22">
        <f>0.000621371*'EVM CPZ List'!$H480</f>
        <v>5.9163248303107752</v>
      </c>
      <c r="L480" s="22">
        <f>L479+'EVM CPZ List'!$K480</f>
        <v>6302.9493686656679</v>
      </c>
      <c r="M480" s="22">
        <f>M479-'EVM CPZ List'!$I480</f>
        <v>1098.0459595807508</v>
      </c>
      <c r="N480" s="7" t="e">
        <f>INDEX('2021 Certified EVM Plan'!G:G,MATCH(B480,'2021 Certified EVM Plan'!E:E,0))</f>
        <v>#N/A</v>
      </c>
      <c r="O480" s="7" t="e">
        <f>INDEX('2021 Certified EVM Plan'!M:M,MATCH(B480,'2021 Certified EVM Plan'!E:E,0))</f>
        <v>#N/A</v>
      </c>
      <c r="P480" s="7">
        <f t="shared" si="7"/>
        <v>1</v>
      </c>
      <c r="Q480" s="26" t="e">
        <f>IF(INDEX('2021 Certified EVM Plan'!H:H,MATCH(B480,'2021 Certified EVM Plan'!E:E,0))=1,M480,#N/A)</f>
        <v>#N/A</v>
      </c>
      <c r="R480" s="26" t="e">
        <f>IF(INDEX('2021 Certified EVM Plan'!J:J,MATCH(B480,'2021 Certified EVM Plan'!E:E,0))=1,M480,#N/A)</f>
        <v>#N/A</v>
      </c>
      <c r="S480" s="26" t="e">
        <f>IF(INDEX('2021 Certified EVM Plan'!K:K,MATCH(B480,'2021 Certified EVM Plan'!E:E,0))=1,M480,#N/A)</f>
        <v>#N/A</v>
      </c>
    </row>
    <row r="481" spans="1:19" x14ac:dyDescent="0.25">
      <c r="A481" s="22" t="s">
        <v>8</v>
      </c>
      <c r="B481" s="22">
        <v>749</v>
      </c>
      <c r="C481" s="22">
        <v>588</v>
      </c>
      <c r="D481" s="23">
        <v>2.5510511747341501E-2</v>
      </c>
      <c r="E481" s="22">
        <v>103191101</v>
      </c>
      <c r="F481" s="22" t="s">
        <v>148</v>
      </c>
      <c r="G481" s="22" t="s">
        <v>260</v>
      </c>
      <c r="H481" s="22">
        <v>69879.809610712895</v>
      </c>
      <c r="I481" s="24">
        <f>'EVM CPZ List'!$D481*'EVM CPZ List'!$C481</f>
        <v>15.000180907436803</v>
      </c>
      <c r="J481" s="25">
        <f>INDEX('Pivot of Risk Data'!A:A,MATCH('EVM CPZ List'!$B481,'Pivot of Risk Data'!B:B,0),1)</f>
        <v>473</v>
      </c>
      <c r="K481" s="22">
        <f>0.000621371*'EVM CPZ List'!$H481</f>
        <v>43.421287177618282</v>
      </c>
      <c r="L481" s="22">
        <f>L480+'EVM CPZ List'!$K481</f>
        <v>6346.3706558432859</v>
      </c>
      <c r="M481" s="22">
        <f>M480-'EVM CPZ List'!$I481</f>
        <v>1083.0457786733141</v>
      </c>
      <c r="N481" s="7">
        <f>INDEX('2021 Certified EVM Plan'!G:G,MATCH(B481,'2021 Certified EVM Plan'!E:E,0))</f>
        <v>24.946780303030305</v>
      </c>
      <c r="O481" s="7">
        <f>INDEX('2021 Certified EVM Plan'!M:M,MATCH(B481,'2021 Certified EVM Plan'!E:E,0))</f>
        <v>8.8686413422319585</v>
      </c>
      <c r="P481" s="7">
        <f t="shared" si="7"/>
        <v>2</v>
      </c>
      <c r="Q481" s="26" t="e">
        <f>IF(INDEX('2021 Certified EVM Plan'!H:H,MATCH(B481,'2021 Certified EVM Plan'!E:E,0))=1,M481,#N/A)</f>
        <v>#N/A</v>
      </c>
      <c r="R481" s="26" t="e">
        <f>IF(INDEX('2021 Certified EVM Plan'!J:J,MATCH(B481,'2021 Certified EVM Plan'!E:E,0))=1,M481,#N/A)</f>
        <v>#N/A</v>
      </c>
      <c r="S481" s="26">
        <f>IF(INDEX('2021 Certified EVM Plan'!K:K,MATCH(B481,'2021 Certified EVM Plan'!E:E,0))=1,M481,#N/A)</f>
        <v>1083.0457786733141</v>
      </c>
    </row>
    <row r="482" spans="1:19" x14ac:dyDescent="0.25">
      <c r="A482" s="22" t="s">
        <v>2906</v>
      </c>
      <c r="B482" s="22">
        <v>749</v>
      </c>
      <c r="C482" s="22">
        <v>1</v>
      </c>
      <c r="D482" s="23">
        <v>9.8997973043283994E-3</v>
      </c>
      <c r="E482" s="22">
        <v>103191101</v>
      </c>
      <c r="F482" s="22" t="s">
        <v>148</v>
      </c>
      <c r="G482" s="22" t="s">
        <v>260</v>
      </c>
      <c r="H482" s="22">
        <v>69879.809610712895</v>
      </c>
      <c r="I482" s="24">
        <f>'EVM CPZ List'!$D482*'EVM CPZ List'!$C482</f>
        <v>9.8997973043283994E-3</v>
      </c>
      <c r="J482" s="25">
        <f>INDEX('Pivot of Risk Data'!A:A,MATCH('EVM CPZ List'!$B482,'Pivot of Risk Data'!B:B,0),1)</f>
        <v>473</v>
      </c>
      <c r="K482" s="22">
        <f>0.000621371*'EVM CPZ List'!$H482</f>
        <v>43.421287177618282</v>
      </c>
      <c r="L482" s="22">
        <f>L481+'EVM CPZ List'!$K482</f>
        <v>6389.791943020904</v>
      </c>
      <c r="M482" s="22">
        <f>M481-'EVM CPZ List'!$I482</f>
        <v>1083.0358788760097</v>
      </c>
      <c r="N482" s="7"/>
      <c r="O482" s="7"/>
      <c r="P482" s="7">
        <f t="shared" si="7"/>
        <v>2</v>
      </c>
      <c r="Q482" s="26" t="e">
        <f>IF(INDEX('2021 Certified EVM Plan'!H:H,MATCH(B482,'2021 Certified EVM Plan'!E:E,0))=1,M482,#N/A)</f>
        <v>#N/A</v>
      </c>
      <c r="R482" s="26" t="e">
        <f>IF(INDEX('2021 Certified EVM Plan'!J:J,MATCH(B482,'2021 Certified EVM Plan'!E:E,0))=1,M482,#N/A)</f>
        <v>#N/A</v>
      </c>
      <c r="S482" s="26">
        <f>IF(INDEX('2021 Certified EVM Plan'!K:K,MATCH(B482,'2021 Certified EVM Plan'!E:E,0))=1,M482,#N/A)</f>
        <v>1083.0358788760097</v>
      </c>
    </row>
    <row r="483" spans="1:19" x14ac:dyDescent="0.25">
      <c r="A483" s="22" t="s">
        <v>1672</v>
      </c>
      <c r="B483" s="22">
        <v>7470</v>
      </c>
      <c r="C483" s="22">
        <v>47</v>
      </c>
      <c r="D483" s="23">
        <v>2.5338595720418002E-2</v>
      </c>
      <c r="E483" s="22">
        <v>254452101</v>
      </c>
      <c r="F483" s="22" t="s">
        <v>1895</v>
      </c>
      <c r="G483" s="22" t="s">
        <v>1991</v>
      </c>
      <c r="H483" s="22">
        <v>7406.0615493421201</v>
      </c>
      <c r="I483" s="24">
        <f>'EVM CPZ List'!$D483*'EVM CPZ List'!$C483</f>
        <v>1.190913998859646</v>
      </c>
      <c r="J483" s="25">
        <f>INDEX('Pivot of Risk Data'!A:A,MATCH('EVM CPZ List'!$B483,'Pivot of Risk Data'!B:B,0),1)</f>
        <v>474</v>
      </c>
      <c r="K483" s="22">
        <f>0.000621371*'EVM CPZ List'!$H483</f>
        <v>4.601911870976263</v>
      </c>
      <c r="L483" s="22">
        <f>L482+'EVM CPZ List'!$K483</f>
        <v>6394.3938548918804</v>
      </c>
      <c r="M483" s="22">
        <f>M482-'EVM CPZ List'!$I483</f>
        <v>1081.84496487715</v>
      </c>
      <c r="N483" s="7" t="e">
        <f>INDEX('2021 Certified EVM Plan'!G:G,MATCH(B483,'2021 Certified EVM Plan'!E:E,0))</f>
        <v>#N/A</v>
      </c>
      <c r="O483" s="7" t="e">
        <f>INDEX('2021 Certified EVM Plan'!M:M,MATCH(B483,'2021 Certified EVM Plan'!E:E,0))</f>
        <v>#N/A</v>
      </c>
      <c r="P483" s="7">
        <f t="shared" si="7"/>
        <v>1</v>
      </c>
      <c r="Q483" s="26" t="e">
        <f>IF(INDEX('2021 Certified EVM Plan'!H:H,MATCH(B483,'2021 Certified EVM Plan'!E:E,0))=1,M483,#N/A)</f>
        <v>#N/A</v>
      </c>
      <c r="R483" s="26" t="e">
        <f>IF(INDEX('2021 Certified EVM Plan'!J:J,MATCH(B483,'2021 Certified EVM Plan'!E:E,0))=1,M483,#N/A)</f>
        <v>#N/A</v>
      </c>
      <c r="S483" s="26" t="e">
        <f>IF(INDEX('2021 Certified EVM Plan'!K:K,MATCH(B483,'2021 Certified EVM Plan'!E:E,0))=1,M483,#N/A)</f>
        <v>#N/A</v>
      </c>
    </row>
    <row r="484" spans="1:19" x14ac:dyDescent="0.25">
      <c r="A484" s="22" t="s">
        <v>2906</v>
      </c>
      <c r="B484" s="22">
        <v>5878</v>
      </c>
      <c r="C484" s="22">
        <v>124</v>
      </c>
      <c r="D484" s="23">
        <v>2.5253426240587198E-2</v>
      </c>
      <c r="E484" s="22">
        <v>43292103</v>
      </c>
      <c r="F484" s="22" t="s">
        <v>2948</v>
      </c>
      <c r="G484" s="22" t="s">
        <v>2949</v>
      </c>
      <c r="H484" s="22">
        <v>12406.3687333208</v>
      </c>
      <c r="I484" s="24">
        <f>'EVM CPZ List'!$D484*'EVM CPZ List'!$C484</f>
        <v>3.1314248538328124</v>
      </c>
      <c r="J484" s="25">
        <f>INDEX('Pivot of Risk Data'!A:A,MATCH('EVM CPZ List'!$B484,'Pivot of Risk Data'!B:B,0),1)</f>
        <v>475</v>
      </c>
      <c r="K484" s="22">
        <f>0.000621371*'EVM CPZ List'!$H484</f>
        <v>7.7089577461922794</v>
      </c>
      <c r="L484" s="22">
        <f>L483+'EVM CPZ List'!$K484</f>
        <v>6402.1028126380725</v>
      </c>
      <c r="M484" s="22">
        <f>M483-'EVM CPZ List'!$I484</f>
        <v>1078.7135400233171</v>
      </c>
      <c r="N484" s="7" t="e">
        <f>INDEX('2021 Certified EVM Plan'!G:G,MATCH(B484,'2021 Certified EVM Plan'!E:E,0))</f>
        <v>#N/A</v>
      </c>
      <c r="O484" s="7" t="e">
        <f>INDEX('2021 Certified EVM Plan'!M:M,MATCH(B484,'2021 Certified EVM Plan'!E:E,0))</f>
        <v>#N/A</v>
      </c>
      <c r="P484" s="7">
        <f t="shared" si="7"/>
        <v>1</v>
      </c>
      <c r="Q484" s="26" t="e">
        <f>IF(INDEX('2021 Certified EVM Plan'!H:H,MATCH(B484,'2021 Certified EVM Plan'!E:E,0))=1,M484,#N/A)</f>
        <v>#N/A</v>
      </c>
      <c r="R484" s="26" t="e">
        <f>IF(INDEX('2021 Certified EVM Plan'!J:J,MATCH(B484,'2021 Certified EVM Plan'!E:E,0))=1,M484,#N/A)</f>
        <v>#N/A</v>
      </c>
      <c r="S484" s="26" t="e">
        <f>IF(INDEX('2021 Certified EVM Plan'!K:K,MATCH(B484,'2021 Certified EVM Plan'!E:E,0))=1,M484,#N/A)</f>
        <v>#N/A</v>
      </c>
    </row>
    <row r="485" spans="1:19" x14ac:dyDescent="0.25">
      <c r="A485" s="22" t="s">
        <v>964</v>
      </c>
      <c r="B485" s="22">
        <v>7148</v>
      </c>
      <c r="C485" s="22">
        <v>318</v>
      </c>
      <c r="D485" s="23">
        <v>2.5202634632816901E-2</v>
      </c>
      <c r="E485" s="22">
        <v>42751113</v>
      </c>
      <c r="F485" s="22" t="s">
        <v>1130</v>
      </c>
      <c r="G485" s="22" t="s">
        <v>1168</v>
      </c>
      <c r="H485" s="22">
        <v>35962.162972002399</v>
      </c>
      <c r="I485" s="24">
        <f>'EVM CPZ List'!$D485*'EVM CPZ List'!$C485</f>
        <v>8.0144378132357748</v>
      </c>
      <c r="J485" s="25">
        <f>INDEX('Pivot of Risk Data'!A:A,MATCH('EVM CPZ List'!$B485,'Pivot of Risk Data'!B:B,0),1)</f>
        <v>476</v>
      </c>
      <c r="K485" s="22">
        <f>0.000621371*'EVM CPZ List'!$H485</f>
        <v>22.345845168076103</v>
      </c>
      <c r="L485" s="22">
        <f>L484+'EVM CPZ List'!$K485</f>
        <v>6424.4486578061487</v>
      </c>
      <c r="M485" s="22">
        <f>M484-'EVM CPZ List'!$I485</f>
        <v>1070.6991022100813</v>
      </c>
      <c r="N485" s="7">
        <f>INDEX('2021 Certified EVM Plan'!G:G,MATCH(B485,'2021 Certified EVM Plan'!E:E,0))</f>
        <v>20.595265151515154</v>
      </c>
      <c r="O485" s="7">
        <f>INDEX('2021 Certified EVM Plan'!M:M,MATCH(B485,'2021 Certified EVM Plan'!E:E,0))</f>
        <v>7.9553268443437117</v>
      </c>
      <c r="P485" s="7">
        <f t="shared" si="7"/>
        <v>1</v>
      </c>
      <c r="Q485" s="26" t="e">
        <f>IF(INDEX('2021 Certified EVM Plan'!H:H,MATCH(B485,'2021 Certified EVM Plan'!E:E,0))=1,M485,#N/A)</f>
        <v>#N/A</v>
      </c>
      <c r="R485" s="26" t="e">
        <f>IF(INDEX('2021 Certified EVM Plan'!J:J,MATCH(B485,'2021 Certified EVM Plan'!E:E,0))=1,M485,#N/A)</f>
        <v>#N/A</v>
      </c>
      <c r="S485" s="26">
        <f>IF(INDEX('2021 Certified EVM Plan'!K:K,MATCH(B485,'2021 Certified EVM Plan'!E:E,0))=1,M485,#N/A)</f>
        <v>1070.6991022100813</v>
      </c>
    </row>
    <row r="486" spans="1:19" x14ac:dyDescent="0.25">
      <c r="A486" s="22" t="s">
        <v>2906</v>
      </c>
      <c r="B486" s="22">
        <v>8719</v>
      </c>
      <c r="C486" s="22">
        <v>121</v>
      </c>
      <c r="D486" s="23">
        <v>2.5135700682719801E-2</v>
      </c>
      <c r="E486" s="22">
        <v>42711101</v>
      </c>
      <c r="F486" s="22" t="s">
        <v>2944</v>
      </c>
      <c r="G486" s="22" t="s">
        <v>3085</v>
      </c>
      <c r="H486" s="22">
        <v>15360.2827850294</v>
      </c>
      <c r="I486" s="24">
        <f>'EVM CPZ List'!$D486*'EVM CPZ List'!$C486</f>
        <v>3.0414197826090961</v>
      </c>
      <c r="J486" s="25">
        <f>INDEX('Pivot of Risk Data'!A:A,MATCH('EVM CPZ List'!$B486,'Pivot of Risk Data'!B:B,0),1)</f>
        <v>477</v>
      </c>
      <c r="K486" s="22">
        <f>0.000621371*'EVM CPZ List'!$H486</f>
        <v>9.5444342744165027</v>
      </c>
      <c r="L486" s="22">
        <f>L485+'EVM CPZ List'!$K486</f>
        <v>6433.9930920805655</v>
      </c>
      <c r="M486" s="22">
        <f>M485-'EVM CPZ List'!$I486</f>
        <v>1067.6576824274721</v>
      </c>
      <c r="N486" s="7" t="e">
        <f>INDEX('2021 Certified EVM Plan'!G:G,MATCH(B486,'2021 Certified EVM Plan'!E:E,0))</f>
        <v>#N/A</v>
      </c>
      <c r="O486" s="7" t="e">
        <f>INDEX('2021 Certified EVM Plan'!M:M,MATCH(B486,'2021 Certified EVM Plan'!E:E,0))</f>
        <v>#N/A</v>
      </c>
      <c r="P486" s="7">
        <f t="shared" si="7"/>
        <v>1</v>
      </c>
      <c r="Q486" s="26" t="e">
        <f>IF(INDEX('2021 Certified EVM Plan'!H:H,MATCH(B486,'2021 Certified EVM Plan'!E:E,0))=1,M486,#N/A)</f>
        <v>#N/A</v>
      </c>
      <c r="R486" s="26" t="e">
        <f>IF(INDEX('2021 Certified EVM Plan'!J:J,MATCH(B486,'2021 Certified EVM Plan'!E:E,0))=1,M486,#N/A)</f>
        <v>#N/A</v>
      </c>
      <c r="S486" s="26" t="e">
        <f>IF(INDEX('2021 Certified EVM Plan'!K:K,MATCH(B486,'2021 Certified EVM Plan'!E:E,0))=1,M486,#N/A)</f>
        <v>#N/A</v>
      </c>
    </row>
    <row r="487" spans="1:19" x14ac:dyDescent="0.25">
      <c r="A487" s="22" t="s">
        <v>2906</v>
      </c>
      <c r="B487" s="22">
        <v>2102</v>
      </c>
      <c r="C487" s="22">
        <v>474</v>
      </c>
      <c r="D487" s="23">
        <v>2.5135102808266099E-2</v>
      </c>
      <c r="E487" s="22">
        <v>42711101</v>
      </c>
      <c r="F487" s="22" t="s">
        <v>2944</v>
      </c>
      <c r="G487" s="22" t="s">
        <v>2945</v>
      </c>
      <c r="H487" s="22">
        <v>56743.887027144898</v>
      </c>
      <c r="I487" s="24">
        <f>'EVM CPZ List'!$D487*'EVM CPZ List'!$C487</f>
        <v>11.914038731118131</v>
      </c>
      <c r="J487" s="25">
        <f>INDEX('Pivot of Risk Data'!A:A,MATCH('EVM CPZ List'!$B487,'Pivot of Risk Data'!B:B,0),1)</f>
        <v>478</v>
      </c>
      <c r="K487" s="22">
        <f>0.000621371*'EVM CPZ List'!$H487</f>
        <v>35.259005825944051</v>
      </c>
      <c r="L487" s="22">
        <f>L486+'EVM CPZ List'!$K487</f>
        <v>6469.2520979065093</v>
      </c>
      <c r="M487" s="22">
        <f>M486-'EVM CPZ List'!$I487</f>
        <v>1055.743643696354</v>
      </c>
      <c r="N487" s="7" t="e">
        <f>INDEX('2021 Certified EVM Plan'!G:G,MATCH(B487,'2021 Certified EVM Plan'!E:E,0))</f>
        <v>#N/A</v>
      </c>
      <c r="O487" s="7" t="e">
        <f>INDEX('2021 Certified EVM Plan'!M:M,MATCH(B487,'2021 Certified EVM Plan'!E:E,0))</f>
        <v>#N/A</v>
      </c>
      <c r="P487" s="7">
        <f t="shared" si="7"/>
        <v>1</v>
      </c>
      <c r="Q487" s="26" t="e">
        <f>IF(INDEX('2021 Certified EVM Plan'!H:H,MATCH(B487,'2021 Certified EVM Plan'!E:E,0))=1,M487,#N/A)</f>
        <v>#N/A</v>
      </c>
      <c r="R487" s="26" t="e">
        <f>IF(INDEX('2021 Certified EVM Plan'!J:J,MATCH(B487,'2021 Certified EVM Plan'!E:E,0))=1,M487,#N/A)</f>
        <v>#N/A</v>
      </c>
      <c r="S487" s="26" t="e">
        <f>IF(INDEX('2021 Certified EVM Plan'!K:K,MATCH(B487,'2021 Certified EVM Plan'!E:E,0))=1,M487,#N/A)</f>
        <v>#N/A</v>
      </c>
    </row>
    <row r="488" spans="1:19" x14ac:dyDescent="0.25">
      <c r="A488" s="22" t="s">
        <v>2195</v>
      </c>
      <c r="B488" s="22">
        <v>3119</v>
      </c>
      <c r="C488" s="22">
        <v>290</v>
      </c>
      <c r="D488" s="23">
        <v>2.5091410295853999E-2</v>
      </c>
      <c r="E488" s="22">
        <v>182562102</v>
      </c>
      <c r="F488" s="22" t="s">
        <v>2626</v>
      </c>
      <c r="G488" s="22" t="s">
        <v>2627</v>
      </c>
      <c r="H488" s="22">
        <v>53331.3620793441</v>
      </c>
      <c r="I488" s="24">
        <f>'EVM CPZ List'!$D488*'EVM CPZ List'!$C488</f>
        <v>7.2765089857976601</v>
      </c>
      <c r="J488" s="25">
        <f>INDEX('Pivot of Risk Data'!A:A,MATCH('EVM CPZ List'!$B488,'Pivot of Risk Data'!B:B,0),1)</f>
        <v>479</v>
      </c>
      <c r="K488" s="22">
        <f>0.000621371*'EVM CPZ List'!$H488</f>
        <v>33.138561786604122</v>
      </c>
      <c r="L488" s="22">
        <f>L487+'EVM CPZ List'!$K488</f>
        <v>6502.3906596931138</v>
      </c>
      <c r="M488" s="22">
        <f>M487-'EVM CPZ List'!$I488</f>
        <v>1048.4671347105564</v>
      </c>
      <c r="N488" s="7" t="e">
        <f>INDEX('2021 Certified EVM Plan'!G:G,MATCH(B488,'2021 Certified EVM Plan'!E:E,0))</f>
        <v>#N/A</v>
      </c>
      <c r="O488" s="7" t="e">
        <f>INDEX('2021 Certified EVM Plan'!M:M,MATCH(B488,'2021 Certified EVM Plan'!E:E,0))</f>
        <v>#N/A</v>
      </c>
      <c r="P488" s="7">
        <f t="shared" si="7"/>
        <v>1</v>
      </c>
      <c r="Q488" s="26" t="e">
        <f>IF(INDEX('2021 Certified EVM Plan'!H:H,MATCH(B488,'2021 Certified EVM Plan'!E:E,0))=1,M488,#N/A)</f>
        <v>#N/A</v>
      </c>
      <c r="R488" s="26" t="e">
        <f>IF(INDEX('2021 Certified EVM Plan'!J:J,MATCH(B488,'2021 Certified EVM Plan'!E:E,0))=1,M488,#N/A)</f>
        <v>#N/A</v>
      </c>
      <c r="S488" s="26" t="e">
        <f>IF(INDEX('2021 Certified EVM Plan'!K:K,MATCH(B488,'2021 Certified EVM Plan'!E:E,0))=1,M488,#N/A)</f>
        <v>#N/A</v>
      </c>
    </row>
    <row r="489" spans="1:19" x14ac:dyDescent="0.25">
      <c r="A489" s="22" t="s">
        <v>1672</v>
      </c>
      <c r="B489" s="22">
        <v>5912</v>
      </c>
      <c r="C489" s="22">
        <v>129</v>
      </c>
      <c r="D489" s="23">
        <v>2.5012382080681302E-2</v>
      </c>
      <c r="E489" s="22">
        <v>254151101</v>
      </c>
      <c r="F489" s="22" t="s">
        <v>1762</v>
      </c>
      <c r="G489" s="22" t="s">
        <v>1981</v>
      </c>
      <c r="H489" s="22">
        <v>20609.121152623899</v>
      </c>
      <c r="I489" s="24">
        <f>'EVM CPZ List'!$D489*'EVM CPZ List'!$C489</f>
        <v>3.2265972884078877</v>
      </c>
      <c r="J489" s="25">
        <f>INDEX('Pivot of Risk Data'!A:A,MATCH('EVM CPZ List'!$B489,'Pivot of Risk Data'!B:B,0),1)</f>
        <v>480</v>
      </c>
      <c r="K489" s="22">
        <f>0.000621371*'EVM CPZ List'!$H489</f>
        <v>12.805910219727064</v>
      </c>
      <c r="L489" s="22">
        <f>L488+'EVM CPZ List'!$K489</f>
        <v>6515.1965699128405</v>
      </c>
      <c r="M489" s="22">
        <f>M488-'EVM CPZ List'!$I489</f>
        <v>1045.2405374221485</v>
      </c>
      <c r="N489" s="7" t="e">
        <f>INDEX('2021 Certified EVM Plan'!G:G,MATCH(B489,'2021 Certified EVM Plan'!E:E,0))</f>
        <v>#N/A</v>
      </c>
      <c r="O489" s="7" t="e">
        <f>INDEX('2021 Certified EVM Plan'!M:M,MATCH(B489,'2021 Certified EVM Plan'!E:E,0))</f>
        <v>#N/A</v>
      </c>
      <c r="P489" s="7">
        <f t="shared" si="7"/>
        <v>1</v>
      </c>
      <c r="Q489" s="26" t="e">
        <f>IF(INDEX('2021 Certified EVM Plan'!H:H,MATCH(B489,'2021 Certified EVM Plan'!E:E,0))=1,M489,#N/A)</f>
        <v>#N/A</v>
      </c>
      <c r="R489" s="26" t="e">
        <f>IF(INDEX('2021 Certified EVM Plan'!J:J,MATCH(B489,'2021 Certified EVM Plan'!E:E,0))=1,M489,#N/A)</f>
        <v>#N/A</v>
      </c>
      <c r="S489" s="26" t="e">
        <f>IF(INDEX('2021 Certified EVM Plan'!K:K,MATCH(B489,'2021 Certified EVM Plan'!E:E,0))=1,M489,#N/A)</f>
        <v>#N/A</v>
      </c>
    </row>
    <row r="490" spans="1:19" x14ac:dyDescent="0.25">
      <c r="A490" s="22" t="s">
        <v>964</v>
      </c>
      <c r="B490" s="22">
        <v>8745</v>
      </c>
      <c r="C490" s="22">
        <v>80</v>
      </c>
      <c r="D490" s="23">
        <v>2.4986760548221802E-2</v>
      </c>
      <c r="E490" s="22">
        <v>192311141</v>
      </c>
      <c r="F490" s="22" t="s">
        <v>1236</v>
      </c>
      <c r="G490" s="22" t="s">
        <v>1321</v>
      </c>
      <c r="H490" s="22">
        <v>7642.4023824738897</v>
      </c>
      <c r="I490" s="24">
        <f>'EVM CPZ List'!$D490*'EVM CPZ List'!$C490</f>
        <v>1.9989408438577441</v>
      </c>
      <c r="J490" s="25">
        <f>INDEX('Pivot of Risk Data'!A:A,MATCH('EVM CPZ List'!$B490,'Pivot of Risk Data'!B:B,0),1)</f>
        <v>481</v>
      </c>
      <c r="K490" s="22">
        <f>0.000621371*'EVM CPZ List'!$H490</f>
        <v>4.7487672108001835</v>
      </c>
      <c r="L490" s="22">
        <f>L489+'EVM CPZ List'!$K490</f>
        <v>6519.9453371236405</v>
      </c>
      <c r="M490" s="22">
        <f>M489-'EVM CPZ List'!$I490</f>
        <v>1043.2415965782907</v>
      </c>
      <c r="N490" s="7" t="e">
        <f>INDEX('2021 Certified EVM Plan'!G:G,MATCH(B490,'2021 Certified EVM Plan'!E:E,0))</f>
        <v>#N/A</v>
      </c>
      <c r="O490" s="7" t="e">
        <f>INDEX('2021 Certified EVM Plan'!M:M,MATCH(B490,'2021 Certified EVM Plan'!E:E,0))</f>
        <v>#N/A</v>
      </c>
      <c r="P490" s="7">
        <f t="shared" si="7"/>
        <v>1</v>
      </c>
      <c r="Q490" s="26" t="e">
        <f>IF(INDEX('2021 Certified EVM Plan'!H:H,MATCH(B490,'2021 Certified EVM Plan'!E:E,0))=1,M490,#N/A)</f>
        <v>#N/A</v>
      </c>
      <c r="R490" s="26" t="e">
        <f>IF(INDEX('2021 Certified EVM Plan'!J:J,MATCH(B490,'2021 Certified EVM Plan'!E:E,0))=1,M490,#N/A)</f>
        <v>#N/A</v>
      </c>
      <c r="S490" s="26" t="e">
        <f>IF(INDEX('2021 Certified EVM Plan'!K:K,MATCH(B490,'2021 Certified EVM Plan'!E:E,0))=1,M490,#N/A)</f>
        <v>#N/A</v>
      </c>
    </row>
    <row r="491" spans="1:19" x14ac:dyDescent="0.25">
      <c r="A491" s="22" t="s">
        <v>8</v>
      </c>
      <c r="B491" s="22">
        <v>7319</v>
      </c>
      <c r="C491" s="22">
        <v>114</v>
      </c>
      <c r="D491" s="23">
        <v>2.5416836108794999E-2</v>
      </c>
      <c r="E491" s="22">
        <v>63801102</v>
      </c>
      <c r="F491" s="22" t="s">
        <v>369</v>
      </c>
      <c r="G491" s="22" t="s">
        <v>464</v>
      </c>
      <c r="H491" s="22">
        <v>12202.988469517701</v>
      </c>
      <c r="I491" s="24">
        <f>'EVM CPZ List'!$D491*'EVM CPZ List'!$C491</f>
        <v>2.8975193164026298</v>
      </c>
      <c r="J491" s="25">
        <f>INDEX('Pivot of Risk Data'!A:A,MATCH('EVM CPZ List'!$B491,'Pivot of Risk Data'!B:B,0),1)</f>
        <v>482</v>
      </c>
      <c r="K491" s="22">
        <f>0.000621371*'EVM CPZ List'!$H491</f>
        <v>7.5825831482926835</v>
      </c>
      <c r="L491" s="22">
        <f>L490+'EVM CPZ List'!$K491</f>
        <v>6527.527920271933</v>
      </c>
      <c r="M491" s="22">
        <f>M490-'EVM CPZ List'!$I491</f>
        <v>1040.3440772618881</v>
      </c>
      <c r="N491" s="7" t="e">
        <f>INDEX('2021 Certified EVM Plan'!G:G,MATCH(B491,'2021 Certified EVM Plan'!E:E,0))</f>
        <v>#N/A</v>
      </c>
      <c r="O491" s="7" t="e">
        <f>INDEX('2021 Certified EVM Plan'!M:M,MATCH(B491,'2021 Certified EVM Plan'!E:E,0))</f>
        <v>#N/A</v>
      </c>
      <c r="P491" s="7">
        <f t="shared" si="7"/>
        <v>2</v>
      </c>
      <c r="Q491" s="26" t="e">
        <f>IF(INDEX('2021 Certified EVM Plan'!H:H,MATCH(B491,'2021 Certified EVM Plan'!E:E,0))=1,M491,#N/A)</f>
        <v>#N/A</v>
      </c>
      <c r="R491" s="26" t="e">
        <f>IF(INDEX('2021 Certified EVM Plan'!J:J,MATCH(B491,'2021 Certified EVM Plan'!E:E,0))=1,M491,#N/A)</f>
        <v>#N/A</v>
      </c>
      <c r="S491" s="26" t="e">
        <f>IF(INDEX('2021 Certified EVM Plan'!K:K,MATCH(B491,'2021 Certified EVM Plan'!E:E,0))=1,M491,#N/A)</f>
        <v>#N/A</v>
      </c>
    </row>
    <row r="492" spans="1:19" x14ac:dyDescent="0.25">
      <c r="A492" s="22" t="s">
        <v>2906</v>
      </c>
      <c r="B492" s="22">
        <v>7319</v>
      </c>
      <c r="C492" s="22">
        <v>2</v>
      </c>
      <c r="D492" s="27">
        <v>1.6304716082184699E-6</v>
      </c>
      <c r="E492" s="22">
        <v>63801102</v>
      </c>
      <c r="F492" s="22" t="s">
        <v>369</v>
      </c>
      <c r="G492" s="22" t="s">
        <v>464</v>
      </c>
      <c r="H492" s="22">
        <v>12202.988469517701</v>
      </c>
      <c r="I492" s="24">
        <f>'EVM CPZ List'!$D492*'EVM CPZ List'!$C492</f>
        <v>3.2609432164369399E-6</v>
      </c>
      <c r="J492" s="25">
        <f>INDEX('Pivot of Risk Data'!A:A,MATCH('EVM CPZ List'!$B492,'Pivot of Risk Data'!B:B,0),1)</f>
        <v>482</v>
      </c>
      <c r="K492" s="22">
        <f>0.000621371*'EVM CPZ List'!$H492</f>
        <v>7.5825831482926835</v>
      </c>
      <c r="L492" s="22">
        <f>L491+'EVM CPZ List'!$K492</f>
        <v>6535.1105034202255</v>
      </c>
      <c r="M492" s="22">
        <f>M491-'EVM CPZ List'!$I492</f>
        <v>1040.3440740009448</v>
      </c>
      <c r="N492" s="7" t="e">
        <f>INDEX('2021 Certified EVM Plan'!G:G,MATCH(B492,'2021 Certified EVM Plan'!E:E,0))</f>
        <v>#N/A</v>
      </c>
      <c r="O492" s="7" t="e">
        <f>INDEX('2021 Certified EVM Plan'!M:M,MATCH(B492,'2021 Certified EVM Plan'!E:E,0))</f>
        <v>#N/A</v>
      </c>
      <c r="P492" s="7">
        <f t="shared" si="7"/>
        <v>2</v>
      </c>
      <c r="Q492" s="26" t="e">
        <f>IF(INDEX('2021 Certified EVM Plan'!H:H,MATCH(B492,'2021 Certified EVM Plan'!E:E,0))=1,M492,#N/A)</f>
        <v>#N/A</v>
      </c>
      <c r="R492" s="26" t="e">
        <f>IF(INDEX('2021 Certified EVM Plan'!J:J,MATCH(B492,'2021 Certified EVM Plan'!E:E,0))=1,M492,#N/A)</f>
        <v>#N/A</v>
      </c>
      <c r="S492" s="26" t="e">
        <f>IF(INDEX('2021 Certified EVM Plan'!K:K,MATCH(B492,'2021 Certified EVM Plan'!E:E,0))=1,M492,#N/A)</f>
        <v>#N/A</v>
      </c>
    </row>
    <row r="493" spans="1:19" x14ac:dyDescent="0.25">
      <c r="A493" s="22" t="s">
        <v>964</v>
      </c>
      <c r="B493" s="22">
        <v>2042</v>
      </c>
      <c r="C493" s="22">
        <v>280</v>
      </c>
      <c r="D493" s="23">
        <v>2.4759267405763001E-2</v>
      </c>
      <c r="E493" s="22">
        <v>42281105</v>
      </c>
      <c r="F493" s="22" t="s">
        <v>1084</v>
      </c>
      <c r="G493" s="22" t="s">
        <v>1323</v>
      </c>
      <c r="H493" s="22">
        <v>47497.324278054402</v>
      </c>
      <c r="I493" s="24">
        <f>'EVM CPZ List'!$D493*'EVM CPZ List'!$C493</f>
        <v>6.93259487361364</v>
      </c>
      <c r="J493" s="25">
        <f>INDEX('Pivot of Risk Data'!A:A,MATCH('EVM CPZ List'!$B493,'Pivot of Risk Data'!B:B,0),1)</f>
        <v>483</v>
      </c>
      <c r="K493" s="22">
        <f>0.000621371*'EVM CPZ List'!$H493</f>
        <v>29.513459883978943</v>
      </c>
      <c r="L493" s="22">
        <f>L492+'EVM CPZ List'!$K493</f>
        <v>6564.6239633042042</v>
      </c>
      <c r="M493" s="22">
        <f>M492-'EVM CPZ List'!$I493</f>
        <v>1033.4114791273312</v>
      </c>
      <c r="N493" s="7" t="e">
        <f>INDEX('2021 Certified EVM Plan'!G:G,MATCH(B493,'2021 Certified EVM Plan'!E:E,0))</f>
        <v>#N/A</v>
      </c>
      <c r="O493" s="7" t="e">
        <f>INDEX('2021 Certified EVM Plan'!M:M,MATCH(B493,'2021 Certified EVM Plan'!E:E,0))</f>
        <v>#N/A</v>
      </c>
      <c r="P493" s="7">
        <f t="shared" si="7"/>
        <v>1</v>
      </c>
      <c r="Q493" s="26" t="e">
        <f>IF(INDEX('2021 Certified EVM Plan'!H:H,MATCH(B493,'2021 Certified EVM Plan'!E:E,0))=1,M493,#N/A)</f>
        <v>#N/A</v>
      </c>
      <c r="R493" s="26" t="e">
        <f>IF(INDEX('2021 Certified EVM Plan'!J:J,MATCH(B493,'2021 Certified EVM Plan'!E:E,0))=1,M493,#N/A)</f>
        <v>#N/A</v>
      </c>
      <c r="S493" s="26" t="e">
        <f>IF(INDEX('2021 Certified EVM Plan'!K:K,MATCH(B493,'2021 Certified EVM Plan'!E:E,0))=1,M493,#N/A)</f>
        <v>#N/A</v>
      </c>
    </row>
    <row r="494" spans="1:19" x14ac:dyDescent="0.25">
      <c r="A494" s="22" t="s">
        <v>2906</v>
      </c>
      <c r="B494" s="22">
        <v>3315</v>
      </c>
      <c r="C494" s="22">
        <v>46</v>
      </c>
      <c r="D494" s="23">
        <v>2.46812948337807E-2</v>
      </c>
      <c r="E494" s="22">
        <v>43432102</v>
      </c>
      <c r="F494" s="22" t="s">
        <v>3121</v>
      </c>
      <c r="G494" s="22" t="s">
        <v>3254</v>
      </c>
      <c r="H494" s="22">
        <v>5471.3069723390699</v>
      </c>
      <c r="I494" s="24">
        <f>'EVM CPZ List'!$D494*'EVM CPZ List'!$C494</f>
        <v>1.1353395623539122</v>
      </c>
      <c r="J494" s="25">
        <f>INDEX('Pivot of Risk Data'!A:A,MATCH('EVM CPZ List'!$B494,'Pivot of Risk Data'!B:B,0),1)</f>
        <v>484</v>
      </c>
      <c r="K494" s="22">
        <f>0.000621371*'EVM CPZ List'!$H494</f>
        <v>3.3997114847093002</v>
      </c>
      <c r="L494" s="22">
        <f>L493+'EVM CPZ List'!$K494</f>
        <v>6568.023674788913</v>
      </c>
      <c r="M494" s="22">
        <f>M493-'EVM CPZ List'!$I494</f>
        <v>1032.2761395649773</v>
      </c>
      <c r="N494" s="7" t="e">
        <f>INDEX('2021 Certified EVM Plan'!G:G,MATCH(B494,'2021 Certified EVM Plan'!E:E,0))</f>
        <v>#N/A</v>
      </c>
      <c r="O494" s="7" t="e">
        <f>INDEX('2021 Certified EVM Plan'!M:M,MATCH(B494,'2021 Certified EVM Plan'!E:E,0))</f>
        <v>#N/A</v>
      </c>
      <c r="P494" s="7">
        <f t="shared" si="7"/>
        <v>1</v>
      </c>
      <c r="Q494" s="26" t="e">
        <f>IF(INDEX('2021 Certified EVM Plan'!H:H,MATCH(B494,'2021 Certified EVM Plan'!E:E,0))=1,M494,#N/A)</f>
        <v>#N/A</v>
      </c>
      <c r="R494" s="26" t="e">
        <f>IF(INDEX('2021 Certified EVM Plan'!J:J,MATCH(B494,'2021 Certified EVM Plan'!E:E,0))=1,M494,#N/A)</f>
        <v>#N/A</v>
      </c>
      <c r="S494" s="26" t="e">
        <f>IF(INDEX('2021 Certified EVM Plan'!K:K,MATCH(B494,'2021 Certified EVM Plan'!E:E,0))=1,M494,#N/A)</f>
        <v>#N/A</v>
      </c>
    </row>
    <row r="495" spans="1:19" x14ac:dyDescent="0.25">
      <c r="A495" s="22" t="s">
        <v>539</v>
      </c>
      <c r="B495" s="22">
        <v>4876</v>
      </c>
      <c r="C495" s="22">
        <v>264</v>
      </c>
      <c r="D495" s="23">
        <v>2.47098944470397E-2</v>
      </c>
      <c r="E495" s="22">
        <v>103521103</v>
      </c>
      <c r="F495" s="22" t="s">
        <v>476</v>
      </c>
      <c r="G495" s="22" t="s">
        <v>477</v>
      </c>
      <c r="H495" s="22">
        <v>49370.4837848233</v>
      </c>
      <c r="I495" s="24">
        <f>'EVM CPZ List'!$D495*'EVM CPZ List'!$C495</f>
        <v>6.5234121340184812</v>
      </c>
      <c r="J495" s="25">
        <f>INDEX('Pivot of Risk Data'!A:A,MATCH('EVM CPZ List'!$B495,'Pivot of Risk Data'!B:B,0),1)</f>
        <v>485</v>
      </c>
      <c r="K495" s="22">
        <f>0.000621371*'EVM CPZ List'!$H495</f>
        <v>30.677386879859441</v>
      </c>
      <c r="L495" s="22">
        <f>L494+'EVM CPZ List'!$K495</f>
        <v>6598.7010616687721</v>
      </c>
      <c r="M495" s="22">
        <f>M494-'EVM CPZ List'!$I495</f>
        <v>1025.7527274309589</v>
      </c>
      <c r="N495" s="7" t="e">
        <f>INDEX('2021 Certified EVM Plan'!G:G,MATCH(B495,'2021 Certified EVM Plan'!E:E,0))</f>
        <v>#N/A</v>
      </c>
      <c r="O495" s="7" t="e">
        <f>INDEX('2021 Certified EVM Plan'!M:M,MATCH(B495,'2021 Certified EVM Plan'!E:E,0))</f>
        <v>#N/A</v>
      </c>
      <c r="P495" s="7">
        <f t="shared" si="7"/>
        <v>2</v>
      </c>
      <c r="Q495" s="26" t="e">
        <f>IF(INDEX('2021 Certified EVM Plan'!H:H,MATCH(B495,'2021 Certified EVM Plan'!E:E,0))=1,M495,#N/A)</f>
        <v>#N/A</v>
      </c>
      <c r="R495" s="26" t="e">
        <f>IF(INDEX('2021 Certified EVM Plan'!J:J,MATCH(B495,'2021 Certified EVM Plan'!E:E,0))=1,M495,#N/A)</f>
        <v>#N/A</v>
      </c>
      <c r="S495" s="26" t="e">
        <f>IF(INDEX('2021 Certified EVM Plan'!K:K,MATCH(B495,'2021 Certified EVM Plan'!E:E,0))=1,M495,#N/A)</f>
        <v>#N/A</v>
      </c>
    </row>
    <row r="496" spans="1:19" x14ac:dyDescent="0.25">
      <c r="A496" s="22" t="s">
        <v>8</v>
      </c>
      <c r="B496" s="22">
        <v>4876</v>
      </c>
      <c r="C496" s="22">
        <v>1</v>
      </c>
      <c r="D496" s="23">
        <v>1.2123320552713901E-2</v>
      </c>
      <c r="E496" s="22">
        <v>103521103</v>
      </c>
      <c r="F496" s="22" t="s">
        <v>476</v>
      </c>
      <c r="G496" s="22" t="s">
        <v>477</v>
      </c>
      <c r="H496" s="22">
        <v>49370.4837848233</v>
      </c>
      <c r="I496" s="24">
        <f>'EVM CPZ List'!$D496*'EVM CPZ List'!$C496</f>
        <v>1.2123320552713901E-2</v>
      </c>
      <c r="J496" s="25">
        <f>INDEX('Pivot of Risk Data'!A:A,MATCH('EVM CPZ List'!$B496,'Pivot of Risk Data'!B:B,0),1)</f>
        <v>485</v>
      </c>
      <c r="K496" s="22">
        <f>0.000621371*'EVM CPZ List'!$H496</f>
        <v>30.677386879859441</v>
      </c>
      <c r="L496" s="22">
        <f>L495+'EVM CPZ List'!$K496</f>
        <v>6629.3784485486312</v>
      </c>
      <c r="M496" s="22">
        <f>M495-'EVM CPZ List'!$I496</f>
        <v>1025.7406041104061</v>
      </c>
      <c r="N496" s="7" t="e">
        <f>INDEX('2021 Certified EVM Plan'!G:G,MATCH(B496,'2021 Certified EVM Plan'!E:E,0))</f>
        <v>#N/A</v>
      </c>
      <c r="O496" s="7" t="e">
        <f>INDEX('2021 Certified EVM Plan'!M:M,MATCH(B496,'2021 Certified EVM Plan'!E:E,0))</f>
        <v>#N/A</v>
      </c>
      <c r="P496" s="7">
        <f t="shared" si="7"/>
        <v>2</v>
      </c>
      <c r="Q496" s="26" t="e">
        <f>IF(INDEX('2021 Certified EVM Plan'!H:H,MATCH(B496,'2021 Certified EVM Plan'!E:E,0))=1,M496,#N/A)</f>
        <v>#N/A</v>
      </c>
      <c r="R496" s="26" t="e">
        <f>IF(INDEX('2021 Certified EVM Plan'!J:J,MATCH(B496,'2021 Certified EVM Plan'!E:E,0))=1,M496,#N/A)</f>
        <v>#N/A</v>
      </c>
      <c r="S496" s="26" t="e">
        <f>IF(INDEX('2021 Certified EVM Plan'!K:K,MATCH(B496,'2021 Certified EVM Plan'!E:E,0))=1,M496,#N/A)</f>
        <v>#N/A</v>
      </c>
    </row>
    <row r="497" spans="1:19" x14ac:dyDescent="0.25">
      <c r="A497" s="22" t="s">
        <v>964</v>
      </c>
      <c r="B497" s="22">
        <v>3787</v>
      </c>
      <c r="C497" s="22">
        <v>53</v>
      </c>
      <c r="D497" s="23">
        <v>2.4606152601900601E-2</v>
      </c>
      <c r="E497" s="22">
        <v>42271102</v>
      </c>
      <c r="F497" s="22" t="s">
        <v>978</v>
      </c>
      <c r="G497" s="22" t="s">
        <v>1234</v>
      </c>
      <c r="H497" s="22">
        <v>6118.1742144766104</v>
      </c>
      <c r="I497" s="24">
        <f>'EVM CPZ List'!$D497*'EVM CPZ List'!$C497</f>
        <v>1.3041260879007319</v>
      </c>
      <c r="J497" s="25">
        <f>INDEX('Pivot of Risk Data'!A:A,MATCH('EVM CPZ List'!$B497,'Pivot of Risk Data'!B:B,0),1)</f>
        <v>486</v>
      </c>
      <c r="K497" s="22">
        <f>0.000621371*'EVM CPZ List'!$H497</f>
        <v>3.8016560298235458</v>
      </c>
      <c r="L497" s="22">
        <f>L496+'EVM CPZ List'!$K497</f>
        <v>6633.180104578455</v>
      </c>
      <c r="M497" s="22">
        <f>M496-'EVM CPZ List'!$I497</f>
        <v>1024.4364780225053</v>
      </c>
      <c r="N497" s="7" t="e">
        <f>INDEX('2021 Certified EVM Plan'!G:G,MATCH(B497,'2021 Certified EVM Plan'!E:E,0))</f>
        <v>#N/A</v>
      </c>
      <c r="O497" s="7" t="e">
        <f>INDEX('2021 Certified EVM Plan'!M:M,MATCH(B497,'2021 Certified EVM Plan'!E:E,0))</f>
        <v>#N/A</v>
      </c>
      <c r="P497" s="7">
        <f t="shared" si="7"/>
        <v>1</v>
      </c>
      <c r="Q497" s="26" t="e">
        <f>IF(INDEX('2021 Certified EVM Plan'!H:H,MATCH(B497,'2021 Certified EVM Plan'!E:E,0))=1,M497,#N/A)</f>
        <v>#N/A</v>
      </c>
      <c r="R497" s="26" t="e">
        <f>IF(INDEX('2021 Certified EVM Plan'!J:J,MATCH(B497,'2021 Certified EVM Plan'!E:E,0))=1,M497,#N/A)</f>
        <v>#N/A</v>
      </c>
      <c r="S497" s="26" t="e">
        <f>IF(INDEX('2021 Certified EVM Plan'!K:K,MATCH(B497,'2021 Certified EVM Plan'!E:E,0))=1,M497,#N/A)</f>
        <v>#N/A</v>
      </c>
    </row>
    <row r="498" spans="1:19" x14ac:dyDescent="0.25">
      <c r="A498" s="22" t="s">
        <v>539</v>
      </c>
      <c r="B498" s="22">
        <v>4785</v>
      </c>
      <c r="C498" s="22">
        <v>88</v>
      </c>
      <c r="D498" s="23">
        <v>2.4550524404322999E-2</v>
      </c>
      <c r="E498" s="22">
        <v>103461102</v>
      </c>
      <c r="F498" s="22" t="s">
        <v>837</v>
      </c>
      <c r="G498" s="22" t="s">
        <v>857</v>
      </c>
      <c r="H498" s="22">
        <v>19597.598185534502</v>
      </c>
      <c r="I498" s="24">
        <f>'EVM CPZ List'!$D498*'EVM CPZ List'!$C498</f>
        <v>2.1604461475804237</v>
      </c>
      <c r="J498" s="25">
        <f>INDEX('Pivot of Risk Data'!A:A,MATCH('EVM CPZ List'!$B498,'Pivot of Risk Data'!B:B,0),1)</f>
        <v>487</v>
      </c>
      <c r="K498" s="22">
        <f>0.000621371*'EVM CPZ List'!$H498</f>
        <v>12.17737918214376</v>
      </c>
      <c r="L498" s="22">
        <f>L497+'EVM CPZ List'!$K498</f>
        <v>6645.3574837605984</v>
      </c>
      <c r="M498" s="22">
        <f>M497-'EVM CPZ List'!$I498</f>
        <v>1022.2760318749249</v>
      </c>
      <c r="N498" s="7" t="e">
        <f>INDEX('2021 Certified EVM Plan'!G:G,MATCH(B498,'2021 Certified EVM Plan'!E:E,0))</f>
        <v>#N/A</v>
      </c>
      <c r="O498" s="7" t="e">
        <f>INDEX('2021 Certified EVM Plan'!M:M,MATCH(B498,'2021 Certified EVM Plan'!E:E,0))</f>
        <v>#N/A</v>
      </c>
      <c r="P498" s="7">
        <f t="shared" si="7"/>
        <v>1</v>
      </c>
      <c r="Q498" s="26" t="e">
        <f>IF(INDEX('2021 Certified EVM Plan'!H:H,MATCH(B498,'2021 Certified EVM Plan'!E:E,0))=1,M498,#N/A)</f>
        <v>#N/A</v>
      </c>
      <c r="R498" s="26" t="e">
        <f>IF(INDEX('2021 Certified EVM Plan'!J:J,MATCH(B498,'2021 Certified EVM Plan'!E:E,0))=1,M498,#N/A)</f>
        <v>#N/A</v>
      </c>
      <c r="S498" s="26" t="e">
        <f>IF(INDEX('2021 Certified EVM Plan'!K:K,MATCH(B498,'2021 Certified EVM Plan'!E:E,0))=1,M498,#N/A)</f>
        <v>#N/A</v>
      </c>
    </row>
    <row r="499" spans="1:19" x14ac:dyDescent="0.25">
      <c r="A499" s="22" t="s">
        <v>964</v>
      </c>
      <c r="B499" s="22">
        <v>4620</v>
      </c>
      <c r="C499" s="22">
        <v>85</v>
      </c>
      <c r="D499" s="23">
        <v>2.4467281633849199E-2</v>
      </c>
      <c r="E499" s="22">
        <v>42271103</v>
      </c>
      <c r="F499" s="22" t="s">
        <v>984</v>
      </c>
      <c r="G499" s="22" t="s">
        <v>985</v>
      </c>
      <c r="H499" s="22">
        <v>15556.8100024429</v>
      </c>
      <c r="I499" s="24">
        <f>'EVM CPZ List'!$D499*'EVM CPZ List'!$C499</f>
        <v>2.079718938877182</v>
      </c>
      <c r="J499" s="25">
        <f>INDEX('Pivot of Risk Data'!A:A,MATCH('EVM CPZ List'!$B499,'Pivot of Risk Data'!B:B,0),1)</f>
        <v>488</v>
      </c>
      <c r="K499" s="22">
        <f>0.000621371*'EVM CPZ List'!$H499</f>
        <v>9.6665505880279472</v>
      </c>
      <c r="L499" s="22">
        <f>L498+'EVM CPZ List'!$K499</f>
        <v>6655.0240343486266</v>
      </c>
      <c r="M499" s="22">
        <f>M498-'EVM CPZ List'!$I499</f>
        <v>1020.1963129360478</v>
      </c>
      <c r="N499" s="7" t="e">
        <f>INDEX('2021 Certified EVM Plan'!G:G,MATCH(B499,'2021 Certified EVM Plan'!E:E,0))</f>
        <v>#N/A</v>
      </c>
      <c r="O499" s="7" t="e">
        <f>INDEX('2021 Certified EVM Plan'!M:M,MATCH(B499,'2021 Certified EVM Plan'!E:E,0))</f>
        <v>#N/A</v>
      </c>
      <c r="P499" s="7">
        <f t="shared" si="7"/>
        <v>1</v>
      </c>
      <c r="Q499" s="26" t="e">
        <f>IF(INDEX('2021 Certified EVM Plan'!H:H,MATCH(B499,'2021 Certified EVM Plan'!E:E,0))=1,M499,#N/A)</f>
        <v>#N/A</v>
      </c>
      <c r="R499" s="26" t="e">
        <f>IF(INDEX('2021 Certified EVM Plan'!J:J,MATCH(B499,'2021 Certified EVM Plan'!E:E,0))=1,M499,#N/A)</f>
        <v>#N/A</v>
      </c>
      <c r="S499" s="26" t="e">
        <f>IF(INDEX('2021 Certified EVM Plan'!K:K,MATCH(B499,'2021 Certified EVM Plan'!E:E,0))=1,M499,#N/A)</f>
        <v>#N/A</v>
      </c>
    </row>
    <row r="500" spans="1:19" x14ac:dyDescent="0.25">
      <c r="A500" s="22" t="s">
        <v>1672</v>
      </c>
      <c r="B500" s="22">
        <v>1266</v>
      </c>
      <c r="C500" s="22">
        <v>140</v>
      </c>
      <c r="D500" s="23">
        <v>2.4441023500771399E-2</v>
      </c>
      <c r="E500" s="22">
        <v>252811102</v>
      </c>
      <c r="F500" s="22" t="s">
        <v>1966</v>
      </c>
      <c r="G500" s="22" t="s">
        <v>1972</v>
      </c>
      <c r="H500" s="22">
        <v>36994.576186357997</v>
      </c>
      <c r="I500" s="24">
        <f>'EVM CPZ List'!$D500*'EVM CPZ List'!$C500</f>
        <v>3.421743290107996</v>
      </c>
      <c r="J500" s="25">
        <f>INDEX('Pivot of Risk Data'!A:A,MATCH('EVM CPZ List'!$B500,'Pivot of Risk Data'!B:B,0),1)</f>
        <v>489</v>
      </c>
      <c r="K500" s="22">
        <f>0.000621371*'EVM CPZ List'!$H500</f>
        <v>22.987356799493455</v>
      </c>
      <c r="L500" s="22">
        <f>L499+'EVM CPZ List'!$K500</f>
        <v>6678.0113911481203</v>
      </c>
      <c r="M500" s="22">
        <f>M499-'EVM CPZ List'!$I500</f>
        <v>1016.7745696459398</v>
      </c>
      <c r="N500" s="7" t="e">
        <f>INDEX('2021 Certified EVM Plan'!G:G,MATCH(B500,'2021 Certified EVM Plan'!E:E,0))</f>
        <v>#N/A</v>
      </c>
      <c r="O500" s="7" t="e">
        <f>INDEX('2021 Certified EVM Plan'!M:M,MATCH(B500,'2021 Certified EVM Plan'!E:E,0))</f>
        <v>#N/A</v>
      </c>
      <c r="P500" s="7">
        <f t="shared" si="7"/>
        <v>1</v>
      </c>
      <c r="Q500" s="26" t="e">
        <f>IF(INDEX('2021 Certified EVM Plan'!H:H,MATCH(B500,'2021 Certified EVM Plan'!E:E,0))=1,M500,#N/A)</f>
        <v>#N/A</v>
      </c>
      <c r="R500" s="26" t="e">
        <f>IF(INDEX('2021 Certified EVM Plan'!J:J,MATCH(B500,'2021 Certified EVM Plan'!E:E,0))=1,M500,#N/A)</f>
        <v>#N/A</v>
      </c>
      <c r="S500" s="26" t="e">
        <f>IF(INDEX('2021 Certified EVM Plan'!K:K,MATCH(B500,'2021 Certified EVM Plan'!E:E,0))=1,M500,#N/A)</f>
        <v>#N/A</v>
      </c>
    </row>
    <row r="501" spans="1:19" x14ac:dyDescent="0.25">
      <c r="A501" s="22" t="s">
        <v>1672</v>
      </c>
      <c r="B501" s="22">
        <v>4163</v>
      </c>
      <c r="C501" s="22">
        <v>42</v>
      </c>
      <c r="D501" s="23">
        <v>2.4375649041594401E-2</v>
      </c>
      <c r="E501" s="22">
        <v>252521103</v>
      </c>
      <c r="F501" s="22" t="s">
        <v>1848</v>
      </c>
      <c r="G501" s="22" t="s">
        <v>1986</v>
      </c>
      <c r="H501" s="22">
        <v>5166.9066419865103</v>
      </c>
      <c r="I501" s="24">
        <f>'EVM CPZ List'!$D501*'EVM CPZ List'!$C501</f>
        <v>1.0237772597469648</v>
      </c>
      <c r="J501" s="25">
        <f>INDEX('Pivot of Risk Data'!A:A,MATCH('EVM CPZ List'!$B501,'Pivot of Risk Data'!B:B,0),1)</f>
        <v>490</v>
      </c>
      <c r="K501" s="22">
        <f>0.000621371*'EVM CPZ List'!$H501</f>
        <v>3.2105659470378001</v>
      </c>
      <c r="L501" s="22">
        <f>L500+'EVM CPZ List'!$K501</f>
        <v>6681.2219570951584</v>
      </c>
      <c r="M501" s="22">
        <f>M500-'EVM CPZ List'!$I501</f>
        <v>1015.7507923861928</v>
      </c>
      <c r="N501" s="7" t="e">
        <f>INDEX('2021 Certified EVM Plan'!G:G,MATCH(B501,'2021 Certified EVM Plan'!E:E,0))</f>
        <v>#N/A</v>
      </c>
      <c r="O501" s="7" t="e">
        <f>INDEX('2021 Certified EVM Plan'!M:M,MATCH(B501,'2021 Certified EVM Plan'!E:E,0))</f>
        <v>#N/A</v>
      </c>
      <c r="P501" s="7">
        <f t="shared" si="7"/>
        <v>1</v>
      </c>
      <c r="Q501" s="26" t="e">
        <f>IF(INDEX('2021 Certified EVM Plan'!H:H,MATCH(B501,'2021 Certified EVM Plan'!E:E,0))=1,M501,#N/A)</f>
        <v>#N/A</v>
      </c>
      <c r="R501" s="26" t="e">
        <f>IF(INDEX('2021 Certified EVM Plan'!J:J,MATCH(B501,'2021 Certified EVM Plan'!E:E,0))=1,M501,#N/A)</f>
        <v>#N/A</v>
      </c>
      <c r="S501" s="26" t="e">
        <f>IF(INDEX('2021 Certified EVM Plan'!K:K,MATCH(B501,'2021 Certified EVM Plan'!E:E,0))=1,M501,#N/A)</f>
        <v>#N/A</v>
      </c>
    </row>
    <row r="502" spans="1:19" x14ac:dyDescent="0.25">
      <c r="A502" s="22" t="s">
        <v>964</v>
      </c>
      <c r="B502" s="22">
        <v>8986</v>
      </c>
      <c r="C502" s="22">
        <v>1</v>
      </c>
      <c r="D502" s="23">
        <v>2.4371277185064402E-2</v>
      </c>
      <c r="E502" s="22">
        <v>43040401</v>
      </c>
      <c r="F502" s="22" t="s">
        <v>1563</v>
      </c>
      <c r="G502" s="22" t="s">
        <v>1564</v>
      </c>
      <c r="H502" s="22">
        <v>68.226395101065293</v>
      </c>
      <c r="I502" s="24">
        <f>'EVM CPZ List'!$D502*'EVM CPZ List'!$C502</f>
        <v>2.4371277185064402E-2</v>
      </c>
      <c r="J502" s="25">
        <f>INDEX('Pivot of Risk Data'!A:A,MATCH('EVM CPZ List'!$B502,'Pivot of Risk Data'!B:B,0),1)</f>
        <v>491</v>
      </c>
      <c r="K502" s="22">
        <f>0.000621371*'EVM CPZ List'!$H502</f>
        <v>4.2393903350344042E-2</v>
      </c>
      <c r="L502" s="22">
        <f>L501+'EVM CPZ List'!$K502</f>
        <v>6681.2643509985091</v>
      </c>
      <c r="M502" s="22">
        <f>M501-'EVM CPZ List'!$I502</f>
        <v>1015.7264211090077</v>
      </c>
      <c r="N502" s="7" t="e">
        <f>INDEX('2021 Certified EVM Plan'!G:G,MATCH(B502,'2021 Certified EVM Plan'!E:E,0))</f>
        <v>#N/A</v>
      </c>
      <c r="O502" s="7" t="e">
        <f>INDEX('2021 Certified EVM Plan'!M:M,MATCH(B502,'2021 Certified EVM Plan'!E:E,0))</f>
        <v>#N/A</v>
      </c>
      <c r="P502" s="7">
        <f t="shared" si="7"/>
        <v>1</v>
      </c>
      <c r="Q502" s="26" t="e">
        <f>IF(INDEX('2021 Certified EVM Plan'!H:H,MATCH(B502,'2021 Certified EVM Plan'!E:E,0))=1,M502,#N/A)</f>
        <v>#N/A</v>
      </c>
      <c r="R502" s="26" t="e">
        <f>IF(INDEX('2021 Certified EVM Plan'!J:J,MATCH(B502,'2021 Certified EVM Plan'!E:E,0))=1,M502,#N/A)</f>
        <v>#N/A</v>
      </c>
      <c r="S502" s="26" t="e">
        <f>IF(INDEX('2021 Certified EVM Plan'!K:K,MATCH(B502,'2021 Certified EVM Plan'!E:E,0))=1,M502,#N/A)</f>
        <v>#N/A</v>
      </c>
    </row>
    <row r="503" spans="1:19" x14ac:dyDescent="0.25">
      <c r="A503" s="22" t="s">
        <v>2195</v>
      </c>
      <c r="B503" s="22">
        <v>7575</v>
      </c>
      <c r="C503" s="22">
        <v>12</v>
      </c>
      <c r="D503" s="23">
        <v>2.4278093153270001E-2</v>
      </c>
      <c r="E503" s="22">
        <v>182601106</v>
      </c>
      <c r="F503" s="22" t="s">
        <v>2434</v>
      </c>
      <c r="G503" s="22" t="s">
        <v>2435</v>
      </c>
      <c r="H503" s="22">
        <v>1811.9233511064599</v>
      </c>
      <c r="I503" s="24">
        <f>'EVM CPZ List'!$D503*'EVM CPZ List'!$C503</f>
        <v>0.29133711783923999</v>
      </c>
      <c r="J503" s="25">
        <f>INDEX('Pivot of Risk Data'!A:A,MATCH('EVM CPZ List'!$B503,'Pivot of Risk Data'!B:B,0),1)</f>
        <v>492</v>
      </c>
      <c r="K503" s="22">
        <f>0.000621371*'EVM CPZ List'!$H503</f>
        <v>1.1258766246003722</v>
      </c>
      <c r="L503" s="22">
        <f>L502+'EVM CPZ List'!$K503</f>
        <v>6682.3902276231092</v>
      </c>
      <c r="M503" s="22">
        <f>M502-'EVM CPZ List'!$I503</f>
        <v>1015.4350839911684</v>
      </c>
      <c r="N503" s="7" t="e">
        <f>INDEX('2021 Certified EVM Plan'!G:G,MATCH(B503,'2021 Certified EVM Plan'!E:E,0))</f>
        <v>#N/A</v>
      </c>
      <c r="O503" s="7" t="e">
        <f>INDEX('2021 Certified EVM Plan'!M:M,MATCH(B503,'2021 Certified EVM Plan'!E:E,0))</f>
        <v>#N/A</v>
      </c>
      <c r="P503" s="7">
        <f t="shared" si="7"/>
        <v>1</v>
      </c>
      <c r="Q503" s="26" t="e">
        <f>IF(INDEX('2021 Certified EVM Plan'!H:H,MATCH(B503,'2021 Certified EVM Plan'!E:E,0))=1,M503,#N/A)</f>
        <v>#N/A</v>
      </c>
      <c r="R503" s="26" t="e">
        <f>IF(INDEX('2021 Certified EVM Plan'!J:J,MATCH(B503,'2021 Certified EVM Plan'!E:E,0))=1,M503,#N/A)</f>
        <v>#N/A</v>
      </c>
      <c r="S503" s="26" t="e">
        <f>IF(INDEX('2021 Certified EVM Plan'!K:K,MATCH(B503,'2021 Certified EVM Plan'!E:E,0))=1,M503,#N/A)</f>
        <v>#N/A</v>
      </c>
    </row>
    <row r="504" spans="1:19" x14ac:dyDescent="0.25">
      <c r="A504" s="22" t="s">
        <v>8</v>
      </c>
      <c r="B504" s="22">
        <v>8031</v>
      </c>
      <c r="C504" s="22">
        <v>89</v>
      </c>
      <c r="D504" s="23">
        <v>2.4251821067830599E-2</v>
      </c>
      <c r="E504" s="22">
        <v>152201101</v>
      </c>
      <c r="F504" s="22" t="s">
        <v>108</v>
      </c>
      <c r="G504" s="22" t="s">
        <v>221</v>
      </c>
      <c r="H504" s="22">
        <v>9790.3862014296101</v>
      </c>
      <c r="I504" s="24">
        <f>'EVM CPZ List'!$D504*'EVM CPZ List'!$C504</f>
        <v>2.1584120750369231</v>
      </c>
      <c r="J504" s="25">
        <f>INDEX('Pivot of Risk Data'!A:A,MATCH('EVM CPZ List'!$B504,'Pivot of Risk Data'!B:B,0),1)</f>
        <v>493</v>
      </c>
      <c r="K504" s="22">
        <f>0.000621371*'EVM CPZ List'!$H504</f>
        <v>6.0834620643685184</v>
      </c>
      <c r="L504" s="22">
        <f>L503+'EVM CPZ List'!$K504</f>
        <v>6688.4736896874774</v>
      </c>
      <c r="M504" s="22">
        <f>M503-'EVM CPZ List'!$I504</f>
        <v>1013.2766719161315</v>
      </c>
      <c r="N504" s="7" t="e">
        <f>INDEX('2021 Certified EVM Plan'!G:G,MATCH(B504,'2021 Certified EVM Plan'!E:E,0))</f>
        <v>#N/A</v>
      </c>
      <c r="O504" s="7" t="e">
        <f>INDEX('2021 Certified EVM Plan'!M:M,MATCH(B504,'2021 Certified EVM Plan'!E:E,0))</f>
        <v>#N/A</v>
      </c>
      <c r="P504" s="7">
        <f t="shared" si="7"/>
        <v>1</v>
      </c>
      <c r="Q504" s="26" t="e">
        <f>IF(INDEX('2021 Certified EVM Plan'!H:H,MATCH(B504,'2021 Certified EVM Plan'!E:E,0))=1,M504,#N/A)</f>
        <v>#N/A</v>
      </c>
      <c r="R504" s="26" t="e">
        <f>IF(INDEX('2021 Certified EVM Plan'!J:J,MATCH(B504,'2021 Certified EVM Plan'!E:E,0))=1,M504,#N/A)</f>
        <v>#N/A</v>
      </c>
      <c r="S504" s="26" t="e">
        <f>IF(INDEX('2021 Certified EVM Plan'!K:K,MATCH(B504,'2021 Certified EVM Plan'!E:E,0))=1,M504,#N/A)</f>
        <v>#N/A</v>
      </c>
    </row>
    <row r="505" spans="1:19" x14ac:dyDescent="0.25">
      <c r="A505" s="22" t="s">
        <v>1672</v>
      </c>
      <c r="B505" s="22">
        <v>2652</v>
      </c>
      <c r="C505" s="22">
        <v>29</v>
      </c>
      <c r="D505" s="23">
        <v>2.4246456010364299E-2</v>
      </c>
      <c r="E505" s="22">
        <v>163541101</v>
      </c>
      <c r="F505" s="22" t="s">
        <v>454</v>
      </c>
      <c r="G505" s="22" t="s">
        <v>1806</v>
      </c>
      <c r="H505" s="22">
        <v>6425.1593447584301</v>
      </c>
      <c r="I505" s="24">
        <f>'EVM CPZ List'!$D505*'EVM CPZ List'!$C505</f>
        <v>0.70314722430056464</v>
      </c>
      <c r="J505" s="25">
        <f>INDEX('Pivot of Risk Data'!A:A,MATCH('EVM CPZ List'!$B505,'Pivot of Risk Data'!B:B,0),1)</f>
        <v>494</v>
      </c>
      <c r="K505" s="22">
        <f>0.000621371*'EVM CPZ List'!$H505</f>
        <v>3.9924076872118905</v>
      </c>
      <c r="L505" s="22">
        <f>L504+'EVM CPZ List'!$K505</f>
        <v>6692.4660973746895</v>
      </c>
      <c r="M505" s="22">
        <f>M504-'EVM CPZ List'!$I505</f>
        <v>1012.5735246918309</v>
      </c>
      <c r="N505" s="7" t="e">
        <f>INDEX('2021 Certified EVM Plan'!G:G,MATCH(B505,'2021 Certified EVM Plan'!E:E,0))</f>
        <v>#N/A</v>
      </c>
      <c r="O505" s="7" t="e">
        <f>INDEX('2021 Certified EVM Plan'!M:M,MATCH(B505,'2021 Certified EVM Plan'!E:E,0))</f>
        <v>#N/A</v>
      </c>
      <c r="P505" s="7">
        <f t="shared" si="7"/>
        <v>1</v>
      </c>
      <c r="Q505" s="26" t="e">
        <f>IF(INDEX('2021 Certified EVM Plan'!H:H,MATCH(B505,'2021 Certified EVM Plan'!E:E,0))=1,M505,#N/A)</f>
        <v>#N/A</v>
      </c>
      <c r="R505" s="26" t="e">
        <f>IF(INDEX('2021 Certified EVM Plan'!J:J,MATCH(B505,'2021 Certified EVM Plan'!E:E,0))=1,M505,#N/A)</f>
        <v>#N/A</v>
      </c>
      <c r="S505" s="26" t="e">
        <f>IF(INDEX('2021 Certified EVM Plan'!K:K,MATCH(B505,'2021 Certified EVM Plan'!E:E,0))=1,M505,#N/A)</f>
        <v>#N/A</v>
      </c>
    </row>
    <row r="506" spans="1:19" x14ac:dyDescent="0.25">
      <c r="A506" s="22" t="s">
        <v>8</v>
      </c>
      <c r="B506" s="22">
        <v>5290</v>
      </c>
      <c r="C506" s="22">
        <v>66</v>
      </c>
      <c r="D506" s="23">
        <v>2.4151744391668398E-2</v>
      </c>
      <c r="E506" s="22">
        <v>152561107</v>
      </c>
      <c r="F506" s="22" t="s">
        <v>257</v>
      </c>
      <c r="G506" s="22" t="s">
        <v>258</v>
      </c>
      <c r="H506" s="22">
        <v>7658.9337646519498</v>
      </c>
      <c r="I506" s="24">
        <f>'EVM CPZ List'!$D506*'EVM CPZ List'!$C506</f>
        <v>1.5940151298501144</v>
      </c>
      <c r="J506" s="25">
        <f>INDEX('Pivot of Risk Data'!A:A,MATCH('EVM CPZ List'!$B506,'Pivot of Risk Data'!B:B,0),1)</f>
        <v>495</v>
      </c>
      <c r="K506" s="22">
        <f>0.000621371*'EVM CPZ List'!$H506</f>
        <v>4.7590393322755471</v>
      </c>
      <c r="L506" s="22">
        <f>L505+'EVM CPZ List'!$K506</f>
        <v>6697.2251367069648</v>
      </c>
      <c r="M506" s="22">
        <f>M505-'EVM CPZ List'!$I506</f>
        <v>1010.9795095619808</v>
      </c>
      <c r="N506" s="7" t="e">
        <f>INDEX('2021 Certified EVM Plan'!G:G,MATCH(B506,'2021 Certified EVM Plan'!E:E,0))</f>
        <v>#N/A</v>
      </c>
      <c r="O506" s="7" t="e">
        <f>INDEX('2021 Certified EVM Plan'!M:M,MATCH(B506,'2021 Certified EVM Plan'!E:E,0))</f>
        <v>#N/A</v>
      </c>
      <c r="P506" s="7">
        <f t="shared" si="7"/>
        <v>1</v>
      </c>
      <c r="Q506" s="26" t="e">
        <f>IF(INDEX('2021 Certified EVM Plan'!H:H,MATCH(B506,'2021 Certified EVM Plan'!E:E,0))=1,M506,#N/A)</f>
        <v>#N/A</v>
      </c>
      <c r="R506" s="26" t="e">
        <f>IF(INDEX('2021 Certified EVM Plan'!J:J,MATCH(B506,'2021 Certified EVM Plan'!E:E,0))=1,M506,#N/A)</f>
        <v>#N/A</v>
      </c>
      <c r="S506" s="26" t="e">
        <f>IF(INDEX('2021 Certified EVM Plan'!K:K,MATCH(B506,'2021 Certified EVM Plan'!E:E,0))=1,M506,#N/A)</f>
        <v>#N/A</v>
      </c>
    </row>
    <row r="507" spans="1:19" x14ac:dyDescent="0.25">
      <c r="A507" s="22" t="s">
        <v>964</v>
      </c>
      <c r="B507" s="22">
        <v>4382</v>
      </c>
      <c r="C507" s="22">
        <v>135</v>
      </c>
      <c r="D507" s="23">
        <v>2.3526903344812802E-2</v>
      </c>
      <c r="E507" s="22">
        <v>192411101</v>
      </c>
      <c r="F507" s="22" t="s">
        <v>1211</v>
      </c>
      <c r="G507" s="22" t="s">
        <v>1481</v>
      </c>
      <c r="H507" s="22">
        <v>18494.2050286091</v>
      </c>
      <c r="I507" s="24">
        <f>'EVM CPZ List'!$D507*'EVM CPZ List'!$C507</f>
        <v>3.1761319515497282</v>
      </c>
      <c r="J507" s="25">
        <f>INDEX('Pivot of Risk Data'!A:A,MATCH('EVM CPZ List'!$B507,'Pivot of Risk Data'!B:B,0),1)</f>
        <v>496</v>
      </c>
      <c r="K507" s="22">
        <f>0.000621371*'EVM CPZ List'!$H507</f>
        <v>11.491762672831864</v>
      </c>
      <c r="L507" s="22">
        <f>L506+'EVM CPZ List'!$K507</f>
        <v>6708.7168993797968</v>
      </c>
      <c r="M507" s="22">
        <f>M506-'EVM CPZ List'!$I507</f>
        <v>1007.8033776104311</v>
      </c>
      <c r="N507" s="7" t="e">
        <f>INDEX('2021 Certified EVM Plan'!G:G,MATCH(B507,'2021 Certified EVM Plan'!E:E,0))</f>
        <v>#N/A</v>
      </c>
      <c r="O507" s="7" t="e">
        <f>INDEX('2021 Certified EVM Plan'!M:M,MATCH(B507,'2021 Certified EVM Plan'!E:E,0))</f>
        <v>#N/A</v>
      </c>
      <c r="P507" s="7">
        <f t="shared" si="7"/>
        <v>1</v>
      </c>
      <c r="Q507" s="26" t="e">
        <f>IF(INDEX('2021 Certified EVM Plan'!H:H,MATCH(B507,'2021 Certified EVM Plan'!E:E,0))=1,M507,#N/A)</f>
        <v>#N/A</v>
      </c>
      <c r="R507" s="26" t="e">
        <f>IF(INDEX('2021 Certified EVM Plan'!J:J,MATCH(B507,'2021 Certified EVM Plan'!E:E,0))=1,M507,#N/A)</f>
        <v>#N/A</v>
      </c>
      <c r="S507" s="26" t="e">
        <f>IF(INDEX('2021 Certified EVM Plan'!K:K,MATCH(B507,'2021 Certified EVM Plan'!E:E,0))=1,M507,#N/A)</f>
        <v>#N/A</v>
      </c>
    </row>
    <row r="508" spans="1:19" x14ac:dyDescent="0.25">
      <c r="A508" s="22" t="s">
        <v>2906</v>
      </c>
      <c r="B508" s="22">
        <v>3568</v>
      </c>
      <c r="C508" s="22">
        <v>570</v>
      </c>
      <c r="D508" s="23">
        <v>2.3503127278008001E-2</v>
      </c>
      <c r="E508" s="22">
        <v>43292103</v>
      </c>
      <c r="F508" s="22" t="s">
        <v>2948</v>
      </c>
      <c r="G508" s="22" t="s">
        <v>3133</v>
      </c>
      <c r="H508" s="22">
        <v>56171.914047038001</v>
      </c>
      <c r="I508" s="24">
        <f>'EVM CPZ List'!$D508*'EVM CPZ List'!$C508</f>
        <v>13.396782548464561</v>
      </c>
      <c r="J508" s="25">
        <f>INDEX('Pivot of Risk Data'!A:A,MATCH('EVM CPZ List'!$B508,'Pivot of Risk Data'!B:B,0),1)</f>
        <v>497</v>
      </c>
      <c r="K508" s="22">
        <f>0.000621371*'EVM CPZ List'!$H508</f>
        <v>34.90359840332205</v>
      </c>
      <c r="L508" s="22">
        <f>L507+'EVM CPZ List'!$K508</f>
        <v>6743.6204977831185</v>
      </c>
      <c r="M508" s="22">
        <f>M507-'EVM CPZ List'!$I508</f>
        <v>994.40659506196653</v>
      </c>
      <c r="N508" s="7">
        <f>INDEX('2021 Certified EVM Plan'!G:G,MATCH(B508,'2021 Certified EVM Plan'!E:E,0))</f>
        <v>34.09943181818182</v>
      </c>
      <c r="O508" s="7">
        <f>INDEX('2021 Certified EVM Plan'!M:M,MATCH(B508,'2021 Certified EVM Plan'!E:E,0))</f>
        <v>13.069757322884323</v>
      </c>
      <c r="P508" s="7">
        <f t="shared" si="7"/>
        <v>1</v>
      </c>
      <c r="Q508" s="26" t="e">
        <f>IF(INDEX('2021 Certified EVM Plan'!H:H,MATCH(B508,'2021 Certified EVM Plan'!E:E,0))=1,M508,#N/A)</f>
        <v>#N/A</v>
      </c>
      <c r="R508" s="26" t="e">
        <f>IF(INDEX('2021 Certified EVM Plan'!J:J,MATCH(B508,'2021 Certified EVM Plan'!E:E,0))=1,M508,#N/A)</f>
        <v>#N/A</v>
      </c>
      <c r="S508" s="26">
        <f>IF(INDEX('2021 Certified EVM Plan'!K:K,MATCH(B508,'2021 Certified EVM Plan'!E:E,0))=1,M508,#N/A)</f>
        <v>994.40659506196653</v>
      </c>
    </row>
    <row r="509" spans="1:19" x14ac:dyDescent="0.25">
      <c r="A509" s="22" t="s">
        <v>539</v>
      </c>
      <c r="B509" s="22">
        <v>1140</v>
      </c>
      <c r="C509" s="22">
        <v>308</v>
      </c>
      <c r="D509" s="23">
        <v>2.3478552912156898E-2</v>
      </c>
      <c r="E509" s="22">
        <v>102911107</v>
      </c>
      <c r="F509" s="22" t="s">
        <v>567</v>
      </c>
      <c r="G509" s="22" t="s">
        <v>730</v>
      </c>
      <c r="H509" s="22">
        <v>31530.754207768401</v>
      </c>
      <c r="I509" s="24">
        <f>'EVM CPZ List'!$D509*'EVM CPZ List'!$C509</f>
        <v>7.231394296944325</v>
      </c>
      <c r="J509" s="25">
        <f>INDEX('Pivot of Risk Data'!A:A,MATCH('EVM CPZ List'!$B509,'Pivot of Risk Data'!B:B,0),1)</f>
        <v>498</v>
      </c>
      <c r="K509" s="22">
        <f>0.000621371*'EVM CPZ List'!$H509</f>
        <v>19.592296272835259</v>
      </c>
      <c r="L509" s="22">
        <f>L508+'EVM CPZ List'!$K509</f>
        <v>6763.212794055954</v>
      </c>
      <c r="M509" s="22">
        <f>M508-'EVM CPZ List'!$I509</f>
        <v>987.17520076502217</v>
      </c>
      <c r="N509" s="7" t="e">
        <f>INDEX('2021 Certified EVM Plan'!G:G,MATCH(B509,'2021 Certified EVM Plan'!E:E,0))</f>
        <v>#N/A</v>
      </c>
      <c r="O509" s="7" t="e">
        <f>INDEX('2021 Certified EVM Plan'!M:M,MATCH(B509,'2021 Certified EVM Plan'!E:E,0))</f>
        <v>#N/A</v>
      </c>
      <c r="P509" s="7">
        <f t="shared" si="7"/>
        <v>1</v>
      </c>
      <c r="Q509" s="26" t="e">
        <f>IF(INDEX('2021 Certified EVM Plan'!H:H,MATCH(B509,'2021 Certified EVM Plan'!E:E,0))=1,M509,#N/A)</f>
        <v>#N/A</v>
      </c>
      <c r="R509" s="26" t="e">
        <f>IF(INDEX('2021 Certified EVM Plan'!J:J,MATCH(B509,'2021 Certified EVM Plan'!E:E,0))=1,M509,#N/A)</f>
        <v>#N/A</v>
      </c>
      <c r="S509" s="26" t="e">
        <f>IF(INDEX('2021 Certified EVM Plan'!K:K,MATCH(B509,'2021 Certified EVM Plan'!E:E,0))=1,M509,#N/A)</f>
        <v>#N/A</v>
      </c>
    </row>
    <row r="510" spans="1:19" x14ac:dyDescent="0.25">
      <c r="A510" s="22" t="s">
        <v>964</v>
      </c>
      <c r="B510" s="22">
        <v>1668</v>
      </c>
      <c r="C510" s="22">
        <v>100</v>
      </c>
      <c r="D510" s="23">
        <v>2.3387817179225001E-2</v>
      </c>
      <c r="E510" s="22">
        <v>192221102</v>
      </c>
      <c r="F510" s="22" t="s">
        <v>1081</v>
      </c>
      <c r="G510" s="22" t="s">
        <v>1095</v>
      </c>
      <c r="H510" s="22">
        <v>10929.7392455067</v>
      </c>
      <c r="I510" s="24">
        <f>'EVM CPZ List'!$D510*'EVM CPZ List'!$C510</f>
        <v>2.3387817179225001</v>
      </c>
      <c r="J510" s="25">
        <f>INDEX('Pivot of Risk Data'!A:A,MATCH('EVM CPZ List'!$B510,'Pivot of Risk Data'!B:B,0),1)</f>
        <v>499</v>
      </c>
      <c r="K510" s="22">
        <f>0.000621371*'EVM CPZ List'!$H510</f>
        <v>6.7914230047197437</v>
      </c>
      <c r="L510" s="22">
        <f>L509+'EVM CPZ List'!$K510</f>
        <v>6770.0042170606739</v>
      </c>
      <c r="M510" s="22">
        <f>M509-'EVM CPZ List'!$I510</f>
        <v>984.83641904709964</v>
      </c>
      <c r="N510" s="7" t="e">
        <f>INDEX('2021 Certified EVM Plan'!G:G,MATCH(B510,'2021 Certified EVM Plan'!E:E,0))</f>
        <v>#N/A</v>
      </c>
      <c r="O510" s="7" t="e">
        <f>INDEX('2021 Certified EVM Plan'!M:M,MATCH(B510,'2021 Certified EVM Plan'!E:E,0))</f>
        <v>#N/A</v>
      </c>
      <c r="P510" s="7">
        <f t="shared" si="7"/>
        <v>1</v>
      </c>
      <c r="Q510" s="26" t="e">
        <f>IF(INDEX('2021 Certified EVM Plan'!H:H,MATCH(B510,'2021 Certified EVM Plan'!E:E,0))=1,M510,#N/A)</f>
        <v>#N/A</v>
      </c>
      <c r="R510" s="26" t="e">
        <f>IF(INDEX('2021 Certified EVM Plan'!J:J,MATCH(B510,'2021 Certified EVM Plan'!E:E,0))=1,M510,#N/A)</f>
        <v>#N/A</v>
      </c>
      <c r="S510" s="26" t="e">
        <f>IF(INDEX('2021 Certified EVM Plan'!K:K,MATCH(B510,'2021 Certified EVM Plan'!E:E,0))=1,M510,#N/A)</f>
        <v>#N/A</v>
      </c>
    </row>
    <row r="511" spans="1:19" x14ac:dyDescent="0.25">
      <c r="A511" s="22" t="s">
        <v>8</v>
      </c>
      <c r="B511" s="22">
        <v>1827</v>
      </c>
      <c r="C511" s="22">
        <v>252</v>
      </c>
      <c r="D511" s="23">
        <v>2.31835447695483E-2</v>
      </c>
      <c r="E511" s="22">
        <v>153652105</v>
      </c>
      <c r="F511" s="22" t="s">
        <v>41</v>
      </c>
      <c r="G511" s="22" t="s">
        <v>128</v>
      </c>
      <c r="H511" s="22">
        <v>31350.2151331399</v>
      </c>
      <c r="I511" s="24">
        <f>'EVM CPZ List'!$D511*'EVM CPZ List'!$C511</f>
        <v>5.8422532819261717</v>
      </c>
      <c r="J511" s="25">
        <f>INDEX('Pivot of Risk Data'!A:A,MATCH('EVM CPZ List'!$B511,'Pivot of Risk Data'!B:B,0),1)</f>
        <v>500</v>
      </c>
      <c r="K511" s="22">
        <f>0.000621371*'EVM CPZ List'!$H511</f>
        <v>19.480114527494273</v>
      </c>
      <c r="L511" s="22">
        <f>L510+'EVM CPZ List'!$K511</f>
        <v>6789.4843315881681</v>
      </c>
      <c r="M511" s="22">
        <f>M510-'EVM CPZ List'!$I511</f>
        <v>978.99416576517342</v>
      </c>
      <c r="N511" s="7" t="e">
        <f>INDEX('2021 Certified EVM Plan'!G:G,MATCH(B511,'2021 Certified EVM Plan'!E:E,0))</f>
        <v>#N/A</v>
      </c>
      <c r="O511" s="7" t="e">
        <f>INDEX('2021 Certified EVM Plan'!M:M,MATCH(B511,'2021 Certified EVM Plan'!E:E,0))</f>
        <v>#N/A</v>
      </c>
      <c r="P511" s="7">
        <f t="shared" si="7"/>
        <v>1</v>
      </c>
      <c r="Q511" s="26" t="e">
        <f>IF(INDEX('2021 Certified EVM Plan'!H:H,MATCH(B511,'2021 Certified EVM Plan'!E:E,0))=1,M511,#N/A)</f>
        <v>#N/A</v>
      </c>
      <c r="R511" s="26" t="e">
        <f>IF(INDEX('2021 Certified EVM Plan'!J:J,MATCH(B511,'2021 Certified EVM Plan'!E:E,0))=1,M511,#N/A)</f>
        <v>#N/A</v>
      </c>
      <c r="S511" s="26" t="e">
        <f>IF(INDEX('2021 Certified EVM Plan'!K:K,MATCH(B511,'2021 Certified EVM Plan'!E:E,0))=1,M511,#N/A)</f>
        <v>#N/A</v>
      </c>
    </row>
    <row r="512" spans="1:19" x14ac:dyDescent="0.25">
      <c r="A512" s="22" t="s">
        <v>1672</v>
      </c>
      <c r="B512" s="22">
        <v>1905</v>
      </c>
      <c r="C512" s="22">
        <v>191</v>
      </c>
      <c r="D512" s="23">
        <v>2.3156387106029599E-2</v>
      </c>
      <c r="E512" s="22">
        <v>163231101</v>
      </c>
      <c r="F512" s="22" t="s">
        <v>1681</v>
      </c>
      <c r="G512" s="22" t="s">
        <v>1918</v>
      </c>
      <c r="H512" s="22">
        <v>28340.508263275598</v>
      </c>
      <c r="I512" s="24">
        <f>'EVM CPZ List'!$D512*'EVM CPZ List'!$C512</f>
        <v>4.4228699372516536</v>
      </c>
      <c r="J512" s="25">
        <f>INDEX('Pivot of Risk Data'!A:A,MATCH('EVM CPZ List'!$B512,'Pivot of Risk Data'!B:B,0),1)</f>
        <v>501</v>
      </c>
      <c r="K512" s="22">
        <f>0.000621371*'EVM CPZ List'!$H512</f>
        <v>17.609969960059821</v>
      </c>
      <c r="L512" s="22">
        <f>L511+'EVM CPZ List'!$K512</f>
        <v>6807.094301548228</v>
      </c>
      <c r="M512" s="22">
        <f>M511-'EVM CPZ List'!$I512</f>
        <v>974.57129582792174</v>
      </c>
      <c r="N512" s="7" t="e">
        <f>INDEX('2021 Certified EVM Plan'!G:G,MATCH(B512,'2021 Certified EVM Plan'!E:E,0))</f>
        <v>#N/A</v>
      </c>
      <c r="O512" s="7" t="e">
        <f>INDEX('2021 Certified EVM Plan'!M:M,MATCH(B512,'2021 Certified EVM Plan'!E:E,0))</f>
        <v>#N/A</v>
      </c>
      <c r="P512" s="7">
        <f t="shared" si="7"/>
        <v>1</v>
      </c>
      <c r="Q512" s="26" t="e">
        <f>IF(INDEX('2021 Certified EVM Plan'!H:H,MATCH(B512,'2021 Certified EVM Plan'!E:E,0))=1,M512,#N/A)</f>
        <v>#N/A</v>
      </c>
      <c r="R512" s="26" t="e">
        <f>IF(INDEX('2021 Certified EVM Plan'!J:J,MATCH(B512,'2021 Certified EVM Plan'!E:E,0))=1,M512,#N/A)</f>
        <v>#N/A</v>
      </c>
      <c r="S512" s="26" t="e">
        <f>IF(INDEX('2021 Certified EVM Plan'!K:K,MATCH(B512,'2021 Certified EVM Plan'!E:E,0))=1,M512,#N/A)</f>
        <v>#N/A</v>
      </c>
    </row>
    <row r="513" spans="1:19" x14ac:dyDescent="0.25">
      <c r="A513" s="22" t="s">
        <v>964</v>
      </c>
      <c r="B513" s="22">
        <v>3891</v>
      </c>
      <c r="C513" s="22">
        <v>17</v>
      </c>
      <c r="D513" s="23">
        <v>2.3096435141656199E-2</v>
      </c>
      <c r="E513" s="22">
        <v>43141102</v>
      </c>
      <c r="F513" s="22" t="s">
        <v>1113</v>
      </c>
      <c r="G513" s="22" t="s">
        <v>1550</v>
      </c>
      <c r="H513" s="22">
        <v>2592.1012533557</v>
      </c>
      <c r="I513" s="24">
        <f>'EVM CPZ List'!$D513*'EVM CPZ List'!$C513</f>
        <v>0.3926393974081554</v>
      </c>
      <c r="J513" s="25">
        <f>INDEX('Pivot of Risk Data'!A:A,MATCH('EVM CPZ List'!$B513,'Pivot of Risk Data'!B:B,0),1)</f>
        <v>502</v>
      </c>
      <c r="K513" s="22">
        <f>0.000621371*'EVM CPZ List'!$H513</f>
        <v>1.6106565478988848</v>
      </c>
      <c r="L513" s="22">
        <f>L512+'EVM CPZ List'!$K513</f>
        <v>6808.7049580961266</v>
      </c>
      <c r="M513" s="22">
        <f>M512-'EVM CPZ List'!$I513</f>
        <v>974.17865643051357</v>
      </c>
      <c r="N513" s="7" t="e">
        <f>INDEX('2021 Certified EVM Plan'!G:G,MATCH(B513,'2021 Certified EVM Plan'!E:E,0))</f>
        <v>#N/A</v>
      </c>
      <c r="O513" s="7" t="e">
        <f>INDEX('2021 Certified EVM Plan'!M:M,MATCH(B513,'2021 Certified EVM Plan'!E:E,0))</f>
        <v>#N/A</v>
      </c>
      <c r="P513" s="7">
        <f t="shared" si="7"/>
        <v>1</v>
      </c>
      <c r="Q513" s="26" t="e">
        <f>IF(INDEX('2021 Certified EVM Plan'!H:H,MATCH(B513,'2021 Certified EVM Plan'!E:E,0))=1,M513,#N/A)</f>
        <v>#N/A</v>
      </c>
      <c r="R513" s="26" t="e">
        <f>IF(INDEX('2021 Certified EVM Plan'!J:J,MATCH(B513,'2021 Certified EVM Plan'!E:E,0))=1,M513,#N/A)</f>
        <v>#N/A</v>
      </c>
      <c r="S513" s="26" t="e">
        <f>IF(INDEX('2021 Certified EVM Plan'!K:K,MATCH(B513,'2021 Certified EVM Plan'!E:E,0))=1,M513,#N/A)</f>
        <v>#N/A</v>
      </c>
    </row>
    <row r="514" spans="1:19" x14ac:dyDescent="0.25">
      <c r="A514" s="22" t="s">
        <v>2906</v>
      </c>
      <c r="B514" s="22">
        <v>4601</v>
      </c>
      <c r="C514" s="22">
        <v>25</v>
      </c>
      <c r="D514" s="23">
        <v>2.2884576972089898E-2</v>
      </c>
      <c r="E514" s="22">
        <v>14592105</v>
      </c>
      <c r="F514" s="22" t="s">
        <v>3239</v>
      </c>
      <c r="G514" s="22" t="s">
        <v>3240</v>
      </c>
      <c r="H514" s="22">
        <v>12899.4497164037</v>
      </c>
      <c r="I514" s="24">
        <f>'EVM CPZ List'!$D514*'EVM CPZ List'!$C514</f>
        <v>0.57211442430224746</v>
      </c>
      <c r="J514" s="25">
        <f>INDEX('Pivot of Risk Data'!A:A,MATCH('EVM CPZ List'!$B514,'Pivot of Risk Data'!B:B,0),1)</f>
        <v>503</v>
      </c>
      <c r="K514" s="22">
        <f>0.000621371*'EVM CPZ List'!$H514</f>
        <v>8.0153439697314841</v>
      </c>
      <c r="L514" s="22">
        <f>L513+'EVM CPZ List'!$K514</f>
        <v>6816.720302065858</v>
      </c>
      <c r="M514" s="22">
        <f>M513-'EVM CPZ List'!$I514</f>
        <v>973.60654200621127</v>
      </c>
      <c r="N514" s="7" t="e">
        <f>INDEX('2021 Certified EVM Plan'!G:G,MATCH(B514,'2021 Certified EVM Plan'!E:E,0))</f>
        <v>#N/A</v>
      </c>
      <c r="O514" s="7" t="e">
        <f>INDEX('2021 Certified EVM Plan'!M:M,MATCH(B514,'2021 Certified EVM Plan'!E:E,0))</f>
        <v>#N/A</v>
      </c>
      <c r="P514" s="7">
        <f t="shared" ref="P514:P577" si="8">COUNTIF(B:B,B514)</f>
        <v>1</v>
      </c>
      <c r="Q514" s="26" t="e">
        <f>IF(INDEX('2021 Certified EVM Plan'!H:H,MATCH(B514,'2021 Certified EVM Plan'!E:E,0))=1,M514,#N/A)</f>
        <v>#N/A</v>
      </c>
      <c r="R514" s="26" t="e">
        <f>IF(INDEX('2021 Certified EVM Plan'!J:J,MATCH(B514,'2021 Certified EVM Plan'!E:E,0))=1,M514,#N/A)</f>
        <v>#N/A</v>
      </c>
      <c r="S514" s="26" t="e">
        <f>IF(INDEX('2021 Certified EVM Plan'!K:K,MATCH(B514,'2021 Certified EVM Plan'!E:E,0))=1,M514,#N/A)</f>
        <v>#N/A</v>
      </c>
    </row>
    <row r="515" spans="1:19" x14ac:dyDescent="0.25">
      <c r="A515" s="22" t="s">
        <v>8</v>
      </c>
      <c r="B515" s="22">
        <v>7989</v>
      </c>
      <c r="C515" s="22">
        <v>52</v>
      </c>
      <c r="D515" s="23">
        <v>2.4110549643549601E-2</v>
      </c>
      <c r="E515" s="22">
        <v>63681102</v>
      </c>
      <c r="F515" s="22" t="s">
        <v>157</v>
      </c>
      <c r="G515" s="22" t="s">
        <v>452</v>
      </c>
      <c r="H515" s="22">
        <v>8899.6248740192095</v>
      </c>
      <c r="I515" s="24">
        <f>'EVM CPZ List'!$D515*'EVM CPZ List'!$C515</f>
        <v>1.2537485814645792</v>
      </c>
      <c r="J515" s="25">
        <f>INDEX('Pivot of Risk Data'!A:A,MATCH('EVM CPZ List'!$B515,'Pivot of Risk Data'!B:B,0),1)</f>
        <v>504</v>
      </c>
      <c r="K515" s="22">
        <f>0.000621371*'EVM CPZ List'!$H515</f>
        <v>5.52996880759419</v>
      </c>
      <c r="L515" s="22">
        <f>L514+'EVM CPZ List'!$K515</f>
        <v>6822.2502708734519</v>
      </c>
      <c r="M515" s="22">
        <f>M514-'EVM CPZ List'!$I515</f>
        <v>972.35279342474666</v>
      </c>
      <c r="N515" s="7" t="e">
        <f>INDEX('2021 Certified EVM Plan'!G:G,MATCH(B515,'2021 Certified EVM Plan'!E:E,0))</f>
        <v>#N/A</v>
      </c>
      <c r="O515" s="7" t="e">
        <f>INDEX('2021 Certified EVM Plan'!M:M,MATCH(B515,'2021 Certified EVM Plan'!E:E,0))</f>
        <v>#N/A</v>
      </c>
      <c r="P515" s="7">
        <f t="shared" si="8"/>
        <v>2</v>
      </c>
      <c r="Q515" s="26" t="e">
        <f>IF(INDEX('2021 Certified EVM Plan'!H:H,MATCH(B515,'2021 Certified EVM Plan'!E:E,0))=1,M515,#N/A)</f>
        <v>#N/A</v>
      </c>
      <c r="R515" s="26" t="e">
        <f>IF(INDEX('2021 Certified EVM Plan'!J:J,MATCH(B515,'2021 Certified EVM Plan'!E:E,0))=1,M515,#N/A)</f>
        <v>#N/A</v>
      </c>
      <c r="S515" s="26" t="e">
        <f>IF(INDEX('2021 Certified EVM Plan'!K:K,MATCH(B515,'2021 Certified EVM Plan'!E:E,0))=1,M515,#N/A)</f>
        <v>#N/A</v>
      </c>
    </row>
    <row r="516" spans="1:19" x14ac:dyDescent="0.25">
      <c r="A516" s="22" t="s">
        <v>2906</v>
      </c>
      <c r="B516" s="22">
        <v>7989</v>
      </c>
      <c r="C516" s="22">
        <v>5</v>
      </c>
      <c r="D516" s="23">
        <v>9.1459170204629299E-3</v>
      </c>
      <c r="E516" s="22">
        <v>63681102</v>
      </c>
      <c r="F516" s="22" t="s">
        <v>157</v>
      </c>
      <c r="G516" s="22" t="s">
        <v>452</v>
      </c>
      <c r="H516" s="22">
        <v>8899.6248740192095</v>
      </c>
      <c r="I516" s="24">
        <f>'EVM CPZ List'!$D516*'EVM CPZ List'!$C516</f>
        <v>4.5729585102314646E-2</v>
      </c>
      <c r="J516" s="25">
        <f>INDEX('Pivot of Risk Data'!A:A,MATCH('EVM CPZ List'!$B516,'Pivot of Risk Data'!B:B,0),1)</f>
        <v>504</v>
      </c>
      <c r="K516" s="22">
        <f>0.000621371*'EVM CPZ List'!$H516</f>
        <v>5.52996880759419</v>
      </c>
      <c r="L516" s="22">
        <f>L515+'EVM CPZ List'!$K516</f>
        <v>6827.7802396810457</v>
      </c>
      <c r="M516" s="22">
        <f>M515-'EVM CPZ List'!$I516</f>
        <v>972.30706383964434</v>
      </c>
      <c r="N516" s="7" t="e">
        <f>INDEX('2021 Certified EVM Plan'!G:G,MATCH(B516,'2021 Certified EVM Plan'!E:E,0))</f>
        <v>#N/A</v>
      </c>
      <c r="O516" s="7" t="e">
        <f>INDEX('2021 Certified EVM Plan'!M:M,MATCH(B516,'2021 Certified EVM Plan'!E:E,0))</f>
        <v>#N/A</v>
      </c>
      <c r="P516" s="7">
        <f t="shared" si="8"/>
        <v>2</v>
      </c>
      <c r="Q516" s="26" t="e">
        <f>IF(INDEX('2021 Certified EVM Plan'!H:H,MATCH(B516,'2021 Certified EVM Plan'!E:E,0))=1,M516,#N/A)</f>
        <v>#N/A</v>
      </c>
      <c r="R516" s="26" t="e">
        <f>IF(INDEX('2021 Certified EVM Plan'!J:J,MATCH(B516,'2021 Certified EVM Plan'!E:E,0))=1,M516,#N/A)</f>
        <v>#N/A</v>
      </c>
      <c r="S516" s="26" t="e">
        <f>IF(INDEX('2021 Certified EVM Plan'!K:K,MATCH(B516,'2021 Certified EVM Plan'!E:E,0))=1,M516,#N/A)</f>
        <v>#N/A</v>
      </c>
    </row>
    <row r="517" spans="1:19" x14ac:dyDescent="0.25">
      <c r="A517" s="22" t="s">
        <v>8</v>
      </c>
      <c r="B517" s="22">
        <v>1677</v>
      </c>
      <c r="C517" s="22">
        <v>38</v>
      </c>
      <c r="D517" s="23">
        <v>2.2788744110276399E-2</v>
      </c>
      <c r="E517" s="22">
        <v>152691103</v>
      </c>
      <c r="F517" s="22" t="s">
        <v>123</v>
      </c>
      <c r="G517" s="22" t="s">
        <v>347</v>
      </c>
      <c r="H517" s="22">
        <v>3306.1165893206098</v>
      </c>
      <c r="I517" s="24">
        <f>'EVM CPZ List'!$D517*'EVM CPZ List'!$C517</f>
        <v>0.8659722761905031</v>
      </c>
      <c r="J517" s="25">
        <f>INDEX('Pivot of Risk Data'!A:A,MATCH('EVM CPZ List'!$B517,'Pivot of Risk Data'!B:B,0),1)</f>
        <v>505</v>
      </c>
      <c r="K517" s="22">
        <f>0.000621371*'EVM CPZ List'!$H517</f>
        <v>2.0543249712227367</v>
      </c>
      <c r="L517" s="22">
        <f>L516+'EVM CPZ List'!$K517</f>
        <v>6829.8345646522685</v>
      </c>
      <c r="M517" s="22">
        <f>M516-'EVM CPZ List'!$I517</f>
        <v>971.44109156345382</v>
      </c>
      <c r="N517" s="7" t="e">
        <f>INDEX('2021 Certified EVM Plan'!G:G,MATCH(B517,'2021 Certified EVM Plan'!E:E,0))</f>
        <v>#N/A</v>
      </c>
      <c r="O517" s="7" t="e">
        <f>INDEX('2021 Certified EVM Plan'!M:M,MATCH(B517,'2021 Certified EVM Plan'!E:E,0))</f>
        <v>#N/A</v>
      </c>
      <c r="P517" s="7">
        <f t="shared" si="8"/>
        <v>1</v>
      </c>
      <c r="Q517" s="26" t="e">
        <f>IF(INDEX('2021 Certified EVM Plan'!H:H,MATCH(B517,'2021 Certified EVM Plan'!E:E,0))=1,M517,#N/A)</f>
        <v>#N/A</v>
      </c>
      <c r="R517" s="26" t="e">
        <f>IF(INDEX('2021 Certified EVM Plan'!J:J,MATCH(B517,'2021 Certified EVM Plan'!E:E,0))=1,M517,#N/A)</f>
        <v>#N/A</v>
      </c>
      <c r="S517" s="26" t="e">
        <f>IF(INDEX('2021 Certified EVM Plan'!K:K,MATCH(B517,'2021 Certified EVM Plan'!E:E,0))=1,M517,#N/A)</f>
        <v>#N/A</v>
      </c>
    </row>
    <row r="518" spans="1:19" x14ac:dyDescent="0.25">
      <c r="A518" s="22" t="s">
        <v>1672</v>
      </c>
      <c r="B518" s="22">
        <v>1785</v>
      </c>
      <c r="C518" s="22">
        <v>656</v>
      </c>
      <c r="D518" s="23">
        <v>2.2752431968126E-2</v>
      </c>
      <c r="E518" s="22">
        <v>254432104</v>
      </c>
      <c r="F518" s="22" t="s">
        <v>1721</v>
      </c>
      <c r="G518" s="22" t="s">
        <v>1791</v>
      </c>
      <c r="H518" s="22">
        <v>79684.580765535298</v>
      </c>
      <c r="I518" s="24">
        <f>'EVM CPZ List'!$D518*'EVM CPZ List'!$C518</f>
        <v>14.925595371090656</v>
      </c>
      <c r="J518" s="25">
        <f>INDEX('Pivot of Risk Data'!A:A,MATCH('EVM CPZ List'!$B518,'Pivot of Risk Data'!B:B,0),1)</f>
        <v>506</v>
      </c>
      <c r="K518" s="22">
        <f>0.000621371*'EVM CPZ List'!$H518</f>
        <v>49.513687634861434</v>
      </c>
      <c r="L518" s="22">
        <f>L517+'EVM CPZ List'!$K518</f>
        <v>6879.34825228713</v>
      </c>
      <c r="M518" s="22">
        <f>M517-'EVM CPZ List'!$I518</f>
        <v>956.51549619236312</v>
      </c>
      <c r="N518" s="7" t="e">
        <f>INDEX('2021 Certified EVM Plan'!G:G,MATCH(B518,'2021 Certified EVM Plan'!E:E,0))</f>
        <v>#N/A</v>
      </c>
      <c r="O518" s="7" t="e">
        <f>INDEX('2021 Certified EVM Plan'!M:M,MATCH(B518,'2021 Certified EVM Plan'!E:E,0))</f>
        <v>#N/A</v>
      </c>
      <c r="P518" s="7">
        <f t="shared" si="8"/>
        <v>1</v>
      </c>
      <c r="Q518" s="26" t="e">
        <f>IF(INDEX('2021 Certified EVM Plan'!H:H,MATCH(B518,'2021 Certified EVM Plan'!E:E,0))=1,M518,#N/A)</f>
        <v>#N/A</v>
      </c>
      <c r="R518" s="26" t="e">
        <f>IF(INDEX('2021 Certified EVM Plan'!J:J,MATCH(B518,'2021 Certified EVM Plan'!E:E,0))=1,M518,#N/A)</f>
        <v>#N/A</v>
      </c>
      <c r="S518" s="26" t="e">
        <f>IF(INDEX('2021 Certified EVM Plan'!K:K,MATCH(B518,'2021 Certified EVM Plan'!E:E,0))=1,M518,#N/A)</f>
        <v>#N/A</v>
      </c>
    </row>
    <row r="519" spans="1:19" x14ac:dyDescent="0.25">
      <c r="A519" s="22" t="s">
        <v>964</v>
      </c>
      <c r="B519" s="22">
        <v>5286</v>
      </c>
      <c r="C519" s="22">
        <v>27</v>
      </c>
      <c r="D519" s="23">
        <v>2.2746420554688899E-2</v>
      </c>
      <c r="E519" s="22">
        <v>42271105</v>
      </c>
      <c r="F519" s="22" t="s">
        <v>986</v>
      </c>
      <c r="G519" s="22" t="s">
        <v>1164</v>
      </c>
      <c r="H519" s="22">
        <v>11162.844974244499</v>
      </c>
      <c r="I519" s="24">
        <f>'EVM CPZ List'!$D519*'EVM CPZ List'!$C519</f>
        <v>0.61415335497660029</v>
      </c>
      <c r="J519" s="25">
        <f>INDEX('Pivot of Risk Data'!A:A,MATCH('EVM CPZ List'!$B519,'Pivot of Risk Data'!B:B,0),1)</f>
        <v>507</v>
      </c>
      <c r="K519" s="22">
        <f>0.000621371*'EVM CPZ List'!$H519</f>
        <v>6.9362681444912786</v>
      </c>
      <c r="L519" s="22">
        <f>L518+'EVM CPZ List'!$K519</f>
        <v>6886.2845204316209</v>
      </c>
      <c r="M519" s="22">
        <f>M518-'EVM CPZ List'!$I519</f>
        <v>955.90134283738655</v>
      </c>
      <c r="N519" s="7" t="e">
        <f>INDEX('2021 Certified EVM Plan'!G:G,MATCH(B519,'2021 Certified EVM Plan'!E:E,0))</f>
        <v>#N/A</v>
      </c>
      <c r="O519" s="7" t="e">
        <f>INDEX('2021 Certified EVM Plan'!M:M,MATCH(B519,'2021 Certified EVM Plan'!E:E,0))</f>
        <v>#N/A</v>
      </c>
      <c r="P519" s="7">
        <f t="shared" si="8"/>
        <v>1</v>
      </c>
      <c r="Q519" s="26" t="e">
        <f>IF(INDEX('2021 Certified EVM Plan'!H:H,MATCH(B519,'2021 Certified EVM Plan'!E:E,0))=1,M519,#N/A)</f>
        <v>#N/A</v>
      </c>
      <c r="R519" s="26" t="e">
        <f>IF(INDEX('2021 Certified EVM Plan'!J:J,MATCH(B519,'2021 Certified EVM Plan'!E:E,0))=1,M519,#N/A)</f>
        <v>#N/A</v>
      </c>
      <c r="S519" s="26" t="e">
        <f>IF(INDEX('2021 Certified EVM Plan'!K:K,MATCH(B519,'2021 Certified EVM Plan'!E:E,0))=1,M519,#N/A)</f>
        <v>#N/A</v>
      </c>
    </row>
    <row r="520" spans="1:19" x14ac:dyDescent="0.25">
      <c r="A520" s="22" t="s">
        <v>964</v>
      </c>
      <c r="B520" s="22">
        <v>7221</v>
      </c>
      <c r="C520" s="22">
        <v>71</v>
      </c>
      <c r="D520" s="23">
        <v>2.2740420159269199E-2</v>
      </c>
      <c r="E520" s="22">
        <v>43311102</v>
      </c>
      <c r="F520" s="22" t="s">
        <v>969</v>
      </c>
      <c r="G520" s="22" t="s">
        <v>1446</v>
      </c>
      <c r="H520" s="22">
        <v>9863.4506803722707</v>
      </c>
      <c r="I520" s="24">
        <f>'EVM CPZ List'!$D520*'EVM CPZ List'!$C520</f>
        <v>1.6145698313081132</v>
      </c>
      <c r="J520" s="25">
        <f>INDEX('Pivot of Risk Data'!A:A,MATCH('EVM CPZ List'!$B520,'Pivot of Risk Data'!B:B,0),1)</f>
        <v>508</v>
      </c>
      <c r="K520" s="22">
        <f>0.000621371*'EVM CPZ List'!$H520</f>
        <v>6.1288622127135985</v>
      </c>
      <c r="L520" s="22">
        <f>L519+'EVM CPZ List'!$K520</f>
        <v>6892.4133826443349</v>
      </c>
      <c r="M520" s="22">
        <f>M519-'EVM CPZ List'!$I520</f>
        <v>954.28677300607842</v>
      </c>
      <c r="N520" s="7" t="e">
        <f>INDEX('2021 Certified EVM Plan'!G:G,MATCH(B520,'2021 Certified EVM Plan'!E:E,0))</f>
        <v>#N/A</v>
      </c>
      <c r="O520" s="7" t="e">
        <f>INDEX('2021 Certified EVM Plan'!M:M,MATCH(B520,'2021 Certified EVM Plan'!E:E,0))</f>
        <v>#N/A</v>
      </c>
      <c r="P520" s="7">
        <f t="shared" si="8"/>
        <v>1</v>
      </c>
      <c r="Q520" s="26" t="e">
        <f>IF(INDEX('2021 Certified EVM Plan'!H:H,MATCH(B520,'2021 Certified EVM Plan'!E:E,0))=1,M520,#N/A)</f>
        <v>#N/A</v>
      </c>
      <c r="R520" s="26" t="e">
        <f>IF(INDEX('2021 Certified EVM Plan'!J:J,MATCH(B520,'2021 Certified EVM Plan'!E:E,0))=1,M520,#N/A)</f>
        <v>#N/A</v>
      </c>
      <c r="S520" s="26" t="e">
        <f>IF(INDEX('2021 Certified EVM Plan'!K:K,MATCH(B520,'2021 Certified EVM Plan'!E:E,0))=1,M520,#N/A)</f>
        <v>#N/A</v>
      </c>
    </row>
    <row r="521" spans="1:19" x14ac:dyDescent="0.25">
      <c r="A521" s="22" t="s">
        <v>964</v>
      </c>
      <c r="B521" s="22">
        <v>7640</v>
      </c>
      <c r="C521" s="22">
        <v>296</v>
      </c>
      <c r="D521" s="23">
        <v>2.2706207623444E-2</v>
      </c>
      <c r="E521" s="22">
        <v>42681102</v>
      </c>
      <c r="F521" s="22" t="s">
        <v>1066</v>
      </c>
      <c r="G521" s="22" t="s">
        <v>1203</v>
      </c>
      <c r="H521" s="22">
        <v>34430.028421688701</v>
      </c>
      <c r="I521" s="24">
        <f>'EVM CPZ List'!$D521*'EVM CPZ List'!$C521</f>
        <v>6.721037456539424</v>
      </c>
      <c r="J521" s="25">
        <f>INDEX('Pivot of Risk Data'!A:A,MATCH('EVM CPZ List'!$B521,'Pivot of Risk Data'!B:B,0),1)</f>
        <v>509</v>
      </c>
      <c r="K521" s="22">
        <f>0.000621371*'EVM CPZ List'!$H521</f>
        <v>21.393821190413131</v>
      </c>
      <c r="L521" s="22">
        <f>L520+'EVM CPZ List'!$K521</f>
        <v>6913.8072038347482</v>
      </c>
      <c r="M521" s="22">
        <f>M520-'EVM CPZ List'!$I521</f>
        <v>947.565735549539</v>
      </c>
      <c r="N521" s="7">
        <f>INDEX('2021 Certified EVM Plan'!G:G,MATCH(B521,'2021 Certified EVM Plan'!E:E,0))</f>
        <v>20.905871212121212</v>
      </c>
      <c r="O521" s="7">
        <f>INDEX('2021 Certified EVM Plan'!M:M,MATCH(B521,'2021 Certified EVM Plan'!E:E,0))</f>
        <v>6.6373957947750917</v>
      </c>
      <c r="P521" s="7">
        <f t="shared" si="8"/>
        <v>1</v>
      </c>
      <c r="Q521" s="26" t="e">
        <f>IF(INDEX('2021 Certified EVM Plan'!H:H,MATCH(B521,'2021 Certified EVM Plan'!E:E,0))=1,M521,#N/A)</f>
        <v>#N/A</v>
      </c>
      <c r="R521" s="26" t="e">
        <f>IF(INDEX('2021 Certified EVM Plan'!J:J,MATCH(B521,'2021 Certified EVM Plan'!E:E,0))=1,M521,#N/A)</f>
        <v>#N/A</v>
      </c>
      <c r="S521" s="26">
        <f>IF(INDEX('2021 Certified EVM Plan'!K:K,MATCH(B521,'2021 Certified EVM Plan'!E:E,0))=1,M521,#N/A)</f>
        <v>947.565735549539</v>
      </c>
    </row>
    <row r="522" spans="1:19" x14ac:dyDescent="0.25">
      <c r="A522" s="22" t="s">
        <v>8</v>
      </c>
      <c r="B522" s="22">
        <v>5059</v>
      </c>
      <c r="C522" s="22">
        <v>219</v>
      </c>
      <c r="D522" s="23">
        <v>2.2590488797857099E-2</v>
      </c>
      <c r="E522" s="22">
        <v>152261106</v>
      </c>
      <c r="F522" s="22" t="s">
        <v>39</v>
      </c>
      <c r="G522" s="22" t="s">
        <v>40</v>
      </c>
      <c r="H522" s="22">
        <v>24259.906460580802</v>
      </c>
      <c r="I522" s="24">
        <f>'EVM CPZ List'!$D522*'EVM CPZ List'!$C522</f>
        <v>4.9473170467307046</v>
      </c>
      <c r="J522" s="25">
        <f>INDEX('Pivot of Risk Data'!A:A,MATCH('EVM CPZ List'!$B522,'Pivot of Risk Data'!B:B,0),1)</f>
        <v>510</v>
      </c>
      <c r="K522" s="22">
        <f>0.000621371*'EVM CPZ List'!$H522</f>
        <v>15.074402337317554</v>
      </c>
      <c r="L522" s="22">
        <f>L521+'EVM CPZ List'!$K522</f>
        <v>6928.8816061720654</v>
      </c>
      <c r="M522" s="22">
        <f>M521-'EVM CPZ List'!$I522</f>
        <v>942.61841850280825</v>
      </c>
      <c r="N522" s="7" t="e">
        <f>INDEX('2021 Certified EVM Plan'!G:G,MATCH(B522,'2021 Certified EVM Plan'!E:E,0))</f>
        <v>#N/A</v>
      </c>
      <c r="O522" s="7" t="e">
        <f>INDEX('2021 Certified EVM Plan'!M:M,MATCH(B522,'2021 Certified EVM Plan'!E:E,0))</f>
        <v>#N/A</v>
      </c>
      <c r="P522" s="7">
        <f t="shared" si="8"/>
        <v>1</v>
      </c>
      <c r="Q522" s="26" t="e">
        <f>IF(INDEX('2021 Certified EVM Plan'!H:H,MATCH(B522,'2021 Certified EVM Plan'!E:E,0))=1,M522,#N/A)</f>
        <v>#N/A</v>
      </c>
      <c r="R522" s="26" t="e">
        <f>IF(INDEX('2021 Certified EVM Plan'!J:J,MATCH(B522,'2021 Certified EVM Plan'!E:E,0))=1,M522,#N/A)</f>
        <v>#N/A</v>
      </c>
      <c r="S522" s="26" t="e">
        <f>IF(INDEX('2021 Certified EVM Plan'!K:K,MATCH(B522,'2021 Certified EVM Plan'!E:E,0))=1,M522,#N/A)</f>
        <v>#N/A</v>
      </c>
    </row>
    <row r="523" spans="1:19" x14ac:dyDescent="0.25">
      <c r="A523" s="22" t="s">
        <v>8</v>
      </c>
      <c r="B523" s="22">
        <v>3735</v>
      </c>
      <c r="C523" s="22">
        <v>195</v>
      </c>
      <c r="D523" s="23">
        <v>2.2452844726439498E-2</v>
      </c>
      <c r="E523" s="22">
        <v>152691109</v>
      </c>
      <c r="F523" s="22" t="s">
        <v>335</v>
      </c>
      <c r="G523" s="22" t="s">
        <v>404</v>
      </c>
      <c r="H523" s="22">
        <v>23079.060225429101</v>
      </c>
      <c r="I523" s="24">
        <f>'EVM CPZ List'!$D523*'EVM CPZ List'!$C523</f>
        <v>4.3783047216557023</v>
      </c>
      <c r="J523" s="25">
        <f>INDEX('Pivot of Risk Data'!A:A,MATCH('EVM CPZ List'!$B523,'Pivot of Risk Data'!B:B,0),1)</f>
        <v>511</v>
      </c>
      <c r="K523" s="22">
        <f>0.000621371*'EVM CPZ List'!$H523</f>
        <v>14.340658731335106</v>
      </c>
      <c r="L523" s="22">
        <f>L522+'EVM CPZ List'!$K523</f>
        <v>6943.2222649034002</v>
      </c>
      <c r="M523" s="22">
        <f>M522-'EVM CPZ List'!$I523</f>
        <v>938.24011378115256</v>
      </c>
      <c r="N523" s="7" t="e">
        <f>INDEX('2021 Certified EVM Plan'!G:G,MATCH(B523,'2021 Certified EVM Plan'!E:E,0))</f>
        <v>#N/A</v>
      </c>
      <c r="O523" s="7" t="e">
        <f>INDEX('2021 Certified EVM Plan'!M:M,MATCH(B523,'2021 Certified EVM Plan'!E:E,0))</f>
        <v>#N/A</v>
      </c>
      <c r="P523" s="7">
        <f t="shared" si="8"/>
        <v>1</v>
      </c>
      <c r="Q523" s="26" t="e">
        <f>IF(INDEX('2021 Certified EVM Plan'!H:H,MATCH(B523,'2021 Certified EVM Plan'!E:E,0))=1,M523,#N/A)</f>
        <v>#N/A</v>
      </c>
      <c r="R523" s="26" t="e">
        <f>IF(INDEX('2021 Certified EVM Plan'!J:J,MATCH(B523,'2021 Certified EVM Plan'!E:E,0))=1,M523,#N/A)</f>
        <v>#N/A</v>
      </c>
      <c r="S523" s="26" t="e">
        <f>IF(INDEX('2021 Certified EVM Plan'!K:K,MATCH(B523,'2021 Certified EVM Plan'!E:E,0))=1,M523,#N/A)</f>
        <v>#N/A</v>
      </c>
    </row>
    <row r="524" spans="1:19" x14ac:dyDescent="0.25">
      <c r="A524" s="22" t="s">
        <v>964</v>
      </c>
      <c r="B524" s="22">
        <v>6815</v>
      </c>
      <c r="C524" s="22">
        <v>3</v>
      </c>
      <c r="D524" s="23">
        <v>2.2388260133931099E-2</v>
      </c>
      <c r="E524" s="22">
        <v>43181102</v>
      </c>
      <c r="F524" s="22" t="s">
        <v>1553</v>
      </c>
      <c r="G524" s="22" t="s">
        <v>1554</v>
      </c>
      <c r="H524" s="22">
        <v>223.04223942732301</v>
      </c>
      <c r="I524" s="24">
        <f>'EVM CPZ List'!$D524*'EVM CPZ List'!$C524</f>
        <v>6.71647804017933E-2</v>
      </c>
      <c r="J524" s="25">
        <f>INDEX('Pivot of Risk Data'!A:A,MATCH('EVM CPZ List'!$B524,'Pivot of Risk Data'!B:B,0),1)</f>
        <v>512</v>
      </c>
      <c r="K524" s="22">
        <f>0.000621371*'EVM CPZ List'!$H524</f>
        <v>0.13859197935519513</v>
      </c>
      <c r="L524" s="22">
        <f>L523+'EVM CPZ List'!$K524</f>
        <v>6943.3608568827558</v>
      </c>
      <c r="M524" s="22">
        <f>M523-'EVM CPZ List'!$I524</f>
        <v>938.1729490007508</v>
      </c>
      <c r="N524" s="7" t="e">
        <f>INDEX('2021 Certified EVM Plan'!G:G,MATCH(B524,'2021 Certified EVM Plan'!E:E,0))</f>
        <v>#N/A</v>
      </c>
      <c r="O524" s="7" t="e">
        <f>INDEX('2021 Certified EVM Plan'!M:M,MATCH(B524,'2021 Certified EVM Plan'!E:E,0))</f>
        <v>#N/A</v>
      </c>
      <c r="P524" s="7">
        <f t="shared" si="8"/>
        <v>1</v>
      </c>
      <c r="Q524" s="26" t="e">
        <f>IF(INDEX('2021 Certified EVM Plan'!H:H,MATCH(B524,'2021 Certified EVM Plan'!E:E,0))=1,M524,#N/A)</f>
        <v>#N/A</v>
      </c>
      <c r="R524" s="26" t="e">
        <f>IF(INDEX('2021 Certified EVM Plan'!J:J,MATCH(B524,'2021 Certified EVM Plan'!E:E,0))=1,M524,#N/A)</f>
        <v>#N/A</v>
      </c>
      <c r="S524" s="26" t="e">
        <f>IF(INDEX('2021 Certified EVM Plan'!K:K,MATCH(B524,'2021 Certified EVM Plan'!E:E,0))=1,M524,#N/A)</f>
        <v>#N/A</v>
      </c>
    </row>
    <row r="525" spans="1:19" x14ac:dyDescent="0.25">
      <c r="A525" s="22" t="s">
        <v>964</v>
      </c>
      <c r="B525" s="22">
        <v>1017</v>
      </c>
      <c r="C525" s="22">
        <v>100</v>
      </c>
      <c r="D525" s="23">
        <v>2.23784143880928E-2</v>
      </c>
      <c r="E525" s="22">
        <v>43141102</v>
      </c>
      <c r="F525" s="22" t="s">
        <v>1113</v>
      </c>
      <c r="G525" s="22" t="s">
        <v>1275</v>
      </c>
      <c r="H525" s="22">
        <v>15846.239189526001</v>
      </c>
      <c r="I525" s="24">
        <f>'EVM CPZ List'!$D525*'EVM CPZ List'!$C525</f>
        <v>2.23784143880928</v>
      </c>
      <c r="J525" s="25">
        <f>INDEX('Pivot of Risk Data'!A:A,MATCH('EVM CPZ List'!$B525,'Pivot of Risk Data'!B:B,0),1)</f>
        <v>513</v>
      </c>
      <c r="K525" s="22">
        <f>0.000621371*'EVM CPZ List'!$H525</f>
        <v>9.8463934914349611</v>
      </c>
      <c r="L525" s="22">
        <f>L524+'EVM CPZ List'!$K525</f>
        <v>6953.2072503741911</v>
      </c>
      <c r="M525" s="22">
        <f>M524-'EVM CPZ List'!$I525</f>
        <v>935.93510756194155</v>
      </c>
      <c r="N525" s="7" t="e">
        <f>INDEX('2021 Certified EVM Plan'!G:G,MATCH(B525,'2021 Certified EVM Plan'!E:E,0))</f>
        <v>#N/A</v>
      </c>
      <c r="O525" s="7" t="e">
        <f>INDEX('2021 Certified EVM Plan'!M:M,MATCH(B525,'2021 Certified EVM Plan'!E:E,0))</f>
        <v>#N/A</v>
      </c>
      <c r="P525" s="7">
        <f t="shared" si="8"/>
        <v>1</v>
      </c>
      <c r="Q525" s="26" t="e">
        <f>IF(INDEX('2021 Certified EVM Plan'!H:H,MATCH(B525,'2021 Certified EVM Plan'!E:E,0))=1,M525,#N/A)</f>
        <v>#N/A</v>
      </c>
      <c r="R525" s="26" t="e">
        <f>IF(INDEX('2021 Certified EVM Plan'!J:J,MATCH(B525,'2021 Certified EVM Plan'!E:E,0))=1,M525,#N/A)</f>
        <v>#N/A</v>
      </c>
      <c r="S525" s="26" t="e">
        <f>IF(INDEX('2021 Certified EVM Plan'!K:K,MATCH(B525,'2021 Certified EVM Plan'!E:E,0))=1,M525,#N/A)</f>
        <v>#N/A</v>
      </c>
    </row>
    <row r="526" spans="1:19" x14ac:dyDescent="0.25">
      <c r="A526" s="22" t="s">
        <v>2906</v>
      </c>
      <c r="B526" s="22">
        <v>6904</v>
      </c>
      <c r="C526" s="22">
        <v>61</v>
      </c>
      <c r="D526" s="23">
        <v>2.2339998716867999E-2</v>
      </c>
      <c r="E526" s="22">
        <v>43432104</v>
      </c>
      <c r="F526" s="22" t="s">
        <v>2909</v>
      </c>
      <c r="G526" s="22" t="s">
        <v>3042</v>
      </c>
      <c r="H526" s="22">
        <v>5638.2492364033496</v>
      </c>
      <c r="I526" s="24">
        <f>'EVM CPZ List'!$D526*'EVM CPZ List'!$C526</f>
        <v>1.362739921728948</v>
      </c>
      <c r="J526" s="25">
        <f>INDEX('Pivot of Risk Data'!A:A,MATCH('EVM CPZ List'!$B526,'Pivot of Risk Data'!B:B,0),1)</f>
        <v>514</v>
      </c>
      <c r="K526" s="22">
        <f>0.000621371*'EVM CPZ List'!$H526</f>
        <v>3.5034445662731857</v>
      </c>
      <c r="L526" s="22">
        <f>L525+'EVM CPZ List'!$K526</f>
        <v>6956.7106949404642</v>
      </c>
      <c r="M526" s="22">
        <f>M525-'EVM CPZ List'!$I526</f>
        <v>934.57236764021263</v>
      </c>
      <c r="N526" s="7" t="e">
        <f>INDEX('2021 Certified EVM Plan'!G:G,MATCH(B526,'2021 Certified EVM Plan'!E:E,0))</f>
        <v>#N/A</v>
      </c>
      <c r="O526" s="7" t="e">
        <f>INDEX('2021 Certified EVM Plan'!M:M,MATCH(B526,'2021 Certified EVM Plan'!E:E,0))</f>
        <v>#N/A</v>
      </c>
      <c r="P526" s="7">
        <f t="shared" si="8"/>
        <v>1</v>
      </c>
      <c r="Q526" s="26" t="e">
        <f>IF(INDEX('2021 Certified EVM Plan'!H:H,MATCH(B526,'2021 Certified EVM Plan'!E:E,0))=1,M526,#N/A)</f>
        <v>#N/A</v>
      </c>
      <c r="R526" s="26" t="e">
        <f>IF(INDEX('2021 Certified EVM Plan'!J:J,MATCH(B526,'2021 Certified EVM Plan'!E:E,0))=1,M526,#N/A)</f>
        <v>#N/A</v>
      </c>
      <c r="S526" s="26" t="e">
        <f>IF(INDEX('2021 Certified EVM Plan'!K:K,MATCH(B526,'2021 Certified EVM Plan'!E:E,0))=1,M526,#N/A)</f>
        <v>#N/A</v>
      </c>
    </row>
    <row r="527" spans="1:19" x14ac:dyDescent="0.25">
      <c r="A527" s="22" t="s">
        <v>2906</v>
      </c>
      <c r="B527" s="22">
        <v>3092</v>
      </c>
      <c r="C527" s="22">
        <v>167</v>
      </c>
      <c r="D527" s="23">
        <v>2.2256876343491199E-2</v>
      </c>
      <c r="E527" s="22">
        <v>42711102</v>
      </c>
      <c r="F527" s="22" t="s">
        <v>2988</v>
      </c>
      <c r="G527" s="22" t="s">
        <v>2989</v>
      </c>
      <c r="H527" s="22">
        <v>19084.771675245302</v>
      </c>
      <c r="I527" s="24">
        <f>'EVM CPZ List'!$D527*'EVM CPZ List'!$C527</f>
        <v>3.7168983493630301</v>
      </c>
      <c r="J527" s="25">
        <f>INDEX('Pivot of Risk Data'!A:A,MATCH('EVM CPZ List'!$B527,'Pivot of Risk Data'!B:B,0),1)</f>
        <v>515</v>
      </c>
      <c r="K527" s="22">
        <f>0.000621371*'EVM CPZ List'!$H527</f>
        <v>11.858723660618848</v>
      </c>
      <c r="L527" s="22">
        <f>L526+'EVM CPZ List'!$K527</f>
        <v>6968.5694186010833</v>
      </c>
      <c r="M527" s="22">
        <f>M526-'EVM CPZ List'!$I527</f>
        <v>930.85546929084956</v>
      </c>
      <c r="N527" s="7" t="e">
        <f>INDEX('2021 Certified EVM Plan'!G:G,MATCH(B527,'2021 Certified EVM Plan'!E:E,0))</f>
        <v>#N/A</v>
      </c>
      <c r="O527" s="7" t="e">
        <f>INDEX('2021 Certified EVM Plan'!M:M,MATCH(B527,'2021 Certified EVM Plan'!E:E,0))</f>
        <v>#N/A</v>
      </c>
      <c r="P527" s="7">
        <f t="shared" si="8"/>
        <v>1</v>
      </c>
      <c r="Q527" s="26" t="e">
        <f>IF(INDEX('2021 Certified EVM Plan'!H:H,MATCH(B527,'2021 Certified EVM Plan'!E:E,0))=1,M527,#N/A)</f>
        <v>#N/A</v>
      </c>
      <c r="R527" s="26" t="e">
        <f>IF(INDEX('2021 Certified EVM Plan'!J:J,MATCH(B527,'2021 Certified EVM Plan'!E:E,0))=1,M527,#N/A)</f>
        <v>#N/A</v>
      </c>
      <c r="S527" s="26" t="e">
        <f>IF(INDEX('2021 Certified EVM Plan'!K:K,MATCH(B527,'2021 Certified EVM Plan'!E:E,0))=1,M527,#N/A)</f>
        <v>#N/A</v>
      </c>
    </row>
    <row r="528" spans="1:19" x14ac:dyDescent="0.25">
      <c r="A528" s="22" t="s">
        <v>1672</v>
      </c>
      <c r="B528" s="22">
        <v>1410</v>
      </c>
      <c r="C528" s="22">
        <v>815</v>
      </c>
      <c r="D528" s="23">
        <v>2.2178546268395001E-2</v>
      </c>
      <c r="E528" s="22">
        <v>254452101</v>
      </c>
      <c r="F528" s="22" t="s">
        <v>1895</v>
      </c>
      <c r="G528" s="22" t="s">
        <v>1907</v>
      </c>
      <c r="H528" s="22">
        <v>101390.280533053</v>
      </c>
      <c r="I528" s="24">
        <f>'EVM CPZ List'!$D528*'EVM CPZ List'!$C528</f>
        <v>18.075515208741926</v>
      </c>
      <c r="J528" s="25">
        <f>INDEX('Pivot of Risk Data'!A:A,MATCH('EVM CPZ List'!$B528,'Pivot of Risk Data'!B:B,0),1)</f>
        <v>516</v>
      </c>
      <c r="K528" s="22">
        <f>0.000621371*'EVM CPZ List'!$H528</f>
        <v>63.000980005103671</v>
      </c>
      <c r="L528" s="22">
        <f>L527+'EVM CPZ List'!$K528</f>
        <v>7031.5703986061872</v>
      </c>
      <c r="M528" s="22">
        <f>M527-'EVM CPZ List'!$I528</f>
        <v>912.77995408210768</v>
      </c>
      <c r="N528" s="7" t="e">
        <f>INDEX('2021 Certified EVM Plan'!G:G,MATCH(B528,'2021 Certified EVM Plan'!E:E,0))</f>
        <v>#N/A</v>
      </c>
      <c r="O528" s="7" t="e">
        <f>INDEX('2021 Certified EVM Plan'!M:M,MATCH(B528,'2021 Certified EVM Plan'!E:E,0))</f>
        <v>#N/A</v>
      </c>
      <c r="P528" s="7">
        <f t="shared" si="8"/>
        <v>1</v>
      </c>
      <c r="Q528" s="26" t="e">
        <f>IF(INDEX('2021 Certified EVM Plan'!H:H,MATCH(B528,'2021 Certified EVM Plan'!E:E,0))=1,M528,#N/A)</f>
        <v>#N/A</v>
      </c>
      <c r="R528" s="26" t="e">
        <f>IF(INDEX('2021 Certified EVM Plan'!J:J,MATCH(B528,'2021 Certified EVM Plan'!E:E,0))=1,M528,#N/A)</f>
        <v>#N/A</v>
      </c>
      <c r="S528" s="26" t="e">
        <f>IF(INDEX('2021 Certified EVM Plan'!K:K,MATCH(B528,'2021 Certified EVM Plan'!E:E,0))=1,M528,#N/A)</f>
        <v>#N/A</v>
      </c>
    </row>
    <row r="529" spans="1:19" x14ac:dyDescent="0.25">
      <c r="A529" s="22" t="s">
        <v>2906</v>
      </c>
      <c r="B529" s="22">
        <v>9107</v>
      </c>
      <c r="C529" s="22">
        <v>14</v>
      </c>
      <c r="D529" s="23">
        <v>2.21694238037786E-2</v>
      </c>
      <c r="E529" s="22">
        <v>42711101</v>
      </c>
      <c r="F529" s="22" t="s">
        <v>2944</v>
      </c>
      <c r="G529" s="22" t="s">
        <v>3076</v>
      </c>
      <c r="H529" s="22">
        <v>4848.4057793223301</v>
      </c>
      <c r="I529" s="24">
        <f>'EVM CPZ List'!$D529*'EVM CPZ List'!$C529</f>
        <v>0.31037193325290041</v>
      </c>
      <c r="J529" s="25">
        <f>INDEX('Pivot of Risk Data'!A:A,MATCH('EVM CPZ List'!$B529,'Pivot of Risk Data'!B:B,0),1)</f>
        <v>517</v>
      </c>
      <c r="K529" s="22">
        <f>0.000621371*'EVM CPZ List'!$H529</f>
        <v>3.0126587475032958</v>
      </c>
      <c r="L529" s="22">
        <f>L528+'EVM CPZ List'!$K529</f>
        <v>7034.5830573536905</v>
      </c>
      <c r="M529" s="22">
        <f>M528-'EVM CPZ List'!$I529</f>
        <v>912.46958214885478</v>
      </c>
      <c r="N529" s="7" t="e">
        <f>INDEX('2021 Certified EVM Plan'!G:G,MATCH(B529,'2021 Certified EVM Plan'!E:E,0))</f>
        <v>#N/A</v>
      </c>
      <c r="O529" s="7" t="e">
        <f>INDEX('2021 Certified EVM Plan'!M:M,MATCH(B529,'2021 Certified EVM Plan'!E:E,0))</f>
        <v>#N/A</v>
      </c>
      <c r="P529" s="7">
        <f t="shared" si="8"/>
        <v>1</v>
      </c>
      <c r="Q529" s="26" t="e">
        <f>IF(INDEX('2021 Certified EVM Plan'!H:H,MATCH(B529,'2021 Certified EVM Plan'!E:E,0))=1,M529,#N/A)</f>
        <v>#N/A</v>
      </c>
      <c r="R529" s="26" t="e">
        <f>IF(INDEX('2021 Certified EVM Plan'!J:J,MATCH(B529,'2021 Certified EVM Plan'!E:E,0))=1,M529,#N/A)</f>
        <v>#N/A</v>
      </c>
      <c r="S529" s="26" t="e">
        <f>IF(INDEX('2021 Certified EVM Plan'!K:K,MATCH(B529,'2021 Certified EVM Plan'!E:E,0))=1,M529,#N/A)</f>
        <v>#N/A</v>
      </c>
    </row>
    <row r="530" spans="1:19" x14ac:dyDescent="0.25">
      <c r="A530" s="22" t="s">
        <v>2906</v>
      </c>
      <c r="B530" s="22">
        <v>500</v>
      </c>
      <c r="C530" s="22">
        <v>98</v>
      </c>
      <c r="D530" s="23">
        <v>2.21139661538617E-2</v>
      </c>
      <c r="E530" s="22">
        <v>42711101</v>
      </c>
      <c r="F530" s="22" t="s">
        <v>2944</v>
      </c>
      <c r="G530" s="22" t="s">
        <v>2968</v>
      </c>
      <c r="H530" s="22">
        <v>11371.113539488</v>
      </c>
      <c r="I530" s="24">
        <f>'EVM CPZ List'!$D530*'EVM CPZ List'!$C530</f>
        <v>2.1671686830784465</v>
      </c>
      <c r="J530" s="25">
        <f>INDEX('Pivot of Risk Data'!A:A,MATCH('EVM CPZ List'!$B530,'Pivot of Risk Data'!B:B,0),1)</f>
        <v>518</v>
      </c>
      <c r="K530" s="22">
        <f>0.000621371*'EVM CPZ List'!$H530</f>
        <v>7.0656801911451987</v>
      </c>
      <c r="L530" s="22">
        <f>L529+'EVM CPZ List'!$K530</f>
        <v>7041.648737544836</v>
      </c>
      <c r="M530" s="22">
        <f>M529-'EVM CPZ List'!$I530</f>
        <v>910.30241346577634</v>
      </c>
      <c r="N530" s="7" t="e">
        <f>INDEX('2021 Certified EVM Plan'!G:G,MATCH(B530,'2021 Certified EVM Plan'!E:E,0))</f>
        <v>#N/A</v>
      </c>
      <c r="O530" s="7" t="e">
        <f>INDEX('2021 Certified EVM Plan'!M:M,MATCH(B530,'2021 Certified EVM Plan'!E:E,0))</f>
        <v>#N/A</v>
      </c>
      <c r="P530" s="7">
        <f t="shared" si="8"/>
        <v>1</v>
      </c>
      <c r="Q530" s="26" t="e">
        <f>IF(INDEX('2021 Certified EVM Plan'!H:H,MATCH(B530,'2021 Certified EVM Plan'!E:E,0))=1,M530,#N/A)</f>
        <v>#N/A</v>
      </c>
      <c r="R530" s="26" t="e">
        <f>IF(INDEX('2021 Certified EVM Plan'!J:J,MATCH(B530,'2021 Certified EVM Plan'!E:E,0))=1,M530,#N/A)</f>
        <v>#N/A</v>
      </c>
      <c r="S530" s="26" t="e">
        <f>IF(INDEX('2021 Certified EVM Plan'!K:K,MATCH(B530,'2021 Certified EVM Plan'!E:E,0))=1,M530,#N/A)</f>
        <v>#N/A</v>
      </c>
    </row>
    <row r="531" spans="1:19" x14ac:dyDescent="0.25">
      <c r="A531" s="22" t="s">
        <v>539</v>
      </c>
      <c r="B531" s="22">
        <v>6812</v>
      </c>
      <c r="C531" s="22">
        <v>34</v>
      </c>
      <c r="D531" s="23">
        <v>2.1951421608460201E-2</v>
      </c>
      <c r="E531" s="22">
        <v>103611101</v>
      </c>
      <c r="F531" s="22" t="s">
        <v>799</v>
      </c>
      <c r="G531" s="22" t="s">
        <v>881</v>
      </c>
      <c r="H531" s="22">
        <v>12434.010337477001</v>
      </c>
      <c r="I531" s="24">
        <f>'EVM CPZ List'!$D531*'EVM CPZ List'!$C531</f>
        <v>0.74634833468764683</v>
      </c>
      <c r="J531" s="25">
        <f>INDEX('Pivot of Risk Data'!A:A,MATCH('EVM CPZ List'!$B531,'Pivot of Risk Data'!B:B,0),1)</f>
        <v>519</v>
      </c>
      <c r="K531" s="22">
        <f>0.000621371*'EVM CPZ List'!$H531</f>
        <v>7.7261334374084214</v>
      </c>
      <c r="L531" s="22">
        <f>L530+'EVM CPZ List'!$K531</f>
        <v>7049.3748709822448</v>
      </c>
      <c r="M531" s="22">
        <f>M530-'EVM CPZ List'!$I531</f>
        <v>909.55606513108864</v>
      </c>
      <c r="N531" s="7" t="e">
        <f>INDEX('2021 Certified EVM Plan'!G:G,MATCH(B531,'2021 Certified EVM Plan'!E:E,0))</f>
        <v>#N/A</v>
      </c>
      <c r="O531" s="7" t="e">
        <f>INDEX('2021 Certified EVM Plan'!M:M,MATCH(B531,'2021 Certified EVM Plan'!E:E,0))</f>
        <v>#N/A</v>
      </c>
      <c r="P531" s="7">
        <f t="shared" si="8"/>
        <v>1</v>
      </c>
      <c r="Q531" s="26" t="e">
        <f>IF(INDEX('2021 Certified EVM Plan'!H:H,MATCH(B531,'2021 Certified EVM Plan'!E:E,0))=1,M531,#N/A)</f>
        <v>#N/A</v>
      </c>
      <c r="R531" s="26" t="e">
        <f>IF(INDEX('2021 Certified EVM Plan'!J:J,MATCH(B531,'2021 Certified EVM Plan'!E:E,0))=1,M531,#N/A)</f>
        <v>#N/A</v>
      </c>
      <c r="S531" s="26" t="e">
        <f>IF(INDEX('2021 Certified EVM Plan'!K:K,MATCH(B531,'2021 Certified EVM Plan'!E:E,0))=1,M531,#N/A)</f>
        <v>#N/A</v>
      </c>
    </row>
    <row r="532" spans="1:19" x14ac:dyDescent="0.25">
      <c r="A532" s="22" t="s">
        <v>964</v>
      </c>
      <c r="B532" s="22">
        <v>1268</v>
      </c>
      <c r="C532" s="22">
        <v>196</v>
      </c>
      <c r="D532" s="23">
        <v>2.18885435976361E-2</v>
      </c>
      <c r="E532" s="22">
        <v>43141101</v>
      </c>
      <c r="F532" s="22" t="s">
        <v>965</v>
      </c>
      <c r="G532" s="22" t="s">
        <v>1049</v>
      </c>
      <c r="H532" s="22">
        <v>29953.688985366902</v>
      </c>
      <c r="I532" s="24">
        <f>'EVM CPZ List'!$D532*'EVM CPZ List'!$C532</f>
        <v>4.2901545451366756</v>
      </c>
      <c r="J532" s="25">
        <f>INDEX('Pivot of Risk Data'!A:A,MATCH('EVM CPZ List'!$B532,'Pivot of Risk Data'!B:B,0),1)</f>
        <v>520</v>
      </c>
      <c r="K532" s="22">
        <f>0.000621371*'EVM CPZ List'!$H532</f>
        <v>18.612353678526418</v>
      </c>
      <c r="L532" s="22">
        <f>L531+'EVM CPZ List'!$K532</f>
        <v>7067.9872246607711</v>
      </c>
      <c r="M532" s="22">
        <f>M531-'EVM CPZ List'!$I532</f>
        <v>905.26591058595193</v>
      </c>
      <c r="N532" s="7" t="e">
        <f>INDEX('2021 Certified EVM Plan'!G:G,MATCH(B532,'2021 Certified EVM Plan'!E:E,0))</f>
        <v>#N/A</v>
      </c>
      <c r="O532" s="7" t="e">
        <f>INDEX('2021 Certified EVM Plan'!M:M,MATCH(B532,'2021 Certified EVM Plan'!E:E,0))</f>
        <v>#N/A</v>
      </c>
      <c r="P532" s="7">
        <f t="shared" si="8"/>
        <v>1</v>
      </c>
      <c r="Q532" s="26" t="e">
        <f>IF(INDEX('2021 Certified EVM Plan'!H:H,MATCH(B532,'2021 Certified EVM Plan'!E:E,0))=1,M532,#N/A)</f>
        <v>#N/A</v>
      </c>
      <c r="R532" s="26" t="e">
        <f>IF(INDEX('2021 Certified EVM Plan'!J:J,MATCH(B532,'2021 Certified EVM Plan'!E:E,0))=1,M532,#N/A)</f>
        <v>#N/A</v>
      </c>
      <c r="S532" s="26" t="e">
        <f>IF(INDEX('2021 Certified EVM Plan'!K:K,MATCH(B532,'2021 Certified EVM Plan'!E:E,0))=1,M532,#N/A)</f>
        <v>#N/A</v>
      </c>
    </row>
    <row r="533" spans="1:19" x14ac:dyDescent="0.25">
      <c r="A533" s="22" t="s">
        <v>2906</v>
      </c>
      <c r="B533" s="22">
        <v>2172</v>
      </c>
      <c r="C533" s="22">
        <v>39</v>
      </c>
      <c r="D533" s="23">
        <v>2.1872792229824699E-2</v>
      </c>
      <c r="E533" s="22">
        <v>43051101</v>
      </c>
      <c r="F533" s="22" t="s">
        <v>2917</v>
      </c>
      <c r="G533" s="22" t="s">
        <v>3034</v>
      </c>
      <c r="H533" s="22">
        <v>11112.1309954885</v>
      </c>
      <c r="I533" s="24">
        <f>'EVM CPZ List'!$D533*'EVM CPZ List'!$C533</f>
        <v>0.85303889696316326</v>
      </c>
      <c r="J533" s="25">
        <f>INDEX('Pivot of Risk Data'!A:A,MATCH('EVM CPZ List'!$B533,'Pivot of Risk Data'!B:B,0),1)</f>
        <v>521</v>
      </c>
      <c r="K533" s="22">
        <f>0.000621371*'EVM CPZ List'!$H533</f>
        <v>6.9047559487976846</v>
      </c>
      <c r="L533" s="22">
        <f>L532+'EVM CPZ List'!$K533</f>
        <v>7074.8919806095691</v>
      </c>
      <c r="M533" s="22">
        <f>M532-'EVM CPZ List'!$I533</f>
        <v>904.41287168898873</v>
      </c>
      <c r="N533" s="7" t="e">
        <f>INDEX('2021 Certified EVM Plan'!G:G,MATCH(B533,'2021 Certified EVM Plan'!E:E,0))</f>
        <v>#N/A</v>
      </c>
      <c r="O533" s="7" t="e">
        <f>INDEX('2021 Certified EVM Plan'!M:M,MATCH(B533,'2021 Certified EVM Plan'!E:E,0))</f>
        <v>#N/A</v>
      </c>
      <c r="P533" s="7">
        <f t="shared" si="8"/>
        <v>1</v>
      </c>
      <c r="Q533" s="26" t="e">
        <f>IF(INDEX('2021 Certified EVM Plan'!H:H,MATCH(B533,'2021 Certified EVM Plan'!E:E,0))=1,M533,#N/A)</f>
        <v>#N/A</v>
      </c>
      <c r="R533" s="26" t="e">
        <f>IF(INDEX('2021 Certified EVM Plan'!J:J,MATCH(B533,'2021 Certified EVM Plan'!E:E,0))=1,M533,#N/A)</f>
        <v>#N/A</v>
      </c>
      <c r="S533" s="26" t="e">
        <f>IF(INDEX('2021 Certified EVM Plan'!K:K,MATCH(B533,'2021 Certified EVM Plan'!E:E,0))=1,M533,#N/A)</f>
        <v>#N/A</v>
      </c>
    </row>
    <row r="534" spans="1:19" x14ac:dyDescent="0.25">
      <c r="A534" s="22" t="s">
        <v>964</v>
      </c>
      <c r="B534" s="22">
        <v>2497</v>
      </c>
      <c r="C534" s="22">
        <v>5</v>
      </c>
      <c r="D534" s="23">
        <v>2.1853832484778301E-2</v>
      </c>
      <c r="E534" s="22">
        <v>42271102</v>
      </c>
      <c r="F534" s="22" t="s">
        <v>978</v>
      </c>
      <c r="G534" s="22" t="s">
        <v>1340</v>
      </c>
      <c r="H534" s="22">
        <v>749.45672175948403</v>
      </c>
      <c r="I534" s="24">
        <f>'EVM CPZ List'!$D534*'EVM CPZ List'!$C534</f>
        <v>0.10926916242389151</v>
      </c>
      <c r="J534" s="25">
        <f>INDEX('Pivot of Risk Data'!A:A,MATCH('EVM CPZ List'!$B534,'Pivot of Risk Data'!B:B,0),1)</f>
        <v>522</v>
      </c>
      <c r="K534" s="22">
        <f>0.000621371*'EVM CPZ List'!$H534</f>
        <v>0.46569067265641234</v>
      </c>
      <c r="L534" s="22">
        <f>L533+'EVM CPZ List'!$K534</f>
        <v>7075.357671282226</v>
      </c>
      <c r="M534" s="22">
        <f>M533-'EVM CPZ List'!$I534</f>
        <v>904.30360252656487</v>
      </c>
      <c r="N534" s="7" t="e">
        <f>INDEX('2021 Certified EVM Plan'!G:G,MATCH(B534,'2021 Certified EVM Plan'!E:E,0))</f>
        <v>#N/A</v>
      </c>
      <c r="O534" s="7" t="e">
        <f>INDEX('2021 Certified EVM Plan'!M:M,MATCH(B534,'2021 Certified EVM Plan'!E:E,0))</f>
        <v>#N/A</v>
      </c>
      <c r="P534" s="7">
        <f t="shared" si="8"/>
        <v>1</v>
      </c>
      <c r="Q534" s="26" t="e">
        <f>IF(INDEX('2021 Certified EVM Plan'!H:H,MATCH(B534,'2021 Certified EVM Plan'!E:E,0))=1,M534,#N/A)</f>
        <v>#N/A</v>
      </c>
      <c r="R534" s="26" t="e">
        <f>IF(INDEX('2021 Certified EVM Plan'!J:J,MATCH(B534,'2021 Certified EVM Plan'!E:E,0))=1,M534,#N/A)</f>
        <v>#N/A</v>
      </c>
      <c r="S534" s="26" t="e">
        <f>IF(INDEX('2021 Certified EVM Plan'!K:K,MATCH(B534,'2021 Certified EVM Plan'!E:E,0))=1,M534,#N/A)</f>
        <v>#N/A</v>
      </c>
    </row>
    <row r="535" spans="1:19" x14ac:dyDescent="0.25">
      <c r="A535" s="22" t="s">
        <v>2195</v>
      </c>
      <c r="B535" s="22">
        <v>2933</v>
      </c>
      <c r="C535" s="22">
        <v>9</v>
      </c>
      <c r="D535" s="23">
        <v>2.18442159397663E-2</v>
      </c>
      <c r="E535" s="22">
        <v>83432101</v>
      </c>
      <c r="F535" s="22" t="s">
        <v>2395</v>
      </c>
      <c r="G535" s="22" t="s">
        <v>2418</v>
      </c>
      <c r="H535" s="22">
        <v>1925.32588247331</v>
      </c>
      <c r="I535" s="24">
        <f>'EVM CPZ List'!$D535*'EVM CPZ List'!$C535</f>
        <v>0.19659794345789669</v>
      </c>
      <c r="J535" s="25">
        <f>INDEX('Pivot of Risk Data'!A:A,MATCH('EVM CPZ List'!$B535,'Pivot of Risk Data'!B:B,0),1)</f>
        <v>523</v>
      </c>
      <c r="K535" s="22">
        <f>0.000621371*'EVM CPZ List'!$H535</f>
        <v>1.1963416689183231</v>
      </c>
      <c r="L535" s="22">
        <f>L534+'EVM CPZ List'!$K535</f>
        <v>7076.5540129511446</v>
      </c>
      <c r="M535" s="22">
        <f>M534-'EVM CPZ List'!$I535</f>
        <v>904.10700458310703</v>
      </c>
      <c r="N535" s="7" t="e">
        <f>INDEX('2021 Certified EVM Plan'!G:G,MATCH(B535,'2021 Certified EVM Plan'!E:E,0))</f>
        <v>#N/A</v>
      </c>
      <c r="O535" s="7" t="e">
        <f>INDEX('2021 Certified EVM Plan'!M:M,MATCH(B535,'2021 Certified EVM Plan'!E:E,0))</f>
        <v>#N/A</v>
      </c>
      <c r="P535" s="7">
        <f t="shared" si="8"/>
        <v>1</v>
      </c>
      <c r="Q535" s="26" t="e">
        <f>IF(INDEX('2021 Certified EVM Plan'!H:H,MATCH(B535,'2021 Certified EVM Plan'!E:E,0))=1,M535,#N/A)</f>
        <v>#N/A</v>
      </c>
      <c r="R535" s="26" t="e">
        <f>IF(INDEX('2021 Certified EVM Plan'!J:J,MATCH(B535,'2021 Certified EVM Plan'!E:E,0))=1,M535,#N/A)</f>
        <v>#N/A</v>
      </c>
      <c r="S535" s="26" t="e">
        <f>IF(INDEX('2021 Certified EVM Plan'!K:K,MATCH(B535,'2021 Certified EVM Plan'!E:E,0))=1,M535,#N/A)</f>
        <v>#N/A</v>
      </c>
    </row>
    <row r="536" spans="1:19" x14ac:dyDescent="0.25">
      <c r="A536" s="22" t="s">
        <v>1672</v>
      </c>
      <c r="B536" s="22">
        <v>3243</v>
      </c>
      <c r="C536" s="22">
        <v>48</v>
      </c>
      <c r="D536" s="23">
        <v>2.4972302633726701E-2</v>
      </c>
      <c r="E536" s="22">
        <v>163541101</v>
      </c>
      <c r="F536" s="22" t="s">
        <v>454</v>
      </c>
      <c r="G536" s="22" t="s">
        <v>455</v>
      </c>
      <c r="H536" s="22">
        <v>21207.619976434999</v>
      </c>
      <c r="I536" s="24">
        <f>'EVM CPZ List'!$D536*'EVM CPZ List'!$C536</f>
        <v>1.1986705264188817</v>
      </c>
      <c r="J536" s="25">
        <f>INDEX('Pivot of Risk Data'!A:A,MATCH('EVM CPZ List'!$B536,'Pivot of Risk Data'!B:B,0),1)</f>
        <v>524</v>
      </c>
      <c r="K536" s="22">
        <f>0.000621371*'EVM CPZ List'!$H536</f>
        <v>13.177800032377391</v>
      </c>
      <c r="L536" s="22">
        <f>L535+'EVM CPZ List'!$K536</f>
        <v>7089.7318129835221</v>
      </c>
      <c r="M536" s="22">
        <f>M535-'EVM CPZ List'!$I536</f>
        <v>902.90833405668809</v>
      </c>
      <c r="N536" s="7" t="e">
        <f>INDEX('2021 Certified EVM Plan'!G:G,MATCH(B536,'2021 Certified EVM Plan'!E:E,0))</f>
        <v>#N/A</v>
      </c>
      <c r="O536" s="7" t="e">
        <f>INDEX('2021 Certified EVM Plan'!M:M,MATCH(B536,'2021 Certified EVM Plan'!E:E,0))</f>
        <v>#N/A</v>
      </c>
      <c r="P536" s="7">
        <f t="shared" si="8"/>
        <v>2</v>
      </c>
      <c r="Q536" s="26" t="e">
        <f>IF(INDEX('2021 Certified EVM Plan'!H:H,MATCH(B536,'2021 Certified EVM Plan'!E:E,0))=1,M536,#N/A)</f>
        <v>#N/A</v>
      </c>
      <c r="R536" s="26" t="e">
        <f>IF(INDEX('2021 Certified EVM Plan'!J:J,MATCH(B536,'2021 Certified EVM Plan'!E:E,0))=1,M536,#N/A)</f>
        <v>#N/A</v>
      </c>
      <c r="S536" s="26" t="e">
        <f>IF(INDEX('2021 Certified EVM Plan'!K:K,MATCH(B536,'2021 Certified EVM Plan'!E:E,0))=1,M536,#N/A)</f>
        <v>#N/A</v>
      </c>
    </row>
    <row r="537" spans="1:19" x14ac:dyDescent="0.25">
      <c r="A537" s="22" t="s">
        <v>8</v>
      </c>
      <c r="B537" s="22">
        <v>3243</v>
      </c>
      <c r="C537" s="22">
        <v>45</v>
      </c>
      <c r="D537" s="23">
        <v>1.83867892347865E-2</v>
      </c>
      <c r="E537" s="22">
        <v>163541101</v>
      </c>
      <c r="F537" s="22" t="s">
        <v>454</v>
      </c>
      <c r="G537" s="22" t="s">
        <v>455</v>
      </c>
      <c r="H537" s="22">
        <v>21207.619976434999</v>
      </c>
      <c r="I537" s="24">
        <f>'EVM CPZ List'!$D537*'EVM CPZ List'!$C537</f>
        <v>0.82740551556539255</v>
      </c>
      <c r="J537" s="25">
        <f>INDEX('Pivot of Risk Data'!A:A,MATCH('EVM CPZ List'!$B537,'Pivot of Risk Data'!B:B,0),1)</f>
        <v>524</v>
      </c>
      <c r="K537" s="22">
        <f>0.000621371*'EVM CPZ List'!$H537</f>
        <v>13.177800032377391</v>
      </c>
      <c r="L537" s="22">
        <f>L536+'EVM CPZ List'!$K537</f>
        <v>7102.9096130158996</v>
      </c>
      <c r="M537" s="22">
        <f>M536-'EVM CPZ List'!$I537</f>
        <v>902.08092854112272</v>
      </c>
      <c r="N537" s="7" t="e">
        <f>INDEX('2021 Certified EVM Plan'!G:G,MATCH(B537,'2021 Certified EVM Plan'!E:E,0))</f>
        <v>#N/A</v>
      </c>
      <c r="O537" s="7" t="e">
        <f>INDEX('2021 Certified EVM Plan'!M:M,MATCH(B537,'2021 Certified EVM Plan'!E:E,0))</f>
        <v>#N/A</v>
      </c>
      <c r="P537" s="7">
        <f t="shared" si="8"/>
        <v>2</v>
      </c>
      <c r="Q537" s="26" t="e">
        <f>IF(INDEX('2021 Certified EVM Plan'!H:H,MATCH(B537,'2021 Certified EVM Plan'!E:E,0))=1,M537,#N/A)</f>
        <v>#N/A</v>
      </c>
      <c r="R537" s="26" t="e">
        <f>IF(INDEX('2021 Certified EVM Plan'!J:J,MATCH(B537,'2021 Certified EVM Plan'!E:E,0))=1,M537,#N/A)</f>
        <v>#N/A</v>
      </c>
      <c r="S537" s="26" t="e">
        <f>IF(INDEX('2021 Certified EVM Plan'!K:K,MATCH(B537,'2021 Certified EVM Plan'!E:E,0))=1,M537,#N/A)</f>
        <v>#N/A</v>
      </c>
    </row>
    <row r="538" spans="1:19" x14ac:dyDescent="0.25">
      <c r="A538" s="22" t="s">
        <v>964</v>
      </c>
      <c r="B538" s="22">
        <v>5067</v>
      </c>
      <c r="C538" s="22">
        <v>146</v>
      </c>
      <c r="D538" s="23">
        <v>2.1612625180816001E-2</v>
      </c>
      <c r="E538" s="22">
        <v>42571102</v>
      </c>
      <c r="F538" s="22" t="s">
        <v>1006</v>
      </c>
      <c r="G538" s="22" t="s">
        <v>1048</v>
      </c>
      <c r="H538" s="22">
        <v>17538.026929</v>
      </c>
      <c r="I538" s="24">
        <f>'EVM CPZ List'!$D538*'EVM CPZ List'!$C538</f>
        <v>3.155443276399136</v>
      </c>
      <c r="J538" s="25">
        <f>INDEX('Pivot of Risk Data'!A:A,MATCH('EVM CPZ List'!$B538,'Pivot of Risk Data'!B:B,0),1)</f>
        <v>525</v>
      </c>
      <c r="K538" s="22">
        <f>0.000621371*'EVM CPZ List'!$H538</f>
        <v>10.897621330899659</v>
      </c>
      <c r="L538" s="22">
        <f>L537+'EVM CPZ List'!$K538</f>
        <v>7113.8072343467993</v>
      </c>
      <c r="M538" s="22">
        <f>M537-'EVM CPZ List'!$I538</f>
        <v>898.92548526472353</v>
      </c>
      <c r="N538" s="7" t="e">
        <f>INDEX('2021 Certified EVM Plan'!G:G,MATCH(B538,'2021 Certified EVM Plan'!E:E,0))</f>
        <v>#N/A</v>
      </c>
      <c r="O538" s="7" t="e">
        <f>INDEX('2021 Certified EVM Plan'!M:M,MATCH(B538,'2021 Certified EVM Plan'!E:E,0))</f>
        <v>#N/A</v>
      </c>
      <c r="P538" s="7">
        <f t="shared" si="8"/>
        <v>1</v>
      </c>
      <c r="Q538" s="26" t="e">
        <f>IF(INDEX('2021 Certified EVM Plan'!H:H,MATCH(B538,'2021 Certified EVM Plan'!E:E,0))=1,M538,#N/A)</f>
        <v>#N/A</v>
      </c>
      <c r="R538" s="26" t="e">
        <f>IF(INDEX('2021 Certified EVM Plan'!J:J,MATCH(B538,'2021 Certified EVM Plan'!E:E,0))=1,M538,#N/A)</f>
        <v>#N/A</v>
      </c>
      <c r="S538" s="26" t="e">
        <f>IF(INDEX('2021 Certified EVM Plan'!K:K,MATCH(B538,'2021 Certified EVM Plan'!E:E,0))=1,M538,#N/A)</f>
        <v>#N/A</v>
      </c>
    </row>
    <row r="539" spans="1:19" x14ac:dyDescent="0.25">
      <c r="A539" s="22" t="s">
        <v>964</v>
      </c>
      <c r="B539" s="22">
        <v>14</v>
      </c>
      <c r="C539" s="22">
        <v>102</v>
      </c>
      <c r="D539" s="23">
        <v>2.1602538107029098E-2</v>
      </c>
      <c r="E539" s="22">
        <v>42951101</v>
      </c>
      <c r="F539" s="22" t="s">
        <v>993</v>
      </c>
      <c r="G539" s="22" t="s">
        <v>1055</v>
      </c>
      <c r="H539" s="22">
        <v>11379.0988638866</v>
      </c>
      <c r="I539" s="24">
        <f>'EVM CPZ List'!$D539*'EVM CPZ List'!$C539</f>
        <v>2.2034588869169682</v>
      </c>
      <c r="J539" s="25">
        <f>INDEX('Pivot of Risk Data'!A:A,MATCH('EVM CPZ List'!$B539,'Pivot of Risk Data'!B:B,0),1)</f>
        <v>526</v>
      </c>
      <c r="K539" s="22">
        <f>0.000621371*'EVM CPZ List'!$H539</f>
        <v>7.0706420401520811</v>
      </c>
      <c r="L539" s="22">
        <f>L538+'EVM CPZ List'!$K539</f>
        <v>7120.8778763869514</v>
      </c>
      <c r="M539" s="22">
        <f>M538-'EVM CPZ List'!$I539</f>
        <v>896.72202637780651</v>
      </c>
      <c r="N539" s="7" t="e">
        <f>INDEX('2021 Certified EVM Plan'!G:G,MATCH(B539,'2021 Certified EVM Plan'!E:E,0))</f>
        <v>#N/A</v>
      </c>
      <c r="O539" s="7" t="e">
        <f>INDEX('2021 Certified EVM Plan'!M:M,MATCH(B539,'2021 Certified EVM Plan'!E:E,0))</f>
        <v>#N/A</v>
      </c>
      <c r="P539" s="7">
        <f t="shared" si="8"/>
        <v>1</v>
      </c>
      <c r="Q539" s="26" t="e">
        <f>IF(INDEX('2021 Certified EVM Plan'!H:H,MATCH(B539,'2021 Certified EVM Plan'!E:E,0))=1,M539,#N/A)</f>
        <v>#N/A</v>
      </c>
      <c r="R539" s="26" t="e">
        <f>IF(INDEX('2021 Certified EVM Plan'!J:J,MATCH(B539,'2021 Certified EVM Plan'!E:E,0))=1,M539,#N/A)</f>
        <v>#N/A</v>
      </c>
      <c r="S539" s="26" t="e">
        <f>IF(INDEX('2021 Certified EVM Plan'!K:K,MATCH(B539,'2021 Certified EVM Plan'!E:E,0))=1,M539,#N/A)</f>
        <v>#N/A</v>
      </c>
    </row>
    <row r="540" spans="1:19" x14ac:dyDescent="0.25">
      <c r="A540" s="22" t="s">
        <v>2906</v>
      </c>
      <c r="B540" s="22">
        <v>9243</v>
      </c>
      <c r="C540" s="22">
        <v>113</v>
      </c>
      <c r="D540" s="23">
        <v>2.14933474608257E-2</v>
      </c>
      <c r="E540" s="22">
        <v>42261101</v>
      </c>
      <c r="F540" s="22" t="s">
        <v>3088</v>
      </c>
      <c r="G540" s="22" t="s">
        <v>3101</v>
      </c>
      <c r="H540" s="22">
        <v>17644.184534978998</v>
      </c>
      <c r="I540" s="24">
        <f>'EVM CPZ List'!$D540*'EVM CPZ List'!$C540</f>
        <v>2.4287482630733042</v>
      </c>
      <c r="J540" s="25">
        <f>INDEX('Pivot of Risk Data'!A:A,MATCH('EVM CPZ List'!$B540,'Pivot of Risk Data'!B:B,0),1)</f>
        <v>527</v>
      </c>
      <c r="K540" s="22">
        <f>0.000621371*'EVM CPZ List'!$H540</f>
        <v>10.963584588684435</v>
      </c>
      <c r="L540" s="22">
        <f>L539+'EVM CPZ List'!$K540</f>
        <v>7131.8414609756355</v>
      </c>
      <c r="M540" s="22">
        <f>M539-'EVM CPZ List'!$I540</f>
        <v>894.2932781147332</v>
      </c>
      <c r="N540" s="7" t="e">
        <f>INDEX('2021 Certified EVM Plan'!G:G,MATCH(B540,'2021 Certified EVM Plan'!E:E,0))</f>
        <v>#N/A</v>
      </c>
      <c r="O540" s="7" t="e">
        <f>INDEX('2021 Certified EVM Plan'!M:M,MATCH(B540,'2021 Certified EVM Plan'!E:E,0))</f>
        <v>#N/A</v>
      </c>
      <c r="P540" s="7">
        <f t="shared" si="8"/>
        <v>1</v>
      </c>
      <c r="Q540" s="26" t="e">
        <f>IF(INDEX('2021 Certified EVM Plan'!H:H,MATCH(B540,'2021 Certified EVM Plan'!E:E,0))=1,M540,#N/A)</f>
        <v>#N/A</v>
      </c>
      <c r="R540" s="26" t="e">
        <f>IF(INDEX('2021 Certified EVM Plan'!J:J,MATCH(B540,'2021 Certified EVM Plan'!E:E,0))=1,M540,#N/A)</f>
        <v>#N/A</v>
      </c>
      <c r="S540" s="26" t="e">
        <f>IF(INDEX('2021 Certified EVM Plan'!K:K,MATCH(B540,'2021 Certified EVM Plan'!E:E,0))=1,M540,#N/A)</f>
        <v>#N/A</v>
      </c>
    </row>
    <row r="541" spans="1:19" x14ac:dyDescent="0.25">
      <c r="A541" s="22" t="s">
        <v>8</v>
      </c>
      <c r="B541" s="22">
        <v>837</v>
      </c>
      <c r="C541" s="22">
        <v>431</v>
      </c>
      <c r="D541" s="23">
        <v>2.14439865107456E-2</v>
      </c>
      <c r="E541" s="22">
        <v>152691103</v>
      </c>
      <c r="F541" s="22" t="s">
        <v>123</v>
      </c>
      <c r="G541" s="22" t="s">
        <v>341</v>
      </c>
      <c r="H541" s="22">
        <v>45196.808303895799</v>
      </c>
      <c r="I541" s="24">
        <f>'EVM CPZ List'!$D541*'EVM CPZ List'!$C541</f>
        <v>9.2423581861313533</v>
      </c>
      <c r="J541" s="25">
        <f>INDEX('Pivot of Risk Data'!A:A,MATCH('EVM CPZ List'!$B541,'Pivot of Risk Data'!B:B,0),1)</f>
        <v>528</v>
      </c>
      <c r="K541" s="22">
        <f>0.000621371*'EVM CPZ List'!$H541</f>
        <v>28.083985972600036</v>
      </c>
      <c r="L541" s="22">
        <f>L540+'EVM CPZ List'!$K541</f>
        <v>7159.9254469482357</v>
      </c>
      <c r="M541" s="22">
        <f>M540-'EVM CPZ List'!$I541</f>
        <v>885.05091992860184</v>
      </c>
      <c r="N541" s="7" t="e">
        <f>INDEX('2021 Certified EVM Plan'!G:G,MATCH(B541,'2021 Certified EVM Plan'!E:E,0))</f>
        <v>#N/A</v>
      </c>
      <c r="O541" s="7" t="e">
        <f>INDEX('2021 Certified EVM Plan'!M:M,MATCH(B541,'2021 Certified EVM Plan'!E:E,0))</f>
        <v>#N/A</v>
      </c>
      <c r="P541" s="7">
        <f t="shared" si="8"/>
        <v>1</v>
      </c>
      <c r="Q541" s="26" t="e">
        <f>IF(INDEX('2021 Certified EVM Plan'!H:H,MATCH(B541,'2021 Certified EVM Plan'!E:E,0))=1,M541,#N/A)</f>
        <v>#N/A</v>
      </c>
      <c r="R541" s="26" t="e">
        <f>IF(INDEX('2021 Certified EVM Plan'!J:J,MATCH(B541,'2021 Certified EVM Plan'!E:E,0))=1,M541,#N/A)</f>
        <v>#N/A</v>
      </c>
      <c r="S541" s="26" t="e">
        <f>IF(INDEX('2021 Certified EVM Plan'!K:K,MATCH(B541,'2021 Certified EVM Plan'!E:E,0))=1,M541,#N/A)</f>
        <v>#N/A</v>
      </c>
    </row>
    <row r="542" spans="1:19" x14ac:dyDescent="0.25">
      <c r="A542" s="22" t="s">
        <v>964</v>
      </c>
      <c r="B542" s="22">
        <v>3302</v>
      </c>
      <c r="C542" s="22">
        <v>13</v>
      </c>
      <c r="D542" s="23">
        <v>2.14138638523786E-2</v>
      </c>
      <c r="E542" s="22">
        <v>42891101</v>
      </c>
      <c r="F542" s="22" t="s">
        <v>1209</v>
      </c>
      <c r="G542" s="22" t="s">
        <v>1363</v>
      </c>
      <c r="H542" s="22">
        <v>1595.2813830120499</v>
      </c>
      <c r="I542" s="24">
        <f>'EVM CPZ List'!$D542*'EVM CPZ List'!$C542</f>
        <v>0.27838023008092178</v>
      </c>
      <c r="J542" s="25">
        <f>INDEX('Pivot of Risk Data'!A:A,MATCH('EVM CPZ List'!$B542,'Pivot of Risk Data'!B:B,0),1)</f>
        <v>529</v>
      </c>
      <c r="K542" s="22">
        <f>0.000621371*'EVM CPZ List'!$H542</f>
        <v>0.99126158824358046</v>
      </c>
      <c r="L542" s="22">
        <f>L541+'EVM CPZ List'!$K542</f>
        <v>7160.9167085364797</v>
      </c>
      <c r="M542" s="22">
        <f>M541-'EVM CPZ List'!$I542</f>
        <v>884.77253969852097</v>
      </c>
      <c r="N542" s="7" t="e">
        <f>INDEX('2021 Certified EVM Plan'!G:G,MATCH(B542,'2021 Certified EVM Plan'!E:E,0))</f>
        <v>#N/A</v>
      </c>
      <c r="O542" s="7" t="e">
        <f>INDEX('2021 Certified EVM Plan'!M:M,MATCH(B542,'2021 Certified EVM Plan'!E:E,0))</f>
        <v>#N/A</v>
      </c>
      <c r="P542" s="7">
        <f t="shared" si="8"/>
        <v>1</v>
      </c>
      <c r="Q542" s="26" t="e">
        <f>IF(INDEX('2021 Certified EVM Plan'!H:H,MATCH(B542,'2021 Certified EVM Plan'!E:E,0))=1,M542,#N/A)</f>
        <v>#N/A</v>
      </c>
      <c r="R542" s="26" t="e">
        <f>IF(INDEX('2021 Certified EVM Plan'!J:J,MATCH(B542,'2021 Certified EVM Plan'!E:E,0))=1,M542,#N/A)</f>
        <v>#N/A</v>
      </c>
      <c r="S542" s="26" t="e">
        <f>IF(INDEX('2021 Certified EVM Plan'!K:K,MATCH(B542,'2021 Certified EVM Plan'!E:E,0))=1,M542,#N/A)</f>
        <v>#N/A</v>
      </c>
    </row>
    <row r="543" spans="1:19" x14ac:dyDescent="0.25">
      <c r="A543" s="22" t="s">
        <v>1672</v>
      </c>
      <c r="B543" s="22">
        <v>5902</v>
      </c>
      <c r="C543" s="22">
        <v>125</v>
      </c>
      <c r="D543" s="23">
        <v>2.1388606677133101E-2</v>
      </c>
      <c r="E543" s="22">
        <v>254421102</v>
      </c>
      <c r="F543" s="22" t="s">
        <v>1867</v>
      </c>
      <c r="G543" s="22" t="s">
        <v>1868</v>
      </c>
      <c r="H543" s="22">
        <v>16350.268167902699</v>
      </c>
      <c r="I543" s="24">
        <f>'EVM CPZ List'!$D543*'EVM CPZ List'!$C543</f>
        <v>2.6735758346416376</v>
      </c>
      <c r="J543" s="25">
        <f>INDEX('Pivot of Risk Data'!A:A,MATCH('EVM CPZ List'!$B543,'Pivot of Risk Data'!B:B,0),1)</f>
        <v>530</v>
      </c>
      <c r="K543" s="22">
        <f>0.000621371*'EVM CPZ List'!$H543</f>
        <v>10.159582481757868</v>
      </c>
      <c r="L543" s="22">
        <f>L542+'EVM CPZ List'!$K543</f>
        <v>7171.0762910182375</v>
      </c>
      <c r="M543" s="22">
        <f>M542-'EVM CPZ List'!$I543</f>
        <v>882.09896386387936</v>
      </c>
      <c r="N543" s="7" t="e">
        <f>INDEX('2021 Certified EVM Plan'!G:G,MATCH(B543,'2021 Certified EVM Plan'!E:E,0))</f>
        <v>#N/A</v>
      </c>
      <c r="O543" s="7" t="e">
        <f>INDEX('2021 Certified EVM Plan'!M:M,MATCH(B543,'2021 Certified EVM Plan'!E:E,0))</f>
        <v>#N/A</v>
      </c>
      <c r="P543" s="7">
        <f t="shared" si="8"/>
        <v>1</v>
      </c>
      <c r="Q543" s="26" t="e">
        <f>IF(INDEX('2021 Certified EVM Plan'!H:H,MATCH(B543,'2021 Certified EVM Plan'!E:E,0))=1,M543,#N/A)</f>
        <v>#N/A</v>
      </c>
      <c r="R543" s="26" t="e">
        <f>IF(INDEX('2021 Certified EVM Plan'!J:J,MATCH(B543,'2021 Certified EVM Plan'!E:E,0))=1,M543,#N/A)</f>
        <v>#N/A</v>
      </c>
      <c r="S543" s="26" t="e">
        <f>IF(INDEX('2021 Certified EVM Plan'!K:K,MATCH(B543,'2021 Certified EVM Plan'!E:E,0))=1,M543,#N/A)</f>
        <v>#N/A</v>
      </c>
    </row>
    <row r="544" spans="1:19" x14ac:dyDescent="0.25">
      <c r="A544" s="22" t="s">
        <v>539</v>
      </c>
      <c r="B544" s="22">
        <v>3548</v>
      </c>
      <c r="C544" s="22">
        <v>82</v>
      </c>
      <c r="D544" s="23">
        <v>2.1317174788100302E-2</v>
      </c>
      <c r="E544" s="22">
        <v>103201102</v>
      </c>
      <c r="F544" s="22" t="s">
        <v>199</v>
      </c>
      <c r="G544" s="22" t="s">
        <v>554</v>
      </c>
      <c r="H544" s="22">
        <v>8106.7956886426</v>
      </c>
      <c r="I544" s="24">
        <f>'EVM CPZ List'!$D544*'EVM CPZ List'!$C544</f>
        <v>1.7480083326242246</v>
      </c>
      <c r="J544" s="25">
        <f>INDEX('Pivot of Risk Data'!A:A,MATCH('EVM CPZ List'!$B544,'Pivot of Risk Data'!B:B,0),1)</f>
        <v>531</v>
      </c>
      <c r="K544" s="22">
        <f>0.000621371*'EVM CPZ List'!$H544</f>
        <v>5.0373277438475412</v>
      </c>
      <c r="L544" s="22">
        <f>L543+'EVM CPZ List'!$K544</f>
        <v>7176.113618762085</v>
      </c>
      <c r="M544" s="22">
        <f>M543-'EVM CPZ List'!$I544</f>
        <v>880.35095553125518</v>
      </c>
      <c r="N544" s="7" t="e">
        <f>INDEX('2021 Certified EVM Plan'!G:G,MATCH(B544,'2021 Certified EVM Plan'!E:E,0))</f>
        <v>#N/A</v>
      </c>
      <c r="O544" s="7" t="e">
        <f>INDEX('2021 Certified EVM Plan'!M:M,MATCH(B544,'2021 Certified EVM Plan'!E:E,0))</f>
        <v>#N/A</v>
      </c>
      <c r="P544" s="7">
        <f t="shared" si="8"/>
        <v>1</v>
      </c>
      <c r="Q544" s="26" t="e">
        <f>IF(INDEX('2021 Certified EVM Plan'!H:H,MATCH(B544,'2021 Certified EVM Plan'!E:E,0))=1,M544,#N/A)</f>
        <v>#N/A</v>
      </c>
      <c r="R544" s="26" t="e">
        <f>IF(INDEX('2021 Certified EVM Plan'!J:J,MATCH(B544,'2021 Certified EVM Plan'!E:E,0))=1,M544,#N/A)</f>
        <v>#N/A</v>
      </c>
      <c r="S544" s="26" t="e">
        <f>IF(INDEX('2021 Certified EVM Plan'!K:K,MATCH(B544,'2021 Certified EVM Plan'!E:E,0))=1,M544,#N/A)</f>
        <v>#N/A</v>
      </c>
    </row>
    <row r="545" spans="1:19" x14ac:dyDescent="0.25">
      <c r="A545" s="22" t="s">
        <v>964</v>
      </c>
      <c r="B545" s="22">
        <v>2908</v>
      </c>
      <c r="C545" s="22">
        <v>307</v>
      </c>
      <c r="D545" s="23">
        <v>2.1236721031275E-2</v>
      </c>
      <c r="E545" s="22">
        <v>43311102</v>
      </c>
      <c r="F545" s="22" t="s">
        <v>969</v>
      </c>
      <c r="G545" s="22" t="s">
        <v>1042</v>
      </c>
      <c r="H545" s="22">
        <v>35775.247540377903</v>
      </c>
      <c r="I545" s="24">
        <f>'EVM CPZ List'!$D545*'EVM CPZ List'!$C545</f>
        <v>6.5196733566014249</v>
      </c>
      <c r="J545" s="25">
        <f>INDEX('Pivot of Risk Data'!A:A,MATCH('EVM CPZ List'!$B545,'Pivot of Risk Data'!B:B,0),1)</f>
        <v>532</v>
      </c>
      <c r="K545" s="22">
        <f>0.000621371*'EVM CPZ List'!$H545</f>
        <v>22.229701339412159</v>
      </c>
      <c r="L545" s="22">
        <f>L544+'EVM CPZ List'!$K545</f>
        <v>7198.3433201014968</v>
      </c>
      <c r="M545" s="22">
        <f>M544-'EVM CPZ List'!$I545</f>
        <v>873.83128217465378</v>
      </c>
      <c r="N545" s="7" t="e">
        <f>INDEX('2021 Certified EVM Plan'!G:G,MATCH(B545,'2021 Certified EVM Plan'!E:E,0))</f>
        <v>#N/A</v>
      </c>
      <c r="O545" s="7" t="e">
        <f>INDEX('2021 Certified EVM Plan'!M:M,MATCH(B545,'2021 Certified EVM Plan'!E:E,0))</f>
        <v>#N/A</v>
      </c>
      <c r="P545" s="7">
        <f t="shared" si="8"/>
        <v>1</v>
      </c>
      <c r="Q545" s="26" t="e">
        <f>IF(INDEX('2021 Certified EVM Plan'!H:H,MATCH(B545,'2021 Certified EVM Plan'!E:E,0))=1,M545,#N/A)</f>
        <v>#N/A</v>
      </c>
      <c r="R545" s="26" t="e">
        <f>IF(INDEX('2021 Certified EVM Plan'!J:J,MATCH(B545,'2021 Certified EVM Plan'!E:E,0))=1,M545,#N/A)</f>
        <v>#N/A</v>
      </c>
      <c r="S545" s="26" t="e">
        <f>IF(INDEX('2021 Certified EVM Plan'!K:K,MATCH(B545,'2021 Certified EVM Plan'!E:E,0))=1,M545,#N/A)</f>
        <v>#N/A</v>
      </c>
    </row>
    <row r="546" spans="1:19" x14ac:dyDescent="0.25">
      <c r="A546" s="22" t="s">
        <v>2906</v>
      </c>
      <c r="B546" s="22">
        <v>1059</v>
      </c>
      <c r="C546" s="22">
        <v>115</v>
      </c>
      <c r="D546" s="23">
        <v>2.1220022166882801E-2</v>
      </c>
      <c r="E546" s="22">
        <v>12022212</v>
      </c>
      <c r="F546" s="22" t="s">
        <v>2939</v>
      </c>
      <c r="G546" s="22" t="s">
        <v>3387</v>
      </c>
      <c r="H546" s="22">
        <v>18903.0652791301</v>
      </c>
      <c r="I546" s="24">
        <f>'EVM CPZ List'!$D546*'EVM CPZ List'!$C546</f>
        <v>2.440302549191522</v>
      </c>
      <c r="J546" s="25">
        <f>INDEX('Pivot of Risk Data'!A:A,MATCH('EVM CPZ List'!$B546,'Pivot of Risk Data'!B:B,0),1)</f>
        <v>533</v>
      </c>
      <c r="K546" s="22">
        <f>0.000621371*'EVM CPZ List'!$H546</f>
        <v>11.745816575558349</v>
      </c>
      <c r="L546" s="22">
        <f>L545+'EVM CPZ List'!$K546</f>
        <v>7210.0891366770547</v>
      </c>
      <c r="M546" s="22">
        <f>M545-'EVM CPZ List'!$I546</f>
        <v>871.39097962546225</v>
      </c>
      <c r="N546" s="7" t="e">
        <f>INDEX('2021 Certified EVM Plan'!G:G,MATCH(B546,'2021 Certified EVM Plan'!E:E,0))</f>
        <v>#N/A</v>
      </c>
      <c r="O546" s="7" t="e">
        <f>INDEX('2021 Certified EVM Plan'!M:M,MATCH(B546,'2021 Certified EVM Plan'!E:E,0))</f>
        <v>#N/A</v>
      </c>
      <c r="P546" s="7">
        <f t="shared" si="8"/>
        <v>1</v>
      </c>
      <c r="Q546" s="26" t="e">
        <f>IF(INDEX('2021 Certified EVM Plan'!H:H,MATCH(B546,'2021 Certified EVM Plan'!E:E,0))=1,M546,#N/A)</f>
        <v>#N/A</v>
      </c>
      <c r="R546" s="26" t="e">
        <f>IF(INDEX('2021 Certified EVM Plan'!J:J,MATCH(B546,'2021 Certified EVM Plan'!E:E,0))=1,M546,#N/A)</f>
        <v>#N/A</v>
      </c>
      <c r="S546" s="26" t="e">
        <f>IF(INDEX('2021 Certified EVM Plan'!K:K,MATCH(B546,'2021 Certified EVM Plan'!E:E,0))=1,M546,#N/A)</f>
        <v>#N/A</v>
      </c>
    </row>
    <row r="547" spans="1:19" x14ac:dyDescent="0.25">
      <c r="A547" s="22" t="s">
        <v>964</v>
      </c>
      <c r="B547" s="22">
        <v>1882</v>
      </c>
      <c r="C547" s="22">
        <v>30</v>
      </c>
      <c r="D547" s="23">
        <v>2.1141363658421598E-2</v>
      </c>
      <c r="E547" s="22">
        <v>42571104</v>
      </c>
      <c r="F547" s="22" t="s">
        <v>1019</v>
      </c>
      <c r="G547" s="22" t="s">
        <v>1020</v>
      </c>
      <c r="H547" s="22">
        <v>4061.4592772230499</v>
      </c>
      <c r="I547" s="24">
        <f>'EVM CPZ List'!$D547*'EVM CPZ List'!$C547</f>
        <v>0.63424090975264791</v>
      </c>
      <c r="J547" s="25">
        <f>INDEX('Pivot of Risk Data'!A:A,MATCH('EVM CPZ List'!$B547,'Pivot of Risk Data'!B:B,0),1)</f>
        <v>534</v>
      </c>
      <c r="K547" s="22">
        <f>0.000621371*'EVM CPZ List'!$H547</f>
        <v>2.5236730125473636</v>
      </c>
      <c r="L547" s="22">
        <f>L546+'EVM CPZ List'!$K547</f>
        <v>7212.6128096896018</v>
      </c>
      <c r="M547" s="22">
        <f>M546-'EVM CPZ List'!$I547</f>
        <v>870.75673871570962</v>
      </c>
      <c r="N547" s="7" t="e">
        <f>INDEX('2021 Certified EVM Plan'!G:G,MATCH(B547,'2021 Certified EVM Plan'!E:E,0))</f>
        <v>#N/A</v>
      </c>
      <c r="O547" s="7" t="e">
        <f>INDEX('2021 Certified EVM Plan'!M:M,MATCH(B547,'2021 Certified EVM Plan'!E:E,0))</f>
        <v>#N/A</v>
      </c>
      <c r="P547" s="7">
        <f t="shared" si="8"/>
        <v>1</v>
      </c>
      <c r="Q547" s="26" t="e">
        <f>IF(INDEX('2021 Certified EVM Plan'!H:H,MATCH(B547,'2021 Certified EVM Plan'!E:E,0))=1,M547,#N/A)</f>
        <v>#N/A</v>
      </c>
      <c r="R547" s="26" t="e">
        <f>IF(INDEX('2021 Certified EVM Plan'!J:J,MATCH(B547,'2021 Certified EVM Plan'!E:E,0))=1,M547,#N/A)</f>
        <v>#N/A</v>
      </c>
      <c r="S547" s="26" t="e">
        <f>IF(INDEX('2021 Certified EVM Plan'!K:K,MATCH(B547,'2021 Certified EVM Plan'!E:E,0))=1,M547,#N/A)</f>
        <v>#N/A</v>
      </c>
    </row>
    <row r="548" spans="1:19" x14ac:dyDescent="0.25">
      <c r="A548" s="22" t="s">
        <v>964</v>
      </c>
      <c r="B548" s="22">
        <v>2263</v>
      </c>
      <c r="C548" s="22">
        <v>12</v>
      </c>
      <c r="D548" s="23">
        <v>2.1126278118243899E-2</v>
      </c>
      <c r="E548" s="22">
        <v>42141102</v>
      </c>
      <c r="F548" s="22" t="s">
        <v>1580</v>
      </c>
      <c r="G548" s="22" t="s">
        <v>1658</v>
      </c>
      <c r="H548" s="22">
        <v>1141.6053615415999</v>
      </c>
      <c r="I548" s="24">
        <f>'EVM CPZ List'!$D548*'EVM CPZ List'!$C548</f>
        <v>0.25351533741892679</v>
      </c>
      <c r="J548" s="25">
        <f>INDEX('Pivot of Risk Data'!A:A,MATCH('EVM CPZ List'!$B548,'Pivot of Risk Data'!B:B,0),1)</f>
        <v>535</v>
      </c>
      <c r="K548" s="22">
        <f>0.000621371*'EVM CPZ List'!$H548</f>
        <v>0.70936046510646544</v>
      </c>
      <c r="L548" s="22">
        <f>L547+'EVM CPZ List'!$K548</f>
        <v>7213.3221701547081</v>
      </c>
      <c r="M548" s="22">
        <f>M547-'EVM CPZ List'!$I548</f>
        <v>870.50322337829073</v>
      </c>
      <c r="N548" s="7" t="e">
        <f>INDEX('2021 Certified EVM Plan'!G:G,MATCH(B548,'2021 Certified EVM Plan'!E:E,0))</f>
        <v>#N/A</v>
      </c>
      <c r="O548" s="7" t="e">
        <f>INDEX('2021 Certified EVM Plan'!M:M,MATCH(B548,'2021 Certified EVM Plan'!E:E,0))</f>
        <v>#N/A</v>
      </c>
      <c r="P548" s="7">
        <f t="shared" si="8"/>
        <v>1</v>
      </c>
      <c r="Q548" s="26" t="e">
        <f>IF(INDEX('2021 Certified EVM Plan'!H:H,MATCH(B548,'2021 Certified EVM Plan'!E:E,0))=1,M548,#N/A)</f>
        <v>#N/A</v>
      </c>
      <c r="R548" s="26" t="e">
        <f>IF(INDEX('2021 Certified EVM Plan'!J:J,MATCH(B548,'2021 Certified EVM Plan'!E:E,0))=1,M548,#N/A)</f>
        <v>#N/A</v>
      </c>
      <c r="S548" s="26" t="e">
        <f>IF(INDEX('2021 Certified EVM Plan'!K:K,MATCH(B548,'2021 Certified EVM Plan'!E:E,0))=1,M548,#N/A)</f>
        <v>#N/A</v>
      </c>
    </row>
    <row r="549" spans="1:19" x14ac:dyDescent="0.25">
      <c r="A549" s="22" t="s">
        <v>2906</v>
      </c>
      <c r="B549" s="22">
        <v>4973</v>
      </c>
      <c r="C549" s="22">
        <v>2</v>
      </c>
      <c r="D549" s="23">
        <v>2.1086014073841499E-2</v>
      </c>
      <c r="E549" s="22">
        <v>43292102</v>
      </c>
      <c r="F549" s="22" t="s">
        <v>1616</v>
      </c>
      <c r="G549" s="22" t="s">
        <v>3298</v>
      </c>
      <c r="H549" s="22">
        <v>326.12688507090598</v>
      </c>
      <c r="I549" s="24">
        <f>'EVM CPZ List'!$D549*'EVM CPZ List'!$C549</f>
        <v>4.2172028147682998E-2</v>
      </c>
      <c r="J549" s="25">
        <f>INDEX('Pivot of Risk Data'!A:A,MATCH('EVM CPZ List'!$B549,'Pivot of Risk Data'!B:B,0),1)</f>
        <v>536</v>
      </c>
      <c r="K549" s="22">
        <f>0.000621371*'EVM CPZ List'!$H549</f>
        <v>0.20264578870339392</v>
      </c>
      <c r="L549" s="22">
        <f>L548+'EVM CPZ List'!$K549</f>
        <v>7213.5248159434113</v>
      </c>
      <c r="M549" s="22">
        <f>M548-'EVM CPZ List'!$I549</f>
        <v>870.46105135014307</v>
      </c>
      <c r="N549" s="7" t="e">
        <f>INDEX('2021 Certified EVM Plan'!G:G,MATCH(B549,'2021 Certified EVM Plan'!E:E,0))</f>
        <v>#N/A</v>
      </c>
      <c r="O549" s="7" t="e">
        <f>INDEX('2021 Certified EVM Plan'!M:M,MATCH(B549,'2021 Certified EVM Plan'!E:E,0))</f>
        <v>#N/A</v>
      </c>
      <c r="P549" s="7">
        <f t="shared" si="8"/>
        <v>1</v>
      </c>
      <c r="Q549" s="26" t="e">
        <f>IF(INDEX('2021 Certified EVM Plan'!H:H,MATCH(B549,'2021 Certified EVM Plan'!E:E,0))=1,M549,#N/A)</f>
        <v>#N/A</v>
      </c>
      <c r="R549" s="26" t="e">
        <f>IF(INDEX('2021 Certified EVM Plan'!J:J,MATCH(B549,'2021 Certified EVM Plan'!E:E,0))=1,M549,#N/A)</f>
        <v>#N/A</v>
      </c>
      <c r="S549" s="26" t="e">
        <f>IF(INDEX('2021 Certified EVM Plan'!K:K,MATCH(B549,'2021 Certified EVM Plan'!E:E,0))=1,M549,#N/A)</f>
        <v>#N/A</v>
      </c>
    </row>
    <row r="550" spans="1:19" x14ac:dyDescent="0.25">
      <c r="A550" s="22" t="s">
        <v>964</v>
      </c>
      <c r="B550" s="22">
        <v>4554</v>
      </c>
      <c r="C550" s="22">
        <v>47</v>
      </c>
      <c r="D550" s="23">
        <v>2.1063366149949199E-2</v>
      </c>
      <c r="E550" s="22">
        <v>42871101</v>
      </c>
      <c r="F550" s="22" t="s">
        <v>1062</v>
      </c>
      <c r="G550" s="22" t="s">
        <v>1063</v>
      </c>
      <c r="H550" s="22">
        <v>4787.2262897075097</v>
      </c>
      <c r="I550" s="24">
        <f>'EVM CPZ List'!$D550*'EVM CPZ List'!$C550</f>
        <v>0.98997820904761236</v>
      </c>
      <c r="J550" s="25">
        <f>INDEX('Pivot of Risk Data'!A:A,MATCH('EVM CPZ List'!$B550,'Pivot of Risk Data'!B:B,0),1)</f>
        <v>537</v>
      </c>
      <c r="K550" s="22">
        <f>0.000621371*'EVM CPZ List'!$H550</f>
        <v>2.9746435868618453</v>
      </c>
      <c r="L550" s="22">
        <f>L549+'EVM CPZ List'!$K550</f>
        <v>7216.4994595302733</v>
      </c>
      <c r="M550" s="22">
        <f>M549-'EVM CPZ List'!$I550</f>
        <v>869.47107314109542</v>
      </c>
      <c r="N550" s="7" t="e">
        <f>INDEX('2021 Certified EVM Plan'!G:G,MATCH(B550,'2021 Certified EVM Plan'!E:E,0))</f>
        <v>#N/A</v>
      </c>
      <c r="O550" s="7" t="e">
        <f>INDEX('2021 Certified EVM Plan'!M:M,MATCH(B550,'2021 Certified EVM Plan'!E:E,0))</f>
        <v>#N/A</v>
      </c>
      <c r="P550" s="7">
        <f t="shared" si="8"/>
        <v>1</v>
      </c>
      <c r="Q550" s="26" t="e">
        <f>IF(INDEX('2021 Certified EVM Plan'!H:H,MATCH(B550,'2021 Certified EVM Plan'!E:E,0))=1,M550,#N/A)</f>
        <v>#N/A</v>
      </c>
      <c r="R550" s="26" t="e">
        <f>IF(INDEX('2021 Certified EVM Plan'!J:J,MATCH(B550,'2021 Certified EVM Plan'!E:E,0))=1,M550,#N/A)</f>
        <v>#N/A</v>
      </c>
      <c r="S550" s="26" t="e">
        <f>IF(INDEX('2021 Certified EVM Plan'!K:K,MATCH(B550,'2021 Certified EVM Plan'!E:E,0))=1,M550,#N/A)</f>
        <v>#N/A</v>
      </c>
    </row>
    <row r="551" spans="1:19" x14ac:dyDescent="0.25">
      <c r="A551" s="22" t="s">
        <v>964</v>
      </c>
      <c r="B551" s="22">
        <v>3789</v>
      </c>
      <c r="C551" s="22">
        <v>75</v>
      </c>
      <c r="D551" s="23">
        <v>2.0998485095430799E-2</v>
      </c>
      <c r="E551" s="22">
        <v>43182103</v>
      </c>
      <c r="F551" s="22" t="s">
        <v>1052</v>
      </c>
      <c r="G551" s="22" t="s">
        <v>1162</v>
      </c>
      <c r="H551" s="22">
        <v>13352.388731986101</v>
      </c>
      <c r="I551" s="24">
        <f>'EVM CPZ List'!$D551*'EVM CPZ List'!$C551</f>
        <v>1.57488638215731</v>
      </c>
      <c r="J551" s="25">
        <f>INDEX('Pivot of Risk Data'!A:A,MATCH('EVM CPZ List'!$B551,'Pivot of Risk Data'!B:B,0),1)</f>
        <v>538</v>
      </c>
      <c r="K551" s="22">
        <f>0.000621371*'EVM CPZ List'!$H551</f>
        <v>8.2967871387829355</v>
      </c>
      <c r="L551" s="22">
        <f>L550+'EVM CPZ List'!$K551</f>
        <v>7224.796246669056</v>
      </c>
      <c r="M551" s="22">
        <f>M550-'EVM CPZ List'!$I551</f>
        <v>867.89618675893814</v>
      </c>
      <c r="N551" s="7" t="e">
        <f>INDEX('2021 Certified EVM Plan'!G:G,MATCH(B551,'2021 Certified EVM Plan'!E:E,0))</f>
        <v>#N/A</v>
      </c>
      <c r="O551" s="7" t="e">
        <f>INDEX('2021 Certified EVM Plan'!M:M,MATCH(B551,'2021 Certified EVM Plan'!E:E,0))</f>
        <v>#N/A</v>
      </c>
      <c r="P551" s="7">
        <f t="shared" si="8"/>
        <v>1</v>
      </c>
      <c r="Q551" s="26" t="e">
        <f>IF(INDEX('2021 Certified EVM Plan'!H:H,MATCH(B551,'2021 Certified EVM Plan'!E:E,0))=1,M551,#N/A)</f>
        <v>#N/A</v>
      </c>
      <c r="R551" s="26" t="e">
        <f>IF(INDEX('2021 Certified EVM Plan'!J:J,MATCH(B551,'2021 Certified EVM Plan'!E:E,0))=1,M551,#N/A)</f>
        <v>#N/A</v>
      </c>
      <c r="S551" s="26" t="e">
        <f>IF(INDEX('2021 Certified EVM Plan'!K:K,MATCH(B551,'2021 Certified EVM Plan'!E:E,0))=1,M551,#N/A)</f>
        <v>#N/A</v>
      </c>
    </row>
    <row r="552" spans="1:19" x14ac:dyDescent="0.25">
      <c r="A552" s="22" t="s">
        <v>1672</v>
      </c>
      <c r="B552" s="22">
        <v>6981</v>
      </c>
      <c r="C552" s="22">
        <v>13</v>
      </c>
      <c r="D552" s="23">
        <v>2.08463417535702E-2</v>
      </c>
      <c r="E552" s="22">
        <v>162991102</v>
      </c>
      <c r="F552" s="22" t="s">
        <v>1750</v>
      </c>
      <c r="G552" s="22" t="s">
        <v>1751</v>
      </c>
      <c r="H552" s="22">
        <v>1585.95788502285</v>
      </c>
      <c r="I552" s="24">
        <f>'EVM CPZ List'!$D552*'EVM CPZ List'!$C552</f>
        <v>0.27100244279641261</v>
      </c>
      <c r="J552" s="25">
        <f>INDEX('Pivot of Risk Data'!A:A,MATCH('EVM CPZ List'!$B552,'Pivot of Risk Data'!B:B,0),1)</f>
        <v>539</v>
      </c>
      <c r="K552" s="22">
        <f>0.000621371*'EVM CPZ List'!$H552</f>
        <v>0.98546823697453334</v>
      </c>
      <c r="L552" s="22">
        <f>L551+'EVM CPZ List'!$K552</f>
        <v>7225.7817149060302</v>
      </c>
      <c r="M552" s="22">
        <f>M551-'EVM CPZ List'!$I552</f>
        <v>867.62518431614171</v>
      </c>
      <c r="N552" s="7" t="e">
        <f>INDEX('2021 Certified EVM Plan'!G:G,MATCH(B552,'2021 Certified EVM Plan'!E:E,0))</f>
        <v>#N/A</v>
      </c>
      <c r="O552" s="7" t="e">
        <f>INDEX('2021 Certified EVM Plan'!M:M,MATCH(B552,'2021 Certified EVM Plan'!E:E,0))</f>
        <v>#N/A</v>
      </c>
      <c r="P552" s="7">
        <f t="shared" si="8"/>
        <v>1</v>
      </c>
      <c r="Q552" s="26" t="e">
        <f>IF(INDEX('2021 Certified EVM Plan'!H:H,MATCH(B552,'2021 Certified EVM Plan'!E:E,0))=1,M552,#N/A)</f>
        <v>#N/A</v>
      </c>
      <c r="R552" s="26" t="e">
        <f>IF(INDEX('2021 Certified EVM Plan'!J:J,MATCH(B552,'2021 Certified EVM Plan'!E:E,0))=1,M552,#N/A)</f>
        <v>#N/A</v>
      </c>
      <c r="S552" s="26" t="e">
        <f>IF(INDEX('2021 Certified EVM Plan'!K:K,MATCH(B552,'2021 Certified EVM Plan'!E:E,0))=1,M552,#N/A)</f>
        <v>#N/A</v>
      </c>
    </row>
    <row r="553" spans="1:19" x14ac:dyDescent="0.25">
      <c r="A553" s="22" t="s">
        <v>8</v>
      </c>
      <c r="B553" s="22">
        <v>7725</v>
      </c>
      <c r="C553" s="22">
        <v>104</v>
      </c>
      <c r="D553" s="23">
        <v>2.07297350380987E-2</v>
      </c>
      <c r="E553" s="22">
        <v>152201102</v>
      </c>
      <c r="F553" s="22" t="s">
        <v>396</v>
      </c>
      <c r="G553" s="22" t="s">
        <v>397</v>
      </c>
      <c r="H553" s="22">
        <v>15132.7411447595</v>
      </c>
      <c r="I553" s="24">
        <f>'EVM CPZ List'!$D553*'EVM CPZ List'!$C553</f>
        <v>2.1558924439622649</v>
      </c>
      <c r="J553" s="25">
        <f>INDEX('Pivot of Risk Data'!A:A,MATCH('EVM CPZ List'!$B553,'Pivot of Risk Data'!B:B,0),1)</f>
        <v>540</v>
      </c>
      <c r="K553" s="22">
        <f>0.000621371*'EVM CPZ List'!$H553</f>
        <v>9.4030464978603554</v>
      </c>
      <c r="L553" s="22">
        <f>L552+'EVM CPZ List'!$K553</f>
        <v>7235.1847614038907</v>
      </c>
      <c r="M553" s="22">
        <f>M552-'EVM CPZ List'!$I553</f>
        <v>865.4692918721795</v>
      </c>
      <c r="N553" s="7" t="e">
        <f>INDEX('2021 Certified EVM Plan'!G:G,MATCH(B553,'2021 Certified EVM Plan'!E:E,0))</f>
        <v>#N/A</v>
      </c>
      <c r="O553" s="7" t="e">
        <f>INDEX('2021 Certified EVM Plan'!M:M,MATCH(B553,'2021 Certified EVM Plan'!E:E,0))</f>
        <v>#N/A</v>
      </c>
      <c r="P553" s="7">
        <f t="shared" si="8"/>
        <v>1</v>
      </c>
      <c r="Q553" s="26" t="e">
        <f>IF(INDEX('2021 Certified EVM Plan'!H:H,MATCH(B553,'2021 Certified EVM Plan'!E:E,0))=1,M553,#N/A)</f>
        <v>#N/A</v>
      </c>
      <c r="R553" s="26" t="e">
        <f>IF(INDEX('2021 Certified EVM Plan'!J:J,MATCH(B553,'2021 Certified EVM Plan'!E:E,0))=1,M553,#N/A)</f>
        <v>#N/A</v>
      </c>
      <c r="S553" s="26" t="e">
        <f>IF(INDEX('2021 Certified EVM Plan'!K:K,MATCH(B553,'2021 Certified EVM Plan'!E:E,0))=1,M553,#N/A)</f>
        <v>#N/A</v>
      </c>
    </row>
    <row r="554" spans="1:19" x14ac:dyDescent="0.25">
      <c r="A554" s="22" t="s">
        <v>964</v>
      </c>
      <c r="B554" s="22">
        <v>3233</v>
      </c>
      <c r="C554" s="22">
        <v>5</v>
      </c>
      <c r="D554" s="23">
        <v>2.06757598421719E-2</v>
      </c>
      <c r="E554" s="22">
        <v>42561102</v>
      </c>
      <c r="F554" s="22" t="s">
        <v>1180</v>
      </c>
      <c r="G554" s="22" t="s">
        <v>1181</v>
      </c>
      <c r="H554" s="22">
        <v>646.42193306569595</v>
      </c>
      <c r="I554" s="24">
        <f>'EVM CPZ List'!$D554*'EVM CPZ List'!$C554</f>
        <v>0.1033787992108595</v>
      </c>
      <c r="J554" s="25">
        <f>INDEX('Pivot of Risk Data'!A:A,MATCH('EVM CPZ List'!$B554,'Pivot of Risk Data'!B:B,0),1)</f>
        <v>541</v>
      </c>
      <c r="K554" s="22">
        <f>0.000621371*'EVM CPZ List'!$H554</f>
        <v>0.40166784297096458</v>
      </c>
      <c r="L554" s="22">
        <f>L553+'EVM CPZ List'!$K554</f>
        <v>7235.5864292468614</v>
      </c>
      <c r="M554" s="22">
        <f>M553-'EVM CPZ List'!$I554</f>
        <v>865.36591307296862</v>
      </c>
      <c r="N554" s="7" t="e">
        <f>INDEX('2021 Certified EVM Plan'!G:G,MATCH(B554,'2021 Certified EVM Plan'!E:E,0))</f>
        <v>#N/A</v>
      </c>
      <c r="O554" s="7" t="e">
        <f>INDEX('2021 Certified EVM Plan'!M:M,MATCH(B554,'2021 Certified EVM Plan'!E:E,0))</f>
        <v>#N/A</v>
      </c>
      <c r="P554" s="7">
        <f t="shared" si="8"/>
        <v>1</v>
      </c>
      <c r="Q554" s="26" t="e">
        <f>IF(INDEX('2021 Certified EVM Plan'!H:H,MATCH(B554,'2021 Certified EVM Plan'!E:E,0))=1,M554,#N/A)</f>
        <v>#N/A</v>
      </c>
      <c r="R554" s="26" t="e">
        <f>IF(INDEX('2021 Certified EVM Plan'!J:J,MATCH(B554,'2021 Certified EVM Plan'!E:E,0))=1,M554,#N/A)</f>
        <v>#N/A</v>
      </c>
      <c r="S554" s="26" t="e">
        <f>IF(INDEX('2021 Certified EVM Plan'!K:K,MATCH(B554,'2021 Certified EVM Plan'!E:E,0))=1,M554,#N/A)</f>
        <v>#N/A</v>
      </c>
    </row>
    <row r="555" spans="1:19" x14ac:dyDescent="0.25">
      <c r="A555" s="22" t="s">
        <v>2906</v>
      </c>
      <c r="B555" s="22">
        <v>9385</v>
      </c>
      <c r="C555" s="22">
        <v>38</v>
      </c>
      <c r="D555" s="23">
        <v>2.06574898317636E-2</v>
      </c>
      <c r="E555" s="22">
        <v>42991105</v>
      </c>
      <c r="F555" s="22" t="s">
        <v>2952</v>
      </c>
      <c r="G555" s="22" t="s">
        <v>3049</v>
      </c>
      <c r="H555" s="22">
        <v>7030.3171491232197</v>
      </c>
      <c r="I555" s="24">
        <f>'EVM CPZ List'!$D555*'EVM CPZ List'!$C555</f>
        <v>0.78498461360701677</v>
      </c>
      <c r="J555" s="25">
        <f>INDEX('Pivot of Risk Data'!A:A,MATCH('EVM CPZ List'!$B555,'Pivot of Risk Data'!B:B,0),1)</f>
        <v>542</v>
      </c>
      <c r="K555" s="22">
        <f>0.000621371*'EVM CPZ List'!$H555</f>
        <v>4.3684351972678446</v>
      </c>
      <c r="L555" s="22">
        <f>L554+'EVM CPZ List'!$K555</f>
        <v>7239.9548644441293</v>
      </c>
      <c r="M555" s="22">
        <f>M554-'EVM CPZ List'!$I555</f>
        <v>864.58092845936164</v>
      </c>
      <c r="N555" s="7" t="e">
        <f>INDEX('2021 Certified EVM Plan'!G:G,MATCH(B555,'2021 Certified EVM Plan'!E:E,0))</f>
        <v>#N/A</v>
      </c>
      <c r="O555" s="7" t="e">
        <f>INDEX('2021 Certified EVM Plan'!M:M,MATCH(B555,'2021 Certified EVM Plan'!E:E,0))</f>
        <v>#N/A</v>
      </c>
      <c r="P555" s="7">
        <f t="shared" si="8"/>
        <v>1</v>
      </c>
      <c r="Q555" s="26" t="e">
        <f>IF(INDEX('2021 Certified EVM Plan'!H:H,MATCH(B555,'2021 Certified EVM Plan'!E:E,0))=1,M555,#N/A)</f>
        <v>#N/A</v>
      </c>
      <c r="R555" s="26" t="e">
        <f>IF(INDEX('2021 Certified EVM Plan'!J:J,MATCH(B555,'2021 Certified EVM Plan'!E:E,0))=1,M555,#N/A)</f>
        <v>#N/A</v>
      </c>
      <c r="S555" s="26" t="e">
        <f>IF(INDEX('2021 Certified EVM Plan'!K:K,MATCH(B555,'2021 Certified EVM Plan'!E:E,0))=1,M555,#N/A)</f>
        <v>#N/A</v>
      </c>
    </row>
    <row r="556" spans="1:19" x14ac:dyDescent="0.25">
      <c r="A556" s="22" t="s">
        <v>964</v>
      </c>
      <c r="B556" s="22">
        <v>8799</v>
      </c>
      <c r="C556" s="22">
        <v>60</v>
      </c>
      <c r="D556" s="23">
        <v>2.0478676190195499E-2</v>
      </c>
      <c r="E556" s="22">
        <v>43071102</v>
      </c>
      <c r="F556" s="22" t="s">
        <v>1025</v>
      </c>
      <c r="G556" s="22" t="s">
        <v>1158</v>
      </c>
      <c r="H556" s="22">
        <v>6527.85195781312</v>
      </c>
      <c r="I556" s="24">
        <f>'EVM CPZ List'!$D556*'EVM CPZ List'!$C556</f>
        <v>1.22872057141173</v>
      </c>
      <c r="J556" s="25">
        <f>INDEX('Pivot of Risk Data'!A:A,MATCH('EVM CPZ List'!$B556,'Pivot of Risk Data'!B:B,0),1)</f>
        <v>543</v>
      </c>
      <c r="K556" s="22">
        <f>0.000621371*'EVM CPZ List'!$H556</f>
        <v>4.0562178988782964</v>
      </c>
      <c r="L556" s="22">
        <f>L555+'EVM CPZ List'!$K556</f>
        <v>7244.0110823430077</v>
      </c>
      <c r="M556" s="22">
        <f>M555-'EVM CPZ List'!$I556</f>
        <v>863.35220788794993</v>
      </c>
      <c r="N556" s="7" t="e">
        <f>INDEX('2021 Certified EVM Plan'!G:G,MATCH(B556,'2021 Certified EVM Plan'!E:E,0))</f>
        <v>#N/A</v>
      </c>
      <c r="O556" s="7" t="e">
        <f>INDEX('2021 Certified EVM Plan'!M:M,MATCH(B556,'2021 Certified EVM Plan'!E:E,0))</f>
        <v>#N/A</v>
      </c>
      <c r="P556" s="7">
        <f t="shared" si="8"/>
        <v>1</v>
      </c>
      <c r="Q556" s="26" t="e">
        <f>IF(INDEX('2021 Certified EVM Plan'!H:H,MATCH(B556,'2021 Certified EVM Plan'!E:E,0))=1,M556,#N/A)</f>
        <v>#N/A</v>
      </c>
      <c r="R556" s="26" t="e">
        <f>IF(INDEX('2021 Certified EVM Plan'!J:J,MATCH(B556,'2021 Certified EVM Plan'!E:E,0))=1,M556,#N/A)</f>
        <v>#N/A</v>
      </c>
      <c r="S556" s="26" t="e">
        <f>IF(INDEX('2021 Certified EVM Plan'!K:K,MATCH(B556,'2021 Certified EVM Plan'!E:E,0))=1,M556,#N/A)</f>
        <v>#N/A</v>
      </c>
    </row>
    <row r="557" spans="1:19" x14ac:dyDescent="0.25">
      <c r="A557" s="22" t="s">
        <v>1672</v>
      </c>
      <c r="B557" s="22">
        <v>997</v>
      </c>
      <c r="C557" s="22">
        <v>31</v>
      </c>
      <c r="D557" s="23">
        <v>2.0395565473496701E-2</v>
      </c>
      <c r="E557" s="22">
        <v>162991103</v>
      </c>
      <c r="F557" s="22" t="s">
        <v>2014</v>
      </c>
      <c r="G557" s="22" t="s">
        <v>2036</v>
      </c>
      <c r="H557" s="22">
        <v>4196.3293373771403</v>
      </c>
      <c r="I557" s="24">
        <f>'EVM CPZ List'!$D557*'EVM CPZ List'!$C557</f>
        <v>0.63226252967839769</v>
      </c>
      <c r="J557" s="25">
        <f>INDEX('Pivot of Risk Data'!A:A,MATCH('EVM CPZ List'!$B557,'Pivot of Risk Data'!B:B,0),1)</f>
        <v>544</v>
      </c>
      <c r="K557" s="22">
        <f>0.000621371*'EVM CPZ List'!$H557</f>
        <v>2.6074773566953713</v>
      </c>
      <c r="L557" s="22">
        <f>L556+'EVM CPZ List'!$K557</f>
        <v>7246.6185596997029</v>
      </c>
      <c r="M557" s="22">
        <f>M556-'EVM CPZ List'!$I557</f>
        <v>862.7199453582715</v>
      </c>
      <c r="N557" s="7" t="e">
        <f>INDEX('2021 Certified EVM Plan'!G:G,MATCH(B557,'2021 Certified EVM Plan'!E:E,0))</f>
        <v>#N/A</v>
      </c>
      <c r="O557" s="7" t="e">
        <f>INDEX('2021 Certified EVM Plan'!M:M,MATCH(B557,'2021 Certified EVM Plan'!E:E,0))</f>
        <v>#N/A</v>
      </c>
      <c r="P557" s="7">
        <f t="shared" si="8"/>
        <v>1</v>
      </c>
      <c r="Q557" s="26" t="e">
        <f>IF(INDEX('2021 Certified EVM Plan'!H:H,MATCH(B557,'2021 Certified EVM Plan'!E:E,0))=1,M557,#N/A)</f>
        <v>#N/A</v>
      </c>
      <c r="R557" s="26" t="e">
        <f>IF(INDEX('2021 Certified EVM Plan'!J:J,MATCH(B557,'2021 Certified EVM Plan'!E:E,0))=1,M557,#N/A)</f>
        <v>#N/A</v>
      </c>
      <c r="S557" s="26" t="e">
        <f>IF(INDEX('2021 Certified EVM Plan'!K:K,MATCH(B557,'2021 Certified EVM Plan'!E:E,0))=1,M557,#N/A)</f>
        <v>#N/A</v>
      </c>
    </row>
    <row r="558" spans="1:19" x14ac:dyDescent="0.25">
      <c r="A558" s="22" t="s">
        <v>2906</v>
      </c>
      <c r="B558" s="22">
        <v>7324</v>
      </c>
      <c r="C558" s="22">
        <v>15</v>
      </c>
      <c r="D558" s="23">
        <v>2.0365966107675399E-2</v>
      </c>
      <c r="E558" s="22">
        <v>43432102</v>
      </c>
      <c r="F558" s="22" t="s">
        <v>3121</v>
      </c>
      <c r="G558" s="22" t="s">
        <v>3310</v>
      </c>
      <c r="H558" s="22">
        <v>1683.27949254695</v>
      </c>
      <c r="I558" s="24">
        <f>'EVM CPZ List'!$D558*'EVM CPZ List'!$C558</f>
        <v>0.305489491615131</v>
      </c>
      <c r="J558" s="25">
        <f>INDEX('Pivot of Risk Data'!A:A,MATCH('EVM CPZ List'!$B558,'Pivot of Risk Data'!B:B,0),1)</f>
        <v>545</v>
      </c>
      <c r="K558" s="22">
        <f>0.000621371*'EVM CPZ List'!$H558</f>
        <v>1.0459410615633908</v>
      </c>
      <c r="L558" s="22">
        <f>L557+'EVM CPZ List'!$K558</f>
        <v>7247.664500761266</v>
      </c>
      <c r="M558" s="22">
        <f>M557-'EVM CPZ List'!$I558</f>
        <v>862.41445586665634</v>
      </c>
      <c r="N558" s="7" t="e">
        <f>INDEX('2021 Certified EVM Plan'!G:G,MATCH(B558,'2021 Certified EVM Plan'!E:E,0))</f>
        <v>#N/A</v>
      </c>
      <c r="O558" s="7" t="e">
        <f>INDEX('2021 Certified EVM Plan'!M:M,MATCH(B558,'2021 Certified EVM Plan'!E:E,0))</f>
        <v>#N/A</v>
      </c>
      <c r="P558" s="7">
        <f t="shared" si="8"/>
        <v>1</v>
      </c>
      <c r="Q558" s="26" t="e">
        <f>IF(INDEX('2021 Certified EVM Plan'!H:H,MATCH(B558,'2021 Certified EVM Plan'!E:E,0))=1,M558,#N/A)</f>
        <v>#N/A</v>
      </c>
      <c r="R558" s="26" t="e">
        <f>IF(INDEX('2021 Certified EVM Plan'!J:J,MATCH(B558,'2021 Certified EVM Plan'!E:E,0))=1,M558,#N/A)</f>
        <v>#N/A</v>
      </c>
      <c r="S558" s="26" t="e">
        <f>IF(INDEX('2021 Certified EVM Plan'!K:K,MATCH(B558,'2021 Certified EVM Plan'!E:E,0))=1,M558,#N/A)</f>
        <v>#N/A</v>
      </c>
    </row>
    <row r="559" spans="1:19" x14ac:dyDescent="0.25">
      <c r="A559" s="22" t="s">
        <v>964</v>
      </c>
      <c r="B559" s="22">
        <v>1385</v>
      </c>
      <c r="C559" s="22">
        <v>18</v>
      </c>
      <c r="D559" s="23">
        <v>2.0256043534730699E-2</v>
      </c>
      <c r="E559" s="22">
        <v>42721107</v>
      </c>
      <c r="F559" s="22" t="s">
        <v>1517</v>
      </c>
      <c r="G559" s="22" t="s">
        <v>1518</v>
      </c>
      <c r="H559" s="22">
        <v>6523.4266951179698</v>
      </c>
      <c r="I559" s="24">
        <f>'EVM CPZ List'!$D559*'EVM CPZ List'!$C559</f>
        <v>0.36460878362515259</v>
      </c>
      <c r="J559" s="25">
        <f>INDEX('Pivot of Risk Data'!A:A,MATCH('EVM CPZ List'!$B559,'Pivot of Risk Data'!B:B,0),1)</f>
        <v>546</v>
      </c>
      <c r="K559" s="22">
        <f>0.000621371*'EVM CPZ List'!$H559</f>
        <v>4.0534681689721479</v>
      </c>
      <c r="L559" s="22">
        <f>L558+'EVM CPZ List'!$K559</f>
        <v>7251.7179689302384</v>
      </c>
      <c r="M559" s="22">
        <f>M558-'EVM CPZ List'!$I559</f>
        <v>862.04984708303118</v>
      </c>
      <c r="N559" s="7" t="e">
        <f>INDEX('2021 Certified EVM Plan'!G:G,MATCH(B559,'2021 Certified EVM Plan'!E:E,0))</f>
        <v>#N/A</v>
      </c>
      <c r="O559" s="7" t="e">
        <f>INDEX('2021 Certified EVM Plan'!M:M,MATCH(B559,'2021 Certified EVM Plan'!E:E,0))</f>
        <v>#N/A</v>
      </c>
      <c r="P559" s="7">
        <f t="shared" si="8"/>
        <v>1</v>
      </c>
      <c r="Q559" s="26" t="e">
        <f>IF(INDEX('2021 Certified EVM Plan'!H:H,MATCH(B559,'2021 Certified EVM Plan'!E:E,0))=1,M559,#N/A)</f>
        <v>#N/A</v>
      </c>
      <c r="R559" s="26" t="e">
        <f>IF(INDEX('2021 Certified EVM Plan'!J:J,MATCH(B559,'2021 Certified EVM Plan'!E:E,0))=1,M559,#N/A)</f>
        <v>#N/A</v>
      </c>
      <c r="S559" s="26" t="e">
        <f>IF(INDEX('2021 Certified EVM Plan'!K:K,MATCH(B559,'2021 Certified EVM Plan'!E:E,0))=1,M559,#N/A)</f>
        <v>#N/A</v>
      </c>
    </row>
    <row r="560" spans="1:19" x14ac:dyDescent="0.25">
      <c r="A560" s="22" t="s">
        <v>1672</v>
      </c>
      <c r="B560" s="22">
        <v>9096</v>
      </c>
      <c r="C560" s="22">
        <v>101</v>
      </c>
      <c r="D560" s="23">
        <v>2.0247297471982902E-2</v>
      </c>
      <c r="E560" s="22">
        <v>254432104</v>
      </c>
      <c r="F560" s="22" t="s">
        <v>1721</v>
      </c>
      <c r="G560" s="22" t="s">
        <v>1741</v>
      </c>
      <c r="H560" s="22">
        <v>17177.250286865001</v>
      </c>
      <c r="I560" s="24">
        <f>'EVM CPZ List'!$D560*'EVM CPZ List'!$C560</f>
        <v>2.0449770446702731</v>
      </c>
      <c r="J560" s="25">
        <f>INDEX('Pivot of Risk Data'!A:A,MATCH('EVM CPZ List'!$B560,'Pivot of Risk Data'!B:B,0),1)</f>
        <v>547</v>
      </c>
      <c r="K560" s="22">
        <f>0.000621371*'EVM CPZ List'!$H560</f>
        <v>10.673445187999592</v>
      </c>
      <c r="L560" s="22">
        <f>L559+'EVM CPZ List'!$K560</f>
        <v>7262.3914141182377</v>
      </c>
      <c r="M560" s="22">
        <f>M559-'EVM CPZ List'!$I560</f>
        <v>860.00487003836088</v>
      </c>
      <c r="N560" s="7" t="e">
        <f>INDEX('2021 Certified EVM Plan'!G:G,MATCH(B560,'2021 Certified EVM Plan'!E:E,0))</f>
        <v>#N/A</v>
      </c>
      <c r="O560" s="7" t="e">
        <f>INDEX('2021 Certified EVM Plan'!M:M,MATCH(B560,'2021 Certified EVM Plan'!E:E,0))</f>
        <v>#N/A</v>
      </c>
      <c r="P560" s="7">
        <f t="shared" si="8"/>
        <v>1</v>
      </c>
      <c r="Q560" s="26" t="e">
        <f>IF(INDEX('2021 Certified EVM Plan'!H:H,MATCH(B560,'2021 Certified EVM Plan'!E:E,0))=1,M560,#N/A)</f>
        <v>#N/A</v>
      </c>
      <c r="R560" s="26" t="e">
        <f>IF(INDEX('2021 Certified EVM Plan'!J:J,MATCH(B560,'2021 Certified EVM Plan'!E:E,0))=1,M560,#N/A)</f>
        <v>#N/A</v>
      </c>
      <c r="S560" s="26" t="e">
        <f>IF(INDEX('2021 Certified EVM Plan'!K:K,MATCH(B560,'2021 Certified EVM Plan'!E:E,0))=1,M560,#N/A)</f>
        <v>#N/A</v>
      </c>
    </row>
    <row r="561" spans="1:19" x14ac:dyDescent="0.25">
      <c r="A561" s="22" t="s">
        <v>8</v>
      </c>
      <c r="B561" s="22">
        <v>3520</v>
      </c>
      <c r="C561" s="22">
        <v>7</v>
      </c>
      <c r="D561" s="23">
        <v>2.0218688757267698E-2</v>
      </c>
      <c r="E561" s="22">
        <v>152571101</v>
      </c>
      <c r="F561" s="22" t="s">
        <v>273</v>
      </c>
      <c r="G561" s="22" t="s">
        <v>418</v>
      </c>
      <c r="H561" s="22">
        <v>1020.02777993936</v>
      </c>
      <c r="I561" s="24">
        <f>'EVM CPZ List'!$D561*'EVM CPZ List'!$C561</f>
        <v>0.14153082130087388</v>
      </c>
      <c r="J561" s="25">
        <f>INDEX('Pivot of Risk Data'!A:A,MATCH('EVM CPZ List'!$B561,'Pivot of Risk Data'!B:B,0),1)</f>
        <v>548</v>
      </c>
      <c r="K561" s="22">
        <f>0.000621371*'EVM CPZ List'!$H561</f>
        <v>0.63381568164870006</v>
      </c>
      <c r="L561" s="22">
        <f>L560+'EVM CPZ List'!$K561</f>
        <v>7263.0252297998868</v>
      </c>
      <c r="M561" s="22">
        <f>M560-'EVM CPZ List'!$I561</f>
        <v>859.86333921706</v>
      </c>
      <c r="N561" s="7" t="e">
        <f>INDEX('2021 Certified EVM Plan'!G:G,MATCH(B561,'2021 Certified EVM Plan'!E:E,0))</f>
        <v>#N/A</v>
      </c>
      <c r="O561" s="7" t="e">
        <f>INDEX('2021 Certified EVM Plan'!M:M,MATCH(B561,'2021 Certified EVM Plan'!E:E,0))</f>
        <v>#N/A</v>
      </c>
      <c r="P561" s="7">
        <f t="shared" si="8"/>
        <v>1</v>
      </c>
      <c r="Q561" s="26" t="e">
        <f>IF(INDEX('2021 Certified EVM Plan'!H:H,MATCH(B561,'2021 Certified EVM Plan'!E:E,0))=1,M561,#N/A)</f>
        <v>#N/A</v>
      </c>
      <c r="R561" s="26" t="e">
        <f>IF(INDEX('2021 Certified EVM Plan'!J:J,MATCH(B561,'2021 Certified EVM Plan'!E:E,0))=1,M561,#N/A)</f>
        <v>#N/A</v>
      </c>
      <c r="S561" s="26" t="e">
        <f>IF(INDEX('2021 Certified EVM Plan'!K:K,MATCH(B561,'2021 Certified EVM Plan'!E:E,0))=1,M561,#N/A)</f>
        <v>#N/A</v>
      </c>
    </row>
    <row r="562" spans="1:19" x14ac:dyDescent="0.25">
      <c r="A562" s="22" t="s">
        <v>539</v>
      </c>
      <c r="B562" s="22">
        <v>6034</v>
      </c>
      <c r="C562" s="22">
        <v>324</v>
      </c>
      <c r="D562" s="23">
        <v>2.0184160742741399E-2</v>
      </c>
      <c r="E562" s="22">
        <v>103271101</v>
      </c>
      <c r="F562" s="22" t="s">
        <v>571</v>
      </c>
      <c r="G562" s="22" t="s">
        <v>572</v>
      </c>
      <c r="H562" s="22">
        <v>39346.098373140499</v>
      </c>
      <c r="I562" s="24">
        <f>'EVM CPZ List'!$D562*'EVM CPZ List'!$C562</f>
        <v>6.5396680806482133</v>
      </c>
      <c r="J562" s="25">
        <f>INDEX('Pivot of Risk Data'!A:A,MATCH('EVM CPZ List'!$B562,'Pivot of Risk Data'!B:B,0),1)</f>
        <v>549</v>
      </c>
      <c r="K562" s="22">
        <f>0.000621371*'EVM CPZ List'!$H562</f>
        <v>24.448524492216684</v>
      </c>
      <c r="L562" s="22">
        <f>L561+'EVM CPZ List'!$K562</f>
        <v>7287.4737542921039</v>
      </c>
      <c r="M562" s="22">
        <f>M561-'EVM CPZ List'!$I562</f>
        <v>853.3236711364118</v>
      </c>
      <c r="N562" s="7" t="e">
        <f>INDEX('2021 Certified EVM Plan'!G:G,MATCH(B562,'2021 Certified EVM Plan'!E:E,0))</f>
        <v>#N/A</v>
      </c>
      <c r="O562" s="7" t="e">
        <f>INDEX('2021 Certified EVM Plan'!M:M,MATCH(B562,'2021 Certified EVM Plan'!E:E,0))</f>
        <v>#N/A</v>
      </c>
      <c r="P562" s="7">
        <f t="shared" si="8"/>
        <v>1</v>
      </c>
      <c r="Q562" s="26" t="e">
        <f>IF(INDEX('2021 Certified EVM Plan'!H:H,MATCH(B562,'2021 Certified EVM Plan'!E:E,0))=1,M562,#N/A)</f>
        <v>#N/A</v>
      </c>
      <c r="R562" s="26" t="e">
        <f>IF(INDEX('2021 Certified EVM Plan'!J:J,MATCH(B562,'2021 Certified EVM Plan'!E:E,0))=1,M562,#N/A)</f>
        <v>#N/A</v>
      </c>
      <c r="S562" s="26" t="e">
        <f>IF(INDEX('2021 Certified EVM Plan'!K:K,MATCH(B562,'2021 Certified EVM Plan'!E:E,0))=1,M562,#N/A)</f>
        <v>#N/A</v>
      </c>
    </row>
    <row r="563" spans="1:19" x14ac:dyDescent="0.25">
      <c r="A563" s="22" t="s">
        <v>539</v>
      </c>
      <c r="B563" s="22">
        <v>2644</v>
      </c>
      <c r="C563" s="22">
        <v>245</v>
      </c>
      <c r="D563" s="23">
        <v>2.0038904136163899E-2</v>
      </c>
      <c r="E563" s="22">
        <v>103561102</v>
      </c>
      <c r="F563" s="22" t="s">
        <v>585</v>
      </c>
      <c r="G563" s="22" t="s">
        <v>623</v>
      </c>
      <c r="H563" s="22">
        <v>32904.105377685002</v>
      </c>
      <c r="I563" s="24">
        <f>'EVM CPZ List'!$D563*'EVM CPZ List'!$C563</f>
        <v>4.9095315133601556</v>
      </c>
      <c r="J563" s="25">
        <f>INDEX('Pivot of Risk Data'!A:A,MATCH('EVM CPZ List'!$B563,'Pivot of Risk Data'!B:B,0),1)</f>
        <v>550</v>
      </c>
      <c r="K563" s="22">
        <f>0.000621371*'EVM CPZ List'!$H563</f>
        <v>20.445656862637509</v>
      </c>
      <c r="L563" s="22">
        <f>L562+'EVM CPZ List'!$K563</f>
        <v>7307.9194111547413</v>
      </c>
      <c r="M563" s="22">
        <f>M562-'EVM CPZ List'!$I563</f>
        <v>848.4141396230516</v>
      </c>
      <c r="N563" s="7" t="e">
        <f>INDEX('2021 Certified EVM Plan'!G:G,MATCH(B563,'2021 Certified EVM Plan'!E:E,0))</f>
        <v>#N/A</v>
      </c>
      <c r="O563" s="7" t="e">
        <f>INDEX('2021 Certified EVM Plan'!M:M,MATCH(B563,'2021 Certified EVM Plan'!E:E,0))</f>
        <v>#N/A</v>
      </c>
      <c r="P563" s="7">
        <f t="shared" si="8"/>
        <v>1</v>
      </c>
      <c r="Q563" s="26" t="e">
        <f>IF(INDEX('2021 Certified EVM Plan'!H:H,MATCH(B563,'2021 Certified EVM Plan'!E:E,0))=1,M563,#N/A)</f>
        <v>#N/A</v>
      </c>
      <c r="R563" s="26" t="e">
        <f>IF(INDEX('2021 Certified EVM Plan'!J:J,MATCH(B563,'2021 Certified EVM Plan'!E:E,0))=1,M563,#N/A)</f>
        <v>#N/A</v>
      </c>
      <c r="S563" s="26" t="e">
        <f>IF(INDEX('2021 Certified EVM Plan'!K:K,MATCH(B563,'2021 Certified EVM Plan'!E:E,0))=1,M563,#N/A)</f>
        <v>#N/A</v>
      </c>
    </row>
    <row r="564" spans="1:19" x14ac:dyDescent="0.25">
      <c r="A564" s="22" t="s">
        <v>2906</v>
      </c>
      <c r="B564" s="22">
        <v>810</v>
      </c>
      <c r="C564" s="22">
        <v>59</v>
      </c>
      <c r="D564" s="23">
        <v>2.0034178955726799E-2</v>
      </c>
      <c r="E564" s="22">
        <v>14662104</v>
      </c>
      <c r="F564" s="22" t="s">
        <v>3271</v>
      </c>
      <c r="G564" s="22" t="s">
        <v>3272</v>
      </c>
      <c r="H564" s="22">
        <v>9296.9257685266002</v>
      </c>
      <c r="I564" s="24">
        <f>'EVM CPZ List'!$D564*'EVM CPZ List'!$C564</f>
        <v>1.1820165583878812</v>
      </c>
      <c r="J564" s="25">
        <f>INDEX('Pivot of Risk Data'!A:A,MATCH('EVM CPZ List'!$B564,'Pivot of Risk Data'!B:B,0),1)</f>
        <v>551</v>
      </c>
      <c r="K564" s="22">
        <f>0.000621371*'EVM CPZ List'!$H564</f>
        <v>5.7768400617151423</v>
      </c>
      <c r="L564" s="22">
        <f>L563+'EVM CPZ List'!$K564</f>
        <v>7313.6962512164564</v>
      </c>
      <c r="M564" s="22">
        <f>M563-'EVM CPZ List'!$I564</f>
        <v>847.23212306466371</v>
      </c>
      <c r="N564" s="7" t="e">
        <f>INDEX('2021 Certified EVM Plan'!G:G,MATCH(B564,'2021 Certified EVM Plan'!E:E,0))</f>
        <v>#N/A</v>
      </c>
      <c r="O564" s="7" t="e">
        <f>INDEX('2021 Certified EVM Plan'!M:M,MATCH(B564,'2021 Certified EVM Plan'!E:E,0))</f>
        <v>#N/A</v>
      </c>
      <c r="P564" s="7">
        <f t="shared" si="8"/>
        <v>1</v>
      </c>
      <c r="Q564" s="26" t="e">
        <f>IF(INDEX('2021 Certified EVM Plan'!H:H,MATCH(B564,'2021 Certified EVM Plan'!E:E,0))=1,M564,#N/A)</f>
        <v>#N/A</v>
      </c>
      <c r="R564" s="26" t="e">
        <f>IF(INDEX('2021 Certified EVM Plan'!J:J,MATCH(B564,'2021 Certified EVM Plan'!E:E,0))=1,M564,#N/A)</f>
        <v>#N/A</v>
      </c>
      <c r="S564" s="26" t="e">
        <f>IF(INDEX('2021 Certified EVM Plan'!K:K,MATCH(B564,'2021 Certified EVM Plan'!E:E,0))=1,M564,#N/A)</f>
        <v>#N/A</v>
      </c>
    </row>
    <row r="565" spans="1:19" x14ac:dyDescent="0.25">
      <c r="A565" s="22" t="s">
        <v>2906</v>
      </c>
      <c r="B565" s="22">
        <v>3864</v>
      </c>
      <c r="C565" s="22">
        <v>215</v>
      </c>
      <c r="D565" s="23">
        <v>2.0015609885065701E-2</v>
      </c>
      <c r="E565" s="22">
        <v>43432102</v>
      </c>
      <c r="F565" s="22" t="s">
        <v>3121</v>
      </c>
      <c r="G565" s="22" t="s">
        <v>3172</v>
      </c>
      <c r="H565" s="22">
        <v>41070.2396901912</v>
      </c>
      <c r="I565" s="24">
        <f>'EVM CPZ List'!$D565*'EVM CPZ List'!$C565</f>
        <v>4.3033561252891257</v>
      </c>
      <c r="J565" s="25">
        <f>INDEX('Pivot of Risk Data'!A:A,MATCH('EVM CPZ List'!$B565,'Pivot of Risk Data'!B:B,0),1)</f>
        <v>552</v>
      </c>
      <c r="K565" s="22">
        <f>0.000621371*'EVM CPZ List'!$H565</f>
        <v>25.519855906533795</v>
      </c>
      <c r="L565" s="22">
        <f>L564+'EVM CPZ List'!$K565</f>
        <v>7339.2161071229903</v>
      </c>
      <c r="M565" s="22">
        <f>M564-'EVM CPZ List'!$I565</f>
        <v>842.92876693937455</v>
      </c>
      <c r="N565" s="7" t="e">
        <f>INDEX('2021 Certified EVM Plan'!G:G,MATCH(B565,'2021 Certified EVM Plan'!E:E,0))</f>
        <v>#N/A</v>
      </c>
      <c r="O565" s="7" t="e">
        <f>INDEX('2021 Certified EVM Plan'!M:M,MATCH(B565,'2021 Certified EVM Plan'!E:E,0))</f>
        <v>#N/A</v>
      </c>
      <c r="P565" s="7">
        <f t="shared" si="8"/>
        <v>1</v>
      </c>
      <c r="Q565" s="26" t="e">
        <f>IF(INDEX('2021 Certified EVM Plan'!H:H,MATCH(B565,'2021 Certified EVM Plan'!E:E,0))=1,M565,#N/A)</f>
        <v>#N/A</v>
      </c>
      <c r="R565" s="26" t="e">
        <f>IF(INDEX('2021 Certified EVM Plan'!J:J,MATCH(B565,'2021 Certified EVM Plan'!E:E,0))=1,M565,#N/A)</f>
        <v>#N/A</v>
      </c>
      <c r="S565" s="26" t="e">
        <f>IF(INDEX('2021 Certified EVM Plan'!K:K,MATCH(B565,'2021 Certified EVM Plan'!E:E,0))=1,M565,#N/A)</f>
        <v>#N/A</v>
      </c>
    </row>
    <row r="566" spans="1:19" x14ac:dyDescent="0.25">
      <c r="A566" s="22" t="s">
        <v>539</v>
      </c>
      <c r="B566" s="22">
        <v>7545</v>
      </c>
      <c r="C566" s="22">
        <v>48</v>
      </c>
      <c r="D566" s="23">
        <v>1.9999765515528602E-2</v>
      </c>
      <c r="E566" s="22">
        <v>103441101</v>
      </c>
      <c r="F566" s="22" t="s">
        <v>569</v>
      </c>
      <c r="G566" s="22" t="s">
        <v>660</v>
      </c>
      <c r="H566" s="22">
        <v>4413.0115606981499</v>
      </c>
      <c r="I566" s="24">
        <f>'EVM CPZ List'!$D566*'EVM CPZ List'!$C566</f>
        <v>0.95998874474537288</v>
      </c>
      <c r="J566" s="25">
        <f>INDEX('Pivot of Risk Data'!A:A,MATCH('EVM CPZ List'!$B566,'Pivot of Risk Data'!B:B,0),1)</f>
        <v>553</v>
      </c>
      <c r="K566" s="22">
        <f>0.000621371*'EVM CPZ List'!$H566</f>
        <v>2.7421174064825702</v>
      </c>
      <c r="L566" s="22">
        <f>L565+'EVM CPZ List'!$K566</f>
        <v>7341.9582245294732</v>
      </c>
      <c r="M566" s="22">
        <f>M565-'EVM CPZ List'!$I566</f>
        <v>841.96877819462918</v>
      </c>
      <c r="N566" s="7" t="e">
        <f>INDEX('2021 Certified EVM Plan'!G:G,MATCH(B566,'2021 Certified EVM Plan'!E:E,0))</f>
        <v>#N/A</v>
      </c>
      <c r="O566" s="7" t="e">
        <f>INDEX('2021 Certified EVM Plan'!M:M,MATCH(B566,'2021 Certified EVM Plan'!E:E,0))</f>
        <v>#N/A</v>
      </c>
      <c r="P566" s="7">
        <f t="shared" si="8"/>
        <v>1</v>
      </c>
      <c r="Q566" s="26" t="e">
        <f>IF(INDEX('2021 Certified EVM Plan'!H:H,MATCH(B566,'2021 Certified EVM Plan'!E:E,0))=1,M566,#N/A)</f>
        <v>#N/A</v>
      </c>
      <c r="R566" s="26" t="e">
        <f>IF(INDEX('2021 Certified EVM Plan'!J:J,MATCH(B566,'2021 Certified EVM Plan'!E:E,0))=1,M566,#N/A)</f>
        <v>#N/A</v>
      </c>
      <c r="S566" s="26" t="e">
        <f>IF(INDEX('2021 Certified EVM Plan'!K:K,MATCH(B566,'2021 Certified EVM Plan'!E:E,0))=1,M566,#N/A)</f>
        <v>#N/A</v>
      </c>
    </row>
    <row r="567" spans="1:19" x14ac:dyDescent="0.25">
      <c r="A567" s="22" t="s">
        <v>8</v>
      </c>
      <c r="B567" s="22">
        <v>9434</v>
      </c>
      <c r="C567" s="22">
        <v>2</v>
      </c>
      <c r="D567" s="23">
        <v>1.98733785230489E-2</v>
      </c>
      <c r="E567" s="22">
        <v>152582109</v>
      </c>
      <c r="F567" s="22" t="s">
        <v>327</v>
      </c>
      <c r="G567" s="22" t="s">
        <v>482</v>
      </c>
      <c r="H567" s="22">
        <v>547.56479241148804</v>
      </c>
      <c r="I567" s="24">
        <f>'EVM CPZ List'!$D567*'EVM CPZ List'!$C567</f>
        <v>3.97467570460978E-2</v>
      </c>
      <c r="J567" s="25">
        <f>INDEX('Pivot of Risk Data'!A:A,MATCH('EVM CPZ List'!$B567,'Pivot of Risk Data'!B:B,0),1)</f>
        <v>554</v>
      </c>
      <c r="K567" s="22">
        <f>0.000621371*'EVM CPZ List'!$H567</f>
        <v>0.34024088262551877</v>
      </c>
      <c r="L567" s="22">
        <f>L566+'EVM CPZ List'!$K567</f>
        <v>7342.2984654120992</v>
      </c>
      <c r="M567" s="22">
        <f>M566-'EVM CPZ List'!$I567</f>
        <v>841.92903143758303</v>
      </c>
      <c r="N567" s="7" t="e">
        <f>INDEX('2021 Certified EVM Plan'!G:G,MATCH(B567,'2021 Certified EVM Plan'!E:E,0))</f>
        <v>#N/A</v>
      </c>
      <c r="O567" s="7" t="e">
        <f>INDEX('2021 Certified EVM Plan'!M:M,MATCH(B567,'2021 Certified EVM Plan'!E:E,0))</f>
        <v>#N/A</v>
      </c>
      <c r="P567" s="7">
        <f t="shared" si="8"/>
        <v>1</v>
      </c>
      <c r="Q567" s="26" t="e">
        <f>IF(INDEX('2021 Certified EVM Plan'!H:H,MATCH(B567,'2021 Certified EVM Plan'!E:E,0))=1,M567,#N/A)</f>
        <v>#N/A</v>
      </c>
      <c r="R567" s="26" t="e">
        <f>IF(INDEX('2021 Certified EVM Plan'!J:J,MATCH(B567,'2021 Certified EVM Plan'!E:E,0))=1,M567,#N/A)</f>
        <v>#N/A</v>
      </c>
      <c r="S567" s="26" t="e">
        <f>IF(INDEX('2021 Certified EVM Plan'!K:K,MATCH(B567,'2021 Certified EVM Plan'!E:E,0))=1,M567,#N/A)</f>
        <v>#N/A</v>
      </c>
    </row>
    <row r="568" spans="1:19" x14ac:dyDescent="0.25">
      <c r="A568" s="22" t="s">
        <v>539</v>
      </c>
      <c r="B568" s="22">
        <v>5926</v>
      </c>
      <c r="C568" s="22">
        <v>368</v>
      </c>
      <c r="D568" s="23">
        <v>1.9858662091578098E-2</v>
      </c>
      <c r="E568" s="22">
        <v>103401101</v>
      </c>
      <c r="F568" s="22" t="s">
        <v>615</v>
      </c>
      <c r="G568" s="22" t="s">
        <v>616</v>
      </c>
      <c r="H568" s="22">
        <v>49037.454430276302</v>
      </c>
      <c r="I568" s="24">
        <f>'EVM CPZ List'!$D568*'EVM CPZ List'!$C568</f>
        <v>7.3079876497007401</v>
      </c>
      <c r="J568" s="25">
        <f>INDEX('Pivot of Risk Data'!A:A,MATCH('EVM CPZ List'!$B568,'Pivot of Risk Data'!B:B,0),1)</f>
        <v>555</v>
      </c>
      <c r="K568" s="22">
        <f>0.000621371*'EVM CPZ List'!$H568</f>
        <v>30.470452096795217</v>
      </c>
      <c r="L568" s="22">
        <f>L567+'EVM CPZ List'!$K568</f>
        <v>7372.7689175088944</v>
      </c>
      <c r="M568" s="22">
        <f>M567-'EVM CPZ List'!$I568</f>
        <v>834.62104378788229</v>
      </c>
      <c r="N568" s="7">
        <f>INDEX('2021 Certified EVM Plan'!G:G,MATCH(B568,'2021 Certified EVM Plan'!E:E,0))</f>
        <v>30.510984848484849</v>
      </c>
      <c r="O568" s="7">
        <f>INDEX('2021 Certified EVM Plan'!M:M,MATCH(B568,'2021 Certified EVM Plan'!E:E,0))</f>
        <v>7.3079876497007401</v>
      </c>
      <c r="P568" s="7">
        <f t="shared" si="8"/>
        <v>1</v>
      </c>
      <c r="Q568" s="26" t="e">
        <f>IF(INDEX('2021 Certified EVM Plan'!H:H,MATCH(B568,'2021 Certified EVM Plan'!E:E,0))=1,M568,#N/A)</f>
        <v>#N/A</v>
      </c>
      <c r="R568" s="26">
        <f>IF(INDEX('2021 Certified EVM Plan'!J:J,MATCH(B568,'2021 Certified EVM Plan'!E:E,0))=1,M568,#N/A)</f>
        <v>834.62104378788229</v>
      </c>
      <c r="S568" s="26" t="e">
        <f>IF(INDEX('2021 Certified EVM Plan'!K:K,MATCH(B568,'2021 Certified EVM Plan'!E:E,0))=1,M568,#N/A)</f>
        <v>#N/A</v>
      </c>
    </row>
    <row r="569" spans="1:19" x14ac:dyDescent="0.25">
      <c r="A569" s="22" t="s">
        <v>964</v>
      </c>
      <c r="B569" s="22">
        <v>2330</v>
      </c>
      <c r="C569" s="22">
        <v>218</v>
      </c>
      <c r="D569" s="23">
        <v>1.9779952875544699E-2</v>
      </c>
      <c r="E569" s="22">
        <v>42891102</v>
      </c>
      <c r="F569" s="22" t="s">
        <v>1123</v>
      </c>
      <c r="G569" s="22" t="s">
        <v>1583</v>
      </c>
      <c r="H569" s="22">
        <v>50631.5550181531</v>
      </c>
      <c r="I569" s="24">
        <f>'EVM CPZ List'!$D569*'EVM CPZ List'!$C569</f>
        <v>4.3120297268687446</v>
      </c>
      <c r="J569" s="25">
        <f>INDEX('Pivot of Risk Data'!A:A,MATCH('EVM CPZ List'!$B569,'Pivot of Risk Data'!B:B,0),1)</f>
        <v>556</v>
      </c>
      <c r="K569" s="22">
        <f>0.000621371*'EVM CPZ List'!$H569</f>
        <v>31.460979973184809</v>
      </c>
      <c r="L569" s="22">
        <f>L568+'EVM CPZ List'!$K569</f>
        <v>7404.2298974820797</v>
      </c>
      <c r="M569" s="22">
        <f>M568-'EVM CPZ List'!$I569</f>
        <v>830.3090140610135</v>
      </c>
      <c r="N569" s="7" t="e">
        <f>INDEX('2021 Certified EVM Plan'!G:G,MATCH(B569,'2021 Certified EVM Plan'!E:E,0))</f>
        <v>#N/A</v>
      </c>
      <c r="O569" s="7" t="e">
        <f>INDEX('2021 Certified EVM Plan'!M:M,MATCH(B569,'2021 Certified EVM Plan'!E:E,0))</f>
        <v>#N/A</v>
      </c>
      <c r="P569" s="7">
        <f t="shared" si="8"/>
        <v>1</v>
      </c>
      <c r="Q569" s="26" t="e">
        <f>IF(INDEX('2021 Certified EVM Plan'!H:H,MATCH(B569,'2021 Certified EVM Plan'!E:E,0))=1,M569,#N/A)</f>
        <v>#N/A</v>
      </c>
      <c r="R569" s="26" t="e">
        <f>IF(INDEX('2021 Certified EVM Plan'!J:J,MATCH(B569,'2021 Certified EVM Plan'!E:E,0))=1,M569,#N/A)</f>
        <v>#N/A</v>
      </c>
      <c r="S569" s="26" t="e">
        <f>IF(INDEX('2021 Certified EVM Plan'!K:K,MATCH(B569,'2021 Certified EVM Plan'!E:E,0))=1,M569,#N/A)</f>
        <v>#N/A</v>
      </c>
    </row>
    <row r="570" spans="1:19" x14ac:dyDescent="0.25">
      <c r="A570" s="22" t="s">
        <v>2195</v>
      </c>
      <c r="B570" s="22">
        <v>1205</v>
      </c>
      <c r="C570" s="22">
        <v>80</v>
      </c>
      <c r="D570" s="23">
        <v>1.97754138609114E-2</v>
      </c>
      <c r="E570" s="22">
        <v>183052113</v>
      </c>
      <c r="F570" s="22" t="s">
        <v>2215</v>
      </c>
      <c r="G570" s="22" t="s">
        <v>2284</v>
      </c>
      <c r="H570" s="22">
        <v>13880.8277767869</v>
      </c>
      <c r="I570" s="24">
        <f>'EVM CPZ List'!$D570*'EVM CPZ List'!$C570</f>
        <v>1.582033108872912</v>
      </c>
      <c r="J570" s="25">
        <f>INDEX('Pivot of Risk Data'!A:A,MATCH('EVM CPZ List'!$B570,'Pivot of Risk Data'!B:B,0),1)</f>
        <v>557</v>
      </c>
      <c r="K570" s="22">
        <f>0.000621371*'EVM CPZ List'!$H570</f>
        <v>8.6251438364898529</v>
      </c>
      <c r="L570" s="22">
        <f>L569+'EVM CPZ List'!$K570</f>
        <v>7412.8550413185694</v>
      </c>
      <c r="M570" s="22">
        <f>M569-'EVM CPZ List'!$I570</f>
        <v>828.72698095214059</v>
      </c>
      <c r="N570" s="7" t="e">
        <f>INDEX('2021 Certified EVM Plan'!G:G,MATCH(B570,'2021 Certified EVM Plan'!E:E,0))</f>
        <v>#N/A</v>
      </c>
      <c r="O570" s="7" t="e">
        <f>INDEX('2021 Certified EVM Plan'!M:M,MATCH(B570,'2021 Certified EVM Plan'!E:E,0))</f>
        <v>#N/A</v>
      </c>
      <c r="P570" s="7">
        <f t="shared" si="8"/>
        <v>1</v>
      </c>
      <c r="Q570" s="26" t="e">
        <f>IF(INDEX('2021 Certified EVM Plan'!H:H,MATCH(B570,'2021 Certified EVM Plan'!E:E,0))=1,M570,#N/A)</f>
        <v>#N/A</v>
      </c>
      <c r="R570" s="26" t="e">
        <f>IF(INDEX('2021 Certified EVM Plan'!J:J,MATCH(B570,'2021 Certified EVM Plan'!E:E,0))=1,M570,#N/A)</f>
        <v>#N/A</v>
      </c>
      <c r="S570" s="26" t="e">
        <f>IF(INDEX('2021 Certified EVM Plan'!K:K,MATCH(B570,'2021 Certified EVM Plan'!E:E,0))=1,M570,#N/A)</f>
        <v>#N/A</v>
      </c>
    </row>
    <row r="571" spans="1:19" x14ac:dyDescent="0.25">
      <c r="A571" s="22" t="s">
        <v>1672</v>
      </c>
      <c r="B571" s="22">
        <v>6042</v>
      </c>
      <c r="C571" s="22">
        <v>77</v>
      </c>
      <c r="D571" s="23">
        <v>1.9754694641448901E-2</v>
      </c>
      <c r="E571" s="22">
        <v>163541101</v>
      </c>
      <c r="F571" s="22" t="s">
        <v>454</v>
      </c>
      <c r="G571" s="22" t="s">
        <v>1930</v>
      </c>
      <c r="H571" s="22">
        <v>18073.015668362699</v>
      </c>
      <c r="I571" s="24">
        <f>'EVM CPZ List'!$D571*'EVM CPZ List'!$C571</f>
        <v>1.5211114873915654</v>
      </c>
      <c r="J571" s="25">
        <f>INDEX('Pivot of Risk Data'!A:A,MATCH('EVM CPZ List'!$B571,'Pivot of Risk Data'!B:B,0),1)</f>
        <v>558</v>
      </c>
      <c r="K571" s="22">
        <f>0.000621371*'EVM CPZ List'!$H571</f>
        <v>11.230047818866199</v>
      </c>
      <c r="L571" s="22">
        <f>L570+'EVM CPZ List'!$K571</f>
        <v>7424.0850891374357</v>
      </c>
      <c r="M571" s="22">
        <f>M570-'EVM CPZ List'!$I571</f>
        <v>827.20586946474907</v>
      </c>
      <c r="N571" s="7" t="e">
        <f>INDEX('2021 Certified EVM Plan'!G:G,MATCH(B571,'2021 Certified EVM Plan'!E:E,0))</f>
        <v>#N/A</v>
      </c>
      <c r="O571" s="7" t="e">
        <f>INDEX('2021 Certified EVM Plan'!M:M,MATCH(B571,'2021 Certified EVM Plan'!E:E,0))</f>
        <v>#N/A</v>
      </c>
      <c r="P571" s="7">
        <f t="shared" si="8"/>
        <v>1</v>
      </c>
      <c r="Q571" s="26" t="e">
        <f>IF(INDEX('2021 Certified EVM Plan'!H:H,MATCH(B571,'2021 Certified EVM Plan'!E:E,0))=1,M571,#N/A)</f>
        <v>#N/A</v>
      </c>
      <c r="R571" s="26" t="e">
        <f>IF(INDEX('2021 Certified EVM Plan'!J:J,MATCH(B571,'2021 Certified EVM Plan'!E:E,0))=1,M571,#N/A)</f>
        <v>#N/A</v>
      </c>
      <c r="S571" s="26" t="e">
        <f>IF(INDEX('2021 Certified EVM Plan'!K:K,MATCH(B571,'2021 Certified EVM Plan'!E:E,0))=1,M571,#N/A)</f>
        <v>#N/A</v>
      </c>
    </row>
    <row r="572" spans="1:19" x14ac:dyDescent="0.25">
      <c r="A572" s="22" t="s">
        <v>539</v>
      </c>
      <c r="B572" s="22">
        <v>5246</v>
      </c>
      <c r="C572" s="22">
        <v>12</v>
      </c>
      <c r="D572" s="23">
        <v>1.9672240186193998E-2</v>
      </c>
      <c r="E572" s="22">
        <v>103331101</v>
      </c>
      <c r="F572" s="22" t="s">
        <v>763</v>
      </c>
      <c r="G572" s="22" t="s">
        <v>934</v>
      </c>
      <c r="H572" s="22">
        <v>3402.7975114493102</v>
      </c>
      <c r="I572" s="24">
        <f>'EVM CPZ List'!$D572*'EVM CPZ List'!$C572</f>
        <v>0.23606688223432798</v>
      </c>
      <c r="J572" s="25">
        <f>INDEX('Pivot of Risk Data'!A:A,MATCH('EVM CPZ List'!$B572,'Pivot of Risk Data'!B:B,0),1)</f>
        <v>559</v>
      </c>
      <c r="K572" s="22">
        <f>0.000621371*'EVM CPZ List'!$H572</f>
        <v>2.1143996924867694</v>
      </c>
      <c r="L572" s="22">
        <f>L571+'EVM CPZ List'!$K572</f>
        <v>7426.1994888299223</v>
      </c>
      <c r="M572" s="22">
        <f>M571-'EVM CPZ List'!$I572</f>
        <v>826.96980258251472</v>
      </c>
      <c r="N572" s="7" t="e">
        <f>INDEX('2021 Certified EVM Plan'!G:G,MATCH(B572,'2021 Certified EVM Plan'!E:E,0))</f>
        <v>#N/A</v>
      </c>
      <c r="O572" s="7" t="e">
        <f>INDEX('2021 Certified EVM Plan'!M:M,MATCH(B572,'2021 Certified EVM Plan'!E:E,0))</f>
        <v>#N/A</v>
      </c>
      <c r="P572" s="7">
        <f t="shared" si="8"/>
        <v>1</v>
      </c>
      <c r="Q572" s="26" t="e">
        <f>IF(INDEX('2021 Certified EVM Plan'!H:H,MATCH(B572,'2021 Certified EVM Plan'!E:E,0))=1,M572,#N/A)</f>
        <v>#N/A</v>
      </c>
      <c r="R572" s="26" t="e">
        <f>IF(INDEX('2021 Certified EVM Plan'!J:J,MATCH(B572,'2021 Certified EVM Plan'!E:E,0))=1,M572,#N/A)</f>
        <v>#N/A</v>
      </c>
      <c r="S572" s="26" t="e">
        <f>IF(INDEX('2021 Certified EVM Plan'!K:K,MATCH(B572,'2021 Certified EVM Plan'!E:E,0))=1,M572,#N/A)</f>
        <v>#N/A</v>
      </c>
    </row>
    <row r="573" spans="1:19" x14ac:dyDescent="0.25">
      <c r="A573" s="22" t="s">
        <v>2195</v>
      </c>
      <c r="B573" s="22">
        <v>1717</v>
      </c>
      <c r="C573" s="22">
        <v>32</v>
      </c>
      <c r="D573" s="23">
        <v>1.9632597153211698E-2</v>
      </c>
      <c r="E573" s="22">
        <v>183052111</v>
      </c>
      <c r="F573" s="22" t="s">
        <v>2281</v>
      </c>
      <c r="G573" s="22" t="s">
        <v>2304</v>
      </c>
      <c r="H573" s="22">
        <v>2988.8541974315399</v>
      </c>
      <c r="I573" s="24">
        <f>'EVM CPZ List'!$D573*'EVM CPZ List'!$C573</f>
        <v>0.62824310890277435</v>
      </c>
      <c r="J573" s="25">
        <f>INDEX('Pivot of Risk Data'!A:A,MATCH('EVM CPZ List'!$B573,'Pivot of Risk Data'!B:B,0),1)</f>
        <v>560</v>
      </c>
      <c r="K573" s="22">
        <f>0.000621371*'EVM CPZ List'!$H573</f>
        <v>1.8571873215122334</v>
      </c>
      <c r="L573" s="22">
        <f>L572+'EVM CPZ List'!$K573</f>
        <v>7428.0566761514347</v>
      </c>
      <c r="M573" s="22">
        <f>M572-'EVM CPZ List'!$I573</f>
        <v>826.34155947361194</v>
      </c>
      <c r="N573" s="7" t="e">
        <f>INDEX('2021 Certified EVM Plan'!G:G,MATCH(B573,'2021 Certified EVM Plan'!E:E,0))</f>
        <v>#N/A</v>
      </c>
      <c r="O573" s="7" t="e">
        <f>INDEX('2021 Certified EVM Plan'!M:M,MATCH(B573,'2021 Certified EVM Plan'!E:E,0))</f>
        <v>#N/A</v>
      </c>
      <c r="P573" s="7">
        <f t="shared" si="8"/>
        <v>1</v>
      </c>
      <c r="Q573" s="26" t="e">
        <f>IF(INDEX('2021 Certified EVM Plan'!H:H,MATCH(B573,'2021 Certified EVM Plan'!E:E,0))=1,M573,#N/A)</f>
        <v>#N/A</v>
      </c>
      <c r="R573" s="26" t="e">
        <f>IF(INDEX('2021 Certified EVM Plan'!J:J,MATCH(B573,'2021 Certified EVM Plan'!E:E,0))=1,M573,#N/A)</f>
        <v>#N/A</v>
      </c>
      <c r="S573" s="26" t="e">
        <f>IF(INDEX('2021 Certified EVM Plan'!K:K,MATCH(B573,'2021 Certified EVM Plan'!E:E,0))=1,M573,#N/A)</f>
        <v>#N/A</v>
      </c>
    </row>
    <row r="574" spans="1:19" x14ac:dyDescent="0.25">
      <c r="A574" s="22" t="s">
        <v>2195</v>
      </c>
      <c r="B574" s="22">
        <v>865</v>
      </c>
      <c r="C574" s="22">
        <v>108</v>
      </c>
      <c r="D574" s="23">
        <v>1.96032266062959E-2</v>
      </c>
      <c r="E574" s="22">
        <v>83242105</v>
      </c>
      <c r="F574" s="22" t="s">
        <v>2241</v>
      </c>
      <c r="G574" s="22" t="s">
        <v>2514</v>
      </c>
      <c r="H574" s="22">
        <v>11909.778666050899</v>
      </c>
      <c r="I574" s="24">
        <f>'EVM CPZ List'!$D574*'EVM CPZ List'!$C574</f>
        <v>2.1171484734799573</v>
      </c>
      <c r="J574" s="25">
        <f>INDEX('Pivot of Risk Data'!A:A,MATCH('EVM CPZ List'!$B574,'Pivot of Risk Data'!B:B,0),1)</f>
        <v>561</v>
      </c>
      <c r="K574" s="22">
        <f>0.000621371*'EVM CPZ List'!$H574</f>
        <v>7.4003910795027137</v>
      </c>
      <c r="L574" s="22">
        <f>L573+'EVM CPZ List'!$K574</f>
        <v>7435.4570672309374</v>
      </c>
      <c r="M574" s="22">
        <f>M573-'EVM CPZ List'!$I574</f>
        <v>824.22441100013202</v>
      </c>
      <c r="N574" s="7" t="e">
        <f>INDEX('2021 Certified EVM Plan'!G:G,MATCH(B574,'2021 Certified EVM Plan'!E:E,0))</f>
        <v>#N/A</v>
      </c>
      <c r="O574" s="7" t="e">
        <f>INDEX('2021 Certified EVM Plan'!M:M,MATCH(B574,'2021 Certified EVM Plan'!E:E,0))</f>
        <v>#N/A</v>
      </c>
      <c r="P574" s="7">
        <f t="shared" si="8"/>
        <v>1</v>
      </c>
      <c r="Q574" s="26" t="e">
        <f>IF(INDEX('2021 Certified EVM Plan'!H:H,MATCH(B574,'2021 Certified EVM Plan'!E:E,0))=1,M574,#N/A)</f>
        <v>#N/A</v>
      </c>
      <c r="R574" s="26" t="e">
        <f>IF(INDEX('2021 Certified EVM Plan'!J:J,MATCH(B574,'2021 Certified EVM Plan'!E:E,0))=1,M574,#N/A)</f>
        <v>#N/A</v>
      </c>
      <c r="S574" s="26" t="e">
        <f>IF(INDEX('2021 Certified EVM Plan'!K:K,MATCH(B574,'2021 Certified EVM Plan'!E:E,0))=1,M574,#N/A)</f>
        <v>#N/A</v>
      </c>
    </row>
    <row r="575" spans="1:19" x14ac:dyDescent="0.25">
      <c r="A575" s="22" t="s">
        <v>964</v>
      </c>
      <c r="B575" s="22">
        <v>4905</v>
      </c>
      <c r="C575" s="22">
        <v>114</v>
      </c>
      <c r="D575" s="23">
        <v>1.9538296805014899E-2</v>
      </c>
      <c r="E575" s="22">
        <v>42681102</v>
      </c>
      <c r="F575" s="22" t="s">
        <v>1066</v>
      </c>
      <c r="G575" s="22" t="s">
        <v>1105</v>
      </c>
      <c r="H575" s="22">
        <v>16837.2871085964</v>
      </c>
      <c r="I575" s="24">
        <f>'EVM CPZ List'!$D575*'EVM CPZ List'!$C575</f>
        <v>2.2273658357716983</v>
      </c>
      <c r="J575" s="25">
        <f>INDEX('Pivot of Risk Data'!A:A,MATCH('EVM CPZ List'!$B575,'Pivot of Risk Data'!B:B,0),1)</f>
        <v>562</v>
      </c>
      <c r="K575" s="22">
        <f>0.000621371*'EVM CPZ List'!$H575</f>
        <v>10.462201927955654</v>
      </c>
      <c r="L575" s="22">
        <f>L574+'EVM CPZ List'!$K575</f>
        <v>7445.9192691588933</v>
      </c>
      <c r="M575" s="22">
        <f>M574-'EVM CPZ List'!$I575</f>
        <v>821.99704516436032</v>
      </c>
      <c r="N575" s="7" t="e">
        <f>INDEX('2021 Certified EVM Plan'!G:G,MATCH(B575,'2021 Certified EVM Plan'!E:E,0))</f>
        <v>#N/A</v>
      </c>
      <c r="O575" s="7" t="e">
        <f>INDEX('2021 Certified EVM Plan'!M:M,MATCH(B575,'2021 Certified EVM Plan'!E:E,0))</f>
        <v>#N/A</v>
      </c>
      <c r="P575" s="7">
        <f t="shared" si="8"/>
        <v>1</v>
      </c>
      <c r="Q575" s="26" t="e">
        <f>IF(INDEX('2021 Certified EVM Plan'!H:H,MATCH(B575,'2021 Certified EVM Plan'!E:E,0))=1,M575,#N/A)</f>
        <v>#N/A</v>
      </c>
      <c r="R575" s="26" t="e">
        <f>IF(INDEX('2021 Certified EVM Plan'!J:J,MATCH(B575,'2021 Certified EVM Plan'!E:E,0))=1,M575,#N/A)</f>
        <v>#N/A</v>
      </c>
      <c r="S575" s="26" t="e">
        <f>IF(INDEX('2021 Certified EVM Plan'!K:K,MATCH(B575,'2021 Certified EVM Plan'!E:E,0))=1,M575,#N/A)</f>
        <v>#N/A</v>
      </c>
    </row>
    <row r="576" spans="1:19" x14ac:dyDescent="0.25">
      <c r="A576" s="22" t="s">
        <v>8</v>
      </c>
      <c r="B576" s="22">
        <v>1351</v>
      </c>
      <c r="C576" s="22">
        <v>173</v>
      </c>
      <c r="D576" s="23">
        <v>1.95134174355691E-2</v>
      </c>
      <c r="E576" s="22">
        <v>153612104</v>
      </c>
      <c r="F576" s="22" t="s">
        <v>85</v>
      </c>
      <c r="G576" s="22" t="s">
        <v>178</v>
      </c>
      <c r="H576" s="22">
        <v>28983.153007520101</v>
      </c>
      <c r="I576" s="24">
        <f>'EVM CPZ List'!$D576*'EVM CPZ List'!$C576</f>
        <v>3.3758212163534544</v>
      </c>
      <c r="J576" s="25">
        <f>INDEX('Pivot of Risk Data'!A:A,MATCH('EVM CPZ List'!$B576,'Pivot of Risk Data'!B:B,0),1)</f>
        <v>563</v>
      </c>
      <c r="K576" s="22">
        <f>0.000621371*'EVM CPZ List'!$H576</f>
        <v>18.009290767435772</v>
      </c>
      <c r="L576" s="22">
        <f>L575+'EVM CPZ List'!$K576</f>
        <v>7463.9285599263294</v>
      </c>
      <c r="M576" s="22">
        <f>M575-'EVM CPZ List'!$I576</f>
        <v>818.6212239480069</v>
      </c>
      <c r="N576" s="7" t="e">
        <f>INDEX('2021 Certified EVM Plan'!G:G,MATCH(B576,'2021 Certified EVM Plan'!E:E,0))</f>
        <v>#N/A</v>
      </c>
      <c r="O576" s="7" t="e">
        <f>INDEX('2021 Certified EVM Plan'!M:M,MATCH(B576,'2021 Certified EVM Plan'!E:E,0))</f>
        <v>#N/A</v>
      </c>
      <c r="P576" s="7">
        <f t="shared" si="8"/>
        <v>1</v>
      </c>
      <c r="Q576" s="26" t="e">
        <f>IF(INDEX('2021 Certified EVM Plan'!H:H,MATCH(B576,'2021 Certified EVM Plan'!E:E,0))=1,M576,#N/A)</f>
        <v>#N/A</v>
      </c>
      <c r="R576" s="26" t="e">
        <f>IF(INDEX('2021 Certified EVM Plan'!J:J,MATCH(B576,'2021 Certified EVM Plan'!E:E,0))=1,M576,#N/A)</f>
        <v>#N/A</v>
      </c>
      <c r="S576" s="26" t="e">
        <f>IF(INDEX('2021 Certified EVM Plan'!K:K,MATCH(B576,'2021 Certified EVM Plan'!E:E,0))=1,M576,#N/A)</f>
        <v>#N/A</v>
      </c>
    </row>
    <row r="577" spans="1:19" x14ac:dyDescent="0.25">
      <c r="A577" s="22" t="s">
        <v>964</v>
      </c>
      <c r="B577" s="22">
        <v>5183</v>
      </c>
      <c r="C577" s="22">
        <v>266</v>
      </c>
      <c r="D577" s="23">
        <v>1.9498763327408301E-2</v>
      </c>
      <c r="E577" s="22">
        <v>192401101</v>
      </c>
      <c r="F577" s="22" t="s">
        <v>1001</v>
      </c>
      <c r="G577" s="22" t="s">
        <v>1259</v>
      </c>
      <c r="H577" s="22">
        <v>28229.992514487301</v>
      </c>
      <c r="I577" s="24">
        <f>'EVM CPZ List'!$D577*'EVM CPZ List'!$C577</f>
        <v>5.1866710450906082</v>
      </c>
      <c r="J577" s="25">
        <f>INDEX('Pivot of Risk Data'!A:A,MATCH('EVM CPZ List'!$B577,'Pivot of Risk Data'!B:B,0),1)</f>
        <v>564</v>
      </c>
      <c r="K577" s="22">
        <f>0.000621371*'EVM CPZ List'!$H577</f>
        <v>17.541298678719489</v>
      </c>
      <c r="L577" s="22">
        <f>L576+'EVM CPZ List'!$K577</f>
        <v>7481.469858605049</v>
      </c>
      <c r="M577" s="22">
        <f>M576-'EVM CPZ List'!$I577</f>
        <v>813.43455290291627</v>
      </c>
      <c r="N577" s="7" t="e">
        <f>INDEX('2021 Certified EVM Plan'!G:G,MATCH(B577,'2021 Certified EVM Plan'!E:E,0))</f>
        <v>#N/A</v>
      </c>
      <c r="O577" s="7" t="e">
        <f>INDEX('2021 Certified EVM Plan'!M:M,MATCH(B577,'2021 Certified EVM Plan'!E:E,0))</f>
        <v>#N/A</v>
      </c>
      <c r="P577" s="7">
        <f t="shared" si="8"/>
        <v>1</v>
      </c>
      <c r="Q577" s="26" t="e">
        <f>IF(INDEX('2021 Certified EVM Plan'!H:H,MATCH(B577,'2021 Certified EVM Plan'!E:E,0))=1,M577,#N/A)</f>
        <v>#N/A</v>
      </c>
      <c r="R577" s="26" t="e">
        <f>IF(INDEX('2021 Certified EVM Plan'!J:J,MATCH(B577,'2021 Certified EVM Plan'!E:E,0))=1,M577,#N/A)</f>
        <v>#N/A</v>
      </c>
      <c r="S577" s="26" t="e">
        <f>IF(INDEX('2021 Certified EVM Plan'!K:K,MATCH(B577,'2021 Certified EVM Plan'!E:E,0))=1,M577,#N/A)</f>
        <v>#N/A</v>
      </c>
    </row>
    <row r="578" spans="1:19" x14ac:dyDescent="0.25">
      <c r="A578" s="22" t="s">
        <v>964</v>
      </c>
      <c r="B578" s="22">
        <v>2710</v>
      </c>
      <c r="C578" s="22">
        <v>324</v>
      </c>
      <c r="D578" s="23">
        <v>1.94005201873193E-2</v>
      </c>
      <c r="E578" s="22">
        <v>43411101</v>
      </c>
      <c r="F578" s="22" t="s">
        <v>1307</v>
      </c>
      <c r="G578" s="22" t="s">
        <v>1308</v>
      </c>
      <c r="H578" s="22">
        <v>47939.000142559897</v>
      </c>
      <c r="I578" s="24">
        <f>'EVM CPZ List'!$D578*'EVM CPZ List'!$C578</f>
        <v>6.2857685406914534</v>
      </c>
      <c r="J578" s="25">
        <f>INDEX('Pivot of Risk Data'!A:A,MATCH('EVM CPZ List'!$B578,'Pivot of Risk Data'!B:B,0),1)</f>
        <v>565</v>
      </c>
      <c r="K578" s="22">
        <f>0.000621371*'EVM CPZ List'!$H578</f>
        <v>29.787904457582584</v>
      </c>
      <c r="L578" s="22">
        <f>L577+'EVM CPZ List'!$K578</f>
        <v>7511.257763062632</v>
      </c>
      <c r="M578" s="22">
        <f>M577-'EVM CPZ List'!$I578</f>
        <v>807.14878436222477</v>
      </c>
      <c r="N578" s="7" t="e">
        <f>INDEX('2021 Certified EVM Plan'!G:G,MATCH(B578,'2021 Certified EVM Plan'!E:E,0))</f>
        <v>#N/A</v>
      </c>
      <c r="O578" s="7" t="e">
        <f>INDEX('2021 Certified EVM Plan'!M:M,MATCH(B578,'2021 Certified EVM Plan'!E:E,0))</f>
        <v>#N/A</v>
      </c>
      <c r="P578" s="7">
        <f t="shared" ref="P578:P641" si="9">COUNTIF(B:B,B578)</f>
        <v>1</v>
      </c>
      <c r="Q578" s="26" t="e">
        <f>IF(INDEX('2021 Certified EVM Plan'!H:H,MATCH(B578,'2021 Certified EVM Plan'!E:E,0))=1,M578,#N/A)</f>
        <v>#N/A</v>
      </c>
      <c r="R578" s="26" t="e">
        <f>IF(INDEX('2021 Certified EVM Plan'!J:J,MATCH(B578,'2021 Certified EVM Plan'!E:E,0))=1,M578,#N/A)</f>
        <v>#N/A</v>
      </c>
      <c r="S578" s="26" t="e">
        <f>IF(INDEX('2021 Certified EVM Plan'!K:K,MATCH(B578,'2021 Certified EVM Plan'!E:E,0))=1,M578,#N/A)</f>
        <v>#N/A</v>
      </c>
    </row>
    <row r="579" spans="1:19" x14ac:dyDescent="0.25">
      <c r="A579" s="22" t="s">
        <v>2906</v>
      </c>
      <c r="B579" s="22">
        <v>383</v>
      </c>
      <c r="C579" s="22">
        <v>152</v>
      </c>
      <c r="D579" s="23">
        <v>1.9342671193668601E-2</v>
      </c>
      <c r="E579" s="22">
        <v>13751102</v>
      </c>
      <c r="F579" s="22" t="s">
        <v>3187</v>
      </c>
      <c r="G579" s="22" t="s">
        <v>3369</v>
      </c>
      <c r="H579" s="22">
        <v>62221.133504451398</v>
      </c>
      <c r="I579" s="24">
        <f>'EVM CPZ List'!$D579*'EVM CPZ List'!$C579</f>
        <v>2.9400860214376272</v>
      </c>
      <c r="J579" s="25">
        <f>INDEX('Pivot of Risk Data'!A:A,MATCH('EVM CPZ List'!$B579,'Pivot of Risk Data'!B:B,0),1)</f>
        <v>566</v>
      </c>
      <c r="K579" s="22">
        <f>0.000621371*'EVM CPZ List'!$H579</f>
        <v>38.662407946794467</v>
      </c>
      <c r="L579" s="22">
        <f>L578+'EVM CPZ List'!$K579</f>
        <v>7549.9201710094267</v>
      </c>
      <c r="M579" s="22">
        <f>M578-'EVM CPZ List'!$I579</f>
        <v>804.20869834078712</v>
      </c>
      <c r="N579" s="7" t="e">
        <f>INDEX('2021 Certified EVM Plan'!G:G,MATCH(B579,'2021 Certified EVM Plan'!E:E,0))</f>
        <v>#N/A</v>
      </c>
      <c r="O579" s="7" t="e">
        <f>INDEX('2021 Certified EVM Plan'!M:M,MATCH(B579,'2021 Certified EVM Plan'!E:E,0))</f>
        <v>#N/A</v>
      </c>
      <c r="P579" s="7">
        <f t="shared" si="9"/>
        <v>1</v>
      </c>
      <c r="Q579" s="26" t="e">
        <f>IF(INDEX('2021 Certified EVM Plan'!H:H,MATCH(B579,'2021 Certified EVM Plan'!E:E,0))=1,M579,#N/A)</f>
        <v>#N/A</v>
      </c>
      <c r="R579" s="26" t="e">
        <f>IF(INDEX('2021 Certified EVM Plan'!J:J,MATCH(B579,'2021 Certified EVM Plan'!E:E,0))=1,M579,#N/A)</f>
        <v>#N/A</v>
      </c>
      <c r="S579" s="26" t="e">
        <f>IF(INDEX('2021 Certified EVM Plan'!K:K,MATCH(B579,'2021 Certified EVM Plan'!E:E,0))=1,M579,#N/A)</f>
        <v>#N/A</v>
      </c>
    </row>
    <row r="580" spans="1:19" x14ac:dyDescent="0.25">
      <c r="A580" s="22" t="s">
        <v>964</v>
      </c>
      <c r="B580" s="22">
        <v>1870</v>
      </c>
      <c r="C580" s="22">
        <v>9</v>
      </c>
      <c r="D580" s="23">
        <v>1.9296605218419E-2</v>
      </c>
      <c r="E580" s="22">
        <v>42721105</v>
      </c>
      <c r="F580" s="22" t="s">
        <v>1507</v>
      </c>
      <c r="G580" s="22" t="s">
        <v>1508</v>
      </c>
      <c r="H580" s="22">
        <v>18092.517770226899</v>
      </c>
      <c r="I580" s="24">
        <f>'EVM CPZ List'!$D580*'EVM CPZ List'!$C580</f>
        <v>0.173669446965771</v>
      </c>
      <c r="J580" s="25">
        <f>INDEX('Pivot of Risk Data'!A:A,MATCH('EVM CPZ List'!$B580,'Pivot of Risk Data'!B:B,0),1)</f>
        <v>567</v>
      </c>
      <c r="K580" s="22">
        <f>0.000621371*'EVM CPZ List'!$H580</f>
        <v>11.242165859403659</v>
      </c>
      <c r="L580" s="22">
        <f>L579+'EVM CPZ List'!$K580</f>
        <v>7561.1623368688306</v>
      </c>
      <c r="M580" s="22">
        <f>M579-'EVM CPZ List'!$I580</f>
        <v>804.03502889382139</v>
      </c>
      <c r="N580" s="7" t="e">
        <f>INDEX('2021 Certified EVM Plan'!G:G,MATCH(B580,'2021 Certified EVM Plan'!E:E,0))</f>
        <v>#N/A</v>
      </c>
      <c r="O580" s="7" t="e">
        <f>INDEX('2021 Certified EVM Plan'!M:M,MATCH(B580,'2021 Certified EVM Plan'!E:E,0))</f>
        <v>#N/A</v>
      </c>
      <c r="P580" s="7">
        <f t="shared" si="9"/>
        <v>1</v>
      </c>
      <c r="Q580" s="26" t="e">
        <f>IF(INDEX('2021 Certified EVM Plan'!H:H,MATCH(B580,'2021 Certified EVM Plan'!E:E,0))=1,M580,#N/A)</f>
        <v>#N/A</v>
      </c>
      <c r="R580" s="26" t="e">
        <f>IF(INDEX('2021 Certified EVM Plan'!J:J,MATCH(B580,'2021 Certified EVM Plan'!E:E,0))=1,M580,#N/A)</f>
        <v>#N/A</v>
      </c>
      <c r="S580" s="26" t="e">
        <f>IF(INDEX('2021 Certified EVM Plan'!K:K,MATCH(B580,'2021 Certified EVM Plan'!E:E,0))=1,M580,#N/A)</f>
        <v>#N/A</v>
      </c>
    </row>
    <row r="581" spans="1:19" x14ac:dyDescent="0.25">
      <c r="A581" s="22" t="s">
        <v>964</v>
      </c>
      <c r="B581" s="22">
        <v>4539</v>
      </c>
      <c r="C581" s="22">
        <v>219</v>
      </c>
      <c r="D581" s="23">
        <v>1.9255872890187001E-2</v>
      </c>
      <c r="E581" s="22">
        <v>192411101</v>
      </c>
      <c r="F581" s="22" t="s">
        <v>1211</v>
      </c>
      <c r="G581" s="22" t="s">
        <v>1511</v>
      </c>
      <c r="H581" s="22">
        <v>26210.402582958301</v>
      </c>
      <c r="I581" s="24">
        <f>'EVM CPZ List'!$D581*'EVM CPZ List'!$C581</f>
        <v>4.2170361629509534</v>
      </c>
      <c r="J581" s="25">
        <f>INDEX('Pivot of Risk Data'!A:A,MATCH('EVM CPZ List'!$B581,'Pivot of Risk Data'!B:B,0),1)</f>
        <v>568</v>
      </c>
      <c r="K581" s="22">
        <f>0.000621371*'EVM CPZ List'!$H581</f>
        <v>16.286384063375383</v>
      </c>
      <c r="L581" s="22">
        <f>L580+'EVM CPZ List'!$K581</f>
        <v>7577.448720932206</v>
      </c>
      <c r="M581" s="22">
        <f>M580-'EVM CPZ List'!$I581</f>
        <v>799.8179927308704</v>
      </c>
      <c r="N581" s="7" t="e">
        <f>INDEX('2021 Certified EVM Plan'!G:G,MATCH(B581,'2021 Certified EVM Plan'!E:E,0))</f>
        <v>#N/A</v>
      </c>
      <c r="O581" s="7" t="e">
        <f>INDEX('2021 Certified EVM Plan'!M:M,MATCH(B581,'2021 Certified EVM Plan'!E:E,0))</f>
        <v>#N/A</v>
      </c>
      <c r="P581" s="7">
        <f t="shared" si="9"/>
        <v>1</v>
      </c>
      <c r="Q581" s="26" t="e">
        <f>IF(INDEX('2021 Certified EVM Plan'!H:H,MATCH(B581,'2021 Certified EVM Plan'!E:E,0))=1,M581,#N/A)</f>
        <v>#N/A</v>
      </c>
      <c r="R581" s="26" t="e">
        <f>IF(INDEX('2021 Certified EVM Plan'!J:J,MATCH(B581,'2021 Certified EVM Plan'!E:E,0))=1,M581,#N/A)</f>
        <v>#N/A</v>
      </c>
      <c r="S581" s="26" t="e">
        <f>IF(INDEX('2021 Certified EVM Plan'!K:K,MATCH(B581,'2021 Certified EVM Plan'!E:E,0))=1,M581,#N/A)</f>
        <v>#N/A</v>
      </c>
    </row>
    <row r="582" spans="1:19" x14ac:dyDescent="0.25">
      <c r="A582" s="22" t="s">
        <v>2906</v>
      </c>
      <c r="B582" s="22">
        <v>6270</v>
      </c>
      <c r="C582" s="22">
        <v>6</v>
      </c>
      <c r="D582" s="23">
        <v>1.9216385483990302E-2</v>
      </c>
      <c r="E582" s="22">
        <v>42301101</v>
      </c>
      <c r="F582" s="22" t="s">
        <v>3488</v>
      </c>
      <c r="G582" s="22" t="s">
        <v>3489</v>
      </c>
      <c r="H582" s="22">
        <v>3826.9754052298199</v>
      </c>
      <c r="I582" s="24">
        <f>'EVM CPZ List'!$D582*'EVM CPZ List'!$C582</f>
        <v>0.11529831290394181</v>
      </c>
      <c r="J582" s="25">
        <f>INDEX('Pivot of Risk Data'!A:A,MATCH('EVM CPZ List'!$B582,'Pivot of Risk Data'!B:B,0),1)</f>
        <v>569</v>
      </c>
      <c r="K582" s="22">
        <f>0.000621371*'EVM CPZ List'!$H582</f>
        <v>2.3779715345230583</v>
      </c>
      <c r="L582" s="22">
        <f>L581+'EVM CPZ List'!$K582</f>
        <v>7579.8266924667287</v>
      </c>
      <c r="M582" s="22">
        <f>M581-'EVM CPZ List'!$I582</f>
        <v>799.70269441796643</v>
      </c>
      <c r="N582" s="7" t="e">
        <f>INDEX('2021 Certified EVM Plan'!G:G,MATCH(B582,'2021 Certified EVM Plan'!E:E,0))</f>
        <v>#N/A</v>
      </c>
      <c r="O582" s="7" t="e">
        <f>INDEX('2021 Certified EVM Plan'!M:M,MATCH(B582,'2021 Certified EVM Plan'!E:E,0))</f>
        <v>#N/A</v>
      </c>
      <c r="P582" s="7">
        <f t="shared" si="9"/>
        <v>1</v>
      </c>
      <c r="Q582" s="26" t="e">
        <f>IF(INDEX('2021 Certified EVM Plan'!H:H,MATCH(B582,'2021 Certified EVM Plan'!E:E,0))=1,M582,#N/A)</f>
        <v>#N/A</v>
      </c>
      <c r="R582" s="26" t="e">
        <f>IF(INDEX('2021 Certified EVM Plan'!J:J,MATCH(B582,'2021 Certified EVM Plan'!E:E,0))=1,M582,#N/A)</f>
        <v>#N/A</v>
      </c>
      <c r="S582" s="26" t="e">
        <f>IF(INDEX('2021 Certified EVM Plan'!K:K,MATCH(B582,'2021 Certified EVM Plan'!E:E,0))=1,M582,#N/A)</f>
        <v>#N/A</v>
      </c>
    </row>
    <row r="583" spans="1:19" x14ac:dyDescent="0.25">
      <c r="A583" s="22" t="s">
        <v>2906</v>
      </c>
      <c r="B583" s="22">
        <v>1910</v>
      </c>
      <c r="C583" s="22">
        <v>15</v>
      </c>
      <c r="D583" s="23">
        <v>1.9154224143246999E-2</v>
      </c>
      <c r="E583" s="22">
        <v>43432102</v>
      </c>
      <c r="F583" s="22" t="s">
        <v>3121</v>
      </c>
      <c r="G583" s="22" t="s">
        <v>3246</v>
      </c>
      <c r="H583" s="22">
        <v>4139.5095549055704</v>
      </c>
      <c r="I583" s="24">
        <f>'EVM CPZ List'!$D583*'EVM CPZ List'!$C583</f>
        <v>0.28731336214870495</v>
      </c>
      <c r="J583" s="25">
        <f>INDEX('Pivot of Risk Data'!A:A,MATCH('EVM CPZ List'!$B583,'Pivot of Risk Data'!B:B,0),1)</f>
        <v>570</v>
      </c>
      <c r="K583" s="22">
        <f>0.000621371*'EVM CPZ List'!$H583</f>
        <v>2.5721711916412291</v>
      </c>
      <c r="L583" s="22">
        <f>L582+'EVM CPZ List'!$K583</f>
        <v>7582.3988636583699</v>
      </c>
      <c r="M583" s="22">
        <f>M582-'EVM CPZ List'!$I583</f>
        <v>799.41538105581776</v>
      </c>
      <c r="N583" s="7" t="e">
        <f>INDEX('2021 Certified EVM Plan'!G:G,MATCH(B583,'2021 Certified EVM Plan'!E:E,0))</f>
        <v>#N/A</v>
      </c>
      <c r="O583" s="7" t="e">
        <f>INDEX('2021 Certified EVM Plan'!M:M,MATCH(B583,'2021 Certified EVM Plan'!E:E,0))</f>
        <v>#N/A</v>
      </c>
      <c r="P583" s="7">
        <f t="shared" si="9"/>
        <v>1</v>
      </c>
      <c r="Q583" s="26" t="e">
        <f>IF(INDEX('2021 Certified EVM Plan'!H:H,MATCH(B583,'2021 Certified EVM Plan'!E:E,0))=1,M583,#N/A)</f>
        <v>#N/A</v>
      </c>
      <c r="R583" s="26" t="e">
        <f>IF(INDEX('2021 Certified EVM Plan'!J:J,MATCH(B583,'2021 Certified EVM Plan'!E:E,0))=1,M583,#N/A)</f>
        <v>#N/A</v>
      </c>
      <c r="S583" s="26" t="e">
        <f>IF(INDEX('2021 Certified EVM Plan'!K:K,MATCH(B583,'2021 Certified EVM Plan'!E:E,0))=1,M583,#N/A)</f>
        <v>#N/A</v>
      </c>
    </row>
    <row r="584" spans="1:19" x14ac:dyDescent="0.25">
      <c r="A584" s="22" t="s">
        <v>539</v>
      </c>
      <c r="B584" s="22">
        <v>1207</v>
      </c>
      <c r="C584" s="22">
        <v>333</v>
      </c>
      <c r="D584" s="23">
        <v>1.9118007014108401E-2</v>
      </c>
      <c r="E584" s="22">
        <v>102541102</v>
      </c>
      <c r="F584" s="22" t="s">
        <v>601</v>
      </c>
      <c r="G584" s="22" t="s">
        <v>636</v>
      </c>
      <c r="H584" s="22">
        <v>39083.101899208697</v>
      </c>
      <c r="I584" s="24">
        <f>'EVM CPZ List'!$D584*'EVM CPZ List'!$C584</f>
        <v>6.3662963356980979</v>
      </c>
      <c r="J584" s="25">
        <f>INDEX('Pivot of Risk Data'!A:A,MATCH('EVM CPZ List'!$B584,'Pivot of Risk Data'!B:B,0),1)</f>
        <v>571</v>
      </c>
      <c r="K584" s="22">
        <f>0.000621371*'EVM CPZ List'!$H584</f>
        <v>24.285106110213206</v>
      </c>
      <c r="L584" s="22">
        <f>L583+'EVM CPZ List'!$K584</f>
        <v>7606.6839697685828</v>
      </c>
      <c r="M584" s="22">
        <f>M583-'EVM CPZ List'!$I584</f>
        <v>793.04908472011971</v>
      </c>
      <c r="N584" s="7" t="e">
        <f>INDEX('2021 Certified EVM Plan'!G:G,MATCH(B584,'2021 Certified EVM Plan'!E:E,0))</f>
        <v>#N/A</v>
      </c>
      <c r="O584" s="7" t="e">
        <f>INDEX('2021 Certified EVM Plan'!M:M,MATCH(B584,'2021 Certified EVM Plan'!E:E,0))</f>
        <v>#N/A</v>
      </c>
      <c r="P584" s="7">
        <f t="shared" si="9"/>
        <v>1</v>
      </c>
      <c r="Q584" s="26" t="e">
        <f>IF(INDEX('2021 Certified EVM Plan'!H:H,MATCH(B584,'2021 Certified EVM Plan'!E:E,0))=1,M584,#N/A)</f>
        <v>#N/A</v>
      </c>
      <c r="R584" s="26" t="e">
        <f>IF(INDEX('2021 Certified EVM Plan'!J:J,MATCH(B584,'2021 Certified EVM Plan'!E:E,0))=1,M584,#N/A)</f>
        <v>#N/A</v>
      </c>
      <c r="S584" s="26" t="e">
        <f>IF(INDEX('2021 Certified EVM Plan'!K:K,MATCH(B584,'2021 Certified EVM Plan'!E:E,0))=1,M584,#N/A)</f>
        <v>#N/A</v>
      </c>
    </row>
    <row r="585" spans="1:19" x14ac:dyDescent="0.25">
      <c r="A585" s="22" t="s">
        <v>1672</v>
      </c>
      <c r="B585" s="22">
        <v>2295</v>
      </c>
      <c r="C585" s="22">
        <v>240</v>
      </c>
      <c r="D585" s="23">
        <v>1.90273685947096E-2</v>
      </c>
      <c r="E585" s="22">
        <v>163341101</v>
      </c>
      <c r="F585" s="22" t="s">
        <v>1909</v>
      </c>
      <c r="G585" s="22" t="s">
        <v>2035</v>
      </c>
      <c r="H585" s="22">
        <v>40782.579284877502</v>
      </c>
      <c r="I585" s="24">
        <f>'EVM CPZ List'!$D585*'EVM CPZ List'!$C585</f>
        <v>4.566568462730304</v>
      </c>
      <c r="J585" s="25">
        <f>INDEX('Pivot of Risk Data'!A:A,MATCH('EVM CPZ List'!$B585,'Pivot of Risk Data'!B:B,0),1)</f>
        <v>572</v>
      </c>
      <c r="K585" s="22">
        <f>0.000621371*'EVM CPZ List'!$H585</f>
        <v>25.34111207282362</v>
      </c>
      <c r="L585" s="22">
        <f>L584+'EVM CPZ List'!$K585</f>
        <v>7632.0250818414061</v>
      </c>
      <c r="M585" s="22">
        <f>M584-'EVM CPZ List'!$I585</f>
        <v>788.48251625738942</v>
      </c>
      <c r="N585" s="7" t="e">
        <f>INDEX('2021 Certified EVM Plan'!G:G,MATCH(B585,'2021 Certified EVM Plan'!E:E,0))</f>
        <v>#N/A</v>
      </c>
      <c r="O585" s="7" t="e">
        <f>INDEX('2021 Certified EVM Plan'!M:M,MATCH(B585,'2021 Certified EVM Plan'!E:E,0))</f>
        <v>#N/A</v>
      </c>
      <c r="P585" s="7">
        <f t="shared" si="9"/>
        <v>1</v>
      </c>
      <c r="Q585" s="26" t="e">
        <f>IF(INDEX('2021 Certified EVM Plan'!H:H,MATCH(B585,'2021 Certified EVM Plan'!E:E,0))=1,M585,#N/A)</f>
        <v>#N/A</v>
      </c>
      <c r="R585" s="26" t="e">
        <f>IF(INDEX('2021 Certified EVM Plan'!J:J,MATCH(B585,'2021 Certified EVM Plan'!E:E,0))=1,M585,#N/A)</f>
        <v>#N/A</v>
      </c>
      <c r="S585" s="26" t="e">
        <f>IF(INDEX('2021 Certified EVM Plan'!K:K,MATCH(B585,'2021 Certified EVM Plan'!E:E,0))=1,M585,#N/A)</f>
        <v>#N/A</v>
      </c>
    </row>
    <row r="586" spans="1:19" x14ac:dyDescent="0.25">
      <c r="A586" s="22" t="s">
        <v>8</v>
      </c>
      <c r="B586" s="22">
        <v>7629</v>
      </c>
      <c r="C586" s="22">
        <v>35</v>
      </c>
      <c r="D586" s="23">
        <v>1.89552166248034E-2</v>
      </c>
      <c r="E586" s="22">
        <v>152921101</v>
      </c>
      <c r="F586" s="22" t="s">
        <v>175</v>
      </c>
      <c r="G586" s="22" t="s">
        <v>469</v>
      </c>
      <c r="H586" s="22">
        <v>6467.9582627273503</v>
      </c>
      <c r="I586" s="24">
        <f>'EVM CPZ List'!$D586*'EVM CPZ List'!$C586</f>
        <v>0.66343258186811904</v>
      </c>
      <c r="J586" s="25">
        <f>INDEX('Pivot of Risk Data'!A:A,MATCH('EVM CPZ List'!$B586,'Pivot of Risk Data'!B:B,0),1)</f>
        <v>573</v>
      </c>
      <c r="K586" s="22">
        <f>0.000621371*'EVM CPZ List'!$H586</f>
        <v>4.0190016936691562</v>
      </c>
      <c r="L586" s="22">
        <f>L585+'EVM CPZ List'!$K586</f>
        <v>7636.0440835350755</v>
      </c>
      <c r="M586" s="22">
        <f>M585-'EVM CPZ List'!$I586</f>
        <v>787.81908367552126</v>
      </c>
      <c r="N586" s="7" t="e">
        <f>INDEX('2021 Certified EVM Plan'!G:G,MATCH(B586,'2021 Certified EVM Plan'!E:E,0))</f>
        <v>#N/A</v>
      </c>
      <c r="O586" s="7" t="e">
        <f>INDEX('2021 Certified EVM Plan'!M:M,MATCH(B586,'2021 Certified EVM Plan'!E:E,0))</f>
        <v>#N/A</v>
      </c>
      <c r="P586" s="7">
        <f t="shared" si="9"/>
        <v>1</v>
      </c>
      <c r="Q586" s="26" t="e">
        <f>IF(INDEX('2021 Certified EVM Plan'!H:H,MATCH(B586,'2021 Certified EVM Plan'!E:E,0))=1,M586,#N/A)</f>
        <v>#N/A</v>
      </c>
      <c r="R586" s="26" t="e">
        <f>IF(INDEX('2021 Certified EVM Plan'!J:J,MATCH(B586,'2021 Certified EVM Plan'!E:E,0))=1,M586,#N/A)</f>
        <v>#N/A</v>
      </c>
      <c r="S586" s="26" t="e">
        <f>IF(INDEX('2021 Certified EVM Plan'!K:K,MATCH(B586,'2021 Certified EVM Plan'!E:E,0))=1,M586,#N/A)</f>
        <v>#N/A</v>
      </c>
    </row>
    <row r="587" spans="1:19" x14ac:dyDescent="0.25">
      <c r="A587" s="22" t="s">
        <v>539</v>
      </c>
      <c r="B587" s="22">
        <v>2436</v>
      </c>
      <c r="C587" s="22">
        <v>367</v>
      </c>
      <c r="D587" s="23">
        <v>1.8875359934124501E-2</v>
      </c>
      <c r="E587" s="22">
        <v>103321101</v>
      </c>
      <c r="F587" s="22" t="s">
        <v>667</v>
      </c>
      <c r="G587" s="22" t="s">
        <v>773</v>
      </c>
      <c r="H587" s="22">
        <v>51035.870682477696</v>
      </c>
      <c r="I587" s="24">
        <f>'EVM CPZ List'!$D587*'EVM CPZ List'!$C587</f>
        <v>6.9272570958236921</v>
      </c>
      <c r="J587" s="25">
        <f>INDEX('Pivot of Risk Data'!A:A,MATCH('EVM CPZ List'!$B587,'Pivot of Risk Data'!B:B,0),1)</f>
        <v>574</v>
      </c>
      <c r="K587" s="22">
        <f>0.000621371*'EVM CPZ List'!$H587</f>
        <v>31.71221000184185</v>
      </c>
      <c r="L587" s="22">
        <f>L586+'EVM CPZ List'!$K587</f>
        <v>7667.7562935369169</v>
      </c>
      <c r="M587" s="22">
        <f>M586-'EVM CPZ List'!$I587</f>
        <v>780.89182657969752</v>
      </c>
      <c r="N587" s="7">
        <f>INDEX('2021 Certified EVM Plan'!G:G,MATCH(B587,'2021 Certified EVM Plan'!E:E,0))</f>
        <v>31.305492424242427</v>
      </c>
      <c r="O587" s="7">
        <f>INDEX('2021 Certified EVM Plan'!M:M,MATCH(B587,'2021 Certified EVM Plan'!E:E,0))</f>
        <v>6.9272570958236921</v>
      </c>
      <c r="P587" s="7">
        <f t="shared" si="9"/>
        <v>1</v>
      </c>
      <c r="Q587" s="26" t="e">
        <f>IF(INDEX('2021 Certified EVM Plan'!H:H,MATCH(B587,'2021 Certified EVM Plan'!E:E,0))=1,M587,#N/A)</f>
        <v>#N/A</v>
      </c>
      <c r="R587" s="26" t="e">
        <f>IF(INDEX('2021 Certified EVM Plan'!J:J,MATCH(B587,'2021 Certified EVM Plan'!E:E,0))=1,M587,#N/A)</f>
        <v>#N/A</v>
      </c>
      <c r="S587" s="26">
        <f>IF(INDEX('2021 Certified EVM Plan'!K:K,MATCH(B587,'2021 Certified EVM Plan'!E:E,0))=1,M587,#N/A)</f>
        <v>780.89182657969752</v>
      </c>
    </row>
    <row r="588" spans="1:19" x14ac:dyDescent="0.25">
      <c r="A588" s="22" t="s">
        <v>964</v>
      </c>
      <c r="B588" s="22">
        <v>2491</v>
      </c>
      <c r="C588" s="22">
        <v>236</v>
      </c>
      <c r="D588" s="23">
        <v>1.8859877835520199E-2</v>
      </c>
      <c r="E588" s="22">
        <v>42561102</v>
      </c>
      <c r="F588" s="22" t="s">
        <v>1180</v>
      </c>
      <c r="G588" s="22" t="s">
        <v>1474</v>
      </c>
      <c r="H588" s="22">
        <v>29351.404728818401</v>
      </c>
      <c r="I588" s="24">
        <f>'EVM CPZ List'!$D588*'EVM CPZ List'!$C588</f>
        <v>4.4509311691827671</v>
      </c>
      <c r="J588" s="25">
        <f>INDEX('Pivot of Risk Data'!A:A,MATCH('EVM CPZ List'!$B588,'Pivot of Risk Data'!B:B,0),1)</f>
        <v>575</v>
      </c>
      <c r="K588" s="22">
        <f>0.000621371*'EVM CPZ List'!$H588</f>
        <v>18.238111707750619</v>
      </c>
      <c r="L588" s="22">
        <f>L587+'EVM CPZ List'!$K588</f>
        <v>7685.9944052446672</v>
      </c>
      <c r="M588" s="22">
        <f>M587-'EVM CPZ List'!$I588</f>
        <v>776.44089541051471</v>
      </c>
      <c r="N588" s="7" t="e">
        <f>INDEX('2021 Certified EVM Plan'!G:G,MATCH(B588,'2021 Certified EVM Plan'!E:E,0))</f>
        <v>#N/A</v>
      </c>
      <c r="O588" s="7" t="e">
        <f>INDEX('2021 Certified EVM Plan'!M:M,MATCH(B588,'2021 Certified EVM Plan'!E:E,0))</f>
        <v>#N/A</v>
      </c>
      <c r="P588" s="7">
        <f t="shared" si="9"/>
        <v>1</v>
      </c>
      <c r="Q588" s="26" t="e">
        <f>IF(INDEX('2021 Certified EVM Plan'!H:H,MATCH(B588,'2021 Certified EVM Plan'!E:E,0))=1,M588,#N/A)</f>
        <v>#N/A</v>
      </c>
      <c r="R588" s="26" t="e">
        <f>IF(INDEX('2021 Certified EVM Plan'!J:J,MATCH(B588,'2021 Certified EVM Plan'!E:E,0))=1,M588,#N/A)</f>
        <v>#N/A</v>
      </c>
      <c r="S588" s="26" t="e">
        <f>IF(INDEX('2021 Certified EVM Plan'!K:K,MATCH(B588,'2021 Certified EVM Plan'!E:E,0))=1,M588,#N/A)</f>
        <v>#N/A</v>
      </c>
    </row>
    <row r="589" spans="1:19" x14ac:dyDescent="0.25">
      <c r="A589" s="22" t="s">
        <v>8</v>
      </c>
      <c r="B589" s="22">
        <v>77</v>
      </c>
      <c r="C589" s="22">
        <v>60</v>
      </c>
      <c r="D589" s="23">
        <v>1.8856098729424401E-2</v>
      </c>
      <c r="E589" s="22">
        <v>152811105</v>
      </c>
      <c r="F589" s="22" t="s">
        <v>450</v>
      </c>
      <c r="G589" s="22" t="s">
        <v>451</v>
      </c>
      <c r="H589" s="22">
        <v>15619.5142975459</v>
      </c>
      <c r="I589" s="24">
        <f>'EVM CPZ List'!$D589*'EVM CPZ List'!$C589</f>
        <v>1.1313659237654641</v>
      </c>
      <c r="J589" s="25">
        <f>INDEX('Pivot of Risk Data'!A:A,MATCH('EVM CPZ List'!$B589,'Pivot of Risk Data'!B:B,0),1)</f>
        <v>576</v>
      </c>
      <c r="K589" s="22">
        <f>0.000621371*'EVM CPZ List'!$H589</f>
        <v>9.7055132185803945</v>
      </c>
      <c r="L589" s="22">
        <f>L588+'EVM CPZ List'!$K589</f>
        <v>7695.6999184632477</v>
      </c>
      <c r="M589" s="22">
        <f>M588-'EVM CPZ List'!$I589</f>
        <v>775.30952948674928</v>
      </c>
      <c r="N589" s="7" t="e">
        <f>INDEX('2021 Certified EVM Plan'!G:G,MATCH(B589,'2021 Certified EVM Plan'!E:E,0))</f>
        <v>#N/A</v>
      </c>
      <c r="O589" s="7" t="e">
        <f>INDEX('2021 Certified EVM Plan'!M:M,MATCH(B589,'2021 Certified EVM Plan'!E:E,0))</f>
        <v>#N/A</v>
      </c>
      <c r="P589" s="7">
        <f t="shared" si="9"/>
        <v>1</v>
      </c>
      <c r="Q589" s="26" t="e">
        <f>IF(INDEX('2021 Certified EVM Plan'!H:H,MATCH(B589,'2021 Certified EVM Plan'!E:E,0))=1,M589,#N/A)</f>
        <v>#N/A</v>
      </c>
      <c r="R589" s="26" t="e">
        <f>IF(INDEX('2021 Certified EVM Plan'!J:J,MATCH(B589,'2021 Certified EVM Plan'!E:E,0))=1,M589,#N/A)</f>
        <v>#N/A</v>
      </c>
      <c r="S589" s="26" t="e">
        <f>IF(INDEX('2021 Certified EVM Plan'!K:K,MATCH(B589,'2021 Certified EVM Plan'!E:E,0))=1,M589,#N/A)</f>
        <v>#N/A</v>
      </c>
    </row>
    <row r="590" spans="1:19" x14ac:dyDescent="0.25">
      <c r="A590" s="22" t="s">
        <v>964</v>
      </c>
      <c r="B590" s="22">
        <v>6074</v>
      </c>
      <c r="C590" s="22">
        <v>98</v>
      </c>
      <c r="D590" s="23">
        <v>1.8769854984237201E-2</v>
      </c>
      <c r="E590" s="22">
        <v>42851121</v>
      </c>
      <c r="F590" s="22" t="s">
        <v>1178</v>
      </c>
      <c r="G590" s="22" t="s">
        <v>1179</v>
      </c>
      <c r="H590" s="22">
        <v>18893.024093947901</v>
      </c>
      <c r="I590" s="24">
        <f>'EVM CPZ List'!$D590*'EVM CPZ List'!$C590</f>
        <v>1.8394457884552458</v>
      </c>
      <c r="J590" s="25">
        <f>INDEX('Pivot of Risk Data'!A:A,MATCH('EVM CPZ List'!$B590,'Pivot of Risk Data'!B:B,0),1)</f>
        <v>577</v>
      </c>
      <c r="K590" s="22">
        <f>0.000621371*'EVM CPZ List'!$H590</f>
        <v>11.739577274280501</v>
      </c>
      <c r="L590" s="22">
        <f>L589+'EVM CPZ List'!$K590</f>
        <v>7707.439495737528</v>
      </c>
      <c r="M590" s="22">
        <f>M589-'EVM CPZ List'!$I590</f>
        <v>773.47008369829405</v>
      </c>
      <c r="N590" s="7" t="e">
        <f>INDEX('2021 Certified EVM Plan'!G:G,MATCH(B590,'2021 Certified EVM Plan'!E:E,0))</f>
        <v>#N/A</v>
      </c>
      <c r="O590" s="7" t="e">
        <f>INDEX('2021 Certified EVM Plan'!M:M,MATCH(B590,'2021 Certified EVM Plan'!E:E,0))</f>
        <v>#N/A</v>
      </c>
      <c r="P590" s="7">
        <f t="shared" si="9"/>
        <v>1</v>
      </c>
      <c r="Q590" s="26" t="e">
        <f>IF(INDEX('2021 Certified EVM Plan'!H:H,MATCH(B590,'2021 Certified EVM Plan'!E:E,0))=1,M590,#N/A)</f>
        <v>#N/A</v>
      </c>
      <c r="R590" s="26" t="e">
        <f>IF(INDEX('2021 Certified EVM Plan'!J:J,MATCH(B590,'2021 Certified EVM Plan'!E:E,0))=1,M590,#N/A)</f>
        <v>#N/A</v>
      </c>
      <c r="S590" s="26" t="e">
        <f>IF(INDEX('2021 Certified EVM Plan'!K:K,MATCH(B590,'2021 Certified EVM Plan'!E:E,0))=1,M590,#N/A)</f>
        <v>#N/A</v>
      </c>
    </row>
    <row r="591" spans="1:19" x14ac:dyDescent="0.25">
      <c r="A591" s="22" t="s">
        <v>964</v>
      </c>
      <c r="B591" s="22">
        <v>528</v>
      </c>
      <c r="C591" s="22">
        <v>242</v>
      </c>
      <c r="D591" s="23">
        <v>1.8717761362091901E-2</v>
      </c>
      <c r="E591" s="22">
        <v>192321121</v>
      </c>
      <c r="F591" s="22" t="s">
        <v>1017</v>
      </c>
      <c r="G591" s="22" t="s">
        <v>1398</v>
      </c>
      <c r="H591" s="22">
        <v>27815.412731928602</v>
      </c>
      <c r="I591" s="24">
        <f>'EVM CPZ List'!$D591*'EVM CPZ List'!$C591</f>
        <v>4.5296982496262403</v>
      </c>
      <c r="J591" s="25">
        <f>INDEX('Pivot of Risk Data'!A:A,MATCH('EVM CPZ List'!$B591,'Pivot of Risk Data'!B:B,0),1)</f>
        <v>578</v>
      </c>
      <c r="K591" s="22">
        <f>0.000621371*'EVM CPZ List'!$H591</f>
        <v>17.283690824651206</v>
      </c>
      <c r="L591" s="22">
        <f>L590+'EVM CPZ List'!$K591</f>
        <v>7724.7231865621789</v>
      </c>
      <c r="M591" s="22">
        <f>M590-'EVM CPZ List'!$I591</f>
        <v>768.94038544866783</v>
      </c>
      <c r="N591" s="7" t="e">
        <f>INDEX('2021 Certified EVM Plan'!G:G,MATCH(B591,'2021 Certified EVM Plan'!E:E,0))</f>
        <v>#N/A</v>
      </c>
      <c r="O591" s="7" t="e">
        <f>INDEX('2021 Certified EVM Plan'!M:M,MATCH(B591,'2021 Certified EVM Plan'!E:E,0))</f>
        <v>#N/A</v>
      </c>
      <c r="P591" s="7">
        <f t="shared" si="9"/>
        <v>1</v>
      </c>
      <c r="Q591" s="26" t="e">
        <f>IF(INDEX('2021 Certified EVM Plan'!H:H,MATCH(B591,'2021 Certified EVM Plan'!E:E,0))=1,M591,#N/A)</f>
        <v>#N/A</v>
      </c>
      <c r="R591" s="26" t="e">
        <f>IF(INDEX('2021 Certified EVM Plan'!J:J,MATCH(B591,'2021 Certified EVM Plan'!E:E,0))=1,M591,#N/A)</f>
        <v>#N/A</v>
      </c>
      <c r="S591" s="26" t="e">
        <f>IF(INDEX('2021 Certified EVM Plan'!K:K,MATCH(B591,'2021 Certified EVM Plan'!E:E,0))=1,M591,#N/A)</f>
        <v>#N/A</v>
      </c>
    </row>
    <row r="592" spans="1:19" x14ac:dyDescent="0.25">
      <c r="A592" s="22" t="s">
        <v>964</v>
      </c>
      <c r="B592" s="22">
        <v>8265</v>
      </c>
      <c r="C592" s="22">
        <v>25</v>
      </c>
      <c r="D592" s="23">
        <v>1.8683650071660701E-2</v>
      </c>
      <c r="E592" s="22">
        <v>43141101</v>
      </c>
      <c r="F592" s="22" t="s">
        <v>965</v>
      </c>
      <c r="G592" s="22" t="s">
        <v>1074</v>
      </c>
      <c r="H592" s="22">
        <v>2239.5086871928702</v>
      </c>
      <c r="I592" s="24">
        <f>'EVM CPZ List'!$D592*'EVM CPZ List'!$C592</f>
        <v>0.46709125179151756</v>
      </c>
      <c r="J592" s="25">
        <f>INDEX('Pivot of Risk Data'!A:A,MATCH('EVM CPZ List'!$B592,'Pivot of Risk Data'!B:B,0),1)</f>
        <v>579</v>
      </c>
      <c r="K592" s="22">
        <f>0.000621371*'EVM CPZ List'!$H592</f>
        <v>1.3915657524697209</v>
      </c>
      <c r="L592" s="22">
        <f>L591+'EVM CPZ List'!$K592</f>
        <v>7726.1147523146483</v>
      </c>
      <c r="M592" s="22">
        <f>M591-'EVM CPZ List'!$I592</f>
        <v>768.47329419687628</v>
      </c>
      <c r="N592" s="7" t="e">
        <f>INDEX('2021 Certified EVM Plan'!G:G,MATCH(B592,'2021 Certified EVM Plan'!E:E,0))</f>
        <v>#N/A</v>
      </c>
      <c r="O592" s="7" t="e">
        <f>INDEX('2021 Certified EVM Plan'!M:M,MATCH(B592,'2021 Certified EVM Plan'!E:E,0))</f>
        <v>#N/A</v>
      </c>
      <c r="P592" s="7">
        <f t="shared" si="9"/>
        <v>1</v>
      </c>
      <c r="Q592" s="26" t="e">
        <f>IF(INDEX('2021 Certified EVM Plan'!H:H,MATCH(B592,'2021 Certified EVM Plan'!E:E,0))=1,M592,#N/A)</f>
        <v>#N/A</v>
      </c>
      <c r="R592" s="26" t="e">
        <f>IF(INDEX('2021 Certified EVM Plan'!J:J,MATCH(B592,'2021 Certified EVM Plan'!E:E,0))=1,M592,#N/A)</f>
        <v>#N/A</v>
      </c>
      <c r="S592" s="26" t="e">
        <f>IF(INDEX('2021 Certified EVM Plan'!K:K,MATCH(B592,'2021 Certified EVM Plan'!E:E,0))=1,M592,#N/A)</f>
        <v>#N/A</v>
      </c>
    </row>
    <row r="593" spans="1:19" x14ac:dyDescent="0.25">
      <c r="A593" s="22" t="s">
        <v>2906</v>
      </c>
      <c r="B593" s="22">
        <v>6166</v>
      </c>
      <c r="C593" s="22">
        <v>49</v>
      </c>
      <c r="D593" s="23">
        <v>1.8651636719315599E-2</v>
      </c>
      <c r="E593" s="22">
        <v>14662113</v>
      </c>
      <c r="F593" s="22" t="s">
        <v>3108</v>
      </c>
      <c r="G593" s="22" t="s">
        <v>3109</v>
      </c>
      <c r="H593" s="22">
        <v>6095.1273748880003</v>
      </c>
      <c r="I593" s="24">
        <f>'EVM CPZ List'!$D593*'EVM CPZ List'!$C593</f>
        <v>0.91393019924646435</v>
      </c>
      <c r="J593" s="25">
        <f>INDEX('Pivot of Risk Data'!A:A,MATCH('EVM CPZ List'!$B593,'Pivot of Risk Data'!B:B,0),1)</f>
        <v>580</v>
      </c>
      <c r="K593" s="22">
        <f>0.000621371*'EVM CPZ List'!$H593</f>
        <v>3.7873353920615318</v>
      </c>
      <c r="L593" s="22">
        <f>L592+'EVM CPZ List'!$K593</f>
        <v>7729.9020877067096</v>
      </c>
      <c r="M593" s="22">
        <f>M592-'EVM CPZ List'!$I593</f>
        <v>767.55936399762982</v>
      </c>
      <c r="N593" s="7" t="e">
        <f>INDEX('2021 Certified EVM Plan'!G:G,MATCH(B593,'2021 Certified EVM Plan'!E:E,0))</f>
        <v>#N/A</v>
      </c>
      <c r="O593" s="7" t="e">
        <f>INDEX('2021 Certified EVM Plan'!M:M,MATCH(B593,'2021 Certified EVM Plan'!E:E,0))</f>
        <v>#N/A</v>
      </c>
      <c r="P593" s="7">
        <f t="shared" si="9"/>
        <v>1</v>
      </c>
      <c r="Q593" s="26" t="e">
        <f>IF(INDEX('2021 Certified EVM Plan'!H:H,MATCH(B593,'2021 Certified EVM Plan'!E:E,0))=1,M593,#N/A)</f>
        <v>#N/A</v>
      </c>
      <c r="R593" s="26" t="e">
        <f>IF(INDEX('2021 Certified EVM Plan'!J:J,MATCH(B593,'2021 Certified EVM Plan'!E:E,0))=1,M593,#N/A)</f>
        <v>#N/A</v>
      </c>
      <c r="S593" s="26" t="e">
        <f>IF(INDEX('2021 Certified EVM Plan'!K:K,MATCH(B593,'2021 Certified EVM Plan'!E:E,0))=1,M593,#N/A)</f>
        <v>#N/A</v>
      </c>
    </row>
    <row r="594" spans="1:19" x14ac:dyDescent="0.25">
      <c r="A594" s="22" t="s">
        <v>539</v>
      </c>
      <c r="B594" s="22">
        <v>6039</v>
      </c>
      <c r="C594" s="22">
        <v>110</v>
      </c>
      <c r="D594" s="23">
        <v>1.86086738306569E-2</v>
      </c>
      <c r="E594" s="22">
        <v>102911107</v>
      </c>
      <c r="F594" s="22" t="s">
        <v>567</v>
      </c>
      <c r="G594" s="22" t="s">
        <v>749</v>
      </c>
      <c r="H594" s="22">
        <v>13317.9229512074</v>
      </c>
      <c r="I594" s="24">
        <f>'EVM CPZ List'!$D594*'EVM CPZ List'!$C594</f>
        <v>2.0469541213722589</v>
      </c>
      <c r="J594" s="25">
        <f>INDEX('Pivot of Risk Data'!A:A,MATCH('EVM CPZ List'!$B594,'Pivot of Risk Data'!B:B,0),1)</f>
        <v>581</v>
      </c>
      <c r="K594" s="22">
        <f>0.000621371*'EVM CPZ List'!$H594</f>
        <v>8.2753711021146934</v>
      </c>
      <c r="L594" s="22">
        <f>L593+'EVM CPZ List'!$K594</f>
        <v>7738.1774588088247</v>
      </c>
      <c r="M594" s="22">
        <f>M593-'EVM CPZ List'!$I594</f>
        <v>765.51240987625761</v>
      </c>
      <c r="N594" s="7" t="e">
        <f>INDEX('2021 Certified EVM Plan'!G:G,MATCH(B594,'2021 Certified EVM Plan'!E:E,0))</f>
        <v>#N/A</v>
      </c>
      <c r="O594" s="7" t="e">
        <f>INDEX('2021 Certified EVM Plan'!M:M,MATCH(B594,'2021 Certified EVM Plan'!E:E,0))</f>
        <v>#N/A</v>
      </c>
      <c r="P594" s="7">
        <f t="shared" si="9"/>
        <v>1</v>
      </c>
      <c r="Q594" s="26" t="e">
        <f>IF(INDEX('2021 Certified EVM Plan'!H:H,MATCH(B594,'2021 Certified EVM Plan'!E:E,0))=1,M594,#N/A)</f>
        <v>#N/A</v>
      </c>
      <c r="R594" s="26" t="e">
        <f>IF(INDEX('2021 Certified EVM Plan'!J:J,MATCH(B594,'2021 Certified EVM Plan'!E:E,0))=1,M594,#N/A)</f>
        <v>#N/A</v>
      </c>
      <c r="S594" s="26" t="e">
        <f>IF(INDEX('2021 Certified EVM Plan'!K:K,MATCH(B594,'2021 Certified EVM Plan'!E:E,0))=1,M594,#N/A)</f>
        <v>#N/A</v>
      </c>
    </row>
    <row r="595" spans="1:19" x14ac:dyDescent="0.25">
      <c r="A595" s="22" t="s">
        <v>964</v>
      </c>
      <c r="B595" s="22">
        <v>3929</v>
      </c>
      <c r="C595" s="22">
        <v>35</v>
      </c>
      <c r="D595" s="23">
        <v>1.8567723729762401E-2</v>
      </c>
      <c r="E595" s="22">
        <v>192291121</v>
      </c>
      <c r="F595" s="22" t="s">
        <v>1032</v>
      </c>
      <c r="G595" s="22" t="s">
        <v>1043</v>
      </c>
      <c r="H595" s="22">
        <v>3350.8900271919802</v>
      </c>
      <c r="I595" s="24">
        <f>'EVM CPZ List'!$D595*'EVM CPZ List'!$C595</f>
        <v>0.64987033054168408</v>
      </c>
      <c r="J595" s="25">
        <f>INDEX('Pivot of Risk Data'!A:A,MATCH('EVM CPZ List'!$B595,'Pivot of Risk Data'!B:B,0),1)</f>
        <v>582</v>
      </c>
      <c r="K595" s="22">
        <f>0.000621371*'EVM CPZ List'!$H595</f>
        <v>2.0821458870863081</v>
      </c>
      <c r="L595" s="22">
        <f>L594+'EVM CPZ List'!$K595</f>
        <v>7740.2596046959106</v>
      </c>
      <c r="M595" s="22">
        <f>M594-'EVM CPZ List'!$I595</f>
        <v>764.86253954571589</v>
      </c>
      <c r="N595" s="7" t="e">
        <f>INDEX('2021 Certified EVM Plan'!G:G,MATCH(B595,'2021 Certified EVM Plan'!E:E,0))</f>
        <v>#N/A</v>
      </c>
      <c r="O595" s="7" t="e">
        <f>INDEX('2021 Certified EVM Plan'!M:M,MATCH(B595,'2021 Certified EVM Plan'!E:E,0))</f>
        <v>#N/A</v>
      </c>
      <c r="P595" s="7">
        <f t="shared" si="9"/>
        <v>1</v>
      </c>
      <c r="Q595" s="26" t="e">
        <f>IF(INDEX('2021 Certified EVM Plan'!H:H,MATCH(B595,'2021 Certified EVM Plan'!E:E,0))=1,M595,#N/A)</f>
        <v>#N/A</v>
      </c>
      <c r="R595" s="26" t="e">
        <f>IF(INDEX('2021 Certified EVM Plan'!J:J,MATCH(B595,'2021 Certified EVM Plan'!E:E,0))=1,M595,#N/A)</f>
        <v>#N/A</v>
      </c>
      <c r="S595" s="26" t="e">
        <f>IF(INDEX('2021 Certified EVM Plan'!K:K,MATCH(B595,'2021 Certified EVM Plan'!E:E,0))=1,M595,#N/A)</f>
        <v>#N/A</v>
      </c>
    </row>
    <row r="596" spans="1:19" x14ac:dyDescent="0.25">
      <c r="A596" s="22" t="s">
        <v>2195</v>
      </c>
      <c r="B596" s="22">
        <v>8874</v>
      </c>
      <c r="C596" s="22">
        <v>1</v>
      </c>
      <c r="D596" s="23">
        <v>1.8527158662867901E-2</v>
      </c>
      <c r="E596" s="22">
        <v>182391103</v>
      </c>
      <c r="F596" s="22" t="s">
        <v>2196</v>
      </c>
      <c r="G596" s="22" t="s">
        <v>2197</v>
      </c>
      <c r="H596" s="22">
        <v>9360.6260382840992</v>
      </c>
      <c r="I596" s="24">
        <f>'EVM CPZ List'!$D596*'EVM CPZ List'!$C596</f>
        <v>1.8527158662867901E-2</v>
      </c>
      <c r="J596" s="25">
        <f>INDEX('Pivot of Risk Data'!A:A,MATCH('EVM CPZ List'!$B596,'Pivot of Risk Data'!B:B,0),1)</f>
        <v>583</v>
      </c>
      <c r="K596" s="22">
        <f>0.000621371*'EVM CPZ List'!$H596</f>
        <v>5.8164215620346287</v>
      </c>
      <c r="L596" s="22">
        <f>L595+'EVM CPZ List'!$K596</f>
        <v>7746.0760262579452</v>
      </c>
      <c r="M596" s="22">
        <f>M595-'EVM CPZ List'!$I596</f>
        <v>764.844012387053</v>
      </c>
      <c r="N596" s="7" t="e">
        <f>INDEX('2021 Certified EVM Plan'!G:G,MATCH(B596,'2021 Certified EVM Plan'!E:E,0))</f>
        <v>#N/A</v>
      </c>
      <c r="O596" s="7" t="e">
        <f>INDEX('2021 Certified EVM Plan'!M:M,MATCH(B596,'2021 Certified EVM Plan'!E:E,0))</f>
        <v>#N/A</v>
      </c>
      <c r="P596" s="7">
        <f t="shared" si="9"/>
        <v>1</v>
      </c>
      <c r="Q596" s="26" t="e">
        <f>IF(INDEX('2021 Certified EVM Plan'!H:H,MATCH(B596,'2021 Certified EVM Plan'!E:E,0))=1,M596,#N/A)</f>
        <v>#N/A</v>
      </c>
      <c r="R596" s="26" t="e">
        <f>IF(INDEX('2021 Certified EVM Plan'!J:J,MATCH(B596,'2021 Certified EVM Plan'!E:E,0))=1,M596,#N/A)</f>
        <v>#N/A</v>
      </c>
      <c r="S596" s="26" t="e">
        <f>IF(INDEX('2021 Certified EVM Plan'!K:K,MATCH(B596,'2021 Certified EVM Plan'!E:E,0))=1,M596,#N/A)</f>
        <v>#N/A</v>
      </c>
    </row>
    <row r="597" spans="1:19" x14ac:dyDescent="0.25">
      <c r="A597" s="22" t="s">
        <v>1672</v>
      </c>
      <c r="B597" s="22">
        <v>8716</v>
      </c>
      <c r="C597" s="22">
        <v>3</v>
      </c>
      <c r="D597" s="23">
        <v>1.8389827991998502E-2</v>
      </c>
      <c r="E597" s="22">
        <v>253642101</v>
      </c>
      <c r="F597" s="22" t="s">
        <v>2143</v>
      </c>
      <c r="G597" s="22" t="s">
        <v>2156</v>
      </c>
      <c r="H597" s="22">
        <v>6347.4219447002797</v>
      </c>
      <c r="I597" s="24">
        <f>'EVM CPZ List'!$D597*'EVM CPZ List'!$C597</f>
        <v>5.5169483975995505E-2</v>
      </c>
      <c r="J597" s="25">
        <f>INDEX('Pivot of Risk Data'!A:A,MATCH('EVM CPZ List'!$B597,'Pivot of Risk Data'!B:B,0),1)</f>
        <v>584</v>
      </c>
      <c r="K597" s="22">
        <f>0.000621371*'EVM CPZ List'!$H597</f>
        <v>3.9441039212003575</v>
      </c>
      <c r="L597" s="22">
        <f>L596+'EVM CPZ List'!$K597</f>
        <v>7750.0201301791458</v>
      </c>
      <c r="M597" s="22">
        <f>M596-'EVM CPZ List'!$I597</f>
        <v>764.78884290307701</v>
      </c>
      <c r="N597" s="7" t="e">
        <f>INDEX('2021 Certified EVM Plan'!G:G,MATCH(B597,'2021 Certified EVM Plan'!E:E,0))</f>
        <v>#N/A</v>
      </c>
      <c r="O597" s="7" t="e">
        <f>INDEX('2021 Certified EVM Plan'!M:M,MATCH(B597,'2021 Certified EVM Plan'!E:E,0))</f>
        <v>#N/A</v>
      </c>
      <c r="P597" s="7">
        <f t="shared" si="9"/>
        <v>1</v>
      </c>
      <c r="Q597" s="26" t="e">
        <f>IF(INDEX('2021 Certified EVM Plan'!H:H,MATCH(B597,'2021 Certified EVM Plan'!E:E,0))=1,M597,#N/A)</f>
        <v>#N/A</v>
      </c>
      <c r="R597" s="26" t="e">
        <f>IF(INDEX('2021 Certified EVM Plan'!J:J,MATCH(B597,'2021 Certified EVM Plan'!E:E,0))=1,M597,#N/A)</f>
        <v>#N/A</v>
      </c>
      <c r="S597" s="26" t="e">
        <f>IF(INDEX('2021 Certified EVM Plan'!K:K,MATCH(B597,'2021 Certified EVM Plan'!E:E,0))=1,M597,#N/A)</f>
        <v>#N/A</v>
      </c>
    </row>
    <row r="598" spans="1:19" x14ac:dyDescent="0.25">
      <c r="A598" s="22" t="s">
        <v>539</v>
      </c>
      <c r="B598" s="22">
        <v>2401</v>
      </c>
      <c r="C598" s="22">
        <v>14</v>
      </c>
      <c r="D598" s="23">
        <v>1.8352998631713101E-2</v>
      </c>
      <c r="E598" s="22">
        <v>102541101</v>
      </c>
      <c r="F598" s="22" t="s">
        <v>694</v>
      </c>
      <c r="G598" s="22" t="s">
        <v>717</v>
      </c>
      <c r="H598" s="22">
        <v>50010.0283822497</v>
      </c>
      <c r="I598" s="24">
        <f>'EVM CPZ List'!$D598*'EVM CPZ List'!$C598</f>
        <v>0.2569419808439834</v>
      </c>
      <c r="J598" s="25">
        <f>INDEX('Pivot of Risk Data'!A:A,MATCH('EVM CPZ List'!$B598,'Pivot of Risk Data'!B:B,0),1)</f>
        <v>585</v>
      </c>
      <c r="K598" s="22">
        <f>0.000621371*'EVM CPZ List'!$H598</f>
        <v>31.074781345906878</v>
      </c>
      <c r="L598" s="22">
        <f>L597+'EVM CPZ List'!$K598</f>
        <v>7781.0949115250523</v>
      </c>
      <c r="M598" s="22">
        <f>M597-'EVM CPZ List'!$I598</f>
        <v>764.53190092223304</v>
      </c>
      <c r="N598" s="7" t="e">
        <f>INDEX('2021 Certified EVM Plan'!G:G,MATCH(B598,'2021 Certified EVM Plan'!E:E,0))</f>
        <v>#N/A</v>
      </c>
      <c r="O598" s="7" t="e">
        <f>INDEX('2021 Certified EVM Plan'!M:M,MATCH(B598,'2021 Certified EVM Plan'!E:E,0))</f>
        <v>#N/A</v>
      </c>
      <c r="P598" s="7">
        <f t="shared" si="9"/>
        <v>1</v>
      </c>
      <c r="Q598" s="26" t="e">
        <f>IF(INDEX('2021 Certified EVM Plan'!H:H,MATCH(B598,'2021 Certified EVM Plan'!E:E,0))=1,M598,#N/A)</f>
        <v>#N/A</v>
      </c>
      <c r="R598" s="26" t="e">
        <f>IF(INDEX('2021 Certified EVM Plan'!J:J,MATCH(B598,'2021 Certified EVM Plan'!E:E,0))=1,M598,#N/A)</f>
        <v>#N/A</v>
      </c>
      <c r="S598" s="26" t="e">
        <f>IF(INDEX('2021 Certified EVM Plan'!K:K,MATCH(B598,'2021 Certified EVM Plan'!E:E,0))=1,M598,#N/A)</f>
        <v>#N/A</v>
      </c>
    </row>
    <row r="599" spans="1:19" x14ac:dyDescent="0.25">
      <c r="A599" s="22" t="s">
        <v>964</v>
      </c>
      <c r="B599" s="22">
        <v>3229</v>
      </c>
      <c r="C599" s="22">
        <v>47</v>
      </c>
      <c r="D599" s="23">
        <v>1.8272274306524099E-2</v>
      </c>
      <c r="E599" s="22">
        <v>43191102</v>
      </c>
      <c r="F599" s="22" t="s">
        <v>1500</v>
      </c>
      <c r="G599" s="22" t="s">
        <v>1504</v>
      </c>
      <c r="H599" s="22">
        <v>5477.4083026434701</v>
      </c>
      <c r="I599" s="24">
        <f>'EVM CPZ List'!$D599*'EVM CPZ List'!$C599</f>
        <v>0.85879689240663271</v>
      </c>
      <c r="J599" s="25">
        <f>INDEX('Pivot of Risk Data'!A:A,MATCH('EVM CPZ List'!$B599,'Pivot of Risk Data'!B:B,0),1)</f>
        <v>586</v>
      </c>
      <c r="K599" s="22">
        <f>0.000621371*'EVM CPZ List'!$H599</f>
        <v>3.4035026744218757</v>
      </c>
      <c r="L599" s="22">
        <f>L598+'EVM CPZ List'!$K599</f>
        <v>7784.4984141994746</v>
      </c>
      <c r="M599" s="22">
        <f>M598-'EVM CPZ List'!$I599</f>
        <v>763.67310402982639</v>
      </c>
      <c r="N599" s="7" t="e">
        <f>INDEX('2021 Certified EVM Plan'!G:G,MATCH(B599,'2021 Certified EVM Plan'!E:E,0))</f>
        <v>#N/A</v>
      </c>
      <c r="O599" s="7" t="e">
        <f>INDEX('2021 Certified EVM Plan'!M:M,MATCH(B599,'2021 Certified EVM Plan'!E:E,0))</f>
        <v>#N/A</v>
      </c>
      <c r="P599" s="7">
        <f t="shared" si="9"/>
        <v>1</v>
      </c>
      <c r="Q599" s="26" t="e">
        <f>IF(INDEX('2021 Certified EVM Plan'!H:H,MATCH(B599,'2021 Certified EVM Plan'!E:E,0))=1,M599,#N/A)</f>
        <v>#N/A</v>
      </c>
      <c r="R599" s="26" t="e">
        <f>IF(INDEX('2021 Certified EVM Plan'!J:J,MATCH(B599,'2021 Certified EVM Plan'!E:E,0))=1,M599,#N/A)</f>
        <v>#N/A</v>
      </c>
      <c r="S599" s="26" t="e">
        <f>IF(INDEX('2021 Certified EVM Plan'!K:K,MATCH(B599,'2021 Certified EVM Plan'!E:E,0))=1,M599,#N/A)</f>
        <v>#N/A</v>
      </c>
    </row>
    <row r="600" spans="1:19" x14ac:dyDescent="0.25">
      <c r="A600" s="22" t="s">
        <v>964</v>
      </c>
      <c r="B600" s="22">
        <v>6987</v>
      </c>
      <c r="C600" s="22">
        <v>194</v>
      </c>
      <c r="D600" s="23">
        <v>1.8259643538326799E-2</v>
      </c>
      <c r="E600" s="22">
        <v>42871101</v>
      </c>
      <c r="F600" s="22" t="s">
        <v>1062</v>
      </c>
      <c r="G600" s="22" t="s">
        <v>1462</v>
      </c>
      <c r="H600" s="22">
        <v>20671.481818391301</v>
      </c>
      <c r="I600" s="24">
        <f>'EVM CPZ List'!$D600*'EVM CPZ List'!$C600</f>
        <v>3.5423708464353991</v>
      </c>
      <c r="J600" s="25">
        <f>INDEX('Pivot of Risk Data'!A:A,MATCH('EVM CPZ List'!$B600,'Pivot of Risk Data'!B:B,0),1)</f>
        <v>587</v>
      </c>
      <c r="K600" s="22">
        <f>0.000621371*'EVM CPZ List'!$H600</f>
        <v>12.844659328975622</v>
      </c>
      <c r="L600" s="22">
        <f>L599+'EVM CPZ List'!$K600</f>
        <v>7797.3430735284501</v>
      </c>
      <c r="M600" s="22">
        <f>M599-'EVM CPZ List'!$I600</f>
        <v>760.13073318339104</v>
      </c>
      <c r="N600" s="7" t="e">
        <f>INDEX('2021 Certified EVM Plan'!G:G,MATCH(B600,'2021 Certified EVM Plan'!E:E,0))</f>
        <v>#N/A</v>
      </c>
      <c r="O600" s="7" t="e">
        <f>INDEX('2021 Certified EVM Plan'!M:M,MATCH(B600,'2021 Certified EVM Plan'!E:E,0))</f>
        <v>#N/A</v>
      </c>
      <c r="P600" s="7">
        <f t="shared" si="9"/>
        <v>1</v>
      </c>
      <c r="Q600" s="26" t="e">
        <f>IF(INDEX('2021 Certified EVM Plan'!H:H,MATCH(B600,'2021 Certified EVM Plan'!E:E,0))=1,M600,#N/A)</f>
        <v>#N/A</v>
      </c>
      <c r="R600" s="26" t="e">
        <f>IF(INDEX('2021 Certified EVM Plan'!J:J,MATCH(B600,'2021 Certified EVM Plan'!E:E,0))=1,M600,#N/A)</f>
        <v>#N/A</v>
      </c>
      <c r="S600" s="26" t="e">
        <f>IF(INDEX('2021 Certified EVM Plan'!K:K,MATCH(B600,'2021 Certified EVM Plan'!E:E,0))=1,M600,#N/A)</f>
        <v>#N/A</v>
      </c>
    </row>
    <row r="601" spans="1:19" x14ac:dyDescent="0.25">
      <c r="A601" s="22" t="s">
        <v>964</v>
      </c>
      <c r="B601" s="22">
        <v>5777</v>
      </c>
      <c r="C601" s="22">
        <v>4</v>
      </c>
      <c r="D601" s="23">
        <v>1.8257699669175301E-2</v>
      </c>
      <c r="E601" s="22">
        <v>42891101</v>
      </c>
      <c r="F601" s="22" t="s">
        <v>1209</v>
      </c>
      <c r="G601" s="22" t="s">
        <v>1596</v>
      </c>
      <c r="H601" s="22">
        <v>352.74936542997801</v>
      </c>
      <c r="I601" s="24">
        <f>'EVM CPZ List'!$D601*'EVM CPZ List'!$C601</f>
        <v>7.3030798676701203E-2</v>
      </c>
      <c r="J601" s="25">
        <f>INDEX('Pivot of Risk Data'!A:A,MATCH('EVM CPZ List'!$B601,'Pivot of Risk Data'!B:B,0),1)</f>
        <v>588</v>
      </c>
      <c r="K601" s="22">
        <f>0.000621371*'EVM CPZ List'!$H601</f>
        <v>0.21918822594659088</v>
      </c>
      <c r="L601" s="22">
        <f>L600+'EVM CPZ List'!$K601</f>
        <v>7797.5622617543968</v>
      </c>
      <c r="M601" s="22">
        <f>M600-'EVM CPZ List'!$I601</f>
        <v>760.05770238471439</v>
      </c>
      <c r="N601" s="7" t="e">
        <f>INDEX('2021 Certified EVM Plan'!G:G,MATCH(B601,'2021 Certified EVM Plan'!E:E,0))</f>
        <v>#N/A</v>
      </c>
      <c r="O601" s="7" t="e">
        <f>INDEX('2021 Certified EVM Plan'!M:M,MATCH(B601,'2021 Certified EVM Plan'!E:E,0))</f>
        <v>#N/A</v>
      </c>
      <c r="P601" s="7">
        <f t="shared" si="9"/>
        <v>1</v>
      </c>
      <c r="Q601" s="26" t="e">
        <f>IF(INDEX('2021 Certified EVM Plan'!H:H,MATCH(B601,'2021 Certified EVM Plan'!E:E,0))=1,M601,#N/A)</f>
        <v>#N/A</v>
      </c>
      <c r="R601" s="26" t="e">
        <f>IF(INDEX('2021 Certified EVM Plan'!J:J,MATCH(B601,'2021 Certified EVM Plan'!E:E,0))=1,M601,#N/A)</f>
        <v>#N/A</v>
      </c>
      <c r="S601" s="26" t="e">
        <f>IF(INDEX('2021 Certified EVM Plan'!K:K,MATCH(B601,'2021 Certified EVM Plan'!E:E,0))=1,M601,#N/A)</f>
        <v>#N/A</v>
      </c>
    </row>
    <row r="602" spans="1:19" x14ac:dyDescent="0.25">
      <c r="A602" s="22" t="s">
        <v>964</v>
      </c>
      <c r="B602" s="22">
        <v>3084</v>
      </c>
      <c r="C602" s="22">
        <v>134</v>
      </c>
      <c r="D602" s="23">
        <v>1.8254421064959399E-2</v>
      </c>
      <c r="E602" s="22">
        <v>42251101</v>
      </c>
      <c r="F602" s="22" t="s">
        <v>1136</v>
      </c>
      <c r="G602" s="22" t="s">
        <v>1552</v>
      </c>
      <c r="H602" s="22">
        <v>26862.802260479199</v>
      </c>
      <c r="I602" s="24">
        <f>'EVM CPZ List'!$D602*'EVM CPZ List'!$C602</f>
        <v>2.4460924227045595</v>
      </c>
      <c r="J602" s="25">
        <f>INDEX('Pivot of Risk Data'!A:A,MATCH('EVM CPZ List'!$B602,'Pivot of Risk Data'!B:B,0),1)</f>
        <v>589</v>
      </c>
      <c r="K602" s="22">
        <f>0.000621371*'EVM CPZ List'!$H602</f>
        <v>16.691766303396221</v>
      </c>
      <c r="L602" s="22">
        <f>L601+'EVM CPZ List'!$K602</f>
        <v>7814.2540280577932</v>
      </c>
      <c r="M602" s="22">
        <f>M601-'EVM CPZ List'!$I602</f>
        <v>757.61160996200988</v>
      </c>
      <c r="N602" s="7" t="e">
        <f>INDEX('2021 Certified EVM Plan'!G:G,MATCH(B602,'2021 Certified EVM Plan'!E:E,0))</f>
        <v>#N/A</v>
      </c>
      <c r="O602" s="7" t="e">
        <f>INDEX('2021 Certified EVM Plan'!M:M,MATCH(B602,'2021 Certified EVM Plan'!E:E,0))</f>
        <v>#N/A</v>
      </c>
      <c r="P602" s="7">
        <f t="shared" si="9"/>
        <v>1</v>
      </c>
      <c r="Q602" s="26" t="e">
        <f>IF(INDEX('2021 Certified EVM Plan'!H:H,MATCH(B602,'2021 Certified EVM Plan'!E:E,0))=1,M602,#N/A)</f>
        <v>#N/A</v>
      </c>
      <c r="R602" s="26" t="e">
        <f>IF(INDEX('2021 Certified EVM Plan'!J:J,MATCH(B602,'2021 Certified EVM Plan'!E:E,0))=1,M602,#N/A)</f>
        <v>#N/A</v>
      </c>
      <c r="S602" s="26" t="e">
        <f>IF(INDEX('2021 Certified EVM Plan'!K:K,MATCH(B602,'2021 Certified EVM Plan'!E:E,0))=1,M602,#N/A)</f>
        <v>#N/A</v>
      </c>
    </row>
    <row r="603" spans="1:19" x14ac:dyDescent="0.25">
      <c r="A603" s="22" t="s">
        <v>964</v>
      </c>
      <c r="B603" s="22">
        <v>5197</v>
      </c>
      <c r="C603" s="22">
        <v>34</v>
      </c>
      <c r="D603" s="23">
        <v>1.82087450796567E-2</v>
      </c>
      <c r="E603" s="22">
        <v>192321121</v>
      </c>
      <c r="F603" s="22" t="s">
        <v>1017</v>
      </c>
      <c r="G603" s="22" t="s">
        <v>1350</v>
      </c>
      <c r="H603" s="22">
        <v>3125.6697643961202</v>
      </c>
      <c r="I603" s="24">
        <f>'EVM CPZ List'!$D603*'EVM CPZ List'!$C603</f>
        <v>0.61909733270832779</v>
      </c>
      <c r="J603" s="25">
        <f>INDEX('Pivot of Risk Data'!A:A,MATCH('EVM CPZ List'!$B603,'Pivot of Risk Data'!B:B,0),1)</f>
        <v>590</v>
      </c>
      <c r="K603" s="22">
        <f>0.000621371*'EVM CPZ List'!$H603</f>
        <v>1.9422005471725816</v>
      </c>
      <c r="L603" s="22">
        <f>L602+'EVM CPZ List'!$K603</f>
        <v>7816.1962286049657</v>
      </c>
      <c r="M603" s="22">
        <f>M602-'EVM CPZ List'!$I603</f>
        <v>756.99251262930159</v>
      </c>
      <c r="N603" s="7" t="e">
        <f>INDEX('2021 Certified EVM Plan'!G:G,MATCH(B603,'2021 Certified EVM Plan'!E:E,0))</f>
        <v>#N/A</v>
      </c>
      <c r="O603" s="7" t="e">
        <f>INDEX('2021 Certified EVM Plan'!M:M,MATCH(B603,'2021 Certified EVM Plan'!E:E,0))</f>
        <v>#N/A</v>
      </c>
      <c r="P603" s="7">
        <f t="shared" si="9"/>
        <v>1</v>
      </c>
      <c r="Q603" s="26" t="e">
        <f>IF(INDEX('2021 Certified EVM Plan'!H:H,MATCH(B603,'2021 Certified EVM Plan'!E:E,0))=1,M603,#N/A)</f>
        <v>#N/A</v>
      </c>
      <c r="R603" s="26" t="e">
        <f>IF(INDEX('2021 Certified EVM Plan'!J:J,MATCH(B603,'2021 Certified EVM Plan'!E:E,0))=1,M603,#N/A)</f>
        <v>#N/A</v>
      </c>
      <c r="S603" s="26" t="e">
        <f>IF(INDEX('2021 Certified EVM Plan'!K:K,MATCH(B603,'2021 Certified EVM Plan'!E:E,0))=1,M603,#N/A)</f>
        <v>#N/A</v>
      </c>
    </row>
    <row r="604" spans="1:19" x14ac:dyDescent="0.25">
      <c r="A604" s="22" t="s">
        <v>539</v>
      </c>
      <c r="B604" s="22">
        <v>4569</v>
      </c>
      <c r="C604" s="22">
        <v>139</v>
      </c>
      <c r="D604" s="23">
        <v>1.8142059259333099E-2</v>
      </c>
      <c r="E604" s="22">
        <v>102911103</v>
      </c>
      <c r="F604" s="22" t="s">
        <v>545</v>
      </c>
      <c r="G604" s="22" t="s">
        <v>770</v>
      </c>
      <c r="H604" s="22">
        <v>16411.120634081301</v>
      </c>
      <c r="I604" s="24">
        <f>'EVM CPZ List'!$D604*'EVM CPZ List'!$C604</f>
        <v>2.5217462370473007</v>
      </c>
      <c r="J604" s="25">
        <f>INDEX('Pivot of Risk Data'!A:A,MATCH('EVM CPZ List'!$B604,'Pivot of Risk Data'!B:B,0),1)</f>
        <v>591</v>
      </c>
      <c r="K604" s="22">
        <f>0.000621371*'EVM CPZ List'!$H604</f>
        <v>10.197394439519732</v>
      </c>
      <c r="L604" s="22">
        <f>L603+'EVM CPZ List'!$K604</f>
        <v>7826.3936230444851</v>
      </c>
      <c r="M604" s="22">
        <f>M603-'EVM CPZ List'!$I604</f>
        <v>754.47076639225429</v>
      </c>
      <c r="N604" s="7" t="e">
        <f>INDEX('2021 Certified EVM Plan'!G:G,MATCH(B604,'2021 Certified EVM Plan'!E:E,0))</f>
        <v>#N/A</v>
      </c>
      <c r="O604" s="7" t="e">
        <f>INDEX('2021 Certified EVM Plan'!M:M,MATCH(B604,'2021 Certified EVM Plan'!E:E,0))</f>
        <v>#N/A</v>
      </c>
      <c r="P604" s="7">
        <f t="shared" si="9"/>
        <v>1</v>
      </c>
      <c r="Q604" s="26" t="e">
        <f>IF(INDEX('2021 Certified EVM Plan'!H:H,MATCH(B604,'2021 Certified EVM Plan'!E:E,0))=1,M604,#N/A)</f>
        <v>#N/A</v>
      </c>
      <c r="R604" s="26" t="e">
        <f>IF(INDEX('2021 Certified EVM Plan'!J:J,MATCH(B604,'2021 Certified EVM Plan'!E:E,0))=1,M604,#N/A)</f>
        <v>#N/A</v>
      </c>
      <c r="S604" s="26" t="e">
        <f>IF(INDEX('2021 Certified EVM Plan'!K:K,MATCH(B604,'2021 Certified EVM Plan'!E:E,0))=1,M604,#N/A)</f>
        <v>#N/A</v>
      </c>
    </row>
    <row r="605" spans="1:19" x14ac:dyDescent="0.25">
      <c r="A605" s="22" t="s">
        <v>539</v>
      </c>
      <c r="B605" s="22">
        <v>7733</v>
      </c>
      <c r="C605" s="22">
        <v>152</v>
      </c>
      <c r="D605" s="23">
        <v>1.8088591692074999E-2</v>
      </c>
      <c r="E605" s="22">
        <v>103191101</v>
      </c>
      <c r="F605" s="22" t="s">
        <v>148</v>
      </c>
      <c r="G605" s="22" t="s">
        <v>765</v>
      </c>
      <c r="H605" s="22">
        <v>28650.9926778318</v>
      </c>
      <c r="I605" s="24">
        <f>'EVM CPZ List'!$D605*'EVM CPZ List'!$C605</f>
        <v>2.7494659371953998</v>
      </c>
      <c r="J605" s="25">
        <f>INDEX('Pivot of Risk Data'!A:A,MATCH('EVM CPZ List'!$B605,'Pivot of Risk Data'!B:B,0),1)</f>
        <v>592</v>
      </c>
      <c r="K605" s="22">
        <f>0.000621371*'EVM CPZ List'!$H605</f>
        <v>17.802895971217023</v>
      </c>
      <c r="L605" s="22">
        <f>L604+'EVM CPZ List'!$K605</f>
        <v>7844.1965190157025</v>
      </c>
      <c r="M605" s="22">
        <f>M604-'EVM CPZ List'!$I605</f>
        <v>751.72130045505889</v>
      </c>
      <c r="N605" s="7" t="e">
        <f>INDEX('2021 Certified EVM Plan'!G:G,MATCH(B605,'2021 Certified EVM Plan'!E:E,0))</f>
        <v>#N/A</v>
      </c>
      <c r="O605" s="7" t="e">
        <f>INDEX('2021 Certified EVM Plan'!M:M,MATCH(B605,'2021 Certified EVM Plan'!E:E,0))</f>
        <v>#N/A</v>
      </c>
      <c r="P605" s="7">
        <f t="shared" si="9"/>
        <v>1</v>
      </c>
      <c r="Q605" s="26" t="e">
        <f>IF(INDEX('2021 Certified EVM Plan'!H:H,MATCH(B605,'2021 Certified EVM Plan'!E:E,0))=1,M605,#N/A)</f>
        <v>#N/A</v>
      </c>
      <c r="R605" s="26" t="e">
        <f>IF(INDEX('2021 Certified EVM Plan'!J:J,MATCH(B605,'2021 Certified EVM Plan'!E:E,0))=1,M605,#N/A)</f>
        <v>#N/A</v>
      </c>
      <c r="S605" s="26" t="e">
        <f>IF(INDEX('2021 Certified EVM Plan'!K:K,MATCH(B605,'2021 Certified EVM Plan'!E:E,0))=1,M605,#N/A)</f>
        <v>#N/A</v>
      </c>
    </row>
    <row r="606" spans="1:19" x14ac:dyDescent="0.25">
      <c r="A606" s="22" t="s">
        <v>2906</v>
      </c>
      <c r="B606" s="22">
        <v>7722</v>
      </c>
      <c r="C606" s="22">
        <v>135</v>
      </c>
      <c r="D606" s="23">
        <v>1.8065440143689201E-2</v>
      </c>
      <c r="E606" s="22">
        <v>43051101</v>
      </c>
      <c r="F606" s="22" t="s">
        <v>2917</v>
      </c>
      <c r="G606" s="22" t="s">
        <v>3026</v>
      </c>
      <c r="H606" s="22">
        <v>42515.717921811403</v>
      </c>
      <c r="I606" s="24">
        <f>'EVM CPZ List'!$D606*'EVM CPZ List'!$C606</f>
        <v>2.438834419398042</v>
      </c>
      <c r="J606" s="25">
        <f>INDEX('Pivot of Risk Data'!A:A,MATCH('EVM CPZ List'!$B606,'Pivot of Risk Data'!B:B,0),1)</f>
        <v>593</v>
      </c>
      <c r="K606" s="22">
        <f>0.000621371*'EVM CPZ List'!$H606</f>
        <v>26.418034160793873</v>
      </c>
      <c r="L606" s="22">
        <f>L605+'EVM CPZ List'!$K606</f>
        <v>7870.614553176496</v>
      </c>
      <c r="M606" s="22">
        <f>M605-'EVM CPZ List'!$I606</f>
        <v>749.28246603566083</v>
      </c>
      <c r="N606" s="7" t="e">
        <f>INDEX('2021 Certified EVM Plan'!G:G,MATCH(B606,'2021 Certified EVM Plan'!E:E,0))</f>
        <v>#N/A</v>
      </c>
      <c r="O606" s="7" t="e">
        <f>INDEX('2021 Certified EVM Plan'!M:M,MATCH(B606,'2021 Certified EVM Plan'!E:E,0))</f>
        <v>#N/A</v>
      </c>
      <c r="P606" s="7">
        <f t="shared" si="9"/>
        <v>1</v>
      </c>
      <c r="Q606" s="26" t="e">
        <f>IF(INDEX('2021 Certified EVM Plan'!H:H,MATCH(B606,'2021 Certified EVM Plan'!E:E,0))=1,M606,#N/A)</f>
        <v>#N/A</v>
      </c>
      <c r="R606" s="26" t="e">
        <f>IF(INDEX('2021 Certified EVM Plan'!J:J,MATCH(B606,'2021 Certified EVM Plan'!E:E,0))=1,M606,#N/A)</f>
        <v>#N/A</v>
      </c>
      <c r="S606" s="26" t="e">
        <f>IF(INDEX('2021 Certified EVM Plan'!K:K,MATCH(B606,'2021 Certified EVM Plan'!E:E,0))=1,M606,#N/A)</f>
        <v>#N/A</v>
      </c>
    </row>
    <row r="607" spans="1:19" x14ac:dyDescent="0.25">
      <c r="A607" s="22" t="s">
        <v>1672</v>
      </c>
      <c r="B607" s="22">
        <v>3694</v>
      </c>
      <c r="C607" s="22">
        <v>111</v>
      </c>
      <c r="D607" s="23">
        <v>1.8010879300221098E-2</v>
      </c>
      <c r="E607" s="22">
        <v>252192101</v>
      </c>
      <c r="F607" s="22" t="s">
        <v>1838</v>
      </c>
      <c r="G607" s="22" t="s">
        <v>1919</v>
      </c>
      <c r="H607" s="22">
        <v>34089.752137811702</v>
      </c>
      <c r="I607" s="24">
        <f>'EVM CPZ List'!$D607*'EVM CPZ List'!$C607</f>
        <v>1.999207602324542</v>
      </c>
      <c r="J607" s="25">
        <f>INDEX('Pivot of Risk Data'!A:A,MATCH('EVM CPZ List'!$B607,'Pivot of Risk Data'!B:B,0),1)</f>
        <v>594</v>
      </c>
      <c r="K607" s="22">
        <f>0.000621371*'EVM CPZ List'!$H607</f>
        <v>21.182383375624195</v>
      </c>
      <c r="L607" s="22">
        <f>L606+'EVM CPZ List'!$K607</f>
        <v>7891.7969365521203</v>
      </c>
      <c r="M607" s="22">
        <f>M606-'EVM CPZ List'!$I607</f>
        <v>747.2832584333363</v>
      </c>
      <c r="N607" s="7" t="e">
        <f>INDEX('2021 Certified EVM Plan'!G:G,MATCH(B607,'2021 Certified EVM Plan'!E:E,0))</f>
        <v>#N/A</v>
      </c>
      <c r="O607" s="7" t="e">
        <f>INDEX('2021 Certified EVM Plan'!M:M,MATCH(B607,'2021 Certified EVM Plan'!E:E,0))</f>
        <v>#N/A</v>
      </c>
      <c r="P607" s="7">
        <f t="shared" si="9"/>
        <v>1</v>
      </c>
      <c r="Q607" s="26" t="e">
        <f>IF(INDEX('2021 Certified EVM Plan'!H:H,MATCH(B607,'2021 Certified EVM Plan'!E:E,0))=1,M607,#N/A)</f>
        <v>#N/A</v>
      </c>
      <c r="R607" s="26" t="e">
        <f>IF(INDEX('2021 Certified EVM Plan'!J:J,MATCH(B607,'2021 Certified EVM Plan'!E:E,0))=1,M607,#N/A)</f>
        <v>#N/A</v>
      </c>
      <c r="S607" s="26" t="e">
        <f>IF(INDEX('2021 Certified EVM Plan'!K:K,MATCH(B607,'2021 Certified EVM Plan'!E:E,0))=1,M607,#N/A)</f>
        <v>#N/A</v>
      </c>
    </row>
    <row r="608" spans="1:19" x14ac:dyDescent="0.25">
      <c r="A608" s="22" t="s">
        <v>964</v>
      </c>
      <c r="B608" s="22">
        <v>21</v>
      </c>
      <c r="C608" s="22">
        <v>28</v>
      </c>
      <c r="D608" s="23">
        <v>1.8004384503513701E-2</v>
      </c>
      <c r="E608" s="22">
        <v>42751113</v>
      </c>
      <c r="F608" s="22" t="s">
        <v>1130</v>
      </c>
      <c r="G608" s="22" t="s">
        <v>1505</v>
      </c>
      <c r="H608" s="22">
        <v>2751.1630844915098</v>
      </c>
      <c r="I608" s="24">
        <f>'EVM CPZ List'!$D608*'EVM CPZ List'!$C608</f>
        <v>0.50412276609838358</v>
      </c>
      <c r="J608" s="25">
        <f>INDEX('Pivot of Risk Data'!A:A,MATCH('EVM CPZ List'!$B608,'Pivot of Risk Data'!B:B,0),1)</f>
        <v>595</v>
      </c>
      <c r="K608" s="22">
        <f>0.000621371*'EVM CPZ List'!$H608</f>
        <v>1.709492956973574</v>
      </c>
      <c r="L608" s="22">
        <f>L607+'EVM CPZ List'!$K608</f>
        <v>7893.5064295090942</v>
      </c>
      <c r="M608" s="22">
        <f>M607-'EVM CPZ List'!$I608</f>
        <v>746.77913566723794</v>
      </c>
      <c r="N608" s="7" t="e">
        <f>INDEX('2021 Certified EVM Plan'!G:G,MATCH(B608,'2021 Certified EVM Plan'!E:E,0))</f>
        <v>#N/A</v>
      </c>
      <c r="O608" s="7" t="e">
        <f>INDEX('2021 Certified EVM Plan'!M:M,MATCH(B608,'2021 Certified EVM Plan'!E:E,0))</f>
        <v>#N/A</v>
      </c>
      <c r="P608" s="7">
        <f t="shared" si="9"/>
        <v>1</v>
      </c>
      <c r="Q608" s="26" t="e">
        <f>IF(INDEX('2021 Certified EVM Plan'!H:H,MATCH(B608,'2021 Certified EVM Plan'!E:E,0))=1,M608,#N/A)</f>
        <v>#N/A</v>
      </c>
      <c r="R608" s="26" t="e">
        <f>IF(INDEX('2021 Certified EVM Plan'!J:J,MATCH(B608,'2021 Certified EVM Plan'!E:E,0))=1,M608,#N/A)</f>
        <v>#N/A</v>
      </c>
      <c r="S608" s="26" t="e">
        <f>IF(INDEX('2021 Certified EVM Plan'!K:K,MATCH(B608,'2021 Certified EVM Plan'!E:E,0))=1,M608,#N/A)</f>
        <v>#N/A</v>
      </c>
    </row>
    <row r="609" spans="1:19" x14ac:dyDescent="0.25">
      <c r="A609" s="22" t="s">
        <v>2906</v>
      </c>
      <c r="B609" s="22">
        <v>8766</v>
      </c>
      <c r="C609" s="22">
        <v>29</v>
      </c>
      <c r="D609" s="23">
        <v>1.79737381482395E-2</v>
      </c>
      <c r="E609" s="22">
        <v>14241101</v>
      </c>
      <c r="F609" s="22" t="s">
        <v>2932</v>
      </c>
      <c r="G609" s="22" t="s">
        <v>3148</v>
      </c>
      <c r="H609" s="22">
        <v>4212.4471370104602</v>
      </c>
      <c r="I609" s="24">
        <f>'EVM CPZ List'!$D609*'EVM CPZ List'!$C609</f>
        <v>0.52123840629894547</v>
      </c>
      <c r="J609" s="25">
        <f>INDEX('Pivot of Risk Data'!A:A,MATCH('EVM CPZ List'!$B609,'Pivot of Risk Data'!B:B,0),1)</f>
        <v>596</v>
      </c>
      <c r="K609" s="22">
        <f>0.000621371*'EVM CPZ List'!$H609</f>
        <v>2.6174924899713266</v>
      </c>
      <c r="L609" s="22">
        <f>L608+'EVM CPZ List'!$K609</f>
        <v>7896.1239219990657</v>
      </c>
      <c r="M609" s="22">
        <f>M608-'EVM CPZ List'!$I609</f>
        <v>746.25789726093899</v>
      </c>
      <c r="N609" s="7" t="e">
        <f>INDEX('2021 Certified EVM Plan'!G:G,MATCH(B609,'2021 Certified EVM Plan'!E:E,0))</f>
        <v>#N/A</v>
      </c>
      <c r="O609" s="7" t="e">
        <f>INDEX('2021 Certified EVM Plan'!M:M,MATCH(B609,'2021 Certified EVM Plan'!E:E,0))</f>
        <v>#N/A</v>
      </c>
      <c r="P609" s="7">
        <f t="shared" si="9"/>
        <v>1</v>
      </c>
      <c r="Q609" s="26" t="e">
        <f>IF(INDEX('2021 Certified EVM Plan'!H:H,MATCH(B609,'2021 Certified EVM Plan'!E:E,0))=1,M609,#N/A)</f>
        <v>#N/A</v>
      </c>
      <c r="R609" s="26" t="e">
        <f>IF(INDEX('2021 Certified EVM Plan'!J:J,MATCH(B609,'2021 Certified EVM Plan'!E:E,0))=1,M609,#N/A)</f>
        <v>#N/A</v>
      </c>
      <c r="S609" s="26" t="e">
        <f>IF(INDEX('2021 Certified EVM Plan'!K:K,MATCH(B609,'2021 Certified EVM Plan'!E:E,0))=1,M609,#N/A)</f>
        <v>#N/A</v>
      </c>
    </row>
    <row r="610" spans="1:19" x14ac:dyDescent="0.25">
      <c r="A610" s="22" t="s">
        <v>2906</v>
      </c>
      <c r="B610" s="22">
        <v>4993</v>
      </c>
      <c r="C610" s="22">
        <v>37</v>
      </c>
      <c r="D610" s="23">
        <v>1.79706239240945E-2</v>
      </c>
      <c r="E610" s="22">
        <v>43432104</v>
      </c>
      <c r="F610" s="22" t="s">
        <v>2909</v>
      </c>
      <c r="G610" s="22" t="s">
        <v>2910</v>
      </c>
      <c r="H610" s="22">
        <v>11871.204046477</v>
      </c>
      <c r="I610" s="24">
        <f>'EVM CPZ List'!$D610*'EVM CPZ List'!$C610</f>
        <v>0.6649130851914965</v>
      </c>
      <c r="J610" s="25">
        <f>INDEX('Pivot of Risk Data'!A:A,MATCH('EVM CPZ List'!$B610,'Pivot of Risk Data'!B:B,0),1)</f>
        <v>597</v>
      </c>
      <c r="K610" s="22">
        <f>0.000621371*'EVM CPZ List'!$H610</f>
        <v>7.3764219295634597</v>
      </c>
      <c r="L610" s="22">
        <f>L609+'EVM CPZ List'!$K610</f>
        <v>7903.5003439286293</v>
      </c>
      <c r="M610" s="22">
        <f>M609-'EVM CPZ List'!$I610</f>
        <v>745.59298417574746</v>
      </c>
      <c r="N610" s="7" t="e">
        <f>INDEX('2021 Certified EVM Plan'!G:G,MATCH(B610,'2021 Certified EVM Plan'!E:E,0))</f>
        <v>#N/A</v>
      </c>
      <c r="O610" s="7" t="e">
        <f>INDEX('2021 Certified EVM Plan'!M:M,MATCH(B610,'2021 Certified EVM Plan'!E:E,0))</f>
        <v>#N/A</v>
      </c>
      <c r="P610" s="7">
        <f t="shared" si="9"/>
        <v>1</v>
      </c>
      <c r="Q610" s="26" t="e">
        <f>IF(INDEX('2021 Certified EVM Plan'!H:H,MATCH(B610,'2021 Certified EVM Plan'!E:E,0))=1,M610,#N/A)</f>
        <v>#N/A</v>
      </c>
      <c r="R610" s="26" t="e">
        <f>IF(INDEX('2021 Certified EVM Plan'!J:J,MATCH(B610,'2021 Certified EVM Plan'!E:E,0))=1,M610,#N/A)</f>
        <v>#N/A</v>
      </c>
      <c r="S610" s="26" t="e">
        <f>IF(INDEX('2021 Certified EVM Plan'!K:K,MATCH(B610,'2021 Certified EVM Plan'!E:E,0))=1,M610,#N/A)</f>
        <v>#N/A</v>
      </c>
    </row>
    <row r="611" spans="1:19" x14ac:dyDescent="0.25">
      <c r="A611" s="22" t="s">
        <v>8</v>
      </c>
      <c r="B611" s="22">
        <v>4162</v>
      </c>
      <c r="C611" s="22">
        <v>226</v>
      </c>
      <c r="D611" s="23">
        <v>1.7946386348822198E-2</v>
      </c>
      <c r="E611" s="22">
        <v>153132105</v>
      </c>
      <c r="F611" s="22" t="s">
        <v>312</v>
      </c>
      <c r="G611" s="22" t="s">
        <v>358</v>
      </c>
      <c r="H611" s="22">
        <v>57069.906449280097</v>
      </c>
      <c r="I611" s="24">
        <f>'EVM CPZ List'!$D611*'EVM CPZ List'!$C611</f>
        <v>4.0558833148338165</v>
      </c>
      <c r="J611" s="25">
        <f>INDEX('Pivot of Risk Data'!A:A,MATCH('EVM CPZ List'!$B611,'Pivot of Risk Data'!B:B,0),1)</f>
        <v>598</v>
      </c>
      <c r="K611" s="22">
        <f>0.000621371*'EVM CPZ List'!$H611</f>
        <v>35.461584840295622</v>
      </c>
      <c r="L611" s="22">
        <f>L610+'EVM CPZ List'!$K611</f>
        <v>7938.9619287689247</v>
      </c>
      <c r="M611" s="22">
        <f>M610-'EVM CPZ List'!$I611</f>
        <v>741.5371008609136</v>
      </c>
      <c r="N611" s="7" t="e">
        <f>INDEX('2021 Certified EVM Plan'!G:G,MATCH(B611,'2021 Certified EVM Plan'!E:E,0))</f>
        <v>#N/A</v>
      </c>
      <c r="O611" s="7" t="e">
        <f>INDEX('2021 Certified EVM Plan'!M:M,MATCH(B611,'2021 Certified EVM Plan'!E:E,0))</f>
        <v>#N/A</v>
      </c>
      <c r="P611" s="7">
        <f t="shared" si="9"/>
        <v>1</v>
      </c>
      <c r="Q611" s="26" t="e">
        <f>IF(INDEX('2021 Certified EVM Plan'!H:H,MATCH(B611,'2021 Certified EVM Plan'!E:E,0))=1,M611,#N/A)</f>
        <v>#N/A</v>
      </c>
      <c r="R611" s="26" t="e">
        <f>IF(INDEX('2021 Certified EVM Plan'!J:J,MATCH(B611,'2021 Certified EVM Plan'!E:E,0))=1,M611,#N/A)</f>
        <v>#N/A</v>
      </c>
      <c r="S611" s="26" t="e">
        <f>IF(INDEX('2021 Certified EVM Plan'!K:K,MATCH(B611,'2021 Certified EVM Plan'!E:E,0))=1,M611,#N/A)</f>
        <v>#N/A</v>
      </c>
    </row>
    <row r="612" spans="1:19" x14ac:dyDescent="0.25">
      <c r="A612" s="22" t="s">
        <v>964</v>
      </c>
      <c r="B612" s="22">
        <v>7235</v>
      </c>
      <c r="C612" s="22">
        <v>11</v>
      </c>
      <c r="D612" s="23">
        <v>1.79374876668646E-2</v>
      </c>
      <c r="E612" s="22">
        <v>42821102</v>
      </c>
      <c r="F612" s="22" t="s">
        <v>1336</v>
      </c>
      <c r="G612" s="22" t="s">
        <v>1656</v>
      </c>
      <c r="H612" s="22">
        <v>947.91562175156901</v>
      </c>
      <c r="I612" s="24">
        <f>'EVM CPZ List'!$D612*'EVM CPZ List'!$C612</f>
        <v>0.19731236433551061</v>
      </c>
      <c r="J612" s="25">
        <f>INDEX('Pivot of Risk Data'!A:A,MATCH('EVM CPZ List'!$B612,'Pivot of Risk Data'!B:B,0),1)</f>
        <v>599</v>
      </c>
      <c r="K612" s="22">
        <f>0.000621371*'EVM CPZ List'!$H612</f>
        <v>0.58900727780339424</v>
      </c>
      <c r="L612" s="22">
        <f>L611+'EVM CPZ List'!$K612</f>
        <v>7939.5509360467286</v>
      </c>
      <c r="M612" s="22">
        <f>M611-'EVM CPZ List'!$I612</f>
        <v>741.33978849657808</v>
      </c>
      <c r="N612" s="7" t="e">
        <f>INDEX('2021 Certified EVM Plan'!G:G,MATCH(B612,'2021 Certified EVM Plan'!E:E,0))</f>
        <v>#N/A</v>
      </c>
      <c r="O612" s="7" t="e">
        <f>INDEX('2021 Certified EVM Plan'!M:M,MATCH(B612,'2021 Certified EVM Plan'!E:E,0))</f>
        <v>#N/A</v>
      </c>
      <c r="P612" s="7">
        <f t="shared" si="9"/>
        <v>1</v>
      </c>
      <c r="Q612" s="26" t="e">
        <f>IF(INDEX('2021 Certified EVM Plan'!H:H,MATCH(B612,'2021 Certified EVM Plan'!E:E,0))=1,M612,#N/A)</f>
        <v>#N/A</v>
      </c>
      <c r="R612" s="26" t="e">
        <f>IF(INDEX('2021 Certified EVM Plan'!J:J,MATCH(B612,'2021 Certified EVM Plan'!E:E,0))=1,M612,#N/A)</f>
        <v>#N/A</v>
      </c>
      <c r="S612" s="26" t="e">
        <f>IF(INDEX('2021 Certified EVM Plan'!K:K,MATCH(B612,'2021 Certified EVM Plan'!E:E,0))=1,M612,#N/A)</f>
        <v>#N/A</v>
      </c>
    </row>
    <row r="613" spans="1:19" x14ac:dyDescent="0.25">
      <c r="A613" s="22" t="s">
        <v>1672</v>
      </c>
      <c r="B613" s="22">
        <v>2260</v>
      </c>
      <c r="C613" s="22">
        <v>369</v>
      </c>
      <c r="D613" s="23">
        <v>1.79049523553859E-2</v>
      </c>
      <c r="E613" s="22">
        <v>252531103</v>
      </c>
      <c r="F613" s="22" t="s">
        <v>1998</v>
      </c>
      <c r="G613" s="22" t="s">
        <v>1999</v>
      </c>
      <c r="H613" s="22">
        <v>45356.653488775897</v>
      </c>
      <c r="I613" s="24">
        <f>'EVM CPZ List'!$D613*'EVM CPZ List'!$C613</f>
        <v>6.6069274191373966</v>
      </c>
      <c r="J613" s="25">
        <f>INDEX('Pivot of Risk Data'!A:A,MATCH('EVM CPZ List'!$B613,'Pivot of Risk Data'!B:B,0),1)</f>
        <v>600</v>
      </c>
      <c r="K613" s="22">
        <f>0.000621371*'EVM CPZ List'!$H613</f>
        <v>28.18330913497417</v>
      </c>
      <c r="L613" s="22">
        <f>L612+'EVM CPZ List'!$K613</f>
        <v>7967.734245181703</v>
      </c>
      <c r="M613" s="22">
        <f>M612-'EVM CPZ List'!$I613</f>
        <v>734.7328610774407</v>
      </c>
      <c r="N613" s="7" t="e">
        <f>INDEX('2021 Certified EVM Plan'!G:G,MATCH(B613,'2021 Certified EVM Plan'!E:E,0))</f>
        <v>#N/A</v>
      </c>
      <c r="O613" s="7" t="e">
        <f>INDEX('2021 Certified EVM Plan'!M:M,MATCH(B613,'2021 Certified EVM Plan'!E:E,0))</f>
        <v>#N/A</v>
      </c>
      <c r="P613" s="7">
        <f t="shared" si="9"/>
        <v>1</v>
      </c>
      <c r="Q613" s="26" t="e">
        <f>IF(INDEX('2021 Certified EVM Plan'!H:H,MATCH(B613,'2021 Certified EVM Plan'!E:E,0))=1,M613,#N/A)</f>
        <v>#N/A</v>
      </c>
      <c r="R613" s="26" t="e">
        <f>IF(INDEX('2021 Certified EVM Plan'!J:J,MATCH(B613,'2021 Certified EVM Plan'!E:E,0))=1,M613,#N/A)</f>
        <v>#N/A</v>
      </c>
      <c r="S613" s="26" t="e">
        <f>IF(INDEX('2021 Certified EVM Plan'!K:K,MATCH(B613,'2021 Certified EVM Plan'!E:E,0))=1,M613,#N/A)</f>
        <v>#N/A</v>
      </c>
    </row>
    <row r="614" spans="1:19" x14ac:dyDescent="0.25">
      <c r="A614" s="22" t="s">
        <v>2195</v>
      </c>
      <c r="B614" s="22">
        <v>5408</v>
      </c>
      <c r="C614" s="22">
        <v>92</v>
      </c>
      <c r="D614" s="23">
        <v>1.7835229526127899E-2</v>
      </c>
      <c r="E614" s="22">
        <v>182721101</v>
      </c>
      <c r="F614" s="22" t="s">
        <v>2326</v>
      </c>
      <c r="G614" s="22" t="s">
        <v>2327</v>
      </c>
      <c r="H614" s="22">
        <v>36116.113482607499</v>
      </c>
      <c r="I614" s="24">
        <f>'EVM CPZ List'!$D614*'EVM CPZ List'!$C614</f>
        <v>1.6408411164037666</v>
      </c>
      <c r="J614" s="25">
        <f>INDEX('Pivot of Risk Data'!A:A,MATCH('EVM CPZ List'!$B614,'Pivot of Risk Data'!B:B,0),1)</f>
        <v>601</v>
      </c>
      <c r="K614" s="22">
        <f>0.000621371*'EVM CPZ List'!$H614</f>
        <v>22.441505550801306</v>
      </c>
      <c r="L614" s="22">
        <f>L613+'EVM CPZ List'!$K614</f>
        <v>7990.1757507325046</v>
      </c>
      <c r="M614" s="22">
        <f>M613-'EVM CPZ List'!$I614</f>
        <v>733.09201996103695</v>
      </c>
      <c r="N614" s="7" t="e">
        <f>INDEX('2021 Certified EVM Plan'!G:G,MATCH(B614,'2021 Certified EVM Plan'!E:E,0))</f>
        <v>#N/A</v>
      </c>
      <c r="O614" s="7" t="e">
        <f>INDEX('2021 Certified EVM Plan'!M:M,MATCH(B614,'2021 Certified EVM Plan'!E:E,0))</f>
        <v>#N/A</v>
      </c>
      <c r="P614" s="7">
        <f t="shared" si="9"/>
        <v>1</v>
      </c>
      <c r="Q614" s="26" t="e">
        <f>IF(INDEX('2021 Certified EVM Plan'!H:H,MATCH(B614,'2021 Certified EVM Plan'!E:E,0))=1,M614,#N/A)</f>
        <v>#N/A</v>
      </c>
      <c r="R614" s="26" t="e">
        <f>IF(INDEX('2021 Certified EVM Plan'!J:J,MATCH(B614,'2021 Certified EVM Plan'!E:E,0))=1,M614,#N/A)</f>
        <v>#N/A</v>
      </c>
      <c r="S614" s="26" t="e">
        <f>IF(INDEX('2021 Certified EVM Plan'!K:K,MATCH(B614,'2021 Certified EVM Plan'!E:E,0))=1,M614,#N/A)</f>
        <v>#N/A</v>
      </c>
    </row>
    <row r="615" spans="1:19" x14ac:dyDescent="0.25">
      <c r="A615" s="22" t="s">
        <v>8</v>
      </c>
      <c r="B615" s="22">
        <v>1069</v>
      </c>
      <c r="C615" s="22">
        <v>597</v>
      </c>
      <c r="D615" s="23">
        <v>1.7739425738076402E-2</v>
      </c>
      <c r="E615" s="22">
        <v>152031103</v>
      </c>
      <c r="F615" s="22" t="s">
        <v>36</v>
      </c>
      <c r="G615" s="22" t="s">
        <v>233</v>
      </c>
      <c r="H615" s="22">
        <v>70305.795700735107</v>
      </c>
      <c r="I615" s="24">
        <f>'EVM CPZ List'!$D615*'EVM CPZ List'!$C615</f>
        <v>10.590437165631611</v>
      </c>
      <c r="J615" s="25">
        <f>INDEX('Pivot of Risk Data'!A:A,MATCH('EVM CPZ List'!$B615,'Pivot of Risk Data'!B:B,0),1)</f>
        <v>602</v>
      </c>
      <c r="K615" s="22">
        <f>0.000621371*'EVM CPZ List'!$H615</f>
        <v>43.685982580361475</v>
      </c>
      <c r="L615" s="22">
        <f>L614+'EVM CPZ List'!$K615</f>
        <v>8033.8617333128659</v>
      </c>
      <c r="M615" s="22">
        <f>M614-'EVM CPZ List'!$I615</f>
        <v>722.5015827954054</v>
      </c>
      <c r="N615" s="7" t="e">
        <f>INDEX('2021 Certified EVM Plan'!G:G,MATCH(B615,'2021 Certified EVM Plan'!E:E,0))</f>
        <v>#N/A</v>
      </c>
      <c r="O615" s="7" t="e">
        <f>INDEX('2021 Certified EVM Plan'!M:M,MATCH(B615,'2021 Certified EVM Plan'!E:E,0))</f>
        <v>#N/A</v>
      </c>
      <c r="P615" s="7">
        <f t="shared" si="9"/>
        <v>1</v>
      </c>
      <c r="Q615" s="26" t="e">
        <f>IF(INDEX('2021 Certified EVM Plan'!H:H,MATCH(B615,'2021 Certified EVM Plan'!E:E,0))=1,M615,#N/A)</f>
        <v>#N/A</v>
      </c>
      <c r="R615" s="26" t="e">
        <f>IF(INDEX('2021 Certified EVM Plan'!J:J,MATCH(B615,'2021 Certified EVM Plan'!E:E,0))=1,M615,#N/A)</f>
        <v>#N/A</v>
      </c>
      <c r="S615" s="26" t="e">
        <f>IF(INDEX('2021 Certified EVM Plan'!K:K,MATCH(B615,'2021 Certified EVM Plan'!E:E,0))=1,M615,#N/A)</f>
        <v>#N/A</v>
      </c>
    </row>
    <row r="616" spans="1:19" x14ac:dyDescent="0.25">
      <c r="A616" s="22" t="s">
        <v>2906</v>
      </c>
      <c r="B616" s="22">
        <v>4383</v>
      </c>
      <c r="C616" s="22">
        <v>1</v>
      </c>
      <c r="D616" s="23">
        <v>1.7734734852034799E-2</v>
      </c>
      <c r="E616" s="22">
        <v>14652106</v>
      </c>
      <c r="F616" s="22" t="s">
        <v>3269</v>
      </c>
      <c r="G616" s="22" t="s">
        <v>3443</v>
      </c>
      <c r="H616" s="22">
        <v>0</v>
      </c>
      <c r="I616" s="24">
        <f>'EVM CPZ List'!$D616*'EVM CPZ List'!$C616</f>
        <v>1.7734734852034799E-2</v>
      </c>
      <c r="J616" s="25">
        <f>INDEX('Pivot of Risk Data'!A:A,MATCH('EVM CPZ List'!$B616,'Pivot of Risk Data'!B:B,0),1)</f>
        <v>603</v>
      </c>
      <c r="K616" s="22">
        <f>0.000621371*'EVM CPZ List'!$H616</f>
        <v>0</v>
      </c>
      <c r="L616" s="22">
        <f>L615+'EVM CPZ List'!$K616</f>
        <v>8033.8617333128659</v>
      </c>
      <c r="M616" s="22">
        <f>M615-'EVM CPZ List'!$I616</f>
        <v>722.48384806055333</v>
      </c>
      <c r="N616" s="7" t="e">
        <f>INDEX('2021 Certified EVM Plan'!G:G,MATCH(B616,'2021 Certified EVM Plan'!E:E,0))</f>
        <v>#N/A</v>
      </c>
      <c r="O616" s="7" t="e">
        <f>INDEX('2021 Certified EVM Plan'!M:M,MATCH(B616,'2021 Certified EVM Plan'!E:E,0))</f>
        <v>#N/A</v>
      </c>
      <c r="P616" s="7">
        <f t="shared" si="9"/>
        <v>1</v>
      </c>
      <c r="Q616" s="26" t="e">
        <f>IF(INDEX('2021 Certified EVM Plan'!H:H,MATCH(B616,'2021 Certified EVM Plan'!E:E,0))=1,M616,#N/A)</f>
        <v>#N/A</v>
      </c>
      <c r="R616" s="26" t="e">
        <f>IF(INDEX('2021 Certified EVM Plan'!J:J,MATCH(B616,'2021 Certified EVM Plan'!E:E,0))=1,M616,#N/A)</f>
        <v>#N/A</v>
      </c>
      <c r="S616" s="26" t="e">
        <f>IF(INDEX('2021 Certified EVM Plan'!K:K,MATCH(B616,'2021 Certified EVM Plan'!E:E,0))=1,M616,#N/A)</f>
        <v>#N/A</v>
      </c>
    </row>
    <row r="617" spans="1:19" x14ac:dyDescent="0.25">
      <c r="A617" s="22" t="s">
        <v>964</v>
      </c>
      <c r="B617" s="22">
        <v>1080</v>
      </c>
      <c r="C617" s="22">
        <v>84</v>
      </c>
      <c r="D617" s="23">
        <v>1.7678344590541399E-2</v>
      </c>
      <c r="E617" s="22">
        <v>43361102</v>
      </c>
      <c r="F617" s="22" t="s">
        <v>1395</v>
      </c>
      <c r="G617" s="22" t="s">
        <v>1506</v>
      </c>
      <c r="H617" s="22">
        <v>13187.2724240152</v>
      </c>
      <c r="I617" s="24">
        <f>'EVM CPZ List'!$D617*'EVM CPZ List'!$C617</f>
        <v>1.4849809456054774</v>
      </c>
      <c r="J617" s="25">
        <f>INDEX('Pivot of Risk Data'!A:A,MATCH('EVM CPZ List'!$B617,'Pivot of Risk Data'!B:B,0),1)</f>
        <v>604</v>
      </c>
      <c r="K617" s="22">
        <f>0.000621371*'EVM CPZ List'!$H617</f>
        <v>8.1941886533827493</v>
      </c>
      <c r="L617" s="22">
        <f>L616+'EVM CPZ List'!$K617</f>
        <v>8042.0559219662482</v>
      </c>
      <c r="M617" s="22">
        <f>M616-'EVM CPZ List'!$I617</f>
        <v>720.99886711494787</v>
      </c>
      <c r="N617" s="7" t="e">
        <f>INDEX('2021 Certified EVM Plan'!G:G,MATCH(B617,'2021 Certified EVM Plan'!E:E,0))</f>
        <v>#N/A</v>
      </c>
      <c r="O617" s="7" t="e">
        <f>INDEX('2021 Certified EVM Plan'!M:M,MATCH(B617,'2021 Certified EVM Plan'!E:E,0))</f>
        <v>#N/A</v>
      </c>
      <c r="P617" s="7">
        <f t="shared" si="9"/>
        <v>1</v>
      </c>
      <c r="Q617" s="26" t="e">
        <f>IF(INDEX('2021 Certified EVM Plan'!H:H,MATCH(B617,'2021 Certified EVM Plan'!E:E,0))=1,M617,#N/A)</f>
        <v>#N/A</v>
      </c>
      <c r="R617" s="26" t="e">
        <f>IF(INDEX('2021 Certified EVM Plan'!J:J,MATCH(B617,'2021 Certified EVM Plan'!E:E,0))=1,M617,#N/A)</f>
        <v>#N/A</v>
      </c>
      <c r="S617" s="26" t="e">
        <f>IF(INDEX('2021 Certified EVM Plan'!K:K,MATCH(B617,'2021 Certified EVM Plan'!E:E,0))=1,M617,#N/A)</f>
        <v>#N/A</v>
      </c>
    </row>
    <row r="618" spans="1:19" x14ac:dyDescent="0.25">
      <c r="A618" s="22" t="s">
        <v>964</v>
      </c>
      <c r="B618" s="22">
        <v>1818</v>
      </c>
      <c r="C618" s="22">
        <v>427</v>
      </c>
      <c r="D618" s="23">
        <v>1.7676299319566501E-2</v>
      </c>
      <c r="E618" s="22">
        <v>43311102</v>
      </c>
      <c r="F618" s="22" t="s">
        <v>969</v>
      </c>
      <c r="G618" s="22" t="s">
        <v>970</v>
      </c>
      <c r="H618" s="22">
        <v>52446.762785958701</v>
      </c>
      <c r="I618" s="24">
        <f>'EVM CPZ List'!$D618*'EVM CPZ List'!$C618</f>
        <v>7.5477798094548962</v>
      </c>
      <c r="J618" s="25">
        <f>INDEX('Pivot of Risk Data'!A:A,MATCH('EVM CPZ List'!$B618,'Pivot of Risk Data'!B:B,0),1)</f>
        <v>605</v>
      </c>
      <c r="K618" s="22">
        <f>0.000621371*'EVM CPZ List'!$H618</f>
        <v>32.588897439073946</v>
      </c>
      <c r="L618" s="22">
        <f>L617+'EVM CPZ List'!$K618</f>
        <v>8074.6448194053219</v>
      </c>
      <c r="M618" s="22">
        <f>M617-'EVM CPZ List'!$I618</f>
        <v>713.45108730549293</v>
      </c>
      <c r="N618" s="7" t="e">
        <f>INDEX('2021 Certified EVM Plan'!G:G,MATCH(B618,'2021 Certified EVM Plan'!E:E,0))</f>
        <v>#N/A</v>
      </c>
      <c r="O618" s="7" t="e">
        <f>INDEX('2021 Certified EVM Plan'!M:M,MATCH(B618,'2021 Certified EVM Plan'!E:E,0))</f>
        <v>#N/A</v>
      </c>
      <c r="P618" s="7">
        <f t="shared" si="9"/>
        <v>1</v>
      </c>
      <c r="Q618" s="26" t="e">
        <f>IF(INDEX('2021 Certified EVM Plan'!H:H,MATCH(B618,'2021 Certified EVM Plan'!E:E,0))=1,M618,#N/A)</f>
        <v>#N/A</v>
      </c>
      <c r="R618" s="26" t="e">
        <f>IF(INDEX('2021 Certified EVM Plan'!J:J,MATCH(B618,'2021 Certified EVM Plan'!E:E,0))=1,M618,#N/A)</f>
        <v>#N/A</v>
      </c>
      <c r="S618" s="26" t="e">
        <f>IF(INDEX('2021 Certified EVM Plan'!K:K,MATCH(B618,'2021 Certified EVM Plan'!E:E,0))=1,M618,#N/A)</f>
        <v>#N/A</v>
      </c>
    </row>
    <row r="619" spans="1:19" x14ac:dyDescent="0.25">
      <c r="A619" s="22" t="s">
        <v>2906</v>
      </c>
      <c r="B619" s="22">
        <v>7857</v>
      </c>
      <c r="C619" s="22">
        <v>100</v>
      </c>
      <c r="D619" s="23">
        <v>1.75538833424865E-2</v>
      </c>
      <c r="E619" s="22">
        <v>42021112</v>
      </c>
      <c r="F619" s="22" t="s">
        <v>384</v>
      </c>
      <c r="G619" s="22" t="s">
        <v>3096</v>
      </c>
      <c r="H619" s="22">
        <v>15407.079187093101</v>
      </c>
      <c r="I619" s="24">
        <f>'EVM CPZ List'!$D619*'EVM CPZ List'!$C619</f>
        <v>1.75538833424865</v>
      </c>
      <c r="J619" s="25">
        <f>INDEX('Pivot of Risk Data'!A:A,MATCH('EVM CPZ List'!$B619,'Pivot of Risk Data'!B:B,0),1)</f>
        <v>606</v>
      </c>
      <c r="K619" s="22">
        <f>0.000621371*'EVM CPZ List'!$H619</f>
        <v>9.5735122015632275</v>
      </c>
      <c r="L619" s="22">
        <f>L618+'EVM CPZ List'!$K619</f>
        <v>8084.2183316068849</v>
      </c>
      <c r="M619" s="22">
        <f>M618-'EVM CPZ List'!$I619</f>
        <v>711.69569897124427</v>
      </c>
      <c r="N619" s="7" t="e">
        <f>INDEX('2021 Certified EVM Plan'!G:G,MATCH(B619,'2021 Certified EVM Plan'!E:E,0))</f>
        <v>#N/A</v>
      </c>
      <c r="O619" s="7" t="e">
        <f>INDEX('2021 Certified EVM Plan'!M:M,MATCH(B619,'2021 Certified EVM Plan'!E:E,0))</f>
        <v>#N/A</v>
      </c>
      <c r="P619" s="7">
        <f t="shared" si="9"/>
        <v>1</v>
      </c>
      <c r="Q619" s="26" t="e">
        <f>IF(INDEX('2021 Certified EVM Plan'!H:H,MATCH(B619,'2021 Certified EVM Plan'!E:E,0))=1,M619,#N/A)</f>
        <v>#N/A</v>
      </c>
      <c r="R619" s="26" t="e">
        <f>IF(INDEX('2021 Certified EVM Plan'!J:J,MATCH(B619,'2021 Certified EVM Plan'!E:E,0))=1,M619,#N/A)</f>
        <v>#N/A</v>
      </c>
      <c r="S619" s="26" t="e">
        <f>IF(INDEX('2021 Certified EVM Plan'!K:K,MATCH(B619,'2021 Certified EVM Plan'!E:E,0))=1,M619,#N/A)</f>
        <v>#N/A</v>
      </c>
    </row>
    <row r="620" spans="1:19" x14ac:dyDescent="0.25">
      <c r="A620" s="22" t="s">
        <v>1672</v>
      </c>
      <c r="B620" s="22">
        <v>7027</v>
      </c>
      <c r="C620" s="22">
        <v>18</v>
      </c>
      <c r="D620" s="23">
        <v>1.7547305895199001E-2</v>
      </c>
      <c r="E620" s="22">
        <v>252941107</v>
      </c>
      <c r="F620" s="22" t="s">
        <v>1739</v>
      </c>
      <c r="G620" s="22" t="s">
        <v>2005</v>
      </c>
      <c r="H620" s="22">
        <v>18290.2185845526</v>
      </c>
      <c r="I620" s="24">
        <f>'EVM CPZ List'!$D620*'EVM CPZ List'!$C620</f>
        <v>0.31585150611358204</v>
      </c>
      <c r="J620" s="25">
        <f>INDEX('Pivot of Risk Data'!A:A,MATCH('EVM CPZ List'!$B620,'Pivot of Risk Data'!B:B,0),1)</f>
        <v>607</v>
      </c>
      <c r="K620" s="22">
        <f>0.000621371*'EVM CPZ List'!$H620</f>
        <v>11.365011412102033</v>
      </c>
      <c r="L620" s="22">
        <f>L619+'EVM CPZ List'!$K620</f>
        <v>8095.5833430189869</v>
      </c>
      <c r="M620" s="22">
        <f>M619-'EVM CPZ List'!$I620</f>
        <v>711.37984746513064</v>
      </c>
      <c r="N620" s="7" t="e">
        <f>INDEX('2021 Certified EVM Plan'!G:G,MATCH(B620,'2021 Certified EVM Plan'!E:E,0))</f>
        <v>#N/A</v>
      </c>
      <c r="O620" s="7" t="e">
        <f>INDEX('2021 Certified EVM Plan'!M:M,MATCH(B620,'2021 Certified EVM Plan'!E:E,0))</f>
        <v>#N/A</v>
      </c>
      <c r="P620" s="7">
        <f t="shared" si="9"/>
        <v>1</v>
      </c>
      <c r="Q620" s="26" t="e">
        <f>IF(INDEX('2021 Certified EVM Plan'!H:H,MATCH(B620,'2021 Certified EVM Plan'!E:E,0))=1,M620,#N/A)</f>
        <v>#N/A</v>
      </c>
      <c r="R620" s="26" t="e">
        <f>IF(INDEX('2021 Certified EVM Plan'!J:J,MATCH(B620,'2021 Certified EVM Plan'!E:E,0))=1,M620,#N/A)</f>
        <v>#N/A</v>
      </c>
      <c r="S620" s="26" t="e">
        <f>IF(INDEX('2021 Certified EVM Plan'!K:K,MATCH(B620,'2021 Certified EVM Plan'!E:E,0))=1,M620,#N/A)</f>
        <v>#N/A</v>
      </c>
    </row>
    <row r="621" spans="1:19" x14ac:dyDescent="0.25">
      <c r="A621" s="22" t="s">
        <v>964</v>
      </c>
      <c r="B621" s="22">
        <v>9383</v>
      </c>
      <c r="C621" s="22">
        <v>3</v>
      </c>
      <c r="D621" s="23">
        <v>1.7524783386877501E-2</v>
      </c>
      <c r="E621" s="22">
        <v>48011146</v>
      </c>
      <c r="F621" s="22" t="s">
        <v>1543</v>
      </c>
      <c r="G621" s="22" t="s">
        <v>1544</v>
      </c>
      <c r="H621" s="22">
        <v>5057.3021149425103</v>
      </c>
      <c r="I621" s="24">
        <f>'EVM CPZ List'!$D621*'EVM CPZ List'!$C621</f>
        <v>5.2574350160632499E-2</v>
      </c>
      <c r="J621" s="25">
        <f>INDEX('Pivot of Risk Data'!A:A,MATCH('EVM CPZ List'!$B621,'Pivot of Risk Data'!B:B,0),1)</f>
        <v>608</v>
      </c>
      <c r="K621" s="22">
        <f>0.000621371*'EVM CPZ List'!$H621</f>
        <v>3.1424608724639427</v>
      </c>
      <c r="L621" s="22">
        <f>L620+'EVM CPZ List'!$K621</f>
        <v>8098.7258038914506</v>
      </c>
      <c r="M621" s="22">
        <f>M620-'EVM CPZ List'!$I621</f>
        <v>711.32727311497001</v>
      </c>
      <c r="N621" s="7" t="e">
        <f>INDEX('2021 Certified EVM Plan'!G:G,MATCH(B621,'2021 Certified EVM Plan'!E:E,0))</f>
        <v>#N/A</v>
      </c>
      <c r="O621" s="7" t="e">
        <f>INDEX('2021 Certified EVM Plan'!M:M,MATCH(B621,'2021 Certified EVM Plan'!E:E,0))</f>
        <v>#N/A</v>
      </c>
      <c r="P621" s="7">
        <f t="shared" si="9"/>
        <v>1</v>
      </c>
      <c r="Q621" s="26" t="e">
        <f>IF(INDEX('2021 Certified EVM Plan'!H:H,MATCH(B621,'2021 Certified EVM Plan'!E:E,0))=1,M621,#N/A)</f>
        <v>#N/A</v>
      </c>
      <c r="R621" s="26" t="e">
        <f>IF(INDEX('2021 Certified EVM Plan'!J:J,MATCH(B621,'2021 Certified EVM Plan'!E:E,0))=1,M621,#N/A)</f>
        <v>#N/A</v>
      </c>
      <c r="S621" s="26" t="e">
        <f>IF(INDEX('2021 Certified EVM Plan'!K:K,MATCH(B621,'2021 Certified EVM Plan'!E:E,0))=1,M621,#N/A)</f>
        <v>#N/A</v>
      </c>
    </row>
    <row r="622" spans="1:19" x14ac:dyDescent="0.25">
      <c r="A622" s="22" t="s">
        <v>2195</v>
      </c>
      <c r="B622" s="22">
        <v>813</v>
      </c>
      <c r="C622" s="22">
        <v>82</v>
      </c>
      <c r="D622" s="23">
        <v>1.7524622165642101E-2</v>
      </c>
      <c r="E622" s="22">
        <v>182541103</v>
      </c>
      <c r="F622" s="22" t="s">
        <v>2260</v>
      </c>
      <c r="G622" s="22" t="s">
        <v>2540</v>
      </c>
      <c r="H622" s="22">
        <v>12533.7224979448</v>
      </c>
      <c r="I622" s="24">
        <f>'EVM CPZ List'!$D622*'EVM CPZ List'!$C622</f>
        <v>1.4370190175826523</v>
      </c>
      <c r="J622" s="25">
        <f>INDEX('Pivot of Risk Data'!A:A,MATCH('EVM CPZ List'!$B622,'Pivot of Risk Data'!B:B,0),1)</f>
        <v>609</v>
      </c>
      <c r="K622" s="22">
        <f>0.000621371*'EVM CPZ List'!$H622</f>
        <v>7.7880916822704584</v>
      </c>
      <c r="L622" s="22">
        <f>L621+'EVM CPZ List'!$K622</f>
        <v>8106.5138955737211</v>
      </c>
      <c r="M622" s="22">
        <f>M621-'EVM CPZ List'!$I622</f>
        <v>709.89025409738736</v>
      </c>
      <c r="N622" s="7" t="e">
        <f>INDEX('2021 Certified EVM Plan'!G:G,MATCH(B622,'2021 Certified EVM Plan'!E:E,0))</f>
        <v>#N/A</v>
      </c>
      <c r="O622" s="7" t="e">
        <f>INDEX('2021 Certified EVM Plan'!M:M,MATCH(B622,'2021 Certified EVM Plan'!E:E,0))</f>
        <v>#N/A</v>
      </c>
      <c r="P622" s="7">
        <f t="shared" si="9"/>
        <v>1</v>
      </c>
      <c r="Q622" s="26" t="e">
        <f>IF(INDEX('2021 Certified EVM Plan'!H:H,MATCH(B622,'2021 Certified EVM Plan'!E:E,0))=1,M622,#N/A)</f>
        <v>#N/A</v>
      </c>
      <c r="R622" s="26" t="e">
        <f>IF(INDEX('2021 Certified EVM Plan'!J:J,MATCH(B622,'2021 Certified EVM Plan'!E:E,0))=1,M622,#N/A)</f>
        <v>#N/A</v>
      </c>
      <c r="S622" s="26" t="e">
        <f>IF(INDEX('2021 Certified EVM Plan'!K:K,MATCH(B622,'2021 Certified EVM Plan'!E:E,0))=1,M622,#N/A)</f>
        <v>#N/A</v>
      </c>
    </row>
    <row r="623" spans="1:19" x14ac:dyDescent="0.25">
      <c r="A623" s="22" t="s">
        <v>8</v>
      </c>
      <c r="B623" s="22">
        <v>7078</v>
      </c>
      <c r="C623" s="22">
        <v>290</v>
      </c>
      <c r="D623" s="23">
        <v>1.7438265695625298E-2</v>
      </c>
      <c r="E623" s="22">
        <v>152282101</v>
      </c>
      <c r="F623" s="22" t="s">
        <v>23</v>
      </c>
      <c r="G623" s="22" t="s">
        <v>302</v>
      </c>
      <c r="H623" s="22">
        <v>35042.676720146999</v>
      </c>
      <c r="I623" s="24">
        <f>'EVM CPZ List'!$D623*'EVM CPZ List'!$C623</f>
        <v>5.0570970517313363</v>
      </c>
      <c r="J623" s="25">
        <f>INDEX('Pivot of Risk Data'!A:A,MATCH('EVM CPZ List'!$B623,'Pivot of Risk Data'!B:B,0),1)</f>
        <v>610</v>
      </c>
      <c r="K623" s="22">
        <f>0.000621371*'EVM CPZ List'!$H623</f>
        <v>21.77450307627446</v>
      </c>
      <c r="L623" s="22">
        <f>L622+'EVM CPZ List'!$K623</f>
        <v>8128.2883986499955</v>
      </c>
      <c r="M623" s="22">
        <f>M622-'EVM CPZ List'!$I623</f>
        <v>704.83315704565598</v>
      </c>
      <c r="N623" s="7" t="e">
        <f>INDEX('2021 Certified EVM Plan'!G:G,MATCH(B623,'2021 Certified EVM Plan'!E:E,0))</f>
        <v>#N/A</v>
      </c>
      <c r="O623" s="7" t="e">
        <f>INDEX('2021 Certified EVM Plan'!M:M,MATCH(B623,'2021 Certified EVM Plan'!E:E,0))</f>
        <v>#N/A</v>
      </c>
      <c r="P623" s="7">
        <f t="shared" si="9"/>
        <v>1</v>
      </c>
      <c r="Q623" s="26" t="e">
        <f>IF(INDEX('2021 Certified EVM Plan'!H:H,MATCH(B623,'2021 Certified EVM Plan'!E:E,0))=1,M623,#N/A)</f>
        <v>#N/A</v>
      </c>
      <c r="R623" s="26" t="e">
        <f>IF(INDEX('2021 Certified EVM Plan'!J:J,MATCH(B623,'2021 Certified EVM Plan'!E:E,0))=1,M623,#N/A)</f>
        <v>#N/A</v>
      </c>
      <c r="S623" s="26" t="e">
        <f>IF(INDEX('2021 Certified EVM Plan'!K:K,MATCH(B623,'2021 Certified EVM Plan'!E:E,0))=1,M623,#N/A)</f>
        <v>#N/A</v>
      </c>
    </row>
    <row r="624" spans="1:19" x14ac:dyDescent="0.25">
      <c r="A624" s="22" t="s">
        <v>964</v>
      </c>
      <c r="B624" s="22">
        <v>710</v>
      </c>
      <c r="C624" s="22">
        <v>67</v>
      </c>
      <c r="D624" s="23">
        <v>1.74087491189127E-2</v>
      </c>
      <c r="E624" s="22">
        <v>42811112</v>
      </c>
      <c r="F624" s="22" t="s">
        <v>991</v>
      </c>
      <c r="G624" s="22" t="s">
        <v>1071</v>
      </c>
      <c r="H624" s="22">
        <v>6507.7866040039298</v>
      </c>
      <c r="I624" s="24">
        <f>'EVM CPZ List'!$D624*'EVM CPZ List'!$C624</f>
        <v>1.1663861909671509</v>
      </c>
      <c r="J624" s="25">
        <f>INDEX('Pivot of Risk Data'!A:A,MATCH('EVM CPZ List'!$B624,'Pivot of Risk Data'!B:B,0),1)</f>
        <v>611</v>
      </c>
      <c r="K624" s="22">
        <f>0.000621371*'EVM CPZ List'!$H624</f>
        <v>4.0437498699165255</v>
      </c>
      <c r="L624" s="22">
        <f>L623+'EVM CPZ List'!$K624</f>
        <v>8132.3321485199122</v>
      </c>
      <c r="M624" s="22">
        <f>M623-'EVM CPZ List'!$I624</f>
        <v>703.66677085468882</v>
      </c>
      <c r="N624" s="7" t="e">
        <f>INDEX('2021 Certified EVM Plan'!G:G,MATCH(B624,'2021 Certified EVM Plan'!E:E,0))</f>
        <v>#N/A</v>
      </c>
      <c r="O624" s="7" t="e">
        <f>INDEX('2021 Certified EVM Plan'!M:M,MATCH(B624,'2021 Certified EVM Plan'!E:E,0))</f>
        <v>#N/A</v>
      </c>
      <c r="P624" s="7">
        <f t="shared" si="9"/>
        <v>1</v>
      </c>
      <c r="Q624" s="26" t="e">
        <f>IF(INDEX('2021 Certified EVM Plan'!H:H,MATCH(B624,'2021 Certified EVM Plan'!E:E,0))=1,M624,#N/A)</f>
        <v>#N/A</v>
      </c>
      <c r="R624" s="26" t="e">
        <f>IF(INDEX('2021 Certified EVM Plan'!J:J,MATCH(B624,'2021 Certified EVM Plan'!E:E,0))=1,M624,#N/A)</f>
        <v>#N/A</v>
      </c>
      <c r="S624" s="26" t="e">
        <f>IF(INDEX('2021 Certified EVM Plan'!K:K,MATCH(B624,'2021 Certified EVM Plan'!E:E,0))=1,M624,#N/A)</f>
        <v>#N/A</v>
      </c>
    </row>
    <row r="625" spans="1:19" x14ac:dyDescent="0.25">
      <c r="A625" s="22" t="s">
        <v>2906</v>
      </c>
      <c r="B625" s="22">
        <v>552</v>
      </c>
      <c r="C625" s="22">
        <v>38</v>
      </c>
      <c r="D625" s="23">
        <v>1.7404908123247499E-2</v>
      </c>
      <c r="E625" s="22">
        <v>43091103</v>
      </c>
      <c r="F625" s="22" t="s">
        <v>3082</v>
      </c>
      <c r="G625" s="22" t="s">
        <v>3144</v>
      </c>
      <c r="H625" s="22">
        <v>4080.5899423344499</v>
      </c>
      <c r="I625" s="24">
        <f>'EVM CPZ List'!$D625*'EVM CPZ List'!$C625</f>
        <v>0.66138650868340498</v>
      </c>
      <c r="J625" s="25">
        <f>INDEX('Pivot of Risk Data'!A:A,MATCH('EVM CPZ List'!$B625,'Pivot of Risk Data'!B:B,0),1)</f>
        <v>612</v>
      </c>
      <c r="K625" s="22">
        <f>0.000621371*'EVM CPZ List'!$H625</f>
        <v>2.5355602530582995</v>
      </c>
      <c r="L625" s="22">
        <f>L624+'EVM CPZ List'!$K625</f>
        <v>8134.8677087729702</v>
      </c>
      <c r="M625" s="22">
        <f>M624-'EVM CPZ List'!$I625</f>
        <v>703.00538434600537</v>
      </c>
      <c r="N625" s="7" t="e">
        <f>INDEX('2021 Certified EVM Plan'!G:G,MATCH(B625,'2021 Certified EVM Plan'!E:E,0))</f>
        <v>#N/A</v>
      </c>
      <c r="O625" s="7" t="e">
        <f>INDEX('2021 Certified EVM Plan'!M:M,MATCH(B625,'2021 Certified EVM Plan'!E:E,0))</f>
        <v>#N/A</v>
      </c>
      <c r="P625" s="7">
        <f t="shared" si="9"/>
        <v>1</v>
      </c>
      <c r="Q625" s="26" t="e">
        <f>IF(INDEX('2021 Certified EVM Plan'!H:H,MATCH(B625,'2021 Certified EVM Plan'!E:E,0))=1,M625,#N/A)</f>
        <v>#N/A</v>
      </c>
      <c r="R625" s="26" t="e">
        <f>IF(INDEX('2021 Certified EVM Plan'!J:J,MATCH(B625,'2021 Certified EVM Plan'!E:E,0))=1,M625,#N/A)</f>
        <v>#N/A</v>
      </c>
      <c r="S625" s="26" t="e">
        <f>IF(INDEX('2021 Certified EVM Plan'!K:K,MATCH(B625,'2021 Certified EVM Plan'!E:E,0))=1,M625,#N/A)</f>
        <v>#N/A</v>
      </c>
    </row>
    <row r="626" spans="1:19" x14ac:dyDescent="0.25">
      <c r="A626" s="22" t="s">
        <v>964</v>
      </c>
      <c r="B626" s="22">
        <v>9239</v>
      </c>
      <c r="C626" s="22">
        <v>99</v>
      </c>
      <c r="D626" s="23">
        <v>1.7383427212875099E-2</v>
      </c>
      <c r="E626" s="22">
        <v>192461101</v>
      </c>
      <c r="F626" s="22" t="s">
        <v>1231</v>
      </c>
      <c r="G626" s="22" t="s">
        <v>1279</v>
      </c>
      <c r="H626" s="22">
        <v>13703.3240972352</v>
      </c>
      <c r="I626" s="24">
        <f>'EVM CPZ List'!$D626*'EVM CPZ List'!$C626</f>
        <v>1.7209592940746348</v>
      </c>
      <c r="J626" s="25">
        <f>INDEX('Pivot of Risk Data'!A:A,MATCH('EVM CPZ List'!$B626,'Pivot of Risk Data'!B:B,0),1)</f>
        <v>613</v>
      </c>
      <c r="K626" s="22">
        <f>0.000621371*'EVM CPZ List'!$H626</f>
        <v>8.5148481976231327</v>
      </c>
      <c r="L626" s="22">
        <f>L625+'EVM CPZ List'!$K626</f>
        <v>8143.3825569705932</v>
      </c>
      <c r="M626" s="22">
        <f>M625-'EVM CPZ List'!$I626</f>
        <v>701.28442505193073</v>
      </c>
      <c r="N626" s="7" t="e">
        <f>INDEX('2021 Certified EVM Plan'!G:G,MATCH(B626,'2021 Certified EVM Plan'!E:E,0))</f>
        <v>#N/A</v>
      </c>
      <c r="O626" s="7" t="e">
        <f>INDEX('2021 Certified EVM Plan'!M:M,MATCH(B626,'2021 Certified EVM Plan'!E:E,0))</f>
        <v>#N/A</v>
      </c>
      <c r="P626" s="7">
        <f t="shared" si="9"/>
        <v>1</v>
      </c>
      <c r="Q626" s="26" t="e">
        <f>IF(INDEX('2021 Certified EVM Plan'!H:H,MATCH(B626,'2021 Certified EVM Plan'!E:E,0))=1,M626,#N/A)</f>
        <v>#N/A</v>
      </c>
      <c r="R626" s="26" t="e">
        <f>IF(INDEX('2021 Certified EVM Plan'!J:J,MATCH(B626,'2021 Certified EVM Plan'!E:E,0))=1,M626,#N/A)</f>
        <v>#N/A</v>
      </c>
      <c r="S626" s="26" t="e">
        <f>IF(INDEX('2021 Certified EVM Plan'!K:K,MATCH(B626,'2021 Certified EVM Plan'!E:E,0))=1,M626,#N/A)</f>
        <v>#N/A</v>
      </c>
    </row>
    <row r="627" spans="1:19" x14ac:dyDescent="0.25">
      <c r="A627" s="22" t="s">
        <v>539</v>
      </c>
      <c r="B627" s="22">
        <v>4192</v>
      </c>
      <c r="C627" s="22">
        <v>6</v>
      </c>
      <c r="D627" s="23">
        <v>1.7356200642387701E-2</v>
      </c>
      <c r="E627" s="22">
        <v>103531103</v>
      </c>
      <c r="F627" s="22" t="s">
        <v>956</v>
      </c>
      <c r="G627" s="22" t="s">
        <v>957</v>
      </c>
      <c r="H627" s="22">
        <v>3724.4140870298002</v>
      </c>
      <c r="I627" s="24">
        <f>'EVM CPZ List'!$D627*'EVM CPZ List'!$C627</f>
        <v>0.1041372038543262</v>
      </c>
      <c r="J627" s="25">
        <f>INDEX('Pivot of Risk Data'!A:A,MATCH('EVM CPZ List'!$B627,'Pivot of Risk Data'!B:B,0),1)</f>
        <v>614</v>
      </c>
      <c r="K627" s="22">
        <f>0.000621371*'EVM CPZ List'!$H627</f>
        <v>2.3142429056717941</v>
      </c>
      <c r="L627" s="22">
        <f>L626+'EVM CPZ List'!$K627</f>
        <v>8145.6967998762648</v>
      </c>
      <c r="M627" s="22">
        <f>M626-'EVM CPZ List'!$I627</f>
        <v>701.18028784807643</v>
      </c>
      <c r="N627" s="7" t="e">
        <f>INDEX('2021 Certified EVM Plan'!G:G,MATCH(B627,'2021 Certified EVM Plan'!E:E,0))</f>
        <v>#N/A</v>
      </c>
      <c r="O627" s="7" t="e">
        <f>INDEX('2021 Certified EVM Plan'!M:M,MATCH(B627,'2021 Certified EVM Plan'!E:E,0))</f>
        <v>#N/A</v>
      </c>
      <c r="P627" s="7">
        <f t="shared" si="9"/>
        <v>1</v>
      </c>
      <c r="Q627" s="26" t="e">
        <f>IF(INDEX('2021 Certified EVM Plan'!H:H,MATCH(B627,'2021 Certified EVM Plan'!E:E,0))=1,M627,#N/A)</f>
        <v>#N/A</v>
      </c>
      <c r="R627" s="26" t="e">
        <f>IF(INDEX('2021 Certified EVM Plan'!J:J,MATCH(B627,'2021 Certified EVM Plan'!E:E,0))=1,M627,#N/A)</f>
        <v>#N/A</v>
      </c>
      <c r="S627" s="26" t="e">
        <f>IF(INDEX('2021 Certified EVM Plan'!K:K,MATCH(B627,'2021 Certified EVM Plan'!E:E,0))=1,M627,#N/A)</f>
        <v>#N/A</v>
      </c>
    </row>
    <row r="628" spans="1:19" x14ac:dyDescent="0.25">
      <c r="A628" s="22" t="s">
        <v>8</v>
      </c>
      <c r="B628" s="22">
        <v>9095</v>
      </c>
      <c r="C628" s="22">
        <v>56</v>
      </c>
      <c r="D628" s="23">
        <v>1.7333636255237098E-2</v>
      </c>
      <c r="E628" s="22">
        <v>152691109</v>
      </c>
      <c r="F628" s="22" t="s">
        <v>335</v>
      </c>
      <c r="G628" s="22" t="s">
        <v>336</v>
      </c>
      <c r="H628" s="22">
        <v>6799.2946782748304</v>
      </c>
      <c r="I628" s="24">
        <f>'EVM CPZ List'!$D628*'EVM CPZ List'!$C628</f>
        <v>0.97068363029327753</v>
      </c>
      <c r="J628" s="25">
        <f>INDEX('Pivot of Risk Data'!A:A,MATCH('EVM CPZ List'!$B628,'Pivot of Risk Data'!B:B,0),1)</f>
        <v>615</v>
      </c>
      <c r="K628" s="22">
        <f>0.000621371*'EVM CPZ List'!$H628</f>
        <v>4.2248845335343095</v>
      </c>
      <c r="L628" s="22">
        <f>L627+'EVM CPZ List'!$K628</f>
        <v>8149.9216844097991</v>
      </c>
      <c r="M628" s="22">
        <f>M627-'EVM CPZ List'!$I628</f>
        <v>700.20960421778318</v>
      </c>
      <c r="N628" s="7" t="e">
        <f>INDEX('2021 Certified EVM Plan'!G:G,MATCH(B628,'2021 Certified EVM Plan'!E:E,0))</f>
        <v>#N/A</v>
      </c>
      <c r="O628" s="7" t="e">
        <f>INDEX('2021 Certified EVM Plan'!M:M,MATCH(B628,'2021 Certified EVM Plan'!E:E,0))</f>
        <v>#N/A</v>
      </c>
      <c r="P628" s="7">
        <f t="shared" si="9"/>
        <v>1</v>
      </c>
      <c r="Q628" s="26" t="e">
        <f>IF(INDEX('2021 Certified EVM Plan'!H:H,MATCH(B628,'2021 Certified EVM Plan'!E:E,0))=1,M628,#N/A)</f>
        <v>#N/A</v>
      </c>
      <c r="R628" s="26" t="e">
        <f>IF(INDEX('2021 Certified EVM Plan'!J:J,MATCH(B628,'2021 Certified EVM Plan'!E:E,0))=1,M628,#N/A)</f>
        <v>#N/A</v>
      </c>
      <c r="S628" s="26" t="e">
        <f>IF(INDEX('2021 Certified EVM Plan'!K:K,MATCH(B628,'2021 Certified EVM Plan'!E:E,0))=1,M628,#N/A)</f>
        <v>#N/A</v>
      </c>
    </row>
    <row r="629" spans="1:19" x14ac:dyDescent="0.25">
      <c r="A629" s="22" t="s">
        <v>8</v>
      </c>
      <c r="B629" s="22">
        <v>4587</v>
      </c>
      <c r="C629" s="22">
        <v>206</v>
      </c>
      <c r="D629" s="23">
        <v>1.7267220550425001E-2</v>
      </c>
      <c r="E629" s="22">
        <v>153652109</v>
      </c>
      <c r="F629" s="22" t="s">
        <v>18</v>
      </c>
      <c r="G629" s="22" t="s">
        <v>448</v>
      </c>
      <c r="H629" s="22">
        <v>29469.330039542001</v>
      </c>
      <c r="I629" s="24">
        <f>'EVM CPZ List'!$D629*'EVM CPZ List'!$C629</f>
        <v>3.5570474333875501</v>
      </c>
      <c r="J629" s="25">
        <f>INDEX('Pivot of Risk Data'!A:A,MATCH('EVM CPZ List'!$B629,'Pivot of Risk Data'!B:B,0),1)</f>
        <v>616</v>
      </c>
      <c r="K629" s="22">
        <f>0.000621371*'EVM CPZ List'!$H629</f>
        <v>18.311387076000251</v>
      </c>
      <c r="L629" s="22">
        <f>L628+'EVM CPZ List'!$K629</f>
        <v>8168.233071485799</v>
      </c>
      <c r="M629" s="22">
        <f>M628-'EVM CPZ List'!$I629</f>
        <v>696.65255678439564</v>
      </c>
      <c r="N629" s="7" t="e">
        <f>INDEX('2021 Certified EVM Plan'!G:G,MATCH(B629,'2021 Certified EVM Plan'!E:E,0))</f>
        <v>#N/A</v>
      </c>
      <c r="O629" s="7" t="e">
        <f>INDEX('2021 Certified EVM Plan'!M:M,MATCH(B629,'2021 Certified EVM Plan'!E:E,0))</f>
        <v>#N/A</v>
      </c>
      <c r="P629" s="7">
        <f t="shared" si="9"/>
        <v>1</v>
      </c>
      <c r="Q629" s="26" t="e">
        <f>IF(INDEX('2021 Certified EVM Plan'!H:H,MATCH(B629,'2021 Certified EVM Plan'!E:E,0))=1,M629,#N/A)</f>
        <v>#N/A</v>
      </c>
      <c r="R629" s="26" t="e">
        <f>IF(INDEX('2021 Certified EVM Plan'!J:J,MATCH(B629,'2021 Certified EVM Plan'!E:E,0))=1,M629,#N/A)</f>
        <v>#N/A</v>
      </c>
      <c r="S629" s="26" t="e">
        <f>IF(INDEX('2021 Certified EVM Plan'!K:K,MATCH(B629,'2021 Certified EVM Plan'!E:E,0))=1,M629,#N/A)</f>
        <v>#N/A</v>
      </c>
    </row>
    <row r="630" spans="1:19" x14ac:dyDescent="0.25">
      <c r="A630" s="22" t="s">
        <v>964</v>
      </c>
      <c r="B630" s="22">
        <v>8471</v>
      </c>
      <c r="C630" s="22">
        <v>197</v>
      </c>
      <c r="D630" s="23">
        <v>1.7151192262963199E-2</v>
      </c>
      <c r="E630" s="22">
        <v>42681102</v>
      </c>
      <c r="F630" s="22" t="s">
        <v>1066</v>
      </c>
      <c r="G630" s="22" t="s">
        <v>1156</v>
      </c>
      <c r="H630" s="22">
        <v>27326.536318406299</v>
      </c>
      <c r="I630" s="24">
        <f>'EVM CPZ List'!$D630*'EVM CPZ List'!$C630</f>
        <v>3.37878487580375</v>
      </c>
      <c r="J630" s="25">
        <f>INDEX('Pivot of Risk Data'!A:A,MATCH('EVM CPZ List'!$B630,'Pivot of Risk Data'!B:B,0),1)</f>
        <v>617</v>
      </c>
      <c r="K630" s="22">
        <f>0.000621371*'EVM CPZ List'!$H630</f>
        <v>16.979917198704442</v>
      </c>
      <c r="L630" s="22">
        <f>L629+'EVM CPZ List'!$K630</f>
        <v>8185.2129886845032</v>
      </c>
      <c r="M630" s="22">
        <f>M629-'EVM CPZ List'!$I630</f>
        <v>693.27377190859193</v>
      </c>
      <c r="N630" s="7" t="e">
        <f>INDEX('2021 Certified EVM Plan'!G:G,MATCH(B630,'2021 Certified EVM Plan'!E:E,0))</f>
        <v>#N/A</v>
      </c>
      <c r="O630" s="7" t="e">
        <f>INDEX('2021 Certified EVM Plan'!M:M,MATCH(B630,'2021 Certified EVM Plan'!E:E,0))</f>
        <v>#N/A</v>
      </c>
      <c r="P630" s="7">
        <f t="shared" si="9"/>
        <v>1</v>
      </c>
      <c r="Q630" s="26" t="e">
        <f>IF(INDEX('2021 Certified EVM Plan'!H:H,MATCH(B630,'2021 Certified EVM Plan'!E:E,0))=1,M630,#N/A)</f>
        <v>#N/A</v>
      </c>
      <c r="R630" s="26" t="e">
        <f>IF(INDEX('2021 Certified EVM Plan'!J:J,MATCH(B630,'2021 Certified EVM Plan'!E:E,0))=1,M630,#N/A)</f>
        <v>#N/A</v>
      </c>
      <c r="S630" s="26" t="e">
        <f>IF(INDEX('2021 Certified EVM Plan'!K:K,MATCH(B630,'2021 Certified EVM Plan'!E:E,0))=1,M630,#N/A)</f>
        <v>#N/A</v>
      </c>
    </row>
    <row r="631" spans="1:19" x14ac:dyDescent="0.25">
      <c r="A631" s="22" t="s">
        <v>964</v>
      </c>
      <c r="B631" s="22">
        <v>2077</v>
      </c>
      <c r="C631" s="22">
        <v>159</v>
      </c>
      <c r="D631" s="23">
        <v>1.7082363682180801E-2</v>
      </c>
      <c r="E631" s="22">
        <v>192221102</v>
      </c>
      <c r="F631" s="22" t="s">
        <v>1081</v>
      </c>
      <c r="G631" s="22" t="s">
        <v>1082</v>
      </c>
      <c r="H631" s="22">
        <v>17301.626255212501</v>
      </c>
      <c r="I631" s="24">
        <f>'EVM CPZ List'!$D631*'EVM CPZ List'!$C631</f>
        <v>2.7160958254667475</v>
      </c>
      <c r="J631" s="25">
        <f>INDEX('Pivot of Risk Data'!A:A,MATCH('EVM CPZ List'!$B631,'Pivot of Risk Data'!B:B,0),1)</f>
        <v>618</v>
      </c>
      <c r="K631" s="22">
        <f>0.000621371*'EVM CPZ List'!$H631</f>
        <v>10.750728807827647</v>
      </c>
      <c r="L631" s="22">
        <f>L630+'EVM CPZ List'!$K631</f>
        <v>8195.96371749233</v>
      </c>
      <c r="M631" s="22">
        <f>M630-'EVM CPZ List'!$I631</f>
        <v>690.55767608312522</v>
      </c>
      <c r="N631" s="7" t="e">
        <f>INDEX('2021 Certified EVM Plan'!G:G,MATCH(B631,'2021 Certified EVM Plan'!E:E,0))</f>
        <v>#N/A</v>
      </c>
      <c r="O631" s="7" t="e">
        <f>INDEX('2021 Certified EVM Plan'!M:M,MATCH(B631,'2021 Certified EVM Plan'!E:E,0))</f>
        <v>#N/A</v>
      </c>
      <c r="P631" s="7">
        <f t="shared" si="9"/>
        <v>1</v>
      </c>
      <c r="Q631" s="26" t="e">
        <f>IF(INDEX('2021 Certified EVM Plan'!H:H,MATCH(B631,'2021 Certified EVM Plan'!E:E,0))=1,M631,#N/A)</f>
        <v>#N/A</v>
      </c>
      <c r="R631" s="26" t="e">
        <f>IF(INDEX('2021 Certified EVM Plan'!J:J,MATCH(B631,'2021 Certified EVM Plan'!E:E,0))=1,M631,#N/A)</f>
        <v>#N/A</v>
      </c>
      <c r="S631" s="26" t="e">
        <f>IF(INDEX('2021 Certified EVM Plan'!K:K,MATCH(B631,'2021 Certified EVM Plan'!E:E,0))=1,M631,#N/A)</f>
        <v>#N/A</v>
      </c>
    </row>
    <row r="632" spans="1:19" x14ac:dyDescent="0.25">
      <c r="A632" s="22" t="s">
        <v>964</v>
      </c>
      <c r="B632" s="22">
        <v>4267</v>
      </c>
      <c r="C632" s="22">
        <v>139</v>
      </c>
      <c r="D632" s="23">
        <v>1.7010541640935E-2</v>
      </c>
      <c r="E632" s="22">
        <v>192311141</v>
      </c>
      <c r="F632" s="22" t="s">
        <v>1236</v>
      </c>
      <c r="G632" s="22" t="s">
        <v>1237</v>
      </c>
      <c r="H632" s="22">
        <v>14576.714242951601</v>
      </c>
      <c r="I632" s="24">
        <f>'EVM CPZ List'!$D632*'EVM CPZ List'!$C632</f>
        <v>2.3644652880899648</v>
      </c>
      <c r="J632" s="25">
        <f>INDEX('Pivot of Risk Data'!A:A,MATCH('EVM CPZ List'!$B632,'Pivot of Risk Data'!B:B,0),1)</f>
        <v>619</v>
      </c>
      <c r="K632" s="22">
        <f>0.000621371*'EVM CPZ List'!$H632</f>
        <v>9.0575475058570785</v>
      </c>
      <c r="L632" s="22">
        <f>L631+'EVM CPZ List'!$K632</f>
        <v>8205.0212649981877</v>
      </c>
      <c r="M632" s="22">
        <f>M631-'EVM CPZ List'!$I632</f>
        <v>688.19321079503527</v>
      </c>
      <c r="N632" s="7" t="e">
        <f>INDEX('2021 Certified EVM Plan'!G:G,MATCH(B632,'2021 Certified EVM Plan'!E:E,0))</f>
        <v>#N/A</v>
      </c>
      <c r="O632" s="7" t="e">
        <f>INDEX('2021 Certified EVM Plan'!M:M,MATCH(B632,'2021 Certified EVM Plan'!E:E,0))</f>
        <v>#N/A</v>
      </c>
      <c r="P632" s="7">
        <f t="shared" si="9"/>
        <v>1</v>
      </c>
      <c r="Q632" s="26" t="e">
        <f>IF(INDEX('2021 Certified EVM Plan'!H:H,MATCH(B632,'2021 Certified EVM Plan'!E:E,0))=1,M632,#N/A)</f>
        <v>#N/A</v>
      </c>
      <c r="R632" s="26" t="e">
        <f>IF(INDEX('2021 Certified EVM Plan'!J:J,MATCH(B632,'2021 Certified EVM Plan'!E:E,0))=1,M632,#N/A)</f>
        <v>#N/A</v>
      </c>
      <c r="S632" s="26" t="e">
        <f>IF(INDEX('2021 Certified EVM Plan'!K:K,MATCH(B632,'2021 Certified EVM Plan'!E:E,0))=1,M632,#N/A)</f>
        <v>#N/A</v>
      </c>
    </row>
    <row r="633" spans="1:19" x14ac:dyDescent="0.25">
      <c r="A633" s="22" t="s">
        <v>2906</v>
      </c>
      <c r="B633" s="22">
        <v>7776</v>
      </c>
      <c r="C633" s="22">
        <v>21</v>
      </c>
      <c r="D633" s="23">
        <v>1.6993646312067599E-2</v>
      </c>
      <c r="E633" s="22">
        <v>14502110</v>
      </c>
      <c r="F633" s="22" t="s">
        <v>3302</v>
      </c>
      <c r="G633" s="22" t="s">
        <v>3303</v>
      </c>
      <c r="H633" s="22">
        <v>8669.9032547876504</v>
      </c>
      <c r="I633" s="24">
        <f>'EVM CPZ List'!$D633*'EVM CPZ List'!$C633</f>
        <v>0.35686657255341958</v>
      </c>
      <c r="J633" s="25">
        <f>INDEX('Pivot of Risk Data'!A:A,MATCH('EVM CPZ List'!$B633,'Pivot of Risk Data'!B:B,0),1)</f>
        <v>620</v>
      </c>
      <c r="K633" s="22">
        <f>0.000621371*'EVM CPZ List'!$H633</f>
        <v>5.3872264553306568</v>
      </c>
      <c r="L633" s="22">
        <f>L632+'EVM CPZ List'!$K633</f>
        <v>8210.4084914535179</v>
      </c>
      <c r="M633" s="22">
        <f>M632-'EVM CPZ List'!$I633</f>
        <v>687.8363442224819</v>
      </c>
      <c r="N633" s="7" t="e">
        <f>INDEX('2021 Certified EVM Plan'!G:G,MATCH(B633,'2021 Certified EVM Plan'!E:E,0))</f>
        <v>#N/A</v>
      </c>
      <c r="O633" s="7" t="e">
        <f>INDEX('2021 Certified EVM Plan'!M:M,MATCH(B633,'2021 Certified EVM Plan'!E:E,0))</f>
        <v>#N/A</v>
      </c>
      <c r="P633" s="7">
        <f t="shared" si="9"/>
        <v>1</v>
      </c>
      <c r="Q633" s="26" t="e">
        <f>IF(INDEX('2021 Certified EVM Plan'!H:H,MATCH(B633,'2021 Certified EVM Plan'!E:E,0))=1,M633,#N/A)</f>
        <v>#N/A</v>
      </c>
      <c r="R633" s="26" t="e">
        <f>IF(INDEX('2021 Certified EVM Plan'!J:J,MATCH(B633,'2021 Certified EVM Plan'!E:E,0))=1,M633,#N/A)</f>
        <v>#N/A</v>
      </c>
      <c r="S633" s="26" t="e">
        <f>IF(INDEX('2021 Certified EVM Plan'!K:K,MATCH(B633,'2021 Certified EVM Plan'!E:E,0))=1,M633,#N/A)</f>
        <v>#N/A</v>
      </c>
    </row>
    <row r="634" spans="1:19" x14ac:dyDescent="0.25">
      <c r="A634" s="22" t="s">
        <v>8</v>
      </c>
      <c r="B634" s="22">
        <v>214</v>
      </c>
      <c r="C634" s="22">
        <v>4</v>
      </c>
      <c r="D634" s="23">
        <v>1.6940788791716399E-2</v>
      </c>
      <c r="E634" s="22">
        <v>63172101</v>
      </c>
      <c r="F634" s="22" t="s">
        <v>255</v>
      </c>
      <c r="G634" s="22" t="s">
        <v>511</v>
      </c>
      <c r="H634" s="22">
        <v>1421.21341986125</v>
      </c>
      <c r="I634" s="24">
        <f>'EVM CPZ List'!$D634*'EVM CPZ List'!$C634</f>
        <v>6.7763155166865596E-2</v>
      </c>
      <c r="J634" s="25">
        <f>INDEX('Pivot of Risk Data'!A:A,MATCH('EVM CPZ List'!$B634,'Pivot of Risk Data'!B:B,0),1)</f>
        <v>621</v>
      </c>
      <c r="K634" s="22">
        <f>0.000621371*'EVM CPZ List'!$H634</f>
        <v>0.88310080391260481</v>
      </c>
      <c r="L634" s="22">
        <f>L633+'EVM CPZ List'!$K634</f>
        <v>8211.2915922574302</v>
      </c>
      <c r="M634" s="22">
        <f>M633-'EVM CPZ List'!$I634</f>
        <v>687.76858106731504</v>
      </c>
      <c r="N634" s="7" t="e">
        <f>INDEX('2021 Certified EVM Plan'!G:G,MATCH(B634,'2021 Certified EVM Plan'!E:E,0))</f>
        <v>#N/A</v>
      </c>
      <c r="O634" s="7" t="e">
        <f>INDEX('2021 Certified EVM Plan'!M:M,MATCH(B634,'2021 Certified EVM Plan'!E:E,0))</f>
        <v>#N/A</v>
      </c>
      <c r="P634" s="7">
        <f t="shared" si="9"/>
        <v>1</v>
      </c>
      <c r="Q634" s="26" t="e">
        <f>IF(INDEX('2021 Certified EVM Plan'!H:H,MATCH(B634,'2021 Certified EVM Plan'!E:E,0))=1,M634,#N/A)</f>
        <v>#N/A</v>
      </c>
      <c r="R634" s="26" t="e">
        <f>IF(INDEX('2021 Certified EVM Plan'!J:J,MATCH(B634,'2021 Certified EVM Plan'!E:E,0))=1,M634,#N/A)</f>
        <v>#N/A</v>
      </c>
      <c r="S634" s="26" t="e">
        <f>IF(INDEX('2021 Certified EVM Plan'!K:K,MATCH(B634,'2021 Certified EVM Plan'!E:E,0))=1,M634,#N/A)</f>
        <v>#N/A</v>
      </c>
    </row>
    <row r="635" spans="1:19" x14ac:dyDescent="0.25">
      <c r="A635" s="22" t="s">
        <v>539</v>
      </c>
      <c r="B635" s="22">
        <v>6989</v>
      </c>
      <c r="C635" s="22">
        <v>201</v>
      </c>
      <c r="D635" s="23">
        <v>1.6838836592144801E-2</v>
      </c>
      <c r="E635" s="22">
        <v>102911107</v>
      </c>
      <c r="F635" s="22" t="s">
        <v>567</v>
      </c>
      <c r="G635" s="22" t="s">
        <v>568</v>
      </c>
      <c r="H635" s="22">
        <v>27120.556251098598</v>
      </c>
      <c r="I635" s="24">
        <f>'EVM CPZ List'!$D635*'EVM CPZ List'!$C635</f>
        <v>3.3846061550211051</v>
      </c>
      <c r="J635" s="25">
        <f>INDEX('Pivot of Risk Data'!A:A,MATCH('EVM CPZ List'!$B635,'Pivot of Risk Data'!B:B,0),1)</f>
        <v>622</v>
      </c>
      <c r="K635" s="22">
        <f>0.000621371*'EVM CPZ List'!$H635</f>
        <v>16.851927158301386</v>
      </c>
      <c r="L635" s="22">
        <f>L634+'EVM CPZ List'!$K635</f>
        <v>8228.1435194157311</v>
      </c>
      <c r="M635" s="22">
        <f>M634-'EVM CPZ List'!$I635</f>
        <v>684.38397491229398</v>
      </c>
      <c r="N635" s="7" t="e">
        <f>INDEX('2021 Certified EVM Plan'!G:G,MATCH(B635,'2021 Certified EVM Plan'!E:E,0))</f>
        <v>#N/A</v>
      </c>
      <c r="O635" s="7" t="e">
        <f>INDEX('2021 Certified EVM Plan'!M:M,MATCH(B635,'2021 Certified EVM Plan'!E:E,0))</f>
        <v>#N/A</v>
      </c>
      <c r="P635" s="7">
        <f t="shared" si="9"/>
        <v>1</v>
      </c>
      <c r="Q635" s="26" t="e">
        <f>IF(INDEX('2021 Certified EVM Plan'!H:H,MATCH(B635,'2021 Certified EVM Plan'!E:E,0))=1,M635,#N/A)</f>
        <v>#N/A</v>
      </c>
      <c r="R635" s="26" t="e">
        <f>IF(INDEX('2021 Certified EVM Plan'!J:J,MATCH(B635,'2021 Certified EVM Plan'!E:E,0))=1,M635,#N/A)</f>
        <v>#N/A</v>
      </c>
      <c r="S635" s="26" t="e">
        <f>IF(INDEX('2021 Certified EVM Plan'!K:K,MATCH(B635,'2021 Certified EVM Plan'!E:E,0))=1,M635,#N/A)</f>
        <v>#N/A</v>
      </c>
    </row>
    <row r="636" spans="1:19" x14ac:dyDescent="0.25">
      <c r="A636" s="22" t="s">
        <v>2906</v>
      </c>
      <c r="B636" s="22">
        <v>8331</v>
      </c>
      <c r="C636" s="22">
        <v>56</v>
      </c>
      <c r="D636" s="23">
        <v>1.6815653231272501E-2</v>
      </c>
      <c r="E636" s="22">
        <v>43021101</v>
      </c>
      <c r="F636" s="22" t="s">
        <v>2927</v>
      </c>
      <c r="G636" s="22" t="s">
        <v>2936</v>
      </c>
      <c r="H636" s="22">
        <v>10288.937993818799</v>
      </c>
      <c r="I636" s="24">
        <f>'EVM CPZ List'!$D636*'EVM CPZ List'!$C636</f>
        <v>0.94167658095126006</v>
      </c>
      <c r="J636" s="25">
        <f>INDEX('Pivot of Risk Data'!A:A,MATCH('EVM CPZ List'!$B636,'Pivot of Risk Data'!B:B,0),1)</f>
        <v>623</v>
      </c>
      <c r="K636" s="22">
        <f>0.000621371*'EVM CPZ List'!$H636</f>
        <v>6.3932476901571818</v>
      </c>
      <c r="L636" s="22">
        <f>L635+'EVM CPZ List'!$K636</f>
        <v>8234.5367671058884</v>
      </c>
      <c r="M636" s="22">
        <f>M635-'EVM CPZ List'!$I636</f>
        <v>683.44229833134273</v>
      </c>
      <c r="N636" s="7" t="e">
        <f>INDEX('2021 Certified EVM Plan'!G:G,MATCH(B636,'2021 Certified EVM Plan'!E:E,0))</f>
        <v>#N/A</v>
      </c>
      <c r="O636" s="7" t="e">
        <f>INDEX('2021 Certified EVM Plan'!M:M,MATCH(B636,'2021 Certified EVM Plan'!E:E,0))</f>
        <v>#N/A</v>
      </c>
      <c r="P636" s="7">
        <f t="shared" si="9"/>
        <v>1</v>
      </c>
      <c r="Q636" s="26" t="e">
        <f>IF(INDEX('2021 Certified EVM Plan'!H:H,MATCH(B636,'2021 Certified EVM Plan'!E:E,0))=1,M636,#N/A)</f>
        <v>#N/A</v>
      </c>
      <c r="R636" s="26" t="e">
        <f>IF(INDEX('2021 Certified EVM Plan'!J:J,MATCH(B636,'2021 Certified EVM Plan'!E:E,0))=1,M636,#N/A)</f>
        <v>#N/A</v>
      </c>
      <c r="S636" s="26" t="e">
        <f>IF(INDEX('2021 Certified EVM Plan'!K:K,MATCH(B636,'2021 Certified EVM Plan'!E:E,0))=1,M636,#N/A)</f>
        <v>#N/A</v>
      </c>
    </row>
    <row r="637" spans="1:19" x14ac:dyDescent="0.25">
      <c r="A637" s="22" t="s">
        <v>964</v>
      </c>
      <c r="B637" s="22">
        <v>7384</v>
      </c>
      <c r="C637" s="22">
        <v>13</v>
      </c>
      <c r="D637" s="23">
        <v>1.67567127014638E-2</v>
      </c>
      <c r="E637" s="22">
        <v>192311142</v>
      </c>
      <c r="F637" s="22" t="s">
        <v>1069</v>
      </c>
      <c r="G637" s="22" t="s">
        <v>1070</v>
      </c>
      <c r="H637" s="22">
        <v>12367.883733217701</v>
      </c>
      <c r="I637" s="24">
        <f>'EVM CPZ List'!$D637*'EVM CPZ List'!$C637</f>
        <v>0.2178372651190294</v>
      </c>
      <c r="J637" s="25">
        <f>INDEX('Pivot of Risk Data'!A:A,MATCH('EVM CPZ List'!$B637,'Pivot of Risk Data'!B:B,0),1)</f>
        <v>624</v>
      </c>
      <c r="K637" s="22">
        <f>0.000621371*'EVM CPZ List'!$H637</f>
        <v>7.685044283193216</v>
      </c>
      <c r="L637" s="22">
        <f>L636+'EVM CPZ List'!$K637</f>
        <v>8242.2218113890813</v>
      </c>
      <c r="M637" s="22">
        <f>M636-'EVM CPZ List'!$I637</f>
        <v>683.22446106622374</v>
      </c>
      <c r="N637" s="7" t="e">
        <f>INDEX('2021 Certified EVM Plan'!G:G,MATCH(B637,'2021 Certified EVM Plan'!E:E,0))</f>
        <v>#N/A</v>
      </c>
      <c r="O637" s="7" t="e">
        <f>INDEX('2021 Certified EVM Plan'!M:M,MATCH(B637,'2021 Certified EVM Plan'!E:E,0))</f>
        <v>#N/A</v>
      </c>
      <c r="P637" s="7">
        <f t="shared" si="9"/>
        <v>1</v>
      </c>
      <c r="Q637" s="26" t="e">
        <f>IF(INDEX('2021 Certified EVM Plan'!H:H,MATCH(B637,'2021 Certified EVM Plan'!E:E,0))=1,M637,#N/A)</f>
        <v>#N/A</v>
      </c>
      <c r="R637" s="26" t="e">
        <f>IF(INDEX('2021 Certified EVM Plan'!J:J,MATCH(B637,'2021 Certified EVM Plan'!E:E,0))=1,M637,#N/A)</f>
        <v>#N/A</v>
      </c>
      <c r="S637" s="26" t="e">
        <f>IF(INDEX('2021 Certified EVM Plan'!K:K,MATCH(B637,'2021 Certified EVM Plan'!E:E,0))=1,M637,#N/A)</f>
        <v>#N/A</v>
      </c>
    </row>
    <row r="638" spans="1:19" x14ac:dyDescent="0.25">
      <c r="A638" s="22" t="s">
        <v>2906</v>
      </c>
      <c r="B638" s="22">
        <v>5540</v>
      </c>
      <c r="C638" s="22">
        <v>207</v>
      </c>
      <c r="D638" s="23">
        <v>1.6751501073172199E-2</v>
      </c>
      <c r="E638" s="22">
        <v>24251101</v>
      </c>
      <c r="F638" s="22" t="s">
        <v>3027</v>
      </c>
      <c r="G638" s="22" t="s">
        <v>3048</v>
      </c>
      <c r="H638" s="22">
        <v>21603.960602802399</v>
      </c>
      <c r="I638" s="24">
        <f>'EVM CPZ List'!$D638*'EVM CPZ List'!$C638</f>
        <v>3.4675607221466453</v>
      </c>
      <c r="J638" s="25">
        <f>INDEX('Pivot of Risk Data'!A:A,MATCH('EVM CPZ List'!$B638,'Pivot of Risk Data'!B:B,0),1)</f>
        <v>625</v>
      </c>
      <c r="K638" s="22">
        <f>0.000621371*'EVM CPZ List'!$H638</f>
        <v>13.42407460372393</v>
      </c>
      <c r="L638" s="22">
        <f>L637+'EVM CPZ List'!$K638</f>
        <v>8255.6458859928043</v>
      </c>
      <c r="M638" s="22">
        <f>M637-'EVM CPZ List'!$I638</f>
        <v>679.75690034407705</v>
      </c>
      <c r="N638" s="7">
        <f>INDEX('2021 Certified EVM Plan'!G:G,MATCH(B638,'2021 Certified EVM Plan'!E:E,0))</f>
        <v>11.247537878787879</v>
      </c>
      <c r="O638" s="7">
        <f>INDEX('2021 Certified EVM Plan'!M:M,MATCH(B638,'2021 Certified EVM Plan'!E:E,0))</f>
        <v>2.690568334349698</v>
      </c>
      <c r="P638" s="7">
        <f t="shared" si="9"/>
        <v>1</v>
      </c>
      <c r="Q638" s="26" t="e">
        <f>IF(INDEX('2021 Certified EVM Plan'!H:H,MATCH(B638,'2021 Certified EVM Plan'!E:E,0))=1,M638,#N/A)</f>
        <v>#N/A</v>
      </c>
      <c r="R638" s="26">
        <f>IF(INDEX('2021 Certified EVM Plan'!J:J,MATCH(B638,'2021 Certified EVM Plan'!E:E,0))=1,M638,#N/A)</f>
        <v>679.75690034407705</v>
      </c>
      <c r="S638" s="26" t="e">
        <f>IF(INDEX('2021 Certified EVM Plan'!K:K,MATCH(B638,'2021 Certified EVM Plan'!E:E,0))=1,M638,#N/A)</f>
        <v>#N/A</v>
      </c>
    </row>
    <row r="639" spans="1:19" x14ac:dyDescent="0.25">
      <c r="A639" s="22" t="s">
        <v>539</v>
      </c>
      <c r="B639" s="22">
        <v>8289</v>
      </c>
      <c r="C639" s="22">
        <v>130</v>
      </c>
      <c r="D639" s="23">
        <v>1.6688125321993E-2</v>
      </c>
      <c r="E639" s="22">
        <v>103271101</v>
      </c>
      <c r="F639" s="22" t="s">
        <v>571</v>
      </c>
      <c r="G639" s="22" t="s">
        <v>579</v>
      </c>
      <c r="H639" s="22">
        <v>14477.8455235815</v>
      </c>
      <c r="I639" s="24">
        <f>'EVM CPZ List'!$D639*'EVM CPZ List'!$C639</f>
        <v>2.1694562918590901</v>
      </c>
      <c r="J639" s="25">
        <f>INDEX('Pivot of Risk Data'!A:A,MATCH('EVM CPZ List'!$B639,'Pivot of Risk Data'!B:B,0),1)</f>
        <v>626</v>
      </c>
      <c r="K639" s="22">
        <f>0.000621371*'EVM CPZ List'!$H639</f>
        <v>8.9961133508333599</v>
      </c>
      <c r="L639" s="22">
        <f>L638+'EVM CPZ List'!$K639</f>
        <v>8264.6419993436375</v>
      </c>
      <c r="M639" s="22">
        <f>M638-'EVM CPZ List'!$I639</f>
        <v>677.58744405221796</v>
      </c>
      <c r="N639" s="7" t="e">
        <f>INDEX('2021 Certified EVM Plan'!G:G,MATCH(B639,'2021 Certified EVM Plan'!E:E,0))</f>
        <v>#N/A</v>
      </c>
      <c r="O639" s="7" t="e">
        <f>INDEX('2021 Certified EVM Plan'!M:M,MATCH(B639,'2021 Certified EVM Plan'!E:E,0))</f>
        <v>#N/A</v>
      </c>
      <c r="P639" s="7">
        <f t="shared" si="9"/>
        <v>1</v>
      </c>
      <c r="Q639" s="26" t="e">
        <f>IF(INDEX('2021 Certified EVM Plan'!H:H,MATCH(B639,'2021 Certified EVM Plan'!E:E,0))=1,M639,#N/A)</f>
        <v>#N/A</v>
      </c>
      <c r="R639" s="26" t="e">
        <f>IF(INDEX('2021 Certified EVM Plan'!J:J,MATCH(B639,'2021 Certified EVM Plan'!E:E,0))=1,M639,#N/A)</f>
        <v>#N/A</v>
      </c>
      <c r="S639" s="26" t="e">
        <f>IF(INDEX('2021 Certified EVM Plan'!K:K,MATCH(B639,'2021 Certified EVM Plan'!E:E,0))=1,M639,#N/A)</f>
        <v>#N/A</v>
      </c>
    </row>
    <row r="640" spans="1:19" x14ac:dyDescent="0.25">
      <c r="A640" s="22" t="s">
        <v>1672</v>
      </c>
      <c r="B640" s="22">
        <v>3099</v>
      </c>
      <c r="C640" s="22">
        <v>23</v>
      </c>
      <c r="D640" s="23">
        <v>1.6678332627696101E-2</v>
      </c>
      <c r="E640" s="22">
        <v>163011103</v>
      </c>
      <c r="F640" s="22" t="s">
        <v>1915</v>
      </c>
      <c r="G640" s="22" t="s">
        <v>2054</v>
      </c>
      <c r="H640" s="22">
        <v>3980.4627688140999</v>
      </c>
      <c r="I640" s="24">
        <f>'EVM CPZ List'!$D640*'EVM CPZ List'!$C640</f>
        <v>0.38360165043701033</v>
      </c>
      <c r="J640" s="25">
        <f>INDEX('Pivot of Risk Data'!A:A,MATCH('EVM CPZ List'!$B640,'Pivot of Risk Data'!B:B,0),1)</f>
        <v>627</v>
      </c>
      <c r="K640" s="22">
        <f>0.000621371*'EVM CPZ List'!$H640</f>
        <v>2.4733441311207862</v>
      </c>
      <c r="L640" s="22">
        <f>L639+'EVM CPZ List'!$K640</f>
        <v>8267.1153434747575</v>
      </c>
      <c r="M640" s="22">
        <f>M639-'EVM CPZ List'!$I640</f>
        <v>677.203842401781</v>
      </c>
      <c r="N640" s="7" t="e">
        <f>INDEX('2021 Certified EVM Plan'!G:G,MATCH(B640,'2021 Certified EVM Plan'!E:E,0))</f>
        <v>#N/A</v>
      </c>
      <c r="O640" s="7" t="e">
        <f>INDEX('2021 Certified EVM Plan'!M:M,MATCH(B640,'2021 Certified EVM Plan'!E:E,0))</f>
        <v>#N/A</v>
      </c>
      <c r="P640" s="7">
        <f t="shared" si="9"/>
        <v>1</v>
      </c>
      <c r="Q640" s="26" t="e">
        <f>IF(INDEX('2021 Certified EVM Plan'!H:H,MATCH(B640,'2021 Certified EVM Plan'!E:E,0))=1,M640,#N/A)</f>
        <v>#N/A</v>
      </c>
      <c r="R640" s="26" t="e">
        <f>IF(INDEX('2021 Certified EVM Plan'!J:J,MATCH(B640,'2021 Certified EVM Plan'!E:E,0))=1,M640,#N/A)</f>
        <v>#N/A</v>
      </c>
      <c r="S640" s="26" t="e">
        <f>IF(INDEX('2021 Certified EVM Plan'!K:K,MATCH(B640,'2021 Certified EVM Plan'!E:E,0))=1,M640,#N/A)</f>
        <v>#N/A</v>
      </c>
    </row>
    <row r="641" spans="1:19" x14ac:dyDescent="0.25">
      <c r="A641" s="22" t="s">
        <v>539</v>
      </c>
      <c r="B641" s="22">
        <v>3794</v>
      </c>
      <c r="C641" s="22">
        <v>212</v>
      </c>
      <c r="D641" s="23">
        <v>1.6625218380863799E-2</v>
      </c>
      <c r="E641" s="22">
        <v>103221101</v>
      </c>
      <c r="F641" s="22" t="s">
        <v>542</v>
      </c>
      <c r="G641" s="22" t="s">
        <v>550</v>
      </c>
      <c r="H641" s="22">
        <v>20432.789366777899</v>
      </c>
      <c r="I641" s="24">
        <f>'EVM CPZ List'!$D641*'EVM CPZ List'!$C641</f>
        <v>3.5245462967431256</v>
      </c>
      <c r="J641" s="25">
        <f>INDEX('Pivot of Risk Data'!A:A,MATCH('EVM CPZ List'!$B641,'Pivot of Risk Data'!B:B,0),1)</f>
        <v>628</v>
      </c>
      <c r="K641" s="22">
        <f>0.000621371*'EVM CPZ List'!$H641</f>
        <v>12.69634276162415</v>
      </c>
      <c r="L641" s="22">
        <f>L640+'EVM CPZ List'!$K641</f>
        <v>8279.8116862363822</v>
      </c>
      <c r="M641" s="22">
        <f>M640-'EVM CPZ List'!$I641</f>
        <v>673.67929610503791</v>
      </c>
      <c r="N641" s="7" t="e">
        <f>INDEX('2021 Certified EVM Plan'!G:G,MATCH(B641,'2021 Certified EVM Plan'!E:E,0))</f>
        <v>#N/A</v>
      </c>
      <c r="O641" s="7" t="e">
        <f>INDEX('2021 Certified EVM Plan'!M:M,MATCH(B641,'2021 Certified EVM Plan'!E:E,0))</f>
        <v>#N/A</v>
      </c>
      <c r="P641" s="7">
        <f t="shared" si="9"/>
        <v>1</v>
      </c>
      <c r="Q641" s="26" t="e">
        <f>IF(INDEX('2021 Certified EVM Plan'!H:H,MATCH(B641,'2021 Certified EVM Plan'!E:E,0))=1,M641,#N/A)</f>
        <v>#N/A</v>
      </c>
      <c r="R641" s="26" t="e">
        <f>IF(INDEX('2021 Certified EVM Plan'!J:J,MATCH(B641,'2021 Certified EVM Plan'!E:E,0))=1,M641,#N/A)</f>
        <v>#N/A</v>
      </c>
      <c r="S641" s="26" t="e">
        <f>IF(INDEX('2021 Certified EVM Plan'!K:K,MATCH(B641,'2021 Certified EVM Plan'!E:E,0))=1,M641,#N/A)</f>
        <v>#N/A</v>
      </c>
    </row>
    <row r="642" spans="1:19" x14ac:dyDescent="0.25">
      <c r="A642" s="22" t="s">
        <v>2906</v>
      </c>
      <c r="B642" s="22">
        <v>1108</v>
      </c>
      <c r="C642" s="22">
        <v>4</v>
      </c>
      <c r="D642" s="23">
        <v>1.65476765573545E-2</v>
      </c>
      <c r="E642" s="22">
        <v>42631109</v>
      </c>
      <c r="F642" s="22" t="s">
        <v>1585</v>
      </c>
      <c r="G642" s="22" t="s">
        <v>3517</v>
      </c>
      <c r="H642" s="22">
        <v>54365.140383137201</v>
      </c>
      <c r="I642" s="24">
        <f>'EVM CPZ List'!$D642*'EVM CPZ List'!$C642</f>
        <v>6.6190706229418E-2</v>
      </c>
      <c r="J642" s="25">
        <f>INDEX('Pivot of Risk Data'!A:A,MATCH('EVM CPZ List'!$B642,'Pivot of Risk Data'!B:B,0),1)</f>
        <v>629</v>
      </c>
      <c r="K642" s="22">
        <f>0.000621371*'EVM CPZ List'!$H642</f>
        <v>33.780921645010345</v>
      </c>
      <c r="L642" s="22">
        <f>L641+'EVM CPZ List'!$K642</f>
        <v>8313.5926078813918</v>
      </c>
      <c r="M642" s="22">
        <f>M641-'EVM CPZ List'!$I642</f>
        <v>673.61310539880844</v>
      </c>
      <c r="N642" s="7" t="e">
        <f>INDEX('2021 Certified EVM Plan'!G:G,MATCH(B642,'2021 Certified EVM Plan'!E:E,0))</f>
        <v>#N/A</v>
      </c>
      <c r="O642" s="7" t="e">
        <f>INDEX('2021 Certified EVM Plan'!M:M,MATCH(B642,'2021 Certified EVM Plan'!E:E,0))</f>
        <v>#N/A</v>
      </c>
      <c r="P642" s="7">
        <f t="shared" ref="P642:P705" si="10">COUNTIF(B:B,B642)</f>
        <v>1</v>
      </c>
      <c r="Q642" s="26" t="e">
        <f>IF(INDEX('2021 Certified EVM Plan'!H:H,MATCH(B642,'2021 Certified EVM Plan'!E:E,0))=1,M642,#N/A)</f>
        <v>#N/A</v>
      </c>
      <c r="R642" s="26" t="e">
        <f>IF(INDEX('2021 Certified EVM Plan'!J:J,MATCH(B642,'2021 Certified EVM Plan'!E:E,0))=1,M642,#N/A)</f>
        <v>#N/A</v>
      </c>
      <c r="S642" s="26" t="e">
        <f>IF(INDEX('2021 Certified EVM Plan'!K:K,MATCH(B642,'2021 Certified EVM Plan'!E:E,0))=1,M642,#N/A)</f>
        <v>#N/A</v>
      </c>
    </row>
    <row r="643" spans="1:19" x14ac:dyDescent="0.25">
      <c r="A643" s="22" t="s">
        <v>964</v>
      </c>
      <c r="B643" s="22">
        <v>704</v>
      </c>
      <c r="C643" s="22">
        <v>7</v>
      </c>
      <c r="D643" s="23">
        <v>1.6529041119109002E-2</v>
      </c>
      <c r="E643" s="22">
        <v>43371102</v>
      </c>
      <c r="F643" s="22" t="s">
        <v>1009</v>
      </c>
      <c r="G643" s="22" t="s">
        <v>1303</v>
      </c>
      <c r="H643" s="22">
        <v>3287.3324062832999</v>
      </c>
      <c r="I643" s="24">
        <f>'EVM CPZ List'!$D643*'EVM CPZ List'!$C643</f>
        <v>0.11570328783376302</v>
      </c>
      <c r="J643" s="25">
        <f>INDEX('Pivot of Risk Data'!A:A,MATCH('EVM CPZ List'!$B643,'Pivot of Risk Data'!B:B,0),1)</f>
        <v>630</v>
      </c>
      <c r="K643" s="22">
        <f>0.000621371*'EVM CPZ List'!$H643</f>
        <v>2.0426530246246601</v>
      </c>
      <c r="L643" s="22">
        <f>L642+'EVM CPZ List'!$K643</f>
        <v>8315.6352609060159</v>
      </c>
      <c r="M643" s="22">
        <f>M642-'EVM CPZ List'!$I643</f>
        <v>673.49740211097469</v>
      </c>
      <c r="N643" s="7" t="e">
        <f>INDEX('2021 Certified EVM Plan'!G:G,MATCH(B643,'2021 Certified EVM Plan'!E:E,0))</f>
        <v>#N/A</v>
      </c>
      <c r="O643" s="7" t="e">
        <f>INDEX('2021 Certified EVM Plan'!M:M,MATCH(B643,'2021 Certified EVM Plan'!E:E,0))</f>
        <v>#N/A</v>
      </c>
      <c r="P643" s="7">
        <f t="shared" si="10"/>
        <v>1</v>
      </c>
      <c r="Q643" s="26" t="e">
        <f>IF(INDEX('2021 Certified EVM Plan'!H:H,MATCH(B643,'2021 Certified EVM Plan'!E:E,0))=1,M643,#N/A)</f>
        <v>#N/A</v>
      </c>
      <c r="R643" s="26" t="e">
        <f>IF(INDEX('2021 Certified EVM Plan'!J:J,MATCH(B643,'2021 Certified EVM Plan'!E:E,0))=1,M643,#N/A)</f>
        <v>#N/A</v>
      </c>
      <c r="S643" s="26" t="e">
        <f>IF(INDEX('2021 Certified EVM Plan'!K:K,MATCH(B643,'2021 Certified EVM Plan'!E:E,0))=1,M643,#N/A)</f>
        <v>#N/A</v>
      </c>
    </row>
    <row r="644" spans="1:19" x14ac:dyDescent="0.25">
      <c r="A644" s="22" t="s">
        <v>539</v>
      </c>
      <c r="B644" s="22">
        <v>6602</v>
      </c>
      <c r="C644" s="22">
        <v>58</v>
      </c>
      <c r="D644" s="23">
        <v>1.6481761896127201E-2</v>
      </c>
      <c r="E644" s="22">
        <v>103441101</v>
      </c>
      <c r="F644" s="22" t="s">
        <v>569</v>
      </c>
      <c r="G644" s="22" t="s">
        <v>605</v>
      </c>
      <c r="H644" s="22">
        <v>6269.3076691284004</v>
      </c>
      <c r="I644" s="24">
        <f>'EVM CPZ List'!$D644*'EVM CPZ List'!$C644</f>
        <v>0.95594218997537772</v>
      </c>
      <c r="J644" s="25">
        <f>INDEX('Pivot of Risk Data'!A:A,MATCH('EVM CPZ List'!$B644,'Pivot of Risk Data'!B:B,0),1)</f>
        <v>631</v>
      </c>
      <c r="K644" s="22">
        <f>0.000621371*'EVM CPZ List'!$H644</f>
        <v>3.8955659756739833</v>
      </c>
      <c r="L644" s="22">
        <f>L643+'EVM CPZ List'!$K644</f>
        <v>8319.5308268816898</v>
      </c>
      <c r="M644" s="22">
        <f>M643-'EVM CPZ List'!$I644</f>
        <v>672.54145992099927</v>
      </c>
      <c r="N644" s="7" t="e">
        <f>INDEX('2021 Certified EVM Plan'!G:G,MATCH(B644,'2021 Certified EVM Plan'!E:E,0))</f>
        <v>#N/A</v>
      </c>
      <c r="O644" s="7" t="e">
        <f>INDEX('2021 Certified EVM Plan'!M:M,MATCH(B644,'2021 Certified EVM Plan'!E:E,0))</f>
        <v>#N/A</v>
      </c>
      <c r="P644" s="7">
        <f t="shared" si="10"/>
        <v>1</v>
      </c>
      <c r="Q644" s="26" t="e">
        <f>IF(INDEX('2021 Certified EVM Plan'!H:H,MATCH(B644,'2021 Certified EVM Plan'!E:E,0))=1,M644,#N/A)</f>
        <v>#N/A</v>
      </c>
      <c r="R644" s="26" t="e">
        <f>IF(INDEX('2021 Certified EVM Plan'!J:J,MATCH(B644,'2021 Certified EVM Plan'!E:E,0))=1,M644,#N/A)</f>
        <v>#N/A</v>
      </c>
      <c r="S644" s="26" t="e">
        <f>IF(INDEX('2021 Certified EVM Plan'!K:K,MATCH(B644,'2021 Certified EVM Plan'!E:E,0))=1,M644,#N/A)</f>
        <v>#N/A</v>
      </c>
    </row>
    <row r="645" spans="1:19" x14ac:dyDescent="0.25">
      <c r="A645" s="22" t="s">
        <v>2906</v>
      </c>
      <c r="B645" s="22">
        <v>456</v>
      </c>
      <c r="C645" s="22">
        <v>83</v>
      </c>
      <c r="D645" s="23">
        <v>1.64707260441182E-2</v>
      </c>
      <c r="E645" s="22">
        <v>43021101</v>
      </c>
      <c r="F645" s="22" t="s">
        <v>2927</v>
      </c>
      <c r="G645" s="22" t="s">
        <v>2990</v>
      </c>
      <c r="H645" s="22">
        <v>9464.5637081309305</v>
      </c>
      <c r="I645" s="24">
        <f>'EVM CPZ List'!$D645*'EVM CPZ List'!$C645</f>
        <v>1.3670702616618107</v>
      </c>
      <c r="J645" s="25">
        <f>INDEX('Pivot of Risk Data'!A:A,MATCH('EVM CPZ List'!$B645,'Pivot of Risk Data'!B:B,0),1)</f>
        <v>632</v>
      </c>
      <c r="K645" s="22">
        <f>0.000621371*'EVM CPZ List'!$H645</f>
        <v>5.8810054158850242</v>
      </c>
      <c r="L645" s="22">
        <f>L644+'EVM CPZ List'!$K645</f>
        <v>8325.4118322975755</v>
      </c>
      <c r="M645" s="22">
        <f>M644-'EVM CPZ List'!$I645</f>
        <v>671.17438965933741</v>
      </c>
      <c r="N645" s="7" t="e">
        <f>INDEX('2021 Certified EVM Plan'!G:G,MATCH(B645,'2021 Certified EVM Plan'!E:E,0))</f>
        <v>#N/A</v>
      </c>
      <c r="O645" s="7" t="e">
        <f>INDEX('2021 Certified EVM Plan'!M:M,MATCH(B645,'2021 Certified EVM Plan'!E:E,0))</f>
        <v>#N/A</v>
      </c>
      <c r="P645" s="7">
        <f t="shared" si="10"/>
        <v>1</v>
      </c>
      <c r="Q645" s="26" t="e">
        <f>IF(INDEX('2021 Certified EVM Plan'!H:H,MATCH(B645,'2021 Certified EVM Plan'!E:E,0))=1,M645,#N/A)</f>
        <v>#N/A</v>
      </c>
      <c r="R645" s="26" t="e">
        <f>IF(INDEX('2021 Certified EVM Plan'!J:J,MATCH(B645,'2021 Certified EVM Plan'!E:E,0))=1,M645,#N/A)</f>
        <v>#N/A</v>
      </c>
      <c r="S645" s="26" t="e">
        <f>IF(INDEX('2021 Certified EVM Plan'!K:K,MATCH(B645,'2021 Certified EVM Plan'!E:E,0))=1,M645,#N/A)</f>
        <v>#N/A</v>
      </c>
    </row>
    <row r="646" spans="1:19" x14ac:dyDescent="0.25">
      <c r="A646" s="22" t="s">
        <v>2906</v>
      </c>
      <c r="B646" s="22">
        <v>6015</v>
      </c>
      <c r="C646" s="22">
        <v>8</v>
      </c>
      <c r="D646" s="23">
        <v>1.6402305822247099E-2</v>
      </c>
      <c r="E646" s="22">
        <v>43091103</v>
      </c>
      <c r="F646" s="22" t="s">
        <v>3082</v>
      </c>
      <c r="G646" s="22" t="s">
        <v>3115</v>
      </c>
      <c r="H646" s="22">
        <v>883.81373538648404</v>
      </c>
      <c r="I646" s="24">
        <f>'EVM CPZ List'!$D646*'EVM CPZ List'!$C646</f>
        <v>0.13121844657797679</v>
      </c>
      <c r="J646" s="25">
        <f>INDEX('Pivot of Risk Data'!A:A,MATCH('EVM CPZ List'!$B646,'Pivot of Risk Data'!B:B,0),1)</f>
        <v>633</v>
      </c>
      <c r="K646" s="22">
        <f>0.000621371*'EVM CPZ List'!$H646</f>
        <v>0.54917622457083504</v>
      </c>
      <c r="L646" s="22">
        <f>L645+'EVM CPZ List'!$K646</f>
        <v>8325.9610085221466</v>
      </c>
      <c r="M646" s="22">
        <f>M645-'EVM CPZ List'!$I646</f>
        <v>671.04317121275938</v>
      </c>
      <c r="N646" s="7" t="e">
        <f>INDEX('2021 Certified EVM Plan'!G:G,MATCH(B646,'2021 Certified EVM Plan'!E:E,0))</f>
        <v>#N/A</v>
      </c>
      <c r="O646" s="7" t="e">
        <f>INDEX('2021 Certified EVM Plan'!M:M,MATCH(B646,'2021 Certified EVM Plan'!E:E,0))</f>
        <v>#N/A</v>
      </c>
      <c r="P646" s="7">
        <f t="shared" si="10"/>
        <v>1</v>
      </c>
      <c r="Q646" s="26" t="e">
        <f>IF(INDEX('2021 Certified EVM Plan'!H:H,MATCH(B646,'2021 Certified EVM Plan'!E:E,0))=1,M646,#N/A)</f>
        <v>#N/A</v>
      </c>
      <c r="R646" s="26" t="e">
        <f>IF(INDEX('2021 Certified EVM Plan'!J:J,MATCH(B646,'2021 Certified EVM Plan'!E:E,0))=1,M646,#N/A)</f>
        <v>#N/A</v>
      </c>
      <c r="S646" s="26" t="e">
        <f>IF(INDEX('2021 Certified EVM Plan'!K:K,MATCH(B646,'2021 Certified EVM Plan'!E:E,0))=1,M646,#N/A)</f>
        <v>#N/A</v>
      </c>
    </row>
    <row r="647" spans="1:19" x14ac:dyDescent="0.25">
      <c r="A647" s="22" t="s">
        <v>964</v>
      </c>
      <c r="B647" s="22">
        <v>271</v>
      </c>
      <c r="C647" s="22">
        <v>50</v>
      </c>
      <c r="D647" s="23">
        <v>1.6399576275339101E-2</v>
      </c>
      <c r="E647" s="22">
        <v>42891102</v>
      </c>
      <c r="F647" s="22" t="s">
        <v>1123</v>
      </c>
      <c r="G647" s="22" t="s">
        <v>1293</v>
      </c>
      <c r="H647" s="22">
        <v>6355.49180863118</v>
      </c>
      <c r="I647" s="24">
        <f>'EVM CPZ List'!$D647*'EVM CPZ List'!$C647</f>
        <v>0.81997881376695503</v>
      </c>
      <c r="J647" s="25">
        <f>INDEX('Pivot of Risk Data'!A:A,MATCH('EVM CPZ List'!$B647,'Pivot of Risk Data'!B:B,0),1)</f>
        <v>634</v>
      </c>
      <c r="K647" s="22">
        <f>0.000621371*'EVM CPZ List'!$H647</f>
        <v>3.9491183006209649</v>
      </c>
      <c r="L647" s="22">
        <f>L646+'EVM CPZ List'!$K647</f>
        <v>8329.9101268227678</v>
      </c>
      <c r="M647" s="22">
        <f>M646-'EVM CPZ List'!$I647</f>
        <v>670.22319239899241</v>
      </c>
      <c r="N647" s="7" t="e">
        <f>INDEX('2021 Certified EVM Plan'!G:G,MATCH(B647,'2021 Certified EVM Plan'!E:E,0))</f>
        <v>#N/A</v>
      </c>
      <c r="O647" s="7" t="e">
        <f>INDEX('2021 Certified EVM Plan'!M:M,MATCH(B647,'2021 Certified EVM Plan'!E:E,0))</f>
        <v>#N/A</v>
      </c>
      <c r="P647" s="7">
        <f t="shared" si="10"/>
        <v>1</v>
      </c>
      <c r="Q647" s="26" t="e">
        <f>IF(INDEX('2021 Certified EVM Plan'!H:H,MATCH(B647,'2021 Certified EVM Plan'!E:E,0))=1,M647,#N/A)</f>
        <v>#N/A</v>
      </c>
      <c r="R647" s="26" t="e">
        <f>IF(INDEX('2021 Certified EVM Plan'!J:J,MATCH(B647,'2021 Certified EVM Plan'!E:E,0))=1,M647,#N/A)</f>
        <v>#N/A</v>
      </c>
      <c r="S647" s="26" t="e">
        <f>IF(INDEX('2021 Certified EVM Plan'!K:K,MATCH(B647,'2021 Certified EVM Plan'!E:E,0))=1,M647,#N/A)</f>
        <v>#N/A</v>
      </c>
    </row>
    <row r="648" spans="1:19" x14ac:dyDescent="0.25">
      <c r="A648" s="22" t="s">
        <v>2906</v>
      </c>
      <c r="B648" s="22">
        <v>703</v>
      </c>
      <c r="C648" s="22">
        <v>120</v>
      </c>
      <c r="D648" s="23">
        <v>1.6377255893377098E-2</v>
      </c>
      <c r="E648" s="22">
        <v>42031124</v>
      </c>
      <c r="F648" s="22" t="s">
        <v>2930</v>
      </c>
      <c r="G648" s="22" t="s">
        <v>2996</v>
      </c>
      <c r="H648" s="22">
        <v>11716.5372178536</v>
      </c>
      <c r="I648" s="24">
        <f>'EVM CPZ List'!$D648*'EVM CPZ List'!$C648</f>
        <v>1.9652707072052518</v>
      </c>
      <c r="J648" s="25">
        <f>INDEX('Pivot of Risk Data'!A:A,MATCH('EVM CPZ List'!$B648,'Pivot of Risk Data'!B:B,0),1)</f>
        <v>635</v>
      </c>
      <c r="K648" s="22">
        <f>0.000621371*'EVM CPZ List'!$H648</f>
        <v>7.2803164475949096</v>
      </c>
      <c r="L648" s="22">
        <f>L647+'EVM CPZ List'!$K648</f>
        <v>8337.1904432703632</v>
      </c>
      <c r="M648" s="22">
        <f>M647-'EVM CPZ List'!$I648</f>
        <v>668.25792169178715</v>
      </c>
      <c r="N648" s="7" t="e">
        <f>INDEX('2021 Certified EVM Plan'!G:G,MATCH(B648,'2021 Certified EVM Plan'!E:E,0))</f>
        <v>#N/A</v>
      </c>
      <c r="O648" s="7" t="e">
        <f>INDEX('2021 Certified EVM Plan'!M:M,MATCH(B648,'2021 Certified EVM Plan'!E:E,0))</f>
        <v>#N/A</v>
      </c>
      <c r="P648" s="7">
        <f t="shared" si="10"/>
        <v>1</v>
      </c>
      <c r="Q648" s="26" t="e">
        <f>IF(INDEX('2021 Certified EVM Plan'!H:H,MATCH(B648,'2021 Certified EVM Plan'!E:E,0))=1,M648,#N/A)</f>
        <v>#N/A</v>
      </c>
      <c r="R648" s="26" t="e">
        <f>IF(INDEX('2021 Certified EVM Plan'!J:J,MATCH(B648,'2021 Certified EVM Plan'!E:E,0))=1,M648,#N/A)</f>
        <v>#N/A</v>
      </c>
      <c r="S648" s="26" t="e">
        <f>IF(INDEX('2021 Certified EVM Plan'!K:K,MATCH(B648,'2021 Certified EVM Plan'!E:E,0))=1,M648,#N/A)</f>
        <v>#N/A</v>
      </c>
    </row>
    <row r="649" spans="1:19" x14ac:dyDescent="0.25">
      <c r="A649" s="22" t="s">
        <v>8</v>
      </c>
      <c r="B649" s="22">
        <v>8932</v>
      </c>
      <c r="C649" s="22">
        <v>3</v>
      </c>
      <c r="D649" s="23">
        <v>1.6372379388394899E-2</v>
      </c>
      <c r="E649" s="22">
        <v>152921101</v>
      </c>
      <c r="F649" s="22" t="s">
        <v>175</v>
      </c>
      <c r="G649" s="22" t="s">
        <v>499</v>
      </c>
      <c r="H649" s="22">
        <v>1061.2696570329399</v>
      </c>
      <c r="I649" s="24">
        <f>'EVM CPZ List'!$D649*'EVM CPZ List'!$C649</f>
        <v>4.9117138165184697E-2</v>
      </c>
      <c r="J649" s="25">
        <f>INDEX('Pivot of Risk Data'!A:A,MATCH('EVM CPZ List'!$B649,'Pivot of Risk Data'!B:B,0),1)</f>
        <v>636</v>
      </c>
      <c r="K649" s="22">
        <f>0.000621371*'EVM CPZ List'!$H649</f>
        <v>0.65944218806021493</v>
      </c>
      <c r="L649" s="22">
        <f>L648+'EVM CPZ List'!$K649</f>
        <v>8337.8498854584232</v>
      </c>
      <c r="M649" s="22">
        <f>M648-'EVM CPZ List'!$I649</f>
        <v>668.20880455362192</v>
      </c>
      <c r="N649" s="7" t="e">
        <f>INDEX('2021 Certified EVM Plan'!G:G,MATCH(B649,'2021 Certified EVM Plan'!E:E,0))</f>
        <v>#N/A</v>
      </c>
      <c r="O649" s="7" t="e">
        <f>INDEX('2021 Certified EVM Plan'!M:M,MATCH(B649,'2021 Certified EVM Plan'!E:E,0))</f>
        <v>#N/A</v>
      </c>
      <c r="P649" s="7">
        <f t="shared" si="10"/>
        <v>1</v>
      </c>
      <c r="Q649" s="26" t="e">
        <f>IF(INDEX('2021 Certified EVM Plan'!H:H,MATCH(B649,'2021 Certified EVM Plan'!E:E,0))=1,M649,#N/A)</f>
        <v>#N/A</v>
      </c>
      <c r="R649" s="26" t="e">
        <f>IF(INDEX('2021 Certified EVM Plan'!J:J,MATCH(B649,'2021 Certified EVM Plan'!E:E,0))=1,M649,#N/A)</f>
        <v>#N/A</v>
      </c>
      <c r="S649" s="26" t="e">
        <f>IF(INDEX('2021 Certified EVM Plan'!K:K,MATCH(B649,'2021 Certified EVM Plan'!E:E,0))=1,M649,#N/A)</f>
        <v>#N/A</v>
      </c>
    </row>
    <row r="650" spans="1:19" x14ac:dyDescent="0.25">
      <c r="A650" s="22" t="s">
        <v>964</v>
      </c>
      <c r="B650" s="22">
        <v>1536</v>
      </c>
      <c r="C650" s="22">
        <v>45</v>
      </c>
      <c r="D650" s="23">
        <v>1.6347689501210901E-2</v>
      </c>
      <c r="E650" s="22">
        <v>42681102</v>
      </c>
      <c r="F650" s="22" t="s">
        <v>1066</v>
      </c>
      <c r="G650" s="22" t="s">
        <v>1222</v>
      </c>
      <c r="H650" s="22">
        <v>5371.19598753629</v>
      </c>
      <c r="I650" s="24">
        <f>'EVM CPZ List'!$D650*'EVM CPZ List'!$C650</f>
        <v>0.7356460275544906</v>
      </c>
      <c r="J650" s="25">
        <f>INDEX('Pivot of Risk Data'!A:A,MATCH('EVM CPZ List'!$B650,'Pivot of Risk Data'!B:B,0),1)</f>
        <v>637</v>
      </c>
      <c r="K650" s="22">
        <f>0.000621371*'EVM CPZ List'!$H650</f>
        <v>3.3375054219714122</v>
      </c>
      <c r="L650" s="22">
        <f>L649+'EVM CPZ List'!$K650</f>
        <v>8341.1873908803955</v>
      </c>
      <c r="M650" s="22">
        <f>M649-'EVM CPZ List'!$I650</f>
        <v>667.47315852606744</v>
      </c>
      <c r="N650" s="7" t="e">
        <f>INDEX('2021 Certified EVM Plan'!G:G,MATCH(B650,'2021 Certified EVM Plan'!E:E,0))</f>
        <v>#N/A</v>
      </c>
      <c r="O650" s="7" t="e">
        <f>INDEX('2021 Certified EVM Plan'!M:M,MATCH(B650,'2021 Certified EVM Plan'!E:E,0))</f>
        <v>#N/A</v>
      </c>
      <c r="P650" s="7">
        <f t="shared" si="10"/>
        <v>1</v>
      </c>
      <c r="Q650" s="26" t="e">
        <f>IF(INDEX('2021 Certified EVM Plan'!H:H,MATCH(B650,'2021 Certified EVM Plan'!E:E,0))=1,M650,#N/A)</f>
        <v>#N/A</v>
      </c>
      <c r="R650" s="26" t="e">
        <f>IF(INDEX('2021 Certified EVM Plan'!J:J,MATCH(B650,'2021 Certified EVM Plan'!E:E,0))=1,M650,#N/A)</f>
        <v>#N/A</v>
      </c>
      <c r="S650" s="26" t="e">
        <f>IF(INDEX('2021 Certified EVM Plan'!K:K,MATCH(B650,'2021 Certified EVM Plan'!E:E,0))=1,M650,#N/A)</f>
        <v>#N/A</v>
      </c>
    </row>
    <row r="651" spans="1:19" x14ac:dyDescent="0.25">
      <c r="A651" s="22" t="s">
        <v>8</v>
      </c>
      <c r="B651" s="22">
        <v>1830</v>
      </c>
      <c r="C651" s="22">
        <v>307</v>
      </c>
      <c r="D651" s="23">
        <v>1.62094256875361E-2</v>
      </c>
      <c r="E651" s="22">
        <v>152261106</v>
      </c>
      <c r="F651" s="22" t="s">
        <v>39</v>
      </c>
      <c r="G651" s="22" t="s">
        <v>129</v>
      </c>
      <c r="H651" s="22">
        <v>35174.804692333397</v>
      </c>
      <c r="I651" s="24">
        <f>'EVM CPZ List'!$D651*'EVM CPZ List'!$C651</f>
        <v>4.9762936860735829</v>
      </c>
      <c r="J651" s="25">
        <f>INDEX('Pivot of Risk Data'!A:A,MATCH('EVM CPZ List'!$B651,'Pivot of Risk Data'!B:B,0),1)</f>
        <v>638</v>
      </c>
      <c r="K651" s="22">
        <f>0.000621371*'EVM CPZ List'!$H651</f>
        <v>21.856603566479894</v>
      </c>
      <c r="L651" s="22">
        <f>L650+'EVM CPZ List'!$K651</f>
        <v>8363.0439944468762</v>
      </c>
      <c r="M651" s="22">
        <f>M650-'EVM CPZ List'!$I651</f>
        <v>662.4968648399938</v>
      </c>
      <c r="N651" s="7" t="e">
        <f>INDEX('2021 Certified EVM Plan'!G:G,MATCH(B651,'2021 Certified EVM Plan'!E:E,0))</f>
        <v>#N/A</v>
      </c>
      <c r="O651" s="7" t="e">
        <f>INDEX('2021 Certified EVM Plan'!M:M,MATCH(B651,'2021 Certified EVM Plan'!E:E,0))</f>
        <v>#N/A</v>
      </c>
      <c r="P651" s="7">
        <f t="shared" si="10"/>
        <v>1</v>
      </c>
      <c r="Q651" s="26" t="e">
        <f>IF(INDEX('2021 Certified EVM Plan'!H:H,MATCH(B651,'2021 Certified EVM Plan'!E:E,0))=1,M651,#N/A)</f>
        <v>#N/A</v>
      </c>
      <c r="R651" s="26" t="e">
        <f>IF(INDEX('2021 Certified EVM Plan'!J:J,MATCH(B651,'2021 Certified EVM Plan'!E:E,0))=1,M651,#N/A)</f>
        <v>#N/A</v>
      </c>
      <c r="S651" s="26" t="e">
        <f>IF(INDEX('2021 Certified EVM Plan'!K:K,MATCH(B651,'2021 Certified EVM Plan'!E:E,0))=1,M651,#N/A)</f>
        <v>#N/A</v>
      </c>
    </row>
    <row r="652" spans="1:19" x14ac:dyDescent="0.25">
      <c r="A652" s="22" t="s">
        <v>1672</v>
      </c>
      <c r="B652" s="22">
        <v>5982</v>
      </c>
      <c r="C652" s="22">
        <v>7</v>
      </c>
      <c r="D652" s="23">
        <v>1.6155707436420801E-2</v>
      </c>
      <c r="E652" s="22">
        <v>253642101</v>
      </c>
      <c r="F652" s="22" t="s">
        <v>2143</v>
      </c>
      <c r="G652" s="22" t="s">
        <v>2144</v>
      </c>
      <c r="H652" s="22">
        <v>26885.928432275701</v>
      </c>
      <c r="I652" s="24">
        <f>'EVM CPZ List'!$D652*'EVM CPZ List'!$C652</f>
        <v>0.1130899520549456</v>
      </c>
      <c r="J652" s="25">
        <f>INDEX('Pivot of Risk Data'!A:A,MATCH('EVM CPZ List'!$B652,'Pivot of Risk Data'!B:B,0),1)</f>
        <v>639</v>
      </c>
      <c r="K652" s="22">
        <f>0.000621371*'EVM CPZ List'!$H652</f>
        <v>16.706136235891584</v>
      </c>
      <c r="L652" s="22">
        <f>L651+'EVM CPZ List'!$K652</f>
        <v>8379.7501306827671</v>
      </c>
      <c r="M652" s="22">
        <f>M651-'EVM CPZ List'!$I652</f>
        <v>662.3837748879389</v>
      </c>
      <c r="N652" s="7" t="e">
        <f>INDEX('2021 Certified EVM Plan'!G:G,MATCH(B652,'2021 Certified EVM Plan'!E:E,0))</f>
        <v>#N/A</v>
      </c>
      <c r="O652" s="7" t="e">
        <f>INDEX('2021 Certified EVM Plan'!M:M,MATCH(B652,'2021 Certified EVM Plan'!E:E,0))</f>
        <v>#N/A</v>
      </c>
      <c r="P652" s="7">
        <f t="shared" si="10"/>
        <v>1</v>
      </c>
      <c r="Q652" s="26" t="e">
        <f>IF(INDEX('2021 Certified EVM Plan'!H:H,MATCH(B652,'2021 Certified EVM Plan'!E:E,0))=1,M652,#N/A)</f>
        <v>#N/A</v>
      </c>
      <c r="R652" s="26" t="e">
        <f>IF(INDEX('2021 Certified EVM Plan'!J:J,MATCH(B652,'2021 Certified EVM Plan'!E:E,0))=1,M652,#N/A)</f>
        <v>#N/A</v>
      </c>
      <c r="S652" s="26" t="e">
        <f>IF(INDEX('2021 Certified EVM Plan'!K:K,MATCH(B652,'2021 Certified EVM Plan'!E:E,0))=1,M652,#N/A)</f>
        <v>#N/A</v>
      </c>
    </row>
    <row r="653" spans="1:19" x14ac:dyDescent="0.25">
      <c r="A653" s="22" t="s">
        <v>964</v>
      </c>
      <c r="B653" s="22">
        <v>6027</v>
      </c>
      <c r="C653" s="22">
        <v>26</v>
      </c>
      <c r="D653" s="23">
        <v>1.6111285805834999E-2</v>
      </c>
      <c r="E653" s="22">
        <v>42661103</v>
      </c>
      <c r="F653" s="22" t="s">
        <v>967</v>
      </c>
      <c r="G653" s="22" t="s">
        <v>982</v>
      </c>
      <c r="H653" s="22">
        <v>4036.5134846375099</v>
      </c>
      <c r="I653" s="24">
        <f>'EVM CPZ List'!$D653*'EVM CPZ List'!$C653</f>
        <v>0.41889343095170994</v>
      </c>
      <c r="J653" s="25">
        <f>INDEX('Pivot of Risk Data'!A:A,MATCH('EVM CPZ List'!$B653,'Pivot of Risk Data'!B:B,0),1)</f>
        <v>640</v>
      </c>
      <c r="K653" s="22">
        <f>0.000621371*'EVM CPZ List'!$H653</f>
        <v>2.5081724204626941</v>
      </c>
      <c r="L653" s="22">
        <f>L652+'EVM CPZ List'!$K653</f>
        <v>8382.25830310323</v>
      </c>
      <c r="M653" s="22">
        <f>M652-'EVM CPZ List'!$I653</f>
        <v>661.9648814569872</v>
      </c>
      <c r="N653" s="7" t="e">
        <f>INDEX('2021 Certified EVM Plan'!G:G,MATCH(B653,'2021 Certified EVM Plan'!E:E,0))</f>
        <v>#N/A</v>
      </c>
      <c r="O653" s="7" t="e">
        <f>INDEX('2021 Certified EVM Plan'!M:M,MATCH(B653,'2021 Certified EVM Plan'!E:E,0))</f>
        <v>#N/A</v>
      </c>
      <c r="P653" s="7">
        <f t="shared" si="10"/>
        <v>1</v>
      </c>
      <c r="Q653" s="26" t="e">
        <f>IF(INDEX('2021 Certified EVM Plan'!H:H,MATCH(B653,'2021 Certified EVM Plan'!E:E,0))=1,M653,#N/A)</f>
        <v>#N/A</v>
      </c>
      <c r="R653" s="26" t="e">
        <f>IF(INDEX('2021 Certified EVM Plan'!J:J,MATCH(B653,'2021 Certified EVM Plan'!E:E,0))=1,M653,#N/A)</f>
        <v>#N/A</v>
      </c>
      <c r="S653" s="26" t="e">
        <f>IF(INDEX('2021 Certified EVM Plan'!K:K,MATCH(B653,'2021 Certified EVM Plan'!E:E,0))=1,M653,#N/A)</f>
        <v>#N/A</v>
      </c>
    </row>
    <row r="654" spans="1:19" x14ac:dyDescent="0.25">
      <c r="A654" s="22" t="s">
        <v>8</v>
      </c>
      <c r="B654" s="22">
        <v>4636</v>
      </c>
      <c r="C654" s="22">
        <v>389</v>
      </c>
      <c r="D654" s="23">
        <v>1.6109540485140499E-2</v>
      </c>
      <c r="E654" s="22">
        <v>153652109</v>
      </c>
      <c r="F654" s="22" t="s">
        <v>18</v>
      </c>
      <c r="G654" s="22" t="s">
        <v>79</v>
      </c>
      <c r="H654" s="22">
        <v>48517.9875568754</v>
      </c>
      <c r="I654" s="24">
        <f>'EVM CPZ List'!$D654*'EVM CPZ List'!$C654</f>
        <v>6.2666112487196539</v>
      </c>
      <c r="J654" s="25">
        <f>INDEX('Pivot of Risk Data'!A:A,MATCH('EVM CPZ List'!$B654,'Pivot of Risk Data'!B:B,0),1)</f>
        <v>641</v>
      </c>
      <c r="K654" s="22">
        <f>0.000621371*'EVM CPZ List'!$H654</f>
        <v>30.147670446203225</v>
      </c>
      <c r="L654" s="22">
        <f>L653+'EVM CPZ List'!$K654</f>
        <v>8412.4059735494338</v>
      </c>
      <c r="M654" s="22">
        <f>M653-'EVM CPZ List'!$I654</f>
        <v>655.69827020826756</v>
      </c>
      <c r="N654" s="7" t="e">
        <f>INDEX('2021 Certified EVM Plan'!G:G,MATCH(B654,'2021 Certified EVM Plan'!E:E,0))</f>
        <v>#N/A</v>
      </c>
      <c r="O654" s="7" t="e">
        <f>INDEX('2021 Certified EVM Plan'!M:M,MATCH(B654,'2021 Certified EVM Plan'!E:E,0))</f>
        <v>#N/A</v>
      </c>
      <c r="P654" s="7">
        <f t="shared" si="10"/>
        <v>1</v>
      </c>
      <c r="Q654" s="26" t="e">
        <f>IF(INDEX('2021 Certified EVM Plan'!H:H,MATCH(B654,'2021 Certified EVM Plan'!E:E,0))=1,M654,#N/A)</f>
        <v>#N/A</v>
      </c>
      <c r="R654" s="26" t="e">
        <f>IF(INDEX('2021 Certified EVM Plan'!J:J,MATCH(B654,'2021 Certified EVM Plan'!E:E,0))=1,M654,#N/A)</f>
        <v>#N/A</v>
      </c>
      <c r="S654" s="26" t="e">
        <f>IF(INDEX('2021 Certified EVM Plan'!K:K,MATCH(B654,'2021 Certified EVM Plan'!E:E,0))=1,M654,#N/A)</f>
        <v>#N/A</v>
      </c>
    </row>
    <row r="655" spans="1:19" x14ac:dyDescent="0.25">
      <c r="A655" s="22" t="s">
        <v>964</v>
      </c>
      <c r="B655" s="22">
        <v>1291</v>
      </c>
      <c r="C655" s="22">
        <v>179</v>
      </c>
      <c r="D655" s="23">
        <v>1.5981503812832101E-2</v>
      </c>
      <c r="E655" s="22">
        <v>42571102</v>
      </c>
      <c r="F655" s="22" t="s">
        <v>1006</v>
      </c>
      <c r="G655" s="22" t="s">
        <v>1109</v>
      </c>
      <c r="H655" s="22">
        <v>19242.229471009901</v>
      </c>
      <c r="I655" s="24">
        <f>'EVM CPZ List'!$D655*'EVM CPZ List'!$C655</f>
        <v>2.8606891824969463</v>
      </c>
      <c r="J655" s="25">
        <f>INDEX('Pivot of Risk Data'!A:A,MATCH('EVM CPZ List'!$B655,'Pivot of Risk Data'!B:B,0),1)</f>
        <v>642</v>
      </c>
      <c r="K655" s="22">
        <f>0.000621371*'EVM CPZ List'!$H655</f>
        <v>11.956563368630894</v>
      </c>
      <c r="L655" s="22">
        <f>L654+'EVM CPZ List'!$K655</f>
        <v>8424.3625369180645</v>
      </c>
      <c r="M655" s="22">
        <f>M654-'EVM CPZ List'!$I655</f>
        <v>652.83758102577065</v>
      </c>
      <c r="N655" s="7" t="e">
        <f>INDEX('2021 Certified EVM Plan'!G:G,MATCH(B655,'2021 Certified EVM Plan'!E:E,0))</f>
        <v>#N/A</v>
      </c>
      <c r="O655" s="7" t="e">
        <f>INDEX('2021 Certified EVM Plan'!M:M,MATCH(B655,'2021 Certified EVM Plan'!E:E,0))</f>
        <v>#N/A</v>
      </c>
      <c r="P655" s="7">
        <f t="shared" si="10"/>
        <v>1</v>
      </c>
      <c r="Q655" s="26" t="e">
        <f>IF(INDEX('2021 Certified EVM Plan'!H:H,MATCH(B655,'2021 Certified EVM Plan'!E:E,0))=1,M655,#N/A)</f>
        <v>#N/A</v>
      </c>
      <c r="R655" s="26" t="e">
        <f>IF(INDEX('2021 Certified EVM Plan'!J:J,MATCH(B655,'2021 Certified EVM Plan'!E:E,0))=1,M655,#N/A)</f>
        <v>#N/A</v>
      </c>
      <c r="S655" s="26" t="e">
        <f>IF(INDEX('2021 Certified EVM Plan'!K:K,MATCH(B655,'2021 Certified EVM Plan'!E:E,0))=1,M655,#N/A)</f>
        <v>#N/A</v>
      </c>
    </row>
    <row r="656" spans="1:19" x14ac:dyDescent="0.25">
      <c r="A656" s="22" t="s">
        <v>964</v>
      </c>
      <c r="B656" s="22">
        <v>8325</v>
      </c>
      <c r="C656" s="22">
        <v>16</v>
      </c>
      <c r="D656" s="23">
        <v>1.5922894492023901E-2</v>
      </c>
      <c r="E656" s="22">
        <v>192221102</v>
      </c>
      <c r="F656" s="22" t="s">
        <v>1081</v>
      </c>
      <c r="G656" s="22" t="s">
        <v>1214</v>
      </c>
      <c r="H656" s="22">
        <v>1628.0780842164099</v>
      </c>
      <c r="I656" s="24">
        <f>'EVM CPZ List'!$D656*'EVM CPZ List'!$C656</f>
        <v>0.25476631187238241</v>
      </c>
      <c r="J656" s="25">
        <f>INDEX('Pivot of Risk Data'!A:A,MATCH('EVM CPZ List'!$B656,'Pivot of Risk Data'!B:B,0),1)</f>
        <v>643</v>
      </c>
      <c r="K656" s="22">
        <f>0.000621371*'EVM CPZ List'!$H656</f>
        <v>1.0116405072676349</v>
      </c>
      <c r="L656" s="22">
        <f>L655+'EVM CPZ List'!$K656</f>
        <v>8425.3741774253322</v>
      </c>
      <c r="M656" s="22">
        <f>M655-'EVM CPZ List'!$I656</f>
        <v>652.5828147138983</v>
      </c>
      <c r="N656" s="7" t="e">
        <f>INDEX('2021 Certified EVM Plan'!G:G,MATCH(B656,'2021 Certified EVM Plan'!E:E,0))</f>
        <v>#N/A</v>
      </c>
      <c r="O656" s="7" t="e">
        <f>INDEX('2021 Certified EVM Plan'!M:M,MATCH(B656,'2021 Certified EVM Plan'!E:E,0))</f>
        <v>#N/A</v>
      </c>
      <c r="P656" s="7">
        <f t="shared" si="10"/>
        <v>1</v>
      </c>
      <c r="Q656" s="26" t="e">
        <f>IF(INDEX('2021 Certified EVM Plan'!H:H,MATCH(B656,'2021 Certified EVM Plan'!E:E,0))=1,M656,#N/A)</f>
        <v>#N/A</v>
      </c>
      <c r="R656" s="26" t="e">
        <f>IF(INDEX('2021 Certified EVM Plan'!J:J,MATCH(B656,'2021 Certified EVM Plan'!E:E,0))=1,M656,#N/A)</f>
        <v>#N/A</v>
      </c>
      <c r="S656" s="26" t="e">
        <f>IF(INDEX('2021 Certified EVM Plan'!K:K,MATCH(B656,'2021 Certified EVM Plan'!E:E,0))=1,M656,#N/A)</f>
        <v>#N/A</v>
      </c>
    </row>
    <row r="657" spans="1:19" x14ac:dyDescent="0.25">
      <c r="A657" s="22" t="s">
        <v>964</v>
      </c>
      <c r="B657" s="22">
        <v>8756</v>
      </c>
      <c r="C657" s="22">
        <v>5</v>
      </c>
      <c r="D657" s="23">
        <v>1.59189169993488E-2</v>
      </c>
      <c r="E657" s="22">
        <v>43191102</v>
      </c>
      <c r="F657" s="22" t="s">
        <v>1500</v>
      </c>
      <c r="G657" s="22" t="s">
        <v>1606</v>
      </c>
      <c r="H657" s="22">
        <v>603.30844115166599</v>
      </c>
      <c r="I657" s="24">
        <f>'EVM CPZ List'!$D657*'EVM CPZ List'!$C657</f>
        <v>7.9594584996744003E-2</v>
      </c>
      <c r="J657" s="25">
        <f>INDEX('Pivot of Risk Data'!A:A,MATCH('EVM CPZ List'!$B657,'Pivot of Risk Data'!B:B,0),1)</f>
        <v>644</v>
      </c>
      <c r="K657" s="22">
        <f>0.000621371*'EVM CPZ List'!$H657</f>
        <v>0.37487836938685187</v>
      </c>
      <c r="L657" s="22">
        <f>L656+'EVM CPZ List'!$K657</f>
        <v>8425.7490557947185</v>
      </c>
      <c r="M657" s="22">
        <f>M656-'EVM CPZ List'!$I657</f>
        <v>652.5032201289016</v>
      </c>
      <c r="N657" s="7" t="e">
        <f>INDEX('2021 Certified EVM Plan'!G:G,MATCH(B657,'2021 Certified EVM Plan'!E:E,0))</f>
        <v>#N/A</v>
      </c>
      <c r="O657" s="7" t="e">
        <f>INDEX('2021 Certified EVM Plan'!M:M,MATCH(B657,'2021 Certified EVM Plan'!E:E,0))</f>
        <v>#N/A</v>
      </c>
      <c r="P657" s="7">
        <f t="shared" si="10"/>
        <v>1</v>
      </c>
      <c r="Q657" s="26" t="e">
        <f>IF(INDEX('2021 Certified EVM Plan'!H:H,MATCH(B657,'2021 Certified EVM Plan'!E:E,0))=1,M657,#N/A)</f>
        <v>#N/A</v>
      </c>
      <c r="R657" s="26" t="e">
        <f>IF(INDEX('2021 Certified EVM Plan'!J:J,MATCH(B657,'2021 Certified EVM Plan'!E:E,0))=1,M657,#N/A)</f>
        <v>#N/A</v>
      </c>
      <c r="S657" s="26" t="e">
        <f>IF(INDEX('2021 Certified EVM Plan'!K:K,MATCH(B657,'2021 Certified EVM Plan'!E:E,0))=1,M657,#N/A)</f>
        <v>#N/A</v>
      </c>
    </row>
    <row r="658" spans="1:19" x14ac:dyDescent="0.25">
      <c r="A658" s="22" t="s">
        <v>8</v>
      </c>
      <c r="B658" s="22">
        <v>304</v>
      </c>
      <c r="C658" s="22">
        <v>250</v>
      </c>
      <c r="D658" s="23">
        <v>1.5883757644440701E-2</v>
      </c>
      <c r="E658" s="22">
        <v>152282101</v>
      </c>
      <c r="F658" s="22" t="s">
        <v>23</v>
      </c>
      <c r="G658" s="22" t="s">
        <v>156</v>
      </c>
      <c r="H658" s="22">
        <v>34651.273666750298</v>
      </c>
      <c r="I658" s="24">
        <f>'EVM CPZ List'!$D658*'EVM CPZ List'!$C658</f>
        <v>3.9709394111101752</v>
      </c>
      <c r="J658" s="25">
        <f>INDEX('Pivot of Risk Data'!A:A,MATCH('EVM CPZ List'!$B658,'Pivot of Risk Data'!B:B,0),1)</f>
        <v>645</v>
      </c>
      <c r="K658" s="22">
        <f>0.000621371*'EVM CPZ List'!$H658</f>
        <v>21.531296569582299</v>
      </c>
      <c r="L658" s="22">
        <f>L657+'EVM CPZ List'!$K658</f>
        <v>8447.2803523643015</v>
      </c>
      <c r="M658" s="22">
        <f>M657-'EVM CPZ List'!$I658</f>
        <v>648.53228071779142</v>
      </c>
      <c r="N658" s="7" t="e">
        <f>INDEX('2021 Certified EVM Plan'!G:G,MATCH(B658,'2021 Certified EVM Plan'!E:E,0))</f>
        <v>#N/A</v>
      </c>
      <c r="O658" s="7" t="e">
        <f>INDEX('2021 Certified EVM Plan'!M:M,MATCH(B658,'2021 Certified EVM Plan'!E:E,0))</f>
        <v>#N/A</v>
      </c>
      <c r="P658" s="7">
        <f t="shared" si="10"/>
        <v>1</v>
      </c>
      <c r="Q658" s="26" t="e">
        <f>IF(INDEX('2021 Certified EVM Plan'!H:H,MATCH(B658,'2021 Certified EVM Plan'!E:E,0))=1,M658,#N/A)</f>
        <v>#N/A</v>
      </c>
      <c r="R658" s="26" t="e">
        <f>IF(INDEX('2021 Certified EVM Plan'!J:J,MATCH(B658,'2021 Certified EVM Plan'!E:E,0))=1,M658,#N/A)</f>
        <v>#N/A</v>
      </c>
      <c r="S658" s="26" t="e">
        <f>IF(INDEX('2021 Certified EVM Plan'!K:K,MATCH(B658,'2021 Certified EVM Plan'!E:E,0))=1,M658,#N/A)</f>
        <v>#N/A</v>
      </c>
    </row>
    <row r="659" spans="1:19" x14ac:dyDescent="0.25">
      <c r="A659" s="22" t="s">
        <v>2906</v>
      </c>
      <c r="B659" s="22">
        <v>5431</v>
      </c>
      <c r="C659" s="22">
        <v>175</v>
      </c>
      <c r="D659" s="23">
        <v>1.5812168241349601E-2</v>
      </c>
      <c r="E659" s="22">
        <v>43291104</v>
      </c>
      <c r="F659" s="22" t="s">
        <v>2911</v>
      </c>
      <c r="G659" s="22" t="s">
        <v>2922</v>
      </c>
      <c r="H659" s="22">
        <v>30920.931655549801</v>
      </c>
      <c r="I659" s="24">
        <f>'EVM CPZ List'!$D659*'EVM CPZ List'!$C659</f>
        <v>2.7671294422361803</v>
      </c>
      <c r="J659" s="25">
        <f>INDEX('Pivot of Risk Data'!A:A,MATCH('EVM CPZ List'!$B659,'Pivot of Risk Data'!B:B,0),1)</f>
        <v>646</v>
      </c>
      <c r="K659" s="22">
        <f>0.000621371*'EVM CPZ List'!$H659</f>
        <v>19.213370223740636</v>
      </c>
      <c r="L659" s="22">
        <f>L658+'EVM CPZ List'!$K659</f>
        <v>8466.4937225880421</v>
      </c>
      <c r="M659" s="22">
        <f>M658-'EVM CPZ List'!$I659</f>
        <v>645.76515127555524</v>
      </c>
      <c r="N659" s="7" t="e">
        <f>INDEX('2021 Certified EVM Plan'!G:G,MATCH(B659,'2021 Certified EVM Plan'!E:E,0))</f>
        <v>#N/A</v>
      </c>
      <c r="O659" s="7" t="e">
        <f>INDEX('2021 Certified EVM Plan'!M:M,MATCH(B659,'2021 Certified EVM Plan'!E:E,0))</f>
        <v>#N/A</v>
      </c>
      <c r="P659" s="7">
        <f t="shared" si="10"/>
        <v>1</v>
      </c>
      <c r="Q659" s="26" t="e">
        <f>IF(INDEX('2021 Certified EVM Plan'!H:H,MATCH(B659,'2021 Certified EVM Plan'!E:E,0))=1,M659,#N/A)</f>
        <v>#N/A</v>
      </c>
      <c r="R659" s="26" t="e">
        <f>IF(INDEX('2021 Certified EVM Plan'!J:J,MATCH(B659,'2021 Certified EVM Plan'!E:E,0))=1,M659,#N/A)</f>
        <v>#N/A</v>
      </c>
      <c r="S659" s="26" t="e">
        <f>IF(INDEX('2021 Certified EVM Plan'!K:K,MATCH(B659,'2021 Certified EVM Plan'!E:E,0))=1,M659,#N/A)</f>
        <v>#N/A</v>
      </c>
    </row>
    <row r="660" spans="1:19" x14ac:dyDescent="0.25">
      <c r="A660" s="22" t="s">
        <v>964</v>
      </c>
      <c r="B660" s="22">
        <v>7091</v>
      </c>
      <c r="C660" s="22">
        <v>137</v>
      </c>
      <c r="D660" s="23">
        <v>1.5811210177222399E-2</v>
      </c>
      <c r="E660" s="22">
        <v>192221101</v>
      </c>
      <c r="F660" s="22" t="s">
        <v>989</v>
      </c>
      <c r="G660" s="22" t="s">
        <v>1557</v>
      </c>
      <c r="H660" s="22">
        <v>13857.9245419788</v>
      </c>
      <c r="I660" s="24">
        <f>'EVM CPZ List'!$D660*'EVM CPZ List'!$C660</f>
        <v>2.1661357942794686</v>
      </c>
      <c r="J660" s="25">
        <f>INDEX('Pivot of Risk Data'!A:A,MATCH('EVM CPZ List'!$B660,'Pivot of Risk Data'!B:B,0),1)</f>
        <v>647</v>
      </c>
      <c r="K660" s="22">
        <f>0.000621371*'EVM CPZ List'!$H660</f>
        <v>8.6109124305739098</v>
      </c>
      <c r="L660" s="22">
        <f>L659+'EVM CPZ List'!$K660</f>
        <v>8475.1046350186152</v>
      </c>
      <c r="M660" s="22">
        <f>M659-'EVM CPZ List'!$I660</f>
        <v>643.59901548127573</v>
      </c>
      <c r="N660" s="7" t="e">
        <f>INDEX('2021 Certified EVM Plan'!G:G,MATCH(B660,'2021 Certified EVM Plan'!E:E,0))</f>
        <v>#N/A</v>
      </c>
      <c r="O660" s="7" t="e">
        <f>INDEX('2021 Certified EVM Plan'!M:M,MATCH(B660,'2021 Certified EVM Plan'!E:E,0))</f>
        <v>#N/A</v>
      </c>
      <c r="P660" s="7">
        <f t="shared" si="10"/>
        <v>1</v>
      </c>
      <c r="Q660" s="26" t="e">
        <f>IF(INDEX('2021 Certified EVM Plan'!H:H,MATCH(B660,'2021 Certified EVM Plan'!E:E,0))=1,M660,#N/A)</f>
        <v>#N/A</v>
      </c>
      <c r="R660" s="26" t="e">
        <f>IF(INDEX('2021 Certified EVM Plan'!J:J,MATCH(B660,'2021 Certified EVM Plan'!E:E,0))=1,M660,#N/A)</f>
        <v>#N/A</v>
      </c>
      <c r="S660" s="26" t="e">
        <f>IF(INDEX('2021 Certified EVM Plan'!K:K,MATCH(B660,'2021 Certified EVM Plan'!E:E,0))=1,M660,#N/A)</f>
        <v>#N/A</v>
      </c>
    </row>
    <row r="661" spans="1:19" x14ac:dyDescent="0.25">
      <c r="A661" s="22" t="s">
        <v>2906</v>
      </c>
      <c r="B661" s="22">
        <v>3635</v>
      </c>
      <c r="C661" s="22">
        <v>60</v>
      </c>
      <c r="D661" s="23">
        <v>1.58041408219802E-2</v>
      </c>
      <c r="E661" s="22">
        <v>43432102</v>
      </c>
      <c r="F661" s="22" t="s">
        <v>3121</v>
      </c>
      <c r="G661" s="22" t="s">
        <v>3122</v>
      </c>
      <c r="H661" s="22">
        <v>6273.2423842157696</v>
      </c>
      <c r="I661" s="24">
        <f>'EVM CPZ List'!$D661*'EVM CPZ List'!$C661</f>
        <v>0.94824844931881203</v>
      </c>
      <c r="J661" s="25">
        <f>INDEX('Pivot of Risk Data'!A:A,MATCH('EVM CPZ List'!$B661,'Pivot of Risk Data'!B:B,0),1)</f>
        <v>648</v>
      </c>
      <c r="K661" s="22">
        <f>0.000621371*'EVM CPZ List'!$H661</f>
        <v>3.898010893522537</v>
      </c>
      <c r="L661" s="22">
        <f>L660+'EVM CPZ List'!$K661</f>
        <v>8479.0026459121382</v>
      </c>
      <c r="M661" s="22">
        <f>M660-'EVM CPZ List'!$I661</f>
        <v>642.65076703195689</v>
      </c>
      <c r="N661" s="7" t="e">
        <f>INDEX('2021 Certified EVM Plan'!G:G,MATCH(B661,'2021 Certified EVM Plan'!E:E,0))</f>
        <v>#N/A</v>
      </c>
      <c r="O661" s="7" t="e">
        <f>INDEX('2021 Certified EVM Plan'!M:M,MATCH(B661,'2021 Certified EVM Plan'!E:E,0))</f>
        <v>#N/A</v>
      </c>
      <c r="P661" s="7">
        <f t="shared" si="10"/>
        <v>1</v>
      </c>
      <c r="Q661" s="26" t="e">
        <f>IF(INDEX('2021 Certified EVM Plan'!H:H,MATCH(B661,'2021 Certified EVM Plan'!E:E,0))=1,M661,#N/A)</f>
        <v>#N/A</v>
      </c>
      <c r="R661" s="26" t="e">
        <f>IF(INDEX('2021 Certified EVM Plan'!J:J,MATCH(B661,'2021 Certified EVM Plan'!E:E,0))=1,M661,#N/A)</f>
        <v>#N/A</v>
      </c>
      <c r="S661" s="26" t="e">
        <f>IF(INDEX('2021 Certified EVM Plan'!K:K,MATCH(B661,'2021 Certified EVM Plan'!E:E,0))=1,M661,#N/A)</f>
        <v>#N/A</v>
      </c>
    </row>
    <row r="662" spans="1:19" x14ac:dyDescent="0.25">
      <c r="A662" s="22" t="s">
        <v>964</v>
      </c>
      <c r="B662" s="22">
        <v>4875</v>
      </c>
      <c r="C662" s="22">
        <v>64</v>
      </c>
      <c r="D662" s="23">
        <v>1.5786478006991098E-2</v>
      </c>
      <c r="E662" s="22">
        <v>42571102</v>
      </c>
      <c r="F662" s="22" t="s">
        <v>1006</v>
      </c>
      <c r="G662" s="22" t="s">
        <v>1213</v>
      </c>
      <c r="H662" s="22">
        <v>6064.4074793111304</v>
      </c>
      <c r="I662" s="24">
        <f>'EVM CPZ List'!$D662*'EVM CPZ List'!$C662</f>
        <v>1.0103345924474303</v>
      </c>
      <c r="J662" s="25">
        <f>INDEX('Pivot of Risk Data'!A:A,MATCH('EVM CPZ List'!$B662,'Pivot of Risk Data'!B:B,0),1)</f>
        <v>649</v>
      </c>
      <c r="K662" s="22">
        <f>0.000621371*'EVM CPZ List'!$H662</f>
        <v>3.7682469398270366</v>
      </c>
      <c r="L662" s="22">
        <f>L661+'EVM CPZ List'!$K662</f>
        <v>8482.770892851966</v>
      </c>
      <c r="M662" s="22">
        <f>M661-'EVM CPZ List'!$I662</f>
        <v>641.64043243950948</v>
      </c>
      <c r="N662" s="7" t="e">
        <f>INDEX('2021 Certified EVM Plan'!G:G,MATCH(B662,'2021 Certified EVM Plan'!E:E,0))</f>
        <v>#N/A</v>
      </c>
      <c r="O662" s="7" t="e">
        <f>INDEX('2021 Certified EVM Plan'!M:M,MATCH(B662,'2021 Certified EVM Plan'!E:E,0))</f>
        <v>#N/A</v>
      </c>
      <c r="P662" s="7">
        <f t="shared" si="10"/>
        <v>1</v>
      </c>
      <c r="Q662" s="26" t="e">
        <f>IF(INDEX('2021 Certified EVM Plan'!H:H,MATCH(B662,'2021 Certified EVM Plan'!E:E,0))=1,M662,#N/A)</f>
        <v>#N/A</v>
      </c>
      <c r="R662" s="26" t="e">
        <f>IF(INDEX('2021 Certified EVM Plan'!J:J,MATCH(B662,'2021 Certified EVM Plan'!E:E,0))=1,M662,#N/A)</f>
        <v>#N/A</v>
      </c>
      <c r="S662" s="26" t="e">
        <f>IF(INDEX('2021 Certified EVM Plan'!K:K,MATCH(B662,'2021 Certified EVM Plan'!E:E,0))=1,M662,#N/A)</f>
        <v>#N/A</v>
      </c>
    </row>
    <row r="663" spans="1:19" x14ac:dyDescent="0.25">
      <c r="A663" s="22" t="s">
        <v>964</v>
      </c>
      <c r="B663" s="22">
        <v>1326</v>
      </c>
      <c r="C663" s="22">
        <v>118</v>
      </c>
      <c r="D663" s="23">
        <v>1.5762316265898899E-2</v>
      </c>
      <c r="E663" s="22">
        <v>42561102</v>
      </c>
      <c r="F663" s="22" t="s">
        <v>1180</v>
      </c>
      <c r="G663" s="22" t="s">
        <v>1304</v>
      </c>
      <c r="H663" s="22">
        <v>13642.0128151056</v>
      </c>
      <c r="I663" s="24">
        <f>'EVM CPZ List'!$D663*'EVM CPZ List'!$C663</f>
        <v>1.85995331937607</v>
      </c>
      <c r="J663" s="25">
        <f>INDEX('Pivot of Risk Data'!A:A,MATCH('EVM CPZ List'!$B663,'Pivot of Risk Data'!B:B,0),1)</f>
        <v>650</v>
      </c>
      <c r="K663" s="22">
        <f>0.000621371*'EVM CPZ List'!$H663</f>
        <v>8.4767511449349815</v>
      </c>
      <c r="L663" s="22">
        <f>L662+'EVM CPZ List'!$K663</f>
        <v>8491.2476439969014</v>
      </c>
      <c r="M663" s="22">
        <f>M662-'EVM CPZ List'!$I663</f>
        <v>639.78047912013346</v>
      </c>
      <c r="N663" s="7" t="e">
        <f>INDEX('2021 Certified EVM Plan'!G:G,MATCH(B663,'2021 Certified EVM Plan'!E:E,0))</f>
        <v>#N/A</v>
      </c>
      <c r="O663" s="7" t="e">
        <f>INDEX('2021 Certified EVM Plan'!M:M,MATCH(B663,'2021 Certified EVM Plan'!E:E,0))</f>
        <v>#N/A</v>
      </c>
      <c r="P663" s="7">
        <f t="shared" si="10"/>
        <v>1</v>
      </c>
      <c r="Q663" s="26" t="e">
        <f>IF(INDEX('2021 Certified EVM Plan'!H:H,MATCH(B663,'2021 Certified EVM Plan'!E:E,0))=1,M663,#N/A)</f>
        <v>#N/A</v>
      </c>
      <c r="R663" s="26" t="e">
        <f>IF(INDEX('2021 Certified EVM Plan'!J:J,MATCH(B663,'2021 Certified EVM Plan'!E:E,0))=1,M663,#N/A)</f>
        <v>#N/A</v>
      </c>
      <c r="S663" s="26" t="e">
        <f>IF(INDEX('2021 Certified EVM Plan'!K:K,MATCH(B663,'2021 Certified EVM Plan'!E:E,0))=1,M663,#N/A)</f>
        <v>#N/A</v>
      </c>
    </row>
    <row r="664" spans="1:19" x14ac:dyDescent="0.25">
      <c r="A664" s="22" t="s">
        <v>964</v>
      </c>
      <c r="B664" s="22">
        <v>6036</v>
      </c>
      <c r="C664" s="22">
        <v>39</v>
      </c>
      <c r="D664" s="23">
        <v>1.57352323000335E-2</v>
      </c>
      <c r="E664" s="22">
        <v>43071101</v>
      </c>
      <c r="F664" s="22" t="s">
        <v>1250</v>
      </c>
      <c r="G664" s="22" t="s">
        <v>1347</v>
      </c>
      <c r="H664" s="22">
        <v>4032.4335606971999</v>
      </c>
      <c r="I664" s="24">
        <f>'EVM CPZ List'!$D664*'EVM CPZ List'!$C664</f>
        <v>0.61367405970130651</v>
      </c>
      <c r="J664" s="25">
        <f>INDEX('Pivot of Risk Data'!A:A,MATCH('EVM CPZ List'!$B664,'Pivot of Risk Data'!B:B,0),1)</f>
        <v>651</v>
      </c>
      <c r="K664" s="22">
        <f>0.000621371*'EVM CPZ List'!$H664</f>
        <v>2.5056372740439801</v>
      </c>
      <c r="L664" s="22">
        <f>L663+'EVM CPZ List'!$K664</f>
        <v>8493.7532812709451</v>
      </c>
      <c r="M664" s="22">
        <f>M663-'EVM CPZ List'!$I664</f>
        <v>639.16680506043213</v>
      </c>
      <c r="N664" s="7" t="e">
        <f>INDEX('2021 Certified EVM Plan'!G:G,MATCH(B664,'2021 Certified EVM Plan'!E:E,0))</f>
        <v>#N/A</v>
      </c>
      <c r="O664" s="7" t="e">
        <f>INDEX('2021 Certified EVM Plan'!M:M,MATCH(B664,'2021 Certified EVM Plan'!E:E,0))</f>
        <v>#N/A</v>
      </c>
      <c r="P664" s="7">
        <f t="shared" si="10"/>
        <v>1</v>
      </c>
      <c r="Q664" s="26" t="e">
        <f>IF(INDEX('2021 Certified EVM Plan'!H:H,MATCH(B664,'2021 Certified EVM Plan'!E:E,0))=1,M664,#N/A)</f>
        <v>#N/A</v>
      </c>
      <c r="R664" s="26" t="e">
        <f>IF(INDEX('2021 Certified EVM Plan'!J:J,MATCH(B664,'2021 Certified EVM Plan'!E:E,0))=1,M664,#N/A)</f>
        <v>#N/A</v>
      </c>
      <c r="S664" s="26" t="e">
        <f>IF(INDEX('2021 Certified EVM Plan'!K:K,MATCH(B664,'2021 Certified EVM Plan'!E:E,0))=1,M664,#N/A)</f>
        <v>#N/A</v>
      </c>
    </row>
    <row r="665" spans="1:19" x14ac:dyDescent="0.25">
      <c r="A665" s="22" t="s">
        <v>964</v>
      </c>
      <c r="B665" s="22">
        <v>8696</v>
      </c>
      <c r="C665" s="22">
        <v>2</v>
      </c>
      <c r="D665" s="23">
        <v>1.57169119380649E-2</v>
      </c>
      <c r="E665" s="22">
        <v>43071103</v>
      </c>
      <c r="F665" s="22" t="s">
        <v>1088</v>
      </c>
      <c r="G665" s="22" t="s">
        <v>1590</v>
      </c>
      <c r="H665" s="22">
        <v>100.979195909217</v>
      </c>
      <c r="I665" s="24">
        <f>'EVM CPZ List'!$D665*'EVM CPZ List'!$C665</f>
        <v>3.14338238761298E-2</v>
      </c>
      <c r="J665" s="25">
        <f>INDEX('Pivot of Risk Data'!A:A,MATCH('EVM CPZ List'!$B665,'Pivot of Risk Data'!B:B,0),1)</f>
        <v>652</v>
      </c>
      <c r="K665" s="22">
        <f>0.000621371*'EVM CPZ List'!$H665</f>
        <v>6.2745543941306076E-2</v>
      </c>
      <c r="L665" s="22">
        <f>L664+'EVM CPZ List'!$K665</f>
        <v>8493.8160268148858</v>
      </c>
      <c r="M665" s="22">
        <f>M664-'EVM CPZ List'!$I665</f>
        <v>639.13537123655601</v>
      </c>
      <c r="N665" s="7" t="e">
        <f>INDEX('2021 Certified EVM Plan'!G:G,MATCH(B665,'2021 Certified EVM Plan'!E:E,0))</f>
        <v>#N/A</v>
      </c>
      <c r="O665" s="7" t="e">
        <f>INDEX('2021 Certified EVM Plan'!M:M,MATCH(B665,'2021 Certified EVM Plan'!E:E,0))</f>
        <v>#N/A</v>
      </c>
      <c r="P665" s="7">
        <f t="shared" si="10"/>
        <v>1</v>
      </c>
      <c r="Q665" s="26" t="e">
        <f>IF(INDEX('2021 Certified EVM Plan'!H:H,MATCH(B665,'2021 Certified EVM Plan'!E:E,0))=1,M665,#N/A)</f>
        <v>#N/A</v>
      </c>
      <c r="R665" s="26" t="e">
        <f>IF(INDEX('2021 Certified EVM Plan'!J:J,MATCH(B665,'2021 Certified EVM Plan'!E:E,0))=1,M665,#N/A)</f>
        <v>#N/A</v>
      </c>
      <c r="S665" s="26" t="e">
        <f>IF(INDEX('2021 Certified EVM Plan'!K:K,MATCH(B665,'2021 Certified EVM Plan'!E:E,0))=1,M665,#N/A)</f>
        <v>#N/A</v>
      </c>
    </row>
    <row r="666" spans="1:19" x14ac:dyDescent="0.25">
      <c r="A666" s="22" t="s">
        <v>539</v>
      </c>
      <c r="B666" s="22">
        <v>6718</v>
      </c>
      <c r="C666" s="22">
        <v>77</v>
      </c>
      <c r="D666" s="23">
        <v>1.5714340850312199E-2</v>
      </c>
      <c r="E666" s="22">
        <v>102971111</v>
      </c>
      <c r="F666" s="22" t="s">
        <v>674</v>
      </c>
      <c r="G666" s="22" t="s">
        <v>774</v>
      </c>
      <c r="H666" s="22">
        <v>12547.7716314562</v>
      </c>
      <c r="I666" s="24">
        <f>'EVM CPZ List'!$D666*'EVM CPZ List'!$C666</f>
        <v>1.2100042454740394</v>
      </c>
      <c r="J666" s="25">
        <f>INDEX('Pivot of Risk Data'!A:A,MATCH('EVM CPZ List'!$B666,'Pivot of Risk Data'!B:B,0),1)</f>
        <v>653</v>
      </c>
      <c r="K666" s="22">
        <f>0.000621371*'EVM CPZ List'!$H666</f>
        <v>7.7968214064095704</v>
      </c>
      <c r="L666" s="22">
        <f>L665+'EVM CPZ List'!$K666</f>
        <v>8501.6128482212953</v>
      </c>
      <c r="M666" s="22">
        <f>M665-'EVM CPZ List'!$I666</f>
        <v>637.925366991082</v>
      </c>
      <c r="N666" s="7" t="e">
        <f>INDEX('2021 Certified EVM Plan'!G:G,MATCH(B666,'2021 Certified EVM Plan'!E:E,0))</f>
        <v>#N/A</v>
      </c>
      <c r="O666" s="7" t="e">
        <f>INDEX('2021 Certified EVM Plan'!M:M,MATCH(B666,'2021 Certified EVM Plan'!E:E,0))</f>
        <v>#N/A</v>
      </c>
      <c r="P666" s="7">
        <f t="shared" si="10"/>
        <v>1</v>
      </c>
      <c r="Q666" s="26" t="e">
        <f>IF(INDEX('2021 Certified EVM Plan'!H:H,MATCH(B666,'2021 Certified EVM Plan'!E:E,0))=1,M666,#N/A)</f>
        <v>#N/A</v>
      </c>
      <c r="R666" s="26" t="e">
        <f>IF(INDEX('2021 Certified EVM Plan'!J:J,MATCH(B666,'2021 Certified EVM Plan'!E:E,0))=1,M666,#N/A)</f>
        <v>#N/A</v>
      </c>
      <c r="S666" s="26" t="e">
        <f>IF(INDEX('2021 Certified EVM Plan'!K:K,MATCH(B666,'2021 Certified EVM Plan'!E:E,0))=1,M666,#N/A)</f>
        <v>#N/A</v>
      </c>
    </row>
    <row r="667" spans="1:19" x14ac:dyDescent="0.25">
      <c r="A667" s="22" t="s">
        <v>539</v>
      </c>
      <c r="B667" s="22">
        <v>5071</v>
      </c>
      <c r="C667" s="22">
        <v>4</v>
      </c>
      <c r="D667" s="23">
        <v>1.5707684876299699E-2</v>
      </c>
      <c r="E667" s="22">
        <v>102911103</v>
      </c>
      <c r="F667" s="22" t="s">
        <v>545</v>
      </c>
      <c r="G667" s="22" t="s">
        <v>646</v>
      </c>
      <c r="H667" s="22">
        <v>201.91382574495199</v>
      </c>
      <c r="I667" s="24">
        <f>'EVM CPZ List'!$D667*'EVM CPZ List'!$C667</f>
        <v>6.2830739505198796E-2</v>
      </c>
      <c r="J667" s="25">
        <f>INDEX('Pivot of Risk Data'!A:A,MATCH('EVM CPZ List'!$B667,'Pivot of Risk Data'!B:B,0),1)</f>
        <v>654</v>
      </c>
      <c r="K667" s="22">
        <f>0.000621371*'EVM CPZ List'!$H667</f>
        <v>0.12546339581696656</v>
      </c>
      <c r="L667" s="22">
        <f>L666+'EVM CPZ List'!$K667</f>
        <v>8501.7383116171131</v>
      </c>
      <c r="M667" s="22">
        <f>M666-'EVM CPZ List'!$I667</f>
        <v>637.86253625157678</v>
      </c>
      <c r="N667" s="7" t="e">
        <f>INDEX('2021 Certified EVM Plan'!G:G,MATCH(B667,'2021 Certified EVM Plan'!E:E,0))</f>
        <v>#N/A</v>
      </c>
      <c r="O667" s="7" t="e">
        <f>INDEX('2021 Certified EVM Plan'!M:M,MATCH(B667,'2021 Certified EVM Plan'!E:E,0))</f>
        <v>#N/A</v>
      </c>
      <c r="P667" s="7">
        <f t="shared" si="10"/>
        <v>1</v>
      </c>
      <c r="Q667" s="26" t="e">
        <f>IF(INDEX('2021 Certified EVM Plan'!H:H,MATCH(B667,'2021 Certified EVM Plan'!E:E,0))=1,M667,#N/A)</f>
        <v>#N/A</v>
      </c>
      <c r="R667" s="26" t="e">
        <f>IF(INDEX('2021 Certified EVM Plan'!J:J,MATCH(B667,'2021 Certified EVM Plan'!E:E,0))=1,M667,#N/A)</f>
        <v>#N/A</v>
      </c>
      <c r="S667" s="26" t="e">
        <f>IF(INDEX('2021 Certified EVM Plan'!K:K,MATCH(B667,'2021 Certified EVM Plan'!E:E,0))=1,M667,#N/A)</f>
        <v>#N/A</v>
      </c>
    </row>
    <row r="668" spans="1:19" x14ac:dyDescent="0.25">
      <c r="A668" s="22" t="s">
        <v>964</v>
      </c>
      <c r="B668" s="22">
        <v>1907</v>
      </c>
      <c r="C668" s="22">
        <v>104</v>
      </c>
      <c r="D668" s="23">
        <v>1.5637795462595801E-2</v>
      </c>
      <c r="E668" s="22">
        <v>42771113</v>
      </c>
      <c r="F668" s="22" t="s">
        <v>1121</v>
      </c>
      <c r="G668" s="22" t="s">
        <v>1122</v>
      </c>
      <c r="H668" s="22">
        <v>12034.125483239301</v>
      </c>
      <c r="I668" s="24">
        <f>'EVM CPZ List'!$D668*'EVM CPZ List'!$C668</f>
        <v>1.6263307281099633</v>
      </c>
      <c r="J668" s="25">
        <f>INDEX('Pivot of Risk Data'!A:A,MATCH('EVM CPZ List'!$B668,'Pivot of Risk Data'!B:B,0),1)</f>
        <v>655</v>
      </c>
      <c r="K668" s="22">
        <f>0.000621371*'EVM CPZ List'!$H668</f>
        <v>7.4776565856458879</v>
      </c>
      <c r="L668" s="22">
        <f>L667+'EVM CPZ List'!$K668</f>
        <v>8509.2159682027595</v>
      </c>
      <c r="M668" s="22">
        <f>M667-'EVM CPZ List'!$I668</f>
        <v>636.23620552346677</v>
      </c>
      <c r="N668" s="7" t="e">
        <f>INDEX('2021 Certified EVM Plan'!G:G,MATCH(B668,'2021 Certified EVM Plan'!E:E,0))</f>
        <v>#N/A</v>
      </c>
      <c r="O668" s="7" t="e">
        <f>INDEX('2021 Certified EVM Plan'!M:M,MATCH(B668,'2021 Certified EVM Plan'!E:E,0))</f>
        <v>#N/A</v>
      </c>
      <c r="P668" s="7">
        <f t="shared" si="10"/>
        <v>1</v>
      </c>
      <c r="Q668" s="26" t="e">
        <f>IF(INDEX('2021 Certified EVM Plan'!H:H,MATCH(B668,'2021 Certified EVM Plan'!E:E,0))=1,M668,#N/A)</f>
        <v>#N/A</v>
      </c>
      <c r="R668" s="26" t="e">
        <f>IF(INDEX('2021 Certified EVM Plan'!J:J,MATCH(B668,'2021 Certified EVM Plan'!E:E,0))=1,M668,#N/A)</f>
        <v>#N/A</v>
      </c>
      <c r="S668" s="26" t="e">
        <f>IF(INDEX('2021 Certified EVM Plan'!K:K,MATCH(B668,'2021 Certified EVM Plan'!E:E,0))=1,M668,#N/A)</f>
        <v>#N/A</v>
      </c>
    </row>
    <row r="669" spans="1:19" x14ac:dyDescent="0.25">
      <c r="A669" s="22" t="s">
        <v>1672</v>
      </c>
      <c r="B669" s="22">
        <v>3958</v>
      </c>
      <c r="C669" s="22">
        <v>12</v>
      </c>
      <c r="D669" s="23">
        <v>1.5572057630882199E-2</v>
      </c>
      <c r="E669" s="22">
        <v>162211101</v>
      </c>
      <c r="F669" s="22" t="s">
        <v>1773</v>
      </c>
      <c r="G669" s="22" t="s">
        <v>2107</v>
      </c>
      <c r="H669" s="22">
        <v>2488.4545726164401</v>
      </c>
      <c r="I669" s="24">
        <f>'EVM CPZ List'!$D669*'EVM CPZ List'!$C669</f>
        <v>0.18686469157058638</v>
      </c>
      <c r="J669" s="25">
        <f>INDEX('Pivot of Risk Data'!A:A,MATCH('EVM CPZ List'!$B669,'Pivot of Risk Data'!B:B,0),1)</f>
        <v>656</v>
      </c>
      <c r="K669" s="22">
        <f>0.000621371*'EVM CPZ List'!$H669</f>
        <v>1.5462535062412501</v>
      </c>
      <c r="L669" s="22">
        <f>L668+'EVM CPZ List'!$K669</f>
        <v>8510.7622217090011</v>
      </c>
      <c r="M669" s="22">
        <f>M668-'EVM CPZ List'!$I669</f>
        <v>636.04934083189619</v>
      </c>
      <c r="N669" s="7" t="e">
        <f>INDEX('2021 Certified EVM Plan'!G:G,MATCH(B669,'2021 Certified EVM Plan'!E:E,0))</f>
        <v>#N/A</v>
      </c>
      <c r="O669" s="7" t="e">
        <f>INDEX('2021 Certified EVM Plan'!M:M,MATCH(B669,'2021 Certified EVM Plan'!E:E,0))</f>
        <v>#N/A</v>
      </c>
      <c r="P669" s="7">
        <f t="shared" si="10"/>
        <v>1</v>
      </c>
      <c r="Q669" s="26" t="e">
        <f>IF(INDEX('2021 Certified EVM Plan'!H:H,MATCH(B669,'2021 Certified EVM Plan'!E:E,0))=1,M669,#N/A)</f>
        <v>#N/A</v>
      </c>
      <c r="R669" s="26" t="e">
        <f>IF(INDEX('2021 Certified EVM Plan'!J:J,MATCH(B669,'2021 Certified EVM Plan'!E:E,0))=1,M669,#N/A)</f>
        <v>#N/A</v>
      </c>
      <c r="S669" s="26" t="e">
        <f>IF(INDEX('2021 Certified EVM Plan'!K:K,MATCH(B669,'2021 Certified EVM Plan'!E:E,0))=1,M669,#N/A)</f>
        <v>#N/A</v>
      </c>
    </row>
    <row r="670" spans="1:19" x14ac:dyDescent="0.25">
      <c r="A670" s="22" t="s">
        <v>964</v>
      </c>
      <c r="B670" s="22">
        <v>2011</v>
      </c>
      <c r="C670" s="22">
        <v>52</v>
      </c>
      <c r="D670" s="23">
        <v>1.55708402252505E-2</v>
      </c>
      <c r="E670" s="22">
        <v>192311141</v>
      </c>
      <c r="F670" s="22" t="s">
        <v>1236</v>
      </c>
      <c r="G670" s="22" t="s">
        <v>1274</v>
      </c>
      <c r="H670" s="22">
        <v>4594.9409569385998</v>
      </c>
      <c r="I670" s="24">
        <f>'EVM CPZ List'!$D670*'EVM CPZ List'!$C670</f>
        <v>0.80968369171302601</v>
      </c>
      <c r="J670" s="25">
        <f>INDEX('Pivot of Risk Data'!A:A,MATCH('EVM CPZ List'!$B670,'Pivot of Risk Data'!B:B,0),1)</f>
        <v>657</v>
      </c>
      <c r="K670" s="22">
        <f>0.000621371*'EVM CPZ List'!$H670</f>
        <v>2.8551630573538946</v>
      </c>
      <c r="L670" s="22">
        <f>L669+'EVM CPZ List'!$K670</f>
        <v>8513.6173847663558</v>
      </c>
      <c r="M670" s="22">
        <f>M669-'EVM CPZ List'!$I670</f>
        <v>635.23965714018311</v>
      </c>
      <c r="N670" s="7" t="e">
        <f>INDEX('2021 Certified EVM Plan'!G:G,MATCH(B670,'2021 Certified EVM Plan'!E:E,0))</f>
        <v>#N/A</v>
      </c>
      <c r="O670" s="7" t="e">
        <f>INDEX('2021 Certified EVM Plan'!M:M,MATCH(B670,'2021 Certified EVM Plan'!E:E,0))</f>
        <v>#N/A</v>
      </c>
      <c r="P670" s="7">
        <f t="shared" si="10"/>
        <v>1</v>
      </c>
      <c r="Q670" s="26" t="e">
        <f>IF(INDEX('2021 Certified EVM Plan'!H:H,MATCH(B670,'2021 Certified EVM Plan'!E:E,0))=1,M670,#N/A)</f>
        <v>#N/A</v>
      </c>
      <c r="R670" s="26" t="e">
        <f>IF(INDEX('2021 Certified EVM Plan'!J:J,MATCH(B670,'2021 Certified EVM Plan'!E:E,0))=1,M670,#N/A)</f>
        <v>#N/A</v>
      </c>
      <c r="S670" s="26" t="e">
        <f>IF(INDEX('2021 Certified EVM Plan'!K:K,MATCH(B670,'2021 Certified EVM Plan'!E:E,0))=1,M670,#N/A)</f>
        <v>#N/A</v>
      </c>
    </row>
    <row r="671" spans="1:19" x14ac:dyDescent="0.25">
      <c r="A671" s="22" t="s">
        <v>539</v>
      </c>
      <c r="B671" s="22">
        <v>7058</v>
      </c>
      <c r="C671" s="22">
        <v>70</v>
      </c>
      <c r="D671" s="23">
        <v>1.5560862609480501E-2</v>
      </c>
      <c r="E671" s="22">
        <v>103221101</v>
      </c>
      <c r="F671" s="22" t="s">
        <v>542</v>
      </c>
      <c r="G671" s="22" t="s">
        <v>553</v>
      </c>
      <c r="H671" s="22">
        <v>9870.7715338175603</v>
      </c>
      <c r="I671" s="24">
        <f>'EVM CPZ List'!$D671*'EVM CPZ List'!$C671</f>
        <v>1.0892603826636351</v>
      </c>
      <c r="J671" s="25">
        <f>INDEX('Pivot of Risk Data'!A:A,MATCH('EVM CPZ List'!$B671,'Pivot of Risk Data'!B:B,0),1)</f>
        <v>658</v>
      </c>
      <c r="K671" s="22">
        <f>0.000621371*'EVM CPZ List'!$H671</f>
        <v>6.1334111787397516</v>
      </c>
      <c r="L671" s="22">
        <f>L670+'EVM CPZ List'!$K671</f>
        <v>8519.7507959450959</v>
      </c>
      <c r="M671" s="22">
        <f>M670-'EVM CPZ List'!$I671</f>
        <v>634.1503967575195</v>
      </c>
      <c r="N671" s="7" t="e">
        <f>INDEX('2021 Certified EVM Plan'!G:G,MATCH(B671,'2021 Certified EVM Plan'!E:E,0))</f>
        <v>#N/A</v>
      </c>
      <c r="O671" s="7" t="e">
        <f>INDEX('2021 Certified EVM Plan'!M:M,MATCH(B671,'2021 Certified EVM Plan'!E:E,0))</f>
        <v>#N/A</v>
      </c>
      <c r="P671" s="7">
        <f t="shared" si="10"/>
        <v>1</v>
      </c>
      <c r="Q671" s="26" t="e">
        <f>IF(INDEX('2021 Certified EVM Plan'!H:H,MATCH(B671,'2021 Certified EVM Plan'!E:E,0))=1,M671,#N/A)</f>
        <v>#N/A</v>
      </c>
      <c r="R671" s="26" t="e">
        <f>IF(INDEX('2021 Certified EVM Plan'!J:J,MATCH(B671,'2021 Certified EVM Plan'!E:E,0))=1,M671,#N/A)</f>
        <v>#N/A</v>
      </c>
      <c r="S671" s="26" t="e">
        <f>IF(INDEX('2021 Certified EVM Plan'!K:K,MATCH(B671,'2021 Certified EVM Plan'!E:E,0))=1,M671,#N/A)</f>
        <v>#N/A</v>
      </c>
    </row>
    <row r="672" spans="1:19" x14ac:dyDescent="0.25">
      <c r="A672" s="22" t="s">
        <v>2195</v>
      </c>
      <c r="B672" s="22">
        <v>7373</v>
      </c>
      <c r="C672" s="22">
        <v>100</v>
      </c>
      <c r="D672" s="23">
        <v>1.55138739829517E-2</v>
      </c>
      <c r="E672" s="22">
        <v>183041101</v>
      </c>
      <c r="F672" s="22" t="s">
        <v>2446</v>
      </c>
      <c r="G672" s="22" t="s">
        <v>2447</v>
      </c>
      <c r="H672" s="22">
        <v>23209.121529817101</v>
      </c>
      <c r="I672" s="24">
        <f>'EVM CPZ List'!$D672*'EVM CPZ List'!$C672</f>
        <v>1.55138739829517</v>
      </c>
      <c r="J672" s="25">
        <f>INDEX('Pivot of Risk Data'!A:A,MATCH('EVM CPZ List'!$B672,'Pivot of Risk Data'!B:B,0),1)</f>
        <v>659</v>
      </c>
      <c r="K672" s="22">
        <f>0.000621371*'EVM CPZ List'!$H672</f>
        <v>14.421475054103983</v>
      </c>
      <c r="L672" s="22">
        <f>L671+'EVM CPZ List'!$K672</f>
        <v>8534.1722709991991</v>
      </c>
      <c r="M672" s="22">
        <f>M671-'EVM CPZ List'!$I672</f>
        <v>632.59900935922428</v>
      </c>
      <c r="N672" s="7" t="e">
        <f>INDEX('2021 Certified EVM Plan'!G:G,MATCH(B672,'2021 Certified EVM Plan'!E:E,0))</f>
        <v>#N/A</v>
      </c>
      <c r="O672" s="7" t="e">
        <f>INDEX('2021 Certified EVM Plan'!M:M,MATCH(B672,'2021 Certified EVM Plan'!E:E,0))</f>
        <v>#N/A</v>
      </c>
      <c r="P672" s="7">
        <f t="shared" si="10"/>
        <v>1</v>
      </c>
      <c r="Q672" s="26" t="e">
        <f>IF(INDEX('2021 Certified EVM Plan'!H:H,MATCH(B672,'2021 Certified EVM Plan'!E:E,0))=1,M672,#N/A)</f>
        <v>#N/A</v>
      </c>
      <c r="R672" s="26" t="e">
        <f>IF(INDEX('2021 Certified EVM Plan'!J:J,MATCH(B672,'2021 Certified EVM Plan'!E:E,0))=1,M672,#N/A)</f>
        <v>#N/A</v>
      </c>
      <c r="S672" s="26" t="e">
        <f>IF(INDEX('2021 Certified EVM Plan'!K:K,MATCH(B672,'2021 Certified EVM Plan'!E:E,0))=1,M672,#N/A)</f>
        <v>#N/A</v>
      </c>
    </row>
    <row r="673" spans="1:19" x14ac:dyDescent="0.25">
      <c r="A673" s="22" t="s">
        <v>8</v>
      </c>
      <c r="B673" s="22">
        <v>623</v>
      </c>
      <c r="C673" s="22">
        <v>132</v>
      </c>
      <c r="D673" s="23">
        <v>1.54210361691593E-2</v>
      </c>
      <c r="E673" s="22">
        <v>152481106</v>
      </c>
      <c r="F673" s="22" t="s">
        <v>52</v>
      </c>
      <c r="G673" s="22" t="s">
        <v>78</v>
      </c>
      <c r="H673" s="22">
        <v>15218.063487846201</v>
      </c>
      <c r="I673" s="24">
        <f>'EVM CPZ List'!$D673*'EVM CPZ List'!$C673</f>
        <v>2.0355767743290278</v>
      </c>
      <c r="J673" s="25">
        <f>INDEX('Pivot of Risk Data'!A:A,MATCH('EVM CPZ List'!$B673,'Pivot of Risk Data'!B:B,0),1)</f>
        <v>660</v>
      </c>
      <c r="K673" s="22">
        <f>0.000621371*'EVM CPZ List'!$H673</f>
        <v>9.4560633275064809</v>
      </c>
      <c r="L673" s="22">
        <f>L672+'EVM CPZ List'!$K673</f>
        <v>8543.628334326706</v>
      </c>
      <c r="M673" s="22">
        <f>M672-'EVM CPZ List'!$I673</f>
        <v>630.56343258489528</v>
      </c>
      <c r="N673" s="7" t="e">
        <f>INDEX('2021 Certified EVM Plan'!G:G,MATCH(B673,'2021 Certified EVM Plan'!E:E,0))</f>
        <v>#N/A</v>
      </c>
      <c r="O673" s="7" t="e">
        <f>INDEX('2021 Certified EVM Plan'!M:M,MATCH(B673,'2021 Certified EVM Plan'!E:E,0))</f>
        <v>#N/A</v>
      </c>
      <c r="P673" s="7">
        <f t="shared" si="10"/>
        <v>1</v>
      </c>
      <c r="Q673" s="26" t="e">
        <f>IF(INDEX('2021 Certified EVM Plan'!H:H,MATCH(B673,'2021 Certified EVM Plan'!E:E,0))=1,M673,#N/A)</f>
        <v>#N/A</v>
      </c>
      <c r="R673" s="26" t="e">
        <f>IF(INDEX('2021 Certified EVM Plan'!J:J,MATCH(B673,'2021 Certified EVM Plan'!E:E,0))=1,M673,#N/A)</f>
        <v>#N/A</v>
      </c>
      <c r="S673" s="26" t="e">
        <f>IF(INDEX('2021 Certified EVM Plan'!K:K,MATCH(B673,'2021 Certified EVM Plan'!E:E,0))=1,M673,#N/A)</f>
        <v>#N/A</v>
      </c>
    </row>
    <row r="674" spans="1:19" x14ac:dyDescent="0.25">
      <c r="A674" s="22" t="s">
        <v>539</v>
      </c>
      <c r="B674" s="22">
        <v>5797</v>
      </c>
      <c r="C674" s="22">
        <v>103</v>
      </c>
      <c r="D674" s="23">
        <v>1.5358022894560799E-2</v>
      </c>
      <c r="E674" s="22">
        <v>103551101</v>
      </c>
      <c r="F674" s="22" t="s">
        <v>869</v>
      </c>
      <c r="G674" s="22" t="s">
        <v>886</v>
      </c>
      <c r="H674" s="22">
        <v>16264.4687268526</v>
      </c>
      <c r="I674" s="24">
        <f>'EVM CPZ List'!$D674*'EVM CPZ List'!$C674</f>
        <v>1.5818763581397624</v>
      </c>
      <c r="J674" s="25">
        <f>INDEX('Pivot of Risk Data'!A:A,MATCH('EVM CPZ List'!$B674,'Pivot of Risk Data'!B:B,0),1)</f>
        <v>661</v>
      </c>
      <c r="K674" s="22">
        <f>0.000621371*'EVM CPZ List'!$H674</f>
        <v>10.106269197273127</v>
      </c>
      <c r="L674" s="22">
        <f>L673+'EVM CPZ List'!$K674</f>
        <v>8553.7346035239789</v>
      </c>
      <c r="M674" s="22">
        <f>M673-'EVM CPZ List'!$I674</f>
        <v>628.98155622675552</v>
      </c>
      <c r="N674" s="7" t="e">
        <f>INDEX('2021 Certified EVM Plan'!G:G,MATCH(B674,'2021 Certified EVM Plan'!E:E,0))</f>
        <v>#N/A</v>
      </c>
      <c r="O674" s="7" t="e">
        <f>INDEX('2021 Certified EVM Plan'!M:M,MATCH(B674,'2021 Certified EVM Plan'!E:E,0))</f>
        <v>#N/A</v>
      </c>
      <c r="P674" s="7">
        <f t="shared" si="10"/>
        <v>1</v>
      </c>
      <c r="Q674" s="26" t="e">
        <f>IF(INDEX('2021 Certified EVM Plan'!H:H,MATCH(B674,'2021 Certified EVM Plan'!E:E,0))=1,M674,#N/A)</f>
        <v>#N/A</v>
      </c>
      <c r="R674" s="26" t="e">
        <f>IF(INDEX('2021 Certified EVM Plan'!J:J,MATCH(B674,'2021 Certified EVM Plan'!E:E,0))=1,M674,#N/A)</f>
        <v>#N/A</v>
      </c>
      <c r="S674" s="26" t="e">
        <f>IF(INDEX('2021 Certified EVM Plan'!K:K,MATCH(B674,'2021 Certified EVM Plan'!E:E,0))=1,M674,#N/A)</f>
        <v>#N/A</v>
      </c>
    </row>
    <row r="675" spans="1:19" x14ac:dyDescent="0.25">
      <c r="A675" s="22" t="s">
        <v>8</v>
      </c>
      <c r="B675" s="22">
        <v>1325</v>
      </c>
      <c r="C675" s="22">
        <v>66</v>
      </c>
      <c r="D675" s="23">
        <v>1.52964882327726E-2</v>
      </c>
      <c r="E675" s="22">
        <v>152561107</v>
      </c>
      <c r="F675" s="22" t="s">
        <v>257</v>
      </c>
      <c r="G675" s="22" t="s">
        <v>293</v>
      </c>
      <c r="H675" s="22">
        <v>6429.3234606521301</v>
      </c>
      <c r="I675" s="24">
        <f>'EVM CPZ List'!$D675*'EVM CPZ List'!$C675</f>
        <v>1.0095682233629917</v>
      </c>
      <c r="J675" s="25">
        <f>INDEX('Pivot of Risk Data'!A:A,MATCH('EVM CPZ List'!$B675,'Pivot of Risk Data'!B:B,0),1)</f>
        <v>662</v>
      </c>
      <c r="K675" s="22">
        <f>0.000621371*'EVM CPZ List'!$H675</f>
        <v>3.9949951480688748</v>
      </c>
      <c r="L675" s="22">
        <f>L674+'EVM CPZ List'!$K675</f>
        <v>8557.7295986720474</v>
      </c>
      <c r="M675" s="22">
        <f>M674-'EVM CPZ List'!$I675</f>
        <v>627.97198800339254</v>
      </c>
      <c r="N675" s="7" t="e">
        <f>INDEX('2021 Certified EVM Plan'!G:G,MATCH(B675,'2021 Certified EVM Plan'!E:E,0))</f>
        <v>#N/A</v>
      </c>
      <c r="O675" s="7" t="e">
        <f>INDEX('2021 Certified EVM Plan'!M:M,MATCH(B675,'2021 Certified EVM Plan'!E:E,0))</f>
        <v>#N/A</v>
      </c>
      <c r="P675" s="7">
        <f t="shared" si="10"/>
        <v>1</v>
      </c>
      <c r="Q675" s="26" t="e">
        <f>IF(INDEX('2021 Certified EVM Plan'!H:H,MATCH(B675,'2021 Certified EVM Plan'!E:E,0))=1,M675,#N/A)</f>
        <v>#N/A</v>
      </c>
      <c r="R675" s="26" t="e">
        <f>IF(INDEX('2021 Certified EVM Plan'!J:J,MATCH(B675,'2021 Certified EVM Plan'!E:E,0))=1,M675,#N/A)</f>
        <v>#N/A</v>
      </c>
      <c r="S675" s="26" t="e">
        <f>IF(INDEX('2021 Certified EVM Plan'!K:K,MATCH(B675,'2021 Certified EVM Plan'!E:E,0))=1,M675,#N/A)</f>
        <v>#N/A</v>
      </c>
    </row>
    <row r="676" spans="1:19" x14ac:dyDescent="0.25">
      <c r="A676" s="22" t="s">
        <v>539</v>
      </c>
      <c r="B676" s="22">
        <v>1852</v>
      </c>
      <c r="C676" s="22">
        <v>205</v>
      </c>
      <c r="D676" s="23">
        <v>1.52433106365947E-2</v>
      </c>
      <c r="E676" s="22">
        <v>103521102</v>
      </c>
      <c r="F676" s="22" t="s">
        <v>580</v>
      </c>
      <c r="G676" s="22" t="s">
        <v>785</v>
      </c>
      <c r="H676" s="22">
        <v>28540.0534901145</v>
      </c>
      <c r="I676" s="24">
        <f>'EVM CPZ List'!$D676*'EVM CPZ List'!$C676</f>
        <v>3.1248786805019133</v>
      </c>
      <c r="J676" s="25">
        <f>INDEX('Pivot of Risk Data'!A:A,MATCH('EVM CPZ List'!$B676,'Pivot of Risk Data'!B:B,0),1)</f>
        <v>663</v>
      </c>
      <c r="K676" s="22">
        <f>0.000621371*'EVM CPZ List'!$H676</f>
        <v>17.733961577205939</v>
      </c>
      <c r="L676" s="22">
        <f>L675+'EVM CPZ List'!$K676</f>
        <v>8575.4635602492526</v>
      </c>
      <c r="M676" s="22">
        <f>M675-'EVM CPZ List'!$I676</f>
        <v>624.84710932289067</v>
      </c>
      <c r="N676" s="7" t="e">
        <f>INDEX('2021 Certified EVM Plan'!G:G,MATCH(B676,'2021 Certified EVM Plan'!E:E,0))</f>
        <v>#N/A</v>
      </c>
      <c r="O676" s="7" t="e">
        <f>INDEX('2021 Certified EVM Plan'!M:M,MATCH(B676,'2021 Certified EVM Plan'!E:E,0))</f>
        <v>#N/A</v>
      </c>
      <c r="P676" s="7">
        <f t="shared" si="10"/>
        <v>1</v>
      </c>
      <c r="Q676" s="26" t="e">
        <f>IF(INDEX('2021 Certified EVM Plan'!H:H,MATCH(B676,'2021 Certified EVM Plan'!E:E,0))=1,M676,#N/A)</f>
        <v>#N/A</v>
      </c>
      <c r="R676" s="26" t="e">
        <f>IF(INDEX('2021 Certified EVM Plan'!J:J,MATCH(B676,'2021 Certified EVM Plan'!E:E,0))=1,M676,#N/A)</f>
        <v>#N/A</v>
      </c>
      <c r="S676" s="26" t="e">
        <f>IF(INDEX('2021 Certified EVM Plan'!K:K,MATCH(B676,'2021 Certified EVM Plan'!E:E,0))=1,M676,#N/A)</f>
        <v>#N/A</v>
      </c>
    </row>
    <row r="677" spans="1:19" x14ac:dyDescent="0.25">
      <c r="A677" s="22" t="s">
        <v>964</v>
      </c>
      <c r="B677" s="22">
        <v>6371</v>
      </c>
      <c r="C677" s="22">
        <v>133</v>
      </c>
      <c r="D677" s="23">
        <v>1.5205557046011901E-2</v>
      </c>
      <c r="E677" s="22">
        <v>42871101</v>
      </c>
      <c r="F677" s="22" t="s">
        <v>1062</v>
      </c>
      <c r="G677" s="22" t="s">
        <v>1141</v>
      </c>
      <c r="H677" s="22">
        <v>17069.5103705814</v>
      </c>
      <c r="I677" s="24">
        <f>'EVM CPZ List'!$D677*'EVM CPZ List'!$C677</f>
        <v>2.0223390871195828</v>
      </c>
      <c r="J677" s="25">
        <f>INDEX('Pivot of Risk Data'!A:A,MATCH('EVM CPZ List'!$B677,'Pivot of Risk Data'!B:B,0),1)</f>
        <v>664</v>
      </c>
      <c r="K677" s="22">
        <f>0.000621371*'EVM CPZ List'!$H677</f>
        <v>10.606498728478535</v>
      </c>
      <c r="L677" s="22">
        <f>L676+'EVM CPZ List'!$K677</f>
        <v>8586.0700589777316</v>
      </c>
      <c r="M677" s="22">
        <f>M676-'EVM CPZ List'!$I677</f>
        <v>622.8247702357711</v>
      </c>
      <c r="N677" s="7" t="e">
        <f>INDEX('2021 Certified EVM Plan'!G:G,MATCH(B677,'2021 Certified EVM Plan'!E:E,0))</f>
        <v>#N/A</v>
      </c>
      <c r="O677" s="7" t="e">
        <f>INDEX('2021 Certified EVM Plan'!M:M,MATCH(B677,'2021 Certified EVM Plan'!E:E,0))</f>
        <v>#N/A</v>
      </c>
      <c r="P677" s="7">
        <f t="shared" si="10"/>
        <v>1</v>
      </c>
      <c r="Q677" s="26" t="e">
        <f>IF(INDEX('2021 Certified EVM Plan'!H:H,MATCH(B677,'2021 Certified EVM Plan'!E:E,0))=1,M677,#N/A)</f>
        <v>#N/A</v>
      </c>
      <c r="R677" s="26" t="e">
        <f>IF(INDEX('2021 Certified EVM Plan'!J:J,MATCH(B677,'2021 Certified EVM Plan'!E:E,0))=1,M677,#N/A)</f>
        <v>#N/A</v>
      </c>
      <c r="S677" s="26" t="e">
        <f>IF(INDEX('2021 Certified EVM Plan'!K:K,MATCH(B677,'2021 Certified EVM Plan'!E:E,0))=1,M677,#N/A)</f>
        <v>#N/A</v>
      </c>
    </row>
    <row r="678" spans="1:19" x14ac:dyDescent="0.25">
      <c r="A678" s="22" t="s">
        <v>1672</v>
      </c>
      <c r="B678" s="22">
        <v>8459</v>
      </c>
      <c r="C678" s="22">
        <v>36</v>
      </c>
      <c r="D678" s="23">
        <v>1.51593769694675E-2</v>
      </c>
      <c r="E678" s="22">
        <v>254452101</v>
      </c>
      <c r="F678" s="22" t="s">
        <v>1895</v>
      </c>
      <c r="G678" s="22" t="s">
        <v>2032</v>
      </c>
      <c r="H678" s="22">
        <v>4029.4321375432801</v>
      </c>
      <c r="I678" s="24">
        <f>'EVM CPZ List'!$D678*'EVM CPZ List'!$C678</f>
        <v>0.54573757090082997</v>
      </c>
      <c r="J678" s="25">
        <f>INDEX('Pivot of Risk Data'!A:A,MATCH('EVM CPZ List'!$B678,'Pivot of Risk Data'!B:B,0),1)</f>
        <v>665</v>
      </c>
      <c r="K678" s="22">
        <f>0.000621371*'EVM CPZ List'!$H678</f>
        <v>2.5037722767374055</v>
      </c>
      <c r="L678" s="22">
        <f>L677+'EVM CPZ List'!$K678</f>
        <v>8588.573831254469</v>
      </c>
      <c r="M678" s="22">
        <f>M677-'EVM CPZ List'!$I678</f>
        <v>622.27903266487021</v>
      </c>
      <c r="N678" s="7" t="e">
        <f>INDEX('2021 Certified EVM Plan'!G:G,MATCH(B678,'2021 Certified EVM Plan'!E:E,0))</f>
        <v>#N/A</v>
      </c>
      <c r="O678" s="7" t="e">
        <f>INDEX('2021 Certified EVM Plan'!M:M,MATCH(B678,'2021 Certified EVM Plan'!E:E,0))</f>
        <v>#N/A</v>
      </c>
      <c r="P678" s="7">
        <f t="shared" si="10"/>
        <v>1</v>
      </c>
      <c r="Q678" s="26" t="e">
        <f>IF(INDEX('2021 Certified EVM Plan'!H:H,MATCH(B678,'2021 Certified EVM Plan'!E:E,0))=1,M678,#N/A)</f>
        <v>#N/A</v>
      </c>
      <c r="R678" s="26" t="e">
        <f>IF(INDEX('2021 Certified EVM Plan'!J:J,MATCH(B678,'2021 Certified EVM Plan'!E:E,0))=1,M678,#N/A)</f>
        <v>#N/A</v>
      </c>
      <c r="S678" s="26" t="e">
        <f>IF(INDEX('2021 Certified EVM Plan'!K:K,MATCH(B678,'2021 Certified EVM Plan'!E:E,0))=1,M678,#N/A)</f>
        <v>#N/A</v>
      </c>
    </row>
    <row r="679" spans="1:19" x14ac:dyDescent="0.25">
      <c r="A679" s="22" t="s">
        <v>2906</v>
      </c>
      <c r="B679" s="22">
        <v>6719</v>
      </c>
      <c r="C679" s="22">
        <v>41</v>
      </c>
      <c r="D679" s="23">
        <v>1.50582081933235E-2</v>
      </c>
      <c r="E679" s="22">
        <v>43021101</v>
      </c>
      <c r="F679" s="22" t="s">
        <v>2927</v>
      </c>
      <c r="G679" s="22" t="s">
        <v>3087</v>
      </c>
      <c r="H679" s="22">
        <v>4013.0588288582398</v>
      </c>
      <c r="I679" s="24">
        <f>'EVM CPZ List'!$D679*'EVM CPZ List'!$C679</f>
        <v>0.61738653592626347</v>
      </c>
      <c r="J679" s="25">
        <f>INDEX('Pivot of Risk Data'!A:A,MATCH('EVM CPZ List'!$B679,'Pivot of Risk Data'!B:B,0),1)</f>
        <v>666</v>
      </c>
      <c r="K679" s="22">
        <f>0.000621371*'EVM CPZ List'!$H679</f>
        <v>2.4935983775464732</v>
      </c>
      <c r="L679" s="22">
        <f>L678+'EVM CPZ List'!$K679</f>
        <v>8591.0674296320158</v>
      </c>
      <c r="M679" s="22">
        <f>M678-'EVM CPZ List'!$I679</f>
        <v>621.66164612894397</v>
      </c>
      <c r="N679" s="7" t="e">
        <f>INDEX('2021 Certified EVM Plan'!G:G,MATCH(B679,'2021 Certified EVM Plan'!E:E,0))</f>
        <v>#N/A</v>
      </c>
      <c r="O679" s="7" t="e">
        <f>INDEX('2021 Certified EVM Plan'!M:M,MATCH(B679,'2021 Certified EVM Plan'!E:E,0))</f>
        <v>#N/A</v>
      </c>
      <c r="P679" s="7">
        <f t="shared" si="10"/>
        <v>1</v>
      </c>
      <c r="Q679" s="26" t="e">
        <f>IF(INDEX('2021 Certified EVM Plan'!H:H,MATCH(B679,'2021 Certified EVM Plan'!E:E,0))=1,M679,#N/A)</f>
        <v>#N/A</v>
      </c>
      <c r="R679" s="26" t="e">
        <f>IF(INDEX('2021 Certified EVM Plan'!J:J,MATCH(B679,'2021 Certified EVM Plan'!E:E,0))=1,M679,#N/A)</f>
        <v>#N/A</v>
      </c>
      <c r="S679" s="26" t="e">
        <f>IF(INDEX('2021 Certified EVM Plan'!K:K,MATCH(B679,'2021 Certified EVM Plan'!E:E,0))=1,M679,#N/A)</f>
        <v>#N/A</v>
      </c>
    </row>
    <row r="680" spans="1:19" x14ac:dyDescent="0.25">
      <c r="A680" s="22" t="s">
        <v>964</v>
      </c>
      <c r="B680" s="22">
        <v>244</v>
      </c>
      <c r="C680" s="22">
        <v>25</v>
      </c>
      <c r="D680" s="23">
        <v>1.4998812821505701E-2</v>
      </c>
      <c r="E680" s="22">
        <v>43321103</v>
      </c>
      <c r="F680" s="22" t="s">
        <v>1110</v>
      </c>
      <c r="G680" s="22" t="s">
        <v>1111</v>
      </c>
      <c r="H680" s="22">
        <v>3908.5392830358901</v>
      </c>
      <c r="I680" s="24">
        <f>'EVM CPZ List'!$D680*'EVM CPZ List'!$C680</f>
        <v>0.37497032053764251</v>
      </c>
      <c r="J680" s="25">
        <f>INDEX('Pivot of Risk Data'!A:A,MATCH('EVM CPZ List'!$B680,'Pivot of Risk Data'!B:B,0),1)</f>
        <v>667</v>
      </c>
      <c r="K680" s="22">
        <f>0.000621371*'EVM CPZ List'!$H680</f>
        <v>2.4286529628392941</v>
      </c>
      <c r="L680" s="22">
        <f>L679+'EVM CPZ List'!$K680</f>
        <v>8593.4960825948547</v>
      </c>
      <c r="M680" s="22">
        <f>M679-'EVM CPZ List'!$I680</f>
        <v>621.28667580840636</v>
      </c>
      <c r="N680" s="7" t="e">
        <f>INDEX('2021 Certified EVM Plan'!G:G,MATCH(B680,'2021 Certified EVM Plan'!E:E,0))</f>
        <v>#N/A</v>
      </c>
      <c r="O680" s="7" t="e">
        <f>INDEX('2021 Certified EVM Plan'!M:M,MATCH(B680,'2021 Certified EVM Plan'!E:E,0))</f>
        <v>#N/A</v>
      </c>
      <c r="P680" s="7">
        <f t="shared" si="10"/>
        <v>1</v>
      </c>
      <c r="Q680" s="26" t="e">
        <f>IF(INDEX('2021 Certified EVM Plan'!H:H,MATCH(B680,'2021 Certified EVM Plan'!E:E,0))=1,M680,#N/A)</f>
        <v>#N/A</v>
      </c>
      <c r="R680" s="26" t="e">
        <f>IF(INDEX('2021 Certified EVM Plan'!J:J,MATCH(B680,'2021 Certified EVM Plan'!E:E,0))=1,M680,#N/A)</f>
        <v>#N/A</v>
      </c>
      <c r="S680" s="26" t="e">
        <f>IF(INDEX('2021 Certified EVM Plan'!K:K,MATCH(B680,'2021 Certified EVM Plan'!E:E,0))=1,M680,#N/A)</f>
        <v>#N/A</v>
      </c>
    </row>
    <row r="681" spans="1:19" x14ac:dyDescent="0.25">
      <c r="A681" s="22" t="s">
        <v>964</v>
      </c>
      <c r="B681" s="22">
        <v>3078</v>
      </c>
      <c r="C681" s="22">
        <v>46</v>
      </c>
      <c r="D681" s="23">
        <v>1.4965151553965101E-2</v>
      </c>
      <c r="E681" s="22">
        <v>42661104</v>
      </c>
      <c r="F681" s="22" t="s">
        <v>976</v>
      </c>
      <c r="G681" s="22" t="s">
        <v>1037</v>
      </c>
      <c r="H681" s="22">
        <v>5679.3967636856596</v>
      </c>
      <c r="I681" s="24">
        <f>'EVM CPZ List'!$D681*'EVM CPZ List'!$C681</f>
        <v>0.68839697148239465</v>
      </c>
      <c r="J681" s="25">
        <f>INDEX('Pivot of Risk Data'!A:A,MATCH('EVM CPZ List'!$B681,'Pivot of Risk Data'!B:B,0),1)</f>
        <v>668</v>
      </c>
      <c r="K681" s="22">
        <f>0.000621371*'EVM CPZ List'!$H681</f>
        <v>3.5290124464481218</v>
      </c>
      <c r="L681" s="22">
        <f>L680+'EVM CPZ List'!$K681</f>
        <v>8597.0250950413028</v>
      </c>
      <c r="M681" s="22">
        <f>M680-'EVM CPZ List'!$I681</f>
        <v>620.59827883692401</v>
      </c>
      <c r="N681" s="7" t="e">
        <f>INDEX('2021 Certified EVM Plan'!G:G,MATCH(B681,'2021 Certified EVM Plan'!E:E,0))</f>
        <v>#N/A</v>
      </c>
      <c r="O681" s="7" t="e">
        <f>INDEX('2021 Certified EVM Plan'!M:M,MATCH(B681,'2021 Certified EVM Plan'!E:E,0))</f>
        <v>#N/A</v>
      </c>
      <c r="P681" s="7">
        <f t="shared" si="10"/>
        <v>1</v>
      </c>
      <c r="Q681" s="26" t="e">
        <f>IF(INDEX('2021 Certified EVM Plan'!H:H,MATCH(B681,'2021 Certified EVM Plan'!E:E,0))=1,M681,#N/A)</f>
        <v>#N/A</v>
      </c>
      <c r="R681" s="26" t="e">
        <f>IF(INDEX('2021 Certified EVM Plan'!J:J,MATCH(B681,'2021 Certified EVM Plan'!E:E,0))=1,M681,#N/A)</f>
        <v>#N/A</v>
      </c>
      <c r="S681" s="26" t="e">
        <f>IF(INDEX('2021 Certified EVM Plan'!K:K,MATCH(B681,'2021 Certified EVM Plan'!E:E,0))=1,M681,#N/A)</f>
        <v>#N/A</v>
      </c>
    </row>
    <row r="682" spans="1:19" x14ac:dyDescent="0.25">
      <c r="A682" s="22" t="s">
        <v>1672</v>
      </c>
      <c r="B682" s="22">
        <v>7126</v>
      </c>
      <c r="C682" s="22">
        <v>71</v>
      </c>
      <c r="D682" s="23">
        <v>1.4918118945659101E-2</v>
      </c>
      <c r="E682" s="22">
        <v>163011102</v>
      </c>
      <c r="F682" s="22" t="s">
        <v>1754</v>
      </c>
      <c r="G682" s="22" t="s">
        <v>1760</v>
      </c>
      <c r="H682" s="22">
        <v>7916.92542233106</v>
      </c>
      <c r="I682" s="24">
        <f>'EVM CPZ List'!$D682*'EVM CPZ List'!$C682</f>
        <v>1.0591864451417961</v>
      </c>
      <c r="J682" s="25">
        <f>INDEX('Pivot of Risk Data'!A:A,MATCH('EVM CPZ List'!$B682,'Pivot of Risk Data'!B:B,0),1)</f>
        <v>669</v>
      </c>
      <c r="K682" s="22">
        <f>0.000621371*'EVM CPZ List'!$H682</f>
        <v>4.9193478665992734</v>
      </c>
      <c r="L682" s="22">
        <f>L681+'EVM CPZ List'!$K682</f>
        <v>8601.9444429079012</v>
      </c>
      <c r="M682" s="22">
        <f>M681-'EVM CPZ List'!$I682</f>
        <v>619.53909239178222</v>
      </c>
      <c r="N682" s="7" t="e">
        <f>INDEX('2021 Certified EVM Plan'!G:G,MATCH(B682,'2021 Certified EVM Plan'!E:E,0))</f>
        <v>#N/A</v>
      </c>
      <c r="O682" s="7" t="e">
        <f>INDEX('2021 Certified EVM Plan'!M:M,MATCH(B682,'2021 Certified EVM Plan'!E:E,0))</f>
        <v>#N/A</v>
      </c>
      <c r="P682" s="7">
        <f t="shared" si="10"/>
        <v>1</v>
      </c>
      <c r="Q682" s="26" t="e">
        <f>IF(INDEX('2021 Certified EVM Plan'!H:H,MATCH(B682,'2021 Certified EVM Plan'!E:E,0))=1,M682,#N/A)</f>
        <v>#N/A</v>
      </c>
      <c r="R682" s="26" t="e">
        <f>IF(INDEX('2021 Certified EVM Plan'!J:J,MATCH(B682,'2021 Certified EVM Plan'!E:E,0))=1,M682,#N/A)</f>
        <v>#N/A</v>
      </c>
      <c r="S682" s="26" t="e">
        <f>IF(INDEX('2021 Certified EVM Plan'!K:K,MATCH(B682,'2021 Certified EVM Plan'!E:E,0))=1,M682,#N/A)</f>
        <v>#N/A</v>
      </c>
    </row>
    <row r="683" spans="1:19" x14ac:dyDescent="0.25">
      <c r="A683" s="22" t="s">
        <v>1672</v>
      </c>
      <c r="B683" s="22">
        <v>1151</v>
      </c>
      <c r="C683" s="22">
        <v>87</v>
      </c>
      <c r="D683" s="23">
        <v>1.4912033182310099E-2</v>
      </c>
      <c r="E683" s="22">
        <v>162991103</v>
      </c>
      <c r="F683" s="22" t="s">
        <v>2014</v>
      </c>
      <c r="G683" s="22" t="s">
        <v>2015</v>
      </c>
      <c r="H683" s="22">
        <v>13725.833142151399</v>
      </c>
      <c r="I683" s="24">
        <f>'EVM CPZ List'!$D683*'EVM CPZ List'!$C683</f>
        <v>1.2973468868609785</v>
      </c>
      <c r="J683" s="25">
        <f>INDEX('Pivot of Risk Data'!A:A,MATCH('EVM CPZ List'!$B683,'Pivot of Risk Data'!B:B,0),1)</f>
        <v>670</v>
      </c>
      <c r="K683" s="22">
        <f>0.000621371*'EVM CPZ List'!$H683</f>
        <v>8.5288346653717575</v>
      </c>
      <c r="L683" s="22">
        <f>L682+'EVM CPZ List'!$K683</f>
        <v>8610.4732775732737</v>
      </c>
      <c r="M683" s="22">
        <f>M682-'EVM CPZ List'!$I683</f>
        <v>618.24174550492125</v>
      </c>
      <c r="N683" s="7" t="e">
        <f>INDEX('2021 Certified EVM Plan'!G:G,MATCH(B683,'2021 Certified EVM Plan'!E:E,0))</f>
        <v>#N/A</v>
      </c>
      <c r="O683" s="7" t="e">
        <f>INDEX('2021 Certified EVM Plan'!M:M,MATCH(B683,'2021 Certified EVM Plan'!E:E,0))</f>
        <v>#N/A</v>
      </c>
      <c r="P683" s="7">
        <f t="shared" si="10"/>
        <v>1</v>
      </c>
      <c r="Q683" s="26" t="e">
        <f>IF(INDEX('2021 Certified EVM Plan'!H:H,MATCH(B683,'2021 Certified EVM Plan'!E:E,0))=1,M683,#N/A)</f>
        <v>#N/A</v>
      </c>
      <c r="R683" s="26" t="e">
        <f>IF(INDEX('2021 Certified EVM Plan'!J:J,MATCH(B683,'2021 Certified EVM Plan'!E:E,0))=1,M683,#N/A)</f>
        <v>#N/A</v>
      </c>
      <c r="S683" s="26" t="e">
        <f>IF(INDEX('2021 Certified EVM Plan'!K:K,MATCH(B683,'2021 Certified EVM Plan'!E:E,0))=1,M683,#N/A)</f>
        <v>#N/A</v>
      </c>
    </row>
    <row r="684" spans="1:19" x14ac:dyDescent="0.25">
      <c r="A684" s="22" t="s">
        <v>539</v>
      </c>
      <c r="B684" s="22">
        <v>4103</v>
      </c>
      <c r="C684" s="22">
        <v>239</v>
      </c>
      <c r="D684" s="23">
        <v>1.48241358330987E-2</v>
      </c>
      <c r="E684" s="22">
        <v>103201102</v>
      </c>
      <c r="F684" s="22" t="s">
        <v>199</v>
      </c>
      <c r="G684" s="22" t="s">
        <v>593</v>
      </c>
      <c r="H684" s="22">
        <v>24978.143887111801</v>
      </c>
      <c r="I684" s="24">
        <f>'EVM CPZ List'!$D684*'EVM CPZ List'!$C684</f>
        <v>3.5429684641105892</v>
      </c>
      <c r="J684" s="25">
        <f>INDEX('Pivot of Risk Data'!A:A,MATCH('EVM CPZ List'!$B684,'Pivot of Risk Data'!B:B,0),1)</f>
        <v>671</v>
      </c>
      <c r="K684" s="22">
        <f>0.000621371*'EVM CPZ List'!$H684</f>
        <v>15.520694245278547</v>
      </c>
      <c r="L684" s="22">
        <f>L683+'EVM CPZ List'!$K684</f>
        <v>8625.9939718185524</v>
      </c>
      <c r="M684" s="22">
        <f>M683-'EVM CPZ List'!$I684</f>
        <v>614.69877704081068</v>
      </c>
      <c r="N684" s="7" t="e">
        <f>INDEX('2021 Certified EVM Plan'!G:G,MATCH(B684,'2021 Certified EVM Plan'!E:E,0))</f>
        <v>#N/A</v>
      </c>
      <c r="O684" s="7" t="e">
        <f>INDEX('2021 Certified EVM Plan'!M:M,MATCH(B684,'2021 Certified EVM Plan'!E:E,0))</f>
        <v>#N/A</v>
      </c>
      <c r="P684" s="7">
        <f t="shared" si="10"/>
        <v>1</v>
      </c>
      <c r="Q684" s="26" t="e">
        <f>IF(INDEX('2021 Certified EVM Plan'!H:H,MATCH(B684,'2021 Certified EVM Plan'!E:E,0))=1,M684,#N/A)</f>
        <v>#N/A</v>
      </c>
      <c r="R684" s="26" t="e">
        <f>IF(INDEX('2021 Certified EVM Plan'!J:J,MATCH(B684,'2021 Certified EVM Plan'!E:E,0))=1,M684,#N/A)</f>
        <v>#N/A</v>
      </c>
      <c r="S684" s="26" t="e">
        <f>IF(INDEX('2021 Certified EVM Plan'!K:K,MATCH(B684,'2021 Certified EVM Plan'!E:E,0))=1,M684,#N/A)</f>
        <v>#N/A</v>
      </c>
    </row>
    <row r="685" spans="1:19" x14ac:dyDescent="0.25">
      <c r="A685" s="22" t="s">
        <v>964</v>
      </c>
      <c r="B685" s="22">
        <v>4609</v>
      </c>
      <c r="C685" s="22">
        <v>24</v>
      </c>
      <c r="D685" s="23">
        <v>1.48220931149417E-2</v>
      </c>
      <c r="E685" s="22">
        <v>192311141</v>
      </c>
      <c r="F685" s="22" t="s">
        <v>1236</v>
      </c>
      <c r="G685" s="22" t="s">
        <v>1406</v>
      </c>
      <c r="H685" s="22">
        <v>3211.9110028586101</v>
      </c>
      <c r="I685" s="24">
        <f>'EVM CPZ List'!$D685*'EVM CPZ List'!$C685</f>
        <v>0.35573023475860077</v>
      </c>
      <c r="J685" s="25">
        <f>INDEX('Pivot of Risk Data'!A:A,MATCH('EVM CPZ List'!$B685,'Pivot of Risk Data'!B:B,0),1)</f>
        <v>672</v>
      </c>
      <c r="K685" s="22">
        <f>0.000621371*'EVM CPZ List'!$H685</f>
        <v>1.9957883517572574</v>
      </c>
      <c r="L685" s="22">
        <f>L684+'EVM CPZ List'!$K685</f>
        <v>8627.9897601703105</v>
      </c>
      <c r="M685" s="22">
        <f>M684-'EVM CPZ List'!$I685</f>
        <v>614.34304680605203</v>
      </c>
      <c r="N685" s="7" t="e">
        <f>INDEX('2021 Certified EVM Plan'!G:G,MATCH(B685,'2021 Certified EVM Plan'!E:E,0))</f>
        <v>#N/A</v>
      </c>
      <c r="O685" s="7" t="e">
        <f>INDEX('2021 Certified EVM Plan'!M:M,MATCH(B685,'2021 Certified EVM Plan'!E:E,0))</f>
        <v>#N/A</v>
      </c>
      <c r="P685" s="7">
        <f t="shared" si="10"/>
        <v>1</v>
      </c>
      <c r="Q685" s="26" t="e">
        <f>IF(INDEX('2021 Certified EVM Plan'!H:H,MATCH(B685,'2021 Certified EVM Plan'!E:E,0))=1,M685,#N/A)</f>
        <v>#N/A</v>
      </c>
      <c r="R685" s="26" t="e">
        <f>IF(INDEX('2021 Certified EVM Plan'!J:J,MATCH(B685,'2021 Certified EVM Plan'!E:E,0))=1,M685,#N/A)</f>
        <v>#N/A</v>
      </c>
      <c r="S685" s="26" t="e">
        <f>IF(INDEX('2021 Certified EVM Plan'!K:K,MATCH(B685,'2021 Certified EVM Plan'!E:E,0))=1,M685,#N/A)</f>
        <v>#N/A</v>
      </c>
    </row>
    <row r="686" spans="1:19" x14ac:dyDescent="0.25">
      <c r="A686" s="22" t="s">
        <v>964</v>
      </c>
      <c r="B686" s="22">
        <v>2629</v>
      </c>
      <c r="C686" s="22">
        <v>1</v>
      </c>
      <c r="D686" s="23">
        <v>2.83915900699174E-2</v>
      </c>
      <c r="E686" s="22">
        <v>43292102</v>
      </c>
      <c r="F686" s="22" t="s">
        <v>1616</v>
      </c>
      <c r="G686" s="22" t="s">
        <v>1617</v>
      </c>
      <c r="H686" s="22">
        <v>30375.5802999603</v>
      </c>
      <c r="I686" s="24">
        <f>'EVM CPZ List'!$D686*'EVM CPZ List'!$C686</f>
        <v>2.83915900699174E-2</v>
      </c>
      <c r="J686" s="25">
        <f>INDEX('Pivot of Risk Data'!A:A,MATCH('EVM CPZ List'!$B686,'Pivot of Risk Data'!B:B,0),1)</f>
        <v>673</v>
      </c>
      <c r="K686" s="22">
        <f>0.000621371*'EVM CPZ List'!$H686</f>
        <v>18.874504706566633</v>
      </c>
      <c r="L686" s="22">
        <f>L685+'EVM CPZ List'!$K686</f>
        <v>8646.8642648768764</v>
      </c>
      <c r="M686" s="22">
        <f>M685-'EVM CPZ List'!$I686</f>
        <v>614.31465521598216</v>
      </c>
      <c r="N686" s="7" t="e">
        <f>INDEX('2021 Certified EVM Plan'!G:G,MATCH(B686,'2021 Certified EVM Plan'!E:E,0))</f>
        <v>#N/A</v>
      </c>
      <c r="O686" s="7" t="e">
        <f>INDEX('2021 Certified EVM Plan'!M:M,MATCH(B686,'2021 Certified EVM Plan'!E:E,0))</f>
        <v>#N/A</v>
      </c>
      <c r="P686" s="7">
        <f t="shared" si="10"/>
        <v>2</v>
      </c>
      <c r="Q686" s="26" t="e">
        <f>IF(INDEX('2021 Certified EVM Plan'!H:H,MATCH(B686,'2021 Certified EVM Plan'!E:E,0))=1,M686,#N/A)</f>
        <v>#N/A</v>
      </c>
      <c r="R686" s="26" t="e">
        <f>IF(INDEX('2021 Certified EVM Plan'!J:J,MATCH(B686,'2021 Certified EVM Plan'!E:E,0))=1,M686,#N/A)</f>
        <v>#N/A</v>
      </c>
      <c r="S686" s="26" t="e">
        <f>IF(INDEX('2021 Certified EVM Plan'!K:K,MATCH(B686,'2021 Certified EVM Plan'!E:E,0))=1,M686,#N/A)</f>
        <v>#N/A</v>
      </c>
    </row>
    <row r="687" spans="1:19" x14ac:dyDescent="0.25">
      <c r="A687" s="22" t="s">
        <v>2906</v>
      </c>
      <c r="B687" s="22">
        <v>2629</v>
      </c>
      <c r="C687" s="22">
        <v>235</v>
      </c>
      <c r="D687" s="23">
        <v>1.47613987169521E-2</v>
      </c>
      <c r="E687" s="22">
        <v>43292102</v>
      </c>
      <c r="F687" s="22" t="s">
        <v>1616</v>
      </c>
      <c r="G687" s="22" t="s">
        <v>1617</v>
      </c>
      <c r="H687" s="22">
        <v>30375.5802999603</v>
      </c>
      <c r="I687" s="24">
        <f>'EVM CPZ List'!$D687*'EVM CPZ List'!$C687</f>
        <v>3.4689286984837437</v>
      </c>
      <c r="J687" s="25">
        <f>INDEX('Pivot of Risk Data'!A:A,MATCH('EVM CPZ List'!$B687,'Pivot of Risk Data'!B:B,0),1)</f>
        <v>673</v>
      </c>
      <c r="K687" s="22">
        <f>0.000621371*'EVM CPZ List'!$H687</f>
        <v>18.874504706566633</v>
      </c>
      <c r="L687" s="22">
        <f>L686+'EVM CPZ List'!$K687</f>
        <v>8665.7387695834423</v>
      </c>
      <c r="M687" s="22">
        <f>M686-'EVM CPZ List'!$I687</f>
        <v>610.84572651749841</v>
      </c>
      <c r="N687" s="7" t="e">
        <f>INDEX('2021 Certified EVM Plan'!G:G,MATCH(B687,'2021 Certified EVM Plan'!E:E,0))</f>
        <v>#N/A</v>
      </c>
      <c r="O687" s="7" t="e">
        <f>INDEX('2021 Certified EVM Plan'!M:M,MATCH(B687,'2021 Certified EVM Plan'!E:E,0))</f>
        <v>#N/A</v>
      </c>
      <c r="P687" s="7">
        <f t="shared" si="10"/>
        <v>2</v>
      </c>
      <c r="Q687" s="26" t="e">
        <f>IF(INDEX('2021 Certified EVM Plan'!H:H,MATCH(B687,'2021 Certified EVM Plan'!E:E,0))=1,M687,#N/A)</f>
        <v>#N/A</v>
      </c>
      <c r="R687" s="26" t="e">
        <f>IF(INDEX('2021 Certified EVM Plan'!J:J,MATCH(B687,'2021 Certified EVM Plan'!E:E,0))=1,M687,#N/A)</f>
        <v>#N/A</v>
      </c>
      <c r="S687" s="26" t="e">
        <f>IF(INDEX('2021 Certified EVM Plan'!K:K,MATCH(B687,'2021 Certified EVM Plan'!E:E,0))=1,M687,#N/A)</f>
        <v>#N/A</v>
      </c>
    </row>
    <row r="688" spans="1:19" x14ac:dyDescent="0.25">
      <c r="A688" s="22" t="s">
        <v>964</v>
      </c>
      <c r="B688" s="22">
        <v>5934</v>
      </c>
      <c r="C688" s="22">
        <v>94</v>
      </c>
      <c r="D688" s="23">
        <v>1.47628491391053E-2</v>
      </c>
      <c r="E688" s="22">
        <v>42891101</v>
      </c>
      <c r="F688" s="22" t="s">
        <v>1209</v>
      </c>
      <c r="G688" s="22" t="s">
        <v>1210</v>
      </c>
      <c r="H688" s="22">
        <v>14162.9365626702</v>
      </c>
      <c r="I688" s="24">
        <f>'EVM CPZ List'!$D688*'EVM CPZ List'!$C688</f>
        <v>1.3877078190758982</v>
      </c>
      <c r="J688" s="25">
        <f>INDEX('Pivot of Risk Data'!A:A,MATCH('EVM CPZ List'!$B688,'Pivot of Risk Data'!B:B,0),1)</f>
        <v>674</v>
      </c>
      <c r="K688" s="22">
        <f>0.000621371*'EVM CPZ List'!$H688</f>
        <v>8.8004380548829459</v>
      </c>
      <c r="L688" s="22">
        <f>L687+'EVM CPZ List'!$K688</f>
        <v>8674.539207638325</v>
      </c>
      <c r="M688" s="22">
        <f>M687-'EVM CPZ List'!$I688</f>
        <v>609.45801869842251</v>
      </c>
      <c r="N688" s="7" t="e">
        <f>INDEX('2021 Certified EVM Plan'!G:G,MATCH(B688,'2021 Certified EVM Plan'!E:E,0))</f>
        <v>#N/A</v>
      </c>
      <c r="O688" s="7" t="e">
        <f>INDEX('2021 Certified EVM Plan'!M:M,MATCH(B688,'2021 Certified EVM Plan'!E:E,0))</f>
        <v>#N/A</v>
      </c>
      <c r="P688" s="7">
        <f t="shared" si="10"/>
        <v>1</v>
      </c>
      <c r="Q688" s="26" t="e">
        <f>IF(INDEX('2021 Certified EVM Plan'!H:H,MATCH(B688,'2021 Certified EVM Plan'!E:E,0))=1,M688,#N/A)</f>
        <v>#N/A</v>
      </c>
      <c r="R688" s="26" t="e">
        <f>IF(INDEX('2021 Certified EVM Plan'!J:J,MATCH(B688,'2021 Certified EVM Plan'!E:E,0))=1,M688,#N/A)</f>
        <v>#N/A</v>
      </c>
      <c r="S688" s="26" t="e">
        <f>IF(INDEX('2021 Certified EVM Plan'!K:K,MATCH(B688,'2021 Certified EVM Plan'!E:E,0))=1,M688,#N/A)</f>
        <v>#N/A</v>
      </c>
    </row>
    <row r="689" spans="1:19" x14ac:dyDescent="0.25">
      <c r="A689" s="22" t="s">
        <v>1672</v>
      </c>
      <c r="B689" s="22">
        <v>6533</v>
      </c>
      <c r="C689" s="22">
        <v>131</v>
      </c>
      <c r="D689" s="23">
        <v>1.47359905808403E-2</v>
      </c>
      <c r="E689" s="22">
        <v>163541102</v>
      </c>
      <c r="F689" s="22" t="s">
        <v>280</v>
      </c>
      <c r="G689" s="22" t="s">
        <v>2027</v>
      </c>
      <c r="H689" s="22">
        <v>21808.389266577102</v>
      </c>
      <c r="I689" s="24">
        <f>'EVM CPZ List'!$D689*'EVM CPZ List'!$C689</f>
        <v>1.9304147660900794</v>
      </c>
      <c r="J689" s="25">
        <f>INDEX('Pivot of Risk Data'!A:A,MATCH('EVM CPZ List'!$B689,'Pivot of Risk Data'!B:B,0),1)</f>
        <v>675</v>
      </c>
      <c r="K689" s="22">
        <f>0.000621371*'EVM CPZ List'!$H689</f>
        <v>13.551100646962281</v>
      </c>
      <c r="L689" s="22">
        <f>L688+'EVM CPZ List'!$K689</f>
        <v>8688.0903082852874</v>
      </c>
      <c r="M689" s="22">
        <f>M688-'EVM CPZ List'!$I689</f>
        <v>607.52760393233245</v>
      </c>
      <c r="N689" s="7" t="e">
        <f>INDEX('2021 Certified EVM Plan'!G:G,MATCH(B689,'2021 Certified EVM Plan'!E:E,0))</f>
        <v>#N/A</v>
      </c>
      <c r="O689" s="7" t="e">
        <f>INDEX('2021 Certified EVM Plan'!M:M,MATCH(B689,'2021 Certified EVM Plan'!E:E,0))</f>
        <v>#N/A</v>
      </c>
      <c r="P689" s="7">
        <f t="shared" si="10"/>
        <v>1</v>
      </c>
      <c r="Q689" s="26" t="e">
        <f>IF(INDEX('2021 Certified EVM Plan'!H:H,MATCH(B689,'2021 Certified EVM Plan'!E:E,0))=1,M689,#N/A)</f>
        <v>#N/A</v>
      </c>
      <c r="R689" s="26" t="e">
        <f>IF(INDEX('2021 Certified EVM Plan'!J:J,MATCH(B689,'2021 Certified EVM Plan'!E:E,0))=1,M689,#N/A)</f>
        <v>#N/A</v>
      </c>
      <c r="S689" s="26" t="e">
        <f>IF(INDEX('2021 Certified EVM Plan'!K:K,MATCH(B689,'2021 Certified EVM Plan'!E:E,0))=1,M689,#N/A)</f>
        <v>#N/A</v>
      </c>
    </row>
    <row r="690" spans="1:19" x14ac:dyDescent="0.25">
      <c r="A690" s="22" t="s">
        <v>1672</v>
      </c>
      <c r="B690" s="22">
        <v>1099</v>
      </c>
      <c r="C690" s="22">
        <v>161</v>
      </c>
      <c r="D690" s="23">
        <v>1.47337565252047E-2</v>
      </c>
      <c r="E690" s="22">
        <v>252811102</v>
      </c>
      <c r="F690" s="22" t="s">
        <v>1966</v>
      </c>
      <c r="G690" s="22" t="s">
        <v>2072</v>
      </c>
      <c r="H690" s="22">
        <v>42562.782142542303</v>
      </c>
      <c r="I690" s="24">
        <f>'EVM CPZ List'!$D690*'EVM CPZ List'!$C690</f>
        <v>2.3721348005579568</v>
      </c>
      <c r="J690" s="25">
        <f>INDEX('Pivot of Risk Data'!A:A,MATCH('EVM CPZ List'!$B690,'Pivot of Risk Data'!B:B,0),1)</f>
        <v>676</v>
      </c>
      <c r="K690" s="22">
        <f>0.000621371*'EVM CPZ List'!$H690</f>
        <v>26.447278502693653</v>
      </c>
      <c r="L690" s="22">
        <f>L689+'EVM CPZ List'!$K690</f>
        <v>8714.5375867879811</v>
      </c>
      <c r="M690" s="22">
        <f>M689-'EVM CPZ List'!$I690</f>
        <v>605.15546913177445</v>
      </c>
      <c r="N690" s="7" t="e">
        <f>INDEX('2021 Certified EVM Plan'!G:G,MATCH(B690,'2021 Certified EVM Plan'!E:E,0))</f>
        <v>#N/A</v>
      </c>
      <c r="O690" s="7" t="e">
        <f>INDEX('2021 Certified EVM Plan'!M:M,MATCH(B690,'2021 Certified EVM Plan'!E:E,0))</f>
        <v>#N/A</v>
      </c>
      <c r="P690" s="7">
        <f t="shared" si="10"/>
        <v>1</v>
      </c>
      <c r="Q690" s="26" t="e">
        <f>IF(INDEX('2021 Certified EVM Plan'!H:H,MATCH(B690,'2021 Certified EVM Plan'!E:E,0))=1,M690,#N/A)</f>
        <v>#N/A</v>
      </c>
      <c r="R690" s="26" t="e">
        <f>IF(INDEX('2021 Certified EVM Plan'!J:J,MATCH(B690,'2021 Certified EVM Plan'!E:E,0))=1,M690,#N/A)</f>
        <v>#N/A</v>
      </c>
      <c r="S690" s="26" t="e">
        <f>IF(INDEX('2021 Certified EVM Plan'!K:K,MATCH(B690,'2021 Certified EVM Plan'!E:E,0))=1,M690,#N/A)</f>
        <v>#N/A</v>
      </c>
    </row>
    <row r="691" spans="1:19" x14ac:dyDescent="0.25">
      <c r="A691" s="22" t="s">
        <v>964</v>
      </c>
      <c r="B691" s="22">
        <v>4799</v>
      </c>
      <c r="C691" s="22">
        <v>53</v>
      </c>
      <c r="D691" s="23">
        <v>1.4729658801454999E-2</v>
      </c>
      <c r="E691" s="22">
        <v>42661104</v>
      </c>
      <c r="F691" s="22" t="s">
        <v>976</v>
      </c>
      <c r="G691" s="22" t="s">
        <v>1153</v>
      </c>
      <c r="H691" s="22">
        <v>6444.3113068359899</v>
      </c>
      <c r="I691" s="24">
        <f>'EVM CPZ List'!$D691*'EVM CPZ List'!$C691</f>
        <v>0.78067191647711498</v>
      </c>
      <c r="J691" s="25">
        <f>INDEX('Pivot of Risk Data'!A:A,MATCH('EVM CPZ List'!$B691,'Pivot of Risk Data'!B:B,0),1)</f>
        <v>677</v>
      </c>
      <c r="K691" s="22">
        <f>0.000621371*'EVM CPZ List'!$H691</f>
        <v>4.0043081610399858</v>
      </c>
      <c r="L691" s="22">
        <f>L690+'EVM CPZ List'!$K691</f>
        <v>8718.5418949490213</v>
      </c>
      <c r="M691" s="22">
        <f>M690-'EVM CPZ List'!$I691</f>
        <v>604.37479721529735</v>
      </c>
      <c r="N691" s="7" t="e">
        <f>INDEX('2021 Certified EVM Plan'!G:G,MATCH(B691,'2021 Certified EVM Plan'!E:E,0))</f>
        <v>#N/A</v>
      </c>
      <c r="O691" s="7" t="e">
        <f>INDEX('2021 Certified EVM Plan'!M:M,MATCH(B691,'2021 Certified EVM Plan'!E:E,0))</f>
        <v>#N/A</v>
      </c>
      <c r="P691" s="7">
        <f t="shared" si="10"/>
        <v>1</v>
      </c>
      <c r="Q691" s="26" t="e">
        <f>IF(INDEX('2021 Certified EVM Plan'!H:H,MATCH(B691,'2021 Certified EVM Plan'!E:E,0))=1,M691,#N/A)</f>
        <v>#N/A</v>
      </c>
      <c r="R691" s="26" t="e">
        <f>IF(INDEX('2021 Certified EVM Plan'!J:J,MATCH(B691,'2021 Certified EVM Plan'!E:E,0))=1,M691,#N/A)</f>
        <v>#N/A</v>
      </c>
      <c r="S691" s="26" t="e">
        <f>IF(INDEX('2021 Certified EVM Plan'!K:K,MATCH(B691,'2021 Certified EVM Plan'!E:E,0))=1,M691,#N/A)</f>
        <v>#N/A</v>
      </c>
    </row>
    <row r="692" spans="1:19" x14ac:dyDescent="0.25">
      <c r="A692" s="22" t="s">
        <v>8</v>
      </c>
      <c r="B692" s="22">
        <v>3018</v>
      </c>
      <c r="C692" s="22">
        <v>256</v>
      </c>
      <c r="D692" s="23">
        <v>1.46834738516402E-2</v>
      </c>
      <c r="E692" s="22">
        <v>152201101</v>
      </c>
      <c r="F692" s="22" t="s">
        <v>108</v>
      </c>
      <c r="G692" s="22" t="s">
        <v>166</v>
      </c>
      <c r="H692" s="22">
        <v>31954.398468250602</v>
      </c>
      <c r="I692" s="24">
        <f>'EVM CPZ List'!$D692*'EVM CPZ List'!$C692</f>
        <v>3.7589693060198912</v>
      </c>
      <c r="J692" s="25">
        <f>INDEX('Pivot of Risk Data'!A:A,MATCH('EVM CPZ List'!$B692,'Pivot of Risk Data'!B:B,0),1)</f>
        <v>678</v>
      </c>
      <c r="K692" s="22">
        <f>0.000621371*'EVM CPZ List'!$H692</f>
        <v>19.855536530615346</v>
      </c>
      <c r="L692" s="22">
        <f>L691+'EVM CPZ List'!$K692</f>
        <v>8738.397431479636</v>
      </c>
      <c r="M692" s="22">
        <f>M691-'EVM CPZ List'!$I692</f>
        <v>600.61582790927741</v>
      </c>
      <c r="N692" s="7">
        <f>INDEX('2021 Certified EVM Plan'!G:G,MATCH(B692,'2021 Certified EVM Plan'!E:E,0))</f>
        <v>19.366666666666667</v>
      </c>
      <c r="O692" s="7">
        <f>INDEX('2021 Certified EVM Plan'!M:M,MATCH(B692,'2021 Certified EVM Plan'!E:E,0))</f>
        <v>3.7589693060198912</v>
      </c>
      <c r="P692" s="7">
        <f t="shared" si="10"/>
        <v>1</v>
      </c>
      <c r="Q692" s="26" t="e">
        <f>IF(INDEX('2021 Certified EVM Plan'!H:H,MATCH(B692,'2021 Certified EVM Plan'!E:E,0))=1,M692,#N/A)</f>
        <v>#N/A</v>
      </c>
      <c r="R692" s="26" t="e">
        <f>IF(INDEX('2021 Certified EVM Plan'!J:J,MATCH(B692,'2021 Certified EVM Plan'!E:E,0))=1,M692,#N/A)</f>
        <v>#N/A</v>
      </c>
      <c r="S692" s="26">
        <f>IF(INDEX('2021 Certified EVM Plan'!K:K,MATCH(B692,'2021 Certified EVM Plan'!E:E,0))=1,M692,#N/A)</f>
        <v>600.61582790927741</v>
      </c>
    </row>
    <row r="693" spans="1:19" x14ac:dyDescent="0.25">
      <c r="A693" s="22" t="s">
        <v>1672</v>
      </c>
      <c r="B693" s="22">
        <v>7448</v>
      </c>
      <c r="C693" s="22">
        <v>113</v>
      </c>
      <c r="D693" s="23">
        <v>1.4627861910473E-2</v>
      </c>
      <c r="E693" s="22">
        <v>254421101</v>
      </c>
      <c r="F693" s="22" t="s">
        <v>1824</v>
      </c>
      <c r="G693" s="22" t="s">
        <v>1955</v>
      </c>
      <c r="H693" s="22">
        <v>32301.379657448899</v>
      </c>
      <c r="I693" s="24">
        <f>'EVM CPZ List'!$D693*'EVM CPZ List'!$C693</f>
        <v>1.652948395883449</v>
      </c>
      <c r="J693" s="25">
        <f>INDEX('Pivot of Risk Data'!A:A,MATCH('EVM CPZ List'!$B693,'Pivot of Risk Data'!B:B,0),1)</f>
        <v>679</v>
      </c>
      <c r="K693" s="22">
        <f>0.000621371*'EVM CPZ List'!$H693</f>
        <v>20.071140579128681</v>
      </c>
      <c r="L693" s="22">
        <f>L692+'EVM CPZ List'!$K693</f>
        <v>8758.468572058764</v>
      </c>
      <c r="M693" s="22">
        <f>M692-'EVM CPZ List'!$I693</f>
        <v>598.962879513394</v>
      </c>
      <c r="N693" s="7" t="e">
        <f>INDEX('2021 Certified EVM Plan'!G:G,MATCH(B693,'2021 Certified EVM Plan'!E:E,0))</f>
        <v>#N/A</v>
      </c>
      <c r="O693" s="7" t="e">
        <f>INDEX('2021 Certified EVM Plan'!M:M,MATCH(B693,'2021 Certified EVM Plan'!E:E,0))</f>
        <v>#N/A</v>
      </c>
      <c r="P693" s="7">
        <f t="shared" si="10"/>
        <v>1</v>
      </c>
      <c r="Q693" s="26" t="e">
        <f>IF(INDEX('2021 Certified EVM Plan'!H:H,MATCH(B693,'2021 Certified EVM Plan'!E:E,0))=1,M693,#N/A)</f>
        <v>#N/A</v>
      </c>
      <c r="R693" s="26" t="e">
        <f>IF(INDEX('2021 Certified EVM Plan'!J:J,MATCH(B693,'2021 Certified EVM Plan'!E:E,0))=1,M693,#N/A)</f>
        <v>#N/A</v>
      </c>
      <c r="S693" s="26" t="e">
        <f>IF(INDEX('2021 Certified EVM Plan'!K:K,MATCH(B693,'2021 Certified EVM Plan'!E:E,0))=1,M693,#N/A)</f>
        <v>#N/A</v>
      </c>
    </row>
    <row r="694" spans="1:19" x14ac:dyDescent="0.25">
      <c r="A694" s="22" t="s">
        <v>2195</v>
      </c>
      <c r="B694" s="22">
        <v>285</v>
      </c>
      <c r="C694" s="22">
        <v>20</v>
      </c>
      <c r="D694" s="23">
        <v>1.46217117036463E-2</v>
      </c>
      <c r="E694" s="22">
        <v>83242110</v>
      </c>
      <c r="F694" s="22" t="s">
        <v>2546</v>
      </c>
      <c r="G694" s="22" t="s">
        <v>2547</v>
      </c>
      <c r="H694" s="22">
        <v>3216.8739340899401</v>
      </c>
      <c r="I694" s="24">
        <f>'EVM CPZ List'!$D694*'EVM CPZ List'!$C694</f>
        <v>0.29243423407292601</v>
      </c>
      <c r="J694" s="25">
        <f>INDEX('Pivot of Risk Data'!A:A,MATCH('EVM CPZ List'!$B694,'Pivot of Risk Data'!B:B,0),1)</f>
        <v>680</v>
      </c>
      <c r="K694" s="22">
        <f>0.000621371*'EVM CPZ List'!$H694</f>
        <v>1.9988721732994001</v>
      </c>
      <c r="L694" s="22">
        <f>L693+'EVM CPZ List'!$K694</f>
        <v>8760.4674442320629</v>
      </c>
      <c r="M694" s="22">
        <f>M693-'EVM CPZ List'!$I694</f>
        <v>598.67044527932103</v>
      </c>
      <c r="N694" s="7" t="e">
        <f>INDEX('2021 Certified EVM Plan'!G:G,MATCH(B694,'2021 Certified EVM Plan'!E:E,0))</f>
        <v>#N/A</v>
      </c>
      <c r="O694" s="7" t="e">
        <f>INDEX('2021 Certified EVM Plan'!M:M,MATCH(B694,'2021 Certified EVM Plan'!E:E,0))</f>
        <v>#N/A</v>
      </c>
      <c r="P694" s="7">
        <f t="shared" si="10"/>
        <v>1</v>
      </c>
      <c r="Q694" s="26" t="e">
        <f>IF(INDEX('2021 Certified EVM Plan'!H:H,MATCH(B694,'2021 Certified EVM Plan'!E:E,0))=1,M694,#N/A)</f>
        <v>#N/A</v>
      </c>
      <c r="R694" s="26" t="e">
        <f>IF(INDEX('2021 Certified EVM Plan'!J:J,MATCH(B694,'2021 Certified EVM Plan'!E:E,0))=1,M694,#N/A)</f>
        <v>#N/A</v>
      </c>
      <c r="S694" s="26" t="e">
        <f>IF(INDEX('2021 Certified EVM Plan'!K:K,MATCH(B694,'2021 Certified EVM Plan'!E:E,0))=1,M694,#N/A)</f>
        <v>#N/A</v>
      </c>
    </row>
    <row r="695" spans="1:19" x14ac:dyDescent="0.25">
      <c r="A695" s="22" t="s">
        <v>964</v>
      </c>
      <c r="B695" s="22">
        <v>2709</v>
      </c>
      <c r="C695" s="22">
        <v>5</v>
      </c>
      <c r="D695" s="23">
        <v>1.4578483755439299E-2</v>
      </c>
      <c r="E695" s="22">
        <v>42561107</v>
      </c>
      <c r="F695" s="22" t="s">
        <v>1154</v>
      </c>
      <c r="G695" s="22" t="s">
        <v>1433</v>
      </c>
      <c r="H695" s="22">
        <v>487.30161640905999</v>
      </c>
      <c r="I695" s="24">
        <f>'EVM CPZ List'!$D695*'EVM CPZ List'!$C695</f>
        <v>7.2892418777196502E-2</v>
      </c>
      <c r="J695" s="25">
        <f>INDEX('Pivot of Risk Data'!A:A,MATCH('EVM CPZ List'!$B695,'Pivot of Risk Data'!B:B,0),1)</f>
        <v>681</v>
      </c>
      <c r="K695" s="22">
        <f>0.000621371*'EVM CPZ List'!$H695</f>
        <v>0.302795092689714</v>
      </c>
      <c r="L695" s="22">
        <f>L694+'EVM CPZ List'!$K695</f>
        <v>8760.7702393247528</v>
      </c>
      <c r="M695" s="22">
        <f>M694-'EVM CPZ List'!$I695</f>
        <v>598.59755286054383</v>
      </c>
      <c r="N695" s="7" t="e">
        <f>INDEX('2021 Certified EVM Plan'!G:G,MATCH(B695,'2021 Certified EVM Plan'!E:E,0))</f>
        <v>#N/A</v>
      </c>
      <c r="O695" s="7" t="e">
        <f>INDEX('2021 Certified EVM Plan'!M:M,MATCH(B695,'2021 Certified EVM Plan'!E:E,0))</f>
        <v>#N/A</v>
      </c>
      <c r="P695" s="7">
        <f t="shared" si="10"/>
        <v>1</v>
      </c>
      <c r="Q695" s="26" t="e">
        <f>IF(INDEX('2021 Certified EVM Plan'!H:H,MATCH(B695,'2021 Certified EVM Plan'!E:E,0))=1,M695,#N/A)</f>
        <v>#N/A</v>
      </c>
      <c r="R695" s="26" t="e">
        <f>IF(INDEX('2021 Certified EVM Plan'!J:J,MATCH(B695,'2021 Certified EVM Plan'!E:E,0))=1,M695,#N/A)</f>
        <v>#N/A</v>
      </c>
      <c r="S695" s="26" t="e">
        <f>IF(INDEX('2021 Certified EVM Plan'!K:K,MATCH(B695,'2021 Certified EVM Plan'!E:E,0))=1,M695,#N/A)</f>
        <v>#N/A</v>
      </c>
    </row>
    <row r="696" spans="1:19" x14ac:dyDescent="0.25">
      <c r="A696" s="22" t="s">
        <v>964</v>
      </c>
      <c r="B696" s="22">
        <v>4254</v>
      </c>
      <c r="C696" s="22">
        <v>78</v>
      </c>
      <c r="D696" s="23">
        <v>1.45520239824281E-2</v>
      </c>
      <c r="E696" s="22">
        <v>43182103</v>
      </c>
      <c r="F696" s="22" t="s">
        <v>1052</v>
      </c>
      <c r="G696" s="22" t="s">
        <v>1312</v>
      </c>
      <c r="H696" s="22">
        <v>11666.894953699801</v>
      </c>
      <c r="I696" s="24">
        <f>'EVM CPZ List'!$D696*'EVM CPZ List'!$C696</f>
        <v>1.1350578706293917</v>
      </c>
      <c r="J696" s="25">
        <f>INDEX('Pivot of Risk Data'!A:A,MATCH('EVM CPZ List'!$B696,'Pivot of Risk Data'!B:B,0),1)</f>
        <v>682</v>
      </c>
      <c r="K696" s="22">
        <f>0.000621371*'EVM CPZ List'!$H696</f>
        <v>7.249470184275399</v>
      </c>
      <c r="L696" s="22">
        <f>L695+'EVM CPZ List'!$K696</f>
        <v>8768.019709509028</v>
      </c>
      <c r="M696" s="22">
        <f>M695-'EVM CPZ List'!$I696</f>
        <v>597.46249498991449</v>
      </c>
      <c r="N696" s="7" t="e">
        <f>INDEX('2021 Certified EVM Plan'!G:G,MATCH(B696,'2021 Certified EVM Plan'!E:E,0))</f>
        <v>#N/A</v>
      </c>
      <c r="O696" s="7" t="e">
        <f>INDEX('2021 Certified EVM Plan'!M:M,MATCH(B696,'2021 Certified EVM Plan'!E:E,0))</f>
        <v>#N/A</v>
      </c>
      <c r="P696" s="7">
        <f t="shared" si="10"/>
        <v>1</v>
      </c>
      <c r="Q696" s="26" t="e">
        <f>IF(INDEX('2021 Certified EVM Plan'!H:H,MATCH(B696,'2021 Certified EVM Plan'!E:E,0))=1,M696,#N/A)</f>
        <v>#N/A</v>
      </c>
      <c r="R696" s="26" t="e">
        <f>IF(INDEX('2021 Certified EVM Plan'!J:J,MATCH(B696,'2021 Certified EVM Plan'!E:E,0))=1,M696,#N/A)</f>
        <v>#N/A</v>
      </c>
      <c r="S696" s="26" t="e">
        <f>IF(INDEX('2021 Certified EVM Plan'!K:K,MATCH(B696,'2021 Certified EVM Plan'!E:E,0))=1,M696,#N/A)</f>
        <v>#N/A</v>
      </c>
    </row>
    <row r="697" spans="1:19" x14ac:dyDescent="0.25">
      <c r="A697" s="22" t="s">
        <v>964</v>
      </c>
      <c r="B697" s="22">
        <v>4087</v>
      </c>
      <c r="C697" s="22">
        <v>233</v>
      </c>
      <c r="D697" s="23">
        <v>1.4499859872268201E-2</v>
      </c>
      <c r="E697" s="22">
        <v>42571101</v>
      </c>
      <c r="F697" s="22" t="s">
        <v>1012</v>
      </c>
      <c r="G697" s="22" t="s">
        <v>1044</v>
      </c>
      <c r="H697" s="22">
        <v>24774.666794988701</v>
      </c>
      <c r="I697" s="24">
        <f>'EVM CPZ List'!$D697*'EVM CPZ List'!$C697</f>
        <v>3.3784673502384908</v>
      </c>
      <c r="J697" s="25">
        <f>INDEX('Pivot of Risk Data'!A:A,MATCH('EVM CPZ List'!$B697,'Pivot of Risk Data'!B:B,0),1)</f>
        <v>683</v>
      </c>
      <c r="K697" s="22">
        <f>0.000621371*'EVM CPZ List'!$H697</f>
        <v>15.394259481068925</v>
      </c>
      <c r="L697" s="22">
        <f>L696+'EVM CPZ List'!$K697</f>
        <v>8783.4139689900967</v>
      </c>
      <c r="M697" s="22">
        <f>M696-'EVM CPZ List'!$I697</f>
        <v>594.08402763967604</v>
      </c>
      <c r="N697" s="7" t="e">
        <f>INDEX('2021 Certified EVM Plan'!G:G,MATCH(B697,'2021 Certified EVM Plan'!E:E,0))</f>
        <v>#N/A</v>
      </c>
      <c r="O697" s="7" t="e">
        <f>INDEX('2021 Certified EVM Plan'!M:M,MATCH(B697,'2021 Certified EVM Plan'!E:E,0))</f>
        <v>#N/A</v>
      </c>
      <c r="P697" s="7">
        <f t="shared" si="10"/>
        <v>1</v>
      </c>
      <c r="Q697" s="26" t="e">
        <f>IF(INDEX('2021 Certified EVM Plan'!H:H,MATCH(B697,'2021 Certified EVM Plan'!E:E,0))=1,M697,#N/A)</f>
        <v>#N/A</v>
      </c>
      <c r="R697" s="26" t="e">
        <f>IF(INDEX('2021 Certified EVM Plan'!J:J,MATCH(B697,'2021 Certified EVM Plan'!E:E,0))=1,M697,#N/A)</f>
        <v>#N/A</v>
      </c>
      <c r="S697" s="26" t="e">
        <f>IF(INDEX('2021 Certified EVM Plan'!K:K,MATCH(B697,'2021 Certified EVM Plan'!E:E,0))=1,M697,#N/A)</f>
        <v>#N/A</v>
      </c>
    </row>
    <row r="698" spans="1:19" x14ac:dyDescent="0.25">
      <c r="A698" s="22" t="s">
        <v>1672</v>
      </c>
      <c r="B698" s="22">
        <v>2580</v>
      </c>
      <c r="C698" s="22">
        <v>255</v>
      </c>
      <c r="D698" s="23">
        <v>1.44581906621516E-2</v>
      </c>
      <c r="E698" s="22">
        <v>254151101</v>
      </c>
      <c r="F698" s="22" t="s">
        <v>1762</v>
      </c>
      <c r="G698" s="22" t="s">
        <v>1949</v>
      </c>
      <c r="H698" s="22">
        <v>55665.454206713803</v>
      </c>
      <c r="I698" s="24">
        <f>'EVM CPZ List'!$D698*'EVM CPZ List'!$C698</f>
        <v>3.6868386188486579</v>
      </c>
      <c r="J698" s="25">
        <f>INDEX('Pivot of Risk Data'!A:A,MATCH('EVM CPZ List'!$B698,'Pivot of Risk Data'!B:B,0),1)</f>
        <v>684</v>
      </c>
      <c r="K698" s="22">
        <f>0.000621371*'EVM CPZ List'!$H698</f>
        <v>34.588898945879961</v>
      </c>
      <c r="L698" s="22">
        <f>L697+'EVM CPZ List'!$K698</f>
        <v>8818.0028679359766</v>
      </c>
      <c r="M698" s="22">
        <f>M697-'EVM CPZ List'!$I698</f>
        <v>590.39718902082734</v>
      </c>
      <c r="N698" s="7" t="e">
        <f>INDEX('2021 Certified EVM Plan'!G:G,MATCH(B698,'2021 Certified EVM Plan'!E:E,0))</f>
        <v>#N/A</v>
      </c>
      <c r="O698" s="7" t="e">
        <f>INDEX('2021 Certified EVM Plan'!M:M,MATCH(B698,'2021 Certified EVM Plan'!E:E,0))</f>
        <v>#N/A</v>
      </c>
      <c r="P698" s="7">
        <f t="shared" si="10"/>
        <v>1</v>
      </c>
      <c r="Q698" s="26" t="e">
        <f>IF(INDEX('2021 Certified EVM Plan'!H:H,MATCH(B698,'2021 Certified EVM Plan'!E:E,0))=1,M698,#N/A)</f>
        <v>#N/A</v>
      </c>
      <c r="R698" s="26" t="e">
        <f>IF(INDEX('2021 Certified EVM Plan'!J:J,MATCH(B698,'2021 Certified EVM Plan'!E:E,0))=1,M698,#N/A)</f>
        <v>#N/A</v>
      </c>
      <c r="S698" s="26" t="e">
        <f>IF(INDEX('2021 Certified EVM Plan'!K:K,MATCH(B698,'2021 Certified EVM Plan'!E:E,0))=1,M698,#N/A)</f>
        <v>#N/A</v>
      </c>
    </row>
    <row r="699" spans="1:19" x14ac:dyDescent="0.25">
      <c r="A699" s="22" t="s">
        <v>964</v>
      </c>
      <c r="B699" s="22">
        <v>801</v>
      </c>
      <c r="C699" s="22">
        <v>182</v>
      </c>
      <c r="D699" s="23">
        <v>1.4382785188824399E-2</v>
      </c>
      <c r="E699" s="22">
        <v>42821102</v>
      </c>
      <c r="F699" s="22" t="s">
        <v>1336</v>
      </c>
      <c r="G699" s="22" t="s">
        <v>1389</v>
      </c>
      <c r="H699" s="22">
        <v>26431.444784648698</v>
      </c>
      <c r="I699" s="24">
        <f>'EVM CPZ List'!$D699*'EVM CPZ List'!$C699</f>
        <v>2.6176669043660405</v>
      </c>
      <c r="J699" s="25">
        <f>INDEX('Pivot of Risk Data'!A:A,MATCH('EVM CPZ List'!$B699,'Pivot of Risk Data'!B:B,0),1)</f>
        <v>685</v>
      </c>
      <c r="K699" s="22">
        <f>0.000621371*'EVM CPZ List'!$H699</f>
        <v>16.423733277281947</v>
      </c>
      <c r="L699" s="22">
        <f>L698+'EVM CPZ List'!$K699</f>
        <v>8834.4266012132593</v>
      </c>
      <c r="M699" s="22">
        <f>M698-'EVM CPZ List'!$I699</f>
        <v>587.77952211646129</v>
      </c>
      <c r="N699" s="7" t="e">
        <f>INDEX('2021 Certified EVM Plan'!G:G,MATCH(B699,'2021 Certified EVM Plan'!E:E,0))</f>
        <v>#N/A</v>
      </c>
      <c r="O699" s="7" t="e">
        <f>INDEX('2021 Certified EVM Plan'!M:M,MATCH(B699,'2021 Certified EVM Plan'!E:E,0))</f>
        <v>#N/A</v>
      </c>
      <c r="P699" s="7">
        <f t="shared" si="10"/>
        <v>1</v>
      </c>
      <c r="Q699" s="26" t="e">
        <f>IF(INDEX('2021 Certified EVM Plan'!H:H,MATCH(B699,'2021 Certified EVM Plan'!E:E,0))=1,M699,#N/A)</f>
        <v>#N/A</v>
      </c>
      <c r="R699" s="26" t="e">
        <f>IF(INDEX('2021 Certified EVM Plan'!J:J,MATCH(B699,'2021 Certified EVM Plan'!E:E,0))=1,M699,#N/A)</f>
        <v>#N/A</v>
      </c>
      <c r="S699" s="26" t="e">
        <f>IF(INDEX('2021 Certified EVM Plan'!K:K,MATCH(B699,'2021 Certified EVM Plan'!E:E,0))=1,M699,#N/A)</f>
        <v>#N/A</v>
      </c>
    </row>
    <row r="700" spans="1:19" x14ac:dyDescent="0.25">
      <c r="A700" s="22" t="s">
        <v>8</v>
      </c>
      <c r="B700" s="22">
        <v>5748</v>
      </c>
      <c r="C700" s="22">
        <v>90</v>
      </c>
      <c r="D700" s="23">
        <v>1.4369725181916201E-2</v>
      </c>
      <c r="E700" s="22">
        <v>153741101</v>
      </c>
      <c r="F700" s="22" t="s">
        <v>180</v>
      </c>
      <c r="G700" s="22" t="s">
        <v>240</v>
      </c>
      <c r="H700" s="22">
        <v>10673.4288573227</v>
      </c>
      <c r="I700" s="24">
        <f>'EVM CPZ List'!$D700*'EVM CPZ List'!$C700</f>
        <v>1.293275266372458</v>
      </c>
      <c r="J700" s="25">
        <f>INDEX('Pivot of Risk Data'!A:A,MATCH('EVM CPZ List'!$B700,'Pivot of Risk Data'!B:B,0),1)</f>
        <v>686</v>
      </c>
      <c r="K700" s="22">
        <f>0.000621371*'EVM CPZ List'!$H700</f>
        <v>6.6321591625034637</v>
      </c>
      <c r="L700" s="22">
        <f>L699+'EVM CPZ List'!$K700</f>
        <v>8841.0587603757631</v>
      </c>
      <c r="M700" s="22">
        <f>M699-'EVM CPZ List'!$I700</f>
        <v>586.48624685008883</v>
      </c>
      <c r="N700" s="7" t="e">
        <f>INDEX('2021 Certified EVM Plan'!G:G,MATCH(B700,'2021 Certified EVM Plan'!E:E,0))</f>
        <v>#N/A</v>
      </c>
      <c r="O700" s="7" t="e">
        <f>INDEX('2021 Certified EVM Plan'!M:M,MATCH(B700,'2021 Certified EVM Plan'!E:E,0))</f>
        <v>#N/A</v>
      </c>
      <c r="P700" s="7">
        <f t="shared" si="10"/>
        <v>1</v>
      </c>
      <c r="Q700" s="26" t="e">
        <f>IF(INDEX('2021 Certified EVM Plan'!H:H,MATCH(B700,'2021 Certified EVM Plan'!E:E,0))=1,M700,#N/A)</f>
        <v>#N/A</v>
      </c>
      <c r="R700" s="26" t="e">
        <f>IF(INDEX('2021 Certified EVM Plan'!J:J,MATCH(B700,'2021 Certified EVM Plan'!E:E,0))=1,M700,#N/A)</f>
        <v>#N/A</v>
      </c>
      <c r="S700" s="26" t="e">
        <f>IF(INDEX('2021 Certified EVM Plan'!K:K,MATCH(B700,'2021 Certified EVM Plan'!E:E,0))=1,M700,#N/A)</f>
        <v>#N/A</v>
      </c>
    </row>
    <row r="701" spans="1:19" x14ac:dyDescent="0.25">
      <c r="A701" s="22" t="s">
        <v>964</v>
      </c>
      <c r="B701" s="22">
        <v>1027</v>
      </c>
      <c r="C701" s="22">
        <v>217</v>
      </c>
      <c r="D701" s="23">
        <v>1.4314611853011701E-2</v>
      </c>
      <c r="E701" s="22">
        <v>192221102</v>
      </c>
      <c r="F701" s="22" t="s">
        <v>1081</v>
      </c>
      <c r="G701" s="22" t="s">
        <v>1240</v>
      </c>
      <c r="H701" s="22">
        <v>21012.126946038701</v>
      </c>
      <c r="I701" s="24">
        <f>'EVM CPZ List'!$D701*'EVM CPZ List'!$C701</f>
        <v>3.1062707721035392</v>
      </c>
      <c r="J701" s="25">
        <f>INDEX('Pivot of Risk Data'!A:A,MATCH('EVM CPZ List'!$B701,'Pivot of Risk Data'!B:B,0),1)</f>
        <v>687</v>
      </c>
      <c r="K701" s="22">
        <f>0.000621371*'EVM CPZ List'!$H701</f>
        <v>13.056326332587014</v>
      </c>
      <c r="L701" s="22">
        <f>L700+'EVM CPZ List'!$K701</f>
        <v>8854.1150867083506</v>
      </c>
      <c r="M701" s="22">
        <f>M700-'EVM CPZ List'!$I701</f>
        <v>583.37997607798525</v>
      </c>
      <c r="N701" s="7" t="e">
        <f>INDEX('2021 Certified EVM Plan'!G:G,MATCH(B701,'2021 Certified EVM Plan'!E:E,0))</f>
        <v>#N/A</v>
      </c>
      <c r="O701" s="7" t="e">
        <f>INDEX('2021 Certified EVM Plan'!M:M,MATCH(B701,'2021 Certified EVM Plan'!E:E,0))</f>
        <v>#N/A</v>
      </c>
      <c r="P701" s="7">
        <f t="shared" si="10"/>
        <v>1</v>
      </c>
      <c r="Q701" s="26" t="e">
        <f>IF(INDEX('2021 Certified EVM Plan'!H:H,MATCH(B701,'2021 Certified EVM Plan'!E:E,0))=1,M701,#N/A)</f>
        <v>#N/A</v>
      </c>
      <c r="R701" s="26" t="e">
        <f>IF(INDEX('2021 Certified EVM Plan'!J:J,MATCH(B701,'2021 Certified EVM Plan'!E:E,0))=1,M701,#N/A)</f>
        <v>#N/A</v>
      </c>
      <c r="S701" s="26" t="e">
        <f>IF(INDEX('2021 Certified EVM Plan'!K:K,MATCH(B701,'2021 Certified EVM Plan'!E:E,0))=1,M701,#N/A)</f>
        <v>#N/A</v>
      </c>
    </row>
    <row r="702" spans="1:19" x14ac:dyDescent="0.25">
      <c r="A702" s="22" t="s">
        <v>964</v>
      </c>
      <c r="B702" s="22">
        <v>453</v>
      </c>
      <c r="C702" s="22">
        <v>97</v>
      </c>
      <c r="D702" s="23">
        <v>1.4293748404842901E-2</v>
      </c>
      <c r="E702" s="22">
        <v>43311102</v>
      </c>
      <c r="F702" s="22" t="s">
        <v>969</v>
      </c>
      <c r="G702" s="22" t="s">
        <v>1472</v>
      </c>
      <c r="H702" s="22">
        <v>15791.959482067399</v>
      </c>
      <c r="I702" s="24">
        <f>'EVM CPZ List'!$D702*'EVM CPZ List'!$C702</f>
        <v>1.3864935952697615</v>
      </c>
      <c r="J702" s="25">
        <f>INDEX('Pivot of Risk Data'!A:A,MATCH('EVM CPZ List'!$B702,'Pivot of Risk Data'!B:B,0),1)</f>
        <v>688</v>
      </c>
      <c r="K702" s="22">
        <f>0.000621371*'EVM CPZ List'!$H702</f>
        <v>9.8126656553317027</v>
      </c>
      <c r="L702" s="22">
        <f>L701+'EVM CPZ List'!$K702</f>
        <v>8863.9277523636829</v>
      </c>
      <c r="M702" s="22">
        <f>M701-'EVM CPZ List'!$I702</f>
        <v>581.99348248271554</v>
      </c>
      <c r="N702" s="7" t="e">
        <f>INDEX('2021 Certified EVM Plan'!G:G,MATCH(B702,'2021 Certified EVM Plan'!E:E,0))</f>
        <v>#N/A</v>
      </c>
      <c r="O702" s="7" t="e">
        <f>INDEX('2021 Certified EVM Plan'!M:M,MATCH(B702,'2021 Certified EVM Plan'!E:E,0))</f>
        <v>#N/A</v>
      </c>
      <c r="P702" s="7">
        <f t="shared" si="10"/>
        <v>1</v>
      </c>
      <c r="Q702" s="26" t="e">
        <f>IF(INDEX('2021 Certified EVM Plan'!H:H,MATCH(B702,'2021 Certified EVM Plan'!E:E,0))=1,M702,#N/A)</f>
        <v>#N/A</v>
      </c>
      <c r="R702" s="26" t="e">
        <f>IF(INDEX('2021 Certified EVM Plan'!J:J,MATCH(B702,'2021 Certified EVM Plan'!E:E,0))=1,M702,#N/A)</f>
        <v>#N/A</v>
      </c>
      <c r="S702" s="26" t="e">
        <f>IF(INDEX('2021 Certified EVM Plan'!K:K,MATCH(B702,'2021 Certified EVM Plan'!E:E,0))=1,M702,#N/A)</f>
        <v>#N/A</v>
      </c>
    </row>
    <row r="703" spans="1:19" x14ac:dyDescent="0.25">
      <c r="A703" s="22" t="s">
        <v>964</v>
      </c>
      <c r="B703" s="22">
        <v>3769</v>
      </c>
      <c r="C703" s="22">
        <v>17</v>
      </c>
      <c r="D703" s="23">
        <v>1.42658838173341E-2</v>
      </c>
      <c r="E703" s="22">
        <v>42771111</v>
      </c>
      <c r="F703" s="22" t="s">
        <v>1022</v>
      </c>
      <c r="G703" s="22" t="s">
        <v>1076</v>
      </c>
      <c r="H703" s="22">
        <v>5841.7869597573099</v>
      </c>
      <c r="I703" s="24">
        <f>'EVM CPZ List'!$D703*'EVM CPZ List'!$C703</f>
        <v>0.24252002489467969</v>
      </c>
      <c r="J703" s="25">
        <f>INDEX('Pivot of Risk Data'!A:A,MATCH('EVM CPZ List'!$B703,'Pivot of Risk Data'!B:B,0),1)</f>
        <v>689</v>
      </c>
      <c r="K703" s="22">
        <f>0.000621371*'EVM CPZ List'!$H703</f>
        <v>3.6299170049713596</v>
      </c>
      <c r="L703" s="22">
        <f>L702+'EVM CPZ List'!$K703</f>
        <v>8867.5576693686544</v>
      </c>
      <c r="M703" s="22">
        <f>M702-'EVM CPZ List'!$I703</f>
        <v>581.75096245782083</v>
      </c>
      <c r="N703" s="7" t="e">
        <f>INDEX('2021 Certified EVM Plan'!G:G,MATCH(B703,'2021 Certified EVM Plan'!E:E,0))</f>
        <v>#N/A</v>
      </c>
      <c r="O703" s="7" t="e">
        <f>INDEX('2021 Certified EVM Plan'!M:M,MATCH(B703,'2021 Certified EVM Plan'!E:E,0))</f>
        <v>#N/A</v>
      </c>
      <c r="P703" s="7">
        <f t="shared" si="10"/>
        <v>1</v>
      </c>
      <c r="Q703" s="26" t="e">
        <f>IF(INDEX('2021 Certified EVM Plan'!H:H,MATCH(B703,'2021 Certified EVM Plan'!E:E,0))=1,M703,#N/A)</f>
        <v>#N/A</v>
      </c>
      <c r="R703" s="26" t="e">
        <f>IF(INDEX('2021 Certified EVM Plan'!J:J,MATCH(B703,'2021 Certified EVM Plan'!E:E,0))=1,M703,#N/A)</f>
        <v>#N/A</v>
      </c>
      <c r="S703" s="26" t="e">
        <f>IF(INDEX('2021 Certified EVM Plan'!K:K,MATCH(B703,'2021 Certified EVM Plan'!E:E,0))=1,M703,#N/A)</f>
        <v>#N/A</v>
      </c>
    </row>
    <row r="704" spans="1:19" x14ac:dyDescent="0.25">
      <c r="A704" s="22" t="s">
        <v>2906</v>
      </c>
      <c r="B704" s="22">
        <v>2256</v>
      </c>
      <c r="C704" s="22">
        <v>34</v>
      </c>
      <c r="D704" s="23">
        <v>1.42061372644621E-2</v>
      </c>
      <c r="E704" s="22">
        <v>14502107</v>
      </c>
      <c r="F704" s="22" t="s">
        <v>2985</v>
      </c>
      <c r="G704" s="22" t="s">
        <v>2986</v>
      </c>
      <c r="H704" s="22">
        <v>4200.2460062762702</v>
      </c>
      <c r="I704" s="24">
        <f>'EVM CPZ List'!$D704*'EVM CPZ List'!$C704</f>
        <v>0.48300866699171141</v>
      </c>
      <c r="J704" s="25">
        <f>INDEX('Pivot of Risk Data'!A:A,MATCH('EVM CPZ List'!$B704,'Pivot of Risk Data'!B:B,0),1)</f>
        <v>690</v>
      </c>
      <c r="K704" s="22">
        <f>0.000621371*'EVM CPZ List'!$H704</f>
        <v>2.6099110611658922</v>
      </c>
      <c r="L704" s="22">
        <f>L703+'EVM CPZ List'!$K704</f>
        <v>8870.1675804298211</v>
      </c>
      <c r="M704" s="22">
        <f>M703-'EVM CPZ List'!$I704</f>
        <v>581.2679537908291</v>
      </c>
      <c r="N704" s="7" t="e">
        <f>INDEX('2021 Certified EVM Plan'!G:G,MATCH(B704,'2021 Certified EVM Plan'!E:E,0))</f>
        <v>#N/A</v>
      </c>
      <c r="O704" s="7" t="e">
        <f>INDEX('2021 Certified EVM Plan'!M:M,MATCH(B704,'2021 Certified EVM Plan'!E:E,0))</f>
        <v>#N/A</v>
      </c>
      <c r="P704" s="7">
        <f t="shared" si="10"/>
        <v>1</v>
      </c>
      <c r="Q704" s="26" t="e">
        <f>IF(INDEX('2021 Certified EVM Plan'!H:H,MATCH(B704,'2021 Certified EVM Plan'!E:E,0))=1,M704,#N/A)</f>
        <v>#N/A</v>
      </c>
      <c r="R704" s="26" t="e">
        <f>IF(INDEX('2021 Certified EVM Plan'!J:J,MATCH(B704,'2021 Certified EVM Plan'!E:E,0))=1,M704,#N/A)</f>
        <v>#N/A</v>
      </c>
      <c r="S704" s="26" t="e">
        <f>IF(INDEX('2021 Certified EVM Plan'!K:K,MATCH(B704,'2021 Certified EVM Plan'!E:E,0))=1,M704,#N/A)</f>
        <v>#N/A</v>
      </c>
    </row>
    <row r="705" spans="1:19" x14ac:dyDescent="0.25">
      <c r="A705" s="22" t="s">
        <v>964</v>
      </c>
      <c r="B705" s="22">
        <v>640</v>
      </c>
      <c r="C705" s="22">
        <v>144</v>
      </c>
      <c r="D705" s="23">
        <v>1.42948776034699E-2</v>
      </c>
      <c r="E705" s="22">
        <v>43141101</v>
      </c>
      <c r="F705" s="22" t="s">
        <v>965</v>
      </c>
      <c r="G705" s="22" t="s">
        <v>1277</v>
      </c>
      <c r="H705" s="22">
        <v>17298.885268529099</v>
      </c>
      <c r="I705" s="24">
        <f>'EVM CPZ List'!$D705*'EVM CPZ List'!$C705</f>
        <v>2.0584623748996655</v>
      </c>
      <c r="J705" s="25">
        <f>INDEX('Pivot of Risk Data'!A:A,MATCH('EVM CPZ List'!$B705,'Pivot of Risk Data'!B:B,0),1)</f>
        <v>691</v>
      </c>
      <c r="K705" s="22">
        <f>0.000621371*'EVM CPZ List'!$H705</f>
        <v>10.749025638191195</v>
      </c>
      <c r="L705" s="22">
        <f>L704+'EVM CPZ List'!$K705</f>
        <v>8880.9166060680127</v>
      </c>
      <c r="M705" s="22">
        <f>M704-'EVM CPZ List'!$I705</f>
        <v>579.20949141592939</v>
      </c>
      <c r="N705" s="7" t="e">
        <f>INDEX('2021 Certified EVM Plan'!G:G,MATCH(B705,'2021 Certified EVM Plan'!E:E,0))</f>
        <v>#N/A</v>
      </c>
      <c r="O705" s="7" t="e">
        <f>INDEX('2021 Certified EVM Plan'!M:M,MATCH(B705,'2021 Certified EVM Plan'!E:E,0))</f>
        <v>#N/A</v>
      </c>
      <c r="P705" s="7">
        <f t="shared" si="10"/>
        <v>2</v>
      </c>
      <c r="Q705" s="26" t="e">
        <f>IF(INDEX('2021 Certified EVM Plan'!H:H,MATCH(B705,'2021 Certified EVM Plan'!E:E,0))=1,M705,#N/A)</f>
        <v>#N/A</v>
      </c>
      <c r="R705" s="26" t="e">
        <f>IF(INDEX('2021 Certified EVM Plan'!J:J,MATCH(B705,'2021 Certified EVM Plan'!E:E,0))=1,M705,#N/A)</f>
        <v>#N/A</v>
      </c>
      <c r="S705" s="26" t="e">
        <f>IF(INDEX('2021 Certified EVM Plan'!K:K,MATCH(B705,'2021 Certified EVM Plan'!E:E,0))=1,M705,#N/A)</f>
        <v>#N/A</v>
      </c>
    </row>
    <row r="706" spans="1:19" x14ac:dyDescent="0.25">
      <c r="A706" s="22" t="s">
        <v>2906</v>
      </c>
      <c r="B706" s="22">
        <v>640</v>
      </c>
      <c r="C706" s="22">
        <v>1</v>
      </c>
      <c r="D706" s="23">
        <v>1.3369005181511901E-4</v>
      </c>
      <c r="E706" s="22">
        <v>43141101</v>
      </c>
      <c r="F706" s="22" t="s">
        <v>965</v>
      </c>
      <c r="G706" s="22" t="s">
        <v>1277</v>
      </c>
      <c r="H706" s="22">
        <v>17298.885268529099</v>
      </c>
      <c r="I706" s="24">
        <f>'EVM CPZ List'!$D706*'EVM CPZ List'!$C706</f>
        <v>1.3369005181511901E-4</v>
      </c>
      <c r="J706" s="25">
        <f>INDEX('Pivot of Risk Data'!A:A,MATCH('EVM CPZ List'!$B706,'Pivot of Risk Data'!B:B,0),1)</f>
        <v>691</v>
      </c>
      <c r="K706" s="22">
        <f>0.000621371*'EVM CPZ List'!$H706</f>
        <v>10.749025638191195</v>
      </c>
      <c r="L706" s="22">
        <f>L705+'EVM CPZ List'!$K706</f>
        <v>8891.6656317062043</v>
      </c>
      <c r="M706" s="22">
        <f>M705-'EVM CPZ List'!$I706</f>
        <v>579.20935772587757</v>
      </c>
      <c r="N706" s="7" t="e">
        <f>INDEX('2021 Certified EVM Plan'!G:G,MATCH(B706,'2021 Certified EVM Plan'!E:E,0))</f>
        <v>#N/A</v>
      </c>
      <c r="O706" s="7" t="e">
        <f>INDEX('2021 Certified EVM Plan'!M:M,MATCH(B706,'2021 Certified EVM Plan'!E:E,0))</f>
        <v>#N/A</v>
      </c>
      <c r="P706" s="7">
        <f t="shared" ref="P706:P769" si="11">COUNTIF(B:B,B706)</f>
        <v>2</v>
      </c>
      <c r="Q706" s="26" t="e">
        <f>IF(INDEX('2021 Certified EVM Plan'!H:H,MATCH(B706,'2021 Certified EVM Plan'!E:E,0))=1,M706,#N/A)</f>
        <v>#N/A</v>
      </c>
      <c r="R706" s="26" t="e">
        <f>IF(INDEX('2021 Certified EVM Plan'!J:J,MATCH(B706,'2021 Certified EVM Plan'!E:E,0))=1,M706,#N/A)</f>
        <v>#N/A</v>
      </c>
      <c r="S706" s="26" t="e">
        <f>IF(INDEX('2021 Certified EVM Plan'!K:K,MATCH(B706,'2021 Certified EVM Plan'!E:E,0))=1,M706,#N/A)</f>
        <v>#N/A</v>
      </c>
    </row>
    <row r="707" spans="1:19" x14ac:dyDescent="0.25">
      <c r="A707" s="22" t="s">
        <v>539</v>
      </c>
      <c r="B707" s="22">
        <v>3420</v>
      </c>
      <c r="C707" s="22">
        <v>8</v>
      </c>
      <c r="D707" s="23">
        <v>1.416148667939E-2</v>
      </c>
      <c r="E707" s="22">
        <v>103441103</v>
      </c>
      <c r="F707" s="22" t="s">
        <v>662</v>
      </c>
      <c r="G707" s="22" t="s">
        <v>896</v>
      </c>
      <c r="H707" s="22">
        <v>998.48042216701299</v>
      </c>
      <c r="I707" s="24">
        <f>'EVM CPZ List'!$D707*'EVM CPZ List'!$C707</f>
        <v>0.11329189343512</v>
      </c>
      <c r="J707" s="25">
        <f>INDEX('Pivot of Risk Data'!A:A,MATCH('EVM CPZ List'!$B707,'Pivot of Risk Data'!B:B,0),1)</f>
        <v>692</v>
      </c>
      <c r="K707" s="22">
        <f>0.000621371*'EVM CPZ List'!$H707</f>
        <v>0.62042677840233906</v>
      </c>
      <c r="L707" s="22">
        <f>L706+'EVM CPZ List'!$K707</f>
        <v>8892.2860584846057</v>
      </c>
      <c r="M707" s="22">
        <f>M706-'EVM CPZ List'!$I707</f>
        <v>579.09606583244249</v>
      </c>
      <c r="N707" s="7" t="e">
        <f>INDEX('2021 Certified EVM Plan'!G:G,MATCH(B707,'2021 Certified EVM Plan'!E:E,0))</f>
        <v>#N/A</v>
      </c>
      <c r="O707" s="7" t="e">
        <f>INDEX('2021 Certified EVM Plan'!M:M,MATCH(B707,'2021 Certified EVM Plan'!E:E,0))</f>
        <v>#N/A</v>
      </c>
      <c r="P707" s="7">
        <f t="shared" si="11"/>
        <v>1</v>
      </c>
      <c r="Q707" s="26" t="e">
        <f>IF(INDEX('2021 Certified EVM Plan'!H:H,MATCH(B707,'2021 Certified EVM Plan'!E:E,0))=1,M707,#N/A)</f>
        <v>#N/A</v>
      </c>
      <c r="R707" s="26" t="e">
        <f>IF(INDEX('2021 Certified EVM Plan'!J:J,MATCH(B707,'2021 Certified EVM Plan'!E:E,0))=1,M707,#N/A)</f>
        <v>#N/A</v>
      </c>
      <c r="S707" s="26" t="e">
        <f>IF(INDEX('2021 Certified EVM Plan'!K:K,MATCH(B707,'2021 Certified EVM Plan'!E:E,0))=1,M707,#N/A)</f>
        <v>#N/A</v>
      </c>
    </row>
    <row r="708" spans="1:19" x14ac:dyDescent="0.25">
      <c r="A708" s="22" t="s">
        <v>964</v>
      </c>
      <c r="B708" s="22">
        <v>5847</v>
      </c>
      <c r="C708" s="22">
        <v>78</v>
      </c>
      <c r="D708" s="23">
        <v>1.4087029679888501E-2</v>
      </c>
      <c r="E708" s="22">
        <v>42721102</v>
      </c>
      <c r="F708" s="22" t="s">
        <v>1294</v>
      </c>
      <c r="G708" s="22" t="s">
        <v>1295</v>
      </c>
      <c r="H708" s="22">
        <v>9282.9852782440794</v>
      </c>
      <c r="I708" s="24">
        <f>'EVM CPZ List'!$D708*'EVM CPZ List'!$C708</f>
        <v>1.0987883150313031</v>
      </c>
      <c r="J708" s="25">
        <f>INDEX('Pivot of Risk Data'!A:A,MATCH('EVM CPZ List'!$B708,'Pivot of Risk Data'!B:B,0),1)</f>
        <v>693</v>
      </c>
      <c r="K708" s="22">
        <f>0.000621371*'EVM CPZ List'!$H708</f>
        <v>5.7681778453278021</v>
      </c>
      <c r="L708" s="22">
        <f>L707+'EVM CPZ List'!$K708</f>
        <v>8898.0542363299337</v>
      </c>
      <c r="M708" s="22">
        <f>M707-'EVM CPZ List'!$I708</f>
        <v>577.99727751741113</v>
      </c>
      <c r="N708" s="7" t="e">
        <f>INDEX('2021 Certified EVM Plan'!G:G,MATCH(B708,'2021 Certified EVM Plan'!E:E,0))</f>
        <v>#N/A</v>
      </c>
      <c r="O708" s="7" t="e">
        <f>INDEX('2021 Certified EVM Plan'!M:M,MATCH(B708,'2021 Certified EVM Plan'!E:E,0))</f>
        <v>#N/A</v>
      </c>
      <c r="P708" s="7">
        <f t="shared" si="11"/>
        <v>1</v>
      </c>
      <c r="Q708" s="26" t="e">
        <f>IF(INDEX('2021 Certified EVM Plan'!H:H,MATCH(B708,'2021 Certified EVM Plan'!E:E,0))=1,M708,#N/A)</f>
        <v>#N/A</v>
      </c>
      <c r="R708" s="26" t="e">
        <f>IF(INDEX('2021 Certified EVM Plan'!J:J,MATCH(B708,'2021 Certified EVM Plan'!E:E,0))=1,M708,#N/A)</f>
        <v>#N/A</v>
      </c>
      <c r="S708" s="26" t="e">
        <f>IF(INDEX('2021 Certified EVM Plan'!K:K,MATCH(B708,'2021 Certified EVM Plan'!E:E,0))=1,M708,#N/A)</f>
        <v>#N/A</v>
      </c>
    </row>
    <row r="709" spans="1:19" x14ac:dyDescent="0.25">
      <c r="A709" s="22" t="s">
        <v>964</v>
      </c>
      <c r="B709" s="22">
        <v>6887</v>
      </c>
      <c r="C709" s="22">
        <v>158</v>
      </c>
      <c r="D709" s="23">
        <v>1.4002559230811E-2</v>
      </c>
      <c r="E709" s="22">
        <v>42091101</v>
      </c>
      <c r="F709" s="22" t="s">
        <v>1133</v>
      </c>
      <c r="G709" s="22" t="s">
        <v>1134</v>
      </c>
      <c r="H709" s="22">
        <v>16655.935692404899</v>
      </c>
      <c r="I709" s="24">
        <f>'EVM CPZ List'!$D709*'EVM CPZ List'!$C709</f>
        <v>2.2124043584681381</v>
      </c>
      <c r="J709" s="25">
        <f>INDEX('Pivot of Risk Data'!A:A,MATCH('EVM CPZ List'!$B709,'Pivot of Risk Data'!B:B,0),1)</f>
        <v>694</v>
      </c>
      <c r="K709" s="22">
        <f>0.000621371*'EVM CPZ List'!$H709</f>
        <v>10.349515417125325</v>
      </c>
      <c r="L709" s="22">
        <f>L708+'EVM CPZ List'!$K709</f>
        <v>8908.4037517470588</v>
      </c>
      <c r="M709" s="22">
        <f>M708-'EVM CPZ List'!$I709</f>
        <v>575.78487315894301</v>
      </c>
      <c r="N709" s="7" t="e">
        <f>INDEX('2021 Certified EVM Plan'!G:G,MATCH(B709,'2021 Certified EVM Plan'!E:E,0))</f>
        <v>#N/A</v>
      </c>
      <c r="O709" s="7" t="e">
        <f>INDEX('2021 Certified EVM Plan'!M:M,MATCH(B709,'2021 Certified EVM Plan'!E:E,0))</f>
        <v>#N/A</v>
      </c>
      <c r="P709" s="7">
        <f t="shared" si="11"/>
        <v>1</v>
      </c>
      <c r="Q709" s="26" t="e">
        <f>IF(INDEX('2021 Certified EVM Plan'!H:H,MATCH(B709,'2021 Certified EVM Plan'!E:E,0))=1,M709,#N/A)</f>
        <v>#N/A</v>
      </c>
      <c r="R709" s="26" t="e">
        <f>IF(INDEX('2021 Certified EVM Plan'!J:J,MATCH(B709,'2021 Certified EVM Plan'!E:E,0))=1,M709,#N/A)</f>
        <v>#N/A</v>
      </c>
      <c r="S709" s="26" t="e">
        <f>IF(INDEX('2021 Certified EVM Plan'!K:K,MATCH(B709,'2021 Certified EVM Plan'!E:E,0))=1,M709,#N/A)</f>
        <v>#N/A</v>
      </c>
    </row>
    <row r="710" spans="1:19" x14ac:dyDescent="0.25">
      <c r="A710" s="22" t="s">
        <v>8</v>
      </c>
      <c r="B710" s="22">
        <v>492</v>
      </c>
      <c r="C710" s="22">
        <v>464</v>
      </c>
      <c r="D710" s="23">
        <v>1.3968588094832601E-2</v>
      </c>
      <c r="E710" s="22">
        <v>153741101</v>
      </c>
      <c r="F710" s="22" t="s">
        <v>180</v>
      </c>
      <c r="G710" s="22" t="s">
        <v>181</v>
      </c>
      <c r="H710" s="22">
        <v>55887.559763052501</v>
      </c>
      <c r="I710" s="24">
        <f>'EVM CPZ List'!$D710*'EVM CPZ List'!$C710</f>
        <v>6.4814248760023263</v>
      </c>
      <c r="J710" s="25">
        <f>INDEX('Pivot of Risk Data'!A:A,MATCH('EVM CPZ List'!$B710,'Pivot of Risk Data'!B:B,0),1)</f>
        <v>695</v>
      </c>
      <c r="K710" s="22">
        <f>0.000621371*'EVM CPZ List'!$H710</f>
        <v>34.726908897527693</v>
      </c>
      <c r="L710" s="22">
        <f>L709+'EVM CPZ List'!$K710</f>
        <v>8943.1306606445869</v>
      </c>
      <c r="M710" s="22">
        <f>M709-'EVM CPZ List'!$I710</f>
        <v>569.30344828294074</v>
      </c>
      <c r="N710" s="7" t="e">
        <f>INDEX('2021 Certified EVM Plan'!G:G,MATCH(B710,'2021 Certified EVM Plan'!E:E,0))</f>
        <v>#N/A</v>
      </c>
      <c r="O710" s="7" t="e">
        <f>INDEX('2021 Certified EVM Plan'!M:M,MATCH(B710,'2021 Certified EVM Plan'!E:E,0))</f>
        <v>#N/A</v>
      </c>
      <c r="P710" s="7">
        <f t="shared" si="11"/>
        <v>1</v>
      </c>
      <c r="Q710" s="26" t="e">
        <f>IF(INDEX('2021 Certified EVM Plan'!H:H,MATCH(B710,'2021 Certified EVM Plan'!E:E,0))=1,M710,#N/A)</f>
        <v>#N/A</v>
      </c>
      <c r="R710" s="26" t="e">
        <f>IF(INDEX('2021 Certified EVM Plan'!J:J,MATCH(B710,'2021 Certified EVM Plan'!E:E,0))=1,M710,#N/A)</f>
        <v>#N/A</v>
      </c>
      <c r="S710" s="26" t="e">
        <f>IF(INDEX('2021 Certified EVM Plan'!K:K,MATCH(B710,'2021 Certified EVM Plan'!E:E,0))=1,M710,#N/A)</f>
        <v>#N/A</v>
      </c>
    </row>
    <row r="711" spans="1:19" x14ac:dyDescent="0.25">
      <c r="A711" s="22" t="s">
        <v>1672</v>
      </c>
      <c r="B711" s="22">
        <v>514</v>
      </c>
      <c r="C711" s="22">
        <v>184</v>
      </c>
      <c r="D711" s="23">
        <v>1.3884045840320601E-2</v>
      </c>
      <c r="E711" s="22">
        <v>254061103</v>
      </c>
      <c r="F711" s="22" t="s">
        <v>1789</v>
      </c>
      <c r="G711" s="22" t="s">
        <v>1853</v>
      </c>
      <c r="H711" s="22">
        <v>39952.248272849502</v>
      </c>
      <c r="I711" s="24">
        <f>'EVM CPZ List'!$D711*'EVM CPZ List'!$C711</f>
        <v>2.5546644346189904</v>
      </c>
      <c r="J711" s="25">
        <f>INDEX('Pivot of Risk Data'!A:A,MATCH('EVM CPZ List'!$B711,'Pivot of Risk Data'!B:B,0),1)</f>
        <v>696</v>
      </c>
      <c r="K711" s="22">
        <f>0.000621371*'EVM CPZ List'!$H711</f>
        <v>24.825168461548767</v>
      </c>
      <c r="L711" s="22">
        <f>L710+'EVM CPZ List'!$K711</f>
        <v>8967.9558291061348</v>
      </c>
      <c r="M711" s="22">
        <f>M710-'EVM CPZ List'!$I711</f>
        <v>566.74878384832175</v>
      </c>
      <c r="N711" s="7" t="e">
        <f>INDEX('2021 Certified EVM Plan'!G:G,MATCH(B711,'2021 Certified EVM Plan'!E:E,0))</f>
        <v>#N/A</v>
      </c>
      <c r="O711" s="7" t="e">
        <f>INDEX('2021 Certified EVM Plan'!M:M,MATCH(B711,'2021 Certified EVM Plan'!E:E,0))</f>
        <v>#N/A</v>
      </c>
      <c r="P711" s="7">
        <f t="shared" si="11"/>
        <v>1</v>
      </c>
      <c r="Q711" s="26" t="e">
        <f>IF(INDEX('2021 Certified EVM Plan'!H:H,MATCH(B711,'2021 Certified EVM Plan'!E:E,0))=1,M711,#N/A)</f>
        <v>#N/A</v>
      </c>
      <c r="R711" s="26" t="e">
        <f>IF(INDEX('2021 Certified EVM Plan'!J:J,MATCH(B711,'2021 Certified EVM Plan'!E:E,0))=1,M711,#N/A)</f>
        <v>#N/A</v>
      </c>
      <c r="S711" s="26" t="e">
        <f>IF(INDEX('2021 Certified EVM Plan'!K:K,MATCH(B711,'2021 Certified EVM Plan'!E:E,0))=1,M711,#N/A)</f>
        <v>#N/A</v>
      </c>
    </row>
    <row r="712" spans="1:19" x14ac:dyDescent="0.25">
      <c r="A712" s="22" t="s">
        <v>1672</v>
      </c>
      <c r="B712" s="22">
        <v>7449</v>
      </c>
      <c r="C712" s="22">
        <v>178</v>
      </c>
      <c r="D712" s="23">
        <v>1.3876772938829199E-2</v>
      </c>
      <c r="E712" s="22">
        <v>252192101</v>
      </c>
      <c r="F712" s="22" t="s">
        <v>1838</v>
      </c>
      <c r="G712" s="22" t="s">
        <v>1839</v>
      </c>
      <c r="H712" s="22">
        <v>36553.632621753903</v>
      </c>
      <c r="I712" s="24">
        <f>'EVM CPZ List'!$D712*'EVM CPZ List'!$C712</f>
        <v>2.4700655831115976</v>
      </c>
      <c r="J712" s="25">
        <f>INDEX('Pivot of Risk Data'!A:A,MATCH('EVM CPZ List'!$B712,'Pivot of Risk Data'!B:B,0),1)</f>
        <v>697</v>
      </c>
      <c r="K712" s="22">
        <f>0.000621371*'EVM CPZ List'!$H712</f>
        <v>22.713367255811846</v>
      </c>
      <c r="L712" s="22">
        <f>L711+'EVM CPZ List'!$K712</f>
        <v>8990.6691963619469</v>
      </c>
      <c r="M712" s="22">
        <f>M711-'EVM CPZ List'!$I712</f>
        <v>564.27871826521016</v>
      </c>
      <c r="N712" s="7" t="e">
        <f>INDEX('2021 Certified EVM Plan'!G:G,MATCH(B712,'2021 Certified EVM Plan'!E:E,0))</f>
        <v>#N/A</v>
      </c>
      <c r="O712" s="7" t="e">
        <f>INDEX('2021 Certified EVM Plan'!M:M,MATCH(B712,'2021 Certified EVM Plan'!E:E,0))</f>
        <v>#N/A</v>
      </c>
      <c r="P712" s="7">
        <f t="shared" si="11"/>
        <v>1</v>
      </c>
      <c r="Q712" s="26" t="e">
        <f>IF(INDEX('2021 Certified EVM Plan'!H:H,MATCH(B712,'2021 Certified EVM Plan'!E:E,0))=1,M712,#N/A)</f>
        <v>#N/A</v>
      </c>
      <c r="R712" s="26" t="e">
        <f>IF(INDEX('2021 Certified EVM Plan'!J:J,MATCH(B712,'2021 Certified EVM Plan'!E:E,0))=1,M712,#N/A)</f>
        <v>#N/A</v>
      </c>
      <c r="S712" s="26" t="e">
        <f>IF(INDEX('2021 Certified EVM Plan'!K:K,MATCH(B712,'2021 Certified EVM Plan'!E:E,0))=1,M712,#N/A)</f>
        <v>#N/A</v>
      </c>
    </row>
    <row r="713" spans="1:19" x14ac:dyDescent="0.25">
      <c r="A713" s="22" t="s">
        <v>2195</v>
      </c>
      <c r="B713" s="22">
        <v>6446</v>
      </c>
      <c r="C713" s="22">
        <v>15</v>
      </c>
      <c r="D713" s="23">
        <v>1.3872788281907401E-2</v>
      </c>
      <c r="E713" s="22">
        <v>182631107</v>
      </c>
      <c r="F713" s="22" t="s">
        <v>2298</v>
      </c>
      <c r="G713" s="22" t="s">
        <v>2636</v>
      </c>
      <c r="H713" s="22">
        <v>3512.41675262633</v>
      </c>
      <c r="I713" s="24">
        <f>'EVM CPZ List'!$D713*'EVM CPZ List'!$C713</f>
        <v>0.208091824228611</v>
      </c>
      <c r="J713" s="25">
        <f>INDEX('Pivot of Risk Data'!A:A,MATCH('EVM CPZ List'!$B713,'Pivot of Risk Data'!B:B,0),1)</f>
        <v>698</v>
      </c>
      <c r="K713" s="22">
        <f>0.000621371*'EVM CPZ List'!$H713</f>
        <v>2.1825139099961754</v>
      </c>
      <c r="L713" s="22">
        <f>L712+'EVM CPZ List'!$K713</f>
        <v>8992.8517102719434</v>
      </c>
      <c r="M713" s="22">
        <f>M712-'EVM CPZ List'!$I713</f>
        <v>564.07062644098153</v>
      </c>
      <c r="N713" s="7" t="e">
        <f>INDEX('2021 Certified EVM Plan'!G:G,MATCH(B713,'2021 Certified EVM Plan'!E:E,0))</f>
        <v>#N/A</v>
      </c>
      <c r="O713" s="7" t="e">
        <f>INDEX('2021 Certified EVM Plan'!M:M,MATCH(B713,'2021 Certified EVM Plan'!E:E,0))</f>
        <v>#N/A</v>
      </c>
      <c r="P713" s="7">
        <f t="shared" si="11"/>
        <v>1</v>
      </c>
      <c r="Q713" s="26" t="e">
        <f>IF(INDEX('2021 Certified EVM Plan'!H:H,MATCH(B713,'2021 Certified EVM Plan'!E:E,0))=1,M713,#N/A)</f>
        <v>#N/A</v>
      </c>
      <c r="R713" s="26" t="e">
        <f>IF(INDEX('2021 Certified EVM Plan'!J:J,MATCH(B713,'2021 Certified EVM Plan'!E:E,0))=1,M713,#N/A)</f>
        <v>#N/A</v>
      </c>
      <c r="S713" s="26" t="e">
        <f>IF(INDEX('2021 Certified EVM Plan'!K:K,MATCH(B713,'2021 Certified EVM Plan'!E:E,0))=1,M713,#N/A)</f>
        <v>#N/A</v>
      </c>
    </row>
    <row r="714" spans="1:19" x14ac:dyDescent="0.25">
      <c r="A714" s="22" t="s">
        <v>964</v>
      </c>
      <c r="B714" s="22">
        <v>3876</v>
      </c>
      <c r="C714" s="22">
        <v>113</v>
      </c>
      <c r="D714" s="23">
        <v>1.3865945369562699E-2</v>
      </c>
      <c r="E714" s="22">
        <v>42751113</v>
      </c>
      <c r="F714" s="22" t="s">
        <v>1130</v>
      </c>
      <c r="G714" s="22" t="s">
        <v>1466</v>
      </c>
      <c r="H714" s="22">
        <v>12900.980408866</v>
      </c>
      <c r="I714" s="24">
        <f>'EVM CPZ List'!$D714*'EVM CPZ List'!$C714</f>
        <v>1.5668518267605851</v>
      </c>
      <c r="J714" s="25">
        <f>INDEX('Pivot of Risk Data'!A:A,MATCH('EVM CPZ List'!$B714,'Pivot of Risk Data'!B:B,0),1)</f>
        <v>699</v>
      </c>
      <c r="K714" s="22">
        <f>0.000621371*'EVM CPZ List'!$H714</f>
        <v>8.0162950976374763</v>
      </c>
      <c r="L714" s="22">
        <f>L713+'EVM CPZ List'!$K714</f>
        <v>9000.8680053695807</v>
      </c>
      <c r="M714" s="22">
        <f>M713-'EVM CPZ List'!$I714</f>
        <v>562.5037746142209</v>
      </c>
      <c r="N714" s="7" t="e">
        <f>INDEX('2021 Certified EVM Plan'!G:G,MATCH(B714,'2021 Certified EVM Plan'!E:E,0))</f>
        <v>#N/A</v>
      </c>
      <c r="O714" s="7" t="e">
        <f>INDEX('2021 Certified EVM Plan'!M:M,MATCH(B714,'2021 Certified EVM Plan'!E:E,0))</f>
        <v>#N/A</v>
      </c>
      <c r="P714" s="7">
        <f t="shared" si="11"/>
        <v>1</v>
      </c>
      <c r="Q714" s="26" t="e">
        <f>IF(INDEX('2021 Certified EVM Plan'!H:H,MATCH(B714,'2021 Certified EVM Plan'!E:E,0))=1,M714,#N/A)</f>
        <v>#N/A</v>
      </c>
      <c r="R714" s="26" t="e">
        <f>IF(INDEX('2021 Certified EVM Plan'!J:J,MATCH(B714,'2021 Certified EVM Plan'!E:E,0))=1,M714,#N/A)</f>
        <v>#N/A</v>
      </c>
      <c r="S714" s="26" t="e">
        <f>IF(INDEX('2021 Certified EVM Plan'!K:K,MATCH(B714,'2021 Certified EVM Plan'!E:E,0))=1,M714,#N/A)</f>
        <v>#N/A</v>
      </c>
    </row>
    <row r="715" spans="1:19" x14ac:dyDescent="0.25">
      <c r="A715" s="22" t="s">
        <v>2195</v>
      </c>
      <c r="B715" s="22">
        <v>730</v>
      </c>
      <c r="C715" s="22">
        <v>240</v>
      </c>
      <c r="D715" s="23">
        <v>1.38373613513121E-2</v>
      </c>
      <c r="E715" s="22">
        <v>83242105</v>
      </c>
      <c r="F715" s="22" t="s">
        <v>2241</v>
      </c>
      <c r="G715" s="22" t="s">
        <v>2592</v>
      </c>
      <c r="H715" s="22">
        <v>32979.669441634302</v>
      </c>
      <c r="I715" s="24">
        <f>'EVM CPZ List'!$D715*'EVM CPZ List'!$C715</f>
        <v>3.3209667243149039</v>
      </c>
      <c r="J715" s="25">
        <f>INDEX('Pivot of Risk Data'!A:A,MATCH('EVM CPZ List'!$B715,'Pivot of Risk Data'!B:B,0),1)</f>
        <v>700</v>
      </c>
      <c r="K715" s="22">
        <f>0.000621371*'EVM CPZ List'!$H715</f>
        <v>20.492610180617749</v>
      </c>
      <c r="L715" s="22">
        <f>L714+'EVM CPZ List'!$K715</f>
        <v>9021.3606155501984</v>
      </c>
      <c r="M715" s="22">
        <f>M714-'EVM CPZ List'!$I715</f>
        <v>559.18280788990603</v>
      </c>
      <c r="N715" s="7" t="e">
        <f>INDEX('2021 Certified EVM Plan'!G:G,MATCH(B715,'2021 Certified EVM Plan'!E:E,0))</f>
        <v>#N/A</v>
      </c>
      <c r="O715" s="7" t="e">
        <f>INDEX('2021 Certified EVM Plan'!M:M,MATCH(B715,'2021 Certified EVM Plan'!E:E,0))</f>
        <v>#N/A</v>
      </c>
      <c r="P715" s="7">
        <f t="shared" si="11"/>
        <v>1</v>
      </c>
      <c r="Q715" s="26" t="e">
        <f>IF(INDEX('2021 Certified EVM Plan'!H:H,MATCH(B715,'2021 Certified EVM Plan'!E:E,0))=1,M715,#N/A)</f>
        <v>#N/A</v>
      </c>
      <c r="R715" s="26" t="e">
        <f>IF(INDEX('2021 Certified EVM Plan'!J:J,MATCH(B715,'2021 Certified EVM Plan'!E:E,0))=1,M715,#N/A)</f>
        <v>#N/A</v>
      </c>
      <c r="S715" s="26" t="e">
        <f>IF(INDEX('2021 Certified EVM Plan'!K:K,MATCH(B715,'2021 Certified EVM Plan'!E:E,0))=1,M715,#N/A)</f>
        <v>#N/A</v>
      </c>
    </row>
    <row r="716" spans="1:19" x14ac:dyDescent="0.25">
      <c r="A716" s="22" t="s">
        <v>8</v>
      </c>
      <c r="B716" s="22">
        <v>6642</v>
      </c>
      <c r="C716" s="22">
        <v>11</v>
      </c>
      <c r="D716" s="23">
        <v>1.5894864511204702E-2</v>
      </c>
      <c r="E716" s="22">
        <v>42021112</v>
      </c>
      <c r="F716" s="22" t="s">
        <v>384</v>
      </c>
      <c r="G716" s="22" t="s">
        <v>385</v>
      </c>
      <c r="H716" s="22">
        <v>14540.344474354401</v>
      </c>
      <c r="I716" s="24">
        <f>'EVM CPZ List'!$D716*'EVM CPZ List'!$C716</f>
        <v>0.17484350962325171</v>
      </c>
      <c r="J716" s="25">
        <f>INDEX('Pivot of Risk Data'!A:A,MATCH('EVM CPZ List'!$B716,'Pivot of Risk Data'!B:B,0),1)</f>
        <v>701</v>
      </c>
      <c r="K716" s="22">
        <f>0.000621371*'EVM CPZ List'!$H716</f>
        <v>9.0349483863740687</v>
      </c>
      <c r="L716" s="22">
        <f>L715+'EVM CPZ List'!$K716</f>
        <v>9030.3955639365722</v>
      </c>
      <c r="M716" s="22">
        <f>M715-'EVM CPZ List'!$I716</f>
        <v>559.00796438028283</v>
      </c>
      <c r="N716" s="7" t="e">
        <f>INDEX('2021 Certified EVM Plan'!G:G,MATCH(B716,'2021 Certified EVM Plan'!E:E,0))</f>
        <v>#N/A</v>
      </c>
      <c r="O716" s="7" t="e">
        <f>INDEX('2021 Certified EVM Plan'!M:M,MATCH(B716,'2021 Certified EVM Plan'!E:E,0))</f>
        <v>#N/A</v>
      </c>
      <c r="P716" s="7">
        <f t="shared" si="11"/>
        <v>2</v>
      </c>
      <c r="Q716" s="26" t="e">
        <f>IF(INDEX('2021 Certified EVM Plan'!H:H,MATCH(B716,'2021 Certified EVM Plan'!E:E,0))=1,M716,#N/A)</f>
        <v>#N/A</v>
      </c>
      <c r="R716" s="26" t="e">
        <f>IF(INDEX('2021 Certified EVM Plan'!J:J,MATCH(B716,'2021 Certified EVM Plan'!E:E,0))=1,M716,#N/A)</f>
        <v>#N/A</v>
      </c>
      <c r="S716" s="26" t="e">
        <f>IF(INDEX('2021 Certified EVM Plan'!K:K,MATCH(B716,'2021 Certified EVM Plan'!E:E,0))=1,M716,#N/A)</f>
        <v>#N/A</v>
      </c>
    </row>
    <row r="717" spans="1:19" x14ac:dyDescent="0.25">
      <c r="A717" s="22" t="s">
        <v>2906</v>
      </c>
      <c r="B717" s="22">
        <v>6642</v>
      </c>
      <c r="C717" s="22">
        <v>82</v>
      </c>
      <c r="D717" s="23">
        <v>1.34730737811199E-2</v>
      </c>
      <c r="E717" s="22">
        <v>42021112</v>
      </c>
      <c r="F717" s="22" t="s">
        <v>384</v>
      </c>
      <c r="G717" s="22" t="s">
        <v>385</v>
      </c>
      <c r="H717" s="22">
        <v>14540.344474354401</v>
      </c>
      <c r="I717" s="24">
        <f>'EVM CPZ List'!$D717*'EVM CPZ List'!$C717</f>
        <v>1.1047920500518318</v>
      </c>
      <c r="J717" s="25">
        <f>INDEX('Pivot of Risk Data'!A:A,MATCH('EVM CPZ List'!$B717,'Pivot of Risk Data'!B:B,0),1)</f>
        <v>701</v>
      </c>
      <c r="K717" s="22">
        <f>0.000621371*'EVM CPZ List'!$H717</f>
        <v>9.0349483863740687</v>
      </c>
      <c r="L717" s="22">
        <f>L716+'EVM CPZ List'!$K717</f>
        <v>9039.430512322946</v>
      </c>
      <c r="M717" s="22">
        <f>M716-'EVM CPZ List'!$I717</f>
        <v>557.90317233023097</v>
      </c>
      <c r="N717" s="7" t="e">
        <f>INDEX('2021 Certified EVM Plan'!G:G,MATCH(B717,'2021 Certified EVM Plan'!E:E,0))</f>
        <v>#N/A</v>
      </c>
      <c r="O717" s="7" t="e">
        <f>INDEX('2021 Certified EVM Plan'!M:M,MATCH(B717,'2021 Certified EVM Plan'!E:E,0))</f>
        <v>#N/A</v>
      </c>
      <c r="P717" s="7">
        <f t="shared" si="11"/>
        <v>2</v>
      </c>
      <c r="Q717" s="26" t="e">
        <f>IF(INDEX('2021 Certified EVM Plan'!H:H,MATCH(B717,'2021 Certified EVM Plan'!E:E,0))=1,M717,#N/A)</f>
        <v>#N/A</v>
      </c>
      <c r="R717" s="26" t="e">
        <f>IF(INDEX('2021 Certified EVM Plan'!J:J,MATCH(B717,'2021 Certified EVM Plan'!E:E,0))=1,M717,#N/A)</f>
        <v>#N/A</v>
      </c>
      <c r="S717" s="26" t="e">
        <f>IF(INDEX('2021 Certified EVM Plan'!K:K,MATCH(B717,'2021 Certified EVM Plan'!E:E,0))=1,M717,#N/A)</f>
        <v>#N/A</v>
      </c>
    </row>
    <row r="718" spans="1:19" x14ac:dyDescent="0.25">
      <c r="A718" s="22" t="s">
        <v>964</v>
      </c>
      <c r="B718" s="22">
        <v>6670</v>
      </c>
      <c r="C718" s="22">
        <v>26</v>
      </c>
      <c r="D718" s="23">
        <v>1.3757764925703299E-2</v>
      </c>
      <c r="E718" s="22">
        <v>42821102</v>
      </c>
      <c r="F718" s="22" t="s">
        <v>1336</v>
      </c>
      <c r="G718" s="22" t="s">
        <v>1491</v>
      </c>
      <c r="H718" s="22">
        <v>4063.4864374755998</v>
      </c>
      <c r="I718" s="24">
        <f>'EVM CPZ List'!$D718*'EVM CPZ List'!$C718</f>
        <v>0.35770188806828579</v>
      </c>
      <c r="J718" s="25">
        <f>INDEX('Pivot of Risk Data'!A:A,MATCH('EVM CPZ List'!$B718,'Pivot of Risk Data'!B:B,0),1)</f>
        <v>702</v>
      </c>
      <c r="K718" s="22">
        <f>0.000621371*'EVM CPZ List'!$H718</f>
        <v>2.524932631140651</v>
      </c>
      <c r="L718" s="22">
        <f>L717+'EVM CPZ List'!$K718</f>
        <v>9041.9554449540865</v>
      </c>
      <c r="M718" s="22">
        <f>M717-'EVM CPZ List'!$I718</f>
        <v>557.5454704421627</v>
      </c>
      <c r="N718" s="7" t="e">
        <f>INDEX('2021 Certified EVM Plan'!G:G,MATCH(B718,'2021 Certified EVM Plan'!E:E,0))</f>
        <v>#N/A</v>
      </c>
      <c r="O718" s="7" t="e">
        <f>INDEX('2021 Certified EVM Plan'!M:M,MATCH(B718,'2021 Certified EVM Plan'!E:E,0))</f>
        <v>#N/A</v>
      </c>
      <c r="P718" s="7">
        <f t="shared" si="11"/>
        <v>1</v>
      </c>
      <c r="Q718" s="26" t="e">
        <f>IF(INDEX('2021 Certified EVM Plan'!H:H,MATCH(B718,'2021 Certified EVM Plan'!E:E,0))=1,M718,#N/A)</f>
        <v>#N/A</v>
      </c>
      <c r="R718" s="26" t="e">
        <f>IF(INDEX('2021 Certified EVM Plan'!J:J,MATCH(B718,'2021 Certified EVM Plan'!E:E,0))=1,M718,#N/A)</f>
        <v>#N/A</v>
      </c>
      <c r="S718" s="26" t="e">
        <f>IF(INDEX('2021 Certified EVM Plan'!K:K,MATCH(B718,'2021 Certified EVM Plan'!E:E,0))=1,M718,#N/A)</f>
        <v>#N/A</v>
      </c>
    </row>
    <row r="719" spans="1:19" x14ac:dyDescent="0.25">
      <c r="A719" s="22" t="s">
        <v>539</v>
      </c>
      <c r="B719" s="22">
        <v>258</v>
      </c>
      <c r="C719" s="22">
        <v>54</v>
      </c>
      <c r="D719" s="23">
        <v>1.3725662195790999E-2</v>
      </c>
      <c r="E719" s="22">
        <v>103091102</v>
      </c>
      <c r="F719" s="22" t="s">
        <v>627</v>
      </c>
      <c r="G719" s="22" t="s">
        <v>777</v>
      </c>
      <c r="H719" s="22">
        <v>13236.8464928742</v>
      </c>
      <c r="I719" s="24">
        <f>'EVM CPZ List'!$D719*'EVM CPZ List'!$C719</f>
        <v>0.74118575857271396</v>
      </c>
      <c r="J719" s="25">
        <f>INDEX('Pivot of Risk Data'!A:A,MATCH('EVM CPZ List'!$B719,'Pivot of Risk Data'!B:B,0),1)</f>
        <v>703</v>
      </c>
      <c r="K719" s="22">
        <f>0.000621371*'EVM CPZ List'!$H719</f>
        <v>8.2249925421237347</v>
      </c>
      <c r="L719" s="22">
        <f>L718+'EVM CPZ List'!$K719</f>
        <v>9050.1804374962103</v>
      </c>
      <c r="M719" s="22">
        <f>M718-'EVM CPZ List'!$I719</f>
        <v>556.80428468359003</v>
      </c>
      <c r="N719" s="7" t="e">
        <f>INDEX('2021 Certified EVM Plan'!G:G,MATCH(B719,'2021 Certified EVM Plan'!E:E,0))</f>
        <v>#N/A</v>
      </c>
      <c r="O719" s="7" t="e">
        <f>INDEX('2021 Certified EVM Plan'!M:M,MATCH(B719,'2021 Certified EVM Plan'!E:E,0))</f>
        <v>#N/A</v>
      </c>
      <c r="P719" s="7">
        <f t="shared" si="11"/>
        <v>1</v>
      </c>
      <c r="Q719" s="26" t="e">
        <f>IF(INDEX('2021 Certified EVM Plan'!H:H,MATCH(B719,'2021 Certified EVM Plan'!E:E,0))=1,M719,#N/A)</f>
        <v>#N/A</v>
      </c>
      <c r="R719" s="26" t="e">
        <f>IF(INDEX('2021 Certified EVM Plan'!J:J,MATCH(B719,'2021 Certified EVM Plan'!E:E,0))=1,M719,#N/A)</f>
        <v>#N/A</v>
      </c>
      <c r="S719" s="26" t="e">
        <f>IF(INDEX('2021 Certified EVM Plan'!K:K,MATCH(B719,'2021 Certified EVM Plan'!E:E,0))=1,M719,#N/A)</f>
        <v>#N/A</v>
      </c>
    </row>
    <row r="720" spans="1:19" x14ac:dyDescent="0.25">
      <c r="A720" s="22" t="s">
        <v>539</v>
      </c>
      <c r="B720" s="22">
        <v>6425</v>
      </c>
      <c r="C720" s="22">
        <v>255</v>
      </c>
      <c r="D720" s="23">
        <v>1.36808540771849E-2</v>
      </c>
      <c r="E720" s="22">
        <v>103401102</v>
      </c>
      <c r="F720" s="22" t="s">
        <v>596</v>
      </c>
      <c r="G720" s="22" t="s">
        <v>597</v>
      </c>
      <c r="H720" s="22">
        <v>28149.062051278201</v>
      </c>
      <c r="I720" s="24">
        <f>'EVM CPZ List'!$D720*'EVM CPZ List'!$C720</f>
        <v>3.4886177896821495</v>
      </c>
      <c r="J720" s="25">
        <f>INDEX('Pivot of Risk Data'!A:A,MATCH('EVM CPZ List'!$B720,'Pivot of Risk Data'!B:B,0),1)</f>
        <v>704</v>
      </c>
      <c r="K720" s="22">
        <f>0.000621371*'EVM CPZ List'!$H720</f>
        <v>17.491010835864788</v>
      </c>
      <c r="L720" s="22">
        <f>L719+'EVM CPZ List'!$K720</f>
        <v>9067.6714483320757</v>
      </c>
      <c r="M720" s="22">
        <f>M719-'EVM CPZ List'!$I720</f>
        <v>553.31566689390786</v>
      </c>
      <c r="N720" s="7" t="e">
        <f>INDEX('2021 Certified EVM Plan'!G:G,MATCH(B720,'2021 Certified EVM Plan'!E:E,0))</f>
        <v>#N/A</v>
      </c>
      <c r="O720" s="7" t="e">
        <f>INDEX('2021 Certified EVM Plan'!M:M,MATCH(B720,'2021 Certified EVM Plan'!E:E,0))</f>
        <v>#N/A</v>
      </c>
      <c r="P720" s="7">
        <f t="shared" si="11"/>
        <v>1</v>
      </c>
      <c r="Q720" s="26" t="e">
        <f>IF(INDEX('2021 Certified EVM Plan'!H:H,MATCH(B720,'2021 Certified EVM Plan'!E:E,0))=1,M720,#N/A)</f>
        <v>#N/A</v>
      </c>
      <c r="R720" s="26" t="e">
        <f>IF(INDEX('2021 Certified EVM Plan'!J:J,MATCH(B720,'2021 Certified EVM Plan'!E:E,0))=1,M720,#N/A)</f>
        <v>#N/A</v>
      </c>
      <c r="S720" s="26" t="e">
        <f>IF(INDEX('2021 Certified EVM Plan'!K:K,MATCH(B720,'2021 Certified EVM Plan'!E:E,0))=1,M720,#N/A)</f>
        <v>#N/A</v>
      </c>
    </row>
    <row r="721" spans="1:19" x14ac:dyDescent="0.25">
      <c r="A721" s="22" t="s">
        <v>8</v>
      </c>
      <c r="B721" s="22">
        <v>2755</v>
      </c>
      <c r="C721" s="22">
        <v>42</v>
      </c>
      <c r="D721" s="23">
        <v>1.36596823499363E-2</v>
      </c>
      <c r="E721" s="22">
        <v>152561107</v>
      </c>
      <c r="F721" s="22" t="s">
        <v>257</v>
      </c>
      <c r="G721" s="22" t="s">
        <v>411</v>
      </c>
      <c r="H721" s="22">
        <v>4627.9565683363999</v>
      </c>
      <c r="I721" s="24">
        <f>'EVM CPZ List'!$D721*'EVM CPZ List'!$C721</f>
        <v>0.57370665869732462</v>
      </c>
      <c r="J721" s="25">
        <f>INDEX('Pivot of Risk Data'!A:A,MATCH('EVM CPZ List'!$B721,'Pivot of Risk Data'!B:B,0),1)</f>
        <v>705</v>
      </c>
      <c r="K721" s="22">
        <f>0.000621371*'EVM CPZ List'!$H721</f>
        <v>2.8756780008237572</v>
      </c>
      <c r="L721" s="22">
        <f>L720+'EVM CPZ List'!$K721</f>
        <v>9070.5471263329</v>
      </c>
      <c r="M721" s="22">
        <f>M720-'EVM CPZ List'!$I721</f>
        <v>552.74196023521051</v>
      </c>
      <c r="N721" s="7" t="e">
        <f>INDEX('2021 Certified EVM Plan'!G:G,MATCH(B721,'2021 Certified EVM Plan'!E:E,0))</f>
        <v>#N/A</v>
      </c>
      <c r="O721" s="7" t="e">
        <f>INDEX('2021 Certified EVM Plan'!M:M,MATCH(B721,'2021 Certified EVM Plan'!E:E,0))</f>
        <v>#N/A</v>
      </c>
      <c r="P721" s="7">
        <f t="shared" si="11"/>
        <v>1</v>
      </c>
      <c r="Q721" s="26" t="e">
        <f>IF(INDEX('2021 Certified EVM Plan'!H:H,MATCH(B721,'2021 Certified EVM Plan'!E:E,0))=1,M721,#N/A)</f>
        <v>#N/A</v>
      </c>
      <c r="R721" s="26" t="e">
        <f>IF(INDEX('2021 Certified EVM Plan'!J:J,MATCH(B721,'2021 Certified EVM Plan'!E:E,0))=1,M721,#N/A)</f>
        <v>#N/A</v>
      </c>
      <c r="S721" s="26" t="e">
        <f>IF(INDEX('2021 Certified EVM Plan'!K:K,MATCH(B721,'2021 Certified EVM Plan'!E:E,0))=1,M721,#N/A)</f>
        <v>#N/A</v>
      </c>
    </row>
    <row r="722" spans="1:19" x14ac:dyDescent="0.25">
      <c r="A722" s="22" t="s">
        <v>964</v>
      </c>
      <c r="B722" s="22">
        <v>4613</v>
      </c>
      <c r="C722" s="22">
        <v>68</v>
      </c>
      <c r="D722" s="23">
        <v>1.36308602069333E-2</v>
      </c>
      <c r="E722" s="22">
        <v>42661103</v>
      </c>
      <c r="F722" s="22" t="s">
        <v>967</v>
      </c>
      <c r="G722" s="22" t="s">
        <v>975</v>
      </c>
      <c r="H722" s="22">
        <v>11264.754098781101</v>
      </c>
      <c r="I722" s="24">
        <f>'EVM CPZ List'!$D722*'EVM CPZ List'!$C722</f>
        <v>0.92689849407146441</v>
      </c>
      <c r="J722" s="25">
        <f>INDEX('Pivot of Risk Data'!A:A,MATCH('EVM CPZ List'!$B722,'Pivot of Risk Data'!B:B,0),1)</f>
        <v>706</v>
      </c>
      <c r="K722" s="22">
        <f>0.000621371*'EVM CPZ List'!$H722</f>
        <v>6.9995915191137117</v>
      </c>
      <c r="L722" s="22">
        <f>L721+'EVM CPZ List'!$K722</f>
        <v>9077.5467178520139</v>
      </c>
      <c r="M722" s="22">
        <f>M721-'EVM CPZ List'!$I722</f>
        <v>551.81506174113906</v>
      </c>
      <c r="N722" s="7" t="e">
        <f>INDEX('2021 Certified EVM Plan'!G:G,MATCH(B722,'2021 Certified EVM Plan'!E:E,0))</f>
        <v>#N/A</v>
      </c>
      <c r="O722" s="7" t="e">
        <f>INDEX('2021 Certified EVM Plan'!M:M,MATCH(B722,'2021 Certified EVM Plan'!E:E,0))</f>
        <v>#N/A</v>
      </c>
      <c r="P722" s="7">
        <f t="shared" si="11"/>
        <v>1</v>
      </c>
      <c r="Q722" s="26" t="e">
        <f>IF(INDEX('2021 Certified EVM Plan'!H:H,MATCH(B722,'2021 Certified EVM Plan'!E:E,0))=1,M722,#N/A)</f>
        <v>#N/A</v>
      </c>
      <c r="R722" s="26" t="e">
        <f>IF(INDEX('2021 Certified EVM Plan'!J:J,MATCH(B722,'2021 Certified EVM Plan'!E:E,0))=1,M722,#N/A)</f>
        <v>#N/A</v>
      </c>
      <c r="S722" s="26" t="e">
        <f>IF(INDEX('2021 Certified EVM Plan'!K:K,MATCH(B722,'2021 Certified EVM Plan'!E:E,0))=1,M722,#N/A)</f>
        <v>#N/A</v>
      </c>
    </row>
    <row r="723" spans="1:19" x14ac:dyDescent="0.25">
      <c r="A723" s="22" t="s">
        <v>2906</v>
      </c>
      <c r="B723" s="22">
        <v>5010</v>
      </c>
      <c r="C723" s="22">
        <v>57</v>
      </c>
      <c r="D723" s="23">
        <v>1.36064206665601E-2</v>
      </c>
      <c r="E723" s="22">
        <v>43432102</v>
      </c>
      <c r="F723" s="22" t="s">
        <v>3121</v>
      </c>
      <c r="G723" s="22" t="s">
        <v>3251</v>
      </c>
      <c r="H723" s="22">
        <v>5441.3026459556804</v>
      </c>
      <c r="I723" s="24">
        <f>'EVM CPZ List'!$D723*'EVM CPZ List'!$C723</f>
        <v>0.77556597799392568</v>
      </c>
      <c r="J723" s="25">
        <f>INDEX('Pivot of Risk Data'!A:A,MATCH('EVM CPZ List'!$B723,'Pivot of Risk Data'!B:B,0),1)</f>
        <v>707</v>
      </c>
      <c r="K723" s="22">
        <f>0.000621371*'EVM CPZ List'!$H723</f>
        <v>3.3810676664201273</v>
      </c>
      <c r="L723" s="22">
        <f>L722+'EVM CPZ List'!$K723</f>
        <v>9080.9277855184337</v>
      </c>
      <c r="M723" s="22">
        <f>M722-'EVM CPZ List'!$I723</f>
        <v>551.03949576314517</v>
      </c>
      <c r="N723" s="7" t="e">
        <f>INDEX('2021 Certified EVM Plan'!G:G,MATCH(B723,'2021 Certified EVM Plan'!E:E,0))</f>
        <v>#N/A</v>
      </c>
      <c r="O723" s="7" t="e">
        <f>INDEX('2021 Certified EVM Plan'!M:M,MATCH(B723,'2021 Certified EVM Plan'!E:E,0))</f>
        <v>#N/A</v>
      </c>
      <c r="P723" s="7">
        <f t="shared" si="11"/>
        <v>1</v>
      </c>
      <c r="Q723" s="26" t="e">
        <f>IF(INDEX('2021 Certified EVM Plan'!H:H,MATCH(B723,'2021 Certified EVM Plan'!E:E,0))=1,M723,#N/A)</f>
        <v>#N/A</v>
      </c>
      <c r="R723" s="26" t="e">
        <f>IF(INDEX('2021 Certified EVM Plan'!J:J,MATCH(B723,'2021 Certified EVM Plan'!E:E,0))=1,M723,#N/A)</f>
        <v>#N/A</v>
      </c>
      <c r="S723" s="26" t="e">
        <f>IF(INDEX('2021 Certified EVM Plan'!K:K,MATCH(B723,'2021 Certified EVM Plan'!E:E,0))=1,M723,#N/A)</f>
        <v>#N/A</v>
      </c>
    </row>
    <row r="724" spans="1:19" x14ac:dyDescent="0.25">
      <c r="A724" s="22" t="s">
        <v>539</v>
      </c>
      <c r="B724" s="22">
        <v>8070</v>
      </c>
      <c r="C724" s="22">
        <v>57</v>
      </c>
      <c r="D724" s="23">
        <v>1.35995538757685E-2</v>
      </c>
      <c r="E724" s="22">
        <v>103541104</v>
      </c>
      <c r="F724" s="22" t="s">
        <v>732</v>
      </c>
      <c r="G724" s="22" t="s">
        <v>766</v>
      </c>
      <c r="H724" s="22">
        <v>21098.783571524</v>
      </c>
      <c r="I724" s="24">
        <f>'EVM CPZ List'!$D724*'EVM CPZ List'!$C724</f>
        <v>0.77517457091880448</v>
      </c>
      <c r="J724" s="25">
        <f>INDEX('Pivot of Risk Data'!A:A,MATCH('EVM CPZ List'!$B724,'Pivot of Risk Data'!B:B,0),1)</f>
        <v>708</v>
      </c>
      <c r="K724" s="22">
        <f>0.000621371*'EVM CPZ List'!$H724</f>
        <v>13.11017224662144</v>
      </c>
      <c r="L724" s="22">
        <f>L723+'EVM CPZ List'!$K724</f>
        <v>9094.0379577650547</v>
      </c>
      <c r="M724" s="22">
        <f>M723-'EVM CPZ List'!$I724</f>
        <v>550.26432119222636</v>
      </c>
      <c r="N724" s="7" t="e">
        <f>INDEX('2021 Certified EVM Plan'!G:G,MATCH(B724,'2021 Certified EVM Plan'!E:E,0))</f>
        <v>#N/A</v>
      </c>
      <c r="O724" s="7" t="e">
        <f>INDEX('2021 Certified EVM Plan'!M:M,MATCH(B724,'2021 Certified EVM Plan'!E:E,0))</f>
        <v>#N/A</v>
      </c>
      <c r="P724" s="7">
        <f t="shared" si="11"/>
        <v>1</v>
      </c>
      <c r="Q724" s="26" t="e">
        <f>IF(INDEX('2021 Certified EVM Plan'!H:H,MATCH(B724,'2021 Certified EVM Plan'!E:E,0))=1,M724,#N/A)</f>
        <v>#N/A</v>
      </c>
      <c r="R724" s="26" t="e">
        <f>IF(INDEX('2021 Certified EVM Plan'!J:J,MATCH(B724,'2021 Certified EVM Plan'!E:E,0))=1,M724,#N/A)</f>
        <v>#N/A</v>
      </c>
      <c r="S724" s="26" t="e">
        <f>IF(INDEX('2021 Certified EVM Plan'!K:K,MATCH(B724,'2021 Certified EVM Plan'!E:E,0))=1,M724,#N/A)</f>
        <v>#N/A</v>
      </c>
    </row>
    <row r="725" spans="1:19" x14ac:dyDescent="0.25">
      <c r="A725" s="22" t="s">
        <v>8</v>
      </c>
      <c r="B725" s="22">
        <v>3093</v>
      </c>
      <c r="C725" s="22">
        <v>8</v>
      </c>
      <c r="D725" s="23">
        <v>1.3592655755473099E-2</v>
      </c>
      <c r="E725" s="22">
        <v>152331108</v>
      </c>
      <c r="F725" s="22" t="s">
        <v>492</v>
      </c>
      <c r="G725" s="22" t="s">
        <v>493</v>
      </c>
      <c r="H725" s="22">
        <v>891.29030363901097</v>
      </c>
      <c r="I725" s="24">
        <f>'EVM CPZ List'!$D725*'EVM CPZ List'!$C725</f>
        <v>0.10874124604378479</v>
      </c>
      <c r="J725" s="25">
        <f>INDEX('Pivot of Risk Data'!A:A,MATCH('EVM CPZ List'!$B725,'Pivot of Risk Data'!B:B,0),1)</f>
        <v>709</v>
      </c>
      <c r="K725" s="22">
        <f>0.000621371*'EVM CPZ List'!$H725</f>
        <v>0.55382194726247591</v>
      </c>
      <c r="L725" s="22">
        <f>L724+'EVM CPZ List'!$K725</f>
        <v>9094.5917797123166</v>
      </c>
      <c r="M725" s="22">
        <f>M724-'EVM CPZ List'!$I725</f>
        <v>550.15557994618257</v>
      </c>
      <c r="N725" s="7" t="e">
        <f>INDEX('2021 Certified EVM Plan'!G:G,MATCH(B725,'2021 Certified EVM Plan'!E:E,0))</f>
        <v>#N/A</v>
      </c>
      <c r="O725" s="7" t="e">
        <f>INDEX('2021 Certified EVM Plan'!M:M,MATCH(B725,'2021 Certified EVM Plan'!E:E,0))</f>
        <v>#N/A</v>
      </c>
      <c r="P725" s="7">
        <f t="shared" si="11"/>
        <v>1</v>
      </c>
      <c r="Q725" s="26" t="e">
        <f>IF(INDEX('2021 Certified EVM Plan'!H:H,MATCH(B725,'2021 Certified EVM Plan'!E:E,0))=1,M725,#N/A)</f>
        <v>#N/A</v>
      </c>
      <c r="R725" s="26" t="e">
        <f>IF(INDEX('2021 Certified EVM Plan'!J:J,MATCH(B725,'2021 Certified EVM Plan'!E:E,0))=1,M725,#N/A)</f>
        <v>#N/A</v>
      </c>
      <c r="S725" s="26" t="e">
        <f>IF(INDEX('2021 Certified EVM Plan'!K:K,MATCH(B725,'2021 Certified EVM Plan'!E:E,0))=1,M725,#N/A)</f>
        <v>#N/A</v>
      </c>
    </row>
    <row r="726" spans="1:19" x14ac:dyDescent="0.25">
      <c r="A726" s="22" t="s">
        <v>964</v>
      </c>
      <c r="B726" s="22">
        <v>4590</v>
      </c>
      <c r="C726" s="22">
        <v>81</v>
      </c>
      <c r="D726" s="23">
        <v>1.3584708862301899E-2</v>
      </c>
      <c r="E726" s="22">
        <v>42751113</v>
      </c>
      <c r="F726" s="22" t="s">
        <v>1130</v>
      </c>
      <c r="G726" s="22" t="s">
        <v>1584</v>
      </c>
      <c r="H726" s="22">
        <v>9077.2682842527793</v>
      </c>
      <c r="I726" s="24">
        <f>'EVM CPZ List'!$D726*'EVM CPZ List'!$C726</f>
        <v>1.1003614178464538</v>
      </c>
      <c r="J726" s="25">
        <f>INDEX('Pivot of Risk Data'!A:A,MATCH('EVM CPZ List'!$B726,'Pivot of Risk Data'!B:B,0),1)</f>
        <v>710</v>
      </c>
      <c r="K726" s="22">
        <f>0.000621371*'EVM CPZ List'!$H726</f>
        <v>5.6403512710544339</v>
      </c>
      <c r="L726" s="22">
        <f>L725+'EVM CPZ List'!$K726</f>
        <v>9100.2321309833715</v>
      </c>
      <c r="M726" s="22">
        <f>M725-'EVM CPZ List'!$I726</f>
        <v>549.05521852833613</v>
      </c>
      <c r="N726" s="7" t="e">
        <f>INDEX('2021 Certified EVM Plan'!G:G,MATCH(B726,'2021 Certified EVM Plan'!E:E,0))</f>
        <v>#N/A</v>
      </c>
      <c r="O726" s="7" t="e">
        <f>INDEX('2021 Certified EVM Plan'!M:M,MATCH(B726,'2021 Certified EVM Plan'!E:E,0))</f>
        <v>#N/A</v>
      </c>
      <c r="P726" s="7">
        <f t="shared" si="11"/>
        <v>1</v>
      </c>
      <c r="Q726" s="26" t="e">
        <f>IF(INDEX('2021 Certified EVM Plan'!H:H,MATCH(B726,'2021 Certified EVM Plan'!E:E,0))=1,M726,#N/A)</f>
        <v>#N/A</v>
      </c>
      <c r="R726" s="26" t="e">
        <f>IF(INDEX('2021 Certified EVM Plan'!J:J,MATCH(B726,'2021 Certified EVM Plan'!E:E,0))=1,M726,#N/A)</f>
        <v>#N/A</v>
      </c>
      <c r="S726" s="26" t="e">
        <f>IF(INDEX('2021 Certified EVM Plan'!K:K,MATCH(B726,'2021 Certified EVM Plan'!E:E,0))=1,M726,#N/A)</f>
        <v>#N/A</v>
      </c>
    </row>
    <row r="727" spans="1:19" x14ac:dyDescent="0.25">
      <c r="A727" s="22" t="s">
        <v>2906</v>
      </c>
      <c r="B727" s="22">
        <v>3972</v>
      </c>
      <c r="C727" s="22">
        <v>26</v>
      </c>
      <c r="D727" s="23">
        <v>1.3538313283397E-2</v>
      </c>
      <c r="E727" s="22">
        <v>12022213</v>
      </c>
      <c r="F727" s="22" t="s">
        <v>2959</v>
      </c>
      <c r="G727" s="22" t="s">
        <v>2960</v>
      </c>
      <c r="H727" s="22">
        <v>6236.8648248371301</v>
      </c>
      <c r="I727" s="24">
        <f>'EVM CPZ List'!$D727*'EVM CPZ List'!$C727</f>
        <v>0.35199614536832202</v>
      </c>
      <c r="J727" s="25">
        <f>INDEX('Pivot of Risk Data'!A:A,MATCH('EVM CPZ List'!$B727,'Pivot of Risk Data'!B:B,0),1)</f>
        <v>711</v>
      </c>
      <c r="K727" s="22">
        <f>0.000621371*'EVM CPZ List'!$H727</f>
        <v>3.8754069330738723</v>
      </c>
      <c r="L727" s="22">
        <f>L726+'EVM CPZ List'!$K727</f>
        <v>9104.1075379164449</v>
      </c>
      <c r="M727" s="22">
        <f>M726-'EVM CPZ List'!$I727</f>
        <v>548.70322238296785</v>
      </c>
      <c r="N727" s="7" t="e">
        <f>INDEX('2021 Certified EVM Plan'!G:G,MATCH(B727,'2021 Certified EVM Plan'!E:E,0))</f>
        <v>#N/A</v>
      </c>
      <c r="O727" s="7" t="e">
        <f>INDEX('2021 Certified EVM Plan'!M:M,MATCH(B727,'2021 Certified EVM Plan'!E:E,0))</f>
        <v>#N/A</v>
      </c>
      <c r="P727" s="7">
        <f t="shared" si="11"/>
        <v>1</v>
      </c>
      <c r="Q727" s="26" t="e">
        <f>IF(INDEX('2021 Certified EVM Plan'!H:H,MATCH(B727,'2021 Certified EVM Plan'!E:E,0))=1,M727,#N/A)</f>
        <v>#N/A</v>
      </c>
      <c r="R727" s="26" t="e">
        <f>IF(INDEX('2021 Certified EVM Plan'!J:J,MATCH(B727,'2021 Certified EVM Plan'!E:E,0))=1,M727,#N/A)</f>
        <v>#N/A</v>
      </c>
      <c r="S727" s="26" t="e">
        <f>IF(INDEX('2021 Certified EVM Plan'!K:K,MATCH(B727,'2021 Certified EVM Plan'!E:E,0))=1,M727,#N/A)</f>
        <v>#N/A</v>
      </c>
    </row>
    <row r="728" spans="1:19" x14ac:dyDescent="0.25">
      <c r="A728" s="22" t="s">
        <v>964</v>
      </c>
      <c r="B728" s="22">
        <v>6156</v>
      </c>
      <c r="C728" s="22">
        <v>337</v>
      </c>
      <c r="D728" s="23">
        <v>1.3527329140912699E-2</v>
      </c>
      <c r="E728" s="22">
        <v>42771114</v>
      </c>
      <c r="F728" s="22" t="s">
        <v>1286</v>
      </c>
      <c r="G728" s="22" t="s">
        <v>1287</v>
      </c>
      <c r="H728" s="22">
        <v>59693.1648535805</v>
      </c>
      <c r="I728" s="24">
        <f>'EVM CPZ List'!$D728*'EVM CPZ List'!$C728</f>
        <v>4.5587099204875798</v>
      </c>
      <c r="J728" s="25">
        <f>INDEX('Pivot of Risk Data'!A:A,MATCH('EVM CPZ List'!$B728,'Pivot of Risk Data'!B:B,0),1)</f>
        <v>712</v>
      </c>
      <c r="K728" s="22">
        <f>0.000621371*'EVM CPZ List'!$H728</f>
        <v>37.091601538234173</v>
      </c>
      <c r="L728" s="22">
        <f>L727+'EVM CPZ List'!$K728</f>
        <v>9141.1991394546785</v>
      </c>
      <c r="M728" s="22">
        <f>M727-'EVM CPZ List'!$I728</f>
        <v>544.14451246248029</v>
      </c>
      <c r="N728" s="7" t="e">
        <f>INDEX('2021 Certified EVM Plan'!G:G,MATCH(B728,'2021 Certified EVM Plan'!E:E,0))</f>
        <v>#N/A</v>
      </c>
      <c r="O728" s="7" t="e">
        <f>INDEX('2021 Certified EVM Plan'!M:M,MATCH(B728,'2021 Certified EVM Plan'!E:E,0))</f>
        <v>#N/A</v>
      </c>
      <c r="P728" s="7">
        <f t="shared" si="11"/>
        <v>1</v>
      </c>
      <c r="Q728" s="26" t="e">
        <f>IF(INDEX('2021 Certified EVM Plan'!H:H,MATCH(B728,'2021 Certified EVM Plan'!E:E,0))=1,M728,#N/A)</f>
        <v>#N/A</v>
      </c>
      <c r="R728" s="26" t="e">
        <f>IF(INDEX('2021 Certified EVM Plan'!J:J,MATCH(B728,'2021 Certified EVM Plan'!E:E,0))=1,M728,#N/A)</f>
        <v>#N/A</v>
      </c>
      <c r="S728" s="26" t="e">
        <f>IF(INDEX('2021 Certified EVM Plan'!K:K,MATCH(B728,'2021 Certified EVM Plan'!E:E,0))=1,M728,#N/A)</f>
        <v>#N/A</v>
      </c>
    </row>
    <row r="729" spans="1:19" x14ac:dyDescent="0.25">
      <c r="A729" s="22" t="s">
        <v>964</v>
      </c>
      <c r="B729" s="22">
        <v>5971</v>
      </c>
      <c r="C729" s="22">
        <v>158</v>
      </c>
      <c r="D729" s="23">
        <v>1.3514009271824201E-2</v>
      </c>
      <c r="E729" s="22">
        <v>192221101</v>
      </c>
      <c r="F729" s="22" t="s">
        <v>989</v>
      </c>
      <c r="G729" s="22" t="s">
        <v>1477</v>
      </c>
      <c r="H729" s="22">
        <v>16258.1269113898</v>
      </c>
      <c r="I729" s="24">
        <f>'EVM CPZ List'!$D729*'EVM CPZ List'!$C729</f>
        <v>2.1352134649482237</v>
      </c>
      <c r="J729" s="25">
        <f>INDEX('Pivot of Risk Data'!A:A,MATCH('EVM CPZ List'!$B729,'Pivot of Risk Data'!B:B,0),1)</f>
        <v>713</v>
      </c>
      <c r="K729" s="22">
        <f>0.000621371*'EVM CPZ List'!$H729</f>
        <v>10.102328577057191</v>
      </c>
      <c r="L729" s="22">
        <f>L728+'EVM CPZ List'!$K729</f>
        <v>9151.3014680317356</v>
      </c>
      <c r="M729" s="22">
        <f>M728-'EVM CPZ List'!$I729</f>
        <v>542.00929899753203</v>
      </c>
      <c r="N729" s="7" t="e">
        <f>INDEX('2021 Certified EVM Plan'!G:G,MATCH(B729,'2021 Certified EVM Plan'!E:E,0))</f>
        <v>#N/A</v>
      </c>
      <c r="O729" s="7" t="e">
        <f>INDEX('2021 Certified EVM Plan'!M:M,MATCH(B729,'2021 Certified EVM Plan'!E:E,0))</f>
        <v>#N/A</v>
      </c>
      <c r="P729" s="7">
        <f t="shared" si="11"/>
        <v>1</v>
      </c>
      <c r="Q729" s="26" t="e">
        <f>IF(INDEX('2021 Certified EVM Plan'!H:H,MATCH(B729,'2021 Certified EVM Plan'!E:E,0))=1,M729,#N/A)</f>
        <v>#N/A</v>
      </c>
      <c r="R729" s="26" t="e">
        <f>IF(INDEX('2021 Certified EVM Plan'!J:J,MATCH(B729,'2021 Certified EVM Plan'!E:E,0))=1,M729,#N/A)</f>
        <v>#N/A</v>
      </c>
      <c r="S729" s="26" t="e">
        <f>IF(INDEX('2021 Certified EVM Plan'!K:K,MATCH(B729,'2021 Certified EVM Plan'!E:E,0))=1,M729,#N/A)</f>
        <v>#N/A</v>
      </c>
    </row>
    <row r="730" spans="1:19" x14ac:dyDescent="0.25">
      <c r="A730" s="22" t="s">
        <v>2906</v>
      </c>
      <c r="B730" s="22">
        <v>6733</v>
      </c>
      <c r="C730" s="22">
        <v>27</v>
      </c>
      <c r="D730" s="23">
        <v>1.34905166960028E-2</v>
      </c>
      <c r="E730" s="22">
        <v>42711101</v>
      </c>
      <c r="F730" s="22" t="s">
        <v>2944</v>
      </c>
      <c r="G730" s="22" t="s">
        <v>3099</v>
      </c>
      <c r="H730" s="22">
        <v>3212.9517523438299</v>
      </c>
      <c r="I730" s="24">
        <f>'EVM CPZ List'!$D730*'EVM CPZ List'!$C730</f>
        <v>0.36424395079207561</v>
      </c>
      <c r="J730" s="25">
        <f>INDEX('Pivot of Risk Data'!A:A,MATCH('EVM CPZ List'!$B730,'Pivot of Risk Data'!B:B,0),1)</f>
        <v>714</v>
      </c>
      <c r="K730" s="22">
        <f>0.000621371*'EVM CPZ List'!$H730</f>
        <v>1.9964350433056379</v>
      </c>
      <c r="L730" s="22">
        <f>L729+'EVM CPZ List'!$K730</f>
        <v>9153.2979030750412</v>
      </c>
      <c r="M730" s="22">
        <f>M729-'EVM CPZ List'!$I730</f>
        <v>541.64505504673991</v>
      </c>
      <c r="N730" s="7" t="e">
        <f>INDEX('2021 Certified EVM Plan'!G:G,MATCH(B730,'2021 Certified EVM Plan'!E:E,0))</f>
        <v>#N/A</v>
      </c>
      <c r="O730" s="7" t="e">
        <f>INDEX('2021 Certified EVM Plan'!M:M,MATCH(B730,'2021 Certified EVM Plan'!E:E,0))</f>
        <v>#N/A</v>
      </c>
      <c r="P730" s="7">
        <f t="shared" si="11"/>
        <v>1</v>
      </c>
      <c r="Q730" s="26" t="e">
        <f>IF(INDEX('2021 Certified EVM Plan'!H:H,MATCH(B730,'2021 Certified EVM Plan'!E:E,0))=1,M730,#N/A)</f>
        <v>#N/A</v>
      </c>
      <c r="R730" s="26" t="e">
        <f>IF(INDEX('2021 Certified EVM Plan'!J:J,MATCH(B730,'2021 Certified EVM Plan'!E:E,0))=1,M730,#N/A)</f>
        <v>#N/A</v>
      </c>
      <c r="S730" s="26" t="e">
        <f>IF(INDEX('2021 Certified EVM Plan'!K:K,MATCH(B730,'2021 Certified EVM Plan'!E:E,0))=1,M730,#N/A)</f>
        <v>#N/A</v>
      </c>
    </row>
    <row r="731" spans="1:19" x14ac:dyDescent="0.25">
      <c r="A731" s="22" t="s">
        <v>8</v>
      </c>
      <c r="B731" s="22">
        <v>375</v>
      </c>
      <c r="C731" s="22">
        <v>508</v>
      </c>
      <c r="D731" s="23">
        <v>1.3435124107339399E-2</v>
      </c>
      <c r="E731" s="22">
        <v>152282101</v>
      </c>
      <c r="F731" s="22" t="s">
        <v>23</v>
      </c>
      <c r="G731" s="22" t="s">
        <v>373</v>
      </c>
      <c r="H731" s="22">
        <v>71641.372477266399</v>
      </c>
      <c r="I731" s="24">
        <f>'EVM CPZ List'!$D731*'EVM CPZ List'!$C731</f>
        <v>6.8250430465284149</v>
      </c>
      <c r="J731" s="25">
        <f>INDEX('Pivot of Risk Data'!A:A,MATCH('EVM CPZ List'!$B731,'Pivot of Risk Data'!B:B,0),1)</f>
        <v>715</v>
      </c>
      <c r="K731" s="22">
        <f>0.000621371*'EVM CPZ List'!$H731</f>
        <v>44.515871257571497</v>
      </c>
      <c r="L731" s="22">
        <f>L730+'EVM CPZ List'!$K731</f>
        <v>9197.8137743326133</v>
      </c>
      <c r="M731" s="22">
        <f>M730-'EVM CPZ List'!$I731</f>
        <v>534.82001200021148</v>
      </c>
      <c r="N731" s="7" t="e">
        <f>INDEX('2021 Certified EVM Plan'!G:G,MATCH(B731,'2021 Certified EVM Plan'!E:E,0))</f>
        <v>#N/A</v>
      </c>
      <c r="O731" s="7" t="e">
        <f>INDEX('2021 Certified EVM Plan'!M:M,MATCH(B731,'2021 Certified EVM Plan'!E:E,0))</f>
        <v>#N/A</v>
      </c>
      <c r="P731" s="7">
        <f t="shared" si="11"/>
        <v>1</v>
      </c>
      <c r="Q731" s="26" t="e">
        <f>IF(INDEX('2021 Certified EVM Plan'!H:H,MATCH(B731,'2021 Certified EVM Plan'!E:E,0))=1,M731,#N/A)</f>
        <v>#N/A</v>
      </c>
      <c r="R731" s="26" t="e">
        <f>IF(INDEX('2021 Certified EVM Plan'!J:J,MATCH(B731,'2021 Certified EVM Plan'!E:E,0))=1,M731,#N/A)</f>
        <v>#N/A</v>
      </c>
      <c r="S731" s="26" t="e">
        <f>IF(INDEX('2021 Certified EVM Plan'!K:K,MATCH(B731,'2021 Certified EVM Plan'!E:E,0))=1,M731,#N/A)</f>
        <v>#N/A</v>
      </c>
    </row>
    <row r="732" spans="1:19" x14ac:dyDescent="0.25">
      <c r="A732" s="22" t="s">
        <v>539</v>
      </c>
      <c r="B732" s="22">
        <v>2076</v>
      </c>
      <c r="C732" s="22">
        <v>13</v>
      </c>
      <c r="D732" s="23">
        <v>1.34178768823888E-2</v>
      </c>
      <c r="E732" s="22">
        <v>102911109</v>
      </c>
      <c r="F732" s="22" t="s">
        <v>609</v>
      </c>
      <c r="G732" s="22" t="s">
        <v>610</v>
      </c>
      <c r="H732" s="22">
        <v>1355.04814781286</v>
      </c>
      <c r="I732" s="24">
        <f>'EVM CPZ List'!$D732*'EVM CPZ List'!$C732</f>
        <v>0.17443239947105441</v>
      </c>
      <c r="J732" s="25">
        <f>INDEX('Pivot of Risk Data'!A:A,MATCH('EVM CPZ List'!$B732,'Pivot of Risk Data'!B:B,0),1)</f>
        <v>716</v>
      </c>
      <c r="K732" s="22">
        <f>0.000621371*'EVM CPZ List'!$H732</f>
        <v>0.84198762265462457</v>
      </c>
      <c r="L732" s="22">
        <f>L731+'EVM CPZ List'!$K732</f>
        <v>9198.6557619552677</v>
      </c>
      <c r="M732" s="22">
        <f>M731-'EVM CPZ List'!$I732</f>
        <v>534.64557960074046</v>
      </c>
      <c r="N732" s="7" t="e">
        <f>INDEX('2021 Certified EVM Plan'!G:G,MATCH(B732,'2021 Certified EVM Plan'!E:E,0))</f>
        <v>#N/A</v>
      </c>
      <c r="O732" s="7" t="e">
        <f>INDEX('2021 Certified EVM Plan'!M:M,MATCH(B732,'2021 Certified EVM Plan'!E:E,0))</f>
        <v>#N/A</v>
      </c>
      <c r="P732" s="7">
        <f t="shared" si="11"/>
        <v>1</v>
      </c>
      <c r="Q732" s="26" t="e">
        <f>IF(INDEX('2021 Certified EVM Plan'!H:H,MATCH(B732,'2021 Certified EVM Plan'!E:E,0))=1,M732,#N/A)</f>
        <v>#N/A</v>
      </c>
      <c r="R732" s="26" t="e">
        <f>IF(INDEX('2021 Certified EVM Plan'!J:J,MATCH(B732,'2021 Certified EVM Plan'!E:E,0))=1,M732,#N/A)</f>
        <v>#N/A</v>
      </c>
      <c r="S732" s="26" t="e">
        <f>IF(INDEX('2021 Certified EVM Plan'!K:K,MATCH(B732,'2021 Certified EVM Plan'!E:E,0))=1,M732,#N/A)</f>
        <v>#N/A</v>
      </c>
    </row>
    <row r="733" spans="1:19" x14ac:dyDescent="0.25">
      <c r="A733" s="22" t="s">
        <v>2195</v>
      </c>
      <c r="B733" s="22">
        <v>2918</v>
      </c>
      <c r="C733" s="22">
        <v>152</v>
      </c>
      <c r="D733" s="23">
        <v>1.3395518018351499E-2</v>
      </c>
      <c r="E733" s="22">
        <v>183052111</v>
      </c>
      <c r="F733" s="22" t="s">
        <v>2281</v>
      </c>
      <c r="G733" s="22" t="s">
        <v>2570</v>
      </c>
      <c r="H733" s="22">
        <v>17358.984194022902</v>
      </c>
      <c r="I733" s="24">
        <f>'EVM CPZ List'!$D733*'EVM CPZ List'!$C733</f>
        <v>2.036118738789428</v>
      </c>
      <c r="J733" s="25">
        <f>INDEX('Pivot of Risk Data'!A:A,MATCH('EVM CPZ List'!$B733,'Pivot of Risk Data'!B:B,0),1)</f>
        <v>717</v>
      </c>
      <c r="K733" s="22">
        <f>0.000621371*'EVM CPZ List'!$H733</f>
        <v>10.786369367624205</v>
      </c>
      <c r="L733" s="22">
        <f>L732+'EVM CPZ List'!$K733</f>
        <v>9209.4421313228922</v>
      </c>
      <c r="M733" s="22">
        <f>M732-'EVM CPZ List'!$I733</f>
        <v>532.60946086195099</v>
      </c>
      <c r="N733" s="7" t="e">
        <f>INDEX('2021 Certified EVM Plan'!G:G,MATCH(B733,'2021 Certified EVM Plan'!E:E,0))</f>
        <v>#N/A</v>
      </c>
      <c r="O733" s="7" t="e">
        <f>INDEX('2021 Certified EVM Plan'!M:M,MATCH(B733,'2021 Certified EVM Plan'!E:E,0))</f>
        <v>#N/A</v>
      </c>
      <c r="P733" s="7">
        <f t="shared" si="11"/>
        <v>1</v>
      </c>
      <c r="Q733" s="26" t="e">
        <f>IF(INDEX('2021 Certified EVM Plan'!H:H,MATCH(B733,'2021 Certified EVM Plan'!E:E,0))=1,M733,#N/A)</f>
        <v>#N/A</v>
      </c>
      <c r="R733" s="26" t="e">
        <f>IF(INDEX('2021 Certified EVM Plan'!J:J,MATCH(B733,'2021 Certified EVM Plan'!E:E,0))=1,M733,#N/A)</f>
        <v>#N/A</v>
      </c>
      <c r="S733" s="26" t="e">
        <f>IF(INDEX('2021 Certified EVM Plan'!K:K,MATCH(B733,'2021 Certified EVM Plan'!E:E,0))=1,M733,#N/A)</f>
        <v>#N/A</v>
      </c>
    </row>
    <row r="734" spans="1:19" x14ac:dyDescent="0.25">
      <c r="A734" s="22" t="s">
        <v>8</v>
      </c>
      <c r="B734" s="22">
        <v>6699</v>
      </c>
      <c r="C734" s="22">
        <v>116</v>
      </c>
      <c r="D734" s="23">
        <v>1.3250374816049199E-2</v>
      </c>
      <c r="E734" s="22">
        <v>152561105</v>
      </c>
      <c r="F734" s="22" t="s">
        <v>160</v>
      </c>
      <c r="G734" s="22" t="s">
        <v>296</v>
      </c>
      <c r="H734" s="22">
        <v>11966.665125978399</v>
      </c>
      <c r="I734" s="24">
        <f>'EVM CPZ List'!$D734*'EVM CPZ List'!$C734</f>
        <v>1.5370434786617071</v>
      </c>
      <c r="J734" s="25">
        <f>INDEX('Pivot of Risk Data'!A:A,MATCH('EVM CPZ List'!$B734,'Pivot of Risk Data'!B:B,0),1)</f>
        <v>718</v>
      </c>
      <c r="K734" s="22">
        <f>0.000621371*'EVM CPZ List'!$H734</f>
        <v>7.4357386759943243</v>
      </c>
      <c r="L734" s="22">
        <f>L733+'EVM CPZ List'!$K734</f>
        <v>9216.877869998887</v>
      </c>
      <c r="M734" s="22">
        <f>M733-'EVM CPZ List'!$I734</f>
        <v>531.07241738328923</v>
      </c>
      <c r="N734" s="7" t="e">
        <f>INDEX('2021 Certified EVM Plan'!G:G,MATCH(B734,'2021 Certified EVM Plan'!E:E,0))</f>
        <v>#N/A</v>
      </c>
      <c r="O734" s="7" t="e">
        <f>INDEX('2021 Certified EVM Plan'!M:M,MATCH(B734,'2021 Certified EVM Plan'!E:E,0))</f>
        <v>#N/A</v>
      </c>
      <c r="P734" s="7">
        <f t="shared" si="11"/>
        <v>1</v>
      </c>
      <c r="Q734" s="26" t="e">
        <f>IF(INDEX('2021 Certified EVM Plan'!H:H,MATCH(B734,'2021 Certified EVM Plan'!E:E,0))=1,M734,#N/A)</f>
        <v>#N/A</v>
      </c>
      <c r="R734" s="26" t="e">
        <f>IF(INDEX('2021 Certified EVM Plan'!J:J,MATCH(B734,'2021 Certified EVM Plan'!E:E,0))=1,M734,#N/A)</f>
        <v>#N/A</v>
      </c>
      <c r="S734" s="26" t="e">
        <f>IF(INDEX('2021 Certified EVM Plan'!K:K,MATCH(B734,'2021 Certified EVM Plan'!E:E,0))=1,M734,#N/A)</f>
        <v>#N/A</v>
      </c>
    </row>
    <row r="735" spans="1:19" x14ac:dyDescent="0.25">
      <c r="A735" s="22" t="s">
        <v>964</v>
      </c>
      <c r="B735" s="22">
        <v>4588</v>
      </c>
      <c r="C735" s="22">
        <v>50</v>
      </c>
      <c r="D735" s="23">
        <v>1.3125668325546101E-2</v>
      </c>
      <c r="E735" s="22">
        <v>43191101</v>
      </c>
      <c r="F735" s="22" t="s">
        <v>1117</v>
      </c>
      <c r="G735" s="22" t="s">
        <v>1400</v>
      </c>
      <c r="H735" s="22">
        <v>8939.3598069323198</v>
      </c>
      <c r="I735" s="24">
        <f>'EVM CPZ List'!$D735*'EVM CPZ List'!$C735</f>
        <v>0.65628341627730502</v>
      </c>
      <c r="J735" s="25">
        <f>INDEX('Pivot of Risk Data'!A:A,MATCH('EVM CPZ List'!$B735,'Pivot of Risk Data'!B:B,0),1)</f>
        <v>719</v>
      </c>
      <c r="K735" s="22">
        <f>0.000621371*'EVM CPZ List'!$H735</f>
        <v>5.5546589425933428</v>
      </c>
      <c r="L735" s="22">
        <f>L734+'EVM CPZ List'!$K735</f>
        <v>9222.432528941481</v>
      </c>
      <c r="M735" s="22">
        <f>M734-'EVM CPZ List'!$I735</f>
        <v>530.41613396701189</v>
      </c>
      <c r="N735" s="7" t="e">
        <f>INDEX('2021 Certified EVM Plan'!G:G,MATCH(B735,'2021 Certified EVM Plan'!E:E,0))</f>
        <v>#N/A</v>
      </c>
      <c r="O735" s="7" t="e">
        <f>INDEX('2021 Certified EVM Plan'!M:M,MATCH(B735,'2021 Certified EVM Plan'!E:E,0))</f>
        <v>#N/A</v>
      </c>
      <c r="P735" s="7">
        <f t="shared" si="11"/>
        <v>1</v>
      </c>
      <c r="Q735" s="26" t="e">
        <f>IF(INDEX('2021 Certified EVM Plan'!H:H,MATCH(B735,'2021 Certified EVM Plan'!E:E,0))=1,M735,#N/A)</f>
        <v>#N/A</v>
      </c>
      <c r="R735" s="26" t="e">
        <f>IF(INDEX('2021 Certified EVM Plan'!J:J,MATCH(B735,'2021 Certified EVM Plan'!E:E,0))=1,M735,#N/A)</f>
        <v>#N/A</v>
      </c>
      <c r="S735" s="26" t="e">
        <f>IF(INDEX('2021 Certified EVM Plan'!K:K,MATCH(B735,'2021 Certified EVM Plan'!E:E,0))=1,M735,#N/A)</f>
        <v>#N/A</v>
      </c>
    </row>
    <row r="736" spans="1:19" x14ac:dyDescent="0.25">
      <c r="A736" s="22" t="s">
        <v>8</v>
      </c>
      <c r="B736" s="22">
        <v>5027</v>
      </c>
      <c r="C736" s="22">
        <v>221</v>
      </c>
      <c r="D736" s="23">
        <v>1.30250821005906E-2</v>
      </c>
      <c r="E736" s="22">
        <v>152241101</v>
      </c>
      <c r="F736" s="22" t="s">
        <v>308</v>
      </c>
      <c r="G736" s="22" t="s">
        <v>356</v>
      </c>
      <c r="H736" s="22">
        <v>23778.9552917402</v>
      </c>
      <c r="I736" s="24">
        <f>'EVM CPZ List'!$D736*'EVM CPZ List'!$C736</f>
        <v>2.8785431442305227</v>
      </c>
      <c r="J736" s="25">
        <f>INDEX('Pivot of Risk Data'!A:A,MATCH('EVM CPZ List'!$B736,'Pivot of Risk Data'!B:B,0),1)</f>
        <v>720</v>
      </c>
      <c r="K736" s="22">
        <f>0.000621371*'EVM CPZ List'!$H736</f>
        <v>14.775553228583901</v>
      </c>
      <c r="L736" s="22">
        <f>L735+'EVM CPZ List'!$K736</f>
        <v>9237.2080821700656</v>
      </c>
      <c r="M736" s="22">
        <f>M735-'EVM CPZ List'!$I736</f>
        <v>527.53759082278134</v>
      </c>
      <c r="N736" s="7" t="e">
        <f>INDEX('2021 Certified EVM Plan'!G:G,MATCH(B736,'2021 Certified EVM Plan'!E:E,0))</f>
        <v>#N/A</v>
      </c>
      <c r="O736" s="7" t="e">
        <f>INDEX('2021 Certified EVM Plan'!M:M,MATCH(B736,'2021 Certified EVM Plan'!E:E,0))</f>
        <v>#N/A</v>
      </c>
      <c r="P736" s="7">
        <f t="shared" si="11"/>
        <v>1</v>
      </c>
      <c r="Q736" s="26" t="e">
        <f>IF(INDEX('2021 Certified EVM Plan'!H:H,MATCH(B736,'2021 Certified EVM Plan'!E:E,0))=1,M736,#N/A)</f>
        <v>#N/A</v>
      </c>
      <c r="R736" s="26" t="e">
        <f>IF(INDEX('2021 Certified EVM Plan'!J:J,MATCH(B736,'2021 Certified EVM Plan'!E:E,0))=1,M736,#N/A)</f>
        <v>#N/A</v>
      </c>
      <c r="S736" s="26" t="e">
        <f>IF(INDEX('2021 Certified EVM Plan'!K:K,MATCH(B736,'2021 Certified EVM Plan'!E:E,0))=1,M736,#N/A)</f>
        <v>#N/A</v>
      </c>
    </row>
    <row r="737" spans="1:19" x14ac:dyDescent="0.25">
      <c r="A737" s="22" t="s">
        <v>539</v>
      </c>
      <c r="B737" s="22">
        <v>1273</v>
      </c>
      <c r="C737" s="22">
        <v>203</v>
      </c>
      <c r="D737" s="23">
        <v>1.30227073705927E-2</v>
      </c>
      <c r="E737" s="22">
        <v>103351101</v>
      </c>
      <c r="F737" s="22" t="s">
        <v>747</v>
      </c>
      <c r="G737" s="22" t="s">
        <v>815</v>
      </c>
      <c r="H737" s="22">
        <v>32556.392570735599</v>
      </c>
      <c r="I737" s="24">
        <f>'EVM CPZ List'!$D737*'EVM CPZ List'!$C737</f>
        <v>2.6436095962303181</v>
      </c>
      <c r="J737" s="25">
        <f>INDEX('Pivot of Risk Data'!A:A,MATCH('EVM CPZ List'!$B737,'Pivot of Risk Data'!B:B,0),1)</f>
        <v>721</v>
      </c>
      <c r="K737" s="22">
        <f>0.000621371*'EVM CPZ List'!$H737</f>
        <v>20.229598208070552</v>
      </c>
      <c r="L737" s="22">
        <f>L736+'EVM CPZ List'!$K737</f>
        <v>9257.4376803781361</v>
      </c>
      <c r="M737" s="22">
        <f>M736-'EVM CPZ List'!$I737</f>
        <v>524.89398122655098</v>
      </c>
      <c r="N737" s="7" t="e">
        <f>INDEX('2021 Certified EVM Plan'!G:G,MATCH(B737,'2021 Certified EVM Plan'!E:E,0))</f>
        <v>#N/A</v>
      </c>
      <c r="O737" s="7" t="e">
        <f>INDEX('2021 Certified EVM Plan'!M:M,MATCH(B737,'2021 Certified EVM Plan'!E:E,0))</f>
        <v>#N/A</v>
      </c>
      <c r="P737" s="7">
        <f t="shared" si="11"/>
        <v>1</v>
      </c>
      <c r="Q737" s="26" t="e">
        <f>IF(INDEX('2021 Certified EVM Plan'!H:H,MATCH(B737,'2021 Certified EVM Plan'!E:E,0))=1,M737,#N/A)</f>
        <v>#N/A</v>
      </c>
      <c r="R737" s="26" t="e">
        <f>IF(INDEX('2021 Certified EVM Plan'!J:J,MATCH(B737,'2021 Certified EVM Plan'!E:E,0))=1,M737,#N/A)</f>
        <v>#N/A</v>
      </c>
      <c r="S737" s="26" t="e">
        <f>IF(INDEX('2021 Certified EVM Plan'!K:K,MATCH(B737,'2021 Certified EVM Plan'!E:E,0))=1,M737,#N/A)</f>
        <v>#N/A</v>
      </c>
    </row>
    <row r="738" spans="1:19" x14ac:dyDescent="0.25">
      <c r="A738" s="22" t="s">
        <v>539</v>
      </c>
      <c r="B738" s="22">
        <v>4337</v>
      </c>
      <c r="C738" s="22">
        <v>19</v>
      </c>
      <c r="D738" s="23">
        <v>1.2995592659494E-2</v>
      </c>
      <c r="E738" s="22">
        <v>103091102</v>
      </c>
      <c r="F738" s="22" t="s">
        <v>627</v>
      </c>
      <c r="G738" s="22" t="s">
        <v>744</v>
      </c>
      <c r="H738" s="22">
        <v>5527.8648490385904</v>
      </c>
      <c r="I738" s="24">
        <f>'EVM CPZ List'!$D738*'EVM CPZ List'!$C738</f>
        <v>0.24691626053038598</v>
      </c>
      <c r="J738" s="25">
        <f>INDEX('Pivot of Risk Data'!A:A,MATCH('EVM CPZ List'!$B738,'Pivot of Risk Data'!B:B,0),1)</f>
        <v>722</v>
      </c>
      <c r="K738" s="22">
        <f>0.000621371*'EVM CPZ List'!$H738</f>
        <v>3.4348549091119578</v>
      </c>
      <c r="L738" s="22">
        <f>L737+'EVM CPZ List'!$K738</f>
        <v>9260.872535287248</v>
      </c>
      <c r="M738" s="22">
        <f>M737-'EVM CPZ List'!$I738</f>
        <v>524.64706496602059</v>
      </c>
      <c r="N738" s="7" t="e">
        <f>INDEX('2021 Certified EVM Plan'!G:G,MATCH(B738,'2021 Certified EVM Plan'!E:E,0))</f>
        <v>#N/A</v>
      </c>
      <c r="O738" s="7" t="e">
        <f>INDEX('2021 Certified EVM Plan'!M:M,MATCH(B738,'2021 Certified EVM Plan'!E:E,0))</f>
        <v>#N/A</v>
      </c>
      <c r="P738" s="7">
        <f t="shared" si="11"/>
        <v>1</v>
      </c>
      <c r="Q738" s="26" t="e">
        <f>IF(INDEX('2021 Certified EVM Plan'!H:H,MATCH(B738,'2021 Certified EVM Plan'!E:E,0))=1,M738,#N/A)</f>
        <v>#N/A</v>
      </c>
      <c r="R738" s="26" t="e">
        <f>IF(INDEX('2021 Certified EVM Plan'!J:J,MATCH(B738,'2021 Certified EVM Plan'!E:E,0))=1,M738,#N/A)</f>
        <v>#N/A</v>
      </c>
      <c r="S738" s="26" t="e">
        <f>IF(INDEX('2021 Certified EVM Plan'!K:K,MATCH(B738,'2021 Certified EVM Plan'!E:E,0))=1,M738,#N/A)</f>
        <v>#N/A</v>
      </c>
    </row>
    <row r="739" spans="1:19" x14ac:dyDescent="0.25">
      <c r="A739" s="22" t="s">
        <v>964</v>
      </c>
      <c r="B739" s="22">
        <v>5157</v>
      </c>
      <c r="C739" s="22">
        <v>231</v>
      </c>
      <c r="D739" s="23">
        <v>1.29934039099235E-2</v>
      </c>
      <c r="E739" s="22">
        <v>192221102</v>
      </c>
      <c r="F739" s="22" t="s">
        <v>1081</v>
      </c>
      <c r="G739" s="22" t="s">
        <v>1249</v>
      </c>
      <c r="H739" s="22">
        <v>25786.9040219534</v>
      </c>
      <c r="I739" s="24">
        <f>'EVM CPZ List'!$D739*'EVM CPZ List'!$C739</f>
        <v>3.0014763031923284</v>
      </c>
      <c r="J739" s="25">
        <f>INDEX('Pivot of Risk Data'!A:A,MATCH('EVM CPZ List'!$B739,'Pivot of Risk Data'!B:B,0),1)</f>
        <v>723</v>
      </c>
      <c r="K739" s="22">
        <f>0.000621371*'EVM CPZ List'!$H739</f>
        <v>16.023234339025205</v>
      </c>
      <c r="L739" s="22">
        <f>L738+'EVM CPZ List'!$K739</f>
        <v>9276.8957696262732</v>
      </c>
      <c r="M739" s="22">
        <f>M738-'EVM CPZ List'!$I739</f>
        <v>521.64558866282823</v>
      </c>
      <c r="N739" s="7" t="e">
        <f>INDEX('2021 Certified EVM Plan'!G:G,MATCH(B739,'2021 Certified EVM Plan'!E:E,0))</f>
        <v>#N/A</v>
      </c>
      <c r="O739" s="7" t="e">
        <f>INDEX('2021 Certified EVM Plan'!M:M,MATCH(B739,'2021 Certified EVM Plan'!E:E,0))</f>
        <v>#N/A</v>
      </c>
      <c r="P739" s="7">
        <f t="shared" si="11"/>
        <v>1</v>
      </c>
      <c r="Q739" s="26" t="e">
        <f>IF(INDEX('2021 Certified EVM Plan'!H:H,MATCH(B739,'2021 Certified EVM Plan'!E:E,0))=1,M739,#N/A)</f>
        <v>#N/A</v>
      </c>
      <c r="R739" s="26" t="e">
        <f>IF(INDEX('2021 Certified EVM Plan'!J:J,MATCH(B739,'2021 Certified EVM Plan'!E:E,0))=1,M739,#N/A)</f>
        <v>#N/A</v>
      </c>
      <c r="S739" s="26" t="e">
        <f>IF(INDEX('2021 Certified EVM Plan'!K:K,MATCH(B739,'2021 Certified EVM Plan'!E:E,0))=1,M739,#N/A)</f>
        <v>#N/A</v>
      </c>
    </row>
    <row r="740" spans="1:19" x14ac:dyDescent="0.25">
      <c r="A740" s="22" t="s">
        <v>964</v>
      </c>
      <c r="B740" s="22">
        <v>7795</v>
      </c>
      <c r="C740" s="22">
        <v>77</v>
      </c>
      <c r="D740" s="23">
        <v>1.2829960859135601E-2</v>
      </c>
      <c r="E740" s="22">
        <v>192311141</v>
      </c>
      <c r="F740" s="22" t="s">
        <v>1236</v>
      </c>
      <c r="G740" s="22" t="s">
        <v>1547</v>
      </c>
      <c r="H740" s="22">
        <v>4505.0191579678203</v>
      </c>
      <c r="I740" s="24">
        <f>'EVM CPZ List'!$D740*'EVM CPZ List'!$C740</f>
        <v>0.9879069861534413</v>
      </c>
      <c r="J740" s="25">
        <f>INDEX('Pivot of Risk Data'!A:A,MATCH('EVM CPZ List'!$B740,'Pivot of Risk Data'!B:B,0),1)</f>
        <v>724</v>
      </c>
      <c r="K740" s="22">
        <f>0.000621371*'EVM CPZ List'!$H740</f>
        <v>2.7992882592056225</v>
      </c>
      <c r="L740" s="22">
        <f>L739+'EVM CPZ List'!$K740</f>
        <v>9279.6950578854794</v>
      </c>
      <c r="M740" s="22">
        <f>M739-'EVM CPZ List'!$I740</f>
        <v>520.65768167667477</v>
      </c>
      <c r="N740" s="7" t="e">
        <f>INDEX('2021 Certified EVM Plan'!G:G,MATCH(B740,'2021 Certified EVM Plan'!E:E,0))</f>
        <v>#N/A</v>
      </c>
      <c r="O740" s="7" t="e">
        <f>INDEX('2021 Certified EVM Plan'!M:M,MATCH(B740,'2021 Certified EVM Plan'!E:E,0))</f>
        <v>#N/A</v>
      </c>
      <c r="P740" s="7">
        <f t="shared" si="11"/>
        <v>1</v>
      </c>
      <c r="Q740" s="26" t="e">
        <f>IF(INDEX('2021 Certified EVM Plan'!H:H,MATCH(B740,'2021 Certified EVM Plan'!E:E,0))=1,M740,#N/A)</f>
        <v>#N/A</v>
      </c>
      <c r="R740" s="26" t="e">
        <f>IF(INDEX('2021 Certified EVM Plan'!J:J,MATCH(B740,'2021 Certified EVM Plan'!E:E,0))=1,M740,#N/A)</f>
        <v>#N/A</v>
      </c>
      <c r="S740" s="26" t="e">
        <f>IF(INDEX('2021 Certified EVM Plan'!K:K,MATCH(B740,'2021 Certified EVM Plan'!E:E,0))=1,M740,#N/A)</f>
        <v>#N/A</v>
      </c>
    </row>
    <row r="741" spans="1:19" x14ac:dyDescent="0.25">
      <c r="A741" s="22" t="s">
        <v>964</v>
      </c>
      <c r="B741" s="22">
        <v>6403</v>
      </c>
      <c r="C741" s="22">
        <v>126</v>
      </c>
      <c r="D741" s="23">
        <v>1.2821802874257699E-2</v>
      </c>
      <c r="E741" s="22">
        <v>42681101</v>
      </c>
      <c r="F741" s="22" t="s">
        <v>1100</v>
      </c>
      <c r="G741" s="22" t="s">
        <v>1558</v>
      </c>
      <c r="H741" s="22">
        <v>15633.643819438899</v>
      </c>
      <c r="I741" s="24">
        <f>'EVM CPZ List'!$D741*'EVM CPZ List'!$C741</f>
        <v>1.6155471621564701</v>
      </c>
      <c r="J741" s="25">
        <f>INDEX('Pivot of Risk Data'!A:A,MATCH('EVM CPZ List'!$B741,'Pivot of Risk Data'!B:B,0),1)</f>
        <v>725</v>
      </c>
      <c r="K741" s="22">
        <f>0.000621371*'EVM CPZ List'!$H741</f>
        <v>9.7142928937285689</v>
      </c>
      <c r="L741" s="22">
        <f>L740+'EVM CPZ List'!$K741</f>
        <v>9289.4093507792077</v>
      </c>
      <c r="M741" s="22">
        <f>M740-'EVM CPZ List'!$I741</f>
        <v>519.04213451451835</v>
      </c>
      <c r="N741" s="7" t="e">
        <f>INDEX('2021 Certified EVM Plan'!G:G,MATCH(B741,'2021 Certified EVM Plan'!E:E,0))</f>
        <v>#N/A</v>
      </c>
      <c r="O741" s="7" t="e">
        <f>INDEX('2021 Certified EVM Plan'!M:M,MATCH(B741,'2021 Certified EVM Plan'!E:E,0))</f>
        <v>#N/A</v>
      </c>
      <c r="P741" s="7">
        <f t="shared" si="11"/>
        <v>1</v>
      </c>
      <c r="Q741" s="26" t="e">
        <f>IF(INDEX('2021 Certified EVM Plan'!H:H,MATCH(B741,'2021 Certified EVM Plan'!E:E,0))=1,M741,#N/A)</f>
        <v>#N/A</v>
      </c>
      <c r="R741" s="26" t="e">
        <f>IF(INDEX('2021 Certified EVM Plan'!J:J,MATCH(B741,'2021 Certified EVM Plan'!E:E,0))=1,M741,#N/A)</f>
        <v>#N/A</v>
      </c>
      <c r="S741" s="26" t="e">
        <f>IF(INDEX('2021 Certified EVM Plan'!K:K,MATCH(B741,'2021 Certified EVM Plan'!E:E,0))=1,M741,#N/A)</f>
        <v>#N/A</v>
      </c>
    </row>
    <row r="742" spans="1:19" x14ac:dyDescent="0.25">
      <c r="A742" s="22" t="s">
        <v>964</v>
      </c>
      <c r="B742" s="22">
        <v>4667</v>
      </c>
      <c r="C742" s="22">
        <v>110</v>
      </c>
      <c r="D742" s="23">
        <v>1.27477213910096E-2</v>
      </c>
      <c r="E742" s="22">
        <v>42821102</v>
      </c>
      <c r="F742" s="22" t="s">
        <v>1336</v>
      </c>
      <c r="G742" s="22" t="s">
        <v>1383</v>
      </c>
      <c r="H742" s="22">
        <v>25986.681258841199</v>
      </c>
      <c r="I742" s="24">
        <f>'EVM CPZ List'!$D742*'EVM CPZ List'!$C742</f>
        <v>1.402249353011056</v>
      </c>
      <c r="J742" s="25">
        <f>INDEX('Pivot of Risk Data'!A:A,MATCH('EVM CPZ List'!$B742,'Pivot of Risk Data'!B:B,0),1)</f>
        <v>726</v>
      </c>
      <c r="K742" s="22">
        <f>0.000621371*'EVM CPZ List'!$H742</f>
        <v>16.147370120487416</v>
      </c>
      <c r="L742" s="22">
        <f>L741+'EVM CPZ List'!$K742</f>
        <v>9305.5567208996945</v>
      </c>
      <c r="M742" s="22">
        <f>M741-'EVM CPZ List'!$I742</f>
        <v>517.63988516150732</v>
      </c>
      <c r="N742" s="7" t="e">
        <f>INDEX('2021 Certified EVM Plan'!G:G,MATCH(B742,'2021 Certified EVM Plan'!E:E,0))</f>
        <v>#N/A</v>
      </c>
      <c r="O742" s="7" t="e">
        <f>INDEX('2021 Certified EVM Plan'!M:M,MATCH(B742,'2021 Certified EVM Plan'!E:E,0))</f>
        <v>#N/A</v>
      </c>
      <c r="P742" s="7">
        <f t="shared" si="11"/>
        <v>1</v>
      </c>
      <c r="Q742" s="26" t="e">
        <f>IF(INDEX('2021 Certified EVM Plan'!H:H,MATCH(B742,'2021 Certified EVM Plan'!E:E,0))=1,M742,#N/A)</f>
        <v>#N/A</v>
      </c>
      <c r="R742" s="26" t="e">
        <f>IF(INDEX('2021 Certified EVM Plan'!J:J,MATCH(B742,'2021 Certified EVM Plan'!E:E,0))=1,M742,#N/A)</f>
        <v>#N/A</v>
      </c>
      <c r="S742" s="26" t="e">
        <f>IF(INDEX('2021 Certified EVM Plan'!K:K,MATCH(B742,'2021 Certified EVM Plan'!E:E,0))=1,M742,#N/A)</f>
        <v>#N/A</v>
      </c>
    </row>
    <row r="743" spans="1:19" x14ac:dyDescent="0.25">
      <c r="A743" s="22" t="s">
        <v>539</v>
      </c>
      <c r="B743" s="22">
        <v>9027</v>
      </c>
      <c r="C743" s="22">
        <v>39</v>
      </c>
      <c r="D743" s="23">
        <v>1.27440668138076E-2</v>
      </c>
      <c r="E743" s="22">
        <v>103611101</v>
      </c>
      <c r="F743" s="22" t="s">
        <v>799</v>
      </c>
      <c r="G743" s="22" t="s">
        <v>800</v>
      </c>
      <c r="H743" s="22">
        <v>15545.222575719399</v>
      </c>
      <c r="I743" s="24">
        <f>'EVM CPZ List'!$D743*'EVM CPZ List'!$C743</f>
        <v>0.49701860573849638</v>
      </c>
      <c r="J743" s="25">
        <f>INDEX('Pivot of Risk Data'!A:A,MATCH('EVM CPZ List'!$B743,'Pivot of Risk Data'!B:B,0),1)</f>
        <v>727</v>
      </c>
      <c r="K743" s="22">
        <f>0.000621371*'EVM CPZ List'!$H743</f>
        <v>9.6593504970973392</v>
      </c>
      <c r="L743" s="22">
        <f>L742+'EVM CPZ List'!$K743</f>
        <v>9315.2160713967914</v>
      </c>
      <c r="M743" s="22">
        <f>M742-'EVM CPZ List'!$I743</f>
        <v>517.14286655576882</v>
      </c>
      <c r="N743" s="7" t="e">
        <f>INDEX('2021 Certified EVM Plan'!G:G,MATCH(B743,'2021 Certified EVM Plan'!E:E,0))</f>
        <v>#N/A</v>
      </c>
      <c r="O743" s="7" t="e">
        <f>INDEX('2021 Certified EVM Plan'!M:M,MATCH(B743,'2021 Certified EVM Plan'!E:E,0))</f>
        <v>#N/A</v>
      </c>
      <c r="P743" s="7">
        <f t="shared" si="11"/>
        <v>1</v>
      </c>
      <c r="Q743" s="26" t="e">
        <f>IF(INDEX('2021 Certified EVM Plan'!H:H,MATCH(B743,'2021 Certified EVM Plan'!E:E,0))=1,M743,#N/A)</f>
        <v>#N/A</v>
      </c>
      <c r="R743" s="26" t="e">
        <f>IF(INDEX('2021 Certified EVM Plan'!J:J,MATCH(B743,'2021 Certified EVM Plan'!E:E,0))=1,M743,#N/A)</f>
        <v>#N/A</v>
      </c>
      <c r="S743" s="26" t="e">
        <f>IF(INDEX('2021 Certified EVM Plan'!K:K,MATCH(B743,'2021 Certified EVM Plan'!E:E,0))=1,M743,#N/A)</f>
        <v>#N/A</v>
      </c>
    </row>
    <row r="744" spans="1:19" x14ac:dyDescent="0.25">
      <c r="A744" s="22" t="s">
        <v>964</v>
      </c>
      <c r="B744" s="22">
        <v>3075</v>
      </c>
      <c r="C744" s="22">
        <v>339</v>
      </c>
      <c r="D744" s="23">
        <v>1.27409524295882E-2</v>
      </c>
      <c r="E744" s="22">
        <v>42571102</v>
      </c>
      <c r="F744" s="22" t="s">
        <v>1006</v>
      </c>
      <c r="G744" s="22" t="s">
        <v>1036</v>
      </c>
      <c r="H744" s="22">
        <v>34941.244352935697</v>
      </c>
      <c r="I744" s="24">
        <f>'EVM CPZ List'!$D744*'EVM CPZ List'!$C744</f>
        <v>4.3191828736303997</v>
      </c>
      <c r="J744" s="25">
        <f>INDEX('Pivot of Risk Data'!A:A,MATCH('EVM CPZ List'!$B744,'Pivot of Risk Data'!B:B,0),1)</f>
        <v>728</v>
      </c>
      <c r="K744" s="22">
        <f>0.000621371*'EVM CPZ List'!$H744</f>
        <v>21.711475944828006</v>
      </c>
      <c r="L744" s="22">
        <f>L743+'EVM CPZ List'!$K744</f>
        <v>9336.9275473416201</v>
      </c>
      <c r="M744" s="22">
        <f>M743-'EVM CPZ List'!$I744</f>
        <v>512.82368368213838</v>
      </c>
      <c r="N744" s="7" t="e">
        <f>INDEX('2021 Certified EVM Plan'!G:G,MATCH(B744,'2021 Certified EVM Plan'!E:E,0))</f>
        <v>#N/A</v>
      </c>
      <c r="O744" s="7" t="e">
        <f>INDEX('2021 Certified EVM Plan'!M:M,MATCH(B744,'2021 Certified EVM Plan'!E:E,0))</f>
        <v>#N/A</v>
      </c>
      <c r="P744" s="7">
        <f t="shared" si="11"/>
        <v>1</v>
      </c>
      <c r="Q744" s="26" t="e">
        <f>IF(INDEX('2021 Certified EVM Plan'!H:H,MATCH(B744,'2021 Certified EVM Plan'!E:E,0))=1,M744,#N/A)</f>
        <v>#N/A</v>
      </c>
      <c r="R744" s="26" t="e">
        <f>IF(INDEX('2021 Certified EVM Plan'!J:J,MATCH(B744,'2021 Certified EVM Plan'!E:E,0))=1,M744,#N/A)</f>
        <v>#N/A</v>
      </c>
      <c r="S744" s="26" t="e">
        <f>IF(INDEX('2021 Certified EVM Plan'!K:K,MATCH(B744,'2021 Certified EVM Plan'!E:E,0))=1,M744,#N/A)</f>
        <v>#N/A</v>
      </c>
    </row>
    <row r="745" spans="1:19" x14ac:dyDescent="0.25">
      <c r="A745" s="22" t="s">
        <v>964</v>
      </c>
      <c r="B745" s="22">
        <v>5255</v>
      </c>
      <c r="C745" s="22">
        <v>39</v>
      </c>
      <c r="D745" s="23">
        <v>1.2733289161438101E-2</v>
      </c>
      <c r="E745" s="22">
        <v>42751113</v>
      </c>
      <c r="F745" s="22" t="s">
        <v>1130</v>
      </c>
      <c r="G745" s="22" t="s">
        <v>1519</v>
      </c>
      <c r="H745" s="22">
        <v>3309.8930788923499</v>
      </c>
      <c r="I745" s="24">
        <f>'EVM CPZ List'!$D745*'EVM CPZ List'!$C745</f>
        <v>0.49659827729608591</v>
      </c>
      <c r="J745" s="25">
        <f>INDEX('Pivot of Risk Data'!A:A,MATCH('EVM CPZ List'!$B745,'Pivot of Risk Data'!B:B,0),1)</f>
        <v>729</v>
      </c>
      <c r="K745" s="22">
        <f>0.000621371*'EVM CPZ List'!$H745</f>
        <v>2.0566715723244182</v>
      </c>
      <c r="L745" s="22">
        <f>L744+'EVM CPZ List'!$K745</f>
        <v>9338.9842189139454</v>
      </c>
      <c r="M745" s="22">
        <f>M744-'EVM CPZ List'!$I745</f>
        <v>512.32708540484225</v>
      </c>
      <c r="N745" s="7" t="e">
        <f>INDEX('2021 Certified EVM Plan'!G:G,MATCH(B745,'2021 Certified EVM Plan'!E:E,0))</f>
        <v>#N/A</v>
      </c>
      <c r="O745" s="7" t="e">
        <f>INDEX('2021 Certified EVM Plan'!M:M,MATCH(B745,'2021 Certified EVM Plan'!E:E,0))</f>
        <v>#N/A</v>
      </c>
      <c r="P745" s="7">
        <f t="shared" si="11"/>
        <v>1</v>
      </c>
      <c r="Q745" s="26" t="e">
        <f>IF(INDEX('2021 Certified EVM Plan'!H:H,MATCH(B745,'2021 Certified EVM Plan'!E:E,0))=1,M745,#N/A)</f>
        <v>#N/A</v>
      </c>
      <c r="R745" s="26" t="e">
        <f>IF(INDEX('2021 Certified EVM Plan'!J:J,MATCH(B745,'2021 Certified EVM Plan'!E:E,0))=1,M745,#N/A)</f>
        <v>#N/A</v>
      </c>
      <c r="S745" s="26" t="e">
        <f>IF(INDEX('2021 Certified EVM Plan'!K:K,MATCH(B745,'2021 Certified EVM Plan'!E:E,0))=1,M745,#N/A)</f>
        <v>#N/A</v>
      </c>
    </row>
    <row r="746" spans="1:19" x14ac:dyDescent="0.25">
      <c r="A746" s="22" t="s">
        <v>964</v>
      </c>
      <c r="B746" s="22">
        <v>6208</v>
      </c>
      <c r="C746" s="22">
        <v>21</v>
      </c>
      <c r="D746" s="23">
        <v>1.27328332500231E-2</v>
      </c>
      <c r="E746" s="22">
        <v>43161101</v>
      </c>
      <c r="F746" s="22" t="s">
        <v>1029</v>
      </c>
      <c r="G746" s="22" t="s">
        <v>1299</v>
      </c>
      <c r="H746" s="22">
        <v>10726.789307393199</v>
      </c>
      <c r="I746" s="24">
        <f>'EVM CPZ List'!$D746*'EVM CPZ List'!$C746</f>
        <v>0.26738949825048508</v>
      </c>
      <c r="J746" s="25">
        <f>INDEX('Pivot of Risk Data'!A:A,MATCH('EVM CPZ List'!$B746,'Pivot of Risk Data'!B:B,0),1)</f>
        <v>730</v>
      </c>
      <c r="K746" s="22">
        <f>0.000621371*'EVM CPZ List'!$H746</f>
        <v>6.6653157987242198</v>
      </c>
      <c r="L746" s="22">
        <f>L745+'EVM CPZ List'!$K746</f>
        <v>9345.6495347126693</v>
      </c>
      <c r="M746" s="22">
        <f>M745-'EVM CPZ List'!$I746</f>
        <v>512.05969590659174</v>
      </c>
      <c r="N746" s="7" t="e">
        <f>INDEX('2021 Certified EVM Plan'!G:G,MATCH(B746,'2021 Certified EVM Plan'!E:E,0))</f>
        <v>#N/A</v>
      </c>
      <c r="O746" s="7" t="e">
        <f>INDEX('2021 Certified EVM Plan'!M:M,MATCH(B746,'2021 Certified EVM Plan'!E:E,0))</f>
        <v>#N/A</v>
      </c>
      <c r="P746" s="7">
        <f t="shared" si="11"/>
        <v>1</v>
      </c>
      <c r="Q746" s="26" t="e">
        <f>IF(INDEX('2021 Certified EVM Plan'!H:H,MATCH(B746,'2021 Certified EVM Plan'!E:E,0))=1,M746,#N/A)</f>
        <v>#N/A</v>
      </c>
      <c r="R746" s="26" t="e">
        <f>IF(INDEX('2021 Certified EVM Plan'!J:J,MATCH(B746,'2021 Certified EVM Plan'!E:E,0))=1,M746,#N/A)</f>
        <v>#N/A</v>
      </c>
      <c r="S746" s="26" t="e">
        <f>IF(INDEX('2021 Certified EVM Plan'!K:K,MATCH(B746,'2021 Certified EVM Plan'!E:E,0))=1,M746,#N/A)</f>
        <v>#N/A</v>
      </c>
    </row>
    <row r="747" spans="1:19" x14ac:dyDescent="0.25">
      <c r="A747" s="22" t="s">
        <v>964</v>
      </c>
      <c r="B747" s="22">
        <v>3782</v>
      </c>
      <c r="C747" s="22">
        <v>164</v>
      </c>
      <c r="D747" s="23">
        <v>1.2730568926941001E-2</v>
      </c>
      <c r="E747" s="22">
        <v>42661103</v>
      </c>
      <c r="F747" s="22" t="s">
        <v>967</v>
      </c>
      <c r="G747" s="22" t="s">
        <v>995</v>
      </c>
      <c r="H747" s="22">
        <v>19186.0520303294</v>
      </c>
      <c r="I747" s="24">
        <f>'EVM CPZ List'!$D747*'EVM CPZ List'!$C747</f>
        <v>2.087813304018324</v>
      </c>
      <c r="J747" s="25">
        <f>INDEX('Pivot of Risk Data'!A:A,MATCH('EVM CPZ List'!$B747,'Pivot of Risk Data'!B:B,0),1)</f>
        <v>731</v>
      </c>
      <c r="K747" s="22">
        <f>0.000621371*'EVM CPZ List'!$H747</f>
        <v>11.92165633613781</v>
      </c>
      <c r="L747" s="22">
        <f>L746+'EVM CPZ List'!$K747</f>
        <v>9357.5711910488062</v>
      </c>
      <c r="M747" s="22">
        <f>M746-'EVM CPZ List'!$I747</f>
        <v>509.97188260257343</v>
      </c>
      <c r="N747" s="7" t="e">
        <f>INDEX('2021 Certified EVM Plan'!G:G,MATCH(B747,'2021 Certified EVM Plan'!E:E,0))</f>
        <v>#N/A</v>
      </c>
      <c r="O747" s="7" t="e">
        <f>INDEX('2021 Certified EVM Plan'!M:M,MATCH(B747,'2021 Certified EVM Plan'!E:E,0))</f>
        <v>#N/A</v>
      </c>
      <c r="P747" s="7">
        <f t="shared" si="11"/>
        <v>1</v>
      </c>
      <c r="Q747" s="26" t="e">
        <f>IF(INDEX('2021 Certified EVM Plan'!H:H,MATCH(B747,'2021 Certified EVM Plan'!E:E,0))=1,M747,#N/A)</f>
        <v>#N/A</v>
      </c>
      <c r="R747" s="26" t="e">
        <f>IF(INDEX('2021 Certified EVM Plan'!J:J,MATCH(B747,'2021 Certified EVM Plan'!E:E,0))=1,M747,#N/A)</f>
        <v>#N/A</v>
      </c>
      <c r="S747" s="26" t="e">
        <f>IF(INDEX('2021 Certified EVM Plan'!K:K,MATCH(B747,'2021 Certified EVM Plan'!E:E,0))=1,M747,#N/A)</f>
        <v>#N/A</v>
      </c>
    </row>
    <row r="748" spans="1:19" x14ac:dyDescent="0.25">
      <c r="A748" s="22" t="s">
        <v>2195</v>
      </c>
      <c r="B748" s="22">
        <v>3211</v>
      </c>
      <c r="C748" s="22">
        <v>320</v>
      </c>
      <c r="D748" s="23">
        <v>1.27000389274046E-2</v>
      </c>
      <c r="E748" s="22">
        <v>182601104</v>
      </c>
      <c r="F748" s="22" t="s">
        <v>2337</v>
      </c>
      <c r="G748" s="22" t="s">
        <v>2412</v>
      </c>
      <c r="H748" s="22">
        <v>37945.360496567599</v>
      </c>
      <c r="I748" s="24">
        <f>'EVM CPZ List'!$D748*'EVM CPZ List'!$C748</f>
        <v>4.064012456769472</v>
      </c>
      <c r="J748" s="25">
        <f>INDEX('Pivot of Risk Data'!A:A,MATCH('EVM CPZ List'!$B748,'Pivot of Risk Data'!B:B,0),1)</f>
        <v>732</v>
      </c>
      <c r="K748" s="22">
        <f>0.000621371*'EVM CPZ List'!$H748</f>
        <v>23.578146597112706</v>
      </c>
      <c r="L748" s="22">
        <f>L747+'EVM CPZ List'!$K748</f>
        <v>9381.1493376459184</v>
      </c>
      <c r="M748" s="22">
        <f>M747-'EVM CPZ List'!$I748</f>
        <v>505.90787014580394</v>
      </c>
      <c r="N748" s="7" t="e">
        <f>INDEX('2021 Certified EVM Plan'!G:G,MATCH(B748,'2021 Certified EVM Plan'!E:E,0))</f>
        <v>#N/A</v>
      </c>
      <c r="O748" s="7" t="e">
        <f>INDEX('2021 Certified EVM Plan'!M:M,MATCH(B748,'2021 Certified EVM Plan'!E:E,0))</f>
        <v>#N/A</v>
      </c>
      <c r="P748" s="7">
        <f t="shared" si="11"/>
        <v>1</v>
      </c>
      <c r="Q748" s="26" t="e">
        <f>IF(INDEX('2021 Certified EVM Plan'!H:H,MATCH(B748,'2021 Certified EVM Plan'!E:E,0))=1,M748,#N/A)</f>
        <v>#N/A</v>
      </c>
      <c r="R748" s="26" t="e">
        <f>IF(INDEX('2021 Certified EVM Plan'!J:J,MATCH(B748,'2021 Certified EVM Plan'!E:E,0))=1,M748,#N/A)</f>
        <v>#N/A</v>
      </c>
      <c r="S748" s="26" t="e">
        <f>IF(INDEX('2021 Certified EVM Plan'!K:K,MATCH(B748,'2021 Certified EVM Plan'!E:E,0))=1,M748,#N/A)</f>
        <v>#N/A</v>
      </c>
    </row>
    <row r="749" spans="1:19" x14ac:dyDescent="0.25">
      <c r="A749" s="22" t="s">
        <v>8</v>
      </c>
      <c r="B749" s="22">
        <v>1194</v>
      </c>
      <c r="C749" s="22">
        <v>558</v>
      </c>
      <c r="D749" s="23">
        <v>1.26498969325113E-2</v>
      </c>
      <c r="E749" s="22">
        <v>153662102</v>
      </c>
      <c r="F749" s="22" t="s">
        <v>11</v>
      </c>
      <c r="G749" s="22" t="s">
        <v>31</v>
      </c>
      <c r="H749" s="22">
        <v>60833.369927854801</v>
      </c>
      <c r="I749" s="24">
        <f>'EVM CPZ List'!$D749*'EVM CPZ List'!$C749</f>
        <v>7.058642488341305</v>
      </c>
      <c r="J749" s="25">
        <f>INDEX('Pivot of Risk Data'!A:A,MATCH('EVM CPZ List'!$B749,'Pivot of Risk Data'!B:B,0),1)</f>
        <v>733</v>
      </c>
      <c r="K749" s="22">
        <f>0.000621371*'EVM CPZ List'!$H749</f>
        <v>37.800091905441064</v>
      </c>
      <c r="L749" s="22">
        <f>L748+'EVM CPZ List'!$K749</f>
        <v>9418.9494295513596</v>
      </c>
      <c r="M749" s="22">
        <f>M748-'EVM CPZ List'!$I749</f>
        <v>498.84922765746262</v>
      </c>
      <c r="N749" s="7">
        <f>INDEX('2021 Certified EVM Plan'!G:G,MATCH(B749,'2021 Certified EVM Plan'!E:E,0))</f>
        <v>36.914015151515152</v>
      </c>
      <c r="O749" s="7">
        <f>INDEX('2021 Certified EVM Plan'!M:M,MATCH(B749,'2021 Certified EVM Plan'!E:E,0))</f>
        <v>6.9967541719607915</v>
      </c>
      <c r="P749" s="7">
        <f t="shared" si="11"/>
        <v>1</v>
      </c>
      <c r="Q749" s="26" t="e">
        <f>IF(INDEX('2021 Certified EVM Plan'!H:H,MATCH(B749,'2021 Certified EVM Plan'!E:E,0))=1,M749,#N/A)</f>
        <v>#N/A</v>
      </c>
      <c r="R749" s="26" t="e">
        <f>IF(INDEX('2021 Certified EVM Plan'!J:J,MATCH(B749,'2021 Certified EVM Plan'!E:E,0))=1,M749,#N/A)</f>
        <v>#N/A</v>
      </c>
      <c r="S749" s="26">
        <f>IF(INDEX('2021 Certified EVM Plan'!K:K,MATCH(B749,'2021 Certified EVM Plan'!E:E,0))=1,M749,#N/A)</f>
        <v>498.84922765746262</v>
      </c>
    </row>
    <row r="750" spans="1:19" x14ac:dyDescent="0.25">
      <c r="A750" s="22" t="s">
        <v>2906</v>
      </c>
      <c r="B750" s="22">
        <v>7715</v>
      </c>
      <c r="C750" s="22">
        <v>72</v>
      </c>
      <c r="D750" s="23">
        <v>1.2557629263529799E-2</v>
      </c>
      <c r="E750" s="22">
        <v>12022215</v>
      </c>
      <c r="F750" s="22" t="s">
        <v>2915</v>
      </c>
      <c r="G750" s="22" t="s">
        <v>2919</v>
      </c>
      <c r="H750" s="22">
        <v>10534.509516301299</v>
      </c>
      <c r="I750" s="24">
        <f>'EVM CPZ List'!$D750*'EVM CPZ List'!$C750</f>
        <v>0.90414930697414553</v>
      </c>
      <c r="J750" s="25">
        <f>INDEX('Pivot of Risk Data'!A:A,MATCH('EVM CPZ List'!$B750,'Pivot of Risk Data'!B:B,0),1)</f>
        <v>734</v>
      </c>
      <c r="K750" s="22">
        <f>0.000621371*'EVM CPZ List'!$H750</f>
        <v>6.545838712653655</v>
      </c>
      <c r="L750" s="22">
        <f>L749+'EVM CPZ List'!$K750</f>
        <v>9425.4952682640123</v>
      </c>
      <c r="M750" s="22">
        <f>M749-'EVM CPZ List'!$I750</f>
        <v>497.94507835048847</v>
      </c>
      <c r="N750" s="7" t="e">
        <f>INDEX('2021 Certified EVM Plan'!G:G,MATCH(B750,'2021 Certified EVM Plan'!E:E,0))</f>
        <v>#N/A</v>
      </c>
      <c r="O750" s="7" t="e">
        <f>INDEX('2021 Certified EVM Plan'!M:M,MATCH(B750,'2021 Certified EVM Plan'!E:E,0))</f>
        <v>#N/A</v>
      </c>
      <c r="P750" s="7">
        <f t="shared" si="11"/>
        <v>1</v>
      </c>
      <c r="Q750" s="26" t="e">
        <f>IF(INDEX('2021 Certified EVM Plan'!H:H,MATCH(B750,'2021 Certified EVM Plan'!E:E,0))=1,M750,#N/A)</f>
        <v>#N/A</v>
      </c>
      <c r="R750" s="26" t="e">
        <f>IF(INDEX('2021 Certified EVM Plan'!J:J,MATCH(B750,'2021 Certified EVM Plan'!E:E,0))=1,M750,#N/A)</f>
        <v>#N/A</v>
      </c>
      <c r="S750" s="26" t="e">
        <f>IF(INDEX('2021 Certified EVM Plan'!K:K,MATCH(B750,'2021 Certified EVM Plan'!E:E,0))=1,M750,#N/A)</f>
        <v>#N/A</v>
      </c>
    </row>
    <row r="751" spans="1:19" x14ac:dyDescent="0.25">
      <c r="A751" s="22" t="s">
        <v>2906</v>
      </c>
      <c r="B751" s="22">
        <v>2016</v>
      </c>
      <c r="C751" s="22">
        <v>87</v>
      </c>
      <c r="D751" s="23">
        <v>1.25143253575769E-2</v>
      </c>
      <c r="E751" s="22">
        <v>43291104</v>
      </c>
      <c r="F751" s="22" t="s">
        <v>2911</v>
      </c>
      <c r="G751" s="22" t="s">
        <v>2912</v>
      </c>
      <c r="H751" s="22">
        <v>14988.540589024</v>
      </c>
      <c r="I751" s="24">
        <f>'EVM CPZ List'!$D751*'EVM CPZ List'!$C751</f>
        <v>1.0887463061091902</v>
      </c>
      <c r="J751" s="25">
        <f>INDEX('Pivot of Risk Data'!A:A,MATCH('EVM CPZ List'!$B751,'Pivot of Risk Data'!B:B,0),1)</f>
        <v>735</v>
      </c>
      <c r="K751" s="22">
        <f>0.000621371*'EVM CPZ List'!$H751</f>
        <v>9.3134444543424326</v>
      </c>
      <c r="L751" s="22">
        <f>L750+'EVM CPZ List'!$K751</f>
        <v>9434.8087127183553</v>
      </c>
      <c r="M751" s="22">
        <f>M750-'EVM CPZ List'!$I751</f>
        <v>496.85633204437926</v>
      </c>
      <c r="N751" s="7" t="e">
        <f>INDEX('2021 Certified EVM Plan'!G:G,MATCH(B751,'2021 Certified EVM Plan'!E:E,0))</f>
        <v>#N/A</v>
      </c>
      <c r="O751" s="7" t="e">
        <f>INDEX('2021 Certified EVM Plan'!M:M,MATCH(B751,'2021 Certified EVM Plan'!E:E,0))</f>
        <v>#N/A</v>
      </c>
      <c r="P751" s="7">
        <f t="shared" si="11"/>
        <v>1</v>
      </c>
      <c r="Q751" s="26" t="e">
        <f>IF(INDEX('2021 Certified EVM Plan'!H:H,MATCH(B751,'2021 Certified EVM Plan'!E:E,0))=1,M751,#N/A)</f>
        <v>#N/A</v>
      </c>
      <c r="R751" s="26" t="e">
        <f>IF(INDEX('2021 Certified EVM Plan'!J:J,MATCH(B751,'2021 Certified EVM Plan'!E:E,0))=1,M751,#N/A)</f>
        <v>#N/A</v>
      </c>
      <c r="S751" s="26" t="e">
        <f>IF(INDEX('2021 Certified EVM Plan'!K:K,MATCH(B751,'2021 Certified EVM Plan'!E:E,0))=1,M751,#N/A)</f>
        <v>#N/A</v>
      </c>
    </row>
    <row r="752" spans="1:19" x14ac:dyDescent="0.25">
      <c r="A752" s="22" t="s">
        <v>2195</v>
      </c>
      <c r="B752" s="22">
        <v>2039</v>
      </c>
      <c r="C752" s="22">
        <v>116</v>
      </c>
      <c r="D752" s="23">
        <v>1.2507439428106899E-2</v>
      </c>
      <c r="E752" s="22">
        <v>183181101</v>
      </c>
      <c r="F752" s="22" t="s">
        <v>2575</v>
      </c>
      <c r="G752" s="22" t="s">
        <v>2599</v>
      </c>
      <c r="H752" s="22">
        <v>19755.894068816699</v>
      </c>
      <c r="I752" s="24">
        <f>'EVM CPZ List'!$D752*'EVM CPZ List'!$C752</f>
        <v>1.4508629736604004</v>
      </c>
      <c r="J752" s="25">
        <f>INDEX('Pivot of Risk Data'!A:A,MATCH('EVM CPZ List'!$B752,'Pivot of Risk Data'!B:B,0),1)</f>
        <v>736</v>
      </c>
      <c r="K752" s="22">
        <f>0.000621371*'EVM CPZ List'!$H752</f>
        <v>12.275739653434702</v>
      </c>
      <c r="L752" s="22">
        <f>L751+'EVM CPZ List'!$K752</f>
        <v>9447.0844523717897</v>
      </c>
      <c r="M752" s="22">
        <f>M751-'EVM CPZ List'!$I752</f>
        <v>495.40546907071888</v>
      </c>
      <c r="N752" s="7" t="e">
        <f>INDEX('2021 Certified EVM Plan'!G:G,MATCH(B752,'2021 Certified EVM Plan'!E:E,0))</f>
        <v>#N/A</v>
      </c>
      <c r="O752" s="7" t="e">
        <f>INDEX('2021 Certified EVM Plan'!M:M,MATCH(B752,'2021 Certified EVM Plan'!E:E,0))</f>
        <v>#N/A</v>
      </c>
      <c r="P752" s="7">
        <f t="shared" si="11"/>
        <v>1</v>
      </c>
      <c r="Q752" s="26" t="e">
        <f>IF(INDEX('2021 Certified EVM Plan'!H:H,MATCH(B752,'2021 Certified EVM Plan'!E:E,0))=1,M752,#N/A)</f>
        <v>#N/A</v>
      </c>
      <c r="R752" s="26" t="e">
        <f>IF(INDEX('2021 Certified EVM Plan'!J:J,MATCH(B752,'2021 Certified EVM Plan'!E:E,0))=1,M752,#N/A)</f>
        <v>#N/A</v>
      </c>
      <c r="S752" s="26" t="e">
        <f>IF(INDEX('2021 Certified EVM Plan'!K:K,MATCH(B752,'2021 Certified EVM Plan'!E:E,0))=1,M752,#N/A)</f>
        <v>#N/A</v>
      </c>
    </row>
    <row r="753" spans="1:19" x14ac:dyDescent="0.25">
      <c r="A753" s="22" t="s">
        <v>2906</v>
      </c>
      <c r="B753" s="22">
        <v>2362</v>
      </c>
      <c r="C753" s="22">
        <v>136</v>
      </c>
      <c r="D753" s="23">
        <v>1.24963190035184E-2</v>
      </c>
      <c r="E753" s="22">
        <v>24251101</v>
      </c>
      <c r="F753" s="22" t="s">
        <v>3027</v>
      </c>
      <c r="G753" s="22" t="s">
        <v>3155</v>
      </c>
      <c r="H753" s="22">
        <v>12455.5334285564</v>
      </c>
      <c r="I753" s="24">
        <f>'EVM CPZ List'!$D753*'EVM CPZ List'!$C753</f>
        <v>1.6994993844785022</v>
      </c>
      <c r="J753" s="25">
        <f>INDEX('Pivot of Risk Data'!A:A,MATCH('EVM CPZ List'!$B753,'Pivot of Risk Data'!B:B,0),1)</f>
        <v>737</v>
      </c>
      <c r="K753" s="22">
        <f>0.000621371*'EVM CPZ List'!$H753</f>
        <v>7.7395072620355192</v>
      </c>
      <c r="L753" s="22">
        <f>L752+'EVM CPZ List'!$K753</f>
        <v>9454.8239596338244</v>
      </c>
      <c r="M753" s="22">
        <f>M752-'EVM CPZ List'!$I753</f>
        <v>493.70596968624039</v>
      </c>
      <c r="N753" s="7" t="e">
        <f>INDEX('2021 Certified EVM Plan'!G:G,MATCH(B753,'2021 Certified EVM Plan'!E:E,0))</f>
        <v>#N/A</v>
      </c>
      <c r="O753" s="7" t="e">
        <f>INDEX('2021 Certified EVM Plan'!M:M,MATCH(B753,'2021 Certified EVM Plan'!E:E,0))</f>
        <v>#N/A</v>
      </c>
      <c r="P753" s="7">
        <f t="shared" si="11"/>
        <v>1</v>
      </c>
      <c r="Q753" s="26" t="e">
        <f>IF(INDEX('2021 Certified EVM Plan'!H:H,MATCH(B753,'2021 Certified EVM Plan'!E:E,0))=1,M753,#N/A)</f>
        <v>#N/A</v>
      </c>
      <c r="R753" s="26" t="e">
        <f>IF(INDEX('2021 Certified EVM Plan'!J:J,MATCH(B753,'2021 Certified EVM Plan'!E:E,0))=1,M753,#N/A)</f>
        <v>#N/A</v>
      </c>
      <c r="S753" s="26" t="e">
        <f>IF(INDEX('2021 Certified EVM Plan'!K:K,MATCH(B753,'2021 Certified EVM Plan'!E:E,0))=1,M753,#N/A)</f>
        <v>#N/A</v>
      </c>
    </row>
    <row r="754" spans="1:19" x14ac:dyDescent="0.25">
      <c r="A754" s="22" t="s">
        <v>2195</v>
      </c>
      <c r="B754" s="22">
        <v>6975</v>
      </c>
      <c r="C754" s="22">
        <v>45</v>
      </c>
      <c r="D754" s="23">
        <v>1.2431683439772001E-2</v>
      </c>
      <c r="E754" s="22">
        <v>182721101</v>
      </c>
      <c r="F754" s="22" t="s">
        <v>2326</v>
      </c>
      <c r="G754" s="22" t="s">
        <v>2741</v>
      </c>
      <c r="H754" s="22">
        <v>12159.040717362001</v>
      </c>
      <c r="I754" s="24">
        <f>'EVM CPZ List'!$D754*'EVM CPZ List'!$C754</f>
        <v>0.55942575478973999</v>
      </c>
      <c r="J754" s="25">
        <f>INDEX('Pivot of Risk Data'!A:A,MATCH('EVM CPZ List'!$B754,'Pivot of Risk Data'!B:B,0),1)</f>
        <v>738</v>
      </c>
      <c r="K754" s="22">
        <f>0.000621371*'EVM CPZ List'!$H754</f>
        <v>7.5552752895879438</v>
      </c>
      <c r="L754" s="22">
        <f>L753+'EVM CPZ List'!$K754</f>
        <v>9462.3792349234118</v>
      </c>
      <c r="M754" s="22">
        <f>M753-'EVM CPZ List'!$I754</f>
        <v>493.14654393145065</v>
      </c>
      <c r="N754" s="7" t="e">
        <f>INDEX('2021 Certified EVM Plan'!G:G,MATCH(B754,'2021 Certified EVM Plan'!E:E,0))</f>
        <v>#N/A</v>
      </c>
      <c r="O754" s="7" t="e">
        <f>INDEX('2021 Certified EVM Plan'!M:M,MATCH(B754,'2021 Certified EVM Plan'!E:E,0))</f>
        <v>#N/A</v>
      </c>
      <c r="P754" s="7">
        <f t="shared" si="11"/>
        <v>1</v>
      </c>
      <c r="Q754" s="26" t="e">
        <f>IF(INDEX('2021 Certified EVM Plan'!H:H,MATCH(B754,'2021 Certified EVM Plan'!E:E,0))=1,M754,#N/A)</f>
        <v>#N/A</v>
      </c>
      <c r="R754" s="26" t="e">
        <f>IF(INDEX('2021 Certified EVM Plan'!J:J,MATCH(B754,'2021 Certified EVM Plan'!E:E,0))=1,M754,#N/A)</f>
        <v>#N/A</v>
      </c>
      <c r="S754" s="26" t="e">
        <f>IF(INDEX('2021 Certified EVM Plan'!K:K,MATCH(B754,'2021 Certified EVM Plan'!E:E,0))=1,M754,#N/A)</f>
        <v>#N/A</v>
      </c>
    </row>
    <row r="755" spans="1:19" x14ac:dyDescent="0.25">
      <c r="A755" s="22" t="s">
        <v>964</v>
      </c>
      <c r="B755" s="22">
        <v>7961</v>
      </c>
      <c r="C755" s="22">
        <v>114</v>
      </c>
      <c r="D755" s="23">
        <v>1.24110413002628E-2</v>
      </c>
      <c r="E755" s="22">
        <v>42851121</v>
      </c>
      <c r="F755" s="22" t="s">
        <v>1178</v>
      </c>
      <c r="G755" s="22" t="s">
        <v>1512</v>
      </c>
      <c r="H755" s="22">
        <v>20387.530668240499</v>
      </c>
      <c r="I755" s="24">
        <f>'EVM CPZ List'!$D755*'EVM CPZ List'!$C755</f>
        <v>1.4148587082299593</v>
      </c>
      <c r="J755" s="25">
        <f>INDEX('Pivot of Risk Data'!A:A,MATCH('EVM CPZ List'!$B755,'Pivot of Risk Data'!B:B,0),1)</f>
        <v>739</v>
      </c>
      <c r="K755" s="22">
        <f>0.000621371*'EVM CPZ List'!$H755</f>
        <v>12.668220318855267</v>
      </c>
      <c r="L755" s="22">
        <f>L754+'EVM CPZ List'!$K755</f>
        <v>9475.0474552422675</v>
      </c>
      <c r="M755" s="22">
        <f>M754-'EVM CPZ List'!$I755</f>
        <v>491.73168522322067</v>
      </c>
      <c r="N755" s="7" t="e">
        <f>INDEX('2021 Certified EVM Plan'!G:G,MATCH(B755,'2021 Certified EVM Plan'!E:E,0))</f>
        <v>#N/A</v>
      </c>
      <c r="O755" s="7" t="e">
        <f>INDEX('2021 Certified EVM Plan'!M:M,MATCH(B755,'2021 Certified EVM Plan'!E:E,0))</f>
        <v>#N/A</v>
      </c>
      <c r="P755" s="7">
        <f t="shared" si="11"/>
        <v>1</v>
      </c>
      <c r="Q755" s="26" t="e">
        <f>IF(INDEX('2021 Certified EVM Plan'!H:H,MATCH(B755,'2021 Certified EVM Plan'!E:E,0))=1,M755,#N/A)</f>
        <v>#N/A</v>
      </c>
      <c r="R755" s="26" t="e">
        <f>IF(INDEX('2021 Certified EVM Plan'!J:J,MATCH(B755,'2021 Certified EVM Plan'!E:E,0))=1,M755,#N/A)</f>
        <v>#N/A</v>
      </c>
      <c r="S755" s="26" t="e">
        <f>IF(INDEX('2021 Certified EVM Plan'!K:K,MATCH(B755,'2021 Certified EVM Plan'!E:E,0))=1,M755,#N/A)</f>
        <v>#N/A</v>
      </c>
    </row>
    <row r="756" spans="1:19" x14ac:dyDescent="0.25">
      <c r="A756" s="22" t="s">
        <v>2195</v>
      </c>
      <c r="B756" s="22">
        <v>2154</v>
      </c>
      <c r="C756" s="22">
        <v>325</v>
      </c>
      <c r="D756" s="23">
        <v>1.2397555292528799E-2</v>
      </c>
      <c r="E756" s="22">
        <v>182541101</v>
      </c>
      <c r="F756" s="22" t="s">
        <v>2274</v>
      </c>
      <c r="G756" s="22" t="s">
        <v>2308</v>
      </c>
      <c r="H756" s="22">
        <v>42537.754954817101</v>
      </c>
      <c r="I756" s="24">
        <f>'EVM CPZ List'!$D756*'EVM CPZ List'!$C756</f>
        <v>4.0292054700718598</v>
      </c>
      <c r="J756" s="25">
        <f>INDEX('Pivot of Risk Data'!A:A,MATCH('EVM CPZ List'!$B756,'Pivot of Risk Data'!B:B,0),1)</f>
        <v>740</v>
      </c>
      <c r="K756" s="22">
        <f>0.000621371*'EVM CPZ List'!$H756</f>
        <v>26.431727334029656</v>
      </c>
      <c r="L756" s="22">
        <f>L755+'EVM CPZ List'!$K756</f>
        <v>9501.4791825762968</v>
      </c>
      <c r="M756" s="22">
        <f>M755-'EVM CPZ List'!$I756</f>
        <v>487.70247975314879</v>
      </c>
      <c r="N756" s="7" t="e">
        <f>INDEX('2021 Certified EVM Plan'!G:G,MATCH(B756,'2021 Certified EVM Plan'!E:E,0))</f>
        <v>#N/A</v>
      </c>
      <c r="O756" s="7" t="e">
        <f>INDEX('2021 Certified EVM Plan'!M:M,MATCH(B756,'2021 Certified EVM Plan'!E:E,0))</f>
        <v>#N/A</v>
      </c>
      <c r="P756" s="7">
        <f t="shared" si="11"/>
        <v>1</v>
      </c>
      <c r="Q756" s="26" t="e">
        <f>IF(INDEX('2021 Certified EVM Plan'!H:H,MATCH(B756,'2021 Certified EVM Plan'!E:E,0))=1,M756,#N/A)</f>
        <v>#N/A</v>
      </c>
      <c r="R756" s="26" t="e">
        <f>IF(INDEX('2021 Certified EVM Plan'!J:J,MATCH(B756,'2021 Certified EVM Plan'!E:E,0))=1,M756,#N/A)</f>
        <v>#N/A</v>
      </c>
      <c r="S756" s="26" t="e">
        <f>IF(INDEX('2021 Certified EVM Plan'!K:K,MATCH(B756,'2021 Certified EVM Plan'!E:E,0))=1,M756,#N/A)</f>
        <v>#N/A</v>
      </c>
    </row>
    <row r="757" spans="1:19" x14ac:dyDescent="0.25">
      <c r="A757" s="22" t="s">
        <v>2906</v>
      </c>
      <c r="B757" s="22">
        <v>2131</v>
      </c>
      <c r="C757" s="22">
        <v>155</v>
      </c>
      <c r="D757" s="23">
        <v>1.2360155299186701E-2</v>
      </c>
      <c r="E757" s="22">
        <v>43291105</v>
      </c>
      <c r="F757" s="22" t="s">
        <v>3213</v>
      </c>
      <c r="G757" s="22" t="s">
        <v>3218</v>
      </c>
      <c r="H757" s="22">
        <v>30001.105452841199</v>
      </c>
      <c r="I757" s="24">
        <f>'EVM CPZ List'!$D757*'EVM CPZ List'!$C757</f>
        <v>1.9158240713739387</v>
      </c>
      <c r="J757" s="25">
        <f>INDEX('Pivot of Risk Data'!A:A,MATCH('EVM CPZ List'!$B757,'Pivot of Risk Data'!B:B,0),1)</f>
        <v>741</v>
      </c>
      <c r="K757" s="22">
        <f>0.000621371*'EVM CPZ List'!$H757</f>
        <v>18.641816896337389</v>
      </c>
      <c r="L757" s="22">
        <f>L756+'EVM CPZ List'!$K757</f>
        <v>9520.1209994726341</v>
      </c>
      <c r="M757" s="22">
        <f>M756-'EVM CPZ List'!$I757</f>
        <v>485.78665568177485</v>
      </c>
      <c r="N757" s="7" t="e">
        <f>INDEX('2021 Certified EVM Plan'!G:G,MATCH(B757,'2021 Certified EVM Plan'!E:E,0))</f>
        <v>#N/A</v>
      </c>
      <c r="O757" s="7" t="e">
        <f>INDEX('2021 Certified EVM Plan'!M:M,MATCH(B757,'2021 Certified EVM Plan'!E:E,0))</f>
        <v>#N/A</v>
      </c>
      <c r="P757" s="7">
        <f t="shared" si="11"/>
        <v>1</v>
      </c>
      <c r="Q757" s="26" t="e">
        <f>IF(INDEX('2021 Certified EVM Plan'!H:H,MATCH(B757,'2021 Certified EVM Plan'!E:E,0))=1,M757,#N/A)</f>
        <v>#N/A</v>
      </c>
      <c r="R757" s="26" t="e">
        <f>IF(INDEX('2021 Certified EVM Plan'!J:J,MATCH(B757,'2021 Certified EVM Plan'!E:E,0))=1,M757,#N/A)</f>
        <v>#N/A</v>
      </c>
      <c r="S757" s="26" t="e">
        <f>IF(INDEX('2021 Certified EVM Plan'!K:K,MATCH(B757,'2021 Certified EVM Plan'!E:E,0))=1,M757,#N/A)</f>
        <v>#N/A</v>
      </c>
    </row>
    <row r="758" spans="1:19" x14ac:dyDescent="0.25">
      <c r="A758" s="22" t="s">
        <v>539</v>
      </c>
      <c r="B758" s="22">
        <v>284</v>
      </c>
      <c r="C758" s="22">
        <v>333</v>
      </c>
      <c r="D758" s="23">
        <v>1.23172883047183E-2</v>
      </c>
      <c r="E758" s="22">
        <v>103601101</v>
      </c>
      <c r="F758" s="22" t="s">
        <v>689</v>
      </c>
      <c r="G758" s="22" t="s">
        <v>690</v>
      </c>
      <c r="H758" s="22">
        <v>53639.285725592599</v>
      </c>
      <c r="I758" s="24">
        <f>'EVM CPZ List'!$D758*'EVM CPZ List'!$C758</f>
        <v>4.1016570054711936</v>
      </c>
      <c r="J758" s="25">
        <f>INDEX('Pivot of Risk Data'!A:A,MATCH('EVM CPZ List'!$B758,'Pivot of Risk Data'!B:B,0),1)</f>
        <v>742</v>
      </c>
      <c r="K758" s="22">
        <f>0.000621371*'EVM CPZ List'!$H758</f>
        <v>33.329896610597203</v>
      </c>
      <c r="L758" s="22">
        <f>L757+'EVM CPZ List'!$K758</f>
        <v>9553.4508960832318</v>
      </c>
      <c r="M758" s="22">
        <f>M757-'EVM CPZ List'!$I758</f>
        <v>481.68499867630368</v>
      </c>
      <c r="N758" s="7" t="e">
        <f>INDEX('2021 Certified EVM Plan'!G:G,MATCH(B758,'2021 Certified EVM Plan'!E:E,0))</f>
        <v>#N/A</v>
      </c>
      <c r="O758" s="7" t="e">
        <f>INDEX('2021 Certified EVM Plan'!M:M,MATCH(B758,'2021 Certified EVM Plan'!E:E,0))</f>
        <v>#N/A</v>
      </c>
      <c r="P758" s="7">
        <f t="shared" si="11"/>
        <v>1</v>
      </c>
      <c r="Q758" s="26" t="e">
        <f>IF(INDEX('2021 Certified EVM Plan'!H:H,MATCH(B758,'2021 Certified EVM Plan'!E:E,0))=1,M758,#N/A)</f>
        <v>#N/A</v>
      </c>
      <c r="R758" s="26" t="e">
        <f>IF(INDEX('2021 Certified EVM Plan'!J:J,MATCH(B758,'2021 Certified EVM Plan'!E:E,0))=1,M758,#N/A)</f>
        <v>#N/A</v>
      </c>
      <c r="S758" s="26" t="e">
        <f>IF(INDEX('2021 Certified EVM Plan'!K:K,MATCH(B758,'2021 Certified EVM Plan'!E:E,0))=1,M758,#N/A)</f>
        <v>#N/A</v>
      </c>
    </row>
    <row r="759" spans="1:19" x14ac:dyDescent="0.25">
      <c r="A759" s="22" t="s">
        <v>964</v>
      </c>
      <c r="B759" s="22">
        <v>6032</v>
      </c>
      <c r="C759" s="22">
        <v>59</v>
      </c>
      <c r="D759" s="23">
        <v>1.23114865422943E-2</v>
      </c>
      <c r="E759" s="22">
        <v>42571101</v>
      </c>
      <c r="F759" s="22" t="s">
        <v>1012</v>
      </c>
      <c r="G759" s="22" t="s">
        <v>1090</v>
      </c>
      <c r="H759" s="22">
        <v>5053.4191584406699</v>
      </c>
      <c r="I759" s="24">
        <f>'EVM CPZ List'!$D759*'EVM CPZ List'!$C759</f>
        <v>0.72637770599536367</v>
      </c>
      <c r="J759" s="25">
        <f>INDEX('Pivot of Risk Data'!A:A,MATCH('EVM CPZ List'!$B759,'Pivot of Risk Data'!B:B,0),1)</f>
        <v>743</v>
      </c>
      <c r="K759" s="22">
        <f>0.000621371*'EVM CPZ List'!$H759</f>
        <v>3.1400481158994373</v>
      </c>
      <c r="L759" s="22">
        <f>L758+'EVM CPZ List'!$K759</f>
        <v>9556.5909441991316</v>
      </c>
      <c r="M759" s="22">
        <f>M758-'EVM CPZ List'!$I759</f>
        <v>480.95862097030829</v>
      </c>
      <c r="N759" s="7" t="e">
        <f>INDEX('2021 Certified EVM Plan'!G:G,MATCH(B759,'2021 Certified EVM Plan'!E:E,0))</f>
        <v>#N/A</v>
      </c>
      <c r="O759" s="7" t="e">
        <f>INDEX('2021 Certified EVM Plan'!M:M,MATCH(B759,'2021 Certified EVM Plan'!E:E,0))</f>
        <v>#N/A</v>
      </c>
      <c r="P759" s="7">
        <f t="shared" si="11"/>
        <v>1</v>
      </c>
      <c r="Q759" s="26" t="e">
        <f>IF(INDEX('2021 Certified EVM Plan'!H:H,MATCH(B759,'2021 Certified EVM Plan'!E:E,0))=1,M759,#N/A)</f>
        <v>#N/A</v>
      </c>
      <c r="R759" s="26" t="e">
        <f>IF(INDEX('2021 Certified EVM Plan'!J:J,MATCH(B759,'2021 Certified EVM Plan'!E:E,0))=1,M759,#N/A)</f>
        <v>#N/A</v>
      </c>
      <c r="S759" s="26" t="e">
        <f>IF(INDEX('2021 Certified EVM Plan'!K:K,MATCH(B759,'2021 Certified EVM Plan'!E:E,0))=1,M759,#N/A)</f>
        <v>#N/A</v>
      </c>
    </row>
    <row r="760" spans="1:19" x14ac:dyDescent="0.25">
      <c r="A760" s="22" t="s">
        <v>1672</v>
      </c>
      <c r="B760" s="22">
        <v>7295</v>
      </c>
      <c r="C760" s="22">
        <v>80</v>
      </c>
      <c r="D760" s="23">
        <v>1.22710794908762E-2</v>
      </c>
      <c r="E760" s="22">
        <v>162821702</v>
      </c>
      <c r="F760" s="22" t="s">
        <v>1747</v>
      </c>
      <c r="G760" s="22" t="s">
        <v>1748</v>
      </c>
      <c r="H760" s="22">
        <v>12811.6117716809</v>
      </c>
      <c r="I760" s="24">
        <f>'EVM CPZ List'!$D760*'EVM CPZ List'!$C760</f>
        <v>0.98168635927009595</v>
      </c>
      <c r="J760" s="25">
        <f>INDEX('Pivot of Risk Data'!A:A,MATCH('EVM CPZ List'!$B760,'Pivot of Risk Data'!B:B,0),1)</f>
        <v>744</v>
      </c>
      <c r="K760" s="22">
        <f>0.000621371*'EVM CPZ List'!$H760</f>
        <v>7.9607640181811332</v>
      </c>
      <c r="L760" s="22">
        <f>L759+'EVM CPZ List'!$K760</f>
        <v>9564.5517082173119</v>
      </c>
      <c r="M760" s="22">
        <f>M759-'EVM CPZ List'!$I760</f>
        <v>479.97693461103819</v>
      </c>
      <c r="N760" s="7" t="e">
        <f>INDEX('2021 Certified EVM Plan'!G:G,MATCH(B760,'2021 Certified EVM Plan'!E:E,0))</f>
        <v>#N/A</v>
      </c>
      <c r="O760" s="7" t="e">
        <f>INDEX('2021 Certified EVM Plan'!M:M,MATCH(B760,'2021 Certified EVM Plan'!E:E,0))</f>
        <v>#N/A</v>
      </c>
      <c r="P760" s="7">
        <f t="shared" si="11"/>
        <v>1</v>
      </c>
      <c r="Q760" s="26" t="e">
        <f>IF(INDEX('2021 Certified EVM Plan'!H:H,MATCH(B760,'2021 Certified EVM Plan'!E:E,0))=1,M760,#N/A)</f>
        <v>#N/A</v>
      </c>
      <c r="R760" s="26" t="e">
        <f>IF(INDEX('2021 Certified EVM Plan'!J:J,MATCH(B760,'2021 Certified EVM Plan'!E:E,0))=1,M760,#N/A)</f>
        <v>#N/A</v>
      </c>
      <c r="S760" s="26" t="e">
        <f>IF(INDEX('2021 Certified EVM Plan'!K:K,MATCH(B760,'2021 Certified EVM Plan'!E:E,0))=1,M760,#N/A)</f>
        <v>#N/A</v>
      </c>
    </row>
    <row r="761" spans="1:19" x14ac:dyDescent="0.25">
      <c r="A761" s="22" t="s">
        <v>2906</v>
      </c>
      <c r="B761" s="22">
        <v>4870</v>
      </c>
      <c r="C761" s="22">
        <v>36</v>
      </c>
      <c r="D761" s="23">
        <v>1.22517306854523E-2</v>
      </c>
      <c r="E761" s="22">
        <v>42031124</v>
      </c>
      <c r="F761" s="22" t="s">
        <v>2930</v>
      </c>
      <c r="G761" s="22" t="s">
        <v>2931</v>
      </c>
      <c r="H761" s="22">
        <v>4421.1220311977304</v>
      </c>
      <c r="I761" s="24">
        <f>'EVM CPZ List'!$D761*'EVM CPZ List'!$C761</f>
        <v>0.44106230467628277</v>
      </c>
      <c r="J761" s="25">
        <f>INDEX('Pivot of Risk Data'!A:A,MATCH('EVM CPZ List'!$B761,'Pivot of Risk Data'!B:B,0),1)</f>
        <v>745</v>
      </c>
      <c r="K761" s="22">
        <f>0.000621371*'EVM CPZ List'!$H761</f>
        <v>2.747157017647365</v>
      </c>
      <c r="L761" s="22">
        <f>L760+'EVM CPZ List'!$K761</f>
        <v>9567.2988652349595</v>
      </c>
      <c r="M761" s="22">
        <f>M760-'EVM CPZ List'!$I761</f>
        <v>479.53587230636191</v>
      </c>
      <c r="N761" s="7" t="e">
        <f>INDEX('2021 Certified EVM Plan'!G:G,MATCH(B761,'2021 Certified EVM Plan'!E:E,0))</f>
        <v>#N/A</v>
      </c>
      <c r="O761" s="7" t="e">
        <f>INDEX('2021 Certified EVM Plan'!M:M,MATCH(B761,'2021 Certified EVM Plan'!E:E,0))</f>
        <v>#N/A</v>
      </c>
      <c r="P761" s="7">
        <f t="shared" si="11"/>
        <v>1</v>
      </c>
      <c r="Q761" s="26" t="e">
        <f>IF(INDEX('2021 Certified EVM Plan'!H:H,MATCH(B761,'2021 Certified EVM Plan'!E:E,0))=1,M761,#N/A)</f>
        <v>#N/A</v>
      </c>
      <c r="R761" s="26" t="e">
        <f>IF(INDEX('2021 Certified EVM Plan'!J:J,MATCH(B761,'2021 Certified EVM Plan'!E:E,0))=1,M761,#N/A)</f>
        <v>#N/A</v>
      </c>
      <c r="S761" s="26" t="e">
        <f>IF(INDEX('2021 Certified EVM Plan'!K:K,MATCH(B761,'2021 Certified EVM Plan'!E:E,0))=1,M761,#N/A)</f>
        <v>#N/A</v>
      </c>
    </row>
    <row r="762" spans="1:19" x14ac:dyDescent="0.25">
      <c r="A762" s="22" t="s">
        <v>8</v>
      </c>
      <c r="B762" s="22">
        <v>1154</v>
      </c>
      <c r="C762" s="22">
        <v>188</v>
      </c>
      <c r="D762" s="23">
        <v>1.2203911744252401E-2</v>
      </c>
      <c r="E762" s="22">
        <v>152691104</v>
      </c>
      <c r="F762" s="22" t="s">
        <v>70</v>
      </c>
      <c r="G762" s="22" t="s">
        <v>152</v>
      </c>
      <c r="H762" s="22">
        <v>21369.4379798636</v>
      </c>
      <c r="I762" s="24">
        <f>'EVM CPZ List'!$D762*'EVM CPZ List'!$C762</f>
        <v>2.2943354079194513</v>
      </c>
      <c r="J762" s="25">
        <f>INDEX('Pivot of Risk Data'!A:A,MATCH('EVM CPZ List'!$B762,'Pivot of Risk Data'!B:B,0),1)</f>
        <v>746</v>
      </c>
      <c r="K762" s="22">
        <f>0.000621371*'EVM CPZ List'!$H762</f>
        <v>13.278349046985825</v>
      </c>
      <c r="L762" s="22">
        <f>L761+'EVM CPZ List'!$K762</f>
        <v>9580.577214281946</v>
      </c>
      <c r="M762" s="22">
        <f>M761-'EVM CPZ List'!$I762</f>
        <v>477.24153689844246</v>
      </c>
      <c r="N762" s="7" t="e">
        <f>INDEX('2021 Certified EVM Plan'!G:G,MATCH(B762,'2021 Certified EVM Plan'!E:E,0))</f>
        <v>#N/A</v>
      </c>
      <c r="O762" s="7" t="e">
        <f>INDEX('2021 Certified EVM Plan'!M:M,MATCH(B762,'2021 Certified EVM Plan'!E:E,0))</f>
        <v>#N/A</v>
      </c>
      <c r="P762" s="7">
        <f t="shared" si="11"/>
        <v>1</v>
      </c>
      <c r="Q762" s="26" t="e">
        <f>IF(INDEX('2021 Certified EVM Plan'!H:H,MATCH(B762,'2021 Certified EVM Plan'!E:E,0))=1,M762,#N/A)</f>
        <v>#N/A</v>
      </c>
      <c r="R762" s="26" t="e">
        <f>IF(INDEX('2021 Certified EVM Plan'!J:J,MATCH(B762,'2021 Certified EVM Plan'!E:E,0))=1,M762,#N/A)</f>
        <v>#N/A</v>
      </c>
      <c r="S762" s="26" t="e">
        <f>IF(INDEX('2021 Certified EVM Plan'!K:K,MATCH(B762,'2021 Certified EVM Plan'!E:E,0))=1,M762,#N/A)</f>
        <v>#N/A</v>
      </c>
    </row>
    <row r="763" spans="1:19" x14ac:dyDescent="0.25">
      <c r="A763" s="22" t="s">
        <v>1672</v>
      </c>
      <c r="B763" s="22">
        <v>5815</v>
      </c>
      <c r="C763" s="22">
        <v>89</v>
      </c>
      <c r="D763" s="23">
        <v>1.2188529351646099E-2</v>
      </c>
      <c r="E763" s="22">
        <v>255292108</v>
      </c>
      <c r="F763" s="22" t="s">
        <v>1822</v>
      </c>
      <c r="G763" s="22" t="s">
        <v>2127</v>
      </c>
      <c r="H763" s="22">
        <v>28435.492596185799</v>
      </c>
      <c r="I763" s="24">
        <f>'EVM CPZ List'!$D763*'EVM CPZ List'!$C763</f>
        <v>1.0847791122965029</v>
      </c>
      <c r="J763" s="25">
        <f>INDEX('Pivot of Risk Data'!A:A,MATCH('EVM CPZ List'!$B763,'Pivot of Risk Data'!B:B,0),1)</f>
        <v>747</v>
      </c>
      <c r="K763" s="22">
        <f>0.000621371*'EVM CPZ List'!$H763</f>
        <v>17.668990469984568</v>
      </c>
      <c r="L763" s="22">
        <f>L762+'EVM CPZ List'!$K763</f>
        <v>9598.2462047519311</v>
      </c>
      <c r="M763" s="22">
        <f>M762-'EVM CPZ List'!$I763</f>
        <v>476.15675778614593</v>
      </c>
      <c r="N763" s="7" t="e">
        <f>INDEX('2021 Certified EVM Plan'!G:G,MATCH(B763,'2021 Certified EVM Plan'!E:E,0))</f>
        <v>#N/A</v>
      </c>
      <c r="O763" s="7" t="e">
        <f>INDEX('2021 Certified EVM Plan'!M:M,MATCH(B763,'2021 Certified EVM Plan'!E:E,0))</f>
        <v>#N/A</v>
      </c>
      <c r="P763" s="7">
        <f t="shared" si="11"/>
        <v>1</v>
      </c>
      <c r="Q763" s="26" t="e">
        <f>IF(INDEX('2021 Certified EVM Plan'!H:H,MATCH(B763,'2021 Certified EVM Plan'!E:E,0))=1,M763,#N/A)</f>
        <v>#N/A</v>
      </c>
      <c r="R763" s="26" t="e">
        <f>IF(INDEX('2021 Certified EVM Plan'!J:J,MATCH(B763,'2021 Certified EVM Plan'!E:E,0))=1,M763,#N/A)</f>
        <v>#N/A</v>
      </c>
      <c r="S763" s="26" t="e">
        <f>IF(INDEX('2021 Certified EVM Plan'!K:K,MATCH(B763,'2021 Certified EVM Plan'!E:E,0))=1,M763,#N/A)</f>
        <v>#N/A</v>
      </c>
    </row>
    <row r="764" spans="1:19" x14ac:dyDescent="0.25">
      <c r="A764" s="22" t="s">
        <v>2195</v>
      </c>
      <c r="B764" s="22">
        <v>5984</v>
      </c>
      <c r="C764" s="22">
        <v>87</v>
      </c>
      <c r="D764" s="23">
        <v>1.2046457947698199E-2</v>
      </c>
      <c r="E764" s="22">
        <v>183181101</v>
      </c>
      <c r="F764" s="22" t="s">
        <v>2575</v>
      </c>
      <c r="G764" s="22" t="s">
        <v>2576</v>
      </c>
      <c r="H764" s="22">
        <v>11461.6704112303</v>
      </c>
      <c r="I764" s="24">
        <f>'EVM CPZ List'!$D764*'EVM CPZ List'!$C764</f>
        <v>1.0480418414497434</v>
      </c>
      <c r="J764" s="25">
        <f>INDEX('Pivot of Risk Data'!A:A,MATCH('EVM CPZ List'!$B764,'Pivot of Risk Data'!B:B,0),1)</f>
        <v>748</v>
      </c>
      <c r="K764" s="22">
        <f>0.000621371*'EVM CPZ List'!$H764</f>
        <v>7.1219496050965825</v>
      </c>
      <c r="L764" s="22">
        <f>L763+'EVM CPZ List'!$K764</f>
        <v>9605.3681543570274</v>
      </c>
      <c r="M764" s="22">
        <f>M763-'EVM CPZ List'!$I764</f>
        <v>475.1087159446962</v>
      </c>
      <c r="N764" s="7" t="e">
        <f>INDEX('2021 Certified EVM Plan'!G:G,MATCH(B764,'2021 Certified EVM Plan'!E:E,0))</f>
        <v>#N/A</v>
      </c>
      <c r="O764" s="7" t="e">
        <f>INDEX('2021 Certified EVM Plan'!M:M,MATCH(B764,'2021 Certified EVM Plan'!E:E,0))</f>
        <v>#N/A</v>
      </c>
      <c r="P764" s="7">
        <f t="shared" si="11"/>
        <v>1</v>
      </c>
      <c r="Q764" s="26" t="e">
        <f>IF(INDEX('2021 Certified EVM Plan'!H:H,MATCH(B764,'2021 Certified EVM Plan'!E:E,0))=1,M764,#N/A)</f>
        <v>#N/A</v>
      </c>
      <c r="R764" s="26" t="e">
        <f>IF(INDEX('2021 Certified EVM Plan'!J:J,MATCH(B764,'2021 Certified EVM Plan'!E:E,0))=1,M764,#N/A)</f>
        <v>#N/A</v>
      </c>
      <c r="S764" s="26" t="e">
        <f>IF(INDEX('2021 Certified EVM Plan'!K:K,MATCH(B764,'2021 Certified EVM Plan'!E:E,0))=1,M764,#N/A)</f>
        <v>#N/A</v>
      </c>
    </row>
    <row r="765" spans="1:19" x14ac:dyDescent="0.25">
      <c r="A765" s="22" t="s">
        <v>539</v>
      </c>
      <c r="B765" s="22">
        <v>4860</v>
      </c>
      <c r="C765" s="22">
        <v>4</v>
      </c>
      <c r="D765" s="23">
        <v>1.20365658680812E-2</v>
      </c>
      <c r="E765" s="22">
        <v>103491102</v>
      </c>
      <c r="F765" s="22" t="s">
        <v>947</v>
      </c>
      <c r="G765" s="22" t="s">
        <v>948</v>
      </c>
      <c r="H765" s="22">
        <v>3069.2846838639498</v>
      </c>
      <c r="I765" s="24">
        <f>'EVM CPZ List'!$D765*'EVM CPZ List'!$C765</f>
        <v>4.8146263472324799E-2</v>
      </c>
      <c r="J765" s="25">
        <f>INDEX('Pivot of Risk Data'!A:A,MATCH('EVM CPZ List'!$B765,'Pivot of Risk Data'!B:B,0),1)</f>
        <v>749</v>
      </c>
      <c r="K765" s="22">
        <f>0.000621371*'EVM CPZ List'!$H765</f>
        <v>1.9071644932972265</v>
      </c>
      <c r="L765" s="22">
        <f>L764+'EVM CPZ List'!$K765</f>
        <v>9607.2753188503248</v>
      </c>
      <c r="M765" s="22">
        <f>M764-'EVM CPZ List'!$I765</f>
        <v>475.06056968122385</v>
      </c>
      <c r="N765" s="7" t="e">
        <f>INDEX('2021 Certified EVM Plan'!G:G,MATCH(B765,'2021 Certified EVM Plan'!E:E,0))</f>
        <v>#N/A</v>
      </c>
      <c r="O765" s="7" t="e">
        <f>INDEX('2021 Certified EVM Plan'!M:M,MATCH(B765,'2021 Certified EVM Plan'!E:E,0))</f>
        <v>#N/A</v>
      </c>
      <c r="P765" s="7">
        <f t="shared" si="11"/>
        <v>1</v>
      </c>
      <c r="Q765" s="26" t="e">
        <f>IF(INDEX('2021 Certified EVM Plan'!H:H,MATCH(B765,'2021 Certified EVM Plan'!E:E,0))=1,M765,#N/A)</f>
        <v>#N/A</v>
      </c>
      <c r="R765" s="26" t="e">
        <f>IF(INDEX('2021 Certified EVM Plan'!J:J,MATCH(B765,'2021 Certified EVM Plan'!E:E,0))=1,M765,#N/A)</f>
        <v>#N/A</v>
      </c>
      <c r="S765" s="26" t="e">
        <f>IF(INDEX('2021 Certified EVM Plan'!K:K,MATCH(B765,'2021 Certified EVM Plan'!E:E,0))=1,M765,#N/A)</f>
        <v>#N/A</v>
      </c>
    </row>
    <row r="766" spans="1:19" x14ac:dyDescent="0.25">
      <c r="A766" s="22" t="s">
        <v>964</v>
      </c>
      <c r="B766" s="22">
        <v>3022</v>
      </c>
      <c r="C766" s="22">
        <v>57</v>
      </c>
      <c r="D766" s="23">
        <v>1.19800002402268E-2</v>
      </c>
      <c r="E766" s="22">
        <v>42891102</v>
      </c>
      <c r="F766" s="22" t="s">
        <v>1123</v>
      </c>
      <c r="G766" s="22" t="s">
        <v>1124</v>
      </c>
      <c r="H766" s="22">
        <v>7596.7493106574702</v>
      </c>
      <c r="I766" s="24">
        <f>'EVM CPZ List'!$D766*'EVM CPZ List'!$C766</f>
        <v>0.68286001369292759</v>
      </c>
      <c r="J766" s="25">
        <f>INDEX('Pivot of Risk Data'!A:A,MATCH('EVM CPZ List'!$B766,'Pivot of Risk Data'!B:B,0),1)</f>
        <v>750</v>
      </c>
      <c r="K766" s="22">
        <f>0.000621371*'EVM CPZ List'!$H766</f>
        <v>4.720399715912543</v>
      </c>
      <c r="L766" s="22">
        <f>L765+'EVM CPZ List'!$K766</f>
        <v>9611.995718566237</v>
      </c>
      <c r="M766" s="22">
        <f>M765-'EVM CPZ List'!$I766</f>
        <v>474.37770966753095</v>
      </c>
      <c r="N766" s="7" t="e">
        <f>INDEX('2021 Certified EVM Plan'!G:G,MATCH(B766,'2021 Certified EVM Plan'!E:E,0))</f>
        <v>#N/A</v>
      </c>
      <c r="O766" s="7" t="e">
        <f>INDEX('2021 Certified EVM Plan'!M:M,MATCH(B766,'2021 Certified EVM Plan'!E:E,0))</f>
        <v>#N/A</v>
      </c>
      <c r="P766" s="7">
        <f t="shared" si="11"/>
        <v>1</v>
      </c>
      <c r="Q766" s="26" t="e">
        <f>IF(INDEX('2021 Certified EVM Plan'!H:H,MATCH(B766,'2021 Certified EVM Plan'!E:E,0))=1,M766,#N/A)</f>
        <v>#N/A</v>
      </c>
      <c r="R766" s="26" t="e">
        <f>IF(INDEX('2021 Certified EVM Plan'!J:J,MATCH(B766,'2021 Certified EVM Plan'!E:E,0))=1,M766,#N/A)</f>
        <v>#N/A</v>
      </c>
      <c r="S766" s="26" t="e">
        <f>IF(INDEX('2021 Certified EVM Plan'!K:K,MATCH(B766,'2021 Certified EVM Plan'!E:E,0))=1,M766,#N/A)</f>
        <v>#N/A</v>
      </c>
    </row>
    <row r="767" spans="1:19" x14ac:dyDescent="0.25">
      <c r="A767" s="22" t="s">
        <v>2906</v>
      </c>
      <c r="B767" s="22">
        <v>8685</v>
      </c>
      <c r="C767" s="22">
        <v>5</v>
      </c>
      <c r="D767" s="23">
        <v>1.1946430282373801E-2</v>
      </c>
      <c r="E767" s="22">
        <v>14351104</v>
      </c>
      <c r="F767" s="22" t="s">
        <v>3173</v>
      </c>
      <c r="G767" s="22" t="s">
        <v>3174</v>
      </c>
      <c r="H767" s="22">
        <v>1796.5075231558999</v>
      </c>
      <c r="I767" s="24">
        <f>'EVM CPZ List'!$D767*'EVM CPZ List'!$C767</f>
        <v>5.9732151411869001E-2</v>
      </c>
      <c r="J767" s="25">
        <f>INDEX('Pivot of Risk Data'!A:A,MATCH('EVM CPZ List'!$B767,'Pivot of Risk Data'!B:B,0),1)</f>
        <v>751</v>
      </c>
      <c r="K767" s="22">
        <f>0.000621371*'EVM CPZ List'!$H767</f>
        <v>1.1162976761709047</v>
      </c>
      <c r="L767" s="22">
        <f>L766+'EVM CPZ List'!$K767</f>
        <v>9613.1120162424086</v>
      </c>
      <c r="M767" s="22">
        <f>M766-'EVM CPZ List'!$I767</f>
        <v>474.31797751611907</v>
      </c>
      <c r="N767" s="7" t="e">
        <f>INDEX('2021 Certified EVM Plan'!G:G,MATCH(B767,'2021 Certified EVM Plan'!E:E,0))</f>
        <v>#N/A</v>
      </c>
      <c r="O767" s="7" t="e">
        <f>INDEX('2021 Certified EVM Plan'!M:M,MATCH(B767,'2021 Certified EVM Plan'!E:E,0))</f>
        <v>#N/A</v>
      </c>
      <c r="P767" s="7">
        <f t="shared" si="11"/>
        <v>1</v>
      </c>
      <c r="Q767" s="26" t="e">
        <f>IF(INDEX('2021 Certified EVM Plan'!H:H,MATCH(B767,'2021 Certified EVM Plan'!E:E,0))=1,M767,#N/A)</f>
        <v>#N/A</v>
      </c>
      <c r="R767" s="26" t="e">
        <f>IF(INDEX('2021 Certified EVM Plan'!J:J,MATCH(B767,'2021 Certified EVM Plan'!E:E,0))=1,M767,#N/A)</f>
        <v>#N/A</v>
      </c>
      <c r="S767" s="26" t="e">
        <f>IF(INDEX('2021 Certified EVM Plan'!K:K,MATCH(B767,'2021 Certified EVM Plan'!E:E,0))=1,M767,#N/A)</f>
        <v>#N/A</v>
      </c>
    </row>
    <row r="768" spans="1:19" x14ac:dyDescent="0.25">
      <c r="A768" s="22" t="s">
        <v>964</v>
      </c>
      <c r="B768" s="22">
        <v>6757</v>
      </c>
      <c r="C768" s="22">
        <v>36</v>
      </c>
      <c r="D768" s="23">
        <v>1.19434867893712E-2</v>
      </c>
      <c r="E768" s="22">
        <v>192311142</v>
      </c>
      <c r="F768" s="22" t="s">
        <v>1069</v>
      </c>
      <c r="G768" s="22" t="s">
        <v>1142</v>
      </c>
      <c r="H768" s="22">
        <v>16837.5549651683</v>
      </c>
      <c r="I768" s="24">
        <f>'EVM CPZ List'!$D768*'EVM CPZ List'!$C768</f>
        <v>0.42996552441736319</v>
      </c>
      <c r="J768" s="25">
        <f>INDEX('Pivot of Risk Data'!A:A,MATCH('EVM CPZ List'!$B768,'Pivot of Risk Data'!B:B,0),1)</f>
        <v>752</v>
      </c>
      <c r="K768" s="22">
        <f>0.000621371*'EVM CPZ List'!$H768</f>
        <v>10.462368366261591</v>
      </c>
      <c r="L768" s="22">
        <f>L767+'EVM CPZ List'!$K768</f>
        <v>9623.5743846086698</v>
      </c>
      <c r="M768" s="22">
        <f>M767-'EVM CPZ List'!$I768</f>
        <v>473.88801199170172</v>
      </c>
      <c r="N768" s="7" t="e">
        <f>INDEX('2021 Certified EVM Plan'!G:G,MATCH(B768,'2021 Certified EVM Plan'!E:E,0))</f>
        <v>#N/A</v>
      </c>
      <c r="O768" s="7" t="e">
        <f>INDEX('2021 Certified EVM Plan'!M:M,MATCH(B768,'2021 Certified EVM Plan'!E:E,0))</f>
        <v>#N/A</v>
      </c>
      <c r="P768" s="7">
        <f t="shared" si="11"/>
        <v>1</v>
      </c>
      <c r="Q768" s="26" t="e">
        <f>IF(INDEX('2021 Certified EVM Plan'!H:H,MATCH(B768,'2021 Certified EVM Plan'!E:E,0))=1,M768,#N/A)</f>
        <v>#N/A</v>
      </c>
      <c r="R768" s="26" t="e">
        <f>IF(INDEX('2021 Certified EVM Plan'!J:J,MATCH(B768,'2021 Certified EVM Plan'!E:E,0))=1,M768,#N/A)</f>
        <v>#N/A</v>
      </c>
      <c r="S768" s="26" t="e">
        <f>IF(INDEX('2021 Certified EVM Plan'!K:K,MATCH(B768,'2021 Certified EVM Plan'!E:E,0))=1,M768,#N/A)</f>
        <v>#N/A</v>
      </c>
    </row>
    <row r="769" spans="1:19" x14ac:dyDescent="0.25">
      <c r="A769" s="22" t="s">
        <v>1672</v>
      </c>
      <c r="B769" s="22">
        <v>3335</v>
      </c>
      <c r="C769" s="22">
        <v>1</v>
      </c>
      <c r="D769" s="23">
        <v>1.19235575556151E-2</v>
      </c>
      <c r="E769" s="22">
        <v>253191101</v>
      </c>
      <c r="F769" s="22" t="s">
        <v>2183</v>
      </c>
      <c r="G769" s="22" t="s">
        <v>2184</v>
      </c>
      <c r="H769" s="22">
        <v>1475.24536661048</v>
      </c>
      <c r="I769" s="24">
        <f>'EVM CPZ List'!$D769*'EVM CPZ List'!$C769</f>
        <v>1.19235575556151E-2</v>
      </c>
      <c r="J769" s="25">
        <f>INDEX('Pivot of Risk Data'!A:A,MATCH('EVM CPZ List'!$B769,'Pivot of Risk Data'!B:B,0),1)</f>
        <v>753</v>
      </c>
      <c r="K769" s="22">
        <f>0.000621371*'EVM CPZ List'!$H769</f>
        <v>0.91667468869612057</v>
      </c>
      <c r="L769" s="22">
        <f>L768+'EVM CPZ List'!$K769</f>
        <v>9624.4910592973665</v>
      </c>
      <c r="M769" s="22">
        <f>M768-'EVM CPZ List'!$I769</f>
        <v>473.87608843414608</v>
      </c>
      <c r="N769" s="7" t="e">
        <f>INDEX('2021 Certified EVM Plan'!G:G,MATCH(B769,'2021 Certified EVM Plan'!E:E,0))</f>
        <v>#N/A</v>
      </c>
      <c r="O769" s="7" t="e">
        <f>INDEX('2021 Certified EVM Plan'!M:M,MATCH(B769,'2021 Certified EVM Plan'!E:E,0))</f>
        <v>#N/A</v>
      </c>
      <c r="P769" s="7">
        <f t="shared" si="11"/>
        <v>1</v>
      </c>
      <c r="Q769" s="26" t="e">
        <f>IF(INDEX('2021 Certified EVM Plan'!H:H,MATCH(B769,'2021 Certified EVM Plan'!E:E,0))=1,M769,#N/A)</f>
        <v>#N/A</v>
      </c>
      <c r="R769" s="26" t="e">
        <f>IF(INDEX('2021 Certified EVM Plan'!J:J,MATCH(B769,'2021 Certified EVM Plan'!E:E,0))=1,M769,#N/A)</f>
        <v>#N/A</v>
      </c>
      <c r="S769" s="26" t="e">
        <f>IF(INDEX('2021 Certified EVM Plan'!K:K,MATCH(B769,'2021 Certified EVM Plan'!E:E,0))=1,M769,#N/A)</f>
        <v>#N/A</v>
      </c>
    </row>
    <row r="770" spans="1:19" x14ac:dyDescent="0.25">
      <c r="A770" s="22" t="s">
        <v>964</v>
      </c>
      <c r="B770" s="22">
        <v>8908</v>
      </c>
      <c r="C770" s="22">
        <v>111</v>
      </c>
      <c r="D770" s="23">
        <v>1.1905494697015601E-2</v>
      </c>
      <c r="E770" s="22">
        <v>192221102</v>
      </c>
      <c r="F770" s="22" t="s">
        <v>1081</v>
      </c>
      <c r="G770" s="22" t="s">
        <v>1335</v>
      </c>
      <c r="H770" s="22">
        <v>13349.1892221093</v>
      </c>
      <c r="I770" s="24">
        <f>'EVM CPZ List'!$D770*'EVM CPZ List'!$C770</f>
        <v>1.3215099113687316</v>
      </c>
      <c r="J770" s="25">
        <f>INDEX('Pivot of Risk Data'!A:A,MATCH('EVM CPZ List'!$B770,'Pivot of Risk Data'!B:B,0),1)</f>
        <v>754</v>
      </c>
      <c r="K770" s="22">
        <f>0.000621371*'EVM CPZ List'!$H770</f>
        <v>8.2947990561312785</v>
      </c>
      <c r="L770" s="22">
        <f>L769+'EVM CPZ List'!$K770</f>
        <v>9632.785858353498</v>
      </c>
      <c r="M770" s="22">
        <f>M769-'EVM CPZ List'!$I770</f>
        <v>472.55457852277738</v>
      </c>
      <c r="N770" s="7" t="e">
        <f>INDEX('2021 Certified EVM Plan'!G:G,MATCH(B770,'2021 Certified EVM Plan'!E:E,0))</f>
        <v>#N/A</v>
      </c>
      <c r="O770" s="7" t="e">
        <f>INDEX('2021 Certified EVM Plan'!M:M,MATCH(B770,'2021 Certified EVM Plan'!E:E,0))</f>
        <v>#N/A</v>
      </c>
      <c r="P770" s="7">
        <f t="shared" ref="P770:P833" si="12">COUNTIF(B:B,B770)</f>
        <v>1</v>
      </c>
      <c r="Q770" s="26" t="e">
        <f>IF(INDEX('2021 Certified EVM Plan'!H:H,MATCH(B770,'2021 Certified EVM Plan'!E:E,0))=1,M770,#N/A)</f>
        <v>#N/A</v>
      </c>
      <c r="R770" s="26" t="e">
        <f>IF(INDEX('2021 Certified EVM Plan'!J:J,MATCH(B770,'2021 Certified EVM Plan'!E:E,0))=1,M770,#N/A)</f>
        <v>#N/A</v>
      </c>
      <c r="S770" s="26" t="e">
        <f>IF(INDEX('2021 Certified EVM Plan'!K:K,MATCH(B770,'2021 Certified EVM Plan'!E:E,0))=1,M770,#N/A)</f>
        <v>#N/A</v>
      </c>
    </row>
    <row r="771" spans="1:19" x14ac:dyDescent="0.25">
      <c r="A771" s="22" t="s">
        <v>539</v>
      </c>
      <c r="B771" s="22">
        <v>3366</v>
      </c>
      <c r="C771" s="22">
        <v>379</v>
      </c>
      <c r="D771" s="23">
        <v>1.18558198911696E-2</v>
      </c>
      <c r="E771" s="22">
        <v>102911103</v>
      </c>
      <c r="F771" s="22" t="s">
        <v>545</v>
      </c>
      <c r="G771" s="22" t="s">
        <v>546</v>
      </c>
      <c r="H771" s="22">
        <v>36746.285956567299</v>
      </c>
      <c r="I771" s="24">
        <f>'EVM CPZ List'!$D771*'EVM CPZ List'!$C771</f>
        <v>4.4933557387532783</v>
      </c>
      <c r="J771" s="25">
        <f>INDEX('Pivot of Risk Data'!A:A,MATCH('EVM CPZ List'!$B771,'Pivot of Risk Data'!B:B,0),1)</f>
        <v>755</v>
      </c>
      <c r="K771" s="22">
        <f>0.000621371*'EVM CPZ List'!$H771</f>
        <v>22.833076451118181</v>
      </c>
      <c r="L771" s="22">
        <f>L770+'EVM CPZ List'!$K771</f>
        <v>9655.6189348046155</v>
      </c>
      <c r="M771" s="22">
        <f>M770-'EVM CPZ List'!$I771</f>
        <v>468.0612227840241</v>
      </c>
      <c r="N771" s="7" t="e">
        <f>INDEX('2021 Certified EVM Plan'!G:G,MATCH(B771,'2021 Certified EVM Plan'!E:E,0))</f>
        <v>#N/A</v>
      </c>
      <c r="O771" s="7" t="e">
        <f>INDEX('2021 Certified EVM Plan'!M:M,MATCH(B771,'2021 Certified EVM Plan'!E:E,0))</f>
        <v>#N/A</v>
      </c>
      <c r="P771" s="7">
        <f t="shared" si="12"/>
        <v>1</v>
      </c>
      <c r="Q771" s="26" t="e">
        <f>IF(INDEX('2021 Certified EVM Plan'!H:H,MATCH(B771,'2021 Certified EVM Plan'!E:E,0))=1,M771,#N/A)</f>
        <v>#N/A</v>
      </c>
      <c r="R771" s="26" t="e">
        <f>IF(INDEX('2021 Certified EVM Plan'!J:J,MATCH(B771,'2021 Certified EVM Plan'!E:E,0))=1,M771,#N/A)</f>
        <v>#N/A</v>
      </c>
      <c r="S771" s="26" t="e">
        <f>IF(INDEX('2021 Certified EVM Plan'!K:K,MATCH(B771,'2021 Certified EVM Plan'!E:E,0))=1,M771,#N/A)</f>
        <v>#N/A</v>
      </c>
    </row>
    <row r="772" spans="1:19" x14ac:dyDescent="0.25">
      <c r="A772" s="22" t="s">
        <v>964</v>
      </c>
      <c r="B772" s="22">
        <v>8910</v>
      </c>
      <c r="C772" s="22">
        <v>4</v>
      </c>
      <c r="D772" s="23">
        <v>1.1848041016627901E-2</v>
      </c>
      <c r="E772" s="22">
        <v>42271102</v>
      </c>
      <c r="F772" s="22" t="s">
        <v>978</v>
      </c>
      <c r="G772" s="22" t="s">
        <v>1091</v>
      </c>
      <c r="H772" s="22">
        <v>2904.3183501129902</v>
      </c>
      <c r="I772" s="24">
        <f>'EVM CPZ List'!$D772*'EVM CPZ List'!$C772</f>
        <v>4.7392164066511602E-2</v>
      </c>
      <c r="J772" s="25">
        <f>INDEX('Pivot of Risk Data'!A:A,MATCH('EVM CPZ List'!$B772,'Pivot of Risk Data'!B:B,0),1)</f>
        <v>756</v>
      </c>
      <c r="K772" s="22">
        <f>0.000621371*'EVM CPZ List'!$H772</f>
        <v>1.8046591975280588</v>
      </c>
      <c r="L772" s="22">
        <f>L771+'EVM CPZ List'!$K772</f>
        <v>9657.4235940021445</v>
      </c>
      <c r="M772" s="22">
        <f>M771-'EVM CPZ List'!$I772</f>
        <v>468.01383061995756</v>
      </c>
      <c r="N772" s="7" t="e">
        <f>INDEX('2021 Certified EVM Plan'!G:G,MATCH(B772,'2021 Certified EVM Plan'!E:E,0))</f>
        <v>#N/A</v>
      </c>
      <c r="O772" s="7" t="e">
        <f>INDEX('2021 Certified EVM Plan'!M:M,MATCH(B772,'2021 Certified EVM Plan'!E:E,0))</f>
        <v>#N/A</v>
      </c>
      <c r="P772" s="7">
        <f t="shared" si="12"/>
        <v>1</v>
      </c>
      <c r="Q772" s="26" t="e">
        <f>IF(INDEX('2021 Certified EVM Plan'!H:H,MATCH(B772,'2021 Certified EVM Plan'!E:E,0))=1,M772,#N/A)</f>
        <v>#N/A</v>
      </c>
      <c r="R772" s="26" t="e">
        <f>IF(INDEX('2021 Certified EVM Plan'!J:J,MATCH(B772,'2021 Certified EVM Plan'!E:E,0))=1,M772,#N/A)</f>
        <v>#N/A</v>
      </c>
      <c r="S772" s="26" t="e">
        <f>IF(INDEX('2021 Certified EVM Plan'!K:K,MATCH(B772,'2021 Certified EVM Plan'!E:E,0))=1,M772,#N/A)</f>
        <v>#N/A</v>
      </c>
    </row>
    <row r="773" spans="1:19" x14ac:dyDescent="0.25">
      <c r="A773" s="22" t="s">
        <v>8</v>
      </c>
      <c r="B773" s="22">
        <v>4291</v>
      </c>
      <c r="C773" s="22">
        <v>122</v>
      </c>
      <c r="D773" s="23">
        <v>1.18310881675433E-2</v>
      </c>
      <c r="E773" s="22">
        <v>152691107</v>
      </c>
      <c r="F773" s="22" t="s">
        <v>243</v>
      </c>
      <c r="G773" s="22" t="s">
        <v>252</v>
      </c>
      <c r="H773" s="22">
        <v>11964.826428597</v>
      </c>
      <c r="I773" s="24">
        <f>'EVM CPZ List'!$D773*'EVM CPZ List'!$C773</f>
        <v>1.4433927564402826</v>
      </c>
      <c r="J773" s="25">
        <f>INDEX('Pivot of Risk Data'!A:A,MATCH('EVM CPZ List'!$B773,'Pivot of Risk Data'!B:B,0),1)</f>
        <v>757</v>
      </c>
      <c r="K773" s="22">
        <f>0.000621371*'EVM CPZ List'!$H773</f>
        <v>7.4345961627637465</v>
      </c>
      <c r="L773" s="22">
        <f>L772+'EVM CPZ List'!$K773</f>
        <v>9664.8581901649086</v>
      </c>
      <c r="M773" s="22">
        <f>M772-'EVM CPZ List'!$I773</f>
        <v>466.57043786351727</v>
      </c>
      <c r="N773" s="7" t="e">
        <f>INDEX('2021 Certified EVM Plan'!G:G,MATCH(B773,'2021 Certified EVM Plan'!E:E,0))</f>
        <v>#N/A</v>
      </c>
      <c r="O773" s="7" t="e">
        <f>INDEX('2021 Certified EVM Plan'!M:M,MATCH(B773,'2021 Certified EVM Plan'!E:E,0))</f>
        <v>#N/A</v>
      </c>
      <c r="P773" s="7">
        <f t="shared" si="12"/>
        <v>1</v>
      </c>
      <c r="Q773" s="26" t="e">
        <f>IF(INDEX('2021 Certified EVM Plan'!H:H,MATCH(B773,'2021 Certified EVM Plan'!E:E,0))=1,M773,#N/A)</f>
        <v>#N/A</v>
      </c>
      <c r="R773" s="26" t="e">
        <f>IF(INDEX('2021 Certified EVM Plan'!J:J,MATCH(B773,'2021 Certified EVM Plan'!E:E,0))=1,M773,#N/A)</f>
        <v>#N/A</v>
      </c>
      <c r="S773" s="26" t="e">
        <f>IF(INDEX('2021 Certified EVM Plan'!K:K,MATCH(B773,'2021 Certified EVM Plan'!E:E,0))=1,M773,#N/A)</f>
        <v>#N/A</v>
      </c>
    </row>
    <row r="774" spans="1:19" x14ac:dyDescent="0.25">
      <c r="A774" s="22" t="s">
        <v>964</v>
      </c>
      <c r="B774" s="22">
        <v>6145</v>
      </c>
      <c r="C774" s="22">
        <v>98</v>
      </c>
      <c r="D774" s="23">
        <v>1.1810458796036601E-2</v>
      </c>
      <c r="E774" s="22">
        <v>42601102</v>
      </c>
      <c r="F774" s="22" t="s">
        <v>1366</v>
      </c>
      <c r="G774" s="22" t="s">
        <v>1367</v>
      </c>
      <c r="H774" s="22">
        <v>10918.630127344901</v>
      </c>
      <c r="I774" s="24">
        <f>'EVM CPZ List'!$D774*'EVM CPZ List'!$C774</f>
        <v>1.1574249620115868</v>
      </c>
      <c r="J774" s="25">
        <f>INDEX('Pivot of Risk Data'!A:A,MATCH('EVM CPZ List'!$B774,'Pivot of Risk Data'!B:B,0),1)</f>
        <v>758</v>
      </c>
      <c r="K774" s="22">
        <f>0.000621371*'EVM CPZ List'!$H774</f>
        <v>6.7845201208584287</v>
      </c>
      <c r="L774" s="22">
        <f>L773+'EVM CPZ List'!$K774</f>
        <v>9671.642710285767</v>
      </c>
      <c r="M774" s="22">
        <f>M773-'EVM CPZ List'!$I774</f>
        <v>465.41301290150568</v>
      </c>
      <c r="N774" s="7" t="e">
        <f>INDEX('2021 Certified EVM Plan'!G:G,MATCH(B774,'2021 Certified EVM Plan'!E:E,0))</f>
        <v>#N/A</v>
      </c>
      <c r="O774" s="7" t="e">
        <f>INDEX('2021 Certified EVM Plan'!M:M,MATCH(B774,'2021 Certified EVM Plan'!E:E,0))</f>
        <v>#N/A</v>
      </c>
      <c r="P774" s="7">
        <f t="shared" si="12"/>
        <v>1</v>
      </c>
      <c r="Q774" s="26" t="e">
        <f>IF(INDEX('2021 Certified EVM Plan'!H:H,MATCH(B774,'2021 Certified EVM Plan'!E:E,0))=1,M774,#N/A)</f>
        <v>#N/A</v>
      </c>
      <c r="R774" s="26" t="e">
        <f>IF(INDEX('2021 Certified EVM Plan'!J:J,MATCH(B774,'2021 Certified EVM Plan'!E:E,0))=1,M774,#N/A)</f>
        <v>#N/A</v>
      </c>
      <c r="S774" s="26" t="e">
        <f>IF(INDEX('2021 Certified EVM Plan'!K:K,MATCH(B774,'2021 Certified EVM Plan'!E:E,0))=1,M774,#N/A)</f>
        <v>#N/A</v>
      </c>
    </row>
    <row r="775" spans="1:19" x14ac:dyDescent="0.25">
      <c r="A775" s="22" t="s">
        <v>2906</v>
      </c>
      <c r="B775" s="22">
        <v>6611</v>
      </c>
      <c r="C775" s="22">
        <v>72</v>
      </c>
      <c r="D775" s="23">
        <v>1.17321303679217E-2</v>
      </c>
      <c r="E775" s="22">
        <v>24251101</v>
      </c>
      <c r="F775" s="22" t="s">
        <v>3027</v>
      </c>
      <c r="G775" s="22" t="s">
        <v>3176</v>
      </c>
      <c r="H775" s="22">
        <v>7099.6123616961404</v>
      </c>
      <c r="I775" s="24">
        <f>'EVM CPZ List'!$D775*'EVM CPZ List'!$C775</f>
        <v>0.84471338649036243</v>
      </c>
      <c r="J775" s="25">
        <f>INDEX('Pivot of Risk Data'!A:A,MATCH('EVM CPZ List'!$B775,'Pivot of Risk Data'!B:B,0),1)</f>
        <v>759</v>
      </c>
      <c r="K775" s="22">
        <f>0.000621371*'EVM CPZ List'!$H775</f>
        <v>4.4114932327994927</v>
      </c>
      <c r="L775" s="22">
        <f>L774+'EVM CPZ List'!$K775</f>
        <v>9676.0542035185663</v>
      </c>
      <c r="M775" s="22">
        <f>M774-'EVM CPZ List'!$I775</f>
        <v>464.56829951501533</v>
      </c>
      <c r="N775" s="7" t="e">
        <f>INDEX('2021 Certified EVM Plan'!G:G,MATCH(B775,'2021 Certified EVM Plan'!E:E,0))</f>
        <v>#N/A</v>
      </c>
      <c r="O775" s="7" t="e">
        <f>INDEX('2021 Certified EVM Plan'!M:M,MATCH(B775,'2021 Certified EVM Plan'!E:E,0))</f>
        <v>#N/A</v>
      </c>
      <c r="P775" s="7">
        <f t="shared" si="12"/>
        <v>1</v>
      </c>
      <c r="Q775" s="26" t="e">
        <f>IF(INDEX('2021 Certified EVM Plan'!H:H,MATCH(B775,'2021 Certified EVM Plan'!E:E,0))=1,M775,#N/A)</f>
        <v>#N/A</v>
      </c>
      <c r="R775" s="26" t="e">
        <f>IF(INDEX('2021 Certified EVM Plan'!J:J,MATCH(B775,'2021 Certified EVM Plan'!E:E,0))=1,M775,#N/A)</f>
        <v>#N/A</v>
      </c>
      <c r="S775" s="26" t="e">
        <f>IF(INDEX('2021 Certified EVM Plan'!K:K,MATCH(B775,'2021 Certified EVM Plan'!E:E,0))=1,M775,#N/A)</f>
        <v>#N/A</v>
      </c>
    </row>
    <row r="776" spans="1:19" x14ac:dyDescent="0.25">
      <c r="A776" s="22" t="s">
        <v>539</v>
      </c>
      <c r="B776" s="22">
        <v>4519</v>
      </c>
      <c r="C776" s="22">
        <v>5</v>
      </c>
      <c r="D776" s="23">
        <v>1.17190619917193E-2</v>
      </c>
      <c r="E776" s="22">
        <v>102841106</v>
      </c>
      <c r="F776" s="22" t="s">
        <v>603</v>
      </c>
      <c r="G776" s="22" t="s">
        <v>604</v>
      </c>
      <c r="H776" s="22">
        <v>185.011350315718</v>
      </c>
      <c r="I776" s="24">
        <f>'EVM CPZ List'!$D776*'EVM CPZ List'!$C776</f>
        <v>5.8595309958596499E-2</v>
      </c>
      <c r="J776" s="25">
        <f>INDEX('Pivot of Risk Data'!A:A,MATCH('EVM CPZ List'!$B776,'Pivot of Risk Data'!B:B,0),1)</f>
        <v>760</v>
      </c>
      <c r="K776" s="22">
        <f>0.000621371*'EVM CPZ List'!$H776</f>
        <v>0.11496068775702802</v>
      </c>
      <c r="L776" s="22">
        <f>L775+'EVM CPZ List'!$K776</f>
        <v>9676.1691642063233</v>
      </c>
      <c r="M776" s="22">
        <f>M775-'EVM CPZ List'!$I776</f>
        <v>464.50970420505672</v>
      </c>
      <c r="N776" s="7" t="e">
        <f>INDEX('2021 Certified EVM Plan'!G:G,MATCH(B776,'2021 Certified EVM Plan'!E:E,0))</f>
        <v>#N/A</v>
      </c>
      <c r="O776" s="7" t="e">
        <f>INDEX('2021 Certified EVM Plan'!M:M,MATCH(B776,'2021 Certified EVM Plan'!E:E,0))</f>
        <v>#N/A</v>
      </c>
      <c r="P776" s="7">
        <f t="shared" si="12"/>
        <v>1</v>
      </c>
      <c r="Q776" s="26" t="e">
        <f>IF(INDEX('2021 Certified EVM Plan'!H:H,MATCH(B776,'2021 Certified EVM Plan'!E:E,0))=1,M776,#N/A)</f>
        <v>#N/A</v>
      </c>
      <c r="R776" s="26" t="e">
        <f>IF(INDEX('2021 Certified EVM Plan'!J:J,MATCH(B776,'2021 Certified EVM Plan'!E:E,0))=1,M776,#N/A)</f>
        <v>#N/A</v>
      </c>
      <c r="S776" s="26" t="e">
        <f>IF(INDEX('2021 Certified EVM Plan'!K:K,MATCH(B776,'2021 Certified EVM Plan'!E:E,0))=1,M776,#N/A)</f>
        <v>#N/A</v>
      </c>
    </row>
    <row r="777" spans="1:19" x14ac:dyDescent="0.25">
      <c r="A777" s="22" t="s">
        <v>964</v>
      </c>
      <c r="B777" s="22">
        <v>3314</v>
      </c>
      <c r="C777" s="22">
        <v>7</v>
      </c>
      <c r="D777" s="23">
        <v>1.17012020778763E-2</v>
      </c>
      <c r="E777" s="22">
        <v>42271105</v>
      </c>
      <c r="F777" s="22" t="s">
        <v>986</v>
      </c>
      <c r="G777" s="22" t="s">
        <v>987</v>
      </c>
      <c r="H777" s="22">
        <v>774.65816892570797</v>
      </c>
      <c r="I777" s="24">
        <f>'EVM CPZ List'!$D777*'EVM CPZ List'!$C777</f>
        <v>8.1908414545134103E-2</v>
      </c>
      <c r="J777" s="25">
        <f>INDEX('Pivot of Risk Data'!A:A,MATCH('EVM CPZ List'!$B777,'Pivot of Risk Data'!B:B,0),1)</f>
        <v>761</v>
      </c>
      <c r="K777" s="22">
        <f>0.000621371*'EVM CPZ List'!$H777</f>
        <v>0.48135012108353609</v>
      </c>
      <c r="L777" s="22">
        <f>L776+'EVM CPZ List'!$K777</f>
        <v>9676.6505143274062</v>
      </c>
      <c r="M777" s="22">
        <f>M776-'EVM CPZ List'!$I777</f>
        <v>464.4277957905116</v>
      </c>
      <c r="N777" s="7" t="e">
        <f>INDEX('2021 Certified EVM Plan'!G:G,MATCH(B777,'2021 Certified EVM Plan'!E:E,0))</f>
        <v>#N/A</v>
      </c>
      <c r="O777" s="7" t="e">
        <f>INDEX('2021 Certified EVM Plan'!M:M,MATCH(B777,'2021 Certified EVM Plan'!E:E,0))</f>
        <v>#N/A</v>
      </c>
      <c r="P777" s="7">
        <f t="shared" si="12"/>
        <v>1</v>
      </c>
      <c r="Q777" s="26" t="e">
        <f>IF(INDEX('2021 Certified EVM Plan'!H:H,MATCH(B777,'2021 Certified EVM Plan'!E:E,0))=1,M777,#N/A)</f>
        <v>#N/A</v>
      </c>
      <c r="R777" s="26" t="e">
        <f>IF(INDEX('2021 Certified EVM Plan'!J:J,MATCH(B777,'2021 Certified EVM Plan'!E:E,0))=1,M777,#N/A)</f>
        <v>#N/A</v>
      </c>
      <c r="S777" s="26" t="e">
        <f>IF(INDEX('2021 Certified EVM Plan'!K:K,MATCH(B777,'2021 Certified EVM Plan'!E:E,0))=1,M777,#N/A)</f>
        <v>#N/A</v>
      </c>
    </row>
    <row r="778" spans="1:19" x14ac:dyDescent="0.25">
      <c r="A778" s="22" t="s">
        <v>2195</v>
      </c>
      <c r="B778" s="22">
        <v>8082</v>
      </c>
      <c r="C778" s="22">
        <v>20</v>
      </c>
      <c r="D778" s="23">
        <v>1.1694750938484299E-2</v>
      </c>
      <c r="E778" s="22">
        <v>182631104</v>
      </c>
      <c r="F778" s="22" t="s">
        <v>2450</v>
      </c>
      <c r="G778" s="22" t="s">
        <v>2614</v>
      </c>
      <c r="H778" s="22">
        <v>8366.54038374847</v>
      </c>
      <c r="I778" s="24">
        <f>'EVM CPZ List'!$D778*'EVM CPZ List'!$C778</f>
        <v>0.23389501876968599</v>
      </c>
      <c r="J778" s="25">
        <f>INDEX('Pivot of Risk Data'!A:A,MATCH('EVM CPZ List'!$B778,'Pivot of Risk Data'!B:B,0),1)</f>
        <v>762</v>
      </c>
      <c r="K778" s="22">
        <f>0.000621371*'EVM CPZ List'!$H778</f>
        <v>5.1987255647901707</v>
      </c>
      <c r="L778" s="22">
        <f>L777+'EVM CPZ List'!$K778</f>
        <v>9681.8492398921971</v>
      </c>
      <c r="M778" s="22">
        <f>M777-'EVM CPZ List'!$I778</f>
        <v>464.19390077174194</v>
      </c>
      <c r="N778" s="7" t="e">
        <f>INDEX('2021 Certified EVM Plan'!G:G,MATCH(B778,'2021 Certified EVM Plan'!E:E,0))</f>
        <v>#N/A</v>
      </c>
      <c r="O778" s="7" t="e">
        <f>INDEX('2021 Certified EVM Plan'!M:M,MATCH(B778,'2021 Certified EVM Plan'!E:E,0))</f>
        <v>#N/A</v>
      </c>
      <c r="P778" s="7">
        <f t="shared" si="12"/>
        <v>1</v>
      </c>
      <c r="Q778" s="26" t="e">
        <f>IF(INDEX('2021 Certified EVM Plan'!H:H,MATCH(B778,'2021 Certified EVM Plan'!E:E,0))=1,M778,#N/A)</f>
        <v>#N/A</v>
      </c>
      <c r="R778" s="26" t="e">
        <f>IF(INDEX('2021 Certified EVM Plan'!J:J,MATCH(B778,'2021 Certified EVM Plan'!E:E,0))=1,M778,#N/A)</f>
        <v>#N/A</v>
      </c>
      <c r="S778" s="26" t="e">
        <f>IF(INDEX('2021 Certified EVM Plan'!K:K,MATCH(B778,'2021 Certified EVM Plan'!E:E,0))=1,M778,#N/A)</f>
        <v>#N/A</v>
      </c>
    </row>
    <row r="779" spans="1:19" x14ac:dyDescent="0.25">
      <c r="A779" s="22" t="s">
        <v>2906</v>
      </c>
      <c r="B779" s="22">
        <v>4425</v>
      </c>
      <c r="C779" s="22">
        <v>14</v>
      </c>
      <c r="D779" s="23">
        <v>1.1686092803362601E-2</v>
      </c>
      <c r="E779" s="22">
        <v>14101105</v>
      </c>
      <c r="F779" s="22" t="s">
        <v>3149</v>
      </c>
      <c r="G779" s="22" t="s">
        <v>3150</v>
      </c>
      <c r="H779" s="22">
        <v>1054.2617719925699</v>
      </c>
      <c r="I779" s="24">
        <f>'EVM CPZ List'!$D779*'EVM CPZ List'!$C779</f>
        <v>0.1636052992470764</v>
      </c>
      <c r="J779" s="25">
        <f>INDEX('Pivot of Risk Data'!A:A,MATCH('EVM CPZ List'!$B779,'Pivot of Risk Data'!B:B,0),1)</f>
        <v>763</v>
      </c>
      <c r="K779" s="22">
        <f>0.000621371*'EVM CPZ List'!$H779</f>
        <v>0.65508769152479518</v>
      </c>
      <c r="L779" s="22">
        <f>L778+'EVM CPZ List'!$K779</f>
        <v>9682.5043275837215</v>
      </c>
      <c r="M779" s="22">
        <f>M778-'EVM CPZ List'!$I779</f>
        <v>464.03029547249486</v>
      </c>
      <c r="N779" s="7" t="e">
        <f>INDEX('2021 Certified EVM Plan'!G:G,MATCH(B779,'2021 Certified EVM Plan'!E:E,0))</f>
        <v>#N/A</v>
      </c>
      <c r="O779" s="7" t="e">
        <f>INDEX('2021 Certified EVM Plan'!M:M,MATCH(B779,'2021 Certified EVM Plan'!E:E,0))</f>
        <v>#N/A</v>
      </c>
      <c r="P779" s="7">
        <f t="shared" si="12"/>
        <v>1</v>
      </c>
      <c r="Q779" s="26" t="e">
        <f>IF(INDEX('2021 Certified EVM Plan'!H:H,MATCH(B779,'2021 Certified EVM Plan'!E:E,0))=1,M779,#N/A)</f>
        <v>#N/A</v>
      </c>
      <c r="R779" s="26" t="e">
        <f>IF(INDEX('2021 Certified EVM Plan'!J:J,MATCH(B779,'2021 Certified EVM Plan'!E:E,0))=1,M779,#N/A)</f>
        <v>#N/A</v>
      </c>
      <c r="S779" s="26" t="e">
        <f>IF(INDEX('2021 Certified EVM Plan'!K:K,MATCH(B779,'2021 Certified EVM Plan'!E:E,0))=1,M779,#N/A)</f>
        <v>#N/A</v>
      </c>
    </row>
    <row r="780" spans="1:19" x14ac:dyDescent="0.25">
      <c r="A780" s="22" t="s">
        <v>964</v>
      </c>
      <c r="B780" s="22">
        <v>8343</v>
      </c>
      <c r="C780" s="22">
        <v>37</v>
      </c>
      <c r="D780" s="23">
        <v>1.16237486558391E-2</v>
      </c>
      <c r="E780" s="22">
        <v>192171101</v>
      </c>
      <c r="F780" s="22" t="s">
        <v>998</v>
      </c>
      <c r="G780" s="22" t="s">
        <v>1108</v>
      </c>
      <c r="H780" s="22">
        <v>4461.1676805547504</v>
      </c>
      <c r="I780" s="24">
        <f>'EVM CPZ List'!$D780*'EVM CPZ List'!$C780</f>
        <v>0.43007870026604667</v>
      </c>
      <c r="J780" s="25">
        <f>INDEX('Pivot of Risk Data'!A:A,MATCH('EVM CPZ List'!$B780,'Pivot of Risk Data'!B:B,0),1)</f>
        <v>764</v>
      </c>
      <c r="K780" s="22">
        <f>0.000621371*'EVM CPZ List'!$H780</f>
        <v>2.772040222833986</v>
      </c>
      <c r="L780" s="22">
        <f>L779+'EVM CPZ List'!$K780</f>
        <v>9685.2763678065548</v>
      </c>
      <c r="M780" s="22">
        <f>M779-'EVM CPZ List'!$I780</f>
        <v>463.6002167722288</v>
      </c>
      <c r="N780" s="7" t="e">
        <f>INDEX('2021 Certified EVM Plan'!G:G,MATCH(B780,'2021 Certified EVM Plan'!E:E,0))</f>
        <v>#N/A</v>
      </c>
      <c r="O780" s="7" t="e">
        <f>INDEX('2021 Certified EVM Plan'!M:M,MATCH(B780,'2021 Certified EVM Plan'!E:E,0))</f>
        <v>#N/A</v>
      </c>
      <c r="P780" s="7">
        <f t="shared" si="12"/>
        <v>1</v>
      </c>
      <c r="Q780" s="26" t="e">
        <f>IF(INDEX('2021 Certified EVM Plan'!H:H,MATCH(B780,'2021 Certified EVM Plan'!E:E,0))=1,M780,#N/A)</f>
        <v>#N/A</v>
      </c>
      <c r="R780" s="26" t="e">
        <f>IF(INDEX('2021 Certified EVM Plan'!J:J,MATCH(B780,'2021 Certified EVM Plan'!E:E,0))=1,M780,#N/A)</f>
        <v>#N/A</v>
      </c>
      <c r="S780" s="26" t="e">
        <f>IF(INDEX('2021 Certified EVM Plan'!K:K,MATCH(B780,'2021 Certified EVM Plan'!E:E,0))=1,M780,#N/A)</f>
        <v>#N/A</v>
      </c>
    </row>
    <row r="781" spans="1:19" x14ac:dyDescent="0.25">
      <c r="A781" s="22" t="s">
        <v>964</v>
      </c>
      <c r="B781" s="22">
        <v>944</v>
      </c>
      <c r="C781" s="22">
        <v>32</v>
      </c>
      <c r="D781" s="23">
        <v>1.1513191440424699E-2</v>
      </c>
      <c r="E781" s="22">
        <v>43141102</v>
      </c>
      <c r="F781" s="22" t="s">
        <v>1113</v>
      </c>
      <c r="G781" s="22" t="s">
        <v>1619</v>
      </c>
      <c r="H781" s="22">
        <v>5004.0934045597396</v>
      </c>
      <c r="I781" s="24">
        <f>'EVM CPZ List'!$D781*'EVM CPZ List'!$C781</f>
        <v>0.36842212609359037</v>
      </c>
      <c r="J781" s="25">
        <f>INDEX('Pivot of Risk Data'!A:A,MATCH('EVM CPZ List'!$B781,'Pivot of Risk Data'!B:B,0),1)</f>
        <v>765</v>
      </c>
      <c r="K781" s="22">
        <f>0.000621371*'EVM CPZ List'!$H781</f>
        <v>3.1093985228846899</v>
      </c>
      <c r="L781" s="22">
        <f>L780+'EVM CPZ List'!$K781</f>
        <v>9688.3857663294402</v>
      </c>
      <c r="M781" s="22">
        <f>M780-'EVM CPZ List'!$I781</f>
        <v>463.2317946461352</v>
      </c>
      <c r="N781" s="7" t="e">
        <f>INDEX('2021 Certified EVM Plan'!G:G,MATCH(B781,'2021 Certified EVM Plan'!E:E,0))</f>
        <v>#N/A</v>
      </c>
      <c r="O781" s="7" t="e">
        <f>INDEX('2021 Certified EVM Plan'!M:M,MATCH(B781,'2021 Certified EVM Plan'!E:E,0))</f>
        <v>#N/A</v>
      </c>
      <c r="P781" s="7">
        <f t="shared" si="12"/>
        <v>1</v>
      </c>
      <c r="Q781" s="26" t="e">
        <f>IF(INDEX('2021 Certified EVM Plan'!H:H,MATCH(B781,'2021 Certified EVM Plan'!E:E,0))=1,M781,#N/A)</f>
        <v>#N/A</v>
      </c>
      <c r="R781" s="26" t="e">
        <f>IF(INDEX('2021 Certified EVM Plan'!J:J,MATCH(B781,'2021 Certified EVM Plan'!E:E,0))=1,M781,#N/A)</f>
        <v>#N/A</v>
      </c>
      <c r="S781" s="26" t="e">
        <f>IF(INDEX('2021 Certified EVM Plan'!K:K,MATCH(B781,'2021 Certified EVM Plan'!E:E,0))=1,M781,#N/A)</f>
        <v>#N/A</v>
      </c>
    </row>
    <row r="782" spans="1:19" x14ac:dyDescent="0.25">
      <c r="A782" s="22" t="s">
        <v>539</v>
      </c>
      <c r="B782" s="22">
        <v>2683</v>
      </c>
      <c r="C782" s="22">
        <v>294</v>
      </c>
      <c r="D782" s="23">
        <v>1.14877690947393E-2</v>
      </c>
      <c r="E782" s="22">
        <v>103521103</v>
      </c>
      <c r="F782" s="22" t="s">
        <v>476</v>
      </c>
      <c r="G782" s="22" t="s">
        <v>677</v>
      </c>
      <c r="H782" s="22">
        <v>41462.257457389103</v>
      </c>
      <c r="I782" s="24">
        <f>'EVM CPZ List'!$D782*'EVM CPZ List'!$C782</f>
        <v>3.3774041138533542</v>
      </c>
      <c r="J782" s="25">
        <f>INDEX('Pivot of Risk Data'!A:A,MATCH('EVM CPZ List'!$B782,'Pivot of Risk Data'!B:B,0),1)</f>
        <v>766</v>
      </c>
      <c r="K782" s="22">
        <f>0.000621371*'EVM CPZ List'!$H782</f>
        <v>25.763444378555324</v>
      </c>
      <c r="L782" s="22">
        <f>L781+'EVM CPZ List'!$K782</f>
        <v>9714.1492107079957</v>
      </c>
      <c r="M782" s="22">
        <f>M781-'EVM CPZ List'!$I782</f>
        <v>459.85439053228185</v>
      </c>
      <c r="N782" s="7">
        <f>INDEX('2021 Certified EVM Plan'!G:G,MATCH(B782,'2021 Certified EVM Plan'!E:E,0))</f>
        <v>7.5712121212121213</v>
      </c>
      <c r="O782" s="7">
        <f>INDEX('2021 Certified EVM Plan'!M:M,MATCH(B782,'2021 Certified EVM Plan'!E:E,0))</f>
        <v>1.0296121988179978</v>
      </c>
      <c r="P782" s="7">
        <f t="shared" si="12"/>
        <v>1</v>
      </c>
      <c r="Q782" s="26" t="e">
        <f>IF(INDEX('2021 Certified EVM Plan'!H:H,MATCH(B782,'2021 Certified EVM Plan'!E:E,0))=1,M782,#N/A)</f>
        <v>#N/A</v>
      </c>
      <c r="R782" s="26">
        <f>IF(INDEX('2021 Certified EVM Plan'!J:J,MATCH(B782,'2021 Certified EVM Plan'!E:E,0))=1,M782,#N/A)</f>
        <v>459.85439053228185</v>
      </c>
      <c r="S782" s="26" t="e">
        <f>IF(INDEX('2021 Certified EVM Plan'!K:K,MATCH(B782,'2021 Certified EVM Plan'!E:E,0))=1,M782,#N/A)</f>
        <v>#N/A</v>
      </c>
    </row>
    <row r="783" spans="1:19" x14ac:dyDescent="0.25">
      <c r="A783" s="22" t="s">
        <v>964</v>
      </c>
      <c r="B783" s="22">
        <v>7533</v>
      </c>
      <c r="C783" s="22">
        <v>13</v>
      </c>
      <c r="D783" s="23">
        <v>1.1465200503793E-2</v>
      </c>
      <c r="E783" s="22">
        <v>42561102</v>
      </c>
      <c r="F783" s="22" t="s">
        <v>1180</v>
      </c>
      <c r="G783" s="22" t="s">
        <v>1620</v>
      </c>
      <c r="H783" s="22">
        <v>1753.9056078794799</v>
      </c>
      <c r="I783" s="24">
        <f>'EVM CPZ List'!$D783*'EVM CPZ List'!$C783</f>
        <v>0.14904760654930901</v>
      </c>
      <c r="J783" s="25">
        <f>INDEX('Pivot of Risk Data'!A:A,MATCH('EVM CPZ List'!$B783,'Pivot of Risk Data'!B:B,0),1)</f>
        <v>767</v>
      </c>
      <c r="K783" s="22">
        <f>0.000621371*'EVM CPZ List'!$H783</f>
        <v>1.0898260814736804</v>
      </c>
      <c r="L783" s="22">
        <f>L782+'EVM CPZ List'!$K783</f>
        <v>9715.2390367894695</v>
      </c>
      <c r="M783" s="22">
        <f>M782-'EVM CPZ List'!$I783</f>
        <v>459.70534292573257</v>
      </c>
      <c r="N783" s="7" t="e">
        <f>INDEX('2021 Certified EVM Plan'!G:G,MATCH(B783,'2021 Certified EVM Plan'!E:E,0))</f>
        <v>#N/A</v>
      </c>
      <c r="O783" s="7" t="e">
        <f>INDEX('2021 Certified EVM Plan'!M:M,MATCH(B783,'2021 Certified EVM Plan'!E:E,0))</f>
        <v>#N/A</v>
      </c>
      <c r="P783" s="7">
        <f t="shared" si="12"/>
        <v>1</v>
      </c>
      <c r="Q783" s="26" t="e">
        <f>IF(INDEX('2021 Certified EVM Plan'!H:H,MATCH(B783,'2021 Certified EVM Plan'!E:E,0))=1,M783,#N/A)</f>
        <v>#N/A</v>
      </c>
      <c r="R783" s="26" t="e">
        <f>IF(INDEX('2021 Certified EVM Plan'!J:J,MATCH(B783,'2021 Certified EVM Plan'!E:E,0))=1,M783,#N/A)</f>
        <v>#N/A</v>
      </c>
      <c r="S783" s="26" t="e">
        <f>IF(INDEX('2021 Certified EVM Plan'!K:K,MATCH(B783,'2021 Certified EVM Plan'!E:E,0))=1,M783,#N/A)</f>
        <v>#N/A</v>
      </c>
    </row>
    <row r="784" spans="1:19" x14ac:dyDescent="0.25">
      <c r="A784" s="22" t="s">
        <v>2195</v>
      </c>
      <c r="B784" s="22">
        <v>2480</v>
      </c>
      <c r="C784" s="22">
        <v>180</v>
      </c>
      <c r="D784" s="23">
        <v>1.14548350836751E-2</v>
      </c>
      <c r="E784" s="22">
        <v>182601104</v>
      </c>
      <c r="F784" s="22" t="s">
        <v>2337</v>
      </c>
      <c r="G784" s="22" t="s">
        <v>2356</v>
      </c>
      <c r="H784" s="22">
        <v>19963.006672645399</v>
      </c>
      <c r="I784" s="24">
        <f>'EVM CPZ List'!$D784*'EVM CPZ List'!$C784</f>
        <v>2.0618703150615181</v>
      </c>
      <c r="J784" s="25">
        <f>INDEX('Pivot of Risk Data'!A:A,MATCH('EVM CPZ List'!$B784,'Pivot of Risk Data'!B:B,0),1)</f>
        <v>768</v>
      </c>
      <c r="K784" s="22">
        <f>0.000621371*'EVM CPZ List'!$H784</f>
        <v>12.404433419188344</v>
      </c>
      <c r="L784" s="22">
        <f>L783+'EVM CPZ List'!$K784</f>
        <v>9727.6434702086572</v>
      </c>
      <c r="M784" s="22">
        <f>M783-'EVM CPZ List'!$I784</f>
        <v>457.64347261067104</v>
      </c>
      <c r="N784" s="7" t="e">
        <f>INDEX('2021 Certified EVM Plan'!G:G,MATCH(B784,'2021 Certified EVM Plan'!E:E,0))</f>
        <v>#N/A</v>
      </c>
      <c r="O784" s="7" t="e">
        <f>INDEX('2021 Certified EVM Plan'!M:M,MATCH(B784,'2021 Certified EVM Plan'!E:E,0))</f>
        <v>#N/A</v>
      </c>
      <c r="P784" s="7">
        <f t="shared" si="12"/>
        <v>1</v>
      </c>
      <c r="Q784" s="26" t="e">
        <f>IF(INDEX('2021 Certified EVM Plan'!H:H,MATCH(B784,'2021 Certified EVM Plan'!E:E,0))=1,M784,#N/A)</f>
        <v>#N/A</v>
      </c>
      <c r="R784" s="26" t="e">
        <f>IF(INDEX('2021 Certified EVM Plan'!J:J,MATCH(B784,'2021 Certified EVM Plan'!E:E,0))=1,M784,#N/A)</f>
        <v>#N/A</v>
      </c>
      <c r="S784" s="26" t="e">
        <f>IF(INDEX('2021 Certified EVM Plan'!K:K,MATCH(B784,'2021 Certified EVM Plan'!E:E,0))=1,M784,#N/A)</f>
        <v>#N/A</v>
      </c>
    </row>
    <row r="785" spans="1:19" x14ac:dyDescent="0.25">
      <c r="A785" s="22" t="s">
        <v>8</v>
      </c>
      <c r="B785" s="22">
        <v>8821</v>
      </c>
      <c r="C785" s="22">
        <v>21</v>
      </c>
      <c r="D785" s="23">
        <v>1.1418984221677E-2</v>
      </c>
      <c r="E785" s="22">
        <v>152181102</v>
      </c>
      <c r="F785" s="22" t="s">
        <v>16</v>
      </c>
      <c r="G785" s="22" t="s">
        <v>17</v>
      </c>
      <c r="H785" s="22">
        <v>2652.1639499867802</v>
      </c>
      <c r="I785" s="24">
        <f>'EVM CPZ List'!$D785*'EVM CPZ List'!$C785</f>
        <v>0.23979866865521698</v>
      </c>
      <c r="J785" s="25">
        <f>INDEX('Pivot of Risk Data'!A:A,MATCH('EVM CPZ List'!$B785,'Pivot of Risk Data'!B:B,0),1)</f>
        <v>769</v>
      </c>
      <c r="K785" s="22">
        <f>0.000621371*'EVM CPZ List'!$H785</f>
        <v>1.6479777657672356</v>
      </c>
      <c r="L785" s="22">
        <f>L784+'EVM CPZ List'!$K785</f>
        <v>9729.291447974425</v>
      </c>
      <c r="M785" s="22">
        <f>M784-'EVM CPZ List'!$I785</f>
        <v>457.40367394201581</v>
      </c>
      <c r="N785" s="7" t="e">
        <f>INDEX('2021 Certified EVM Plan'!G:G,MATCH(B785,'2021 Certified EVM Plan'!E:E,0))</f>
        <v>#N/A</v>
      </c>
      <c r="O785" s="7" t="e">
        <f>INDEX('2021 Certified EVM Plan'!M:M,MATCH(B785,'2021 Certified EVM Plan'!E:E,0))</f>
        <v>#N/A</v>
      </c>
      <c r="P785" s="7">
        <f t="shared" si="12"/>
        <v>1</v>
      </c>
      <c r="Q785" s="26" t="e">
        <f>IF(INDEX('2021 Certified EVM Plan'!H:H,MATCH(B785,'2021 Certified EVM Plan'!E:E,0))=1,M785,#N/A)</f>
        <v>#N/A</v>
      </c>
      <c r="R785" s="26" t="e">
        <f>IF(INDEX('2021 Certified EVM Plan'!J:J,MATCH(B785,'2021 Certified EVM Plan'!E:E,0))=1,M785,#N/A)</f>
        <v>#N/A</v>
      </c>
      <c r="S785" s="26" t="e">
        <f>IF(INDEX('2021 Certified EVM Plan'!K:K,MATCH(B785,'2021 Certified EVM Plan'!E:E,0))=1,M785,#N/A)</f>
        <v>#N/A</v>
      </c>
    </row>
    <row r="786" spans="1:19" x14ac:dyDescent="0.25">
      <c r="A786" s="22" t="s">
        <v>2906</v>
      </c>
      <c r="B786" s="22">
        <v>1312</v>
      </c>
      <c r="C786" s="22">
        <v>366</v>
      </c>
      <c r="D786" s="23">
        <v>1.13746450301073E-2</v>
      </c>
      <c r="E786" s="22">
        <v>43432104</v>
      </c>
      <c r="F786" s="22" t="s">
        <v>2909</v>
      </c>
      <c r="G786" s="22" t="s">
        <v>2999</v>
      </c>
      <c r="H786" s="22">
        <v>42656.548320113397</v>
      </c>
      <c r="I786" s="24">
        <f>'EVM CPZ List'!$D786*'EVM CPZ List'!$C786</f>
        <v>4.1631200810192714</v>
      </c>
      <c r="J786" s="25">
        <f>INDEX('Pivot of Risk Data'!A:A,MATCH('EVM CPZ List'!$B786,'Pivot of Risk Data'!B:B,0),1)</f>
        <v>770</v>
      </c>
      <c r="K786" s="22">
        <f>0.000621371*'EVM CPZ List'!$H786</f>
        <v>26.505542086217183</v>
      </c>
      <c r="L786" s="22">
        <f>L785+'EVM CPZ List'!$K786</f>
        <v>9755.7969900606422</v>
      </c>
      <c r="M786" s="22">
        <f>M785-'EVM CPZ List'!$I786</f>
        <v>453.24055386099656</v>
      </c>
      <c r="N786" s="7" t="e">
        <f>INDEX('2021 Certified EVM Plan'!G:G,MATCH(B786,'2021 Certified EVM Plan'!E:E,0))</f>
        <v>#N/A</v>
      </c>
      <c r="O786" s="7" t="e">
        <f>INDEX('2021 Certified EVM Plan'!M:M,MATCH(B786,'2021 Certified EVM Plan'!E:E,0))</f>
        <v>#N/A</v>
      </c>
      <c r="P786" s="7">
        <f t="shared" si="12"/>
        <v>1</v>
      </c>
      <c r="Q786" s="26" t="e">
        <f>IF(INDEX('2021 Certified EVM Plan'!H:H,MATCH(B786,'2021 Certified EVM Plan'!E:E,0))=1,M786,#N/A)</f>
        <v>#N/A</v>
      </c>
      <c r="R786" s="26" t="e">
        <f>IF(INDEX('2021 Certified EVM Plan'!J:J,MATCH(B786,'2021 Certified EVM Plan'!E:E,0))=1,M786,#N/A)</f>
        <v>#N/A</v>
      </c>
      <c r="S786" s="26" t="e">
        <f>IF(INDEX('2021 Certified EVM Plan'!K:K,MATCH(B786,'2021 Certified EVM Plan'!E:E,0))=1,M786,#N/A)</f>
        <v>#N/A</v>
      </c>
    </row>
    <row r="787" spans="1:19" x14ac:dyDescent="0.25">
      <c r="A787" s="22" t="s">
        <v>2906</v>
      </c>
      <c r="B787" s="22">
        <v>5238</v>
      </c>
      <c r="C787" s="22">
        <v>98</v>
      </c>
      <c r="D787" s="23">
        <v>1.1269991858907299E-2</v>
      </c>
      <c r="E787" s="22">
        <v>43432105</v>
      </c>
      <c r="F787" s="22" t="s">
        <v>2961</v>
      </c>
      <c r="G787" s="22" t="s">
        <v>3037</v>
      </c>
      <c r="H787" s="22">
        <v>11577.841234620701</v>
      </c>
      <c r="I787" s="24">
        <f>'EVM CPZ List'!$D787*'EVM CPZ List'!$C787</f>
        <v>1.1044592021729154</v>
      </c>
      <c r="J787" s="25">
        <f>INDEX('Pivot of Risk Data'!A:A,MATCH('EVM CPZ List'!$B787,'Pivot of Risk Data'!B:B,0),1)</f>
        <v>771</v>
      </c>
      <c r="K787" s="22">
        <f>0.000621371*'EVM CPZ List'!$H787</f>
        <v>7.1941347857974991</v>
      </c>
      <c r="L787" s="22">
        <f>L786+'EVM CPZ List'!$K787</f>
        <v>9762.9911248464396</v>
      </c>
      <c r="M787" s="22">
        <f>M786-'EVM CPZ List'!$I787</f>
        <v>452.13609465882365</v>
      </c>
      <c r="N787" s="7" t="e">
        <f>INDEX('2021 Certified EVM Plan'!G:G,MATCH(B787,'2021 Certified EVM Plan'!E:E,0))</f>
        <v>#N/A</v>
      </c>
      <c r="O787" s="7" t="e">
        <f>INDEX('2021 Certified EVM Plan'!M:M,MATCH(B787,'2021 Certified EVM Plan'!E:E,0))</f>
        <v>#N/A</v>
      </c>
      <c r="P787" s="7">
        <f t="shared" si="12"/>
        <v>1</v>
      </c>
      <c r="Q787" s="26" t="e">
        <f>IF(INDEX('2021 Certified EVM Plan'!H:H,MATCH(B787,'2021 Certified EVM Plan'!E:E,0))=1,M787,#N/A)</f>
        <v>#N/A</v>
      </c>
      <c r="R787" s="26" t="e">
        <f>IF(INDEX('2021 Certified EVM Plan'!J:J,MATCH(B787,'2021 Certified EVM Plan'!E:E,0))=1,M787,#N/A)</f>
        <v>#N/A</v>
      </c>
      <c r="S787" s="26" t="e">
        <f>IF(INDEX('2021 Certified EVM Plan'!K:K,MATCH(B787,'2021 Certified EVM Plan'!E:E,0))=1,M787,#N/A)</f>
        <v>#N/A</v>
      </c>
    </row>
    <row r="788" spans="1:19" x14ac:dyDescent="0.25">
      <c r="A788" s="22" t="s">
        <v>2195</v>
      </c>
      <c r="B788" s="22">
        <v>7740</v>
      </c>
      <c r="C788" s="22">
        <v>29</v>
      </c>
      <c r="D788" s="23">
        <v>1.12427684444876E-2</v>
      </c>
      <c r="E788" s="22">
        <v>182681101</v>
      </c>
      <c r="F788" s="22" t="s">
        <v>2487</v>
      </c>
      <c r="G788" s="22" t="s">
        <v>2836</v>
      </c>
      <c r="H788" s="22">
        <v>11111.228215265901</v>
      </c>
      <c r="I788" s="24">
        <f>'EVM CPZ List'!$D788*'EVM CPZ List'!$C788</f>
        <v>0.32604028489014036</v>
      </c>
      <c r="J788" s="25">
        <f>INDEX('Pivot of Risk Data'!A:A,MATCH('EVM CPZ List'!$B788,'Pivot of Risk Data'!B:B,0),1)</f>
        <v>772</v>
      </c>
      <c r="K788" s="22">
        <f>0.000621371*'EVM CPZ List'!$H788</f>
        <v>6.9041949873479886</v>
      </c>
      <c r="L788" s="22">
        <f>L787+'EVM CPZ List'!$K788</f>
        <v>9769.8953198337877</v>
      </c>
      <c r="M788" s="22">
        <f>M787-'EVM CPZ List'!$I788</f>
        <v>451.8100543739335</v>
      </c>
      <c r="N788" s="7" t="e">
        <f>INDEX('2021 Certified EVM Plan'!G:G,MATCH(B788,'2021 Certified EVM Plan'!E:E,0))</f>
        <v>#N/A</v>
      </c>
      <c r="O788" s="7" t="e">
        <f>INDEX('2021 Certified EVM Plan'!M:M,MATCH(B788,'2021 Certified EVM Plan'!E:E,0))</f>
        <v>#N/A</v>
      </c>
      <c r="P788" s="7">
        <f t="shared" si="12"/>
        <v>1</v>
      </c>
      <c r="Q788" s="26" t="e">
        <f>IF(INDEX('2021 Certified EVM Plan'!H:H,MATCH(B788,'2021 Certified EVM Plan'!E:E,0))=1,M788,#N/A)</f>
        <v>#N/A</v>
      </c>
      <c r="R788" s="26" t="e">
        <f>IF(INDEX('2021 Certified EVM Plan'!J:J,MATCH(B788,'2021 Certified EVM Plan'!E:E,0))=1,M788,#N/A)</f>
        <v>#N/A</v>
      </c>
      <c r="S788" s="26" t="e">
        <f>IF(INDEX('2021 Certified EVM Plan'!K:K,MATCH(B788,'2021 Certified EVM Plan'!E:E,0))=1,M788,#N/A)</f>
        <v>#N/A</v>
      </c>
    </row>
    <row r="789" spans="1:19" x14ac:dyDescent="0.25">
      <c r="A789" s="22" t="s">
        <v>1672</v>
      </c>
      <c r="B789" s="22">
        <v>482</v>
      </c>
      <c r="C789" s="22">
        <v>55</v>
      </c>
      <c r="D789" s="23">
        <v>1.12404190426439E-2</v>
      </c>
      <c r="E789" s="22">
        <v>252941107</v>
      </c>
      <c r="F789" s="22" t="s">
        <v>1739</v>
      </c>
      <c r="G789" s="22" t="s">
        <v>2022</v>
      </c>
      <c r="H789" s="22">
        <v>19259.2252652032</v>
      </c>
      <c r="I789" s="24">
        <f>'EVM CPZ List'!$D789*'EVM CPZ List'!$C789</f>
        <v>0.61822304734541456</v>
      </c>
      <c r="J789" s="25">
        <f>INDEX('Pivot of Risk Data'!A:A,MATCH('EVM CPZ List'!$B789,'Pivot of Risk Data'!B:B,0),1)</f>
        <v>773</v>
      </c>
      <c r="K789" s="22">
        <f>0.000621371*'EVM CPZ List'!$H789</f>
        <v>11.967124062264578</v>
      </c>
      <c r="L789" s="22">
        <f>L788+'EVM CPZ List'!$K789</f>
        <v>9781.8624438960524</v>
      </c>
      <c r="M789" s="22">
        <f>M788-'EVM CPZ List'!$I789</f>
        <v>451.1918313265881</v>
      </c>
      <c r="N789" s="7" t="e">
        <f>INDEX('2021 Certified EVM Plan'!G:G,MATCH(B789,'2021 Certified EVM Plan'!E:E,0))</f>
        <v>#N/A</v>
      </c>
      <c r="O789" s="7" t="e">
        <f>INDEX('2021 Certified EVM Plan'!M:M,MATCH(B789,'2021 Certified EVM Plan'!E:E,0))</f>
        <v>#N/A</v>
      </c>
      <c r="P789" s="7">
        <f t="shared" si="12"/>
        <v>1</v>
      </c>
      <c r="Q789" s="26" t="e">
        <f>IF(INDEX('2021 Certified EVM Plan'!H:H,MATCH(B789,'2021 Certified EVM Plan'!E:E,0))=1,M789,#N/A)</f>
        <v>#N/A</v>
      </c>
      <c r="R789" s="26" t="e">
        <f>IF(INDEX('2021 Certified EVM Plan'!J:J,MATCH(B789,'2021 Certified EVM Plan'!E:E,0))=1,M789,#N/A)</f>
        <v>#N/A</v>
      </c>
      <c r="S789" s="26" t="e">
        <f>IF(INDEX('2021 Certified EVM Plan'!K:K,MATCH(B789,'2021 Certified EVM Plan'!E:E,0))=1,M789,#N/A)</f>
        <v>#N/A</v>
      </c>
    </row>
    <row r="790" spans="1:19" x14ac:dyDescent="0.25">
      <c r="A790" s="22" t="s">
        <v>539</v>
      </c>
      <c r="B790" s="22">
        <v>4392</v>
      </c>
      <c r="C790" s="22">
        <v>288</v>
      </c>
      <c r="D790" s="23">
        <v>1.12112515935272E-2</v>
      </c>
      <c r="E790" s="22">
        <v>103401101</v>
      </c>
      <c r="F790" s="22" t="s">
        <v>615</v>
      </c>
      <c r="G790" s="22" t="s">
        <v>653</v>
      </c>
      <c r="H790" s="22">
        <v>33998.826256256303</v>
      </c>
      <c r="I790" s="24">
        <f>'EVM CPZ List'!$D790*'EVM CPZ List'!$C790</f>
        <v>3.2288404589358337</v>
      </c>
      <c r="J790" s="25">
        <f>INDEX('Pivot of Risk Data'!A:A,MATCH('EVM CPZ List'!$B790,'Pivot of Risk Data'!B:B,0),1)</f>
        <v>774</v>
      </c>
      <c r="K790" s="22">
        <f>0.000621371*'EVM CPZ List'!$H790</f>
        <v>21.125884669676235</v>
      </c>
      <c r="L790" s="22">
        <f>L789+'EVM CPZ List'!$K790</f>
        <v>9802.9883285657288</v>
      </c>
      <c r="M790" s="22">
        <f>M789-'EVM CPZ List'!$I790</f>
        <v>447.96299086765225</v>
      </c>
      <c r="N790" s="7">
        <f>INDEX('2021 Certified EVM Plan'!G:G,MATCH(B790,'2021 Certified EVM Plan'!E:E,0))</f>
        <v>20.0625</v>
      </c>
      <c r="O790" s="7">
        <f>INDEX('2021 Certified EVM Plan'!M:M,MATCH(B790,'2021 Certified EVM Plan'!E:E,0))</f>
        <v>3.2288404589358337</v>
      </c>
      <c r="P790" s="7">
        <f t="shared" si="12"/>
        <v>1</v>
      </c>
      <c r="Q790" s="26" t="e">
        <f>IF(INDEX('2021 Certified EVM Plan'!H:H,MATCH(B790,'2021 Certified EVM Plan'!E:E,0))=1,M790,#N/A)</f>
        <v>#N/A</v>
      </c>
      <c r="R790" s="26">
        <f>IF(INDEX('2021 Certified EVM Plan'!J:J,MATCH(B790,'2021 Certified EVM Plan'!E:E,0))=1,M790,#N/A)</f>
        <v>447.96299086765225</v>
      </c>
      <c r="S790" s="26" t="e">
        <f>IF(INDEX('2021 Certified EVM Plan'!K:K,MATCH(B790,'2021 Certified EVM Plan'!E:E,0))=1,M790,#N/A)</f>
        <v>#N/A</v>
      </c>
    </row>
    <row r="791" spans="1:19" x14ac:dyDescent="0.25">
      <c r="A791" s="22" t="s">
        <v>964</v>
      </c>
      <c r="B791" s="22">
        <v>1700</v>
      </c>
      <c r="C791" s="22">
        <v>136</v>
      </c>
      <c r="D791" s="23">
        <v>1.1178350132261899E-2</v>
      </c>
      <c r="E791" s="22">
        <v>43351106</v>
      </c>
      <c r="F791" s="22" t="s">
        <v>1139</v>
      </c>
      <c r="G791" s="22" t="s">
        <v>1173</v>
      </c>
      <c r="H791" s="22">
        <v>15102.6308502423</v>
      </c>
      <c r="I791" s="24">
        <f>'EVM CPZ List'!$D791*'EVM CPZ List'!$C791</f>
        <v>1.5202556179876183</v>
      </c>
      <c r="J791" s="25">
        <f>INDEX('Pivot of Risk Data'!A:A,MATCH('EVM CPZ List'!$B791,'Pivot of Risk Data'!B:B,0),1)</f>
        <v>775</v>
      </c>
      <c r="K791" s="22">
        <f>0.000621371*'EVM CPZ List'!$H791</f>
        <v>9.384336834045909</v>
      </c>
      <c r="L791" s="22">
        <f>L790+'EVM CPZ List'!$K791</f>
        <v>9812.3726653997746</v>
      </c>
      <c r="M791" s="22">
        <f>M790-'EVM CPZ List'!$I791</f>
        <v>446.44273524966462</v>
      </c>
      <c r="N791" s="7" t="e">
        <f>INDEX('2021 Certified EVM Plan'!G:G,MATCH(B791,'2021 Certified EVM Plan'!E:E,0))</f>
        <v>#N/A</v>
      </c>
      <c r="O791" s="7" t="e">
        <f>INDEX('2021 Certified EVM Plan'!M:M,MATCH(B791,'2021 Certified EVM Plan'!E:E,0))</f>
        <v>#N/A</v>
      </c>
      <c r="P791" s="7">
        <f t="shared" si="12"/>
        <v>1</v>
      </c>
      <c r="Q791" s="26" t="e">
        <f>IF(INDEX('2021 Certified EVM Plan'!H:H,MATCH(B791,'2021 Certified EVM Plan'!E:E,0))=1,M791,#N/A)</f>
        <v>#N/A</v>
      </c>
      <c r="R791" s="26" t="e">
        <f>IF(INDEX('2021 Certified EVM Plan'!J:J,MATCH(B791,'2021 Certified EVM Plan'!E:E,0))=1,M791,#N/A)</f>
        <v>#N/A</v>
      </c>
      <c r="S791" s="26" t="e">
        <f>IF(INDEX('2021 Certified EVM Plan'!K:K,MATCH(B791,'2021 Certified EVM Plan'!E:E,0))=1,M791,#N/A)</f>
        <v>#N/A</v>
      </c>
    </row>
    <row r="792" spans="1:19" x14ac:dyDescent="0.25">
      <c r="A792" s="22" t="s">
        <v>1672</v>
      </c>
      <c r="B792" s="22">
        <v>6583</v>
      </c>
      <c r="C792" s="22">
        <v>66</v>
      </c>
      <c r="D792" s="23">
        <v>1.1121088035513101E-2</v>
      </c>
      <c r="E792" s="22">
        <v>254432103</v>
      </c>
      <c r="F792" s="22" t="s">
        <v>1733</v>
      </c>
      <c r="G792" s="22" t="s">
        <v>1836</v>
      </c>
      <c r="H792" s="22">
        <v>16696.1653308327</v>
      </c>
      <c r="I792" s="24">
        <f>'EVM CPZ List'!$D792*'EVM CPZ List'!$C792</f>
        <v>0.73399181034386463</v>
      </c>
      <c r="J792" s="25">
        <f>INDEX('Pivot of Risk Data'!A:A,MATCH('EVM CPZ List'!$B792,'Pivot of Risk Data'!B:B,0),1)</f>
        <v>776</v>
      </c>
      <c r="K792" s="22">
        <f>0.000621371*'EVM CPZ List'!$H792</f>
        <v>10.374512947784845</v>
      </c>
      <c r="L792" s="22">
        <f>L791+'EVM CPZ List'!$K792</f>
        <v>9822.7471783475594</v>
      </c>
      <c r="M792" s="22">
        <f>M791-'EVM CPZ List'!$I792</f>
        <v>445.70874343932076</v>
      </c>
      <c r="N792" s="7" t="e">
        <f>INDEX('2021 Certified EVM Plan'!G:G,MATCH(B792,'2021 Certified EVM Plan'!E:E,0))</f>
        <v>#N/A</v>
      </c>
      <c r="O792" s="7" t="e">
        <f>INDEX('2021 Certified EVM Plan'!M:M,MATCH(B792,'2021 Certified EVM Plan'!E:E,0))</f>
        <v>#N/A</v>
      </c>
      <c r="P792" s="7">
        <f t="shared" si="12"/>
        <v>1</v>
      </c>
      <c r="Q792" s="26" t="e">
        <f>IF(INDEX('2021 Certified EVM Plan'!H:H,MATCH(B792,'2021 Certified EVM Plan'!E:E,0))=1,M792,#N/A)</f>
        <v>#N/A</v>
      </c>
      <c r="R792" s="26" t="e">
        <f>IF(INDEX('2021 Certified EVM Plan'!J:J,MATCH(B792,'2021 Certified EVM Plan'!E:E,0))=1,M792,#N/A)</f>
        <v>#N/A</v>
      </c>
      <c r="S792" s="26" t="e">
        <f>IF(INDEX('2021 Certified EVM Plan'!K:K,MATCH(B792,'2021 Certified EVM Plan'!E:E,0))=1,M792,#N/A)</f>
        <v>#N/A</v>
      </c>
    </row>
    <row r="793" spans="1:19" x14ac:dyDescent="0.25">
      <c r="A793" s="22" t="s">
        <v>964</v>
      </c>
      <c r="B793" s="22">
        <v>1016</v>
      </c>
      <c r="C793" s="22">
        <v>27</v>
      </c>
      <c r="D793" s="23">
        <v>1.1067201218011901E-2</v>
      </c>
      <c r="E793" s="22">
        <v>192311142</v>
      </c>
      <c r="F793" s="22" t="s">
        <v>1069</v>
      </c>
      <c r="G793" s="22" t="s">
        <v>1216</v>
      </c>
      <c r="H793" s="22">
        <v>16901.355033008698</v>
      </c>
      <c r="I793" s="24">
        <f>'EVM CPZ List'!$D793*'EVM CPZ List'!$C793</f>
        <v>0.29881443288632131</v>
      </c>
      <c r="J793" s="25">
        <f>INDEX('Pivot of Risk Data'!A:A,MATCH('EVM CPZ List'!$B793,'Pivot of Risk Data'!B:B,0),1)</f>
        <v>777</v>
      </c>
      <c r="K793" s="22">
        <f>0.000621371*'EVM CPZ List'!$H793</f>
        <v>10.502011878215647</v>
      </c>
      <c r="L793" s="22">
        <f>L792+'EVM CPZ List'!$K793</f>
        <v>9833.2491902257752</v>
      </c>
      <c r="M793" s="22">
        <f>M792-'EVM CPZ List'!$I793</f>
        <v>445.40992900643442</v>
      </c>
      <c r="N793" s="7" t="e">
        <f>INDEX('2021 Certified EVM Plan'!G:G,MATCH(B793,'2021 Certified EVM Plan'!E:E,0))</f>
        <v>#N/A</v>
      </c>
      <c r="O793" s="7" t="e">
        <f>INDEX('2021 Certified EVM Plan'!M:M,MATCH(B793,'2021 Certified EVM Plan'!E:E,0))</f>
        <v>#N/A</v>
      </c>
      <c r="P793" s="7">
        <f t="shared" si="12"/>
        <v>1</v>
      </c>
      <c r="Q793" s="26" t="e">
        <f>IF(INDEX('2021 Certified EVM Plan'!H:H,MATCH(B793,'2021 Certified EVM Plan'!E:E,0))=1,M793,#N/A)</f>
        <v>#N/A</v>
      </c>
      <c r="R793" s="26" t="e">
        <f>IF(INDEX('2021 Certified EVM Plan'!J:J,MATCH(B793,'2021 Certified EVM Plan'!E:E,0))=1,M793,#N/A)</f>
        <v>#N/A</v>
      </c>
      <c r="S793" s="26" t="e">
        <f>IF(INDEX('2021 Certified EVM Plan'!K:K,MATCH(B793,'2021 Certified EVM Plan'!E:E,0))=1,M793,#N/A)</f>
        <v>#N/A</v>
      </c>
    </row>
    <row r="794" spans="1:19" x14ac:dyDescent="0.25">
      <c r="A794" s="22" t="s">
        <v>539</v>
      </c>
      <c r="B794" s="22">
        <v>6521</v>
      </c>
      <c r="C794" s="22">
        <v>37</v>
      </c>
      <c r="D794" s="23">
        <v>1.1058084388040601E-2</v>
      </c>
      <c r="E794" s="22">
        <v>103451101</v>
      </c>
      <c r="F794" s="22" t="s">
        <v>563</v>
      </c>
      <c r="G794" s="22" t="s">
        <v>584</v>
      </c>
      <c r="H794" s="22">
        <v>10135.4926593278</v>
      </c>
      <c r="I794" s="24">
        <f>'EVM CPZ List'!$D794*'EVM CPZ List'!$C794</f>
        <v>0.40914912235750223</v>
      </c>
      <c r="J794" s="25">
        <f>INDEX('Pivot of Risk Data'!A:A,MATCH('EVM CPZ List'!$B794,'Pivot of Risk Data'!B:B,0),1)</f>
        <v>778</v>
      </c>
      <c r="K794" s="22">
        <f>0.000621371*'EVM CPZ List'!$H794</f>
        <v>6.297901209219174</v>
      </c>
      <c r="L794" s="22">
        <f>L793+'EVM CPZ List'!$K794</f>
        <v>9839.5470914349953</v>
      </c>
      <c r="M794" s="22">
        <f>M793-'EVM CPZ List'!$I794</f>
        <v>445.00077988407691</v>
      </c>
      <c r="N794" s="7" t="e">
        <f>INDEX('2021 Certified EVM Plan'!G:G,MATCH(B794,'2021 Certified EVM Plan'!E:E,0))</f>
        <v>#N/A</v>
      </c>
      <c r="O794" s="7" t="e">
        <f>INDEX('2021 Certified EVM Plan'!M:M,MATCH(B794,'2021 Certified EVM Plan'!E:E,0))</f>
        <v>#N/A</v>
      </c>
      <c r="P794" s="7">
        <f t="shared" si="12"/>
        <v>1</v>
      </c>
      <c r="Q794" s="26" t="e">
        <f>IF(INDEX('2021 Certified EVM Plan'!H:H,MATCH(B794,'2021 Certified EVM Plan'!E:E,0))=1,M794,#N/A)</f>
        <v>#N/A</v>
      </c>
      <c r="R794" s="26" t="e">
        <f>IF(INDEX('2021 Certified EVM Plan'!J:J,MATCH(B794,'2021 Certified EVM Plan'!E:E,0))=1,M794,#N/A)</f>
        <v>#N/A</v>
      </c>
      <c r="S794" s="26" t="e">
        <f>IF(INDEX('2021 Certified EVM Plan'!K:K,MATCH(B794,'2021 Certified EVM Plan'!E:E,0))=1,M794,#N/A)</f>
        <v>#N/A</v>
      </c>
    </row>
    <row r="795" spans="1:19" x14ac:dyDescent="0.25">
      <c r="A795" s="22" t="s">
        <v>964</v>
      </c>
      <c r="B795" s="22">
        <v>305</v>
      </c>
      <c r="C795" s="22">
        <v>8</v>
      </c>
      <c r="D795" s="23">
        <v>1.10306374264758E-2</v>
      </c>
      <c r="E795" s="22">
        <v>48011144</v>
      </c>
      <c r="F795" s="22" t="s">
        <v>1571</v>
      </c>
      <c r="G795" s="22" t="s">
        <v>1572</v>
      </c>
      <c r="H795" s="22">
        <v>42270.014473361502</v>
      </c>
      <c r="I795" s="24">
        <f>'EVM CPZ List'!$D795*'EVM CPZ List'!$C795</f>
        <v>8.8245099411806402E-2</v>
      </c>
      <c r="J795" s="25">
        <f>INDEX('Pivot of Risk Data'!A:A,MATCH('EVM CPZ List'!$B795,'Pivot of Risk Data'!B:B,0),1)</f>
        <v>779</v>
      </c>
      <c r="K795" s="22">
        <f>0.000621371*'EVM CPZ List'!$H795</f>
        <v>26.26536116332711</v>
      </c>
      <c r="L795" s="22">
        <f>L794+'EVM CPZ List'!$K795</f>
        <v>9865.8124525983221</v>
      </c>
      <c r="M795" s="22">
        <f>M794-'EVM CPZ List'!$I795</f>
        <v>444.91253478466513</v>
      </c>
      <c r="N795" s="7" t="e">
        <f>INDEX('2021 Certified EVM Plan'!G:G,MATCH(B795,'2021 Certified EVM Plan'!E:E,0))</f>
        <v>#N/A</v>
      </c>
      <c r="O795" s="7" t="e">
        <f>INDEX('2021 Certified EVM Plan'!M:M,MATCH(B795,'2021 Certified EVM Plan'!E:E,0))</f>
        <v>#N/A</v>
      </c>
      <c r="P795" s="7">
        <f t="shared" si="12"/>
        <v>1</v>
      </c>
      <c r="Q795" s="26" t="e">
        <f>IF(INDEX('2021 Certified EVM Plan'!H:H,MATCH(B795,'2021 Certified EVM Plan'!E:E,0))=1,M795,#N/A)</f>
        <v>#N/A</v>
      </c>
      <c r="R795" s="26" t="e">
        <f>IF(INDEX('2021 Certified EVM Plan'!J:J,MATCH(B795,'2021 Certified EVM Plan'!E:E,0))=1,M795,#N/A)</f>
        <v>#N/A</v>
      </c>
      <c r="S795" s="26" t="e">
        <f>IF(INDEX('2021 Certified EVM Plan'!K:K,MATCH(B795,'2021 Certified EVM Plan'!E:E,0))=1,M795,#N/A)</f>
        <v>#N/A</v>
      </c>
    </row>
    <row r="796" spans="1:19" x14ac:dyDescent="0.25">
      <c r="A796" s="22" t="s">
        <v>2195</v>
      </c>
      <c r="B796" s="22">
        <v>1169</v>
      </c>
      <c r="C796" s="22">
        <v>108</v>
      </c>
      <c r="D796" s="23">
        <v>1.1021413499371101E-2</v>
      </c>
      <c r="E796" s="22">
        <v>182601104</v>
      </c>
      <c r="F796" s="22" t="s">
        <v>2337</v>
      </c>
      <c r="G796" s="22" t="s">
        <v>2338</v>
      </c>
      <c r="H796" s="22">
        <v>15485.8163613788</v>
      </c>
      <c r="I796" s="24">
        <f>'EVM CPZ List'!$D796*'EVM CPZ List'!$C796</f>
        <v>1.1903126579320789</v>
      </c>
      <c r="J796" s="25">
        <f>INDEX('Pivot of Risk Data'!A:A,MATCH('EVM CPZ List'!$B796,'Pivot of Risk Data'!B:B,0),1)</f>
        <v>780</v>
      </c>
      <c r="K796" s="22">
        <f>0.000621371*'EVM CPZ List'!$H796</f>
        <v>9.6224371982863062</v>
      </c>
      <c r="L796" s="22">
        <f>L795+'EVM CPZ List'!$K796</f>
        <v>9875.4348897966083</v>
      </c>
      <c r="M796" s="22">
        <f>M795-'EVM CPZ List'!$I796</f>
        <v>443.72222212673307</v>
      </c>
      <c r="N796" s="7" t="e">
        <f>INDEX('2021 Certified EVM Plan'!G:G,MATCH(B796,'2021 Certified EVM Plan'!E:E,0))</f>
        <v>#N/A</v>
      </c>
      <c r="O796" s="7" t="e">
        <f>INDEX('2021 Certified EVM Plan'!M:M,MATCH(B796,'2021 Certified EVM Plan'!E:E,0))</f>
        <v>#N/A</v>
      </c>
      <c r="P796" s="7">
        <f t="shared" si="12"/>
        <v>1</v>
      </c>
      <c r="Q796" s="26" t="e">
        <f>IF(INDEX('2021 Certified EVM Plan'!H:H,MATCH(B796,'2021 Certified EVM Plan'!E:E,0))=1,M796,#N/A)</f>
        <v>#N/A</v>
      </c>
      <c r="R796" s="26" t="e">
        <f>IF(INDEX('2021 Certified EVM Plan'!J:J,MATCH(B796,'2021 Certified EVM Plan'!E:E,0))=1,M796,#N/A)</f>
        <v>#N/A</v>
      </c>
      <c r="S796" s="26" t="e">
        <f>IF(INDEX('2021 Certified EVM Plan'!K:K,MATCH(B796,'2021 Certified EVM Plan'!E:E,0))=1,M796,#N/A)</f>
        <v>#N/A</v>
      </c>
    </row>
    <row r="797" spans="1:19" x14ac:dyDescent="0.25">
      <c r="A797" s="22" t="s">
        <v>2906</v>
      </c>
      <c r="B797" s="22">
        <v>700</v>
      </c>
      <c r="C797" s="22">
        <v>42</v>
      </c>
      <c r="D797" s="23">
        <v>1.0992284175851101E-2</v>
      </c>
      <c r="E797" s="22">
        <v>43432105</v>
      </c>
      <c r="F797" s="22" t="s">
        <v>2961</v>
      </c>
      <c r="G797" s="22" t="s">
        <v>2967</v>
      </c>
      <c r="H797" s="22">
        <v>4731.2418891548396</v>
      </c>
      <c r="I797" s="24">
        <f>'EVM CPZ List'!$D797*'EVM CPZ List'!$C797</f>
        <v>0.46167593538574625</v>
      </c>
      <c r="J797" s="25">
        <f>INDEX('Pivot of Risk Data'!A:A,MATCH('EVM CPZ List'!$B797,'Pivot of Risk Data'!B:B,0),1)</f>
        <v>781</v>
      </c>
      <c r="K797" s="22">
        <f>0.000621371*'EVM CPZ List'!$H797</f>
        <v>2.9398565039060318</v>
      </c>
      <c r="L797" s="22">
        <f>L796+'EVM CPZ List'!$K797</f>
        <v>9878.3747463005147</v>
      </c>
      <c r="M797" s="22">
        <f>M796-'EVM CPZ List'!$I797</f>
        <v>443.26054619134732</v>
      </c>
      <c r="N797" s="7" t="e">
        <f>INDEX('2021 Certified EVM Plan'!G:G,MATCH(B797,'2021 Certified EVM Plan'!E:E,0))</f>
        <v>#N/A</v>
      </c>
      <c r="O797" s="7" t="e">
        <f>INDEX('2021 Certified EVM Plan'!M:M,MATCH(B797,'2021 Certified EVM Plan'!E:E,0))</f>
        <v>#N/A</v>
      </c>
      <c r="P797" s="7">
        <f t="shared" si="12"/>
        <v>1</v>
      </c>
      <c r="Q797" s="26" t="e">
        <f>IF(INDEX('2021 Certified EVM Plan'!H:H,MATCH(B797,'2021 Certified EVM Plan'!E:E,0))=1,M797,#N/A)</f>
        <v>#N/A</v>
      </c>
      <c r="R797" s="26" t="e">
        <f>IF(INDEX('2021 Certified EVM Plan'!J:J,MATCH(B797,'2021 Certified EVM Plan'!E:E,0))=1,M797,#N/A)</f>
        <v>#N/A</v>
      </c>
      <c r="S797" s="26" t="e">
        <f>IF(INDEX('2021 Certified EVM Plan'!K:K,MATCH(B797,'2021 Certified EVM Plan'!E:E,0))=1,M797,#N/A)</f>
        <v>#N/A</v>
      </c>
    </row>
    <row r="798" spans="1:19" x14ac:dyDescent="0.25">
      <c r="A798" s="22" t="s">
        <v>964</v>
      </c>
      <c r="B798" s="22">
        <v>7578</v>
      </c>
      <c r="C798" s="22">
        <v>167</v>
      </c>
      <c r="D798" s="23">
        <v>1.0971260584637699E-2</v>
      </c>
      <c r="E798" s="22">
        <v>42251101</v>
      </c>
      <c r="F798" s="22" t="s">
        <v>1136</v>
      </c>
      <c r="G798" s="22" t="s">
        <v>1320</v>
      </c>
      <c r="H798" s="22">
        <v>18955.120322799401</v>
      </c>
      <c r="I798" s="24">
        <f>'EVM CPZ List'!$D798*'EVM CPZ List'!$C798</f>
        <v>1.8322005176344958</v>
      </c>
      <c r="J798" s="25">
        <f>INDEX('Pivot of Risk Data'!A:A,MATCH('EVM CPZ List'!$B798,'Pivot of Risk Data'!B:B,0),1)</f>
        <v>782</v>
      </c>
      <c r="K798" s="22">
        <f>0.000621371*'EVM CPZ List'!$H798</f>
        <v>11.778162070098187</v>
      </c>
      <c r="L798" s="22">
        <f>L797+'EVM CPZ List'!$K798</f>
        <v>9890.1529083706137</v>
      </c>
      <c r="M798" s="22">
        <f>M797-'EVM CPZ List'!$I798</f>
        <v>441.42834567371284</v>
      </c>
      <c r="N798" s="7" t="e">
        <f>INDEX('2021 Certified EVM Plan'!G:G,MATCH(B798,'2021 Certified EVM Plan'!E:E,0))</f>
        <v>#N/A</v>
      </c>
      <c r="O798" s="7" t="e">
        <f>INDEX('2021 Certified EVM Plan'!M:M,MATCH(B798,'2021 Certified EVM Plan'!E:E,0))</f>
        <v>#N/A</v>
      </c>
      <c r="P798" s="7">
        <f t="shared" si="12"/>
        <v>1</v>
      </c>
      <c r="Q798" s="26" t="e">
        <f>IF(INDEX('2021 Certified EVM Plan'!H:H,MATCH(B798,'2021 Certified EVM Plan'!E:E,0))=1,M798,#N/A)</f>
        <v>#N/A</v>
      </c>
      <c r="R798" s="26" t="e">
        <f>IF(INDEX('2021 Certified EVM Plan'!J:J,MATCH(B798,'2021 Certified EVM Plan'!E:E,0))=1,M798,#N/A)</f>
        <v>#N/A</v>
      </c>
      <c r="S798" s="26" t="e">
        <f>IF(INDEX('2021 Certified EVM Plan'!K:K,MATCH(B798,'2021 Certified EVM Plan'!E:E,0))=1,M798,#N/A)</f>
        <v>#N/A</v>
      </c>
    </row>
    <row r="799" spans="1:19" x14ac:dyDescent="0.25">
      <c r="A799" s="22" t="s">
        <v>964</v>
      </c>
      <c r="B799" s="22">
        <v>8710</v>
      </c>
      <c r="C799" s="22">
        <v>5</v>
      </c>
      <c r="D799" s="23">
        <v>1.09603736025E-2</v>
      </c>
      <c r="E799" s="22">
        <v>48011146</v>
      </c>
      <c r="F799" s="22" t="s">
        <v>1543</v>
      </c>
      <c r="G799" s="22" t="s">
        <v>1648</v>
      </c>
      <c r="H799" s="22">
        <v>4947.4930185678504</v>
      </c>
      <c r="I799" s="24">
        <f>'EVM CPZ List'!$D799*'EVM CPZ List'!$C799</f>
        <v>5.4801868012500005E-2</v>
      </c>
      <c r="J799" s="25">
        <f>INDEX('Pivot of Risk Data'!A:A,MATCH('EVM CPZ List'!$B799,'Pivot of Risk Data'!B:B,0),1)</f>
        <v>783</v>
      </c>
      <c r="K799" s="22">
        <f>0.000621371*'EVM CPZ List'!$H799</f>
        <v>3.074228684440524</v>
      </c>
      <c r="L799" s="22">
        <f>L798+'EVM CPZ List'!$K799</f>
        <v>9893.2271370550534</v>
      </c>
      <c r="M799" s="22">
        <f>M798-'EVM CPZ List'!$I799</f>
        <v>441.37354380570036</v>
      </c>
      <c r="N799" s="7" t="e">
        <f>INDEX('2021 Certified EVM Plan'!G:G,MATCH(B799,'2021 Certified EVM Plan'!E:E,0))</f>
        <v>#N/A</v>
      </c>
      <c r="O799" s="7" t="e">
        <f>INDEX('2021 Certified EVM Plan'!M:M,MATCH(B799,'2021 Certified EVM Plan'!E:E,0))</f>
        <v>#N/A</v>
      </c>
      <c r="P799" s="7">
        <f t="shared" si="12"/>
        <v>1</v>
      </c>
      <c r="Q799" s="26" t="e">
        <f>IF(INDEX('2021 Certified EVM Plan'!H:H,MATCH(B799,'2021 Certified EVM Plan'!E:E,0))=1,M799,#N/A)</f>
        <v>#N/A</v>
      </c>
      <c r="R799" s="26" t="e">
        <f>IF(INDEX('2021 Certified EVM Plan'!J:J,MATCH(B799,'2021 Certified EVM Plan'!E:E,0))=1,M799,#N/A)</f>
        <v>#N/A</v>
      </c>
      <c r="S799" s="26" t="e">
        <f>IF(INDEX('2021 Certified EVM Plan'!K:K,MATCH(B799,'2021 Certified EVM Plan'!E:E,0))=1,M799,#N/A)</f>
        <v>#N/A</v>
      </c>
    </row>
    <row r="800" spans="1:19" x14ac:dyDescent="0.25">
      <c r="A800" s="22" t="s">
        <v>964</v>
      </c>
      <c r="B800" s="22">
        <v>1520</v>
      </c>
      <c r="C800" s="22">
        <v>404</v>
      </c>
      <c r="D800" s="23">
        <v>1.09545281594966E-2</v>
      </c>
      <c r="E800" s="22">
        <v>42661103</v>
      </c>
      <c r="F800" s="22" t="s">
        <v>967</v>
      </c>
      <c r="G800" s="22" t="s">
        <v>1120</v>
      </c>
      <c r="H800" s="22">
        <v>47349.201919504201</v>
      </c>
      <c r="I800" s="24">
        <f>'EVM CPZ List'!$D800*'EVM CPZ List'!$C800</f>
        <v>4.4256293764366266</v>
      </c>
      <c r="J800" s="25">
        <f>INDEX('Pivot of Risk Data'!A:A,MATCH('EVM CPZ List'!$B800,'Pivot of Risk Data'!B:B,0),1)</f>
        <v>784</v>
      </c>
      <c r="K800" s="22">
        <f>0.000621371*'EVM CPZ List'!$H800</f>
        <v>29.421420945924247</v>
      </c>
      <c r="L800" s="22">
        <f>L799+'EVM CPZ List'!$K800</f>
        <v>9922.6485580009776</v>
      </c>
      <c r="M800" s="22">
        <f>M799-'EVM CPZ List'!$I800</f>
        <v>436.94791442926373</v>
      </c>
      <c r="N800" s="7">
        <f>INDEX('2021 Certified EVM Plan'!G:G,MATCH(B800,'2021 Certified EVM Plan'!E:E,0))</f>
        <v>26.035606060606064</v>
      </c>
      <c r="O800" s="7">
        <f>INDEX('2021 Certified EVM Plan'!M:M,MATCH(B800,'2021 Certified EVM Plan'!E:E,0))</f>
        <v>4.3044504600319105</v>
      </c>
      <c r="P800" s="7">
        <f t="shared" si="12"/>
        <v>1</v>
      </c>
      <c r="Q800" s="26" t="e">
        <f>IF(INDEX('2021 Certified EVM Plan'!H:H,MATCH(B800,'2021 Certified EVM Plan'!E:E,0))=1,M800,#N/A)</f>
        <v>#N/A</v>
      </c>
      <c r="R800" s="26" t="e">
        <f>IF(INDEX('2021 Certified EVM Plan'!J:J,MATCH(B800,'2021 Certified EVM Plan'!E:E,0))=1,M800,#N/A)</f>
        <v>#N/A</v>
      </c>
      <c r="S800" s="26">
        <f>IF(INDEX('2021 Certified EVM Plan'!K:K,MATCH(B800,'2021 Certified EVM Plan'!E:E,0))=1,M800,#N/A)</f>
        <v>436.94791442926373</v>
      </c>
    </row>
    <row r="801" spans="1:19" x14ac:dyDescent="0.25">
      <c r="A801" s="22" t="s">
        <v>2906</v>
      </c>
      <c r="B801" s="22">
        <v>4400</v>
      </c>
      <c r="C801" s="22">
        <v>13</v>
      </c>
      <c r="D801" s="23">
        <v>1.09161129237488E-2</v>
      </c>
      <c r="E801" s="22">
        <v>14652106</v>
      </c>
      <c r="F801" s="22" t="s">
        <v>3269</v>
      </c>
      <c r="G801" s="22" t="s">
        <v>3441</v>
      </c>
      <c r="H801" s="22">
        <v>2331.7066195039001</v>
      </c>
      <c r="I801" s="24">
        <f>'EVM CPZ List'!$D801*'EVM CPZ List'!$C801</f>
        <v>0.14190946800873441</v>
      </c>
      <c r="J801" s="25">
        <f>INDEX('Pivot of Risk Data'!A:A,MATCH('EVM CPZ List'!$B801,'Pivot of Risk Data'!B:B,0),1)</f>
        <v>785</v>
      </c>
      <c r="K801" s="22">
        <f>0.000621371*'EVM CPZ List'!$H801</f>
        <v>1.448854873867758</v>
      </c>
      <c r="L801" s="22">
        <f>L800+'EVM CPZ List'!$K801</f>
        <v>9924.0974128748458</v>
      </c>
      <c r="M801" s="22">
        <f>M800-'EVM CPZ List'!$I801</f>
        <v>436.80600496125498</v>
      </c>
      <c r="N801" s="7" t="e">
        <f>INDEX('2021 Certified EVM Plan'!G:G,MATCH(B801,'2021 Certified EVM Plan'!E:E,0))</f>
        <v>#N/A</v>
      </c>
      <c r="O801" s="7" t="e">
        <f>INDEX('2021 Certified EVM Plan'!M:M,MATCH(B801,'2021 Certified EVM Plan'!E:E,0))</f>
        <v>#N/A</v>
      </c>
      <c r="P801" s="7">
        <f t="shared" si="12"/>
        <v>1</v>
      </c>
      <c r="Q801" s="26" t="e">
        <f>IF(INDEX('2021 Certified EVM Plan'!H:H,MATCH(B801,'2021 Certified EVM Plan'!E:E,0))=1,M801,#N/A)</f>
        <v>#N/A</v>
      </c>
      <c r="R801" s="26" t="e">
        <f>IF(INDEX('2021 Certified EVM Plan'!J:J,MATCH(B801,'2021 Certified EVM Plan'!E:E,0))=1,M801,#N/A)</f>
        <v>#N/A</v>
      </c>
      <c r="S801" s="26" t="e">
        <f>IF(INDEX('2021 Certified EVM Plan'!K:K,MATCH(B801,'2021 Certified EVM Plan'!E:E,0))=1,M801,#N/A)</f>
        <v>#N/A</v>
      </c>
    </row>
    <row r="802" spans="1:19" x14ac:dyDescent="0.25">
      <c r="A802" s="22" t="s">
        <v>2195</v>
      </c>
      <c r="B802" s="22">
        <v>3824</v>
      </c>
      <c r="C802" s="22">
        <v>60</v>
      </c>
      <c r="D802" s="23">
        <v>1.0857165582823399E-2</v>
      </c>
      <c r="E802" s="22">
        <v>83182107</v>
      </c>
      <c r="F802" s="22" t="s">
        <v>2504</v>
      </c>
      <c r="G802" s="22" t="s">
        <v>2505</v>
      </c>
      <c r="H802" s="22">
        <v>6648.3182440016299</v>
      </c>
      <c r="I802" s="24">
        <f>'EVM CPZ List'!$D802*'EVM CPZ List'!$C802</f>
        <v>0.65142993496940393</v>
      </c>
      <c r="J802" s="25">
        <f>INDEX('Pivot of Risk Data'!A:A,MATCH('EVM CPZ List'!$B802,'Pivot of Risk Data'!B:B,0),1)</f>
        <v>786</v>
      </c>
      <c r="K802" s="22">
        <f>0.000621371*'EVM CPZ List'!$H802</f>
        <v>4.1310721555935368</v>
      </c>
      <c r="L802" s="22">
        <f>L801+'EVM CPZ List'!$K802</f>
        <v>9928.2284850304386</v>
      </c>
      <c r="M802" s="22">
        <f>M801-'EVM CPZ List'!$I802</f>
        <v>436.15457502628556</v>
      </c>
      <c r="N802" s="7" t="e">
        <f>INDEX('2021 Certified EVM Plan'!G:G,MATCH(B802,'2021 Certified EVM Plan'!E:E,0))</f>
        <v>#N/A</v>
      </c>
      <c r="O802" s="7" t="e">
        <f>INDEX('2021 Certified EVM Plan'!M:M,MATCH(B802,'2021 Certified EVM Plan'!E:E,0))</f>
        <v>#N/A</v>
      </c>
      <c r="P802" s="7">
        <f t="shared" si="12"/>
        <v>1</v>
      </c>
      <c r="Q802" s="26" t="e">
        <f>IF(INDEX('2021 Certified EVM Plan'!H:H,MATCH(B802,'2021 Certified EVM Plan'!E:E,0))=1,M802,#N/A)</f>
        <v>#N/A</v>
      </c>
      <c r="R802" s="26" t="e">
        <f>IF(INDEX('2021 Certified EVM Plan'!J:J,MATCH(B802,'2021 Certified EVM Plan'!E:E,0))=1,M802,#N/A)</f>
        <v>#N/A</v>
      </c>
      <c r="S802" s="26" t="e">
        <f>IF(INDEX('2021 Certified EVM Plan'!K:K,MATCH(B802,'2021 Certified EVM Plan'!E:E,0))=1,M802,#N/A)</f>
        <v>#N/A</v>
      </c>
    </row>
    <row r="803" spans="1:19" x14ac:dyDescent="0.25">
      <c r="A803" s="22" t="s">
        <v>2906</v>
      </c>
      <c r="B803" s="22">
        <v>5769</v>
      </c>
      <c r="C803" s="22">
        <v>90</v>
      </c>
      <c r="D803" s="23">
        <v>1.08186486820031E-2</v>
      </c>
      <c r="E803" s="22">
        <v>43051101</v>
      </c>
      <c r="F803" s="22" t="s">
        <v>2917</v>
      </c>
      <c r="G803" s="22" t="s">
        <v>3352</v>
      </c>
      <c r="H803" s="22">
        <v>28630.187599670298</v>
      </c>
      <c r="I803" s="24">
        <f>'EVM CPZ List'!$D803*'EVM CPZ List'!$C803</f>
        <v>0.97367838138027896</v>
      </c>
      <c r="J803" s="25">
        <f>INDEX('Pivot of Risk Data'!A:A,MATCH('EVM CPZ List'!$B803,'Pivot of Risk Data'!B:B,0),1)</f>
        <v>787</v>
      </c>
      <c r="K803" s="22">
        <f>0.000621371*'EVM CPZ List'!$H803</f>
        <v>17.789968298994733</v>
      </c>
      <c r="L803" s="22">
        <f>L802+'EVM CPZ List'!$K803</f>
        <v>9946.0184533294341</v>
      </c>
      <c r="M803" s="22">
        <f>M802-'EVM CPZ List'!$I803</f>
        <v>435.18089664490526</v>
      </c>
      <c r="N803" s="7" t="e">
        <f>INDEX('2021 Certified EVM Plan'!G:G,MATCH(B803,'2021 Certified EVM Plan'!E:E,0))</f>
        <v>#N/A</v>
      </c>
      <c r="O803" s="7" t="e">
        <f>INDEX('2021 Certified EVM Plan'!M:M,MATCH(B803,'2021 Certified EVM Plan'!E:E,0))</f>
        <v>#N/A</v>
      </c>
      <c r="P803" s="7">
        <f t="shared" si="12"/>
        <v>1</v>
      </c>
      <c r="Q803" s="26" t="e">
        <f>IF(INDEX('2021 Certified EVM Plan'!H:H,MATCH(B803,'2021 Certified EVM Plan'!E:E,0))=1,M803,#N/A)</f>
        <v>#N/A</v>
      </c>
      <c r="R803" s="26" t="e">
        <f>IF(INDEX('2021 Certified EVM Plan'!J:J,MATCH(B803,'2021 Certified EVM Plan'!E:E,0))=1,M803,#N/A)</f>
        <v>#N/A</v>
      </c>
      <c r="S803" s="26" t="e">
        <f>IF(INDEX('2021 Certified EVM Plan'!K:K,MATCH(B803,'2021 Certified EVM Plan'!E:E,0))=1,M803,#N/A)</f>
        <v>#N/A</v>
      </c>
    </row>
    <row r="804" spans="1:19" x14ac:dyDescent="0.25">
      <c r="A804" s="22" t="s">
        <v>8</v>
      </c>
      <c r="B804" s="22">
        <v>1062</v>
      </c>
      <c r="C804" s="22">
        <v>185</v>
      </c>
      <c r="D804" s="23">
        <v>1.0817463282236799E-2</v>
      </c>
      <c r="E804" s="22">
        <v>152461103</v>
      </c>
      <c r="F804" s="22" t="s">
        <v>294</v>
      </c>
      <c r="G804" s="22" t="s">
        <v>295</v>
      </c>
      <c r="H804" s="22">
        <v>20608.198652263702</v>
      </c>
      <c r="I804" s="24">
        <f>'EVM CPZ List'!$D804*'EVM CPZ List'!$C804</f>
        <v>2.001230707213808</v>
      </c>
      <c r="J804" s="25">
        <f>INDEX('Pivot of Risk Data'!A:A,MATCH('EVM CPZ List'!$B804,'Pivot of Risk Data'!B:B,0),1)</f>
        <v>788</v>
      </c>
      <c r="K804" s="22">
        <f>0.000621371*'EVM CPZ List'!$H804</f>
        <v>12.805337004755749</v>
      </c>
      <c r="L804" s="22">
        <f>L803+'EVM CPZ List'!$K804</f>
        <v>9958.8237903341906</v>
      </c>
      <c r="M804" s="22">
        <f>M803-'EVM CPZ List'!$I804</f>
        <v>433.17966593769142</v>
      </c>
      <c r="N804" s="7" t="e">
        <f>INDEX('2021 Certified EVM Plan'!G:G,MATCH(B804,'2021 Certified EVM Plan'!E:E,0))</f>
        <v>#N/A</v>
      </c>
      <c r="O804" s="7" t="e">
        <f>INDEX('2021 Certified EVM Plan'!M:M,MATCH(B804,'2021 Certified EVM Plan'!E:E,0))</f>
        <v>#N/A</v>
      </c>
      <c r="P804" s="7">
        <f t="shared" si="12"/>
        <v>1</v>
      </c>
      <c r="Q804" s="26" t="e">
        <f>IF(INDEX('2021 Certified EVM Plan'!H:H,MATCH(B804,'2021 Certified EVM Plan'!E:E,0))=1,M804,#N/A)</f>
        <v>#N/A</v>
      </c>
      <c r="R804" s="26" t="e">
        <f>IF(INDEX('2021 Certified EVM Plan'!J:J,MATCH(B804,'2021 Certified EVM Plan'!E:E,0))=1,M804,#N/A)</f>
        <v>#N/A</v>
      </c>
      <c r="S804" s="26" t="e">
        <f>IF(INDEX('2021 Certified EVM Plan'!K:K,MATCH(B804,'2021 Certified EVM Plan'!E:E,0))=1,M804,#N/A)</f>
        <v>#N/A</v>
      </c>
    </row>
    <row r="805" spans="1:19" x14ac:dyDescent="0.25">
      <c r="A805" s="22" t="s">
        <v>539</v>
      </c>
      <c r="B805" s="22">
        <v>6595</v>
      </c>
      <c r="C805" s="22">
        <v>227</v>
      </c>
      <c r="D805" s="23">
        <v>1.0657447421591E-2</v>
      </c>
      <c r="E805" s="22">
        <v>103351101</v>
      </c>
      <c r="F805" s="22" t="s">
        <v>747</v>
      </c>
      <c r="G805" s="22" t="s">
        <v>748</v>
      </c>
      <c r="H805" s="22">
        <v>28373.290056409201</v>
      </c>
      <c r="I805" s="24">
        <f>'EVM CPZ List'!$D805*'EVM CPZ List'!$C805</f>
        <v>2.4192405647011572</v>
      </c>
      <c r="J805" s="25">
        <f>INDEX('Pivot of Risk Data'!A:A,MATCH('EVM CPZ List'!$B805,'Pivot of Risk Data'!B:B,0),1)</f>
        <v>789</v>
      </c>
      <c r="K805" s="22">
        <f>0.000621371*'EVM CPZ List'!$H805</f>
        <v>17.630339615641041</v>
      </c>
      <c r="L805" s="22">
        <f>L804+'EVM CPZ List'!$K805</f>
        <v>9976.4541299498323</v>
      </c>
      <c r="M805" s="22">
        <f>M804-'EVM CPZ List'!$I805</f>
        <v>430.76042537299026</v>
      </c>
      <c r="N805" s="7" t="e">
        <f>INDEX('2021 Certified EVM Plan'!G:G,MATCH(B805,'2021 Certified EVM Plan'!E:E,0))</f>
        <v>#N/A</v>
      </c>
      <c r="O805" s="7" t="e">
        <f>INDEX('2021 Certified EVM Plan'!M:M,MATCH(B805,'2021 Certified EVM Plan'!E:E,0))</f>
        <v>#N/A</v>
      </c>
      <c r="P805" s="7">
        <f t="shared" si="12"/>
        <v>1</v>
      </c>
      <c r="Q805" s="26" t="e">
        <f>IF(INDEX('2021 Certified EVM Plan'!H:H,MATCH(B805,'2021 Certified EVM Plan'!E:E,0))=1,M805,#N/A)</f>
        <v>#N/A</v>
      </c>
      <c r="R805" s="26" t="e">
        <f>IF(INDEX('2021 Certified EVM Plan'!J:J,MATCH(B805,'2021 Certified EVM Plan'!E:E,0))=1,M805,#N/A)</f>
        <v>#N/A</v>
      </c>
      <c r="S805" s="26" t="e">
        <f>IF(INDEX('2021 Certified EVM Plan'!K:K,MATCH(B805,'2021 Certified EVM Plan'!E:E,0))=1,M805,#N/A)</f>
        <v>#N/A</v>
      </c>
    </row>
    <row r="806" spans="1:19" x14ac:dyDescent="0.25">
      <c r="A806" s="22" t="s">
        <v>2906</v>
      </c>
      <c r="B806" s="22">
        <v>4156</v>
      </c>
      <c r="C806" s="22">
        <v>8</v>
      </c>
      <c r="D806" s="23">
        <v>1.06496569258315E-2</v>
      </c>
      <c r="E806" s="22">
        <v>42991104</v>
      </c>
      <c r="F806" s="22" t="s">
        <v>3484</v>
      </c>
      <c r="G806" s="22" t="s">
        <v>3485</v>
      </c>
      <c r="H806" s="22">
        <v>683.53111653143299</v>
      </c>
      <c r="I806" s="24">
        <f>'EVM CPZ List'!$D806*'EVM CPZ List'!$C806</f>
        <v>8.5197255406652003E-2</v>
      </c>
      <c r="J806" s="25">
        <f>INDEX('Pivot of Risk Data'!A:A,MATCH('EVM CPZ List'!$B806,'Pivot of Risk Data'!B:B,0),1)</f>
        <v>790</v>
      </c>
      <c r="K806" s="22">
        <f>0.000621371*'EVM CPZ List'!$H806</f>
        <v>0.42472641341025308</v>
      </c>
      <c r="L806" s="22">
        <f>L805+'EVM CPZ List'!$K806</f>
        <v>9976.8788563632424</v>
      </c>
      <c r="M806" s="22">
        <f>M805-'EVM CPZ List'!$I806</f>
        <v>430.67522811758363</v>
      </c>
      <c r="N806" s="7" t="e">
        <f>INDEX('2021 Certified EVM Plan'!G:G,MATCH(B806,'2021 Certified EVM Plan'!E:E,0))</f>
        <v>#N/A</v>
      </c>
      <c r="O806" s="7" t="e">
        <f>INDEX('2021 Certified EVM Plan'!M:M,MATCH(B806,'2021 Certified EVM Plan'!E:E,0))</f>
        <v>#N/A</v>
      </c>
      <c r="P806" s="7">
        <f t="shared" si="12"/>
        <v>1</v>
      </c>
      <c r="Q806" s="26" t="e">
        <f>IF(INDEX('2021 Certified EVM Plan'!H:H,MATCH(B806,'2021 Certified EVM Plan'!E:E,0))=1,M806,#N/A)</f>
        <v>#N/A</v>
      </c>
      <c r="R806" s="26" t="e">
        <f>IF(INDEX('2021 Certified EVM Plan'!J:J,MATCH(B806,'2021 Certified EVM Plan'!E:E,0))=1,M806,#N/A)</f>
        <v>#N/A</v>
      </c>
      <c r="S806" s="26" t="e">
        <f>IF(INDEX('2021 Certified EVM Plan'!K:K,MATCH(B806,'2021 Certified EVM Plan'!E:E,0))=1,M806,#N/A)</f>
        <v>#N/A</v>
      </c>
    </row>
    <row r="807" spans="1:19" x14ac:dyDescent="0.25">
      <c r="A807" s="22" t="s">
        <v>2906</v>
      </c>
      <c r="B807" s="22">
        <v>932</v>
      </c>
      <c r="C807" s="22">
        <v>3</v>
      </c>
      <c r="D807" s="23">
        <v>1.0641330566567599E-2</v>
      </c>
      <c r="E807" s="22">
        <v>13501108</v>
      </c>
      <c r="F807" s="22" t="s">
        <v>3050</v>
      </c>
      <c r="G807" s="22" t="s">
        <v>3051</v>
      </c>
      <c r="H807" s="22">
        <v>434.20102963988802</v>
      </c>
      <c r="I807" s="24">
        <f>'EVM CPZ List'!$D807*'EVM CPZ List'!$C807</f>
        <v>3.1923991699702794E-2</v>
      </c>
      <c r="J807" s="25">
        <f>INDEX('Pivot of Risk Data'!A:A,MATCH('EVM CPZ List'!$B807,'Pivot of Risk Data'!B:B,0),1)</f>
        <v>791</v>
      </c>
      <c r="K807" s="22">
        <f>0.000621371*'EVM CPZ List'!$H807</f>
        <v>0.26979992798836688</v>
      </c>
      <c r="L807" s="22">
        <f>L806+'EVM CPZ List'!$K807</f>
        <v>9977.1486562912305</v>
      </c>
      <c r="M807" s="22">
        <f>M806-'EVM CPZ List'!$I807</f>
        <v>430.6433041258839</v>
      </c>
      <c r="N807" s="7" t="e">
        <f>INDEX('2021 Certified EVM Plan'!G:G,MATCH(B807,'2021 Certified EVM Plan'!E:E,0))</f>
        <v>#N/A</v>
      </c>
      <c r="O807" s="7" t="e">
        <f>INDEX('2021 Certified EVM Plan'!M:M,MATCH(B807,'2021 Certified EVM Plan'!E:E,0))</f>
        <v>#N/A</v>
      </c>
      <c r="P807" s="7">
        <f t="shared" si="12"/>
        <v>1</v>
      </c>
      <c r="Q807" s="26" t="e">
        <f>IF(INDEX('2021 Certified EVM Plan'!H:H,MATCH(B807,'2021 Certified EVM Plan'!E:E,0))=1,M807,#N/A)</f>
        <v>#N/A</v>
      </c>
      <c r="R807" s="26" t="e">
        <f>IF(INDEX('2021 Certified EVM Plan'!J:J,MATCH(B807,'2021 Certified EVM Plan'!E:E,0))=1,M807,#N/A)</f>
        <v>#N/A</v>
      </c>
      <c r="S807" s="26" t="e">
        <f>IF(INDEX('2021 Certified EVM Plan'!K:K,MATCH(B807,'2021 Certified EVM Plan'!E:E,0))=1,M807,#N/A)</f>
        <v>#N/A</v>
      </c>
    </row>
    <row r="808" spans="1:19" x14ac:dyDescent="0.25">
      <c r="A808" s="22" t="s">
        <v>2195</v>
      </c>
      <c r="B808" s="22">
        <v>8849</v>
      </c>
      <c r="C808" s="22">
        <v>9</v>
      </c>
      <c r="D808" s="23">
        <v>1.06366423341809E-2</v>
      </c>
      <c r="E808" s="22">
        <v>83182105</v>
      </c>
      <c r="F808" s="22" t="s">
        <v>2472</v>
      </c>
      <c r="G808" s="22" t="s">
        <v>2473</v>
      </c>
      <c r="H808" s="22">
        <v>1152.0819624432499</v>
      </c>
      <c r="I808" s="24">
        <f>'EVM CPZ List'!$D808*'EVM CPZ List'!$C808</f>
        <v>9.5729781007628106E-2</v>
      </c>
      <c r="J808" s="25">
        <f>INDEX('Pivot of Risk Data'!A:A,MATCH('EVM CPZ List'!$B808,'Pivot of Risk Data'!B:B,0),1)</f>
        <v>792</v>
      </c>
      <c r="K808" s="22">
        <f>0.000621371*'EVM CPZ List'!$H808</f>
        <v>0.71587032108532467</v>
      </c>
      <c r="L808" s="22">
        <f>L807+'EVM CPZ List'!$K808</f>
        <v>9977.8645266123167</v>
      </c>
      <c r="M808" s="22">
        <f>M807-'EVM CPZ List'!$I808</f>
        <v>430.5475743448763</v>
      </c>
      <c r="N808" s="7" t="e">
        <f>INDEX('2021 Certified EVM Plan'!G:G,MATCH(B808,'2021 Certified EVM Plan'!E:E,0))</f>
        <v>#N/A</v>
      </c>
      <c r="O808" s="7" t="e">
        <f>INDEX('2021 Certified EVM Plan'!M:M,MATCH(B808,'2021 Certified EVM Plan'!E:E,0))</f>
        <v>#N/A</v>
      </c>
      <c r="P808" s="7">
        <f t="shared" si="12"/>
        <v>1</v>
      </c>
      <c r="Q808" s="26" t="e">
        <f>IF(INDEX('2021 Certified EVM Plan'!H:H,MATCH(B808,'2021 Certified EVM Plan'!E:E,0))=1,M808,#N/A)</f>
        <v>#N/A</v>
      </c>
      <c r="R808" s="26" t="e">
        <f>IF(INDEX('2021 Certified EVM Plan'!J:J,MATCH(B808,'2021 Certified EVM Plan'!E:E,0))=1,M808,#N/A)</f>
        <v>#N/A</v>
      </c>
      <c r="S808" s="26" t="e">
        <f>IF(INDEX('2021 Certified EVM Plan'!K:K,MATCH(B808,'2021 Certified EVM Plan'!E:E,0))=1,M808,#N/A)</f>
        <v>#N/A</v>
      </c>
    </row>
    <row r="809" spans="1:19" x14ac:dyDescent="0.25">
      <c r="A809" s="22" t="s">
        <v>964</v>
      </c>
      <c r="B809" s="22">
        <v>1493</v>
      </c>
      <c r="C809" s="22">
        <v>187</v>
      </c>
      <c r="D809" s="23">
        <v>1.06308708350794E-2</v>
      </c>
      <c r="E809" s="22">
        <v>192251102</v>
      </c>
      <c r="F809" s="22" t="s">
        <v>1289</v>
      </c>
      <c r="G809" s="22" t="s">
        <v>1492</v>
      </c>
      <c r="H809" s="22">
        <v>17338.067539665299</v>
      </c>
      <c r="I809" s="24">
        <f>'EVM CPZ List'!$D809*'EVM CPZ List'!$C809</f>
        <v>1.9879728461598478</v>
      </c>
      <c r="J809" s="25">
        <f>INDEX('Pivot of Risk Data'!A:A,MATCH('EVM CPZ List'!$B809,'Pivot of Risk Data'!B:B,0),1)</f>
        <v>793</v>
      </c>
      <c r="K809" s="22">
        <f>0.000621371*'EVM CPZ List'!$H809</f>
        <v>10.773372365189367</v>
      </c>
      <c r="L809" s="22">
        <f>L808+'EVM CPZ List'!$K809</f>
        <v>9988.6378989775058</v>
      </c>
      <c r="M809" s="22">
        <f>M808-'EVM CPZ List'!$I809</f>
        <v>428.55960149871646</v>
      </c>
      <c r="N809" s="7" t="e">
        <f>INDEX('2021 Certified EVM Plan'!G:G,MATCH(B809,'2021 Certified EVM Plan'!E:E,0))</f>
        <v>#N/A</v>
      </c>
      <c r="O809" s="7" t="e">
        <f>INDEX('2021 Certified EVM Plan'!M:M,MATCH(B809,'2021 Certified EVM Plan'!E:E,0))</f>
        <v>#N/A</v>
      </c>
      <c r="P809" s="7">
        <f t="shared" si="12"/>
        <v>1</v>
      </c>
      <c r="Q809" s="26" t="e">
        <f>IF(INDEX('2021 Certified EVM Plan'!H:H,MATCH(B809,'2021 Certified EVM Plan'!E:E,0))=1,M809,#N/A)</f>
        <v>#N/A</v>
      </c>
      <c r="R809" s="26" t="e">
        <f>IF(INDEX('2021 Certified EVM Plan'!J:J,MATCH(B809,'2021 Certified EVM Plan'!E:E,0))=1,M809,#N/A)</f>
        <v>#N/A</v>
      </c>
      <c r="S809" s="26" t="e">
        <f>IF(INDEX('2021 Certified EVM Plan'!K:K,MATCH(B809,'2021 Certified EVM Plan'!E:E,0))=1,M809,#N/A)</f>
        <v>#N/A</v>
      </c>
    </row>
    <row r="810" spans="1:19" x14ac:dyDescent="0.25">
      <c r="A810" s="22" t="s">
        <v>539</v>
      </c>
      <c r="B810" s="22">
        <v>6351</v>
      </c>
      <c r="C810" s="22">
        <v>180</v>
      </c>
      <c r="D810" s="23">
        <v>1.0613495051339E-2</v>
      </c>
      <c r="E810" s="22">
        <v>103221101</v>
      </c>
      <c r="F810" s="22" t="s">
        <v>542</v>
      </c>
      <c r="G810" s="22" t="s">
        <v>544</v>
      </c>
      <c r="H810" s="22">
        <v>17040.888561456501</v>
      </c>
      <c r="I810" s="24">
        <f>'EVM CPZ List'!$D810*'EVM CPZ List'!$C810</f>
        <v>1.9104291092410199</v>
      </c>
      <c r="J810" s="25">
        <f>INDEX('Pivot of Risk Data'!A:A,MATCH('EVM CPZ List'!$B810,'Pivot of Risk Data'!B:B,0),1)</f>
        <v>794</v>
      </c>
      <c r="K810" s="22">
        <f>0.000621371*'EVM CPZ List'!$H810</f>
        <v>10.588713966320787</v>
      </c>
      <c r="L810" s="22">
        <f>L809+'EVM CPZ List'!$K810</f>
        <v>9999.2266129438267</v>
      </c>
      <c r="M810" s="22">
        <f>M809-'EVM CPZ List'!$I810</f>
        <v>426.64917238947544</v>
      </c>
      <c r="N810" s="7" t="e">
        <f>INDEX('2021 Certified EVM Plan'!G:G,MATCH(B810,'2021 Certified EVM Plan'!E:E,0))</f>
        <v>#N/A</v>
      </c>
      <c r="O810" s="7" t="e">
        <f>INDEX('2021 Certified EVM Plan'!M:M,MATCH(B810,'2021 Certified EVM Plan'!E:E,0))</f>
        <v>#N/A</v>
      </c>
      <c r="P810" s="7">
        <f t="shared" si="12"/>
        <v>1</v>
      </c>
      <c r="Q810" s="26" t="e">
        <f>IF(INDEX('2021 Certified EVM Plan'!H:H,MATCH(B810,'2021 Certified EVM Plan'!E:E,0))=1,M810,#N/A)</f>
        <v>#N/A</v>
      </c>
      <c r="R810" s="26" t="e">
        <f>IF(INDEX('2021 Certified EVM Plan'!J:J,MATCH(B810,'2021 Certified EVM Plan'!E:E,0))=1,M810,#N/A)</f>
        <v>#N/A</v>
      </c>
      <c r="S810" s="26" t="e">
        <f>IF(INDEX('2021 Certified EVM Plan'!K:K,MATCH(B810,'2021 Certified EVM Plan'!E:E,0))=1,M810,#N/A)</f>
        <v>#N/A</v>
      </c>
    </row>
    <row r="811" spans="1:19" x14ac:dyDescent="0.25">
      <c r="A811" s="22" t="s">
        <v>539</v>
      </c>
      <c r="B811" s="22">
        <v>102</v>
      </c>
      <c r="C811" s="22">
        <v>165</v>
      </c>
      <c r="D811" s="23">
        <v>1.0600194292562501E-2</v>
      </c>
      <c r="E811" s="22">
        <v>102911110</v>
      </c>
      <c r="F811" s="22" t="s">
        <v>787</v>
      </c>
      <c r="G811" s="22" t="s">
        <v>805</v>
      </c>
      <c r="H811" s="22">
        <v>19698.388723323402</v>
      </c>
      <c r="I811" s="24">
        <f>'EVM CPZ List'!$D811*'EVM CPZ List'!$C811</f>
        <v>1.7490320582728125</v>
      </c>
      <c r="J811" s="25">
        <f>INDEX('Pivot of Risk Data'!A:A,MATCH('EVM CPZ List'!$B811,'Pivot of Risk Data'!B:B,0),1)</f>
        <v>795</v>
      </c>
      <c r="K811" s="22">
        <f>0.000621371*'EVM CPZ List'!$H811</f>
        <v>12.240007499400186</v>
      </c>
      <c r="L811" s="22">
        <f>L810+'EVM CPZ List'!$K811</f>
        <v>10011.466620443227</v>
      </c>
      <c r="M811" s="22">
        <f>M810-'EVM CPZ List'!$I811</f>
        <v>424.90014033120264</v>
      </c>
      <c r="N811" s="7" t="e">
        <f>INDEX('2021 Certified EVM Plan'!G:G,MATCH(B811,'2021 Certified EVM Plan'!E:E,0))</f>
        <v>#N/A</v>
      </c>
      <c r="O811" s="7" t="e">
        <f>INDEX('2021 Certified EVM Plan'!M:M,MATCH(B811,'2021 Certified EVM Plan'!E:E,0))</f>
        <v>#N/A</v>
      </c>
      <c r="P811" s="7">
        <f t="shared" si="12"/>
        <v>1</v>
      </c>
      <c r="Q811" s="26" t="e">
        <f>IF(INDEX('2021 Certified EVM Plan'!H:H,MATCH(B811,'2021 Certified EVM Plan'!E:E,0))=1,M811,#N/A)</f>
        <v>#N/A</v>
      </c>
      <c r="R811" s="26" t="e">
        <f>IF(INDEX('2021 Certified EVM Plan'!J:J,MATCH(B811,'2021 Certified EVM Plan'!E:E,0))=1,M811,#N/A)</f>
        <v>#N/A</v>
      </c>
      <c r="S811" s="26" t="e">
        <f>IF(INDEX('2021 Certified EVM Plan'!K:K,MATCH(B811,'2021 Certified EVM Plan'!E:E,0))=1,M811,#N/A)</f>
        <v>#N/A</v>
      </c>
    </row>
    <row r="812" spans="1:19" x14ac:dyDescent="0.25">
      <c r="A812" s="22" t="s">
        <v>964</v>
      </c>
      <c r="B812" s="22">
        <v>2790</v>
      </c>
      <c r="C812" s="22">
        <v>206</v>
      </c>
      <c r="D812" s="23">
        <v>1.0566387286395499E-2</v>
      </c>
      <c r="E812" s="22">
        <v>42951101</v>
      </c>
      <c r="F812" s="22" t="s">
        <v>993</v>
      </c>
      <c r="G812" s="22" t="s">
        <v>994</v>
      </c>
      <c r="H812" s="22">
        <v>28628.322679744299</v>
      </c>
      <c r="I812" s="24">
        <f>'EVM CPZ List'!$D812*'EVM CPZ List'!$C812</f>
        <v>2.1766757809974728</v>
      </c>
      <c r="J812" s="25">
        <f>INDEX('Pivot of Risk Data'!A:A,MATCH('EVM CPZ List'!$B812,'Pivot of Risk Data'!B:B,0),1)</f>
        <v>796</v>
      </c>
      <c r="K812" s="22">
        <f>0.000621371*'EVM CPZ List'!$H812</f>
        <v>17.788809491835394</v>
      </c>
      <c r="L812" s="22">
        <f>L811+'EVM CPZ List'!$K812</f>
        <v>10029.255429935063</v>
      </c>
      <c r="M812" s="22">
        <f>M811-'EVM CPZ List'!$I812</f>
        <v>422.72346455020516</v>
      </c>
      <c r="N812" s="7" t="e">
        <f>INDEX('2021 Certified EVM Plan'!G:G,MATCH(B812,'2021 Certified EVM Plan'!E:E,0))</f>
        <v>#N/A</v>
      </c>
      <c r="O812" s="7" t="e">
        <f>INDEX('2021 Certified EVM Plan'!M:M,MATCH(B812,'2021 Certified EVM Plan'!E:E,0))</f>
        <v>#N/A</v>
      </c>
      <c r="P812" s="7">
        <f t="shared" si="12"/>
        <v>1</v>
      </c>
      <c r="Q812" s="26" t="e">
        <f>IF(INDEX('2021 Certified EVM Plan'!H:H,MATCH(B812,'2021 Certified EVM Plan'!E:E,0))=1,M812,#N/A)</f>
        <v>#N/A</v>
      </c>
      <c r="R812" s="26" t="e">
        <f>IF(INDEX('2021 Certified EVM Plan'!J:J,MATCH(B812,'2021 Certified EVM Plan'!E:E,0))=1,M812,#N/A)</f>
        <v>#N/A</v>
      </c>
      <c r="S812" s="26" t="e">
        <f>IF(INDEX('2021 Certified EVM Plan'!K:K,MATCH(B812,'2021 Certified EVM Plan'!E:E,0))=1,M812,#N/A)</f>
        <v>#N/A</v>
      </c>
    </row>
    <row r="813" spans="1:19" x14ac:dyDescent="0.25">
      <c r="A813" s="22" t="s">
        <v>1672</v>
      </c>
      <c r="B813" s="22">
        <v>6262</v>
      </c>
      <c r="C813" s="22">
        <v>180</v>
      </c>
      <c r="D813" s="23">
        <v>1.0506823951152801E-2</v>
      </c>
      <c r="E813" s="22">
        <v>254061102</v>
      </c>
      <c r="F813" s="22" t="s">
        <v>1924</v>
      </c>
      <c r="G813" s="22" t="s">
        <v>1925</v>
      </c>
      <c r="H813" s="22">
        <v>28682.1943935132</v>
      </c>
      <c r="I813" s="24">
        <f>'EVM CPZ List'!$D813*'EVM CPZ List'!$C813</f>
        <v>1.8912283112075041</v>
      </c>
      <c r="J813" s="25">
        <f>INDEX('Pivot of Risk Data'!A:A,MATCH('EVM CPZ List'!$B813,'Pivot of Risk Data'!B:B,0),1)</f>
        <v>797</v>
      </c>
      <c r="K813" s="22">
        <f>0.000621371*'EVM CPZ List'!$H813</f>
        <v>17.82228381249169</v>
      </c>
      <c r="L813" s="22">
        <f>L812+'EVM CPZ List'!$K813</f>
        <v>10047.077713747554</v>
      </c>
      <c r="M813" s="22">
        <f>M812-'EVM CPZ List'!$I813</f>
        <v>420.83223623899767</v>
      </c>
      <c r="N813" s="7" t="e">
        <f>INDEX('2021 Certified EVM Plan'!G:G,MATCH(B813,'2021 Certified EVM Plan'!E:E,0))</f>
        <v>#N/A</v>
      </c>
      <c r="O813" s="7" t="e">
        <f>INDEX('2021 Certified EVM Plan'!M:M,MATCH(B813,'2021 Certified EVM Plan'!E:E,0))</f>
        <v>#N/A</v>
      </c>
      <c r="P813" s="7">
        <f t="shared" si="12"/>
        <v>1</v>
      </c>
      <c r="Q813" s="26" t="e">
        <f>IF(INDEX('2021 Certified EVM Plan'!H:H,MATCH(B813,'2021 Certified EVM Plan'!E:E,0))=1,M813,#N/A)</f>
        <v>#N/A</v>
      </c>
      <c r="R813" s="26" t="e">
        <f>IF(INDEX('2021 Certified EVM Plan'!J:J,MATCH(B813,'2021 Certified EVM Plan'!E:E,0))=1,M813,#N/A)</f>
        <v>#N/A</v>
      </c>
      <c r="S813" s="26" t="e">
        <f>IF(INDEX('2021 Certified EVM Plan'!K:K,MATCH(B813,'2021 Certified EVM Plan'!E:E,0))=1,M813,#N/A)</f>
        <v>#N/A</v>
      </c>
    </row>
    <row r="814" spans="1:19" x14ac:dyDescent="0.25">
      <c r="A814" s="22" t="s">
        <v>539</v>
      </c>
      <c r="B814" s="22">
        <v>4628</v>
      </c>
      <c r="C814" s="22">
        <v>20</v>
      </c>
      <c r="D814" s="23">
        <v>1.04992553826266E-2</v>
      </c>
      <c r="E814" s="22">
        <v>102911107</v>
      </c>
      <c r="F814" s="22" t="s">
        <v>567</v>
      </c>
      <c r="G814" s="22" t="s">
        <v>683</v>
      </c>
      <c r="H814" s="22">
        <v>1641.10808797607</v>
      </c>
      <c r="I814" s="24">
        <f>'EVM CPZ List'!$D814*'EVM CPZ List'!$C814</f>
        <v>0.20998510765253198</v>
      </c>
      <c r="J814" s="25">
        <f>INDEX('Pivot of Risk Data'!A:A,MATCH('EVM CPZ List'!$B814,'Pivot of Risk Data'!B:B,0),1)</f>
        <v>798</v>
      </c>
      <c r="K814" s="22">
        <f>0.000621371*'EVM CPZ List'!$H814</f>
        <v>1.0197369737337787</v>
      </c>
      <c r="L814" s="22">
        <f>L813+'EVM CPZ List'!$K814</f>
        <v>10048.097450721289</v>
      </c>
      <c r="M814" s="22">
        <f>M813-'EVM CPZ List'!$I814</f>
        <v>420.62225113134514</v>
      </c>
      <c r="N814" s="7" t="e">
        <f>INDEX('2021 Certified EVM Plan'!G:G,MATCH(B814,'2021 Certified EVM Plan'!E:E,0))</f>
        <v>#N/A</v>
      </c>
      <c r="O814" s="7" t="e">
        <f>INDEX('2021 Certified EVM Plan'!M:M,MATCH(B814,'2021 Certified EVM Plan'!E:E,0))</f>
        <v>#N/A</v>
      </c>
      <c r="P814" s="7">
        <f t="shared" si="12"/>
        <v>1</v>
      </c>
      <c r="Q814" s="26" t="e">
        <f>IF(INDEX('2021 Certified EVM Plan'!H:H,MATCH(B814,'2021 Certified EVM Plan'!E:E,0))=1,M814,#N/A)</f>
        <v>#N/A</v>
      </c>
      <c r="R814" s="26" t="e">
        <f>IF(INDEX('2021 Certified EVM Plan'!J:J,MATCH(B814,'2021 Certified EVM Plan'!E:E,0))=1,M814,#N/A)</f>
        <v>#N/A</v>
      </c>
      <c r="S814" s="26" t="e">
        <f>IF(INDEX('2021 Certified EVM Plan'!K:K,MATCH(B814,'2021 Certified EVM Plan'!E:E,0))=1,M814,#N/A)</f>
        <v>#N/A</v>
      </c>
    </row>
    <row r="815" spans="1:19" x14ac:dyDescent="0.25">
      <c r="A815" s="22" t="s">
        <v>964</v>
      </c>
      <c r="B815" s="22">
        <v>6357</v>
      </c>
      <c r="C815" s="22">
        <v>160</v>
      </c>
      <c r="D815" s="23">
        <v>1.0422640656147E-2</v>
      </c>
      <c r="E815" s="22">
        <v>43361103</v>
      </c>
      <c r="F815" s="22" t="s">
        <v>973</v>
      </c>
      <c r="G815" s="22" t="s">
        <v>1409</v>
      </c>
      <c r="H815" s="22">
        <v>23288.092564628401</v>
      </c>
      <c r="I815" s="24">
        <f>'EVM CPZ List'!$D815*'EVM CPZ List'!$C815</f>
        <v>1.66762250498352</v>
      </c>
      <c r="J815" s="25">
        <f>INDEX('Pivot of Risk Data'!A:A,MATCH('EVM CPZ List'!$B815,'Pivot of Risk Data'!B:B,0),1)</f>
        <v>799</v>
      </c>
      <c r="K815" s="22">
        <f>0.000621371*'EVM CPZ List'!$H815</f>
        <v>14.470545364975715</v>
      </c>
      <c r="L815" s="22">
        <f>L814+'EVM CPZ List'!$K815</f>
        <v>10062.567996086264</v>
      </c>
      <c r="M815" s="22">
        <f>M814-'EVM CPZ List'!$I815</f>
        <v>418.95462862636163</v>
      </c>
      <c r="N815" s="7" t="e">
        <f>INDEX('2021 Certified EVM Plan'!G:G,MATCH(B815,'2021 Certified EVM Plan'!E:E,0))</f>
        <v>#N/A</v>
      </c>
      <c r="O815" s="7" t="e">
        <f>INDEX('2021 Certified EVM Plan'!M:M,MATCH(B815,'2021 Certified EVM Plan'!E:E,0))</f>
        <v>#N/A</v>
      </c>
      <c r="P815" s="7">
        <f t="shared" si="12"/>
        <v>1</v>
      </c>
      <c r="Q815" s="26" t="e">
        <f>IF(INDEX('2021 Certified EVM Plan'!H:H,MATCH(B815,'2021 Certified EVM Plan'!E:E,0))=1,M815,#N/A)</f>
        <v>#N/A</v>
      </c>
      <c r="R815" s="26" t="e">
        <f>IF(INDEX('2021 Certified EVM Plan'!J:J,MATCH(B815,'2021 Certified EVM Plan'!E:E,0))=1,M815,#N/A)</f>
        <v>#N/A</v>
      </c>
      <c r="S815" s="26" t="e">
        <f>IF(INDEX('2021 Certified EVM Plan'!K:K,MATCH(B815,'2021 Certified EVM Plan'!E:E,0))=1,M815,#N/A)</f>
        <v>#N/A</v>
      </c>
    </row>
    <row r="816" spans="1:19" x14ac:dyDescent="0.25">
      <c r="A816" s="22" t="s">
        <v>1672</v>
      </c>
      <c r="B816" s="22">
        <v>9085</v>
      </c>
      <c r="C816" s="22">
        <v>58</v>
      </c>
      <c r="D816" s="23">
        <v>1.0409589035767899E-2</v>
      </c>
      <c r="E816" s="22">
        <v>251511101</v>
      </c>
      <c r="F816" s="22" t="s">
        <v>2140</v>
      </c>
      <c r="G816" s="22" t="s">
        <v>2141</v>
      </c>
      <c r="H816" s="22">
        <v>12397.8907048847</v>
      </c>
      <c r="I816" s="24">
        <f>'EVM CPZ List'!$D816*'EVM CPZ List'!$C816</f>
        <v>0.60375616407453814</v>
      </c>
      <c r="J816" s="25">
        <f>INDEX('Pivot of Risk Data'!A:A,MATCH('EVM CPZ List'!$B816,'Pivot of Risk Data'!B:B,0),1)</f>
        <v>800</v>
      </c>
      <c r="K816" s="22">
        <f>0.000621371*'EVM CPZ List'!$H816</f>
        <v>7.7036897451849109</v>
      </c>
      <c r="L816" s="22">
        <f>L815+'EVM CPZ List'!$K816</f>
        <v>10070.271685831449</v>
      </c>
      <c r="M816" s="22">
        <f>M815-'EVM CPZ List'!$I816</f>
        <v>418.3508724622871</v>
      </c>
      <c r="N816" s="7" t="e">
        <f>INDEX('2021 Certified EVM Plan'!G:G,MATCH(B816,'2021 Certified EVM Plan'!E:E,0))</f>
        <v>#N/A</v>
      </c>
      <c r="O816" s="7" t="e">
        <f>INDEX('2021 Certified EVM Plan'!M:M,MATCH(B816,'2021 Certified EVM Plan'!E:E,0))</f>
        <v>#N/A</v>
      </c>
      <c r="P816" s="7">
        <f t="shared" si="12"/>
        <v>1</v>
      </c>
      <c r="Q816" s="26" t="e">
        <f>IF(INDEX('2021 Certified EVM Plan'!H:H,MATCH(B816,'2021 Certified EVM Plan'!E:E,0))=1,M816,#N/A)</f>
        <v>#N/A</v>
      </c>
      <c r="R816" s="26" t="e">
        <f>IF(INDEX('2021 Certified EVM Plan'!J:J,MATCH(B816,'2021 Certified EVM Plan'!E:E,0))=1,M816,#N/A)</f>
        <v>#N/A</v>
      </c>
      <c r="S816" s="26" t="e">
        <f>IF(INDEX('2021 Certified EVM Plan'!K:K,MATCH(B816,'2021 Certified EVM Plan'!E:E,0))=1,M816,#N/A)</f>
        <v>#N/A</v>
      </c>
    </row>
    <row r="817" spans="1:19" x14ac:dyDescent="0.25">
      <c r="A817" s="22" t="s">
        <v>964</v>
      </c>
      <c r="B817" s="22">
        <v>1932</v>
      </c>
      <c r="C817" s="22">
        <v>223</v>
      </c>
      <c r="D817" s="23">
        <v>1.03971734432172E-2</v>
      </c>
      <c r="E817" s="22">
        <v>192221101</v>
      </c>
      <c r="F817" s="22" t="s">
        <v>989</v>
      </c>
      <c r="G817" s="22" t="s">
        <v>1283</v>
      </c>
      <c r="H817" s="22">
        <v>23737.601760915601</v>
      </c>
      <c r="I817" s="24">
        <f>'EVM CPZ List'!$D817*'EVM CPZ List'!$C817</f>
        <v>2.3185696778374356</v>
      </c>
      <c r="J817" s="25">
        <f>INDEX('Pivot of Risk Data'!A:A,MATCH('EVM CPZ List'!$B817,'Pivot of Risk Data'!B:B,0),1)</f>
        <v>801</v>
      </c>
      <c r="K817" s="22">
        <f>0.000621371*'EVM CPZ List'!$H817</f>
        <v>14.749857343781889</v>
      </c>
      <c r="L817" s="22">
        <f>L816+'EVM CPZ List'!$K817</f>
        <v>10085.021543175231</v>
      </c>
      <c r="M817" s="22">
        <f>M816-'EVM CPZ List'!$I817</f>
        <v>416.03230278444966</v>
      </c>
      <c r="N817" s="7" t="e">
        <f>INDEX('2021 Certified EVM Plan'!G:G,MATCH(B817,'2021 Certified EVM Plan'!E:E,0))</f>
        <v>#N/A</v>
      </c>
      <c r="O817" s="7" t="e">
        <f>INDEX('2021 Certified EVM Plan'!M:M,MATCH(B817,'2021 Certified EVM Plan'!E:E,0))</f>
        <v>#N/A</v>
      </c>
      <c r="P817" s="7">
        <f t="shared" si="12"/>
        <v>1</v>
      </c>
      <c r="Q817" s="26" t="e">
        <f>IF(INDEX('2021 Certified EVM Plan'!H:H,MATCH(B817,'2021 Certified EVM Plan'!E:E,0))=1,M817,#N/A)</f>
        <v>#N/A</v>
      </c>
      <c r="R817" s="26" t="e">
        <f>IF(INDEX('2021 Certified EVM Plan'!J:J,MATCH(B817,'2021 Certified EVM Plan'!E:E,0))=1,M817,#N/A)</f>
        <v>#N/A</v>
      </c>
      <c r="S817" s="26" t="e">
        <f>IF(INDEX('2021 Certified EVM Plan'!K:K,MATCH(B817,'2021 Certified EVM Plan'!E:E,0))=1,M817,#N/A)</f>
        <v>#N/A</v>
      </c>
    </row>
    <row r="818" spans="1:19" x14ac:dyDescent="0.25">
      <c r="A818" s="22" t="s">
        <v>964</v>
      </c>
      <c r="B818" s="22">
        <v>915</v>
      </c>
      <c r="C818" s="22">
        <v>239</v>
      </c>
      <c r="D818" s="23">
        <v>1.0369083816743299E-2</v>
      </c>
      <c r="E818" s="22">
        <v>43141101</v>
      </c>
      <c r="F818" s="22" t="s">
        <v>965</v>
      </c>
      <c r="G818" s="22" t="s">
        <v>1099</v>
      </c>
      <c r="H818" s="22">
        <v>36627.239067297203</v>
      </c>
      <c r="I818" s="24">
        <f>'EVM CPZ List'!$D818*'EVM CPZ List'!$C818</f>
        <v>2.4782110322016484</v>
      </c>
      <c r="J818" s="25">
        <f>INDEX('Pivot of Risk Data'!A:A,MATCH('EVM CPZ List'!$B818,'Pivot of Risk Data'!B:B,0),1)</f>
        <v>802</v>
      </c>
      <c r="K818" s="22">
        <f>0.000621371*'EVM CPZ List'!$H818</f>
        <v>22.759104166485532</v>
      </c>
      <c r="L818" s="22">
        <f>L817+'EVM CPZ List'!$K818</f>
        <v>10107.780647341717</v>
      </c>
      <c r="M818" s="22">
        <f>M817-'EVM CPZ List'!$I818</f>
        <v>413.55409175224798</v>
      </c>
      <c r="N818" s="7" t="e">
        <f>INDEX('2021 Certified EVM Plan'!G:G,MATCH(B818,'2021 Certified EVM Plan'!E:E,0))</f>
        <v>#N/A</v>
      </c>
      <c r="O818" s="7" t="e">
        <f>INDEX('2021 Certified EVM Plan'!M:M,MATCH(B818,'2021 Certified EVM Plan'!E:E,0))</f>
        <v>#N/A</v>
      </c>
      <c r="P818" s="7">
        <f t="shared" si="12"/>
        <v>1</v>
      </c>
      <c r="Q818" s="26" t="e">
        <f>IF(INDEX('2021 Certified EVM Plan'!H:H,MATCH(B818,'2021 Certified EVM Plan'!E:E,0))=1,M818,#N/A)</f>
        <v>#N/A</v>
      </c>
      <c r="R818" s="26" t="e">
        <f>IF(INDEX('2021 Certified EVM Plan'!J:J,MATCH(B818,'2021 Certified EVM Plan'!E:E,0))=1,M818,#N/A)</f>
        <v>#N/A</v>
      </c>
      <c r="S818" s="26" t="e">
        <f>IF(INDEX('2021 Certified EVM Plan'!K:K,MATCH(B818,'2021 Certified EVM Plan'!E:E,0))=1,M818,#N/A)</f>
        <v>#N/A</v>
      </c>
    </row>
    <row r="819" spans="1:19" x14ac:dyDescent="0.25">
      <c r="A819" s="22" t="s">
        <v>964</v>
      </c>
      <c r="B819" s="22">
        <v>6402</v>
      </c>
      <c r="C819" s="22">
        <v>132</v>
      </c>
      <c r="D819" s="23">
        <v>1.02264759473041E-2</v>
      </c>
      <c r="E819" s="22">
        <v>43141101</v>
      </c>
      <c r="F819" s="22" t="s">
        <v>965</v>
      </c>
      <c r="G819" s="22" t="s">
        <v>966</v>
      </c>
      <c r="H819" s="22">
        <v>13821.6910012101</v>
      </c>
      <c r="I819" s="24">
        <f>'EVM CPZ List'!$D819*'EVM CPZ List'!$C819</f>
        <v>1.3498948250441412</v>
      </c>
      <c r="J819" s="25">
        <f>INDEX('Pivot of Risk Data'!A:A,MATCH('EVM CPZ List'!$B819,'Pivot of Risk Data'!B:B,0),1)</f>
        <v>803</v>
      </c>
      <c r="K819" s="22">
        <f>0.000621371*'EVM CPZ List'!$H819</f>
        <v>8.5883979591129211</v>
      </c>
      <c r="L819" s="22">
        <f>L818+'EVM CPZ List'!$K819</f>
        <v>10116.369045300829</v>
      </c>
      <c r="M819" s="22">
        <f>M818-'EVM CPZ List'!$I819</f>
        <v>412.20419692720384</v>
      </c>
      <c r="N819" s="7" t="e">
        <f>INDEX('2021 Certified EVM Plan'!G:G,MATCH(B819,'2021 Certified EVM Plan'!E:E,0))</f>
        <v>#N/A</v>
      </c>
      <c r="O819" s="7" t="e">
        <f>INDEX('2021 Certified EVM Plan'!M:M,MATCH(B819,'2021 Certified EVM Plan'!E:E,0))</f>
        <v>#N/A</v>
      </c>
      <c r="P819" s="7">
        <f t="shared" si="12"/>
        <v>1</v>
      </c>
      <c r="Q819" s="26" t="e">
        <f>IF(INDEX('2021 Certified EVM Plan'!H:H,MATCH(B819,'2021 Certified EVM Plan'!E:E,0))=1,M819,#N/A)</f>
        <v>#N/A</v>
      </c>
      <c r="R819" s="26" t="e">
        <f>IF(INDEX('2021 Certified EVM Plan'!J:J,MATCH(B819,'2021 Certified EVM Plan'!E:E,0))=1,M819,#N/A)</f>
        <v>#N/A</v>
      </c>
      <c r="S819" s="26" t="e">
        <f>IF(INDEX('2021 Certified EVM Plan'!K:K,MATCH(B819,'2021 Certified EVM Plan'!E:E,0))=1,M819,#N/A)</f>
        <v>#N/A</v>
      </c>
    </row>
    <row r="820" spans="1:19" x14ac:dyDescent="0.25">
      <c r="A820" s="22" t="s">
        <v>964</v>
      </c>
      <c r="B820" s="22">
        <v>7267</v>
      </c>
      <c r="C820" s="22">
        <v>9</v>
      </c>
      <c r="D820" s="23">
        <v>1.0172498056783E-2</v>
      </c>
      <c r="E820" s="22">
        <v>42721106</v>
      </c>
      <c r="F820" s="22" t="s">
        <v>1096</v>
      </c>
      <c r="G820" s="22" t="s">
        <v>1097</v>
      </c>
      <c r="H820" s="22">
        <v>1147.4391240473401</v>
      </c>
      <c r="I820" s="24">
        <f>'EVM CPZ List'!$D820*'EVM CPZ List'!$C820</f>
        <v>9.1552482511047001E-2</v>
      </c>
      <c r="J820" s="25">
        <f>INDEX('Pivot of Risk Data'!A:A,MATCH('EVM CPZ List'!$B820,'Pivot of Risk Data'!B:B,0),1)</f>
        <v>804</v>
      </c>
      <c r="K820" s="22">
        <f>0.000621371*'EVM CPZ List'!$H820</f>
        <v>0.71298539594841981</v>
      </c>
      <c r="L820" s="22">
        <f>L819+'EVM CPZ List'!$K820</f>
        <v>10117.082030696778</v>
      </c>
      <c r="M820" s="22">
        <f>M819-'EVM CPZ List'!$I820</f>
        <v>412.11264444469282</v>
      </c>
      <c r="N820" s="7" t="e">
        <f>INDEX('2021 Certified EVM Plan'!G:G,MATCH(B820,'2021 Certified EVM Plan'!E:E,0))</f>
        <v>#N/A</v>
      </c>
      <c r="O820" s="7" t="e">
        <f>INDEX('2021 Certified EVM Plan'!M:M,MATCH(B820,'2021 Certified EVM Plan'!E:E,0))</f>
        <v>#N/A</v>
      </c>
      <c r="P820" s="7">
        <f t="shared" si="12"/>
        <v>1</v>
      </c>
      <c r="Q820" s="26" t="e">
        <f>IF(INDEX('2021 Certified EVM Plan'!H:H,MATCH(B820,'2021 Certified EVM Plan'!E:E,0))=1,M820,#N/A)</f>
        <v>#N/A</v>
      </c>
      <c r="R820" s="26" t="e">
        <f>IF(INDEX('2021 Certified EVM Plan'!J:J,MATCH(B820,'2021 Certified EVM Plan'!E:E,0))=1,M820,#N/A)</f>
        <v>#N/A</v>
      </c>
      <c r="S820" s="26" t="e">
        <f>IF(INDEX('2021 Certified EVM Plan'!K:K,MATCH(B820,'2021 Certified EVM Plan'!E:E,0))=1,M820,#N/A)</f>
        <v>#N/A</v>
      </c>
    </row>
    <row r="821" spans="1:19" x14ac:dyDescent="0.25">
      <c r="A821" s="22" t="s">
        <v>539</v>
      </c>
      <c r="B821" s="22">
        <v>1496</v>
      </c>
      <c r="C821" s="22">
        <v>374</v>
      </c>
      <c r="D821" s="23">
        <v>1.0157554290025499E-2</v>
      </c>
      <c r="E821" s="22">
        <v>103201102</v>
      </c>
      <c r="F821" s="22" t="s">
        <v>199</v>
      </c>
      <c r="G821" s="22" t="s">
        <v>595</v>
      </c>
      <c r="H821" s="22">
        <v>37568.095101386498</v>
      </c>
      <c r="I821" s="24">
        <f>'EVM CPZ List'!$D821*'EVM CPZ List'!$C821</f>
        <v>3.7989253044695368</v>
      </c>
      <c r="J821" s="25">
        <f>INDEX('Pivot of Risk Data'!A:A,MATCH('EVM CPZ List'!$B821,'Pivot of Risk Data'!B:B,0),1)</f>
        <v>805</v>
      </c>
      <c r="K821" s="22">
        <f>0.000621371*'EVM CPZ List'!$H821</f>
        <v>23.343724821243629</v>
      </c>
      <c r="L821" s="22">
        <f>L820+'EVM CPZ List'!$K821</f>
        <v>10140.425755518021</v>
      </c>
      <c r="M821" s="22">
        <f>M820-'EVM CPZ List'!$I821</f>
        <v>408.31371914022327</v>
      </c>
      <c r="N821" s="7" t="e">
        <f>INDEX('2021 Certified EVM Plan'!G:G,MATCH(B821,'2021 Certified EVM Plan'!E:E,0))</f>
        <v>#N/A</v>
      </c>
      <c r="O821" s="7" t="e">
        <f>INDEX('2021 Certified EVM Plan'!M:M,MATCH(B821,'2021 Certified EVM Plan'!E:E,0))</f>
        <v>#N/A</v>
      </c>
      <c r="P821" s="7">
        <f t="shared" si="12"/>
        <v>1</v>
      </c>
      <c r="Q821" s="26" t="e">
        <f>IF(INDEX('2021 Certified EVM Plan'!H:H,MATCH(B821,'2021 Certified EVM Plan'!E:E,0))=1,M821,#N/A)</f>
        <v>#N/A</v>
      </c>
      <c r="R821" s="26" t="e">
        <f>IF(INDEX('2021 Certified EVM Plan'!J:J,MATCH(B821,'2021 Certified EVM Plan'!E:E,0))=1,M821,#N/A)</f>
        <v>#N/A</v>
      </c>
      <c r="S821" s="26" t="e">
        <f>IF(INDEX('2021 Certified EVM Plan'!K:K,MATCH(B821,'2021 Certified EVM Plan'!E:E,0))=1,M821,#N/A)</f>
        <v>#N/A</v>
      </c>
    </row>
    <row r="822" spans="1:19" x14ac:dyDescent="0.25">
      <c r="A822" s="22" t="s">
        <v>964</v>
      </c>
      <c r="B822" s="22">
        <v>7787</v>
      </c>
      <c r="C822" s="22">
        <v>108</v>
      </c>
      <c r="D822" s="23">
        <v>1.00791297573535E-2</v>
      </c>
      <c r="E822" s="22">
        <v>192221101</v>
      </c>
      <c r="F822" s="22" t="s">
        <v>989</v>
      </c>
      <c r="G822" s="22" t="s">
        <v>1636</v>
      </c>
      <c r="H822" s="22">
        <v>10220.4248855444</v>
      </c>
      <c r="I822" s="24">
        <f>'EVM CPZ List'!$D822*'EVM CPZ List'!$C822</f>
        <v>1.088546013794178</v>
      </c>
      <c r="J822" s="25">
        <f>INDEX('Pivot of Risk Data'!A:A,MATCH('EVM CPZ List'!$B822,'Pivot of Risk Data'!B:B,0),1)</f>
        <v>806</v>
      </c>
      <c r="K822" s="22">
        <f>0.000621371*'EVM CPZ List'!$H822</f>
        <v>6.3506756315556094</v>
      </c>
      <c r="L822" s="22">
        <f>L821+'EVM CPZ List'!$K822</f>
        <v>10146.776431149578</v>
      </c>
      <c r="M822" s="22">
        <f>M821-'EVM CPZ List'!$I822</f>
        <v>407.22517312642907</v>
      </c>
      <c r="N822" s="7" t="e">
        <f>INDEX('2021 Certified EVM Plan'!G:G,MATCH(B822,'2021 Certified EVM Plan'!E:E,0))</f>
        <v>#N/A</v>
      </c>
      <c r="O822" s="7" t="e">
        <f>INDEX('2021 Certified EVM Plan'!M:M,MATCH(B822,'2021 Certified EVM Plan'!E:E,0))</f>
        <v>#N/A</v>
      </c>
      <c r="P822" s="7">
        <f t="shared" si="12"/>
        <v>1</v>
      </c>
      <c r="Q822" s="26" t="e">
        <f>IF(INDEX('2021 Certified EVM Plan'!H:H,MATCH(B822,'2021 Certified EVM Plan'!E:E,0))=1,M822,#N/A)</f>
        <v>#N/A</v>
      </c>
      <c r="R822" s="26" t="e">
        <f>IF(INDEX('2021 Certified EVM Plan'!J:J,MATCH(B822,'2021 Certified EVM Plan'!E:E,0))=1,M822,#N/A)</f>
        <v>#N/A</v>
      </c>
      <c r="S822" s="26" t="e">
        <f>IF(INDEX('2021 Certified EVM Plan'!K:K,MATCH(B822,'2021 Certified EVM Plan'!E:E,0))=1,M822,#N/A)</f>
        <v>#N/A</v>
      </c>
    </row>
    <row r="823" spans="1:19" x14ac:dyDescent="0.25">
      <c r="A823" s="22" t="s">
        <v>964</v>
      </c>
      <c r="B823" s="22">
        <v>9044</v>
      </c>
      <c r="C823" s="22">
        <v>24</v>
      </c>
      <c r="D823" s="23">
        <v>1.0020311311487E-2</v>
      </c>
      <c r="E823" s="22">
        <v>43501103</v>
      </c>
      <c r="F823" s="22" t="s">
        <v>1263</v>
      </c>
      <c r="G823" s="22">
        <v>171410</v>
      </c>
      <c r="H823" s="22">
        <v>2859.7023613911401</v>
      </c>
      <c r="I823" s="24">
        <f>'EVM CPZ List'!$D823*'EVM CPZ List'!$C823</f>
        <v>0.240487471475688</v>
      </c>
      <c r="J823" s="25">
        <f>INDEX('Pivot of Risk Data'!A:A,MATCH('EVM CPZ List'!$B823,'Pivot of Risk Data'!B:B,0),1)</f>
        <v>807</v>
      </c>
      <c r="K823" s="22">
        <f>0.000621371*'EVM CPZ List'!$H823</f>
        <v>1.7769361159999741</v>
      </c>
      <c r="L823" s="22">
        <f>L822+'EVM CPZ List'!$K823</f>
        <v>10148.553367265578</v>
      </c>
      <c r="M823" s="22">
        <f>M822-'EVM CPZ List'!$I823</f>
        <v>406.98468565495341</v>
      </c>
      <c r="N823" s="7" t="e">
        <f>INDEX('2021 Certified EVM Plan'!G:G,MATCH(B823,'2021 Certified EVM Plan'!E:E,0))</f>
        <v>#N/A</v>
      </c>
      <c r="O823" s="7" t="e">
        <f>INDEX('2021 Certified EVM Plan'!M:M,MATCH(B823,'2021 Certified EVM Plan'!E:E,0))</f>
        <v>#N/A</v>
      </c>
      <c r="P823" s="7">
        <f t="shared" si="12"/>
        <v>1</v>
      </c>
      <c r="Q823" s="26" t="e">
        <f>IF(INDEX('2021 Certified EVM Plan'!H:H,MATCH(B823,'2021 Certified EVM Plan'!E:E,0))=1,M823,#N/A)</f>
        <v>#N/A</v>
      </c>
      <c r="R823" s="26" t="e">
        <f>IF(INDEX('2021 Certified EVM Plan'!J:J,MATCH(B823,'2021 Certified EVM Plan'!E:E,0))=1,M823,#N/A)</f>
        <v>#N/A</v>
      </c>
      <c r="S823" s="26" t="e">
        <f>IF(INDEX('2021 Certified EVM Plan'!K:K,MATCH(B823,'2021 Certified EVM Plan'!E:E,0))=1,M823,#N/A)</f>
        <v>#N/A</v>
      </c>
    </row>
    <row r="824" spans="1:19" x14ac:dyDescent="0.25">
      <c r="A824" s="22" t="s">
        <v>539</v>
      </c>
      <c r="B824" s="22">
        <v>5770</v>
      </c>
      <c r="C824" s="22">
        <v>4</v>
      </c>
      <c r="D824" s="23">
        <v>9.9935062061272707E-3</v>
      </c>
      <c r="E824" s="22">
        <v>102041104</v>
      </c>
      <c r="F824" s="22" t="s">
        <v>739</v>
      </c>
      <c r="G824" s="22" t="s">
        <v>756</v>
      </c>
      <c r="H824" s="22">
        <v>1372.1379392454</v>
      </c>
      <c r="I824" s="24">
        <f>'EVM CPZ List'!$D824*'EVM CPZ List'!$C824</f>
        <v>3.9974024824509083E-2</v>
      </c>
      <c r="J824" s="25">
        <f>INDEX('Pivot of Risk Data'!A:A,MATCH('EVM CPZ List'!$B824,'Pivot of Risk Data'!B:B,0),1)</f>
        <v>808</v>
      </c>
      <c r="K824" s="22">
        <f>0.000621371*'EVM CPZ List'!$H824</f>
        <v>0.85260672344685351</v>
      </c>
      <c r="L824" s="22">
        <f>L823+'EVM CPZ List'!$K824</f>
        <v>10149.405973989025</v>
      </c>
      <c r="M824" s="22">
        <f>M823-'EVM CPZ List'!$I824</f>
        <v>406.94471163012889</v>
      </c>
      <c r="N824" s="7" t="e">
        <f>INDEX('2021 Certified EVM Plan'!G:G,MATCH(B824,'2021 Certified EVM Plan'!E:E,0))</f>
        <v>#N/A</v>
      </c>
      <c r="O824" s="7" t="e">
        <f>INDEX('2021 Certified EVM Plan'!M:M,MATCH(B824,'2021 Certified EVM Plan'!E:E,0))</f>
        <v>#N/A</v>
      </c>
      <c r="P824" s="7">
        <f t="shared" si="12"/>
        <v>1</v>
      </c>
      <c r="Q824" s="26" t="e">
        <f>IF(INDEX('2021 Certified EVM Plan'!H:H,MATCH(B824,'2021 Certified EVM Plan'!E:E,0))=1,M824,#N/A)</f>
        <v>#N/A</v>
      </c>
      <c r="R824" s="26" t="e">
        <f>IF(INDEX('2021 Certified EVM Plan'!J:J,MATCH(B824,'2021 Certified EVM Plan'!E:E,0))=1,M824,#N/A)</f>
        <v>#N/A</v>
      </c>
      <c r="S824" s="26" t="e">
        <f>IF(INDEX('2021 Certified EVM Plan'!K:K,MATCH(B824,'2021 Certified EVM Plan'!E:E,0))=1,M824,#N/A)</f>
        <v>#N/A</v>
      </c>
    </row>
    <row r="825" spans="1:19" x14ac:dyDescent="0.25">
      <c r="A825" s="22" t="s">
        <v>2195</v>
      </c>
      <c r="B825" s="22">
        <v>1921</v>
      </c>
      <c r="C825" s="22">
        <v>123</v>
      </c>
      <c r="D825" s="23">
        <v>9.9810407663036196E-3</v>
      </c>
      <c r="E825" s="22">
        <v>182821103</v>
      </c>
      <c r="F825" s="22" t="s">
        <v>2552</v>
      </c>
      <c r="G825" s="22" t="s">
        <v>2553</v>
      </c>
      <c r="H825" s="22">
        <v>14559.7479470219</v>
      </c>
      <c r="I825" s="24">
        <f>'EVM CPZ List'!$D825*'EVM CPZ List'!$C825</f>
        <v>1.2276680142553451</v>
      </c>
      <c r="J825" s="25">
        <f>INDEX('Pivot of Risk Data'!A:A,MATCH('EVM CPZ List'!$B825,'Pivot of Risk Data'!B:B,0),1)</f>
        <v>809</v>
      </c>
      <c r="K825" s="22">
        <f>0.000621371*'EVM CPZ List'!$H825</f>
        <v>9.0470051415889454</v>
      </c>
      <c r="L825" s="22">
        <f>L824+'EVM CPZ List'!$K825</f>
        <v>10158.452979130614</v>
      </c>
      <c r="M825" s="22">
        <f>M824-'EVM CPZ List'!$I825</f>
        <v>405.71704361587354</v>
      </c>
      <c r="N825" s="7" t="e">
        <f>INDEX('2021 Certified EVM Plan'!G:G,MATCH(B825,'2021 Certified EVM Plan'!E:E,0))</f>
        <v>#N/A</v>
      </c>
      <c r="O825" s="7" t="e">
        <f>INDEX('2021 Certified EVM Plan'!M:M,MATCH(B825,'2021 Certified EVM Plan'!E:E,0))</f>
        <v>#N/A</v>
      </c>
      <c r="P825" s="7">
        <f t="shared" si="12"/>
        <v>1</v>
      </c>
      <c r="Q825" s="26" t="e">
        <f>IF(INDEX('2021 Certified EVM Plan'!H:H,MATCH(B825,'2021 Certified EVM Plan'!E:E,0))=1,M825,#N/A)</f>
        <v>#N/A</v>
      </c>
      <c r="R825" s="26" t="e">
        <f>IF(INDEX('2021 Certified EVM Plan'!J:J,MATCH(B825,'2021 Certified EVM Plan'!E:E,0))=1,M825,#N/A)</f>
        <v>#N/A</v>
      </c>
      <c r="S825" s="26" t="e">
        <f>IF(INDEX('2021 Certified EVM Plan'!K:K,MATCH(B825,'2021 Certified EVM Plan'!E:E,0))=1,M825,#N/A)</f>
        <v>#N/A</v>
      </c>
    </row>
    <row r="826" spans="1:19" x14ac:dyDescent="0.25">
      <c r="A826" s="22" t="s">
        <v>964</v>
      </c>
      <c r="B826" s="22">
        <v>5242</v>
      </c>
      <c r="C826" s="22">
        <v>171</v>
      </c>
      <c r="D826" s="23">
        <v>9.8918575041318894E-3</v>
      </c>
      <c r="E826" s="22">
        <v>43071102</v>
      </c>
      <c r="F826" s="22" t="s">
        <v>1025</v>
      </c>
      <c r="G826" s="22" t="s">
        <v>1026</v>
      </c>
      <c r="H826" s="22">
        <v>21759.853666561201</v>
      </c>
      <c r="I826" s="24">
        <f>'EVM CPZ List'!$D826*'EVM CPZ List'!$C826</f>
        <v>1.6915076332065531</v>
      </c>
      <c r="J826" s="25">
        <f>INDEX('Pivot of Risk Data'!A:A,MATCH('EVM CPZ List'!$B826,'Pivot of Risk Data'!B:B,0),1)</f>
        <v>810</v>
      </c>
      <c r="K826" s="22">
        <f>0.000621371*'EVM CPZ List'!$H826</f>
        <v>13.5209420326448</v>
      </c>
      <c r="L826" s="22">
        <f>L825+'EVM CPZ List'!$K826</f>
        <v>10171.973921163259</v>
      </c>
      <c r="M826" s="22">
        <f>M825-'EVM CPZ List'!$I826</f>
        <v>404.02553598266701</v>
      </c>
      <c r="N826" s="7" t="e">
        <f>INDEX('2021 Certified EVM Plan'!G:G,MATCH(B826,'2021 Certified EVM Plan'!E:E,0))</f>
        <v>#N/A</v>
      </c>
      <c r="O826" s="7" t="e">
        <f>INDEX('2021 Certified EVM Plan'!M:M,MATCH(B826,'2021 Certified EVM Plan'!E:E,0))</f>
        <v>#N/A</v>
      </c>
      <c r="P826" s="7">
        <f t="shared" si="12"/>
        <v>1</v>
      </c>
      <c r="Q826" s="26" t="e">
        <f>IF(INDEX('2021 Certified EVM Plan'!H:H,MATCH(B826,'2021 Certified EVM Plan'!E:E,0))=1,M826,#N/A)</f>
        <v>#N/A</v>
      </c>
      <c r="R826" s="26" t="e">
        <f>IF(INDEX('2021 Certified EVM Plan'!J:J,MATCH(B826,'2021 Certified EVM Plan'!E:E,0))=1,M826,#N/A)</f>
        <v>#N/A</v>
      </c>
      <c r="S826" s="26" t="e">
        <f>IF(INDEX('2021 Certified EVM Plan'!K:K,MATCH(B826,'2021 Certified EVM Plan'!E:E,0))=1,M826,#N/A)</f>
        <v>#N/A</v>
      </c>
    </row>
    <row r="827" spans="1:19" x14ac:dyDescent="0.25">
      <c r="A827" s="22" t="s">
        <v>1672</v>
      </c>
      <c r="B827" s="22">
        <v>8943</v>
      </c>
      <c r="C827" s="22">
        <v>17</v>
      </c>
      <c r="D827" s="23">
        <v>9.8895074246208702E-3</v>
      </c>
      <c r="E827" s="22">
        <v>163341103</v>
      </c>
      <c r="F827" s="22" t="s">
        <v>1937</v>
      </c>
      <c r="G827" s="22" t="s">
        <v>2104</v>
      </c>
      <c r="H827" s="22">
        <v>4972.0887452278703</v>
      </c>
      <c r="I827" s="24">
        <f>'EVM CPZ List'!$D827*'EVM CPZ List'!$C827</f>
        <v>0.16812162621855478</v>
      </c>
      <c r="J827" s="25">
        <f>INDEX('Pivot of Risk Data'!A:A,MATCH('EVM CPZ List'!$B827,'Pivot of Risk Data'!B:B,0),1)</f>
        <v>811</v>
      </c>
      <c r="K827" s="22">
        <f>0.000621371*'EVM CPZ List'!$H827</f>
        <v>3.089511755710987</v>
      </c>
      <c r="L827" s="22">
        <f>L826+'EVM CPZ List'!$K827</f>
        <v>10175.063432918969</v>
      </c>
      <c r="M827" s="22">
        <f>M826-'EVM CPZ List'!$I827</f>
        <v>403.85741435644843</v>
      </c>
      <c r="N827" s="7" t="e">
        <f>INDEX('2021 Certified EVM Plan'!G:G,MATCH(B827,'2021 Certified EVM Plan'!E:E,0))</f>
        <v>#N/A</v>
      </c>
      <c r="O827" s="7" t="e">
        <f>INDEX('2021 Certified EVM Plan'!M:M,MATCH(B827,'2021 Certified EVM Plan'!E:E,0))</f>
        <v>#N/A</v>
      </c>
      <c r="P827" s="7">
        <f t="shared" si="12"/>
        <v>1</v>
      </c>
      <c r="Q827" s="26" t="e">
        <f>IF(INDEX('2021 Certified EVM Plan'!H:H,MATCH(B827,'2021 Certified EVM Plan'!E:E,0))=1,M827,#N/A)</f>
        <v>#N/A</v>
      </c>
      <c r="R827" s="26" t="e">
        <f>IF(INDEX('2021 Certified EVM Plan'!J:J,MATCH(B827,'2021 Certified EVM Plan'!E:E,0))=1,M827,#N/A)</f>
        <v>#N/A</v>
      </c>
      <c r="S827" s="26" t="e">
        <f>IF(INDEX('2021 Certified EVM Plan'!K:K,MATCH(B827,'2021 Certified EVM Plan'!E:E,0))=1,M827,#N/A)</f>
        <v>#N/A</v>
      </c>
    </row>
    <row r="828" spans="1:19" x14ac:dyDescent="0.25">
      <c r="A828" s="22" t="s">
        <v>1672</v>
      </c>
      <c r="B828" s="22">
        <v>3918</v>
      </c>
      <c r="C828" s="22">
        <v>206</v>
      </c>
      <c r="D828" s="23">
        <v>9.8439170141458501E-3</v>
      </c>
      <c r="E828" s="22">
        <v>163351704</v>
      </c>
      <c r="F828" s="22" t="s">
        <v>1767</v>
      </c>
      <c r="G828" s="22" t="s">
        <v>1878</v>
      </c>
      <c r="H828" s="22">
        <v>22095.521714644401</v>
      </c>
      <c r="I828" s="24">
        <f>'EVM CPZ List'!$D828*'EVM CPZ List'!$C828</f>
        <v>2.0278469049140453</v>
      </c>
      <c r="J828" s="25">
        <f>INDEX('Pivot of Risk Data'!A:A,MATCH('EVM CPZ List'!$B828,'Pivot of Risk Data'!B:B,0),1)</f>
        <v>812</v>
      </c>
      <c r="K828" s="22">
        <f>0.000621371*'EVM CPZ List'!$H828</f>
        <v>13.729516423350306</v>
      </c>
      <c r="L828" s="22">
        <f>L827+'EVM CPZ List'!$K828</f>
        <v>10188.79294934232</v>
      </c>
      <c r="M828" s="22">
        <f>M827-'EVM CPZ List'!$I828</f>
        <v>401.82956745153439</v>
      </c>
      <c r="N828" s="7" t="e">
        <f>INDEX('2021 Certified EVM Plan'!G:G,MATCH(B828,'2021 Certified EVM Plan'!E:E,0))</f>
        <v>#N/A</v>
      </c>
      <c r="O828" s="7" t="e">
        <f>INDEX('2021 Certified EVM Plan'!M:M,MATCH(B828,'2021 Certified EVM Plan'!E:E,0))</f>
        <v>#N/A</v>
      </c>
      <c r="P828" s="7">
        <f t="shared" si="12"/>
        <v>1</v>
      </c>
      <c r="Q828" s="26" t="e">
        <f>IF(INDEX('2021 Certified EVM Plan'!H:H,MATCH(B828,'2021 Certified EVM Plan'!E:E,0))=1,M828,#N/A)</f>
        <v>#N/A</v>
      </c>
      <c r="R828" s="26" t="e">
        <f>IF(INDEX('2021 Certified EVM Plan'!J:J,MATCH(B828,'2021 Certified EVM Plan'!E:E,0))=1,M828,#N/A)</f>
        <v>#N/A</v>
      </c>
      <c r="S828" s="26" t="e">
        <f>IF(INDEX('2021 Certified EVM Plan'!K:K,MATCH(B828,'2021 Certified EVM Plan'!E:E,0))=1,M828,#N/A)</f>
        <v>#N/A</v>
      </c>
    </row>
    <row r="829" spans="1:19" x14ac:dyDescent="0.25">
      <c r="A829" s="22" t="s">
        <v>539</v>
      </c>
      <c r="B829" s="22">
        <v>7755</v>
      </c>
      <c r="C829" s="22">
        <v>79</v>
      </c>
      <c r="D829" s="23">
        <v>9.8225931081511106E-3</v>
      </c>
      <c r="E829" s="22">
        <v>103451101</v>
      </c>
      <c r="F829" s="22" t="s">
        <v>563</v>
      </c>
      <c r="G829" s="22" t="s">
        <v>702</v>
      </c>
      <c r="H829" s="22">
        <v>14089.043390847601</v>
      </c>
      <c r="I829" s="24">
        <f>'EVM CPZ List'!$D829*'EVM CPZ List'!$C829</f>
        <v>0.7759848555439377</v>
      </c>
      <c r="J829" s="25">
        <f>INDEX('Pivot of Risk Data'!A:A,MATCH('EVM CPZ List'!$B829,'Pivot of Risk Data'!B:B,0),1)</f>
        <v>813</v>
      </c>
      <c r="K829" s="22">
        <f>0.000621371*'EVM CPZ List'!$H829</f>
        <v>8.7545229808143645</v>
      </c>
      <c r="L829" s="22">
        <f>L828+'EVM CPZ List'!$K829</f>
        <v>10197.547472323135</v>
      </c>
      <c r="M829" s="22">
        <f>M828-'EVM CPZ List'!$I829</f>
        <v>401.05358259599046</v>
      </c>
      <c r="N829" s="7" t="e">
        <f>INDEX('2021 Certified EVM Plan'!G:G,MATCH(B829,'2021 Certified EVM Plan'!E:E,0))</f>
        <v>#N/A</v>
      </c>
      <c r="O829" s="7" t="e">
        <f>INDEX('2021 Certified EVM Plan'!M:M,MATCH(B829,'2021 Certified EVM Plan'!E:E,0))</f>
        <v>#N/A</v>
      </c>
      <c r="P829" s="7">
        <f t="shared" si="12"/>
        <v>1</v>
      </c>
      <c r="Q829" s="26" t="e">
        <f>IF(INDEX('2021 Certified EVM Plan'!H:H,MATCH(B829,'2021 Certified EVM Plan'!E:E,0))=1,M829,#N/A)</f>
        <v>#N/A</v>
      </c>
      <c r="R829" s="26" t="e">
        <f>IF(INDEX('2021 Certified EVM Plan'!J:J,MATCH(B829,'2021 Certified EVM Plan'!E:E,0))=1,M829,#N/A)</f>
        <v>#N/A</v>
      </c>
      <c r="S829" s="26" t="e">
        <f>IF(INDEX('2021 Certified EVM Plan'!K:K,MATCH(B829,'2021 Certified EVM Plan'!E:E,0))=1,M829,#N/A)</f>
        <v>#N/A</v>
      </c>
    </row>
    <row r="830" spans="1:19" x14ac:dyDescent="0.25">
      <c r="A830" s="22" t="s">
        <v>964</v>
      </c>
      <c r="B830" s="22">
        <v>727</v>
      </c>
      <c r="C830" s="22">
        <v>29</v>
      </c>
      <c r="D830" s="23">
        <v>9.7280405938509305E-3</v>
      </c>
      <c r="E830" s="22">
        <v>42271105</v>
      </c>
      <c r="F830" s="22" t="s">
        <v>986</v>
      </c>
      <c r="G830" s="22" t="s">
        <v>1008</v>
      </c>
      <c r="H830" s="22">
        <v>4287.6062597109403</v>
      </c>
      <c r="I830" s="24">
        <f>'EVM CPZ List'!$D830*'EVM CPZ List'!$C830</f>
        <v>0.282113177221677</v>
      </c>
      <c r="J830" s="25">
        <f>INDEX('Pivot of Risk Data'!A:A,MATCH('EVM CPZ List'!$B830,'Pivot of Risk Data'!B:B,0),1)</f>
        <v>814</v>
      </c>
      <c r="K830" s="22">
        <f>0.000621371*'EVM CPZ List'!$H830</f>
        <v>2.6641941892028469</v>
      </c>
      <c r="L830" s="22">
        <f>L829+'EVM CPZ List'!$K830</f>
        <v>10200.211666512338</v>
      </c>
      <c r="M830" s="22">
        <f>M829-'EVM CPZ List'!$I830</f>
        <v>400.77146941876879</v>
      </c>
      <c r="N830" s="7" t="e">
        <f>INDEX('2021 Certified EVM Plan'!G:G,MATCH(B830,'2021 Certified EVM Plan'!E:E,0))</f>
        <v>#N/A</v>
      </c>
      <c r="O830" s="7" t="e">
        <f>INDEX('2021 Certified EVM Plan'!M:M,MATCH(B830,'2021 Certified EVM Plan'!E:E,0))</f>
        <v>#N/A</v>
      </c>
      <c r="P830" s="7">
        <f t="shared" si="12"/>
        <v>1</v>
      </c>
      <c r="Q830" s="26" t="e">
        <f>IF(INDEX('2021 Certified EVM Plan'!H:H,MATCH(B830,'2021 Certified EVM Plan'!E:E,0))=1,M830,#N/A)</f>
        <v>#N/A</v>
      </c>
      <c r="R830" s="26" t="e">
        <f>IF(INDEX('2021 Certified EVM Plan'!J:J,MATCH(B830,'2021 Certified EVM Plan'!E:E,0))=1,M830,#N/A)</f>
        <v>#N/A</v>
      </c>
      <c r="S830" s="26" t="e">
        <f>IF(INDEX('2021 Certified EVM Plan'!K:K,MATCH(B830,'2021 Certified EVM Plan'!E:E,0))=1,M830,#N/A)</f>
        <v>#N/A</v>
      </c>
    </row>
    <row r="831" spans="1:19" x14ac:dyDescent="0.25">
      <c r="A831" s="22" t="s">
        <v>2906</v>
      </c>
      <c r="B831" s="22">
        <v>4072</v>
      </c>
      <c r="C831" s="22">
        <v>88</v>
      </c>
      <c r="D831" s="23">
        <v>9.7183314828933002E-3</v>
      </c>
      <c r="E831" s="22">
        <v>43051101</v>
      </c>
      <c r="F831" s="22" t="s">
        <v>2917</v>
      </c>
      <c r="G831" s="22" t="s">
        <v>3168</v>
      </c>
      <c r="H831" s="22">
        <v>16769.5218341732</v>
      </c>
      <c r="I831" s="24">
        <f>'EVM CPZ List'!$D831*'EVM CPZ List'!$C831</f>
        <v>0.85521317049461043</v>
      </c>
      <c r="J831" s="25">
        <f>INDEX('Pivot of Risk Data'!A:A,MATCH('EVM CPZ List'!$B831,'Pivot of Risk Data'!B:B,0),1)</f>
        <v>815</v>
      </c>
      <c r="K831" s="22">
        <f>0.000621371*'EVM CPZ List'!$H831</f>
        <v>10.420094551622036</v>
      </c>
      <c r="L831" s="22">
        <f>L830+'EVM CPZ List'!$K831</f>
        <v>10210.63176106396</v>
      </c>
      <c r="M831" s="22">
        <f>M830-'EVM CPZ List'!$I831</f>
        <v>399.91625624827418</v>
      </c>
      <c r="N831" s="7" t="e">
        <f>INDEX('2021 Certified EVM Plan'!G:G,MATCH(B831,'2021 Certified EVM Plan'!E:E,0))</f>
        <v>#N/A</v>
      </c>
      <c r="O831" s="7" t="e">
        <f>INDEX('2021 Certified EVM Plan'!M:M,MATCH(B831,'2021 Certified EVM Plan'!E:E,0))</f>
        <v>#N/A</v>
      </c>
      <c r="P831" s="7">
        <f t="shared" si="12"/>
        <v>1</v>
      </c>
      <c r="Q831" s="26" t="e">
        <f>IF(INDEX('2021 Certified EVM Plan'!H:H,MATCH(B831,'2021 Certified EVM Plan'!E:E,0))=1,M831,#N/A)</f>
        <v>#N/A</v>
      </c>
      <c r="R831" s="26" t="e">
        <f>IF(INDEX('2021 Certified EVM Plan'!J:J,MATCH(B831,'2021 Certified EVM Plan'!E:E,0))=1,M831,#N/A)</f>
        <v>#N/A</v>
      </c>
      <c r="S831" s="26" t="e">
        <f>IF(INDEX('2021 Certified EVM Plan'!K:K,MATCH(B831,'2021 Certified EVM Plan'!E:E,0))=1,M831,#N/A)</f>
        <v>#N/A</v>
      </c>
    </row>
    <row r="832" spans="1:19" x14ac:dyDescent="0.25">
      <c r="A832" s="22" t="s">
        <v>1672</v>
      </c>
      <c r="B832" s="22">
        <v>8245</v>
      </c>
      <c r="C832" s="22">
        <v>25</v>
      </c>
      <c r="D832" s="23">
        <v>9.6857243488724602E-3</v>
      </c>
      <c r="E832" s="22">
        <v>252561101</v>
      </c>
      <c r="F832" s="22" t="s">
        <v>1785</v>
      </c>
      <c r="G832" s="22" t="s">
        <v>1843</v>
      </c>
      <c r="H832" s="22">
        <v>6217.3700536517399</v>
      </c>
      <c r="I832" s="24">
        <f>'EVM CPZ List'!$D832*'EVM CPZ List'!$C832</f>
        <v>0.2421431087218115</v>
      </c>
      <c r="J832" s="25">
        <f>INDEX('Pivot of Risk Data'!A:A,MATCH('EVM CPZ List'!$B832,'Pivot of Risk Data'!B:B,0),1)</f>
        <v>816</v>
      </c>
      <c r="K832" s="22">
        <f>0.000621371*'EVM CPZ List'!$H832</f>
        <v>3.8632934476076355</v>
      </c>
      <c r="L832" s="22">
        <f>L831+'EVM CPZ List'!$K832</f>
        <v>10214.495054511568</v>
      </c>
      <c r="M832" s="22">
        <f>M831-'EVM CPZ List'!$I832</f>
        <v>399.67411313955239</v>
      </c>
      <c r="N832" s="7" t="e">
        <f>INDEX('2021 Certified EVM Plan'!G:G,MATCH(B832,'2021 Certified EVM Plan'!E:E,0))</f>
        <v>#N/A</v>
      </c>
      <c r="O832" s="7" t="e">
        <f>INDEX('2021 Certified EVM Plan'!M:M,MATCH(B832,'2021 Certified EVM Plan'!E:E,0))</f>
        <v>#N/A</v>
      </c>
      <c r="P832" s="7">
        <f t="shared" si="12"/>
        <v>1</v>
      </c>
      <c r="Q832" s="26" t="e">
        <f>IF(INDEX('2021 Certified EVM Plan'!H:H,MATCH(B832,'2021 Certified EVM Plan'!E:E,0))=1,M832,#N/A)</f>
        <v>#N/A</v>
      </c>
      <c r="R832" s="26" t="e">
        <f>IF(INDEX('2021 Certified EVM Plan'!J:J,MATCH(B832,'2021 Certified EVM Plan'!E:E,0))=1,M832,#N/A)</f>
        <v>#N/A</v>
      </c>
      <c r="S832" s="26" t="e">
        <f>IF(INDEX('2021 Certified EVM Plan'!K:K,MATCH(B832,'2021 Certified EVM Plan'!E:E,0))=1,M832,#N/A)</f>
        <v>#N/A</v>
      </c>
    </row>
    <row r="833" spans="1:19" x14ac:dyDescent="0.25">
      <c r="A833" s="22" t="s">
        <v>2906</v>
      </c>
      <c r="B833" s="22">
        <v>5206</v>
      </c>
      <c r="C833" s="22">
        <v>43</v>
      </c>
      <c r="D833" s="23">
        <v>9.5951389536214592E-3</v>
      </c>
      <c r="E833" s="22">
        <v>43051101</v>
      </c>
      <c r="F833" s="22" t="s">
        <v>2917</v>
      </c>
      <c r="G833" s="22" t="s">
        <v>3292</v>
      </c>
      <c r="H833" s="22">
        <v>15055.0543868199</v>
      </c>
      <c r="I833" s="24">
        <f>'EVM CPZ List'!$D833*'EVM CPZ List'!$C833</f>
        <v>0.41259097500572273</v>
      </c>
      <c r="J833" s="25">
        <f>INDEX('Pivot of Risk Data'!A:A,MATCH('EVM CPZ List'!$B833,'Pivot of Risk Data'!B:B,0),1)</f>
        <v>817</v>
      </c>
      <c r="K833" s="22">
        <f>0.000621371*'EVM CPZ List'!$H833</f>
        <v>9.3547741993926685</v>
      </c>
      <c r="L833" s="22">
        <f>L832+'EVM CPZ List'!$K833</f>
        <v>10223.849828710961</v>
      </c>
      <c r="M833" s="22">
        <f>M832-'EVM CPZ List'!$I833</f>
        <v>399.26152216454665</v>
      </c>
      <c r="N833" s="7" t="e">
        <f>INDEX('2021 Certified EVM Plan'!G:G,MATCH(B833,'2021 Certified EVM Plan'!E:E,0))</f>
        <v>#N/A</v>
      </c>
      <c r="O833" s="7" t="e">
        <f>INDEX('2021 Certified EVM Plan'!M:M,MATCH(B833,'2021 Certified EVM Plan'!E:E,0))</f>
        <v>#N/A</v>
      </c>
      <c r="P833" s="7">
        <f t="shared" si="12"/>
        <v>1</v>
      </c>
      <c r="Q833" s="26" t="e">
        <f>IF(INDEX('2021 Certified EVM Plan'!H:H,MATCH(B833,'2021 Certified EVM Plan'!E:E,0))=1,M833,#N/A)</f>
        <v>#N/A</v>
      </c>
      <c r="R833" s="26" t="e">
        <f>IF(INDEX('2021 Certified EVM Plan'!J:J,MATCH(B833,'2021 Certified EVM Plan'!E:E,0))=1,M833,#N/A)</f>
        <v>#N/A</v>
      </c>
      <c r="S833" s="26" t="e">
        <f>IF(INDEX('2021 Certified EVM Plan'!K:K,MATCH(B833,'2021 Certified EVM Plan'!E:E,0))=1,M833,#N/A)</f>
        <v>#N/A</v>
      </c>
    </row>
    <row r="834" spans="1:19" x14ac:dyDescent="0.25">
      <c r="A834" s="22" t="s">
        <v>1672</v>
      </c>
      <c r="B834" s="22">
        <v>876</v>
      </c>
      <c r="C834" s="22">
        <v>239</v>
      </c>
      <c r="D834" s="23">
        <v>9.5641146247219706E-3</v>
      </c>
      <c r="E834" s="22">
        <v>254452101</v>
      </c>
      <c r="F834" s="22" t="s">
        <v>1895</v>
      </c>
      <c r="G834" s="22" t="s">
        <v>2042</v>
      </c>
      <c r="H834" s="22">
        <v>34426.907826510003</v>
      </c>
      <c r="I834" s="24">
        <f>'EVM CPZ List'!$D834*'EVM CPZ List'!$C834</f>
        <v>2.2858233953085509</v>
      </c>
      <c r="J834" s="25">
        <f>INDEX('Pivot of Risk Data'!A:A,MATCH('EVM CPZ List'!$B834,'Pivot of Risk Data'!B:B,0),1)</f>
        <v>818</v>
      </c>
      <c r="K834" s="22">
        <f>0.000621371*'EVM CPZ List'!$H834</f>
        <v>21.391882143066347</v>
      </c>
      <c r="L834" s="22">
        <f>L833+'EVM CPZ List'!$K834</f>
        <v>10245.241710854028</v>
      </c>
      <c r="M834" s="22">
        <f>M833-'EVM CPZ List'!$I834</f>
        <v>396.97569876923808</v>
      </c>
      <c r="N834" s="7" t="e">
        <f>INDEX('2021 Certified EVM Plan'!G:G,MATCH(B834,'2021 Certified EVM Plan'!E:E,0))</f>
        <v>#N/A</v>
      </c>
      <c r="O834" s="7" t="e">
        <f>INDEX('2021 Certified EVM Plan'!M:M,MATCH(B834,'2021 Certified EVM Plan'!E:E,0))</f>
        <v>#N/A</v>
      </c>
      <c r="P834" s="7">
        <f t="shared" ref="P834:P897" si="13">COUNTIF(B:B,B834)</f>
        <v>1</v>
      </c>
      <c r="Q834" s="26" t="e">
        <f>IF(INDEX('2021 Certified EVM Plan'!H:H,MATCH(B834,'2021 Certified EVM Plan'!E:E,0))=1,M834,#N/A)</f>
        <v>#N/A</v>
      </c>
      <c r="R834" s="26" t="e">
        <f>IF(INDEX('2021 Certified EVM Plan'!J:J,MATCH(B834,'2021 Certified EVM Plan'!E:E,0))=1,M834,#N/A)</f>
        <v>#N/A</v>
      </c>
      <c r="S834" s="26" t="e">
        <f>IF(INDEX('2021 Certified EVM Plan'!K:K,MATCH(B834,'2021 Certified EVM Plan'!E:E,0))=1,M834,#N/A)</f>
        <v>#N/A</v>
      </c>
    </row>
    <row r="835" spans="1:19" x14ac:dyDescent="0.25">
      <c r="A835" s="22" t="s">
        <v>2195</v>
      </c>
      <c r="B835" s="22">
        <v>5657</v>
      </c>
      <c r="C835" s="22">
        <v>5</v>
      </c>
      <c r="D835" s="23">
        <v>9.56034315731559E-3</v>
      </c>
      <c r="E835" s="22">
        <v>182821101</v>
      </c>
      <c r="F835" s="22" t="s">
        <v>2404</v>
      </c>
      <c r="G835" s="22" t="s">
        <v>2607</v>
      </c>
      <c r="H835" s="22">
        <v>1783.5867698089901</v>
      </c>
      <c r="I835" s="24">
        <f>'EVM CPZ List'!$D835*'EVM CPZ List'!$C835</f>
        <v>4.780171578657795E-2</v>
      </c>
      <c r="J835" s="25">
        <f>INDEX('Pivot of Risk Data'!A:A,MATCH('EVM CPZ List'!$B835,'Pivot of Risk Data'!B:B,0),1)</f>
        <v>819</v>
      </c>
      <c r="K835" s="22">
        <f>0.000621371*'EVM CPZ List'!$H835</f>
        <v>1.1082690947429821</v>
      </c>
      <c r="L835" s="22">
        <f>L834+'EVM CPZ List'!$K835</f>
        <v>10246.349979948771</v>
      </c>
      <c r="M835" s="22">
        <f>M834-'EVM CPZ List'!$I835</f>
        <v>396.92789705345149</v>
      </c>
      <c r="N835" s="7" t="e">
        <f>INDEX('2021 Certified EVM Plan'!G:G,MATCH(B835,'2021 Certified EVM Plan'!E:E,0))</f>
        <v>#N/A</v>
      </c>
      <c r="O835" s="7" t="e">
        <f>INDEX('2021 Certified EVM Plan'!M:M,MATCH(B835,'2021 Certified EVM Plan'!E:E,0))</f>
        <v>#N/A</v>
      </c>
      <c r="P835" s="7">
        <f t="shared" si="13"/>
        <v>1</v>
      </c>
      <c r="Q835" s="26" t="e">
        <f>IF(INDEX('2021 Certified EVM Plan'!H:H,MATCH(B835,'2021 Certified EVM Plan'!E:E,0))=1,M835,#N/A)</f>
        <v>#N/A</v>
      </c>
      <c r="R835" s="26" t="e">
        <f>IF(INDEX('2021 Certified EVM Plan'!J:J,MATCH(B835,'2021 Certified EVM Plan'!E:E,0))=1,M835,#N/A)</f>
        <v>#N/A</v>
      </c>
      <c r="S835" s="26" t="e">
        <f>IF(INDEX('2021 Certified EVM Plan'!K:K,MATCH(B835,'2021 Certified EVM Plan'!E:E,0))=1,M835,#N/A)</f>
        <v>#N/A</v>
      </c>
    </row>
    <row r="836" spans="1:19" x14ac:dyDescent="0.25">
      <c r="A836" s="22" t="s">
        <v>8</v>
      </c>
      <c r="B836" s="22">
        <v>1212</v>
      </c>
      <c r="C836" s="22">
        <v>234</v>
      </c>
      <c r="D836" s="23">
        <v>9.52564291195661E-3</v>
      </c>
      <c r="E836" s="22">
        <v>153132102</v>
      </c>
      <c r="F836" s="22" t="s">
        <v>106</v>
      </c>
      <c r="G836" s="22" t="s">
        <v>459</v>
      </c>
      <c r="H836" s="22">
        <v>36006.300752981901</v>
      </c>
      <c r="I836" s="24">
        <f>'EVM CPZ List'!$D836*'EVM CPZ List'!$C836</f>
        <v>2.2290004413978468</v>
      </c>
      <c r="J836" s="25">
        <f>INDEX('Pivot of Risk Data'!A:A,MATCH('EVM CPZ List'!$B836,'Pivot of Risk Data'!B:B,0),1)</f>
        <v>820</v>
      </c>
      <c r="K836" s="22">
        <f>0.000621371*'EVM CPZ List'!$H836</f>
        <v>22.373271105181118</v>
      </c>
      <c r="L836" s="22">
        <f>L835+'EVM CPZ List'!$K836</f>
        <v>10268.723251053952</v>
      </c>
      <c r="M836" s="22">
        <f>M835-'EVM CPZ List'!$I836</f>
        <v>394.69889661205366</v>
      </c>
      <c r="N836" s="7" t="e">
        <f>INDEX('2021 Certified EVM Plan'!G:G,MATCH(B836,'2021 Certified EVM Plan'!E:E,0))</f>
        <v>#N/A</v>
      </c>
      <c r="O836" s="7" t="e">
        <f>INDEX('2021 Certified EVM Plan'!M:M,MATCH(B836,'2021 Certified EVM Plan'!E:E,0))</f>
        <v>#N/A</v>
      </c>
      <c r="P836" s="7">
        <f t="shared" si="13"/>
        <v>1</v>
      </c>
      <c r="Q836" s="26" t="e">
        <f>IF(INDEX('2021 Certified EVM Plan'!H:H,MATCH(B836,'2021 Certified EVM Plan'!E:E,0))=1,M836,#N/A)</f>
        <v>#N/A</v>
      </c>
      <c r="R836" s="26" t="e">
        <f>IF(INDEX('2021 Certified EVM Plan'!J:J,MATCH(B836,'2021 Certified EVM Plan'!E:E,0))=1,M836,#N/A)</f>
        <v>#N/A</v>
      </c>
      <c r="S836" s="26" t="e">
        <f>IF(INDEX('2021 Certified EVM Plan'!K:K,MATCH(B836,'2021 Certified EVM Plan'!E:E,0))=1,M836,#N/A)</f>
        <v>#N/A</v>
      </c>
    </row>
    <row r="837" spans="1:19" x14ac:dyDescent="0.25">
      <c r="A837" s="22" t="s">
        <v>964</v>
      </c>
      <c r="B837" s="22">
        <v>4055</v>
      </c>
      <c r="C837" s="22">
        <v>63</v>
      </c>
      <c r="D837" s="23">
        <v>9.4734186045541905E-3</v>
      </c>
      <c r="E837" s="22">
        <v>42661103</v>
      </c>
      <c r="F837" s="22" t="s">
        <v>967</v>
      </c>
      <c r="G837" s="22" t="s">
        <v>1003</v>
      </c>
      <c r="H837" s="22">
        <v>10337.071021184</v>
      </c>
      <c r="I837" s="24">
        <f>'EVM CPZ List'!$D837*'EVM CPZ List'!$C837</f>
        <v>0.596825372086914</v>
      </c>
      <c r="J837" s="25">
        <f>INDEX('Pivot of Risk Data'!A:A,MATCH('EVM CPZ List'!$B837,'Pivot of Risk Data'!B:B,0),1)</f>
        <v>821</v>
      </c>
      <c r="K837" s="22">
        <f>0.000621371*'EVM CPZ List'!$H837</f>
        <v>6.4231561575041232</v>
      </c>
      <c r="L837" s="22">
        <f>L836+'EVM CPZ List'!$K837</f>
        <v>10275.146407211456</v>
      </c>
      <c r="M837" s="22">
        <f>M836-'EVM CPZ List'!$I837</f>
        <v>394.10207123996673</v>
      </c>
      <c r="N837" s="7" t="e">
        <f>INDEX('2021 Certified EVM Plan'!G:G,MATCH(B837,'2021 Certified EVM Plan'!E:E,0))</f>
        <v>#N/A</v>
      </c>
      <c r="O837" s="7" t="e">
        <f>INDEX('2021 Certified EVM Plan'!M:M,MATCH(B837,'2021 Certified EVM Plan'!E:E,0))</f>
        <v>#N/A</v>
      </c>
      <c r="P837" s="7">
        <f t="shared" si="13"/>
        <v>1</v>
      </c>
      <c r="Q837" s="26" t="e">
        <f>IF(INDEX('2021 Certified EVM Plan'!H:H,MATCH(B837,'2021 Certified EVM Plan'!E:E,0))=1,M837,#N/A)</f>
        <v>#N/A</v>
      </c>
      <c r="R837" s="26" t="e">
        <f>IF(INDEX('2021 Certified EVM Plan'!J:J,MATCH(B837,'2021 Certified EVM Plan'!E:E,0))=1,M837,#N/A)</f>
        <v>#N/A</v>
      </c>
      <c r="S837" s="26" t="e">
        <f>IF(INDEX('2021 Certified EVM Plan'!K:K,MATCH(B837,'2021 Certified EVM Plan'!E:E,0))=1,M837,#N/A)</f>
        <v>#N/A</v>
      </c>
    </row>
    <row r="838" spans="1:19" x14ac:dyDescent="0.25">
      <c r="A838" s="22" t="s">
        <v>964</v>
      </c>
      <c r="B838" s="22">
        <v>5091</v>
      </c>
      <c r="C838" s="22">
        <v>288</v>
      </c>
      <c r="D838" s="23">
        <v>9.4647274750180501E-3</v>
      </c>
      <c r="E838" s="22">
        <v>42661104</v>
      </c>
      <c r="F838" s="22" t="s">
        <v>976</v>
      </c>
      <c r="G838" s="22" t="s">
        <v>1185</v>
      </c>
      <c r="H838" s="22">
        <v>36161.719610181899</v>
      </c>
      <c r="I838" s="24">
        <f>'EVM CPZ List'!$D838*'EVM CPZ List'!$C838</f>
        <v>2.7258415128051983</v>
      </c>
      <c r="J838" s="25">
        <f>INDEX('Pivot of Risk Data'!A:A,MATCH('EVM CPZ List'!$B838,'Pivot of Risk Data'!B:B,0),1)</f>
        <v>822</v>
      </c>
      <c r="K838" s="22">
        <f>0.000621371*'EVM CPZ List'!$H838</f>
        <v>22.469843875898338</v>
      </c>
      <c r="L838" s="22">
        <f>L837+'EVM CPZ List'!$K838</f>
        <v>10297.616251087355</v>
      </c>
      <c r="M838" s="22">
        <f>M837-'EVM CPZ List'!$I838</f>
        <v>391.37622972716156</v>
      </c>
      <c r="N838" s="7" t="e">
        <f>INDEX('2021 Certified EVM Plan'!G:G,MATCH(B838,'2021 Certified EVM Plan'!E:E,0))</f>
        <v>#N/A</v>
      </c>
      <c r="O838" s="7" t="e">
        <f>INDEX('2021 Certified EVM Plan'!M:M,MATCH(B838,'2021 Certified EVM Plan'!E:E,0))</f>
        <v>#N/A</v>
      </c>
      <c r="P838" s="7">
        <f t="shared" si="13"/>
        <v>1</v>
      </c>
      <c r="Q838" s="26" t="e">
        <f>IF(INDEX('2021 Certified EVM Plan'!H:H,MATCH(B838,'2021 Certified EVM Plan'!E:E,0))=1,M838,#N/A)</f>
        <v>#N/A</v>
      </c>
      <c r="R838" s="26" t="e">
        <f>IF(INDEX('2021 Certified EVM Plan'!J:J,MATCH(B838,'2021 Certified EVM Plan'!E:E,0))=1,M838,#N/A)</f>
        <v>#N/A</v>
      </c>
      <c r="S838" s="26" t="e">
        <f>IF(INDEX('2021 Certified EVM Plan'!K:K,MATCH(B838,'2021 Certified EVM Plan'!E:E,0))=1,M838,#N/A)</f>
        <v>#N/A</v>
      </c>
    </row>
    <row r="839" spans="1:19" x14ac:dyDescent="0.25">
      <c r="A839" s="22" t="s">
        <v>539</v>
      </c>
      <c r="B839" s="22">
        <v>5679</v>
      </c>
      <c r="C839" s="22">
        <v>186</v>
      </c>
      <c r="D839" s="23">
        <v>9.4328483306079808E-3</v>
      </c>
      <c r="E839" s="22">
        <v>103201101</v>
      </c>
      <c r="F839" s="22" t="s">
        <v>633</v>
      </c>
      <c r="G839" s="22" t="s">
        <v>634</v>
      </c>
      <c r="H839" s="22">
        <v>19026.206994105301</v>
      </c>
      <c r="I839" s="24">
        <f>'EVM CPZ List'!$D839*'EVM CPZ List'!$C839</f>
        <v>1.7545097894930843</v>
      </c>
      <c r="J839" s="25">
        <f>INDEX('Pivot of Risk Data'!A:A,MATCH('EVM CPZ List'!$B839,'Pivot of Risk Data'!B:B,0),1)</f>
        <v>823</v>
      </c>
      <c r="K839" s="22">
        <f>0.000621371*'EVM CPZ List'!$H839</f>
        <v>11.822333266134205</v>
      </c>
      <c r="L839" s="22">
        <f>L838+'EVM CPZ List'!$K839</f>
        <v>10309.438584353489</v>
      </c>
      <c r="M839" s="22">
        <f>M838-'EVM CPZ List'!$I839</f>
        <v>389.6217199376685</v>
      </c>
      <c r="N839" s="7" t="e">
        <f>INDEX('2021 Certified EVM Plan'!G:G,MATCH(B839,'2021 Certified EVM Plan'!E:E,0))</f>
        <v>#N/A</v>
      </c>
      <c r="O839" s="7" t="e">
        <f>INDEX('2021 Certified EVM Plan'!M:M,MATCH(B839,'2021 Certified EVM Plan'!E:E,0))</f>
        <v>#N/A</v>
      </c>
      <c r="P839" s="7">
        <f t="shared" si="13"/>
        <v>1</v>
      </c>
      <c r="Q839" s="26" t="e">
        <f>IF(INDEX('2021 Certified EVM Plan'!H:H,MATCH(B839,'2021 Certified EVM Plan'!E:E,0))=1,M839,#N/A)</f>
        <v>#N/A</v>
      </c>
      <c r="R839" s="26" t="e">
        <f>IF(INDEX('2021 Certified EVM Plan'!J:J,MATCH(B839,'2021 Certified EVM Plan'!E:E,0))=1,M839,#N/A)</f>
        <v>#N/A</v>
      </c>
      <c r="S839" s="26" t="e">
        <f>IF(INDEX('2021 Certified EVM Plan'!K:K,MATCH(B839,'2021 Certified EVM Plan'!E:E,0))=1,M839,#N/A)</f>
        <v>#N/A</v>
      </c>
    </row>
    <row r="840" spans="1:19" x14ac:dyDescent="0.25">
      <c r="A840" s="22" t="s">
        <v>539</v>
      </c>
      <c r="B840" s="22">
        <v>9108</v>
      </c>
      <c r="C840" s="22">
        <v>74</v>
      </c>
      <c r="D840" s="23">
        <v>9.4145098339111395E-3</v>
      </c>
      <c r="E840" s="22">
        <v>103221101</v>
      </c>
      <c r="F840" s="22" t="s">
        <v>542</v>
      </c>
      <c r="G840" s="22" t="s">
        <v>576</v>
      </c>
      <c r="H840" s="22">
        <v>7526.67872819284</v>
      </c>
      <c r="I840" s="24">
        <f>'EVM CPZ List'!$D840*'EVM CPZ List'!$C840</f>
        <v>0.69667372770942437</v>
      </c>
      <c r="J840" s="25">
        <f>INDEX('Pivot of Risk Data'!A:A,MATCH('EVM CPZ List'!$B840,'Pivot of Risk Data'!B:B,0),1)</f>
        <v>824</v>
      </c>
      <c r="K840" s="22">
        <f>0.000621371*'EVM CPZ List'!$H840</f>
        <v>4.6768598880159136</v>
      </c>
      <c r="L840" s="22">
        <f>L839+'EVM CPZ List'!$K840</f>
        <v>10314.115444241505</v>
      </c>
      <c r="M840" s="22">
        <f>M839-'EVM CPZ List'!$I840</f>
        <v>388.92504620995908</v>
      </c>
      <c r="N840" s="7" t="e">
        <f>INDEX('2021 Certified EVM Plan'!G:G,MATCH(B840,'2021 Certified EVM Plan'!E:E,0))</f>
        <v>#N/A</v>
      </c>
      <c r="O840" s="7" t="e">
        <f>INDEX('2021 Certified EVM Plan'!M:M,MATCH(B840,'2021 Certified EVM Plan'!E:E,0))</f>
        <v>#N/A</v>
      </c>
      <c r="P840" s="7">
        <f t="shared" si="13"/>
        <v>1</v>
      </c>
      <c r="Q840" s="26" t="e">
        <f>IF(INDEX('2021 Certified EVM Plan'!H:H,MATCH(B840,'2021 Certified EVM Plan'!E:E,0))=1,M840,#N/A)</f>
        <v>#N/A</v>
      </c>
      <c r="R840" s="26" t="e">
        <f>IF(INDEX('2021 Certified EVM Plan'!J:J,MATCH(B840,'2021 Certified EVM Plan'!E:E,0))=1,M840,#N/A)</f>
        <v>#N/A</v>
      </c>
      <c r="S840" s="26" t="e">
        <f>IF(INDEX('2021 Certified EVM Plan'!K:K,MATCH(B840,'2021 Certified EVM Plan'!E:E,0))=1,M840,#N/A)</f>
        <v>#N/A</v>
      </c>
    </row>
    <row r="841" spans="1:19" x14ac:dyDescent="0.25">
      <c r="A841" s="22" t="s">
        <v>964</v>
      </c>
      <c r="B841" s="22">
        <v>3148</v>
      </c>
      <c r="C841" s="22">
        <v>178</v>
      </c>
      <c r="D841" s="23">
        <v>9.33804181777469E-3</v>
      </c>
      <c r="E841" s="22">
        <v>42661103</v>
      </c>
      <c r="F841" s="22" t="s">
        <v>967</v>
      </c>
      <c r="G841" s="22" t="s">
        <v>1050</v>
      </c>
      <c r="H841" s="22">
        <v>48289.253954727901</v>
      </c>
      <c r="I841" s="24">
        <f>'EVM CPZ List'!$D841*'EVM CPZ List'!$C841</f>
        <v>1.6621714435638948</v>
      </c>
      <c r="J841" s="25">
        <f>INDEX('Pivot of Risk Data'!A:A,MATCH('EVM CPZ List'!$B841,'Pivot of Risk Data'!B:B,0),1)</f>
        <v>825</v>
      </c>
      <c r="K841" s="22">
        <f>0.000621371*'EVM CPZ List'!$H841</f>
        <v>30.005542019103231</v>
      </c>
      <c r="L841" s="22">
        <f>L840+'EVM CPZ List'!$K841</f>
        <v>10344.120986260608</v>
      </c>
      <c r="M841" s="22">
        <f>M840-'EVM CPZ List'!$I841</f>
        <v>387.26287476639516</v>
      </c>
      <c r="N841" s="7" t="e">
        <f>INDEX('2021 Certified EVM Plan'!G:G,MATCH(B841,'2021 Certified EVM Plan'!E:E,0))</f>
        <v>#N/A</v>
      </c>
      <c r="O841" s="7" t="e">
        <f>INDEX('2021 Certified EVM Plan'!M:M,MATCH(B841,'2021 Certified EVM Plan'!E:E,0))</f>
        <v>#N/A</v>
      </c>
      <c r="P841" s="7">
        <f t="shared" si="13"/>
        <v>1</v>
      </c>
      <c r="Q841" s="26" t="e">
        <f>IF(INDEX('2021 Certified EVM Plan'!H:H,MATCH(B841,'2021 Certified EVM Plan'!E:E,0))=1,M841,#N/A)</f>
        <v>#N/A</v>
      </c>
      <c r="R841" s="26" t="e">
        <f>IF(INDEX('2021 Certified EVM Plan'!J:J,MATCH(B841,'2021 Certified EVM Plan'!E:E,0))=1,M841,#N/A)</f>
        <v>#N/A</v>
      </c>
      <c r="S841" s="26" t="e">
        <f>IF(INDEX('2021 Certified EVM Plan'!K:K,MATCH(B841,'2021 Certified EVM Plan'!E:E,0))=1,M841,#N/A)</f>
        <v>#N/A</v>
      </c>
    </row>
    <row r="842" spans="1:19" x14ac:dyDescent="0.25">
      <c r="A842" s="22" t="s">
        <v>1672</v>
      </c>
      <c r="B842" s="22">
        <v>6874</v>
      </c>
      <c r="C842" s="22">
        <v>103</v>
      </c>
      <c r="D842" s="23">
        <v>9.3378741369645607E-3</v>
      </c>
      <c r="E842" s="22">
        <v>163201102</v>
      </c>
      <c r="F842" s="22" t="s">
        <v>486</v>
      </c>
      <c r="G842" s="22" t="s">
        <v>1699</v>
      </c>
      <c r="H842" s="22">
        <v>16938.924348028399</v>
      </c>
      <c r="I842" s="24">
        <f>'EVM CPZ List'!$D842*'EVM CPZ List'!$C842</f>
        <v>0.96180103610734979</v>
      </c>
      <c r="J842" s="25">
        <f>INDEX('Pivot of Risk Data'!A:A,MATCH('EVM CPZ List'!$B842,'Pivot of Risk Data'!B:B,0),1)</f>
        <v>826</v>
      </c>
      <c r="K842" s="22">
        <f>0.000621371*'EVM CPZ List'!$H842</f>
        <v>10.525356361058755</v>
      </c>
      <c r="L842" s="22">
        <f>L841+'EVM CPZ List'!$K842</f>
        <v>10354.646342621667</v>
      </c>
      <c r="M842" s="22">
        <f>M841-'EVM CPZ List'!$I842</f>
        <v>386.30107373028778</v>
      </c>
      <c r="N842" s="7" t="e">
        <f>INDEX('2021 Certified EVM Plan'!G:G,MATCH(B842,'2021 Certified EVM Plan'!E:E,0))</f>
        <v>#N/A</v>
      </c>
      <c r="O842" s="7" t="e">
        <f>INDEX('2021 Certified EVM Plan'!M:M,MATCH(B842,'2021 Certified EVM Plan'!E:E,0))</f>
        <v>#N/A</v>
      </c>
      <c r="P842" s="7">
        <f t="shared" si="13"/>
        <v>1</v>
      </c>
      <c r="Q842" s="26" t="e">
        <f>IF(INDEX('2021 Certified EVM Plan'!H:H,MATCH(B842,'2021 Certified EVM Plan'!E:E,0))=1,M842,#N/A)</f>
        <v>#N/A</v>
      </c>
      <c r="R842" s="26" t="e">
        <f>IF(INDEX('2021 Certified EVM Plan'!J:J,MATCH(B842,'2021 Certified EVM Plan'!E:E,0))=1,M842,#N/A)</f>
        <v>#N/A</v>
      </c>
      <c r="S842" s="26" t="e">
        <f>IF(INDEX('2021 Certified EVM Plan'!K:K,MATCH(B842,'2021 Certified EVM Plan'!E:E,0))=1,M842,#N/A)</f>
        <v>#N/A</v>
      </c>
    </row>
    <row r="843" spans="1:19" x14ac:dyDescent="0.25">
      <c r="A843" s="22" t="s">
        <v>8</v>
      </c>
      <c r="B843" s="22">
        <v>4943</v>
      </c>
      <c r="C843" s="22">
        <v>129</v>
      </c>
      <c r="D843" s="23">
        <v>9.3223059063492E-3</v>
      </c>
      <c r="E843" s="22">
        <v>153662102</v>
      </c>
      <c r="F843" s="22" t="s">
        <v>11</v>
      </c>
      <c r="G843" s="22" t="s">
        <v>117</v>
      </c>
      <c r="H843" s="22">
        <v>14681.2765579156</v>
      </c>
      <c r="I843" s="24">
        <f>'EVM CPZ List'!$D843*'EVM CPZ List'!$C843</f>
        <v>1.2025774619190468</v>
      </c>
      <c r="J843" s="25">
        <f>INDEX('Pivot of Risk Data'!A:A,MATCH('EVM CPZ List'!$B843,'Pivot of Risk Data'!B:B,0),1)</f>
        <v>827</v>
      </c>
      <c r="K843" s="22">
        <f>0.000621371*'EVM CPZ List'!$H843</f>
        <v>9.1225194960685752</v>
      </c>
      <c r="L843" s="22">
        <f>L842+'EVM CPZ List'!$K843</f>
        <v>10363.768862117735</v>
      </c>
      <c r="M843" s="22">
        <f>M842-'EVM CPZ List'!$I843</f>
        <v>385.09849626836876</v>
      </c>
      <c r="N843" s="7" t="e">
        <f>INDEX('2021 Certified EVM Plan'!G:G,MATCH(B843,'2021 Certified EVM Plan'!E:E,0))</f>
        <v>#N/A</v>
      </c>
      <c r="O843" s="7" t="e">
        <f>INDEX('2021 Certified EVM Plan'!M:M,MATCH(B843,'2021 Certified EVM Plan'!E:E,0))</f>
        <v>#N/A</v>
      </c>
      <c r="P843" s="7">
        <f t="shared" si="13"/>
        <v>1</v>
      </c>
      <c r="Q843" s="26" t="e">
        <f>IF(INDEX('2021 Certified EVM Plan'!H:H,MATCH(B843,'2021 Certified EVM Plan'!E:E,0))=1,M843,#N/A)</f>
        <v>#N/A</v>
      </c>
      <c r="R843" s="26" t="e">
        <f>IF(INDEX('2021 Certified EVM Plan'!J:J,MATCH(B843,'2021 Certified EVM Plan'!E:E,0))=1,M843,#N/A)</f>
        <v>#N/A</v>
      </c>
      <c r="S843" s="26" t="e">
        <f>IF(INDEX('2021 Certified EVM Plan'!K:K,MATCH(B843,'2021 Certified EVM Plan'!E:E,0))=1,M843,#N/A)</f>
        <v>#N/A</v>
      </c>
    </row>
    <row r="844" spans="1:19" x14ac:dyDescent="0.25">
      <c r="A844" s="22" t="s">
        <v>964</v>
      </c>
      <c r="B844" s="22">
        <v>7155</v>
      </c>
      <c r="C844" s="22">
        <v>21</v>
      </c>
      <c r="D844" s="23">
        <v>9.3157391404421006E-3</v>
      </c>
      <c r="E844" s="22">
        <v>192311142</v>
      </c>
      <c r="F844" s="22" t="s">
        <v>1069</v>
      </c>
      <c r="G844" s="22" t="s">
        <v>1353</v>
      </c>
      <c r="H844" s="22">
        <v>19693.290720872599</v>
      </c>
      <c r="I844" s="24">
        <f>'EVM CPZ List'!$D844*'EVM CPZ List'!$C844</f>
        <v>0.19563052194928413</v>
      </c>
      <c r="J844" s="25">
        <f>INDEX('Pivot of Risk Data'!A:A,MATCH('EVM CPZ List'!$B844,'Pivot of Risk Data'!B:B,0),1)</f>
        <v>828</v>
      </c>
      <c r="K844" s="22">
        <f>0.000621371*'EVM CPZ List'!$H844</f>
        <v>12.236839748519328</v>
      </c>
      <c r="L844" s="22">
        <f>L843+'EVM CPZ List'!$K844</f>
        <v>10376.005701866254</v>
      </c>
      <c r="M844" s="22">
        <f>M843-'EVM CPZ List'!$I844</f>
        <v>384.90286574641948</v>
      </c>
      <c r="N844" s="7" t="e">
        <f>INDEX('2021 Certified EVM Plan'!G:G,MATCH(B844,'2021 Certified EVM Plan'!E:E,0))</f>
        <v>#N/A</v>
      </c>
      <c r="O844" s="7" t="e">
        <f>INDEX('2021 Certified EVM Plan'!M:M,MATCH(B844,'2021 Certified EVM Plan'!E:E,0))</f>
        <v>#N/A</v>
      </c>
      <c r="P844" s="7">
        <f t="shared" si="13"/>
        <v>1</v>
      </c>
      <c r="Q844" s="26" t="e">
        <f>IF(INDEX('2021 Certified EVM Plan'!H:H,MATCH(B844,'2021 Certified EVM Plan'!E:E,0))=1,M844,#N/A)</f>
        <v>#N/A</v>
      </c>
      <c r="R844" s="26" t="e">
        <f>IF(INDEX('2021 Certified EVM Plan'!J:J,MATCH(B844,'2021 Certified EVM Plan'!E:E,0))=1,M844,#N/A)</f>
        <v>#N/A</v>
      </c>
      <c r="S844" s="26" t="e">
        <f>IF(INDEX('2021 Certified EVM Plan'!K:K,MATCH(B844,'2021 Certified EVM Plan'!E:E,0))=1,M844,#N/A)</f>
        <v>#N/A</v>
      </c>
    </row>
    <row r="845" spans="1:19" x14ac:dyDescent="0.25">
      <c r="A845" s="22" t="s">
        <v>964</v>
      </c>
      <c r="B845" s="22">
        <v>2379</v>
      </c>
      <c r="C845" s="22">
        <v>103</v>
      </c>
      <c r="D845" s="23">
        <v>9.3056588233930392E-3</v>
      </c>
      <c r="E845" s="22">
        <v>42141101</v>
      </c>
      <c r="F845" s="22" t="s">
        <v>1260</v>
      </c>
      <c r="G845" s="22" t="s">
        <v>1261</v>
      </c>
      <c r="H845" s="22">
        <v>11041.6678751127</v>
      </c>
      <c r="I845" s="24">
        <f>'EVM CPZ List'!$D845*'EVM CPZ List'!$C845</f>
        <v>0.95848285880948303</v>
      </c>
      <c r="J845" s="25">
        <f>INDEX('Pivot of Risk Data'!A:A,MATCH('EVM CPZ List'!$B845,'Pivot of Risk Data'!B:B,0),1)</f>
        <v>829</v>
      </c>
      <c r="K845" s="22">
        <f>0.000621371*'EVM CPZ List'!$H845</f>
        <v>6.8609722092266541</v>
      </c>
      <c r="L845" s="22">
        <f>L844+'EVM CPZ List'!$K845</f>
        <v>10382.86667407548</v>
      </c>
      <c r="M845" s="22">
        <f>M844-'EVM CPZ List'!$I845</f>
        <v>383.94438288761</v>
      </c>
      <c r="N845" s="7" t="e">
        <f>INDEX('2021 Certified EVM Plan'!G:G,MATCH(B845,'2021 Certified EVM Plan'!E:E,0))</f>
        <v>#N/A</v>
      </c>
      <c r="O845" s="7" t="e">
        <f>INDEX('2021 Certified EVM Plan'!M:M,MATCH(B845,'2021 Certified EVM Plan'!E:E,0))</f>
        <v>#N/A</v>
      </c>
      <c r="P845" s="7">
        <f t="shared" si="13"/>
        <v>1</v>
      </c>
      <c r="Q845" s="26" t="e">
        <f>IF(INDEX('2021 Certified EVM Plan'!H:H,MATCH(B845,'2021 Certified EVM Plan'!E:E,0))=1,M845,#N/A)</f>
        <v>#N/A</v>
      </c>
      <c r="R845" s="26" t="e">
        <f>IF(INDEX('2021 Certified EVM Plan'!J:J,MATCH(B845,'2021 Certified EVM Plan'!E:E,0))=1,M845,#N/A)</f>
        <v>#N/A</v>
      </c>
      <c r="S845" s="26" t="e">
        <f>IF(INDEX('2021 Certified EVM Plan'!K:K,MATCH(B845,'2021 Certified EVM Plan'!E:E,0))=1,M845,#N/A)</f>
        <v>#N/A</v>
      </c>
    </row>
    <row r="846" spans="1:19" x14ac:dyDescent="0.25">
      <c r="A846" s="22" t="s">
        <v>1672</v>
      </c>
      <c r="B846" s="22">
        <v>1261</v>
      </c>
      <c r="C846" s="22">
        <v>425</v>
      </c>
      <c r="D846" s="23">
        <v>9.3026636056925006E-3</v>
      </c>
      <c r="E846" s="22">
        <v>163351703</v>
      </c>
      <c r="F846" s="22" t="s">
        <v>1819</v>
      </c>
      <c r="G846" s="22" t="s">
        <v>1931</v>
      </c>
      <c r="H846" s="22">
        <v>93135.069094954306</v>
      </c>
      <c r="I846" s="24">
        <f>'EVM CPZ List'!$D846*'EVM CPZ List'!$C846</f>
        <v>3.9536320324193128</v>
      </c>
      <c r="J846" s="25">
        <f>INDEX('Pivot of Risk Data'!A:A,MATCH('EVM CPZ List'!$B846,'Pivot of Risk Data'!B:B,0),1)</f>
        <v>830</v>
      </c>
      <c r="K846" s="22">
        <f>0.000621371*'EVM CPZ List'!$H846</f>
        <v>57.871431018600852</v>
      </c>
      <c r="L846" s="22">
        <f>L845+'EVM CPZ List'!$K846</f>
        <v>10440.73810509408</v>
      </c>
      <c r="M846" s="22">
        <f>M845-'EVM CPZ List'!$I846</f>
        <v>379.9907508551907</v>
      </c>
      <c r="N846" s="7" t="e">
        <f>INDEX('2021 Certified EVM Plan'!G:G,MATCH(B846,'2021 Certified EVM Plan'!E:E,0))</f>
        <v>#N/A</v>
      </c>
      <c r="O846" s="7" t="e">
        <f>INDEX('2021 Certified EVM Plan'!M:M,MATCH(B846,'2021 Certified EVM Plan'!E:E,0))</f>
        <v>#N/A</v>
      </c>
      <c r="P846" s="7">
        <f t="shared" si="13"/>
        <v>1</v>
      </c>
      <c r="Q846" s="26" t="e">
        <f>IF(INDEX('2021 Certified EVM Plan'!H:H,MATCH(B846,'2021 Certified EVM Plan'!E:E,0))=1,M846,#N/A)</f>
        <v>#N/A</v>
      </c>
      <c r="R846" s="26" t="e">
        <f>IF(INDEX('2021 Certified EVM Plan'!J:J,MATCH(B846,'2021 Certified EVM Plan'!E:E,0))=1,M846,#N/A)</f>
        <v>#N/A</v>
      </c>
      <c r="S846" s="26" t="e">
        <f>IF(INDEX('2021 Certified EVM Plan'!K:K,MATCH(B846,'2021 Certified EVM Plan'!E:E,0))=1,M846,#N/A)</f>
        <v>#N/A</v>
      </c>
    </row>
    <row r="847" spans="1:19" x14ac:dyDescent="0.25">
      <c r="A847" s="22" t="s">
        <v>964</v>
      </c>
      <c r="B847" s="22">
        <v>8365</v>
      </c>
      <c r="C847" s="22">
        <v>96</v>
      </c>
      <c r="D847" s="23">
        <v>9.2798822252834496E-3</v>
      </c>
      <c r="E847" s="22">
        <v>192461102</v>
      </c>
      <c r="F847" s="22" t="s">
        <v>1331</v>
      </c>
      <c r="G847" s="22" t="s">
        <v>1535</v>
      </c>
      <c r="H847" s="22">
        <v>16908.281001150601</v>
      </c>
      <c r="I847" s="24">
        <f>'EVM CPZ List'!$D847*'EVM CPZ List'!$C847</f>
        <v>0.89086869362721122</v>
      </c>
      <c r="J847" s="25">
        <f>INDEX('Pivot of Risk Data'!A:A,MATCH('EVM CPZ List'!$B847,'Pivot of Risk Data'!B:B,0),1)</f>
        <v>831</v>
      </c>
      <c r="K847" s="22">
        <f>0.000621371*'EVM CPZ List'!$H847</f>
        <v>10.50631547396595</v>
      </c>
      <c r="L847" s="22">
        <f>L846+'EVM CPZ List'!$K847</f>
        <v>10451.244420568046</v>
      </c>
      <c r="M847" s="22">
        <f>M846-'EVM CPZ List'!$I847</f>
        <v>379.09988216156347</v>
      </c>
      <c r="N847" s="7" t="e">
        <f>INDEX('2021 Certified EVM Plan'!G:G,MATCH(B847,'2021 Certified EVM Plan'!E:E,0))</f>
        <v>#N/A</v>
      </c>
      <c r="O847" s="7" t="e">
        <f>INDEX('2021 Certified EVM Plan'!M:M,MATCH(B847,'2021 Certified EVM Plan'!E:E,0))</f>
        <v>#N/A</v>
      </c>
      <c r="P847" s="7">
        <f t="shared" si="13"/>
        <v>1</v>
      </c>
      <c r="Q847" s="26" t="e">
        <f>IF(INDEX('2021 Certified EVM Plan'!H:H,MATCH(B847,'2021 Certified EVM Plan'!E:E,0))=1,M847,#N/A)</f>
        <v>#N/A</v>
      </c>
      <c r="R847" s="26" t="e">
        <f>IF(INDEX('2021 Certified EVM Plan'!J:J,MATCH(B847,'2021 Certified EVM Plan'!E:E,0))=1,M847,#N/A)</f>
        <v>#N/A</v>
      </c>
      <c r="S847" s="26" t="e">
        <f>IF(INDEX('2021 Certified EVM Plan'!K:K,MATCH(B847,'2021 Certified EVM Plan'!E:E,0))=1,M847,#N/A)</f>
        <v>#N/A</v>
      </c>
    </row>
    <row r="848" spans="1:19" x14ac:dyDescent="0.25">
      <c r="A848" s="22" t="s">
        <v>2195</v>
      </c>
      <c r="B848" s="22">
        <v>4680</v>
      </c>
      <c r="C848" s="22">
        <v>9</v>
      </c>
      <c r="D848" s="23">
        <v>9.2694409846507692E-3</v>
      </c>
      <c r="E848" s="22">
        <v>182541103</v>
      </c>
      <c r="F848" s="22" t="s">
        <v>2260</v>
      </c>
      <c r="G848" s="22" t="s">
        <v>2261</v>
      </c>
      <c r="H848" s="22">
        <v>1106.7141145839901</v>
      </c>
      <c r="I848" s="24">
        <f>'EVM CPZ List'!$D848*'EVM CPZ List'!$C848</f>
        <v>8.3424968861856921E-2</v>
      </c>
      <c r="J848" s="25">
        <f>INDEX('Pivot of Risk Data'!A:A,MATCH('EVM CPZ List'!$B848,'Pivot of Risk Data'!B:B,0),1)</f>
        <v>832</v>
      </c>
      <c r="K848" s="22">
        <f>0.000621371*'EVM CPZ List'!$H848</f>
        <v>0.68768005609316851</v>
      </c>
      <c r="L848" s="22">
        <f>L847+'EVM CPZ List'!$K848</f>
        <v>10451.932100624139</v>
      </c>
      <c r="M848" s="22">
        <f>M847-'EVM CPZ List'!$I848</f>
        <v>379.01645719270164</v>
      </c>
      <c r="N848" s="7" t="e">
        <f>INDEX('2021 Certified EVM Plan'!G:G,MATCH(B848,'2021 Certified EVM Plan'!E:E,0))</f>
        <v>#N/A</v>
      </c>
      <c r="O848" s="7" t="e">
        <f>INDEX('2021 Certified EVM Plan'!M:M,MATCH(B848,'2021 Certified EVM Plan'!E:E,0))</f>
        <v>#N/A</v>
      </c>
      <c r="P848" s="7">
        <f t="shared" si="13"/>
        <v>1</v>
      </c>
      <c r="Q848" s="26" t="e">
        <f>IF(INDEX('2021 Certified EVM Plan'!H:H,MATCH(B848,'2021 Certified EVM Plan'!E:E,0))=1,M848,#N/A)</f>
        <v>#N/A</v>
      </c>
      <c r="R848" s="26" t="e">
        <f>IF(INDEX('2021 Certified EVM Plan'!J:J,MATCH(B848,'2021 Certified EVM Plan'!E:E,0))=1,M848,#N/A)</f>
        <v>#N/A</v>
      </c>
      <c r="S848" s="26" t="e">
        <f>IF(INDEX('2021 Certified EVM Plan'!K:K,MATCH(B848,'2021 Certified EVM Plan'!E:E,0))=1,M848,#N/A)</f>
        <v>#N/A</v>
      </c>
    </row>
    <row r="849" spans="1:19" x14ac:dyDescent="0.25">
      <c r="A849" s="22" t="s">
        <v>964</v>
      </c>
      <c r="B849" s="22">
        <v>290</v>
      </c>
      <c r="C849" s="22">
        <v>60</v>
      </c>
      <c r="D849" s="23">
        <v>9.2487859112655793E-3</v>
      </c>
      <c r="E849" s="22">
        <v>42951101</v>
      </c>
      <c r="F849" s="22" t="s">
        <v>993</v>
      </c>
      <c r="G849" s="22" t="s">
        <v>1128</v>
      </c>
      <c r="H849" s="22">
        <v>7456.8363776863998</v>
      </c>
      <c r="I849" s="24">
        <f>'EVM CPZ List'!$D849*'EVM CPZ List'!$C849</f>
        <v>0.55492715467593479</v>
      </c>
      <c r="J849" s="25">
        <f>INDEX('Pivot of Risk Data'!A:A,MATCH('EVM CPZ List'!$B849,'Pivot of Risk Data'!B:B,0),1)</f>
        <v>833</v>
      </c>
      <c r="K849" s="22">
        <f>0.000621371*'EVM CPZ List'!$H849</f>
        <v>4.6334618768393758</v>
      </c>
      <c r="L849" s="22">
        <f>L848+'EVM CPZ List'!$K849</f>
        <v>10456.565562500979</v>
      </c>
      <c r="M849" s="22">
        <f>M848-'EVM CPZ List'!$I849</f>
        <v>378.46153003802573</v>
      </c>
      <c r="N849" s="7" t="e">
        <f>INDEX('2021 Certified EVM Plan'!G:G,MATCH(B849,'2021 Certified EVM Plan'!E:E,0))</f>
        <v>#N/A</v>
      </c>
      <c r="O849" s="7" t="e">
        <f>INDEX('2021 Certified EVM Plan'!M:M,MATCH(B849,'2021 Certified EVM Plan'!E:E,0))</f>
        <v>#N/A</v>
      </c>
      <c r="P849" s="7">
        <f t="shared" si="13"/>
        <v>1</v>
      </c>
      <c r="Q849" s="26" t="e">
        <f>IF(INDEX('2021 Certified EVM Plan'!H:H,MATCH(B849,'2021 Certified EVM Plan'!E:E,0))=1,M849,#N/A)</f>
        <v>#N/A</v>
      </c>
      <c r="R849" s="26" t="e">
        <f>IF(INDEX('2021 Certified EVM Plan'!J:J,MATCH(B849,'2021 Certified EVM Plan'!E:E,0))=1,M849,#N/A)</f>
        <v>#N/A</v>
      </c>
      <c r="S849" s="26" t="e">
        <f>IF(INDEX('2021 Certified EVM Plan'!K:K,MATCH(B849,'2021 Certified EVM Plan'!E:E,0))=1,M849,#N/A)</f>
        <v>#N/A</v>
      </c>
    </row>
    <row r="850" spans="1:19" x14ac:dyDescent="0.25">
      <c r="A850" s="22" t="s">
        <v>964</v>
      </c>
      <c r="B850" s="22">
        <v>6721</v>
      </c>
      <c r="C850" s="22">
        <v>79</v>
      </c>
      <c r="D850" s="23">
        <v>9.2339782120291602E-3</v>
      </c>
      <c r="E850" s="22">
        <v>42091102</v>
      </c>
      <c r="F850" s="22" t="s">
        <v>1058</v>
      </c>
      <c r="G850" s="22" t="s">
        <v>1514</v>
      </c>
      <c r="H850" s="22">
        <v>7485.5189394851704</v>
      </c>
      <c r="I850" s="24">
        <f>'EVM CPZ List'!$D850*'EVM CPZ List'!$C850</f>
        <v>0.72948427875030364</v>
      </c>
      <c r="J850" s="25">
        <f>INDEX('Pivot of Risk Data'!A:A,MATCH('EVM CPZ List'!$B850,'Pivot of Risk Data'!B:B,0),1)</f>
        <v>834</v>
      </c>
      <c r="K850" s="22">
        <f>0.000621371*'EVM CPZ List'!$H850</f>
        <v>4.6512843889468396</v>
      </c>
      <c r="L850" s="22">
        <f>L849+'EVM CPZ List'!$K850</f>
        <v>10461.216846889925</v>
      </c>
      <c r="M850" s="22">
        <f>M849-'EVM CPZ List'!$I850</f>
        <v>377.73204575927542</v>
      </c>
      <c r="N850" s="7" t="e">
        <f>INDEX('2021 Certified EVM Plan'!G:G,MATCH(B850,'2021 Certified EVM Plan'!E:E,0))</f>
        <v>#N/A</v>
      </c>
      <c r="O850" s="7" t="e">
        <f>INDEX('2021 Certified EVM Plan'!M:M,MATCH(B850,'2021 Certified EVM Plan'!E:E,0))</f>
        <v>#N/A</v>
      </c>
      <c r="P850" s="7">
        <f t="shared" si="13"/>
        <v>1</v>
      </c>
      <c r="Q850" s="26" t="e">
        <f>IF(INDEX('2021 Certified EVM Plan'!H:H,MATCH(B850,'2021 Certified EVM Plan'!E:E,0))=1,M850,#N/A)</f>
        <v>#N/A</v>
      </c>
      <c r="R850" s="26" t="e">
        <f>IF(INDEX('2021 Certified EVM Plan'!J:J,MATCH(B850,'2021 Certified EVM Plan'!E:E,0))=1,M850,#N/A)</f>
        <v>#N/A</v>
      </c>
      <c r="S850" s="26" t="e">
        <f>IF(INDEX('2021 Certified EVM Plan'!K:K,MATCH(B850,'2021 Certified EVM Plan'!E:E,0))=1,M850,#N/A)</f>
        <v>#N/A</v>
      </c>
    </row>
    <row r="851" spans="1:19" x14ac:dyDescent="0.25">
      <c r="A851" s="22" t="s">
        <v>964</v>
      </c>
      <c r="B851" s="22">
        <v>8011</v>
      </c>
      <c r="C851" s="22">
        <v>3</v>
      </c>
      <c r="D851" s="23">
        <v>9.2135675099287596E-3</v>
      </c>
      <c r="E851" s="22">
        <v>42821102</v>
      </c>
      <c r="F851" s="22" t="s">
        <v>1336</v>
      </c>
      <c r="G851" s="22" t="s">
        <v>1653</v>
      </c>
      <c r="H851" s="22">
        <v>420.24155658458</v>
      </c>
      <c r="I851" s="24">
        <f>'EVM CPZ List'!$D851*'EVM CPZ List'!$C851</f>
        <v>2.764070252978628E-2</v>
      </c>
      <c r="J851" s="25">
        <f>INDEX('Pivot of Risk Data'!A:A,MATCH('EVM CPZ List'!$B851,'Pivot of Risk Data'!B:B,0),1)</f>
        <v>835</v>
      </c>
      <c r="K851" s="22">
        <f>0.000621371*'EVM CPZ List'!$H851</f>
        <v>0.26112591625651704</v>
      </c>
      <c r="L851" s="22">
        <f>L850+'EVM CPZ List'!$K851</f>
        <v>10461.477972806182</v>
      </c>
      <c r="M851" s="22">
        <f>M850-'EVM CPZ List'!$I851</f>
        <v>377.70440505674566</v>
      </c>
      <c r="N851" s="7" t="e">
        <f>INDEX('2021 Certified EVM Plan'!G:G,MATCH(B851,'2021 Certified EVM Plan'!E:E,0))</f>
        <v>#N/A</v>
      </c>
      <c r="O851" s="7" t="e">
        <f>INDEX('2021 Certified EVM Plan'!M:M,MATCH(B851,'2021 Certified EVM Plan'!E:E,0))</f>
        <v>#N/A</v>
      </c>
      <c r="P851" s="7">
        <f t="shared" si="13"/>
        <v>1</v>
      </c>
      <c r="Q851" s="26" t="e">
        <f>IF(INDEX('2021 Certified EVM Plan'!H:H,MATCH(B851,'2021 Certified EVM Plan'!E:E,0))=1,M851,#N/A)</f>
        <v>#N/A</v>
      </c>
      <c r="R851" s="26" t="e">
        <f>IF(INDEX('2021 Certified EVM Plan'!J:J,MATCH(B851,'2021 Certified EVM Plan'!E:E,0))=1,M851,#N/A)</f>
        <v>#N/A</v>
      </c>
      <c r="S851" s="26" t="e">
        <f>IF(INDEX('2021 Certified EVM Plan'!K:K,MATCH(B851,'2021 Certified EVM Plan'!E:E,0))=1,M851,#N/A)</f>
        <v>#N/A</v>
      </c>
    </row>
    <row r="852" spans="1:19" x14ac:dyDescent="0.25">
      <c r="A852" s="22" t="s">
        <v>964</v>
      </c>
      <c r="B852" s="22">
        <v>3425</v>
      </c>
      <c r="C852" s="22">
        <v>208</v>
      </c>
      <c r="D852" s="23">
        <v>9.2115649346656593E-3</v>
      </c>
      <c r="E852" s="22">
        <v>42571102</v>
      </c>
      <c r="F852" s="22" t="s">
        <v>1006</v>
      </c>
      <c r="G852" s="22" t="s">
        <v>1079</v>
      </c>
      <c r="H852" s="22">
        <v>25719.647321585599</v>
      </c>
      <c r="I852" s="24">
        <f>'EVM CPZ List'!$D852*'EVM CPZ List'!$C852</f>
        <v>1.9160055064104571</v>
      </c>
      <c r="J852" s="25">
        <f>INDEX('Pivot of Risk Data'!A:A,MATCH('EVM CPZ List'!$B852,'Pivot of Risk Data'!B:B,0),1)</f>
        <v>836</v>
      </c>
      <c r="K852" s="22">
        <f>0.000621371*'EVM CPZ List'!$H852</f>
        <v>15.981442975860965</v>
      </c>
      <c r="L852" s="22">
        <f>L851+'EVM CPZ List'!$K852</f>
        <v>10477.459415782043</v>
      </c>
      <c r="M852" s="22">
        <f>M851-'EVM CPZ List'!$I852</f>
        <v>375.78839955033521</v>
      </c>
      <c r="N852" s="7" t="e">
        <f>INDEX('2021 Certified EVM Plan'!G:G,MATCH(B852,'2021 Certified EVM Plan'!E:E,0))</f>
        <v>#N/A</v>
      </c>
      <c r="O852" s="7" t="e">
        <f>INDEX('2021 Certified EVM Plan'!M:M,MATCH(B852,'2021 Certified EVM Plan'!E:E,0))</f>
        <v>#N/A</v>
      </c>
      <c r="P852" s="7">
        <f t="shared" si="13"/>
        <v>1</v>
      </c>
      <c r="Q852" s="26" t="e">
        <f>IF(INDEX('2021 Certified EVM Plan'!H:H,MATCH(B852,'2021 Certified EVM Plan'!E:E,0))=1,M852,#N/A)</f>
        <v>#N/A</v>
      </c>
      <c r="R852" s="26" t="e">
        <f>IF(INDEX('2021 Certified EVM Plan'!J:J,MATCH(B852,'2021 Certified EVM Plan'!E:E,0))=1,M852,#N/A)</f>
        <v>#N/A</v>
      </c>
      <c r="S852" s="26" t="e">
        <f>IF(INDEX('2021 Certified EVM Plan'!K:K,MATCH(B852,'2021 Certified EVM Plan'!E:E,0))=1,M852,#N/A)</f>
        <v>#N/A</v>
      </c>
    </row>
    <row r="853" spans="1:19" x14ac:dyDescent="0.25">
      <c r="A853" s="22" t="s">
        <v>539</v>
      </c>
      <c r="B853" s="22">
        <v>952</v>
      </c>
      <c r="C853" s="22">
        <v>290</v>
      </c>
      <c r="D853" s="23">
        <v>9.19318533043194E-3</v>
      </c>
      <c r="E853" s="22">
        <v>103221101</v>
      </c>
      <c r="F853" s="22" t="s">
        <v>542</v>
      </c>
      <c r="G853" s="22" t="s">
        <v>543</v>
      </c>
      <c r="H853" s="22">
        <v>28024.115078701299</v>
      </c>
      <c r="I853" s="24">
        <f>'EVM CPZ List'!$D853*'EVM CPZ List'!$C853</f>
        <v>2.6660237458252625</v>
      </c>
      <c r="J853" s="25">
        <f>INDEX('Pivot of Risk Data'!A:A,MATCH('EVM CPZ List'!$B853,'Pivot of Risk Data'!B:B,0),1)</f>
        <v>837</v>
      </c>
      <c r="K853" s="22">
        <f>0.000621371*'EVM CPZ List'!$H853</f>
        <v>17.413372410567707</v>
      </c>
      <c r="L853" s="22">
        <f>L852+'EVM CPZ List'!$K853</f>
        <v>10494.87278819261</v>
      </c>
      <c r="M853" s="22">
        <f>M852-'EVM CPZ List'!$I853</f>
        <v>373.12237580450994</v>
      </c>
      <c r="N853" s="7" t="e">
        <f>INDEX('2021 Certified EVM Plan'!G:G,MATCH(B853,'2021 Certified EVM Plan'!E:E,0))</f>
        <v>#N/A</v>
      </c>
      <c r="O853" s="7" t="e">
        <f>INDEX('2021 Certified EVM Plan'!M:M,MATCH(B853,'2021 Certified EVM Plan'!E:E,0))</f>
        <v>#N/A</v>
      </c>
      <c r="P853" s="7">
        <f t="shared" si="13"/>
        <v>1</v>
      </c>
      <c r="Q853" s="26" t="e">
        <f>IF(INDEX('2021 Certified EVM Plan'!H:H,MATCH(B853,'2021 Certified EVM Plan'!E:E,0))=1,M853,#N/A)</f>
        <v>#N/A</v>
      </c>
      <c r="R853" s="26" t="e">
        <f>IF(INDEX('2021 Certified EVM Plan'!J:J,MATCH(B853,'2021 Certified EVM Plan'!E:E,0))=1,M853,#N/A)</f>
        <v>#N/A</v>
      </c>
      <c r="S853" s="26" t="e">
        <f>IF(INDEX('2021 Certified EVM Plan'!K:K,MATCH(B853,'2021 Certified EVM Plan'!E:E,0))=1,M853,#N/A)</f>
        <v>#N/A</v>
      </c>
    </row>
    <row r="854" spans="1:19" x14ac:dyDescent="0.25">
      <c r="A854" s="22" t="s">
        <v>964</v>
      </c>
      <c r="B854" s="22">
        <v>2538</v>
      </c>
      <c r="C854" s="22">
        <v>33</v>
      </c>
      <c r="D854" s="23">
        <v>9.0806852113147797E-3</v>
      </c>
      <c r="E854" s="22">
        <v>43211101</v>
      </c>
      <c r="F854" s="22" t="s">
        <v>1436</v>
      </c>
      <c r="G854" s="22" t="s">
        <v>1647</v>
      </c>
      <c r="H854" s="22">
        <v>3441.3802648507099</v>
      </c>
      <c r="I854" s="24">
        <f>'EVM CPZ List'!$D854*'EVM CPZ List'!$C854</f>
        <v>0.29966261197338773</v>
      </c>
      <c r="J854" s="25">
        <f>INDEX('Pivot of Risk Data'!A:A,MATCH('EVM CPZ List'!$B854,'Pivot of Risk Data'!B:B,0),1)</f>
        <v>838</v>
      </c>
      <c r="K854" s="22">
        <f>0.000621371*'EVM CPZ List'!$H854</f>
        <v>2.1383738965505503</v>
      </c>
      <c r="L854" s="22">
        <f>L853+'EVM CPZ List'!$K854</f>
        <v>10497.01116208916</v>
      </c>
      <c r="M854" s="22">
        <f>M853-'EVM CPZ List'!$I854</f>
        <v>372.82271319253658</v>
      </c>
      <c r="N854" s="7" t="e">
        <f>INDEX('2021 Certified EVM Plan'!G:G,MATCH(B854,'2021 Certified EVM Plan'!E:E,0))</f>
        <v>#N/A</v>
      </c>
      <c r="O854" s="7" t="e">
        <f>INDEX('2021 Certified EVM Plan'!M:M,MATCH(B854,'2021 Certified EVM Plan'!E:E,0))</f>
        <v>#N/A</v>
      </c>
      <c r="P854" s="7">
        <f t="shared" si="13"/>
        <v>1</v>
      </c>
      <c r="Q854" s="26" t="e">
        <f>IF(INDEX('2021 Certified EVM Plan'!H:H,MATCH(B854,'2021 Certified EVM Plan'!E:E,0))=1,M854,#N/A)</f>
        <v>#N/A</v>
      </c>
      <c r="R854" s="26" t="e">
        <f>IF(INDEX('2021 Certified EVM Plan'!J:J,MATCH(B854,'2021 Certified EVM Plan'!E:E,0))=1,M854,#N/A)</f>
        <v>#N/A</v>
      </c>
      <c r="S854" s="26" t="e">
        <f>IF(INDEX('2021 Certified EVM Plan'!K:K,MATCH(B854,'2021 Certified EVM Plan'!E:E,0))=1,M854,#N/A)</f>
        <v>#N/A</v>
      </c>
    </row>
    <row r="855" spans="1:19" x14ac:dyDescent="0.25">
      <c r="A855" s="22" t="s">
        <v>964</v>
      </c>
      <c r="B855" s="22">
        <v>1008</v>
      </c>
      <c r="C855" s="22">
        <v>225</v>
      </c>
      <c r="D855" s="23">
        <v>9.0491037843133306E-3</v>
      </c>
      <c r="E855" s="22">
        <v>192411101</v>
      </c>
      <c r="F855" s="22" t="s">
        <v>1211</v>
      </c>
      <c r="G855" s="22" t="s">
        <v>1212</v>
      </c>
      <c r="H855" s="22">
        <v>24081.2978272449</v>
      </c>
      <c r="I855" s="24">
        <f>'EVM CPZ List'!$D855*'EVM CPZ List'!$C855</f>
        <v>2.0360483514704995</v>
      </c>
      <c r="J855" s="25">
        <f>INDEX('Pivot of Risk Data'!A:A,MATCH('EVM CPZ List'!$B855,'Pivot of Risk Data'!B:B,0),1)</f>
        <v>839</v>
      </c>
      <c r="K855" s="22">
        <f>0.000621371*'EVM CPZ List'!$H855</f>
        <v>14.96342011221299</v>
      </c>
      <c r="L855" s="22">
        <f>L854+'EVM CPZ List'!$K855</f>
        <v>10511.974582201374</v>
      </c>
      <c r="M855" s="22">
        <f>M854-'EVM CPZ List'!$I855</f>
        <v>370.78666484106606</v>
      </c>
      <c r="N855" s="7" t="e">
        <f>INDEX('2021 Certified EVM Plan'!G:G,MATCH(B855,'2021 Certified EVM Plan'!E:E,0))</f>
        <v>#N/A</v>
      </c>
      <c r="O855" s="7" t="e">
        <f>INDEX('2021 Certified EVM Plan'!M:M,MATCH(B855,'2021 Certified EVM Plan'!E:E,0))</f>
        <v>#N/A</v>
      </c>
      <c r="P855" s="7">
        <f t="shared" si="13"/>
        <v>1</v>
      </c>
      <c r="Q855" s="26" t="e">
        <f>IF(INDEX('2021 Certified EVM Plan'!H:H,MATCH(B855,'2021 Certified EVM Plan'!E:E,0))=1,M855,#N/A)</f>
        <v>#N/A</v>
      </c>
      <c r="R855" s="26" t="e">
        <f>IF(INDEX('2021 Certified EVM Plan'!J:J,MATCH(B855,'2021 Certified EVM Plan'!E:E,0))=1,M855,#N/A)</f>
        <v>#N/A</v>
      </c>
      <c r="S855" s="26" t="e">
        <f>IF(INDEX('2021 Certified EVM Plan'!K:K,MATCH(B855,'2021 Certified EVM Plan'!E:E,0))=1,M855,#N/A)</f>
        <v>#N/A</v>
      </c>
    </row>
    <row r="856" spans="1:19" x14ac:dyDescent="0.25">
      <c r="A856" s="22" t="s">
        <v>2906</v>
      </c>
      <c r="B856" s="22">
        <v>2774</v>
      </c>
      <c r="C856" s="22">
        <v>90</v>
      </c>
      <c r="D856" s="23">
        <v>9.0214212910430906E-3</v>
      </c>
      <c r="E856" s="22">
        <v>42031124</v>
      </c>
      <c r="F856" s="22" t="s">
        <v>2930</v>
      </c>
      <c r="G856" s="22" t="s">
        <v>3132</v>
      </c>
      <c r="H856" s="22">
        <v>12584.9285167539</v>
      </c>
      <c r="I856" s="24">
        <f>'EVM CPZ List'!$D856*'EVM CPZ List'!$C856</f>
        <v>0.81192791619387816</v>
      </c>
      <c r="J856" s="25">
        <f>INDEX('Pivot of Risk Data'!A:A,MATCH('EVM CPZ List'!$B856,'Pivot of Risk Data'!B:B,0),1)</f>
        <v>840</v>
      </c>
      <c r="K856" s="22">
        <f>0.000621371*'EVM CPZ List'!$H856</f>
        <v>7.819909617383888</v>
      </c>
      <c r="L856" s="22">
        <f>L855+'EVM CPZ List'!$K856</f>
        <v>10519.794491818757</v>
      </c>
      <c r="M856" s="22">
        <f>M855-'EVM CPZ List'!$I856</f>
        <v>369.97473692487216</v>
      </c>
      <c r="N856" s="7" t="e">
        <f>INDEX('2021 Certified EVM Plan'!G:G,MATCH(B856,'2021 Certified EVM Plan'!E:E,0))</f>
        <v>#N/A</v>
      </c>
      <c r="O856" s="7" t="e">
        <f>INDEX('2021 Certified EVM Plan'!M:M,MATCH(B856,'2021 Certified EVM Plan'!E:E,0))</f>
        <v>#N/A</v>
      </c>
      <c r="P856" s="7">
        <f t="shared" si="13"/>
        <v>1</v>
      </c>
      <c r="Q856" s="26" t="e">
        <f>IF(INDEX('2021 Certified EVM Plan'!H:H,MATCH(B856,'2021 Certified EVM Plan'!E:E,0))=1,M856,#N/A)</f>
        <v>#N/A</v>
      </c>
      <c r="R856" s="26" t="e">
        <f>IF(INDEX('2021 Certified EVM Plan'!J:J,MATCH(B856,'2021 Certified EVM Plan'!E:E,0))=1,M856,#N/A)</f>
        <v>#N/A</v>
      </c>
      <c r="S856" s="26" t="e">
        <f>IF(INDEX('2021 Certified EVM Plan'!K:K,MATCH(B856,'2021 Certified EVM Plan'!E:E,0))=1,M856,#N/A)</f>
        <v>#N/A</v>
      </c>
    </row>
    <row r="857" spans="1:19" x14ac:dyDescent="0.25">
      <c r="A857" s="22" t="s">
        <v>964</v>
      </c>
      <c r="B857" s="22">
        <v>7830</v>
      </c>
      <c r="C857" s="22">
        <v>77</v>
      </c>
      <c r="D857" s="23">
        <v>8.9969193228007695E-3</v>
      </c>
      <c r="E857" s="22">
        <v>192411101</v>
      </c>
      <c r="F857" s="22" t="s">
        <v>1211</v>
      </c>
      <c r="G857" s="22" t="s">
        <v>1302</v>
      </c>
      <c r="H857" s="22">
        <v>7103.5026271962297</v>
      </c>
      <c r="I857" s="24">
        <f>'EVM CPZ List'!$D857*'EVM CPZ List'!$C857</f>
        <v>0.69276278785565926</v>
      </c>
      <c r="J857" s="25">
        <f>INDEX('Pivot of Risk Data'!A:A,MATCH('EVM CPZ List'!$B857,'Pivot of Risk Data'!B:B,0),1)</f>
        <v>841</v>
      </c>
      <c r="K857" s="22">
        <f>0.000621371*'EVM CPZ List'!$H857</f>
        <v>4.4139105309635482</v>
      </c>
      <c r="L857" s="22">
        <f>L856+'EVM CPZ List'!$K857</f>
        <v>10524.208402349721</v>
      </c>
      <c r="M857" s="22">
        <f>M856-'EVM CPZ List'!$I857</f>
        <v>369.2819741370165</v>
      </c>
      <c r="N857" s="7" t="e">
        <f>INDEX('2021 Certified EVM Plan'!G:G,MATCH(B857,'2021 Certified EVM Plan'!E:E,0))</f>
        <v>#N/A</v>
      </c>
      <c r="O857" s="7" t="e">
        <f>INDEX('2021 Certified EVM Plan'!M:M,MATCH(B857,'2021 Certified EVM Plan'!E:E,0))</f>
        <v>#N/A</v>
      </c>
      <c r="P857" s="7">
        <f t="shared" si="13"/>
        <v>1</v>
      </c>
      <c r="Q857" s="26" t="e">
        <f>IF(INDEX('2021 Certified EVM Plan'!H:H,MATCH(B857,'2021 Certified EVM Plan'!E:E,0))=1,M857,#N/A)</f>
        <v>#N/A</v>
      </c>
      <c r="R857" s="26" t="e">
        <f>IF(INDEX('2021 Certified EVM Plan'!J:J,MATCH(B857,'2021 Certified EVM Plan'!E:E,0))=1,M857,#N/A)</f>
        <v>#N/A</v>
      </c>
      <c r="S857" s="26" t="e">
        <f>IF(INDEX('2021 Certified EVM Plan'!K:K,MATCH(B857,'2021 Certified EVM Plan'!E:E,0))=1,M857,#N/A)</f>
        <v>#N/A</v>
      </c>
    </row>
    <row r="858" spans="1:19" x14ac:dyDescent="0.25">
      <c r="A858" s="22" t="s">
        <v>1672</v>
      </c>
      <c r="B858" s="22">
        <v>4365</v>
      </c>
      <c r="C858" s="22">
        <v>55</v>
      </c>
      <c r="D858" s="23">
        <v>8.9958797976620805E-3</v>
      </c>
      <c r="E858" s="22">
        <v>163201101</v>
      </c>
      <c r="F858" s="22" t="s">
        <v>1683</v>
      </c>
      <c r="G858" s="22" t="s">
        <v>1693</v>
      </c>
      <c r="H858" s="22">
        <v>7549.01447066317</v>
      </c>
      <c r="I858" s="24">
        <f>'EVM CPZ List'!$D858*'EVM CPZ List'!$C858</f>
        <v>0.49477338887141442</v>
      </c>
      <c r="J858" s="25">
        <f>INDEX('Pivot of Risk Data'!A:A,MATCH('EVM CPZ List'!$B858,'Pivot of Risk Data'!B:B,0),1)</f>
        <v>842</v>
      </c>
      <c r="K858" s="22">
        <f>0.000621371*'EVM CPZ List'!$H858</f>
        <v>4.690738670650445</v>
      </c>
      <c r="L858" s="22">
        <f>L857+'EVM CPZ List'!$K858</f>
        <v>10528.899141020371</v>
      </c>
      <c r="M858" s="22">
        <f>M857-'EVM CPZ List'!$I858</f>
        <v>368.7872007481451</v>
      </c>
      <c r="N858" s="7" t="e">
        <f>INDEX('2021 Certified EVM Plan'!G:G,MATCH(B858,'2021 Certified EVM Plan'!E:E,0))</f>
        <v>#N/A</v>
      </c>
      <c r="O858" s="7" t="e">
        <f>INDEX('2021 Certified EVM Plan'!M:M,MATCH(B858,'2021 Certified EVM Plan'!E:E,0))</f>
        <v>#N/A</v>
      </c>
      <c r="P858" s="7">
        <f t="shared" si="13"/>
        <v>1</v>
      </c>
      <c r="Q858" s="26" t="e">
        <f>IF(INDEX('2021 Certified EVM Plan'!H:H,MATCH(B858,'2021 Certified EVM Plan'!E:E,0))=1,M858,#N/A)</f>
        <v>#N/A</v>
      </c>
      <c r="R858" s="26" t="e">
        <f>IF(INDEX('2021 Certified EVM Plan'!J:J,MATCH(B858,'2021 Certified EVM Plan'!E:E,0))=1,M858,#N/A)</f>
        <v>#N/A</v>
      </c>
      <c r="S858" s="26" t="e">
        <f>IF(INDEX('2021 Certified EVM Plan'!K:K,MATCH(B858,'2021 Certified EVM Plan'!E:E,0))=1,M858,#N/A)</f>
        <v>#N/A</v>
      </c>
    </row>
    <row r="859" spans="1:19" x14ac:dyDescent="0.25">
      <c r="A859" s="22" t="s">
        <v>539</v>
      </c>
      <c r="B859" s="22">
        <v>5453</v>
      </c>
      <c r="C859" s="22">
        <v>273</v>
      </c>
      <c r="D859" s="23">
        <v>8.9750547981626398E-3</v>
      </c>
      <c r="E859" s="22">
        <v>103201101</v>
      </c>
      <c r="F859" s="22" t="s">
        <v>633</v>
      </c>
      <c r="G859" s="22" t="s">
        <v>656</v>
      </c>
      <c r="H859" s="22">
        <v>26688.085886758599</v>
      </c>
      <c r="I859" s="24">
        <f>'EVM CPZ List'!$D859*'EVM CPZ List'!$C859</f>
        <v>2.4501899598984007</v>
      </c>
      <c r="J859" s="25">
        <f>INDEX('Pivot of Risk Data'!A:A,MATCH('EVM CPZ List'!$B859,'Pivot of Risk Data'!B:B,0),1)</f>
        <v>843</v>
      </c>
      <c r="K859" s="22">
        <f>0.000621371*'EVM CPZ List'!$H859</f>
        <v>16.583202615541079</v>
      </c>
      <c r="L859" s="22">
        <f>L858+'EVM CPZ List'!$K859</f>
        <v>10545.482343635911</v>
      </c>
      <c r="M859" s="22">
        <f>M858-'EVM CPZ List'!$I859</f>
        <v>366.33701078824669</v>
      </c>
      <c r="N859" s="7" t="e">
        <f>INDEX('2021 Certified EVM Plan'!G:G,MATCH(B859,'2021 Certified EVM Plan'!E:E,0))</f>
        <v>#N/A</v>
      </c>
      <c r="O859" s="7" t="e">
        <f>INDEX('2021 Certified EVM Plan'!M:M,MATCH(B859,'2021 Certified EVM Plan'!E:E,0))</f>
        <v>#N/A</v>
      </c>
      <c r="P859" s="7">
        <f t="shared" si="13"/>
        <v>1</v>
      </c>
      <c r="Q859" s="26" t="e">
        <f>IF(INDEX('2021 Certified EVM Plan'!H:H,MATCH(B859,'2021 Certified EVM Plan'!E:E,0))=1,M859,#N/A)</f>
        <v>#N/A</v>
      </c>
      <c r="R859" s="26" t="e">
        <f>IF(INDEX('2021 Certified EVM Plan'!J:J,MATCH(B859,'2021 Certified EVM Plan'!E:E,0))=1,M859,#N/A)</f>
        <v>#N/A</v>
      </c>
      <c r="S859" s="26" t="e">
        <f>IF(INDEX('2021 Certified EVM Plan'!K:K,MATCH(B859,'2021 Certified EVM Plan'!E:E,0))=1,M859,#N/A)</f>
        <v>#N/A</v>
      </c>
    </row>
    <row r="860" spans="1:19" x14ac:dyDescent="0.25">
      <c r="A860" s="22" t="s">
        <v>8</v>
      </c>
      <c r="B860" s="22">
        <v>66</v>
      </c>
      <c r="C860" s="22">
        <v>79</v>
      </c>
      <c r="D860" s="23">
        <v>8.9601846757520094E-3</v>
      </c>
      <c r="E860" s="22">
        <v>152921101</v>
      </c>
      <c r="F860" s="22" t="s">
        <v>175</v>
      </c>
      <c r="G860" s="22" t="s">
        <v>443</v>
      </c>
      <c r="H860" s="22">
        <v>10687.564964330701</v>
      </c>
      <c r="I860" s="24">
        <f>'EVM CPZ List'!$D860*'EVM CPZ List'!$C860</f>
        <v>0.70785458938440871</v>
      </c>
      <c r="J860" s="25">
        <f>INDEX('Pivot of Risk Data'!A:A,MATCH('EVM CPZ List'!$B860,'Pivot of Risk Data'!B:B,0),1)</f>
        <v>844</v>
      </c>
      <c r="K860" s="22">
        <f>0.000621371*'EVM CPZ List'!$H860</f>
        <v>6.640942929451132</v>
      </c>
      <c r="L860" s="22">
        <f>L859+'EVM CPZ List'!$K860</f>
        <v>10552.123286565362</v>
      </c>
      <c r="M860" s="22">
        <f>M859-'EVM CPZ List'!$I860</f>
        <v>365.62915619886229</v>
      </c>
      <c r="N860" s="7" t="e">
        <f>INDEX('2021 Certified EVM Plan'!G:G,MATCH(B860,'2021 Certified EVM Plan'!E:E,0))</f>
        <v>#N/A</v>
      </c>
      <c r="O860" s="7" t="e">
        <f>INDEX('2021 Certified EVM Plan'!M:M,MATCH(B860,'2021 Certified EVM Plan'!E:E,0))</f>
        <v>#N/A</v>
      </c>
      <c r="P860" s="7">
        <f t="shared" si="13"/>
        <v>1</v>
      </c>
      <c r="Q860" s="26" t="e">
        <f>IF(INDEX('2021 Certified EVM Plan'!H:H,MATCH(B860,'2021 Certified EVM Plan'!E:E,0))=1,M860,#N/A)</f>
        <v>#N/A</v>
      </c>
      <c r="R860" s="26" t="e">
        <f>IF(INDEX('2021 Certified EVM Plan'!J:J,MATCH(B860,'2021 Certified EVM Plan'!E:E,0))=1,M860,#N/A)</f>
        <v>#N/A</v>
      </c>
      <c r="S860" s="26" t="e">
        <f>IF(INDEX('2021 Certified EVM Plan'!K:K,MATCH(B860,'2021 Certified EVM Plan'!E:E,0))=1,M860,#N/A)</f>
        <v>#N/A</v>
      </c>
    </row>
    <row r="861" spans="1:19" x14ac:dyDescent="0.25">
      <c r="A861" s="22" t="s">
        <v>539</v>
      </c>
      <c r="B861" s="22">
        <v>2781</v>
      </c>
      <c r="C861" s="22">
        <v>61</v>
      </c>
      <c r="D861" s="23">
        <v>8.9553850005842702E-3</v>
      </c>
      <c r="E861" s="22">
        <v>103461101</v>
      </c>
      <c r="F861" s="22" t="s">
        <v>691</v>
      </c>
      <c r="G861" s="22" t="s">
        <v>722</v>
      </c>
      <c r="H861" s="22">
        <v>16503.838909823698</v>
      </c>
      <c r="I861" s="24">
        <f>'EVM CPZ List'!$D861*'EVM CPZ List'!$C861</f>
        <v>0.54627848503564047</v>
      </c>
      <c r="J861" s="25">
        <f>INDEX('Pivot of Risk Data'!A:A,MATCH('EVM CPZ List'!$B861,'Pivot of Risk Data'!B:B,0),1)</f>
        <v>845</v>
      </c>
      <c r="K861" s="22">
        <f>0.000621371*'EVM CPZ List'!$H861</f>
        <v>10.255006887236062</v>
      </c>
      <c r="L861" s="22">
        <f>L860+'EVM CPZ List'!$K861</f>
        <v>10562.378293452599</v>
      </c>
      <c r="M861" s="22">
        <f>M860-'EVM CPZ List'!$I861</f>
        <v>365.08287771382663</v>
      </c>
      <c r="N861" s="7" t="e">
        <f>INDEX('2021 Certified EVM Plan'!G:G,MATCH(B861,'2021 Certified EVM Plan'!E:E,0))</f>
        <v>#N/A</v>
      </c>
      <c r="O861" s="7" t="e">
        <f>INDEX('2021 Certified EVM Plan'!M:M,MATCH(B861,'2021 Certified EVM Plan'!E:E,0))</f>
        <v>#N/A</v>
      </c>
      <c r="P861" s="7">
        <f t="shared" si="13"/>
        <v>1</v>
      </c>
      <c r="Q861" s="26" t="e">
        <f>IF(INDEX('2021 Certified EVM Plan'!H:H,MATCH(B861,'2021 Certified EVM Plan'!E:E,0))=1,M861,#N/A)</f>
        <v>#N/A</v>
      </c>
      <c r="R861" s="26" t="e">
        <f>IF(INDEX('2021 Certified EVM Plan'!J:J,MATCH(B861,'2021 Certified EVM Plan'!E:E,0))=1,M861,#N/A)</f>
        <v>#N/A</v>
      </c>
      <c r="S861" s="26" t="e">
        <f>IF(INDEX('2021 Certified EVM Plan'!K:K,MATCH(B861,'2021 Certified EVM Plan'!E:E,0))=1,M861,#N/A)</f>
        <v>#N/A</v>
      </c>
    </row>
    <row r="862" spans="1:19" x14ac:dyDescent="0.25">
      <c r="A862" s="22" t="s">
        <v>8</v>
      </c>
      <c r="B862" s="22">
        <v>5439</v>
      </c>
      <c r="C862" s="22">
        <v>97</v>
      </c>
      <c r="D862" s="23">
        <v>8.9438739891174197E-3</v>
      </c>
      <c r="E862" s="22">
        <v>153132101</v>
      </c>
      <c r="F862" s="22" t="s">
        <v>321</v>
      </c>
      <c r="G862" s="22" t="s">
        <v>474</v>
      </c>
      <c r="H862" s="22">
        <v>25133.8251591589</v>
      </c>
      <c r="I862" s="24">
        <f>'EVM CPZ List'!$D862*'EVM CPZ List'!$C862</f>
        <v>0.86755577694438968</v>
      </c>
      <c r="J862" s="25">
        <f>INDEX('Pivot of Risk Data'!A:A,MATCH('EVM CPZ List'!$B862,'Pivot of Risk Data'!B:B,0),1)</f>
        <v>846</v>
      </c>
      <c r="K862" s="22">
        <f>0.000621371*'EVM CPZ List'!$H862</f>
        <v>15.617430072971725</v>
      </c>
      <c r="L862" s="22">
        <f>L861+'EVM CPZ List'!$K862</f>
        <v>10577.99572352557</v>
      </c>
      <c r="M862" s="22">
        <f>M861-'EVM CPZ List'!$I862</f>
        <v>364.21532193688222</v>
      </c>
      <c r="N862" s="7" t="e">
        <f>INDEX('2021 Certified EVM Plan'!G:G,MATCH(B862,'2021 Certified EVM Plan'!E:E,0))</f>
        <v>#N/A</v>
      </c>
      <c r="O862" s="7" t="e">
        <f>INDEX('2021 Certified EVM Plan'!M:M,MATCH(B862,'2021 Certified EVM Plan'!E:E,0))</f>
        <v>#N/A</v>
      </c>
      <c r="P862" s="7">
        <f t="shared" si="13"/>
        <v>1</v>
      </c>
      <c r="Q862" s="26" t="e">
        <f>IF(INDEX('2021 Certified EVM Plan'!H:H,MATCH(B862,'2021 Certified EVM Plan'!E:E,0))=1,M862,#N/A)</f>
        <v>#N/A</v>
      </c>
      <c r="R862" s="26" t="e">
        <f>IF(INDEX('2021 Certified EVM Plan'!J:J,MATCH(B862,'2021 Certified EVM Plan'!E:E,0))=1,M862,#N/A)</f>
        <v>#N/A</v>
      </c>
      <c r="S862" s="26" t="e">
        <f>IF(INDEX('2021 Certified EVM Plan'!K:K,MATCH(B862,'2021 Certified EVM Plan'!E:E,0))=1,M862,#N/A)</f>
        <v>#N/A</v>
      </c>
    </row>
    <row r="863" spans="1:19" x14ac:dyDescent="0.25">
      <c r="A863" s="22" t="s">
        <v>2195</v>
      </c>
      <c r="B863" s="22">
        <v>1837</v>
      </c>
      <c r="C863" s="22">
        <v>58</v>
      </c>
      <c r="D863" s="23">
        <v>8.9263893280076799E-3</v>
      </c>
      <c r="E863" s="22">
        <v>183052110</v>
      </c>
      <c r="F863" s="22" t="s">
        <v>2360</v>
      </c>
      <c r="G863" s="22" t="s">
        <v>2582</v>
      </c>
      <c r="H863" s="22">
        <v>8134.5667938552397</v>
      </c>
      <c r="I863" s="24">
        <f>'EVM CPZ List'!$D863*'EVM CPZ List'!$C863</f>
        <v>0.51773058102444547</v>
      </c>
      <c r="J863" s="25">
        <f>INDEX('Pivot of Risk Data'!A:A,MATCH('EVM CPZ List'!$B863,'Pivot of Risk Data'!B:B,0),1)</f>
        <v>847</v>
      </c>
      <c r="K863" s="22">
        <f>0.000621371*'EVM CPZ List'!$H863</f>
        <v>5.054583903264624</v>
      </c>
      <c r="L863" s="22">
        <f>L862+'EVM CPZ List'!$K863</f>
        <v>10583.050307428834</v>
      </c>
      <c r="M863" s="22">
        <f>M862-'EVM CPZ List'!$I863</f>
        <v>363.69759135585775</v>
      </c>
      <c r="N863" s="7" t="e">
        <f>INDEX('2021 Certified EVM Plan'!G:G,MATCH(B863,'2021 Certified EVM Plan'!E:E,0))</f>
        <v>#N/A</v>
      </c>
      <c r="O863" s="7" t="e">
        <f>INDEX('2021 Certified EVM Plan'!M:M,MATCH(B863,'2021 Certified EVM Plan'!E:E,0))</f>
        <v>#N/A</v>
      </c>
      <c r="P863" s="7">
        <f t="shared" si="13"/>
        <v>1</v>
      </c>
      <c r="Q863" s="26" t="e">
        <f>IF(INDEX('2021 Certified EVM Plan'!H:H,MATCH(B863,'2021 Certified EVM Plan'!E:E,0))=1,M863,#N/A)</f>
        <v>#N/A</v>
      </c>
      <c r="R863" s="26" t="e">
        <f>IF(INDEX('2021 Certified EVM Plan'!J:J,MATCH(B863,'2021 Certified EVM Plan'!E:E,0))=1,M863,#N/A)</f>
        <v>#N/A</v>
      </c>
      <c r="S863" s="26" t="e">
        <f>IF(INDEX('2021 Certified EVM Plan'!K:K,MATCH(B863,'2021 Certified EVM Plan'!E:E,0))=1,M863,#N/A)</f>
        <v>#N/A</v>
      </c>
    </row>
    <row r="864" spans="1:19" x14ac:dyDescent="0.25">
      <c r="A864" s="22" t="s">
        <v>2195</v>
      </c>
      <c r="B864" s="22">
        <v>5523</v>
      </c>
      <c r="C864" s="22">
        <v>2</v>
      </c>
      <c r="D864" s="23">
        <v>8.9200363180333107E-3</v>
      </c>
      <c r="E864" s="22">
        <v>82931101</v>
      </c>
      <c r="F864" s="22" t="s">
        <v>2254</v>
      </c>
      <c r="G864" s="22" t="s">
        <v>2437</v>
      </c>
      <c r="H864" s="22">
        <v>3011.29940346687</v>
      </c>
      <c r="I864" s="24">
        <f>'EVM CPZ List'!$D864*'EVM CPZ List'!$C864</f>
        <v>1.7840072636066621E-2</v>
      </c>
      <c r="J864" s="25">
        <f>INDEX('Pivot of Risk Data'!A:A,MATCH('EVM CPZ List'!$B864,'Pivot of Risk Data'!B:B,0),1)</f>
        <v>848</v>
      </c>
      <c r="K864" s="22">
        <f>0.000621371*'EVM CPZ List'!$H864</f>
        <v>1.8711341216316124</v>
      </c>
      <c r="L864" s="22">
        <f>L863+'EVM CPZ List'!$K864</f>
        <v>10584.921441550465</v>
      </c>
      <c r="M864" s="22">
        <f>M863-'EVM CPZ List'!$I864</f>
        <v>363.67975128322166</v>
      </c>
      <c r="N864" s="7" t="e">
        <f>INDEX('2021 Certified EVM Plan'!G:G,MATCH(B864,'2021 Certified EVM Plan'!E:E,0))</f>
        <v>#N/A</v>
      </c>
      <c r="O864" s="7" t="e">
        <f>INDEX('2021 Certified EVM Plan'!M:M,MATCH(B864,'2021 Certified EVM Plan'!E:E,0))</f>
        <v>#N/A</v>
      </c>
      <c r="P864" s="7">
        <f t="shared" si="13"/>
        <v>1</v>
      </c>
      <c r="Q864" s="26" t="e">
        <f>IF(INDEX('2021 Certified EVM Plan'!H:H,MATCH(B864,'2021 Certified EVM Plan'!E:E,0))=1,M864,#N/A)</f>
        <v>#N/A</v>
      </c>
      <c r="R864" s="26" t="e">
        <f>IF(INDEX('2021 Certified EVM Plan'!J:J,MATCH(B864,'2021 Certified EVM Plan'!E:E,0))=1,M864,#N/A)</f>
        <v>#N/A</v>
      </c>
      <c r="S864" s="26" t="e">
        <f>IF(INDEX('2021 Certified EVM Plan'!K:K,MATCH(B864,'2021 Certified EVM Plan'!E:E,0))=1,M864,#N/A)</f>
        <v>#N/A</v>
      </c>
    </row>
    <row r="865" spans="1:19" x14ac:dyDescent="0.25">
      <c r="A865" s="22" t="s">
        <v>964</v>
      </c>
      <c r="B865" s="22">
        <v>1477</v>
      </c>
      <c r="C865" s="22">
        <v>201</v>
      </c>
      <c r="D865" s="23">
        <v>8.9077944106176997E-3</v>
      </c>
      <c r="E865" s="22">
        <v>192221101</v>
      </c>
      <c r="F865" s="22" t="s">
        <v>989</v>
      </c>
      <c r="G865" s="22" t="s">
        <v>1270</v>
      </c>
      <c r="H865" s="22">
        <v>23509.502752730899</v>
      </c>
      <c r="I865" s="24">
        <f>'EVM CPZ List'!$D865*'EVM CPZ List'!$C865</f>
        <v>1.7904666765341577</v>
      </c>
      <c r="J865" s="25">
        <f>INDEX('Pivot of Risk Data'!A:A,MATCH('EVM CPZ List'!$B865,'Pivot of Risk Data'!B:B,0),1)</f>
        <v>849</v>
      </c>
      <c r="K865" s="22">
        <f>0.000621371*'EVM CPZ List'!$H865</f>
        <v>14.608123234967152</v>
      </c>
      <c r="L865" s="22">
        <f>L864+'EVM CPZ List'!$K865</f>
        <v>10599.529564785433</v>
      </c>
      <c r="M865" s="22">
        <f>M864-'EVM CPZ List'!$I865</f>
        <v>361.88928460668751</v>
      </c>
      <c r="N865" s="7" t="e">
        <f>INDEX('2021 Certified EVM Plan'!G:G,MATCH(B865,'2021 Certified EVM Plan'!E:E,0))</f>
        <v>#N/A</v>
      </c>
      <c r="O865" s="7" t="e">
        <f>INDEX('2021 Certified EVM Plan'!M:M,MATCH(B865,'2021 Certified EVM Plan'!E:E,0))</f>
        <v>#N/A</v>
      </c>
      <c r="P865" s="7">
        <f t="shared" si="13"/>
        <v>1</v>
      </c>
      <c r="Q865" s="26" t="e">
        <f>IF(INDEX('2021 Certified EVM Plan'!H:H,MATCH(B865,'2021 Certified EVM Plan'!E:E,0))=1,M865,#N/A)</f>
        <v>#N/A</v>
      </c>
      <c r="R865" s="26" t="e">
        <f>IF(INDEX('2021 Certified EVM Plan'!J:J,MATCH(B865,'2021 Certified EVM Plan'!E:E,0))=1,M865,#N/A)</f>
        <v>#N/A</v>
      </c>
      <c r="S865" s="26" t="e">
        <f>IF(INDEX('2021 Certified EVM Plan'!K:K,MATCH(B865,'2021 Certified EVM Plan'!E:E,0))=1,M865,#N/A)</f>
        <v>#N/A</v>
      </c>
    </row>
    <row r="866" spans="1:19" x14ac:dyDescent="0.25">
      <c r="A866" s="22" t="s">
        <v>8</v>
      </c>
      <c r="B866" s="22">
        <v>1703</v>
      </c>
      <c r="C866" s="22">
        <v>329</v>
      </c>
      <c r="D866" s="23">
        <v>8.8988348560554206E-3</v>
      </c>
      <c r="E866" s="22">
        <v>153132102</v>
      </c>
      <c r="F866" s="22" t="s">
        <v>106</v>
      </c>
      <c r="G866" s="22" t="s">
        <v>368</v>
      </c>
      <c r="H866" s="22">
        <v>43302.886863502201</v>
      </c>
      <c r="I866" s="24">
        <f>'EVM CPZ List'!$D866*'EVM CPZ List'!$C866</f>
        <v>2.9277166676422333</v>
      </c>
      <c r="J866" s="25">
        <f>INDEX('Pivot of Risk Data'!A:A,MATCH('EVM CPZ List'!$B866,'Pivot of Risk Data'!B:B,0),1)</f>
        <v>850</v>
      </c>
      <c r="K866" s="22">
        <f>0.000621371*'EVM CPZ List'!$H866</f>
        <v>26.907158113261225</v>
      </c>
      <c r="L866" s="22">
        <f>L865+'EVM CPZ List'!$K866</f>
        <v>10626.436722898694</v>
      </c>
      <c r="M866" s="22">
        <f>M865-'EVM CPZ List'!$I866</f>
        <v>358.96156793904527</v>
      </c>
      <c r="N866" s="7" t="e">
        <f>INDEX('2021 Certified EVM Plan'!G:G,MATCH(B866,'2021 Certified EVM Plan'!E:E,0))</f>
        <v>#N/A</v>
      </c>
      <c r="O866" s="7" t="e">
        <f>INDEX('2021 Certified EVM Plan'!M:M,MATCH(B866,'2021 Certified EVM Plan'!E:E,0))</f>
        <v>#N/A</v>
      </c>
      <c r="P866" s="7">
        <f t="shared" si="13"/>
        <v>1</v>
      </c>
      <c r="Q866" s="26" t="e">
        <f>IF(INDEX('2021 Certified EVM Plan'!H:H,MATCH(B866,'2021 Certified EVM Plan'!E:E,0))=1,M866,#N/A)</f>
        <v>#N/A</v>
      </c>
      <c r="R866" s="26" t="e">
        <f>IF(INDEX('2021 Certified EVM Plan'!J:J,MATCH(B866,'2021 Certified EVM Plan'!E:E,0))=1,M866,#N/A)</f>
        <v>#N/A</v>
      </c>
      <c r="S866" s="26" t="e">
        <f>IF(INDEX('2021 Certified EVM Plan'!K:K,MATCH(B866,'2021 Certified EVM Plan'!E:E,0))=1,M866,#N/A)</f>
        <v>#N/A</v>
      </c>
    </row>
    <row r="867" spans="1:19" x14ac:dyDescent="0.25">
      <c r="A867" s="22" t="s">
        <v>8</v>
      </c>
      <c r="B867" s="22">
        <v>4543</v>
      </c>
      <c r="C867" s="22">
        <v>130</v>
      </c>
      <c r="D867" s="23">
        <v>8.8327957031511702E-3</v>
      </c>
      <c r="E867" s="22">
        <v>153132105</v>
      </c>
      <c r="F867" s="22" t="s">
        <v>312</v>
      </c>
      <c r="G867" s="22" t="s">
        <v>445</v>
      </c>
      <c r="H867" s="22">
        <v>15330.267117507299</v>
      </c>
      <c r="I867" s="24">
        <f>'EVM CPZ List'!$D867*'EVM CPZ List'!$C867</f>
        <v>1.1482634414096522</v>
      </c>
      <c r="J867" s="25">
        <f>INDEX('Pivot of Risk Data'!A:A,MATCH('EVM CPZ List'!$B867,'Pivot of Risk Data'!B:B,0),1)</f>
        <v>851</v>
      </c>
      <c r="K867" s="22">
        <f>0.000621371*'EVM CPZ List'!$H867</f>
        <v>9.5257834090726288</v>
      </c>
      <c r="L867" s="22">
        <f>L866+'EVM CPZ List'!$K867</f>
        <v>10635.962506307767</v>
      </c>
      <c r="M867" s="22">
        <f>M866-'EVM CPZ List'!$I867</f>
        <v>357.81330449763561</v>
      </c>
      <c r="N867" s="7" t="e">
        <f>INDEX('2021 Certified EVM Plan'!G:G,MATCH(B867,'2021 Certified EVM Plan'!E:E,0))</f>
        <v>#N/A</v>
      </c>
      <c r="O867" s="7" t="e">
        <f>INDEX('2021 Certified EVM Plan'!M:M,MATCH(B867,'2021 Certified EVM Plan'!E:E,0))</f>
        <v>#N/A</v>
      </c>
      <c r="P867" s="7">
        <f t="shared" si="13"/>
        <v>1</v>
      </c>
      <c r="Q867" s="26" t="e">
        <f>IF(INDEX('2021 Certified EVM Plan'!H:H,MATCH(B867,'2021 Certified EVM Plan'!E:E,0))=1,M867,#N/A)</f>
        <v>#N/A</v>
      </c>
      <c r="R867" s="26" t="e">
        <f>IF(INDEX('2021 Certified EVM Plan'!J:J,MATCH(B867,'2021 Certified EVM Plan'!E:E,0))=1,M867,#N/A)</f>
        <v>#N/A</v>
      </c>
      <c r="S867" s="26" t="e">
        <f>IF(INDEX('2021 Certified EVM Plan'!K:K,MATCH(B867,'2021 Certified EVM Plan'!E:E,0))=1,M867,#N/A)</f>
        <v>#N/A</v>
      </c>
    </row>
    <row r="868" spans="1:19" x14ac:dyDescent="0.25">
      <c r="A868" s="22" t="s">
        <v>8</v>
      </c>
      <c r="B868" s="22">
        <v>2628</v>
      </c>
      <c r="C868" s="22">
        <v>523</v>
      </c>
      <c r="D868" s="23">
        <v>8.8140701483005804E-3</v>
      </c>
      <c r="E868" s="22">
        <v>153662102</v>
      </c>
      <c r="F868" s="22" t="s">
        <v>11</v>
      </c>
      <c r="G868" s="22" t="s">
        <v>206</v>
      </c>
      <c r="H868" s="22">
        <v>69457.729567789997</v>
      </c>
      <c r="I868" s="24">
        <f>'EVM CPZ List'!$D868*'EVM CPZ List'!$C868</f>
        <v>4.6097586875612038</v>
      </c>
      <c r="J868" s="25">
        <f>INDEX('Pivot of Risk Data'!A:A,MATCH('EVM CPZ List'!$B868,'Pivot of Risk Data'!B:B,0),1)</f>
        <v>852</v>
      </c>
      <c r="K868" s="22">
        <f>0.000621371*'EVM CPZ List'!$H868</f>
        <v>43.159018879267236</v>
      </c>
      <c r="L868" s="22">
        <f>L867+'EVM CPZ List'!$K868</f>
        <v>10679.121525187034</v>
      </c>
      <c r="M868" s="22">
        <f>M867-'EVM CPZ List'!$I868</f>
        <v>353.20354581007439</v>
      </c>
      <c r="N868" s="7" t="e">
        <f>INDEX('2021 Certified EVM Plan'!G:G,MATCH(B868,'2021 Certified EVM Plan'!E:E,0))</f>
        <v>#N/A</v>
      </c>
      <c r="O868" s="7" t="e">
        <f>INDEX('2021 Certified EVM Plan'!M:M,MATCH(B868,'2021 Certified EVM Plan'!E:E,0))</f>
        <v>#N/A</v>
      </c>
      <c r="P868" s="7">
        <f t="shared" si="13"/>
        <v>2</v>
      </c>
      <c r="Q868" s="26" t="e">
        <f>IF(INDEX('2021 Certified EVM Plan'!H:H,MATCH(B868,'2021 Certified EVM Plan'!E:E,0))=1,M868,#N/A)</f>
        <v>#N/A</v>
      </c>
      <c r="R868" s="26" t="e">
        <f>IF(INDEX('2021 Certified EVM Plan'!J:J,MATCH(B868,'2021 Certified EVM Plan'!E:E,0))=1,M868,#N/A)</f>
        <v>#N/A</v>
      </c>
      <c r="S868" s="26" t="e">
        <f>IF(INDEX('2021 Certified EVM Plan'!K:K,MATCH(B868,'2021 Certified EVM Plan'!E:E,0))=1,M868,#N/A)</f>
        <v>#N/A</v>
      </c>
    </row>
    <row r="869" spans="1:19" x14ac:dyDescent="0.25">
      <c r="A869" s="22" t="s">
        <v>1672</v>
      </c>
      <c r="B869" s="22">
        <v>2628</v>
      </c>
      <c r="C869" s="22">
        <v>1</v>
      </c>
      <c r="D869" s="23">
        <v>3.51062189673256E-3</v>
      </c>
      <c r="E869" s="22">
        <v>153662102</v>
      </c>
      <c r="F869" s="22" t="s">
        <v>11</v>
      </c>
      <c r="G869" s="22" t="s">
        <v>206</v>
      </c>
      <c r="H869" s="22">
        <v>69457.729567789997</v>
      </c>
      <c r="I869" s="24">
        <f>'EVM CPZ List'!$D869*'EVM CPZ List'!$C869</f>
        <v>3.51062189673256E-3</v>
      </c>
      <c r="J869" s="25">
        <f>INDEX('Pivot of Risk Data'!A:A,MATCH('EVM CPZ List'!$B869,'Pivot of Risk Data'!B:B,0),1)</f>
        <v>852</v>
      </c>
      <c r="K869" s="22">
        <f>0.000621371*'EVM CPZ List'!$H869</f>
        <v>43.159018879267236</v>
      </c>
      <c r="L869" s="22">
        <f>L868+'EVM CPZ List'!$K869</f>
        <v>10722.280544066301</v>
      </c>
      <c r="M869" s="22">
        <f>M868-'EVM CPZ List'!$I869</f>
        <v>353.20003518817765</v>
      </c>
      <c r="N869" s="7" t="e">
        <f>INDEX('2021 Certified EVM Plan'!G:G,MATCH(B869,'2021 Certified EVM Plan'!E:E,0))</f>
        <v>#N/A</v>
      </c>
      <c r="O869" s="7" t="e">
        <f>INDEX('2021 Certified EVM Plan'!M:M,MATCH(B869,'2021 Certified EVM Plan'!E:E,0))</f>
        <v>#N/A</v>
      </c>
      <c r="P869" s="7">
        <f t="shared" si="13"/>
        <v>2</v>
      </c>
      <c r="Q869" s="26" t="e">
        <f>IF(INDEX('2021 Certified EVM Plan'!H:H,MATCH(B869,'2021 Certified EVM Plan'!E:E,0))=1,M869,#N/A)</f>
        <v>#N/A</v>
      </c>
      <c r="R869" s="26" t="e">
        <f>IF(INDEX('2021 Certified EVM Plan'!J:J,MATCH(B869,'2021 Certified EVM Plan'!E:E,0))=1,M869,#N/A)</f>
        <v>#N/A</v>
      </c>
      <c r="S869" s="26" t="e">
        <f>IF(INDEX('2021 Certified EVM Plan'!K:K,MATCH(B869,'2021 Certified EVM Plan'!E:E,0))=1,M869,#N/A)</f>
        <v>#N/A</v>
      </c>
    </row>
    <row r="870" spans="1:19" x14ac:dyDescent="0.25">
      <c r="A870" s="22" t="s">
        <v>8</v>
      </c>
      <c r="B870" s="22">
        <v>3171</v>
      </c>
      <c r="C870" s="22">
        <v>215</v>
      </c>
      <c r="D870" s="23">
        <v>8.7856984356351198E-3</v>
      </c>
      <c r="E870" s="22">
        <v>152271102</v>
      </c>
      <c r="F870" s="22" t="s">
        <v>182</v>
      </c>
      <c r="G870" s="22" t="s">
        <v>382</v>
      </c>
      <c r="H870" s="22">
        <v>29505.5664067898</v>
      </c>
      <c r="I870" s="24">
        <f>'EVM CPZ List'!$D870*'EVM CPZ List'!$C870</f>
        <v>1.8889251636615507</v>
      </c>
      <c r="J870" s="25">
        <f>INDEX('Pivot of Risk Data'!A:A,MATCH('EVM CPZ List'!$B870,'Pivot of Risk Data'!B:B,0),1)</f>
        <v>853</v>
      </c>
      <c r="K870" s="22">
        <f>0.000621371*'EVM CPZ List'!$H870</f>
        <v>18.333903303753385</v>
      </c>
      <c r="L870" s="22">
        <f>L869+'EVM CPZ List'!$K870</f>
        <v>10740.614447370055</v>
      </c>
      <c r="M870" s="22">
        <f>M869-'EVM CPZ List'!$I870</f>
        <v>351.3111100245161</v>
      </c>
      <c r="N870" s="7" t="e">
        <f>INDEX('2021 Certified EVM Plan'!G:G,MATCH(B870,'2021 Certified EVM Plan'!E:E,0))</f>
        <v>#N/A</v>
      </c>
      <c r="O870" s="7" t="e">
        <f>INDEX('2021 Certified EVM Plan'!M:M,MATCH(B870,'2021 Certified EVM Plan'!E:E,0))</f>
        <v>#N/A</v>
      </c>
      <c r="P870" s="7">
        <f t="shared" si="13"/>
        <v>1</v>
      </c>
      <c r="Q870" s="26" t="e">
        <f>IF(INDEX('2021 Certified EVM Plan'!H:H,MATCH(B870,'2021 Certified EVM Plan'!E:E,0))=1,M870,#N/A)</f>
        <v>#N/A</v>
      </c>
      <c r="R870" s="26" t="e">
        <f>IF(INDEX('2021 Certified EVM Plan'!J:J,MATCH(B870,'2021 Certified EVM Plan'!E:E,0))=1,M870,#N/A)</f>
        <v>#N/A</v>
      </c>
      <c r="S870" s="26" t="e">
        <f>IF(INDEX('2021 Certified EVM Plan'!K:K,MATCH(B870,'2021 Certified EVM Plan'!E:E,0))=1,M870,#N/A)</f>
        <v>#N/A</v>
      </c>
    </row>
    <row r="871" spans="1:19" x14ac:dyDescent="0.25">
      <c r="A871" s="22" t="s">
        <v>1672</v>
      </c>
      <c r="B871" s="22">
        <v>8930</v>
      </c>
      <c r="C871" s="22">
        <v>36</v>
      </c>
      <c r="D871" s="23">
        <v>8.7215694123767302E-3</v>
      </c>
      <c r="E871" s="22">
        <v>252192105</v>
      </c>
      <c r="F871" s="22" t="s">
        <v>1840</v>
      </c>
      <c r="G871" s="22" t="s">
        <v>2120</v>
      </c>
      <c r="H871" s="22">
        <v>15319.6374916637</v>
      </c>
      <c r="I871" s="24">
        <f>'EVM CPZ List'!$D871*'EVM CPZ List'!$C871</f>
        <v>0.31397649884556228</v>
      </c>
      <c r="J871" s="25">
        <f>INDEX('Pivot of Risk Data'!A:A,MATCH('EVM CPZ List'!$B871,'Pivot of Risk Data'!B:B,0),1)</f>
        <v>854</v>
      </c>
      <c r="K871" s="22">
        <f>0.000621371*'EVM CPZ List'!$H871</f>
        <v>9.5191784678325657</v>
      </c>
      <c r="L871" s="22">
        <f>L870+'EVM CPZ List'!$K871</f>
        <v>10750.133625837887</v>
      </c>
      <c r="M871" s="22">
        <f>M870-'EVM CPZ List'!$I871</f>
        <v>350.99713352567056</v>
      </c>
      <c r="N871" s="7" t="e">
        <f>INDEX('2021 Certified EVM Plan'!G:G,MATCH(B871,'2021 Certified EVM Plan'!E:E,0))</f>
        <v>#N/A</v>
      </c>
      <c r="O871" s="7" t="e">
        <f>INDEX('2021 Certified EVM Plan'!M:M,MATCH(B871,'2021 Certified EVM Plan'!E:E,0))</f>
        <v>#N/A</v>
      </c>
      <c r="P871" s="7">
        <f t="shared" si="13"/>
        <v>1</v>
      </c>
      <c r="Q871" s="26" t="e">
        <f>IF(INDEX('2021 Certified EVM Plan'!H:H,MATCH(B871,'2021 Certified EVM Plan'!E:E,0))=1,M871,#N/A)</f>
        <v>#N/A</v>
      </c>
      <c r="R871" s="26" t="e">
        <f>IF(INDEX('2021 Certified EVM Plan'!J:J,MATCH(B871,'2021 Certified EVM Plan'!E:E,0))=1,M871,#N/A)</f>
        <v>#N/A</v>
      </c>
      <c r="S871" s="26" t="e">
        <f>IF(INDEX('2021 Certified EVM Plan'!K:K,MATCH(B871,'2021 Certified EVM Plan'!E:E,0))=1,M871,#N/A)</f>
        <v>#N/A</v>
      </c>
    </row>
    <row r="872" spans="1:19" x14ac:dyDescent="0.25">
      <c r="A872" s="22" t="s">
        <v>539</v>
      </c>
      <c r="B872" s="22">
        <v>4789</v>
      </c>
      <c r="C872" s="22">
        <v>391</v>
      </c>
      <c r="D872" s="23">
        <v>8.7030052810704098E-3</v>
      </c>
      <c r="E872" s="22">
        <v>102911103</v>
      </c>
      <c r="F872" s="22" t="s">
        <v>545</v>
      </c>
      <c r="G872" s="22" t="s">
        <v>547</v>
      </c>
      <c r="H872" s="22">
        <v>38602.564935009003</v>
      </c>
      <c r="I872" s="24">
        <f>'EVM CPZ List'!$D872*'EVM CPZ List'!$C872</f>
        <v>3.4028750648985304</v>
      </c>
      <c r="J872" s="25">
        <f>INDEX('Pivot of Risk Data'!A:A,MATCH('EVM CPZ List'!$B872,'Pivot of Risk Data'!B:B,0),1)</f>
        <v>855</v>
      </c>
      <c r="K872" s="22">
        <f>0.000621371*'EVM CPZ List'!$H872</f>
        <v>23.986514376231479</v>
      </c>
      <c r="L872" s="22">
        <f>L871+'EVM CPZ List'!$K872</f>
        <v>10774.120140214118</v>
      </c>
      <c r="M872" s="22">
        <f>M871-'EVM CPZ List'!$I872</f>
        <v>347.59425846077204</v>
      </c>
      <c r="N872" s="7" t="e">
        <f>INDEX('2021 Certified EVM Plan'!G:G,MATCH(B872,'2021 Certified EVM Plan'!E:E,0))</f>
        <v>#N/A</v>
      </c>
      <c r="O872" s="7" t="e">
        <f>INDEX('2021 Certified EVM Plan'!M:M,MATCH(B872,'2021 Certified EVM Plan'!E:E,0))</f>
        <v>#N/A</v>
      </c>
      <c r="P872" s="7">
        <f t="shared" si="13"/>
        <v>1</v>
      </c>
      <c r="Q872" s="26" t="e">
        <f>IF(INDEX('2021 Certified EVM Plan'!H:H,MATCH(B872,'2021 Certified EVM Plan'!E:E,0))=1,M872,#N/A)</f>
        <v>#N/A</v>
      </c>
      <c r="R872" s="26" t="e">
        <f>IF(INDEX('2021 Certified EVM Plan'!J:J,MATCH(B872,'2021 Certified EVM Plan'!E:E,0))=1,M872,#N/A)</f>
        <v>#N/A</v>
      </c>
      <c r="S872" s="26" t="e">
        <f>IF(INDEX('2021 Certified EVM Plan'!K:K,MATCH(B872,'2021 Certified EVM Plan'!E:E,0))=1,M872,#N/A)</f>
        <v>#N/A</v>
      </c>
    </row>
    <row r="873" spans="1:19" x14ac:dyDescent="0.25">
      <c r="A873" s="22" t="s">
        <v>1672</v>
      </c>
      <c r="B873" s="22">
        <v>5633</v>
      </c>
      <c r="C873" s="22">
        <v>39</v>
      </c>
      <c r="D873" s="23">
        <v>8.6954371714587607E-3</v>
      </c>
      <c r="E873" s="22">
        <v>254421103</v>
      </c>
      <c r="F873" s="22" t="s">
        <v>1804</v>
      </c>
      <c r="G873" s="22" t="s">
        <v>1891</v>
      </c>
      <c r="H873" s="22">
        <v>5570.0760744234703</v>
      </c>
      <c r="I873" s="24">
        <f>'EVM CPZ List'!$D873*'EVM CPZ List'!$C873</f>
        <v>0.33912204968689169</v>
      </c>
      <c r="J873" s="25">
        <f>INDEX('Pivot of Risk Data'!A:A,MATCH('EVM CPZ List'!$B873,'Pivot of Risk Data'!B:B,0),1)</f>
        <v>856</v>
      </c>
      <c r="K873" s="22">
        <f>0.000621371*'EVM CPZ List'!$H873</f>
        <v>3.4610837404405861</v>
      </c>
      <c r="L873" s="22">
        <f>L872+'EVM CPZ List'!$K873</f>
        <v>10777.581223954558</v>
      </c>
      <c r="M873" s="22">
        <f>M872-'EVM CPZ List'!$I873</f>
        <v>347.25513641108518</v>
      </c>
      <c r="N873" s="7" t="e">
        <f>INDEX('2021 Certified EVM Plan'!G:G,MATCH(B873,'2021 Certified EVM Plan'!E:E,0))</f>
        <v>#N/A</v>
      </c>
      <c r="O873" s="7" t="e">
        <f>INDEX('2021 Certified EVM Plan'!M:M,MATCH(B873,'2021 Certified EVM Plan'!E:E,0))</f>
        <v>#N/A</v>
      </c>
      <c r="P873" s="7">
        <f t="shared" si="13"/>
        <v>1</v>
      </c>
      <c r="Q873" s="26" t="e">
        <f>IF(INDEX('2021 Certified EVM Plan'!H:H,MATCH(B873,'2021 Certified EVM Plan'!E:E,0))=1,M873,#N/A)</f>
        <v>#N/A</v>
      </c>
      <c r="R873" s="26" t="e">
        <f>IF(INDEX('2021 Certified EVM Plan'!J:J,MATCH(B873,'2021 Certified EVM Plan'!E:E,0))=1,M873,#N/A)</f>
        <v>#N/A</v>
      </c>
      <c r="S873" s="26" t="e">
        <f>IF(INDEX('2021 Certified EVM Plan'!K:K,MATCH(B873,'2021 Certified EVM Plan'!E:E,0))=1,M873,#N/A)</f>
        <v>#N/A</v>
      </c>
    </row>
    <row r="874" spans="1:19" x14ac:dyDescent="0.25">
      <c r="A874" s="22" t="s">
        <v>964</v>
      </c>
      <c r="B874" s="22">
        <v>7594</v>
      </c>
      <c r="C874" s="22">
        <v>177</v>
      </c>
      <c r="D874" s="23">
        <v>8.6865438062838606E-3</v>
      </c>
      <c r="E874" s="22">
        <v>42661103</v>
      </c>
      <c r="F874" s="22" t="s">
        <v>967</v>
      </c>
      <c r="G874" s="22" t="s">
        <v>1016</v>
      </c>
      <c r="H874" s="22">
        <v>18589.486587269999</v>
      </c>
      <c r="I874" s="24">
        <f>'EVM CPZ List'!$D874*'EVM CPZ List'!$C874</f>
        <v>1.5375182537122434</v>
      </c>
      <c r="J874" s="25">
        <f>INDEX('Pivot of Risk Data'!A:A,MATCH('EVM CPZ List'!$B874,'Pivot of Risk Data'!B:B,0),1)</f>
        <v>857</v>
      </c>
      <c r="K874" s="22">
        <f>0.000621371*'EVM CPZ List'!$H874</f>
        <v>11.550967870218546</v>
      </c>
      <c r="L874" s="22">
        <f>L873+'EVM CPZ List'!$K874</f>
        <v>10789.132191824776</v>
      </c>
      <c r="M874" s="22">
        <f>M873-'EVM CPZ List'!$I874</f>
        <v>345.71761815737295</v>
      </c>
      <c r="N874" s="7" t="e">
        <f>INDEX('2021 Certified EVM Plan'!G:G,MATCH(B874,'2021 Certified EVM Plan'!E:E,0))</f>
        <v>#N/A</v>
      </c>
      <c r="O874" s="7" t="e">
        <f>INDEX('2021 Certified EVM Plan'!M:M,MATCH(B874,'2021 Certified EVM Plan'!E:E,0))</f>
        <v>#N/A</v>
      </c>
      <c r="P874" s="7">
        <f t="shared" si="13"/>
        <v>1</v>
      </c>
      <c r="Q874" s="26" t="e">
        <f>IF(INDEX('2021 Certified EVM Plan'!H:H,MATCH(B874,'2021 Certified EVM Plan'!E:E,0))=1,M874,#N/A)</f>
        <v>#N/A</v>
      </c>
      <c r="R874" s="26" t="e">
        <f>IF(INDEX('2021 Certified EVM Plan'!J:J,MATCH(B874,'2021 Certified EVM Plan'!E:E,0))=1,M874,#N/A)</f>
        <v>#N/A</v>
      </c>
      <c r="S874" s="26" t="e">
        <f>IF(INDEX('2021 Certified EVM Plan'!K:K,MATCH(B874,'2021 Certified EVM Plan'!E:E,0))=1,M874,#N/A)</f>
        <v>#N/A</v>
      </c>
    </row>
    <row r="875" spans="1:19" x14ac:dyDescent="0.25">
      <c r="A875" s="22" t="s">
        <v>2906</v>
      </c>
      <c r="B875" s="22">
        <v>4753</v>
      </c>
      <c r="C875" s="22">
        <v>48</v>
      </c>
      <c r="D875" s="23">
        <v>8.6545058808162392E-3</v>
      </c>
      <c r="E875" s="22">
        <v>43292103</v>
      </c>
      <c r="F875" s="22" t="s">
        <v>2948</v>
      </c>
      <c r="G875" s="22" t="s">
        <v>3060</v>
      </c>
      <c r="H875" s="22">
        <v>5037.9118478953997</v>
      </c>
      <c r="I875" s="24">
        <f>'EVM CPZ List'!$D875*'EVM CPZ List'!$C875</f>
        <v>0.41541628227917948</v>
      </c>
      <c r="J875" s="25">
        <f>INDEX('Pivot of Risk Data'!A:A,MATCH('EVM CPZ List'!$B875,'Pivot of Risk Data'!B:B,0),1)</f>
        <v>858</v>
      </c>
      <c r="K875" s="22">
        <f>0.000621371*'EVM CPZ List'!$H875</f>
        <v>3.1304123228386125</v>
      </c>
      <c r="L875" s="22">
        <f>L874+'EVM CPZ List'!$K875</f>
        <v>10792.262604147614</v>
      </c>
      <c r="M875" s="22">
        <f>M874-'EVM CPZ List'!$I875</f>
        <v>345.30220187509377</v>
      </c>
      <c r="N875" s="7" t="e">
        <f>INDEX('2021 Certified EVM Plan'!G:G,MATCH(B875,'2021 Certified EVM Plan'!E:E,0))</f>
        <v>#N/A</v>
      </c>
      <c r="O875" s="7" t="e">
        <f>INDEX('2021 Certified EVM Plan'!M:M,MATCH(B875,'2021 Certified EVM Plan'!E:E,0))</f>
        <v>#N/A</v>
      </c>
      <c r="P875" s="7">
        <f t="shared" si="13"/>
        <v>1</v>
      </c>
      <c r="Q875" s="26" t="e">
        <f>IF(INDEX('2021 Certified EVM Plan'!H:H,MATCH(B875,'2021 Certified EVM Plan'!E:E,0))=1,M875,#N/A)</f>
        <v>#N/A</v>
      </c>
      <c r="R875" s="26" t="e">
        <f>IF(INDEX('2021 Certified EVM Plan'!J:J,MATCH(B875,'2021 Certified EVM Plan'!E:E,0))=1,M875,#N/A)</f>
        <v>#N/A</v>
      </c>
      <c r="S875" s="26" t="e">
        <f>IF(INDEX('2021 Certified EVM Plan'!K:K,MATCH(B875,'2021 Certified EVM Plan'!E:E,0))=1,M875,#N/A)</f>
        <v>#N/A</v>
      </c>
    </row>
    <row r="876" spans="1:19" x14ac:dyDescent="0.25">
      <c r="A876" s="22" t="s">
        <v>964</v>
      </c>
      <c r="B876" s="22">
        <v>4359</v>
      </c>
      <c r="C876" s="22">
        <v>105</v>
      </c>
      <c r="D876" s="23">
        <v>8.6285403674749104E-3</v>
      </c>
      <c r="E876" s="22">
        <v>43351106</v>
      </c>
      <c r="F876" s="22" t="s">
        <v>1139</v>
      </c>
      <c r="G876" s="22" t="s">
        <v>1449</v>
      </c>
      <c r="H876" s="22">
        <v>16072.0884433964</v>
      </c>
      <c r="I876" s="24">
        <f>'EVM CPZ List'!$D876*'EVM CPZ List'!$C876</f>
        <v>0.90599673858486562</v>
      </c>
      <c r="J876" s="25">
        <f>INDEX('Pivot of Risk Data'!A:A,MATCH('EVM CPZ List'!$B876,'Pivot of Risk Data'!B:B,0),1)</f>
        <v>859</v>
      </c>
      <c r="K876" s="22">
        <f>0.000621371*'EVM CPZ List'!$H876</f>
        <v>9.9867296681616651</v>
      </c>
      <c r="L876" s="22">
        <f>L875+'EVM CPZ List'!$K876</f>
        <v>10802.249333815776</v>
      </c>
      <c r="M876" s="22">
        <f>M875-'EVM CPZ List'!$I876</f>
        <v>344.39620513650891</v>
      </c>
      <c r="N876" s="7" t="e">
        <f>INDEX('2021 Certified EVM Plan'!G:G,MATCH(B876,'2021 Certified EVM Plan'!E:E,0))</f>
        <v>#N/A</v>
      </c>
      <c r="O876" s="7" t="e">
        <f>INDEX('2021 Certified EVM Plan'!M:M,MATCH(B876,'2021 Certified EVM Plan'!E:E,0))</f>
        <v>#N/A</v>
      </c>
      <c r="P876" s="7">
        <f t="shared" si="13"/>
        <v>1</v>
      </c>
      <c r="Q876" s="26" t="e">
        <f>IF(INDEX('2021 Certified EVM Plan'!H:H,MATCH(B876,'2021 Certified EVM Plan'!E:E,0))=1,M876,#N/A)</f>
        <v>#N/A</v>
      </c>
      <c r="R876" s="26" t="e">
        <f>IF(INDEX('2021 Certified EVM Plan'!J:J,MATCH(B876,'2021 Certified EVM Plan'!E:E,0))=1,M876,#N/A)</f>
        <v>#N/A</v>
      </c>
      <c r="S876" s="26" t="e">
        <f>IF(INDEX('2021 Certified EVM Plan'!K:K,MATCH(B876,'2021 Certified EVM Plan'!E:E,0))=1,M876,#N/A)</f>
        <v>#N/A</v>
      </c>
    </row>
    <row r="877" spans="1:19" x14ac:dyDescent="0.25">
      <c r="A877" s="22" t="s">
        <v>539</v>
      </c>
      <c r="B877" s="22">
        <v>4292</v>
      </c>
      <c r="C877" s="22">
        <v>23</v>
      </c>
      <c r="D877" s="23">
        <v>8.5969220431222296E-3</v>
      </c>
      <c r="E877" s="22">
        <v>103491101</v>
      </c>
      <c r="F877" s="22" t="s">
        <v>871</v>
      </c>
      <c r="G877" s="22" t="s">
        <v>900</v>
      </c>
      <c r="H877" s="22">
        <v>15389.4777819022</v>
      </c>
      <c r="I877" s="24">
        <f>'EVM CPZ List'!$D877*'EVM CPZ List'!$C877</f>
        <v>0.19772920699181129</v>
      </c>
      <c r="J877" s="25">
        <f>INDEX('Pivot of Risk Data'!A:A,MATCH('EVM CPZ List'!$B877,'Pivot of Risk Data'!B:B,0),1)</f>
        <v>860</v>
      </c>
      <c r="K877" s="22">
        <f>0.000621371*'EVM CPZ List'!$H877</f>
        <v>9.5625751988183527</v>
      </c>
      <c r="L877" s="22">
        <f>L876+'EVM CPZ List'!$K877</f>
        <v>10811.811909014596</v>
      </c>
      <c r="M877" s="22">
        <f>M876-'EVM CPZ List'!$I877</f>
        <v>344.19847592951709</v>
      </c>
      <c r="N877" s="7" t="e">
        <f>INDEX('2021 Certified EVM Plan'!G:G,MATCH(B877,'2021 Certified EVM Plan'!E:E,0))</f>
        <v>#N/A</v>
      </c>
      <c r="O877" s="7" t="e">
        <f>INDEX('2021 Certified EVM Plan'!M:M,MATCH(B877,'2021 Certified EVM Plan'!E:E,0))</f>
        <v>#N/A</v>
      </c>
      <c r="P877" s="7">
        <f t="shared" si="13"/>
        <v>1</v>
      </c>
      <c r="Q877" s="26" t="e">
        <f>IF(INDEX('2021 Certified EVM Plan'!H:H,MATCH(B877,'2021 Certified EVM Plan'!E:E,0))=1,M877,#N/A)</f>
        <v>#N/A</v>
      </c>
      <c r="R877" s="26" t="e">
        <f>IF(INDEX('2021 Certified EVM Plan'!J:J,MATCH(B877,'2021 Certified EVM Plan'!E:E,0))=1,M877,#N/A)</f>
        <v>#N/A</v>
      </c>
      <c r="S877" s="26" t="e">
        <f>IF(INDEX('2021 Certified EVM Plan'!K:K,MATCH(B877,'2021 Certified EVM Plan'!E:E,0))=1,M877,#N/A)</f>
        <v>#N/A</v>
      </c>
    </row>
    <row r="878" spans="1:19" x14ac:dyDescent="0.25">
      <c r="A878" s="22" t="s">
        <v>2195</v>
      </c>
      <c r="B878" s="22">
        <v>4945</v>
      </c>
      <c r="C878" s="22">
        <v>182</v>
      </c>
      <c r="D878" s="23">
        <v>8.5705360024292097E-3</v>
      </c>
      <c r="E878" s="22">
        <v>182631107</v>
      </c>
      <c r="F878" s="22" t="s">
        <v>2298</v>
      </c>
      <c r="G878" s="22" t="s">
        <v>2550</v>
      </c>
      <c r="H878" s="22">
        <v>25701.6823445753</v>
      </c>
      <c r="I878" s="24">
        <f>'EVM CPZ List'!$D878*'EVM CPZ List'!$C878</f>
        <v>1.5598375524421162</v>
      </c>
      <c r="J878" s="25">
        <f>INDEX('Pivot of Risk Data'!A:A,MATCH('EVM CPZ List'!$B878,'Pivot of Risk Data'!B:B,0),1)</f>
        <v>861</v>
      </c>
      <c r="K878" s="22">
        <f>0.000621371*'EVM CPZ List'!$H878</f>
        <v>15.970280060131099</v>
      </c>
      <c r="L878" s="22">
        <f>L877+'EVM CPZ List'!$K878</f>
        <v>10827.782189074727</v>
      </c>
      <c r="M878" s="22">
        <f>M877-'EVM CPZ List'!$I878</f>
        <v>342.63863837707498</v>
      </c>
      <c r="N878" s="7">
        <f>INDEX('2021 Certified EVM Plan'!G:G,MATCH(B878,'2021 Certified EVM Plan'!E:E,0))</f>
        <v>15.177272727272728</v>
      </c>
      <c r="O878" s="7">
        <f>INDEX('2021 Certified EVM Plan'!M:M,MATCH(B878,'2021 Certified EVM Plan'!E:E,0))</f>
        <v>1.5178825041894017</v>
      </c>
      <c r="P878" s="7">
        <f t="shared" si="13"/>
        <v>1</v>
      </c>
      <c r="Q878" s="26" t="e">
        <f>IF(INDEX('2021 Certified EVM Plan'!H:H,MATCH(B878,'2021 Certified EVM Plan'!E:E,0))=1,M878,#N/A)</f>
        <v>#N/A</v>
      </c>
      <c r="R878" s="26">
        <f>IF(INDEX('2021 Certified EVM Plan'!J:J,MATCH(B878,'2021 Certified EVM Plan'!E:E,0))=1,M878,#N/A)</f>
        <v>342.63863837707498</v>
      </c>
      <c r="S878" s="26" t="e">
        <f>IF(INDEX('2021 Certified EVM Plan'!K:K,MATCH(B878,'2021 Certified EVM Plan'!E:E,0))=1,M878,#N/A)</f>
        <v>#N/A</v>
      </c>
    </row>
    <row r="879" spans="1:19" x14ac:dyDescent="0.25">
      <c r="A879" s="22" t="s">
        <v>1672</v>
      </c>
      <c r="B879" s="22">
        <v>9511</v>
      </c>
      <c r="C879" s="22">
        <v>23</v>
      </c>
      <c r="D879" s="23">
        <v>8.5675822673728797E-3</v>
      </c>
      <c r="E879" s="22">
        <v>161380201</v>
      </c>
      <c r="F879" s="22" t="s">
        <v>1697</v>
      </c>
      <c r="G879" s="22" t="s">
        <v>1698</v>
      </c>
      <c r="H879" s="22">
        <v>6272.7997079597098</v>
      </c>
      <c r="I879" s="24">
        <f>'EVM CPZ List'!$D879*'EVM CPZ List'!$C879</f>
        <v>0.19705439214957624</v>
      </c>
      <c r="J879" s="25">
        <f>INDEX('Pivot of Risk Data'!A:A,MATCH('EVM CPZ List'!$B879,'Pivot of Risk Data'!B:B,0),1)</f>
        <v>862</v>
      </c>
      <c r="K879" s="22">
        <f>0.000621371*'EVM CPZ List'!$H879</f>
        <v>3.8977358273346328</v>
      </c>
      <c r="L879" s="22">
        <f>L878+'EVM CPZ List'!$K879</f>
        <v>10831.679924902062</v>
      </c>
      <c r="M879" s="22">
        <f>M878-'EVM CPZ List'!$I879</f>
        <v>342.44158398492539</v>
      </c>
      <c r="N879" s="7" t="e">
        <f>INDEX('2021 Certified EVM Plan'!G:G,MATCH(B879,'2021 Certified EVM Plan'!E:E,0))</f>
        <v>#N/A</v>
      </c>
      <c r="O879" s="7" t="e">
        <f>INDEX('2021 Certified EVM Plan'!M:M,MATCH(B879,'2021 Certified EVM Plan'!E:E,0))</f>
        <v>#N/A</v>
      </c>
      <c r="P879" s="7">
        <f t="shared" si="13"/>
        <v>1</v>
      </c>
      <c r="Q879" s="26" t="e">
        <f>IF(INDEX('2021 Certified EVM Plan'!H:H,MATCH(B879,'2021 Certified EVM Plan'!E:E,0))=1,M879,#N/A)</f>
        <v>#N/A</v>
      </c>
      <c r="R879" s="26" t="e">
        <f>IF(INDEX('2021 Certified EVM Plan'!J:J,MATCH(B879,'2021 Certified EVM Plan'!E:E,0))=1,M879,#N/A)</f>
        <v>#N/A</v>
      </c>
      <c r="S879" s="26" t="e">
        <f>IF(INDEX('2021 Certified EVM Plan'!K:K,MATCH(B879,'2021 Certified EVM Plan'!E:E,0))=1,M879,#N/A)</f>
        <v>#N/A</v>
      </c>
    </row>
    <row r="880" spans="1:19" x14ac:dyDescent="0.25">
      <c r="A880" s="22" t="s">
        <v>539</v>
      </c>
      <c r="B880" s="22">
        <v>9487</v>
      </c>
      <c r="C880" s="22">
        <v>49</v>
      </c>
      <c r="D880" s="23">
        <v>8.5487668756115496E-3</v>
      </c>
      <c r="E880" s="22">
        <v>101321101</v>
      </c>
      <c r="F880" s="22" t="s">
        <v>699</v>
      </c>
      <c r="G880" s="22" t="s">
        <v>851</v>
      </c>
      <c r="H880" s="22">
        <v>9746.1597558662997</v>
      </c>
      <c r="I880" s="24">
        <f>'EVM CPZ List'!$D880*'EVM CPZ List'!$C880</f>
        <v>0.41888957690496592</v>
      </c>
      <c r="J880" s="25">
        <f>INDEX('Pivot of Risk Data'!A:A,MATCH('EVM CPZ List'!$B880,'Pivot of Risk Data'!B:B,0),1)</f>
        <v>863</v>
      </c>
      <c r="K880" s="22">
        <f>0.000621371*'EVM CPZ List'!$H880</f>
        <v>6.0559810336623983</v>
      </c>
      <c r="L880" s="22">
        <f>L879+'EVM CPZ List'!$K880</f>
        <v>10837.735905935724</v>
      </c>
      <c r="M880" s="22">
        <f>M879-'EVM CPZ List'!$I880</f>
        <v>342.02269440802041</v>
      </c>
      <c r="N880" s="7" t="e">
        <f>INDEX('2021 Certified EVM Plan'!G:G,MATCH(B880,'2021 Certified EVM Plan'!E:E,0))</f>
        <v>#N/A</v>
      </c>
      <c r="O880" s="7" t="e">
        <f>INDEX('2021 Certified EVM Plan'!M:M,MATCH(B880,'2021 Certified EVM Plan'!E:E,0))</f>
        <v>#N/A</v>
      </c>
      <c r="P880" s="7">
        <f t="shared" si="13"/>
        <v>1</v>
      </c>
      <c r="Q880" s="26" t="e">
        <f>IF(INDEX('2021 Certified EVM Plan'!H:H,MATCH(B880,'2021 Certified EVM Plan'!E:E,0))=1,M880,#N/A)</f>
        <v>#N/A</v>
      </c>
      <c r="R880" s="26" t="e">
        <f>IF(INDEX('2021 Certified EVM Plan'!J:J,MATCH(B880,'2021 Certified EVM Plan'!E:E,0))=1,M880,#N/A)</f>
        <v>#N/A</v>
      </c>
      <c r="S880" s="26" t="e">
        <f>IF(INDEX('2021 Certified EVM Plan'!K:K,MATCH(B880,'2021 Certified EVM Plan'!E:E,0))=1,M880,#N/A)</f>
        <v>#N/A</v>
      </c>
    </row>
    <row r="881" spans="1:19" x14ac:dyDescent="0.25">
      <c r="A881" s="22" t="s">
        <v>1672</v>
      </c>
      <c r="B881" s="22">
        <v>8869</v>
      </c>
      <c r="C881" s="22">
        <v>20</v>
      </c>
      <c r="D881" s="23">
        <v>8.5256142258315192E-3</v>
      </c>
      <c r="E881" s="22">
        <v>163541101</v>
      </c>
      <c r="F881" s="22" t="s">
        <v>454</v>
      </c>
      <c r="G881" s="22" t="s">
        <v>2045</v>
      </c>
      <c r="H881" s="22">
        <v>5372.4907197904104</v>
      </c>
      <c r="I881" s="24">
        <f>'EVM CPZ List'!$D881*'EVM CPZ List'!$C881</f>
        <v>0.17051228451663039</v>
      </c>
      <c r="J881" s="25">
        <f>INDEX('Pivot of Risk Data'!A:A,MATCH('EVM CPZ List'!$B881,'Pivot of Risk Data'!B:B,0),1)</f>
        <v>864</v>
      </c>
      <c r="K881" s="22">
        <f>0.000621371*'EVM CPZ List'!$H881</f>
        <v>3.3383099310468873</v>
      </c>
      <c r="L881" s="22">
        <f>L880+'EVM CPZ List'!$K881</f>
        <v>10841.074215866771</v>
      </c>
      <c r="M881" s="22">
        <f>M880-'EVM CPZ List'!$I881</f>
        <v>341.85218212350378</v>
      </c>
      <c r="N881" s="7" t="e">
        <f>INDEX('2021 Certified EVM Plan'!G:G,MATCH(B881,'2021 Certified EVM Plan'!E:E,0))</f>
        <v>#N/A</v>
      </c>
      <c r="O881" s="7" t="e">
        <f>INDEX('2021 Certified EVM Plan'!M:M,MATCH(B881,'2021 Certified EVM Plan'!E:E,0))</f>
        <v>#N/A</v>
      </c>
      <c r="P881" s="7">
        <f t="shared" si="13"/>
        <v>1</v>
      </c>
      <c r="Q881" s="26" t="e">
        <f>IF(INDEX('2021 Certified EVM Plan'!H:H,MATCH(B881,'2021 Certified EVM Plan'!E:E,0))=1,M881,#N/A)</f>
        <v>#N/A</v>
      </c>
      <c r="R881" s="26" t="e">
        <f>IF(INDEX('2021 Certified EVM Plan'!J:J,MATCH(B881,'2021 Certified EVM Plan'!E:E,0))=1,M881,#N/A)</f>
        <v>#N/A</v>
      </c>
      <c r="S881" s="26" t="e">
        <f>IF(INDEX('2021 Certified EVM Plan'!K:K,MATCH(B881,'2021 Certified EVM Plan'!E:E,0))=1,M881,#N/A)</f>
        <v>#N/A</v>
      </c>
    </row>
    <row r="882" spans="1:19" x14ac:dyDescent="0.25">
      <c r="A882" s="22" t="s">
        <v>1672</v>
      </c>
      <c r="B882" s="22">
        <v>5162</v>
      </c>
      <c r="C882" s="22">
        <v>135</v>
      </c>
      <c r="D882" s="23">
        <v>8.4905547890791102E-3</v>
      </c>
      <c r="E882" s="22">
        <v>252531102</v>
      </c>
      <c r="F882" s="22" t="s">
        <v>1873</v>
      </c>
      <c r="G882" s="22" t="s">
        <v>1902</v>
      </c>
      <c r="H882" s="22">
        <v>15601.401219134401</v>
      </c>
      <c r="I882" s="24">
        <f>'EVM CPZ List'!$D882*'EVM CPZ List'!$C882</f>
        <v>1.1462248965256798</v>
      </c>
      <c r="J882" s="25">
        <f>INDEX('Pivot of Risk Data'!A:A,MATCH('EVM CPZ List'!$B882,'Pivot of Risk Data'!B:B,0),1)</f>
        <v>865</v>
      </c>
      <c r="K882" s="22">
        <f>0.000621371*'EVM CPZ List'!$H882</f>
        <v>9.6942582769347627</v>
      </c>
      <c r="L882" s="22">
        <f>L881+'EVM CPZ List'!$K882</f>
        <v>10850.768474143706</v>
      </c>
      <c r="M882" s="22">
        <f>M881-'EVM CPZ List'!$I882</f>
        <v>340.70595722697811</v>
      </c>
      <c r="N882" s="7" t="e">
        <f>INDEX('2021 Certified EVM Plan'!G:G,MATCH(B882,'2021 Certified EVM Plan'!E:E,0))</f>
        <v>#N/A</v>
      </c>
      <c r="O882" s="7" t="e">
        <f>INDEX('2021 Certified EVM Plan'!M:M,MATCH(B882,'2021 Certified EVM Plan'!E:E,0))</f>
        <v>#N/A</v>
      </c>
      <c r="P882" s="7">
        <f t="shared" si="13"/>
        <v>1</v>
      </c>
      <c r="Q882" s="26" t="e">
        <f>IF(INDEX('2021 Certified EVM Plan'!H:H,MATCH(B882,'2021 Certified EVM Plan'!E:E,0))=1,M882,#N/A)</f>
        <v>#N/A</v>
      </c>
      <c r="R882" s="26" t="e">
        <f>IF(INDEX('2021 Certified EVM Plan'!J:J,MATCH(B882,'2021 Certified EVM Plan'!E:E,0))=1,M882,#N/A)</f>
        <v>#N/A</v>
      </c>
      <c r="S882" s="26" t="e">
        <f>IF(INDEX('2021 Certified EVM Plan'!K:K,MATCH(B882,'2021 Certified EVM Plan'!E:E,0))=1,M882,#N/A)</f>
        <v>#N/A</v>
      </c>
    </row>
    <row r="883" spans="1:19" x14ac:dyDescent="0.25">
      <c r="A883" s="22" t="s">
        <v>539</v>
      </c>
      <c r="B883" s="22">
        <v>8995</v>
      </c>
      <c r="C883" s="22">
        <v>8</v>
      </c>
      <c r="D883" s="23">
        <v>8.4840767269271696E-3</v>
      </c>
      <c r="E883" s="22">
        <v>101321101</v>
      </c>
      <c r="F883" s="22" t="s">
        <v>699</v>
      </c>
      <c r="G883" s="22" t="s">
        <v>861</v>
      </c>
      <c r="H883" s="22">
        <v>1162.2395219059899</v>
      </c>
      <c r="I883" s="24">
        <f>'EVM CPZ List'!$D883*'EVM CPZ List'!$C883</f>
        <v>6.7872613815417357E-2</v>
      </c>
      <c r="J883" s="25">
        <f>INDEX('Pivot of Risk Data'!A:A,MATCH('EVM CPZ List'!$B883,'Pivot of Risk Data'!B:B,0),1)</f>
        <v>866</v>
      </c>
      <c r="K883" s="22">
        <f>0.000621371*'EVM CPZ List'!$H883</f>
        <v>0.72218193396624686</v>
      </c>
      <c r="L883" s="22">
        <f>L882+'EVM CPZ List'!$K883</f>
        <v>10851.490656077673</v>
      </c>
      <c r="M883" s="22">
        <f>M882-'EVM CPZ List'!$I883</f>
        <v>340.63808461316268</v>
      </c>
      <c r="N883" s="7" t="e">
        <f>INDEX('2021 Certified EVM Plan'!G:G,MATCH(B883,'2021 Certified EVM Plan'!E:E,0))</f>
        <v>#N/A</v>
      </c>
      <c r="O883" s="7" t="e">
        <f>INDEX('2021 Certified EVM Plan'!M:M,MATCH(B883,'2021 Certified EVM Plan'!E:E,0))</f>
        <v>#N/A</v>
      </c>
      <c r="P883" s="7">
        <f t="shared" si="13"/>
        <v>1</v>
      </c>
      <c r="Q883" s="26" t="e">
        <f>IF(INDEX('2021 Certified EVM Plan'!H:H,MATCH(B883,'2021 Certified EVM Plan'!E:E,0))=1,M883,#N/A)</f>
        <v>#N/A</v>
      </c>
      <c r="R883" s="26" t="e">
        <f>IF(INDEX('2021 Certified EVM Plan'!J:J,MATCH(B883,'2021 Certified EVM Plan'!E:E,0))=1,M883,#N/A)</f>
        <v>#N/A</v>
      </c>
      <c r="S883" s="26" t="e">
        <f>IF(INDEX('2021 Certified EVM Plan'!K:K,MATCH(B883,'2021 Certified EVM Plan'!E:E,0))=1,M883,#N/A)</f>
        <v>#N/A</v>
      </c>
    </row>
    <row r="884" spans="1:19" x14ac:dyDescent="0.25">
      <c r="A884" s="22" t="s">
        <v>539</v>
      </c>
      <c r="B884" s="22">
        <v>3208</v>
      </c>
      <c r="C884" s="22">
        <v>244</v>
      </c>
      <c r="D884" s="23">
        <v>8.4731514163926599E-3</v>
      </c>
      <c r="E884" s="22">
        <v>103451101</v>
      </c>
      <c r="F884" s="22" t="s">
        <v>563</v>
      </c>
      <c r="G884" s="22" t="s">
        <v>575</v>
      </c>
      <c r="H884" s="22">
        <v>29985.248743761102</v>
      </c>
      <c r="I884" s="24">
        <f>'EVM CPZ List'!$D884*'EVM CPZ List'!$C884</f>
        <v>2.0674489455998089</v>
      </c>
      <c r="J884" s="25">
        <f>INDEX('Pivot of Risk Data'!A:A,MATCH('EVM CPZ List'!$B884,'Pivot of Risk Data'!B:B,0),1)</f>
        <v>867</v>
      </c>
      <c r="K884" s="22">
        <f>0.000621371*'EVM CPZ List'!$H884</f>
        <v>18.631963997159581</v>
      </c>
      <c r="L884" s="22">
        <f>L883+'EVM CPZ List'!$K884</f>
        <v>10870.122620074832</v>
      </c>
      <c r="M884" s="22">
        <f>M883-'EVM CPZ List'!$I884</f>
        <v>338.57063566756284</v>
      </c>
      <c r="N884" s="7" t="e">
        <f>INDEX('2021 Certified EVM Plan'!G:G,MATCH(B884,'2021 Certified EVM Plan'!E:E,0))</f>
        <v>#N/A</v>
      </c>
      <c r="O884" s="7" t="e">
        <f>INDEX('2021 Certified EVM Plan'!M:M,MATCH(B884,'2021 Certified EVM Plan'!E:E,0))</f>
        <v>#N/A</v>
      </c>
      <c r="P884" s="7">
        <f t="shared" si="13"/>
        <v>1</v>
      </c>
      <c r="Q884" s="26" t="e">
        <f>IF(INDEX('2021 Certified EVM Plan'!H:H,MATCH(B884,'2021 Certified EVM Plan'!E:E,0))=1,M884,#N/A)</f>
        <v>#N/A</v>
      </c>
      <c r="R884" s="26" t="e">
        <f>IF(INDEX('2021 Certified EVM Plan'!J:J,MATCH(B884,'2021 Certified EVM Plan'!E:E,0))=1,M884,#N/A)</f>
        <v>#N/A</v>
      </c>
      <c r="S884" s="26" t="e">
        <f>IF(INDEX('2021 Certified EVM Plan'!K:K,MATCH(B884,'2021 Certified EVM Plan'!E:E,0))=1,M884,#N/A)</f>
        <v>#N/A</v>
      </c>
    </row>
    <row r="885" spans="1:19" x14ac:dyDescent="0.25">
      <c r="A885" s="22" t="s">
        <v>2195</v>
      </c>
      <c r="B885" s="22">
        <v>2219</v>
      </c>
      <c r="C885" s="22">
        <v>76</v>
      </c>
      <c r="D885" s="23">
        <v>8.4724445202389708E-3</v>
      </c>
      <c r="E885" s="22">
        <v>83392110</v>
      </c>
      <c r="F885" s="22" t="s">
        <v>2558</v>
      </c>
      <c r="G885" s="22" t="s">
        <v>2559</v>
      </c>
      <c r="H885" s="22">
        <v>13196.8211616346</v>
      </c>
      <c r="I885" s="24">
        <f>'EVM CPZ List'!$D885*'EVM CPZ List'!$C885</f>
        <v>0.64390578353816175</v>
      </c>
      <c r="J885" s="25">
        <f>INDEX('Pivot of Risk Data'!A:A,MATCH('EVM CPZ List'!$B885,'Pivot of Risk Data'!B:B,0),1)</f>
        <v>868</v>
      </c>
      <c r="K885" s="22">
        <f>0.000621371*'EVM CPZ List'!$H885</f>
        <v>8.2001219620260528</v>
      </c>
      <c r="L885" s="22">
        <f>L884+'EVM CPZ List'!$K885</f>
        <v>10878.322742036857</v>
      </c>
      <c r="M885" s="22">
        <f>M884-'EVM CPZ List'!$I885</f>
        <v>337.92672988402467</v>
      </c>
      <c r="N885" s="7" t="e">
        <f>INDEX('2021 Certified EVM Plan'!G:G,MATCH(B885,'2021 Certified EVM Plan'!E:E,0))</f>
        <v>#N/A</v>
      </c>
      <c r="O885" s="7" t="e">
        <f>INDEX('2021 Certified EVM Plan'!M:M,MATCH(B885,'2021 Certified EVM Plan'!E:E,0))</f>
        <v>#N/A</v>
      </c>
      <c r="P885" s="7">
        <f t="shared" si="13"/>
        <v>1</v>
      </c>
      <c r="Q885" s="26" t="e">
        <f>IF(INDEX('2021 Certified EVM Plan'!H:H,MATCH(B885,'2021 Certified EVM Plan'!E:E,0))=1,M885,#N/A)</f>
        <v>#N/A</v>
      </c>
      <c r="R885" s="26" t="e">
        <f>IF(INDEX('2021 Certified EVM Plan'!J:J,MATCH(B885,'2021 Certified EVM Plan'!E:E,0))=1,M885,#N/A)</f>
        <v>#N/A</v>
      </c>
      <c r="S885" s="26" t="e">
        <f>IF(INDEX('2021 Certified EVM Plan'!K:K,MATCH(B885,'2021 Certified EVM Plan'!E:E,0))=1,M885,#N/A)</f>
        <v>#N/A</v>
      </c>
    </row>
    <row r="886" spans="1:19" x14ac:dyDescent="0.25">
      <c r="A886" s="22" t="s">
        <v>8</v>
      </c>
      <c r="B886" s="22">
        <v>3501</v>
      </c>
      <c r="C886" s="22">
        <v>210</v>
      </c>
      <c r="D886" s="23">
        <v>8.4667335788045101E-3</v>
      </c>
      <c r="E886" s="22">
        <v>152561107</v>
      </c>
      <c r="F886" s="22" t="s">
        <v>257</v>
      </c>
      <c r="G886" s="22" t="s">
        <v>259</v>
      </c>
      <c r="H886" s="22">
        <v>22020.6708650445</v>
      </c>
      <c r="I886" s="24">
        <f>'EVM CPZ List'!$D886*'EVM CPZ List'!$C886</f>
        <v>1.7780140515489471</v>
      </c>
      <c r="J886" s="25">
        <f>INDEX('Pivot of Risk Data'!A:A,MATCH('EVM CPZ List'!$B886,'Pivot of Risk Data'!B:B,0),1)</f>
        <v>869</v>
      </c>
      <c r="K886" s="22">
        <f>0.000621371*'EVM CPZ List'!$H886</f>
        <v>13.683006276083566</v>
      </c>
      <c r="L886" s="22">
        <f>L885+'EVM CPZ List'!$K886</f>
        <v>10892.00574831294</v>
      </c>
      <c r="M886" s="22">
        <f>M885-'EVM CPZ List'!$I886</f>
        <v>336.14871583247572</v>
      </c>
      <c r="N886" s="7" t="e">
        <f>INDEX('2021 Certified EVM Plan'!G:G,MATCH(B886,'2021 Certified EVM Plan'!E:E,0))</f>
        <v>#N/A</v>
      </c>
      <c r="O886" s="7" t="e">
        <f>INDEX('2021 Certified EVM Plan'!M:M,MATCH(B886,'2021 Certified EVM Plan'!E:E,0))</f>
        <v>#N/A</v>
      </c>
      <c r="P886" s="7">
        <f t="shared" si="13"/>
        <v>1</v>
      </c>
      <c r="Q886" s="26" t="e">
        <f>IF(INDEX('2021 Certified EVM Plan'!H:H,MATCH(B886,'2021 Certified EVM Plan'!E:E,0))=1,M886,#N/A)</f>
        <v>#N/A</v>
      </c>
      <c r="R886" s="26" t="e">
        <f>IF(INDEX('2021 Certified EVM Plan'!J:J,MATCH(B886,'2021 Certified EVM Plan'!E:E,0))=1,M886,#N/A)</f>
        <v>#N/A</v>
      </c>
      <c r="S886" s="26" t="e">
        <f>IF(INDEX('2021 Certified EVM Plan'!K:K,MATCH(B886,'2021 Certified EVM Plan'!E:E,0))=1,M886,#N/A)</f>
        <v>#N/A</v>
      </c>
    </row>
    <row r="887" spans="1:19" x14ac:dyDescent="0.25">
      <c r="A887" s="22" t="s">
        <v>8</v>
      </c>
      <c r="B887" s="22">
        <v>3438</v>
      </c>
      <c r="C887" s="22">
        <v>8</v>
      </c>
      <c r="D887" s="23">
        <v>8.4368634509329795E-3</v>
      </c>
      <c r="E887" s="22">
        <v>153132102</v>
      </c>
      <c r="F887" s="22" t="s">
        <v>106</v>
      </c>
      <c r="G887" s="22" t="s">
        <v>425</v>
      </c>
      <c r="H887" s="22">
        <v>747.09405808205395</v>
      </c>
      <c r="I887" s="24">
        <f>'EVM CPZ List'!$D887*'EVM CPZ List'!$C887</f>
        <v>6.7494907607463836E-2</v>
      </c>
      <c r="J887" s="25">
        <f>INDEX('Pivot of Risk Data'!A:A,MATCH('EVM CPZ List'!$B887,'Pivot of Risk Data'!B:B,0),1)</f>
        <v>870</v>
      </c>
      <c r="K887" s="22">
        <f>0.000621371*'EVM CPZ List'!$H887</f>
        <v>0.46422258196450394</v>
      </c>
      <c r="L887" s="22">
        <f>L886+'EVM CPZ List'!$K887</f>
        <v>10892.469970894905</v>
      </c>
      <c r="M887" s="22">
        <f>M886-'EVM CPZ List'!$I887</f>
        <v>336.08122092486826</v>
      </c>
      <c r="N887" s="7" t="e">
        <f>INDEX('2021 Certified EVM Plan'!G:G,MATCH(B887,'2021 Certified EVM Plan'!E:E,0))</f>
        <v>#N/A</v>
      </c>
      <c r="O887" s="7" t="e">
        <f>INDEX('2021 Certified EVM Plan'!M:M,MATCH(B887,'2021 Certified EVM Plan'!E:E,0))</f>
        <v>#N/A</v>
      </c>
      <c r="P887" s="7">
        <f t="shared" si="13"/>
        <v>1</v>
      </c>
      <c r="Q887" s="26" t="e">
        <f>IF(INDEX('2021 Certified EVM Plan'!H:H,MATCH(B887,'2021 Certified EVM Plan'!E:E,0))=1,M887,#N/A)</f>
        <v>#N/A</v>
      </c>
      <c r="R887" s="26" t="e">
        <f>IF(INDEX('2021 Certified EVM Plan'!J:J,MATCH(B887,'2021 Certified EVM Plan'!E:E,0))=1,M887,#N/A)</f>
        <v>#N/A</v>
      </c>
      <c r="S887" s="26" t="e">
        <f>IF(INDEX('2021 Certified EVM Plan'!K:K,MATCH(B887,'2021 Certified EVM Plan'!E:E,0))=1,M887,#N/A)</f>
        <v>#N/A</v>
      </c>
    </row>
    <row r="888" spans="1:19" x14ac:dyDescent="0.25">
      <c r="A888" s="22" t="s">
        <v>964</v>
      </c>
      <c r="B888" s="22">
        <v>6929</v>
      </c>
      <c r="C888" s="22">
        <v>52</v>
      </c>
      <c r="D888" s="23">
        <v>8.3872892229986794E-3</v>
      </c>
      <c r="E888" s="22">
        <v>43371102</v>
      </c>
      <c r="F888" s="22" t="s">
        <v>1009</v>
      </c>
      <c r="G888" s="22" t="s">
        <v>1010</v>
      </c>
      <c r="H888" s="22">
        <v>11684.239942975701</v>
      </c>
      <c r="I888" s="24">
        <f>'EVM CPZ List'!$D888*'EVM CPZ List'!$C888</f>
        <v>0.43613903959593131</v>
      </c>
      <c r="J888" s="25">
        <f>INDEX('Pivot of Risk Data'!A:A,MATCH('EVM CPZ List'!$B888,'Pivot of Risk Data'!B:B,0),1)</f>
        <v>871</v>
      </c>
      <c r="K888" s="22">
        <f>0.000621371*'EVM CPZ List'!$H888</f>
        <v>7.2602478576067542</v>
      </c>
      <c r="L888" s="22">
        <f>L887+'EVM CPZ List'!$K888</f>
        <v>10899.730218752511</v>
      </c>
      <c r="M888" s="22">
        <f>M887-'EVM CPZ List'!$I888</f>
        <v>335.6450818852723</v>
      </c>
      <c r="N888" s="7" t="e">
        <f>INDEX('2021 Certified EVM Plan'!G:G,MATCH(B888,'2021 Certified EVM Plan'!E:E,0))</f>
        <v>#N/A</v>
      </c>
      <c r="O888" s="7" t="e">
        <f>INDEX('2021 Certified EVM Plan'!M:M,MATCH(B888,'2021 Certified EVM Plan'!E:E,0))</f>
        <v>#N/A</v>
      </c>
      <c r="P888" s="7">
        <f t="shared" si="13"/>
        <v>1</v>
      </c>
      <c r="Q888" s="26" t="e">
        <f>IF(INDEX('2021 Certified EVM Plan'!H:H,MATCH(B888,'2021 Certified EVM Plan'!E:E,0))=1,M888,#N/A)</f>
        <v>#N/A</v>
      </c>
      <c r="R888" s="26" t="e">
        <f>IF(INDEX('2021 Certified EVM Plan'!J:J,MATCH(B888,'2021 Certified EVM Plan'!E:E,0))=1,M888,#N/A)</f>
        <v>#N/A</v>
      </c>
      <c r="S888" s="26" t="e">
        <f>IF(INDEX('2021 Certified EVM Plan'!K:K,MATCH(B888,'2021 Certified EVM Plan'!E:E,0))=1,M888,#N/A)</f>
        <v>#N/A</v>
      </c>
    </row>
    <row r="889" spans="1:19" x14ac:dyDescent="0.25">
      <c r="A889" s="22" t="s">
        <v>964</v>
      </c>
      <c r="B889" s="22">
        <v>7822</v>
      </c>
      <c r="C889" s="22">
        <v>1</v>
      </c>
      <c r="D889" s="23">
        <v>8.3716591173982995E-3</v>
      </c>
      <c r="E889" s="22">
        <v>42271105</v>
      </c>
      <c r="F889" s="22" t="s">
        <v>986</v>
      </c>
      <c r="G889" s="22" t="s">
        <v>1509</v>
      </c>
      <c r="H889" s="22">
        <v>105.12513256909099</v>
      </c>
      <c r="I889" s="24">
        <f>'EVM CPZ List'!$D889*'EVM CPZ List'!$C889</f>
        <v>8.3716591173982995E-3</v>
      </c>
      <c r="J889" s="25">
        <f>INDEX('Pivot of Risk Data'!A:A,MATCH('EVM CPZ List'!$B889,'Pivot of Risk Data'!B:B,0),1)</f>
        <v>872</v>
      </c>
      <c r="K889" s="22">
        <f>0.000621371*'EVM CPZ List'!$H889</f>
        <v>6.5321708749588647E-2</v>
      </c>
      <c r="L889" s="22">
        <f>L888+'EVM CPZ List'!$K889</f>
        <v>10899.79554046126</v>
      </c>
      <c r="M889" s="22">
        <f>M888-'EVM CPZ List'!$I889</f>
        <v>335.63671022615489</v>
      </c>
      <c r="N889" s="7" t="e">
        <f>INDEX('2021 Certified EVM Plan'!G:G,MATCH(B889,'2021 Certified EVM Plan'!E:E,0))</f>
        <v>#N/A</v>
      </c>
      <c r="O889" s="7" t="e">
        <f>INDEX('2021 Certified EVM Plan'!M:M,MATCH(B889,'2021 Certified EVM Plan'!E:E,0))</f>
        <v>#N/A</v>
      </c>
      <c r="P889" s="7">
        <f t="shared" si="13"/>
        <v>1</v>
      </c>
      <c r="Q889" s="26" t="e">
        <f>IF(INDEX('2021 Certified EVM Plan'!H:H,MATCH(B889,'2021 Certified EVM Plan'!E:E,0))=1,M889,#N/A)</f>
        <v>#N/A</v>
      </c>
      <c r="R889" s="26" t="e">
        <f>IF(INDEX('2021 Certified EVM Plan'!J:J,MATCH(B889,'2021 Certified EVM Plan'!E:E,0))=1,M889,#N/A)</f>
        <v>#N/A</v>
      </c>
      <c r="S889" s="26" t="e">
        <f>IF(INDEX('2021 Certified EVM Plan'!K:K,MATCH(B889,'2021 Certified EVM Plan'!E:E,0))=1,M889,#N/A)</f>
        <v>#N/A</v>
      </c>
    </row>
    <row r="890" spans="1:19" x14ac:dyDescent="0.25">
      <c r="A890" s="22" t="s">
        <v>8</v>
      </c>
      <c r="B890" s="22">
        <v>3023</v>
      </c>
      <c r="C890" s="22">
        <v>66</v>
      </c>
      <c r="D890" s="23">
        <v>8.32615780513935E-3</v>
      </c>
      <c r="E890" s="22">
        <v>153652108</v>
      </c>
      <c r="F890" s="22" t="s">
        <v>95</v>
      </c>
      <c r="G890" s="22" t="s">
        <v>364</v>
      </c>
      <c r="H890" s="22">
        <v>8713.3080389678598</v>
      </c>
      <c r="I890" s="24">
        <f>'EVM CPZ List'!$D890*'EVM CPZ List'!$C890</f>
        <v>0.54952641513919709</v>
      </c>
      <c r="J890" s="25">
        <f>INDEX('Pivot of Risk Data'!A:A,MATCH('EVM CPZ List'!$B890,'Pivot of Risk Data'!B:B,0),1)</f>
        <v>873</v>
      </c>
      <c r="K890" s="22">
        <f>0.000621371*'EVM CPZ List'!$H890</f>
        <v>5.4141969294814984</v>
      </c>
      <c r="L890" s="22">
        <f>L889+'EVM CPZ List'!$K890</f>
        <v>10905.209737390742</v>
      </c>
      <c r="M890" s="22">
        <f>M889-'EVM CPZ List'!$I890</f>
        <v>335.08718381101568</v>
      </c>
      <c r="N890" s="7" t="e">
        <f>INDEX('2021 Certified EVM Plan'!G:G,MATCH(B890,'2021 Certified EVM Plan'!E:E,0))</f>
        <v>#N/A</v>
      </c>
      <c r="O890" s="7" t="e">
        <f>INDEX('2021 Certified EVM Plan'!M:M,MATCH(B890,'2021 Certified EVM Plan'!E:E,0))</f>
        <v>#N/A</v>
      </c>
      <c r="P890" s="7">
        <f t="shared" si="13"/>
        <v>1</v>
      </c>
      <c r="Q890" s="26" t="e">
        <f>IF(INDEX('2021 Certified EVM Plan'!H:H,MATCH(B890,'2021 Certified EVM Plan'!E:E,0))=1,M890,#N/A)</f>
        <v>#N/A</v>
      </c>
      <c r="R890" s="26" t="e">
        <f>IF(INDEX('2021 Certified EVM Plan'!J:J,MATCH(B890,'2021 Certified EVM Plan'!E:E,0))=1,M890,#N/A)</f>
        <v>#N/A</v>
      </c>
      <c r="S890" s="26" t="e">
        <f>IF(INDEX('2021 Certified EVM Plan'!K:K,MATCH(B890,'2021 Certified EVM Plan'!E:E,0))=1,M890,#N/A)</f>
        <v>#N/A</v>
      </c>
    </row>
    <row r="891" spans="1:19" x14ac:dyDescent="0.25">
      <c r="A891" s="22" t="s">
        <v>1672</v>
      </c>
      <c r="B891" s="22">
        <v>6103</v>
      </c>
      <c r="C891" s="22">
        <v>11</v>
      </c>
      <c r="D891" s="23">
        <v>8.3007755528199494E-3</v>
      </c>
      <c r="E891" s="22">
        <v>163231101</v>
      </c>
      <c r="F891" s="22" t="s">
        <v>1681</v>
      </c>
      <c r="G891" s="22" t="s">
        <v>1682</v>
      </c>
      <c r="H891" s="22">
        <v>2903.2847362420698</v>
      </c>
      <c r="I891" s="24">
        <f>'EVM CPZ List'!$D891*'EVM CPZ List'!$C891</f>
        <v>9.1308531081019439E-2</v>
      </c>
      <c r="J891" s="25">
        <f>INDEX('Pivot of Risk Data'!A:A,MATCH('EVM CPZ List'!$B891,'Pivot of Risk Data'!B:B,0),1)</f>
        <v>874</v>
      </c>
      <c r="K891" s="22">
        <f>0.000621371*'EVM CPZ List'!$H891</f>
        <v>1.8040169398434711</v>
      </c>
      <c r="L891" s="22">
        <f>L890+'EVM CPZ List'!$K891</f>
        <v>10907.013754330585</v>
      </c>
      <c r="M891" s="22">
        <f>M890-'EVM CPZ List'!$I891</f>
        <v>334.99587527993464</v>
      </c>
      <c r="N891" s="7" t="e">
        <f>INDEX('2021 Certified EVM Plan'!G:G,MATCH(B891,'2021 Certified EVM Plan'!E:E,0))</f>
        <v>#N/A</v>
      </c>
      <c r="O891" s="7" t="e">
        <f>INDEX('2021 Certified EVM Plan'!M:M,MATCH(B891,'2021 Certified EVM Plan'!E:E,0))</f>
        <v>#N/A</v>
      </c>
      <c r="P891" s="7">
        <f t="shared" si="13"/>
        <v>1</v>
      </c>
      <c r="Q891" s="26" t="e">
        <f>IF(INDEX('2021 Certified EVM Plan'!H:H,MATCH(B891,'2021 Certified EVM Plan'!E:E,0))=1,M891,#N/A)</f>
        <v>#N/A</v>
      </c>
      <c r="R891" s="26" t="e">
        <f>IF(INDEX('2021 Certified EVM Plan'!J:J,MATCH(B891,'2021 Certified EVM Plan'!E:E,0))=1,M891,#N/A)</f>
        <v>#N/A</v>
      </c>
      <c r="S891" s="26" t="e">
        <f>IF(INDEX('2021 Certified EVM Plan'!K:K,MATCH(B891,'2021 Certified EVM Plan'!E:E,0))=1,M891,#N/A)</f>
        <v>#N/A</v>
      </c>
    </row>
    <row r="892" spans="1:19" x14ac:dyDescent="0.25">
      <c r="A892" s="22" t="s">
        <v>964</v>
      </c>
      <c r="B892" s="22">
        <v>7335</v>
      </c>
      <c r="C892" s="22">
        <v>41</v>
      </c>
      <c r="D892" s="23">
        <v>8.2694837285033299E-3</v>
      </c>
      <c r="E892" s="22">
        <v>43071101</v>
      </c>
      <c r="F892" s="22" t="s">
        <v>1250</v>
      </c>
      <c r="G892" s="22" t="s">
        <v>1265</v>
      </c>
      <c r="H892" s="22">
        <v>4994.4291569870002</v>
      </c>
      <c r="I892" s="24">
        <f>'EVM CPZ List'!$D892*'EVM CPZ List'!$C892</f>
        <v>0.33904883286863652</v>
      </c>
      <c r="J892" s="25">
        <f>INDEX('Pivot of Risk Data'!A:A,MATCH('EVM CPZ List'!$B892,'Pivot of Risk Data'!B:B,0),1)</f>
        <v>875</v>
      </c>
      <c r="K892" s="22">
        <f>0.000621371*'EVM CPZ List'!$H892</f>
        <v>3.1033934397061693</v>
      </c>
      <c r="L892" s="22">
        <f>L891+'EVM CPZ List'!$K892</f>
        <v>10910.11714777029</v>
      </c>
      <c r="M892" s="22">
        <f>M891-'EVM CPZ List'!$I892</f>
        <v>334.65682644706601</v>
      </c>
      <c r="N892" s="7" t="e">
        <f>INDEX('2021 Certified EVM Plan'!G:G,MATCH(B892,'2021 Certified EVM Plan'!E:E,0))</f>
        <v>#N/A</v>
      </c>
      <c r="O892" s="7" t="e">
        <f>INDEX('2021 Certified EVM Plan'!M:M,MATCH(B892,'2021 Certified EVM Plan'!E:E,0))</f>
        <v>#N/A</v>
      </c>
      <c r="P892" s="7">
        <f t="shared" si="13"/>
        <v>1</v>
      </c>
      <c r="Q892" s="26" t="e">
        <f>IF(INDEX('2021 Certified EVM Plan'!H:H,MATCH(B892,'2021 Certified EVM Plan'!E:E,0))=1,M892,#N/A)</f>
        <v>#N/A</v>
      </c>
      <c r="R892" s="26" t="e">
        <f>IF(INDEX('2021 Certified EVM Plan'!J:J,MATCH(B892,'2021 Certified EVM Plan'!E:E,0))=1,M892,#N/A)</f>
        <v>#N/A</v>
      </c>
      <c r="S892" s="26" t="e">
        <f>IF(INDEX('2021 Certified EVM Plan'!K:K,MATCH(B892,'2021 Certified EVM Plan'!E:E,0))=1,M892,#N/A)</f>
        <v>#N/A</v>
      </c>
    </row>
    <row r="893" spans="1:19" x14ac:dyDescent="0.25">
      <c r="A893" s="22" t="s">
        <v>1672</v>
      </c>
      <c r="B893" s="22">
        <v>2067</v>
      </c>
      <c r="C893" s="22">
        <v>182</v>
      </c>
      <c r="D893" s="23">
        <v>8.2659606998691897E-3</v>
      </c>
      <c r="E893" s="22">
        <v>163201102</v>
      </c>
      <c r="F893" s="22" t="s">
        <v>486</v>
      </c>
      <c r="G893" s="22" t="s">
        <v>1688</v>
      </c>
      <c r="H893" s="22">
        <v>28676.4885797469</v>
      </c>
      <c r="I893" s="24">
        <f>'EVM CPZ List'!$D893*'EVM CPZ List'!$C893</f>
        <v>1.5044048473761926</v>
      </c>
      <c r="J893" s="25">
        <f>INDEX('Pivot of Risk Data'!A:A,MATCH('EVM CPZ List'!$B893,'Pivot of Risk Data'!B:B,0),1)</f>
        <v>876</v>
      </c>
      <c r="K893" s="22">
        <f>0.000621371*'EVM CPZ List'!$H893</f>
        <v>17.818738385285911</v>
      </c>
      <c r="L893" s="22">
        <f>L892+'EVM CPZ List'!$K893</f>
        <v>10927.935886155576</v>
      </c>
      <c r="M893" s="22">
        <f>M892-'EVM CPZ List'!$I893</f>
        <v>333.15242159968983</v>
      </c>
      <c r="N893" s="7" t="e">
        <f>INDEX('2021 Certified EVM Plan'!G:G,MATCH(B893,'2021 Certified EVM Plan'!E:E,0))</f>
        <v>#N/A</v>
      </c>
      <c r="O893" s="7" t="e">
        <f>INDEX('2021 Certified EVM Plan'!M:M,MATCH(B893,'2021 Certified EVM Plan'!E:E,0))</f>
        <v>#N/A</v>
      </c>
      <c r="P893" s="7">
        <f t="shared" si="13"/>
        <v>1</v>
      </c>
      <c r="Q893" s="26" t="e">
        <f>IF(INDEX('2021 Certified EVM Plan'!H:H,MATCH(B893,'2021 Certified EVM Plan'!E:E,0))=1,M893,#N/A)</f>
        <v>#N/A</v>
      </c>
      <c r="R893" s="26" t="e">
        <f>IF(INDEX('2021 Certified EVM Plan'!J:J,MATCH(B893,'2021 Certified EVM Plan'!E:E,0))=1,M893,#N/A)</f>
        <v>#N/A</v>
      </c>
      <c r="S893" s="26" t="e">
        <f>IF(INDEX('2021 Certified EVM Plan'!K:K,MATCH(B893,'2021 Certified EVM Plan'!E:E,0))=1,M893,#N/A)</f>
        <v>#N/A</v>
      </c>
    </row>
    <row r="894" spans="1:19" x14ac:dyDescent="0.25">
      <c r="A894" s="22" t="s">
        <v>1672</v>
      </c>
      <c r="B894" s="22">
        <v>7345</v>
      </c>
      <c r="C894" s="22">
        <v>2</v>
      </c>
      <c r="D894" s="23">
        <v>8.2504334671281102E-3</v>
      </c>
      <c r="E894" s="22">
        <v>254151101</v>
      </c>
      <c r="F894" s="22" t="s">
        <v>1762</v>
      </c>
      <c r="G894" s="22" t="s">
        <v>2142</v>
      </c>
      <c r="H894" s="22">
        <v>6376.79424963577</v>
      </c>
      <c r="I894" s="24">
        <f>'EVM CPZ List'!$D894*'EVM CPZ List'!$C894</f>
        <v>1.650086693425622E-2</v>
      </c>
      <c r="J894" s="25">
        <f>INDEX('Pivot of Risk Data'!A:A,MATCH('EVM CPZ List'!$B894,'Pivot of Risk Data'!B:B,0),1)</f>
        <v>877</v>
      </c>
      <c r="K894" s="22">
        <f>0.000621371*'EVM CPZ List'!$H894</f>
        <v>3.962355019690428</v>
      </c>
      <c r="L894" s="22">
        <f>L893+'EVM CPZ List'!$K894</f>
        <v>10931.898241175266</v>
      </c>
      <c r="M894" s="22">
        <f>M893-'EVM CPZ List'!$I894</f>
        <v>333.13592073275555</v>
      </c>
      <c r="N894" s="7" t="e">
        <f>INDEX('2021 Certified EVM Plan'!G:G,MATCH(B894,'2021 Certified EVM Plan'!E:E,0))</f>
        <v>#N/A</v>
      </c>
      <c r="O894" s="7" t="e">
        <f>INDEX('2021 Certified EVM Plan'!M:M,MATCH(B894,'2021 Certified EVM Plan'!E:E,0))</f>
        <v>#N/A</v>
      </c>
      <c r="P894" s="7">
        <f t="shared" si="13"/>
        <v>1</v>
      </c>
      <c r="Q894" s="26" t="e">
        <f>IF(INDEX('2021 Certified EVM Plan'!H:H,MATCH(B894,'2021 Certified EVM Plan'!E:E,0))=1,M894,#N/A)</f>
        <v>#N/A</v>
      </c>
      <c r="R894" s="26" t="e">
        <f>IF(INDEX('2021 Certified EVM Plan'!J:J,MATCH(B894,'2021 Certified EVM Plan'!E:E,0))=1,M894,#N/A)</f>
        <v>#N/A</v>
      </c>
      <c r="S894" s="26" t="e">
        <f>IF(INDEX('2021 Certified EVM Plan'!K:K,MATCH(B894,'2021 Certified EVM Plan'!E:E,0))=1,M894,#N/A)</f>
        <v>#N/A</v>
      </c>
    </row>
    <row r="895" spans="1:19" x14ac:dyDescent="0.25">
      <c r="A895" s="22" t="s">
        <v>964</v>
      </c>
      <c r="B895" s="22">
        <v>6120</v>
      </c>
      <c r="C895" s="22">
        <v>88</v>
      </c>
      <c r="D895" s="23">
        <v>8.2285350532031402E-3</v>
      </c>
      <c r="E895" s="22">
        <v>42811113</v>
      </c>
      <c r="F895" s="22" t="s">
        <v>1039</v>
      </c>
      <c r="G895" s="22" t="s">
        <v>1107</v>
      </c>
      <c r="H895" s="22">
        <v>11352.119708320501</v>
      </c>
      <c r="I895" s="24">
        <f>'EVM CPZ List'!$D895*'EVM CPZ List'!$C895</f>
        <v>0.72411108468187635</v>
      </c>
      <c r="J895" s="25">
        <f>INDEX('Pivot of Risk Data'!A:A,MATCH('EVM CPZ List'!$B895,'Pivot of Risk Data'!B:B,0),1)</f>
        <v>878</v>
      </c>
      <c r="K895" s="22">
        <f>0.000621371*'EVM CPZ List'!$H895</f>
        <v>7.0538779752788177</v>
      </c>
      <c r="L895" s="22">
        <f>L894+'EVM CPZ List'!$K895</f>
        <v>10938.952119150545</v>
      </c>
      <c r="M895" s="22">
        <f>M894-'EVM CPZ List'!$I895</f>
        <v>332.4118096480737</v>
      </c>
      <c r="N895" s="7" t="e">
        <f>INDEX('2021 Certified EVM Plan'!G:G,MATCH(B895,'2021 Certified EVM Plan'!E:E,0))</f>
        <v>#N/A</v>
      </c>
      <c r="O895" s="7" t="e">
        <f>INDEX('2021 Certified EVM Plan'!M:M,MATCH(B895,'2021 Certified EVM Plan'!E:E,0))</f>
        <v>#N/A</v>
      </c>
      <c r="P895" s="7">
        <f t="shared" si="13"/>
        <v>1</v>
      </c>
      <c r="Q895" s="26" t="e">
        <f>IF(INDEX('2021 Certified EVM Plan'!H:H,MATCH(B895,'2021 Certified EVM Plan'!E:E,0))=1,M895,#N/A)</f>
        <v>#N/A</v>
      </c>
      <c r="R895" s="26" t="e">
        <f>IF(INDEX('2021 Certified EVM Plan'!J:J,MATCH(B895,'2021 Certified EVM Plan'!E:E,0))=1,M895,#N/A)</f>
        <v>#N/A</v>
      </c>
      <c r="S895" s="26" t="e">
        <f>IF(INDEX('2021 Certified EVM Plan'!K:K,MATCH(B895,'2021 Certified EVM Plan'!E:E,0))=1,M895,#N/A)</f>
        <v>#N/A</v>
      </c>
    </row>
    <row r="896" spans="1:19" x14ac:dyDescent="0.25">
      <c r="A896" s="22" t="s">
        <v>1672</v>
      </c>
      <c r="B896" s="22">
        <v>7614</v>
      </c>
      <c r="C896" s="22">
        <v>48</v>
      </c>
      <c r="D896" s="23">
        <v>8.1941117261841393E-3</v>
      </c>
      <c r="E896" s="22">
        <v>254452102</v>
      </c>
      <c r="F896" s="22" t="s">
        <v>1859</v>
      </c>
      <c r="G896" s="22" t="s">
        <v>1866</v>
      </c>
      <c r="H896" s="22">
        <v>8453.5073705320592</v>
      </c>
      <c r="I896" s="24">
        <f>'EVM CPZ List'!$D896*'EVM CPZ List'!$C896</f>
        <v>0.39331736285683871</v>
      </c>
      <c r="J896" s="25">
        <f>INDEX('Pivot of Risk Data'!A:A,MATCH('EVM CPZ List'!$B896,'Pivot of Risk Data'!B:B,0),1)</f>
        <v>879</v>
      </c>
      <c r="K896" s="22">
        <f>0.000621371*'EVM CPZ List'!$H896</f>
        <v>5.2527643283348766</v>
      </c>
      <c r="L896" s="22">
        <f>L895+'EVM CPZ List'!$K896</f>
        <v>10944.20488347888</v>
      </c>
      <c r="M896" s="22">
        <f>M895-'EVM CPZ List'!$I896</f>
        <v>332.01849228521684</v>
      </c>
      <c r="N896" s="7" t="e">
        <f>INDEX('2021 Certified EVM Plan'!G:G,MATCH(B896,'2021 Certified EVM Plan'!E:E,0))</f>
        <v>#N/A</v>
      </c>
      <c r="O896" s="7" t="e">
        <f>INDEX('2021 Certified EVM Plan'!M:M,MATCH(B896,'2021 Certified EVM Plan'!E:E,0))</f>
        <v>#N/A</v>
      </c>
      <c r="P896" s="7">
        <f t="shared" si="13"/>
        <v>1</v>
      </c>
      <c r="Q896" s="26" t="e">
        <f>IF(INDEX('2021 Certified EVM Plan'!H:H,MATCH(B896,'2021 Certified EVM Plan'!E:E,0))=1,M896,#N/A)</f>
        <v>#N/A</v>
      </c>
      <c r="R896" s="26" t="e">
        <f>IF(INDEX('2021 Certified EVM Plan'!J:J,MATCH(B896,'2021 Certified EVM Plan'!E:E,0))=1,M896,#N/A)</f>
        <v>#N/A</v>
      </c>
      <c r="S896" s="26" t="e">
        <f>IF(INDEX('2021 Certified EVM Plan'!K:K,MATCH(B896,'2021 Certified EVM Plan'!E:E,0))=1,M896,#N/A)</f>
        <v>#N/A</v>
      </c>
    </row>
    <row r="897" spans="1:19" x14ac:dyDescent="0.25">
      <c r="A897" s="22" t="s">
        <v>1672</v>
      </c>
      <c r="B897" s="22">
        <v>3488</v>
      </c>
      <c r="C897" s="22">
        <v>109</v>
      </c>
      <c r="D897" s="23">
        <v>8.1063256796403398E-3</v>
      </c>
      <c r="E897" s="22">
        <v>163541101</v>
      </c>
      <c r="F897" s="22" t="s">
        <v>454</v>
      </c>
      <c r="G897" s="22" t="s">
        <v>2021</v>
      </c>
      <c r="H897" s="22">
        <v>19228.151644743801</v>
      </c>
      <c r="I897" s="24">
        <f>'EVM CPZ List'!$D897*'EVM CPZ List'!$C897</f>
        <v>0.88358949908079709</v>
      </c>
      <c r="J897" s="25">
        <f>INDEX('Pivot of Risk Data'!A:A,MATCH('EVM CPZ List'!$B897,'Pivot of Risk Data'!B:B,0),1)</f>
        <v>880</v>
      </c>
      <c r="K897" s="22">
        <f>0.000621371*'EVM CPZ List'!$H897</f>
        <v>11.9478158156461</v>
      </c>
      <c r="L897" s="22">
        <f>L896+'EVM CPZ List'!$K897</f>
        <v>10956.152699294526</v>
      </c>
      <c r="M897" s="22">
        <f>M896-'EVM CPZ List'!$I897</f>
        <v>331.13490278613602</v>
      </c>
      <c r="N897" s="7" t="e">
        <f>INDEX('2021 Certified EVM Plan'!G:G,MATCH(B897,'2021 Certified EVM Plan'!E:E,0))</f>
        <v>#N/A</v>
      </c>
      <c r="O897" s="7" t="e">
        <f>INDEX('2021 Certified EVM Plan'!M:M,MATCH(B897,'2021 Certified EVM Plan'!E:E,0))</f>
        <v>#N/A</v>
      </c>
      <c r="P897" s="7">
        <f t="shared" si="13"/>
        <v>1</v>
      </c>
      <c r="Q897" s="26" t="e">
        <f>IF(INDEX('2021 Certified EVM Plan'!H:H,MATCH(B897,'2021 Certified EVM Plan'!E:E,0))=1,M897,#N/A)</f>
        <v>#N/A</v>
      </c>
      <c r="R897" s="26" t="e">
        <f>IF(INDEX('2021 Certified EVM Plan'!J:J,MATCH(B897,'2021 Certified EVM Plan'!E:E,0))=1,M897,#N/A)</f>
        <v>#N/A</v>
      </c>
      <c r="S897" s="26" t="e">
        <f>IF(INDEX('2021 Certified EVM Plan'!K:K,MATCH(B897,'2021 Certified EVM Plan'!E:E,0))=1,M897,#N/A)</f>
        <v>#N/A</v>
      </c>
    </row>
    <row r="898" spans="1:19" x14ac:dyDescent="0.25">
      <c r="A898" s="22" t="s">
        <v>964</v>
      </c>
      <c r="B898" s="22">
        <v>5722</v>
      </c>
      <c r="C898" s="22">
        <v>1</v>
      </c>
      <c r="D898" s="23">
        <v>8.1044952008505703E-3</v>
      </c>
      <c r="E898" s="22">
        <v>43040401</v>
      </c>
      <c r="F898" s="22" t="s">
        <v>1563</v>
      </c>
      <c r="G898" s="22" t="s">
        <v>1565</v>
      </c>
      <c r="H898" s="22">
        <v>3911.2849914548901</v>
      </c>
      <c r="I898" s="24">
        <f>'EVM CPZ List'!$D898*'EVM CPZ List'!$C898</f>
        <v>8.1044952008505703E-3</v>
      </c>
      <c r="J898" s="25">
        <f>INDEX('Pivot of Risk Data'!A:A,MATCH('EVM CPZ List'!$B898,'Pivot of Risk Data'!B:B,0),1)</f>
        <v>881</v>
      </c>
      <c r="K898" s="22">
        <f>0.000621371*'EVM CPZ List'!$H898</f>
        <v>2.4303590664253165</v>
      </c>
      <c r="L898" s="22">
        <f>L897+'EVM CPZ List'!$K898</f>
        <v>10958.583058360951</v>
      </c>
      <c r="M898" s="22">
        <f>M897-'EVM CPZ List'!$I898</f>
        <v>331.1267982909352</v>
      </c>
      <c r="N898" s="7" t="e">
        <f>INDEX('2021 Certified EVM Plan'!G:G,MATCH(B898,'2021 Certified EVM Plan'!E:E,0))</f>
        <v>#N/A</v>
      </c>
      <c r="O898" s="7" t="e">
        <f>INDEX('2021 Certified EVM Plan'!M:M,MATCH(B898,'2021 Certified EVM Plan'!E:E,0))</f>
        <v>#N/A</v>
      </c>
      <c r="P898" s="7">
        <f t="shared" ref="P898:P961" si="14">COUNTIF(B:B,B898)</f>
        <v>1</v>
      </c>
      <c r="Q898" s="26" t="e">
        <f>IF(INDEX('2021 Certified EVM Plan'!H:H,MATCH(B898,'2021 Certified EVM Plan'!E:E,0))=1,M898,#N/A)</f>
        <v>#N/A</v>
      </c>
      <c r="R898" s="26" t="e">
        <f>IF(INDEX('2021 Certified EVM Plan'!J:J,MATCH(B898,'2021 Certified EVM Plan'!E:E,0))=1,M898,#N/A)</f>
        <v>#N/A</v>
      </c>
      <c r="S898" s="26" t="e">
        <f>IF(INDEX('2021 Certified EVM Plan'!K:K,MATCH(B898,'2021 Certified EVM Plan'!E:E,0))=1,M898,#N/A)</f>
        <v>#N/A</v>
      </c>
    </row>
    <row r="899" spans="1:19" x14ac:dyDescent="0.25">
      <c r="A899" s="22" t="s">
        <v>539</v>
      </c>
      <c r="B899" s="22">
        <v>4035</v>
      </c>
      <c r="C899" s="22">
        <v>110</v>
      </c>
      <c r="D899" s="23">
        <v>8.1007573447097105E-3</v>
      </c>
      <c r="E899" s="22">
        <v>103031102</v>
      </c>
      <c r="F899" s="22" t="s">
        <v>540</v>
      </c>
      <c r="G899" s="22" t="s">
        <v>556</v>
      </c>
      <c r="H899" s="22">
        <v>22689.775880569599</v>
      </c>
      <c r="I899" s="24">
        <f>'EVM CPZ List'!$D899*'EVM CPZ List'!$C899</f>
        <v>0.89108330791806811</v>
      </c>
      <c r="J899" s="25">
        <f>INDEX('Pivot of Risk Data'!A:A,MATCH('EVM CPZ List'!$B899,'Pivot of Risk Data'!B:B,0),1)</f>
        <v>882</v>
      </c>
      <c r="K899" s="22">
        <f>0.000621371*'EVM CPZ List'!$H899</f>
        <v>14.098768728685412</v>
      </c>
      <c r="L899" s="22">
        <f>L898+'EVM CPZ List'!$K899</f>
        <v>10972.681827089636</v>
      </c>
      <c r="M899" s="22">
        <f>M898-'EVM CPZ List'!$I899</f>
        <v>330.23571498301715</v>
      </c>
      <c r="N899" s="7" t="e">
        <f>INDEX('2021 Certified EVM Plan'!G:G,MATCH(B899,'2021 Certified EVM Plan'!E:E,0))</f>
        <v>#N/A</v>
      </c>
      <c r="O899" s="7" t="e">
        <f>INDEX('2021 Certified EVM Plan'!M:M,MATCH(B899,'2021 Certified EVM Plan'!E:E,0))</f>
        <v>#N/A</v>
      </c>
      <c r="P899" s="7">
        <f t="shared" si="14"/>
        <v>1</v>
      </c>
      <c r="Q899" s="26" t="e">
        <f>IF(INDEX('2021 Certified EVM Plan'!H:H,MATCH(B899,'2021 Certified EVM Plan'!E:E,0))=1,M899,#N/A)</f>
        <v>#N/A</v>
      </c>
      <c r="R899" s="26" t="e">
        <f>IF(INDEX('2021 Certified EVM Plan'!J:J,MATCH(B899,'2021 Certified EVM Plan'!E:E,0))=1,M899,#N/A)</f>
        <v>#N/A</v>
      </c>
      <c r="S899" s="26" t="e">
        <f>IF(INDEX('2021 Certified EVM Plan'!K:K,MATCH(B899,'2021 Certified EVM Plan'!E:E,0))=1,M899,#N/A)</f>
        <v>#N/A</v>
      </c>
    </row>
    <row r="900" spans="1:19" x14ac:dyDescent="0.25">
      <c r="A900" s="22" t="s">
        <v>539</v>
      </c>
      <c r="B900" s="22">
        <v>8909</v>
      </c>
      <c r="C900" s="22">
        <v>11</v>
      </c>
      <c r="D900" s="23">
        <v>7.9303678897176908E-3</v>
      </c>
      <c r="E900" s="22">
        <v>102911109</v>
      </c>
      <c r="F900" s="22" t="s">
        <v>609</v>
      </c>
      <c r="G900" s="22" t="s">
        <v>693</v>
      </c>
      <c r="H900" s="22">
        <v>1091.0210042083299</v>
      </c>
      <c r="I900" s="24">
        <f>'EVM CPZ List'!$D900*'EVM CPZ List'!$C900</f>
        <v>8.7234046786894601E-2</v>
      </c>
      <c r="J900" s="25">
        <f>INDEX('Pivot of Risk Data'!A:A,MATCH('EVM CPZ List'!$B900,'Pivot of Risk Data'!B:B,0),1)</f>
        <v>883</v>
      </c>
      <c r="K900" s="22">
        <f>0.000621371*'EVM CPZ List'!$H900</f>
        <v>0.67792881240593417</v>
      </c>
      <c r="L900" s="22">
        <f>L899+'EVM CPZ List'!$K900</f>
        <v>10973.359755902042</v>
      </c>
      <c r="M900" s="22">
        <f>M899-'EVM CPZ List'!$I900</f>
        <v>330.14848093623027</v>
      </c>
      <c r="N900" s="7" t="e">
        <f>INDEX('2021 Certified EVM Plan'!G:G,MATCH(B900,'2021 Certified EVM Plan'!E:E,0))</f>
        <v>#N/A</v>
      </c>
      <c r="O900" s="7" t="e">
        <f>INDEX('2021 Certified EVM Plan'!M:M,MATCH(B900,'2021 Certified EVM Plan'!E:E,0))</f>
        <v>#N/A</v>
      </c>
      <c r="P900" s="7">
        <f t="shared" si="14"/>
        <v>1</v>
      </c>
      <c r="Q900" s="26" t="e">
        <f>IF(INDEX('2021 Certified EVM Plan'!H:H,MATCH(B900,'2021 Certified EVM Plan'!E:E,0))=1,M900,#N/A)</f>
        <v>#N/A</v>
      </c>
      <c r="R900" s="26" t="e">
        <f>IF(INDEX('2021 Certified EVM Plan'!J:J,MATCH(B900,'2021 Certified EVM Plan'!E:E,0))=1,M900,#N/A)</f>
        <v>#N/A</v>
      </c>
      <c r="S900" s="26" t="e">
        <f>IF(INDEX('2021 Certified EVM Plan'!K:K,MATCH(B900,'2021 Certified EVM Plan'!E:E,0))=1,M900,#N/A)</f>
        <v>#N/A</v>
      </c>
    </row>
    <row r="901" spans="1:19" x14ac:dyDescent="0.25">
      <c r="A901" s="22" t="s">
        <v>539</v>
      </c>
      <c r="B901" s="22">
        <v>2318</v>
      </c>
      <c r="C901" s="22">
        <v>282</v>
      </c>
      <c r="D901" s="23">
        <v>7.8910669325221606E-3</v>
      </c>
      <c r="E901" s="22">
        <v>103601101</v>
      </c>
      <c r="F901" s="22" t="s">
        <v>689</v>
      </c>
      <c r="G901" s="22" t="s">
        <v>836</v>
      </c>
      <c r="H901" s="22">
        <v>39015.254327217997</v>
      </c>
      <c r="I901" s="24">
        <f>'EVM CPZ List'!$D901*'EVM CPZ List'!$C901</f>
        <v>2.2252808749712494</v>
      </c>
      <c r="J901" s="25">
        <f>INDEX('Pivot of Risk Data'!A:A,MATCH('EVM CPZ List'!$B901,'Pivot of Risk Data'!B:B,0),1)</f>
        <v>884</v>
      </c>
      <c r="K901" s="22">
        <f>0.000621371*'EVM CPZ List'!$H901</f>
        <v>24.242947596557773</v>
      </c>
      <c r="L901" s="22">
        <f>L900+'EVM CPZ List'!$K901</f>
        <v>10997.6027034986</v>
      </c>
      <c r="M901" s="22">
        <f>M900-'EVM CPZ List'!$I901</f>
        <v>327.92320006125902</v>
      </c>
      <c r="N901" s="7" t="e">
        <f>INDEX('2021 Certified EVM Plan'!G:G,MATCH(B901,'2021 Certified EVM Plan'!E:E,0))</f>
        <v>#N/A</v>
      </c>
      <c r="O901" s="7" t="e">
        <f>INDEX('2021 Certified EVM Plan'!M:M,MATCH(B901,'2021 Certified EVM Plan'!E:E,0))</f>
        <v>#N/A</v>
      </c>
      <c r="P901" s="7">
        <f t="shared" si="14"/>
        <v>1</v>
      </c>
      <c r="Q901" s="26" t="e">
        <f>IF(INDEX('2021 Certified EVM Plan'!H:H,MATCH(B901,'2021 Certified EVM Plan'!E:E,0))=1,M901,#N/A)</f>
        <v>#N/A</v>
      </c>
      <c r="R901" s="26" t="e">
        <f>IF(INDEX('2021 Certified EVM Plan'!J:J,MATCH(B901,'2021 Certified EVM Plan'!E:E,0))=1,M901,#N/A)</f>
        <v>#N/A</v>
      </c>
      <c r="S901" s="26" t="e">
        <f>IF(INDEX('2021 Certified EVM Plan'!K:K,MATCH(B901,'2021 Certified EVM Plan'!E:E,0))=1,M901,#N/A)</f>
        <v>#N/A</v>
      </c>
    </row>
    <row r="902" spans="1:19" x14ac:dyDescent="0.25">
      <c r="A902" s="22" t="s">
        <v>2195</v>
      </c>
      <c r="B902" s="22">
        <v>4507</v>
      </c>
      <c r="C902" s="22">
        <v>82</v>
      </c>
      <c r="D902" s="23">
        <v>7.8609343338692204E-3</v>
      </c>
      <c r="E902" s="22">
        <v>182631104</v>
      </c>
      <c r="F902" s="22" t="s">
        <v>2450</v>
      </c>
      <c r="G902" s="22" t="s">
        <v>2533</v>
      </c>
      <c r="H902" s="22">
        <v>22025.459864736498</v>
      </c>
      <c r="I902" s="24">
        <f>'EVM CPZ List'!$D902*'EVM CPZ List'!$C902</f>
        <v>0.64459661537727608</v>
      </c>
      <c r="J902" s="25">
        <f>INDEX('Pivot of Risk Data'!A:A,MATCH('EVM CPZ List'!$B902,'Pivot of Risk Data'!B:B,0),1)</f>
        <v>885</v>
      </c>
      <c r="K902" s="22">
        <f>0.000621371*'EVM CPZ List'!$H902</f>
        <v>13.685982021611183</v>
      </c>
      <c r="L902" s="22">
        <f>L901+'EVM CPZ List'!$K902</f>
        <v>11011.28868552021</v>
      </c>
      <c r="M902" s="22">
        <f>M901-'EVM CPZ List'!$I902</f>
        <v>327.27860344588174</v>
      </c>
      <c r="N902" s="7" t="e">
        <f>INDEX('2021 Certified EVM Plan'!G:G,MATCH(B902,'2021 Certified EVM Plan'!E:E,0))</f>
        <v>#N/A</v>
      </c>
      <c r="O902" s="7" t="e">
        <f>INDEX('2021 Certified EVM Plan'!M:M,MATCH(B902,'2021 Certified EVM Plan'!E:E,0))</f>
        <v>#N/A</v>
      </c>
      <c r="P902" s="7">
        <f t="shared" si="14"/>
        <v>1</v>
      </c>
      <c r="Q902" s="26" t="e">
        <f>IF(INDEX('2021 Certified EVM Plan'!H:H,MATCH(B902,'2021 Certified EVM Plan'!E:E,0))=1,M902,#N/A)</f>
        <v>#N/A</v>
      </c>
      <c r="R902" s="26" t="e">
        <f>IF(INDEX('2021 Certified EVM Plan'!J:J,MATCH(B902,'2021 Certified EVM Plan'!E:E,0))=1,M902,#N/A)</f>
        <v>#N/A</v>
      </c>
      <c r="S902" s="26" t="e">
        <f>IF(INDEX('2021 Certified EVM Plan'!K:K,MATCH(B902,'2021 Certified EVM Plan'!E:E,0))=1,M902,#N/A)</f>
        <v>#N/A</v>
      </c>
    </row>
    <row r="903" spans="1:19" x14ac:dyDescent="0.25">
      <c r="A903" s="22" t="s">
        <v>8</v>
      </c>
      <c r="B903" s="22">
        <v>4566</v>
      </c>
      <c r="C903" s="22">
        <v>57</v>
      </c>
      <c r="D903" s="23">
        <v>7.8456747420363408E-3</v>
      </c>
      <c r="E903" s="22">
        <v>152271101</v>
      </c>
      <c r="F903" s="22" t="s">
        <v>287</v>
      </c>
      <c r="G903" s="22" t="s">
        <v>420</v>
      </c>
      <c r="H903" s="22">
        <v>6518.1917621294897</v>
      </c>
      <c r="I903" s="24">
        <f>'EVM CPZ List'!$D903*'EVM CPZ List'!$C903</f>
        <v>0.44720346029607144</v>
      </c>
      <c r="J903" s="25">
        <f>INDEX('Pivot of Risk Data'!A:A,MATCH('EVM CPZ List'!$B903,'Pivot of Risk Data'!B:B,0),1)</f>
        <v>886</v>
      </c>
      <c r="K903" s="22">
        <f>0.000621371*'EVM CPZ List'!$H903</f>
        <v>4.0502153334261628</v>
      </c>
      <c r="L903" s="22">
        <f>L902+'EVM CPZ List'!$K903</f>
        <v>11015.338900853636</v>
      </c>
      <c r="M903" s="22">
        <f>M902-'EVM CPZ List'!$I903</f>
        <v>326.83139998558568</v>
      </c>
      <c r="N903" s="7" t="e">
        <f>INDEX('2021 Certified EVM Plan'!G:G,MATCH(B903,'2021 Certified EVM Plan'!E:E,0))</f>
        <v>#N/A</v>
      </c>
      <c r="O903" s="7" t="e">
        <f>INDEX('2021 Certified EVM Plan'!M:M,MATCH(B903,'2021 Certified EVM Plan'!E:E,0))</f>
        <v>#N/A</v>
      </c>
      <c r="P903" s="7">
        <f t="shared" si="14"/>
        <v>1</v>
      </c>
      <c r="Q903" s="26" t="e">
        <f>IF(INDEX('2021 Certified EVM Plan'!H:H,MATCH(B903,'2021 Certified EVM Plan'!E:E,0))=1,M903,#N/A)</f>
        <v>#N/A</v>
      </c>
      <c r="R903" s="26" t="e">
        <f>IF(INDEX('2021 Certified EVM Plan'!J:J,MATCH(B903,'2021 Certified EVM Plan'!E:E,0))=1,M903,#N/A)</f>
        <v>#N/A</v>
      </c>
      <c r="S903" s="26" t="e">
        <f>IF(INDEX('2021 Certified EVM Plan'!K:K,MATCH(B903,'2021 Certified EVM Plan'!E:E,0))=1,M903,#N/A)</f>
        <v>#N/A</v>
      </c>
    </row>
    <row r="904" spans="1:19" x14ac:dyDescent="0.25">
      <c r="A904" s="22" t="s">
        <v>539</v>
      </c>
      <c r="B904" s="22">
        <v>3522</v>
      </c>
      <c r="C904" s="22">
        <v>137</v>
      </c>
      <c r="D904" s="23">
        <v>7.80692287421853E-3</v>
      </c>
      <c r="E904" s="22">
        <v>103721101</v>
      </c>
      <c r="F904" s="22" t="s">
        <v>883</v>
      </c>
      <c r="G904" s="22" t="s">
        <v>884</v>
      </c>
      <c r="H904" s="22">
        <v>20793.587275103699</v>
      </c>
      <c r="I904" s="24">
        <f>'EVM CPZ List'!$D904*'EVM CPZ List'!$C904</f>
        <v>1.0695484337679386</v>
      </c>
      <c r="J904" s="25">
        <f>INDEX('Pivot of Risk Data'!A:A,MATCH('EVM CPZ List'!$B904,'Pivot of Risk Data'!B:B,0),1)</f>
        <v>887</v>
      </c>
      <c r="K904" s="22">
        <f>0.000621371*'EVM CPZ List'!$H904</f>
        <v>12.920532118718461</v>
      </c>
      <c r="L904" s="22">
        <f>L903+'EVM CPZ List'!$K904</f>
        <v>11028.259432972354</v>
      </c>
      <c r="M904" s="22">
        <f>M903-'EVM CPZ List'!$I904</f>
        <v>325.76185155181776</v>
      </c>
      <c r="N904" s="7" t="e">
        <f>INDEX('2021 Certified EVM Plan'!G:G,MATCH(B904,'2021 Certified EVM Plan'!E:E,0))</f>
        <v>#N/A</v>
      </c>
      <c r="O904" s="7" t="e">
        <f>INDEX('2021 Certified EVM Plan'!M:M,MATCH(B904,'2021 Certified EVM Plan'!E:E,0))</f>
        <v>#N/A</v>
      </c>
      <c r="P904" s="7">
        <f t="shared" si="14"/>
        <v>1</v>
      </c>
      <c r="Q904" s="26" t="e">
        <f>IF(INDEX('2021 Certified EVM Plan'!H:H,MATCH(B904,'2021 Certified EVM Plan'!E:E,0))=1,M904,#N/A)</f>
        <v>#N/A</v>
      </c>
      <c r="R904" s="26" t="e">
        <f>IF(INDEX('2021 Certified EVM Plan'!J:J,MATCH(B904,'2021 Certified EVM Plan'!E:E,0))=1,M904,#N/A)</f>
        <v>#N/A</v>
      </c>
      <c r="S904" s="26" t="e">
        <f>IF(INDEX('2021 Certified EVM Plan'!K:K,MATCH(B904,'2021 Certified EVM Plan'!E:E,0))=1,M904,#N/A)</f>
        <v>#N/A</v>
      </c>
    </row>
    <row r="905" spans="1:19" x14ac:dyDescent="0.25">
      <c r="A905" s="22" t="s">
        <v>2906</v>
      </c>
      <c r="B905" s="22">
        <v>5007</v>
      </c>
      <c r="C905" s="22">
        <v>159</v>
      </c>
      <c r="D905" s="23">
        <v>7.8005600044506202E-3</v>
      </c>
      <c r="E905" s="22">
        <v>42031125</v>
      </c>
      <c r="F905" s="22" t="s">
        <v>3068</v>
      </c>
      <c r="G905" s="22" t="s">
        <v>3244</v>
      </c>
      <c r="H905" s="22">
        <v>19412.999433220801</v>
      </c>
      <c r="I905" s="24">
        <f>'EVM CPZ List'!$D905*'EVM CPZ List'!$C905</f>
        <v>1.2402890407076486</v>
      </c>
      <c r="J905" s="25">
        <f>INDEX('Pivot of Risk Data'!A:A,MATCH('EVM CPZ List'!$B905,'Pivot of Risk Data'!B:B,0),1)</f>
        <v>888</v>
      </c>
      <c r="K905" s="22">
        <f>0.000621371*'EVM CPZ List'!$H905</f>
        <v>12.062674870819842</v>
      </c>
      <c r="L905" s="22">
        <f>L904+'EVM CPZ List'!$K905</f>
        <v>11040.322107843174</v>
      </c>
      <c r="M905" s="22">
        <f>M904-'EVM CPZ List'!$I905</f>
        <v>324.52156251111012</v>
      </c>
      <c r="N905" s="7" t="e">
        <f>INDEX('2021 Certified EVM Plan'!G:G,MATCH(B905,'2021 Certified EVM Plan'!E:E,0))</f>
        <v>#N/A</v>
      </c>
      <c r="O905" s="7" t="e">
        <f>INDEX('2021 Certified EVM Plan'!M:M,MATCH(B905,'2021 Certified EVM Plan'!E:E,0))</f>
        <v>#N/A</v>
      </c>
      <c r="P905" s="7">
        <f t="shared" si="14"/>
        <v>1</v>
      </c>
      <c r="Q905" s="26" t="e">
        <f>IF(INDEX('2021 Certified EVM Plan'!H:H,MATCH(B905,'2021 Certified EVM Plan'!E:E,0))=1,M905,#N/A)</f>
        <v>#N/A</v>
      </c>
      <c r="R905" s="26" t="e">
        <f>IF(INDEX('2021 Certified EVM Plan'!J:J,MATCH(B905,'2021 Certified EVM Plan'!E:E,0))=1,M905,#N/A)</f>
        <v>#N/A</v>
      </c>
      <c r="S905" s="26" t="e">
        <f>IF(INDEX('2021 Certified EVM Plan'!K:K,MATCH(B905,'2021 Certified EVM Plan'!E:E,0))=1,M905,#N/A)</f>
        <v>#N/A</v>
      </c>
    </row>
    <row r="906" spans="1:19" x14ac:dyDescent="0.25">
      <c r="A906" s="22" t="s">
        <v>964</v>
      </c>
      <c r="B906" s="22">
        <v>5259</v>
      </c>
      <c r="C906" s="22">
        <v>202</v>
      </c>
      <c r="D906" s="23">
        <v>7.7898770641309798E-3</v>
      </c>
      <c r="E906" s="22">
        <v>43071103</v>
      </c>
      <c r="F906" s="22" t="s">
        <v>1088</v>
      </c>
      <c r="G906" s="22" t="s">
        <v>1089</v>
      </c>
      <c r="H906" s="22">
        <v>25938.987262086801</v>
      </c>
      <c r="I906" s="24">
        <f>'EVM CPZ List'!$D906*'EVM CPZ List'!$C906</f>
        <v>1.5735551669544579</v>
      </c>
      <c r="J906" s="25">
        <f>INDEX('Pivot of Risk Data'!A:A,MATCH('EVM CPZ List'!$B906,'Pivot of Risk Data'!B:B,0),1)</f>
        <v>889</v>
      </c>
      <c r="K906" s="22">
        <f>0.000621371*'EVM CPZ List'!$H906</f>
        <v>16.117734454030138</v>
      </c>
      <c r="L906" s="22">
        <f>L905+'EVM CPZ List'!$K906</f>
        <v>11056.439842297204</v>
      </c>
      <c r="M906" s="22">
        <f>M905-'EVM CPZ List'!$I906</f>
        <v>322.94800734415566</v>
      </c>
      <c r="N906" s="7" t="e">
        <f>INDEX('2021 Certified EVM Plan'!G:G,MATCH(B906,'2021 Certified EVM Plan'!E:E,0))</f>
        <v>#N/A</v>
      </c>
      <c r="O906" s="7" t="e">
        <f>INDEX('2021 Certified EVM Plan'!M:M,MATCH(B906,'2021 Certified EVM Plan'!E:E,0))</f>
        <v>#N/A</v>
      </c>
      <c r="P906" s="7">
        <f t="shared" si="14"/>
        <v>1</v>
      </c>
      <c r="Q906" s="26" t="e">
        <f>IF(INDEX('2021 Certified EVM Plan'!H:H,MATCH(B906,'2021 Certified EVM Plan'!E:E,0))=1,M906,#N/A)</f>
        <v>#N/A</v>
      </c>
      <c r="R906" s="26" t="e">
        <f>IF(INDEX('2021 Certified EVM Plan'!J:J,MATCH(B906,'2021 Certified EVM Plan'!E:E,0))=1,M906,#N/A)</f>
        <v>#N/A</v>
      </c>
      <c r="S906" s="26" t="e">
        <f>IF(INDEX('2021 Certified EVM Plan'!K:K,MATCH(B906,'2021 Certified EVM Plan'!E:E,0))=1,M906,#N/A)</f>
        <v>#N/A</v>
      </c>
    </row>
    <row r="907" spans="1:19" x14ac:dyDescent="0.25">
      <c r="A907" s="22" t="s">
        <v>539</v>
      </c>
      <c r="B907" s="22">
        <v>1768</v>
      </c>
      <c r="C907" s="22">
        <v>593</v>
      </c>
      <c r="D907" s="23">
        <v>7.7896271986585899E-3</v>
      </c>
      <c r="E907" s="22">
        <v>103191101</v>
      </c>
      <c r="F907" s="22" t="s">
        <v>148</v>
      </c>
      <c r="G907" s="22" t="s">
        <v>673</v>
      </c>
      <c r="H907" s="22">
        <v>69024.491107510097</v>
      </c>
      <c r="I907" s="24">
        <f>'EVM CPZ List'!$D907*'EVM CPZ List'!$C907</f>
        <v>4.6192489288045442</v>
      </c>
      <c r="J907" s="25">
        <f>INDEX('Pivot of Risk Data'!A:A,MATCH('EVM CPZ List'!$B907,'Pivot of Risk Data'!B:B,0),1)</f>
        <v>890</v>
      </c>
      <c r="K907" s="22">
        <f>0.000621371*'EVM CPZ List'!$H907</f>
        <v>42.889817063964657</v>
      </c>
      <c r="L907" s="22">
        <f>L906+'EVM CPZ List'!$K907</f>
        <v>11099.329659361169</v>
      </c>
      <c r="M907" s="22">
        <f>M906-'EVM CPZ List'!$I907</f>
        <v>318.3287584153511</v>
      </c>
      <c r="N907" s="7" t="e">
        <f>INDEX('2021 Certified EVM Plan'!G:G,MATCH(B907,'2021 Certified EVM Plan'!E:E,0))</f>
        <v>#N/A</v>
      </c>
      <c r="O907" s="7" t="e">
        <f>INDEX('2021 Certified EVM Plan'!M:M,MATCH(B907,'2021 Certified EVM Plan'!E:E,0))</f>
        <v>#N/A</v>
      </c>
      <c r="P907" s="7">
        <f t="shared" si="14"/>
        <v>1</v>
      </c>
      <c r="Q907" s="26" t="e">
        <f>IF(INDEX('2021 Certified EVM Plan'!H:H,MATCH(B907,'2021 Certified EVM Plan'!E:E,0))=1,M907,#N/A)</f>
        <v>#N/A</v>
      </c>
      <c r="R907" s="26" t="e">
        <f>IF(INDEX('2021 Certified EVM Plan'!J:J,MATCH(B907,'2021 Certified EVM Plan'!E:E,0))=1,M907,#N/A)</f>
        <v>#N/A</v>
      </c>
      <c r="S907" s="26" t="e">
        <f>IF(INDEX('2021 Certified EVM Plan'!K:K,MATCH(B907,'2021 Certified EVM Plan'!E:E,0))=1,M907,#N/A)</f>
        <v>#N/A</v>
      </c>
    </row>
    <row r="908" spans="1:19" x14ac:dyDescent="0.25">
      <c r="A908" s="22" t="s">
        <v>964</v>
      </c>
      <c r="B908" s="22">
        <v>6685</v>
      </c>
      <c r="C908" s="22">
        <v>35</v>
      </c>
      <c r="D908" s="23">
        <v>7.77177030183586E-3</v>
      </c>
      <c r="E908" s="22">
        <v>43311102</v>
      </c>
      <c r="F908" s="22" t="s">
        <v>969</v>
      </c>
      <c r="G908" s="22" t="s">
        <v>1204</v>
      </c>
      <c r="H908" s="22">
        <v>3132.1044572103401</v>
      </c>
      <c r="I908" s="24">
        <f>'EVM CPZ List'!$D908*'EVM CPZ List'!$C908</f>
        <v>0.27201196056425508</v>
      </c>
      <c r="J908" s="25">
        <f>INDEX('Pivot of Risk Data'!A:A,MATCH('EVM CPZ List'!$B908,'Pivot of Risk Data'!B:B,0),1)</f>
        <v>891</v>
      </c>
      <c r="K908" s="22">
        <f>0.000621371*'EVM CPZ List'!$H908</f>
        <v>1.9461988786812463</v>
      </c>
      <c r="L908" s="22">
        <f>L907+'EVM CPZ List'!$K908</f>
        <v>11101.275858239849</v>
      </c>
      <c r="M908" s="22">
        <f>M907-'EVM CPZ List'!$I908</f>
        <v>318.05674645478683</v>
      </c>
      <c r="N908" s="7" t="e">
        <f>INDEX('2021 Certified EVM Plan'!G:G,MATCH(B908,'2021 Certified EVM Plan'!E:E,0))</f>
        <v>#N/A</v>
      </c>
      <c r="O908" s="7" t="e">
        <f>INDEX('2021 Certified EVM Plan'!M:M,MATCH(B908,'2021 Certified EVM Plan'!E:E,0))</f>
        <v>#N/A</v>
      </c>
      <c r="P908" s="7">
        <f t="shared" si="14"/>
        <v>1</v>
      </c>
      <c r="Q908" s="26" t="e">
        <f>IF(INDEX('2021 Certified EVM Plan'!H:H,MATCH(B908,'2021 Certified EVM Plan'!E:E,0))=1,M908,#N/A)</f>
        <v>#N/A</v>
      </c>
      <c r="R908" s="26" t="e">
        <f>IF(INDEX('2021 Certified EVM Plan'!J:J,MATCH(B908,'2021 Certified EVM Plan'!E:E,0))=1,M908,#N/A)</f>
        <v>#N/A</v>
      </c>
      <c r="S908" s="26" t="e">
        <f>IF(INDEX('2021 Certified EVM Plan'!K:K,MATCH(B908,'2021 Certified EVM Plan'!E:E,0))=1,M908,#N/A)</f>
        <v>#N/A</v>
      </c>
    </row>
    <row r="909" spans="1:19" x14ac:dyDescent="0.25">
      <c r="A909" s="22" t="s">
        <v>2906</v>
      </c>
      <c r="B909" s="22">
        <v>2135</v>
      </c>
      <c r="C909" s="22">
        <v>4</v>
      </c>
      <c r="D909" s="23">
        <v>7.7681813393851197E-3</v>
      </c>
      <c r="E909" s="22">
        <v>43292102</v>
      </c>
      <c r="F909" s="22" t="s">
        <v>1616</v>
      </c>
      <c r="G909" s="22" t="s">
        <v>3572</v>
      </c>
      <c r="H909" s="22">
        <v>802.393492272152</v>
      </c>
      <c r="I909" s="24">
        <f>'EVM CPZ List'!$D909*'EVM CPZ List'!$C909</f>
        <v>3.1072725357540479E-2</v>
      </c>
      <c r="J909" s="25">
        <f>INDEX('Pivot of Risk Data'!A:A,MATCH('EVM CPZ List'!$B909,'Pivot of Risk Data'!B:B,0),1)</f>
        <v>892</v>
      </c>
      <c r="K909" s="22">
        <f>0.000621371*'EVM CPZ List'!$H909</f>
        <v>0.49858404668663936</v>
      </c>
      <c r="L909" s="22">
        <f>L908+'EVM CPZ List'!$K909</f>
        <v>11101.774442286536</v>
      </c>
      <c r="M909" s="22">
        <f>M908-'EVM CPZ List'!$I909</f>
        <v>318.02567372942929</v>
      </c>
      <c r="N909" s="7" t="e">
        <f>INDEX('2021 Certified EVM Plan'!G:G,MATCH(B909,'2021 Certified EVM Plan'!E:E,0))</f>
        <v>#N/A</v>
      </c>
      <c r="O909" s="7" t="e">
        <f>INDEX('2021 Certified EVM Plan'!M:M,MATCH(B909,'2021 Certified EVM Plan'!E:E,0))</f>
        <v>#N/A</v>
      </c>
      <c r="P909" s="7">
        <f t="shared" si="14"/>
        <v>1</v>
      </c>
      <c r="Q909" s="26" t="e">
        <f>IF(INDEX('2021 Certified EVM Plan'!H:H,MATCH(B909,'2021 Certified EVM Plan'!E:E,0))=1,M909,#N/A)</f>
        <v>#N/A</v>
      </c>
      <c r="R909" s="26" t="e">
        <f>IF(INDEX('2021 Certified EVM Plan'!J:J,MATCH(B909,'2021 Certified EVM Plan'!E:E,0))=1,M909,#N/A)</f>
        <v>#N/A</v>
      </c>
      <c r="S909" s="26" t="e">
        <f>IF(INDEX('2021 Certified EVM Plan'!K:K,MATCH(B909,'2021 Certified EVM Plan'!E:E,0))=1,M909,#N/A)</f>
        <v>#N/A</v>
      </c>
    </row>
    <row r="910" spans="1:19" x14ac:dyDescent="0.25">
      <c r="A910" s="22" t="s">
        <v>964</v>
      </c>
      <c r="B910" s="22">
        <v>4073</v>
      </c>
      <c r="C910" s="22">
        <v>183</v>
      </c>
      <c r="D910" s="23">
        <v>7.7156288411248403E-3</v>
      </c>
      <c r="E910" s="22">
        <v>192221102</v>
      </c>
      <c r="F910" s="22" t="s">
        <v>1081</v>
      </c>
      <c r="G910" s="22" t="s">
        <v>1186</v>
      </c>
      <c r="H910" s="22">
        <v>21228.5995871579</v>
      </c>
      <c r="I910" s="24">
        <f>'EVM CPZ List'!$D910*'EVM CPZ List'!$C910</f>
        <v>1.4119600779258459</v>
      </c>
      <c r="J910" s="25">
        <f>INDEX('Pivot of Risk Data'!A:A,MATCH('EVM CPZ List'!$B910,'Pivot of Risk Data'!B:B,0),1)</f>
        <v>893</v>
      </c>
      <c r="K910" s="22">
        <f>0.000621371*'EVM CPZ List'!$H910</f>
        <v>13.190836154071892</v>
      </c>
      <c r="L910" s="22">
        <f>L909+'EVM CPZ List'!$K910</f>
        <v>11114.965278440608</v>
      </c>
      <c r="M910" s="22">
        <f>M909-'EVM CPZ List'!$I910</f>
        <v>316.61371365150342</v>
      </c>
      <c r="N910" s="7" t="e">
        <f>INDEX('2021 Certified EVM Plan'!G:G,MATCH(B910,'2021 Certified EVM Plan'!E:E,0))</f>
        <v>#N/A</v>
      </c>
      <c r="O910" s="7" t="e">
        <f>INDEX('2021 Certified EVM Plan'!M:M,MATCH(B910,'2021 Certified EVM Plan'!E:E,0))</f>
        <v>#N/A</v>
      </c>
      <c r="P910" s="7">
        <f t="shared" si="14"/>
        <v>1</v>
      </c>
      <c r="Q910" s="26" t="e">
        <f>IF(INDEX('2021 Certified EVM Plan'!H:H,MATCH(B910,'2021 Certified EVM Plan'!E:E,0))=1,M910,#N/A)</f>
        <v>#N/A</v>
      </c>
      <c r="R910" s="26" t="e">
        <f>IF(INDEX('2021 Certified EVM Plan'!J:J,MATCH(B910,'2021 Certified EVM Plan'!E:E,0))=1,M910,#N/A)</f>
        <v>#N/A</v>
      </c>
      <c r="S910" s="26" t="e">
        <f>IF(INDEX('2021 Certified EVM Plan'!K:K,MATCH(B910,'2021 Certified EVM Plan'!E:E,0))=1,M910,#N/A)</f>
        <v>#N/A</v>
      </c>
    </row>
    <row r="911" spans="1:19" x14ac:dyDescent="0.25">
      <c r="A911" s="22" t="s">
        <v>964</v>
      </c>
      <c r="B911" s="22">
        <v>949</v>
      </c>
      <c r="C911" s="22">
        <v>24</v>
      </c>
      <c r="D911" s="23">
        <v>7.7012472821418997E-3</v>
      </c>
      <c r="E911" s="22">
        <v>43071102</v>
      </c>
      <c r="F911" s="22" t="s">
        <v>1025</v>
      </c>
      <c r="G911" s="22" t="s">
        <v>1377</v>
      </c>
      <c r="H911" s="22">
        <v>2345.78293882151</v>
      </c>
      <c r="I911" s="24">
        <f>'EVM CPZ List'!$D911*'EVM CPZ List'!$C911</f>
        <v>0.18482993477140558</v>
      </c>
      <c r="J911" s="25">
        <f>INDEX('Pivot of Risk Data'!A:A,MATCH('EVM CPZ List'!$B911,'Pivot of Risk Data'!B:B,0),1)</f>
        <v>894</v>
      </c>
      <c r="K911" s="22">
        <f>0.000621371*'EVM CPZ List'!$H911</f>
        <v>1.4576014904784604</v>
      </c>
      <c r="L911" s="22">
        <f>L910+'EVM CPZ List'!$K911</f>
        <v>11116.422879931086</v>
      </c>
      <c r="M911" s="22">
        <f>M910-'EVM CPZ List'!$I911</f>
        <v>316.428883716732</v>
      </c>
      <c r="N911" s="7" t="e">
        <f>INDEX('2021 Certified EVM Plan'!G:G,MATCH(B911,'2021 Certified EVM Plan'!E:E,0))</f>
        <v>#N/A</v>
      </c>
      <c r="O911" s="7" t="e">
        <f>INDEX('2021 Certified EVM Plan'!M:M,MATCH(B911,'2021 Certified EVM Plan'!E:E,0))</f>
        <v>#N/A</v>
      </c>
      <c r="P911" s="7">
        <f t="shared" si="14"/>
        <v>1</v>
      </c>
      <c r="Q911" s="26" t="e">
        <f>IF(INDEX('2021 Certified EVM Plan'!H:H,MATCH(B911,'2021 Certified EVM Plan'!E:E,0))=1,M911,#N/A)</f>
        <v>#N/A</v>
      </c>
      <c r="R911" s="26" t="e">
        <f>IF(INDEX('2021 Certified EVM Plan'!J:J,MATCH(B911,'2021 Certified EVM Plan'!E:E,0))=1,M911,#N/A)</f>
        <v>#N/A</v>
      </c>
      <c r="S911" s="26" t="e">
        <f>IF(INDEX('2021 Certified EVM Plan'!K:K,MATCH(B911,'2021 Certified EVM Plan'!E:E,0))=1,M911,#N/A)</f>
        <v>#N/A</v>
      </c>
    </row>
    <row r="912" spans="1:19" x14ac:dyDescent="0.25">
      <c r="A912" s="22" t="s">
        <v>964</v>
      </c>
      <c r="B912" s="22">
        <v>6896</v>
      </c>
      <c r="C912" s="22">
        <v>101</v>
      </c>
      <c r="D912" s="23">
        <v>7.69233797733751E-3</v>
      </c>
      <c r="E912" s="22">
        <v>192461101</v>
      </c>
      <c r="F912" s="22" t="s">
        <v>1231</v>
      </c>
      <c r="G912" s="22" t="s">
        <v>1232</v>
      </c>
      <c r="H912" s="22">
        <v>12953.0865379142</v>
      </c>
      <c r="I912" s="24">
        <f>'EVM CPZ List'!$D912*'EVM CPZ List'!$C912</f>
        <v>0.77692613571108848</v>
      </c>
      <c r="J912" s="25">
        <f>INDEX('Pivot of Risk Data'!A:A,MATCH('EVM CPZ List'!$B912,'Pivot of Risk Data'!B:B,0),1)</f>
        <v>895</v>
      </c>
      <c r="K912" s="22">
        <f>0.000621371*'EVM CPZ List'!$H912</f>
        <v>8.0486723351502842</v>
      </c>
      <c r="L912" s="22">
        <f>L911+'EVM CPZ List'!$K912</f>
        <v>11124.471552266235</v>
      </c>
      <c r="M912" s="22">
        <f>M911-'EVM CPZ List'!$I912</f>
        <v>315.65195758102089</v>
      </c>
      <c r="N912" s="7" t="e">
        <f>INDEX('2021 Certified EVM Plan'!G:G,MATCH(B912,'2021 Certified EVM Plan'!E:E,0))</f>
        <v>#N/A</v>
      </c>
      <c r="O912" s="7" t="e">
        <f>INDEX('2021 Certified EVM Plan'!M:M,MATCH(B912,'2021 Certified EVM Plan'!E:E,0))</f>
        <v>#N/A</v>
      </c>
      <c r="P912" s="7">
        <f t="shared" si="14"/>
        <v>1</v>
      </c>
      <c r="Q912" s="26" t="e">
        <f>IF(INDEX('2021 Certified EVM Plan'!H:H,MATCH(B912,'2021 Certified EVM Plan'!E:E,0))=1,M912,#N/A)</f>
        <v>#N/A</v>
      </c>
      <c r="R912" s="26" t="e">
        <f>IF(INDEX('2021 Certified EVM Plan'!J:J,MATCH(B912,'2021 Certified EVM Plan'!E:E,0))=1,M912,#N/A)</f>
        <v>#N/A</v>
      </c>
      <c r="S912" s="26" t="e">
        <f>IF(INDEX('2021 Certified EVM Plan'!K:K,MATCH(B912,'2021 Certified EVM Plan'!E:E,0))=1,M912,#N/A)</f>
        <v>#N/A</v>
      </c>
    </row>
    <row r="913" spans="1:19" x14ac:dyDescent="0.25">
      <c r="A913" s="22" t="s">
        <v>2906</v>
      </c>
      <c r="B913" s="22">
        <v>9320</v>
      </c>
      <c r="C913" s="22">
        <v>17</v>
      </c>
      <c r="D913" s="23">
        <v>7.6587317636169902E-3</v>
      </c>
      <c r="E913" s="22">
        <v>43432104</v>
      </c>
      <c r="F913" s="22" t="s">
        <v>2909</v>
      </c>
      <c r="G913" s="22" t="s">
        <v>2929</v>
      </c>
      <c r="H913" s="22">
        <v>1626.8937788390199</v>
      </c>
      <c r="I913" s="24">
        <f>'EVM CPZ List'!$D913*'EVM CPZ List'!$C913</f>
        <v>0.13019843998148883</v>
      </c>
      <c r="J913" s="25">
        <f>INDEX('Pivot of Risk Data'!A:A,MATCH('EVM CPZ List'!$B913,'Pivot of Risk Data'!B:B,0),1)</f>
        <v>896</v>
      </c>
      <c r="K913" s="22">
        <f>0.000621371*'EVM CPZ List'!$H913</f>
        <v>1.0109046142509805</v>
      </c>
      <c r="L913" s="22">
        <f>L912+'EVM CPZ List'!$K913</f>
        <v>11125.482456880487</v>
      </c>
      <c r="M913" s="22">
        <f>M912-'EVM CPZ List'!$I913</f>
        <v>315.52175914103941</v>
      </c>
      <c r="N913" s="7" t="e">
        <f>INDEX('2021 Certified EVM Plan'!G:G,MATCH(B913,'2021 Certified EVM Plan'!E:E,0))</f>
        <v>#N/A</v>
      </c>
      <c r="O913" s="7" t="e">
        <f>INDEX('2021 Certified EVM Plan'!M:M,MATCH(B913,'2021 Certified EVM Plan'!E:E,0))</f>
        <v>#N/A</v>
      </c>
      <c r="P913" s="7">
        <f t="shared" si="14"/>
        <v>1</v>
      </c>
      <c r="Q913" s="26" t="e">
        <f>IF(INDEX('2021 Certified EVM Plan'!H:H,MATCH(B913,'2021 Certified EVM Plan'!E:E,0))=1,M913,#N/A)</f>
        <v>#N/A</v>
      </c>
      <c r="R913" s="26" t="e">
        <f>IF(INDEX('2021 Certified EVM Plan'!J:J,MATCH(B913,'2021 Certified EVM Plan'!E:E,0))=1,M913,#N/A)</f>
        <v>#N/A</v>
      </c>
      <c r="S913" s="26" t="e">
        <f>IF(INDEX('2021 Certified EVM Plan'!K:K,MATCH(B913,'2021 Certified EVM Plan'!E:E,0))=1,M913,#N/A)</f>
        <v>#N/A</v>
      </c>
    </row>
    <row r="914" spans="1:19" x14ac:dyDescent="0.25">
      <c r="A914" s="22" t="s">
        <v>8</v>
      </c>
      <c r="B914" s="22">
        <v>4730</v>
      </c>
      <c r="C914" s="22">
        <v>33</v>
      </c>
      <c r="D914" s="23">
        <v>7.6551401256286797E-3</v>
      </c>
      <c r="E914" s="22">
        <v>153132102</v>
      </c>
      <c r="F914" s="22" t="s">
        <v>106</v>
      </c>
      <c r="G914" s="22" t="s">
        <v>402</v>
      </c>
      <c r="H914" s="22">
        <v>3554.8483410567701</v>
      </c>
      <c r="I914" s="24">
        <f>'EVM CPZ List'!$D914*'EVM CPZ List'!$C914</f>
        <v>0.25261962414574646</v>
      </c>
      <c r="J914" s="25">
        <f>INDEX('Pivot of Risk Data'!A:A,MATCH('EVM CPZ List'!$B914,'Pivot of Risk Data'!B:B,0),1)</f>
        <v>897</v>
      </c>
      <c r="K914" s="22">
        <f>0.000621371*'EVM CPZ List'!$H914</f>
        <v>2.2088796685307863</v>
      </c>
      <c r="L914" s="22">
        <f>L913+'EVM CPZ List'!$K914</f>
        <v>11127.691336549018</v>
      </c>
      <c r="M914" s="22">
        <f>M913-'EVM CPZ List'!$I914</f>
        <v>315.26913951689369</v>
      </c>
      <c r="N914" s="7" t="e">
        <f>INDEX('2021 Certified EVM Plan'!G:G,MATCH(B914,'2021 Certified EVM Plan'!E:E,0))</f>
        <v>#N/A</v>
      </c>
      <c r="O914" s="7" t="e">
        <f>INDEX('2021 Certified EVM Plan'!M:M,MATCH(B914,'2021 Certified EVM Plan'!E:E,0))</f>
        <v>#N/A</v>
      </c>
      <c r="P914" s="7">
        <f t="shared" si="14"/>
        <v>1</v>
      </c>
      <c r="Q914" s="26" t="e">
        <f>IF(INDEX('2021 Certified EVM Plan'!H:H,MATCH(B914,'2021 Certified EVM Plan'!E:E,0))=1,M914,#N/A)</f>
        <v>#N/A</v>
      </c>
      <c r="R914" s="26" t="e">
        <f>IF(INDEX('2021 Certified EVM Plan'!J:J,MATCH(B914,'2021 Certified EVM Plan'!E:E,0))=1,M914,#N/A)</f>
        <v>#N/A</v>
      </c>
      <c r="S914" s="26" t="e">
        <f>IF(INDEX('2021 Certified EVM Plan'!K:K,MATCH(B914,'2021 Certified EVM Plan'!E:E,0))=1,M914,#N/A)</f>
        <v>#N/A</v>
      </c>
    </row>
    <row r="915" spans="1:19" x14ac:dyDescent="0.25">
      <c r="A915" s="22" t="s">
        <v>964</v>
      </c>
      <c r="B915" s="22">
        <v>2439</v>
      </c>
      <c r="C915" s="22">
        <v>133</v>
      </c>
      <c r="D915" s="23">
        <v>7.6529795417339197E-3</v>
      </c>
      <c r="E915" s="22">
        <v>43191101</v>
      </c>
      <c r="F915" s="22" t="s">
        <v>1117</v>
      </c>
      <c r="G915" s="22" t="s">
        <v>1555</v>
      </c>
      <c r="H915" s="22">
        <v>15284.1768825941</v>
      </c>
      <c r="I915" s="24">
        <f>'EVM CPZ List'!$D915*'EVM CPZ List'!$C915</f>
        <v>1.0178462790506113</v>
      </c>
      <c r="J915" s="25">
        <f>INDEX('Pivot of Risk Data'!A:A,MATCH('EVM CPZ List'!$B915,'Pivot of Risk Data'!B:B,0),1)</f>
        <v>898</v>
      </c>
      <c r="K915" s="22">
        <f>0.000621371*'EVM CPZ List'!$H915</f>
        <v>9.4971442737143779</v>
      </c>
      <c r="L915" s="22">
        <f>L914+'EVM CPZ List'!$K915</f>
        <v>11137.188480822733</v>
      </c>
      <c r="M915" s="22">
        <f>M914-'EVM CPZ List'!$I915</f>
        <v>314.25129323784307</v>
      </c>
      <c r="N915" s="7" t="e">
        <f>INDEX('2021 Certified EVM Plan'!G:G,MATCH(B915,'2021 Certified EVM Plan'!E:E,0))</f>
        <v>#N/A</v>
      </c>
      <c r="O915" s="7" t="e">
        <f>INDEX('2021 Certified EVM Plan'!M:M,MATCH(B915,'2021 Certified EVM Plan'!E:E,0))</f>
        <v>#N/A</v>
      </c>
      <c r="P915" s="7">
        <f t="shared" si="14"/>
        <v>1</v>
      </c>
      <c r="Q915" s="26" t="e">
        <f>IF(INDEX('2021 Certified EVM Plan'!H:H,MATCH(B915,'2021 Certified EVM Plan'!E:E,0))=1,M915,#N/A)</f>
        <v>#N/A</v>
      </c>
      <c r="R915" s="26" t="e">
        <f>IF(INDEX('2021 Certified EVM Plan'!J:J,MATCH(B915,'2021 Certified EVM Plan'!E:E,0))=1,M915,#N/A)</f>
        <v>#N/A</v>
      </c>
      <c r="S915" s="26" t="e">
        <f>IF(INDEX('2021 Certified EVM Plan'!K:K,MATCH(B915,'2021 Certified EVM Plan'!E:E,0))=1,M915,#N/A)</f>
        <v>#N/A</v>
      </c>
    </row>
    <row r="916" spans="1:19" x14ac:dyDescent="0.25">
      <c r="A916" s="22" t="s">
        <v>2195</v>
      </c>
      <c r="B916" s="22">
        <v>9177</v>
      </c>
      <c r="C916" s="22">
        <v>8</v>
      </c>
      <c r="D916" s="23">
        <v>7.6224437707197801E-3</v>
      </c>
      <c r="E916" s="22">
        <v>83182101</v>
      </c>
      <c r="F916" s="22" t="s">
        <v>2351</v>
      </c>
      <c r="G916" s="22" t="s">
        <v>2737</v>
      </c>
      <c r="H916" s="22">
        <v>1169.9655231203899</v>
      </c>
      <c r="I916" s="24">
        <f>'EVM CPZ List'!$D916*'EVM CPZ List'!$C916</f>
        <v>6.0979550165758241E-2</v>
      </c>
      <c r="J916" s="25">
        <f>INDEX('Pivot of Risk Data'!A:A,MATCH('EVM CPZ List'!$B916,'Pivot of Risk Data'!B:B,0),1)</f>
        <v>899</v>
      </c>
      <c r="K916" s="22">
        <f>0.000621371*'EVM CPZ List'!$H916</f>
        <v>0.72698264706683979</v>
      </c>
      <c r="L916" s="22">
        <f>L915+'EVM CPZ List'!$K916</f>
        <v>11137.915463469801</v>
      </c>
      <c r="M916" s="22">
        <f>M915-'EVM CPZ List'!$I916</f>
        <v>314.1903136876773</v>
      </c>
      <c r="N916" s="7" t="e">
        <f>INDEX('2021 Certified EVM Plan'!G:G,MATCH(B916,'2021 Certified EVM Plan'!E:E,0))</f>
        <v>#N/A</v>
      </c>
      <c r="O916" s="7" t="e">
        <f>INDEX('2021 Certified EVM Plan'!M:M,MATCH(B916,'2021 Certified EVM Plan'!E:E,0))</f>
        <v>#N/A</v>
      </c>
      <c r="P916" s="7">
        <f t="shared" si="14"/>
        <v>1</v>
      </c>
      <c r="Q916" s="26" t="e">
        <f>IF(INDEX('2021 Certified EVM Plan'!H:H,MATCH(B916,'2021 Certified EVM Plan'!E:E,0))=1,M916,#N/A)</f>
        <v>#N/A</v>
      </c>
      <c r="R916" s="26" t="e">
        <f>IF(INDEX('2021 Certified EVM Plan'!J:J,MATCH(B916,'2021 Certified EVM Plan'!E:E,0))=1,M916,#N/A)</f>
        <v>#N/A</v>
      </c>
      <c r="S916" s="26" t="e">
        <f>IF(INDEX('2021 Certified EVM Plan'!K:K,MATCH(B916,'2021 Certified EVM Plan'!E:E,0))=1,M916,#N/A)</f>
        <v>#N/A</v>
      </c>
    </row>
    <row r="917" spans="1:19" x14ac:dyDescent="0.25">
      <c r="A917" s="22" t="s">
        <v>964</v>
      </c>
      <c r="B917" s="22">
        <v>7191</v>
      </c>
      <c r="C917" s="22">
        <v>213</v>
      </c>
      <c r="D917" s="23">
        <v>7.6073141423315897E-3</v>
      </c>
      <c r="E917" s="22">
        <v>192221101</v>
      </c>
      <c r="F917" s="22" t="s">
        <v>989</v>
      </c>
      <c r="G917" s="22" t="s">
        <v>1364</v>
      </c>
      <c r="H917" s="22">
        <v>22729.209842803299</v>
      </c>
      <c r="I917" s="24">
        <f>'EVM CPZ List'!$D917*'EVM CPZ List'!$C917</f>
        <v>1.6203579123166285</v>
      </c>
      <c r="J917" s="25">
        <f>INDEX('Pivot of Risk Data'!A:A,MATCH('EVM CPZ List'!$B917,'Pivot of Risk Data'!B:B,0),1)</f>
        <v>900</v>
      </c>
      <c r="K917" s="22">
        <f>0.000621371*'EVM CPZ List'!$H917</f>
        <v>14.123271849232529</v>
      </c>
      <c r="L917" s="22">
        <f>L916+'EVM CPZ List'!$K917</f>
        <v>11152.038735319033</v>
      </c>
      <c r="M917" s="22">
        <f>M916-'EVM CPZ List'!$I917</f>
        <v>312.56995577536065</v>
      </c>
      <c r="N917" s="7" t="e">
        <f>INDEX('2021 Certified EVM Plan'!G:G,MATCH(B917,'2021 Certified EVM Plan'!E:E,0))</f>
        <v>#N/A</v>
      </c>
      <c r="O917" s="7" t="e">
        <f>INDEX('2021 Certified EVM Plan'!M:M,MATCH(B917,'2021 Certified EVM Plan'!E:E,0))</f>
        <v>#N/A</v>
      </c>
      <c r="P917" s="7">
        <f t="shared" si="14"/>
        <v>1</v>
      </c>
      <c r="Q917" s="26" t="e">
        <f>IF(INDEX('2021 Certified EVM Plan'!H:H,MATCH(B917,'2021 Certified EVM Plan'!E:E,0))=1,M917,#N/A)</f>
        <v>#N/A</v>
      </c>
      <c r="R917" s="26" t="e">
        <f>IF(INDEX('2021 Certified EVM Plan'!J:J,MATCH(B917,'2021 Certified EVM Plan'!E:E,0))=1,M917,#N/A)</f>
        <v>#N/A</v>
      </c>
      <c r="S917" s="26" t="e">
        <f>IF(INDEX('2021 Certified EVM Plan'!K:K,MATCH(B917,'2021 Certified EVM Plan'!E:E,0))=1,M917,#N/A)</f>
        <v>#N/A</v>
      </c>
    </row>
    <row r="918" spans="1:19" x14ac:dyDescent="0.25">
      <c r="A918" s="22" t="s">
        <v>964</v>
      </c>
      <c r="B918" s="22">
        <v>5072</v>
      </c>
      <c r="C918" s="22">
        <v>5</v>
      </c>
      <c r="D918" s="23">
        <v>7.5719325871573999E-3</v>
      </c>
      <c r="E918" s="22">
        <v>43381101</v>
      </c>
      <c r="F918" s="22" t="s">
        <v>1072</v>
      </c>
      <c r="G918" s="22" t="s">
        <v>1073</v>
      </c>
      <c r="H918" s="22">
        <v>776.12600073732096</v>
      </c>
      <c r="I918" s="24">
        <f>'EVM CPZ List'!$D918*'EVM CPZ List'!$C918</f>
        <v>3.7859662935786999E-2</v>
      </c>
      <c r="J918" s="25">
        <f>INDEX('Pivot of Risk Data'!A:A,MATCH('EVM CPZ List'!$B918,'Pivot of Risk Data'!B:B,0),1)</f>
        <v>901</v>
      </c>
      <c r="K918" s="22">
        <f>0.000621371*'EVM CPZ List'!$H918</f>
        <v>0.48226218920414987</v>
      </c>
      <c r="L918" s="22">
        <f>L917+'EVM CPZ List'!$K918</f>
        <v>11152.520997508236</v>
      </c>
      <c r="M918" s="22">
        <f>M917-'EVM CPZ List'!$I918</f>
        <v>312.53209611242488</v>
      </c>
      <c r="N918" s="7" t="e">
        <f>INDEX('2021 Certified EVM Plan'!G:G,MATCH(B918,'2021 Certified EVM Plan'!E:E,0))</f>
        <v>#N/A</v>
      </c>
      <c r="O918" s="7" t="e">
        <f>INDEX('2021 Certified EVM Plan'!M:M,MATCH(B918,'2021 Certified EVM Plan'!E:E,0))</f>
        <v>#N/A</v>
      </c>
      <c r="P918" s="7">
        <f t="shared" si="14"/>
        <v>1</v>
      </c>
      <c r="Q918" s="26" t="e">
        <f>IF(INDEX('2021 Certified EVM Plan'!H:H,MATCH(B918,'2021 Certified EVM Plan'!E:E,0))=1,M918,#N/A)</f>
        <v>#N/A</v>
      </c>
      <c r="R918" s="26" t="e">
        <f>IF(INDEX('2021 Certified EVM Plan'!J:J,MATCH(B918,'2021 Certified EVM Plan'!E:E,0))=1,M918,#N/A)</f>
        <v>#N/A</v>
      </c>
      <c r="S918" s="26" t="e">
        <f>IF(INDEX('2021 Certified EVM Plan'!K:K,MATCH(B918,'2021 Certified EVM Plan'!E:E,0))=1,M918,#N/A)</f>
        <v>#N/A</v>
      </c>
    </row>
    <row r="919" spans="1:19" x14ac:dyDescent="0.25">
      <c r="A919" s="22" t="s">
        <v>964</v>
      </c>
      <c r="B919" s="22">
        <v>3097</v>
      </c>
      <c r="C919" s="22">
        <v>26</v>
      </c>
      <c r="D919" s="23">
        <v>7.5562012936027196E-3</v>
      </c>
      <c r="E919" s="22">
        <v>43161101</v>
      </c>
      <c r="F919" s="22" t="s">
        <v>1029</v>
      </c>
      <c r="G919" s="22" t="s">
        <v>1354</v>
      </c>
      <c r="H919" s="22">
        <v>7700.4517720539297</v>
      </c>
      <c r="I919" s="24">
        <f>'EVM CPZ List'!$D919*'EVM CPZ List'!$C919</f>
        <v>0.19646123363367071</v>
      </c>
      <c r="J919" s="25">
        <f>INDEX('Pivot of Risk Data'!A:A,MATCH('EVM CPZ List'!$B919,'Pivot of Risk Data'!B:B,0),1)</f>
        <v>902</v>
      </c>
      <c r="K919" s="22">
        <f>0.000621371*'EVM CPZ List'!$H919</f>
        <v>4.7848374180529225</v>
      </c>
      <c r="L919" s="22">
        <f>L918+'EVM CPZ List'!$K919</f>
        <v>11157.305834926288</v>
      </c>
      <c r="M919" s="22">
        <f>M918-'EVM CPZ List'!$I919</f>
        <v>312.33563487879121</v>
      </c>
      <c r="N919" s="7" t="e">
        <f>INDEX('2021 Certified EVM Plan'!G:G,MATCH(B919,'2021 Certified EVM Plan'!E:E,0))</f>
        <v>#N/A</v>
      </c>
      <c r="O919" s="7" t="e">
        <f>INDEX('2021 Certified EVM Plan'!M:M,MATCH(B919,'2021 Certified EVM Plan'!E:E,0))</f>
        <v>#N/A</v>
      </c>
      <c r="P919" s="7">
        <f t="shared" si="14"/>
        <v>1</v>
      </c>
      <c r="Q919" s="26" t="e">
        <f>IF(INDEX('2021 Certified EVM Plan'!H:H,MATCH(B919,'2021 Certified EVM Plan'!E:E,0))=1,M919,#N/A)</f>
        <v>#N/A</v>
      </c>
      <c r="R919" s="26" t="e">
        <f>IF(INDEX('2021 Certified EVM Plan'!J:J,MATCH(B919,'2021 Certified EVM Plan'!E:E,0))=1,M919,#N/A)</f>
        <v>#N/A</v>
      </c>
      <c r="S919" s="26" t="e">
        <f>IF(INDEX('2021 Certified EVM Plan'!K:K,MATCH(B919,'2021 Certified EVM Plan'!E:E,0))=1,M919,#N/A)</f>
        <v>#N/A</v>
      </c>
    </row>
    <row r="920" spans="1:19" x14ac:dyDescent="0.25">
      <c r="A920" s="22" t="s">
        <v>1672</v>
      </c>
      <c r="B920" s="22">
        <v>7359</v>
      </c>
      <c r="C920" s="22">
        <v>59</v>
      </c>
      <c r="D920" s="23">
        <v>7.5412772913447303E-3</v>
      </c>
      <c r="E920" s="22">
        <v>163201102</v>
      </c>
      <c r="F920" s="22" t="s">
        <v>486</v>
      </c>
      <c r="G920" s="22" t="s">
        <v>1710</v>
      </c>
      <c r="H920" s="22">
        <v>15950.4181956794</v>
      </c>
      <c r="I920" s="24">
        <f>'EVM CPZ List'!$D920*'EVM CPZ List'!$C920</f>
        <v>0.4449353601893391</v>
      </c>
      <c r="J920" s="25">
        <f>INDEX('Pivot of Risk Data'!A:A,MATCH('EVM CPZ List'!$B920,'Pivot of Risk Data'!B:B,0),1)</f>
        <v>903</v>
      </c>
      <c r="K920" s="22">
        <f>0.000621371*'EVM CPZ List'!$H920</f>
        <v>9.9111273046675041</v>
      </c>
      <c r="L920" s="22">
        <f>L919+'EVM CPZ List'!$K920</f>
        <v>11167.216962230956</v>
      </c>
      <c r="M920" s="22">
        <f>M919-'EVM CPZ List'!$I920</f>
        <v>311.89069951860188</v>
      </c>
      <c r="N920" s="7" t="e">
        <f>INDEX('2021 Certified EVM Plan'!G:G,MATCH(B920,'2021 Certified EVM Plan'!E:E,0))</f>
        <v>#N/A</v>
      </c>
      <c r="O920" s="7" t="e">
        <f>INDEX('2021 Certified EVM Plan'!M:M,MATCH(B920,'2021 Certified EVM Plan'!E:E,0))</f>
        <v>#N/A</v>
      </c>
      <c r="P920" s="7">
        <f t="shared" si="14"/>
        <v>1</v>
      </c>
      <c r="Q920" s="26" t="e">
        <f>IF(INDEX('2021 Certified EVM Plan'!H:H,MATCH(B920,'2021 Certified EVM Plan'!E:E,0))=1,M920,#N/A)</f>
        <v>#N/A</v>
      </c>
      <c r="R920" s="26" t="e">
        <f>IF(INDEX('2021 Certified EVM Plan'!J:J,MATCH(B920,'2021 Certified EVM Plan'!E:E,0))=1,M920,#N/A)</f>
        <v>#N/A</v>
      </c>
      <c r="S920" s="26" t="e">
        <f>IF(INDEX('2021 Certified EVM Plan'!K:K,MATCH(B920,'2021 Certified EVM Plan'!E:E,0))=1,M920,#N/A)</f>
        <v>#N/A</v>
      </c>
    </row>
    <row r="921" spans="1:19" x14ac:dyDescent="0.25">
      <c r="A921" s="22" t="s">
        <v>1672</v>
      </c>
      <c r="B921" s="22">
        <v>2844</v>
      </c>
      <c r="C921" s="22">
        <v>1</v>
      </c>
      <c r="D921" s="23">
        <v>7.5288632957814204E-3</v>
      </c>
      <c r="E921" s="22">
        <v>252931103</v>
      </c>
      <c r="F921" s="22" t="s">
        <v>2179</v>
      </c>
      <c r="G921" s="22" t="s">
        <v>2180</v>
      </c>
      <c r="H921" s="22">
        <v>2624.0904066831499</v>
      </c>
      <c r="I921" s="24">
        <f>'EVM CPZ List'!$D921*'EVM CPZ List'!$C921</f>
        <v>7.5288632957814204E-3</v>
      </c>
      <c r="J921" s="25">
        <f>INDEX('Pivot of Risk Data'!A:A,MATCH('EVM CPZ List'!$B921,'Pivot of Risk Data'!B:B,0),1)</f>
        <v>904</v>
      </c>
      <c r="K921" s="22">
        <f>0.000621371*'EVM CPZ List'!$H921</f>
        <v>1.6305336800911157</v>
      </c>
      <c r="L921" s="22">
        <f>L920+'EVM CPZ List'!$K921</f>
        <v>11168.847495911046</v>
      </c>
      <c r="M921" s="22">
        <f>M920-'EVM CPZ List'!$I921</f>
        <v>311.88317065530612</v>
      </c>
      <c r="N921" s="7" t="e">
        <f>INDEX('2021 Certified EVM Plan'!G:G,MATCH(B921,'2021 Certified EVM Plan'!E:E,0))</f>
        <v>#N/A</v>
      </c>
      <c r="O921" s="7" t="e">
        <f>INDEX('2021 Certified EVM Plan'!M:M,MATCH(B921,'2021 Certified EVM Plan'!E:E,0))</f>
        <v>#N/A</v>
      </c>
      <c r="P921" s="7">
        <f t="shared" si="14"/>
        <v>1</v>
      </c>
      <c r="Q921" s="26" t="e">
        <f>IF(INDEX('2021 Certified EVM Plan'!H:H,MATCH(B921,'2021 Certified EVM Plan'!E:E,0))=1,M921,#N/A)</f>
        <v>#N/A</v>
      </c>
      <c r="R921" s="26" t="e">
        <f>IF(INDEX('2021 Certified EVM Plan'!J:J,MATCH(B921,'2021 Certified EVM Plan'!E:E,0))=1,M921,#N/A)</f>
        <v>#N/A</v>
      </c>
      <c r="S921" s="26" t="e">
        <f>IF(INDEX('2021 Certified EVM Plan'!K:K,MATCH(B921,'2021 Certified EVM Plan'!E:E,0))=1,M921,#N/A)</f>
        <v>#N/A</v>
      </c>
    </row>
    <row r="922" spans="1:19" x14ac:dyDescent="0.25">
      <c r="A922" s="22" t="s">
        <v>964</v>
      </c>
      <c r="B922" s="22">
        <v>38</v>
      </c>
      <c r="C922" s="22">
        <v>70</v>
      </c>
      <c r="D922" s="23">
        <v>7.5117604732394903E-3</v>
      </c>
      <c r="E922" s="22">
        <v>43191101</v>
      </c>
      <c r="F922" s="22" t="s">
        <v>1117</v>
      </c>
      <c r="G922" s="22" t="s">
        <v>1198</v>
      </c>
      <c r="H922" s="22">
        <v>13686.258829586999</v>
      </c>
      <c r="I922" s="24">
        <f>'EVM CPZ List'!$D922*'EVM CPZ List'!$C922</f>
        <v>0.52582323312676427</v>
      </c>
      <c r="J922" s="25">
        <f>INDEX('Pivot of Risk Data'!A:A,MATCH('EVM CPZ List'!$B922,'Pivot of Risk Data'!B:B,0),1)</f>
        <v>905</v>
      </c>
      <c r="K922" s="22">
        <f>0.000621371*'EVM CPZ List'!$H922</f>
        <v>8.5042443351993029</v>
      </c>
      <c r="L922" s="22">
        <f>L921+'EVM CPZ List'!$K922</f>
        <v>11177.351740246246</v>
      </c>
      <c r="M922" s="22">
        <f>M921-'EVM CPZ List'!$I922</f>
        <v>311.35734742217937</v>
      </c>
      <c r="N922" s="7" t="e">
        <f>INDEX('2021 Certified EVM Plan'!G:G,MATCH(B922,'2021 Certified EVM Plan'!E:E,0))</f>
        <v>#N/A</v>
      </c>
      <c r="O922" s="7" t="e">
        <f>INDEX('2021 Certified EVM Plan'!M:M,MATCH(B922,'2021 Certified EVM Plan'!E:E,0))</f>
        <v>#N/A</v>
      </c>
      <c r="P922" s="7">
        <f t="shared" si="14"/>
        <v>1</v>
      </c>
      <c r="Q922" s="26" t="e">
        <f>IF(INDEX('2021 Certified EVM Plan'!H:H,MATCH(B922,'2021 Certified EVM Plan'!E:E,0))=1,M922,#N/A)</f>
        <v>#N/A</v>
      </c>
      <c r="R922" s="26" t="e">
        <f>IF(INDEX('2021 Certified EVM Plan'!J:J,MATCH(B922,'2021 Certified EVM Plan'!E:E,0))=1,M922,#N/A)</f>
        <v>#N/A</v>
      </c>
      <c r="S922" s="26" t="e">
        <f>IF(INDEX('2021 Certified EVM Plan'!K:K,MATCH(B922,'2021 Certified EVM Plan'!E:E,0))=1,M922,#N/A)</f>
        <v>#N/A</v>
      </c>
    </row>
    <row r="923" spans="1:19" x14ac:dyDescent="0.25">
      <c r="A923" s="22" t="s">
        <v>964</v>
      </c>
      <c r="B923" s="22">
        <v>3660</v>
      </c>
      <c r="C923" s="22">
        <v>46</v>
      </c>
      <c r="D923" s="23">
        <v>7.4706265857555996E-3</v>
      </c>
      <c r="E923" s="22">
        <v>42811113</v>
      </c>
      <c r="F923" s="22" t="s">
        <v>1039</v>
      </c>
      <c r="G923" s="22" t="s">
        <v>1245</v>
      </c>
      <c r="H923" s="22">
        <v>4563.9223399460798</v>
      </c>
      <c r="I923" s="24">
        <f>'EVM CPZ List'!$D923*'EVM CPZ List'!$C923</f>
        <v>0.34364882294475757</v>
      </c>
      <c r="J923" s="25">
        <f>INDEX('Pivot of Risk Data'!A:A,MATCH('EVM CPZ List'!$B923,'Pivot of Risk Data'!B:B,0),1)</f>
        <v>906</v>
      </c>
      <c r="K923" s="22">
        <f>0.000621371*'EVM CPZ List'!$H923</f>
        <v>2.8358889882946356</v>
      </c>
      <c r="L923" s="22">
        <f>L922+'EVM CPZ List'!$K923</f>
        <v>11180.187629234541</v>
      </c>
      <c r="M923" s="22">
        <f>M922-'EVM CPZ List'!$I923</f>
        <v>311.0136985992346</v>
      </c>
      <c r="N923" s="7" t="e">
        <f>INDEX('2021 Certified EVM Plan'!G:G,MATCH(B923,'2021 Certified EVM Plan'!E:E,0))</f>
        <v>#N/A</v>
      </c>
      <c r="O923" s="7" t="e">
        <f>INDEX('2021 Certified EVM Plan'!M:M,MATCH(B923,'2021 Certified EVM Plan'!E:E,0))</f>
        <v>#N/A</v>
      </c>
      <c r="P923" s="7">
        <f t="shared" si="14"/>
        <v>1</v>
      </c>
      <c r="Q923" s="26" t="e">
        <f>IF(INDEX('2021 Certified EVM Plan'!H:H,MATCH(B923,'2021 Certified EVM Plan'!E:E,0))=1,M923,#N/A)</f>
        <v>#N/A</v>
      </c>
      <c r="R923" s="26" t="e">
        <f>IF(INDEX('2021 Certified EVM Plan'!J:J,MATCH(B923,'2021 Certified EVM Plan'!E:E,0))=1,M923,#N/A)</f>
        <v>#N/A</v>
      </c>
      <c r="S923" s="26" t="e">
        <f>IF(INDEX('2021 Certified EVM Plan'!K:K,MATCH(B923,'2021 Certified EVM Plan'!E:E,0))=1,M923,#N/A)</f>
        <v>#N/A</v>
      </c>
    </row>
    <row r="924" spans="1:19" x14ac:dyDescent="0.25">
      <c r="A924" s="22" t="s">
        <v>8</v>
      </c>
      <c r="B924" s="22">
        <v>4289</v>
      </c>
      <c r="C924" s="22">
        <v>157</v>
      </c>
      <c r="D924" s="23">
        <v>7.4490983553879798E-3</v>
      </c>
      <c r="E924" s="22">
        <v>153662102</v>
      </c>
      <c r="F924" s="22" t="s">
        <v>11</v>
      </c>
      <c r="G924" s="22" t="s">
        <v>20</v>
      </c>
      <c r="H924" s="22">
        <v>15759.357384244</v>
      </c>
      <c r="I924" s="24">
        <f>'EVM CPZ List'!$D924*'EVM CPZ List'!$C924</f>
        <v>1.1695084417959127</v>
      </c>
      <c r="J924" s="25">
        <f>INDEX('Pivot of Risk Data'!A:A,MATCH('EVM CPZ List'!$B924,'Pivot of Risk Data'!B:B,0),1)</f>
        <v>907</v>
      </c>
      <c r="K924" s="22">
        <f>0.000621371*'EVM CPZ List'!$H924</f>
        <v>9.7924076572050787</v>
      </c>
      <c r="L924" s="22">
        <f>L923+'EVM CPZ List'!$K924</f>
        <v>11189.980036891746</v>
      </c>
      <c r="M924" s="22">
        <f>M923-'EVM CPZ List'!$I924</f>
        <v>309.84419015743867</v>
      </c>
      <c r="N924" s="7" t="e">
        <f>INDEX('2021 Certified EVM Plan'!G:G,MATCH(B924,'2021 Certified EVM Plan'!E:E,0))</f>
        <v>#N/A</v>
      </c>
      <c r="O924" s="7" t="e">
        <f>INDEX('2021 Certified EVM Plan'!M:M,MATCH(B924,'2021 Certified EVM Plan'!E:E,0))</f>
        <v>#N/A</v>
      </c>
      <c r="P924" s="7">
        <f t="shared" si="14"/>
        <v>1</v>
      </c>
      <c r="Q924" s="26" t="e">
        <f>IF(INDEX('2021 Certified EVM Plan'!H:H,MATCH(B924,'2021 Certified EVM Plan'!E:E,0))=1,M924,#N/A)</f>
        <v>#N/A</v>
      </c>
      <c r="R924" s="26" t="e">
        <f>IF(INDEX('2021 Certified EVM Plan'!J:J,MATCH(B924,'2021 Certified EVM Plan'!E:E,0))=1,M924,#N/A)</f>
        <v>#N/A</v>
      </c>
      <c r="S924" s="26" t="e">
        <f>IF(INDEX('2021 Certified EVM Plan'!K:K,MATCH(B924,'2021 Certified EVM Plan'!E:E,0))=1,M924,#N/A)</f>
        <v>#N/A</v>
      </c>
    </row>
    <row r="925" spans="1:19" x14ac:dyDescent="0.25">
      <c r="A925" s="22" t="s">
        <v>2195</v>
      </c>
      <c r="B925" s="22">
        <v>782</v>
      </c>
      <c r="C925" s="22">
        <v>115</v>
      </c>
      <c r="D925" s="23">
        <v>7.4226220579326303E-3</v>
      </c>
      <c r="E925" s="22">
        <v>182821101</v>
      </c>
      <c r="F925" s="22" t="s">
        <v>2404</v>
      </c>
      <c r="G925" s="22" t="s">
        <v>2419</v>
      </c>
      <c r="H925" s="22">
        <v>18124.149703986601</v>
      </c>
      <c r="I925" s="24">
        <f>'EVM CPZ List'!$D925*'EVM CPZ List'!$C925</f>
        <v>0.85360153666225247</v>
      </c>
      <c r="J925" s="25">
        <f>INDEX('Pivot of Risk Data'!A:A,MATCH('EVM CPZ List'!$B925,'Pivot of Risk Data'!B:B,0),1)</f>
        <v>908</v>
      </c>
      <c r="K925" s="22">
        <f>0.000621371*'EVM CPZ List'!$H925</f>
        <v>11.261821025715859</v>
      </c>
      <c r="L925" s="22">
        <f>L924+'EVM CPZ List'!$K925</f>
        <v>11201.241857917461</v>
      </c>
      <c r="M925" s="22">
        <f>M924-'EVM CPZ List'!$I925</f>
        <v>308.99058862077641</v>
      </c>
      <c r="N925" s="7" t="e">
        <f>INDEX('2021 Certified EVM Plan'!G:G,MATCH(B925,'2021 Certified EVM Plan'!E:E,0))</f>
        <v>#N/A</v>
      </c>
      <c r="O925" s="7" t="e">
        <f>INDEX('2021 Certified EVM Plan'!M:M,MATCH(B925,'2021 Certified EVM Plan'!E:E,0))</f>
        <v>#N/A</v>
      </c>
      <c r="P925" s="7">
        <f t="shared" si="14"/>
        <v>1</v>
      </c>
      <c r="Q925" s="26" t="e">
        <f>IF(INDEX('2021 Certified EVM Plan'!H:H,MATCH(B925,'2021 Certified EVM Plan'!E:E,0))=1,M925,#N/A)</f>
        <v>#N/A</v>
      </c>
      <c r="R925" s="26" t="e">
        <f>IF(INDEX('2021 Certified EVM Plan'!J:J,MATCH(B925,'2021 Certified EVM Plan'!E:E,0))=1,M925,#N/A)</f>
        <v>#N/A</v>
      </c>
      <c r="S925" s="26" t="e">
        <f>IF(INDEX('2021 Certified EVM Plan'!K:K,MATCH(B925,'2021 Certified EVM Plan'!E:E,0))=1,M925,#N/A)</f>
        <v>#N/A</v>
      </c>
    </row>
    <row r="926" spans="1:19" x14ac:dyDescent="0.25">
      <c r="A926" s="22" t="s">
        <v>964</v>
      </c>
      <c r="B926" s="22">
        <v>4380</v>
      </c>
      <c r="C926" s="22">
        <v>361</v>
      </c>
      <c r="D926" s="23">
        <v>7.4151088679271504E-3</v>
      </c>
      <c r="E926" s="22">
        <v>42661103</v>
      </c>
      <c r="F926" s="22" t="s">
        <v>967</v>
      </c>
      <c r="G926" s="22" t="s">
        <v>971</v>
      </c>
      <c r="H926" s="22">
        <v>42022.090360873699</v>
      </c>
      <c r="I926" s="24">
        <f>'EVM CPZ List'!$D926*'EVM CPZ List'!$C926</f>
        <v>2.6768543013217014</v>
      </c>
      <c r="J926" s="25">
        <f>INDEX('Pivot of Risk Data'!A:A,MATCH('EVM CPZ List'!$B926,'Pivot of Risk Data'!B:B,0),1)</f>
        <v>909</v>
      </c>
      <c r="K926" s="22">
        <f>0.000621371*'EVM CPZ List'!$H926</f>
        <v>26.111308309626452</v>
      </c>
      <c r="L926" s="22">
        <f>L925+'EVM CPZ List'!$K926</f>
        <v>11227.353166227087</v>
      </c>
      <c r="M926" s="22">
        <f>M925-'EVM CPZ List'!$I926</f>
        <v>306.31373431945468</v>
      </c>
      <c r="N926" s="7" t="e">
        <f>INDEX('2021 Certified EVM Plan'!G:G,MATCH(B926,'2021 Certified EVM Plan'!E:E,0))</f>
        <v>#N/A</v>
      </c>
      <c r="O926" s="7" t="e">
        <f>INDEX('2021 Certified EVM Plan'!M:M,MATCH(B926,'2021 Certified EVM Plan'!E:E,0))</f>
        <v>#N/A</v>
      </c>
      <c r="P926" s="7">
        <f t="shared" si="14"/>
        <v>1</v>
      </c>
      <c r="Q926" s="26" t="e">
        <f>IF(INDEX('2021 Certified EVM Plan'!H:H,MATCH(B926,'2021 Certified EVM Plan'!E:E,0))=1,M926,#N/A)</f>
        <v>#N/A</v>
      </c>
      <c r="R926" s="26" t="e">
        <f>IF(INDEX('2021 Certified EVM Plan'!J:J,MATCH(B926,'2021 Certified EVM Plan'!E:E,0))=1,M926,#N/A)</f>
        <v>#N/A</v>
      </c>
      <c r="S926" s="26" t="e">
        <f>IF(INDEX('2021 Certified EVM Plan'!K:K,MATCH(B926,'2021 Certified EVM Plan'!E:E,0))=1,M926,#N/A)</f>
        <v>#N/A</v>
      </c>
    </row>
    <row r="927" spans="1:19" x14ac:dyDescent="0.25">
      <c r="A927" s="22" t="s">
        <v>8</v>
      </c>
      <c r="B927" s="22">
        <v>315</v>
      </c>
      <c r="C927" s="22">
        <v>126</v>
      </c>
      <c r="D927" s="23">
        <v>7.4109211464212796E-3</v>
      </c>
      <c r="E927" s="22">
        <v>152201101</v>
      </c>
      <c r="F927" s="22" t="s">
        <v>108</v>
      </c>
      <c r="G927" s="22" t="s">
        <v>109</v>
      </c>
      <c r="H927" s="22">
        <v>13838.642689635</v>
      </c>
      <c r="I927" s="24">
        <f>'EVM CPZ List'!$D927*'EVM CPZ List'!$C927</f>
        <v>0.93377606444908123</v>
      </c>
      <c r="J927" s="25">
        <f>INDEX('Pivot of Risk Data'!A:A,MATCH('EVM CPZ List'!$B927,'Pivot of Risk Data'!B:B,0),1)</f>
        <v>910</v>
      </c>
      <c r="K927" s="22">
        <f>0.000621371*'EVM CPZ List'!$H927</f>
        <v>8.5989312467011896</v>
      </c>
      <c r="L927" s="22">
        <f>L926+'EVM CPZ List'!$K927</f>
        <v>11235.952097473788</v>
      </c>
      <c r="M927" s="22">
        <f>M926-'EVM CPZ List'!$I927</f>
        <v>305.37995825500559</v>
      </c>
      <c r="N927" s="7" t="e">
        <f>INDEX('2021 Certified EVM Plan'!G:G,MATCH(B927,'2021 Certified EVM Plan'!E:E,0))</f>
        <v>#N/A</v>
      </c>
      <c r="O927" s="7" t="e">
        <f>INDEX('2021 Certified EVM Plan'!M:M,MATCH(B927,'2021 Certified EVM Plan'!E:E,0))</f>
        <v>#N/A</v>
      </c>
      <c r="P927" s="7">
        <f t="shared" si="14"/>
        <v>1</v>
      </c>
      <c r="Q927" s="26" t="e">
        <f>IF(INDEX('2021 Certified EVM Plan'!H:H,MATCH(B927,'2021 Certified EVM Plan'!E:E,0))=1,M927,#N/A)</f>
        <v>#N/A</v>
      </c>
      <c r="R927" s="26" t="e">
        <f>IF(INDEX('2021 Certified EVM Plan'!J:J,MATCH(B927,'2021 Certified EVM Plan'!E:E,0))=1,M927,#N/A)</f>
        <v>#N/A</v>
      </c>
      <c r="S927" s="26" t="e">
        <f>IF(INDEX('2021 Certified EVM Plan'!K:K,MATCH(B927,'2021 Certified EVM Plan'!E:E,0))=1,M927,#N/A)</f>
        <v>#N/A</v>
      </c>
    </row>
    <row r="928" spans="1:19" x14ac:dyDescent="0.25">
      <c r="A928" s="22" t="s">
        <v>964</v>
      </c>
      <c r="B928" s="22">
        <v>5574</v>
      </c>
      <c r="C928" s="22">
        <v>259</v>
      </c>
      <c r="D928" s="23">
        <v>7.3881255839786403E-3</v>
      </c>
      <c r="E928" s="22">
        <v>192221102</v>
      </c>
      <c r="F928" s="22" t="s">
        <v>1081</v>
      </c>
      <c r="G928" s="22" t="s">
        <v>1298</v>
      </c>
      <c r="H928" s="22">
        <v>24635.3619596358</v>
      </c>
      <c r="I928" s="24">
        <f>'EVM CPZ List'!$D928*'EVM CPZ List'!$C928</f>
        <v>1.9135245262504679</v>
      </c>
      <c r="J928" s="25">
        <f>INDEX('Pivot of Risk Data'!A:A,MATCH('EVM CPZ List'!$B928,'Pivot of Risk Data'!B:B,0),1)</f>
        <v>911</v>
      </c>
      <c r="K928" s="22">
        <f>0.000621371*'EVM CPZ List'!$H928</f>
        <v>15.307699496220858</v>
      </c>
      <c r="L928" s="22">
        <f>L927+'EVM CPZ List'!$K928</f>
        <v>11251.259796970009</v>
      </c>
      <c r="M928" s="22">
        <f>M927-'EVM CPZ List'!$I928</f>
        <v>303.46643372875513</v>
      </c>
      <c r="N928" s="7" t="e">
        <f>INDEX('2021 Certified EVM Plan'!G:G,MATCH(B928,'2021 Certified EVM Plan'!E:E,0))</f>
        <v>#N/A</v>
      </c>
      <c r="O928" s="7" t="e">
        <f>INDEX('2021 Certified EVM Plan'!M:M,MATCH(B928,'2021 Certified EVM Plan'!E:E,0))</f>
        <v>#N/A</v>
      </c>
      <c r="P928" s="7">
        <f t="shared" si="14"/>
        <v>1</v>
      </c>
      <c r="Q928" s="26" t="e">
        <f>IF(INDEX('2021 Certified EVM Plan'!H:H,MATCH(B928,'2021 Certified EVM Plan'!E:E,0))=1,M928,#N/A)</f>
        <v>#N/A</v>
      </c>
      <c r="R928" s="26" t="e">
        <f>IF(INDEX('2021 Certified EVM Plan'!J:J,MATCH(B928,'2021 Certified EVM Plan'!E:E,0))=1,M928,#N/A)</f>
        <v>#N/A</v>
      </c>
      <c r="S928" s="26" t="e">
        <f>IF(INDEX('2021 Certified EVM Plan'!K:K,MATCH(B928,'2021 Certified EVM Plan'!E:E,0))=1,M928,#N/A)</f>
        <v>#N/A</v>
      </c>
    </row>
    <row r="929" spans="1:19" x14ac:dyDescent="0.25">
      <c r="A929" s="22" t="s">
        <v>539</v>
      </c>
      <c r="B929" s="22">
        <v>7501</v>
      </c>
      <c r="C929" s="22">
        <v>28</v>
      </c>
      <c r="D929" s="23">
        <v>7.3854771455448302E-3</v>
      </c>
      <c r="E929" s="22">
        <v>103501101</v>
      </c>
      <c r="F929" s="22" t="s">
        <v>807</v>
      </c>
      <c r="G929" s="22" t="s">
        <v>808</v>
      </c>
      <c r="H929" s="22">
        <v>4357.8456708920903</v>
      </c>
      <c r="I929" s="24">
        <f>'EVM CPZ List'!$D929*'EVM CPZ List'!$C929</f>
        <v>0.20679336007525526</v>
      </c>
      <c r="J929" s="25">
        <f>INDEX('Pivot of Risk Data'!A:A,MATCH('EVM CPZ List'!$B929,'Pivot of Risk Data'!B:B,0),1)</f>
        <v>912</v>
      </c>
      <c r="K929" s="22">
        <f>0.000621371*'EVM CPZ List'!$H929</f>
        <v>2.7078389223678889</v>
      </c>
      <c r="L929" s="22">
        <f>L928+'EVM CPZ List'!$K929</f>
        <v>11253.967635892377</v>
      </c>
      <c r="M929" s="22">
        <f>M928-'EVM CPZ List'!$I929</f>
        <v>303.25964036867987</v>
      </c>
      <c r="N929" s="7" t="e">
        <f>INDEX('2021 Certified EVM Plan'!G:G,MATCH(B929,'2021 Certified EVM Plan'!E:E,0))</f>
        <v>#N/A</v>
      </c>
      <c r="O929" s="7" t="e">
        <f>INDEX('2021 Certified EVM Plan'!M:M,MATCH(B929,'2021 Certified EVM Plan'!E:E,0))</f>
        <v>#N/A</v>
      </c>
      <c r="P929" s="7">
        <f t="shared" si="14"/>
        <v>1</v>
      </c>
      <c r="Q929" s="26" t="e">
        <f>IF(INDEX('2021 Certified EVM Plan'!H:H,MATCH(B929,'2021 Certified EVM Plan'!E:E,0))=1,M929,#N/A)</f>
        <v>#N/A</v>
      </c>
      <c r="R929" s="26" t="e">
        <f>IF(INDEX('2021 Certified EVM Plan'!J:J,MATCH(B929,'2021 Certified EVM Plan'!E:E,0))=1,M929,#N/A)</f>
        <v>#N/A</v>
      </c>
      <c r="S929" s="26" t="e">
        <f>IF(INDEX('2021 Certified EVM Plan'!K:K,MATCH(B929,'2021 Certified EVM Plan'!E:E,0))=1,M929,#N/A)</f>
        <v>#N/A</v>
      </c>
    </row>
    <row r="930" spans="1:19" x14ac:dyDescent="0.25">
      <c r="A930" s="22" t="s">
        <v>539</v>
      </c>
      <c r="B930" s="22">
        <v>5990</v>
      </c>
      <c r="C930" s="22">
        <v>104</v>
      </c>
      <c r="D930" s="23">
        <v>7.3765297375540202E-3</v>
      </c>
      <c r="E930" s="22">
        <v>102831103</v>
      </c>
      <c r="F930" s="22" t="s">
        <v>680</v>
      </c>
      <c r="G930" s="22" t="s">
        <v>681</v>
      </c>
      <c r="H930" s="22">
        <v>53143.293097616603</v>
      </c>
      <c r="I930" s="24">
        <f>'EVM CPZ List'!$D930*'EVM CPZ List'!$C930</f>
        <v>0.76715909270561811</v>
      </c>
      <c r="J930" s="25">
        <f>INDEX('Pivot of Risk Data'!A:A,MATCH('EVM CPZ List'!$B930,'Pivot of Risk Data'!B:B,0),1)</f>
        <v>913</v>
      </c>
      <c r="K930" s="22">
        <f>0.000621371*'EVM CPZ List'!$H930</f>
        <v>33.021701175359127</v>
      </c>
      <c r="L930" s="22">
        <f>L929+'EVM CPZ List'!$K930</f>
        <v>11286.989337067736</v>
      </c>
      <c r="M930" s="22">
        <f>M929-'EVM CPZ List'!$I930</f>
        <v>302.49248127597423</v>
      </c>
      <c r="N930" s="7" t="e">
        <f>INDEX('2021 Certified EVM Plan'!G:G,MATCH(B930,'2021 Certified EVM Plan'!E:E,0))</f>
        <v>#N/A</v>
      </c>
      <c r="O930" s="7" t="e">
        <f>INDEX('2021 Certified EVM Plan'!M:M,MATCH(B930,'2021 Certified EVM Plan'!E:E,0))</f>
        <v>#N/A</v>
      </c>
      <c r="P930" s="7">
        <f t="shared" si="14"/>
        <v>1</v>
      </c>
      <c r="Q930" s="26" t="e">
        <f>IF(INDEX('2021 Certified EVM Plan'!H:H,MATCH(B930,'2021 Certified EVM Plan'!E:E,0))=1,M930,#N/A)</f>
        <v>#N/A</v>
      </c>
      <c r="R930" s="26" t="e">
        <f>IF(INDEX('2021 Certified EVM Plan'!J:J,MATCH(B930,'2021 Certified EVM Plan'!E:E,0))=1,M930,#N/A)</f>
        <v>#N/A</v>
      </c>
      <c r="S930" s="26" t="e">
        <f>IF(INDEX('2021 Certified EVM Plan'!K:K,MATCH(B930,'2021 Certified EVM Plan'!E:E,0))=1,M930,#N/A)</f>
        <v>#N/A</v>
      </c>
    </row>
    <row r="931" spans="1:19" x14ac:dyDescent="0.25">
      <c r="A931" s="22" t="s">
        <v>8</v>
      </c>
      <c r="B931" s="22">
        <v>8415</v>
      </c>
      <c r="C931" s="22">
        <v>125</v>
      </c>
      <c r="D931" s="23">
        <v>7.3643124271944903E-3</v>
      </c>
      <c r="E931" s="22">
        <v>152471101</v>
      </c>
      <c r="F931" s="22" t="s">
        <v>27</v>
      </c>
      <c r="G931" s="22" t="s">
        <v>80</v>
      </c>
      <c r="H931" s="22">
        <v>14778.7102406582</v>
      </c>
      <c r="I931" s="24">
        <f>'EVM CPZ List'!$D931*'EVM CPZ List'!$C931</f>
        <v>0.9205390533993113</v>
      </c>
      <c r="J931" s="25">
        <f>INDEX('Pivot of Risk Data'!A:A,MATCH('EVM CPZ List'!$B931,'Pivot of Risk Data'!B:B,0),1)</f>
        <v>914</v>
      </c>
      <c r="K931" s="22">
        <f>0.000621371*'EVM CPZ List'!$H931</f>
        <v>9.1830619609480273</v>
      </c>
      <c r="L931" s="22">
        <f>L930+'EVM CPZ List'!$K931</f>
        <v>11296.172399028685</v>
      </c>
      <c r="M931" s="22">
        <f>M930-'EVM CPZ List'!$I931</f>
        <v>301.57194222257493</v>
      </c>
      <c r="N931" s="7" t="e">
        <f>INDEX('2021 Certified EVM Plan'!G:G,MATCH(B931,'2021 Certified EVM Plan'!E:E,0))</f>
        <v>#N/A</v>
      </c>
      <c r="O931" s="7" t="e">
        <f>INDEX('2021 Certified EVM Plan'!M:M,MATCH(B931,'2021 Certified EVM Plan'!E:E,0))</f>
        <v>#N/A</v>
      </c>
      <c r="P931" s="7">
        <f t="shared" si="14"/>
        <v>1</v>
      </c>
      <c r="Q931" s="26" t="e">
        <f>IF(INDEX('2021 Certified EVM Plan'!H:H,MATCH(B931,'2021 Certified EVM Plan'!E:E,0))=1,M931,#N/A)</f>
        <v>#N/A</v>
      </c>
      <c r="R931" s="26" t="e">
        <f>IF(INDEX('2021 Certified EVM Plan'!J:J,MATCH(B931,'2021 Certified EVM Plan'!E:E,0))=1,M931,#N/A)</f>
        <v>#N/A</v>
      </c>
      <c r="S931" s="26" t="e">
        <f>IF(INDEX('2021 Certified EVM Plan'!K:K,MATCH(B931,'2021 Certified EVM Plan'!E:E,0))=1,M931,#N/A)</f>
        <v>#N/A</v>
      </c>
    </row>
    <row r="932" spans="1:19" x14ac:dyDescent="0.25">
      <c r="A932" s="22" t="s">
        <v>1672</v>
      </c>
      <c r="B932" s="22">
        <v>2001</v>
      </c>
      <c r="C932" s="22">
        <v>5</v>
      </c>
      <c r="D932" s="23">
        <v>7.3597245075545104E-3</v>
      </c>
      <c r="E932" s="22">
        <v>252341104</v>
      </c>
      <c r="F932" s="22" t="s">
        <v>2112</v>
      </c>
      <c r="G932" s="22" t="s">
        <v>2113</v>
      </c>
      <c r="H932" s="22">
        <v>2623.00006533438</v>
      </c>
      <c r="I932" s="24">
        <f>'EVM CPZ List'!$D932*'EVM CPZ List'!$C932</f>
        <v>3.6798622537772552E-2</v>
      </c>
      <c r="J932" s="25">
        <f>INDEX('Pivot of Risk Data'!A:A,MATCH('EVM CPZ List'!$B932,'Pivot of Risk Data'!B:B,0),1)</f>
        <v>915</v>
      </c>
      <c r="K932" s="22">
        <f>0.000621371*'EVM CPZ List'!$H932</f>
        <v>1.6298561735968891</v>
      </c>
      <c r="L932" s="22">
        <f>L931+'EVM CPZ List'!$K932</f>
        <v>11297.802255202281</v>
      </c>
      <c r="M932" s="22">
        <f>M931-'EVM CPZ List'!$I932</f>
        <v>301.53514360003715</v>
      </c>
      <c r="N932" s="7" t="e">
        <f>INDEX('2021 Certified EVM Plan'!G:G,MATCH(B932,'2021 Certified EVM Plan'!E:E,0))</f>
        <v>#N/A</v>
      </c>
      <c r="O932" s="7" t="e">
        <f>INDEX('2021 Certified EVM Plan'!M:M,MATCH(B932,'2021 Certified EVM Plan'!E:E,0))</f>
        <v>#N/A</v>
      </c>
      <c r="P932" s="7">
        <f t="shared" si="14"/>
        <v>1</v>
      </c>
      <c r="Q932" s="26" t="e">
        <f>IF(INDEX('2021 Certified EVM Plan'!H:H,MATCH(B932,'2021 Certified EVM Plan'!E:E,0))=1,M932,#N/A)</f>
        <v>#N/A</v>
      </c>
      <c r="R932" s="26" t="e">
        <f>IF(INDEX('2021 Certified EVM Plan'!J:J,MATCH(B932,'2021 Certified EVM Plan'!E:E,0))=1,M932,#N/A)</f>
        <v>#N/A</v>
      </c>
      <c r="S932" s="26" t="e">
        <f>IF(INDEX('2021 Certified EVM Plan'!K:K,MATCH(B932,'2021 Certified EVM Plan'!E:E,0))=1,M932,#N/A)</f>
        <v>#N/A</v>
      </c>
    </row>
    <row r="933" spans="1:19" x14ac:dyDescent="0.25">
      <c r="A933" s="22" t="s">
        <v>2906</v>
      </c>
      <c r="B933" s="22">
        <v>1527</v>
      </c>
      <c r="C933" s="22">
        <v>8</v>
      </c>
      <c r="D933" s="23">
        <v>7.3428645294591399E-3</v>
      </c>
      <c r="E933" s="22">
        <v>14302106</v>
      </c>
      <c r="F933" s="22" t="s">
        <v>3278</v>
      </c>
      <c r="G933" s="22" t="s">
        <v>3279</v>
      </c>
      <c r="H933" s="22">
        <v>1360.78058995429</v>
      </c>
      <c r="I933" s="24">
        <f>'EVM CPZ List'!$D933*'EVM CPZ List'!$C933</f>
        <v>5.8742916235673119E-2</v>
      </c>
      <c r="J933" s="25">
        <f>INDEX('Pivot of Risk Data'!A:A,MATCH('EVM CPZ List'!$B933,'Pivot of Risk Data'!B:B,0),1)</f>
        <v>916</v>
      </c>
      <c r="K933" s="22">
        <f>0.000621371*'EVM CPZ List'!$H933</f>
        <v>0.84554959596048718</v>
      </c>
      <c r="L933" s="22">
        <f>L932+'EVM CPZ List'!$K933</f>
        <v>11298.647804798242</v>
      </c>
      <c r="M933" s="22">
        <f>M932-'EVM CPZ List'!$I933</f>
        <v>301.47640068380144</v>
      </c>
      <c r="N933" s="7" t="e">
        <f>INDEX('2021 Certified EVM Plan'!G:G,MATCH(B933,'2021 Certified EVM Plan'!E:E,0))</f>
        <v>#N/A</v>
      </c>
      <c r="O933" s="7" t="e">
        <f>INDEX('2021 Certified EVM Plan'!M:M,MATCH(B933,'2021 Certified EVM Plan'!E:E,0))</f>
        <v>#N/A</v>
      </c>
      <c r="P933" s="7">
        <f t="shared" si="14"/>
        <v>1</v>
      </c>
      <c r="Q933" s="26" t="e">
        <f>IF(INDEX('2021 Certified EVM Plan'!H:H,MATCH(B933,'2021 Certified EVM Plan'!E:E,0))=1,M933,#N/A)</f>
        <v>#N/A</v>
      </c>
      <c r="R933" s="26" t="e">
        <f>IF(INDEX('2021 Certified EVM Plan'!J:J,MATCH(B933,'2021 Certified EVM Plan'!E:E,0))=1,M933,#N/A)</f>
        <v>#N/A</v>
      </c>
      <c r="S933" s="26" t="e">
        <f>IF(INDEX('2021 Certified EVM Plan'!K:K,MATCH(B933,'2021 Certified EVM Plan'!E:E,0))=1,M933,#N/A)</f>
        <v>#N/A</v>
      </c>
    </row>
    <row r="934" spans="1:19" x14ac:dyDescent="0.25">
      <c r="A934" s="22" t="s">
        <v>964</v>
      </c>
      <c r="B934" s="22">
        <v>3038</v>
      </c>
      <c r="C934" s="22">
        <v>185</v>
      </c>
      <c r="D934" s="23">
        <v>7.3271596453711599E-3</v>
      </c>
      <c r="E934" s="22">
        <v>192221102</v>
      </c>
      <c r="F934" s="22" t="s">
        <v>1081</v>
      </c>
      <c r="G934" s="22" t="s">
        <v>1349</v>
      </c>
      <c r="H934" s="22">
        <v>23928.4593366025</v>
      </c>
      <c r="I934" s="24">
        <f>'EVM CPZ List'!$D934*'EVM CPZ List'!$C934</f>
        <v>1.3555245343936646</v>
      </c>
      <c r="J934" s="25">
        <f>INDEX('Pivot of Risk Data'!A:A,MATCH('EVM CPZ List'!$B934,'Pivot of Risk Data'!B:B,0),1)</f>
        <v>917</v>
      </c>
      <c r="K934" s="22">
        <f>0.000621371*'EVM CPZ List'!$H934</f>
        <v>14.868450706444033</v>
      </c>
      <c r="L934" s="22">
        <f>L933+'EVM CPZ List'!$K934</f>
        <v>11313.516255504686</v>
      </c>
      <c r="M934" s="22">
        <f>M933-'EVM CPZ List'!$I934</f>
        <v>300.12087614940776</v>
      </c>
      <c r="N934" s="7" t="e">
        <f>INDEX('2021 Certified EVM Plan'!G:G,MATCH(B934,'2021 Certified EVM Plan'!E:E,0))</f>
        <v>#N/A</v>
      </c>
      <c r="O934" s="7" t="e">
        <f>INDEX('2021 Certified EVM Plan'!M:M,MATCH(B934,'2021 Certified EVM Plan'!E:E,0))</f>
        <v>#N/A</v>
      </c>
      <c r="P934" s="7">
        <f t="shared" si="14"/>
        <v>1</v>
      </c>
      <c r="Q934" s="26" t="e">
        <f>IF(INDEX('2021 Certified EVM Plan'!H:H,MATCH(B934,'2021 Certified EVM Plan'!E:E,0))=1,M934,#N/A)</f>
        <v>#N/A</v>
      </c>
      <c r="R934" s="26" t="e">
        <f>IF(INDEX('2021 Certified EVM Plan'!J:J,MATCH(B934,'2021 Certified EVM Plan'!E:E,0))=1,M934,#N/A)</f>
        <v>#N/A</v>
      </c>
      <c r="S934" s="26" t="e">
        <f>IF(INDEX('2021 Certified EVM Plan'!K:K,MATCH(B934,'2021 Certified EVM Plan'!E:E,0))=1,M934,#N/A)</f>
        <v>#N/A</v>
      </c>
    </row>
    <row r="935" spans="1:19" x14ac:dyDescent="0.25">
      <c r="A935" s="22" t="s">
        <v>964</v>
      </c>
      <c r="B935" s="22">
        <v>1947</v>
      </c>
      <c r="C935" s="22">
        <v>15</v>
      </c>
      <c r="D935" s="23">
        <v>7.3186068212163597E-3</v>
      </c>
      <c r="E935" s="22">
        <v>42271105</v>
      </c>
      <c r="F935" s="22" t="s">
        <v>986</v>
      </c>
      <c r="G935" s="22" t="s">
        <v>1242</v>
      </c>
      <c r="H935" s="22">
        <v>1823.3648997059199</v>
      </c>
      <c r="I935" s="24">
        <f>'EVM CPZ List'!$D935*'EVM CPZ List'!$C935</f>
        <v>0.10977910231824539</v>
      </c>
      <c r="J935" s="25">
        <f>INDEX('Pivot of Risk Data'!A:A,MATCH('EVM CPZ List'!$B935,'Pivot of Risk Data'!B:B,0),1)</f>
        <v>918</v>
      </c>
      <c r="K935" s="22">
        <f>0.000621371*'EVM CPZ List'!$H935</f>
        <v>1.1329860710951671</v>
      </c>
      <c r="L935" s="22">
        <f>L934+'EVM CPZ List'!$K935</f>
        <v>11314.649241575782</v>
      </c>
      <c r="M935" s="22">
        <f>M934-'EVM CPZ List'!$I935</f>
        <v>300.01109704708949</v>
      </c>
      <c r="N935" s="7" t="e">
        <f>INDEX('2021 Certified EVM Plan'!G:G,MATCH(B935,'2021 Certified EVM Plan'!E:E,0))</f>
        <v>#N/A</v>
      </c>
      <c r="O935" s="7" t="e">
        <f>INDEX('2021 Certified EVM Plan'!M:M,MATCH(B935,'2021 Certified EVM Plan'!E:E,0))</f>
        <v>#N/A</v>
      </c>
      <c r="P935" s="7">
        <f t="shared" si="14"/>
        <v>1</v>
      </c>
      <c r="Q935" s="26" t="e">
        <f>IF(INDEX('2021 Certified EVM Plan'!H:H,MATCH(B935,'2021 Certified EVM Plan'!E:E,0))=1,M935,#N/A)</f>
        <v>#N/A</v>
      </c>
      <c r="R935" s="26" t="e">
        <f>IF(INDEX('2021 Certified EVM Plan'!J:J,MATCH(B935,'2021 Certified EVM Plan'!E:E,0))=1,M935,#N/A)</f>
        <v>#N/A</v>
      </c>
      <c r="S935" s="26" t="e">
        <f>IF(INDEX('2021 Certified EVM Plan'!K:K,MATCH(B935,'2021 Certified EVM Plan'!E:E,0))=1,M935,#N/A)</f>
        <v>#N/A</v>
      </c>
    </row>
    <row r="936" spans="1:19" x14ac:dyDescent="0.25">
      <c r="A936" s="22" t="s">
        <v>2195</v>
      </c>
      <c r="B936" s="22">
        <v>2019</v>
      </c>
      <c r="C936" s="22">
        <v>138</v>
      </c>
      <c r="D936" s="23">
        <v>7.3091229678346097E-3</v>
      </c>
      <c r="E936" s="22">
        <v>183041101</v>
      </c>
      <c r="F936" s="22" t="s">
        <v>2446</v>
      </c>
      <c r="G936" s="22" t="s">
        <v>2714</v>
      </c>
      <c r="H936" s="22">
        <v>46315.009517256702</v>
      </c>
      <c r="I936" s="24">
        <f>'EVM CPZ List'!$D936*'EVM CPZ List'!$C936</f>
        <v>1.0086589695611761</v>
      </c>
      <c r="J936" s="25">
        <f>INDEX('Pivot of Risk Data'!A:A,MATCH('EVM CPZ List'!$B936,'Pivot of Risk Data'!B:B,0),1)</f>
        <v>919</v>
      </c>
      <c r="K936" s="22">
        <f>0.000621371*'EVM CPZ List'!$H936</f>
        <v>28.778803778747314</v>
      </c>
      <c r="L936" s="22">
        <f>L935+'EVM CPZ List'!$K936</f>
        <v>11343.428045354529</v>
      </c>
      <c r="M936" s="22">
        <f>M935-'EVM CPZ List'!$I936</f>
        <v>299.00243807752832</v>
      </c>
      <c r="N936" s="7" t="e">
        <f>INDEX('2021 Certified EVM Plan'!G:G,MATCH(B936,'2021 Certified EVM Plan'!E:E,0))</f>
        <v>#N/A</v>
      </c>
      <c r="O936" s="7" t="e">
        <f>INDEX('2021 Certified EVM Plan'!M:M,MATCH(B936,'2021 Certified EVM Plan'!E:E,0))</f>
        <v>#N/A</v>
      </c>
      <c r="P936" s="7">
        <f t="shared" si="14"/>
        <v>1</v>
      </c>
      <c r="Q936" s="26" t="e">
        <f>IF(INDEX('2021 Certified EVM Plan'!H:H,MATCH(B936,'2021 Certified EVM Plan'!E:E,0))=1,M936,#N/A)</f>
        <v>#N/A</v>
      </c>
      <c r="R936" s="26" t="e">
        <f>IF(INDEX('2021 Certified EVM Plan'!J:J,MATCH(B936,'2021 Certified EVM Plan'!E:E,0))=1,M936,#N/A)</f>
        <v>#N/A</v>
      </c>
      <c r="S936" s="26" t="e">
        <f>IF(INDEX('2021 Certified EVM Plan'!K:K,MATCH(B936,'2021 Certified EVM Plan'!E:E,0))=1,M936,#N/A)</f>
        <v>#N/A</v>
      </c>
    </row>
    <row r="937" spans="1:19" x14ac:dyDescent="0.25">
      <c r="A937" s="22" t="s">
        <v>964</v>
      </c>
      <c r="B937" s="22">
        <v>783</v>
      </c>
      <c r="C937" s="22">
        <v>45</v>
      </c>
      <c r="D937" s="23">
        <v>7.2747031711706198E-3</v>
      </c>
      <c r="E937" s="22">
        <v>43071101</v>
      </c>
      <c r="F937" s="22" t="s">
        <v>1250</v>
      </c>
      <c r="G937" s="22" t="s">
        <v>1342</v>
      </c>
      <c r="H937" s="22">
        <v>3778.2179876075802</v>
      </c>
      <c r="I937" s="24">
        <f>'EVM CPZ List'!$D937*'EVM CPZ List'!$C937</f>
        <v>0.32736164270267787</v>
      </c>
      <c r="J937" s="25">
        <f>INDEX('Pivot of Risk Data'!A:A,MATCH('EVM CPZ List'!$B937,'Pivot of Risk Data'!B:B,0),1)</f>
        <v>920</v>
      </c>
      <c r="K937" s="22">
        <f>0.000621371*'EVM CPZ List'!$H937</f>
        <v>2.3476750891777098</v>
      </c>
      <c r="L937" s="22">
        <f>L936+'EVM CPZ List'!$K937</f>
        <v>11345.775720443706</v>
      </c>
      <c r="M937" s="22">
        <f>M936-'EVM CPZ List'!$I937</f>
        <v>298.67507643482566</v>
      </c>
      <c r="N937" s="7" t="e">
        <f>INDEX('2021 Certified EVM Plan'!G:G,MATCH(B937,'2021 Certified EVM Plan'!E:E,0))</f>
        <v>#N/A</v>
      </c>
      <c r="O937" s="7" t="e">
        <f>INDEX('2021 Certified EVM Plan'!M:M,MATCH(B937,'2021 Certified EVM Plan'!E:E,0))</f>
        <v>#N/A</v>
      </c>
      <c r="P937" s="7">
        <f t="shared" si="14"/>
        <v>1</v>
      </c>
      <c r="Q937" s="26" t="e">
        <f>IF(INDEX('2021 Certified EVM Plan'!H:H,MATCH(B937,'2021 Certified EVM Plan'!E:E,0))=1,M937,#N/A)</f>
        <v>#N/A</v>
      </c>
      <c r="R937" s="26" t="e">
        <f>IF(INDEX('2021 Certified EVM Plan'!J:J,MATCH(B937,'2021 Certified EVM Plan'!E:E,0))=1,M937,#N/A)</f>
        <v>#N/A</v>
      </c>
      <c r="S937" s="26" t="e">
        <f>IF(INDEX('2021 Certified EVM Plan'!K:K,MATCH(B937,'2021 Certified EVM Plan'!E:E,0))=1,M937,#N/A)</f>
        <v>#N/A</v>
      </c>
    </row>
    <row r="938" spans="1:19" x14ac:dyDescent="0.25">
      <c r="A938" s="22" t="s">
        <v>2906</v>
      </c>
      <c r="B938" s="22">
        <v>3683</v>
      </c>
      <c r="C938" s="22">
        <v>87</v>
      </c>
      <c r="D938" s="23">
        <v>7.2707559904011199E-3</v>
      </c>
      <c r="E938" s="22">
        <v>42031125</v>
      </c>
      <c r="F938" s="22" t="s">
        <v>3068</v>
      </c>
      <c r="G938" s="22" t="s">
        <v>3092</v>
      </c>
      <c r="H938" s="22">
        <v>11874.227506454799</v>
      </c>
      <c r="I938" s="24">
        <f>'EVM CPZ List'!$D938*'EVM CPZ List'!$C938</f>
        <v>0.63255577116489747</v>
      </c>
      <c r="J938" s="25">
        <f>INDEX('Pivot of Risk Data'!A:A,MATCH('EVM CPZ List'!$B938,'Pivot of Risk Data'!B:B,0),1)</f>
        <v>921</v>
      </c>
      <c r="K938" s="22">
        <f>0.000621371*'EVM CPZ List'!$H938</f>
        <v>7.3783006199133254</v>
      </c>
      <c r="L938" s="22">
        <f>L937+'EVM CPZ List'!$K938</f>
        <v>11353.154021063619</v>
      </c>
      <c r="M938" s="22">
        <f>M937-'EVM CPZ List'!$I938</f>
        <v>298.04252066366075</v>
      </c>
      <c r="N938" s="7" t="e">
        <f>INDEX('2021 Certified EVM Plan'!G:G,MATCH(B938,'2021 Certified EVM Plan'!E:E,0))</f>
        <v>#N/A</v>
      </c>
      <c r="O938" s="7" t="e">
        <f>INDEX('2021 Certified EVM Plan'!M:M,MATCH(B938,'2021 Certified EVM Plan'!E:E,0))</f>
        <v>#N/A</v>
      </c>
      <c r="P938" s="7">
        <f t="shared" si="14"/>
        <v>1</v>
      </c>
      <c r="Q938" s="26" t="e">
        <f>IF(INDEX('2021 Certified EVM Plan'!H:H,MATCH(B938,'2021 Certified EVM Plan'!E:E,0))=1,M938,#N/A)</f>
        <v>#N/A</v>
      </c>
      <c r="R938" s="26" t="e">
        <f>IF(INDEX('2021 Certified EVM Plan'!J:J,MATCH(B938,'2021 Certified EVM Plan'!E:E,0))=1,M938,#N/A)</f>
        <v>#N/A</v>
      </c>
      <c r="S938" s="26" t="e">
        <f>IF(INDEX('2021 Certified EVM Plan'!K:K,MATCH(B938,'2021 Certified EVM Plan'!E:E,0))=1,M938,#N/A)</f>
        <v>#N/A</v>
      </c>
    </row>
    <row r="939" spans="1:19" x14ac:dyDescent="0.25">
      <c r="A939" s="22" t="s">
        <v>964</v>
      </c>
      <c r="B939" s="22">
        <v>4371</v>
      </c>
      <c r="C939" s="22">
        <v>39</v>
      </c>
      <c r="D939" s="23">
        <v>7.2232205214487703E-3</v>
      </c>
      <c r="E939" s="22">
        <v>43411102</v>
      </c>
      <c r="F939" s="22" t="s">
        <v>1454</v>
      </c>
      <c r="G939" s="22" t="s">
        <v>1531</v>
      </c>
      <c r="H939" s="22">
        <v>5425.0881143944298</v>
      </c>
      <c r="I939" s="24">
        <f>'EVM CPZ List'!$D939*'EVM CPZ List'!$C939</f>
        <v>0.28170560033650205</v>
      </c>
      <c r="J939" s="25">
        <f>INDEX('Pivot of Risk Data'!A:A,MATCH('EVM CPZ List'!$B939,'Pivot of Risk Data'!B:B,0),1)</f>
        <v>922</v>
      </c>
      <c r="K939" s="22">
        <f>0.000621371*'EVM CPZ List'!$H939</f>
        <v>3.3709924267293814</v>
      </c>
      <c r="L939" s="22">
        <f>L938+'EVM CPZ List'!$K939</f>
        <v>11356.525013490349</v>
      </c>
      <c r="M939" s="22">
        <f>M938-'EVM CPZ List'!$I939</f>
        <v>297.76081506332423</v>
      </c>
      <c r="N939" s="7" t="e">
        <f>INDEX('2021 Certified EVM Plan'!G:G,MATCH(B939,'2021 Certified EVM Plan'!E:E,0))</f>
        <v>#N/A</v>
      </c>
      <c r="O939" s="7" t="e">
        <f>INDEX('2021 Certified EVM Plan'!M:M,MATCH(B939,'2021 Certified EVM Plan'!E:E,0))</f>
        <v>#N/A</v>
      </c>
      <c r="P939" s="7">
        <f t="shared" si="14"/>
        <v>1</v>
      </c>
      <c r="Q939" s="26" t="e">
        <f>IF(INDEX('2021 Certified EVM Plan'!H:H,MATCH(B939,'2021 Certified EVM Plan'!E:E,0))=1,M939,#N/A)</f>
        <v>#N/A</v>
      </c>
      <c r="R939" s="26" t="e">
        <f>IF(INDEX('2021 Certified EVM Plan'!J:J,MATCH(B939,'2021 Certified EVM Plan'!E:E,0))=1,M939,#N/A)</f>
        <v>#N/A</v>
      </c>
      <c r="S939" s="26" t="e">
        <f>IF(INDEX('2021 Certified EVM Plan'!K:K,MATCH(B939,'2021 Certified EVM Plan'!E:E,0))=1,M939,#N/A)</f>
        <v>#N/A</v>
      </c>
    </row>
    <row r="940" spans="1:19" x14ac:dyDescent="0.25">
      <c r="A940" s="22" t="s">
        <v>1672</v>
      </c>
      <c r="B940" s="22">
        <v>3620</v>
      </c>
      <c r="C940" s="22">
        <v>317</v>
      </c>
      <c r="D940" s="23">
        <v>7.2179261407960497E-3</v>
      </c>
      <c r="E940" s="22">
        <v>254452101</v>
      </c>
      <c r="F940" s="22" t="s">
        <v>1895</v>
      </c>
      <c r="G940" s="22" t="s">
        <v>1951</v>
      </c>
      <c r="H940" s="22">
        <v>41751.6380256927</v>
      </c>
      <c r="I940" s="24">
        <f>'EVM CPZ List'!$D940*'EVM CPZ List'!$C940</f>
        <v>2.2880825866323478</v>
      </c>
      <c r="J940" s="25">
        <f>INDEX('Pivot of Risk Data'!A:A,MATCH('EVM CPZ List'!$B940,'Pivot of Risk Data'!B:B,0),1)</f>
        <v>923</v>
      </c>
      <c r="K940" s="22">
        <f>0.000621371*'EVM CPZ List'!$H940</f>
        <v>25.9432570716627</v>
      </c>
      <c r="L940" s="22">
        <f>L939+'EVM CPZ List'!$K940</f>
        <v>11382.468270562013</v>
      </c>
      <c r="M940" s="22">
        <f>M939-'EVM CPZ List'!$I940</f>
        <v>295.47273247669187</v>
      </c>
      <c r="N940" s="7" t="e">
        <f>INDEX('2021 Certified EVM Plan'!G:G,MATCH(B940,'2021 Certified EVM Plan'!E:E,0))</f>
        <v>#N/A</v>
      </c>
      <c r="O940" s="7" t="e">
        <f>INDEX('2021 Certified EVM Plan'!M:M,MATCH(B940,'2021 Certified EVM Plan'!E:E,0))</f>
        <v>#N/A</v>
      </c>
      <c r="P940" s="7">
        <f t="shared" si="14"/>
        <v>1</v>
      </c>
      <c r="Q940" s="26" t="e">
        <f>IF(INDEX('2021 Certified EVM Plan'!H:H,MATCH(B940,'2021 Certified EVM Plan'!E:E,0))=1,M940,#N/A)</f>
        <v>#N/A</v>
      </c>
      <c r="R940" s="26" t="e">
        <f>IF(INDEX('2021 Certified EVM Plan'!J:J,MATCH(B940,'2021 Certified EVM Plan'!E:E,0))=1,M940,#N/A)</f>
        <v>#N/A</v>
      </c>
      <c r="S940" s="26" t="e">
        <f>IF(INDEX('2021 Certified EVM Plan'!K:K,MATCH(B940,'2021 Certified EVM Plan'!E:E,0))=1,M940,#N/A)</f>
        <v>#N/A</v>
      </c>
    </row>
    <row r="941" spans="1:19" x14ac:dyDescent="0.25">
      <c r="A941" s="22" t="s">
        <v>2906</v>
      </c>
      <c r="B941" s="22">
        <v>9191</v>
      </c>
      <c r="C941" s="22">
        <v>42</v>
      </c>
      <c r="D941" s="23">
        <v>7.2074920943743801E-3</v>
      </c>
      <c r="E941" s="22">
        <v>14662112</v>
      </c>
      <c r="F941" s="22" t="s">
        <v>3018</v>
      </c>
      <c r="G941" s="22" t="s">
        <v>3556</v>
      </c>
      <c r="H941" s="22">
        <v>8416.1441532398203</v>
      </c>
      <c r="I941" s="24">
        <f>'EVM CPZ List'!$D941*'EVM CPZ List'!$C941</f>
        <v>0.30271466796372398</v>
      </c>
      <c r="J941" s="25">
        <f>INDEX('Pivot of Risk Data'!A:A,MATCH('EVM CPZ List'!$B941,'Pivot of Risk Data'!B:B,0),1)</f>
        <v>924</v>
      </c>
      <c r="K941" s="22">
        <f>0.000621371*'EVM CPZ List'!$H941</f>
        <v>5.2295479086427807</v>
      </c>
      <c r="L941" s="22">
        <f>L940+'EVM CPZ List'!$K941</f>
        <v>11387.697818470655</v>
      </c>
      <c r="M941" s="22">
        <f>M940-'EVM CPZ List'!$I941</f>
        <v>295.17001780872818</v>
      </c>
      <c r="N941" s="7" t="e">
        <f>INDEX('2021 Certified EVM Plan'!G:G,MATCH(B941,'2021 Certified EVM Plan'!E:E,0))</f>
        <v>#N/A</v>
      </c>
      <c r="O941" s="7" t="e">
        <f>INDEX('2021 Certified EVM Plan'!M:M,MATCH(B941,'2021 Certified EVM Plan'!E:E,0))</f>
        <v>#N/A</v>
      </c>
      <c r="P941" s="7">
        <f t="shared" si="14"/>
        <v>1</v>
      </c>
      <c r="Q941" s="26" t="e">
        <f>IF(INDEX('2021 Certified EVM Plan'!H:H,MATCH(B941,'2021 Certified EVM Plan'!E:E,0))=1,M941,#N/A)</f>
        <v>#N/A</v>
      </c>
      <c r="R941" s="26" t="e">
        <f>IF(INDEX('2021 Certified EVM Plan'!J:J,MATCH(B941,'2021 Certified EVM Plan'!E:E,0))=1,M941,#N/A)</f>
        <v>#N/A</v>
      </c>
      <c r="S941" s="26" t="e">
        <f>IF(INDEX('2021 Certified EVM Plan'!K:K,MATCH(B941,'2021 Certified EVM Plan'!E:E,0))=1,M941,#N/A)</f>
        <v>#N/A</v>
      </c>
    </row>
    <row r="942" spans="1:19" x14ac:dyDescent="0.25">
      <c r="A942" s="22" t="s">
        <v>964</v>
      </c>
      <c r="B942" s="22">
        <v>2130</v>
      </c>
      <c r="C942" s="22">
        <v>220</v>
      </c>
      <c r="D942" s="23">
        <v>7.1888281396283596E-3</v>
      </c>
      <c r="E942" s="22">
        <v>43411101</v>
      </c>
      <c r="F942" s="22" t="s">
        <v>1307</v>
      </c>
      <c r="G942" s="22" t="s">
        <v>1488</v>
      </c>
      <c r="H942" s="22">
        <v>37983.232890512998</v>
      </c>
      <c r="I942" s="24">
        <f>'EVM CPZ List'!$D942*'EVM CPZ List'!$C942</f>
        <v>1.5815421907182392</v>
      </c>
      <c r="J942" s="25">
        <f>INDEX('Pivot of Risk Data'!A:A,MATCH('EVM CPZ List'!$B942,'Pivot of Risk Data'!B:B,0),1)</f>
        <v>925</v>
      </c>
      <c r="K942" s="22">
        <f>0.000621371*'EVM CPZ List'!$H942</f>
        <v>23.601679404410952</v>
      </c>
      <c r="L942" s="22">
        <f>L941+'EVM CPZ List'!$K942</f>
        <v>11411.299497875067</v>
      </c>
      <c r="M942" s="22">
        <f>M941-'EVM CPZ List'!$I942</f>
        <v>293.58847561800991</v>
      </c>
      <c r="N942" s="7" t="e">
        <f>INDEX('2021 Certified EVM Plan'!G:G,MATCH(B942,'2021 Certified EVM Plan'!E:E,0))</f>
        <v>#N/A</v>
      </c>
      <c r="O942" s="7" t="e">
        <f>INDEX('2021 Certified EVM Plan'!M:M,MATCH(B942,'2021 Certified EVM Plan'!E:E,0))</f>
        <v>#N/A</v>
      </c>
      <c r="P942" s="7">
        <f t="shared" si="14"/>
        <v>1</v>
      </c>
      <c r="Q942" s="26" t="e">
        <f>IF(INDEX('2021 Certified EVM Plan'!H:H,MATCH(B942,'2021 Certified EVM Plan'!E:E,0))=1,M942,#N/A)</f>
        <v>#N/A</v>
      </c>
      <c r="R942" s="26" t="e">
        <f>IF(INDEX('2021 Certified EVM Plan'!J:J,MATCH(B942,'2021 Certified EVM Plan'!E:E,0))=1,M942,#N/A)</f>
        <v>#N/A</v>
      </c>
      <c r="S942" s="26" t="e">
        <f>IF(INDEX('2021 Certified EVM Plan'!K:K,MATCH(B942,'2021 Certified EVM Plan'!E:E,0))=1,M942,#N/A)</f>
        <v>#N/A</v>
      </c>
    </row>
    <row r="943" spans="1:19" x14ac:dyDescent="0.25">
      <c r="A943" s="22" t="s">
        <v>539</v>
      </c>
      <c r="B943" s="22">
        <v>1065</v>
      </c>
      <c r="C943" s="22">
        <v>41</v>
      </c>
      <c r="D943" s="23">
        <v>7.17538314574957E-3</v>
      </c>
      <c r="E943" s="22">
        <v>103091102</v>
      </c>
      <c r="F943" s="22" t="s">
        <v>627</v>
      </c>
      <c r="G943" s="22" t="s">
        <v>793</v>
      </c>
      <c r="H943" s="22">
        <v>13144.9091336172</v>
      </c>
      <c r="I943" s="24">
        <f>'EVM CPZ List'!$D943*'EVM CPZ List'!$C943</f>
        <v>0.29419070897573235</v>
      </c>
      <c r="J943" s="25">
        <f>INDEX('Pivot of Risk Data'!A:A,MATCH('EVM CPZ List'!$B943,'Pivot of Risk Data'!B:B,0),1)</f>
        <v>926</v>
      </c>
      <c r="K943" s="22">
        <f>0.000621371*'EVM CPZ List'!$H943</f>
        <v>8.167865333264853</v>
      </c>
      <c r="L943" s="22">
        <f>L942+'EVM CPZ List'!$K943</f>
        <v>11419.467363208332</v>
      </c>
      <c r="M943" s="22">
        <f>M942-'EVM CPZ List'!$I943</f>
        <v>293.29428490903416</v>
      </c>
      <c r="N943" s="7" t="e">
        <f>INDEX('2021 Certified EVM Plan'!G:G,MATCH(B943,'2021 Certified EVM Plan'!E:E,0))</f>
        <v>#N/A</v>
      </c>
      <c r="O943" s="7" t="e">
        <f>INDEX('2021 Certified EVM Plan'!M:M,MATCH(B943,'2021 Certified EVM Plan'!E:E,0))</f>
        <v>#N/A</v>
      </c>
      <c r="P943" s="7">
        <f t="shared" si="14"/>
        <v>1</v>
      </c>
      <c r="Q943" s="26" t="e">
        <f>IF(INDEX('2021 Certified EVM Plan'!H:H,MATCH(B943,'2021 Certified EVM Plan'!E:E,0))=1,M943,#N/A)</f>
        <v>#N/A</v>
      </c>
      <c r="R943" s="26" t="e">
        <f>IF(INDEX('2021 Certified EVM Plan'!J:J,MATCH(B943,'2021 Certified EVM Plan'!E:E,0))=1,M943,#N/A)</f>
        <v>#N/A</v>
      </c>
      <c r="S943" s="26" t="e">
        <f>IF(INDEX('2021 Certified EVM Plan'!K:K,MATCH(B943,'2021 Certified EVM Plan'!E:E,0))=1,M943,#N/A)</f>
        <v>#N/A</v>
      </c>
    </row>
    <row r="944" spans="1:19" x14ac:dyDescent="0.25">
      <c r="A944" s="22" t="s">
        <v>2195</v>
      </c>
      <c r="B944" s="22">
        <v>7140</v>
      </c>
      <c r="C944" s="22">
        <v>15</v>
      </c>
      <c r="D944" s="23">
        <v>7.1483525058273897E-3</v>
      </c>
      <c r="E944" s="22">
        <v>83182104</v>
      </c>
      <c r="F944" s="22" t="s">
        <v>2788</v>
      </c>
      <c r="G944" s="22" t="s">
        <v>2789</v>
      </c>
      <c r="H944" s="22">
        <v>4685.9835245386303</v>
      </c>
      <c r="I944" s="24">
        <f>'EVM CPZ List'!$D944*'EVM CPZ List'!$C944</f>
        <v>0.10722528758741084</v>
      </c>
      <c r="J944" s="25">
        <f>INDEX('Pivot of Risk Data'!A:A,MATCH('EVM CPZ List'!$B944,'Pivot of Risk Data'!B:B,0),1)</f>
        <v>927</v>
      </c>
      <c r="K944" s="22">
        <f>0.000621371*'EVM CPZ List'!$H944</f>
        <v>2.9117342686260934</v>
      </c>
      <c r="L944" s="22">
        <f>L943+'EVM CPZ List'!$K944</f>
        <v>11422.379097476958</v>
      </c>
      <c r="M944" s="22">
        <f>M943-'EVM CPZ List'!$I944</f>
        <v>293.18705962144674</v>
      </c>
      <c r="N944" s="7" t="e">
        <f>INDEX('2021 Certified EVM Plan'!G:G,MATCH(B944,'2021 Certified EVM Plan'!E:E,0))</f>
        <v>#N/A</v>
      </c>
      <c r="O944" s="7" t="e">
        <f>INDEX('2021 Certified EVM Plan'!M:M,MATCH(B944,'2021 Certified EVM Plan'!E:E,0))</f>
        <v>#N/A</v>
      </c>
      <c r="P944" s="7">
        <f t="shared" si="14"/>
        <v>1</v>
      </c>
      <c r="Q944" s="26" t="e">
        <f>IF(INDEX('2021 Certified EVM Plan'!H:H,MATCH(B944,'2021 Certified EVM Plan'!E:E,0))=1,M944,#N/A)</f>
        <v>#N/A</v>
      </c>
      <c r="R944" s="26" t="e">
        <f>IF(INDEX('2021 Certified EVM Plan'!J:J,MATCH(B944,'2021 Certified EVM Plan'!E:E,0))=1,M944,#N/A)</f>
        <v>#N/A</v>
      </c>
      <c r="S944" s="26" t="e">
        <f>IF(INDEX('2021 Certified EVM Plan'!K:K,MATCH(B944,'2021 Certified EVM Plan'!E:E,0))=1,M944,#N/A)</f>
        <v>#N/A</v>
      </c>
    </row>
    <row r="945" spans="1:19" x14ac:dyDescent="0.25">
      <c r="A945" s="22" t="s">
        <v>964</v>
      </c>
      <c r="B945" s="22">
        <v>6807</v>
      </c>
      <c r="C945" s="22">
        <v>21</v>
      </c>
      <c r="D945" s="23">
        <v>7.13361719918525E-3</v>
      </c>
      <c r="E945" s="22">
        <v>42571102</v>
      </c>
      <c r="F945" s="22" t="s">
        <v>1006</v>
      </c>
      <c r="G945" s="22" t="s">
        <v>1024</v>
      </c>
      <c r="H945" s="22">
        <v>2320.9625446580399</v>
      </c>
      <c r="I945" s="24">
        <f>'EVM CPZ List'!$D945*'EVM CPZ List'!$C945</f>
        <v>0.14980596118289025</v>
      </c>
      <c r="J945" s="25">
        <f>INDEX('Pivot of Risk Data'!A:A,MATCH('EVM CPZ List'!$B945,'Pivot of Risk Data'!B:B,0),1)</f>
        <v>928</v>
      </c>
      <c r="K945" s="22">
        <f>0.000621371*'EVM CPZ List'!$H945</f>
        <v>1.4421788173367109</v>
      </c>
      <c r="L945" s="22">
        <f>L944+'EVM CPZ List'!$K945</f>
        <v>11423.821276294295</v>
      </c>
      <c r="M945" s="22">
        <f>M944-'EVM CPZ List'!$I945</f>
        <v>293.03725366026384</v>
      </c>
      <c r="N945" s="7" t="e">
        <f>INDEX('2021 Certified EVM Plan'!G:G,MATCH(B945,'2021 Certified EVM Plan'!E:E,0))</f>
        <v>#N/A</v>
      </c>
      <c r="O945" s="7" t="e">
        <f>INDEX('2021 Certified EVM Plan'!M:M,MATCH(B945,'2021 Certified EVM Plan'!E:E,0))</f>
        <v>#N/A</v>
      </c>
      <c r="P945" s="7">
        <f t="shared" si="14"/>
        <v>1</v>
      </c>
      <c r="Q945" s="26" t="e">
        <f>IF(INDEX('2021 Certified EVM Plan'!H:H,MATCH(B945,'2021 Certified EVM Plan'!E:E,0))=1,M945,#N/A)</f>
        <v>#N/A</v>
      </c>
      <c r="R945" s="26" t="e">
        <f>IF(INDEX('2021 Certified EVM Plan'!J:J,MATCH(B945,'2021 Certified EVM Plan'!E:E,0))=1,M945,#N/A)</f>
        <v>#N/A</v>
      </c>
      <c r="S945" s="26" t="e">
        <f>IF(INDEX('2021 Certified EVM Plan'!K:K,MATCH(B945,'2021 Certified EVM Plan'!E:E,0))=1,M945,#N/A)</f>
        <v>#N/A</v>
      </c>
    </row>
    <row r="946" spans="1:19" x14ac:dyDescent="0.25">
      <c r="A946" s="22" t="s">
        <v>964</v>
      </c>
      <c r="B946" s="22">
        <v>796</v>
      </c>
      <c r="C946" s="22">
        <v>209</v>
      </c>
      <c r="D946" s="23">
        <v>7.1314662712758997E-3</v>
      </c>
      <c r="E946" s="22">
        <v>43071102</v>
      </c>
      <c r="F946" s="22" t="s">
        <v>1025</v>
      </c>
      <c r="G946" s="22" t="s">
        <v>1288</v>
      </c>
      <c r="H946" s="22">
        <v>21342.1080432866</v>
      </c>
      <c r="I946" s="24">
        <f>'EVM CPZ List'!$D946*'EVM CPZ List'!$C946</f>
        <v>1.490476450696663</v>
      </c>
      <c r="J946" s="25">
        <f>INDEX('Pivot of Risk Data'!A:A,MATCH('EVM CPZ List'!$B946,'Pivot of Risk Data'!B:B,0),1)</f>
        <v>929</v>
      </c>
      <c r="K946" s="22">
        <f>0.000621371*'EVM CPZ List'!$H946</f>
        <v>13.261367016965039</v>
      </c>
      <c r="L946" s="22">
        <f>L945+'EVM CPZ List'!$K946</f>
        <v>11437.08264331126</v>
      </c>
      <c r="M946" s="22">
        <f>M945-'EVM CPZ List'!$I946</f>
        <v>291.54677720956715</v>
      </c>
      <c r="N946" s="7" t="e">
        <f>INDEX('2021 Certified EVM Plan'!G:G,MATCH(B946,'2021 Certified EVM Plan'!E:E,0))</f>
        <v>#N/A</v>
      </c>
      <c r="O946" s="7" t="e">
        <f>INDEX('2021 Certified EVM Plan'!M:M,MATCH(B946,'2021 Certified EVM Plan'!E:E,0))</f>
        <v>#N/A</v>
      </c>
      <c r="P946" s="7">
        <f t="shared" si="14"/>
        <v>1</v>
      </c>
      <c r="Q946" s="26" t="e">
        <f>IF(INDEX('2021 Certified EVM Plan'!H:H,MATCH(B946,'2021 Certified EVM Plan'!E:E,0))=1,M946,#N/A)</f>
        <v>#N/A</v>
      </c>
      <c r="R946" s="26" t="e">
        <f>IF(INDEX('2021 Certified EVM Plan'!J:J,MATCH(B946,'2021 Certified EVM Plan'!E:E,0))=1,M946,#N/A)</f>
        <v>#N/A</v>
      </c>
      <c r="S946" s="26" t="e">
        <f>IF(INDEX('2021 Certified EVM Plan'!K:K,MATCH(B946,'2021 Certified EVM Plan'!E:E,0))=1,M946,#N/A)</f>
        <v>#N/A</v>
      </c>
    </row>
    <row r="947" spans="1:19" x14ac:dyDescent="0.25">
      <c r="A947" s="22" t="s">
        <v>8</v>
      </c>
      <c r="B947" s="22">
        <v>8892</v>
      </c>
      <c r="C947" s="22">
        <v>94</v>
      </c>
      <c r="D947" s="23">
        <v>7.1192958097045103E-3</v>
      </c>
      <c r="E947" s="22">
        <v>153741101</v>
      </c>
      <c r="F947" s="22" t="s">
        <v>180</v>
      </c>
      <c r="G947" s="22" t="s">
        <v>189</v>
      </c>
      <c r="H947" s="22">
        <v>11341.165213746201</v>
      </c>
      <c r="I947" s="24">
        <f>'EVM CPZ List'!$D947*'EVM CPZ List'!$C947</f>
        <v>0.66921380611222392</v>
      </c>
      <c r="J947" s="25">
        <f>INDEX('Pivot of Risk Data'!A:A,MATCH('EVM CPZ List'!$B947,'Pivot of Risk Data'!B:B,0),1)</f>
        <v>930</v>
      </c>
      <c r="K947" s="22">
        <f>0.000621371*'EVM CPZ List'!$H947</f>
        <v>7.0470711700306907</v>
      </c>
      <c r="L947" s="22">
        <f>L946+'EVM CPZ List'!$K947</f>
        <v>11444.129714481291</v>
      </c>
      <c r="M947" s="22">
        <f>M946-'EVM CPZ List'!$I947</f>
        <v>290.87756340345493</v>
      </c>
      <c r="N947" s="7" t="e">
        <f>INDEX('2021 Certified EVM Plan'!G:G,MATCH(B947,'2021 Certified EVM Plan'!E:E,0))</f>
        <v>#N/A</v>
      </c>
      <c r="O947" s="7" t="e">
        <f>INDEX('2021 Certified EVM Plan'!M:M,MATCH(B947,'2021 Certified EVM Plan'!E:E,0))</f>
        <v>#N/A</v>
      </c>
      <c r="P947" s="7">
        <f t="shared" si="14"/>
        <v>1</v>
      </c>
      <c r="Q947" s="26" t="e">
        <f>IF(INDEX('2021 Certified EVM Plan'!H:H,MATCH(B947,'2021 Certified EVM Plan'!E:E,0))=1,M947,#N/A)</f>
        <v>#N/A</v>
      </c>
      <c r="R947" s="26" t="e">
        <f>IF(INDEX('2021 Certified EVM Plan'!J:J,MATCH(B947,'2021 Certified EVM Plan'!E:E,0))=1,M947,#N/A)</f>
        <v>#N/A</v>
      </c>
      <c r="S947" s="26" t="e">
        <f>IF(INDEX('2021 Certified EVM Plan'!K:K,MATCH(B947,'2021 Certified EVM Plan'!E:E,0))=1,M947,#N/A)</f>
        <v>#N/A</v>
      </c>
    </row>
    <row r="948" spans="1:19" x14ac:dyDescent="0.25">
      <c r="A948" s="22" t="s">
        <v>1672</v>
      </c>
      <c r="B948" s="22">
        <v>5821</v>
      </c>
      <c r="C948" s="22">
        <v>24</v>
      </c>
      <c r="D948" s="23">
        <v>7.0701141836598397E-3</v>
      </c>
      <c r="E948" s="22">
        <v>254452101</v>
      </c>
      <c r="F948" s="22" t="s">
        <v>1895</v>
      </c>
      <c r="G948" s="22" t="s">
        <v>1959</v>
      </c>
      <c r="H948" s="22">
        <v>5630.6566563306596</v>
      </c>
      <c r="I948" s="24">
        <f>'EVM CPZ List'!$D948*'EVM CPZ List'!$C948</f>
        <v>0.16968274040783615</v>
      </c>
      <c r="J948" s="25">
        <f>INDEX('Pivot of Risk Data'!A:A,MATCH('EVM CPZ List'!$B948,'Pivot of Risk Data'!B:B,0),1)</f>
        <v>931</v>
      </c>
      <c r="K948" s="22">
        <f>0.000621371*'EVM CPZ List'!$H948</f>
        <v>3.4987267572008385</v>
      </c>
      <c r="L948" s="22">
        <f>L947+'EVM CPZ List'!$K948</f>
        <v>11447.628441238492</v>
      </c>
      <c r="M948" s="22">
        <f>M947-'EVM CPZ List'!$I948</f>
        <v>290.70788066304709</v>
      </c>
      <c r="N948" s="7" t="e">
        <f>INDEX('2021 Certified EVM Plan'!G:G,MATCH(B948,'2021 Certified EVM Plan'!E:E,0))</f>
        <v>#N/A</v>
      </c>
      <c r="O948" s="7" t="e">
        <f>INDEX('2021 Certified EVM Plan'!M:M,MATCH(B948,'2021 Certified EVM Plan'!E:E,0))</f>
        <v>#N/A</v>
      </c>
      <c r="P948" s="7">
        <f t="shared" si="14"/>
        <v>1</v>
      </c>
      <c r="Q948" s="26" t="e">
        <f>IF(INDEX('2021 Certified EVM Plan'!H:H,MATCH(B948,'2021 Certified EVM Plan'!E:E,0))=1,M948,#N/A)</f>
        <v>#N/A</v>
      </c>
      <c r="R948" s="26" t="e">
        <f>IF(INDEX('2021 Certified EVM Plan'!J:J,MATCH(B948,'2021 Certified EVM Plan'!E:E,0))=1,M948,#N/A)</f>
        <v>#N/A</v>
      </c>
      <c r="S948" s="26" t="e">
        <f>IF(INDEX('2021 Certified EVM Plan'!K:K,MATCH(B948,'2021 Certified EVM Plan'!E:E,0))=1,M948,#N/A)</f>
        <v>#N/A</v>
      </c>
    </row>
    <row r="949" spans="1:19" x14ac:dyDescent="0.25">
      <c r="A949" s="22" t="s">
        <v>1672</v>
      </c>
      <c r="B949" s="22">
        <v>4806</v>
      </c>
      <c r="C949" s="22">
        <v>58</v>
      </c>
      <c r="D949" s="23">
        <v>7.0353701022773697E-3</v>
      </c>
      <c r="E949" s="22">
        <v>252192101</v>
      </c>
      <c r="F949" s="22" t="s">
        <v>1838</v>
      </c>
      <c r="G949" s="22" t="s">
        <v>1987</v>
      </c>
      <c r="H949" s="22">
        <v>12881.7348008503</v>
      </c>
      <c r="I949" s="24">
        <f>'EVM CPZ List'!$D949*'EVM CPZ List'!$C949</f>
        <v>0.40805146593208746</v>
      </c>
      <c r="J949" s="25">
        <f>INDEX('Pivot of Risk Data'!A:A,MATCH('EVM CPZ List'!$B949,'Pivot of Risk Data'!B:B,0),1)</f>
        <v>932</v>
      </c>
      <c r="K949" s="22">
        <f>0.000621371*'EVM CPZ List'!$H949</f>
        <v>8.0043364349391517</v>
      </c>
      <c r="L949" s="22">
        <f>L948+'EVM CPZ List'!$K949</f>
        <v>11455.632777673431</v>
      </c>
      <c r="M949" s="22">
        <f>M948-'EVM CPZ List'!$I949</f>
        <v>290.299829197115</v>
      </c>
      <c r="N949" s="7" t="e">
        <f>INDEX('2021 Certified EVM Plan'!G:G,MATCH(B949,'2021 Certified EVM Plan'!E:E,0))</f>
        <v>#N/A</v>
      </c>
      <c r="O949" s="7" t="e">
        <f>INDEX('2021 Certified EVM Plan'!M:M,MATCH(B949,'2021 Certified EVM Plan'!E:E,0))</f>
        <v>#N/A</v>
      </c>
      <c r="P949" s="7">
        <f t="shared" si="14"/>
        <v>1</v>
      </c>
      <c r="Q949" s="26" t="e">
        <f>IF(INDEX('2021 Certified EVM Plan'!H:H,MATCH(B949,'2021 Certified EVM Plan'!E:E,0))=1,M949,#N/A)</f>
        <v>#N/A</v>
      </c>
      <c r="R949" s="26" t="e">
        <f>IF(INDEX('2021 Certified EVM Plan'!J:J,MATCH(B949,'2021 Certified EVM Plan'!E:E,0))=1,M949,#N/A)</f>
        <v>#N/A</v>
      </c>
      <c r="S949" s="26" t="e">
        <f>IF(INDEX('2021 Certified EVM Plan'!K:K,MATCH(B949,'2021 Certified EVM Plan'!E:E,0))=1,M949,#N/A)</f>
        <v>#N/A</v>
      </c>
    </row>
    <row r="950" spans="1:19" x14ac:dyDescent="0.25">
      <c r="A950" s="22" t="s">
        <v>1672</v>
      </c>
      <c r="B950" s="22">
        <v>853</v>
      </c>
      <c r="C950" s="22">
        <v>17</v>
      </c>
      <c r="D950" s="23">
        <v>7.00949205863057E-3</v>
      </c>
      <c r="E950" s="22">
        <v>163781701</v>
      </c>
      <c r="F950" s="22" t="s">
        <v>1921</v>
      </c>
      <c r="G950" s="22" t="s">
        <v>2155</v>
      </c>
      <c r="H950" s="22">
        <v>4687.1969540869704</v>
      </c>
      <c r="I950" s="24">
        <f>'EVM CPZ List'!$D950*'EVM CPZ List'!$C950</f>
        <v>0.11916136499671968</v>
      </c>
      <c r="J950" s="25">
        <f>INDEX('Pivot of Risk Data'!A:A,MATCH('EVM CPZ List'!$B950,'Pivot of Risk Data'!B:B,0),1)</f>
        <v>933</v>
      </c>
      <c r="K950" s="22">
        <f>0.000621371*'EVM CPZ List'!$H950</f>
        <v>2.9124882585579748</v>
      </c>
      <c r="L950" s="22">
        <f>L949+'EVM CPZ List'!$K950</f>
        <v>11458.545265931989</v>
      </c>
      <c r="M950" s="22">
        <f>M949-'EVM CPZ List'!$I950</f>
        <v>290.18066783211827</v>
      </c>
      <c r="N950" s="7" t="e">
        <f>INDEX('2021 Certified EVM Plan'!G:G,MATCH(B950,'2021 Certified EVM Plan'!E:E,0))</f>
        <v>#N/A</v>
      </c>
      <c r="O950" s="7" t="e">
        <f>INDEX('2021 Certified EVM Plan'!M:M,MATCH(B950,'2021 Certified EVM Plan'!E:E,0))</f>
        <v>#N/A</v>
      </c>
      <c r="P950" s="7">
        <f t="shared" si="14"/>
        <v>1</v>
      </c>
      <c r="Q950" s="26" t="e">
        <f>IF(INDEX('2021 Certified EVM Plan'!H:H,MATCH(B950,'2021 Certified EVM Plan'!E:E,0))=1,M950,#N/A)</f>
        <v>#N/A</v>
      </c>
      <c r="R950" s="26" t="e">
        <f>IF(INDEX('2021 Certified EVM Plan'!J:J,MATCH(B950,'2021 Certified EVM Plan'!E:E,0))=1,M950,#N/A)</f>
        <v>#N/A</v>
      </c>
      <c r="S950" s="26" t="e">
        <f>IF(INDEX('2021 Certified EVM Plan'!K:K,MATCH(B950,'2021 Certified EVM Plan'!E:E,0))=1,M950,#N/A)</f>
        <v>#N/A</v>
      </c>
    </row>
    <row r="951" spans="1:19" x14ac:dyDescent="0.25">
      <c r="A951" s="22" t="s">
        <v>964</v>
      </c>
      <c r="B951" s="22">
        <v>3145</v>
      </c>
      <c r="C951" s="22">
        <v>52</v>
      </c>
      <c r="D951" s="23">
        <v>6.9807384738709601E-3</v>
      </c>
      <c r="E951" s="22">
        <v>42271103</v>
      </c>
      <c r="F951" s="22" t="s">
        <v>984</v>
      </c>
      <c r="G951" s="22" t="s">
        <v>1451</v>
      </c>
      <c r="H951" s="22">
        <v>18397.749470013801</v>
      </c>
      <c r="I951" s="24">
        <f>'EVM CPZ List'!$D951*'EVM CPZ List'!$C951</f>
        <v>0.36299840064128991</v>
      </c>
      <c r="J951" s="25">
        <f>INDEX('Pivot of Risk Data'!A:A,MATCH('EVM CPZ List'!$B951,'Pivot of Risk Data'!B:B,0),1)</f>
        <v>934</v>
      </c>
      <c r="K951" s="22">
        <f>0.000621371*'EVM CPZ List'!$H951</f>
        <v>11.431827985931946</v>
      </c>
      <c r="L951" s="22">
        <f>L950+'EVM CPZ List'!$K951</f>
        <v>11469.977093917922</v>
      </c>
      <c r="M951" s="22">
        <f>M950-'EVM CPZ List'!$I951</f>
        <v>289.81766943147699</v>
      </c>
      <c r="N951" s="7" t="e">
        <f>INDEX('2021 Certified EVM Plan'!G:G,MATCH(B951,'2021 Certified EVM Plan'!E:E,0))</f>
        <v>#N/A</v>
      </c>
      <c r="O951" s="7" t="e">
        <f>INDEX('2021 Certified EVM Plan'!M:M,MATCH(B951,'2021 Certified EVM Plan'!E:E,0))</f>
        <v>#N/A</v>
      </c>
      <c r="P951" s="7">
        <f t="shared" si="14"/>
        <v>1</v>
      </c>
      <c r="Q951" s="26" t="e">
        <f>IF(INDEX('2021 Certified EVM Plan'!H:H,MATCH(B951,'2021 Certified EVM Plan'!E:E,0))=1,M951,#N/A)</f>
        <v>#N/A</v>
      </c>
      <c r="R951" s="26" t="e">
        <f>IF(INDEX('2021 Certified EVM Plan'!J:J,MATCH(B951,'2021 Certified EVM Plan'!E:E,0))=1,M951,#N/A)</f>
        <v>#N/A</v>
      </c>
      <c r="S951" s="26" t="e">
        <f>IF(INDEX('2021 Certified EVM Plan'!K:K,MATCH(B951,'2021 Certified EVM Plan'!E:E,0))=1,M951,#N/A)</f>
        <v>#N/A</v>
      </c>
    </row>
    <row r="952" spans="1:19" x14ac:dyDescent="0.25">
      <c r="A952" s="22" t="s">
        <v>964</v>
      </c>
      <c r="B952" s="22">
        <v>2973</v>
      </c>
      <c r="C952" s="22">
        <v>18</v>
      </c>
      <c r="D952" s="23">
        <v>6.9559179205877899E-3</v>
      </c>
      <c r="E952" s="22">
        <v>42251101</v>
      </c>
      <c r="F952" s="22" t="s">
        <v>1136</v>
      </c>
      <c r="G952" s="22" t="s">
        <v>1595</v>
      </c>
      <c r="H952" s="22">
        <v>2272.5532307797898</v>
      </c>
      <c r="I952" s="24">
        <f>'EVM CPZ List'!$D952*'EVM CPZ List'!$C952</f>
        <v>0.12520652257058021</v>
      </c>
      <c r="J952" s="25">
        <f>INDEX('Pivot of Risk Data'!A:A,MATCH('EVM CPZ List'!$B952,'Pivot of Risk Data'!B:B,0),1)</f>
        <v>935</v>
      </c>
      <c r="K952" s="22">
        <f>0.000621371*'EVM CPZ List'!$H952</f>
        <v>1.4120986735628689</v>
      </c>
      <c r="L952" s="22">
        <f>L951+'EVM CPZ List'!$K952</f>
        <v>11471.389192591485</v>
      </c>
      <c r="M952" s="22">
        <f>M951-'EVM CPZ List'!$I952</f>
        <v>289.69246290890641</v>
      </c>
      <c r="N952" s="7" t="e">
        <f>INDEX('2021 Certified EVM Plan'!G:G,MATCH(B952,'2021 Certified EVM Plan'!E:E,0))</f>
        <v>#N/A</v>
      </c>
      <c r="O952" s="7" t="e">
        <f>INDEX('2021 Certified EVM Plan'!M:M,MATCH(B952,'2021 Certified EVM Plan'!E:E,0))</f>
        <v>#N/A</v>
      </c>
      <c r="P952" s="7">
        <f t="shared" si="14"/>
        <v>1</v>
      </c>
      <c r="Q952" s="26" t="e">
        <f>IF(INDEX('2021 Certified EVM Plan'!H:H,MATCH(B952,'2021 Certified EVM Plan'!E:E,0))=1,M952,#N/A)</f>
        <v>#N/A</v>
      </c>
      <c r="R952" s="26" t="e">
        <f>IF(INDEX('2021 Certified EVM Plan'!J:J,MATCH(B952,'2021 Certified EVM Plan'!E:E,0))=1,M952,#N/A)</f>
        <v>#N/A</v>
      </c>
      <c r="S952" s="26" t="e">
        <f>IF(INDEX('2021 Certified EVM Plan'!K:K,MATCH(B952,'2021 Certified EVM Plan'!E:E,0))=1,M952,#N/A)</f>
        <v>#N/A</v>
      </c>
    </row>
    <row r="953" spans="1:19" x14ac:dyDescent="0.25">
      <c r="A953" s="22" t="s">
        <v>2906</v>
      </c>
      <c r="B953" s="22">
        <v>5444</v>
      </c>
      <c r="C953" s="22">
        <v>293</v>
      </c>
      <c r="D953" s="23">
        <v>6.9455827177920199E-3</v>
      </c>
      <c r="E953" s="22">
        <v>14101105</v>
      </c>
      <c r="F953" s="22" t="s">
        <v>3149</v>
      </c>
      <c r="G953" s="22" t="s">
        <v>3300</v>
      </c>
      <c r="H953" s="22">
        <v>41695.711645174</v>
      </c>
      <c r="I953" s="24">
        <f>'EVM CPZ List'!$D953*'EVM CPZ List'!$C953</f>
        <v>2.0350557363130619</v>
      </c>
      <c r="J953" s="25">
        <f>INDEX('Pivot of Risk Data'!A:A,MATCH('EVM CPZ List'!$B953,'Pivot of Risk Data'!B:B,0),1)</f>
        <v>936</v>
      </c>
      <c r="K953" s="22">
        <f>0.000621371*'EVM CPZ List'!$H953</f>
        <v>25.908506040673416</v>
      </c>
      <c r="L953" s="22">
        <f>L952+'EVM CPZ List'!$K953</f>
        <v>11497.297698632159</v>
      </c>
      <c r="M953" s="22">
        <f>M952-'EVM CPZ List'!$I953</f>
        <v>287.65740717259337</v>
      </c>
      <c r="N953" s="7" t="e">
        <f>INDEX('2021 Certified EVM Plan'!G:G,MATCH(B953,'2021 Certified EVM Plan'!E:E,0))</f>
        <v>#N/A</v>
      </c>
      <c r="O953" s="7" t="e">
        <f>INDEX('2021 Certified EVM Plan'!M:M,MATCH(B953,'2021 Certified EVM Plan'!E:E,0))</f>
        <v>#N/A</v>
      </c>
      <c r="P953" s="7">
        <f t="shared" si="14"/>
        <v>1</v>
      </c>
      <c r="Q953" s="26" t="e">
        <f>IF(INDEX('2021 Certified EVM Plan'!H:H,MATCH(B953,'2021 Certified EVM Plan'!E:E,0))=1,M953,#N/A)</f>
        <v>#N/A</v>
      </c>
      <c r="R953" s="26" t="e">
        <f>IF(INDEX('2021 Certified EVM Plan'!J:J,MATCH(B953,'2021 Certified EVM Plan'!E:E,0))=1,M953,#N/A)</f>
        <v>#N/A</v>
      </c>
      <c r="S953" s="26" t="e">
        <f>IF(INDEX('2021 Certified EVM Plan'!K:K,MATCH(B953,'2021 Certified EVM Plan'!E:E,0))=1,M953,#N/A)</f>
        <v>#N/A</v>
      </c>
    </row>
    <row r="954" spans="1:19" x14ac:dyDescent="0.25">
      <c r="A954" s="22" t="s">
        <v>964</v>
      </c>
      <c r="B954" s="22">
        <v>1141</v>
      </c>
      <c r="C954" s="22">
        <v>124</v>
      </c>
      <c r="D954" s="23">
        <v>6.9214638252463496E-3</v>
      </c>
      <c r="E954" s="22">
        <v>43071101</v>
      </c>
      <c r="F954" s="22" t="s">
        <v>1250</v>
      </c>
      <c r="G954" s="22" t="s">
        <v>1251</v>
      </c>
      <c r="H954" s="22">
        <v>13818.0912425276</v>
      </c>
      <c r="I954" s="24">
        <f>'EVM CPZ List'!$D954*'EVM CPZ List'!$C954</f>
        <v>0.85826151433054731</v>
      </c>
      <c r="J954" s="25">
        <f>INDEX('Pivot of Risk Data'!A:A,MATCH('EVM CPZ List'!$B954,'Pivot of Risk Data'!B:B,0),1)</f>
        <v>937</v>
      </c>
      <c r="K954" s="22">
        <f>0.000621371*'EVM CPZ List'!$H954</f>
        <v>8.5861611734606171</v>
      </c>
      <c r="L954" s="22">
        <f>L953+'EVM CPZ List'!$K954</f>
        <v>11505.883859805619</v>
      </c>
      <c r="M954" s="22">
        <f>M953-'EVM CPZ List'!$I954</f>
        <v>286.79914565826283</v>
      </c>
      <c r="N954" s="7" t="e">
        <f>INDEX('2021 Certified EVM Plan'!G:G,MATCH(B954,'2021 Certified EVM Plan'!E:E,0))</f>
        <v>#N/A</v>
      </c>
      <c r="O954" s="7" t="e">
        <f>INDEX('2021 Certified EVM Plan'!M:M,MATCH(B954,'2021 Certified EVM Plan'!E:E,0))</f>
        <v>#N/A</v>
      </c>
      <c r="P954" s="7">
        <f t="shared" si="14"/>
        <v>1</v>
      </c>
      <c r="Q954" s="26" t="e">
        <f>IF(INDEX('2021 Certified EVM Plan'!H:H,MATCH(B954,'2021 Certified EVM Plan'!E:E,0))=1,M954,#N/A)</f>
        <v>#N/A</v>
      </c>
      <c r="R954" s="26" t="e">
        <f>IF(INDEX('2021 Certified EVM Plan'!J:J,MATCH(B954,'2021 Certified EVM Plan'!E:E,0))=1,M954,#N/A)</f>
        <v>#N/A</v>
      </c>
      <c r="S954" s="26" t="e">
        <f>IF(INDEX('2021 Certified EVM Plan'!K:K,MATCH(B954,'2021 Certified EVM Plan'!E:E,0))=1,M954,#N/A)</f>
        <v>#N/A</v>
      </c>
    </row>
    <row r="955" spans="1:19" x14ac:dyDescent="0.25">
      <c r="A955" s="22" t="s">
        <v>2195</v>
      </c>
      <c r="B955" s="22">
        <v>8709</v>
      </c>
      <c r="C955" s="22">
        <v>5</v>
      </c>
      <c r="D955" s="23">
        <v>6.8611274046420099E-3</v>
      </c>
      <c r="E955" s="22">
        <v>83622105</v>
      </c>
      <c r="F955" s="22" t="s">
        <v>2205</v>
      </c>
      <c r="G955" s="22" t="s">
        <v>2269</v>
      </c>
      <c r="H955" s="22">
        <v>292.73212893163202</v>
      </c>
      <c r="I955" s="24">
        <f>'EVM CPZ List'!$D955*'EVM CPZ List'!$C955</f>
        <v>3.4305637023210052E-2</v>
      </c>
      <c r="J955" s="25">
        <f>INDEX('Pivot of Risk Data'!A:A,MATCH('EVM CPZ List'!$B955,'Pivot of Risk Data'!B:B,0),1)</f>
        <v>938</v>
      </c>
      <c r="K955" s="22">
        <f>0.000621371*'EVM CPZ List'!$H955</f>
        <v>0.18189525568637713</v>
      </c>
      <c r="L955" s="22">
        <f>L954+'EVM CPZ List'!$K955</f>
        <v>11506.065755061305</v>
      </c>
      <c r="M955" s="22">
        <f>M954-'EVM CPZ List'!$I955</f>
        <v>286.76484002123959</v>
      </c>
      <c r="N955" s="7" t="e">
        <f>INDEX('2021 Certified EVM Plan'!G:G,MATCH(B955,'2021 Certified EVM Plan'!E:E,0))</f>
        <v>#N/A</v>
      </c>
      <c r="O955" s="7" t="e">
        <f>INDEX('2021 Certified EVM Plan'!M:M,MATCH(B955,'2021 Certified EVM Plan'!E:E,0))</f>
        <v>#N/A</v>
      </c>
      <c r="P955" s="7">
        <f t="shared" si="14"/>
        <v>1</v>
      </c>
      <c r="Q955" s="26" t="e">
        <f>IF(INDEX('2021 Certified EVM Plan'!H:H,MATCH(B955,'2021 Certified EVM Plan'!E:E,0))=1,M955,#N/A)</f>
        <v>#N/A</v>
      </c>
      <c r="R955" s="26" t="e">
        <f>IF(INDEX('2021 Certified EVM Plan'!J:J,MATCH(B955,'2021 Certified EVM Plan'!E:E,0))=1,M955,#N/A)</f>
        <v>#N/A</v>
      </c>
      <c r="S955" s="26" t="e">
        <f>IF(INDEX('2021 Certified EVM Plan'!K:K,MATCH(B955,'2021 Certified EVM Plan'!E:E,0))=1,M955,#N/A)</f>
        <v>#N/A</v>
      </c>
    </row>
    <row r="956" spans="1:19" x14ac:dyDescent="0.25">
      <c r="A956" s="22" t="s">
        <v>964</v>
      </c>
      <c r="B956" s="22">
        <v>7765</v>
      </c>
      <c r="C956" s="22">
        <v>71</v>
      </c>
      <c r="D956" s="23">
        <v>6.8409161336781101E-3</v>
      </c>
      <c r="E956" s="22">
        <v>43071102</v>
      </c>
      <c r="F956" s="22" t="s">
        <v>1025</v>
      </c>
      <c r="G956" s="22" t="s">
        <v>1224</v>
      </c>
      <c r="H956" s="22">
        <v>7248.9398808664901</v>
      </c>
      <c r="I956" s="24">
        <f>'EVM CPZ List'!$D956*'EVM CPZ List'!$C956</f>
        <v>0.48570504549114579</v>
      </c>
      <c r="J956" s="25">
        <f>INDEX('Pivot of Risk Data'!A:A,MATCH('EVM CPZ List'!$B956,'Pivot of Risk Data'!B:B,0),1)</f>
        <v>939</v>
      </c>
      <c r="K956" s="22">
        <f>0.000621371*'EVM CPZ List'!$H956</f>
        <v>4.5042810227138919</v>
      </c>
      <c r="L956" s="22">
        <f>L955+'EVM CPZ List'!$K956</f>
        <v>11510.570036084018</v>
      </c>
      <c r="M956" s="22">
        <f>M955-'EVM CPZ List'!$I956</f>
        <v>286.27913497574843</v>
      </c>
      <c r="N956" s="7" t="e">
        <f>INDEX('2021 Certified EVM Plan'!G:G,MATCH(B956,'2021 Certified EVM Plan'!E:E,0))</f>
        <v>#N/A</v>
      </c>
      <c r="O956" s="7" t="e">
        <f>INDEX('2021 Certified EVM Plan'!M:M,MATCH(B956,'2021 Certified EVM Plan'!E:E,0))</f>
        <v>#N/A</v>
      </c>
      <c r="P956" s="7">
        <f t="shared" si="14"/>
        <v>1</v>
      </c>
      <c r="Q956" s="26" t="e">
        <f>IF(INDEX('2021 Certified EVM Plan'!H:H,MATCH(B956,'2021 Certified EVM Plan'!E:E,0))=1,M956,#N/A)</f>
        <v>#N/A</v>
      </c>
      <c r="R956" s="26" t="e">
        <f>IF(INDEX('2021 Certified EVM Plan'!J:J,MATCH(B956,'2021 Certified EVM Plan'!E:E,0))=1,M956,#N/A)</f>
        <v>#N/A</v>
      </c>
      <c r="S956" s="26" t="e">
        <f>IF(INDEX('2021 Certified EVM Plan'!K:K,MATCH(B956,'2021 Certified EVM Plan'!E:E,0))=1,M956,#N/A)</f>
        <v>#N/A</v>
      </c>
    </row>
    <row r="957" spans="1:19" x14ac:dyDescent="0.25">
      <c r="A957" s="22" t="s">
        <v>964</v>
      </c>
      <c r="B957" s="22">
        <v>9082</v>
      </c>
      <c r="C957" s="22">
        <v>26</v>
      </c>
      <c r="D957" s="23">
        <v>6.8059358820215E-3</v>
      </c>
      <c r="E957" s="22">
        <v>43321103</v>
      </c>
      <c r="F957" s="22" t="s">
        <v>1110</v>
      </c>
      <c r="G957" s="22" t="s">
        <v>1317</v>
      </c>
      <c r="H957" s="22">
        <v>2561.9656816562401</v>
      </c>
      <c r="I957" s="24">
        <f>'EVM CPZ List'!$D957*'EVM CPZ List'!$C957</f>
        <v>0.17695433293255899</v>
      </c>
      <c r="J957" s="25">
        <f>INDEX('Pivot of Risk Data'!A:A,MATCH('EVM CPZ List'!$B957,'Pivot of Risk Data'!B:B,0),1)</f>
        <v>940</v>
      </c>
      <c r="K957" s="22">
        <f>0.000621371*'EVM CPZ List'!$H957</f>
        <v>1.5919311775764196</v>
      </c>
      <c r="L957" s="22">
        <f>L956+'EVM CPZ List'!$K957</f>
        <v>11512.161967261594</v>
      </c>
      <c r="M957" s="22">
        <f>M956-'EVM CPZ List'!$I957</f>
        <v>286.10218064281588</v>
      </c>
      <c r="N957" s="7" t="e">
        <f>INDEX('2021 Certified EVM Plan'!G:G,MATCH(B957,'2021 Certified EVM Plan'!E:E,0))</f>
        <v>#N/A</v>
      </c>
      <c r="O957" s="7" t="e">
        <f>INDEX('2021 Certified EVM Plan'!M:M,MATCH(B957,'2021 Certified EVM Plan'!E:E,0))</f>
        <v>#N/A</v>
      </c>
      <c r="P957" s="7">
        <f t="shared" si="14"/>
        <v>1</v>
      </c>
      <c r="Q957" s="26" t="e">
        <f>IF(INDEX('2021 Certified EVM Plan'!H:H,MATCH(B957,'2021 Certified EVM Plan'!E:E,0))=1,M957,#N/A)</f>
        <v>#N/A</v>
      </c>
      <c r="R957" s="26" t="e">
        <f>IF(INDEX('2021 Certified EVM Plan'!J:J,MATCH(B957,'2021 Certified EVM Plan'!E:E,0))=1,M957,#N/A)</f>
        <v>#N/A</v>
      </c>
      <c r="S957" s="26" t="e">
        <f>IF(INDEX('2021 Certified EVM Plan'!K:K,MATCH(B957,'2021 Certified EVM Plan'!E:E,0))=1,M957,#N/A)</f>
        <v>#N/A</v>
      </c>
    </row>
    <row r="958" spans="1:19" x14ac:dyDescent="0.25">
      <c r="A958" s="22" t="s">
        <v>964</v>
      </c>
      <c r="B958" s="22">
        <v>6476</v>
      </c>
      <c r="C958" s="22">
        <v>232</v>
      </c>
      <c r="D958" s="23">
        <v>6.8017886725796096E-3</v>
      </c>
      <c r="E958" s="22">
        <v>192401101</v>
      </c>
      <c r="F958" s="22" t="s">
        <v>1001</v>
      </c>
      <c r="G958" s="22" t="s">
        <v>1280</v>
      </c>
      <c r="H958" s="22">
        <v>27461.6658811085</v>
      </c>
      <c r="I958" s="24">
        <f>'EVM CPZ List'!$D958*'EVM CPZ List'!$C958</f>
        <v>1.5780149720384695</v>
      </c>
      <c r="J958" s="25">
        <f>INDEX('Pivot of Risk Data'!A:A,MATCH('EVM CPZ List'!$B958,'Pivot of Risk Data'!B:B,0),1)</f>
        <v>941</v>
      </c>
      <c r="K958" s="22">
        <f>0.000621371*'EVM CPZ List'!$H958</f>
        <v>17.063882790210268</v>
      </c>
      <c r="L958" s="22">
        <f>L957+'EVM CPZ List'!$K958</f>
        <v>11529.225850051804</v>
      </c>
      <c r="M958" s="22">
        <f>M957-'EVM CPZ List'!$I958</f>
        <v>284.52416567077739</v>
      </c>
      <c r="N958" s="7" t="e">
        <f>INDEX('2021 Certified EVM Plan'!G:G,MATCH(B958,'2021 Certified EVM Plan'!E:E,0))</f>
        <v>#N/A</v>
      </c>
      <c r="O958" s="7" t="e">
        <f>INDEX('2021 Certified EVM Plan'!M:M,MATCH(B958,'2021 Certified EVM Plan'!E:E,0))</f>
        <v>#N/A</v>
      </c>
      <c r="P958" s="7">
        <f t="shared" si="14"/>
        <v>1</v>
      </c>
      <c r="Q958" s="26" t="e">
        <f>IF(INDEX('2021 Certified EVM Plan'!H:H,MATCH(B958,'2021 Certified EVM Plan'!E:E,0))=1,M958,#N/A)</f>
        <v>#N/A</v>
      </c>
      <c r="R958" s="26" t="e">
        <f>IF(INDEX('2021 Certified EVM Plan'!J:J,MATCH(B958,'2021 Certified EVM Plan'!E:E,0))=1,M958,#N/A)</f>
        <v>#N/A</v>
      </c>
      <c r="S958" s="26" t="e">
        <f>IF(INDEX('2021 Certified EVM Plan'!K:K,MATCH(B958,'2021 Certified EVM Plan'!E:E,0))=1,M958,#N/A)</f>
        <v>#N/A</v>
      </c>
    </row>
    <row r="959" spans="1:19" x14ac:dyDescent="0.25">
      <c r="A959" s="22" t="s">
        <v>1672</v>
      </c>
      <c r="B959" s="22">
        <v>963</v>
      </c>
      <c r="C959" s="22">
        <v>734</v>
      </c>
      <c r="D959" s="23">
        <v>6.7717956330532797E-3</v>
      </c>
      <c r="E959" s="22">
        <v>163201102</v>
      </c>
      <c r="F959" s="22" t="s">
        <v>486</v>
      </c>
      <c r="G959" s="22" t="s">
        <v>1808</v>
      </c>
      <c r="H959" s="22">
        <v>113054.715334509</v>
      </c>
      <c r="I959" s="24">
        <f>'EVM CPZ List'!$D959*'EVM CPZ List'!$C959</f>
        <v>4.9704979946611072</v>
      </c>
      <c r="J959" s="25">
        <f>INDEX('Pivot of Risk Data'!A:A,MATCH('EVM CPZ List'!$B959,'Pivot of Risk Data'!B:B,0),1)</f>
        <v>942</v>
      </c>
      <c r="K959" s="22">
        <f>0.000621371*'EVM CPZ List'!$H959</f>
        <v>70.24892152211919</v>
      </c>
      <c r="L959" s="22">
        <f>L958+'EVM CPZ List'!$K959</f>
        <v>11599.474771573923</v>
      </c>
      <c r="M959" s="22">
        <f>M958-'EVM CPZ List'!$I959</f>
        <v>279.55366767611628</v>
      </c>
      <c r="N959" s="7" t="e">
        <f>INDEX('2021 Certified EVM Plan'!G:G,MATCH(B959,'2021 Certified EVM Plan'!E:E,0))</f>
        <v>#N/A</v>
      </c>
      <c r="O959" s="7" t="e">
        <f>INDEX('2021 Certified EVM Plan'!M:M,MATCH(B959,'2021 Certified EVM Plan'!E:E,0))</f>
        <v>#N/A</v>
      </c>
      <c r="P959" s="7">
        <f t="shared" si="14"/>
        <v>1</v>
      </c>
      <c r="Q959" s="26" t="e">
        <f>IF(INDEX('2021 Certified EVM Plan'!H:H,MATCH(B959,'2021 Certified EVM Plan'!E:E,0))=1,M959,#N/A)</f>
        <v>#N/A</v>
      </c>
      <c r="R959" s="26" t="e">
        <f>IF(INDEX('2021 Certified EVM Plan'!J:J,MATCH(B959,'2021 Certified EVM Plan'!E:E,0))=1,M959,#N/A)</f>
        <v>#N/A</v>
      </c>
      <c r="S959" s="26" t="e">
        <f>IF(INDEX('2021 Certified EVM Plan'!K:K,MATCH(B959,'2021 Certified EVM Plan'!E:E,0))=1,M959,#N/A)</f>
        <v>#N/A</v>
      </c>
    </row>
    <row r="960" spans="1:19" x14ac:dyDescent="0.25">
      <c r="A960" s="22" t="s">
        <v>8</v>
      </c>
      <c r="B960" s="22">
        <v>7679</v>
      </c>
      <c r="C960" s="22">
        <v>88</v>
      </c>
      <c r="D960" s="23">
        <v>6.7651607852274301E-3</v>
      </c>
      <c r="E960" s="22">
        <v>152181101</v>
      </c>
      <c r="F960" s="22" t="s">
        <v>50</v>
      </c>
      <c r="G960" s="22" t="s">
        <v>69</v>
      </c>
      <c r="H960" s="22">
        <v>8005.6150949084604</v>
      </c>
      <c r="I960" s="24">
        <f>'EVM CPZ List'!$D960*'EVM CPZ List'!$C960</f>
        <v>0.59533414910001381</v>
      </c>
      <c r="J960" s="25">
        <f>INDEX('Pivot of Risk Data'!A:A,MATCH('EVM CPZ List'!$B960,'Pivot of Risk Data'!B:B,0),1)</f>
        <v>943</v>
      </c>
      <c r="K960" s="22">
        <f>0.000621371*'EVM CPZ List'!$H960</f>
        <v>4.9744570571383653</v>
      </c>
      <c r="L960" s="22">
        <f>L959+'EVM CPZ List'!$K960</f>
        <v>11604.449228631061</v>
      </c>
      <c r="M960" s="22">
        <f>M959-'EVM CPZ List'!$I960</f>
        <v>278.95833352701624</v>
      </c>
      <c r="N960" s="7" t="e">
        <f>INDEX('2021 Certified EVM Plan'!G:G,MATCH(B960,'2021 Certified EVM Plan'!E:E,0))</f>
        <v>#N/A</v>
      </c>
      <c r="O960" s="7" t="e">
        <f>INDEX('2021 Certified EVM Plan'!M:M,MATCH(B960,'2021 Certified EVM Plan'!E:E,0))</f>
        <v>#N/A</v>
      </c>
      <c r="P960" s="7">
        <f t="shared" si="14"/>
        <v>1</v>
      </c>
      <c r="Q960" s="26" t="e">
        <f>IF(INDEX('2021 Certified EVM Plan'!H:H,MATCH(B960,'2021 Certified EVM Plan'!E:E,0))=1,M960,#N/A)</f>
        <v>#N/A</v>
      </c>
      <c r="R960" s="26" t="e">
        <f>IF(INDEX('2021 Certified EVM Plan'!J:J,MATCH(B960,'2021 Certified EVM Plan'!E:E,0))=1,M960,#N/A)</f>
        <v>#N/A</v>
      </c>
      <c r="S960" s="26" t="e">
        <f>IF(INDEX('2021 Certified EVM Plan'!K:K,MATCH(B960,'2021 Certified EVM Plan'!E:E,0))=1,M960,#N/A)</f>
        <v>#N/A</v>
      </c>
    </row>
    <row r="961" spans="1:19" x14ac:dyDescent="0.25">
      <c r="A961" s="22" t="s">
        <v>2906</v>
      </c>
      <c r="B961" s="22">
        <v>2786</v>
      </c>
      <c r="C961" s="22">
        <v>1</v>
      </c>
      <c r="D961" s="23">
        <v>6.7337849340356401E-3</v>
      </c>
      <c r="E961" s="22">
        <v>13911101</v>
      </c>
      <c r="F961" s="22" t="s">
        <v>3575</v>
      </c>
      <c r="G961" s="22" t="s">
        <v>3576</v>
      </c>
      <c r="H961" s="22">
        <v>2388.9792257967702</v>
      </c>
      <c r="I961" s="24">
        <f>'EVM CPZ List'!$D961*'EVM CPZ List'!$C961</f>
        <v>6.7337849340356401E-3</v>
      </c>
      <c r="J961" s="25">
        <f>INDEX('Pivot of Risk Data'!A:A,MATCH('EVM CPZ List'!$B961,'Pivot of Risk Data'!B:B,0),1)</f>
        <v>944</v>
      </c>
      <c r="K961" s="22">
        <f>0.000621371*'EVM CPZ List'!$H961</f>
        <v>1.4844424105125649</v>
      </c>
      <c r="L961" s="22">
        <f>L960+'EVM CPZ List'!$K961</f>
        <v>11605.933671041574</v>
      </c>
      <c r="M961" s="22">
        <f>M960-'EVM CPZ List'!$I961</f>
        <v>278.95159974208218</v>
      </c>
      <c r="N961" s="7" t="e">
        <f>INDEX('2021 Certified EVM Plan'!G:G,MATCH(B961,'2021 Certified EVM Plan'!E:E,0))</f>
        <v>#N/A</v>
      </c>
      <c r="O961" s="7" t="e">
        <f>INDEX('2021 Certified EVM Plan'!M:M,MATCH(B961,'2021 Certified EVM Plan'!E:E,0))</f>
        <v>#N/A</v>
      </c>
      <c r="P961" s="7">
        <f t="shared" si="14"/>
        <v>1</v>
      </c>
      <c r="Q961" s="26" t="e">
        <f>IF(INDEX('2021 Certified EVM Plan'!H:H,MATCH(B961,'2021 Certified EVM Plan'!E:E,0))=1,M961,#N/A)</f>
        <v>#N/A</v>
      </c>
      <c r="R961" s="26" t="e">
        <f>IF(INDEX('2021 Certified EVM Plan'!J:J,MATCH(B961,'2021 Certified EVM Plan'!E:E,0))=1,M961,#N/A)</f>
        <v>#N/A</v>
      </c>
      <c r="S961" s="26" t="e">
        <f>IF(INDEX('2021 Certified EVM Plan'!K:K,MATCH(B961,'2021 Certified EVM Plan'!E:E,0))=1,M961,#N/A)</f>
        <v>#N/A</v>
      </c>
    </row>
    <row r="962" spans="1:19" x14ac:dyDescent="0.25">
      <c r="A962" s="22" t="s">
        <v>1672</v>
      </c>
      <c r="B962" s="22">
        <v>1490</v>
      </c>
      <c r="C962" s="22">
        <v>182</v>
      </c>
      <c r="D962" s="23">
        <v>6.7166106054254099E-3</v>
      </c>
      <c r="E962" s="22">
        <v>163451702</v>
      </c>
      <c r="F962" s="22" t="s">
        <v>1831</v>
      </c>
      <c r="G962" s="22" t="s">
        <v>1961</v>
      </c>
      <c r="H962" s="22">
        <v>28787.0123602852</v>
      </c>
      <c r="I962" s="24">
        <f>'EVM CPZ List'!$D962*'EVM CPZ List'!$C962</f>
        <v>1.2224231301874247</v>
      </c>
      <c r="J962" s="25">
        <f>INDEX('Pivot of Risk Data'!A:A,MATCH('EVM CPZ List'!$B962,'Pivot of Risk Data'!B:B,0),1)</f>
        <v>945</v>
      </c>
      <c r="K962" s="22">
        <f>0.000621371*'EVM CPZ List'!$H962</f>
        <v>17.887414657322775</v>
      </c>
      <c r="L962" s="22">
        <f>L961+'EVM CPZ List'!$K962</f>
        <v>11623.821085698897</v>
      </c>
      <c r="M962" s="22">
        <f>M961-'EVM CPZ List'!$I962</f>
        <v>277.72917661189473</v>
      </c>
      <c r="N962" s="7" t="e">
        <f>INDEX('2021 Certified EVM Plan'!G:G,MATCH(B962,'2021 Certified EVM Plan'!E:E,0))</f>
        <v>#N/A</v>
      </c>
      <c r="O962" s="7" t="e">
        <f>INDEX('2021 Certified EVM Plan'!M:M,MATCH(B962,'2021 Certified EVM Plan'!E:E,0))</f>
        <v>#N/A</v>
      </c>
      <c r="P962" s="7">
        <f t="shared" ref="P962:P1025" si="15">COUNTIF(B:B,B962)</f>
        <v>1</v>
      </c>
      <c r="Q962" s="26" t="e">
        <f>IF(INDEX('2021 Certified EVM Plan'!H:H,MATCH(B962,'2021 Certified EVM Plan'!E:E,0))=1,M962,#N/A)</f>
        <v>#N/A</v>
      </c>
      <c r="R962" s="26" t="e">
        <f>IF(INDEX('2021 Certified EVM Plan'!J:J,MATCH(B962,'2021 Certified EVM Plan'!E:E,0))=1,M962,#N/A)</f>
        <v>#N/A</v>
      </c>
      <c r="S962" s="26" t="e">
        <f>IF(INDEX('2021 Certified EVM Plan'!K:K,MATCH(B962,'2021 Certified EVM Plan'!E:E,0))=1,M962,#N/A)</f>
        <v>#N/A</v>
      </c>
    </row>
    <row r="963" spans="1:19" x14ac:dyDescent="0.25">
      <c r="A963" s="22" t="s">
        <v>1672</v>
      </c>
      <c r="B963" s="22">
        <v>5192</v>
      </c>
      <c r="C963" s="22">
        <v>87</v>
      </c>
      <c r="D963" s="23">
        <v>6.7156623584949298E-3</v>
      </c>
      <c r="E963" s="22">
        <v>163451702</v>
      </c>
      <c r="F963" s="22" t="s">
        <v>1831</v>
      </c>
      <c r="G963" s="22" t="s">
        <v>1963</v>
      </c>
      <c r="H963" s="22">
        <v>14176.7324470073</v>
      </c>
      <c r="I963" s="24">
        <f>'EVM CPZ List'!$D963*'EVM CPZ List'!$C963</f>
        <v>0.58426262518905892</v>
      </c>
      <c r="J963" s="25">
        <f>INDEX('Pivot of Risk Data'!A:A,MATCH('EVM CPZ List'!$B963,'Pivot of Risk Data'!B:B,0),1)</f>
        <v>946</v>
      </c>
      <c r="K963" s="22">
        <f>0.000621371*'EVM CPZ List'!$H963</f>
        <v>8.8090104173293735</v>
      </c>
      <c r="L963" s="22">
        <f>L962+'EVM CPZ List'!$K963</f>
        <v>11632.630096116227</v>
      </c>
      <c r="M963" s="22">
        <f>M962-'EVM CPZ List'!$I963</f>
        <v>277.14491398670566</v>
      </c>
      <c r="N963" s="7" t="e">
        <f>INDEX('2021 Certified EVM Plan'!G:G,MATCH(B963,'2021 Certified EVM Plan'!E:E,0))</f>
        <v>#N/A</v>
      </c>
      <c r="O963" s="7" t="e">
        <f>INDEX('2021 Certified EVM Plan'!M:M,MATCH(B963,'2021 Certified EVM Plan'!E:E,0))</f>
        <v>#N/A</v>
      </c>
      <c r="P963" s="7">
        <f t="shared" si="15"/>
        <v>1</v>
      </c>
      <c r="Q963" s="26" t="e">
        <f>IF(INDEX('2021 Certified EVM Plan'!H:H,MATCH(B963,'2021 Certified EVM Plan'!E:E,0))=1,M963,#N/A)</f>
        <v>#N/A</v>
      </c>
      <c r="R963" s="26" t="e">
        <f>IF(INDEX('2021 Certified EVM Plan'!J:J,MATCH(B963,'2021 Certified EVM Plan'!E:E,0))=1,M963,#N/A)</f>
        <v>#N/A</v>
      </c>
      <c r="S963" s="26" t="e">
        <f>IF(INDEX('2021 Certified EVM Plan'!K:K,MATCH(B963,'2021 Certified EVM Plan'!E:E,0))=1,M963,#N/A)</f>
        <v>#N/A</v>
      </c>
    </row>
    <row r="964" spans="1:19" x14ac:dyDescent="0.25">
      <c r="A964" s="22" t="s">
        <v>8</v>
      </c>
      <c r="B964" s="22">
        <v>9374</v>
      </c>
      <c r="C964" s="22">
        <v>11</v>
      </c>
      <c r="D964" s="23">
        <v>6.71530005755272E-3</v>
      </c>
      <c r="E964" s="22">
        <v>63172101</v>
      </c>
      <c r="F964" s="22" t="s">
        <v>255</v>
      </c>
      <c r="G964" s="22" t="s">
        <v>471</v>
      </c>
      <c r="H964" s="22">
        <v>6078.9039033764602</v>
      </c>
      <c r="I964" s="24">
        <f>'EVM CPZ List'!$D964*'EVM CPZ List'!$C964</f>
        <v>7.386830063307992E-2</v>
      </c>
      <c r="J964" s="25">
        <f>INDEX('Pivot of Risk Data'!A:A,MATCH('EVM CPZ List'!$B964,'Pivot of Risk Data'!B:B,0),1)</f>
        <v>947</v>
      </c>
      <c r="K964" s="22">
        <f>0.000621371*'EVM CPZ List'!$H964</f>
        <v>3.7772545973449345</v>
      </c>
      <c r="L964" s="22">
        <f>L963+'EVM CPZ List'!$K964</f>
        <v>11636.407350713573</v>
      </c>
      <c r="M964" s="22">
        <f>M963-'EVM CPZ List'!$I964</f>
        <v>277.07104568607258</v>
      </c>
      <c r="N964" s="7" t="e">
        <f>INDEX('2021 Certified EVM Plan'!G:G,MATCH(B964,'2021 Certified EVM Plan'!E:E,0))</f>
        <v>#N/A</v>
      </c>
      <c r="O964" s="7" t="e">
        <f>INDEX('2021 Certified EVM Plan'!M:M,MATCH(B964,'2021 Certified EVM Plan'!E:E,0))</f>
        <v>#N/A</v>
      </c>
      <c r="P964" s="7">
        <f t="shared" si="15"/>
        <v>1</v>
      </c>
      <c r="Q964" s="26" t="e">
        <f>IF(INDEX('2021 Certified EVM Plan'!H:H,MATCH(B964,'2021 Certified EVM Plan'!E:E,0))=1,M964,#N/A)</f>
        <v>#N/A</v>
      </c>
      <c r="R964" s="26" t="e">
        <f>IF(INDEX('2021 Certified EVM Plan'!J:J,MATCH(B964,'2021 Certified EVM Plan'!E:E,0))=1,M964,#N/A)</f>
        <v>#N/A</v>
      </c>
      <c r="S964" s="26" t="e">
        <f>IF(INDEX('2021 Certified EVM Plan'!K:K,MATCH(B964,'2021 Certified EVM Plan'!E:E,0))=1,M964,#N/A)</f>
        <v>#N/A</v>
      </c>
    </row>
    <row r="965" spans="1:19" x14ac:dyDescent="0.25">
      <c r="A965" s="22" t="s">
        <v>1672</v>
      </c>
      <c r="B965" s="22">
        <v>8880</v>
      </c>
      <c r="C965" s="22">
        <v>102</v>
      </c>
      <c r="D965" s="23">
        <v>6.71276503424891E-3</v>
      </c>
      <c r="E965" s="22">
        <v>254432104</v>
      </c>
      <c r="F965" s="22" t="s">
        <v>1721</v>
      </c>
      <c r="G965" s="22" t="s">
        <v>1970</v>
      </c>
      <c r="H965" s="22">
        <v>29689.925036247099</v>
      </c>
      <c r="I965" s="24">
        <f>'EVM CPZ List'!$D965*'EVM CPZ List'!$C965</f>
        <v>0.68470203349338887</v>
      </c>
      <c r="J965" s="25">
        <f>INDEX('Pivot of Risk Data'!A:A,MATCH('EVM CPZ List'!$B965,'Pivot of Risk Data'!B:B,0),1)</f>
        <v>948</v>
      </c>
      <c r="K965" s="22">
        <f>0.000621371*'EVM CPZ List'!$H965</f>
        <v>18.448458409697896</v>
      </c>
      <c r="L965" s="22">
        <f>L964+'EVM CPZ List'!$K965</f>
        <v>11654.85580912327</v>
      </c>
      <c r="M965" s="22">
        <f>M964-'EVM CPZ List'!$I965</f>
        <v>276.38634365257917</v>
      </c>
      <c r="N965" s="7" t="e">
        <f>INDEX('2021 Certified EVM Plan'!G:G,MATCH(B965,'2021 Certified EVM Plan'!E:E,0))</f>
        <v>#N/A</v>
      </c>
      <c r="O965" s="7" t="e">
        <f>INDEX('2021 Certified EVM Plan'!M:M,MATCH(B965,'2021 Certified EVM Plan'!E:E,0))</f>
        <v>#N/A</v>
      </c>
      <c r="P965" s="7">
        <f t="shared" si="15"/>
        <v>1</v>
      </c>
      <c r="Q965" s="26" t="e">
        <f>IF(INDEX('2021 Certified EVM Plan'!H:H,MATCH(B965,'2021 Certified EVM Plan'!E:E,0))=1,M965,#N/A)</f>
        <v>#N/A</v>
      </c>
      <c r="R965" s="26" t="e">
        <f>IF(INDEX('2021 Certified EVM Plan'!J:J,MATCH(B965,'2021 Certified EVM Plan'!E:E,0))=1,M965,#N/A)</f>
        <v>#N/A</v>
      </c>
      <c r="S965" s="26" t="e">
        <f>IF(INDEX('2021 Certified EVM Plan'!K:K,MATCH(B965,'2021 Certified EVM Plan'!E:E,0))=1,M965,#N/A)</f>
        <v>#N/A</v>
      </c>
    </row>
    <row r="966" spans="1:19" x14ac:dyDescent="0.25">
      <c r="A966" s="22" t="s">
        <v>1672</v>
      </c>
      <c r="B966" s="22">
        <v>4541</v>
      </c>
      <c r="C966" s="22">
        <v>26</v>
      </c>
      <c r="D966" s="23">
        <v>6.7088210172195602E-3</v>
      </c>
      <c r="E966" s="22">
        <v>163201101</v>
      </c>
      <c r="F966" s="22" t="s">
        <v>1683</v>
      </c>
      <c r="G966" s="22" t="s">
        <v>1689</v>
      </c>
      <c r="H966" s="22">
        <v>10485.794206649</v>
      </c>
      <c r="I966" s="24">
        <f>'EVM CPZ List'!$D966*'EVM CPZ List'!$C966</f>
        <v>0.17442934644770858</v>
      </c>
      <c r="J966" s="25">
        <f>INDEX('Pivot of Risk Data'!A:A,MATCH('EVM CPZ List'!$B966,'Pivot of Risk Data'!B:B,0),1)</f>
        <v>949</v>
      </c>
      <c r="K966" s="22">
        <f>0.000621371*'EVM CPZ List'!$H966</f>
        <v>6.5155684319796956</v>
      </c>
      <c r="L966" s="22">
        <f>L965+'EVM CPZ List'!$K966</f>
        <v>11661.37137755525</v>
      </c>
      <c r="M966" s="22">
        <f>M965-'EVM CPZ List'!$I966</f>
        <v>276.21191430613146</v>
      </c>
      <c r="N966" s="7" t="e">
        <f>INDEX('2021 Certified EVM Plan'!G:G,MATCH(B966,'2021 Certified EVM Plan'!E:E,0))</f>
        <v>#N/A</v>
      </c>
      <c r="O966" s="7" t="e">
        <f>INDEX('2021 Certified EVM Plan'!M:M,MATCH(B966,'2021 Certified EVM Plan'!E:E,0))</f>
        <v>#N/A</v>
      </c>
      <c r="P966" s="7">
        <f t="shared" si="15"/>
        <v>1</v>
      </c>
      <c r="Q966" s="26" t="e">
        <f>IF(INDEX('2021 Certified EVM Plan'!H:H,MATCH(B966,'2021 Certified EVM Plan'!E:E,0))=1,M966,#N/A)</f>
        <v>#N/A</v>
      </c>
      <c r="R966" s="26" t="e">
        <f>IF(INDEX('2021 Certified EVM Plan'!J:J,MATCH(B966,'2021 Certified EVM Plan'!E:E,0))=1,M966,#N/A)</f>
        <v>#N/A</v>
      </c>
      <c r="S966" s="26" t="e">
        <f>IF(INDEX('2021 Certified EVM Plan'!K:K,MATCH(B966,'2021 Certified EVM Plan'!E:E,0))=1,M966,#N/A)</f>
        <v>#N/A</v>
      </c>
    </row>
    <row r="967" spans="1:19" x14ac:dyDescent="0.25">
      <c r="A967" s="22" t="s">
        <v>539</v>
      </c>
      <c r="B967" s="22">
        <v>1751</v>
      </c>
      <c r="C967" s="22">
        <v>107</v>
      </c>
      <c r="D967" s="23">
        <v>6.6951788597671303E-3</v>
      </c>
      <c r="E967" s="22">
        <v>102211101</v>
      </c>
      <c r="F967" s="22" t="s">
        <v>757</v>
      </c>
      <c r="G967" s="22" t="s">
        <v>758</v>
      </c>
      <c r="H967" s="22">
        <v>31149.9294942575</v>
      </c>
      <c r="I967" s="24">
        <f>'EVM CPZ List'!$D967*'EVM CPZ List'!$C967</f>
        <v>0.71638413799508294</v>
      </c>
      <c r="J967" s="25">
        <f>INDEX('Pivot of Risk Data'!A:A,MATCH('EVM CPZ List'!$B967,'Pivot of Risk Data'!B:B,0),1)</f>
        <v>950</v>
      </c>
      <c r="K967" s="22">
        <f>0.000621371*'EVM CPZ List'!$H967</f>
        <v>19.355662839776276</v>
      </c>
      <c r="L967" s="22">
        <f>L966+'EVM CPZ List'!$K967</f>
        <v>11680.727040395026</v>
      </c>
      <c r="M967" s="22">
        <f>M966-'EVM CPZ List'!$I967</f>
        <v>275.49553016813638</v>
      </c>
      <c r="N967" s="7" t="e">
        <f>INDEX('2021 Certified EVM Plan'!G:G,MATCH(B967,'2021 Certified EVM Plan'!E:E,0))</f>
        <v>#N/A</v>
      </c>
      <c r="O967" s="7" t="e">
        <f>INDEX('2021 Certified EVM Plan'!M:M,MATCH(B967,'2021 Certified EVM Plan'!E:E,0))</f>
        <v>#N/A</v>
      </c>
      <c r="P967" s="7">
        <f t="shared" si="15"/>
        <v>1</v>
      </c>
      <c r="Q967" s="26" t="e">
        <f>IF(INDEX('2021 Certified EVM Plan'!H:H,MATCH(B967,'2021 Certified EVM Plan'!E:E,0))=1,M967,#N/A)</f>
        <v>#N/A</v>
      </c>
      <c r="R967" s="26" t="e">
        <f>IF(INDEX('2021 Certified EVM Plan'!J:J,MATCH(B967,'2021 Certified EVM Plan'!E:E,0))=1,M967,#N/A)</f>
        <v>#N/A</v>
      </c>
      <c r="S967" s="26" t="e">
        <f>IF(INDEX('2021 Certified EVM Plan'!K:K,MATCH(B967,'2021 Certified EVM Plan'!E:E,0))=1,M967,#N/A)</f>
        <v>#N/A</v>
      </c>
    </row>
    <row r="968" spans="1:19" x14ac:dyDescent="0.25">
      <c r="A968" s="22" t="s">
        <v>1672</v>
      </c>
      <c r="B968" s="22">
        <v>4890</v>
      </c>
      <c r="C968" s="22">
        <v>150</v>
      </c>
      <c r="D968" s="23">
        <v>6.6900546695261003E-3</v>
      </c>
      <c r="E968" s="22">
        <v>163451702</v>
      </c>
      <c r="F968" s="22" t="s">
        <v>1831</v>
      </c>
      <c r="G968" s="22" t="s">
        <v>2002</v>
      </c>
      <c r="H968" s="22">
        <v>23167.787720852699</v>
      </c>
      <c r="I968" s="24">
        <f>'EVM CPZ List'!$D968*'EVM CPZ List'!$C968</f>
        <v>1.0035082004289151</v>
      </c>
      <c r="J968" s="25">
        <f>INDEX('Pivot of Risk Data'!A:A,MATCH('EVM CPZ List'!$B968,'Pivot of Risk Data'!B:B,0),1)</f>
        <v>951</v>
      </c>
      <c r="K968" s="22">
        <f>0.000621371*'EVM CPZ List'!$H968</f>
        <v>14.395791423893963</v>
      </c>
      <c r="L968" s="22">
        <f>L967+'EVM CPZ List'!$K968</f>
        <v>11695.122831818921</v>
      </c>
      <c r="M968" s="22">
        <f>M967-'EVM CPZ List'!$I968</f>
        <v>274.49202196770744</v>
      </c>
      <c r="N968" s="7" t="e">
        <f>INDEX('2021 Certified EVM Plan'!G:G,MATCH(B968,'2021 Certified EVM Plan'!E:E,0))</f>
        <v>#N/A</v>
      </c>
      <c r="O968" s="7" t="e">
        <f>INDEX('2021 Certified EVM Plan'!M:M,MATCH(B968,'2021 Certified EVM Plan'!E:E,0))</f>
        <v>#N/A</v>
      </c>
      <c r="P968" s="7">
        <f t="shared" si="15"/>
        <v>1</v>
      </c>
      <c r="Q968" s="26" t="e">
        <f>IF(INDEX('2021 Certified EVM Plan'!H:H,MATCH(B968,'2021 Certified EVM Plan'!E:E,0))=1,M968,#N/A)</f>
        <v>#N/A</v>
      </c>
      <c r="R968" s="26" t="e">
        <f>IF(INDEX('2021 Certified EVM Plan'!J:J,MATCH(B968,'2021 Certified EVM Plan'!E:E,0))=1,M968,#N/A)</f>
        <v>#N/A</v>
      </c>
      <c r="S968" s="26" t="e">
        <f>IF(INDEX('2021 Certified EVM Plan'!K:K,MATCH(B968,'2021 Certified EVM Plan'!E:E,0))=1,M968,#N/A)</f>
        <v>#N/A</v>
      </c>
    </row>
    <row r="969" spans="1:19" x14ac:dyDescent="0.25">
      <c r="A969" s="22" t="s">
        <v>964</v>
      </c>
      <c r="B969" s="22">
        <v>5113</v>
      </c>
      <c r="C969" s="22">
        <v>7</v>
      </c>
      <c r="D969" s="23">
        <v>6.6750901718526396E-3</v>
      </c>
      <c r="E969" s="22">
        <v>42751111</v>
      </c>
      <c r="F969" s="22" t="s">
        <v>1637</v>
      </c>
      <c r="G969" s="22" t="s">
        <v>1638</v>
      </c>
      <c r="H969" s="22">
        <v>486.72828369743701</v>
      </c>
      <c r="I969" s="24">
        <f>'EVM CPZ List'!$D969*'EVM CPZ List'!$C969</f>
        <v>4.6725631202968479E-2</v>
      </c>
      <c r="J969" s="25">
        <f>INDEX('Pivot of Risk Data'!A:A,MATCH('EVM CPZ List'!$B969,'Pivot of Risk Data'!B:B,0),1)</f>
        <v>952</v>
      </c>
      <c r="K969" s="22">
        <f>0.000621371*'EVM CPZ List'!$H969</f>
        <v>0.30243884036936014</v>
      </c>
      <c r="L969" s="22">
        <f>L968+'EVM CPZ List'!$K969</f>
        <v>11695.425270659291</v>
      </c>
      <c r="M969" s="22">
        <f>M968-'EVM CPZ List'!$I969</f>
        <v>274.4452963365045</v>
      </c>
      <c r="N969" s="7" t="e">
        <f>INDEX('2021 Certified EVM Plan'!G:G,MATCH(B969,'2021 Certified EVM Plan'!E:E,0))</f>
        <v>#N/A</v>
      </c>
      <c r="O969" s="7" t="e">
        <f>INDEX('2021 Certified EVM Plan'!M:M,MATCH(B969,'2021 Certified EVM Plan'!E:E,0))</f>
        <v>#N/A</v>
      </c>
      <c r="P969" s="7">
        <f t="shared" si="15"/>
        <v>1</v>
      </c>
      <c r="Q969" s="26" t="e">
        <f>IF(INDEX('2021 Certified EVM Plan'!H:H,MATCH(B969,'2021 Certified EVM Plan'!E:E,0))=1,M969,#N/A)</f>
        <v>#N/A</v>
      </c>
      <c r="R969" s="26" t="e">
        <f>IF(INDEX('2021 Certified EVM Plan'!J:J,MATCH(B969,'2021 Certified EVM Plan'!E:E,0))=1,M969,#N/A)</f>
        <v>#N/A</v>
      </c>
      <c r="S969" s="26" t="e">
        <f>IF(INDEX('2021 Certified EVM Plan'!K:K,MATCH(B969,'2021 Certified EVM Plan'!E:E,0))=1,M969,#N/A)</f>
        <v>#N/A</v>
      </c>
    </row>
    <row r="970" spans="1:19" x14ac:dyDescent="0.25">
      <c r="A970" s="22" t="s">
        <v>2195</v>
      </c>
      <c r="B970" s="22">
        <v>3525</v>
      </c>
      <c r="C970" s="22">
        <v>344</v>
      </c>
      <c r="D970" s="23">
        <v>6.6720084078404204E-3</v>
      </c>
      <c r="E970" s="22">
        <v>182671108</v>
      </c>
      <c r="F970" s="22" t="s">
        <v>2515</v>
      </c>
      <c r="G970" s="22" t="s">
        <v>2516</v>
      </c>
      <c r="H970" s="22">
        <v>94108.664307124098</v>
      </c>
      <c r="I970" s="24">
        <f>'EVM CPZ List'!$D970*'EVM CPZ List'!$C970</f>
        <v>2.2951708922971048</v>
      </c>
      <c r="J970" s="25">
        <f>INDEX('Pivot of Risk Data'!A:A,MATCH('EVM CPZ List'!$B970,'Pivot of Risk Data'!B:B,0),1)</f>
        <v>953</v>
      </c>
      <c r="K970" s="22">
        <f>0.000621371*'EVM CPZ List'!$H970</f>
        <v>58.476394849182007</v>
      </c>
      <c r="L970" s="22">
        <f>L969+'EVM CPZ List'!$K970</f>
        <v>11753.901665508472</v>
      </c>
      <c r="M970" s="22">
        <f>M969-'EVM CPZ List'!$I970</f>
        <v>272.15012544420739</v>
      </c>
      <c r="N970" s="7" t="e">
        <f>INDEX('2021 Certified EVM Plan'!G:G,MATCH(B970,'2021 Certified EVM Plan'!E:E,0))</f>
        <v>#N/A</v>
      </c>
      <c r="O970" s="7" t="e">
        <f>INDEX('2021 Certified EVM Plan'!M:M,MATCH(B970,'2021 Certified EVM Plan'!E:E,0))</f>
        <v>#N/A</v>
      </c>
      <c r="P970" s="7">
        <f t="shared" si="15"/>
        <v>1</v>
      </c>
      <c r="Q970" s="26" t="e">
        <f>IF(INDEX('2021 Certified EVM Plan'!H:H,MATCH(B970,'2021 Certified EVM Plan'!E:E,0))=1,M970,#N/A)</f>
        <v>#N/A</v>
      </c>
      <c r="R970" s="26" t="e">
        <f>IF(INDEX('2021 Certified EVM Plan'!J:J,MATCH(B970,'2021 Certified EVM Plan'!E:E,0))=1,M970,#N/A)</f>
        <v>#N/A</v>
      </c>
      <c r="S970" s="26" t="e">
        <f>IF(INDEX('2021 Certified EVM Plan'!K:K,MATCH(B970,'2021 Certified EVM Plan'!E:E,0))=1,M970,#N/A)</f>
        <v>#N/A</v>
      </c>
    </row>
    <row r="971" spans="1:19" x14ac:dyDescent="0.25">
      <c r="A971" s="22" t="s">
        <v>2195</v>
      </c>
      <c r="B971" s="22">
        <v>4203</v>
      </c>
      <c r="C971" s="22">
        <v>164</v>
      </c>
      <c r="D971" s="23">
        <v>6.6719136025903897E-3</v>
      </c>
      <c r="E971" s="22">
        <v>182821101</v>
      </c>
      <c r="F971" s="22" t="s">
        <v>2404</v>
      </c>
      <c r="G971" s="22" t="s">
        <v>2405</v>
      </c>
      <c r="H971" s="22">
        <v>37685.568668039101</v>
      </c>
      <c r="I971" s="24">
        <f>'EVM CPZ List'!$D971*'EVM CPZ List'!$C971</f>
        <v>1.094193830824824</v>
      </c>
      <c r="J971" s="25">
        <f>INDEX('Pivot of Risk Data'!A:A,MATCH('EVM CPZ List'!$B971,'Pivot of Risk Data'!B:B,0),1)</f>
        <v>954</v>
      </c>
      <c r="K971" s="22">
        <f>0.000621371*'EVM CPZ List'!$H971</f>
        <v>23.416719488828125</v>
      </c>
      <c r="L971" s="22">
        <f>L970+'EVM CPZ List'!$K971</f>
        <v>11777.318384997301</v>
      </c>
      <c r="M971" s="22">
        <f>M970-'EVM CPZ List'!$I971</f>
        <v>271.05593161338254</v>
      </c>
      <c r="N971" s="7" t="e">
        <f>INDEX('2021 Certified EVM Plan'!G:G,MATCH(B971,'2021 Certified EVM Plan'!E:E,0))</f>
        <v>#N/A</v>
      </c>
      <c r="O971" s="7" t="e">
        <f>INDEX('2021 Certified EVM Plan'!M:M,MATCH(B971,'2021 Certified EVM Plan'!E:E,0))</f>
        <v>#N/A</v>
      </c>
      <c r="P971" s="7">
        <f t="shared" si="15"/>
        <v>1</v>
      </c>
      <c r="Q971" s="26" t="e">
        <f>IF(INDEX('2021 Certified EVM Plan'!H:H,MATCH(B971,'2021 Certified EVM Plan'!E:E,0))=1,M971,#N/A)</f>
        <v>#N/A</v>
      </c>
      <c r="R971" s="26" t="e">
        <f>IF(INDEX('2021 Certified EVM Plan'!J:J,MATCH(B971,'2021 Certified EVM Plan'!E:E,0))=1,M971,#N/A)</f>
        <v>#N/A</v>
      </c>
      <c r="S971" s="26" t="e">
        <f>IF(INDEX('2021 Certified EVM Plan'!K:K,MATCH(B971,'2021 Certified EVM Plan'!E:E,0))=1,M971,#N/A)</f>
        <v>#N/A</v>
      </c>
    </row>
    <row r="972" spans="1:19" x14ac:dyDescent="0.25">
      <c r="A972" s="22" t="s">
        <v>964</v>
      </c>
      <c r="B972" s="22">
        <v>1530</v>
      </c>
      <c r="C972" s="22">
        <v>20</v>
      </c>
      <c r="D972" s="23">
        <v>6.6609786290099896E-3</v>
      </c>
      <c r="E972" s="22">
        <v>42251101</v>
      </c>
      <c r="F972" s="22" t="s">
        <v>1136</v>
      </c>
      <c r="G972" s="22" t="s">
        <v>1137</v>
      </c>
      <c r="H972" s="22">
        <v>1849.34133820637</v>
      </c>
      <c r="I972" s="24">
        <f>'EVM CPZ List'!$D972*'EVM CPZ List'!$C972</f>
        <v>0.13321957258019979</v>
      </c>
      <c r="J972" s="25">
        <f>INDEX('Pivot of Risk Data'!A:A,MATCH('EVM CPZ List'!$B972,'Pivot of Risk Data'!B:B,0),1)</f>
        <v>955</v>
      </c>
      <c r="K972" s="22">
        <f>0.000621371*'EVM CPZ List'!$H972</f>
        <v>1.1491270766626303</v>
      </c>
      <c r="L972" s="22">
        <f>L971+'EVM CPZ List'!$K972</f>
        <v>11778.467512073963</v>
      </c>
      <c r="M972" s="22">
        <f>M971-'EVM CPZ List'!$I972</f>
        <v>270.92271204080237</v>
      </c>
      <c r="N972" s="7" t="e">
        <f>INDEX('2021 Certified EVM Plan'!G:G,MATCH(B972,'2021 Certified EVM Plan'!E:E,0))</f>
        <v>#N/A</v>
      </c>
      <c r="O972" s="7" t="e">
        <f>INDEX('2021 Certified EVM Plan'!M:M,MATCH(B972,'2021 Certified EVM Plan'!E:E,0))</f>
        <v>#N/A</v>
      </c>
      <c r="P972" s="7">
        <f t="shared" si="15"/>
        <v>1</v>
      </c>
      <c r="Q972" s="26" t="e">
        <f>IF(INDEX('2021 Certified EVM Plan'!H:H,MATCH(B972,'2021 Certified EVM Plan'!E:E,0))=1,M972,#N/A)</f>
        <v>#N/A</v>
      </c>
      <c r="R972" s="26" t="e">
        <f>IF(INDEX('2021 Certified EVM Plan'!J:J,MATCH(B972,'2021 Certified EVM Plan'!E:E,0))=1,M972,#N/A)</f>
        <v>#N/A</v>
      </c>
      <c r="S972" s="26" t="e">
        <f>IF(INDEX('2021 Certified EVM Plan'!K:K,MATCH(B972,'2021 Certified EVM Plan'!E:E,0))=1,M972,#N/A)</f>
        <v>#N/A</v>
      </c>
    </row>
    <row r="973" spans="1:19" x14ac:dyDescent="0.25">
      <c r="A973" s="22" t="s">
        <v>964</v>
      </c>
      <c r="B973" s="22">
        <v>6920</v>
      </c>
      <c r="C973" s="22">
        <v>319</v>
      </c>
      <c r="D973" s="23">
        <v>6.65400863167428E-3</v>
      </c>
      <c r="E973" s="22">
        <v>192411101</v>
      </c>
      <c r="F973" s="22" t="s">
        <v>1211</v>
      </c>
      <c r="G973" s="22" t="s">
        <v>1468</v>
      </c>
      <c r="H973" s="22">
        <v>34571.946712801298</v>
      </c>
      <c r="I973" s="24">
        <f>'EVM CPZ List'!$D973*'EVM CPZ List'!$C973</f>
        <v>2.1226287535040953</v>
      </c>
      <c r="J973" s="25">
        <f>INDEX('Pivot of Risk Data'!A:A,MATCH('EVM CPZ List'!$B973,'Pivot of Risk Data'!B:B,0),1)</f>
        <v>956</v>
      </c>
      <c r="K973" s="22">
        <f>0.000621371*'EVM CPZ List'!$H973</f>
        <v>21.482005100880055</v>
      </c>
      <c r="L973" s="22">
        <f>L972+'EVM CPZ List'!$K973</f>
        <v>11799.949517174842</v>
      </c>
      <c r="M973" s="22">
        <f>M972-'EVM CPZ List'!$I973</f>
        <v>268.80008328729826</v>
      </c>
      <c r="N973" s="7" t="e">
        <f>INDEX('2021 Certified EVM Plan'!G:G,MATCH(B973,'2021 Certified EVM Plan'!E:E,0))</f>
        <v>#N/A</v>
      </c>
      <c r="O973" s="7" t="e">
        <f>INDEX('2021 Certified EVM Plan'!M:M,MATCH(B973,'2021 Certified EVM Plan'!E:E,0))</f>
        <v>#N/A</v>
      </c>
      <c r="P973" s="7">
        <f t="shared" si="15"/>
        <v>1</v>
      </c>
      <c r="Q973" s="26" t="e">
        <f>IF(INDEX('2021 Certified EVM Plan'!H:H,MATCH(B973,'2021 Certified EVM Plan'!E:E,0))=1,M973,#N/A)</f>
        <v>#N/A</v>
      </c>
      <c r="R973" s="26" t="e">
        <f>IF(INDEX('2021 Certified EVM Plan'!J:J,MATCH(B973,'2021 Certified EVM Plan'!E:E,0))=1,M973,#N/A)</f>
        <v>#N/A</v>
      </c>
      <c r="S973" s="26" t="e">
        <f>IF(INDEX('2021 Certified EVM Plan'!K:K,MATCH(B973,'2021 Certified EVM Plan'!E:E,0))=1,M973,#N/A)</f>
        <v>#N/A</v>
      </c>
    </row>
    <row r="974" spans="1:19" x14ac:dyDescent="0.25">
      <c r="A974" s="22" t="s">
        <v>964</v>
      </c>
      <c r="B974" s="22">
        <v>4735</v>
      </c>
      <c r="C974" s="22">
        <v>99</v>
      </c>
      <c r="D974" s="23">
        <v>6.60033699149048E-3</v>
      </c>
      <c r="E974" s="22">
        <v>43071101</v>
      </c>
      <c r="F974" s="22" t="s">
        <v>1250</v>
      </c>
      <c r="G974" s="22" t="s">
        <v>1316</v>
      </c>
      <c r="H974" s="22">
        <v>10550.9053537772</v>
      </c>
      <c r="I974" s="24">
        <f>'EVM CPZ List'!$D974*'EVM CPZ List'!$C974</f>
        <v>0.65343336215755754</v>
      </c>
      <c r="J974" s="25">
        <f>INDEX('Pivot of Risk Data'!A:A,MATCH('EVM CPZ List'!$B974,'Pivot of Risk Data'!B:B,0),1)</f>
        <v>957</v>
      </c>
      <c r="K974" s="22">
        <f>0.000621371*'EVM CPZ List'!$H974</f>
        <v>6.5560266105818927</v>
      </c>
      <c r="L974" s="22">
        <f>L973+'EVM CPZ List'!$K974</f>
        <v>11806.505543785424</v>
      </c>
      <c r="M974" s="22">
        <f>M973-'EVM CPZ List'!$I974</f>
        <v>268.14664992514071</v>
      </c>
      <c r="N974" s="7" t="e">
        <f>INDEX('2021 Certified EVM Plan'!G:G,MATCH(B974,'2021 Certified EVM Plan'!E:E,0))</f>
        <v>#N/A</v>
      </c>
      <c r="O974" s="7" t="e">
        <f>INDEX('2021 Certified EVM Plan'!M:M,MATCH(B974,'2021 Certified EVM Plan'!E:E,0))</f>
        <v>#N/A</v>
      </c>
      <c r="P974" s="7">
        <f t="shared" si="15"/>
        <v>1</v>
      </c>
      <c r="Q974" s="26" t="e">
        <f>IF(INDEX('2021 Certified EVM Plan'!H:H,MATCH(B974,'2021 Certified EVM Plan'!E:E,0))=1,M974,#N/A)</f>
        <v>#N/A</v>
      </c>
      <c r="R974" s="26" t="e">
        <f>IF(INDEX('2021 Certified EVM Plan'!J:J,MATCH(B974,'2021 Certified EVM Plan'!E:E,0))=1,M974,#N/A)</f>
        <v>#N/A</v>
      </c>
      <c r="S974" s="26" t="e">
        <f>IF(INDEX('2021 Certified EVM Plan'!K:K,MATCH(B974,'2021 Certified EVM Plan'!E:E,0))=1,M974,#N/A)</f>
        <v>#N/A</v>
      </c>
    </row>
    <row r="975" spans="1:19" x14ac:dyDescent="0.25">
      <c r="A975" s="22" t="s">
        <v>539</v>
      </c>
      <c r="B975" s="22">
        <v>5080</v>
      </c>
      <c r="C975" s="22">
        <v>22</v>
      </c>
      <c r="D975" s="23">
        <v>6.5806541954407998E-3</v>
      </c>
      <c r="E975" s="22">
        <v>102541101</v>
      </c>
      <c r="F975" s="22" t="s">
        <v>694</v>
      </c>
      <c r="G975" s="22" t="s">
        <v>726</v>
      </c>
      <c r="H975" s="22">
        <v>36682.0506963515</v>
      </c>
      <c r="I975" s="24">
        <f>'EVM CPZ List'!$D975*'EVM CPZ List'!$C975</f>
        <v>0.1447743922996976</v>
      </c>
      <c r="J975" s="25">
        <f>INDEX('Pivot of Risk Data'!A:A,MATCH('EVM CPZ List'!$B975,'Pivot of Risk Data'!B:B,0),1)</f>
        <v>958</v>
      </c>
      <c r="K975" s="22">
        <f>0.000621371*'EVM CPZ List'!$H975</f>
        <v>22.793162523242628</v>
      </c>
      <c r="L975" s="22">
        <f>L974+'EVM CPZ List'!$K975</f>
        <v>11829.298706308668</v>
      </c>
      <c r="M975" s="22">
        <f>M974-'EVM CPZ List'!$I975</f>
        <v>268.00187553284098</v>
      </c>
      <c r="N975" s="7" t="e">
        <f>INDEX('2021 Certified EVM Plan'!G:G,MATCH(B975,'2021 Certified EVM Plan'!E:E,0))</f>
        <v>#N/A</v>
      </c>
      <c r="O975" s="7" t="e">
        <f>INDEX('2021 Certified EVM Plan'!M:M,MATCH(B975,'2021 Certified EVM Plan'!E:E,0))</f>
        <v>#N/A</v>
      </c>
      <c r="P975" s="7">
        <f t="shared" si="15"/>
        <v>1</v>
      </c>
      <c r="Q975" s="26" t="e">
        <f>IF(INDEX('2021 Certified EVM Plan'!H:H,MATCH(B975,'2021 Certified EVM Plan'!E:E,0))=1,M975,#N/A)</f>
        <v>#N/A</v>
      </c>
      <c r="R975" s="26" t="e">
        <f>IF(INDEX('2021 Certified EVM Plan'!J:J,MATCH(B975,'2021 Certified EVM Plan'!E:E,0))=1,M975,#N/A)</f>
        <v>#N/A</v>
      </c>
      <c r="S975" s="26" t="e">
        <f>IF(INDEX('2021 Certified EVM Plan'!K:K,MATCH(B975,'2021 Certified EVM Plan'!E:E,0))=1,M975,#N/A)</f>
        <v>#N/A</v>
      </c>
    </row>
    <row r="976" spans="1:19" x14ac:dyDescent="0.25">
      <c r="A976" s="22" t="s">
        <v>2906</v>
      </c>
      <c r="B976" s="22">
        <v>5980</v>
      </c>
      <c r="C976" s="22">
        <v>136</v>
      </c>
      <c r="D976" s="23">
        <v>6.5659453531805301E-3</v>
      </c>
      <c r="E976" s="22">
        <v>43051101</v>
      </c>
      <c r="F976" s="22" t="s">
        <v>2917</v>
      </c>
      <c r="G976" s="22" t="s">
        <v>3177</v>
      </c>
      <c r="H976" s="22">
        <v>25527.468034449499</v>
      </c>
      <c r="I976" s="24">
        <f>'EVM CPZ List'!$D976*'EVM CPZ List'!$C976</f>
        <v>0.89296856803255209</v>
      </c>
      <c r="J976" s="25">
        <f>INDEX('Pivot of Risk Data'!A:A,MATCH('EVM CPZ List'!$B976,'Pivot of Risk Data'!B:B,0),1)</f>
        <v>959</v>
      </c>
      <c r="K976" s="22">
        <f>0.000621371*'EVM CPZ List'!$H976</f>
        <v>15.86202834003392</v>
      </c>
      <c r="L976" s="22">
        <f>L975+'EVM CPZ List'!$K976</f>
        <v>11845.160734648702</v>
      </c>
      <c r="M976" s="22">
        <f>M975-'EVM CPZ List'!$I976</f>
        <v>267.10890696480845</v>
      </c>
      <c r="N976" s="7" t="e">
        <f>INDEX('2021 Certified EVM Plan'!G:G,MATCH(B976,'2021 Certified EVM Plan'!E:E,0))</f>
        <v>#N/A</v>
      </c>
      <c r="O976" s="7" t="e">
        <f>INDEX('2021 Certified EVM Plan'!M:M,MATCH(B976,'2021 Certified EVM Plan'!E:E,0))</f>
        <v>#N/A</v>
      </c>
      <c r="P976" s="7">
        <f t="shared" si="15"/>
        <v>1</v>
      </c>
      <c r="Q976" s="26" t="e">
        <f>IF(INDEX('2021 Certified EVM Plan'!H:H,MATCH(B976,'2021 Certified EVM Plan'!E:E,0))=1,M976,#N/A)</f>
        <v>#N/A</v>
      </c>
      <c r="R976" s="26" t="e">
        <f>IF(INDEX('2021 Certified EVM Plan'!J:J,MATCH(B976,'2021 Certified EVM Plan'!E:E,0))=1,M976,#N/A)</f>
        <v>#N/A</v>
      </c>
      <c r="S976" s="26" t="e">
        <f>IF(INDEX('2021 Certified EVM Plan'!K:K,MATCH(B976,'2021 Certified EVM Plan'!E:E,0))=1,M976,#N/A)</f>
        <v>#N/A</v>
      </c>
    </row>
    <row r="977" spans="1:19" x14ac:dyDescent="0.25">
      <c r="A977" s="22" t="s">
        <v>964</v>
      </c>
      <c r="B977" s="22">
        <v>1003</v>
      </c>
      <c r="C977" s="22">
        <v>20</v>
      </c>
      <c r="D977" s="23">
        <v>6.5232758116762499E-3</v>
      </c>
      <c r="E977" s="22">
        <v>42771114</v>
      </c>
      <c r="F977" s="22" t="s">
        <v>1286</v>
      </c>
      <c r="G977" s="22" t="s">
        <v>1556</v>
      </c>
      <c r="H977" s="22">
        <v>3178.5328074182498</v>
      </c>
      <c r="I977" s="24">
        <f>'EVM CPZ List'!$D977*'EVM CPZ List'!$C977</f>
        <v>0.13046551623352501</v>
      </c>
      <c r="J977" s="25">
        <f>INDEX('Pivot of Risk Data'!A:A,MATCH('EVM CPZ List'!$B977,'Pivot of Risk Data'!B:B,0),1)</f>
        <v>960</v>
      </c>
      <c r="K977" s="22">
        <f>0.000621371*'EVM CPZ List'!$H977</f>
        <v>1.9750481090782854</v>
      </c>
      <c r="L977" s="22">
        <f>L976+'EVM CPZ List'!$K977</f>
        <v>11847.135782757779</v>
      </c>
      <c r="M977" s="22">
        <f>M976-'EVM CPZ List'!$I977</f>
        <v>266.97844144857493</v>
      </c>
      <c r="N977" s="7" t="e">
        <f>INDEX('2021 Certified EVM Plan'!G:G,MATCH(B977,'2021 Certified EVM Plan'!E:E,0))</f>
        <v>#N/A</v>
      </c>
      <c r="O977" s="7" t="e">
        <f>INDEX('2021 Certified EVM Plan'!M:M,MATCH(B977,'2021 Certified EVM Plan'!E:E,0))</f>
        <v>#N/A</v>
      </c>
      <c r="P977" s="7">
        <f t="shared" si="15"/>
        <v>1</v>
      </c>
      <c r="Q977" s="26" t="e">
        <f>IF(INDEX('2021 Certified EVM Plan'!H:H,MATCH(B977,'2021 Certified EVM Plan'!E:E,0))=1,M977,#N/A)</f>
        <v>#N/A</v>
      </c>
      <c r="R977" s="26" t="e">
        <f>IF(INDEX('2021 Certified EVM Plan'!J:J,MATCH(B977,'2021 Certified EVM Plan'!E:E,0))=1,M977,#N/A)</f>
        <v>#N/A</v>
      </c>
      <c r="S977" s="26" t="e">
        <f>IF(INDEX('2021 Certified EVM Plan'!K:K,MATCH(B977,'2021 Certified EVM Plan'!E:E,0))=1,M977,#N/A)</f>
        <v>#N/A</v>
      </c>
    </row>
    <row r="978" spans="1:19" x14ac:dyDescent="0.25">
      <c r="A978" s="22" t="s">
        <v>8</v>
      </c>
      <c r="B978" s="22">
        <v>786</v>
      </c>
      <c r="C978" s="22">
        <v>551</v>
      </c>
      <c r="D978" s="23">
        <v>6.4873069670885299E-3</v>
      </c>
      <c r="E978" s="22">
        <v>153132102</v>
      </c>
      <c r="F978" s="22" t="s">
        <v>106</v>
      </c>
      <c r="G978" s="22" t="s">
        <v>107</v>
      </c>
      <c r="H978" s="22">
        <v>66722.675822220204</v>
      </c>
      <c r="I978" s="24">
        <f>'EVM CPZ List'!$D978*'EVM CPZ List'!$C978</f>
        <v>3.5745061388657802</v>
      </c>
      <c r="J978" s="25">
        <f>INDEX('Pivot of Risk Data'!A:A,MATCH('EVM CPZ List'!$B978,'Pivot of Risk Data'!B:B,0),1)</f>
        <v>961</v>
      </c>
      <c r="K978" s="22">
        <f>0.000621371*'EVM CPZ List'!$H978</f>
        <v>41.459535798328794</v>
      </c>
      <c r="L978" s="22">
        <f>L977+'EVM CPZ List'!$K978</f>
        <v>11888.595318556108</v>
      </c>
      <c r="M978" s="22">
        <f>M977-'EVM CPZ List'!$I978</f>
        <v>263.40393530970914</v>
      </c>
      <c r="N978" s="7" t="e">
        <f>INDEX('2021 Certified EVM Plan'!G:G,MATCH(B978,'2021 Certified EVM Plan'!E:E,0))</f>
        <v>#N/A</v>
      </c>
      <c r="O978" s="7" t="e">
        <f>INDEX('2021 Certified EVM Plan'!M:M,MATCH(B978,'2021 Certified EVM Plan'!E:E,0))</f>
        <v>#N/A</v>
      </c>
      <c r="P978" s="7">
        <f t="shared" si="15"/>
        <v>1</v>
      </c>
      <c r="Q978" s="26" t="e">
        <f>IF(INDEX('2021 Certified EVM Plan'!H:H,MATCH(B978,'2021 Certified EVM Plan'!E:E,0))=1,M978,#N/A)</f>
        <v>#N/A</v>
      </c>
      <c r="R978" s="26" t="e">
        <f>IF(INDEX('2021 Certified EVM Plan'!J:J,MATCH(B978,'2021 Certified EVM Plan'!E:E,0))=1,M978,#N/A)</f>
        <v>#N/A</v>
      </c>
      <c r="S978" s="26" t="e">
        <f>IF(INDEX('2021 Certified EVM Plan'!K:K,MATCH(B978,'2021 Certified EVM Plan'!E:E,0))=1,M978,#N/A)</f>
        <v>#N/A</v>
      </c>
    </row>
    <row r="979" spans="1:19" x14ac:dyDescent="0.25">
      <c r="A979" s="22" t="s">
        <v>2195</v>
      </c>
      <c r="B979" s="22">
        <v>4630</v>
      </c>
      <c r="C979" s="22">
        <v>85</v>
      </c>
      <c r="D979" s="23">
        <v>6.45398757306499E-3</v>
      </c>
      <c r="E979" s="22">
        <v>182601104</v>
      </c>
      <c r="F979" s="22" t="s">
        <v>2337</v>
      </c>
      <c r="G979" s="22" t="s">
        <v>2687</v>
      </c>
      <c r="H979" s="22">
        <v>16245.9078264869</v>
      </c>
      <c r="I979" s="24">
        <f>'EVM CPZ List'!$D979*'EVM CPZ List'!$C979</f>
        <v>0.54858894371052414</v>
      </c>
      <c r="J979" s="25">
        <f>INDEX('Pivot of Risk Data'!A:A,MATCH('EVM CPZ List'!$B979,'Pivot of Risk Data'!B:B,0),1)</f>
        <v>962</v>
      </c>
      <c r="K979" s="22">
        <f>0.000621371*'EVM CPZ List'!$H979</f>
        <v>10.094735992051993</v>
      </c>
      <c r="L979" s="22">
        <f>L978+'EVM CPZ List'!$K979</f>
        <v>11898.69005454816</v>
      </c>
      <c r="M979" s="22">
        <f>M978-'EVM CPZ List'!$I979</f>
        <v>262.85534636599863</v>
      </c>
      <c r="N979" s="7" t="e">
        <f>INDEX('2021 Certified EVM Plan'!G:G,MATCH(B979,'2021 Certified EVM Plan'!E:E,0))</f>
        <v>#N/A</v>
      </c>
      <c r="O979" s="7" t="e">
        <f>INDEX('2021 Certified EVM Plan'!M:M,MATCH(B979,'2021 Certified EVM Plan'!E:E,0))</f>
        <v>#N/A</v>
      </c>
      <c r="P979" s="7">
        <f t="shared" si="15"/>
        <v>1</v>
      </c>
      <c r="Q979" s="26" t="e">
        <f>IF(INDEX('2021 Certified EVM Plan'!H:H,MATCH(B979,'2021 Certified EVM Plan'!E:E,0))=1,M979,#N/A)</f>
        <v>#N/A</v>
      </c>
      <c r="R979" s="26" t="e">
        <f>IF(INDEX('2021 Certified EVM Plan'!J:J,MATCH(B979,'2021 Certified EVM Plan'!E:E,0))=1,M979,#N/A)</f>
        <v>#N/A</v>
      </c>
      <c r="S979" s="26" t="e">
        <f>IF(INDEX('2021 Certified EVM Plan'!K:K,MATCH(B979,'2021 Certified EVM Plan'!E:E,0))=1,M979,#N/A)</f>
        <v>#N/A</v>
      </c>
    </row>
    <row r="980" spans="1:19" x14ac:dyDescent="0.25">
      <c r="A980" s="22" t="s">
        <v>539</v>
      </c>
      <c r="B980" s="22">
        <v>6804</v>
      </c>
      <c r="C980" s="22">
        <v>93</v>
      </c>
      <c r="D980" s="23">
        <v>6.4423855088687199E-3</v>
      </c>
      <c r="E980" s="22">
        <v>103271101</v>
      </c>
      <c r="F980" s="22" t="s">
        <v>571</v>
      </c>
      <c r="G980" s="22" t="s">
        <v>659</v>
      </c>
      <c r="H980" s="22">
        <v>14104.2920115986</v>
      </c>
      <c r="I980" s="24">
        <f>'EVM CPZ List'!$D980*'EVM CPZ List'!$C980</f>
        <v>0.59914185232479089</v>
      </c>
      <c r="J980" s="25">
        <f>INDEX('Pivot of Risk Data'!A:A,MATCH('EVM CPZ List'!$B980,'Pivot of Risk Data'!B:B,0),1)</f>
        <v>963</v>
      </c>
      <c r="K980" s="22">
        <f>0.000621371*'EVM CPZ List'!$H980</f>
        <v>8.7639980315390336</v>
      </c>
      <c r="L980" s="22">
        <f>L979+'EVM CPZ List'!$K980</f>
        <v>11907.4540525797</v>
      </c>
      <c r="M980" s="22">
        <f>M979-'EVM CPZ List'!$I980</f>
        <v>262.25620451367382</v>
      </c>
      <c r="N980" s="7" t="e">
        <f>INDEX('2021 Certified EVM Plan'!G:G,MATCH(B980,'2021 Certified EVM Plan'!E:E,0))</f>
        <v>#N/A</v>
      </c>
      <c r="O980" s="7" t="e">
        <f>INDEX('2021 Certified EVM Plan'!M:M,MATCH(B980,'2021 Certified EVM Plan'!E:E,0))</f>
        <v>#N/A</v>
      </c>
      <c r="P980" s="7">
        <f t="shared" si="15"/>
        <v>1</v>
      </c>
      <c r="Q980" s="26" t="e">
        <f>IF(INDEX('2021 Certified EVM Plan'!H:H,MATCH(B980,'2021 Certified EVM Plan'!E:E,0))=1,M980,#N/A)</f>
        <v>#N/A</v>
      </c>
      <c r="R980" s="26" t="e">
        <f>IF(INDEX('2021 Certified EVM Plan'!J:J,MATCH(B980,'2021 Certified EVM Plan'!E:E,0))=1,M980,#N/A)</f>
        <v>#N/A</v>
      </c>
      <c r="S980" s="26" t="e">
        <f>IF(INDEX('2021 Certified EVM Plan'!K:K,MATCH(B980,'2021 Certified EVM Plan'!E:E,0))=1,M980,#N/A)</f>
        <v>#N/A</v>
      </c>
    </row>
    <row r="981" spans="1:19" x14ac:dyDescent="0.25">
      <c r="A981" s="22" t="s">
        <v>2906</v>
      </c>
      <c r="B981" s="22">
        <v>74</v>
      </c>
      <c r="C981" s="22">
        <v>60</v>
      </c>
      <c r="D981" s="23">
        <v>6.4414560713405298E-3</v>
      </c>
      <c r="E981" s="22">
        <v>42031124</v>
      </c>
      <c r="F981" s="22" t="s">
        <v>2930</v>
      </c>
      <c r="G981" s="22" t="s">
        <v>3086</v>
      </c>
      <c r="H981" s="22">
        <v>6700.9234106144704</v>
      </c>
      <c r="I981" s="24">
        <f>'EVM CPZ List'!$D981*'EVM CPZ List'!$C981</f>
        <v>0.38648736428043179</v>
      </c>
      <c r="J981" s="25">
        <f>INDEX('Pivot of Risk Data'!A:A,MATCH('EVM CPZ List'!$B981,'Pivot of Risk Data'!B:B,0),1)</f>
        <v>964</v>
      </c>
      <c r="K981" s="22">
        <f>0.000621371*'EVM CPZ List'!$H981</f>
        <v>4.1637594805769238</v>
      </c>
      <c r="L981" s="22">
        <f>L980+'EVM CPZ List'!$K981</f>
        <v>11911.617812060276</v>
      </c>
      <c r="M981" s="22">
        <f>M980-'EVM CPZ List'!$I981</f>
        <v>261.86971714939341</v>
      </c>
      <c r="N981" s="7" t="e">
        <f>INDEX('2021 Certified EVM Plan'!G:G,MATCH(B981,'2021 Certified EVM Plan'!E:E,0))</f>
        <v>#N/A</v>
      </c>
      <c r="O981" s="7" t="e">
        <f>INDEX('2021 Certified EVM Plan'!M:M,MATCH(B981,'2021 Certified EVM Plan'!E:E,0))</f>
        <v>#N/A</v>
      </c>
      <c r="P981" s="7">
        <f t="shared" si="15"/>
        <v>1</v>
      </c>
      <c r="Q981" s="26" t="e">
        <f>IF(INDEX('2021 Certified EVM Plan'!H:H,MATCH(B981,'2021 Certified EVM Plan'!E:E,0))=1,M981,#N/A)</f>
        <v>#N/A</v>
      </c>
      <c r="R981" s="26" t="e">
        <f>IF(INDEX('2021 Certified EVM Plan'!J:J,MATCH(B981,'2021 Certified EVM Plan'!E:E,0))=1,M981,#N/A)</f>
        <v>#N/A</v>
      </c>
      <c r="S981" s="26" t="e">
        <f>IF(INDEX('2021 Certified EVM Plan'!K:K,MATCH(B981,'2021 Certified EVM Plan'!E:E,0))=1,M981,#N/A)</f>
        <v>#N/A</v>
      </c>
    </row>
    <row r="982" spans="1:19" x14ac:dyDescent="0.25">
      <c r="A982" s="22" t="s">
        <v>964</v>
      </c>
      <c r="B982" s="22">
        <v>999</v>
      </c>
      <c r="C982" s="22">
        <v>18</v>
      </c>
      <c r="D982" s="23">
        <v>6.4186946143988703E-3</v>
      </c>
      <c r="E982" s="22">
        <v>42251101</v>
      </c>
      <c r="F982" s="22" t="s">
        <v>1136</v>
      </c>
      <c r="G982" s="22" t="s">
        <v>1624</v>
      </c>
      <c r="H982" s="22">
        <v>7603.62923394887</v>
      </c>
      <c r="I982" s="24">
        <f>'EVM CPZ List'!$D982*'EVM CPZ List'!$C982</f>
        <v>0.11553650305917966</v>
      </c>
      <c r="J982" s="25">
        <f>INDEX('Pivot of Risk Data'!A:A,MATCH('EVM CPZ List'!$B982,'Pivot of Risk Data'!B:B,0),1)</f>
        <v>965</v>
      </c>
      <c r="K982" s="22">
        <f>0.000621371*'EVM CPZ List'!$H982</f>
        <v>4.724674700728043</v>
      </c>
      <c r="L982" s="22">
        <f>L981+'EVM CPZ List'!$K982</f>
        <v>11916.342486761005</v>
      </c>
      <c r="M982" s="22">
        <f>M981-'EVM CPZ List'!$I982</f>
        <v>261.75418064633425</v>
      </c>
      <c r="N982" s="7" t="e">
        <f>INDEX('2021 Certified EVM Plan'!G:G,MATCH(B982,'2021 Certified EVM Plan'!E:E,0))</f>
        <v>#N/A</v>
      </c>
      <c r="O982" s="7" t="e">
        <f>INDEX('2021 Certified EVM Plan'!M:M,MATCH(B982,'2021 Certified EVM Plan'!E:E,0))</f>
        <v>#N/A</v>
      </c>
      <c r="P982" s="7">
        <f t="shared" si="15"/>
        <v>1</v>
      </c>
      <c r="Q982" s="26" t="e">
        <f>IF(INDEX('2021 Certified EVM Plan'!H:H,MATCH(B982,'2021 Certified EVM Plan'!E:E,0))=1,M982,#N/A)</f>
        <v>#N/A</v>
      </c>
      <c r="R982" s="26" t="e">
        <f>IF(INDEX('2021 Certified EVM Plan'!J:J,MATCH(B982,'2021 Certified EVM Plan'!E:E,0))=1,M982,#N/A)</f>
        <v>#N/A</v>
      </c>
      <c r="S982" s="26" t="e">
        <f>IF(INDEX('2021 Certified EVM Plan'!K:K,MATCH(B982,'2021 Certified EVM Plan'!E:E,0))=1,M982,#N/A)</f>
        <v>#N/A</v>
      </c>
    </row>
    <row r="983" spans="1:19" x14ac:dyDescent="0.25">
      <c r="A983" s="22" t="s">
        <v>1672</v>
      </c>
      <c r="B983" s="22">
        <v>4411</v>
      </c>
      <c r="C983" s="22">
        <v>158</v>
      </c>
      <c r="D983" s="23">
        <v>6.4079819176551403E-3</v>
      </c>
      <c r="E983" s="22">
        <v>252811102</v>
      </c>
      <c r="F983" s="22" t="s">
        <v>1966</v>
      </c>
      <c r="G983" s="22" t="s">
        <v>1979</v>
      </c>
      <c r="H983" s="22">
        <v>57333.759635959701</v>
      </c>
      <c r="I983" s="24">
        <f>'EVM CPZ List'!$D983*'EVM CPZ List'!$C983</f>
        <v>1.0124611429895121</v>
      </c>
      <c r="J983" s="25">
        <f>INDEX('Pivot of Risk Data'!A:A,MATCH('EVM CPZ List'!$B983,'Pivot of Risk Data'!B:B,0),1)</f>
        <v>966</v>
      </c>
      <c r="K983" s="22">
        <f>0.000621371*'EVM CPZ List'!$H983</f>
        <v>35.625535558755914</v>
      </c>
      <c r="L983" s="22">
        <f>L982+'EVM CPZ List'!$K983</f>
        <v>11951.968022319761</v>
      </c>
      <c r="M983" s="22">
        <f>M982-'EVM CPZ List'!$I983</f>
        <v>260.74171950334471</v>
      </c>
      <c r="N983" s="7" t="e">
        <f>INDEX('2021 Certified EVM Plan'!G:G,MATCH(B983,'2021 Certified EVM Plan'!E:E,0))</f>
        <v>#N/A</v>
      </c>
      <c r="O983" s="7" t="e">
        <f>INDEX('2021 Certified EVM Plan'!M:M,MATCH(B983,'2021 Certified EVM Plan'!E:E,0))</f>
        <v>#N/A</v>
      </c>
      <c r="P983" s="7">
        <f t="shared" si="15"/>
        <v>1</v>
      </c>
      <c r="Q983" s="26" t="e">
        <f>IF(INDEX('2021 Certified EVM Plan'!H:H,MATCH(B983,'2021 Certified EVM Plan'!E:E,0))=1,M983,#N/A)</f>
        <v>#N/A</v>
      </c>
      <c r="R983" s="26" t="e">
        <f>IF(INDEX('2021 Certified EVM Plan'!J:J,MATCH(B983,'2021 Certified EVM Plan'!E:E,0))=1,M983,#N/A)</f>
        <v>#N/A</v>
      </c>
      <c r="S983" s="26" t="e">
        <f>IF(INDEX('2021 Certified EVM Plan'!K:K,MATCH(B983,'2021 Certified EVM Plan'!E:E,0))=1,M983,#N/A)</f>
        <v>#N/A</v>
      </c>
    </row>
    <row r="984" spans="1:19" x14ac:dyDescent="0.25">
      <c r="A984" s="22" t="s">
        <v>964</v>
      </c>
      <c r="B984" s="22">
        <v>3793</v>
      </c>
      <c r="C984" s="22">
        <v>286</v>
      </c>
      <c r="D984" s="23">
        <v>6.3917190672308404E-3</v>
      </c>
      <c r="E984" s="22">
        <v>43321103</v>
      </c>
      <c r="F984" s="22" t="s">
        <v>1110</v>
      </c>
      <c r="G984" s="22" t="s">
        <v>1325</v>
      </c>
      <c r="H984" s="22">
        <v>29554.612066087</v>
      </c>
      <c r="I984" s="24">
        <f>'EVM CPZ List'!$D984*'EVM CPZ List'!$C984</f>
        <v>1.8280316532280203</v>
      </c>
      <c r="J984" s="25">
        <f>INDEX('Pivot of Risk Data'!A:A,MATCH('EVM CPZ List'!$B984,'Pivot of Risk Data'!B:B,0),1)</f>
        <v>967</v>
      </c>
      <c r="K984" s="22">
        <f>0.000621371*'EVM CPZ List'!$H984</f>
        <v>18.364378854116545</v>
      </c>
      <c r="L984" s="22">
        <f>L983+'EVM CPZ List'!$K984</f>
        <v>11970.332401173877</v>
      </c>
      <c r="M984" s="22">
        <f>M983-'EVM CPZ List'!$I984</f>
        <v>258.91368785011667</v>
      </c>
      <c r="N984" s="7" t="e">
        <f>INDEX('2021 Certified EVM Plan'!G:G,MATCH(B984,'2021 Certified EVM Plan'!E:E,0))</f>
        <v>#N/A</v>
      </c>
      <c r="O984" s="7" t="e">
        <f>INDEX('2021 Certified EVM Plan'!M:M,MATCH(B984,'2021 Certified EVM Plan'!E:E,0))</f>
        <v>#N/A</v>
      </c>
      <c r="P984" s="7">
        <f t="shared" si="15"/>
        <v>1</v>
      </c>
      <c r="Q984" s="26" t="e">
        <f>IF(INDEX('2021 Certified EVM Plan'!H:H,MATCH(B984,'2021 Certified EVM Plan'!E:E,0))=1,M984,#N/A)</f>
        <v>#N/A</v>
      </c>
      <c r="R984" s="26" t="e">
        <f>IF(INDEX('2021 Certified EVM Plan'!J:J,MATCH(B984,'2021 Certified EVM Plan'!E:E,0))=1,M984,#N/A)</f>
        <v>#N/A</v>
      </c>
      <c r="S984" s="26" t="e">
        <f>IF(INDEX('2021 Certified EVM Plan'!K:K,MATCH(B984,'2021 Certified EVM Plan'!E:E,0))=1,M984,#N/A)</f>
        <v>#N/A</v>
      </c>
    </row>
    <row r="985" spans="1:19" x14ac:dyDescent="0.25">
      <c r="A985" s="22" t="s">
        <v>2195</v>
      </c>
      <c r="B985" s="22">
        <v>2794</v>
      </c>
      <c r="C985" s="22">
        <v>36</v>
      </c>
      <c r="D985" s="23">
        <v>6.3808517043792796E-3</v>
      </c>
      <c r="E985" s="22">
        <v>182631101</v>
      </c>
      <c r="F985" s="22" t="s">
        <v>2453</v>
      </c>
      <c r="G985" s="22" t="s">
        <v>2454</v>
      </c>
      <c r="H985" s="22">
        <v>5333.7243058353697</v>
      </c>
      <c r="I985" s="24">
        <f>'EVM CPZ List'!$D985*'EVM CPZ List'!$C985</f>
        <v>0.22971066135765406</v>
      </c>
      <c r="J985" s="25">
        <f>INDEX('Pivot of Risk Data'!A:A,MATCH('EVM CPZ List'!$B985,'Pivot of Risk Data'!B:B,0),1)</f>
        <v>968</v>
      </c>
      <c r="K985" s="22">
        <f>0.000621371*'EVM CPZ List'!$H985</f>
        <v>3.3142216056412295</v>
      </c>
      <c r="L985" s="22">
        <f>L984+'EVM CPZ List'!$K985</f>
        <v>11973.646622779517</v>
      </c>
      <c r="M985" s="22">
        <f>M984-'EVM CPZ List'!$I985</f>
        <v>258.683977188759</v>
      </c>
      <c r="N985" s="7" t="e">
        <f>INDEX('2021 Certified EVM Plan'!G:G,MATCH(B985,'2021 Certified EVM Plan'!E:E,0))</f>
        <v>#N/A</v>
      </c>
      <c r="O985" s="7" t="e">
        <f>INDEX('2021 Certified EVM Plan'!M:M,MATCH(B985,'2021 Certified EVM Plan'!E:E,0))</f>
        <v>#N/A</v>
      </c>
      <c r="P985" s="7">
        <f t="shared" si="15"/>
        <v>1</v>
      </c>
      <c r="Q985" s="26" t="e">
        <f>IF(INDEX('2021 Certified EVM Plan'!H:H,MATCH(B985,'2021 Certified EVM Plan'!E:E,0))=1,M985,#N/A)</f>
        <v>#N/A</v>
      </c>
      <c r="R985" s="26" t="e">
        <f>IF(INDEX('2021 Certified EVM Plan'!J:J,MATCH(B985,'2021 Certified EVM Plan'!E:E,0))=1,M985,#N/A)</f>
        <v>#N/A</v>
      </c>
      <c r="S985" s="26" t="e">
        <f>IF(INDEX('2021 Certified EVM Plan'!K:K,MATCH(B985,'2021 Certified EVM Plan'!E:E,0))=1,M985,#N/A)</f>
        <v>#N/A</v>
      </c>
    </row>
    <row r="986" spans="1:19" x14ac:dyDescent="0.25">
      <c r="A986" s="22" t="s">
        <v>2195</v>
      </c>
      <c r="B986" s="22">
        <v>2591</v>
      </c>
      <c r="C986" s="22">
        <v>495</v>
      </c>
      <c r="D986" s="23">
        <v>6.3680041939664402E-3</v>
      </c>
      <c r="E986" s="22">
        <v>183052111</v>
      </c>
      <c r="F986" s="22" t="s">
        <v>2281</v>
      </c>
      <c r="G986" s="22" t="s">
        <v>2282</v>
      </c>
      <c r="H986" s="22">
        <v>54317.835669396598</v>
      </c>
      <c r="I986" s="24">
        <f>'EVM CPZ List'!$D986*'EVM CPZ List'!$C986</f>
        <v>3.1521620760133877</v>
      </c>
      <c r="J986" s="25">
        <f>INDEX('Pivot of Risk Data'!A:A,MATCH('EVM CPZ List'!$B986,'Pivot of Risk Data'!B:B,0),1)</f>
        <v>969</v>
      </c>
      <c r="K986" s="22">
        <f>0.000621371*'EVM CPZ List'!$H986</f>
        <v>33.751527867728633</v>
      </c>
      <c r="L986" s="22">
        <f>L985+'EVM CPZ List'!$K986</f>
        <v>12007.398150647246</v>
      </c>
      <c r="M986" s="22">
        <f>M985-'EVM CPZ List'!$I986</f>
        <v>255.53181511274562</v>
      </c>
      <c r="N986" s="7" t="e">
        <f>INDEX('2021 Certified EVM Plan'!G:G,MATCH(B986,'2021 Certified EVM Plan'!E:E,0))</f>
        <v>#N/A</v>
      </c>
      <c r="O986" s="7" t="e">
        <f>INDEX('2021 Certified EVM Plan'!M:M,MATCH(B986,'2021 Certified EVM Plan'!E:E,0))</f>
        <v>#N/A</v>
      </c>
      <c r="P986" s="7">
        <f t="shared" si="15"/>
        <v>1</v>
      </c>
      <c r="Q986" s="26" t="e">
        <f>IF(INDEX('2021 Certified EVM Plan'!H:H,MATCH(B986,'2021 Certified EVM Plan'!E:E,0))=1,M986,#N/A)</f>
        <v>#N/A</v>
      </c>
      <c r="R986" s="26" t="e">
        <f>IF(INDEX('2021 Certified EVM Plan'!J:J,MATCH(B986,'2021 Certified EVM Plan'!E:E,0))=1,M986,#N/A)</f>
        <v>#N/A</v>
      </c>
      <c r="S986" s="26" t="e">
        <f>IF(INDEX('2021 Certified EVM Plan'!K:K,MATCH(B986,'2021 Certified EVM Plan'!E:E,0))=1,M986,#N/A)</f>
        <v>#N/A</v>
      </c>
    </row>
    <row r="987" spans="1:19" x14ac:dyDescent="0.25">
      <c r="A987" s="22" t="s">
        <v>8</v>
      </c>
      <c r="B987" s="22">
        <v>3166</v>
      </c>
      <c r="C987" s="22">
        <v>680</v>
      </c>
      <c r="D987" s="23">
        <v>6.3678561215722096E-3</v>
      </c>
      <c r="E987" s="22">
        <v>153662102</v>
      </c>
      <c r="F987" s="22" t="s">
        <v>11</v>
      </c>
      <c r="G987" s="22" t="s">
        <v>179</v>
      </c>
      <c r="H987" s="22">
        <v>78311.562886153406</v>
      </c>
      <c r="I987" s="24">
        <f>'EVM CPZ List'!$D987*'EVM CPZ List'!$C987</f>
        <v>4.3301421626691026</v>
      </c>
      <c r="J987" s="25">
        <f>INDEX('Pivot of Risk Data'!A:A,MATCH('EVM CPZ List'!$B987,'Pivot of Risk Data'!B:B,0),1)</f>
        <v>970</v>
      </c>
      <c r="K987" s="22">
        <f>0.000621371*'EVM CPZ List'!$H987</f>
        <v>48.660534142132029</v>
      </c>
      <c r="L987" s="22">
        <f>L986+'EVM CPZ List'!$K987</f>
        <v>12056.058684789379</v>
      </c>
      <c r="M987" s="22">
        <f>M986-'EVM CPZ List'!$I987</f>
        <v>251.20167295007653</v>
      </c>
      <c r="N987" s="7" t="e">
        <f>INDEX('2021 Certified EVM Plan'!G:G,MATCH(B987,'2021 Certified EVM Plan'!E:E,0))</f>
        <v>#N/A</v>
      </c>
      <c r="O987" s="7" t="e">
        <f>INDEX('2021 Certified EVM Plan'!M:M,MATCH(B987,'2021 Certified EVM Plan'!E:E,0))</f>
        <v>#N/A</v>
      </c>
      <c r="P987" s="7">
        <f t="shared" si="15"/>
        <v>1</v>
      </c>
      <c r="Q987" s="26" t="e">
        <f>IF(INDEX('2021 Certified EVM Plan'!H:H,MATCH(B987,'2021 Certified EVM Plan'!E:E,0))=1,M987,#N/A)</f>
        <v>#N/A</v>
      </c>
      <c r="R987" s="26" t="e">
        <f>IF(INDEX('2021 Certified EVM Plan'!J:J,MATCH(B987,'2021 Certified EVM Plan'!E:E,0))=1,M987,#N/A)</f>
        <v>#N/A</v>
      </c>
      <c r="S987" s="26" t="e">
        <f>IF(INDEX('2021 Certified EVM Plan'!K:K,MATCH(B987,'2021 Certified EVM Plan'!E:E,0))=1,M987,#N/A)</f>
        <v>#N/A</v>
      </c>
    </row>
    <row r="988" spans="1:19" x14ac:dyDescent="0.25">
      <c r="A988" s="22" t="s">
        <v>964</v>
      </c>
      <c r="B988" s="22">
        <v>276</v>
      </c>
      <c r="C988" s="22">
        <v>35</v>
      </c>
      <c r="D988" s="23">
        <v>6.3559119284033296E-3</v>
      </c>
      <c r="E988" s="22">
        <v>42891101</v>
      </c>
      <c r="F988" s="22" t="s">
        <v>1209</v>
      </c>
      <c r="G988" s="22" t="s">
        <v>1523</v>
      </c>
      <c r="H988" s="22">
        <v>7052.0877753721497</v>
      </c>
      <c r="I988" s="24">
        <f>'EVM CPZ List'!$D988*'EVM CPZ List'!$C988</f>
        <v>0.22245691749411653</v>
      </c>
      <c r="J988" s="25">
        <f>INDEX('Pivot of Risk Data'!A:A,MATCH('EVM CPZ List'!$B988,'Pivot of Risk Data'!B:B,0),1)</f>
        <v>971</v>
      </c>
      <c r="K988" s="22">
        <f>0.000621371*'EVM CPZ List'!$H988</f>
        <v>4.3819628330707685</v>
      </c>
      <c r="L988" s="22">
        <f>L987+'EVM CPZ List'!$K988</f>
        <v>12060.44064762245</v>
      </c>
      <c r="M988" s="22">
        <f>M987-'EVM CPZ List'!$I988</f>
        <v>250.9792160325824</v>
      </c>
      <c r="N988" s="7" t="e">
        <f>INDEX('2021 Certified EVM Plan'!G:G,MATCH(B988,'2021 Certified EVM Plan'!E:E,0))</f>
        <v>#N/A</v>
      </c>
      <c r="O988" s="7" t="e">
        <f>INDEX('2021 Certified EVM Plan'!M:M,MATCH(B988,'2021 Certified EVM Plan'!E:E,0))</f>
        <v>#N/A</v>
      </c>
      <c r="P988" s="7">
        <f t="shared" si="15"/>
        <v>1</v>
      </c>
      <c r="Q988" s="26" t="e">
        <f>IF(INDEX('2021 Certified EVM Plan'!H:H,MATCH(B988,'2021 Certified EVM Plan'!E:E,0))=1,M988,#N/A)</f>
        <v>#N/A</v>
      </c>
      <c r="R988" s="26" t="e">
        <f>IF(INDEX('2021 Certified EVM Plan'!J:J,MATCH(B988,'2021 Certified EVM Plan'!E:E,0))=1,M988,#N/A)</f>
        <v>#N/A</v>
      </c>
      <c r="S988" s="26" t="e">
        <f>IF(INDEX('2021 Certified EVM Plan'!K:K,MATCH(B988,'2021 Certified EVM Plan'!E:E,0))=1,M988,#N/A)</f>
        <v>#N/A</v>
      </c>
    </row>
    <row r="989" spans="1:19" x14ac:dyDescent="0.25">
      <c r="A989" s="22" t="s">
        <v>964</v>
      </c>
      <c r="B989" s="22">
        <v>842</v>
      </c>
      <c r="C989" s="22">
        <v>3</v>
      </c>
      <c r="D989" s="23">
        <v>6.3203597168889503E-3</v>
      </c>
      <c r="E989" s="22">
        <v>42721103</v>
      </c>
      <c r="F989" s="22" t="s">
        <v>1390</v>
      </c>
      <c r="G989" s="22" t="s">
        <v>1655</v>
      </c>
      <c r="H989" s="22">
        <v>326.21894941911</v>
      </c>
      <c r="I989" s="24">
        <f>'EVM CPZ List'!$D989*'EVM CPZ List'!$C989</f>
        <v>1.8961079150666853E-2</v>
      </c>
      <c r="J989" s="25">
        <f>INDEX('Pivot of Risk Data'!A:A,MATCH('EVM CPZ List'!$B989,'Pivot of Risk Data'!B:B,0),1)</f>
        <v>972</v>
      </c>
      <c r="K989" s="22">
        <f>0.000621371*'EVM CPZ List'!$H989</f>
        <v>0.2027029948195018</v>
      </c>
      <c r="L989" s="22">
        <f>L988+'EVM CPZ List'!$K989</f>
        <v>12060.643350617271</v>
      </c>
      <c r="M989" s="22">
        <f>M988-'EVM CPZ List'!$I989</f>
        <v>250.96025495343173</v>
      </c>
      <c r="N989" s="7" t="e">
        <f>INDEX('2021 Certified EVM Plan'!G:G,MATCH(B989,'2021 Certified EVM Plan'!E:E,0))</f>
        <v>#N/A</v>
      </c>
      <c r="O989" s="7" t="e">
        <f>INDEX('2021 Certified EVM Plan'!M:M,MATCH(B989,'2021 Certified EVM Plan'!E:E,0))</f>
        <v>#N/A</v>
      </c>
      <c r="P989" s="7">
        <f t="shared" si="15"/>
        <v>1</v>
      </c>
      <c r="Q989" s="26" t="e">
        <f>IF(INDEX('2021 Certified EVM Plan'!H:H,MATCH(B989,'2021 Certified EVM Plan'!E:E,0))=1,M989,#N/A)</f>
        <v>#N/A</v>
      </c>
      <c r="R989" s="26" t="e">
        <f>IF(INDEX('2021 Certified EVM Plan'!J:J,MATCH(B989,'2021 Certified EVM Plan'!E:E,0))=1,M989,#N/A)</f>
        <v>#N/A</v>
      </c>
      <c r="S989" s="26" t="e">
        <f>IF(INDEX('2021 Certified EVM Plan'!K:K,MATCH(B989,'2021 Certified EVM Plan'!E:E,0))=1,M989,#N/A)</f>
        <v>#N/A</v>
      </c>
    </row>
    <row r="990" spans="1:19" x14ac:dyDescent="0.25">
      <c r="A990" s="22" t="s">
        <v>964</v>
      </c>
      <c r="B990" s="22">
        <v>5725</v>
      </c>
      <c r="C990" s="22">
        <v>24</v>
      </c>
      <c r="D990" s="23">
        <v>6.3139597640542999E-3</v>
      </c>
      <c r="E990" s="22">
        <v>42271102</v>
      </c>
      <c r="F990" s="22" t="s">
        <v>978</v>
      </c>
      <c r="G990" s="22" t="s">
        <v>1330</v>
      </c>
      <c r="H990" s="22">
        <v>4171.7030575489898</v>
      </c>
      <c r="I990" s="24">
        <f>'EVM CPZ List'!$D990*'EVM CPZ List'!$C990</f>
        <v>0.1515350343373032</v>
      </c>
      <c r="J990" s="25">
        <f>INDEX('Pivot of Risk Data'!A:A,MATCH('EVM CPZ List'!$B990,'Pivot of Risk Data'!B:B,0),1)</f>
        <v>973</v>
      </c>
      <c r="K990" s="22">
        <f>0.000621371*'EVM CPZ List'!$H990</f>
        <v>2.5921753005722734</v>
      </c>
      <c r="L990" s="22">
        <f>L989+'EVM CPZ List'!$K990</f>
        <v>12063.235525917842</v>
      </c>
      <c r="M990" s="22">
        <f>M989-'EVM CPZ List'!$I990</f>
        <v>250.80871991909441</v>
      </c>
      <c r="N990" s="7" t="e">
        <f>INDEX('2021 Certified EVM Plan'!G:G,MATCH(B990,'2021 Certified EVM Plan'!E:E,0))</f>
        <v>#N/A</v>
      </c>
      <c r="O990" s="7" t="e">
        <f>INDEX('2021 Certified EVM Plan'!M:M,MATCH(B990,'2021 Certified EVM Plan'!E:E,0))</f>
        <v>#N/A</v>
      </c>
      <c r="P990" s="7">
        <f t="shared" si="15"/>
        <v>1</v>
      </c>
      <c r="Q990" s="26" t="e">
        <f>IF(INDEX('2021 Certified EVM Plan'!H:H,MATCH(B990,'2021 Certified EVM Plan'!E:E,0))=1,M990,#N/A)</f>
        <v>#N/A</v>
      </c>
      <c r="R990" s="26" t="e">
        <f>IF(INDEX('2021 Certified EVM Plan'!J:J,MATCH(B990,'2021 Certified EVM Plan'!E:E,0))=1,M990,#N/A)</f>
        <v>#N/A</v>
      </c>
      <c r="S990" s="26" t="e">
        <f>IF(INDEX('2021 Certified EVM Plan'!K:K,MATCH(B990,'2021 Certified EVM Plan'!E:E,0))=1,M990,#N/A)</f>
        <v>#N/A</v>
      </c>
    </row>
    <row r="991" spans="1:19" x14ac:dyDescent="0.25">
      <c r="A991" s="22" t="s">
        <v>964</v>
      </c>
      <c r="B991" s="22">
        <v>1283</v>
      </c>
      <c r="C991" s="22">
        <v>168</v>
      </c>
      <c r="D991" s="23">
        <v>6.2707303426007598E-3</v>
      </c>
      <c r="E991" s="22">
        <v>43321101</v>
      </c>
      <c r="F991" s="22" t="s">
        <v>1257</v>
      </c>
      <c r="G991" s="22" t="s">
        <v>1258</v>
      </c>
      <c r="H991" s="22">
        <v>27632.858557648498</v>
      </c>
      <c r="I991" s="24">
        <f>'EVM CPZ List'!$D991*'EVM CPZ List'!$C991</f>
        <v>1.0534826975569276</v>
      </c>
      <c r="J991" s="25">
        <f>INDEX('Pivot of Risk Data'!A:A,MATCH('EVM CPZ List'!$B991,'Pivot of Risk Data'!B:B,0),1)</f>
        <v>974</v>
      </c>
      <c r="K991" s="22">
        <f>0.000621371*'EVM CPZ List'!$H991</f>
        <v>17.170256954824605</v>
      </c>
      <c r="L991" s="22">
        <f>L990+'EVM CPZ List'!$K991</f>
        <v>12080.405782872667</v>
      </c>
      <c r="M991" s="22">
        <f>M990-'EVM CPZ List'!$I991</f>
        <v>249.7552372215375</v>
      </c>
      <c r="N991" s="7" t="e">
        <f>INDEX('2021 Certified EVM Plan'!G:G,MATCH(B991,'2021 Certified EVM Plan'!E:E,0))</f>
        <v>#N/A</v>
      </c>
      <c r="O991" s="7" t="e">
        <f>INDEX('2021 Certified EVM Plan'!M:M,MATCH(B991,'2021 Certified EVM Plan'!E:E,0))</f>
        <v>#N/A</v>
      </c>
      <c r="P991" s="7">
        <f t="shared" si="15"/>
        <v>1</v>
      </c>
      <c r="Q991" s="26" t="e">
        <f>IF(INDEX('2021 Certified EVM Plan'!H:H,MATCH(B991,'2021 Certified EVM Plan'!E:E,0))=1,M991,#N/A)</f>
        <v>#N/A</v>
      </c>
      <c r="R991" s="26" t="e">
        <f>IF(INDEX('2021 Certified EVM Plan'!J:J,MATCH(B991,'2021 Certified EVM Plan'!E:E,0))=1,M991,#N/A)</f>
        <v>#N/A</v>
      </c>
      <c r="S991" s="26" t="e">
        <f>IF(INDEX('2021 Certified EVM Plan'!K:K,MATCH(B991,'2021 Certified EVM Plan'!E:E,0))=1,M991,#N/A)</f>
        <v>#N/A</v>
      </c>
    </row>
    <row r="992" spans="1:19" x14ac:dyDescent="0.25">
      <c r="A992" s="22" t="s">
        <v>1672</v>
      </c>
      <c r="B992" s="22">
        <v>7927</v>
      </c>
      <c r="C992" s="22">
        <v>37</v>
      </c>
      <c r="D992" s="23">
        <v>6.2471202363965804E-3</v>
      </c>
      <c r="E992" s="22">
        <v>163781705</v>
      </c>
      <c r="F992" s="22" t="s">
        <v>1727</v>
      </c>
      <c r="G992" s="22" t="s">
        <v>1942</v>
      </c>
      <c r="H992" s="22">
        <v>3715.0603618509099</v>
      </c>
      <c r="I992" s="24">
        <f>'EVM CPZ List'!$D992*'EVM CPZ List'!$C992</f>
        <v>0.23114344874667347</v>
      </c>
      <c r="J992" s="25">
        <f>INDEX('Pivot of Risk Data'!A:A,MATCH('EVM CPZ List'!$B992,'Pivot of Risk Data'!B:B,0),1)</f>
        <v>975</v>
      </c>
      <c r="K992" s="22">
        <f>0.000621371*'EVM CPZ List'!$H992</f>
        <v>2.3084307721036619</v>
      </c>
      <c r="L992" s="22">
        <f>L991+'EVM CPZ List'!$K992</f>
        <v>12082.714213644771</v>
      </c>
      <c r="M992" s="22">
        <f>M991-'EVM CPZ List'!$I992</f>
        <v>249.52409377279082</v>
      </c>
      <c r="N992" s="7" t="e">
        <f>INDEX('2021 Certified EVM Plan'!G:G,MATCH(B992,'2021 Certified EVM Plan'!E:E,0))</f>
        <v>#N/A</v>
      </c>
      <c r="O992" s="7" t="e">
        <f>INDEX('2021 Certified EVM Plan'!M:M,MATCH(B992,'2021 Certified EVM Plan'!E:E,0))</f>
        <v>#N/A</v>
      </c>
      <c r="P992" s="7">
        <f t="shared" si="15"/>
        <v>1</v>
      </c>
      <c r="Q992" s="26" t="e">
        <f>IF(INDEX('2021 Certified EVM Plan'!H:H,MATCH(B992,'2021 Certified EVM Plan'!E:E,0))=1,M992,#N/A)</f>
        <v>#N/A</v>
      </c>
      <c r="R992" s="26" t="e">
        <f>IF(INDEX('2021 Certified EVM Plan'!J:J,MATCH(B992,'2021 Certified EVM Plan'!E:E,0))=1,M992,#N/A)</f>
        <v>#N/A</v>
      </c>
      <c r="S992" s="26" t="e">
        <f>IF(INDEX('2021 Certified EVM Plan'!K:K,MATCH(B992,'2021 Certified EVM Plan'!E:E,0))=1,M992,#N/A)</f>
        <v>#N/A</v>
      </c>
    </row>
    <row r="993" spans="1:19" x14ac:dyDescent="0.25">
      <c r="A993" s="22" t="s">
        <v>1672</v>
      </c>
      <c r="B993" s="22">
        <v>3755</v>
      </c>
      <c r="C993" s="22">
        <v>1</v>
      </c>
      <c r="D993" s="23">
        <v>6.2312964259738602E-3</v>
      </c>
      <c r="E993" s="22">
        <v>252341112</v>
      </c>
      <c r="F993" s="22" t="s">
        <v>2152</v>
      </c>
      <c r="G993" s="22" t="s">
        <v>2153</v>
      </c>
      <c r="H993" s="22">
        <v>1451.4793052012701</v>
      </c>
      <c r="I993" s="24">
        <f>'EVM CPZ List'!$D993*'EVM CPZ List'!$C993</f>
        <v>6.2312964259738602E-3</v>
      </c>
      <c r="J993" s="25">
        <f>INDEX('Pivot of Risk Data'!A:A,MATCH('EVM CPZ List'!$B993,'Pivot of Risk Data'!B:B,0),1)</f>
        <v>976</v>
      </c>
      <c r="K993" s="22">
        <f>0.000621371*'EVM CPZ List'!$H993</f>
        <v>0.90190714735221844</v>
      </c>
      <c r="L993" s="22">
        <f>L992+'EVM CPZ List'!$K993</f>
        <v>12083.616120792123</v>
      </c>
      <c r="M993" s="22">
        <f>M992-'EVM CPZ List'!$I993</f>
        <v>249.51786247636485</v>
      </c>
      <c r="N993" s="7" t="e">
        <f>INDEX('2021 Certified EVM Plan'!G:G,MATCH(B993,'2021 Certified EVM Plan'!E:E,0))</f>
        <v>#N/A</v>
      </c>
      <c r="O993" s="7" t="e">
        <f>INDEX('2021 Certified EVM Plan'!M:M,MATCH(B993,'2021 Certified EVM Plan'!E:E,0))</f>
        <v>#N/A</v>
      </c>
      <c r="P993" s="7">
        <f t="shared" si="15"/>
        <v>1</v>
      </c>
      <c r="Q993" s="26" t="e">
        <f>IF(INDEX('2021 Certified EVM Plan'!H:H,MATCH(B993,'2021 Certified EVM Plan'!E:E,0))=1,M993,#N/A)</f>
        <v>#N/A</v>
      </c>
      <c r="R993" s="26" t="e">
        <f>IF(INDEX('2021 Certified EVM Plan'!J:J,MATCH(B993,'2021 Certified EVM Plan'!E:E,0))=1,M993,#N/A)</f>
        <v>#N/A</v>
      </c>
      <c r="S993" s="26" t="e">
        <f>IF(INDEX('2021 Certified EVM Plan'!K:K,MATCH(B993,'2021 Certified EVM Plan'!E:E,0))=1,M993,#N/A)</f>
        <v>#N/A</v>
      </c>
    </row>
    <row r="994" spans="1:19" x14ac:dyDescent="0.25">
      <c r="A994" s="22" t="s">
        <v>1672</v>
      </c>
      <c r="B994" s="22">
        <v>5363</v>
      </c>
      <c r="C994" s="22">
        <v>59</v>
      </c>
      <c r="D994" s="23">
        <v>6.2310161582121203E-3</v>
      </c>
      <c r="E994" s="22">
        <v>163201102</v>
      </c>
      <c r="F994" s="22" t="s">
        <v>486</v>
      </c>
      <c r="G994" s="22" t="s">
        <v>1677</v>
      </c>
      <c r="H994" s="22">
        <v>18286.966226708399</v>
      </c>
      <c r="I994" s="24">
        <f>'EVM CPZ List'!$D994*'EVM CPZ List'!$C994</f>
        <v>0.36762995333451509</v>
      </c>
      <c r="J994" s="25">
        <f>INDEX('Pivot of Risk Data'!A:A,MATCH('EVM CPZ List'!$B994,'Pivot of Risk Data'!B:B,0),1)</f>
        <v>977</v>
      </c>
      <c r="K994" s="22">
        <f>0.000621371*'EVM CPZ List'!$H994</f>
        <v>11.362990491256024</v>
      </c>
      <c r="L994" s="22">
        <f>L993+'EVM CPZ List'!$K994</f>
        <v>12094.979111283379</v>
      </c>
      <c r="M994" s="22">
        <f>M993-'EVM CPZ List'!$I994</f>
        <v>249.15023252303033</v>
      </c>
      <c r="N994" s="7" t="e">
        <f>INDEX('2021 Certified EVM Plan'!G:G,MATCH(B994,'2021 Certified EVM Plan'!E:E,0))</f>
        <v>#N/A</v>
      </c>
      <c r="O994" s="7" t="e">
        <f>INDEX('2021 Certified EVM Plan'!M:M,MATCH(B994,'2021 Certified EVM Plan'!E:E,0))</f>
        <v>#N/A</v>
      </c>
      <c r="P994" s="7">
        <f t="shared" si="15"/>
        <v>1</v>
      </c>
      <c r="Q994" s="26" t="e">
        <f>IF(INDEX('2021 Certified EVM Plan'!H:H,MATCH(B994,'2021 Certified EVM Plan'!E:E,0))=1,M994,#N/A)</f>
        <v>#N/A</v>
      </c>
      <c r="R994" s="26" t="e">
        <f>IF(INDEX('2021 Certified EVM Plan'!J:J,MATCH(B994,'2021 Certified EVM Plan'!E:E,0))=1,M994,#N/A)</f>
        <v>#N/A</v>
      </c>
      <c r="S994" s="26" t="e">
        <f>IF(INDEX('2021 Certified EVM Plan'!K:K,MATCH(B994,'2021 Certified EVM Plan'!E:E,0))=1,M994,#N/A)</f>
        <v>#N/A</v>
      </c>
    </row>
    <row r="995" spans="1:19" x14ac:dyDescent="0.25">
      <c r="A995" s="22" t="s">
        <v>539</v>
      </c>
      <c r="B995" s="22">
        <v>1846</v>
      </c>
      <c r="C995" s="22">
        <v>109</v>
      </c>
      <c r="D995" s="23">
        <v>6.2118387218074601E-3</v>
      </c>
      <c r="E995" s="22">
        <v>103441101</v>
      </c>
      <c r="F995" s="22" t="s">
        <v>569</v>
      </c>
      <c r="G995" s="22" t="s">
        <v>578</v>
      </c>
      <c r="H995" s="22">
        <v>12312.953775080299</v>
      </c>
      <c r="I995" s="24">
        <f>'EVM CPZ List'!$D995*'EVM CPZ List'!$C995</f>
        <v>0.67709042067701319</v>
      </c>
      <c r="J995" s="25">
        <f>INDEX('Pivot of Risk Data'!A:A,MATCH('EVM CPZ List'!$B995,'Pivot of Risk Data'!B:B,0),1)</f>
        <v>978</v>
      </c>
      <c r="K995" s="22">
        <f>0.000621371*'EVM CPZ List'!$H995</f>
        <v>7.6509124001754207</v>
      </c>
      <c r="L995" s="22">
        <f>L994+'EVM CPZ List'!$K995</f>
        <v>12102.630023683554</v>
      </c>
      <c r="M995" s="22">
        <f>M994-'EVM CPZ List'!$I995</f>
        <v>248.47314210235331</v>
      </c>
      <c r="N995" s="7" t="e">
        <f>INDEX('2021 Certified EVM Plan'!G:G,MATCH(B995,'2021 Certified EVM Plan'!E:E,0))</f>
        <v>#N/A</v>
      </c>
      <c r="O995" s="7" t="e">
        <f>INDEX('2021 Certified EVM Plan'!M:M,MATCH(B995,'2021 Certified EVM Plan'!E:E,0))</f>
        <v>#N/A</v>
      </c>
      <c r="P995" s="7">
        <f t="shared" si="15"/>
        <v>1</v>
      </c>
      <c r="Q995" s="26" t="e">
        <f>IF(INDEX('2021 Certified EVM Plan'!H:H,MATCH(B995,'2021 Certified EVM Plan'!E:E,0))=1,M995,#N/A)</f>
        <v>#N/A</v>
      </c>
      <c r="R995" s="26" t="e">
        <f>IF(INDEX('2021 Certified EVM Plan'!J:J,MATCH(B995,'2021 Certified EVM Plan'!E:E,0))=1,M995,#N/A)</f>
        <v>#N/A</v>
      </c>
      <c r="S995" s="26" t="e">
        <f>IF(INDEX('2021 Certified EVM Plan'!K:K,MATCH(B995,'2021 Certified EVM Plan'!E:E,0))=1,M995,#N/A)</f>
        <v>#N/A</v>
      </c>
    </row>
    <row r="996" spans="1:19" x14ac:dyDescent="0.25">
      <c r="A996" s="22" t="s">
        <v>1672</v>
      </c>
      <c r="B996" s="22">
        <v>6095</v>
      </c>
      <c r="C996" s="22">
        <v>56</v>
      </c>
      <c r="D996" s="23">
        <v>6.1986902995782699E-3</v>
      </c>
      <c r="E996" s="22">
        <v>163201102</v>
      </c>
      <c r="F996" s="22" t="s">
        <v>486</v>
      </c>
      <c r="G996" s="22" t="s">
        <v>1679</v>
      </c>
      <c r="H996" s="22">
        <v>25499.403619168399</v>
      </c>
      <c r="I996" s="24">
        <f>'EVM CPZ List'!$D996*'EVM CPZ List'!$C996</f>
        <v>0.3471266567763831</v>
      </c>
      <c r="J996" s="25">
        <f>INDEX('Pivot of Risk Data'!A:A,MATCH('EVM CPZ List'!$B996,'Pivot of Risk Data'!B:B,0),1)</f>
        <v>979</v>
      </c>
      <c r="K996" s="22">
        <f>0.000621371*'EVM CPZ List'!$H996</f>
        <v>15.844589926246288</v>
      </c>
      <c r="L996" s="22">
        <f>L995+'EVM CPZ List'!$K996</f>
        <v>12118.4746136098</v>
      </c>
      <c r="M996" s="22">
        <f>M995-'EVM CPZ List'!$I996</f>
        <v>248.12601544557691</v>
      </c>
      <c r="N996" s="7" t="e">
        <f>INDEX('2021 Certified EVM Plan'!G:G,MATCH(B996,'2021 Certified EVM Plan'!E:E,0))</f>
        <v>#N/A</v>
      </c>
      <c r="O996" s="7" t="e">
        <f>INDEX('2021 Certified EVM Plan'!M:M,MATCH(B996,'2021 Certified EVM Plan'!E:E,0))</f>
        <v>#N/A</v>
      </c>
      <c r="P996" s="7">
        <f t="shared" si="15"/>
        <v>1</v>
      </c>
      <c r="Q996" s="26" t="e">
        <f>IF(INDEX('2021 Certified EVM Plan'!H:H,MATCH(B996,'2021 Certified EVM Plan'!E:E,0))=1,M996,#N/A)</f>
        <v>#N/A</v>
      </c>
      <c r="R996" s="26" t="e">
        <f>IF(INDEX('2021 Certified EVM Plan'!J:J,MATCH(B996,'2021 Certified EVM Plan'!E:E,0))=1,M996,#N/A)</f>
        <v>#N/A</v>
      </c>
      <c r="S996" s="26" t="e">
        <f>IF(INDEX('2021 Certified EVM Plan'!K:K,MATCH(B996,'2021 Certified EVM Plan'!E:E,0))=1,M996,#N/A)</f>
        <v>#N/A</v>
      </c>
    </row>
    <row r="997" spans="1:19" x14ac:dyDescent="0.25">
      <c r="A997" s="22" t="s">
        <v>964</v>
      </c>
      <c r="B997" s="22">
        <v>9321</v>
      </c>
      <c r="C997" s="22">
        <v>18</v>
      </c>
      <c r="D997" s="23">
        <v>6.1911011697899703E-3</v>
      </c>
      <c r="E997" s="22">
        <v>192171102</v>
      </c>
      <c r="F997" s="22" t="s">
        <v>1046</v>
      </c>
      <c r="G997" s="22" t="s">
        <v>1151</v>
      </c>
      <c r="H997" s="22">
        <v>2046.1835139612399</v>
      </c>
      <c r="I997" s="24">
        <f>'EVM CPZ List'!$D997*'EVM CPZ List'!$C997</f>
        <v>0.11143982105621947</v>
      </c>
      <c r="J997" s="25">
        <f>INDEX('Pivot of Risk Data'!A:A,MATCH('EVM CPZ List'!$B997,'Pivot of Risk Data'!B:B,0),1)</f>
        <v>980</v>
      </c>
      <c r="K997" s="22">
        <f>0.000621371*'EVM CPZ List'!$H997</f>
        <v>1.2714390962536095</v>
      </c>
      <c r="L997" s="22">
        <f>L996+'EVM CPZ List'!$K997</f>
        <v>12119.746052706054</v>
      </c>
      <c r="M997" s="22">
        <f>M996-'EVM CPZ List'!$I997</f>
        <v>248.01457562452069</v>
      </c>
      <c r="N997" s="7" t="e">
        <f>INDEX('2021 Certified EVM Plan'!G:G,MATCH(B997,'2021 Certified EVM Plan'!E:E,0))</f>
        <v>#N/A</v>
      </c>
      <c r="O997" s="7" t="e">
        <f>INDEX('2021 Certified EVM Plan'!M:M,MATCH(B997,'2021 Certified EVM Plan'!E:E,0))</f>
        <v>#N/A</v>
      </c>
      <c r="P997" s="7">
        <f t="shared" si="15"/>
        <v>1</v>
      </c>
      <c r="Q997" s="26" t="e">
        <f>IF(INDEX('2021 Certified EVM Plan'!H:H,MATCH(B997,'2021 Certified EVM Plan'!E:E,0))=1,M997,#N/A)</f>
        <v>#N/A</v>
      </c>
      <c r="R997" s="26" t="e">
        <f>IF(INDEX('2021 Certified EVM Plan'!J:J,MATCH(B997,'2021 Certified EVM Plan'!E:E,0))=1,M997,#N/A)</f>
        <v>#N/A</v>
      </c>
      <c r="S997" s="26" t="e">
        <f>IF(INDEX('2021 Certified EVM Plan'!K:K,MATCH(B997,'2021 Certified EVM Plan'!E:E,0))=1,M997,#N/A)</f>
        <v>#N/A</v>
      </c>
    </row>
    <row r="998" spans="1:19" x14ac:dyDescent="0.25">
      <c r="A998" s="22" t="s">
        <v>964</v>
      </c>
      <c r="B998" s="22">
        <v>2170</v>
      </c>
      <c r="C998" s="22">
        <v>3</v>
      </c>
      <c r="D998" s="23">
        <v>6.1910501068685297E-3</v>
      </c>
      <c r="E998" s="22">
        <v>43302103</v>
      </c>
      <c r="F998" s="22" t="s">
        <v>1498</v>
      </c>
      <c r="G998" s="22" t="s">
        <v>1499</v>
      </c>
      <c r="H998" s="22">
        <v>674.11533276603598</v>
      </c>
      <c r="I998" s="24">
        <f>'EVM CPZ List'!$D998*'EVM CPZ List'!$C998</f>
        <v>1.8573150320605587E-2</v>
      </c>
      <c r="J998" s="25">
        <f>INDEX('Pivot of Risk Data'!A:A,MATCH('EVM CPZ List'!$B998,'Pivot of Risk Data'!B:B,0),1)</f>
        <v>981</v>
      </c>
      <c r="K998" s="22">
        <f>0.000621371*'EVM CPZ List'!$H998</f>
        <v>0.41887571843616456</v>
      </c>
      <c r="L998" s="22">
        <f>L997+'EVM CPZ List'!$K998</f>
        <v>12120.16492842449</v>
      </c>
      <c r="M998" s="22">
        <f>M997-'EVM CPZ List'!$I998</f>
        <v>247.99600247420008</v>
      </c>
      <c r="N998" s="7" t="e">
        <f>INDEX('2021 Certified EVM Plan'!G:G,MATCH(B998,'2021 Certified EVM Plan'!E:E,0))</f>
        <v>#N/A</v>
      </c>
      <c r="O998" s="7" t="e">
        <f>INDEX('2021 Certified EVM Plan'!M:M,MATCH(B998,'2021 Certified EVM Plan'!E:E,0))</f>
        <v>#N/A</v>
      </c>
      <c r="P998" s="7">
        <f t="shared" si="15"/>
        <v>1</v>
      </c>
      <c r="Q998" s="26" t="e">
        <f>IF(INDEX('2021 Certified EVM Plan'!H:H,MATCH(B998,'2021 Certified EVM Plan'!E:E,0))=1,M998,#N/A)</f>
        <v>#N/A</v>
      </c>
      <c r="R998" s="26" t="e">
        <f>IF(INDEX('2021 Certified EVM Plan'!J:J,MATCH(B998,'2021 Certified EVM Plan'!E:E,0))=1,M998,#N/A)</f>
        <v>#N/A</v>
      </c>
      <c r="S998" s="26" t="e">
        <f>IF(INDEX('2021 Certified EVM Plan'!K:K,MATCH(B998,'2021 Certified EVM Plan'!E:E,0))=1,M998,#N/A)</f>
        <v>#N/A</v>
      </c>
    </row>
    <row r="999" spans="1:19" x14ac:dyDescent="0.25">
      <c r="A999" s="22" t="s">
        <v>2195</v>
      </c>
      <c r="B999" s="22">
        <v>1083</v>
      </c>
      <c r="C999" s="22">
        <v>23</v>
      </c>
      <c r="D999" s="23">
        <v>6.1563118140342396E-3</v>
      </c>
      <c r="E999" s="22">
        <v>83531107</v>
      </c>
      <c r="F999" s="22" t="s">
        <v>2796</v>
      </c>
      <c r="G999" s="22" t="s">
        <v>2797</v>
      </c>
      <c r="H999" s="22">
        <v>4483.0278297485702</v>
      </c>
      <c r="I999" s="24">
        <f>'EVM CPZ List'!$D999*'EVM CPZ List'!$C999</f>
        <v>0.14159517172278752</v>
      </c>
      <c r="J999" s="25">
        <f>INDEX('Pivot of Risk Data'!A:A,MATCH('EVM CPZ List'!$B999,'Pivot of Risk Data'!B:B,0),1)</f>
        <v>982</v>
      </c>
      <c r="K999" s="22">
        <f>0.000621371*'EVM CPZ List'!$H999</f>
        <v>2.7856234855986988</v>
      </c>
      <c r="L999" s="22">
        <f>L998+'EVM CPZ List'!$K999</f>
        <v>12122.950551910089</v>
      </c>
      <c r="M999" s="22">
        <f>M998-'EVM CPZ List'!$I999</f>
        <v>247.85440730247728</v>
      </c>
      <c r="N999" s="7" t="e">
        <f>INDEX('2021 Certified EVM Plan'!G:G,MATCH(B999,'2021 Certified EVM Plan'!E:E,0))</f>
        <v>#N/A</v>
      </c>
      <c r="O999" s="7" t="e">
        <f>INDEX('2021 Certified EVM Plan'!M:M,MATCH(B999,'2021 Certified EVM Plan'!E:E,0))</f>
        <v>#N/A</v>
      </c>
      <c r="P999" s="7">
        <f t="shared" si="15"/>
        <v>1</v>
      </c>
      <c r="Q999" s="26" t="e">
        <f>IF(INDEX('2021 Certified EVM Plan'!H:H,MATCH(B999,'2021 Certified EVM Plan'!E:E,0))=1,M999,#N/A)</f>
        <v>#N/A</v>
      </c>
      <c r="R999" s="26" t="e">
        <f>IF(INDEX('2021 Certified EVM Plan'!J:J,MATCH(B999,'2021 Certified EVM Plan'!E:E,0))=1,M999,#N/A)</f>
        <v>#N/A</v>
      </c>
      <c r="S999" s="26" t="e">
        <f>IF(INDEX('2021 Certified EVM Plan'!K:K,MATCH(B999,'2021 Certified EVM Plan'!E:E,0))=1,M999,#N/A)</f>
        <v>#N/A</v>
      </c>
    </row>
    <row r="1000" spans="1:19" x14ac:dyDescent="0.25">
      <c r="A1000" s="22" t="s">
        <v>2195</v>
      </c>
      <c r="B1000" s="22">
        <v>7256</v>
      </c>
      <c r="C1000" s="22">
        <v>382</v>
      </c>
      <c r="D1000" s="23">
        <v>6.1114383302582698E-3</v>
      </c>
      <c r="E1000" s="22">
        <v>182541103</v>
      </c>
      <c r="F1000" s="22" t="s">
        <v>2260</v>
      </c>
      <c r="G1000" s="22" t="s">
        <v>2517</v>
      </c>
      <c r="H1000" s="22">
        <v>56511.867391558997</v>
      </c>
      <c r="I1000" s="24">
        <f>'EVM CPZ List'!$D1000*'EVM CPZ List'!$C1000</f>
        <v>2.3345694421586591</v>
      </c>
      <c r="J1000" s="25">
        <f>INDEX('Pivot of Risk Data'!A:A,MATCH('EVM CPZ List'!$B1000,'Pivot of Risk Data'!B:B,0),1)</f>
        <v>983</v>
      </c>
      <c r="K1000" s="22">
        <f>0.000621371*'EVM CPZ List'!$H1000</f>
        <v>35.114835552960407</v>
      </c>
      <c r="L1000" s="22">
        <f>L999+'EVM CPZ List'!$K1000</f>
        <v>12158.06538746305</v>
      </c>
      <c r="M1000" s="22">
        <f>M999-'EVM CPZ List'!$I1000</f>
        <v>245.51983786031863</v>
      </c>
      <c r="N1000" s="7" t="e">
        <f>INDEX('2021 Certified EVM Plan'!G:G,MATCH(B1000,'2021 Certified EVM Plan'!E:E,0))</f>
        <v>#N/A</v>
      </c>
      <c r="O1000" s="7" t="e">
        <f>INDEX('2021 Certified EVM Plan'!M:M,MATCH(B1000,'2021 Certified EVM Plan'!E:E,0))</f>
        <v>#N/A</v>
      </c>
      <c r="P1000" s="7">
        <f t="shared" si="15"/>
        <v>1</v>
      </c>
      <c r="Q1000" s="26" t="e">
        <f>IF(INDEX('2021 Certified EVM Plan'!H:H,MATCH(B1000,'2021 Certified EVM Plan'!E:E,0))=1,M1000,#N/A)</f>
        <v>#N/A</v>
      </c>
      <c r="R1000" s="26" t="e">
        <f>IF(INDEX('2021 Certified EVM Plan'!J:J,MATCH(B1000,'2021 Certified EVM Plan'!E:E,0))=1,M1000,#N/A)</f>
        <v>#N/A</v>
      </c>
      <c r="S1000" s="26" t="e">
        <f>IF(INDEX('2021 Certified EVM Plan'!K:K,MATCH(B1000,'2021 Certified EVM Plan'!E:E,0))=1,M1000,#N/A)</f>
        <v>#N/A</v>
      </c>
    </row>
    <row r="1001" spans="1:19" x14ac:dyDescent="0.25">
      <c r="A1001" s="22" t="s">
        <v>1672</v>
      </c>
      <c r="B1001" s="22">
        <v>4877</v>
      </c>
      <c r="C1001" s="22">
        <v>12</v>
      </c>
      <c r="D1001" s="23">
        <v>6.0995073816648799E-3</v>
      </c>
      <c r="E1001" s="22">
        <v>163011103</v>
      </c>
      <c r="F1001" s="22" t="s">
        <v>1915</v>
      </c>
      <c r="G1001" s="22" t="s">
        <v>1916</v>
      </c>
      <c r="H1001" s="22">
        <v>1549.48278260401</v>
      </c>
      <c r="I1001" s="24">
        <f>'EVM CPZ List'!$D1001*'EVM CPZ List'!$C1001</f>
        <v>7.3194088579978556E-2</v>
      </c>
      <c r="J1001" s="25">
        <f>INDEX('Pivot of Risk Data'!A:A,MATCH('EVM CPZ List'!$B1001,'Pivot of Risk Data'!B:B,0),1)</f>
        <v>984</v>
      </c>
      <c r="K1001" s="22">
        <f>0.000621371*'EVM CPZ List'!$H1001</f>
        <v>0.96280366610943635</v>
      </c>
      <c r="L1001" s="22">
        <f>L1000+'EVM CPZ List'!$K1001</f>
        <v>12159.028191129159</v>
      </c>
      <c r="M1001" s="22">
        <f>M1000-'EVM CPZ List'!$I1001</f>
        <v>245.44664377173865</v>
      </c>
      <c r="N1001" s="7" t="e">
        <f>INDEX('2021 Certified EVM Plan'!G:G,MATCH(B1001,'2021 Certified EVM Plan'!E:E,0))</f>
        <v>#N/A</v>
      </c>
      <c r="O1001" s="7" t="e">
        <f>INDEX('2021 Certified EVM Plan'!M:M,MATCH(B1001,'2021 Certified EVM Plan'!E:E,0))</f>
        <v>#N/A</v>
      </c>
      <c r="P1001" s="7">
        <f t="shared" si="15"/>
        <v>1</v>
      </c>
      <c r="Q1001" s="26" t="e">
        <f>IF(INDEX('2021 Certified EVM Plan'!H:H,MATCH(B1001,'2021 Certified EVM Plan'!E:E,0))=1,M1001,#N/A)</f>
        <v>#N/A</v>
      </c>
      <c r="R1001" s="26" t="e">
        <f>IF(INDEX('2021 Certified EVM Plan'!J:J,MATCH(B1001,'2021 Certified EVM Plan'!E:E,0))=1,M1001,#N/A)</f>
        <v>#N/A</v>
      </c>
      <c r="S1001" s="26" t="e">
        <f>IF(INDEX('2021 Certified EVM Plan'!K:K,MATCH(B1001,'2021 Certified EVM Plan'!E:E,0))=1,M1001,#N/A)</f>
        <v>#N/A</v>
      </c>
    </row>
    <row r="1002" spans="1:19" x14ac:dyDescent="0.25">
      <c r="A1002" s="22" t="s">
        <v>539</v>
      </c>
      <c r="B1002" s="22">
        <v>899</v>
      </c>
      <c r="C1002" s="22">
        <v>98</v>
      </c>
      <c r="D1002" s="23">
        <v>6.0958353182554402E-3</v>
      </c>
      <c r="E1002" s="22">
        <v>102911105</v>
      </c>
      <c r="F1002" s="22" t="s">
        <v>704</v>
      </c>
      <c r="G1002" s="22" t="s">
        <v>779</v>
      </c>
      <c r="H1002" s="22">
        <v>9878.9277718374597</v>
      </c>
      <c r="I1002" s="24">
        <f>'EVM CPZ List'!$D1002*'EVM CPZ List'!$C1002</f>
        <v>0.59739186118903309</v>
      </c>
      <c r="J1002" s="25">
        <f>INDEX('Pivot of Risk Data'!A:A,MATCH('EVM CPZ List'!$B1002,'Pivot of Risk Data'!B:B,0),1)</f>
        <v>985</v>
      </c>
      <c r="K1002" s="22">
        <f>0.000621371*'EVM CPZ List'!$H1002</f>
        <v>6.1384792285144139</v>
      </c>
      <c r="L1002" s="22">
        <f>L1001+'EVM CPZ List'!$K1002</f>
        <v>12165.166670357674</v>
      </c>
      <c r="M1002" s="22">
        <f>M1001-'EVM CPZ List'!$I1002</f>
        <v>244.84925191054961</v>
      </c>
      <c r="N1002" s="7" t="e">
        <f>INDEX('2021 Certified EVM Plan'!G:G,MATCH(B1002,'2021 Certified EVM Plan'!E:E,0))</f>
        <v>#N/A</v>
      </c>
      <c r="O1002" s="7" t="e">
        <f>INDEX('2021 Certified EVM Plan'!M:M,MATCH(B1002,'2021 Certified EVM Plan'!E:E,0))</f>
        <v>#N/A</v>
      </c>
      <c r="P1002" s="7">
        <f t="shared" si="15"/>
        <v>1</v>
      </c>
      <c r="Q1002" s="26" t="e">
        <f>IF(INDEX('2021 Certified EVM Plan'!H:H,MATCH(B1002,'2021 Certified EVM Plan'!E:E,0))=1,M1002,#N/A)</f>
        <v>#N/A</v>
      </c>
      <c r="R1002" s="26" t="e">
        <f>IF(INDEX('2021 Certified EVM Plan'!J:J,MATCH(B1002,'2021 Certified EVM Plan'!E:E,0))=1,M1002,#N/A)</f>
        <v>#N/A</v>
      </c>
      <c r="S1002" s="26" t="e">
        <f>IF(INDEX('2021 Certified EVM Plan'!K:K,MATCH(B1002,'2021 Certified EVM Plan'!E:E,0))=1,M1002,#N/A)</f>
        <v>#N/A</v>
      </c>
    </row>
    <row r="1003" spans="1:19" x14ac:dyDescent="0.25">
      <c r="A1003" s="22" t="s">
        <v>1672</v>
      </c>
      <c r="B1003" s="22">
        <v>861</v>
      </c>
      <c r="C1003" s="22">
        <v>443</v>
      </c>
      <c r="D1003" s="23">
        <v>6.0604959000611401E-3</v>
      </c>
      <c r="E1003" s="22">
        <v>163451702</v>
      </c>
      <c r="F1003" s="22" t="s">
        <v>1831</v>
      </c>
      <c r="G1003" s="22" t="s">
        <v>1956</v>
      </c>
      <c r="H1003" s="22">
        <v>90444.852245722897</v>
      </c>
      <c r="I1003" s="24">
        <f>'EVM CPZ List'!$D1003*'EVM CPZ List'!$C1003</f>
        <v>2.6847996837270851</v>
      </c>
      <c r="J1003" s="25">
        <f>INDEX('Pivot of Risk Data'!A:A,MATCH('EVM CPZ List'!$B1003,'Pivot of Risk Data'!B:B,0),1)</f>
        <v>986</v>
      </c>
      <c r="K1003" s="22">
        <f>0.000621371*'EVM CPZ List'!$H1003</f>
        <v>56.199808284777085</v>
      </c>
      <c r="L1003" s="22">
        <f>L1002+'EVM CPZ List'!$K1003</f>
        <v>12221.366478642451</v>
      </c>
      <c r="M1003" s="22">
        <f>M1002-'EVM CPZ List'!$I1003</f>
        <v>242.16445222682253</v>
      </c>
      <c r="N1003" s="7" t="e">
        <f>INDEX('2021 Certified EVM Plan'!G:G,MATCH(B1003,'2021 Certified EVM Plan'!E:E,0))</f>
        <v>#N/A</v>
      </c>
      <c r="O1003" s="7" t="e">
        <f>INDEX('2021 Certified EVM Plan'!M:M,MATCH(B1003,'2021 Certified EVM Plan'!E:E,0))</f>
        <v>#N/A</v>
      </c>
      <c r="P1003" s="7">
        <f t="shared" si="15"/>
        <v>1</v>
      </c>
      <c r="Q1003" s="26" t="e">
        <f>IF(INDEX('2021 Certified EVM Plan'!H:H,MATCH(B1003,'2021 Certified EVM Plan'!E:E,0))=1,M1003,#N/A)</f>
        <v>#N/A</v>
      </c>
      <c r="R1003" s="26" t="e">
        <f>IF(INDEX('2021 Certified EVM Plan'!J:J,MATCH(B1003,'2021 Certified EVM Plan'!E:E,0))=1,M1003,#N/A)</f>
        <v>#N/A</v>
      </c>
      <c r="S1003" s="26" t="e">
        <f>IF(INDEX('2021 Certified EVM Plan'!K:K,MATCH(B1003,'2021 Certified EVM Plan'!E:E,0))=1,M1003,#N/A)</f>
        <v>#N/A</v>
      </c>
    </row>
    <row r="1004" spans="1:19" x14ac:dyDescent="0.25">
      <c r="A1004" s="22" t="s">
        <v>1672</v>
      </c>
      <c r="B1004" s="22">
        <v>2624</v>
      </c>
      <c r="C1004" s="22">
        <v>406</v>
      </c>
      <c r="D1004" s="23">
        <v>6.06032705080615E-3</v>
      </c>
      <c r="E1004" s="22">
        <v>163451702</v>
      </c>
      <c r="F1004" s="22" t="s">
        <v>1831</v>
      </c>
      <c r="G1004" s="22" t="s">
        <v>1953</v>
      </c>
      <c r="H1004" s="22">
        <v>58310.070143429002</v>
      </c>
      <c r="I1004" s="24">
        <f>'EVM CPZ List'!$D1004*'EVM CPZ List'!$C1004</f>
        <v>2.4604927826272971</v>
      </c>
      <c r="J1004" s="25">
        <f>INDEX('Pivot of Risk Data'!A:A,MATCH('EVM CPZ List'!$B1004,'Pivot of Risk Data'!B:B,0),1)</f>
        <v>987</v>
      </c>
      <c r="K1004" s="22">
        <f>0.000621371*'EVM CPZ List'!$H1004</f>
        <v>36.232186595092621</v>
      </c>
      <c r="L1004" s="22">
        <f>L1003+'EVM CPZ List'!$K1004</f>
        <v>12257.598665237543</v>
      </c>
      <c r="M1004" s="22">
        <f>M1003-'EVM CPZ List'!$I1004</f>
        <v>239.70395944419525</v>
      </c>
      <c r="N1004" s="7" t="e">
        <f>INDEX('2021 Certified EVM Plan'!G:G,MATCH(B1004,'2021 Certified EVM Plan'!E:E,0))</f>
        <v>#N/A</v>
      </c>
      <c r="O1004" s="7" t="e">
        <f>INDEX('2021 Certified EVM Plan'!M:M,MATCH(B1004,'2021 Certified EVM Plan'!E:E,0))</f>
        <v>#N/A</v>
      </c>
      <c r="P1004" s="7">
        <f t="shared" si="15"/>
        <v>1</v>
      </c>
      <c r="Q1004" s="26" t="e">
        <f>IF(INDEX('2021 Certified EVM Plan'!H:H,MATCH(B1004,'2021 Certified EVM Plan'!E:E,0))=1,M1004,#N/A)</f>
        <v>#N/A</v>
      </c>
      <c r="R1004" s="26" t="e">
        <f>IF(INDEX('2021 Certified EVM Plan'!J:J,MATCH(B1004,'2021 Certified EVM Plan'!E:E,0))=1,M1004,#N/A)</f>
        <v>#N/A</v>
      </c>
      <c r="S1004" s="26" t="e">
        <f>IF(INDEX('2021 Certified EVM Plan'!K:K,MATCH(B1004,'2021 Certified EVM Plan'!E:E,0))=1,M1004,#N/A)</f>
        <v>#N/A</v>
      </c>
    </row>
    <row r="1005" spans="1:19" x14ac:dyDescent="0.25">
      <c r="A1005" s="22" t="s">
        <v>8</v>
      </c>
      <c r="B1005" s="22">
        <v>1076</v>
      </c>
      <c r="C1005" s="22">
        <v>603</v>
      </c>
      <c r="D1005" s="23">
        <v>6.0380103437948501E-3</v>
      </c>
      <c r="E1005" s="22">
        <v>152691103</v>
      </c>
      <c r="F1005" s="22" t="s">
        <v>123</v>
      </c>
      <c r="G1005" s="22" t="s">
        <v>344</v>
      </c>
      <c r="H1005" s="22">
        <v>64628.409936384698</v>
      </c>
      <c r="I1005" s="24">
        <f>'EVM CPZ List'!$D1005*'EVM CPZ List'!$C1005</f>
        <v>3.6409202373082947</v>
      </c>
      <c r="J1005" s="25">
        <f>INDEX('Pivot of Risk Data'!A:A,MATCH('EVM CPZ List'!$B1005,'Pivot of Risk Data'!B:B,0),1)</f>
        <v>988</v>
      </c>
      <c r="K1005" s="22">
        <f>0.000621371*'EVM CPZ List'!$H1005</f>
        <v>40.158219710581299</v>
      </c>
      <c r="L1005" s="22">
        <f>L1004+'EVM CPZ List'!$K1005</f>
        <v>12297.756884948125</v>
      </c>
      <c r="M1005" s="22">
        <f>M1004-'EVM CPZ List'!$I1005</f>
        <v>236.06303920688694</v>
      </c>
      <c r="N1005" s="7" t="e">
        <f>INDEX('2021 Certified EVM Plan'!G:G,MATCH(B1005,'2021 Certified EVM Plan'!E:E,0))</f>
        <v>#N/A</v>
      </c>
      <c r="O1005" s="7" t="e">
        <f>INDEX('2021 Certified EVM Plan'!M:M,MATCH(B1005,'2021 Certified EVM Plan'!E:E,0))</f>
        <v>#N/A</v>
      </c>
      <c r="P1005" s="7">
        <f t="shared" si="15"/>
        <v>1</v>
      </c>
      <c r="Q1005" s="26" t="e">
        <f>IF(INDEX('2021 Certified EVM Plan'!H:H,MATCH(B1005,'2021 Certified EVM Plan'!E:E,0))=1,M1005,#N/A)</f>
        <v>#N/A</v>
      </c>
      <c r="R1005" s="26" t="e">
        <f>IF(INDEX('2021 Certified EVM Plan'!J:J,MATCH(B1005,'2021 Certified EVM Plan'!E:E,0))=1,M1005,#N/A)</f>
        <v>#N/A</v>
      </c>
      <c r="S1005" s="26" t="e">
        <f>IF(INDEX('2021 Certified EVM Plan'!K:K,MATCH(B1005,'2021 Certified EVM Plan'!E:E,0))=1,M1005,#N/A)</f>
        <v>#N/A</v>
      </c>
    </row>
    <row r="1006" spans="1:19" x14ac:dyDescent="0.25">
      <c r="A1006" s="22" t="s">
        <v>8</v>
      </c>
      <c r="B1006" s="22">
        <v>539</v>
      </c>
      <c r="C1006" s="22">
        <v>570</v>
      </c>
      <c r="D1006" s="23">
        <v>5.9989513183422404E-3</v>
      </c>
      <c r="E1006" s="22">
        <v>153652110</v>
      </c>
      <c r="F1006" s="22" t="s">
        <v>144</v>
      </c>
      <c r="G1006" s="22" t="s">
        <v>188</v>
      </c>
      <c r="H1006" s="22">
        <v>73513.819078240893</v>
      </c>
      <c r="I1006" s="24">
        <f>'EVM CPZ List'!$D1006*'EVM CPZ List'!$C1006</f>
        <v>3.419402251455077</v>
      </c>
      <c r="J1006" s="25">
        <f>INDEX('Pivot of Risk Data'!A:A,MATCH('EVM CPZ List'!$B1006,'Pivot of Risk Data'!B:B,0),1)</f>
        <v>989</v>
      </c>
      <c r="K1006" s="22">
        <f>0.000621371*'EVM CPZ List'!$H1006</f>
        <v>45.679355274465621</v>
      </c>
      <c r="L1006" s="22">
        <f>L1005+'EVM CPZ List'!$K1006</f>
        <v>12343.436240222591</v>
      </c>
      <c r="M1006" s="22">
        <f>M1005-'EVM CPZ List'!$I1006</f>
        <v>232.64363695543187</v>
      </c>
      <c r="N1006" s="7" t="e">
        <f>INDEX('2021 Certified EVM Plan'!G:G,MATCH(B1006,'2021 Certified EVM Plan'!E:E,0))</f>
        <v>#N/A</v>
      </c>
      <c r="O1006" s="7" t="e">
        <f>INDEX('2021 Certified EVM Plan'!M:M,MATCH(B1006,'2021 Certified EVM Plan'!E:E,0))</f>
        <v>#N/A</v>
      </c>
      <c r="P1006" s="7">
        <f t="shared" si="15"/>
        <v>1</v>
      </c>
      <c r="Q1006" s="26" t="e">
        <f>IF(INDEX('2021 Certified EVM Plan'!H:H,MATCH(B1006,'2021 Certified EVM Plan'!E:E,0))=1,M1006,#N/A)</f>
        <v>#N/A</v>
      </c>
      <c r="R1006" s="26" t="e">
        <f>IF(INDEX('2021 Certified EVM Plan'!J:J,MATCH(B1006,'2021 Certified EVM Plan'!E:E,0))=1,M1006,#N/A)</f>
        <v>#N/A</v>
      </c>
      <c r="S1006" s="26" t="e">
        <f>IF(INDEX('2021 Certified EVM Plan'!K:K,MATCH(B1006,'2021 Certified EVM Plan'!E:E,0))=1,M1006,#N/A)</f>
        <v>#N/A</v>
      </c>
    </row>
    <row r="1007" spans="1:19" x14ac:dyDescent="0.25">
      <c r="A1007" s="22" t="s">
        <v>8</v>
      </c>
      <c r="B1007" s="22">
        <v>142</v>
      </c>
      <c r="C1007" s="22">
        <v>165</v>
      </c>
      <c r="D1007" s="23">
        <v>5.9962972147551297E-3</v>
      </c>
      <c r="E1007" s="22">
        <v>152431102</v>
      </c>
      <c r="F1007" s="22" t="s">
        <v>29</v>
      </c>
      <c r="G1007" s="22" t="s">
        <v>30</v>
      </c>
      <c r="H1007" s="22">
        <v>16796.827157516302</v>
      </c>
      <c r="I1007" s="24">
        <f>'EVM CPZ List'!$D1007*'EVM CPZ List'!$C1007</f>
        <v>0.98938904043459641</v>
      </c>
      <c r="J1007" s="25">
        <f>INDEX('Pivot of Risk Data'!A:A,MATCH('EVM CPZ List'!$B1007,'Pivot of Risk Data'!B:B,0),1)</f>
        <v>990</v>
      </c>
      <c r="K1007" s="22">
        <f>0.000621371*'EVM CPZ List'!$H1007</f>
        <v>10.437061287693062</v>
      </c>
      <c r="L1007" s="22">
        <f>L1006+'EVM CPZ List'!$K1007</f>
        <v>12353.873301510284</v>
      </c>
      <c r="M1007" s="22">
        <f>M1006-'EVM CPZ List'!$I1007</f>
        <v>231.65424791499728</v>
      </c>
      <c r="N1007" s="7" t="e">
        <f>INDEX('2021 Certified EVM Plan'!G:G,MATCH(B1007,'2021 Certified EVM Plan'!E:E,0))</f>
        <v>#N/A</v>
      </c>
      <c r="O1007" s="7" t="e">
        <f>INDEX('2021 Certified EVM Plan'!M:M,MATCH(B1007,'2021 Certified EVM Plan'!E:E,0))</f>
        <v>#N/A</v>
      </c>
      <c r="P1007" s="7">
        <f t="shared" si="15"/>
        <v>1</v>
      </c>
      <c r="Q1007" s="26" t="e">
        <f>IF(INDEX('2021 Certified EVM Plan'!H:H,MATCH(B1007,'2021 Certified EVM Plan'!E:E,0))=1,M1007,#N/A)</f>
        <v>#N/A</v>
      </c>
      <c r="R1007" s="26" t="e">
        <f>IF(INDEX('2021 Certified EVM Plan'!J:J,MATCH(B1007,'2021 Certified EVM Plan'!E:E,0))=1,M1007,#N/A)</f>
        <v>#N/A</v>
      </c>
      <c r="S1007" s="26" t="e">
        <f>IF(INDEX('2021 Certified EVM Plan'!K:K,MATCH(B1007,'2021 Certified EVM Plan'!E:E,0))=1,M1007,#N/A)</f>
        <v>#N/A</v>
      </c>
    </row>
    <row r="1008" spans="1:19" x14ac:dyDescent="0.25">
      <c r="A1008" s="22" t="s">
        <v>1672</v>
      </c>
      <c r="B1008" s="22">
        <v>5941</v>
      </c>
      <c r="C1008" s="22">
        <v>342</v>
      </c>
      <c r="D1008" s="23">
        <v>5.9961747040783902E-3</v>
      </c>
      <c r="E1008" s="22">
        <v>162211101</v>
      </c>
      <c r="F1008" s="22" t="s">
        <v>1773</v>
      </c>
      <c r="G1008" s="22" t="s">
        <v>1944</v>
      </c>
      <c r="H1008" s="22">
        <v>48300.959805558901</v>
      </c>
      <c r="I1008" s="24">
        <f>'EVM CPZ List'!$D1008*'EVM CPZ List'!$C1008</f>
        <v>2.0506917487948093</v>
      </c>
      <c r="J1008" s="25">
        <f>INDEX('Pivot of Risk Data'!A:A,MATCH('EVM CPZ List'!$B1008,'Pivot of Risk Data'!B:B,0),1)</f>
        <v>991</v>
      </c>
      <c r="K1008" s="22">
        <f>0.000621371*'EVM CPZ List'!$H1008</f>
        <v>30.012815695339942</v>
      </c>
      <c r="L1008" s="22">
        <f>L1007+'EVM CPZ List'!$K1008</f>
        <v>12383.886117205624</v>
      </c>
      <c r="M1008" s="22">
        <f>M1007-'EVM CPZ List'!$I1008</f>
        <v>229.60355616620248</v>
      </c>
      <c r="N1008" s="7" t="e">
        <f>INDEX('2021 Certified EVM Plan'!G:G,MATCH(B1008,'2021 Certified EVM Plan'!E:E,0))</f>
        <v>#N/A</v>
      </c>
      <c r="O1008" s="7" t="e">
        <f>INDEX('2021 Certified EVM Plan'!M:M,MATCH(B1008,'2021 Certified EVM Plan'!E:E,0))</f>
        <v>#N/A</v>
      </c>
      <c r="P1008" s="7">
        <f t="shared" si="15"/>
        <v>1</v>
      </c>
      <c r="Q1008" s="26" t="e">
        <f>IF(INDEX('2021 Certified EVM Plan'!H:H,MATCH(B1008,'2021 Certified EVM Plan'!E:E,0))=1,M1008,#N/A)</f>
        <v>#N/A</v>
      </c>
      <c r="R1008" s="26" t="e">
        <f>IF(INDEX('2021 Certified EVM Plan'!J:J,MATCH(B1008,'2021 Certified EVM Plan'!E:E,0))=1,M1008,#N/A)</f>
        <v>#N/A</v>
      </c>
      <c r="S1008" s="26" t="e">
        <f>IF(INDEX('2021 Certified EVM Plan'!K:K,MATCH(B1008,'2021 Certified EVM Plan'!E:E,0))=1,M1008,#N/A)</f>
        <v>#N/A</v>
      </c>
    </row>
    <row r="1009" spans="1:19" x14ac:dyDescent="0.25">
      <c r="A1009" s="22" t="s">
        <v>8</v>
      </c>
      <c r="B1009" s="22">
        <v>3260</v>
      </c>
      <c r="C1009" s="22">
        <v>755</v>
      </c>
      <c r="D1009" s="23">
        <v>5.8827831153979099E-3</v>
      </c>
      <c r="E1009" s="22">
        <v>153132105</v>
      </c>
      <c r="F1009" s="22" t="s">
        <v>312</v>
      </c>
      <c r="G1009" s="22" t="s">
        <v>367</v>
      </c>
      <c r="H1009" s="22">
        <v>90284.174964723599</v>
      </c>
      <c r="I1009" s="24">
        <f>'EVM CPZ List'!$D1009*'EVM CPZ List'!$C1009</f>
        <v>4.4415012521254216</v>
      </c>
      <c r="J1009" s="25">
        <f>INDEX('Pivot of Risk Data'!A:A,MATCH('EVM CPZ List'!$B1009,'Pivot of Risk Data'!B:B,0),1)</f>
        <v>992</v>
      </c>
      <c r="K1009" s="22">
        <f>0.000621371*'EVM CPZ List'!$H1009</f>
        <v>56.099968082005269</v>
      </c>
      <c r="L1009" s="22">
        <f>L1008+'EVM CPZ List'!$K1009</f>
        <v>12439.98608528763</v>
      </c>
      <c r="M1009" s="22">
        <f>M1008-'EVM CPZ List'!$I1009</f>
        <v>225.16205491407706</v>
      </c>
      <c r="N1009" s="7" t="e">
        <f>INDEX('2021 Certified EVM Plan'!G:G,MATCH(B1009,'2021 Certified EVM Plan'!E:E,0))</f>
        <v>#N/A</v>
      </c>
      <c r="O1009" s="7" t="e">
        <f>INDEX('2021 Certified EVM Plan'!M:M,MATCH(B1009,'2021 Certified EVM Plan'!E:E,0))</f>
        <v>#N/A</v>
      </c>
      <c r="P1009" s="7">
        <f t="shared" si="15"/>
        <v>1</v>
      </c>
      <c r="Q1009" s="26" t="e">
        <f>IF(INDEX('2021 Certified EVM Plan'!H:H,MATCH(B1009,'2021 Certified EVM Plan'!E:E,0))=1,M1009,#N/A)</f>
        <v>#N/A</v>
      </c>
      <c r="R1009" s="26" t="e">
        <f>IF(INDEX('2021 Certified EVM Plan'!J:J,MATCH(B1009,'2021 Certified EVM Plan'!E:E,0))=1,M1009,#N/A)</f>
        <v>#N/A</v>
      </c>
      <c r="S1009" s="26" t="e">
        <f>IF(INDEX('2021 Certified EVM Plan'!K:K,MATCH(B1009,'2021 Certified EVM Plan'!E:E,0))=1,M1009,#N/A)</f>
        <v>#N/A</v>
      </c>
    </row>
    <row r="1010" spans="1:19" x14ac:dyDescent="0.25">
      <c r="A1010" s="22" t="s">
        <v>8</v>
      </c>
      <c r="B1010" s="22">
        <v>2332</v>
      </c>
      <c r="C1010" s="22">
        <v>286</v>
      </c>
      <c r="D1010" s="23">
        <v>5.8589910624900696E-3</v>
      </c>
      <c r="E1010" s="22">
        <v>152031103</v>
      </c>
      <c r="F1010" s="22" t="s">
        <v>36</v>
      </c>
      <c r="G1010" s="22" t="s">
        <v>121</v>
      </c>
      <c r="H1010" s="22">
        <v>31856.0668729606</v>
      </c>
      <c r="I1010" s="24">
        <f>'EVM CPZ List'!$D1010*'EVM CPZ List'!$C1010</f>
        <v>1.6756714438721598</v>
      </c>
      <c r="J1010" s="25">
        <f>INDEX('Pivot of Risk Data'!A:A,MATCH('EVM CPZ List'!$B1010,'Pivot of Risk Data'!B:B,0),1)</f>
        <v>993</v>
      </c>
      <c r="K1010" s="22">
        <f>0.000621371*'EVM CPZ List'!$H1010</f>
        <v>19.794436128918402</v>
      </c>
      <c r="L1010" s="22">
        <f>L1009+'EVM CPZ List'!$K1010</f>
        <v>12459.780521416549</v>
      </c>
      <c r="M1010" s="22">
        <f>M1009-'EVM CPZ List'!$I1010</f>
        <v>223.48638347020491</v>
      </c>
      <c r="N1010" s="7" t="e">
        <f>INDEX('2021 Certified EVM Plan'!G:G,MATCH(B1010,'2021 Certified EVM Plan'!E:E,0))</f>
        <v>#N/A</v>
      </c>
      <c r="O1010" s="7" t="e">
        <f>INDEX('2021 Certified EVM Plan'!M:M,MATCH(B1010,'2021 Certified EVM Plan'!E:E,0))</f>
        <v>#N/A</v>
      </c>
      <c r="P1010" s="7">
        <f t="shared" si="15"/>
        <v>1</v>
      </c>
      <c r="Q1010" s="26" t="e">
        <f>IF(INDEX('2021 Certified EVM Plan'!H:H,MATCH(B1010,'2021 Certified EVM Plan'!E:E,0))=1,M1010,#N/A)</f>
        <v>#N/A</v>
      </c>
      <c r="R1010" s="26" t="e">
        <f>IF(INDEX('2021 Certified EVM Plan'!J:J,MATCH(B1010,'2021 Certified EVM Plan'!E:E,0))=1,M1010,#N/A)</f>
        <v>#N/A</v>
      </c>
      <c r="S1010" s="26" t="e">
        <f>IF(INDEX('2021 Certified EVM Plan'!K:K,MATCH(B1010,'2021 Certified EVM Plan'!E:E,0))=1,M1010,#N/A)</f>
        <v>#N/A</v>
      </c>
    </row>
    <row r="1011" spans="1:19" x14ac:dyDescent="0.25">
      <c r="A1011" s="22" t="s">
        <v>8</v>
      </c>
      <c r="B1011" s="22">
        <v>3459</v>
      </c>
      <c r="C1011" s="22">
        <v>7</v>
      </c>
      <c r="D1011" s="23">
        <v>5.8383318834988396E-3</v>
      </c>
      <c r="E1011" s="22">
        <v>63121101</v>
      </c>
      <c r="F1011" s="22" t="s">
        <v>494</v>
      </c>
      <c r="G1011" s="22" t="s">
        <v>495</v>
      </c>
      <c r="H1011" s="22">
        <v>1666.8416787352201</v>
      </c>
      <c r="I1011" s="24">
        <f>'EVM CPZ List'!$D1011*'EVM CPZ List'!$C1011</f>
        <v>4.0868323184491878E-2</v>
      </c>
      <c r="J1011" s="25">
        <f>INDEX('Pivot of Risk Data'!A:A,MATCH('EVM CPZ List'!$B1011,'Pivot of Risk Data'!B:B,0),1)</f>
        <v>994</v>
      </c>
      <c r="K1011" s="22">
        <f>0.000621371*'EVM CPZ List'!$H1011</f>
        <v>1.0357270807573824</v>
      </c>
      <c r="L1011" s="22">
        <f>L1010+'EVM CPZ List'!$K1011</f>
        <v>12460.816248497307</v>
      </c>
      <c r="M1011" s="22">
        <f>M1010-'EVM CPZ List'!$I1011</f>
        <v>223.44551514702042</v>
      </c>
      <c r="N1011" s="7" t="e">
        <f>INDEX('2021 Certified EVM Plan'!G:G,MATCH(B1011,'2021 Certified EVM Plan'!E:E,0))</f>
        <v>#N/A</v>
      </c>
      <c r="O1011" s="7" t="e">
        <f>INDEX('2021 Certified EVM Plan'!M:M,MATCH(B1011,'2021 Certified EVM Plan'!E:E,0))</f>
        <v>#N/A</v>
      </c>
      <c r="P1011" s="7">
        <f t="shared" si="15"/>
        <v>1</v>
      </c>
      <c r="Q1011" s="26" t="e">
        <f>IF(INDEX('2021 Certified EVM Plan'!H:H,MATCH(B1011,'2021 Certified EVM Plan'!E:E,0))=1,M1011,#N/A)</f>
        <v>#N/A</v>
      </c>
      <c r="R1011" s="26" t="e">
        <f>IF(INDEX('2021 Certified EVM Plan'!J:J,MATCH(B1011,'2021 Certified EVM Plan'!E:E,0))=1,M1011,#N/A)</f>
        <v>#N/A</v>
      </c>
      <c r="S1011" s="26" t="e">
        <f>IF(INDEX('2021 Certified EVM Plan'!K:K,MATCH(B1011,'2021 Certified EVM Plan'!E:E,0))=1,M1011,#N/A)</f>
        <v>#N/A</v>
      </c>
    </row>
    <row r="1012" spans="1:19" x14ac:dyDescent="0.25">
      <c r="A1012" s="22" t="s">
        <v>539</v>
      </c>
      <c r="B1012" s="22">
        <v>8636</v>
      </c>
      <c r="C1012" s="22">
        <v>202</v>
      </c>
      <c r="D1012" s="23">
        <v>5.8221933054235101E-3</v>
      </c>
      <c r="E1012" s="22">
        <v>102211102</v>
      </c>
      <c r="F1012" s="22" t="s">
        <v>902</v>
      </c>
      <c r="G1012" s="22" t="s">
        <v>903</v>
      </c>
      <c r="H1012" s="22">
        <v>47507.782421866701</v>
      </c>
      <c r="I1012" s="24">
        <f>'EVM CPZ List'!$D1012*'EVM CPZ List'!$C1012</f>
        <v>1.1760830476955491</v>
      </c>
      <c r="J1012" s="25">
        <f>INDEX('Pivot of Risk Data'!A:A,MATCH('EVM CPZ List'!$B1012,'Pivot of Risk Data'!B:B,0),1)</f>
        <v>995</v>
      </c>
      <c r="K1012" s="22">
        <f>0.000621371*'EVM CPZ List'!$H1012</f>
        <v>29.519958271257735</v>
      </c>
      <c r="L1012" s="22">
        <f>L1011+'EVM CPZ List'!$K1012</f>
        <v>12490.336206768565</v>
      </c>
      <c r="M1012" s="22">
        <f>M1011-'EVM CPZ List'!$I1012</f>
        <v>222.26943209932486</v>
      </c>
      <c r="N1012" s="7" t="e">
        <f>INDEX('2021 Certified EVM Plan'!G:G,MATCH(B1012,'2021 Certified EVM Plan'!E:E,0))</f>
        <v>#N/A</v>
      </c>
      <c r="O1012" s="7" t="e">
        <f>INDEX('2021 Certified EVM Plan'!M:M,MATCH(B1012,'2021 Certified EVM Plan'!E:E,0))</f>
        <v>#N/A</v>
      </c>
      <c r="P1012" s="7">
        <f t="shared" si="15"/>
        <v>1</v>
      </c>
      <c r="Q1012" s="26" t="e">
        <f>IF(INDEX('2021 Certified EVM Plan'!H:H,MATCH(B1012,'2021 Certified EVM Plan'!E:E,0))=1,M1012,#N/A)</f>
        <v>#N/A</v>
      </c>
      <c r="R1012" s="26" t="e">
        <f>IF(INDEX('2021 Certified EVM Plan'!J:J,MATCH(B1012,'2021 Certified EVM Plan'!E:E,0))=1,M1012,#N/A)</f>
        <v>#N/A</v>
      </c>
      <c r="S1012" s="26" t="e">
        <f>IF(INDEX('2021 Certified EVM Plan'!K:K,MATCH(B1012,'2021 Certified EVM Plan'!E:E,0))=1,M1012,#N/A)</f>
        <v>#N/A</v>
      </c>
    </row>
    <row r="1013" spans="1:19" x14ac:dyDescent="0.25">
      <c r="A1013" s="22" t="s">
        <v>8</v>
      </c>
      <c r="B1013" s="22">
        <v>6107</v>
      </c>
      <c r="C1013" s="22">
        <v>178</v>
      </c>
      <c r="D1013" s="23">
        <v>5.8175195519857698E-3</v>
      </c>
      <c r="E1013" s="22">
        <v>153662102</v>
      </c>
      <c r="F1013" s="22" t="s">
        <v>11</v>
      </c>
      <c r="G1013" s="22" t="s">
        <v>48</v>
      </c>
      <c r="H1013" s="22">
        <v>20150.5420451274</v>
      </c>
      <c r="I1013" s="24">
        <f>'EVM CPZ List'!$D1013*'EVM CPZ List'!$C1013</f>
        <v>1.0355184802534669</v>
      </c>
      <c r="J1013" s="25">
        <f>INDEX('Pivot of Risk Data'!A:A,MATCH('EVM CPZ List'!$B1013,'Pivot of Risk Data'!B:B,0),1)</f>
        <v>996</v>
      </c>
      <c r="K1013" s="22">
        <f>0.000621371*'EVM CPZ List'!$H1013</f>
        <v>12.520962461122858</v>
      </c>
      <c r="L1013" s="22">
        <f>L1012+'EVM CPZ List'!$K1013</f>
        <v>12502.857169229688</v>
      </c>
      <c r="M1013" s="22">
        <f>M1012-'EVM CPZ List'!$I1013</f>
        <v>221.23391361907139</v>
      </c>
      <c r="N1013" s="7" t="e">
        <f>INDEX('2021 Certified EVM Plan'!G:G,MATCH(B1013,'2021 Certified EVM Plan'!E:E,0))</f>
        <v>#N/A</v>
      </c>
      <c r="O1013" s="7" t="e">
        <f>INDEX('2021 Certified EVM Plan'!M:M,MATCH(B1013,'2021 Certified EVM Plan'!E:E,0))</f>
        <v>#N/A</v>
      </c>
      <c r="P1013" s="7">
        <f t="shared" si="15"/>
        <v>1</v>
      </c>
      <c r="Q1013" s="26" t="e">
        <f>IF(INDEX('2021 Certified EVM Plan'!H:H,MATCH(B1013,'2021 Certified EVM Plan'!E:E,0))=1,M1013,#N/A)</f>
        <v>#N/A</v>
      </c>
      <c r="R1013" s="26" t="e">
        <f>IF(INDEX('2021 Certified EVM Plan'!J:J,MATCH(B1013,'2021 Certified EVM Plan'!E:E,0))=1,M1013,#N/A)</f>
        <v>#N/A</v>
      </c>
      <c r="S1013" s="26" t="e">
        <f>IF(INDEX('2021 Certified EVM Plan'!K:K,MATCH(B1013,'2021 Certified EVM Plan'!E:E,0))=1,M1013,#N/A)</f>
        <v>#N/A</v>
      </c>
    </row>
    <row r="1014" spans="1:19" x14ac:dyDescent="0.25">
      <c r="A1014" s="22" t="s">
        <v>539</v>
      </c>
      <c r="B1014" s="22">
        <v>6741</v>
      </c>
      <c r="C1014" s="22">
        <v>189</v>
      </c>
      <c r="D1014" s="23">
        <v>5.7992330889804801E-3</v>
      </c>
      <c r="E1014" s="22">
        <v>103751102</v>
      </c>
      <c r="F1014" s="22" t="s">
        <v>548</v>
      </c>
      <c r="G1014" s="22" t="s">
        <v>562</v>
      </c>
      <c r="H1014" s="22">
        <v>27533.9661771516</v>
      </c>
      <c r="I1014" s="24">
        <f>'EVM CPZ List'!$D1014*'EVM CPZ List'!$C1014</f>
        <v>1.0960550538173108</v>
      </c>
      <c r="J1014" s="25">
        <f>INDEX('Pivot of Risk Data'!A:A,MATCH('EVM CPZ List'!$B1014,'Pivot of Risk Data'!B:B,0),1)</f>
        <v>997</v>
      </c>
      <c r="K1014" s="22">
        <f>0.000621371*'EVM CPZ List'!$H1014</f>
        <v>17.108808097462866</v>
      </c>
      <c r="L1014" s="22">
        <f>L1013+'EVM CPZ List'!$K1014</f>
        <v>12519.965977327151</v>
      </c>
      <c r="M1014" s="22">
        <f>M1013-'EVM CPZ List'!$I1014</f>
        <v>220.13785856525408</v>
      </c>
      <c r="N1014" s="7" t="e">
        <f>INDEX('2021 Certified EVM Plan'!G:G,MATCH(B1014,'2021 Certified EVM Plan'!E:E,0))</f>
        <v>#N/A</v>
      </c>
      <c r="O1014" s="7" t="e">
        <f>INDEX('2021 Certified EVM Plan'!M:M,MATCH(B1014,'2021 Certified EVM Plan'!E:E,0))</f>
        <v>#N/A</v>
      </c>
      <c r="P1014" s="7">
        <f t="shared" si="15"/>
        <v>1</v>
      </c>
      <c r="Q1014" s="26" t="e">
        <f>IF(INDEX('2021 Certified EVM Plan'!H:H,MATCH(B1014,'2021 Certified EVM Plan'!E:E,0))=1,M1014,#N/A)</f>
        <v>#N/A</v>
      </c>
      <c r="R1014" s="26" t="e">
        <f>IF(INDEX('2021 Certified EVM Plan'!J:J,MATCH(B1014,'2021 Certified EVM Plan'!E:E,0))=1,M1014,#N/A)</f>
        <v>#N/A</v>
      </c>
      <c r="S1014" s="26" t="e">
        <f>IF(INDEX('2021 Certified EVM Plan'!K:K,MATCH(B1014,'2021 Certified EVM Plan'!E:E,0))=1,M1014,#N/A)</f>
        <v>#N/A</v>
      </c>
    </row>
    <row r="1015" spans="1:19" x14ac:dyDescent="0.25">
      <c r="A1015" s="22" t="s">
        <v>1672</v>
      </c>
      <c r="B1015" s="22">
        <v>4631</v>
      </c>
      <c r="C1015" s="22">
        <v>84</v>
      </c>
      <c r="D1015" s="23">
        <v>5.7936792612260099E-3</v>
      </c>
      <c r="E1015" s="22">
        <v>254432102</v>
      </c>
      <c r="F1015" s="22" t="s">
        <v>1862</v>
      </c>
      <c r="G1015" s="22" t="s">
        <v>1957</v>
      </c>
      <c r="H1015" s="22">
        <v>22592.259661202901</v>
      </c>
      <c r="I1015" s="24">
        <f>'EVM CPZ List'!$D1015*'EVM CPZ List'!$C1015</f>
        <v>0.48666905794298482</v>
      </c>
      <c r="J1015" s="25">
        <f>INDEX('Pivot of Risk Data'!A:A,MATCH('EVM CPZ List'!$B1015,'Pivot of Risk Data'!B:B,0),1)</f>
        <v>998</v>
      </c>
      <c r="K1015" s="22">
        <f>0.000621371*'EVM CPZ List'!$H1015</f>
        <v>14.038174977941308</v>
      </c>
      <c r="L1015" s="22">
        <f>L1014+'EVM CPZ List'!$K1015</f>
        <v>12534.004152305091</v>
      </c>
      <c r="M1015" s="22">
        <f>M1014-'EVM CPZ List'!$I1015</f>
        <v>219.6511895073111</v>
      </c>
      <c r="N1015" s="7" t="e">
        <f>INDEX('2021 Certified EVM Plan'!G:G,MATCH(B1015,'2021 Certified EVM Plan'!E:E,0))</f>
        <v>#N/A</v>
      </c>
      <c r="O1015" s="7" t="e">
        <f>INDEX('2021 Certified EVM Plan'!M:M,MATCH(B1015,'2021 Certified EVM Plan'!E:E,0))</f>
        <v>#N/A</v>
      </c>
      <c r="P1015" s="7">
        <f t="shared" si="15"/>
        <v>1</v>
      </c>
      <c r="Q1015" s="26" t="e">
        <f>IF(INDEX('2021 Certified EVM Plan'!H:H,MATCH(B1015,'2021 Certified EVM Plan'!E:E,0))=1,M1015,#N/A)</f>
        <v>#N/A</v>
      </c>
      <c r="R1015" s="26" t="e">
        <f>IF(INDEX('2021 Certified EVM Plan'!J:J,MATCH(B1015,'2021 Certified EVM Plan'!E:E,0))=1,M1015,#N/A)</f>
        <v>#N/A</v>
      </c>
      <c r="S1015" s="26" t="e">
        <f>IF(INDEX('2021 Certified EVM Plan'!K:K,MATCH(B1015,'2021 Certified EVM Plan'!E:E,0))=1,M1015,#N/A)</f>
        <v>#N/A</v>
      </c>
    </row>
    <row r="1016" spans="1:19" x14ac:dyDescent="0.25">
      <c r="A1016" s="22" t="s">
        <v>2195</v>
      </c>
      <c r="B1016" s="22">
        <v>4182</v>
      </c>
      <c r="C1016" s="22">
        <v>7</v>
      </c>
      <c r="D1016" s="23">
        <v>5.7792220123014399E-3</v>
      </c>
      <c r="E1016" s="22">
        <v>83242105</v>
      </c>
      <c r="F1016" s="22" t="s">
        <v>2241</v>
      </c>
      <c r="G1016" s="22" t="s">
        <v>2242</v>
      </c>
      <c r="H1016" s="22">
        <v>485.80548890658002</v>
      </c>
      <c r="I1016" s="24">
        <f>'EVM CPZ List'!$D1016*'EVM CPZ List'!$C1016</f>
        <v>4.0454554086110081E-2</v>
      </c>
      <c r="J1016" s="25">
        <f>INDEX('Pivot of Risk Data'!A:A,MATCH('EVM CPZ List'!$B1016,'Pivot of Risk Data'!B:B,0),1)</f>
        <v>999</v>
      </c>
      <c r="K1016" s="22">
        <f>0.000621371*'EVM CPZ List'!$H1016</f>
        <v>0.30186544244737057</v>
      </c>
      <c r="L1016" s="22">
        <f>L1015+'EVM CPZ List'!$K1016</f>
        <v>12534.306017747538</v>
      </c>
      <c r="M1016" s="22">
        <f>M1015-'EVM CPZ List'!$I1016</f>
        <v>219.61073495322501</v>
      </c>
      <c r="N1016" s="7" t="e">
        <f>INDEX('2021 Certified EVM Plan'!G:G,MATCH(B1016,'2021 Certified EVM Plan'!E:E,0))</f>
        <v>#N/A</v>
      </c>
      <c r="O1016" s="7" t="e">
        <f>INDEX('2021 Certified EVM Plan'!M:M,MATCH(B1016,'2021 Certified EVM Plan'!E:E,0))</f>
        <v>#N/A</v>
      </c>
      <c r="P1016" s="7">
        <f t="shared" si="15"/>
        <v>1</v>
      </c>
      <c r="Q1016" s="26" t="e">
        <f>IF(INDEX('2021 Certified EVM Plan'!H:H,MATCH(B1016,'2021 Certified EVM Plan'!E:E,0))=1,M1016,#N/A)</f>
        <v>#N/A</v>
      </c>
      <c r="R1016" s="26" t="e">
        <f>IF(INDEX('2021 Certified EVM Plan'!J:J,MATCH(B1016,'2021 Certified EVM Plan'!E:E,0))=1,M1016,#N/A)</f>
        <v>#N/A</v>
      </c>
      <c r="S1016" s="26" t="e">
        <f>IF(INDEX('2021 Certified EVM Plan'!K:K,MATCH(B1016,'2021 Certified EVM Plan'!E:E,0))=1,M1016,#N/A)</f>
        <v>#N/A</v>
      </c>
    </row>
    <row r="1017" spans="1:19" x14ac:dyDescent="0.25">
      <c r="A1017" s="22" t="s">
        <v>2906</v>
      </c>
      <c r="B1017" s="22">
        <v>4734</v>
      </c>
      <c r="C1017" s="22">
        <v>105</v>
      </c>
      <c r="D1017" s="23">
        <v>5.7509672697874901E-3</v>
      </c>
      <c r="E1017" s="22">
        <v>24251101</v>
      </c>
      <c r="F1017" s="22" t="s">
        <v>3027</v>
      </c>
      <c r="G1017" s="22" t="s">
        <v>3225</v>
      </c>
      <c r="H1017" s="22">
        <v>9771.1956798693409</v>
      </c>
      <c r="I1017" s="24">
        <f>'EVM CPZ List'!$D1017*'EVM CPZ List'!$C1017</f>
        <v>0.60385156332768641</v>
      </c>
      <c r="J1017" s="25">
        <f>INDEX('Pivot of Risk Data'!A:A,MATCH('EVM CPZ List'!$B1017,'Pivot of Risk Data'!B:B,0),1)</f>
        <v>1000</v>
      </c>
      <c r="K1017" s="22">
        <f>0.000621371*'EVM CPZ List'!$H1017</f>
        <v>6.071537630796092</v>
      </c>
      <c r="L1017" s="22">
        <f>L1016+'EVM CPZ List'!$K1017</f>
        <v>12540.377555378334</v>
      </c>
      <c r="M1017" s="22">
        <f>M1016-'EVM CPZ List'!$I1017</f>
        <v>219.00688338989733</v>
      </c>
      <c r="N1017" s="7" t="e">
        <f>INDEX('2021 Certified EVM Plan'!G:G,MATCH(B1017,'2021 Certified EVM Plan'!E:E,0))</f>
        <v>#N/A</v>
      </c>
      <c r="O1017" s="7" t="e">
        <f>INDEX('2021 Certified EVM Plan'!M:M,MATCH(B1017,'2021 Certified EVM Plan'!E:E,0))</f>
        <v>#N/A</v>
      </c>
      <c r="P1017" s="7">
        <f t="shared" si="15"/>
        <v>1</v>
      </c>
      <c r="Q1017" s="26" t="e">
        <f>IF(INDEX('2021 Certified EVM Plan'!H:H,MATCH(B1017,'2021 Certified EVM Plan'!E:E,0))=1,M1017,#N/A)</f>
        <v>#N/A</v>
      </c>
      <c r="R1017" s="26" t="e">
        <f>IF(INDEX('2021 Certified EVM Plan'!J:J,MATCH(B1017,'2021 Certified EVM Plan'!E:E,0))=1,M1017,#N/A)</f>
        <v>#N/A</v>
      </c>
      <c r="S1017" s="26" t="e">
        <f>IF(INDEX('2021 Certified EVM Plan'!K:K,MATCH(B1017,'2021 Certified EVM Plan'!E:E,0))=1,M1017,#N/A)</f>
        <v>#N/A</v>
      </c>
    </row>
    <row r="1018" spans="1:19" x14ac:dyDescent="0.25">
      <c r="A1018" s="22" t="s">
        <v>964</v>
      </c>
      <c r="B1018" s="22">
        <v>627</v>
      </c>
      <c r="C1018" s="22">
        <v>87</v>
      </c>
      <c r="D1018" s="23">
        <v>5.7490149769955099E-3</v>
      </c>
      <c r="E1018" s="22">
        <v>42681101</v>
      </c>
      <c r="F1018" s="22" t="s">
        <v>1100</v>
      </c>
      <c r="G1018" s="22" t="s">
        <v>1101</v>
      </c>
      <c r="H1018" s="22">
        <v>9592.9795034647705</v>
      </c>
      <c r="I1018" s="24">
        <f>'EVM CPZ List'!$D1018*'EVM CPZ List'!$C1018</f>
        <v>0.50016430299860937</v>
      </c>
      <c r="J1018" s="25">
        <f>INDEX('Pivot of Risk Data'!A:A,MATCH('EVM CPZ List'!$B1018,'Pivot of Risk Data'!B:B,0),1)</f>
        <v>1001</v>
      </c>
      <c r="K1018" s="22">
        <f>0.000621371*'EVM CPZ List'!$H1018</f>
        <v>5.9607992670474079</v>
      </c>
      <c r="L1018" s="22">
        <f>L1017+'EVM CPZ List'!$K1018</f>
        <v>12546.338354645382</v>
      </c>
      <c r="M1018" s="22">
        <f>M1017-'EVM CPZ List'!$I1018</f>
        <v>218.50671908689873</v>
      </c>
      <c r="N1018" s="7" t="e">
        <f>INDEX('2021 Certified EVM Plan'!G:G,MATCH(B1018,'2021 Certified EVM Plan'!E:E,0))</f>
        <v>#N/A</v>
      </c>
      <c r="O1018" s="7" t="e">
        <f>INDEX('2021 Certified EVM Plan'!M:M,MATCH(B1018,'2021 Certified EVM Plan'!E:E,0))</f>
        <v>#N/A</v>
      </c>
      <c r="P1018" s="7">
        <f t="shared" si="15"/>
        <v>1</v>
      </c>
      <c r="Q1018" s="26" t="e">
        <f>IF(INDEX('2021 Certified EVM Plan'!H:H,MATCH(B1018,'2021 Certified EVM Plan'!E:E,0))=1,M1018,#N/A)</f>
        <v>#N/A</v>
      </c>
      <c r="R1018" s="26" t="e">
        <f>IF(INDEX('2021 Certified EVM Plan'!J:J,MATCH(B1018,'2021 Certified EVM Plan'!E:E,0))=1,M1018,#N/A)</f>
        <v>#N/A</v>
      </c>
      <c r="S1018" s="26" t="e">
        <f>IF(INDEX('2021 Certified EVM Plan'!K:K,MATCH(B1018,'2021 Certified EVM Plan'!E:E,0))=1,M1018,#N/A)</f>
        <v>#N/A</v>
      </c>
    </row>
    <row r="1019" spans="1:19" x14ac:dyDescent="0.25">
      <c r="A1019" s="22" t="s">
        <v>1672</v>
      </c>
      <c r="B1019" s="22">
        <v>6771</v>
      </c>
      <c r="C1019" s="22">
        <v>116</v>
      </c>
      <c r="D1019" s="23">
        <v>5.7460396782893896E-3</v>
      </c>
      <c r="E1019" s="22">
        <v>163751102</v>
      </c>
      <c r="F1019" s="22" t="s">
        <v>1674</v>
      </c>
      <c r="G1019" s="22" t="s">
        <v>1675</v>
      </c>
      <c r="H1019" s="22">
        <v>12655.9114088019</v>
      </c>
      <c r="I1019" s="24">
        <f>'EVM CPZ List'!$D1019*'EVM CPZ List'!$C1019</f>
        <v>0.66654060268156923</v>
      </c>
      <c r="J1019" s="25">
        <f>INDEX('Pivot of Risk Data'!A:A,MATCH('EVM CPZ List'!$B1019,'Pivot of Risk Data'!B:B,0),1)</f>
        <v>1002</v>
      </c>
      <c r="K1019" s="22">
        <f>0.000621371*'EVM CPZ List'!$H1019</f>
        <v>7.8640163279986455</v>
      </c>
      <c r="L1019" s="22">
        <f>L1018+'EVM CPZ List'!$K1019</f>
        <v>12554.20237097338</v>
      </c>
      <c r="M1019" s="22">
        <f>M1018-'EVM CPZ List'!$I1019</f>
        <v>217.84017848421715</v>
      </c>
      <c r="N1019" s="7" t="e">
        <f>INDEX('2021 Certified EVM Plan'!G:G,MATCH(B1019,'2021 Certified EVM Plan'!E:E,0))</f>
        <v>#N/A</v>
      </c>
      <c r="O1019" s="7" t="e">
        <f>INDEX('2021 Certified EVM Plan'!M:M,MATCH(B1019,'2021 Certified EVM Plan'!E:E,0))</f>
        <v>#N/A</v>
      </c>
      <c r="P1019" s="7">
        <f t="shared" si="15"/>
        <v>1</v>
      </c>
      <c r="Q1019" s="26" t="e">
        <f>IF(INDEX('2021 Certified EVM Plan'!H:H,MATCH(B1019,'2021 Certified EVM Plan'!E:E,0))=1,M1019,#N/A)</f>
        <v>#N/A</v>
      </c>
      <c r="R1019" s="26" t="e">
        <f>IF(INDEX('2021 Certified EVM Plan'!J:J,MATCH(B1019,'2021 Certified EVM Plan'!E:E,0))=1,M1019,#N/A)</f>
        <v>#N/A</v>
      </c>
      <c r="S1019" s="26" t="e">
        <f>IF(INDEX('2021 Certified EVM Plan'!K:K,MATCH(B1019,'2021 Certified EVM Plan'!E:E,0))=1,M1019,#N/A)</f>
        <v>#N/A</v>
      </c>
    </row>
    <row r="1020" spans="1:19" x14ac:dyDescent="0.25">
      <c r="A1020" s="22" t="s">
        <v>8</v>
      </c>
      <c r="B1020" s="22">
        <v>2292</v>
      </c>
      <c r="C1020" s="22">
        <v>1034</v>
      </c>
      <c r="D1020" s="23">
        <v>5.7378611645649297E-3</v>
      </c>
      <c r="E1020" s="22">
        <v>153082106</v>
      </c>
      <c r="F1020" s="22" t="s">
        <v>25</v>
      </c>
      <c r="G1020" s="22" t="s">
        <v>112</v>
      </c>
      <c r="H1020" s="22">
        <v>108764.94155354099</v>
      </c>
      <c r="I1020" s="24">
        <f>'EVM CPZ List'!$D1020*'EVM CPZ List'!$C1020</f>
        <v>5.9329484441601377</v>
      </c>
      <c r="J1020" s="25">
        <f>INDEX('Pivot of Risk Data'!A:A,MATCH('EVM CPZ List'!$B1020,'Pivot of Risk Data'!B:B,0),1)</f>
        <v>1003</v>
      </c>
      <c r="K1020" s="22">
        <f>0.000621371*'EVM CPZ List'!$H1020</f>
        <v>67.583380498065324</v>
      </c>
      <c r="L1020" s="22">
        <f>L1019+'EVM CPZ List'!$K1020</f>
        <v>12621.785751471445</v>
      </c>
      <c r="M1020" s="22">
        <f>M1019-'EVM CPZ List'!$I1020</f>
        <v>211.90723004005702</v>
      </c>
      <c r="N1020" s="7" t="e">
        <f>INDEX('2021 Certified EVM Plan'!G:G,MATCH(B1020,'2021 Certified EVM Plan'!E:E,0))</f>
        <v>#N/A</v>
      </c>
      <c r="O1020" s="7" t="e">
        <f>INDEX('2021 Certified EVM Plan'!M:M,MATCH(B1020,'2021 Certified EVM Plan'!E:E,0))</f>
        <v>#N/A</v>
      </c>
      <c r="P1020" s="7">
        <f t="shared" si="15"/>
        <v>1</v>
      </c>
      <c r="Q1020" s="26" t="e">
        <f>IF(INDEX('2021 Certified EVM Plan'!H:H,MATCH(B1020,'2021 Certified EVM Plan'!E:E,0))=1,M1020,#N/A)</f>
        <v>#N/A</v>
      </c>
      <c r="R1020" s="26" t="e">
        <f>IF(INDEX('2021 Certified EVM Plan'!J:J,MATCH(B1020,'2021 Certified EVM Plan'!E:E,0))=1,M1020,#N/A)</f>
        <v>#N/A</v>
      </c>
      <c r="S1020" s="26" t="e">
        <f>IF(INDEX('2021 Certified EVM Plan'!K:K,MATCH(B1020,'2021 Certified EVM Plan'!E:E,0))=1,M1020,#N/A)</f>
        <v>#N/A</v>
      </c>
    </row>
    <row r="1021" spans="1:19" x14ac:dyDescent="0.25">
      <c r="A1021" s="22" t="s">
        <v>2195</v>
      </c>
      <c r="B1021" s="22">
        <v>5553</v>
      </c>
      <c r="C1021" s="22">
        <v>9</v>
      </c>
      <c r="D1021" s="23">
        <v>5.7289788335363702E-3</v>
      </c>
      <c r="E1021" s="22">
        <v>183101103</v>
      </c>
      <c r="F1021" s="22" t="s">
        <v>2509</v>
      </c>
      <c r="G1021" s="22" t="s">
        <v>2721</v>
      </c>
      <c r="H1021" s="22">
        <v>4397.9315988574199</v>
      </c>
      <c r="I1021" s="24">
        <f>'EVM CPZ List'!$D1021*'EVM CPZ List'!$C1021</f>
        <v>5.1560809501827329E-2</v>
      </c>
      <c r="J1021" s="25">
        <f>INDEX('Pivot of Risk Data'!A:A,MATCH('EVM CPZ List'!$B1021,'Pivot of Risk Data'!B:B,0),1)</f>
        <v>1004</v>
      </c>
      <c r="K1021" s="22">
        <f>0.000621371*'EVM CPZ List'!$H1021</f>
        <v>2.7327471555136338</v>
      </c>
      <c r="L1021" s="22">
        <f>L1020+'EVM CPZ List'!$K1021</f>
        <v>12624.51849862696</v>
      </c>
      <c r="M1021" s="22">
        <f>M1020-'EVM CPZ List'!$I1021</f>
        <v>211.85566923055518</v>
      </c>
      <c r="N1021" s="7" t="e">
        <f>INDEX('2021 Certified EVM Plan'!G:G,MATCH(B1021,'2021 Certified EVM Plan'!E:E,0))</f>
        <v>#N/A</v>
      </c>
      <c r="O1021" s="7" t="e">
        <f>INDEX('2021 Certified EVM Plan'!M:M,MATCH(B1021,'2021 Certified EVM Plan'!E:E,0))</f>
        <v>#N/A</v>
      </c>
      <c r="P1021" s="7">
        <f t="shared" si="15"/>
        <v>1</v>
      </c>
      <c r="Q1021" s="26" t="e">
        <f>IF(INDEX('2021 Certified EVM Plan'!H:H,MATCH(B1021,'2021 Certified EVM Plan'!E:E,0))=1,M1021,#N/A)</f>
        <v>#N/A</v>
      </c>
      <c r="R1021" s="26" t="e">
        <f>IF(INDEX('2021 Certified EVM Plan'!J:J,MATCH(B1021,'2021 Certified EVM Plan'!E:E,0))=1,M1021,#N/A)</f>
        <v>#N/A</v>
      </c>
      <c r="S1021" s="26" t="e">
        <f>IF(INDEX('2021 Certified EVM Plan'!K:K,MATCH(B1021,'2021 Certified EVM Plan'!E:E,0))=1,M1021,#N/A)</f>
        <v>#N/A</v>
      </c>
    </row>
    <row r="1022" spans="1:19" x14ac:dyDescent="0.25">
      <c r="A1022" s="22" t="s">
        <v>2906</v>
      </c>
      <c r="B1022" s="22">
        <v>7473</v>
      </c>
      <c r="C1022" s="22">
        <v>8</v>
      </c>
      <c r="D1022" s="23">
        <v>5.7171787943803001E-3</v>
      </c>
      <c r="E1022" s="22">
        <v>43292103</v>
      </c>
      <c r="F1022" s="22" t="s">
        <v>2948</v>
      </c>
      <c r="G1022" s="22" t="s">
        <v>3217</v>
      </c>
      <c r="H1022" s="22">
        <v>1193.6983900598</v>
      </c>
      <c r="I1022" s="24">
        <f>'EVM CPZ List'!$D1022*'EVM CPZ List'!$C1022</f>
        <v>4.5737430355042401E-2</v>
      </c>
      <c r="J1022" s="25">
        <f>INDEX('Pivot of Risk Data'!A:A,MATCH('EVM CPZ List'!$B1022,'Pivot of Risk Data'!B:B,0),1)</f>
        <v>1005</v>
      </c>
      <c r="K1022" s="22">
        <f>0.000621371*'EVM CPZ List'!$H1022</f>
        <v>0.74172956232984799</v>
      </c>
      <c r="L1022" s="22">
        <f>L1021+'EVM CPZ List'!$K1022</f>
        <v>12625.260228189289</v>
      </c>
      <c r="M1022" s="22">
        <f>M1021-'EVM CPZ List'!$I1022</f>
        <v>211.80993180020013</v>
      </c>
      <c r="N1022" s="7" t="e">
        <f>INDEX('2021 Certified EVM Plan'!G:G,MATCH(B1022,'2021 Certified EVM Plan'!E:E,0))</f>
        <v>#N/A</v>
      </c>
      <c r="O1022" s="7" t="e">
        <f>INDEX('2021 Certified EVM Plan'!M:M,MATCH(B1022,'2021 Certified EVM Plan'!E:E,0))</f>
        <v>#N/A</v>
      </c>
      <c r="P1022" s="7">
        <f t="shared" si="15"/>
        <v>1</v>
      </c>
      <c r="Q1022" s="26" t="e">
        <f>IF(INDEX('2021 Certified EVM Plan'!H:H,MATCH(B1022,'2021 Certified EVM Plan'!E:E,0))=1,M1022,#N/A)</f>
        <v>#N/A</v>
      </c>
      <c r="R1022" s="26" t="e">
        <f>IF(INDEX('2021 Certified EVM Plan'!J:J,MATCH(B1022,'2021 Certified EVM Plan'!E:E,0))=1,M1022,#N/A)</f>
        <v>#N/A</v>
      </c>
      <c r="S1022" s="26" t="e">
        <f>IF(INDEX('2021 Certified EVM Plan'!K:K,MATCH(B1022,'2021 Certified EVM Plan'!E:E,0))=1,M1022,#N/A)</f>
        <v>#N/A</v>
      </c>
    </row>
    <row r="1023" spans="1:19" x14ac:dyDescent="0.25">
      <c r="A1023" s="22" t="s">
        <v>8</v>
      </c>
      <c r="B1023" s="22">
        <v>6921</v>
      </c>
      <c r="C1023" s="22">
        <v>76</v>
      </c>
      <c r="D1023" s="23">
        <v>5.6865977291711599E-3</v>
      </c>
      <c r="E1023" s="22">
        <v>152181101</v>
      </c>
      <c r="F1023" s="22" t="s">
        <v>50</v>
      </c>
      <c r="G1023" s="22" t="s">
        <v>81</v>
      </c>
      <c r="H1023" s="22">
        <v>8970.0582620682399</v>
      </c>
      <c r="I1023" s="24">
        <f>'EVM CPZ List'!$D1023*'EVM CPZ List'!$C1023</f>
        <v>0.43218142741700816</v>
      </c>
      <c r="J1023" s="25">
        <f>INDEX('Pivot of Risk Data'!A:A,MATCH('EVM CPZ List'!$B1023,'Pivot of Risk Data'!B:B,0),1)</f>
        <v>1006</v>
      </c>
      <c r="K1023" s="22">
        <f>0.000621371*'EVM CPZ List'!$H1023</f>
        <v>5.5737340723596045</v>
      </c>
      <c r="L1023" s="22">
        <f>L1022+'EVM CPZ List'!$K1023</f>
        <v>12630.833962261648</v>
      </c>
      <c r="M1023" s="22">
        <f>M1022-'EVM CPZ List'!$I1023</f>
        <v>211.37775037278311</v>
      </c>
      <c r="N1023" s="7" t="e">
        <f>INDEX('2021 Certified EVM Plan'!G:G,MATCH(B1023,'2021 Certified EVM Plan'!E:E,0))</f>
        <v>#N/A</v>
      </c>
      <c r="O1023" s="7" t="e">
        <f>INDEX('2021 Certified EVM Plan'!M:M,MATCH(B1023,'2021 Certified EVM Plan'!E:E,0))</f>
        <v>#N/A</v>
      </c>
      <c r="P1023" s="7">
        <f t="shared" si="15"/>
        <v>1</v>
      </c>
      <c r="Q1023" s="26" t="e">
        <f>IF(INDEX('2021 Certified EVM Plan'!H:H,MATCH(B1023,'2021 Certified EVM Plan'!E:E,0))=1,M1023,#N/A)</f>
        <v>#N/A</v>
      </c>
      <c r="R1023" s="26" t="e">
        <f>IF(INDEX('2021 Certified EVM Plan'!J:J,MATCH(B1023,'2021 Certified EVM Plan'!E:E,0))=1,M1023,#N/A)</f>
        <v>#N/A</v>
      </c>
      <c r="S1023" s="26" t="e">
        <f>IF(INDEX('2021 Certified EVM Plan'!K:K,MATCH(B1023,'2021 Certified EVM Plan'!E:E,0))=1,M1023,#N/A)</f>
        <v>#N/A</v>
      </c>
    </row>
    <row r="1024" spans="1:19" x14ac:dyDescent="0.25">
      <c r="A1024" s="22" t="s">
        <v>539</v>
      </c>
      <c r="B1024" s="22">
        <v>6183</v>
      </c>
      <c r="C1024" s="22">
        <v>5</v>
      </c>
      <c r="D1024" s="23">
        <v>5.6777585434088602E-3</v>
      </c>
      <c r="E1024" s="22">
        <v>103721101</v>
      </c>
      <c r="F1024" s="22" t="s">
        <v>883</v>
      </c>
      <c r="G1024" s="22" t="s">
        <v>952</v>
      </c>
      <c r="H1024" s="22">
        <v>994.32976259714599</v>
      </c>
      <c r="I1024" s="24">
        <f>'EVM CPZ List'!$D1024*'EVM CPZ List'!$C1024</f>
        <v>2.8388792717044302E-2</v>
      </c>
      <c r="J1024" s="25">
        <f>INDEX('Pivot of Risk Data'!A:A,MATCH('EVM CPZ List'!$B1024,'Pivot of Risk Data'!B:B,0),1)</f>
        <v>1007</v>
      </c>
      <c r="K1024" s="22">
        <f>0.000621371*'EVM CPZ List'!$H1024</f>
        <v>0.61784767891475123</v>
      </c>
      <c r="L1024" s="22">
        <f>L1023+'EVM CPZ List'!$K1024</f>
        <v>12631.451809940563</v>
      </c>
      <c r="M1024" s="22">
        <f>M1023-'EVM CPZ List'!$I1024</f>
        <v>211.34936158006607</v>
      </c>
      <c r="N1024" s="7" t="e">
        <f>INDEX('2021 Certified EVM Plan'!G:G,MATCH(B1024,'2021 Certified EVM Plan'!E:E,0))</f>
        <v>#N/A</v>
      </c>
      <c r="O1024" s="7" t="e">
        <f>INDEX('2021 Certified EVM Plan'!M:M,MATCH(B1024,'2021 Certified EVM Plan'!E:E,0))</f>
        <v>#N/A</v>
      </c>
      <c r="P1024" s="7">
        <f t="shared" si="15"/>
        <v>1</v>
      </c>
      <c r="Q1024" s="26" t="e">
        <f>IF(INDEX('2021 Certified EVM Plan'!H:H,MATCH(B1024,'2021 Certified EVM Plan'!E:E,0))=1,M1024,#N/A)</f>
        <v>#N/A</v>
      </c>
      <c r="R1024" s="26" t="e">
        <f>IF(INDEX('2021 Certified EVM Plan'!J:J,MATCH(B1024,'2021 Certified EVM Plan'!E:E,0))=1,M1024,#N/A)</f>
        <v>#N/A</v>
      </c>
      <c r="S1024" s="26" t="e">
        <f>IF(INDEX('2021 Certified EVM Plan'!K:K,MATCH(B1024,'2021 Certified EVM Plan'!E:E,0))=1,M1024,#N/A)</f>
        <v>#N/A</v>
      </c>
    </row>
    <row r="1025" spans="1:19" x14ac:dyDescent="0.25">
      <c r="A1025" s="22" t="s">
        <v>2906</v>
      </c>
      <c r="B1025" s="22">
        <v>7139</v>
      </c>
      <c r="C1025" s="22">
        <v>58</v>
      </c>
      <c r="D1025" s="23">
        <v>5.6595334375282198E-3</v>
      </c>
      <c r="E1025" s="22">
        <v>42031124</v>
      </c>
      <c r="F1025" s="22" t="s">
        <v>2930</v>
      </c>
      <c r="G1025" s="22" t="s">
        <v>3112</v>
      </c>
      <c r="H1025" s="22">
        <v>7368.4315511817404</v>
      </c>
      <c r="I1025" s="24">
        <f>'EVM CPZ List'!$D1025*'EVM CPZ List'!$C1025</f>
        <v>0.32825293937663674</v>
      </c>
      <c r="J1025" s="25">
        <f>INDEX('Pivot of Risk Data'!A:A,MATCH('EVM CPZ List'!$B1025,'Pivot of Risk Data'!B:B,0),1)</f>
        <v>1008</v>
      </c>
      <c r="K1025" s="22">
        <f>0.000621371*'EVM CPZ List'!$H1025</f>
        <v>4.578529681389349</v>
      </c>
      <c r="L1025" s="22">
        <f>L1024+'EVM CPZ List'!$K1025</f>
        <v>12636.030339621953</v>
      </c>
      <c r="M1025" s="22">
        <f>M1024-'EVM CPZ List'!$I1025</f>
        <v>211.02110864068945</v>
      </c>
      <c r="N1025" s="7" t="e">
        <f>INDEX('2021 Certified EVM Plan'!G:G,MATCH(B1025,'2021 Certified EVM Plan'!E:E,0))</f>
        <v>#N/A</v>
      </c>
      <c r="O1025" s="7" t="e">
        <f>INDEX('2021 Certified EVM Plan'!M:M,MATCH(B1025,'2021 Certified EVM Plan'!E:E,0))</f>
        <v>#N/A</v>
      </c>
      <c r="P1025" s="7">
        <f t="shared" si="15"/>
        <v>1</v>
      </c>
      <c r="Q1025" s="26" t="e">
        <f>IF(INDEX('2021 Certified EVM Plan'!H:H,MATCH(B1025,'2021 Certified EVM Plan'!E:E,0))=1,M1025,#N/A)</f>
        <v>#N/A</v>
      </c>
      <c r="R1025" s="26" t="e">
        <f>IF(INDEX('2021 Certified EVM Plan'!J:J,MATCH(B1025,'2021 Certified EVM Plan'!E:E,0))=1,M1025,#N/A)</f>
        <v>#N/A</v>
      </c>
      <c r="S1025" s="26" t="e">
        <f>IF(INDEX('2021 Certified EVM Plan'!K:K,MATCH(B1025,'2021 Certified EVM Plan'!E:E,0))=1,M1025,#N/A)</f>
        <v>#N/A</v>
      </c>
    </row>
    <row r="1026" spans="1:19" x14ac:dyDescent="0.25">
      <c r="A1026" s="22" t="s">
        <v>1672</v>
      </c>
      <c r="B1026" s="22">
        <v>3986</v>
      </c>
      <c r="C1026" s="22">
        <v>232</v>
      </c>
      <c r="D1026" s="23">
        <v>5.6461505360427804E-3</v>
      </c>
      <c r="E1026" s="22">
        <v>163201102</v>
      </c>
      <c r="F1026" s="22" t="s">
        <v>486</v>
      </c>
      <c r="G1026" s="22" t="s">
        <v>1673</v>
      </c>
      <c r="H1026" s="22">
        <v>27353.628402271799</v>
      </c>
      <c r="I1026" s="24">
        <f>'EVM CPZ List'!$D1026*'EVM CPZ List'!$C1026</f>
        <v>1.309906924361925</v>
      </c>
      <c r="J1026" s="25">
        <f>INDEX('Pivot of Risk Data'!A:A,MATCH('EVM CPZ List'!$B1026,'Pivot of Risk Data'!B:B,0),1)</f>
        <v>1009</v>
      </c>
      <c r="K1026" s="22">
        <f>0.000621371*'EVM CPZ List'!$H1026</f>
        <v>16.996751433948031</v>
      </c>
      <c r="L1026" s="22">
        <f>L1025+'EVM CPZ List'!$K1026</f>
        <v>12653.027091055901</v>
      </c>
      <c r="M1026" s="22">
        <f>M1025-'EVM CPZ List'!$I1026</f>
        <v>209.71120171632754</v>
      </c>
      <c r="N1026" s="7" t="e">
        <f>INDEX('2021 Certified EVM Plan'!G:G,MATCH(B1026,'2021 Certified EVM Plan'!E:E,0))</f>
        <v>#N/A</v>
      </c>
      <c r="O1026" s="7" t="e">
        <f>INDEX('2021 Certified EVM Plan'!M:M,MATCH(B1026,'2021 Certified EVM Plan'!E:E,0))</f>
        <v>#N/A</v>
      </c>
      <c r="P1026" s="7">
        <f t="shared" ref="P1026:P1089" si="16">COUNTIF(B:B,B1026)</f>
        <v>1</v>
      </c>
      <c r="Q1026" s="26" t="e">
        <f>IF(INDEX('2021 Certified EVM Plan'!H:H,MATCH(B1026,'2021 Certified EVM Plan'!E:E,0))=1,M1026,#N/A)</f>
        <v>#N/A</v>
      </c>
      <c r="R1026" s="26" t="e">
        <f>IF(INDEX('2021 Certified EVM Plan'!J:J,MATCH(B1026,'2021 Certified EVM Plan'!E:E,0))=1,M1026,#N/A)</f>
        <v>#N/A</v>
      </c>
      <c r="S1026" s="26" t="e">
        <f>IF(INDEX('2021 Certified EVM Plan'!K:K,MATCH(B1026,'2021 Certified EVM Plan'!E:E,0))=1,M1026,#N/A)</f>
        <v>#N/A</v>
      </c>
    </row>
    <row r="1027" spans="1:19" x14ac:dyDescent="0.25">
      <c r="A1027" s="22" t="s">
        <v>2195</v>
      </c>
      <c r="B1027" s="22">
        <v>2664</v>
      </c>
      <c r="C1027" s="22">
        <v>25</v>
      </c>
      <c r="D1027" s="23">
        <v>5.6186296149148404E-3</v>
      </c>
      <c r="E1027" s="22">
        <v>182562102</v>
      </c>
      <c r="F1027" s="22" t="s">
        <v>2626</v>
      </c>
      <c r="G1027" s="22" t="s">
        <v>2772</v>
      </c>
      <c r="H1027" s="22">
        <v>32569.8266944877</v>
      </c>
      <c r="I1027" s="24">
        <f>'EVM CPZ List'!$D1027*'EVM CPZ List'!$C1027</f>
        <v>0.14046574037287102</v>
      </c>
      <c r="J1027" s="25">
        <f>INDEX('Pivot of Risk Data'!A:A,MATCH('EVM CPZ List'!$B1027,'Pivot of Risk Data'!B:B,0),1)</f>
        <v>1010</v>
      </c>
      <c r="K1027" s="22">
        <f>0.000621371*'EVM CPZ List'!$H1027</f>
        <v>20.237945782980518</v>
      </c>
      <c r="L1027" s="22">
        <f>L1026+'EVM CPZ List'!$K1027</f>
        <v>12673.265036838882</v>
      </c>
      <c r="M1027" s="22">
        <f>M1026-'EVM CPZ List'!$I1027</f>
        <v>209.57073597595468</v>
      </c>
      <c r="N1027" s="7" t="e">
        <f>INDEX('2021 Certified EVM Plan'!G:G,MATCH(B1027,'2021 Certified EVM Plan'!E:E,0))</f>
        <v>#N/A</v>
      </c>
      <c r="O1027" s="7" t="e">
        <f>INDEX('2021 Certified EVM Plan'!M:M,MATCH(B1027,'2021 Certified EVM Plan'!E:E,0))</f>
        <v>#N/A</v>
      </c>
      <c r="P1027" s="7">
        <f t="shared" si="16"/>
        <v>1</v>
      </c>
      <c r="Q1027" s="26" t="e">
        <f>IF(INDEX('2021 Certified EVM Plan'!H:H,MATCH(B1027,'2021 Certified EVM Plan'!E:E,0))=1,M1027,#N/A)</f>
        <v>#N/A</v>
      </c>
      <c r="R1027" s="26" t="e">
        <f>IF(INDEX('2021 Certified EVM Plan'!J:J,MATCH(B1027,'2021 Certified EVM Plan'!E:E,0))=1,M1027,#N/A)</f>
        <v>#N/A</v>
      </c>
      <c r="S1027" s="26" t="e">
        <f>IF(INDEX('2021 Certified EVM Plan'!K:K,MATCH(B1027,'2021 Certified EVM Plan'!E:E,0))=1,M1027,#N/A)</f>
        <v>#N/A</v>
      </c>
    </row>
    <row r="1028" spans="1:19" x14ac:dyDescent="0.25">
      <c r="A1028" s="22" t="s">
        <v>964</v>
      </c>
      <c r="B1028" s="22">
        <v>4618</v>
      </c>
      <c r="C1028" s="22">
        <v>230</v>
      </c>
      <c r="D1028" s="23">
        <v>5.6092930506205499E-3</v>
      </c>
      <c r="E1028" s="22">
        <v>42681101</v>
      </c>
      <c r="F1028" s="22" t="s">
        <v>1100</v>
      </c>
      <c r="G1028" s="22" t="s">
        <v>1313</v>
      </c>
      <c r="H1028" s="22">
        <v>37059.558762013403</v>
      </c>
      <c r="I1028" s="24">
        <f>'EVM CPZ List'!$D1028*'EVM CPZ List'!$C1028</f>
        <v>1.2901374016427265</v>
      </c>
      <c r="J1028" s="25">
        <f>INDEX('Pivot of Risk Data'!A:A,MATCH('EVM CPZ List'!$B1028,'Pivot of Risk Data'!B:B,0),1)</f>
        <v>1011</v>
      </c>
      <c r="K1028" s="22">
        <f>0.000621371*'EVM CPZ List'!$H1028</f>
        <v>23.027735087511029</v>
      </c>
      <c r="L1028" s="22">
        <f>L1027+'EVM CPZ List'!$K1028</f>
        <v>12696.292771926393</v>
      </c>
      <c r="M1028" s="22">
        <f>M1027-'EVM CPZ List'!$I1028</f>
        <v>208.28059857431194</v>
      </c>
      <c r="N1028" s="7" t="e">
        <f>INDEX('2021 Certified EVM Plan'!G:G,MATCH(B1028,'2021 Certified EVM Plan'!E:E,0))</f>
        <v>#N/A</v>
      </c>
      <c r="O1028" s="7" t="e">
        <f>INDEX('2021 Certified EVM Plan'!M:M,MATCH(B1028,'2021 Certified EVM Plan'!E:E,0))</f>
        <v>#N/A</v>
      </c>
      <c r="P1028" s="7">
        <f t="shared" si="16"/>
        <v>1</v>
      </c>
      <c r="Q1028" s="26" t="e">
        <f>IF(INDEX('2021 Certified EVM Plan'!H:H,MATCH(B1028,'2021 Certified EVM Plan'!E:E,0))=1,M1028,#N/A)</f>
        <v>#N/A</v>
      </c>
      <c r="R1028" s="26" t="e">
        <f>IF(INDEX('2021 Certified EVM Plan'!J:J,MATCH(B1028,'2021 Certified EVM Plan'!E:E,0))=1,M1028,#N/A)</f>
        <v>#N/A</v>
      </c>
      <c r="S1028" s="26" t="e">
        <f>IF(INDEX('2021 Certified EVM Plan'!K:K,MATCH(B1028,'2021 Certified EVM Plan'!E:E,0))=1,M1028,#N/A)</f>
        <v>#N/A</v>
      </c>
    </row>
    <row r="1029" spans="1:19" x14ac:dyDescent="0.25">
      <c r="A1029" s="22" t="s">
        <v>8</v>
      </c>
      <c r="B1029" s="22">
        <v>7948</v>
      </c>
      <c r="C1029" s="22">
        <v>12</v>
      </c>
      <c r="D1029" s="23">
        <v>5.5832521449039503E-3</v>
      </c>
      <c r="E1029" s="22">
        <v>152271101</v>
      </c>
      <c r="F1029" s="22" t="s">
        <v>287</v>
      </c>
      <c r="G1029" s="22" t="s">
        <v>288</v>
      </c>
      <c r="H1029" s="22">
        <v>1996.1980680064401</v>
      </c>
      <c r="I1029" s="24">
        <f>'EVM CPZ List'!$D1029*'EVM CPZ List'!$C1029</f>
        <v>6.6999025738847404E-2</v>
      </c>
      <c r="J1029" s="25">
        <f>INDEX('Pivot of Risk Data'!A:A,MATCH('EVM CPZ List'!$B1029,'Pivot of Risk Data'!B:B,0),1)</f>
        <v>1012</v>
      </c>
      <c r="K1029" s="22">
        <f>0.000621371*'EVM CPZ List'!$H1029</f>
        <v>1.2403795897152297</v>
      </c>
      <c r="L1029" s="22">
        <f>L1028+'EVM CPZ List'!$K1029</f>
        <v>12697.533151516109</v>
      </c>
      <c r="M1029" s="22">
        <f>M1028-'EVM CPZ List'!$I1029</f>
        <v>208.21359954857309</v>
      </c>
      <c r="N1029" s="7" t="e">
        <f>INDEX('2021 Certified EVM Plan'!G:G,MATCH(B1029,'2021 Certified EVM Plan'!E:E,0))</f>
        <v>#N/A</v>
      </c>
      <c r="O1029" s="7" t="e">
        <f>INDEX('2021 Certified EVM Plan'!M:M,MATCH(B1029,'2021 Certified EVM Plan'!E:E,0))</f>
        <v>#N/A</v>
      </c>
      <c r="P1029" s="7">
        <f t="shared" si="16"/>
        <v>1</v>
      </c>
      <c r="Q1029" s="26" t="e">
        <f>IF(INDEX('2021 Certified EVM Plan'!H:H,MATCH(B1029,'2021 Certified EVM Plan'!E:E,0))=1,M1029,#N/A)</f>
        <v>#N/A</v>
      </c>
      <c r="R1029" s="26" t="e">
        <f>IF(INDEX('2021 Certified EVM Plan'!J:J,MATCH(B1029,'2021 Certified EVM Plan'!E:E,0))=1,M1029,#N/A)</f>
        <v>#N/A</v>
      </c>
      <c r="S1029" s="26" t="e">
        <f>IF(INDEX('2021 Certified EVM Plan'!K:K,MATCH(B1029,'2021 Certified EVM Plan'!E:E,0))=1,M1029,#N/A)</f>
        <v>#N/A</v>
      </c>
    </row>
    <row r="1030" spans="1:19" x14ac:dyDescent="0.25">
      <c r="A1030" s="22" t="s">
        <v>964</v>
      </c>
      <c r="B1030" s="22">
        <v>5635</v>
      </c>
      <c r="C1030" s="22">
        <v>51</v>
      </c>
      <c r="D1030" s="23">
        <v>5.5607276119113702E-3</v>
      </c>
      <c r="E1030" s="22">
        <v>42251101</v>
      </c>
      <c r="F1030" s="22" t="s">
        <v>1136</v>
      </c>
      <c r="G1030" s="22" t="s">
        <v>1548</v>
      </c>
      <c r="H1030" s="22">
        <v>4021.7260985200101</v>
      </c>
      <c r="I1030" s="24">
        <f>'EVM CPZ List'!$D1030*'EVM CPZ List'!$C1030</f>
        <v>0.28359710820747985</v>
      </c>
      <c r="J1030" s="25">
        <f>INDEX('Pivot of Risk Data'!A:A,MATCH('EVM CPZ List'!$B1030,'Pivot of Risk Data'!B:B,0),1)</f>
        <v>1013</v>
      </c>
      <c r="K1030" s="22">
        <f>0.000621371*'EVM CPZ List'!$H1030</f>
        <v>2.4989839675634773</v>
      </c>
      <c r="L1030" s="22">
        <f>L1029+'EVM CPZ List'!$K1030</f>
        <v>12700.032135483672</v>
      </c>
      <c r="M1030" s="22">
        <f>M1029-'EVM CPZ List'!$I1030</f>
        <v>207.9300024403656</v>
      </c>
      <c r="N1030" s="7" t="e">
        <f>INDEX('2021 Certified EVM Plan'!G:G,MATCH(B1030,'2021 Certified EVM Plan'!E:E,0))</f>
        <v>#N/A</v>
      </c>
      <c r="O1030" s="7" t="e">
        <f>INDEX('2021 Certified EVM Plan'!M:M,MATCH(B1030,'2021 Certified EVM Plan'!E:E,0))</f>
        <v>#N/A</v>
      </c>
      <c r="P1030" s="7">
        <f t="shared" si="16"/>
        <v>1</v>
      </c>
      <c r="Q1030" s="26" t="e">
        <f>IF(INDEX('2021 Certified EVM Plan'!H:H,MATCH(B1030,'2021 Certified EVM Plan'!E:E,0))=1,M1030,#N/A)</f>
        <v>#N/A</v>
      </c>
      <c r="R1030" s="26" t="e">
        <f>IF(INDEX('2021 Certified EVM Plan'!J:J,MATCH(B1030,'2021 Certified EVM Plan'!E:E,0))=1,M1030,#N/A)</f>
        <v>#N/A</v>
      </c>
      <c r="S1030" s="26" t="e">
        <f>IF(INDEX('2021 Certified EVM Plan'!K:K,MATCH(B1030,'2021 Certified EVM Plan'!E:E,0))=1,M1030,#N/A)</f>
        <v>#N/A</v>
      </c>
    </row>
    <row r="1031" spans="1:19" x14ac:dyDescent="0.25">
      <c r="A1031" s="22" t="s">
        <v>964</v>
      </c>
      <c r="B1031" s="22">
        <v>334</v>
      </c>
      <c r="C1031" s="22">
        <v>19</v>
      </c>
      <c r="D1031" s="23">
        <v>5.5605642601177603E-3</v>
      </c>
      <c r="E1031" s="22">
        <v>42271102</v>
      </c>
      <c r="F1031" s="22" t="s">
        <v>978</v>
      </c>
      <c r="G1031" s="22" t="s">
        <v>979</v>
      </c>
      <c r="H1031" s="22">
        <v>2945.13997188958</v>
      </c>
      <c r="I1031" s="24">
        <f>'EVM CPZ List'!$D1031*'EVM CPZ List'!$C1031</f>
        <v>0.10565072094223744</v>
      </c>
      <c r="J1031" s="25">
        <f>INDEX('Pivot of Risk Data'!A:A,MATCH('EVM CPZ List'!$B1031,'Pivot of Risk Data'!B:B,0),1)</f>
        <v>1014</v>
      </c>
      <c r="K1031" s="22">
        <f>0.000621371*'EVM CPZ List'!$H1031</f>
        <v>1.8300245694730002</v>
      </c>
      <c r="L1031" s="22">
        <f>L1030+'EVM CPZ List'!$K1031</f>
        <v>12701.862160053146</v>
      </c>
      <c r="M1031" s="22">
        <f>M1030-'EVM CPZ List'!$I1031</f>
        <v>207.82435171942336</v>
      </c>
      <c r="N1031" s="7" t="e">
        <f>INDEX('2021 Certified EVM Plan'!G:G,MATCH(B1031,'2021 Certified EVM Plan'!E:E,0))</f>
        <v>#N/A</v>
      </c>
      <c r="O1031" s="7" t="e">
        <f>INDEX('2021 Certified EVM Plan'!M:M,MATCH(B1031,'2021 Certified EVM Plan'!E:E,0))</f>
        <v>#N/A</v>
      </c>
      <c r="P1031" s="7">
        <f t="shared" si="16"/>
        <v>1</v>
      </c>
      <c r="Q1031" s="26" t="e">
        <f>IF(INDEX('2021 Certified EVM Plan'!H:H,MATCH(B1031,'2021 Certified EVM Plan'!E:E,0))=1,M1031,#N/A)</f>
        <v>#N/A</v>
      </c>
      <c r="R1031" s="26" t="e">
        <f>IF(INDEX('2021 Certified EVM Plan'!J:J,MATCH(B1031,'2021 Certified EVM Plan'!E:E,0))=1,M1031,#N/A)</f>
        <v>#N/A</v>
      </c>
      <c r="S1031" s="26" t="e">
        <f>IF(INDEX('2021 Certified EVM Plan'!K:K,MATCH(B1031,'2021 Certified EVM Plan'!E:E,0))=1,M1031,#N/A)</f>
        <v>#N/A</v>
      </c>
    </row>
    <row r="1032" spans="1:19" x14ac:dyDescent="0.25">
      <c r="A1032" s="22" t="s">
        <v>2906</v>
      </c>
      <c r="B1032" s="22">
        <v>4389</v>
      </c>
      <c r="C1032" s="22">
        <v>31</v>
      </c>
      <c r="D1032" s="23">
        <v>5.5602545661236303E-3</v>
      </c>
      <c r="E1032" s="22">
        <v>43432104</v>
      </c>
      <c r="F1032" s="22" t="s">
        <v>2909</v>
      </c>
      <c r="G1032" s="22" t="s">
        <v>3075</v>
      </c>
      <c r="H1032" s="22">
        <v>2560.2138975744601</v>
      </c>
      <c r="I1032" s="24">
        <f>'EVM CPZ List'!$D1032*'EVM CPZ List'!$C1032</f>
        <v>0.17236789154983254</v>
      </c>
      <c r="J1032" s="25">
        <f>INDEX('Pivot of Risk Data'!A:A,MATCH('EVM CPZ List'!$B1032,'Pivot of Risk Data'!B:B,0),1)</f>
        <v>1015</v>
      </c>
      <c r="K1032" s="22">
        <f>0.000621371*'EVM CPZ List'!$H1032</f>
        <v>1.59084266974974</v>
      </c>
      <c r="L1032" s="22">
        <f>L1031+'EVM CPZ List'!$K1032</f>
        <v>12703.453002722896</v>
      </c>
      <c r="M1032" s="22">
        <f>M1031-'EVM CPZ List'!$I1032</f>
        <v>207.65198382787352</v>
      </c>
      <c r="N1032" s="7" t="e">
        <f>INDEX('2021 Certified EVM Plan'!G:G,MATCH(B1032,'2021 Certified EVM Plan'!E:E,0))</f>
        <v>#N/A</v>
      </c>
      <c r="O1032" s="7" t="e">
        <f>INDEX('2021 Certified EVM Plan'!M:M,MATCH(B1032,'2021 Certified EVM Plan'!E:E,0))</f>
        <v>#N/A</v>
      </c>
      <c r="P1032" s="7">
        <f t="shared" si="16"/>
        <v>1</v>
      </c>
      <c r="Q1032" s="26" t="e">
        <f>IF(INDEX('2021 Certified EVM Plan'!H:H,MATCH(B1032,'2021 Certified EVM Plan'!E:E,0))=1,M1032,#N/A)</f>
        <v>#N/A</v>
      </c>
      <c r="R1032" s="26" t="e">
        <f>IF(INDEX('2021 Certified EVM Plan'!J:J,MATCH(B1032,'2021 Certified EVM Plan'!E:E,0))=1,M1032,#N/A)</f>
        <v>#N/A</v>
      </c>
      <c r="S1032" s="26" t="e">
        <f>IF(INDEX('2021 Certified EVM Plan'!K:K,MATCH(B1032,'2021 Certified EVM Plan'!E:E,0))=1,M1032,#N/A)</f>
        <v>#N/A</v>
      </c>
    </row>
    <row r="1033" spans="1:19" x14ac:dyDescent="0.25">
      <c r="A1033" s="22" t="s">
        <v>964</v>
      </c>
      <c r="B1033" s="22">
        <v>3414</v>
      </c>
      <c r="C1033" s="22">
        <v>370</v>
      </c>
      <c r="D1033" s="23">
        <v>5.5337009899910899E-3</v>
      </c>
      <c r="E1033" s="22">
        <v>42661104</v>
      </c>
      <c r="F1033" s="22" t="s">
        <v>976</v>
      </c>
      <c r="G1033" s="22" t="s">
        <v>1247</v>
      </c>
      <c r="H1033" s="22">
        <v>36886.2402832921</v>
      </c>
      <c r="I1033" s="24">
        <f>'EVM CPZ List'!$D1033*'EVM CPZ List'!$C1033</f>
        <v>2.0474693662967032</v>
      </c>
      <c r="J1033" s="25">
        <f>INDEX('Pivot of Risk Data'!A:A,MATCH('EVM CPZ List'!$B1033,'Pivot of Risk Data'!B:B,0),1)</f>
        <v>1016</v>
      </c>
      <c r="K1033" s="22">
        <f>0.000621371*'EVM CPZ List'!$H1033</f>
        <v>22.920040011069496</v>
      </c>
      <c r="L1033" s="22">
        <f>L1032+'EVM CPZ List'!$K1033</f>
        <v>12726.373042733965</v>
      </c>
      <c r="M1033" s="22">
        <f>M1032-'EVM CPZ List'!$I1033</f>
        <v>205.60451446157683</v>
      </c>
      <c r="N1033" s="7" t="e">
        <f>INDEX('2021 Certified EVM Plan'!G:G,MATCH(B1033,'2021 Certified EVM Plan'!E:E,0))</f>
        <v>#N/A</v>
      </c>
      <c r="O1033" s="7" t="e">
        <f>INDEX('2021 Certified EVM Plan'!M:M,MATCH(B1033,'2021 Certified EVM Plan'!E:E,0))</f>
        <v>#N/A</v>
      </c>
      <c r="P1033" s="7">
        <f t="shared" si="16"/>
        <v>1</v>
      </c>
      <c r="Q1033" s="26" t="e">
        <f>IF(INDEX('2021 Certified EVM Plan'!H:H,MATCH(B1033,'2021 Certified EVM Plan'!E:E,0))=1,M1033,#N/A)</f>
        <v>#N/A</v>
      </c>
      <c r="R1033" s="26" t="e">
        <f>IF(INDEX('2021 Certified EVM Plan'!J:J,MATCH(B1033,'2021 Certified EVM Plan'!E:E,0))=1,M1033,#N/A)</f>
        <v>#N/A</v>
      </c>
      <c r="S1033" s="26" t="e">
        <f>IF(INDEX('2021 Certified EVM Plan'!K:K,MATCH(B1033,'2021 Certified EVM Plan'!E:E,0))=1,M1033,#N/A)</f>
        <v>#N/A</v>
      </c>
    </row>
    <row r="1034" spans="1:19" x14ac:dyDescent="0.25">
      <c r="A1034" s="22" t="s">
        <v>2195</v>
      </c>
      <c r="B1034" s="22">
        <v>4643</v>
      </c>
      <c r="C1034" s="22">
        <v>410</v>
      </c>
      <c r="D1034" s="23">
        <v>5.5194339140119102E-3</v>
      </c>
      <c r="E1034" s="22">
        <v>83242111</v>
      </c>
      <c r="F1034" s="22" t="s">
        <v>2289</v>
      </c>
      <c r="G1034" s="22" t="s">
        <v>2645</v>
      </c>
      <c r="H1034" s="22">
        <v>59220.771577604399</v>
      </c>
      <c r="I1034" s="24">
        <f>'EVM CPZ List'!$D1034*'EVM CPZ List'!$C1034</f>
        <v>2.2629679047448832</v>
      </c>
      <c r="J1034" s="25">
        <f>INDEX('Pivot of Risk Data'!A:A,MATCH('EVM CPZ List'!$B1034,'Pivot of Risk Data'!B:B,0),1)</f>
        <v>1017</v>
      </c>
      <c r="K1034" s="22">
        <f>0.000621371*'EVM CPZ List'!$H1034</f>
        <v>36.798070055947626</v>
      </c>
      <c r="L1034" s="22">
        <f>L1033+'EVM CPZ List'!$K1034</f>
        <v>12763.171112789913</v>
      </c>
      <c r="M1034" s="22">
        <f>M1033-'EVM CPZ List'!$I1034</f>
        <v>203.34154655683193</v>
      </c>
      <c r="N1034" s="7" t="e">
        <f>INDEX('2021 Certified EVM Plan'!G:G,MATCH(B1034,'2021 Certified EVM Plan'!E:E,0))</f>
        <v>#N/A</v>
      </c>
      <c r="O1034" s="7" t="e">
        <f>INDEX('2021 Certified EVM Plan'!M:M,MATCH(B1034,'2021 Certified EVM Plan'!E:E,0))</f>
        <v>#N/A</v>
      </c>
      <c r="P1034" s="7">
        <f t="shared" si="16"/>
        <v>1</v>
      </c>
      <c r="Q1034" s="26" t="e">
        <f>IF(INDEX('2021 Certified EVM Plan'!H:H,MATCH(B1034,'2021 Certified EVM Plan'!E:E,0))=1,M1034,#N/A)</f>
        <v>#N/A</v>
      </c>
      <c r="R1034" s="26" t="e">
        <f>IF(INDEX('2021 Certified EVM Plan'!J:J,MATCH(B1034,'2021 Certified EVM Plan'!E:E,0))=1,M1034,#N/A)</f>
        <v>#N/A</v>
      </c>
      <c r="S1034" s="26" t="e">
        <f>IF(INDEX('2021 Certified EVM Plan'!K:K,MATCH(B1034,'2021 Certified EVM Plan'!E:E,0))=1,M1034,#N/A)</f>
        <v>#N/A</v>
      </c>
    </row>
    <row r="1035" spans="1:19" x14ac:dyDescent="0.25">
      <c r="A1035" s="22" t="s">
        <v>1672</v>
      </c>
      <c r="B1035" s="22">
        <v>4581</v>
      </c>
      <c r="C1035" s="22">
        <v>92</v>
      </c>
      <c r="D1035" s="23">
        <v>5.5188632000840602E-3</v>
      </c>
      <c r="E1035" s="22">
        <v>254061102</v>
      </c>
      <c r="F1035" s="22" t="s">
        <v>1924</v>
      </c>
      <c r="G1035" s="22" t="s">
        <v>1993</v>
      </c>
      <c r="H1035" s="22">
        <v>13949.634352103099</v>
      </c>
      <c r="I1035" s="24">
        <f>'EVM CPZ List'!$D1035*'EVM CPZ List'!$C1035</f>
        <v>0.50773541440773351</v>
      </c>
      <c r="J1035" s="25">
        <f>INDEX('Pivot of Risk Data'!A:A,MATCH('EVM CPZ List'!$B1035,'Pivot of Risk Data'!B:B,0),1)</f>
        <v>1018</v>
      </c>
      <c r="K1035" s="22">
        <f>0.000621371*'EVM CPZ List'!$H1035</f>
        <v>8.6678982470006556</v>
      </c>
      <c r="L1035" s="22">
        <f>L1034+'EVM CPZ List'!$K1035</f>
        <v>12771.839011036913</v>
      </c>
      <c r="M1035" s="22">
        <f>M1034-'EVM CPZ List'!$I1035</f>
        <v>202.8338111424242</v>
      </c>
      <c r="N1035" s="7" t="e">
        <f>INDEX('2021 Certified EVM Plan'!G:G,MATCH(B1035,'2021 Certified EVM Plan'!E:E,0))</f>
        <v>#N/A</v>
      </c>
      <c r="O1035" s="7" t="e">
        <f>INDEX('2021 Certified EVM Plan'!M:M,MATCH(B1035,'2021 Certified EVM Plan'!E:E,0))</f>
        <v>#N/A</v>
      </c>
      <c r="P1035" s="7">
        <f t="shared" si="16"/>
        <v>1</v>
      </c>
      <c r="Q1035" s="26" t="e">
        <f>IF(INDEX('2021 Certified EVM Plan'!H:H,MATCH(B1035,'2021 Certified EVM Plan'!E:E,0))=1,M1035,#N/A)</f>
        <v>#N/A</v>
      </c>
      <c r="R1035" s="26" t="e">
        <f>IF(INDEX('2021 Certified EVM Plan'!J:J,MATCH(B1035,'2021 Certified EVM Plan'!E:E,0))=1,M1035,#N/A)</f>
        <v>#N/A</v>
      </c>
      <c r="S1035" s="26" t="e">
        <f>IF(INDEX('2021 Certified EVM Plan'!K:K,MATCH(B1035,'2021 Certified EVM Plan'!E:E,0))=1,M1035,#N/A)</f>
        <v>#N/A</v>
      </c>
    </row>
    <row r="1036" spans="1:19" x14ac:dyDescent="0.25">
      <c r="A1036" s="22" t="s">
        <v>8</v>
      </c>
      <c r="B1036" s="22">
        <v>3798</v>
      </c>
      <c r="C1036" s="22">
        <v>144</v>
      </c>
      <c r="D1036" s="23">
        <v>5.5165045130388703E-3</v>
      </c>
      <c r="E1036" s="22">
        <v>152301101</v>
      </c>
      <c r="F1036" s="22" t="s">
        <v>64</v>
      </c>
      <c r="G1036" s="22" t="s">
        <v>65</v>
      </c>
      <c r="H1036" s="22">
        <v>15534.4181645183</v>
      </c>
      <c r="I1036" s="24">
        <f>'EVM CPZ List'!$D1036*'EVM CPZ List'!$C1036</f>
        <v>0.79437664987759726</v>
      </c>
      <c r="J1036" s="25">
        <f>INDEX('Pivot of Risk Data'!A:A,MATCH('EVM CPZ List'!$B1036,'Pivot of Risk Data'!B:B,0),1)</f>
        <v>1019</v>
      </c>
      <c r="K1036" s="22">
        <f>0.000621371*'EVM CPZ List'!$H1036</f>
        <v>9.6526369493049007</v>
      </c>
      <c r="L1036" s="22">
        <f>L1035+'EVM CPZ List'!$K1036</f>
        <v>12781.491647986217</v>
      </c>
      <c r="M1036" s="22">
        <f>M1035-'EVM CPZ List'!$I1036</f>
        <v>202.0394344925466</v>
      </c>
      <c r="N1036" s="7" t="e">
        <f>INDEX('2021 Certified EVM Plan'!G:G,MATCH(B1036,'2021 Certified EVM Plan'!E:E,0))</f>
        <v>#N/A</v>
      </c>
      <c r="O1036" s="7" t="e">
        <f>INDEX('2021 Certified EVM Plan'!M:M,MATCH(B1036,'2021 Certified EVM Plan'!E:E,0))</f>
        <v>#N/A</v>
      </c>
      <c r="P1036" s="7">
        <f t="shared" si="16"/>
        <v>1</v>
      </c>
      <c r="Q1036" s="26" t="e">
        <f>IF(INDEX('2021 Certified EVM Plan'!H:H,MATCH(B1036,'2021 Certified EVM Plan'!E:E,0))=1,M1036,#N/A)</f>
        <v>#N/A</v>
      </c>
      <c r="R1036" s="26" t="e">
        <f>IF(INDEX('2021 Certified EVM Plan'!J:J,MATCH(B1036,'2021 Certified EVM Plan'!E:E,0))=1,M1036,#N/A)</f>
        <v>#N/A</v>
      </c>
      <c r="S1036" s="26" t="e">
        <f>IF(INDEX('2021 Certified EVM Plan'!K:K,MATCH(B1036,'2021 Certified EVM Plan'!E:E,0))=1,M1036,#N/A)</f>
        <v>#N/A</v>
      </c>
    </row>
    <row r="1037" spans="1:19" x14ac:dyDescent="0.25">
      <c r="A1037" s="22" t="s">
        <v>2906</v>
      </c>
      <c r="B1037" s="22">
        <v>8967</v>
      </c>
      <c r="C1037" s="22">
        <v>30</v>
      </c>
      <c r="D1037" s="23">
        <v>5.5156543928083302E-3</v>
      </c>
      <c r="E1037" s="22">
        <v>42011108</v>
      </c>
      <c r="F1037" s="22" t="s">
        <v>2982</v>
      </c>
      <c r="G1037" s="22" t="s">
        <v>2994</v>
      </c>
      <c r="H1037" s="22">
        <v>3076.8022566608101</v>
      </c>
      <c r="I1037" s="24">
        <f>'EVM CPZ List'!$D1037*'EVM CPZ List'!$C1037</f>
        <v>0.16546963178424989</v>
      </c>
      <c r="J1037" s="25">
        <f>INDEX('Pivot of Risk Data'!A:A,MATCH('EVM CPZ List'!$B1037,'Pivot of Risk Data'!B:B,0),1)</f>
        <v>1020</v>
      </c>
      <c r="K1037" s="22">
        <f>0.000621371*'EVM CPZ List'!$H1037</f>
        <v>1.9118356950235842</v>
      </c>
      <c r="L1037" s="22">
        <f>L1036+'EVM CPZ List'!$K1037</f>
        <v>12783.403483681241</v>
      </c>
      <c r="M1037" s="22">
        <f>M1036-'EVM CPZ List'!$I1037</f>
        <v>201.87396486076236</v>
      </c>
      <c r="N1037" s="7" t="e">
        <f>INDEX('2021 Certified EVM Plan'!G:G,MATCH(B1037,'2021 Certified EVM Plan'!E:E,0))</f>
        <v>#N/A</v>
      </c>
      <c r="O1037" s="7" t="e">
        <f>INDEX('2021 Certified EVM Plan'!M:M,MATCH(B1037,'2021 Certified EVM Plan'!E:E,0))</f>
        <v>#N/A</v>
      </c>
      <c r="P1037" s="7">
        <f t="shared" si="16"/>
        <v>1</v>
      </c>
      <c r="Q1037" s="26" t="e">
        <f>IF(INDEX('2021 Certified EVM Plan'!H:H,MATCH(B1037,'2021 Certified EVM Plan'!E:E,0))=1,M1037,#N/A)</f>
        <v>#N/A</v>
      </c>
      <c r="R1037" s="26" t="e">
        <f>IF(INDEX('2021 Certified EVM Plan'!J:J,MATCH(B1037,'2021 Certified EVM Plan'!E:E,0))=1,M1037,#N/A)</f>
        <v>#N/A</v>
      </c>
      <c r="S1037" s="26" t="e">
        <f>IF(INDEX('2021 Certified EVM Plan'!K:K,MATCH(B1037,'2021 Certified EVM Plan'!E:E,0))=1,M1037,#N/A)</f>
        <v>#N/A</v>
      </c>
    </row>
    <row r="1038" spans="1:19" x14ac:dyDescent="0.25">
      <c r="A1038" s="22" t="s">
        <v>964</v>
      </c>
      <c r="B1038" s="22">
        <v>9343</v>
      </c>
      <c r="C1038" s="22">
        <v>15</v>
      </c>
      <c r="D1038" s="23">
        <v>5.49028843181492E-3</v>
      </c>
      <c r="E1038" s="22">
        <v>43501103</v>
      </c>
      <c r="F1038" s="22" t="s">
        <v>1263</v>
      </c>
      <c r="G1038" s="22">
        <v>701650</v>
      </c>
      <c r="H1038" s="22">
        <v>1191.45256530186</v>
      </c>
      <c r="I1038" s="24">
        <f>'EVM CPZ List'!$D1038*'EVM CPZ List'!$C1038</f>
        <v>8.2354326477223794E-2</v>
      </c>
      <c r="J1038" s="25">
        <f>INDEX('Pivot of Risk Data'!A:A,MATCH('EVM CPZ List'!$B1038,'Pivot of Risk Data'!B:B,0),1)</f>
        <v>1021</v>
      </c>
      <c r="K1038" s="22">
        <f>0.000621371*'EVM CPZ List'!$H1038</f>
        <v>0.74033407195418199</v>
      </c>
      <c r="L1038" s="22">
        <f>L1037+'EVM CPZ List'!$K1038</f>
        <v>12784.143817753195</v>
      </c>
      <c r="M1038" s="22">
        <f>M1037-'EVM CPZ List'!$I1038</f>
        <v>201.79161053428513</v>
      </c>
      <c r="N1038" s="7" t="e">
        <f>INDEX('2021 Certified EVM Plan'!G:G,MATCH(B1038,'2021 Certified EVM Plan'!E:E,0))</f>
        <v>#N/A</v>
      </c>
      <c r="O1038" s="7" t="e">
        <f>INDEX('2021 Certified EVM Plan'!M:M,MATCH(B1038,'2021 Certified EVM Plan'!E:E,0))</f>
        <v>#N/A</v>
      </c>
      <c r="P1038" s="7">
        <f t="shared" si="16"/>
        <v>1</v>
      </c>
      <c r="Q1038" s="26" t="e">
        <f>IF(INDEX('2021 Certified EVM Plan'!H:H,MATCH(B1038,'2021 Certified EVM Plan'!E:E,0))=1,M1038,#N/A)</f>
        <v>#N/A</v>
      </c>
      <c r="R1038" s="26" t="e">
        <f>IF(INDEX('2021 Certified EVM Plan'!J:J,MATCH(B1038,'2021 Certified EVM Plan'!E:E,0))=1,M1038,#N/A)</f>
        <v>#N/A</v>
      </c>
      <c r="S1038" s="26" t="e">
        <f>IF(INDEX('2021 Certified EVM Plan'!K:K,MATCH(B1038,'2021 Certified EVM Plan'!E:E,0))=1,M1038,#N/A)</f>
        <v>#N/A</v>
      </c>
    </row>
    <row r="1039" spans="1:19" x14ac:dyDescent="0.25">
      <c r="A1039" s="22" t="s">
        <v>964</v>
      </c>
      <c r="B1039" s="22">
        <v>7780</v>
      </c>
      <c r="C1039" s="22">
        <v>49</v>
      </c>
      <c r="D1039" s="23">
        <v>5.4807323943153897E-3</v>
      </c>
      <c r="E1039" s="22">
        <v>43071102</v>
      </c>
      <c r="F1039" s="22" t="s">
        <v>1025</v>
      </c>
      <c r="G1039" s="22" t="s">
        <v>1545</v>
      </c>
      <c r="H1039" s="22">
        <v>5365.7105681581097</v>
      </c>
      <c r="I1039" s="24">
        <f>'EVM CPZ List'!$D1039*'EVM CPZ List'!$C1039</f>
        <v>0.26855588732145408</v>
      </c>
      <c r="J1039" s="25">
        <f>INDEX('Pivot of Risk Data'!A:A,MATCH('EVM CPZ List'!$B1039,'Pivot of Risk Data'!B:B,0),1)</f>
        <v>1022</v>
      </c>
      <c r="K1039" s="22">
        <f>0.000621371*'EVM CPZ List'!$H1039</f>
        <v>3.334096941446973</v>
      </c>
      <c r="L1039" s="22">
        <f>L1038+'EVM CPZ List'!$K1039</f>
        <v>12787.477914694642</v>
      </c>
      <c r="M1039" s="22">
        <f>M1038-'EVM CPZ List'!$I1039</f>
        <v>201.52305464696369</v>
      </c>
      <c r="N1039" s="7" t="e">
        <f>INDEX('2021 Certified EVM Plan'!G:G,MATCH(B1039,'2021 Certified EVM Plan'!E:E,0))</f>
        <v>#N/A</v>
      </c>
      <c r="O1039" s="7" t="e">
        <f>INDEX('2021 Certified EVM Plan'!M:M,MATCH(B1039,'2021 Certified EVM Plan'!E:E,0))</f>
        <v>#N/A</v>
      </c>
      <c r="P1039" s="7">
        <f t="shared" si="16"/>
        <v>1</v>
      </c>
      <c r="Q1039" s="26" t="e">
        <f>IF(INDEX('2021 Certified EVM Plan'!H:H,MATCH(B1039,'2021 Certified EVM Plan'!E:E,0))=1,M1039,#N/A)</f>
        <v>#N/A</v>
      </c>
      <c r="R1039" s="26" t="e">
        <f>IF(INDEX('2021 Certified EVM Plan'!J:J,MATCH(B1039,'2021 Certified EVM Plan'!E:E,0))=1,M1039,#N/A)</f>
        <v>#N/A</v>
      </c>
      <c r="S1039" s="26" t="e">
        <f>IF(INDEX('2021 Certified EVM Plan'!K:K,MATCH(B1039,'2021 Certified EVM Plan'!E:E,0))=1,M1039,#N/A)</f>
        <v>#N/A</v>
      </c>
    </row>
    <row r="1040" spans="1:19" x14ac:dyDescent="0.25">
      <c r="A1040" s="22" t="s">
        <v>8</v>
      </c>
      <c r="B1040" s="22">
        <v>4238</v>
      </c>
      <c r="C1040" s="22">
        <v>293</v>
      </c>
      <c r="D1040" s="23">
        <v>5.4871628790176498E-3</v>
      </c>
      <c r="E1040" s="22">
        <v>153661103</v>
      </c>
      <c r="F1040" s="22" t="s">
        <v>14</v>
      </c>
      <c r="G1040" s="22" t="s">
        <v>15</v>
      </c>
      <c r="H1040" s="22">
        <v>32448.666670296199</v>
      </c>
      <c r="I1040" s="24">
        <f>'EVM CPZ List'!$D1040*'EVM CPZ List'!$C1040</f>
        <v>1.6077387235521714</v>
      </c>
      <c r="J1040" s="25">
        <f>INDEX('Pivot of Risk Data'!A:A,MATCH('EVM CPZ List'!$B1040,'Pivot of Risk Data'!B:B,0),1)</f>
        <v>1023</v>
      </c>
      <c r="K1040" s="22">
        <f>0.000621371*'EVM CPZ List'!$H1040</f>
        <v>20.162660457588618</v>
      </c>
      <c r="L1040" s="22">
        <f>L1039+'EVM CPZ List'!$K1040</f>
        <v>12807.640575152231</v>
      </c>
      <c r="M1040" s="22">
        <f>M1039-'EVM CPZ List'!$I1040</f>
        <v>199.91531592341153</v>
      </c>
      <c r="N1040" s="7" t="e">
        <f>INDEX('2021 Certified EVM Plan'!G:G,MATCH(B1040,'2021 Certified EVM Plan'!E:E,0))</f>
        <v>#N/A</v>
      </c>
      <c r="O1040" s="7" t="e">
        <f>INDEX('2021 Certified EVM Plan'!M:M,MATCH(B1040,'2021 Certified EVM Plan'!E:E,0))</f>
        <v>#N/A</v>
      </c>
      <c r="P1040" s="7">
        <f t="shared" si="16"/>
        <v>2</v>
      </c>
      <c r="Q1040" s="26" t="e">
        <f>IF(INDEX('2021 Certified EVM Plan'!H:H,MATCH(B1040,'2021 Certified EVM Plan'!E:E,0))=1,M1040,#N/A)</f>
        <v>#N/A</v>
      </c>
      <c r="R1040" s="26" t="e">
        <f>IF(INDEX('2021 Certified EVM Plan'!J:J,MATCH(B1040,'2021 Certified EVM Plan'!E:E,0))=1,M1040,#N/A)</f>
        <v>#N/A</v>
      </c>
      <c r="S1040" s="26" t="e">
        <f>IF(INDEX('2021 Certified EVM Plan'!K:K,MATCH(B1040,'2021 Certified EVM Plan'!E:E,0))=1,M1040,#N/A)</f>
        <v>#N/A</v>
      </c>
    </row>
    <row r="1041" spans="1:19" x14ac:dyDescent="0.25">
      <c r="A1041" s="22" t="s">
        <v>964</v>
      </c>
      <c r="B1041" s="22">
        <v>4238</v>
      </c>
      <c r="C1041" s="22">
        <v>1</v>
      </c>
      <c r="D1041" s="23">
        <v>2.9320730636652899E-3</v>
      </c>
      <c r="E1041" s="22">
        <v>153661103</v>
      </c>
      <c r="F1041" s="22" t="s">
        <v>14</v>
      </c>
      <c r="G1041" s="22" t="s">
        <v>15</v>
      </c>
      <c r="H1041" s="22">
        <v>32448.666670296199</v>
      </c>
      <c r="I1041" s="24">
        <f>'EVM CPZ List'!$D1041*'EVM CPZ List'!$C1041</f>
        <v>2.9320730636652899E-3</v>
      </c>
      <c r="J1041" s="25">
        <f>INDEX('Pivot of Risk Data'!A:A,MATCH('EVM CPZ List'!$B1041,'Pivot of Risk Data'!B:B,0),1)</f>
        <v>1023</v>
      </c>
      <c r="K1041" s="22">
        <f>0.000621371*'EVM CPZ List'!$H1041</f>
        <v>20.162660457588618</v>
      </c>
      <c r="L1041" s="22">
        <f>L1040+'EVM CPZ List'!$K1041</f>
        <v>12827.803235609819</v>
      </c>
      <c r="M1041" s="22">
        <f>M1040-'EVM CPZ List'!$I1041</f>
        <v>199.91238385034785</v>
      </c>
      <c r="N1041" s="7" t="e">
        <f>INDEX('2021 Certified EVM Plan'!G:G,MATCH(B1041,'2021 Certified EVM Plan'!E:E,0))</f>
        <v>#N/A</v>
      </c>
      <c r="O1041" s="7" t="e">
        <f>INDEX('2021 Certified EVM Plan'!M:M,MATCH(B1041,'2021 Certified EVM Plan'!E:E,0))</f>
        <v>#N/A</v>
      </c>
      <c r="P1041" s="7">
        <f t="shared" si="16"/>
        <v>2</v>
      </c>
      <c r="Q1041" s="26" t="e">
        <f>IF(INDEX('2021 Certified EVM Plan'!H:H,MATCH(B1041,'2021 Certified EVM Plan'!E:E,0))=1,M1041,#N/A)</f>
        <v>#N/A</v>
      </c>
      <c r="R1041" s="26" t="e">
        <f>IF(INDEX('2021 Certified EVM Plan'!J:J,MATCH(B1041,'2021 Certified EVM Plan'!E:E,0))=1,M1041,#N/A)</f>
        <v>#N/A</v>
      </c>
      <c r="S1041" s="26" t="e">
        <f>IF(INDEX('2021 Certified EVM Plan'!K:K,MATCH(B1041,'2021 Certified EVM Plan'!E:E,0))=1,M1041,#N/A)</f>
        <v>#N/A</v>
      </c>
    </row>
    <row r="1042" spans="1:19" x14ac:dyDescent="0.25">
      <c r="A1042" s="22" t="s">
        <v>964</v>
      </c>
      <c r="B1042" s="22">
        <v>7539</v>
      </c>
      <c r="C1042" s="22">
        <v>129</v>
      </c>
      <c r="D1042" s="23">
        <v>5.45801087507501E-3</v>
      </c>
      <c r="E1042" s="22">
        <v>42721103</v>
      </c>
      <c r="F1042" s="22" t="s">
        <v>1390</v>
      </c>
      <c r="G1042" s="22" t="s">
        <v>1391</v>
      </c>
      <c r="H1042" s="22">
        <v>21211.169258364</v>
      </c>
      <c r="I1042" s="24">
        <f>'EVM CPZ List'!$D1042*'EVM CPZ List'!$C1042</f>
        <v>0.7040834028846763</v>
      </c>
      <c r="J1042" s="25">
        <f>INDEX('Pivot of Risk Data'!A:A,MATCH('EVM CPZ List'!$B1042,'Pivot of Risk Data'!B:B,0),1)</f>
        <v>1024</v>
      </c>
      <c r="K1042" s="22">
        <f>0.000621371*'EVM CPZ List'!$H1042</f>
        <v>13.180005453238897</v>
      </c>
      <c r="L1042" s="22">
        <f>L1041+'EVM CPZ List'!$K1042</f>
        <v>12840.983241063059</v>
      </c>
      <c r="M1042" s="22">
        <f>M1041-'EVM CPZ List'!$I1042</f>
        <v>199.20830044746319</v>
      </c>
      <c r="N1042" s="7" t="e">
        <f>INDEX('2021 Certified EVM Plan'!G:G,MATCH(B1042,'2021 Certified EVM Plan'!E:E,0))</f>
        <v>#N/A</v>
      </c>
      <c r="O1042" s="7" t="e">
        <f>INDEX('2021 Certified EVM Plan'!M:M,MATCH(B1042,'2021 Certified EVM Plan'!E:E,0))</f>
        <v>#N/A</v>
      </c>
      <c r="P1042" s="7">
        <f t="shared" si="16"/>
        <v>1</v>
      </c>
      <c r="Q1042" s="26" t="e">
        <f>IF(INDEX('2021 Certified EVM Plan'!H:H,MATCH(B1042,'2021 Certified EVM Plan'!E:E,0))=1,M1042,#N/A)</f>
        <v>#N/A</v>
      </c>
      <c r="R1042" s="26" t="e">
        <f>IF(INDEX('2021 Certified EVM Plan'!J:J,MATCH(B1042,'2021 Certified EVM Plan'!E:E,0))=1,M1042,#N/A)</f>
        <v>#N/A</v>
      </c>
      <c r="S1042" s="26" t="e">
        <f>IF(INDEX('2021 Certified EVM Plan'!K:K,MATCH(B1042,'2021 Certified EVM Plan'!E:E,0))=1,M1042,#N/A)</f>
        <v>#N/A</v>
      </c>
    </row>
    <row r="1043" spans="1:19" x14ac:dyDescent="0.25">
      <c r="A1043" s="22" t="s">
        <v>2195</v>
      </c>
      <c r="B1043" s="22">
        <v>1107</v>
      </c>
      <c r="C1043" s="22">
        <v>138</v>
      </c>
      <c r="D1043" s="23">
        <v>5.4384822657051902E-3</v>
      </c>
      <c r="E1043" s="22">
        <v>182661106</v>
      </c>
      <c r="F1043" s="22" t="s">
        <v>2464</v>
      </c>
      <c r="G1043" s="22" t="s">
        <v>2465</v>
      </c>
      <c r="H1043" s="22">
        <v>56840.967818025798</v>
      </c>
      <c r="I1043" s="24">
        <f>'EVM CPZ List'!$D1043*'EVM CPZ List'!$C1043</f>
        <v>0.75051055266731626</v>
      </c>
      <c r="J1043" s="25">
        <f>INDEX('Pivot of Risk Data'!A:A,MATCH('EVM CPZ List'!$B1043,'Pivot of Risk Data'!B:B,0),1)</f>
        <v>1025</v>
      </c>
      <c r="K1043" s="22">
        <f>0.000621371*'EVM CPZ List'!$H1043</f>
        <v>35.31932901405451</v>
      </c>
      <c r="L1043" s="22">
        <f>L1042+'EVM CPZ List'!$K1043</f>
        <v>12876.302570077114</v>
      </c>
      <c r="M1043" s="22">
        <f>M1042-'EVM CPZ List'!$I1043</f>
        <v>198.45778989479587</v>
      </c>
      <c r="N1043" s="7" t="e">
        <f>INDEX('2021 Certified EVM Plan'!G:G,MATCH(B1043,'2021 Certified EVM Plan'!E:E,0))</f>
        <v>#N/A</v>
      </c>
      <c r="O1043" s="7" t="e">
        <f>INDEX('2021 Certified EVM Plan'!M:M,MATCH(B1043,'2021 Certified EVM Plan'!E:E,0))</f>
        <v>#N/A</v>
      </c>
      <c r="P1043" s="7">
        <f t="shared" si="16"/>
        <v>1</v>
      </c>
      <c r="Q1043" s="26" t="e">
        <f>IF(INDEX('2021 Certified EVM Plan'!H:H,MATCH(B1043,'2021 Certified EVM Plan'!E:E,0))=1,M1043,#N/A)</f>
        <v>#N/A</v>
      </c>
      <c r="R1043" s="26" t="e">
        <f>IF(INDEX('2021 Certified EVM Plan'!J:J,MATCH(B1043,'2021 Certified EVM Plan'!E:E,0))=1,M1043,#N/A)</f>
        <v>#N/A</v>
      </c>
      <c r="S1043" s="26" t="e">
        <f>IF(INDEX('2021 Certified EVM Plan'!K:K,MATCH(B1043,'2021 Certified EVM Plan'!E:E,0))=1,M1043,#N/A)</f>
        <v>#N/A</v>
      </c>
    </row>
    <row r="1044" spans="1:19" x14ac:dyDescent="0.25">
      <c r="A1044" s="22" t="s">
        <v>2906</v>
      </c>
      <c r="B1044" s="22">
        <v>8732</v>
      </c>
      <c r="C1044" s="22">
        <v>7</v>
      </c>
      <c r="D1044" s="23">
        <v>5.41855033499222E-3</v>
      </c>
      <c r="E1044" s="22">
        <v>13532109</v>
      </c>
      <c r="F1044" s="22" t="s">
        <v>3014</v>
      </c>
      <c r="G1044" s="22" t="s">
        <v>3015</v>
      </c>
      <c r="H1044" s="22">
        <v>587.79062946386796</v>
      </c>
      <c r="I1044" s="24">
        <f>'EVM CPZ List'!$D1044*'EVM CPZ List'!$C1044</f>
        <v>3.7929852344945537E-2</v>
      </c>
      <c r="J1044" s="25">
        <f>INDEX('Pivot of Risk Data'!A:A,MATCH('EVM CPZ List'!$B1044,'Pivot of Risk Data'!B:B,0),1)</f>
        <v>1026</v>
      </c>
      <c r="K1044" s="22">
        <f>0.000621371*'EVM CPZ List'!$H1044</f>
        <v>0.36523605122059311</v>
      </c>
      <c r="L1044" s="22">
        <f>L1043+'EVM CPZ List'!$K1044</f>
        <v>12876.667806128335</v>
      </c>
      <c r="M1044" s="22">
        <f>M1043-'EVM CPZ List'!$I1044</f>
        <v>198.41986004245092</v>
      </c>
      <c r="N1044" s="7" t="e">
        <f>INDEX('2021 Certified EVM Plan'!G:G,MATCH(B1044,'2021 Certified EVM Plan'!E:E,0))</f>
        <v>#N/A</v>
      </c>
      <c r="O1044" s="7" t="e">
        <f>INDEX('2021 Certified EVM Plan'!M:M,MATCH(B1044,'2021 Certified EVM Plan'!E:E,0))</f>
        <v>#N/A</v>
      </c>
      <c r="P1044" s="7">
        <f t="shared" si="16"/>
        <v>1</v>
      </c>
      <c r="Q1044" s="26" t="e">
        <f>IF(INDEX('2021 Certified EVM Plan'!H:H,MATCH(B1044,'2021 Certified EVM Plan'!E:E,0))=1,M1044,#N/A)</f>
        <v>#N/A</v>
      </c>
      <c r="R1044" s="26" t="e">
        <f>IF(INDEX('2021 Certified EVM Plan'!J:J,MATCH(B1044,'2021 Certified EVM Plan'!E:E,0))=1,M1044,#N/A)</f>
        <v>#N/A</v>
      </c>
      <c r="S1044" s="26" t="e">
        <f>IF(INDEX('2021 Certified EVM Plan'!K:K,MATCH(B1044,'2021 Certified EVM Plan'!E:E,0))=1,M1044,#N/A)</f>
        <v>#N/A</v>
      </c>
    </row>
    <row r="1045" spans="1:19" x14ac:dyDescent="0.25">
      <c r="A1045" s="22" t="s">
        <v>2195</v>
      </c>
      <c r="B1045" s="22">
        <v>4497</v>
      </c>
      <c r="C1045" s="22">
        <v>219</v>
      </c>
      <c r="D1045" s="23">
        <v>5.4134198915802099E-3</v>
      </c>
      <c r="E1045" s="22">
        <v>182631107</v>
      </c>
      <c r="F1045" s="22" t="s">
        <v>2298</v>
      </c>
      <c r="G1045" s="22" t="s">
        <v>2602</v>
      </c>
      <c r="H1045" s="22">
        <v>29017.7252427924</v>
      </c>
      <c r="I1045" s="24">
        <f>'EVM CPZ List'!$D1045*'EVM CPZ List'!$C1045</f>
        <v>1.1855389562560659</v>
      </c>
      <c r="J1045" s="25">
        <f>INDEX('Pivot of Risk Data'!A:A,MATCH('EVM CPZ List'!$B1045,'Pivot of Risk Data'!B:B,0),1)</f>
        <v>1027</v>
      </c>
      <c r="K1045" s="22">
        <f>0.000621371*'EVM CPZ List'!$H1045</f>
        <v>18.030772951839158</v>
      </c>
      <c r="L1045" s="22">
        <f>L1044+'EVM CPZ List'!$K1045</f>
        <v>12894.698579080174</v>
      </c>
      <c r="M1045" s="22">
        <f>M1044-'EVM CPZ List'!$I1045</f>
        <v>197.23432108619485</v>
      </c>
      <c r="N1045" s="7" t="e">
        <f>INDEX('2021 Certified EVM Plan'!G:G,MATCH(B1045,'2021 Certified EVM Plan'!E:E,0))</f>
        <v>#N/A</v>
      </c>
      <c r="O1045" s="7" t="e">
        <f>INDEX('2021 Certified EVM Plan'!M:M,MATCH(B1045,'2021 Certified EVM Plan'!E:E,0))</f>
        <v>#N/A</v>
      </c>
      <c r="P1045" s="7">
        <f t="shared" si="16"/>
        <v>1</v>
      </c>
      <c r="Q1045" s="26" t="e">
        <f>IF(INDEX('2021 Certified EVM Plan'!H:H,MATCH(B1045,'2021 Certified EVM Plan'!E:E,0))=1,M1045,#N/A)</f>
        <v>#N/A</v>
      </c>
      <c r="R1045" s="26" t="e">
        <f>IF(INDEX('2021 Certified EVM Plan'!J:J,MATCH(B1045,'2021 Certified EVM Plan'!E:E,0))=1,M1045,#N/A)</f>
        <v>#N/A</v>
      </c>
      <c r="S1045" s="26" t="e">
        <f>IF(INDEX('2021 Certified EVM Plan'!K:K,MATCH(B1045,'2021 Certified EVM Plan'!E:E,0))=1,M1045,#N/A)</f>
        <v>#N/A</v>
      </c>
    </row>
    <row r="1046" spans="1:19" x14ac:dyDescent="0.25">
      <c r="A1046" s="22" t="s">
        <v>8</v>
      </c>
      <c r="B1046" s="22">
        <v>589</v>
      </c>
      <c r="C1046" s="22">
        <v>453</v>
      </c>
      <c r="D1046" s="23">
        <v>5.4111492319207097E-3</v>
      </c>
      <c r="E1046" s="22">
        <v>152181102</v>
      </c>
      <c r="F1046" s="22" t="s">
        <v>16</v>
      </c>
      <c r="G1046" s="22" t="s">
        <v>54</v>
      </c>
      <c r="H1046" s="22">
        <v>45220.197733448098</v>
      </c>
      <c r="I1046" s="24">
        <f>'EVM CPZ List'!$D1046*'EVM CPZ List'!$C1046</f>
        <v>2.4512506020600817</v>
      </c>
      <c r="J1046" s="25">
        <f>INDEX('Pivot of Risk Data'!A:A,MATCH('EVM CPZ List'!$B1046,'Pivot of Risk Data'!B:B,0),1)</f>
        <v>1028</v>
      </c>
      <c r="K1046" s="22">
        <f>0.000621371*'EVM CPZ List'!$H1046</f>
        <v>28.09851948583038</v>
      </c>
      <c r="L1046" s="22">
        <f>L1045+'EVM CPZ List'!$K1046</f>
        <v>12922.797098566005</v>
      </c>
      <c r="M1046" s="22">
        <f>M1045-'EVM CPZ List'!$I1046</f>
        <v>194.78307048413478</v>
      </c>
      <c r="N1046" s="7" t="e">
        <f>INDEX('2021 Certified EVM Plan'!G:G,MATCH(B1046,'2021 Certified EVM Plan'!E:E,0))</f>
        <v>#N/A</v>
      </c>
      <c r="O1046" s="7" t="e">
        <f>INDEX('2021 Certified EVM Plan'!M:M,MATCH(B1046,'2021 Certified EVM Plan'!E:E,0))</f>
        <v>#N/A</v>
      </c>
      <c r="P1046" s="7">
        <f t="shared" si="16"/>
        <v>1</v>
      </c>
      <c r="Q1046" s="26" t="e">
        <f>IF(INDEX('2021 Certified EVM Plan'!H:H,MATCH(B1046,'2021 Certified EVM Plan'!E:E,0))=1,M1046,#N/A)</f>
        <v>#N/A</v>
      </c>
      <c r="R1046" s="26" t="e">
        <f>IF(INDEX('2021 Certified EVM Plan'!J:J,MATCH(B1046,'2021 Certified EVM Plan'!E:E,0))=1,M1046,#N/A)</f>
        <v>#N/A</v>
      </c>
      <c r="S1046" s="26" t="e">
        <f>IF(INDEX('2021 Certified EVM Plan'!K:K,MATCH(B1046,'2021 Certified EVM Plan'!E:E,0))=1,M1046,#N/A)</f>
        <v>#N/A</v>
      </c>
    </row>
    <row r="1047" spans="1:19" x14ac:dyDescent="0.25">
      <c r="A1047" s="22" t="s">
        <v>539</v>
      </c>
      <c r="B1047" s="22">
        <v>4605</v>
      </c>
      <c r="C1047" s="22">
        <v>355</v>
      </c>
      <c r="D1047" s="23">
        <v>5.3954092415941001E-3</v>
      </c>
      <c r="E1047" s="22">
        <v>102911103</v>
      </c>
      <c r="F1047" s="22" t="s">
        <v>545</v>
      </c>
      <c r="G1047" s="22" t="s">
        <v>743</v>
      </c>
      <c r="H1047" s="22">
        <v>43569.799203634997</v>
      </c>
      <c r="I1047" s="24">
        <f>'EVM CPZ List'!$D1047*'EVM CPZ List'!$C1047</f>
        <v>1.9153702807659054</v>
      </c>
      <c r="J1047" s="25">
        <f>INDEX('Pivot of Risk Data'!A:A,MATCH('EVM CPZ List'!$B1047,'Pivot of Risk Data'!B:B,0),1)</f>
        <v>1029</v>
      </c>
      <c r="K1047" s="22">
        <f>0.000621371*'EVM CPZ List'!$H1047</f>
        <v>27.073009700961883</v>
      </c>
      <c r="L1047" s="22">
        <f>L1046+'EVM CPZ List'!$K1047</f>
        <v>12949.870108266967</v>
      </c>
      <c r="M1047" s="22">
        <f>M1046-'EVM CPZ List'!$I1047</f>
        <v>192.86770020336888</v>
      </c>
      <c r="N1047" s="7" t="e">
        <f>INDEX('2021 Certified EVM Plan'!G:G,MATCH(B1047,'2021 Certified EVM Plan'!E:E,0))</f>
        <v>#N/A</v>
      </c>
      <c r="O1047" s="7" t="e">
        <f>INDEX('2021 Certified EVM Plan'!M:M,MATCH(B1047,'2021 Certified EVM Plan'!E:E,0))</f>
        <v>#N/A</v>
      </c>
      <c r="P1047" s="7">
        <f t="shared" si="16"/>
        <v>1</v>
      </c>
      <c r="Q1047" s="26" t="e">
        <f>IF(INDEX('2021 Certified EVM Plan'!H:H,MATCH(B1047,'2021 Certified EVM Plan'!E:E,0))=1,M1047,#N/A)</f>
        <v>#N/A</v>
      </c>
      <c r="R1047" s="26" t="e">
        <f>IF(INDEX('2021 Certified EVM Plan'!J:J,MATCH(B1047,'2021 Certified EVM Plan'!E:E,0))=1,M1047,#N/A)</f>
        <v>#N/A</v>
      </c>
      <c r="S1047" s="26" t="e">
        <f>IF(INDEX('2021 Certified EVM Plan'!K:K,MATCH(B1047,'2021 Certified EVM Plan'!E:E,0))=1,M1047,#N/A)</f>
        <v>#N/A</v>
      </c>
    </row>
    <row r="1048" spans="1:19" x14ac:dyDescent="0.25">
      <c r="A1048" s="22" t="s">
        <v>539</v>
      </c>
      <c r="B1048" s="22">
        <v>8242</v>
      </c>
      <c r="C1048" s="22">
        <v>82</v>
      </c>
      <c r="D1048" s="23">
        <v>5.3842866781123903E-3</v>
      </c>
      <c r="E1048" s="22">
        <v>102041104</v>
      </c>
      <c r="F1048" s="22" t="s">
        <v>739</v>
      </c>
      <c r="G1048" s="22" t="s">
        <v>812</v>
      </c>
      <c r="H1048" s="22">
        <v>18145.773883812501</v>
      </c>
      <c r="I1048" s="24">
        <f>'EVM CPZ List'!$D1048*'EVM CPZ List'!$C1048</f>
        <v>0.44151150760521601</v>
      </c>
      <c r="J1048" s="25">
        <f>INDEX('Pivot of Risk Data'!A:A,MATCH('EVM CPZ List'!$B1048,'Pivot of Risk Data'!B:B,0),1)</f>
        <v>1030</v>
      </c>
      <c r="K1048" s="22">
        <f>0.000621371*'EVM CPZ List'!$H1048</f>
        <v>11.275257663958458</v>
      </c>
      <c r="L1048" s="22">
        <f>L1047+'EVM CPZ List'!$K1048</f>
        <v>12961.145365930925</v>
      </c>
      <c r="M1048" s="22">
        <f>M1047-'EVM CPZ List'!$I1048</f>
        <v>192.42618869576367</v>
      </c>
      <c r="N1048" s="7" t="e">
        <f>INDEX('2021 Certified EVM Plan'!G:G,MATCH(B1048,'2021 Certified EVM Plan'!E:E,0))</f>
        <v>#N/A</v>
      </c>
      <c r="O1048" s="7" t="e">
        <f>INDEX('2021 Certified EVM Plan'!M:M,MATCH(B1048,'2021 Certified EVM Plan'!E:E,0))</f>
        <v>#N/A</v>
      </c>
      <c r="P1048" s="7">
        <f t="shared" si="16"/>
        <v>1</v>
      </c>
      <c r="Q1048" s="26" t="e">
        <f>IF(INDEX('2021 Certified EVM Plan'!H:H,MATCH(B1048,'2021 Certified EVM Plan'!E:E,0))=1,M1048,#N/A)</f>
        <v>#N/A</v>
      </c>
      <c r="R1048" s="26" t="e">
        <f>IF(INDEX('2021 Certified EVM Plan'!J:J,MATCH(B1048,'2021 Certified EVM Plan'!E:E,0))=1,M1048,#N/A)</f>
        <v>#N/A</v>
      </c>
      <c r="S1048" s="26" t="e">
        <f>IF(INDEX('2021 Certified EVM Plan'!K:K,MATCH(B1048,'2021 Certified EVM Plan'!E:E,0))=1,M1048,#N/A)</f>
        <v>#N/A</v>
      </c>
    </row>
    <row r="1049" spans="1:19" x14ac:dyDescent="0.25">
      <c r="A1049" s="22" t="s">
        <v>2195</v>
      </c>
      <c r="B1049" s="22">
        <v>5846</v>
      </c>
      <c r="C1049" s="22">
        <v>22</v>
      </c>
      <c r="D1049" s="23">
        <v>5.3788161526203597E-3</v>
      </c>
      <c r="E1049" s="22">
        <v>82831109</v>
      </c>
      <c r="F1049" s="22" t="s">
        <v>2228</v>
      </c>
      <c r="G1049" s="22" t="s">
        <v>2698</v>
      </c>
      <c r="H1049" s="22">
        <v>16623.610325401401</v>
      </c>
      <c r="I1049" s="24">
        <f>'EVM CPZ List'!$D1049*'EVM CPZ List'!$C1049</f>
        <v>0.11833395535764792</v>
      </c>
      <c r="J1049" s="25">
        <f>INDEX('Pivot of Risk Data'!A:A,MATCH('EVM CPZ List'!$B1049,'Pivot of Risk Data'!B:B,0),1)</f>
        <v>1031</v>
      </c>
      <c r="K1049" s="22">
        <f>0.000621371*'EVM CPZ List'!$H1049</f>
        <v>10.329429371504995</v>
      </c>
      <c r="L1049" s="22">
        <f>L1048+'EVM CPZ List'!$K1049</f>
        <v>12971.474795302429</v>
      </c>
      <c r="M1049" s="22">
        <f>M1048-'EVM CPZ List'!$I1049</f>
        <v>192.30785474040601</v>
      </c>
      <c r="N1049" s="7" t="e">
        <f>INDEX('2021 Certified EVM Plan'!G:G,MATCH(B1049,'2021 Certified EVM Plan'!E:E,0))</f>
        <v>#N/A</v>
      </c>
      <c r="O1049" s="7" t="e">
        <f>INDEX('2021 Certified EVM Plan'!M:M,MATCH(B1049,'2021 Certified EVM Plan'!E:E,0))</f>
        <v>#N/A</v>
      </c>
      <c r="P1049" s="7">
        <f t="shared" si="16"/>
        <v>1</v>
      </c>
      <c r="Q1049" s="26" t="e">
        <f>IF(INDEX('2021 Certified EVM Plan'!H:H,MATCH(B1049,'2021 Certified EVM Plan'!E:E,0))=1,M1049,#N/A)</f>
        <v>#N/A</v>
      </c>
      <c r="R1049" s="26" t="e">
        <f>IF(INDEX('2021 Certified EVM Plan'!J:J,MATCH(B1049,'2021 Certified EVM Plan'!E:E,0))=1,M1049,#N/A)</f>
        <v>#N/A</v>
      </c>
      <c r="S1049" s="26" t="e">
        <f>IF(INDEX('2021 Certified EVM Plan'!K:K,MATCH(B1049,'2021 Certified EVM Plan'!E:E,0))=1,M1049,#N/A)</f>
        <v>#N/A</v>
      </c>
    </row>
    <row r="1050" spans="1:19" x14ac:dyDescent="0.25">
      <c r="A1050" s="22" t="s">
        <v>964</v>
      </c>
      <c r="B1050" s="22">
        <v>128</v>
      </c>
      <c r="C1050" s="22">
        <v>94</v>
      </c>
      <c r="D1050" s="23">
        <v>5.4062492752946804E-3</v>
      </c>
      <c r="E1050" s="22">
        <v>42891102</v>
      </c>
      <c r="F1050" s="22" t="s">
        <v>1123</v>
      </c>
      <c r="G1050" s="22" t="s">
        <v>1567</v>
      </c>
      <c r="H1050" s="22">
        <v>11530.9090754223</v>
      </c>
      <c r="I1050" s="24">
        <f>'EVM CPZ List'!$D1050*'EVM CPZ List'!$C1050</f>
        <v>0.50818743187769999</v>
      </c>
      <c r="J1050" s="25">
        <f>INDEX('Pivot of Risk Data'!A:A,MATCH('EVM CPZ List'!$B1050,'Pivot of Risk Data'!B:B,0),1)</f>
        <v>1032</v>
      </c>
      <c r="K1050" s="22">
        <f>0.000621371*'EVM CPZ List'!$H1050</f>
        <v>7.16497250310423</v>
      </c>
      <c r="L1050" s="22">
        <f>L1049+'EVM CPZ List'!$K1050</f>
        <v>12978.639767805533</v>
      </c>
      <c r="M1050" s="22">
        <f>M1049-'EVM CPZ List'!$I1050</f>
        <v>191.79966730852831</v>
      </c>
      <c r="N1050" s="7" t="e">
        <f>INDEX('2021 Certified EVM Plan'!G:G,MATCH(B1050,'2021 Certified EVM Plan'!E:E,0))</f>
        <v>#N/A</v>
      </c>
      <c r="O1050" s="7" t="e">
        <f>INDEX('2021 Certified EVM Plan'!M:M,MATCH(B1050,'2021 Certified EVM Plan'!E:E,0))</f>
        <v>#N/A</v>
      </c>
      <c r="P1050" s="7">
        <f t="shared" si="16"/>
        <v>2</v>
      </c>
      <c r="Q1050" s="26" t="e">
        <f>IF(INDEX('2021 Certified EVM Plan'!H:H,MATCH(B1050,'2021 Certified EVM Plan'!E:E,0))=1,M1050,#N/A)</f>
        <v>#N/A</v>
      </c>
      <c r="R1050" s="26" t="e">
        <f>IF(INDEX('2021 Certified EVM Plan'!J:J,MATCH(B1050,'2021 Certified EVM Plan'!E:E,0))=1,M1050,#N/A)</f>
        <v>#N/A</v>
      </c>
      <c r="S1050" s="26" t="e">
        <f>IF(INDEX('2021 Certified EVM Plan'!K:K,MATCH(B1050,'2021 Certified EVM Plan'!E:E,0))=1,M1050,#N/A)</f>
        <v>#N/A</v>
      </c>
    </row>
    <row r="1051" spans="1:19" x14ac:dyDescent="0.25">
      <c r="A1051" s="22" t="s">
        <v>2906</v>
      </c>
      <c r="B1051" s="22">
        <v>128</v>
      </c>
      <c r="C1051" s="22">
        <v>1</v>
      </c>
      <c r="D1051" s="23">
        <v>2.3495849615521201E-3</v>
      </c>
      <c r="E1051" s="22">
        <v>42891102</v>
      </c>
      <c r="F1051" s="22" t="s">
        <v>1123</v>
      </c>
      <c r="G1051" s="22" t="s">
        <v>1567</v>
      </c>
      <c r="H1051" s="22">
        <v>11530.9090754223</v>
      </c>
      <c r="I1051" s="24">
        <f>'EVM CPZ List'!$D1051*'EVM CPZ List'!$C1051</f>
        <v>2.3495849615521201E-3</v>
      </c>
      <c r="J1051" s="25">
        <f>INDEX('Pivot of Risk Data'!A:A,MATCH('EVM CPZ List'!$B1051,'Pivot of Risk Data'!B:B,0),1)</f>
        <v>1032</v>
      </c>
      <c r="K1051" s="22">
        <f>0.000621371*'EVM CPZ List'!$H1051</f>
        <v>7.16497250310423</v>
      </c>
      <c r="L1051" s="22">
        <f>L1050+'EVM CPZ List'!$K1051</f>
        <v>12985.804740308637</v>
      </c>
      <c r="M1051" s="22">
        <f>M1050-'EVM CPZ List'!$I1051</f>
        <v>191.79731772356675</v>
      </c>
      <c r="N1051" s="7" t="e">
        <f>INDEX('2021 Certified EVM Plan'!G:G,MATCH(B1051,'2021 Certified EVM Plan'!E:E,0))</f>
        <v>#N/A</v>
      </c>
      <c r="O1051" s="7" t="e">
        <f>INDEX('2021 Certified EVM Plan'!M:M,MATCH(B1051,'2021 Certified EVM Plan'!E:E,0))</f>
        <v>#N/A</v>
      </c>
      <c r="P1051" s="7">
        <f t="shared" si="16"/>
        <v>2</v>
      </c>
      <c r="Q1051" s="26" t="e">
        <f>IF(INDEX('2021 Certified EVM Plan'!H:H,MATCH(B1051,'2021 Certified EVM Plan'!E:E,0))=1,M1051,#N/A)</f>
        <v>#N/A</v>
      </c>
      <c r="R1051" s="26" t="e">
        <f>IF(INDEX('2021 Certified EVM Plan'!J:J,MATCH(B1051,'2021 Certified EVM Plan'!E:E,0))=1,M1051,#N/A)</f>
        <v>#N/A</v>
      </c>
      <c r="S1051" s="26" t="e">
        <f>IF(INDEX('2021 Certified EVM Plan'!K:K,MATCH(B1051,'2021 Certified EVM Plan'!E:E,0))=1,M1051,#N/A)</f>
        <v>#N/A</v>
      </c>
    </row>
    <row r="1052" spans="1:19" x14ac:dyDescent="0.25">
      <c r="A1052" s="22" t="s">
        <v>2906</v>
      </c>
      <c r="B1052" s="22">
        <v>9742</v>
      </c>
      <c r="C1052" s="22">
        <v>3</v>
      </c>
      <c r="D1052" s="23">
        <v>5.3484874734437303E-3</v>
      </c>
      <c r="E1052" s="22">
        <v>43201102</v>
      </c>
      <c r="F1052" s="22" t="s">
        <v>2941</v>
      </c>
      <c r="G1052" s="22" t="s">
        <v>3305</v>
      </c>
      <c r="H1052" s="22">
        <v>669.89142209888098</v>
      </c>
      <c r="I1052" s="24">
        <f>'EVM CPZ List'!$D1052*'EVM CPZ List'!$C1052</f>
        <v>1.604546242033119E-2</v>
      </c>
      <c r="J1052" s="25">
        <f>INDEX('Pivot of Risk Data'!A:A,MATCH('EVM CPZ List'!$B1052,'Pivot of Risk Data'!B:B,0),1)</f>
        <v>1033</v>
      </c>
      <c r="K1052" s="22">
        <f>0.000621371*'EVM CPZ List'!$H1052</f>
        <v>0.41625110284100381</v>
      </c>
      <c r="L1052" s="22">
        <f>L1051+'EVM CPZ List'!$K1052</f>
        <v>12986.220991411477</v>
      </c>
      <c r="M1052" s="22">
        <f>M1051-'EVM CPZ List'!$I1052</f>
        <v>191.78127226114643</v>
      </c>
      <c r="N1052" s="7" t="e">
        <f>INDEX('2021 Certified EVM Plan'!G:G,MATCH(B1052,'2021 Certified EVM Plan'!E:E,0))</f>
        <v>#N/A</v>
      </c>
      <c r="O1052" s="7" t="e">
        <f>INDEX('2021 Certified EVM Plan'!M:M,MATCH(B1052,'2021 Certified EVM Plan'!E:E,0))</f>
        <v>#N/A</v>
      </c>
      <c r="P1052" s="7">
        <f t="shared" si="16"/>
        <v>1</v>
      </c>
      <c r="Q1052" s="26" t="e">
        <f>IF(INDEX('2021 Certified EVM Plan'!H:H,MATCH(B1052,'2021 Certified EVM Plan'!E:E,0))=1,M1052,#N/A)</f>
        <v>#N/A</v>
      </c>
      <c r="R1052" s="26" t="e">
        <f>IF(INDEX('2021 Certified EVM Plan'!J:J,MATCH(B1052,'2021 Certified EVM Plan'!E:E,0))=1,M1052,#N/A)</f>
        <v>#N/A</v>
      </c>
      <c r="S1052" s="26" t="e">
        <f>IF(INDEX('2021 Certified EVM Plan'!K:K,MATCH(B1052,'2021 Certified EVM Plan'!E:E,0))=1,M1052,#N/A)</f>
        <v>#N/A</v>
      </c>
    </row>
    <row r="1053" spans="1:19" x14ac:dyDescent="0.25">
      <c r="A1053" s="22" t="s">
        <v>8</v>
      </c>
      <c r="B1053" s="22">
        <v>6849</v>
      </c>
      <c r="C1053" s="22">
        <v>138</v>
      </c>
      <c r="D1053" s="23">
        <v>5.2868638024728201E-3</v>
      </c>
      <c r="E1053" s="22">
        <v>152691104</v>
      </c>
      <c r="F1053" s="22" t="s">
        <v>70</v>
      </c>
      <c r="G1053" s="22" t="s">
        <v>349</v>
      </c>
      <c r="H1053" s="22">
        <v>16734.2320936898</v>
      </c>
      <c r="I1053" s="24">
        <f>'EVM CPZ List'!$D1053*'EVM CPZ List'!$C1053</f>
        <v>0.72958720474124916</v>
      </c>
      <c r="J1053" s="25">
        <f>INDEX('Pivot of Risk Data'!A:A,MATCH('EVM CPZ List'!$B1053,'Pivot of Risk Data'!B:B,0),1)</f>
        <v>1034</v>
      </c>
      <c r="K1053" s="22">
        <f>0.000621371*'EVM CPZ List'!$H1053</f>
        <v>10.398166530288124</v>
      </c>
      <c r="L1053" s="22">
        <f>L1052+'EVM CPZ List'!$K1053</f>
        <v>12996.619157941766</v>
      </c>
      <c r="M1053" s="22">
        <f>M1052-'EVM CPZ List'!$I1053</f>
        <v>191.05168505640518</v>
      </c>
      <c r="N1053" s="7" t="e">
        <f>INDEX('2021 Certified EVM Plan'!G:G,MATCH(B1053,'2021 Certified EVM Plan'!E:E,0))</f>
        <v>#N/A</v>
      </c>
      <c r="O1053" s="7" t="e">
        <f>INDEX('2021 Certified EVM Plan'!M:M,MATCH(B1053,'2021 Certified EVM Plan'!E:E,0))</f>
        <v>#N/A</v>
      </c>
      <c r="P1053" s="7">
        <f t="shared" si="16"/>
        <v>1</v>
      </c>
      <c r="Q1053" s="26" t="e">
        <f>IF(INDEX('2021 Certified EVM Plan'!H:H,MATCH(B1053,'2021 Certified EVM Plan'!E:E,0))=1,M1053,#N/A)</f>
        <v>#N/A</v>
      </c>
      <c r="R1053" s="26" t="e">
        <f>IF(INDEX('2021 Certified EVM Plan'!J:J,MATCH(B1053,'2021 Certified EVM Plan'!E:E,0))=1,M1053,#N/A)</f>
        <v>#N/A</v>
      </c>
      <c r="S1053" s="26" t="e">
        <f>IF(INDEX('2021 Certified EVM Plan'!K:K,MATCH(B1053,'2021 Certified EVM Plan'!E:E,0))=1,M1053,#N/A)</f>
        <v>#N/A</v>
      </c>
    </row>
    <row r="1054" spans="1:19" x14ac:dyDescent="0.25">
      <c r="A1054" s="22" t="s">
        <v>1672</v>
      </c>
      <c r="B1054" s="22">
        <v>1092</v>
      </c>
      <c r="C1054" s="22">
        <v>61</v>
      </c>
      <c r="D1054" s="23">
        <v>5.2863355070038101E-3</v>
      </c>
      <c r="E1054" s="22">
        <v>163781705</v>
      </c>
      <c r="F1054" s="22" t="s">
        <v>1727</v>
      </c>
      <c r="G1054" s="22" t="s">
        <v>2012</v>
      </c>
      <c r="H1054" s="22">
        <v>6657.3540886460996</v>
      </c>
      <c r="I1054" s="24">
        <f>'EVM CPZ List'!$D1054*'EVM CPZ List'!$C1054</f>
        <v>0.32246646592723244</v>
      </c>
      <c r="J1054" s="25">
        <f>INDEX('Pivot of Risk Data'!A:A,MATCH('EVM CPZ List'!$B1054,'Pivot of Risk Data'!B:B,0),1)</f>
        <v>1035</v>
      </c>
      <c r="K1054" s="22">
        <f>0.000621371*'EVM CPZ List'!$H1054</f>
        <v>4.1366867674161156</v>
      </c>
      <c r="L1054" s="22">
        <f>L1053+'EVM CPZ List'!$K1054</f>
        <v>13000.755844709183</v>
      </c>
      <c r="M1054" s="22">
        <f>M1053-'EVM CPZ List'!$I1054</f>
        <v>190.72921859047796</v>
      </c>
      <c r="N1054" s="7" t="e">
        <f>INDEX('2021 Certified EVM Plan'!G:G,MATCH(B1054,'2021 Certified EVM Plan'!E:E,0))</f>
        <v>#N/A</v>
      </c>
      <c r="O1054" s="7" t="e">
        <f>INDEX('2021 Certified EVM Plan'!M:M,MATCH(B1054,'2021 Certified EVM Plan'!E:E,0))</f>
        <v>#N/A</v>
      </c>
      <c r="P1054" s="7">
        <f t="shared" si="16"/>
        <v>1</v>
      </c>
      <c r="Q1054" s="26" t="e">
        <f>IF(INDEX('2021 Certified EVM Plan'!H:H,MATCH(B1054,'2021 Certified EVM Plan'!E:E,0))=1,M1054,#N/A)</f>
        <v>#N/A</v>
      </c>
      <c r="R1054" s="26" t="e">
        <f>IF(INDEX('2021 Certified EVM Plan'!J:J,MATCH(B1054,'2021 Certified EVM Plan'!E:E,0))=1,M1054,#N/A)</f>
        <v>#N/A</v>
      </c>
      <c r="S1054" s="26" t="e">
        <f>IF(INDEX('2021 Certified EVM Plan'!K:K,MATCH(B1054,'2021 Certified EVM Plan'!E:E,0))=1,M1054,#N/A)</f>
        <v>#N/A</v>
      </c>
    </row>
    <row r="1055" spans="1:19" x14ac:dyDescent="0.25">
      <c r="A1055" s="22" t="s">
        <v>964</v>
      </c>
      <c r="B1055" s="22">
        <v>4941</v>
      </c>
      <c r="C1055" s="22">
        <v>65</v>
      </c>
      <c r="D1055" s="23">
        <v>5.2788018775662198E-3</v>
      </c>
      <c r="E1055" s="22">
        <v>43071101</v>
      </c>
      <c r="F1055" s="22" t="s">
        <v>1250</v>
      </c>
      <c r="G1055" s="22" t="s">
        <v>1549</v>
      </c>
      <c r="H1055" s="22">
        <v>10130.727119740901</v>
      </c>
      <c r="I1055" s="24">
        <f>'EVM CPZ List'!$D1055*'EVM CPZ List'!$C1055</f>
        <v>0.34312212204180431</v>
      </c>
      <c r="J1055" s="25">
        <f>INDEX('Pivot of Risk Data'!A:A,MATCH('EVM CPZ List'!$B1055,'Pivot of Risk Data'!B:B,0),1)</f>
        <v>1036</v>
      </c>
      <c r="K1055" s="22">
        <f>0.000621371*'EVM CPZ List'!$H1055</f>
        <v>6.2949400411205234</v>
      </c>
      <c r="L1055" s="22">
        <f>L1054+'EVM CPZ List'!$K1055</f>
        <v>13007.050784750303</v>
      </c>
      <c r="M1055" s="22">
        <f>M1054-'EVM CPZ List'!$I1055</f>
        <v>190.38609646843616</v>
      </c>
      <c r="N1055" s="7" t="e">
        <f>INDEX('2021 Certified EVM Plan'!G:G,MATCH(B1055,'2021 Certified EVM Plan'!E:E,0))</f>
        <v>#N/A</v>
      </c>
      <c r="O1055" s="7" t="e">
        <f>INDEX('2021 Certified EVM Plan'!M:M,MATCH(B1055,'2021 Certified EVM Plan'!E:E,0))</f>
        <v>#N/A</v>
      </c>
      <c r="P1055" s="7">
        <f t="shared" si="16"/>
        <v>1</v>
      </c>
      <c r="Q1055" s="26" t="e">
        <f>IF(INDEX('2021 Certified EVM Plan'!H:H,MATCH(B1055,'2021 Certified EVM Plan'!E:E,0))=1,M1055,#N/A)</f>
        <v>#N/A</v>
      </c>
      <c r="R1055" s="26" t="e">
        <f>IF(INDEX('2021 Certified EVM Plan'!J:J,MATCH(B1055,'2021 Certified EVM Plan'!E:E,0))=1,M1055,#N/A)</f>
        <v>#N/A</v>
      </c>
      <c r="S1055" s="26" t="e">
        <f>IF(INDEX('2021 Certified EVM Plan'!K:K,MATCH(B1055,'2021 Certified EVM Plan'!E:E,0))=1,M1055,#N/A)</f>
        <v>#N/A</v>
      </c>
    </row>
    <row r="1056" spans="1:19" x14ac:dyDescent="0.25">
      <c r="A1056" s="22" t="s">
        <v>8</v>
      </c>
      <c r="B1056" s="22">
        <v>2222</v>
      </c>
      <c r="C1056" s="22">
        <v>64</v>
      </c>
      <c r="D1056" s="23">
        <v>5.2695006041814296E-3</v>
      </c>
      <c r="E1056" s="22">
        <v>152701108</v>
      </c>
      <c r="F1056" s="22" t="s">
        <v>275</v>
      </c>
      <c r="G1056" s="22" t="s">
        <v>387</v>
      </c>
      <c r="H1056" s="22">
        <v>6935.3327093157004</v>
      </c>
      <c r="I1056" s="24">
        <f>'EVM CPZ List'!$D1056*'EVM CPZ List'!$C1056</f>
        <v>0.33724803866761149</v>
      </c>
      <c r="J1056" s="25">
        <f>INDEX('Pivot of Risk Data'!A:A,MATCH('EVM CPZ List'!$B1056,'Pivot of Risk Data'!B:B,0),1)</f>
        <v>1037</v>
      </c>
      <c r="K1056" s="22">
        <f>0.000621371*'EVM CPZ List'!$H1056</f>
        <v>4.3094146209202062</v>
      </c>
      <c r="L1056" s="22">
        <f>L1055+'EVM CPZ List'!$K1056</f>
        <v>13011.360199371224</v>
      </c>
      <c r="M1056" s="22">
        <f>M1055-'EVM CPZ List'!$I1056</f>
        <v>190.04884842976855</v>
      </c>
      <c r="N1056" s="7" t="e">
        <f>INDEX('2021 Certified EVM Plan'!G:G,MATCH(B1056,'2021 Certified EVM Plan'!E:E,0))</f>
        <v>#N/A</v>
      </c>
      <c r="O1056" s="7" t="e">
        <f>INDEX('2021 Certified EVM Plan'!M:M,MATCH(B1056,'2021 Certified EVM Plan'!E:E,0))</f>
        <v>#N/A</v>
      </c>
      <c r="P1056" s="7">
        <f t="shared" si="16"/>
        <v>1</v>
      </c>
      <c r="Q1056" s="26" t="e">
        <f>IF(INDEX('2021 Certified EVM Plan'!H:H,MATCH(B1056,'2021 Certified EVM Plan'!E:E,0))=1,M1056,#N/A)</f>
        <v>#N/A</v>
      </c>
      <c r="R1056" s="26" t="e">
        <f>IF(INDEX('2021 Certified EVM Plan'!J:J,MATCH(B1056,'2021 Certified EVM Plan'!E:E,0))=1,M1056,#N/A)</f>
        <v>#N/A</v>
      </c>
      <c r="S1056" s="26" t="e">
        <f>IF(INDEX('2021 Certified EVM Plan'!K:K,MATCH(B1056,'2021 Certified EVM Plan'!E:E,0))=1,M1056,#N/A)</f>
        <v>#N/A</v>
      </c>
    </row>
    <row r="1057" spans="1:19" x14ac:dyDescent="0.25">
      <c r="A1057" s="22" t="s">
        <v>1672</v>
      </c>
      <c r="B1057" s="22">
        <v>4728</v>
      </c>
      <c r="C1057" s="22">
        <v>154</v>
      </c>
      <c r="D1057" s="23">
        <v>5.2559183329806301E-3</v>
      </c>
      <c r="E1057" s="22">
        <v>163351705</v>
      </c>
      <c r="F1057" s="22" t="s">
        <v>1700</v>
      </c>
      <c r="G1057" s="22" t="s">
        <v>2001</v>
      </c>
      <c r="H1057" s="22">
        <v>21100.477503927599</v>
      </c>
      <c r="I1057" s="24">
        <f>'EVM CPZ List'!$D1057*'EVM CPZ List'!$C1057</f>
        <v>0.80941142327901705</v>
      </c>
      <c r="J1057" s="25">
        <f>INDEX('Pivot of Risk Data'!A:A,MATCH('EVM CPZ List'!$B1057,'Pivot of Risk Data'!B:B,0),1)</f>
        <v>1038</v>
      </c>
      <c r="K1057" s="22">
        <f>0.000621371*'EVM CPZ List'!$H1057</f>
        <v>13.111224807092997</v>
      </c>
      <c r="L1057" s="22">
        <f>L1056+'EVM CPZ List'!$K1057</f>
        <v>13024.471424178317</v>
      </c>
      <c r="M1057" s="22">
        <f>M1056-'EVM CPZ List'!$I1057</f>
        <v>189.23943700648954</v>
      </c>
      <c r="N1057" s="7" t="e">
        <f>INDEX('2021 Certified EVM Plan'!G:G,MATCH(B1057,'2021 Certified EVM Plan'!E:E,0))</f>
        <v>#N/A</v>
      </c>
      <c r="O1057" s="7" t="e">
        <f>INDEX('2021 Certified EVM Plan'!M:M,MATCH(B1057,'2021 Certified EVM Plan'!E:E,0))</f>
        <v>#N/A</v>
      </c>
      <c r="P1057" s="7">
        <f t="shared" si="16"/>
        <v>1</v>
      </c>
      <c r="Q1057" s="26" t="e">
        <f>IF(INDEX('2021 Certified EVM Plan'!H:H,MATCH(B1057,'2021 Certified EVM Plan'!E:E,0))=1,M1057,#N/A)</f>
        <v>#N/A</v>
      </c>
      <c r="R1057" s="26" t="e">
        <f>IF(INDEX('2021 Certified EVM Plan'!J:J,MATCH(B1057,'2021 Certified EVM Plan'!E:E,0))=1,M1057,#N/A)</f>
        <v>#N/A</v>
      </c>
      <c r="S1057" s="26" t="e">
        <f>IF(INDEX('2021 Certified EVM Plan'!K:K,MATCH(B1057,'2021 Certified EVM Plan'!E:E,0))=1,M1057,#N/A)</f>
        <v>#N/A</v>
      </c>
    </row>
    <row r="1058" spans="1:19" x14ac:dyDescent="0.25">
      <c r="A1058" s="22" t="s">
        <v>2906</v>
      </c>
      <c r="B1058" s="22">
        <v>2046</v>
      </c>
      <c r="C1058" s="22">
        <v>54</v>
      </c>
      <c r="D1058" s="23">
        <v>5.2544768386937899E-3</v>
      </c>
      <c r="E1058" s="22">
        <v>42031120</v>
      </c>
      <c r="F1058" s="22" t="s">
        <v>3237</v>
      </c>
      <c r="G1058" s="22" t="s">
        <v>3238</v>
      </c>
      <c r="H1058" s="22">
        <v>5446.0035956967404</v>
      </c>
      <c r="I1058" s="24">
        <f>'EVM CPZ List'!$D1058*'EVM CPZ List'!$C1058</f>
        <v>0.28374174928946466</v>
      </c>
      <c r="J1058" s="25">
        <f>INDEX('Pivot of Risk Data'!A:A,MATCH('EVM CPZ List'!$B1058,'Pivot of Risk Data'!B:B,0),1)</f>
        <v>1039</v>
      </c>
      <c r="K1058" s="22">
        <f>0.000621371*'EVM CPZ List'!$H1058</f>
        <v>3.3839887002616793</v>
      </c>
      <c r="L1058" s="22">
        <f>L1057+'EVM CPZ List'!$K1058</f>
        <v>13027.855412878578</v>
      </c>
      <c r="M1058" s="22">
        <f>M1057-'EVM CPZ List'!$I1058</f>
        <v>188.95569525720006</v>
      </c>
      <c r="N1058" s="7" t="e">
        <f>INDEX('2021 Certified EVM Plan'!G:G,MATCH(B1058,'2021 Certified EVM Plan'!E:E,0))</f>
        <v>#N/A</v>
      </c>
      <c r="O1058" s="7" t="e">
        <f>INDEX('2021 Certified EVM Plan'!M:M,MATCH(B1058,'2021 Certified EVM Plan'!E:E,0))</f>
        <v>#N/A</v>
      </c>
      <c r="P1058" s="7">
        <f t="shared" si="16"/>
        <v>1</v>
      </c>
      <c r="Q1058" s="26" t="e">
        <f>IF(INDEX('2021 Certified EVM Plan'!H:H,MATCH(B1058,'2021 Certified EVM Plan'!E:E,0))=1,M1058,#N/A)</f>
        <v>#N/A</v>
      </c>
      <c r="R1058" s="26" t="e">
        <f>IF(INDEX('2021 Certified EVM Plan'!J:J,MATCH(B1058,'2021 Certified EVM Plan'!E:E,0))=1,M1058,#N/A)</f>
        <v>#N/A</v>
      </c>
      <c r="S1058" s="26" t="e">
        <f>IF(INDEX('2021 Certified EVM Plan'!K:K,MATCH(B1058,'2021 Certified EVM Plan'!E:E,0))=1,M1058,#N/A)</f>
        <v>#N/A</v>
      </c>
    </row>
    <row r="1059" spans="1:19" x14ac:dyDescent="0.25">
      <c r="A1059" s="22" t="s">
        <v>2906</v>
      </c>
      <c r="B1059" s="22">
        <v>2752</v>
      </c>
      <c r="C1059" s="22">
        <v>23</v>
      </c>
      <c r="D1059" s="23">
        <v>5.2524331075515397E-3</v>
      </c>
      <c r="E1059" s="22">
        <v>14662112</v>
      </c>
      <c r="F1059" s="22" t="s">
        <v>3018</v>
      </c>
      <c r="G1059" s="22" t="s">
        <v>3019</v>
      </c>
      <c r="H1059" s="22">
        <v>2492.9277454928401</v>
      </c>
      <c r="I1059" s="24">
        <f>'EVM CPZ List'!$D1059*'EVM CPZ List'!$C1059</f>
        <v>0.12080596147368541</v>
      </c>
      <c r="J1059" s="25">
        <f>INDEX('Pivot of Risk Data'!A:A,MATCH('EVM CPZ List'!$B1059,'Pivot of Risk Data'!B:B,0),1)</f>
        <v>1040</v>
      </c>
      <c r="K1059" s="22">
        <f>0.000621371*'EVM CPZ List'!$H1059</f>
        <v>1.5490330061446316</v>
      </c>
      <c r="L1059" s="22">
        <f>L1058+'EVM CPZ List'!$K1059</f>
        <v>13029.404445884722</v>
      </c>
      <c r="M1059" s="22">
        <f>M1058-'EVM CPZ List'!$I1059</f>
        <v>188.83488929572638</v>
      </c>
      <c r="N1059" s="7" t="e">
        <f>INDEX('2021 Certified EVM Plan'!G:G,MATCH(B1059,'2021 Certified EVM Plan'!E:E,0))</f>
        <v>#N/A</v>
      </c>
      <c r="O1059" s="7" t="e">
        <f>INDEX('2021 Certified EVM Plan'!M:M,MATCH(B1059,'2021 Certified EVM Plan'!E:E,0))</f>
        <v>#N/A</v>
      </c>
      <c r="P1059" s="7">
        <f t="shared" si="16"/>
        <v>1</v>
      </c>
      <c r="Q1059" s="26" t="e">
        <f>IF(INDEX('2021 Certified EVM Plan'!H:H,MATCH(B1059,'2021 Certified EVM Plan'!E:E,0))=1,M1059,#N/A)</f>
        <v>#N/A</v>
      </c>
      <c r="R1059" s="26" t="e">
        <f>IF(INDEX('2021 Certified EVM Plan'!J:J,MATCH(B1059,'2021 Certified EVM Plan'!E:E,0))=1,M1059,#N/A)</f>
        <v>#N/A</v>
      </c>
      <c r="S1059" s="26" t="e">
        <f>IF(INDEX('2021 Certified EVM Plan'!K:K,MATCH(B1059,'2021 Certified EVM Plan'!E:E,0))=1,M1059,#N/A)</f>
        <v>#N/A</v>
      </c>
    </row>
    <row r="1060" spans="1:19" x14ac:dyDescent="0.25">
      <c r="A1060" s="22" t="s">
        <v>1672</v>
      </c>
      <c r="B1060" s="22">
        <v>926</v>
      </c>
      <c r="C1060" s="22">
        <v>259</v>
      </c>
      <c r="D1060" s="23">
        <v>5.2515151706667498E-3</v>
      </c>
      <c r="E1060" s="22">
        <v>163351703</v>
      </c>
      <c r="F1060" s="22" t="s">
        <v>1819</v>
      </c>
      <c r="G1060" s="22" t="s">
        <v>1846</v>
      </c>
      <c r="H1060" s="22">
        <v>30178.853333778199</v>
      </c>
      <c r="I1060" s="24">
        <f>'EVM CPZ List'!$D1060*'EVM CPZ List'!$C1060</f>
        <v>1.3601424292026882</v>
      </c>
      <c r="J1060" s="25">
        <f>INDEX('Pivot of Risk Data'!A:A,MATCH('EVM CPZ List'!$B1060,'Pivot of Risk Data'!B:B,0),1)</f>
        <v>1041</v>
      </c>
      <c r="K1060" s="22">
        <f>0.000621371*'EVM CPZ List'!$H1060</f>
        <v>18.752264274863094</v>
      </c>
      <c r="L1060" s="22">
        <f>L1059+'EVM CPZ List'!$K1060</f>
        <v>13048.156710159585</v>
      </c>
      <c r="M1060" s="22">
        <f>M1059-'EVM CPZ List'!$I1060</f>
        <v>187.4747468665237</v>
      </c>
      <c r="N1060" s="7" t="e">
        <f>INDEX('2021 Certified EVM Plan'!G:G,MATCH(B1060,'2021 Certified EVM Plan'!E:E,0))</f>
        <v>#N/A</v>
      </c>
      <c r="O1060" s="7" t="e">
        <f>INDEX('2021 Certified EVM Plan'!M:M,MATCH(B1060,'2021 Certified EVM Plan'!E:E,0))</f>
        <v>#N/A</v>
      </c>
      <c r="P1060" s="7">
        <f t="shared" si="16"/>
        <v>1</v>
      </c>
      <c r="Q1060" s="26" t="e">
        <f>IF(INDEX('2021 Certified EVM Plan'!H:H,MATCH(B1060,'2021 Certified EVM Plan'!E:E,0))=1,M1060,#N/A)</f>
        <v>#N/A</v>
      </c>
      <c r="R1060" s="26" t="e">
        <f>IF(INDEX('2021 Certified EVM Plan'!J:J,MATCH(B1060,'2021 Certified EVM Plan'!E:E,0))=1,M1060,#N/A)</f>
        <v>#N/A</v>
      </c>
      <c r="S1060" s="26" t="e">
        <f>IF(INDEX('2021 Certified EVM Plan'!K:K,MATCH(B1060,'2021 Certified EVM Plan'!E:E,0))=1,M1060,#N/A)</f>
        <v>#N/A</v>
      </c>
    </row>
    <row r="1061" spans="1:19" x14ac:dyDescent="0.25">
      <c r="A1061" s="22" t="s">
        <v>1672</v>
      </c>
      <c r="B1061" s="22">
        <v>3291</v>
      </c>
      <c r="C1061" s="22">
        <v>203</v>
      </c>
      <c r="D1061" s="23">
        <v>5.2212703740600599E-3</v>
      </c>
      <c r="E1061" s="22">
        <v>163781705</v>
      </c>
      <c r="F1061" s="22" t="s">
        <v>1727</v>
      </c>
      <c r="G1061" s="22" t="s">
        <v>1965</v>
      </c>
      <c r="H1061" s="22">
        <v>37631.007644635902</v>
      </c>
      <c r="I1061" s="24">
        <f>'EVM CPZ List'!$D1061*'EVM CPZ List'!$C1061</f>
        <v>1.0599178859341922</v>
      </c>
      <c r="J1061" s="25">
        <f>INDEX('Pivot of Risk Data'!A:A,MATCH('EVM CPZ List'!$B1061,'Pivot of Risk Data'!B:B,0),1)</f>
        <v>1042</v>
      </c>
      <c r="K1061" s="22">
        <f>0.000621371*'EVM CPZ List'!$H1061</f>
        <v>23.382816851155056</v>
      </c>
      <c r="L1061" s="22">
        <f>L1060+'EVM CPZ List'!$K1061</f>
        <v>13071.53952701074</v>
      </c>
      <c r="M1061" s="22">
        <f>M1060-'EVM CPZ List'!$I1061</f>
        <v>186.4148289805895</v>
      </c>
      <c r="N1061" s="7" t="e">
        <f>INDEX('2021 Certified EVM Plan'!G:G,MATCH(B1061,'2021 Certified EVM Plan'!E:E,0))</f>
        <v>#N/A</v>
      </c>
      <c r="O1061" s="7" t="e">
        <f>INDEX('2021 Certified EVM Plan'!M:M,MATCH(B1061,'2021 Certified EVM Plan'!E:E,0))</f>
        <v>#N/A</v>
      </c>
      <c r="P1061" s="7">
        <f t="shared" si="16"/>
        <v>1</v>
      </c>
      <c r="Q1061" s="26" t="e">
        <f>IF(INDEX('2021 Certified EVM Plan'!H:H,MATCH(B1061,'2021 Certified EVM Plan'!E:E,0))=1,M1061,#N/A)</f>
        <v>#N/A</v>
      </c>
      <c r="R1061" s="26" t="e">
        <f>IF(INDEX('2021 Certified EVM Plan'!J:J,MATCH(B1061,'2021 Certified EVM Plan'!E:E,0))=1,M1061,#N/A)</f>
        <v>#N/A</v>
      </c>
      <c r="S1061" s="26" t="e">
        <f>IF(INDEX('2021 Certified EVM Plan'!K:K,MATCH(B1061,'2021 Certified EVM Plan'!E:E,0))=1,M1061,#N/A)</f>
        <v>#N/A</v>
      </c>
    </row>
    <row r="1062" spans="1:19" x14ac:dyDescent="0.25">
      <c r="A1062" s="22" t="s">
        <v>8</v>
      </c>
      <c r="B1062" s="22">
        <v>1793</v>
      </c>
      <c r="C1062" s="22">
        <v>354</v>
      </c>
      <c r="D1062" s="23">
        <v>5.2025805276335801E-3</v>
      </c>
      <c r="E1062" s="22">
        <v>152701108</v>
      </c>
      <c r="F1062" s="22" t="s">
        <v>275</v>
      </c>
      <c r="G1062" s="22" t="s">
        <v>366</v>
      </c>
      <c r="H1062" s="22">
        <v>38840.670854647396</v>
      </c>
      <c r="I1062" s="24">
        <f>'EVM CPZ List'!$D1062*'EVM CPZ List'!$C1062</f>
        <v>1.8417135067822874</v>
      </c>
      <c r="J1062" s="25">
        <f>INDEX('Pivot of Risk Data'!A:A,MATCH('EVM CPZ List'!$B1062,'Pivot of Risk Data'!B:B,0),1)</f>
        <v>1043</v>
      </c>
      <c r="K1062" s="22">
        <f>0.000621371*'EVM CPZ List'!$H1062</f>
        <v>24.134466489623108</v>
      </c>
      <c r="L1062" s="22">
        <f>L1061+'EVM CPZ List'!$K1062</f>
        <v>13095.673993500362</v>
      </c>
      <c r="M1062" s="22">
        <f>M1061-'EVM CPZ List'!$I1062</f>
        <v>184.57311547380721</v>
      </c>
      <c r="N1062" s="7" t="e">
        <f>INDEX('2021 Certified EVM Plan'!G:G,MATCH(B1062,'2021 Certified EVM Plan'!E:E,0))</f>
        <v>#N/A</v>
      </c>
      <c r="O1062" s="7" t="e">
        <f>INDEX('2021 Certified EVM Plan'!M:M,MATCH(B1062,'2021 Certified EVM Plan'!E:E,0))</f>
        <v>#N/A</v>
      </c>
      <c r="P1062" s="7">
        <f t="shared" si="16"/>
        <v>1</v>
      </c>
      <c r="Q1062" s="26" t="e">
        <f>IF(INDEX('2021 Certified EVM Plan'!H:H,MATCH(B1062,'2021 Certified EVM Plan'!E:E,0))=1,M1062,#N/A)</f>
        <v>#N/A</v>
      </c>
      <c r="R1062" s="26" t="e">
        <f>IF(INDEX('2021 Certified EVM Plan'!J:J,MATCH(B1062,'2021 Certified EVM Plan'!E:E,0))=1,M1062,#N/A)</f>
        <v>#N/A</v>
      </c>
      <c r="S1062" s="26" t="e">
        <f>IF(INDEX('2021 Certified EVM Plan'!K:K,MATCH(B1062,'2021 Certified EVM Plan'!E:E,0))=1,M1062,#N/A)</f>
        <v>#N/A</v>
      </c>
    </row>
    <row r="1063" spans="1:19" x14ac:dyDescent="0.25">
      <c r="A1063" s="22" t="s">
        <v>2195</v>
      </c>
      <c r="B1063" s="22">
        <v>1994</v>
      </c>
      <c r="C1063" s="22">
        <v>93</v>
      </c>
      <c r="D1063" s="23">
        <v>5.1940218596221903E-3</v>
      </c>
      <c r="E1063" s="22">
        <v>182601102</v>
      </c>
      <c r="F1063" s="22" t="s">
        <v>1263</v>
      </c>
      <c r="G1063" s="22" t="s">
        <v>2400</v>
      </c>
      <c r="H1063" s="22">
        <v>14519.908228819801</v>
      </c>
      <c r="I1063" s="24">
        <f>'EVM CPZ List'!$D1063*'EVM CPZ List'!$C1063</f>
        <v>0.4830440329448637</v>
      </c>
      <c r="J1063" s="25">
        <f>INDEX('Pivot of Risk Data'!A:A,MATCH('EVM CPZ List'!$B1063,'Pivot of Risk Data'!B:B,0),1)</f>
        <v>1044</v>
      </c>
      <c r="K1063" s="22">
        <f>0.000621371*'EVM CPZ List'!$H1063</f>
        <v>9.0222498960499884</v>
      </c>
      <c r="L1063" s="22">
        <f>L1062+'EVM CPZ List'!$K1063</f>
        <v>13104.696243396413</v>
      </c>
      <c r="M1063" s="22">
        <f>M1062-'EVM CPZ List'!$I1063</f>
        <v>184.09007144086235</v>
      </c>
      <c r="N1063" s="7" t="e">
        <f>INDEX('2021 Certified EVM Plan'!G:G,MATCH(B1063,'2021 Certified EVM Plan'!E:E,0))</f>
        <v>#N/A</v>
      </c>
      <c r="O1063" s="7" t="e">
        <f>INDEX('2021 Certified EVM Plan'!M:M,MATCH(B1063,'2021 Certified EVM Plan'!E:E,0))</f>
        <v>#N/A</v>
      </c>
      <c r="P1063" s="7">
        <f t="shared" si="16"/>
        <v>1</v>
      </c>
      <c r="Q1063" s="26" t="e">
        <f>IF(INDEX('2021 Certified EVM Plan'!H:H,MATCH(B1063,'2021 Certified EVM Plan'!E:E,0))=1,M1063,#N/A)</f>
        <v>#N/A</v>
      </c>
      <c r="R1063" s="26" t="e">
        <f>IF(INDEX('2021 Certified EVM Plan'!J:J,MATCH(B1063,'2021 Certified EVM Plan'!E:E,0))=1,M1063,#N/A)</f>
        <v>#N/A</v>
      </c>
      <c r="S1063" s="26" t="e">
        <f>IF(INDEX('2021 Certified EVM Plan'!K:K,MATCH(B1063,'2021 Certified EVM Plan'!E:E,0))=1,M1063,#N/A)</f>
        <v>#N/A</v>
      </c>
    </row>
    <row r="1064" spans="1:19" x14ac:dyDescent="0.25">
      <c r="A1064" s="22" t="s">
        <v>539</v>
      </c>
      <c r="B1064" s="22">
        <v>2835</v>
      </c>
      <c r="C1064" s="22">
        <v>221</v>
      </c>
      <c r="D1064" s="23">
        <v>5.2050635507242E-3</v>
      </c>
      <c r="E1064" s="22">
        <v>102541101</v>
      </c>
      <c r="F1064" s="22" t="s">
        <v>694</v>
      </c>
      <c r="G1064" s="22" t="s">
        <v>823</v>
      </c>
      <c r="H1064" s="22">
        <v>34685.937924740101</v>
      </c>
      <c r="I1064" s="24">
        <f>'EVM CPZ List'!$D1064*'EVM CPZ List'!$C1064</f>
        <v>1.1503190447100482</v>
      </c>
      <c r="J1064" s="25">
        <f>INDEX('Pivot of Risk Data'!A:A,MATCH('EVM CPZ List'!$B1064,'Pivot of Risk Data'!B:B,0),1)</f>
        <v>1045</v>
      </c>
      <c r="K1064" s="22">
        <f>0.000621371*'EVM CPZ List'!$H1064</f>
        <v>21.552835934233681</v>
      </c>
      <c r="L1064" s="22">
        <f>L1063+'EVM CPZ List'!$K1064</f>
        <v>13126.249079330646</v>
      </c>
      <c r="M1064" s="22">
        <f>M1063-'EVM CPZ List'!$I1064</f>
        <v>182.9397523961523</v>
      </c>
      <c r="N1064" s="7" t="e">
        <f>INDEX('2021 Certified EVM Plan'!G:G,MATCH(B1064,'2021 Certified EVM Plan'!E:E,0))</f>
        <v>#N/A</v>
      </c>
      <c r="O1064" s="7" t="e">
        <f>INDEX('2021 Certified EVM Plan'!M:M,MATCH(B1064,'2021 Certified EVM Plan'!E:E,0))</f>
        <v>#N/A</v>
      </c>
      <c r="P1064" s="7">
        <f t="shared" si="16"/>
        <v>2</v>
      </c>
      <c r="Q1064" s="26" t="e">
        <f>IF(INDEX('2021 Certified EVM Plan'!H:H,MATCH(B1064,'2021 Certified EVM Plan'!E:E,0))=1,M1064,#N/A)</f>
        <v>#N/A</v>
      </c>
      <c r="R1064" s="26" t="e">
        <f>IF(INDEX('2021 Certified EVM Plan'!J:J,MATCH(B1064,'2021 Certified EVM Plan'!E:E,0))=1,M1064,#N/A)</f>
        <v>#N/A</v>
      </c>
      <c r="S1064" s="26" t="e">
        <f>IF(INDEX('2021 Certified EVM Plan'!K:K,MATCH(B1064,'2021 Certified EVM Plan'!E:E,0))=1,M1064,#N/A)</f>
        <v>#N/A</v>
      </c>
    </row>
    <row r="1065" spans="1:19" x14ac:dyDescent="0.25">
      <c r="A1065" s="22" t="s">
        <v>2195</v>
      </c>
      <c r="B1065" s="22">
        <v>2835</v>
      </c>
      <c r="C1065" s="22">
        <v>1</v>
      </c>
      <c r="D1065" s="23">
        <v>1.19598724050847E-3</v>
      </c>
      <c r="E1065" s="22">
        <v>102541101</v>
      </c>
      <c r="F1065" s="22" t="s">
        <v>694</v>
      </c>
      <c r="G1065" s="22" t="s">
        <v>823</v>
      </c>
      <c r="H1065" s="22">
        <v>34685.937924740101</v>
      </c>
      <c r="I1065" s="24">
        <f>'EVM CPZ List'!$D1065*'EVM CPZ List'!$C1065</f>
        <v>1.19598724050847E-3</v>
      </c>
      <c r="J1065" s="25">
        <f>INDEX('Pivot of Risk Data'!A:A,MATCH('EVM CPZ List'!$B1065,'Pivot of Risk Data'!B:B,0),1)</f>
        <v>1045</v>
      </c>
      <c r="K1065" s="22">
        <f>0.000621371*'EVM CPZ List'!$H1065</f>
        <v>21.552835934233681</v>
      </c>
      <c r="L1065" s="22">
        <f>L1064+'EVM CPZ List'!$K1065</f>
        <v>13147.801915264879</v>
      </c>
      <c r="M1065" s="22">
        <f>M1064-'EVM CPZ List'!$I1065</f>
        <v>182.93855640891178</v>
      </c>
      <c r="N1065" s="7" t="e">
        <f>INDEX('2021 Certified EVM Plan'!G:G,MATCH(B1065,'2021 Certified EVM Plan'!E:E,0))</f>
        <v>#N/A</v>
      </c>
      <c r="O1065" s="7" t="e">
        <f>INDEX('2021 Certified EVM Plan'!M:M,MATCH(B1065,'2021 Certified EVM Plan'!E:E,0))</f>
        <v>#N/A</v>
      </c>
      <c r="P1065" s="7">
        <f t="shared" si="16"/>
        <v>2</v>
      </c>
      <c r="Q1065" s="26" t="e">
        <f>IF(INDEX('2021 Certified EVM Plan'!H:H,MATCH(B1065,'2021 Certified EVM Plan'!E:E,0))=1,M1065,#N/A)</f>
        <v>#N/A</v>
      </c>
      <c r="R1065" s="26" t="e">
        <f>IF(INDEX('2021 Certified EVM Plan'!J:J,MATCH(B1065,'2021 Certified EVM Plan'!E:E,0))=1,M1065,#N/A)</f>
        <v>#N/A</v>
      </c>
      <c r="S1065" s="26" t="e">
        <f>IF(INDEX('2021 Certified EVM Plan'!K:K,MATCH(B1065,'2021 Certified EVM Plan'!E:E,0))=1,M1065,#N/A)</f>
        <v>#N/A</v>
      </c>
    </row>
    <row r="1066" spans="1:19" x14ac:dyDescent="0.25">
      <c r="A1066" s="22" t="s">
        <v>2195</v>
      </c>
      <c r="B1066" s="22">
        <v>2675</v>
      </c>
      <c r="C1066" s="22">
        <v>16</v>
      </c>
      <c r="D1066" s="23">
        <v>5.1696608722953301E-3</v>
      </c>
      <c r="E1066" s="22">
        <v>182631104</v>
      </c>
      <c r="F1066" s="22" t="s">
        <v>2450</v>
      </c>
      <c r="G1066" s="22" t="s">
        <v>2451</v>
      </c>
      <c r="H1066" s="22">
        <v>5741.8427690368599</v>
      </c>
      <c r="I1066" s="24">
        <f>'EVM CPZ List'!$D1066*'EVM CPZ List'!$C1066</f>
        <v>8.2714573956725282E-2</v>
      </c>
      <c r="J1066" s="25">
        <f>INDEX('Pivot of Risk Data'!A:A,MATCH('EVM CPZ List'!$B1066,'Pivot of Risk Data'!B:B,0),1)</f>
        <v>1046</v>
      </c>
      <c r="K1066" s="22">
        <f>0.000621371*'EVM CPZ List'!$H1066</f>
        <v>3.5678145832392025</v>
      </c>
      <c r="L1066" s="22">
        <f>L1065+'EVM CPZ List'!$K1066</f>
        <v>13151.369729848118</v>
      </c>
      <c r="M1066" s="22">
        <f>M1065-'EVM CPZ List'!$I1066</f>
        <v>182.85584183495504</v>
      </c>
      <c r="N1066" s="7" t="e">
        <f>INDEX('2021 Certified EVM Plan'!G:G,MATCH(B1066,'2021 Certified EVM Plan'!E:E,0))</f>
        <v>#N/A</v>
      </c>
      <c r="O1066" s="7" t="e">
        <f>INDEX('2021 Certified EVM Plan'!M:M,MATCH(B1066,'2021 Certified EVM Plan'!E:E,0))</f>
        <v>#N/A</v>
      </c>
      <c r="P1066" s="7">
        <f t="shared" si="16"/>
        <v>1</v>
      </c>
      <c r="Q1066" s="26" t="e">
        <f>IF(INDEX('2021 Certified EVM Plan'!H:H,MATCH(B1066,'2021 Certified EVM Plan'!E:E,0))=1,M1066,#N/A)</f>
        <v>#N/A</v>
      </c>
      <c r="R1066" s="26" t="e">
        <f>IF(INDEX('2021 Certified EVM Plan'!J:J,MATCH(B1066,'2021 Certified EVM Plan'!E:E,0))=1,M1066,#N/A)</f>
        <v>#N/A</v>
      </c>
      <c r="S1066" s="26" t="e">
        <f>IF(INDEX('2021 Certified EVM Plan'!K:K,MATCH(B1066,'2021 Certified EVM Plan'!E:E,0))=1,M1066,#N/A)</f>
        <v>#N/A</v>
      </c>
    </row>
    <row r="1067" spans="1:19" x14ac:dyDescent="0.25">
      <c r="A1067" s="22" t="s">
        <v>539</v>
      </c>
      <c r="B1067" s="22">
        <v>5429</v>
      </c>
      <c r="C1067" s="22">
        <v>2</v>
      </c>
      <c r="D1067" s="23">
        <v>5.1577507667385997E-3</v>
      </c>
      <c r="E1067" s="22">
        <v>102911103</v>
      </c>
      <c r="F1067" s="22" t="s">
        <v>545</v>
      </c>
      <c r="G1067" s="22" t="s">
        <v>894</v>
      </c>
      <c r="H1067" s="22">
        <v>375.87865804787998</v>
      </c>
      <c r="I1067" s="24">
        <f>'EVM CPZ List'!$D1067*'EVM CPZ List'!$C1067</f>
        <v>1.0315501533477199E-2</v>
      </c>
      <c r="J1067" s="25">
        <f>INDEX('Pivot of Risk Data'!A:A,MATCH('EVM CPZ List'!$B1067,'Pivot of Risk Data'!B:B,0),1)</f>
        <v>1047</v>
      </c>
      <c r="K1067" s="22">
        <f>0.000621371*'EVM CPZ List'!$H1067</f>
        <v>0.23356009762986923</v>
      </c>
      <c r="L1067" s="22">
        <f>L1066+'EVM CPZ List'!$K1067</f>
        <v>13151.603289945748</v>
      </c>
      <c r="M1067" s="22">
        <f>M1066-'EVM CPZ List'!$I1067</f>
        <v>182.84552633342156</v>
      </c>
      <c r="N1067" s="7" t="e">
        <f>INDEX('2021 Certified EVM Plan'!G:G,MATCH(B1067,'2021 Certified EVM Plan'!E:E,0))</f>
        <v>#N/A</v>
      </c>
      <c r="O1067" s="7" t="e">
        <f>INDEX('2021 Certified EVM Plan'!M:M,MATCH(B1067,'2021 Certified EVM Plan'!E:E,0))</f>
        <v>#N/A</v>
      </c>
      <c r="P1067" s="7">
        <f t="shared" si="16"/>
        <v>1</v>
      </c>
      <c r="Q1067" s="26" t="e">
        <f>IF(INDEX('2021 Certified EVM Plan'!H:H,MATCH(B1067,'2021 Certified EVM Plan'!E:E,0))=1,M1067,#N/A)</f>
        <v>#N/A</v>
      </c>
      <c r="R1067" s="26" t="e">
        <f>IF(INDEX('2021 Certified EVM Plan'!J:J,MATCH(B1067,'2021 Certified EVM Plan'!E:E,0))=1,M1067,#N/A)</f>
        <v>#N/A</v>
      </c>
      <c r="S1067" s="26" t="e">
        <f>IF(INDEX('2021 Certified EVM Plan'!K:K,MATCH(B1067,'2021 Certified EVM Plan'!E:E,0))=1,M1067,#N/A)</f>
        <v>#N/A</v>
      </c>
    </row>
    <row r="1068" spans="1:19" x14ac:dyDescent="0.25">
      <c r="A1068" s="22" t="s">
        <v>539</v>
      </c>
      <c r="B1068" s="22">
        <v>8885</v>
      </c>
      <c r="C1068" s="22">
        <v>116</v>
      </c>
      <c r="D1068" s="23">
        <v>5.1496215784122201E-3</v>
      </c>
      <c r="E1068" s="22">
        <v>103611101</v>
      </c>
      <c r="F1068" s="22" t="s">
        <v>799</v>
      </c>
      <c r="G1068" s="22" t="s">
        <v>827</v>
      </c>
      <c r="H1068" s="22">
        <v>13123.158013975701</v>
      </c>
      <c r="I1068" s="24">
        <f>'EVM CPZ List'!$D1068*'EVM CPZ List'!$C1068</f>
        <v>0.59735610309581755</v>
      </c>
      <c r="J1068" s="25">
        <f>INDEX('Pivot of Risk Data'!A:A,MATCH('EVM CPZ List'!$B1068,'Pivot of Risk Data'!B:B,0),1)</f>
        <v>1048</v>
      </c>
      <c r="K1068" s="22">
        <f>0.000621371*'EVM CPZ List'!$H1068</f>
        <v>8.1543498183020944</v>
      </c>
      <c r="L1068" s="22">
        <f>L1067+'EVM CPZ List'!$K1068</f>
        <v>13159.75763976405</v>
      </c>
      <c r="M1068" s="22">
        <f>M1067-'EVM CPZ List'!$I1068</f>
        <v>182.24817023032574</v>
      </c>
      <c r="N1068" s="7" t="e">
        <f>INDEX('2021 Certified EVM Plan'!G:G,MATCH(B1068,'2021 Certified EVM Plan'!E:E,0))</f>
        <v>#N/A</v>
      </c>
      <c r="O1068" s="7" t="e">
        <f>INDEX('2021 Certified EVM Plan'!M:M,MATCH(B1068,'2021 Certified EVM Plan'!E:E,0))</f>
        <v>#N/A</v>
      </c>
      <c r="P1068" s="7">
        <f t="shared" si="16"/>
        <v>1</v>
      </c>
      <c r="Q1068" s="26" t="e">
        <f>IF(INDEX('2021 Certified EVM Plan'!H:H,MATCH(B1068,'2021 Certified EVM Plan'!E:E,0))=1,M1068,#N/A)</f>
        <v>#N/A</v>
      </c>
      <c r="R1068" s="26" t="e">
        <f>IF(INDEX('2021 Certified EVM Plan'!J:J,MATCH(B1068,'2021 Certified EVM Plan'!E:E,0))=1,M1068,#N/A)</f>
        <v>#N/A</v>
      </c>
      <c r="S1068" s="26" t="e">
        <f>IF(INDEX('2021 Certified EVM Plan'!K:K,MATCH(B1068,'2021 Certified EVM Plan'!E:E,0))=1,M1068,#N/A)</f>
        <v>#N/A</v>
      </c>
    </row>
    <row r="1069" spans="1:19" x14ac:dyDescent="0.25">
      <c r="A1069" s="22" t="s">
        <v>964</v>
      </c>
      <c r="B1069" s="22">
        <v>7936</v>
      </c>
      <c r="C1069" s="22">
        <v>33</v>
      </c>
      <c r="D1069" s="23">
        <v>5.1299462717216901E-3</v>
      </c>
      <c r="E1069" s="22">
        <v>192291121</v>
      </c>
      <c r="F1069" s="22" t="s">
        <v>1032</v>
      </c>
      <c r="G1069" s="22" t="s">
        <v>1033</v>
      </c>
      <c r="H1069" s="22">
        <v>3183.45919687489</v>
      </c>
      <c r="I1069" s="24">
        <f>'EVM CPZ List'!$D1069*'EVM CPZ List'!$C1069</f>
        <v>0.16928822696681578</v>
      </c>
      <c r="J1069" s="25">
        <f>INDEX('Pivot of Risk Data'!A:A,MATCH('EVM CPZ List'!$B1069,'Pivot of Risk Data'!B:B,0),1)</f>
        <v>1049</v>
      </c>
      <c r="K1069" s="22">
        <f>0.000621371*'EVM CPZ List'!$H1069</f>
        <v>1.9781092246213474</v>
      </c>
      <c r="L1069" s="22">
        <f>L1068+'EVM CPZ List'!$K1069</f>
        <v>13161.735748988671</v>
      </c>
      <c r="M1069" s="22">
        <f>M1068-'EVM CPZ List'!$I1069</f>
        <v>182.07888200335893</v>
      </c>
      <c r="N1069" s="7" t="e">
        <f>INDEX('2021 Certified EVM Plan'!G:G,MATCH(B1069,'2021 Certified EVM Plan'!E:E,0))</f>
        <v>#N/A</v>
      </c>
      <c r="O1069" s="7" t="e">
        <f>INDEX('2021 Certified EVM Plan'!M:M,MATCH(B1069,'2021 Certified EVM Plan'!E:E,0))</f>
        <v>#N/A</v>
      </c>
      <c r="P1069" s="7">
        <f t="shared" si="16"/>
        <v>1</v>
      </c>
      <c r="Q1069" s="26" t="e">
        <f>IF(INDEX('2021 Certified EVM Plan'!H:H,MATCH(B1069,'2021 Certified EVM Plan'!E:E,0))=1,M1069,#N/A)</f>
        <v>#N/A</v>
      </c>
      <c r="R1069" s="26" t="e">
        <f>IF(INDEX('2021 Certified EVM Plan'!J:J,MATCH(B1069,'2021 Certified EVM Plan'!E:E,0))=1,M1069,#N/A)</f>
        <v>#N/A</v>
      </c>
      <c r="S1069" s="26" t="e">
        <f>IF(INDEX('2021 Certified EVM Plan'!K:K,MATCH(B1069,'2021 Certified EVM Plan'!E:E,0))=1,M1069,#N/A)</f>
        <v>#N/A</v>
      </c>
    </row>
    <row r="1070" spans="1:19" x14ac:dyDescent="0.25">
      <c r="A1070" s="22" t="s">
        <v>2906</v>
      </c>
      <c r="B1070" s="22">
        <v>4414</v>
      </c>
      <c r="C1070" s="22">
        <v>11</v>
      </c>
      <c r="D1070" s="23">
        <v>5.1111810246105803E-3</v>
      </c>
      <c r="E1070" s="22">
        <v>14662108</v>
      </c>
      <c r="F1070" s="22" t="s">
        <v>2972</v>
      </c>
      <c r="G1070" s="22" t="s">
        <v>2973</v>
      </c>
      <c r="H1070" s="22">
        <v>1087.8821363511199</v>
      </c>
      <c r="I1070" s="24">
        <f>'EVM CPZ List'!$D1070*'EVM CPZ List'!$C1070</f>
        <v>5.622299127071638E-2</v>
      </c>
      <c r="J1070" s="25">
        <f>INDEX('Pivot of Risk Data'!A:A,MATCH('EVM CPZ List'!$B1070,'Pivot of Risk Data'!B:B,0),1)</f>
        <v>1050</v>
      </c>
      <c r="K1070" s="22">
        <f>0.000621371*'EVM CPZ List'!$H1070</f>
        <v>0.6759784109466318</v>
      </c>
      <c r="L1070" s="22">
        <f>L1069+'EVM CPZ List'!$K1070</f>
        <v>13162.411727399618</v>
      </c>
      <c r="M1070" s="22">
        <f>M1069-'EVM CPZ List'!$I1070</f>
        <v>182.02265901208821</v>
      </c>
      <c r="N1070" s="7" t="e">
        <f>INDEX('2021 Certified EVM Plan'!G:G,MATCH(B1070,'2021 Certified EVM Plan'!E:E,0))</f>
        <v>#N/A</v>
      </c>
      <c r="O1070" s="7" t="e">
        <f>INDEX('2021 Certified EVM Plan'!M:M,MATCH(B1070,'2021 Certified EVM Plan'!E:E,0))</f>
        <v>#N/A</v>
      </c>
      <c r="P1070" s="7">
        <f t="shared" si="16"/>
        <v>1</v>
      </c>
      <c r="Q1070" s="26" t="e">
        <f>IF(INDEX('2021 Certified EVM Plan'!H:H,MATCH(B1070,'2021 Certified EVM Plan'!E:E,0))=1,M1070,#N/A)</f>
        <v>#N/A</v>
      </c>
      <c r="R1070" s="26" t="e">
        <f>IF(INDEX('2021 Certified EVM Plan'!J:J,MATCH(B1070,'2021 Certified EVM Plan'!E:E,0))=1,M1070,#N/A)</f>
        <v>#N/A</v>
      </c>
      <c r="S1070" s="26" t="e">
        <f>IF(INDEX('2021 Certified EVM Plan'!K:K,MATCH(B1070,'2021 Certified EVM Plan'!E:E,0))=1,M1070,#N/A)</f>
        <v>#N/A</v>
      </c>
    </row>
    <row r="1071" spans="1:19" x14ac:dyDescent="0.25">
      <c r="A1071" s="22" t="s">
        <v>539</v>
      </c>
      <c r="B1071" s="22">
        <v>7247</v>
      </c>
      <c r="C1071" s="22">
        <v>57</v>
      </c>
      <c r="D1071" s="23">
        <v>5.0747326532687501E-3</v>
      </c>
      <c r="E1071" s="22">
        <v>102911102</v>
      </c>
      <c r="F1071" s="22" t="s">
        <v>830</v>
      </c>
      <c r="G1071" s="22" t="s">
        <v>831</v>
      </c>
      <c r="H1071" s="22">
        <v>6256.4265788968796</v>
      </c>
      <c r="I1071" s="24">
        <f>'EVM CPZ List'!$D1071*'EVM CPZ List'!$C1071</f>
        <v>0.28925976123631875</v>
      </c>
      <c r="J1071" s="25">
        <f>INDEX('Pivot of Risk Data'!A:A,MATCH('EVM CPZ List'!$B1071,'Pivot of Risk Data'!B:B,0),1)</f>
        <v>1051</v>
      </c>
      <c r="K1071" s="22">
        <f>0.000621371*'EVM CPZ List'!$H1071</f>
        <v>3.8875620397557329</v>
      </c>
      <c r="L1071" s="22">
        <f>L1070+'EVM CPZ List'!$K1071</f>
        <v>13166.299289439374</v>
      </c>
      <c r="M1071" s="22">
        <f>M1070-'EVM CPZ List'!$I1071</f>
        <v>181.7333992508519</v>
      </c>
      <c r="N1071" s="7" t="e">
        <f>INDEX('2021 Certified EVM Plan'!G:G,MATCH(B1071,'2021 Certified EVM Plan'!E:E,0))</f>
        <v>#N/A</v>
      </c>
      <c r="O1071" s="7" t="e">
        <f>INDEX('2021 Certified EVM Plan'!M:M,MATCH(B1071,'2021 Certified EVM Plan'!E:E,0))</f>
        <v>#N/A</v>
      </c>
      <c r="P1071" s="7">
        <f t="shared" si="16"/>
        <v>1</v>
      </c>
      <c r="Q1071" s="26" t="e">
        <f>IF(INDEX('2021 Certified EVM Plan'!H:H,MATCH(B1071,'2021 Certified EVM Plan'!E:E,0))=1,M1071,#N/A)</f>
        <v>#N/A</v>
      </c>
      <c r="R1071" s="26" t="e">
        <f>IF(INDEX('2021 Certified EVM Plan'!J:J,MATCH(B1071,'2021 Certified EVM Plan'!E:E,0))=1,M1071,#N/A)</f>
        <v>#N/A</v>
      </c>
      <c r="S1071" s="26" t="e">
        <f>IF(INDEX('2021 Certified EVM Plan'!K:K,MATCH(B1071,'2021 Certified EVM Plan'!E:E,0))=1,M1071,#N/A)</f>
        <v>#N/A</v>
      </c>
    </row>
    <row r="1072" spans="1:19" x14ac:dyDescent="0.25">
      <c r="A1072" s="22" t="s">
        <v>2195</v>
      </c>
      <c r="B1072" s="22">
        <v>5717</v>
      </c>
      <c r="C1072" s="22">
        <v>273</v>
      </c>
      <c r="D1072" s="23">
        <v>5.0691970494095902E-3</v>
      </c>
      <c r="E1072" s="22">
        <v>183052113</v>
      </c>
      <c r="F1072" s="22" t="s">
        <v>2215</v>
      </c>
      <c r="G1072" s="22" t="s">
        <v>2277</v>
      </c>
      <c r="H1072" s="22">
        <v>49852.259295760901</v>
      </c>
      <c r="I1072" s="24">
        <f>'EVM CPZ List'!$D1072*'EVM CPZ List'!$C1072</f>
        <v>1.3838907944888181</v>
      </c>
      <c r="J1072" s="25">
        <f>INDEX('Pivot of Risk Data'!A:A,MATCH('EVM CPZ List'!$B1072,'Pivot of Risk Data'!B:B,0),1)</f>
        <v>1052</v>
      </c>
      <c r="K1072" s="22">
        <f>0.000621371*'EVM CPZ List'!$H1072</f>
        <v>30.976748210866248</v>
      </c>
      <c r="L1072" s="22">
        <f>L1071+'EVM CPZ List'!$K1072</f>
        <v>13197.276037650239</v>
      </c>
      <c r="M1072" s="22">
        <f>M1071-'EVM CPZ List'!$I1072</f>
        <v>180.34950845636308</v>
      </c>
      <c r="N1072" s="7" t="e">
        <f>INDEX('2021 Certified EVM Plan'!G:G,MATCH(B1072,'2021 Certified EVM Plan'!E:E,0))</f>
        <v>#N/A</v>
      </c>
      <c r="O1072" s="7" t="e">
        <f>INDEX('2021 Certified EVM Plan'!M:M,MATCH(B1072,'2021 Certified EVM Plan'!E:E,0))</f>
        <v>#N/A</v>
      </c>
      <c r="P1072" s="7">
        <f t="shared" si="16"/>
        <v>1</v>
      </c>
      <c r="Q1072" s="26" t="e">
        <f>IF(INDEX('2021 Certified EVM Plan'!H:H,MATCH(B1072,'2021 Certified EVM Plan'!E:E,0))=1,M1072,#N/A)</f>
        <v>#N/A</v>
      </c>
      <c r="R1072" s="26" t="e">
        <f>IF(INDEX('2021 Certified EVM Plan'!J:J,MATCH(B1072,'2021 Certified EVM Plan'!E:E,0))=1,M1072,#N/A)</f>
        <v>#N/A</v>
      </c>
      <c r="S1072" s="26" t="e">
        <f>IF(INDEX('2021 Certified EVM Plan'!K:K,MATCH(B1072,'2021 Certified EVM Plan'!E:E,0))=1,M1072,#N/A)</f>
        <v>#N/A</v>
      </c>
    </row>
    <row r="1073" spans="1:19" x14ac:dyDescent="0.25">
      <c r="A1073" s="22" t="s">
        <v>964</v>
      </c>
      <c r="B1073" s="22">
        <v>4409</v>
      </c>
      <c r="C1073" s="22">
        <v>116</v>
      </c>
      <c r="D1073" s="23">
        <v>5.0679113038846202E-3</v>
      </c>
      <c r="E1073" s="22">
        <v>43411101</v>
      </c>
      <c r="F1073" s="22" t="s">
        <v>1307</v>
      </c>
      <c r="G1073" s="22" t="s">
        <v>1458</v>
      </c>
      <c r="H1073" s="22">
        <v>17245.940348633601</v>
      </c>
      <c r="I1073" s="24">
        <f>'EVM CPZ List'!$D1073*'EVM CPZ List'!$C1073</f>
        <v>0.58787771125061594</v>
      </c>
      <c r="J1073" s="25">
        <f>INDEX('Pivot of Risk Data'!A:A,MATCH('EVM CPZ List'!$B1073,'Pivot of Risk Data'!B:B,0),1)</f>
        <v>1053</v>
      </c>
      <c r="K1073" s="22">
        <f>0.000621371*'EVM CPZ List'!$H1073</f>
        <v>10.71612720037081</v>
      </c>
      <c r="L1073" s="22">
        <f>L1072+'EVM CPZ List'!$K1073</f>
        <v>13207.99216485061</v>
      </c>
      <c r="M1073" s="22">
        <f>M1072-'EVM CPZ List'!$I1073</f>
        <v>179.76163074511246</v>
      </c>
      <c r="N1073" s="7" t="e">
        <f>INDEX('2021 Certified EVM Plan'!G:G,MATCH(B1073,'2021 Certified EVM Plan'!E:E,0))</f>
        <v>#N/A</v>
      </c>
      <c r="O1073" s="7" t="e">
        <f>INDEX('2021 Certified EVM Plan'!M:M,MATCH(B1073,'2021 Certified EVM Plan'!E:E,0))</f>
        <v>#N/A</v>
      </c>
      <c r="P1073" s="7">
        <f t="shared" si="16"/>
        <v>1</v>
      </c>
      <c r="Q1073" s="26" t="e">
        <f>IF(INDEX('2021 Certified EVM Plan'!H:H,MATCH(B1073,'2021 Certified EVM Plan'!E:E,0))=1,M1073,#N/A)</f>
        <v>#N/A</v>
      </c>
      <c r="R1073" s="26" t="e">
        <f>IF(INDEX('2021 Certified EVM Plan'!J:J,MATCH(B1073,'2021 Certified EVM Plan'!E:E,0))=1,M1073,#N/A)</f>
        <v>#N/A</v>
      </c>
      <c r="S1073" s="26" t="e">
        <f>IF(INDEX('2021 Certified EVM Plan'!K:K,MATCH(B1073,'2021 Certified EVM Plan'!E:E,0))=1,M1073,#N/A)</f>
        <v>#N/A</v>
      </c>
    </row>
    <row r="1074" spans="1:19" x14ac:dyDescent="0.25">
      <c r="A1074" s="22" t="s">
        <v>964</v>
      </c>
      <c r="B1074" s="22">
        <v>8669</v>
      </c>
      <c r="C1074" s="22">
        <v>57</v>
      </c>
      <c r="D1074" s="23">
        <v>5.0676312956462501E-3</v>
      </c>
      <c r="E1074" s="22">
        <v>43371102</v>
      </c>
      <c r="F1074" s="22" t="s">
        <v>1009</v>
      </c>
      <c r="G1074" s="22" t="s">
        <v>1159</v>
      </c>
      <c r="H1074" s="22">
        <v>15489.4062485094</v>
      </c>
      <c r="I1074" s="24">
        <f>'EVM CPZ List'!$D1074*'EVM CPZ List'!$C1074</f>
        <v>0.28885498385183628</v>
      </c>
      <c r="J1074" s="25">
        <f>INDEX('Pivot of Risk Data'!A:A,MATCH('EVM CPZ List'!$B1074,'Pivot of Risk Data'!B:B,0),1)</f>
        <v>1054</v>
      </c>
      <c r="K1074" s="22">
        <f>0.000621371*'EVM CPZ List'!$H1074</f>
        <v>9.6246678500425347</v>
      </c>
      <c r="L1074" s="22">
        <f>L1073+'EVM CPZ List'!$K1074</f>
        <v>13217.616832700653</v>
      </c>
      <c r="M1074" s="22">
        <f>M1073-'EVM CPZ List'!$I1074</f>
        <v>179.47277576126061</v>
      </c>
      <c r="N1074" s="7" t="e">
        <f>INDEX('2021 Certified EVM Plan'!G:G,MATCH(B1074,'2021 Certified EVM Plan'!E:E,0))</f>
        <v>#N/A</v>
      </c>
      <c r="O1074" s="7" t="e">
        <f>INDEX('2021 Certified EVM Plan'!M:M,MATCH(B1074,'2021 Certified EVM Plan'!E:E,0))</f>
        <v>#N/A</v>
      </c>
      <c r="P1074" s="7">
        <f t="shared" si="16"/>
        <v>1</v>
      </c>
      <c r="Q1074" s="26" t="e">
        <f>IF(INDEX('2021 Certified EVM Plan'!H:H,MATCH(B1074,'2021 Certified EVM Plan'!E:E,0))=1,M1074,#N/A)</f>
        <v>#N/A</v>
      </c>
      <c r="R1074" s="26" t="e">
        <f>IF(INDEX('2021 Certified EVM Plan'!J:J,MATCH(B1074,'2021 Certified EVM Plan'!E:E,0))=1,M1074,#N/A)</f>
        <v>#N/A</v>
      </c>
      <c r="S1074" s="26" t="e">
        <f>IF(INDEX('2021 Certified EVM Plan'!K:K,MATCH(B1074,'2021 Certified EVM Plan'!E:E,0))=1,M1074,#N/A)</f>
        <v>#N/A</v>
      </c>
    </row>
    <row r="1075" spans="1:19" x14ac:dyDescent="0.25">
      <c r="A1075" s="22" t="s">
        <v>8</v>
      </c>
      <c r="B1075" s="22">
        <v>7229</v>
      </c>
      <c r="C1075" s="22">
        <v>20</v>
      </c>
      <c r="D1075" s="23">
        <v>5.0637273175081496E-3</v>
      </c>
      <c r="E1075" s="22">
        <v>153652108</v>
      </c>
      <c r="F1075" s="22" t="s">
        <v>95</v>
      </c>
      <c r="G1075" s="22" t="s">
        <v>421</v>
      </c>
      <c r="H1075" s="22">
        <v>2376.1028793803598</v>
      </c>
      <c r="I1075" s="24">
        <f>'EVM CPZ List'!$D1075*'EVM CPZ List'!$C1075</f>
        <v>0.10127454635016299</v>
      </c>
      <c r="J1075" s="25">
        <f>INDEX('Pivot of Risk Data'!A:A,MATCH('EVM CPZ List'!$B1075,'Pivot of Risk Data'!B:B,0),1)</f>
        <v>1055</v>
      </c>
      <c r="K1075" s="22">
        <f>0.000621371*'EVM CPZ List'!$H1075</f>
        <v>1.4764414222634537</v>
      </c>
      <c r="L1075" s="22">
        <f>L1074+'EVM CPZ List'!$K1075</f>
        <v>13219.093274122915</v>
      </c>
      <c r="M1075" s="22">
        <f>M1074-'EVM CPZ List'!$I1075</f>
        <v>179.37150121491044</v>
      </c>
      <c r="N1075" s="7" t="e">
        <f>INDEX('2021 Certified EVM Plan'!G:G,MATCH(B1075,'2021 Certified EVM Plan'!E:E,0))</f>
        <v>#N/A</v>
      </c>
      <c r="O1075" s="7" t="e">
        <f>INDEX('2021 Certified EVM Plan'!M:M,MATCH(B1075,'2021 Certified EVM Plan'!E:E,0))</f>
        <v>#N/A</v>
      </c>
      <c r="P1075" s="7">
        <f t="shared" si="16"/>
        <v>1</v>
      </c>
      <c r="Q1075" s="26" t="e">
        <f>IF(INDEX('2021 Certified EVM Plan'!H:H,MATCH(B1075,'2021 Certified EVM Plan'!E:E,0))=1,M1075,#N/A)</f>
        <v>#N/A</v>
      </c>
      <c r="R1075" s="26" t="e">
        <f>IF(INDEX('2021 Certified EVM Plan'!J:J,MATCH(B1075,'2021 Certified EVM Plan'!E:E,0))=1,M1075,#N/A)</f>
        <v>#N/A</v>
      </c>
      <c r="S1075" s="26" t="e">
        <f>IF(INDEX('2021 Certified EVM Plan'!K:K,MATCH(B1075,'2021 Certified EVM Plan'!E:E,0))=1,M1075,#N/A)</f>
        <v>#N/A</v>
      </c>
    </row>
    <row r="1076" spans="1:19" x14ac:dyDescent="0.25">
      <c r="A1076" s="22" t="s">
        <v>964</v>
      </c>
      <c r="B1076" s="22">
        <v>8114</v>
      </c>
      <c r="C1076" s="22">
        <v>97</v>
      </c>
      <c r="D1076" s="23">
        <v>4.9986853113618904E-3</v>
      </c>
      <c r="E1076" s="22">
        <v>42861101</v>
      </c>
      <c r="F1076" s="22" t="s">
        <v>1444</v>
      </c>
      <c r="G1076" s="22" t="s">
        <v>1625</v>
      </c>
      <c r="H1076" s="22">
        <v>28636.0356645639</v>
      </c>
      <c r="I1076" s="24">
        <f>'EVM CPZ List'!$D1076*'EVM CPZ List'!$C1076</f>
        <v>0.48487247520210336</v>
      </c>
      <c r="J1076" s="25">
        <f>INDEX('Pivot of Risk Data'!A:A,MATCH('EVM CPZ List'!$B1076,'Pivot of Risk Data'!B:B,0),1)</f>
        <v>1056</v>
      </c>
      <c r="K1076" s="22">
        <f>0.000621371*'EVM CPZ List'!$H1076</f>
        <v>17.793602116925737</v>
      </c>
      <c r="L1076" s="22">
        <f>L1075+'EVM CPZ List'!$K1076</f>
        <v>13236.886876239842</v>
      </c>
      <c r="M1076" s="22">
        <f>M1075-'EVM CPZ List'!$I1076</f>
        <v>178.88662873970833</v>
      </c>
      <c r="N1076" s="7" t="e">
        <f>INDEX('2021 Certified EVM Plan'!G:G,MATCH(B1076,'2021 Certified EVM Plan'!E:E,0))</f>
        <v>#N/A</v>
      </c>
      <c r="O1076" s="7" t="e">
        <f>INDEX('2021 Certified EVM Plan'!M:M,MATCH(B1076,'2021 Certified EVM Plan'!E:E,0))</f>
        <v>#N/A</v>
      </c>
      <c r="P1076" s="7">
        <f t="shared" si="16"/>
        <v>1</v>
      </c>
      <c r="Q1076" s="26" t="e">
        <f>IF(INDEX('2021 Certified EVM Plan'!H:H,MATCH(B1076,'2021 Certified EVM Plan'!E:E,0))=1,M1076,#N/A)</f>
        <v>#N/A</v>
      </c>
      <c r="R1076" s="26" t="e">
        <f>IF(INDEX('2021 Certified EVM Plan'!J:J,MATCH(B1076,'2021 Certified EVM Plan'!E:E,0))=1,M1076,#N/A)</f>
        <v>#N/A</v>
      </c>
      <c r="S1076" s="26" t="e">
        <f>IF(INDEX('2021 Certified EVM Plan'!K:K,MATCH(B1076,'2021 Certified EVM Plan'!E:E,0))=1,M1076,#N/A)</f>
        <v>#N/A</v>
      </c>
    </row>
    <row r="1077" spans="1:19" x14ac:dyDescent="0.25">
      <c r="A1077" s="22" t="s">
        <v>1672</v>
      </c>
      <c r="B1077" s="22">
        <v>2473</v>
      </c>
      <c r="C1077" s="22">
        <v>54</v>
      </c>
      <c r="D1077" s="23">
        <v>4.9964992687928601E-3</v>
      </c>
      <c r="E1077" s="22">
        <v>163341103</v>
      </c>
      <c r="F1077" s="22" t="s">
        <v>1937</v>
      </c>
      <c r="G1077" s="22" t="s">
        <v>2068</v>
      </c>
      <c r="H1077" s="22">
        <v>14279.383959238699</v>
      </c>
      <c r="I1077" s="24">
        <f>'EVM CPZ List'!$D1077*'EVM CPZ List'!$C1077</f>
        <v>0.26981096051481446</v>
      </c>
      <c r="J1077" s="25">
        <f>INDEX('Pivot of Risk Data'!A:A,MATCH('EVM CPZ List'!$B1077,'Pivot of Risk Data'!B:B,0),1)</f>
        <v>1057</v>
      </c>
      <c r="K1077" s="22">
        <f>0.000621371*'EVM CPZ List'!$H1077</f>
        <v>8.8727950901361101</v>
      </c>
      <c r="L1077" s="22">
        <f>L1076+'EVM CPZ List'!$K1077</f>
        <v>13245.759671329977</v>
      </c>
      <c r="M1077" s="22">
        <f>M1076-'EVM CPZ List'!$I1077</f>
        <v>178.61681777919352</v>
      </c>
      <c r="N1077" s="7" t="e">
        <f>INDEX('2021 Certified EVM Plan'!G:G,MATCH(B1077,'2021 Certified EVM Plan'!E:E,0))</f>
        <v>#N/A</v>
      </c>
      <c r="O1077" s="7" t="e">
        <f>INDEX('2021 Certified EVM Plan'!M:M,MATCH(B1077,'2021 Certified EVM Plan'!E:E,0))</f>
        <v>#N/A</v>
      </c>
      <c r="P1077" s="7">
        <f t="shared" si="16"/>
        <v>1</v>
      </c>
      <c r="Q1077" s="26" t="e">
        <f>IF(INDEX('2021 Certified EVM Plan'!H:H,MATCH(B1077,'2021 Certified EVM Plan'!E:E,0))=1,M1077,#N/A)</f>
        <v>#N/A</v>
      </c>
      <c r="R1077" s="26" t="e">
        <f>IF(INDEX('2021 Certified EVM Plan'!J:J,MATCH(B1077,'2021 Certified EVM Plan'!E:E,0))=1,M1077,#N/A)</f>
        <v>#N/A</v>
      </c>
      <c r="S1077" s="26" t="e">
        <f>IF(INDEX('2021 Certified EVM Plan'!K:K,MATCH(B1077,'2021 Certified EVM Plan'!E:E,0))=1,M1077,#N/A)</f>
        <v>#N/A</v>
      </c>
    </row>
    <row r="1078" spans="1:19" x14ac:dyDescent="0.25">
      <c r="A1078" s="22" t="s">
        <v>2195</v>
      </c>
      <c r="B1078" s="22">
        <v>4387</v>
      </c>
      <c r="C1078" s="22">
        <v>30</v>
      </c>
      <c r="D1078" s="23">
        <v>4.9874074400388796E-3</v>
      </c>
      <c r="E1078" s="22">
        <v>83622105</v>
      </c>
      <c r="F1078" s="22" t="s">
        <v>2205</v>
      </c>
      <c r="G1078" s="22" t="s">
        <v>2230</v>
      </c>
      <c r="H1078" s="22">
        <v>3577.8935939644898</v>
      </c>
      <c r="I1078" s="24">
        <f>'EVM CPZ List'!$D1078*'EVM CPZ List'!$C1078</f>
        <v>0.14962222320116639</v>
      </c>
      <c r="J1078" s="25">
        <f>INDEX('Pivot of Risk Data'!A:A,MATCH('EVM CPZ List'!$B1078,'Pivot of Risk Data'!B:B,0),1)</f>
        <v>1058</v>
      </c>
      <c r="K1078" s="22">
        <f>0.000621371*'EVM CPZ List'!$H1078</f>
        <v>2.2231993203753091</v>
      </c>
      <c r="L1078" s="22">
        <f>L1077+'EVM CPZ List'!$K1078</f>
        <v>13247.982870650352</v>
      </c>
      <c r="M1078" s="22">
        <f>M1077-'EVM CPZ List'!$I1078</f>
        <v>178.46719555599236</v>
      </c>
      <c r="N1078" s="7" t="e">
        <f>INDEX('2021 Certified EVM Plan'!G:G,MATCH(B1078,'2021 Certified EVM Plan'!E:E,0))</f>
        <v>#N/A</v>
      </c>
      <c r="O1078" s="7" t="e">
        <f>INDEX('2021 Certified EVM Plan'!M:M,MATCH(B1078,'2021 Certified EVM Plan'!E:E,0))</f>
        <v>#N/A</v>
      </c>
      <c r="P1078" s="7">
        <f t="shared" si="16"/>
        <v>1</v>
      </c>
      <c r="Q1078" s="26" t="e">
        <f>IF(INDEX('2021 Certified EVM Plan'!H:H,MATCH(B1078,'2021 Certified EVM Plan'!E:E,0))=1,M1078,#N/A)</f>
        <v>#N/A</v>
      </c>
      <c r="R1078" s="26" t="e">
        <f>IF(INDEX('2021 Certified EVM Plan'!J:J,MATCH(B1078,'2021 Certified EVM Plan'!E:E,0))=1,M1078,#N/A)</f>
        <v>#N/A</v>
      </c>
      <c r="S1078" s="26" t="e">
        <f>IF(INDEX('2021 Certified EVM Plan'!K:K,MATCH(B1078,'2021 Certified EVM Plan'!E:E,0))=1,M1078,#N/A)</f>
        <v>#N/A</v>
      </c>
    </row>
    <row r="1079" spans="1:19" x14ac:dyDescent="0.25">
      <c r="A1079" s="22" t="s">
        <v>539</v>
      </c>
      <c r="B1079" s="22">
        <v>9262</v>
      </c>
      <c r="C1079" s="22">
        <v>4</v>
      </c>
      <c r="D1079" s="23">
        <v>4.9535480175225697E-3</v>
      </c>
      <c r="E1079" s="22">
        <v>103521103</v>
      </c>
      <c r="F1079" s="22" t="s">
        <v>476</v>
      </c>
      <c r="G1079" s="22" t="s">
        <v>755</v>
      </c>
      <c r="H1079" s="22">
        <v>1140.25857052174</v>
      </c>
      <c r="I1079" s="24">
        <f>'EVM CPZ List'!$D1079*'EVM CPZ List'!$C1079</f>
        <v>1.9814192070090279E-2</v>
      </c>
      <c r="J1079" s="25">
        <f>INDEX('Pivot of Risk Data'!A:A,MATCH('EVM CPZ List'!$B1079,'Pivot of Risk Data'!B:B,0),1)</f>
        <v>1059</v>
      </c>
      <c r="K1079" s="22">
        <f>0.000621371*'EVM CPZ List'!$H1079</f>
        <v>0.70852360822366411</v>
      </c>
      <c r="L1079" s="22">
        <f>L1078+'EVM CPZ List'!$K1079</f>
        <v>13248.691394258576</v>
      </c>
      <c r="M1079" s="22">
        <f>M1078-'EVM CPZ List'!$I1079</f>
        <v>178.44738136392226</v>
      </c>
      <c r="N1079" s="7" t="e">
        <f>INDEX('2021 Certified EVM Plan'!G:G,MATCH(B1079,'2021 Certified EVM Plan'!E:E,0))</f>
        <v>#N/A</v>
      </c>
      <c r="O1079" s="7" t="e">
        <f>INDEX('2021 Certified EVM Plan'!M:M,MATCH(B1079,'2021 Certified EVM Plan'!E:E,0))</f>
        <v>#N/A</v>
      </c>
      <c r="P1079" s="7">
        <f t="shared" si="16"/>
        <v>1</v>
      </c>
      <c r="Q1079" s="26" t="e">
        <f>IF(INDEX('2021 Certified EVM Plan'!H:H,MATCH(B1079,'2021 Certified EVM Plan'!E:E,0))=1,M1079,#N/A)</f>
        <v>#N/A</v>
      </c>
      <c r="R1079" s="26" t="e">
        <f>IF(INDEX('2021 Certified EVM Plan'!J:J,MATCH(B1079,'2021 Certified EVM Plan'!E:E,0))=1,M1079,#N/A)</f>
        <v>#N/A</v>
      </c>
      <c r="S1079" s="26" t="e">
        <f>IF(INDEX('2021 Certified EVM Plan'!K:K,MATCH(B1079,'2021 Certified EVM Plan'!E:E,0))=1,M1079,#N/A)</f>
        <v>#N/A</v>
      </c>
    </row>
    <row r="1080" spans="1:19" x14ac:dyDescent="0.25">
      <c r="A1080" s="22" t="s">
        <v>1672</v>
      </c>
      <c r="B1080" s="22">
        <v>1923</v>
      </c>
      <c r="C1080" s="22">
        <v>113</v>
      </c>
      <c r="D1080" s="23">
        <v>4.9434791447305702E-3</v>
      </c>
      <c r="E1080" s="22">
        <v>163351704</v>
      </c>
      <c r="F1080" s="22" t="s">
        <v>1767</v>
      </c>
      <c r="G1080" s="22" t="s">
        <v>1856</v>
      </c>
      <c r="H1080" s="22">
        <v>12662.0410813866</v>
      </c>
      <c r="I1080" s="24">
        <f>'EVM CPZ List'!$D1080*'EVM CPZ List'!$C1080</f>
        <v>0.55861314335455448</v>
      </c>
      <c r="J1080" s="25">
        <f>INDEX('Pivot of Risk Data'!A:A,MATCH('EVM CPZ List'!$B1080,'Pivot of Risk Data'!B:B,0),1)</f>
        <v>1060</v>
      </c>
      <c r="K1080" s="22">
        <f>0.000621371*'EVM CPZ List'!$H1080</f>
        <v>7.8678251287822736</v>
      </c>
      <c r="L1080" s="22">
        <f>L1079+'EVM CPZ List'!$K1080</f>
        <v>13256.559219387358</v>
      </c>
      <c r="M1080" s="22">
        <f>M1079-'EVM CPZ List'!$I1080</f>
        <v>177.8887682205677</v>
      </c>
      <c r="N1080" s="7" t="e">
        <f>INDEX('2021 Certified EVM Plan'!G:G,MATCH(B1080,'2021 Certified EVM Plan'!E:E,0))</f>
        <v>#N/A</v>
      </c>
      <c r="O1080" s="7" t="e">
        <f>INDEX('2021 Certified EVM Plan'!M:M,MATCH(B1080,'2021 Certified EVM Plan'!E:E,0))</f>
        <v>#N/A</v>
      </c>
      <c r="P1080" s="7">
        <f t="shared" si="16"/>
        <v>1</v>
      </c>
      <c r="Q1080" s="26" t="e">
        <f>IF(INDEX('2021 Certified EVM Plan'!H:H,MATCH(B1080,'2021 Certified EVM Plan'!E:E,0))=1,M1080,#N/A)</f>
        <v>#N/A</v>
      </c>
      <c r="R1080" s="26" t="e">
        <f>IF(INDEX('2021 Certified EVM Plan'!J:J,MATCH(B1080,'2021 Certified EVM Plan'!E:E,0))=1,M1080,#N/A)</f>
        <v>#N/A</v>
      </c>
      <c r="S1080" s="26" t="e">
        <f>IF(INDEX('2021 Certified EVM Plan'!K:K,MATCH(B1080,'2021 Certified EVM Plan'!E:E,0))=1,M1080,#N/A)</f>
        <v>#N/A</v>
      </c>
    </row>
    <row r="1081" spans="1:19" x14ac:dyDescent="0.25">
      <c r="A1081" s="22" t="s">
        <v>964</v>
      </c>
      <c r="B1081" s="22">
        <v>9040</v>
      </c>
      <c r="C1081" s="22">
        <v>229</v>
      </c>
      <c r="D1081" s="23">
        <v>4.9372228901016996E-3</v>
      </c>
      <c r="E1081" s="22">
        <v>42681102</v>
      </c>
      <c r="F1081" s="22" t="s">
        <v>1066</v>
      </c>
      <c r="G1081" s="22" t="s">
        <v>1526</v>
      </c>
      <c r="H1081" s="22">
        <v>23844.5349281573</v>
      </c>
      <c r="I1081" s="24">
        <f>'EVM CPZ List'!$D1081*'EVM CPZ List'!$C1081</f>
        <v>1.1306240418332891</v>
      </c>
      <c r="J1081" s="25">
        <f>INDEX('Pivot of Risk Data'!A:A,MATCH('EVM CPZ List'!$B1081,'Pivot of Risk Data'!B:B,0),1)</f>
        <v>1061</v>
      </c>
      <c r="K1081" s="22">
        <f>0.000621371*'EVM CPZ List'!$H1081</f>
        <v>14.816302512844031</v>
      </c>
      <c r="L1081" s="22">
        <f>L1080+'EVM CPZ List'!$K1081</f>
        <v>13271.375521900201</v>
      </c>
      <c r="M1081" s="22">
        <f>M1080-'EVM CPZ List'!$I1081</f>
        <v>176.7581441787344</v>
      </c>
      <c r="N1081" s="7" t="e">
        <f>INDEX('2021 Certified EVM Plan'!G:G,MATCH(B1081,'2021 Certified EVM Plan'!E:E,0))</f>
        <v>#N/A</v>
      </c>
      <c r="O1081" s="7" t="e">
        <f>INDEX('2021 Certified EVM Plan'!M:M,MATCH(B1081,'2021 Certified EVM Plan'!E:E,0))</f>
        <v>#N/A</v>
      </c>
      <c r="P1081" s="7">
        <f t="shared" si="16"/>
        <v>1</v>
      </c>
      <c r="Q1081" s="26" t="e">
        <f>IF(INDEX('2021 Certified EVM Plan'!H:H,MATCH(B1081,'2021 Certified EVM Plan'!E:E,0))=1,M1081,#N/A)</f>
        <v>#N/A</v>
      </c>
      <c r="R1081" s="26" t="e">
        <f>IF(INDEX('2021 Certified EVM Plan'!J:J,MATCH(B1081,'2021 Certified EVM Plan'!E:E,0))=1,M1081,#N/A)</f>
        <v>#N/A</v>
      </c>
      <c r="S1081" s="26" t="e">
        <f>IF(INDEX('2021 Certified EVM Plan'!K:K,MATCH(B1081,'2021 Certified EVM Plan'!E:E,0))=1,M1081,#N/A)</f>
        <v>#N/A</v>
      </c>
    </row>
    <row r="1082" spans="1:19" x14ac:dyDescent="0.25">
      <c r="A1082" s="22" t="s">
        <v>964</v>
      </c>
      <c r="B1082" s="22">
        <v>3469</v>
      </c>
      <c r="C1082" s="22">
        <v>282</v>
      </c>
      <c r="D1082" s="23">
        <v>4.9371575645352998E-3</v>
      </c>
      <c r="E1082" s="22">
        <v>192171101</v>
      </c>
      <c r="F1082" s="22" t="s">
        <v>998</v>
      </c>
      <c r="G1082" s="22" t="s">
        <v>1197</v>
      </c>
      <c r="H1082" s="22">
        <v>29923.3138065354</v>
      </c>
      <c r="I1082" s="24">
        <f>'EVM CPZ List'!$D1082*'EVM CPZ List'!$C1082</f>
        <v>1.3922784331989546</v>
      </c>
      <c r="J1082" s="25">
        <f>INDEX('Pivot of Risk Data'!A:A,MATCH('EVM CPZ List'!$B1082,'Pivot of Risk Data'!B:B,0),1)</f>
        <v>1062</v>
      </c>
      <c r="K1082" s="22">
        <f>0.000621371*'EVM CPZ List'!$H1082</f>
        <v>18.593479423280709</v>
      </c>
      <c r="L1082" s="22">
        <f>L1081+'EVM CPZ List'!$K1082</f>
        <v>13289.969001323481</v>
      </c>
      <c r="M1082" s="22">
        <f>M1081-'EVM CPZ List'!$I1082</f>
        <v>175.36586574553544</v>
      </c>
      <c r="N1082" s="7" t="e">
        <f>INDEX('2021 Certified EVM Plan'!G:G,MATCH(B1082,'2021 Certified EVM Plan'!E:E,0))</f>
        <v>#N/A</v>
      </c>
      <c r="O1082" s="7" t="e">
        <f>INDEX('2021 Certified EVM Plan'!M:M,MATCH(B1082,'2021 Certified EVM Plan'!E:E,0))</f>
        <v>#N/A</v>
      </c>
      <c r="P1082" s="7">
        <f t="shared" si="16"/>
        <v>1</v>
      </c>
      <c r="Q1082" s="26" t="e">
        <f>IF(INDEX('2021 Certified EVM Plan'!H:H,MATCH(B1082,'2021 Certified EVM Plan'!E:E,0))=1,M1082,#N/A)</f>
        <v>#N/A</v>
      </c>
      <c r="R1082" s="26" t="e">
        <f>IF(INDEX('2021 Certified EVM Plan'!J:J,MATCH(B1082,'2021 Certified EVM Plan'!E:E,0))=1,M1082,#N/A)</f>
        <v>#N/A</v>
      </c>
      <c r="S1082" s="26" t="e">
        <f>IF(INDEX('2021 Certified EVM Plan'!K:K,MATCH(B1082,'2021 Certified EVM Plan'!E:E,0))=1,M1082,#N/A)</f>
        <v>#N/A</v>
      </c>
    </row>
    <row r="1083" spans="1:19" x14ac:dyDescent="0.25">
      <c r="A1083" s="22" t="s">
        <v>964</v>
      </c>
      <c r="B1083" s="22">
        <v>984</v>
      </c>
      <c r="C1083" s="22">
        <v>5</v>
      </c>
      <c r="D1083" s="23">
        <v>4.9303009021115802E-3</v>
      </c>
      <c r="E1083" s="22">
        <v>42151111</v>
      </c>
      <c r="F1083" s="22" t="s">
        <v>1064</v>
      </c>
      <c r="G1083" s="22" t="s">
        <v>1065</v>
      </c>
      <c r="H1083" s="22">
        <v>423.61611810260803</v>
      </c>
      <c r="I1083" s="24">
        <f>'EVM CPZ List'!$D1083*'EVM CPZ List'!$C1083</f>
        <v>2.4651504510557899E-2</v>
      </c>
      <c r="J1083" s="25">
        <f>INDEX('Pivot of Risk Data'!A:A,MATCH('EVM CPZ List'!$B1083,'Pivot of Risk Data'!B:B,0),1)</f>
        <v>1063</v>
      </c>
      <c r="K1083" s="22">
        <f>0.000621371*'EVM CPZ List'!$H1083</f>
        <v>0.26322277092153568</v>
      </c>
      <c r="L1083" s="22">
        <f>L1082+'EVM CPZ List'!$K1083</f>
        <v>13290.232224094403</v>
      </c>
      <c r="M1083" s="22">
        <f>M1082-'EVM CPZ List'!$I1083</f>
        <v>175.34121424102489</v>
      </c>
      <c r="N1083" s="7" t="e">
        <f>INDEX('2021 Certified EVM Plan'!G:G,MATCH(B1083,'2021 Certified EVM Plan'!E:E,0))</f>
        <v>#N/A</v>
      </c>
      <c r="O1083" s="7" t="e">
        <f>INDEX('2021 Certified EVM Plan'!M:M,MATCH(B1083,'2021 Certified EVM Plan'!E:E,0))</f>
        <v>#N/A</v>
      </c>
      <c r="P1083" s="7">
        <f t="shared" si="16"/>
        <v>1</v>
      </c>
      <c r="Q1083" s="26" t="e">
        <f>IF(INDEX('2021 Certified EVM Plan'!H:H,MATCH(B1083,'2021 Certified EVM Plan'!E:E,0))=1,M1083,#N/A)</f>
        <v>#N/A</v>
      </c>
      <c r="R1083" s="26" t="e">
        <f>IF(INDEX('2021 Certified EVM Plan'!J:J,MATCH(B1083,'2021 Certified EVM Plan'!E:E,0))=1,M1083,#N/A)</f>
        <v>#N/A</v>
      </c>
      <c r="S1083" s="26" t="e">
        <f>IF(INDEX('2021 Certified EVM Plan'!K:K,MATCH(B1083,'2021 Certified EVM Plan'!E:E,0))=1,M1083,#N/A)</f>
        <v>#N/A</v>
      </c>
    </row>
    <row r="1084" spans="1:19" x14ac:dyDescent="0.25">
      <c r="A1084" s="22" t="s">
        <v>2906</v>
      </c>
      <c r="B1084" s="22">
        <v>7013</v>
      </c>
      <c r="C1084" s="22">
        <v>239</v>
      </c>
      <c r="D1084" s="23">
        <v>4.9131451412718803E-3</v>
      </c>
      <c r="E1084" s="22">
        <v>43432105</v>
      </c>
      <c r="F1084" s="22" t="s">
        <v>2961</v>
      </c>
      <c r="G1084" s="22" t="s">
        <v>3100</v>
      </c>
      <c r="H1084" s="22">
        <v>27768.623401175999</v>
      </c>
      <c r="I1084" s="24">
        <f>'EVM CPZ List'!$D1084*'EVM CPZ List'!$C1084</f>
        <v>1.1742416887639795</v>
      </c>
      <c r="J1084" s="25">
        <f>INDEX('Pivot of Risk Data'!A:A,MATCH('EVM CPZ List'!$B1084,'Pivot of Risk Data'!B:B,0),1)</f>
        <v>1064</v>
      </c>
      <c r="K1084" s="22">
        <f>0.000621371*'EVM CPZ List'!$H1084</f>
        <v>17.254617291412131</v>
      </c>
      <c r="L1084" s="22">
        <f>L1083+'EVM CPZ List'!$K1084</f>
        <v>13307.486841385815</v>
      </c>
      <c r="M1084" s="22">
        <f>M1083-'EVM CPZ List'!$I1084</f>
        <v>174.16697255226092</v>
      </c>
      <c r="N1084" s="7" t="e">
        <f>INDEX('2021 Certified EVM Plan'!G:G,MATCH(B1084,'2021 Certified EVM Plan'!E:E,0))</f>
        <v>#N/A</v>
      </c>
      <c r="O1084" s="7" t="e">
        <f>INDEX('2021 Certified EVM Plan'!M:M,MATCH(B1084,'2021 Certified EVM Plan'!E:E,0))</f>
        <v>#N/A</v>
      </c>
      <c r="P1084" s="7">
        <f t="shared" si="16"/>
        <v>1</v>
      </c>
      <c r="Q1084" s="26" t="e">
        <f>IF(INDEX('2021 Certified EVM Plan'!H:H,MATCH(B1084,'2021 Certified EVM Plan'!E:E,0))=1,M1084,#N/A)</f>
        <v>#N/A</v>
      </c>
      <c r="R1084" s="26" t="e">
        <f>IF(INDEX('2021 Certified EVM Plan'!J:J,MATCH(B1084,'2021 Certified EVM Plan'!E:E,0))=1,M1084,#N/A)</f>
        <v>#N/A</v>
      </c>
      <c r="S1084" s="26" t="e">
        <f>IF(INDEX('2021 Certified EVM Plan'!K:K,MATCH(B1084,'2021 Certified EVM Plan'!E:E,0))=1,M1084,#N/A)</f>
        <v>#N/A</v>
      </c>
    </row>
    <row r="1085" spans="1:19" x14ac:dyDescent="0.25">
      <c r="A1085" s="22" t="s">
        <v>2195</v>
      </c>
      <c r="B1085" s="22">
        <v>7623</v>
      </c>
      <c r="C1085" s="22">
        <v>10</v>
      </c>
      <c r="D1085" s="23">
        <v>4.9059869739159498E-3</v>
      </c>
      <c r="E1085" s="22">
        <v>83182107</v>
      </c>
      <c r="F1085" s="22" t="s">
        <v>2504</v>
      </c>
      <c r="G1085" s="22" t="s">
        <v>2642</v>
      </c>
      <c r="H1085" s="22">
        <v>1344.61760488664</v>
      </c>
      <c r="I1085" s="24">
        <f>'EVM CPZ List'!$D1085*'EVM CPZ List'!$C1085</f>
        <v>4.9059869739159497E-2</v>
      </c>
      <c r="J1085" s="25">
        <f>INDEX('Pivot of Risk Data'!A:A,MATCH('EVM CPZ List'!$B1085,'Pivot of Risk Data'!B:B,0),1)</f>
        <v>1065</v>
      </c>
      <c r="K1085" s="22">
        <f>0.000621371*'EVM CPZ List'!$H1085</f>
        <v>0.83550638576601644</v>
      </c>
      <c r="L1085" s="22">
        <f>L1084+'EVM CPZ List'!$K1085</f>
        <v>13308.32234777158</v>
      </c>
      <c r="M1085" s="22">
        <f>M1084-'EVM CPZ List'!$I1085</f>
        <v>174.11791268252176</v>
      </c>
      <c r="N1085" s="7" t="e">
        <f>INDEX('2021 Certified EVM Plan'!G:G,MATCH(B1085,'2021 Certified EVM Plan'!E:E,0))</f>
        <v>#N/A</v>
      </c>
      <c r="O1085" s="7" t="e">
        <f>INDEX('2021 Certified EVM Plan'!M:M,MATCH(B1085,'2021 Certified EVM Plan'!E:E,0))</f>
        <v>#N/A</v>
      </c>
      <c r="P1085" s="7">
        <f t="shared" si="16"/>
        <v>1</v>
      </c>
      <c r="Q1085" s="26" t="e">
        <f>IF(INDEX('2021 Certified EVM Plan'!H:H,MATCH(B1085,'2021 Certified EVM Plan'!E:E,0))=1,M1085,#N/A)</f>
        <v>#N/A</v>
      </c>
      <c r="R1085" s="26" t="e">
        <f>IF(INDEX('2021 Certified EVM Plan'!J:J,MATCH(B1085,'2021 Certified EVM Plan'!E:E,0))=1,M1085,#N/A)</f>
        <v>#N/A</v>
      </c>
      <c r="S1085" s="26" t="e">
        <f>IF(INDEX('2021 Certified EVM Plan'!K:K,MATCH(B1085,'2021 Certified EVM Plan'!E:E,0))=1,M1085,#N/A)</f>
        <v>#N/A</v>
      </c>
    </row>
    <row r="1086" spans="1:19" x14ac:dyDescent="0.25">
      <c r="A1086" s="22" t="s">
        <v>8</v>
      </c>
      <c r="B1086" s="22">
        <v>1215</v>
      </c>
      <c r="C1086" s="22">
        <v>517</v>
      </c>
      <c r="D1086" s="23">
        <v>4.8935472252620901E-3</v>
      </c>
      <c r="E1086" s="22">
        <v>152762101</v>
      </c>
      <c r="F1086" s="22" t="s">
        <v>45</v>
      </c>
      <c r="G1086" s="22" t="s">
        <v>83</v>
      </c>
      <c r="H1086" s="22">
        <v>55423.193478019901</v>
      </c>
      <c r="I1086" s="24">
        <f>'EVM CPZ List'!$D1086*'EVM CPZ List'!$C1086</f>
        <v>2.5299639154605007</v>
      </c>
      <c r="J1086" s="25">
        <f>INDEX('Pivot of Risk Data'!A:A,MATCH('EVM CPZ List'!$B1086,'Pivot of Risk Data'!B:B,0),1)</f>
        <v>1066</v>
      </c>
      <c r="K1086" s="22">
        <f>0.000621371*'EVM CPZ List'!$H1086</f>
        <v>34.438365154630702</v>
      </c>
      <c r="L1086" s="22">
        <f>L1085+'EVM CPZ List'!$K1086</f>
        <v>13342.760712926211</v>
      </c>
      <c r="M1086" s="22">
        <f>M1085-'EVM CPZ List'!$I1086</f>
        <v>171.58794876706125</v>
      </c>
      <c r="N1086" s="7" t="e">
        <f>INDEX('2021 Certified EVM Plan'!G:G,MATCH(B1086,'2021 Certified EVM Plan'!E:E,0))</f>
        <v>#N/A</v>
      </c>
      <c r="O1086" s="7" t="e">
        <f>INDEX('2021 Certified EVM Plan'!M:M,MATCH(B1086,'2021 Certified EVM Plan'!E:E,0))</f>
        <v>#N/A</v>
      </c>
      <c r="P1086" s="7">
        <f t="shared" si="16"/>
        <v>1</v>
      </c>
      <c r="Q1086" s="26" t="e">
        <f>IF(INDEX('2021 Certified EVM Plan'!H:H,MATCH(B1086,'2021 Certified EVM Plan'!E:E,0))=1,M1086,#N/A)</f>
        <v>#N/A</v>
      </c>
      <c r="R1086" s="26" t="e">
        <f>IF(INDEX('2021 Certified EVM Plan'!J:J,MATCH(B1086,'2021 Certified EVM Plan'!E:E,0))=1,M1086,#N/A)</f>
        <v>#N/A</v>
      </c>
      <c r="S1086" s="26" t="e">
        <f>IF(INDEX('2021 Certified EVM Plan'!K:K,MATCH(B1086,'2021 Certified EVM Plan'!E:E,0))=1,M1086,#N/A)</f>
        <v>#N/A</v>
      </c>
    </row>
    <row r="1087" spans="1:19" x14ac:dyDescent="0.25">
      <c r="A1087" s="22" t="s">
        <v>964</v>
      </c>
      <c r="B1087" s="22">
        <v>5420</v>
      </c>
      <c r="C1087" s="22">
        <v>213</v>
      </c>
      <c r="D1087" s="23">
        <v>4.8752086843374199E-3</v>
      </c>
      <c r="E1087" s="22">
        <v>42091101</v>
      </c>
      <c r="F1087" s="22" t="s">
        <v>1133</v>
      </c>
      <c r="G1087" s="22" t="s">
        <v>1147</v>
      </c>
      <c r="H1087" s="22">
        <v>20135.0832375627</v>
      </c>
      <c r="I1087" s="24">
        <f>'EVM CPZ List'!$D1087*'EVM CPZ List'!$C1087</f>
        <v>1.0384194497638704</v>
      </c>
      <c r="J1087" s="25">
        <f>INDEX('Pivot of Risk Data'!A:A,MATCH('EVM CPZ List'!$B1087,'Pivot of Risk Data'!B:B,0),1)</f>
        <v>1067</v>
      </c>
      <c r="K1087" s="22">
        <f>0.000621371*'EVM CPZ List'!$H1087</f>
        <v>12.511356806407573</v>
      </c>
      <c r="L1087" s="22">
        <f>L1086+'EVM CPZ List'!$K1087</f>
        <v>13355.272069732619</v>
      </c>
      <c r="M1087" s="22">
        <f>M1086-'EVM CPZ List'!$I1087</f>
        <v>170.54952931729738</v>
      </c>
      <c r="N1087" s="7" t="e">
        <f>INDEX('2021 Certified EVM Plan'!G:G,MATCH(B1087,'2021 Certified EVM Plan'!E:E,0))</f>
        <v>#N/A</v>
      </c>
      <c r="O1087" s="7" t="e">
        <f>INDEX('2021 Certified EVM Plan'!M:M,MATCH(B1087,'2021 Certified EVM Plan'!E:E,0))</f>
        <v>#N/A</v>
      </c>
      <c r="P1087" s="7">
        <f t="shared" si="16"/>
        <v>1</v>
      </c>
      <c r="Q1087" s="26" t="e">
        <f>IF(INDEX('2021 Certified EVM Plan'!H:H,MATCH(B1087,'2021 Certified EVM Plan'!E:E,0))=1,M1087,#N/A)</f>
        <v>#N/A</v>
      </c>
      <c r="R1087" s="26" t="e">
        <f>IF(INDEX('2021 Certified EVM Plan'!J:J,MATCH(B1087,'2021 Certified EVM Plan'!E:E,0))=1,M1087,#N/A)</f>
        <v>#N/A</v>
      </c>
      <c r="S1087" s="26" t="e">
        <f>IF(INDEX('2021 Certified EVM Plan'!K:K,MATCH(B1087,'2021 Certified EVM Plan'!E:E,0))=1,M1087,#N/A)</f>
        <v>#N/A</v>
      </c>
    </row>
    <row r="1088" spans="1:19" x14ac:dyDescent="0.25">
      <c r="A1088" s="22" t="s">
        <v>539</v>
      </c>
      <c r="B1088" s="22">
        <v>3296</v>
      </c>
      <c r="C1088" s="22">
        <v>330</v>
      </c>
      <c r="D1088" s="23">
        <v>4.8308292596123204E-3</v>
      </c>
      <c r="E1088" s="22">
        <v>102541102</v>
      </c>
      <c r="F1088" s="22" t="s">
        <v>601</v>
      </c>
      <c r="G1088" s="22" t="s">
        <v>602</v>
      </c>
      <c r="H1088" s="22">
        <v>37561.391820117002</v>
      </c>
      <c r="I1088" s="24">
        <f>'EVM CPZ List'!$D1088*'EVM CPZ List'!$C1088</f>
        <v>1.5941736556720658</v>
      </c>
      <c r="J1088" s="25">
        <f>INDEX('Pivot of Risk Data'!A:A,MATCH('EVM CPZ List'!$B1088,'Pivot of Risk Data'!B:B,0),1)</f>
        <v>1068</v>
      </c>
      <c r="K1088" s="22">
        <f>0.000621371*'EVM CPZ List'!$H1088</f>
        <v>23.339559596657921</v>
      </c>
      <c r="L1088" s="22">
        <f>L1087+'EVM CPZ List'!$K1088</f>
        <v>13378.611629329276</v>
      </c>
      <c r="M1088" s="22">
        <f>M1087-'EVM CPZ List'!$I1088</f>
        <v>168.9553556616253</v>
      </c>
      <c r="N1088" s="7" t="e">
        <f>INDEX('2021 Certified EVM Plan'!G:G,MATCH(B1088,'2021 Certified EVM Plan'!E:E,0))</f>
        <v>#N/A</v>
      </c>
      <c r="O1088" s="7" t="e">
        <f>INDEX('2021 Certified EVM Plan'!M:M,MATCH(B1088,'2021 Certified EVM Plan'!E:E,0))</f>
        <v>#N/A</v>
      </c>
      <c r="P1088" s="7">
        <f t="shared" si="16"/>
        <v>1</v>
      </c>
      <c r="Q1088" s="26" t="e">
        <f>IF(INDEX('2021 Certified EVM Plan'!H:H,MATCH(B1088,'2021 Certified EVM Plan'!E:E,0))=1,M1088,#N/A)</f>
        <v>#N/A</v>
      </c>
      <c r="R1088" s="26" t="e">
        <f>IF(INDEX('2021 Certified EVM Plan'!J:J,MATCH(B1088,'2021 Certified EVM Plan'!E:E,0))=1,M1088,#N/A)</f>
        <v>#N/A</v>
      </c>
      <c r="S1088" s="26" t="e">
        <f>IF(INDEX('2021 Certified EVM Plan'!K:K,MATCH(B1088,'2021 Certified EVM Plan'!E:E,0))=1,M1088,#N/A)</f>
        <v>#N/A</v>
      </c>
    </row>
    <row r="1089" spans="1:19" x14ac:dyDescent="0.25">
      <c r="A1089" s="22" t="s">
        <v>1672</v>
      </c>
      <c r="B1089" s="22">
        <v>3803</v>
      </c>
      <c r="C1089" s="22">
        <v>66</v>
      </c>
      <c r="D1089" s="23">
        <v>4.8275207044559702E-3</v>
      </c>
      <c r="E1089" s="22">
        <v>163781705</v>
      </c>
      <c r="F1089" s="22" t="s">
        <v>1727</v>
      </c>
      <c r="G1089" s="22" t="s">
        <v>1978</v>
      </c>
      <c r="H1089" s="22">
        <v>11664.550873128001</v>
      </c>
      <c r="I1089" s="24">
        <f>'EVM CPZ List'!$D1089*'EVM CPZ List'!$C1089</f>
        <v>0.31861636649409403</v>
      </c>
      <c r="J1089" s="25">
        <f>INDEX('Pivot of Risk Data'!A:A,MATCH('EVM CPZ List'!$B1089,'Pivot of Risk Data'!B:B,0),1)</f>
        <v>1069</v>
      </c>
      <c r="K1089" s="22">
        <f>0.000621371*'EVM CPZ List'!$H1089</f>
        <v>7.2480136405864188</v>
      </c>
      <c r="L1089" s="22">
        <f>L1088+'EVM CPZ List'!$K1089</f>
        <v>13385.859642969863</v>
      </c>
      <c r="M1089" s="22">
        <f>M1088-'EVM CPZ List'!$I1089</f>
        <v>168.63673929513121</v>
      </c>
      <c r="N1089" s="7" t="e">
        <f>INDEX('2021 Certified EVM Plan'!G:G,MATCH(B1089,'2021 Certified EVM Plan'!E:E,0))</f>
        <v>#N/A</v>
      </c>
      <c r="O1089" s="7" t="e">
        <f>INDEX('2021 Certified EVM Plan'!M:M,MATCH(B1089,'2021 Certified EVM Plan'!E:E,0))</f>
        <v>#N/A</v>
      </c>
      <c r="P1089" s="7">
        <f t="shared" si="16"/>
        <v>1</v>
      </c>
      <c r="Q1089" s="26" t="e">
        <f>IF(INDEX('2021 Certified EVM Plan'!H:H,MATCH(B1089,'2021 Certified EVM Plan'!E:E,0))=1,M1089,#N/A)</f>
        <v>#N/A</v>
      </c>
      <c r="R1089" s="26" t="e">
        <f>IF(INDEX('2021 Certified EVM Plan'!J:J,MATCH(B1089,'2021 Certified EVM Plan'!E:E,0))=1,M1089,#N/A)</f>
        <v>#N/A</v>
      </c>
      <c r="S1089" s="26" t="e">
        <f>IF(INDEX('2021 Certified EVM Plan'!K:K,MATCH(B1089,'2021 Certified EVM Plan'!E:E,0))=1,M1089,#N/A)</f>
        <v>#N/A</v>
      </c>
    </row>
    <row r="1090" spans="1:19" x14ac:dyDescent="0.25">
      <c r="A1090" s="22" t="s">
        <v>964</v>
      </c>
      <c r="B1090" s="22">
        <v>5880</v>
      </c>
      <c r="C1090" s="22">
        <v>32</v>
      </c>
      <c r="D1090" s="23">
        <v>4.8124988201651E-3</v>
      </c>
      <c r="E1090" s="22">
        <v>192381102</v>
      </c>
      <c r="F1090" s="22" t="s">
        <v>1541</v>
      </c>
      <c r="G1090" s="22" t="s">
        <v>1542</v>
      </c>
      <c r="H1090" s="22">
        <v>43150.072810085003</v>
      </c>
      <c r="I1090" s="24">
        <f>'EVM CPZ List'!$D1090*'EVM CPZ List'!$C1090</f>
        <v>0.1539999622452832</v>
      </c>
      <c r="J1090" s="25">
        <f>INDEX('Pivot of Risk Data'!A:A,MATCH('EVM CPZ List'!$B1090,'Pivot of Risk Data'!B:B,0),1)</f>
        <v>1070</v>
      </c>
      <c r="K1090" s="22">
        <f>0.000621371*'EVM CPZ List'!$H1090</f>
        <v>26.812203892075328</v>
      </c>
      <c r="L1090" s="22">
        <f>L1089+'EVM CPZ List'!$K1090</f>
        <v>13412.671846861938</v>
      </c>
      <c r="M1090" s="22">
        <f>M1089-'EVM CPZ List'!$I1090</f>
        <v>168.48273933288593</v>
      </c>
      <c r="N1090" s="7" t="e">
        <f>INDEX('2021 Certified EVM Plan'!G:G,MATCH(B1090,'2021 Certified EVM Plan'!E:E,0))</f>
        <v>#N/A</v>
      </c>
      <c r="O1090" s="7" t="e">
        <f>INDEX('2021 Certified EVM Plan'!M:M,MATCH(B1090,'2021 Certified EVM Plan'!E:E,0))</f>
        <v>#N/A</v>
      </c>
      <c r="P1090" s="7">
        <f t="shared" ref="P1090:P1153" si="17">COUNTIF(B:B,B1090)</f>
        <v>1</v>
      </c>
      <c r="Q1090" s="26" t="e">
        <f>IF(INDEX('2021 Certified EVM Plan'!H:H,MATCH(B1090,'2021 Certified EVM Plan'!E:E,0))=1,M1090,#N/A)</f>
        <v>#N/A</v>
      </c>
      <c r="R1090" s="26" t="e">
        <f>IF(INDEX('2021 Certified EVM Plan'!J:J,MATCH(B1090,'2021 Certified EVM Plan'!E:E,0))=1,M1090,#N/A)</f>
        <v>#N/A</v>
      </c>
      <c r="S1090" s="26" t="e">
        <f>IF(INDEX('2021 Certified EVM Plan'!K:K,MATCH(B1090,'2021 Certified EVM Plan'!E:E,0))=1,M1090,#N/A)</f>
        <v>#N/A</v>
      </c>
    </row>
    <row r="1091" spans="1:19" x14ac:dyDescent="0.25">
      <c r="A1091" s="22" t="s">
        <v>1672</v>
      </c>
      <c r="B1091" s="22">
        <v>6605</v>
      </c>
      <c r="C1091" s="22">
        <v>3</v>
      </c>
      <c r="D1091" s="23">
        <v>4.8076478115521301E-3</v>
      </c>
      <c r="E1091" s="22">
        <v>163881101</v>
      </c>
      <c r="F1091" s="22" t="s">
        <v>2095</v>
      </c>
      <c r="G1091" s="22" t="s">
        <v>2096</v>
      </c>
      <c r="H1091" s="22">
        <v>1810.1911057796301</v>
      </c>
      <c r="I1091" s="24">
        <f>'EVM CPZ List'!$D1091*'EVM CPZ List'!$C1091</f>
        <v>1.4422943434656391E-2</v>
      </c>
      <c r="J1091" s="25">
        <f>INDEX('Pivot of Risk Data'!A:A,MATCH('EVM CPZ List'!$B1091,'Pivot of Risk Data'!B:B,0),1)</f>
        <v>1071</v>
      </c>
      <c r="K1091" s="22">
        <f>0.000621371*'EVM CPZ List'!$H1091</f>
        <v>1.1248002575893945</v>
      </c>
      <c r="L1091" s="22">
        <f>L1090+'EVM CPZ List'!$K1091</f>
        <v>13413.796647119527</v>
      </c>
      <c r="M1091" s="22">
        <f>M1090-'EVM CPZ List'!$I1091</f>
        <v>168.46831638945127</v>
      </c>
      <c r="N1091" s="7" t="e">
        <f>INDEX('2021 Certified EVM Plan'!G:G,MATCH(B1091,'2021 Certified EVM Plan'!E:E,0))</f>
        <v>#N/A</v>
      </c>
      <c r="O1091" s="7" t="e">
        <f>INDEX('2021 Certified EVM Plan'!M:M,MATCH(B1091,'2021 Certified EVM Plan'!E:E,0))</f>
        <v>#N/A</v>
      </c>
      <c r="P1091" s="7">
        <f t="shared" si="17"/>
        <v>1</v>
      </c>
      <c r="Q1091" s="26" t="e">
        <f>IF(INDEX('2021 Certified EVM Plan'!H:H,MATCH(B1091,'2021 Certified EVM Plan'!E:E,0))=1,M1091,#N/A)</f>
        <v>#N/A</v>
      </c>
      <c r="R1091" s="26" t="e">
        <f>IF(INDEX('2021 Certified EVM Plan'!J:J,MATCH(B1091,'2021 Certified EVM Plan'!E:E,0))=1,M1091,#N/A)</f>
        <v>#N/A</v>
      </c>
      <c r="S1091" s="26" t="e">
        <f>IF(INDEX('2021 Certified EVM Plan'!K:K,MATCH(B1091,'2021 Certified EVM Plan'!E:E,0))=1,M1091,#N/A)</f>
        <v>#N/A</v>
      </c>
    </row>
    <row r="1092" spans="1:19" x14ac:dyDescent="0.25">
      <c r="A1092" s="22" t="s">
        <v>964</v>
      </c>
      <c r="B1092" s="22">
        <v>5445</v>
      </c>
      <c r="C1092" s="22">
        <v>4</v>
      </c>
      <c r="D1092" s="23">
        <v>4.8044426903316997E-3</v>
      </c>
      <c r="E1092" s="22">
        <v>42141102</v>
      </c>
      <c r="F1092" s="22" t="s">
        <v>1580</v>
      </c>
      <c r="G1092" s="22" t="s">
        <v>1659</v>
      </c>
      <c r="H1092" s="22">
        <v>312.12869571897699</v>
      </c>
      <c r="I1092" s="24">
        <f>'EVM CPZ List'!$D1092*'EVM CPZ List'!$C1092</f>
        <v>1.9217770761326799E-2</v>
      </c>
      <c r="J1092" s="25">
        <f>INDEX('Pivot of Risk Data'!A:A,MATCH('EVM CPZ List'!$B1092,'Pivot of Risk Data'!B:B,0),1)</f>
        <v>1072</v>
      </c>
      <c r="K1092" s="22">
        <f>0.000621371*'EVM CPZ List'!$H1092</f>
        <v>0.19394771978759645</v>
      </c>
      <c r="L1092" s="22">
        <f>L1091+'EVM CPZ List'!$K1092</f>
        <v>13413.990594839315</v>
      </c>
      <c r="M1092" s="22">
        <f>M1091-'EVM CPZ List'!$I1092</f>
        <v>168.44909861868996</v>
      </c>
      <c r="N1092" s="7" t="e">
        <f>INDEX('2021 Certified EVM Plan'!G:G,MATCH(B1092,'2021 Certified EVM Plan'!E:E,0))</f>
        <v>#N/A</v>
      </c>
      <c r="O1092" s="7" t="e">
        <f>INDEX('2021 Certified EVM Plan'!M:M,MATCH(B1092,'2021 Certified EVM Plan'!E:E,0))</f>
        <v>#N/A</v>
      </c>
      <c r="P1092" s="7">
        <f t="shared" si="17"/>
        <v>1</v>
      </c>
      <c r="Q1092" s="26" t="e">
        <f>IF(INDEX('2021 Certified EVM Plan'!H:H,MATCH(B1092,'2021 Certified EVM Plan'!E:E,0))=1,M1092,#N/A)</f>
        <v>#N/A</v>
      </c>
      <c r="R1092" s="26" t="e">
        <f>IF(INDEX('2021 Certified EVM Plan'!J:J,MATCH(B1092,'2021 Certified EVM Plan'!E:E,0))=1,M1092,#N/A)</f>
        <v>#N/A</v>
      </c>
      <c r="S1092" s="26" t="e">
        <f>IF(INDEX('2021 Certified EVM Plan'!K:K,MATCH(B1092,'2021 Certified EVM Plan'!E:E,0))=1,M1092,#N/A)</f>
        <v>#N/A</v>
      </c>
    </row>
    <row r="1093" spans="1:19" x14ac:dyDescent="0.25">
      <c r="A1093" s="22" t="s">
        <v>539</v>
      </c>
      <c r="B1093" s="22">
        <v>3964</v>
      </c>
      <c r="C1093" s="22">
        <v>88</v>
      </c>
      <c r="D1093" s="23">
        <v>4.8020153774252696E-3</v>
      </c>
      <c r="E1093" s="22">
        <v>103601101</v>
      </c>
      <c r="F1093" s="22" t="s">
        <v>689</v>
      </c>
      <c r="G1093" s="22" t="s">
        <v>791</v>
      </c>
      <c r="H1093" s="22">
        <v>9527.4078498827294</v>
      </c>
      <c r="I1093" s="24">
        <f>'EVM CPZ List'!$D1093*'EVM CPZ List'!$C1093</f>
        <v>0.42257735321342371</v>
      </c>
      <c r="J1093" s="25">
        <f>INDEX('Pivot of Risk Data'!A:A,MATCH('EVM CPZ List'!$B1093,'Pivot of Risk Data'!B:B,0),1)</f>
        <v>1073</v>
      </c>
      <c r="K1093" s="22">
        <f>0.000621371*'EVM CPZ List'!$H1093</f>
        <v>5.9200549430894815</v>
      </c>
      <c r="L1093" s="22">
        <f>L1092+'EVM CPZ List'!$K1093</f>
        <v>13419.910649782405</v>
      </c>
      <c r="M1093" s="22">
        <f>M1092-'EVM CPZ List'!$I1093</f>
        <v>168.02652126547653</v>
      </c>
      <c r="N1093" s="7" t="e">
        <f>INDEX('2021 Certified EVM Plan'!G:G,MATCH(B1093,'2021 Certified EVM Plan'!E:E,0))</f>
        <v>#N/A</v>
      </c>
      <c r="O1093" s="7" t="e">
        <f>INDEX('2021 Certified EVM Plan'!M:M,MATCH(B1093,'2021 Certified EVM Plan'!E:E,0))</f>
        <v>#N/A</v>
      </c>
      <c r="P1093" s="7">
        <f t="shared" si="17"/>
        <v>1</v>
      </c>
      <c r="Q1093" s="26" t="e">
        <f>IF(INDEX('2021 Certified EVM Plan'!H:H,MATCH(B1093,'2021 Certified EVM Plan'!E:E,0))=1,M1093,#N/A)</f>
        <v>#N/A</v>
      </c>
      <c r="R1093" s="26" t="e">
        <f>IF(INDEX('2021 Certified EVM Plan'!J:J,MATCH(B1093,'2021 Certified EVM Plan'!E:E,0))=1,M1093,#N/A)</f>
        <v>#N/A</v>
      </c>
      <c r="S1093" s="26" t="e">
        <f>IF(INDEX('2021 Certified EVM Plan'!K:K,MATCH(B1093,'2021 Certified EVM Plan'!E:E,0))=1,M1093,#N/A)</f>
        <v>#N/A</v>
      </c>
    </row>
    <row r="1094" spans="1:19" x14ac:dyDescent="0.25">
      <c r="A1094" s="22" t="s">
        <v>539</v>
      </c>
      <c r="B1094" s="22">
        <v>5873</v>
      </c>
      <c r="C1094" s="22">
        <v>9</v>
      </c>
      <c r="D1094" s="23">
        <v>4.7856961901054703E-3</v>
      </c>
      <c r="E1094" s="22">
        <v>103021101</v>
      </c>
      <c r="F1094" s="22" t="s">
        <v>781</v>
      </c>
      <c r="G1094" s="22" t="s">
        <v>931</v>
      </c>
      <c r="H1094" s="22">
        <v>1056.3754151625501</v>
      </c>
      <c r="I1094" s="24">
        <f>'EVM CPZ List'!$D1094*'EVM CPZ List'!$C1094</f>
        <v>4.3071265710949234E-2</v>
      </c>
      <c r="J1094" s="25">
        <f>INDEX('Pivot of Risk Data'!A:A,MATCH('EVM CPZ List'!$B1094,'Pivot of Risk Data'!B:B,0),1)</f>
        <v>1074</v>
      </c>
      <c r="K1094" s="22">
        <f>0.000621371*'EVM CPZ List'!$H1094</f>
        <v>0.65640104809496891</v>
      </c>
      <c r="L1094" s="22">
        <f>L1093+'EVM CPZ List'!$K1094</f>
        <v>13420.567050830499</v>
      </c>
      <c r="M1094" s="22">
        <f>M1093-'EVM CPZ List'!$I1094</f>
        <v>167.98344999976558</v>
      </c>
      <c r="N1094" s="7" t="e">
        <f>INDEX('2021 Certified EVM Plan'!G:G,MATCH(B1094,'2021 Certified EVM Plan'!E:E,0))</f>
        <v>#N/A</v>
      </c>
      <c r="O1094" s="7" t="e">
        <f>INDEX('2021 Certified EVM Plan'!M:M,MATCH(B1094,'2021 Certified EVM Plan'!E:E,0))</f>
        <v>#N/A</v>
      </c>
      <c r="P1094" s="7">
        <f t="shared" si="17"/>
        <v>1</v>
      </c>
      <c r="Q1094" s="26" t="e">
        <f>IF(INDEX('2021 Certified EVM Plan'!H:H,MATCH(B1094,'2021 Certified EVM Plan'!E:E,0))=1,M1094,#N/A)</f>
        <v>#N/A</v>
      </c>
      <c r="R1094" s="26" t="e">
        <f>IF(INDEX('2021 Certified EVM Plan'!J:J,MATCH(B1094,'2021 Certified EVM Plan'!E:E,0))=1,M1094,#N/A)</f>
        <v>#N/A</v>
      </c>
      <c r="S1094" s="26" t="e">
        <f>IF(INDEX('2021 Certified EVM Plan'!K:K,MATCH(B1094,'2021 Certified EVM Plan'!E:E,0))=1,M1094,#N/A)</f>
        <v>#N/A</v>
      </c>
    </row>
    <row r="1095" spans="1:19" x14ac:dyDescent="0.25">
      <c r="A1095" s="22" t="s">
        <v>1672</v>
      </c>
      <c r="B1095" s="22">
        <v>2618</v>
      </c>
      <c r="C1095" s="22">
        <v>168</v>
      </c>
      <c r="D1095" s="23">
        <v>4.7763008510990504E-3</v>
      </c>
      <c r="E1095" s="22">
        <v>163341103</v>
      </c>
      <c r="F1095" s="22" t="s">
        <v>1937</v>
      </c>
      <c r="G1095" s="22" t="s">
        <v>2086</v>
      </c>
      <c r="H1095" s="22">
        <v>24532.281640354198</v>
      </c>
      <c r="I1095" s="24">
        <f>'EVM CPZ List'!$D1095*'EVM CPZ List'!$C1095</f>
        <v>0.80241854298464044</v>
      </c>
      <c r="J1095" s="25">
        <f>INDEX('Pivot of Risk Data'!A:A,MATCH('EVM CPZ List'!$B1095,'Pivot of Risk Data'!B:B,0),1)</f>
        <v>1075</v>
      </c>
      <c r="K1095" s="22">
        <f>0.000621371*'EVM CPZ List'!$H1095</f>
        <v>15.243648375148529</v>
      </c>
      <c r="L1095" s="22">
        <f>L1094+'EVM CPZ List'!$K1095</f>
        <v>13435.810699205647</v>
      </c>
      <c r="M1095" s="22">
        <f>M1094-'EVM CPZ List'!$I1095</f>
        <v>167.18103145678094</v>
      </c>
      <c r="N1095" s="7" t="e">
        <f>INDEX('2021 Certified EVM Plan'!G:G,MATCH(B1095,'2021 Certified EVM Plan'!E:E,0))</f>
        <v>#N/A</v>
      </c>
      <c r="O1095" s="7" t="e">
        <f>INDEX('2021 Certified EVM Plan'!M:M,MATCH(B1095,'2021 Certified EVM Plan'!E:E,0))</f>
        <v>#N/A</v>
      </c>
      <c r="P1095" s="7">
        <f t="shared" si="17"/>
        <v>1</v>
      </c>
      <c r="Q1095" s="26" t="e">
        <f>IF(INDEX('2021 Certified EVM Plan'!H:H,MATCH(B1095,'2021 Certified EVM Plan'!E:E,0))=1,M1095,#N/A)</f>
        <v>#N/A</v>
      </c>
      <c r="R1095" s="26" t="e">
        <f>IF(INDEX('2021 Certified EVM Plan'!J:J,MATCH(B1095,'2021 Certified EVM Plan'!E:E,0))=1,M1095,#N/A)</f>
        <v>#N/A</v>
      </c>
      <c r="S1095" s="26" t="e">
        <f>IF(INDEX('2021 Certified EVM Plan'!K:K,MATCH(B1095,'2021 Certified EVM Plan'!E:E,0))=1,M1095,#N/A)</f>
        <v>#N/A</v>
      </c>
    </row>
    <row r="1096" spans="1:19" x14ac:dyDescent="0.25">
      <c r="A1096" s="22" t="s">
        <v>8</v>
      </c>
      <c r="B1096" s="22">
        <v>432</v>
      </c>
      <c r="C1096" s="22">
        <v>148</v>
      </c>
      <c r="D1096" s="23">
        <v>4.7581464279615598E-3</v>
      </c>
      <c r="E1096" s="22">
        <v>152691110</v>
      </c>
      <c r="F1096" s="22" t="s">
        <v>154</v>
      </c>
      <c r="G1096" s="22" t="s">
        <v>428</v>
      </c>
      <c r="H1096" s="22">
        <v>15857.331555033499</v>
      </c>
      <c r="I1096" s="24">
        <f>'EVM CPZ List'!$D1096*'EVM CPZ List'!$C1096</f>
        <v>0.70420567133831091</v>
      </c>
      <c r="J1096" s="25">
        <f>INDEX('Pivot of Risk Data'!A:A,MATCH('EVM CPZ List'!$B1096,'Pivot of Risk Data'!B:B,0),1)</f>
        <v>1076</v>
      </c>
      <c r="K1096" s="22">
        <f>0.000621371*'EVM CPZ List'!$H1096</f>
        <v>9.853285965682721</v>
      </c>
      <c r="L1096" s="22">
        <f>L1095+'EVM CPZ List'!$K1096</f>
        <v>13445.66398517133</v>
      </c>
      <c r="M1096" s="22">
        <f>M1095-'EVM CPZ List'!$I1096</f>
        <v>166.47682578544263</v>
      </c>
      <c r="N1096" s="7" t="e">
        <f>INDEX('2021 Certified EVM Plan'!G:G,MATCH(B1096,'2021 Certified EVM Plan'!E:E,0))</f>
        <v>#N/A</v>
      </c>
      <c r="O1096" s="7" t="e">
        <f>INDEX('2021 Certified EVM Plan'!M:M,MATCH(B1096,'2021 Certified EVM Plan'!E:E,0))</f>
        <v>#N/A</v>
      </c>
      <c r="P1096" s="7">
        <f t="shared" si="17"/>
        <v>1</v>
      </c>
      <c r="Q1096" s="26" t="e">
        <f>IF(INDEX('2021 Certified EVM Plan'!H:H,MATCH(B1096,'2021 Certified EVM Plan'!E:E,0))=1,M1096,#N/A)</f>
        <v>#N/A</v>
      </c>
      <c r="R1096" s="26" t="e">
        <f>IF(INDEX('2021 Certified EVM Plan'!J:J,MATCH(B1096,'2021 Certified EVM Plan'!E:E,0))=1,M1096,#N/A)</f>
        <v>#N/A</v>
      </c>
      <c r="S1096" s="26" t="e">
        <f>IF(INDEX('2021 Certified EVM Plan'!K:K,MATCH(B1096,'2021 Certified EVM Plan'!E:E,0))=1,M1096,#N/A)</f>
        <v>#N/A</v>
      </c>
    </row>
    <row r="1097" spans="1:19" x14ac:dyDescent="0.25">
      <c r="A1097" s="22" t="s">
        <v>964</v>
      </c>
      <c r="B1097" s="22">
        <v>4466</v>
      </c>
      <c r="C1097" s="22">
        <v>241</v>
      </c>
      <c r="D1097" s="23">
        <v>4.7299214181706004E-3</v>
      </c>
      <c r="E1097" s="22">
        <v>42601102</v>
      </c>
      <c r="F1097" s="22" t="s">
        <v>1366</v>
      </c>
      <c r="G1097" s="22" t="s">
        <v>1497</v>
      </c>
      <c r="H1097" s="22">
        <v>22042.096472762601</v>
      </c>
      <c r="I1097" s="24">
        <f>'EVM CPZ List'!$D1097*'EVM CPZ List'!$C1097</f>
        <v>1.1399110617791146</v>
      </c>
      <c r="J1097" s="25">
        <f>INDEX('Pivot of Risk Data'!A:A,MATCH('EVM CPZ List'!$B1097,'Pivot of Risk Data'!B:B,0),1)</f>
        <v>1077</v>
      </c>
      <c r="K1097" s="22">
        <f>0.000621371*'EVM CPZ List'!$H1097</f>
        <v>13.696319527376971</v>
      </c>
      <c r="L1097" s="22">
        <f>L1096+'EVM CPZ List'!$K1097</f>
        <v>13459.360304698706</v>
      </c>
      <c r="M1097" s="22">
        <f>M1096-'EVM CPZ List'!$I1097</f>
        <v>165.33691472366351</v>
      </c>
      <c r="N1097" s="7" t="e">
        <f>INDEX('2021 Certified EVM Plan'!G:G,MATCH(B1097,'2021 Certified EVM Plan'!E:E,0))</f>
        <v>#N/A</v>
      </c>
      <c r="O1097" s="7" t="e">
        <f>INDEX('2021 Certified EVM Plan'!M:M,MATCH(B1097,'2021 Certified EVM Plan'!E:E,0))</f>
        <v>#N/A</v>
      </c>
      <c r="P1097" s="7">
        <f t="shared" si="17"/>
        <v>1</v>
      </c>
      <c r="Q1097" s="26" t="e">
        <f>IF(INDEX('2021 Certified EVM Plan'!H:H,MATCH(B1097,'2021 Certified EVM Plan'!E:E,0))=1,M1097,#N/A)</f>
        <v>#N/A</v>
      </c>
      <c r="R1097" s="26" t="e">
        <f>IF(INDEX('2021 Certified EVM Plan'!J:J,MATCH(B1097,'2021 Certified EVM Plan'!E:E,0))=1,M1097,#N/A)</f>
        <v>#N/A</v>
      </c>
      <c r="S1097" s="26" t="e">
        <f>IF(INDEX('2021 Certified EVM Plan'!K:K,MATCH(B1097,'2021 Certified EVM Plan'!E:E,0))=1,M1097,#N/A)</f>
        <v>#N/A</v>
      </c>
    </row>
    <row r="1098" spans="1:19" x14ac:dyDescent="0.25">
      <c r="A1098" s="22" t="s">
        <v>964</v>
      </c>
      <c r="B1098" s="22">
        <v>2395</v>
      </c>
      <c r="C1098" s="22">
        <v>96</v>
      </c>
      <c r="D1098" s="23">
        <v>4.71545465667226E-3</v>
      </c>
      <c r="E1098" s="22">
        <v>43311102</v>
      </c>
      <c r="F1098" s="22" t="s">
        <v>969</v>
      </c>
      <c r="G1098" s="22" t="s">
        <v>997</v>
      </c>
      <c r="H1098" s="22">
        <v>15232.9913148457</v>
      </c>
      <c r="I1098" s="24">
        <f>'EVM CPZ List'!$D1098*'EVM CPZ List'!$C1098</f>
        <v>0.45268364704053698</v>
      </c>
      <c r="J1098" s="25">
        <f>INDEX('Pivot of Risk Data'!A:A,MATCH('EVM CPZ List'!$B1098,'Pivot of Risk Data'!B:B,0),1)</f>
        <v>1078</v>
      </c>
      <c r="K1098" s="22">
        <f>0.000621371*'EVM CPZ List'!$H1098</f>
        <v>9.4653390462969877</v>
      </c>
      <c r="L1098" s="22">
        <f>L1097+'EVM CPZ List'!$K1098</f>
        <v>13468.825643745004</v>
      </c>
      <c r="M1098" s="22">
        <f>M1097-'EVM CPZ List'!$I1098</f>
        <v>164.88423107662297</v>
      </c>
      <c r="N1098" s="7" t="e">
        <f>INDEX('2021 Certified EVM Plan'!G:G,MATCH(B1098,'2021 Certified EVM Plan'!E:E,0))</f>
        <v>#N/A</v>
      </c>
      <c r="O1098" s="7" t="e">
        <f>INDEX('2021 Certified EVM Plan'!M:M,MATCH(B1098,'2021 Certified EVM Plan'!E:E,0))</f>
        <v>#N/A</v>
      </c>
      <c r="P1098" s="7">
        <f t="shared" si="17"/>
        <v>1</v>
      </c>
      <c r="Q1098" s="26" t="e">
        <f>IF(INDEX('2021 Certified EVM Plan'!H:H,MATCH(B1098,'2021 Certified EVM Plan'!E:E,0))=1,M1098,#N/A)</f>
        <v>#N/A</v>
      </c>
      <c r="R1098" s="26" t="e">
        <f>IF(INDEX('2021 Certified EVM Plan'!J:J,MATCH(B1098,'2021 Certified EVM Plan'!E:E,0))=1,M1098,#N/A)</f>
        <v>#N/A</v>
      </c>
      <c r="S1098" s="26" t="e">
        <f>IF(INDEX('2021 Certified EVM Plan'!K:K,MATCH(B1098,'2021 Certified EVM Plan'!E:E,0))=1,M1098,#N/A)</f>
        <v>#N/A</v>
      </c>
    </row>
    <row r="1099" spans="1:19" x14ac:dyDescent="0.25">
      <c r="A1099" s="22" t="s">
        <v>964</v>
      </c>
      <c r="B1099" s="22">
        <v>5056</v>
      </c>
      <c r="C1099" s="22">
        <v>47</v>
      </c>
      <c r="D1099" s="23">
        <v>4.6945766809780897E-3</v>
      </c>
      <c r="E1099" s="22">
        <v>43182103</v>
      </c>
      <c r="F1099" s="22" t="s">
        <v>1052</v>
      </c>
      <c r="G1099" s="22" t="s">
        <v>1053</v>
      </c>
      <c r="H1099" s="22">
        <v>5275.9484573469799</v>
      </c>
      <c r="I1099" s="24">
        <f>'EVM CPZ List'!$D1099*'EVM CPZ List'!$C1099</f>
        <v>0.22064510400597021</v>
      </c>
      <c r="J1099" s="25">
        <f>INDEX('Pivot of Risk Data'!A:A,MATCH('EVM CPZ List'!$B1099,'Pivot of Risk Data'!B:B,0),1)</f>
        <v>1079</v>
      </c>
      <c r="K1099" s="22">
        <f>0.000621371*'EVM CPZ List'!$H1099</f>
        <v>3.2783213688901505</v>
      </c>
      <c r="L1099" s="22">
        <f>L1098+'EVM CPZ List'!$K1099</f>
        <v>13472.103965113894</v>
      </c>
      <c r="M1099" s="22">
        <f>M1098-'EVM CPZ List'!$I1099</f>
        <v>164.663585972617</v>
      </c>
      <c r="N1099" s="7" t="e">
        <f>INDEX('2021 Certified EVM Plan'!G:G,MATCH(B1099,'2021 Certified EVM Plan'!E:E,0))</f>
        <v>#N/A</v>
      </c>
      <c r="O1099" s="7" t="e">
        <f>INDEX('2021 Certified EVM Plan'!M:M,MATCH(B1099,'2021 Certified EVM Plan'!E:E,0))</f>
        <v>#N/A</v>
      </c>
      <c r="P1099" s="7">
        <f t="shared" si="17"/>
        <v>1</v>
      </c>
      <c r="Q1099" s="26" t="e">
        <f>IF(INDEX('2021 Certified EVM Plan'!H:H,MATCH(B1099,'2021 Certified EVM Plan'!E:E,0))=1,M1099,#N/A)</f>
        <v>#N/A</v>
      </c>
      <c r="R1099" s="26" t="e">
        <f>IF(INDEX('2021 Certified EVM Plan'!J:J,MATCH(B1099,'2021 Certified EVM Plan'!E:E,0))=1,M1099,#N/A)</f>
        <v>#N/A</v>
      </c>
      <c r="S1099" s="26" t="e">
        <f>IF(INDEX('2021 Certified EVM Plan'!K:K,MATCH(B1099,'2021 Certified EVM Plan'!E:E,0))=1,M1099,#N/A)</f>
        <v>#N/A</v>
      </c>
    </row>
    <row r="1100" spans="1:19" x14ac:dyDescent="0.25">
      <c r="A1100" s="22" t="s">
        <v>964</v>
      </c>
      <c r="B1100" s="22">
        <v>8169</v>
      </c>
      <c r="C1100" s="22">
        <v>15</v>
      </c>
      <c r="D1100" s="23">
        <v>4.6848168156977798E-3</v>
      </c>
      <c r="E1100" s="22">
        <v>42271102</v>
      </c>
      <c r="F1100" s="22" t="s">
        <v>978</v>
      </c>
      <c r="G1100" s="22" t="s">
        <v>1188</v>
      </c>
      <c r="H1100" s="22">
        <v>4359.8053680545399</v>
      </c>
      <c r="I1100" s="24">
        <f>'EVM CPZ List'!$D1100*'EVM CPZ List'!$C1100</f>
        <v>7.0272252235466695E-2</v>
      </c>
      <c r="J1100" s="25">
        <f>INDEX('Pivot of Risk Data'!A:A,MATCH('EVM CPZ List'!$B1100,'Pivot of Risk Data'!B:B,0),1)</f>
        <v>1080</v>
      </c>
      <c r="K1100" s="22">
        <f>0.000621371*'EVM CPZ List'!$H1100</f>
        <v>2.7090566213534175</v>
      </c>
      <c r="L1100" s="22">
        <f>L1099+'EVM CPZ List'!$K1100</f>
        <v>13474.813021735248</v>
      </c>
      <c r="M1100" s="22">
        <f>M1099-'EVM CPZ List'!$I1100</f>
        <v>164.59331372038153</v>
      </c>
      <c r="N1100" s="7" t="e">
        <f>INDEX('2021 Certified EVM Plan'!G:G,MATCH(B1100,'2021 Certified EVM Plan'!E:E,0))</f>
        <v>#N/A</v>
      </c>
      <c r="O1100" s="7" t="e">
        <f>INDEX('2021 Certified EVM Plan'!M:M,MATCH(B1100,'2021 Certified EVM Plan'!E:E,0))</f>
        <v>#N/A</v>
      </c>
      <c r="P1100" s="7">
        <f t="shared" si="17"/>
        <v>1</v>
      </c>
      <c r="Q1100" s="26" t="e">
        <f>IF(INDEX('2021 Certified EVM Plan'!H:H,MATCH(B1100,'2021 Certified EVM Plan'!E:E,0))=1,M1100,#N/A)</f>
        <v>#N/A</v>
      </c>
      <c r="R1100" s="26" t="e">
        <f>IF(INDEX('2021 Certified EVM Plan'!J:J,MATCH(B1100,'2021 Certified EVM Plan'!E:E,0))=1,M1100,#N/A)</f>
        <v>#N/A</v>
      </c>
      <c r="S1100" s="26" t="e">
        <f>IF(INDEX('2021 Certified EVM Plan'!K:K,MATCH(B1100,'2021 Certified EVM Plan'!E:E,0))=1,M1100,#N/A)</f>
        <v>#N/A</v>
      </c>
    </row>
    <row r="1101" spans="1:19" x14ac:dyDescent="0.25">
      <c r="A1101" s="22" t="s">
        <v>2906</v>
      </c>
      <c r="B1101" s="22">
        <v>4720</v>
      </c>
      <c r="C1101" s="22">
        <v>17</v>
      </c>
      <c r="D1101" s="23">
        <v>4.6582987434776501E-3</v>
      </c>
      <c r="E1101" s="22">
        <v>14241101</v>
      </c>
      <c r="F1101" s="22" t="s">
        <v>2932</v>
      </c>
      <c r="G1101" s="22" t="s">
        <v>2933</v>
      </c>
      <c r="H1101" s="22">
        <v>3630.3190094376</v>
      </c>
      <c r="I1101" s="24">
        <f>'EVM CPZ List'!$D1101*'EVM CPZ List'!$C1101</f>
        <v>7.9191078639120047E-2</v>
      </c>
      <c r="J1101" s="25">
        <f>INDEX('Pivot of Risk Data'!A:A,MATCH('EVM CPZ List'!$B1101,'Pivot of Risk Data'!B:B,0),1)</f>
        <v>1081</v>
      </c>
      <c r="K1101" s="22">
        <f>0.000621371*'EVM CPZ List'!$H1101</f>
        <v>2.2557749532132512</v>
      </c>
      <c r="L1101" s="22">
        <f>L1100+'EVM CPZ List'!$K1101</f>
        <v>13477.068796688462</v>
      </c>
      <c r="M1101" s="22">
        <f>M1100-'EVM CPZ List'!$I1101</f>
        <v>164.5141226417424</v>
      </c>
      <c r="N1101" s="7" t="e">
        <f>INDEX('2021 Certified EVM Plan'!G:G,MATCH(B1101,'2021 Certified EVM Plan'!E:E,0))</f>
        <v>#N/A</v>
      </c>
      <c r="O1101" s="7" t="e">
        <f>INDEX('2021 Certified EVM Plan'!M:M,MATCH(B1101,'2021 Certified EVM Plan'!E:E,0))</f>
        <v>#N/A</v>
      </c>
      <c r="P1101" s="7">
        <f t="shared" si="17"/>
        <v>1</v>
      </c>
      <c r="Q1101" s="26" t="e">
        <f>IF(INDEX('2021 Certified EVM Plan'!H:H,MATCH(B1101,'2021 Certified EVM Plan'!E:E,0))=1,M1101,#N/A)</f>
        <v>#N/A</v>
      </c>
      <c r="R1101" s="26" t="e">
        <f>IF(INDEX('2021 Certified EVM Plan'!J:J,MATCH(B1101,'2021 Certified EVM Plan'!E:E,0))=1,M1101,#N/A)</f>
        <v>#N/A</v>
      </c>
      <c r="S1101" s="26" t="e">
        <f>IF(INDEX('2021 Certified EVM Plan'!K:K,MATCH(B1101,'2021 Certified EVM Plan'!E:E,0))=1,M1101,#N/A)</f>
        <v>#N/A</v>
      </c>
    </row>
    <row r="1102" spans="1:19" x14ac:dyDescent="0.25">
      <c r="A1102" s="22" t="s">
        <v>1672</v>
      </c>
      <c r="B1102" s="22">
        <v>2312</v>
      </c>
      <c r="C1102" s="22">
        <v>304</v>
      </c>
      <c r="D1102" s="23">
        <v>4.6372769591128196E-3</v>
      </c>
      <c r="E1102" s="22">
        <v>163541102</v>
      </c>
      <c r="F1102" s="22" t="s">
        <v>280</v>
      </c>
      <c r="G1102" s="22" t="s">
        <v>1861</v>
      </c>
      <c r="H1102" s="22">
        <v>39941.6187264978</v>
      </c>
      <c r="I1102" s="24">
        <f>'EVM CPZ List'!$D1102*'EVM CPZ List'!$C1102</f>
        <v>1.4097321955702973</v>
      </c>
      <c r="J1102" s="25">
        <f>INDEX('Pivot of Risk Data'!A:A,MATCH('EVM CPZ List'!$B1102,'Pivot of Risk Data'!B:B,0),1)</f>
        <v>1082</v>
      </c>
      <c r="K1102" s="22">
        <f>0.000621371*'EVM CPZ List'!$H1102</f>
        <v>24.818563569702665</v>
      </c>
      <c r="L1102" s="22">
        <f>L1101+'EVM CPZ List'!$K1102</f>
        <v>13501.887360258164</v>
      </c>
      <c r="M1102" s="22">
        <f>M1101-'EVM CPZ List'!$I1102</f>
        <v>163.10439044617212</v>
      </c>
      <c r="N1102" s="7" t="e">
        <f>INDEX('2021 Certified EVM Plan'!G:G,MATCH(B1102,'2021 Certified EVM Plan'!E:E,0))</f>
        <v>#N/A</v>
      </c>
      <c r="O1102" s="7" t="e">
        <f>INDEX('2021 Certified EVM Plan'!M:M,MATCH(B1102,'2021 Certified EVM Plan'!E:E,0))</f>
        <v>#N/A</v>
      </c>
      <c r="P1102" s="7">
        <f t="shared" si="17"/>
        <v>1</v>
      </c>
      <c r="Q1102" s="26" t="e">
        <f>IF(INDEX('2021 Certified EVM Plan'!H:H,MATCH(B1102,'2021 Certified EVM Plan'!E:E,0))=1,M1102,#N/A)</f>
        <v>#N/A</v>
      </c>
      <c r="R1102" s="26" t="e">
        <f>IF(INDEX('2021 Certified EVM Plan'!J:J,MATCH(B1102,'2021 Certified EVM Plan'!E:E,0))=1,M1102,#N/A)</f>
        <v>#N/A</v>
      </c>
      <c r="S1102" s="26" t="e">
        <f>IF(INDEX('2021 Certified EVM Plan'!K:K,MATCH(B1102,'2021 Certified EVM Plan'!E:E,0))=1,M1102,#N/A)</f>
        <v>#N/A</v>
      </c>
    </row>
    <row r="1103" spans="1:19" x14ac:dyDescent="0.25">
      <c r="A1103" s="22" t="s">
        <v>8</v>
      </c>
      <c r="B1103" s="22">
        <v>4334</v>
      </c>
      <c r="C1103" s="22">
        <v>154</v>
      </c>
      <c r="D1103" s="23">
        <v>4.6626579173469204E-3</v>
      </c>
      <c r="E1103" s="22">
        <v>152691104</v>
      </c>
      <c r="F1103" s="22" t="s">
        <v>70</v>
      </c>
      <c r="G1103" s="22" t="s">
        <v>251</v>
      </c>
      <c r="H1103" s="22">
        <v>16662.2326679668</v>
      </c>
      <c r="I1103" s="24">
        <f>'EVM CPZ List'!$D1103*'EVM CPZ List'!$C1103</f>
        <v>0.71804931927142579</v>
      </c>
      <c r="J1103" s="25">
        <f>INDEX('Pivot of Risk Data'!A:A,MATCH('EVM CPZ List'!$B1103,'Pivot of Risk Data'!B:B,0),1)</f>
        <v>1083</v>
      </c>
      <c r="K1103" s="22">
        <f>0.000621371*'EVM CPZ List'!$H1103</f>
        <v>10.353428175127199</v>
      </c>
      <c r="L1103" s="22">
        <f>L1102+'EVM CPZ List'!$K1103</f>
        <v>13512.240788433292</v>
      </c>
      <c r="M1103" s="22">
        <f>M1102-'EVM CPZ List'!$I1103</f>
        <v>162.3863411269007</v>
      </c>
      <c r="N1103" s="7" t="e">
        <f>INDEX('2021 Certified EVM Plan'!G:G,MATCH(B1103,'2021 Certified EVM Plan'!E:E,0))</f>
        <v>#N/A</v>
      </c>
      <c r="O1103" s="7" t="e">
        <f>INDEX('2021 Certified EVM Plan'!M:M,MATCH(B1103,'2021 Certified EVM Plan'!E:E,0))</f>
        <v>#N/A</v>
      </c>
      <c r="P1103" s="7">
        <f t="shared" si="17"/>
        <v>2</v>
      </c>
      <c r="Q1103" s="26" t="e">
        <f>IF(INDEX('2021 Certified EVM Plan'!H:H,MATCH(B1103,'2021 Certified EVM Plan'!E:E,0))=1,M1103,#N/A)</f>
        <v>#N/A</v>
      </c>
      <c r="R1103" s="26" t="e">
        <f>IF(INDEX('2021 Certified EVM Plan'!J:J,MATCH(B1103,'2021 Certified EVM Plan'!E:E,0))=1,M1103,#N/A)</f>
        <v>#N/A</v>
      </c>
      <c r="S1103" s="26" t="e">
        <f>IF(INDEX('2021 Certified EVM Plan'!K:K,MATCH(B1103,'2021 Certified EVM Plan'!E:E,0))=1,M1103,#N/A)</f>
        <v>#N/A</v>
      </c>
    </row>
    <row r="1104" spans="1:19" x14ac:dyDescent="0.25">
      <c r="A1104" s="22" t="s">
        <v>2906</v>
      </c>
      <c r="B1104" s="22">
        <v>4334</v>
      </c>
      <c r="C1104" s="22">
        <v>1</v>
      </c>
      <c r="D1104" s="27">
        <v>9.1091094058890101E-6</v>
      </c>
      <c r="E1104" s="22">
        <v>152691104</v>
      </c>
      <c r="F1104" s="22" t="s">
        <v>70</v>
      </c>
      <c r="G1104" s="22" t="s">
        <v>251</v>
      </c>
      <c r="H1104" s="22">
        <v>16662.2326679668</v>
      </c>
      <c r="I1104" s="24">
        <f>'EVM CPZ List'!$D1104*'EVM CPZ List'!$C1104</f>
        <v>9.1091094058890101E-6</v>
      </c>
      <c r="J1104" s="25">
        <f>INDEX('Pivot of Risk Data'!A:A,MATCH('EVM CPZ List'!$B1104,'Pivot of Risk Data'!B:B,0),1)</f>
        <v>1083</v>
      </c>
      <c r="K1104" s="22">
        <f>0.000621371*'EVM CPZ List'!$H1104</f>
        <v>10.353428175127199</v>
      </c>
      <c r="L1104" s="22">
        <f>L1103+'EVM CPZ List'!$K1104</f>
        <v>13522.594216608419</v>
      </c>
      <c r="M1104" s="22">
        <f>M1103-'EVM CPZ List'!$I1104</f>
        <v>162.38633201779129</v>
      </c>
      <c r="N1104" s="7" t="e">
        <f>INDEX('2021 Certified EVM Plan'!G:G,MATCH(B1104,'2021 Certified EVM Plan'!E:E,0))</f>
        <v>#N/A</v>
      </c>
      <c r="O1104" s="7" t="e">
        <f>INDEX('2021 Certified EVM Plan'!M:M,MATCH(B1104,'2021 Certified EVM Plan'!E:E,0))</f>
        <v>#N/A</v>
      </c>
      <c r="P1104" s="7">
        <f t="shared" si="17"/>
        <v>2</v>
      </c>
      <c r="Q1104" s="26" t="e">
        <f>IF(INDEX('2021 Certified EVM Plan'!H:H,MATCH(B1104,'2021 Certified EVM Plan'!E:E,0))=1,M1104,#N/A)</f>
        <v>#N/A</v>
      </c>
      <c r="R1104" s="26" t="e">
        <f>IF(INDEX('2021 Certified EVM Plan'!J:J,MATCH(B1104,'2021 Certified EVM Plan'!E:E,0))=1,M1104,#N/A)</f>
        <v>#N/A</v>
      </c>
      <c r="S1104" s="26" t="e">
        <f>IF(INDEX('2021 Certified EVM Plan'!K:K,MATCH(B1104,'2021 Certified EVM Plan'!E:E,0))=1,M1104,#N/A)</f>
        <v>#N/A</v>
      </c>
    </row>
    <row r="1105" spans="1:19" x14ac:dyDescent="0.25">
      <c r="A1105" s="22" t="s">
        <v>2195</v>
      </c>
      <c r="B1105" s="22">
        <v>3035</v>
      </c>
      <c r="C1105" s="22">
        <v>65</v>
      </c>
      <c r="D1105" s="23">
        <v>4.6321294122039199E-3</v>
      </c>
      <c r="E1105" s="22">
        <v>182541103</v>
      </c>
      <c r="F1105" s="22" t="s">
        <v>2260</v>
      </c>
      <c r="G1105" s="22" t="s">
        <v>2283</v>
      </c>
      <c r="H1105" s="22">
        <v>11975.686873617</v>
      </c>
      <c r="I1105" s="24">
        <f>'EVM CPZ List'!$D1105*'EVM CPZ List'!$C1105</f>
        <v>0.3010884117932548</v>
      </c>
      <c r="J1105" s="25">
        <f>INDEX('Pivot of Risk Data'!A:A,MATCH('EVM CPZ List'!$B1105,'Pivot of Risk Data'!B:B,0),1)</f>
        <v>1084</v>
      </c>
      <c r="K1105" s="22">
        <f>0.000621371*'EVM CPZ List'!$H1105</f>
        <v>7.4413445283462689</v>
      </c>
      <c r="L1105" s="22">
        <f>L1104+'EVM CPZ List'!$K1105</f>
        <v>13530.035561136765</v>
      </c>
      <c r="M1105" s="22">
        <f>M1104-'EVM CPZ List'!$I1105</f>
        <v>162.08524360599804</v>
      </c>
      <c r="N1105" s="7" t="e">
        <f>INDEX('2021 Certified EVM Plan'!G:G,MATCH(B1105,'2021 Certified EVM Plan'!E:E,0))</f>
        <v>#N/A</v>
      </c>
      <c r="O1105" s="7" t="e">
        <f>INDEX('2021 Certified EVM Plan'!M:M,MATCH(B1105,'2021 Certified EVM Plan'!E:E,0))</f>
        <v>#N/A</v>
      </c>
      <c r="P1105" s="7">
        <f t="shared" si="17"/>
        <v>1</v>
      </c>
      <c r="Q1105" s="26" t="e">
        <f>IF(INDEX('2021 Certified EVM Plan'!H:H,MATCH(B1105,'2021 Certified EVM Plan'!E:E,0))=1,M1105,#N/A)</f>
        <v>#N/A</v>
      </c>
      <c r="R1105" s="26" t="e">
        <f>IF(INDEX('2021 Certified EVM Plan'!J:J,MATCH(B1105,'2021 Certified EVM Plan'!E:E,0))=1,M1105,#N/A)</f>
        <v>#N/A</v>
      </c>
      <c r="S1105" s="26" t="e">
        <f>IF(INDEX('2021 Certified EVM Plan'!K:K,MATCH(B1105,'2021 Certified EVM Plan'!E:E,0))=1,M1105,#N/A)</f>
        <v>#N/A</v>
      </c>
    </row>
    <row r="1106" spans="1:19" x14ac:dyDescent="0.25">
      <c r="A1106" s="22" t="s">
        <v>2195</v>
      </c>
      <c r="B1106" s="22">
        <v>8121</v>
      </c>
      <c r="C1106" s="22">
        <v>13</v>
      </c>
      <c r="D1106" s="23">
        <v>4.6287665792121898E-3</v>
      </c>
      <c r="E1106" s="22">
        <v>182681101</v>
      </c>
      <c r="F1106" s="22" t="s">
        <v>2487</v>
      </c>
      <c r="G1106" s="22" t="s">
        <v>2488</v>
      </c>
      <c r="H1106" s="22">
        <v>8576.3266679416902</v>
      </c>
      <c r="I1106" s="24">
        <f>'EVM CPZ List'!$D1106*'EVM CPZ List'!$C1106</f>
        <v>6.0173965529758469E-2</v>
      </c>
      <c r="J1106" s="25">
        <f>INDEX('Pivot of Risk Data'!A:A,MATCH('EVM CPZ List'!$B1106,'Pivot of Risk Data'!B:B,0),1)</f>
        <v>1085</v>
      </c>
      <c r="K1106" s="22">
        <f>0.000621371*'EVM CPZ List'!$H1106</f>
        <v>5.3290806779855959</v>
      </c>
      <c r="L1106" s="22">
        <f>L1105+'EVM CPZ List'!$K1106</f>
        <v>13535.364641814751</v>
      </c>
      <c r="M1106" s="22">
        <f>M1105-'EVM CPZ List'!$I1106</f>
        <v>162.02506964046827</v>
      </c>
      <c r="N1106" s="7" t="e">
        <f>INDEX('2021 Certified EVM Plan'!G:G,MATCH(B1106,'2021 Certified EVM Plan'!E:E,0))</f>
        <v>#N/A</v>
      </c>
      <c r="O1106" s="7" t="e">
        <f>INDEX('2021 Certified EVM Plan'!M:M,MATCH(B1106,'2021 Certified EVM Plan'!E:E,0))</f>
        <v>#N/A</v>
      </c>
      <c r="P1106" s="7">
        <f t="shared" si="17"/>
        <v>1</v>
      </c>
      <c r="Q1106" s="26" t="e">
        <f>IF(INDEX('2021 Certified EVM Plan'!H:H,MATCH(B1106,'2021 Certified EVM Plan'!E:E,0))=1,M1106,#N/A)</f>
        <v>#N/A</v>
      </c>
      <c r="R1106" s="26" t="e">
        <f>IF(INDEX('2021 Certified EVM Plan'!J:J,MATCH(B1106,'2021 Certified EVM Plan'!E:E,0))=1,M1106,#N/A)</f>
        <v>#N/A</v>
      </c>
      <c r="S1106" s="26" t="e">
        <f>IF(INDEX('2021 Certified EVM Plan'!K:K,MATCH(B1106,'2021 Certified EVM Plan'!E:E,0))=1,M1106,#N/A)</f>
        <v>#N/A</v>
      </c>
    </row>
    <row r="1107" spans="1:19" x14ac:dyDescent="0.25">
      <c r="A1107" s="22" t="s">
        <v>964</v>
      </c>
      <c r="B1107" s="22">
        <v>5608</v>
      </c>
      <c r="C1107" s="22">
        <v>8</v>
      </c>
      <c r="D1107" s="23">
        <v>4.62847990143706E-3</v>
      </c>
      <c r="E1107" s="22">
        <v>43361103</v>
      </c>
      <c r="F1107" s="22" t="s">
        <v>973</v>
      </c>
      <c r="G1107" s="22" t="s">
        <v>1255</v>
      </c>
      <c r="H1107" s="22">
        <v>963.05057064410005</v>
      </c>
      <c r="I1107" s="24">
        <f>'EVM CPZ List'!$D1107*'EVM CPZ List'!$C1107</f>
        <v>3.702783921149648E-2</v>
      </c>
      <c r="J1107" s="25">
        <f>INDEX('Pivot of Risk Data'!A:A,MATCH('EVM CPZ List'!$B1107,'Pivot of Risk Data'!B:B,0),1)</f>
        <v>1086</v>
      </c>
      <c r="K1107" s="22">
        <f>0.000621371*'EVM CPZ List'!$H1107</f>
        <v>0.59841169613169509</v>
      </c>
      <c r="L1107" s="22">
        <f>L1106+'EVM CPZ List'!$K1107</f>
        <v>13535.963053510883</v>
      </c>
      <c r="M1107" s="22">
        <f>M1106-'EVM CPZ List'!$I1107</f>
        <v>161.98804180125677</v>
      </c>
      <c r="N1107" s="7" t="e">
        <f>INDEX('2021 Certified EVM Plan'!G:G,MATCH(B1107,'2021 Certified EVM Plan'!E:E,0))</f>
        <v>#N/A</v>
      </c>
      <c r="O1107" s="7" t="e">
        <f>INDEX('2021 Certified EVM Plan'!M:M,MATCH(B1107,'2021 Certified EVM Plan'!E:E,0))</f>
        <v>#N/A</v>
      </c>
      <c r="P1107" s="7">
        <f t="shared" si="17"/>
        <v>1</v>
      </c>
      <c r="Q1107" s="26" t="e">
        <f>IF(INDEX('2021 Certified EVM Plan'!H:H,MATCH(B1107,'2021 Certified EVM Plan'!E:E,0))=1,M1107,#N/A)</f>
        <v>#N/A</v>
      </c>
      <c r="R1107" s="26" t="e">
        <f>IF(INDEX('2021 Certified EVM Plan'!J:J,MATCH(B1107,'2021 Certified EVM Plan'!E:E,0))=1,M1107,#N/A)</f>
        <v>#N/A</v>
      </c>
      <c r="S1107" s="26" t="e">
        <f>IF(INDEX('2021 Certified EVM Plan'!K:K,MATCH(B1107,'2021 Certified EVM Plan'!E:E,0))=1,M1107,#N/A)</f>
        <v>#N/A</v>
      </c>
    </row>
    <row r="1108" spans="1:19" x14ac:dyDescent="0.25">
      <c r="A1108" s="22" t="s">
        <v>8</v>
      </c>
      <c r="B1108" s="22">
        <v>6701</v>
      </c>
      <c r="C1108" s="22">
        <v>216</v>
      </c>
      <c r="D1108" s="23">
        <v>4.62733018863679E-3</v>
      </c>
      <c r="E1108" s="22">
        <v>152282101</v>
      </c>
      <c r="F1108" s="22" t="s">
        <v>23</v>
      </c>
      <c r="G1108" s="22" t="s">
        <v>111</v>
      </c>
      <c r="H1108" s="22">
        <v>20702.950787086102</v>
      </c>
      <c r="I1108" s="24">
        <f>'EVM CPZ List'!$D1108*'EVM CPZ List'!$C1108</f>
        <v>0.9995033207455466</v>
      </c>
      <c r="J1108" s="25">
        <f>INDEX('Pivot of Risk Data'!A:A,MATCH('EVM CPZ List'!$B1108,'Pivot of Risk Data'!B:B,0),1)</f>
        <v>1087</v>
      </c>
      <c r="K1108" s="22">
        <f>0.000621371*'EVM CPZ List'!$H1108</f>
        <v>12.864213233522479</v>
      </c>
      <c r="L1108" s="22">
        <f>L1107+'EVM CPZ List'!$K1108</f>
        <v>13548.827266744405</v>
      </c>
      <c r="M1108" s="22">
        <f>M1107-'EVM CPZ List'!$I1108</f>
        <v>160.98853848051121</v>
      </c>
      <c r="N1108" s="7" t="e">
        <f>INDEX('2021 Certified EVM Plan'!G:G,MATCH(B1108,'2021 Certified EVM Plan'!E:E,0))</f>
        <v>#N/A</v>
      </c>
      <c r="O1108" s="7" t="e">
        <f>INDEX('2021 Certified EVM Plan'!M:M,MATCH(B1108,'2021 Certified EVM Plan'!E:E,0))</f>
        <v>#N/A</v>
      </c>
      <c r="P1108" s="7">
        <f t="shared" si="17"/>
        <v>1</v>
      </c>
      <c r="Q1108" s="26" t="e">
        <f>IF(INDEX('2021 Certified EVM Plan'!H:H,MATCH(B1108,'2021 Certified EVM Plan'!E:E,0))=1,M1108,#N/A)</f>
        <v>#N/A</v>
      </c>
      <c r="R1108" s="26" t="e">
        <f>IF(INDEX('2021 Certified EVM Plan'!J:J,MATCH(B1108,'2021 Certified EVM Plan'!E:E,0))=1,M1108,#N/A)</f>
        <v>#N/A</v>
      </c>
      <c r="S1108" s="26" t="e">
        <f>IF(INDEX('2021 Certified EVM Plan'!K:K,MATCH(B1108,'2021 Certified EVM Plan'!E:E,0))=1,M1108,#N/A)</f>
        <v>#N/A</v>
      </c>
    </row>
    <row r="1109" spans="1:19" x14ac:dyDescent="0.25">
      <c r="A1109" s="22" t="s">
        <v>8</v>
      </c>
      <c r="B1109" s="22">
        <v>788</v>
      </c>
      <c r="C1109" s="22">
        <v>164</v>
      </c>
      <c r="D1109" s="23">
        <v>4.5876081838798401E-3</v>
      </c>
      <c r="E1109" s="22">
        <v>152101101</v>
      </c>
      <c r="F1109" s="22" t="s">
        <v>380</v>
      </c>
      <c r="G1109" s="22" t="s">
        <v>394</v>
      </c>
      <c r="H1109" s="22">
        <v>19005.449782624299</v>
      </c>
      <c r="I1109" s="24">
        <f>'EVM CPZ List'!$D1109*'EVM CPZ List'!$C1109</f>
        <v>0.75236774215629376</v>
      </c>
      <c r="J1109" s="25">
        <f>INDEX('Pivot of Risk Data'!A:A,MATCH('EVM CPZ List'!$B1109,'Pivot of Risk Data'!B:B,0),1)</f>
        <v>1088</v>
      </c>
      <c r="K1109" s="22">
        <f>0.000621371*'EVM CPZ List'!$H1109</f>
        <v>11.809435336879043</v>
      </c>
      <c r="L1109" s="22">
        <f>L1108+'EVM CPZ List'!$K1109</f>
        <v>13560.636702081285</v>
      </c>
      <c r="M1109" s="22">
        <f>M1108-'EVM CPZ List'!$I1109</f>
        <v>160.23617073835493</v>
      </c>
      <c r="N1109" s="7" t="e">
        <f>INDEX('2021 Certified EVM Plan'!G:G,MATCH(B1109,'2021 Certified EVM Plan'!E:E,0))</f>
        <v>#N/A</v>
      </c>
      <c r="O1109" s="7" t="e">
        <f>INDEX('2021 Certified EVM Plan'!M:M,MATCH(B1109,'2021 Certified EVM Plan'!E:E,0))</f>
        <v>#N/A</v>
      </c>
      <c r="P1109" s="7">
        <f t="shared" si="17"/>
        <v>1</v>
      </c>
      <c r="Q1109" s="26" t="e">
        <f>IF(INDEX('2021 Certified EVM Plan'!H:H,MATCH(B1109,'2021 Certified EVM Plan'!E:E,0))=1,M1109,#N/A)</f>
        <v>#N/A</v>
      </c>
      <c r="R1109" s="26" t="e">
        <f>IF(INDEX('2021 Certified EVM Plan'!J:J,MATCH(B1109,'2021 Certified EVM Plan'!E:E,0))=1,M1109,#N/A)</f>
        <v>#N/A</v>
      </c>
      <c r="S1109" s="26" t="e">
        <f>IF(INDEX('2021 Certified EVM Plan'!K:K,MATCH(B1109,'2021 Certified EVM Plan'!E:E,0))=1,M1109,#N/A)</f>
        <v>#N/A</v>
      </c>
    </row>
    <row r="1110" spans="1:19" x14ac:dyDescent="0.25">
      <c r="A1110" s="22" t="s">
        <v>964</v>
      </c>
      <c r="B1110" s="22">
        <v>882</v>
      </c>
      <c r="C1110" s="22">
        <v>40</v>
      </c>
      <c r="D1110" s="23">
        <v>4.5467394575199197E-3</v>
      </c>
      <c r="E1110" s="22">
        <v>42271105</v>
      </c>
      <c r="F1110" s="22" t="s">
        <v>986</v>
      </c>
      <c r="G1110" s="22" t="s">
        <v>1306</v>
      </c>
      <c r="H1110" s="22">
        <v>7460.4724523449904</v>
      </c>
      <c r="I1110" s="24">
        <f>'EVM CPZ List'!$D1110*'EVM CPZ List'!$C1110</f>
        <v>0.18186957830079678</v>
      </c>
      <c r="J1110" s="25">
        <f>INDEX('Pivot of Risk Data'!A:A,MATCH('EVM CPZ List'!$B1110,'Pivot of Risk Data'!B:B,0),1)</f>
        <v>1089</v>
      </c>
      <c r="K1110" s="22">
        <f>0.000621371*'EVM CPZ List'!$H1110</f>
        <v>4.6357212281860587</v>
      </c>
      <c r="L1110" s="22">
        <f>L1109+'EVM CPZ List'!$K1110</f>
        <v>13565.27242330947</v>
      </c>
      <c r="M1110" s="22">
        <f>M1109-'EVM CPZ List'!$I1110</f>
        <v>160.05430116005414</v>
      </c>
      <c r="N1110" s="7" t="e">
        <f>INDEX('2021 Certified EVM Plan'!G:G,MATCH(B1110,'2021 Certified EVM Plan'!E:E,0))</f>
        <v>#N/A</v>
      </c>
      <c r="O1110" s="7" t="e">
        <f>INDEX('2021 Certified EVM Plan'!M:M,MATCH(B1110,'2021 Certified EVM Plan'!E:E,0))</f>
        <v>#N/A</v>
      </c>
      <c r="P1110" s="7">
        <f t="shared" si="17"/>
        <v>1</v>
      </c>
      <c r="Q1110" s="26" t="e">
        <f>IF(INDEX('2021 Certified EVM Plan'!H:H,MATCH(B1110,'2021 Certified EVM Plan'!E:E,0))=1,M1110,#N/A)</f>
        <v>#N/A</v>
      </c>
      <c r="R1110" s="26" t="e">
        <f>IF(INDEX('2021 Certified EVM Plan'!J:J,MATCH(B1110,'2021 Certified EVM Plan'!E:E,0))=1,M1110,#N/A)</f>
        <v>#N/A</v>
      </c>
      <c r="S1110" s="26" t="e">
        <f>IF(INDEX('2021 Certified EVM Plan'!K:K,MATCH(B1110,'2021 Certified EVM Plan'!E:E,0))=1,M1110,#N/A)</f>
        <v>#N/A</v>
      </c>
    </row>
    <row r="1111" spans="1:19" x14ac:dyDescent="0.25">
      <c r="A1111" s="22" t="s">
        <v>1672</v>
      </c>
      <c r="B1111" s="22">
        <v>4514</v>
      </c>
      <c r="C1111" s="22">
        <v>64</v>
      </c>
      <c r="D1111" s="23">
        <v>5.6035472741996998E-3</v>
      </c>
      <c r="E1111" s="22">
        <v>163541102</v>
      </c>
      <c r="F1111" s="22" t="s">
        <v>280</v>
      </c>
      <c r="G1111" s="22" t="s">
        <v>281</v>
      </c>
      <c r="H1111" s="22">
        <v>10921.5488752818</v>
      </c>
      <c r="I1111" s="24">
        <f>'EVM CPZ List'!$D1111*'EVM CPZ List'!$C1111</f>
        <v>0.35862702554878079</v>
      </c>
      <c r="J1111" s="25">
        <f>INDEX('Pivot of Risk Data'!A:A,MATCH('EVM CPZ List'!$B1111,'Pivot of Risk Data'!B:B,0),1)</f>
        <v>1090</v>
      </c>
      <c r="K1111" s="22">
        <f>0.000621371*'EVM CPZ List'!$H1111</f>
        <v>6.7863337461827271</v>
      </c>
      <c r="L1111" s="22">
        <f>L1110+'EVM CPZ List'!$K1111</f>
        <v>13572.058757055653</v>
      </c>
      <c r="M1111" s="22">
        <f>M1110-'EVM CPZ List'!$I1111</f>
        <v>159.69567413450537</v>
      </c>
      <c r="N1111" s="7" t="e">
        <f>INDEX('2021 Certified EVM Plan'!G:G,MATCH(B1111,'2021 Certified EVM Plan'!E:E,0))</f>
        <v>#N/A</v>
      </c>
      <c r="O1111" s="7" t="e">
        <f>INDEX('2021 Certified EVM Plan'!M:M,MATCH(B1111,'2021 Certified EVM Plan'!E:E,0))</f>
        <v>#N/A</v>
      </c>
      <c r="P1111" s="7">
        <f t="shared" si="17"/>
        <v>2</v>
      </c>
      <c r="Q1111" s="26" t="e">
        <f>IF(INDEX('2021 Certified EVM Plan'!H:H,MATCH(B1111,'2021 Certified EVM Plan'!E:E,0))=1,M1111,#N/A)</f>
        <v>#N/A</v>
      </c>
      <c r="R1111" s="26" t="e">
        <f>IF(INDEX('2021 Certified EVM Plan'!J:J,MATCH(B1111,'2021 Certified EVM Plan'!E:E,0))=1,M1111,#N/A)</f>
        <v>#N/A</v>
      </c>
      <c r="S1111" s="26" t="e">
        <f>IF(INDEX('2021 Certified EVM Plan'!K:K,MATCH(B1111,'2021 Certified EVM Plan'!E:E,0))=1,M1111,#N/A)</f>
        <v>#N/A</v>
      </c>
    </row>
    <row r="1112" spans="1:19" x14ac:dyDescent="0.25">
      <c r="A1112" s="22" t="s">
        <v>8</v>
      </c>
      <c r="B1112" s="22">
        <v>4514</v>
      </c>
      <c r="C1112" s="22">
        <v>15</v>
      </c>
      <c r="D1112" s="27">
        <v>1.0112069384979899E-5</v>
      </c>
      <c r="E1112" s="22">
        <v>163541102</v>
      </c>
      <c r="F1112" s="22" t="s">
        <v>280</v>
      </c>
      <c r="G1112" s="22" t="s">
        <v>281</v>
      </c>
      <c r="H1112" s="22">
        <v>10921.5488752818</v>
      </c>
      <c r="I1112" s="24">
        <f>'EVM CPZ List'!$D1112*'EVM CPZ List'!$C1112</f>
        <v>1.5168104077469848E-4</v>
      </c>
      <c r="J1112" s="25">
        <f>INDEX('Pivot of Risk Data'!A:A,MATCH('EVM CPZ List'!$B1112,'Pivot of Risk Data'!B:B,0),1)</f>
        <v>1090</v>
      </c>
      <c r="K1112" s="22">
        <f>0.000621371*'EVM CPZ List'!$H1112</f>
        <v>6.7863337461827271</v>
      </c>
      <c r="L1112" s="22">
        <f>L1111+'EVM CPZ List'!$K1112</f>
        <v>13578.845090801835</v>
      </c>
      <c r="M1112" s="22">
        <f>M1111-'EVM CPZ List'!$I1112</f>
        <v>159.6955224534646</v>
      </c>
      <c r="N1112" s="7" t="e">
        <f>INDEX('2021 Certified EVM Plan'!G:G,MATCH(B1112,'2021 Certified EVM Plan'!E:E,0))</f>
        <v>#N/A</v>
      </c>
      <c r="O1112" s="7" t="e">
        <f>INDEX('2021 Certified EVM Plan'!M:M,MATCH(B1112,'2021 Certified EVM Plan'!E:E,0))</f>
        <v>#N/A</v>
      </c>
      <c r="P1112" s="7">
        <f t="shared" si="17"/>
        <v>2</v>
      </c>
      <c r="Q1112" s="26" t="e">
        <f>IF(INDEX('2021 Certified EVM Plan'!H:H,MATCH(B1112,'2021 Certified EVM Plan'!E:E,0))=1,M1112,#N/A)</f>
        <v>#N/A</v>
      </c>
      <c r="R1112" s="26" t="e">
        <f>IF(INDEX('2021 Certified EVM Plan'!J:J,MATCH(B1112,'2021 Certified EVM Plan'!E:E,0))=1,M1112,#N/A)</f>
        <v>#N/A</v>
      </c>
      <c r="S1112" s="26" t="e">
        <f>IF(INDEX('2021 Certified EVM Plan'!K:K,MATCH(B1112,'2021 Certified EVM Plan'!E:E,0))=1,M1112,#N/A)</f>
        <v>#N/A</v>
      </c>
    </row>
    <row r="1113" spans="1:19" x14ac:dyDescent="0.25">
      <c r="A1113" s="22" t="s">
        <v>2906</v>
      </c>
      <c r="B1113" s="22">
        <v>8624</v>
      </c>
      <c r="C1113" s="22">
        <v>41</v>
      </c>
      <c r="D1113" s="23">
        <v>4.51554100444433E-3</v>
      </c>
      <c r="E1113" s="22">
        <v>42011108</v>
      </c>
      <c r="F1113" s="22" t="s">
        <v>2982</v>
      </c>
      <c r="G1113" s="22" t="s">
        <v>3159</v>
      </c>
      <c r="H1113" s="22">
        <v>5757.8876508441299</v>
      </c>
      <c r="I1113" s="24">
        <f>'EVM CPZ List'!$D1113*'EVM CPZ List'!$C1113</f>
        <v>0.18513718118221753</v>
      </c>
      <c r="J1113" s="25">
        <f>INDEX('Pivot of Risk Data'!A:A,MATCH('EVM CPZ List'!$B1113,'Pivot of Risk Data'!B:B,0),1)</f>
        <v>1091</v>
      </c>
      <c r="K1113" s="22">
        <f>0.000621371*'EVM CPZ List'!$H1113</f>
        <v>3.5777844074926679</v>
      </c>
      <c r="L1113" s="22">
        <f>L1112+'EVM CPZ List'!$K1113</f>
        <v>13582.422875209328</v>
      </c>
      <c r="M1113" s="22">
        <f>M1112-'EVM CPZ List'!$I1113</f>
        <v>159.51038527228238</v>
      </c>
      <c r="N1113" s="7" t="e">
        <f>INDEX('2021 Certified EVM Plan'!G:G,MATCH(B1113,'2021 Certified EVM Plan'!E:E,0))</f>
        <v>#N/A</v>
      </c>
      <c r="O1113" s="7" t="e">
        <f>INDEX('2021 Certified EVM Plan'!M:M,MATCH(B1113,'2021 Certified EVM Plan'!E:E,0))</f>
        <v>#N/A</v>
      </c>
      <c r="P1113" s="7">
        <f t="shared" si="17"/>
        <v>1</v>
      </c>
      <c r="Q1113" s="26" t="e">
        <f>IF(INDEX('2021 Certified EVM Plan'!H:H,MATCH(B1113,'2021 Certified EVM Plan'!E:E,0))=1,M1113,#N/A)</f>
        <v>#N/A</v>
      </c>
      <c r="R1113" s="26" t="e">
        <f>IF(INDEX('2021 Certified EVM Plan'!J:J,MATCH(B1113,'2021 Certified EVM Plan'!E:E,0))=1,M1113,#N/A)</f>
        <v>#N/A</v>
      </c>
      <c r="S1113" s="26" t="e">
        <f>IF(INDEX('2021 Certified EVM Plan'!K:K,MATCH(B1113,'2021 Certified EVM Plan'!E:E,0))=1,M1113,#N/A)</f>
        <v>#N/A</v>
      </c>
    </row>
    <row r="1114" spans="1:19" x14ac:dyDescent="0.25">
      <c r="A1114" s="22" t="s">
        <v>964</v>
      </c>
      <c r="B1114" s="22">
        <v>5134</v>
      </c>
      <c r="C1114" s="22">
        <v>1</v>
      </c>
      <c r="D1114" s="23">
        <v>4.51315965881315E-3</v>
      </c>
      <c r="E1114" s="22">
        <v>42631108</v>
      </c>
      <c r="F1114" s="22" t="s">
        <v>1004</v>
      </c>
      <c r="G1114" s="22" t="s">
        <v>1102</v>
      </c>
      <c r="H1114" s="22">
        <v>23698.327673419401</v>
      </c>
      <c r="I1114" s="24">
        <f>'EVM CPZ List'!$D1114*'EVM CPZ List'!$C1114</f>
        <v>4.51315965881315E-3</v>
      </c>
      <c r="J1114" s="25">
        <f>INDEX('Pivot of Risk Data'!A:A,MATCH('EVM CPZ List'!$B1114,'Pivot of Risk Data'!B:B,0),1)</f>
        <v>1092</v>
      </c>
      <c r="K1114" s="22">
        <f>0.000621371*'EVM CPZ List'!$H1114</f>
        <v>14.725453564760286</v>
      </c>
      <c r="L1114" s="22">
        <f>L1113+'EVM CPZ List'!$K1114</f>
        <v>13597.148328774088</v>
      </c>
      <c r="M1114" s="22">
        <f>M1113-'EVM CPZ List'!$I1114</f>
        <v>159.50587211262356</v>
      </c>
      <c r="N1114" s="7" t="e">
        <f>INDEX('2021 Certified EVM Plan'!G:G,MATCH(B1114,'2021 Certified EVM Plan'!E:E,0))</f>
        <v>#N/A</v>
      </c>
      <c r="O1114" s="7" t="e">
        <f>INDEX('2021 Certified EVM Plan'!M:M,MATCH(B1114,'2021 Certified EVM Plan'!E:E,0))</f>
        <v>#N/A</v>
      </c>
      <c r="P1114" s="7">
        <f t="shared" si="17"/>
        <v>1</v>
      </c>
      <c r="Q1114" s="26" t="e">
        <f>IF(INDEX('2021 Certified EVM Plan'!H:H,MATCH(B1114,'2021 Certified EVM Plan'!E:E,0))=1,M1114,#N/A)</f>
        <v>#N/A</v>
      </c>
      <c r="R1114" s="26" t="e">
        <f>IF(INDEX('2021 Certified EVM Plan'!J:J,MATCH(B1114,'2021 Certified EVM Plan'!E:E,0))=1,M1114,#N/A)</f>
        <v>#N/A</v>
      </c>
      <c r="S1114" s="26" t="e">
        <f>IF(INDEX('2021 Certified EVM Plan'!K:K,MATCH(B1114,'2021 Certified EVM Plan'!E:E,0))=1,M1114,#N/A)</f>
        <v>#N/A</v>
      </c>
    </row>
    <row r="1115" spans="1:19" x14ac:dyDescent="0.25">
      <c r="A1115" s="22" t="s">
        <v>1672</v>
      </c>
      <c r="B1115" s="22">
        <v>3987</v>
      </c>
      <c r="C1115" s="22">
        <v>51</v>
      </c>
      <c r="D1115" s="23">
        <v>4.4898012655991198E-3</v>
      </c>
      <c r="E1115" s="22">
        <v>163011101</v>
      </c>
      <c r="F1115" s="22" t="s">
        <v>1780</v>
      </c>
      <c r="G1115" s="22" t="s">
        <v>1982</v>
      </c>
      <c r="H1115" s="22">
        <v>8464.9134590516005</v>
      </c>
      <c r="I1115" s="24">
        <f>'EVM CPZ List'!$D1115*'EVM CPZ List'!$C1115</f>
        <v>0.22897986454555511</v>
      </c>
      <c r="J1115" s="25">
        <f>INDEX('Pivot of Risk Data'!A:A,MATCH('EVM CPZ List'!$B1115,'Pivot of Risk Data'!B:B,0),1)</f>
        <v>1093</v>
      </c>
      <c r="K1115" s="22">
        <f>0.000621371*'EVM CPZ List'!$H1115</f>
        <v>5.2598517409643524</v>
      </c>
      <c r="L1115" s="22">
        <f>L1114+'EVM CPZ List'!$K1115</f>
        <v>13602.408180515053</v>
      </c>
      <c r="M1115" s="22">
        <f>M1114-'EVM CPZ List'!$I1115</f>
        <v>159.27689224807801</v>
      </c>
      <c r="N1115" s="7" t="e">
        <f>INDEX('2021 Certified EVM Plan'!G:G,MATCH(B1115,'2021 Certified EVM Plan'!E:E,0))</f>
        <v>#N/A</v>
      </c>
      <c r="O1115" s="7" t="e">
        <f>INDEX('2021 Certified EVM Plan'!M:M,MATCH(B1115,'2021 Certified EVM Plan'!E:E,0))</f>
        <v>#N/A</v>
      </c>
      <c r="P1115" s="7">
        <f t="shared" si="17"/>
        <v>1</v>
      </c>
      <c r="Q1115" s="26" t="e">
        <f>IF(INDEX('2021 Certified EVM Plan'!H:H,MATCH(B1115,'2021 Certified EVM Plan'!E:E,0))=1,M1115,#N/A)</f>
        <v>#N/A</v>
      </c>
      <c r="R1115" s="26" t="e">
        <f>IF(INDEX('2021 Certified EVM Plan'!J:J,MATCH(B1115,'2021 Certified EVM Plan'!E:E,0))=1,M1115,#N/A)</f>
        <v>#N/A</v>
      </c>
      <c r="S1115" s="26" t="e">
        <f>IF(INDEX('2021 Certified EVM Plan'!K:K,MATCH(B1115,'2021 Certified EVM Plan'!E:E,0))=1,M1115,#N/A)</f>
        <v>#N/A</v>
      </c>
    </row>
    <row r="1116" spans="1:19" x14ac:dyDescent="0.25">
      <c r="A1116" s="22" t="s">
        <v>1672</v>
      </c>
      <c r="B1116" s="22">
        <v>365</v>
      </c>
      <c r="C1116" s="22">
        <v>103</v>
      </c>
      <c r="D1116" s="23">
        <v>4.4880293401285297E-3</v>
      </c>
      <c r="E1116" s="22">
        <v>163351701</v>
      </c>
      <c r="F1116" s="22" t="s">
        <v>1933</v>
      </c>
      <c r="G1116" s="22" t="s">
        <v>1973</v>
      </c>
      <c r="H1116" s="22">
        <v>13323.428938597801</v>
      </c>
      <c r="I1116" s="24">
        <f>'EVM CPZ List'!$D1116*'EVM CPZ List'!$C1116</f>
        <v>0.46226702203323855</v>
      </c>
      <c r="J1116" s="25">
        <f>INDEX('Pivot of Risk Data'!A:A,MATCH('EVM CPZ List'!$B1116,'Pivot of Risk Data'!B:B,0),1)</f>
        <v>1094</v>
      </c>
      <c r="K1116" s="22">
        <f>0.000621371*'EVM CPZ List'!$H1116</f>
        <v>8.2787923630054543</v>
      </c>
      <c r="L1116" s="22">
        <f>L1115+'EVM CPZ List'!$K1116</f>
        <v>13610.686972878058</v>
      </c>
      <c r="M1116" s="22">
        <f>M1115-'EVM CPZ List'!$I1116</f>
        <v>158.81462522604477</v>
      </c>
      <c r="N1116" s="7" t="e">
        <f>INDEX('2021 Certified EVM Plan'!G:G,MATCH(B1116,'2021 Certified EVM Plan'!E:E,0))</f>
        <v>#N/A</v>
      </c>
      <c r="O1116" s="7" t="e">
        <f>INDEX('2021 Certified EVM Plan'!M:M,MATCH(B1116,'2021 Certified EVM Plan'!E:E,0))</f>
        <v>#N/A</v>
      </c>
      <c r="P1116" s="7">
        <f t="shared" si="17"/>
        <v>1</v>
      </c>
      <c r="Q1116" s="26" t="e">
        <f>IF(INDEX('2021 Certified EVM Plan'!H:H,MATCH(B1116,'2021 Certified EVM Plan'!E:E,0))=1,M1116,#N/A)</f>
        <v>#N/A</v>
      </c>
      <c r="R1116" s="26" t="e">
        <f>IF(INDEX('2021 Certified EVM Plan'!J:J,MATCH(B1116,'2021 Certified EVM Plan'!E:E,0))=1,M1116,#N/A)</f>
        <v>#N/A</v>
      </c>
      <c r="S1116" s="26" t="e">
        <f>IF(INDEX('2021 Certified EVM Plan'!K:K,MATCH(B1116,'2021 Certified EVM Plan'!E:E,0))=1,M1116,#N/A)</f>
        <v>#N/A</v>
      </c>
    </row>
    <row r="1117" spans="1:19" x14ac:dyDescent="0.25">
      <c r="A1117" s="22" t="s">
        <v>2195</v>
      </c>
      <c r="B1117" s="22">
        <v>7057</v>
      </c>
      <c r="C1117" s="22">
        <v>173</v>
      </c>
      <c r="D1117" s="23">
        <v>4.4571357184056502E-3</v>
      </c>
      <c r="E1117" s="22">
        <v>183052113</v>
      </c>
      <c r="F1117" s="22" t="s">
        <v>2215</v>
      </c>
      <c r="G1117" s="22" t="s">
        <v>2594</v>
      </c>
      <c r="H1117" s="22">
        <v>65018.377699138502</v>
      </c>
      <c r="I1117" s="24">
        <f>'EVM CPZ List'!$D1117*'EVM CPZ List'!$C1117</f>
        <v>0.77108447928417745</v>
      </c>
      <c r="J1117" s="25">
        <f>INDEX('Pivot of Risk Data'!A:A,MATCH('EVM CPZ List'!$B1117,'Pivot of Risk Data'!B:B,0),1)</f>
        <v>1095</v>
      </c>
      <c r="K1117" s="22">
        <f>0.000621371*'EVM CPZ List'!$H1117</f>
        <v>40.400534369291393</v>
      </c>
      <c r="L1117" s="22">
        <f>L1116+'EVM CPZ List'!$K1117</f>
        <v>13651.08750724735</v>
      </c>
      <c r="M1117" s="22">
        <f>M1116-'EVM CPZ List'!$I1117</f>
        <v>158.04354074676058</v>
      </c>
      <c r="N1117" s="7" t="e">
        <f>INDEX('2021 Certified EVM Plan'!G:G,MATCH(B1117,'2021 Certified EVM Plan'!E:E,0))</f>
        <v>#N/A</v>
      </c>
      <c r="O1117" s="7" t="e">
        <f>INDEX('2021 Certified EVM Plan'!M:M,MATCH(B1117,'2021 Certified EVM Plan'!E:E,0))</f>
        <v>#N/A</v>
      </c>
      <c r="P1117" s="7">
        <f t="shared" si="17"/>
        <v>1</v>
      </c>
      <c r="Q1117" s="26" t="e">
        <f>IF(INDEX('2021 Certified EVM Plan'!H:H,MATCH(B1117,'2021 Certified EVM Plan'!E:E,0))=1,M1117,#N/A)</f>
        <v>#N/A</v>
      </c>
      <c r="R1117" s="26" t="e">
        <f>IF(INDEX('2021 Certified EVM Plan'!J:J,MATCH(B1117,'2021 Certified EVM Plan'!E:E,0))=1,M1117,#N/A)</f>
        <v>#N/A</v>
      </c>
      <c r="S1117" s="26" t="e">
        <f>IF(INDEX('2021 Certified EVM Plan'!K:K,MATCH(B1117,'2021 Certified EVM Plan'!E:E,0))=1,M1117,#N/A)</f>
        <v>#N/A</v>
      </c>
    </row>
    <row r="1118" spans="1:19" x14ac:dyDescent="0.25">
      <c r="A1118" s="22" t="s">
        <v>1672</v>
      </c>
      <c r="B1118" s="22">
        <v>6237</v>
      </c>
      <c r="C1118" s="22">
        <v>205</v>
      </c>
      <c r="D1118" s="23">
        <v>4.4537843837981301E-3</v>
      </c>
      <c r="E1118" s="22">
        <v>162211101</v>
      </c>
      <c r="F1118" s="22" t="s">
        <v>1773</v>
      </c>
      <c r="G1118" s="22" t="s">
        <v>2088</v>
      </c>
      <c r="H1118" s="22">
        <v>28957.932332676799</v>
      </c>
      <c r="I1118" s="24">
        <f>'EVM CPZ List'!$D1118*'EVM CPZ List'!$C1118</f>
        <v>0.91302579867861666</v>
      </c>
      <c r="J1118" s="25">
        <f>INDEX('Pivot of Risk Data'!A:A,MATCH('EVM CPZ List'!$B1118,'Pivot of Risk Data'!B:B,0),1)</f>
        <v>1096</v>
      </c>
      <c r="K1118" s="22">
        <f>0.000621371*'EVM CPZ List'!$H1118</f>
        <v>17.993619371487714</v>
      </c>
      <c r="L1118" s="22">
        <f>L1117+'EVM CPZ List'!$K1118</f>
        <v>13669.081126618838</v>
      </c>
      <c r="M1118" s="22">
        <f>M1117-'EVM CPZ List'!$I1118</f>
        <v>157.13051494808198</v>
      </c>
      <c r="N1118" s="7" t="e">
        <f>INDEX('2021 Certified EVM Plan'!G:G,MATCH(B1118,'2021 Certified EVM Plan'!E:E,0))</f>
        <v>#N/A</v>
      </c>
      <c r="O1118" s="7" t="e">
        <f>INDEX('2021 Certified EVM Plan'!M:M,MATCH(B1118,'2021 Certified EVM Plan'!E:E,0))</f>
        <v>#N/A</v>
      </c>
      <c r="P1118" s="7">
        <f t="shared" si="17"/>
        <v>1</v>
      </c>
      <c r="Q1118" s="26" t="e">
        <f>IF(INDEX('2021 Certified EVM Plan'!H:H,MATCH(B1118,'2021 Certified EVM Plan'!E:E,0))=1,M1118,#N/A)</f>
        <v>#N/A</v>
      </c>
      <c r="R1118" s="26" t="e">
        <f>IF(INDEX('2021 Certified EVM Plan'!J:J,MATCH(B1118,'2021 Certified EVM Plan'!E:E,0))=1,M1118,#N/A)</f>
        <v>#N/A</v>
      </c>
      <c r="S1118" s="26" t="e">
        <f>IF(INDEX('2021 Certified EVM Plan'!K:K,MATCH(B1118,'2021 Certified EVM Plan'!E:E,0))=1,M1118,#N/A)</f>
        <v>#N/A</v>
      </c>
    </row>
    <row r="1119" spans="1:19" x14ac:dyDescent="0.25">
      <c r="A1119" s="22" t="s">
        <v>1672</v>
      </c>
      <c r="B1119" s="22">
        <v>7850</v>
      </c>
      <c r="C1119" s="22">
        <v>33</v>
      </c>
      <c r="D1119" s="23">
        <v>4.4423424508508499E-3</v>
      </c>
      <c r="E1119" s="22">
        <v>163201102</v>
      </c>
      <c r="F1119" s="22" t="s">
        <v>486</v>
      </c>
      <c r="G1119" s="22" t="s">
        <v>1680</v>
      </c>
      <c r="H1119" s="22">
        <v>3794.5829864639099</v>
      </c>
      <c r="I1119" s="24">
        <f>'EVM CPZ List'!$D1119*'EVM CPZ List'!$C1119</f>
        <v>0.14659730087807804</v>
      </c>
      <c r="J1119" s="25">
        <f>INDEX('Pivot of Risk Data'!A:A,MATCH('EVM CPZ List'!$B1119,'Pivot of Risk Data'!B:B,0),1)</f>
        <v>1097</v>
      </c>
      <c r="K1119" s="22">
        <f>0.000621371*'EVM CPZ List'!$H1119</f>
        <v>2.3578438248820661</v>
      </c>
      <c r="L1119" s="22">
        <f>L1118+'EVM CPZ List'!$K1119</f>
        <v>13671.43897044372</v>
      </c>
      <c r="M1119" s="22">
        <f>M1118-'EVM CPZ List'!$I1119</f>
        <v>156.9839176472039</v>
      </c>
      <c r="N1119" s="7" t="e">
        <f>INDEX('2021 Certified EVM Plan'!G:G,MATCH(B1119,'2021 Certified EVM Plan'!E:E,0))</f>
        <v>#N/A</v>
      </c>
      <c r="O1119" s="7" t="e">
        <f>INDEX('2021 Certified EVM Plan'!M:M,MATCH(B1119,'2021 Certified EVM Plan'!E:E,0))</f>
        <v>#N/A</v>
      </c>
      <c r="P1119" s="7">
        <f t="shared" si="17"/>
        <v>1</v>
      </c>
      <c r="Q1119" s="26" t="e">
        <f>IF(INDEX('2021 Certified EVM Plan'!H:H,MATCH(B1119,'2021 Certified EVM Plan'!E:E,0))=1,M1119,#N/A)</f>
        <v>#N/A</v>
      </c>
      <c r="R1119" s="26" t="e">
        <f>IF(INDEX('2021 Certified EVM Plan'!J:J,MATCH(B1119,'2021 Certified EVM Plan'!E:E,0))=1,M1119,#N/A)</f>
        <v>#N/A</v>
      </c>
      <c r="S1119" s="26" t="e">
        <f>IF(INDEX('2021 Certified EVM Plan'!K:K,MATCH(B1119,'2021 Certified EVM Plan'!E:E,0))=1,M1119,#N/A)</f>
        <v>#N/A</v>
      </c>
    </row>
    <row r="1120" spans="1:19" x14ac:dyDescent="0.25">
      <c r="A1120" s="22" t="s">
        <v>2195</v>
      </c>
      <c r="B1120" s="22">
        <v>4321</v>
      </c>
      <c r="C1120" s="22">
        <v>170</v>
      </c>
      <c r="D1120" s="23">
        <v>4.4369836579699904E-3</v>
      </c>
      <c r="E1120" s="22">
        <v>182601104</v>
      </c>
      <c r="F1120" s="22" t="s">
        <v>2337</v>
      </c>
      <c r="G1120" s="22" t="s">
        <v>2452</v>
      </c>
      <c r="H1120" s="22">
        <v>19967.3254386636</v>
      </c>
      <c r="I1120" s="24">
        <f>'EVM CPZ List'!$D1120*'EVM CPZ List'!$C1120</f>
        <v>0.75428722185489838</v>
      </c>
      <c r="J1120" s="25">
        <f>INDEX('Pivot of Risk Data'!A:A,MATCH('EVM CPZ List'!$B1120,'Pivot of Risk Data'!B:B,0),1)</f>
        <v>1098</v>
      </c>
      <c r="K1120" s="22">
        <f>0.000621371*'EVM CPZ List'!$H1120</f>
        <v>12.40711697514784</v>
      </c>
      <c r="L1120" s="22">
        <f>L1119+'EVM CPZ List'!$K1120</f>
        <v>13683.846087418868</v>
      </c>
      <c r="M1120" s="22">
        <f>M1119-'EVM CPZ List'!$I1120</f>
        <v>156.229630425349</v>
      </c>
      <c r="N1120" s="7" t="e">
        <f>INDEX('2021 Certified EVM Plan'!G:G,MATCH(B1120,'2021 Certified EVM Plan'!E:E,0))</f>
        <v>#N/A</v>
      </c>
      <c r="O1120" s="7" t="e">
        <f>INDEX('2021 Certified EVM Plan'!M:M,MATCH(B1120,'2021 Certified EVM Plan'!E:E,0))</f>
        <v>#N/A</v>
      </c>
      <c r="P1120" s="7">
        <f t="shared" si="17"/>
        <v>1</v>
      </c>
      <c r="Q1120" s="26" t="e">
        <f>IF(INDEX('2021 Certified EVM Plan'!H:H,MATCH(B1120,'2021 Certified EVM Plan'!E:E,0))=1,M1120,#N/A)</f>
        <v>#N/A</v>
      </c>
      <c r="R1120" s="26" t="e">
        <f>IF(INDEX('2021 Certified EVM Plan'!J:J,MATCH(B1120,'2021 Certified EVM Plan'!E:E,0))=1,M1120,#N/A)</f>
        <v>#N/A</v>
      </c>
      <c r="S1120" s="26" t="e">
        <f>IF(INDEX('2021 Certified EVM Plan'!K:K,MATCH(B1120,'2021 Certified EVM Plan'!E:E,0))=1,M1120,#N/A)</f>
        <v>#N/A</v>
      </c>
    </row>
    <row r="1121" spans="1:19" x14ac:dyDescent="0.25">
      <c r="A1121" s="22" t="s">
        <v>964</v>
      </c>
      <c r="B1121" s="22">
        <v>8923</v>
      </c>
      <c r="C1121" s="22">
        <v>147</v>
      </c>
      <c r="D1121" s="23">
        <v>4.4131412596128397E-3</v>
      </c>
      <c r="E1121" s="22">
        <v>192171103</v>
      </c>
      <c r="F1121" s="22" t="s">
        <v>1034</v>
      </c>
      <c r="G1121" s="22" t="s">
        <v>1393</v>
      </c>
      <c r="H1121" s="22">
        <v>16560.565491021</v>
      </c>
      <c r="I1121" s="24">
        <f>'EVM CPZ List'!$D1121*'EVM CPZ List'!$C1121</f>
        <v>0.64873176516308739</v>
      </c>
      <c r="J1121" s="25">
        <f>INDEX('Pivot of Risk Data'!A:A,MATCH('EVM CPZ List'!$B1121,'Pivot of Risk Data'!B:B,0),1)</f>
        <v>1099</v>
      </c>
      <c r="K1121" s="22">
        <f>0.000621371*'EVM CPZ List'!$H1121</f>
        <v>10.290255139721209</v>
      </c>
      <c r="L1121" s="22">
        <f>L1120+'EVM CPZ List'!$K1121</f>
        <v>13694.13634255859</v>
      </c>
      <c r="M1121" s="22">
        <f>M1120-'EVM CPZ List'!$I1121</f>
        <v>155.58089866018591</v>
      </c>
      <c r="N1121" s="7" t="e">
        <f>INDEX('2021 Certified EVM Plan'!G:G,MATCH(B1121,'2021 Certified EVM Plan'!E:E,0))</f>
        <v>#N/A</v>
      </c>
      <c r="O1121" s="7" t="e">
        <f>INDEX('2021 Certified EVM Plan'!M:M,MATCH(B1121,'2021 Certified EVM Plan'!E:E,0))</f>
        <v>#N/A</v>
      </c>
      <c r="P1121" s="7">
        <f t="shared" si="17"/>
        <v>1</v>
      </c>
      <c r="Q1121" s="26" t="e">
        <f>IF(INDEX('2021 Certified EVM Plan'!H:H,MATCH(B1121,'2021 Certified EVM Plan'!E:E,0))=1,M1121,#N/A)</f>
        <v>#N/A</v>
      </c>
      <c r="R1121" s="26" t="e">
        <f>IF(INDEX('2021 Certified EVM Plan'!J:J,MATCH(B1121,'2021 Certified EVM Plan'!E:E,0))=1,M1121,#N/A)</f>
        <v>#N/A</v>
      </c>
      <c r="S1121" s="26" t="e">
        <f>IF(INDEX('2021 Certified EVM Plan'!K:K,MATCH(B1121,'2021 Certified EVM Plan'!E:E,0))=1,M1121,#N/A)</f>
        <v>#N/A</v>
      </c>
    </row>
    <row r="1122" spans="1:19" x14ac:dyDescent="0.25">
      <c r="A1122" s="22" t="s">
        <v>964</v>
      </c>
      <c r="B1122" s="22">
        <v>7477</v>
      </c>
      <c r="C1122" s="22">
        <v>20</v>
      </c>
      <c r="D1122" s="23">
        <v>4.4052066600570403E-3</v>
      </c>
      <c r="E1122" s="22">
        <v>43381101</v>
      </c>
      <c r="F1122" s="22" t="s">
        <v>1072</v>
      </c>
      <c r="G1122" s="22" t="s">
        <v>1375</v>
      </c>
      <c r="H1122" s="22">
        <v>8260.8146547698398</v>
      </c>
      <c r="I1122" s="24">
        <f>'EVM CPZ List'!$D1122*'EVM CPZ List'!$C1122</f>
        <v>8.81041332011408E-2</v>
      </c>
      <c r="J1122" s="25">
        <f>INDEX('Pivot of Risk Data'!A:A,MATCH('EVM CPZ List'!$B1122,'Pivot of Risk Data'!B:B,0),1)</f>
        <v>1100</v>
      </c>
      <c r="K1122" s="22">
        <f>0.000621371*'EVM CPZ List'!$H1122</f>
        <v>5.1330306628489906</v>
      </c>
      <c r="L1122" s="22">
        <f>L1121+'EVM CPZ List'!$K1122</f>
        <v>13699.269373221439</v>
      </c>
      <c r="M1122" s="22">
        <f>M1121-'EVM CPZ List'!$I1122</f>
        <v>155.49279452698477</v>
      </c>
      <c r="N1122" s="7" t="e">
        <f>INDEX('2021 Certified EVM Plan'!G:G,MATCH(B1122,'2021 Certified EVM Plan'!E:E,0))</f>
        <v>#N/A</v>
      </c>
      <c r="O1122" s="7" t="e">
        <f>INDEX('2021 Certified EVM Plan'!M:M,MATCH(B1122,'2021 Certified EVM Plan'!E:E,0))</f>
        <v>#N/A</v>
      </c>
      <c r="P1122" s="7">
        <f t="shared" si="17"/>
        <v>1</v>
      </c>
      <c r="Q1122" s="26" t="e">
        <f>IF(INDEX('2021 Certified EVM Plan'!H:H,MATCH(B1122,'2021 Certified EVM Plan'!E:E,0))=1,M1122,#N/A)</f>
        <v>#N/A</v>
      </c>
      <c r="R1122" s="26" t="e">
        <f>IF(INDEX('2021 Certified EVM Plan'!J:J,MATCH(B1122,'2021 Certified EVM Plan'!E:E,0))=1,M1122,#N/A)</f>
        <v>#N/A</v>
      </c>
      <c r="S1122" s="26" t="e">
        <f>IF(INDEX('2021 Certified EVM Plan'!K:K,MATCH(B1122,'2021 Certified EVM Plan'!E:E,0))=1,M1122,#N/A)</f>
        <v>#N/A</v>
      </c>
    </row>
    <row r="1123" spans="1:19" x14ac:dyDescent="0.25">
      <c r="A1123" s="22" t="s">
        <v>1672</v>
      </c>
      <c r="B1123" s="22">
        <v>2785</v>
      </c>
      <c r="C1123" s="22">
        <v>141</v>
      </c>
      <c r="D1123" s="23">
        <v>4.3947759193996502E-3</v>
      </c>
      <c r="E1123" s="22">
        <v>163011103</v>
      </c>
      <c r="F1123" s="22" t="s">
        <v>1915</v>
      </c>
      <c r="G1123" s="22" t="s">
        <v>1950</v>
      </c>
      <c r="H1123" s="22">
        <v>27174.874082257</v>
      </c>
      <c r="I1123" s="24">
        <f>'EVM CPZ List'!$D1123*'EVM CPZ List'!$C1123</f>
        <v>0.61966340463535063</v>
      </c>
      <c r="J1123" s="25">
        <f>INDEX('Pivot of Risk Data'!A:A,MATCH('EVM CPZ List'!$B1123,'Pivot of Risk Data'!B:B,0),1)</f>
        <v>1101</v>
      </c>
      <c r="K1123" s="22">
        <f>0.000621371*'EVM CPZ List'!$H1123</f>
        <v>16.885678683366116</v>
      </c>
      <c r="L1123" s="22">
        <f>L1122+'EVM CPZ List'!$K1123</f>
        <v>13716.155051904805</v>
      </c>
      <c r="M1123" s="22">
        <f>M1122-'EVM CPZ List'!$I1123</f>
        <v>154.87313112234941</v>
      </c>
      <c r="N1123" s="7" t="e">
        <f>INDEX('2021 Certified EVM Plan'!G:G,MATCH(B1123,'2021 Certified EVM Plan'!E:E,0))</f>
        <v>#N/A</v>
      </c>
      <c r="O1123" s="7" t="e">
        <f>INDEX('2021 Certified EVM Plan'!M:M,MATCH(B1123,'2021 Certified EVM Plan'!E:E,0))</f>
        <v>#N/A</v>
      </c>
      <c r="P1123" s="7">
        <f t="shared" si="17"/>
        <v>1</v>
      </c>
      <c r="Q1123" s="26" t="e">
        <f>IF(INDEX('2021 Certified EVM Plan'!H:H,MATCH(B1123,'2021 Certified EVM Plan'!E:E,0))=1,M1123,#N/A)</f>
        <v>#N/A</v>
      </c>
      <c r="R1123" s="26" t="e">
        <f>IF(INDEX('2021 Certified EVM Plan'!J:J,MATCH(B1123,'2021 Certified EVM Plan'!E:E,0))=1,M1123,#N/A)</f>
        <v>#N/A</v>
      </c>
      <c r="S1123" s="26" t="e">
        <f>IF(INDEX('2021 Certified EVM Plan'!K:K,MATCH(B1123,'2021 Certified EVM Plan'!E:E,0))=1,M1123,#N/A)</f>
        <v>#N/A</v>
      </c>
    </row>
    <row r="1124" spans="1:19" x14ac:dyDescent="0.25">
      <c r="A1124" s="22" t="s">
        <v>8</v>
      </c>
      <c r="B1124" s="22">
        <v>1888</v>
      </c>
      <c r="C1124" s="22">
        <v>258</v>
      </c>
      <c r="D1124" s="23">
        <v>4.39450773984557E-3</v>
      </c>
      <c r="E1124" s="22">
        <v>152101102</v>
      </c>
      <c r="F1124" s="22" t="s">
        <v>415</v>
      </c>
      <c r="G1124" s="22" t="s">
        <v>416</v>
      </c>
      <c r="H1124" s="22">
        <v>29167.433349691099</v>
      </c>
      <c r="I1124" s="24">
        <f>'EVM CPZ List'!$D1124*'EVM CPZ List'!$C1124</f>
        <v>1.1337829968801572</v>
      </c>
      <c r="J1124" s="25">
        <f>INDEX('Pivot of Risk Data'!A:A,MATCH('EVM CPZ List'!$B1124,'Pivot of Risk Data'!B:B,0),1)</f>
        <v>1102</v>
      </c>
      <c r="K1124" s="22">
        <f>0.000621371*'EVM CPZ List'!$H1124</f>
        <v>18.123797227930908</v>
      </c>
      <c r="L1124" s="22">
        <f>L1123+'EVM CPZ List'!$K1124</f>
        <v>13734.278849132736</v>
      </c>
      <c r="M1124" s="22">
        <f>M1123-'EVM CPZ List'!$I1124</f>
        <v>153.73934812546923</v>
      </c>
      <c r="N1124" s="7" t="e">
        <f>INDEX('2021 Certified EVM Plan'!G:G,MATCH(B1124,'2021 Certified EVM Plan'!E:E,0))</f>
        <v>#N/A</v>
      </c>
      <c r="O1124" s="7" t="e">
        <f>INDEX('2021 Certified EVM Plan'!M:M,MATCH(B1124,'2021 Certified EVM Plan'!E:E,0))</f>
        <v>#N/A</v>
      </c>
      <c r="P1124" s="7">
        <f t="shared" si="17"/>
        <v>1</v>
      </c>
      <c r="Q1124" s="26" t="e">
        <f>IF(INDEX('2021 Certified EVM Plan'!H:H,MATCH(B1124,'2021 Certified EVM Plan'!E:E,0))=1,M1124,#N/A)</f>
        <v>#N/A</v>
      </c>
      <c r="R1124" s="26" t="e">
        <f>IF(INDEX('2021 Certified EVM Plan'!J:J,MATCH(B1124,'2021 Certified EVM Plan'!E:E,0))=1,M1124,#N/A)</f>
        <v>#N/A</v>
      </c>
      <c r="S1124" s="26" t="e">
        <f>IF(INDEX('2021 Certified EVM Plan'!K:K,MATCH(B1124,'2021 Certified EVM Plan'!E:E,0))=1,M1124,#N/A)</f>
        <v>#N/A</v>
      </c>
    </row>
    <row r="1125" spans="1:19" x14ac:dyDescent="0.25">
      <c r="A1125" s="22" t="s">
        <v>8</v>
      </c>
      <c r="B1125" s="22">
        <v>256</v>
      </c>
      <c r="C1125" s="22">
        <v>108</v>
      </c>
      <c r="D1125" s="23">
        <v>4.3770055497665498E-3</v>
      </c>
      <c r="E1125" s="22">
        <v>152481106</v>
      </c>
      <c r="F1125" s="22" t="s">
        <v>52</v>
      </c>
      <c r="G1125" s="22" t="s">
        <v>88</v>
      </c>
      <c r="H1125" s="22">
        <v>12185.635922293801</v>
      </c>
      <c r="I1125" s="24">
        <f>'EVM CPZ List'!$D1125*'EVM CPZ List'!$C1125</f>
        <v>0.47271659937478738</v>
      </c>
      <c r="J1125" s="25">
        <f>INDEX('Pivot of Risk Data'!A:A,MATCH('EVM CPZ List'!$B1125,'Pivot of Risk Data'!B:B,0),1)</f>
        <v>1103</v>
      </c>
      <c r="K1125" s="22">
        <f>0.000621371*'EVM CPZ List'!$H1125</f>
        <v>7.571800778671621</v>
      </c>
      <c r="L1125" s="22">
        <f>L1124+'EVM CPZ List'!$K1125</f>
        <v>13741.850649911406</v>
      </c>
      <c r="M1125" s="22">
        <f>M1124-'EVM CPZ List'!$I1125</f>
        <v>153.26663152609444</v>
      </c>
      <c r="N1125" s="7" t="e">
        <f>INDEX('2021 Certified EVM Plan'!G:G,MATCH(B1125,'2021 Certified EVM Plan'!E:E,0))</f>
        <v>#N/A</v>
      </c>
      <c r="O1125" s="7" t="e">
        <f>INDEX('2021 Certified EVM Plan'!M:M,MATCH(B1125,'2021 Certified EVM Plan'!E:E,0))</f>
        <v>#N/A</v>
      </c>
      <c r="P1125" s="7">
        <f t="shared" si="17"/>
        <v>1</v>
      </c>
      <c r="Q1125" s="26" t="e">
        <f>IF(INDEX('2021 Certified EVM Plan'!H:H,MATCH(B1125,'2021 Certified EVM Plan'!E:E,0))=1,M1125,#N/A)</f>
        <v>#N/A</v>
      </c>
      <c r="R1125" s="26" t="e">
        <f>IF(INDEX('2021 Certified EVM Plan'!J:J,MATCH(B1125,'2021 Certified EVM Plan'!E:E,0))=1,M1125,#N/A)</f>
        <v>#N/A</v>
      </c>
      <c r="S1125" s="26" t="e">
        <f>IF(INDEX('2021 Certified EVM Plan'!K:K,MATCH(B1125,'2021 Certified EVM Plan'!E:E,0))=1,M1125,#N/A)</f>
        <v>#N/A</v>
      </c>
    </row>
    <row r="1126" spans="1:19" x14ac:dyDescent="0.25">
      <c r="A1126" s="22" t="s">
        <v>1672</v>
      </c>
      <c r="B1126" s="22">
        <v>5452</v>
      </c>
      <c r="C1126" s="22">
        <v>36</v>
      </c>
      <c r="D1126" s="23">
        <v>4.36671826687256E-3</v>
      </c>
      <c r="E1126" s="22">
        <v>162991102</v>
      </c>
      <c r="F1126" s="22" t="s">
        <v>1750</v>
      </c>
      <c r="G1126" s="22" t="s">
        <v>2009</v>
      </c>
      <c r="H1126" s="22">
        <v>5856.3944241912905</v>
      </c>
      <c r="I1126" s="24">
        <f>'EVM CPZ List'!$D1126*'EVM CPZ List'!$C1126</f>
        <v>0.15720185760741215</v>
      </c>
      <c r="J1126" s="25">
        <f>INDEX('Pivot of Risk Data'!A:A,MATCH('EVM CPZ List'!$B1126,'Pivot of Risk Data'!B:B,0),1)</f>
        <v>1104</v>
      </c>
      <c r="K1126" s="22">
        <f>0.000621371*'EVM CPZ List'!$H1126</f>
        <v>3.6389936597541666</v>
      </c>
      <c r="L1126" s="22">
        <f>L1125+'EVM CPZ List'!$K1126</f>
        <v>13745.48964357116</v>
      </c>
      <c r="M1126" s="22">
        <f>M1125-'EVM CPZ List'!$I1126</f>
        <v>153.10942966848702</v>
      </c>
      <c r="N1126" s="7" t="e">
        <f>INDEX('2021 Certified EVM Plan'!G:G,MATCH(B1126,'2021 Certified EVM Plan'!E:E,0))</f>
        <v>#N/A</v>
      </c>
      <c r="O1126" s="7" t="e">
        <f>INDEX('2021 Certified EVM Plan'!M:M,MATCH(B1126,'2021 Certified EVM Plan'!E:E,0))</f>
        <v>#N/A</v>
      </c>
      <c r="P1126" s="7">
        <f t="shared" si="17"/>
        <v>1</v>
      </c>
      <c r="Q1126" s="26" t="e">
        <f>IF(INDEX('2021 Certified EVM Plan'!H:H,MATCH(B1126,'2021 Certified EVM Plan'!E:E,0))=1,M1126,#N/A)</f>
        <v>#N/A</v>
      </c>
      <c r="R1126" s="26" t="e">
        <f>IF(INDEX('2021 Certified EVM Plan'!J:J,MATCH(B1126,'2021 Certified EVM Plan'!E:E,0))=1,M1126,#N/A)</f>
        <v>#N/A</v>
      </c>
      <c r="S1126" s="26" t="e">
        <f>IF(INDEX('2021 Certified EVM Plan'!K:K,MATCH(B1126,'2021 Certified EVM Plan'!E:E,0))=1,M1126,#N/A)</f>
        <v>#N/A</v>
      </c>
    </row>
    <row r="1127" spans="1:19" x14ac:dyDescent="0.25">
      <c r="A1127" s="22" t="s">
        <v>8</v>
      </c>
      <c r="B1127" s="22">
        <v>208</v>
      </c>
      <c r="C1127" s="22">
        <v>186</v>
      </c>
      <c r="D1127" s="23">
        <v>4.3641798058578502E-3</v>
      </c>
      <c r="E1127" s="22">
        <v>153661103</v>
      </c>
      <c r="F1127" s="22" t="s">
        <v>14</v>
      </c>
      <c r="G1127" s="22" t="s">
        <v>97</v>
      </c>
      <c r="H1127" s="22">
        <v>19652.813741550701</v>
      </c>
      <c r="I1127" s="24">
        <f>'EVM CPZ List'!$D1127*'EVM CPZ List'!$C1127</f>
        <v>0.81173744388956015</v>
      </c>
      <c r="J1127" s="25">
        <f>INDEX('Pivot of Risk Data'!A:A,MATCH('EVM CPZ List'!$B1127,'Pivot of Risk Data'!B:B,0),1)</f>
        <v>1105</v>
      </c>
      <c r="K1127" s="22">
        <f>0.000621371*'EVM CPZ List'!$H1127</f>
        <v>12.211688527401101</v>
      </c>
      <c r="L1127" s="22">
        <f>L1126+'EVM CPZ List'!$K1127</f>
        <v>13757.701332098561</v>
      </c>
      <c r="M1127" s="22">
        <f>M1126-'EVM CPZ List'!$I1127</f>
        <v>152.29769222459745</v>
      </c>
      <c r="N1127" s="7" t="e">
        <f>INDEX('2021 Certified EVM Plan'!G:G,MATCH(B1127,'2021 Certified EVM Plan'!E:E,0))</f>
        <v>#N/A</v>
      </c>
      <c r="O1127" s="7" t="e">
        <f>INDEX('2021 Certified EVM Plan'!M:M,MATCH(B1127,'2021 Certified EVM Plan'!E:E,0))</f>
        <v>#N/A</v>
      </c>
      <c r="P1127" s="7">
        <f t="shared" si="17"/>
        <v>1</v>
      </c>
      <c r="Q1127" s="26" t="e">
        <f>IF(INDEX('2021 Certified EVM Plan'!H:H,MATCH(B1127,'2021 Certified EVM Plan'!E:E,0))=1,M1127,#N/A)</f>
        <v>#N/A</v>
      </c>
      <c r="R1127" s="26" t="e">
        <f>IF(INDEX('2021 Certified EVM Plan'!J:J,MATCH(B1127,'2021 Certified EVM Plan'!E:E,0))=1,M1127,#N/A)</f>
        <v>#N/A</v>
      </c>
      <c r="S1127" s="26" t="e">
        <f>IF(INDEX('2021 Certified EVM Plan'!K:K,MATCH(B1127,'2021 Certified EVM Plan'!E:E,0))=1,M1127,#N/A)</f>
        <v>#N/A</v>
      </c>
    </row>
    <row r="1128" spans="1:19" x14ac:dyDescent="0.25">
      <c r="A1128" s="22" t="s">
        <v>2195</v>
      </c>
      <c r="B1128" s="22">
        <v>5597</v>
      </c>
      <c r="C1128" s="22">
        <v>283</v>
      </c>
      <c r="D1128" s="23">
        <v>4.3256806721683602E-3</v>
      </c>
      <c r="E1128" s="22">
        <v>183052110</v>
      </c>
      <c r="F1128" s="22" t="s">
        <v>2360</v>
      </c>
      <c r="G1128" s="22" t="s">
        <v>2361</v>
      </c>
      <c r="H1128" s="22">
        <v>46049.495235898699</v>
      </c>
      <c r="I1128" s="24">
        <f>'EVM CPZ List'!$D1128*'EVM CPZ List'!$C1128</f>
        <v>1.2241676302236459</v>
      </c>
      <c r="J1128" s="25">
        <f>INDEX('Pivot of Risk Data'!A:A,MATCH('EVM CPZ List'!$B1128,'Pivot of Risk Data'!B:B,0),1)</f>
        <v>1106</v>
      </c>
      <c r="K1128" s="22">
        <f>0.000621371*'EVM CPZ List'!$H1128</f>
        <v>28.613820904225612</v>
      </c>
      <c r="L1128" s="22">
        <f>L1127+'EVM CPZ List'!$K1128</f>
        <v>13786.315153002786</v>
      </c>
      <c r="M1128" s="22">
        <f>M1127-'EVM CPZ List'!$I1128</f>
        <v>151.07352459437382</v>
      </c>
      <c r="N1128" s="7" t="e">
        <f>INDEX('2021 Certified EVM Plan'!G:G,MATCH(B1128,'2021 Certified EVM Plan'!E:E,0))</f>
        <v>#N/A</v>
      </c>
      <c r="O1128" s="7" t="e">
        <f>INDEX('2021 Certified EVM Plan'!M:M,MATCH(B1128,'2021 Certified EVM Plan'!E:E,0))</f>
        <v>#N/A</v>
      </c>
      <c r="P1128" s="7">
        <f t="shared" si="17"/>
        <v>1</v>
      </c>
      <c r="Q1128" s="26" t="e">
        <f>IF(INDEX('2021 Certified EVM Plan'!H:H,MATCH(B1128,'2021 Certified EVM Plan'!E:E,0))=1,M1128,#N/A)</f>
        <v>#N/A</v>
      </c>
      <c r="R1128" s="26" t="e">
        <f>IF(INDEX('2021 Certified EVM Plan'!J:J,MATCH(B1128,'2021 Certified EVM Plan'!E:E,0))=1,M1128,#N/A)</f>
        <v>#N/A</v>
      </c>
      <c r="S1128" s="26" t="e">
        <f>IF(INDEX('2021 Certified EVM Plan'!K:K,MATCH(B1128,'2021 Certified EVM Plan'!E:E,0))=1,M1128,#N/A)</f>
        <v>#N/A</v>
      </c>
    </row>
    <row r="1129" spans="1:19" x14ac:dyDescent="0.25">
      <c r="A1129" s="22" t="s">
        <v>8</v>
      </c>
      <c r="B1129" s="22">
        <v>156</v>
      </c>
      <c r="C1129" s="22">
        <v>476</v>
      </c>
      <c r="D1129" s="23">
        <v>4.3135628881187001E-3</v>
      </c>
      <c r="E1129" s="22">
        <v>152282101</v>
      </c>
      <c r="F1129" s="22" t="s">
        <v>23</v>
      </c>
      <c r="G1129" s="22" t="s">
        <v>246</v>
      </c>
      <c r="H1129" s="22">
        <v>49477.654597203502</v>
      </c>
      <c r="I1129" s="24">
        <f>'EVM CPZ List'!$D1129*'EVM CPZ List'!$C1129</f>
        <v>2.0532559347445014</v>
      </c>
      <c r="J1129" s="25">
        <f>INDEX('Pivot of Risk Data'!A:A,MATCH('EVM CPZ List'!$B1129,'Pivot of Risk Data'!B:B,0),1)</f>
        <v>1107</v>
      </c>
      <c r="K1129" s="22">
        <f>0.000621371*'EVM CPZ List'!$H1129</f>
        <v>30.743979714718936</v>
      </c>
      <c r="L1129" s="22">
        <f>L1128+'EVM CPZ List'!$K1129</f>
        <v>13817.059132717504</v>
      </c>
      <c r="M1129" s="22">
        <f>M1128-'EVM CPZ List'!$I1129</f>
        <v>149.02026865962932</v>
      </c>
      <c r="N1129" s="7" t="e">
        <f>INDEX('2021 Certified EVM Plan'!G:G,MATCH(B1129,'2021 Certified EVM Plan'!E:E,0))</f>
        <v>#N/A</v>
      </c>
      <c r="O1129" s="7" t="e">
        <f>INDEX('2021 Certified EVM Plan'!M:M,MATCH(B1129,'2021 Certified EVM Plan'!E:E,0))</f>
        <v>#N/A</v>
      </c>
      <c r="P1129" s="7">
        <f t="shared" si="17"/>
        <v>1</v>
      </c>
      <c r="Q1129" s="26" t="e">
        <f>IF(INDEX('2021 Certified EVM Plan'!H:H,MATCH(B1129,'2021 Certified EVM Plan'!E:E,0))=1,M1129,#N/A)</f>
        <v>#N/A</v>
      </c>
      <c r="R1129" s="26" t="e">
        <f>IF(INDEX('2021 Certified EVM Plan'!J:J,MATCH(B1129,'2021 Certified EVM Plan'!E:E,0))=1,M1129,#N/A)</f>
        <v>#N/A</v>
      </c>
      <c r="S1129" s="26" t="e">
        <f>IF(INDEX('2021 Certified EVM Plan'!K:K,MATCH(B1129,'2021 Certified EVM Plan'!E:E,0))=1,M1129,#N/A)</f>
        <v>#N/A</v>
      </c>
    </row>
    <row r="1130" spans="1:19" x14ac:dyDescent="0.25">
      <c r="A1130" s="22" t="s">
        <v>964</v>
      </c>
      <c r="B1130" s="22">
        <v>457</v>
      </c>
      <c r="C1130" s="22">
        <v>87</v>
      </c>
      <c r="D1130" s="23">
        <v>4.2722412814281303E-3</v>
      </c>
      <c r="E1130" s="22">
        <v>42571102</v>
      </c>
      <c r="F1130" s="22" t="s">
        <v>1006</v>
      </c>
      <c r="G1130" s="22" t="s">
        <v>1135</v>
      </c>
      <c r="H1130" s="22">
        <v>9018.9358748063296</v>
      </c>
      <c r="I1130" s="24">
        <f>'EVM CPZ List'!$D1130*'EVM CPZ List'!$C1130</f>
        <v>0.37168499148424733</v>
      </c>
      <c r="J1130" s="25">
        <f>INDEX('Pivot of Risk Data'!A:A,MATCH('EVM CPZ List'!$B1130,'Pivot of Risk Data'!B:B,0),1)</f>
        <v>1108</v>
      </c>
      <c r="K1130" s="22">
        <f>0.000621371*'EVM CPZ List'!$H1130</f>
        <v>5.6041052034642842</v>
      </c>
      <c r="L1130" s="22">
        <f>L1129+'EVM CPZ List'!$K1130</f>
        <v>13822.663237920968</v>
      </c>
      <c r="M1130" s="22">
        <f>M1129-'EVM CPZ List'!$I1130</f>
        <v>148.64858366814508</v>
      </c>
      <c r="N1130" s="7" t="e">
        <f>INDEX('2021 Certified EVM Plan'!G:G,MATCH(B1130,'2021 Certified EVM Plan'!E:E,0))</f>
        <v>#N/A</v>
      </c>
      <c r="O1130" s="7" t="e">
        <f>INDEX('2021 Certified EVM Plan'!M:M,MATCH(B1130,'2021 Certified EVM Plan'!E:E,0))</f>
        <v>#N/A</v>
      </c>
      <c r="P1130" s="7">
        <f t="shared" si="17"/>
        <v>1</v>
      </c>
      <c r="Q1130" s="26" t="e">
        <f>IF(INDEX('2021 Certified EVM Plan'!H:H,MATCH(B1130,'2021 Certified EVM Plan'!E:E,0))=1,M1130,#N/A)</f>
        <v>#N/A</v>
      </c>
      <c r="R1130" s="26" t="e">
        <f>IF(INDEX('2021 Certified EVM Plan'!J:J,MATCH(B1130,'2021 Certified EVM Plan'!E:E,0))=1,M1130,#N/A)</f>
        <v>#N/A</v>
      </c>
      <c r="S1130" s="26" t="e">
        <f>IF(INDEX('2021 Certified EVM Plan'!K:K,MATCH(B1130,'2021 Certified EVM Plan'!E:E,0))=1,M1130,#N/A)</f>
        <v>#N/A</v>
      </c>
    </row>
    <row r="1131" spans="1:19" x14ac:dyDescent="0.25">
      <c r="A1131" s="22" t="s">
        <v>8</v>
      </c>
      <c r="B1131" s="22">
        <v>3850</v>
      </c>
      <c r="C1131" s="22">
        <v>204</v>
      </c>
      <c r="D1131" s="23">
        <v>4.2368469207456003E-3</v>
      </c>
      <c r="E1131" s="22">
        <v>153741101</v>
      </c>
      <c r="F1131" s="22" t="s">
        <v>180</v>
      </c>
      <c r="G1131" s="22" t="s">
        <v>222</v>
      </c>
      <c r="H1131" s="22">
        <v>26082.707101703701</v>
      </c>
      <c r="I1131" s="24">
        <f>'EVM CPZ List'!$D1131*'EVM CPZ List'!$C1131</f>
        <v>0.86431677183210243</v>
      </c>
      <c r="J1131" s="25">
        <f>INDEX('Pivot of Risk Data'!A:A,MATCH('EVM CPZ List'!$B1131,'Pivot of Risk Data'!B:B,0),1)</f>
        <v>1109</v>
      </c>
      <c r="K1131" s="22">
        <f>0.000621371*'EVM CPZ List'!$H1131</f>
        <v>16.207037794492731</v>
      </c>
      <c r="L1131" s="22">
        <f>L1130+'EVM CPZ List'!$K1131</f>
        <v>13838.870275715461</v>
      </c>
      <c r="M1131" s="22">
        <f>M1130-'EVM CPZ List'!$I1131</f>
        <v>147.78426689631297</v>
      </c>
      <c r="N1131" s="7" t="e">
        <f>INDEX('2021 Certified EVM Plan'!G:G,MATCH(B1131,'2021 Certified EVM Plan'!E:E,0))</f>
        <v>#N/A</v>
      </c>
      <c r="O1131" s="7" t="e">
        <f>INDEX('2021 Certified EVM Plan'!M:M,MATCH(B1131,'2021 Certified EVM Plan'!E:E,0))</f>
        <v>#N/A</v>
      </c>
      <c r="P1131" s="7">
        <f t="shared" si="17"/>
        <v>1</v>
      </c>
      <c r="Q1131" s="26" t="e">
        <f>IF(INDEX('2021 Certified EVM Plan'!H:H,MATCH(B1131,'2021 Certified EVM Plan'!E:E,0))=1,M1131,#N/A)</f>
        <v>#N/A</v>
      </c>
      <c r="R1131" s="26" t="e">
        <f>IF(INDEX('2021 Certified EVM Plan'!J:J,MATCH(B1131,'2021 Certified EVM Plan'!E:E,0))=1,M1131,#N/A)</f>
        <v>#N/A</v>
      </c>
      <c r="S1131" s="26" t="e">
        <f>IF(INDEX('2021 Certified EVM Plan'!K:K,MATCH(B1131,'2021 Certified EVM Plan'!E:E,0))=1,M1131,#N/A)</f>
        <v>#N/A</v>
      </c>
    </row>
    <row r="1132" spans="1:19" x14ac:dyDescent="0.25">
      <c r="A1132" s="22" t="s">
        <v>964</v>
      </c>
      <c r="B1132" s="22">
        <v>3118</v>
      </c>
      <c r="C1132" s="22">
        <v>235</v>
      </c>
      <c r="D1132" s="23">
        <v>4.2312501967607897E-3</v>
      </c>
      <c r="E1132" s="22">
        <v>43471101</v>
      </c>
      <c r="F1132" s="22" t="s">
        <v>1056</v>
      </c>
      <c r="G1132" s="22" t="s">
        <v>1057</v>
      </c>
      <c r="H1132" s="22">
        <v>31125.645077538</v>
      </c>
      <c r="I1132" s="24">
        <f>'EVM CPZ List'!$D1132*'EVM CPZ List'!$C1132</f>
        <v>0.99434379623878555</v>
      </c>
      <c r="J1132" s="25">
        <f>INDEX('Pivot of Risk Data'!A:A,MATCH('EVM CPZ List'!$B1132,'Pivot of Risk Data'!B:B,0),1)</f>
        <v>1110</v>
      </c>
      <c r="K1132" s="22">
        <f>0.000621371*'EVM CPZ List'!$H1132</f>
        <v>19.340573207474865</v>
      </c>
      <c r="L1132" s="22">
        <f>L1131+'EVM CPZ List'!$K1132</f>
        <v>13858.210848922936</v>
      </c>
      <c r="M1132" s="22">
        <f>M1131-'EVM CPZ List'!$I1132</f>
        <v>146.78992310007419</v>
      </c>
      <c r="N1132" s="7" t="e">
        <f>INDEX('2021 Certified EVM Plan'!G:G,MATCH(B1132,'2021 Certified EVM Plan'!E:E,0))</f>
        <v>#N/A</v>
      </c>
      <c r="O1132" s="7" t="e">
        <f>INDEX('2021 Certified EVM Plan'!M:M,MATCH(B1132,'2021 Certified EVM Plan'!E:E,0))</f>
        <v>#N/A</v>
      </c>
      <c r="P1132" s="7">
        <f t="shared" si="17"/>
        <v>1</v>
      </c>
      <c r="Q1132" s="26" t="e">
        <f>IF(INDEX('2021 Certified EVM Plan'!H:H,MATCH(B1132,'2021 Certified EVM Plan'!E:E,0))=1,M1132,#N/A)</f>
        <v>#N/A</v>
      </c>
      <c r="R1132" s="26" t="e">
        <f>IF(INDEX('2021 Certified EVM Plan'!J:J,MATCH(B1132,'2021 Certified EVM Plan'!E:E,0))=1,M1132,#N/A)</f>
        <v>#N/A</v>
      </c>
      <c r="S1132" s="26" t="e">
        <f>IF(INDEX('2021 Certified EVM Plan'!K:K,MATCH(B1132,'2021 Certified EVM Plan'!E:E,0))=1,M1132,#N/A)</f>
        <v>#N/A</v>
      </c>
    </row>
    <row r="1133" spans="1:19" x14ac:dyDescent="0.25">
      <c r="A1133" s="22" t="s">
        <v>539</v>
      </c>
      <c r="B1133" s="22">
        <v>3742</v>
      </c>
      <c r="C1133" s="22">
        <v>263</v>
      </c>
      <c r="D1133" s="23">
        <v>4.2081151050336199E-3</v>
      </c>
      <c r="E1133" s="22">
        <v>103561101</v>
      </c>
      <c r="F1133" s="22" t="s">
        <v>582</v>
      </c>
      <c r="G1133" s="22" t="s">
        <v>583</v>
      </c>
      <c r="H1133" s="22">
        <v>31197.3184826994</v>
      </c>
      <c r="I1133" s="24">
        <f>'EVM CPZ List'!$D1133*'EVM CPZ List'!$C1133</f>
        <v>1.1067342726238421</v>
      </c>
      <c r="J1133" s="25">
        <f>INDEX('Pivot of Risk Data'!A:A,MATCH('EVM CPZ List'!$B1133,'Pivot of Risk Data'!B:B,0),1)</f>
        <v>1111</v>
      </c>
      <c r="K1133" s="22">
        <f>0.000621371*'EVM CPZ List'!$H1133</f>
        <v>19.385108982913408</v>
      </c>
      <c r="L1133" s="22">
        <f>L1132+'EVM CPZ List'!$K1133</f>
        <v>13877.595957905849</v>
      </c>
      <c r="M1133" s="22">
        <f>M1132-'EVM CPZ List'!$I1133</f>
        <v>145.68318882745035</v>
      </c>
      <c r="N1133" s="7" t="e">
        <f>INDEX('2021 Certified EVM Plan'!G:G,MATCH(B1133,'2021 Certified EVM Plan'!E:E,0))</f>
        <v>#N/A</v>
      </c>
      <c r="O1133" s="7" t="e">
        <f>INDEX('2021 Certified EVM Plan'!M:M,MATCH(B1133,'2021 Certified EVM Plan'!E:E,0))</f>
        <v>#N/A</v>
      </c>
      <c r="P1133" s="7">
        <f t="shared" si="17"/>
        <v>1</v>
      </c>
      <c r="Q1133" s="26" t="e">
        <f>IF(INDEX('2021 Certified EVM Plan'!H:H,MATCH(B1133,'2021 Certified EVM Plan'!E:E,0))=1,M1133,#N/A)</f>
        <v>#N/A</v>
      </c>
      <c r="R1133" s="26" t="e">
        <f>IF(INDEX('2021 Certified EVM Plan'!J:J,MATCH(B1133,'2021 Certified EVM Plan'!E:E,0))=1,M1133,#N/A)</f>
        <v>#N/A</v>
      </c>
      <c r="S1133" s="26" t="e">
        <f>IF(INDEX('2021 Certified EVM Plan'!K:K,MATCH(B1133,'2021 Certified EVM Plan'!E:E,0))=1,M1133,#N/A)</f>
        <v>#N/A</v>
      </c>
    </row>
    <row r="1134" spans="1:19" x14ac:dyDescent="0.25">
      <c r="A1134" s="22" t="s">
        <v>964</v>
      </c>
      <c r="B1134" s="22">
        <v>6423</v>
      </c>
      <c r="C1134" s="22">
        <v>154</v>
      </c>
      <c r="D1134" s="23">
        <v>4.2078966814628896E-3</v>
      </c>
      <c r="E1134" s="22">
        <v>42281105</v>
      </c>
      <c r="F1134" s="22" t="s">
        <v>1084</v>
      </c>
      <c r="G1134" s="22" t="s">
        <v>1127</v>
      </c>
      <c r="H1134" s="22">
        <v>23931.418837687299</v>
      </c>
      <c r="I1134" s="24">
        <f>'EVM CPZ List'!$D1134*'EVM CPZ List'!$C1134</f>
        <v>0.64801608894528495</v>
      </c>
      <c r="J1134" s="25">
        <f>INDEX('Pivot of Risk Data'!A:A,MATCH('EVM CPZ List'!$B1134,'Pivot of Risk Data'!B:B,0),1)</f>
        <v>1112</v>
      </c>
      <c r="K1134" s="22">
        <f>0.000621371*'EVM CPZ List'!$H1134</f>
        <v>14.870289654592595</v>
      </c>
      <c r="L1134" s="22">
        <f>L1133+'EVM CPZ List'!$K1134</f>
        <v>13892.466247560442</v>
      </c>
      <c r="M1134" s="22">
        <f>M1133-'EVM CPZ List'!$I1134</f>
        <v>145.03517273850505</v>
      </c>
      <c r="N1134" s="7" t="e">
        <f>INDEX('2021 Certified EVM Plan'!G:G,MATCH(B1134,'2021 Certified EVM Plan'!E:E,0))</f>
        <v>#N/A</v>
      </c>
      <c r="O1134" s="7" t="e">
        <f>INDEX('2021 Certified EVM Plan'!M:M,MATCH(B1134,'2021 Certified EVM Plan'!E:E,0))</f>
        <v>#N/A</v>
      </c>
      <c r="P1134" s="7">
        <f t="shared" si="17"/>
        <v>1</v>
      </c>
      <c r="Q1134" s="26" t="e">
        <f>IF(INDEX('2021 Certified EVM Plan'!H:H,MATCH(B1134,'2021 Certified EVM Plan'!E:E,0))=1,M1134,#N/A)</f>
        <v>#N/A</v>
      </c>
      <c r="R1134" s="26" t="e">
        <f>IF(INDEX('2021 Certified EVM Plan'!J:J,MATCH(B1134,'2021 Certified EVM Plan'!E:E,0))=1,M1134,#N/A)</f>
        <v>#N/A</v>
      </c>
      <c r="S1134" s="26" t="e">
        <f>IF(INDEX('2021 Certified EVM Plan'!K:K,MATCH(B1134,'2021 Certified EVM Plan'!E:E,0))=1,M1134,#N/A)</f>
        <v>#N/A</v>
      </c>
    </row>
    <row r="1135" spans="1:19" x14ac:dyDescent="0.25">
      <c r="A1135" s="22" t="s">
        <v>2906</v>
      </c>
      <c r="B1135" s="22">
        <v>3498</v>
      </c>
      <c r="C1135" s="22">
        <v>169</v>
      </c>
      <c r="D1135" s="23">
        <v>4.2048444054144799E-3</v>
      </c>
      <c r="E1135" s="22">
        <v>42011108</v>
      </c>
      <c r="F1135" s="22" t="s">
        <v>2982</v>
      </c>
      <c r="G1135" s="22" t="s">
        <v>3000</v>
      </c>
      <c r="H1135" s="22">
        <v>17633.1442654397</v>
      </c>
      <c r="I1135" s="24">
        <f>'EVM CPZ List'!$D1135*'EVM CPZ List'!$C1135</f>
        <v>0.71061870451504705</v>
      </c>
      <c r="J1135" s="25">
        <f>INDEX('Pivot of Risk Data'!A:A,MATCH('EVM CPZ List'!$B1135,'Pivot of Risk Data'!B:B,0),1)</f>
        <v>1113</v>
      </c>
      <c r="K1135" s="22">
        <f>0.000621371*'EVM CPZ List'!$H1135</f>
        <v>10.956724485360532</v>
      </c>
      <c r="L1135" s="22">
        <f>L1134+'EVM CPZ List'!$K1135</f>
        <v>13903.422972045802</v>
      </c>
      <c r="M1135" s="22">
        <f>M1134-'EVM CPZ List'!$I1135</f>
        <v>144.32455403399001</v>
      </c>
      <c r="N1135" s="7" t="e">
        <f>INDEX('2021 Certified EVM Plan'!G:G,MATCH(B1135,'2021 Certified EVM Plan'!E:E,0))</f>
        <v>#N/A</v>
      </c>
      <c r="O1135" s="7" t="e">
        <f>INDEX('2021 Certified EVM Plan'!M:M,MATCH(B1135,'2021 Certified EVM Plan'!E:E,0))</f>
        <v>#N/A</v>
      </c>
      <c r="P1135" s="7">
        <f t="shared" si="17"/>
        <v>1</v>
      </c>
      <c r="Q1135" s="26" t="e">
        <f>IF(INDEX('2021 Certified EVM Plan'!H:H,MATCH(B1135,'2021 Certified EVM Plan'!E:E,0))=1,M1135,#N/A)</f>
        <v>#N/A</v>
      </c>
      <c r="R1135" s="26" t="e">
        <f>IF(INDEX('2021 Certified EVM Plan'!J:J,MATCH(B1135,'2021 Certified EVM Plan'!E:E,0))=1,M1135,#N/A)</f>
        <v>#N/A</v>
      </c>
      <c r="S1135" s="26" t="e">
        <f>IF(INDEX('2021 Certified EVM Plan'!K:K,MATCH(B1135,'2021 Certified EVM Plan'!E:E,0))=1,M1135,#N/A)</f>
        <v>#N/A</v>
      </c>
    </row>
    <row r="1136" spans="1:19" x14ac:dyDescent="0.25">
      <c r="A1136" s="22" t="s">
        <v>539</v>
      </c>
      <c r="B1136" s="22">
        <v>6140</v>
      </c>
      <c r="C1136" s="22">
        <v>142</v>
      </c>
      <c r="D1136" s="23">
        <v>4.1838527592703801E-3</v>
      </c>
      <c r="E1136" s="22">
        <v>103031102</v>
      </c>
      <c r="F1136" s="22" t="s">
        <v>540</v>
      </c>
      <c r="G1136" s="22" t="s">
        <v>784</v>
      </c>
      <c r="H1136" s="22">
        <v>14724.866201729301</v>
      </c>
      <c r="I1136" s="24">
        <f>'EVM CPZ List'!$D1136*'EVM CPZ List'!$C1136</f>
        <v>0.59410709181639398</v>
      </c>
      <c r="J1136" s="25">
        <f>INDEX('Pivot of Risk Data'!A:A,MATCH('EVM CPZ List'!$B1136,'Pivot of Risk Data'!B:B,0),1)</f>
        <v>1114</v>
      </c>
      <c r="K1136" s="22">
        <f>0.000621371*'EVM CPZ List'!$H1136</f>
        <v>9.1496048366347384</v>
      </c>
      <c r="L1136" s="22">
        <f>L1135+'EVM CPZ List'!$K1136</f>
        <v>13912.572576882438</v>
      </c>
      <c r="M1136" s="22">
        <f>M1135-'EVM CPZ List'!$I1136</f>
        <v>143.73044694217361</v>
      </c>
      <c r="N1136" s="7" t="e">
        <f>INDEX('2021 Certified EVM Plan'!G:G,MATCH(B1136,'2021 Certified EVM Plan'!E:E,0))</f>
        <v>#N/A</v>
      </c>
      <c r="O1136" s="7" t="e">
        <f>INDEX('2021 Certified EVM Plan'!M:M,MATCH(B1136,'2021 Certified EVM Plan'!E:E,0))</f>
        <v>#N/A</v>
      </c>
      <c r="P1136" s="7">
        <f t="shared" si="17"/>
        <v>1</v>
      </c>
      <c r="Q1136" s="26" t="e">
        <f>IF(INDEX('2021 Certified EVM Plan'!H:H,MATCH(B1136,'2021 Certified EVM Plan'!E:E,0))=1,M1136,#N/A)</f>
        <v>#N/A</v>
      </c>
      <c r="R1136" s="26" t="e">
        <f>IF(INDEX('2021 Certified EVM Plan'!J:J,MATCH(B1136,'2021 Certified EVM Plan'!E:E,0))=1,M1136,#N/A)</f>
        <v>#N/A</v>
      </c>
      <c r="S1136" s="26" t="e">
        <f>IF(INDEX('2021 Certified EVM Plan'!K:K,MATCH(B1136,'2021 Certified EVM Plan'!E:E,0))=1,M1136,#N/A)</f>
        <v>#N/A</v>
      </c>
    </row>
    <row r="1137" spans="1:19" x14ac:dyDescent="0.25">
      <c r="A1137" s="22" t="s">
        <v>539</v>
      </c>
      <c r="B1137" s="22">
        <v>1432</v>
      </c>
      <c r="C1137" s="22">
        <v>159</v>
      </c>
      <c r="D1137" s="23">
        <v>4.1778193983731801E-3</v>
      </c>
      <c r="E1137" s="22">
        <v>103401102</v>
      </c>
      <c r="F1137" s="22" t="s">
        <v>596</v>
      </c>
      <c r="G1137" s="22" t="s">
        <v>682</v>
      </c>
      <c r="H1137" s="22">
        <v>25756.178479075501</v>
      </c>
      <c r="I1137" s="24">
        <f>'EVM CPZ List'!$D1137*'EVM CPZ List'!$C1137</f>
        <v>0.66427328434133559</v>
      </c>
      <c r="J1137" s="25">
        <f>INDEX('Pivot of Risk Data'!A:A,MATCH('EVM CPZ List'!$B1137,'Pivot of Risk Data'!B:B,0),1)</f>
        <v>1115</v>
      </c>
      <c r="K1137" s="22">
        <f>0.000621371*'EVM CPZ List'!$H1137</f>
        <v>16.004142377721625</v>
      </c>
      <c r="L1137" s="22">
        <f>L1136+'EVM CPZ List'!$K1137</f>
        <v>13928.57671926016</v>
      </c>
      <c r="M1137" s="22">
        <f>M1136-'EVM CPZ List'!$I1137</f>
        <v>143.06617365783228</v>
      </c>
      <c r="N1137" s="7" t="e">
        <f>INDEX('2021 Certified EVM Plan'!G:G,MATCH(B1137,'2021 Certified EVM Plan'!E:E,0))</f>
        <v>#N/A</v>
      </c>
      <c r="O1137" s="7" t="e">
        <f>INDEX('2021 Certified EVM Plan'!M:M,MATCH(B1137,'2021 Certified EVM Plan'!E:E,0))</f>
        <v>#N/A</v>
      </c>
      <c r="P1137" s="7">
        <f t="shared" si="17"/>
        <v>1</v>
      </c>
      <c r="Q1137" s="26" t="e">
        <f>IF(INDEX('2021 Certified EVM Plan'!H:H,MATCH(B1137,'2021 Certified EVM Plan'!E:E,0))=1,M1137,#N/A)</f>
        <v>#N/A</v>
      </c>
      <c r="R1137" s="26" t="e">
        <f>IF(INDEX('2021 Certified EVM Plan'!J:J,MATCH(B1137,'2021 Certified EVM Plan'!E:E,0))=1,M1137,#N/A)</f>
        <v>#N/A</v>
      </c>
      <c r="S1137" s="26" t="e">
        <f>IF(INDEX('2021 Certified EVM Plan'!K:K,MATCH(B1137,'2021 Certified EVM Plan'!E:E,0))=1,M1137,#N/A)</f>
        <v>#N/A</v>
      </c>
    </row>
    <row r="1138" spans="1:19" x14ac:dyDescent="0.25">
      <c r="A1138" s="22" t="s">
        <v>1672</v>
      </c>
      <c r="B1138" s="22">
        <v>2372</v>
      </c>
      <c r="C1138" s="22">
        <v>46</v>
      </c>
      <c r="D1138" s="23">
        <v>4.1777666795339901E-3</v>
      </c>
      <c r="E1138" s="22">
        <v>254452101</v>
      </c>
      <c r="F1138" s="22" t="s">
        <v>1895</v>
      </c>
      <c r="G1138" s="22" t="s">
        <v>1935</v>
      </c>
      <c r="H1138" s="22">
        <v>7283.0828908735002</v>
      </c>
      <c r="I1138" s="24">
        <f>'EVM CPZ List'!$D1138*'EVM CPZ List'!$C1138</f>
        <v>0.19217726725856354</v>
      </c>
      <c r="J1138" s="25">
        <f>INDEX('Pivot of Risk Data'!A:A,MATCH('EVM CPZ List'!$B1138,'Pivot of Risk Data'!B:B,0),1)</f>
        <v>1116</v>
      </c>
      <c r="K1138" s="22">
        <f>0.000621371*'EVM CPZ List'!$H1138</f>
        <v>4.5254964989849578</v>
      </c>
      <c r="L1138" s="22">
        <f>L1137+'EVM CPZ List'!$K1138</f>
        <v>13933.102215759145</v>
      </c>
      <c r="M1138" s="22">
        <f>M1137-'EVM CPZ List'!$I1138</f>
        <v>142.87399639057372</v>
      </c>
      <c r="N1138" s="7" t="e">
        <f>INDEX('2021 Certified EVM Plan'!G:G,MATCH(B1138,'2021 Certified EVM Plan'!E:E,0))</f>
        <v>#N/A</v>
      </c>
      <c r="O1138" s="7" t="e">
        <f>INDEX('2021 Certified EVM Plan'!M:M,MATCH(B1138,'2021 Certified EVM Plan'!E:E,0))</f>
        <v>#N/A</v>
      </c>
      <c r="P1138" s="7">
        <f t="shared" si="17"/>
        <v>1</v>
      </c>
      <c r="Q1138" s="26" t="e">
        <f>IF(INDEX('2021 Certified EVM Plan'!H:H,MATCH(B1138,'2021 Certified EVM Plan'!E:E,0))=1,M1138,#N/A)</f>
        <v>#N/A</v>
      </c>
      <c r="R1138" s="26" t="e">
        <f>IF(INDEX('2021 Certified EVM Plan'!J:J,MATCH(B1138,'2021 Certified EVM Plan'!E:E,0))=1,M1138,#N/A)</f>
        <v>#N/A</v>
      </c>
      <c r="S1138" s="26" t="e">
        <f>IF(INDEX('2021 Certified EVM Plan'!K:K,MATCH(B1138,'2021 Certified EVM Plan'!E:E,0))=1,M1138,#N/A)</f>
        <v>#N/A</v>
      </c>
    </row>
    <row r="1139" spans="1:19" x14ac:dyDescent="0.25">
      <c r="A1139" s="22" t="s">
        <v>1672</v>
      </c>
      <c r="B1139" s="22">
        <v>883</v>
      </c>
      <c r="C1139" s="22">
        <v>242</v>
      </c>
      <c r="D1139" s="23">
        <v>4.1729879802435898E-3</v>
      </c>
      <c r="E1139" s="22">
        <v>163761704</v>
      </c>
      <c r="F1139" s="22" t="s">
        <v>1770</v>
      </c>
      <c r="G1139" s="22" t="s">
        <v>1871</v>
      </c>
      <c r="H1139" s="22">
        <v>37898.109965022697</v>
      </c>
      <c r="I1139" s="24">
        <f>'EVM CPZ List'!$D1139*'EVM CPZ List'!$C1139</f>
        <v>1.0098630912189488</v>
      </c>
      <c r="J1139" s="25">
        <f>INDEX('Pivot of Risk Data'!A:A,MATCH('EVM CPZ List'!$B1139,'Pivot of Risk Data'!B:B,0),1)</f>
        <v>1117</v>
      </c>
      <c r="K1139" s="22">
        <f>0.000621371*'EVM CPZ List'!$H1139</f>
        <v>23.548786487076118</v>
      </c>
      <c r="L1139" s="22">
        <f>L1138+'EVM CPZ List'!$K1139</f>
        <v>13956.651002246221</v>
      </c>
      <c r="M1139" s="22">
        <f>M1138-'EVM CPZ List'!$I1139</f>
        <v>141.86413329935476</v>
      </c>
      <c r="N1139" s="7" t="e">
        <f>INDEX('2021 Certified EVM Plan'!G:G,MATCH(B1139,'2021 Certified EVM Plan'!E:E,0))</f>
        <v>#N/A</v>
      </c>
      <c r="O1139" s="7" t="e">
        <f>INDEX('2021 Certified EVM Plan'!M:M,MATCH(B1139,'2021 Certified EVM Plan'!E:E,0))</f>
        <v>#N/A</v>
      </c>
      <c r="P1139" s="7">
        <f t="shared" si="17"/>
        <v>1</v>
      </c>
      <c r="Q1139" s="26" t="e">
        <f>IF(INDEX('2021 Certified EVM Plan'!H:H,MATCH(B1139,'2021 Certified EVM Plan'!E:E,0))=1,M1139,#N/A)</f>
        <v>#N/A</v>
      </c>
      <c r="R1139" s="26" t="e">
        <f>IF(INDEX('2021 Certified EVM Plan'!J:J,MATCH(B1139,'2021 Certified EVM Plan'!E:E,0))=1,M1139,#N/A)</f>
        <v>#N/A</v>
      </c>
      <c r="S1139" s="26" t="e">
        <f>IF(INDEX('2021 Certified EVM Plan'!K:K,MATCH(B1139,'2021 Certified EVM Plan'!E:E,0))=1,M1139,#N/A)</f>
        <v>#N/A</v>
      </c>
    </row>
    <row r="1140" spans="1:19" x14ac:dyDescent="0.25">
      <c r="A1140" s="22" t="s">
        <v>1672</v>
      </c>
      <c r="B1140" s="22">
        <v>6892</v>
      </c>
      <c r="C1140" s="22">
        <v>145</v>
      </c>
      <c r="D1140" s="23">
        <v>4.1020419969002202E-3</v>
      </c>
      <c r="E1140" s="22">
        <v>163751102</v>
      </c>
      <c r="F1140" s="22" t="s">
        <v>1674</v>
      </c>
      <c r="G1140" s="22" t="s">
        <v>1694</v>
      </c>
      <c r="H1140" s="22">
        <v>13034.6629440908</v>
      </c>
      <c r="I1140" s="24">
        <f>'EVM CPZ List'!$D1140*'EVM CPZ List'!$C1140</f>
        <v>0.59479608955053198</v>
      </c>
      <c r="J1140" s="25">
        <f>INDEX('Pivot of Risk Data'!A:A,MATCH('EVM CPZ List'!$B1140,'Pivot of Risk Data'!B:B,0),1)</f>
        <v>1118</v>
      </c>
      <c r="K1140" s="22">
        <f>0.000621371*'EVM CPZ List'!$H1140</f>
        <v>8.0993615482326451</v>
      </c>
      <c r="L1140" s="22">
        <f>L1139+'EVM CPZ List'!$K1140</f>
        <v>13964.750363794454</v>
      </c>
      <c r="M1140" s="22">
        <f>M1139-'EVM CPZ List'!$I1140</f>
        <v>141.26933720980423</v>
      </c>
      <c r="N1140" s="7" t="e">
        <f>INDEX('2021 Certified EVM Plan'!G:G,MATCH(B1140,'2021 Certified EVM Plan'!E:E,0))</f>
        <v>#N/A</v>
      </c>
      <c r="O1140" s="7" t="e">
        <f>INDEX('2021 Certified EVM Plan'!M:M,MATCH(B1140,'2021 Certified EVM Plan'!E:E,0))</f>
        <v>#N/A</v>
      </c>
      <c r="P1140" s="7">
        <f t="shared" si="17"/>
        <v>1</v>
      </c>
      <c r="Q1140" s="26" t="e">
        <f>IF(INDEX('2021 Certified EVM Plan'!H:H,MATCH(B1140,'2021 Certified EVM Plan'!E:E,0))=1,M1140,#N/A)</f>
        <v>#N/A</v>
      </c>
      <c r="R1140" s="26" t="e">
        <f>IF(INDEX('2021 Certified EVM Plan'!J:J,MATCH(B1140,'2021 Certified EVM Plan'!E:E,0))=1,M1140,#N/A)</f>
        <v>#N/A</v>
      </c>
      <c r="S1140" s="26" t="e">
        <f>IF(INDEX('2021 Certified EVM Plan'!K:K,MATCH(B1140,'2021 Certified EVM Plan'!E:E,0))=1,M1140,#N/A)</f>
        <v>#N/A</v>
      </c>
    </row>
    <row r="1141" spans="1:19" x14ac:dyDescent="0.25">
      <c r="A1141" s="22" t="s">
        <v>964</v>
      </c>
      <c r="B1141" s="22">
        <v>4034</v>
      </c>
      <c r="C1141" s="22">
        <v>34</v>
      </c>
      <c r="D1141" s="23">
        <v>4.0704255742015898E-3</v>
      </c>
      <c r="E1141" s="22">
        <v>42771114</v>
      </c>
      <c r="F1141" s="22" t="s">
        <v>1286</v>
      </c>
      <c r="G1141" s="22" t="s">
        <v>1640</v>
      </c>
      <c r="H1141" s="22">
        <v>4515.4090141200504</v>
      </c>
      <c r="I1141" s="24">
        <f>'EVM CPZ List'!$D1141*'EVM CPZ List'!$C1141</f>
        <v>0.13839446952285406</v>
      </c>
      <c r="J1141" s="25">
        <f>INDEX('Pivot of Risk Data'!A:A,MATCH('EVM CPZ List'!$B1141,'Pivot of Risk Data'!B:B,0),1)</f>
        <v>1119</v>
      </c>
      <c r="K1141" s="22">
        <f>0.000621371*'EVM CPZ List'!$H1141</f>
        <v>2.80574421451279</v>
      </c>
      <c r="L1141" s="22">
        <f>L1140+'EVM CPZ List'!$K1141</f>
        <v>13967.556108008966</v>
      </c>
      <c r="M1141" s="22">
        <f>M1140-'EVM CPZ List'!$I1141</f>
        <v>141.13094274028137</v>
      </c>
      <c r="N1141" s="7" t="e">
        <f>INDEX('2021 Certified EVM Plan'!G:G,MATCH(B1141,'2021 Certified EVM Plan'!E:E,0))</f>
        <v>#N/A</v>
      </c>
      <c r="O1141" s="7" t="e">
        <f>INDEX('2021 Certified EVM Plan'!M:M,MATCH(B1141,'2021 Certified EVM Plan'!E:E,0))</f>
        <v>#N/A</v>
      </c>
      <c r="P1141" s="7">
        <f t="shared" si="17"/>
        <v>1</v>
      </c>
      <c r="Q1141" s="26" t="e">
        <f>IF(INDEX('2021 Certified EVM Plan'!H:H,MATCH(B1141,'2021 Certified EVM Plan'!E:E,0))=1,M1141,#N/A)</f>
        <v>#N/A</v>
      </c>
      <c r="R1141" s="26" t="e">
        <f>IF(INDEX('2021 Certified EVM Plan'!J:J,MATCH(B1141,'2021 Certified EVM Plan'!E:E,0))=1,M1141,#N/A)</f>
        <v>#N/A</v>
      </c>
      <c r="S1141" s="26" t="e">
        <f>IF(INDEX('2021 Certified EVM Plan'!K:K,MATCH(B1141,'2021 Certified EVM Plan'!E:E,0))=1,M1141,#N/A)</f>
        <v>#N/A</v>
      </c>
    </row>
    <row r="1142" spans="1:19" x14ac:dyDescent="0.25">
      <c r="A1142" s="22" t="s">
        <v>8</v>
      </c>
      <c r="B1142" s="22">
        <v>2508</v>
      </c>
      <c r="C1142" s="22">
        <v>299</v>
      </c>
      <c r="D1142" s="23">
        <v>4.0668035214583001E-3</v>
      </c>
      <c r="E1142" s="22">
        <v>153081110</v>
      </c>
      <c r="F1142" s="22" t="s">
        <v>194</v>
      </c>
      <c r="G1142" s="22" t="s">
        <v>195</v>
      </c>
      <c r="H1142" s="22">
        <v>35889.522643818498</v>
      </c>
      <c r="I1142" s="24">
        <f>'EVM CPZ List'!$D1142*'EVM CPZ List'!$C1142</f>
        <v>1.2159742529160318</v>
      </c>
      <c r="J1142" s="25">
        <f>INDEX('Pivot of Risk Data'!A:A,MATCH('EVM CPZ List'!$B1142,'Pivot of Risk Data'!B:B,0),1)</f>
        <v>1120</v>
      </c>
      <c r="K1142" s="22">
        <f>0.000621371*'EVM CPZ List'!$H1142</f>
        <v>22.300708574712143</v>
      </c>
      <c r="L1142" s="22">
        <f>L1141+'EVM CPZ List'!$K1142</f>
        <v>13989.856816583679</v>
      </c>
      <c r="M1142" s="22">
        <f>M1141-'EVM CPZ List'!$I1142</f>
        <v>139.91496848736534</v>
      </c>
      <c r="N1142" s="7" t="e">
        <f>INDEX('2021 Certified EVM Plan'!G:G,MATCH(B1142,'2021 Certified EVM Plan'!E:E,0))</f>
        <v>#N/A</v>
      </c>
      <c r="O1142" s="7" t="e">
        <f>INDEX('2021 Certified EVM Plan'!M:M,MATCH(B1142,'2021 Certified EVM Plan'!E:E,0))</f>
        <v>#N/A</v>
      </c>
      <c r="P1142" s="7">
        <f t="shared" si="17"/>
        <v>1</v>
      </c>
      <c r="Q1142" s="26" t="e">
        <f>IF(INDEX('2021 Certified EVM Plan'!H:H,MATCH(B1142,'2021 Certified EVM Plan'!E:E,0))=1,M1142,#N/A)</f>
        <v>#N/A</v>
      </c>
      <c r="R1142" s="26" t="e">
        <f>IF(INDEX('2021 Certified EVM Plan'!J:J,MATCH(B1142,'2021 Certified EVM Plan'!E:E,0))=1,M1142,#N/A)</f>
        <v>#N/A</v>
      </c>
      <c r="S1142" s="26" t="e">
        <f>IF(INDEX('2021 Certified EVM Plan'!K:K,MATCH(B1142,'2021 Certified EVM Plan'!E:E,0))=1,M1142,#N/A)</f>
        <v>#N/A</v>
      </c>
    </row>
    <row r="1143" spans="1:19" x14ac:dyDescent="0.25">
      <c r="A1143" s="22" t="s">
        <v>964</v>
      </c>
      <c r="B1143" s="22">
        <v>8139</v>
      </c>
      <c r="C1143" s="22">
        <v>99</v>
      </c>
      <c r="D1143" s="23">
        <v>4.05977478324605E-3</v>
      </c>
      <c r="E1143" s="22">
        <v>42571102</v>
      </c>
      <c r="F1143" s="22" t="s">
        <v>1006</v>
      </c>
      <c r="G1143" s="22" t="s">
        <v>1007</v>
      </c>
      <c r="H1143" s="22">
        <v>11483.727024006001</v>
      </c>
      <c r="I1143" s="24">
        <f>'EVM CPZ List'!$D1143*'EVM CPZ List'!$C1143</f>
        <v>0.40191770354135897</v>
      </c>
      <c r="J1143" s="25">
        <f>INDEX('Pivot of Risk Data'!A:A,MATCH('EVM CPZ List'!$B1143,'Pivot of Risk Data'!B:B,0),1)</f>
        <v>1121</v>
      </c>
      <c r="K1143" s="22">
        <f>0.000621371*'EVM CPZ List'!$H1143</f>
        <v>7.1356549446336324</v>
      </c>
      <c r="L1143" s="22">
        <f>L1142+'EVM CPZ List'!$K1143</f>
        <v>13996.992471528312</v>
      </c>
      <c r="M1143" s="22">
        <f>M1142-'EVM CPZ List'!$I1143</f>
        <v>139.51305078382399</v>
      </c>
      <c r="N1143" s="7" t="e">
        <f>INDEX('2021 Certified EVM Plan'!G:G,MATCH(B1143,'2021 Certified EVM Plan'!E:E,0))</f>
        <v>#N/A</v>
      </c>
      <c r="O1143" s="7" t="e">
        <f>INDEX('2021 Certified EVM Plan'!M:M,MATCH(B1143,'2021 Certified EVM Plan'!E:E,0))</f>
        <v>#N/A</v>
      </c>
      <c r="P1143" s="7">
        <f t="shared" si="17"/>
        <v>1</v>
      </c>
      <c r="Q1143" s="26" t="e">
        <f>IF(INDEX('2021 Certified EVM Plan'!H:H,MATCH(B1143,'2021 Certified EVM Plan'!E:E,0))=1,M1143,#N/A)</f>
        <v>#N/A</v>
      </c>
      <c r="R1143" s="26" t="e">
        <f>IF(INDEX('2021 Certified EVM Plan'!J:J,MATCH(B1143,'2021 Certified EVM Plan'!E:E,0))=1,M1143,#N/A)</f>
        <v>#N/A</v>
      </c>
      <c r="S1143" s="26" t="e">
        <f>IF(INDEX('2021 Certified EVM Plan'!K:K,MATCH(B1143,'2021 Certified EVM Plan'!E:E,0))=1,M1143,#N/A)</f>
        <v>#N/A</v>
      </c>
    </row>
    <row r="1144" spans="1:19" x14ac:dyDescent="0.25">
      <c r="A1144" s="22" t="s">
        <v>2195</v>
      </c>
      <c r="B1144" s="22">
        <v>8644</v>
      </c>
      <c r="C1144" s="22">
        <v>38</v>
      </c>
      <c r="D1144" s="23">
        <v>4.0576328802722104E-3</v>
      </c>
      <c r="E1144" s="22">
        <v>182611103</v>
      </c>
      <c r="F1144" s="22" t="s">
        <v>2251</v>
      </c>
      <c r="G1144" s="22" t="s">
        <v>2331</v>
      </c>
      <c r="H1144" s="22">
        <v>10495.5857163975</v>
      </c>
      <c r="I1144" s="24">
        <f>'EVM CPZ List'!$D1144*'EVM CPZ List'!$C1144</f>
        <v>0.15419004945034401</v>
      </c>
      <c r="J1144" s="25">
        <f>INDEX('Pivot of Risk Data'!A:A,MATCH('EVM CPZ List'!$B1144,'Pivot of Risk Data'!B:B,0),1)</f>
        <v>1122</v>
      </c>
      <c r="K1144" s="22">
        <f>0.000621371*'EVM CPZ List'!$H1144</f>
        <v>6.5216525921836306</v>
      </c>
      <c r="L1144" s="22">
        <f>L1143+'EVM CPZ List'!$K1144</f>
        <v>14003.514124120496</v>
      </c>
      <c r="M1144" s="22">
        <f>M1143-'EVM CPZ List'!$I1144</f>
        <v>139.35886073437365</v>
      </c>
      <c r="N1144" s="7" t="e">
        <f>INDEX('2021 Certified EVM Plan'!G:G,MATCH(B1144,'2021 Certified EVM Plan'!E:E,0))</f>
        <v>#N/A</v>
      </c>
      <c r="O1144" s="7" t="e">
        <f>INDEX('2021 Certified EVM Plan'!M:M,MATCH(B1144,'2021 Certified EVM Plan'!E:E,0))</f>
        <v>#N/A</v>
      </c>
      <c r="P1144" s="7">
        <f t="shared" si="17"/>
        <v>1</v>
      </c>
      <c r="Q1144" s="26" t="e">
        <f>IF(INDEX('2021 Certified EVM Plan'!H:H,MATCH(B1144,'2021 Certified EVM Plan'!E:E,0))=1,M1144,#N/A)</f>
        <v>#N/A</v>
      </c>
      <c r="R1144" s="26" t="e">
        <f>IF(INDEX('2021 Certified EVM Plan'!J:J,MATCH(B1144,'2021 Certified EVM Plan'!E:E,0))=1,M1144,#N/A)</f>
        <v>#N/A</v>
      </c>
      <c r="S1144" s="26" t="e">
        <f>IF(INDEX('2021 Certified EVM Plan'!K:K,MATCH(B1144,'2021 Certified EVM Plan'!E:E,0))=1,M1144,#N/A)</f>
        <v>#N/A</v>
      </c>
    </row>
    <row r="1145" spans="1:19" x14ac:dyDescent="0.25">
      <c r="A1145" s="22" t="s">
        <v>964</v>
      </c>
      <c r="B1145" s="22">
        <v>2193</v>
      </c>
      <c r="C1145" s="22">
        <v>332</v>
      </c>
      <c r="D1145" s="23">
        <v>4.0473713911909097E-3</v>
      </c>
      <c r="E1145" s="22">
        <v>42571102</v>
      </c>
      <c r="F1145" s="22" t="s">
        <v>1006</v>
      </c>
      <c r="G1145" s="22" t="s">
        <v>1080</v>
      </c>
      <c r="H1145" s="22">
        <v>31101.717990784698</v>
      </c>
      <c r="I1145" s="24">
        <f>'EVM CPZ List'!$D1145*'EVM CPZ List'!$C1145</f>
        <v>1.3437273018753819</v>
      </c>
      <c r="J1145" s="25">
        <f>INDEX('Pivot of Risk Data'!A:A,MATCH('EVM CPZ List'!$B1145,'Pivot of Risk Data'!B:B,0),1)</f>
        <v>1123</v>
      </c>
      <c r="K1145" s="22">
        <f>0.000621371*'EVM CPZ List'!$H1145</f>
        <v>19.32570560965188</v>
      </c>
      <c r="L1145" s="22">
        <f>L1144+'EVM CPZ List'!$K1145</f>
        <v>14022.839829730148</v>
      </c>
      <c r="M1145" s="22">
        <f>M1144-'EVM CPZ List'!$I1145</f>
        <v>138.01513343249826</v>
      </c>
      <c r="N1145" s="7" t="e">
        <f>INDEX('2021 Certified EVM Plan'!G:G,MATCH(B1145,'2021 Certified EVM Plan'!E:E,0))</f>
        <v>#N/A</v>
      </c>
      <c r="O1145" s="7" t="e">
        <f>INDEX('2021 Certified EVM Plan'!M:M,MATCH(B1145,'2021 Certified EVM Plan'!E:E,0))</f>
        <v>#N/A</v>
      </c>
      <c r="P1145" s="7">
        <f t="shared" si="17"/>
        <v>1</v>
      </c>
      <c r="Q1145" s="26" t="e">
        <f>IF(INDEX('2021 Certified EVM Plan'!H:H,MATCH(B1145,'2021 Certified EVM Plan'!E:E,0))=1,M1145,#N/A)</f>
        <v>#N/A</v>
      </c>
      <c r="R1145" s="26" t="e">
        <f>IF(INDEX('2021 Certified EVM Plan'!J:J,MATCH(B1145,'2021 Certified EVM Plan'!E:E,0))=1,M1145,#N/A)</f>
        <v>#N/A</v>
      </c>
      <c r="S1145" s="26" t="e">
        <f>IF(INDEX('2021 Certified EVM Plan'!K:K,MATCH(B1145,'2021 Certified EVM Plan'!E:E,0))=1,M1145,#N/A)</f>
        <v>#N/A</v>
      </c>
    </row>
    <row r="1146" spans="1:19" x14ac:dyDescent="0.25">
      <c r="A1146" s="22" t="s">
        <v>1672</v>
      </c>
      <c r="B1146" s="22">
        <v>6650</v>
      </c>
      <c r="C1146" s="22">
        <v>83</v>
      </c>
      <c r="D1146" s="23">
        <v>4.0471330946670802E-3</v>
      </c>
      <c r="E1146" s="22">
        <v>163541101</v>
      </c>
      <c r="F1146" s="22" t="s">
        <v>454</v>
      </c>
      <c r="G1146" s="22" t="s">
        <v>2059</v>
      </c>
      <c r="H1146" s="22">
        <v>20448.9649731959</v>
      </c>
      <c r="I1146" s="24">
        <f>'EVM CPZ List'!$D1146*'EVM CPZ List'!$C1146</f>
        <v>0.33591204685736764</v>
      </c>
      <c r="J1146" s="25">
        <f>INDEX('Pivot of Risk Data'!A:A,MATCH('EVM CPZ List'!$B1146,'Pivot of Risk Data'!B:B,0),1)</f>
        <v>1124</v>
      </c>
      <c r="K1146" s="22">
        <f>0.000621371*'EVM CPZ List'!$H1146</f>
        <v>12.706393814359709</v>
      </c>
      <c r="L1146" s="22">
        <f>L1145+'EVM CPZ List'!$K1146</f>
        <v>14035.546223544508</v>
      </c>
      <c r="M1146" s="22">
        <f>M1145-'EVM CPZ List'!$I1146</f>
        <v>137.67922138564089</v>
      </c>
      <c r="N1146" s="7" t="e">
        <f>INDEX('2021 Certified EVM Plan'!G:G,MATCH(B1146,'2021 Certified EVM Plan'!E:E,0))</f>
        <v>#N/A</v>
      </c>
      <c r="O1146" s="7" t="e">
        <f>INDEX('2021 Certified EVM Plan'!M:M,MATCH(B1146,'2021 Certified EVM Plan'!E:E,0))</f>
        <v>#N/A</v>
      </c>
      <c r="P1146" s="7">
        <f t="shared" si="17"/>
        <v>1</v>
      </c>
      <c r="Q1146" s="26" t="e">
        <f>IF(INDEX('2021 Certified EVM Plan'!H:H,MATCH(B1146,'2021 Certified EVM Plan'!E:E,0))=1,M1146,#N/A)</f>
        <v>#N/A</v>
      </c>
      <c r="R1146" s="26" t="e">
        <f>IF(INDEX('2021 Certified EVM Plan'!J:J,MATCH(B1146,'2021 Certified EVM Plan'!E:E,0))=1,M1146,#N/A)</f>
        <v>#N/A</v>
      </c>
      <c r="S1146" s="26" t="e">
        <f>IF(INDEX('2021 Certified EVM Plan'!K:K,MATCH(B1146,'2021 Certified EVM Plan'!E:E,0))=1,M1146,#N/A)</f>
        <v>#N/A</v>
      </c>
    </row>
    <row r="1147" spans="1:19" x14ac:dyDescent="0.25">
      <c r="A1147" s="22" t="s">
        <v>964</v>
      </c>
      <c r="B1147" s="22">
        <v>5862</v>
      </c>
      <c r="C1147" s="22">
        <v>20</v>
      </c>
      <c r="D1147" s="23">
        <v>4.0002678957845404E-3</v>
      </c>
      <c r="E1147" s="22">
        <v>43411102</v>
      </c>
      <c r="F1147" s="22" t="s">
        <v>1454</v>
      </c>
      <c r="G1147" s="22" t="s">
        <v>1455</v>
      </c>
      <c r="H1147" s="22">
        <v>3000.9026227914001</v>
      </c>
      <c r="I1147" s="24">
        <f>'EVM CPZ List'!$D1147*'EVM CPZ List'!$C1147</f>
        <v>8.00053579156908E-2</v>
      </c>
      <c r="J1147" s="25">
        <f>INDEX('Pivot of Risk Data'!A:A,MATCH('EVM CPZ List'!$B1147,'Pivot of Risk Data'!B:B,0),1)</f>
        <v>1125</v>
      </c>
      <c r="K1147" s="22">
        <f>0.000621371*'EVM CPZ List'!$H1147</f>
        <v>1.864673863626515</v>
      </c>
      <c r="L1147" s="22">
        <f>L1146+'EVM CPZ List'!$K1147</f>
        <v>14037.410897408135</v>
      </c>
      <c r="M1147" s="22">
        <f>M1146-'EVM CPZ List'!$I1147</f>
        <v>137.59921602772519</v>
      </c>
      <c r="N1147" s="7" t="e">
        <f>INDEX('2021 Certified EVM Plan'!G:G,MATCH(B1147,'2021 Certified EVM Plan'!E:E,0))</f>
        <v>#N/A</v>
      </c>
      <c r="O1147" s="7" t="e">
        <f>INDEX('2021 Certified EVM Plan'!M:M,MATCH(B1147,'2021 Certified EVM Plan'!E:E,0))</f>
        <v>#N/A</v>
      </c>
      <c r="P1147" s="7">
        <f t="shared" si="17"/>
        <v>1</v>
      </c>
      <c r="Q1147" s="26" t="e">
        <f>IF(INDEX('2021 Certified EVM Plan'!H:H,MATCH(B1147,'2021 Certified EVM Plan'!E:E,0))=1,M1147,#N/A)</f>
        <v>#N/A</v>
      </c>
      <c r="R1147" s="26" t="e">
        <f>IF(INDEX('2021 Certified EVM Plan'!J:J,MATCH(B1147,'2021 Certified EVM Plan'!E:E,0))=1,M1147,#N/A)</f>
        <v>#N/A</v>
      </c>
      <c r="S1147" s="26" t="e">
        <f>IF(INDEX('2021 Certified EVM Plan'!K:K,MATCH(B1147,'2021 Certified EVM Plan'!E:E,0))=1,M1147,#N/A)</f>
        <v>#N/A</v>
      </c>
    </row>
    <row r="1148" spans="1:19" x14ac:dyDescent="0.25">
      <c r="A1148" s="22" t="s">
        <v>2195</v>
      </c>
      <c r="B1148" s="22">
        <v>3041</v>
      </c>
      <c r="C1148" s="22">
        <v>1</v>
      </c>
      <c r="D1148" s="23">
        <v>3.9946677024054996E-3</v>
      </c>
      <c r="E1148" s="22">
        <v>182981102</v>
      </c>
      <c r="F1148" s="22" t="s">
        <v>2779</v>
      </c>
      <c r="G1148" s="22" t="s">
        <v>2780</v>
      </c>
      <c r="H1148" s="22">
        <v>6723.3880558671099</v>
      </c>
      <c r="I1148" s="24">
        <f>'EVM CPZ List'!$D1148*'EVM CPZ List'!$C1148</f>
        <v>3.9946677024054996E-3</v>
      </c>
      <c r="J1148" s="25">
        <f>INDEX('Pivot of Risk Data'!A:A,MATCH('EVM CPZ List'!$B1148,'Pivot of Risk Data'!B:B,0),1)</f>
        <v>1126</v>
      </c>
      <c r="K1148" s="22">
        <f>0.000621371*'EVM CPZ List'!$H1148</f>
        <v>4.1777183596622018</v>
      </c>
      <c r="L1148" s="22">
        <f>L1147+'EVM CPZ List'!$K1148</f>
        <v>14041.588615767798</v>
      </c>
      <c r="M1148" s="22">
        <f>M1147-'EVM CPZ List'!$I1148</f>
        <v>137.59522136002278</v>
      </c>
      <c r="N1148" s="7" t="e">
        <f>INDEX('2021 Certified EVM Plan'!G:G,MATCH(B1148,'2021 Certified EVM Plan'!E:E,0))</f>
        <v>#N/A</v>
      </c>
      <c r="O1148" s="7" t="e">
        <f>INDEX('2021 Certified EVM Plan'!M:M,MATCH(B1148,'2021 Certified EVM Plan'!E:E,0))</f>
        <v>#N/A</v>
      </c>
      <c r="P1148" s="7">
        <f t="shared" si="17"/>
        <v>1</v>
      </c>
      <c r="Q1148" s="26" t="e">
        <f>IF(INDEX('2021 Certified EVM Plan'!H:H,MATCH(B1148,'2021 Certified EVM Plan'!E:E,0))=1,M1148,#N/A)</f>
        <v>#N/A</v>
      </c>
      <c r="R1148" s="26" t="e">
        <f>IF(INDEX('2021 Certified EVM Plan'!J:J,MATCH(B1148,'2021 Certified EVM Plan'!E:E,0))=1,M1148,#N/A)</f>
        <v>#N/A</v>
      </c>
      <c r="S1148" s="26" t="e">
        <f>IF(INDEX('2021 Certified EVM Plan'!K:K,MATCH(B1148,'2021 Certified EVM Plan'!E:E,0))=1,M1148,#N/A)</f>
        <v>#N/A</v>
      </c>
    </row>
    <row r="1149" spans="1:19" x14ac:dyDescent="0.25">
      <c r="A1149" s="22" t="s">
        <v>2906</v>
      </c>
      <c r="B1149" s="22">
        <v>9446</v>
      </c>
      <c r="C1149" s="22">
        <v>8</v>
      </c>
      <c r="D1149" s="23">
        <v>3.9945240011528002E-3</v>
      </c>
      <c r="E1149" s="22">
        <v>43432102</v>
      </c>
      <c r="F1149" s="22" t="s">
        <v>3121</v>
      </c>
      <c r="G1149" s="22" t="s">
        <v>3232</v>
      </c>
      <c r="H1149" s="22">
        <v>345.08758862389402</v>
      </c>
      <c r="I1149" s="24">
        <f>'EVM CPZ List'!$D1149*'EVM CPZ List'!$C1149</f>
        <v>3.1956192009222402E-2</v>
      </c>
      <c r="J1149" s="25">
        <f>INDEX('Pivot of Risk Data'!A:A,MATCH('EVM CPZ List'!$B1149,'Pivot of Risk Data'!B:B,0),1)</f>
        <v>1127</v>
      </c>
      <c r="K1149" s="22">
        <f>0.000621371*'EVM CPZ List'!$H1149</f>
        <v>0.21442742003081766</v>
      </c>
      <c r="L1149" s="22">
        <f>L1148+'EVM CPZ List'!$K1149</f>
        <v>14041.803043187829</v>
      </c>
      <c r="M1149" s="22">
        <f>M1148-'EVM CPZ List'!$I1149</f>
        <v>137.56326516801354</v>
      </c>
      <c r="N1149" s="7" t="e">
        <f>INDEX('2021 Certified EVM Plan'!G:G,MATCH(B1149,'2021 Certified EVM Plan'!E:E,0))</f>
        <v>#N/A</v>
      </c>
      <c r="O1149" s="7" t="e">
        <f>INDEX('2021 Certified EVM Plan'!M:M,MATCH(B1149,'2021 Certified EVM Plan'!E:E,0))</f>
        <v>#N/A</v>
      </c>
      <c r="P1149" s="7">
        <f t="shared" si="17"/>
        <v>1</v>
      </c>
      <c r="Q1149" s="26" t="e">
        <f>IF(INDEX('2021 Certified EVM Plan'!H:H,MATCH(B1149,'2021 Certified EVM Plan'!E:E,0))=1,M1149,#N/A)</f>
        <v>#N/A</v>
      </c>
      <c r="R1149" s="26" t="e">
        <f>IF(INDEX('2021 Certified EVM Plan'!J:J,MATCH(B1149,'2021 Certified EVM Plan'!E:E,0))=1,M1149,#N/A)</f>
        <v>#N/A</v>
      </c>
      <c r="S1149" s="26" t="e">
        <f>IF(INDEX('2021 Certified EVM Plan'!K:K,MATCH(B1149,'2021 Certified EVM Plan'!E:E,0))=1,M1149,#N/A)</f>
        <v>#N/A</v>
      </c>
    </row>
    <row r="1150" spans="1:19" x14ac:dyDescent="0.25">
      <c r="A1150" s="22" t="s">
        <v>8</v>
      </c>
      <c r="B1150" s="22">
        <v>3340</v>
      </c>
      <c r="C1150" s="22">
        <v>233</v>
      </c>
      <c r="D1150" s="23">
        <v>3.9876514419605298E-3</v>
      </c>
      <c r="E1150" s="22">
        <v>152691104</v>
      </c>
      <c r="F1150" s="22" t="s">
        <v>70</v>
      </c>
      <c r="G1150" s="22" t="s">
        <v>71</v>
      </c>
      <c r="H1150" s="22">
        <v>20001.426488581801</v>
      </c>
      <c r="I1150" s="24">
        <f>'EVM CPZ List'!$D1150*'EVM CPZ List'!$C1150</f>
        <v>0.92912278597680342</v>
      </c>
      <c r="J1150" s="25">
        <f>INDEX('Pivot of Risk Data'!A:A,MATCH('EVM CPZ List'!$B1150,'Pivot of Risk Data'!B:B,0),1)</f>
        <v>1128</v>
      </c>
      <c r="K1150" s="22">
        <f>0.000621371*'EVM CPZ List'!$H1150</f>
        <v>12.428306378636563</v>
      </c>
      <c r="L1150" s="22">
        <f>L1149+'EVM CPZ List'!$K1150</f>
        <v>14054.231349566466</v>
      </c>
      <c r="M1150" s="22">
        <f>M1149-'EVM CPZ List'!$I1150</f>
        <v>136.63414238203674</v>
      </c>
      <c r="N1150" s="7" t="e">
        <f>INDEX('2021 Certified EVM Plan'!G:G,MATCH(B1150,'2021 Certified EVM Plan'!E:E,0))</f>
        <v>#N/A</v>
      </c>
      <c r="O1150" s="7" t="e">
        <f>INDEX('2021 Certified EVM Plan'!M:M,MATCH(B1150,'2021 Certified EVM Plan'!E:E,0))</f>
        <v>#N/A</v>
      </c>
      <c r="P1150" s="7">
        <f t="shared" si="17"/>
        <v>1</v>
      </c>
      <c r="Q1150" s="26" t="e">
        <f>IF(INDEX('2021 Certified EVM Plan'!H:H,MATCH(B1150,'2021 Certified EVM Plan'!E:E,0))=1,M1150,#N/A)</f>
        <v>#N/A</v>
      </c>
      <c r="R1150" s="26" t="e">
        <f>IF(INDEX('2021 Certified EVM Plan'!J:J,MATCH(B1150,'2021 Certified EVM Plan'!E:E,0))=1,M1150,#N/A)</f>
        <v>#N/A</v>
      </c>
      <c r="S1150" s="26" t="e">
        <f>IF(INDEX('2021 Certified EVM Plan'!K:K,MATCH(B1150,'2021 Certified EVM Plan'!E:E,0))=1,M1150,#N/A)</f>
        <v>#N/A</v>
      </c>
    </row>
    <row r="1151" spans="1:19" x14ac:dyDescent="0.25">
      <c r="A1151" s="22" t="s">
        <v>539</v>
      </c>
      <c r="B1151" s="22">
        <v>8293</v>
      </c>
      <c r="C1151" s="22">
        <v>51</v>
      </c>
      <c r="D1151" s="23">
        <v>3.9502349137443098E-3</v>
      </c>
      <c r="E1151" s="22">
        <v>102911105</v>
      </c>
      <c r="F1151" s="22" t="s">
        <v>704</v>
      </c>
      <c r="G1151" s="22" t="s">
        <v>705</v>
      </c>
      <c r="H1151" s="22">
        <v>15173.685462772801</v>
      </c>
      <c r="I1151" s="24">
        <f>'EVM CPZ List'!$D1151*'EVM CPZ List'!$C1151</f>
        <v>0.20146198060095979</v>
      </c>
      <c r="J1151" s="25">
        <f>INDEX('Pivot of Risk Data'!A:A,MATCH('EVM CPZ List'!$B1151,'Pivot of Risk Data'!B:B,0),1)</f>
        <v>1129</v>
      </c>
      <c r="K1151" s="22">
        <f>0.000621371*'EVM CPZ List'!$H1151</f>
        <v>9.4284881096885975</v>
      </c>
      <c r="L1151" s="22">
        <f>L1150+'EVM CPZ List'!$K1151</f>
        <v>14063.659837676154</v>
      </c>
      <c r="M1151" s="22">
        <f>M1150-'EVM CPZ List'!$I1151</f>
        <v>136.43268040143579</v>
      </c>
      <c r="N1151" s="7" t="e">
        <f>INDEX('2021 Certified EVM Plan'!G:G,MATCH(B1151,'2021 Certified EVM Plan'!E:E,0))</f>
        <v>#N/A</v>
      </c>
      <c r="O1151" s="7" t="e">
        <f>INDEX('2021 Certified EVM Plan'!M:M,MATCH(B1151,'2021 Certified EVM Plan'!E:E,0))</f>
        <v>#N/A</v>
      </c>
      <c r="P1151" s="7">
        <f t="shared" si="17"/>
        <v>1</v>
      </c>
      <c r="Q1151" s="26" t="e">
        <f>IF(INDEX('2021 Certified EVM Plan'!H:H,MATCH(B1151,'2021 Certified EVM Plan'!E:E,0))=1,M1151,#N/A)</f>
        <v>#N/A</v>
      </c>
      <c r="R1151" s="26" t="e">
        <f>IF(INDEX('2021 Certified EVM Plan'!J:J,MATCH(B1151,'2021 Certified EVM Plan'!E:E,0))=1,M1151,#N/A)</f>
        <v>#N/A</v>
      </c>
      <c r="S1151" s="26" t="e">
        <f>IF(INDEX('2021 Certified EVM Plan'!K:K,MATCH(B1151,'2021 Certified EVM Plan'!E:E,0))=1,M1151,#N/A)</f>
        <v>#N/A</v>
      </c>
    </row>
    <row r="1152" spans="1:19" x14ac:dyDescent="0.25">
      <c r="A1152" s="22" t="s">
        <v>1672</v>
      </c>
      <c r="B1152" s="22">
        <v>7336</v>
      </c>
      <c r="C1152" s="22">
        <v>103</v>
      </c>
      <c r="D1152" s="23">
        <v>3.9498461814834497E-3</v>
      </c>
      <c r="E1152" s="22">
        <v>163451702</v>
      </c>
      <c r="F1152" s="22" t="s">
        <v>1831</v>
      </c>
      <c r="G1152" s="22" t="s">
        <v>2089</v>
      </c>
      <c r="H1152" s="22">
        <v>28875.1403372922</v>
      </c>
      <c r="I1152" s="24">
        <f>'EVM CPZ List'!$D1152*'EVM CPZ List'!$C1152</f>
        <v>0.40683415669279532</v>
      </c>
      <c r="J1152" s="25">
        <f>INDEX('Pivot of Risk Data'!A:A,MATCH('EVM CPZ List'!$B1152,'Pivot of Risk Data'!B:B,0),1)</f>
        <v>1130</v>
      </c>
      <c r="K1152" s="22">
        <f>0.000621371*'EVM CPZ List'!$H1152</f>
        <v>17.942174826523591</v>
      </c>
      <c r="L1152" s="22">
        <f>L1151+'EVM CPZ List'!$K1152</f>
        <v>14081.602012502677</v>
      </c>
      <c r="M1152" s="22">
        <f>M1151-'EVM CPZ List'!$I1152</f>
        <v>136.02584624474301</v>
      </c>
      <c r="N1152" s="7" t="e">
        <f>INDEX('2021 Certified EVM Plan'!G:G,MATCH(B1152,'2021 Certified EVM Plan'!E:E,0))</f>
        <v>#N/A</v>
      </c>
      <c r="O1152" s="7" t="e">
        <f>INDEX('2021 Certified EVM Plan'!M:M,MATCH(B1152,'2021 Certified EVM Plan'!E:E,0))</f>
        <v>#N/A</v>
      </c>
      <c r="P1152" s="7">
        <f t="shared" si="17"/>
        <v>1</v>
      </c>
      <c r="Q1152" s="26" t="e">
        <f>IF(INDEX('2021 Certified EVM Plan'!H:H,MATCH(B1152,'2021 Certified EVM Plan'!E:E,0))=1,M1152,#N/A)</f>
        <v>#N/A</v>
      </c>
      <c r="R1152" s="26" t="e">
        <f>IF(INDEX('2021 Certified EVM Plan'!J:J,MATCH(B1152,'2021 Certified EVM Plan'!E:E,0))=1,M1152,#N/A)</f>
        <v>#N/A</v>
      </c>
      <c r="S1152" s="26" t="e">
        <f>IF(INDEX('2021 Certified EVM Plan'!K:K,MATCH(B1152,'2021 Certified EVM Plan'!E:E,0))=1,M1152,#N/A)</f>
        <v>#N/A</v>
      </c>
    </row>
    <row r="1153" spans="1:19" x14ac:dyDescent="0.25">
      <c r="A1153" s="22" t="s">
        <v>2195</v>
      </c>
      <c r="B1153" s="22">
        <v>3521</v>
      </c>
      <c r="C1153" s="22">
        <v>119</v>
      </c>
      <c r="D1153" s="23">
        <v>3.94365229538997E-3</v>
      </c>
      <c r="E1153" s="22">
        <v>182601104</v>
      </c>
      <c r="F1153" s="22" t="s">
        <v>2337</v>
      </c>
      <c r="G1153" s="22" t="s">
        <v>2422</v>
      </c>
      <c r="H1153" s="22">
        <v>18252.516353294799</v>
      </c>
      <c r="I1153" s="24">
        <f>'EVM CPZ List'!$D1153*'EVM CPZ List'!$C1153</f>
        <v>0.46929462315140641</v>
      </c>
      <c r="J1153" s="25">
        <f>INDEX('Pivot of Risk Data'!A:A,MATCH('EVM CPZ List'!$B1153,'Pivot of Risk Data'!B:B,0),1)</f>
        <v>1131</v>
      </c>
      <c r="K1153" s="22">
        <f>0.000621371*'EVM CPZ List'!$H1153</f>
        <v>11.341584338963143</v>
      </c>
      <c r="L1153" s="22">
        <f>L1152+'EVM CPZ List'!$K1153</f>
        <v>14092.94359684164</v>
      </c>
      <c r="M1153" s="22">
        <f>M1152-'EVM CPZ List'!$I1153</f>
        <v>135.55655162159161</v>
      </c>
      <c r="N1153" s="7" t="e">
        <f>INDEX('2021 Certified EVM Plan'!G:G,MATCH(B1153,'2021 Certified EVM Plan'!E:E,0))</f>
        <v>#N/A</v>
      </c>
      <c r="O1153" s="7" t="e">
        <f>INDEX('2021 Certified EVM Plan'!M:M,MATCH(B1153,'2021 Certified EVM Plan'!E:E,0))</f>
        <v>#N/A</v>
      </c>
      <c r="P1153" s="7">
        <f t="shared" si="17"/>
        <v>1</v>
      </c>
      <c r="Q1153" s="26" t="e">
        <f>IF(INDEX('2021 Certified EVM Plan'!H:H,MATCH(B1153,'2021 Certified EVM Plan'!E:E,0))=1,M1153,#N/A)</f>
        <v>#N/A</v>
      </c>
      <c r="R1153" s="26" t="e">
        <f>IF(INDEX('2021 Certified EVM Plan'!J:J,MATCH(B1153,'2021 Certified EVM Plan'!E:E,0))=1,M1153,#N/A)</f>
        <v>#N/A</v>
      </c>
      <c r="S1153" s="26" t="e">
        <f>IF(INDEX('2021 Certified EVM Plan'!K:K,MATCH(B1153,'2021 Certified EVM Plan'!E:E,0))=1,M1153,#N/A)</f>
        <v>#N/A</v>
      </c>
    </row>
    <row r="1154" spans="1:19" x14ac:dyDescent="0.25">
      <c r="A1154" s="22" t="s">
        <v>1672</v>
      </c>
      <c r="B1154" s="22">
        <v>3747</v>
      </c>
      <c r="C1154" s="22">
        <v>125</v>
      </c>
      <c r="D1154" s="23">
        <v>3.9416985062573299E-3</v>
      </c>
      <c r="E1154" s="22">
        <v>254601103</v>
      </c>
      <c r="F1154" s="22" t="s">
        <v>1713</v>
      </c>
      <c r="G1154" s="22" t="s">
        <v>2132</v>
      </c>
      <c r="H1154" s="22">
        <v>28595.1881838146</v>
      </c>
      <c r="I1154" s="24">
        <f>'EVM CPZ List'!$D1154*'EVM CPZ List'!$C1154</f>
        <v>0.49271231328216625</v>
      </c>
      <c r="J1154" s="25">
        <f>INDEX('Pivot of Risk Data'!A:A,MATCH('EVM CPZ List'!$B1154,'Pivot of Risk Data'!B:B,0),1)</f>
        <v>1132</v>
      </c>
      <c r="K1154" s="22">
        <f>0.000621371*'EVM CPZ List'!$H1154</f>
        <v>17.768220676965061</v>
      </c>
      <c r="L1154" s="22">
        <f>L1153+'EVM CPZ List'!$K1154</f>
        <v>14110.711817518606</v>
      </c>
      <c r="M1154" s="22">
        <f>M1153-'EVM CPZ List'!$I1154</f>
        <v>135.06383930830944</v>
      </c>
      <c r="N1154" s="7" t="e">
        <f>INDEX('2021 Certified EVM Plan'!G:G,MATCH(B1154,'2021 Certified EVM Plan'!E:E,0))</f>
        <v>#N/A</v>
      </c>
      <c r="O1154" s="7" t="e">
        <f>INDEX('2021 Certified EVM Plan'!M:M,MATCH(B1154,'2021 Certified EVM Plan'!E:E,0))</f>
        <v>#N/A</v>
      </c>
      <c r="P1154" s="7">
        <f t="shared" ref="P1154:P1217" si="18">COUNTIF(B:B,B1154)</f>
        <v>1</v>
      </c>
      <c r="Q1154" s="26" t="e">
        <f>IF(INDEX('2021 Certified EVM Plan'!H:H,MATCH(B1154,'2021 Certified EVM Plan'!E:E,0))=1,M1154,#N/A)</f>
        <v>#N/A</v>
      </c>
      <c r="R1154" s="26" t="e">
        <f>IF(INDEX('2021 Certified EVM Plan'!J:J,MATCH(B1154,'2021 Certified EVM Plan'!E:E,0))=1,M1154,#N/A)</f>
        <v>#N/A</v>
      </c>
      <c r="S1154" s="26" t="e">
        <f>IF(INDEX('2021 Certified EVM Plan'!K:K,MATCH(B1154,'2021 Certified EVM Plan'!E:E,0))=1,M1154,#N/A)</f>
        <v>#N/A</v>
      </c>
    </row>
    <row r="1155" spans="1:19" x14ac:dyDescent="0.25">
      <c r="A1155" s="22" t="s">
        <v>2195</v>
      </c>
      <c r="B1155" s="22">
        <v>8520</v>
      </c>
      <c r="C1155" s="22">
        <v>41</v>
      </c>
      <c r="D1155" s="23">
        <v>3.9331292264014103E-3</v>
      </c>
      <c r="E1155" s="22">
        <v>182631107</v>
      </c>
      <c r="F1155" s="22" t="s">
        <v>2298</v>
      </c>
      <c r="G1155" s="22" t="s">
        <v>2299</v>
      </c>
      <c r="H1155" s="22">
        <v>10856.786169519901</v>
      </c>
      <c r="I1155" s="24">
        <f>'EVM CPZ List'!$D1155*'EVM CPZ List'!$C1155</f>
        <v>0.16125829828245783</v>
      </c>
      <c r="J1155" s="25">
        <f>INDEX('Pivot of Risk Data'!A:A,MATCH('EVM CPZ List'!$B1155,'Pivot of Risk Data'!B:B,0),1)</f>
        <v>1133</v>
      </c>
      <c r="K1155" s="22">
        <f>0.000621371*'EVM CPZ List'!$H1155</f>
        <v>6.7460920789407508</v>
      </c>
      <c r="L1155" s="22">
        <f>L1154+'EVM CPZ List'!$K1155</f>
        <v>14117.457909597546</v>
      </c>
      <c r="M1155" s="22">
        <f>M1154-'EVM CPZ List'!$I1155</f>
        <v>134.90258101002698</v>
      </c>
      <c r="N1155" s="7" t="e">
        <f>INDEX('2021 Certified EVM Plan'!G:G,MATCH(B1155,'2021 Certified EVM Plan'!E:E,0))</f>
        <v>#N/A</v>
      </c>
      <c r="O1155" s="7" t="e">
        <f>INDEX('2021 Certified EVM Plan'!M:M,MATCH(B1155,'2021 Certified EVM Plan'!E:E,0))</f>
        <v>#N/A</v>
      </c>
      <c r="P1155" s="7">
        <f t="shared" si="18"/>
        <v>1</v>
      </c>
      <c r="Q1155" s="26" t="e">
        <f>IF(INDEX('2021 Certified EVM Plan'!H:H,MATCH(B1155,'2021 Certified EVM Plan'!E:E,0))=1,M1155,#N/A)</f>
        <v>#N/A</v>
      </c>
      <c r="R1155" s="26" t="e">
        <f>IF(INDEX('2021 Certified EVM Plan'!J:J,MATCH(B1155,'2021 Certified EVM Plan'!E:E,0))=1,M1155,#N/A)</f>
        <v>#N/A</v>
      </c>
      <c r="S1155" s="26" t="e">
        <f>IF(INDEX('2021 Certified EVM Plan'!K:K,MATCH(B1155,'2021 Certified EVM Plan'!E:E,0))=1,M1155,#N/A)</f>
        <v>#N/A</v>
      </c>
    </row>
    <row r="1156" spans="1:19" x14ac:dyDescent="0.25">
      <c r="A1156" s="22" t="s">
        <v>2906</v>
      </c>
      <c r="B1156" s="22">
        <v>5959</v>
      </c>
      <c r="C1156" s="22">
        <v>3</v>
      </c>
      <c r="D1156" s="23">
        <v>3.9290817797232704E-3</v>
      </c>
      <c r="E1156" s="22">
        <v>42011108</v>
      </c>
      <c r="F1156" s="22" t="s">
        <v>2982</v>
      </c>
      <c r="G1156" s="22" t="s">
        <v>2983</v>
      </c>
      <c r="H1156" s="22">
        <v>414.45264449278801</v>
      </c>
      <c r="I1156" s="24">
        <f>'EVM CPZ List'!$D1156*'EVM CPZ List'!$C1156</f>
        <v>1.1787245339169812E-2</v>
      </c>
      <c r="J1156" s="25">
        <f>INDEX('Pivot of Risk Data'!A:A,MATCH('EVM CPZ List'!$B1156,'Pivot of Risk Data'!B:B,0),1)</f>
        <v>1134</v>
      </c>
      <c r="K1156" s="22">
        <f>0.000621371*'EVM CPZ List'!$H1156</f>
        <v>0.2575288541611282</v>
      </c>
      <c r="L1156" s="22">
        <f>L1155+'EVM CPZ List'!$K1156</f>
        <v>14117.715438451707</v>
      </c>
      <c r="M1156" s="22">
        <f>M1155-'EVM CPZ List'!$I1156</f>
        <v>134.8907937646878</v>
      </c>
      <c r="N1156" s="7" t="e">
        <f>INDEX('2021 Certified EVM Plan'!G:G,MATCH(B1156,'2021 Certified EVM Plan'!E:E,0))</f>
        <v>#N/A</v>
      </c>
      <c r="O1156" s="7" t="e">
        <f>INDEX('2021 Certified EVM Plan'!M:M,MATCH(B1156,'2021 Certified EVM Plan'!E:E,0))</f>
        <v>#N/A</v>
      </c>
      <c r="P1156" s="7">
        <f t="shared" si="18"/>
        <v>1</v>
      </c>
      <c r="Q1156" s="26" t="e">
        <f>IF(INDEX('2021 Certified EVM Plan'!H:H,MATCH(B1156,'2021 Certified EVM Plan'!E:E,0))=1,M1156,#N/A)</f>
        <v>#N/A</v>
      </c>
      <c r="R1156" s="26" t="e">
        <f>IF(INDEX('2021 Certified EVM Plan'!J:J,MATCH(B1156,'2021 Certified EVM Plan'!E:E,0))=1,M1156,#N/A)</f>
        <v>#N/A</v>
      </c>
      <c r="S1156" s="26" t="e">
        <f>IF(INDEX('2021 Certified EVM Plan'!K:K,MATCH(B1156,'2021 Certified EVM Plan'!E:E,0))=1,M1156,#N/A)</f>
        <v>#N/A</v>
      </c>
    </row>
    <row r="1157" spans="1:19" x14ac:dyDescent="0.25">
      <c r="A1157" s="22" t="s">
        <v>2906</v>
      </c>
      <c r="B1157" s="22">
        <v>7100</v>
      </c>
      <c r="C1157" s="22">
        <v>89</v>
      </c>
      <c r="D1157" s="23">
        <v>3.9165388470978101E-3</v>
      </c>
      <c r="E1157" s="22">
        <v>14232108</v>
      </c>
      <c r="F1157" s="22" t="s">
        <v>3160</v>
      </c>
      <c r="G1157" s="22" t="s">
        <v>3233</v>
      </c>
      <c r="H1157" s="22">
        <v>12570.974220911599</v>
      </c>
      <c r="I1157" s="24">
        <f>'EVM CPZ List'!$D1157*'EVM CPZ List'!$C1157</f>
        <v>0.3485719573917051</v>
      </c>
      <c r="J1157" s="25">
        <f>INDEX('Pivot of Risk Data'!A:A,MATCH('EVM CPZ List'!$B1157,'Pivot of Risk Data'!B:B,0),1)</f>
        <v>1135</v>
      </c>
      <c r="K1157" s="22">
        <f>0.000621371*'EVM CPZ List'!$H1157</f>
        <v>7.8112388226220615</v>
      </c>
      <c r="L1157" s="22">
        <f>L1156+'EVM CPZ List'!$K1157</f>
        <v>14125.526677274329</v>
      </c>
      <c r="M1157" s="22">
        <f>M1156-'EVM CPZ List'!$I1157</f>
        <v>134.5422218072961</v>
      </c>
      <c r="N1157" s="7" t="e">
        <f>INDEX('2021 Certified EVM Plan'!G:G,MATCH(B1157,'2021 Certified EVM Plan'!E:E,0))</f>
        <v>#N/A</v>
      </c>
      <c r="O1157" s="7" t="e">
        <f>INDEX('2021 Certified EVM Plan'!M:M,MATCH(B1157,'2021 Certified EVM Plan'!E:E,0))</f>
        <v>#N/A</v>
      </c>
      <c r="P1157" s="7">
        <f t="shared" si="18"/>
        <v>1</v>
      </c>
      <c r="Q1157" s="26" t="e">
        <f>IF(INDEX('2021 Certified EVM Plan'!H:H,MATCH(B1157,'2021 Certified EVM Plan'!E:E,0))=1,M1157,#N/A)</f>
        <v>#N/A</v>
      </c>
      <c r="R1157" s="26" t="e">
        <f>IF(INDEX('2021 Certified EVM Plan'!J:J,MATCH(B1157,'2021 Certified EVM Plan'!E:E,0))=1,M1157,#N/A)</f>
        <v>#N/A</v>
      </c>
      <c r="S1157" s="26" t="e">
        <f>IF(INDEX('2021 Certified EVM Plan'!K:K,MATCH(B1157,'2021 Certified EVM Plan'!E:E,0))=1,M1157,#N/A)</f>
        <v>#N/A</v>
      </c>
    </row>
    <row r="1158" spans="1:19" x14ac:dyDescent="0.25">
      <c r="A1158" s="22" t="s">
        <v>539</v>
      </c>
      <c r="B1158" s="22">
        <v>2548</v>
      </c>
      <c r="C1158" s="22">
        <v>138</v>
      </c>
      <c r="D1158" s="23">
        <v>3.8943356526939601E-3</v>
      </c>
      <c r="E1158" s="22">
        <v>102541102</v>
      </c>
      <c r="F1158" s="22" t="s">
        <v>601</v>
      </c>
      <c r="G1158" s="22" t="s">
        <v>721</v>
      </c>
      <c r="H1158" s="22">
        <v>13357.643388001499</v>
      </c>
      <c r="I1158" s="24">
        <f>'EVM CPZ List'!$D1158*'EVM CPZ List'!$C1158</f>
        <v>0.53741832007176649</v>
      </c>
      <c r="J1158" s="25">
        <f>INDEX('Pivot of Risk Data'!A:A,MATCH('EVM CPZ List'!$B1158,'Pivot of Risk Data'!B:B,0),1)</f>
        <v>1136</v>
      </c>
      <c r="K1158" s="22">
        <f>0.000621371*'EVM CPZ List'!$H1158</f>
        <v>8.3000522296458801</v>
      </c>
      <c r="L1158" s="22">
        <f>L1157+'EVM CPZ List'!$K1158</f>
        <v>14133.826729503975</v>
      </c>
      <c r="M1158" s="22">
        <f>M1157-'EVM CPZ List'!$I1158</f>
        <v>134.00480348722434</v>
      </c>
      <c r="N1158" s="7" t="e">
        <f>INDEX('2021 Certified EVM Plan'!G:G,MATCH(B1158,'2021 Certified EVM Plan'!E:E,0))</f>
        <v>#N/A</v>
      </c>
      <c r="O1158" s="7" t="e">
        <f>INDEX('2021 Certified EVM Plan'!M:M,MATCH(B1158,'2021 Certified EVM Plan'!E:E,0))</f>
        <v>#N/A</v>
      </c>
      <c r="P1158" s="7">
        <f t="shared" si="18"/>
        <v>1</v>
      </c>
      <c r="Q1158" s="26" t="e">
        <f>IF(INDEX('2021 Certified EVM Plan'!H:H,MATCH(B1158,'2021 Certified EVM Plan'!E:E,0))=1,M1158,#N/A)</f>
        <v>#N/A</v>
      </c>
      <c r="R1158" s="26" t="e">
        <f>IF(INDEX('2021 Certified EVM Plan'!J:J,MATCH(B1158,'2021 Certified EVM Plan'!E:E,0))=1,M1158,#N/A)</f>
        <v>#N/A</v>
      </c>
      <c r="S1158" s="26" t="e">
        <f>IF(INDEX('2021 Certified EVM Plan'!K:K,MATCH(B1158,'2021 Certified EVM Plan'!E:E,0))=1,M1158,#N/A)</f>
        <v>#N/A</v>
      </c>
    </row>
    <row r="1159" spans="1:19" x14ac:dyDescent="0.25">
      <c r="A1159" s="22" t="s">
        <v>1672</v>
      </c>
      <c r="B1159" s="22">
        <v>8805</v>
      </c>
      <c r="C1159" s="22">
        <v>42</v>
      </c>
      <c r="D1159" s="23">
        <v>3.8910849044590402E-3</v>
      </c>
      <c r="E1159" s="22">
        <v>163341103</v>
      </c>
      <c r="F1159" s="22" t="s">
        <v>1937</v>
      </c>
      <c r="G1159" s="22" t="s">
        <v>2039</v>
      </c>
      <c r="H1159" s="22">
        <v>7453.2846099526196</v>
      </c>
      <c r="I1159" s="24">
        <f>'EVM CPZ List'!$D1159*'EVM CPZ List'!$C1159</f>
        <v>0.1634255659872797</v>
      </c>
      <c r="J1159" s="25">
        <f>INDEX('Pivot of Risk Data'!A:A,MATCH('EVM CPZ List'!$B1159,'Pivot of Risk Data'!B:B,0),1)</f>
        <v>1137</v>
      </c>
      <c r="K1159" s="22">
        <f>0.000621371*'EVM CPZ List'!$H1159</f>
        <v>4.6312549113708696</v>
      </c>
      <c r="L1159" s="22">
        <f>L1158+'EVM CPZ List'!$K1159</f>
        <v>14138.457984415345</v>
      </c>
      <c r="M1159" s="22">
        <f>M1158-'EVM CPZ List'!$I1159</f>
        <v>133.84137792123707</v>
      </c>
      <c r="N1159" s="7" t="e">
        <f>INDEX('2021 Certified EVM Plan'!G:G,MATCH(B1159,'2021 Certified EVM Plan'!E:E,0))</f>
        <v>#N/A</v>
      </c>
      <c r="O1159" s="7" t="e">
        <f>INDEX('2021 Certified EVM Plan'!M:M,MATCH(B1159,'2021 Certified EVM Plan'!E:E,0))</f>
        <v>#N/A</v>
      </c>
      <c r="P1159" s="7">
        <f t="shared" si="18"/>
        <v>1</v>
      </c>
      <c r="Q1159" s="26" t="e">
        <f>IF(INDEX('2021 Certified EVM Plan'!H:H,MATCH(B1159,'2021 Certified EVM Plan'!E:E,0))=1,M1159,#N/A)</f>
        <v>#N/A</v>
      </c>
      <c r="R1159" s="26" t="e">
        <f>IF(INDEX('2021 Certified EVM Plan'!J:J,MATCH(B1159,'2021 Certified EVM Plan'!E:E,0))=1,M1159,#N/A)</f>
        <v>#N/A</v>
      </c>
      <c r="S1159" s="26" t="e">
        <f>IF(INDEX('2021 Certified EVM Plan'!K:K,MATCH(B1159,'2021 Certified EVM Plan'!E:E,0))=1,M1159,#N/A)</f>
        <v>#N/A</v>
      </c>
    </row>
    <row r="1160" spans="1:19" x14ac:dyDescent="0.25">
      <c r="A1160" s="22" t="s">
        <v>1672</v>
      </c>
      <c r="B1160" s="22">
        <v>7781</v>
      </c>
      <c r="C1160" s="22">
        <v>2</v>
      </c>
      <c r="D1160" s="23">
        <v>3.8792174197263001E-3</v>
      </c>
      <c r="E1160" s="22">
        <v>253642104</v>
      </c>
      <c r="F1160" s="22" t="s">
        <v>2137</v>
      </c>
      <c r="G1160" s="22" t="s">
        <v>2178</v>
      </c>
      <c r="H1160" s="22">
        <v>7515.6606185595701</v>
      </c>
      <c r="I1160" s="24">
        <f>'EVM CPZ List'!$D1160*'EVM CPZ List'!$C1160</f>
        <v>7.7584348394526001E-3</v>
      </c>
      <c r="J1160" s="25">
        <f>INDEX('Pivot of Risk Data'!A:A,MATCH('EVM CPZ List'!$B1160,'Pivot of Risk Data'!B:B,0),1)</f>
        <v>1138</v>
      </c>
      <c r="K1160" s="22">
        <f>0.000621371*'EVM CPZ List'!$H1160</f>
        <v>4.6700135542149788</v>
      </c>
      <c r="L1160" s="22">
        <f>L1159+'EVM CPZ List'!$K1160</f>
        <v>14143.127997969559</v>
      </c>
      <c r="M1160" s="22">
        <f>M1159-'EVM CPZ List'!$I1160</f>
        <v>133.83361948639762</v>
      </c>
      <c r="N1160" s="7" t="e">
        <f>INDEX('2021 Certified EVM Plan'!G:G,MATCH(B1160,'2021 Certified EVM Plan'!E:E,0))</f>
        <v>#N/A</v>
      </c>
      <c r="O1160" s="7" t="e">
        <f>INDEX('2021 Certified EVM Plan'!M:M,MATCH(B1160,'2021 Certified EVM Plan'!E:E,0))</f>
        <v>#N/A</v>
      </c>
      <c r="P1160" s="7">
        <f t="shared" si="18"/>
        <v>1</v>
      </c>
      <c r="Q1160" s="26" t="e">
        <f>IF(INDEX('2021 Certified EVM Plan'!H:H,MATCH(B1160,'2021 Certified EVM Plan'!E:E,0))=1,M1160,#N/A)</f>
        <v>#N/A</v>
      </c>
      <c r="R1160" s="26" t="e">
        <f>IF(INDEX('2021 Certified EVM Plan'!J:J,MATCH(B1160,'2021 Certified EVM Plan'!E:E,0))=1,M1160,#N/A)</f>
        <v>#N/A</v>
      </c>
      <c r="S1160" s="26" t="e">
        <f>IF(INDEX('2021 Certified EVM Plan'!K:K,MATCH(B1160,'2021 Certified EVM Plan'!E:E,0))=1,M1160,#N/A)</f>
        <v>#N/A</v>
      </c>
    </row>
    <row r="1161" spans="1:19" x14ac:dyDescent="0.25">
      <c r="A1161" s="22" t="s">
        <v>1672</v>
      </c>
      <c r="B1161" s="22">
        <v>1955</v>
      </c>
      <c r="C1161" s="22">
        <v>377</v>
      </c>
      <c r="D1161" s="23">
        <v>3.8488416842062498E-3</v>
      </c>
      <c r="E1161" s="22">
        <v>162161101</v>
      </c>
      <c r="F1161" s="22" t="s">
        <v>1707</v>
      </c>
      <c r="G1161" s="22" t="s">
        <v>1769</v>
      </c>
      <c r="H1161" s="22">
        <v>51915.3728691949</v>
      </c>
      <c r="I1161" s="24">
        <f>'EVM CPZ List'!$D1161*'EVM CPZ List'!$C1161</f>
        <v>1.4510133149457562</v>
      </c>
      <c r="J1161" s="25">
        <f>INDEX('Pivot of Risk Data'!A:A,MATCH('EVM CPZ List'!$B1161,'Pivot of Risk Data'!B:B,0),1)</f>
        <v>1139</v>
      </c>
      <c r="K1161" s="22">
        <f>0.000621371*'EVM CPZ List'!$H1161</f>
        <v>32.258707155104503</v>
      </c>
      <c r="L1161" s="22">
        <f>L1160+'EVM CPZ List'!$K1161</f>
        <v>14175.386705124663</v>
      </c>
      <c r="M1161" s="22">
        <f>M1160-'EVM CPZ List'!$I1161</f>
        <v>132.38260617145187</v>
      </c>
      <c r="N1161" s="7" t="e">
        <f>INDEX('2021 Certified EVM Plan'!G:G,MATCH(B1161,'2021 Certified EVM Plan'!E:E,0))</f>
        <v>#N/A</v>
      </c>
      <c r="O1161" s="7" t="e">
        <f>INDEX('2021 Certified EVM Plan'!M:M,MATCH(B1161,'2021 Certified EVM Plan'!E:E,0))</f>
        <v>#N/A</v>
      </c>
      <c r="P1161" s="7">
        <f t="shared" si="18"/>
        <v>1</v>
      </c>
      <c r="Q1161" s="26" t="e">
        <f>IF(INDEX('2021 Certified EVM Plan'!H:H,MATCH(B1161,'2021 Certified EVM Plan'!E:E,0))=1,M1161,#N/A)</f>
        <v>#N/A</v>
      </c>
      <c r="R1161" s="26" t="e">
        <f>IF(INDEX('2021 Certified EVM Plan'!J:J,MATCH(B1161,'2021 Certified EVM Plan'!E:E,0))=1,M1161,#N/A)</f>
        <v>#N/A</v>
      </c>
      <c r="S1161" s="26" t="e">
        <f>IF(INDEX('2021 Certified EVM Plan'!K:K,MATCH(B1161,'2021 Certified EVM Plan'!E:E,0))=1,M1161,#N/A)</f>
        <v>#N/A</v>
      </c>
    </row>
    <row r="1162" spans="1:19" x14ac:dyDescent="0.25">
      <c r="A1162" s="22" t="s">
        <v>8</v>
      </c>
      <c r="B1162" s="22">
        <v>1073</v>
      </c>
      <c r="C1162" s="22">
        <v>228</v>
      </c>
      <c r="D1162" s="23">
        <v>3.8346450746317802E-3</v>
      </c>
      <c r="E1162" s="22">
        <v>152471101</v>
      </c>
      <c r="F1162" s="22" t="s">
        <v>27</v>
      </c>
      <c r="G1162" s="22" t="s">
        <v>57</v>
      </c>
      <c r="H1162" s="22">
        <v>23872.675331428902</v>
      </c>
      <c r="I1162" s="24">
        <f>'EVM CPZ List'!$D1162*'EVM CPZ List'!$C1162</f>
        <v>0.87429907701604592</v>
      </c>
      <c r="J1162" s="25">
        <f>INDEX('Pivot of Risk Data'!A:A,MATCH('EVM CPZ List'!$B1162,'Pivot of Risk Data'!B:B,0),1)</f>
        <v>1140</v>
      </c>
      <c r="K1162" s="22">
        <f>0.000621371*'EVM CPZ List'!$H1162</f>
        <v>14.833788143365309</v>
      </c>
      <c r="L1162" s="22">
        <f>L1161+'EVM CPZ List'!$K1162</f>
        <v>14190.220493268029</v>
      </c>
      <c r="M1162" s="22">
        <f>M1161-'EVM CPZ List'!$I1162</f>
        <v>131.50830709443582</v>
      </c>
      <c r="N1162" s="7" t="e">
        <f>INDEX('2021 Certified EVM Plan'!G:G,MATCH(B1162,'2021 Certified EVM Plan'!E:E,0))</f>
        <v>#N/A</v>
      </c>
      <c r="O1162" s="7" t="e">
        <f>INDEX('2021 Certified EVM Plan'!M:M,MATCH(B1162,'2021 Certified EVM Plan'!E:E,0))</f>
        <v>#N/A</v>
      </c>
      <c r="P1162" s="7">
        <f t="shared" si="18"/>
        <v>1</v>
      </c>
      <c r="Q1162" s="26" t="e">
        <f>IF(INDEX('2021 Certified EVM Plan'!H:H,MATCH(B1162,'2021 Certified EVM Plan'!E:E,0))=1,M1162,#N/A)</f>
        <v>#N/A</v>
      </c>
      <c r="R1162" s="26" t="e">
        <f>IF(INDEX('2021 Certified EVM Plan'!J:J,MATCH(B1162,'2021 Certified EVM Plan'!E:E,0))=1,M1162,#N/A)</f>
        <v>#N/A</v>
      </c>
      <c r="S1162" s="26" t="e">
        <f>IF(INDEX('2021 Certified EVM Plan'!K:K,MATCH(B1162,'2021 Certified EVM Plan'!E:E,0))=1,M1162,#N/A)</f>
        <v>#N/A</v>
      </c>
    </row>
    <row r="1163" spans="1:19" x14ac:dyDescent="0.25">
      <c r="A1163" s="22" t="s">
        <v>964</v>
      </c>
      <c r="B1163" s="22">
        <v>2182</v>
      </c>
      <c r="C1163" s="22">
        <v>41</v>
      </c>
      <c r="D1163" s="23">
        <v>6.9650964967993296E-3</v>
      </c>
      <c r="E1163" s="22">
        <v>42271103</v>
      </c>
      <c r="F1163" s="22" t="s">
        <v>984</v>
      </c>
      <c r="G1163" s="22" t="s">
        <v>1610</v>
      </c>
      <c r="H1163" s="22">
        <v>23990.7662424925</v>
      </c>
      <c r="I1163" s="24">
        <f>'EVM CPZ List'!$D1163*'EVM CPZ List'!$C1163</f>
        <v>0.2855689563687725</v>
      </c>
      <c r="J1163" s="25">
        <f>INDEX('Pivot of Risk Data'!A:A,MATCH('EVM CPZ List'!$B1163,'Pivot of Risk Data'!B:B,0),1)</f>
        <v>1141</v>
      </c>
      <c r="K1163" s="22">
        <f>0.000621371*'EVM CPZ List'!$H1163</f>
        <v>14.907166410863807</v>
      </c>
      <c r="L1163" s="22">
        <f>L1162+'EVM CPZ List'!$K1163</f>
        <v>14205.127659678892</v>
      </c>
      <c r="M1163" s="22">
        <f>M1162-'EVM CPZ List'!$I1163</f>
        <v>131.22273813806706</v>
      </c>
      <c r="N1163" s="7" t="e">
        <f>INDEX('2021 Certified EVM Plan'!G:G,MATCH(B1163,'2021 Certified EVM Plan'!E:E,0))</f>
        <v>#N/A</v>
      </c>
      <c r="O1163" s="7" t="e">
        <f>INDEX('2021 Certified EVM Plan'!M:M,MATCH(B1163,'2021 Certified EVM Plan'!E:E,0))</f>
        <v>#N/A</v>
      </c>
      <c r="P1163" s="7">
        <f t="shared" si="18"/>
        <v>2</v>
      </c>
      <c r="Q1163" s="26" t="e">
        <f>IF(INDEX('2021 Certified EVM Plan'!H:H,MATCH(B1163,'2021 Certified EVM Plan'!E:E,0))=1,M1163,#N/A)</f>
        <v>#N/A</v>
      </c>
      <c r="R1163" s="26" t="e">
        <f>IF(INDEX('2021 Certified EVM Plan'!J:J,MATCH(B1163,'2021 Certified EVM Plan'!E:E,0))=1,M1163,#N/A)</f>
        <v>#N/A</v>
      </c>
      <c r="S1163" s="26" t="e">
        <f>IF(INDEX('2021 Certified EVM Plan'!K:K,MATCH(B1163,'2021 Certified EVM Plan'!E:E,0))=1,M1163,#N/A)</f>
        <v>#N/A</v>
      </c>
    </row>
    <row r="1164" spans="1:19" x14ac:dyDescent="0.25">
      <c r="A1164" s="22" t="s">
        <v>2906</v>
      </c>
      <c r="B1164" s="22">
        <v>2182</v>
      </c>
      <c r="C1164" s="22">
        <v>38</v>
      </c>
      <c r="D1164" s="23">
        <v>4.4630333102734101E-4</v>
      </c>
      <c r="E1164" s="22">
        <v>42271103</v>
      </c>
      <c r="F1164" s="22" t="s">
        <v>984</v>
      </c>
      <c r="G1164" s="22" t="s">
        <v>1610</v>
      </c>
      <c r="H1164" s="22">
        <v>23990.7662424925</v>
      </c>
      <c r="I1164" s="24">
        <f>'EVM CPZ List'!$D1164*'EVM CPZ List'!$C1164</f>
        <v>1.6959526579038958E-2</v>
      </c>
      <c r="J1164" s="25">
        <f>INDEX('Pivot of Risk Data'!A:A,MATCH('EVM CPZ List'!$B1164,'Pivot of Risk Data'!B:B,0),1)</f>
        <v>1141</v>
      </c>
      <c r="K1164" s="22">
        <f>0.000621371*'EVM CPZ List'!$H1164</f>
        <v>14.907166410863807</v>
      </c>
      <c r="L1164" s="22">
        <f>L1163+'EVM CPZ List'!$K1164</f>
        <v>14220.034826089755</v>
      </c>
      <c r="M1164" s="22">
        <f>M1163-'EVM CPZ List'!$I1164</f>
        <v>131.20577861148803</v>
      </c>
      <c r="N1164" s="7" t="e">
        <f>INDEX('2021 Certified EVM Plan'!G:G,MATCH(B1164,'2021 Certified EVM Plan'!E:E,0))</f>
        <v>#N/A</v>
      </c>
      <c r="O1164" s="7" t="e">
        <f>INDEX('2021 Certified EVM Plan'!M:M,MATCH(B1164,'2021 Certified EVM Plan'!E:E,0))</f>
        <v>#N/A</v>
      </c>
      <c r="P1164" s="7">
        <f t="shared" si="18"/>
        <v>2</v>
      </c>
      <c r="Q1164" s="26" t="e">
        <f>IF(INDEX('2021 Certified EVM Plan'!H:H,MATCH(B1164,'2021 Certified EVM Plan'!E:E,0))=1,M1164,#N/A)</f>
        <v>#N/A</v>
      </c>
      <c r="R1164" s="26" t="e">
        <f>IF(INDEX('2021 Certified EVM Plan'!J:J,MATCH(B1164,'2021 Certified EVM Plan'!E:E,0))=1,M1164,#N/A)</f>
        <v>#N/A</v>
      </c>
      <c r="S1164" s="26" t="e">
        <f>IF(INDEX('2021 Certified EVM Plan'!K:K,MATCH(B1164,'2021 Certified EVM Plan'!E:E,0))=1,M1164,#N/A)</f>
        <v>#N/A</v>
      </c>
    </row>
    <row r="1165" spans="1:19" x14ac:dyDescent="0.25">
      <c r="A1165" s="22" t="s">
        <v>964</v>
      </c>
      <c r="B1165" s="22">
        <v>513</v>
      </c>
      <c r="C1165" s="22">
        <v>21</v>
      </c>
      <c r="D1165" s="23">
        <v>3.82334062207592E-3</v>
      </c>
      <c r="E1165" s="22">
        <v>42811111</v>
      </c>
      <c r="F1165" s="22" t="s">
        <v>1092</v>
      </c>
      <c r="G1165" s="22" t="s">
        <v>1191</v>
      </c>
      <c r="H1165" s="22">
        <v>22117.115194206999</v>
      </c>
      <c r="I1165" s="24">
        <f>'EVM CPZ List'!$D1165*'EVM CPZ List'!$C1165</f>
        <v>8.0290153063594327E-2</v>
      </c>
      <c r="J1165" s="25">
        <f>INDEX('Pivot of Risk Data'!A:A,MATCH('EVM CPZ List'!$B1165,'Pivot of Risk Data'!B:B,0),1)</f>
        <v>1142</v>
      </c>
      <c r="K1165" s="22">
        <f>0.000621371*'EVM CPZ List'!$H1165</f>
        <v>13.742933985339597</v>
      </c>
      <c r="L1165" s="22">
        <f>L1164+'EVM CPZ List'!$K1165</f>
        <v>14233.777760075094</v>
      </c>
      <c r="M1165" s="22">
        <f>M1164-'EVM CPZ List'!$I1165</f>
        <v>131.12548845842443</v>
      </c>
      <c r="N1165" s="7" t="e">
        <f>INDEX('2021 Certified EVM Plan'!G:G,MATCH(B1165,'2021 Certified EVM Plan'!E:E,0))</f>
        <v>#N/A</v>
      </c>
      <c r="O1165" s="7" t="e">
        <f>INDEX('2021 Certified EVM Plan'!M:M,MATCH(B1165,'2021 Certified EVM Plan'!E:E,0))</f>
        <v>#N/A</v>
      </c>
      <c r="P1165" s="7">
        <f t="shared" si="18"/>
        <v>1</v>
      </c>
      <c r="Q1165" s="26" t="e">
        <f>IF(INDEX('2021 Certified EVM Plan'!H:H,MATCH(B1165,'2021 Certified EVM Plan'!E:E,0))=1,M1165,#N/A)</f>
        <v>#N/A</v>
      </c>
      <c r="R1165" s="26" t="e">
        <f>IF(INDEX('2021 Certified EVM Plan'!J:J,MATCH(B1165,'2021 Certified EVM Plan'!E:E,0))=1,M1165,#N/A)</f>
        <v>#N/A</v>
      </c>
      <c r="S1165" s="26" t="e">
        <f>IF(INDEX('2021 Certified EVM Plan'!K:K,MATCH(B1165,'2021 Certified EVM Plan'!E:E,0))=1,M1165,#N/A)</f>
        <v>#N/A</v>
      </c>
    </row>
    <row r="1166" spans="1:19" x14ac:dyDescent="0.25">
      <c r="A1166" s="22" t="s">
        <v>8</v>
      </c>
      <c r="B1166" s="22">
        <v>953</v>
      </c>
      <c r="C1166" s="22">
        <v>314</v>
      </c>
      <c r="D1166" s="23">
        <v>3.81021368688965E-3</v>
      </c>
      <c r="E1166" s="22">
        <v>152481106</v>
      </c>
      <c r="F1166" s="22" t="s">
        <v>52</v>
      </c>
      <c r="G1166" s="22" t="s">
        <v>141</v>
      </c>
      <c r="H1166" s="22">
        <v>32219.873780452999</v>
      </c>
      <c r="I1166" s="24">
        <f>'EVM CPZ List'!$D1166*'EVM CPZ List'!$C1166</f>
        <v>1.1964070976833501</v>
      </c>
      <c r="J1166" s="25">
        <f>INDEX('Pivot of Risk Data'!A:A,MATCH('EVM CPZ List'!$B1166,'Pivot of Risk Data'!B:B,0),1)</f>
        <v>1143</v>
      </c>
      <c r="K1166" s="22">
        <f>0.000621371*'EVM CPZ List'!$H1166</f>
        <v>20.020495190833859</v>
      </c>
      <c r="L1166" s="22">
        <f>L1165+'EVM CPZ List'!$K1166</f>
        <v>14253.798255265929</v>
      </c>
      <c r="M1166" s="22">
        <f>M1165-'EVM CPZ List'!$I1166</f>
        <v>129.92908136074107</v>
      </c>
      <c r="N1166" s="7" t="e">
        <f>INDEX('2021 Certified EVM Plan'!G:G,MATCH(B1166,'2021 Certified EVM Plan'!E:E,0))</f>
        <v>#N/A</v>
      </c>
      <c r="O1166" s="7" t="e">
        <f>INDEX('2021 Certified EVM Plan'!M:M,MATCH(B1166,'2021 Certified EVM Plan'!E:E,0))</f>
        <v>#N/A</v>
      </c>
      <c r="P1166" s="7">
        <f t="shared" si="18"/>
        <v>1</v>
      </c>
      <c r="Q1166" s="26" t="e">
        <f>IF(INDEX('2021 Certified EVM Plan'!H:H,MATCH(B1166,'2021 Certified EVM Plan'!E:E,0))=1,M1166,#N/A)</f>
        <v>#N/A</v>
      </c>
      <c r="R1166" s="26" t="e">
        <f>IF(INDEX('2021 Certified EVM Plan'!J:J,MATCH(B1166,'2021 Certified EVM Plan'!E:E,0))=1,M1166,#N/A)</f>
        <v>#N/A</v>
      </c>
      <c r="S1166" s="26" t="e">
        <f>IF(INDEX('2021 Certified EVM Plan'!K:K,MATCH(B1166,'2021 Certified EVM Plan'!E:E,0))=1,M1166,#N/A)</f>
        <v>#N/A</v>
      </c>
    </row>
    <row r="1167" spans="1:19" x14ac:dyDescent="0.25">
      <c r="A1167" s="22" t="s">
        <v>8</v>
      </c>
      <c r="B1167" s="22">
        <v>2645</v>
      </c>
      <c r="C1167" s="22">
        <v>1</v>
      </c>
      <c r="D1167" s="23">
        <v>3.8100058012584702E-3</v>
      </c>
      <c r="E1167" s="22">
        <v>152561106</v>
      </c>
      <c r="F1167" s="22" t="s">
        <v>192</v>
      </c>
      <c r="G1167" s="22" t="s">
        <v>383</v>
      </c>
      <c r="H1167" s="22">
        <v>70.263725423299803</v>
      </c>
      <c r="I1167" s="24">
        <f>'EVM CPZ List'!$D1167*'EVM CPZ List'!$C1167</f>
        <v>3.8100058012584702E-3</v>
      </c>
      <c r="J1167" s="25">
        <f>INDEX('Pivot of Risk Data'!A:A,MATCH('EVM CPZ List'!$B1167,'Pivot of Risk Data'!B:B,0),1)</f>
        <v>1144</v>
      </c>
      <c r="K1167" s="22">
        <f>0.000621371*'EVM CPZ List'!$H1167</f>
        <v>4.3659841330001226E-2</v>
      </c>
      <c r="L1167" s="22">
        <f>L1166+'EVM CPZ List'!$K1167</f>
        <v>14253.841915107259</v>
      </c>
      <c r="M1167" s="22">
        <f>M1166-'EVM CPZ List'!$I1167</f>
        <v>129.92527135493981</v>
      </c>
      <c r="N1167" s="7" t="e">
        <f>INDEX('2021 Certified EVM Plan'!G:G,MATCH(B1167,'2021 Certified EVM Plan'!E:E,0))</f>
        <v>#N/A</v>
      </c>
      <c r="O1167" s="7" t="e">
        <f>INDEX('2021 Certified EVM Plan'!M:M,MATCH(B1167,'2021 Certified EVM Plan'!E:E,0))</f>
        <v>#N/A</v>
      </c>
      <c r="P1167" s="7">
        <f t="shared" si="18"/>
        <v>1</v>
      </c>
      <c r="Q1167" s="26" t="e">
        <f>IF(INDEX('2021 Certified EVM Plan'!H:H,MATCH(B1167,'2021 Certified EVM Plan'!E:E,0))=1,M1167,#N/A)</f>
        <v>#N/A</v>
      </c>
      <c r="R1167" s="26" t="e">
        <f>IF(INDEX('2021 Certified EVM Plan'!J:J,MATCH(B1167,'2021 Certified EVM Plan'!E:E,0))=1,M1167,#N/A)</f>
        <v>#N/A</v>
      </c>
      <c r="S1167" s="26" t="e">
        <f>IF(INDEX('2021 Certified EVM Plan'!K:K,MATCH(B1167,'2021 Certified EVM Plan'!E:E,0))=1,M1167,#N/A)</f>
        <v>#N/A</v>
      </c>
    </row>
    <row r="1168" spans="1:19" x14ac:dyDescent="0.25">
      <c r="A1168" s="22" t="s">
        <v>8</v>
      </c>
      <c r="B1168" s="22">
        <v>5451</v>
      </c>
      <c r="C1168" s="22">
        <v>122</v>
      </c>
      <c r="D1168" s="23">
        <v>3.7984023293737902E-3</v>
      </c>
      <c r="E1168" s="22">
        <v>152282101</v>
      </c>
      <c r="F1168" s="22" t="s">
        <v>23</v>
      </c>
      <c r="G1168" s="22" t="s">
        <v>82</v>
      </c>
      <c r="H1168" s="22">
        <v>13951.577244461099</v>
      </c>
      <c r="I1168" s="24">
        <f>'EVM CPZ List'!$D1168*'EVM CPZ List'!$C1168</f>
        <v>0.46340508418360238</v>
      </c>
      <c r="J1168" s="25">
        <f>INDEX('Pivot of Risk Data'!A:A,MATCH('EVM CPZ List'!$B1168,'Pivot of Risk Data'!B:B,0),1)</f>
        <v>1145</v>
      </c>
      <c r="K1168" s="22">
        <f>0.000621371*'EVM CPZ List'!$H1168</f>
        <v>8.6691055039680371</v>
      </c>
      <c r="L1168" s="22">
        <f>L1167+'EVM CPZ List'!$K1168</f>
        <v>14262.511020611228</v>
      </c>
      <c r="M1168" s="22">
        <f>M1167-'EVM CPZ List'!$I1168</f>
        <v>129.46186627075622</v>
      </c>
      <c r="N1168" s="7" t="e">
        <f>INDEX('2021 Certified EVM Plan'!G:G,MATCH(B1168,'2021 Certified EVM Plan'!E:E,0))</f>
        <v>#N/A</v>
      </c>
      <c r="O1168" s="7" t="e">
        <f>INDEX('2021 Certified EVM Plan'!M:M,MATCH(B1168,'2021 Certified EVM Plan'!E:E,0))</f>
        <v>#N/A</v>
      </c>
      <c r="P1168" s="7">
        <f t="shared" si="18"/>
        <v>1</v>
      </c>
      <c r="Q1168" s="26" t="e">
        <f>IF(INDEX('2021 Certified EVM Plan'!H:H,MATCH(B1168,'2021 Certified EVM Plan'!E:E,0))=1,M1168,#N/A)</f>
        <v>#N/A</v>
      </c>
      <c r="R1168" s="26" t="e">
        <f>IF(INDEX('2021 Certified EVM Plan'!J:J,MATCH(B1168,'2021 Certified EVM Plan'!E:E,0))=1,M1168,#N/A)</f>
        <v>#N/A</v>
      </c>
      <c r="S1168" s="26" t="e">
        <f>IF(INDEX('2021 Certified EVM Plan'!K:K,MATCH(B1168,'2021 Certified EVM Plan'!E:E,0))=1,M1168,#N/A)</f>
        <v>#N/A</v>
      </c>
    </row>
    <row r="1169" spans="1:19" x14ac:dyDescent="0.25">
      <c r="A1169" s="22" t="s">
        <v>8</v>
      </c>
      <c r="B1169" s="22">
        <v>3652</v>
      </c>
      <c r="C1169" s="22">
        <v>205</v>
      </c>
      <c r="D1169" s="23">
        <v>3.7979381489519301E-3</v>
      </c>
      <c r="E1169" s="22">
        <v>152181101</v>
      </c>
      <c r="F1169" s="22" t="s">
        <v>50</v>
      </c>
      <c r="G1169" s="22" t="s">
        <v>114</v>
      </c>
      <c r="H1169" s="22">
        <v>18756.960334180101</v>
      </c>
      <c r="I1169" s="24">
        <f>'EVM CPZ List'!$D1169*'EVM CPZ List'!$C1169</f>
        <v>0.77857732053514561</v>
      </c>
      <c r="J1169" s="25">
        <f>INDEX('Pivot of Risk Data'!A:A,MATCH('EVM CPZ List'!$B1169,'Pivot of Risk Data'!B:B,0),1)</f>
        <v>1146</v>
      </c>
      <c r="K1169" s="22">
        <f>0.000621371*'EVM CPZ List'!$H1169</f>
        <v>11.655031199809823</v>
      </c>
      <c r="L1169" s="22">
        <f>L1168+'EVM CPZ List'!$K1169</f>
        <v>14274.166051811037</v>
      </c>
      <c r="M1169" s="22">
        <f>M1168-'EVM CPZ List'!$I1169</f>
        <v>128.68328895022108</v>
      </c>
      <c r="N1169" s="7" t="e">
        <f>INDEX('2021 Certified EVM Plan'!G:G,MATCH(B1169,'2021 Certified EVM Plan'!E:E,0))</f>
        <v>#N/A</v>
      </c>
      <c r="O1169" s="7" t="e">
        <f>INDEX('2021 Certified EVM Plan'!M:M,MATCH(B1169,'2021 Certified EVM Plan'!E:E,0))</f>
        <v>#N/A</v>
      </c>
      <c r="P1169" s="7">
        <f t="shared" si="18"/>
        <v>1</v>
      </c>
      <c r="Q1169" s="26" t="e">
        <f>IF(INDEX('2021 Certified EVM Plan'!H:H,MATCH(B1169,'2021 Certified EVM Plan'!E:E,0))=1,M1169,#N/A)</f>
        <v>#N/A</v>
      </c>
      <c r="R1169" s="26" t="e">
        <f>IF(INDEX('2021 Certified EVM Plan'!J:J,MATCH(B1169,'2021 Certified EVM Plan'!E:E,0))=1,M1169,#N/A)</f>
        <v>#N/A</v>
      </c>
      <c r="S1169" s="26" t="e">
        <f>IF(INDEX('2021 Certified EVM Plan'!K:K,MATCH(B1169,'2021 Certified EVM Plan'!E:E,0))=1,M1169,#N/A)</f>
        <v>#N/A</v>
      </c>
    </row>
    <row r="1170" spans="1:19" x14ac:dyDescent="0.25">
      <c r="A1170" s="22" t="s">
        <v>8</v>
      </c>
      <c r="B1170" s="22">
        <v>2283</v>
      </c>
      <c r="C1170" s="22">
        <v>306</v>
      </c>
      <c r="D1170" s="23">
        <v>3.7932893981381301E-3</v>
      </c>
      <c r="E1170" s="22">
        <v>152481105</v>
      </c>
      <c r="F1170" s="22" t="s">
        <v>32</v>
      </c>
      <c r="G1170" s="22" t="s">
        <v>33</v>
      </c>
      <c r="H1170" s="22">
        <v>55502.927109991899</v>
      </c>
      <c r="I1170" s="24">
        <f>'EVM CPZ List'!$D1170*'EVM CPZ List'!$C1170</f>
        <v>1.1607465558302679</v>
      </c>
      <c r="J1170" s="25">
        <f>INDEX('Pivot of Risk Data'!A:A,MATCH('EVM CPZ List'!$B1170,'Pivot of Risk Data'!B:B,0),1)</f>
        <v>1147</v>
      </c>
      <c r="K1170" s="22">
        <f>0.000621371*'EVM CPZ List'!$H1170</f>
        <v>34.487909321262777</v>
      </c>
      <c r="L1170" s="22">
        <f>L1169+'EVM CPZ List'!$K1170</f>
        <v>14308.653961132299</v>
      </c>
      <c r="M1170" s="22">
        <f>M1169-'EVM CPZ List'!$I1170</f>
        <v>127.52254239439081</v>
      </c>
      <c r="N1170" s="7" t="e">
        <f>INDEX('2021 Certified EVM Plan'!G:G,MATCH(B1170,'2021 Certified EVM Plan'!E:E,0))</f>
        <v>#N/A</v>
      </c>
      <c r="O1170" s="7" t="e">
        <f>INDEX('2021 Certified EVM Plan'!M:M,MATCH(B1170,'2021 Certified EVM Plan'!E:E,0))</f>
        <v>#N/A</v>
      </c>
      <c r="P1170" s="7">
        <f t="shared" si="18"/>
        <v>1</v>
      </c>
      <c r="Q1170" s="26" t="e">
        <f>IF(INDEX('2021 Certified EVM Plan'!H:H,MATCH(B1170,'2021 Certified EVM Plan'!E:E,0))=1,M1170,#N/A)</f>
        <v>#N/A</v>
      </c>
      <c r="R1170" s="26" t="e">
        <f>IF(INDEX('2021 Certified EVM Plan'!J:J,MATCH(B1170,'2021 Certified EVM Plan'!E:E,0))=1,M1170,#N/A)</f>
        <v>#N/A</v>
      </c>
      <c r="S1170" s="26" t="e">
        <f>IF(INDEX('2021 Certified EVM Plan'!K:K,MATCH(B1170,'2021 Certified EVM Plan'!E:E,0))=1,M1170,#N/A)</f>
        <v>#N/A</v>
      </c>
    </row>
    <row r="1171" spans="1:19" x14ac:dyDescent="0.25">
      <c r="A1171" s="22" t="s">
        <v>964</v>
      </c>
      <c r="B1171" s="22">
        <v>50</v>
      </c>
      <c r="C1171" s="22">
        <v>41</v>
      </c>
      <c r="D1171" s="23">
        <v>3.7804278991144598E-3</v>
      </c>
      <c r="E1171" s="22">
        <v>43071102</v>
      </c>
      <c r="F1171" s="22" t="s">
        <v>1025</v>
      </c>
      <c r="G1171" s="22" t="s">
        <v>1300</v>
      </c>
      <c r="H1171" s="22">
        <v>3456.1422662927398</v>
      </c>
      <c r="I1171" s="24">
        <f>'EVM CPZ List'!$D1171*'EVM CPZ List'!$C1171</f>
        <v>0.15499754386369285</v>
      </c>
      <c r="J1171" s="25">
        <f>INDEX('Pivot of Risk Data'!A:A,MATCH('EVM CPZ List'!$B1171,'Pivot of Risk Data'!B:B,0),1)</f>
        <v>1148</v>
      </c>
      <c r="K1171" s="22">
        <f>0.000621371*'EVM CPZ List'!$H1171</f>
        <v>2.1475465761485859</v>
      </c>
      <c r="L1171" s="22">
        <f>L1170+'EVM CPZ List'!$K1171</f>
        <v>14310.801507708447</v>
      </c>
      <c r="M1171" s="22">
        <f>M1170-'EVM CPZ List'!$I1171</f>
        <v>127.36754485052712</v>
      </c>
      <c r="N1171" s="7" t="e">
        <f>INDEX('2021 Certified EVM Plan'!G:G,MATCH(B1171,'2021 Certified EVM Plan'!E:E,0))</f>
        <v>#N/A</v>
      </c>
      <c r="O1171" s="7" t="e">
        <f>INDEX('2021 Certified EVM Plan'!M:M,MATCH(B1171,'2021 Certified EVM Plan'!E:E,0))</f>
        <v>#N/A</v>
      </c>
      <c r="P1171" s="7">
        <f t="shared" si="18"/>
        <v>1</v>
      </c>
      <c r="Q1171" s="26" t="e">
        <f>IF(INDEX('2021 Certified EVM Plan'!H:H,MATCH(B1171,'2021 Certified EVM Plan'!E:E,0))=1,M1171,#N/A)</f>
        <v>#N/A</v>
      </c>
      <c r="R1171" s="26" t="e">
        <f>IF(INDEX('2021 Certified EVM Plan'!J:J,MATCH(B1171,'2021 Certified EVM Plan'!E:E,0))=1,M1171,#N/A)</f>
        <v>#N/A</v>
      </c>
      <c r="S1171" s="26" t="e">
        <f>IF(INDEX('2021 Certified EVM Plan'!K:K,MATCH(B1171,'2021 Certified EVM Plan'!E:E,0))=1,M1171,#N/A)</f>
        <v>#N/A</v>
      </c>
    </row>
    <row r="1172" spans="1:19" x14ac:dyDescent="0.25">
      <c r="A1172" s="22" t="s">
        <v>8</v>
      </c>
      <c r="B1172" s="22">
        <v>5051</v>
      </c>
      <c r="C1172" s="22">
        <v>105</v>
      </c>
      <c r="D1172" s="23">
        <v>3.7779027255284798E-3</v>
      </c>
      <c r="E1172" s="22">
        <v>103191101</v>
      </c>
      <c r="F1172" s="22" t="s">
        <v>148</v>
      </c>
      <c r="G1172" s="22" t="s">
        <v>437</v>
      </c>
      <c r="H1172" s="22">
        <v>13609.813809375601</v>
      </c>
      <c r="I1172" s="24">
        <f>'EVM CPZ List'!$D1172*'EVM CPZ List'!$C1172</f>
        <v>0.39667978618049038</v>
      </c>
      <c r="J1172" s="25">
        <f>INDEX('Pivot of Risk Data'!A:A,MATCH('EVM CPZ List'!$B1172,'Pivot of Risk Data'!B:B,0),1)</f>
        <v>1149</v>
      </c>
      <c r="K1172" s="22">
        <f>0.000621371*'EVM CPZ List'!$H1172</f>
        <v>8.456743616545527</v>
      </c>
      <c r="L1172" s="22">
        <f>L1171+'EVM CPZ List'!$K1172</f>
        <v>14319.258251324993</v>
      </c>
      <c r="M1172" s="22">
        <f>M1171-'EVM CPZ List'!$I1172</f>
        <v>126.97086506434664</v>
      </c>
      <c r="N1172" s="7" t="e">
        <f>INDEX('2021 Certified EVM Plan'!G:G,MATCH(B1172,'2021 Certified EVM Plan'!E:E,0))</f>
        <v>#N/A</v>
      </c>
      <c r="O1172" s="7" t="e">
        <f>INDEX('2021 Certified EVM Plan'!M:M,MATCH(B1172,'2021 Certified EVM Plan'!E:E,0))</f>
        <v>#N/A</v>
      </c>
      <c r="P1172" s="7">
        <f t="shared" si="18"/>
        <v>1</v>
      </c>
      <c r="Q1172" s="26" t="e">
        <f>IF(INDEX('2021 Certified EVM Plan'!H:H,MATCH(B1172,'2021 Certified EVM Plan'!E:E,0))=1,M1172,#N/A)</f>
        <v>#N/A</v>
      </c>
      <c r="R1172" s="26" t="e">
        <f>IF(INDEX('2021 Certified EVM Plan'!J:J,MATCH(B1172,'2021 Certified EVM Plan'!E:E,0))=1,M1172,#N/A)</f>
        <v>#N/A</v>
      </c>
      <c r="S1172" s="26" t="e">
        <f>IF(INDEX('2021 Certified EVM Plan'!K:K,MATCH(B1172,'2021 Certified EVM Plan'!E:E,0))=1,M1172,#N/A)</f>
        <v>#N/A</v>
      </c>
    </row>
    <row r="1173" spans="1:19" x14ac:dyDescent="0.25">
      <c r="A1173" s="22" t="s">
        <v>2195</v>
      </c>
      <c r="B1173" s="22">
        <v>8418</v>
      </c>
      <c r="C1173" s="22">
        <v>159</v>
      </c>
      <c r="D1173" s="23">
        <v>3.7739422050578801E-3</v>
      </c>
      <c r="E1173" s="22">
        <v>183052110</v>
      </c>
      <c r="F1173" s="22" t="s">
        <v>2360</v>
      </c>
      <c r="G1173" s="22" t="s">
        <v>2507</v>
      </c>
      <c r="H1173" s="22">
        <v>32940.385549881401</v>
      </c>
      <c r="I1173" s="24">
        <f>'EVM CPZ List'!$D1173*'EVM CPZ List'!$C1173</f>
        <v>0.60005681060420291</v>
      </c>
      <c r="J1173" s="25">
        <f>INDEX('Pivot of Risk Data'!A:A,MATCH('EVM CPZ List'!$B1173,'Pivot of Risk Data'!B:B,0),1)</f>
        <v>1150</v>
      </c>
      <c r="K1173" s="22">
        <f>0.000621371*'EVM CPZ List'!$H1173</f>
        <v>20.468200309515357</v>
      </c>
      <c r="L1173" s="22">
        <f>L1172+'EVM CPZ List'!$K1173</f>
        <v>14339.726451634508</v>
      </c>
      <c r="M1173" s="22">
        <f>M1172-'EVM CPZ List'!$I1173</f>
        <v>126.37080825374244</v>
      </c>
      <c r="N1173" s="7" t="e">
        <f>INDEX('2021 Certified EVM Plan'!G:G,MATCH(B1173,'2021 Certified EVM Plan'!E:E,0))</f>
        <v>#N/A</v>
      </c>
      <c r="O1173" s="7" t="e">
        <f>INDEX('2021 Certified EVM Plan'!M:M,MATCH(B1173,'2021 Certified EVM Plan'!E:E,0))</f>
        <v>#N/A</v>
      </c>
      <c r="P1173" s="7">
        <f t="shared" si="18"/>
        <v>1</v>
      </c>
      <c r="Q1173" s="26" t="e">
        <f>IF(INDEX('2021 Certified EVM Plan'!H:H,MATCH(B1173,'2021 Certified EVM Plan'!E:E,0))=1,M1173,#N/A)</f>
        <v>#N/A</v>
      </c>
      <c r="R1173" s="26" t="e">
        <f>IF(INDEX('2021 Certified EVM Plan'!J:J,MATCH(B1173,'2021 Certified EVM Plan'!E:E,0))=1,M1173,#N/A)</f>
        <v>#N/A</v>
      </c>
      <c r="S1173" s="26" t="e">
        <f>IF(INDEX('2021 Certified EVM Plan'!K:K,MATCH(B1173,'2021 Certified EVM Plan'!E:E,0))=1,M1173,#N/A)</f>
        <v>#N/A</v>
      </c>
    </row>
    <row r="1174" spans="1:19" x14ac:dyDescent="0.25">
      <c r="A1174" s="22" t="s">
        <v>964</v>
      </c>
      <c r="B1174" s="22">
        <v>5825</v>
      </c>
      <c r="C1174" s="22">
        <v>71</v>
      </c>
      <c r="D1174" s="23">
        <v>3.7707002842408302E-3</v>
      </c>
      <c r="E1174" s="22">
        <v>43321103</v>
      </c>
      <c r="F1174" s="22" t="s">
        <v>1110</v>
      </c>
      <c r="G1174" s="22" t="s">
        <v>1310</v>
      </c>
      <c r="H1174" s="22">
        <v>10388.1794954745</v>
      </c>
      <c r="I1174" s="24">
        <f>'EVM CPZ List'!$D1174*'EVM CPZ List'!$C1174</f>
        <v>0.26771972018109896</v>
      </c>
      <c r="J1174" s="25">
        <f>INDEX('Pivot of Risk Data'!A:A,MATCH('EVM CPZ List'!$B1174,'Pivot of Risk Data'!B:B,0),1)</f>
        <v>1151</v>
      </c>
      <c r="K1174" s="22">
        <f>0.000621371*'EVM CPZ List'!$H1174</f>
        <v>6.4549134812824853</v>
      </c>
      <c r="L1174" s="22">
        <f>L1173+'EVM CPZ List'!$K1174</f>
        <v>14346.18136511579</v>
      </c>
      <c r="M1174" s="22">
        <f>M1173-'EVM CPZ List'!$I1174</f>
        <v>126.10308853356133</v>
      </c>
      <c r="N1174" s="7" t="e">
        <f>INDEX('2021 Certified EVM Plan'!G:G,MATCH(B1174,'2021 Certified EVM Plan'!E:E,0))</f>
        <v>#N/A</v>
      </c>
      <c r="O1174" s="7" t="e">
        <f>INDEX('2021 Certified EVM Plan'!M:M,MATCH(B1174,'2021 Certified EVM Plan'!E:E,0))</f>
        <v>#N/A</v>
      </c>
      <c r="P1174" s="7">
        <f t="shared" si="18"/>
        <v>1</v>
      </c>
      <c r="Q1174" s="26" t="e">
        <f>IF(INDEX('2021 Certified EVM Plan'!H:H,MATCH(B1174,'2021 Certified EVM Plan'!E:E,0))=1,M1174,#N/A)</f>
        <v>#N/A</v>
      </c>
      <c r="R1174" s="26" t="e">
        <f>IF(INDEX('2021 Certified EVM Plan'!J:J,MATCH(B1174,'2021 Certified EVM Plan'!E:E,0))=1,M1174,#N/A)</f>
        <v>#N/A</v>
      </c>
      <c r="S1174" s="26" t="e">
        <f>IF(INDEX('2021 Certified EVM Plan'!K:K,MATCH(B1174,'2021 Certified EVM Plan'!E:E,0))=1,M1174,#N/A)</f>
        <v>#N/A</v>
      </c>
    </row>
    <row r="1175" spans="1:19" x14ac:dyDescent="0.25">
      <c r="A1175" s="22" t="s">
        <v>2906</v>
      </c>
      <c r="B1175" s="22">
        <v>293</v>
      </c>
      <c r="C1175" s="22">
        <v>45</v>
      </c>
      <c r="D1175" s="23">
        <v>3.74779187123221E-3</v>
      </c>
      <c r="E1175" s="22">
        <v>14662112</v>
      </c>
      <c r="F1175" s="22" t="s">
        <v>3018</v>
      </c>
      <c r="G1175" s="22" t="s">
        <v>3324</v>
      </c>
      <c r="H1175" s="22">
        <v>4376.3943713126</v>
      </c>
      <c r="I1175" s="24">
        <f>'EVM CPZ List'!$D1175*'EVM CPZ List'!$C1175</f>
        <v>0.16865063420544946</v>
      </c>
      <c r="J1175" s="25">
        <f>INDEX('Pivot of Risk Data'!A:A,MATCH('EVM CPZ List'!$B1175,'Pivot of Risk Data'!B:B,0),1)</f>
        <v>1152</v>
      </c>
      <c r="K1175" s="22">
        <f>0.000621371*'EVM CPZ List'!$H1175</f>
        <v>2.7193645468968817</v>
      </c>
      <c r="L1175" s="22">
        <f>L1174+'EVM CPZ List'!$K1175</f>
        <v>14348.900729662686</v>
      </c>
      <c r="M1175" s="22">
        <f>M1174-'EVM CPZ List'!$I1175</f>
        <v>125.93443789935588</v>
      </c>
      <c r="N1175" s="7" t="e">
        <f>INDEX('2021 Certified EVM Plan'!G:G,MATCH(B1175,'2021 Certified EVM Plan'!E:E,0))</f>
        <v>#N/A</v>
      </c>
      <c r="O1175" s="7" t="e">
        <f>INDEX('2021 Certified EVM Plan'!M:M,MATCH(B1175,'2021 Certified EVM Plan'!E:E,0))</f>
        <v>#N/A</v>
      </c>
      <c r="P1175" s="7">
        <f t="shared" si="18"/>
        <v>1</v>
      </c>
      <c r="Q1175" s="26" t="e">
        <f>IF(INDEX('2021 Certified EVM Plan'!H:H,MATCH(B1175,'2021 Certified EVM Plan'!E:E,0))=1,M1175,#N/A)</f>
        <v>#N/A</v>
      </c>
      <c r="R1175" s="26" t="e">
        <f>IF(INDEX('2021 Certified EVM Plan'!J:J,MATCH(B1175,'2021 Certified EVM Plan'!E:E,0))=1,M1175,#N/A)</f>
        <v>#N/A</v>
      </c>
      <c r="S1175" s="26" t="e">
        <f>IF(INDEX('2021 Certified EVM Plan'!K:K,MATCH(B1175,'2021 Certified EVM Plan'!E:E,0))=1,M1175,#N/A)</f>
        <v>#N/A</v>
      </c>
    </row>
    <row r="1176" spans="1:19" x14ac:dyDescent="0.25">
      <c r="A1176" s="22" t="s">
        <v>8</v>
      </c>
      <c r="B1176" s="22">
        <v>9639</v>
      </c>
      <c r="C1176" s="22">
        <v>11</v>
      </c>
      <c r="D1176" s="23">
        <v>3.72871154902465E-3</v>
      </c>
      <c r="E1176" s="22">
        <v>152691107</v>
      </c>
      <c r="F1176" s="22" t="s">
        <v>243</v>
      </c>
      <c r="G1176" s="22" t="s">
        <v>244</v>
      </c>
      <c r="H1176" s="22">
        <v>1365.37497605355</v>
      </c>
      <c r="I1176" s="24">
        <f>'EVM CPZ List'!$D1176*'EVM CPZ List'!$C1176</f>
        <v>4.1015827039271147E-2</v>
      </c>
      <c r="J1176" s="25">
        <f>INDEX('Pivot of Risk Data'!A:A,MATCH('EVM CPZ List'!$B1176,'Pivot of Risk Data'!B:B,0),1)</f>
        <v>1153</v>
      </c>
      <c r="K1176" s="22">
        <f>0.000621371*'EVM CPZ List'!$H1176</f>
        <v>0.84840441424537039</v>
      </c>
      <c r="L1176" s="22">
        <f>L1175+'EVM CPZ List'!$K1176</f>
        <v>14349.749134076932</v>
      </c>
      <c r="M1176" s="22">
        <f>M1175-'EVM CPZ List'!$I1176</f>
        <v>125.89342207231661</v>
      </c>
      <c r="N1176" s="7" t="e">
        <f>INDEX('2021 Certified EVM Plan'!G:G,MATCH(B1176,'2021 Certified EVM Plan'!E:E,0))</f>
        <v>#N/A</v>
      </c>
      <c r="O1176" s="7" t="e">
        <f>INDEX('2021 Certified EVM Plan'!M:M,MATCH(B1176,'2021 Certified EVM Plan'!E:E,0))</f>
        <v>#N/A</v>
      </c>
      <c r="P1176" s="7">
        <f t="shared" si="18"/>
        <v>1</v>
      </c>
      <c r="Q1176" s="26" t="e">
        <f>IF(INDEX('2021 Certified EVM Plan'!H:H,MATCH(B1176,'2021 Certified EVM Plan'!E:E,0))=1,M1176,#N/A)</f>
        <v>#N/A</v>
      </c>
      <c r="R1176" s="26" t="e">
        <f>IF(INDEX('2021 Certified EVM Plan'!J:J,MATCH(B1176,'2021 Certified EVM Plan'!E:E,0))=1,M1176,#N/A)</f>
        <v>#N/A</v>
      </c>
      <c r="S1176" s="26" t="e">
        <f>IF(INDEX('2021 Certified EVM Plan'!K:K,MATCH(B1176,'2021 Certified EVM Plan'!E:E,0))=1,M1176,#N/A)</f>
        <v>#N/A</v>
      </c>
    </row>
    <row r="1177" spans="1:19" x14ac:dyDescent="0.25">
      <c r="A1177" s="22" t="s">
        <v>1672</v>
      </c>
      <c r="B1177" s="22">
        <v>5573</v>
      </c>
      <c r="C1177" s="22">
        <v>330</v>
      </c>
      <c r="D1177" s="23">
        <v>3.7235211610423102E-3</v>
      </c>
      <c r="E1177" s="22">
        <v>252531103</v>
      </c>
      <c r="F1177" s="22" t="s">
        <v>1998</v>
      </c>
      <c r="G1177" s="22" t="s">
        <v>2047</v>
      </c>
      <c r="H1177" s="22">
        <v>42249.644321445499</v>
      </c>
      <c r="I1177" s="24">
        <f>'EVM CPZ List'!$D1177*'EVM CPZ List'!$C1177</f>
        <v>1.2287619831439625</v>
      </c>
      <c r="J1177" s="25">
        <f>INDEX('Pivot of Risk Data'!A:A,MATCH('EVM CPZ List'!$B1177,'Pivot of Risk Data'!B:B,0),1)</f>
        <v>1154</v>
      </c>
      <c r="K1177" s="22">
        <f>0.000621371*'EVM CPZ List'!$H1177</f>
        <v>26.252703741660913</v>
      </c>
      <c r="L1177" s="22">
        <f>L1176+'EVM CPZ List'!$K1177</f>
        <v>14376.001837818592</v>
      </c>
      <c r="M1177" s="22">
        <f>M1176-'EVM CPZ List'!$I1177</f>
        <v>124.66466008917264</v>
      </c>
      <c r="N1177" s="7" t="e">
        <f>INDEX('2021 Certified EVM Plan'!G:G,MATCH(B1177,'2021 Certified EVM Plan'!E:E,0))</f>
        <v>#N/A</v>
      </c>
      <c r="O1177" s="7" t="e">
        <f>INDEX('2021 Certified EVM Plan'!M:M,MATCH(B1177,'2021 Certified EVM Plan'!E:E,0))</f>
        <v>#N/A</v>
      </c>
      <c r="P1177" s="7">
        <f t="shared" si="18"/>
        <v>1</v>
      </c>
      <c r="Q1177" s="26" t="e">
        <f>IF(INDEX('2021 Certified EVM Plan'!H:H,MATCH(B1177,'2021 Certified EVM Plan'!E:E,0))=1,M1177,#N/A)</f>
        <v>#N/A</v>
      </c>
      <c r="R1177" s="26" t="e">
        <f>IF(INDEX('2021 Certified EVM Plan'!J:J,MATCH(B1177,'2021 Certified EVM Plan'!E:E,0))=1,M1177,#N/A)</f>
        <v>#N/A</v>
      </c>
      <c r="S1177" s="26" t="e">
        <f>IF(INDEX('2021 Certified EVM Plan'!K:K,MATCH(B1177,'2021 Certified EVM Plan'!E:E,0))=1,M1177,#N/A)</f>
        <v>#N/A</v>
      </c>
    </row>
    <row r="1178" spans="1:19" x14ac:dyDescent="0.25">
      <c r="A1178" s="22" t="s">
        <v>2906</v>
      </c>
      <c r="B1178" s="22">
        <v>2315</v>
      </c>
      <c r="C1178" s="22">
        <v>36</v>
      </c>
      <c r="D1178" s="23">
        <v>3.7176888861097002E-3</v>
      </c>
      <c r="E1178" s="22">
        <v>42291101</v>
      </c>
      <c r="F1178" s="22" t="s">
        <v>2920</v>
      </c>
      <c r="G1178" s="22" t="s">
        <v>2966</v>
      </c>
      <c r="H1178" s="22">
        <v>5064.1888969190504</v>
      </c>
      <c r="I1178" s="24">
        <f>'EVM CPZ List'!$D1178*'EVM CPZ List'!$C1178</f>
        <v>0.1338367998999492</v>
      </c>
      <c r="J1178" s="25">
        <f>INDEX('Pivot of Risk Data'!A:A,MATCH('EVM CPZ List'!$B1178,'Pivot of Risk Data'!B:B,0),1)</f>
        <v>1155</v>
      </c>
      <c r="K1178" s="22">
        <f>0.000621371*'EVM CPZ List'!$H1178</f>
        <v>3.1467401190674873</v>
      </c>
      <c r="L1178" s="22">
        <f>L1177+'EVM CPZ List'!$K1178</f>
        <v>14379.14857793766</v>
      </c>
      <c r="M1178" s="22">
        <f>M1177-'EVM CPZ List'!$I1178</f>
        <v>124.53082328927269</v>
      </c>
      <c r="N1178" s="7" t="e">
        <f>INDEX('2021 Certified EVM Plan'!G:G,MATCH(B1178,'2021 Certified EVM Plan'!E:E,0))</f>
        <v>#N/A</v>
      </c>
      <c r="O1178" s="7" t="e">
        <f>INDEX('2021 Certified EVM Plan'!M:M,MATCH(B1178,'2021 Certified EVM Plan'!E:E,0))</f>
        <v>#N/A</v>
      </c>
      <c r="P1178" s="7">
        <f t="shared" si="18"/>
        <v>1</v>
      </c>
      <c r="Q1178" s="26" t="e">
        <f>IF(INDEX('2021 Certified EVM Plan'!H:H,MATCH(B1178,'2021 Certified EVM Plan'!E:E,0))=1,M1178,#N/A)</f>
        <v>#N/A</v>
      </c>
      <c r="R1178" s="26" t="e">
        <f>IF(INDEX('2021 Certified EVM Plan'!J:J,MATCH(B1178,'2021 Certified EVM Plan'!E:E,0))=1,M1178,#N/A)</f>
        <v>#N/A</v>
      </c>
      <c r="S1178" s="26" t="e">
        <f>IF(INDEX('2021 Certified EVM Plan'!K:K,MATCH(B1178,'2021 Certified EVM Plan'!E:E,0))=1,M1178,#N/A)</f>
        <v>#N/A</v>
      </c>
    </row>
    <row r="1179" spans="1:19" x14ac:dyDescent="0.25">
      <c r="A1179" s="22" t="s">
        <v>964</v>
      </c>
      <c r="B1179" s="22">
        <v>8018</v>
      </c>
      <c r="C1179" s="22">
        <v>29</v>
      </c>
      <c r="D1179" s="23">
        <v>3.7007244273733302E-3</v>
      </c>
      <c r="E1179" s="22">
        <v>42271102</v>
      </c>
      <c r="F1179" s="22" t="s">
        <v>978</v>
      </c>
      <c r="G1179" s="22" t="s">
        <v>1094</v>
      </c>
      <c r="H1179" s="22">
        <v>4768.5619258593797</v>
      </c>
      <c r="I1179" s="24">
        <f>'EVM CPZ List'!$D1179*'EVM CPZ List'!$C1179</f>
        <v>0.10732100839382658</v>
      </c>
      <c r="J1179" s="25">
        <f>INDEX('Pivot of Risk Data'!A:A,MATCH('EVM CPZ List'!$B1179,'Pivot of Risk Data'!B:B,0),1)</f>
        <v>1156</v>
      </c>
      <c r="K1179" s="22">
        <f>0.000621371*'EVM CPZ List'!$H1179</f>
        <v>2.9630460924331685</v>
      </c>
      <c r="L1179" s="22">
        <f>L1178+'EVM CPZ List'!$K1179</f>
        <v>14382.111624030093</v>
      </c>
      <c r="M1179" s="22">
        <f>M1178-'EVM CPZ List'!$I1179</f>
        <v>124.42350228087886</v>
      </c>
      <c r="N1179" s="7" t="e">
        <f>INDEX('2021 Certified EVM Plan'!G:G,MATCH(B1179,'2021 Certified EVM Plan'!E:E,0))</f>
        <v>#N/A</v>
      </c>
      <c r="O1179" s="7" t="e">
        <f>INDEX('2021 Certified EVM Plan'!M:M,MATCH(B1179,'2021 Certified EVM Plan'!E:E,0))</f>
        <v>#N/A</v>
      </c>
      <c r="P1179" s="7">
        <f t="shared" si="18"/>
        <v>1</v>
      </c>
      <c r="Q1179" s="26" t="e">
        <f>IF(INDEX('2021 Certified EVM Plan'!H:H,MATCH(B1179,'2021 Certified EVM Plan'!E:E,0))=1,M1179,#N/A)</f>
        <v>#N/A</v>
      </c>
      <c r="R1179" s="26" t="e">
        <f>IF(INDEX('2021 Certified EVM Plan'!J:J,MATCH(B1179,'2021 Certified EVM Plan'!E:E,0))=1,M1179,#N/A)</f>
        <v>#N/A</v>
      </c>
      <c r="S1179" s="26" t="e">
        <f>IF(INDEX('2021 Certified EVM Plan'!K:K,MATCH(B1179,'2021 Certified EVM Plan'!E:E,0))=1,M1179,#N/A)</f>
        <v>#N/A</v>
      </c>
    </row>
    <row r="1180" spans="1:19" x14ac:dyDescent="0.25">
      <c r="A1180" s="22" t="s">
        <v>964</v>
      </c>
      <c r="B1180" s="22">
        <v>570</v>
      </c>
      <c r="C1180" s="22">
        <v>108</v>
      </c>
      <c r="D1180" s="23">
        <v>3.68097922401901E-3</v>
      </c>
      <c r="E1180" s="22">
        <v>43381101</v>
      </c>
      <c r="F1180" s="22" t="s">
        <v>1072</v>
      </c>
      <c r="G1180" s="22" t="s">
        <v>1442</v>
      </c>
      <c r="H1180" s="22">
        <v>18269.348243337601</v>
      </c>
      <c r="I1180" s="24">
        <f>'EVM CPZ List'!$D1180*'EVM CPZ List'!$C1180</f>
        <v>0.39754575619405308</v>
      </c>
      <c r="J1180" s="25">
        <f>INDEX('Pivot of Risk Data'!A:A,MATCH('EVM CPZ List'!$B1180,'Pivot of Risk Data'!B:B,0),1)</f>
        <v>1157</v>
      </c>
      <c r="K1180" s="22">
        <f>0.000621371*'EVM CPZ List'!$H1180</f>
        <v>11.35204318731093</v>
      </c>
      <c r="L1180" s="22">
        <f>L1179+'EVM CPZ List'!$K1180</f>
        <v>14393.463667217404</v>
      </c>
      <c r="M1180" s="22">
        <f>M1179-'EVM CPZ List'!$I1180</f>
        <v>124.02595652468482</v>
      </c>
      <c r="N1180" s="7" t="e">
        <f>INDEX('2021 Certified EVM Plan'!G:G,MATCH(B1180,'2021 Certified EVM Plan'!E:E,0))</f>
        <v>#N/A</v>
      </c>
      <c r="O1180" s="7" t="e">
        <f>INDEX('2021 Certified EVM Plan'!M:M,MATCH(B1180,'2021 Certified EVM Plan'!E:E,0))</f>
        <v>#N/A</v>
      </c>
      <c r="P1180" s="7">
        <f t="shared" si="18"/>
        <v>1</v>
      </c>
      <c r="Q1180" s="26" t="e">
        <f>IF(INDEX('2021 Certified EVM Plan'!H:H,MATCH(B1180,'2021 Certified EVM Plan'!E:E,0))=1,M1180,#N/A)</f>
        <v>#N/A</v>
      </c>
      <c r="R1180" s="26" t="e">
        <f>IF(INDEX('2021 Certified EVM Plan'!J:J,MATCH(B1180,'2021 Certified EVM Plan'!E:E,0))=1,M1180,#N/A)</f>
        <v>#N/A</v>
      </c>
      <c r="S1180" s="26" t="e">
        <f>IF(INDEX('2021 Certified EVM Plan'!K:K,MATCH(B1180,'2021 Certified EVM Plan'!E:E,0))=1,M1180,#N/A)</f>
        <v>#N/A</v>
      </c>
    </row>
    <row r="1181" spans="1:19" x14ac:dyDescent="0.25">
      <c r="A1181" s="22" t="s">
        <v>8</v>
      </c>
      <c r="B1181" s="22">
        <v>1867</v>
      </c>
      <c r="C1181" s="22">
        <v>195</v>
      </c>
      <c r="D1181" s="23">
        <v>3.6482055461138701E-3</v>
      </c>
      <c r="E1181" s="22">
        <v>152282101</v>
      </c>
      <c r="F1181" s="22" t="s">
        <v>23</v>
      </c>
      <c r="G1181" s="22" t="s">
        <v>24</v>
      </c>
      <c r="H1181" s="22">
        <v>18770.587479478701</v>
      </c>
      <c r="I1181" s="24">
        <f>'EVM CPZ List'!$D1181*'EVM CPZ List'!$C1181</f>
        <v>0.71140008149220468</v>
      </c>
      <c r="J1181" s="25">
        <f>INDEX('Pivot of Risk Data'!A:A,MATCH('EVM CPZ List'!$B1181,'Pivot of Risk Data'!B:B,0),1)</f>
        <v>1158</v>
      </c>
      <c r="K1181" s="22">
        <f>0.000621371*'EVM CPZ List'!$H1181</f>
        <v>11.66349871271116</v>
      </c>
      <c r="L1181" s="22">
        <f>L1180+'EVM CPZ List'!$K1181</f>
        <v>14405.127165930115</v>
      </c>
      <c r="M1181" s="22">
        <f>M1180-'EVM CPZ List'!$I1181</f>
        <v>123.31455644319261</v>
      </c>
      <c r="N1181" s="7" t="e">
        <f>INDEX('2021 Certified EVM Plan'!G:G,MATCH(B1181,'2021 Certified EVM Plan'!E:E,0))</f>
        <v>#N/A</v>
      </c>
      <c r="O1181" s="7" t="e">
        <f>INDEX('2021 Certified EVM Plan'!M:M,MATCH(B1181,'2021 Certified EVM Plan'!E:E,0))</f>
        <v>#N/A</v>
      </c>
      <c r="P1181" s="7">
        <f t="shared" si="18"/>
        <v>1</v>
      </c>
      <c r="Q1181" s="26" t="e">
        <f>IF(INDEX('2021 Certified EVM Plan'!H:H,MATCH(B1181,'2021 Certified EVM Plan'!E:E,0))=1,M1181,#N/A)</f>
        <v>#N/A</v>
      </c>
      <c r="R1181" s="26" t="e">
        <f>IF(INDEX('2021 Certified EVM Plan'!J:J,MATCH(B1181,'2021 Certified EVM Plan'!E:E,0))=1,M1181,#N/A)</f>
        <v>#N/A</v>
      </c>
      <c r="S1181" s="26" t="e">
        <f>IF(INDEX('2021 Certified EVM Plan'!K:K,MATCH(B1181,'2021 Certified EVM Plan'!E:E,0))=1,M1181,#N/A)</f>
        <v>#N/A</v>
      </c>
    </row>
    <row r="1182" spans="1:19" x14ac:dyDescent="0.25">
      <c r="A1182" s="22" t="s">
        <v>964</v>
      </c>
      <c r="B1182" s="22">
        <v>7128</v>
      </c>
      <c r="C1182" s="22">
        <v>23</v>
      </c>
      <c r="D1182" s="23">
        <v>3.6476444026297002E-3</v>
      </c>
      <c r="E1182" s="22">
        <v>42891102</v>
      </c>
      <c r="F1182" s="22" t="s">
        <v>1123</v>
      </c>
      <c r="G1182" s="22" t="s">
        <v>1582</v>
      </c>
      <c r="H1182" s="22">
        <v>3579.94739128128</v>
      </c>
      <c r="I1182" s="24">
        <f>'EVM CPZ List'!$D1182*'EVM CPZ List'!$C1182</f>
        <v>8.3895821260483103E-2</v>
      </c>
      <c r="J1182" s="25">
        <f>INDEX('Pivot of Risk Data'!A:A,MATCH('EVM CPZ List'!$B1182,'Pivot of Risk Data'!B:B,0),1)</f>
        <v>1159</v>
      </c>
      <c r="K1182" s="22">
        <f>0.000621371*'EVM CPZ List'!$H1182</f>
        <v>2.2244754904678401</v>
      </c>
      <c r="L1182" s="22">
        <f>L1181+'EVM CPZ List'!$K1182</f>
        <v>14407.351641420582</v>
      </c>
      <c r="M1182" s="22">
        <f>M1181-'EVM CPZ List'!$I1182</f>
        <v>123.23066062193213</v>
      </c>
      <c r="N1182" s="7" t="e">
        <f>INDEX('2021 Certified EVM Plan'!G:G,MATCH(B1182,'2021 Certified EVM Plan'!E:E,0))</f>
        <v>#N/A</v>
      </c>
      <c r="O1182" s="7" t="e">
        <f>INDEX('2021 Certified EVM Plan'!M:M,MATCH(B1182,'2021 Certified EVM Plan'!E:E,0))</f>
        <v>#N/A</v>
      </c>
      <c r="P1182" s="7">
        <f t="shared" si="18"/>
        <v>1</v>
      </c>
      <c r="Q1182" s="26" t="e">
        <f>IF(INDEX('2021 Certified EVM Plan'!H:H,MATCH(B1182,'2021 Certified EVM Plan'!E:E,0))=1,M1182,#N/A)</f>
        <v>#N/A</v>
      </c>
      <c r="R1182" s="26" t="e">
        <f>IF(INDEX('2021 Certified EVM Plan'!J:J,MATCH(B1182,'2021 Certified EVM Plan'!E:E,0))=1,M1182,#N/A)</f>
        <v>#N/A</v>
      </c>
      <c r="S1182" s="26" t="e">
        <f>IF(INDEX('2021 Certified EVM Plan'!K:K,MATCH(B1182,'2021 Certified EVM Plan'!E:E,0))=1,M1182,#N/A)</f>
        <v>#N/A</v>
      </c>
    </row>
    <row r="1183" spans="1:19" x14ac:dyDescent="0.25">
      <c r="A1183" s="22" t="s">
        <v>539</v>
      </c>
      <c r="B1183" s="22">
        <v>9200</v>
      </c>
      <c r="C1183" s="22">
        <v>21</v>
      </c>
      <c r="D1183" s="23">
        <v>3.63623377656716E-3</v>
      </c>
      <c r="E1183" s="22">
        <v>102211103</v>
      </c>
      <c r="F1183" s="22" t="s">
        <v>796</v>
      </c>
      <c r="G1183" s="22" t="s">
        <v>888</v>
      </c>
      <c r="H1183" s="22">
        <v>3699.7994658613702</v>
      </c>
      <c r="I1183" s="24">
        <f>'EVM CPZ List'!$D1183*'EVM CPZ List'!$C1183</f>
        <v>7.6360909307910355E-2</v>
      </c>
      <c r="J1183" s="25">
        <f>INDEX('Pivot of Risk Data'!A:A,MATCH('EVM CPZ List'!$B1183,'Pivot of Risk Data'!B:B,0),1)</f>
        <v>1160</v>
      </c>
      <c r="K1183" s="22">
        <f>0.000621371*'EVM CPZ List'!$H1183</f>
        <v>2.2989480939017457</v>
      </c>
      <c r="L1183" s="22">
        <f>L1182+'EVM CPZ List'!$K1183</f>
        <v>14409.650589514484</v>
      </c>
      <c r="M1183" s="22">
        <f>M1182-'EVM CPZ List'!$I1183</f>
        <v>123.15429971262422</v>
      </c>
      <c r="N1183" s="7" t="e">
        <f>INDEX('2021 Certified EVM Plan'!G:G,MATCH(B1183,'2021 Certified EVM Plan'!E:E,0))</f>
        <v>#N/A</v>
      </c>
      <c r="O1183" s="7" t="e">
        <f>INDEX('2021 Certified EVM Plan'!M:M,MATCH(B1183,'2021 Certified EVM Plan'!E:E,0))</f>
        <v>#N/A</v>
      </c>
      <c r="P1183" s="7">
        <f t="shared" si="18"/>
        <v>1</v>
      </c>
      <c r="Q1183" s="26" t="e">
        <f>IF(INDEX('2021 Certified EVM Plan'!H:H,MATCH(B1183,'2021 Certified EVM Plan'!E:E,0))=1,M1183,#N/A)</f>
        <v>#N/A</v>
      </c>
      <c r="R1183" s="26" t="e">
        <f>IF(INDEX('2021 Certified EVM Plan'!J:J,MATCH(B1183,'2021 Certified EVM Plan'!E:E,0))=1,M1183,#N/A)</f>
        <v>#N/A</v>
      </c>
      <c r="S1183" s="26" t="e">
        <f>IF(INDEX('2021 Certified EVM Plan'!K:K,MATCH(B1183,'2021 Certified EVM Plan'!E:E,0))=1,M1183,#N/A)</f>
        <v>#N/A</v>
      </c>
    </row>
    <row r="1184" spans="1:19" x14ac:dyDescent="0.25">
      <c r="A1184" s="22" t="s">
        <v>1672</v>
      </c>
      <c r="B1184" s="22">
        <v>5124</v>
      </c>
      <c r="C1184" s="22">
        <v>12</v>
      </c>
      <c r="D1184" s="23">
        <v>3.6227039645452602E-3</v>
      </c>
      <c r="E1184" s="22">
        <v>252921108</v>
      </c>
      <c r="F1184" s="22" t="s">
        <v>2166</v>
      </c>
      <c r="G1184" s="22" t="s">
        <v>2167</v>
      </c>
      <c r="H1184" s="22">
        <v>3682.7230135212999</v>
      </c>
      <c r="I1184" s="24">
        <f>'EVM CPZ List'!$D1184*'EVM CPZ List'!$C1184</f>
        <v>4.3472447574543119E-2</v>
      </c>
      <c r="J1184" s="25">
        <f>INDEX('Pivot of Risk Data'!A:A,MATCH('EVM CPZ List'!$B1184,'Pivot of Risk Data'!B:B,0),1)</f>
        <v>1161</v>
      </c>
      <c r="K1184" s="22">
        <f>0.000621371*'EVM CPZ List'!$H1184</f>
        <v>2.2883372816347438</v>
      </c>
      <c r="L1184" s="22">
        <f>L1183+'EVM CPZ List'!$K1184</f>
        <v>14411.938926796118</v>
      </c>
      <c r="M1184" s="22">
        <f>M1183-'EVM CPZ List'!$I1184</f>
        <v>123.11082726504968</v>
      </c>
      <c r="N1184" s="7" t="e">
        <f>INDEX('2021 Certified EVM Plan'!G:G,MATCH(B1184,'2021 Certified EVM Plan'!E:E,0))</f>
        <v>#N/A</v>
      </c>
      <c r="O1184" s="7" t="e">
        <f>INDEX('2021 Certified EVM Plan'!M:M,MATCH(B1184,'2021 Certified EVM Plan'!E:E,0))</f>
        <v>#N/A</v>
      </c>
      <c r="P1184" s="7">
        <f t="shared" si="18"/>
        <v>1</v>
      </c>
      <c r="Q1184" s="26" t="e">
        <f>IF(INDEX('2021 Certified EVM Plan'!H:H,MATCH(B1184,'2021 Certified EVM Plan'!E:E,0))=1,M1184,#N/A)</f>
        <v>#N/A</v>
      </c>
      <c r="R1184" s="26" t="e">
        <f>IF(INDEX('2021 Certified EVM Plan'!J:J,MATCH(B1184,'2021 Certified EVM Plan'!E:E,0))=1,M1184,#N/A)</f>
        <v>#N/A</v>
      </c>
      <c r="S1184" s="26" t="e">
        <f>IF(INDEX('2021 Certified EVM Plan'!K:K,MATCH(B1184,'2021 Certified EVM Plan'!E:E,0))=1,M1184,#N/A)</f>
        <v>#N/A</v>
      </c>
    </row>
    <row r="1185" spans="1:19" x14ac:dyDescent="0.25">
      <c r="A1185" s="22" t="s">
        <v>2195</v>
      </c>
      <c r="B1185" s="22">
        <v>2816</v>
      </c>
      <c r="C1185" s="22">
        <v>581</v>
      </c>
      <c r="D1185" s="23">
        <v>3.5928400071306801E-3</v>
      </c>
      <c r="E1185" s="22">
        <v>183052110</v>
      </c>
      <c r="F1185" s="22" t="s">
        <v>2360</v>
      </c>
      <c r="G1185" s="22" t="s">
        <v>2630</v>
      </c>
      <c r="H1185" s="22">
        <v>106123.516405763</v>
      </c>
      <c r="I1185" s="24">
        <f>'EVM CPZ List'!$D1185*'EVM CPZ List'!$C1185</f>
        <v>2.0874400441429253</v>
      </c>
      <c r="J1185" s="25">
        <f>INDEX('Pivot of Risk Data'!A:A,MATCH('EVM CPZ List'!$B1185,'Pivot of Risk Data'!B:B,0),1)</f>
        <v>1162</v>
      </c>
      <c r="K1185" s="22">
        <f>0.000621371*'EVM CPZ List'!$H1185</f>
        <v>65.942075512565367</v>
      </c>
      <c r="L1185" s="22">
        <f>L1184+'EVM CPZ List'!$K1185</f>
        <v>14477.881002308683</v>
      </c>
      <c r="M1185" s="22">
        <f>M1184-'EVM CPZ List'!$I1185</f>
        <v>121.02338722090676</v>
      </c>
      <c r="N1185" s="7" t="e">
        <f>INDEX('2021 Certified EVM Plan'!G:G,MATCH(B1185,'2021 Certified EVM Plan'!E:E,0))</f>
        <v>#N/A</v>
      </c>
      <c r="O1185" s="7" t="e">
        <f>INDEX('2021 Certified EVM Plan'!M:M,MATCH(B1185,'2021 Certified EVM Plan'!E:E,0))</f>
        <v>#N/A</v>
      </c>
      <c r="P1185" s="7">
        <f t="shared" si="18"/>
        <v>1</v>
      </c>
      <c r="Q1185" s="26" t="e">
        <f>IF(INDEX('2021 Certified EVM Plan'!H:H,MATCH(B1185,'2021 Certified EVM Plan'!E:E,0))=1,M1185,#N/A)</f>
        <v>#N/A</v>
      </c>
      <c r="R1185" s="26" t="e">
        <f>IF(INDEX('2021 Certified EVM Plan'!J:J,MATCH(B1185,'2021 Certified EVM Plan'!E:E,0))=1,M1185,#N/A)</f>
        <v>#N/A</v>
      </c>
      <c r="S1185" s="26" t="e">
        <f>IF(INDEX('2021 Certified EVM Plan'!K:K,MATCH(B1185,'2021 Certified EVM Plan'!E:E,0))=1,M1185,#N/A)</f>
        <v>#N/A</v>
      </c>
    </row>
    <row r="1186" spans="1:19" x14ac:dyDescent="0.25">
      <c r="A1186" s="22" t="s">
        <v>539</v>
      </c>
      <c r="B1186" s="22">
        <v>3235</v>
      </c>
      <c r="C1186" s="22">
        <v>79</v>
      </c>
      <c r="D1186" s="23">
        <v>3.57834316147396E-3</v>
      </c>
      <c r="E1186" s="22">
        <v>103751101</v>
      </c>
      <c r="F1186" s="22" t="s">
        <v>573</v>
      </c>
      <c r="G1186" s="22" t="s">
        <v>611</v>
      </c>
      <c r="H1186" s="22">
        <v>9616.0054818123608</v>
      </c>
      <c r="I1186" s="24">
        <f>'EVM CPZ List'!$D1186*'EVM CPZ List'!$C1186</f>
        <v>0.28268910975644285</v>
      </c>
      <c r="J1186" s="25">
        <f>INDEX('Pivot of Risk Data'!A:A,MATCH('EVM CPZ List'!$B1186,'Pivot of Risk Data'!B:B,0),1)</f>
        <v>1163</v>
      </c>
      <c r="K1186" s="22">
        <f>0.000621371*'EVM CPZ List'!$H1186</f>
        <v>5.9751069422392282</v>
      </c>
      <c r="L1186" s="22">
        <f>L1185+'EVM CPZ List'!$K1186</f>
        <v>14483.856109250923</v>
      </c>
      <c r="M1186" s="22">
        <f>M1185-'EVM CPZ List'!$I1186</f>
        <v>120.74069811115031</v>
      </c>
      <c r="N1186" s="7" t="e">
        <f>INDEX('2021 Certified EVM Plan'!G:G,MATCH(B1186,'2021 Certified EVM Plan'!E:E,0))</f>
        <v>#N/A</v>
      </c>
      <c r="O1186" s="7" t="e">
        <f>INDEX('2021 Certified EVM Plan'!M:M,MATCH(B1186,'2021 Certified EVM Plan'!E:E,0))</f>
        <v>#N/A</v>
      </c>
      <c r="P1186" s="7">
        <f t="shared" si="18"/>
        <v>1</v>
      </c>
      <c r="Q1186" s="26" t="e">
        <f>IF(INDEX('2021 Certified EVM Plan'!H:H,MATCH(B1186,'2021 Certified EVM Plan'!E:E,0))=1,M1186,#N/A)</f>
        <v>#N/A</v>
      </c>
      <c r="R1186" s="26" t="e">
        <f>IF(INDEX('2021 Certified EVM Plan'!J:J,MATCH(B1186,'2021 Certified EVM Plan'!E:E,0))=1,M1186,#N/A)</f>
        <v>#N/A</v>
      </c>
      <c r="S1186" s="26" t="e">
        <f>IF(INDEX('2021 Certified EVM Plan'!K:K,MATCH(B1186,'2021 Certified EVM Plan'!E:E,0))=1,M1186,#N/A)</f>
        <v>#N/A</v>
      </c>
    </row>
    <row r="1187" spans="1:19" x14ac:dyDescent="0.25">
      <c r="A1187" s="22" t="s">
        <v>2906</v>
      </c>
      <c r="B1187" s="22">
        <v>1959</v>
      </c>
      <c r="C1187" s="22">
        <v>137</v>
      </c>
      <c r="D1187" s="23">
        <v>3.5749514586506598E-3</v>
      </c>
      <c r="E1187" s="22">
        <v>43432103</v>
      </c>
      <c r="F1187" s="22" t="s">
        <v>3005</v>
      </c>
      <c r="G1187" s="22" t="s">
        <v>3006</v>
      </c>
      <c r="H1187" s="22">
        <v>18626.479734504999</v>
      </c>
      <c r="I1187" s="24">
        <f>'EVM CPZ List'!$D1187*'EVM CPZ List'!$C1187</f>
        <v>0.48976834983514039</v>
      </c>
      <c r="J1187" s="25">
        <f>INDEX('Pivot of Risk Data'!A:A,MATCH('EVM CPZ List'!$B1187,'Pivot of Risk Data'!B:B,0),1)</f>
        <v>1164</v>
      </c>
      <c r="K1187" s="22">
        <f>0.000621371*'EVM CPZ List'!$H1187</f>
        <v>11.573954339109106</v>
      </c>
      <c r="L1187" s="22">
        <f>L1186+'EVM CPZ List'!$K1187</f>
        <v>14495.430063590031</v>
      </c>
      <c r="M1187" s="22">
        <f>M1186-'EVM CPZ List'!$I1187</f>
        <v>120.25092976131516</v>
      </c>
      <c r="N1187" s="7" t="e">
        <f>INDEX('2021 Certified EVM Plan'!G:G,MATCH(B1187,'2021 Certified EVM Plan'!E:E,0))</f>
        <v>#N/A</v>
      </c>
      <c r="O1187" s="7" t="e">
        <f>INDEX('2021 Certified EVM Plan'!M:M,MATCH(B1187,'2021 Certified EVM Plan'!E:E,0))</f>
        <v>#N/A</v>
      </c>
      <c r="P1187" s="7">
        <f t="shared" si="18"/>
        <v>1</v>
      </c>
      <c r="Q1187" s="26" t="e">
        <f>IF(INDEX('2021 Certified EVM Plan'!H:H,MATCH(B1187,'2021 Certified EVM Plan'!E:E,0))=1,M1187,#N/A)</f>
        <v>#N/A</v>
      </c>
      <c r="R1187" s="26" t="e">
        <f>IF(INDEX('2021 Certified EVM Plan'!J:J,MATCH(B1187,'2021 Certified EVM Plan'!E:E,0))=1,M1187,#N/A)</f>
        <v>#N/A</v>
      </c>
      <c r="S1187" s="26" t="e">
        <f>IF(INDEX('2021 Certified EVM Plan'!K:K,MATCH(B1187,'2021 Certified EVM Plan'!E:E,0))=1,M1187,#N/A)</f>
        <v>#N/A</v>
      </c>
    </row>
    <row r="1188" spans="1:19" x14ac:dyDescent="0.25">
      <c r="A1188" s="22" t="s">
        <v>1672</v>
      </c>
      <c r="B1188" s="22">
        <v>1596</v>
      </c>
      <c r="C1188" s="22">
        <v>70</v>
      </c>
      <c r="D1188" s="23">
        <v>3.5701661397455498E-3</v>
      </c>
      <c r="E1188" s="22">
        <v>163341103</v>
      </c>
      <c r="F1188" s="22" t="s">
        <v>1937</v>
      </c>
      <c r="G1188" s="22" t="s">
        <v>1938</v>
      </c>
      <c r="H1188" s="22">
        <v>15711.1032412402</v>
      </c>
      <c r="I1188" s="24">
        <f>'EVM CPZ List'!$D1188*'EVM CPZ List'!$C1188</f>
        <v>0.24991162978218848</v>
      </c>
      <c r="J1188" s="25">
        <f>INDEX('Pivot of Risk Data'!A:A,MATCH('EVM CPZ List'!$B1188,'Pivot of Risk Data'!B:B,0),1)</f>
        <v>1165</v>
      </c>
      <c r="K1188" s="22">
        <f>0.000621371*'EVM CPZ List'!$H1188</f>
        <v>9.7624239321126645</v>
      </c>
      <c r="L1188" s="22">
        <f>L1187+'EVM CPZ List'!$K1188</f>
        <v>14505.192487522143</v>
      </c>
      <c r="M1188" s="22">
        <f>M1187-'EVM CPZ List'!$I1188</f>
        <v>120.00101813153297</v>
      </c>
      <c r="N1188" s="7" t="e">
        <f>INDEX('2021 Certified EVM Plan'!G:G,MATCH(B1188,'2021 Certified EVM Plan'!E:E,0))</f>
        <v>#N/A</v>
      </c>
      <c r="O1188" s="7" t="e">
        <f>INDEX('2021 Certified EVM Plan'!M:M,MATCH(B1188,'2021 Certified EVM Plan'!E:E,0))</f>
        <v>#N/A</v>
      </c>
      <c r="P1188" s="7">
        <f t="shared" si="18"/>
        <v>1</v>
      </c>
      <c r="Q1188" s="26" t="e">
        <f>IF(INDEX('2021 Certified EVM Plan'!H:H,MATCH(B1188,'2021 Certified EVM Plan'!E:E,0))=1,M1188,#N/A)</f>
        <v>#N/A</v>
      </c>
      <c r="R1188" s="26" t="e">
        <f>IF(INDEX('2021 Certified EVM Plan'!J:J,MATCH(B1188,'2021 Certified EVM Plan'!E:E,0))=1,M1188,#N/A)</f>
        <v>#N/A</v>
      </c>
      <c r="S1188" s="26" t="e">
        <f>IF(INDEX('2021 Certified EVM Plan'!K:K,MATCH(B1188,'2021 Certified EVM Plan'!E:E,0))=1,M1188,#N/A)</f>
        <v>#N/A</v>
      </c>
    </row>
    <row r="1189" spans="1:19" x14ac:dyDescent="0.25">
      <c r="A1189" s="22" t="s">
        <v>2195</v>
      </c>
      <c r="B1189" s="22">
        <v>787</v>
      </c>
      <c r="C1189" s="22">
        <v>211</v>
      </c>
      <c r="D1189" s="23">
        <v>3.5483007058124002E-3</v>
      </c>
      <c r="E1189" s="22">
        <v>182601102</v>
      </c>
      <c r="F1189" s="22" t="s">
        <v>1263</v>
      </c>
      <c r="G1189" s="22" t="s">
        <v>2065</v>
      </c>
      <c r="H1189" s="22">
        <v>32849.637549811298</v>
      </c>
      <c r="I1189" s="24">
        <f>'EVM CPZ List'!$D1189*'EVM CPZ List'!$C1189</f>
        <v>0.74869144892641648</v>
      </c>
      <c r="J1189" s="25">
        <f>INDEX('Pivot of Risk Data'!A:A,MATCH('EVM CPZ List'!$B1189,'Pivot of Risk Data'!B:B,0),1)</f>
        <v>1166</v>
      </c>
      <c r="K1189" s="22">
        <f>0.000621371*'EVM CPZ List'!$H1189</f>
        <v>20.411812133963796</v>
      </c>
      <c r="L1189" s="22">
        <f>L1188+'EVM CPZ List'!$K1189</f>
        <v>14525.604299656106</v>
      </c>
      <c r="M1189" s="22">
        <f>M1188-'EVM CPZ List'!$I1189</f>
        <v>119.25232668260655</v>
      </c>
      <c r="N1189" s="7" t="e">
        <f>INDEX('2021 Certified EVM Plan'!G:G,MATCH(B1189,'2021 Certified EVM Plan'!E:E,0))</f>
        <v>#N/A</v>
      </c>
      <c r="O1189" s="7" t="e">
        <f>INDEX('2021 Certified EVM Plan'!M:M,MATCH(B1189,'2021 Certified EVM Plan'!E:E,0))</f>
        <v>#N/A</v>
      </c>
      <c r="P1189" s="7">
        <f t="shared" si="18"/>
        <v>1</v>
      </c>
      <c r="Q1189" s="26" t="e">
        <f>IF(INDEX('2021 Certified EVM Plan'!H:H,MATCH(B1189,'2021 Certified EVM Plan'!E:E,0))=1,M1189,#N/A)</f>
        <v>#N/A</v>
      </c>
      <c r="R1189" s="26" t="e">
        <f>IF(INDEX('2021 Certified EVM Plan'!J:J,MATCH(B1189,'2021 Certified EVM Plan'!E:E,0))=1,M1189,#N/A)</f>
        <v>#N/A</v>
      </c>
      <c r="S1189" s="26" t="e">
        <f>IF(INDEX('2021 Certified EVM Plan'!K:K,MATCH(B1189,'2021 Certified EVM Plan'!E:E,0))=1,M1189,#N/A)</f>
        <v>#N/A</v>
      </c>
    </row>
    <row r="1190" spans="1:19" x14ac:dyDescent="0.25">
      <c r="A1190" s="22" t="s">
        <v>539</v>
      </c>
      <c r="B1190" s="22">
        <v>1805</v>
      </c>
      <c r="C1190" s="22">
        <v>291</v>
      </c>
      <c r="D1190" s="23">
        <v>3.5457714207576601E-3</v>
      </c>
      <c r="E1190" s="22">
        <v>102541102</v>
      </c>
      <c r="F1190" s="22" t="s">
        <v>601</v>
      </c>
      <c r="G1190" s="22" t="s">
        <v>794</v>
      </c>
      <c r="H1190" s="22">
        <v>34674.245384405498</v>
      </c>
      <c r="I1190" s="24">
        <f>'EVM CPZ List'!$D1190*'EVM CPZ List'!$C1190</f>
        <v>1.031819483440479</v>
      </c>
      <c r="J1190" s="25">
        <f>INDEX('Pivot of Risk Data'!A:A,MATCH('EVM CPZ List'!$B1190,'Pivot of Risk Data'!B:B,0),1)</f>
        <v>1167</v>
      </c>
      <c r="K1190" s="22">
        <f>0.000621371*'EVM CPZ List'!$H1190</f>
        <v>21.54557052875343</v>
      </c>
      <c r="L1190" s="22">
        <f>L1189+'EVM CPZ List'!$K1190</f>
        <v>14547.14987018486</v>
      </c>
      <c r="M1190" s="22">
        <f>M1189-'EVM CPZ List'!$I1190</f>
        <v>118.22050719916608</v>
      </c>
      <c r="N1190" s="7" t="e">
        <f>INDEX('2021 Certified EVM Plan'!G:G,MATCH(B1190,'2021 Certified EVM Plan'!E:E,0))</f>
        <v>#N/A</v>
      </c>
      <c r="O1190" s="7" t="e">
        <f>INDEX('2021 Certified EVM Plan'!M:M,MATCH(B1190,'2021 Certified EVM Plan'!E:E,0))</f>
        <v>#N/A</v>
      </c>
      <c r="P1190" s="7">
        <f t="shared" si="18"/>
        <v>1</v>
      </c>
      <c r="Q1190" s="26" t="e">
        <f>IF(INDEX('2021 Certified EVM Plan'!H:H,MATCH(B1190,'2021 Certified EVM Plan'!E:E,0))=1,M1190,#N/A)</f>
        <v>#N/A</v>
      </c>
      <c r="R1190" s="26" t="e">
        <f>IF(INDEX('2021 Certified EVM Plan'!J:J,MATCH(B1190,'2021 Certified EVM Plan'!E:E,0))=1,M1190,#N/A)</f>
        <v>#N/A</v>
      </c>
      <c r="S1190" s="26" t="e">
        <f>IF(INDEX('2021 Certified EVM Plan'!K:K,MATCH(B1190,'2021 Certified EVM Plan'!E:E,0))=1,M1190,#N/A)</f>
        <v>#N/A</v>
      </c>
    </row>
    <row r="1191" spans="1:19" x14ac:dyDescent="0.25">
      <c r="A1191" s="22" t="s">
        <v>1672</v>
      </c>
      <c r="B1191" s="22">
        <v>8095</v>
      </c>
      <c r="C1191" s="22">
        <v>36</v>
      </c>
      <c r="D1191" s="23">
        <v>3.5417515757002302E-3</v>
      </c>
      <c r="E1191" s="22">
        <v>163201102</v>
      </c>
      <c r="F1191" s="22" t="s">
        <v>486</v>
      </c>
      <c r="G1191" s="22" t="s">
        <v>1705</v>
      </c>
      <c r="H1191" s="22">
        <v>2820.1266904763302</v>
      </c>
      <c r="I1191" s="24">
        <f>'EVM CPZ List'!$D1191*'EVM CPZ List'!$C1191</f>
        <v>0.12750305672520829</v>
      </c>
      <c r="J1191" s="25">
        <f>INDEX('Pivot of Risk Data'!A:A,MATCH('EVM CPZ List'!$B1191,'Pivot of Risk Data'!B:B,0),1)</f>
        <v>1168</v>
      </c>
      <c r="K1191" s="22">
        <f>0.000621371*'EVM CPZ List'!$H1191</f>
        <v>1.7523449417879677</v>
      </c>
      <c r="L1191" s="22">
        <f>L1190+'EVM CPZ List'!$K1191</f>
        <v>14548.902215126647</v>
      </c>
      <c r="M1191" s="22">
        <f>M1190-'EVM CPZ List'!$I1191</f>
        <v>118.09300414244088</v>
      </c>
      <c r="N1191" s="7" t="e">
        <f>INDEX('2021 Certified EVM Plan'!G:G,MATCH(B1191,'2021 Certified EVM Plan'!E:E,0))</f>
        <v>#N/A</v>
      </c>
      <c r="O1191" s="7" t="e">
        <f>INDEX('2021 Certified EVM Plan'!M:M,MATCH(B1191,'2021 Certified EVM Plan'!E:E,0))</f>
        <v>#N/A</v>
      </c>
      <c r="P1191" s="7">
        <f t="shared" si="18"/>
        <v>1</v>
      </c>
      <c r="Q1191" s="26" t="e">
        <f>IF(INDEX('2021 Certified EVM Plan'!H:H,MATCH(B1191,'2021 Certified EVM Plan'!E:E,0))=1,M1191,#N/A)</f>
        <v>#N/A</v>
      </c>
      <c r="R1191" s="26" t="e">
        <f>IF(INDEX('2021 Certified EVM Plan'!J:J,MATCH(B1191,'2021 Certified EVM Plan'!E:E,0))=1,M1191,#N/A)</f>
        <v>#N/A</v>
      </c>
      <c r="S1191" s="26" t="e">
        <f>IF(INDEX('2021 Certified EVM Plan'!K:K,MATCH(B1191,'2021 Certified EVM Plan'!E:E,0))=1,M1191,#N/A)</f>
        <v>#N/A</v>
      </c>
    </row>
    <row r="1192" spans="1:19" x14ac:dyDescent="0.25">
      <c r="A1192" s="22" t="s">
        <v>964</v>
      </c>
      <c r="B1192" s="22">
        <v>9592</v>
      </c>
      <c r="C1192" s="22">
        <v>1</v>
      </c>
      <c r="D1192" s="23">
        <v>3.5147200429583702E-3</v>
      </c>
      <c r="E1192" s="22">
        <v>42861101</v>
      </c>
      <c r="F1192" s="22" t="s">
        <v>1444</v>
      </c>
      <c r="G1192" s="22" t="s">
        <v>1445</v>
      </c>
      <c r="H1192" s="22">
        <v>1058.71660579434</v>
      </c>
      <c r="I1192" s="24">
        <f>'EVM CPZ List'!$D1192*'EVM CPZ List'!$C1192</f>
        <v>3.5147200429583702E-3</v>
      </c>
      <c r="J1192" s="25">
        <f>INDEX('Pivot of Risk Data'!A:A,MATCH('EVM CPZ List'!$B1192,'Pivot of Risk Data'!B:B,0),1)</f>
        <v>1169</v>
      </c>
      <c r="K1192" s="22">
        <f>0.000621371*'EVM CPZ List'!$H1192</f>
        <v>0.65785579605903488</v>
      </c>
      <c r="L1192" s="22">
        <f>L1191+'EVM CPZ List'!$K1192</f>
        <v>14549.560070922706</v>
      </c>
      <c r="M1192" s="22">
        <f>M1191-'EVM CPZ List'!$I1192</f>
        <v>118.08948942239792</v>
      </c>
      <c r="N1192" s="7" t="e">
        <f>INDEX('2021 Certified EVM Plan'!G:G,MATCH(B1192,'2021 Certified EVM Plan'!E:E,0))</f>
        <v>#N/A</v>
      </c>
      <c r="O1192" s="7" t="e">
        <f>INDEX('2021 Certified EVM Plan'!M:M,MATCH(B1192,'2021 Certified EVM Plan'!E:E,0))</f>
        <v>#N/A</v>
      </c>
      <c r="P1192" s="7">
        <f t="shared" si="18"/>
        <v>1</v>
      </c>
      <c r="Q1192" s="26" t="e">
        <f>IF(INDEX('2021 Certified EVM Plan'!H:H,MATCH(B1192,'2021 Certified EVM Plan'!E:E,0))=1,M1192,#N/A)</f>
        <v>#N/A</v>
      </c>
      <c r="R1192" s="26" t="e">
        <f>IF(INDEX('2021 Certified EVM Plan'!J:J,MATCH(B1192,'2021 Certified EVM Plan'!E:E,0))=1,M1192,#N/A)</f>
        <v>#N/A</v>
      </c>
      <c r="S1192" s="26" t="e">
        <f>IF(INDEX('2021 Certified EVM Plan'!K:K,MATCH(B1192,'2021 Certified EVM Plan'!E:E,0))=1,M1192,#N/A)</f>
        <v>#N/A</v>
      </c>
    </row>
    <row r="1193" spans="1:19" x14ac:dyDescent="0.25">
      <c r="A1193" s="22" t="s">
        <v>964</v>
      </c>
      <c r="B1193" s="22">
        <v>26</v>
      </c>
      <c r="C1193" s="22">
        <v>156</v>
      </c>
      <c r="D1193" s="23">
        <v>3.4877381471407299E-3</v>
      </c>
      <c r="E1193" s="22">
        <v>42951101</v>
      </c>
      <c r="F1193" s="22" t="s">
        <v>993</v>
      </c>
      <c r="G1193" s="22" t="s">
        <v>1301</v>
      </c>
      <c r="H1193" s="22">
        <v>18680.886218591801</v>
      </c>
      <c r="I1193" s="24">
        <f>'EVM CPZ List'!$D1193*'EVM CPZ List'!$C1193</f>
        <v>0.54408715095395388</v>
      </c>
      <c r="J1193" s="25">
        <f>INDEX('Pivot of Risk Data'!A:A,MATCH('EVM CPZ List'!$B1193,'Pivot of Risk Data'!B:B,0),1)</f>
        <v>1170</v>
      </c>
      <c r="K1193" s="22">
        <f>0.000621371*'EVM CPZ List'!$H1193</f>
        <v>11.607760950532606</v>
      </c>
      <c r="L1193" s="22">
        <f>L1192+'EVM CPZ List'!$K1193</f>
        <v>14561.167831873237</v>
      </c>
      <c r="M1193" s="22">
        <f>M1192-'EVM CPZ List'!$I1193</f>
        <v>117.54540227144396</v>
      </c>
      <c r="N1193" s="7" t="e">
        <f>INDEX('2021 Certified EVM Plan'!G:G,MATCH(B1193,'2021 Certified EVM Plan'!E:E,0))</f>
        <v>#N/A</v>
      </c>
      <c r="O1193" s="7" t="e">
        <f>INDEX('2021 Certified EVM Plan'!M:M,MATCH(B1193,'2021 Certified EVM Plan'!E:E,0))</f>
        <v>#N/A</v>
      </c>
      <c r="P1193" s="7">
        <f t="shared" si="18"/>
        <v>1</v>
      </c>
      <c r="Q1193" s="26" t="e">
        <f>IF(INDEX('2021 Certified EVM Plan'!H:H,MATCH(B1193,'2021 Certified EVM Plan'!E:E,0))=1,M1193,#N/A)</f>
        <v>#N/A</v>
      </c>
      <c r="R1193" s="26" t="e">
        <f>IF(INDEX('2021 Certified EVM Plan'!J:J,MATCH(B1193,'2021 Certified EVM Plan'!E:E,0))=1,M1193,#N/A)</f>
        <v>#N/A</v>
      </c>
      <c r="S1193" s="26" t="e">
        <f>IF(INDEX('2021 Certified EVM Plan'!K:K,MATCH(B1193,'2021 Certified EVM Plan'!E:E,0))=1,M1193,#N/A)</f>
        <v>#N/A</v>
      </c>
    </row>
    <row r="1194" spans="1:19" x14ac:dyDescent="0.25">
      <c r="A1194" s="22" t="s">
        <v>964</v>
      </c>
      <c r="B1194" s="22">
        <v>6406</v>
      </c>
      <c r="C1194" s="22">
        <v>99</v>
      </c>
      <c r="D1194" s="23">
        <v>3.41286271260286E-3</v>
      </c>
      <c r="E1194" s="22">
        <v>42771114</v>
      </c>
      <c r="F1194" s="22" t="s">
        <v>1286</v>
      </c>
      <c r="G1194" s="22" t="s">
        <v>1613</v>
      </c>
      <c r="H1194" s="22">
        <v>16376.854641374401</v>
      </c>
      <c r="I1194" s="24">
        <f>'EVM CPZ List'!$D1194*'EVM CPZ List'!$C1194</f>
        <v>0.33787340854768316</v>
      </c>
      <c r="J1194" s="25">
        <f>INDEX('Pivot of Risk Data'!A:A,MATCH('EVM CPZ List'!$B1194,'Pivot of Risk Data'!B:B,0),1)</f>
        <v>1171</v>
      </c>
      <c r="K1194" s="22">
        <f>0.000621371*'EVM CPZ List'!$H1194</f>
        <v>10.176102545365453</v>
      </c>
      <c r="L1194" s="22">
        <f>L1193+'EVM CPZ List'!$K1194</f>
        <v>14571.343934418603</v>
      </c>
      <c r="M1194" s="22">
        <f>M1193-'EVM CPZ List'!$I1194</f>
        <v>117.20752886289628</v>
      </c>
      <c r="N1194" s="7" t="e">
        <f>INDEX('2021 Certified EVM Plan'!G:G,MATCH(B1194,'2021 Certified EVM Plan'!E:E,0))</f>
        <v>#N/A</v>
      </c>
      <c r="O1194" s="7" t="e">
        <f>INDEX('2021 Certified EVM Plan'!M:M,MATCH(B1194,'2021 Certified EVM Plan'!E:E,0))</f>
        <v>#N/A</v>
      </c>
      <c r="P1194" s="7">
        <f t="shared" si="18"/>
        <v>1</v>
      </c>
      <c r="Q1194" s="26" t="e">
        <f>IF(INDEX('2021 Certified EVM Plan'!H:H,MATCH(B1194,'2021 Certified EVM Plan'!E:E,0))=1,M1194,#N/A)</f>
        <v>#N/A</v>
      </c>
      <c r="R1194" s="26" t="e">
        <f>IF(INDEX('2021 Certified EVM Plan'!J:J,MATCH(B1194,'2021 Certified EVM Plan'!E:E,0))=1,M1194,#N/A)</f>
        <v>#N/A</v>
      </c>
      <c r="S1194" s="26" t="e">
        <f>IF(INDEX('2021 Certified EVM Plan'!K:K,MATCH(B1194,'2021 Certified EVM Plan'!E:E,0))=1,M1194,#N/A)</f>
        <v>#N/A</v>
      </c>
    </row>
    <row r="1195" spans="1:19" x14ac:dyDescent="0.25">
      <c r="A1195" s="22" t="s">
        <v>2906</v>
      </c>
      <c r="B1195" s="22">
        <v>6388</v>
      </c>
      <c r="C1195" s="22">
        <v>7</v>
      </c>
      <c r="D1195" s="23">
        <v>3.4124309439494101E-3</v>
      </c>
      <c r="E1195" s="22">
        <v>14052101</v>
      </c>
      <c r="F1195" s="22" t="s">
        <v>3559</v>
      </c>
      <c r="G1195" s="22" t="s">
        <v>3560</v>
      </c>
      <c r="H1195" s="22">
        <v>5815.87119757662</v>
      </c>
      <c r="I1195" s="24">
        <f>'EVM CPZ List'!$D1195*'EVM CPZ List'!$C1195</f>
        <v>2.3887016607645872E-2</v>
      </c>
      <c r="J1195" s="25">
        <f>INDEX('Pivot of Risk Data'!A:A,MATCH('EVM CPZ List'!$B1195,'Pivot of Risk Data'!B:B,0),1)</f>
        <v>1172</v>
      </c>
      <c r="K1195" s="22">
        <f>0.000621371*'EVM CPZ List'!$H1195</f>
        <v>3.6138137019093821</v>
      </c>
      <c r="L1195" s="22">
        <f>L1194+'EVM CPZ List'!$K1195</f>
        <v>14574.957748120512</v>
      </c>
      <c r="M1195" s="22">
        <f>M1194-'EVM CPZ List'!$I1195</f>
        <v>117.18364184628864</v>
      </c>
      <c r="N1195" s="7" t="e">
        <f>INDEX('2021 Certified EVM Plan'!G:G,MATCH(B1195,'2021 Certified EVM Plan'!E:E,0))</f>
        <v>#N/A</v>
      </c>
      <c r="O1195" s="7" t="e">
        <f>INDEX('2021 Certified EVM Plan'!M:M,MATCH(B1195,'2021 Certified EVM Plan'!E:E,0))</f>
        <v>#N/A</v>
      </c>
      <c r="P1195" s="7">
        <f t="shared" si="18"/>
        <v>1</v>
      </c>
      <c r="Q1195" s="26" t="e">
        <f>IF(INDEX('2021 Certified EVM Plan'!H:H,MATCH(B1195,'2021 Certified EVM Plan'!E:E,0))=1,M1195,#N/A)</f>
        <v>#N/A</v>
      </c>
      <c r="R1195" s="26" t="e">
        <f>IF(INDEX('2021 Certified EVM Plan'!J:J,MATCH(B1195,'2021 Certified EVM Plan'!E:E,0))=1,M1195,#N/A)</f>
        <v>#N/A</v>
      </c>
      <c r="S1195" s="26" t="e">
        <f>IF(INDEX('2021 Certified EVM Plan'!K:K,MATCH(B1195,'2021 Certified EVM Plan'!E:E,0))=1,M1195,#N/A)</f>
        <v>#N/A</v>
      </c>
    </row>
    <row r="1196" spans="1:19" x14ac:dyDescent="0.25">
      <c r="A1196" s="22" t="s">
        <v>2195</v>
      </c>
      <c r="B1196" s="22">
        <v>1592</v>
      </c>
      <c r="C1196" s="22">
        <v>15</v>
      </c>
      <c r="D1196" s="23">
        <v>3.3639289398423801E-3</v>
      </c>
      <c r="E1196" s="22">
        <v>182661104</v>
      </c>
      <c r="F1196" s="22" t="s">
        <v>2322</v>
      </c>
      <c r="G1196" s="22" t="s">
        <v>2443</v>
      </c>
      <c r="H1196" s="22">
        <v>11247.261946769</v>
      </c>
      <c r="I1196" s="24">
        <f>'EVM CPZ List'!$D1196*'EVM CPZ List'!$C1196</f>
        <v>5.0458934097635702E-2</v>
      </c>
      <c r="J1196" s="25">
        <f>INDEX('Pivot of Risk Data'!A:A,MATCH('EVM CPZ List'!$B1196,'Pivot of Risk Data'!B:B,0),1)</f>
        <v>1173</v>
      </c>
      <c r="K1196" s="22">
        <f>0.000621371*'EVM CPZ List'!$H1196</f>
        <v>6.9887224031258004</v>
      </c>
      <c r="L1196" s="22">
        <f>L1195+'EVM CPZ List'!$K1196</f>
        <v>14581.946470523639</v>
      </c>
      <c r="M1196" s="22">
        <f>M1195-'EVM CPZ List'!$I1196</f>
        <v>117.133182912191</v>
      </c>
      <c r="N1196" s="7" t="e">
        <f>INDEX('2021 Certified EVM Plan'!G:G,MATCH(B1196,'2021 Certified EVM Plan'!E:E,0))</f>
        <v>#N/A</v>
      </c>
      <c r="O1196" s="7" t="e">
        <f>INDEX('2021 Certified EVM Plan'!M:M,MATCH(B1196,'2021 Certified EVM Plan'!E:E,0))</f>
        <v>#N/A</v>
      </c>
      <c r="P1196" s="7">
        <f t="shared" si="18"/>
        <v>1</v>
      </c>
      <c r="Q1196" s="26" t="e">
        <f>IF(INDEX('2021 Certified EVM Plan'!H:H,MATCH(B1196,'2021 Certified EVM Plan'!E:E,0))=1,M1196,#N/A)</f>
        <v>#N/A</v>
      </c>
      <c r="R1196" s="26" t="e">
        <f>IF(INDEX('2021 Certified EVM Plan'!J:J,MATCH(B1196,'2021 Certified EVM Plan'!E:E,0))=1,M1196,#N/A)</f>
        <v>#N/A</v>
      </c>
      <c r="S1196" s="26" t="e">
        <f>IF(INDEX('2021 Certified EVM Plan'!K:K,MATCH(B1196,'2021 Certified EVM Plan'!E:E,0))=1,M1196,#N/A)</f>
        <v>#N/A</v>
      </c>
    </row>
    <row r="1197" spans="1:19" x14ac:dyDescent="0.25">
      <c r="A1197" s="22" t="s">
        <v>964</v>
      </c>
      <c r="B1197" s="22">
        <v>6550</v>
      </c>
      <c r="C1197" s="22">
        <v>59</v>
      </c>
      <c r="D1197" s="23">
        <v>3.35578755279626E-3</v>
      </c>
      <c r="E1197" s="22">
        <v>43071103</v>
      </c>
      <c r="F1197" s="22" t="s">
        <v>1088</v>
      </c>
      <c r="G1197" s="22" t="s">
        <v>1417</v>
      </c>
      <c r="H1197" s="22">
        <v>14668.346352749501</v>
      </c>
      <c r="I1197" s="24">
        <f>'EVM CPZ List'!$D1197*'EVM CPZ List'!$C1197</f>
        <v>0.19799146561497935</v>
      </c>
      <c r="J1197" s="25">
        <f>INDEX('Pivot of Risk Data'!A:A,MATCH('EVM CPZ List'!$B1197,'Pivot of Risk Data'!B:B,0),1)</f>
        <v>1174</v>
      </c>
      <c r="K1197" s="22">
        <f>0.000621371*'EVM CPZ List'!$H1197</f>
        <v>9.1144850415543104</v>
      </c>
      <c r="L1197" s="22">
        <f>L1196+'EVM CPZ List'!$K1197</f>
        <v>14591.060955565194</v>
      </c>
      <c r="M1197" s="22">
        <f>M1196-'EVM CPZ List'!$I1197</f>
        <v>116.93519144657603</v>
      </c>
      <c r="N1197" s="7" t="e">
        <f>INDEX('2021 Certified EVM Plan'!G:G,MATCH(B1197,'2021 Certified EVM Plan'!E:E,0))</f>
        <v>#N/A</v>
      </c>
      <c r="O1197" s="7" t="e">
        <f>INDEX('2021 Certified EVM Plan'!M:M,MATCH(B1197,'2021 Certified EVM Plan'!E:E,0))</f>
        <v>#N/A</v>
      </c>
      <c r="P1197" s="7">
        <f t="shared" si="18"/>
        <v>1</v>
      </c>
      <c r="Q1197" s="26" t="e">
        <f>IF(INDEX('2021 Certified EVM Plan'!H:H,MATCH(B1197,'2021 Certified EVM Plan'!E:E,0))=1,M1197,#N/A)</f>
        <v>#N/A</v>
      </c>
      <c r="R1197" s="26" t="e">
        <f>IF(INDEX('2021 Certified EVM Plan'!J:J,MATCH(B1197,'2021 Certified EVM Plan'!E:E,0))=1,M1197,#N/A)</f>
        <v>#N/A</v>
      </c>
      <c r="S1197" s="26" t="e">
        <f>IF(INDEX('2021 Certified EVM Plan'!K:K,MATCH(B1197,'2021 Certified EVM Plan'!E:E,0))=1,M1197,#N/A)</f>
        <v>#N/A</v>
      </c>
    </row>
    <row r="1198" spans="1:19" x14ac:dyDescent="0.25">
      <c r="A1198" s="22" t="s">
        <v>8</v>
      </c>
      <c r="B1198" s="22">
        <v>998</v>
      </c>
      <c r="C1198" s="22">
        <v>565</v>
      </c>
      <c r="D1198" s="23">
        <v>3.35413885563872E-3</v>
      </c>
      <c r="E1198" s="22">
        <v>153662102</v>
      </c>
      <c r="F1198" s="22" t="s">
        <v>11</v>
      </c>
      <c r="G1198" s="22" t="s">
        <v>34</v>
      </c>
      <c r="H1198" s="22">
        <v>61644.8871271764</v>
      </c>
      <c r="I1198" s="24">
        <f>'EVM CPZ List'!$D1198*'EVM CPZ List'!$C1198</f>
        <v>1.8950884534358767</v>
      </c>
      <c r="J1198" s="25">
        <f>INDEX('Pivot of Risk Data'!A:A,MATCH('EVM CPZ List'!$B1198,'Pivot of Risk Data'!B:B,0),1)</f>
        <v>1175</v>
      </c>
      <c r="K1198" s="22">
        <f>0.000621371*'EVM CPZ List'!$H1198</f>
        <v>38.304345159100727</v>
      </c>
      <c r="L1198" s="22">
        <f>L1197+'EVM CPZ List'!$K1198</f>
        <v>14629.365300724294</v>
      </c>
      <c r="M1198" s="22">
        <f>M1197-'EVM CPZ List'!$I1198</f>
        <v>115.04010299314015</v>
      </c>
      <c r="N1198" s="7" t="e">
        <f>INDEX('2021 Certified EVM Plan'!G:G,MATCH(B1198,'2021 Certified EVM Plan'!E:E,0))</f>
        <v>#N/A</v>
      </c>
      <c r="O1198" s="7" t="e">
        <f>INDEX('2021 Certified EVM Plan'!M:M,MATCH(B1198,'2021 Certified EVM Plan'!E:E,0))</f>
        <v>#N/A</v>
      </c>
      <c r="P1198" s="7">
        <f t="shared" si="18"/>
        <v>1</v>
      </c>
      <c r="Q1198" s="26" t="e">
        <f>IF(INDEX('2021 Certified EVM Plan'!H:H,MATCH(B1198,'2021 Certified EVM Plan'!E:E,0))=1,M1198,#N/A)</f>
        <v>#N/A</v>
      </c>
      <c r="R1198" s="26" t="e">
        <f>IF(INDEX('2021 Certified EVM Plan'!J:J,MATCH(B1198,'2021 Certified EVM Plan'!E:E,0))=1,M1198,#N/A)</f>
        <v>#N/A</v>
      </c>
      <c r="S1198" s="26" t="e">
        <f>IF(INDEX('2021 Certified EVM Plan'!K:K,MATCH(B1198,'2021 Certified EVM Plan'!E:E,0))=1,M1198,#N/A)</f>
        <v>#N/A</v>
      </c>
    </row>
    <row r="1199" spans="1:19" x14ac:dyDescent="0.25">
      <c r="A1199" s="22" t="s">
        <v>2195</v>
      </c>
      <c r="B1199" s="22">
        <v>6572</v>
      </c>
      <c r="C1199" s="22">
        <v>3</v>
      </c>
      <c r="D1199" s="23">
        <v>3.3472820066500798E-3</v>
      </c>
      <c r="E1199" s="22">
        <v>82951102</v>
      </c>
      <c r="F1199" s="22" t="s">
        <v>2777</v>
      </c>
      <c r="G1199" s="22" t="s">
        <v>2778</v>
      </c>
      <c r="H1199" s="22">
        <v>956.60299689641397</v>
      </c>
      <c r="I1199" s="24">
        <f>'EVM CPZ List'!$D1199*'EVM CPZ List'!$C1199</f>
        <v>1.0041846019950239E-2</v>
      </c>
      <c r="J1199" s="25">
        <f>INDEX('Pivot of Risk Data'!A:A,MATCH('EVM CPZ List'!$B1199,'Pivot of Risk Data'!B:B,0),1)</f>
        <v>1176</v>
      </c>
      <c r="K1199" s="22">
        <f>0.000621371*'EVM CPZ List'!$H1199</f>
        <v>0.59440536078452166</v>
      </c>
      <c r="L1199" s="22">
        <f>L1198+'EVM CPZ List'!$K1199</f>
        <v>14629.959706085077</v>
      </c>
      <c r="M1199" s="22">
        <f>M1198-'EVM CPZ List'!$I1199</f>
        <v>115.03006114712021</v>
      </c>
      <c r="N1199" s="7" t="e">
        <f>INDEX('2021 Certified EVM Plan'!G:G,MATCH(B1199,'2021 Certified EVM Plan'!E:E,0))</f>
        <v>#N/A</v>
      </c>
      <c r="O1199" s="7" t="e">
        <f>INDEX('2021 Certified EVM Plan'!M:M,MATCH(B1199,'2021 Certified EVM Plan'!E:E,0))</f>
        <v>#N/A</v>
      </c>
      <c r="P1199" s="7">
        <f t="shared" si="18"/>
        <v>1</v>
      </c>
      <c r="Q1199" s="26" t="e">
        <f>IF(INDEX('2021 Certified EVM Plan'!H:H,MATCH(B1199,'2021 Certified EVM Plan'!E:E,0))=1,M1199,#N/A)</f>
        <v>#N/A</v>
      </c>
      <c r="R1199" s="26" t="e">
        <f>IF(INDEX('2021 Certified EVM Plan'!J:J,MATCH(B1199,'2021 Certified EVM Plan'!E:E,0))=1,M1199,#N/A)</f>
        <v>#N/A</v>
      </c>
      <c r="S1199" s="26" t="e">
        <f>IF(INDEX('2021 Certified EVM Plan'!K:K,MATCH(B1199,'2021 Certified EVM Plan'!E:E,0))=1,M1199,#N/A)</f>
        <v>#N/A</v>
      </c>
    </row>
    <row r="1200" spans="1:19" x14ac:dyDescent="0.25">
      <c r="A1200" s="22" t="s">
        <v>1672</v>
      </c>
      <c r="B1200" s="22">
        <v>7934</v>
      </c>
      <c r="C1200" s="22">
        <v>10</v>
      </c>
      <c r="D1200" s="23">
        <v>3.34322996146747E-3</v>
      </c>
      <c r="E1200" s="22">
        <v>255451102</v>
      </c>
      <c r="F1200" s="22" t="s">
        <v>2190</v>
      </c>
      <c r="G1200" s="22" t="s">
        <v>2191</v>
      </c>
      <c r="H1200" s="22">
        <v>6508.6114031667703</v>
      </c>
      <c r="I1200" s="24">
        <f>'EVM CPZ List'!$D1200*'EVM CPZ List'!$C1200</f>
        <v>3.3432299614674699E-2</v>
      </c>
      <c r="J1200" s="25">
        <f>INDEX('Pivot of Risk Data'!A:A,MATCH('EVM CPZ List'!$B1200,'Pivot of Risk Data'!B:B,0),1)</f>
        <v>1177</v>
      </c>
      <c r="K1200" s="22">
        <f>0.000621371*'EVM CPZ List'!$H1200</f>
        <v>4.044262376197139</v>
      </c>
      <c r="L1200" s="22">
        <f>L1199+'EVM CPZ List'!$K1200</f>
        <v>14634.003968461275</v>
      </c>
      <c r="M1200" s="22">
        <f>M1199-'EVM CPZ List'!$I1200</f>
        <v>114.99662884750553</v>
      </c>
      <c r="N1200" s="7" t="e">
        <f>INDEX('2021 Certified EVM Plan'!G:G,MATCH(B1200,'2021 Certified EVM Plan'!E:E,0))</f>
        <v>#N/A</v>
      </c>
      <c r="O1200" s="7" t="e">
        <f>INDEX('2021 Certified EVM Plan'!M:M,MATCH(B1200,'2021 Certified EVM Plan'!E:E,0))</f>
        <v>#N/A</v>
      </c>
      <c r="P1200" s="7">
        <f t="shared" si="18"/>
        <v>1</v>
      </c>
      <c r="Q1200" s="26" t="e">
        <f>IF(INDEX('2021 Certified EVM Plan'!H:H,MATCH(B1200,'2021 Certified EVM Plan'!E:E,0))=1,M1200,#N/A)</f>
        <v>#N/A</v>
      </c>
      <c r="R1200" s="26" t="e">
        <f>IF(INDEX('2021 Certified EVM Plan'!J:J,MATCH(B1200,'2021 Certified EVM Plan'!E:E,0))=1,M1200,#N/A)</f>
        <v>#N/A</v>
      </c>
      <c r="S1200" s="26" t="e">
        <f>IF(INDEX('2021 Certified EVM Plan'!K:K,MATCH(B1200,'2021 Certified EVM Plan'!E:E,0))=1,M1200,#N/A)</f>
        <v>#N/A</v>
      </c>
    </row>
    <row r="1201" spans="1:19" x14ac:dyDescent="0.25">
      <c r="A1201" s="22" t="s">
        <v>1672</v>
      </c>
      <c r="B1201" s="22">
        <v>2254</v>
      </c>
      <c r="C1201" s="22">
        <v>316</v>
      </c>
      <c r="D1201" s="23">
        <v>3.3340326063237098E-3</v>
      </c>
      <c r="E1201" s="22">
        <v>162821701</v>
      </c>
      <c r="F1201" s="22" t="s">
        <v>1702</v>
      </c>
      <c r="G1201" s="22" t="s">
        <v>1737</v>
      </c>
      <c r="H1201" s="22">
        <v>31400.489279381101</v>
      </c>
      <c r="I1201" s="24">
        <f>'EVM CPZ List'!$D1201*'EVM CPZ List'!$C1201</f>
        <v>1.0535543035982924</v>
      </c>
      <c r="J1201" s="25">
        <f>INDEX('Pivot of Risk Data'!A:A,MATCH('EVM CPZ List'!$B1201,'Pivot of Risk Data'!B:B,0),1)</f>
        <v>1178</v>
      </c>
      <c r="K1201" s="22">
        <f>0.000621371*'EVM CPZ List'!$H1201</f>
        <v>19.511353424018314</v>
      </c>
      <c r="L1201" s="22">
        <f>L1200+'EVM CPZ List'!$K1201</f>
        <v>14653.515321885294</v>
      </c>
      <c r="M1201" s="22">
        <f>M1200-'EVM CPZ List'!$I1201</f>
        <v>113.94307454390724</v>
      </c>
      <c r="N1201" s="7" t="e">
        <f>INDEX('2021 Certified EVM Plan'!G:G,MATCH(B1201,'2021 Certified EVM Plan'!E:E,0))</f>
        <v>#N/A</v>
      </c>
      <c r="O1201" s="7" t="e">
        <f>INDEX('2021 Certified EVM Plan'!M:M,MATCH(B1201,'2021 Certified EVM Plan'!E:E,0))</f>
        <v>#N/A</v>
      </c>
      <c r="P1201" s="7">
        <f t="shared" si="18"/>
        <v>1</v>
      </c>
      <c r="Q1201" s="26" t="e">
        <f>IF(INDEX('2021 Certified EVM Plan'!H:H,MATCH(B1201,'2021 Certified EVM Plan'!E:E,0))=1,M1201,#N/A)</f>
        <v>#N/A</v>
      </c>
      <c r="R1201" s="26" t="e">
        <f>IF(INDEX('2021 Certified EVM Plan'!J:J,MATCH(B1201,'2021 Certified EVM Plan'!E:E,0))=1,M1201,#N/A)</f>
        <v>#N/A</v>
      </c>
      <c r="S1201" s="26" t="e">
        <f>IF(INDEX('2021 Certified EVM Plan'!K:K,MATCH(B1201,'2021 Certified EVM Plan'!E:E,0))=1,M1201,#N/A)</f>
        <v>#N/A</v>
      </c>
    </row>
    <row r="1202" spans="1:19" x14ac:dyDescent="0.25">
      <c r="A1202" s="22" t="s">
        <v>2195</v>
      </c>
      <c r="B1202" s="22">
        <v>5899</v>
      </c>
      <c r="C1202" s="22">
        <v>1</v>
      </c>
      <c r="D1202" s="23">
        <v>3.33198202347415E-3</v>
      </c>
      <c r="E1202" s="22">
        <v>182981103</v>
      </c>
      <c r="F1202" s="22" t="s">
        <v>2584</v>
      </c>
      <c r="G1202" s="22" t="s">
        <v>2585</v>
      </c>
      <c r="H1202" s="22">
        <v>18381.2801009625</v>
      </c>
      <c r="I1202" s="24">
        <f>'EVM CPZ List'!$D1202*'EVM CPZ List'!$C1202</f>
        <v>3.33198202347415E-3</v>
      </c>
      <c r="J1202" s="25">
        <f>INDEX('Pivot of Risk Data'!A:A,MATCH('EVM CPZ List'!$B1202,'Pivot of Risk Data'!B:B,0),1)</f>
        <v>1179</v>
      </c>
      <c r="K1202" s="22">
        <f>0.000621371*'EVM CPZ List'!$H1202</f>
        <v>11.42159439761517</v>
      </c>
      <c r="L1202" s="22">
        <f>L1201+'EVM CPZ List'!$K1202</f>
        <v>14664.93691628291</v>
      </c>
      <c r="M1202" s="22">
        <f>M1201-'EVM CPZ List'!$I1202</f>
        <v>113.93974256188378</v>
      </c>
      <c r="N1202" s="7" t="e">
        <f>INDEX('2021 Certified EVM Plan'!G:G,MATCH(B1202,'2021 Certified EVM Plan'!E:E,0))</f>
        <v>#N/A</v>
      </c>
      <c r="O1202" s="7" t="e">
        <f>INDEX('2021 Certified EVM Plan'!M:M,MATCH(B1202,'2021 Certified EVM Plan'!E:E,0))</f>
        <v>#N/A</v>
      </c>
      <c r="P1202" s="7">
        <f t="shared" si="18"/>
        <v>1</v>
      </c>
      <c r="Q1202" s="26" t="e">
        <f>IF(INDEX('2021 Certified EVM Plan'!H:H,MATCH(B1202,'2021 Certified EVM Plan'!E:E,0))=1,M1202,#N/A)</f>
        <v>#N/A</v>
      </c>
      <c r="R1202" s="26" t="e">
        <f>IF(INDEX('2021 Certified EVM Plan'!J:J,MATCH(B1202,'2021 Certified EVM Plan'!E:E,0))=1,M1202,#N/A)</f>
        <v>#N/A</v>
      </c>
      <c r="S1202" s="26" t="e">
        <f>IF(INDEX('2021 Certified EVM Plan'!K:K,MATCH(B1202,'2021 Certified EVM Plan'!E:E,0))=1,M1202,#N/A)</f>
        <v>#N/A</v>
      </c>
    </row>
    <row r="1203" spans="1:19" x14ac:dyDescent="0.25">
      <c r="A1203" s="22" t="s">
        <v>8</v>
      </c>
      <c r="B1203" s="22">
        <v>7050</v>
      </c>
      <c r="C1203" s="22">
        <v>36</v>
      </c>
      <c r="D1203" s="23">
        <v>3.31931935315016E-3</v>
      </c>
      <c r="E1203" s="22">
        <v>153612109</v>
      </c>
      <c r="F1203" s="22" t="s">
        <v>351</v>
      </c>
      <c r="G1203" s="22" t="s">
        <v>352</v>
      </c>
      <c r="H1203" s="22">
        <v>3563.6935310752601</v>
      </c>
      <c r="I1203" s="24">
        <f>'EVM CPZ List'!$D1203*'EVM CPZ List'!$C1203</f>
        <v>0.11949549671340576</v>
      </c>
      <c r="J1203" s="25">
        <f>INDEX('Pivot of Risk Data'!A:A,MATCH('EVM CPZ List'!$B1203,'Pivot of Risk Data'!B:B,0),1)</f>
        <v>1180</v>
      </c>
      <c r="K1203" s="22">
        <f>0.000621371*'EVM CPZ List'!$H1203</f>
        <v>2.2143758130977655</v>
      </c>
      <c r="L1203" s="22">
        <f>L1202+'EVM CPZ List'!$K1203</f>
        <v>14667.151292096007</v>
      </c>
      <c r="M1203" s="22">
        <f>M1202-'EVM CPZ List'!$I1203</f>
        <v>113.82024706517036</v>
      </c>
      <c r="N1203" s="7" t="e">
        <f>INDEX('2021 Certified EVM Plan'!G:G,MATCH(B1203,'2021 Certified EVM Plan'!E:E,0))</f>
        <v>#N/A</v>
      </c>
      <c r="O1203" s="7" t="e">
        <f>INDEX('2021 Certified EVM Plan'!M:M,MATCH(B1203,'2021 Certified EVM Plan'!E:E,0))</f>
        <v>#N/A</v>
      </c>
      <c r="P1203" s="7">
        <f t="shared" si="18"/>
        <v>1</v>
      </c>
      <c r="Q1203" s="26" t="e">
        <f>IF(INDEX('2021 Certified EVM Plan'!H:H,MATCH(B1203,'2021 Certified EVM Plan'!E:E,0))=1,M1203,#N/A)</f>
        <v>#N/A</v>
      </c>
      <c r="R1203" s="26" t="e">
        <f>IF(INDEX('2021 Certified EVM Plan'!J:J,MATCH(B1203,'2021 Certified EVM Plan'!E:E,0))=1,M1203,#N/A)</f>
        <v>#N/A</v>
      </c>
      <c r="S1203" s="26" t="e">
        <f>IF(INDEX('2021 Certified EVM Plan'!K:K,MATCH(B1203,'2021 Certified EVM Plan'!E:E,0))=1,M1203,#N/A)</f>
        <v>#N/A</v>
      </c>
    </row>
    <row r="1204" spans="1:19" x14ac:dyDescent="0.25">
      <c r="A1204" s="22" t="s">
        <v>2195</v>
      </c>
      <c r="B1204" s="22">
        <v>2055</v>
      </c>
      <c r="C1204" s="22">
        <v>7</v>
      </c>
      <c r="D1204" s="23">
        <v>3.2952536869630899E-3</v>
      </c>
      <c r="E1204" s="22">
        <v>182541103</v>
      </c>
      <c r="F1204" s="22" t="s">
        <v>2260</v>
      </c>
      <c r="G1204" s="22" t="s">
        <v>2503</v>
      </c>
      <c r="H1204" s="22">
        <v>983.47412797795596</v>
      </c>
      <c r="I1204" s="24">
        <f>'EVM CPZ List'!$D1204*'EVM CPZ List'!$C1204</f>
        <v>2.306677580874163E-2</v>
      </c>
      <c r="J1204" s="25">
        <f>INDEX('Pivot of Risk Data'!A:A,MATCH('EVM CPZ List'!$B1204,'Pivot of Risk Data'!B:B,0),1)</f>
        <v>1181</v>
      </c>
      <c r="K1204" s="22">
        <f>0.000621371*'EVM CPZ List'!$H1204</f>
        <v>0.61110230237579044</v>
      </c>
      <c r="L1204" s="22">
        <f>L1203+'EVM CPZ List'!$K1204</f>
        <v>14667.762394398382</v>
      </c>
      <c r="M1204" s="22">
        <f>M1203-'EVM CPZ List'!$I1204</f>
        <v>113.79718028936162</v>
      </c>
      <c r="N1204" s="7" t="e">
        <f>INDEX('2021 Certified EVM Plan'!G:G,MATCH(B1204,'2021 Certified EVM Plan'!E:E,0))</f>
        <v>#N/A</v>
      </c>
      <c r="O1204" s="7" t="e">
        <f>INDEX('2021 Certified EVM Plan'!M:M,MATCH(B1204,'2021 Certified EVM Plan'!E:E,0))</f>
        <v>#N/A</v>
      </c>
      <c r="P1204" s="7">
        <f t="shared" si="18"/>
        <v>1</v>
      </c>
      <c r="Q1204" s="26" t="e">
        <f>IF(INDEX('2021 Certified EVM Plan'!H:H,MATCH(B1204,'2021 Certified EVM Plan'!E:E,0))=1,M1204,#N/A)</f>
        <v>#N/A</v>
      </c>
      <c r="R1204" s="26" t="e">
        <f>IF(INDEX('2021 Certified EVM Plan'!J:J,MATCH(B1204,'2021 Certified EVM Plan'!E:E,0))=1,M1204,#N/A)</f>
        <v>#N/A</v>
      </c>
      <c r="S1204" s="26" t="e">
        <f>IF(INDEX('2021 Certified EVM Plan'!K:K,MATCH(B1204,'2021 Certified EVM Plan'!E:E,0))=1,M1204,#N/A)</f>
        <v>#N/A</v>
      </c>
    </row>
    <row r="1205" spans="1:19" x14ac:dyDescent="0.25">
      <c r="A1205" s="22" t="s">
        <v>1672</v>
      </c>
      <c r="B1205" s="22">
        <v>8783</v>
      </c>
      <c r="C1205" s="22">
        <v>128</v>
      </c>
      <c r="D1205" s="23">
        <v>3.2815555787835101E-3</v>
      </c>
      <c r="E1205" s="22">
        <v>162211101</v>
      </c>
      <c r="F1205" s="22" t="s">
        <v>1773</v>
      </c>
      <c r="G1205" s="22" t="s">
        <v>1901</v>
      </c>
      <c r="H1205" s="22">
        <v>22710.658649205001</v>
      </c>
      <c r="I1205" s="24">
        <f>'EVM CPZ List'!$D1205*'EVM CPZ List'!$C1205</f>
        <v>0.42003911408428929</v>
      </c>
      <c r="J1205" s="25">
        <f>INDEX('Pivot of Risk Data'!A:A,MATCH('EVM CPZ List'!$B1205,'Pivot of Risk Data'!B:B,0),1)</f>
        <v>1182</v>
      </c>
      <c r="K1205" s="22">
        <f>0.000621371*'EVM CPZ List'!$H1205</f>
        <v>14.11174467551516</v>
      </c>
      <c r="L1205" s="22">
        <f>L1204+'EVM CPZ List'!$K1205</f>
        <v>14681.874139073896</v>
      </c>
      <c r="M1205" s="22">
        <f>M1204-'EVM CPZ List'!$I1205</f>
        <v>113.37714117527733</v>
      </c>
      <c r="N1205" s="7" t="e">
        <f>INDEX('2021 Certified EVM Plan'!G:G,MATCH(B1205,'2021 Certified EVM Plan'!E:E,0))</f>
        <v>#N/A</v>
      </c>
      <c r="O1205" s="7" t="e">
        <f>INDEX('2021 Certified EVM Plan'!M:M,MATCH(B1205,'2021 Certified EVM Plan'!E:E,0))</f>
        <v>#N/A</v>
      </c>
      <c r="P1205" s="7">
        <f t="shared" si="18"/>
        <v>1</v>
      </c>
      <c r="Q1205" s="26" t="e">
        <f>IF(INDEX('2021 Certified EVM Plan'!H:H,MATCH(B1205,'2021 Certified EVM Plan'!E:E,0))=1,M1205,#N/A)</f>
        <v>#N/A</v>
      </c>
      <c r="R1205" s="26" t="e">
        <f>IF(INDEX('2021 Certified EVM Plan'!J:J,MATCH(B1205,'2021 Certified EVM Plan'!E:E,0))=1,M1205,#N/A)</f>
        <v>#N/A</v>
      </c>
      <c r="S1205" s="26" t="e">
        <f>IF(INDEX('2021 Certified EVM Plan'!K:K,MATCH(B1205,'2021 Certified EVM Plan'!E:E,0))=1,M1205,#N/A)</f>
        <v>#N/A</v>
      </c>
    </row>
    <row r="1206" spans="1:19" x14ac:dyDescent="0.25">
      <c r="A1206" s="22" t="s">
        <v>539</v>
      </c>
      <c r="B1206" s="22">
        <v>9247</v>
      </c>
      <c r="C1206" s="22">
        <v>12</v>
      </c>
      <c r="D1206" s="23">
        <v>3.2799745981931801E-3</v>
      </c>
      <c r="E1206" s="22">
        <v>103031102</v>
      </c>
      <c r="F1206" s="22" t="s">
        <v>540</v>
      </c>
      <c r="G1206" s="22" t="s">
        <v>819</v>
      </c>
      <c r="H1206" s="22">
        <v>4120.4561312166798</v>
      </c>
      <c r="I1206" s="24">
        <f>'EVM CPZ List'!$D1206*'EVM CPZ List'!$C1206</f>
        <v>3.9359695178318159E-2</v>
      </c>
      <c r="J1206" s="25">
        <f>INDEX('Pivot of Risk Data'!A:A,MATCH('EVM CPZ List'!$B1206,'Pivot of Risk Data'!B:B,0),1)</f>
        <v>1183</v>
      </c>
      <c r="K1206" s="22">
        <f>0.000621371*'EVM CPZ List'!$H1206</f>
        <v>2.5603319467102397</v>
      </c>
      <c r="L1206" s="22">
        <f>L1205+'EVM CPZ List'!$K1206</f>
        <v>14684.434471020606</v>
      </c>
      <c r="M1206" s="22">
        <f>M1205-'EVM CPZ List'!$I1206</f>
        <v>113.33778148009901</v>
      </c>
      <c r="N1206" s="7" t="e">
        <f>INDEX('2021 Certified EVM Plan'!G:G,MATCH(B1206,'2021 Certified EVM Plan'!E:E,0))</f>
        <v>#N/A</v>
      </c>
      <c r="O1206" s="7" t="e">
        <f>INDEX('2021 Certified EVM Plan'!M:M,MATCH(B1206,'2021 Certified EVM Plan'!E:E,0))</f>
        <v>#N/A</v>
      </c>
      <c r="P1206" s="7">
        <f t="shared" si="18"/>
        <v>1</v>
      </c>
      <c r="Q1206" s="26" t="e">
        <f>IF(INDEX('2021 Certified EVM Plan'!H:H,MATCH(B1206,'2021 Certified EVM Plan'!E:E,0))=1,M1206,#N/A)</f>
        <v>#N/A</v>
      </c>
      <c r="R1206" s="26" t="e">
        <f>IF(INDEX('2021 Certified EVM Plan'!J:J,MATCH(B1206,'2021 Certified EVM Plan'!E:E,0))=1,M1206,#N/A)</f>
        <v>#N/A</v>
      </c>
      <c r="S1206" s="26" t="e">
        <f>IF(INDEX('2021 Certified EVM Plan'!K:K,MATCH(B1206,'2021 Certified EVM Plan'!E:E,0))=1,M1206,#N/A)</f>
        <v>#N/A</v>
      </c>
    </row>
    <row r="1207" spans="1:19" x14ac:dyDescent="0.25">
      <c r="A1207" s="22" t="s">
        <v>964</v>
      </c>
      <c r="B1207" s="22">
        <v>510</v>
      </c>
      <c r="C1207" s="22">
        <v>31</v>
      </c>
      <c r="D1207" s="23">
        <v>3.24644240417854E-3</v>
      </c>
      <c r="E1207" s="22">
        <v>43381101</v>
      </c>
      <c r="F1207" s="22" t="s">
        <v>1072</v>
      </c>
      <c r="G1207" s="22" t="s">
        <v>1461</v>
      </c>
      <c r="H1207" s="22">
        <v>16717.6296617546</v>
      </c>
      <c r="I1207" s="24">
        <f>'EVM CPZ List'!$D1207*'EVM CPZ List'!$C1207</f>
        <v>0.10063971452953474</v>
      </c>
      <c r="J1207" s="25">
        <f>INDEX('Pivot of Risk Data'!A:A,MATCH('EVM CPZ List'!$B1207,'Pivot of Risk Data'!B:B,0),1)</f>
        <v>1184</v>
      </c>
      <c r="K1207" s="22">
        <f>0.000621371*'EVM CPZ List'!$H1207</f>
        <v>10.387850260554117</v>
      </c>
      <c r="L1207" s="22">
        <f>L1206+'EVM CPZ List'!$K1207</f>
        <v>14694.822321281161</v>
      </c>
      <c r="M1207" s="22">
        <f>M1206-'EVM CPZ List'!$I1207</f>
        <v>113.23714176556948</v>
      </c>
      <c r="N1207" s="7" t="e">
        <f>INDEX('2021 Certified EVM Plan'!G:G,MATCH(B1207,'2021 Certified EVM Plan'!E:E,0))</f>
        <v>#N/A</v>
      </c>
      <c r="O1207" s="7" t="e">
        <f>INDEX('2021 Certified EVM Plan'!M:M,MATCH(B1207,'2021 Certified EVM Plan'!E:E,0))</f>
        <v>#N/A</v>
      </c>
      <c r="P1207" s="7">
        <f t="shared" si="18"/>
        <v>1</v>
      </c>
      <c r="Q1207" s="26" t="e">
        <f>IF(INDEX('2021 Certified EVM Plan'!H:H,MATCH(B1207,'2021 Certified EVM Plan'!E:E,0))=1,M1207,#N/A)</f>
        <v>#N/A</v>
      </c>
      <c r="R1207" s="26" t="e">
        <f>IF(INDEX('2021 Certified EVM Plan'!J:J,MATCH(B1207,'2021 Certified EVM Plan'!E:E,0))=1,M1207,#N/A)</f>
        <v>#N/A</v>
      </c>
      <c r="S1207" s="26" t="e">
        <f>IF(INDEX('2021 Certified EVM Plan'!K:K,MATCH(B1207,'2021 Certified EVM Plan'!E:E,0))=1,M1207,#N/A)</f>
        <v>#N/A</v>
      </c>
    </row>
    <row r="1208" spans="1:19" x14ac:dyDescent="0.25">
      <c r="A1208" s="22" t="s">
        <v>964</v>
      </c>
      <c r="B1208" s="22">
        <v>857</v>
      </c>
      <c r="C1208" s="22">
        <v>92</v>
      </c>
      <c r="D1208" s="23">
        <v>3.2449507920097602E-3</v>
      </c>
      <c r="E1208" s="22">
        <v>42561107</v>
      </c>
      <c r="F1208" s="22" t="s">
        <v>1154</v>
      </c>
      <c r="G1208" s="22" t="s">
        <v>1252</v>
      </c>
      <c r="H1208" s="22">
        <v>10408.842163868499</v>
      </c>
      <c r="I1208" s="24">
        <f>'EVM CPZ List'!$D1208*'EVM CPZ List'!$C1208</f>
        <v>0.29853547286489795</v>
      </c>
      <c r="J1208" s="25">
        <f>INDEX('Pivot of Risk Data'!A:A,MATCH('EVM CPZ List'!$B1208,'Pivot of Risk Data'!B:B,0),1)</f>
        <v>1185</v>
      </c>
      <c r="K1208" s="22">
        <f>0.000621371*'EVM CPZ List'!$H1208</f>
        <v>6.4677526642051335</v>
      </c>
      <c r="L1208" s="22">
        <f>L1207+'EVM CPZ List'!$K1208</f>
        <v>14701.290073945365</v>
      </c>
      <c r="M1208" s="22">
        <f>M1207-'EVM CPZ List'!$I1208</f>
        <v>112.93860629270458</v>
      </c>
      <c r="N1208" s="7" t="e">
        <f>INDEX('2021 Certified EVM Plan'!G:G,MATCH(B1208,'2021 Certified EVM Plan'!E:E,0))</f>
        <v>#N/A</v>
      </c>
      <c r="O1208" s="7" t="e">
        <f>INDEX('2021 Certified EVM Plan'!M:M,MATCH(B1208,'2021 Certified EVM Plan'!E:E,0))</f>
        <v>#N/A</v>
      </c>
      <c r="P1208" s="7">
        <f t="shared" si="18"/>
        <v>1</v>
      </c>
      <c r="Q1208" s="26" t="e">
        <f>IF(INDEX('2021 Certified EVM Plan'!H:H,MATCH(B1208,'2021 Certified EVM Plan'!E:E,0))=1,M1208,#N/A)</f>
        <v>#N/A</v>
      </c>
      <c r="R1208" s="26" t="e">
        <f>IF(INDEX('2021 Certified EVM Plan'!J:J,MATCH(B1208,'2021 Certified EVM Plan'!E:E,0))=1,M1208,#N/A)</f>
        <v>#N/A</v>
      </c>
      <c r="S1208" s="26" t="e">
        <f>IF(INDEX('2021 Certified EVM Plan'!K:K,MATCH(B1208,'2021 Certified EVM Plan'!E:E,0))=1,M1208,#N/A)</f>
        <v>#N/A</v>
      </c>
    </row>
    <row r="1209" spans="1:19" x14ac:dyDescent="0.25">
      <c r="A1209" s="22" t="s">
        <v>8</v>
      </c>
      <c r="B1209" s="22">
        <v>2343</v>
      </c>
      <c r="C1209" s="22">
        <v>555</v>
      </c>
      <c r="D1209" s="23">
        <v>3.2184915850843598E-3</v>
      </c>
      <c r="E1209" s="22">
        <v>152301102</v>
      </c>
      <c r="F1209" s="22" t="s">
        <v>104</v>
      </c>
      <c r="G1209" s="22" t="s">
        <v>105</v>
      </c>
      <c r="H1209" s="22">
        <v>55059.680901176202</v>
      </c>
      <c r="I1209" s="24">
        <f>'EVM CPZ List'!$D1209*'EVM CPZ List'!$C1209</f>
        <v>1.7862628297218197</v>
      </c>
      <c r="J1209" s="25">
        <f>INDEX('Pivot of Risk Data'!A:A,MATCH('EVM CPZ List'!$B1209,'Pivot of Risk Data'!B:B,0),1)</f>
        <v>1186</v>
      </c>
      <c r="K1209" s="22">
        <f>0.000621371*'EVM CPZ List'!$H1209</f>
        <v>34.212488981244761</v>
      </c>
      <c r="L1209" s="22">
        <f>L1208+'EVM CPZ List'!$K1209</f>
        <v>14735.502562926609</v>
      </c>
      <c r="M1209" s="22">
        <f>M1208-'EVM CPZ List'!$I1209</f>
        <v>111.15234346298276</v>
      </c>
      <c r="N1209" s="7" t="e">
        <f>INDEX('2021 Certified EVM Plan'!G:G,MATCH(B1209,'2021 Certified EVM Plan'!E:E,0))</f>
        <v>#N/A</v>
      </c>
      <c r="O1209" s="7" t="e">
        <f>INDEX('2021 Certified EVM Plan'!M:M,MATCH(B1209,'2021 Certified EVM Plan'!E:E,0))</f>
        <v>#N/A</v>
      </c>
      <c r="P1209" s="7">
        <f t="shared" si="18"/>
        <v>1</v>
      </c>
      <c r="Q1209" s="26" t="e">
        <f>IF(INDEX('2021 Certified EVM Plan'!H:H,MATCH(B1209,'2021 Certified EVM Plan'!E:E,0))=1,M1209,#N/A)</f>
        <v>#N/A</v>
      </c>
      <c r="R1209" s="26" t="e">
        <f>IF(INDEX('2021 Certified EVM Plan'!J:J,MATCH(B1209,'2021 Certified EVM Plan'!E:E,0))=1,M1209,#N/A)</f>
        <v>#N/A</v>
      </c>
      <c r="S1209" s="26" t="e">
        <f>IF(INDEX('2021 Certified EVM Plan'!K:K,MATCH(B1209,'2021 Certified EVM Plan'!E:E,0))=1,M1209,#N/A)</f>
        <v>#N/A</v>
      </c>
    </row>
    <row r="1210" spans="1:19" x14ac:dyDescent="0.25">
      <c r="A1210" s="22" t="s">
        <v>1672</v>
      </c>
      <c r="B1210" s="22">
        <v>1103</v>
      </c>
      <c r="C1210" s="22">
        <v>238</v>
      </c>
      <c r="D1210" s="23">
        <v>3.2130938394719201E-3</v>
      </c>
      <c r="E1210" s="22">
        <v>254432102</v>
      </c>
      <c r="F1210" s="22" t="s">
        <v>1862</v>
      </c>
      <c r="G1210" s="22" t="s">
        <v>1863</v>
      </c>
      <c r="H1210" s="22">
        <v>28189.747686844799</v>
      </c>
      <c r="I1210" s="24">
        <f>'EVM CPZ List'!$D1210*'EVM CPZ List'!$C1210</f>
        <v>0.76471633379431703</v>
      </c>
      <c r="J1210" s="25">
        <f>INDEX('Pivot of Risk Data'!A:A,MATCH('EVM CPZ List'!$B1210,'Pivot of Risk Data'!B:B,0),1)</f>
        <v>1187</v>
      </c>
      <c r="K1210" s="22">
        <f>0.000621371*'EVM CPZ List'!$H1210</f>
        <v>17.516291709922442</v>
      </c>
      <c r="L1210" s="22">
        <f>L1209+'EVM CPZ List'!$K1210</f>
        <v>14753.018854636532</v>
      </c>
      <c r="M1210" s="22">
        <f>M1209-'EVM CPZ List'!$I1210</f>
        <v>110.38762712918844</v>
      </c>
      <c r="N1210" s="7" t="e">
        <f>INDEX('2021 Certified EVM Plan'!G:G,MATCH(B1210,'2021 Certified EVM Plan'!E:E,0))</f>
        <v>#N/A</v>
      </c>
      <c r="O1210" s="7" t="e">
        <f>INDEX('2021 Certified EVM Plan'!M:M,MATCH(B1210,'2021 Certified EVM Plan'!E:E,0))</f>
        <v>#N/A</v>
      </c>
      <c r="P1210" s="7">
        <f t="shared" si="18"/>
        <v>1</v>
      </c>
      <c r="Q1210" s="26" t="e">
        <f>IF(INDEX('2021 Certified EVM Plan'!H:H,MATCH(B1210,'2021 Certified EVM Plan'!E:E,0))=1,M1210,#N/A)</f>
        <v>#N/A</v>
      </c>
      <c r="R1210" s="26" t="e">
        <f>IF(INDEX('2021 Certified EVM Plan'!J:J,MATCH(B1210,'2021 Certified EVM Plan'!E:E,0))=1,M1210,#N/A)</f>
        <v>#N/A</v>
      </c>
      <c r="S1210" s="26" t="e">
        <f>IF(INDEX('2021 Certified EVM Plan'!K:K,MATCH(B1210,'2021 Certified EVM Plan'!E:E,0))=1,M1210,#N/A)</f>
        <v>#N/A</v>
      </c>
    </row>
    <row r="1211" spans="1:19" x14ac:dyDescent="0.25">
      <c r="A1211" s="22" t="s">
        <v>964</v>
      </c>
      <c r="B1211" s="22">
        <v>6326</v>
      </c>
      <c r="C1211" s="22">
        <v>1</v>
      </c>
      <c r="D1211" s="23">
        <v>3.1996617512072998E-3</v>
      </c>
      <c r="E1211" s="22">
        <v>42091102</v>
      </c>
      <c r="F1211" s="22" t="s">
        <v>1058</v>
      </c>
      <c r="G1211" s="22" t="s">
        <v>1483</v>
      </c>
      <c r="H1211" s="22">
        <v>1145.4102468911699</v>
      </c>
      <c r="I1211" s="24">
        <f>'EVM CPZ List'!$D1211*'EVM CPZ List'!$C1211</f>
        <v>3.1996617512072998E-3</v>
      </c>
      <c r="J1211" s="25">
        <f>INDEX('Pivot of Risk Data'!A:A,MATCH('EVM CPZ List'!$B1211,'Pivot of Risk Data'!B:B,0),1)</f>
        <v>1188</v>
      </c>
      <c r="K1211" s="22">
        <f>0.000621371*'EVM CPZ List'!$H1211</f>
        <v>0.71172471052101316</v>
      </c>
      <c r="L1211" s="22">
        <f>L1210+'EVM CPZ List'!$K1211</f>
        <v>14753.730579347053</v>
      </c>
      <c r="M1211" s="22">
        <f>M1210-'EVM CPZ List'!$I1211</f>
        <v>110.38442746743723</v>
      </c>
      <c r="N1211" s="7" t="e">
        <f>INDEX('2021 Certified EVM Plan'!G:G,MATCH(B1211,'2021 Certified EVM Plan'!E:E,0))</f>
        <v>#N/A</v>
      </c>
      <c r="O1211" s="7" t="e">
        <f>INDEX('2021 Certified EVM Plan'!M:M,MATCH(B1211,'2021 Certified EVM Plan'!E:E,0))</f>
        <v>#N/A</v>
      </c>
      <c r="P1211" s="7">
        <f t="shared" si="18"/>
        <v>1</v>
      </c>
      <c r="Q1211" s="26" t="e">
        <f>IF(INDEX('2021 Certified EVM Plan'!H:H,MATCH(B1211,'2021 Certified EVM Plan'!E:E,0))=1,M1211,#N/A)</f>
        <v>#N/A</v>
      </c>
      <c r="R1211" s="26" t="e">
        <f>IF(INDEX('2021 Certified EVM Plan'!J:J,MATCH(B1211,'2021 Certified EVM Plan'!E:E,0))=1,M1211,#N/A)</f>
        <v>#N/A</v>
      </c>
      <c r="S1211" s="26" t="e">
        <f>IF(INDEX('2021 Certified EVM Plan'!K:K,MATCH(B1211,'2021 Certified EVM Plan'!E:E,0))=1,M1211,#N/A)</f>
        <v>#N/A</v>
      </c>
    </row>
    <row r="1212" spans="1:19" x14ac:dyDescent="0.25">
      <c r="A1212" s="22" t="s">
        <v>8</v>
      </c>
      <c r="B1212" s="22">
        <v>1287</v>
      </c>
      <c r="C1212" s="22">
        <v>228</v>
      </c>
      <c r="D1212" s="23">
        <v>3.18927958050675E-3</v>
      </c>
      <c r="E1212" s="22">
        <v>152282101</v>
      </c>
      <c r="F1212" s="22" t="s">
        <v>23</v>
      </c>
      <c r="G1212" s="22" t="s">
        <v>38</v>
      </c>
      <c r="H1212" s="22">
        <v>23834.4450317189</v>
      </c>
      <c r="I1212" s="24">
        <f>'EVM CPZ List'!$D1212*'EVM CPZ List'!$C1212</f>
        <v>0.72715574435553898</v>
      </c>
      <c r="J1212" s="25">
        <f>INDEX('Pivot of Risk Data'!A:A,MATCH('EVM CPZ List'!$B1212,'Pivot of Risk Data'!B:B,0),1)</f>
        <v>1189</v>
      </c>
      <c r="K1212" s="22">
        <f>0.000621371*'EVM CPZ List'!$H1212</f>
        <v>14.810032943804204</v>
      </c>
      <c r="L1212" s="22">
        <f>L1211+'EVM CPZ List'!$K1212</f>
        <v>14768.540612290857</v>
      </c>
      <c r="M1212" s="22">
        <f>M1211-'EVM CPZ List'!$I1212</f>
        <v>109.65727172308169</v>
      </c>
      <c r="N1212" s="7" t="e">
        <f>INDEX('2021 Certified EVM Plan'!G:G,MATCH(B1212,'2021 Certified EVM Plan'!E:E,0))</f>
        <v>#N/A</v>
      </c>
      <c r="O1212" s="7" t="e">
        <f>INDEX('2021 Certified EVM Plan'!M:M,MATCH(B1212,'2021 Certified EVM Plan'!E:E,0))</f>
        <v>#N/A</v>
      </c>
      <c r="P1212" s="7">
        <f t="shared" si="18"/>
        <v>1</v>
      </c>
      <c r="Q1212" s="26" t="e">
        <f>IF(INDEX('2021 Certified EVM Plan'!H:H,MATCH(B1212,'2021 Certified EVM Plan'!E:E,0))=1,M1212,#N/A)</f>
        <v>#N/A</v>
      </c>
      <c r="R1212" s="26" t="e">
        <f>IF(INDEX('2021 Certified EVM Plan'!J:J,MATCH(B1212,'2021 Certified EVM Plan'!E:E,0))=1,M1212,#N/A)</f>
        <v>#N/A</v>
      </c>
      <c r="S1212" s="26" t="e">
        <f>IF(INDEX('2021 Certified EVM Plan'!K:K,MATCH(B1212,'2021 Certified EVM Plan'!E:E,0))=1,M1212,#N/A)</f>
        <v>#N/A</v>
      </c>
    </row>
    <row r="1213" spans="1:19" x14ac:dyDescent="0.25">
      <c r="A1213" s="22" t="s">
        <v>539</v>
      </c>
      <c r="B1213" s="22">
        <v>5942</v>
      </c>
      <c r="C1213" s="22">
        <v>24</v>
      </c>
      <c r="D1213" s="23">
        <v>3.1812582579153199E-3</v>
      </c>
      <c r="E1213" s="22">
        <v>103441101</v>
      </c>
      <c r="F1213" s="22" t="s">
        <v>569</v>
      </c>
      <c r="G1213" s="22" t="s">
        <v>594</v>
      </c>
      <c r="H1213" s="22">
        <v>1995.2743212810301</v>
      </c>
      <c r="I1213" s="24">
        <f>'EVM CPZ List'!$D1213*'EVM CPZ List'!$C1213</f>
        <v>7.6350198189967675E-2</v>
      </c>
      <c r="J1213" s="25">
        <f>INDEX('Pivot of Risk Data'!A:A,MATCH('EVM CPZ List'!$B1213,'Pivot of Risk Data'!B:B,0),1)</f>
        <v>1190</v>
      </c>
      <c r="K1213" s="22">
        <f>0.000621371*'EVM CPZ List'!$H1213</f>
        <v>1.239805600288715</v>
      </c>
      <c r="L1213" s="22">
        <f>L1212+'EVM CPZ List'!$K1213</f>
        <v>14769.780417891146</v>
      </c>
      <c r="M1213" s="22">
        <f>M1212-'EVM CPZ List'!$I1213</f>
        <v>109.58092152489172</v>
      </c>
      <c r="N1213" s="7" t="e">
        <f>INDEX('2021 Certified EVM Plan'!G:G,MATCH(B1213,'2021 Certified EVM Plan'!E:E,0))</f>
        <v>#N/A</v>
      </c>
      <c r="O1213" s="7" t="e">
        <f>INDEX('2021 Certified EVM Plan'!M:M,MATCH(B1213,'2021 Certified EVM Plan'!E:E,0))</f>
        <v>#N/A</v>
      </c>
      <c r="P1213" s="7">
        <f t="shared" si="18"/>
        <v>1</v>
      </c>
      <c r="Q1213" s="26" t="e">
        <f>IF(INDEX('2021 Certified EVM Plan'!H:H,MATCH(B1213,'2021 Certified EVM Plan'!E:E,0))=1,M1213,#N/A)</f>
        <v>#N/A</v>
      </c>
      <c r="R1213" s="26" t="e">
        <f>IF(INDEX('2021 Certified EVM Plan'!J:J,MATCH(B1213,'2021 Certified EVM Plan'!E:E,0))=1,M1213,#N/A)</f>
        <v>#N/A</v>
      </c>
      <c r="S1213" s="26" t="e">
        <f>IF(INDEX('2021 Certified EVM Plan'!K:K,MATCH(B1213,'2021 Certified EVM Plan'!E:E,0))=1,M1213,#N/A)</f>
        <v>#N/A</v>
      </c>
    </row>
    <row r="1214" spans="1:19" x14ac:dyDescent="0.25">
      <c r="A1214" s="22" t="s">
        <v>2195</v>
      </c>
      <c r="B1214" s="22">
        <v>2053</v>
      </c>
      <c r="C1214" s="22">
        <v>174</v>
      </c>
      <c r="D1214" s="23">
        <v>3.1698278581108099E-3</v>
      </c>
      <c r="E1214" s="22">
        <v>83481110</v>
      </c>
      <c r="F1214" s="22" t="s">
        <v>2484</v>
      </c>
      <c r="G1214" s="22" t="s">
        <v>2485</v>
      </c>
      <c r="H1214" s="22">
        <v>15898.37818127</v>
      </c>
      <c r="I1214" s="24">
        <f>'EVM CPZ List'!$D1214*'EVM CPZ List'!$C1214</f>
        <v>0.55155004731128088</v>
      </c>
      <c r="J1214" s="25">
        <f>INDEX('Pivot of Risk Data'!A:A,MATCH('EVM CPZ List'!$B1214,'Pivot of Risk Data'!B:B,0),1)</f>
        <v>1191</v>
      </c>
      <c r="K1214" s="22">
        <f>0.000621371*'EVM CPZ List'!$H1214</f>
        <v>9.8787911488739208</v>
      </c>
      <c r="L1214" s="22">
        <f>L1213+'EVM CPZ List'!$K1214</f>
        <v>14779.659209040021</v>
      </c>
      <c r="M1214" s="22">
        <f>M1213-'EVM CPZ List'!$I1214</f>
        <v>109.02937147758044</v>
      </c>
      <c r="N1214" s="7" t="e">
        <f>INDEX('2021 Certified EVM Plan'!G:G,MATCH(B1214,'2021 Certified EVM Plan'!E:E,0))</f>
        <v>#N/A</v>
      </c>
      <c r="O1214" s="7" t="e">
        <f>INDEX('2021 Certified EVM Plan'!M:M,MATCH(B1214,'2021 Certified EVM Plan'!E:E,0))</f>
        <v>#N/A</v>
      </c>
      <c r="P1214" s="7">
        <f t="shared" si="18"/>
        <v>1</v>
      </c>
      <c r="Q1214" s="26" t="e">
        <f>IF(INDEX('2021 Certified EVM Plan'!H:H,MATCH(B1214,'2021 Certified EVM Plan'!E:E,0))=1,M1214,#N/A)</f>
        <v>#N/A</v>
      </c>
      <c r="R1214" s="26" t="e">
        <f>IF(INDEX('2021 Certified EVM Plan'!J:J,MATCH(B1214,'2021 Certified EVM Plan'!E:E,0))=1,M1214,#N/A)</f>
        <v>#N/A</v>
      </c>
      <c r="S1214" s="26" t="e">
        <f>IF(INDEX('2021 Certified EVM Plan'!K:K,MATCH(B1214,'2021 Certified EVM Plan'!E:E,0))=1,M1214,#N/A)</f>
        <v>#N/A</v>
      </c>
    </row>
    <row r="1215" spans="1:19" x14ac:dyDescent="0.25">
      <c r="A1215" s="22" t="s">
        <v>2195</v>
      </c>
      <c r="B1215" s="22">
        <v>2127</v>
      </c>
      <c r="C1215" s="22">
        <v>66</v>
      </c>
      <c r="D1215" s="23">
        <v>3.1681189161140702E-3</v>
      </c>
      <c r="E1215" s="22">
        <v>83531111</v>
      </c>
      <c r="F1215" s="22" t="s">
        <v>2822</v>
      </c>
      <c r="G1215" s="22" t="s">
        <v>2823</v>
      </c>
      <c r="H1215" s="22">
        <v>14114.295927343799</v>
      </c>
      <c r="I1215" s="24">
        <f>'EVM CPZ List'!$D1215*'EVM CPZ List'!$C1215</f>
        <v>0.20909584846352863</v>
      </c>
      <c r="J1215" s="25">
        <f>INDEX('Pivot of Risk Data'!A:A,MATCH('EVM CPZ List'!$B1215,'Pivot of Risk Data'!B:B,0),1)</f>
        <v>1192</v>
      </c>
      <c r="K1215" s="22">
        <f>0.000621371*'EVM CPZ List'!$H1215</f>
        <v>8.7702141746695439</v>
      </c>
      <c r="L1215" s="22">
        <f>L1214+'EVM CPZ List'!$K1215</f>
        <v>14788.429423214691</v>
      </c>
      <c r="M1215" s="22">
        <f>M1214-'EVM CPZ List'!$I1215</f>
        <v>108.82027562911691</v>
      </c>
      <c r="N1215" s="7" t="e">
        <f>INDEX('2021 Certified EVM Plan'!G:G,MATCH(B1215,'2021 Certified EVM Plan'!E:E,0))</f>
        <v>#N/A</v>
      </c>
      <c r="O1215" s="7" t="e">
        <f>INDEX('2021 Certified EVM Plan'!M:M,MATCH(B1215,'2021 Certified EVM Plan'!E:E,0))</f>
        <v>#N/A</v>
      </c>
      <c r="P1215" s="7">
        <f t="shared" si="18"/>
        <v>1</v>
      </c>
      <c r="Q1215" s="26" t="e">
        <f>IF(INDEX('2021 Certified EVM Plan'!H:H,MATCH(B1215,'2021 Certified EVM Plan'!E:E,0))=1,M1215,#N/A)</f>
        <v>#N/A</v>
      </c>
      <c r="R1215" s="26" t="e">
        <f>IF(INDEX('2021 Certified EVM Plan'!J:J,MATCH(B1215,'2021 Certified EVM Plan'!E:E,0))=1,M1215,#N/A)</f>
        <v>#N/A</v>
      </c>
      <c r="S1215" s="26" t="e">
        <f>IF(INDEX('2021 Certified EVM Plan'!K:K,MATCH(B1215,'2021 Certified EVM Plan'!E:E,0))=1,M1215,#N/A)</f>
        <v>#N/A</v>
      </c>
    </row>
    <row r="1216" spans="1:19" x14ac:dyDescent="0.25">
      <c r="A1216" s="22" t="s">
        <v>8</v>
      </c>
      <c r="B1216" s="22">
        <v>3741</v>
      </c>
      <c r="C1216" s="22">
        <v>211</v>
      </c>
      <c r="D1216" s="23">
        <v>3.1647613775373602E-3</v>
      </c>
      <c r="E1216" s="22">
        <v>153661104</v>
      </c>
      <c r="F1216" s="22" t="s">
        <v>55</v>
      </c>
      <c r="G1216" s="22" t="s">
        <v>101</v>
      </c>
      <c r="H1216" s="22">
        <v>23528.513930506</v>
      </c>
      <c r="I1216" s="24">
        <f>'EVM CPZ List'!$D1216*'EVM CPZ List'!$C1216</f>
        <v>0.66776465066038304</v>
      </c>
      <c r="J1216" s="25">
        <f>INDEX('Pivot of Risk Data'!A:A,MATCH('EVM CPZ List'!$B1216,'Pivot of Risk Data'!B:B,0),1)</f>
        <v>1193</v>
      </c>
      <c r="K1216" s="22">
        <f>0.000621371*'EVM CPZ List'!$H1216</f>
        <v>14.619936229512444</v>
      </c>
      <c r="L1216" s="22">
        <f>L1215+'EVM CPZ List'!$K1216</f>
        <v>14803.049359444203</v>
      </c>
      <c r="M1216" s="22">
        <f>M1215-'EVM CPZ List'!$I1216</f>
        <v>108.15251097845652</v>
      </c>
      <c r="N1216" s="7" t="e">
        <f>INDEX('2021 Certified EVM Plan'!G:G,MATCH(B1216,'2021 Certified EVM Plan'!E:E,0))</f>
        <v>#N/A</v>
      </c>
      <c r="O1216" s="7" t="e">
        <f>INDEX('2021 Certified EVM Plan'!M:M,MATCH(B1216,'2021 Certified EVM Plan'!E:E,0))</f>
        <v>#N/A</v>
      </c>
      <c r="P1216" s="7">
        <f t="shared" si="18"/>
        <v>1</v>
      </c>
      <c r="Q1216" s="26" t="e">
        <f>IF(INDEX('2021 Certified EVM Plan'!H:H,MATCH(B1216,'2021 Certified EVM Plan'!E:E,0))=1,M1216,#N/A)</f>
        <v>#N/A</v>
      </c>
      <c r="R1216" s="26" t="e">
        <f>IF(INDEX('2021 Certified EVM Plan'!J:J,MATCH(B1216,'2021 Certified EVM Plan'!E:E,0))=1,M1216,#N/A)</f>
        <v>#N/A</v>
      </c>
      <c r="S1216" s="26" t="e">
        <f>IF(INDEX('2021 Certified EVM Plan'!K:K,MATCH(B1216,'2021 Certified EVM Plan'!E:E,0))=1,M1216,#N/A)</f>
        <v>#N/A</v>
      </c>
    </row>
    <row r="1217" spans="1:19" x14ac:dyDescent="0.25">
      <c r="A1217" s="22" t="s">
        <v>8</v>
      </c>
      <c r="B1217" s="22">
        <v>3014</v>
      </c>
      <c r="C1217" s="22">
        <v>779</v>
      </c>
      <c r="D1217" s="23">
        <v>3.15968353234948E-3</v>
      </c>
      <c r="E1217" s="22">
        <v>153082106</v>
      </c>
      <c r="F1217" s="22" t="s">
        <v>25</v>
      </c>
      <c r="G1217" s="22" t="s">
        <v>73</v>
      </c>
      <c r="H1217" s="22">
        <v>80528.885419197002</v>
      </c>
      <c r="I1217" s="24">
        <f>'EVM CPZ List'!$D1217*'EVM CPZ List'!$C1217</f>
        <v>2.4613934717002448</v>
      </c>
      <c r="J1217" s="25">
        <f>INDEX('Pivot of Risk Data'!A:A,MATCH('EVM CPZ List'!$B1217,'Pivot of Risk Data'!B:B,0),1)</f>
        <v>1194</v>
      </c>
      <c r="K1217" s="22">
        <f>0.000621371*'EVM CPZ List'!$H1217</f>
        <v>50.03831406181186</v>
      </c>
      <c r="L1217" s="22">
        <f>L1216+'EVM CPZ List'!$K1217</f>
        <v>14853.087673506016</v>
      </c>
      <c r="M1217" s="22">
        <f>M1216-'EVM CPZ List'!$I1217</f>
        <v>105.69111750675627</v>
      </c>
      <c r="N1217" s="7" t="e">
        <f>INDEX('2021 Certified EVM Plan'!G:G,MATCH(B1217,'2021 Certified EVM Plan'!E:E,0))</f>
        <v>#N/A</v>
      </c>
      <c r="O1217" s="7" t="e">
        <f>INDEX('2021 Certified EVM Plan'!M:M,MATCH(B1217,'2021 Certified EVM Plan'!E:E,0))</f>
        <v>#N/A</v>
      </c>
      <c r="P1217" s="7">
        <f t="shared" si="18"/>
        <v>1</v>
      </c>
      <c r="Q1217" s="26" t="e">
        <f>IF(INDEX('2021 Certified EVM Plan'!H:H,MATCH(B1217,'2021 Certified EVM Plan'!E:E,0))=1,M1217,#N/A)</f>
        <v>#N/A</v>
      </c>
      <c r="R1217" s="26" t="e">
        <f>IF(INDEX('2021 Certified EVM Plan'!J:J,MATCH(B1217,'2021 Certified EVM Plan'!E:E,0))=1,M1217,#N/A)</f>
        <v>#N/A</v>
      </c>
      <c r="S1217" s="26" t="e">
        <f>IF(INDEX('2021 Certified EVM Plan'!K:K,MATCH(B1217,'2021 Certified EVM Plan'!E:E,0))=1,M1217,#N/A)</f>
        <v>#N/A</v>
      </c>
    </row>
    <row r="1218" spans="1:19" x14ac:dyDescent="0.25">
      <c r="A1218" s="22" t="s">
        <v>8</v>
      </c>
      <c r="B1218" s="22">
        <v>4647</v>
      </c>
      <c r="C1218" s="22">
        <v>259</v>
      </c>
      <c r="D1218" s="23">
        <v>3.1552899761611501E-3</v>
      </c>
      <c r="E1218" s="22">
        <v>153661104</v>
      </c>
      <c r="F1218" s="22" t="s">
        <v>55</v>
      </c>
      <c r="G1218" s="22" t="s">
        <v>142</v>
      </c>
      <c r="H1218" s="22">
        <v>24430.541568617798</v>
      </c>
      <c r="I1218" s="24">
        <f>'EVM CPZ List'!$D1218*'EVM CPZ List'!$C1218</f>
        <v>0.81722010382573784</v>
      </c>
      <c r="J1218" s="25">
        <f>INDEX('Pivot of Risk Data'!A:A,MATCH('EVM CPZ List'!$B1218,'Pivot of Risk Data'!B:B,0),1)</f>
        <v>1195</v>
      </c>
      <c r="K1218" s="22">
        <f>0.000621371*'EVM CPZ List'!$H1218</f>
        <v>15.18043004503361</v>
      </c>
      <c r="L1218" s="22">
        <f>L1217+'EVM CPZ List'!$K1218</f>
        <v>14868.268103551049</v>
      </c>
      <c r="M1218" s="22">
        <f>M1217-'EVM CPZ List'!$I1218</f>
        <v>104.87389740293054</v>
      </c>
      <c r="N1218" s="7" t="e">
        <f>INDEX('2021 Certified EVM Plan'!G:G,MATCH(B1218,'2021 Certified EVM Plan'!E:E,0))</f>
        <v>#N/A</v>
      </c>
      <c r="O1218" s="7" t="e">
        <f>INDEX('2021 Certified EVM Plan'!M:M,MATCH(B1218,'2021 Certified EVM Plan'!E:E,0))</f>
        <v>#N/A</v>
      </c>
      <c r="P1218" s="7">
        <f t="shared" ref="P1218:P1281" si="19">COUNTIF(B:B,B1218)</f>
        <v>1</v>
      </c>
      <c r="Q1218" s="26" t="e">
        <f>IF(INDEX('2021 Certified EVM Plan'!H:H,MATCH(B1218,'2021 Certified EVM Plan'!E:E,0))=1,M1218,#N/A)</f>
        <v>#N/A</v>
      </c>
      <c r="R1218" s="26" t="e">
        <f>IF(INDEX('2021 Certified EVM Plan'!J:J,MATCH(B1218,'2021 Certified EVM Plan'!E:E,0))=1,M1218,#N/A)</f>
        <v>#N/A</v>
      </c>
      <c r="S1218" s="26" t="e">
        <f>IF(INDEX('2021 Certified EVM Plan'!K:K,MATCH(B1218,'2021 Certified EVM Plan'!E:E,0))=1,M1218,#N/A)</f>
        <v>#N/A</v>
      </c>
    </row>
    <row r="1219" spans="1:19" x14ac:dyDescent="0.25">
      <c r="A1219" s="22" t="s">
        <v>964</v>
      </c>
      <c r="B1219" s="22">
        <v>8723</v>
      </c>
      <c r="C1219" s="22">
        <v>101</v>
      </c>
      <c r="D1219" s="23">
        <v>3.1515346141086499E-3</v>
      </c>
      <c r="E1219" s="22">
        <v>192171102</v>
      </c>
      <c r="F1219" s="22" t="s">
        <v>1046</v>
      </c>
      <c r="G1219" s="22" t="s">
        <v>1047</v>
      </c>
      <c r="H1219" s="22">
        <v>11718.734926703801</v>
      </c>
      <c r="I1219" s="24">
        <f>'EVM CPZ List'!$D1219*'EVM CPZ List'!$C1219</f>
        <v>0.31830499602497364</v>
      </c>
      <c r="J1219" s="25">
        <f>INDEX('Pivot of Risk Data'!A:A,MATCH('EVM CPZ List'!$B1219,'Pivot of Risk Data'!B:B,0),1)</f>
        <v>1196</v>
      </c>
      <c r="K1219" s="22">
        <f>0.000621371*'EVM CPZ List'!$H1219</f>
        <v>7.2816820401408675</v>
      </c>
      <c r="L1219" s="22">
        <f>L1218+'EVM CPZ List'!$K1219</f>
        <v>14875.549785591189</v>
      </c>
      <c r="M1219" s="22">
        <f>M1218-'EVM CPZ List'!$I1219</f>
        <v>104.55559240690556</v>
      </c>
      <c r="N1219" s="7" t="e">
        <f>INDEX('2021 Certified EVM Plan'!G:G,MATCH(B1219,'2021 Certified EVM Plan'!E:E,0))</f>
        <v>#N/A</v>
      </c>
      <c r="O1219" s="7" t="e">
        <f>INDEX('2021 Certified EVM Plan'!M:M,MATCH(B1219,'2021 Certified EVM Plan'!E:E,0))</f>
        <v>#N/A</v>
      </c>
      <c r="P1219" s="7">
        <f t="shared" si="19"/>
        <v>1</v>
      </c>
      <c r="Q1219" s="26" t="e">
        <f>IF(INDEX('2021 Certified EVM Plan'!H:H,MATCH(B1219,'2021 Certified EVM Plan'!E:E,0))=1,M1219,#N/A)</f>
        <v>#N/A</v>
      </c>
      <c r="R1219" s="26" t="e">
        <f>IF(INDEX('2021 Certified EVM Plan'!J:J,MATCH(B1219,'2021 Certified EVM Plan'!E:E,0))=1,M1219,#N/A)</f>
        <v>#N/A</v>
      </c>
      <c r="S1219" s="26" t="e">
        <f>IF(INDEX('2021 Certified EVM Plan'!K:K,MATCH(B1219,'2021 Certified EVM Plan'!E:E,0))=1,M1219,#N/A)</f>
        <v>#N/A</v>
      </c>
    </row>
    <row r="1220" spans="1:19" x14ac:dyDescent="0.25">
      <c r="A1220" s="22" t="s">
        <v>964</v>
      </c>
      <c r="B1220" s="22">
        <v>3928</v>
      </c>
      <c r="C1220" s="22">
        <v>96</v>
      </c>
      <c r="D1220" s="23">
        <v>3.1339056724239201E-3</v>
      </c>
      <c r="E1220" s="22">
        <v>42571101</v>
      </c>
      <c r="F1220" s="22" t="s">
        <v>1012</v>
      </c>
      <c r="G1220" s="22" t="s">
        <v>1170</v>
      </c>
      <c r="H1220" s="22">
        <v>9764.6994059249191</v>
      </c>
      <c r="I1220" s="24">
        <f>'EVM CPZ List'!$D1220*'EVM CPZ List'!$C1220</f>
        <v>0.30085494455269635</v>
      </c>
      <c r="J1220" s="25">
        <f>INDEX('Pivot of Risk Data'!A:A,MATCH('EVM CPZ List'!$B1220,'Pivot of Risk Data'!B:B,0),1)</f>
        <v>1197</v>
      </c>
      <c r="K1220" s="22">
        <f>0.000621371*'EVM CPZ List'!$H1220</f>
        <v>6.0675010345589726</v>
      </c>
      <c r="L1220" s="22">
        <f>L1219+'EVM CPZ List'!$K1220</f>
        <v>14881.617286625748</v>
      </c>
      <c r="M1220" s="22">
        <f>M1219-'EVM CPZ List'!$I1220</f>
        <v>104.25473746235286</v>
      </c>
      <c r="N1220" s="7" t="e">
        <f>INDEX('2021 Certified EVM Plan'!G:G,MATCH(B1220,'2021 Certified EVM Plan'!E:E,0))</f>
        <v>#N/A</v>
      </c>
      <c r="O1220" s="7" t="e">
        <f>INDEX('2021 Certified EVM Plan'!M:M,MATCH(B1220,'2021 Certified EVM Plan'!E:E,0))</f>
        <v>#N/A</v>
      </c>
      <c r="P1220" s="7">
        <f t="shared" si="19"/>
        <v>1</v>
      </c>
      <c r="Q1220" s="26" t="e">
        <f>IF(INDEX('2021 Certified EVM Plan'!H:H,MATCH(B1220,'2021 Certified EVM Plan'!E:E,0))=1,M1220,#N/A)</f>
        <v>#N/A</v>
      </c>
      <c r="R1220" s="26" t="e">
        <f>IF(INDEX('2021 Certified EVM Plan'!J:J,MATCH(B1220,'2021 Certified EVM Plan'!E:E,0))=1,M1220,#N/A)</f>
        <v>#N/A</v>
      </c>
      <c r="S1220" s="26" t="e">
        <f>IF(INDEX('2021 Certified EVM Plan'!K:K,MATCH(B1220,'2021 Certified EVM Plan'!E:E,0))=1,M1220,#N/A)</f>
        <v>#N/A</v>
      </c>
    </row>
    <row r="1221" spans="1:19" x14ac:dyDescent="0.25">
      <c r="A1221" s="22" t="s">
        <v>8</v>
      </c>
      <c r="B1221" s="22">
        <v>5422</v>
      </c>
      <c r="C1221" s="22">
        <v>135</v>
      </c>
      <c r="D1221" s="23">
        <v>3.12255440193075E-3</v>
      </c>
      <c r="E1221" s="22">
        <v>153132105</v>
      </c>
      <c r="F1221" s="22" t="s">
        <v>312</v>
      </c>
      <c r="G1221" s="22" t="s">
        <v>313</v>
      </c>
      <c r="H1221" s="22">
        <v>12992.6155628039</v>
      </c>
      <c r="I1221" s="24">
        <f>'EVM CPZ List'!$D1221*'EVM CPZ List'!$C1221</f>
        <v>0.42154484426065125</v>
      </c>
      <c r="J1221" s="25">
        <f>INDEX('Pivot of Risk Data'!A:A,MATCH('EVM CPZ List'!$B1221,'Pivot of Risk Data'!B:B,0),1)</f>
        <v>1198</v>
      </c>
      <c r="K1221" s="22">
        <f>0.000621371*'EVM CPZ List'!$H1221</f>
        <v>8.0732345248750228</v>
      </c>
      <c r="L1221" s="22">
        <f>L1220+'EVM CPZ List'!$K1221</f>
        <v>14889.690521150622</v>
      </c>
      <c r="M1221" s="22">
        <f>M1220-'EVM CPZ List'!$I1221</f>
        <v>103.83319261809221</v>
      </c>
      <c r="N1221" s="7" t="e">
        <f>INDEX('2021 Certified EVM Plan'!G:G,MATCH(B1221,'2021 Certified EVM Plan'!E:E,0))</f>
        <v>#N/A</v>
      </c>
      <c r="O1221" s="7" t="e">
        <f>INDEX('2021 Certified EVM Plan'!M:M,MATCH(B1221,'2021 Certified EVM Plan'!E:E,0))</f>
        <v>#N/A</v>
      </c>
      <c r="P1221" s="7">
        <f t="shared" si="19"/>
        <v>1</v>
      </c>
      <c r="Q1221" s="26" t="e">
        <f>IF(INDEX('2021 Certified EVM Plan'!H:H,MATCH(B1221,'2021 Certified EVM Plan'!E:E,0))=1,M1221,#N/A)</f>
        <v>#N/A</v>
      </c>
      <c r="R1221" s="26" t="e">
        <f>IF(INDEX('2021 Certified EVM Plan'!J:J,MATCH(B1221,'2021 Certified EVM Plan'!E:E,0))=1,M1221,#N/A)</f>
        <v>#N/A</v>
      </c>
      <c r="S1221" s="26" t="e">
        <f>IF(INDEX('2021 Certified EVM Plan'!K:K,MATCH(B1221,'2021 Certified EVM Plan'!E:E,0))=1,M1221,#N/A)</f>
        <v>#N/A</v>
      </c>
    </row>
    <row r="1222" spans="1:19" x14ac:dyDescent="0.25">
      <c r="A1222" s="22" t="s">
        <v>8</v>
      </c>
      <c r="B1222" s="22">
        <v>5266</v>
      </c>
      <c r="C1222" s="22">
        <v>359</v>
      </c>
      <c r="D1222" s="23">
        <v>3.1180118424647902E-3</v>
      </c>
      <c r="E1222" s="22">
        <v>152181101</v>
      </c>
      <c r="F1222" s="22" t="s">
        <v>50</v>
      </c>
      <c r="G1222" s="22" t="s">
        <v>51</v>
      </c>
      <c r="H1222" s="22">
        <v>35584.245608366997</v>
      </c>
      <c r="I1222" s="24">
        <f>'EVM CPZ List'!$D1222*'EVM CPZ List'!$C1222</f>
        <v>1.1193662514448597</v>
      </c>
      <c r="J1222" s="25">
        <f>INDEX('Pivot of Risk Data'!A:A,MATCH('EVM CPZ List'!$B1222,'Pivot of Risk Data'!B:B,0),1)</f>
        <v>1199</v>
      </c>
      <c r="K1222" s="22">
        <f>0.000621371*'EVM CPZ List'!$H1222</f>
        <v>22.11101827791661</v>
      </c>
      <c r="L1222" s="22">
        <f>L1221+'EVM CPZ List'!$K1222</f>
        <v>14911.801539428538</v>
      </c>
      <c r="M1222" s="22">
        <f>M1221-'EVM CPZ List'!$I1222</f>
        <v>102.71382636664735</v>
      </c>
      <c r="N1222" s="7" t="e">
        <f>INDEX('2021 Certified EVM Plan'!G:G,MATCH(B1222,'2021 Certified EVM Plan'!E:E,0))</f>
        <v>#N/A</v>
      </c>
      <c r="O1222" s="7" t="e">
        <f>INDEX('2021 Certified EVM Plan'!M:M,MATCH(B1222,'2021 Certified EVM Plan'!E:E,0))</f>
        <v>#N/A</v>
      </c>
      <c r="P1222" s="7">
        <f t="shared" si="19"/>
        <v>1</v>
      </c>
      <c r="Q1222" s="26" t="e">
        <f>IF(INDEX('2021 Certified EVM Plan'!H:H,MATCH(B1222,'2021 Certified EVM Plan'!E:E,0))=1,M1222,#N/A)</f>
        <v>#N/A</v>
      </c>
      <c r="R1222" s="26" t="e">
        <f>IF(INDEX('2021 Certified EVM Plan'!J:J,MATCH(B1222,'2021 Certified EVM Plan'!E:E,0))=1,M1222,#N/A)</f>
        <v>#N/A</v>
      </c>
      <c r="S1222" s="26" t="e">
        <f>IF(INDEX('2021 Certified EVM Plan'!K:K,MATCH(B1222,'2021 Certified EVM Plan'!E:E,0))=1,M1222,#N/A)</f>
        <v>#N/A</v>
      </c>
    </row>
    <row r="1223" spans="1:19" x14ac:dyDescent="0.25">
      <c r="A1223" s="22" t="s">
        <v>8</v>
      </c>
      <c r="B1223" s="22">
        <v>2594</v>
      </c>
      <c r="C1223" s="22">
        <v>777</v>
      </c>
      <c r="D1223" s="23">
        <v>3.10954548655477E-3</v>
      </c>
      <c r="E1223" s="22">
        <v>153662102</v>
      </c>
      <c r="F1223" s="22" t="s">
        <v>11</v>
      </c>
      <c r="G1223" s="22" t="s">
        <v>89</v>
      </c>
      <c r="H1223" s="22">
        <v>90180.300597533103</v>
      </c>
      <c r="I1223" s="24">
        <f>'EVM CPZ List'!$D1223*'EVM CPZ List'!$C1223</f>
        <v>2.4161168430530564</v>
      </c>
      <c r="J1223" s="25">
        <f>INDEX('Pivot of Risk Data'!A:A,MATCH('EVM CPZ List'!$B1223,'Pivot of Risk Data'!B:B,0),1)</f>
        <v>1200</v>
      </c>
      <c r="K1223" s="22">
        <f>0.000621371*'EVM CPZ List'!$H1223</f>
        <v>56.035423562589742</v>
      </c>
      <c r="L1223" s="22">
        <f>L1222+'EVM CPZ List'!$K1223</f>
        <v>14967.836962991127</v>
      </c>
      <c r="M1223" s="22">
        <f>M1222-'EVM CPZ List'!$I1223</f>
        <v>100.29770952359429</v>
      </c>
      <c r="N1223" s="7" t="e">
        <f>INDEX('2021 Certified EVM Plan'!G:G,MATCH(B1223,'2021 Certified EVM Plan'!E:E,0))</f>
        <v>#N/A</v>
      </c>
      <c r="O1223" s="7" t="e">
        <f>INDEX('2021 Certified EVM Plan'!M:M,MATCH(B1223,'2021 Certified EVM Plan'!E:E,0))</f>
        <v>#N/A</v>
      </c>
      <c r="P1223" s="7">
        <f t="shared" si="19"/>
        <v>1</v>
      </c>
      <c r="Q1223" s="26" t="e">
        <f>IF(INDEX('2021 Certified EVM Plan'!H:H,MATCH(B1223,'2021 Certified EVM Plan'!E:E,0))=1,M1223,#N/A)</f>
        <v>#N/A</v>
      </c>
      <c r="R1223" s="26" t="e">
        <f>IF(INDEX('2021 Certified EVM Plan'!J:J,MATCH(B1223,'2021 Certified EVM Plan'!E:E,0))=1,M1223,#N/A)</f>
        <v>#N/A</v>
      </c>
      <c r="S1223" s="26" t="e">
        <f>IF(INDEX('2021 Certified EVM Plan'!K:K,MATCH(B1223,'2021 Certified EVM Plan'!E:E,0))=1,M1223,#N/A)</f>
        <v>#N/A</v>
      </c>
    </row>
    <row r="1224" spans="1:19" x14ac:dyDescent="0.25">
      <c r="A1224" s="22" t="s">
        <v>539</v>
      </c>
      <c r="B1224" s="22">
        <v>3263</v>
      </c>
      <c r="C1224" s="22">
        <v>77</v>
      </c>
      <c r="D1224" s="23">
        <v>3.0978490680395199E-3</v>
      </c>
      <c r="E1224" s="22">
        <v>102541102</v>
      </c>
      <c r="F1224" s="22" t="s">
        <v>601</v>
      </c>
      <c r="G1224" s="22" t="s">
        <v>718</v>
      </c>
      <c r="H1224" s="22">
        <v>8457.2763432685006</v>
      </c>
      <c r="I1224" s="24">
        <f>'EVM CPZ List'!$D1224*'EVM CPZ List'!$C1224</f>
        <v>0.23853437823904303</v>
      </c>
      <c r="J1224" s="25">
        <f>INDEX('Pivot of Risk Data'!A:A,MATCH('EVM CPZ List'!$B1224,'Pivot of Risk Data'!B:B,0),1)</f>
        <v>1201</v>
      </c>
      <c r="K1224" s="22">
        <f>0.000621371*'EVM CPZ List'!$H1224</f>
        <v>5.2551062586930914</v>
      </c>
      <c r="L1224" s="22">
        <f>L1223+'EVM CPZ List'!$K1224</f>
        <v>14973.09206924982</v>
      </c>
      <c r="M1224" s="22">
        <f>M1223-'EVM CPZ List'!$I1224</f>
        <v>100.05917514535525</v>
      </c>
      <c r="N1224" s="7" t="e">
        <f>INDEX('2021 Certified EVM Plan'!G:G,MATCH(B1224,'2021 Certified EVM Plan'!E:E,0))</f>
        <v>#N/A</v>
      </c>
      <c r="O1224" s="7" t="e">
        <f>INDEX('2021 Certified EVM Plan'!M:M,MATCH(B1224,'2021 Certified EVM Plan'!E:E,0))</f>
        <v>#N/A</v>
      </c>
      <c r="P1224" s="7">
        <f t="shared" si="19"/>
        <v>1</v>
      </c>
      <c r="Q1224" s="26" t="e">
        <f>IF(INDEX('2021 Certified EVM Plan'!H:H,MATCH(B1224,'2021 Certified EVM Plan'!E:E,0))=1,M1224,#N/A)</f>
        <v>#N/A</v>
      </c>
      <c r="R1224" s="26" t="e">
        <f>IF(INDEX('2021 Certified EVM Plan'!J:J,MATCH(B1224,'2021 Certified EVM Plan'!E:E,0))=1,M1224,#N/A)</f>
        <v>#N/A</v>
      </c>
      <c r="S1224" s="26" t="e">
        <f>IF(INDEX('2021 Certified EVM Plan'!K:K,MATCH(B1224,'2021 Certified EVM Plan'!E:E,0))=1,M1224,#N/A)</f>
        <v>#N/A</v>
      </c>
    </row>
    <row r="1225" spans="1:19" x14ac:dyDescent="0.25">
      <c r="A1225" s="22" t="s">
        <v>8</v>
      </c>
      <c r="B1225" s="22">
        <v>1850</v>
      </c>
      <c r="C1225" s="22">
        <v>133</v>
      </c>
      <c r="D1225" s="23">
        <v>3.0891804664257201E-3</v>
      </c>
      <c r="E1225" s="22">
        <v>153652110</v>
      </c>
      <c r="F1225" s="22" t="s">
        <v>144</v>
      </c>
      <c r="G1225" s="22" t="s">
        <v>354</v>
      </c>
      <c r="H1225" s="22">
        <v>14770.4871081121</v>
      </c>
      <c r="I1225" s="24">
        <f>'EVM CPZ List'!$D1225*'EVM CPZ List'!$C1225</f>
        <v>0.41086100203462078</v>
      </c>
      <c r="J1225" s="25">
        <f>INDEX('Pivot of Risk Data'!A:A,MATCH('EVM CPZ List'!$B1225,'Pivot of Risk Data'!B:B,0),1)</f>
        <v>1202</v>
      </c>
      <c r="K1225" s="22">
        <f>0.000621371*'EVM CPZ List'!$H1225</f>
        <v>9.1779523448547238</v>
      </c>
      <c r="L1225" s="22">
        <f>L1224+'EVM CPZ List'!$K1225</f>
        <v>14982.270021594675</v>
      </c>
      <c r="M1225" s="22">
        <f>M1224-'EVM CPZ List'!$I1225</f>
        <v>99.648314143320633</v>
      </c>
      <c r="N1225" s="7" t="e">
        <f>INDEX('2021 Certified EVM Plan'!G:G,MATCH(B1225,'2021 Certified EVM Plan'!E:E,0))</f>
        <v>#N/A</v>
      </c>
      <c r="O1225" s="7" t="e">
        <f>INDEX('2021 Certified EVM Plan'!M:M,MATCH(B1225,'2021 Certified EVM Plan'!E:E,0))</f>
        <v>#N/A</v>
      </c>
      <c r="P1225" s="7">
        <f t="shared" si="19"/>
        <v>1</v>
      </c>
      <c r="Q1225" s="26" t="e">
        <f>IF(INDEX('2021 Certified EVM Plan'!H:H,MATCH(B1225,'2021 Certified EVM Plan'!E:E,0))=1,M1225,#N/A)</f>
        <v>#N/A</v>
      </c>
      <c r="R1225" s="26" t="e">
        <f>IF(INDEX('2021 Certified EVM Plan'!J:J,MATCH(B1225,'2021 Certified EVM Plan'!E:E,0))=1,M1225,#N/A)</f>
        <v>#N/A</v>
      </c>
      <c r="S1225" s="26" t="e">
        <f>IF(INDEX('2021 Certified EVM Plan'!K:K,MATCH(B1225,'2021 Certified EVM Plan'!E:E,0))=1,M1225,#N/A)</f>
        <v>#N/A</v>
      </c>
    </row>
    <row r="1226" spans="1:19" x14ac:dyDescent="0.25">
      <c r="A1226" s="22" t="s">
        <v>539</v>
      </c>
      <c r="B1226" s="22">
        <v>1254</v>
      </c>
      <c r="C1226" s="22">
        <v>9</v>
      </c>
      <c r="D1226" s="23">
        <v>3.0857848982359499E-3</v>
      </c>
      <c r="E1226" s="22">
        <v>103031102</v>
      </c>
      <c r="F1226" s="22" t="s">
        <v>540</v>
      </c>
      <c r="G1226" s="22" t="s">
        <v>874</v>
      </c>
      <c r="H1226" s="22">
        <v>10716.612711740499</v>
      </c>
      <c r="I1226" s="24">
        <f>'EVM CPZ List'!$D1226*'EVM CPZ List'!$C1226</f>
        <v>2.7772064084123547E-2</v>
      </c>
      <c r="J1226" s="25">
        <f>INDEX('Pivot of Risk Data'!A:A,MATCH('EVM CPZ List'!$B1226,'Pivot of Risk Data'!B:B,0),1)</f>
        <v>1203</v>
      </c>
      <c r="K1226" s="22">
        <f>0.000621371*'EVM CPZ List'!$H1226</f>
        <v>6.6589923573069063</v>
      </c>
      <c r="L1226" s="22">
        <f>L1225+'EVM CPZ List'!$K1226</f>
        <v>14988.929013951982</v>
      </c>
      <c r="M1226" s="22">
        <f>M1225-'EVM CPZ List'!$I1226</f>
        <v>99.620542079236515</v>
      </c>
      <c r="N1226" s="7" t="e">
        <f>INDEX('2021 Certified EVM Plan'!G:G,MATCH(B1226,'2021 Certified EVM Plan'!E:E,0))</f>
        <v>#N/A</v>
      </c>
      <c r="O1226" s="7" t="e">
        <f>INDEX('2021 Certified EVM Plan'!M:M,MATCH(B1226,'2021 Certified EVM Plan'!E:E,0))</f>
        <v>#N/A</v>
      </c>
      <c r="P1226" s="7">
        <f t="shared" si="19"/>
        <v>1</v>
      </c>
      <c r="Q1226" s="26" t="e">
        <f>IF(INDEX('2021 Certified EVM Plan'!H:H,MATCH(B1226,'2021 Certified EVM Plan'!E:E,0))=1,M1226,#N/A)</f>
        <v>#N/A</v>
      </c>
      <c r="R1226" s="26" t="e">
        <f>IF(INDEX('2021 Certified EVM Plan'!J:J,MATCH(B1226,'2021 Certified EVM Plan'!E:E,0))=1,M1226,#N/A)</f>
        <v>#N/A</v>
      </c>
      <c r="S1226" s="26" t="e">
        <f>IF(INDEX('2021 Certified EVM Plan'!K:K,MATCH(B1226,'2021 Certified EVM Plan'!E:E,0))=1,M1226,#N/A)</f>
        <v>#N/A</v>
      </c>
    </row>
    <row r="1227" spans="1:19" x14ac:dyDescent="0.25">
      <c r="A1227" s="22" t="s">
        <v>2195</v>
      </c>
      <c r="B1227" s="22">
        <v>198</v>
      </c>
      <c r="C1227" s="22">
        <v>56</v>
      </c>
      <c r="D1227" s="23">
        <v>3.0669151073988601E-3</v>
      </c>
      <c r="E1227" s="22">
        <v>182731101</v>
      </c>
      <c r="F1227" s="22" t="s">
        <v>2406</v>
      </c>
      <c r="G1227" s="22" t="s">
        <v>2407</v>
      </c>
      <c r="H1227" s="22">
        <v>7957.2830666582204</v>
      </c>
      <c r="I1227" s="24">
        <f>'EVM CPZ List'!$D1227*'EVM CPZ List'!$C1227</f>
        <v>0.17174724601433616</v>
      </c>
      <c r="J1227" s="25">
        <f>INDEX('Pivot of Risk Data'!A:A,MATCH('EVM CPZ List'!$B1227,'Pivot of Risk Data'!B:B,0),1)</f>
        <v>1204</v>
      </c>
      <c r="K1227" s="22">
        <f>0.000621371*'EVM CPZ List'!$H1227</f>
        <v>4.944424936412485</v>
      </c>
      <c r="L1227" s="22">
        <f>L1226+'EVM CPZ List'!$K1227</f>
        <v>14993.873438888395</v>
      </c>
      <c r="M1227" s="22">
        <f>M1226-'EVM CPZ List'!$I1227</f>
        <v>99.448794833222181</v>
      </c>
      <c r="N1227" s="7" t="e">
        <f>INDEX('2021 Certified EVM Plan'!G:G,MATCH(B1227,'2021 Certified EVM Plan'!E:E,0))</f>
        <v>#N/A</v>
      </c>
      <c r="O1227" s="7" t="e">
        <f>INDEX('2021 Certified EVM Plan'!M:M,MATCH(B1227,'2021 Certified EVM Plan'!E:E,0))</f>
        <v>#N/A</v>
      </c>
      <c r="P1227" s="7">
        <f t="shared" si="19"/>
        <v>1</v>
      </c>
      <c r="Q1227" s="26" t="e">
        <f>IF(INDEX('2021 Certified EVM Plan'!H:H,MATCH(B1227,'2021 Certified EVM Plan'!E:E,0))=1,M1227,#N/A)</f>
        <v>#N/A</v>
      </c>
      <c r="R1227" s="26" t="e">
        <f>IF(INDEX('2021 Certified EVM Plan'!J:J,MATCH(B1227,'2021 Certified EVM Plan'!E:E,0))=1,M1227,#N/A)</f>
        <v>#N/A</v>
      </c>
      <c r="S1227" s="26" t="e">
        <f>IF(INDEX('2021 Certified EVM Plan'!K:K,MATCH(B1227,'2021 Certified EVM Plan'!E:E,0))=1,M1227,#N/A)</f>
        <v>#N/A</v>
      </c>
    </row>
    <row r="1228" spans="1:19" x14ac:dyDescent="0.25">
      <c r="A1228" s="22" t="s">
        <v>964</v>
      </c>
      <c r="B1228" s="22">
        <v>584</v>
      </c>
      <c r="C1228" s="22">
        <v>11</v>
      </c>
      <c r="D1228" s="23">
        <v>3.0585051719013998E-3</v>
      </c>
      <c r="E1228" s="22">
        <v>192221103</v>
      </c>
      <c r="F1228" s="22" t="s">
        <v>1407</v>
      </c>
      <c r="G1228" s="22" t="s">
        <v>1408</v>
      </c>
      <c r="H1228" s="22">
        <v>841.97171319919403</v>
      </c>
      <c r="I1228" s="24">
        <f>'EVM CPZ List'!$D1228*'EVM CPZ List'!$C1228</f>
        <v>3.3643556890915395E-2</v>
      </c>
      <c r="J1228" s="25">
        <f>INDEX('Pivot of Risk Data'!A:A,MATCH('EVM CPZ List'!$B1228,'Pivot of Risk Data'!B:B,0),1)</f>
        <v>1205</v>
      </c>
      <c r="K1228" s="22">
        <f>0.000621371*'EVM CPZ List'!$H1228</f>
        <v>0.52317680540229639</v>
      </c>
      <c r="L1228" s="22">
        <f>L1227+'EVM CPZ List'!$K1228</f>
        <v>14994.396615693797</v>
      </c>
      <c r="M1228" s="22">
        <f>M1227-'EVM CPZ List'!$I1228</f>
        <v>99.415151276331258</v>
      </c>
      <c r="N1228" s="7" t="e">
        <f>INDEX('2021 Certified EVM Plan'!G:G,MATCH(B1228,'2021 Certified EVM Plan'!E:E,0))</f>
        <v>#N/A</v>
      </c>
      <c r="O1228" s="7" t="e">
        <f>INDEX('2021 Certified EVM Plan'!M:M,MATCH(B1228,'2021 Certified EVM Plan'!E:E,0))</f>
        <v>#N/A</v>
      </c>
      <c r="P1228" s="7">
        <f t="shared" si="19"/>
        <v>1</v>
      </c>
      <c r="Q1228" s="26" t="e">
        <f>IF(INDEX('2021 Certified EVM Plan'!H:H,MATCH(B1228,'2021 Certified EVM Plan'!E:E,0))=1,M1228,#N/A)</f>
        <v>#N/A</v>
      </c>
      <c r="R1228" s="26" t="e">
        <f>IF(INDEX('2021 Certified EVM Plan'!J:J,MATCH(B1228,'2021 Certified EVM Plan'!E:E,0))=1,M1228,#N/A)</f>
        <v>#N/A</v>
      </c>
      <c r="S1228" s="26" t="e">
        <f>IF(INDEX('2021 Certified EVM Plan'!K:K,MATCH(B1228,'2021 Certified EVM Plan'!E:E,0))=1,M1228,#N/A)</f>
        <v>#N/A</v>
      </c>
    </row>
    <row r="1229" spans="1:19" x14ac:dyDescent="0.25">
      <c r="A1229" s="22" t="s">
        <v>539</v>
      </c>
      <c r="B1229" s="22">
        <v>2906</v>
      </c>
      <c r="C1229" s="22">
        <v>294</v>
      </c>
      <c r="D1229" s="23">
        <v>3.0496905354228899E-3</v>
      </c>
      <c r="E1229" s="22">
        <v>102971111</v>
      </c>
      <c r="F1229" s="22" t="s">
        <v>674</v>
      </c>
      <c r="G1229" s="22" t="s">
        <v>780</v>
      </c>
      <c r="H1229" s="22">
        <v>36180.8060651423</v>
      </c>
      <c r="I1229" s="24">
        <f>'EVM CPZ List'!$D1229*'EVM CPZ List'!$C1229</f>
        <v>0.89660901741432963</v>
      </c>
      <c r="J1229" s="25">
        <f>INDEX('Pivot of Risk Data'!A:A,MATCH('EVM CPZ List'!$B1229,'Pivot of Risk Data'!B:B,0),1)</f>
        <v>1206</v>
      </c>
      <c r="K1229" s="22">
        <f>0.000621371*'EVM CPZ List'!$H1229</f>
        <v>22.481703645503536</v>
      </c>
      <c r="L1229" s="22">
        <f>L1228+'EVM CPZ List'!$K1229</f>
        <v>15016.878319339301</v>
      </c>
      <c r="M1229" s="22">
        <f>M1228-'EVM CPZ List'!$I1229</f>
        <v>98.518542258916924</v>
      </c>
      <c r="N1229" s="7" t="e">
        <f>INDEX('2021 Certified EVM Plan'!G:G,MATCH(B1229,'2021 Certified EVM Plan'!E:E,0))</f>
        <v>#N/A</v>
      </c>
      <c r="O1229" s="7" t="e">
        <f>INDEX('2021 Certified EVM Plan'!M:M,MATCH(B1229,'2021 Certified EVM Plan'!E:E,0))</f>
        <v>#N/A</v>
      </c>
      <c r="P1229" s="7">
        <f t="shared" si="19"/>
        <v>1</v>
      </c>
      <c r="Q1229" s="26" t="e">
        <f>IF(INDEX('2021 Certified EVM Plan'!H:H,MATCH(B1229,'2021 Certified EVM Plan'!E:E,0))=1,M1229,#N/A)</f>
        <v>#N/A</v>
      </c>
      <c r="R1229" s="26" t="e">
        <f>IF(INDEX('2021 Certified EVM Plan'!J:J,MATCH(B1229,'2021 Certified EVM Plan'!E:E,0))=1,M1229,#N/A)</f>
        <v>#N/A</v>
      </c>
      <c r="S1229" s="26" t="e">
        <f>IF(INDEX('2021 Certified EVM Plan'!K:K,MATCH(B1229,'2021 Certified EVM Plan'!E:E,0))=1,M1229,#N/A)</f>
        <v>#N/A</v>
      </c>
    </row>
    <row r="1230" spans="1:19" x14ac:dyDescent="0.25">
      <c r="A1230" s="22" t="s">
        <v>964</v>
      </c>
      <c r="B1230" s="22">
        <v>3569</v>
      </c>
      <c r="C1230" s="22">
        <v>16</v>
      </c>
      <c r="D1230" s="23">
        <v>3.0405860198276301E-3</v>
      </c>
      <c r="E1230" s="22">
        <v>43471101</v>
      </c>
      <c r="F1230" s="22" t="s">
        <v>1056</v>
      </c>
      <c r="G1230" s="22" t="s">
        <v>1394</v>
      </c>
      <c r="H1230" s="22">
        <v>1740.04357932279</v>
      </c>
      <c r="I1230" s="24">
        <f>'EVM CPZ List'!$D1230*'EVM CPZ List'!$C1230</f>
        <v>4.8649376317242081E-2</v>
      </c>
      <c r="J1230" s="25">
        <f>INDEX('Pivot of Risk Data'!A:A,MATCH('EVM CPZ List'!$B1230,'Pivot of Risk Data'!B:B,0),1)</f>
        <v>1207</v>
      </c>
      <c r="K1230" s="22">
        <f>0.000621371*'EVM CPZ List'!$H1230</f>
        <v>1.0812126189273814</v>
      </c>
      <c r="L1230" s="22">
        <f>L1229+'EVM CPZ List'!$K1230</f>
        <v>15017.959531958228</v>
      </c>
      <c r="M1230" s="22">
        <f>M1229-'EVM CPZ List'!$I1230</f>
        <v>98.46989288259968</v>
      </c>
      <c r="N1230" s="7" t="e">
        <f>INDEX('2021 Certified EVM Plan'!G:G,MATCH(B1230,'2021 Certified EVM Plan'!E:E,0))</f>
        <v>#N/A</v>
      </c>
      <c r="O1230" s="7" t="e">
        <f>INDEX('2021 Certified EVM Plan'!M:M,MATCH(B1230,'2021 Certified EVM Plan'!E:E,0))</f>
        <v>#N/A</v>
      </c>
      <c r="P1230" s="7">
        <f t="shared" si="19"/>
        <v>1</v>
      </c>
      <c r="Q1230" s="26" t="e">
        <f>IF(INDEX('2021 Certified EVM Plan'!H:H,MATCH(B1230,'2021 Certified EVM Plan'!E:E,0))=1,M1230,#N/A)</f>
        <v>#N/A</v>
      </c>
      <c r="R1230" s="26" t="e">
        <f>IF(INDEX('2021 Certified EVM Plan'!J:J,MATCH(B1230,'2021 Certified EVM Plan'!E:E,0))=1,M1230,#N/A)</f>
        <v>#N/A</v>
      </c>
      <c r="S1230" s="26" t="e">
        <f>IF(INDEX('2021 Certified EVM Plan'!K:K,MATCH(B1230,'2021 Certified EVM Plan'!E:E,0))=1,M1230,#N/A)</f>
        <v>#N/A</v>
      </c>
    </row>
    <row r="1231" spans="1:19" x14ac:dyDescent="0.25">
      <c r="A1231" s="22" t="s">
        <v>2906</v>
      </c>
      <c r="B1231" s="22">
        <v>1879</v>
      </c>
      <c r="C1231" s="22">
        <v>158</v>
      </c>
      <c r="D1231" s="23">
        <v>3.04036890653882E-3</v>
      </c>
      <c r="E1231" s="22">
        <v>42291101</v>
      </c>
      <c r="F1231" s="22" t="s">
        <v>2920</v>
      </c>
      <c r="G1231" s="22" t="s">
        <v>3235</v>
      </c>
      <c r="H1231" s="22">
        <v>25936.930372313702</v>
      </c>
      <c r="I1231" s="24">
        <f>'EVM CPZ List'!$D1231*'EVM CPZ List'!$C1231</f>
        <v>0.48037828723313358</v>
      </c>
      <c r="J1231" s="25">
        <f>INDEX('Pivot of Risk Data'!A:A,MATCH('EVM CPZ List'!$B1231,'Pivot of Risk Data'!B:B,0),1)</f>
        <v>1208</v>
      </c>
      <c r="K1231" s="22">
        <f>0.000621371*'EVM CPZ List'!$H1231</f>
        <v>16.116456362374937</v>
      </c>
      <c r="L1231" s="22">
        <f>L1230+'EVM CPZ List'!$K1231</f>
        <v>15034.075988320603</v>
      </c>
      <c r="M1231" s="22">
        <f>M1230-'EVM CPZ List'!$I1231</f>
        <v>97.989514595366543</v>
      </c>
      <c r="N1231" s="7" t="e">
        <f>INDEX('2021 Certified EVM Plan'!G:G,MATCH(B1231,'2021 Certified EVM Plan'!E:E,0))</f>
        <v>#N/A</v>
      </c>
      <c r="O1231" s="7" t="e">
        <f>INDEX('2021 Certified EVM Plan'!M:M,MATCH(B1231,'2021 Certified EVM Plan'!E:E,0))</f>
        <v>#N/A</v>
      </c>
      <c r="P1231" s="7">
        <f t="shared" si="19"/>
        <v>1</v>
      </c>
      <c r="Q1231" s="26" t="e">
        <f>IF(INDEX('2021 Certified EVM Plan'!H:H,MATCH(B1231,'2021 Certified EVM Plan'!E:E,0))=1,M1231,#N/A)</f>
        <v>#N/A</v>
      </c>
      <c r="R1231" s="26" t="e">
        <f>IF(INDEX('2021 Certified EVM Plan'!J:J,MATCH(B1231,'2021 Certified EVM Plan'!E:E,0))=1,M1231,#N/A)</f>
        <v>#N/A</v>
      </c>
      <c r="S1231" s="26" t="e">
        <f>IF(INDEX('2021 Certified EVM Plan'!K:K,MATCH(B1231,'2021 Certified EVM Plan'!E:E,0))=1,M1231,#N/A)</f>
        <v>#N/A</v>
      </c>
    </row>
    <row r="1232" spans="1:19" x14ac:dyDescent="0.25">
      <c r="A1232" s="22" t="s">
        <v>539</v>
      </c>
      <c r="B1232" s="22">
        <v>8904</v>
      </c>
      <c r="C1232" s="22">
        <v>46</v>
      </c>
      <c r="D1232" s="23">
        <v>3.0262342152648598E-3</v>
      </c>
      <c r="E1232" s="22">
        <v>103721101</v>
      </c>
      <c r="F1232" s="22" t="s">
        <v>883</v>
      </c>
      <c r="G1232" s="22" t="s">
        <v>940</v>
      </c>
      <c r="H1232" s="22">
        <v>10477.142202656099</v>
      </c>
      <c r="I1232" s="24">
        <f>'EVM CPZ List'!$D1232*'EVM CPZ List'!$C1232</f>
        <v>0.13920677390218356</v>
      </c>
      <c r="J1232" s="25">
        <f>INDEX('Pivot of Risk Data'!A:A,MATCH('EVM CPZ List'!$B1232,'Pivot of Risk Data'!B:B,0),1)</f>
        <v>1209</v>
      </c>
      <c r="K1232" s="22">
        <f>0.000621371*'EVM CPZ List'!$H1232</f>
        <v>6.5101923276066236</v>
      </c>
      <c r="L1232" s="22">
        <f>L1231+'EVM CPZ List'!$K1232</f>
        <v>15040.58618064821</v>
      </c>
      <c r="M1232" s="22">
        <f>M1231-'EVM CPZ List'!$I1232</f>
        <v>97.850307821464355</v>
      </c>
      <c r="N1232" s="7" t="e">
        <f>INDEX('2021 Certified EVM Plan'!G:G,MATCH(B1232,'2021 Certified EVM Plan'!E:E,0))</f>
        <v>#N/A</v>
      </c>
      <c r="O1232" s="7" t="e">
        <f>INDEX('2021 Certified EVM Plan'!M:M,MATCH(B1232,'2021 Certified EVM Plan'!E:E,0))</f>
        <v>#N/A</v>
      </c>
      <c r="P1232" s="7">
        <f t="shared" si="19"/>
        <v>1</v>
      </c>
      <c r="Q1232" s="26" t="e">
        <f>IF(INDEX('2021 Certified EVM Plan'!H:H,MATCH(B1232,'2021 Certified EVM Plan'!E:E,0))=1,M1232,#N/A)</f>
        <v>#N/A</v>
      </c>
      <c r="R1232" s="26" t="e">
        <f>IF(INDEX('2021 Certified EVM Plan'!J:J,MATCH(B1232,'2021 Certified EVM Plan'!E:E,0))=1,M1232,#N/A)</f>
        <v>#N/A</v>
      </c>
      <c r="S1232" s="26" t="e">
        <f>IF(INDEX('2021 Certified EVM Plan'!K:K,MATCH(B1232,'2021 Certified EVM Plan'!E:E,0))=1,M1232,#N/A)</f>
        <v>#N/A</v>
      </c>
    </row>
    <row r="1233" spans="1:19" x14ac:dyDescent="0.25">
      <c r="A1233" s="22" t="s">
        <v>1672</v>
      </c>
      <c r="B1233" s="22">
        <v>5033</v>
      </c>
      <c r="C1233" s="22">
        <v>46</v>
      </c>
      <c r="D1233" s="23">
        <v>3.1092776059559401E-3</v>
      </c>
      <c r="E1233" s="22">
        <v>163541102</v>
      </c>
      <c r="F1233" s="22" t="s">
        <v>280</v>
      </c>
      <c r="G1233" s="22" t="s">
        <v>500</v>
      </c>
      <c r="H1233" s="22">
        <v>7497.8567752034696</v>
      </c>
      <c r="I1233" s="24">
        <f>'EVM CPZ List'!$D1233*'EVM CPZ List'!$C1233</f>
        <v>0.14302676987397325</v>
      </c>
      <c r="J1233" s="25">
        <f>INDEX('Pivot of Risk Data'!A:A,MATCH('EVM CPZ List'!$B1233,'Pivot of Risk Data'!B:B,0),1)</f>
        <v>1210</v>
      </c>
      <c r="K1233" s="22">
        <f>0.000621371*'EVM CPZ List'!$H1233</f>
        <v>4.6589507622649551</v>
      </c>
      <c r="L1233" s="22">
        <f>L1232+'EVM CPZ List'!$K1233</f>
        <v>15045.245131410475</v>
      </c>
      <c r="M1233" s="22">
        <f>M1232-'EVM CPZ List'!$I1233</f>
        <v>97.707281051590385</v>
      </c>
      <c r="N1233" s="7" t="e">
        <f>INDEX('2021 Certified EVM Plan'!G:G,MATCH(B1233,'2021 Certified EVM Plan'!E:E,0))</f>
        <v>#N/A</v>
      </c>
      <c r="O1233" s="7" t="e">
        <f>INDEX('2021 Certified EVM Plan'!M:M,MATCH(B1233,'2021 Certified EVM Plan'!E:E,0))</f>
        <v>#N/A</v>
      </c>
      <c r="P1233" s="7">
        <f t="shared" si="19"/>
        <v>2</v>
      </c>
      <c r="Q1233" s="26" t="e">
        <f>IF(INDEX('2021 Certified EVM Plan'!H:H,MATCH(B1233,'2021 Certified EVM Plan'!E:E,0))=1,M1233,#N/A)</f>
        <v>#N/A</v>
      </c>
      <c r="R1233" s="26" t="e">
        <f>IF(INDEX('2021 Certified EVM Plan'!J:J,MATCH(B1233,'2021 Certified EVM Plan'!E:E,0))=1,M1233,#N/A)</f>
        <v>#N/A</v>
      </c>
      <c r="S1233" s="26" t="e">
        <f>IF(INDEX('2021 Certified EVM Plan'!K:K,MATCH(B1233,'2021 Certified EVM Plan'!E:E,0))=1,M1233,#N/A)</f>
        <v>#N/A</v>
      </c>
    </row>
    <row r="1234" spans="1:19" x14ac:dyDescent="0.25">
      <c r="A1234" s="22" t="s">
        <v>8</v>
      </c>
      <c r="B1234" s="22">
        <v>5033</v>
      </c>
      <c r="C1234" s="22">
        <v>2</v>
      </c>
      <c r="D1234" s="23">
        <v>1.0588287676740499E-3</v>
      </c>
      <c r="E1234" s="22">
        <v>163541102</v>
      </c>
      <c r="F1234" s="22" t="s">
        <v>280</v>
      </c>
      <c r="G1234" s="22" t="s">
        <v>500</v>
      </c>
      <c r="H1234" s="22">
        <v>7497.8567752034696</v>
      </c>
      <c r="I1234" s="24">
        <f>'EVM CPZ List'!$D1234*'EVM CPZ List'!$C1234</f>
        <v>2.1176575353480998E-3</v>
      </c>
      <c r="J1234" s="25">
        <f>INDEX('Pivot of Risk Data'!A:A,MATCH('EVM CPZ List'!$B1234,'Pivot of Risk Data'!B:B,0),1)</f>
        <v>1210</v>
      </c>
      <c r="K1234" s="22">
        <f>0.000621371*'EVM CPZ List'!$H1234</f>
        <v>4.6589507622649551</v>
      </c>
      <c r="L1234" s="22">
        <f>L1233+'EVM CPZ List'!$K1234</f>
        <v>15049.904082172739</v>
      </c>
      <c r="M1234" s="22">
        <f>M1233-'EVM CPZ List'!$I1234</f>
        <v>97.705163394055035</v>
      </c>
      <c r="N1234" s="7" t="e">
        <f>INDEX('2021 Certified EVM Plan'!G:G,MATCH(B1234,'2021 Certified EVM Plan'!E:E,0))</f>
        <v>#N/A</v>
      </c>
      <c r="O1234" s="7" t="e">
        <f>INDEX('2021 Certified EVM Plan'!M:M,MATCH(B1234,'2021 Certified EVM Plan'!E:E,0))</f>
        <v>#N/A</v>
      </c>
      <c r="P1234" s="7">
        <f t="shared" si="19"/>
        <v>2</v>
      </c>
      <c r="Q1234" s="26" t="e">
        <f>IF(INDEX('2021 Certified EVM Plan'!H:H,MATCH(B1234,'2021 Certified EVM Plan'!E:E,0))=1,M1234,#N/A)</f>
        <v>#N/A</v>
      </c>
      <c r="R1234" s="26" t="e">
        <f>IF(INDEX('2021 Certified EVM Plan'!J:J,MATCH(B1234,'2021 Certified EVM Plan'!E:E,0))=1,M1234,#N/A)</f>
        <v>#N/A</v>
      </c>
      <c r="S1234" s="26" t="e">
        <f>IF(INDEX('2021 Certified EVM Plan'!K:K,MATCH(B1234,'2021 Certified EVM Plan'!E:E,0))=1,M1234,#N/A)</f>
        <v>#N/A</v>
      </c>
    </row>
    <row r="1235" spans="1:19" x14ac:dyDescent="0.25">
      <c r="A1235" s="22" t="s">
        <v>8</v>
      </c>
      <c r="B1235" s="22">
        <v>3416</v>
      </c>
      <c r="C1235" s="22">
        <v>361</v>
      </c>
      <c r="D1235" s="23">
        <v>2.9991210700331E-3</v>
      </c>
      <c r="E1235" s="22">
        <v>153662102</v>
      </c>
      <c r="F1235" s="22" t="s">
        <v>11</v>
      </c>
      <c r="G1235" s="22" t="s">
        <v>13</v>
      </c>
      <c r="H1235" s="22">
        <v>37014.795638283103</v>
      </c>
      <c r="I1235" s="24">
        <f>'EVM CPZ List'!$D1235*'EVM CPZ List'!$C1235</f>
        <v>1.0826827062819491</v>
      </c>
      <c r="J1235" s="25">
        <f>INDEX('Pivot of Risk Data'!A:A,MATCH('EVM CPZ List'!$B1235,'Pivot of Risk Data'!B:B,0),1)</f>
        <v>1211</v>
      </c>
      <c r="K1235" s="22">
        <f>0.000621371*'EVM CPZ List'!$H1235</f>
        <v>22.99992058055561</v>
      </c>
      <c r="L1235" s="22">
        <f>L1234+'EVM CPZ List'!$K1235</f>
        <v>15072.904002753296</v>
      </c>
      <c r="M1235" s="22">
        <f>M1234-'EVM CPZ List'!$I1235</f>
        <v>96.622480687773091</v>
      </c>
      <c r="N1235" s="7" t="e">
        <f>INDEX('2021 Certified EVM Plan'!G:G,MATCH(B1235,'2021 Certified EVM Plan'!E:E,0))</f>
        <v>#N/A</v>
      </c>
      <c r="O1235" s="7" t="e">
        <f>INDEX('2021 Certified EVM Plan'!M:M,MATCH(B1235,'2021 Certified EVM Plan'!E:E,0))</f>
        <v>#N/A</v>
      </c>
      <c r="P1235" s="7">
        <f t="shared" si="19"/>
        <v>1</v>
      </c>
      <c r="Q1235" s="26" t="e">
        <f>IF(INDEX('2021 Certified EVM Plan'!H:H,MATCH(B1235,'2021 Certified EVM Plan'!E:E,0))=1,M1235,#N/A)</f>
        <v>#N/A</v>
      </c>
      <c r="R1235" s="26" t="e">
        <f>IF(INDEX('2021 Certified EVM Plan'!J:J,MATCH(B1235,'2021 Certified EVM Plan'!E:E,0))=1,M1235,#N/A)</f>
        <v>#N/A</v>
      </c>
      <c r="S1235" s="26" t="e">
        <f>IF(INDEX('2021 Certified EVM Plan'!K:K,MATCH(B1235,'2021 Certified EVM Plan'!E:E,0))=1,M1235,#N/A)</f>
        <v>#N/A</v>
      </c>
    </row>
    <row r="1236" spans="1:19" x14ac:dyDescent="0.25">
      <c r="A1236" s="22" t="s">
        <v>2906</v>
      </c>
      <c r="B1236" s="22">
        <v>1730</v>
      </c>
      <c r="C1236" s="22">
        <v>72</v>
      </c>
      <c r="D1236" s="23">
        <v>2.99284687155071E-3</v>
      </c>
      <c r="E1236" s="22">
        <v>14502108</v>
      </c>
      <c r="F1236" s="22" t="s">
        <v>3038</v>
      </c>
      <c r="G1236" s="22" t="s">
        <v>3039</v>
      </c>
      <c r="H1236" s="22">
        <v>8979.3145730904398</v>
      </c>
      <c r="I1236" s="24">
        <f>'EVM CPZ List'!$D1236*'EVM CPZ List'!$C1236</f>
        <v>0.21548497475165113</v>
      </c>
      <c r="J1236" s="25">
        <f>INDEX('Pivot of Risk Data'!A:A,MATCH('EVM CPZ List'!$B1236,'Pivot of Risk Data'!B:B,0),1)</f>
        <v>1212</v>
      </c>
      <c r="K1236" s="22">
        <f>0.000621371*'EVM CPZ List'!$H1236</f>
        <v>5.5794856755957793</v>
      </c>
      <c r="L1236" s="22">
        <f>L1235+'EVM CPZ List'!$K1236</f>
        <v>15078.483488428892</v>
      </c>
      <c r="M1236" s="22">
        <f>M1235-'EVM CPZ List'!$I1236</f>
        <v>96.406995713021445</v>
      </c>
      <c r="N1236" s="7" t="e">
        <f>INDEX('2021 Certified EVM Plan'!G:G,MATCH(B1236,'2021 Certified EVM Plan'!E:E,0))</f>
        <v>#N/A</v>
      </c>
      <c r="O1236" s="7" t="e">
        <f>INDEX('2021 Certified EVM Plan'!M:M,MATCH(B1236,'2021 Certified EVM Plan'!E:E,0))</f>
        <v>#N/A</v>
      </c>
      <c r="P1236" s="7">
        <f t="shared" si="19"/>
        <v>1</v>
      </c>
      <c r="Q1236" s="26" t="e">
        <f>IF(INDEX('2021 Certified EVM Plan'!H:H,MATCH(B1236,'2021 Certified EVM Plan'!E:E,0))=1,M1236,#N/A)</f>
        <v>#N/A</v>
      </c>
      <c r="R1236" s="26" t="e">
        <f>IF(INDEX('2021 Certified EVM Plan'!J:J,MATCH(B1236,'2021 Certified EVM Plan'!E:E,0))=1,M1236,#N/A)</f>
        <v>#N/A</v>
      </c>
      <c r="S1236" s="26" t="e">
        <f>IF(INDEX('2021 Certified EVM Plan'!K:K,MATCH(B1236,'2021 Certified EVM Plan'!E:E,0))=1,M1236,#N/A)</f>
        <v>#N/A</v>
      </c>
    </row>
    <row r="1237" spans="1:19" x14ac:dyDescent="0.25">
      <c r="A1237" s="22" t="s">
        <v>964</v>
      </c>
      <c r="B1237" s="22">
        <v>1082</v>
      </c>
      <c r="C1237" s="22">
        <v>319</v>
      </c>
      <c r="D1237" s="23">
        <v>2.9913557383763E-3</v>
      </c>
      <c r="E1237" s="22">
        <v>192401101</v>
      </c>
      <c r="F1237" s="22" t="s">
        <v>1001</v>
      </c>
      <c r="G1237" s="22" t="s">
        <v>1262</v>
      </c>
      <c r="H1237" s="22">
        <v>39996.921587784498</v>
      </c>
      <c r="I1237" s="24">
        <f>'EVM CPZ List'!$D1237*'EVM CPZ List'!$C1237</f>
        <v>0.95424248054203975</v>
      </c>
      <c r="J1237" s="25">
        <f>INDEX('Pivot of Risk Data'!A:A,MATCH('EVM CPZ List'!$B1237,'Pivot of Risk Data'!B:B,0),1)</f>
        <v>1213</v>
      </c>
      <c r="K1237" s="22">
        <f>0.000621371*'EVM CPZ List'!$H1237</f>
        <v>24.852927163923241</v>
      </c>
      <c r="L1237" s="22">
        <f>L1236+'EVM CPZ List'!$K1237</f>
        <v>15103.336415592816</v>
      </c>
      <c r="M1237" s="22">
        <f>M1236-'EVM CPZ List'!$I1237</f>
        <v>95.452753232479409</v>
      </c>
      <c r="N1237" s="7" t="e">
        <f>INDEX('2021 Certified EVM Plan'!G:G,MATCH(B1237,'2021 Certified EVM Plan'!E:E,0))</f>
        <v>#N/A</v>
      </c>
      <c r="O1237" s="7" t="e">
        <f>INDEX('2021 Certified EVM Plan'!M:M,MATCH(B1237,'2021 Certified EVM Plan'!E:E,0))</f>
        <v>#N/A</v>
      </c>
      <c r="P1237" s="7">
        <f t="shared" si="19"/>
        <v>1</v>
      </c>
      <c r="Q1237" s="26" t="e">
        <f>IF(INDEX('2021 Certified EVM Plan'!H:H,MATCH(B1237,'2021 Certified EVM Plan'!E:E,0))=1,M1237,#N/A)</f>
        <v>#N/A</v>
      </c>
      <c r="R1237" s="26" t="e">
        <f>IF(INDEX('2021 Certified EVM Plan'!J:J,MATCH(B1237,'2021 Certified EVM Plan'!E:E,0))=1,M1237,#N/A)</f>
        <v>#N/A</v>
      </c>
      <c r="S1237" s="26" t="e">
        <f>IF(INDEX('2021 Certified EVM Plan'!K:K,MATCH(B1237,'2021 Certified EVM Plan'!E:E,0))=1,M1237,#N/A)</f>
        <v>#N/A</v>
      </c>
    </row>
    <row r="1238" spans="1:19" x14ac:dyDescent="0.25">
      <c r="A1238" s="22" t="s">
        <v>2195</v>
      </c>
      <c r="B1238" s="22">
        <v>7415</v>
      </c>
      <c r="C1238" s="22">
        <v>32</v>
      </c>
      <c r="D1238" s="23">
        <v>2.9901463317415899E-3</v>
      </c>
      <c r="E1238" s="22">
        <v>83182101</v>
      </c>
      <c r="F1238" s="22" t="s">
        <v>2351</v>
      </c>
      <c r="G1238" s="22" t="s">
        <v>2352</v>
      </c>
      <c r="H1238" s="22">
        <v>7394.3416056944297</v>
      </c>
      <c r="I1238" s="24">
        <f>'EVM CPZ List'!$D1238*'EVM CPZ List'!$C1238</f>
        <v>9.5684682615730876E-2</v>
      </c>
      <c r="J1238" s="25">
        <f>INDEX('Pivot of Risk Data'!A:A,MATCH('EVM CPZ List'!$B1238,'Pivot of Risk Data'!B:B,0),1)</f>
        <v>1214</v>
      </c>
      <c r="K1238" s="22">
        <f>0.000621371*'EVM CPZ List'!$H1238</f>
        <v>4.5946294378719532</v>
      </c>
      <c r="L1238" s="22">
        <f>L1237+'EVM CPZ List'!$K1238</f>
        <v>15107.931045030688</v>
      </c>
      <c r="M1238" s="22">
        <f>M1237-'EVM CPZ List'!$I1238</f>
        <v>95.357068549863683</v>
      </c>
      <c r="N1238" s="7" t="e">
        <f>INDEX('2021 Certified EVM Plan'!G:G,MATCH(B1238,'2021 Certified EVM Plan'!E:E,0))</f>
        <v>#N/A</v>
      </c>
      <c r="O1238" s="7" t="e">
        <f>INDEX('2021 Certified EVM Plan'!M:M,MATCH(B1238,'2021 Certified EVM Plan'!E:E,0))</f>
        <v>#N/A</v>
      </c>
      <c r="P1238" s="7">
        <f t="shared" si="19"/>
        <v>1</v>
      </c>
      <c r="Q1238" s="26" t="e">
        <f>IF(INDEX('2021 Certified EVM Plan'!H:H,MATCH(B1238,'2021 Certified EVM Plan'!E:E,0))=1,M1238,#N/A)</f>
        <v>#N/A</v>
      </c>
      <c r="R1238" s="26" t="e">
        <f>IF(INDEX('2021 Certified EVM Plan'!J:J,MATCH(B1238,'2021 Certified EVM Plan'!E:E,0))=1,M1238,#N/A)</f>
        <v>#N/A</v>
      </c>
      <c r="S1238" s="26" t="e">
        <f>IF(INDEX('2021 Certified EVM Plan'!K:K,MATCH(B1238,'2021 Certified EVM Plan'!E:E,0))=1,M1238,#N/A)</f>
        <v>#N/A</v>
      </c>
    </row>
    <row r="1239" spans="1:19" x14ac:dyDescent="0.25">
      <c r="A1239" s="22" t="s">
        <v>539</v>
      </c>
      <c r="B1239" s="22">
        <v>1058</v>
      </c>
      <c r="C1239" s="22">
        <v>83</v>
      </c>
      <c r="D1239" s="23">
        <v>2.9609997445618499E-3</v>
      </c>
      <c r="E1239" s="22">
        <v>103491101</v>
      </c>
      <c r="F1239" s="22" t="s">
        <v>871</v>
      </c>
      <c r="G1239" s="22" t="s">
        <v>872</v>
      </c>
      <c r="H1239" s="22">
        <v>15180.442786497601</v>
      </c>
      <c r="I1239" s="24">
        <f>'EVM CPZ List'!$D1239*'EVM CPZ List'!$C1239</f>
        <v>0.24576297879863354</v>
      </c>
      <c r="J1239" s="25">
        <f>INDEX('Pivot of Risk Data'!A:A,MATCH('EVM CPZ List'!$B1239,'Pivot of Risk Data'!B:B,0),1)</f>
        <v>1215</v>
      </c>
      <c r="K1239" s="22">
        <f>0.000621371*'EVM CPZ List'!$H1239</f>
        <v>9.4326869146888015</v>
      </c>
      <c r="L1239" s="22">
        <f>L1238+'EVM CPZ List'!$K1239</f>
        <v>15117.363731945376</v>
      </c>
      <c r="M1239" s="22">
        <f>M1238-'EVM CPZ List'!$I1239</f>
        <v>95.111305571065046</v>
      </c>
      <c r="N1239" s="7" t="e">
        <f>INDEX('2021 Certified EVM Plan'!G:G,MATCH(B1239,'2021 Certified EVM Plan'!E:E,0))</f>
        <v>#N/A</v>
      </c>
      <c r="O1239" s="7" t="e">
        <f>INDEX('2021 Certified EVM Plan'!M:M,MATCH(B1239,'2021 Certified EVM Plan'!E:E,0))</f>
        <v>#N/A</v>
      </c>
      <c r="P1239" s="7">
        <f t="shared" si="19"/>
        <v>1</v>
      </c>
      <c r="Q1239" s="26" t="e">
        <f>IF(INDEX('2021 Certified EVM Plan'!H:H,MATCH(B1239,'2021 Certified EVM Plan'!E:E,0))=1,M1239,#N/A)</f>
        <v>#N/A</v>
      </c>
      <c r="R1239" s="26" t="e">
        <f>IF(INDEX('2021 Certified EVM Plan'!J:J,MATCH(B1239,'2021 Certified EVM Plan'!E:E,0))=1,M1239,#N/A)</f>
        <v>#N/A</v>
      </c>
      <c r="S1239" s="26" t="e">
        <f>IF(INDEX('2021 Certified EVM Plan'!K:K,MATCH(B1239,'2021 Certified EVM Plan'!E:E,0))=1,M1239,#N/A)</f>
        <v>#N/A</v>
      </c>
    </row>
    <row r="1240" spans="1:19" x14ac:dyDescent="0.25">
      <c r="A1240" s="22" t="s">
        <v>539</v>
      </c>
      <c r="B1240" s="22">
        <v>5327</v>
      </c>
      <c r="C1240" s="22">
        <v>285</v>
      </c>
      <c r="D1240" s="23">
        <v>2.9463120268639099E-3</v>
      </c>
      <c r="E1240" s="22">
        <v>103751101</v>
      </c>
      <c r="F1240" s="22" t="s">
        <v>573</v>
      </c>
      <c r="G1240" s="22" t="s">
        <v>642</v>
      </c>
      <c r="H1240" s="22">
        <v>46054.293891081703</v>
      </c>
      <c r="I1240" s="24">
        <f>'EVM CPZ List'!$D1240*'EVM CPZ List'!$C1240</f>
        <v>0.83969892765621434</v>
      </c>
      <c r="J1240" s="25">
        <f>INDEX('Pivot of Risk Data'!A:A,MATCH('EVM CPZ List'!$B1240,'Pivot of Risk Data'!B:B,0),1)</f>
        <v>1216</v>
      </c>
      <c r="K1240" s="22">
        <f>0.000621371*'EVM CPZ List'!$H1240</f>
        <v>28.616802649395328</v>
      </c>
      <c r="L1240" s="22">
        <f>L1239+'EVM CPZ List'!$K1240</f>
        <v>15145.980534594772</v>
      </c>
      <c r="M1240" s="22">
        <f>M1239-'EVM CPZ List'!$I1240</f>
        <v>94.27160664340883</v>
      </c>
      <c r="N1240" s="7" t="e">
        <f>INDEX('2021 Certified EVM Plan'!G:G,MATCH(B1240,'2021 Certified EVM Plan'!E:E,0))</f>
        <v>#N/A</v>
      </c>
      <c r="O1240" s="7" t="e">
        <f>INDEX('2021 Certified EVM Plan'!M:M,MATCH(B1240,'2021 Certified EVM Plan'!E:E,0))</f>
        <v>#N/A</v>
      </c>
      <c r="P1240" s="7">
        <f t="shared" si="19"/>
        <v>1</v>
      </c>
      <c r="Q1240" s="26" t="e">
        <f>IF(INDEX('2021 Certified EVM Plan'!H:H,MATCH(B1240,'2021 Certified EVM Plan'!E:E,0))=1,M1240,#N/A)</f>
        <v>#N/A</v>
      </c>
      <c r="R1240" s="26" t="e">
        <f>IF(INDEX('2021 Certified EVM Plan'!J:J,MATCH(B1240,'2021 Certified EVM Plan'!E:E,0))=1,M1240,#N/A)</f>
        <v>#N/A</v>
      </c>
      <c r="S1240" s="26" t="e">
        <f>IF(INDEX('2021 Certified EVM Plan'!K:K,MATCH(B1240,'2021 Certified EVM Plan'!E:E,0))=1,M1240,#N/A)</f>
        <v>#N/A</v>
      </c>
    </row>
    <row r="1241" spans="1:19" x14ac:dyDescent="0.25">
      <c r="A1241" s="22" t="s">
        <v>539</v>
      </c>
      <c r="B1241" s="22">
        <v>9122</v>
      </c>
      <c r="C1241" s="22">
        <v>18</v>
      </c>
      <c r="D1241" s="23">
        <v>2.9241057819140298E-3</v>
      </c>
      <c r="E1241" s="22">
        <v>103401101</v>
      </c>
      <c r="F1241" s="22" t="s">
        <v>615</v>
      </c>
      <c r="G1241" s="22" t="s">
        <v>811</v>
      </c>
      <c r="H1241" s="22">
        <v>2142.1973944593301</v>
      </c>
      <c r="I1241" s="24">
        <f>'EVM CPZ List'!$D1241*'EVM CPZ List'!$C1241</f>
        <v>5.2633904074452537E-2</v>
      </c>
      <c r="J1241" s="25">
        <f>INDEX('Pivot of Risk Data'!A:A,MATCH('EVM CPZ List'!$B1241,'Pivot of Risk Data'!B:B,0),1)</f>
        <v>1217</v>
      </c>
      <c r="K1241" s="22">
        <f>0.000621371*'EVM CPZ List'!$H1241</f>
        <v>1.3310993371925883</v>
      </c>
      <c r="L1241" s="22">
        <f>L1240+'EVM CPZ List'!$K1241</f>
        <v>15147.311633931964</v>
      </c>
      <c r="M1241" s="22">
        <f>M1240-'EVM CPZ List'!$I1241</f>
        <v>94.218972739334376</v>
      </c>
      <c r="N1241" s="7" t="e">
        <f>INDEX('2021 Certified EVM Plan'!G:G,MATCH(B1241,'2021 Certified EVM Plan'!E:E,0))</f>
        <v>#N/A</v>
      </c>
      <c r="O1241" s="7" t="e">
        <f>INDEX('2021 Certified EVM Plan'!M:M,MATCH(B1241,'2021 Certified EVM Plan'!E:E,0))</f>
        <v>#N/A</v>
      </c>
      <c r="P1241" s="7">
        <f t="shared" si="19"/>
        <v>1</v>
      </c>
      <c r="Q1241" s="26" t="e">
        <f>IF(INDEX('2021 Certified EVM Plan'!H:H,MATCH(B1241,'2021 Certified EVM Plan'!E:E,0))=1,M1241,#N/A)</f>
        <v>#N/A</v>
      </c>
      <c r="R1241" s="26" t="e">
        <f>IF(INDEX('2021 Certified EVM Plan'!J:J,MATCH(B1241,'2021 Certified EVM Plan'!E:E,0))=1,M1241,#N/A)</f>
        <v>#N/A</v>
      </c>
      <c r="S1241" s="26" t="e">
        <f>IF(INDEX('2021 Certified EVM Plan'!K:K,MATCH(B1241,'2021 Certified EVM Plan'!E:E,0))=1,M1241,#N/A)</f>
        <v>#N/A</v>
      </c>
    </row>
    <row r="1242" spans="1:19" x14ac:dyDescent="0.25">
      <c r="A1242" s="22" t="s">
        <v>964</v>
      </c>
      <c r="B1242" s="22">
        <v>7283</v>
      </c>
      <c r="C1242" s="22">
        <v>265</v>
      </c>
      <c r="D1242" s="23">
        <v>2.9188690638927502E-3</v>
      </c>
      <c r="E1242" s="22">
        <v>42601102</v>
      </c>
      <c r="F1242" s="22" t="s">
        <v>1366</v>
      </c>
      <c r="G1242" s="22" t="s">
        <v>1574</v>
      </c>
      <c r="H1242" s="22">
        <v>32189.253960863702</v>
      </c>
      <c r="I1242" s="24">
        <f>'EVM CPZ List'!$D1242*'EVM CPZ List'!$C1242</f>
        <v>0.77350030193157882</v>
      </c>
      <c r="J1242" s="25">
        <f>INDEX('Pivot of Risk Data'!A:A,MATCH('EVM CPZ List'!$B1242,'Pivot of Risk Data'!B:B,0),1)</f>
        <v>1218</v>
      </c>
      <c r="K1242" s="22">
        <f>0.000621371*'EVM CPZ List'!$H1242</f>
        <v>20.001468922915841</v>
      </c>
      <c r="L1242" s="22">
        <f>L1241+'EVM CPZ List'!$K1242</f>
        <v>15167.31310285488</v>
      </c>
      <c r="M1242" s="22">
        <f>M1241-'EVM CPZ List'!$I1242</f>
        <v>93.445472437402799</v>
      </c>
      <c r="N1242" s="7" t="e">
        <f>INDEX('2021 Certified EVM Plan'!G:G,MATCH(B1242,'2021 Certified EVM Plan'!E:E,0))</f>
        <v>#N/A</v>
      </c>
      <c r="O1242" s="7" t="e">
        <f>INDEX('2021 Certified EVM Plan'!M:M,MATCH(B1242,'2021 Certified EVM Plan'!E:E,0))</f>
        <v>#N/A</v>
      </c>
      <c r="P1242" s="7">
        <f t="shared" si="19"/>
        <v>1</v>
      </c>
      <c r="Q1242" s="26" t="e">
        <f>IF(INDEX('2021 Certified EVM Plan'!H:H,MATCH(B1242,'2021 Certified EVM Plan'!E:E,0))=1,M1242,#N/A)</f>
        <v>#N/A</v>
      </c>
      <c r="R1242" s="26" t="e">
        <f>IF(INDEX('2021 Certified EVM Plan'!J:J,MATCH(B1242,'2021 Certified EVM Plan'!E:E,0))=1,M1242,#N/A)</f>
        <v>#N/A</v>
      </c>
      <c r="S1242" s="26" t="e">
        <f>IF(INDEX('2021 Certified EVM Plan'!K:K,MATCH(B1242,'2021 Certified EVM Plan'!E:E,0))=1,M1242,#N/A)</f>
        <v>#N/A</v>
      </c>
    </row>
    <row r="1243" spans="1:19" x14ac:dyDescent="0.25">
      <c r="A1243" s="22" t="s">
        <v>539</v>
      </c>
      <c r="B1243" s="22">
        <v>8014</v>
      </c>
      <c r="C1243" s="22">
        <v>83</v>
      </c>
      <c r="D1243" s="23">
        <v>2.91570323214818E-3</v>
      </c>
      <c r="E1243" s="22">
        <v>103732101</v>
      </c>
      <c r="F1243" s="22" t="s">
        <v>879</v>
      </c>
      <c r="G1243" s="22" t="s">
        <v>880</v>
      </c>
      <c r="H1243" s="22">
        <v>19365.264454140601</v>
      </c>
      <c r="I1243" s="24">
        <f>'EVM CPZ List'!$D1243*'EVM CPZ List'!$C1243</f>
        <v>0.24200336826829894</v>
      </c>
      <c r="J1243" s="25">
        <f>INDEX('Pivot of Risk Data'!A:A,MATCH('EVM CPZ List'!$B1243,'Pivot of Risk Data'!B:B,0),1)</f>
        <v>1219</v>
      </c>
      <c r="K1243" s="22">
        <f>0.000621371*'EVM CPZ List'!$H1243</f>
        <v>12.0330137391338</v>
      </c>
      <c r="L1243" s="22">
        <f>L1242+'EVM CPZ List'!$K1243</f>
        <v>15179.346116594013</v>
      </c>
      <c r="M1243" s="22">
        <f>M1242-'EVM CPZ List'!$I1243</f>
        <v>93.203469069134499</v>
      </c>
      <c r="N1243" s="7" t="e">
        <f>INDEX('2021 Certified EVM Plan'!G:G,MATCH(B1243,'2021 Certified EVM Plan'!E:E,0))</f>
        <v>#N/A</v>
      </c>
      <c r="O1243" s="7" t="e">
        <f>INDEX('2021 Certified EVM Plan'!M:M,MATCH(B1243,'2021 Certified EVM Plan'!E:E,0))</f>
        <v>#N/A</v>
      </c>
      <c r="P1243" s="7">
        <f t="shared" si="19"/>
        <v>1</v>
      </c>
      <c r="Q1243" s="26" t="e">
        <f>IF(INDEX('2021 Certified EVM Plan'!H:H,MATCH(B1243,'2021 Certified EVM Plan'!E:E,0))=1,M1243,#N/A)</f>
        <v>#N/A</v>
      </c>
      <c r="R1243" s="26" t="e">
        <f>IF(INDEX('2021 Certified EVM Plan'!J:J,MATCH(B1243,'2021 Certified EVM Plan'!E:E,0))=1,M1243,#N/A)</f>
        <v>#N/A</v>
      </c>
      <c r="S1243" s="26" t="e">
        <f>IF(INDEX('2021 Certified EVM Plan'!K:K,MATCH(B1243,'2021 Certified EVM Plan'!E:E,0))=1,M1243,#N/A)</f>
        <v>#N/A</v>
      </c>
    </row>
    <row r="1244" spans="1:19" x14ac:dyDescent="0.25">
      <c r="A1244" s="22" t="s">
        <v>964</v>
      </c>
      <c r="B1244" s="22">
        <v>3504</v>
      </c>
      <c r="C1244" s="22">
        <v>36</v>
      </c>
      <c r="D1244" s="23">
        <v>2.88912494719066E-3</v>
      </c>
      <c r="E1244" s="22">
        <v>42091101</v>
      </c>
      <c r="F1244" s="22" t="s">
        <v>1133</v>
      </c>
      <c r="G1244" s="22" t="s">
        <v>1311</v>
      </c>
      <c r="H1244" s="22">
        <v>3875.2533154725202</v>
      </c>
      <c r="I1244" s="24">
        <f>'EVM CPZ List'!$D1244*'EVM CPZ List'!$C1244</f>
        <v>0.10400849809886376</v>
      </c>
      <c r="J1244" s="25">
        <f>INDEX('Pivot of Risk Data'!A:A,MATCH('EVM CPZ List'!$B1244,'Pivot of Risk Data'!B:B,0),1)</f>
        <v>1220</v>
      </c>
      <c r="K1244" s="22">
        <f>0.000621371*'EVM CPZ List'!$H1244</f>
        <v>2.4079700278884753</v>
      </c>
      <c r="L1244" s="22">
        <f>L1243+'EVM CPZ List'!$K1244</f>
        <v>15181.754086621902</v>
      </c>
      <c r="M1244" s="22">
        <f>M1243-'EVM CPZ List'!$I1244</f>
        <v>93.099460571035635</v>
      </c>
      <c r="N1244" s="7" t="e">
        <f>INDEX('2021 Certified EVM Plan'!G:G,MATCH(B1244,'2021 Certified EVM Plan'!E:E,0))</f>
        <v>#N/A</v>
      </c>
      <c r="O1244" s="7" t="e">
        <f>INDEX('2021 Certified EVM Plan'!M:M,MATCH(B1244,'2021 Certified EVM Plan'!E:E,0))</f>
        <v>#N/A</v>
      </c>
      <c r="P1244" s="7">
        <f t="shared" si="19"/>
        <v>1</v>
      </c>
      <c r="Q1244" s="26" t="e">
        <f>IF(INDEX('2021 Certified EVM Plan'!H:H,MATCH(B1244,'2021 Certified EVM Plan'!E:E,0))=1,M1244,#N/A)</f>
        <v>#N/A</v>
      </c>
      <c r="R1244" s="26" t="e">
        <f>IF(INDEX('2021 Certified EVM Plan'!J:J,MATCH(B1244,'2021 Certified EVM Plan'!E:E,0))=1,M1244,#N/A)</f>
        <v>#N/A</v>
      </c>
      <c r="S1244" s="26" t="e">
        <f>IF(INDEX('2021 Certified EVM Plan'!K:K,MATCH(B1244,'2021 Certified EVM Plan'!E:E,0))=1,M1244,#N/A)</f>
        <v>#N/A</v>
      </c>
    </row>
    <row r="1245" spans="1:19" x14ac:dyDescent="0.25">
      <c r="A1245" s="22" t="s">
        <v>1672</v>
      </c>
      <c r="B1245" s="22">
        <v>4557</v>
      </c>
      <c r="C1245" s="22">
        <v>474</v>
      </c>
      <c r="D1245" s="23">
        <v>2.8727684389446601E-3</v>
      </c>
      <c r="E1245" s="22">
        <v>163751102</v>
      </c>
      <c r="F1245" s="22" t="s">
        <v>1674</v>
      </c>
      <c r="G1245" s="22" t="s">
        <v>1695</v>
      </c>
      <c r="H1245" s="22">
        <v>48743.192014280103</v>
      </c>
      <c r="I1245" s="24">
        <f>'EVM CPZ List'!$D1245*'EVM CPZ List'!$C1245</f>
        <v>1.3616922400597689</v>
      </c>
      <c r="J1245" s="25">
        <f>INDEX('Pivot of Risk Data'!A:A,MATCH('EVM CPZ List'!$B1245,'Pivot of Risk Data'!B:B,0),1)</f>
        <v>1221</v>
      </c>
      <c r="K1245" s="22">
        <f>0.000621371*'EVM CPZ List'!$H1245</f>
        <v>30.287605965105243</v>
      </c>
      <c r="L1245" s="22">
        <f>L1244+'EVM CPZ List'!$K1245</f>
        <v>15212.041692587007</v>
      </c>
      <c r="M1245" s="22">
        <f>M1244-'EVM CPZ List'!$I1245</f>
        <v>91.737768330975868</v>
      </c>
      <c r="N1245" s="7" t="e">
        <f>INDEX('2021 Certified EVM Plan'!G:G,MATCH(B1245,'2021 Certified EVM Plan'!E:E,0))</f>
        <v>#N/A</v>
      </c>
      <c r="O1245" s="7" t="e">
        <f>INDEX('2021 Certified EVM Plan'!M:M,MATCH(B1245,'2021 Certified EVM Plan'!E:E,0))</f>
        <v>#N/A</v>
      </c>
      <c r="P1245" s="7">
        <f t="shared" si="19"/>
        <v>1</v>
      </c>
      <c r="Q1245" s="26" t="e">
        <f>IF(INDEX('2021 Certified EVM Plan'!H:H,MATCH(B1245,'2021 Certified EVM Plan'!E:E,0))=1,M1245,#N/A)</f>
        <v>#N/A</v>
      </c>
      <c r="R1245" s="26" t="e">
        <f>IF(INDEX('2021 Certified EVM Plan'!J:J,MATCH(B1245,'2021 Certified EVM Plan'!E:E,0))=1,M1245,#N/A)</f>
        <v>#N/A</v>
      </c>
      <c r="S1245" s="26" t="e">
        <f>IF(INDEX('2021 Certified EVM Plan'!K:K,MATCH(B1245,'2021 Certified EVM Plan'!E:E,0))=1,M1245,#N/A)</f>
        <v>#N/A</v>
      </c>
    </row>
    <row r="1246" spans="1:19" x14ac:dyDescent="0.25">
      <c r="A1246" s="22" t="s">
        <v>964</v>
      </c>
      <c r="B1246" s="22">
        <v>5973</v>
      </c>
      <c r="C1246" s="22">
        <v>40</v>
      </c>
      <c r="D1246" s="23">
        <v>2.8592578217744098E-3</v>
      </c>
      <c r="E1246" s="22">
        <v>42571101</v>
      </c>
      <c r="F1246" s="22" t="s">
        <v>1012</v>
      </c>
      <c r="G1246" s="22" t="s">
        <v>1078</v>
      </c>
      <c r="H1246" s="22">
        <v>3850.16830900389</v>
      </c>
      <c r="I1246" s="24">
        <f>'EVM CPZ List'!$D1246*'EVM CPZ List'!$C1246</f>
        <v>0.11437031287097639</v>
      </c>
      <c r="J1246" s="25">
        <f>INDEX('Pivot of Risk Data'!A:A,MATCH('EVM CPZ List'!$B1246,'Pivot of Risk Data'!B:B,0),1)</f>
        <v>1222</v>
      </c>
      <c r="K1246" s="22">
        <f>0.000621371*'EVM CPZ List'!$H1246</f>
        <v>2.3923829323340562</v>
      </c>
      <c r="L1246" s="22">
        <f>L1245+'EVM CPZ List'!$K1246</f>
        <v>15214.434075519341</v>
      </c>
      <c r="M1246" s="22">
        <f>M1245-'EVM CPZ List'!$I1246</f>
        <v>91.623398018104893</v>
      </c>
      <c r="N1246" s="7" t="e">
        <f>INDEX('2021 Certified EVM Plan'!G:G,MATCH(B1246,'2021 Certified EVM Plan'!E:E,0))</f>
        <v>#N/A</v>
      </c>
      <c r="O1246" s="7" t="e">
        <f>INDEX('2021 Certified EVM Plan'!M:M,MATCH(B1246,'2021 Certified EVM Plan'!E:E,0))</f>
        <v>#N/A</v>
      </c>
      <c r="P1246" s="7">
        <f t="shared" si="19"/>
        <v>1</v>
      </c>
      <c r="Q1246" s="26" t="e">
        <f>IF(INDEX('2021 Certified EVM Plan'!H:H,MATCH(B1246,'2021 Certified EVM Plan'!E:E,0))=1,M1246,#N/A)</f>
        <v>#N/A</v>
      </c>
      <c r="R1246" s="26" t="e">
        <f>IF(INDEX('2021 Certified EVM Plan'!J:J,MATCH(B1246,'2021 Certified EVM Plan'!E:E,0))=1,M1246,#N/A)</f>
        <v>#N/A</v>
      </c>
      <c r="S1246" s="26" t="e">
        <f>IF(INDEX('2021 Certified EVM Plan'!K:K,MATCH(B1246,'2021 Certified EVM Plan'!E:E,0))=1,M1246,#N/A)</f>
        <v>#N/A</v>
      </c>
    </row>
    <row r="1247" spans="1:19" x14ac:dyDescent="0.25">
      <c r="A1247" s="22" t="s">
        <v>964</v>
      </c>
      <c r="B1247" s="22">
        <v>9730</v>
      </c>
      <c r="C1247" s="22">
        <v>2</v>
      </c>
      <c r="D1247" s="23">
        <v>2.8587579941605E-3</v>
      </c>
      <c r="E1247" s="22">
        <v>42871101</v>
      </c>
      <c r="F1247" s="22" t="s">
        <v>1062</v>
      </c>
      <c r="G1247" s="22" t="s">
        <v>1664</v>
      </c>
      <c r="H1247" s="22">
        <v>1791.2622293807101</v>
      </c>
      <c r="I1247" s="24">
        <f>'EVM CPZ List'!$D1247*'EVM CPZ List'!$C1247</f>
        <v>5.717515988321E-3</v>
      </c>
      <c r="J1247" s="25">
        <f>INDEX('Pivot of Risk Data'!A:A,MATCH('EVM CPZ List'!$B1247,'Pivot of Risk Data'!B:B,0),1)</f>
        <v>1223</v>
      </c>
      <c r="K1247" s="22">
        <f>0.000621371*'EVM CPZ List'!$H1247</f>
        <v>1.1130384027325213</v>
      </c>
      <c r="L1247" s="22">
        <f>L1246+'EVM CPZ List'!$K1247</f>
        <v>15215.547113922074</v>
      </c>
      <c r="M1247" s="22">
        <f>M1246-'EVM CPZ List'!$I1247</f>
        <v>91.617680502116571</v>
      </c>
      <c r="N1247" s="7" t="e">
        <f>INDEX('2021 Certified EVM Plan'!G:G,MATCH(B1247,'2021 Certified EVM Plan'!E:E,0))</f>
        <v>#N/A</v>
      </c>
      <c r="O1247" s="7" t="e">
        <f>INDEX('2021 Certified EVM Plan'!M:M,MATCH(B1247,'2021 Certified EVM Plan'!E:E,0))</f>
        <v>#N/A</v>
      </c>
      <c r="P1247" s="7">
        <f t="shared" si="19"/>
        <v>1</v>
      </c>
      <c r="Q1247" s="26" t="e">
        <f>IF(INDEX('2021 Certified EVM Plan'!H:H,MATCH(B1247,'2021 Certified EVM Plan'!E:E,0))=1,M1247,#N/A)</f>
        <v>#N/A</v>
      </c>
      <c r="R1247" s="26" t="e">
        <f>IF(INDEX('2021 Certified EVM Plan'!J:J,MATCH(B1247,'2021 Certified EVM Plan'!E:E,0))=1,M1247,#N/A)</f>
        <v>#N/A</v>
      </c>
      <c r="S1247" s="26" t="e">
        <f>IF(INDEX('2021 Certified EVM Plan'!K:K,MATCH(B1247,'2021 Certified EVM Plan'!E:E,0))=1,M1247,#N/A)</f>
        <v>#N/A</v>
      </c>
    </row>
    <row r="1248" spans="1:19" x14ac:dyDescent="0.25">
      <c r="A1248" s="22" t="s">
        <v>8</v>
      </c>
      <c r="B1248" s="22">
        <v>4858</v>
      </c>
      <c r="C1248" s="22">
        <v>234</v>
      </c>
      <c r="D1248" s="23">
        <v>2.8438257818995099E-3</v>
      </c>
      <c r="E1248" s="22">
        <v>152301101</v>
      </c>
      <c r="F1248" s="22" t="s">
        <v>64</v>
      </c>
      <c r="G1248" s="22" t="s">
        <v>94</v>
      </c>
      <c r="H1248" s="22">
        <v>23724.181304417601</v>
      </c>
      <c r="I1248" s="24">
        <f>'EVM CPZ List'!$D1248*'EVM CPZ List'!$C1248</f>
        <v>0.66545523296448528</v>
      </c>
      <c r="J1248" s="25">
        <f>INDEX('Pivot of Risk Data'!A:A,MATCH('EVM CPZ List'!$B1248,'Pivot of Risk Data'!B:B,0),1)</f>
        <v>1224</v>
      </c>
      <c r="K1248" s="22">
        <f>0.000621371*'EVM CPZ List'!$H1248</f>
        <v>14.74151826130727</v>
      </c>
      <c r="L1248" s="22">
        <f>L1247+'EVM CPZ List'!$K1248</f>
        <v>15230.288632183381</v>
      </c>
      <c r="M1248" s="22">
        <f>M1247-'EVM CPZ List'!$I1248</f>
        <v>90.952225269152081</v>
      </c>
      <c r="N1248" s="7" t="e">
        <f>INDEX('2021 Certified EVM Plan'!G:G,MATCH(B1248,'2021 Certified EVM Plan'!E:E,0))</f>
        <v>#N/A</v>
      </c>
      <c r="O1248" s="7" t="e">
        <f>INDEX('2021 Certified EVM Plan'!M:M,MATCH(B1248,'2021 Certified EVM Plan'!E:E,0))</f>
        <v>#N/A</v>
      </c>
      <c r="P1248" s="7">
        <f t="shared" si="19"/>
        <v>1</v>
      </c>
      <c r="Q1248" s="26" t="e">
        <f>IF(INDEX('2021 Certified EVM Plan'!H:H,MATCH(B1248,'2021 Certified EVM Plan'!E:E,0))=1,M1248,#N/A)</f>
        <v>#N/A</v>
      </c>
      <c r="R1248" s="26" t="e">
        <f>IF(INDEX('2021 Certified EVM Plan'!J:J,MATCH(B1248,'2021 Certified EVM Plan'!E:E,0))=1,M1248,#N/A)</f>
        <v>#N/A</v>
      </c>
      <c r="S1248" s="26" t="e">
        <f>IF(INDEX('2021 Certified EVM Plan'!K:K,MATCH(B1248,'2021 Certified EVM Plan'!E:E,0))=1,M1248,#N/A)</f>
        <v>#N/A</v>
      </c>
    </row>
    <row r="1249" spans="1:19" x14ac:dyDescent="0.25">
      <c r="A1249" s="22" t="s">
        <v>2195</v>
      </c>
      <c r="B1249" s="22">
        <v>3846</v>
      </c>
      <c r="C1249" s="22">
        <v>21</v>
      </c>
      <c r="D1249" s="23">
        <v>2.836649007113E-3</v>
      </c>
      <c r="E1249" s="22">
        <v>182681101</v>
      </c>
      <c r="F1249" s="22" t="s">
        <v>2487</v>
      </c>
      <c r="G1249" s="22" t="s">
        <v>2773</v>
      </c>
      <c r="H1249" s="22">
        <v>8678.0314615269708</v>
      </c>
      <c r="I1249" s="24">
        <f>'EVM CPZ List'!$D1249*'EVM CPZ List'!$C1249</f>
        <v>5.9569629149372999E-2</v>
      </c>
      <c r="J1249" s="25">
        <f>INDEX('Pivot of Risk Data'!A:A,MATCH('EVM CPZ List'!$B1249,'Pivot of Risk Data'!B:B,0),1)</f>
        <v>1225</v>
      </c>
      <c r="K1249" s="22">
        <f>0.000621371*'EVM CPZ List'!$H1249</f>
        <v>5.3922770872804753</v>
      </c>
      <c r="L1249" s="22">
        <f>L1248+'EVM CPZ List'!$K1249</f>
        <v>15235.680909270661</v>
      </c>
      <c r="M1249" s="22">
        <f>M1248-'EVM CPZ List'!$I1249</f>
        <v>90.892655640002701</v>
      </c>
      <c r="N1249" s="7" t="e">
        <f>INDEX('2021 Certified EVM Plan'!G:G,MATCH(B1249,'2021 Certified EVM Plan'!E:E,0))</f>
        <v>#N/A</v>
      </c>
      <c r="O1249" s="7" t="e">
        <f>INDEX('2021 Certified EVM Plan'!M:M,MATCH(B1249,'2021 Certified EVM Plan'!E:E,0))</f>
        <v>#N/A</v>
      </c>
      <c r="P1249" s="7">
        <f t="shared" si="19"/>
        <v>1</v>
      </c>
      <c r="Q1249" s="26" t="e">
        <f>IF(INDEX('2021 Certified EVM Plan'!H:H,MATCH(B1249,'2021 Certified EVM Plan'!E:E,0))=1,M1249,#N/A)</f>
        <v>#N/A</v>
      </c>
      <c r="R1249" s="26" t="e">
        <f>IF(INDEX('2021 Certified EVM Plan'!J:J,MATCH(B1249,'2021 Certified EVM Plan'!E:E,0))=1,M1249,#N/A)</f>
        <v>#N/A</v>
      </c>
      <c r="S1249" s="26" t="e">
        <f>IF(INDEX('2021 Certified EVM Plan'!K:K,MATCH(B1249,'2021 Certified EVM Plan'!E:E,0))=1,M1249,#N/A)</f>
        <v>#N/A</v>
      </c>
    </row>
    <row r="1250" spans="1:19" x14ac:dyDescent="0.25">
      <c r="A1250" s="22" t="s">
        <v>2906</v>
      </c>
      <c r="B1250" s="22">
        <v>7820</v>
      </c>
      <c r="C1250" s="22">
        <v>44</v>
      </c>
      <c r="D1250" s="23">
        <v>2.8362490248306301E-3</v>
      </c>
      <c r="E1250" s="22">
        <v>14402108</v>
      </c>
      <c r="F1250" s="22" t="s">
        <v>3434</v>
      </c>
      <c r="G1250" s="22" t="s">
        <v>3435</v>
      </c>
      <c r="H1250" s="22">
        <v>10768.775860330499</v>
      </c>
      <c r="I1250" s="24">
        <f>'EVM CPZ List'!$D1250*'EVM CPZ List'!$C1250</f>
        <v>0.12479495709254772</v>
      </c>
      <c r="J1250" s="25">
        <f>INDEX('Pivot of Risk Data'!A:A,MATCH('EVM CPZ List'!$B1250,'Pivot of Risk Data'!B:B,0),1)</f>
        <v>1226</v>
      </c>
      <c r="K1250" s="22">
        <f>0.000621371*'EVM CPZ List'!$H1250</f>
        <v>6.6914050251094226</v>
      </c>
      <c r="L1250" s="22">
        <f>L1249+'EVM CPZ List'!$K1250</f>
        <v>15242.37231429577</v>
      </c>
      <c r="M1250" s="22">
        <f>M1249-'EVM CPZ List'!$I1250</f>
        <v>90.767860682910154</v>
      </c>
      <c r="N1250" s="7" t="e">
        <f>INDEX('2021 Certified EVM Plan'!G:G,MATCH(B1250,'2021 Certified EVM Plan'!E:E,0))</f>
        <v>#N/A</v>
      </c>
      <c r="O1250" s="7" t="e">
        <f>INDEX('2021 Certified EVM Plan'!M:M,MATCH(B1250,'2021 Certified EVM Plan'!E:E,0))</f>
        <v>#N/A</v>
      </c>
      <c r="P1250" s="7">
        <f t="shared" si="19"/>
        <v>1</v>
      </c>
      <c r="Q1250" s="26" t="e">
        <f>IF(INDEX('2021 Certified EVM Plan'!H:H,MATCH(B1250,'2021 Certified EVM Plan'!E:E,0))=1,M1250,#N/A)</f>
        <v>#N/A</v>
      </c>
      <c r="R1250" s="26" t="e">
        <f>IF(INDEX('2021 Certified EVM Plan'!J:J,MATCH(B1250,'2021 Certified EVM Plan'!E:E,0))=1,M1250,#N/A)</f>
        <v>#N/A</v>
      </c>
      <c r="S1250" s="26" t="e">
        <f>IF(INDEX('2021 Certified EVM Plan'!K:K,MATCH(B1250,'2021 Certified EVM Plan'!E:E,0))=1,M1250,#N/A)</f>
        <v>#N/A</v>
      </c>
    </row>
    <row r="1251" spans="1:19" x14ac:dyDescent="0.25">
      <c r="A1251" s="22" t="s">
        <v>8</v>
      </c>
      <c r="B1251" s="22">
        <v>1085</v>
      </c>
      <c r="C1251" s="22">
        <v>292</v>
      </c>
      <c r="D1251" s="23">
        <v>2.8299231574901002E-3</v>
      </c>
      <c r="E1251" s="22">
        <v>152481104</v>
      </c>
      <c r="F1251" s="22" t="s">
        <v>21</v>
      </c>
      <c r="G1251" s="22" t="s">
        <v>68</v>
      </c>
      <c r="H1251" s="22">
        <v>30961.811881788901</v>
      </c>
      <c r="I1251" s="24">
        <f>'EVM CPZ List'!$D1251*'EVM CPZ List'!$C1251</f>
        <v>0.82633756198710928</v>
      </c>
      <c r="J1251" s="25">
        <f>INDEX('Pivot of Risk Data'!A:A,MATCH('EVM CPZ List'!$B1251,'Pivot of Risk Data'!B:B,0),1)</f>
        <v>1227</v>
      </c>
      <c r="K1251" s="22">
        <f>0.000621371*'EVM CPZ List'!$H1251</f>
        <v>19.23877201079905</v>
      </c>
      <c r="L1251" s="22">
        <f>L1250+'EVM CPZ List'!$K1251</f>
        <v>15261.61108630657</v>
      </c>
      <c r="M1251" s="22">
        <f>M1250-'EVM CPZ List'!$I1251</f>
        <v>89.941523120923051</v>
      </c>
      <c r="N1251" s="7">
        <f>INDEX('2021 Certified EVM Plan'!G:G,MATCH(B1251,'2021 Certified EVM Plan'!E:E,0))</f>
        <v>18.37064393939394</v>
      </c>
      <c r="O1251" s="7">
        <f>INDEX('2021 Certified EVM Plan'!M:M,MATCH(B1251,'2021 Certified EVM Plan'!E:E,0))</f>
        <v>0.82520605889080245</v>
      </c>
      <c r="P1251" s="7">
        <f t="shared" si="19"/>
        <v>1</v>
      </c>
      <c r="Q1251" s="26" t="e">
        <f>IF(INDEX('2021 Certified EVM Plan'!H:H,MATCH(B1251,'2021 Certified EVM Plan'!E:E,0))=1,M1251,#N/A)</f>
        <v>#N/A</v>
      </c>
      <c r="R1251" s="26">
        <f>IF(INDEX('2021 Certified EVM Plan'!J:J,MATCH(B1251,'2021 Certified EVM Plan'!E:E,0))=1,M1251,#N/A)</f>
        <v>89.941523120923051</v>
      </c>
      <c r="S1251" s="26" t="e">
        <f>IF(INDEX('2021 Certified EVM Plan'!K:K,MATCH(B1251,'2021 Certified EVM Plan'!E:E,0))=1,M1251,#N/A)</f>
        <v>#N/A</v>
      </c>
    </row>
    <row r="1252" spans="1:19" x14ac:dyDescent="0.25">
      <c r="A1252" s="22" t="s">
        <v>2906</v>
      </c>
      <c r="B1252" s="22">
        <v>7844</v>
      </c>
      <c r="C1252" s="22">
        <v>68</v>
      </c>
      <c r="D1252" s="23">
        <v>2.8232867336440799E-3</v>
      </c>
      <c r="E1252" s="22">
        <v>42271103</v>
      </c>
      <c r="F1252" s="22" t="s">
        <v>984</v>
      </c>
      <c r="G1252" s="22" t="s">
        <v>2963</v>
      </c>
      <c r="H1252" s="22">
        <v>18214.2491693751</v>
      </c>
      <c r="I1252" s="24">
        <f>'EVM CPZ List'!$D1252*'EVM CPZ List'!$C1252</f>
        <v>0.19198349788779742</v>
      </c>
      <c r="J1252" s="25">
        <f>INDEX('Pivot of Risk Data'!A:A,MATCH('EVM CPZ List'!$B1252,'Pivot of Risk Data'!B:B,0),1)</f>
        <v>1228</v>
      </c>
      <c r="K1252" s="22">
        <f>0.000621371*'EVM CPZ List'!$H1252</f>
        <v>11.317806220623776</v>
      </c>
      <c r="L1252" s="22">
        <f>L1251+'EVM CPZ List'!$K1252</f>
        <v>15272.928892527194</v>
      </c>
      <c r="M1252" s="22">
        <f>M1251-'EVM CPZ List'!$I1252</f>
        <v>89.749539623035247</v>
      </c>
      <c r="N1252" s="7" t="e">
        <f>INDEX('2021 Certified EVM Plan'!G:G,MATCH(B1252,'2021 Certified EVM Plan'!E:E,0))</f>
        <v>#N/A</v>
      </c>
      <c r="O1252" s="7" t="e">
        <f>INDEX('2021 Certified EVM Plan'!M:M,MATCH(B1252,'2021 Certified EVM Plan'!E:E,0))</f>
        <v>#N/A</v>
      </c>
      <c r="P1252" s="7">
        <f t="shared" si="19"/>
        <v>1</v>
      </c>
      <c r="Q1252" s="26" t="e">
        <f>IF(INDEX('2021 Certified EVM Plan'!H:H,MATCH(B1252,'2021 Certified EVM Plan'!E:E,0))=1,M1252,#N/A)</f>
        <v>#N/A</v>
      </c>
      <c r="R1252" s="26" t="e">
        <f>IF(INDEX('2021 Certified EVM Plan'!J:J,MATCH(B1252,'2021 Certified EVM Plan'!E:E,0))=1,M1252,#N/A)</f>
        <v>#N/A</v>
      </c>
      <c r="S1252" s="26" t="e">
        <f>IF(INDEX('2021 Certified EVM Plan'!K:K,MATCH(B1252,'2021 Certified EVM Plan'!E:E,0))=1,M1252,#N/A)</f>
        <v>#N/A</v>
      </c>
    </row>
    <row r="1253" spans="1:19" x14ac:dyDescent="0.25">
      <c r="A1253" s="22" t="s">
        <v>964</v>
      </c>
      <c r="B1253" s="22">
        <v>6694</v>
      </c>
      <c r="C1253" s="22">
        <v>3</v>
      </c>
      <c r="D1253" s="23">
        <v>2.8166134750797901E-3</v>
      </c>
      <c r="E1253" s="22">
        <v>42771111</v>
      </c>
      <c r="F1253" s="22" t="s">
        <v>1022</v>
      </c>
      <c r="G1253" s="22" t="s">
        <v>1654</v>
      </c>
      <c r="H1253" s="22">
        <v>52.248022600652199</v>
      </c>
      <c r="I1253" s="24">
        <f>'EVM CPZ List'!$D1253*'EVM CPZ List'!$C1253</f>
        <v>8.4498404252393699E-3</v>
      </c>
      <c r="J1253" s="25">
        <f>INDEX('Pivot of Risk Data'!A:A,MATCH('EVM CPZ List'!$B1253,'Pivot of Risk Data'!B:B,0),1)</f>
        <v>1229</v>
      </c>
      <c r="K1253" s="22">
        <f>0.000621371*'EVM CPZ List'!$H1253</f>
        <v>3.246540605138986E-2</v>
      </c>
      <c r="L1253" s="22">
        <f>L1252+'EVM CPZ List'!$K1253</f>
        <v>15272.961357933245</v>
      </c>
      <c r="M1253" s="22">
        <f>M1252-'EVM CPZ List'!$I1253</f>
        <v>89.741089782610004</v>
      </c>
      <c r="N1253" s="7" t="e">
        <f>INDEX('2021 Certified EVM Plan'!G:G,MATCH(B1253,'2021 Certified EVM Plan'!E:E,0))</f>
        <v>#N/A</v>
      </c>
      <c r="O1253" s="7" t="e">
        <f>INDEX('2021 Certified EVM Plan'!M:M,MATCH(B1253,'2021 Certified EVM Plan'!E:E,0))</f>
        <v>#N/A</v>
      </c>
      <c r="P1253" s="7">
        <f t="shared" si="19"/>
        <v>1</v>
      </c>
      <c r="Q1253" s="26" t="e">
        <f>IF(INDEX('2021 Certified EVM Plan'!H:H,MATCH(B1253,'2021 Certified EVM Plan'!E:E,0))=1,M1253,#N/A)</f>
        <v>#N/A</v>
      </c>
      <c r="R1253" s="26" t="e">
        <f>IF(INDEX('2021 Certified EVM Plan'!J:J,MATCH(B1253,'2021 Certified EVM Plan'!E:E,0))=1,M1253,#N/A)</f>
        <v>#N/A</v>
      </c>
      <c r="S1253" s="26" t="e">
        <f>IF(INDEX('2021 Certified EVM Plan'!K:K,MATCH(B1253,'2021 Certified EVM Plan'!E:E,0))=1,M1253,#N/A)</f>
        <v>#N/A</v>
      </c>
    </row>
    <row r="1254" spans="1:19" x14ac:dyDescent="0.25">
      <c r="A1254" s="22" t="s">
        <v>2906</v>
      </c>
      <c r="B1254" s="22">
        <v>2636</v>
      </c>
      <c r="C1254" s="22">
        <v>108</v>
      </c>
      <c r="D1254" s="23">
        <v>2.8133352277464902E-3</v>
      </c>
      <c r="E1254" s="22">
        <v>14232107</v>
      </c>
      <c r="F1254" s="22" t="s">
        <v>3230</v>
      </c>
      <c r="G1254" s="22" t="s">
        <v>3231</v>
      </c>
      <c r="H1254" s="22">
        <v>23158.7135024913</v>
      </c>
      <c r="I1254" s="24">
        <f>'EVM CPZ List'!$D1254*'EVM CPZ List'!$C1254</f>
        <v>0.30384020459662092</v>
      </c>
      <c r="J1254" s="25">
        <f>INDEX('Pivot of Risk Data'!A:A,MATCH('EVM CPZ List'!$B1254,'Pivot of Risk Data'!B:B,0),1)</f>
        <v>1230</v>
      </c>
      <c r="K1254" s="22">
        <f>0.000621371*'EVM CPZ List'!$H1254</f>
        <v>14.390152967756523</v>
      </c>
      <c r="L1254" s="22">
        <f>L1253+'EVM CPZ List'!$K1254</f>
        <v>15287.351510901002</v>
      </c>
      <c r="M1254" s="22">
        <f>M1253-'EVM CPZ List'!$I1254</f>
        <v>89.437249578013379</v>
      </c>
      <c r="N1254" s="7" t="e">
        <f>INDEX('2021 Certified EVM Plan'!G:G,MATCH(B1254,'2021 Certified EVM Plan'!E:E,0))</f>
        <v>#N/A</v>
      </c>
      <c r="O1254" s="7" t="e">
        <f>INDEX('2021 Certified EVM Plan'!M:M,MATCH(B1254,'2021 Certified EVM Plan'!E:E,0))</f>
        <v>#N/A</v>
      </c>
      <c r="P1254" s="7">
        <f t="shared" si="19"/>
        <v>1</v>
      </c>
      <c r="Q1254" s="26" t="e">
        <f>IF(INDEX('2021 Certified EVM Plan'!H:H,MATCH(B1254,'2021 Certified EVM Plan'!E:E,0))=1,M1254,#N/A)</f>
        <v>#N/A</v>
      </c>
      <c r="R1254" s="26" t="e">
        <f>IF(INDEX('2021 Certified EVM Plan'!J:J,MATCH(B1254,'2021 Certified EVM Plan'!E:E,0))=1,M1254,#N/A)</f>
        <v>#N/A</v>
      </c>
      <c r="S1254" s="26" t="e">
        <f>IF(INDEX('2021 Certified EVM Plan'!K:K,MATCH(B1254,'2021 Certified EVM Plan'!E:E,0))=1,M1254,#N/A)</f>
        <v>#N/A</v>
      </c>
    </row>
    <row r="1255" spans="1:19" x14ac:dyDescent="0.25">
      <c r="A1255" s="22" t="s">
        <v>964</v>
      </c>
      <c r="B1255" s="22">
        <v>7276</v>
      </c>
      <c r="C1255" s="22">
        <v>17</v>
      </c>
      <c r="D1255" s="23">
        <v>2.8085236234891599E-3</v>
      </c>
      <c r="E1255" s="22">
        <v>43211101</v>
      </c>
      <c r="F1255" s="22" t="s">
        <v>1436</v>
      </c>
      <c r="G1255" s="22" t="s">
        <v>1450</v>
      </c>
      <c r="H1255" s="22">
        <v>2204.3614200611501</v>
      </c>
      <c r="I1255" s="24">
        <f>'EVM CPZ List'!$D1255*'EVM CPZ List'!$C1255</f>
        <v>4.7744901599315714E-2</v>
      </c>
      <c r="J1255" s="25">
        <f>INDEX('Pivot of Risk Data'!A:A,MATCH('EVM CPZ List'!$B1255,'Pivot of Risk Data'!B:B,0),1)</f>
        <v>1231</v>
      </c>
      <c r="K1255" s="22">
        <f>0.000621371*'EVM CPZ List'!$H1255</f>
        <v>1.369726259944817</v>
      </c>
      <c r="L1255" s="22">
        <f>L1254+'EVM CPZ List'!$K1255</f>
        <v>15288.721237160948</v>
      </c>
      <c r="M1255" s="22">
        <f>M1254-'EVM CPZ List'!$I1255</f>
        <v>89.389504676414063</v>
      </c>
      <c r="N1255" s="7" t="e">
        <f>INDEX('2021 Certified EVM Plan'!G:G,MATCH(B1255,'2021 Certified EVM Plan'!E:E,0))</f>
        <v>#N/A</v>
      </c>
      <c r="O1255" s="7" t="e">
        <f>INDEX('2021 Certified EVM Plan'!M:M,MATCH(B1255,'2021 Certified EVM Plan'!E:E,0))</f>
        <v>#N/A</v>
      </c>
      <c r="P1255" s="7">
        <f t="shared" si="19"/>
        <v>1</v>
      </c>
      <c r="Q1255" s="26" t="e">
        <f>IF(INDEX('2021 Certified EVM Plan'!H:H,MATCH(B1255,'2021 Certified EVM Plan'!E:E,0))=1,M1255,#N/A)</f>
        <v>#N/A</v>
      </c>
      <c r="R1255" s="26" t="e">
        <f>IF(INDEX('2021 Certified EVM Plan'!J:J,MATCH(B1255,'2021 Certified EVM Plan'!E:E,0))=1,M1255,#N/A)</f>
        <v>#N/A</v>
      </c>
      <c r="S1255" s="26" t="e">
        <f>IF(INDEX('2021 Certified EVM Plan'!K:K,MATCH(B1255,'2021 Certified EVM Plan'!E:E,0))=1,M1255,#N/A)</f>
        <v>#N/A</v>
      </c>
    </row>
    <row r="1256" spans="1:19" x14ac:dyDescent="0.25">
      <c r="A1256" s="22" t="s">
        <v>2906</v>
      </c>
      <c r="B1256" s="22">
        <v>2432</v>
      </c>
      <c r="C1256" s="22">
        <v>1</v>
      </c>
      <c r="D1256" s="23">
        <v>2.93353258140281E-3</v>
      </c>
      <c r="E1256" s="22">
        <v>42151104</v>
      </c>
      <c r="F1256" s="22" t="s">
        <v>1195</v>
      </c>
      <c r="G1256" s="22" t="s">
        <v>1196</v>
      </c>
      <c r="H1256" s="22">
        <v>15355.555115171501</v>
      </c>
      <c r="I1256" s="24">
        <f>'EVM CPZ List'!$D1256*'EVM CPZ List'!$C1256</f>
        <v>2.93353258140281E-3</v>
      </c>
      <c r="J1256" s="25">
        <f>INDEX('Pivot of Risk Data'!A:A,MATCH('EVM CPZ List'!$B1256,'Pivot of Risk Data'!B:B,0),1)</f>
        <v>1232</v>
      </c>
      <c r="K1256" s="22">
        <f>0.000621371*'EVM CPZ List'!$H1256</f>
        <v>9.5414966374692316</v>
      </c>
      <c r="L1256" s="22">
        <f>L1255+'EVM CPZ List'!$K1256</f>
        <v>15298.262733798418</v>
      </c>
      <c r="M1256" s="22">
        <f>M1255-'EVM CPZ List'!$I1256</f>
        <v>89.386571143832654</v>
      </c>
      <c r="N1256" s="7" t="e">
        <f>INDEX('2021 Certified EVM Plan'!G:G,MATCH(B1256,'2021 Certified EVM Plan'!E:E,0))</f>
        <v>#N/A</v>
      </c>
      <c r="O1256" s="7" t="e">
        <f>INDEX('2021 Certified EVM Plan'!M:M,MATCH(B1256,'2021 Certified EVM Plan'!E:E,0))</f>
        <v>#N/A</v>
      </c>
      <c r="P1256" s="7">
        <f t="shared" si="19"/>
        <v>2</v>
      </c>
      <c r="Q1256" s="26" t="e">
        <f>IF(INDEX('2021 Certified EVM Plan'!H:H,MATCH(B1256,'2021 Certified EVM Plan'!E:E,0))=1,M1256,#N/A)</f>
        <v>#N/A</v>
      </c>
      <c r="R1256" s="26" t="e">
        <f>IF(INDEX('2021 Certified EVM Plan'!J:J,MATCH(B1256,'2021 Certified EVM Plan'!E:E,0))=1,M1256,#N/A)</f>
        <v>#N/A</v>
      </c>
      <c r="S1256" s="26" t="e">
        <f>IF(INDEX('2021 Certified EVM Plan'!K:K,MATCH(B1256,'2021 Certified EVM Plan'!E:E,0))=1,M1256,#N/A)</f>
        <v>#N/A</v>
      </c>
    </row>
    <row r="1257" spans="1:19" x14ac:dyDescent="0.25">
      <c r="A1257" s="22" t="s">
        <v>964</v>
      </c>
      <c r="B1257" s="22">
        <v>2432</v>
      </c>
      <c r="C1257" s="22">
        <v>89</v>
      </c>
      <c r="D1257" s="23">
        <v>2.7758491244956802E-3</v>
      </c>
      <c r="E1257" s="22">
        <v>42151104</v>
      </c>
      <c r="F1257" s="22" t="s">
        <v>1195</v>
      </c>
      <c r="G1257" s="22" t="s">
        <v>1196</v>
      </c>
      <c r="H1257" s="22">
        <v>15355.555115171501</v>
      </c>
      <c r="I1257" s="24">
        <f>'EVM CPZ List'!$D1257*'EVM CPZ List'!$C1257</f>
        <v>0.24705057208011555</v>
      </c>
      <c r="J1257" s="25">
        <f>INDEX('Pivot of Risk Data'!A:A,MATCH('EVM CPZ List'!$B1257,'Pivot of Risk Data'!B:B,0),1)</f>
        <v>1232</v>
      </c>
      <c r="K1257" s="22">
        <f>0.000621371*'EVM CPZ List'!$H1257</f>
        <v>9.5414966374692316</v>
      </c>
      <c r="L1257" s="22">
        <f>L1256+'EVM CPZ List'!$K1257</f>
        <v>15307.804230435888</v>
      </c>
      <c r="M1257" s="22">
        <f>M1256-'EVM CPZ List'!$I1257</f>
        <v>89.139520571752541</v>
      </c>
      <c r="N1257" s="7" t="e">
        <f>INDEX('2021 Certified EVM Plan'!G:G,MATCH(B1257,'2021 Certified EVM Plan'!E:E,0))</f>
        <v>#N/A</v>
      </c>
      <c r="O1257" s="7" t="e">
        <f>INDEX('2021 Certified EVM Plan'!M:M,MATCH(B1257,'2021 Certified EVM Plan'!E:E,0))</f>
        <v>#N/A</v>
      </c>
      <c r="P1257" s="7">
        <f t="shared" si="19"/>
        <v>2</v>
      </c>
      <c r="Q1257" s="26" t="e">
        <f>IF(INDEX('2021 Certified EVM Plan'!H:H,MATCH(B1257,'2021 Certified EVM Plan'!E:E,0))=1,M1257,#N/A)</f>
        <v>#N/A</v>
      </c>
      <c r="R1257" s="26" t="e">
        <f>IF(INDEX('2021 Certified EVM Plan'!J:J,MATCH(B1257,'2021 Certified EVM Plan'!E:E,0))=1,M1257,#N/A)</f>
        <v>#N/A</v>
      </c>
      <c r="S1257" s="26" t="e">
        <f>IF(INDEX('2021 Certified EVM Plan'!K:K,MATCH(B1257,'2021 Certified EVM Plan'!E:E,0))=1,M1257,#N/A)</f>
        <v>#N/A</v>
      </c>
    </row>
    <row r="1258" spans="1:19" x14ac:dyDescent="0.25">
      <c r="A1258" s="22" t="s">
        <v>964</v>
      </c>
      <c r="B1258" s="22">
        <v>218</v>
      </c>
      <c r="C1258" s="22">
        <v>110</v>
      </c>
      <c r="D1258" s="23">
        <v>2.7639968810384001E-3</v>
      </c>
      <c r="E1258" s="22">
        <v>43071102</v>
      </c>
      <c r="F1258" s="22" t="s">
        <v>1025</v>
      </c>
      <c r="G1258" s="22" t="s">
        <v>1208</v>
      </c>
      <c r="H1258" s="22">
        <v>11754.032263016201</v>
      </c>
      <c r="I1258" s="24">
        <f>'EVM CPZ List'!$D1258*'EVM CPZ List'!$C1258</f>
        <v>0.30403965691422402</v>
      </c>
      <c r="J1258" s="25">
        <f>INDEX('Pivot of Risk Data'!A:A,MATCH('EVM CPZ List'!$B1258,'Pivot of Risk Data'!B:B,0),1)</f>
        <v>1233</v>
      </c>
      <c r="K1258" s="22">
        <f>0.000621371*'EVM CPZ List'!$H1258</f>
        <v>7.30361478130264</v>
      </c>
      <c r="L1258" s="22">
        <f>L1257+'EVM CPZ List'!$K1258</f>
        <v>15315.10784521719</v>
      </c>
      <c r="M1258" s="22">
        <f>M1257-'EVM CPZ List'!$I1258</f>
        <v>88.835480914838314</v>
      </c>
      <c r="N1258" s="7" t="e">
        <f>INDEX('2021 Certified EVM Plan'!G:G,MATCH(B1258,'2021 Certified EVM Plan'!E:E,0))</f>
        <v>#N/A</v>
      </c>
      <c r="O1258" s="7" t="e">
        <f>INDEX('2021 Certified EVM Plan'!M:M,MATCH(B1258,'2021 Certified EVM Plan'!E:E,0))</f>
        <v>#N/A</v>
      </c>
      <c r="P1258" s="7">
        <f t="shared" si="19"/>
        <v>1</v>
      </c>
      <c r="Q1258" s="26" t="e">
        <f>IF(INDEX('2021 Certified EVM Plan'!H:H,MATCH(B1258,'2021 Certified EVM Plan'!E:E,0))=1,M1258,#N/A)</f>
        <v>#N/A</v>
      </c>
      <c r="R1258" s="26" t="e">
        <f>IF(INDEX('2021 Certified EVM Plan'!J:J,MATCH(B1258,'2021 Certified EVM Plan'!E:E,0))=1,M1258,#N/A)</f>
        <v>#N/A</v>
      </c>
      <c r="S1258" s="26" t="e">
        <f>IF(INDEX('2021 Certified EVM Plan'!K:K,MATCH(B1258,'2021 Certified EVM Plan'!E:E,0))=1,M1258,#N/A)</f>
        <v>#N/A</v>
      </c>
    </row>
    <row r="1259" spans="1:19" x14ac:dyDescent="0.25">
      <c r="A1259" s="22" t="s">
        <v>1672</v>
      </c>
      <c r="B1259" s="22">
        <v>850</v>
      </c>
      <c r="C1259" s="22">
        <v>106</v>
      </c>
      <c r="D1259" s="23">
        <v>2.75913520730732E-3</v>
      </c>
      <c r="E1259" s="22">
        <v>163781704</v>
      </c>
      <c r="F1259" s="22" t="s">
        <v>1816</v>
      </c>
      <c r="G1259" s="22" t="s">
        <v>1817</v>
      </c>
      <c r="H1259" s="22">
        <v>32203.841638406298</v>
      </c>
      <c r="I1259" s="24">
        <f>'EVM CPZ List'!$D1259*'EVM CPZ List'!$C1259</f>
        <v>0.29246833197457589</v>
      </c>
      <c r="J1259" s="25">
        <f>INDEX('Pivot of Risk Data'!A:A,MATCH('EVM CPZ List'!$B1259,'Pivot of Risk Data'!B:B,0),1)</f>
        <v>1234</v>
      </c>
      <c r="K1259" s="22">
        <f>0.000621371*'EVM CPZ List'!$H1259</f>
        <v>20.010533282698159</v>
      </c>
      <c r="L1259" s="22">
        <f>L1258+'EVM CPZ List'!$K1259</f>
        <v>15335.118378499888</v>
      </c>
      <c r="M1259" s="22">
        <f>M1258-'EVM CPZ List'!$I1259</f>
        <v>88.543012582863739</v>
      </c>
      <c r="N1259" s="7" t="e">
        <f>INDEX('2021 Certified EVM Plan'!G:G,MATCH(B1259,'2021 Certified EVM Plan'!E:E,0))</f>
        <v>#N/A</v>
      </c>
      <c r="O1259" s="7" t="e">
        <f>INDEX('2021 Certified EVM Plan'!M:M,MATCH(B1259,'2021 Certified EVM Plan'!E:E,0))</f>
        <v>#N/A</v>
      </c>
      <c r="P1259" s="7">
        <f t="shared" si="19"/>
        <v>1</v>
      </c>
      <c r="Q1259" s="26" t="e">
        <f>IF(INDEX('2021 Certified EVM Plan'!H:H,MATCH(B1259,'2021 Certified EVM Plan'!E:E,0))=1,M1259,#N/A)</f>
        <v>#N/A</v>
      </c>
      <c r="R1259" s="26" t="e">
        <f>IF(INDEX('2021 Certified EVM Plan'!J:J,MATCH(B1259,'2021 Certified EVM Plan'!E:E,0))=1,M1259,#N/A)</f>
        <v>#N/A</v>
      </c>
      <c r="S1259" s="26" t="e">
        <f>IF(INDEX('2021 Certified EVM Plan'!K:K,MATCH(B1259,'2021 Certified EVM Plan'!E:E,0))=1,M1259,#N/A)</f>
        <v>#N/A</v>
      </c>
    </row>
    <row r="1260" spans="1:19" x14ac:dyDescent="0.25">
      <c r="A1260" s="22" t="s">
        <v>2906</v>
      </c>
      <c r="B1260" s="22">
        <v>7999</v>
      </c>
      <c r="C1260" s="22">
        <v>52</v>
      </c>
      <c r="D1260" s="23">
        <v>2.7405337681197699E-3</v>
      </c>
      <c r="E1260" s="22">
        <v>43051101</v>
      </c>
      <c r="F1260" s="22" t="s">
        <v>2917</v>
      </c>
      <c r="G1260" s="22" t="s">
        <v>3128</v>
      </c>
      <c r="H1260" s="22">
        <v>12946.7956336401</v>
      </c>
      <c r="I1260" s="24">
        <f>'EVM CPZ List'!$D1260*'EVM CPZ List'!$C1260</f>
        <v>0.14250775594222803</v>
      </c>
      <c r="J1260" s="25">
        <f>INDEX('Pivot of Risk Data'!A:A,MATCH('EVM CPZ List'!$B1260,'Pivot of Risk Data'!B:B,0),1)</f>
        <v>1235</v>
      </c>
      <c r="K1260" s="22">
        <f>0.000621371*'EVM CPZ List'!$H1260</f>
        <v>8.0447633496705837</v>
      </c>
      <c r="L1260" s="22">
        <f>L1259+'EVM CPZ List'!$K1260</f>
        <v>15343.16314184956</v>
      </c>
      <c r="M1260" s="22">
        <f>M1259-'EVM CPZ List'!$I1260</f>
        <v>88.400504826921505</v>
      </c>
      <c r="N1260" s="7" t="e">
        <f>INDEX('2021 Certified EVM Plan'!G:G,MATCH(B1260,'2021 Certified EVM Plan'!E:E,0))</f>
        <v>#N/A</v>
      </c>
      <c r="O1260" s="7" t="e">
        <f>INDEX('2021 Certified EVM Plan'!M:M,MATCH(B1260,'2021 Certified EVM Plan'!E:E,0))</f>
        <v>#N/A</v>
      </c>
      <c r="P1260" s="7">
        <f t="shared" si="19"/>
        <v>1</v>
      </c>
      <c r="Q1260" s="26" t="e">
        <f>IF(INDEX('2021 Certified EVM Plan'!H:H,MATCH(B1260,'2021 Certified EVM Plan'!E:E,0))=1,M1260,#N/A)</f>
        <v>#N/A</v>
      </c>
      <c r="R1260" s="26" t="e">
        <f>IF(INDEX('2021 Certified EVM Plan'!J:J,MATCH(B1260,'2021 Certified EVM Plan'!E:E,0))=1,M1260,#N/A)</f>
        <v>#N/A</v>
      </c>
      <c r="S1260" s="26" t="e">
        <f>IF(INDEX('2021 Certified EVM Plan'!K:K,MATCH(B1260,'2021 Certified EVM Plan'!E:E,0))=1,M1260,#N/A)</f>
        <v>#N/A</v>
      </c>
    </row>
    <row r="1261" spans="1:19" x14ac:dyDescent="0.25">
      <c r="A1261" s="22" t="s">
        <v>964</v>
      </c>
      <c r="B1261" s="22">
        <v>2815</v>
      </c>
      <c r="C1261" s="22">
        <v>17</v>
      </c>
      <c r="D1261" s="23">
        <v>2.7245660789261702E-3</v>
      </c>
      <c r="E1261" s="22">
        <v>42571102</v>
      </c>
      <c r="F1261" s="22" t="s">
        <v>1006</v>
      </c>
      <c r="G1261" s="22" t="s">
        <v>1015</v>
      </c>
      <c r="H1261" s="22">
        <v>1463.3175717131301</v>
      </c>
      <c r="I1261" s="24">
        <f>'EVM CPZ List'!$D1261*'EVM CPZ List'!$C1261</f>
        <v>4.6317623341744892E-2</v>
      </c>
      <c r="J1261" s="25">
        <f>INDEX('Pivot of Risk Data'!A:A,MATCH('EVM CPZ List'!$B1261,'Pivot of Risk Data'!B:B,0),1)</f>
        <v>1236</v>
      </c>
      <c r="K1261" s="22">
        <f>0.000621371*'EVM CPZ List'!$H1261</f>
        <v>0.9092631028529593</v>
      </c>
      <c r="L1261" s="22">
        <f>L1260+'EVM CPZ List'!$K1261</f>
        <v>15344.072404952412</v>
      </c>
      <c r="M1261" s="22">
        <f>M1260-'EVM CPZ List'!$I1261</f>
        <v>88.354187203579755</v>
      </c>
      <c r="N1261" s="7" t="e">
        <f>INDEX('2021 Certified EVM Plan'!G:G,MATCH(B1261,'2021 Certified EVM Plan'!E:E,0))</f>
        <v>#N/A</v>
      </c>
      <c r="O1261" s="7" t="e">
        <f>INDEX('2021 Certified EVM Plan'!M:M,MATCH(B1261,'2021 Certified EVM Plan'!E:E,0))</f>
        <v>#N/A</v>
      </c>
      <c r="P1261" s="7">
        <f t="shared" si="19"/>
        <v>1</v>
      </c>
      <c r="Q1261" s="26" t="e">
        <f>IF(INDEX('2021 Certified EVM Plan'!H:H,MATCH(B1261,'2021 Certified EVM Plan'!E:E,0))=1,M1261,#N/A)</f>
        <v>#N/A</v>
      </c>
      <c r="R1261" s="26" t="e">
        <f>IF(INDEX('2021 Certified EVM Plan'!J:J,MATCH(B1261,'2021 Certified EVM Plan'!E:E,0))=1,M1261,#N/A)</f>
        <v>#N/A</v>
      </c>
      <c r="S1261" s="26" t="e">
        <f>IF(INDEX('2021 Certified EVM Plan'!K:K,MATCH(B1261,'2021 Certified EVM Plan'!E:E,0))=1,M1261,#N/A)</f>
        <v>#N/A</v>
      </c>
    </row>
    <row r="1262" spans="1:19" x14ac:dyDescent="0.25">
      <c r="A1262" s="22" t="s">
        <v>2195</v>
      </c>
      <c r="B1262" s="22">
        <v>7812</v>
      </c>
      <c r="C1262" s="22">
        <v>113</v>
      </c>
      <c r="D1262" s="23">
        <v>2.71347694377834E-3</v>
      </c>
      <c r="E1262" s="22">
        <v>83242105</v>
      </c>
      <c r="F1262" s="22" t="s">
        <v>2241</v>
      </c>
      <c r="G1262" s="22" t="s">
        <v>2706</v>
      </c>
      <c r="H1262" s="22">
        <v>12821.0297126479</v>
      </c>
      <c r="I1262" s="24">
        <f>'EVM CPZ List'!$D1262*'EVM CPZ List'!$C1262</f>
        <v>0.30662289464695242</v>
      </c>
      <c r="J1262" s="25">
        <f>INDEX('Pivot of Risk Data'!A:A,MATCH('EVM CPZ List'!$B1262,'Pivot of Risk Data'!B:B,0),1)</f>
        <v>1237</v>
      </c>
      <c r="K1262" s="22">
        <f>0.000621371*'EVM CPZ List'!$H1262</f>
        <v>7.9666160535777379</v>
      </c>
      <c r="L1262" s="22">
        <f>L1261+'EVM CPZ List'!$K1262</f>
        <v>15352.03902100599</v>
      </c>
      <c r="M1262" s="22">
        <f>M1261-'EVM CPZ List'!$I1262</f>
        <v>88.047564308932806</v>
      </c>
      <c r="N1262" s="7" t="e">
        <f>INDEX('2021 Certified EVM Plan'!G:G,MATCH(B1262,'2021 Certified EVM Plan'!E:E,0))</f>
        <v>#N/A</v>
      </c>
      <c r="O1262" s="7" t="e">
        <f>INDEX('2021 Certified EVM Plan'!M:M,MATCH(B1262,'2021 Certified EVM Plan'!E:E,0))</f>
        <v>#N/A</v>
      </c>
      <c r="P1262" s="7">
        <f t="shared" si="19"/>
        <v>1</v>
      </c>
      <c r="Q1262" s="26" t="e">
        <f>IF(INDEX('2021 Certified EVM Plan'!H:H,MATCH(B1262,'2021 Certified EVM Plan'!E:E,0))=1,M1262,#N/A)</f>
        <v>#N/A</v>
      </c>
      <c r="R1262" s="26" t="e">
        <f>IF(INDEX('2021 Certified EVM Plan'!J:J,MATCH(B1262,'2021 Certified EVM Plan'!E:E,0))=1,M1262,#N/A)</f>
        <v>#N/A</v>
      </c>
      <c r="S1262" s="26" t="e">
        <f>IF(INDEX('2021 Certified EVM Plan'!K:K,MATCH(B1262,'2021 Certified EVM Plan'!E:E,0))=1,M1262,#N/A)</f>
        <v>#N/A</v>
      </c>
    </row>
    <row r="1263" spans="1:19" x14ac:dyDescent="0.25">
      <c r="A1263" s="22" t="s">
        <v>8</v>
      </c>
      <c r="B1263" s="22">
        <v>600</v>
      </c>
      <c r="C1263" s="22">
        <v>530</v>
      </c>
      <c r="D1263" s="23">
        <v>2.71174457981489E-3</v>
      </c>
      <c r="E1263" s="22">
        <v>152261106</v>
      </c>
      <c r="F1263" s="22" t="s">
        <v>39</v>
      </c>
      <c r="G1263" s="22" t="s">
        <v>76</v>
      </c>
      <c r="H1263" s="22">
        <v>62659.515612676703</v>
      </c>
      <c r="I1263" s="24">
        <f>'EVM CPZ List'!$D1263*'EVM CPZ List'!$C1263</f>
        <v>1.4372246273018916</v>
      </c>
      <c r="J1263" s="25">
        <f>INDEX('Pivot of Risk Data'!A:A,MATCH('EVM CPZ List'!$B1263,'Pivot of Risk Data'!B:B,0),1)</f>
        <v>1238</v>
      </c>
      <c r="K1263" s="22">
        <f>0.000621371*'EVM CPZ List'!$H1263</f>
        <v>38.934805875764539</v>
      </c>
      <c r="L1263" s="22">
        <f>L1262+'EVM CPZ List'!$K1263</f>
        <v>15390.973826881755</v>
      </c>
      <c r="M1263" s="22">
        <f>M1262-'EVM CPZ List'!$I1263</f>
        <v>86.610339681630919</v>
      </c>
      <c r="N1263" s="7" t="e">
        <f>INDEX('2021 Certified EVM Plan'!G:G,MATCH(B1263,'2021 Certified EVM Plan'!E:E,0))</f>
        <v>#N/A</v>
      </c>
      <c r="O1263" s="7" t="e">
        <f>INDEX('2021 Certified EVM Plan'!M:M,MATCH(B1263,'2021 Certified EVM Plan'!E:E,0))</f>
        <v>#N/A</v>
      </c>
      <c r="P1263" s="7">
        <f t="shared" si="19"/>
        <v>1</v>
      </c>
      <c r="Q1263" s="26" t="e">
        <f>IF(INDEX('2021 Certified EVM Plan'!H:H,MATCH(B1263,'2021 Certified EVM Plan'!E:E,0))=1,M1263,#N/A)</f>
        <v>#N/A</v>
      </c>
      <c r="R1263" s="26" t="e">
        <f>IF(INDEX('2021 Certified EVM Plan'!J:J,MATCH(B1263,'2021 Certified EVM Plan'!E:E,0))=1,M1263,#N/A)</f>
        <v>#N/A</v>
      </c>
      <c r="S1263" s="26" t="e">
        <f>IF(INDEX('2021 Certified EVM Plan'!K:K,MATCH(B1263,'2021 Certified EVM Plan'!E:E,0))=1,M1263,#N/A)</f>
        <v>#N/A</v>
      </c>
    </row>
    <row r="1264" spans="1:19" x14ac:dyDescent="0.25">
      <c r="A1264" s="22" t="s">
        <v>964</v>
      </c>
      <c r="B1264" s="22">
        <v>9157</v>
      </c>
      <c r="C1264" s="22">
        <v>67</v>
      </c>
      <c r="D1264" s="23">
        <v>2.7114264608753399E-3</v>
      </c>
      <c r="E1264" s="22">
        <v>43071101</v>
      </c>
      <c r="F1264" s="22" t="s">
        <v>1250</v>
      </c>
      <c r="G1264" s="22" t="s">
        <v>1329</v>
      </c>
      <c r="H1264" s="22">
        <v>7034.2123183151198</v>
      </c>
      <c r="I1264" s="24">
        <f>'EVM CPZ List'!$D1264*'EVM CPZ List'!$C1264</f>
        <v>0.18166557287864776</v>
      </c>
      <c r="J1264" s="25">
        <f>INDEX('Pivot of Risk Data'!A:A,MATCH('EVM CPZ List'!$B1264,'Pivot of Risk Data'!B:B,0),1)</f>
        <v>1239</v>
      </c>
      <c r="K1264" s="22">
        <f>0.000621371*'EVM CPZ List'!$H1264</f>
        <v>4.3708555424437847</v>
      </c>
      <c r="L1264" s="22">
        <f>L1263+'EVM CPZ List'!$K1264</f>
        <v>15395.344682424198</v>
      </c>
      <c r="M1264" s="22">
        <f>M1263-'EVM CPZ List'!$I1264</f>
        <v>86.428674108752276</v>
      </c>
      <c r="N1264" s="7" t="e">
        <f>INDEX('2021 Certified EVM Plan'!G:G,MATCH(B1264,'2021 Certified EVM Plan'!E:E,0))</f>
        <v>#N/A</v>
      </c>
      <c r="O1264" s="7" t="e">
        <f>INDEX('2021 Certified EVM Plan'!M:M,MATCH(B1264,'2021 Certified EVM Plan'!E:E,0))</f>
        <v>#N/A</v>
      </c>
      <c r="P1264" s="7">
        <f t="shared" si="19"/>
        <v>1</v>
      </c>
      <c r="Q1264" s="26" t="e">
        <f>IF(INDEX('2021 Certified EVM Plan'!H:H,MATCH(B1264,'2021 Certified EVM Plan'!E:E,0))=1,M1264,#N/A)</f>
        <v>#N/A</v>
      </c>
      <c r="R1264" s="26" t="e">
        <f>IF(INDEX('2021 Certified EVM Plan'!J:J,MATCH(B1264,'2021 Certified EVM Plan'!E:E,0))=1,M1264,#N/A)</f>
        <v>#N/A</v>
      </c>
      <c r="S1264" s="26" t="e">
        <f>IF(INDEX('2021 Certified EVM Plan'!K:K,MATCH(B1264,'2021 Certified EVM Plan'!E:E,0))=1,M1264,#N/A)</f>
        <v>#N/A</v>
      </c>
    </row>
    <row r="1265" spans="1:19" x14ac:dyDescent="0.25">
      <c r="A1265" s="22" t="s">
        <v>1672</v>
      </c>
      <c r="B1265" s="22">
        <v>2655</v>
      </c>
      <c r="C1265" s="22">
        <v>526</v>
      </c>
      <c r="D1265" s="23">
        <v>2.70787337299443E-3</v>
      </c>
      <c r="E1265" s="22">
        <v>163751102</v>
      </c>
      <c r="F1265" s="22" t="s">
        <v>1674</v>
      </c>
      <c r="G1265" s="22" t="s">
        <v>1687</v>
      </c>
      <c r="H1265" s="22">
        <v>59226.0307584783</v>
      </c>
      <c r="I1265" s="24">
        <f>'EVM CPZ List'!$D1265*'EVM CPZ List'!$C1265</f>
        <v>1.4243413941950702</v>
      </c>
      <c r="J1265" s="25">
        <f>INDEX('Pivot of Risk Data'!A:A,MATCH('EVM CPZ List'!$B1265,'Pivot of Risk Data'!B:B,0),1)</f>
        <v>1240</v>
      </c>
      <c r="K1265" s="22">
        <f>0.000621371*'EVM CPZ List'!$H1265</f>
        <v>36.801337958426423</v>
      </c>
      <c r="L1265" s="22">
        <f>L1264+'EVM CPZ List'!$K1265</f>
        <v>15432.146020382625</v>
      </c>
      <c r="M1265" s="22">
        <f>M1264-'EVM CPZ List'!$I1265</f>
        <v>85.004332714557208</v>
      </c>
      <c r="N1265" s="7" t="e">
        <f>INDEX('2021 Certified EVM Plan'!G:G,MATCH(B1265,'2021 Certified EVM Plan'!E:E,0))</f>
        <v>#N/A</v>
      </c>
      <c r="O1265" s="7" t="e">
        <f>INDEX('2021 Certified EVM Plan'!M:M,MATCH(B1265,'2021 Certified EVM Plan'!E:E,0))</f>
        <v>#N/A</v>
      </c>
      <c r="P1265" s="7">
        <f t="shared" si="19"/>
        <v>1</v>
      </c>
      <c r="Q1265" s="26" t="e">
        <f>IF(INDEX('2021 Certified EVM Plan'!H:H,MATCH(B1265,'2021 Certified EVM Plan'!E:E,0))=1,M1265,#N/A)</f>
        <v>#N/A</v>
      </c>
      <c r="R1265" s="26" t="e">
        <f>IF(INDEX('2021 Certified EVM Plan'!J:J,MATCH(B1265,'2021 Certified EVM Plan'!E:E,0))=1,M1265,#N/A)</f>
        <v>#N/A</v>
      </c>
      <c r="S1265" s="26" t="e">
        <f>IF(INDEX('2021 Certified EVM Plan'!K:K,MATCH(B1265,'2021 Certified EVM Plan'!E:E,0))=1,M1265,#N/A)</f>
        <v>#N/A</v>
      </c>
    </row>
    <row r="1266" spans="1:19" x14ac:dyDescent="0.25">
      <c r="A1266" s="22" t="s">
        <v>2195</v>
      </c>
      <c r="B1266" s="22">
        <v>8617</v>
      </c>
      <c r="C1266" s="22">
        <v>1</v>
      </c>
      <c r="D1266" s="23">
        <v>2.6978622097570898E-3</v>
      </c>
      <c r="E1266" s="22">
        <v>82931101</v>
      </c>
      <c r="F1266" s="22" t="s">
        <v>2254</v>
      </c>
      <c r="G1266" s="22" t="s">
        <v>2684</v>
      </c>
      <c r="H1266" s="22">
        <v>440.17647453859502</v>
      </c>
      <c r="I1266" s="24">
        <f>'EVM CPZ List'!$D1266*'EVM CPZ List'!$C1266</f>
        <v>2.6978622097570898E-3</v>
      </c>
      <c r="J1266" s="25">
        <f>INDEX('Pivot of Risk Data'!A:A,MATCH('EVM CPZ List'!$B1266,'Pivot of Risk Data'!B:B,0),1)</f>
        <v>1241</v>
      </c>
      <c r="K1266" s="22">
        <f>0.000621371*'EVM CPZ List'!$H1266</f>
        <v>0.27351289616052132</v>
      </c>
      <c r="L1266" s="22">
        <f>L1265+'EVM CPZ List'!$K1266</f>
        <v>15432.419533278786</v>
      </c>
      <c r="M1266" s="22">
        <f>M1265-'EVM CPZ List'!$I1266</f>
        <v>85.001634852347451</v>
      </c>
      <c r="N1266" s="7" t="e">
        <f>INDEX('2021 Certified EVM Plan'!G:G,MATCH(B1266,'2021 Certified EVM Plan'!E:E,0))</f>
        <v>#N/A</v>
      </c>
      <c r="O1266" s="7" t="e">
        <f>INDEX('2021 Certified EVM Plan'!M:M,MATCH(B1266,'2021 Certified EVM Plan'!E:E,0))</f>
        <v>#N/A</v>
      </c>
      <c r="P1266" s="7">
        <f t="shared" si="19"/>
        <v>1</v>
      </c>
      <c r="Q1266" s="26" t="e">
        <f>IF(INDEX('2021 Certified EVM Plan'!H:H,MATCH(B1266,'2021 Certified EVM Plan'!E:E,0))=1,M1266,#N/A)</f>
        <v>#N/A</v>
      </c>
      <c r="R1266" s="26" t="e">
        <f>IF(INDEX('2021 Certified EVM Plan'!J:J,MATCH(B1266,'2021 Certified EVM Plan'!E:E,0))=1,M1266,#N/A)</f>
        <v>#N/A</v>
      </c>
      <c r="S1266" s="26" t="e">
        <f>IF(INDEX('2021 Certified EVM Plan'!K:K,MATCH(B1266,'2021 Certified EVM Plan'!E:E,0))=1,M1266,#N/A)</f>
        <v>#N/A</v>
      </c>
    </row>
    <row r="1267" spans="1:19" x14ac:dyDescent="0.25">
      <c r="A1267" s="22" t="s">
        <v>964</v>
      </c>
      <c r="B1267" s="22">
        <v>150</v>
      </c>
      <c r="C1267" s="22">
        <v>14</v>
      </c>
      <c r="D1267" s="23">
        <v>2.69514177154999E-3</v>
      </c>
      <c r="E1267" s="22">
        <v>192151132</v>
      </c>
      <c r="F1267" s="22" t="s">
        <v>1291</v>
      </c>
      <c r="G1267" s="22" t="s">
        <v>1379</v>
      </c>
      <c r="H1267" s="22">
        <v>1527.07172424585</v>
      </c>
      <c r="I1267" s="24">
        <f>'EVM CPZ List'!$D1267*'EVM CPZ List'!$C1267</f>
        <v>3.7731984801699862E-2</v>
      </c>
      <c r="J1267" s="25">
        <f>INDEX('Pivot of Risk Data'!A:A,MATCH('EVM CPZ List'!$B1267,'Pivot of Risk Data'!B:B,0),1)</f>
        <v>1242</v>
      </c>
      <c r="K1267" s="22">
        <f>0.000621371*'EVM CPZ List'!$H1267</f>
        <v>0.948878084366368</v>
      </c>
      <c r="L1267" s="22">
        <f>L1266+'EVM CPZ List'!$K1267</f>
        <v>15433.368411363152</v>
      </c>
      <c r="M1267" s="22">
        <f>M1266-'EVM CPZ List'!$I1267</f>
        <v>84.963902867545755</v>
      </c>
      <c r="N1267" s="7" t="e">
        <f>INDEX('2021 Certified EVM Plan'!G:G,MATCH(B1267,'2021 Certified EVM Plan'!E:E,0))</f>
        <v>#N/A</v>
      </c>
      <c r="O1267" s="7" t="e">
        <f>INDEX('2021 Certified EVM Plan'!M:M,MATCH(B1267,'2021 Certified EVM Plan'!E:E,0))</f>
        <v>#N/A</v>
      </c>
      <c r="P1267" s="7">
        <f t="shared" si="19"/>
        <v>1</v>
      </c>
      <c r="Q1267" s="26" t="e">
        <f>IF(INDEX('2021 Certified EVM Plan'!H:H,MATCH(B1267,'2021 Certified EVM Plan'!E:E,0))=1,M1267,#N/A)</f>
        <v>#N/A</v>
      </c>
      <c r="R1267" s="26" t="e">
        <f>IF(INDEX('2021 Certified EVM Plan'!J:J,MATCH(B1267,'2021 Certified EVM Plan'!E:E,0))=1,M1267,#N/A)</f>
        <v>#N/A</v>
      </c>
      <c r="S1267" s="26" t="e">
        <f>IF(INDEX('2021 Certified EVM Plan'!K:K,MATCH(B1267,'2021 Certified EVM Plan'!E:E,0))=1,M1267,#N/A)</f>
        <v>#N/A</v>
      </c>
    </row>
    <row r="1268" spans="1:19" x14ac:dyDescent="0.25">
      <c r="A1268" s="22" t="s">
        <v>1672</v>
      </c>
      <c r="B1268" s="22">
        <v>324</v>
      </c>
      <c r="C1268" s="22">
        <v>452</v>
      </c>
      <c r="D1268" s="23">
        <v>2.6948803741703698E-3</v>
      </c>
      <c r="E1268" s="22">
        <v>163201102</v>
      </c>
      <c r="F1268" s="22" t="s">
        <v>486</v>
      </c>
      <c r="G1268" s="22" t="s">
        <v>1715</v>
      </c>
      <c r="H1268" s="22">
        <v>53036.591576974097</v>
      </c>
      <c r="I1268" s="24">
        <f>'EVM CPZ List'!$D1268*'EVM CPZ List'!$C1268</f>
        <v>1.2180859291250072</v>
      </c>
      <c r="J1268" s="25">
        <f>INDEX('Pivot of Risk Data'!A:A,MATCH('EVM CPZ List'!$B1268,'Pivot of Risk Data'!B:B,0),1)</f>
        <v>1243</v>
      </c>
      <c r="K1268" s="22">
        <f>0.000621371*'EVM CPZ List'!$H1268</f>
        <v>32.955399944775969</v>
      </c>
      <c r="L1268" s="22">
        <f>L1267+'EVM CPZ List'!$K1268</f>
        <v>15466.323811307928</v>
      </c>
      <c r="M1268" s="22">
        <f>M1267-'EVM CPZ List'!$I1268</f>
        <v>83.745816938420745</v>
      </c>
      <c r="N1268" s="7" t="e">
        <f>INDEX('2021 Certified EVM Plan'!G:G,MATCH(B1268,'2021 Certified EVM Plan'!E:E,0))</f>
        <v>#N/A</v>
      </c>
      <c r="O1268" s="7" t="e">
        <f>INDEX('2021 Certified EVM Plan'!M:M,MATCH(B1268,'2021 Certified EVM Plan'!E:E,0))</f>
        <v>#N/A</v>
      </c>
      <c r="P1268" s="7">
        <f t="shared" si="19"/>
        <v>1</v>
      </c>
      <c r="Q1268" s="26" t="e">
        <f>IF(INDEX('2021 Certified EVM Plan'!H:H,MATCH(B1268,'2021 Certified EVM Plan'!E:E,0))=1,M1268,#N/A)</f>
        <v>#N/A</v>
      </c>
      <c r="R1268" s="26" t="e">
        <f>IF(INDEX('2021 Certified EVM Plan'!J:J,MATCH(B1268,'2021 Certified EVM Plan'!E:E,0))=1,M1268,#N/A)</f>
        <v>#N/A</v>
      </c>
      <c r="S1268" s="26" t="e">
        <f>IF(INDEX('2021 Certified EVM Plan'!K:K,MATCH(B1268,'2021 Certified EVM Plan'!E:E,0))=1,M1268,#N/A)</f>
        <v>#N/A</v>
      </c>
    </row>
    <row r="1269" spans="1:19" x14ac:dyDescent="0.25">
      <c r="A1269" s="22" t="s">
        <v>8</v>
      </c>
      <c r="B1269" s="22">
        <v>5835</v>
      </c>
      <c r="C1269" s="22">
        <v>251</v>
      </c>
      <c r="D1269" s="23">
        <v>2.6934963567933601E-3</v>
      </c>
      <c r="E1269" s="22">
        <v>153652109</v>
      </c>
      <c r="F1269" s="22" t="s">
        <v>18</v>
      </c>
      <c r="G1269" s="22" t="s">
        <v>300</v>
      </c>
      <c r="H1269" s="22">
        <v>30296.972095043999</v>
      </c>
      <c r="I1269" s="24">
        <f>'EVM CPZ List'!$D1269*'EVM CPZ List'!$C1269</f>
        <v>0.67606758555513335</v>
      </c>
      <c r="J1269" s="25">
        <f>INDEX('Pivot of Risk Data'!A:A,MATCH('EVM CPZ List'!$B1269,'Pivot of Risk Data'!B:B,0),1)</f>
        <v>1244</v>
      </c>
      <c r="K1269" s="22">
        <f>0.000621371*'EVM CPZ List'!$H1269</f>
        <v>18.825659847669584</v>
      </c>
      <c r="L1269" s="22">
        <f>L1268+'EVM CPZ List'!$K1269</f>
        <v>15485.149471155597</v>
      </c>
      <c r="M1269" s="22">
        <f>M1268-'EVM CPZ List'!$I1269</f>
        <v>83.069749352865614</v>
      </c>
      <c r="N1269" s="7" t="e">
        <f>INDEX('2021 Certified EVM Plan'!G:G,MATCH(B1269,'2021 Certified EVM Plan'!E:E,0))</f>
        <v>#N/A</v>
      </c>
      <c r="O1269" s="7" t="e">
        <f>INDEX('2021 Certified EVM Plan'!M:M,MATCH(B1269,'2021 Certified EVM Plan'!E:E,0))</f>
        <v>#N/A</v>
      </c>
      <c r="P1269" s="7">
        <f t="shared" si="19"/>
        <v>1</v>
      </c>
      <c r="Q1269" s="26" t="e">
        <f>IF(INDEX('2021 Certified EVM Plan'!H:H,MATCH(B1269,'2021 Certified EVM Plan'!E:E,0))=1,M1269,#N/A)</f>
        <v>#N/A</v>
      </c>
      <c r="R1269" s="26" t="e">
        <f>IF(INDEX('2021 Certified EVM Plan'!J:J,MATCH(B1269,'2021 Certified EVM Plan'!E:E,0))=1,M1269,#N/A)</f>
        <v>#N/A</v>
      </c>
      <c r="S1269" s="26" t="e">
        <f>IF(INDEX('2021 Certified EVM Plan'!K:K,MATCH(B1269,'2021 Certified EVM Plan'!E:E,0))=1,M1269,#N/A)</f>
        <v>#N/A</v>
      </c>
    </row>
    <row r="1270" spans="1:19" x14ac:dyDescent="0.25">
      <c r="A1270" s="22" t="s">
        <v>8</v>
      </c>
      <c r="B1270" s="22">
        <v>4817</v>
      </c>
      <c r="C1270" s="22">
        <v>123</v>
      </c>
      <c r="D1270" s="23">
        <v>2.69196521175892E-3</v>
      </c>
      <c r="E1270" s="22">
        <v>152762101</v>
      </c>
      <c r="F1270" s="22" t="s">
        <v>45</v>
      </c>
      <c r="G1270" s="22" t="s">
        <v>113</v>
      </c>
      <c r="H1270" s="22">
        <v>14689.1645073858</v>
      </c>
      <c r="I1270" s="24">
        <f>'EVM CPZ List'!$D1270*'EVM CPZ List'!$C1270</f>
        <v>0.33111172104634717</v>
      </c>
      <c r="J1270" s="25">
        <f>INDEX('Pivot of Risk Data'!A:A,MATCH('EVM CPZ List'!$B1270,'Pivot of Risk Data'!B:B,0),1)</f>
        <v>1245</v>
      </c>
      <c r="K1270" s="22">
        <f>0.000621371*'EVM CPZ List'!$H1270</f>
        <v>9.1274208391188214</v>
      </c>
      <c r="L1270" s="22">
        <f>L1269+'EVM CPZ List'!$K1270</f>
        <v>15494.276891994716</v>
      </c>
      <c r="M1270" s="22">
        <f>M1269-'EVM CPZ List'!$I1270</f>
        <v>82.738637631819273</v>
      </c>
      <c r="N1270" s="7" t="e">
        <f>INDEX('2021 Certified EVM Plan'!G:G,MATCH(B1270,'2021 Certified EVM Plan'!E:E,0))</f>
        <v>#N/A</v>
      </c>
      <c r="O1270" s="7" t="e">
        <f>INDEX('2021 Certified EVM Plan'!M:M,MATCH(B1270,'2021 Certified EVM Plan'!E:E,0))</f>
        <v>#N/A</v>
      </c>
      <c r="P1270" s="7">
        <f t="shared" si="19"/>
        <v>1</v>
      </c>
      <c r="Q1270" s="26" t="e">
        <f>IF(INDEX('2021 Certified EVM Plan'!H:H,MATCH(B1270,'2021 Certified EVM Plan'!E:E,0))=1,M1270,#N/A)</f>
        <v>#N/A</v>
      </c>
      <c r="R1270" s="26" t="e">
        <f>IF(INDEX('2021 Certified EVM Plan'!J:J,MATCH(B1270,'2021 Certified EVM Plan'!E:E,0))=1,M1270,#N/A)</f>
        <v>#N/A</v>
      </c>
      <c r="S1270" s="26" t="e">
        <f>IF(INDEX('2021 Certified EVM Plan'!K:K,MATCH(B1270,'2021 Certified EVM Plan'!E:E,0))=1,M1270,#N/A)</f>
        <v>#N/A</v>
      </c>
    </row>
    <row r="1271" spans="1:19" x14ac:dyDescent="0.25">
      <c r="A1271" s="22" t="s">
        <v>8</v>
      </c>
      <c r="B1271" s="22">
        <v>9421</v>
      </c>
      <c r="C1271" s="22">
        <v>73</v>
      </c>
      <c r="D1271" s="23">
        <v>2.6902432627098202E-3</v>
      </c>
      <c r="E1271" s="22">
        <v>152101101</v>
      </c>
      <c r="F1271" s="22" t="s">
        <v>380</v>
      </c>
      <c r="G1271" s="22" t="s">
        <v>481</v>
      </c>
      <c r="H1271" s="22">
        <v>9882.4147458639109</v>
      </c>
      <c r="I1271" s="24">
        <f>'EVM CPZ List'!$D1271*'EVM CPZ List'!$C1271</f>
        <v>0.19638775817781687</v>
      </c>
      <c r="J1271" s="25">
        <f>INDEX('Pivot of Risk Data'!A:A,MATCH('EVM CPZ List'!$B1271,'Pivot of Risk Data'!B:B,0),1)</f>
        <v>1246</v>
      </c>
      <c r="K1271" s="22">
        <f>0.000621371*'EVM CPZ List'!$H1271</f>
        <v>6.1406459330522045</v>
      </c>
      <c r="L1271" s="22">
        <f>L1270+'EVM CPZ List'!$K1271</f>
        <v>15500.417537927768</v>
      </c>
      <c r="M1271" s="22">
        <f>M1270-'EVM CPZ List'!$I1271</f>
        <v>82.542249873641452</v>
      </c>
      <c r="N1271" s="7" t="e">
        <f>INDEX('2021 Certified EVM Plan'!G:G,MATCH(B1271,'2021 Certified EVM Plan'!E:E,0))</f>
        <v>#N/A</v>
      </c>
      <c r="O1271" s="7" t="e">
        <f>INDEX('2021 Certified EVM Plan'!M:M,MATCH(B1271,'2021 Certified EVM Plan'!E:E,0))</f>
        <v>#N/A</v>
      </c>
      <c r="P1271" s="7">
        <f t="shared" si="19"/>
        <v>1</v>
      </c>
      <c r="Q1271" s="26" t="e">
        <f>IF(INDEX('2021 Certified EVM Plan'!H:H,MATCH(B1271,'2021 Certified EVM Plan'!E:E,0))=1,M1271,#N/A)</f>
        <v>#N/A</v>
      </c>
      <c r="R1271" s="26" t="e">
        <f>IF(INDEX('2021 Certified EVM Plan'!J:J,MATCH(B1271,'2021 Certified EVM Plan'!E:E,0))=1,M1271,#N/A)</f>
        <v>#N/A</v>
      </c>
      <c r="S1271" s="26" t="e">
        <f>IF(INDEX('2021 Certified EVM Plan'!K:K,MATCH(B1271,'2021 Certified EVM Plan'!E:E,0))=1,M1271,#N/A)</f>
        <v>#N/A</v>
      </c>
    </row>
    <row r="1272" spans="1:19" x14ac:dyDescent="0.25">
      <c r="A1272" s="22" t="s">
        <v>964</v>
      </c>
      <c r="B1272" s="22">
        <v>7173</v>
      </c>
      <c r="C1272" s="22">
        <v>106</v>
      </c>
      <c r="D1272" s="23">
        <v>2.67656785032005E-3</v>
      </c>
      <c r="E1272" s="22">
        <v>42681101</v>
      </c>
      <c r="F1272" s="22" t="s">
        <v>1100</v>
      </c>
      <c r="G1272" s="22" t="s">
        <v>1200</v>
      </c>
      <c r="H1272" s="22">
        <v>18642.295038481399</v>
      </c>
      <c r="I1272" s="24">
        <f>'EVM CPZ List'!$D1272*'EVM CPZ List'!$C1272</f>
        <v>0.28371619213392529</v>
      </c>
      <c r="J1272" s="25">
        <f>INDEX('Pivot of Risk Data'!A:A,MATCH('EVM CPZ List'!$B1272,'Pivot of Risk Data'!B:B,0),1)</f>
        <v>1247</v>
      </c>
      <c r="K1272" s="22">
        <f>0.000621371*'EVM CPZ List'!$H1272</f>
        <v>11.583781510356225</v>
      </c>
      <c r="L1272" s="22">
        <f>L1271+'EVM CPZ List'!$K1272</f>
        <v>15512.001319438124</v>
      </c>
      <c r="M1272" s="22">
        <f>M1271-'EVM CPZ List'!$I1272</f>
        <v>82.258533681507529</v>
      </c>
      <c r="N1272" s="7" t="e">
        <f>INDEX('2021 Certified EVM Plan'!G:G,MATCH(B1272,'2021 Certified EVM Plan'!E:E,0))</f>
        <v>#N/A</v>
      </c>
      <c r="O1272" s="7" t="e">
        <f>INDEX('2021 Certified EVM Plan'!M:M,MATCH(B1272,'2021 Certified EVM Plan'!E:E,0))</f>
        <v>#N/A</v>
      </c>
      <c r="P1272" s="7">
        <f t="shared" si="19"/>
        <v>1</v>
      </c>
      <c r="Q1272" s="26" t="e">
        <f>IF(INDEX('2021 Certified EVM Plan'!H:H,MATCH(B1272,'2021 Certified EVM Plan'!E:E,0))=1,M1272,#N/A)</f>
        <v>#N/A</v>
      </c>
      <c r="R1272" s="26" t="e">
        <f>IF(INDEX('2021 Certified EVM Plan'!J:J,MATCH(B1272,'2021 Certified EVM Plan'!E:E,0))=1,M1272,#N/A)</f>
        <v>#N/A</v>
      </c>
      <c r="S1272" s="26" t="e">
        <f>IF(INDEX('2021 Certified EVM Plan'!K:K,MATCH(B1272,'2021 Certified EVM Plan'!E:E,0))=1,M1272,#N/A)</f>
        <v>#N/A</v>
      </c>
    </row>
    <row r="1273" spans="1:19" x14ac:dyDescent="0.25">
      <c r="A1273" s="22" t="s">
        <v>2195</v>
      </c>
      <c r="B1273" s="22">
        <v>532</v>
      </c>
      <c r="C1273" s="22">
        <v>11</v>
      </c>
      <c r="D1273" s="23">
        <v>2.6625336641388402E-3</v>
      </c>
      <c r="E1273" s="22">
        <v>183052113</v>
      </c>
      <c r="F1273" s="22" t="s">
        <v>2215</v>
      </c>
      <c r="G1273" s="22" t="s">
        <v>2397</v>
      </c>
      <c r="H1273" s="22">
        <v>60266.488753224701</v>
      </c>
      <c r="I1273" s="24">
        <f>'EVM CPZ List'!$D1273*'EVM CPZ List'!$C1273</f>
        <v>2.9287870305527243E-2</v>
      </c>
      <c r="J1273" s="25">
        <f>INDEX('Pivot of Risk Data'!A:A,MATCH('EVM CPZ List'!$B1273,'Pivot of Risk Data'!B:B,0),1)</f>
        <v>1248</v>
      </c>
      <c r="K1273" s="22">
        <f>0.000621371*'EVM CPZ List'!$H1273</f>
        <v>37.447848383079986</v>
      </c>
      <c r="L1273" s="22">
        <f>L1272+'EVM CPZ List'!$K1273</f>
        <v>15549.449167821205</v>
      </c>
      <c r="M1273" s="22">
        <f>M1272-'EVM CPZ List'!$I1273</f>
        <v>82.229245811202006</v>
      </c>
      <c r="N1273" s="7" t="e">
        <f>INDEX('2021 Certified EVM Plan'!G:G,MATCH(B1273,'2021 Certified EVM Plan'!E:E,0))</f>
        <v>#N/A</v>
      </c>
      <c r="O1273" s="7" t="e">
        <f>INDEX('2021 Certified EVM Plan'!M:M,MATCH(B1273,'2021 Certified EVM Plan'!E:E,0))</f>
        <v>#N/A</v>
      </c>
      <c r="P1273" s="7">
        <f t="shared" si="19"/>
        <v>1</v>
      </c>
      <c r="Q1273" s="26" t="e">
        <f>IF(INDEX('2021 Certified EVM Plan'!H:H,MATCH(B1273,'2021 Certified EVM Plan'!E:E,0))=1,M1273,#N/A)</f>
        <v>#N/A</v>
      </c>
      <c r="R1273" s="26" t="e">
        <f>IF(INDEX('2021 Certified EVM Plan'!J:J,MATCH(B1273,'2021 Certified EVM Plan'!E:E,0))=1,M1273,#N/A)</f>
        <v>#N/A</v>
      </c>
      <c r="S1273" s="26" t="e">
        <f>IF(INDEX('2021 Certified EVM Plan'!K:K,MATCH(B1273,'2021 Certified EVM Plan'!E:E,0))=1,M1273,#N/A)</f>
        <v>#N/A</v>
      </c>
    </row>
    <row r="1274" spans="1:19" x14ac:dyDescent="0.25">
      <c r="A1274" s="22" t="s">
        <v>8</v>
      </c>
      <c r="B1274" s="22">
        <v>784</v>
      </c>
      <c r="C1274" s="22">
        <v>81</v>
      </c>
      <c r="D1274" s="23">
        <v>2.6592343675604798E-3</v>
      </c>
      <c r="E1274" s="22">
        <v>152691107</v>
      </c>
      <c r="F1274" s="22" t="s">
        <v>243</v>
      </c>
      <c r="G1274" s="22" t="s">
        <v>375</v>
      </c>
      <c r="H1274" s="22">
        <v>8142.9425304929</v>
      </c>
      <c r="I1274" s="24">
        <f>'EVM CPZ List'!$D1274*'EVM CPZ List'!$C1274</f>
        <v>0.21539798377239885</v>
      </c>
      <c r="J1274" s="25">
        <f>INDEX('Pivot of Risk Data'!A:A,MATCH('EVM CPZ List'!$B1274,'Pivot of Risk Data'!B:B,0),1)</f>
        <v>1249</v>
      </c>
      <c r="K1274" s="22">
        <f>0.000621371*'EVM CPZ List'!$H1274</f>
        <v>5.0597883431149038</v>
      </c>
      <c r="L1274" s="22">
        <f>L1273+'EVM CPZ List'!$K1274</f>
        <v>15554.50895616432</v>
      </c>
      <c r="M1274" s="22">
        <f>M1273-'EVM CPZ List'!$I1274</f>
        <v>82.013847827429601</v>
      </c>
      <c r="N1274" s="7" t="e">
        <f>INDEX('2021 Certified EVM Plan'!G:G,MATCH(B1274,'2021 Certified EVM Plan'!E:E,0))</f>
        <v>#N/A</v>
      </c>
      <c r="O1274" s="7" t="e">
        <f>INDEX('2021 Certified EVM Plan'!M:M,MATCH(B1274,'2021 Certified EVM Plan'!E:E,0))</f>
        <v>#N/A</v>
      </c>
      <c r="P1274" s="7">
        <f t="shared" si="19"/>
        <v>1</v>
      </c>
      <c r="Q1274" s="26" t="e">
        <f>IF(INDEX('2021 Certified EVM Plan'!H:H,MATCH(B1274,'2021 Certified EVM Plan'!E:E,0))=1,M1274,#N/A)</f>
        <v>#N/A</v>
      </c>
      <c r="R1274" s="26" t="e">
        <f>IF(INDEX('2021 Certified EVM Plan'!J:J,MATCH(B1274,'2021 Certified EVM Plan'!E:E,0))=1,M1274,#N/A)</f>
        <v>#N/A</v>
      </c>
      <c r="S1274" s="26" t="e">
        <f>IF(INDEX('2021 Certified EVM Plan'!K:K,MATCH(B1274,'2021 Certified EVM Plan'!E:E,0))=1,M1274,#N/A)</f>
        <v>#N/A</v>
      </c>
    </row>
    <row r="1275" spans="1:19" x14ac:dyDescent="0.25">
      <c r="A1275" s="22" t="s">
        <v>2906</v>
      </c>
      <c r="B1275" s="22">
        <v>9498</v>
      </c>
      <c r="C1275" s="22">
        <v>40</v>
      </c>
      <c r="D1275" s="23">
        <v>2.6529191595486799E-3</v>
      </c>
      <c r="E1275" s="22">
        <v>42261101</v>
      </c>
      <c r="F1275" s="22" t="s">
        <v>3088</v>
      </c>
      <c r="G1275" s="22" t="s">
        <v>3259</v>
      </c>
      <c r="H1275" s="22">
        <v>4898.4532963859901</v>
      </c>
      <c r="I1275" s="24">
        <f>'EVM CPZ List'!$D1275*'EVM CPZ List'!$C1275</f>
        <v>0.1061167663819472</v>
      </c>
      <c r="J1275" s="25">
        <f>INDEX('Pivot of Risk Data'!A:A,MATCH('EVM CPZ List'!$B1275,'Pivot of Risk Data'!B:B,0),1)</f>
        <v>1250</v>
      </c>
      <c r="K1275" s="22">
        <f>0.000621371*'EVM CPZ List'!$H1275</f>
        <v>3.0437568232286591</v>
      </c>
      <c r="L1275" s="22">
        <f>L1274+'EVM CPZ List'!$K1275</f>
        <v>15557.552712987548</v>
      </c>
      <c r="M1275" s="22">
        <f>M1274-'EVM CPZ List'!$I1275</f>
        <v>81.907731061047656</v>
      </c>
      <c r="N1275" s="7" t="e">
        <f>INDEX('2021 Certified EVM Plan'!G:G,MATCH(B1275,'2021 Certified EVM Plan'!E:E,0))</f>
        <v>#N/A</v>
      </c>
      <c r="O1275" s="7" t="e">
        <f>INDEX('2021 Certified EVM Plan'!M:M,MATCH(B1275,'2021 Certified EVM Plan'!E:E,0))</f>
        <v>#N/A</v>
      </c>
      <c r="P1275" s="7">
        <f t="shared" si="19"/>
        <v>1</v>
      </c>
      <c r="Q1275" s="26" t="e">
        <f>IF(INDEX('2021 Certified EVM Plan'!H:H,MATCH(B1275,'2021 Certified EVM Plan'!E:E,0))=1,M1275,#N/A)</f>
        <v>#N/A</v>
      </c>
      <c r="R1275" s="26" t="e">
        <f>IF(INDEX('2021 Certified EVM Plan'!J:J,MATCH(B1275,'2021 Certified EVM Plan'!E:E,0))=1,M1275,#N/A)</f>
        <v>#N/A</v>
      </c>
      <c r="S1275" s="26" t="e">
        <f>IF(INDEX('2021 Certified EVM Plan'!K:K,MATCH(B1275,'2021 Certified EVM Plan'!E:E,0))=1,M1275,#N/A)</f>
        <v>#N/A</v>
      </c>
    </row>
    <row r="1276" spans="1:19" x14ac:dyDescent="0.25">
      <c r="A1276" s="22" t="s">
        <v>1672</v>
      </c>
      <c r="B1276" s="22">
        <v>1316</v>
      </c>
      <c r="C1276" s="22">
        <v>165</v>
      </c>
      <c r="D1276" s="23">
        <v>2.65274614116275E-3</v>
      </c>
      <c r="E1276" s="22">
        <v>254151101</v>
      </c>
      <c r="F1276" s="22" t="s">
        <v>1762</v>
      </c>
      <c r="G1276" s="22" t="s">
        <v>1964</v>
      </c>
      <c r="H1276" s="22">
        <v>32678.392043278</v>
      </c>
      <c r="I1276" s="24">
        <f>'EVM CPZ List'!$D1276*'EVM CPZ List'!$C1276</f>
        <v>0.43770311329185374</v>
      </c>
      <c r="J1276" s="25">
        <f>INDEX('Pivot of Risk Data'!A:A,MATCH('EVM CPZ List'!$B1276,'Pivot of Risk Data'!B:B,0),1)</f>
        <v>1251</v>
      </c>
      <c r="K1276" s="22">
        <f>0.000621371*'EVM CPZ List'!$H1276</f>
        <v>20.305405142323693</v>
      </c>
      <c r="L1276" s="22">
        <f>L1275+'EVM CPZ List'!$K1276</f>
        <v>15577.858118129872</v>
      </c>
      <c r="M1276" s="22">
        <f>M1275-'EVM CPZ List'!$I1276</f>
        <v>81.470027947755796</v>
      </c>
      <c r="N1276" s="7" t="e">
        <f>INDEX('2021 Certified EVM Plan'!G:G,MATCH(B1276,'2021 Certified EVM Plan'!E:E,0))</f>
        <v>#N/A</v>
      </c>
      <c r="O1276" s="7" t="e">
        <f>INDEX('2021 Certified EVM Plan'!M:M,MATCH(B1276,'2021 Certified EVM Plan'!E:E,0))</f>
        <v>#N/A</v>
      </c>
      <c r="P1276" s="7">
        <f t="shared" si="19"/>
        <v>1</v>
      </c>
      <c r="Q1276" s="26" t="e">
        <f>IF(INDEX('2021 Certified EVM Plan'!H:H,MATCH(B1276,'2021 Certified EVM Plan'!E:E,0))=1,M1276,#N/A)</f>
        <v>#N/A</v>
      </c>
      <c r="R1276" s="26" t="e">
        <f>IF(INDEX('2021 Certified EVM Plan'!J:J,MATCH(B1276,'2021 Certified EVM Plan'!E:E,0))=1,M1276,#N/A)</f>
        <v>#N/A</v>
      </c>
      <c r="S1276" s="26" t="e">
        <f>IF(INDEX('2021 Certified EVM Plan'!K:K,MATCH(B1276,'2021 Certified EVM Plan'!E:E,0))=1,M1276,#N/A)</f>
        <v>#N/A</v>
      </c>
    </row>
    <row r="1277" spans="1:19" x14ac:dyDescent="0.25">
      <c r="A1277" s="22" t="s">
        <v>2906</v>
      </c>
      <c r="B1277" s="22">
        <v>1854</v>
      </c>
      <c r="C1277" s="22">
        <v>3</v>
      </c>
      <c r="D1277" s="23">
        <v>2.6389169033641802E-3</v>
      </c>
      <c r="E1277" s="22">
        <v>42021112</v>
      </c>
      <c r="F1277" s="22" t="s">
        <v>384</v>
      </c>
      <c r="G1277" s="22" t="s">
        <v>3146</v>
      </c>
      <c r="H1277" s="22">
        <v>272.35042215501898</v>
      </c>
      <c r="I1277" s="24">
        <f>'EVM CPZ List'!$D1277*'EVM CPZ List'!$C1277</f>
        <v>7.9167507100925405E-3</v>
      </c>
      <c r="J1277" s="25">
        <f>INDEX('Pivot of Risk Data'!A:A,MATCH('EVM CPZ List'!$B1277,'Pivot of Risk Data'!B:B,0),1)</f>
        <v>1252</v>
      </c>
      <c r="K1277" s="22">
        <f>0.000621371*'EVM CPZ List'!$H1277</f>
        <v>0.16923065416488631</v>
      </c>
      <c r="L1277" s="22">
        <f>L1276+'EVM CPZ List'!$K1277</f>
        <v>15578.027348784037</v>
      </c>
      <c r="M1277" s="22">
        <f>M1276-'EVM CPZ List'!$I1277</f>
        <v>81.462111197045701</v>
      </c>
      <c r="N1277" s="7" t="e">
        <f>INDEX('2021 Certified EVM Plan'!G:G,MATCH(B1277,'2021 Certified EVM Plan'!E:E,0))</f>
        <v>#N/A</v>
      </c>
      <c r="O1277" s="7" t="e">
        <f>INDEX('2021 Certified EVM Plan'!M:M,MATCH(B1277,'2021 Certified EVM Plan'!E:E,0))</f>
        <v>#N/A</v>
      </c>
      <c r="P1277" s="7">
        <f t="shared" si="19"/>
        <v>1</v>
      </c>
      <c r="Q1277" s="26" t="e">
        <f>IF(INDEX('2021 Certified EVM Plan'!H:H,MATCH(B1277,'2021 Certified EVM Plan'!E:E,0))=1,M1277,#N/A)</f>
        <v>#N/A</v>
      </c>
      <c r="R1277" s="26" t="e">
        <f>IF(INDEX('2021 Certified EVM Plan'!J:J,MATCH(B1277,'2021 Certified EVM Plan'!E:E,0))=1,M1277,#N/A)</f>
        <v>#N/A</v>
      </c>
      <c r="S1277" s="26" t="e">
        <f>IF(INDEX('2021 Certified EVM Plan'!K:K,MATCH(B1277,'2021 Certified EVM Plan'!E:E,0))=1,M1277,#N/A)</f>
        <v>#N/A</v>
      </c>
    </row>
    <row r="1278" spans="1:19" x14ac:dyDescent="0.25">
      <c r="A1278" s="22" t="s">
        <v>964</v>
      </c>
      <c r="B1278" s="22">
        <v>9369</v>
      </c>
      <c r="C1278" s="22">
        <v>27</v>
      </c>
      <c r="D1278" s="23">
        <v>2.6377663060963398E-3</v>
      </c>
      <c r="E1278" s="22">
        <v>42811113</v>
      </c>
      <c r="F1278" s="22" t="s">
        <v>1039</v>
      </c>
      <c r="G1278" s="22" t="s">
        <v>1369</v>
      </c>
      <c r="H1278" s="22">
        <v>2967.18363026628</v>
      </c>
      <c r="I1278" s="24">
        <f>'EVM CPZ List'!$D1278*'EVM CPZ List'!$C1278</f>
        <v>7.1219690264601176E-2</v>
      </c>
      <c r="J1278" s="25">
        <f>INDEX('Pivot of Risk Data'!A:A,MATCH('EVM CPZ List'!$B1278,'Pivot of Risk Data'!B:B,0),1)</f>
        <v>1253</v>
      </c>
      <c r="K1278" s="22">
        <f>0.000621371*'EVM CPZ List'!$H1278</f>
        <v>1.8437218595221887</v>
      </c>
      <c r="L1278" s="22">
        <f>L1277+'EVM CPZ List'!$K1278</f>
        <v>15579.87107064356</v>
      </c>
      <c r="M1278" s="22">
        <f>M1277-'EVM CPZ List'!$I1278</f>
        <v>81.390891506781102</v>
      </c>
      <c r="N1278" s="7" t="e">
        <f>INDEX('2021 Certified EVM Plan'!G:G,MATCH(B1278,'2021 Certified EVM Plan'!E:E,0))</f>
        <v>#N/A</v>
      </c>
      <c r="O1278" s="7" t="e">
        <f>INDEX('2021 Certified EVM Plan'!M:M,MATCH(B1278,'2021 Certified EVM Plan'!E:E,0))</f>
        <v>#N/A</v>
      </c>
      <c r="P1278" s="7">
        <f t="shared" si="19"/>
        <v>1</v>
      </c>
      <c r="Q1278" s="26" t="e">
        <f>IF(INDEX('2021 Certified EVM Plan'!H:H,MATCH(B1278,'2021 Certified EVM Plan'!E:E,0))=1,M1278,#N/A)</f>
        <v>#N/A</v>
      </c>
      <c r="R1278" s="26" t="e">
        <f>IF(INDEX('2021 Certified EVM Plan'!J:J,MATCH(B1278,'2021 Certified EVM Plan'!E:E,0))=1,M1278,#N/A)</f>
        <v>#N/A</v>
      </c>
      <c r="S1278" s="26" t="e">
        <f>IF(INDEX('2021 Certified EVM Plan'!K:K,MATCH(B1278,'2021 Certified EVM Plan'!E:E,0))=1,M1278,#N/A)</f>
        <v>#N/A</v>
      </c>
    </row>
    <row r="1279" spans="1:19" x14ac:dyDescent="0.25">
      <c r="A1279" s="22" t="s">
        <v>1672</v>
      </c>
      <c r="B1279" s="22">
        <v>3908</v>
      </c>
      <c r="C1279" s="22">
        <v>188</v>
      </c>
      <c r="D1279" s="23">
        <v>2.6356956568992199E-3</v>
      </c>
      <c r="E1279" s="22">
        <v>254432102</v>
      </c>
      <c r="F1279" s="22" t="s">
        <v>1862</v>
      </c>
      <c r="G1279" s="22" t="s">
        <v>1884</v>
      </c>
      <c r="H1279" s="22">
        <v>22745.392567836901</v>
      </c>
      <c r="I1279" s="24">
        <f>'EVM CPZ List'!$D1279*'EVM CPZ List'!$C1279</f>
        <v>0.49551078349705335</v>
      </c>
      <c r="J1279" s="25">
        <f>INDEX('Pivot of Risk Data'!A:A,MATCH('EVM CPZ List'!$B1279,'Pivot of Risk Data'!B:B,0),1)</f>
        <v>1254</v>
      </c>
      <c r="K1279" s="22">
        <f>0.000621371*'EVM CPZ List'!$H1279</f>
        <v>14.133327325269384</v>
      </c>
      <c r="L1279" s="22">
        <f>L1278+'EVM CPZ List'!$K1279</f>
        <v>15594.004397968829</v>
      </c>
      <c r="M1279" s="22">
        <f>M1278-'EVM CPZ List'!$I1279</f>
        <v>80.895380723284049</v>
      </c>
      <c r="N1279" s="7" t="e">
        <f>INDEX('2021 Certified EVM Plan'!G:G,MATCH(B1279,'2021 Certified EVM Plan'!E:E,0))</f>
        <v>#N/A</v>
      </c>
      <c r="O1279" s="7" t="e">
        <f>INDEX('2021 Certified EVM Plan'!M:M,MATCH(B1279,'2021 Certified EVM Plan'!E:E,0))</f>
        <v>#N/A</v>
      </c>
      <c r="P1279" s="7">
        <f t="shared" si="19"/>
        <v>1</v>
      </c>
      <c r="Q1279" s="26" t="e">
        <f>IF(INDEX('2021 Certified EVM Plan'!H:H,MATCH(B1279,'2021 Certified EVM Plan'!E:E,0))=1,M1279,#N/A)</f>
        <v>#N/A</v>
      </c>
      <c r="R1279" s="26" t="e">
        <f>IF(INDEX('2021 Certified EVM Plan'!J:J,MATCH(B1279,'2021 Certified EVM Plan'!E:E,0))=1,M1279,#N/A)</f>
        <v>#N/A</v>
      </c>
      <c r="S1279" s="26" t="e">
        <f>IF(INDEX('2021 Certified EVM Plan'!K:K,MATCH(B1279,'2021 Certified EVM Plan'!E:E,0))=1,M1279,#N/A)</f>
        <v>#N/A</v>
      </c>
    </row>
    <row r="1280" spans="1:19" x14ac:dyDescent="0.25">
      <c r="A1280" s="22" t="s">
        <v>1672</v>
      </c>
      <c r="B1280" s="22">
        <v>6352</v>
      </c>
      <c r="C1280" s="22">
        <v>5</v>
      </c>
      <c r="D1280" s="23">
        <v>2.6252996468276598E-3</v>
      </c>
      <c r="E1280" s="22">
        <v>163341101</v>
      </c>
      <c r="F1280" s="22" t="s">
        <v>1909</v>
      </c>
      <c r="G1280" s="22" t="s">
        <v>2004</v>
      </c>
      <c r="H1280" s="22">
        <v>707.42584224004997</v>
      </c>
      <c r="I1280" s="24">
        <f>'EVM CPZ List'!$D1280*'EVM CPZ List'!$C1280</f>
        <v>1.3126498234138299E-2</v>
      </c>
      <c r="J1280" s="25">
        <f>INDEX('Pivot of Risk Data'!A:A,MATCH('EVM CPZ List'!$B1280,'Pivot of Risk Data'!B:B,0),1)</f>
        <v>1255</v>
      </c>
      <c r="K1280" s="22">
        <f>0.000621371*'EVM CPZ List'!$H1280</f>
        <v>0.4395739030185421</v>
      </c>
      <c r="L1280" s="22">
        <f>L1279+'EVM CPZ List'!$K1280</f>
        <v>15594.443971871848</v>
      </c>
      <c r="M1280" s="22">
        <f>M1279-'EVM CPZ List'!$I1280</f>
        <v>80.882254225049905</v>
      </c>
      <c r="N1280" s="7" t="e">
        <f>INDEX('2021 Certified EVM Plan'!G:G,MATCH(B1280,'2021 Certified EVM Plan'!E:E,0))</f>
        <v>#N/A</v>
      </c>
      <c r="O1280" s="7" t="e">
        <f>INDEX('2021 Certified EVM Plan'!M:M,MATCH(B1280,'2021 Certified EVM Plan'!E:E,0))</f>
        <v>#N/A</v>
      </c>
      <c r="P1280" s="7">
        <f t="shared" si="19"/>
        <v>1</v>
      </c>
      <c r="Q1280" s="26" t="e">
        <f>IF(INDEX('2021 Certified EVM Plan'!H:H,MATCH(B1280,'2021 Certified EVM Plan'!E:E,0))=1,M1280,#N/A)</f>
        <v>#N/A</v>
      </c>
      <c r="R1280" s="26" t="e">
        <f>IF(INDEX('2021 Certified EVM Plan'!J:J,MATCH(B1280,'2021 Certified EVM Plan'!E:E,0))=1,M1280,#N/A)</f>
        <v>#N/A</v>
      </c>
      <c r="S1280" s="26" t="e">
        <f>IF(INDEX('2021 Certified EVM Plan'!K:K,MATCH(B1280,'2021 Certified EVM Plan'!E:E,0))=1,M1280,#N/A)</f>
        <v>#N/A</v>
      </c>
    </row>
    <row r="1281" spans="1:19" x14ac:dyDescent="0.25">
      <c r="A1281" s="22" t="s">
        <v>539</v>
      </c>
      <c r="B1281" s="22">
        <v>2700</v>
      </c>
      <c r="C1281" s="22">
        <v>303</v>
      </c>
      <c r="D1281" s="23">
        <v>2.6154513551467401E-3</v>
      </c>
      <c r="E1281" s="22">
        <v>103601101</v>
      </c>
      <c r="F1281" s="22" t="s">
        <v>689</v>
      </c>
      <c r="G1281" s="22" t="s">
        <v>713</v>
      </c>
      <c r="H1281" s="22">
        <v>46035.104457192698</v>
      </c>
      <c r="I1281" s="24">
        <f>'EVM CPZ List'!$D1281*'EVM CPZ List'!$C1281</f>
        <v>0.79248176060946229</v>
      </c>
      <c r="J1281" s="25">
        <f>INDEX('Pivot of Risk Data'!A:A,MATCH('EVM CPZ List'!$B1281,'Pivot of Risk Data'!B:B,0),1)</f>
        <v>1256</v>
      </c>
      <c r="K1281" s="22">
        <f>0.000621371*'EVM CPZ List'!$H1281</f>
        <v>28.604878891670285</v>
      </c>
      <c r="L1281" s="22">
        <f>L1280+'EVM CPZ List'!$K1281</f>
        <v>15623.048850763518</v>
      </c>
      <c r="M1281" s="22">
        <f>M1280-'EVM CPZ List'!$I1281</f>
        <v>80.089772464440443</v>
      </c>
      <c r="N1281" s="7" t="e">
        <f>INDEX('2021 Certified EVM Plan'!G:G,MATCH(B1281,'2021 Certified EVM Plan'!E:E,0))</f>
        <v>#N/A</v>
      </c>
      <c r="O1281" s="7" t="e">
        <f>INDEX('2021 Certified EVM Plan'!M:M,MATCH(B1281,'2021 Certified EVM Plan'!E:E,0))</f>
        <v>#N/A</v>
      </c>
      <c r="P1281" s="7">
        <f t="shared" si="19"/>
        <v>1</v>
      </c>
      <c r="Q1281" s="26" t="e">
        <f>IF(INDEX('2021 Certified EVM Plan'!H:H,MATCH(B1281,'2021 Certified EVM Plan'!E:E,0))=1,M1281,#N/A)</f>
        <v>#N/A</v>
      </c>
      <c r="R1281" s="26" t="e">
        <f>IF(INDEX('2021 Certified EVM Plan'!J:J,MATCH(B1281,'2021 Certified EVM Plan'!E:E,0))=1,M1281,#N/A)</f>
        <v>#N/A</v>
      </c>
      <c r="S1281" s="26" t="e">
        <f>IF(INDEX('2021 Certified EVM Plan'!K:K,MATCH(B1281,'2021 Certified EVM Plan'!E:E,0))=1,M1281,#N/A)</f>
        <v>#N/A</v>
      </c>
    </row>
    <row r="1282" spans="1:19" x14ac:dyDescent="0.25">
      <c r="A1282" s="22" t="s">
        <v>1672</v>
      </c>
      <c r="B1282" s="22">
        <v>1211</v>
      </c>
      <c r="C1282" s="22">
        <v>273</v>
      </c>
      <c r="D1282" s="23">
        <v>2.6154473295017899E-3</v>
      </c>
      <c r="E1282" s="22">
        <v>254421103</v>
      </c>
      <c r="F1282" s="22" t="s">
        <v>1804</v>
      </c>
      <c r="G1282" s="22" t="s">
        <v>2016</v>
      </c>
      <c r="H1282" s="22">
        <v>27507.5876642328</v>
      </c>
      <c r="I1282" s="24">
        <f>'EVM CPZ List'!$D1282*'EVM CPZ List'!$C1282</f>
        <v>0.71401712095398862</v>
      </c>
      <c r="J1282" s="25">
        <f>INDEX('Pivot of Risk Data'!A:A,MATCH('EVM CPZ List'!$B1282,'Pivot of Risk Data'!B:B,0),1)</f>
        <v>1257</v>
      </c>
      <c r="K1282" s="22">
        <f>0.000621371*'EVM CPZ List'!$H1282</f>
        <v>17.092417254512</v>
      </c>
      <c r="L1282" s="22">
        <f>L1281+'EVM CPZ List'!$K1282</f>
        <v>15640.141268018031</v>
      </c>
      <c r="M1282" s="22">
        <f>M1281-'EVM CPZ List'!$I1282</f>
        <v>79.37575534348646</v>
      </c>
      <c r="N1282" s="7" t="e">
        <f>INDEX('2021 Certified EVM Plan'!G:G,MATCH(B1282,'2021 Certified EVM Plan'!E:E,0))</f>
        <v>#N/A</v>
      </c>
      <c r="O1282" s="7" t="e">
        <f>INDEX('2021 Certified EVM Plan'!M:M,MATCH(B1282,'2021 Certified EVM Plan'!E:E,0))</f>
        <v>#N/A</v>
      </c>
      <c r="P1282" s="7">
        <f t="shared" ref="P1282:P1345" si="20">COUNTIF(B:B,B1282)</f>
        <v>1</v>
      </c>
      <c r="Q1282" s="26" t="e">
        <f>IF(INDEX('2021 Certified EVM Plan'!H:H,MATCH(B1282,'2021 Certified EVM Plan'!E:E,0))=1,M1282,#N/A)</f>
        <v>#N/A</v>
      </c>
      <c r="R1282" s="26" t="e">
        <f>IF(INDEX('2021 Certified EVM Plan'!J:J,MATCH(B1282,'2021 Certified EVM Plan'!E:E,0))=1,M1282,#N/A)</f>
        <v>#N/A</v>
      </c>
      <c r="S1282" s="26" t="e">
        <f>IF(INDEX('2021 Certified EVM Plan'!K:K,MATCH(B1282,'2021 Certified EVM Plan'!E:E,0))=1,M1282,#N/A)</f>
        <v>#N/A</v>
      </c>
    </row>
    <row r="1283" spans="1:19" x14ac:dyDescent="0.25">
      <c r="A1283" s="22" t="s">
        <v>2195</v>
      </c>
      <c r="B1283" s="22">
        <v>8168</v>
      </c>
      <c r="C1283" s="22">
        <v>206</v>
      </c>
      <c r="D1283" s="23">
        <v>2.6008692578028E-3</v>
      </c>
      <c r="E1283" s="22">
        <v>82841102</v>
      </c>
      <c r="F1283" s="22" t="s">
        <v>2249</v>
      </c>
      <c r="G1283" s="22" t="s">
        <v>2544</v>
      </c>
      <c r="H1283" s="22">
        <v>21172.996740204198</v>
      </c>
      <c r="I1283" s="24">
        <f>'EVM CPZ List'!$D1283*'EVM CPZ List'!$C1283</f>
        <v>0.53577906710737677</v>
      </c>
      <c r="J1283" s="25">
        <f>INDEX('Pivot of Risk Data'!A:A,MATCH('EVM CPZ List'!$B1283,'Pivot of Risk Data'!B:B,0),1)</f>
        <v>1258</v>
      </c>
      <c r="K1283" s="22">
        <f>0.000621371*'EVM CPZ List'!$H1283</f>
        <v>13.156286157457423</v>
      </c>
      <c r="L1283" s="22">
        <f>L1282+'EVM CPZ List'!$K1283</f>
        <v>15653.297554175488</v>
      </c>
      <c r="M1283" s="22">
        <f>M1282-'EVM CPZ List'!$I1283</f>
        <v>78.83997627637909</v>
      </c>
      <c r="N1283" s="7" t="e">
        <f>INDEX('2021 Certified EVM Plan'!G:G,MATCH(B1283,'2021 Certified EVM Plan'!E:E,0))</f>
        <v>#N/A</v>
      </c>
      <c r="O1283" s="7" t="e">
        <f>INDEX('2021 Certified EVM Plan'!M:M,MATCH(B1283,'2021 Certified EVM Plan'!E:E,0))</f>
        <v>#N/A</v>
      </c>
      <c r="P1283" s="7">
        <f t="shared" si="20"/>
        <v>1</v>
      </c>
      <c r="Q1283" s="26" t="e">
        <f>IF(INDEX('2021 Certified EVM Plan'!H:H,MATCH(B1283,'2021 Certified EVM Plan'!E:E,0))=1,M1283,#N/A)</f>
        <v>#N/A</v>
      </c>
      <c r="R1283" s="26" t="e">
        <f>IF(INDEX('2021 Certified EVM Plan'!J:J,MATCH(B1283,'2021 Certified EVM Plan'!E:E,0))=1,M1283,#N/A)</f>
        <v>#N/A</v>
      </c>
      <c r="S1283" s="26" t="e">
        <f>IF(INDEX('2021 Certified EVM Plan'!K:K,MATCH(B1283,'2021 Certified EVM Plan'!E:E,0))=1,M1283,#N/A)</f>
        <v>#N/A</v>
      </c>
    </row>
    <row r="1284" spans="1:19" x14ac:dyDescent="0.25">
      <c r="A1284" s="22" t="s">
        <v>1672</v>
      </c>
      <c r="B1284" s="22">
        <v>1346</v>
      </c>
      <c r="C1284" s="22">
        <v>241</v>
      </c>
      <c r="D1284" s="23">
        <v>2.59754727671699E-3</v>
      </c>
      <c r="E1284" s="22">
        <v>163751102</v>
      </c>
      <c r="F1284" s="22" t="s">
        <v>1674</v>
      </c>
      <c r="G1284" s="22" t="s">
        <v>1717</v>
      </c>
      <c r="H1284" s="22">
        <v>27692.5614959675</v>
      </c>
      <c r="I1284" s="24">
        <f>'EVM CPZ List'!$D1284*'EVM CPZ List'!$C1284</f>
        <v>0.62600889368879464</v>
      </c>
      <c r="J1284" s="25">
        <f>INDEX('Pivot of Risk Data'!A:A,MATCH('EVM CPZ List'!$B1284,'Pivot of Risk Data'!B:B,0),1)</f>
        <v>1259</v>
      </c>
      <c r="K1284" s="22">
        <f>0.000621371*'EVM CPZ List'!$H1284</f>
        <v>17.207354629310821</v>
      </c>
      <c r="L1284" s="22">
        <f>L1283+'EVM CPZ List'!$K1284</f>
        <v>15670.504908804798</v>
      </c>
      <c r="M1284" s="22">
        <f>M1283-'EVM CPZ List'!$I1284</f>
        <v>78.213967382690299</v>
      </c>
      <c r="N1284" s="7" t="e">
        <f>INDEX('2021 Certified EVM Plan'!G:G,MATCH(B1284,'2021 Certified EVM Plan'!E:E,0))</f>
        <v>#N/A</v>
      </c>
      <c r="O1284" s="7" t="e">
        <f>INDEX('2021 Certified EVM Plan'!M:M,MATCH(B1284,'2021 Certified EVM Plan'!E:E,0))</f>
        <v>#N/A</v>
      </c>
      <c r="P1284" s="7">
        <f t="shared" si="20"/>
        <v>1</v>
      </c>
      <c r="Q1284" s="26" t="e">
        <f>IF(INDEX('2021 Certified EVM Plan'!H:H,MATCH(B1284,'2021 Certified EVM Plan'!E:E,0))=1,M1284,#N/A)</f>
        <v>#N/A</v>
      </c>
      <c r="R1284" s="26" t="e">
        <f>IF(INDEX('2021 Certified EVM Plan'!J:J,MATCH(B1284,'2021 Certified EVM Plan'!E:E,0))=1,M1284,#N/A)</f>
        <v>#N/A</v>
      </c>
      <c r="S1284" s="26" t="e">
        <f>IF(INDEX('2021 Certified EVM Plan'!K:K,MATCH(B1284,'2021 Certified EVM Plan'!E:E,0))=1,M1284,#N/A)</f>
        <v>#N/A</v>
      </c>
    </row>
    <row r="1285" spans="1:19" x14ac:dyDescent="0.25">
      <c r="A1285" s="22" t="s">
        <v>8</v>
      </c>
      <c r="B1285" s="22">
        <v>519</v>
      </c>
      <c r="C1285" s="22">
        <v>451</v>
      </c>
      <c r="D1285" s="23">
        <v>2.5957603863481101E-3</v>
      </c>
      <c r="E1285" s="22">
        <v>153082106</v>
      </c>
      <c r="F1285" s="22" t="s">
        <v>25</v>
      </c>
      <c r="G1285" s="22" t="s">
        <v>26</v>
      </c>
      <c r="H1285" s="22">
        <v>46683.5024445991</v>
      </c>
      <c r="I1285" s="24">
        <f>'EVM CPZ List'!$D1285*'EVM CPZ List'!$C1285</f>
        <v>1.1706879342429977</v>
      </c>
      <c r="J1285" s="25">
        <f>INDEX('Pivot of Risk Data'!A:A,MATCH('EVM CPZ List'!$B1285,'Pivot of Risk Data'!B:B,0),1)</f>
        <v>1260</v>
      </c>
      <c r="K1285" s="22">
        <f>0.000621371*'EVM CPZ List'!$H1285</f>
        <v>29.007774597502987</v>
      </c>
      <c r="L1285" s="22">
        <f>L1284+'EVM CPZ List'!$K1285</f>
        <v>15699.512683402301</v>
      </c>
      <c r="M1285" s="22">
        <f>M1284-'EVM CPZ List'!$I1285</f>
        <v>77.043279448447308</v>
      </c>
      <c r="N1285" s="7" t="e">
        <f>INDEX('2021 Certified EVM Plan'!G:G,MATCH(B1285,'2021 Certified EVM Plan'!E:E,0))</f>
        <v>#N/A</v>
      </c>
      <c r="O1285" s="7" t="e">
        <f>INDEX('2021 Certified EVM Plan'!M:M,MATCH(B1285,'2021 Certified EVM Plan'!E:E,0))</f>
        <v>#N/A</v>
      </c>
      <c r="P1285" s="7">
        <f t="shared" si="20"/>
        <v>1</v>
      </c>
      <c r="Q1285" s="26" t="e">
        <f>IF(INDEX('2021 Certified EVM Plan'!H:H,MATCH(B1285,'2021 Certified EVM Plan'!E:E,0))=1,M1285,#N/A)</f>
        <v>#N/A</v>
      </c>
      <c r="R1285" s="26" t="e">
        <f>IF(INDEX('2021 Certified EVM Plan'!J:J,MATCH(B1285,'2021 Certified EVM Plan'!E:E,0))=1,M1285,#N/A)</f>
        <v>#N/A</v>
      </c>
      <c r="S1285" s="26" t="e">
        <f>IF(INDEX('2021 Certified EVM Plan'!K:K,MATCH(B1285,'2021 Certified EVM Plan'!E:E,0))=1,M1285,#N/A)</f>
        <v>#N/A</v>
      </c>
    </row>
    <row r="1286" spans="1:19" x14ac:dyDescent="0.25">
      <c r="A1286" s="22" t="s">
        <v>964</v>
      </c>
      <c r="B1286" s="22">
        <v>6664</v>
      </c>
      <c r="C1286" s="22">
        <v>119</v>
      </c>
      <c r="D1286" s="23">
        <v>2.5939507492905999E-3</v>
      </c>
      <c r="E1286" s="22">
        <v>192171103</v>
      </c>
      <c r="F1286" s="22" t="s">
        <v>1034</v>
      </c>
      <c r="G1286" s="22" t="s">
        <v>1035</v>
      </c>
      <c r="H1286" s="22">
        <v>13903.860684502601</v>
      </c>
      <c r="I1286" s="24">
        <f>'EVM CPZ List'!$D1286*'EVM CPZ List'!$C1286</f>
        <v>0.3086801391655814</v>
      </c>
      <c r="J1286" s="25">
        <f>INDEX('Pivot of Risk Data'!A:A,MATCH('EVM CPZ List'!$B1286,'Pivot of Risk Data'!B:B,0),1)</f>
        <v>1261</v>
      </c>
      <c r="K1286" s="22">
        <f>0.000621371*'EVM CPZ List'!$H1286</f>
        <v>8.6394558173900649</v>
      </c>
      <c r="L1286" s="22">
        <f>L1285+'EVM CPZ List'!$K1286</f>
        <v>15708.152139219692</v>
      </c>
      <c r="M1286" s="22">
        <f>M1285-'EVM CPZ List'!$I1286</f>
        <v>76.73459930928172</v>
      </c>
      <c r="N1286" s="7" t="e">
        <f>INDEX('2021 Certified EVM Plan'!G:G,MATCH(B1286,'2021 Certified EVM Plan'!E:E,0))</f>
        <v>#N/A</v>
      </c>
      <c r="O1286" s="7" t="e">
        <f>INDEX('2021 Certified EVM Plan'!M:M,MATCH(B1286,'2021 Certified EVM Plan'!E:E,0))</f>
        <v>#N/A</v>
      </c>
      <c r="P1286" s="7">
        <f t="shared" si="20"/>
        <v>1</v>
      </c>
      <c r="Q1286" s="26" t="e">
        <f>IF(INDEX('2021 Certified EVM Plan'!H:H,MATCH(B1286,'2021 Certified EVM Plan'!E:E,0))=1,M1286,#N/A)</f>
        <v>#N/A</v>
      </c>
      <c r="R1286" s="26" t="e">
        <f>IF(INDEX('2021 Certified EVM Plan'!J:J,MATCH(B1286,'2021 Certified EVM Plan'!E:E,0))=1,M1286,#N/A)</f>
        <v>#N/A</v>
      </c>
      <c r="S1286" s="26" t="e">
        <f>IF(INDEX('2021 Certified EVM Plan'!K:K,MATCH(B1286,'2021 Certified EVM Plan'!E:E,0))=1,M1286,#N/A)</f>
        <v>#N/A</v>
      </c>
    </row>
    <row r="1287" spans="1:19" x14ac:dyDescent="0.25">
      <c r="A1287" s="22" t="s">
        <v>2906</v>
      </c>
      <c r="B1287" s="22">
        <v>4265</v>
      </c>
      <c r="C1287" s="22">
        <v>76</v>
      </c>
      <c r="D1287" s="23">
        <v>2.5849425702570801E-3</v>
      </c>
      <c r="E1287" s="22">
        <v>24251101</v>
      </c>
      <c r="F1287" s="22" t="s">
        <v>3027</v>
      </c>
      <c r="G1287" s="22" t="s">
        <v>3077</v>
      </c>
      <c r="H1287" s="22">
        <v>7077.1680679820902</v>
      </c>
      <c r="I1287" s="24">
        <f>'EVM CPZ List'!$D1287*'EVM CPZ List'!$C1287</f>
        <v>0.19645563533953808</v>
      </c>
      <c r="J1287" s="25">
        <f>INDEX('Pivot of Risk Data'!A:A,MATCH('EVM CPZ List'!$B1287,'Pivot of Risk Data'!B:B,0),1)</f>
        <v>1262</v>
      </c>
      <c r="K1287" s="22">
        <f>0.000621371*'EVM CPZ List'!$H1287</f>
        <v>4.3975469995700998</v>
      </c>
      <c r="L1287" s="22">
        <f>L1286+'EVM CPZ List'!$K1287</f>
        <v>15712.549686219261</v>
      </c>
      <c r="M1287" s="22">
        <f>M1286-'EVM CPZ List'!$I1287</f>
        <v>76.538143673942187</v>
      </c>
      <c r="N1287" s="7" t="e">
        <f>INDEX('2021 Certified EVM Plan'!G:G,MATCH(B1287,'2021 Certified EVM Plan'!E:E,0))</f>
        <v>#N/A</v>
      </c>
      <c r="O1287" s="7" t="e">
        <f>INDEX('2021 Certified EVM Plan'!M:M,MATCH(B1287,'2021 Certified EVM Plan'!E:E,0))</f>
        <v>#N/A</v>
      </c>
      <c r="P1287" s="7">
        <f t="shared" si="20"/>
        <v>1</v>
      </c>
      <c r="Q1287" s="26" t="e">
        <f>IF(INDEX('2021 Certified EVM Plan'!H:H,MATCH(B1287,'2021 Certified EVM Plan'!E:E,0))=1,M1287,#N/A)</f>
        <v>#N/A</v>
      </c>
      <c r="R1287" s="26" t="e">
        <f>IF(INDEX('2021 Certified EVM Plan'!J:J,MATCH(B1287,'2021 Certified EVM Plan'!E:E,0))=1,M1287,#N/A)</f>
        <v>#N/A</v>
      </c>
      <c r="S1287" s="26" t="e">
        <f>IF(INDEX('2021 Certified EVM Plan'!K:K,MATCH(B1287,'2021 Certified EVM Plan'!E:E,0))=1,M1287,#N/A)</f>
        <v>#N/A</v>
      </c>
    </row>
    <row r="1288" spans="1:19" x14ac:dyDescent="0.25">
      <c r="A1288" s="22" t="s">
        <v>8</v>
      </c>
      <c r="B1288" s="22">
        <v>6109</v>
      </c>
      <c r="C1288" s="22">
        <v>268</v>
      </c>
      <c r="D1288" s="23">
        <v>2.5736006561020101E-3</v>
      </c>
      <c r="E1288" s="22">
        <v>153082106</v>
      </c>
      <c r="F1288" s="22" t="s">
        <v>25</v>
      </c>
      <c r="G1288" s="22" t="s">
        <v>120</v>
      </c>
      <c r="H1288" s="22">
        <v>33799.558584093902</v>
      </c>
      <c r="I1288" s="24">
        <f>'EVM CPZ List'!$D1288*'EVM CPZ List'!$C1288</f>
        <v>0.68972497583533865</v>
      </c>
      <c r="J1288" s="25">
        <f>INDEX('Pivot of Risk Data'!A:A,MATCH('EVM CPZ List'!$B1288,'Pivot of Risk Data'!B:B,0),1)</f>
        <v>1263</v>
      </c>
      <c r="K1288" s="22">
        <f>0.000621371*'EVM CPZ List'!$H1288</f>
        <v>21.002065516957014</v>
      </c>
      <c r="L1288" s="22">
        <f>L1287+'EVM CPZ List'!$K1288</f>
        <v>15733.551751736219</v>
      </c>
      <c r="M1288" s="22">
        <f>M1287-'EVM CPZ List'!$I1288</f>
        <v>75.848418698106855</v>
      </c>
      <c r="N1288" s="7" t="e">
        <f>INDEX('2021 Certified EVM Plan'!G:G,MATCH(B1288,'2021 Certified EVM Plan'!E:E,0))</f>
        <v>#N/A</v>
      </c>
      <c r="O1288" s="7" t="e">
        <f>INDEX('2021 Certified EVM Plan'!M:M,MATCH(B1288,'2021 Certified EVM Plan'!E:E,0))</f>
        <v>#N/A</v>
      </c>
      <c r="P1288" s="7">
        <f t="shared" si="20"/>
        <v>1</v>
      </c>
      <c r="Q1288" s="26" t="e">
        <f>IF(INDEX('2021 Certified EVM Plan'!H:H,MATCH(B1288,'2021 Certified EVM Plan'!E:E,0))=1,M1288,#N/A)</f>
        <v>#N/A</v>
      </c>
      <c r="R1288" s="26" t="e">
        <f>IF(INDEX('2021 Certified EVM Plan'!J:J,MATCH(B1288,'2021 Certified EVM Plan'!E:E,0))=1,M1288,#N/A)</f>
        <v>#N/A</v>
      </c>
      <c r="S1288" s="26" t="e">
        <f>IF(INDEX('2021 Certified EVM Plan'!K:K,MATCH(B1288,'2021 Certified EVM Plan'!E:E,0))=1,M1288,#N/A)</f>
        <v>#N/A</v>
      </c>
    </row>
    <row r="1289" spans="1:19" x14ac:dyDescent="0.25">
      <c r="A1289" s="22" t="s">
        <v>8</v>
      </c>
      <c r="B1289" s="22">
        <v>4624</v>
      </c>
      <c r="C1289" s="22">
        <v>73</v>
      </c>
      <c r="D1289" s="23">
        <v>2.5711608829887701E-3</v>
      </c>
      <c r="E1289" s="22">
        <v>152101101</v>
      </c>
      <c r="F1289" s="22" t="s">
        <v>380</v>
      </c>
      <c r="G1289" s="22" t="s">
        <v>422</v>
      </c>
      <c r="H1289" s="22">
        <v>6967.0605389584398</v>
      </c>
      <c r="I1289" s="24">
        <f>'EVM CPZ List'!$D1289*'EVM CPZ List'!$C1289</f>
        <v>0.18769474445818021</v>
      </c>
      <c r="J1289" s="25">
        <f>INDEX('Pivot of Risk Data'!A:A,MATCH('EVM CPZ List'!$B1289,'Pivot of Risk Data'!B:B,0),1)</f>
        <v>1264</v>
      </c>
      <c r="K1289" s="22">
        <f>0.000621371*'EVM CPZ List'!$H1289</f>
        <v>4.3291293741531449</v>
      </c>
      <c r="L1289" s="22">
        <f>L1288+'EVM CPZ List'!$K1289</f>
        <v>15737.880881110372</v>
      </c>
      <c r="M1289" s="22">
        <f>M1288-'EVM CPZ List'!$I1289</f>
        <v>75.66072395364867</v>
      </c>
      <c r="N1289" s="7" t="e">
        <f>INDEX('2021 Certified EVM Plan'!G:G,MATCH(B1289,'2021 Certified EVM Plan'!E:E,0))</f>
        <v>#N/A</v>
      </c>
      <c r="O1289" s="7" t="e">
        <f>INDEX('2021 Certified EVM Plan'!M:M,MATCH(B1289,'2021 Certified EVM Plan'!E:E,0))</f>
        <v>#N/A</v>
      </c>
      <c r="P1289" s="7">
        <f t="shared" si="20"/>
        <v>1</v>
      </c>
      <c r="Q1289" s="26" t="e">
        <f>IF(INDEX('2021 Certified EVM Plan'!H:H,MATCH(B1289,'2021 Certified EVM Plan'!E:E,0))=1,M1289,#N/A)</f>
        <v>#N/A</v>
      </c>
      <c r="R1289" s="26" t="e">
        <f>IF(INDEX('2021 Certified EVM Plan'!J:J,MATCH(B1289,'2021 Certified EVM Plan'!E:E,0))=1,M1289,#N/A)</f>
        <v>#N/A</v>
      </c>
      <c r="S1289" s="26" t="e">
        <f>IF(INDEX('2021 Certified EVM Plan'!K:K,MATCH(B1289,'2021 Certified EVM Plan'!E:E,0))=1,M1289,#N/A)</f>
        <v>#N/A</v>
      </c>
    </row>
    <row r="1290" spans="1:19" x14ac:dyDescent="0.25">
      <c r="A1290" s="22" t="s">
        <v>964</v>
      </c>
      <c r="B1290" s="22">
        <v>2817</v>
      </c>
      <c r="C1290" s="22">
        <v>132</v>
      </c>
      <c r="D1290" s="23">
        <v>2.5415197355194599E-3</v>
      </c>
      <c r="E1290" s="22">
        <v>42811113</v>
      </c>
      <c r="F1290" s="22" t="s">
        <v>1039</v>
      </c>
      <c r="G1290" s="22" t="s">
        <v>1225</v>
      </c>
      <c r="H1290" s="22">
        <v>16237.523820340701</v>
      </c>
      <c r="I1290" s="24">
        <f>'EVM CPZ List'!$D1290*'EVM CPZ List'!$C1290</f>
        <v>0.3354806050885687</v>
      </c>
      <c r="J1290" s="25">
        <f>INDEX('Pivot of Risk Data'!A:A,MATCH('EVM CPZ List'!$B1290,'Pivot of Risk Data'!B:B,0),1)</f>
        <v>1265</v>
      </c>
      <c r="K1290" s="22">
        <f>0.000621371*'EVM CPZ List'!$H1290</f>
        <v>10.089526413768922</v>
      </c>
      <c r="L1290" s="22">
        <f>L1289+'EVM CPZ List'!$K1290</f>
        <v>15747.970407524141</v>
      </c>
      <c r="M1290" s="22">
        <f>M1289-'EVM CPZ List'!$I1290</f>
        <v>75.325243348560107</v>
      </c>
      <c r="N1290" s="7" t="e">
        <f>INDEX('2021 Certified EVM Plan'!G:G,MATCH(B1290,'2021 Certified EVM Plan'!E:E,0))</f>
        <v>#N/A</v>
      </c>
      <c r="O1290" s="7" t="e">
        <f>INDEX('2021 Certified EVM Plan'!M:M,MATCH(B1290,'2021 Certified EVM Plan'!E:E,0))</f>
        <v>#N/A</v>
      </c>
      <c r="P1290" s="7">
        <f t="shared" si="20"/>
        <v>1</v>
      </c>
      <c r="Q1290" s="26" t="e">
        <f>IF(INDEX('2021 Certified EVM Plan'!H:H,MATCH(B1290,'2021 Certified EVM Plan'!E:E,0))=1,M1290,#N/A)</f>
        <v>#N/A</v>
      </c>
      <c r="R1290" s="26" t="e">
        <f>IF(INDEX('2021 Certified EVM Plan'!J:J,MATCH(B1290,'2021 Certified EVM Plan'!E:E,0))=1,M1290,#N/A)</f>
        <v>#N/A</v>
      </c>
      <c r="S1290" s="26" t="e">
        <f>IF(INDEX('2021 Certified EVM Plan'!K:K,MATCH(B1290,'2021 Certified EVM Plan'!E:E,0))=1,M1290,#N/A)</f>
        <v>#N/A</v>
      </c>
    </row>
    <row r="1291" spans="1:19" x14ac:dyDescent="0.25">
      <c r="A1291" s="22" t="s">
        <v>2906</v>
      </c>
      <c r="B1291" s="22">
        <v>7409</v>
      </c>
      <c r="C1291" s="22">
        <v>94</v>
      </c>
      <c r="D1291" s="23">
        <v>2.5374579145131999E-3</v>
      </c>
      <c r="E1291" s="22">
        <v>24101101</v>
      </c>
      <c r="F1291" s="22" t="s">
        <v>3080</v>
      </c>
      <c r="G1291" s="22" t="s">
        <v>3167</v>
      </c>
      <c r="H1291" s="22">
        <v>9460.9125710738008</v>
      </c>
      <c r="I1291" s="24">
        <f>'EVM CPZ List'!$D1291*'EVM CPZ List'!$C1291</f>
        <v>0.23852104396424079</v>
      </c>
      <c r="J1291" s="25">
        <f>INDEX('Pivot of Risk Data'!A:A,MATCH('EVM CPZ List'!$B1291,'Pivot of Risk Data'!B:B,0),1)</f>
        <v>1266</v>
      </c>
      <c r="K1291" s="22">
        <f>0.000621371*'EVM CPZ List'!$H1291</f>
        <v>5.8787367052006987</v>
      </c>
      <c r="L1291" s="22">
        <f>L1290+'EVM CPZ List'!$K1291</f>
        <v>15753.849144229342</v>
      </c>
      <c r="M1291" s="22">
        <f>M1290-'EVM CPZ List'!$I1291</f>
        <v>75.086722304595867</v>
      </c>
      <c r="N1291" s="7" t="e">
        <f>INDEX('2021 Certified EVM Plan'!G:G,MATCH(B1291,'2021 Certified EVM Plan'!E:E,0))</f>
        <v>#N/A</v>
      </c>
      <c r="O1291" s="7" t="e">
        <f>INDEX('2021 Certified EVM Plan'!M:M,MATCH(B1291,'2021 Certified EVM Plan'!E:E,0))</f>
        <v>#N/A</v>
      </c>
      <c r="P1291" s="7">
        <f t="shared" si="20"/>
        <v>1</v>
      </c>
      <c r="Q1291" s="26" t="e">
        <f>IF(INDEX('2021 Certified EVM Plan'!H:H,MATCH(B1291,'2021 Certified EVM Plan'!E:E,0))=1,M1291,#N/A)</f>
        <v>#N/A</v>
      </c>
      <c r="R1291" s="26" t="e">
        <f>IF(INDEX('2021 Certified EVM Plan'!J:J,MATCH(B1291,'2021 Certified EVM Plan'!E:E,0))=1,M1291,#N/A)</f>
        <v>#N/A</v>
      </c>
      <c r="S1291" s="26" t="e">
        <f>IF(INDEX('2021 Certified EVM Plan'!K:K,MATCH(B1291,'2021 Certified EVM Plan'!E:E,0))=1,M1291,#N/A)</f>
        <v>#N/A</v>
      </c>
    </row>
    <row r="1292" spans="1:19" x14ac:dyDescent="0.25">
      <c r="A1292" s="22" t="s">
        <v>1672</v>
      </c>
      <c r="B1292" s="22">
        <v>2031</v>
      </c>
      <c r="C1292" s="22">
        <v>77</v>
      </c>
      <c r="D1292" s="23">
        <v>2.5360692697744399E-3</v>
      </c>
      <c r="E1292" s="22">
        <v>163541102</v>
      </c>
      <c r="F1292" s="22" t="s">
        <v>280</v>
      </c>
      <c r="G1292" s="22" t="s">
        <v>2034</v>
      </c>
      <c r="H1292" s="22">
        <v>12585.993562129301</v>
      </c>
      <c r="I1292" s="24">
        <f>'EVM CPZ List'!$D1292*'EVM CPZ List'!$C1292</f>
        <v>0.19527733377263187</v>
      </c>
      <c r="J1292" s="25">
        <f>INDEX('Pivot of Risk Data'!A:A,MATCH('EVM CPZ List'!$B1292,'Pivot of Risk Data'!B:B,0),1)</f>
        <v>1267</v>
      </c>
      <c r="K1292" s="22">
        <f>0.000621371*'EVM CPZ List'!$H1292</f>
        <v>7.8205714056938458</v>
      </c>
      <c r="L1292" s="22">
        <f>L1291+'EVM CPZ List'!$K1292</f>
        <v>15761.669715635035</v>
      </c>
      <c r="M1292" s="22">
        <f>M1291-'EVM CPZ List'!$I1292</f>
        <v>74.89144497082323</v>
      </c>
      <c r="N1292" s="7" t="e">
        <f>INDEX('2021 Certified EVM Plan'!G:G,MATCH(B1292,'2021 Certified EVM Plan'!E:E,0))</f>
        <v>#N/A</v>
      </c>
      <c r="O1292" s="7" t="e">
        <f>INDEX('2021 Certified EVM Plan'!M:M,MATCH(B1292,'2021 Certified EVM Plan'!E:E,0))</f>
        <v>#N/A</v>
      </c>
      <c r="P1292" s="7">
        <f t="shared" si="20"/>
        <v>1</v>
      </c>
      <c r="Q1292" s="26" t="e">
        <f>IF(INDEX('2021 Certified EVM Plan'!H:H,MATCH(B1292,'2021 Certified EVM Plan'!E:E,0))=1,M1292,#N/A)</f>
        <v>#N/A</v>
      </c>
      <c r="R1292" s="26" t="e">
        <f>IF(INDEX('2021 Certified EVM Plan'!J:J,MATCH(B1292,'2021 Certified EVM Plan'!E:E,0))=1,M1292,#N/A)</f>
        <v>#N/A</v>
      </c>
      <c r="S1292" s="26" t="e">
        <f>IF(INDEX('2021 Certified EVM Plan'!K:K,MATCH(B1292,'2021 Certified EVM Plan'!E:E,0))=1,M1292,#N/A)</f>
        <v>#N/A</v>
      </c>
    </row>
    <row r="1293" spans="1:19" x14ac:dyDescent="0.25">
      <c r="A1293" s="22" t="s">
        <v>964</v>
      </c>
      <c r="B1293" s="22">
        <v>1708</v>
      </c>
      <c r="C1293" s="22">
        <v>307</v>
      </c>
      <c r="D1293" s="23">
        <v>2.5321373866300798E-3</v>
      </c>
      <c r="E1293" s="22">
        <v>42761101</v>
      </c>
      <c r="F1293" s="22" t="s">
        <v>1189</v>
      </c>
      <c r="G1293" s="22" t="s">
        <v>1530</v>
      </c>
      <c r="H1293" s="22">
        <v>43187.660151102296</v>
      </c>
      <c r="I1293" s="24">
        <f>'EVM CPZ List'!$D1293*'EVM CPZ List'!$C1293</f>
        <v>0.77736617769543448</v>
      </c>
      <c r="J1293" s="25">
        <f>INDEX('Pivot of Risk Data'!A:A,MATCH('EVM CPZ List'!$B1293,'Pivot of Risk Data'!B:B,0),1)</f>
        <v>1268</v>
      </c>
      <c r="K1293" s="22">
        <f>0.000621371*'EVM CPZ List'!$H1293</f>
        <v>26.835559575750587</v>
      </c>
      <c r="L1293" s="22">
        <f>L1292+'EVM CPZ List'!$K1293</f>
        <v>15788.505275210786</v>
      </c>
      <c r="M1293" s="22">
        <f>M1292-'EVM CPZ List'!$I1293</f>
        <v>74.114078793127788</v>
      </c>
      <c r="N1293" s="7" t="e">
        <f>INDEX('2021 Certified EVM Plan'!G:G,MATCH(B1293,'2021 Certified EVM Plan'!E:E,0))</f>
        <v>#N/A</v>
      </c>
      <c r="O1293" s="7" t="e">
        <f>INDEX('2021 Certified EVM Plan'!M:M,MATCH(B1293,'2021 Certified EVM Plan'!E:E,0))</f>
        <v>#N/A</v>
      </c>
      <c r="P1293" s="7">
        <f t="shared" si="20"/>
        <v>1</v>
      </c>
      <c r="Q1293" s="26" t="e">
        <f>IF(INDEX('2021 Certified EVM Plan'!H:H,MATCH(B1293,'2021 Certified EVM Plan'!E:E,0))=1,M1293,#N/A)</f>
        <v>#N/A</v>
      </c>
      <c r="R1293" s="26" t="e">
        <f>IF(INDEX('2021 Certified EVM Plan'!J:J,MATCH(B1293,'2021 Certified EVM Plan'!E:E,0))=1,M1293,#N/A)</f>
        <v>#N/A</v>
      </c>
      <c r="S1293" s="26" t="e">
        <f>IF(INDEX('2021 Certified EVM Plan'!K:K,MATCH(B1293,'2021 Certified EVM Plan'!E:E,0))=1,M1293,#N/A)</f>
        <v>#N/A</v>
      </c>
    </row>
    <row r="1294" spans="1:19" x14ac:dyDescent="0.25">
      <c r="A1294" s="22" t="s">
        <v>1672</v>
      </c>
      <c r="B1294" s="22">
        <v>2368</v>
      </c>
      <c r="C1294" s="22">
        <v>277</v>
      </c>
      <c r="D1294" s="23">
        <v>2.5239331084429399E-3</v>
      </c>
      <c r="E1294" s="22">
        <v>163451702</v>
      </c>
      <c r="F1294" s="22" t="s">
        <v>1831</v>
      </c>
      <c r="G1294" s="22" t="s">
        <v>1912</v>
      </c>
      <c r="H1294" s="22">
        <v>29095.277868367499</v>
      </c>
      <c r="I1294" s="24">
        <f>'EVM CPZ List'!$D1294*'EVM CPZ List'!$C1294</f>
        <v>0.69912947103869438</v>
      </c>
      <c r="J1294" s="25">
        <f>INDEX('Pivot of Risk Data'!A:A,MATCH('EVM CPZ List'!$B1294,'Pivot of Risk Data'!B:B,0),1)</f>
        <v>1269</v>
      </c>
      <c r="K1294" s="22">
        <f>0.000621371*'EVM CPZ List'!$H1294</f>
        <v>18.07896190434538</v>
      </c>
      <c r="L1294" s="22">
        <f>L1293+'EVM CPZ List'!$K1294</f>
        <v>15806.584237115132</v>
      </c>
      <c r="M1294" s="22">
        <f>M1293-'EVM CPZ List'!$I1294</f>
        <v>73.4149493220891</v>
      </c>
      <c r="N1294" s="7" t="e">
        <f>INDEX('2021 Certified EVM Plan'!G:G,MATCH(B1294,'2021 Certified EVM Plan'!E:E,0))</f>
        <v>#N/A</v>
      </c>
      <c r="O1294" s="7" t="e">
        <f>INDEX('2021 Certified EVM Plan'!M:M,MATCH(B1294,'2021 Certified EVM Plan'!E:E,0))</f>
        <v>#N/A</v>
      </c>
      <c r="P1294" s="7">
        <f t="shared" si="20"/>
        <v>1</v>
      </c>
      <c r="Q1294" s="26" t="e">
        <f>IF(INDEX('2021 Certified EVM Plan'!H:H,MATCH(B1294,'2021 Certified EVM Plan'!E:E,0))=1,M1294,#N/A)</f>
        <v>#N/A</v>
      </c>
      <c r="R1294" s="26" t="e">
        <f>IF(INDEX('2021 Certified EVM Plan'!J:J,MATCH(B1294,'2021 Certified EVM Plan'!E:E,0))=1,M1294,#N/A)</f>
        <v>#N/A</v>
      </c>
      <c r="S1294" s="26" t="e">
        <f>IF(INDEX('2021 Certified EVM Plan'!K:K,MATCH(B1294,'2021 Certified EVM Plan'!E:E,0))=1,M1294,#N/A)</f>
        <v>#N/A</v>
      </c>
    </row>
    <row r="1295" spans="1:19" x14ac:dyDescent="0.25">
      <c r="A1295" s="22" t="s">
        <v>964</v>
      </c>
      <c r="B1295" s="22">
        <v>5240</v>
      </c>
      <c r="C1295" s="22">
        <v>36</v>
      </c>
      <c r="D1295" s="23">
        <v>2.5159442942485899E-3</v>
      </c>
      <c r="E1295" s="22">
        <v>42091101</v>
      </c>
      <c r="F1295" s="22" t="s">
        <v>1133</v>
      </c>
      <c r="G1295" s="22" t="s">
        <v>1184</v>
      </c>
      <c r="H1295" s="22">
        <v>2980.21390069464</v>
      </c>
      <c r="I1295" s="24">
        <f>'EVM CPZ List'!$D1295*'EVM CPZ List'!$C1295</f>
        <v>9.0573994592949236E-2</v>
      </c>
      <c r="J1295" s="25">
        <f>INDEX('Pivot of Risk Data'!A:A,MATCH('EVM CPZ List'!$B1295,'Pivot of Risk Data'!B:B,0),1)</f>
        <v>1270</v>
      </c>
      <c r="K1295" s="22">
        <f>0.000621371*'EVM CPZ List'!$H1295</f>
        <v>1.8518184916885292</v>
      </c>
      <c r="L1295" s="22">
        <f>L1294+'EVM CPZ List'!$K1295</f>
        <v>15808.43605560682</v>
      </c>
      <c r="M1295" s="22">
        <f>M1294-'EVM CPZ List'!$I1295</f>
        <v>73.324375327496156</v>
      </c>
      <c r="N1295" s="7" t="e">
        <f>INDEX('2021 Certified EVM Plan'!G:G,MATCH(B1295,'2021 Certified EVM Plan'!E:E,0))</f>
        <v>#N/A</v>
      </c>
      <c r="O1295" s="7" t="e">
        <f>INDEX('2021 Certified EVM Plan'!M:M,MATCH(B1295,'2021 Certified EVM Plan'!E:E,0))</f>
        <v>#N/A</v>
      </c>
      <c r="P1295" s="7">
        <f t="shared" si="20"/>
        <v>1</v>
      </c>
      <c r="Q1295" s="26" t="e">
        <f>IF(INDEX('2021 Certified EVM Plan'!H:H,MATCH(B1295,'2021 Certified EVM Plan'!E:E,0))=1,M1295,#N/A)</f>
        <v>#N/A</v>
      </c>
      <c r="R1295" s="26" t="e">
        <f>IF(INDEX('2021 Certified EVM Plan'!J:J,MATCH(B1295,'2021 Certified EVM Plan'!E:E,0))=1,M1295,#N/A)</f>
        <v>#N/A</v>
      </c>
      <c r="S1295" s="26" t="e">
        <f>IF(INDEX('2021 Certified EVM Plan'!K:K,MATCH(B1295,'2021 Certified EVM Plan'!E:E,0))=1,M1295,#N/A)</f>
        <v>#N/A</v>
      </c>
    </row>
    <row r="1296" spans="1:19" x14ac:dyDescent="0.25">
      <c r="A1296" s="22" t="s">
        <v>964</v>
      </c>
      <c r="B1296" s="22">
        <v>8982</v>
      </c>
      <c r="C1296" s="22">
        <v>15</v>
      </c>
      <c r="D1296" s="23">
        <v>2.5076432272115499E-3</v>
      </c>
      <c r="E1296" s="22">
        <v>43351103</v>
      </c>
      <c r="F1296" s="22" t="s">
        <v>1267</v>
      </c>
      <c r="G1296" s="22" t="s">
        <v>1368</v>
      </c>
      <c r="H1296" s="22">
        <v>6495.7462183075704</v>
      </c>
      <c r="I1296" s="24">
        <f>'EVM CPZ List'!$D1296*'EVM CPZ List'!$C1296</f>
        <v>3.7614648408173246E-2</v>
      </c>
      <c r="J1296" s="25">
        <f>INDEX('Pivot of Risk Data'!A:A,MATCH('EVM CPZ List'!$B1296,'Pivot of Risk Data'!B:B,0),1)</f>
        <v>1271</v>
      </c>
      <c r="K1296" s="22">
        <f>0.000621371*'EVM CPZ List'!$H1296</f>
        <v>4.0362683234159933</v>
      </c>
      <c r="L1296" s="22">
        <f>L1295+'EVM CPZ List'!$K1296</f>
        <v>15812.472323930237</v>
      </c>
      <c r="M1296" s="22">
        <f>M1295-'EVM CPZ List'!$I1296</f>
        <v>73.286760679087976</v>
      </c>
      <c r="N1296" s="7" t="e">
        <f>INDEX('2021 Certified EVM Plan'!G:G,MATCH(B1296,'2021 Certified EVM Plan'!E:E,0))</f>
        <v>#N/A</v>
      </c>
      <c r="O1296" s="7" t="e">
        <f>INDEX('2021 Certified EVM Plan'!M:M,MATCH(B1296,'2021 Certified EVM Plan'!E:E,0))</f>
        <v>#N/A</v>
      </c>
      <c r="P1296" s="7">
        <f t="shared" si="20"/>
        <v>1</v>
      </c>
      <c r="Q1296" s="26" t="e">
        <f>IF(INDEX('2021 Certified EVM Plan'!H:H,MATCH(B1296,'2021 Certified EVM Plan'!E:E,0))=1,M1296,#N/A)</f>
        <v>#N/A</v>
      </c>
      <c r="R1296" s="26" t="e">
        <f>IF(INDEX('2021 Certified EVM Plan'!J:J,MATCH(B1296,'2021 Certified EVM Plan'!E:E,0))=1,M1296,#N/A)</f>
        <v>#N/A</v>
      </c>
      <c r="S1296" s="26" t="e">
        <f>IF(INDEX('2021 Certified EVM Plan'!K:K,MATCH(B1296,'2021 Certified EVM Plan'!E:E,0))=1,M1296,#N/A)</f>
        <v>#N/A</v>
      </c>
    </row>
    <row r="1297" spans="1:19" x14ac:dyDescent="0.25">
      <c r="A1297" s="22" t="s">
        <v>964</v>
      </c>
      <c r="B1297" s="22">
        <v>7480</v>
      </c>
      <c r="C1297" s="22">
        <v>4</v>
      </c>
      <c r="D1297" s="23">
        <v>2.5062929327669698E-3</v>
      </c>
      <c r="E1297" s="22">
        <v>42721104</v>
      </c>
      <c r="F1297" s="22" t="s">
        <v>1456</v>
      </c>
      <c r="G1297" s="22" t="s">
        <v>1635</v>
      </c>
      <c r="H1297" s="22">
        <v>3397.3314864633999</v>
      </c>
      <c r="I1297" s="24">
        <f>'EVM CPZ List'!$D1297*'EVM CPZ List'!$C1297</f>
        <v>1.0025171731067879E-2</v>
      </c>
      <c r="J1297" s="25">
        <f>INDEX('Pivot of Risk Data'!A:A,MATCH('EVM CPZ List'!$B1297,'Pivot of Risk Data'!B:B,0),1)</f>
        <v>1272</v>
      </c>
      <c r="K1297" s="22">
        <f>0.000621371*'EVM CPZ List'!$H1297</f>
        <v>2.1110032630752493</v>
      </c>
      <c r="L1297" s="22">
        <f>L1296+'EVM CPZ List'!$K1297</f>
        <v>15814.583327193312</v>
      </c>
      <c r="M1297" s="22">
        <f>M1296-'EVM CPZ List'!$I1297</f>
        <v>73.276735507356904</v>
      </c>
      <c r="N1297" s="7" t="e">
        <f>INDEX('2021 Certified EVM Plan'!G:G,MATCH(B1297,'2021 Certified EVM Plan'!E:E,0))</f>
        <v>#N/A</v>
      </c>
      <c r="O1297" s="7" t="e">
        <f>INDEX('2021 Certified EVM Plan'!M:M,MATCH(B1297,'2021 Certified EVM Plan'!E:E,0))</f>
        <v>#N/A</v>
      </c>
      <c r="P1297" s="7">
        <f t="shared" si="20"/>
        <v>1</v>
      </c>
      <c r="Q1297" s="26" t="e">
        <f>IF(INDEX('2021 Certified EVM Plan'!H:H,MATCH(B1297,'2021 Certified EVM Plan'!E:E,0))=1,M1297,#N/A)</f>
        <v>#N/A</v>
      </c>
      <c r="R1297" s="26" t="e">
        <f>IF(INDEX('2021 Certified EVM Plan'!J:J,MATCH(B1297,'2021 Certified EVM Plan'!E:E,0))=1,M1297,#N/A)</f>
        <v>#N/A</v>
      </c>
      <c r="S1297" s="26" t="e">
        <f>IF(INDEX('2021 Certified EVM Plan'!K:K,MATCH(B1297,'2021 Certified EVM Plan'!E:E,0))=1,M1297,#N/A)</f>
        <v>#N/A</v>
      </c>
    </row>
    <row r="1298" spans="1:19" x14ac:dyDescent="0.25">
      <c r="A1298" s="22" t="s">
        <v>964</v>
      </c>
      <c r="B1298" s="22">
        <v>7552</v>
      </c>
      <c r="C1298" s="22">
        <v>183</v>
      </c>
      <c r="D1298" s="23">
        <v>2.5028885371682599E-3</v>
      </c>
      <c r="E1298" s="22">
        <v>43321103</v>
      </c>
      <c r="F1298" s="22" t="s">
        <v>1110</v>
      </c>
      <c r="G1298" s="22" t="s">
        <v>1199</v>
      </c>
      <c r="H1298" s="22">
        <v>20662.4362716654</v>
      </c>
      <c r="I1298" s="24">
        <f>'EVM CPZ List'!$D1298*'EVM CPZ List'!$C1298</f>
        <v>0.45802860230179154</v>
      </c>
      <c r="J1298" s="25">
        <f>INDEX('Pivot of Risk Data'!A:A,MATCH('EVM CPZ List'!$B1298,'Pivot of Risk Data'!B:B,0),1)</f>
        <v>1273</v>
      </c>
      <c r="K1298" s="22">
        <f>0.000621371*'EVM CPZ List'!$H1298</f>
        <v>12.839038688561001</v>
      </c>
      <c r="L1298" s="22">
        <f>L1297+'EVM CPZ List'!$K1298</f>
        <v>15827.422365881872</v>
      </c>
      <c r="M1298" s="22">
        <f>M1297-'EVM CPZ List'!$I1298</f>
        <v>72.818706905055109</v>
      </c>
      <c r="N1298" s="7" t="e">
        <f>INDEX('2021 Certified EVM Plan'!G:G,MATCH(B1298,'2021 Certified EVM Plan'!E:E,0))</f>
        <v>#N/A</v>
      </c>
      <c r="O1298" s="7" t="e">
        <f>INDEX('2021 Certified EVM Plan'!M:M,MATCH(B1298,'2021 Certified EVM Plan'!E:E,0))</f>
        <v>#N/A</v>
      </c>
      <c r="P1298" s="7">
        <f t="shared" si="20"/>
        <v>1</v>
      </c>
      <c r="Q1298" s="26" t="e">
        <f>IF(INDEX('2021 Certified EVM Plan'!H:H,MATCH(B1298,'2021 Certified EVM Plan'!E:E,0))=1,M1298,#N/A)</f>
        <v>#N/A</v>
      </c>
      <c r="R1298" s="26" t="e">
        <f>IF(INDEX('2021 Certified EVM Plan'!J:J,MATCH(B1298,'2021 Certified EVM Plan'!E:E,0))=1,M1298,#N/A)</f>
        <v>#N/A</v>
      </c>
      <c r="S1298" s="26" t="e">
        <f>IF(INDEX('2021 Certified EVM Plan'!K:K,MATCH(B1298,'2021 Certified EVM Plan'!E:E,0))=1,M1298,#N/A)</f>
        <v>#N/A</v>
      </c>
    </row>
    <row r="1299" spans="1:19" x14ac:dyDescent="0.25">
      <c r="A1299" s="22" t="s">
        <v>539</v>
      </c>
      <c r="B1299" s="22">
        <v>9470</v>
      </c>
      <c r="C1299" s="22">
        <v>26</v>
      </c>
      <c r="D1299" s="23">
        <v>2.49791446966875E-3</v>
      </c>
      <c r="E1299" s="22">
        <v>102541102</v>
      </c>
      <c r="F1299" s="22" t="s">
        <v>601</v>
      </c>
      <c r="G1299" s="22" t="s">
        <v>751</v>
      </c>
      <c r="H1299" s="22">
        <v>5307.8331531865097</v>
      </c>
      <c r="I1299" s="24">
        <f>'EVM CPZ List'!$D1299*'EVM CPZ List'!$C1299</f>
        <v>6.4945776211387501E-2</v>
      </c>
      <c r="J1299" s="25">
        <f>INDEX('Pivot of Risk Data'!A:A,MATCH('EVM CPZ List'!$B1299,'Pivot of Risk Data'!B:B,0),1)</f>
        <v>1274</v>
      </c>
      <c r="K1299" s="22">
        <f>0.000621371*'EVM CPZ List'!$H1299</f>
        <v>3.2981335942286547</v>
      </c>
      <c r="L1299" s="22">
        <f>L1298+'EVM CPZ List'!$K1299</f>
        <v>15830.720499476101</v>
      </c>
      <c r="M1299" s="22">
        <f>M1298-'EVM CPZ List'!$I1299</f>
        <v>72.75376112884372</v>
      </c>
      <c r="N1299" s="7" t="e">
        <f>INDEX('2021 Certified EVM Plan'!G:G,MATCH(B1299,'2021 Certified EVM Plan'!E:E,0))</f>
        <v>#N/A</v>
      </c>
      <c r="O1299" s="7" t="e">
        <f>INDEX('2021 Certified EVM Plan'!M:M,MATCH(B1299,'2021 Certified EVM Plan'!E:E,0))</f>
        <v>#N/A</v>
      </c>
      <c r="P1299" s="7">
        <f t="shared" si="20"/>
        <v>1</v>
      </c>
      <c r="Q1299" s="26" t="e">
        <f>IF(INDEX('2021 Certified EVM Plan'!H:H,MATCH(B1299,'2021 Certified EVM Plan'!E:E,0))=1,M1299,#N/A)</f>
        <v>#N/A</v>
      </c>
      <c r="R1299" s="26" t="e">
        <f>IF(INDEX('2021 Certified EVM Plan'!J:J,MATCH(B1299,'2021 Certified EVM Plan'!E:E,0))=1,M1299,#N/A)</f>
        <v>#N/A</v>
      </c>
      <c r="S1299" s="26" t="e">
        <f>IF(INDEX('2021 Certified EVM Plan'!K:K,MATCH(B1299,'2021 Certified EVM Plan'!E:E,0))=1,M1299,#N/A)</f>
        <v>#N/A</v>
      </c>
    </row>
    <row r="1300" spans="1:19" x14ac:dyDescent="0.25">
      <c r="A1300" s="22" t="s">
        <v>2195</v>
      </c>
      <c r="B1300" s="22">
        <v>7638</v>
      </c>
      <c r="C1300" s="22">
        <v>2</v>
      </c>
      <c r="D1300" s="23">
        <v>2.49643551919087E-3</v>
      </c>
      <c r="E1300" s="22">
        <v>182391103</v>
      </c>
      <c r="F1300" s="22" t="s">
        <v>2196</v>
      </c>
      <c r="G1300" s="22" t="s">
        <v>2679</v>
      </c>
      <c r="H1300" s="22">
        <v>8948.1922185369003</v>
      </c>
      <c r="I1300" s="24">
        <f>'EVM CPZ List'!$D1300*'EVM CPZ List'!$C1300</f>
        <v>4.9928710383817399E-3</v>
      </c>
      <c r="J1300" s="25">
        <f>INDEX('Pivot of Risk Data'!A:A,MATCH('EVM CPZ List'!$B1300,'Pivot of Risk Data'!B:B,0),1)</f>
        <v>1275</v>
      </c>
      <c r="K1300" s="22">
        <f>0.000621371*'EVM CPZ List'!$H1300</f>
        <v>5.5601471470244928</v>
      </c>
      <c r="L1300" s="22">
        <f>L1299+'EVM CPZ List'!$K1300</f>
        <v>15836.280646623125</v>
      </c>
      <c r="M1300" s="22">
        <f>M1299-'EVM CPZ List'!$I1300</f>
        <v>72.748768257805338</v>
      </c>
      <c r="N1300" s="7" t="e">
        <f>INDEX('2021 Certified EVM Plan'!G:G,MATCH(B1300,'2021 Certified EVM Plan'!E:E,0))</f>
        <v>#N/A</v>
      </c>
      <c r="O1300" s="7" t="e">
        <f>INDEX('2021 Certified EVM Plan'!M:M,MATCH(B1300,'2021 Certified EVM Plan'!E:E,0))</f>
        <v>#N/A</v>
      </c>
      <c r="P1300" s="7">
        <f t="shared" si="20"/>
        <v>1</v>
      </c>
      <c r="Q1300" s="26" t="e">
        <f>IF(INDEX('2021 Certified EVM Plan'!H:H,MATCH(B1300,'2021 Certified EVM Plan'!E:E,0))=1,M1300,#N/A)</f>
        <v>#N/A</v>
      </c>
      <c r="R1300" s="26" t="e">
        <f>IF(INDEX('2021 Certified EVM Plan'!J:J,MATCH(B1300,'2021 Certified EVM Plan'!E:E,0))=1,M1300,#N/A)</f>
        <v>#N/A</v>
      </c>
      <c r="S1300" s="26" t="e">
        <f>IF(INDEX('2021 Certified EVM Plan'!K:K,MATCH(B1300,'2021 Certified EVM Plan'!E:E,0))=1,M1300,#N/A)</f>
        <v>#N/A</v>
      </c>
    </row>
    <row r="1301" spans="1:19" x14ac:dyDescent="0.25">
      <c r="A1301" s="22" t="s">
        <v>8</v>
      </c>
      <c r="B1301" s="22">
        <v>3005</v>
      </c>
      <c r="C1301" s="22">
        <v>333</v>
      </c>
      <c r="D1301" s="23">
        <v>2.4957227035446602E-3</v>
      </c>
      <c r="E1301" s="22">
        <v>152431102</v>
      </c>
      <c r="F1301" s="22" t="s">
        <v>29</v>
      </c>
      <c r="G1301" s="22" t="s">
        <v>66</v>
      </c>
      <c r="H1301" s="22">
        <v>33414.914901177297</v>
      </c>
      <c r="I1301" s="24">
        <f>'EVM CPZ List'!$D1301*'EVM CPZ List'!$C1301</f>
        <v>0.83107566028037183</v>
      </c>
      <c r="J1301" s="25">
        <f>INDEX('Pivot of Risk Data'!A:A,MATCH('EVM CPZ List'!$B1301,'Pivot of Risk Data'!B:B,0),1)</f>
        <v>1276</v>
      </c>
      <c r="K1301" s="22">
        <f>0.000621371*'EVM CPZ List'!$H1301</f>
        <v>20.763059087059439</v>
      </c>
      <c r="L1301" s="22">
        <f>L1300+'EVM CPZ List'!$K1301</f>
        <v>15857.043705710184</v>
      </c>
      <c r="M1301" s="22">
        <f>M1300-'EVM CPZ List'!$I1301</f>
        <v>71.917692597524962</v>
      </c>
      <c r="N1301" s="7" t="e">
        <f>INDEX('2021 Certified EVM Plan'!G:G,MATCH(B1301,'2021 Certified EVM Plan'!E:E,0))</f>
        <v>#N/A</v>
      </c>
      <c r="O1301" s="7" t="e">
        <f>INDEX('2021 Certified EVM Plan'!M:M,MATCH(B1301,'2021 Certified EVM Plan'!E:E,0))</f>
        <v>#N/A</v>
      </c>
      <c r="P1301" s="7">
        <f t="shared" si="20"/>
        <v>1</v>
      </c>
      <c r="Q1301" s="26" t="e">
        <f>IF(INDEX('2021 Certified EVM Plan'!H:H,MATCH(B1301,'2021 Certified EVM Plan'!E:E,0))=1,M1301,#N/A)</f>
        <v>#N/A</v>
      </c>
      <c r="R1301" s="26" t="e">
        <f>IF(INDEX('2021 Certified EVM Plan'!J:J,MATCH(B1301,'2021 Certified EVM Plan'!E:E,0))=1,M1301,#N/A)</f>
        <v>#N/A</v>
      </c>
      <c r="S1301" s="26" t="e">
        <f>IF(INDEX('2021 Certified EVM Plan'!K:K,MATCH(B1301,'2021 Certified EVM Plan'!E:E,0))=1,M1301,#N/A)</f>
        <v>#N/A</v>
      </c>
    </row>
    <row r="1302" spans="1:19" x14ac:dyDescent="0.25">
      <c r="A1302" s="22" t="s">
        <v>539</v>
      </c>
      <c r="B1302" s="22">
        <v>2714</v>
      </c>
      <c r="C1302" s="22">
        <v>69</v>
      </c>
      <c r="D1302" s="23">
        <v>2.49133342109229E-3</v>
      </c>
      <c r="E1302" s="22">
        <v>103311101</v>
      </c>
      <c r="F1302" s="22" t="s">
        <v>842</v>
      </c>
      <c r="G1302" s="22" t="s">
        <v>891</v>
      </c>
      <c r="H1302" s="22">
        <v>12955.3271535531</v>
      </c>
      <c r="I1302" s="24">
        <f>'EVM CPZ List'!$D1302*'EVM CPZ List'!$C1302</f>
        <v>0.17190200605536801</v>
      </c>
      <c r="J1302" s="25">
        <f>INDEX('Pivot of Risk Data'!A:A,MATCH('EVM CPZ List'!$B1302,'Pivot of Risk Data'!B:B,0),1)</f>
        <v>1277</v>
      </c>
      <c r="K1302" s="22">
        <f>0.000621371*'EVM CPZ List'!$H1302</f>
        <v>8.0500645887304429</v>
      </c>
      <c r="L1302" s="22">
        <f>L1301+'EVM CPZ List'!$K1302</f>
        <v>15865.093770298914</v>
      </c>
      <c r="M1302" s="22">
        <f>M1301-'EVM CPZ List'!$I1302</f>
        <v>71.7457905914696</v>
      </c>
      <c r="N1302" s="7" t="e">
        <f>INDEX('2021 Certified EVM Plan'!G:G,MATCH(B1302,'2021 Certified EVM Plan'!E:E,0))</f>
        <v>#N/A</v>
      </c>
      <c r="O1302" s="7" t="e">
        <f>INDEX('2021 Certified EVM Plan'!M:M,MATCH(B1302,'2021 Certified EVM Plan'!E:E,0))</f>
        <v>#N/A</v>
      </c>
      <c r="P1302" s="7">
        <f t="shared" si="20"/>
        <v>1</v>
      </c>
      <c r="Q1302" s="26" t="e">
        <f>IF(INDEX('2021 Certified EVM Plan'!H:H,MATCH(B1302,'2021 Certified EVM Plan'!E:E,0))=1,M1302,#N/A)</f>
        <v>#N/A</v>
      </c>
      <c r="R1302" s="26" t="e">
        <f>IF(INDEX('2021 Certified EVM Plan'!J:J,MATCH(B1302,'2021 Certified EVM Plan'!E:E,0))=1,M1302,#N/A)</f>
        <v>#N/A</v>
      </c>
      <c r="S1302" s="26" t="e">
        <f>IF(INDEX('2021 Certified EVM Plan'!K:K,MATCH(B1302,'2021 Certified EVM Plan'!E:E,0))=1,M1302,#N/A)</f>
        <v>#N/A</v>
      </c>
    </row>
    <row r="1303" spans="1:19" x14ac:dyDescent="0.25">
      <c r="A1303" s="22" t="s">
        <v>964</v>
      </c>
      <c r="B1303" s="22">
        <v>4861</v>
      </c>
      <c r="C1303" s="22">
        <v>32</v>
      </c>
      <c r="D1303" s="23">
        <v>2.4852873702878799E-3</v>
      </c>
      <c r="E1303" s="22">
        <v>42811113</v>
      </c>
      <c r="F1303" s="22" t="s">
        <v>1039</v>
      </c>
      <c r="G1303" s="22" t="s">
        <v>1041</v>
      </c>
      <c r="H1303" s="22">
        <v>3131.1084914138801</v>
      </c>
      <c r="I1303" s="24">
        <f>'EVM CPZ List'!$D1303*'EVM CPZ List'!$C1303</f>
        <v>7.9529195849212156E-2</v>
      </c>
      <c r="J1303" s="25">
        <f>INDEX('Pivot of Risk Data'!A:A,MATCH('EVM CPZ List'!$B1303,'Pivot of Risk Data'!B:B,0),1)</f>
        <v>1278</v>
      </c>
      <c r="K1303" s="22">
        <f>0.000621371*'EVM CPZ List'!$H1303</f>
        <v>1.9455800144183342</v>
      </c>
      <c r="L1303" s="22">
        <f>L1302+'EVM CPZ List'!$K1303</f>
        <v>15867.039350313333</v>
      </c>
      <c r="M1303" s="22">
        <f>M1302-'EVM CPZ List'!$I1303</f>
        <v>71.666261395620381</v>
      </c>
      <c r="N1303" s="7" t="e">
        <f>INDEX('2021 Certified EVM Plan'!G:G,MATCH(B1303,'2021 Certified EVM Plan'!E:E,0))</f>
        <v>#N/A</v>
      </c>
      <c r="O1303" s="7" t="e">
        <f>INDEX('2021 Certified EVM Plan'!M:M,MATCH(B1303,'2021 Certified EVM Plan'!E:E,0))</f>
        <v>#N/A</v>
      </c>
      <c r="P1303" s="7">
        <f t="shared" si="20"/>
        <v>1</v>
      </c>
      <c r="Q1303" s="26" t="e">
        <f>IF(INDEX('2021 Certified EVM Plan'!H:H,MATCH(B1303,'2021 Certified EVM Plan'!E:E,0))=1,M1303,#N/A)</f>
        <v>#N/A</v>
      </c>
      <c r="R1303" s="26" t="e">
        <f>IF(INDEX('2021 Certified EVM Plan'!J:J,MATCH(B1303,'2021 Certified EVM Plan'!E:E,0))=1,M1303,#N/A)</f>
        <v>#N/A</v>
      </c>
      <c r="S1303" s="26" t="e">
        <f>IF(INDEX('2021 Certified EVM Plan'!K:K,MATCH(B1303,'2021 Certified EVM Plan'!E:E,0))=1,M1303,#N/A)</f>
        <v>#N/A</v>
      </c>
    </row>
    <row r="1304" spans="1:19" x14ac:dyDescent="0.25">
      <c r="A1304" s="22" t="s">
        <v>1672</v>
      </c>
      <c r="B1304" s="22">
        <v>2199</v>
      </c>
      <c r="C1304" s="22">
        <v>220</v>
      </c>
      <c r="D1304" s="23">
        <v>2.4815121416095201E-3</v>
      </c>
      <c r="E1304" s="22">
        <v>163351702</v>
      </c>
      <c r="F1304" s="22" t="s">
        <v>1802</v>
      </c>
      <c r="G1304" s="22" t="s">
        <v>1855</v>
      </c>
      <c r="H1304" s="22">
        <v>29796.4906745722</v>
      </c>
      <c r="I1304" s="24">
        <f>'EVM CPZ List'!$D1304*'EVM CPZ List'!$C1304</f>
        <v>0.54593267115409438</v>
      </c>
      <c r="J1304" s="25">
        <f>INDEX('Pivot of Risk Data'!A:A,MATCH('EVM CPZ List'!$B1304,'Pivot of Risk Data'!B:B,0),1)</f>
        <v>1279</v>
      </c>
      <c r="K1304" s="22">
        <f>0.000621371*'EVM CPZ List'!$H1304</f>
        <v>18.514675206949605</v>
      </c>
      <c r="L1304" s="22">
        <f>L1303+'EVM CPZ List'!$K1304</f>
        <v>15885.554025520283</v>
      </c>
      <c r="M1304" s="22">
        <f>M1303-'EVM CPZ List'!$I1304</f>
        <v>71.12032872446629</v>
      </c>
      <c r="N1304" s="7" t="e">
        <f>INDEX('2021 Certified EVM Plan'!G:G,MATCH(B1304,'2021 Certified EVM Plan'!E:E,0))</f>
        <v>#N/A</v>
      </c>
      <c r="O1304" s="7" t="e">
        <f>INDEX('2021 Certified EVM Plan'!M:M,MATCH(B1304,'2021 Certified EVM Plan'!E:E,0))</f>
        <v>#N/A</v>
      </c>
      <c r="P1304" s="7">
        <f t="shared" si="20"/>
        <v>1</v>
      </c>
      <c r="Q1304" s="26" t="e">
        <f>IF(INDEX('2021 Certified EVM Plan'!H:H,MATCH(B1304,'2021 Certified EVM Plan'!E:E,0))=1,M1304,#N/A)</f>
        <v>#N/A</v>
      </c>
      <c r="R1304" s="26" t="e">
        <f>IF(INDEX('2021 Certified EVM Plan'!J:J,MATCH(B1304,'2021 Certified EVM Plan'!E:E,0))=1,M1304,#N/A)</f>
        <v>#N/A</v>
      </c>
      <c r="S1304" s="26" t="e">
        <f>IF(INDEX('2021 Certified EVM Plan'!K:K,MATCH(B1304,'2021 Certified EVM Plan'!E:E,0))=1,M1304,#N/A)</f>
        <v>#N/A</v>
      </c>
    </row>
    <row r="1305" spans="1:19" x14ac:dyDescent="0.25">
      <c r="A1305" s="22" t="s">
        <v>2195</v>
      </c>
      <c r="B1305" s="22">
        <v>6524</v>
      </c>
      <c r="C1305" s="22">
        <v>1</v>
      </c>
      <c r="D1305" s="23">
        <v>2.4798274696642402E-3</v>
      </c>
      <c r="E1305" s="22">
        <v>182191101</v>
      </c>
      <c r="F1305" s="22" t="s">
        <v>2841</v>
      </c>
      <c r="G1305" s="22" t="s">
        <v>2888</v>
      </c>
      <c r="H1305" s="22">
        <v>668.39045530396595</v>
      </c>
      <c r="I1305" s="24">
        <f>'EVM CPZ List'!$D1305*'EVM CPZ List'!$C1305</f>
        <v>2.4798274696642402E-3</v>
      </c>
      <c r="J1305" s="25">
        <f>INDEX('Pivot of Risk Data'!A:A,MATCH('EVM CPZ List'!$B1305,'Pivot of Risk Data'!B:B,0),1)</f>
        <v>1280</v>
      </c>
      <c r="K1305" s="22">
        <f>0.000621371*'EVM CPZ List'!$H1305</f>
        <v>0.41531844560268061</v>
      </c>
      <c r="L1305" s="22">
        <f>L1304+'EVM CPZ List'!$K1305</f>
        <v>15885.969343965886</v>
      </c>
      <c r="M1305" s="22">
        <f>M1304-'EVM CPZ List'!$I1305</f>
        <v>71.11784889699662</v>
      </c>
      <c r="N1305" s="7" t="e">
        <f>INDEX('2021 Certified EVM Plan'!G:G,MATCH(B1305,'2021 Certified EVM Plan'!E:E,0))</f>
        <v>#N/A</v>
      </c>
      <c r="O1305" s="7" t="e">
        <f>INDEX('2021 Certified EVM Plan'!M:M,MATCH(B1305,'2021 Certified EVM Plan'!E:E,0))</f>
        <v>#N/A</v>
      </c>
      <c r="P1305" s="7">
        <f t="shared" si="20"/>
        <v>1</v>
      </c>
      <c r="Q1305" s="26" t="e">
        <f>IF(INDEX('2021 Certified EVM Plan'!H:H,MATCH(B1305,'2021 Certified EVM Plan'!E:E,0))=1,M1305,#N/A)</f>
        <v>#N/A</v>
      </c>
      <c r="R1305" s="26" t="e">
        <f>IF(INDEX('2021 Certified EVM Plan'!J:J,MATCH(B1305,'2021 Certified EVM Plan'!E:E,0))=1,M1305,#N/A)</f>
        <v>#N/A</v>
      </c>
      <c r="S1305" s="26" t="e">
        <f>IF(INDEX('2021 Certified EVM Plan'!K:K,MATCH(B1305,'2021 Certified EVM Plan'!E:E,0))=1,M1305,#N/A)</f>
        <v>#N/A</v>
      </c>
    </row>
    <row r="1306" spans="1:19" x14ac:dyDescent="0.25">
      <c r="A1306" s="22" t="s">
        <v>964</v>
      </c>
      <c r="B1306" s="22">
        <v>9603</v>
      </c>
      <c r="C1306" s="22">
        <v>74</v>
      </c>
      <c r="D1306" s="23">
        <v>2.4671602364103201E-3</v>
      </c>
      <c r="E1306" s="22">
        <v>192251102</v>
      </c>
      <c r="F1306" s="22" t="s">
        <v>1289</v>
      </c>
      <c r="G1306" s="22" t="s">
        <v>1540</v>
      </c>
      <c r="H1306" s="22">
        <v>11373.8898535142</v>
      </c>
      <c r="I1306" s="24">
        <f>'EVM CPZ List'!$D1306*'EVM CPZ List'!$C1306</f>
        <v>0.18256985749436369</v>
      </c>
      <c r="J1306" s="25">
        <f>INDEX('Pivot of Risk Data'!A:A,MATCH('EVM CPZ List'!$B1306,'Pivot of Risk Data'!B:B,0),1)</f>
        <v>1281</v>
      </c>
      <c r="K1306" s="22">
        <f>0.000621371*'EVM CPZ List'!$H1306</f>
        <v>7.0674053121679723</v>
      </c>
      <c r="L1306" s="22">
        <f>L1305+'EVM CPZ List'!$K1306</f>
        <v>15893.036749278053</v>
      </c>
      <c r="M1306" s="22">
        <f>M1305-'EVM CPZ List'!$I1306</f>
        <v>70.935279039502262</v>
      </c>
      <c r="N1306" s="7" t="e">
        <f>INDEX('2021 Certified EVM Plan'!G:G,MATCH(B1306,'2021 Certified EVM Plan'!E:E,0))</f>
        <v>#N/A</v>
      </c>
      <c r="O1306" s="7" t="e">
        <f>INDEX('2021 Certified EVM Plan'!M:M,MATCH(B1306,'2021 Certified EVM Plan'!E:E,0))</f>
        <v>#N/A</v>
      </c>
      <c r="P1306" s="7">
        <f t="shared" si="20"/>
        <v>1</v>
      </c>
      <c r="Q1306" s="26" t="e">
        <f>IF(INDEX('2021 Certified EVM Plan'!H:H,MATCH(B1306,'2021 Certified EVM Plan'!E:E,0))=1,M1306,#N/A)</f>
        <v>#N/A</v>
      </c>
      <c r="R1306" s="26" t="e">
        <f>IF(INDEX('2021 Certified EVM Plan'!J:J,MATCH(B1306,'2021 Certified EVM Plan'!E:E,0))=1,M1306,#N/A)</f>
        <v>#N/A</v>
      </c>
      <c r="S1306" s="26" t="e">
        <f>IF(INDEX('2021 Certified EVM Plan'!K:K,MATCH(B1306,'2021 Certified EVM Plan'!E:E,0))=1,M1306,#N/A)</f>
        <v>#N/A</v>
      </c>
    </row>
    <row r="1307" spans="1:19" x14ac:dyDescent="0.25">
      <c r="A1307" s="22" t="s">
        <v>2195</v>
      </c>
      <c r="B1307" s="22">
        <v>4724</v>
      </c>
      <c r="C1307" s="22">
        <v>58</v>
      </c>
      <c r="D1307" s="23">
        <v>2.4604413432086701E-3</v>
      </c>
      <c r="E1307" s="22">
        <v>182811102</v>
      </c>
      <c r="F1307" s="22" t="s">
        <v>2670</v>
      </c>
      <c r="G1307" s="22" t="s">
        <v>2791</v>
      </c>
      <c r="H1307" s="22">
        <v>30625.2961299669</v>
      </c>
      <c r="I1307" s="24">
        <f>'EVM CPZ List'!$D1307*'EVM CPZ List'!$C1307</f>
        <v>0.14270559790610288</v>
      </c>
      <c r="J1307" s="25">
        <f>INDEX('Pivot of Risk Data'!A:A,MATCH('EVM CPZ List'!$B1307,'Pivot of Risk Data'!B:B,0),1)</f>
        <v>1282</v>
      </c>
      <c r="K1307" s="22">
        <f>0.000621371*'EVM CPZ List'!$H1307</f>
        <v>19.029670881573661</v>
      </c>
      <c r="L1307" s="22">
        <f>L1306+'EVM CPZ List'!$K1307</f>
        <v>15912.066420159626</v>
      </c>
      <c r="M1307" s="22">
        <f>M1306-'EVM CPZ List'!$I1307</f>
        <v>70.792573441596161</v>
      </c>
      <c r="N1307" s="7" t="e">
        <f>INDEX('2021 Certified EVM Plan'!G:G,MATCH(B1307,'2021 Certified EVM Plan'!E:E,0))</f>
        <v>#N/A</v>
      </c>
      <c r="O1307" s="7" t="e">
        <f>INDEX('2021 Certified EVM Plan'!M:M,MATCH(B1307,'2021 Certified EVM Plan'!E:E,0))</f>
        <v>#N/A</v>
      </c>
      <c r="P1307" s="7">
        <f t="shared" si="20"/>
        <v>1</v>
      </c>
      <c r="Q1307" s="26" t="e">
        <f>IF(INDEX('2021 Certified EVM Plan'!H:H,MATCH(B1307,'2021 Certified EVM Plan'!E:E,0))=1,M1307,#N/A)</f>
        <v>#N/A</v>
      </c>
      <c r="R1307" s="26" t="e">
        <f>IF(INDEX('2021 Certified EVM Plan'!J:J,MATCH(B1307,'2021 Certified EVM Plan'!E:E,0))=1,M1307,#N/A)</f>
        <v>#N/A</v>
      </c>
      <c r="S1307" s="26" t="e">
        <f>IF(INDEX('2021 Certified EVM Plan'!K:K,MATCH(B1307,'2021 Certified EVM Plan'!E:E,0))=1,M1307,#N/A)</f>
        <v>#N/A</v>
      </c>
    </row>
    <row r="1308" spans="1:19" x14ac:dyDescent="0.25">
      <c r="A1308" s="22" t="s">
        <v>8</v>
      </c>
      <c r="B1308" s="22">
        <v>964</v>
      </c>
      <c r="C1308" s="22">
        <v>532</v>
      </c>
      <c r="D1308" s="23">
        <v>2.4588072984369899E-3</v>
      </c>
      <c r="E1308" s="22">
        <v>152691110</v>
      </c>
      <c r="F1308" s="22" t="s">
        <v>154</v>
      </c>
      <c r="G1308" s="22" t="s">
        <v>155</v>
      </c>
      <c r="H1308" s="22">
        <v>57049.967045317899</v>
      </c>
      <c r="I1308" s="24">
        <f>'EVM CPZ List'!$D1308*'EVM CPZ List'!$C1308</f>
        <v>1.3080854827684787</v>
      </c>
      <c r="J1308" s="25">
        <f>INDEX('Pivot of Risk Data'!A:A,MATCH('EVM CPZ List'!$B1308,'Pivot of Risk Data'!B:B,0),1)</f>
        <v>1283</v>
      </c>
      <c r="K1308" s="22">
        <f>0.000621371*'EVM CPZ List'!$H1308</f>
        <v>35.449195072916226</v>
      </c>
      <c r="L1308" s="22">
        <f>L1307+'EVM CPZ List'!$K1308</f>
        <v>15947.515615232543</v>
      </c>
      <c r="M1308" s="22">
        <f>M1307-'EVM CPZ List'!$I1308</f>
        <v>69.484487958827685</v>
      </c>
      <c r="N1308" s="7" t="e">
        <f>INDEX('2021 Certified EVM Plan'!G:G,MATCH(B1308,'2021 Certified EVM Plan'!E:E,0))</f>
        <v>#N/A</v>
      </c>
      <c r="O1308" s="7" t="e">
        <f>INDEX('2021 Certified EVM Plan'!M:M,MATCH(B1308,'2021 Certified EVM Plan'!E:E,0))</f>
        <v>#N/A</v>
      </c>
      <c r="P1308" s="7">
        <f t="shared" si="20"/>
        <v>1</v>
      </c>
      <c r="Q1308" s="26" t="e">
        <f>IF(INDEX('2021 Certified EVM Plan'!H:H,MATCH(B1308,'2021 Certified EVM Plan'!E:E,0))=1,M1308,#N/A)</f>
        <v>#N/A</v>
      </c>
      <c r="R1308" s="26" t="e">
        <f>IF(INDEX('2021 Certified EVM Plan'!J:J,MATCH(B1308,'2021 Certified EVM Plan'!E:E,0))=1,M1308,#N/A)</f>
        <v>#N/A</v>
      </c>
      <c r="S1308" s="26" t="e">
        <f>IF(INDEX('2021 Certified EVM Plan'!K:K,MATCH(B1308,'2021 Certified EVM Plan'!E:E,0))=1,M1308,#N/A)</f>
        <v>#N/A</v>
      </c>
    </row>
    <row r="1309" spans="1:19" x14ac:dyDescent="0.25">
      <c r="A1309" s="22" t="s">
        <v>1672</v>
      </c>
      <c r="B1309" s="22">
        <v>8021</v>
      </c>
      <c r="C1309" s="22">
        <v>48</v>
      </c>
      <c r="D1309" s="23">
        <v>2.4584272147843999E-3</v>
      </c>
      <c r="E1309" s="22">
        <v>252192105</v>
      </c>
      <c r="F1309" s="22" t="s">
        <v>1840</v>
      </c>
      <c r="G1309" s="22" t="s">
        <v>2056</v>
      </c>
      <c r="H1309" s="22">
        <v>7317.3510415413602</v>
      </c>
      <c r="I1309" s="24">
        <f>'EVM CPZ List'!$D1309*'EVM CPZ List'!$C1309</f>
        <v>0.1180045063096512</v>
      </c>
      <c r="J1309" s="25">
        <f>INDEX('Pivot of Risk Data'!A:A,MATCH('EVM CPZ List'!$B1309,'Pivot of Risk Data'!B:B,0),1)</f>
        <v>1284</v>
      </c>
      <c r="K1309" s="22">
        <f>0.000621371*'EVM CPZ List'!$H1309</f>
        <v>4.546789734033597</v>
      </c>
      <c r="L1309" s="22">
        <f>L1308+'EVM CPZ List'!$K1309</f>
        <v>15952.062404966577</v>
      </c>
      <c r="M1309" s="22">
        <f>M1308-'EVM CPZ List'!$I1309</f>
        <v>69.36648345251804</v>
      </c>
      <c r="N1309" s="7" t="e">
        <f>INDEX('2021 Certified EVM Plan'!G:G,MATCH(B1309,'2021 Certified EVM Plan'!E:E,0))</f>
        <v>#N/A</v>
      </c>
      <c r="O1309" s="7" t="e">
        <f>INDEX('2021 Certified EVM Plan'!M:M,MATCH(B1309,'2021 Certified EVM Plan'!E:E,0))</f>
        <v>#N/A</v>
      </c>
      <c r="P1309" s="7">
        <f t="shared" si="20"/>
        <v>1</v>
      </c>
      <c r="Q1309" s="26" t="e">
        <f>IF(INDEX('2021 Certified EVM Plan'!H:H,MATCH(B1309,'2021 Certified EVM Plan'!E:E,0))=1,M1309,#N/A)</f>
        <v>#N/A</v>
      </c>
      <c r="R1309" s="26" t="e">
        <f>IF(INDEX('2021 Certified EVM Plan'!J:J,MATCH(B1309,'2021 Certified EVM Plan'!E:E,0))=1,M1309,#N/A)</f>
        <v>#N/A</v>
      </c>
      <c r="S1309" s="26" t="e">
        <f>IF(INDEX('2021 Certified EVM Plan'!K:K,MATCH(B1309,'2021 Certified EVM Plan'!E:E,0))=1,M1309,#N/A)</f>
        <v>#N/A</v>
      </c>
    </row>
    <row r="1310" spans="1:19" x14ac:dyDescent="0.25">
      <c r="A1310" s="22" t="s">
        <v>8</v>
      </c>
      <c r="B1310" s="22">
        <v>140</v>
      </c>
      <c r="C1310" s="22">
        <v>321</v>
      </c>
      <c r="D1310" s="23">
        <v>2.4443901727701101E-3</v>
      </c>
      <c r="E1310" s="22">
        <v>152282101</v>
      </c>
      <c r="F1310" s="22" t="s">
        <v>23</v>
      </c>
      <c r="G1310" s="22" t="s">
        <v>35</v>
      </c>
      <c r="H1310" s="22">
        <v>31854.654046104301</v>
      </c>
      <c r="I1310" s="24">
        <f>'EVM CPZ List'!$D1310*'EVM CPZ List'!$C1310</f>
        <v>0.78464924545920534</v>
      </c>
      <c r="J1310" s="25">
        <f>INDEX('Pivot of Risk Data'!A:A,MATCH('EVM CPZ List'!$B1310,'Pivot of Risk Data'!B:B,0),1)</f>
        <v>1285</v>
      </c>
      <c r="K1310" s="22">
        <f>0.000621371*'EVM CPZ List'!$H1310</f>
        <v>19.793558239281875</v>
      </c>
      <c r="L1310" s="22">
        <f>L1309+'EVM CPZ List'!$K1310</f>
        <v>15971.855963205859</v>
      </c>
      <c r="M1310" s="22">
        <f>M1309-'EVM CPZ List'!$I1310</f>
        <v>68.581834207058833</v>
      </c>
      <c r="N1310" s="7" t="e">
        <f>INDEX('2021 Certified EVM Plan'!G:G,MATCH(B1310,'2021 Certified EVM Plan'!E:E,0))</f>
        <v>#N/A</v>
      </c>
      <c r="O1310" s="7" t="e">
        <f>INDEX('2021 Certified EVM Plan'!M:M,MATCH(B1310,'2021 Certified EVM Plan'!E:E,0))</f>
        <v>#N/A</v>
      </c>
      <c r="P1310" s="7">
        <f t="shared" si="20"/>
        <v>1</v>
      </c>
      <c r="Q1310" s="26" t="e">
        <f>IF(INDEX('2021 Certified EVM Plan'!H:H,MATCH(B1310,'2021 Certified EVM Plan'!E:E,0))=1,M1310,#N/A)</f>
        <v>#N/A</v>
      </c>
      <c r="R1310" s="26" t="e">
        <f>IF(INDEX('2021 Certified EVM Plan'!J:J,MATCH(B1310,'2021 Certified EVM Plan'!E:E,0))=1,M1310,#N/A)</f>
        <v>#N/A</v>
      </c>
      <c r="S1310" s="26" t="e">
        <f>IF(INDEX('2021 Certified EVM Plan'!K:K,MATCH(B1310,'2021 Certified EVM Plan'!E:E,0))=1,M1310,#N/A)</f>
        <v>#N/A</v>
      </c>
    </row>
    <row r="1311" spans="1:19" x14ac:dyDescent="0.25">
      <c r="A1311" s="22" t="s">
        <v>2906</v>
      </c>
      <c r="B1311" s="22">
        <v>2694</v>
      </c>
      <c r="C1311" s="22">
        <v>6</v>
      </c>
      <c r="D1311" s="23">
        <v>2.44083164883027E-3</v>
      </c>
      <c r="E1311" s="22">
        <v>13501108</v>
      </c>
      <c r="F1311" s="22" t="s">
        <v>3050</v>
      </c>
      <c r="G1311" s="22" t="s">
        <v>3581</v>
      </c>
      <c r="H1311" s="22">
        <v>761.53109340750098</v>
      </c>
      <c r="I1311" s="24">
        <f>'EVM CPZ List'!$D1311*'EVM CPZ List'!$C1311</f>
        <v>1.464498989298162E-2</v>
      </c>
      <c r="J1311" s="25">
        <f>INDEX('Pivot of Risk Data'!A:A,MATCH('EVM CPZ List'!$B1311,'Pivot of Risk Data'!B:B,0),1)</f>
        <v>1286</v>
      </c>
      <c r="K1311" s="22">
        <f>0.000621371*'EVM CPZ List'!$H1311</f>
        <v>0.47319333704171229</v>
      </c>
      <c r="L1311" s="22">
        <f>L1310+'EVM CPZ List'!$K1311</f>
        <v>15972.329156542901</v>
      </c>
      <c r="M1311" s="22">
        <f>M1310-'EVM CPZ List'!$I1311</f>
        <v>68.567189217165847</v>
      </c>
      <c r="N1311" s="7" t="e">
        <f>INDEX('2021 Certified EVM Plan'!G:G,MATCH(B1311,'2021 Certified EVM Plan'!E:E,0))</f>
        <v>#N/A</v>
      </c>
      <c r="O1311" s="7" t="e">
        <f>INDEX('2021 Certified EVM Plan'!M:M,MATCH(B1311,'2021 Certified EVM Plan'!E:E,0))</f>
        <v>#N/A</v>
      </c>
      <c r="P1311" s="7">
        <f t="shared" si="20"/>
        <v>1</v>
      </c>
      <c r="Q1311" s="26" t="e">
        <f>IF(INDEX('2021 Certified EVM Plan'!H:H,MATCH(B1311,'2021 Certified EVM Plan'!E:E,0))=1,M1311,#N/A)</f>
        <v>#N/A</v>
      </c>
      <c r="R1311" s="26" t="e">
        <f>IF(INDEX('2021 Certified EVM Plan'!J:J,MATCH(B1311,'2021 Certified EVM Plan'!E:E,0))=1,M1311,#N/A)</f>
        <v>#N/A</v>
      </c>
      <c r="S1311" s="26" t="e">
        <f>IF(INDEX('2021 Certified EVM Plan'!K:K,MATCH(B1311,'2021 Certified EVM Plan'!E:E,0))=1,M1311,#N/A)</f>
        <v>#N/A</v>
      </c>
    </row>
    <row r="1312" spans="1:19" x14ac:dyDescent="0.25">
      <c r="A1312" s="22" t="s">
        <v>2195</v>
      </c>
      <c r="B1312" s="22">
        <v>1381</v>
      </c>
      <c r="C1312" s="22">
        <v>199</v>
      </c>
      <c r="D1312" s="23">
        <v>2.4268403387759699E-3</v>
      </c>
      <c r="E1312" s="22">
        <v>182541103</v>
      </c>
      <c r="F1312" s="22" t="s">
        <v>2260</v>
      </c>
      <c r="G1312" s="22" t="s">
        <v>2497</v>
      </c>
      <c r="H1312" s="22">
        <v>28337.8859664312</v>
      </c>
      <c r="I1312" s="24">
        <f>'EVM CPZ List'!$D1312*'EVM CPZ List'!$C1312</f>
        <v>0.48294122741641804</v>
      </c>
      <c r="J1312" s="25">
        <f>INDEX('Pivot of Risk Data'!A:A,MATCH('EVM CPZ List'!$B1312,'Pivot of Risk Data'!B:B,0),1)</f>
        <v>1287</v>
      </c>
      <c r="K1312" s="22">
        <f>0.000621371*'EVM CPZ List'!$H1312</f>
        <v>17.608340540847323</v>
      </c>
      <c r="L1312" s="22">
        <f>L1311+'EVM CPZ List'!$K1312</f>
        <v>15989.937497083749</v>
      </c>
      <c r="M1312" s="22">
        <f>M1311-'EVM CPZ List'!$I1312</f>
        <v>68.084247989749429</v>
      </c>
      <c r="N1312" s="7" t="e">
        <f>INDEX('2021 Certified EVM Plan'!G:G,MATCH(B1312,'2021 Certified EVM Plan'!E:E,0))</f>
        <v>#N/A</v>
      </c>
      <c r="O1312" s="7" t="e">
        <f>INDEX('2021 Certified EVM Plan'!M:M,MATCH(B1312,'2021 Certified EVM Plan'!E:E,0))</f>
        <v>#N/A</v>
      </c>
      <c r="P1312" s="7">
        <f t="shared" si="20"/>
        <v>1</v>
      </c>
      <c r="Q1312" s="26" t="e">
        <f>IF(INDEX('2021 Certified EVM Plan'!H:H,MATCH(B1312,'2021 Certified EVM Plan'!E:E,0))=1,M1312,#N/A)</f>
        <v>#N/A</v>
      </c>
      <c r="R1312" s="26" t="e">
        <f>IF(INDEX('2021 Certified EVM Plan'!J:J,MATCH(B1312,'2021 Certified EVM Plan'!E:E,0))=1,M1312,#N/A)</f>
        <v>#N/A</v>
      </c>
      <c r="S1312" s="26" t="e">
        <f>IF(INDEX('2021 Certified EVM Plan'!K:K,MATCH(B1312,'2021 Certified EVM Plan'!E:E,0))=1,M1312,#N/A)</f>
        <v>#N/A</v>
      </c>
    </row>
    <row r="1313" spans="1:19" x14ac:dyDescent="0.25">
      <c r="A1313" s="22" t="s">
        <v>539</v>
      </c>
      <c r="B1313" s="22">
        <v>5536</v>
      </c>
      <c r="C1313" s="22">
        <v>135</v>
      </c>
      <c r="D1313" s="23">
        <v>2.4096486372438002E-3</v>
      </c>
      <c r="E1313" s="22">
        <v>102541102</v>
      </c>
      <c r="F1313" s="22" t="s">
        <v>601</v>
      </c>
      <c r="G1313" s="22" t="s">
        <v>639</v>
      </c>
      <c r="H1313" s="22">
        <v>14622.5954191195</v>
      </c>
      <c r="I1313" s="24">
        <f>'EVM CPZ List'!$D1313*'EVM CPZ List'!$C1313</f>
        <v>0.32530256602791302</v>
      </c>
      <c r="J1313" s="25">
        <f>INDEX('Pivot of Risk Data'!A:A,MATCH('EVM CPZ List'!$B1313,'Pivot of Risk Data'!B:B,0),1)</f>
        <v>1288</v>
      </c>
      <c r="K1313" s="22">
        <f>0.000621371*'EVM CPZ List'!$H1313</f>
        <v>9.0860567381737027</v>
      </c>
      <c r="L1313" s="22">
        <f>L1312+'EVM CPZ List'!$K1313</f>
        <v>15999.023553821922</v>
      </c>
      <c r="M1313" s="22">
        <f>M1312-'EVM CPZ List'!$I1313</f>
        <v>67.758945423721514</v>
      </c>
      <c r="N1313" s="7" t="e">
        <f>INDEX('2021 Certified EVM Plan'!G:G,MATCH(B1313,'2021 Certified EVM Plan'!E:E,0))</f>
        <v>#N/A</v>
      </c>
      <c r="O1313" s="7" t="e">
        <f>INDEX('2021 Certified EVM Plan'!M:M,MATCH(B1313,'2021 Certified EVM Plan'!E:E,0))</f>
        <v>#N/A</v>
      </c>
      <c r="P1313" s="7">
        <f t="shared" si="20"/>
        <v>1</v>
      </c>
      <c r="Q1313" s="26" t="e">
        <f>IF(INDEX('2021 Certified EVM Plan'!H:H,MATCH(B1313,'2021 Certified EVM Plan'!E:E,0))=1,M1313,#N/A)</f>
        <v>#N/A</v>
      </c>
      <c r="R1313" s="26" t="e">
        <f>IF(INDEX('2021 Certified EVM Plan'!J:J,MATCH(B1313,'2021 Certified EVM Plan'!E:E,0))=1,M1313,#N/A)</f>
        <v>#N/A</v>
      </c>
      <c r="S1313" s="26" t="e">
        <f>IF(INDEX('2021 Certified EVM Plan'!K:K,MATCH(B1313,'2021 Certified EVM Plan'!E:E,0))=1,M1313,#N/A)</f>
        <v>#N/A</v>
      </c>
    </row>
    <row r="1314" spans="1:19" x14ac:dyDescent="0.25">
      <c r="A1314" s="22" t="s">
        <v>1672</v>
      </c>
      <c r="B1314" s="22">
        <v>7441</v>
      </c>
      <c r="C1314" s="22">
        <v>2</v>
      </c>
      <c r="D1314" s="23">
        <v>2.4065970552851301E-3</v>
      </c>
      <c r="E1314" s="22">
        <v>252921110</v>
      </c>
      <c r="F1314" s="22" t="s">
        <v>2057</v>
      </c>
      <c r="G1314" s="22" t="s">
        <v>2058</v>
      </c>
      <c r="H1314" s="22">
        <v>586.07060327485499</v>
      </c>
      <c r="I1314" s="24">
        <f>'EVM CPZ List'!$D1314*'EVM CPZ List'!$C1314</f>
        <v>4.8131941105702602E-3</v>
      </c>
      <c r="J1314" s="25">
        <f>INDEX('Pivot of Risk Data'!A:A,MATCH('EVM CPZ List'!$B1314,'Pivot of Risk Data'!B:B,0),1)</f>
        <v>1289</v>
      </c>
      <c r="K1314" s="22">
        <f>0.000621371*'EVM CPZ List'!$H1314</f>
        <v>0.36416727682749994</v>
      </c>
      <c r="L1314" s="22">
        <f>L1313+'EVM CPZ List'!$K1314</f>
        <v>15999.38772109875</v>
      </c>
      <c r="M1314" s="22">
        <f>M1313-'EVM CPZ List'!$I1314</f>
        <v>67.754132229610946</v>
      </c>
      <c r="N1314" s="7" t="e">
        <f>INDEX('2021 Certified EVM Plan'!G:G,MATCH(B1314,'2021 Certified EVM Plan'!E:E,0))</f>
        <v>#N/A</v>
      </c>
      <c r="O1314" s="7" t="e">
        <f>INDEX('2021 Certified EVM Plan'!M:M,MATCH(B1314,'2021 Certified EVM Plan'!E:E,0))</f>
        <v>#N/A</v>
      </c>
      <c r="P1314" s="7">
        <f t="shared" si="20"/>
        <v>1</v>
      </c>
      <c r="Q1314" s="26" t="e">
        <f>IF(INDEX('2021 Certified EVM Plan'!H:H,MATCH(B1314,'2021 Certified EVM Plan'!E:E,0))=1,M1314,#N/A)</f>
        <v>#N/A</v>
      </c>
      <c r="R1314" s="26" t="e">
        <f>IF(INDEX('2021 Certified EVM Plan'!J:J,MATCH(B1314,'2021 Certified EVM Plan'!E:E,0))=1,M1314,#N/A)</f>
        <v>#N/A</v>
      </c>
      <c r="S1314" s="26" t="e">
        <f>IF(INDEX('2021 Certified EVM Plan'!K:K,MATCH(B1314,'2021 Certified EVM Plan'!E:E,0))=1,M1314,#N/A)</f>
        <v>#N/A</v>
      </c>
    </row>
    <row r="1315" spans="1:19" x14ac:dyDescent="0.25">
      <c r="A1315" s="22" t="s">
        <v>1672</v>
      </c>
      <c r="B1315" s="22">
        <v>4823</v>
      </c>
      <c r="C1315" s="22">
        <v>47</v>
      </c>
      <c r="D1315" s="23">
        <v>2.4029250727753602E-3</v>
      </c>
      <c r="E1315" s="22">
        <v>163201101</v>
      </c>
      <c r="F1315" s="22" t="s">
        <v>1683</v>
      </c>
      <c r="G1315" s="22" t="s">
        <v>1827</v>
      </c>
      <c r="H1315" s="22">
        <v>15191.966095239</v>
      </c>
      <c r="I1315" s="24">
        <f>'EVM CPZ List'!$D1315*'EVM CPZ List'!$C1315</f>
        <v>0.11293747842044193</v>
      </c>
      <c r="J1315" s="25">
        <f>INDEX('Pivot of Risk Data'!A:A,MATCH('EVM CPZ List'!$B1315,'Pivot of Risk Data'!B:B,0),1)</f>
        <v>1290</v>
      </c>
      <c r="K1315" s="22">
        <f>0.000621371*'EVM CPZ List'!$H1315</f>
        <v>9.4398471645647533</v>
      </c>
      <c r="L1315" s="22">
        <f>L1314+'EVM CPZ List'!$K1315</f>
        <v>16008.827568263316</v>
      </c>
      <c r="M1315" s="22">
        <f>M1314-'EVM CPZ List'!$I1315</f>
        <v>67.641194751190497</v>
      </c>
      <c r="N1315" s="7" t="e">
        <f>INDEX('2021 Certified EVM Plan'!G:G,MATCH(B1315,'2021 Certified EVM Plan'!E:E,0))</f>
        <v>#N/A</v>
      </c>
      <c r="O1315" s="7" t="e">
        <f>INDEX('2021 Certified EVM Plan'!M:M,MATCH(B1315,'2021 Certified EVM Plan'!E:E,0))</f>
        <v>#N/A</v>
      </c>
      <c r="P1315" s="7">
        <f t="shared" si="20"/>
        <v>1</v>
      </c>
      <c r="Q1315" s="26" t="e">
        <f>IF(INDEX('2021 Certified EVM Plan'!H:H,MATCH(B1315,'2021 Certified EVM Plan'!E:E,0))=1,M1315,#N/A)</f>
        <v>#N/A</v>
      </c>
      <c r="R1315" s="26" t="e">
        <f>IF(INDEX('2021 Certified EVM Plan'!J:J,MATCH(B1315,'2021 Certified EVM Plan'!E:E,0))=1,M1315,#N/A)</f>
        <v>#N/A</v>
      </c>
      <c r="S1315" s="26" t="e">
        <f>IF(INDEX('2021 Certified EVM Plan'!K:K,MATCH(B1315,'2021 Certified EVM Plan'!E:E,0))=1,M1315,#N/A)</f>
        <v>#N/A</v>
      </c>
    </row>
    <row r="1316" spans="1:19" x14ac:dyDescent="0.25">
      <c r="A1316" s="22" t="s">
        <v>2195</v>
      </c>
      <c r="B1316" s="22">
        <v>1813</v>
      </c>
      <c r="C1316" s="22">
        <v>133</v>
      </c>
      <c r="D1316" s="23">
        <v>2.3989660078615601E-3</v>
      </c>
      <c r="E1316" s="22">
        <v>82831109</v>
      </c>
      <c r="F1316" s="22" t="s">
        <v>2228</v>
      </c>
      <c r="G1316" s="22" t="s">
        <v>2513</v>
      </c>
      <c r="H1316" s="22">
        <v>30817.376657861802</v>
      </c>
      <c r="I1316" s="24">
        <f>'EVM CPZ List'!$D1316*'EVM CPZ List'!$C1316</f>
        <v>0.31906247904558749</v>
      </c>
      <c r="J1316" s="25">
        <f>INDEX('Pivot of Risk Data'!A:A,MATCH('EVM CPZ List'!$B1316,'Pivot of Risk Data'!B:B,0),1)</f>
        <v>1291</v>
      </c>
      <c r="K1316" s="22">
        <f>0.000621371*'EVM CPZ List'!$H1316</f>
        <v>19.149024151272247</v>
      </c>
      <c r="L1316" s="22">
        <f>L1315+'EVM CPZ List'!$K1316</f>
        <v>16027.976592414589</v>
      </c>
      <c r="M1316" s="22">
        <f>M1315-'EVM CPZ List'!$I1316</f>
        <v>67.322132272144913</v>
      </c>
      <c r="N1316" s="7" t="e">
        <f>INDEX('2021 Certified EVM Plan'!G:G,MATCH(B1316,'2021 Certified EVM Plan'!E:E,0))</f>
        <v>#N/A</v>
      </c>
      <c r="O1316" s="7" t="e">
        <f>INDEX('2021 Certified EVM Plan'!M:M,MATCH(B1316,'2021 Certified EVM Plan'!E:E,0))</f>
        <v>#N/A</v>
      </c>
      <c r="P1316" s="7">
        <f t="shared" si="20"/>
        <v>1</v>
      </c>
      <c r="Q1316" s="26" t="e">
        <f>IF(INDEX('2021 Certified EVM Plan'!H:H,MATCH(B1316,'2021 Certified EVM Plan'!E:E,0))=1,M1316,#N/A)</f>
        <v>#N/A</v>
      </c>
      <c r="R1316" s="26" t="e">
        <f>IF(INDEX('2021 Certified EVM Plan'!J:J,MATCH(B1316,'2021 Certified EVM Plan'!E:E,0))=1,M1316,#N/A)</f>
        <v>#N/A</v>
      </c>
      <c r="S1316" s="26" t="e">
        <f>IF(INDEX('2021 Certified EVM Plan'!K:K,MATCH(B1316,'2021 Certified EVM Plan'!E:E,0))=1,M1316,#N/A)</f>
        <v>#N/A</v>
      </c>
    </row>
    <row r="1317" spans="1:19" x14ac:dyDescent="0.25">
      <c r="A1317" s="22" t="s">
        <v>1672</v>
      </c>
      <c r="B1317" s="22">
        <v>6735</v>
      </c>
      <c r="C1317" s="22">
        <v>3</v>
      </c>
      <c r="D1317" s="23">
        <v>2.3949813653356398E-3</v>
      </c>
      <c r="E1317" s="22">
        <v>162821702</v>
      </c>
      <c r="F1317" s="22" t="s">
        <v>1747</v>
      </c>
      <c r="G1317" s="22" t="s">
        <v>1818</v>
      </c>
      <c r="H1317" s="22">
        <v>1598.90810178281</v>
      </c>
      <c r="I1317" s="24">
        <f>'EVM CPZ List'!$D1317*'EVM CPZ List'!$C1317</f>
        <v>7.1849440960069198E-3</v>
      </c>
      <c r="J1317" s="25">
        <f>INDEX('Pivot of Risk Data'!A:A,MATCH('EVM CPZ List'!$B1317,'Pivot of Risk Data'!B:B,0),1)</f>
        <v>1292</v>
      </c>
      <c r="K1317" s="22">
        <f>0.000621371*'EVM CPZ List'!$H1317</f>
        <v>0.9935151261128865</v>
      </c>
      <c r="L1317" s="22">
        <f>L1316+'EVM CPZ List'!$K1317</f>
        <v>16028.970107540701</v>
      </c>
      <c r="M1317" s="22">
        <f>M1316-'EVM CPZ List'!$I1317</f>
        <v>67.314947328048902</v>
      </c>
      <c r="N1317" s="7" t="e">
        <f>INDEX('2021 Certified EVM Plan'!G:G,MATCH(B1317,'2021 Certified EVM Plan'!E:E,0))</f>
        <v>#N/A</v>
      </c>
      <c r="O1317" s="7" t="e">
        <f>INDEX('2021 Certified EVM Plan'!M:M,MATCH(B1317,'2021 Certified EVM Plan'!E:E,0))</f>
        <v>#N/A</v>
      </c>
      <c r="P1317" s="7">
        <f t="shared" si="20"/>
        <v>1</v>
      </c>
      <c r="Q1317" s="26" t="e">
        <f>IF(INDEX('2021 Certified EVM Plan'!H:H,MATCH(B1317,'2021 Certified EVM Plan'!E:E,0))=1,M1317,#N/A)</f>
        <v>#N/A</v>
      </c>
      <c r="R1317" s="26" t="e">
        <f>IF(INDEX('2021 Certified EVM Plan'!J:J,MATCH(B1317,'2021 Certified EVM Plan'!E:E,0))=1,M1317,#N/A)</f>
        <v>#N/A</v>
      </c>
      <c r="S1317" s="26" t="e">
        <f>IF(INDEX('2021 Certified EVM Plan'!K:K,MATCH(B1317,'2021 Certified EVM Plan'!E:E,0))=1,M1317,#N/A)</f>
        <v>#N/A</v>
      </c>
    </row>
    <row r="1318" spans="1:19" x14ac:dyDescent="0.25">
      <c r="A1318" s="22" t="s">
        <v>964</v>
      </c>
      <c r="B1318" s="22">
        <v>2824</v>
      </c>
      <c r="C1318" s="22">
        <v>1</v>
      </c>
      <c r="D1318" s="23">
        <v>2.38617367833766E-3</v>
      </c>
      <c r="E1318" s="22">
        <v>42851121</v>
      </c>
      <c r="F1318" s="22" t="s">
        <v>1178</v>
      </c>
      <c r="G1318" s="22" t="s">
        <v>1533</v>
      </c>
      <c r="H1318" s="22">
        <v>16678.3963186705</v>
      </c>
      <c r="I1318" s="24">
        <f>'EVM CPZ List'!$D1318*'EVM CPZ List'!$C1318</f>
        <v>2.38617367833766E-3</v>
      </c>
      <c r="J1318" s="25">
        <f>INDEX('Pivot of Risk Data'!A:A,MATCH('EVM CPZ List'!$B1318,'Pivot of Risk Data'!B:B,0),1)</f>
        <v>1293</v>
      </c>
      <c r="K1318" s="22">
        <f>0.000621371*'EVM CPZ List'!$H1318</f>
        <v>10.363471798928607</v>
      </c>
      <c r="L1318" s="22">
        <f>L1317+'EVM CPZ List'!$K1318</f>
        <v>16039.333579339629</v>
      </c>
      <c r="M1318" s="22">
        <f>M1317-'EVM CPZ List'!$I1318</f>
        <v>67.31256115437057</v>
      </c>
      <c r="N1318" s="7" t="e">
        <f>INDEX('2021 Certified EVM Plan'!G:G,MATCH(B1318,'2021 Certified EVM Plan'!E:E,0))</f>
        <v>#N/A</v>
      </c>
      <c r="O1318" s="7" t="e">
        <f>INDEX('2021 Certified EVM Plan'!M:M,MATCH(B1318,'2021 Certified EVM Plan'!E:E,0))</f>
        <v>#N/A</v>
      </c>
      <c r="P1318" s="7">
        <f t="shared" si="20"/>
        <v>1</v>
      </c>
      <c r="Q1318" s="26" t="e">
        <f>IF(INDEX('2021 Certified EVM Plan'!H:H,MATCH(B1318,'2021 Certified EVM Plan'!E:E,0))=1,M1318,#N/A)</f>
        <v>#N/A</v>
      </c>
      <c r="R1318" s="26" t="e">
        <f>IF(INDEX('2021 Certified EVM Plan'!J:J,MATCH(B1318,'2021 Certified EVM Plan'!E:E,0))=1,M1318,#N/A)</f>
        <v>#N/A</v>
      </c>
      <c r="S1318" s="26" t="e">
        <f>IF(INDEX('2021 Certified EVM Plan'!K:K,MATCH(B1318,'2021 Certified EVM Plan'!E:E,0))=1,M1318,#N/A)</f>
        <v>#N/A</v>
      </c>
    </row>
    <row r="1319" spans="1:19" x14ac:dyDescent="0.25">
      <c r="A1319" s="22" t="s">
        <v>2906</v>
      </c>
      <c r="B1319" s="22">
        <v>3792</v>
      </c>
      <c r="C1319" s="22">
        <v>44</v>
      </c>
      <c r="D1319" s="23">
        <v>2.3509430311579602E-3</v>
      </c>
      <c r="E1319" s="22">
        <v>43291105</v>
      </c>
      <c r="F1319" s="22" t="s">
        <v>3213</v>
      </c>
      <c r="G1319" s="22" t="s">
        <v>3214</v>
      </c>
      <c r="H1319" s="22">
        <v>4005.9439313001099</v>
      </c>
      <c r="I1319" s="24">
        <f>'EVM CPZ List'!$D1319*'EVM CPZ List'!$C1319</f>
        <v>0.10344149337095025</v>
      </c>
      <c r="J1319" s="25">
        <f>INDEX('Pivot of Risk Data'!A:A,MATCH('EVM CPZ List'!$B1319,'Pivot of Risk Data'!B:B,0),1)</f>
        <v>1294</v>
      </c>
      <c r="K1319" s="22">
        <f>0.000621371*'EVM CPZ List'!$H1319</f>
        <v>2.4891773865358804</v>
      </c>
      <c r="L1319" s="22">
        <f>L1318+'EVM CPZ List'!$K1319</f>
        <v>16041.822756726166</v>
      </c>
      <c r="M1319" s="22">
        <f>M1318-'EVM CPZ List'!$I1319</f>
        <v>67.209119660999619</v>
      </c>
      <c r="N1319" s="7" t="e">
        <f>INDEX('2021 Certified EVM Plan'!G:G,MATCH(B1319,'2021 Certified EVM Plan'!E:E,0))</f>
        <v>#N/A</v>
      </c>
      <c r="O1319" s="7" t="e">
        <f>INDEX('2021 Certified EVM Plan'!M:M,MATCH(B1319,'2021 Certified EVM Plan'!E:E,0))</f>
        <v>#N/A</v>
      </c>
      <c r="P1319" s="7">
        <f t="shared" si="20"/>
        <v>1</v>
      </c>
      <c r="Q1319" s="26" t="e">
        <f>IF(INDEX('2021 Certified EVM Plan'!H:H,MATCH(B1319,'2021 Certified EVM Plan'!E:E,0))=1,M1319,#N/A)</f>
        <v>#N/A</v>
      </c>
      <c r="R1319" s="26" t="e">
        <f>IF(INDEX('2021 Certified EVM Plan'!J:J,MATCH(B1319,'2021 Certified EVM Plan'!E:E,0))=1,M1319,#N/A)</f>
        <v>#N/A</v>
      </c>
      <c r="S1319" s="26" t="e">
        <f>IF(INDEX('2021 Certified EVM Plan'!K:K,MATCH(B1319,'2021 Certified EVM Plan'!E:E,0))=1,M1319,#N/A)</f>
        <v>#N/A</v>
      </c>
    </row>
    <row r="1320" spans="1:19" x14ac:dyDescent="0.25">
      <c r="A1320" s="22" t="s">
        <v>539</v>
      </c>
      <c r="B1320" s="22">
        <v>4407</v>
      </c>
      <c r="C1320" s="22">
        <v>20</v>
      </c>
      <c r="D1320" s="23">
        <v>2.3507197926460601E-3</v>
      </c>
      <c r="E1320" s="22">
        <v>103132101</v>
      </c>
      <c r="F1320" s="22" t="s">
        <v>644</v>
      </c>
      <c r="G1320" s="22" t="s">
        <v>645</v>
      </c>
      <c r="H1320" s="22">
        <v>1853.12778554336</v>
      </c>
      <c r="I1320" s="24">
        <f>'EVM CPZ List'!$D1320*'EVM CPZ List'!$C1320</f>
        <v>4.7014395852921206E-2</v>
      </c>
      <c r="J1320" s="25">
        <f>INDEX('Pivot of Risk Data'!A:A,MATCH('EVM CPZ List'!$B1320,'Pivot of Risk Data'!B:B,0),1)</f>
        <v>1295</v>
      </c>
      <c r="K1320" s="22">
        <f>0.000621371*'EVM CPZ List'!$H1320</f>
        <v>1.1514798652308631</v>
      </c>
      <c r="L1320" s="22">
        <f>L1319+'EVM CPZ List'!$K1320</f>
        <v>16042.974236591397</v>
      </c>
      <c r="M1320" s="22">
        <f>M1319-'EVM CPZ List'!$I1320</f>
        <v>67.162105265146693</v>
      </c>
      <c r="N1320" s="7" t="e">
        <f>INDEX('2021 Certified EVM Plan'!G:G,MATCH(B1320,'2021 Certified EVM Plan'!E:E,0))</f>
        <v>#N/A</v>
      </c>
      <c r="O1320" s="7" t="e">
        <f>INDEX('2021 Certified EVM Plan'!M:M,MATCH(B1320,'2021 Certified EVM Plan'!E:E,0))</f>
        <v>#N/A</v>
      </c>
      <c r="P1320" s="7">
        <f t="shared" si="20"/>
        <v>1</v>
      </c>
      <c r="Q1320" s="26" t="e">
        <f>IF(INDEX('2021 Certified EVM Plan'!H:H,MATCH(B1320,'2021 Certified EVM Plan'!E:E,0))=1,M1320,#N/A)</f>
        <v>#N/A</v>
      </c>
      <c r="R1320" s="26" t="e">
        <f>IF(INDEX('2021 Certified EVM Plan'!J:J,MATCH(B1320,'2021 Certified EVM Plan'!E:E,0))=1,M1320,#N/A)</f>
        <v>#N/A</v>
      </c>
      <c r="S1320" s="26" t="e">
        <f>IF(INDEX('2021 Certified EVM Plan'!K:K,MATCH(B1320,'2021 Certified EVM Plan'!E:E,0))=1,M1320,#N/A)</f>
        <v>#N/A</v>
      </c>
    </row>
    <row r="1321" spans="1:19" x14ac:dyDescent="0.25">
      <c r="A1321" s="22" t="s">
        <v>2906</v>
      </c>
      <c r="B1321" s="22">
        <v>6687</v>
      </c>
      <c r="C1321" s="22">
        <v>8</v>
      </c>
      <c r="D1321" s="23">
        <v>2.3480115878297902E-3</v>
      </c>
      <c r="E1321" s="22">
        <v>43291104</v>
      </c>
      <c r="F1321" s="22" t="s">
        <v>2911</v>
      </c>
      <c r="G1321" s="22" t="s">
        <v>3323</v>
      </c>
      <c r="H1321" s="22">
        <v>1072.00714158553</v>
      </c>
      <c r="I1321" s="24">
        <f>'EVM CPZ List'!$D1321*'EVM CPZ List'!$C1321</f>
        <v>1.8784092702638321E-2</v>
      </c>
      <c r="J1321" s="25">
        <f>INDEX('Pivot of Risk Data'!A:A,MATCH('EVM CPZ List'!$B1321,'Pivot of Risk Data'!B:B,0),1)</f>
        <v>1296</v>
      </c>
      <c r="K1321" s="22">
        <f>0.000621371*'EVM CPZ List'!$H1321</f>
        <v>0.66611414957414239</v>
      </c>
      <c r="L1321" s="22">
        <f>L1320+'EVM CPZ List'!$K1321</f>
        <v>16043.64035074097</v>
      </c>
      <c r="M1321" s="22">
        <f>M1320-'EVM CPZ List'!$I1321</f>
        <v>67.143321172444061</v>
      </c>
      <c r="N1321" s="7" t="e">
        <f>INDEX('2021 Certified EVM Plan'!G:G,MATCH(B1321,'2021 Certified EVM Plan'!E:E,0))</f>
        <v>#N/A</v>
      </c>
      <c r="O1321" s="7" t="e">
        <f>INDEX('2021 Certified EVM Plan'!M:M,MATCH(B1321,'2021 Certified EVM Plan'!E:E,0))</f>
        <v>#N/A</v>
      </c>
      <c r="P1321" s="7">
        <f t="shared" si="20"/>
        <v>1</v>
      </c>
      <c r="Q1321" s="26" t="e">
        <f>IF(INDEX('2021 Certified EVM Plan'!H:H,MATCH(B1321,'2021 Certified EVM Plan'!E:E,0))=1,M1321,#N/A)</f>
        <v>#N/A</v>
      </c>
      <c r="R1321" s="26" t="e">
        <f>IF(INDEX('2021 Certified EVM Plan'!J:J,MATCH(B1321,'2021 Certified EVM Plan'!E:E,0))=1,M1321,#N/A)</f>
        <v>#N/A</v>
      </c>
      <c r="S1321" s="26" t="e">
        <f>IF(INDEX('2021 Certified EVM Plan'!K:K,MATCH(B1321,'2021 Certified EVM Plan'!E:E,0))=1,M1321,#N/A)</f>
        <v>#N/A</v>
      </c>
    </row>
    <row r="1322" spans="1:19" x14ac:dyDescent="0.25">
      <c r="A1322" s="22" t="s">
        <v>964</v>
      </c>
      <c r="B1322" s="22">
        <v>9009</v>
      </c>
      <c r="C1322" s="22">
        <v>25</v>
      </c>
      <c r="D1322" s="23">
        <v>2.3409996685163901E-3</v>
      </c>
      <c r="E1322" s="22">
        <v>42841112</v>
      </c>
      <c r="F1322" s="22" t="s">
        <v>1217</v>
      </c>
      <c r="G1322" s="22" t="s">
        <v>1218</v>
      </c>
      <c r="H1322" s="22">
        <v>2540.88840787972</v>
      </c>
      <c r="I1322" s="24">
        <f>'EVM CPZ List'!$D1322*'EVM CPZ List'!$C1322</f>
        <v>5.852499171290975E-2</v>
      </c>
      <c r="J1322" s="25">
        <f>INDEX('Pivot of Risk Data'!A:A,MATCH('EVM CPZ List'!$B1322,'Pivot of Risk Data'!B:B,0),1)</f>
        <v>1297</v>
      </c>
      <c r="K1322" s="22">
        <f>0.000621371*'EVM CPZ List'!$H1322</f>
        <v>1.5788343708926296</v>
      </c>
      <c r="L1322" s="22">
        <f>L1321+'EVM CPZ List'!$K1322</f>
        <v>16045.219185111862</v>
      </c>
      <c r="M1322" s="22">
        <f>M1321-'EVM CPZ List'!$I1322</f>
        <v>67.084796180731146</v>
      </c>
      <c r="N1322" s="7" t="e">
        <f>INDEX('2021 Certified EVM Plan'!G:G,MATCH(B1322,'2021 Certified EVM Plan'!E:E,0))</f>
        <v>#N/A</v>
      </c>
      <c r="O1322" s="7" t="e">
        <f>INDEX('2021 Certified EVM Plan'!M:M,MATCH(B1322,'2021 Certified EVM Plan'!E:E,0))</f>
        <v>#N/A</v>
      </c>
      <c r="P1322" s="7">
        <f t="shared" si="20"/>
        <v>1</v>
      </c>
      <c r="Q1322" s="26" t="e">
        <f>IF(INDEX('2021 Certified EVM Plan'!H:H,MATCH(B1322,'2021 Certified EVM Plan'!E:E,0))=1,M1322,#N/A)</f>
        <v>#N/A</v>
      </c>
      <c r="R1322" s="26" t="e">
        <f>IF(INDEX('2021 Certified EVM Plan'!J:J,MATCH(B1322,'2021 Certified EVM Plan'!E:E,0))=1,M1322,#N/A)</f>
        <v>#N/A</v>
      </c>
      <c r="S1322" s="26" t="e">
        <f>IF(INDEX('2021 Certified EVM Plan'!K:K,MATCH(B1322,'2021 Certified EVM Plan'!E:E,0))=1,M1322,#N/A)</f>
        <v>#N/A</v>
      </c>
    </row>
    <row r="1323" spans="1:19" x14ac:dyDescent="0.25">
      <c r="A1323" s="22" t="s">
        <v>1672</v>
      </c>
      <c r="B1323" s="22">
        <v>7068</v>
      </c>
      <c r="C1323" s="22">
        <v>24</v>
      </c>
      <c r="D1323" s="23">
        <v>2.33073385162682E-3</v>
      </c>
      <c r="E1323" s="22">
        <v>163011102</v>
      </c>
      <c r="F1323" s="22" t="s">
        <v>1754</v>
      </c>
      <c r="G1323" s="22" t="s">
        <v>1755</v>
      </c>
      <c r="H1323" s="22">
        <v>2497.7197176683999</v>
      </c>
      <c r="I1323" s="24">
        <f>'EVM CPZ List'!$D1323*'EVM CPZ List'!$C1323</f>
        <v>5.5937612439043681E-2</v>
      </c>
      <c r="J1323" s="25">
        <f>INDEX('Pivot of Risk Data'!A:A,MATCH('EVM CPZ List'!$B1323,'Pivot of Risk Data'!B:B,0),1)</f>
        <v>1298</v>
      </c>
      <c r="K1323" s="22">
        <f>0.000621371*'EVM CPZ List'!$H1323</f>
        <v>1.5520105986873314</v>
      </c>
      <c r="L1323" s="22">
        <f>L1322+'EVM CPZ List'!$K1323</f>
        <v>16046.771195710549</v>
      </c>
      <c r="M1323" s="22">
        <f>M1322-'EVM CPZ List'!$I1323</f>
        <v>67.028858568292108</v>
      </c>
      <c r="N1323" s="7" t="e">
        <f>INDEX('2021 Certified EVM Plan'!G:G,MATCH(B1323,'2021 Certified EVM Plan'!E:E,0))</f>
        <v>#N/A</v>
      </c>
      <c r="O1323" s="7" t="e">
        <f>INDEX('2021 Certified EVM Plan'!M:M,MATCH(B1323,'2021 Certified EVM Plan'!E:E,0))</f>
        <v>#N/A</v>
      </c>
      <c r="P1323" s="7">
        <f t="shared" si="20"/>
        <v>1</v>
      </c>
      <c r="Q1323" s="26" t="e">
        <f>IF(INDEX('2021 Certified EVM Plan'!H:H,MATCH(B1323,'2021 Certified EVM Plan'!E:E,0))=1,M1323,#N/A)</f>
        <v>#N/A</v>
      </c>
      <c r="R1323" s="26" t="e">
        <f>IF(INDEX('2021 Certified EVM Plan'!J:J,MATCH(B1323,'2021 Certified EVM Plan'!E:E,0))=1,M1323,#N/A)</f>
        <v>#N/A</v>
      </c>
      <c r="S1323" s="26" t="e">
        <f>IF(INDEX('2021 Certified EVM Plan'!K:K,MATCH(B1323,'2021 Certified EVM Plan'!E:E,0))=1,M1323,#N/A)</f>
        <v>#N/A</v>
      </c>
    </row>
    <row r="1324" spans="1:19" x14ac:dyDescent="0.25">
      <c r="A1324" s="22" t="s">
        <v>8</v>
      </c>
      <c r="B1324" s="22">
        <v>6862</v>
      </c>
      <c r="C1324" s="22">
        <v>99</v>
      </c>
      <c r="D1324" s="23">
        <v>2.3138444092543498E-3</v>
      </c>
      <c r="E1324" s="22">
        <v>152261104</v>
      </c>
      <c r="F1324" s="22" t="s">
        <v>137</v>
      </c>
      <c r="G1324" s="22" t="s">
        <v>334</v>
      </c>
      <c r="H1324" s="22">
        <v>12960.308395856</v>
      </c>
      <c r="I1324" s="24">
        <f>'EVM CPZ List'!$D1324*'EVM CPZ List'!$C1324</f>
        <v>0.22907059651618064</v>
      </c>
      <c r="J1324" s="25">
        <f>INDEX('Pivot of Risk Data'!A:A,MATCH('EVM CPZ List'!$B1324,'Pivot of Risk Data'!B:B,0),1)</f>
        <v>1299</v>
      </c>
      <c r="K1324" s="22">
        <f>0.000621371*'EVM CPZ List'!$H1324</f>
        <v>8.0531597882414392</v>
      </c>
      <c r="L1324" s="22">
        <f>L1323+'EVM CPZ List'!$K1324</f>
        <v>16054.824355498791</v>
      </c>
      <c r="M1324" s="22">
        <f>M1323-'EVM CPZ List'!$I1324</f>
        <v>66.799787971775928</v>
      </c>
      <c r="N1324" s="7" t="e">
        <f>INDEX('2021 Certified EVM Plan'!G:G,MATCH(B1324,'2021 Certified EVM Plan'!E:E,0))</f>
        <v>#N/A</v>
      </c>
      <c r="O1324" s="7" t="e">
        <f>INDEX('2021 Certified EVM Plan'!M:M,MATCH(B1324,'2021 Certified EVM Plan'!E:E,0))</f>
        <v>#N/A</v>
      </c>
      <c r="P1324" s="7">
        <f t="shared" si="20"/>
        <v>1</v>
      </c>
      <c r="Q1324" s="26" t="e">
        <f>IF(INDEX('2021 Certified EVM Plan'!H:H,MATCH(B1324,'2021 Certified EVM Plan'!E:E,0))=1,M1324,#N/A)</f>
        <v>#N/A</v>
      </c>
      <c r="R1324" s="26" t="e">
        <f>IF(INDEX('2021 Certified EVM Plan'!J:J,MATCH(B1324,'2021 Certified EVM Plan'!E:E,0))=1,M1324,#N/A)</f>
        <v>#N/A</v>
      </c>
      <c r="S1324" s="26" t="e">
        <f>IF(INDEX('2021 Certified EVM Plan'!K:K,MATCH(B1324,'2021 Certified EVM Plan'!E:E,0))=1,M1324,#N/A)</f>
        <v>#N/A</v>
      </c>
    </row>
    <row r="1325" spans="1:19" x14ac:dyDescent="0.25">
      <c r="A1325" s="22" t="s">
        <v>2195</v>
      </c>
      <c r="B1325" s="22">
        <v>6493</v>
      </c>
      <c r="C1325" s="22">
        <v>34</v>
      </c>
      <c r="D1325" s="23">
        <v>2.3070929263059202E-3</v>
      </c>
      <c r="E1325" s="22">
        <v>183031101</v>
      </c>
      <c r="F1325" s="22" t="s">
        <v>2711</v>
      </c>
      <c r="G1325" s="22" t="s">
        <v>2766</v>
      </c>
      <c r="H1325" s="22">
        <v>34798.532022818399</v>
      </c>
      <c r="I1325" s="24">
        <f>'EVM CPZ List'!$D1325*'EVM CPZ List'!$C1325</f>
        <v>7.844115949440128E-2</v>
      </c>
      <c r="J1325" s="25">
        <f>INDEX('Pivot of Risk Data'!A:A,MATCH('EVM CPZ List'!$B1325,'Pivot of Risk Data'!B:B,0),1)</f>
        <v>1300</v>
      </c>
      <c r="K1325" s="22">
        <f>0.000621371*'EVM CPZ List'!$H1325</f>
        <v>21.622798641550691</v>
      </c>
      <c r="L1325" s="22">
        <f>L1324+'EVM CPZ List'!$K1325</f>
        <v>16076.447154140342</v>
      </c>
      <c r="M1325" s="22">
        <f>M1324-'EVM CPZ List'!$I1325</f>
        <v>66.721346812281524</v>
      </c>
      <c r="N1325" s="7" t="e">
        <f>INDEX('2021 Certified EVM Plan'!G:G,MATCH(B1325,'2021 Certified EVM Plan'!E:E,0))</f>
        <v>#N/A</v>
      </c>
      <c r="O1325" s="7" t="e">
        <f>INDEX('2021 Certified EVM Plan'!M:M,MATCH(B1325,'2021 Certified EVM Plan'!E:E,0))</f>
        <v>#N/A</v>
      </c>
      <c r="P1325" s="7">
        <f t="shared" si="20"/>
        <v>1</v>
      </c>
      <c r="Q1325" s="26" t="e">
        <f>IF(INDEX('2021 Certified EVM Plan'!H:H,MATCH(B1325,'2021 Certified EVM Plan'!E:E,0))=1,M1325,#N/A)</f>
        <v>#N/A</v>
      </c>
      <c r="R1325" s="26" t="e">
        <f>IF(INDEX('2021 Certified EVM Plan'!J:J,MATCH(B1325,'2021 Certified EVM Plan'!E:E,0))=1,M1325,#N/A)</f>
        <v>#N/A</v>
      </c>
      <c r="S1325" s="26" t="e">
        <f>IF(INDEX('2021 Certified EVM Plan'!K:K,MATCH(B1325,'2021 Certified EVM Plan'!E:E,0))=1,M1325,#N/A)</f>
        <v>#N/A</v>
      </c>
    </row>
    <row r="1326" spans="1:19" x14ac:dyDescent="0.25">
      <c r="A1326" s="22" t="s">
        <v>1672</v>
      </c>
      <c r="B1326" s="22">
        <v>8661</v>
      </c>
      <c r="C1326" s="22">
        <v>72</v>
      </c>
      <c r="D1326" s="23">
        <v>2.3050323280631E-3</v>
      </c>
      <c r="E1326" s="22">
        <v>162821701</v>
      </c>
      <c r="F1326" s="22" t="s">
        <v>1702</v>
      </c>
      <c r="G1326" s="22" t="s">
        <v>1703</v>
      </c>
      <c r="H1326" s="22">
        <v>10963.5628871604</v>
      </c>
      <c r="I1326" s="24">
        <f>'EVM CPZ List'!$D1326*'EVM CPZ List'!$C1326</f>
        <v>0.16596232762054319</v>
      </c>
      <c r="J1326" s="25">
        <f>INDEX('Pivot of Risk Data'!A:A,MATCH('EVM CPZ List'!$B1326,'Pivot of Risk Data'!B:B,0),1)</f>
        <v>1301</v>
      </c>
      <c r="K1326" s="22">
        <f>0.000621371*'EVM CPZ List'!$H1326</f>
        <v>6.8124400347577456</v>
      </c>
      <c r="L1326" s="22">
        <f>L1325+'EVM CPZ List'!$K1326</f>
        <v>16083.259594175099</v>
      </c>
      <c r="M1326" s="22">
        <f>M1325-'EVM CPZ List'!$I1326</f>
        <v>66.555384484660976</v>
      </c>
      <c r="N1326" s="7" t="e">
        <f>INDEX('2021 Certified EVM Plan'!G:G,MATCH(B1326,'2021 Certified EVM Plan'!E:E,0))</f>
        <v>#N/A</v>
      </c>
      <c r="O1326" s="7" t="e">
        <f>INDEX('2021 Certified EVM Plan'!M:M,MATCH(B1326,'2021 Certified EVM Plan'!E:E,0))</f>
        <v>#N/A</v>
      </c>
      <c r="P1326" s="7">
        <f t="shared" si="20"/>
        <v>1</v>
      </c>
      <c r="Q1326" s="26" t="e">
        <f>IF(INDEX('2021 Certified EVM Plan'!H:H,MATCH(B1326,'2021 Certified EVM Plan'!E:E,0))=1,M1326,#N/A)</f>
        <v>#N/A</v>
      </c>
      <c r="R1326" s="26" t="e">
        <f>IF(INDEX('2021 Certified EVM Plan'!J:J,MATCH(B1326,'2021 Certified EVM Plan'!E:E,0))=1,M1326,#N/A)</f>
        <v>#N/A</v>
      </c>
      <c r="S1326" s="26" t="e">
        <f>IF(INDEX('2021 Certified EVM Plan'!K:K,MATCH(B1326,'2021 Certified EVM Plan'!E:E,0))=1,M1326,#N/A)</f>
        <v>#N/A</v>
      </c>
    </row>
    <row r="1327" spans="1:19" x14ac:dyDescent="0.25">
      <c r="A1327" s="22" t="s">
        <v>1672</v>
      </c>
      <c r="B1327" s="22">
        <v>924</v>
      </c>
      <c r="C1327" s="22">
        <v>641</v>
      </c>
      <c r="D1327" s="23">
        <v>2.30367555496893E-3</v>
      </c>
      <c r="E1327" s="22">
        <v>163201102</v>
      </c>
      <c r="F1327" s="22" t="s">
        <v>486</v>
      </c>
      <c r="G1327" s="22" t="s">
        <v>487</v>
      </c>
      <c r="H1327" s="22">
        <v>68737.690345346899</v>
      </c>
      <c r="I1327" s="24">
        <f>'EVM CPZ List'!$D1327*'EVM CPZ List'!$C1327</f>
        <v>1.4766560307350842</v>
      </c>
      <c r="J1327" s="25">
        <f>INDEX('Pivot of Risk Data'!A:A,MATCH('EVM CPZ List'!$B1327,'Pivot of Risk Data'!B:B,0),1)</f>
        <v>1302</v>
      </c>
      <c r="K1327" s="22">
        <f>0.000621371*'EVM CPZ List'!$H1327</f>
        <v>42.711607387578546</v>
      </c>
      <c r="L1327" s="22">
        <f>L1326+'EVM CPZ List'!$K1327</f>
        <v>16125.971201562677</v>
      </c>
      <c r="M1327" s="22">
        <f>M1326-'EVM CPZ List'!$I1327</f>
        <v>65.078728453925891</v>
      </c>
      <c r="N1327" s="7" t="e">
        <f>INDEX('2021 Certified EVM Plan'!G:G,MATCH(B1327,'2021 Certified EVM Plan'!E:E,0))</f>
        <v>#N/A</v>
      </c>
      <c r="O1327" s="7" t="e">
        <f>INDEX('2021 Certified EVM Plan'!M:M,MATCH(B1327,'2021 Certified EVM Plan'!E:E,0))</f>
        <v>#N/A</v>
      </c>
      <c r="P1327" s="7">
        <f t="shared" si="20"/>
        <v>2</v>
      </c>
      <c r="Q1327" s="26" t="e">
        <f>IF(INDEX('2021 Certified EVM Plan'!H:H,MATCH(B1327,'2021 Certified EVM Plan'!E:E,0))=1,M1327,#N/A)</f>
        <v>#N/A</v>
      </c>
      <c r="R1327" s="26" t="e">
        <f>IF(INDEX('2021 Certified EVM Plan'!J:J,MATCH(B1327,'2021 Certified EVM Plan'!E:E,0))=1,M1327,#N/A)</f>
        <v>#N/A</v>
      </c>
      <c r="S1327" s="26" t="e">
        <f>IF(INDEX('2021 Certified EVM Plan'!K:K,MATCH(B1327,'2021 Certified EVM Plan'!E:E,0))=1,M1327,#N/A)</f>
        <v>#N/A</v>
      </c>
    </row>
    <row r="1328" spans="1:19" x14ac:dyDescent="0.25">
      <c r="A1328" s="22" t="s">
        <v>8</v>
      </c>
      <c r="B1328" s="22">
        <v>924</v>
      </c>
      <c r="C1328" s="22">
        <v>1</v>
      </c>
      <c r="D1328" s="27">
        <v>4.0475582974131503E-6</v>
      </c>
      <c r="E1328" s="22">
        <v>163201102</v>
      </c>
      <c r="F1328" s="22" t="s">
        <v>486</v>
      </c>
      <c r="G1328" s="22" t="s">
        <v>487</v>
      </c>
      <c r="H1328" s="22">
        <v>68737.690345346899</v>
      </c>
      <c r="I1328" s="24">
        <f>'EVM CPZ List'!$D1328*'EVM CPZ List'!$C1328</f>
        <v>4.0475582974131503E-6</v>
      </c>
      <c r="J1328" s="25">
        <f>INDEX('Pivot of Risk Data'!A:A,MATCH('EVM CPZ List'!$B1328,'Pivot of Risk Data'!B:B,0),1)</f>
        <v>1302</v>
      </c>
      <c r="K1328" s="22">
        <f>0.000621371*'EVM CPZ List'!$H1328</f>
        <v>42.711607387578546</v>
      </c>
      <c r="L1328" s="22">
        <f>L1327+'EVM CPZ List'!$K1328</f>
        <v>16168.682808950256</v>
      </c>
      <c r="M1328" s="22">
        <f>M1327-'EVM CPZ List'!$I1328</f>
        <v>65.078724406367598</v>
      </c>
      <c r="N1328" s="7" t="e">
        <f>INDEX('2021 Certified EVM Plan'!G:G,MATCH(B1328,'2021 Certified EVM Plan'!E:E,0))</f>
        <v>#N/A</v>
      </c>
      <c r="O1328" s="7" t="e">
        <f>INDEX('2021 Certified EVM Plan'!M:M,MATCH(B1328,'2021 Certified EVM Plan'!E:E,0))</f>
        <v>#N/A</v>
      </c>
      <c r="P1328" s="7">
        <f t="shared" si="20"/>
        <v>2</v>
      </c>
      <c r="Q1328" s="26" t="e">
        <f>IF(INDEX('2021 Certified EVM Plan'!H:H,MATCH(B1328,'2021 Certified EVM Plan'!E:E,0))=1,M1328,#N/A)</f>
        <v>#N/A</v>
      </c>
      <c r="R1328" s="26" t="e">
        <f>IF(INDEX('2021 Certified EVM Plan'!J:J,MATCH(B1328,'2021 Certified EVM Plan'!E:E,0))=1,M1328,#N/A)</f>
        <v>#N/A</v>
      </c>
      <c r="S1328" s="26" t="e">
        <f>IF(INDEX('2021 Certified EVM Plan'!K:K,MATCH(B1328,'2021 Certified EVM Plan'!E:E,0))=1,M1328,#N/A)</f>
        <v>#N/A</v>
      </c>
    </row>
    <row r="1329" spans="1:19" x14ac:dyDescent="0.25">
      <c r="A1329" s="22" t="s">
        <v>2906</v>
      </c>
      <c r="B1329" s="22">
        <v>280</v>
      </c>
      <c r="C1329" s="22">
        <v>110</v>
      </c>
      <c r="D1329" s="23">
        <v>2.2980045654410002E-3</v>
      </c>
      <c r="E1329" s="22">
        <v>42011104</v>
      </c>
      <c r="F1329" s="22" t="s">
        <v>3102</v>
      </c>
      <c r="G1329" s="22" t="s">
        <v>3320</v>
      </c>
      <c r="H1329" s="22">
        <v>12060.4399780855</v>
      </c>
      <c r="I1329" s="24">
        <f>'EVM CPZ List'!$D1329*'EVM CPZ List'!$C1329</f>
        <v>0.25278050219851</v>
      </c>
      <c r="J1329" s="25">
        <f>INDEX('Pivot of Risk Data'!A:A,MATCH('EVM CPZ List'!$B1329,'Pivot of Risk Data'!B:B,0),1)</f>
        <v>1303</v>
      </c>
      <c r="K1329" s="22">
        <f>0.000621371*'EVM CPZ List'!$H1329</f>
        <v>7.4940076496229651</v>
      </c>
      <c r="L1329" s="22">
        <f>L1328+'EVM CPZ List'!$K1329</f>
        <v>16176.176816599878</v>
      </c>
      <c r="M1329" s="22">
        <f>M1328-'EVM CPZ List'!$I1329</f>
        <v>64.825943904169094</v>
      </c>
      <c r="N1329" s="7" t="e">
        <f>INDEX('2021 Certified EVM Plan'!G:G,MATCH(B1329,'2021 Certified EVM Plan'!E:E,0))</f>
        <v>#N/A</v>
      </c>
      <c r="O1329" s="7" t="e">
        <f>INDEX('2021 Certified EVM Plan'!M:M,MATCH(B1329,'2021 Certified EVM Plan'!E:E,0))</f>
        <v>#N/A</v>
      </c>
      <c r="P1329" s="7">
        <f t="shared" si="20"/>
        <v>1</v>
      </c>
      <c r="Q1329" s="26" t="e">
        <f>IF(INDEX('2021 Certified EVM Plan'!H:H,MATCH(B1329,'2021 Certified EVM Plan'!E:E,0))=1,M1329,#N/A)</f>
        <v>#N/A</v>
      </c>
      <c r="R1329" s="26" t="e">
        <f>IF(INDEX('2021 Certified EVM Plan'!J:J,MATCH(B1329,'2021 Certified EVM Plan'!E:E,0))=1,M1329,#N/A)</f>
        <v>#N/A</v>
      </c>
      <c r="S1329" s="26" t="e">
        <f>IF(INDEX('2021 Certified EVM Plan'!K:K,MATCH(B1329,'2021 Certified EVM Plan'!E:E,0))=1,M1329,#N/A)</f>
        <v>#N/A</v>
      </c>
    </row>
    <row r="1330" spans="1:19" x14ac:dyDescent="0.25">
      <c r="A1330" s="22" t="s">
        <v>539</v>
      </c>
      <c r="B1330" s="22">
        <v>6295</v>
      </c>
      <c r="C1330" s="22">
        <v>17</v>
      </c>
      <c r="D1330" s="23">
        <v>2.2966823786882101E-3</v>
      </c>
      <c r="E1330" s="22">
        <v>103491101</v>
      </c>
      <c r="F1330" s="22" t="s">
        <v>871</v>
      </c>
      <c r="G1330" s="22" t="s">
        <v>882</v>
      </c>
      <c r="H1330" s="22">
        <v>2966.0846435649</v>
      </c>
      <c r="I1330" s="24">
        <f>'EVM CPZ List'!$D1330*'EVM CPZ List'!$C1330</f>
        <v>3.9043600437699569E-2</v>
      </c>
      <c r="J1330" s="25">
        <f>INDEX('Pivot of Risk Data'!A:A,MATCH('EVM CPZ List'!$B1330,'Pivot of Risk Data'!B:B,0),1)</f>
        <v>1304</v>
      </c>
      <c r="K1330" s="22">
        <f>0.000621371*'EVM CPZ List'!$H1330</f>
        <v>1.8430389810565655</v>
      </c>
      <c r="L1330" s="22">
        <f>L1329+'EVM CPZ List'!$K1330</f>
        <v>16178.019855580935</v>
      </c>
      <c r="M1330" s="22">
        <f>M1329-'EVM CPZ List'!$I1330</f>
        <v>64.7869003037314</v>
      </c>
      <c r="N1330" s="7" t="e">
        <f>INDEX('2021 Certified EVM Plan'!G:G,MATCH(B1330,'2021 Certified EVM Plan'!E:E,0))</f>
        <v>#N/A</v>
      </c>
      <c r="O1330" s="7" t="e">
        <f>INDEX('2021 Certified EVM Plan'!M:M,MATCH(B1330,'2021 Certified EVM Plan'!E:E,0))</f>
        <v>#N/A</v>
      </c>
      <c r="P1330" s="7">
        <f t="shared" si="20"/>
        <v>1</v>
      </c>
      <c r="Q1330" s="26" t="e">
        <f>IF(INDEX('2021 Certified EVM Plan'!H:H,MATCH(B1330,'2021 Certified EVM Plan'!E:E,0))=1,M1330,#N/A)</f>
        <v>#N/A</v>
      </c>
      <c r="R1330" s="26" t="e">
        <f>IF(INDEX('2021 Certified EVM Plan'!J:J,MATCH(B1330,'2021 Certified EVM Plan'!E:E,0))=1,M1330,#N/A)</f>
        <v>#N/A</v>
      </c>
      <c r="S1330" s="26" t="e">
        <f>IF(INDEX('2021 Certified EVM Plan'!K:K,MATCH(B1330,'2021 Certified EVM Plan'!E:E,0))=1,M1330,#N/A)</f>
        <v>#N/A</v>
      </c>
    </row>
    <row r="1331" spans="1:19" x14ac:dyDescent="0.25">
      <c r="A1331" s="22" t="s">
        <v>1672</v>
      </c>
      <c r="B1331" s="22">
        <v>1265</v>
      </c>
      <c r="C1331" s="22">
        <v>50</v>
      </c>
      <c r="D1331" s="23">
        <v>2.2776246521887199E-3</v>
      </c>
      <c r="E1331" s="22">
        <v>163451702</v>
      </c>
      <c r="F1331" s="22" t="s">
        <v>1831</v>
      </c>
      <c r="G1331" s="22" t="s">
        <v>1844</v>
      </c>
      <c r="H1331" s="22">
        <v>7932.1339006138396</v>
      </c>
      <c r="I1331" s="24">
        <f>'EVM CPZ List'!$D1331*'EVM CPZ List'!$C1331</f>
        <v>0.113881232609436</v>
      </c>
      <c r="J1331" s="25">
        <f>INDEX('Pivot of Risk Data'!A:A,MATCH('EVM CPZ List'!$B1331,'Pivot of Risk Data'!B:B,0),1)</f>
        <v>1305</v>
      </c>
      <c r="K1331" s="22">
        <f>0.000621371*'EVM CPZ List'!$H1331</f>
        <v>4.9287979739583223</v>
      </c>
      <c r="L1331" s="22">
        <f>L1330+'EVM CPZ List'!$K1331</f>
        <v>16182.948653554893</v>
      </c>
      <c r="M1331" s="22">
        <f>M1330-'EVM CPZ List'!$I1331</f>
        <v>64.673019071121971</v>
      </c>
      <c r="N1331" s="7" t="e">
        <f>INDEX('2021 Certified EVM Plan'!G:G,MATCH(B1331,'2021 Certified EVM Plan'!E:E,0))</f>
        <v>#N/A</v>
      </c>
      <c r="O1331" s="7" t="e">
        <f>INDEX('2021 Certified EVM Plan'!M:M,MATCH(B1331,'2021 Certified EVM Plan'!E:E,0))</f>
        <v>#N/A</v>
      </c>
      <c r="P1331" s="7">
        <f t="shared" si="20"/>
        <v>1</v>
      </c>
      <c r="Q1331" s="26" t="e">
        <f>IF(INDEX('2021 Certified EVM Plan'!H:H,MATCH(B1331,'2021 Certified EVM Plan'!E:E,0))=1,M1331,#N/A)</f>
        <v>#N/A</v>
      </c>
      <c r="R1331" s="26" t="e">
        <f>IF(INDEX('2021 Certified EVM Plan'!J:J,MATCH(B1331,'2021 Certified EVM Plan'!E:E,0))=1,M1331,#N/A)</f>
        <v>#N/A</v>
      </c>
      <c r="S1331" s="26" t="e">
        <f>IF(INDEX('2021 Certified EVM Plan'!K:K,MATCH(B1331,'2021 Certified EVM Plan'!E:E,0))=1,M1331,#N/A)</f>
        <v>#N/A</v>
      </c>
    </row>
    <row r="1332" spans="1:19" x14ac:dyDescent="0.25">
      <c r="A1332" s="22" t="s">
        <v>964</v>
      </c>
      <c r="B1332" s="22">
        <v>7680</v>
      </c>
      <c r="C1332" s="22">
        <v>32</v>
      </c>
      <c r="D1332" s="23">
        <v>2.2758198591077399E-3</v>
      </c>
      <c r="E1332" s="22">
        <v>42811111</v>
      </c>
      <c r="F1332" s="22" t="s">
        <v>1092</v>
      </c>
      <c r="G1332" s="22" t="s">
        <v>1282</v>
      </c>
      <c r="H1332" s="22">
        <v>3470.7280223959101</v>
      </c>
      <c r="I1332" s="24">
        <f>'EVM CPZ List'!$D1332*'EVM CPZ List'!$C1332</f>
        <v>7.2826235491447677E-2</v>
      </c>
      <c r="J1332" s="25">
        <f>INDEX('Pivot of Risk Data'!A:A,MATCH('EVM CPZ List'!$B1332,'Pivot of Risk Data'!B:B,0),1)</f>
        <v>1306</v>
      </c>
      <c r="K1332" s="22">
        <f>0.000621371*'EVM CPZ List'!$H1332</f>
        <v>2.1566097420041692</v>
      </c>
      <c r="L1332" s="22">
        <f>L1331+'EVM CPZ List'!$K1332</f>
        <v>16185.105263296897</v>
      </c>
      <c r="M1332" s="22">
        <f>M1331-'EVM CPZ List'!$I1332</f>
        <v>64.600192835630523</v>
      </c>
      <c r="N1332" s="7" t="e">
        <f>INDEX('2021 Certified EVM Plan'!G:G,MATCH(B1332,'2021 Certified EVM Plan'!E:E,0))</f>
        <v>#N/A</v>
      </c>
      <c r="O1332" s="7" t="e">
        <f>INDEX('2021 Certified EVM Plan'!M:M,MATCH(B1332,'2021 Certified EVM Plan'!E:E,0))</f>
        <v>#N/A</v>
      </c>
      <c r="P1332" s="7">
        <f t="shared" si="20"/>
        <v>1</v>
      </c>
      <c r="Q1332" s="26" t="e">
        <f>IF(INDEX('2021 Certified EVM Plan'!H:H,MATCH(B1332,'2021 Certified EVM Plan'!E:E,0))=1,M1332,#N/A)</f>
        <v>#N/A</v>
      </c>
      <c r="R1332" s="26" t="e">
        <f>IF(INDEX('2021 Certified EVM Plan'!J:J,MATCH(B1332,'2021 Certified EVM Plan'!E:E,0))=1,M1332,#N/A)</f>
        <v>#N/A</v>
      </c>
      <c r="S1332" s="26" t="e">
        <f>IF(INDEX('2021 Certified EVM Plan'!K:K,MATCH(B1332,'2021 Certified EVM Plan'!E:E,0))=1,M1332,#N/A)</f>
        <v>#N/A</v>
      </c>
    </row>
    <row r="1333" spans="1:19" x14ac:dyDescent="0.25">
      <c r="A1333" s="22" t="s">
        <v>2195</v>
      </c>
      <c r="B1333" s="22">
        <v>281</v>
      </c>
      <c r="C1333" s="22">
        <v>140</v>
      </c>
      <c r="D1333" s="23">
        <v>2.2755504837896701E-3</v>
      </c>
      <c r="E1333" s="22">
        <v>183071101</v>
      </c>
      <c r="F1333" s="22" t="s">
        <v>2392</v>
      </c>
      <c r="G1333" s="22" t="s">
        <v>2591</v>
      </c>
      <c r="H1333" s="22">
        <v>47298.956900363897</v>
      </c>
      <c r="I1333" s="24">
        <f>'EVM CPZ List'!$D1333*'EVM CPZ List'!$C1333</f>
        <v>0.31857706773055383</v>
      </c>
      <c r="J1333" s="25">
        <f>INDEX('Pivot of Risk Data'!A:A,MATCH('EVM CPZ List'!$B1333,'Pivot of Risk Data'!B:B,0),1)</f>
        <v>1307</v>
      </c>
      <c r="K1333" s="22">
        <f>0.000621371*'EVM CPZ List'!$H1333</f>
        <v>29.390200148136017</v>
      </c>
      <c r="L1333" s="22">
        <f>L1332+'EVM CPZ List'!$K1333</f>
        <v>16214.495463445033</v>
      </c>
      <c r="M1333" s="22">
        <f>M1332-'EVM CPZ List'!$I1333</f>
        <v>64.281615767899964</v>
      </c>
      <c r="N1333" s="7" t="e">
        <f>INDEX('2021 Certified EVM Plan'!G:G,MATCH(B1333,'2021 Certified EVM Plan'!E:E,0))</f>
        <v>#N/A</v>
      </c>
      <c r="O1333" s="7" t="e">
        <f>INDEX('2021 Certified EVM Plan'!M:M,MATCH(B1333,'2021 Certified EVM Plan'!E:E,0))</f>
        <v>#N/A</v>
      </c>
      <c r="P1333" s="7">
        <f t="shared" si="20"/>
        <v>1</v>
      </c>
      <c r="Q1333" s="26" t="e">
        <f>IF(INDEX('2021 Certified EVM Plan'!H:H,MATCH(B1333,'2021 Certified EVM Plan'!E:E,0))=1,M1333,#N/A)</f>
        <v>#N/A</v>
      </c>
      <c r="R1333" s="26" t="e">
        <f>IF(INDEX('2021 Certified EVM Plan'!J:J,MATCH(B1333,'2021 Certified EVM Plan'!E:E,0))=1,M1333,#N/A)</f>
        <v>#N/A</v>
      </c>
      <c r="S1333" s="26" t="e">
        <f>IF(INDEX('2021 Certified EVM Plan'!K:K,MATCH(B1333,'2021 Certified EVM Plan'!E:E,0))=1,M1333,#N/A)</f>
        <v>#N/A</v>
      </c>
    </row>
    <row r="1334" spans="1:19" x14ac:dyDescent="0.25">
      <c r="A1334" s="22" t="s">
        <v>539</v>
      </c>
      <c r="B1334" s="22">
        <v>9593</v>
      </c>
      <c r="C1334" s="22">
        <v>8</v>
      </c>
      <c r="D1334" s="23">
        <v>2.2605368221331598E-3</v>
      </c>
      <c r="E1334" s="22">
        <v>103081105</v>
      </c>
      <c r="F1334" s="22" t="s">
        <v>631</v>
      </c>
      <c r="G1334" s="22" t="s">
        <v>632</v>
      </c>
      <c r="H1334" s="22">
        <v>885.08262722423297</v>
      </c>
      <c r="I1334" s="24">
        <f>'EVM CPZ List'!$D1334*'EVM CPZ List'!$C1334</f>
        <v>1.8084294577065278E-2</v>
      </c>
      <c r="J1334" s="25">
        <f>INDEX('Pivot of Risk Data'!A:A,MATCH('EVM CPZ List'!$B1334,'Pivot of Risk Data'!B:B,0),1)</f>
        <v>1308</v>
      </c>
      <c r="K1334" s="22">
        <f>0.000621371*'EVM CPZ List'!$H1334</f>
        <v>0.54996467716094888</v>
      </c>
      <c r="L1334" s="22">
        <f>L1333+'EVM CPZ List'!$K1334</f>
        <v>16215.045428122194</v>
      </c>
      <c r="M1334" s="22">
        <f>M1333-'EVM CPZ List'!$I1334</f>
        <v>64.2635314733229</v>
      </c>
      <c r="N1334" s="7" t="e">
        <f>INDEX('2021 Certified EVM Plan'!G:G,MATCH(B1334,'2021 Certified EVM Plan'!E:E,0))</f>
        <v>#N/A</v>
      </c>
      <c r="O1334" s="7" t="e">
        <f>INDEX('2021 Certified EVM Plan'!M:M,MATCH(B1334,'2021 Certified EVM Plan'!E:E,0))</f>
        <v>#N/A</v>
      </c>
      <c r="P1334" s="7">
        <f t="shared" si="20"/>
        <v>1</v>
      </c>
      <c r="Q1334" s="26" t="e">
        <f>IF(INDEX('2021 Certified EVM Plan'!H:H,MATCH(B1334,'2021 Certified EVM Plan'!E:E,0))=1,M1334,#N/A)</f>
        <v>#N/A</v>
      </c>
      <c r="R1334" s="26" t="e">
        <f>IF(INDEX('2021 Certified EVM Plan'!J:J,MATCH(B1334,'2021 Certified EVM Plan'!E:E,0))=1,M1334,#N/A)</f>
        <v>#N/A</v>
      </c>
      <c r="S1334" s="26" t="e">
        <f>IF(INDEX('2021 Certified EVM Plan'!K:K,MATCH(B1334,'2021 Certified EVM Plan'!E:E,0))=1,M1334,#N/A)</f>
        <v>#N/A</v>
      </c>
    </row>
    <row r="1335" spans="1:19" x14ac:dyDescent="0.25">
      <c r="A1335" s="22" t="s">
        <v>964</v>
      </c>
      <c r="B1335" s="22">
        <v>6031</v>
      </c>
      <c r="C1335" s="22">
        <v>15</v>
      </c>
      <c r="D1335" s="23">
        <v>2.2542115128527098E-3</v>
      </c>
      <c r="E1335" s="22">
        <v>42811113</v>
      </c>
      <c r="F1335" s="22" t="s">
        <v>1039</v>
      </c>
      <c r="G1335" s="22" t="s">
        <v>1040</v>
      </c>
      <c r="H1335" s="22">
        <v>1164.50688537972</v>
      </c>
      <c r="I1335" s="24">
        <f>'EVM CPZ List'!$D1335*'EVM CPZ List'!$C1335</f>
        <v>3.3813172692790647E-2</v>
      </c>
      <c r="J1335" s="25">
        <f>INDEX('Pivot of Risk Data'!A:A,MATCH('EVM CPZ List'!$B1335,'Pivot of Risk Data'!B:B,0),1)</f>
        <v>1309</v>
      </c>
      <c r="K1335" s="22">
        <f>0.000621371*'EVM CPZ List'!$H1335</f>
        <v>0.72359080787528196</v>
      </c>
      <c r="L1335" s="22">
        <f>L1334+'EVM CPZ List'!$K1335</f>
        <v>16215.769018930068</v>
      </c>
      <c r="M1335" s="22">
        <f>M1334-'EVM CPZ List'!$I1335</f>
        <v>64.229718300630111</v>
      </c>
      <c r="N1335" s="7" t="e">
        <f>INDEX('2021 Certified EVM Plan'!G:G,MATCH(B1335,'2021 Certified EVM Plan'!E:E,0))</f>
        <v>#N/A</v>
      </c>
      <c r="O1335" s="7" t="e">
        <f>INDEX('2021 Certified EVM Plan'!M:M,MATCH(B1335,'2021 Certified EVM Plan'!E:E,0))</f>
        <v>#N/A</v>
      </c>
      <c r="P1335" s="7">
        <f t="shared" si="20"/>
        <v>1</v>
      </c>
      <c r="Q1335" s="26" t="e">
        <f>IF(INDEX('2021 Certified EVM Plan'!H:H,MATCH(B1335,'2021 Certified EVM Plan'!E:E,0))=1,M1335,#N/A)</f>
        <v>#N/A</v>
      </c>
      <c r="R1335" s="26" t="e">
        <f>IF(INDEX('2021 Certified EVM Plan'!J:J,MATCH(B1335,'2021 Certified EVM Plan'!E:E,0))=1,M1335,#N/A)</f>
        <v>#N/A</v>
      </c>
      <c r="S1335" s="26" t="e">
        <f>IF(INDEX('2021 Certified EVM Plan'!K:K,MATCH(B1335,'2021 Certified EVM Plan'!E:E,0))=1,M1335,#N/A)</f>
        <v>#N/A</v>
      </c>
    </row>
    <row r="1336" spans="1:19" x14ac:dyDescent="0.25">
      <c r="A1336" s="22" t="s">
        <v>2906</v>
      </c>
      <c r="B1336" s="22">
        <v>9833</v>
      </c>
      <c r="C1336" s="22">
        <v>1</v>
      </c>
      <c r="D1336" s="23">
        <v>2.2494379956736199E-3</v>
      </c>
      <c r="E1336" s="22">
        <v>24101103</v>
      </c>
      <c r="F1336" s="22" t="s">
        <v>2589</v>
      </c>
      <c r="G1336" s="22" t="s">
        <v>3010</v>
      </c>
      <c r="H1336" s="22">
        <v>185.78185578577401</v>
      </c>
      <c r="I1336" s="24">
        <f>'EVM CPZ List'!$D1336*'EVM CPZ List'!$C1336</f>
        <v>2.2494379956736199E-3</v>
      </c>
      <c r="J1336" s="25">
        <f>INDEX('Pivot of Risk Data'!A:A,MATCH('EVM CPZ List'!$B1336,'Pivot of Risk Data'!B:B,0),1)</f>
        <v>1310</v>
      </c>
      <c r="K1336" s="22">
        <f>0.000621371*'EVM CPZ List'!$H1336</f>
        <v>0.11543945751146219</v>
      </c>
      <c r="L1336" s="22">
        <f>L1335+'EVM CPZ List'!$K1336</f>
        <v>16215.88445838758</v>
      </c>
      <c r="M1336" s="22">
        <f>M1335-'EVM CPZ List'!$I1336</f>
        <v>64.227468862634439</v>
      </c>
      <c r="N1336" s="7" t="e">
        <f>INDEX('2021 Certified EVM Plan'!G:G,MATCH(B1336,'2021 Certified EVM Plan'!E:E,0))</f>
        <v>#N/A</v>
      </c>
      <c r="O1336" s="7" t="e">
        <f>INDEX('2021 Certified EVM Plan'!M:M,MATCH(B1336,'2021 Certified EVM Plan'!E:E,0))</f>
        <v>#N/A</v>
      </c>
      <c r="P1336" s="7">
        <f t="shared" si="20"/>
        <v>1</v>
      </c>
      <c r="Q1336" s="26" t="e">
        <f>IF(INDEX('2021 Certified EVM Plan'!H:H,MATCH(B1336,'2021 Certified EVM Plan'!E:E,0))=1,M1336,#N/A)</f>
        <v>#N/A</v>
      </c>
      <c r="R1336" s="26" t="e">
        <f>IF(INDEX('2021 Certified EVM Plan'!J:J,MATCH(B1336,'2021 Certified EVM Plan'!E:E,0))=1,M1336,#N/A)</f>
        <v>#N/A</v>
      </c>
      <c r="S1336" s="26" t="e">
        <f>IF(INDEX('2021 Certified EVM Plan'!K:K,MATCH(B1336,'2021 Certified EVM Plan'!E:E,0))=1,M1336,#N/A)</f>
        <v>#N/A</v>
      </c>
    </row>
    <row r="1337" spans="1:19" x14ac:dyDescent="0.25">
      <c r="A1337" s="22" t="s">
        <v>2906</v>
      </c>
      <c r="B1337" s="22">
        <v>1986</v>
      </c>
      <c r="C1337" s="22">
        <v>124</v>
      </c>
      <c r="D1337" s="23">
        <v>2.2488497506437102E-3</v>
      </c>
      <c r="E1337" s="22">
        <v>43021102</v>
      </c>
      <c r="F1337" s="22" t="s">
        <v>2964</v>
      </c>
      <c r="G1337" s="22" t="s">
        <v>3381</v>
      </c>
      <c r="H1337" s="22">
        <v>13606.709615102</v>
      </c>
      <c r="I1337" s="24">
        <f>'EVM CPZ List'!$D1337*'EVM CPZ List'!$C1337</f>
        <v>0.27885736907982006</v>
      </c>
      <c r="J1337" s="25">
        <f>INDEX('Pivot of Risk Data'!A:A,MATCH('EVM CPZ List'!$B1337,'Pivot of Risk Data'!B:B,0),1)</f>
        <v>1311</v>
      </c>
      <c r="K1337" s="22">
        <f>0.000621371*'EVM CPZ List'!$H1337</f>
        <v>8.4548147602455455</v>
      </c>
      <c r="L1337" s="22">
        <f>L1336+'EVM CPZ List'!$K1337</f>
        <v>16224.339273147825</v>
      </c>
      <c r="M1337" s="22">
        <f>M1336-'EVM CPZ List'!$I1337</f>
        <v>63.948611493554615</v>
      </c>
      <c r="N1337" s="7" t="e">
        <f>INDEX('2021 Certified EVM Plan'!G:G,MATCH(B1337,'2021 Certified EVM Plan'!E:E,0))</f>
        <v>#N/A</v>
      </c>
      <c r="O1337" s="7" t="e">
        <f>INDEX('2021 Certified EVM Plan'!M:M,MATCH(B1337,'2021 Certified EVM Plan'!E:E,0))</f>
        <v>#N/A</v>
      </c>
      <c r="P1337" s="7">
        <f t="shared" si="20"/>
        <v>1</v>
      </c>
      <c r="Q1337" s="26" t="e">
        <f>IF(INDEX('2021 Certified EVM Plan'!H:H,MATCH(B1337,'2021 Certified EVM Plan'!E:E,0))=1,M1337,#N/A)</f>
        <v>#N/A</v>
      </c>
      <c r="R1337" s="26" t="e">
        <f>IF(INDEX('2021 Certified EVM Plan'!J:J,MATCH(B1337,'2021 Certified EVM Plan'!E:E,0))=1,M1337,#N/A)</f>
        <v>#N/A</v>
      </c>
      <c r="S1337" s="26" t="e">
        <f>IF(INDEX('2021 Certified EVM Plan'!K:K,MATCH(B1337,'2021 Certified EVM Plan'!E:E,0))=1,M1337,#N/A)</f>
        <v>#N/A</v>
      </c>
    </row>
    <row r="1338" spans="1:19" x14ac:dyDescent="0.25">
      <c r="A1338" s="22" t="s">
        <v>2195</v>
      </c>
      <c r="B1338" s="22">
        <v>2791</v>
      </c>
      <c r="C1338" s="22">
        <v>125</v>
      </c>
      <c r="D1338" s="23">
        <v>2.24239227289574E-3</v>
      </c>
      <c r="E1338" s="22">
        <v>83622105</v>
      </c>
      <c r="F1338" s="22" t="s">
        <v>2205</v>
      </c>
      <c r="G1338" s="22" t="s">
        <v>2235</v>
      </c>
      <c r="H1338" s="22">
        <v>13600.696140440899</v>
      </c>
      <c r="I1338" s="24">
        <f>'EVM CPZ List'!$D1338*'EVM CPZ List'!$C1338</f>
        <v>0.28029903411196749</v>
      </c>
      <c r="J1338" s="25">
        <f>INDEX('Pivot of Risk Data'!A:A,MATCH('EVM CPZ List'!$B1338,'Pivot of Risk Data'!B:B,0),1)</f>
        <v>1312</v>
      </c>
      <c r="K1338" s="22">
        <f>0.000621371*'EVM CPZ List'!$H1338</f>
        <v>8.4510781614819024</v>
      </c>
      <c r="L1338" s="22">
        <f>L1337+'EVM CPZ List'!$K1338</f>
        <v>16232.790351309308</v>
      </c>
      <c r="M1338" s="22">
        <f>M1337-'EVM CPZ List'!$I1338</f>
        <v>63.668312459442646</v>
      </c>
      <c r="N1338" s="7" t="e">
        <f>INDEX('2021 Certified EVM Plan'!G:G,MATCH(B1338,'2021 Certified EVM Plan'!E:E,0))</f>
        <v>#N/A</v>
      </c>
      <c r="O1338" s="7" t="e">
        <f>INDEX('2021 Certified EVM Plan'!M:M,MATCH(B1338,'2021 Certified EVM Plan'!E:E,0))</f>
        <v>#N/A</v>
      </c>
      <c r="P1338" s="7">
        <f t="shared" si="20"/>
        <v>1</v>
      </c>
      <c r="Q1338" s="26" t="e">
        <f>IF(INDEX('2021 Certified EVM Plan'!H:H,MATCH(B1338,'2021 Certified EVM Plan'!E:E,0))=1,M1338,#N/A)</f>
        <v>#N/A</v>
      </c>
      <c r="R1338" s="26" t="e">
        <f>IF(INDEX('2021 Certified EVM Plan'!J:J,MATCH(B1338,'2021 Certified EVM Plan'!E:E,0))=1,M1338,#N/A)</f>
        <v>#N/A</v>
      </c>
      <c r="S1338" s="26" t="e">
        <f>IF(INDEX('2021 Certified EVM Plan'!K:K,MATCH(B1338,'2021 Certified EVM Plan'!E:E,0))=1,M1338,#N/A)</f>
        <v>#N/A</v>
      </c>
    </row>
    <row r="1339" spans="1:19" x14ac:dyDescent="0.25">
      <c r="A1339" s="22" t="s">
        <v>1672</v>
      </c>
      <c r="B1339" s="22">
        <v>9114</v>
      </c>
      <c r="C1339" s="22">
        <v>47</v>
      </c>
      <c r="D1339" s="23">
        <v>2.23437726730458E-3</v>
      </c>
      <c r="E1339" s="22">
        <v>163351704</v>
      </c>
      <c r="F1339" s="22" t="s">
        <v>1767</v>
      </c>
      <c r="G1339" s="22" t="s">
        <v>1932</v>
      </c>
      <c r="H1339" s="22">
        <v>5848.9554852620204</v>
      </c>
      <c r="I1339" s="24">
        <f>'EVM CPZ List'!$D1339*'EVM CPZ List'!$C1339</f>
        <v>0.10501573156331526</v>
      </c>
      <c r="J1339" s="25">
        <f>INDEX('Pivot of Risk Data'!A:A,MATCH('EVM CPZ List'!$B1339,'Pivot of Risk Data'!B:B,0),1)</f>
        <v>1313</v>
      </c>
      <c r="K1339" s="22">
        <f>0.000621371*'EVM CPZ List'!$H1339</f>
        <v>3.6343713188327471</v>
      </c>
      <c r="L1339" s="22">
        <f>L1338+'EVM CPZ List'!$K1339</f>
        <v>16236.42472262814</v>
      </c>
      <c r="M1339" s="22">
        <f>M1338-'EVM CPZ List'!$I1339</f>
        <v>63.563296727879333</v>
      </c>
      <c r="N1339" s="7" t="e">
        <f>INDEX('2021 Certified EVM Plan'!G:G,MATCH(B1339,'2021 Certified EVM Plan'!E:E,0))</f>
        <v>#N/A</v>
      </c>
      <c r="O1339" s="7" t="e">
        <f>INDEX('2021 Certified EVM Plan'!M:M,MATCH(B1339,'2021 Certified EVM Plan'!E:E,0))</f>
        <v>#N/A</v>
      </c>
      <c r="P1339" s="7">
        <f t="shared" si="20"/>
        <v>1</v>
      </c>
      <c r="Q1339" s="26" t="e">
        <f>IF(INDEX('2021 Certified EVM Plan'!H:H,MATCH(B1339,'2021 Certified EVM Plan'!E:E,0))=1,M1339,#N/A)</f>
        <v>#N/A</v>
      </c>
      <c r="R1339" s="26" t="e">
        <f>IF(INDEX('2021 Certified EVM Plan'!J:J,MATCH(B1339,'2021 Certified EVM Plan'!E:E,0))=1,M1339,#N/A)</f>
        <v>#N/A</v>
      </c>
      <c r="S1339" s="26" t="e">
        <f>IF(INDEX('2021 Certified EVM Plan'!K:K,MATCH(B1339,'2021 Certified EVM Plan'!E:E,0))=1,M1339,#N/A)</f>
        <v>#N/A</v>
      </c>
    </row>
    <row r="1340" spans="1:19" x14ac:dyDescent="0.25">
      <c r="A1340" s="22" t="s">
        <v>1672</v>
      </c>
      <c r="B1340" s="22">
        <v>6836</v>
      </c>
      <c r="C1340" s="22">
        <v>1</v>
      </c>
      <c r="D1340" s="23">
        <v>2.2313676234705002E-3</v>
      </c>
      <c r="E1340" s="22">
        <v>162821702</v>
      </c>
      <c r="F1340" s="22" t="s">
        <v>1747</v>
      </c>
      <c r="G1340" s="22" t="s">
        <v>1759</v>
      </c>
      <c r="H1340" s="22">
        <v>3770.3668559027201</v>
      </c>
      <c r="I1340" s="24">
        <f>'EVM CPZ List'!$D1340*'EVM CPZ List'!$C1340</f>
        <v>2.2313676234705002E-3</v>
      </c>
      <c r="J1340" s="25">
        <f>INDEX('Pivot of Risk Data'!A:A,MATCH('EVM CPZ List'!$B1340,'Pivot of Risk Data'!B:B,0),1)</f>
        <v>1314</v>
      </c>
      <c r="K1340" s="22">
        <f>0.000621371*'EVM CPZ List'!$H1340</f>
        <v>2.3427966236191291</v>
      </c>
      <c r="L1340" s="22">
        <f>L1339+'EVM CPZ List'!$K1340</f>
        <v>16238.76751925176</v>
      </c>
      <c r="M1340" s="22">
        <f>M1339-'EVM CPZ List'!$I1340</f>
        <v>63.56106536025586</v>
      </c>
      <c r="N1340" s="7" t="e">
        <f>INDEX('2021 Certified EVM Plan'!G:G,MATCH(B1340,'2021 Certified EVM Plan'!E:E,0))</f>
        <v>#N/A</v>
      </c>
      <c r="O1340" s="7" t="e">
        <f>INDEX('2021 Certified EVM Plan'!M:M,MATCH(B1340,'2021 Certified EVM Plan'!E:E,0))</f>
        <v>#N/A</v>
      </c>
      <c r="P1340" s="7">
        <f t="shared" si="20"/>
        <v>1</v>
      </c>
      <c r="Q1340" s="26" t="e">
        <f>IF(INDEX('2021 Certified EVM Plan'!H:H,MATCH(B1340,'2021 Certified EVM Plan'!E:E,0))=1,M1340,#N/A)</f>
        <v>#N/A</v>
      </c>
      <c r="R1340" s="26" t="e">
        <f>IF(INDEX('2021 Certified EVM Plan'!J:J,MATCH(B1340,'2021 Certified EVM Plan'!E:E,0))=1,M1340,#N/A)</f>
        <v>#N/A</v>
      </c>
      <c r="S1340" s="26" t="e">
        <f>IF(INDEX('2021 Certified EVM Plan'!K:K,MATCH(B1340,'2021 Certified EVM Plan'!E:E,0))=1,M1340,#N/A)</f>
        <v>#N/A</v>
      </c>
    </row>
    <row r="1341" spans="1:19" x14ac:dyDescent="0.25">
      <c r="A1341" s="22" t="s">
        <v>964</v>
      </c>
      <c r="B1341" s="22">
        <v>4346</v>
      </c>
      <c r="C1341" s="22">
        <v>30</v>
      </c>
      <c r="D1341" s="23">
        <v>2.22649123390179E-3</v>
      </c>
      <c r="E1341" s="22">
        <v>43321102</v>
      </c>
      <c r="F1341" s="22" t="s">
        <v>1370</v>
      </c>
      <c r="G1341" s="22" t="s">
        <v>1371</v>
      </c>
      <c r="H1341" s="22">
        <v>4493.3107824694698</v>
      </c>
      <c r="I1341" s="24">
        <f>'EVM CPZ List'!$D1341*'EVM CPZ List'!$C1341</f>
        <v>6.6794737017053699E-2</v>
      </c>
      <c r="J1341" s="25">
        <f>INDEX('Pivot of Risk Data'!A:A,MATCH('EVM CPZ List'!$B1341,'Pivot of Risk Data'!B:B,0),1)</f>
        <v>1315</v>
      </c>
      <c r="K1341" s="22">
        <f>0.000621371*'EVM CPZ List'!$H1341</f>
        <v>2.7920130142138371</v>
      </c>
      <c r="L1341" s="22">
        <f>L1340+'EVM CPZ List'!$K1341</f>
        <v>16241.559532265974</v>
      </c>
      <c r="M1341" s="22">
        <f>M1340-'EVM CPZ List'!$I1341</f>
        <v>63.494270623238805</v>
      </c>
      <c r="N1341" s="7" t="e">
        <f>INDEX('2021 Certified EVM Plan'!G:G,MATCH(B1341,'2021 Certified EVM Plan'!E:E,0))</f>
        <v>#N/A</v>
      </c>
      <c r="O1341" s="7" t="e">
        <f>INDEX('2021 Certified EVM Plan'!M:M,MATCH(B1341,'2021 Certified EVM Plan'!E:E,0))</f>
        <v>#N/A</v>
      </c>
      <c r="P1341" s="7">
        <f t="shared" si="20"/>
        <v>1</v>
      </c>
      <c r="Q1341" s="26" t="e">
        <f>IF(INDEX('2021 Certified EVM Plan'!H:H,MATCH(B1341,'2021 Certified EVM Plan'!E:E,0))=1,M1341,#N/A)</f>
        <v>#N/A</v>
      </c>
      <c r="R1341" s="26" t="e">
        <f>IF(INDEX('2021 Certified EVM Plan'!J:J,MATCH(B1341,'2021 Certified EVM Plan'!E:E,0))=1,M1341,#N/A)</f>
        <v>#N/A</v>
      </c>
      <c r="S1341" s="26" t="e">
        <f>IF(INDEX('2021 Certified EVM Plan'!K:K,MATCH(B1341,'2021 Certified EVM Plan'!E:E,0))=1,M1341,#N/A)</f>
        <v>#N/A</v>
      </c>
    </row>
    <row r="1342" spans="1:19" x14ac:dyDescent="0.25">
      <c r="A1342" s="22" t="s">
        <v>8</v>
      </c>
      <c r="B1342" s="22">
        <v>2722</v>
      </c>
      <c r="C1342" s="22">
        <v>143</v>
      </c>
      <c r="D1342" s="23">
        <v>2.2096327853986198E-3</v>
      </c>
      <c r="E1342" s="22">
        <v>152181101</v>
      </c>
      <c r="F1342" s="22" t="s">
        <v>50</v>
      </c>
      <c r="G1342" s="22" t="s">
        <v>67</v>
      </c>
      <c r="H1342" s="22">
        <v>14707.8472261234</v>
      </c>
      <c r="I1342" s="24">
        <f>'EVM CPZ List'!$D1342*'EVM CPZ List'!$C1342</f>
        <v>0.31597748831200262</v>
      </c>
      <c r="J1342" s="25">
        <f>INDEX('Pivot of Risk Data'!A:A,MATCH('EVM CPZ List'!$B1342,'Pivot of Risk Data'!B:B,0),1)</f>
        <v>1316</v>
      </c>
      <c r="K1342" s="22">
        <f>0.000621371*'EVM CPZ List'!$H1342</f>
        <v>9.139029738743524</v>
      </c>
      <c r="L1342" s="22">
        <f>L1341+'EVM CPZ List'!$K1342</f>
        <v>16250.698562004718</v>
      </c>
      <c r="M1342" s="22">
        <f>M1341-'EVM CPZ List'!$I1342</f>
        <v>63.178293134926804</v>
      </c>
      <c r="N1342" s="7" t="e">
        <f>INDEX('2021 Certified EVM Plan'!G:G,MATCH(B1342,'2021 Certified EVM Plan'!E:E,0))</f>
        <v>#N/A</v>
      </c>
      <c r="O1342" s="7" t="e">
        <f>INDEX('2021 Certified EVM Plan'!M:M,MATCH(B1342,'2021 Certified EVM Plan'!E:E,0))</f>
        <v>#N/A</v>
      </c>
      <c r="P1342" s="7">
        <f t="shared" si="20"/>
        <v>1</v>
      </c>
      <c r="Q1342" s="26" t="e">
        <f>IF(INDEX('2021 Certified EVM Plan'!H:H,MATCH(B1342,'2021 Certified EVM Plan'!E:E,0))=1,M1342,#N/A)</f>
        <v>#N/A</v>
      </c>
      <c r="R1342" s="26" t="e">
        <f>IF(INDEX('2021 Certified EVM Plan'!J:J,MATCH(B1342,'2021 Certified EVM Plan'!E:E,0))=1,M1342,#N/A)</f>
        <v>#N/A</v>
      </c>
      <c r="S1342" s="26" t="e">
        <f>IF(INDEX('2021 Certified EVM Plan'!K:K,MATCH(B1342,'2021 Certified EVM Plan'!E:E,0))=1,M1342,#N/A)</f>
        <v>#N/A</v>
      </c>
    </row>
    <row r="1343" spans="1:19" x14ac:dyDescent="0.25">
      <c r="A1343" s="22" t="s">
        <v>8</v>
      </c>
      <c r="B1343" s="22">
        <v>4283</v>
      </c>
      <c r="C1343" s="22">
        <v>329</v>
      </c>
      <c r="D1343" s="23">
        <v>2.2008133264930598E-3</v>
      </c>
      <c r="E1343" s="22">
        <v>153082106</v>
      </c>
      <c r="F1343" s="22" t="s">
        <v>25</v>
      </c>
      <c r="G1343" s="22" t="s">
        <v>153</v>
      </c>
      <c r="H1343" s="22">
        <v>34224.6241892002</v>
      </c>
      <c r="I1343" s="24">
        <f>'EVM CPZ List'!$D1343*'EVM CPZ List'!$C1343</f>
        <v>0.72406758441621666</v>
      </c>
      <c r="J1343" s="25">
        <f>INDEX('Pivot of Risk Data'!A:A,MATCH('EVM CPZ List'!$B1343,'Pivot of Risk Data'!B:B,0),1)</f>
        <v>1317</v>
      </c>
      <c r="K1343" s="22">
        <f>0.000621371*'EVM CPZ List'!$H1343</f>
        <v>21.266188957067516</v>
      </c>
      <c r="L1343" s="22">
        <f>L1342+'EVM CPZ List'!$K1343</f>
        <v>16271.964750961786</v>
      </c>
      <c r="M1343" s="22">
        <f>M1342-'EVM CPZ List'!$I1343</f>
        <v>62.454225550510586</v>
      </c>
      <c r="N1343" s="7" t="e">
        <f>INDEX('2021 Certified EVM Plan'!G:G,MATCH(B1343,'2021 Certified EVM Plan'!E:E,0))</f>
        <v>#N/A</v>
      </c>
      <c r="O1343" s="7" t="e">
        <f>INDEX('2021 Certified EVM Plan'!M:M,MATCH(B1343,'2021 Certified EVM Plan'!E:E,0))</f>
        <v>#N/A</v>
      </c>
      <c r="P1343" s="7">
        <f t="shared" si="20"/>
        <v>1</v>
      </c>
      <c r="Q1343" s="26" t="e">
        <f>IF(INDEX('2021 Certified EVM Plan'!H:H,MATCH(B1343,'2021 Certified EVM Plan'!E:E,0))=1,M1343,#N/A)</f>
        <v>#N/A</v>
      </c>
      <c r="R1343" s="26" t="e">
        <f>IF(INDEX('2021 Certified EVM Plan'!J:J,MATCH(B1343,'2021 Certified EVM Plan'!E:E,0))=1,M1343,#N/A)</f>
        <v>#N/A</v>
      </c>
      <c r="S1343" s="26" t="e">
        <f>IF(INDEX('2021 Certified EVM Plan'!K:K,MATCH(B1343,'2021 Certified EVM Plan'!E:E,0))=1,M1343,#N/A)</f>
        <v>#N/A</v>
      </c>
    </row>
    <row r="1344" spans="1:19" x14ac:dyDescent="0.25">
      <c r="A1344" s="22" t="s">
        <v>539</v>
      </c>
      <c r="B1344" s="22">
        <v>1663</v>
      </c>
      <c r="C1344" s="22">
        <v>127</v>
      </c>
      <c r="D1344" s="23">
        <v>2.2004631674104299E-3</v>
      </c>
      <c r="E1344" s="22">
        <v>102211103</v>
      </c>
      <c r="F1344" s="22" t="s">
        <v>796</v>
      </c>
      <c r="G1344" s="22" t="s">
        <v>813</v>
      </c>
      <c r="H1344" s="22">
        <v>12303.589167538599</v>
      </c>
      <c r="I1344" s="24">
        <f>'EVM CPZ List'!$D1344*'EVM CPZ List'!$C1344</f>
        <v>0.27945882226112462</v>
      </c>
      <c r="J1344" s="25">
        <f>INDEX('Pivot of Risk Data'!A:A,MATCH('EVM CPZ List'!$B1344,'Pivot of Risk Data'!B:B,0),1)</f>
        <v>1318</v>
      </c>
      <c r="K1344" s="22">
        <f>0.000621371*'EVM CPZ List'!$H1344</f>
        <v>7.6450935046226274</v>
      </c>
      <c r="L1344" s="22">
        <f>L1343+'EVM CPZ List'!$K1344</f>
        <v>16279.609844466409</v>
      </c>
      <c r="M1344" s="22">
        <f>M1343-'EVM CPZ List'!$I1344</f>
        <v>62.174766728249459</v>
      </c>
      <c r="N1344" s="7" t="e">
        <f>INDEX('2021 Certified EVM Plan'!G:G,MATCH(B1344,'2021 Certified EVM Plan'!E:E,0))</f>
        <v>#N/A</v>
      </c>
      <c r="O1344" s="7" t="e">
        <f>INDEX('2021 Certified EVM Plan'!M:M,MATCH(B1344,'2021 Certified EVM Plan'!E:E,0))</f>
        <v>#N/A</v>
      </c>
      <c r="P1344" s="7">
        <f t="shared" si="20"/>
        <v>1</v>
      </c>
      <c r="Q1344" s="26" t="e">
        <f>IF(INDEX('2021 Certified EVM Plan'!H:H,MATCH(B1344,'2021 Certified EVM Plan'!E:E,0))=1,M1344,#N/A)</f>
        <v>#N/A</v>
      </c>
      <c r="R1344" s="26" t="e">
        <f>IF(INDEX('2021 Certified EVM Plan'!J:J,MATCH(B1344,'2021 Certified EVM Plan'!E:E,0))=1,M1344,#N/A)</f>
        <v>#N/A</v>
      </c>
      <c r="S1344" s="26" t="e">
        <f>IF(INDEX('2021 Certified EVM Plan'!K:K,MATCH(B1344,'2021 Certified EVM Plan'!E:E,0))=1,M1344,#N/A)</f>
        <v>#N/A</v>
      </c>
    </row>
    <row r="1345" spans="1:19" x14ac:dyDescent="0.25">
      <c r="A1345" s="22" t="s">
        <v>1672</v>
      </c>
      <c r="B1345" s="22">
        <v>9338</v>
      </c>
      <c r="C1345" s="22">
        <v>24</v>
      </c>
      <c r="D1345" s="23">
        <v>2.1595985936005702E-3</v>
      </c>
      <c r="E1345" s="22">
        <v>254432102</v>
      </c>
      <c r="F1345" s="22" t="s">
        <v>1862</v>
      </c>
      <c r="G1345" s="22" t="s">
        <v>1877</v>
      </c>
      <c r="H1345" s="22">
        <v>2195.6314645357802</v>
      </c>
      <c r="I1345" s="24">
        <f>'EVM CPZ List'!$D1345*'EVM CPZ List'!$C1345</f>
        <v>5.1830366246413684E-2</v>
      </c>
      <c r="J1345" s="25">
        <f>INDEX('Pivot of Risk Data'!A:A,MATCH('EVM CPZ List'!$B1345,'Pivot of Risk Data'!B:B,0),1)</f>
        <v>1319</v>
      </c>
      <c r="K1345" s="22">
        <f>0.000621371*'EVM CPZ List'!$H1345</f>
        <v>1.3643017187500623</v>
      </c>
      <c r="L1345" s="22">
        <f>L1344+'EVM CPZ List'!$K1345</f>
        <v>16280.974146185159</v>
      </c>
      <c r="M1345" s="22">
        <f>M1344-'EVM CPZ List'!$I1345</f>
        <v>62.122936362003045</v>
      </c>
      <c r="N1345" s="7" t="e">
        <f>INDEX('2021 Certified EVM Plan'!G:G,MATCH(B1345,'2021 Certified EVM Plan'!E:E,0))</f>
        <v>#N/A</v>
      </c>
      <c r="O1345" s="7" t="e">
        <f>INDEX('2021 Certified EVM Plan'!M:M,MATCH(B1345,'2021 Certified EVM Plan'!E:E,0))</f>
        <v>#N/A</v>
      </c>
      <c r="P1345" s="7">
        <f t="shared" si="20"/>
        <v>1</v>
      </c>
      <c r="Q1345" s="26" t="e">
        <f>IF(INDEX('2021 Certified EVM Plan'!H:H,MATCH(B1345,'2021 Certified EVM Plan'!E:E,0))=1,M1345,#N/A)</f>
        <v>#N/A</v>
      </c>
      <c r="R1345" s="26" t="e">
        <f>IF(INDEX('2021 Certified EVM Plan'!J:J,MATCH(B1345,'2021 Certified EVM Plan'!E:E,0))=1,M1345,#N/A)</f>
        <v>#N/A</v>
      </c>
      <c r="S1345" s="26" t="e">
        <f>IF(INDEX('2021 Certified EVM Plan'!K:K,MATCH(B1345,'2021 Certified EVM Plan'!E:E,0))=1,M1345,#N/A)</f>
        <v>#N/A</v>
      </c>
    </row>
    <row r="1346" spans="1:19" x14ac:dyDescent="0.25">
      <c r="A1346" s="22" t="s">
        <v>1672</v>
      </c>
      <c r="B1346" s="22">
        <v>4482</v>
      </c>
      <c r="C1346" s="22">
        <v>39</v>
      </c>
      <c r="D1346" s="23">
        <v>2.1576889699624902E-3</v>
      </c>
      <c r="E1346" s="22">
        <v>252561101</v>
      </c>
      <c r="F1346" s="22" t="s">
        <v>1785</v>
      </c>
      <c r="G1346" s="22" t="s">
        <v>1872</v>
      </c>
      <c r="H1346" s="22">
        <v>22124.132123439998</v>
      </c>
      <c r="I1346" s="24">
        <f>'EVM CPZ List'!$D1346*'EVM CPZ List'!$C1346</f>
        <v>8.4149869828537116E-2</v>
      </c>
      <c r="J1346" s="25">
        <f>INDEX('Pivot of Risk Data'!A:A,MATCH('EVM CPZ List'!$B1346,'Pivot of Risk Data'!B:B,0),1)</f>
        <v>1320</v>
      </c>
      <c r="K1346" s="22">
        <f>0.000621371*'EVM CPZ List'!$H1346</f>
        <v>13.747294101674035</v>
      </c>
      <c r="L1346" s="22">
        <f>L1345+'EVM CPZ List'!$K1346</f>
        <v>16294.721440286834</v>
      </c>
      <c r="M1346" s="22">
        <f>M1345-'EVM CPZ List'!$I1346</f>
        <v>62.038786492174509</v>
      </c>
      <c r="N1346" s="7" t="e">
        <f>INDEX('2021 Certified EVM Plan'!G:G,MATCH(B1346,'2021 Certified EVM Plan'!E:E,0))</f>
        <v>#N/A</v>
      </c>
      <c r="O1346" s="7" t="e">
        <f>INDEX('2021 Certified EVM Plan'!M:M,MATCH(B1346,'2021 Certified EVM Plan'!E:E,0))</f>
        <v>#N/A</v>
      </c>
      <c r="P1346" s="7">
        <f t="shared" ref="P1346:P1409" si="21">COUNTIF(B:B,B1346)</f>
        <v>1</v>
      </c>
      <c r="Q1346" s="26" t="e">
        <f>IF(INDEX('2021 Certified EVM Plan'!H:H,MATCH(B1346,'2021 Certified EVM Plan'!E:E,0))=1,M1346,#N/A)</f>
        <v>#N/A</v>
      </c>
      <c r="R1346" s="26" t="e">
        <f>IF(INDEX('2021 Certified EVM Plan'!J:J,MATCH(B1346,'2021 Certified EVM Plan'!E:E,0))=1,M1346,#N/A)</f>
        <v>#N/A</v>
      </c>
      <c r="S1346" s="26" t="e">
        <f>IF(INDEX('2021 Certified EVM Plan'!K:K,MATCH(B1346,'2021 Certified EVM Plan'!E:E,0))=1,M1346,#N/A)</f>
        <v>#N/A</v>
      </c>
    </row>
    <row r="1347" spans="1:19" x14ac:dyDescent="0.25">
      <c r="A1347" s="22" t="s">
        <v>539</v>
      </c>
      <c r="B1347" s="22">
        <v>1401</v>
      </c>
      <c r="C1347" s="22">
        <v>102</v>
      </c>
      <c r="D1347" s="23">
        <v>2.14661988354671E-3</v>
      </c>
      <c r="E1347" s="22">
        <v>103271101</v>
      </c>
      <c r="F1347" s="22" t="s">
        <v>571</v>
      </c>
      <c r="G1347" s="22" t="s">
        <v>577</v>
      </c>
      <c r="H1347" s="22">
        <v>14269.0206241292</v>
      </c>
      <c r="I1347" s="24">
        <f>'EVM CPZ List'!$D1347*'EVM CPZ List'!$C1347</f>
        <v>0.21895522812176441</v>
      </c>
      <c r="J1347" s="25">
        <f>INDEX('Pivot of Risk Data'!A:A,MATCH('EVM CPZ List'!$B1347,'Pivot of Risk Data'!B:B,0),1)</f>
        <v>1321</v>
      </c>
      <c r="K1347" s="22">
        <f>0.000621371*'EVM CPZ List'!$H1347</f>
        <v>8.8663556142357844</v>
      </c>
      <c r="L1347" s="22">
        <f>L1346+'EVM CPZ List'!$K1347</f>
        <v>16303.58779590107</v>
      </c>
      <c r="M1347" s="22">
        <f>M1346-'EVM CPZ List'!$I1347</f>
        <v>61.819831264052745</v>
      </c>
      <c r="N1347" s="7" t="e">
        <f>INDEX('2021 Certified EVM Plan'!G:G,MATCH(B1347,'2021 Certified EVM Plan'!E:E,0))</f>
        <v>#N/A</v>
      </c>
      <c r="O1347" s="7" t="e">
        <f>INDEX('2021 Certified EVM Plan'!M:M,MATCH(B1347,'2021 Certified EVM Plan'!E:E,0))</f>
        <v>#N/A</v>
      </c>
      <c r="P1347" s="7">
        <f t="shared" si="21"/>
        <v>1</v>
      </c>
      <c r="Q1347" s="26" t="e">
        <f>IF(INDEX('2021 Certified EVM Plan'!H:H,MATCH(B1347,'2021 Certified EVM Plan'!E:E,0))=1,M1347,#N/A)</f>
        <v>#N/A</v>
      </c>
      <c r="R1347" s="26" t="e">
        <f>IF(INDEX('2021 Certified EVM Plan'!J:J,MATCH(B1347,'2021 Certified EVM Plan'!E:E,0))=1,M1347,#N/A)</f>
        <v>#N/A</v>
      </c>
      <c r="S1347" s="26" t="e">
        <f>IF(INDEX('2021 Certified EVM Plan'!K:K,MATCH(B1347,'2021 Certified EVM Plan'!E:E,0))=1,M1347,#N/A)</f>
        <v>#N/A</v>
      </c>
    </row>
    <row r="1348" spans="1:19" x14ac:dyDescent="0.25">
      <c r="A1348" s="22" t="s">
        <v>2906</v>
      </c>
      <c r="B1348" s="22">
        <v>1566</v>
      </c>
      <c r="C1348" s="22">
        <v>176</v>
      </c>
      <c r="D1348" s="23">
        <v>2.1420888202593798E-3</v>
      </c>
      <c r="E1348" s="22">
        <v>24131102</v>
      </c>
      <c r="F1348" s="22" t="s">
        <v>2596</v>
      </c>
      <c r="G1348" s="22" t="s">
        <v>3162</v>
      </c>
      <c r="H1348" s="22">
        <v>29528.805765767502</v>
      </c>
      <c r="I1348" s="24">
        <f>'EVM CPZ List'!$D1348*'EVM CPZ List'!$C1348</f>
        <v>0.37700763236565082</v>
      </c>
      <c r="J1348" s="25">
        <f>INDEX('Pivot of Risk Data'!A:A,MATCH('EVM CPZ List'!$B1348,'Pivot of Risk Data'!B:B,0),1)</f>
        <v>1322</v>
      </c>
      <c r="K1348" s="22">
        <f>0.000621371*'EVM CPZ List'!$H1348</f>
        <v>18.348343567480718</v>
      </c>
      <c r="L1348" s="22">
        <f>L1347+'EVM CPZ List'!$K1348</f>
        <v>16321.936139468551</v>
      </c>
      <c r="M1348" s="22">
        <f>M1347-'EVM CPZ List'!$I1348</f>
        <v>61.442823631687091</v>
      </c>
      <c r="N1348" s="7" t="e">
        <f>INDEX('2021 Certified EVM Plan'!G:G,MATCH(B1348,'2021 Certified EVM Plan'!E:E,0))</f>
        <v>#N/A</v>
      </c>
      <c r="O1348" s="7" t="e">
        <f>INDEX('2021 Certified EVM Plan'!M:M,MATCH(B1348,'2021 Certified EVM Plan'!E:E,0))</f>
        <v>#N/A</v>
      </c>
      <c r="P1348" s="7">
        <f t="shared" si="21"/>
        <v>1</v>
      </c>
      <c r="Q1348" s="26" t="e">
        <f>IF(INDEX('2021 Certified EVM Plan'!H:H,MATCH(B1348,'2021 Certified EVM Plan'!E:E,0))=1,M1348,#N/A)</f>
        <v>#N/A</v>
      </c>
      <c r="R1348" s="26" t="e">
        <f>IF(INDEX('2021 Certified EVM Plan'!J:J,MATCH(B1348,'2021 Certified EVM Plan'!E:E,0))=1,M1348,#N/A)</f>
        <v>#N/A</v>
      </c>
      <c r="S1348" s="26" t="e">
        <f>IF(INDEX('2021 Certified EVM Plan'!K:K,MATCH(B1348,'2021 Certified EVM Plan'!E:E,0))=1,M1348,#N/A)</f>
        <v>#N/A</v>
      </c>
    </row>
    <row r="1349" spans="1:19" x14ac:dyDescent="0.25">
      <c r="A1349" s="22" t="s">
        <v>2195</v>
      </c>
      <c r="B1349" s="22">
        <v>6503</v>
      </c>
      <c r="C1349" s="22">
        <v>59</v>
      </c>
      <c r="D1349" s="23">
        <v>2.1362547339551499E-3</v>
      </c>
      <c r="E1349" s="22">
        <v>183101104</v>
      </c>
      <c r="F1349" s="22" t="s">
        <v>2612</v>
      </c>
      <c r="G1349" s="22" t="s">
        <v>2723</v>
      </c>
      <c r="H1349" s="22">
        <v>28736.9145753876</v>
      </c>
      <c r="I1349" s="24">
        <f>'EVM CPZ List'!$D1349*'EVM CPZ List'!$C1349</f>
        <v>0.12603902930335384</v>
      </c>
      <c r="J1349" s="25">
        <f>INDEX('Pivot of Risk Data'!A:A,MATCH('EVM CPZ List'!$B1349,'Pivot of Risk Data'!B:B,0),1)</f>
        <v>1323</v>
      </c>
      <c r="K1349" s="22">
        <f>0.000621371*'EVM CPZ List'!$H1349</f>
        <v>17.856285346623167</v>
      </c>
      <c r="L1349" s="22">
        <f>L1348+'EVM CPZ List'!$K1349</f>
        <v>16339.792424815174</v>
      </c>
      <c r="M1349" s="22">
        <f>M1348-'EVM CPZ List'!$I1349</f>
        <v>61.316784602383734</v>
      </c>
      <c r="N1349" s="7" t="e">
        <f>INDEX('2021 Certified EVM Plan'!G:G,MATCH(B1349,'2021 Certified EVM Plan'!E:E,0))</f>
        <v>#N/A</v>
      </c>
      <c r="O1349" s="7" t="e">
        <f>INDEX('2021 Certified EVM Plan'!M:M,MATCH(B1349,'2021 Certified EVM Plan'!E:E,0))</f>
        <v>#N/A</v>
      </c>
      <c r="P1349" s="7">
        <f t="shared" si="21"/>
        <v>1</v>
      </c>
      <c r="Q1349" s="26" t="e">
        <f>IF(INDEX('2021 Certified EVM Plan'!H:H,MATCH(B1349,'2021 Certified EVM Plan'!E:E,0))=1,M1349,#N/A)</f>
        <v>#N/A</v>
      </c>
      <c r="R1349" s="26" t="e">
        <f>IF(INDEX('2021 Certified EVM Plan'!J:J,MATCH(B1349,'2021 Certified EVM Plan'!E:E,0))=1,M1349,#N/A)</f>
        <v>#N/A</v>
      </c>
      <c r="S1349" s="26" t="e">
        <f>IF(INDEX('2021 Certified EVM Plan'!K:K,MATCH(B1349,'2021 Certified EVM Plan'!E:E,0))=1,M1349,#N/A)</f>
        <v>#N/A</v>
      </c>
    </row>
    <row r="1350" spans="1:19" x14ac:dyDescent="0.25">
      <c r="A1350" s="22" t="s">
        <v>539</v>
      </c>
      <c r="B1350" s="22">
        <v>2232</v>
      </c>
      <c r="C1350" s="22">
        <v>92</v>
      </c>
      <c r="D1350" s="23">
        <v>2.1245714250111999E-3</v>
      </c>
      <c r="E1350" s="22">
        <v>103081105</v>
      </c>
      <c r="F1350" s="22" t="s">
        <v>631</v>
      </c>
      <c r="G1350" s="22" t="s">
        <v>707</v>
      </c>
      <c r="H1350" s="22">
        <v>8294.05683562999</v>
      </c>
      <c r="I1350" s="24">
        <f>'EVM CPZ List'!$D1350*'EVM CPZ List'!$C1350</f>
        <v>0.19546057110103038</v>
      </c>
      <c r="J1350" s="25">
        <f>INDEX('Pivot of Risk Data'!A:A,MATCH('EVM CPZ List'!$B1350,'Pivot of Risk Data'!B:B,0),1)</f>
        <v>1324</v>
      </c>
      <c r="K1350" s="22">
        <f>0.000621371*'EVM CPZ List'!$H1350</f>
        <v>5.1536863900122425</v>
      </c>
      <c r="L1350" s="22">
        <f>L1349+'EVM CPZ List'!$K1350</f>
        <v>16344.946111205187</v>
      </c>
      <c r="M1350" s="22">
        <f>M1349-'EVM CPZ List'!$I1350</f>
        <v>61.121324031282704</v>
      </c>
      <c r="N1350" s="7" t="e">
        <f>INDEX('2021 Certified EVM Plan'!G:G,MATCH(B1350,'2021 Certified EVM Plan'!E:E,0))</f>
        <v>#N/A</v>
      </c>
      <c r="O1350" s="7" t="e">
        <f>INDEX('2021 Certified EVM Plan'!M:M,MATCH(B1350,'2021 Certified EVM Plan'!E:E,0))</f>
        <v>#N/A</v>
      </c>
      <c r="P1350" s="7">
        <f t="shared" si="21"/>
        <v>1</v>
      </c>
      <c r="Q1350" s="26" t="e">
        <f>IF(INDEX('2021 Certified EVM Plan'!H:H,MATCH(B1350,'2021 Certified EVM Plan'!E:E,0))=1,M1350,#N/A)</f>
        <v>#N/A</v>
      </c>
      <c r="R1350" s="26" t="e">
        <f>IF(INDEX('2021 Certified EVM Plan'!J:J,MATCH(B1350,'2021 Certified EVM Plan'!E:E,0))=1,M1350,#N/A)</f>
        <v>#N/A</v>
      </c>
      <c r="S1350" s="26" t="e">
        <f>IF(INDEX('2021 Certified EVM Plan'!K:K,MATCH(B1350,'2021 Certified EVM Plan'!E:E,0))=1,M1350,#N/A)</f>
        <v>#N/A</v>
      </c>
    </row>
    <row r="1351" spans="1:19" x14ac:dyDescent="0.25">
      <c r="A1351" s="22" t="s">
        <v>2195</v>
      </c>
      <c r="B1351" s="22">
        <v>5551</v>
      </c>
      <c r="C1351" s="22">
        <v>37</v>
      </c>
      <c r="D1351" s="23">
        <v>2.1216166708851098E-3</v>
      </c>
      <c r="E1351" s="22">
        <v>182721102</v>
      </c>
      <c r="F1351" s="22" t="s">
        <v>2236</v>
      </c>
      <c r="G1351" s="22" t="s">
        <v>2538</v>
      </c>
      <c r="H1351" s="22">
        <v>7602.3972068938701</v>
      </c>
      <c r="I1351" s="24">
        <f>'EVM CPZ List'!$D1351*'EVM CPZ List'!$C1351</f>
        <v>7.8499816822749063E-2</v>
      </c>
      <c r="J1351" s="25">
        <f>INDEX('Pivot of Risk Data'!A:A,MATCH('EVM CPZ List'!$B1351,'Pivot of Risk Data'!B:B,0),1)</f>
        <v>1325</v>
      </c>
      <c r="K1351" s="22">
        <f>0.000621371*'EVM CPZ List'!$H1351</f>
        <v>4.7239091548448506</v>
      </c>
      <c r="L1351" s="22">
        <f>L1350+'EVM CPZ List'!$K1351</f>
        <v>16349.670020360032</v>
      </c>
      <c r="M1351" s="22">
        <f>M1350-'EVM CPZ List'!$I1351</f>
        <v>61.042824214459955</v>
      </c>
      <c r="N1351" s="7" t="e">
        <f>INDEX('2021 Certified EVM Plan'!G:G,MATCH(B1351,'2021 Certified EVM Plan'!E:E,0))</f>
        <v>#N/A</v>
      </c>
      <c r="O1351" s="7" t="e">
        <f>INDEX('2021 Certified EVM Plan'!M:M,MATCH(B1351,'2021 Certified EVM Plan'!E:E,0))</f>
        <v>#N/A</v>
      </c>
      <c r="P1351" s="7">
        <f t="shared" si="21"/>
        <v>1</v>
      </c>
      <c r="Q1351" s="26" t="e">
        <f>IF(INDEX('2021 Certified EVM Plan'!H:H,MATCH(B1351,'2021 Certified EVM Plan'!E:E,0))=1,M1351,#N/A)</f>
        <v>#N/A</v>
      </c>
      <c r="R1351" s="26" t="e">
        <f>IF(INDEX('2021 Certified EVM Plan'!J:J,MATCH(B1351,'2021 Certified EVM Plan'!E:E,0))=1,M1351,#N/A)</f>
        <v>#N/A</v>
      </c>
      <c r="S1351" s="26" t="e">
        <f>IF(INDEX('2021 Certified EVM Plan'!K:K,MATCH(B1351,'2021 Certified EVM Plan'!E:E,0))=1,M1351,#N/A)</f>
        <v>#N/A</v>
      </c>
    </row>
    <row r="1352" spans="1:19" x14ac:dyDescent="0.25">
      <c r="A1352" s="22" t="s">
        <v>2906</v>
      </c>
      <c r="B1352" s="22">
        <v>5525</v>
      </c>
      <c r="C1352" s="22">
        <v>92</v>
      </c>
      <c r="D1352" s="23">
        <v>2.11436378629972E-3</v>
      </c>
      <c r="E1352" s="22">
        <v>24101101</v>
      </c>
      <c r="F1352" s="22" t="s">
        <v>3080</v>
      </c>
      <c r="G1352" s="22" t="s">
        <v>3091</v>
      </c>
      <c r="H1352" s="22">
        <v>12179.0697056053</v>
      </c>
      <c r="I1352" s="24">
        <f>'EVM CPZ List'!$D1352*'EVM CPZ List'!$C1352</f>
        <v>0.19452146833957423</v>
      </c>
      <c r="J1352" s="25">
        <f>INDEX('Pivot of Risk Data'!A:A,MATCH('EVM CPZ List'!$B1352,'Pivot of Risk Data'!B:B,0),1)</f>
        <v>1326</v>
      </c>
      <c r="K1352" s="22">
        <f>0.000621371*'EVM CPZ List'!$H1352</f>
        <v>7.5677207220416705</v>
      </c>
      <c r="L1352" s="22">
        <f>L1351+'EVM CPZ List'!$K1352</f>
        <v>16357.237741082074</v>
      </c>
      <c r="M1352" s="22">
        <f>M1351-'EVM CPZ List'!$I1352</f>
        <v>60.848302746120382</v>
      </c>
      <c r="N1352" s="7" t="e">
        <f>INDEX('2021 Certified EVM Plan'!G:G,MATCH(B1352,'2021 Certified EVM Plan'!E:E,0))</f>
        <v>#N/A</v>
      </c>
      <c r="O1352" s="7" t="e">
        <f>INDEX('2021 Certified EVM Plan'!M:M,MATCH(B1352,'2021 Certified EVM Plan'!E:E,0))</f>
        <v>#N/A</v>
      </c>
      <c r="P1352" s="7">
        <f t="shared" si="21"/>
        <v>1</v>
      </c>
      <c r="Q1352" s="26" t="e">
        <f>IF(INDEX('2021 Certified EVM Plan'!H:H,MATCH(B1352,'2021 Certified EVM Plan'!E:E,0))=1,M1352,#N/A)</f>
        <v>#N/A</v>
      </c>
      <c r="R1352" s="26" t="e">
        <f>IF(INDEX('2021 Certified EVM Plan'!J:J,MATCH(B1352,'2021 Certified EVM Plan'!E:E,0))=1,M1352,#N/A)</f>
        <v>#N/A</v>
      </c>
      <c r="S1352" s="26" t="e">
        <f>IF(INDEX('2021 Certified EVM Plan'!K:K,MATCH(B1352,'2021 Certified EVM Plan'!E:E,0))=1,M1352,#N/A)</f>
        <v>#N/A</v>
      </c>
    </row>
    <row r="1353" spans="1:19" x14ac:dyDescent="0.25">
      <c r="A1353" s="22" t="s">
        <v>1672</v>
      </c>
      <c r="B1353" s="22">
        <v>3123</v>
      </c>
      <c r="C1353" s="22">
        <v>73</v>
      </c>
      <c r="D1353" s="23">
        <v>2.1106593312891098E-3</v>
      </c>
      <c r="E1353" s="22">
        <v>163751101</v>
      </c>
      <c r="F1353" s="22" t="s">
        <v>1685</v>
      </c>
      <c r="G1353" s="22" t="s">
        <v>1686</v>
      </c>
      <c r="H1353" s="22">
        <v>6749.27173627916</v>
      </c>
      <c r="I1353" s="24">
        <f>'EVM CPZ List'!$D1353*'EVM CPZ List'!$C1353</f>
        <v>0.15407813118410502</v>
      </c>
      <c r="J1353" s="25">
        <f>INDEX('Pivot of Risk Data'!A:A,MATCH('EVM CPZ List'!$B1353,'Pivot of Risk Data'!B:B,0),1)</f>
        <v>1327</v>
      </c>
      <c r="K1353" s="22">
        <f>0.000621371*'EVM CPZ List'!$H1353</f>
        <v>4.1938017280435176</v>
      </c>
      <c r="L1353" s="22">
        <f>L1352+'EVM CPZ List'!$K1353</f>
        <v>16361.431542810116</v>
      </c>
      <c r="M1353" s="22">
        <f>M1352-'EVM CPZ List'!$I1353</f>
        <v>60.694224614936275</v>
      </c>
      <c r="N1353" s="7" t="e">
        <f>INDEX('2021 Certified EVM Plan'!G:G,MATCH(B1353,'2021 Certified EVM Plan'!E:E,0))</f>
        <v>#N/A</v>
      </c>
      <c r="O1353" s="7" t="e">
        <f>INDEX('2021 Certified EVM Plan'!M:M,MATCH(B1353,'2021 Certified EVM Plan'!E:E,0))</f>
        <v>#N/A</v>
      </c>
      <c r="P1353" s="7">
        <f t="shared" si="21"/>
        <v>1</v>
      </c>
      <c r="Q1353" s="26" t="e">
        <f>IF(INDEX('2021 Certified EVM Plan'!H:H,MATCH(B1353,'2021 Certified EVM Plan'!E:E,0))=1,M1353,#N/A)</f>
        <v>#N/A</v>
      </c>
      <c r="R1353" s="26" t="e">
        <f>IF(INDEX('2021 Certified EVM Plan'!J:J,MATCH(B1353,'2021 Certified EVM Plan'!E:E,0))=1,M1353,#N/A)</f>
        <v>#N/A</v>
      </c>
      <c r="S1353" s="26" t="e">
        <f>IF(INDEX('2021 Certified EVM Plan'!K:K,MATCH(B1353,'2021 Certified EVM Plan'!E:E,0))=1,M1353,#N/A)</f>
        <v>#N/A</v>
      </c>
    </row>
    <row r="1354" spans="1:19" x14ac:dyDescent="0.25">
      <c r="A1354" s="22" t="s">
        <v>8</v>
      </c>
      <c r="B1354" s="22">
        <v>715</v>
      </c>
      <c r="C1354" s="22">
        <v>149</v>
      </c>
      <c r="D1354" s="23">
        <v>2.11057051471542E-3</v>
      </c>
      <c r="E1354" s="22">
        <v>153662102</v>
      </c>
      <c r="F1354" s="22" t="s">
        <v>11</v>
      </c>
      <c r="G1354" s="22" t="s">
        <v>410</v>
      </c>
      <c r="H1354" s="22">
        <v>14681.1435425011</v>
      </c>
      <c r="I1354" s="24">
        <f>'EVM CPZ List'!$D1354*'EVM CPZ List'!$C1354</f>
        <v>0.31447500669259759</v>
      </c>
      <c r="J1354" s="25">
        <f>INDEX('Pivot of Risk Data'!A:A,MATCH('EVM CPZ List'!$B1354,'Pivot of Risk Data'!B:B,0),1)</f>
        <v>1328</v>
      </c>
      <c r="K1354" s="22">
        <f>0.000621371*'EVM CPZ List'!$H1354</f>
        <v>9.122436844147451</v>
      </c>
      <c r="L1354" s="22">
        <f>L1353+'EVM CPZ List'!$K1354</f>
        <v>16370.553979654263</v>
      </c>
      <c r="M1354" s="22">
        <f>M1353-'EVM CPZ List'!$I1354</f>
        <v>60.379749608243678</v>
      </c>
      <c r="N1354" s="7" t="e">
        <f>INDEX('2021 Certified EVM Plan'!G:G,MATCH(B1354,'2021 Certified EVM Plan'!E:E,0))</f>
        <v>#N/A</v>
      </c>
      <c r="O1354" s="7" t="e">
        <f>INDEX('2021 Certified EVM Plan'!M:M,MATCH(B1354,'2021 Certified EVM Plan'!E:E,0))</f>
        <v>#N/A</v>
      </c>
      <c r="P1354" s="7">
        <f t="shared" si="21"/>
        <v>1</v>
      </c>
      <c r="Q1354" s="26" t="e">
        <f>IF(INDEX('2021 Certified EVM Plan'!H:H,MATCH(B1354,'2021 Certified EVM Plan'!E:E,0))=1,M1354,#N/A)</f>
        <v>#N/A</v>
      </c>
      <c r="R1354" s="26" t="e">
        <f>IF(INDEX('2021 Certified EVM Plan'!J:J,MATCH(B1354,'2021 Certified EVM Plan'!E:E,0))=1,M1354,#N/A)</f>
        <v>#N/A</v>
      </c>
      <c r="S1354" s="26" t="e">
        <f>IF(INDEX('2021 Certified EVM Plan'!K:K,MATCH(B1354,'2021 Certified EVM Plan'!E:E,0))=1,M1354,#N/A)</f>
        <v>#N/A</v>
      </c>
    </row>
    <row r="1355" spans="1:19" x14ac:dyDescent="0.25">
      <c r="A1355" s="22" t="s">
        <v>8</v>
      </c>
      <c r="B1355" s="22">
        <v>4719</v>
      </c>
      <c r="C1355" s="22">
        <v>196</v>
      </c>
      <c r="D1355" s="23">
        <v>2.1085228588108998E-3</v>
      </c>
      <c r="E1355" s="22">
        <v>152481105</v>
      </c>
      <c r="F1355" s="22" t="s">
        <v>32</v>
      </c>
      <c r="G1355" s="22" t="s">
        <v>58</v>
      </c>
      <c r="H1355" s="22">
        <v>23157.903782030298</v>
      </c>
      <c r="I1355" s="24">
        <f>'EVM CPZ List'!$D1355*'EVM CPZ List'!$C1355</f>
        <v>0.41327048032693636</v>
      </c>
      <c r="J1355" s="25">
        <f>INDEX('Pivot of Risk Data'!A:A,MATCH('EVM CPZ List'!$B1355,'Pivot of Risk Data'!B:B,0),1)</f>
        <v>1329</v>
      </c>
      <c r="K1355" s="22">
        <f>0.000621371*'EVM CPZ List'!$H1355</f>
        <v>14.389649830943949</v>
      </c>
      <c r="L1355" s="22">
        <f>L1354+'EVM CPZ List'!$K1355</f>
        <v>16384.943629485206</v>
      </c>
      <c r="M1355" s="22">
        <f>M1354-'EVM CPZ List'!$I1355</f>
        <v>59.966479127916742</v>
      </c>
      <c r="N1355" s="7" t="e">
        <f>INDEX('2021 Certified EVM Plan'!G:G,MATCH(B1355,'2021 Certified EVM Plan'!E:E,0))</f>
        <v>#N/A</v>
      </c>
      <c r="O1355" s="7" t="e">
        <f>INDEX('2021 Certified EVM Plan'!M:M,MATCH(B1355,'2021 Certified EVM Plan'!E:E,0))</f>
        <v>#N/A</v>
      </c>
      <c r="P1355" s="7">
        <f t="shared" si="21"/>
        <v>1</v>
      </c>
      <c r="Q1355" s="26" t="e">
        <f>IF(INDEX('2021 Certified EVM Plan'!H:H,MATCH(B1355,'2021 Certified EVM Plan'!E:E,0))=1,M1355,#N/A)</f>
        <v>#N/A</v>
      </c>
      <c r="R1355" s="26" t="e">
        <f>IF(INDEX('2021 Certified EVM Plan'!J:J,MATCH(B1355,'2021 Certified EVM Plan'!E:E,0))=1,M1355,#N/A)</f>
        <v>#N/A</v>
      </c>
      <c r="S1355" s="26" t="e">
        <f>IF(INDEX('2021 Certified EVM Plan'!K:K,MATCH(B1355,'2021 Certified EVM Plan'!E:E,0))=1,M1355,#N/A)</f>
        <v>#N/A</v>
      </c>
    </row>
    <row r="1356" spans="1:19" x14ac:dyDescent="0.25">
      <c r="A1356" s="22" t="s">
        <v>8</v>
      </c>
      <c r="B1356" s="22">
        <v>4145</v>
      </c>
      <c r="C1356" s="22">
        <v>175</v>
      </c>
      <c r="D1356" s="23">
        <v>2.09213066158401E-3</v>
      </c>
      <c r="E1356" s="22">
        <v>152261106</v>
      </c>
      <c r="F1356" s="22" t="s">
        <v>39</v>
      </c>
      <c r="G1356" s="22" t="s">
        <v>49</v>
      </c>
      <c r="H1356" s="22">
        <v>17715.992939125699</v>
      </c>
      <c r="I1356" s="24">
        <f>'EVM CPZ List'!$D1356*'EVM CPZ List'!$C1356</f>
        <v>0.36612286577720177</v>
      </c>
      <c r="J1356" s="25">
        <f>INDEX('Pivot of Risk Data'!A:A,MATCH('EVM CPZ List'!$B1356,'Pivot of Risk Data'!B:B,0),1)</f>
        <v>1330</v>
      </c>
      <c r="K1356" s="22">
        <f>0.000621371*'EVM CPZ List'!$H1356</f>
        <v>11.008204248577474</v>
      </c>
      <c r="L1356" s="22">
        <f>L1355+'EVM CPZ List'!$K1356</f>
        <v>16395.951833733783</v>
      </c>
      <c r="M1356" s="22">
        <f>M1355-'EVM CPZ List'!$I1356</f>
        <v>59.600356262139542</v>
      </c>
      <c r="N1356" s="7" t="e">
        <f>INDEX('2021 Certified EVM Plan'!G:G,MATCH(B1356,'2021 Certified EVM Plan'!E:E,0))</f>
        <v>#N/A</v>
      </c>
      <c r="O1356" s="7" t="e">
        <f>INDEX('2021 Certified EVM Plan'!M:M,MATCH(B1356,'2021 Certified EVM Plan'!E:E,0))</f>
        <v>#N/A</v>
      </c>
      <c r="P1356" s="7">
        <f t="shared" si="21"/>
        <v>1</v>
      </c>
      <c r="Q1356" s="26" t="e">
        <f>IF(INDEX('2021 Certified EVM Plan'!H:H,MATCH(B1356,'2021 Certified EVM Plan'!E:E,0))=1,M1356,#N/A)</f>
        <v>#N/A</v>
      </c>
      <c r="R1356" s="26" t="e">
        <f>IF(INDEX('2021 Certified EVM Plan'!J:J,MATCH(B1356,'2021 Certified EVM Plan'!E:E,0))=1,M1356,#N/A)</f>
        <v>#N/A</v>
      </c>
      <c r="S1356" s="26" t="e">
        <f>IF(INDEX('2021 Certified EVM Plan'!K:K,MATCH(B1356,'2021 Certified EVM Plan'!E:E,0))=1,M1356,#N/A)</f>
        <v>#N/A</v>
      </c>
    </row>
    <row r="1357" spans="1:19" x14ac:dyDescent="0.25">
      <c r="A1357" s="22" t="s">
        <v>2195</v>
      </c>
      <c r="B1357" s="22">
        <v>5561</v>
      </c>
      <c r="C1357" s="22">
        <v>3</v>
      </c>
      <c r="D1357" s="23">
        <v>2.0894826219597898E-3</v>
      </c>
      <c r="E1357" s="22">
        <v>82841102</v>
      </c>
      <c r="F1357" s="22" t="s">
        <v>2249</v>
      </c>
      <c r="G1357" s="22" t="s">
        <v>2476</v>
      </c>
      <c r="H1357" s="22">
        <v>3441.3014805808298</v>
      </c>
      <c r="I1357" s="24">
        <f>'EVM CPZ List'!$D1357*'EVM CPZ List'!$C1357</f>
        <v>6.2684478658793698E-3</v>
      </c>
      <c r="J1357" s="25">
        <f>INDEX('Pivot of Risk Data'!A:A,MATCH('EVM CPZ List'!$B1357,'Pivot of Risk Data'!B:B,0),1)</f>
        <v>1331</v>
      </c>
      <c r="K1357" s="22">
        <f>0.000621371*'EVM CPZ List'!$H1357</f>
        <v>2.1383249422899908</v>
      </c>
      <c r="L1357" s="22">
        <f>L1356+'EVM CPZ List'!$K1357</f>
        <v>16398.090158676074</v>
      </c>
      <c r="M1357" s="22">
        <f>M1356-'EVM CPZ List'!$I1357</f>
        <v>59.594087814273664</v>
      </c>
      <c r="N1357" s="7" t="e">
        <f>INDEX('2021 Certified EVM Plan'!G:G,MATCH(B1357,'2021 Certified EVM Plan'!E:E,0))</f>
        <v>#N/A</v>
      </c>
      <c r="O1357" s="7" t="e">
        <f>INDEX('2021 Certified EVM Plan'!M:M,MATCH(B1357,'2021 Certified EVM Plan'!E:E,0))</f>
        <v>#N/A</v>
      </c>
      <c r="P1357" s="7">
        <f t="shared" si="21"/>
        <v>1</v>
      </c>
      <c r="Q1357" s="26" t="e">
        <f>IF(INDEX('2021 Certified EVM Plan'!H:H,MATCH(B1357,'2021 Certified EVM Plan'!E:E,0))=1,M1357,#N/A)</f>
        <v>#N/A</v>
      </c>
      <c r="R1357" s="26" t="e">
        <f>IF(INDEX('2021 Certified EVM Plan'!J:J,MATCH(B1357,'2021 Certified EVM Plan'!E:E,0))=1,M1357,#N/A)</f>
        <v>#N/A</v>
      </c>
      <c r="S1357" s="26" t="e">
        <f>IF(INDEX('2021 Certified EVM Plan'!K:K,MATCH(B1357,'2021 Certified EVM Plan'!E:E,0))=1,M1357,#N/A)</f>
        <v>#N/A</v>
      </c>
    </row>
    <row r="1358" spans="1:19" x14ac:dyDescent="0.25">
      <c r="A1358" s="22" t="s">
        <v>2195</v>
      </c>
      <c r="B1358" s="22">
        <v>5138</v>
      </c>
      <c r="C1358" s="22">
        <v>72</v>
      </c>
      <c r="D1358" s="23">
        <v>2.07289697501636E-3</v>
      </c>
      <c r="E1358" s="22">
        <v>83252106</v>
      </c>
      <c r="F1358" s="22" t="s">
        <v>2239</v>
      </c>
      <c r="G1358" s="22" t="s">
        <v>2336</v>
      </c>
      <c r="H1358" s="22">
        <v>9066.2649143385206</v>
      </c>
      <c r="I1358" s="24">
        <f>'EVM CPZ List'!$D1358*'EVM CPZ List'!$C1358</f>
        <v>0.14924858220117793</v>
      </c>
      <c r="J1358" s="25">
        <f>INDEX('Pivot of Risk Data'!A:A,MATCH('EVM CPZ List'!$B1358,'Pivot of Risk Data'!B:B,0),1)</f>
        <v>1332</v>
      </c>
      <c r="K1358" s="22">
        <f>0.000621371*'EVM CPZ List'!$H1358</f>
        <v>5.633514096087441</v>
      </c>
      <c r="L1358" s="22">
        <f>L1357+'EVM CPZ List'!$K1358</f>
        <v>16403.723672772161</v>
      </c>
      <c r="M1358" s="22">
        <f>M1357-'EVM CPZ List'!$I1358</f>
        <v>59.444839232072489</v>
      </c>
      <c r="N1358" s="7" t="e">
        <f>INDEX('2021 Certified EVM Plan'!G:G,MATCH(B1358,'2021 Certified EVM Plan'!E:E,0))</f>
        <v>#N/A</v>
      </c>
      <c r="O1358" s="7" t="e">
        <f>INDEX('2021 Certified EVM Plan'!M:M,MATCH(B1358,'2021 Certified EVM Plan'!E:E,0))</f>
        <v>#N/A</v>
      </c>
      <c r="P1358" s="7">
        <f t="shared" si="21"/>
        <v>1</v>
      </c>
      <c r="Q1358" s="26" t="e">
        <f>IF(INDEX('2021 Certified EVM Plan'!H:H,MATCH(B1358,'2021 Certified EVM Plan'!E:E,0))=1,M1358,#N/A)</f>
        <v>#N/A</v>
      </c>
      <c r="R1358" s="26" t="e">
        <f>IF(INDEX('2021 Certified EVM Plan'!J:J,MATCH(B1358,'2021 Certified EVM Plan'!E:E,0))=1,M1358,#N/A)</f>
        <v>#N/A</v>
      </c>
      <c r="S1358" s="26" t="e">
        <f>IF(INDEX('2021 Certified EVM Plan'!K:K,MATCH(B1358,'2021 Certified EVM Plan'!E:E,0))=1,M1358,#N/A)</f>
        <v>#N/A</v>
      </c>
    </row>
    <row r="1359" spans="1:19" x14ac:dyDescent="0.25">
      <c r="A1359" s="22" t="s">
        <v>8</v>
      </c>
      <c r="B1359" s="22">
        <v>4726</v>
      </c>
      <c r="C1359" s="22">
        <v>368</v>
      </c>
      <c r="D1359" s="23">
        <v>2.0423913610640998E-3</v>
      </c>
      <c r="E1359" s="22">
        <v>153082106</v>
      </c>
      <c r="F1359" s="22" t="s">
        <v>25</v>
      </c>
      <c r="G1359" s="22" t="s">
        <v>47</v>
      </c>
      <c r="H1359" s="22">
        <v>39873.742842352098</v>
      </c>
      <c r="I1359" s="24">
        <f>'EVM CPZ List'!$D1359*'EVM CPZ List'!$C1359</f>
        <v>0.75160002087158873</v>
      </c>
      <c r="J1359" s="25">
        <f>INDEX('Pivot of Risk Data'!A:A,MATCH('EVM CPZ List'!$B1359,'Pivot of Risk Data'!B:B,0),1)</f>
        <v>1333</v>
      </c>
      <c r="K1359" s="22">
        <f>0.000621371*'EVM CPZ List'!$H1359</f>
        <v>24.776387463695166</v>
      </c>
      <c r="L1359" s="22">
        <f>L1358+'EVM CPZ List'!$K1359</f>
        <v>16428.500060235856</v>
      </c>
      <c r="M1359" s="22">
        <f>M1358-'EVM CPZ List'!$I1359</f>
        <v>58.693239211200904</v>
      </c>
      <c r="N1359" s="7" t="e">
        <f>INDEX('2021 Certified EVM Plan'!G:G,MATCH(B1359,'2021 Certified EVM Plan'!E:E,0))</f>
        <v>#N/A</v>
      </c>
      <c r="O1359" s="7" t="e">
        <f>INDEX('2021 Certified EVM Plan'!M:M,MATCH(B1359,'2021 Certified EVM Plan'!E:E,0))</f>
        <v>#N/A</v>
      </c>
      <c r="P1359" s="7">
        <f t="shared" si="21"/>
        <v>1</v>
      </c>
      <c r="Q1359" s="26" t="e">
        <f>IF(INDEX('2021 Certified EVM Plan'!H:H,MATCH(B1359,'2021 Certified EVM Plan'!E:E,0))=1,M1359,#N/A)</f>
        <v>#N/A</v>
      </c>
      <c r="R1359" s="26" t="e">
        <f>IF(INDEX('2021 Certified EVM Plan'!J:J,MATCH(B1359,'2021 Certified EVM Plan'!E:E,0))=1,M1359,#N/A)</f>
        <v>#N/A</v>
      </c>
      <c r="S1359" s="26" t="e">
        <f>IF(INDEX('2021 Certified EVM Plan'!K:K,MATCH(B1359,'2021 Certified EVM Plan'!E:E,0))=1,M1359,#N/A)</f>
        <v>#N/A</v>
      </c>
    </row>
    <row r="1360" spans="1:19" x14ac:dyDescent="0.25">
      <c r="A1360" s="22" t="s">
        <v>2906</v>
      </c>
      <c r="B1360" s="22">
        <v>8884</v>
      </c>
      <c r="C1360" s="22">
        <v>27</v>
      </c>
      <c r="D1360" s="23">
        <v>2.04222318030217E-3</v>
      </c>
      <c r="E1360" s="22">
        <v>22811103</v>
      </c>
      <c r="F1360" s="22" t="s">
        <v>2970</v>
      </c>
      <c r="G1360" s="22" t="s">
        <v>2971</v>
      </c>
      <c r="H1360" s="22">
        <v>5462.3477965039901</v>
      </c>
      <c r="I1360" s="24">
        <f>'EVM CPZ List'!$D1360*'EVM CPZ List'!$C1360</f>
        <v>5.5140025868158589E-2</v>
      </c>
      <c r="J1360" s="25">
        <f>INDEX('Pivot of Risk Data'!A:A,MATCH('EVM CPZ List'!$B1360,'Pivot of Risk Data'!B:B,0),1)</f>
        <v>1334</v>
      </c>
      <c r="K1360" s="22">
        <f>0.000621371*'EVM CPZ List'!$H1360</f>
        <v>3.3941445126614811</v>
      </c>
      <c r="L1360" s="22">
        <f>L1359+'EVM CPZ List'!$K1360</f>
        <v>16431.894204748518</v>
      </c>
      <c r="M1360" s="22">
        <f>M1359-'EVM CPZ List'!$I1360</f>
        <v>58.638099185332749</v>
      </c>
      <c r="N1360" s="7" t="e">
        <f>INDEX('2021 Certified EVM Plan'!G:G,MATCH(B1360,'2021 Certified EVM Plan'!E:E,0))</f>
        <v>#N/A</v>
      </c>
      <c r="O1360" s="7" t="e">
        <f>INDEX('2021 Certified EVM Plan'!M:M,MATCH(B1360,'2021 Certified EVM Plan'!E:E,0))</f>
        <v>#N/A</v>
      </c>
      <c r="P1360" s="7">
        <f t="shared" si="21"/>
        <v>1</v>
      </c>
      <c r="Q1360" s="26" t="e">
        <f>IF(INDEX('2021 Certified EVM Plan'!H:H,MATCH(B1360,'2021 Certified EVM Plan'!E:E,0))=1,M1360,#N/A)</f>
        <v>#N/A</v>
      </c>
      <c r="R1360" s="26" t="e">
        <f>IF(INDEX('2021 Certified EVM Plan'!J:J,MATCH(B1360,'2021 Certified EVM Plan'!E:E,0))=1,M1360,#N/A)</f>
        <v>#N/A</v>
      </c>
      <c r="S1360" s="26" t="e">
        <f>IF(INDEX('2021 Certified EVM Plan'!K:K,MATCH(B1360,'2021 Certified EVM Plan'!E:E,0))=1,M1360,#N/A)</f>
        <v>#N/A</v>
      </c>
    </row>
    <row r="1361" spans="1:19" x14ac:dyDescent="0.25">
      <c r="A1361" s="22" t="s">
        <v>2906</v>
      </c>
      <c r="B1361" s="22">
        <v>1425</v>
      </c>
      <c r="C1361" s="22">
        <v>17</v>
      </c>
      <c r="D1361" s="23">
        <v>2.0411091637049798E-3</v>
      </c>
      <c r="E1361" s="22">
        <v>42991105</v>
      </c>
      <c r="F1361" s="22" t="s">
        <v>2952</v>
      </c>
      <c r="G1361" s="22" t="s">
        <v>3471</v>
      </c>
      <c r="H1361" s="22">
        <v>1736.6554213492</v>
      </c>
      <c r="I1361" s="24">
        <f>'EVM CPZ List'!$D1361*'EVM CPZ List'!$C1361</f>
        <v>3.4698855782984657E-2</v>
      </c>
      <c r="J1361" s="25">
        <f>INDEX('Pivot of Risk Data'!A:A,MATCH('EVM CPZ List'!$B1361,'Pivot of Risk Data'!B:B,0),1)</f>
        <v>1335</v>
      </c>
      <c r="K1361" s="22">
        <f>0.000621371*'EVM CPZ List'!$H1361</f>
        <v>1.0791073158191737</v>
      </c>
      <c r="L1361" s="22">
        <f>L1360+'EVM CPZ List'!$K1361</f>
        <v>16432.973312064336</v>
      </c>
      <c r="M1361" s="22">
        <f>M1360-'EVM CPZ List'!$I1361</f>
        <v>58.603400329549764</v>
      </c>
      <c r="N1361" s="7" t="e">
        <f>INDEX('2021 Certified EVM Plan'!G:G,MATCH(B1361,'2021 Certified EVM Plan'!E:E,0))</f>
        <v>#N/A</v>
      </c>
      <c r="O1361" s="7" t="e">
        <f>INDEX('2021 Certified EVM Plan'!M:M,MATCH(B1361,'2021 Certified EVM Plan'!E:E,0))</f>
        <v>#N/A</v>
      </c>
      <c r="P1361" s="7">
        <f t="shared" si="21"/>
        <v>1</v>
      </c>
      <c r="Q1361" s="26" t="e">
        <f>IF(INDEX('2021 Certified EVM Plan'!H:H,MATCH(B1361,'2021 Certified EVM Plan'!E:E,0))=1,M1361,#N/A)</f>
        <v>#N/A</v>
      </c>
      <c r="R1361" s="26" t="e">
        <f>IF(INDEX('2021 Certified EVM Plan'!J:J,MATCH(B1361,'2021 Certified EVM Plan'!E:E,0))=1,M1361,#N/A)</f>
        <v>#N/A</v>
      </c>
      <c r="S1361" s="26" t="e">
        <f>IF(INDEX('2021 Certified EVM Plan'!K:K,MATCH(B1361,'2021 Certified EVM Plan'!E:E,0))=1,M1361,#N/A)</f>
        <v>#N/A</v>
      </c>
    </row>
    <row r="1362" spans="1:19" x14ac:dyDescent="0.25">
      <c r="A1362" s="22" t="s">
        <v>1672</v>
      </c>
      <c r="B1362" s="22">
        <v>9105</v>
      </c>
      <c r="C1362" s="22">
        <v>34</v>
      </c>
      <c r="D1362" s="23">
        <v>2.0375029120011899E-3</v>
      </c>
      <c r="E1362" s="22">
        <v>252501101</v>
      </c>
      <c r="F1362" s="22" t="s">
        <v>2145</v>
      </c>
      <c r="G1362" s="22" t="s">
        <v>2146</v>
      </c>
      <c r="H1362" s="22">
        <v>13497.4541607377</v>
      </c>
      <c r="I1362" s="24">
        <f>'EVM CPZ List'!$D1362*'EVM CPZ List'!$C1362</f>
        <v>6.9275099008040464E-2</v>
      </c>
      <c r="J1362" s="25">
        <f>INDEX('Pivot of Risk Data'!A:A,MATCH('EVM CPZ List'!$B1362,'Pivot of Risk Data'!B:B,0),1)</f>
        <v>1336</v>
      </c>
      <c r="K1362" s="22">
        <f>0.000621371*'EVM CPZ List'!$H1362</f>
        <v>8.3869265893117451</v>
      </c>
      <c r="L1362" s="22">
        <f>L1361+'EVM CPZ List'!$K1362</f>
        <v>16441.360238653648</v>
      </c>
      <c r="M1362" s="22">
        <f>M1361-'EVM CPZ List'!$I1362</f>
        <v>58.534125230541726</v>
      </c>
      <c r="N1362" s="7" t="e">
        <f>INDEX('2021 Certified EVM Plan'!G:G,MATCH(B1362,'2021 Certified EVM Plan'!E:E,0))</f>
        <v>#N/A</v>
      </c>
      <c r="O1362" s="7" t="e">
        <f>INDEX('2021 Certified EVM Plan'!M:M,MATCH(B1362,'2021 Certified EVM Plan'!E:E,0))</f>
        <v>#N/A</v>
      </c>
      <c r="P1362" s="7">
        <f t="shared" si="21"/>
        <v>1</v>
      </c>
      <c r="Q1362" s="26" t="e">
        <f>IF(INDEX('2021 Certified EVM Plan'!H:H,MATCH(B1362,'2021 Certified EVM Plan'!E:E,0))=1,M1362,#N/A)</f>
        <v>#N/A</v>
      </c>
      <c r="R1362" s="26" t="e">
        <f>IF(INDEX('2021 Certified EVM Plan'!J:J,MATCH(B1362,'2021 Certified EVM Plan'!E:E,0))=1,M1362,#N/A)</f>
        <v>#N/A</v>
      </c>
      <c r="S1362" s="26" t="e">
        <f>IF(INDEX('2021 Certified EVM Plan'!K:K,MATCH(B1362,'2021 Certified EVM Plan'!E:E,0))=1,M1362,#N/A)</f>
        <v>#N/A</v>
      </c>
    </row>
    <row r="1363" spans="1:19" x14ac:dyDescent="0.25">
      <c r="A1363" s="22" t="s">
        <v>2906</v>
      </c>
      <c r="B1363" s="22">
        <v>7796</v>
      </c>
      <c r="C1363" s="22">
        <v>9</v>
      </c>
      <c r="D1363" s="23">
        <v>2.03590674341063E-3</v>
      </c>
      <c r="E1363" s="22">
        <v>24251101</v>
      </c>
      <c r="F1363" s="22" t="s">
        <v>3027</v>
      </c>
      <c r="G1363" s="22" t="s">
        <v>3095</v>
      </c>
      <c r="H1363" s="22">
        <v>961.63100032501802</v>
      </c>
      <c r="I1363" s="24">
        <f>'EVM CPZ List'!$D1363*'EVM CPZ List'!$C1363</f>
        <v>1.8323160690695669E-2</v>
      </c>
      <c r="J1363" s="25">
        <f>INDEX('Pivot of Risk Data'!A:A,MATCH('EVM CPZ List'!$B1363,'Pivot of Risk Data'!B:B,0),1)</f>
        <v>1337</v>
      </c>
      <c r="K1363" s="22">
        <f>0.000621371*'EVM CPZ List'!$H1363</f>
        <v>0.59752961630295676</v>
      </c>
      <c r="L1363" s="22">
        <f>L1362+'EVM CPZ List'!$K1363</f>
        <v>16441.957768269949</v>
      </c>
      <c r="M1363" s="22">
        <f>M1362-'EVM CPZ List'!$I1363</f>
        <v>58.515802069851027</v>
      </c>
      <c r="N1363" s="7" t="e">
        <f>INDEX('2021 Certified EVM Plan'!G:G,MATCH(B1363,'2021 Certified EVM Plan'!E:E,0))</f>
        <v>#N/A</v>
      </c>
      <c r="O1363" s="7" t="e">
        <f>INDEX('2021 Certified EVM Plan'!M:M,MATCH(B1363,'2021 Certified EVM Plan'!E:E,0))</f>
        <v>#N/A</v>
      </c>
      <c r="P1363" s="7">
        <f t="shared" si="21"/>
        <v>1</v>
      </c>
      <c r="Q1363" s="26" t="e">
        <f>IF(INDEX('2021 Certified EVM Plan'!H:H,MATCH(B1363,'2021 Certified EVM Plan'!E:E,0))=1,M1363,#N/A)</f>
        <v>#N/A</v>
      </c>
      <c r="R1363" s="26" t="e">
        <f>IF(INDEX('2021 Certified EVM Plan'!J:J,MATCH(B1363,'2021 Certified EVM Plan'!E:E,0))=1,M1363,#N/A)</f>
        <v>#N/A</v>
      </c>
      <c r="S1363" s="26" t="e">
        <f>IF(INDEX('2021 Certified EVM Plan'!K:K,MATCH(B1363,'2021 Certified EVM Plan'!E:E,0))=1,M1363,#N/A)</f>
        <v>#N/A</v>
      </c>
    </row>
    <row r="1364" spans="1:19" x14ac:dyDescent="0.25">
      <c r="A1364" s="22" t="s">
        <v>1672</v>
      </c>
      <c r="B1364" s="22">
        <v>4455</v>
      </c>
      <c r="C1364" s="22">
        <v>110</v>
      </c>
      <c r="D1364" s="23">
        <v>2.03053706765957E-3</v>
      </c>
      <c r="E1364" s="22">
        <v>163201102</v>
      </c>
      <c r="F1364" s="22" t="s">
        <v>486</v>
      </c>
      <c r="G1364" s="22" t="s">
        <v>1879</v>
      </c>
      <c r="H1364" s="22">
        <v>16262.903831551501</v>
      </c>
      <c r="I1364" s="24">
        <f>'EVM CPZ List'!$D1364*'EVM CPZ List'!$C1364</f>
        <v>0.22335907744255271</v>
      </c>
      <c r="J1364" s="25">
        <f>INDEX('Pivot of Risk Data'!A:A,MATCH('EVM CPZ List'!$B1364,'Pivot of Risk Data'!B:B,0),1)</f>
        <v>1338</v>
      </c>
      <c r="K1364" s="22">
        <f>0.000621371*'EVM CPZ List'!$H1364</f>
        <v>10.105296816714988</v>
      </c>
      <c r="L1364" s="22">
        <f>L1363+'EVM CPZ List'!$K1364</f>
        <v>16452.063065086662</v>
      </c>
      <c r="M1364" s="22">
        <f>M1363-'EVM CPZ List'!$I1364</f>
        <v>58.292442992408475</v>
      </c>
      <c r="N1364" s="7" t="e">
        <f>INDEX('2021 Certified EVM Plan'!G:G,MATCH(B1364,'2021 Certified EVM Plan'!E:E,0))</f>
        <v>#N/A</v>
      </c>
      <c r="O1364" s="7" t="e">
        <f>INDEX('2021 Certified EVM Plan'!M:M,MATCH(B1364,'2021 Certified EVM Plan'!E:E,0))</f>
        <v>#N/A</v>
      </c>
      <c r="P1364" s="7">
        <f t="shared" si="21"/>
        <v>1</v>
      </c>
      <c r="Q1364" s="26" t="e">
        <f>IF(INDEX('2021 Certified EVM Plan'!H:H,MATCH(B1364,'2021 Certified EVM Plan'!E:E,0))=1,M1364,#N/A)</f>
        <v>#N/A</v>
      </c>
      <c r="R1364" s="26" t="e">
        <f>IF(INDEX('2021 Certified EVM Plan'!J:J,MATCH(B1364,'2021 Certified EVM Plan'!E:E,0))=1,M1364,#N/A)</f>
        <v>#N/A</v>
      </c>
      <c r="S1364" s="26" t="e">
        <f>IF(INDEX('2021 Certified EVM Plan'!K:K,MATCH(B1364,'2021 Certified EVM Plan'!E:E,0))=1,M1364,#N/A)</f>
        <v>#N/A</v>
      </c>
    </row>
    <row r="1365" spans="1:19" x14ac:dyDescent="0.25">
      <c r="A1365" s="22" t="s">
        <v>8</v>
      </c>
      <c r="B1365" s="22">
        <v>5042</v>
      </c>
      <c r="C1365" s="22">
        <v>97</v>
      </c>
      <c r="D1365" s="23">
        <v>2.0273608406041199E-3</v>
      </c>
      <c r="E1365" s="22">
        <v>152762101</v>
      </c>
      <c r="F1365" s="22" t="s">
        <v>45</v>
      </c>
      <c r="G1365" s="22" t="s">
        <v>134</v>
      </c>
      <c r="H1365" s="22">
        <v>21978.082487556399</v>
      </c>
      <c r="I1365" s="24">
        <f>'EVM CPZ List'!$D1365*'EVM CPZ List'!$C1365</f>
        <v>0.19665400153859963</v>
      </c>
      <c r="J1365" s="25">
        <f>INDEX('Pivot of Risk Data'!A:A,MATCH('EVM CPZ List'!$B1365,'Pivot of Risk Data'!B:B,0),1)</f>
        <v>1339</v>
      </c>
      <c r="K1365" s="22">
        <f>0.000621371*'EVM CPZ List'!$H1365</f>
        <v>13.656543093375408</v>
      </c>
      <c r="L1365" s="22">
        <f>L1364+'EVM CPZ List'!$K1365</f>
        <v>16465.719608180039</v>
      </c>
      <c r="M1365" s="22">
        <f>M1364-'EVM CPZ List'!$I1365</f>
        <v>58.095788990869877</v>
      </c>
      <c r="N1365" s="7" t="e">
        <f>INDEX('2021 Certified EVM Plan'!G:G,MATCH(B1365,'2021 Certified EVM Plan'!E:E,0))</f>
        <v>#N/A</v>
      </c>
      <c r="O1365" s="7" t="e">
        <f>INDEX('2021 Certified EVM Plan'!M:M,MATCH(B1365,'2021 Certified EVM Plan'!E:E,0))</f>
        <v>#N/A</v>
      </c>
      <c r="P1365" s="7">
        <f t="shared" si="21"/>
        <v>1</v>
      </c>
      <c r="Q1365" s="26" t="e">
        <f>IF(INDEX('2021 Certified EVM Plan'!H:H,MATCH(B1365,'2021 Certified EVM Plan'!E:E,0))=1,M1365,#N/A)</f>
        <v>#N/A</v>
      </c>
      <c r="R1365" s="26" t="e">
        <f>IF(INDEX('2021 Certified EVM Plan'!J:J,MATCH(B1365,'2021 Certified EVM Plan'!E:E,0))=1,M1365,#N/A)</f>
        <v>#N/A</v>
      </c>
      <c r="S1365" s="26" t="e">
        <f>IF(INDEX('2021 Certified EVM Plan'!K:K,MATCH(B1365,'2021 Certified EVM Plan'!E:E,0))=1,M1365,#N/A)</f>
        <v>#N/A</v>
      </c>
    </row>
    <row r="1366" spans="1:19" x14ac:dyDescent="0.25">
      <c r="A1366" s="22" t="s">
        <v>964</v>
      </c>
      <c r="B1366" s="22">
        <v>4765</v>
      </c>
      <c r="C1366" s="22">
        <v>13</v>
      </c>
      <c r="D1366" s="23">
        <v>2.0267744382172501E-3</v>
      </c>
      <c r="E1366" s="22">
        <v>42891101</v>
      </c>
      <c r="F1366" s="22" t="s">
        <v>1209</v>
      </c>
      <c r="G1366" s="22" t="s">
        <v>1603</v>
      </c>
      <c r="H1366" s="22">
        <v>1516.0203108549899</v>
      </c>
      <c r="I1366" s="24">
        <f>'EVM CPZ List'!$D1366*'EVM CPZ List'!$C1366</f>
        <v>2.634806769682425E-2</v>
      </c>
      <c r="J1366" s="25">
        <f>INDEX('Pivot of Risk Data'!A:A,MATCH('EVM CPZ List'!$B1366,'Pivot of Risk Data'!B:B,0),1)</f>
        <v>1340</v>
      </c>
      <c r="K1366" s="22">
        <f>0.000621371*'EVM CPZ List'!$H1366</f>
        <v>0.94201105657627593</v>
      </c>
      <c r="L1366" s="22">
        <f>L1365+'EVM CPZ List'!$K1366</f>
        <v>16466.661619236616</v>
      </c>
      <c r="M1366" s="22">
        <f>M1365-'EVM CPZ List'!$I1366</f>
        <v>58.069440923173055</v>
      </c>
      <c r="N1366" s="7" t="e">
        <f>INDEX('2021 Certified EVM Plan'!G:G,MATCH(B1366,'2021 Certified EVM Plan'!E:E,0))</f>
        <v>#N/A</v>
      </c>
      <c r="O1366" s="7" t="e">
        <f>INDEX('2021 Certified EVM Plan'!M:M,MATCH(B1366,'2021 Certified EVM Plan'!E:E,0))</f>
        <v>#N/A</v>
      </c>
      <c r="P1366" s="7">
        <f t="shared" si="21"/>
        <v>1</v>
      </c>
      <c r="Q1366" s="26" t="e">
        <f>IF(INDEX('2021 Certified EVM Plan'!H:H,MATCH(B1366,'2021 Certified EVM Plan'!E:E,0))=1,M1366,#N/A)</f>
        <v>#N/A</v>
      </c>
      <c r="R1366" s="26" t="e">
        <f>IF(INDEX('2021 Certified EVM Plan'!J:J,MATCH(B1366,'2021 Certified EVM Plan'!E:E,0))=1,M1366,#N/A)</f>
        <v>#N/A</v>
      </c>
      <c r="S1366" s="26" t="e">
        <f>IF(INDEX('2021 Certified EVM Plan'!K:K,MATCH(B1366,'2021 Certified EVM Plan'!E:E,0))=1,M1366,#N/A)</f>
        <v>#N/A</v>
      </c>
    </row>
    <row r="1367" spans="1:19" x14ac:dyDescent="0.25">
      <c r="A1367" s="22" t="s">
        <v>2906</v>
      </c>
      <c r="B1367" s="22">
        <v>23</v>
      </c>
      <c r="C1367" s="22">
        <v>9</v>
      </c>
      <c r="D1367" s="23">
        <v>2.0214544605370701E-3</v>
      </c>
      <c r="E1367" s="22">
        <v>14662103</v>
      </c>
      <c r="F1367" s="22" t="s">
        <v>3260</v>
      </c>
      <c r="G1367" s="22" t="s">
        <v>3261</v>
      </c>
      <c r="H1367" s="22">
        <v>651.72175651996304</v>
      </c>
      <c r="I1367" s="24">
        <f>'EVM CPZ List'!$D1367*'EVM CPZ List'!$C1367</f>
        <v>1.819309014483363E-2</v>
      </c>
      <c r="J1367" s="25">
        <f>INDEX('Pivot of Risk Data'!A:A,MATCH('EVM CPZ List'!$B1367,'Pivot of Risk Data'!B:B,0),1)</f>
        <v>1341</v>
      </c>
      <c r="K1367" s="22">
        <f>0.000621371*'EVM CPZ List'!$H1367</f>
        <v>0.40496099957056597</v>
      </c>
      <c r="L1367" s="22">
        <f>L1366+'EVM CPZ List'!$K1367</f>
        <v>16467.066580236187</v>
      </c>
      <c r="M1367" s="22">
        <f>M1366-'EVM CPZ List'!$I1367</f>
        <v>58.051247833028221</v>
      </c>
      <c r="N1367" s="7" t="e">
        <f>INDEX('2021 Certified EVM Plan'!G:G,MATCH(B1367,'2021 Certified EVM Plan'!E:E,0))</f>
        <v>#N/A</v>
      </c>
      <c r="O1367" s="7" t="e">
        <f>INDEX('2021 Certified EVM Plan'!M:M,MATCH(B1367,'2021 Certified EVM Plan'!E:E,0))</f>
        <v>#N/A</v>
      </c>
      <c r="P1367" s="7">
        <f t="shared" si="21"/>
        <v>1</v>
      </c>
      <c r="Q1367" s="26" t="e">
        <f>IF(INDEX('2021 Certified EVM Plan'!H:H,MATCH(B1367,'2021 Certified EVM Plan'!E:E,0))=1,M1367,#N/A)</f>
        <v>#N/A</v>
      </c>
      <c r="R1367" s="26" t="e">
        <f>IF(INDEX('2021 Certified EVM Plan'!J:J,MATCH(B1367,'2021 Certified EVM Plan'!E:E,0))=1,M1367,#N/A)</f>
        <v>#N/A</v>
      </c>
      <c r="S1367" s="26" t="e">
        <f>IF(INDEX('2021 Certified EVM Plan'!K:K,MATCH(B1367,'2021 Certified EVM Plan'!E:E,0))=1,M1367,#N/A)</f>
        <v>#N/A</v>
      </c>
    </row>
    <row r="1368" spans="1:19" x14ac:dyDescent="0.25">
      <c r="A1368" s="22" t="s">
        <v>964</v>
      </c>
      <c r="B1368" s="22">
        <v>312</v>
      </c>
      <c r="C1368" s="22">
        <v>39</v>
      </c>
      <c r="D1368" s="23">
        <v>2.02080150749519E-3</v>
      </c>
      <c r="E1368" s="22">
        <v>43071103</v>
      </c>
      <c r="F1368" s="22" t="s">
        <v>1088</v>
      </c>
      <c r="G1368" s="22" t="s">
        <v>1459</v>
      </c>
      <c r="H1368" s="22">
        <v>4464.9005441695499</v>
      </c>
      <c r="I1368" s="24">
        <f>'EVM CPZ List'!$D1368*'EVM CPZ List'!$C1368</f>
        <v>7.8811258792312405E-2</v>
      </c>
      <c r="J1368" s="25">
        <f>INDEX('Pivot of Risk Data'!A:A,MATCH('EVM CPZ List'!$B1368,'Pivot of Risk Data'!B:B,0),1)</f>
        <v>1342</v>
      </c>
      <c r="K1368" s="22">
        <f>0.000621371*'EVM CPZ List'!$H1368</f>
        <v>2.7743597160311775</v>
      </c>
      <c r="L1368" s="22">
        <f>L1367+'EVM CPZ List'!$K1368</f>
        <v>16469.840939952217</v>
      </c>
      <c r="M1368" s="22">
        <f>M1367-'EVM CPZ List'!$I1368</f>
        <v>57.972436574235907</v>
      </c>
      <c r="N1368" s="7" t="e">
        <f>INDEX('2021 Certified EVM Plan'!G:G,MATCH(B1368,'2021 Certified EVM Plan'!E:E,0))</f>
        <v>#N/A</v>
      </c>
      <c r="O1368" s="7" t="e">
        <f>INDEX('2021 Certified EVM Plan'!M:M,MATCH(B1368,'2021 Certified EVM Plan'!E:E,0))</f>
        <v>#N/A</v>
      </c>
      <c r="P1368" s="7">
        <f t="shared" si="21"/>
        <v>1</v>
      </c>
      <c r="Q1368" s="26" t="e">
        <f>IF(INDEX('2021 Certified EVM Plan'!H:H,MATCH(B1368,'2021 Certified EVM Plan'!E:E,0))=1,M1368,#N/A)</f>
        <v>#N/A</v>
      </c>
      <c r="R1368" s="26" t="e">
        <f>IF(INDEX('2021 Certified EVM Plan'!J:J,MATCH(B1368,'2021 Certified EVM Plan'!E:E,0))=1,M1368,#N/A)</f>
        <v>#N/A</v>
      </c>
      <c r="S1368" s="26" t="e">
        <f>IF(INDEX('2021 Certified EVM Plan'!K:K,MATCH(B1368,'2021 Certified EVM Plan'!E:E,0))=1,M1368,#N/A)</f>
        <v>#N/A</v>
      </c>
    </row>
    <row r="1369" spans="1:19" x14ac:dyDescent="0.25">
      <c r="A1369" s="22" t="s">
        <v>539</v>
      </c>
      <c r="B1369" s="22">
        <v>7576</v>
      </c>
      <c r="C1369" s="22">
        <v>57</v>
      </c>
      <c r="D1369" s="23">
        <v>2.0203772832156799E-3</v>
      </c>
      <c r="E1369" s="22">
        <v>103561101</v>
      </c>
      <c r="F1369" s="22" t="s">
        <v>582</v>
      </c>
      <c r="G1369" s="22" t="s">
        <v>752</v>
      </c>
      <c r="H1369" s="22">
        <v>6237.7847194544202</v>
      </c>
      <c r="I1369" s="24">
        <f>'EVM CPZ List'!$D1369*'EVM CPZ List'!$C1369</f>
        <v>0.11516150514329375</v>
      </c>
      <c r="J1369" s="25">
        <f>INDEX('Pivot of Risk Data'!A:A,MATCH('EVM CPZ List'!$B1369,'Pivot of Risk Data'!B:B,0),1)</f>
        <v>1343</v>
      </c>
      <c r="K1369" s="22">
        <f>0.000621371*'EVM CPZ List'!$H1369</f>
        <v>3.8759785289121127</v>
      </c>
      <c r="L1369" s="22">
        <f>L1368+'EVM CPZ List'!$K1369</f>
        <v>16473.716918481128</v>
      </c>
      <c r="M1369" s="22">
        <f>M1368-'EVM CPZ List'!$I1369</f>
        <v>57.857275069092616</v>
      </c>
      <c r="N1369" s="7" t="e">
        <f>INDEX('2021 Certified EVM Plan'!G:G,MATCH(B1369,'2021 Certified EVM Plan'!E:E,0))</f>
        <v>#N/A</v>
      </c>
      <c r="O1369" s="7" t="e">
        <f>INDEX('2021 Certified EVM Plan'!M:M,MATCH(B1369,'2021 Certified EVM Plan'!E:E,0))</f>
        <v>#N/A</v>
      </c>
      <c r="P1369" s="7">
        <f t="shared" si="21"/>
        <v>1</v>
      </c>
      <c r="Q1369" s="26" t="e">
        <f>IF(INDEX('2021 Certified EVM Plan'!H:H,MATCH(B1369,'2021 Certified EVM Plan'!E:E,0))=1,M1369,#N/A)</f>
        <v>#N/A</v>
      </c>
      <c r="R1369" s="26" t="e">
        <f>IF(INDEX('2021 Certified EVM Plan'!J:J,MATCH(B1369,'2021 Certified EVM Plan'!E:E,0))=1,M1369,#N/A)</f>
        <v>#N/A</v>
      </c>
      <c r="S1369" s="26" t="e">
        <f>IF(INDEX('2021 Certified EVM Plan'!K:K,MATCH(B1369,'2021 Certified EVM Plan'!E:E,0))=1,M1369,#N/A)</f>
        <v>#N/A</v>
      </c>
    </row>
    <row r="1370" spans="1:19" x14ac:dyDescent="0.25">
      <c r="A1370" s="22" t="s">
        <v>8</v>
      </c>
      <c r="B1370" s="22">
        <v>1557</v>
      </c>
      <c r="C1370" s="22">
        <v>557</v>
      </c>
      <c r="D1370" s="23">
        <v>2.0177382953666901E-3</v>
      </c>
      <c r="E1370" s="22">
        <v>152471101</v>
      </c>
      <c r="F1370" s="22" t="s">
        <v>27</v>
      </c>
      <c r="G1370" s="22" t="s">
        <v>84</v>
      </c>
      <c r="H1370" s="22">
        <v>63408.146279711204</v>
      </c>
      <c r="I1370" s="24">
        <f>'EVM CPZ List'!$D1370*'EVM CPZ List'!$C1370</f>
        <v>1.1238802305192463</v>
      </c>
      <c r="J1370" s="25">
        <f>INDEX('Pivot of Risk Data'!A:A,MATCH('EVM CPZ List'!$B1370,'Pivot of Risk Data'!B:B,0),1)</f>
        <v>1344</v>
      </c>
      <c r="K1370" s="22">
        <f>0.000621371*'EVM CPZ List'!$H1370</f>
        <v>39.399983261970434</v>
      </c>
      <c r="L1370" s="22">
        <f>L1369+'EVM CPZ List'!$K1370</f>
        <v>16513.116901743098</v>
      </c>
      <c r="M1370" s="22">
        <f>M1369-'EVM CPZ List'!$I1370</f>
        <v>56.733394838573368</v>
      </c>
      <c r="N1370" s="7" t="e">
        <f>INDEX('2021 Certified EVM Plan'!G:G,MATCH(B1370,'2021 Certified EVM Plan'!E:E,0))</f>
        <v>#N/A</v>
      </c>
      <c r="O1370" s="7" t="e">
        <f>INDEX('2021 Certified EVM Plan'!M:M,MATCH(B1370,'2021 Certified EVM Plan'!E:E,0))</f>
        <v>#N/A</v>
      </c>
      <c r="P1370" s="7">
        <f t="shared" si="21"/>
        <v>1</v>
      </c>
      <c r="Q1370" s="26" t="e">
        <f>IF(INDEX('2021 Certified EVM Plan'!H:H,MATCH(B1370,'2021 Certified EVM Plan'!E:E,0))=1,M1370,#N/A)</f>
        <v>#N/A</v>
      </c>
      <c r="R1370" s="26" t="e">
        <f>IF(INDEX('2021 Certified EVM Plan'!J:J,MATCH(B1370,'2021 Certified EVM Plan'!E:E,0))=1,M1370,#N/A)</f>
        <v>#N/A</v>
      </c>
      <c r="S1370" s="26" t="e">
        <f>IF(INDEX('2021 Certified EVM Plan'!K:K,MATCH(B1370,'2021 Certified EVM Plan'!E:E,0))=1,M1370,#N/A)</f>
        <v>#N/A</v>
      </c>
    </row>
    <row r="1371" spans="1:19" x14ac:dyDescent="0.25">
      <c r="A1371" s="22" t="s">
        <v>964</v>
      </c>
      <c r="B1371" s="22">
        <v>5424</v>
      </c>
      <c r="C1371" s="22">
        <v>25</v>
      </c>
      <c r="D1371" s="23">
        <v>2.0062624914459399E-3</v>
      </c>
      <c r="E1371" s="22">
        <v>42851121</v>
      </c>
      <c r="F1371" s="22" t="s">
        <v>1178</v>
      </c>
      <c r="G1371" s="22" t="s">
        <v>1600</v>
      </c>
      <c r="H1371" s="22">
        <v>8318.5890291067208</v>
      </c>
      <c r="I1371" s="24">
        <f>'EVM CPZ List'!$D1371*'EVM CPZ List'!$C1371</f>
        <v>5.0156562286148496E-2</v>
      </c>
      <c r="J1371" s="25">
        <f>INDEX('Pivot of Risk Data'!A:A,MATCH('EVM CPZ List'!$B1371,'Pivot of Risk Data'!B:B,0),1)</f>
        <v>1345</v>
      </c>
      <c r="K1371" s="22">
        <f>0.000621371*'EVM CPZ List'!$H1371</f>
        <v>5.1689299836050724</v>
      </c>
      <c r="L1371" s="22">
        <f>L1370+'EVM CPZ List'!$K1371</f>
        <v>16518.285831726702</v>
      </c>
      <c r="M1371" s="22">
        <f>M1370-'EVM CPZ List'!$I1371</f>
        <v>56.68323827628722</v>
      </c>
      <c r="N1371" s="7" t="e">
        <f>INDEX('2021 Certified EVM Plan'!G:G,MATCH(B1371,'2021 Certified EVM Plan'!E:E,0))</f>
        <v>#N/A</v>
      </c>
      <c r="O1371" s="7" t="e">
        <f>INDEX('2021 Certified EVM Plan'!M:M,MATCH(B1371,'2021 Certified EVM Plan'!E:E,0))</f>
        <v>#N/A</v>
      </c>
      <c r="P1371" s="7">
        <f t="shared" si="21"/>
        <v>1</v>
      </c>
      <c r="Q1371" s="26" t="e">
        <f>IF(INDEX('2021 Certified EVM Plan'!H:H,MATCH(B1371,'2021 Certified EVM Plan'!E:E,0))=1,M1371,#N/A)</f>
        <v>#N/A</v>
      </c>
      <c r="R1371" s="26" t="e">
        <f>IF(INDEX('2021 Certified EVM Plan'!J:J,MATCH(B1371,'2021 Certified EVM Plan'!E:E,0))=1,M1371,#N/A)</f>
        <v>#N/A</v>
      </c>
      <c r="S1371" s="26" t="e">
        <f>IF(INDEX('2021 Certified EVM Plan'!K:K,MATCH(B1371,'2021 Certified EVM Plan'!E:E,0))=1,M1371,#N/A)</f>
        <v>#N/A</v>
      </c>
    </row>
    <row r="1372" spans="1:19" x14ac:dyDescent="0.25">
      <c r="A1372" s="22" t="s">
        <v>964</v>
      </c>
      <c r="B1372" s="22">
        <v>7639</v>
      </c>
      <c r="C1372" s="22">
        <v>119</v>
      </c>
      <c r="D1372" s="23">
        <v>2.0022344136338402E-3</v>
      </c>
      <c r="E1372" s="22">
        <v>42811112</v>
      </c>
      <c r="F1372" s="22" t="s">
        <v>991</v>
      </c>
      <c r="G1372" s="22" t="s">
        <v>1152</v>
      </c>
      <c r="H1372" s="22">
        <v>11062.7422344508</v>
      </c>
      <c r="I1372" s="24">
        <f>'EVM CPZ List'!$D1372*'EVM CPZ List'!$C1372</f>
        <v>0.23826589522242697</v>
      </c>
      <c r="J1372" s="25">
        <f>INDEX('Pivot of Risk Data'!A:A,MATCH('EVM CPZ List'!$B1372,'Pivot of Risk Data'!B:B,0),1)</f>
        <v>1346</v>
      </c>
      <c r="K1372" s="22">
        <f>0.000621371*'EVM CPZ List'!$H1372</f>
        <v>6.8740672049629277</v>
      </c>
      <c r="L1372" s="22">
        <f>L1371+'EVM CPZ List'!$K1372</f>
        <v>16525.159898931666</v>
      </c>
      <c r="M1372" s="22">
        <f>M1371-'EVM CPZ List'!$I1372</f>
        <v>56.444972381064794</v>
      </c>
      <c r="N1372" s="7" t="e">
        <f>INDEX('2021 Certified EVM Plan'!G:G,MATCH(B1372,'2021 Certified EVM Plan'!E:E,0))</f>
        <v>#N/A</v>
      </c>
      <c r="O1372" s="7" t="e">
        <f>INDEX('2021 Certified EVM Plan'!M:M,MATCH(B1372,'2021 Certified EVM Plan'!E:E,0))</f>
        <v>#N/A</v>
      </c>
      <c r="P1372" s="7">
        <f t="shared" si="21"/>
        <v>1</v>
      </c>
      <c r="Q1372" s="26" t="e">
        <f>IF(INDEX('2021 Certified EVM Plan'!H:H,MATCH(B1372,'2021 Certified EVM Plan'!E:E,0))=1,M1372,#N/A)</f>
        <v>#N/A</v>
      </c>
      <c r="R1372" s="26" t="e">
        <f>IF(INDEX('2021 Certified EVM Plan'!J:J,MATCH(B1372,'2021 Certified EVM Plan'!E:E,0))=1,M1372,#N/A)</f>
        <v>#N/A</v>
      </c>
      <c r="S1372" s="26" t="e">
        <f>IF(INDEX('2021 Certified EVM Plan'!K:K,MATCH(B1372,'2021 Certified EVM Plan'!E:E,0))=1,M1372,#N/A)</f>
        <v>#N/A</v>
      </c>
    </row>
    <row r="1373" spans="1:19" x14ac:dyDescent="0.25">
      <c r="A1373" s="22" t="s">
        <v>8</v>
      </c>
      <c r="B1373" s="22">
        <v>4687</v>
      </c>
      <c r="C1373" s="22">
        <v>296</v>
      </c>
      <c r="D1373" s="23">
        <v>2.0014489737997399E-3</v>
      </c>
      <c r="E1373" s="22">
        <v>152031103</v>
      </c>
      <c r="F1373" s="22" t="s">
        <v>36</v>
      </c>
      <c r="G1373" s="22" t="s">
        <v>197</v>
      </c>
      <c r="H1373" s="22">
        <v>34777.516460668099</v>
      </c>
      <c r="I1373" s="24">
        <f>'EVM CPZ List'!$D1373*'EVM CPZ List'!$C1373</f>
        <v>0.59242889624472306</v>
      </c>
      <c r="J1373" s="25">
        <f>INDEX('Pivot of Risk Data'!A:A,MATCH('EVM CPZ List'!$B1373,'Pivot of Risk Data'!B:B,0),1)</f>
        <v>1347</v>
      </c>
      <c r="K1373" s="22">
        <f>0.000621371*'EVM CPZ List'!$H1373</f>
        <v>21.609740180681797</v>
      </c>
      <c r="L1373" s="22">
        <f>L1372+'EVM CPZ List'!$K1373</f>
        <v>16546.769639112346</v>
      </c>
      <c r="M1373" s="22">
        <f>M1372-'EVM CPZ List'!$I1373</f>
        <v>55.852543484820067</v>
      </c>
      <c r="N1373" s="7" t="e">
        <f>INDEX('2021 Certified EVM Plan'!G:G,MATCH(B1373,'2021 Certified EVM Plan'!E:E,0))</f>
        <v>#N/A</v>
      </c>
      <c r="O1373" s="7" t="e">
        <f>INDEX('2021 Certified EVM Plan'!M:M,MATCH(B1373,'2021 Certified EVM Plan'!E:E,0))</f>
        <v>#N/A</v>
      </c>
      <c r="P1373" s="7">
        <f t="shared" si="21"/>
        <v>1</v>
      </c>
      <c r="Q1373" s="26" t="e">
        <f>IF(INDEX('2021 Certified EVM Plan'!H:H,MATCH(B1373,'2021 Certified EVM Plan'!E:E,0))=1,M1373,#N/A)</f>
        <v>#N/A</v>
      </c>
      <c r="R1373" s="26" t="e">
        <f>IF(INDEX('2021 Certified EVM Plan'!J:J,MATCH(B1373,'2021 Certified EVM Plan'!E:E,0))=1,M1373,#N/A)</f>
        <v>#N/A</v>
      </c>
      <c r="S1373" s="26" t="e">
        <f>IF(INDEX('2021 Certified EVM Plan'!K:K,MATCH(B1373,'2021 Certified EVM Plan'!E:E,0))=1,M1373,#N/A)</f>
        <v>#N/A</v>
      </c>
    </row>
    <row r="1374" spans="1:19" x14ac:dyDescent="0.25">
      <c r="A1374" s="22" t="s">
        <v>1672</v>
      </c>
      <c r="B1374" s="22">
        <v>374</v>
      </c>
      <c r="C1374" s="22">
        <v>17</v>
      </c>
      <c r="D1374" s="23">
        <v>1.9954575872551299E-3</v>
      </c>
      <c r="E1374" s="22">
        <v>162821702</v>
      </c>
      <c r="F1374" s="22" t="s">
        <v>1747</v>
      </c>
      <c r="G1374" s="22" t="s">
        <v>1854</v>
      </c>
      <c r="H1374" s="22">
        <v>13424.504594133001</v>
      </c>
      <c r="I1374" s="24">
        <f>'EVM CPZ List'!$D1374*'EVM CPZ List'!$C1374</f>
        <v>3.3922778983337211E-2</v>
      </c>
      <c r="J1374" s="25">
        <f>INDEX('Pivot of Risk Data'!A:A,MATCH('EVM CPZ List'!$B1374,'Pivot of Risk Data'!B:B,0),1)</f>
        <v>1348</v>
      </c>
      <c r="K1374" s="22">
        <f>0.000621371*'EVM CPZ List'!$H1374</f>
        <v>8.3415978441610168</v>
      </c>
      <c r="L1374" s="22">
        <f>L1373+'EVM CPZ List'!$K1374</f>
        <v>16555.111236956509</v>
      </c>
      <c r="M1374" s="22">
        <f>M1373-'EVM CPZ List'!$I1374</f>
        <v>55.818620705836729</v>
      </c>
      <c r="N1374" s="7" t="e">
        <f>INDEX('2021 Certified EVM Plan'!G:G,MATCH(B1374,'2021 Certified EVM Plan'!E:E,0))</f>
        <v>#N/A</v>
      </c>
      <c r="O1374" s="7" t="e">
        <f>INDEX('2021 Certified EVM Plan'!M:M,MATCH(B1374,'2021 Certified EVM Plan'!E:E,0))</f>
        <v>#N/A</v>
      </c>
      <c r="P1374" s="7">
        <f t="shared" si="21"/>
        <v>1</v>
      </c>
      <c r="Q1374" s="26" t="e">
        <f>IF(INDEX('2021 Certified EVM Plan'!H:H,MATCH(B1374,'2021 Certified EVM Plan'!E:E,0))=1,M1374,#N/A)</f>
        <v>#N/A</v>
      </c>
      <c r="R1374" s="26" t="e">
        <f>IF(INDEX('2021 Certified EVM Plan'!J:J,MATCH(B1374,'2021 Certified EVM Plan'!E:E,0))=1,M1374,#N/A)</f>
        <v>#N/A</v>
      </c>
      <c r="S1374" s="26" t="e">
        <f>IF(INDEX('2021 Certified EVM Plan'!K:K,MATCH(B1374,'2021 Certified EVM Plan'!E:E,0))=1,M1374,#N/A)</f>
        <v>#N/A</v>
      </c>
    </row>
    <row r="1375" spans="1:19" x14ac:dyDescent="0.25">
      <c r="A1375" s="22" t="s">
        <v>1672</v>
      </c>
      <c r="B1375" s="22">
        <v>5939</v>
      </c>
      <c r="C1375" s="22">
        <v>199</v>
      </c>
      <c r="D1375" s="23">
        <v>1.98662820290445E-3</v>
      </c>
      <c r="E1375" s="22">
        <v>163781701</v>
      </c>
      <c r="F1375" s="22" t="s">
        <v>1921</v>
      </c>
      <c r="G1375" s="22" t="s">
        <v>2091</v>
      </c>
      <c r="H1375" s="22">
        <v>46519.921806812003</v>
      </c>
      <c r="I1375" s="24">
        <f>'EVM CPZ List'!$D1375*'EVM CPZ List'!$C1375</f>
        <v>0.39533901237798558</v>
      </c>
      <c r="J1375" s="25">
        <f>INDEX('Pivot of Risk Data'!A:A,MATCH('EVM CPZ List'!$B1375,'Pivot of Risk Data'!B:B,0),1)</f>
        <v>1349</v>
      </c>
      <c r="K1375" s="22">
        <f>0.000621371*'EVM CPZ List'!$H1375</f>
        <v>28.906130333020581</v>
      </c>
      <c r="L1375" s="22">
        <f>L1374+'EVM CPZ List'!$K1375</f>
        <v>16584.017367289529</v>
      </c>
      <c r="M1375" s="22">
        <f>M1374-'EVM CPZ List'!$I1375</f>
        <v>55.42328169345874</v>
      </c>
      <c r="N1375" s="7" t="e">
        <f>INDEX('2021 Certified EVM Plan'!G:G,MATCH(B1375,'2021 Certified EVM Plan'!E:E,0))</f>
        <v>#N/A</v>
      </c>
      <c r="O1375" s="7" t="e">
        <f>INDEX('2021 Certified EVM Plan'!M:M,MATCH(B1375,'2021 Certified EVM Plan'!E:E,0))</f>
        <v>#N/A</v>
      </c>
      <c r="P1375" s="7">
        <f t="shared" si="21"/>
        <v>1</v>
      </c>
      <c r="Q1375" s="26" t="e">
        <f>IF(INDEX('2021 Certified EVM Plan'!H:H,MATCH(B1375,'2021 Certified EVM Plan'!E:E,0))=1,M1375,#N/A)</f>
        <v>#N/A</v>
      </c>
      <c r="R1375" s="26" t="e">
        <f>IF(INDEX('2021 Certified EVM Plan'!J:J,MATCH(B1375,'2021 Certified EVM Plan'!E:E,0))=1,M1375,#N/A)</f>
        <v>#N/A</v>
      </c>
      <c r="S1375" s="26" t="e">
        <f>IF(INDEX('2021 Certified EVM Plan'!K:K,MATCH(B1375,'2021 Certified EVM Plan'!E:E,0))=1,M1375,#N/A)</f>
        <v>#N/A</v>
      </c>
    </row>
    <row r="1376" spans="1:19" x14ac:dyDescent="0.25">
      <c r="A1376" s="22" t="s">
        <v>964</v>
      </c>
      <c r="B1376" s="22">
        <v>5003</v>
      </c>
      <c r="C1376" s="22">
        <v>33</v>
      </c>
      <c r="D1376" s="23">
        <v>1.9760784318696698E-3</v>
      </c>
      <c r="E1376" s="22">
        <v>43211102</v>
      </c>
      <c r="F1376" s="22" t="s">
        <v>1372</v>
      </c>
      <c r="G1376" s="22" t="s">
        <v>1373</v>
      </c>
      <c r="H1376" s="22">
        <v>4816.0327598802796</v>
      </c>
      <c r="I1376" s="24">
        <f>'EVM CPZ List'!$D1376*'EVM CPZ List'!$C1376</f>
        <v>6.5210588251699106E-2</v>
      </c>
      <c r="J1376" s="25">
        <f>INDEX('Pivot of Risk Data'!A:A,MATCH('EVM CPZ List'!$B1376,'Pivot of Risk Data'!B:B,0),1)</f>
        <v>1350</v>
      </c>
      <c r="K1376" s="22">
        <f>0.000621371*'EVM CPZ List'!$H1376</f>
        <v>2.9925430920395693</v>
      </c>
      <c r="L1376" s="22">
        <f>L1375+'EVM CPZ List'!$K1376</f>
        <v>16587.00991038157</v>
      </c>
      <c r="M1376" s="22">
        <f>M1375-'EVM CPZ List'!$I1376</f>
        <v>55.358071105207038</v>
      </c>
      <c r="N1376" s="7" t="e">
        <f>INDEX('2021 Certified EVM Plan'!G:G,MATCH(B1376,'2021 Certified EVM Plan'!E:E,0))</f>
        <v>#N/A</v>
      </c>
      <c r="O1376" s="7" t="e">
        <f>INDEX('2021 Certified EVM Plan'!M:M,MATCH(B1376,'2021 Certified EVM Plan'!E:E,0))</f>
        <v>#N/A</v>
      </c>
      <c r="P1376" s="7">
        <f t="shared" si="21"/>
        <v>1</v>
      </c>
      <c r="Q1376" s="26" t="e">
        <f>IF(INDEX('2021 Certified EVM Plan'!H:H,MATCH(B1376,'2021 Certified EVM Plan'!E:E,0))=1,M1376,#N/A)</f>
        <v>#N/A</v>
      </c>
      <c r="R1376" s="26" t="e">
        <f>IF(INDEX('2021 Certified EVM Plan'!J:J,MATCH(B1376,'2021 Certified EVM Plan'!E:E,0))=1,M1376,#N/A)</f>
        <v>#N/A</v>
      </c>
      <c r="S1376" s="26" t="e">
        <f>IF(INDEX('2021 Certified EVM Plan'!K:K,MATCH(B1376,'2021 Certified EVM Plan'!E:E,0))=1,M1376,#N/A)</f>
        <v>#N/A</v>
      </c>
    </row>
    <row r="1377" spans="1:19" x14ac:dyDescent="0.25">
      <c r="A1377" s="22" t="s">
        <v>539</v>
      </c>
      <c r="B1377" s="22">
        <v>9176</v>
      </c>
      <c r="C1377" s="22">
        <v>11</v>
      </c>
      <c r="D1377" s="23">
        <v>1.96068336269699E-3</v>
      </c>
      <c r="E1377" s="22">
        <v>103031102</v>
      </c>
      <c r="F1377" s="22" t="s">
        <v>540</v>
      </c>
      <c r="G1377" s="22" t="s">
        <v>541</v>
      </c>
      <c r="H1377" s="22">
        <v>1419.88892760622</v>
      </c>
      <c r="I1377" s="24">
        <f>'EVM CPZ List'!$D1377*'EVM CPZ List'!$C1377</f>
        <v>2.1567516989666892E-2</v>
      </c>
      <c r="J1377" s="25">
        <f>INDEX('Pivot of Risk Data'!A:A,MATCH('EVM CPZ List'!$B1377,'Pivot of Risk Data'!B:B,0),1)</f>
        <v>1351</v>
      </c>
      <c r="K1377" s="22">
        <f>0.000621371*'EVM CPZ List'!$H1377</f>
        <v>0.88227780283560453</v>
      </c>
      <c r="L1377" s="22">
        <f>L1376+'EVM CPZ List'!$K1377</f>
        <v>16587.892188184407</v>
      </c>
      <c r="M1377" s="22">
        <f>M1376-'EVM CPZ List'!$I1377</f>
        <v>55.336503588217369</v>
      </c>
      <c r="N1377" s="7" t="e">
        <f>INDEX('2021 Certified EVM Plan'!G:G,MATCH(B1377,'2021 Certified EVM Plan'!E:E,0))</f>
        <v>#N/A</v>
      </c>
      <c r="O1377" s="7" t="e">
        <f>INDEX('2021 Certified EVM Plan'!M:M,MATCH(B1377,'2021 Certified EVM Plan'!E:E,0))</f>
        <v>#N/A</v>
      </c>
      <c r="P1377" s="7">
        <f t="shared" si="21"/>
        <v>1</v>
      </c>
      <c r="Q1377" s="26" t="e">
        <f>IF(INDEX('2021 Certified EVM Plan'!H:H,MATCH(B1377,'2021 Certified EVM Plan'!E:E,0))=1,M1377,#N/A)</f>
        <v>#N/A</v>
      </c>
      <c r="R1377" s="26" t="e">
        <f>IF(INDEX('2021 Certified EVM Plan'!J:J,MATCH(B1377,'2021 Certified EVM Plan'!E:E,0))=1,M1377,#N/A)</f>
        <v>#N/A</v>
      </c>
      <c r="S1377" s="26" t="e">
        <f>IF(INDEX('2021 Certified EVM Plan'!K:K,MATCH(B1377,'2021 Certified EVM Plan'!E:E,0))=1,M1377,#N/A)</f>
        <v>#N/A</v>
      </c>
    </row>
    <row r="1378" spans="1:19" x14ac:dyDescent="0.25">
      <c r="A1378" s="22" t="s">
        <v>8</v>
      </c>
      <c r="B1378" s="22">
        <v>7457</v>
      </c>
      <c r="C1378" s="22">
        <v>78</v>
      </c>
      <c r="D1378" s="23">
        <v>1.95722138896355E-3</v>
      </c>
      <c r="E1378" s="22">
        <v>152282101</v>
      </c>
      <c r="F1378" s="22" t="s">
        <v>23</v>
      </c>
      <c r="G1378" s="22" t="s">
        <v>291</v>
      </c>
      <c r="H1378" s="22">
        <v>11954.1293589903</v>
      </c>
      <c r="I1378" s="24">
        <f>'EVM CPZ List'!$D1378*'EVM CPZ List'!$C1378</f>
        <v>0.15266326833915692</v>
      </c>
      <c r="J1378" s="25">
        <f>INDEX('Pivot of Risk Data'!A:A,MATCH('EVM CPZ List'!$B1378,'Pivot of Risk Data'!B:B,0),1)</f>
        <v>1352</v>
      </c>
      <c r="K1378" s="22">
        <f>0.000621371*'EVM CPZ List'!$H1378</f>
        <v>7.4279493139251613</v>
      </c>
      <c r="L1378" s="22">
        <f>L1377+'EVM CPZ List'!$K1378</f>
        <v>16595.320137498333</v>
      </c>
      <c r="M1378" s="22">
        <f>M1377-'EVM CPZ List'!$I1378</f>
        <v>55.183840319878215</v>
      </c>
      <c r="N1378" s="7" t="e">
        <f>INDEX('2021 Certified EVM Plan'!G:G,MATCH(B1378,'2021 Certified EVM Plan'!E:E,0))</f>
        <v>#N/A</v>
      </c>
      <c r="O1378" s="7" t="e">
        <f>INDEX('2021 Certified EVM Plan'!M:M,MATCH(B1378,'2021 Certified EVM Plan'!E:E,0))</f>
        <v>#N/A</v>
      </c>
      <c r="P1378" s="7">
        <f t="shared" si="21"/>
        <v>1</v>
      </c>
      <c r="Q1378" s="26" t="e">
        <f>IF(INDEX('2021 Certified EVM Plan'!H:H,MATCH(B1378,'2021 Certified EVM Plan'!E:E,0))=1,M1378,#N/A)</f>
        <v>#N/A</v>
      </c>
      <c r="R1378" s="26" t="e">
        <f>IF(INDEX('2021 Certified EVM Plan'!J:J,MATCH(B1378,'2021 Certified EVM Plan'!E:E,0))=1,M1378,#N/A)</f>
        <v>#N/A</v>
      </c>
      <c r="S1378" s="26" t="e">
        <f>IF(INDEX('2021 Certified EVM Plan'!K:K,MATCH(B1378,'2021 Certified EVM Plan'!E:E,0))=1,M1378,#N/A)</f>
        <v>#N/A</v>
      </c>
    </row>
    <row r="1379" spans="1:19" x14ac:dyDescent="0.25">
      <c r="A1379" s="22" t="s">
        <v>539</v>
      </c>
      <c r="B1379" s="22">
        <v>4953</v>
      </c>
      <c r="C1379" s="22">
        <v>59</v>
      </c>
      <c r="D1379" s="23">
        <v>1.95627636289379E-3</v>
      </c>
      <c r="E1379" s="22">
        <v>103132101</v>
      </c>
      <c r="F1379" s="22" t="s">
        <v>644</v>
      </c>
      <c r="G1379" s="22" t="s">
        <v>801</v>
      </c>
      <c r="H1379" s="22">
        <v>5959.1083010262601</v>
      </c>
      <c r="I1379" s="24">
        <f>'EVM CPZ List'!$D1379*'EVM CPZ List'!$C1379</f>
        <v>0.1154203054107336</v>
      </c>
      <c r="J1379" s="25">
        <f>INDEX('Pivot of Risk Data'!A:A,MATCH('EVM CPZ List'!$B1379,'Pivot of Risk Data'!B:B,0),1)</f>
        <v>1353</v>
      </c>
      <c r="K1379" s="22">
        <f>0.000621371*'EVM CPZ List'!$H1379</f>
        <v>3.7028170841169885</v>
      </c>
      <c r="L1379" s="22">
        <f>L1378+'EVM CPZ List'!$K1379</f>
        <v>16599.022954582451</v>
      </c>
      <c r="M1379" s="22">
        <f>M1378-'EVM CPZ List'!$I1379</f>
        <v>55.068420014467478</v>
      </c>
      <c r="N1379" s="7" t="e">
        <f>INDEX('2021 Certified EVM Plan'!G:G,MATCH(B1379,'2021 Certified EVM Plan'!E:E,0))</f>
        <v>#N/A</v>
      </c>
      <c r="O1379" s="7" t="e">
        <f>INDEX('2021 Certified EVM Plan'!M:M,MATCH(B1379,'2021 Certified EVM Plan'!E:E,0))</f>
        <v>#N/A</v>
      </c>
      <c r="P1379" s="7">
        <f t="shared" si="21"/>
        <v>1</v>
      </c>
      <c r="Q1379" s="26" t="e">
        <f>IF(INDEX('2021 Certified EVM Plan'!H:H,MATCH(B1379,'2021 Certified EVM Plan'!E:E,0))=1,M1379,#N/A)</f>
        <v>#N/A</v>
      </c>
      <c r="R1379" s="26" t="e">
        <f>IF(INDEX('2021 Certified EVM Plan'!J:J,MATCH(B1379,'2021 Certified EVM Plan'!E:E,0))=1,M1379,#N/A)</f>
        <v>#N/A</v>
      </c>
      <c r="S1379" s="26" t="e">
        <f>IF(INDEX('2021 Certified EVM Plan'!K:K,MATCH(B1379,'2021 Certified EVM Plan'!E:E,0))=1,M1379,#N/A)</f>
        <v>#N/A</v>
      </c>
    </row>
    <row r="1380" spans="1:19" x14ac:dyDescent="0.25">
      <c r="A1380" s="22" t="s">
        <v>539</v>
      </c>
      <c r="B1380" s="22">
        <v>8130</v>
      </c>
      <c r="C1380" s="22">
        <v>27</v>
      </c>
      <c r="D1380" s="23">
        <v>1.92924860982052E-3</v>
      </c>
      <c r="E1380" s="22">
        <v>103441101</v>
      </c>
      <c r="F1380" s="22" t="s">
        <v>569</v>
      </c>
      <c r="G1380" s="22" t="s">
        <v>570</v>
      </c>
      <c r="H1380" s="22">
        <v>2364.3371573825898</v>
      </c>
      <c r="I1380" s="24">
        <f>'EVM CPZ List'!$D1380*'EVM CPZ List'!$C1380</f>
        <v>5.2089712465154037E-2</v>
      </c>
      <c r="J1380" s="25">
        <f>INDEX('Pivot of Risk Data'!A:A,MATCH('EVM CPZ List'!$B1380,'Pivot of Risk Data'!B:B,0),1)</f>
        <v>1354</v>
      </c>
      <c r="K1380" s="22">
        <f>0.000621371*'EVM CPZ List'!$H1380</f>
        <v>1.4691305438199773</v>
      </c>
      <c r="L1380" s="22">
        <f>L1379+'EVM CPZ List'!$K1380</f>
        <v>16600.492085126272</v>
      </c>
      <c r="M1380" s="22">
        <f>M1379-'EVM CPZ List'!$I1380</f>
        <v>55.016330302002324</v>
      </c>
      <c r="N1380" s="7" t="e">
        <f>INDEX('2021 Certified EVM Plan'!G:G,MATCH(B1380,'2021 Certified EVM Plan'!E:E,0))</f>
        <v>#N/A</v>
      </c>
      <c r="O1380" s="7" t="e">
        <f>INDEX('2021 Certified EVM Plan'!M:M,MATCH(B1380,'2021 Certified EVM Plan'!E:E,0))</f>
        <v>#N/A</v>
      </c>
      <c r="P1380" s="7">
        <f t="shared" si="21"/>
        <v>1</v>
      </c>
      <c r="Q1380" s="26" t="e">
        <f>IF(INDEX('2021 Certified EVM Plan'!H:H,MATCH(B1380,'2021 Certified EVM Plan'!E:E,0))=1,M1380,#N/A)</f>
        <v>#N/A</v>
      </c>
      <c r="R1380" s="26" t="e">
        <f>IF(INDEX('2021 Certified EVM Plan'!J:J,MATCH(B1380,'2021 Certified EVM Plan'!E:E,0))=1,M1380,#N/A)</f>
        <v>#N/A</v>
      </c>
      <c r="S1380" s="26" t="e">
        <f>IF(INDEX('2021 Certified EVM Plan'!K:K,MATCH(B1380,'2021 Certified EVM Plan'!E:E,0))=1,M1380,#N/A)</f>
        <v>#N/A</v>
      </c>
    </row>
    <row r="1381" spans="1:19" x14ac:dyDescent="0.25">
      <c r="A1381" s="22" t="s">
        <v>1672</v>
      </c>
      <c r="B1381" s="22">
        <v>4777</v>
      </c>
      <c r="C1381" s="22">
        <v>126</v>
      </c>
      <c r="D1381" s="23">
        <v>1.92294789464094E-3</v>
      </c>
      <c r="E1381" s="22">
        <v>163761703</v>
      </c>
      <c r="F1381" s="22" t="s">
        <v>1829</v>
      </c>
      <c r="G1381" s="22" t="s">
        <v>1962</v>
      </c>
      <c r="H1381" s="22">
        <v>14436.126697825801</v>
      </c>
      <c r="I1381" s="24">
        <f>'EVM CPZ List'!$D1381*'EVM CPZ List'!$C1381</f>
        <v>0.24229143472475845</v>
      </c>
      <c r="J1381" s="25">
        <f>INDEX('Pivot of Risk Data'!A:A,MATCH('EVM CPZ List'!$B1381,'Pivot of Risk Data'!B:B,0),1)</f>
        <v>1355</v>
      </c>
      <c r="K1381" s="22">
        <f>0.000621371*'EVM CPZ List'!$H1381</f>
        <v>8.9701904823547167</v>
      </c>
      <c r="L1381" s="22">
        <f>L1380+'EVM CPZ List'!$K1381</f>
        <v>16609.462275608628</v>
      </c>
      <c r="M1381" s="22">
        <f>M1380-'EVM CPZ List'!$I1381</f>
        <v>54.774038867277568</v>
      </c>
      <c r="N1381" s="7" t="e">
        <f>INDEX('2021 Certified EVM Plan'!G:G,MATCH(B1381,'2021 Certified EVM Plan'!E:E,0))</f>
        <v>#N/A</v>
      </c>
      <c r="O1381" s="7" t="e">
        <f>INDEX('2021 Certified EVM Plan'!M:M,MATCH(B1381,'2021 Certified EVM Plan'!E:E,0))</f>
        <v>#N/A</v>
      </c>
      <c r="P1381" s="7">
        <f t="shared" si="21"/>
        <v>1</v>
      </c>
      <c r="Q1381" s="26" t="e">
        <f>IF(INDEX('2021 Certified EVM Plan'!H:H,MATCH(B1381,'2021 Certified EVM Plan'!E:E,0))=1,M1381,#N/A)</f>
        <v>#N/A</v>
      </c>
      <c r="R1381" s="26" t="e">
        <f>IF(INDEX('2021 Certified EVM Plan'!J:J,MATCH(B1381,'2021 Certified EVM Plan'!E:E,0))=1,M1381,#N/A)</f>
        <v>#N/A</v>
      </c>
      <c r="S1381" s="26" t="e">
        <f>IF(INDEX('2021 Certified EVM Plan'!K:K,MATCH(B1381,'2021 Certified EVM Plan'!E:E,0))=1,M1381,#N/A)</f>
        <v>#N/A</v>
      </c>
    </row>
    <row r="1382" spans="1:19" x14ac:dyDescent="0.25">
      <c r="A1382" s="22" t="s">
        <v>964</v>
      </c>
      <c r="B1382" s="22">
        <v>9539</v>
      </c>
      <c r="C1382" s="22">
        <v>10</v>
      </c>
      <c r="D1382" s="23">
        <v>1.8937061698847499E-3</v>
      </c>
      <c r="E1382" s="22">
        <v>43311102</v>
      </c>
      <c r="F1382" s="22" t="s">
        <v>969</v>
      </c>
      <c r="G1382" s="22" t="s">
        <v>972</v>
      </c>
      <c r="H1382" s="22">
        <v>585.35927499445597</v>
      </c>
      <c r="I1382" s="24">
        <f>'EVM CPZ List'!$D1382*'EVM CPZ List'!$C1382</f>
        <v>1.8937061698847499E-2</v>
      </c>
      <c r="J1382" s="25">
        <f>INDEX('Pivot of Risk Data'!A:A,MATCH('EVM CPZ List'!$B1382,'Pivot of Risk Data'!B:B,0),1)</f>
        <v>1356</v>
      </c>
      <c r="K1382" s="22">
        <f>0.000621371*'EVM CPZ List'!$H1382</f>
        <v>0.36372527806258009</v>
      </c>
      <c r="L1382" s="22">
        <f>L1381+'EVM CPZ List'!$K1382</f>
        <v>16609.826000886689</v>
      </c>
      <c r="M1382" s="22">
        <f>M1381-'EVM CPZ List'!$I1382</f>
        <v>54.755101805578718</v>
      </c>
      <c r="N1382" s="7" t="e">
        <f>INDEX('2021 Certified EVM Plan'!G:G,MATCH(B1382,'2021 Certified EVM Plan'!E:E,0))</f>
        <v>#N/A</v>
      </c>
      <c r="O1382" s="7" t="e">
        <f>INDEX('2021 Certified EVM Plan'!M:M,MATCH(B1382,'2021 Certified EVM Plan'!E:E,0))</f>
        <v>#N/A</v>
      </c>
      <c r="P1382" s="7">
        <f t="shared" si="21"/>
        <v>1</v>
      </c>
      <c r="Q1382" s="26" t="e">
        <f>IF(INDEX('2021 Certified EVM Plan'!H:H,MATCH(B1382,'2021 Certified EVM Plan'!E:E,0))=1,M1382,#N/A)</f>
        <v>#N/A</v>
      </c>
      <c r="R1382" s="26" t="e">
        <f>IF(INDEX('2021 Certified EVM Plan'!J:J,MATCH(B1382,'2021 Certified EVM Plan'!E:E,0))=1,M1382,#N/A)</f>
        <v>#N/A</v>
      </c>
      <c r="S1382" s="26" t="e">
        <f>IF(INDEX('2021 Certified EVM Plan'!K:K,MATCH(B1382,'2021 Certified EVM Plan'!E:E,0))=1,M1382,#N/A)</f>
        <v>#N/A</v>
      </c>
    </row>
    <row r="1383" spans="1:19" x14ac:dyDescent="0.25">
      <c r="A1383" s="22" t="s">
        <v>964</v>
      </c>
      <c r="B1383" s="22">
        <v>4707</v>
      </c>
      <c r="C1383" s="22">
        <v>71</v>
      </c>
      <c r="D1383" s="23">
        <v>1.8748966213632599E-3</v>
      </c>
      <c r="E1383" s="22">
        <v>42841112</v>
      </c>
      <c r="F1383" s="22" t="s">
        <v>1217</v>
      </c>
      <c r="G1383" s="22" t="s">
        <v>1392</v>
      </c>
      <c r="H1383" s="22">
        <v>23359.652359161901</v>
      </c>
      <c r="I1383" s="24">
        <f>'EVM CPZ List'!$D1383*'EVM CPZ List'!$C1383</f>
        <v>0.13311766011679146</v>
      </c>
      <c r="J1383" s="25">
        <f>INDEX('Pivot of Risk Data'!A:A,MATCH('EVM CPZ List'!$B1383,'Pivot of Risk Data'!B:B,0),1)</f>
        <v>1357</v>
      </c>
      <c r="K1383" s="22">
        <f>0.000621371*'EVM CPZ List'!$H1383</f>
        <v>14.51501054606479</v>
      </c>
      <c r="L1383" s="22">
        <f>L1382+'EVM CPZ List'!$K1383</f>
        <v>16624.341011432753</v>
      </c>
      <c r="M1383" s="22">
        <f>M1382-'EVM CPZ List'!$I1383</f>
        <v>54.62198414546193</v>
      </c>
      <c r="N1383" s="7" t="e">
        <f>INDEX('2021 Certified EVM Plan'!G:G,MATCH(B1383,'2021 Certified EVM Plan'!E:E,0))</f>
        <v>#N/A</v>
      </c>
      <c r="O1383" s="7" t="e">
        <f>INDEX('2021 Certified EVM Plan'!M:M,MATCH(B1383,'2021 Certified EVM Plan'!E:E,0))</f>
        <v>#N/A</v>
      </c>
      <c r="P1383" s="7">
        <f t="shared" si="21"/>
        <v>1</v>
      </c>
      <c r="Q1383" s="26" t="e">
        <f>IF(INDEX('2021 Certified EVM Plan'!H:H,MATCH(B1383,'2021 Certified EVM Plan'!E:E,0))=1,M1383,#N/A)</f>
        <v>#N/A</v>
      </c>
      <c r="R1383" s="26" t="e">
        <f>IF(INDEX('2021 Certified EVM Plan'!J:J,MATCH(B1383,'2021 Certified EVM Plan'!E:E,0))=1,M1383,#N/A)</f>
        <v>#N/A</v>
      </c>
      <c r="S1383" s="26" t="e">
        <f>IF(INDEX('2021 Certified EVM Plan'!K:K,MATCH(B1383,'2021 Certified EVM Plan'!E:E,0))=1,M1383,#N/A)</f>
        <v>#N/A</v>
      </c>
    </row>
    <row r="1384" spans="1:19" x14ac:dyDescent="0.25">
      <c r="A1384" s="22" t="s">
        <v>539</v>
      </c>
      <c r="B1384" s="22">
        <v>3896</v>
      </c>
      <c r="C1384" s="22">
        <v>87</v>
      </c>
      <c r="D1384" s="23">
        <v>1.8697729882610999E-3</v>
      </c>
      <c r="E1384" s="22">
        <v>102541102</v>
      </c>
      <c r="F1384" s="22" t="s">
        <v>601</v>
      </c>
      <c r="G1384" s="22" t="s">
        <v>735</v>
      </c>
      <c r="H1384" s="22">
        <v>11858.7406606814</v>
      </c>
      <c r="I1384" s="24">
        <f>'EVM CPZ List'!$D1384*'EVM CPZ List'!$C1384</f>
        <v>0.16267024997871568</v>
      </c>
      <c r="J1384" s="25">
        <f>INDEX('Pivot of Risk Data'!A:A,MATCH('EVM CPZ List'!$B1384,'Pivot of Risk Data'!B:B,0),1)</f>
        <v>1358</v>
      </c>
      <c r="K1384" s="22">
        <f>0.000621371*'EVM CPZ List'!$H1384</f>
        <v>7.3686775430682623</v>
      </c>
      <c r="L1384" s="22">
        <f>L1383+'EVM CPZ List'!$K1384</f>
        <v>16631.709688975821</v>
      </c>
      <c r="M1384" s="22">
        <f>M1383-'EVM CPZ List'!$I1384</f>
        <v>54.459313895483213</v>
      </c>
      <c r="N1384" s="7" t="e">
        <f>INDEX('2021 Certified EVM Plan'!G:G,MATCH(B1384,'2021 Certified EVM Plan'!E:E,0))</f>
        <v>#N/A</v>
      </c>
      <c r="O1384" s="7" t="e">
        <f>INDEX('2021 Certified EVM Plan'!M:M,MATCH(B1384,'2021 Certified EVM Plan'!E:E,0))</f>
        <v>#N/A</v>
      </c>
      <c r="P1384" s="7">
        <f t="shared" si="21"/>
        <v>1</v>
      </c>
      <c r="Q1384" s="26" t="e">
        <f>IF(INDEX('2021 Certified EVM Plan'!H:H,MATCH(B1384,'2021 Certified EVM Plan'!E:E,0))=1,M1384,#N/A)</f>
        <v>#N/A</v>
      </c>
      <c r="R1384" s="26" t="e">
        <f>IF(INDEX('2021 Certified EVM Plan'!J:J,MATCH(B1384,'2021 Certified EVM Plan'!E:E,0))=1,M1384,#N/A)</f>
        <v>#N/A</v>
      </c>
      <c r="S1384" s="26" t="e">
        <f>IF(INDEX('2021 Certified EVM Plan'!K:K,MATCH(B1384,'2021 Certified EVM Plan'!E:E,0))=1,M1384,#N/A)</f>
        <v>#N/A</v>
      </c>
    </row>
    <row r="1385" spans="1:19" x14ac:dyDescent="0.25">
      <c r="A1385" s="22" t="s">
        <v>2195</v>
      </c>
      <c r="B1385" s="22">
        <v>5593</v>
      </c>
      <c r="C1385" s="22">
        <v>4</v>
      </c>
      <c r="D1385" s="23">
        <v>1.85657458215584E-3</v>
      </c>
      <c r="E1385" s="22">
        <v>182391103</v>
      </c>
      <c r="F1385" s="22" t="s">
        <v>2196</v>
      </c>
      <c r="G1385" s="22" t="s">
        <v>2426</v>
      </c>
      <c r="H1385" s="22">
        <v>76392.108389247398</v>
      </c>
      <c r="I1385" s="24">
        <f>'EVM CPZ List'!$D1385*'EVM CPZ List'!$C1385</f>
        <v>7.4262983286233599E-3</v>
      </c>
      <c r="J1385" s="25">
        <f>INDEX('Pivot of Risk Data'!A:A,MATCH('EVM CPZ List'!$B1385,'Pivot of Risk Data'!B:B,0),1)</f>
        <v>1359</v>
      </c>
      <c r="K1385" s="22">
        <f>0.000621371*'EVM CPZ List'!$H1385</f>
        <v>47.467840781935045</v>
      </c>
      <c r="L1385" s="22">
        <f>L1384+'EVM CPZ List'!$K1385</f>
        <v>16679.177529757755</v>
      </c>
      <c r="M1385" s="22">
        <f>M1384-'EVM CPZ List'!$I1385</f>
        <v>54.451887597154588</v>
      </c>
      <c r="N1385" s="7" t="e">
        <f>INDEX('2021 Certified EVM Plan'!G:G,MATCH(B1385,'2021 Certified EVM Plan'!E:E,0))</f>
        <v>#N/A</v>
      </c>
      <c r="O1385" s="7" t="e">
        <f>INDEX('2021 Certified EVM Plan'!M:M,MATCH(B1385,'2021 Certified EVM Plan'!E:E,0))</f>
        <v>#N/A</v>
      </c>
      <c r="P1385" s="7">
        <f t="shared" si="21"/>
        <v>1</v>
      </c>
      <c r="Q1385" s="26" t="e">
        <f>IF(INDEX('2021 Certified EVM Plan'!H:H,MATCH(B1385,'2021 Certified EVM Plan'!E:E,0))=1,M1385,#N/A)</f>
        <v>#N/A</v>
      </c>
      <c r="R1385" s="26" t="e">
        <f>IF(INDEX('2021 Certified EVM Plan'!J:J,MATCH(B1385,'2021 Certified EVM Plan'!E:E,0))=1,M1385,#N/A)</f>
        <v>#N/A</v>
      </c>
      <c r="S1385" s="26" t="e">
        <f>IF(INDEX('2021 Certified EVM Plan'!K:K,MATCH(B1385,'2021 Certified EVM Plan'!E:E,0))=1,M1385,#N/A)</f>
        <v>#N/A</v>
      </c>
    </row>
    <row r="1386" spans="1:19" x14ac:dyDescent="0.25">
      <c r="A1386" s="22" t="s">
        <v>1672</v>
      </c>
      <c r="B1386" s="22">
        <v>9018</v>
      </c>
      <c r="C1386" s="22">
        <v>52</v>
      </c>
      <c r="D1386" s="23">
        <v>1.8536562955738399E-3</v>
      </c>
      <c r="E1386" s="22">
        <v>163751102</v>
      </c>
      <c r="F1386" s="22" t="s">
        <v>1674</v>
      </c>
      <c r="G1386" s="22" t="s">
        <v>1704</v>
      </c>
      <c r="H1386" s="22">
        <v>4703.8594231057496</v>
      </c>
      <c r="I1386" s="24">
        <f>'EVM CPZ List'!$D1386*'EVM CPZ List'!$C1386</f>
        <v>9.6390127369839679E-2</v>
      </c>
      <c r="J1386" s="25">
        <f>INDEX('Pivot of Risk Data'!A:A,MATCH('EVM CPZ List'!$B1386,'Pivot of Risk Data'!B:B,0),1)</f>
        <v>1360</v>
      </c>
      <c r="K1386" s="22">
        <f>0.000621371*'EVM CPZ List'!$H1386</f>
        <v>2.9228418335946427</v>
      </c>
      <c r="L1386" s="22">
        <f>L1385+'EVM CPZ List'!$K1386</f>
        <v>16682.10037159135</v>
      </c>
      <c r="M1386" s="22">
        <f>M1385-'EVM CPZ List'!$I1386</f>
        <v>54.355497469784751</v>
      </c>
      <c r="N1386" s="7" t="e">
        <f>INDEX('2021 Certified EVM Plan'!G:G,MATCH(B1386,'2021 Certified EVM Plan'!E:E,0))</f>
        <v>#N/A</v>
      </c>
      <c r="O1386" s="7" t="e">
        <f>INDEX('2021 Certified EVM Plan'!M:M,MATCH(B1386,'2021 Certified EVM Plan'!E:E,0))</f>
        <v>#N/A</v>
      </c>
      <c r="P1386" s="7">
        <f t="shared" si="21"/>
        <v>1</v>
      </c>
      <c r="Q1386" s="26" t="e">
        <f>IF(INDEX('2021 Certified EVM Plan'!H:H,MATCH(B1386,'2021 Certified EVM Plan'!E:E,0))=1,M1386,#N/A)</f>
        <v>#N/A</v>
      </c>
      <c r="R1386" s="26" t="e">
        <f>IF(INDEX('2021 Certified EVM Plan'!J:J,MATCH(B1386,'2021 Certified EVM Plan'!E:E,0))=1,M1386,#N/A)</f>
        <v>#N/A</v>
      </c>
      <c r="S1386" s="26" t="e">
        <f>IF(INDEX('2021 Certified EVM Plan'!K:K,MATCH(B1386,'2021 Certified EVM Plan'!E:E,0))=1,M1386,#N/A)</f>
        <v>#N/A</v>
      </c>
    </row>
    <row r="1387" spans="1:19" x14ac:dyDescent="0.25">
      <c r="A1387" s="22" t="s">
        <v>1672</v>
      </c>
      <c r="B1387" s="22">
        <v>5804</v>
      </c>
      <c r="C1387" s="22">
        <v>99</v>
      </c>
      <c r="D1387" s="23">
        <v>1.8442805925567799E-3</v>
      </c>
      <c r="E1387" s="22">
        <v>254432102</v>
      </c>
      <c r="F1387" s="22" t="s">
        <v>1862</v>
      </c>
      <c r="G1387" s="22" t="s">
        <v>1906</v>
      </c>
      <c r="H1387" s="22">
        <v>11531.907766456599</v>
      </c>
      <c r="I1387" s="24">
        <f>'EVM CPZ List'!$D1387*'EVM CPZ List'!$C1387</f>
        <v>0.1825837786631212</v>
      </c>
      <c r="J1387" s="25">
        <f>INDEX('Pivot of Risk Data'!A:A,MATCH('EVM CPZ List'!$B1387,'Pivot of Risk Data'!B:B,0),1)</f>
        <v>1361</v>
      </c>
      <c r="K1387" s="22">
        <f>0.000621371*'EVM CPZ List'!$H1387</f>
        <v>7.1655930607509033</v>
      </c>
      <c r="L1387" s="22">
        <f>L1386+'EVM CPZ List'!$K1387</f>
        <v>16689.265964652102</v>
      </c>
      <c r="M1387" s="22">
        <f>M1386-'EVM CPZ List'!$I1387</f>
        <v>54.172913691121629</v>
      </c>
      <c r="N1387" s="7" t="e">
        <f>INDEX('2021 Certified EVM Plan'!G:G,MATCH(B1387,'2021 Certified EVM Plan'!E:E,0))</f>
        <v>#N/A</v>
      </c>
      <c r="O1387" s="7" t="e">
        <f>INDEX('2021 Certified EVM Plan'!M:M,MATCH(B1387,'2021 Certified EVM Plan'!E:E,0))</f>
        <v>#N/A</v>
      </c>
      <c r="P1387" s="7">
        <f t="shared" si="21"/>
        <v>1</v>
      </c>
      <c r="Q1387" s="26" t="e">
        <f>IF(INDEX('2021 Certified EVM Plan'!H:H,MATCH(B1387,'2021 Certified EVM Plan'!E:E,0))=1,M1387,#N/A)</f>
        <v>#N/A</v>
      </c>
      <c r="R1387" s="26" t="e">
        <f>IF(INDEX('2021 Certified EVM Plan'!J:J,MATCH(B1387,'2021 Certified EVM Plan'!E:E,0))=1,M1387,#N/A)</f>
        <v>#N/A</v>
      </c>
      <c r="S1387" s="26" t="e">
        <f>IF(INDEX('2021 Certified EVM Plan'!K:K,MATCH(B1387,'2021 Certified EVM Plan'!E:E,0))=1,M1387,#N/A)</f>
        <v>#N/A</v>
      </c>
    </row>
    <row r="1388" spans="1:19" x14ac:dyDescent="0.25">
      <c r="A1388" s="22" t="s">
        <v>539</v>
      </c>
      <c r="B1388" s="22">
        <v>2833</v>
      </c>
      <c r="C1388" s="22">
        <v>28</v>
      </c>
      <c r="D1388" s="23">
        <v>1.83691013018616E-3</v>
      </c>
      <c r="E1388" s="22">
        <v>103491101</v>
      </c>
      <c r="F1388" s="22" t="s">
        <v>871</v>
      </c>
      <c r="G1388" s="22" t="s">
        <v>913</v>
      </c>
      <c r="H1388" s="22">
        <v>12648.9044730273</v>
      </c>
      <c r="I1388" s="24">
        <f>'EVM CPZ List'!$D1388*'EVM CPZ List'!$C1388</f>
        <v>5.1433483645212483E-2</v>
      </c>
      <c r="J1388" s="25">
        <f>INDEX('Pivot of Risk Data'!A:A,MATCH('EVM CPZ List'!$B1388,'Pivot of Risk Data'!B:B,0),1)</f>
        <v>1362</v>
      </c>
      <c r="K1388" s="22">
        <f>0.000621371*'EVM CPZ List'!$H1388</f>
        <v>7.8596624213094461</v>
      </c>
      <c r="L1388" s="22">
        <f>L1387+'EVM CPZ List'!$K1388</f>
        <v>16697.125627073412</v>
      </c>
      <c r="M1388" s="22">
        <f>M1387-'EVM CPZ List'!$I1388</f>
        <v>54.121480207476417</v>
      </c>
      <c r="N1388" s="7" t="e">
        <f>INDEX('2021 Certified EVM Plan'!G:G,MATCH(B1388,'2021 Certified EVM Plan'!E:E,0))</f>
        <v>#N/A</v>
      </c>
      <c r="O1388" s="7" t="e">
        <f>INDEX('2021 Certified EVM Plan'!M:M,MATCH(B1388,'2021 Certified EVM Plan'!E:E,0))</f>
        <v>#N/A</v>
      </c>
      <c r="P1388" s="7">
        <f t="shared" si="21"/>
        <v>1</v>
      </c>
      <c r="Q1388" s="26" t="e">
        <f>IF(INDEX('2021 Certified EVM Plan'!H:H,MATCH(B1388,'2021 Certified EVM Plan'!E:E,0))=1,M1388,#N/A)</f>
        <v>#N/A</v>
      </c>
      <c r="R1388" s="26" t="e">
        <f>IF(INDEX('2021 Certified EVM Plan'!J:J,MATCH(B1388,'2021 Certified EVM Plan'!E:E,0))=1,M1388,#N/A)</f>
        <v>#N/A</v>
      </c>
      <c r="S1388" s="26" t="e">
        <f>IF(INDEX('2021 Certified EVM Plan'!K:K,MATCH(B1388,'2021 Certified EVM Plan'!E:E,0))=1,M1388,#N/A)</f>
        <v>#N/A</v>
      </c>
    </row>
    <row r="1389" spans="1:19" x14ac:dyDescent="0.25">
      <c r="A1389" s="22" t="s">
        <v>539</v>
      </c>
      <c r="B1389" s="22">
        <v>5948</v>
      </c>
      <c r="C1389" s="22">
        <v>436</v>
      </c>
      <c r="D1389" s="23">
        <v>1.82637460232132E-3</v>
      </c>
      <c r="E1389" s="22">
        <v>103091102</v>
      </c>
      <c r="F1389" s="22" t="s">
        <v>627</v>
      </c>
      <c r="G1389" s="22" t="s">
        <v>804</v>
      </c>
      <c r="H1389" s="22">
        <v>49506.078158231801</v>
      </c>
      <c r="I1389" s="24">
        <f>'EVM CPZ List'!$D1389*'EVM CPZ List'!$C1389</f>
        <v>0.79629932661209546</v>
      </c>
      <c r="J1389" s="25">
        <f>INDEX('Pivot of Risk Data'!A:A,MATCH('EVM CPZ List'!$B1389,'Pivot of Risk Data'!B:B,0),1)</f>
        <v>1363</v>
      </c>
      <c r="K1389" s="22">
        <f>0.000621371*'EVM CPZ List'!$H1389</f>
        <v>30.761641291258652</v>
      </c>
      <c r="L1389" s="22">
        <f>L1388+'EVM CPZ List'!$K1389</f>
        <v>16727.88726836467</v>
      </c>
      <c r="M1389" s="22">
        <f>M1388-'EVM CPZ List'!$I1389</f>
        <v>53.325180880864323</v>
      </c>
      <c r="N1389" s="7" t="e">
        <f>INDEX('2021 Certified EVM Plan'!G:G,MATCH(B1389,'2021 Certified EVM Plan'!E:E,0))</f>
        <v>#N/A</v>
      </c>
      <c r="O1389" s="7" t="e">
        <f>INDEX('2021 Certified EVM Plan'!M:M,MATCH(B1389,'2021 Certified EVM Plan'!E:E,0))</f>
        <v>#N/A</v>
      </c>
      <c r="P1389" s="7">
        <f t="shared" si="21"/>
        <v>1</v>
      </c>
      <c r="Q1389" s="26" t="e">
        <f>IF(INDEX('2021 Certified EVM Plan'!H:H,MATCH(B1389,'2021 Certified EVM Plan'!E:E,0))=1,M1389,#N/A)</f>
        <v>#N/A</v>
      </c>
      <c r="R1389" s="26" t="e">
        <f>IF(INDEX('2021 Certified EVM Plan'!J:J,MATCH(B1389,'2021 Certified EVM Plan'!E:E,0))=1,M1389,#N/A)</f>
        <v>#N/A</v>
      </c>
      <c r="S1389" s="26" t="e">
        <f>IF(INDEX('2021 Certified EVM Plan'!K:K,MATCH(B1389,'2021 Certified EVM Plan'!E:E,0))=1,M1389,#N/A)</f>
        <v>#N/A</v>
      </c>
    </row>
    <row r="1390" spans="1:19" x14ac:dyDescent="0.25">
      <c r="A1390" s="22" t="s">
        <v>2195</v>
      </c>
      <c r="B1390" s="22">
        <v>4174</v>
      </c>
      <c r="C1390" s="22">
        <v>84</v>
      </c>
      <c r="D1390" s="23">
        <v>1.8250832642899601E-3</v>
      </c>
      <c r="E1390" s="22">
        <v>182631103</v>
      </c>
      <c r="F1390" s="22" t="s">
        <v>2470</v>
      </c>
      <c r="G1390" s="22" t="s">
        <v>2598</v>
      </c>
      <c r="H1390" s="22">
        <v>12932.1765311873</v>
      </c>
      <c r="I1390" s="24">
        <f>'EVM CPZ List'!$D1390*'EVM CPZ List'!$C1390</f>
        <v>0.15330699420035665</v>
      </c>
      <c r="J1390" s="25">
        <f>INDEX('Pivot of Risk Data'!A:A,MATCH('EVM CPZ List'!$B1390,'Pivot of Risk Data'!B:B,0),1)</f>
        <v>1364</v>
      </c>
      <c r="K1390" s="22">
        <f>0.000621371*'EVM CPZ List'!$H1390</f>
        <v>8.0356794633603847</v>
      </c>
      <c r="L1390" s="22">
        <f>L1389+'EVM CPZ List'!$K1390</f>
        <v>16735.922947828029</v>
      </c>
      <c r="M1390" s="22">
        <f>M1389-'EVM CPZ List'!$I1390</f>
        <v>53.171873886663967</v>
      </c>
      <c r="N1390" s="7" t="e">
        <f>INDEX('2021 Certified EVM Plan'!G:G,MATCH(B1390,'2021 Certified EVM Plan'!E:E,0))</f>
        <v>#N/A</v>
      </c>
      <c r="O1390" s="7" t="e">
        <f>INDEX('2021 Certified EVM Plan'!M:M,MATCH(B1390,'2021 Certified EVM Plan'!E:E,0))</f>
        <v>#N/A</v>
      </c>
      <c r="P1390" s="7">
        <f t="shared" si="21"/>
        <v>1</v>
      </c>
      <c r="Q1390" s="26" t="e">
        <f>IF(INDEX('2021 Certified EVM Plan'!H:H,MATCH(B1390,'2021 Certified EVM Plan'!E:E,0))=1,M1390,#N/A)</f>
        <v>#N/A</v>
      </c>
      <c r="R1390" s="26" t="e">
        <f>IF(INDEX('2021 Certified EVM Plan'!J:J,MATCH(B1390,'2021 Certified EVM Plan'!E:E,0))=1,M1390,#N/A)</f>
        <v>#N/A</v>
      </c>
      <c r="S1390" s="26" t="e">
        <f>IF(INDEX('2021 Certified EVM Plan'!K:K,MATCH(B1390,'2021 Certified EVM Plan'!E:E,0))=1,M1390,#N/A)</f>
        <v>#N/A</v>
      </c>
    </row>
    <row r="1391" spans="1:19" x14ac:dyDescent="0.25">
      <c r="A1391" s="22" t="s">
        <v>964</v>
      </c>
      <c r="B1391" s="22">
        <v>2726</v>
      </c>
      <c r="C1391" s="22">
        <v>30</v>
      </c>
      <c r="D1391" s="23">
        <v>1.81990375960879E-3</v>
      </c>
      <c r="E1391" s="22">
        <v>42861101</v>
      </c>
      <c r="F1391" s="22" t="s">
        <v>1444</v>
      </c>
      <c r="G1391" s="22" t="s">
        <v>1626</v>
      </c>
      <c r="H1391" s="22">
        <v>9045.3441431872197</v>
      </c>
      <c r="I1391" s="24">
        <f>'EVM CPZ List'!$D1391*'EVM CPZ List'!$C1391</f>
        <v>5.4597112788263701E-2</v>
      </c>
      <c r="J1391" s="25">
        <f>INDEX('Pivot of Risk Data'!A:A,MATCH('EVM CPZ List'!$B1391,'Pivot of Risk Data'!B:B,0),1)</f>
        <v>1365</v>
      </c>
      <c r="K1391" s="22">
        <f>0.000621371*'EVM CPZ List'!$H1391</f>
        <v>5.6205145355963859</v>
      </c>
      <c r="L1391" s="22">
        <f>L1390+'EVM CPZ List'!$K1391</f>
        <v>16741.543462363625</v>
      </c>
      <c r="M1391" s="22">
        <f>M1390-'EVM CPZ List'!$I1391</f>
        <v>53.117276773875702</v>
      </c>
      <c r="N1391" s="7" t="e">
        <f>INDEX('2021 Certified EVM Plan'!G:G,MATCH(B1391,'2021 Certified EVM Plan'!E:E,0))</f>
        <v>#N/A</v>
      </c>
      <c r="O1391" s="7" t="e">
        <f>INDEX('2021 Certified EVM Plan'!M:M,MATCH(B1391,'2021 Certified EVM Plan'!E:E,0))</f>
        <v>#N/A</v>
      </c>
      <c r="P1391" s="7">
        <f t="shared" si="21"/>
        <v>1</v>
      </c>
      <c r="Q1391" s="26" t="e">
        <f>IF(INDEX('2021 Certified EVM Plan'!H:H,MATCH(B1391,'2021 Certified EVM Plan'!E:E,0))=1,M1391,#N/A)</f>
        <v>#N/A</v>
      </c>
      <c r="R1391" s="26" t="e">
        <f>IF(INDEX('2021 Certified EVM Plan'!J:J,MATCH(B1391,'2021 Certified EVM Plan'!E:E,0))=1,M1391,#N/A)</f>
        <v>#N/A</v>
      </c>
      <c r="S1391" s="26" t="e">
        <f>IF(INDEX('2021 Certified EVM Plan'!K:K,MATCH(B1391,'2021 Certified EVM Plan'!E:E,0))=1,M1391,#N/A)</f>
        <v>#N/A</v>
      </c>
    </row>
    <row r="1392" spans="1:19" x14ac:dyDescent="0.25">
      <c r="A1392" s="22" t="s">
        <v>2195</v>
      </c>
      <c r="B1392" s="22">
        <v>1416</v>
      </c>
      <c r="C1392" s="22">
        <v>74</v>
      </c>
      <c r="D1392" s="23">
        <v>1.8068897151563899E-3</v>
      </c>
      <c r="E1392" s="22">
        <v>82841102</v>
      </c>
      <c r="F1392" s="22" t="s">
        <v>2249</v>
      </c>
      <c r="G1392" s="22" t="s">
        <v>2319</v>
      </c>
      <c r="H1392" s="22">
        <v>10031.524662260799</v>
      </c>
      <c r="I1392" s="24">
        <f>'EVM CPZ List'!$D1392*'EVM CPZ List'!$C1392</f>
        <v>0.13370983892157284</v>
      </c>
      <c r="J1392" s="25">
        <f>INDEX('Pivot of Risk Data'!A:A,MATCH('EVM CPZ List'!$B1392,'Pivot of Risk Data'!B:B,0),1)</f>
        <v>1366</v>
      </c>
      <c r="K1392" s="22">
        <f>0.000621371*'EVM CPZ List'!$H1392</f>
        <v>6.2332985109136549</v>
      </c>
      <c r="L1392" s="22">
        <f>L1391+'EVM CPZ List'!$K1392</f>
        <v>16747.776760874538</v>
      </c>
      <c r="M1392" s="22">
        <f>M1391-'EVM CPZ List'!$I1392</f>
        <v>52.983566934954126</v>
      </c>
      <c r="N1392" s="7">
        <f>INDEX('2021 Certified EVM Plan'!G:G,MATCH(B1392,'2021 Certified EVM Plan'!E:E,0))</f>
        <v>7.5284090909090917</v>
      </c>
      <c r="O1392" s="7">
        <f>INDEX('2021 Certified EVM Plan'!M:M,MATCH(B1392,'2021 Certified EVM Plan'!E:E,0))</f>
        <v>0.12641137108175815</v>
      </c>
      <c r="P1392" s="7">
        <f t="shared" si="21"/>
        <v>1</v>
      </c>
      <c r="Q1392" s="26" t="e">
        <f>IF(INDEX('2021 Certified EVM Plan'!H:H,MATCH(B1392,'2021 Certified EVM Plan'!E:E,0))=1,M1392,#N/A)</f>
        <v>#N/A</v>
      </c>
      <c r="R1392" s="26">
        <f>IF(INDEX('2021 Certified EVM Plan'!J:J,MATCH(B1392,'2021 Certified EVM Plan'!E:E,0))=1,M1392,#N/A)</f>
        <v>52.983566934954126</v>
      </c>
      <c r="S1392" s="26" t="e">
        <f>IF(INDEX('2021 Certified EVM Plan'!K:K,MATCH(B1392,'2021 Certified EVM Plan'!E:E,0))=1,M1392,#N/A)</f>
        <v>#N/A</v>
      </c>
    </row>
    <row r="1393" spans="1:19" x14ac:dyDescent="0.25">
      <c r="A1393" s="22" t="s">
        <v>964</v>
      </c>
      <c r="B1393" s="22">
        <v>6947</v>
      </c>
      <c r="C1393" s="22">
        <v>115</v>
      </c>
      <c r="D1393" s="23">
        <v>1.80247328642552E-3</v>
      </c>
      <c r="E1393" s="22">
        <v>192021121</v>
      </c>
      <c r="F1393" s="22" t="s">
        <v>1424</v>
      </c>
      <c r="G1393" s="22" t="s">
        <v>1425</v>
      </c>
      <c r="H1393" s="22">
        <v>11057.5552190779</v>
      </c>
      <c r="I1393" s="24">
        <f>'EVM CPZ List'!$D1393*'EVM CPZ List'!$C1393</f>
        <v>0.20728442793893481</v>
      </c>
      <c r="J1393" s="25">
        <f>INDEX('Pivot of Risk Data'!A:A,MATCH('EVM CPZ List'!$B1393,'Pivot of Risk Data'!B:B,0),1)</f>
        <v>1367</v>
      </c>
      <c r="K1393" s="22">
        <f>0.000621371*'EVM CPZ List'!$H1393</f>
        <v>6.8708441440336543</v>
      </c>
      <c r="L1393" s="22">
        <f>L1392+'EVM CPZ List'!$K1393</f>
        <v>16754.64760501857</v>
      </c>
      <c r="M1393" s="22">
        <f>M1392-'EVM CPZ List'!$I1393</f>
        <v>52.776282507015189</v>
      </c>
      <c r="N1393" s="7" t="e">
        <f>INDEX('2021 Certified EVM Plan'!G:G,MATCH(B1393,'2021 Certified EVM Plan'!E:E,0))</f>
        <v>#N/A</v>
      </c>
      <c r="O1393" s="7" t="e">
        <f>INDEX('2021 Certified EVM Plan'!M:M,MATCH(B1393,'2021 Certified EVM Plan'!E:E,0))</f>
        <v>#N/A</v>
      </c>
      <c r="P1393" s="7">
        <f t="shared" si="21"/>
        <v>1</v>
      </c>
      <c r="Q1393" s="26" t="e">
        <f>IF(INDEX('2021 Certified EVM Plan'!H:H,MATCH(B1393,'2021 Certified EVM Plan'!E:E,0))=1,M1393,#N/A)</f>
        <v>#N/A</v>
      </c>
      <c r="R1393" s="26" t="e">
        <f>IF(INDEX('2021 Certified EVM Plan'!J:J,MATCH(B1393,'2021 Certified EVM Plan'!E:E,0))=1,M1393,#N/A)</f>
        <v>#N/A</v>
      </c>
      <c r="S1393" s="26" t="e">
        <f>IF(INDEX('2021 Certified EVM Plan'!K:K,MATCH(B1393,'2021 Certified EVM Plan'!E:E,0))=1,M1393,#N/A)</f>
        <v>#N/A</v>
      </c>
    </row>
    <row r="1394" spans="1:19" x14ac:dyDescent="0.25">
      <c r="A1394" s="22" t="s">
        <v>8</v>
      </c>
      <c r="B1394" s="22">
        <v>3578</v>
      </c>
      <c r="C1394" s="22">
        <v>40</v>
      </c>
      <c r="D1394" s="23">
        <v>1.8016986509731599E-3</v>
      </c>
      <c r="E1394" s="22">
        <v>153082106</v>
      </c>
      <c r="F1394" s="22" t="s">
        <v>25</v>
      </c>
      <c r="G1394" s="22" t="s">
        <v>98</v>
      </c>
      <c r="H1394" s="22">
        <v>10352.495114588401</v>
      </c>
      <c r="I1394" s="24">
        <f>'EVM CPZ List'!$D1394*'EVM CPZ List'!$C1394</f>
        <v>7.2067946038926398E-2</v>
      </c>
      <c r="J1394" s="25">
        <f>INDEX('Pivot of Risk Data'!A:A,MATCH('EVM CPZ List'!$B1394,'Pivot of Risk Data'!B:B,0),1)</f>
        <v>1368</v>
      </c>
      <c r="K1394" s="22">
        <f>0.000621371*'EVM CPZ List'!$H1394</f>
        <v>6.4327402418469095</v>
      </c>
      <c r="L1394" s="22">
        <f>L1393+'EVM CPZ List'!$K1394</f>
        <v>16761.080345260416</v>
      </c>
      <c r="M1394" s="22">
        <f>M1393-'EVM CPZ List'!$I1394</f>
        <v>52.704214560976261</v>
      </c>
      <c r="N1394" s="7" t="e">
        <f>INDEX('2021 Certified EVM Plan'!G:G,MATCH(B1394,'2021 Certified EVM Plan'!E:E,0))</f>
        <v>#N/A</v>
      </c>
      <c r="O1394" s="7" t="e">
        <f>INDEX('2021 Certified EVM Plan'!M:M,MATCH(B1394,'2021 Certified EVM Plan'!E:E,0))</f>
        <v>#N/A</v>
      </c>
      <c r="P1394" s="7">
        <f t="shared" si="21"/>
        <v>1</v>
      </c>
      <c r="Q1394" s="26" t="e">
        <f>IF(INDEX('2021 Certified EVM Plan'!H:H,MATCH(B1394,'2021 Certified EVM Plan'!E:E,0))=1,M1394,#N/A)</f>
        <v>#N/A</v>
      </c>
      <c r="R1394" s="26" t="e">
        <f>IF(INDEX('2021 Certified EVM Plan'!J:J,MATCH(B1394,'2021 Certified EVM Plan'!E:E,0))=1,M1394,#N/A)</f>
        <v>#N/A</v>
      </c>
      <c r="S1394" s="26" t="e">
        <f>IF(INDEX('2021 Certified EVM Plan'!K:K,MATCH(B1394,'2021 Certified EVM Plan'!E:E,0))=1,M1394,#N/A)</f>
        <v>#N/A</v>
      </c>
    </row>
    <row r="1395" spans="1:19" x14ac:dyDescent="0.25">
      <c r="A1395" s="22" t="s">
        <v>2195</v>
      </c>
      <c r="B1395" s="22">
        <v>711</v>
      </c>
      <c r="C1395" s="22">
        <v>104</v>
      </c>
      <c r="D1395" s="23">
        <v>1.79224862494519E-3</v>
      </c>
      <c r="E1395" s="22">
        <v>82841102</v>
      </c>
      <c r="F1395" s="22" t="s">
        <v>2249</v>
      </c>
      <c r="G1395" s="22" t="s">
        <v>2288</v>
      </c>
      <c r="H1395" s="22">
        <v>9463.8689033932696</v>
      </c>
      <c r="I1395" s="24">
        <f>'EVM CPZ List'!$D1395*'EVM CPZ List'!$C1395</f>
        <v>0.18639385699429975</v>
      </c>
      <c r="J1395" s="25">
        <f>INDEX('Pivot of Risk Data'!A:A,MATCH('EVM CPZ List'!$B1395,'Pivot of Risk Data'!B:B,0),1)</f>
        <v>1369</v>
      </c>
      <c r="K1395" s="22">
        <f>0.000621371*'EVM CPZ List'!$H1395</f>
        <v>5.8805736843703791</v>
      </c>
      <c r="L1395" s="22">
        <f>L1394+'EVM CPZ List'!$K1395</f>
        <v>16766.960918944787</v>
      </c>
      <c r="M1395" s="22">
        <f>M1394-'EVM CPZ List'!$I1395</f>
        <v>52.517820703981961</v>
      </c>
      <c r="N1395" s="7" t="e">
        <f>INDEX('2021 Certified EVM Plan'!G:G,MATCH(B1395,'2021 Certified EVM Plan'!E:E,0))</f>
        <v>#N/A</v>
      </c>
      <c r="O1395" s="7" t="e">
        <f>INDEX('2021 Certified EVM Plan'!M:M,MATCH(B1395,'2021 Certified EVM Plan'!E:E,0))</f>
        <v>#N/A</v>
      </c>
      <c r="P1395" s="7">
        <f t="shared" si="21"/>
        <v>1</v>
      </c>
      <c r="Q1395" s="26" t="e">
        <f>IF(INDEX('2021 Certified EVM Plan'!H:H,MATCH(B1395,'2021 Certified EVM Plan'!E:E,0))=1,M1395,#N/A)</f>
        <v>#N/A</v>
      </c>
      <c r="R1395" s="26" t="e">
        <f>IF(INDEX('2021 Certified EVM Plan'!J:J,MATCH(B1395,'2021 Certified EVM Plan'!E:E,0))=1,M1395,#N/A)</f>
        <v>#N/A</v>
      </c>
      <c r="S1395" s="26" t="e">
        <f>IF(INDEX('2021 Certified EVM Plan'!K:K,MATCH(B1395,'2021 Certified EVM Plan'!E:E,0))=1,M1395,#N/A)</f>
        <v>#N/A</v>
      </c>
    </row>
    <row r="1396" spans="1:19" x14ac:dyDescent="0.25">
      <c r="A1396" s="22" t="s">
        <v>8</v>
      </c>
      <c r="B1396" s="22">
        <v>5251</v>
      </c>
      <c r="C1396" s="22">
        <v>275</v>
      </c>
      <c r="D1396" s="23">
        <v>1.7920380292672799E-3</v>
      </c>
      <c r="E1396" s="22">
        <v>152101101</v>
      </c>
      <c r="F1396" s="22" t="s">
        <v>380</v>
      </c>
      <c r="G1396" s="22" t="s">
        <v>468</v>
      </c>
      <c r="H1396" s="22">
        <v>34767.038022197099</v>
      </c>
      <c r="I1396" s="24">
        <f>'EVM CPZ List'!$D1396*'EVM CPZ List'!$C1396</f>
        <v>0.49281045804850199</v>
      </c>
      <c r="J1396" s="25">
        <f>INDEX('Pivot of Risk Data'!A:A,MATCH('EVM CPZ List'!$B1396,'Pivot of Risk Data'!B:B,0),1)</f>
        <v>1370</v>
      </c>
      <c r="K1396" s="22">
        <f>0.000621371*'EVM CPZ List'!$H1396</f>
        <v>21.603229182890633</v>
      </c>
      <c r="L1396" s="22">
        <f>L1395+'EVM CPZ List'!$K1396</f>
        <v>16788.56414812768</v>
      </c>
      <c r="M1396" s="22">
        <f>M1395-'EVM CPZ List'!$I1396</f>
        <v>52.025010245933458</v>
      </c>
      <c r="N1396" s="7" t="e">
        <f>INDEX('2021 Certified EVM Plan'!G:G,MATCH(B1396,'2021 Certified EVM Plan'!E:E,0))</f>
        <v>#N/A</v>
      </c>
      <c r="O1396" s="7" t="e">
        <f>INDEX('2021 Certified EVM Plan'!M:M,MATCH(B1396,'2021 Certified EVM Plan'!E:E,0))</f>
        <v>#N/A</v>
      </c>
      <c r="P1396" s="7">
        <f t="shared" si="21"/>
        <v>1</v>
      </c>
      <c r="Q1396" s="26" t="e">
        <f>IF(INDEX('2021 Certified EVM Plan'!H:H,MATCH(B1396,'2021 Certified EVM Plan'!E:E,0))=1,M1396,#N/A)</f>
        <v>#N/A</v>
      </c>
      <c r="R1396" s="26" t="e">
        <f>IF(INDEX('2021 Certified EVM Plan'!J:J,MATCH(B1396,'2021 Certified EVM Plan'!E:E,0))=1,M1396,#N/A)</f>
        <v>#N/A</v>
      </c>
      <c r="S1396" s="26" t="e">
        <f>IF(INDEX('2021 Certified EVM Plan'!K:K,MATCH(B1396,'2021 Certified EVM Plan'!E:E,0))=1,M1396,#N/A)</f>
        <v>#N/A</v>
      </c>
    </row>
    <row r="1397" spans="1:19" x14ac:dyDescent="0.25">
      <c r="A1397" s="22" t="s">
        <v>2195</v>
      </c>
      <c r="B1397" s="22">
        <v>6214</v>
      </c>
      <c r="C1397" s="22">
        <v>96</v>
      </c>
      <c r="D1397" s="23">
        <v>1.7860009439552499E-3</v>
      </c>
      <c r="E1397" s="22">
        <v>83252106</v>
      </c>
      <c r="F1397" s="22" t="s">
        <v>2239</v>
      </c>
      <c r="G1397" s="22" t="s">
        <v>2240</v>
      </c>
      <c r="H1397" s="22">
        <v>9677.9321665154494</v>
      </c>
      <c r="I1397" s="24">
        <f>'EVM CPZ List'!$D1397*'EVM CPZ List'!$C1397</f>
        <v>0.17145609061970399</v>
      </c>
      <c r="J1397" s="25">
        <f>INDEX('Pivot of Risk Data'!A:A,MATCH('EVM CPZ List'!$B1397,'Pivot of Risk Data'!B:B,0),1)</f>
        <v>1371</v>
      </c>
      <c r="K1397" s="22">
        <f>0.000621371*'EVM CPZ List'!$H1397</f>
        <v>6.0135863882398715</v>
      </c>
      <c r="L1397" s="22">
        <f>L1396+'EVM CPZ List'!$K1397</f>
        <v>16794.577734515919</v>
      </c>
      <c r="M1397" s="22">
        <f>M1396-'EVM CPZ List'!$I1397</f>
        <v>51.853554155313752</v>
      </c>
      <c r="N1397" s="7" t="e">
        <f>INDEX('2021 Certified EVM Plan'!G:G,MATCH(B1397,'2021 Certified EVM Plan'!E:E,0))</f>
        <v>#N/A</v>
      </c>
      <c r="O1397" s="7" t="e">
        <f>INDEX('2021 Certified EVM Plan'!M:M,MATCH(B1397,'2021 Certified EVM Plan'!E:E,0))</f>
        <v>#N/A</v>
      </c>
      <c r="P1397" s="7">
        <f t="shared" si="21"/>
        <v>1</v>
      </c>
      <c r="Q1397" s="26" t="e">
        <f>IF(INDEX('2021 Certified EVM Plan'!H:H,MATCH(B1397,'2021 Certified EVM Plan'!E:E,0))=1,M1397,#N/A)</f>
        <v>#N/A</v>
      </c>
      <c r="R1397" s="26" t="e">
        <f>IF(INDEX('2021 Certified EVM Plan'!J:J,MATCH(B1397,'2021 Certified EVM Plan'!E:E,0))=1,M1397,#N/A)</f>
        <v>#N/A</v>
      </c>
      <c r="S1397" s="26" t="e">
        <f>IF(INDEX('2021 Certified EVM Plan'!K:K,MATCH(B1397,'2021 Certified EVM Plan'!E:E,0))=1,M1397,#N/A)</f>
        <v>#N/A</v>
      </c>
    </row>
    <row r="1398" spans="1:19" x14ac:dyDescent="0.25">
      <c r="A1398" s="22" t="s">
        <v>964</v>
      </c>
      <c r="B1398" s="22">
        <v>9466</v>
      </c>
      <c r="C1398" s="22">
        <v>21</v>
      </c>
      <c r="D1398" s="23">
        <v>1.7789482875080901E-3</v>
      </c>
      <c r="E1398" s="22">
        <v>43381101</v>
      </c>
      <c r="F1398" s="22" t="s">
        <v>1072</v>
      </c>
      <c r="G1398" s="22" t="s">
        <v>1646</v>
      </c>
      <c r="H1398" s="22">
        <v>4611.31636851452</v>
      </c>
      <c r="I1398" s="24">
        <f>'EVM CPZ List'!$D1398*'EVM CPZ List'!$C1398</f>
        <v>3.7357914037669894E-2</v>
      </c>
      <c r="J1398" s="25">
        <f>INDEX('Pivot of Risk Data'!A:A,MATCH('EVM CPZ List'!$B1398,'Pivot of Risk Data'!B:B,0),1)</f>
        <v>1372</v>
      </c>
      <c r="K1398" s="22">
        <f>0.000621371*'EVM CPZ List'!$H1398</f>
        <v>2.8653382632202358</v>
      </c>
      <c r="L1398" s="22">
        <f>L1397+'EVM CPZ List'!$K1398</f>
        <v>16797.44307277914</v>
      </c>
      <c r="M1398" s="22">
        <f>M1397-'EVM CPZ List'!$I1398</f>
        <v>51.816196241276081</v>
      </c>
      <c r="N1398" s="7" t="e">
        <f>INDEX('2021 Certified EVM Plan'!G:G,MATCH(B1398,'2021 Certified EVM Plan'!E:E,0))</f>
        <v>#N/A</v>
      </c>
      <c r="O1398" s="7" t="e">
        <f>INDEX('2021 Certified EVM Plan'!M:M,MATCH(B1398,'2021 Certified EVM Plan'!E:E,0))</f>
        <v>#N/A</v>
      </c>
      <c r="P1398" s="7">
        <f t="shared" si="21"/>
        <v>1</v>
      </c>
      <c r="Q1398" s="26" t="e">
        <f>IF(INDEX('2021 Certified EVM Plan'!H:H,MATCH(B1398,'2021 Certified EVM Plan'!E:E,0))=1,M1398,#N/A)</f>
        <v>#N/A</v>
      </c>
      <c r="R1398" s="26" t="e">
        <f>IF(INDEX('2021 Certified EVM Plan'!J:J,MATCH(B1398,'2021 Certified EVM Plan'!E:E,0))=1,M1398,#N/A)</f>
        <v>#N/A</v>
      </c>
      <c r="S1398" s="26" t="e">
        <f>IF(INDEX('2021 Certified EVM Plan'!K:K,MATCH(B1398,'2021 Certified EVM Plan'!E:E,0))=1,M1398,#N/A)</f>
        <v>#N/A</v>
      </c>
    </row>
    <row r="1399" spans="1:19" x14ac:dyDescent="0.25">
      <c r="A1399" s="22" t="s">
        <v>1672</v>
      </c>
      <c r="B1399" s="22">
        <v>973</v>
      </c>
      <c r="C1399" s="22">
        <v>17</v>
      </c>
      <c r="D1399" s="23">
        <v>1.7745142039722801E-3</v>
      </c>
      <c r="E1399" s="22">
        <v>163781704</v>
      </c>
      <c r="F1399" s="22" t="s">
        <v>1816</v>
      </c>
      <c r="G1399" s="22" t="s">
        <v>1869</v>
      </c>
      <c r="H1399" s="22">
        <v>3111.8751737733401</v>
      </c>
      <c r="I1399" s="24">
        <f>'EVM CPZ List'!$D1399*'EVM CPZ List'!$C1399</f>
        <v>3.0166741467528763E-2</v>
      </c>
      <c r="J1399" s="25">
        <f>INDEX('Pivot of Risk Data'!A:A,MATCH('EVM CPZ List'!$B1399,'Pivot of Risk Data'!B:B,0),1)</f>
        <v>1373</v>
      </c>
      <c r="K1399" s="22">
        <f>0.000621371*'EVM CPZ List'!$H1399</f>
        <v>1.933628988602714</v>
      </c>
      <c r="L1399" s="22">
        <f>L1398+'EVM CPZ List'!$K1399</f>
        <v>16799.376701767742</v>
      </c>
      <c r="M1399" s="22">
        <f>M1398-'EVM CPZ List'!$I1399</f>
        <v>51.786029499808549</v>
      </c>
      <c r="N1399" s="7" t="e">
        <f>INDEX('2021 Certified EVM Plan'!G:G,MATCH(B1399,'2021 Certified EVM Plan'!E:E,0))</f>
        <v>#N/A</v>
      </c>
      <c r="O1399" s="7" t="e">
        <f>INDEX('2021 Certified EVM Plan'!M:M,MATCH(B1399,'2021 Certified EVM Plan'!E:E,0))</f>
        <v>#N/A</v>
      </c>
      <c r="P1399" s="7">
        <f t="shared" si="21"/>
        <v>1</v>
      </c>
      <c r="Q1399" s="26" t="e">
        <f>IF(INDEX('2021 Certified EVM Plan'!H:H,MATCH(B1399,'2021 Certified EVM Plan'!E:E,0))=1,M1399,#N/A)</f>
        <v>#N/A</v>
      </c>
      <c r="R1399" s="26" t="e">
        <f>IF(INDEX('2021 Certified EVM Plan'!J:J,MATCH(B1399,'2021 Certified EVM Plan'!E:E,0))=1,M1399,#N/A)</f>
        <v>#N/A</v>
      </c>
      <c r="S1399" s="26" t="e">
        <f>IF(INDEX('2021 Certified EVM Plan'!K:K,MATCH(B1399,'2021 Certified EVM Plan'!E:E,0))=1,M1399,#N/A)</f>
        <v>#N/A</v>
      </c>
    </row>
    <row r="1400" spans="1:19" x14ac:dyDescent="0.25">
      <c r="A1400" s="22" t="s">
        <v>1672</v>
      </c>
      <c r="B1400" s="22">
        <v>7975</v>
      </c>
      <c r="C1400" s="22">
        <v>52</v>
      </c>
      <c r="D1400" s="23">
        <v>1.7719846116730799E-3</v>
      </c>
      <c r="E1400" s="22">
        <v>163011101</v>
      </c>
      <c r="F1400" s="22" t="s">
        <v>1780</v>
      </c>
      <c r="G1400" s="22" t="s">
        <v>1809</v>
      </c>
      <c r="H1400" s="22">
        <v>5835.72831592483</v>
      </c>
      <c r="I1400" s="24">
        <f>'EVM CPZ List'!$D1400*'EVM CPZ List'!$C1400</f>
        <v>9.2143199807000156E-2</v>
      </c>
      <c r="J1400" s="25">
        <f>INDEX('Pivot of Risk Data'!A:A,MATCH('EVM CPZ List'!$B1400,'Pivot of Risk Data'!B:B,0),1)</f>
        <v>1374</v>
      </c>
      <c r="K1400" s="22">
        <f>0.000621371*'EVM CPZ List'!$H1400</f>
        <v>3.6261523393945274</v>
      </c>
      <c r="L1400" s="22">
        <f>L1399+'EVM CPZ List'!$K1400</f>
        <v>16803.002854107137</v>
      </c>
      <c r="M1400" s="22">
        <f>M1399-'EVM CPZ List'!$I1400</f>
        <v>51.693886300001552</v>
      </c>
      <c r="N1400" s="7" t="e">
        <f>INDEX('2021 Certified EVM Plan'!G:G,MATCH(B1400,'2021 Certified EVM Plan'!E:E,0))</f>
        <v>#N/A</v>
      </c>
      <c r="O1400" s="7" t="e">
        <f>INDEX('2021 Certified EVM Plan'!M:M,MATCH(B1400,'2021 Certified EVM Plan'!E:E,0))</f>
        <v>#N/A</v>
      </c>
      <c r="P1400" s="7">
        <f t="shared" si="21"/>
        <v>1</v>
      </c>
      <c r="Q1400" s="26" t="e">
        <f>IF(INDEX('2021 Certified EVM Plan'!H:H,MATCH(B1400,'2021 Certified EVM Plan'!E:E,0))=1,M1400,#N/A)</f>
        <v>#N/A</v>
      </c>
      <c r="R1400" s="26" t="e">
        <f>IF(INDEX('2021 Certified EVM Plan'!J:J,MATCH(B1400,'2021 Certified EVM Plan'!E:E,0))=1,M1400,#N/A)</f>
        <v>#N/A</v>
      </c>
      <c r="S1400" s="26" t="e">
        <f>IF(INDEX('2021 Certified EVM Plan'!K:K,MATCH(B1400,'2021 Certified EVM Plan'!E:E,0))=1,M1400,#N/A)</f>
        <v>#N/A</v>
      </c>
    </row>
    <row r="1401" spans="1:19" x14ac:dyDescent="0.25">
      <c r="A1401" s="22" t="s">
        <v>8</v>
      </c>
      <c r="B1401" s="22">
        <v>2028</v>
      </c>
      <c r="C1401" s="22">
        <v>72</v>
      </c>
      <c r="D1401" s="23">
        <v>1.7702101367956199E-3</v>
      </c>
      <c r="E1401" s="22">
        <v>152762102</v>
      </c>
      <c r="F1401" s="22" t="s">
        <v>132</v>
      </c>
      <c r="G1401" s="22" t="s">
        <v>204</v>
      </c>
      <c r="H1401" s="22">
        <v>6883.7119169509097</v>
      </c>
      <c r="I1401" s="24">
        <f>'EVM CPZ List'!$D1401*'EVM CPZ List'!$C1401</f>
        <v>0.12745512984928464</v>
      </c>
      <c r="J1401" s="25">
        <f>INDEX('Pivot of Risk Data'!A:A,MATCH('EVM CPZ List'!$B1401,'Pivot of Risk Data'!B:B,0),1)</f>
        <v>1375</v>
      </c>
      <c r="K1401" s="22">
        <f>0.000621371*'EVM CPZ List'!$H1401</f>
        <v>4.2773389575477037</v>
      </c>
      <c r="L1401" s="22">
        <f>L1400+'EVM CPZ List'!$K1401</f>
        <v>16807.280193064686</v>
      </c>
      <c r="M1401" s="22">
        <f>M1400-'EVM CPZ List'!$I1401</f>
        <v>51.566431170152264</v>
      </c>
      <c r="N1401" s="7" t="e">
        <f>INDEX('2021 Certified EVM Plan'!G:G,MATCH(B1401,'2021 Certified EVM Plan'!E:E,0))</f>
        <v>#N/A</v>
      </c>
      <c r="O1401" s="7" t="e">
        <f>INDEX('2021 Certified EVM Plan'!M:M,MATCH(B1401,'2021 Certified EVM Plan'!E:E,0))</f>
        <v>#N/A</v>
      </c>
      <c r="P1401" s="7">
        <f t="shared" si="21"/>
        <v>1</v>
      </c>
      <c r="Q1401" s="26" t="e">
        <f>IF(INDEX('2021 Certified EVM Plan'!H:H,MATCH(B1401,'2021 Certified EVM Plan'!E:E,0))=1,M1401,#N/A)</f>
        <v>#N/A</v>
      </c>
      <c r="R1401" s="26" t="e">
        <f>IF(INDEX('2021 Certified EVM Plan'!J:J,MATCH(B1401,'2021 Certified EVM Plan'!E:E,0))=1,M1401,#N/A)</f>
        <v>#N/A</v>
      </c>
      <c r="S1401" s="26" t="e">
        <f>IF(INDEX('2021 Certified EVM Plan'!K:K,MATCH(B1401,'2021 Certified EVM Plan'!E:E,0))=1,M1401,#N/A)</f>
        <v>#N/A</v>
      </c>
    </row>
    <row r="1402" spans="1:19" x14ac:dyDescent="0.25">
      <c r="A1402" s="22" t="s">
        <v>964</v>
      </c>
      <c r="B1402" s="22">
        <v>3965</v>
      </c>
      <c r="C1402" s="22">
        <v>12</v>
      </c>
      <c r="D1402" s="23">
        <v>1.7642859104050901E-3</v>
      </c>
      <c r="E1402" s="22">
        <v>43191102</v>
      </c>
      <c r="F1402" s="22" t="s">
        <v>1500</v>
      </c>
      <c r="G1402" s="22" t="s">
        <v>1622</v>
      </c>
      <c r="H1402" s="22">
        <v>1279.69782991892</v>
      </c>
      <c r="I1402" s="24">
        <f>'EVM CPZ List'!$D1402*'EVM CPZ List'!$C1402</f>
        <v>2.1171430924861082E-2</v>
      </c>
      <c r="J1402" s="25">
        <f>INDEX('Pivot of Risk Data'!A:A,MATCH('EVM CPZ List'!$B1402,'Pivot of Risk Data'!B:B,0),1)</f>
        <v>1376</v>
      </c>
      <c r="K1402" s="22">
        <f>0.000621371*'EVM CPZ List'!$H1402</f>
        <v>0.79516712027454928</v>
      </c>
      <c r="L1402" s="22">
        <f>L1401+'EVM CPZ List'!$K1402</f>
        <v>16808.075360184961</v>
      </c>
      <c r="M1402" s="22">
        <f>M1401-'EVM CPZ List'!$I1402</f>
        <v>51.545259739227404</v>
      </c>
      <c r="N1402" s="7" t="e">
        <f>INDEX('2021 Certified EVM Plan'!G:G,MATCH(B1402,'2021 Certified EVM Plan'!E:E,0))</f>
        <v>#N/A</v>
      </c>
      <c r="O1402" s="7" t="e">
        <f>INDEX('2021 Certified EVM Plan'!M:M,MATCH(B1402,'2021 Certified EVM Plan'!E:E,0))</f>
        <v>#N/A</v>
      </c>
      <c r="P1402" s="7">
        <f t="shared" si="21"/>
        <v>1</v>
      </c>
      <c r="Q1402" s="26" t="e">
        <f>IF(INDEX('2021 Certified EVM Plan'!H:H,MATCH(B1402,'2021 Certified EVM Plan'!E:E,0))=1,M1402,#N/A)</f>
        <v>#N/A</v>
      </c>
      <c r="R1402" s="26" t="e">
        <f>IF(INDEX('2021 Certified EVM Plan'!J:J,MATCH(B1402,'2021 Certified EVM Plan'!E:E,0))=1,M1402,#N/A)</f>
        <v>#N/A</v>
      </c>
      <c r="S1402" s="26" t="e">
        <f>IF(INDEX('2021 Certified EVM Plan'!K:K,MATCH(B1402,'2021 Certified EVM Plan'!E:E,0))=1,M1402,#N/A)</f>
        <v>#N/A</v>
      </c>
    </row>
    <row r="1403" spans="1:19" x14ac:dyDescent="0.25">
      <c r="A1403" s="22" t="s">
        <v>2906</v>
      </c>
      <c r="B1403" s="22">
        <v>4355</v>
      </c>
      <c r="C1403" s="22">
        <v>2</v>
      </c>
      <c r="D1403" s="23">
        <v>1.7578947756167801E-3</v>
      </c>
      <c r="E1403" s="22">
        <v>42711102</v>
      </c>
      <c r="F1403" s="22" t="s">
        <v>2988</v>
      </c>
      <c r="G1403" s="22" t="s">
        <v>3084</v>
      </c>
      <c r="H1403" s="22">
        <v>320.30127922271998</v>
      </c>
      <c r="I1403" s="24">
        <f>'EVM CPZ List'!$D1403*'EVM CPZ List'!$C1403</f>
        <v>3.5157895512335602E-3</v>
      </c>
      <c r="J1403" s="25">
        <f>INDEX('Pivot of Risk Data'!A:A,MATCH('EVM CPZ List'!$B1403,'Pivot of Risk Data'!B:B,0),1)</f>
        <v>1377</v>
      </c>
      <c r="K1403" s="22">
        <f>0.000621371*'EVM CPZ List'!$H1403</f>
        <v>0.19902592617190074</v>
      </c>
      <c r="L1403" s="22">
        <f>L1402+'EVM CPZ List'!$K1403</f>
        <v>16808.274386111134</v>
      </c>
      <c r="M1403" s="22">
        <f>M1402-'EVM CPZ List'!$I1403</f>
        <v>51.541743949676167</v>
      </c>
      <c r="N1403" s="7" t="e">
        <f>INDEX('2021 Certified EVM Plan'!G:G,MATCH(B1403,'2021 Certified EVM Plan'!E:E,0))</f>
        <v>#N/A</v>
      </c>
      <c r="O1403" s="7" t="e">
        <f>INDEX('2021 Certified EVM Plan'!M:M,MATCH(B1403,'2021 Certified EVM Plan'!E:E,0))</f>
        <v>#N/A</v>
      </c>
      <c r="P1403" s="7">
        <f t="shared" si="21"/>
        <v>1</v>
      </c>
      <c r="Q1403" s="26" t="e">
        <f>IF(INDEX('2021 Certified EVM Plan'!H:H,MATCH(B1403,'2021 Certified EVM Plan'!E:E,0))=1,M1403,#N/A)</f>
        <v>#N/A</v>
      </c>
      <c r="R1403" s="26" t="e">
        <f>IF(INDEX('2021 Certified EVM Plan'!J:J,MATCH(B1403,'2021 Certified EVM Plan'!E:E,0))=1,M1403,#N/A)</f>
        <v>#N/A</v>
      </c>
      <c r="S1403" s="26" t="e">
        <f>IF(INDEX('2021 Certified EVM Plan'!K:K,MATCH(B1403,'2021 Certified EVM Plan'!E:E,0))=1,M1403,#N/A)</f>
        <v>#N/A</v>
      </c>
    </row>
    <row r="1404" spans="1:19" x14ac:dyDescent="0.25">
      <c r="A1404" s="22" t="s">
        <v>964</v>
      </c>
      <c r="B1404" s="22">
        <v>8666</v>
      </c>
      <c r="C1404" s="22">
        <v>37</v>
      </c>
      <c r="D1404" s="23">
        <v>1.75492314125761E-3</v>
      </c>
      <c r="E1404" s="22">
        <v>43141101</v>
      </c>
      <c r="F1404" s="22" t="s">
        <v>965</v>
      </c>
      <c r="G1404" s="22" t="s">
        <v>1045</v>
      </c>
      <c r="H1404" s="22">
        <v>5531.7956281571096</v>
      </c>
      <c r="I1404" s="24">
        <f>'EVM CPZ List'!$D1404*'EVM CPZ List'!$C1404</f>
        <v>6.4932156226531576E-2</v>
      </c>
      <c r="J1404" s="25">
        <f>INDEX('Pivot of Risk Data'!A:A,MATCH('EVM CPZ List'!$B1404,'Pivot of Risk Data'!B:B,0),1)</f>
        <v>1378</v>
      </c>
      <c r="K1404" s="22">
        <f>0.000621371*'EVM CPZ List'!$H1404</f>
        <v>3.4372973812636114</v>
      </c>
      <c r="L1404" s="22">
        <f>L1403+'EVM CPZ List'!$K1404</f>
        <v>16811.711683492398</v>
      </c>
      <c r="M1404" s="22">
        <f>M1403-'EVM CPZ List'!$I1404</f>
        <v>51.476811793449635</v>
      </c>
      <c r="N1404" s="7" t="e">
        <f>INDEX('2021 Certified EVM Plan'!G:G,MATCH(B1404,'2021 Certified EVM Plan'!E:E,0))</f>
        <v>#N/A</v>
      </c>
      <c r="O1404" s="7" t="e">
        <f>INDEX('2021 Certified EVM Plan'!M:M,MATCH(B1404,'2021 Certified EVM Plan'!E:E,0))</f>
        <v>#N/A</v>
      </c>
      <c r="P1404" s="7">
        <f t="shared" si="21"/>
        <v>1</v>
      </c>
      <c r="Q1404" s="26" t="e">
        <f>IF(INDEX('2021 Certified EVM Plan'!H:H,MATCH(B1404,'2021 Certified EVM Plan'!E:E,0))=1,M1404,#N/A)</f>
        <v>#N/A</v>
      </c>
      <c r="R1404" s="26" t="e">
        <f>IF(INDEX('2021 Certified EVM Plan'!J:J,MATCH(B1404,'2021 Certified EVM Plan'!E:E,0))=1,M1404,#N/A)</f>
        <v>#N/A</v>
      </c>
      <c r="S1404" s="26" t="e">
        <f>IF(INDEX('2021 Certified EVM Plan'!K:K,MATCH(B1404,'2021 Certified EVM Plan'!E:E,0))=1,M1404,#N/A)</f>
        <v>#N/A</v>
      </c>
    </row>
    <row r="1405" spans="1:19" x14ac:dyDescent="0.25">
      <c r="A1405" s="22" t="s">
        <v>539</v>
      </c>
      <c r="B1405" s="22">
        <v>2938</v>
      </c>
      <c r="C1405" s="22">
        <v>8</v>
      </c>
      <c r="D1405" s="23">
        <v>1.7453297114415E-3</v>
      </c>
      <c r="E1405" s="22">
        <v>103311101</v>
      </c>
      <c r="F1405" s="22" t="s">
        <v>842</v>
      </c>
      <c r="G1405" s="22" t="s">
        <v>923</v>
      </c>
      <c r="H1405" s="22">
        <v>2243.20502540703</v>
      </c>
      <c r="I1405" s="24">
        <f>'EVM CPZ List'!$D1405*'EVM CPZ List'!$C1405</f>
        <v>1.3962637691532E-2</v>
      </c>
      <c r="J1405" s="25">
        <f>INDEX('Pivot of Risk Data'!A:A,MATCH('EVM CPZ List'!$B1405,'Pivot of Risk Data'!B:B,0),1)</f>
        <v>1379</v>
      </c>
      <c r="K1405" s="22">
        <f>0.000621371*'EVM CPZ List'!$H1405</f>
        <v>1.3938625498421917</v>
      </c>
      <c r="L1405" s="22">
        <f>L1404+'EVM CPZ List'!$K1405</f>
        <v>16813.105546042239</v>
      </c>
      <c r="M1405" s="22">
        <f>M1404-'EVM CPZ List'!$I1405</f>
        <v>51.4628491557581</v>
      </c>
      <c r="N1405" s="7" t="e">
        <f>INDEX('2021 Certified EVM Plan'!G:G,MATCH(B1405,'2021 Certified EVM Plan'!E:E,0))</f>
        <v>#N/A</v>
      </c>
      <c r="O1405" s="7" t="e">
        <f>INDEX('2021 Certified EVM Plan'!M:M,MATCH(B1405,'2021 Certified EVM Plan'!E:E,0))</f>
        <v>#N/A</v>
      </c>
      <c r="P1405" s="7">
        <f t="shared" si="21"/>
        <v>1</v>
      </c>
      <c r="Q1405" s="26" t="e">
        <f>IF(INDEX('2021 Certified EVM Plan'!H:H,MATCH(B1405,'2021 Certified EVM Plan'!E:E,0))=1,M1405,#N/A)</f>
        <v>#N/A</v>
      </c>
      <c r="R1405" s="26" t="e">
        <f>IF(INDEX('2021 Certified EVM Plan'!J:J,MATCH(B1405,'2021 Certified EVM Plan'!E:E,0))=1,M1405,#N/A)</f>
        <v>#N/A</v>
      </c>
      <c r="S1405" s="26" t="e">
        <f>IF(INDEX('2021 Certified EVM Plan'!K:K,MATCH(B1405,'2021 Certified EVM Plan'!E:E,0))=1,M1405,#N/A)</f>
        <v>#N/A</v>
      </c>
    </row>
    <row r="1406" spans="1:19" x14ac:dyDescent="0.25">
      <c r="A1406" s="22" t="s">
        <v>1672</v>
      </c>
      <c r="B1406" s="22">
        <v>7662</v>
      </c>
      <c r="C1406" s="22">
        <v>149</v>
      </c>
      <c r="D1406" s="23">
        <v>1.74173773475151E-3</v>
      </c>
      <c r="E1406" s="22">
        <v>254432102</v>
      </c>
      <c r="F1406" s="22" t="s">
        <v>1862</v>
      </c>
      <c r="G1406" s="22" t="s">
        <v>1994</v>
      </c>
      <c r="H1406" s="22">
        <v>15524.0664771308</v>
      </c>
      <c r="I1406" s="24">
        <f>'EVM CPZ List'!$D1406*'EVM CPZ List'!$C1406</f>
        <v>0.25951892247797498</v>
      </c>
      <c r="J1406" s="25">
        <f>INDEX('Pivot of Risk Data'!A:A,MATCH('EVM CPZ List'!$B1406,'Pivot of Risk Data'!B:B,0),1)</f>
        <v>1380</v>
      </c>
      <c r="K1406" s="22">
        <f>0.000621371*'EVM CPZ List'!$H1406</f>
        <v>9.6462047109612428</v>
      </c>
      <c r="L1406" s="22">
        <f>L1405+'EVM CPZ List'!$K1406</f>
        <v>16822.751750753199</v>
      </c>
      <c r="M1406" s="22">
        <f>M1405-'EVM CPZ List'!$I1406</f>
        <v>51.203330233280127</v>
      </c>
      <c r="N1406" s="7" t="e">
        <f>INDEX('2021 Certified EVM Plan'!G:G,MATCH(B1406,'2021 Certified EVM Plan'!E:E,0))</f>
        <v>#N/A</v>
      </c>
      <c r="O1406" s="7" t="e">
        <f>INDEX('2021 Certified EVM Plan'!M:M,MATCH(B1406,'2021 Certified EVM Plan'!E:E,0))</f>
        <v>#N/A</v>
      </c>
      <c r="P1406" s="7">
        <f t="shared" si="21"/>
        <v>1</v>
      </c>
      <c r="Q1406" s="26" t="e">
        <f>IF(INDEX('2021 Certified EVM Plan'!H:H,MATCH(B1406,'2021 Certified EVM Plan'!E:E,0))=1,M1406,#N/A)</f>
        <v>#N/A</v>
      </c>
      <c r="R1406" s="26" t="e">
        <f>IF(INDEX('2021 Certified EVM Plan'!J:J,MATCH(B1406,'2021 Certified EVM Plan'!E:E,0))=1,M1406,#N/A)</f>
        <v>#N/A</v>
      </c>
      <c r="S1406" s="26" t="e">
        <f>IF(INDEX('2021 Certified EVM Plan'!K:K,MATCH(B1406,'2021 Certified EVM Plan'!E:E,0))=1,M1406,#N/A)</f>
        <v>#N/A</v>
      </c>
    </row>
    <row r="1407" spans="1:19" x14ac:dyDescent="0.25">
      <c r="A1407" s="22" t="s">
        <v>2906</v>
      </c>
      <c r="B1407" s="22">
        <v>3452</v>
      </c>
      <c r="C1407" s="22">
        <v>27</v>
      </c>
      <c r="D1407" s="23">
        <v>1.7390258199809401E-3</v>
      </c>
      <c r="E1407" s="22">
        <v>24101103</v>
      </c>
      <c r="F1407" s="22" t="s">
        <v>2589</v>
      </c>
      <c r="G1407" s="22" t="s">
        <v>3196</v>
      </c>
      <c r="H1407" s="22">
        <v>5442.5238155440902</v>
      </c>
      <c r="I1407" s="24">
        <f>'EVM CPZ List'!$D1407*'EVM CPZ List'!$C1407</f>
        <v>4.6953697139485384E-2</v>
      </c>
      <c r="J1407" s="25">
        <f>INDEX('Pivot of Risk Data'!A:A,MATCH('EVM CPZ List'!$B1407,'Pivot of Risk Data'!B:B,0),1)</f>
        <v>1381</v>
      </c>
      <c r="K1407" s="22">
        <f>0.000621371*'EVM CPZ List'!$H1407</f>
        <v>3.3818264657884471</v>
      </c>
      <c r="L1407" s="22">
        <f>L1406+'EVM CPZ List'!$K1407</f>
        <v>16826.133577218989</v>
      </c>
      <c r="M1407" s="22">
        <f>M1406-'EVM CPZ List'!$I1407</f>
        <v>51.156376536140641</v>
      </c>
      <c r="N1407" s="7" t="e">
        <f>INDEX('2021 Certified EVM Plan'!G:G,MATCH(B1407,'2021 Certified EVM Plan'!E:E,0))</f>
        <v>#N/A</v>
      </c>
      <c r="O1407" s="7" t="e">
        <f>INDEX('2021 Certified EVM Plan'!M:M,MATCH(B1407,'2021 Certified EVM Plan'!E:E,0))</f>
        <v>#N/A</v>
      </c>
      <c r="P1407" s="7">
        <f t="shared" si="21"/>
        <v>1</v>
      </c>
      <c r="Q1407" s="26" t="e">
        <f>IF(INDEX('2021 Certified EVM Plan'!H:H,MATCH(B1407,'2021 Certified EVM Plan'!E:E,0))=1,M1407,#N/A)</f>
        <v>#N/A</v>
      </c>
      <c r="R1407" s="26" t="e">
        <f>IF(INDEX('2021 Certified EVM Plan'!J:J,MATCH(B1407,'2021 Certified EVM Plan'!E:E,0))=1,M1407,#N/A)</f>
        <v>#N/A</v>
      </c>
      <c r="S1407" s="26" t="e">
        <f>IF(INDEX('2021 Certified EVM Plan'!K:K,MATCH(B1407,'2021 Certified EVM Plan'!E:E,0))=1,M1407,#N/A)</f>
        <v>#N/A</v>
      </c>
    </row>
    <row r="1408" spans="1:19" x14ac:dyDescent="0.25">
      <c r="A1408" s="22" t="s">
        <v>2195</v>
      </c>
      <c r="B1408" s="22">
        <v>6902</v>
      </c>
      <c r="C1408" s="22">
        <v>218</v>
      </c>
      <c r="D1408" s="23">
        <v>1.7312542294433699E-3</v>
      </c>
      <c r="E1408" s="22">
        <v>182541103</v>
      </c>
      <c r="F1408" s="22" t="s">
        <v>2260</v>
      </c>
      <c r="G1408" s="22" t="s">
        <v>2654</v>
      </c>
      <c r="H1408" s="22">
        <v>40416.423733704898</v>
      </c>
      <c r="I1408" s="24">
        <f>'EVM CPZ List'!$D1408*'EVM CPZ List'!$C1408</f>
        <v>0.37741342201865463</v>
      </c>
      <c r="J1408" s="25">
        <f>INDEX('Pivot of Risk Data'!A:A,MATCH('EVM CPZ List'!$B1408,'Pivot of Risk Data'!B:B,0),1)</f>
        <v>1382</v>
      </c>
      <c r="K1408" s="22">
        <f>0.000621371*'EVM CPZ List'!$H1408</f>
        <v>25.113593631835947</v>
      </c>
      <c r="L1408" s="22">
        <f>L1407+'EVM CPZ List'!$K1408</f>
        <v>16851.247170850824</v>
      </c>
      <c r="M1408" s="22">
        <f>M1407-'EVM CPZ List'!$I1408</f>
        <v>50.778963114121986</v>
      </c>
      <c r="N1408" s="7" t="e">
        <f>INDEX('2021 Certified EVM Plan'!G:G,MATCH(B1408,'2021 Certified EVM Plan'!E:E,0))</f>
        <v>#N/A</v>
      </c>
      <c r="O1408" s="7" t="e">
        <f>INDEX('2021 Certified EVM Plan'!M:M,MATCH(B1408,'2021 Certified EVM Plan'!E:E,0))</f>
        <v>#N/A</v>
      </c>
      <c r="P1408" s="7">
        <f t="shared" si="21"/>
        <v>1</v>
      </c>
      <c r="Q1408" s="26" t="e">
        <f>IF(INDEX('2021 Certified EVM Plan'!H:H,MATCH(B1408,'2021 Certified EVM Plan'!E:E,0))=1,M1408,#N/A)</f>
        <v>#N/A</v>
      </c>
      <c r="R1408" s="26" t="e">
        <f>IF(INDEX('2021 Certified EVM Plan'!J:J,MATCH(B1408,'2021 Certified EVM Plan'!E:E,0))=1,M1408,#N/A)</f>
        <v>#N/A</v>
      </c>
      <c r="S1408" s="26" t="e">
        <f>IF(INDEX('2021 Certified EVM Plan'!K:K,MATCH(B1408,'2021 Certified EVM Plan'!E:E,0))=1,M1408,#N/A)</f>
        <v>#N/A</v>
      </c>
    </row>
    <row r="1409" spans="1:19" x14ac:dyDescent="0.25">
      <c r="A1409" s="22" t="s">
        <v>2195</v>
      </c>
      <c r="B1409" s="22">
        <v>8528</v>
      </c>
      <c r="C1409" s="22">
        <v>23</v>
      </c>
      <c r="D1409" s="23">
        <v>1.73087702450358E-3</v>
      </c>
      <c r="E1409" s="22">
        <v>82841102</v>
      </c>
      <c r="F1409" s="22" t="s">
        <v>2249</v>
      </c>
      <c r="G1409" s="22" t="s">
        <v>2342</v>
      </c>
      <c r="H1409" s="22">
        <v>2352.45434810188</v>
      </c>
      <c r="I1409" s="24">
        <f>'EVM CPZ List'!$D1409*'EVM CPZ List'!$C1409</f>
        <v>3.9810171563582339E-2</v>
      </c>
      <c r="J1409" s="25">
        <f>INDEX('Pivot of Risk Data'!A:A,MATCH('EVM CPZ List'!$B1409,'Pivot of Risk Data'!B:B,0),1)</f>
        <v>1383</v>
      </c>
      <c r="K1409" s="22">
        <f>0.000621371*'EVM CPZ List'!$H1409</f>
        <v>1.4617469107344132</v>
      </c>
      <c r="L1409" s="22">
        <f>L1408+'EVM CPZ List'!$K1409</f>
        <v>16852.70891776156</v>
      </c>
      <c r="M1409" s="22">
        <f>M1408-'EVM CPZ List'!$I1409</f>
        <v>50.739152942558405</v>
      </c>
      <c r="N1409" s="7" t="e">
        <f>INDEX('2021 Certified EVM Plan'!G:G,MATCH(B1409,'2021 Certified EVM Plan'!E:E,0))</f>
        <v>#N/A</v>
      </c>
      <c r="O1409" s="7" t="e">
        <f>INDEX('2021 Certified EVM Plan'!M:M,MATCH(B1409,'2021 Certified EVM Plan'!E:E,0))</f>
        <v>#N/A</v>
      </c>
      <c r="P1409" s="7">
        <f t="shared" si="21"/>
        <v>1</v>
      </c>
      <c r="Q1409" s="26" t="e">
        <f>IF(INDEX('2021 Certified EVM Plan'!H:H,MATCH(B1409,'2021 Certified EVM Plan'!E:E,0))=1,M1409,#N/A)</f>
        <v>#N/A</v>
      </c>
      <c r="R1409" s="26" t="e">
        <f>IF(INDEX('2021 Certified EVM Plan'!J:J,MATCH(B1409,'2021 Certified EVM Plan'!E:E,0))=1,M1409,#N/A)</f>
        <v>#N/A</v>
      </c>
      <c r="S1409" s="26" t="e">
        <f>IF(INDEX('2021 Certified EVM Plan'!K:K,MATCH(B1409,'2021 Certified EVM Plan'!E:E,0))=1,M1409,#N/A)</f>
        <v>#N/A</v>
      </c>
    </row>
    <row r="1410" spans="1:19" x14ac:dyDescent="0.25">
      <c r="A1410" s="22" t="s">
        <v>1672</v>
      </c>
      <c r="B1410" s="22">
        <v>2205</v>
      </c>
      <c r="C1410" s="22">
        <v>547</v>
      </c>
      <c r="D1410" s="23">
        <v>1.7277084527993799E-3</v>
      </c>
      <c r="E1410" s="22">
        <v>163451701</v>
      </c>
      <c r="F1410" s="22" t="s">
        <v>1757</v>
      </c>
      <c r="G1410" s="22" t="s">
        <v>1887</v>
      </c>
      <c r="H1410" s="22">
        <v>62186.250773025</v>
      </c>
      <c r="I1410" s="24">
        <f>'EVM CPZ List'!$D1410*'EVM CPZ List'!$C1410</f>
        <v>0.94505652368126081</v>
      </c>
      <c r="J1410" s="25">
        <f>INDEX('Pivot of Risk Data'!A:A,MATCH('EVM CPZ List'!$B1410,'Pivot of Risk Data'!B:B,0),1)</f>
        <v>1384</v>
      </c>
      <c r="K1410" s="22">
        <f>0.000621371*'EVM CPZ List'!$H1410</f>
        <v>38.640732829085316</v>
      </c>
      <c r="L1410" s="22">
        <f>L1409+'EVM CPZ List'!$K1410</f>
        <v>16891.349650590644</v>
      </c>
      <c r="M1410" s="22">
        <f>M1409-'EVM CPZ List'!$I1410</f>
        <v>49.794096418877146</v>
      </c>
      <c r="N1410" s="7" t="e">
        <f>INDEX('2021 Certified EVM Plan'!G:G,MATCH(B1410,'2021 Certified EVM Plan'!E:E,0))</f>
        <v>#N/A</v>
      </c>
      <c r="O1410" s="7" t="e">
        <f>INDEX('2021 Certified EVM Plan'!M:M,MATCH(B1410,'2021 Certified EVM Plan'!E:E,0))</f>
        <v>#N/A</v>
      </c>
      <c r="P1410" s="7">
        <f t="shared" ref="P1410:P1473" si="22">COUNTIF(B:B,B1410)</f>
        <v>1</v>
      </c>
      <c r="Q1410" s="26" t="e">
        <f>IF(INDEX('2021 Certified EVM Plan'!H:H,MATCH(B1410,'2021 Certified EVM Plan'!E:E,0))=1,M1410,#N/A)</f>
        <v>#N/A</v>
      </c>
      <c r="R1410" s="26" t="e">
        <f>IF(INDEX('2021 Certified EVM Plan'!J:J,MATCH(B1410,'2021 Certified EVM Plan'!E:E,0))=1,M1410,#N/A)</f>
        <v>#N/A</v>
      </c>
      <c r="S1410" s="26" t="e">
        <f>IF(INDEX('2021 Certified EVM Plan'!K:K,MATCH(B1410,'2021 Certified EVM Plan'!E:E,0))=1,M1410,#N/A)</f>
        <v>#N/A</v>
      </c>
    </row>
    <row r="1411" spans="1:19" x14ac:dyDescent="0.25">
      <c r="A1411" s="22" t="s">
        <v>2195</v>
      </c>
      <c r="B1411" s="22">
        <v>7553</v>
      </c>
      <c r="C1411" s="22">
        <v>9</v>
      </c>
      <c r="D1411" s="23">
        <v>1.72637306240947E-3</v>
      </c>
      <c r="E1411" s="22">
        <v>182821103</v>
      </c>
      <c r="F1411" s="22" t="s">
        <v>2552</v>
      </c>
      <c r="G1411" s="22" t="s">
        <v>2734</v>
      </c>
      <c r="H1411" s="22">
        <v>1573.09514959535</v>
      </c>
      <c r="I1411" s="24">
        <f>'EVM CPZ List'!$D1411*'EVM CPZ List'!$C1411</f>
        <v>1.5537357561685229E-2</v>
      </c>
      <c r="J1411" s="25">
        <f>INDEX('Pivot of Risk Data'!A:A,MATCH('EVM CPZ List'!$B1411,'Pivot of Risk Data'!B:B,0),1)</f>
        <v>1385</v>
      </c>
      <c r="K1411" s="22">
        <f>0.000621371*'EVM CPZ List'!$H1411</f>
        <v>0.9774757061992122</v>
      </c>
      <c r="L1411" s="22">
        <f>L1410+'EVM CPZ List'!$K1411</f>
        <v>16892.327126296845</v>
      </c>
      <c r="M1411" s="22">
        <f>M1410-'EVM CPZ List'!$I1411</f>
        <v>49.778559061315462</v>
      </c>
      <c r="N1411" s="7" t="e">
        <f>INDEX('2021 Certified EVM Plan'!G:G,MATCH(B1411,'2021 Certified EVM Plan'!E:E,0))</f>
        <v>#N/A</v>
      </c>
      <c r="O1411" s="7" t="e">
        <f>INDEX('2021 Certified EVM Plan'!M:M,MATCH(B1411,'2021 Certified EVM Plan'!E:E,0))</f>
        <v>#N/A</v>
      </c>
      <c r="P1411" s="7">
        <f t="shared" si="22"/>
        <v>1</v>
      </c>
      <c r="Q1411" s="26" t="e">
        <f>IF(INDEX('2021 Certified EVM Plan'!H:H,MATCH(B1411,'2021 Certified EVM Plan'!E:E,0))=1,M1411,#N/A)</f>
        <v>#N/A</v>
      </c>
      <c r="R1411" s="26" t="e">
        <f>IF(INDEX('2021 Certified EVM Plan'!J:J,MATCH(B1411,'2021 Certified EVM Plan'!E:E,0))=1,M1411,#N/A)</f>
        <v>#N/A</v>
      </c>
      <c r="S1411" s="26" t="e">
        <f>IF(INDEX('2021 Certified EVM Plan'!K:K,MATCH(B1411,'2021 Certified EVM Plan'!E:E,0))=1,M1411,#N/A)</f>
        <v>#N/A</v>
      </c>
    </row>
    <row r="1412" spans="1:19" x14ac:dyDescent="0.25">
      <c r="A1412" s="22" t="s">
        <v>539</v>
      </c>
      <c r="B1412" s="22">
        <v>637</v>
      </c>
      <c r="C1412" s="22">
        <v>198</v>
      </c>
      <c r="D1412" s="23">
        <v>1.72399145587735E-3</v>
      </c>
      <c r="E1412" s="22">
        <v>103031102</v>
      </c>
      <c r="F1412" s="22" t="s">
        <v>540</v>
      </c>
      <c r="G1412" s="22" t="s">
        <v>635</v>
      </c>
      <c r="H1412" s="22">
        <v>23596.933532707499</v>
      </c>
      <c r="I1412" s="24">
        <f>'EVM CPZ List'!$D1412*'EVM CPZ List'!$C1412</f>
        <v>0.34135030826371532</v>
      </c>
      <c r="J1412" s="25">
        <f>INDEX('Pivot of Risk Data'!A:A,MATCH('EVM CPZ List'!$B1412,'Pivot of Risk Data'!B:B,0),1)</f>
        <v>1386</v>
      </c>
      <c r="K1412" s="22">
        <f>0.000621371*'EVM CPZ List'!$H1412</f>
        <v>14.662450186151991</v>
      </c>
      <c r="L1412" s="22">
        <f>L1411+'EVM CPZ List'!$K1412</f>
        <v>16906.989576482996</v>
      </c>
      <c r="M1412" s="22">
        <f>M1411-'EVM CPZ List'!$I1412</f>
        <v>49.437208753051749</v>
      </c>
      <c r="N1412" s="7" t="e">
        <f>INDEX('2021 Certified EVM Plan'!G:G,MATCH(B1412,'2021 Certified EVM Plan'!E:E,0))</f>
        <v>#N/A</v>
      </c>
      <c r="O1412" s="7" t="e">
        <f>INDEX('2021 Certified EVM Plan'!M:M,MATCH(B1412,'2021 Certified EVM Plan'!E:E,0))</f>
        <v>#N/A</v>
      </c>
      <c r="P1412" s="7">
        <f t="shared" si="22"/>
        <v>1</v>
      </c>
      <c r="Q1412" s="26" t="e">
        <f>IF(INDEX('2021 Certified EVM Plan'!H:H,MATCH(B1412,'2021 Certified EVM Plan'!E:E,0))=1,M1412,#N/A)</f>
        <v>#N/A</v>
      </c>
      <c r="R1412" s="26" t="e">
        <f>IF(INDEX('2021 Certified EVM Plan'!J:J,MATCH(B1412,'2021 Certified EVM Plan'!E:E,0))=1,M1412,#N/A)</f>
        <v>#N/A</v>
      </c>
      <c r="S1412" s="26" t="e">
        <f>IF(INDEX('2021 Certified EVM Plan'!K:K,MATCH(B1412,'2021 Certified EVM Plan'!E:E,0))=1,M1412,#N/A)</f>
        <v>#N/A</v>
      </c>
    </row>
    <row r="1413" spans="1:19" x14ac:dyDescent="0.25">
      <c r="A1413" s="22" t="s">
        <v>1672</v>
      </c>
      <c r="B1413" s="22">
        <v>3944</v>
      </c>
      <c r="C1413" s="22">
        <v>144</v>
      </c>
      <c r="D1413" s="23">
        <v>1.7211061017694299E-3</v>
      </c>
      <c r="E1413" s="22">
        <v>163451702</v>
      </c>
      <c r="F1413" s="22" t="s">
        <v>1831</v>
      </c>
      <c r="G1413" s="22" t="s">
        <v>1913</v>
      </c>
      <c r="H1413" s="22">
        <v>22498.630331683398</v>
      </c>
      <c r="I1413" s="24">
        <f>'EVM CPZ List'!$D1413*'EVM CPZ List'!$C1413</f>
        <v>0.24783927865479791</v>
      </c>
      <c r="J1413" s="25">
        <f>INDEX('Pivot of Risk Data'!A:A,MATCH('EVM CPZ List'!$B1413,'Pivot of Risk Data'!B:B,0),1)</f>
        <v>1387</v>
      </c>
      <c r="K1413" s="22">
        <f>0.000621371*'EVM CPZ List'!$H1413</f>
        <v>13.979996427828445</v>
      </c>
      <c r="L1413" s="22">
        <f>L1412+'EVM CPZ List'!$K1413</f>
        <v>16920.969572910824</v>
      </c>
      <c r="M1413" s="22">
        <f>M1412-'EVM CPZ List'!$I1413</f>
        <v>49.189369474396948</v>
      </c>
      <c r="N1413" s="7" t="e">
        <f>INDEX('2021 Certified EVM Plan'!G:G,MATCH(B1413,'2021 Certified EVM Plan'!E:E,0))</f>
        <v>#N/A</v>
      </c>
      <c r="O1413" s="7" t="e">
        <f>INDEX('2021 Certified EVM Plan'!M:M,MATCH(B1413,'2021 Certified EVM Plan'!E:E,0))</f>
        <v>#N/A</v>
      </c>
      <c r="P1413" s="7">
        <f t="shared" si="22"/>
        <v>1</v>
      </c>
      <c r="Q1413" s="26" t="e">
        <f>IF(INDEX('2021 Certified EVM Plan'!H:H,MATCH(B1413,'2021 Certified EVM Plan'!E:E,0))=1,M1413,#N/A)</f>
        <v>#N/A</v>
      </c>
      <c r="R1413" s="26" t="e">
        <f>IF(INDEX('2021 Certified EVM Plan'!J:J,MATCH(B1413,'2021 Certified EVM Plan'!E:E,0))=1,M1413,#N/A)</f>
        <v>#N/A</v>
      </c>
      <c r="S1413" s="26" t="e">
        <f>IF(INDEX('2021 Certified EVM Plan'!K:K,MATCH(B1413,'2021 Certified EVM Plan'!E:E,0))=1,M1413,#N/A)</f>
        <v>#N/A</v>
      </c>
    </row>
    <row r="1414" spans="1:19" x14ac:dyDescent="0.25">
      <c r="A1414" s="22" t="s">
        <v>2195</v>
      </c>
      <c r="B1414" s="22">
        <v>1077</v>
      </c>
      <c r="C1414" s="22">
        <v>10</v>
      </c>
      <c r="D1414" s="23">
        <v>1.7143885911717999E-3</v>
      </c>
      <c r="E1414" s="22">
        <v>183101103</v>
      </c>
      <c r="F1414" s="22" t="s">
        <v>2509</v>
      </c>
      <c r="G1414" s="22" t="s">
        <v>2751</v>
      </c>
      <c r="H1414" s="22">
        <v>40069.440842026197</v>
      </c>
      <c r="I1414" s="24">
        <f>'EVM CPZ List'!$D1414*'EVM CPZ List'!$C1414</f>
        <v>1.7143885911718001E-2</v>
      </c>
      <c r="J1414" s="25">
        <f>INDEX('Pivot of Risk Data'!A:A,MATCH('EVM CPZ List'!$B1414,'Pivot of Risk Data'!B:B,0),1)</f>
        <v>1388</v>
      </c>
      <c r="K1414" s="22">
        <f>0.000621371*'EVM CPZ List'!$H1414</f>
        <v>24.897988525450661</v>
      </c>
      <c r="L1414" s="22">
        <f>L1413+'EVM CPZ List'!$K1414</f>
        <v>16945.867561436276</v>
      </c>
      <c r="M1414" s="22">
        <f>M1413-'EVM CPZ List'!$I1414</f>
        <v>49.172225588485233</v>
      </c>
      <c r="N1414" s="7" t="e">
        <f>INDEX('2021 Certified EVM Plan'!G:G,MATCH(B1414,'2021 Certified EVM Plan'!E:E,0))</f>
        <v>#N/A</v>
      </c>
      <c r="O1414" s="7" t="e">
        <f>INDEX('2021 Certified EVM Plan'!M:M,MATCH(B1414,'2021 Certified EVM Plan'!E:E,0))</f>
        <v>#N/A</v>
      </c>
      <c r="P1414" s="7">
        <f t="shared" si="22"/>
        <v>1</v>
      </c>
      <c r="Q1414" s="26" t="e">
        <f>IF(INDEX('2021 Certified EVM Plan'!H:H,MATCH(B1414,'2021 Certified EVM Plan'!E:E,0))=1,M1414,#N/A)</f>
        <v>#N/A</v>
      </c>
      <c r="R1414" s="26" t="e">
        <f>IF(INDEX('2021 Certified EVM Plan'!J:J,MATCH(B1414,'2021 Certified EVM Plan'!E:E,0))=1,M1414,#N/A)</f>
        <v>#N/A</v>
      </c>
      <c r="S1414" s="26" t="e">
        <f>IF(INDEX('2021 Certified EVM Plan'!K:K,MATCH(B1414,'2021 Certified EVM Plan'!E:E,0))=1,M1414,#N/A)</f>
        <v>#N/A</v>
      </c>
    </row>
    <row r="1415" spans="1:19" x14ac:dyDescent="0.25">
      <c r="A1415" s="22" t="s">
        <v>2906</v>
      </c>
      <c r="B1415" s="22">
        <v>9541</v>
      </c>
      <c r="C1415" s="22">
        <v>15</v>
      </c>
      <c r="D1415" s="23">
        <v>1.7133339644950401E-3</v>
      </c>
      <c r="E1415" s="22">
        <v>42291101</v>
      </c>
      <c r="F1415" s="22" t="s">
        <v>2920</v>
      </c>
      <c r="G1415" s="22" t="s">
        <v>3158</v>
      </c>
      <c r="H1415" s="22">
        <v>6456.4354403546504</v>
      </c>
      <c r="I1415" s="24">
        <f>'EVM CPZ List'!$D1415*'EVM CPZ List'!$C1415</f>
        <v>2.5700009467425601E-2</v>
      </c>
      <c r="J1415" s="25">
        <f>INDEX('Pivot of Risk Data'!A:A,MATCH('EVM CPZ List'!$B1415,'Pivot of Risk Data'!B:B,0),1)</f>
        <v>1389</v>
      </c>
      <c r="K1415" s="22">
        <f>0.000621371*'EVM CPZ List'!$H1415</f>
        <v>4.0118417460086091</v>
      </c>
      <c r="L1415" s="22">
        <f>L1414+'EVM CPZ List'!$K1415</f>
        <v>16949.879403182284</v>
      </c>
      <c r="M1415" s="22">
        <f>M1414-'EVM CPZ List'!$I1415</f>
        <v>49.146525579017805</v>
      </c>
      <c r="N1415" s="7" t="e">
        <f>INDEX('2021 Certified EVM Plan'!G:G,MATCH(B1415,'2021 Certified EVM Plan'!E:E,0))</f>
        <v>#N/A</v>
      </c>
      <c r="O1415" s="7" t="e">
        <f>INDEX('2021 Certified EVM Plan'!M:M,MATCH(B1415,'2021 Certified EVM Plan'!E:E,0))</f>
        <v>#N/A</v>
      </c>
      <c r="P1415" s="7">
        <f t="shared" si="22"/>
        <v>1</v>
      </c>
      <c r="Q1415" s="26" t="e">
        <f>IF(INDEX('2021 Certified EVM Plan'!H:H,MATCH(B1415,'2021 Certified EVM Plan'!E:E,0))=1,M1415,#N/A)</f>
        <v>#N/A</v>
      </c>
      <c r="R1415" s="26" t="e">
        <f>IF(INDEX('2021 Certified EVM Plan'!J:J,MATCH(B1415,'2021 Certified EVM Plan'!E:E,0))=1,M1415,#N/A)</f>
        <v>#N/A</v>
      </c>
      <c r="S1415" s="26" t="e">
        <f>IF(INDEX('2021 Certified EVM Plan'!K:K,MATCH(B1415,'2021 Certified EVM Plan'!E:E,0))=1,M1415,#N/A)</f>
        <v>#N/A</v>
      </c>
    </row>
    <row r="1416" spans="1:19" x14ac:dyDescent="0.25">
      <c r="A1416" s="22" t="s">
        <v>964</v>
      </c>
      <c r="B1416" s="22">
        <v>5248</v>
      </c>
      <c r="C1416" s="22">
        <v>27</v>
      </c>
      <c r="D1416" s="23">
        <v>1.7049700643280701E-3</v>
      </c>
      <c r="E1416" s="22">
        <v>42091101</v>
      </c>
      <c r="F1416" s="22" t="s">
        <v>1133</v>
      </c>
      <c r="G1416" s="22" t="s">
        <v>1502</v>
      </c>
      <c r="H1416" s="22">
        <v>3472.2526226755199</v>
      </c>
      <c r="I1416" s="24">
        <f>'EVM CPZ List'!$D1416*'EVM CPZ List'!$C1416</f>
        <v>4.6034191736857889E-2</v>
      </c>
      <c r="J1416" s="25">
        <f>INDEX('Pivot of Risk Data'!A:A,MATCH('EVM CPZ List'!$B1416,'Pivot of Risk Data'!B:B,0),1)</f>
        <v>1390</v>
      </c>
      <c r="K1416" s="22">
        <f>0.000621371*'EVM CPZ List'!$H1416</f>
        <v>2.1575570844045107</v>
      </c>
      <c r="L1416" s="22">
        <f>L1415+'EVM CPZ List'!$K1416</f>
        <v>16952.036960266687</v>
      </c>
      <c r="M1416" s="22">
        <f>M1415-'EVM CPZ List'!$I1416</f>
        <v>49.100491387280947</v>
      </c>
      <c r="N1416" s="7" t="e">
        <f>INDEX('2021 Certified EVM Plan'!G:G,MATCH(B1416,'2021 Certified EVM Plan'!E:E,0))</f>
        <v>#N/A</v>
      </c>
      <c r="O1416" s="7" t="e">
        <f>INDEX('2021 Certified EVM Plan'!M:M,MATCH(B1416,'2021 Certified EVM Plan'!E:E,0))</f>
        <v>#N/A</v>
      </c>
      <c r="P1416" s="7">
        <f t="shared" si="22"/>
        <v>1</v>
      </c>
      <c r="Q1416" s="26" t="e">
        <f>IF(INDEX('2021 Certified EVM Plan'!H:H,MATCH(B1416,'2021 Certified EVM Plan'!E:E,0))=1,M1416,#N/A)</f>
        <v>#N/A</v>
      </c>
      <c r="R1416" s="26" t="e">
        <f>IF(INDEX('2021 Certified EVM Plan'!J:J,MATCH(B1416,'2021 Certified EVM Plan'!E:E,0))=1,M1416,#N/A)</f>
        <v>#N/A</v>
      </c>
      <c r="S1416" s="26" t="e">
        <f>IF(INDEX('2021 Certified EVM Plan'!K:K,MATCH(B1416,'2021 Certified EVM Plan'!E:E,0))=1,M1416,#N/A)</f>
        <v>#N/A</v>
      </c>
    </row>
    <row r="1417" spans="1:19" x14ac:dyDescent="0.25">
      <c r="A1417" s="22" t="s">
        <v>8</v>
      </c>
      <c r="B1417" s="22">
        <v>8334</v>
      </c>
      <c r="C1417" s="22">
        <v>147</v>
      </c>
      <c r="D1417" s="23">
        <v>1.6979888457886001E-3</v>
      </c>
      <c r="E1417" s="22">
        <v>152181101</v>
      </c>
      <c r="F1417" s="22" t="s">
        <v>50</v>
      </c>
      <c r="G1417" s="22" t="s">
        <v>167</v>
      </c>
      <c r="H1417" s="22">
        <v>18519.065750203899</v>
      </c>
      <c r="I1417" s="24">
        <f>'EVM CPZ List'!$D1417*'EVM CPZ List'!$C1417</f>
        <v>0.2496043603309242</v>
      </c>
      <c r="J1417" s="25">
        <f>INDEX('Pivot of Risk Data'!A:A,MATCH('EVM CPZ List'!$B1417,'Pivot of Risk Data'!B:B,0),1)</f>
        <v>1391</v>
      </c>
      <c r="K1417" s="22">
        <f>0.000621371*'EVM CPZ List'!$H1417</f>
        <v>11.507210404269948</v>
      </c>
      <c r="L1417" s="22">
        <f>L1416+'EVM CPZ List'!$K1417</f>
        <v>16963.544170670957</v>
      </c>
      <c r="M1417" s="22">
        <f>M1416-'EVM CPZ List'!$I1417</f>
        <v>48.850887026950019</v>
      </c>
      <c r="N1417" s="7" t="e">
        <f>INDEX('2021 Certified EVM Plan'!G:G,MATCH(B1417,'2021 Certified EVM Plan'!E:E,0))</f>
        <v>#N/A</v>
      </c>
      <c r="O1417" s="7" t="e">
        <f>INDEX('2021 Certified EVM Plan'!M:M,MATCH(B1417,'2021 Certified EVM Plan'!E:E,0))</f>
        <v>#N/A</v>
      </c>
      <c r="P1417" s="7">
        <f t="shared" si="22"/>
        <v>1</v>
      </c>
      <c r="Q1417" s="26" t="e">
        <f>IF(INDEX('2021 Certified EVM Plan'!H:H,MATCH(B1417,'2021 Certified EVM Plan'!E:E,0))=1,M1417,#N/A)</f>
        <v>#N/A</v>
      </c>
      <c r="R1417" s="26" t="e">
        <f>IF(INDEX('2021 Certified EVM Plan'!J:J,MATCH(B1417,'2021 Certified EVM Plan'!E:E,0))=1,M1417,#N/A)</f>
        <v>#N/A</v>
      </c>
      <c r="S1417" s="26" t="e">
        <f>IF(INDEX('2021 Certified EVM Plan'!K:K,MATCH(B1417,'2021 Certified EVM Plan'!E:E,0))=1,M1417,#N/A)</f>
        <v>#N/A</v>
      </c>
    </row>
    <row r="1418" spans="1:19" x14ac:dyDescent="0.25">
      <c r="A1418" s="22" t="s">
        <v>964</v>
      </c>
      <c r="B1418" s="22">
        <v>3121</v>
      </c>
      <c r="C1418" s="22">
        <v>11</v>
      </c>
      <c r="D1418" s="23">
        <v>1.6935994194901399E-3</v>
      </c>
      <c r="E1418" s="22">
        <v>42721104</v>
      </c>
      <c r="F1418" s="22" t="s">
        <v>1456</v>
      </c>
      <c r="G1418" s="22" t="s">
        <v>1457</v>
      </c>
      <c r="H1418" s="22">
        <v>26611.517779712201</v>
      </c>
      <c r="I1418" s="24">
        <f>'EVM CPZ List'!$D1418*'EVM CPZ List'!$C1418</f>
        <v>1.8629593614391541E-2</v>
      </c>
      <c r="J1418" s="25">
        <f>INDEX('Pivot of Risk Data'!A:A,MATCH('EVM CPZ List'!$B1418,'Pivot of Risk Data'!B:B,0),1)</f>
        <v>1392</v>
      </c>
      <c r="K1418" s="22">
        <f>0.000621371*'EVM CPZ List'!$H1418</f>
        <v>16.535625414297552</v>
      </c>
      <c r="L1418" s="22">
        <f>L1417+'EVM CPZ List'!$K1418</f>
        <v>16980.079796085254</v>
      </c>
      <c r="M1418" s="22">
        <f>M1417-'EVM CPZ List'!$I1418</f>
        <v>48.832257433335627</v>
      </c>
      <c r="N1418" s="7" t="e">
        <f>INDEX('2021 Certified EVM Plan'!G:G,MATCH(B1418,'2021 Certified EVM Plan'!E:E,0))</f>
        <v>#N/A</v>
      </c>
      <c r="O1418" s="7" t="e">
        <f>INDEX('2021 Certified EVM Plan'!M:M,MATCH(B1418,'2021 Certified EVM Plan'!E:E,0))</f>
        <v>#N/A</v>
      </c>
      <c r="P1418" s="7">
        <f t="shared" si="22"/>
        <v>1</v>
      </c>
      <c r="Q1418" s="26" t="e">
        <f>IF(INDEX('2021 Certified EVM Plan'!H:H,MATCH(B1418,'2021 Certified EVM Plan'!E:E,0))=1,M1418,#N/A)</f>
        <v>#N/A</v>
      </c>
      <c r="R1418" s="26" t="e">
        <f>IF(INDEX('2021 Certified EVM Plan'!J:J,MATCH(B1418,'2021 Certified EVM Plan'!E:E,0))=1,M1418,#N/A)</f>
        <v>#N/A</v>
      </c>
      <c r="S1418" s="26" t="e">
        <f>IF(INDEX('2021 Certified EVM Plan'!K:K,MATCH(B1418,'2021 Certified EVM Plan'!E:E,0))=1,M1418,#N/A)</f>
        <v>#N/A</v>
      </c>
    </row>
    <row r="1419" spans="1:19" x14ac:dyDescent="0.25">
      <c r="A1419" s="22" t="s">
        <v>1672</v>
      </c>
      <c r="B1419" s="22">
        <v>8547</v>
      </c>
      <c r="C1419" s="22">
        <v>49</v>
      </c>
      <c r="D1419" s="23">
        <v>1.6918393991228601E-3</v>
      </c>
      <c r="E1419" s="22">
        <v>163201102</v>
      </c>
      <c r="F1419" s="22" t="s">
        <v>486</v>
      </c>
      <c r="G1419" s="22" t="s">
        <v>1690</v>
      </c>
      <c r="H1419" s="22">
        <v>4933.5894827823404</v>
      </c>
      <c r="I1419" s="24">
        <f>'EVM CPZ List'!$D1419*'EVM CPZ List'!$C1419</f>
        <v>8.2900130557020141E-2</v>
      </c>
      <c r="J1419" s="25">
        <f>INDEX('Pivot of Risk Data'!A:A,MATCH('EVM CPZ List'!$B1419,'Pivot of Risk Data'!B:B,0),1)</f>
        <v>1393</v>
      </c>
      <c r="K1419" s="22">
        <f>0.000621371*'EVM CPZ List'!$H1419</f>
        <v>3.0655894305059457</v>
      </c>
      <c r="L1419" s="22">
        <f>L1418+'EVM CPZ List'!$K1419</f>
        <v>16983.14538551576</v>
      </c>
      <c r="M1419" s="22">
        <f>M1418-'EVM CPZ List'!$I1419</f>
        <v>48.749357302778606</v>
      </c>
      <c r="N1419" s="7" t="e">
        <f>INDEX('2021 Certified EVM Plan'!G:G,MATCH(B1419,'2021 Certified EVM Plan'!E:E,0))</f>
        <v>#N/A</v>
      </c>
      <c r="O1419" s="7" t="e">
        <f>INDEX('2021 Certified EVM Plan'!M:M,MATCH(B1419,'2021 Certified EVM Plan'!E:E,0))</f>
        <v>#N/A</v>
      </c>
      <c r="P1419" s="7">
        <f t="shared" si="22"/>
        <v>1</v>
      </c>
      <c r="Q1419" s="26" t="e">
        <f>IF(INDEX('2021 Certified EVM Plan'!H:H,MATCH(B1419,'2021 Certified EVM Plan'!E:E,0))=1,M1419,#N/A)</f>
        <v>#N/A</v>
      </c>
      <c r="R1419" s="26" t="e">
        <f>IF(INDEX('2021 Certified EVM Plan'!J:J,MATCH(B1419,'2021 Certified EVM Plan'!E:E,0))=1,M1419,#N/A)</f>
        <v>#N/A</v>
      </c>
      <c r="S1419" s="26" t="e">
        <f>IF(INDEX('2021 Certified EVM Plan'!K:K,MATCH(B1419,'2021 Certified EVM Plan'!E:E,0))=1,M1419,#N/A)</f>
        <v>#N/A</v>
      </c>
    </row>
    <row r="1420" spans="1:19" x14ac:dyDescent="0.25">
      <c r="A1420" s="22" t="s">
        <v>1672</v>
      </c>
      <c r="B1420" s="22">
        <v>3162</v>
      </c>
      <c r="C1420" s="22">
        <v>9</v>
      </c>
      <c r="D1420" s="23">
        <v>1.6890820173661701E-3</v>
      </c>
      <c r="E1420" s="22">
        <v>163201101</v>
      </c>
      <c r="F1420" s="22" t="s">
        <v>1683</v>
      </c>
      <c r="G1420" s="22" t="s">
        <v>1684</v>
      </c>
      <c r="H1420" s="22">
        <v>18548.1317744732</v>
      </c>
      <c r="I1420" s="24">
        <f>'EVM CPZ List'!$D1420*'EVM CPZ List'!$C1420</f>
        <v>1.5201738156295531E-2</v>
      </c>
      <c r="J1420" s="25">
        <f>INDEX('Pivot of Risk Data'!A:A,MATCH('EVM CPZ List'!$B1420,'Pivot of Risk Data'!B:B,0),1)</f>
        <v>1394</v>
      </c>
      <c r="K1420" s="22">
        <f>0.000621371*'EVM CPZ List'!$H1420</f>
        <v>11.525271188836188</v>
      </c>
      <c r="L1420" s="22">
        <f>L1419+'EVM CPZ List'!$K1420</f>
        <v>16994.670656704595</v>
      </c>
      <c r="M1420" s="22">
        <f>M1419-'EVM CPZ List'!$I1420</f>
        <v>48.734155564622313</v>
      </c>
      <c r="N1420" s="7" t="e">
        <f>INDEX('2021 Certified EVM Plan'!G:G,MATCH(B1420,'2021 Certified EVM Plan'!E:E,0))</f>
        <v>#N/A</v>
      </c>
      <c r="O1420" s="7" t="e">
        <f>INDEX('2021 Certified EVM Plan'!M:M,MATCH(B1420,'2021 Certified EVM Plan'!E:E,0))</f>
        <v>#N/A</v>
      </c>
      <c r="P1420" s="7">
        <f t="shared" si="22"/>
        <v>1</v>
      </c>
      <c r="Q1420" s="26" t="e">
        <f>IF(INDEX('2021 Certified EVM Plan'!H:H,MATCH(B1420,'2021 Certified EVM Plan'!E:E,0))=1,M1420,#N/A)</f>
        <v>#N/A</v>
      </c>
      <c r="R1420" s="26" t="e">
        <f>IF(INDEX('2021 Certified EVM Plan'!J:J,MATCH(B1420,'2021 Certified EVM Plan'!E:E,0))=1,M1420,#N/A)</f>
        <v>#N/A</v>
      </c>
      <c r="S1420" s="26" t="e">
        <f>IF(INDEX('2021 Certified EVM Plan'!K:K,MATCH(B1420,'2021 Certified EVM Plan'!E:E,0))=1,M1420,#N/A)</f>
        <v>#N/A</v>
      </c>
    </row>
    <row r="1421" spans="1:19" x14ac:dyDescent="0.25">
      <c r="A1421" s="22" t="s">
        <v>2195</v>
      </c>
      <c r="B1421" s="22">
        <v>7753</v>
      </c>
      <c r="C1421" s="22">
        <v>76</v>
      </c>
      <c r="D1421" s="23">
        <v>1.6774032441035001E-3</v>
      </c>
      <c r="E1421" s="22">
        <v>83622106</v>
      </c>
      <c r="F1421" s="22" t="s">
        <v>2200</v>
      </c>
      <c r="G1421" s="22" t="s">
        <v>2363</v>
      </c>
      <c r="H1421" s="22">
        <v>7017.9485630363097</v>
      </c>
      <c r="I1421" s="24">
        <f>'EVM CPZ List'!$D1421*'EVM CPZ List'!$C1421</f>
        <v>0.127482646551866</v>
      </c>
      <c r="J1421" s="25">
        <f>INDEX('Pivot of Risk Data'!A:A,MATCH('EVM CPZ List'!$B1421,'Pivot of Risk Data'!B:B,0),1)</f>
        <v>1395</v>
      </c>
      <c r="K1421" s="22">
        <f>0.000621371*'EVM CPZ List'!$H1421</f>
        <v>4.3607497165624345</v>
      </c>
      <c r="L1421" s="22">
        <f>L1420+'EVM CPZ List'!$K1421</f>
        <v>16999.031406421156</v>
      </c>
      <c r="M1421" s="22">
        <f>M1420-'EVM CPZ List'!$I1421</f>
        <v>48.606672918070444</v>
      </c>
      <c r="N1421" s="7" t="e">
        <f>INDEX('2021 Certified EVM Plan'!G:G,MATCH(B1421,'2021 Certified EVM Plan'!E:E,0))</f>
        <v>#N/A</v>
      </c>
      <c r="O1421" s="7" t="e">
        <f>INDEX('2021 Certified EVM Plan'!M:M,MATCH(B1421,'2021 Certified EVM Plan'!E:E,0))</f>
        <v>#N/A</v>
      </c>
      <c r="P1421" s="7">
        <f t="shared" si="22"/>
        <v>1</v>
      </c>
      <c r="Q1421" s="26" t="e">
        <f>IF(INDEX('2021 Certified EVM Plan'!H:H,MATCH(B1421,'2021 Certified EVM Plan'!E:E,0))=1,M1421,#N/A)</f>
        <v>#N/A</v>
      </c>
      <c r="R1421" s="26" t="e">
        <f>IF(INDEX('2021 Certified EVM Plan'!J:J,MATCH(B1421,'2021 Certified EVM Plan'!E:E,0))=1,M1421,#N/A)</f>
        <v>#N/A</v>
      </c>
      <c r="S1421" s="26" t="e">
        <f>IF(INDEX('2021 Certified EVM Plan'!K:K,MATCH(B1421,'2021 Certified EVM Plan'!E:E,0))=1,M1421,#N/A)</f>
        <v>#N/A</v>
      </c>
    </row>
    <row r="1422" spans="1:19" x14ac:dyDescent="0.25">
      <c r="A1422" s="22" t="s">
        <v>2195</v>
      </c>
      <c r="B1422" s="22">
        <v>4076</v>
      </c>
      <c r="C1422" s="22">
        <v>207</v>
      </c>
      <c r="D1422" s="23">
        <v>1.6524799176346799E-3</v>
      </c>
      <c r="E1422" s="22">
        <v>182611104</v>
      </c>
      <c r="F1422" s="22" t="s">
        <v>2520</v>
      </c>
      <c r="G1422" s="22" t="s">
        <v>2716</v>
      </c>
      <c r="H1422" s="22">
        <v>42365.836167088302</v>
      </c>
      <c r="I1422" s="24">
        <f>'EVM CPZ List'!$D1422*'EVM CPZ List'!$C1422</f>
        <v>0.34206334295037877</v>
      </c>
      <c r="J1422" s="25">
        <f>INDEX('Pivot of Risk Data'!A:A,MATCH('EVM CPZ List'!$B1422,'Pivot of Risk Data'!B:B,0),1)</f>
        <v>1396</v>
      </c>
      <c r="K1422" s="22">
        <f>0.000621371*'EVM CPZ List'!$H1422</f>
        <v>26.324901984979824</v>
      </c>
      <c r="L1422" s="22">
        <f>L1421+'EVM CPZ List'!$K1422</f>
        <v>17025.356308406135</v>
      </c>
      <c r="M1422" s="22">
        <f>M1421-'EVM CPZ List'!$I1422</f>
        <v>48.264609575120062</v>
      </c>
      <c r="N1422" s="7" t="e">
        <f>INDEX('2021 Certified EVM Plan'!G:G,MATCH(B1422,'2021 Certified EVM Plan'!E:E,0))</f>
        <v>#N/A</v>
      </c>
      <c r="O1422" s="7" t="e">
        <f>INDEX('2021 Certified EVM Plan'!M:M,MATCH(B1422,'2021 Certified EVM Plan'!E:E,0))</f>
        <v>#N/A</v>
      </c>
      <c r="P1422" s="7">
        <f t="shared" si="22"/>
        <v>1</v>
      </c>
      <c r="Q1422" s="26" t="e">
        <f>IF(INDEX('2021 Certified EVM Plan'!H:H,MATCH(B1422,'2021 Certified EVM Plan'!E:E,0))=1,M1422,#N/A)</f>
        <v>#N/A</v>
      </c>
      <c r="R1422" s="26" t="e">
        <f>IF(INDEX('2021 Certified EVM Plan'!J:J,MATCH(B1422,'2021 Certified EVM Plan'!E:E,0))=1,M1422,#N/A)</f>
        <v>#N/A</v>
      </c>
      <c r="S1422" s="26" t="e">
        <f>IF(INDEX('2021 Certified EVM Plan'!K:K,MATCH(B1422,'2021 Certified EVM Plan'!E:E,0))=1,M1422,#N/A)</f>
        <v>#N/A</v>
      </c>
    </row>
    <row r="1423" spans="1:19" x14ac:dyDescent="0.25">
      <c r="A1423" s="22" t="s">
        <v>539</v>
      </c>
      <c r="B1423" s="22">
        <v>3997</v>
      </c>
      <c r="C1423" s="22">
        <v>367</v>
      </c>
      <c r="D1423" s="23">
        <v>1.64685378039729E-3</v>
      </c>
      <c r="E1423" s="22">
        <v>102911107</v>
      </c>
      <c r="F1423" s="22" t="s">
        <v>567</v>
      </c>
      <c r="G1423" s="22" t="s">
        <v>637</v>
      </c>
      <c r="H1423" s="22">
        <v>41028.155678028801</v>
      </c>
      <c r="I1423" s="24">
        <f>'EVM CPZ List'!$D1423*'EVM CPZ List'!$C1423</f>
        <v>0.60439533740580542</v>
      </c>
      <c r="J1423" s="25">
        <f>INDEX('Pivot of Risk Data'!A:A,MATCH('EVM CPZ List'!$B1423,'Pivot of Risk Data'!B:B,0),1)</f>
        <v>1397</v>
      </c>
      <c r="K1423" s="22">
        <f>0.000621371*'EVM CPZ List'!$H1423</f>
        <v>25.493706121812433</v>
      </c>
      <c r="L1423" s="22">
        <f>L1422+'EVM CPZ List'!$K1423</f>
        <v>17050.850014527947</v>
      </c>
      <c r="M1423" s="22">
        <f>M1422-'EVM CPZ List'!$I1423</f>
        <v>47.660214237714257</v>
      </c>
      <c r="N1423" s="7" t="e">
        <f>INDEX('2021 Certified EVM Plan'!G:G,MATCH(B1423,'2021 Certified EVM Plan'!E:E,0))</f>
        <v>#N/A</v>
      </c>
      <c r="O1423" s="7" t="e">
        <f>INDEX('2021 Certified EVM Plan'!M:M,MATCH(B1423,'2021 Certified EVM Plan'!E:E,0))</f>
        <v>#N/A</v>
      </c>
      <c r="P1423" s="7">
        <f t="shared" si="22"/>
        <v>1</v>
      </c>
      <c r="Q1423" s="26" t="e">
        <f>IF(INDEX('2021 Certified EVM Plan'!H:H,MATCH(B1423,'2021 Certified EVM Plan'!E:E,0))=1,M1423,#N/A)</f>
        <v>#N/A</v>
      </c>
      <c r="R1423" s="26" t="e">
        <f>IF(INDEX('2021 Certified EVM Plan'!J:J,MATCH(B1423,'2021 Certified EVM Plan'!E:E,0))=1,M1423,#N/A)</f>
        <v>#N/A</v>
      </c>
      <c r="S1423" s="26" t="e">
        <f>IF(INDEX('2021 Certified EVM Plan'!K:K,MATCH(B1423,'2021 Certified EVM Plan'!E:E,0))=1,M1423,#N/A)</f>
        <v>#N/A</v>
      </c>
    </row>
    <row r="1424" spans="1:19" x14ac:dyDescent="0.25">
      <c r="A1424" s="22" t="s">
        <v>539</v>
      </c>
      <c r="B1424" s="22">
        <v>161</v>
      </c>
      <c r="C1424" s="22">
        <v>286</v>
      </c>
      <c r="D1424" s="23">
        <v>1.6435800461264301E-3</v>
      </c>
      <c r="E1424" s="22">
        <v>103201101</v>
      </c>
      <c r="F1424" s="22" t="s">
        <v>633</v>
      </c>
      <c r="G1424" s="22" t="s">
        <v>856</v>
      </c>
      <c r="H1424" s="22">
        <v>31495.800511322399</v>
      </c>
      <c r="I1424" s="24">
        <f>'EVM CPZ List'!$D1424*'EVM CPZ List'!$C1424</f>
        <v>0.47006389319215902</v>
      </c>
      <c r="J1424" s="25">
        <f>INDEX('Pivot of Risk Data'!A:A,MATCH('EVM CPZ List'!$B1424,'Pivot of Risk Data'!B:B,0),1)</f>
        <v>1398</v>
      </c>
      <c r="K1424" s="22">
        <f>0.000621371*'EVM CPZ List'!$H1424</f>
        <v>19.570577059520911</v>
      </c>
      <c r="L1424" s="22">
        <f>L1423+'EVM CPZ List'!$K1424</f>
        <v>17070.420591587466</v>
      </c>
      <c r="M1424" s="22">
        <f>M1423-'EVM CPZ List'!$I1424</f>
        <v>47.190150344522095</v>
      </c>
      <c r="N1424" s="7" t="e">
        <f>INDEX('2021 Certified EVM Plan'!G:G,MATCH(B1424,'2021 Certified EVM Plan'!E:E,0))</f>
        <v>#N/A</v>
      </c>
      <c r="O1424" s="7" t="e">
        <f>INDEX('2021 Certified EVM Plan'!M:M,MATCH(B1424,'2021 Certified EVM Plan'!E:E,0))</f>
        <v>#N/A</v>
      </c>
      <c r="P1424" s="7">
        <f t="shared" si="22"/>
        <v>1</v>
      </c>
      <c r="Q1424" s="26" t="e">
        <f>IF(INDEX('2021 Certified EVM Plan'!H:H,MATCH(B1424,'2021 Certified EVM Plan'!E:E,0))=1,M1424,#N/A)</f>
        <v>#N/A</v>
      </c>
      <c r="R1424" s="26" t="e">
        <f>IF(INDEX('2021 Certified EVM Plan'!J:J,MATCH(B1424,'2021 Certified EVM Plan'!E:E,0))=1,M1424,#N/A)</f>
        <v>#N/A</v>
      </c>
      <c r="S1424" s="26" t="e">
        <f>IF(INDEX('2021 Certified EVM Plan'!K:K,MATCH(B1424,'2021 Certified EVM Plan'!E:E,0))=1,M1424,#N/A)</f>
        <v>#N/A</v>
      </c>
    </row>
    <row r="1425" spans="1:19" x14ac:dyDescent="0.25">
      <c r="A1425" s="22" t="s">
        <v>1672</v>
      </c>
      <c r="B1425" s="22">
        <v>8741</v>
      </c>
      <c r="C1425" s="22">
        <v>9</v>
      </c>
      <c r="D1425" s="23">
        <v>1.6398342786670399E-3</v>
      </c>
      <c r="E1425" s="22">
        <v>163201101</v>
      </c>
      <c r="F1425" s="22" t="s">
        <v>1683</v>
      </c>
      <c r="G1425" s="22" t="s">
        <v>1875</v>
      </c>
      <c r="H1425" s="22">
        <v>3577.4454809611302</v>
      </c>
      <c r="I1425" s="24">
        <f>'EVM CPZ List'!$D1425*'EVM CPZ List'!$C1425</f>
        <v>1.475850850800336E-2</v>
      </c>
      <c r="J1425" s="25">
        <f>INDEX('Pivot of Risk Data'!A:A,MATCH('EVM CPZ List'!$B1425,'Pivot of Risk Data'!B:B,0),1)</f>
        <v>1399</v>
      </c>
      <c r="K1425" s="22">
        <f>0.000621371*'EVM CPZ List'!$H1425</f>
        <v>2.2229208759502983</v>
      </c>
      <c r="L1425" s="22">
        <f>L1424+'EVM CPZ List'!$K1425</f>
        <v>17072.643512463415</v>
      </c>
      <c r="M1425" s="22">
        <f>M1424-'EVM CPZ List'!$I1425</f>
        <v>47.175391836014093</v>
      </c>
      <c r="N1425" s="7" t="e">
        <f>INDEX('2021 Certified EVM Plan'!G:G,MATCH(B1425,'2021 Certified EVM Plan'!E:E,0))</f>
        <v>#N/A</v>
      </c>
      <c r="O1425" s="7" t="e">
        <f>INDEX('2021 Certified EVM Plan'!M:M,MATCH(B1425,'2021 Certified EVM Plan'!E:E,0))</f>
        <v>#N/A</v>
      </c>
      <c r="P1425" s="7">
        <f t="shared" si="22"/>
        <v>1</v>
      </c>
      <c r="Q1425" s="26" t="e">
        <f>IF(INDEX('2021 Certified EVM Plan'!H:H,MATCH(B1425,'2021 Certified EVM Plan'!E:E,0))=1,M1425,#N/A)</f>
        <v>#N/A</v>
      </c>
      <c r="R1425" s="26" t="e">
        <f>IF(INDEX('2021 Certified EVM Plan'!J:J,MATCH(B1425,'2021 Certified EVM Plan'!E:E,0))=1,M1425,#N/A)</f>
        <v>#N/A</v>
      </c>
      <c r="S1425" s="26" t="e">
        <f>IF(INDEX('2021 Certified EVM Plan'!K:K,MATCH(B1425,'2021 Certified EVM Plan'!E:E,0))=1,M1425,#N/A)</f>
        <v>#N/A</v>
      </c>
    </row>
    <row r="1426" spans="1:19" x14ac:dyDescent="0.25">
      <c r="A1426" s="22" t="s">
        <v>2906</v>
      </c>
      <c r="B1426" s="22">
        <v>9394</v>
      </c>
      <c r="C1426" s="22">
        <v>19</v>
      </c>
      <c r="D1426" s="23">
        <v>1.6384064505914999E-3</v>
      </c>
      <c r="E1426" s="22">
        <v>42261101</v>
      </c>
      <c r="F1426" s="22" t="s">
        <v>3088</v>
      </c>
      <c r="G1426" s="22" t="s">
        <v>3090</v>
      </c>
      <c r="H1426" s="22">
        <v>3520.8722710506499</v>
      </c>
      <c r="I1426" s="24">
        <f>'EVM CPZ List'!$D1426*'EVM CPZ List'!$C1426</f>
        <v>3.1129722561238499E-2</v>
      </c>
      <c r="J1426" s="25">
        <f>INDEX('Pivot of Risk Data'!A:A,MATCH('EVM CPZ List'!$B1426,'Pivot of Risk Data'!B:B,0),1)</f>
        <v>1400</v>
      </c>
      <c r="K1426" s="22">
        <f>0.000621371*'EVM CPZ List'!$H1426</f>
        <v>2.1877679239350134</v>
      </c>
      <c r="L1426" s="22">
        <f>L1425+'EVM CPZ List'!$K1426</f>
        <v>17074.831280387349</v>
      </c>
      <c r="M1426" s="22">
        <f>M1425-'EVM CPZ List'!$I1426</f>
        <v>47.144262113452854</v>
      </c>
      <c r="N1426" s="7" t="e">
        <f>INDEX('2021 Certified EVM Plan'!G:G,MATCH(B1426,'2021 Certified EVM Plan'!E:E,0))</f>
        <v>#N/A</v>
      </c>
      <c r="O1426" s="7" t="e">
        <f>INDEX('2021 Certified EVM Plan'!M:M,MATCH(B1426,'2021 Certified EVM Plan'!E:E,0))</f>
        <v>#N/A</v>
      </c>
      <c r="P1426" s="7">
        <f t="shared" si="22"/>
        <v>1</v>
      </c>
      <c r="Q1426" s="26" t="e">
        <f>IF(INDEX('2021 Certified EVM Plan'!H:H,MATCH(B1426,'2021 Certified EVM Plan'!E:E,0))=1,M1426,#N/A)</f>
        <v>#N/A</v>
      </c>
      <c r="R1426" s="26" t="e">
        <f>IF(INDEX('2021 Certified EVM Plan'!J:J,MATCH(B1426,'2021 Certified EVM Plan'!E:E,0))=1,M1426,#N/A)</f>
        <v>#N/A</v>
      </c>
      <c r="S1426" s="26" t="e">
        <f>IF(INDEX('2021 Certified EVM Plan'!K:K,MATCH(B1426,'2021 Certified EVM Plan'!E:E,0))=1,M1426,#N/A)</f>
        <v>#N/A</v>
      </c>
    </row>
    <row r="1427" spans="1:19" x14ac:dyDescent="0.25">
      <c r="A1427" s="22" t="s">
        <v>1672</v>
      </c>
      <c r="B1427" s="22">
        <v>4304</v>
      </c>
      <c r="C1427" s="22">
        <v>58</v>
      </c>
      <c r="D1427" s="23">
        <v>1.6381320168334999E-3</v>
      </c>
      <c r="E1427" s="22">
        <v>253642101</v>
      </c>
      <c r="F1427" s="22" t="s">
        <v>2143</v>
      </c>
      <c r="G1427" s="22" t="s">
        <v>2147</v>
      </c>
      <c r="H1427" s="22">
        <v>37862.215615325404</v>
      </c>
      <c r="I1427" s="24">
        <f>'EVM CPZ List'!$D1427*'EVM CPZ List'!$C1427</f>
        <v>9.5011656976342992E-2</v>
      </c>
      <c r="J1427" s="25">
        <f>INDEX('Pivot of Risk Data'!A:A,MATCH('EVM CPZ List'!$B1427,'Pivot of Risk Data'!B:B,0),1)</f>
        <v>1401</v>
      </c>
      <c r="K1427" s="22">
        <f>0.000621371*'EVM CPZ List'!$H1427</f>
        <v>23.526482779110363</v>
      </c>
      <c r="L1427" s="22">
        <f>L1426+'EVM CPZ List'!$K1427</f>
        <v>17098.357763166459</v>
      </c>
      <c r="M1427" s="22">
        <f>M1426-'EVM CPZ List'!$I1427</f>
        <v>47.049250456476514</v>
      </c>
      <c r="N1427" s="7" t="e">
        <f>INDEX('2021 Certified EVM Plan'!G:G,MATCH(B1427,'2021 Certified EVM Plan'!E:E,0))</f>
        <v>#N/A</v>
      </c>
      <c r="O1427" s="7" t="e">
        <f>INDEX('2021 Certified EVM Plan'!M:M,MATCH(B1427,'2021 Certified EVM Plan'!E:E,0))</f>
        <v>#N/A</v>
      </c>
      <c r="P1427" s="7">
        <f t="shared" si="22"/>
        <v>1</v>
      </c>
      <c r="Q1427" s="26" t="e">
        <f>IF(INDEX('2021 Certified EVM Plan'!H:H,MATCH(B1427,'2021 Certified EVM Plan'!E:E,0))=1,M1427,#N/A)</f>
        <v>#N/A</v>
      </c>
      <c r="R1427" s="26" t="e">
        <f>IF(INDEX('2021 Certified EVM Plan'!J:J,MATCH(B1427,'2021 Certified EVM Plan'!E:E,0))=1,M1427,#N/A)</f>
        <v>#N/A</v>
      </c>
      <c r="S1427" s="26" t="e">
        <f>IF(INDEX('2021 Certified EVM Plan'!K:K,MATCH(B1427,'2021 Certified EVM Plan'!E:E,0))=1,M1427,#N/A)</f>
        <v>#N/A</v>
      </c>
    </row>
    <row r="1428" spans="1:19" x14ac:dyDescent="0.25">
      <c r="A1428" s="22" t="s">
        <v>2906</v>
      </c>
      <c r="B1428" s="22">
        <v>1800</v>
      </c>
      <c r="C1428" s="22">
        <v>97</v>
      </c>
      <c r="D1428" s="23">
        <v>1.62617744843165E-3</v>
      </c>
      <c r="E1428" s="22">
        <v>14091108</v>
      </c>
      <c r="F1428" s="22" t="s">
        <v>3066</v>
      </c>
      <c r="G1428" s="22" t="s">
        <v>3382</v>
      </c>
      <c r="H1428" s="22">
        <v>10026.112536651999</v>
      </c>
      <c r="I1428" s="24">
        <f>'EVM CPZ List'!$D1428*'EVM CPZ List'!$C1428</f>
        <v>0.15773921249787004</v>
      </c>
      <c r="J1428" s="25">
        <f>INDEX('Pivot of Risk Data'!A:A,MATCH('EVM CPZ List'!$B1428,'Pivot of Risk Data'!B:B,0),1)</f>
        <v>1402</v>
      </c>
      <c r="K1428" s="22">
        <f>0.000621371*'EVM CPZ List'!$H1428</f>
        <v>6.2299355730119892</v>
      </c>
      <c r="L1428" s="22">
        <f>L1427+'EVM CPZ List'!$K1428</f>
        <v>17104.587698739473</v>
      </c>
      <c r="M1428" s="22">
        <f>M1427-'EVM CPZ List'!$I1428</f>
        <v>46.891511243978641</v>
      </c>
      <c r="N1428" s="7" t="e">
        <f>INDEX('2021 Certified EVM Plan'!G:G,MATCH(B1428,'2021 Certified EVM Plan'!E:E,0))</f>
        <v>#N/A</v>
      </c>
      <c r="O1428" s="7" t="e">
        <f>INDEX('2021 Certified EVM Plan'!M:M,MATCH(B1428,'2021 Certified EVM Plan'!E:E,0))</f>
        <v>#N/A</v>
      </c>
      <c r="P1428" s="7">
        <f t="shared" si="22"/>
        <v>1</v>
      </c>
      <c r="Q1428" s="26" t="e">
        <f>IF(INDEX('2021 Certified EVM Plan'!H:H,MATCH(B1428,'2021 Certified EVM Plan'!E:E,0))=1,M1428,#N/A)</f>
        <v>#N/A</v>
      </c>
      <c r="R1428" s="26" t="e">
        <f>IF(INDEX('2021 Certified EVM Plan'!J:J,MATCH(B1428,'2021 Certified EVM Plan'!E:E,0))=1,M1428,#N/A)</f>
        <v>#N/A</v>
      </c>
      <c r="S1428" s="26" t="e">
        <f>IF(INDEX('2021 Certified EVM Plan'!K:K,MATCH(B1428,'2021 Certified EVM Plan'!E:E,0))=1,M1428,#N/A)</f>
        <v>#N/A</v>
      </c>
    </row>
    <row r="1429" spans="1:19" x14ac:dyDescent="0.25">
      <c r="A1429" s="22" t="s">
        <v>2906</v>
      </c>
      <c r="B1429" s="22">
        <v>7085</v>
      </c>
      <c r="C1429" s="22">
        <v>32</v>
      </c>
      <c r="D1429" s="23">
        <v>1.6190960786391199E-3</v>
      </c>
      <c r="E1429" s="22">
        <v>24131102</v>
      </c>
      <c r="F1429" s="22" t="s">
        <v>2596</v>
      </c>
      <c r="G1429" s="22" t="s">
        <v>3301</v>
      </c>
      <c r="H1429" s="22">
        <v>3776.3577973710899</v>
      </c>
      <c r="I1429" s="24">
        <f>'EVM CPZ List'!$D1429*'EVM CPZ List'!$C1429</f>
        <v>5.1811074516451838E-2</v>
      </c>
      <c r="J1429" s="25">
        <f>INDEX('Pivot of Risk Data'!A:A,MATCH('EVM CPZ List'!$B1429,'Pivot of Risk Data'!B:B,0),1)</f>
        <v>1403</v>
      </c>
      <c r="K1429" s="22">
        <f>0.000621371*'EVM CPZ List'!$H1429</f>
        <v>2.3465192209102717</v>
      </c>
      <c r="L1429" s="22">
        <f>L1428+'EVM CPZ List'!$K1429</f>
        <v>17106.934217960385</v>
      </c>
      <c r="M1429" s="22">
        <f>M1428-'EVM CPZ List'!$I1429</f>
        <v>46.839700169462191</v>
      </c>
      <c r="N1429" s="7" t="e">
        <f>INDEX('2021 Certified EVM Plan'!G:G,MATCH(B1429,'2021 Certified EVM Plan'!E:E,0))</f>
        <v>#N/A</v>
      </c>
      <c r="O1429" s="7" t="e">
        <f>INDEX('2021 Certified EVM Plan'!M:M,MATCH(B1429,'2021 Certified EVM Plan'!E:E,0))</f>
        <v>#N/A</v>
      </c>
      <c r="P1429" s="7">
        <f t="shared" si="22"/>
        <v>1</v>
      </c>
      <c r="Q1429" s="26" t="e">
        <f>IF(INDEX('2021 Certified EVM Plan'!H:H,MATCH(B1429,'2021 Certified EVM Plan'!E:E,0))=1,M1429,#N/A)</f>
        <v>#N/A</v>
      </c>
      <c r="R1429" s="26" t="e">
        <f>IF(INDEX('2021 Certified EVM Plan'!J:J,MATCH(B1429,'2021 Certified EVM Plan'!E:E,0))=1,M1429,#N/A)</f>
        <v>#N/A</v>
      </c>
      <c r="S1429" s="26" t="e">
        <f>IF(INDEX('2021 Certified EVM Plan'!K:K,MATCH(B1429,'2021 Certified EVM Plan'!E:E,0))=1,M1429,#N/A)</f>
        <v>#N/A</v>
      </c>
    </row>
    <row r="1430" spans="1:19" x14ac:dyDescent="0.25">
      <c r="A1430" s="22" t="s">
        <v>964</v>
      </c>
      <c r="B1430" s="22">
        <v>7099</v>
      </c>
      <c r="C1430" s="22">
        <v>30</v>
      </c>
      <c r="D1430" s="23">
        <v>1.61439750437122E-3</v>
      </c>
      <c r="E1430" s="22">
        <v>192411101</v>
      </c>
      <c r="F1430" s="22" t="s">
        <v>1211</v>
      </c>
      <c r="G1430" s="22" t="s">
        <v>1348</v>
      </c>
      <c r="H1430" s="22">
        <v>3490.2508862865998</v>
      </c>
      <c r="I1430" s="24">
        <f>'EVM CPZ List'!$D1430*'EVM CPZ List'!$C1430</f>
        <v>4.8431925131136602E-2</v>
      </c>
      <c r="J1430" s="25">
        <f>INDEX('Pivot of Risk Data'!A:A,MATCH('EVM CPZ List'!$B1430,'Pivot of Risk Data'!B:B,0),1)</f>
        <v>1404</v>
      </c>
      <c r="K1430" s="22">
        <f>0.000621371*'EVM CPZ List'!$H1430</f>
        <v>2.1687406834627909</v>
      </c>
      <c r="L1430" s="22">
        <f>L1429+'EVM CPZ List'!$K1430</f>
        <v>17109.102958643849</v>
      </c>
      <c r="M1430" s="22">
        <f>M1429-'EVM CPZ List'!$I1430</f>
        <v>46.791268244331057</v>
      </c>
      <c r="N1430" s="7" t="e">
        <f>INDEX('2021 Certified EVM Plan'!G:G,MATCH(B1430,'2021 Certified EVM Plan'!E:E,0))</f>
        <v>#N/A</v>
      </c>
      <c r="O1430" s="7" t="e">
        <f>INDEX('2021 Certified EVM Plan'!M:M,MATCH(B1430,'2021 Certified EVM Plan'!E:E,0))</f>
        <v>#N/A</v>
      </c>
      <c r="P1430" s="7">
        <f t="shared" si="22"/>
        <v>1</v>
      </c>
      <c r="Q1430" s="26" t="e">
        <f>IF(INDEX('2021 Certified EVM Plan'!H:H,MATCH(B1430,'2021 Certified EVM Plan'!E:E,0))=1,M1430,#N/A)</f>
        <v>#N/A</v>
      </c>
      <c r="R1430" s="26" t="e">
        <f>IF(INDEX('2021 Certified EVM Plan'!J:J,MATCH(B1430,'2021 Certified EVM Plan'!E:E,0))=1,M1430,#N/A)</f>
        <v>#N/A</v>
      </c>
      <c r="S1430" s="26" t="e">
        <f>IF(INDEX('2021 Certified EVM Plan'!K:K,MATCH(B1430,'2021 Certified EVM Plan'!E:E,0))=1,M1430,#N/A)</f>
        <v>#N/A</v>
      </c>
    </row>
    <row r="1431" spans="1:19" x14ac:dyDescent="0.25">
      <c r="A1431" s="22" t="s">
        <v>8</v>
      </c>
      <c r="B1431" s="22">
        <v>5621</v>
      </c>
      <c r="C1431" s="22">
        <v>420</v>
      </c>
      <c r="D1431" s="23">
        <v>1.61348248358174E-3</v>
      </c>
      <c r="E1431" s="22">
        <v>153661104</v>
      </c>
      <c r="F1431" s="22" t="s">
        <v>55</v>
      </c>
      <c r="G1431" s="22" t="s">
        <v>56</v>
      </c>
      <c r="H1431" s="22">
        <v>41232.274525250199</v>
      </c>
      <c r="I1431" s="24">
        <f>'EVM CPZ List'!$D1431*'EVM CPZ List'!$C1431</f>
        <v>0.67766264310433078</v>
      </c>
      <c r="J1431" s="25">
        <f>INDEX('Pivot of Risk Data'!A:A,MATCH('EVM CPZ List'!$B1431,'Pivot of Risk Data'!B:B,0),1)</f>
        <v>1405</v>
      </c>
      <c r="K1431" s="22">
        <f>0.000621371*'EVM CPZ List'!$H1431</f>
        <v>25.62053965402924</v>
      </c>
      <c r="L1431" s="22">
        <f>L1430+'EVM CPZ List'!$K1431</f>
        <v>17134.723498297877</v>
      </c>
      <c r="M1431" s="22">
        <f>M1430-'EVM CPZ List'!$I1431</f>
        <v>46.113605601226723</v>
      </c>
      <c r="N1431" s="7" t="e">
        <f>INDEX('2021 Certified EVM Plan'!G:G,MATCH(B1431,'2021 Certified EVM Plan'!E:E,0))</f>
        <v>#N/A</v>
      </c>
      <c r="O1431" s="7" t="e">
        <f>INDEX('2021 Certified EVM Plan'!M:M,MATCH(B1431,'2021 Certified EVM Plan'!E:E,0))</f>
        <v>#N/A</v>
      </c>
      <c r="P1431" s="7">
        <f t="shared" si="22"/>
        <v>1</v>
      </c>
      <c r="Q1431" s="26" t="e">
        <f>IF(INDEX('2021 Certified EVM Plan'!H:H,MATCH(B1431,'2021 Certified EVM Plan'!E:E,0))=1,M1431,#N/A)</f>
        <v>#N/A</v>
      </c>
      <c r="R1431" s="26" t="e">
        <f>IF(INDEX('2021 Certified EVM Plan'!J:J,MATCH(B1431,'2021 Certified EVM Plan'!E:E,0))=1,M1431,#N/A)</f>
        <v>#N/A</v>
      </c>
      <c r="S1431" s="26" t="e">
        <f>IF(INDEX('2021 Certified EVM Plan'!K:K,MATCH(B1431,'2021 Certified EVM Plan'!E:E,0))=1,M1431,#N/A)</f>
        <v>#N/A</v>
      </c>
    </row>
    <row r="1432" spans="1:19" x14ac:dyDescent="0.25">
      <c r="A1432" s="22" t="s">
        <v>1672</v>
      </c>
      <c r="B1432" s="22">
        <v>3710</v>
      </c>
      <c r="C1432" s="22">
        <v>95</v>
      </c>
      <c r="D1432" s="23">
        <v>1.61147640755625E-3</v>
      </c>
      <c r="E1432" s="22">
        <v>162211101</v>
      </c>
      <c r="F1432" s="22" t="s">
        <v>1773</v>
      </c>
      <c r="G1432" s="22" t="s">
        <v>1990</v>
      </c>
      <c r="H1432" s="22">
        <v>16524.9104881278</v>
      </c>
      <c r="I1432" s="24">
        <f>'EVM CPZ List'!$D1432*'EVM CPZ List'!$C1432</f>
        <v>0.15309025871784374</v>
      </c>
      <c r="J1432" s="25">
        <f>INDEX('Pivot of Risk Data'!A:A,MATCH('EVM CPZ List'!$B1432,'Pivot of Risk Data'!B:B,0),1)</f>
        <v>1406</v>
      </c>
      <c r="K1432" s="22">
        <f>0.000621371*'EVM CPZ List'!$H1432</f>
        <v>10.268100154918459</v>
      </c>
      <c r="L1432" s="22">
        <f>L1431+'EVM CPZ List'!$K1432</f>
        <v>17144.991598452794</v>
      </c>
      <c r="M1432" s="22">
        <f>M1431-'EVM CPZ List'!$I1432</f>
        <v>45.960515342508877</v>
      </c>
      <c r="N1432" s="7" t="e">
        <f>INDEX('2021 Certified EVM Plan'!G:G,MATCH(B1432,'2021 Certified EVM Plan'!E:E,0))</f>
        <v>#N/A</v>
      </c>
      <c r="O1432" s="7" t="e">
        <f>INDEX('2021 Certified EVM Plan'!M:M,MATCH(B1432,'2021 Certified EVM Plan'!E:E,0))</f>
        <v>#N/A</v>
      </c>
      <c r="P1432" s="7">
        <f t="shared" si="22"/>
        <v>1</v>
      </c>
      <c r="Q1432" s="26" t="e">
        <f>IF(INDEX('2021 Certified EVM Plan'!H:H,MATCH(B1432,'2021 Certified EVM Plan'!E:E,0))=1,M1432,#N/A)</f>
        <v>#N/A</v>
      </c>
      <c r="R1432" s="26" t="e">
        <f>IF(INDEX('2021 Certified EVM Plan'!J:J,MATCH(B1432,'2021 Certified EVM Plan'!E:E,0))=1,M1432,#N/A)</f>
        <v>#N/A</v>
      </c>
      <c r="S1432" s="26" t="e">
        <f>IF(INDEX('2021 Certified EVM Plan'!K:K,MATCH(B1432,'2021 Certified EVM Plan'!E:E,0))=1,M1432,#N/A)</f>
        <v>#N/A</v>
      </c>
    </row>
    <row r="1433" spans="1:19" x14ac:dyDescent="0.25">
      <c r="A1433" s="22" t="s">
        <v>2195</v>
      </c>
      <c r="B1433" s="22">
        <v>4990</v>
      </c>
      <c r="C1433" s="22">
        <v>239</v>
      </c>
      <c r="D1433" s="23">
        <v>1.60048136366671E-3</v>
      </c>
      <c r="E1433" s="22">
        <v>82021106</v>
      </c>
      <c r="F1433" s="22" t="s">
        <v>2285</v>
      </c>
      <c r="G1433" s="22" t="s">
        <v>2478</v>
      </c>
      <c r="H1433" s="22">
        <v>23832.812317227301</v>
      </c>
      <c r="I1433" s="24">
        <f>'EVM CPZ List'!$D1433*'EVM CPZ List'!$C1433</f>
        <v>0.38251504591634367</v>
      </c>
      <c r="J1433" s="25">
        <f>INDEX('Pivot of Risk Data'!A:A,MATCH('EVM CPZ List'!$B1433,'Pivot of Risk Data'!B:B,0),1)</f>
        <v>1407</v>
      </c>
      <c r="K1433" s="22">
        <f>0.000621371*'EVM CPZ List'!$H1433</f>
        <v>14.809018422367846</v>
      </c>
      <c r="L1433" s="22">
        <f>L1432+'EVM CPZ List'!$K1433</f>
        <v>17159.800616875164</v>
      </c>
      <c r="M1433" s="22">
        <f>M1432-'EVM CPZ List'!$I1433</f>
        <v>45.578000296592535</v>
      </c>
      <c r="N1433" s="7" t="e">
        <f>INDEX('2021 Certified EVM Plan'!G:G,MATCH(B1433,'2021 Certified EVM Plan'!E:E,0))</f>
        <v>#N/A</v>
      </c>
      <c r="O1433" s="7" t="e">
        <f>INDEX('2021 Certified EVM Plan'!M:M,MATCH(B1433,'2021 Certified EVM Plan'!E:E,0))</f>
        <v>#N/A</v>
      </c>
      <c r="P1433" s="7">
        <f t="shared" si="22"/>
        <v>1</v>
      </c>
      <c r="Q1433" s="26" t="e">
        <f>IF(INDEX('2021 Certified EVM Plan'!H:H,MATCH(B1433,'2021 Certified EVM Plan'!E:E,0))=1,M1433,#N/A)</f>
        <v>#N/A</v>
      </c>
      <c r="R1433" s="26" t="e">
        <f>IF(INDEX('2021 Certified EVM Plan'!J:J,MATCH(B1433,'2021 Certified EVM Plan'!E:E,0))=1,M1433,#N/A)</f>
        <v>#N/A</v>
      </c>
      <c r="S1433" s="26" t="e">
        <f>IF(INDEX('2021 Certified EVM Plan'!K:K,MATCH(B1433,'2021 Certified EVM Plan'!E:E,0))=1,M1433,#N/A)</f>
        <v>#N/A</v>
      </c>
    </row>
    <row r="1434" spans="1:19" x14ac:dyDescent="0.25">
      <c r="A1434" s="22" t="s">
        <v>964</v>
      </c>
      <c r="B1434" s="22">
        <v>2960</v>
      </c>
      <c r="C1434" s="22">
        <v>55</v>
      </c>
      <c r="D1434" s="23">
        <v>1.59817754752828E-3</v>
      </c>
      <c r="E1434" s="22">
        <v>43351106</v>
      </c>
      <c r="F1434" s="22" t="s">
        <v>1139</v>
      </c>
      <c r="G1434" s="22" t="s">
        <v>1527</v>
      </c>
      <c r="H1434" s="22">
        <v>7104.28472726161</v>
      </c>
      <c r="I1434" s="24">
        <f>'EVM CPZ List'!$D1434*'EVM CPZ List'!$C1434</f>
        <v>8.7899765114055395E-2</v>
      </c>
      <c r="J1434" s="25">
        <f>INDEX('Pivot of Risk Data'!A:A,MATCH('EVM CPZ List'!$B1434,'Pivot of Risk Data'!B:B,0),1)</f>
        <v>1408</v>
      </c>
      <c r="K1434" s="22">
        <f>0.000621371*'EVM CPZ List'!$H1434</f>
        <v>4.4143965052632739</v>
      </c>
      <c r="L1434" s="22">
        <f>L1433+'EVM CPZ List'!$K1434</f>
        <v>17164.215013380428</v>
      </c>
      <c r="M1434" s="22">
        <f>M1433-'EVM CPZ List'!$I1434</f>
        <v>45.490100531478483</v>
      </c>
      <c r="N1434" s="7" t="e">
        <f>INDEX('2021 Certified EVM Plan'!G:G,MATCH(B1434,'2021 Certified EVM Plan'!E:E,0))</f>
        <v>#N/A</v>
      </c>
      <c r="O1434" s="7" t="e">
        <f>INDEX('2021 Certified EVM Plan'!M:M,MATCH(B1434,'2021 Certified EVM Plan'!E:E,0))</f>
        <v>#N/A</v>
      </c>
      <c r="P1434" s="7">
        <f t="shared" si="22"/>
        <v>1</v>
      </c>
      <c r="Q1434" s="26" t="e">
        <f>IF(INDEX('2021 Certified EVM Plan'!H:H,MATCH(B1434,'2021 Certified EVM Plan'!E:E,0))=1,M1434,#N/A)</f>
        <v>#N/A</v>
      </c>
      <c r="R1434" s="26" t="e">
        <f>IF(INDEX('2021 Certified EVM Plan'!J:J,MATCH(B1434,'2021 Certified EVM Plan'!E:E,0))=1,M1434,#N/A)</f>
        <v>#N/A</v>
      </c>
      <c r="S1434" s="26" t="e">
        <f>IF(INDEX('2021 Certified EVM Plan'!K:K,MATCH(B1434,'2021 Certified EVM Plan'!E:E,0))=1,M1434,#N/A)</f>
        <v>#N/A</v>
      </c>
    </row>
    <row r="1435" spans="1:19" x14ac:dyDescent="0.25">
      <c r="A1435" s="22" t="s">
        <v>8</v>
      </c>
      <c r="B1435" s="22">
        <v>3016</v>
      </c>
      <c r="C1435" s="22">
        <v>5</v>
      </c>
      <c r="D1435" s="23">
        <v>1.5963370162075099E-3</v>
      </c>
      <c r="E1435" s="22">
        <v>152701107</v>
      </c>
      <c r="F1435" s="22" t="s">
        <v>228</v>
      </c>
      <c r="G1435" s="22" t="s">
        <v>429</v>
      </c>
      <c r="H1435" s="22">
        <v>198.471355250963</v>
      </c>
      <c r="I1435" s="24">
        <f>'EVM CPZ List'!$D1435*'EVM CPZ List'!$C1435</f>
        <v>7.9816850810375504E-3</v>
      </c>
      <c r="J1435" s="25">
        <f>INDEX('Pivot of Risk Data'!A:A,MATCH('EVM CPZ List'!$B1435,'Pivot of Risk Data'!B:B,0),1)</f>
        <v>1409</v>
      </c>
      <c r="K1435" s="22">
        <f>0.000621371*'EVM CPZ List'!$H1435</f>
        <v>0.12332434448364614</v>
      </c>
      <c r="L1435" s="22">
        <f>L1434+'EVM CPZ List'!$K1435</f>
        <v>17164.338337724912</v>
      </c>
      <c r="M1435" s="22">
        <f>M1434-'EVM CPZ List'!$I1435</f>
        <v>45.482118846397448</v>
      </c>
      <c r="N1435" s="7" t="e">
        <f>INDEX('2021 Certified EVM Plan'!G:G,MATCH(B1435,'2021 Certified EVM Plan'!E:E,0))</f>
        <v>#N/A</v>
      </c>
      <c r="O1435" s="7" t="e">
        <f>INDEX('2021 Certified EVM Plan'!M:M,MATCH(B1435,'2021 Certified EVM Plan'!E:E,0))</f>
        <v>#N/A</v>
      </c>
      <c r="P1435" s="7">
        <f t="shared" si="22"/>
        <v>1</v>
      </c>
      <c r="Q1435" s="26" t="e">
        <f>IF(INDEX('2021 Certified EVM Plan'!H:H,MATCH(B1435,'2021 Certified EVM Plan'!E:E,0))=1,M1435,#N/A)</f>
        <v>#N/A</v>
      </c>
      <c r="R1435" s="26" t="e">
        <f>IF(INDEX('2021 Certified EVM Plan'!J:J,MATCH(B1435,'2021 Certified EVM Plan'!E:E,0))=1,M1435,#N/A)</f>
        <v>#N/A</v>
      </c>
      <c r="S1435" s="26" t="e">
        <f>IF(INDEX('2021 Certified EVM Plan'!K:K,MATCH(B1435,'2021 Certified EVM Plan'!E:E,0))=1,M1435,#N/A)</f>
        <v>#N/A</v>
      </c>
    </row>
    <row r="1436" spans="1:19" x14ac:dyDescent="0.25">
      <c r="A1436" s="22" t="s">
        <v>2195</v>
      </c>
      <c r="B1436" s="22">
        <v>689</v>
      </c>
      <c r="C1436" s="22">
        <v>81</v>
      </c>
      <c r="D1436" s="23">
        <v>1.5912367395942201E-3</v>
      </c>
      <c r="E1436" s="22">
        <v>83622105</v>
      </c>
      <c r="F1436" s="22" t="s">
        <v>2205</v>
      </c>
      <c r="G1436" s="22" t="s">
        <v>2217</v>
      </c>
      <c r="H1436" s="22">
        <v>7908.9298146662204</v>
      </c>
      <c r="I1436" s="24">
        <f>'EVM CPZ List'!$D1436*'EVM CPZ List'!$C1436</f>
        <v>0.12889017590713184</v>
      </c>
      <c r="J1436" s="25">
        <f>INDEX('Pivot of Risk Data'!A:A,MATCH('EVM CPZ List'!$B1436,'Pivot of Risk Data'!B:B,0),1)</f>
        <v>1410</v>
      </c>
      <c r="K1436" s="22">
        <f>0.000621371*'EVM CPZ List'!$H1436</f>
        <v>4.9143796278689642</v>
      </c>
      <c r="L1436" s="22">
        <f>L1435+'EVM CPZ List'!$K1436</f>
        <v>17169.252717352781</v>
      </c>
      <c r="M1436" s="22">
        <f>M1435-'EVM CPZ List'!$I1436</f>
        <v>45.353228670490317</v>
      </c>
      <c r="N1436" s="7" t="e">
        <f>INDEX('2021 Certified EVM Plan'!G:G,MATCH(B1436,'2021 Certified EVM Plan'!E:E,0))</f>
        <v>#N/A</v>
      </c>
      <c r="O1436" s="7" t="e">
        <f>INDEX('2021 Certified EVM Plan'!M:M,MATCH(B1436,'2021 Certified EVM Plan'!E:E,0))</f>
        <v>#N/A</v>
      </c>
      <c r="P1436" s="7">
        <f t="shared" si="22"/>
        <v>1</v>
      </c>
      <c r="Q1436" s="26" t="e">
        <f>IF(INDEX('2021 Certified EVM Plan'!H:H,MATCH(B1436,'2021 Certified EVM Plan'!E:E,0))=1,M1436,#N/A)</f>
        <v>#N/A</v>
      </c>
      <c r="R1436" s="26" t="e">
        <f>IF(INDEX('2021 Certified EVM Plan'!J:J,MATCH(B1436,'2021 Certified EVM Plan'!E:E,0))=1,M1436,#N/A)</f>
        <v>#N/A</v>
      </c>
      <c r="S1436" s="26" t="e">
        <f>IF(INDEX('2021 Certified EVM Plan'!K:K,MATCH(B1436,'2021 Certified EVM Plan'!E:E,0))=1,M1436,#N/A)</f>
        <v>#N/A</v>
      </c>
    </row>
    <row r="1437" spans="1:19" x14ac:dyDescent="0.25">
      <c r="A1437" s="22" t="s">
        <v>8</v>
      </c>
      <c r="B1437" s="22">
        <v>2470</v>
      </c>
      <c r="C1437" s="22">
        <v>46</v>
      </c>
      <c r="D1437" s="23">
        <v>1.5906003270797599E-3</v>
      </c>
      <c r="E1437" s="22">
        <v>152691110</v>
      </c>
      <c r="F1437" s="22" t="s">
        <v>154</v>
      </c>
      <c r="G1437" s="22" t="s">
        <v>318</v>
      </c>
      <c r="H1437" s="22">
        <v>6256.2965051628798</v>
      </c>
      <c r="I1437" s="24">
        <f>'EVM CPZ List'!$D1437*'EVM CPZ List'!$C1437</f>
        <v>7.316761504566896E-2</v>
      </c>
      <c r="J1437" s="25">
        <f>INDEX('Pivot of Risk Data'!A:A,MATCH('EVM CPZ List'!$B1437,'Pivot of Risk Data'!B:B,0),1)</f>
        <v>1411</v>
      </c>
      <c r="K1437" s="22">
        <f>0.000621371*'EVM CPZ List'!$H1437</f>
        <v>3.8874812157095637</v>
      </c>
      <c r="L1437" s="22">
        <f>L1436+'EVM CPZ List'!$K1437</f>
        <v>17173.14019856849</v>
      </c>
      <c r="M1437" s="22">
        <f>M1436-'EVM CPZ List'!$I1437</f>
        <v>45.280061055444648</v>
      </c>
      <c r="N1437" s="7" t="e">
        <f>INDEX('2021 Certified EVM Plan'!G:G,MATCH(B1437,'2021 Certified EVM Plan'!E:E,0))</f>
        <v>#N/A</v>
      </c>
      <c r="O1437" s="7" t="e">
        <f>INDEX('2021 Certified EVM Plan'!M:M,MATCH(B1437,'2021 Certified EVM Plan'!E:E,0))</f>
        <v>#N/A</v>
      </c>
      <c r="P1437" s="7">
        <f t="shared" si="22"/>
        <v>1</v>
      </c>
      <c r="Q1437" s="26" t="e">
        <f>IF(INDEX('2021 Certified EVM Plan'!H:H,MATCH(B1437,'2021 Certified EVM Plan'!E:E,0))=1,M1437,#N/A)</f>
        <v>#N/A</v>
      </c>
      <c r="R1437" s="26" t="e">
        <f>IF(INDEX('2021 Certified EVM Plan'!J:J,MATCH(B1437,'2021 Certified EVM Plan'!E:E,0))=1,M1437,#N/A)</f>
        <v>#N/A</v>
      </c>
      <c r="S1437" s="26" t="e">
        <f>IF(INDEX('2021 Certified EVM Plan'!K:K,MATCH(B1437,'2021 Certified EVM Plan'!E:E,0))=1,M1437,#N/A)</f>
        <v>#N/A</v>
      </c>
    </row>
    <row r="1438" spans="1:19" x14ac:dyDescent="0.25">
      <c r="A1438" s="22" t="s">
        <v>964</v>
      </c>
      <c r="B1438" s="22">
        <v>2069</v>
      </c>
      <c r="C1438" s="22">
        <v>161</v>
      </c>
      <c r="D1438" s="23">
        <v>1.5891820906684599E-3</v>
      </c>
      <c r="E1438" s="22">
        <v>42091102</v>
      </c>
      <c r="F1438" s="22" t="s">
        <v>1058</v>
      </c>
      <c r="G1438" s="22" t="s">
        <v>1273</v>
      </c>
      <c r="H1438" s="22">
        <v>17032.438285564</v>
      </c>
      <c r="I1438" s="24">
        <f>'EVM CPZ List'!$D1438*'EVM CPZ List'!$C1438</f>
        <v>0.25585831659762204</v>
      </c>
      <c r="J1438" s="25">
        <f>INDEX('Pivot of Risk Data'!A:A,MATCH('EVM CPZ List'!$B1438,'Pivot of Risk Data'!B:B,0),1)</f>
        <v>1412</v>
      </c>
      <c r="K1438" s="22">
        <f>0.000621371*'EVM CPZ List'!$H1438</f>
        <v>10.583463209939188</v>
      </c>
      <c r="L1438" s="22">
        <f>L1437+'EVM CPZ List'!$K1438</f>
        <v>17183.723661778429</v>
      </c>
      <c r="M1438" s="22">
        <f>M1437-'EVM CPZ List'!$I1438</f>
        <v>45.024202738847023</v>
      </c>
      <c r="N1438" s="7" t="e">
        <f>INDEX('2021 Certified EVM Plan'!G:G,MATCH(B1438,'2021 Certified EVM Plan'!E:E,0))</f>
        <v>#N/A</v>
      </c>
      <c r="O1438" s="7" t="e">
        <f>INDEX('2021 Certified EVM Plan'!M:M,MATCH(B1438,'2021 Certified EVM Plan'!E:E,0))</f>
        <v>#N/A</v>
      </c>
      <c r="P1438" s="7">
        <f t="shared" si="22"/>
        <v>1</v>
      </c>
      <c r="Q1438" s="26" t="e">
        <f>IF(INDEX('2021 Certified EVM Plan'!H:H,MATCH(B1438,'2021 Certified EVM Plan'!E:E,0))=1,M1438,#N/A)</f>
        <v>#N/A</v>
      </c>
      <c r="R1438" s="26" t="e">
        <f>IF(INDEX('2021 Certified EVM Plan'!J:J,MATCH(B1438,'2021 Certified EVM Plan'!E:E,0))=1,M1438,#N/A)</f>
        <v>#N/A</v>
      </c>
      <c r="S1438" s="26" t="e">
        <f>IF(INDEX('2021 Certified EVM Plan'!K:K,MATCH(B1438,'2021 Certified EVM Plan'!E:E,0))=1,M1438,#N/A)</f>
        <v>#N/A</v>
      </c>
    </row>
    <row r="1439" spans="1:19" x14ac:dyDescent="0.25">
      <c r="A1439" s="22" t="s">
        <v>1672</v>
      </c>
      <c r="B1439" s="22">
        <v>4462</v>
      </c>
      <c r="C1439" s="22">
        <v>39</v>
      </c>
      <c r="D1439" s="23">
        <v>1.57414218963148E-3</v>
      </c>
      <c r="E1439" s="22">
        <v>254432102</v>
      </c>
      <c r="F1439" s="22" t="s">
        <v>1862</v>
      </c>
      <c r="G1439" s="22" t="s">
        <v>1883</v>
      </c>
      <c r="H1439" s="22">
        <v>3182.9469232851998</v>
      </c>
      <c r="I1439" s="24">
        <f>'EVM CPZ List'!$D1439*'EVM CPZ List'!$C1439</f>
        <v>6.1391545395627717E-2</v>
      </c>
      <c r="J1439" s="25">
        <f>INDEX('Pivot of Risk Data'!A:A,MATCH('EVM CPZ List'!$B1439,'Pivot of Risk Data'!B:B,0),1)</f>
        <v>1413</v>
      </c>
      <c r="K1439" s="22">
        <f>0.000621371*'EVM CPZ List'!$H1439</f>
        <v>1.9777909126686479</v>
      </c>
      <c r="L1439" s="22">
        <f>L1438+'EVM CPZ List'!$K1439</f>
        <v>17185.701452691097</v>
      </c>
      <c r="M1439" s="22">
        <f>M1438-'EVM CPZ List'!$I1439</f>
        <v>44.962811193451394</v>
      </c>
      <c r="N1439" s="7" t="e">
        <f>INDEX('2021 Certified EVM Plan'!G:G,MATCH(B1439,'2021 Certified EVM Plan'!E:E,0))</f>
        <v>#N/A</v>
      </c>
      <c r="O1439" s="7" t="e">
        <f>INDEX('2021 Certified EVM Plan'!M:M,MATCH(B1439,'2021 Certified EVM Plan'!E:E,0))</f>
        <v>#N/A</v>
      </c>
      <c r="P1439" s="7">
        <f t="shared" si="22"/>
        <v>1</v>
      </c>
      <c r="Q1439" s="26" t="e">
        <f>IF(INDEX('2021 Certified EVM Plan'!H:H,MATCH(B1439,'2021 Certified EVM Plan'!E:E,0))=1,M1439,#N/A)</f>
        <v>#N/A</v>
      </c>
      <c r="R1439" s="26" t="e">
        <f>IF(INDEX('2021 Certified EVM Plan'!J:J,MATCH(B1439,'2021 Certified EVM Plan'!E:E,0))=1,M1439,#N/A)</f>
        <v>#N/A</v>
      </c>
      <c r="S1439" s="26" t="e">
        <f>IF(INDEX('2021 Certified EVM Plan'!K:K,MATCH(B1439,'2021 Certified EVM Plan'!E:E,0))=1,M1439,#N/A)</f>
        <v>#N/A</v>
      </c>
    </row>
    <row r="1440" spans="1:19" x14ac:dyDescent="0.25">
      <c r="A1440" s="22" t="s">
        <v>8</v>
      </c>
      <c r="B1440" s="22">
        <v>1746</v>
      </c>
      <c r="C1440" s="22">
        <v>46</v>
      </c>
      <c r="D1440" s="23">
        <v>1.55364349050083E-3</v>
      </c>
      <c r="E1440" s="22">
        <v>152491102</v>
      </c>
      <c r="F1440" s="22" t="s">
        <v>253</v>
      </c>
      <c r="G1440" s="22" t="s">
        <v>254</v>
      </c>
      <c r="H1440" s="22">
        <v>4390.4905164837</v>
      </c>
      <c r="I1440" s="24">
        <f>'EVM CPZ List'!$D1440*'EVM CPZ List'!$C1440</f>
        <v>7.1467600563038178E-2</v>
      </c>
      <c r="J1440" s="25">
        <f>INDEX('Pivot of Risk Data'!A:A,MATCH('EVM CPZ List'!$B1440,'Pivot of Risk Data'!B:B,0),1)</f>
        <v>1414</v>
      </c>
      <c r="K1440" s="22">
        <f>0.000621371*'EVM CPZ List'!$H1440</f>
        <v>2.7281234827179932</v>
      </c>
      <c r="L1440" s="22">
        <f>L1439+'EVM CPZ List'!$K1440</f>
        <v>17188.429576173814</v>
      </c>
      <c r="M1440" s="22">
        <f>M1439-'EVM CPZ List'!$I1440</f>
        <v>44.891343592888354</v>
      </c>
      <c r="N1440" s="7" t="e">
        <f>INDEX('2021 Certified EVM Plan'!G:G,MATCH(B1440,'2021 Certified EVM Plan'!E:E,0))</f>
        <v>#N/A</v>
      </c>
      <c r="O1440" s="7" t="e">
        <f>INDEX('2021 Certified EVM Plan'!M:M,MATCH(B1440,'2021 Certified EVM Plan'!E:E,0))</f>
        <v>#N/A</v>
      </c>
      <c r="P1440" s="7">
        <f t="shared" si="22"/>
        <v>1</v>
      </c>
      <c r="Q1440" s="26" t="e">
        <f>IF(INDEX('2021 Certified EVM Plan'!H:H,MATCH(B1440,'2021 Certified EVM Plan'!E:E,0))=1,M1440,#N/A)</f>
        <v>#N/A</v>
      </c>
      <c r="R1440" s="26" t="e">
        <f>IF(INDEX('2021 Certified EVM Plan'!J:J,MATCH(B1440,'2021 Certified EVM Plan'!E:E,0))=1,M1440,#N/A)</f>
        <v>#N/A</v>
      </c>
      <c r="S1440" s="26" t="e">
        <f>IF(INDEX('2021 Certified EVM Plan'!K:K,MATCH(B1440,'2021 Certified EVM Plan'!E:E,0))=1,M1440,#N/A)</f>
        <v>#N/A</v>
      </c>
    </row>
    <row r="1441" spans="1:19" x14ac:dyDescent="0.25">
      <c r="A1441" s="22" t="s">
        <v>1672</v>
      </c>
      <c r="B1441" s="22">
        <v>3827</v>
      </c>
      <c r="C1441" s="22">
        <v>60</v>
      </c>
      <c r="D1441" s="23">
        <v>1.5500032721321301E-3</v>
      </c>
      <c r="E1441" s="22">
        <v>254151101</v>
      </c>
      <c r="F1441" s="22" t="s">
        <v>1762</v>
      </c>
      <c r="G1441" s="22" t="s">
        <v>2094</v>
      </c>
      <c r="H1441" s="22">
        <v>8826.9706669904299</v>
      </c>
      <c r="I1441" s="24">
        <f>'EVM CPZ List'!$D1441*'EVM CPZ List'!$C1441</f>
        <v>9.3000196327927803E-2</v>
      </c>
      <c r="J1441" s="25">
        <f>INDEX('Pivot of Risk Data'!A:A,MATCH('EVM CPZ List'!$B1441,'Pivot of Risk Data'!B:B,0),1)</f>
        <v>1415</v>
      </c>
      <c r="K1441" s="22">
        <f>0.000621371*'EVM CPZ List'!$H1441</f>
        <v>5.4848235903185101</v>
      </c>
      <c r="L1441" s="22">
        <f>L1440+'EVM CPZ List'!$K1441</f>
        <v>17193.914399764133</v>
      </c>
      <c r="M1441" s="22">
        <f>M1440-'EVM CPZ List'!$I1441</f>
        <v>44.798343396560426</v>
      </c>
      <c r="N1441" s="7" t="e">
        <f>INDEX('2021 Certified EVM Plan'!G:G,MATCH(B1441,'2021 Certified EVM Plan'!E:E,0))</f>
        <v>#N/A</v>
      </c>
      <c r="O1441" s="7" t="e">
        <f>INDEX('2021 Certified EVM Plan'!M:M,MATCH(B1441,'2021 Certified EVM Plan'!E:E,0))</f>
        <v>#N/A</v>
      </c>
      <c r="P1441" s="7">
        <f t="shared" si="22"/>
        <v>1</v>
      </c>
      <c r="Q1441" s="26" t="e">
        <f>IF(INDEX('2021 Certified EVM Plan'!H:H,MATCH(B1441,'2021 Certified EVM Plan'!E:E,0))=1,M1441,#N/A)</f>
        <v>#N/A</v>
      </c>
      <c r="R1441" s="26" t="e">
        <f>IF(INDEX('2021 Certified EVM Plan'!J:J,MATCH(B1441,'2021 Certified EVM Plan'!E:E,0))=1,M1441,#N/A)</f>
        <v>#N/A</v>
      </c>
      <c r="S1441" s="26" t="e">
        <f>IF(INDEX('2021 Certified EVM Plan'!K:K,MATCH(B1441,'2021 Certified EVM Plan'!E:E,0))=1,M1441,#N/A)</f>
        <v>#N/A</v>
      </c>
    </row>
    <row r="1442" spans="1:19" x14ac:dyDescent="0.25">
      <c r="A1442" s="22" t="s">
        <v>1672</v>
      </c>
      <c r="B1442" s="22">
        <v>1117</v>
      </c>
      <c r="C1442" s="22">
        <v>72</v>
      </c>
      <c r="D1442" s="23">
        <v>1.5460607011896E-3</v>
      </c>
      <c r="E1442" s="22">
        <v>162161101</v>
      </c>
      <c r="F1442" s="22" t="s">
        <v>1707</v>
      </c>
      <c r="G1442" s="22" t="s">
        <v>1708</v>
      </c>
      <c r="H1442" s="22">
        <v>8016.9900418523703</v>
      </c>
      <c r="I1442" s="24">
        <f>'EVM CPZ List'!$D1442*'EVM CPZ List'!$C1442</f>
        <v>0.1113163704856512</v>
      </c>
      <c r="J1442" s="25">
        <f>INDEX('Pivot of Risk Data'!A:A,MATCH('EVM CPZ List'!$B1442,'Pivot of Risk Data'!B:B,0),1)</f>
        <v>1416</v>
      </c>
      <c r="K1442" s="22">
        <f>0.000621371*'EVM CPZ List'!$H1442</f>
        <v>4.9815251192958492</v>
      </c>
      <c r="L1442" s="22">
        <f>L1441+'EVM CPZ List'!$K1442</f>
        <v>17198.895924883429</v>
      </c>
      <c r="M1442" s="22">
        <f>M1441-'EVM CPZ List'!$I1442</f>
        <v>44.687027026074773</v>
      </c>
      <c r="N1442" s="7" t="e">
        <f>INDEX('2021 Certified EVM Plan'!G:G,MATCH(B1442,'2021 Certified EVM Plan'!E:E,0))</f>
        <v>#N/A</v>
      </c>
      <c r="O1442" s="7" t="e">
        <f>INDEX('2021 Certified EVM Plan'!M:M,MATCH(B1442,'2021 Certified EVM Plan'!E:E,0))</f>
        <v>#N/A</v>
      </c>
      <c r="P1442" s="7">
        <f t="shared" si="22"/>
        <v>1</v>
      </c>
      <c r="Q1442" s="26" t="e">
        <f>IF(INDEX('2021 Certified EVM Plan'!H:H,MATCH(B1442,'2021 Certified EVM Plan'!E:E,0))=1,M1442,#N/A)</f>
        <v>#N/A</v>
      </c>
      <c r="R1442" s="26" t="e">
        <f>IF(INDEX('2021 Certified EVM Plan'!J:J,MATCH(B1442,'2021 Certified EVM Plan'!E:E,0))=1,M1442,#N/A)</f>
        <v>#N/A</v>
      </c>
      <c r="S1442" s="26" t="e">
        <f>IF(INDEX('2021 Certified EVM Plan'!K:K,MATCH(B1442,'2021 Certified EVM Plan'!E:E,0))=1,M1442,#N/A)</f>
        <v>#N/A</v>
      </c>
    </row>
    <row r="1443" spans="1:19" x14ac:dyDescent="0.25">
      <c r="A1443" s="22" t="s">
        <v>539</v>
      </c>
      <c r="B1443" s="22">
        <v>1060</v>
      </c>
      <c r="C1443" s="22">
        <v>196</v>
      </c>
      <c r="D1443" s="23">
        <v>1.5455426803532299E-3</v>
      </c>
      <c r="E1443" s="22">
        <v>102812101</v>
      </c>
      <c r="F1443" s="22" t="s">
        <v>825</v>
      </c>
      <c r="G1443" s="22" t="s">
        <v>826</v>
      </c>
      <c r="H1443" s="22">
        <v>22959.774579259501</v>
      </c>
      <c r="I1443" s="24">
        <f>'EVM CPZ List'!$D1443*'EVM CPZ List'!$C1443</f>
        <v>0.30292636534923306</v>
      </c>
      <c r="J1443" s="25">
        <f>INDEX('Pivot of Risk Data'!A:A,MATCH('EVM CPZ List'!$B1443,'Pivot of Risk Data'!B:B,0),1)</f>
        <v>1417</v>
      </c>
      <c r="K1443" s="22">
        <f>0.000621371*'EVM CPZ List'!$H1443</f>
        <v>14.266538090089057</v>
      </c>
      <c r="L1443" s="22">
        <f>L1442+'EVM CPZ List'!$K1443</f>
        <v>17213.16246297352</v>
      </c>
      <c r="M1443" s="22">
        <f>M1442-'EVM CPZ List'!$I1443</f>
        <v>44.384100660725537</v>
      </c>
      <c r="N1443" s="7" t="e">
        <f>INDEX('2021 Certified EVM Plan'!G:G,MATCH(B1443,'2021 Certified EVM Plan'!E:E,0))</f>
        <v>#N/A</v>
      </c>
      <c r="O1443" s="7" t="e">
        <f>INDEX('2021 Certified EVM Plan'!M:M,MATCH(B1443,'2021 Certified EVM Plan'!E:E,0))</f>
        <v>#N/A</v>
      </c>
      <c r="P1443" s="7">
        <f t="shared" si="22"/>
        <v>1</v>
      </c>
      <c r="Q1443" s="26" t="e">
        <f>IF(INDEX('2021 Certified EVM Plan'!H:H,MATCH(B1443,'2021 Certified EVM Plan'!E:E,0))=1,M1443,#N/A)</f>
        <v>#N/A</v>
      </c>
      <c r="R1443" s="26" t="e">
        <f>IF(INDEX('2021 Certified EVM Plan'!J:J,MATCH(B1443,'2021 Certified EVM Plan'!E:E,0))=1,M1443,#N/A)</f>
        <v>#N/A</v>
      </c>
      <c r="S1443" s="26" t="e">
        <f>IF(INDEX('2021 Certified EVM Plan'!K:K,MATCH(B1443,'2021 Certified EVM Plan'!E:E,0))=1,M1443,#N/A)</f>
        <v>#N/A</v>
      </c>
    </row>
    <row r="1444" spans="1:19" x14ac:dyDescent="0.25">
      <c r="A1444" s="22" t="s">
        <v>964</v>
      </c>
      <c r="B1444" s="22">
        <v>5073</v>
      </c>
      <c r="C1444" s="22">
        <v>179</v>
      </c>
      <c r="D1444" s="23">
        <v>1.54323245773795E-3</v>
      </c>
      <c r="E1444" s="22">
        <v>192401101</v>
      </c>
      <c r="F1444" s="22" t="s">
        <v>1001</v>
      </c>
      <c r="G1444" s="22" t="s">
        <v>1223</v>
      </c>
      <c r="H1444" s="22">
        <v>18590.245936514701</v>
      </c>
      <c r="I1444" s="24">
        <f>'EVM CPZ List'!$D1444*'EVM CPZ List'!$C1444</f>
        <v>0.27623860993509308</v>
      </c>
      <c r="J1444" s="25">
        <f>INDEX('Pivot of Risk Data'!A:A,MATCH('EVM CPZ List'!$B1444,'Pivot of Risk Data'!B:B,0),1)</f>
        <v>1418</v>
      </c>
      <c r="K1444" s="22">
        <f>0.000621371*'EVM CPZ List'!$H1444</f>
        <v>11.551439707818076</v>
      </c>
      <c r="L1444" s="22">
        <f>L1443+'EVM CPZ List'!$K1444</f>
        <v>17224.713902681338</v>
      </c>
      <c r="M1444" s="22">
        <f>M1443-'EVM CPZ List'!$I1444</f>
        <v>44.107862050790445</v>
      </c>
      <c r="N1444" s="7" t="e">
        <f>INDEX('2021 Certified EVM Plan'!G:G,MATCH(B1444,'2021 Certified EVM Plan'!E:E,0))</f>
        <v>#N/A</v>
      </c>
      <c r="O1444" s="7" t="e">
        <f>INDEX('2021 Certified EVM Plan'!M:M,MATCH(B1444,'2021 Certified EVM Plan'!E:E,0))</f>
        <v>#N/A</v>
      </c>
      <c r="P1444" s="7">
        <f t="shared" si="22"/>
        <v>1</v>
      </c>
      <c r="Q1444" s="26" t="e">
        <f>IF(INDEX('2021 Certified EVM Plan'!H:H,MATCH(B1444,'2021 Certified EVM Plan'!E:E,0))=1,M1444,#N/A)</f>
        <v>#N/A</v>
      </c>
      <c r="R1444" s="26" t="e">
        <f>IF(INDEX('2021 Certified EVM Plan'!J:J,MATCH(B1444,'2021 Certified EVM Plan'!E:E,0))=1,M1444,#N/A)</f>
        <v>#N/A</v>
      </c>
      <c r="S1444" s="26" t="e">
        <f>IF(INDEX('2021 Certified EVM Plan'!K:K,MATCH(B1444,'2021 Certified EVM Plan'!E:E,0))=1,M1444,#N/A)</f>
        <v>#N/A</v>
      </c>
    </row>
    <row r="1445" spans="1:19" x14ac:dyDescent="0.25">
      <c r="A1445" s="22" t="s">
        <v>8</v>
      </c>
      <c r="B1445" s="22">
        <v>9161</v>
      </c>
      <c r="C1445" s="22">
        <v>11</v>
      </c>
      <c r="D1445" s="23">
        <v>1.54033692328205E-3</v>
      </c>
      <c r="E1445" s="22">
        <v>152321101</v>
      </c>
      <c r="F1445" s="22" t="s">
        <v>438</v>
      </c>
      <c r="G1445" s="22" t="s">
        <v>439</v>
      </c>
      <c r="H1445" s="22">
        <v>3389.5909034085198</v>
      </c>
      <c r="I1445" s="24">
        <f>'EVM CPZ List'!$D1445*'EVM CPZ List'!$C1445</f>
        <v>1.694370615610255E-2</v>
      </c>
      <c r="J1445" s="25">
        <f>INDEX('Pivot of Risk Data'!A:A,MATCH('EVM CPZ List'!$B1445,'Pivot of Risk Data'!B:B,0),1)</f>
        <v>1419</v>
      </c>
      <c r="K1445" s="22">
        <f>0.000621371*'EVM CPZ List'!$H1445</f>
        <v>2.1061934892418552</v>
      </c>
      <c r="L1445" s="22">
        <f>L1444+'EVM CPZ List'!$K1445</f>
        <v>17226.820096170581</v>
      </c>
      <c r="M1445" s="22">
        <f>M1444-'EVM CPZ List'!$I1445</f>
        <v>44.090918344634339</v>
      </c>
      <c r="N1445" s="7" t="e">
        <f>INDEX('2021 Certified EVM Plan'!G:G,MATCH(B1445,'2021 Certified EVM Plan'!E:E,0))</f>
        <v>#N/A</v>
      </c>
      <c r="O1445" s="7" t="e">
        <f>INDEX('2021 Certified EVM Plan'!M:M,MATCH(B1445,'2021 Certified EVM Plan'!E:E,0))</f>
        <v>#N/A</v>
      </c>
      <c r="P1445" s="7">
        <f t="shared" si="22"/>
        <v>1</v>
      </c>
      <c r="Q1445" s="26" t="e">
        <f>IF(INDEX('2021 Certified EVM Plan'!H:H,MATCH(B1445,'2021 Certified EVM Plan'!E:E,0))=1,M1445,#N/A)</f>
        <v>#N/A</v>
      </c>
      <c r="R1445" s="26" t="e">
        <f>IF(INDEX('2021 Certified EVM Plan'!J:J,MATCH(B1445,'2021 Certified EVM Plan'!E:E,0))=1,M1445,#N/A)</f>
        <v>#N/A</v>
      </c>
      <c r="S1445" s="26" t="e">
        <f>IF(INDEX('2021 Certified EVM Plan'!K:K,MATCH(B1445,'2021 Certified EVM Plan'!E:E,0))=1,M1445,#N/A)</f>
        <v>#N/A</v>
      </c>
    </row>
    <row r="1446" spans="1:19" x14ac:dyDescent="0.25">
      <c r="A1446" s="22" t="s">
        <v>539</v>
      </c>
      <c r="B1446" s="22">
        <v>6696</v>
      </c>
      <c r="C1446" s="22">
        <v>273</v>
      </c>
      <c r="D1446" s="23">
        <v>1.53968162200208E-3</v>
      </c>
      <c r="E1446" s="22">
        <v>103031102</v>
      </c>
      <c r="F1446" s="22" t="s">
        <v>540</v>
      </c>
      <c r="G1446" s="22" t="s">
        <v>816</v>
      </c>
      <c r="H1446" s="22">
        <v>25102.3894034392</v>
      </c>
      <c r="I1446" s="24">
        <f>'EVM CPZ List'!$D1446*'EVM CPZ List'!$C1446</f>
        <v>0.42033308280656784</v>
      </c>
      <c r="J1446" s="25">
        <f>INDEX('Pivot of Risk Data'!A:A,MATCH('EVM CPZ List'!$B1446,'Pivot of Risk Data'!B:B,0),1)</f>
        <v>1420</v>
      </c>
      <c r="K1446" s="22">
        <f>0.000621371*'EVM CPZ List'!$H1446</f>
        <v>15.597896806004419</v>
      </c>
      <c r="L1446" s="22">
        <f>L1445+'EVM CPZ List'!$K1446</f>
        <v>17242.417992976585</v>
      </c>
      <c r="M1446" s="22">
        <f>M1445-'EVM CPZ List'!$I1446</f>
        <v>43.670585261827775</v>
      </c>
      <c r="N1446" s="7" t="e">
        <f>INDEX('2021 Certified EVM Plan'!G:G,MATCH(B1446,'2021 Certified EVM Plan'!E:E,0))</f>
        <v>#N/A</v>
      </c>
      <c r="O1446" s="7" t="e">
        <f>INDEX('2021 Certified EVM Plan'!M:M,MATCH(B1446,'2021 Certified EVM Plan'!E:E,0))</f>
        <v>#N/A</v>
      </c>
      <c r="P1446" s="7">
        <f t="shared" si="22"/>
        <v>1</v>
      </c>
      <c r="Q1446" s="26" t="e">
        <f>IF(INDEX('2021 Certified EVM Plan'!H:H,MATCH(B1446,'2021 Certified EVM Plan'!E:E,0))=1,M1446,#N/A)</f>
        <v>#N/A</v>
      </c>
      <c r="R1446" s="26" t="e">
        <f>IF(INDEX('2021 Certified EVM Plan'!J:J,MATCH(B1446,'2021 Certified EVM Plan'!E:E,0))=1,M1446,#N/A)</f>
        <v>#N/A</v>
      </c>
      <c r="S1446" s="26" t="e">
        <f>IF(INDEX('2021 Certified EVM Plan'!K:K,MATCH(B1446,'2021 Certified EVM Plan'!E:E,0))=1,M1446,#N/A)</f>
        <v>#N/A</v>
      </c>
    </row>
    <row r="1447" spans="1:19" x14ac:dyDescent="0.25">
      <c r="A1447" s="22" t="s">
        <v>964</v>
      </c>
      <c r="B1447" s="22">
        <v>1573</v>
      </c>
      <c r="C1447" s="22">
        <v>36</v>
      </c>
      <c r="D1447" s="23">
        <v>1.53098774634656E-3</v>
      </c>
      <c r="E1447" s="22">
        <v>43321104</v>
      </c>
      <c r="F1447" s="22" t="s">
        <v>1404</v>
      </c>
      <c r="G1447" s="22" t="s">
        <v>1405</v>
      </c>
      <c r="H1447" s="22">
        <v>4001.0684267309298</v>
      </c>
      <c r="I1447" s="24">
        <f>'EVM CPZ List'!$D1447*'EVM CPZ List'!$C1447</f>
        <v>5.5115558868476161E-2</v>
      </c>
      <c r="J1447" s="25">
        <f>INDEX('Pivot of Risk Data'!A:A,MATCH('EVM CPZ List'!$B1447,'Pivot of Risk Data'!B:B,0),1)</f>
        <v>1421</v>
      </c>
      <c r="K1447" s="22">
        <f>0.000621371*'EVM CPZ List'!$H1447</f>
        <v>2.4861478893862246</v>
      </c>
      <c r="L1447" s="22">
        <f>L1446+'EVM CPZ List'!$K1447</f>
        <v>17244.904140865972</v>
      </c>
      <c r="M1447" s="22">
        <f>M1446-'EVM CPZ List'!$I1447</f>
        <v>43.615469702959295</v>
      </c>
      <c r="N1447" s="7" t="e">
        <f>INDEX('2021 Certified EVM Plan'!G:G,MATCH(B1447,'2021 Certified EVM Plan'!E:E,0))</f>
        <v>#N/A</v>
      </c>
      <c r="O1447" s="7" t="e">
        <f>INDEX('2021 Certified EVM Plan'!M:M,MATCH(B1447,'2021 Certified EVM Plan'!E:E,0))</f>
        <v>#N/A</v>
      </c>
      <c r="P1447" s="7">
        <f t="shared" si="22"/>
        <v>1</v>
      </c>
      <c r="Q1447" s="26" t="e">
        <f>IF(INDEX('2021 Certified EVM Plan'!H:H,MATCH(B1447,'2021 Certified EVM Plan'!E:E,0))=1,M1447,#N/A)</f>
        <v>#N/A</v>
      </c>
      <c r="R1447" s="26" t="e">
        <f>IF(INDEX('2021 Certified EVM Plan'!J:J,MATCH(B1447,'2021 Certified EVM Plan'!E:E,0))=1,M1447,#N/A)</f>
        <v>#N/A</v>
      </c>
      <c r="S1447" s="26" t="e">
        <f>IF(INDEX('2021 Certified EVM Plan'!K:K,MATCH(B1447,'2021 Certified EVM Plan'!E:E,0))=1,M1447,#N/A)</f>
        <v>#N/A</v>
      </c>
    </row>
    <row r="1448" spans="1:19" x14ac:dyDescent="0.25">
      <c r="A1448" s="22" t="s">
        <v>539</v>
      </c>
      <c r="B1448" s="22">
        <v>2546</v>
      </c>
      <c r="C1448" s="22">
        <v>124</v>
      </c>
      <c r="D1448" s="23">
        <v>1.5270080821899201E-3</v>
      </c>
      <c r="E1448" s="22">
        <v>102831104</v>
      </c>
      <c r="F1448" s="22" t="s">
        <v>665</v>
      </c>
      <c r="G1448" s="22" t="s">
        <v>701</v>
      </c>
      <c r="H1448" s="22">
        <v>47006.832307139302</v>
      </c>
      <c r="I1448" s="24">
        <f>'EVM CPZ List'!$D1448*'EVM CPZ List'!$C1448</f>
        <v>0.1893490021915501</v>
      </c>
      <c r="J1448" s="25">
        <f>INDEX('Pivot of Risk Data'!A:A,MATCH('EVM CPZ List'!$B1448,'Pivot of Risk Data'!B:B,0),1)</f>
        <v>1422</v>
      </c>
      <c r="K1448" s="22">
        <f>0.000621371*'EVM CPZ List'!$H1448</f>
        <v>29.208682397519457</v>
      </c>
      <c r="L1448" s="22">
        <f>L1447+'EVM CPZ List'!$K1448</f>
        <v>17274.112823263491</v>
      </c>
      <c r="M1448" s="22">
        <f>M1447-'EVM CPZ List'!$I1448</f>
        <v>43.426120700767747</v>
      </c>
      <c r="N1448" s="7" t="e">
        <f>INDEX('2021 Certified EVM Plan'!G:G,MATCH(B1448,'2021 Certified EVM Plan'!E:E,0))</f>
        <v>#N/A</v>
      </c>
      <c r="O1448" s="7" t="e">
        <f>INDEX('2021 Certified EVM Plan'!M:M,MATCH(B1448,'2021 Certified EVM Plan'!E:E,0))</f>
        <v>#N/A</v>
      </c>
      <c r="P1448" s="7">
        <f t="shared" si="22"/>
        <v>1</v>
      </c>
      <c r="Q1448" s="26" t="e">
        <f>IF(INDEX('2021 Certified EVM Plan'!H:H,MATCH(B1448,'2021 Certified EVM Plan'!E:E,0))=1,M1448,#N/A)</f>
        <v>#N/A</v>
      </c>
      <c r="R1448" s="26" t="e">
        <f>IF(INDEX('2021 Certified EVM Plan'!J:J,MATCH(B1448,'2021 Certified EVM Plan'!E:E,0))=1,M1448,#N/A)</f>
        <v>#N/A</v>
      </c>
      <c r="S1448" s="26" t="e">
        <f>IF(INDEX('2021 Certified EVM Plan'!K:K,MATCH(B1448,'2021 Certified EVM Plan'!E:E,0))=1,M1448,#N/A)</f>
        <v>#N/A</v>
      </c>
    </row>
    <row r="1449" spans="1:19" x14ac:dyDescent="0.25">
      <c r="A1449" s="22" t="s">
        <v>539</v>
      </c>
      <c r="B1449" s="22">
        <v>9046</v>
      </c>
      <c r="C1449" s="22">
        <v>11</v>
      </c>
      <c r="D1449" s="23">
        <v>1.52657045856205E-3</v>
      </c>
      <c r="E1449" s="22">
        <v>101321101</v>
      </c>
      <c r="F1449" s="22" t="s">
        <v>699</v>
      </c>
      <c r="G1449" s="22" t="s">
        <v>852</v>
      </c>
      <c r="H1449" s="22">
        <v>3000.4111663444201</v>
      </c>
      <c r="I1449" s="24">
        <f>'EVM CPZ List'!$D1449*'EVM CPZ List'!$C1449</f>
        <v>1.6792275044182549E-2</v>
      </c>
      <c r="J1449" s="25">
        <f>INDEX('Pivot of Risk Data'!A:A,MATCH('EVM CPZ List'!$B1449,'Pivot of Risk Data'!B:B,0),1)</f>
        <v>1423</v>
      </c>
      <c r="K1449" s="22">
        <f>0.000621371*'EVM CPZ List'!$H1449</f>
        <v>1.8643684868425987</v>
      </c>
      <c r="L1449" s="22">
        <f>L1448+'EVM CPZ List'!$K1449</f>
        <v>17275.977191750335</v>
      </c>
      <c r="M1449" s="22">
        <f>M1448-'EVM CPZ List'!$I1449</f>
        <v>43.409328425723565</v>
      </c>
      <c r="N1449" s="7" t="e">
        <f>INDEX('2021 Certified EVM Plan'!G:G,MATCH(B1449,'2021 Certified EVM Plan'!E:E,0))</f>
        <v>#N/A</v>
      </c>
      <c r="O1449" s="7" t="e">
        <f>INDEX('2021 Certified EVM Plan'!M:M,MATCH(B1449,'2021 Certified EVM Plan'!E:E,0))</f>
        <v>#N/A</v>
      </c>
      <c r="P1449" s="7">
        <f t="shared" si="22"/>
        <v>1</v>
      </c>
      <c r="Q1449" s="26" t="e">
        <f>IF(INDEX('2021 Certified EVM Plan'!H:H,MATCH(B1449,'2021 Certified EVM Plan'!E:E,0))=1,M1449,#N/A)</f>
        <v>#N/A</v>
      </c>
      <c r="R1449" s="26" t="e">
        <f>IF(INDEX('2021 Certified EVM Plan'!J:J,MATCH(B1449,'2021 Certified EVM Plan'!E:E,0))=1,M1449,#N/A)</f>
        <v>#N/A</v>
      </c>
      <c r="S1449" s="26" t="e">
        <f>IF(INDEX('2021 Certified EVM Plan'!K:K,MATCH(B1449,'2021 Certified EVM Plan'!E:E,0))=1,M1449,#N/A)</f>
        <v>#N/A</v>
      </c>
    </row>
    <row r="1450" spans="1:19" x14ac:dyDescent="0.25">
      <c r="A1450" s="22" t="s">
        <v>1672</v>
      </c>
      <c r="B1450" s="22">
        <v>7072</v>
      </c>
      <c r="C1450" s="22">
        <v>41</v>
      </c>
      <c r="D1450" s="23">
        <v>1.5252346569414E-3</v>
      </c>
      <c r="E1450" s="22">
        <v>163341103</v>
      </c>
      <c r="F1450" s="22" t="s">
        <v>1937</v>
      </c>
      <c r="G1450" s="22" t="s">
        <v>2124</v>
      </c>
      <c r="H1450" s="22">
        <v>9300.0350053803395</v>
      </c>
      <c r="I1450" s="24">
        <f>'EVM CPZ List'!$D1450*'EVM CPZ List'!$C1450</f>
        <v>6.2534620934597399E-2</v>
      </c>
      <c r="J1450" s="25">
        <f>INDEX('Pivot of Risk Data'!A:A,MATCH('EVM CPZ List'!$B1450,'Pivot of Risk Data'!B:B,0),1)</f>
        <v>1424</v>
      </c>
      <c r="K1450" s="22">
        <f>0.000621371*'EVM CPZ List'!$H1450</f>
        <v>5.7787720513281871</v>
      </c>
      <c r="L1450" s="22">
        <f>L1449+'EVM CPZ List'!$K1450</f>
        <v>17281.755963801665</v>
      </c>
      <c r="M1450" s="22">
        <f>M1449-'EVM CPZ List'!$I1450</f>
        <v>43.346793804788966</v>
      </c>
      <c r="N1450" s="7" t="e">
        <f>INDEX('2021 Certified EVM Plan'!G:G,MATCH(B1450,'2021 Certified EVM Plan'!E:E,0))</f>
        <v>#N/A</v>
      </c>
      <c r="O1450" s="7" t="e">
        <f>INDEX('2021 Certified EVM Plan'!M:M,MATCH(B1450,'2021 Certified EVM Plan'!E:E,0))</f>
        <v>#N/A</v>
      </c>
      <c r="P1450" s="7">
        <f t="shared" si="22"/>
        <v>1</v>
      </c>
      <c r="Q1450" s="26" t="e">
        <f>IF(INDEX('2021 Certified EVM Plan'!H:H,MATCH(B1450,'2021 Certified EVM Plan'!E:E,0))=1,M1450,#N/A)</f>
        <v>#N/A</v>
      </c>
      <c r="R1450" s="26" t="e">
        <f>IF(INDEX('2021 Certified EVM Plan'!J:J,MATCH(B1450,'2021 Certified EVM Plan'!E:E,0))=1,M1450,#N/A)</f>
        <v>#N/A</v>
      </c>
      <c r="S1450" s="26" t="e">
        <f>IF(INDEX('2021 Certified EVM Plan'!K:K,MATCH(B1450,'2021 Certified EVM Plan'!E:E,0))=1,M1450,#N/A)</f>
        <v>#N/A</v>
      </c>
    </row>
    <row r="1451" spans="1:19" x14ac:dyDescent="0.25">
      <c r="A1451" s="22" t="s">
        <v>2195</v>
      </c>
      <c r="B1451" s="22">
        <v>4597</v>
      </c>
      <c r="C1451" s="22">
        <v>8</v>
      </c>
      <c r="D1451" s="23">
        <v>1.5233192531497099E-3</v>
      </c>
      <c r="E1451" s="22">
        <v>182551102</v>
      </c>
      <c r="F1451" s="22" t="s">
        <v>2279</v>
      </c>
      <c r="G1451" s="22" t="s">
        <v>2280</v>
      </c>
      <c r="H1451" s="22">
        <v>3816.3109876303402</v>
      </c>
      <c r="I1451" s="24">
        <f>'EVM CPZ List'!$D1451*'EVM CPZ List'!$C1451</f>
        <v>1.2186554025197679E-2</v>
      </c>
      <c r="J1451" s="25">
        <f>INDEX('Pivot of Risk Data'!A:A,MATCH('EVM CPZ List'!$B1451,'Pivot of Risk Data'!B:B,0),1)</f>
        <v>1425</v>
      </c>
      <c r="K1451" s="22">
        <f>0.000621371*'EVM CPZ List'!$H1451</f>
        <v>2.3713449746948521</v>
      </c>
      <c r="L1451" s="22">
        <f>L1450+'EVM CPZ List'!$K1451</f>
        <v>17284.127308776358</v>
      </c>
      <c r="M1451" s="22">
        <f>M1450-'EVM CPZ List'!$I1451</f>
        <v>43.334607250763767</v>
      </c>
      <c r="N1451" s="7" t="e">
        <f>INDEX('2021 Certified EVM Plan'!G:G,MATCH(B1451,'2021 Certified EVM Plan'!E:E,0))</f>
        <v>#N/A</v>
      </c>
      <c r="O1451" s="7" t="e">
        <f>INDEX('2021 Certified EVM Plan'!M:M,MATCH(B1451,'2021 Certified EVM Plan'!E:E,0))</f>
        <v>#N/A</v>
      </c>
      <c r="P1451" s="7">
        <f t="shared" si="22"/>
        <v>1</v>
      </c>
      <c r="Q1451" s="26" t="e">
        <f>IF(INDEX('2021 Certified EVM Plan'!H:H,MATCH(B1451,'2021 Certified EVM Plan'!E:E,0))=1,M1451,#N/A)</f>
        <v>#N/A</v>
      </c>
      <c r="R1451" s="26" t="e">
        <f>IF(INDEX('2021 Certified EVM Plan'!J:J,MATCH(B1451,'2021 Certified EVM Plan'!E:E,0))=1,M1451,#N/A)</f>
        <v>#N/A</v>
      </c>
      <c r="S1451" s="26" t="e">
        <f>IF(INDEX('2021 Certified EVM Plan'!K:K,MATCH(B1451,'2021 Certified EVM Plan'!E:E,0))=1,M1451,#N/A)</f>
        <v>#N/A</v>
      </c>
    </row>
    <row r="1452" spans="1:19" x14ac:dyDescent="0.25">
      <c r="A1452" s="22" t="s">
        <v>8</v>
      </c>
      <c r="B1452" s="22">
        <v>7202</v>
      </c>
      <c r="C1452" s="22">
        <v>74</v>
      </c>
      <c r="D1452" s="23">
        <v>1.5217075305464E-3</v>
      </c>
      <c r="E1452" s="22">
        <v>152471101</v>
      </c>
      <c r="F1452" s="22" t="s">
        <v>27</v>
      </c>
      <c r="G1452" s="22" t="s">
        <v>28</v>
      </c>
      <c r="H1452" s="22">
        <v>8056.6942722513504</v>
      </c>
      <c r="I1452" s="24">
        <f>'EVM CPZ List'!$D1452*'EVM CPZ List'!$C1452</f>
        <v>0.1126063572604336</v>
      </c>
      <c r="J1452" s="25">
        <f>INDEX('Pivot of Risk Data'!A:A,MATCH('EVM CPZ List'!$B1452,'Pivot of Risk Data'!B:B,0),1)</f>
        <v>1426</v>
      </c>
      <c r="K1452" s="22">
        <f>0.000621371*'EVM CPZ List'!$H1452</f>
        <v>5.006196176643094</v>
      </c>
      <c r="L1452" s="22">
        <f>L1451+'EVM CPZ List'!$K1452</f>
        <v>17289.133504953003</v>
      </c>
      <c r="M1452" s="22">
        <f>M1451-'EVM CPZ List'!$I1452</f>
        <v>43.222000893503335</v>
      </c>
      <c r="N1452" s="7" t="e">
        <f>INDEX('2021 Certified EVM Plan'!G:G,MATCH(B1452,'2021 Certified EVM Plan'!E:E,0))</f>
        <v>#N/A</v>
      </c>
      <c r="O1452" s="7" t="e">
        <f>INDEX('2021 Certified EVM Plan'!M:M,MATCH(B1452,'2021 Certified EVM Plan'!E:E,0))</f>
        <v>#N/A</v>
      </c>
      <c r="P1452" s="7">
        <f t="shared" si="22"/>
        <v>1</v>
      </c>
      <c r="Q1452" s="26" t="e">
        <f>IF(INDEX('2021 Certified EVM Plan'!H:H,MATCH(B1452,'2021 Certified EVM Plan'!E:E,0))=1,M1452,#N/A)</f>
        <v>#N/A</v>
      </c>
      <c r="R1452" s="26" t="e">
        <f>IF(INDEX('2021 Certified EVM Plan'!J:J,MATCH(B1452,'2021 Certified EVM Plan'!E:E,0))=1,M1452,#N/A)</f>
        <v>#N/A</v>
      </c>
      <c r="S1452" s="26" t="e">
        <f>IF(INDEX('2021 Certified EVM Plan'!K:K,MATCH(B1452,'2021 Certified EVM Plan'!E:E,0))=1,M1452,#N/A)</f>
        <v>#N/A</v>
      </c>
    </row>
    <row r="1453" spans="1:19" x14ac:dyDescent="0.25">
      <c r="A1453" s="22" t="s">
        <v>2195</v>
      </c>
      <c r="B1453" s="22">
        <v>7358</v>
      </c>
      <c r="C1453" s="22">
        <v>99</v>
      </c>
      <c r="D1453" s="23">
        <v>1.51862046727415E-3</v>
      </c>
      <c r="E1453" s="22">
        <v>82931101</v>
      </c>
      <c r="F1453" s="22" t="s">
        <v>2254</v>
      </c>
      <c r="G1453" s="22" t="s">
        <v>2466</v>
      </c>
      <c r="H1453" s="22">
        <v>10964.137736639401</v>
      </c>
      <c r="I1453" s="24">
        <f>'EVM CPZ List'!$D1453*'EVM CPZ List'!$C1453</f>
        <v>0.15034342626014086</v>
      </c>
      <c r="J1453" s="25">
        <f>INDEX('Pivot of Risk Data'!A:A,MATCH('EVM CPZ List'!$B1453,'Pivot of Risk Data'!B:B,0),1)</f>
        <v>1427</v>
      </c>
      <c r="K1453" s="22">
        <f>0.000621371*'EVM CPZ List'!$H1453</f>
        <v>6.812797229553361</v>
      </c>
      <c r="L1453" s="22">
        <f>L1452+'EVM CPZ List'!$K1453</f>
        <v>17295.946302182558</v>
      </c>
      <c r="M1453" s="22">
        <f>M1452-'EVM CPZ List'!$I1453</f>
        <v>43.071657467243192</v>
      </c>
      <c r="N1453" s="7" t="e">
        <f>INDEX('2021 Certified EVM Plan'!G:G,MATCH(B1453,'2021 Certified EVM Plan'!E:E,0))</f>
        <v>#N/A</v>
      </c>
      <c r="O1453" s="7" t="e">
        <f>INDEX('2021 Certified EVM Plan'!M:M,MATCH(B1453,'2021 Certified EVM Plan'!E:E,0))</f>
        <v>#N/A</v>
      </c>
      <c r="P1453" s="7">
        <f t="shared" si="22"/>
        <v>1</v>
      </c>
      <c r="Q1453" s="26" t="e">
        <f>IF(INDEX('2021 Certified EVM Plan'!H:H,MATCH(B1453,'2021 Certified EVM Plan'!E:E,0))=1,M1453,#N/A)</f>
        <v>#N/A</v>
      </c>
      <c r="R1453" s="26" t="e">
        <f>IF(INDEX('2021 Certified EVM Plan'!J:J,MATCH(B1453,'2021 Certified EVM Plan'!E:E,0))=1,M1453,#N/A)</f>
        <v>#N/A</v>
      </c>
      <c r="S1453" s="26" t="e">
        <f>IF(INDEX('2021 Certified EVM Plan'!K:K,MATCH(B1453,'2021 Certified EVM Plan'!E:E,0))=1,M1453,#N/A)</f>
        <v>#N/A</v>
      </c>
    </row>
    <row r="1454" spans="1:19" x14ac:dyDescent="0.25">
      <c r="A1454" s="22" t="s">
        <v>2906</v>
      </c>
      <c r="B1454" s="22">
        <v>491</v>
      </c>
      <c r="C1454" s="22">
        <v>59</v>
      </c>
      <c r="D1454" s="23">
        <v>1.5179407522275901E-3</v>
      </c>
      <c r="E1454" s="22">
        <v>42031122</v>
      </c>
      <c r="F1454" s="22" t="s">
        <v>3024</v>
      </c>
      <c r="G1454" s="22" t="s">
        <v>3025</v>
      </c>
      <c r="H1454" s="22">
        <v>5142.0354292860302</v>
      </c>
      <c r="I1454" s="24">
        <f>'EVM CPZ List'!$D1454*'EVM CPZ List'!$C1454</f>
        <v>8.9558504381427817E-2</v>
      </c>
      <c r="J1454" s="25">
        <f>INDEX('Pivot of Risk Data'!A:A,MATCH('EVM CPZ List'!$B1454,'Pivot of Risk Data'!B:B,0),1)</f>
        <v>1428</v>
      </c>
      <c r="K1454" s="22">
        <f>0.000621371*'EVM CPZ List'!$H1454</f>
        <v>3.1951116967308901</v>
      </c>
      <c r="L1454" s="22">
        <f>L1453+'EVM CPZ List'!$K1454</f>
        <v>17299.14141387929</v>
      </c>
      <c r="M1454" s="22">
        <f>M1453-'EVM CPZ List'!$I1454</f>
        <v>42.982098962861762</v>
      </c>
      <c r="N1454" s="7" t="e">
        <f>INDEX('2021 Certified EVM Plan'!G:G,MATCH(B1454,'2021 Certified EVM Plan'!E:E,0))</f>
        <v>#N/A</v>
      </c>
      <c r="O1454" s="7" t="e">
        <f>INDEX('2021 Certified EVM Plan'!M:M,MATCH(B1454,'2021 Certified EVM Plan'!E:E,0))</f>
        <v>#N/A</v>
      </c>
      <c r="P1454" s="7">
        <f t="shared" si="22"/>
        <v>1</v>
      </c>
      <c r="Q1454" s="26" t="e">
        <f>IF(INDEX('2021 Certified EVM Plan'!H:H,MATCH(B1454,'2021 Certified EVM Plan'!E:E,0))=1,M1454,#N/A)</f>
        <v>#N/A</v>
      </c>
      <c r="R1454" s="26" t="e">
        <f>IF(INDEX('2021 Certified EVM Plan'!J:J,MATCH(B1454,'2021 Certified EVM Plan'!E:E,0))=1,M1454,#N/A)</f>
        <v>#N/A</v>
      </c>
      <c r="S1454" s="26" t="e">
        <f>IF(INDEX('2021 Certified EVM Plan'!K:K,MATCH(B1454,'2021 Certified EVM Plan'!E:E,0))=1,M1454,#N/A)</f>
        <v>#N/A</v>
      </c>
    </row>
    <row r="1455" spans="1:19" x14ac:dyDescent="0.25">
      <c r="A1455" s="22" t="s">
        <v>539</v>
      </c>
      <c r="B1455" s="22">
        <v>3043</v>
      </c>
      <c r="C1455" s="22">
        <v>151</v>
      </c>
      <c r="D1455" s="23">
        <v>1.5115531102037701E-3</v>
      </c>
      <c r="E1455" s="22">
        <v>102041104</v>
      </c>
      <c r="F1455" s="22" t="s">
        <v>739</v>
      </c>
      <c r="G1455" s="22" t="s">
        <v>740</v>
      </c>
      <c r="H1455" s="22">
        <v>17363.469411668</v>
      </c>
      <c r="I1455" s="24">
        <f>'EVM CPZ List'!$D1455*'EVM CPZ List'!$C1455</f>
        <v>0.22824451964076928</v>
      </c>
      <c r="J1455" s="25">
        <f>INDEX('Pivot of Risk Data'!A:A,MATCH('EVM CPZ List'!$B1455,'Pivot of Risk Data'!B:B,0),1)</f>
        <v>1429</v>
      </c>
      <c r="K1455" s="22">
        <f>0.000621371*'EVM CPZ List'!$H1455</f>
        <v>10.789156351797557</v>
      </c>
      <c r="L1455" s="22">
        <f>L1454+'EVM CPZ List'!$K1455</f>
        <v>17309.930570231088</v>
      </c>
      <c r="M1455" s="22">
        <f>M1454-'EVM CPZ List'!$I1455</f>
        <v>42.753854443220995</v>
      </c>
      <c r="N1455" s="7" t="e">
        <f>INDEX('2021 Certified EVM Plan'!G:G,MATCH(B1455,'2021 Certified EVM Plan'!E:E,0))</f>
        <v>#N/A</v>
      </c>
      <c r="O1455" s="7" t="e">
        <f>INDEX('2021 Certified EVM Plan'!M:M,MATCH(B1455,'2021 Certified EVM Plan'!E:E,0))</f>
        <v>#N/A</v>
      </c>
      <c r="P1455" s="7">
        <f t="shared" si="22"/>
        <v>1</v>
      </c>
      <c r="Q1455" s="26" t="e">
        <f>IF(INDEX('2021 Certified EVM Plan'!H:H,MATCH(B1455,'2021 Certified EVM Plan'!E:E,0))=1,M1455,#N/A)</f>
        <v>#N/A</v>
      </c>
      <c r="R1455" s="26" t="e">
        <f>IF(INDEX('2021 Certified EVM Plan'!J:J,MATCH(B1455,'2021 Certified EVM Plan'!E:E,0))=1,M1455,#N/A)</f>
        <v>#N/A</v>
      </c>
      <c r="S1455" s="26" t="e">
        <f>IF(INDEX('2021 Certified EVM Plan'!K:K,MATCH(B1455,'2021 Certified EVM Plan'!E:E,0))=1,M1455,#N/A)</f>
        <v>#N/A</v>
      </c>
    </row>
    <row r="1456" spans="1:19" x14ac:dyDescent="0.25">
      <c r="A1456" s="22" t="s">
        <v>2195</v>
      </c>
      <c r="B1456" s="22">
        <v>5393</v>
      </c>
      <c r="C1456" s="22">
        <v>202</v>
      </c>
      <c r="D1456" s="23">
        <v>1.50886303440036E-3</v>
      </c>
      <c r="E1456" s="22">
        <v>183041101</v>
      </c>
      <c r="F1456" s="22" t="s">
        <v>2446</v>
      </c>
      <c r="G1456" s="22" t="s">
        <v>2815</v>
      </c>
      <c r="H1456" s="22">
        <v>59828.478805799597</v>
      </c>
      <c r="I1456" s="24">
        <f>'EVM CPZ List'!$D1456*'EVM CPZ List'!$C1456</f>
        <v>0.3047903329488727</v>
      </c>
      <c r="J1456" s="25">
        <f>INDEX('Pivot of Risk Data'!A:A,MATCH('EVM CPZ List'!$B1456,'Pivot of Risk Data'!B:B,0),1)</f>
        <v>1430</v>
      </c>
      <c r="K1456" s="22">
        <f>0.000621371*'EVM CPZ List'!$H1456</f>
        <v>37.175681704038503</v>
      </c>
      <c r="L1456" s="22">
        <f>L1455+'EVM CPZ List'!$K1456</f>
        <v>17347.106251935125</v>
      </c>
      <c r="M1456" s="22">
        <f>M1455-'EVM CPZ List'!$I1456</f>
        <v>42.449064110272118</v>
      </c>
      <c r="N1456" s="7" t="e">
        <f>INDEX('2021 Certified EVM Plan'!G:G,MATCH(B1456,'2021 Certified EVM Plan'!E:E,0))</f>
        <v>#N/A</v>
      </c>
      <c r="O1456" s="7" t="e">
        <f>INDEX('2021 Certified EVM Plan'!M:M,MATCH(B1456,'2021 Certified EVM Plan'!E:E,0))</f>
        <v>#N/A</v>
      </c>
      <c r="P1456" s="7">
        <f t="shared" si="22"/>
        <v>1</v>
      </c>
      <c r="Q1456" s="26" t="e">
        <f>IF(INDEX('2021 Certified EVM Plan'!H:H,MATCH(B1456,'2021 Certified EVM Plan'!E:E,0))=1,M1456,#N/A)</f>
        <v>#N/A</v>
      </c>
      <c r="R1456" s="26" t="e">
        <f>IF(INDEX('2021 Certified EVM Plan'!J:J,MATCH(B1456,'2021 Certified EVM Plan'!E:E,0))=1,M1456,#N/A)</f>
        <v>#N/A</v>
      </c>
      <c r="S1456" s="26" t="e">
        <f>IF(INDEX('2021 Certified EVM Plan'!K:K,MATCH(B1456,'2021 Certified EVM Plan'!E:E,0))=1,M1456,#N/A)</f>
        <v>#N/A</v>
      </c>
    </row>
    <row r="1457" spans="1:19" x14ac:dyDescent="0.25">
      <c r="A1457" s="22" t="s">
        <v>2906</v>
      </c>
      <c r="B1457" s="22">
        <v>9976</v>
      </c>
      <c r="C1457" s="22">
        <v>1</v>
      </c>
      <c r="D1457" s="23">
        <v>1.50731692022912E-3</v>
      </c>
      <c r="E1457" s="22">
        <v>43150241</v>
      </c>
      <c r="F1457" s="22" t="s">
        <v>2934</v>
      </c>
      <c r="G1457" s="22" t="s">
        <v>2935</v>
      </c>
      <c r="H1457" s="22">
        <v>26.5151306546454</v>
      </c>
      <c r="I1457" s="24">
        <f>'EVM CPZ List'!$D1457*'EVM CPZ List'!$C1457</f>
        <v>1.50731692022912E-3</v>
      </c>
      <c r="J1457" s="25">
        <f>INDEX('Pivot of Risk Data'!A:A,MATCH('EVM CPZ List'!$B1457,'Pivot of Risk Data'!B:B,0),1)</f>
        <v>1431</v>
      </c>
      <c r="K1457" s="22">
        <f>0.000621371*'EVM CPZ List'!$H1457</f>
        <v>1.6475733250007667E-2</v>
      </c>
      <c r="L1457" s="22">
        <f>L1456+'EVM CPZ List'!$K1457</f>
        <v>17347.122727668375</v>
      </c>
      <c r="M1457" s="22">
        <f>M1456-'EVM CPZ List'!$I1457</f>
        <v>42.447556793351886</v>
      </c>
      <c r="N1457" s="7" t="e">
        <f>INDEX('2021 Certified EVM Plan'!G:G,MATCH(B1457,'2021 Certified EVM Plan'!E:E,0))</f>
        <v>#N/A</v>
      </c>
      <c r="O1457" s="7" t="e">
        <f>INDEX('2021 Certified EVM Plan'!M:M,MATCH(B1457,'2021 Certified EVM Plan'!E:E,0))</f>
        <v>#N/A</v>
      </c>
      <c r="P1457" s="7">
        <f t="shared" si="22"/>
        <v>1</v>
      </c>
      <c r="Q1457" s="26" t="e">
        <f>IF(INDEX('2021 Certified EVM Plan'!H:H,MATCH(B1457,'2021 Certified EVM Plan'!E:E,0))=1,M1457,#N/A)</f>
        <v>#N/A</v>
      </c>
      <c r="R1457" s="26" t="e">
        <f>IF(INDEX('2021 Certified EVM Plan'!J:J,MATCH(B1457,'2021 Certified EVM Plan'!E:E,0))=1,M1457,#N/A)</f>
        <v>#N/A</v>
      </c>
      <c r="S1457" s="26" t="e">
        <f>IF(INDEX('2021 Certified EVM Plan'!K:K,MATCH(B1457,'2021 Certified EVM Plan'!E:E,0))=1,M1457,#N/A)</f>
        <v>#N/A</v>
      </c>
    </row>
    <row r="1458" spans="1:19" x14ac:dyDescent="0.25">
      <c r="A1458" s="22" t="s">
        <v>539</v>
      </c>
      <c r="B1458" s="22">
        <v>7469</v>
      </c>
      <c r="C1458" s="22">
        <v>22</v>
      </c>
      <c r="D1458" s="23">
        <v>1.50570209211163E-3</v>
      </c>
      <c r="E1458" s="22">
        <v>103721101</v>
      </c>
      <c r="F1458" s="22" t="s">
        <v>883</v>
      </c>
      <c r="G1458" s="22" t="s">
        <v>932</v>
      </c>
      <c r="H1458" s="22">
        <v>2745.2228539960902</v>
      </c>
      <c r="I1458" s="24">
        <f>'EVM CPZ List'!$D1458*'EVM CPZ List'!$C1458</f>
        <v>3.3125446026455861E-2</v>
      </c>
      <c r="J1458" s="25">
        <f>INDEX('Pivot of Risk Data'!A:A,MATCH('EVM CPZ List'!$B1458,'Pivot of Risk Data'!B:B,0),1)</f>
        <v>1432</v>
      </c>
      <c r="K1458" s="22">
        <f>0.000621371*'EVM CPZ List'!$H1458</f>
        <v>1.7058018700104045</v>
      </c>
      <c r="L1458" s="22">
        <f>L1457+'EVM CPZ List'!$K1458</f>
        <v>17348.828529538387</v>
      </c>
      <c r="M1458" s="22">
        <f>M1457-'EVM CPZ List'!$I1458</f>
        <v>42.414431347325433</v>
      </c>
      <c r="N1458" s="7" t="e">
        <f>INDEX('2021 Certified EVM Plan'!G:G,MATCH(B1458,'2021 Certified EVM Plan'!E:E,0))</f>
        <v>#N/A</v>
      </c>
      <c r="O1458" s="7" t="e">
        <f>INDEX('2021 Certified EVM Plan'!M:M,MATCH(B1458,'2021 Certified EVM Plan'!E:E,0))</f>
        <v>#N/A</v>
      </c>
      <c r="P1458" s="7">
        <f t="shared" si="22"/>
        <v>1</v>
      </c>
      <c r="Q1458" s="26" t="e">
        <f>IF(INDEX('2021 Certified EVM Plan'!H:H,MATCH(B1458,'2021 Certified EVM Plan'!E:E,0))=1,M1458,#N/A)</f>
        <v>#N/A</v>
      </c>
      <c r="R1458" s="26" t="e">
        <f>IF(INDEX('2021 Certified EVM Plan'!J:J,MATCH(B1458,'2021 Certified EVM Plan'!E:E,0))=1,M1458,#N/A)</f>
        <v>#N/A</v>
      </c>
      <c r="S1458" s="26" t="e">
        <f>IF(INDEX('2021 Certified EVM Plan'!K:K,MATCH(B1458,'2021 Certified EVM Plan'!E:E,0))=1,M1458,#N/A)</f>
        <v>#N/A</v>
      </c>
    </row>
    <row r="1459" spans="1:19" x14ac:dyDescent="0.25">
      <c r="A1459" s="22" t="s">
        <v>964</v>
      </c>
      <c r="B1459" s="22">
        <v>3774</v>
      </c>
      <c r="C1459" s="22">
        <v>95</v>
      </c>
      <c r="D1459" s="23">
        <v>1.5045358794077499E-3</v>
      </c>
      <c r="E1459" s="22">
        <v>192401101</v>
      </c>
      <c r="F1459" s="22" t="s">
        <v>1001</v>
      </c>
      <c r="G1459" s="22" t="s">
        <v>1061</v>
      </c>
      <c r="H1459" s="22">
        <v>10422.523135211701</v>
      </c>
      <c r="I1459" s="24">
        <f>'EVM CPZ List'!$D1459*'EVM CPZ List'!$C1459</f>
        <v>0.14293090854373625</v>
      </c>
      <c r="J1459" s="25">
        <f>INDEX('Pivot of Risk Data'!A:A,MATCH('EVM CPZ List'!$B1459,'Pivot of Risk Data'!B:B,0),1)</f>
        <v>1433</v>
      </c>
      <c r="K1459" s="22">
        <f>0.000621371*'EVM CPZ List'!$H1459</f>
        <v>6.4762536230496295</v>
      </c>
      <c r="L1459" s="22">
        <f>L1458+'EVM CPZ List'!$K1459</f>
        <v>17355.304783161435</v>
      </c>
      <c r="M1459" s="22">
        <f>M1458-'EVM CPZ List'!$I1459</f>
        <v>42.271500438781693</v>
      </c>
      <c r="N1459" s="7" t="e">
        <f>INDEX('2021 Certified EVM Plan'!G:G,MATCH(B1459,'2021 Certified EVM Plan'!E:E,0))</f>
        <v>#N/A</v>
      </c>
      <c r="O1459" s="7" t="e">
        <f>INDEX('2021 Certified EVM Plan'!M:M,MATCH(B1459,'2021 Certified EVM Plan'!E:E,0))</f>
        <v>#N/A</v>
      </c>
      <c r="P1459" s="7">
        <f t="shared" si="22"/>
        <v>1</v>
      </c>
      <c r="Q1459" s="26" t="e">
        <f>IF(INDEX('2021 Certified EVM Plan'!H:H,MATCH(B1459,'2021 Certified EVM Plan'!E:E,0))=1,M1459,#N/A)</f>
        <v>#N/A</v>
      </c>
      <c r="R1459" s="26" t="e">
        <f>IF(INDEX('2021 Certified EVM Plan'!J:J,MATCH(B1459,'2021 Certified EVM Plan'!E:E,0))=1,M1459,#N/A)</f>
        <v>#N/A</v>
      </c>
      <c r="S1459" s="26" t="e">
        <f>IF(INDEX('2021 Certified EVM Plan'!K:K,MATCH(B1459,'2021 Certified EVM Plan'!E:E,0))=1,M1459,#N/A)</f>
        <v>#N/A</v>
      </c>
    </row>
    <row r="1460" spans="1:19" x14ac:dyDescent="0.25">
      <c r="A1460" s="22" t="s">
        <v>2195</v>
      </c>
      <c r="B1460" s="22">
        <v>6546</v>
      </c>
      <c r="C1460" s="22">
        <v>8</v>
      </c>
      <c r="D1460" s="23">
        <v>1.5044313739299301E-3</v>
      </c>
      <c r="E1460" s="22">
        <v>182492102</v>
      </c>
      <c r="F1460" s="22" t="s">
        <v>2631</v>
      </c>
      <c r="G1460" s="22" t="s">
        <v>2869</v>
      </c>
      <c r="H1460" s="22">
        <v>2943.6622277323399</v>
      </c>
      <c r="I1460" s="24">
        <f>'EVM CPZ List'!$D1460*'EVM CPZ List'!$C1460</f>
        <v>1.2035450991439441E-2</v>
      </c>
      <c r="J1460" s="25">
        <f>INDEX('Pivot of Risk Data'!A:A,MATCH('EVM CPZ List'!$B1460,'Pivot of Risk Data'!B:B,0),1)</f>
        <v>1434</v>
      </c>
      <c r="K1460" s="22">
        <f>0.000621371*'EVM CPZ List'!$H1460</f>
        <v>1.8291063421082718</v>
      </c>
      <c r="L1460" s="22">
        <f>L1459+'EVM CPZ List'!$K1460</f>
        <v>17357.133889503544</v>
      </c>
      <c r="M1460" s="22">
        <f>M1459-'EVM CPZ List'!$I1460</f>
        <v>42.259464987790253</v>
      </c>
      <c r="N1460" s="7" t="e">
        <f>INDEX('2021 Certified EVM Plan'!G:G,MATCH(B1460,'2021 Certified EVM Plan'!E:E,0))</f>
        <v>#N/A</v>
      </c>
      <c r="O1460" s="7" t="e">
        <f>INDEX('2021 Certified EVM Plan'!M:M,MATCH(B1460,'2021 Certified EVM Plan'!E:E,0))</f>
        <v>#N/A</v>
      </c>
      <c r="P1460" s="7">
        <f t="shared" si="22"/>
        <v>1</v>
      </c>
      <c r="Q1460" s="26" t="e">
        <f>IF(INDEX('2021 Certified EVM Plan'!H:H,MATCH(B1460,'2021 Certified EVM Plan'!E:E,0))=1,M1460,#N/A)</f>
        <v>#N/A</v>
      </c>
      <c r="R1460" s="26" t="e">
        <f>IF(INDEX('2021 Certified EVM Plan'!J:J,MATCH(B1460,'2021 Certified EVM Plan'!E:E,0))=1,M1460,#N/A)</f>
        <v>#N/A</v>
      </c>
      <c r="S1460" s="26" t="e">
        <f>IF(INDEX('2021 Certified EVM Plan'!K:K,MATCH(B1460,'2021 Certified EVM Plan'!E:E,0))=1,M1460,#N/A)</f>
        <v>#N/A</v>
      </c>
    </row>
    <row r="1461" spans="1:19" x14ac:dyDescent="0.25">
      <c r="A1461" s="22" t="s">
        <v>1672</v>
      </c>
      <c r="B1461" s="22">
        <v>47</v>
      </c>
      <c r="C1461" s="22">
        <v>202</v>
      </c>
      <c r="D1461" s="23">
        <v>1.4936464530936799E-3</v>
      </c>
      <c r="E1461" s="22">
        <v>254452101</v>
      </c>
      <c r="F1461" s="22" t="s">
        <v>1895</v>
      </c>
      <c r="G1461" s="22" t="s">
        <v>1947</v>
      </c>
      <c r="H1461" s="22">
        <v>27730.487200853</v>
      </c>
      <c r="I1461" s="24">
        <f>'EVM CPZ List'!$D1461*'EVM CPZ List'!$C1461</f>
        <v>0.30171658352492337</v>
      </c>
      <c r="J1461" s="25">
        <f>INDEX('Pivot of Risk Data'!A:A,MATCH('EVM CPZ List'!$B1461,'Pivot of Risk Data'!B:B,0),1)</f>
        <v>1435</v>
      </c>
      <c r="K1461" s="22">
        <f>0.000621371*'EVM CPZ List'!$H1461</f>
        <v>17.230920562481231</v>
      </c>
      <c r="L1461" s="22">
        <f>L1460+'EVM CPZ List'!$K1461</f>
        <v>17374.364810066025</v>
      </c>
      <c r="M1461" s="22">
        <f>M1460-'EVM CPZ List'!$I1461</f>
        <v>41.957748404265331</v>
      </c>
      <c r="N1461" s="7" t="e">
        <f>INDEX('2021 Certified EVM Plan'!G:G,MATCH(B1461,'2021 Certified EVM Plan'!E:E,0))</f>
        <v>#N/A</v>
      </c>
      <c r="O1461" s="7" t="e">
        <f>INDEX('2021 Certified EVM Plan'!M:M,MATCH(B1461,'2021 Certified EVM Plan'!E:E,0))</f>
        <v>#N/A</v>
      </c>
      <c r="P1461" s="7">
        <f t="shared" si="22"/>
        <v>1</v>
      </c>
      <c r="Q1461" s="26" t="e">
        <f>IF(INDEX('2021 Certified EVM Plan'!H:H,MATCH(B1461,'2021 Certified EVM Plan'!E:E,0))=1,M1461,#N/A)</f>
        <v>#N/A</v>
      </c>
      <c r="R1461" s="26" t="e">
        <f>IF(INDEX('2021 Certified EVM Plan'!J:J,MATCH(B1461,'2021 Certified EVM Plan'!E:E,0))=1,M1461,#N/A)</f>
        <v>#N/A</v>
      </c>
      <c r="S1461" s="26" t="e">
        <f>IF(INDEX('2021 Certified EVM Plan'!K:K,MATCH(B1461,'2021 Certified EVM Plan'!E:E,0))=1,M1461,#N/A)</f>
        <v>#N/A</v>
      </c>
    </row>
    <row r="1462" spans="1:19" x14ac:dyDescent="0.25">
      <c r="A1462" s="22" t="s">
        <v>8</v>
      </c>
      <c r="B1462" s="22">
        <v>2020</v>
      </c>
      <c r="C1462" s="22">
        <v>325</v>
      </c>
      <c r="D1462" s="23">
        <v>1.4826273464156701E-3</v>
      </c>
      <c r="E1462" s="22">
        <v>153652109</v>
      </c>
      <c r="F1462" s="22" t="s">
        <v>18</v>
      </c>
      <c r="G1462" s="22" t="s">
        <v>217</v>
      </c>
      <c r="H1462" s="22">
        <v>36166.665710328001</v>
      </c>
      <c r="I1462" s="24">
        <f>'EVM CPZ List'!$D1462*'EVM CPZ List'!$C1462</f>
        <v>0.48185388758509279</v>
      </c>
      <c r="J1462" s="25">
        <f>INDEX('Pivot of Risk Data'!A:A,MATCH('EVM CPZ List'!$B1462,'Pivot of Risk Data'!B:B,0),1)</f>
        <v>1436</v>
      </c>
      <c r="K1462" s="22">
        <f>0.000621371*'EVM CPZ List'!$H1462</f>
        <v>22.472917239092222</v>
      </c>
      <c r="L1462" s="22">
        <f>L1461+'EVM CPZ List'!$K1462</f>
        <v>17396.837727305116</v>
      </c>
      <c r="M1462" s="22">
        <f>M1461-'EVM CPZ List'!$I1462</f>
        <v>41.475894516680235</v>
      </c>
      <c r="N1462" s="7" t="e">
        <f>INDEX('2021 Certified EVM Plan'!G:G,MATCH(B1462,'2021 Certified EVM Plan'!E:E,0))</f>
        <v>#N/A</v>
      </c>
      <c r="O1462" s="7" t="e">
        <f>INDEX('2021 Certified EVM Plan'!M:M,MATCH(B1462,'2021 Certified EVM Plan'!E:E,0))</f>
        <v>#N/A</v>
      </c>
      <c r="P1462" s="7">
        <f t="shared" si="22"/>
        <v>1</v>
      </c>
      <c r="Q1462" s="26" t="e">
        <f>IF(INDEX('2021 Certified EVM Plan'!H:H,MATCH(B1462,'2021 Certified EVM Plan'!E:E,0))=1,M1462,#N/A)</f>
        <v>#N/A</v>
      </c>
      <c r="R1462" s="26" t="e">
        <f>IF(INDEX('2021 Certified EVM Plan'!J:J,MATCH(B1462,'2021 Certified EVM Plan'!E:E,0))=1,M1462,#N/A)</f>
        <v>#N/A</v>
      </c>
      <c r="S1462" s="26" t="e">
        <f>IF(INDEX('2021 Certified EVM Plan'!K:K,MATCH(B1462,'2021 Certified EVM Plan'!E:E,0))=1,M1462,#N/A)</f>
        <v>#N/A</v>
      </c>
    </row>
    <row r="1463" spans="1:19" x14ac:dyDescent="0.25">
      <c r="A1463" s="22" t="s">
        <v>2195</v>
      </c>
      <c r="B1463" s="22">
        <v>1673</v>
      </c>
      <c r="C1463" s="22">
        <v>6</v>
      </c>
      <c r="D1463" s="23">
        <v>1.4806308040358699E-3</v>
      </c>
      <c r="E1463" s="22">
        <v>182631105</v>
      </c>
      <c r="F1463" s="22" t="s">
        <v>2387</v>
      </c>
      <c r="G1463" s="22" t="s">
        <v>2486</v>
      </c>
      <c r="H1463" s="22">
        <v>2135.00406394938</v>
      </c>
      <c r="I1463" s="24">
        <f>'EVM CPZ List'!$D1463*'EVM CPZ List'!$C1463</f>
        <v>8.8837848242152191E-3</v>
      </c>
      <c r="J1463" s="25">
        <f>INDEX('Pivot of Risk Data'!A:A,MATCH('EVM CPZ List'!$B1463,'Pivot of Risk Data'!B:B,0),1)</f>
        <v>1437</v>
      </c>
      <c r="K1463" s="22">
        <f>0.000621371*'EVM CPZ List'!$H1463</f>
        <v>1.3266296102202901</v>
      </c>
      <c r="L1463" s="22">
        <f>L1462+'EVM CPZ List'!$K1463</f>
        <v>17398.164356915335</v>
      </c>
      <c r="M1463" s="22">
        <f>M1462-'EVM CPZ List'!$I1463</f>
        <v>41.467010731856021</v>
      </c>
      <c r="N1463" s="7" t="e">
        <f>INDEX('2021 Certified EVM Plan'!G:G,MATCH(B1463,'2021 Certified EVM Plan'!E:E,0))</f>
        <v>#N/A</v>
      </c>
      <c r="O1463" s="7" t="e">
        <f>INDEX('2021 Certified EVM Plan'!M:M,MATCH(B1463,'2021 Certified EVM Plan'!E:E,0))</f>
        <v>#N/A</v>
      </c>
      <c r="P1463" s="7">
        <f t="shared" si="22"/>
        <v>1</v>
      </c>
      <c r="Q1463" s="26" t="e">
        <f>IF(INDEX('2021 Certified EVM Plan'!H:H,MATCH(B1463,'2021 Certified EVM Plan'!E:E,0))=1,M1463,#N/A)</f>
        <v>#N/A</v>
      </c>
      <c r="R1463" s="26" t="e">
        <f>IF(INDEX('2021 Certified EVM Plan'!J:J,MATCH(B1463,'2021 Certified EVM Plan'!E:E,0))=1,M1463,#N/A)</f>
        <v>#N/A</v>
      </c>
      <c r="S1463" s="26" t="e">
        <f>IF(INDEX('2021 Certified EVM Plan'!K:K,MATCH(B1463,'2021 Certified EVM Plan'!E:E,0))=1,M1463,#N/A)</f>
        <v>#N/A</v>
      </c>
    </row>
    <row r="1464" spans="1:19" x14ac:dyDescent="0.25">
      <c r="A1464" s="22" t="s">
        <v>964</v>
      </c>
      <c r="B1464" s="22">
        <v>4695</v>
      </c>
      <c r="C1464" s="22">
        <v>186</v>
      </c>
      <c r="D1464" s="23">
        <v>1.47500677906784E-3</v>
      </c>
      <c r="E1464" s="22">
        <v>42151104</v>
      </c>
      <c r="F1464" s="22" t="s">
        <v>1195</v>
      </c>
      <c r="G1464" s="22" t="s">
        <v>1343</v>
      </c>
      <c r="H1464" s="22">
        <v>21539.308949910999</v>
      </c>
      <c r="I1464" s="24">
        <f>'EVM CPZ List'!$D1464*'EVM CPZ List'!$C1464</f>
        <v>0.27435126090661827</v>
      </c>
      <c r="J1464" s="25">
        <f>INDEX('Pivot of Risk Data'!A:A,MATCH('EVM CPZ List'!$B1464,'Pivot of Risk Data'!B:B,0),1)</f>
        <v>1438</v>
      </c>
      <c r="K1464" s="22">
        <f>0.000621371*'EVM CPZ List'!$H1464</f>
        <v>13.383901941515148</v>
      </c>
      <c r="L1464" s="22">
        <f>L1463+'EVM CPZ List'!$K1464</f>
        <v>17411.548258856848</v>
      </c>
      <c r="M1464" s="22">
        <f>M1463-'EVM CPZ List'!$I1464</f>
        <v>41.192659470949401</v>
      </c>
      <c r="N1464" s="7" t="e">
        <f>INDEX('2021 Certified EVM Plan'!G:G,MATCH(B1464,'2021 Certified EVM Plan'!E:E,0))</f>
        <v>#N/A</v>
      </c>
      <c r="O1464" s="7" t="e">
        <f>INDEX('2021 Certified EVM Plan'!M:M,MATCH(B1464,'2021 Certified EVM Plan'!E:E,0))</f>
        <v>#N/A</v>
      </c>
      <c r="P1464" s="7">
        <f t="shared" si="22"/>
        <v>1</v>
      </c>
      <c r="Q1464" s="26" t="e">
        <f>IF(INDEX('2021 Certified EVM Plan'!H:H,MATCH(B1464,'2021 Certified EVM Plan'!E:E,0))=1,M1464,#N/A)</f>
        <v>#N/A</v>
      </c>
      <c r="R1464" s="26" t="e">
        <f>IF(INDEX('2021 Certified EVM Plan'!J:J,MATCH(B1464,'2021 Certified EVM Plan'!E:E,0))=1,M1464,#N/A)</f>
        <v>#N/A</v>
      </c>
      <c r="S1464" s="26" t="e">
        <f>IF(INDEX('2021 Certified EVM Plan'!K:K,MATCH(B1464,'2021 Certified EVM Plan'!E:E,0))=1,M1464,#N/A)</f>
        <v>#N/A</v>
      </c>
    </row>
    <row r="1465" spans="1:19" x14ac:dyDescent="0.25">
      <c r="A1465" s="22" t="s">
        <v>2195</v>
      </c>
      <c r="B1465" s="22">
        <v>8737</v>
      </c>
      <c r="C1465" s="22">
        <v>34</v>
      </c>
      <c r="D1465" s="23">
        <v>1.4653650723177199E-3</v>
      </c>
      <c r="E1465" s="22">
        <v>182562102</v>
      </c>
      <c r="F1465" s="22" t="s">
        <v>2626</v>
      </c>
      <c r="G1465" s="22" t="s">
        <v>2718</v>
      </c>
      <c r="H1465" s="22">
        <v>8229.92376329332</v>
      </c>
      <c r="I1465" s="24">
        <f>'EVM CPZ List'!$D1465*'EVM CPZ List'!$C1465</f>
        <v>4.9822412458802479E-2</v>
      </c>
      <c r="J1465" s="25">
        <f>INDEX('Pivot of Risk Data'!A:A,MATCH('EVM CPZ List'!$B1465,'Pivot of Risk Data'!B:B,0),1)</f>
        <v>1439</v>
      </c>
      <c r="K1465" s="22">
        <f>0.000621371*'EVM CPZ List'!$H1465</f>
        <v>5.1138359587213333</v>
      </c>
      <c r="L1465" s="22">
        <f>L1464+'EVM CPZ List'!$K1465</f>
        <v>17416.662094815569</v>
      </c>
      <c r="M1465" s="22">
        <f>M1464-'EVM CPZ List'!$I1465</f>
        <v>41.142837058490599</v>
      </c>
      <c r="N1465" s="7" t="e">
        <f>INDEX('2021 Certified EVM Plan'!G:G,MATCH(B1465,'2021 Certified EVM Plan'!E:E,0))</f>
        <v>#N/A</v>
      </c>
      <c r="O1465" s="7" t="e">
        <f>INDEX('2021 Certified EVM Plan'!M:M,MATCH(B1465,'2021 Certified EVM Plan'!E:E,0))</f>
        <v>#N/A</v>
      </c>
      <c r="P1465" s="7">
        <f t="shared" si="22"/>
        <v>1</v>
      </c>
      <c r="Q1465" s="26" t="e">
        <f>IF(INDEX('2021 Certified EVM Plan'!H:H,MATCH(B1465,'2021 Certified EVM Plan'!E:E,0))=1,M1465,#N/A)</f>
        <v>#N/A</v>
      </c>
      <c r="R1465" s="26" t="e">
        <f>IF(INDEX('2021 Certified EVM Plan'!J:J,MATCH(B1465,'2021 Certified EVM Plan'!E:E,0))=1,M1465,#N/A)</f>
        <v>#N/A</v>
      </c>
      <c r="S1465" s="26" t="e">
        <f>IF(INDEX('2021 Certified EVM Plan'!K:K,MATCH(B1465,'2021 Certified EVM Plan'!E:E,0))=1,M1465,#N/A)</f>
        <v>#N/A</v>
      </c>
    </row>
    <row r="1466" spans="1:19" x14ac:dyDescent="0.25">
      <c r="A1466" s="22" t="s">
        <v>1672</v>
      </c>
      <c r="B1466" s="22">
        <v>5394</v>
      </c>
      <c r="C1466" s="22">
        <v>133</v>
      </c>
      <c r="D1466" s="23">
        <v>1.4650677754480799E-3</v>
      </c>
      <c r="E1466" s="22">
        <v>163351702</v>
      </c>
      <c r="F1466" s="22" t="s">
        <v>1802</v>
      </c>
      <c r="G1466" s="22" t="s">
        <v>1882</v>
      </c>
      <c r="H1466" s="22">
        <v>17305.250543829799</v>
      </c>
      <c r="I1466" s="24">
        <f>'EVM CPZ List'!$D1466*'EVM CPZ List'!$C1466</f>
        <v>0.19485401413459463</v>
      </c>
      <c r="J1466" s="25">
        <f>INDEX('Pivot of Risk Data'!A:A,MATCH('EVM CPZ List'!$B1466,'Pivot of Risk Data'!B:B,0),1)</f>
        <v>1440</v>
      </c>
      <c r="K1466" s="22">
        <f>0.000621371*'EVM CPZ List'!$H1466</f>
        <v>10.752980835670067</v>
      </c>
      <c r="L1466" s="22">
        <f>L1465+'EVM CPZ List'!$K1466</f>
        <v>17427.415075651239</v>
      </c>
      <c r="M1466" s="22">
        <f>M1465-'EVM CPZ List'!$I1466</f>
        <v>40.947983044356008</v>
      </c>
      <c r="N1466" s="7" t="e">
        <f>INDEX('2021 Certified EVM Plan'!G:G,MATCH(B1466,'2021 Certified EVM Plan'!E:E,0))</f>
        <v>#N/A</v>
      </c>
      <c r="O1466" s="7" t="e">
        <f>INDEX('2021 Certified EVM Plan'!M:M,MATCH(B1466,'2021 Certified EVM Plan'!E:E,0))</f>
        <v>#N/A</v>
      </c>
      <c r="P1466" s="7">
        <f t="shared" si="22"/>
        <v>1</v>
      </c>
      <c r="Q1466" s="26" t="e">
        <f>IF(INDEX('2021 Certified EVM Plan'!H:H,MATCH(B1466,'2021 Certified EVM Plan'!E:E,0))=1,M1466,#N/A)</f>
        <v>#N/A</v>
      </c>
      <c r="R1466" s="26" t="e">
        <f>IF(INDEX('2021 Certified EVM Plan'!J:J,MATCH(B1466,'2021 Certified EVM Plan'!E:E,0))=1,M1466,#N/A)</f>
        <v>#N/A</v>
      </c>
      <c r="S1466" s="26" t="e">
        <f>IF(INDEX('2021 Certified EVM Plan'!K:K,MATCH(B1466,'2021 Certified EVM Plan'!E:E,0))=1,M1466,#N/A)</f>
        <v>#N/A</v>
      </c>
    </row>
    <row r="1467" spans="1:19" x14ac:dyDescent="0.25">
      <c r="A1467" s="22" t="s">
        <v>539</v>
      </c>
      <c r="B1467" s="22">
        <v>5590</v>
      </c>
      <c r="C1467" s="22">
        <v>59</v>
      </c>
      <c r="D1467" s="23">
        <v>1.46053880443985E-3</v>
      </c>
      <c r="E1467" s="22">
        <v>103091102</v>
      </c>
      <c r="F1467" s="22" t="s">
        <v>627</v>
      </c>
      <c r="G1467" s="22" t="s">
        <v>759</v>
      </c>
      <c r="H1467" s="22">
        <v>15820.409908419801</v>
      </c>
      <c r="I1467" s="24">
        <f>'EVM CPZ List'!$D1467*'EVM CPZ List'!$C1467</f>
        <v>8.6171789461951143E-2</v>
      </c>
      <c r="J1467" s="25">
        <f>INDEX('Pivot of Risk Data'!A:A,MATCH('EVM CPZ List'!$B1467,'Pivot of Risk Data'!B:B,0),1)</f>
        <v>1441</v>
      </c>
      <c r="K1467" s="22">
        <f>0.000621371*'EVM CPZ List'!$H1467</f>
        <v>9.8303439252047209</v>
      </c>
      <c r="L1467" s="22">
        <f>L1466+'EVM CPZ List'!$K1467</f>
        <v>17437.245419576444</v>
      </c>
      <c r="M1467" s="22">
        <f>M1466-'EVM CPZ List'!$I1467</f>
        <v>40.861811254894057</v>
      </c>
      <c r="N1467" s="7" t="e">
        <f>INDEX('2021 Certified EVM Plan'!G:G,MATCH(B1467,'2021 Certified EVM Plan'!E:E,0))</f>
        <v>#N/A</v>
      </c>
      <c r="O1467" s="7" t="e">
        <f>INDEX('2021 Certified EVM Plan'!M:M,MATCH(B1467,'2021 Certified EVM Plan'!E:E,0))</f>
        <v>#N/A</v>
      </c>
      <c r="P1467" s="7">
        <f t="shared" si="22"/>
        <v>1</v>
      </c>
      <c r="Q1467" s="26" t="e">
        <f>IF(INDEX('2021 Certified EVM Plan'!H:H,MATCH(B1467,'2021 Certified EVM Plan'!E:E,0))=1,M1467,#N/A)</f>
        <v>#N/A</v>
      </c>
      <c r="R1467" s="26" t="e">
        <f>IF(INDEX('2021 Certified EVM Plan'!J:J,MATCH(B1467,'2021 Certified EVM Plan'!E:E,0))=1,M1467,#N/A)</f>
        <v>#N/A</v>
      </c>
      <c r="S1467" s="26" t="e">
        <f>IF(INDEX('2021 Certified EVM Plan'!K:K,MATCH(B1467,'2021 Certified EVM Plan'!E:E,0))=1,M1467,#N/A)</f>
        <v>#N/A</v>
      </c>
    </row>
    <row r="1468" spans="1:19" x14ac:dyDescent="0.25">
      <c r="A1468" s="22" t="s">
        <v>2906</v>
      </c>
      <c r="B1468" s="22">
        <v>8829</v>
      </c>
      <c r="C1468" s="22">
        <v>7</v>
      </c>
      <c r="D1468" s="23">
        <v>1.4576253345387701E-3</v>
      </c>
      <c r="E1468" s="22">
        <v>14502107</v>
      </c>
      <c r="F1468" s="22" t="s">
        <v>2985</v>
      </c>
      <c r="G1468" s="22" t="s">
        <v>3423</v>
      </c>
      <c r="H1468" s="22">
        <v>460.84845556583002</v>
      </c>
      <c r="I1468" s="24">
        <f>'EVM CPZ List'!$D1468*'EVM CPZ List'!$C1468</f>
        <v>1.020337734177139E-2</v>
      </c>
      <c r="J1468" s="25">
        <f>INDEX('Pivot of Risk Data'!A:A,MATCH('EVM CPZ List'!$B1468,'Pivot of Risk Data'!B:B,0),1)</f>
        <v>1442</v>
      </c>
      <c r="K1468" s="22">
        <f>0.000621371*'EVM CPZ List'!$H1468</f>
        <v>0.28635786568339539</v>
      </c>
      <c r="L1468" s="22">
        <f>L1467+'EVM CPZ List'!$K1468</f>
        <v>17437.531777442127</v>
      </c>
      <c r="M1468" s="22">
        <f>M1467-'EVM CPZ List'!$I1468</f>
        <v>40.851607877552283</v>
      </c>
      <c r="N1468" s="7" t="e">
        <f>INDEX('2021 Certified EVM Plan'!G:G,MATCH(B1468,'2021 Certified EVM Plan'!E:E,0))</f>
        <v>#N/A</v>
      </c>
      <c r="O1468" s="7" t="e">
        <f>INDEX('2021 Certified EVM Plan'!M:M,MATCH(B1468,'2021 Certified EVM Plan'!E:E,0))</f>
        <v>#N/A</v>
      </c>
      <c r="P1468" s="7">
        <f t="shared" si="22"/>
        <v>1</v>
      </c>
      <c r="Q1468" s="26" t="e">
        <f>IF(INDEX('2021 Certified EVM Plan'!H:H,MATCH(B1468,'2021 Certified EVM Plan'!E:E,0))=1,M1468,#N/A)</f>
        <v>#N/A</v>
      </c>
      <c r="R1468" s="26" t="e">
        <f>IF(INDEX('2021 Certified EVM Plan'!J:J,MATCH(B1468,'2021 Certified EVM Plan'!E:E,0))=1,M1468,#N/A)</f>
        <v>#N/A</v>
      </c>
      <c r="S1468" s="26" t="e">
        <f>IF(INDEX('2021 Certified EVM Plan'!K:K,MATCH(B1468,'2021 Certified EVM Plan'!E:E,0))=1,M1468,#N/A)</f>
        <v>#N/A</v>
      </c>
    </row>
    <row r="1469" spans="1:19" x14ac:dyDescent="0.25">
      <c r="A1469" s="22" t="s">
        <v>8</v>
      </c>
      <c r="B1469" s="22">
        <v>2461</v>
      </c>
      <c r="C1469" s="22">
        <v>254</v>
      </c>
      <c r="D1469" s="23">
        <v>1.4540818701510401E-3</v>
      </c>
      <c r="E1469" s="22">
        <v>152762101</v>
      </c>
      <c r="F1469" s="22" t="s">
        <v>45</v>
      </c>
      <c r="G1469" s="22" t="s">
        <v>230</v>
      </c>
      <c r="H1469" s="22">
        <v>26755.998714491201</v>
      </c>
      <c r="I1469" s="24">
        <f>'EVM CPZ List'!$D1469*'EVM CPZ List'!$C1469</f>
        <v>0.36933679501836419</v>
      </c>
      <c r="J1469" s="25">
        <f>INDEX('Pivot of Risk Data'!A:A,MATCH('EVM CPZ List'!$B1469,'Pivot of Risk Data'!B:B,0),1)</f>
        <v>1443</v>
      </c>
      <c r="K1469" s="22">
        <f>0.000621371*'EVM CPZ List'!$H1469</f>
        <v>16.625401677222111</v>
      </c>
      <c r="L1469" s="22">
        <f>L1468+'EVM CPZ List'!$K1469</f>
        <v>17454.157179119349</v>
      </c>
      <c r="M1469" s="22">
        <f>M1468-'EVM CPZ List'!$I1469</f>
        <v>40.48227108253392</v>
      </c>
      <c r="N1469" s="7" t="e">
        <f>INDEX('2021 Certified EVM Plan'!G:G,MATCH(B1469,'2021 Certified EVM Plan'!E:E,0))</f>
        <v>#N/A</v>
      </c>
      <c r="O1469" s="7" t="e">
        <f>INDEX('2021 Certified EVM Plan'!M:M,MATCH(B1469,'2021 Certified EVM Plan'!E:E,0))</f>
        <v>#N/A</v>
      </c>
      <c r="P1469" s="7">
        <f t="shared" si="22"/>
        <v>1</v>
      </c>
      <c r="Q1469" s="26" t="e">
        <f>IF(INDEX('2021 Certified EVM Plan'!H:H,MATCH(B1469,'2021 Certified EVM Plan'!E:E,0))=1,M1469,#N/A)</f>
        <v>#N/A</v>
      </c>
      <c r="R1469" s="26" t="e">
        <f>IF(INDEX('2021 Certified EVM Plan'!J:J,MATCH(B1469,'2021 Certified EVM Plan'!E:E,0))=1,M1469,#N/A)</f>
        <v>#N/A</v>
      </c>
      <c r="S1469" s="26" t="e">
        <f>IF(INDEX('2021 Certified EVM Plan'!K:K,MATCH(B1469,'2021 Certified EVM Plan'!E:E,0))=1,M1469,#N/A)</f>
        <v>#N/A</v>
      </c>
    </row>
    <row r="1470" spans="1:19" x14ac:dyDescent="0.25">
      <c r="A1470" s="22" t="s">
        <v>2195</v>
      </c>
      <c r="B1470" s="22">
        <v>7116</v>
      </c>
      <c r="C1470" s="22">
        <v>2</v>
      </c>
      <c r="D1470" s="23">
        <v>1.44928022221789E-3</v>
      </c>
      <c r="E1470" s="22">
        <v>183031101</v>
      </c>
      <c r="F1470" s="22" t="s">
        <v>2711</v>
      </c>
      <c r="G1470" s="22" t="s">
        <v>2884</v>
      </c>
      <c r="H1470" s="22">
        <v>7555.7379779559697</v>
      </c>
      <c r="I1470" s="24">
        <f>'EVM CPZ List'!$D1470*'EVM CPZ List'!$C1470</f>
        <v>2.89856044443578E-3</v>
      </c>
      <c r="J1470" s="25">
        <f>INDEX('Pivot of Risk Data'!A:A,MATCH('EVM CPZ List'!$B1470,'Pivot of Risk Data'!B:B,0),1)</f>
        <v>1444</v>
      </c>
      <c r="K1470" s="22">
        <f>0.000621371*'EVM CPZ List'!$H1470</f>
        <v>4.6949164631004789</v>
      </c>
      <c r="L1470" s="22">
        <f>L1469+'EVM CPZ List'!$K1470</f>
        <v>17458.85209558245</v>
      </c>
      <c r="M1470" s="22">
        <f>M1469-'EVM CPZ List'!$I1470</f>
        <v>40.479372522089484</v>
      </c>
      <c r="N1470" s="7" t="e">
        <f>INDEX('2021 Certified EVM Plan'!G:G,MATCH(B1470,'2021 Certified EVM Plan'!E:E,0))</f>
        <v>#N/A</v>
      </c>
      <c r="O1470" s="7" t="e">
        <f>INDEX('2021 Certified EVM Plan'!M:M,MATCH(B1470,'2021 Certified EVM Plan'!E:E,0))</f>
        <v>#N/A</v>
      </c>
      <c r="P1470" s="7">
        <f t="shared" si="22"/>
        <v>1</v>
      </c>
      <c r="Q1470" s="26" t="e">
        <f>IF(INDEX('2021 Certified EVM Plan'!H:H,MATCH(B1470,'2021 Certified EVM Plan'!E:E,0))=1,M1470,#N/A)</f>
        <v>#N/A</v>
      </c>
      <c r="R1470" s="26" t="e">
        <f>IF(INDEX('2021 Certified EVM Plan'!J:J,MATCH(B1470,'2021 Certified EVM Plan'!E:E,0))=1,M1470,#N/A)</f>
        <v>#N/A</v>
      </c>
      <c r="S1470" s="26" t="e">
        <f>IF(INDEX('2021 Certified EVM Plan'!K:K,MATCH(B1470,'2021 Certified EVM Plan'!E:E,0))=1,M1470,#N/A)</f>
        <v>#N/A</v>
      </c>
    </row>
    <row r="1471" spans="1:19" x14ac:dyDescent="0.25">
      <c r="A1471" s="22" t="s">
        <v>2906</v>
      </c>
      <c r="B1471" s="22">
        <v>8158</v>
      </c>
      <c r="C1471" s="22">
        <v>133</v>
      </c>
      <c r="D1471" s="23">
        <v>1.4486841662279301E-3</v>
      </c>
      <c r="E1471" s="22">
        <v>24131103</v>
      </c>
      <c r="F1471" s="22" t="s">
        <v>3104</v>
      </c>
      <c r="G1471" s="22" t="s">
        <v>3308</v>
      </c>
      <c r="H1471" s="22">
        <v>18489.6466190627</v>
      </c>
      <c r="I1471" s="24">
        <f>'EVM CPZ List'!$D1471*'EVM CPZ List'!$C1471</f>
        <v>0.19267499410831471</v>
      </c>
      <c r="J1471" s="25">
        <f>INDEX('Pivot of Risk Data'!A:A,MATCH('EVM CPZ List'!$B1471,'Pivot of Risk Data'!B:B,0),1)</f>
        <v>1445</v>
      </c>
      <c r="K1471" s="22">
        <f>0.000621371*'EVM CPZ List'!$H1471</f>
        <v>11.48893020933361</v>
      </c>
      <c r="L1471" s="22">
        <f>L1470+'EVM CPZ List'!$K1471</f>
        <v>17470.341025791782</v>
      </c>
      <c r="M1471" s="22">
        <f>M1470-'EVM CPZ List'!$I1471</f>
        <v>40.286697527981168</v>
      </c>
      <c r="N1471" s="7" t="e">
        <f>INDEX('2021 Certified EVM Plan'!G:G,MATCH(B1471,'2021 Certified EVM Plan'!E:E,0))</f>
        <v>#N/A</v>
      </c>
      <c r="O1471" s="7" t="e">
        <f>INDEX('2021 Certified EVM Plan'!M:M,MATCH(B1471,'2021 Certified EVM Plan'!E:E,0))</f>
        <v>#N/A</v>
      </c>
      <c r="P1471" s="7">
        <f t="shared" si="22"/>
        <v>1</v>
      </c>
      <c r="Q1471" s="26" t="e">
        <f>IF(INDEX('2021 Certified EVM Plan'!H:H,MATCH(B1471,'2021 Certified EVM Plan'!E:E,0))=1,M1471,#N/A)</f>
        <v>#N/A</v>
      </c>
      <c r="R1471" s="26" t="e">
        <f>IF(INDEX('2021 Certified EVM Plan'!J:J,MATCH(B1471,'2021 Certified EVM Plan'!E:E,0))=1,M1471,#N/A)</f>
        <v>#N/A</v>
      </c>
      <c r="S1471" s="26" t="e">
        <f>IF(INDEX('2021 Certified EVM Plan'!K:K,MATCH(B1471,'2021 Certified EVM Plan'!E:E,0))=1,M1471,#N/A)</f>
        <v>#N/A</v>
      </c>
    </row>
    <row r="1472" spans="1:19" x14ac:dyDescent="0.25">
      <c r="A1472" s="22" t="s">
        <v>1672</v>
      </c>
      <c r="B1472" s="22">
        <v>4787</v>
      </c>
      <c r="C1472" s="22">
        <v>167</v>
      </c>
      <c r="D1472" s="23">
        <v>1.4339207668290299E-3</v>
      </c>
      <c r="E1472" s="22">
        <v>163751102</v>
      </c>
      <c r="F1472" s="22" t="s">
        <v>1674</v>
      </c>
      <c r="G1472" s="22" t="s">
        <v>1716</v>
      </c>
      <c r="H1472" s="22">
        <v>17217.397906152401</v>
      </c>
      <c r="I1472" s="24">
        <f>'EVM CPZ List'!$D1472*'EVM CPZ List'!$C1472</f>
        <v>0.239464768060448</v>
      </c>
      <c r="J1472" s="25">
        <f>INDEX('Pivot of Risk Data'!A:A,MATCH('EVM CPZ List'!$B1472,'Pivot of Risk Data'!B:B,0),1)</f>
        <v>1446</v>
      </c>
      <c r="K1472" s="22">
        <f>0.000621371*'EVM CPZ List'!$H1472</f>
        <v>10.698391754343824</v>
      </c>
      <c r="L1472" s="22">
        <f>L1471+'EVM CPZ List'!$K1472</f>
        <v>17481.039417546126</v>
      </c>
      <c r="M1472" s="22">
        <f>M1471-'EVM CPZ List'!$I1472</f>
        <v>40.047232759920718</v>
      </c>
      <c r="N1472" s="7" t="e">
        <f>INDEX('2021 Certified EVM Plan'!G:G,MATCH(B1472,'2021 Certified EVM Plan'!E:E,0))</f>
        <v>#N/A</v>
      </c>
      <c r="O1472" s="7" t="e">
        <f>INDEX('2021 Certified EVM Plan'!M:M,MATCH(B1472,'2021 Certified EVM Plan'!E:E,0))</f>
        <v>#N/A</v>
      </c>
      <c r="P1472" s="7">
        <f t="shared" si="22"/>
        <v>1</v>
      </c>
      <c r="Q1472" s="26" t="e">
        <f>IF(INDEX('2021 Certified EVM Plan'!H:H,MATCH(B1472,'2021 Certified EVM Plan'!E:E,0))=1,M1472,#N/A)</f>
        <v>#N/A</v>
      </c>
      <c r="R1472" s="26" t="e">
        <f>IF(INDEX('2021 Certified EVM Plan'!J:J,MATCH(B1472,'2021 Certified EVM Plan'!E:E,0))=1,M1472,#N/A)</f>
        <v>#N/A</v>
      </c>
      <c r="S1472" s="26" t="e">
        <f>IF(INDEX('2021 Certified EVM Plan'!K:K,MATCH(B1472,'2021 Certified EVM Plan'!E:E,0))=1,M1472,#N/A)</f>
        <v>#N/A</v>
      </c>
    </row>
    <row r="1473" spans="1:19" x14ac:dyDescent="0.25">
      <c r="A1473" s="22" t="s">
        <v>1672</v>
      </c>
      <c r="B1473" s="22">
        <v>3556</v>
      </c>
      <c r="C1473" s="22">
        <v>32</v>
      </c>
      <c r="D1473" s="23">
        <v>1.4336566745276099E-3</v>
      </c>
      <c r="E1473" s="22">
        <v>163451702</v>
      </c>
      <c r="F1473" s="22" t="s">
        <v>1831</v>
      </c>
      <c r="G1473" s="22" t="s">
        <v>1865</v>
      </c>
      <c r="H1473" s="22">
        <v>4274.7493926036004</v>
      </c>
      <c r="I1473" s="24">
        <f>'EVM CPZ List'!$D1473*'EVM CPZ List'!$C1473</f>
        <v>4.5877013584883518E-2</v>
      </c>
      <c r="J1473" s="25">
        <f>INDEX('Pivot of Risk Data'!A:A,MATCH('EVM CPZ List'!$B1473,'Pivot of Risk Data'!B:B,0),1)</f>
        <v>1447</v>
      </c>
      <c r="K1473" s="22">
        <f>0.000621371*'EVM CPZ List'!$H1473</f>
        <v>2.656205304831492</v>
      </c>
      <c r="L1473" s="22">
        <f>L1472+'EVM CPZ List'!$K1473</f>
        <v>17483.695622850959</v>
      </c>
      <c r="M1473" s="22">
        <f>M1472-'EVM CPZ List'!$I1473</f>
        <v>40.001355746335832</v>
      </c>
      <c r="N1473" s="7" t="e">
        <f>INDEX('2021 Certified EVM Plan'!G:G,MATCH(B1473,'2021 Certified EVM Plan'!E:E,0))</f>
        <v>#N/A</v>
      </c>
      <c r="O1473" s="7" t="e">
        <f>INDEX('2021 Certified EVM Plan'!M:M,MATCH(B1473,'2021 Certified EVM Plan'!E:E,0))</f>
        <v>#N/A</v>
      </c>
      <c r="P1473" s="7">
        <f t="shared" si="22"/>
        <v>1</v>
      </c>
      <c r="Q1473" s="26" t="e">
        <f>IF(INDEX('2021 Certified EVM Plan'!H:H,MATCH(B1473,'2021 Certified EVM Plan'!E:E,0))=1,M1473,#N/A)</f>
        <v>#N/A</v>
      </c>
      <c r="R1473" s="26" t="e">
        <f>IF(INDEX('2021 Certified EVM Plan'!J:J,MATCH(B1473,'2021 Certified EVM Plan'!E:E,0))=1,M1473,#N/A)</f>
        <v>#N/A</v>
      </c>
      <c r="S1473" s="26" t="e">
        <f>IF(INDEX('2021 Certified EVM Plan'!K:K,MATCH(B1473,'2021 Certified EVM Plan'!E:E,0))=1,M1473,#N/A)</f>
        <v>#N/A</v>
      </c>
    </row>
    <row r="1474" spans="1:19" x14ac:dyDescent="0.25">
      <c r="A1474" s="22" t="s">
        <v>1672</v>
      </c>
      <c r="B1474" s="22">
        <v>5011</v>
      </c>
      <c r="C1474" s="22">
        <v>63</v>
      </c>
      <c r="D1474" s="23">
        <v>1.4311996307254801E-3</v>
      </c>
      <c r="E1474" s="22">
        <v>254061102</v>
      </c>
      <c r="F1474" s="22" t="s">
        <v>1924</v>
      </c>
      <c r="G1474" s="22" t="s">
        <v>2070</v>
      </c>
      <c r="H1474" s="22">
        <v>13675.7859888481</v>
      </c>
      <c r="I1474" s="24">
        <f>'EVM CPZ List'!$D1474*'EVM CPZ List'!$C1474</f>
        <v>9.0165576735705244E-2</v>
      </c>
      <c r="J1474" s="25">
        <f>INDEX('Pivot of Risk Data'!A:A,MATCH('EVM CPZ List'!$B1474,'Pivot of Risk Data'!B:B,0),1)</f>
        <v>1448</v>
      </c>
      <c r="K1474" s="22">
        <f>0.000621371*'EVM CPZ List'!$H1474</f>
        <v>8.4977368156765323</v>
      </c>
      <c r="L1474" s="22">
        <f>L1473+'EVM CPZ List'!$K1474</f>
        <v>17492.193359666635</v>
      </c>
      <c r="M1474" s="22">
        <f>M1473-'EVM CPZ List'!$I1474</f>
        <v>39.911190169600125</v>
      </c>
      <c r="N1474" s="7" t="e">
        <f>INDEX('2021 Certified EVM Plan'!G:G,MATCH(B1474,'2021 Certified EVM Plan'!E:E,0))</f>
        <v>#N/A</v>
      </c>
      <c r="O1474" s="7" t="e">
        <f>INDEX('2021 Certified EVM Plan'!M:M,MATCH(B1474,'2021 Certified EVM Plan'!E:E,0))</f>
        <v>#N/A</v>
      </c>
      <c r="P1474" s="7">
        <f t="shared" ref="P1474:P1537" si="23">COUNTIF(B:B,B1474)</f>
        <v>1</v>
      </c>
      <c r="Q1474" s="26" t="e">
        <f>IF(INDEX('2021 Certified EVM Plan'!H:H,MATCH(B1474,'2021 Certified EVM Plan'!E:E,0))=1,M1474,#N/A)</f>
        <v>#N/A</v>
      </c>
      <c r="R1474" s="26" t="e">
        <f>IF(INDEX('2021 Certified EVM Plan'!J:J,MATCH(B1474,'2021 Certified EVM Plan'!E:E,0))=1,M1474,#N/A)</f>
        <v>#N/A</v>
      </c>
      <c r="S1474" s="26" t="e">
        <f>IF(INDEX('2021 Certified EVM Plan'!K:K,MATCH(B1474,'2021 Certified EVM Plan'!E:E,0))=1,M1474,#N/A)</f>
        <v>#N/A</v>
      </c>
    </row>
    <row r="1475" spans="1:19" x14ac:dyDescent="0.25">
      <c r="A1475" s="22" t="s">
        <v>8</v>
      </c>
      <c r="B1475" s="22">
        <v>6623</v>
      </c>
      <c r="C1475" s="22">
        <v>85</v>
      </c>
      <c r="D1475" s="23">
        <v>1.4292062065979899E-3</v>
      </c>
      <c r="E1475" s="22">
        <v>152762101</v>
      </c>
      <c r="F1475" s="22" t="s">
        <v>45</v>
      </c>
      <c r="G1475" s="22" t="s">
        <v>512</v>
      </c>
      <c r="H1475" s="22">
        <v>8511.6066930181496</v>
      </c>
      <c r="I1475" s="24">
        <f>'EVM CPZ List'!$D1475*'EVM CPZ List'!$C1475</f>
        <v>0.12148252756082914</v>
      </c>
      <c r="J1475" s="25">
        <f>INDEX('Pivot of Risk Data'!A:A,MATCH('EVM CPZ List'!$B1475,'Pivot of Risk Data'!B:B,0),1)</f>
        <v>1449</v>
      </c>
      <c r="K1475" s="22">
        <f>0.000621371*'EVM CPZ List'!$H1475</f>
        <v>5.2888655624473806</v>
      </c>
      <c r="L1475" s="22">
        <f>L1474+'EVM CPZ List'!$K1475</f>
        <v>17497.482225229083</v>
      </c>
      <c r="M1475" s="22">
        <f>M1474-'EVM CPZ List'!$I1475</f>
        <v>39.789707642039296</v>
      </c>
      <c r="N1475" s="7" t="e">
        <f>INDEX('2021 Certified EVM Plan'!G:G,MATCH(B1475,'2021 Certified EVM Plan'!E:E,0))</f>
        <v>#N/A</v>
      </c>
      <c r="O1475" s="7" t="e">
        <f>INDEX('2021 Certified EVM Plan'!M:M,MATCH(B1475,'2021 Certified EVM Plan'!E:E,0))</f>
        <v>#N/A</v>
      </c>
      <c r="P1475" s="7">
        <f t="shared" si="23"/>
        <v>1</v>
      </c>
      <c r="Q1475" s="26" t="e">
        <f>IF(INDEX('2021 Certified EVM Plan'!H:H,MATCH(B1475,'2021 Certified EVM Plan'!E:E,0))=1,M1475,#N/A)</f>
        <v>#N/A</v>
      </c>
      <c r="R1475" s="26" t="e">
        <f>IF(INDEX('2021 Certified EVM Plan'!J:J,MATCH(B1475,'2021 Certified EVM Plan'!E:E,0))=1,M1475,#N/A)</f>
        <v>#N/A</v>
      </c>
      <c r="S1475" s="26" t="e">
        <f>IF(INDEX('2021 Certified EVM Plan'!K:K,MATCH(B1475,'2021 Certified EVM Plan'!E:E,0))=1,M1475,#N/A)</f>
        <v>#N/A</v>
      </c>
    </row>
    <row r="1476" spans="1:19" x14ac:dyDescent="0.25">
      <c r="A1476" s="22" t="s">
        <v>1672</v>
      </c>
      <c r="B1476" s="22">
        <v>4699</v>
      </c>
      <c r="C1476" s="22">
        <v>202</v>
      </c>
      <c r="D1476" s="23">
        <v>1.42853381674031E-3</v>
      </c>
      <c r="E1476" s="22">
        <v>162161101</v>
      </c>
      <c r="F1476" s="22" t="s">
        <v>1707</v>
      </c>
      <c r="G1476" s="22" t="s">
        <v>1709</v>
      </c>
      <c r="H1476" s="22">
        <v>19862.839394042501</v>
      </c>
      <c r="I1476" s="24">
        <f>'EVM CPZ List'!$D1476*'EVM CPZ List'!$C1476</f>
        <v>0.28856383098154259</v>
      </c>
      <c r="J1476" s="25">
        <f>INDEX('Pivot of Risk Data'!A:A,MATCH('EVM CPZ List'!$B1476,'Pivot of Risk Data'!B:B,0),1)</f>
        <v>1450</v>
      </c>
      <c r="K1476" s="22">
        <f>0.000621371*'EVM CPZ List'!$H1476</f>
        <v>12.342192377115584</v>
      </c>
      <c r="L1476" s="22">
        <f>L1475+'EVM CPZ List'!$K1476</f>
        <v>17509.8244176062</v>
      </c>
      <c r="M1476" s="22">
        <f>M1475-'EVM CPZ List'!$I1476</f>
        <v>39.501143811057752</v>
      </c>
      <c r="N1476" s="7" t="e">
        <f>INDEX('2021 Certified EVM Plan'!G:G,MATCH(B1476,'2021 Certified EVM Plan'!E:E,0))</f>
        <v>#N/A</v>
      </c>
      <c r="O1476" s="7" t="e">
        <f>INDEX('2021 Certified EVM Plan'!M:M,MATCH(B1476,'2021 Certified EVM Plan'!E:E,0))</f>
        <v>#N/A</v>
      </c>
      <c r="P1476" s="7">
        <f t="shared" si="23"/>
        <v>1</v>
      </c>
      <c r="Q1476" s="26" t="e">
        <f>IF(INDEX('2021 Certified EVM Plan'!H:H,MATCH(B1476,'2021 Certified EVM Plan'!E:E,0))=1,M1476,#N/A)</f>
        <v>#N/A</v>
      </c>
      <c r="R1476" s="26" t="e">
        <f>IF(INDEX('2021 Certified EVM Plan'!J:J,MATCH(B1476,'2021 Certified EVM Plan'!E:E,0))=1,M1476,#N/A)</f>
        <v>#N/A</v>
      </c>
      <c r="S1476" s="26" t="e">
        <f>IF(INDEX('2021 Certified EVM Plan'!K:K,MATCH(B1476,'2021 Certified EVM Plan'!E:E,0))=1,M1476,#N/A)</f>
        <v>#N/A</v>
      </c>
    </row>
    <row r="1477" spans="1:19" x14ac:dyDescent="0.25">
      <c r="A1477" s="22" t="s">
        <v>1672</v>
      </c>
      <c r="B1477" s="22">
        <v>9129</v>
      </c>
      <c r="C1477" s="22">
        <v>65</v>
      </c>
      <c r="D1477" s="23">
        <v>1.42741471288033E-3</v>
      </c>
      <c r="E1477" s="22">
        <v>162831702</v>
      </c>
      <c r="F1477" s="22" t="s">
        <v>1263</v>
      </c>
      <c r="G1477" s="22" t="s">
        <v>2065</v>
      </c>
      <c r="H1477" s="22">
        <v>11948.623845826</v>
      </c>
      <c r="I1477" s="24">
        <f>'EVM CPZ List'!$D1477*'EVM CPZ List'!$C1477</f>
        <v>9.2781956337221444E-2</v>
      </c>
      <c r="J1477" s="25">
        <f>INDEX('Pivot of Risk Data'!A:A,MATCH('EVM CPZ List'!$B1477,'Pivot of Risk Data'!B:B,0),1)</f>
        <v>1451</v>
      </c>
      <c r="K1477" s="22">
        <f>0.000621371*'EVM CPZ List'!$H1477</f>
        <v>7.4245283477047472</v>
      </c>
      <c r="L1477" s="22">
        <f>L1476+'EVM CPZ List'!$K1477</f>
        <v>17517.248945953903</v>
      </c>
      <c r="M1477" s="22">
        <f>M1476-'EVM CPZ List'!$I1477</f>
        <v>39.408361854720532</v>
      </c>
      <c r="N1477" s="7" t="e">
        <f>INDEX('2021 Certified EVM Plan'!G:G,MATCH(B1477,'2021 Certified EVM Plan'!E:E,0))</f>
        <v>#N/A</v>
      </c>
      <c r="O1477" s="7" t="e">
        <f>INDEX('2021 Certified EVM Plan'!M:M,MATCH(B1477,'2021 Certified EVM Plan'!E:E,0))</f>
        <v>#N/A</v>
      </c>
      <c r="P1477" s="7">
        <f t="shared" si="23"/>
        <v>1</v>
      </c>
      <c r="Q1477" s="26" t="e">
        <f>IF(INDEX('2021 Certified EVM Plan'!H:H,MATCH(B1477,'2021 Certified EVM Plan'!E:E,0))=1,M1477,#N/A)</f>
        <v>#N/A</v>
      </c>
      <c r="R1477" s="26" t="e">
        <f>IF(INDEX('2021 Certified EVM Plan'!J:J,MATCH(B1477,'2021 Certified EVM Plan'!E:E,0))=1,M1477,#N/A)</f>
        <v>#N/A</v>
      </c>
      <c r="S1477" s="26" t="e">
        <f>IF(INDEX('2021 Certified EVM Plan'!K:K,MATCH(B1477,'2021 Certified EVM Plan'!E:E,0))=1,M1477,#N/A)</f>
        <v>#N/A</v>
      </c>
    </row>
    <row r="1478" spans="1:19" x14ac:dyDescent="0.25">
      <c r="A1478" s="22" t="s">
        <v>2195</v>
      </c>
      <c r="B1478" s="22">
        <v>325</v>
      </c>
      <c r="C1478" s="22">
        <v>45</v>
      </c>
      <c r="D1478" s="23">
        <v>1.4270121511592E-3</v>
      </c>
      <c r="E1478" s="22">
        <v>182821101</v>
      </c>
      <c r="F1478" s="22" t="s">
        <v>2404</v>
      </c>
      <c r="G1478" s="22" t="s">
        <v>2805</v>
      </c>
      <c r="H1478" s="22">
        <v>18758.364472975401</v>
      </c>
      <c r="I1478" s="24">
        <f>'EVM CPZ List'!$D1478*'EVM CPZ List'!$C1478</f>
        <v>6.4215546802164E-2</v>
      </c>
      <c r="J1478" s="25">
        <f>INDEX('Pivot of Risk Data'!A:A,MATCH('EVM CPZ List'!$B1478,'Pivot of Risk Data'!B:B,0),1)</f>
        <v>1452</v>
      </c>
      <c r="K1478" s="22">
        <f>0.000621371*'EVM CPZ List'!$H1478</f>
        <v>11.655903690937198</v>
      </c>
      <c r="L1478" s="22">
        <f>L1477+'EVM CPZ List'!$K1478</f>
        <v>17528.904849644841</v>
      </c>
      <c r="M1478" s="22">
        <f>M1477-'EVM CPZ List'!$I1478</f>
        <v>39.344146307918365</v>
      </c>
      <c r="N1478" s="7" t="e">
        <f>INDEX('2021 Certified EVM Plan'!G:G,MATCH(B1478,'2021 Certified EVM Plan'!E:E,0))</f>
        <v>#N/A</v>
      </c>
      <c r="O1478" s="7" t="e">
        <f>INDEX('2021 Certified EVM Plan'!M:M,MATCH(B1478,'2021 Certified EVM Plan'!E:E,0))</f>
        <v>#N/A</v>
      </c>
      <c r="P1478" s="7">
        <f t="shared" si="23"/>
        <v>1</v>
      </c>
      <c r="Q1478" s="26" t="e">
        <f>IF(INDEX('2021 Certified EVM Plan'!H:H,MATCH(B1478,'2021 Certified EVM Plan'!E:E,0))=1,M1478,#N/A)</f>
        <v>#N/A</v>
      </c>
      <c r="R1478" s="26" t="e">
        <f>IF(INDEX('2021 Certified EVM Plan'!J:J,MATCH(B1478,'2021 Certified EVM Plan'!E:E,0))=1,M1478,#N/A)</f>
        <v>#N/A</v>
      </c>
      <c r="S1478" s="26" t="e">
        <f>IF(INDEX('2021 Certified EVM Plan'!K:K,MATCH(B1478,'2021 Certified EVM Plan'!E:E,0))=1,M1478,#N/A)</f>
        <v>#N/A</v>
      </c>
    </row>
    <row r="1479" spans="1:19" x14ac:dyDescent="0.25">
      <c r="A1479" s="22" t="s">
        <v>964</v>
      </c>
      <c r="B1479" s="22">
        <v>5744</v>
      </c>
      <c r="C1479" s="22">
        <v>12</v>
      </c>
      <c r="D1479" s="23">
        <v>1.4262988811438301E-3</v>
      </c>
      <c r="E1479" s="22">
        <v>42151104</v>
      </c>
      <c r="F1479" s="22" t="s">
        <v>1195</v>
      </c>
      <c r="G1479" s="22" t="s">
        <v>1256</v>
      </c>
      <c r="H1479" s="22">
        <v>1301.8977039930201</v>
      </c>
      <c r="I1479" s="24">
        <f>'EVM CPZ List'!$D1479*'EVM CPZ List'!$C1479</f>
        <v>1.7115586573725961E-2</v>
      </c>
      <c r="J1479" s="25">
        <f>INDEX('Pivot of Risk Data'!A:A,MATCH('EVM CPZ List'!$B1479,'Pivot of Risk Data'!B:B,0),1)</f>
        <v>1453</v>
      </c>
      <c r="K1479" s="22">
        <f>0.000621371*'EVM CPZ List'!$H1479</f>
        <v>0.80896147822784692</v>
      </c>
      <c r="L1479" s="22">
        <f>L1478+'EVM CPZ List'!$K1479</f>
        <v>17529.713811123071</v>
      </c>
      <c r="M1479" s="22">
        <f>M1478-'EVM CPZ List'!$I1479</f>
        <v>39.327030721344642</v>
      </c>
      <c r="N1479" s="7" t="e">
        <f>INDEX('2021 Certified EVM Plan'!G:G,MATCH(B1479,'2021 Certified EVM Plan'!E:E,0))</f>
        <v>#N/A</v>
      </c>
      <c r="O1479" s="7" t="e">
        <f>INDEX('2021 Certified EVM Plan'!M:M,MATCH(B1479,'2021 Certified EVM Plan'!E:E,0))</f>
        <v>#N/A</v>
      </c>
      <c r="P1479" s="7">
        <f t="shared" si="23"/>
        <v>1</v>
      </c>
      <c r="Q1479" s="26" t="e">
        <f>IF(INDEX('2021 Certified EVM Plan'!H:H,MATCH(B1479,'2021 Certified EVM Plan'!E:E,0))=1,M1479,#N/A)</f>
        <v>#N/A</v>
      </c>
      <c r="R1479" s="26" t="e">
        <f>IF(INDEX('2021 Certified EVM Plan'!J:J,MATCH(B1479,'2021 Certified EVM Plan'!E:E,0))=1,M1479,#N/A)</f>
        <v>#N/A</v>
      </c>
      <c r="S1479" s="26" t="e">
        <f>IF(INDEX('2021 Certified EVM Plan'!K:K,MATCH(B1479,'2021 Certified EVM Plan'!E:E,0))=1,M1479,#N/A)</f>
        <v>#N/A</v>
      </c>
    </row>
    <row r="1480" spans="1:19" x14ac:dyDescent="0.25">
      <c r="A1480" s="22" t="s">
        <v>8</v>
      </c>
      <c r="B1480" s="22">
        <v>4033</v>
      </c>
      <c r="C1480" s="22">
        <v>372</v>
      </c>
      <c r="D1480" s="23">
        <v>1.4247810092834099E-3</v>
      </c>
      <c r="E1480" s="22">
        <v>152481104</v>
      </c>
      <c r="F1480" s="22" t="s">
        <v>21</v>
      </c>
      <c r="G1480" s="22" t="s">
        <v>22</v>
      </c>
      <c r="H1480" s="22">
        <v>46114.191003138199</v>
      </c>
      <c r="I1480" s="24">
        <f>'EVM CPZ List'!$D1480*'EVM CPZ List'!$C1480</f>
        <v>0.53001853545342847</v>
      </c>
      <c r="J1480" s="25">
        <f>INDEX('Pivot of Risk Data'!A:A,MATCH('EVM CPZ List'!$B1480,'Pivot of Risk Data'!B:B,0),1)</f>
        <v>1454</v>
      </c>
      <c r="K1480" s="22">
        <f>0.000621371*'EVM CPZ List'!$H1480</f>
        <v>28.654020977810987</v>
      </c>
      <c r="L1480" s="22">
        <f>L1479+'EVM CPZ List'!$K1480</f>
        <v>17558.367832100881</v>
      </c>
      <c r="M1480" s="22">
        <f>M1479-'EVM CPZ List'!$I1480</f>
        <v>38.797012185891212</v>
      </c>
      <c r="N1480" s="7">
        <f>INDEX('2021 Certified EVM Plan'!G:G,MATCH(B1480,'2021 Certified EVM Plan'!E:E,0))</f>
        <v>28.161363636363639</v>
      </c>
      <c r="O1480" s="7">
        <f>INDEX('2021 Certified EVM Plan'!M:M,MATCH(B1480,'2021 Certified EVM Plan'!E:E,0))</f>
        <v>0.52548785838639489</v>
      </c>
      <c r="P1480" s="7">
        <f t="shared" si="23"/>
        <v>1</v>
      </c>
      <c r="Q1480" s="26" t="e">
        <f>IF(INDEX('2021 Certified EVM Plan'!H:H,MATCH(B1480,'2021 Certified EVM Plan'!E:E,0))=1,M1480,#N/A)</f>
        <v>#N/A</v>
      </c>
      <c r="R1480" s="26">
        <f>IF(INDEX('2021 Certified EVM Plan'!J:J,MATCH(B1480,'2021 Certified EVM Plan'!E:E,0))=1,M1480,#N/A)</f>
        <v>38.797012185891212</v>
      </c>
      <c r="S1480" s="26" t="e">
        <f>IF(INDEX('2021 Certified EVM Plan'!K:K,MATCH(B1480,'2021 Certified EVM Plan'!E:E,0))=1,M1480,#N/A)</f>
        <v>#N/A</v>
      </c>
    </row>
    <row r="1481" spans="1:19" x14ac:dyDescent="0.25">
      <c r="A1481" s="22" t="s">
        <v>1672</v>
      </c>
      <c r="B1481" s="22">
        <v>1362</v>
      </c>
      <c r="C1481" s="22">
        <v>98</v>
      </c>
      <c r="D1481" s="23">
        <v>1.4247753702373699E-3</v>
      </c>
      <c r="E1481" s="22">
        <v>163661701</v>
      </c>
      <c r="F1481" s="22" t="s">
        <v>1691</v>
      </c>
      <c r="G1481" s="22" t="s">
        <v>1692</v>
      </c>
      <c r="H1481" s="22">
        <v>13308.222083201001</v>
      </c>
      <c r="I1481" s="24">
        <f>'EVM CPZ List'!$D1481*'EVM CPZ List'!$C1481</f>
        <v>0.13962798628326226</v>
      </c>
      <c r="J1481" s="25">
        <f>INDEX('Pivot of Risk Data'!A:A,MATCH('EVM CPZ List'!$B1481,'Pivot of Risk Data'!B:B,0),1)</f>
        <v>1455</v>
      </c>
      <c r="K1481" s="22">
        <f>0.000621371*'EVM CPZ List'!$H1481</f>
        <v>8.269343264060689</v>
      </c>
      <c r="L1481" s="22">
        <f>L1480+'EVM CPZ List'!$K1481</f>
        <v>17566.63717536494</v>
      </c>
      <c r="M1481" s="22">
        <f>M1480-'EVM CPZ List'!$I1481</f>
        <v>38.657384199607947</v>
      </c>
      <c r="N1481" s="7" t="e">
        <f>INDEX('2021 Certified EVM Plan'!G:G,MATCH(B1481,'2021 Certified EVM Plan'!E:E,0))</f>
        <v>#N/A</v>
      </c>
      <c r="O1481" s="7" t="e">
        <f>INDEX('2021 Certified EVM Plan'!M:M,MATCH(B1481,'2021 Certified EVM Plan'!E:E,0))</f>
        <v>#N/A</v>
      </c>
      <c r="P1481" s="7">
        <f t="shared" si="23"/>
        <v>1</v>
      </c>
      <c r="Q1481" s="26" t="e">
        <f>IF(INDEX('2021 Certified EVM Plan'!H:H,MATCH(B1481,'2021 Certified EVM Plan'!E:E,0))=1,M1481,#N/A)</f>
        <v>#N/A</v>
      </c>
      <c r="R1481" s="26" t="e">
        <f>IF(INDEX('2021 Certified EVM Plan'!J:J,MATCH(B1481,'2021 Certified EVM Plan'!E:E,0))=1,M1481,#N/A)</f>
        <v>#N/A</v>
      </c>
      <c r="S1481" s="26" t="e">
        <f>IF(INDEX('2021 Certified EVM Plan'!K:K,MATCH(B1481,'2021 Certified EVM Plan'!E:E,0))=1,M1481,#N/A)</f>
        <v>#N/A</v>
      </c>
    </row>
    <row r="1482" spans="1:19" x14ac:dyDescent="0.25">
      <c r="A1482" s="22" t="s">
        <v>8</v>
      </c>
      <c r="B1482" s="22">
        <v>578</v>
      </c>
      <c r="C1482" s="22">
        <v>397</v>
      </c>
      <c r="D1482" s="23">
        <v>1.4208262706401E-3</v>
      </c>
      <c r="E1482" s="22">
        <v>152762101</v>
      </c>
      <c r="F1482" s="22" t="s">
        <v>45</v>
      </c>
      <c r="G1482" s="22" t="s">
        <v>46</v>
      </c>
      <c r="H1482" s="22">
        <v>40526.831796734798</v>
      </c>
      <c r="I1482" s="24">
        <f>'EVM CPZ List'!$D1482*'EVM CPZ List'!$C1482</f>
        <v>0.56406802944411971</v>
      </c>
      <c r="J1482" s="25">
        <f>INDEX('Pivot of Risk Data'!A:A,MATCH('EVM CPZ List'!$B1482,'Pivot of Risk Data'!B:B,0),1)</f>
        <v>1456</v>
      </c>
      <c r="K1482" s="22">
        <f>0.000621371*'EVM CPZ List'!$H1482</f>
        <v>25.182198000368899</v>
      </c>
      <c r="L1482" s="22">
        <f>L1481+'EVM CPZ List'!$K1482</f>
        <v>17591.81937336531</v>
      </c>
      <c r="M1482" s="22">
        <f>M1481-'EVM CPZ List'!$I1482</f>
        <v>38.093316170163824</v>
      </c>
      <c r="N1482" s="7" t="e">
        <f>INDEX('2021 Certified EVM Plan'!G:G,MATCH(B1482,'2021 Certified EVM Plan'!E:E,0))</f>
        <v>#N/A</v>
      </c>
      <c r="O1482" s="7" t="e">
        <f>INDEX('2021 Certified EVM Plan'!M:M,MATCH(B1482,'2021 Certified EVM Plan'!E:E,0))</f>
        <v>#N/A</v>
      </c>
      <c r="P1482" s="7">
        <f t="shared" si="23"/>
        <v>2</v>
      </c>
      <c r="Q1482" s="26" t="e">
        <f>IF(INDEX('2021 Certified EVM Plan'!H:H,MATCH(B1482,'2021 Certified EVM Plan'!E:E,0))=1,M1482,#N/A)</f>
        <v>#N/A</v>
      </c>
      <c r="R1482" s="26" t="e">
        <f>IF(INDEX('2021 Certified EVM Plan'!J:J,MATCH(B1482,'2021 Certified EVM Plan'!E:E,0))=1,M1482,#N/A)</f>
        <v>#N/A</v>
      </c>
      <c r="S1482" s="26" t="e">
        <f>IF(INDEX('2021 Certified EVM Plan'!K:K,MATCH(B1482,'2021 Certified EVM Plan'!E:E,0))=1,M1482,#N/A)</f>
        <v>#N/A</v>
      </c>
    </row>
    <row r="1483" spans="1:19" x14ac:dyDescent="0.25">
      <c r="A1483" s="22" t="s">
        <v>1672</v>
      </c>
      <c r="B1483" s="22">
        <v>578</v>
      </c>
      <c r="C1483" s="22">
        <v>1</v>
      </c>
      <c r="D1483" s="27">
        <v>9.0108265240918E-6</v>
      </c>
      <c r="E1483" s="22">
        <v>152762101</v>
      </c>
      <c r="F1483" s="22" t="s">
        <v>45</v>
      </c>
      <c r="G1483" s="22" t="s">
        <v>46</v>
      </c>
      <c r="H1483" s="22">
        <v>40526.831796734798</v>
      </c>
      <c r="I1483" s="24">
        <f>'EVM CPZ List'!$D1483*'EVM CPZ List'!$C1483</f>
        <v>9.0108265240918E-6</v>
      </c>
      <c r="J1483" s="25">
        <f>INDEX('Pivot of Risk Data'!A:A,MATCH('EVM CPZ List'!$B1483,'Pivot of Risk Data'!B:B,0),1)</f>
        <v>1456</v>
      </c>
      <c r="K1483" s="22">
        <f>0.000621371*'EVM CPZ List'!$H1483</f>
        <v>25.182198000368899</v>
      </c>
      <c r="L1483" s="22">
        <f>L1482+'EVM CPZ List'!$K1483</f>
        <v>17617.001571365679</v>
      </c>
      <c r="M1483" s="22">
        <f>M1482-'EVM CPZ List'!$I1483</f>
        <v>38.0933071593373</v>
      </c>
      <c r="N1483" s="7" t="e">
        <f>INDEX('2021 Certified EVM Plan'!G:G,MATCH(B1483,'2021 Certified EVM Plan'!E:E,0))</f>
        <v>#N/A</v>
      </c>
      <c r="O1483" s="7" t="e">
        <f>INDEX('2021 Certified EVM Plan'!M:M,MATCH(B1483,'2021 Certified EVM Plan'!E:E,0))</f>
        <v>#N/A</v>
      </c>
      <c r="P1483" s="7">
        <f t="shared" si="23"/>
        <v>2</v>
      </c>
      <c r="Q1483" s="26" t="e">
        <f>IF(INDEX('2021 Certified EVM Plan'!H:H,MATCH(B1483,'2021 Certified EVM Plan'!E:E,0))=1,M1483,#N/A)</f>
        <v>#N/A</v>
      </c>
      <c r="R1483" s="26" t="e">
        <f>IF(INDEX('2021 Certified EVM Plan'!J:J,MATCH(B1483,'2021 Certified EVM Plan'!E:E,0))=1,M1483,#N/A)</f>
        <v>#N/A</v>
      </c>
      <c r="S1483" s="26" t="e">
        <f>IF(INDEX('2021 Certified EVM Plan'!K:K,MATCH(B1483,'2021 Certified EVM Plan'!E:E,0))=1,M1483,#N/A)</f>
        <v>#N/A</v>
      </c>
    </row>
    <row r="1484" spans="1:19" x14ac:dyDescent="0.25">
      <c r="A1484" s="22" t="s">
        <v>964</v>
      </c>
      <c r="B1484" s="22">
        <v>6809</v>
      </c>
      <c r="C1484" s="22">
        <v>17</v>
      </c>
      <c r="D1484" s="23">
        <v>1.41628707422204E-3</v>
      </c>
      <c r="E1484" s="22">
        <v>42811113</v>
      </c>
      <c r="F1484" s="22" t="s">
        <v>1039</v>
      </c>
      <c r="G1484" s="22" t="s">
        <v>1098</v>
      </c>
      <c r="H1484" s="22">
        <v>1927.3514628384</v>
      </c>
      <c r="I1484" s="24">
        <f>'EVM CPZ List'!$D1484*'EVM CPZ List'!$C1484</f>
        <v>2.407688026177468E-2</v>
      </c>
      <c r="J1484" s="25">
        <f>INDEX('Pivot of Risk Data'!A:A,MATCH('EVM CPZ List'!$B1484,'Pivot of Risk Data'!B:B,0),1)</f>
        <v>1457</v>
      </c>
      <c r="K1484" s="22">
        <f>0.000621371*'EVM CPZ List'!$H1484</f>
        <v>1.1976003058153595</v>
      </c>
      <c r="L1484" s="22">
        <f>L1483+'EVM CPZ List'!$K1484</f>
        <v>17618.199171671495</v>
      </c>
      <c r="M1484" s="22">
        <f>M1483-'EVM CPZ List'!$I1484</f>
        <v>38.069230279075526</v>
      </c>
      <c r="N1484" s="7" t="e">
        <f>INDEX('2021 Certified EVM Plan'!G:G,MATCH(B1484,'2021 Certified EVM Plan'!E:E,0))</f>
        <v>#N/A</v>
      </c>
      <c r="O1484" s="7" t="e">
        <f>INDEX('2021 Certified EVM Plan'!M:M,MATCH(B1484,'2021 Certified EVM Plan'!E:E,0))</f>
        <v>#N/A</v>
      </c>
      <c r="P1484" s="7">
        <f t="shared" si="23"/>
        <v>1</v>
      </c>
      <c r="Q1484" s="26" t="e">
        <f>IF(INDEX('2021 Certified EVM Plan'!H:H,MATCH(B1484,'2021 Certified EVM Plan'!E:E,0))=1,M1484,#N/A)</f>
        <v>#N/A</v>
      </c>
      <c r="R1484" s="26" t="e">
        <f>IF(INDEX('2021 Certified EVM Plan'!J:J,MATCH(B1484,'2021 Certified EVM Plan'!E:E,0))=1,M1484,#N/A)</f>
        <v>#N/A</v>
      </c>
      <c r="S1484" s="26" t="e">
        <f>IF(INDEX('2021 Certified EVM Plan'!K:K,MATCH(B1484,'2021 Certified EVM Plan'!E:E,0))=1,M1484,#N/A)</f>
        <v>#N/A</v>
      </c>
    </row>
    <row r="1485" spans="1:19" x14ac:dyDescent="0.25">
      <c r="A1485" s="22" t="s">
        <v>8</v>
      </c>
      <c r="B1485" s="22">
        <v>2592</v>
      </c>
      <c r="C1485" s="22">
        <v>60</v>
      </c>
      <c r="D1485" s="23">
        <v>1.41482014948239E-3</v>
      </c>
      <c r="E1485" s="22">
        <v>153661104</v>
      </c>
      <c r="F1485" s="22" t="s">
        <v>55</v>
      </c>
      <c r="G1485" s="22" t="s">
        <v>215</v>
      </c>
      <c r="H1485" s="22">
        <v>5562.8912699473503</v>
      </c>
      <c r="I1485" s="24">
        <f>'EVM CPZ List'!$D1485*'EVM CPZ List'!$C1485</f>
        <v>8.4889208968943405E-2</v>
      </c>
      <c r="J1485" s="25">
        <f>INDEX('Pivot of Risk Data'!A:A,MATCH('EVM CPZ List'!$B1485,'Pivot of Risk Data'!B:B,0),1)</f>
        <v>1458</v>
      </c>
      <c r="K1485" s="22">
        <f>0.000621371*'EVM CPZ List'!$H1485</f>
        <v>3.4566193112984549</v>
      </c>
      <c r="L1485" s="22">
        <f>L1484+'EVM CPZ List'!$K1485</f>
        <v>17621.655790982793</v>
      </c>
      <c r="M1485" s="22">
        <f>M1484-'EVM CPZ List'!$I1485</f>
        <v>37.984341070106581</v>
      </c>
      <c r="N1485" s="7" t="e">
        <f>INDEX('2021 Certified EVM Plan'!G:G,MATCH(B1485,'2021 Certified EVM Plan'!E:E,0))</f>
        <v>#N/A</v>
      </c>
      <c r="O1485" s="7" t="e">
        <f>INDEX('2021 Certified EVM Plan'!M:M,MATCH(B1485,'2021 Certified EVM Plan'!E:E,0))</f>
        <v>#N/A</v>
      </c>
      <c r="P1485" s="7">
        <f t="shared" si="23"/>
        <v>1</v>
      </c>
      <c r="Q1485" s="26" t="e">
        <f>IF(INDEX('2021 Certified EVM Plan'!H:H,MATCH(B1485,'2021 Certified EVM Plan'!E:E,0))=1,M1485,#N/A)</f>
        <v>#N/A</v>
      </c>
      <c r="R1485" s="26" t="e">
        <f>IF(INDEX('2021 Certified EVM Plan'!J:J,MATCH(B1485,'2021 Certified EVM Plan'!E:E,0))=1,M1485,#N/A)</f>
        <v>#N/A</v>
      </c>
      <c r="S1485" s="26" t="e">
        <f>IF(INDEX('2021 Certified EVM Plan'!K:K,MATCH(B1485,'2021 Certified EVM Plan'!E:E,0))=1,M1485,#N/A)</f>
        <v>#N/A</v>
      </c>
    </row>
    <row r="1486" spans="1:19" x14ac:dyDescent="0.25">
      <c r="A1486" s="22" t="s">
        <v>964</v>
      </c>
      <c r="B1486" s="22">
        <v>3473</v>
      </c>
      <c r="C1486" s="22">
        <v>28</v>
      </c>
      <c r="D1486" s="23">
        <v>1.4146712241299201E-3</v>
      </c>
      <c r="E1486" s="22">
        <v>43071103</v>
      </c>
      <c r="F1486" s="22" t="s">
        <v>1088</v>
      </c>
      <c r="G1486" s="22" t="s">
        <v>1381</v>
      </c>
      <c r="H1486" s="22">
        <v>3351.8236428042901</v>
      </c>
      <c r="I1486" s="24">
        <f>'EVM CPZ List'!$D1486*'EVM CPZ List'!$C1486</f>
        <v>3.961079427563776E-2</v>
      </c>
      <c r="J1486" s="25">
        <f>INDEX('Pivot of Risk Data'!A:A,MATCH('EVM CPZ List'!$B1486,'Pivot of Risk Data'!B:B,0),1)</f>
        <v>1459</v>
      </c>
      <c r="K1486" s="22">
        <f>0.000621371*'EVM CPZ List'!$H1486</f>
        <v>2.0827260087529447</v>
      </c>
      <c r="L1486" s="22">
        <f>L1485+'EVM CPZ List'!$K1486</f>
        <v>17623.738516991547</v>
      </c>
      <c r="M1486" s="22">
        <f>M1485-'EVM CPZ List'!$I1486</f>
        <v>37.944730275830942</v>
      </c>
      <c r="N1486" s="7" t="e">
        <f>INDEX('2021 Certified EVM Plan'!G:G,MATCH(B1486,'2021 Certified EVM Plan'!E:E,0))</f>
        <v>#N/A</v>
      </c>
      <c r="O1486" s="7" t="e">
        <f>INDEX('2021 Certified EVM Plan'!M:M,MATCH(B1486,'2021 Certified EVM Plan'!E:E,0))</f>
        <v>#N/A</v>
      </c>
      <c r="P1486" s="7">
        <f t="shared" si="23"/>
        <v>1</v>
      </c>
      <c r="Q1486" s="26" t="e">
        <f>IF(INDEX('2021 Certified EVM Plan'!H:H,MATCH(B1486,'2021 Certified EVM Plan'!E:E,0))=1,M1486,#N/A)</f>
        <v>#N/A</v>
      </c>
      <c r="R1486" s="26" t="e">
        <f>IF(INDEX('2021 Certified EVM Plan'!J:J,MATCH(B1486,'2021 Certified EVM Plan'!E:E,0))=1,M1486,#N/A)</f>
        <v>#N/A</v>
      </c>
      <c r="S1486" s="26" t="e">
        <f>IF(INDEX('2021 Certified EVM Plan'!K:K,MATCH(B1486,'2021 Certified EVM Plan'!E:E,0))=1,M1486,#N/A)</f>
        <v>#N/A</v>
      </c>
    </row>
    <row r="1487" spans="1:19" x14ac:dyDescent="0.25">
      <c r="A1487" s="22" t="s">
        <v>1672</v>
      </c>
      <c r="B1487" s="22">
        <v>2139</v>
      </c>
      <c r="C1487" s="22">
        <v>7</v>
      </c>
      <c r="D1487" s="23">
        <v>1.4049460709363399E-3</v>
      </c>
      <c r="E1487" s="22">
        <v>252811102</v>
      </c>
      <c r="F1487" s="22" t="s">
        <v>1966</v>
      </c>
      <c r="G1487" s="22" t="s">
        <v>1997</v>
      </c>
      <c r="H1487" s="22">
        <v>1272.86693603044</v>
      </c>
      <c r="I1487" s="24">
        <f>'EVM CPZ List'!$D1487*'EVM CPZ List'!$C1487</f>
        <v>9.8346224965543787E-3</v>
      </c>
      <c r="J1487" s="25">
        <f>INDEX('Pivot of Risk Data'!A:A,MATCH('EVM CPZ List'!$B1487,'Pivot of Risk Data'!B:B,0),1)</f>
        <v>1460</v>
      </c>
      <c r="K1487" s="22">
        <f>0.000621371*'EVM CPZ List'!$H1487</f>
        <v>0.79092260090817057</v>
      </c>
      <c r="L1487" s="22">
        <f>L1486+'EVM CPZ List'!$K1487</f>
        <v>17624.529439592454</v>
      </c>
      <c r="M1487" s="22">
        <f>M1486-'EVM CPZ List'!$I1487</f>
        <v>37.934895653334387</v>
      </c>
      <c r="N1487" s="7" t="e">
        <f>INDEX('2021 Certified EVM Plan'!G:G,MATCH(B1487,'2021 Certified EVM Plan'!E:E,0))</f>
        <v>#N/A</v>
      </c>
      <c r="O1487" s="7" t="e">
        <f>INDEX('2021 Certified EVM Plan'!M:M,MATCH(B1487,'2021 Certified EVM Plan'!E:E,0))</f>
        <v>#N/A</v>
      </c>
      <c r="P1487" s="7">
        <f t="shared" si="23"/>
        <v>1</v>
      </c>
      <c r="Q1487" s="26" t="e">
        <f>IF(INDEX('2021 Certified EVM Plan'!H:H,MATCH(B1487,'2021 Certified EVM Plan'!E:E,0))=1,M1487,#N/A)</f>
        <v>#N/A</v>
      </c>
      <c r="R1487" s="26" t="e">
        <f>IF(INDEX('2021 Certified EVM Plan'!J:J,MATCH(B1487,'2021 Certified EVM Plan'!E:E,0))=1,M1487,#N/A)</f>
        <v>#N/A</v>
      </c>
      <c r="S1487" s="26" t="e">
        <f>IF(INDEX('2021 Certified EVM Plan'!K:K,MATCH(B1487,'2021 Certified EVM Plan'!E:E,0))=1,M1487,#N/A)</f>
        <v>#N/A</v>
      </c>
    </row>
    <row r="1488" spans="1:19" x14ac:dyDescent="0.25">
      <c r="A1488" s="22" t="s">
        <v>1672</v>
      </c>
      <c r="B1488" s="22">
        <v>7643</v>
      </c>
      <c r="C1488" s="22">
        <v>55</v>
      </c>
      <c r="D1488" s="23">
        <v>1.4041878539915399E-3</v>
      </c>
      <c r="E1488" s="22">
        <v>254432102</v>
      </c>
      <c r="F1488" s="22" t="s">
        <v>1862</v>
      </c>
      <c r="G1488" s="22" t="s">
        <v>1905</v>
      </c>
      <c r="H1488" s="22">
        <v>5760.3677881911999</v>
      </c>
      <c r="I1488" s="24">
        <f>'EVM CPZ List'!$D1488*'EVM CPZ List'!$C1488</f>
        <v>7.7230331969534702E-2</v>
      </c>
      <c r="J1488" s="25">
        <f>INDEX('Pivot of Risk Data'!A:A,MATCH('EVM CPZ List'!$B1488,'Pivot of Risk Data'!B:B,0),1)</f>
        <v>1461</v>
      </c>
      <c r="K1488" s="22">
        <f>0.000621371*'EVM CPZ List'!$H1488</f>
        <v>3.579325492916154</v>
      </c>
      <c r="L1488" s="22">
        <f>L1487+'EVM CPZ List'!$K1488</f>
        <v>17628.10876508537</v>
      </c>
      <c r="M1488" s="22">
        <f>M1487-'EVM CPZ List'!$I1488</f>
        <v>37.857665321364848</v>
      </c>
      <c r="N1488" s="7" t="e">
        <f>INDEX('2021 Certified EVM Plan'!G:G,MATCH(B1488,'2021 Certified EVM Plan'!E:E,0))</f>
        <v>#N/A</v>
      </c>
      <c r="O1488" s="7" t="e">
        <f>INDEX('2021 Certified EVM Plan'!M:M,MATCH(B1488,'2021 Certified EVM Plan'!E:E,0))</f>
        <v>#N/A</v>
      </c>
      <c r="P1488" s="7">
        <f t="shared" si="23"/>
        <v>1</v>
      </c>
      <c r="Q1488" s="26" t="e">
        <f>IF(INDEX('2021 Certified EVM Plan'!H:H,MATCH(B1488,'2021 Certified EVM Plan'!E:E,0))=1,M1488,#N/A)</f>
        <v>#N/A</v>
      </c>
      <c r="R1488" s="26" t="e">
        <f>IF(INDEX('2021 Certified EVM Plan'!J:J,MATCH(B1488,'2021 Certified EVM Plan'!E:E,0))=1,M1488,#N/A)</f>
        <v>#N/A</v>
      </c>
      <c r="S1488" s="26" t="e">
        <f>IF(INDEX('2021 Certified EVM Plan'!K:K,MATCH(B1488,'2021 Certified EVM Plan'!E:E,0))=1,M1488,#N/A)</f>
        <v>#N/A</v>
      </c>
    </row>
    <row r="1489" spans="1:19" x14ac:dyDescent="0.25">
      <c r="A1489" s="22" t="s">
        <v>539</v>
      </c>
      <c r="B1489" s="22">
        <v>4253</v>
      </c>
      <c r="C1489" s="22">
        <v>180</v>
      </c>
      <c r="D1489" s="23">
        <v>1.394753639733E-3</v>
      </c>
      <c r="E1489" s="22">
        <v>103521102</v>
      </c>
      <c r="F1489" s="22" t="s">
        <v>580</v>
      </c>
      <c r="G1489" s="22" t="s">
        <v>581</v>
      </c>
      <c r="H1489" s="22">
        <v>20999.228553705201</v>
      </c>
      <c r="I1489" s="24">
        <f>'EVM CPZ List'!$D1489*'EVM CPZ List'!$C1489</f>
        <v>0.25105565515194</v>
      </c>
      <c r="J1489" s="25">
        <f>INDEX('Pivot of Risk Data'!A:A,MATCH('EVM CPZ List'!$B1489,'Pivot of Risk Data'!B:B,0),1)</f>
        <v>1462</v>
      </c>
      <c r="K1489" s="22">
        <f>0.000621371*'EVM CPZ List'!$H1489</f>
        <v>13.048311645644354</v>
      </c>
      <c r="L1489" s="22">
        <f>L1488+'EVM CPZ List'!$K1489</f>
        <v>17641.157076731015</v>
      </c>
      <c r="M1489" s="22">
        <f>M1488-'EVM CPZ List'!$I1489</f>
        <v>37.606609666212911</v>
      </c>
      <c r="N1489" s="7" t="e">
        <f>INDEX('2021 Certified EVM Plan'!G:G,MATCH(B1489,'2021 Certified EVM Plan'!E:E,0))</f>
        <v>#N/A</v>
      </c>
      <c r="O1489" s="7" t="e">
        <f>INDEX('2021 Certified EVM Plan'!M:M,MATCH(B1489,'2021 Certified EVM Plan'!E:E,0))</f>
        <v>#N/A</v>
      </c>
      <c r="P1489" s="7">
        <f t="shared" si="23"/>
        <v>1</v>
      </c>
      <c r="Q1489" s="26" t="e">
        <f>IF(INDEX('2021 Certified EVM Plan'!H:H,MATCH(B1489,'2021 Certified EVM Plan'!E:E,0))=1,M1489,#N/A)</f>
        <v>#N/A</v>
      </c>
      <c r="R1489" s="26" t="e">
        <f>IF(INDEX('2021 Certified EVM Plan'!J:J,MATCH(B1489,'2021 Certified EVM Plan'!E:E,0))=1,M1489,#N/A)</f>
        <v>#N/A</v>
      </c>
      <c r="S1489" s="26" t="e">
        <f>IF(INDEX('2021 Certified EVM Plan'!K:K,MATCH(B1489,'2021 Certified EVM Plan'!E:E,0))=1,M1489,#N/A)</f>
        <v>#N/A</v>
      </c>
    </row>
    <row r="1490" spans="1:19" x14ac:dyDescent="0.25">
      <c r="A1490" s="22" t="s">
        <v>1672</v>
      </c>
      <c r="B1490" s="22">
        <v>6260</v>
      </c>
      <c r="C1490" s="22">
        <v>526</v>
      </c>
      <c r="D1490" s="23">
        <v>1.39283834052468E-3</v>
      </c>
      <c r="E1490" s="22">
        <v>163751102</v>
      </c>
      <c r="F1490" s="22" t="s">
        <v>1674</v>
      </c>
      <c r="G1490" s="22" t="s">
        <v>1795</v>
      </c>
      <c r="H1490" s="22">
        <v>56095.980728717099</v>
      </c>
      <c r="I1490" s="24">
        <f>'EVM CPZ List'!$D1490*'EVM CPZ List'!$C1490</f>
        <v>0.73263296711598169</v>
      </c>
      <c r="J1490" s="25">
        <f>INDEX('Pivot of Risk Data'!A:A,MATCH('EVM CPZ List'!$B1490,'Pivot of Risk Data'!B:B,0),1)</f>
        <v>1463</v>
      </c>
      <c r="K1490" s="22">
        <f>0.000621371*'EVM CPZ List'!$H1490</f>
        <v>34.85641564138367</v>
      </c>
      <c r="L1490" s="22">
        <f>L1489+'EVM CPZ List'!$K1490</f>
        <v>17676.0134923724</v>
      </c>
      <c r="M1490" s="22">
        <f>M1489-'EVM CPZ List'!$I1490</f>
        <v>36.873976699096929</v>
      </c>
      <c r="N1490" s="7" t="e">
        <f>INDEX('2021 Certified EVM Plan'!G:G,MATCH(B1490,'2021 Certified EVM Plan'!E:E,0))</f>
        <v>#N/A</v>
      </c>
      <c r="O1490" s="7" t="e">
        <f>INDEX('2021 Certified EVM Plan'!M:M,MATCH(B1490,'2021 Certified EVM Plan'!E:E,0))</f>
        <v>#N/A</v>
      </c>
      <c r="P1490" s="7">
        <f t="shared" si="23"/>
        <v>1</v>
      </c>
      <c r="Q1490" s="26" t="e">
        <f>IF(INDEX('2021 Certified EVM Plan'!H:H,MATCH(B1490,'2021 Certified EVM Plan'!E:E,0))=1,M1490,#N/A)</f>
        <v>#N/A</v>
      </c>
      <c r="R1490" s="26" t="e">
        <f>IF(INDEX('2021 Certified EVM Plan'!J:J,MATCH(B1490,'2021 Certified EVM Plan'!E:E,0))=1,M1490,#N/A)</f>
        <v>#N/A</v>
      </c>
      <c r="S1490" s="26" t="e">
        <f>IF(INDEX('2021 Certified EVM Plan'!K:K,MATCH(B1490,'2021 Certified EVM Plan'!E:E,0))=1,M1490,#N/A)</f>
        <v>#N/A</v>
      </c>
    </row>
    <row r="1491" spans="1:19" x14ac:dyDescent="0.25">
      <c r="A1491" s="22" t="s">
        <v>964</v>
      </c>
      <c r="B1491" s="22">
        <v>7683</v>
      </c>
      <c r="C1491" s="22">
        <v>128</v>
      </c>
      <c r="D1491" s="23">
        <v>1.38445468805547E-3</v>
      </c>
      <c r="E1491" s="22">
        <v>42151104</v>
      </c>
      <c r="F1491" s="22" t="s">
        <v>1195</v>
      </c>
      <c r="G1491" s="22" t="s">
        <v>1345</v>
      </c>
      <c r="H1491" s="22">
        <v>14273.5878291275</v>
      </c>
      <c r="I1491" s="24">
        <f>'EVM CPZ List'!$D1491*'EVM CPZ List'!$C1491</f>
        <v>0.17721020007110017</v>
      </c>
      <c r="J1491" s="25">
        <f>INDEX('Pivot of Risk Data'!A:A,MATCH('EVM CPZ List'!$B1491,'Pivot of Risk Data'!B:B,0),1)</f>
        <v>1464</v>
      </c>
      <c r="K1491" s="22">
        <f>0.000621371*'EVM CPZ List'!$H1491</f>
        <v>8.8691935429727842</v>
      </c>
      <c r="L1491" s="22">
        <f>L1490+'EVM CPZ List'!$K1491</f>
        <v>17684.882685915374</v>
      </c>
      <c r="M1491" s="22">
        <f>M1490-'EVM CPZ List'!$I1491</f>
        <v>36.696766499025827</v>
      </c>
      <c r="N1491" s="7" t="e">
        <f>INDEX('2021 Certified EVM Plan'!G:G,MATCH(B1491,'2021 Certified EVM Plan'!E:E,0))</f>
        <v>#N/A</v>
      </c>
      <c r="O1491" s="7" t="e">
        <f>INDEX('2021 Certified EVM Plan'!M:M,MATCH(B1491,'2021 Certified EVM Plan'!E:E,0))</f>
        <v>#N/A</v>
      </c>
      <c r="P1491" s="7">
        <f t="shared" si="23"/>
        <v>1</v>
      </c>
      <c r="Q1491" s="26" t="e">
        <f>IF(INDEX('2021 Certified EVM Plan'!H:H,MATCH(B1491,'2021 Certified EVM Plan'!E:E,0))=1,M1491,#N/A)</f>
        <v>#N/A</v>
      </c>
      <c r="R1491" s="26" t="e">
        <f>IF(INDEX('2021 Certified EVM Plan'!J:J,MATCH(B1491,'2021 Certified EVM Plan'!E:E,0))=1,M1491,#N/A)</f>
        <v>#N/A</v>
      </c>
      <c r="S1491" s="26" t="e">
        <f>IF(INDEX('2021 Certified EVM Plan'!K:K,MATCH(B1491,'2021 Certified EVM Plan'!E:E,0))=1,M1491,#N/A)</f>
        <v>#N/A</v>
      </c>
    </row>
    <row r="1492" spans="1:19" x14ac:dyDescent="0.25">
      <c r="A1492" s="22" t="s">
        <v>1672</v>
      </c>
      <c r="B1492" s="22">
        <v>8791</v>
      </c>
      <c r="C1492" s="22">
        <v>7</v>
      </c>
      <c r="D1492" s="23">
        <v>1.3711868675970701E-3</v>
      </c>
      <c r="E1492" s="22">
        <v>163341102</v>
      </c>
      <c r="F1492" s="22" t="s">
        <v>2133</v>
      </c>
      <c r="G1492" s="22" t="s">
        <v>2134</v>
      </c>
      <c r="H1492" s="22">
        <v>1255.8461838232799</v>
      </c>
      <c r="I1492" s="24">
        <f>'EVM CPZ List'!$D1492*'EVM CPZ List'!$C1492</f>
        <v>9.5983080731794901E-3</v>
      </c>
      <c r="J1492" s="25">
        <f>INDEX('Pivot of Risk Data'!A:A,MATCH('EVM CPZ List'!$B1492,'Pivot of Risk Data'!B:B,0),1)</f>
        <v>1465</v>
      </c>
      <c r="K1492" s="22">
        <f>0.000621371*'EVM CPZ List'!$H1492</f>
        <v>0.78034639908845527</v>
      </c>
      <c r="L1492" s="22">
        <f>L1491+'EVM CPZ List'!$K1492</f>
        <v>17685.663032314464</v>
      </c>
      <c r="M1492" s="22">
        <f>M1491-'EVM CPZ List'!$I1492</f>
        <v>36.687168190952647</v>
      </c>
      <c r="N1492" s="7" t="e">
        <f>INDEX('2021 Certified EVM Plan'!G:G,MATCH(B1492,'2021 Certified EVM Plan'!E:E,0))</f>
        <v>#N/A</v>
      </c>
      <c r="O1492" s="7" t="e">
        <f>INDEX('2021 Certified EVM Plan'!M:M,MATCH(B1492,'2021 Certified EVM Plan'!E:E,0))</f>
        <v>#N/A</v>
      </c>
      <c r="P1492" s="7">
        <f t="shared" si="23"/>
        <v>1</v>
      </c>
      <c r="Q1492" s="26" t="e">
        <f>IF(INDEX('2021 Certified EVM Plan'!H:H,MATCH(B1492,'2021 Certified EVM Plan'!E:E,0))=1,M1492,#N/A)</f>
        <v>#N/A</v>
      </c>
      <c r="R1492" s="26" t="e">
        <f>IF(INDEX('2021 Certified EVM Plan'!J:J,MATCH(B1492,'2021 Certified EVM Plan'!E:E,0))=1,M1492,#N/A)</f>
        <v>#N/A</v>
      </c>
      <c r="S1492" s="26" t="e">
        <f>IF(INDEX('2021 Certified EVM Plan'!K:K,MATCH(B1492,'2021 Certified EVM Plan'!E:E,0))=1,M1492,#N/A)</f>
        <v>#N/A</v>
      </c>
    </row>
    <row r="1493" spans="1:19" x14ac:dyDescent="0.25">
      <c r="A1493" s="22" t="s">
        <v>964</v>
      </c>
      <c r="B1493" s="22">
        <v>2486</v>
      </c>
      <c r="C1493" s="22">
        <v>229</v>
      </c>
      <c r="D1493" s="23">
        <v>1.3548678114902199E-3</v>
      </c>
      <c r="E1493" s="22">
        <v>42601102</v>
      </c>
      <c r="F1493" s="22" t="s">
        <v>1366</v>
      </c>
      <c r="G1493" s="22" t="s">
        <v>1496</v>
      </c>
      <c r="H1493" s="22">
        <v>26207.5141732464</v>
      </c>
      <c r="I1493" s="24">
        <f>'EVM CPZ List'!$D1493*'EVM CPZ List'!$C1493</f>
        <v>0.31026472883126038</v>
      </c>
      <c r="J1493" s="25">
        <f>INDEX('Pivot of Risk Data'!A:A,MATCH('EVM CPZ List'!$B1493,'Pivot of Risk Data'!B:B,0),1)</f>
        <v>1466</v>
      </c>
      <c r="K1493" s="22">
        <f>0.000621371*'EVM CPZ List'!$H1493</f>
        <v>16.284589289344289</v>
      </c>
      <c r="L1493" s="22">
        <f>L1492+'EVM CPZ List'!$K1493</f>
        <v>17701.947621603809</v>
      </c>
      <c r="M1493" s="22">
        <f>M1492-'EVM CPZ List'!$I1493</f>
        <v>36.376903462121383</v>
      </c>
      <c r="N1493" s="7" t="e">
        <f>INDEX('2021 Certified EVM Plan'!G:G,MATCH(B1493,'2021 Certified EVM Plan'!E:E,0))</f>
        <v>#N/A</v>
      </c>
      <c r="O1493" s="7" t="e">
        <f>INDEX('2021 Certified EVM Plan'!M:M,MATCH(B1493,'2021 Certified EVM Plan'!E:E,0))</f>
        <v>#N/A</v>
      </c>
      <c r="P1493" s="7">
        <f t="shared" si="23"/>
        <v>1</v>
      </c>
      <c r="Q1493" s="26" t="e">
        <f>IF(INDEX('2021 Certified EVM Plan'!H:H,MATCH(B1493,'2021 Certified EVM Plan'!E:E,0))=1,M1493,#N/A)</f>
        <v>#N/A</v>
      </c>
      <c r="R1493" s="26" t="e">
        <f>IF(INDEX('2021 Certified EVM Plan'!J:J,MATCH(B1493,'2021 Certified EVM Plan'!E:E,0))=1,M1493,#N/A)</f>
        <v>#N/A</v>
      </c>
      <c r="S1493" s="26" t="e">
        <f>IF(INDEX('2021 Certified EVM Plan'!K:K,MATCH(B1493,'2021 Certified EVM Plan'!E:E,0))=1,M1493,#N/A)</f>
        <v>#N/A</v>
      </c>
    </row>
    <row r="1494" spans="1:19" x14ac:dyDescent="0.25">
      <c r="A1494" s="22" t="s">
        <v>964</v>
      </c>
      <c r="B1494" s="22">
        <v>574</v>
      </c>
      <c r="C1494" s="22">
        <v>35</v>
      </c>
      <c r="D1494" s="23">
        <v>1.3548672027954101E-3</v>
      </c>
      <c r="E1494" s="22">
        <v>43351106</v>
      </c>
      <c r="F1494" s="22" t="s">
        <v>1139</v>
      </c>
      <c r="G1494" s="22" t="s">
        <v>1427</v>
      </c>
      <c r="H1494" s="22">
        <v>4671.7433362213997</v>
      </c>
      <c r="I1494" s="24">
        <f>'EVM CPZ List'!$D1494*'EVM CPZ List'!$C1494</f>
        <v>4.7420352097839354E-2</v>
      </c>
      <c r="J1494" s="25">
        <f>INDEX('Pivot of Risk Data'!A:A,MATCH('EVM CPZ List'!$B1494,'Pivot of Risk Data'!B:B,0),1)</f>
        <v>1467</v>
      </c>
      <c r="K1494" s="22">
        <f>0.000621371*'EVM CPZ List'!$H1494</f>
        <v>2.9028858285712276</v>
      </c>
      <c r="L1494" s="22">
        <f>L1493+'EVM CPZ List'!$K1494</f>
        <v>17704.85050743238</v>
      </c>
      <c r="M1494" s="22">
        <f>M1493-'EVM CPZ List'!$I1494</f>
        <v>36.329483110023546</v>
      </c>
      <c r="N1494" s="7" t="e">
        <f>INDEX('2021 Certified EVM Plan'!G:G,MATCH(B1494,'2021 Certified EVM Plan'!E:E,0))</f>
        <v>#N/A</v>
      </c>
      <c r="O1494" s="7" t="e">
        <f>INDEX('2021 Certified EVM Plan'!M:M,MATCH(B1494,'2021 Certified EVM Plan'!E:E,0))</f>
        <v>#N/A</v>
      </c>
      <c r="P1494" s="7">
        <f t="shared" si="23"/>
        <v>1</v>
      </c>
      <c r="Q1494" s="26" t="e">
        <f>IF(INDEX('2021 Certified EVM Plan'!H:H,MATCH(B1494,'2021 Certified EVM Plan'!E:E,0))=1,M1494,#N/A)</f>
        <v>#N/A</v>
      </c>
      <c r="R1494" s="26" t="e">
        <f>IF(INDEX('2021 Certified EVM Plan'!J:J,MATCH(B1494,'2021 Certified EVM Plan'!E:E,0))=1,M1494,#N/A)</f>
        <v>#N/A</v>
      </c>
      <c r="S1494" s="26" t="e">
        <f>IF(INDEX('2021 Certified EVM Plan'!K:K,MATCH(B1494,'2021 Certified EVM Plan'!E:E,0))=1,M1494,#N/A)</f>
        <v>#N/A</v>
      </c>
    </row>
    <row r="1495" spans="1:19" x14ac:dyDescent="0.25">
      <c r="A1495" s="22" t="s">
        <v>2195</v>
      </c>
      <c r="B1495" s="22">
        <v>8397</v>
      </c>
      <c r="C1495" s="22">
        <v>109</v>
      </c>
      <c r="D1495" s="23">
        <v>1.34588801999797E-3</v>
      </c>
      <c r="E1495" s="22">
        <v>83481110</v>
      </c>
      <c r="F1495" s="22" t="s">
        <v>2484</v>
      </c>
      <c r="G1495" s="22" t="s">
        <v>2605</v>
      </c>
      <c r="H1495" s="22">
        <v>15400.872943619999</v>
      </c>
      <c r="I1495" s="24">
        <f>'EVM CPZ List'!$D1495*'EVM CPZ List'!$C1495</f>
        <v>0.14670179417977874</v>
      </c>
      <c r="J1495" s="25">
        <f>INDEX('Pivot of Risk Data'!A:A,MATCH('EVM CPZ List'!$B1495,'Pivot of Risk Data'!B:B,0),1)</f>
        <v>1468</v>
      </c>
      <c r="K1495" s="22">
        <f>0.000621371*'EVM CPZ List'!$H1495</f>
        <v>9.5696558218501035</v>
      </c>
      <c r="L1495" s="22">
        <f>L1494+'EVM CPZ List'!$K1495</f>
        <v>17714.420163254232</v>
      </c>
      <c r="M1495" s="22">
        <f>M1494-'EVM CPZ List'!$I1495</f>
        <v>36.182781315843769</v>
      </c>
      <c r="N1495" s="7" t="e">
        <f>INDEX('2021 Certified EVM Plan'!G:G,MATCH(B1495,'2021 Certified EVM Plan'!E:E,0))</f>
        <v>#N/A</v>
      </c>
      <c r="O1495" s="7" t="e">
        <f>INDEX('2021 Certified EVM Plan'!M:M,MATCH(B1495,'2021 Certified EVM Plan'!E:E,0))</f>
        <v>#N/A</v>
      </c>
      <c r="P1495" s="7">
        <f t="shared" si="23"/>
        <v>1</v>
      </c>
      <c r="Q1495" s="26" t="e">
        <f>IF(INDEX('2021 Certified EVM Plan'!H:H,MATCH(B1495,'2021 Certified EVM Plan'!E:E,0))=1,M1495,#N/A)</f>
        <v>#N/A</v>
      </c>
      <c r="R1495" s="26" t="e">
        <f>IF(INDEX('2021 Certified EVM Plan'!J:J,MATCH(B1495,'2021 Certified EVM Plan'!E:E,0))=1,M1495,#N/A)</f>
        <v>#N/A</v>
      </c>
      <c r="S1495" s="26" t="e">
        <f>IF(INDEX('2021 Certified EVM Plan'!K:K,MATCH(B1495,'2021 Certified EVM Plan'!E:E,0))=1,M1495,#N/A)</f>
        <v>#N/A</v>
      </c>
    </row>
    <row r="1496" spans="1:19" x14ac:dyDescent="0.25">
      <c r="A1496" s="22" t="s">
        <v>539</v>
      </c>
      <c r="B1496" s="22">
        <v>6831</v>
      </c>
      <c r="C1496" s="22">
        <v>254</v>
      </c>
      <c r="D1496" s="23">
        <v>1.34130892451499E-3</v>
      </c>
      <c r="E1496" s="22">
        <v>103751101</v>
      </c>
      <c r="F1496" s="22" t="s">
        <v>573</v>
      </c>
      <c r="G1496" s="22" t="s">
        <v>574</v>
      </c>
      <c r="H1496" s="22">
        <v>35800.114447704203</v>
      </c>
      <c r="I1496" s="24">
        <f>'EVM CPZ List'!$D1496*'EVM CPZ List'!$C1496</f>
        <v>0.34069246682680748</v>
      </c>
      <c r="J1496" s="25">
        <f>INDEX('Pivot of Risk Data'!A:A,MATCH('EVM CPZ List'!$B1496,'Pivot of Risk Data'!B:B,0),1)</f>
        <v>1469</v>
      </c>
      <c r="K1496" s="22">
        <f>0.000621371*'EVM CPZ List'!$H1496</f>
        <v>22.245152914484407</v>
      </c>
      <c r="L1496" s="22">
        <f>L1495+'EVM CPZ List'!$K1496</f>
        <v>17736.665316168717</v>
      </c>
      <c r="M1496" s="22">
        <f>M1495-'EVM CPZ List'!$I1496</f>
        <v>35.84208884901696</v>
      </c>
      <c r="N1496" s="7" t="e">
        <f>INDEX('2021 Certified EVM Plan'!G:G,MATCH(B1496,'2021 Certified EVM Plan'!E:E,0))</f>
        <v>#N/A</v>
      </c>
      <c r="O1496" s="7" t="e">
        <f>INDEX('2021 Certified EVM Plan'!M:M,MATCH(B1496,'2021 Certified EVM Plan'!E:E,0))</f>
        <v>#N/A</v>
      </c>
      <c r="P1496" s="7">
        <f t="shared" si="23"/>
        <v>1</v>
      </c>
      <c r="Q1496" s="26" t="e">
        <f>IF(INDEX('2021 Certified EVM Plan'!H:H,MATCH(B1496,'2021 Certified EVM Plan'!E:E,0))=1,M1496,#N/A)</f>
        <v>#N/A</v>
      </c>
      <c r="R1496" s="26" t="e">
        <f>IF(INDEX('2021 Certified EVM Plan'!J:J,MATCH(B1496,'2021 Certified EVM Plan'!E:E,0))=1,M1496,#N/A)</f>
        <v>#N/A</v>
      </c>
      <c r="S1496" s="26" t="e">
        <f>IF(INDEX('2021 Certified EVM Plan'!K:K,MATCH(B1496,'2021 Certified EVM Plan'!E:E,0))=1,M1496,#N/A)</f>
        <v>#N/A</v>
      </c>
    </row>
    <row r="1497" spans="1:19" x14ac:dyDescent="0.25">
      <c r="A1497" s="22" t="s">
        <v>1672</v>
      </c>
      <c r="B1497" s="22">
        <v>1561</v>
      </c>
      <c r="C1497" s="22">
        <v>54</v>
      </c>
      <c r="D1497" s="23">
        <v>1.33865390723029E-3</v>
      </c>
      <c r="E1497" s="22">
        <v>162991103</v>
      </c>
      <c r="F1497" s="22" t="s">
        <v>2014</v>
      </c>
      <c r="G1497" s="22" t="s">
        <v>2023</v>
      </c>
      <c r="H1497" s="22">
        <v>6842.3898988952596</v>
      </c>
      <c r="I1497" s="24">
        <f>'EVM CPZ List'!$D1497*'EVM CPZ List'!$C1497</f>
        <v>7.2287310990435658E-2</v>
      </c>
      <c r="J1497" s="25">
        <f>INDEX('Pivot of Risk Data'!A:A,MATCH('EVM CPZ List'!$B1497,'Pivot of Risk Data'!B:B,0),1)</f>
        <v>1470</v>
      </c>
      <c r="K1497" s="22">
        <f>0.000621371*'EVM CPZ List'!$H1497</f>
        <v>4.2516626538664468</v>
      </c>
      <c r="L1497" s="22">
        <f>L1496+'EVM CPZ List'!$K1497</f>
        <v>17740.916978822584</v>
      </c>
      <c r="M1497" s="22">
        <f>M1496-'EVM CPZ List'!$I1497</f>
        <v>35.769801538026528</v>
      </c>
      <c r="N1497" s="7" t="e">
        <f>INDEX('2021 Certified EVM Plan'!G:G,MATCH(B1497,'2021 Certified EVM Plan'!E:E,0))</f>
        <v>#N/A</v>
      </c>
      <c r="O1497" s="7" t="e">
        <f>INDEX('2021 Certified EVM Plan'!M:M,MATCH(B1497,'2021 Certified EVM Plan'!E:E,0))</f>
        <v>#N/A</v>
      </c>
      <c r="P1497" s="7">
        <f t="shared" si="23"/>
        <v>1</v>
      </c>
      <c r="Q1497" s="26" t="e">
        <f>IF(INDEX('2021 Certified EVM Plan'!H:H,MATCH(B1497,'2021 Certified EVM Plan'!E:E,0))=1,M1497,#N/A)</f>
        <v>#N/A</v>
      </c>
      <c r="R1497" s="26" t="e">
        <f>IF(INDEX('2021 Certified EVM Plan'!J:J,MATCH(B1497,'2021 Certified EVM Plan'!E:E,0))=1,M1497,#N/A)</f>
        <v>#N/A</v>
      </c>
      <c r="S1497" s="26" t="e">
        <f>IF(INDEX('2021 Certified EVM Plan'!K:K,MATCH(B1497,'2021 Certified EVM Plan'!E:E,0))=1,M1497,#N/A)</f>
        <v>#N/A</v>
      </c>
    </row>
    <row r="1498" spans="1:19" x14ac:dyDescent="0.25">
      <c r="A1498" s="22" t="s">
        <v>2906</v>
      </c>
      <c r="B1498" s="22">
        <v>2549</v>
      </c>
      <c r="C1498" s="22">
        <v>117</v>
      </c>
      <c r="D1498" s="23">
        <v>1.3172987205943101E-3</v>
      </c>
      <c r="E1498" s="22">
        <v>24131103</v>
      </c>
      <c r="F1498" s="22" t="s">
        <v>3104</v>
      </c>
      <c r="G1498" s="22" t="s">
        <v>3420</v>
      </c>
      <c r="H1498" s="22">
        <v>10927.297294354001</v>
      </c>
      <c r="I1498" s="24">
        <f>'EVM CPZ List'!$D1498*'EVM CPZ List'!$C1498</f>
        <v>0.15412395030953427</v>
      </c>
      <c r="J1498" s="25">
        <f>INDEX('Pivot of Risk Data'!A:A,MATCH('EVM CPZ List'!$B1498,'Pivot of Risk Data'!B:B,0),1)</f>
        <v>1471</v>
      </c>
      <c r="K1498" s="22">
        <f>0.000621371*'EVM CPZ List'!$H1498</f>
        <v>6.7899056470900403</v>
      </c>
      <c r="L1498" s="22">
        <f>L1497+'EVM CPZ List'!$K1498</f>
        <v>17747.706884469673</v>
      </c>
      <c r="M1498" s="22">
        <f>M1497-'EVM CPZ List'!$I1498</f>
        <v>35.615677587716995</v>
      </c>
      <c r="N1498" s="7" t="e">
        <f>INDEX('2021 Certified EVM Plan'!G:G,MATCH(B1498,'2021 Certified EVM Plan'!E:E,0))</f>
        <v>#N/A</v>
      </c>
      <c r="O1498" s="7" t="e">
        <f>INDEX('2021 Certified EVM Plan'!M:M,MATCH(B1498,'2021 Certified EVM Plan'!E:E,0))</f>
        <v>#N/A</v>
      </c>
      <c r="P1498" s="7">
        <f t="shared" si="23"/>
        <v>1</v>
      </c>
      <c r="Q1498" s="26" t="e">
        <f>IF(INDEX('2021 Certified EVM Plan'!H:H,MATCH(B1498,'2021 Certified EVM Plan'!E:E,0))=1,M1498,#N/A)</f>
        <v>#N/A</v>
      </c>
      <c r="R1498" s="26" t="e">
        <f>IF(INDEX('2021 Certified EVM Plan'!J:J,MATCH(B1498,'2021 Certified EVM Plan'!E:E,0))=1,M1498,#N/A)</f>
        <v>#N/A</v>
      </c>
      <c r="S1498" s="26" t="e">
        <f>IF(INDEX('2021 Certified EVM Plan'!K:K,MATCH(B1498,'2021 Certified EVM Plan'!E:E,0))=1,M1498,#N/A)</f>
        <v>#N/A</v>
      </c>
    </row>
    <row r="1499" spans="1:19" x14ac:dyDescent="0.25">
      <c r="A1499" s="22" t="s">
        <v>2195</v>
      </c>
      <c r="B1499" s="22">
        <v>4538</v>
      </c>
      <c r="C1499" s="22">
        <v>22</v>
      </c>
      <c r="D1499" s="23">
        <v>1.308897768357E-3</v>
      </c>
      <c r="E1499" s="22">
        <v>182971101</v>
      </c>
      <c r="F1499" s="22" t="s">
        <v>2493</v>
      </c>
      <c r="G1499" s="22" t="s">
        <v>2571</v>
      </c>
      <c r="H1499" s="22">
        <v>2254.0916568448702</v>
      </c>
      <c r="I1499" s="24">
        <f>'EVM CPZ List'!$D1499*'EVM CPZ List'!$C1499</f>
        <v>2.8795750903854E-2</v>
      </c>
      <c r="J1499" s="25">
        <f>INDEX('Pivot of Risk Data'!A:A,MATCH('EVM CPZ List'!$B1499,'Pivot of Risk Data'!B:B,0),1)</f>
        <v>1472</v>
      </c>
      <c r="K1499" s="22">
        <f>0.000621371*'EVM CPZ List'!$H1499</f>
        <v>1.4006271869053539</v>
      </c>
      <c r="L1499" s="22">
        <f>L1498+'EVM CPZ List'!$K1499</f>
        <v>17749.107511656577</v>
      </c>
      <c r="M1499" s="22">
        <f>M1498-'EVM CPZ List'!$I1499</f>
        <v>35.586881836813141</v>
      </c>
      <c r="N1499" s="7" t="e">
        <f>INDEX('2021 Certified EVM Plan'!G:G,MATCH(B1499,'2021 Certified EVM Plan'!E:E,0))</f>
        <v>#N/A</v>
      </c>
      <c r="O1499" s="7" t="e">
        <f>INDEX('2021 Certified EVM Plan'!M:M,MATCH(B1499,'2021 Certified EVM Plan'!E:E,0))</f>
        <v>#N/A</v>
      </c>
      <c r="P1499" s="7">
        <f t="shared" si="23"/>
        <v>1</v>
      </c>
      <c r="Q1499" s="26" t="e">
        <f>IF(INDEX('2021 Certified EVM Plan'!H:H,MATCH(B1499,'2021 Certified EVM Plan'!E:E,0))=1,M1499,#N/A)</f>
        <v>#N/A</v>
      </c>
      <c r="R1499" s="26" t="e">
        <f>IF(INDEX('2021 Certified EVM Plan'!J:J,MATCH(B1499,'2021 Certified EVM Plan'!E:E,0))=1,M1499,#N/A)</f>
        <v>#N/A</v>
      </c>
      <c r="S1499" s="26" t="e">
        <f>IF(INDEX('2021 Certified EVM Plan'!K:K,MATCH(B1499,'2021 Certified EVM Plan'!E:E,0))=1,M1499,#N/A)</f>
        <v>#N/A</v>
      </c>
    </row>
    <row r="1500" spans="1:19" x14ac:dyDescent="0.25">
      <c r="A1500" s="22" t="s">
        <v>8</v>
      </c>
      <c r="B1500" s="22">
        <v>6913</v>
      </c>
      <c r="C1500" s="22">
        <v>65</v>
      </c>
      <c r="D1500" s="23">
        <v>1.30810507514696E-3</v>
      </c>
      <c r="E1500" s="22">
        <v>152101101</v>
      </c>
      <c r="F1500" s="22" t="s">
        <v>380</v>
      </c>
      <c r="G1500" s="22" t="s">
        <v>381</v>
      </c>
      <c r="H1500" s="22">
        <v>6679.2994047919601</v>
      </c>
      <c r="I1500" s="24">
        <f>'EVM CPZ List'!$D1500*'EVM CPZ List'!$C1500</f>
        <v>8.5026829884552402E-2</v>
      </c>
      <c r="J1500" s="25">
        <f>INDEX('Pivot of Risk Data'!A:A,MATCH('EVM CPZ List'!$B1500,'Pivot of Risk Data'!B:B,0),1)</f>
        <v>1473</v>
      </c>
      <c r="K1500" s="22">
        <f>0.000621371*'EVM CPZ List'!$H1500</f>
        <v>4.150322950454985</v>
      </c>
      <c r="L1500" s="22">
        <f>L1499+'EVM CPZ List'!$K1500</f>
        <v>17753.257834607033</v>
      </c>
      <c r="M1500" s="22">
        <f>M1499-'EVM CPZ List'!$I1500</f>
        <v>35.501855006928587</v>
      </c>
      <c r="N1500" s="7" t="e">
        <f>INDEX('2021 Certified EVM Plan'!G:G,MATCH(B1500,'2021 Certified EVM Plan'!E:E,0))</f>
        <v>#N/A</v>
      </c>
      <c r="O1500" s="7" t="e">
        <f>INDEX('2021 Certified EVM Plan'!M:M,MATCH(B1500,'2021 Certified EVM Plan'!E:E,0))</f>
        <v>#N/A</v>
      </c>
      <c r="P1500" s="7">
        <f t="shared" si="23"/>
        <v>1</v>
      </c>
      <c r="Q1500" s="26" t="e">
        <f>IF(INDEX('2021 Certified EVM Plan'!H:H,MATCH(B1500,'2021 Certified EVM Plan'!E:E,0))=1,M1500,#N/A)</f>
        <v>#N/A</v>
      </c>
      <c r="R1500" s="26" t="e">
        <f>IF(INDEX('2021 Certified EVM Plan'!J:J,MATCH(B1500,'2021 Certified EVM Plan'!E:E,0))=1,M1500,#N/A)</f>
        <v>#N/A</v>
      </c>
      <c r="S1500" s="26" t="e">
        <f>IF(INDEX('2021 Certified EVM Plan'!K:K,MATCH(B1500,'2021 Certified EVM Plan'!E:E,0))=1,M1500,#N/A)</f>
        <v>#N/A</v>
      </c>
    </row>
    <row r="1501" spans="1:19" x14ac:dyDescent="0.25">
      <c r="A1501" s="22" t="s">
        <v>1672</v>
      </c>
      <c r="B1501" s="22">
        <v>3408</v>
      </c>
      <c r="C1501" s="22">
        <v>230</v>
      </c>
      <c r="D1501" s="23">
        <v>1.3076876032290701E-3</v>
      </c>
      <c r="E1501" s="22">
        <v>163351702</v>
      </c>
      <c r="F1501" s="22" t="s">
        <v>1802</v>
      </c>
      <c r="G1501" s="22" t="s">
        <v>1814</v>
      </c>
      <c r="H1501" s="22">
        <v>28195.1819514462</v>
      </c>
      <c r="I1501" s="24">
        <f>'EVM CPZ List'!$D1501*'EVM CPZ List'!$C1501</f>
        <v>0.30076814874268609</v>
      </c>
      <c r="J1501" s="25">
        <f>INDEX('Pivot of Risk Data'!A:A,MATCH('EVM CPZ List'!$B1501,'Pivot of Risk Data'!B:B,0),1)</f>
        <v>1474</v>
      </c>
      <c r="K1501" s="22">
        <f>0.000621371*'EVM CPZ List'!$H1501</f>
        <v>17.519668404352078</v>
      </c>
      <c r="L1501" s="22">
        <f>L1500+'EVM CPZ List'!$K1501</f>
        <v>17770.777503011384</v>
      </c>
      <c r="M1501" s="22">
        <f>M1500-'EVM CPZ List'!$I1501</f>
        <v>35.201086858185903</v>
      </c>
      <c r="N1501" s="7" t="e">
        <f>INDEX('2021 Certified EVM Plan'!G:G,MATCH(B1501,'2021 Certified EVM Plan'!E:E,0))</f>
        <v>#N/A</v>
      </c>
      <c r="O1501" s="7" t="e">
        <f>INDEX('2021 Certified EVM Plan'!M:M,MATCH(B1501,'2021 Certified EVM Plan'!E:E,0))</f>
        <v>#N/A</v>
      </c>
      <c r="P1501" s="7">
        <f t="shared" si="23"/>
        <v>1</v>
      </c>
      <c r="Q1501" s="26" t="e">
        <f>IF(INDEX('2021 Certified EVM Plan'!H:H,MATCH(B1501,'2021 Certified EVM Plan'!E:E,0))=1,M1501,#N/A)</f>
        <v>#N/A</v>
      </c>
      <c r="R1501" s="26" t="e">
        <f>IF(INDEX('2021 Certified EVM Plan'!J:J,MATCH(B1501,'2021 Certified EVM Plan'!E:E,0))=1,M1501,#N/A)</f>
        <v>#N/A</v>
      </c>
      <c r="S1501" s="26" t="e">
        <f>IF(INDEX('2021 Certified EVM Plan'!K:K,MATCH(B1501,'2021 Certified EVM Plan'!E:E,0))=1,M1501,#N/A)</f>
        <v>#N/A</v>
      </c>
    </row>
    <row r="1502" spans="1:19" x14ac:dyDescent="0.25">
      <c r="A1502" s="22" t="s">
        <v>2906</v>
      </c>
      <c r="B1502" s="22">
        <v>7210</v>
      </c>
      <c r="C1502" s="22">
        <v>11</v>
      </c>
      <c r="D1502" s="23">
        <v>1.30547722120885E-3</v>
      </c>
      <c r="E1502" s="22">
        <v>14161106</v>
      </c>
      <c r="F1502" s="22" t="s">
        <v>2923</v>
      </c>
      <c r="G1502" s="22" t="s">
        <v>2924</v>
      </c>
      <c r="H1502" s="22">
        <v>1232.9549830440801</v>
      </c>
      <c r="I1502" s="24">
        <f>'EVM CPZ List'!$D1502*'EVM CPZ List'!$C1502</f>
        <v>1.4360249433297351E-2</v>
      </c>
      <c r="J1502" s="25">
        <f>INDEX('Pivot of Risk Data'!A:A,MATCH('EVM CPZ List'!$B1502,'Pivot of Risk Data'!B:B,0),1)</f>
        <v>1475</v>
      </c>
      <c r="K1502" s="22">
        <f>0.000621371*'EVM CPZ List'!$H1502</f>
        <v>0.76612247076908313</v>
      </c>
      <c r="L1502" s="22">
        <f>L1501+'EVM CPZ List'!$K1502</f>
        <v>17771.543625482154</v>
      </c>
      <c r="M1502" s="22">
        <f>M1501-'EVM CPZ List'!$I1502</f>
        <v>35.186726608752608</v>
      </c>
      <c r="N1502" s="7" t="e">
        <f>INDEX('2021 Certified EVM Plan'!G:G,MATCH(B1502,'2021 Certified EVM Plan'!E:E,0))</f>
        <v>#N/A</v>
      </c>
      <c r="O1502" s="7" t="e">
        <f>INDEX('2021 Certified EVM Plan'!M:M,MATCH(B1502,'2021 Certified EVM Plan'!E:E,0))</f>
        <v>#N/A</v>
      </c>
      <c r="P1502" s="7">
        <f t="shared" si="23"/>
        <v>1</v>
      </c>
      <c r="Q1502" s="26" t="e">
        <f>IF(INDEX('2021 Certified EVM Plan'!H:H,MATCH(B1502,'2021 Certified EVM Plan'!E:E,0))=1,M1502,#N/A)</f>
        <v>#N/A</v>
      </c>
      <c r="R1502" s="26" t="e">
        <f>IF(INDEX('2021 Certified EVM Plan'!J:J,MATCH(B1502,'2021 Certified EVM Plan'!E:E,0))=1,M1502,#N/A)</f>
        <v>#N/A</v>
      </c>
      <c r="S1502" s="26" t="e">
        <f>IF(INDEX('2021 Certified EVM Plan'!K:K,MATCH(B1502,'2021 Certified EVM Plan'!E:E,0))=1,M1502,#N/A)</f>
        <v>#N/A</v>
      </c>
    </row>
    <row r="1503" spans="1:19" x14ac:dyDescent="0.25">
      <c r="A1503" s="22" t="s">
        <v>1672</v>
      </c>
      <c r="B1503" s="22">
        <v>8363</v>
      </c>
      <c r="C1503" s="22">
        <v>88</v>
      </c>
      <c r="D1503" s="23">
        <v>1.29682809686792E-3</v>
      </c>
      <c r="E1503" s="22">
        <v>163761703</v>
      </c>
      <c r="F1503" s="22" t="s">
        <v>1829</v>
      </c>
      <c r="G1503" s="22" t="s">
        <v>1830</v>
      </c>
      <c r="H1503" s="22">
        <v>11321.9023829613</v>
      </c>
      <c r="I1503" s="24">
        <f>'EVM CPZ List'!$D1503*'EVM CPZ List'!$C1503</f>
        <v>0.11412087252437696</v>
      </c>
      <c r="J1503" s="25">
        <f>INDEX('Pivot of Risk Data'!A:A,MATCH('EVM CPZ List'!$B1503,'Pivot of Risk Data'!B:B,0),1)</f>
        <v>1476</v>
      </c>
      <c r="K1503" s="22">
        <f>0.000621371*'EVM CPZ List'!$H1503</f>
        <v>7.0351018056030457</v>
      </c>
      <c r="L1503" s="22">
        <f>L1502+'EVM CPZ List'!$K1503</f>
        <v>17778.578727287757</v>
      </c>
      <c r="M1503" s="22">
        <f>M1502-'EVM CPZ List'!$I1503</f>
        <v>35.072605736228233</v>
      </c>
      <c r="N1503" s="7" t="e">
        <f>INDEX('2021 Certified EVM Plan'!G:G,MATCH(B1503,'2021 Certified EVM Plan'!E:E,0))</f>
        <v>#N/A</v>
      </c>
      <c r="O1503" s="7" t="e">
        <f>INDEX('2021 Certified EVM Plan'!M:M,MATCH(B1503,'2021 Certified EVM Plan'!E:E,0))</f>
        <v>#N/A</v>
      </c>
      <c r="P1503" s="7">
        <f t="shared" si="23"/>
        <v>1</v>
      </c>
      <c r="Q1503" s="26" t="e">
        <f>IF(INDEX('2021 Certified EVM Plan'!H:H,MATCH(B1503,'2021 Certified EVM Plan'!E:E,0))=1,M1503,#N/A)</f>
        <v>#N/A</v>
      </c>
      <c r="R1503" s="26" t="e">
        <f>IF(INDEX('2021 Certified EVM Plan'!J:J,MATCH(B1503,'2021 Certified EVM Plan'!E:E,0))=1,M1503,#N/A)</f>
        <v>#N/A</v>
      </c>
      <c r="S1503" s="26" t="e">
        <f>IF(INDEX('2021 Certified EVM Plan'!K:K,MATCH(B1503,'2021 Certified EVM Plan'!E:E,0))=1,M1503,#N/A)</f>
        <v>#N/A</v>
      </c>
    </row>
    <row r="1504" spans="1:19" x14ac:dyDescent="0.25">
      <c r="A1504" s="22" t="s">
        <v>1672</v>
      </c>
      <c r="B1504" s="22">
        <v>5890</v>
      </c>
      <c r="C1504" s="22">
        <v>41</v>
      </c>
      <c r="D1504" s="23">
        <v>1.2965568391321001E-3</v>
      </c>
      <c r="E1504" s="22">
        <v>163692102</v>
      </c>
      <c r="F1504" s="22" t="s">
        <v>2017</v>
      </c>
      <c r="G1504" s="22" t="s">
        <v>2083</v>
      </c>
      <c r="H1504" s="22">
        <v>11257.5170869839</v>
      </c>
      <c r="I1504" s="24">
        <f>'EVM CPZ List'!$D1504*'EVM CPZ List'!$C1504</f>
        <v>5.3158830404416102E-2</v>
      </c>
      <c r="J1504" s="25">
        <f>INDEX('Pivot of Risk Data'!A:A,MATCH('EVM CPZ List'!$B1504,'Pivot of Risk Data'!B:B,0),1)</f>
        <v>1477</v>
      </c>
      <c r="K1504" s="22">
        <f>0.000621371*'EVM CPZ List'!$H1504</f>
        <v>6.9950946498562736</v>
      </c>
      <c r="L1504" s="22">
        <f>L1503+'EVM CPZ List'!$K1504</f>
        <v>17785.573821937614</v>
      </c>
      <c r="M1504" s="22">
        <f>M1503-'EVM CPZ List'!$I1504</f>
        <v>35.01944690582382</v>
      </c>
      <c r="N1504" s="7" t="e">
        <f>INDEX('2021 Certified EVM Plan'!G:G,MATCH(B1504,'2021 Certified EVM Plan'!E:E,0))</f>
        <v>#N/A</v>
      </c>
      <c r="O1504" s="7" t="e">
        <f>INDEX('2021 Certified EVM Plan'!M:M,MATCH(B1504,'2021 Certified EVM Plan'!E:E,0))</f>
        <v>#N/A</v>
      </c>
      <c r="P1504" s="7">
        <f t="shared" si="23"/>
        <v>1</v>
      </c>
      <c r="Q1504" s="26" t="e">
        <f>IF(INDEX('2021 Certified EVM Plan'!H:H,MATCH(B1504,'2021 Certified EVM Plan'!E:E,0))=1,M1504,#N/A)</f>
        <v>#N/A</v>
      </c>
      <c r="R1504" s="26" t="e">
        <f>IF(INDEX('2021 Certified EVM Plan'!J:J,MATCH(B1504,'2021 Certified EVM Plan'!E:E,0))=1,M1504,#N/A)</f>
        <v>#N/A</v>
      </c>
      <c r="S1504" s="26" t="e">
        <f>IF(INDEX('2021 Certified EVM Plan'!K:K,MATCH(B1504,'2021 Certified EVM Plan'!E:E,0))=1,M1504,#N/A)</f>
        <v>#N/A</v>
      </c>
    </row>
    <row r="1505" spans="1:19" x14ac:dyDescent="0.25">
      <c r="A1505" s="22" t="s">
        <v>1672</v>
      </c>
      <c r="B1505" s="22">
        <v>2984</v>
      </c>
      <c r="C1505" s="22">
        <v>25</v>
      </c>
      <c r="D1505" s="23">
        <v>1.29625084888E-3</v>
      </c>
      <c r="E1505" s="22">
        <v>162821702</v>
      </c>
      <c r="F1505" s="22" t="s">
        <v>1747</v>
      </c>
      <c r="G1505" s="22" t="s">
        <v>2020</v>
      </c>
      <c r="H1505" s="22">
        <v>30461.930646521101</v>
      </c>
      <c r="I1505" s="24">
        <f>'EVM CPZ List'!$D1505*'EVM CPZ List'!$C1505</f>
        <v>3.2406271222000002E-2</v>
      </c>
      <c r="J1505" s="25">
        <f>INDEX('Pivot of Risk Data'!A:A,MATCH('EVM CPZ List'!$B1505,'Pivot of Risk Data'!B:B,0),1)</f>
        <v>1478</v>
      </c>
      <c r="K1505" s="22">
        <f>0.000621371*'EVM CPZ List'!$H1505</f>
        <v>18.928160307759462</v>
      </c>
      <c r="L1505" s="22">
        <f>L1504+'EVM CPZ List'!$K1505</f>
        <v>17804.501982245372</v>
      </c>
      <c r="M1505" s="22">
        <f>M1504-'EVM CPZ List'!$I1505</f>
        <v>34.987040634601819</v>
      </c>
      <c r="N1505" s="7" t="e">
        <f>INDEX('2021 Certified EVM Plan'!G:G,MATCH(B1505,'2021 Certified EVM Plan'!E:E,0))</f>
        <v>#N/A</v>
      </c>
      <c r="O1505" s="7" t="e">
        <f>INDEX('2021 Certified EVM Plan'!M:M,MATCH(B1505,'2021 Certified EVM Plan'!E:E,0))</f>
        <v>#N/A</v>
      </c>
      <c r="P1505" s="7">
        <f t="shared" si="23"/>
        <v>1</v>
      </c>
      <c r="Q1505" s="26" t="e">
        <f>IF(INDEX('2021 Certified EVM Plan'!H:H,MATCH(B1505,'2021 Certified EVM Plan'!E:E,0))=1,M1505,#N/A)</f>
        <v>#N/A</v>
      </c>
      <c r="R1505" s="26" t="e">
        <f>IF(INDEX('2021 Certified EVM Plan'!J:J,MATCH(B1505,'2021 Certified EVM Plan'!E:E,0))=1,M1505,#N/A)</f>
        <v>#N/A</v>
      </c>
      <c r="S1505" s="26" t="e">
        <f>IF(INDEX('2021 Certified EVM Plan'!K:K,MATCH(B1505,'2021 Certified EVM Plan'!E:E,0))=1,M1505,#N/A)</f>
        <v>#N/A</v>
      </c>
    </row>
    <row r="1506" spans="1:19" x14ac:dyDescent="0.25">
      <c r="A1506" s="22" t="s">
        <v>2195</v>
      </c>
      <c r="B1506" s="22">
        <v>8296</v>
      </c>
      <c r="C1506" s="22">
        <v>7</v>
      </c>
      <c r="D1506" s="23">
        <v>1.2950197778518501E-3</v>
      </c>
      <c r="E1506" s="22">
        <v>83432101</v>
      </c>
      <c r="F1506" s="22" t="s">
        <v>2395</v>
      </c>
      <c r="G1506" s="22" t="s">
        <v>2414</v>
      </c>
      <c r="H1506" s="22">
        <v>4105.0931950877302</v>
      </c>
      <c r="I1506" s="24">
        <f>'EVM CPZ List'!$D1506*'EVM CPZ List'!$C1506</f>
        <v>9.0651384449629505E-3</v>
      </c>
      <c r="J1506" s="25">
        <f>INDEX('Pivot of Risk Data'!A:A,MATCH('EVM CPZ List'!$B1506,'Pivot of Risk Data'!B:B,0),1)</f>
        <v>1479</v>
      </c>
      <c r="K1506" s="22">
        <f>0.000621371*'EVM CPZ List'!$H1506</f>
        <v>2.5507858637248582</v>
      </c>
      <c r="L1506" s="22">
        <f>L1505+'EVM CPZ List'!$K1506</f>
        <v>17807.052768109097</v>
      </c>
      <c r="M1506" s="22">
        <f>M1505-'EVM CPZ List'!$I1506</f>
        <v>34.977975496156859</v>
      </c>
      <c r="N1506" s="7" t="e">
        <f>INDEX('2021 Certified EVM Plan'!G:G,MATCH(B1506,'2021 Certified EVM Plan'!E:E,0))</f>
        <v>#N/A</v>
      </c>
      <c r="O1506" s="7" t="e">
        <f>INDEX('2021 Certified EVM Plan'!M:M,MATCH(B1506,'2021 Certified EVM Plan'!E:E,0))</f>
        <v>#N/A</v>
      </c>
      <c r="P1506" s="7">
        <f t="shared" si="23"/>
        <v>1</v>
      </c>
      <c r="Q1506" s="26" t="e">
        <f>IF(INDEX('2021 Certified EVM Plan'!H:H,MATCH(B1506,'2021 Certified EVM Plan'!E:E,0))=1,M1506,#N/A)</f>
        <v>#N/A</v>
      </c>
      <c r="R1506" s="26" t="e">
        <f>IF(INDEX('2021 Certified EVM Plan'!J:J,MATCH(B1506,'2021 Certified EVM Plan'!E:E,0))=1,M1506,#N/A)</f>
        <v>#N/A</v>
      </c>
      <c r="S1506" s="26" t="e">
        <f>IF(INDEX('2021 Certified EVM Plan'!K:K,MATCH(B1506,'2021 Certified EVM Plan'!E:E,0))=1,M1506,#N/A)</f>
        <v>#N/A</v>
      </c>
    </row>
    <row r="1507" spans="1:19" x14ac:dyDescent="0.25">
      <c r="A1507" s="22" t="s">
        <v>1672</v>
      </c>
      <c r="B1507" s="22">
        <v>2953</v>
      </c>
      <c r="C1507" s="22">
        <v>117</v>
      </c>
      <c r="D1507" s="23">
        <v>1.29120621319572E-3</v>
      </c>
      <c r="E1507" s="22">
        <v>163761703</v>
      </c>
      <c r="F1507" s="22" t="s">
        <v>1829</v>
      </c>
      <c r="G1507" s="22" t="s">
        <v>1885</v>
      </c>
      <c r="H1507" s="22">
        <v>19572.4813869715</v>
      </c>
      <c r="I1507" s="24">
        <f>'EVM CPZ List'!$D1507*'EVM CPZ List'!$C1507</f>
        <v>0.15107112694389924</v>
      </c>
      <c r="J1507" s="25">
        <f>INDEX('Pivot of Risk Data'!A:A,MATCH('EVM CPZ List'!$B1507,'Pivot of Risk Data'!B:B,0),1)</f>
        <v>1480</v>
      </c>
      <c r="K1507" s="22">
        <f>0.000621371*'EVM CPZ List'!$H1507</f>
        <v>12.161772331903869</v>
      </c>
      <c r="L1507" s="22">
        <f>L1506+'EVM CPZ List'!$K1507</f>
        <v>17819.214540441</v>
      </c>
      <c r="M1507" s="22">
        <f>M1506-'EVM CPZ List'!$I1507</f>
        <v>34.826904369212961</v>
      </c>
      <c r="N1507" s="7" t="e">
        <f>INDEX('2021 Certified EVM Plan'!G:G,MATCH(B1507,'2021 Certified EVM Plan'!E:E,0))</f>
        <v>#N/A</v>
      </c>
      <c r="O1507" s="7" t="e">
        <f>INDEX('2021 Certified EVM Plan'!M:M,MATCH(B1507,'2021 Certified EVM Plan'!E:E,0))</f>
        <v>#N/A</v>
      </c>
      <c r="P1507" s="7">
        <f t="shared" si="23"/>
        <v>1</v>
      </c>
      <c r="Q1507" s="26" t="e">
        <f>IF(INDEX('2021 Certified EVM Plan'!H:H,MATCH(B1507,'2021 Certified EVM Plan'!E:E,0))=1,M1507,#N/A)</f>
        <v>#N/A</v>
      </c>
      <c r="R1507" s="26" t="e">
        <f>IF(INDEX('2021 Certified EVM Plan'!J:J,MATCH(B1507,'2021 Certified EVM Plan'!E:E,0))=1,M1507,#N/A)</f>
        <v>#N/A</v>
      </c>
      <c r="S1507" s="26" t="e">
        <f>IF(INDEX('2021 Certified EVM Plan'!K:K,MATCH(B1507,'2021 Certified EVM Plan'!E:E,0))=1,M1507,#N/A)</f>
        <v>#N/A</v>
      </c>
    </row>
    <row r="1508" spans="1:19" x14ac:dyDescent="0.25">
      <c r="A1508" s="22" t="s">
        <v>2195</v>
      </c>
      <c r="B1508" s="22">
        <v>2406</v>
      </c>
      <c r="C1508" s="22">
        <v>4</v>
      </c>
      <c r="D1508" s="23">
        <v>1.2882989229829301E-3</v>
      </c>
      <c r="E1508" s="22">
        <v>182951102</v>
      </c>
      <c r="F1508" s="22" t="s">
        <v>2652</v>
      </c>
      <c r="G1508" s="22" t="s">
        <v>2885</v>
      </c>
      <c r="H1508" s="22">
        <v>1798.9531745869201</v>
      </c>
      <c r="I1508" s="24">
        <f>'EVM CPZ List'!$D1508*'EVM CPZ List'!$C1508</f>
        <v>5.1531956919317204E-3</v>
      </c>
      <c r="J1508" s="25">
        <f>INDEX('Pivot of Risk Data'!A:A,MATCH('EVM CPZ List'!$B1508,'Pivot of Risk Data'!B:B,0),1)</f>
        <v>1481</v>
      </c>
      <c r="K1508" s="22">
        <f>0.000621371*'EVM CPZ List'!$H1508</f>
        <v>1.1178173330462491</v>
      </c>
      <c r="L1508" s="22">
        <f>L1507+'EVM CPZ List'!$K1508</f>
        <v>17820.332357774045</v>
      </c>
      <c r="M1508" s="22">
        <f>M1507-'EVM CPZ List'!$I1508</f>
        <v>34.821751173521029</v>
      </c>
      <c r="N1508" s="7" t="e">
        <f>INDEX('2021 Certified EVM Plan'!G:G,MATCH(B1508,'2021 Certified EVM Plan'!E:E,0))</f>
        <v>#N/A</v>
      </c>
      <c r="O1508" s="7" t="e">
        <f>INDEX('2021 Certified EVM Plan'!M:M,MATCH(B1508,'2021 Certified EVM Plan'!E:E,0))</f>
        <v>#N/A</v>
      </c>
      <c r="P1508" s="7">
        <f t="shared" si="23"/>
        <v>1</v>
      </c>
      <c r="Q1508" s="26" t="e">
        <f>IF(INDEX('2021 Certified EVM Plan'!H:H,MATCH(B1508,'2021 Certified EVM Plan'!E:E,0))=1,M1508,#N/A)</f>
        <v>#N/A</v>
      </c>
      <c r="R1508" s="26" t="e">
        <f>IF(INDEX('2021 Certified EVM Plan'!J:J,MATCH(B1508,'2021 Certified EVM Plan'!E:E,0))=1,M1508,#N/A)</f>
        <v>#N/A</v>
      </c>
      <c r="S1508" s="26" t="e">
        <f>IF(INDEX('2021 Certified EVM Plan'!K:K,MATCH(B1508,'2021 Certified EVM Plan'!E:E,0))=1,M1508,#N/A)</f>
        <v>#N/A</v>
      </c>
    </row>
    <row r="1509" spans="1:19" x14ac:dyDescent="0.25">
      <c r="A1509" s="22" t="s">
        <v>964</v>
      </c>
      <c r="B1509" s="22">
        <v>5720</v>
      </c>
      <c r="C1509" s="22">
        <v>79</v>
      </c>
      <c r="D1509" s="23">
        <v>1.2864734090551201E-3</v>
      </c>
      <c r="E1509" s="22">
        <v>42151111</v>
      </c>
      <c r="F1509" s="22" t="s">
        <v>1064</v>
      </c>
      <c r="G1509" s="22" t="s">
        <v>1068</v>
      </c>
      <c r="H1509" s="22">
        <v>9582.7735677424498</v>
      </c>
      <c r="I1509" s="24">
        <f>'EVM CPZ List'!$D1509*'EVM CPZ List'!$C1509</f>
        <v>0.10163139931535449</v>
      </c>
      <c r="J1509" s="25">
        <f>INDEX('Pivot of Risk Data'!A:A,MATCH('EVM CPZ List'!$B1509,'Pivot of Risk Data'!B:B,0),1)</f>
        <v>1482</v>
      </c>
      <c r="K1509" s="22">
        <f>0.000621371*'EVM CPZ List'!$H1509</f>
        <v>5.9544575945616938</v>
      </c>
      <c r="L1509" s="22">
        <f>L1508+'EVM CPZ List'!$K1509</f>
        <v>17826.286815368607</v>
      </c>
      <c r="M1509" s="22">
        <f>M1508-'EVM CPZ List'!$I1509</f>
        <v>34.720119774205678</v>
      </c>
      <c r="N1509" s="7" t="e">
        <f>INDEX('2021 Certified EVM Plan'!G:G,MATCH(B1509,'2021 Certified EVM Plan'!E:E,0))</f>
        <v>#N/A</v>
      </c>
      <c r="O1509" s="7" t="e">
        <f>INDEX('2021 Certified EVM Plan'!M:M,MATCH(B1509,'2021 Certified EVM Plan'!E:E,0))</f>
        <v>#N/A</v>
      </c>
      <c r="P1509" s="7">
        <f t="shared" si="23"/>
        <v>1</v>
      </c>
      <c r="Q1509" s="26" t="e">
        <f>IF(INDEX('2021 Certified EVM Plan'!H:H,MATCH(B1509,'2021 Certified EVM Plan'!E:E,0))=1,M1509,#N/A)</f>
        <v>#N/A</v>
      </c>
      <c r="R1509" s="26" t="e">
        <f>IF(INDEX('2021 Certified EVM Plan'!J:J,MATCH(B1509,'2021 Certified EVM Plan'!E:E,0))=1,M1509,#N/A)</f>
        <v>#N/A</v>
      </c>
      <c r="S1509" s="26" t="e">
        <f>IF(INDEX('2021 Certified EVM Plan'!K:K,MATCH(B1509,'2021 Certified EVM Plan'!E:E,0))=1,M1509,#N/A)</f>
        <v>#N/A</v>
      </c>
    </row>
    <row r="1510" spans="1:19" x14ac:dyDescent="0.25">
      <c r="A1510" s="22" t="s">
        <v>8</v>
      </c>
      <c r="B1510" s="22">
        <v>3</v>
      </c>
      <c r="C1510" s="22">
        <v>62</v>
      </c>
      <c r="D1510" s="23">
        <v>1.28613678067094E-3</v>
      </c>
      <c r="E1510" s="22">
        <v>152691104</v>
      </c>
      <c r="F1510" s="22" t="s">
        <v>70</v>
      </c>
      <c r="G1510" s="22" t="s">
        <v>314</v>
      </c>
      <c r="H1510" s="22">
        <v>5868.3896121342696</v>
      </c>
      <c r="I1510" s="24">
        <f>'EVM CPZ List'!$D1510*'EVM CPZ List'!$C1510</f>
        <v>7.9740480401598285E-2</v>
      </c>
      <c r="J1510" s="25">
        <f>INDEX('Pivot of Risk Data'!A:A,MATCH('EVM CPZ List'!$B1510,'Pivot of Risk Data'!B:B,0),1)</f>
        <v>1483</v>
      </c>
      <c r="K1510" s="22">
        <f>0.000621371*'EVM CPZ List'!$H1510</f>
        <v>3.6464471216814833</v>
      </c>
      <c r="L1510" s="22">
        <f>L1509+'EVM CPZ List'!$K1510</f>
        <v>17829.933262490289</v>
      </c>
      <c r="M1510" s="22">
        <f>M1509-'EVM CPZ List'!$I1510</f>
        <v>34.640379293804081</v>
      </c>
      <c r="N1510" s="7" t="e">
        <f>INDEX('2021 Certified EVM Plan'!G:G,MATCH(B1510,'2021 Certified EVM Plan'!E:E,0))</f>
        <v>#N/A</v>
      </c>
      <c r="O1510" s="7" t="e">
        <f>INDEX('2021 Certified EVM Plan'!M:M,MATCH(B1510,'2021 Certified EVM Plan'!E:E,0))</f>
        <v>#N/A</v>
      </c>
      <c r="P1510" s="7">
        <f t="shared" si="23"/>
        <v>1</v>
      </c>
      <c r="Q1510" s="26" t="e">
        <f>IF(INDEX('2021 Certified EVM Plan'!H:H,MATCH(B1510,'2021 Certified EVM Plan'!E:E,0))=1,M1510,#N/A)</f>
        <v>#N/A</v>
      </c>
      <c r="R1510" s="26" t="e">
        <f>IF(INDEX('2021 Certified EVM Plan'!J:J,MATCH(B1510,'2021 Certified EVM Plan'!E:E,0))=1,M1510,#N/A)</f>
        <v>#N/A</v>
      </c>
      <c r="S1510" s="26" t="e">
        <f>IF(INDEX('2021 Certified EVM Plan'!K:K,MATCH(B1510,'2021 Certified EVM Plan'!E:E,0))=1,M1510,#N/A)</f>
        <v>#N/A</v>
      </c>
    </row>
    <row r="1511" spans="1:19" x14ac:dyDescent="0.25">
      <c r="A1511" s="22" t="s">
        <v>2195</v>
      </c>
      <c r="B1511" s="22">
        <v>2615</v>
      </c>
      <c r="C1511" s="22">
        <v>381</v>
      </c>
      <c r="D1511" s="23">
        <v>1.2847948159262E-3</v>
      </c>
      <c r="E1511" s="22">
        <v>83622106</v>
      </c>
      <c r="F1511" s="22" t="s">
        <v>2200</v>
      </c>
      <c r="G1511" s="22" t="s">
        <v>2316</v>
      </c>
      <c r="H1511" s="22">
        <v>36237.241623404203</v>
      </c>
      <c r="I1511" s="24">
        <f>'EVM CPZ List'!$D1511*'EVM CPZ List'!$C1511</f>
        <v>0.48950682486788222</v>
      </c>
      <c r="J1511" s="25">
        <f>INDEX('Pivot of Risk Data'!A:A,MATCH('EVM CPZ List'!$B1511,'Pivot of Risk Data'!B:B,0),1)</f>
        <v>1484</v>
      </c>
      <c r="K1511" s="22">
        <f>0.000621371*'EVM CPZ List'!$H1511</f>
        <v>22.516771064776293</v>
      </c>
      <c r="L1511" s="22">
        <f>L1510+'EVM CPZ List'!$K1511</f>
        <v>17852.450033555066</v>
      </c>
      <c r="M1511" s="22">
        <f>M1510-'EVM CPZ List'!$I1511</f>
        <v>34.1508724689362</v>
      </c>
      <c r="N1511" s="7" t="e">
        <f>INDEX('2021 Certified EVM Plan'!G:G,MATCH(B1511,'2021 Certified EVM Plan'!E:E,0))</f>
        <v>#N/A</v>
      </c>
      <c r="O1511" s="7" t="e">
        <f>INDEX('2021 Certified EVM Plan'!M:M,MATCH(B1511,'2021 Certified EVM Plan'!E:E,0))</f>
        <v>#N/A</v>
      </c>
      <c r="P1511" s="7">
        <f t="shared" si="23"/>
        <v>2</v>
      </c>
      <c r="Q1511" s="26" t="e">
        <f>IF(INDEX('2021 Certified EVM Plan'!H:H,MATCH(B1511,'2021 Certified EVM Plan'!E:E,0))=1,M1511,#N/A)</f>
        <v>#N/A</v>
      </c>
      <c r="R1511" s="26" t="e">
        <f>IF(INDEX('2021 Certified EVM Plan'!J:J,MATCH(B1511,'2021 Certified EVM Plan'!E:E,0))=1,M1511,#N/A)</f>
        <v>#N/A</v>
      </c>
      <c r="S1511" s="26" t="e">
        <f>IF(INDEX('2021 Certified EVM Plan'!K:K,MATCH(B1511,'2021 Certified EVM Plan'!E:E,0))=1,M1511,#N/A)</f>
        <v>#N/A</v>
      </c>
    </row>
    <row r="1512" spans="1:19" x14ac:dyDescent="0.25">
      <c r="A1512" s="22" t="s">
        <v>2906</v>
      </c>
      <c r="B1512" s="22">
        <v>2615</v>
      </c>
      <c r="C1512" s="22">
        <v>1</v>
      </c>
      <c r="D1512" s="27">
        <v>9.7148553985864807E-6</v>
      </c>
      <c r="E1512" s="22">
        <v>83622106</v>
      </c>
      <c r="F1512" s="22" t="s">
        <v>2200</v>
      </c>
      <c r="G1512" s="22" t="s">
        <v>2316</v>
      </c>
      <c r="H1512" s="22">
        <v>36237.241623404203</v>
      </c>
      <c r="I1512" s="24">
        <f>'EVM CPZ List'!$D1512*'EVM CPZ List'!$C1512</f>
        <v>9.7148553985864807E-6</v>
      </c>
      <c r="J1512" s="25">
        <f>INDEX('Pivot of Risk Data'!A:A,MATCH('EVM CPZ List'!$B1512,'Pivot of Risk Data'!B:B,0),1)</f>
        <v>1484</v>
      </c>
      <c r="K1512" s="22">
        <f>0.000621371*'EVM CPZ List'!$H1512</f>
        <v>22.516771064776293</v>
      </c>
      <c r="L1512" s="22">
        <f>L1511+'EVM CPZ List'!$K1512</f>
        <v>17874.966804619842</v>
      </c>
      <c r="M1512" s="22">
        <f>M1511-'EVM CPZ List'!$I1512</f>
        <v>34.150862754080798</v>
      </c>
      <c r="N1512" s="7" t="e">
        <f>INDEX('2021 Certified EVM Plan'!G:G,MATCH(B1512,'2021 Certified EVM Plan'!E:E,0))</f>
        <v>#N/A</v>
      </c>
      <c r="O1512" s="7" t="e">
        <f>INDEX('2021 Certified EVM Plan'!M:M,MATCH(B1512,'2021 Certified EVM Plan'!E:E,0))</f>
        <v>#N/A</v>
      </c>
      <c r="P1512" s="7">
        <f t="shared" si="23"/>
        <v>2</v>
      </c>
      <c r="Q1512" s="26" t="e">
        <f>IF(INDEX('2021 Certified EVM Plan'!H:H,MATCH(B1512,'2021 Certified EVM Plan'!E:E,0))=1,M1512,#N/A)</f>
        <v>#N/A</v>
      </c>
      <c r="R1512" s="26" t="e">
        <f>IF(INDEX('2021 Certified EVM Plan'!J:J,MATCH(B1512,'2021 Certified EVM Plan'!E:E,0))=1,M1512,#N/A)</f>
        <v>#N/A</v>
      </c>
      <c r="S1512" s="26" t="e">
        <f>IF(INDEX('2021 Certified EVM Plan'!K:K,MATCH(B1512,'2021 Certified EVM Plan'!E:E,0))=1,M1512,#N/A)</f>
        <v>#N/A</v>
      </c>
    </row>
    <row r="1513" spans="1:19" x14ac:dyDescent="0.25">
      <c r="A1513" s="22" t="s">
        <v>8</v>
      </c>
      <c r="B1513" s="22">
        <v>7910</v>
      </c>
      <c r="C1513" s="22">
        <v>17</v>
      </c>
      <c r="D1513" s="23">
        <v>1.2814085407241199E-3</v>
      </c>
      <c r="E1513" s="22">
        <v>152031103</v>
      </c>
      <c r="F1513" s="22" t="s">
        <v>36</v>
      </c>
      <c r="G1513" s="22" t="s">
        <v>37</v>
      </c>
      <c r="H1513" s="22">
        <v>2050.6115284048001</v>
      </c>
      <c r="I1513" s="24">
        <f>'EVM CPZ List'!$D1513*'EVM CPZ List'!$C1513</f>
        <v>2.1783945192310038E-2</v>
      </c>
      <c r="J1513" s="25">
        <f>INDEX('Pivot of Risk Data'!A:A,MATCH('EVM CPZ List'!$B1513,'Pivot of Risk Data'!B:B,0),1)</f>
        <v>1485</v>
      </c>
      <c r="K1513" s="22">
        <f>0.000621371*'EVM CPZ List'!$H1513</f>
        <v>1.274190536016419</v>
      </c>
      <c r="L1513" s="22">
        <f>L1512+'EVM CPZ List'!$K1513</f>
        <v>17876.240995155858</v>
      </c>
      <c r="M1513" s="22">
        <f>M1512-'EVM CPZ List'!$I1513</f>
        <v>34.129078808888487</v>
      </c>
      <c r="N1513" s="7" t="e">
        <f>INDEX('2021 Certified EVM Plan'!G:G,MATCH(B1513,'2021 Certified EVM Plan'!E:E,0))</f>
        <v>#N/A</v>
      </c>
      <c r="O1513" s="7" t="e">
        <f>INDEX('2021 Certified EVM Plan'!M:M,MATCH(B1513,'2021 Certified EVM Plan'!E:E,0))</f>
        <v>#N/A</v>
      </c>
      <c r="P1513" s="7">
        <f t="shared" si="23"/>
        <v>1</v>
      </c>
      <c r="Q1513" s="26" t="e">
        <f>IF(INDEX('2021 Certified EVM Plan'!H:H,MATCH(B1513,'2021 Certified EVM Plan'!E:E,0))=1,M1513,#N/A)</f>
        <v>#N/A</v>
      </c>
      <c r="R1513" s="26" t="e">
        <f>IF(INDEX('2021 Certified EVM Plan'!J:J,MATCH(B1513,'2021 Certified EVM Plan'!E:E,0))=1,M1513,#N/A)</f>
        <v>#N/A</v>
      </c>
      <c r="S1513" s="26" t="e">
        <f>IF(INDEX('2021 Certified EVM Plan'!K:K,MATCH(B1513,'2021 Certified EVM Plan'!E:E,0))=1,M1513,#N/A)</f>
        <v>#N/A</v>
      </c>
    </row>
    <row r="1514" spans="1:19" x14ac:dyDescent="0.25">
      <c r="A1514" s="22" t="s">
        <v>8</v>
      </c>
      <c r="B1514" s="22">
        <v>5530</v>
      </c>
      <c r="C1514" s="22">
        <v>65</v>
      </c>
      <c r="D1514" s="23">
        <v>1.2796006543032399E-3</v>
      </c>
      <c r="E1514" s="22">
        <v>153661104</v>
      </c>
      <c r="F1514" s="22" t="s">
        <v>55</v>
      </c>
      <c r="G1514" s="22" t="s">
        <v>388</v>
      </c>
      <c r="H1514" s="22">
        <v>6802.4849530826395</v>
      </c>
      <c r="I1514" s="24">
        <f>'EVM CPZ List'!$D1514*'EVM CPZ List'!$C1514</f>
        <v>8.3174042529710598E-2</v>
      </c>
      <c r="J1514" s="25">
        <f>INDEX('Pivot of Risk Data'!A:A,MATCH('EVM CPZ List'!$B1514,'Pivot of Risk Data'!B:B,0),1)</f>
        <v>1486</v>
      </c>
      <c r="K1514" s="22">
        <f>0.000621371*'EVM CPZ List'!$H1514</f>
        <v>4.2268668777819132</v>
      </c>
      <c r="L1514" s="22">
        <f>L1513+'EVM CPZ List'!$K1514</f>
        <v>17880.467862033642</v>
      </c>
      <c r="M1514" s="22">
        <f>M1513-'EVM CPZ List'!$I1514</f>
        <v>34.045904766358774</v>
      </c>
      <c r="N1514" s="7" t="e">
        <f>INDEX('2021 Certified EVM Plan'!G:G,MATCH(B1514,'2021 Certified EVM Plan'!E:E,0))</f>
        <v>#N/A</v>
      </c>
      <c r="O1514" s="7" t="e">
        <f>INDEX('2021 Certified EVM Plan'!M:M,MATCH(B1514,'2021 Certified EVM Plan'!E:E,0))</f>
        <v>#N/A</v>
      </c>
      <c r="P1514" s="7">
        <f t="shared" si="23"/>
        <v>1</v>
      </c>
      <c r="Q1514" s="26" t="e">
        <f>IF(INDEX('2021 Certified EVM Plan'!H:H,MATCH(B1514,'2021 Certified EVM Plan'!E:E,0))=1,M1514,#N/A)</f>
        <v>#N/A</v>
      </c>
      <c r="R1514" s="26" t="e">
        <f>IF(INDEX('2021 Certified EVM Plan'!J:J,MATCH(B1514,'2021 Certified EVM Plan'!E:E,0))=1,M1514,#N/A)</f>
        <v>#N/A</v>
      </c>
      <c r="S1514" s="26" t="e">
        <f>IF(INDEX('2021 Certified EVM Plan'!K:K,MATCH(B1514,'2021 Certified EVM Plan'!E:E,0))=1,M1514,#N/A)</f>
        <v>#N/A</v>
      </c>
    </row>
    <row r="1515" spans="1:19" x14ac:dyDescent="0.25">
      <c r="A1515" s="22" t="s">
        <v>2906</v>
      </c>
      <c r="B1515" s="22">
        <v>8824</v>
      </c>
      <c r="C1515" s="22">
        <v>6</v>
      </c>
      <c r="D1515" s="23">
        <v>1.2793752439751E-3</v>
      </c>
      <c r="E1515" s="22">
        <v>14351104</v>
      </c>
      <c r="F1515" s="22" t="s">
        <v>3173</v>
      </c>
      <c r="G1515" s="22" t="s">
        <v>3518</v>
      </c>
      <c r="H1515" s="22">
        <v>2328.9026792711402</v>
      </c>
      <c r="I1515" s="24">
        <f>'EVM CPZ List'!$D1515*'EVM CPZ List'!$C1515</f>
        <v>7.6762514638506005E-3</v>
      </c>
      <c r="J1515" s="25">
        <f>INDEX('Pivot of Risk Data'!A:A,MATCH('EVM CPZ List'!$B1515,'Pivot of Risk Data'!B:B,0),1)</f>
        <v>1487</v>
      </c>
      <c r="K1515" s="22">
        <f>0.000621371*'EVM CPZ List'!$H1515</f>
        <v>1.4471125867213877</v>
      </c>
      <c r="L1515" s="22">
        <f>L1514+'EVM CPZ List'!$K1515</f>
        <v>17881.914974620362</v>
      </c>
      <c r="M1515" s="22">
        <f>M1514-'EVM CPZ List'!$I1515</f>
        <v>34.038228514894925</v>
      </c>
      <c r="N1515" s="7" t="e">
        <f>INDEX('2021 Certified EVM Plan'!G:G,MATCH(B1515,'2021 Certified EVM Plan'!E:E,0))</f>
        <v>#N/A</v>
      </c>
      <c r="O1515" s="7" t="e">
        <f>INDEX('2021 Certified EVM Plan'!M:M,MATCH(B1515,'2021 Certified EVM Plan'!E:E,0))</f>
        <v>#N/A</v>
      </c>
      <c r="P1515" s="7">
        <f t="shared" si="23"/>
        <v>1</v>
      </c>
      <c r="Q1515" s="26" t="e">
        <f>IF(INDEX('2021 Certified EVM Plan'!H:H,MATCH(B1515,'2021 Certified EVM Plan'!E:E,0))=1,M1515,#N/A)</f>
        <v>#N/A</v>
      </c>
      <c r="R1515" s="26" t="e">
        <f>IF(INDEX('2021 Certified EVM Plan'!J:J,MATCH(B1515,'2021 Certified EVM Plan'!E:E,0))=1,M1515,#N/A)</f>
        <v>#N/A</v>
      </c>
      <c r="S1515" s="26" t="e">
        <f>IF(INDEX('2021 Certified EVM Plan'!K:K,MATCH(B1515,'2021 Certified EVM Plan'!E:E,0))=1,M1515,#N/A)</f>
        <v>#N/A</v>
      </c>
    </row>
    <row r="1516" spans="1:19" x14ac:dyDescent="0.25">
      <c r="A1516" s="22" t="s">
        <v>2195</v>
      </c>
      <c r="B1516" s="22">
        <v>2681</v>
      </c>
      <c r="C1516" s="22">
        <v>69</v>
      </c>
      <c r="D1516" s="23">
        <v>1.27653621451094E-3</v>
      </c>
      <c r="E1516" s="22">
        <v>82841102</v>
      </c>
      <c r="F1516" s="22" t="s">
        <v>2249</v>
      </c>
      <c r="G1516" s="22" t="s">
        <v>2297</v>
      </c>
      <c r="H1516" s="22">
        <v>6852.9075429177801</v>
      </c>
      <c r="I1516" s="24">
        <f>'EVM CPZ List'!$D1516*'EVM CPZ List'!$C1516</f>
        <v>8.8080998801254862E-2</v>
      </c>
      <c r="J1516" s="25">
        <f>INDEX('Pivot of Risk Data'!A:A,MATCH('EVM CPZ List'!$B1516,'Pivot of Risk Data'!B:B,0),1)</f>
        <v>1488</v>
      </c>
      <c r="K1516" s="22">
        <f>0.000621371*'EVM CPZ List'!$H1516</f>
        <v>4.2581980128503636</v>
      </c>
      <c r="L1516" s="22">
        <f>L1515+'EVM CPZ List'!$K1516</f>
        <v>17886.173172633211</v>
      </c>
      <c r="M1516" s="22">
        <f>M1515-'EVM CPZ List'!$I1516</f>
        <v>33.950147516093672</v>
      </c>
      <c r="N1516" s="7" t="e">
        <f>INDEX('2021 Certified EVM Plan'!G:G,MATCH(B1516,'2021 Certified EVM Plan'!E:E,0))</f>
        <v>#N/A</v>
      </c>
      <c r="O1516" s="7" t="e">
        <f>INDEX('2021 Certified EVM Plan'!M:M,MATCH(B1516,'2021 Certified EVM Plan'!E:E,0))</f>
        <v>#N/A</v>
      </c>
      <c r="P1516" s="7">
        <f t="shared" si="23"/>
        <v>1</v>
      </c>
      <c r="Q1516" s="26" t="e">
        <f>IF(INDEX('2021 Certified EVM Plan'!H:H,MATCH(B1516,'2021 Certified EVM Plan'!E:E,0))=1,M1516,#N/A)</f>
        <v>#N/A</v>
      </c>
      <c r="R1516" s="26" t="e">
        <f>IF(INDEX('2021 Certified EVM Plan'!J:J,MATCH(B1516,'2021 Certified EVM Plan'!E:E,0))=1,M1516,#N/A)</f>
        <v>#N/A</v>
      </c>
      <c r="S1516" s="26" t="e">
        <f>IF(INDEX('2021 Certified EVM Plan'!K:K,MATCH(B1516,'2021 Certified EVM Plan'!E:E,0))=1,M1516,#N/A)</f>
        <v>#N/A</v>
      </c>
    </row>
    <row r="1517" spans="1:19" x14ac:dyDescent="0.25">
      <c r="A1517" s="22" t="s">
        <v>2195</v>
      </c>
      <c r="B1517" s="22">
        <v>5809</v>
      </c>
      <c r="C1517" s="22">
        <v>36</v>
      </c>
      <c r="D1517" s="23">
        <v>1.2690536913791E-3</v>
      </c>
      <c r="E1517" s="22">
        <v>83622106</v>
      </c>
      <c r="F1517" s="22" t="s">
        <v>2200</v>
      </c>
      <c r="G1517" s="22" t="s">
        <v>2257</v>
      </c>
      <c r="H1517" s="22">
        <v>3595.96488079132</v>
      </c>
      <c r="I1517" s="24">
        <f>'EVM CPZ List'!$D1517*'EVM CPZ List'!$C1517</f>
        <v>4.5685932889647604E-2</v>
      </c>
      <c r="J1517" s="25">
        <f>INDEX('Pivot of Risk Data'!A:A,MATCH('EVM CPZ List'!$B1517,'Pivot of Risk Data'!B:B,0),1)</f>
        <v>1489</v>
      </c>
      <c r="K1517" s="22">
        <f>0.000621371*'EVM CPZ List'!$H1517</f>
        <v>2.2344282939421833</v>
      </c>
      <c r="L1517" s="22">
        <f>L1516+'EVM CPZ List'!$K1517</f>
        <v>17888.407600927152</v>
      </c>
      <c r="M1517" s="22">
        <f>M1516-'EVM CPZ List'!$I1517</f>
        <v>33.904461583204025</v>
      </c>
      <c r="N1517" s="7" t="e">
        <f>INDEX('2021 Certified EVM Plan'!G:G,MATCH(B1517,'2021 Certified EVM Plan'!E:E,0))</f>
        <v>#N/A</v>
      </c>
      <c r="O1517" s="7" t="e">
        <f>INDEX('2021 Certified EVM Plan'!M:M,MATCH(B1517,'2021 Certified EVM Plan'!E:E,0))</f>
        <v>#N/A</v>
      </c>
      <c r="P1517" s="7">
        <f t="shared" si="23"/>
        <v>1</v>
      </c>
      <c r="Q1517" s="26" t="e">
        <f>IF(INDEX('2021 Certified EVM Plan'!H:H,MATCH(B1517,'2021 Certified EVM Plan'!E:E,0))=1,M1517,#N/A)</f>
        <v>#N/A</v>
      </c>
      <c r="R1517" s="26" t="e">
        <f>IF(INDEX('2021 Certified EVM Plan'!J:J,MATCH(B1517,'2021 Certified EVM Plan'!E:E,0))=1,M1517,#N/A)</f>
        <v>#N/A</v>
      </c>
      <c r="S1517" s="26" t="e">
        <f>IF(INDEX('2021 Certified EVM Plan'!K:K,MATCH(B1517,'2021 Certified EVM Plan'!E:E,0))=1,M1517,#N/A)</f>
        <v>#N/A</v>
      </c>
    </row>
    <row r="1518" spans="1:19" x14ac:dyDescent="0.25">
      <c r="A1518" s="22" t="s">
        <v>1672</v>
      </c>
      <c r="B1518" s="22">
        <v>6825</v>
      </c>
      <c r="C1518" s="22">
        <v>46</v>
      </c>
      <c r="D1518" s="23">
        <v>1.26890865239663E-3</v>
      </c>
      <c r="E1518" s="22">
        <v>163781701</v>
      </c>
      <c r="F1518" s="22" t="s">
        <v>1921</v>
      </c>
      <c r="G1518" s="22" t="s">
        <v>2105</v>
      </c>
      <c r="H1518" s="22">
        <v>14117.793314676501</v>
      </c>
      <c r="I1518" s="24">
        <f>'EVM CPZ List'!$D1518*'EVM CPZ List'!$C1518</f>
        <v>5.8369798010244979E-2</v>
      </c>
      <c r="J1518" s="25">
        <f>INDEX('Pivot of Risk Data'!A:A,MATCH('EVM CPZ List'!$B1518,'Pivot of Risk Data'!B:B,0),1)</f>
        <v>1490</v>
      </c>
      <c r="K1518" s="22">
        <f>0.000621371*'EVM CPZ List'!$H1518</f>
        <v>8.7723873497338527</v>
      </c>
      <c r="L1518" s="22">
        <f>L1517+'EVM CPZ List'!$K1518</f>
        <v>17897.179988276886</v>
      </c>
      <c r="M1518" s="22">
        <f>M1517-'EVM CPZ List'!$I1518</f>
        <v>33.846091785193778</v>
      </c>
      <c r="N1518" s="7" t="e">
        <f>INDEX('2021 Certified EVM Plan'!G:G,MATCH(B1518,'2021 Certified EVM Plan'!E:E,0))</f>
        <v>#N/A</v>
      </c>
      <c r="O1518" s="7" t="e">
        <f>INDEX('2021 Certified EVM Plan'!M:M,MATCH(B1518,'2021 Certified EVM Plan'!E:E,0))</f>
        <v>#N/A</v>
      </c>
      <c r="P1518" s="7">
        <f t="shared" si="23"/>
        <v>1</v>
      </c>
      <c r="Q1518" s="26" t="e">
        <f>IF(INDEX('2021 Certified EVM Plan'!H:H,MATCH(B1518,'2021 Certified EVM Plan'!E:E,0))=1,M1518,#N/A)</f>
        <v>#N/A</v>
      </c>
      <c r="R1518" s="26" t="e">
        <f>IF(INDEX('2021 Certified EVM Plan'!J:J,MATCH(B1518,'2021 Certified EVM Plan'!E:E,0))=1,M1518,#N/A)</f>
        <v>#N/A</v>
      </c>
      <c r="S1518" s="26" t="e">
        <f>IF(INDEX('2021 Certified EVM Plan'!K:K,MATCH(B1518,'2021 Certified EVM Plan'!E:E,0))=1,M1518,#N/A)</f>
        <v>#N/A</v>
      </c>
    </row>
    <row r="1519" spans="1:19" x14ac:dyDescent="0.25">
      <c r="A1519" s="22" t="s">
        <v>8</v>
      </c>
      <c r="B1519" s="22">
        <v>2384</v>
      </c>
      <c r="C1519" s="22">
        <v>419</v>
      </c>
      <c r="D1519" s="23">
        <v>1.26547130887824E-3</v>
      </c>
      <c r="E1519" s="22">
        <v>153661104</v>
      </c>
      <c r="F1519" s="22" t="s">
        <v>55</v>
      </c>
      <c r="G1519" s="22" t="s">
        <v>143</v>
      </c>
      <c r="H1519" s="22">
        <v>45529.646364973698</v>
      </c>
      <c r="I1519" s="24">
        <f>'EVM CPZ List'!$D1519*'EVM CPZ List'!$C1519</f>
        <v>0.53023247841998256</v>
      </c>
      <c r="J1519" s="25">
        <f>INDEX('Pivot of Risk Data'!A:A,MATCH('EVM CPZ List'!$B1519,'Pivot of Risk Data'!B:B,0),1)</f>
        <v>1491</v>
      </c>
      <c r="K1519" s="22">
        <f>0.000621371*'EVM CPZ List'!$H1519</f>
        <v>28.290801891450073</v>
      </c>
      <c r="L1519" s="22">
        <f>L1518+'EVM CPZ List'!$K1519</f>
        <v>17925.470790168336</v>
      </c>
      <c r="M1519" s="22">
        <f>M1518-'EVM CPZ List'!$I1519</f>
        <v>33.315859306773795</v>
      </c>
      <c r="N1519" s="7" t="e">
        <f>INDEX('2021 Certified EVM Plan'!G:G,MATCH(B1519,'2021 Certified EVM Plan'!E:E,0))</f>
        <v>#N/A</v>
      </c>
      <c r="O1519" s="7" t="e">
        <f>INDEX('2021 Certified EVM Plan'!M:M,MATCH(B1519,'2021 Certified EVM Plan'!E:E,0))</f>
        <v>#N/A</v>
      </c>
      <c r="P1519" s="7">
        <f t="shared" si="23"/>
        <v>1</v>
      </c>
      <c r="Q1519" s="26" t="e">
        <f>IF(INDEX('2021 Certified EVM Plan'!H:H,MATCH(B1519,'2021 Certified EVM Plan'!E:E,0))=1,M1519,#N/A)</f>
        <v>#N/A</v>
      </c>
      <c r="R1519" s="26" t="e">
        <f>IF(INDEX('2021 Certified EVM Plan'!J:J,MATCH(B1519,'2021 Certified EVM Plan'!E:E,0))=1,M1519,#N/A)</f>
        <v>#N/A</v>
      </c>
      <c r="S1519" s="26" t="e">
        <f>IF(INDEX('2021 Certified EVM Plan'!K:K,MATCH(B1519,'2021 Certified EVM Plan'!E:E,0))=1,M1519,#N/A)</f>
        <v>#N/A</v>
      </c>
    </row>
    <row r="1520" spans="1:19" x14ac:dyDescent="0.25">
      <c r="A1520" s="22" t="s">
        <v>1672</v>
      </c>
      <c r="B1520" s="22">
        <v>1364</v>
      </c>
      <c r="C1520" s="22">
        <v>45</v>
      </c>
      <c r="D1520" s="23">
        <v>1.2631565162006899E-3</v>
      </c>
      <c r="E1520" s="22">
        <v>163351705</v>
      </c>
      <c r="F1520" s="22" t="s">
        <v>1700</v>
      </c>
      <c r="G1520" s="22" t="s">
        <v>1835</v>
      </c>
      <c r="H1520" s="22">
        <v>42574.162426850598</v>
      </c>
      <c r="I1520" s="24">
        <f>'EVM CPZ List'!$D1520*'EVM CPZ List'!$C1520</f>
        <v>5.6842043229031046E-2</v>
      </c>
      <c r="J1520" s="25">
        <f>INDEX('Pivot of Risk Data'!A:A,MATCH('EVM CPZ List'!$B1520,'Pivot of Risk Data'!B:B,0),1)</f>
        <v>1492</v>
      </c>
      <c r="K1520" s="22">
        <f>0.000621371*'EVM CPZ List'!$H1520</f>
        <v>26.454349881334583</v>
      </c>
      <c r="L1520" s="22">
        <f>L1519+'EVM CPZ List'!$K1520</f>
        <v>17951.925140049672</v>
      </c>
      <c r="M1520" s="22">
        <f>M1519-'EVM CPZ List'!$I1520</f>
        <v>33.259017263544763</v>
      </c>
      <c r="N1520" s="7" t="e">
        <f>INDEX('2021 Certified EVM Plan'!G:G,MATCH(B1520,'2021 Certified EVM Plan'!E:E,0))</f>
        <v>#N/A</v>
      </c>
      <c r="O1520" s="7" t="e">
        <f>INDEX('2021 Certified EVM Plan'!M:M,MATCH(B1520,'2021 Certified EVM Plan'!E:E,0))</f>
        <v>#N/A</v>
      </c>
      <c r="P1520" s="7">
        <f t="shared" si="23"/>
        <v>1</v>
      </c>
      <c r="Q1520" s="26" t="e">
        <f>IF(INDEX('2021 Certified EVM Plan'!H:H,MATCH(B1520,'2021 Certified EVM Plan'!E:E,0))=1,M1520,#N/A)</f>
        <v>#N/A</v>
      </c>
      <c r="R1520" s="26" t="e">
        <f>IF(INDEX('2021 Certified EVM Plan'!J:J,MATCH(B1520,'2021 Certified EVM Plan'!E:E,0))=1,M1520,#N/A)</f>
        <v>#N/A</v>
      </c>
      <c r="S1520" s="26" t="e">
        <f>IF(INDEX('2021 Certified EVM Plan'!K:K,MATCH(B1520,'2021 Certified EVM Plan'!E:E,0))=1,M1520,#N/A)</f>
        <v>#N/A</v>
      </c>
    </row>
    <row r="1521" spans="1:19" x14ac:dyDescent="0.25">
      <c r="A1521" s="22" t="s">
        <v>2906</v>
      </c>
      <c r="B1521" s="22">
        <v>7251</v>
      </c>
      <c r="C1521" s="22">
        <v>30</v>
      </c>
      <c r="D1521" s="23">
        <v>1.2616692379001501E-3</v>
      </c>
      <c r="E1521" s="22">
        <v>14091108</v>
      </c>
      <c r="F1521" s="22" t="s">
        <v>3066</v>
      </c>
      <c r="G1521" s="22" t="s">
        <v>3448</v>
      </c>
      <c r="H1521" s="22">
        <v>3784.8751071342799</v>
      </c>
      <c r="I1521" s="24">
        <f>'EVM CPZ List'!$D1521*'EVM CPZ List'!$C1521</f>
        <v>3.7850077137004501E-2</v>
      </c>
      <c r="J1521" s="25">
        <f>INDEX('Pivot of Risk Data'!A:A,MATCH('EVM CPZ List'!$B1521,'Pivot of Risk Data'!B:B,0),1)</f>
        <v>1493</v>
      </c>
      <c r="K1521" s="22">
        <f>0.000621371*'EVM CPZ List'!$H1521</f>
        <v>2.3518116301951348</v>
      </c>
      <c r="L1521" s="22">
        <f>L1520+'EVM CPZ List'!$K1521</f>
        <v>17954.276951679869</v>
      </c>
      <c r="M1521" s="22">
        <f>M1520-'EVM CPZ List'!$I1521</f>
        <v>33.221167186407762</v>
      </c>
      <c r="N1521" s="7" t="e">
        <f>INDEX('2021 Certified EVM Plan'!G:G,MATCH(B1521,'2021 Certified EVM Plan'!E:E,0))</f>
        <v>#N/A</v>
      </c>
      <c r="O1521" s="7" t="e">
        <f>INDEX('2021 Certified EVM Plan'!M:M,MATCH(B1521,'2021 Certified EVM Plan'!E:E,0))</f>
        <v>#N/A</v>
      </c>
      <c r="P1521" s="7">
        <f t="shared" si="23"/>
        <v>1</v>
      </c>
      <c r="Q1521" s="26" t="e">
        <f>IF(INDEX('2021 Certified EVM Plan'!H:H,MATCH(B1521,'2021 Certified EVM Plan'!E:E,0))=1,M1521,#N/A)</f>
        <v>#N/A</v>
      </c>
      <c r="R1521" s="26" t="e">
        <f>IF(INDEX('2021 Certified EVM Plan'!J:J,MATCH(B1521,'2021 Certified EVM Plan'!E:E,0))=1,M1521,#N/A)</f>
        <v>#N/A</v>
      </c>
      <c r="S1521" s="26" t="e">
        <f>IF(INDEX('2021 Certified EVM Plan'!K:K,MATCH(B1521,'2021 Certified EVM Plan'!E:E,0))=1,M1521,#N/A)</f>
        <v>#N/A</v>
      </c>
    </row>
    <row r="1522" spans="1:19" x14ac:dyDescent="0.25">
      <c r="A1522" s="22" t="s">
        <v>539</v>
      </c>
      <c r="B1522" s="22">
        <v>682</v>
      </c>
      <c r="C1522" s="22">
        <v>80</v>
      </c>
      <c r="D1522" s="23">
        <v>1.25861296871671E-3</v>
      </c>
      <c r="E1522" s="22">
        <v>103721101</v>
      </c>
      <c r="F1522" s="22" t="s">
        <v>883</v>
      </c>
      <c r="G1522" s="22" t="s">
        <v>941</v>
      </c>
      <c r="H1522" s="22">
        <v>12918.683794332001</v>
      </c>
      <c r="I1522" s="24">
        <f>'EVM CPZ List'!$D1522*'EVM CPZ List'!$C1522</f>
        <v>0.10068903749733681</v>
      </c>
      <c r="J1522" s="25">
        <f>INDEX('Pivot of Risk Data'!A:A,MATCH('EVM CPZ List'!$B1522,'Pivot of Risk Data'!B:B,0),1)</f>
        <v>1494</v>
      </c>
      <c r="K1522" s="22">
        <f>0.000621371*'EVM CPZ List'!$H1522</f>
        <v>8.0272954679678694</v>
      </c>
      <c r="L1522" s="22">
        <f>L1521+'EVM CPZ List'!$K1522</f>
        <v>17962.304247147837</v>
      </c>
      <c r="M1522" s="22">
        <f>M1521-'EVM CPZ List'!$I1522</f>
        <v>33.120478148910422</v>
      </c>
      <c r="N1522" s="7" t="e">
        <f>INDEX('2021 Certified EVM Plan'!G:G,MATCH(B1522,'2021 Certified EVM Plan'!E:E,0))</f>
        <v>#N/A</v>
      </c>
      <c r="O1522" s="7" t="e">
        <f>INDEX('2021 Certified EVM Plan'!M:M,MATCH(B1522,'2021 Certified EVM Plan'!E:E,0))</f>
        <v>#N/A</v>
      </c>
      <c r="P1522" s="7">
        <f t="shared" si="23"/>
        <v>1</v>
      </c>
      <c r="Q1522" s="26" t="e">
        <f>IF(INDEX('2021 Certified EVM Plan'!H:H,MATCH(B1522,'2021 Certified EVM Plan'!E:E,0))=1,M1522,#N/A)</f>
        <v>#N/A</v>
      </c>
      <c r="R1522" s="26" t="e">
        <f>IF(INDEX('2021 Certified EVM Plan'!J:J,MATCH(B1522,'2021 Certified EVM Plan'!E:E,0))=1,M1522,#N/A)</f>
        <v>#N/A</v>
      </c>
      <c r="S1522" s="26" t="e">
        <f>IF(INDEX('2021 Certified EVM Plan'!K:K,MATCH(B1522,'2021 Certified EVM Plan'!E:E,0))=1,M1522,#N/A)</f>
        <v>#N/A</v>
      </c>
    </row>
    <row r="1523" spans="1:19" x14ac:dyDescent="0.25">
      <c r="A1523" s="22" t="s">
        <v>964</v>
      </c>
      <c r="B1523" s="22">
        <v>5092</v>
      </c>
      <c r="C1523" s="22">
        <v>44</v>
      </c>
      <c r="D1523" s="23">
        <v>1.2573248763041701E-3</v>
      </c>
      <c r="E1523" s="22">
        <v>192151133</v>
      </c>
      <c r="F1523" s="22" t="s">
        <v>1314</v>
      </c>
      <c r="G1523" s="22" t="s">
        <v>1315</v>
      </c>
      <c r="H1523" s="22">
        <v>3484.7774361151601</v>
      </c>
      <c r="I1523" s="24">
        <f>'EVM CPZ List'!$D1523*'EVM CPZ List'!$C1523</f>
        <v>5.5322294557383481E-2</v>
      </c>
      <c r="J1523" s="25">
        <f>INDEX('Pivot of Risk Data'!A:A,MATCH('EVM CPZ List'!$B1523,'Pivot of Risk Data'!B:B,0),1)</f>
        <v>1495</v>
      </c>
      <c r="K1523" s="22">
        <f>0.000621371*'EVM CPZ List'!$H1523</f>
        <v>2.1653396402563132</v>
      </c>
      <c r="L1523" s="22">
        <f>L1522+'EVM CPZ List'!$K1523</f>
        <v>17964.469586788095</v>
      </c>
      <c r="M1523" s="22">
        <f>M1522-'EVM CPZ List'!$I1523</f>
        <v>33.065155854353037</v>
      </c>
      <c r="N1523" s="7" t="e">
        <f>INDEX('2021 Certified EVM Plan'!G:G,MATCH(B1523,'2021 Certified EVM Plan'!E:E,0))</f>
        <v>#N/A</v>
      </c>
      <c r="O1523" s="7" t="e">
        <f>INDEX('2021 Certified EVM Plan'!M:M,MATCH(B1523,'2021 Certified EVM Plan'!E:E,0))</f>
        <v>#N/A</v>
      </c>
      <c r="P1523" s="7">
        <f t="shared" si="23"/>
        <v>1</v>
      </c>
      <c r="Q1523" s="26" t="e">
        <f>IF(INDEX('2021 Certified EVM Plan'!H:H,MATCH(B1523,'2021 Certified EVM Plan'!E:E,0))=1,M1523,#N/A)</f>
        <v>#N/A</v>
      </c>
      <c r="R1523" s="26" t="e">
        <f>IF(INDEX('2021 Certified EVM Plan'!J:J,MATCH(B1523,'2021 Certified EVM Plan'!E:E,0))=1,M1523,#N/A)</f>
        <v>#N/A</v>
      </c>
      <c r="S1523" s="26" t="e">
        <f>IF(INDEX('2021 Certified EVM Plan'!K:K,MATCH(B1523,'2021 Certified EVM Plan'!E:E,0))=1,M1523,#N/A)</f>
        <v>#N/A</v>
      </c>
    </row>
    <row r="1524" spans="1:19" x14ac:dyDescent="0.25">
      <c r="A1524" s="22" t="s">
        <v>964</v>
      </c>
      <c r="B1524" s="22">
        <v>7428</v>
      </c>
      <c r="C1524" s="22">
        <v>131</v>
      </c>
      <c r="D1524" s="23">
        <v>1.2556249455303501E-3</v>
      </c>
      <c r="E1524" s="22">
        <v>42761101</v>
      </c>
      <c r="F1524" s="22" t="s">
        <v>1189</v>
      </c>
      <c r="G1524" s="22" t="s">
        <v>1532</v>
      </c>
      <c r="H1524" s="22">
        <v>16133.332976117699</v>
      </c>
      <c r="I1524" s="24">
        <f>'EVM CPZ List'!$D1524*'EVM CPZ List'!$C1524</f>
        <v>0.16448686786447586</v>
      </c>
      <c r="J1524" s="25">
        <f>INDEX('Pivot of Risk Data'!A:A,MATCH('EVM CPZ List'!$B1524,'Pivot of Risk Data'!B:B,0),1)</f>
        <v>1496</v>
      </c>
      <c r="K1524" s="22">
        <f>0.000621371*'EVM CPZ List'!$H1524</f>
        <v>10.024785244703232</v>
      </c>
      <c r="L1524" s="22">
        <f>L1523+'EVM CPZ List'!$K1524</f>
        <v>17974.494372032797</v>
      </c>
      <c r="M1524" s="22">
        <f>M1523-'EVM CPZ List'!$I1524</f>
        <v>32.900668986488562</v>
      </c>
      <c r="N1524" s="7" t="e">
        <f>INDEX('2021 Certified EVM Plan'!G:G,MATCH(B1524,'2021 Certified EVM Plan'!E:E,0))</f>
        <v>#N/A</v>
      </c>
      <c r="O1524" s="7" t="e">
        <f>INDEX('2021 Certified EVM Plan'!M:M,MATCH(B1524,'2021 Certified EVM Plan'!E:E,0))</f>
        <v>#N/A</v>
      </c>
      <c r="P1524" s="7">
        <f t="shared" si="23"/>
        <v>1</v>
      </c>
      <c r="Q1524" s="26" t="e">
        <f>IF(INDEX('2021 Certified EVM Plan'!H:H,MATCH(B1524,'2021 Certified EVM Plan'!E:E,0))=1,M1524,#N/A)</f>
        <v>#N/A</v>
      </c>
      <c r="R1524" s="26" t="e">
        <f>IF(INDEX('2021 Certified EVM Plan'!J:J,MATCH(B1524,'2021 Certified EVM Plan'!E:E,0))=1,M1524,#N/A)</f>
        <v>#N/A</v>
      </c>
      <c r="S1524" s="26" t="e">
        <f>IF(INDEX('2021 Certified EVM Plan'!K:K,MATCH(B1524,'2021 Certified EVM Plan'!E:E,0))=1,M1524,#N/A)</f>
        <v>#N/A</v>
      </c>
    </row>
    <row r="1525" spans="1:19" x14ac:dyDescent="0.25">
      <c r="A1525" s="22" t="s">
        <v>2906</v>
      </c>
      <c r="B1525" s="22">
        <v>977</v>
      </c>
      <c r="C1525" s="22">
        <v>14</v>
      </c>
      <c r="D1525" s="23">
        <v>1.24996386085275E-3</v>
      </c>
      <c r="E1525" s="22">
        <v>24101102</v>
      </c>
      <c r="F1525" s="22" t="s">
        <v>3063</v>
      </c>
      <c r="G1525" s="22" t="s">
        <v>3064</v>
      </c>
      <c r="H1525" s="22">
        <v>2245.4219332269299</v>
      </c>
      <c r="I1525" s="24">
        <f>'EVM CPZ List'!$D1525*'EVM CPZ List'!$C1525</f>
        <v>1.7499494051938499E-2</v>
      </c>
      <c r="J1525" s="25">
        <f>INDEX('Pivot of Risk Data'!A:A,MATCH('EVM CPZ List'!$B1525,'Pivot of Risk Data'!B:B,0),1)</f>
        <v>1497</v>
      </c>
      <c r="K1525" s="22">
        <f>0.000621371*'EVM CPZ List'!$H1525</f>
        <v>1.3952400720711506</v>
      </c>
      <c r="L1525" s="22">
        <f>L1524+'EVM CPZ List'!$K1525</f>
        <v>17975.889612104867</v>
      </c>
      <c r="M1525" s="22">
        <f>M1524-'EVM CPZ List'!$I1525</f>
        <v>32.883169492436622</v>
      </c>
      <c r="N1525" s="7" t="e">
        <f>INDEX('2021 Certified EVM Plan'!G:G,MATCH(B1525,'2021 Certified EVM Plan'!E:E,0))</f>
        <v>#N/A</v>
      </c>
      <c r="O1525" s="7" t="e">
        <f>INDEX('2021 Certified EVM Plan'!M:M,MATCH(B1525,'2021 Certified EVM Plan'!E:E,0))</f>
        <v>#N/A</v>
      </c>
      <c r="P1525" s="7">
        <f t="shared" si="23"/>
        <v>1</v>
      </c>
      <c r="Q1525" s="26" t="e">
        <f>IF(INDEX('2021 Certified EVM Plan'!H:H,MATCH(B1525,'2021 Certified EVM Plan'!E:E,0))=1,M1525,#N/A)</f>
        <v>#N/A</v>
      </c>
      <c r="R1525" s="26" t="e">
        <f>IF(INDEX('2021 Certified EVM Plan'!J:J,MATCH(B1525,'2021 Certified EVM Plan'!E:E,0))=1,M1525,#N/A)</f>
        <v>#N/A</v>
      </c>
      <c r="S1525" s="26" t="e">
        <f>IF(INDEX('2021 Certified EVM Plan'!K:K,MATCH(B1525,'2021 Certified EVM Plan'!E:E,0))=1,M1525,#N/A)</f>
        <v>#N/A</v>
      </c>
    </row>
    <row r="1526" spans="1:19" x14ac:dyDescent="0.25">
      <c r="A1526" s="22" t="s">
        <v>8</v>
      </c>
      <c r="B1526" s="22">
        <v>127</v>
      </c>
      <c r="C1526" s="22">
        <v>463</v>
      </c>
      <c r="D1526" s="23">
        <v>1.24943809899458E-3</v>
      </c>
      <c r="E1526" s="22">
        <v>153661103</v>
      </c>
      <c r="F1526" s="22" t="s">
        <v>14</v>
      </c>
      <c r="G1526" s="22" t="s">
        <v>115</v>
      </c>
      <c r="H1526" s="22">
        <v>47137.604292969903</v>
      </c>
      <c r="I1526" s="24">
        <f>'EVM CPZ List'!$D1526*'EVM CPZ List'!$C1526</f>
        <v>0.57848983983449054</v>
      </c>
      <c r="J1526" s="25">
        <f>INDEX('Pivot of Risk Data'!A:A,MATCH('EVM CPZ List'!$B1526,'Pivot of Risk Data'!B:B,0),1)</f>
        <v>1498</v>
      </c>
      <c r="K1526" s="22">
        <f>0.000621371*'EVM CPZ List'!$H1526</f>
        <v>29.289940317127002</v>
      </c>
      <c r="L1526" s="22">
        <f>L1525+'EVM CPZ List'!$K1526</f>
        <v>18005.179552421996</v>
      </c>
      <c r="M1526" s="22">
        <f>M1525-'EVM CPZ List'!$I1526</f>
        <v>32.304679652602132</v>
      </c>
      <c r="N1526" s="7" t="e">
        <f>INDEX('2021 Certified EVM Plan'!G:G,MATCH(B1526,'2021 Certified EVM Plan'!E:E,0))</f>
        <v>#N/A</v>
      </c>
      <c r="O1526" s="7" t="e">
        <f>INDEX('2021 Certified EVM Plan'!M:M,MATCH(B1526,'2021 Certified EVM Plan'!E:E,0))</f>
        <v>#N/A</v>
      </c>
      <c r="P1526" s="7">
        <f t="shared" si="23"/>
        <v>2</v>
      </c>
      <c r="Q1526" s="26" t="e">
        <f>IF(INDEX('2021 Certified EVM Plan'!H:H,MATCH(B1526,'2021 Certified EVM Plan'!E:E,0))=1,M1526,#N/A)</f>
        <v>#N/A</v>
      </c>
      <c r="R1526" s="26" t="e">
        <f>IF(INDEX('2021 Certified EVM Plan'!J:J,MATCH(B1526,'2021 Certified EVM Plan'!E:E,0))=1,M1526,#N/A)</f>
        <v>#N/A</v>
      </c>
      <c r="S1526" s="26" t="e">
        <f>IF(INDEX('2021 Certified EVM Plan'!K:K,MATCH(B1526,'2021 Certified EVM Plan'!E:E,0))=1,M1526,#N/A)</f>
        <v>#N/A</v>
      </c>
    </row>
    <row r="1527" spans="1:19" x14ac:dyDescent="0.25">
      <c r="A1527" s="22" t="s">
        <v>964</v>
      </c>
      <c r="B1527" s="22">
        <v>127</v>
      </c>
      <c r="C1527" s="22">
        <v>1</v>
      </c>
      <c r="D1527" s="27">
        <v>4.8347558934952702E-6</v>
      </c>
      <c r="E1527" s="22">
        <v>153661103</v>
      </c>
      <c r="F1527" s="22" t="s">
        <v>14</v>
      </c>
      <c r="G1527" s="22" t="s">
        <v>115</v>
      </c>
      <c r="H1527" s="22">
        <v>47137.604292969903</v>
      </c>
      <c r="I1527" s="24">
        <f>'EVM CPZ List'!$D1527*'EVM CPZ List'!$C1527</f>
        <v>4.8347558934952702E-6</v>
      </c>
      <c r="J1527" s="25">
        <f>INDEX('Pivot of Risk Data'!A:A,MATCH('EVM CPZ List'!$B1527,'Pivot of Risk Data'!B:B,0),1)</f>
        <v>1498</v>
      </c>
      <c r="K1527" s="22">
        <f>0.000621371*'EVM CPZ List'!$H1527</f>
        <v>29.289940317127002</v>
      </c>
      <c r="L1527" s="22">
        <f>L1526+'EVM CPZ List'!$K1527</f>
        <v>18034.469492739125</v>
      </c>
      <c r="M1527" s="22">
        <f>M1526-'EVM CPZ List'!$I1527</f>
        <v>32.304674817846241</v>
      </c>
      <c r="N1527" s="7" t="e">
        <f>INDEX('2021 Certified EVM Plan'!G:G,MATCH(B1527,'2021 Certified EVM Plan'!E:E,0))</f>
        <v>#N/A</v>
      </c>
      <c r="O1527" s="7" t="e">
        <f>INDEX('2021 Certified EVM Plan'!M:M,MATCH(B1527,'2021 Certified EVM Plan'!E:E,0))</f>
        <v>#N/A</v>
      </c>
      <c r="P1527" s="7">
        <f t="shared" si="23"/>
        <v>2</v>
      </c>
      <c r="Q1527" s="26" t="e">
        <f>IF(INDEX('2021 Certified EVM Plan'!H:H,MATCH(B1527,'2021 Certified EVM Plan'!E:E,0))=1,M1527,#N/A)</f>
        <v>#N/A</v>
      </c>
      <c r="R1527" s="26" t="e">
        <f>IF(INDEX('2021 Certified EVM Plan'!J:J,MATCH(B1527,'2021 Certified EVM Plan'!E:E,0))=1,M1527,#N/A)</f>
        <v>#N/A</v>
      </c>
      <c r="S1527" s="26" t="e">
        <f>IF(INDEX('2021 Certified EVM Plan'!K:K,MATCH(B1527,'2021 Certified EVM Plan'!E:E,0))=1,M1527,#N/A)</f>
        <v>#N/A</v>
      </c>
    </row>
    <row r="1528" spans="1:19" x14ac:dyDescent="0.25">
      <c r="A1528" s="22" t="s">
        <v>2906</v>
      </c>
      <c r="B1528" s="22">
        <v>9055</v>
      </c>
      <c r="C1528" s="22">
        <v>2</v>
      </c>
      <c r="D1528" s="23">
        <v>1.2445097669130101E-3</v>
      </c>
      <c r="E1528" s="22">
        <v>14592105</v>
      </c>
      <c r="F1528" s="22" t="s">
        <v>3239</v>
      </c>
      <c r="G1528" s="22" t="s">
        <v>3550</v>
      </c>
      <c r="H1528" s="22">
        <v>775.76844114899404</v>
      </c>
      <c r="I1528" s="24">
        <f>'EVM CPZ List'!$D1528*'EVM CPZ List'!$C1528</f>
        <v>2.4890195338260201E-3</v>
      </c>
      <c r="J1528" s="25">
        <f>INDEX('Pivot of Risk Data'!A:A,MATCH('EVM CPZ List'!$B1528,'Pivot of Risk Data'!B:B,0),1)</f>
        <v>1499</v>
      </c>
      <c r="K1528" s="22">
        <f>0.000621371*'EVM CPZ List'!$H1528</f>
        <v>0.48204001204519159</v>
      </c>
      <c r="L1528" s="22">
        <f>L1527+'EVM CPZ List'!$K1528</f>
        <v>18034.951532751169</v>
      </c>
      <c r="M1528" s="22">
        <f>M1527-'EVM CPZ List'!$I1528</f>
        <v>32.302185798312415</v>
      </c>
      <c r="N1528" s="7" t="e">
        <f>INDEX('2021 Certified EVM Plan'!G:G,MATCH(B1528,'2021 Certified EVM Plan'!E:E,0))</f>
        <v>#N/A</v>
      </c>
      <c r="O1528" s="7" t="e">
        <f>INDEX('2021 Certified EVM Plan'!M:M,MATCH(B1528,'2021 Certified EVM Plan'!E:E,0))</f>
        <v>#N/A</v>
      </c>
      <c r="P1528" s="7">
        <f t="shared" si="23"/>
        <v>1</v>
      </c>
      <c r="Q1528" s="26" t="e">
        <f>IF(INDEX('2021 Certified EVM Plan'!H:H,MATCH(B1528,'2021 Certified EVM Plan'!E:E,0))=1,M1528,#N/A)</f>
        <v>#N/A</v>
      </c>
      <c r="R1528" s="26" t="e">
        <f>IF(INDEX('2021 Certified EVM Plan'!J:J,MATCH(B1528,'2021 Certified EVM Plan'!E:E,0))=1,M1528,#N/A)</f>
        <v>#N/A</v>
      </c>
      <c r="S1528" s="26" t="e">
        <f>IF(INDEX('2021 Certified EVM Plan'!K:K,MATCH(B1528,'2021 Certified EVM Plan'!E:E,0))=1,M1528,#N/A)</f>
        <v>#N/A</v>
      </c>
    </row>
    <row r="1529" spans="1:19" x14ac:dyDescent="0.25">
      <c r="A1529" s="22" t="s">
        <v>1672</v>
      </c>
      <c r="B1529" s="22">
        <v>3395</v>
      </c>
      <c r="C1529" s="22">
        <v>7</v>
      </c>
      <c r="D1529" s="23">
        <v>1.2362308281350699E-3</v>
      </c>
      <c r="E1529" s="22">
        <v>258861101</v>
      </c>
      <c r="F1529" s="22" t="s">
        <v>2129</v>
      </c>
      <c r="G1529" s="22" t="s">
        <v>2130</v>
      </c>
      <c r="H1529" s="22">
        <v>13165.8306830128</v>
      </c>
      <c r="I1529" s="24">
        <f>'EVM CPZ List'!$D1529*'EVM CPZ List'!$C1529</f>
        <v>8.6536157969454887E-3</v>
      </c>
      <c r="J1529" s="25">
        <f>INDEX('Pivot of Risk Data'!A:A,MATCH('EVM CPZ List'!$B1529,'Pivot of Risk Data'!B:B,0),1)</f>
        <v>1500</v>
      </c>
      <c r="K1529" s="22">
        <f>0.000621371*'EVM CPZ List'!$H1529</f>
        <v>8.1808653773343476</v>
      </c>
      <c r="L1529" s="22">
        <f>L1528+'EVM CPZ List'!$K1529</f>
        <v>18043.132398128502</v>
      </c>
      <c r="M1529" s="22">
        <f>M1528-'EVM CPZ List'!$I1529</f>
        <v>32.29353218251547</v>
      </c>
      <c r="N1529" s="7" t="e">
        <f>INDEX('2021 Certified EVM Plan'!G:G,MATCH(B1529,'2021 Certified EVM Plan'!E:E,0))</f>
        <v>#N/A</v>
      </c>
      <c r="O1529" s="7" t="e">
        <f>INDEX('2021 Certified EVM Plan'!M:M,MATCH(B1529,'2021 Certified EVM Plan'!E:E,0))</f>
        <v>#N/A</v>
      </c>
      <c r="P1529" s="7">
        <f t="shared" si="23"/>
        <v>1</v>
      </c>
      <c r="Q1529" s="26" t="e">
        <f>IF(INDEX('2021 Certified EVM Plan'!H:H,MATCH(B1529,'2021 Certified EVM Plan'!E:E,0))=1,M1529,#N/A)</f>
        <v>#N/A</v>
      </c>
      <c r="R1529" s="26" t="e">
        <f>IF(INDEX('2021 Certified EVM Plan'!J:J,MATCH(B1529,'2021 Certified EVM Plan'!E:E,0))=1,M1529,#N/A)</f>
        <v>#N/A</v>
      </c>
      <c r="S1529" s="26" t="e">
        <f>IF(INDEX('2021 Certified EVM Plan'!K:K,MATCH(B1529,'2021 Certified EVM Plan'!E:E,0))=1,M1529,#N/A)</f>
        <v>#N/A</v>
      </c>
    </row>
    <row r="1530" spans="1:19" x14ac:dyDescent="0.25">
      <c r="A1530" s="22" t="s">
        <v>2195</v>
      </c>
      <c r="B1530" s="22">
        <v>1533</v>
      </c>
      <c r="C1530" s="22">
        <v>118</v>
      </c>
      <c r="D1530" s="23">
        <v>1.23444254943004E-3</v>
      </c>
      <c r="E1530" s="22">
        <v>83252106</v>
      </c>
      <c r="F1530" s="22" t="s">
        <v>2239</v>
      </c>
      <c r="G1530" s="22" t="s">
        <v>2325</v>
      </c>
      <c r="H1530" s="22">
        <v>11755.134207507001</v>
      </c>
      <c r="I1530" s="24">
        <f>'EVM CPZ List'!$D1530*'EVM CPZ List'!$C1530</f>
        <v>0.14566422083274472</v>
      </c>
      <c r="J1530" s="25">
        <f>INDEX('Pivot of Risk Data'!A:A,MATCH('EVM CPZ List'!$B1530,'Pivot of Risk Data'!B:B,0),1)</f>
        <v>1501</v>
      </c>
      <c r="K1530" s="22">
        <f>0.000621371*'EVM CPZ List'!$H1530</f>
        <v>7.304299497652833</v>
      </c>
      <c r="L1530" s="22">
        <f>L1529+'EVM CPZ List'!$K1530</f>
        <v>18050.436697626155</v>
      </c>
      <c r="M1530" s="22">
        <f>M1529-'EVM CPZ List'!$I1530</f>
        <v>32.147867961682728</v>
      </c>
      <c r="N1530" s="7" t="e">
        <f>INDEX('2021 Certified EVM Plan'!G:G,MATCH(B1530,'2021 Certified EVM Plan'!E:E,0))</f>
        <v>#N/A</v>
      </c>
      <c r="O1530" s="7" t="e">
        <f>INDEX('2021 Certified EVM Plan'!M:M,MATCH(B1530,'2021 Certified EVM Plan'!E:E,0))</f>
        <v>#N/A</v>
      </c>
      <c r="P1530" s="7">
        <f t="shared" si="23"/>
        <v>1</v>
      </c>
      <c r="Q1530" s="26" t="e">
        <f>IF(INDEX('2021 Certified EVM Plan'!H:H,MATCH(B1530,'2021 Certified EVM Plan'!E:E,0))=1,M1530,#N/A)</f>
        <v>#N/A</v>
      </c>
      <c r="R1530" s="26" t="e">
        <f>IF(INDEX('2021 Certified EVM Plan'!J:J,MATCH(B1530,'2021 Certified EVM Plan'!E:E,0))=1,M1530,#N/A)</f>
        <v>#N/A</v>
      </c>
      <c r="S1530" s="26" t="e">
        <f>IF(INDEX('2021 Certified EVM Plan'!K:K,MATCH(B1530,'2021 Certified EVM Plan'!E:E,0))=1,M1530,#N/A)</f>
        <v>#N/A</v>
      </c>
    </row>
    <row r="1531" spans="1:19" x14ac:dyDescent="0.25">
      <c r="A1531" s="22" t="s">
        <v>2195</v>
      </c>
      <c r="B1531" s="22">
        <v>3883</v>
      </c>
      <c r="C1531" s="22">
        <v>250</v>
      </c>
      <c r="D1531" s="23">
        <v>1.23367184989219E-3</v>
      </c>
      <c r="E1531" s="22">
        <v>83622105</v>
      </c>
      <c r="F1531" s="22" t="s">
        <v>2205</v>
      </c>
      <c r="G1531" s="22" t="s">
        <v>2318</v>
      </c>
      <c r="H1531" s="22">
        <v>22399.235575189101</v>
      </c>
      <c r="I1531" s="24">
        <f>'EVM CPZ List'!$D1531*'EVM CPZ List'!$C1531</f>
        <v>0.30841796247304754</v>
      </c>
      <c r="J1531" s="25">
        <f>INDEX('Pivot of Risk Data'!A:A,MATCH('EVM CPZ List'!$B1531,'Pivot of Risk Data'!B:B,0),1)</f>
        <v>1502</v>
      </c>
      <c r="K1531" s="22">
        <f>0.000621371*'EVM CPZ List'!$H1531</f>
        <v>13.918235408590826</v>
      </c>
      <c r="L1531" s="22">
        <f>L1530+'EVM CPZ List'!$K1531</f>
        <v>18064.354933034745</v>
      </c>
      <c r="M1531" s="22">
        <f>M1530-'EVM CPZ List'!$I1531</f>
        <v>31.83944999920968</v>
      </c>
      <c r="N1531" s="7" t="e">
        <f>INDEX('2021 Certified EVM Plan'!G:G,MATCH(B1531,'2021 Certified EVM Plan'!E:E,0))</f>
        <v>#N/A</v>
      </c>
      <c r="O1531" s="7" t="e">
        <f>INDEX('2021 Certified EVM Plan'!M:M,MATCH(B1531,'2021 Certified EVM Plan'!E:E,0))</f>
        <v>#N/A</v>
      </c>
      <c r="P1531" s="7">
        <f t="shared" si="23"/>
        <v>1</v>
      </c>
      <c r="Q1531" s="26" t="e">
        <f>IF(INDEX('2021 Certified EVM Plan'!H:H,MATCH(B1531,'2021 Certified EVM Plan'!E:E,0))=1,M1531,#N/A)</f>
        <v>#N/A</v>
      </c>
      <c r="R1531" s="26" t="e">
        <f>IF(INDEX('2021 Certified EVM Plan'!J:J,MATCH(B1531,'2021 Certified EVM Plan'!E:E,0))=1,M1531,#N/A)</f>
        <v>#N/A</v>
      </c>
      <c r="S1531" s="26" t="e">
        <f>IF(INDEX('2021 Certified EVM Plan'!K:K,MATCH(B1531,'2021 Certified EVM Plan'!E:E,0))=1,M1531,#N/A)</f>
        <v>#N/A</v>
      </c>
    </row>
    <row r="1532" spans="1:19" x14ac:dyDescent="0.25">
      <c r="A1532" s="22" t="s">
        <v>2906</v>
      </c>
      <c r="B1532" s="22">
        <v>6677</v>
      </c>
      <c r="C1532" s="22">
        <v>6</v>
      </c>
      <c r="D1532" s="23">
        <v>1.2305546426185101E-3</v>
      </c>
      <c r="E1532" s="22">
        <v>42461106</v>
      </c>
      <c r="F1532" s="22" t="s">
        <v>3331</v>
      </c>
      <c r="G1532" s="22" t="s">
        <v>3332</v>
      </c>
      <c r="H1532" s="22">
        <v>2570.7986993670002</v>
      </c>
      <c r="I1532" s="24">
        <f>'EVM CPZ List'!$D1532*'EVM CPZ List'!$C1532</f>
        <v>7.3833278557110605E-3</v>
      </c>
      <c r="J1532" s="25">
        <f>INDEX('Pivot of Risk Data'!A:A,MATCH('EVM CPZ List'!$B1532,'Pivot of Risk Data'!B:B,0),1)</f>
        <v>1503</v>
      </c>
      <c r="K1532" s="22">
        <f>0.000621371*'EVM CPZ List'!$H1532</f>
        <v>1.5974197586243724</v>
      </c>
      <c r="L1532" s="22">
        <f>L1531+'EVM CPZ List'!$K1532</f>
        <v>18065.952352793371</v>
      </c>
      <c r="M1532" s="22">
        <f>M1531-'EVM CPZ List'!$I1532</f>
        <v>31.832066671353971</v>
      </c>
      <c r="N1532" s="7" t="e">
        <f>INDEX('2021 Certified EVM Plan'!G:G,MATCH(B1532,'2021 Certified EVM Plan'!E:E,0))</f>
        <v>#N/A</v>
      </c>
      <c r="O1532" s="7" t="e">
        <f>INDEX('2021 Certified EVM Plan'!M:M,MATCH(B1532,'2021 Certified EVM Plan'!E:E,0))</f>
        <v>#N/A</v>
      </c>
      <c r="P1532" s="7">
        <f t="shared" si="23"/>
        <v>1</v>
      </c>
      <c r="Q1532" s="26" t="e">
        <f>IF(INDEX('2021 Certified EVM Plan'!H:H,MATCH(B1532,'2021 Certified EVM Plan'!E:E,0))=1,M1532,#N/A)</f>
        <v>#N/A</v>
      </c>
      <c r="R1532" s="26" t="e">
        <f>IF(INDEX('2021 Certified EVM Plan'!J:J,MATCH(B1532,'2021 Certified EVM Plan'!E:E,0))=1,M1532,#N/A)</f>
        <v>#N/A</v>
      </c>
      <c r="S1532" s="26" t="e">
        <f>IF(INDEX('2021 Certified EVM Plan'!K:K,MATCH(B1532,'2021 Certified EVM Plan'!E:E,0))=1,M1532,#N/A)</f>
        <v>#N/A</v>
      </c>
    </row>
    <row r="1533" spans="1:19" x14ac:dyDescent="0.25">
      <c r="A1533" s="22" t="s">
        <v>964</v>
      </c>
      <c r="B1533" s="22">
        <v>7400</v>
      </c>
      <c r="C1533" s="22">
        <v>25</v>
      </c>
      <c r="D1533" s="23">
        <v>1.2262264741644501E-3</v>
      </c>
      <c r="E1533" s="22">
        <v>42871101</v>
      </c>
      <c r="F1533" s="22" t="s">
        <v>1062</v>
      </c>
      <c r="G1533" s="22" t="s">
        <v>1148</v>
      </c>
      <c r="H1533" s="22">
        <v>3763.68450178172</v>
      </c>
      <c r="I1533" s="24">
        <f>'EVM CPZ List'!$D1533*'EVM CPZ List'!$C1533</f>
        <v>3.0655661854111251E-2</v>
      </c>
      <c r="J1533" s="25">
        <f>INDEX('Pivot of Risk Data'!A:A,MATCH('EVM CPZ List'!$B1533,'Pivot of Risk Data'!B:B,0),1)</f>
        <v>1504</v>
      </c>
      <c r="K1533" s="22">
        <f>0.000621371*'EVM CPZ List'!$H1533</f>
        <v>2.3386444025566093</v>
      </c>
      <c r="L1533" s="22">
        <f>L1532+'EVM CPZ List'!$K1533</f>
        <v>18068.290997195927</v>
      </c>
      <c r="M1533" s="22">
        <f>M1532-'EVM CPZ List'!$I1533</f>
        <v>31.801411009499859</v>
      </c>
      <c r="N1533" s="7" t="e">
        <f>INDEX('2021 Certified EVM Plan'!G:G,MATCH(B1533,'2021 Certified EVM Plan'!E:E,0))</f>
        <v>#N/A</v>
      </c>
      <c r="O1533" s="7" t="e">
        <f>INDEX('2021 Certified EVM Plan'!M:M,MATCH(B1533,'2021 Certified EVM Plan'!E:E,0))</f>
        <v>#N/A</v>
      </c>
      <c r="P1533" s="7">
        <f t="shared" si="23"/>
        <v>1</v>
      </c>
      <c r="Q1533" s="26" t="e">
        <f>IF(INDEX('2021 Certified EVM Plan'!H:H,MATCH(B1533,'2021 Certified EVM Plan'!E:E,0))=1,M1533,#N/A)</f>
        <v>#N/A</v>
      </c>
      <c r="R1533" s="26" t="e">
        <f>IF(INDEX('2021 Certified EVM Plan'!J:J,MATCH(B1533,'2021 Certified EVM Plan'!E:E,0))=1,M1533,#N/A)</f>
        <v>#N/A</v>
      </c>
      <c r="S1533" s="26" t="e">
        <f>IF(INDEX('2021 Certified EVM Plan'!K:K,MATCH(B1533,'2021 Certified EVM Plan'!E:E,0))=1,M1533,#N/A)</f>
        <v>#N/A</v>
      </c>
    </row>
    <row r="1534" spans="1:19" x14ac:dyDescent="0.25">
      <c r="A1534" s="22" t="s">
        <v>1672</v>
      </c>
      <c r="B1534" s="22">
        <v>7702</v>
      </c>
      <c r="C1534" s="22">
        <v>62</v>
      </c>
      <c r="D1534" s="23">
        <v>1.2204898206253901E-3</v>
      </c>
      <c r="E1534" s="22">
        <v>163751101</v>
      </c>
      <c r="F1534" s="22" t="s">
        <v>1685</v>
      </c>
      <c r="G1534" s="22" t="s">
        <v>1720</v>
      </c>
      <c r="H1534" s="22">
        <v>6897.7402887626304</v>
      </c>
      <c r="I1534" s="24">
        <f>'EVM CPZ List'!$D1534*'EVM CPZ List'!$C1534</f>
        <v>7.567036887877418E-2</v>
      </c>
      <c r="J1534" s="25">
        <f>INDEX('Pivot of Risk Data'!A:A,MATCH('EVM CPZ List'!$B1534,'Pivot of Risk Data'!B:B,0),1)</f>
        <v>1505</v>
      </c>
      <c r="K1534" s="22">
        <f>0.000621371*'EVM CPZ List'!$H1534</f>
        <v>4.2860557809687245</v>
      </c>
      <c r="L1534" s="22">
        <f>L1533+'EVM CPZ List'!$K1534</f>
        <v>18072.577052976896</v>
      </c>
      <c r="M1534" s="22">
        <f>M1533-'EVM CPZ List'!$I1534</f>
        <v>31.725740640621083</v>
      </c>
      <c r="N1534" s="7" t="e">
        <f>INDEX('2021 Certified EVM Plan'!G:G,MATCH(B1534,'2021 Certified EVM Plan'!E:E,0))</f>
        <v>#N/A</v>
      </c>
      <c r="O1534" s="7" t="e">
        <f>INDEX('2021 Certified EVM Plan'!M:M,MATCH(B1534,'2021 Certified EVM Plan'!E:E,0))</f>
        <v>#N/A</v>
      </c>
      <c r="P1534" s="7">
        <f t="shared" si="23"/>
        <v>1</v>
      </c>
      <c r="Q1534" s="26" t="e">
        <f>IF(INDEX('2021 Certified EVM Plan'!H:H,MATCH(B1534,'2021 Certified EVM Plan'!E:E,0))=1,M1534,#N/A)</f>
        <v>#N/A</v>
      </c>
      <c r="R1534" s="26" t="e">
        <f>IF(INDEX('2021 Certified EVM Plan'!J:J,MATCH(B1534,'2021 Certified EVM Plan'!E:E,0))=1,M1534,#N/A)</f>
        <v>#N/A</v>
      </c>
      <c r="S1534" s="26" t="e">
        <f>IF(INDEX('2021 Certified EVM Plan'!K:K,MATCH(B1534,'2021 Certified EVM Plan'!E:E,0))=1,M1534,#N/A)</f>
        <v>#N/A</v>
      </c>
    </row>
    <row r="1535" spans="1:19" x14ac:dyDescent="0.25">
      <c r="A1535" s="22" t="s">
        <v>964</v>
      </c>
      <c r="B1535" s="22">
        <v>4288</v>
      </c>
      <c r="C1535" s="22">
        <v>42</v>
      </c>
      <c r="D1535" s="23">
        <v>1.2170856898818601E-3</v>
      </c>
      <c r="E1535" s="22">
        <v>42271104</v>
      </c>
      <c r="F1535" s="22" t="s">
        <v>1171</v>
      </c>
      <c r="G1535" s="22" t="s">
        <v>1341</v>
      </c>
      <c r="H1535" s="22">
        <v>4863.4766469911901</v>
      </c>
      <c r="I1535" s="24">
        <f>'EVM CPZ List'!$D1535*'EVM CPZ List'!$C1535</f>
        <v>5.1117598975038127E-2</v>
      </c>
      <c r="J1535" s="25">
        <f>INDEX('Pivot of Risk Data'!A:A,MATCH('EVM CPZ List'!$B1535,'Pivot of Risk Data'!B:B,0),1)</f>
        <v>1506</v>
      </c>
      <c r="K1535" s="22">
        <f>0.000621371*'EVM CPZ List'!$H1535</f>
        <v>3.0220233476175626</v>
      </c>
      <c r="L1535" s="22">
        <f>L1534+'EVM CPZ List'!$K1535</f>
        <v>18075.599076324514</v>
      </c>
      <c r="M1535" s="22">
        <f>M1534-'EVM CPZ List'!$I1535</f>
        <v>31.674623041646043</v>
      </c>
      <c r="N1535" s="7" t="e">
        <f>INDEX('2021 Certified EVM Plan'!G:G,MATCH(B1535,'2021 Certified EVM Plan'!E:E,0))</f>
        <v>#N/A</v>
      </c>
      <c r="O1535" s="7" t="e">
        <f>INDEX('2021 Certified EVM Plan'!M:M,MATCH(B1535,'2021 Certified EVM Plan'!E:E,0))</f>
        <v>#N/A</v>
      </c>
      <c r="P1535" s="7">
        <f t="shared" si="23"/>
        <v>1</v>
      </c>
      <c r="Q1535" s="26" t="e">
        <f>IF(INDEX('2021 Certified EVM Plan'!H:H,MATCH(B1535,'2021 Certified EVM Plan'!E:E,0))=1,M1535,#N/A)</f>
        <v>#N/A</v>
      </c>
      <c r="R1535" s="26" t="e">
        <f>IF(INDEX('2021 Certified EVM Plan'!J:J,MATCH(B1535,'2021 Certified EVM Plan'!E:E,0))=1,M1535,#N/A)</f>
        <v>#N/A</v>
      </c>
      <c r="S1535" s="26" t="e">
        <f>IF(INDEX('2021 Certified EVM Plan'!K:K,MATCH(B1535,'2021 Certified EVM Plan'!E:E,0))=1,M1535,#N/A)</f>
        <v>#N/A</v>
      </c>
    </row>
    <row r="1536" spans="1:19" x14ac:dyDescent="0.25">
      <c r="A1536" s="22" t="s">
        <v>1672</v>
      </c>
      <c r="B1536" s="22">
        <v>4260</v>
      </c>
      <c r="C1536" s="22">
        <v>225</v>
      </c>
      <c r="D1536" s="23">
        <v>1.2134291781731299E-3</v>
      </c>
      <c r="E1536" s="22">
        <v>254452101</v>
      </c>
      <c r="F1536" s="22" t="s">
        <v>1895</v>
      </c>
      <c r="G1536" s="22" t="s">
        <v>2006</v>
      </c>
      <c r="H1536" s="22">
        <v>30213.4552303378</v>
      </c>
      <c r="I1536" s="24">
        <f>'EVM CPZ List'!$D1536*'EVM CPZ List'!$C1536</f>
        <v>0.27302156508895425</v>
      </c>
      <c r="J1536" s="25">
        <f>INDEX('Pivot of Risk Data'!A:A,MATCH('EVM CPZ List'!$B1536,'Pivot of Risk Data'!B:B,0),1)</f>
        <v>1507</v>
      </c>
      <c r="K1536" s="22">
        <f>0.000621371*'EVM CPZ List'!$H1536</f>
        <v>18.773764889930231</v>
      </c>
      <c r="L1536" s="22">
        <f>L1535+'EVM CPZ List'!$K1536</f>
        <v>18094.372841214445</v>
      </c>
      <c r="M1536" s="22">
        <f>M1535-'EVM CPZ List'!$I1536</f>
        <v>31.40160147655709</v>
      </c>
      <c r="N1536" s="7" t="e">
        <f>INDEX('2021 Certified EVM Plan'!G:G,MATCH(B1536,'2021 Certified EVM Plan'!E:E,0))</f>
        <v>#N/A</v>
      </c>
      <c r="O1536" s="7" t="e">
        <f>INDEX('2021 Certified EVM Plan'!M:M,MATCH(B1536,'2021 Certified EVM Plan'!E:E,0))</f>
        <v>#N/A</v>
      </c>
      <c r="P1536" s="7">
        <f t="shared" si="23"/>
        <v>1</v>
      </c>
      <c r="Q1536" s="26" t="e">
        <f>IF(INDEX('2021 Certified EVM Plan'!H:H,MATCH(B1536,'2021 Certified EVM Plan'!E:E,0))=1,M1536,#N/A)</f>
        <v>#N/A</v>
      </c>
      <c r="R1536" s="26" t="e">
        <f>IF(INDEX('2021 Certified EVM Plan'!J:J,MATCH(B1536,'2021 Certified EVM Plan'!E:E,0))=1,M1536,#N/A)</f>
        <v>#N/A</v>
      </c>
      <c r="S1536" s="26" t="e">
        <f>IF(INDEX('2021 Certified EVM Plan'!K:K,MATCH(B1536,'2021 Certified EVM Plan'!E:E,0))=1,M1536,#N/A)</f>
        <v>#N/A</v>
      </c>
    </row>
    <row r="1537" spans="1:19" x14ac:dyDescent="0.25">
      <c r="A1537" s="22" t="s">
        <v>1672</v>
      </c>
      <c r="B1537" s="22">
        <v>4696</v>
      </c>
      <c r="C1537" s="22">
        <v>26</v>
      </c>
      <c r="D1537" s="23">
        <v>1.21072453380673E-3</v>
      </c>
      <c r="E1537" s="22">
        <v>252531102</v>
      </c>
      <c r="F1537" s="22" t="s">
        <v>1873</v>
      </c>
      <c r="G1537" s="22" t="s">
        <v>1874</v>
      </c>
      <c r="H1537" s="22">
        <v>2930.8819002258901</v>
      </c>
      <c r="I1537" s="24">
        <f>'EVM CPZ List'!$D1537*'EVM CPZ List'!$C1537</f>
        <v>3.1478837878974979E-2</v>
      </c>
      <c r="J1537" s="25">
        <f>INDEX('Pivot of Risk Data'!A:A,MATCH('EVM CPZ List'!$B1537,'Pivot of Risk Data'!B:B,0),1)</f>
        <v>1508</v>
      </c>
      <c r="K1537" s="22">
        <f>0.000621371*'EVM CPZ List'!$H1537</f>
        <v>1.8211650172252616</v>
      </c>
      <c r="L1537" s="22">
        <f>L1536+'EVM CPZ List'!$K1537</f>
        <v>18096.194006231672</v>
      </c>
      <c r="M1537" s="22">
        <f>M1536-'EVM CPZ List'!$I1537</f>
        <v>31.370122638678115</v>
      </c>
      <c r="N1537" s="7" t="e">
        <f>INDEX('2021 Certified EVM Plan'!G:G,MATCH(B1537,'2021 Certified EVM Plan'!E:E,0))</f>
        <v>#N/A</v>
      </c>
      <c r="O1537" s="7" t="e">
        <f>INDEX('2021 Certified EVM Plan'!M:M,MATCH(B1537,'2021 Certified EVM Plan'!E:E,0))</f>
        <v>#N/A</v>
      </c>
      <c r="P1537" s="7">
        <f t="shared" si="23"/>
        <v>1</v>
      </c>
      <c r="Q1537" s="26" t="e">
        <f>IF(INDEX('2021 Certified EVM Plan'!H:H,MATCH(B1537,'2021 Certified EVM Plan'!E:E,0))=1,M1537,#N/A)</f>
        <v>#N/A</v>
      </c>
      <c r="R1537" s="26" t="e">
        <f>IF(INDEX('2021 Certified EVM Plan'!J:J,MATCH(B1537,'2021 Certified EVM Plan'!E:E,0))=1,M1537,#N/A)</f>
        <v>#N/A</v>
      </c>
      <c r="S1537" s="26" t="e">
        <f>IF(INDEX('2021 Certified EVM Plan'!K:K,MATCH(B1537,'2021 Certified EVM Plan'!E:E,0))=1,M1537,#N/A)</f>
        <v>#N/A</v>
      </c>
    </row>
    <row r="1538" spans="1:19" x14ac:dyDescent="0.25">
      <c r="A1538" s="22" t="s">
        <v>1672</v>
      </c>
      <c r="B1538" s="22">
        <v>8214</v>
      </c>
      <c r="C1538" s="22">
        <v>19</v>
      </c>
      <c r="D1538" s="23">
        <v>1.2094924942426899E-3</v>
      </c>
      <c r="E1538" s="22">
        <v>253642103</v>
      </c>
      <c r="F1538" s="22" t="s">
        <v>2176</v>
      </c>
      <c r="G1538" s="22" t="s">
        <v>2177</v>
      </c>
      <c r="H1538" s="22">
        <v>26364.8424043995</v>
      </c>
      <c r="I1538" s="24">
        <f>'EVM CPZ List'!$D1538*'EVM CPZ List'!$C1538</f>
        <v>2.2980357390611109E-2</v>
      </c>
      <c r="J1538" s="25">
        <f>INDEX('Pivot of Risk Data'!A:A,MATCH('EVM CPZ List'!$B1538,'Pivot of Risk Data'!B:B,0),1)</f>
        <v>1509</v>
      </c>
      <c r="K1538" s="22">
        <f>0.000621371*'EVM CPZ List'!$H1538</f>
        <v>16.382348489664121</v>
      </c>
      <c r="L1538" s="22">
        <f>L1537+'EVM CPZ List'!$K1538</f>
        <v>18112.576354721336</v>
      </c>
      <c r="M1538" s="22">
        <f>M1537-'EVM CPZ List'!$I1538</f>
        <v>31.347142281287503</v>
      </c>
      <c r="N1538" s="7" t="e">
        <f>INDEX('2021 Certified EVM Plan'!G:G,MATCH(B1538,'2021 Certified EVM Plan'!E:E,0))</f>
        <v>#N/A</v>
      </c>
      <c r="O1538" s="7" t="e">
        <f>INDEX('2021 Certified EVM Plan'!M:M,MATCH(B1538,'2021 Certified EVM Plan'!E:E,0))</f>
        <v>#N/A</v>
      </c>
      <c r="P1538" s="7">
        <f t="shared" ref="P1538:P1601" si="24">COUNTIF(B:B,B1538)</f>
        <v>1</v>
      </c>
      <c r="Q1538" s="26" t="e">
        <f>IF(INDEX('2021 Certified EVM Plan'!H:H,MATCH(B1538,'2021 Certified EVM Plan'!E:E,0))=1,M1538,#N/A)</f>
        <v>#N/A</v>
      </c>
      <c r="R1538" s="26" t="e">
        <f>IF(INDEX('2021 Certified EVM Plan'!J:J,MATCH(B1538,'2021 Certified EVM Plan'!E:E,0))=1,M1538,#N/A)</f>
        <v>#N/A</v>
      </c>
      <c r="S1538" s="26" t="e">
        <f>IF(INDEX('2021 Certified EVM Plan'!K:K,MATCH(B1538,'2021 Certified EVM Plan'!E:E,0))=1,M1538,#N/A)</f>
        <v>#N/A</v>
      </c>
    </row>
    <row r="1539" spans="1:19" x14ac:dyDescent="0.25">
      <c r="A1539" s="22" t="s">
        <v>964</v>
      </c>
      <c r="B1539" s="22">
        <v>8117</v>
      </c>
      <c r="C1539" s="22">
        <v>13</v>
      </c>
      <c r="D1539" s="23">
        <v>1.20684201133136E-3</v>
      </c>
      <c r="E1539" s="22">
        <v>192401101</v>
      </c>
      <c r="F1539" s="22" t="s">
        <v>1001</v>
      </c>
      <c r="G1539" s="22" t="s">
        <v>1002</v>
      </c>
      <c r="H1539" s="22">
        <v>1584.2404821974701</v>
      </c>
      <c r="I1539" s="24">
        <f>'EVM CPZ List'!$D1539*'EVM CPZ List'!$C1539</f>
        <v>1.5688946147307679E-2</v>
      </c>
      <c r="J1539" s="25">
        <f>INDEX('Pivot of Risk Data'!A:A,MATCH('EVM CPZ List'!$B1539,'Pivot of Risk Data'!B:B,0),1)</f>
        <v>1510</v>
      </c>
      <c r="K1539" s="22">
        <f>0.000621371*'EVM CPZ List'!$H1539</f>
        <v>0.98440109266352416</v>
      </c>
      <c r="L1539" s="22">
        <f>L1538+'EVM CPZ List'!$K1539</f>
        <v>18113.560755814</v>
      </c>
      <c r="M1539" s="22">
        <f>M1538-'EVM CPZ List'!$I1539</f>
        <v>31.331453335140196</v>
      </c>
      <c r="N1539" s="7" t="e">
        <f>INDEX('2021 Certified EVM Plan'!G:G,MATCH(B1539,'2021 Certified EVM Plan'!E:E,0))</f>
        <v>#N/A</v>
      </c>
      <c r="O1539" s="7" t="e">
        <f>INDEX('2021 Certified EVM Plan'!M:M,MATCH(B1539,'2021 Certified EVM Plan'!E:E,0))</f>
        <v>#N/A</v>
      </c>
      <c r="P1539" s="7">
        <f t="shared" si="24"/>
        <v>1</v>
      </c>
      <c r="Q1539" s="26" t="e">
        <f>IF(INDEX('2021 Certified EVM Plan'!H:H,MATCH(B1539,'2021 Certified EVM Plan'!E:E,0))=1,M1539,#N/A)</f>
        <v>#N/A</v>
      </c>
      <c r="R1539" s="26" t="e">
        <f>IF(INDEX('2021 Certified EVM Plan'!J:J,MATCH(B1539,'2021 Certified EVM Plan'!E:E,0))=1,M1539,#N/A)</f>
        <v>#N/A</v>
      </c>
      <c r="S1539" s="26" t="e">
        <f>IF(INDEX('2021 Certified EVM Plan'!K:K,MATCH(B1539,'2021 Certified EVM Plan'!E:E,0))=1,M1539,#N/A)</f>
        <v>#N/A</v>
      </c>
    </row>
    <row r="1540" spans="1:19" x14ac:dyDescent="0.25">
      <c r="A1540" s="22" t="s">
        <v>8</v>
      </c>
      <c r="B1540" s="22">
        <v>3925</v>
      </c>
      <c r="C1540" s="22">
        <v>50</v>
      </c>
      <c r="D1540" s="23">
        <v>1.2022280407303701E-3</v>
      </c>
      <c r="E1540" s="22">
        <v>152031101</v>
      </c>
      <c r="F1540" s="22" t="s">
        <v>60</v>
      </c>
      <c r="G1540" s="22" t="s">
        <v>61</v>
      </c>
      <c r="H1540" s="22">
        <v>5321.5191115201696</v>
      </c>
      <c r="I1540" s="24">
        <f>'EVM CPZ List'!$D1540*'EVM CPZ List'!$C1540</f>
        <v>6.0111402036518505E-2</v>
      </c>
      <c r="J1540" s="25">
        <f>INDEX('Pivot of Risk Data'!A:A,MATCH('EVM CPZ List'!$B1540,'Pivot of Risk Data'!B:B,0),1)</f>
        <v>1511</v>
      </c>
      <c r="K1540" s="22">
        <f>0.000621371*'EVM CPZ List'!$H1540</f>
        <v>3.3066376518443992</v>
      </c>
      <c r="L1540" s="22">
        <f>L1539+'EVM CPZ List'!$K1540</f>
        <v>18116.867393465844</v>
      </c>
      <c r="M1540" s="22">
        <f>M1539-'EVM CPZ List'!$I1540</f>
        <v>31.271341933103677</v>
      </c>
      <c r="N1540" s="7" t="e">
        <f>INDEX('2021 Certified EVM Plan'!G:G,MATCH(B1540,'2021 Certified EVM Plan'!E:E,0))</f>
        <v>#N/A</v>
      </c>
      <c r="O1540" s="7" t="e">
        <f>INDEX('2021 Certified EVM Plan'!M:M,MATCH(B1540,'2021 Certified EVM Plan'!E:E,0))</f>
        <v>#N/A</v>
      </c>
      <c r="P1540" s="7">
        <f t="shared" si="24"/>
        <v>1</v>
      </c>
      <c r="Q1540" s="26" t="e">
        <f>IF(INDEX('2021 Certified EVM Plan'!H:H,MATCH(B1540,'2021 Certified EVM Plan'!E:E,0))=1,M1540,#N/A)</f>
        <v>#N/A</v>
      </c>
      <c r="R1540" s="26" t="e">
        <f>IF(INDEX('2021 Certified EVM Plan'!J:J,MATCH(B1540,'2021 Certified EVM Plan'!E:E,0))=1,M1540,#N/A)</f>
        <v>#N/A</v>
      </c>
      <c r="S1540" s="26" t="e">
        <f>IF(INDEX('2021 Certified EVM Plan'!K:K,MATCH(B1540,'2021 Certified EVM Plan'!E:E,0))=1,M1540,#N/A)</f>
        <v>#N/A</v>
      </c>
    </row>
    <row r="1541" spans="1:19" x14ac:dyDescent="0.25">
      <c r="A1541" s="22" t="s">
        <v>964</v>
      </c>
      <c r="B1541" s="22">
        <v>4928</v>
      </c>
      <c r="C1541" s="22">
        <v>60</v>
      </c>
      <c r="D1541" s="23">
        <v>1.1962626660936601E-3</v>
      </c>
      <c r="E1541" s="22">
        <v>192251102</v>
      </c>
      <c r="F1541" s="22" t="s">
        <v>1289</v>
      </c>
      <c r="G1541" s="22" t="s">
        <v>1490</v>
      </c>
      <c r="H1541" s="22">
        <v>5431.6629836982802</v>
      </c>
      <c r="I1541" s="24">
        <f>'EVM CPZ List'!$D1541*'EVM CPZ List'!$C1541</f>
        <v>7.1775759965619607E-2</v>
      </c>
      <c r="J1541" s="25">
        <f>INDEX('Pivot of Risk Data'!A:A,MATCH('EVM CPZ List'!$B1541,'Pivot of Risk Data'!B:B,0),1)</f>
        <v>1512</v>
      </c>
      <c r="K1541" s="22">
        <f>0.000621371*'EVM CPZ List'!$H1541</f>
        <v>3.375077859843584</v>
      </c>
      <c r="L1541" s="22">
        <f>L1540+'EVM CPZ List'!$K1541</f>
        <v>18120.242471325688</v>
      </c>
      <c r="M1541" s="22">
        <f>M1540-'EVM CPZ List'!$I1541</f>
        <v>31.199566173138059</v>
      </c>
      <c r="N1541" s="7" t="e">
        <f>INDEX('2021 Certified EVM Plan'!G:G,MATCH(B1541,'2021 Certified EVM Plan'!E:E,0))</f>
        <v>#N/A</v>
      </c>
      <c r="O1541" s="7" t="e">
        <f>INDEX('2021 Certified EVM Plan'!M:M,MATCH(B1541,'2021 Certified EVM Plan'!E:E,0))</f>
        <v>#N/A</v>
      </c>
      <c r="P1541" s="7">
        <f t="shared" si="24"/>
        <v>1</v>
      </c>
      <c r="Q1541" s="26" t="e">
        <f>IF(INDEX('2021 Certified EVM Plan'!H:H,MATCH(B1541,'2021 Certified EVM Plan'!E:E,0))=1,M1541,#N/A)</f>
        <v>#N/A</v>
      </c>
      <c r="R1541" s="26" t="e">
        <f>IF(INDEX('2021 Certified EVM Plan'!J:J,MATCH(B1541,'2021 Certified EVM Plan'!E:E,0))=1,M1541,#N/A)</f>
        <v>#N/A</v>
      </c>
      <c r="S1541" s="26" t="e">
        <f>IF(INDEX('2021 Certified EVM Plan'!K:K,MATCH(B1541,'2021 Certified EVM Plan'!E:E,0))=1,M1541,#N/A)</f>
        <v>#N/A</v>
      </c>
    </row>
    <row r="1542" spans="1:19" x14ac:dyDescent="0.25">
      <c r="A1542" s="22" t="s">
        <v>964</v>
      </c>
      <c r="B1542" s="22">
        <v>9153</v>
      </c>
      <c r="C1542" s="22">
        <v>50</v>
      </c>
      <c r="D1542" s="23">
        <v>1.1918483218078899E-3</v>
      </c>
      <c r="E1542" s="22">
        <v>42811111</v>
      </c>
      <c r="F1542" s="22" t="s">
        <v>1092</v>
      </c>
      <c r="G1542" s="22" t="s">
        <v>1465</v>
      </c>
      <c r="H1542" s="22">
        <v>5703.5409974063896</v>
      </c>
      <c r="I1542" s="24">
        <f>'EVM CPZ List'!$D1542*'EVM CPZ List'!$C1542</f>
        <v>5.9592416090394493E-2</v>
      </c>
      <c r="J1542" s="25">
        <f>INDEX('Pivot of Risk Data'!A:A,MATCH('EVM CPZ List'!$B1542,'Pivot of Risk Data'!B:B,0),1)</f>
        <v>1513</v>
      </c>
      <c r="K1542" s="22">
        <f>0.000621371*'EVM CPZ List'!$H1542</f>
        <v>3.5440149730994057</v>
      </c>
      <c r="L1542" s="22">
        <f>L1541+'EVM CPZ List'!$K1542</f>
        <v>18123.786486298788</v>
      </c>
      <c r="M1542" s="22">
        <f>M1541-'EVM CPZ List'!$I1542</f>
        <v>31.139973757047663</v>
      </c>
      <c r="N1542" s="7" t="e">
        <f>INDEX('2021 Certified EVM Plan'!G:G,MATCH(B1542,'2021 Certified EVM Plan'!E:E,0))</f>
        <v>#N/A</v>
      </c>
      <c r="O1542" s="7" t="e">
        <f>INDEX('2021 Certified EVM Plan'!M:M,MATCH(B1542,'2021 Certified EVM Plan'!E:E,0))</f>
        <v>#N/A</v>
      </c>
      <c r="P1542" s="7">
        <f t="shared" si="24"/>
        <v>1</v>
      </c>
      <c r="Q1542" s="26" t="e">
        <f>IF(INDEX('2021 Certified EVM Plan'!H:H,MATCH(B1542,'2021 Certified EVM Plan'!E:E,0))=1,M1542,#N/A)</f>
        <v>#N/A</v>
      </c>
      <c r="R1542" s="26" t="e">
        <f>IF(INDEX('2021 Certified EVM Plan'!J:J,MATCH(B1542,'2021 Certified EVM Plan'!E:E,0))=1,M1542,#N/A)</f>
        <v>#N/A</v>
      </c>
      <c r="S1542" s="26" t="e">
        <f>IF(INDEX('2021 Certified EVM Plan'!K:K,MATCH(B1542,'2021 Certified EVM Plan'!E:E,0))=1,M1542,#N/A)</f>
        <v>#N/A</v>
      </c>
    </row>
    <row r="1543" spans="1:19" x14ac:dyDescent="0.25">
      <c r="A1543" s="22" t="s">
        <v>964</v>
      </c>
      <c r="B1543" s="22">
        <v>230</v>
      </c>
      <c r="C1543" s="22">
        <v>24</v>
      </c>
      <c r="D1543" s="23">
        <v>1.1866649230614301E-3</v>
      </c>
      <c r="E1543" s="22">
        <v>43311102</v>
      </c>
      <c r="F1543" s="22" t="s">
        <v>969</v>
      </c>
      <c r="G1543" s="22" t="s">
        <v>1430</v>
      </c>
      <c r="H1543" s="22">
        <v>2621.5628123131</v>
      </c>
      <c r="I1543" s="24">
        <f>'EVM CPZ List'!$D1543*'EVM CPZ List'!$C1543</f>
        <v>2.8479958153474323E-2</v>
      </c>
      <c r="J1543" s="25">
        <f>INDEX('Pivot of Risk Data'!A:A,MATCH('EVM CPZ List'!$B1543,'Pivot of Risk Data'!B:B,0),1)</f>
        <v>1514</v>
      </c>
      <c r="K1543" s="22">
        <f>0.000621371*'EVM CPZ List'!$H1543</f>
        <v>1.6289631062498033</v>
      </c>
      <c r="L1543" s="22">
        <f>L1542+'EVM CPZ List'!$K1543</f>
        <v>18125.415449405038</v>
      </c>
      <c r="M1543" s="22">
        <f>M1542-'EVM CPZ List'!$I1543</f>
        <v>31.111493798894188</v>
      </c>
      <c r="N1543" s="7" t="e">
        <f>INDEX('2021 Certified EVM Plan'!G:G,MATCH(B1543,'2021 Certified EVM Plan'!E:E,0))</f>
        <v>#N/A</v>
      </c>
      <c r="O1543" s="7" t="e">
        <f>INDEX('2021 Certified EVM Plan'!M:M,MATCH(B1543,'2021 Certified EVM Plan'!E:E,0))</f>
        <v>#N/A</v>
      </c>
      <c r="P1543" s="7">
        <f t="shared" si="24"/>
        <v>1</v>
      </c>
      <c r="Q1543" s="26" t="e">
        <f>IF(INDEX('2021 Certified EVM Plan'!H:H,MATCH(B1543,'2021 Certified EVM Plan'!E:E,0))=1,M1543,#N/A)</f>
        <v>#N/A</v>
      </c>
      <c r="R1543" s="26" t="e">
        <f>IF(INDEX('2021 Certified EVM Plan'!J:J,MATCH(B1543,'2021 Certified EVM Plan'!E:E,0))=1,M1543,#N/A)</f>
        <v>#N/A</v>
      </c>
      <c r="S1543" s="26" t="e">
        <f>IF(INDEX('2021 Certified EVM Plan'!K:K,MATCH(B1543,'2021 Certified EVM Plan'!E:E,0))=1,M1543,#N/A)</f>
        <v>#N/A</v>
      </c>
    </row>
    <row r="1544" spans="1:19" x14ac:dyDescent="0.25">
      <c r="A1544" s="22" t="s">
        <v>2906</v>
      </c>
      <c r="B1544" s="22">
        <v>8383</v>
      </c>
      <c r="C1544" s="22">
        <v>37</v>
      </c>
      <c r="D1544" s="23">
        <v>1.18496053321938E-3</v>
      </c>
      <c r="E1544" s="22">
        <v>14241101</v>
      </c>
      <c r="F1544" s="22" t="s">
        <v>2932</v>
      </c>
      <c r="G1544" s="22" t="s">
        <v>3419</v>
      </c>
      <c r="H1544" s="22">
        <v>4242.1562355925298</v>
      </c>
      <c r="I1544" s="24">
        <f>'EVM CPZ List'!$D1544*'EVM CPZ List'!$C1544</f>
        <v>4.3843539729117059E-2</v>
      </c>
      <c r="J1544" s="25">
        <f>INDEX('Pivot of Risk Data'!A:A,MATCH('EVM CPZ List'!$B1544,'Pivot of Risk Data'!B:B,0),1)</f>
        <v>1515</v>
      </c>
      <c r="K1544" s="22">
        <f>0.000621371*'EVM CPZ List'!$H1544</f>
        <v>2.6359528622663659</v>
      </c>
      <c r="L1544" s="22">
        <f>L1543+'EVM CPZ List'!$K1544</f>
        <v>18128.051402267305</v>
      </c>
      <c r="M1544" s="22">
        <f>M1543-'EVM CPZ List'!$I1544</f>
        <v>31.06765025916507</v>
      </c>
      <c r="N1544" s="7" t="e">
        <f>INDEX('2021 Certified EVM Plan'!G:G,MATCH(B1544,'2021 Certified EVM Plan'!E:E,0))</f>
        <v>#N/A</v>
      </c>
      <c r="O1544" s="7" t="e">
        <f>INDEX('2021 Certified EVM Plan'!M:M,MATCH(B1544,'2021 Certified EVM Plan'!E:E,0))</f>
        <v>#N/A</v>
      </c>
      <c r="P1544" s="7">
        <f t="shared" si="24"/>
        <v>1</v>
      </c>
      <c r="Q1544" s="26" t="e">
        <f>IF(INDEX('2021 Certified EVM Plan'!H:H,MATCH(B1544,'2021 Certified EVM Plan'!E:E,0))=1,M1544,#N/A)</f>
        <v>#N/A</v>
      </c>
      <c r="R1544" s="26" t="e">
        <f>IF(INDEX('2021 Certified EVM Plan'!J:J,MATCH(B1544,'2021 Certified EVM Plan'!E:E,0))=1,M1544,#N/A)</f>
        <v>#N/A</v>
      </c>
      <c r="S1544" s="26" t="e">
        <f>IF(INDEX('2021 Certified EVM Plan'!K:K,MATCH(B1544,'2021 Certified EVM Plan'!E:E,0))=1,M1544,#N/A)</f>
        <v>#N/A</v>
      </c>
    </row>
    <row r="1545" spans="1:19" x14ac:dyDescent="0.25">
      <c r="A1545" s="22" t="s">
        <v>2195</v>
      </c>
      <c r="B1545" s="22">
        <v>4804</v>
      </c>
      <c r="C1545" s="22">
        <v>100</v>
      </c>
      <c r="D1545" s="23">
        <v>1.1840242073876499E-3</v>
      </c>
      <c r="E1545" s="22">
        <v>183052110</v>
      </c>
      <c r="F1545" s="22" t="s">
        <v>2360</v>
      </c>
      <c r="G1545" s="22" t="s">
        <v>2649</v>
      </c>
      <c r="H1545" s="22">
        <v>21302.3977290361</v>
      </c>
      <c r="I1545" s="24">
        <f>'EVM CPZ List'!$D1545*'EVM CPZ List'!$C1545</f>
        <v>0.11840242073876499</v>
      </c>
      <c r="J1545" s="25">
        <f>INDEX('Pivot of Risk Data'!A:A,MATCH('EVM CPZ List'!$B1545,'Pivot of Risk Data'!B:B,0),1)</f>
        <v>1516</v>
      </c>
      <c r="K1545" s="22">
        <f>0.000621371*'EVM CPZ List'!$H1545</f>
        <v>13.236692179288891</v>
      </c>
      <c r="L1545" s="22">
        <f>L1544+'EVM CPZ List'!$K1545</f>
        <v>18141.288094446594</v>
      </c>
      <c r="M1545" s="22">
        <f>M1544-'EVM CPZ List'!$I1545</f>
        <v>30.949247838426306</v>
      </c>
      <c r="N1545" s="7" t="e">
        <f>INDEX('2021 Certified EVM Plan'!G:G,MATCH(B1545,'2021 Certified EVM Plan'!E:E,0))</f>
        <v>#N/A</v>
      </c>
      <c r="O1545" s="7" t="e">
        <f>INDEX('2021 Certified EVM Plan'!M:M,MATCH(B1545,'2021 Certified EVM Plan'!E:E,0))</f>
        <v>#N/A</v>
      </c>
      <c r="P1545" s="7">
        <f t="shared" si="24"/>
        <v>1</v>
      </c>
      <c r="Q1545" s="26" t="e">
        <f>IF(INDEX('2021 Certified EVM Plan'!H:H,MATCH(B1545,'2021 Certified EVM Plan'!E:E,0))=1,M1545,#N/A)</f>
        <v>#N/A</v>
      </c>
      <c r="R1545" s="26" t="e">
        <f>IF(INDEX('2021 Certified EVM Plan'!J:J,MATCH(B1545,'2021 Certified EVM Plan'!E:E,0))=1,M1545,#N/A)</f>
        <v>#N/A</v>
      </c>
      <c r="S1545" s="26" t="e">
        <f>IF(INDEX('2021 Certified EVM Plan'!K:K,MATCH(B1545,'2021 Certified EVM Plan'!E:E,0))=1,M1545,#N/A)</f>
        <v>#N/A</v>
      </c>
    </row>
    <row r="1546" spans="1:19" x14ac:dyDescent="0.25">
      <c r="A1546" s="22" t="s">
        <v>2906</v>
      </c>
      <c r="B1546" s="22">
        <v>335</v>
      </c>
      <c r="C1546" s="22">
        <v>191</v>
      </c>
      <c r="D1546" s="23">
        <v>1.1760512759264399E-3</v>
      </c>
      <c r="E1546" s="22">
        <v>43021101</v>
      </c>
      <c r="F1546" s="22" t="s">
        <v>2927</v>
      </c>
      <c r="G1546" s="22" t="s">
        <v>2947</v>
      </c>
      <c r="H1546" s="22">
        <v>19975.080953048</v>
      </c>
      <c r="I1546" s="24">
        <f>'EVM CPZ List'!$D1546*'EVM CPZ List'!$C1546</f>
        <v>0.22462579370195002</v>
      </c>
      <c r="J1546" s="25">
        <f>INDEX('Pivot of Risk Data'!A:A,MATCH('EVM CPZ List'!$B1546,'Pivot of Risk Data'!B:B,0),1)</f>
        <v>1517</v>
      </c>
      <c r="K1546" s="22">
        <f>0.000621371*'EVM CPZ List'!$H1546</f>
        <v>12.41193602687639</v>
      </c>
      <c r="L1546" s="22">
        <f>L1545+'EVM CPZ List'!$K1546</f>
        <v>18153.700030473472</v>
      </c>
      <c r="M1546" s="22">
        <f>M1545-'EVM CPZ List'!$I1546</f>
        <v>30.724622044724356</v>
      </c>
      <c r="N1546" s="7" t="e">
        <f>INDEX('2021 Certified EVM Plan'!G:G,MATCH(B1546,'2021 Certified EVM Plan'!E:E,0))</f>
        <v>#N/A</v>
      </c>
      <c r="O1546" s="7" t="e">
        <f>INDEX('2021 Certified EVM Plan'!M:M,MATCH(B1546,'2021 Certified EVM Plan'!E:E,0))</f>
        <v>#N/A</v>
      </c>
      <c r="P1546" s="7">
        <f t="shared" si="24"/>
        <v>1</v>
      </c>
      <c r="Q1546" s="26" t="e">
        <f>IF(INDEX('2021 Certified EVM Plan'!H:H,MATCH(B1546,'2021 Certified EVM Plan'!E:E,0))=1,M1546,#N/A)</f>
        <v>#N/A</v>
      </c>
      <c r="R1546" s="26" t="e">
        <f>IF(INDEX('2021 Certified EVM Plan'!J:J,MATCH(B1546,'2021 Certified EVM Plan'!E:E,0))=1,M1546,#N/A)</f>
        <v>#N/A</v>
      </c>
      <c r="S1546" s="26" t="e">
        <f>IF(INDEX('2021 Certified EVM Plan'!K:K,MATCH(B1546,'2021 Certified EVM Plan'!E:E,0))=1,M1546,#N/A)</f>
        <v>#N/A</v>
      </c>
    </row>
    <row r="1547" spans="1:19" x14ac:dyDescent="0.25">
      <c r="A1547" s="22" t="s">
        <v>1672</v>
      </c>
      <c r="B1547" s="22">
        <v>6088</v>
      </c>
      <c r="C1547" s="22">
        <v>64</v>
      </c>
      <c r="D1547" s="23">
        <v>1.16137982813507E-3</v>
      </c>
      <c r="E1547" s="22">
        <v>163661702</v>
      </c>
      <c r="F1547" s="22" t="s">
        <v>1744</v>
      </c>
      <c r="G1547" s="22" t="s">
        <v>1745</v>
      </c>
      <c r="H1547" s="22">
        <v>6198.5937903936101</v>
      </c>
      <c r="I1547" s="24">
        <f>'EVM CPZ List'!$D1547*'EVM CPZ List'!$C1547</f>
        <v>7.432830900064448E-2</v>
      </c>
      <c r="J1547" s="25">
        <f>INDEX('Pivot of Risk Data'!A:A,MATCH('EVM CPZ List'!$B1547,'Pivot of Risk Data'!B:B,0),1)</f>
        <v>1518</v>
      </c>
      <c r="K1547" s="22">
        <f>0.000621371*'EVM CPZ List'!$H1547</f>
        <v>3.8516264221306682</v>
      </c>
      <c r="L1547" s="22">
        <f>L1546+'EVM CPZ List'!$K1547</f>
        <v>18157.551656895601</v>
      </c>
      <c r="M1547" s="22">
        <f>M1546-'EVM CPZ List'!$I1547</f>
        <v>30.650293735723711</v>
      </c>
      <c r="N1547" s="7" t="e">
        <f>INDEX('2021 Certified EVM Plan'!G:G,MATCH(B1547,'2021 Certified EVM Plan'!E:E,0))</f>
        <v>#N/A</v>
      </c>
      <c r="O1547" s="7" t="e">
        <f>INDEX('2021 Certified EVM Plan'!M:M,MATCH(B1547,'2021 Certified EVM Plan'!E:E,0))</f>
        <v>#N/A</v>
      </c>
      <c r="P1547" s="7">
        <f t="shared" si="24"/>
        <v>1</v>
      </c>
      <c r="Q1547" s="26" t="e">
        <f>IF(INDEX('2021 Certified EVM Plan'!H:H,MATCH(B1547,'2021 Certified EVM Plan'!E:E,0))=1,M1547,#N/A)</f>
        <v>#N/A</v>
      </c>
      <c r="R1547" s="26" t="e">
        <f>IF(INDEX('2021 Certified EVM Plan'!J:J,MATCH(B1547,'2021 Certified EVM Plan'!E:E,0))=1,M1547,#N/A)</f>
        <v>#N/A</v>
      </c>
      <c r="S1547" s="26" t="e">
        <f>IF(INDEX('2021 Certified EVM Plan'!K:K,MATCH(B1547,'2021 Certified EVM Plan'!E:E,0))=1,M1547,#N/A)</f>
        <v>#N/A</v>
      </c>
    </row>
    <row r="1548" spans="1:19" x14ac:dyDescent="0.25">
      <c r="A1548" s="22" t="s">
        <v>1672</v>
      </c>
      <c r="B1548" s="22">
        <v>65</v>
      </c>
      <c r="C1548" s="22">
        <v>74</v>
      </c>
      <c r="D1548" s="23">
        <v>1.15029631770875E-3</v>
      </c>
      <c r="E1548" s="22">
        <v>252931102</v>
      </c>
      <c r="F1548" s="22" t="s">
        <v>2188</v>
      </c>
      <c r="G1548" s="22" t="s">
        <v>2193</v>
      </c>
      <c r="H1548" s="22">
        <v>10444.687502089901</v>
      </c>
      <c r="I1548" s="24">
        <f>'EVM CPZ List'!$D1548*'EVM CPZ List'!$C1548</f>
        <v>8.5121927510447504E-2</v>
      </c>
      <c r="J1548" s="25">
        <f>INDEX('Pivot of Risk Data'!A:A,MATCH('EVM CPZ List'!$B1548,'Pivot of Risk Data'!B:B,0),1)</f>
        <v>1519</v>
      </c>
      <c r="K1548" s="22">
        <f>0.000621371*'EVM CPZ List'!$H1548</f>
        <v>6.4900259178611037</v>
      </c>
      <c r="L1548" s="22">
        <f>L1547+'EVM CPZ List'!$K1548</f>
        <v>18164.041682813462</v>
      </c>
      <c r="M1548" s="22">
        <f>M1547-'EVM CPZ List'!$I1548</f>
        <v>30.565171808213265</v>
      </c>
      <c r="N1548" s="7" t="e">
        <f>INDEX('2021 Certified EVM Plan'!G:G,MATCH(B1548,'2021 Certified EVM Plan'!E:E,0))</f>
        <v>#N/A</v>
      </c>
      <c r="O1548" s="7" t="e">
        <f>INDEX('2021 Certified EVM Plan'!M:M,MATCH(B1548,'2021 Certified EVM Plan'!E:E,0))</f>
        <v>#N/A</v>
      </c>
      <c r="P1548" s="7">
        <f t="shared" si="24"/>
        <v>1</v>
      </c>
      <c r="Q1548" s="26" t="e">
        <f>IF(INDEX('2021 Certified EVM Plan'!H:H,MATCH(B1548,'2021 Certified EVM Plan'!E:E,0))=1,M1548,#N/A)</f>
        <v>#N/A</v>
      </c>
      <c r="R1548" s="26" t="e">
        <f>IF(INDEX('2021 Certified EVM Plan'!J:J,MATCH(B1548,'2021 Certified EVM Plan'!E:E,0))=1,M1548,#N/A)</f>
        <v>#N/A</v>
      </c>
      <c r="S1548" s="26" t="e">
        <f>IF(INDEX('2021 Certified EVM Plan'!K:K,MATCH(B1548,'2021 Certified EVM Plan'!E:E,0))=1,M1548,#N/A)</f>
        <v>#N/A</v>
      </c>
    </row>
    <row r="1549" spans="1:19" x14ac:dyDescent="0.25">
      <c r="A1549" s="22" t="s">
        <v>964</v>
      </c>
      <c r="B1549" s="22">
        <v>265</v>
      </c>
      <c r="C1549" s="22">
        <v>86</v>
      </c>
      <c r="D1549" s="23">
        <v>1.15005194365077E-3</v>
      </c>
      <c r="E1549" s="22">
        <v>42091102</v>
      </c>
      <c r="F1549" s="22" t="s">
        <v>1058</v>
      </c>
      <c r="G1549" s="22" t="s">
        <v>1086</v>
      </c>
      <c r="H1549" s="22">
        <v>9065.6252484455599</v>
      </c>
      <c r="I1549" s="24">
        <f>'EVM CPZ List'!$D1549*'EVM CPZ List'!$C1549</f>
        <v>9.8904467153966211E-2</v>
      </c>
      <c r="J1549" s="25">
        <f>INDEX('Pivot of Risk Data'!A:A,MATCH('EVM CPZ List'!$B1549,'Pivot of Risk Data'!B:B,0),1)</f>
        <v>1520</v>
      </c>
      <c r="K1549" s="22">
        <f>0.000621371*'EVM CPZ List'!$H1549</f>
        <v>5.6331166262518657</v>
      </c>
      <c r="L1549" s="22">
        <f>L1548+'EVM CPZ List'!$K1549</f>
        <v>18169.674799439716</v>
      </c>
      <c r="M1549" s="22">
        <f>M1548-'EVM CPZ List'!$I1549</f>
        <v>30.4662673410593</v>
      </c>
      <c r="N1549" s="7" t="e">
        <f>INDEX('2021 Certified EVM Plan'!G:G,MATCH(B1549,'2021 Certified EVM Plan'!E:E,0))</f>
        <v>#N/A</v>
      </c>
      <c r="O1549" s="7" t="e">
        <f>INDEX('2021 Certified EVM Plan'!M:M,MATCH(B1549,'2021 Certified EVM Plan'!E:E,0))</f>
        <v>#N/A</v>
      </c>
      <c r="P1549" s="7">
        <f t="shared" si="24"/>
        <v>1</v>
      </c>
      <c r="Q1549" s="26" t="e">
        <f>IF(INDEX('2021 Certified EVM Plan'!H:H,MATCH(B1549,'2021 Certified EVM Plan'!E:E,0))=1,M1549,#N/A)</f>
        <v>#N/A</v>
      </c>
      <c r="R1549" s="26" t="e">
        <f>IF(INDEX('2021 Certified EVM Plan'!J:J,MATCH(B1549,'2021 Certified EVM Plan'!E:E,0))=1,M1549,#N/A)</f>
        <v>#N/A</v>
      </c>
      <c r="S1549" s="26" t="e">
        <f>IF(INDEX('2021 Certified EVM Plan'!K:K,MATCH(B1549,'2021 Certified EVM Plan'!E:E,0))=1,M1549,#N/A)</f>
        <v>#N/A</v>
      </c>
    </row>
    <row r="1550" spans="1:19" x14ac:dyDescent="0.25">
      <c r="A1550" s="22" t="s">
        <v>964</v>
      </c>
      <c r="B1550" s="22">
        <v>9319</v>
      </c>
      <c r="C1550" s="22">
        <v>33</v>
      </c>
      <c r="D1550" s="23">
        <v>1.1494750024093E-3</v>
      </c>
      <c r="E1550" s="22">
        <v>42811111</v>
      </c>
      <c r="F1550" s="22" t="s">
        <v>1092</v>
      </c>
      <c r="G1550" s="22" t="s">
        <v>1521</v>
      </c>
      <c r="H1550" s="22">
        <v>5445.8415680941098</v>
      </c>
      <c r="I1550" s="24">
        <f>'EVM CPZ List'!$D1550*'EVM CPZ List'!$C1550</f>
        <v>3.79326750795069E-2</v>
      </c>
      <c r="J1550" s="25">
        <f>INDEX('Pivot of Risk Data'!A:A,MATCH('EVM CPZ List'!$B1550,'Pivot of Risk Data'!B:B,0),1)</f>
        <v>1521</v>
      </c>
      <c r="K1550" s="22">
        <f>0.000621371*'EVM CPZ List'!$H1550</f>
        <v>3.3838880210082052</v>
      </c>
      <c r="L1550" s="22">
        <f>L1549+'EVM CPZ List'!$K1550</f>
        <v>18173.058687460725</v>
      </c>
      <c r="M1550" s="22">
        <f>M1549-'EVM CPZ List'!$I1550</f>
        <v>30.428334665979794</v>
      </c>
      <c r="N1550" s="7" t="e">
        <f>INDEX('2021 Certified EVM Plan'!G:G,MATCH(B1550,'2021 Certified EVM Plan'!E:E,0))</f>
        <v>#N/A</v>
      </c>
      <c r="O1550" s="7" t="e">
        <f>INDEX('2021 Certified EVM Plan'!M:M,MATCH(B1550,'2021 Certified EVM Plan'!E:E,0))</f>
        <v>#N/A</v>
      </c>
      <c r="P1550" s="7">
        <f t="shared" si="24"/>
        <v>1</v>
      </c>
      <c r="Q1550" s="26" t="e">
        <f>IF(INDEX('2021 Certified EVM Plan'!H:H,MATCH(B1550,'2021 Certified EVM Plan'!E:E,0))=1,M1550,#N/A)</f>
        <v>#N/A</v>
      </c>
      <c r="R1550" s="26" t="e">
        <f>IF(INDEX('2021 Certified EVM Plan'!J:J,MATCH(B1550,'2021 Certified EVM Plan'!E:E,0))=1,M1550,#N/A)</f>
        <v>#N/A</v>
      </c>
      <c r="S1550" s="26" t="e">
        <f>IF(INDEX('2021 Certified EVM Plan'!K:K,MATCH(B1550,'2021 Certified EVM Plan'!E:E,0))=1,M1550,#N/A)</f>
        <v>#N/A</v>
      </c>
    </row>
    <row r="1551" spans="1:19" x14ac:dyDescent="0.25">
      <c r="A1551" s="22" t="s">
        <v>8</v>
      </c>
      <c r="B1551" s="22">
        <v>3185</v>
      </c>
      <c r="C1551" s="22">
        <v>199</v>
      </c>
      <c r="D1551" s="23">
        <v>1.1475175085608801E-3</v>
      </c>
      <c r="E1551" s="22">
        <v>153081112</v>
      </c>
      <c r="F1551" s="22" t="s">
        <v>90</v>
      </c>
      <c r="G1551" s="22" t="s">
        <v>91</v>
      </c>
      <c r="H1551" s="22">
        <v>20689.213335075001</v>
      </c>
      <c r="I1551" s="24">
        <f>'EVM CPZ List'!$D1551*'EVM CPZ List'!$C1551</f>
        <v>0.22835598420361514</v>
      </c>
      <c r="J1551" s="25">
        <f>INDEX('Pivot of Risk Data'!A:A,MATCH('EVM CPZ List'!$B1551,'Pivot of Risk Data'!B:B,0),1)</f>
        <v>1522</v>
      </c>
      <c r="K1551" s="22">
        <f>0.000621371*'EVM CPZ List'!$H1551</f>
        <v>12.855677179228888</v>
      </c>
      <c r="L1551" s="22">
        <f>L1550+'EVM CPZ List'!$K1551</f>
        <v>18185.914364639953</v>
      </c>
      <c r="M1551" s="22">
        <f>M1550-'EVM CPZ List'!$I1551</f>
        <v>30.19997868177618</v>
      </c>
      <c r="N1551" s="7" t="e">
        <f>INDEX('2021 Certified EVM Plan'!G:G,MATCH(B1551,'2021 Certified EVM Plan'!E:E,0))</f>
        <v>#N/A</v>
      </c>
      <c r="O1551" s="7" t="e">
        <f>INDEX('2021 Certified EVM Plan'!M:M,MATCH(B1551,'2021 Certified EVM Plan'!E:E,0))</f>
        <v>#N/A</v>
      </c>
      <c r="P1551" s="7">
        <f t="shared" si="24"/>
        <v>1</v>
      </c>
      <c r="Q1551" s="26" t="e">
        <f>IF(INDEX('2021 Certified EVM Plan'!H:H,MATCH(B1551,'2021 Certified EVM Plan'!E:E,0))=1,M1551,#N/A)</f>
        <v>#N/A</v>
      </c>
      <c r="R1551" s="26" t="e">
        <f>IF(INDEX('2021 Certified EVM Plan'!J:J,MATCH(B1551,'2021 Certified EVM Plan'!E:E,0))=1,M1551,#N/A)</f>
        <v>#N/A</v>
      </c>
      <c r="S1551" s="26" t="e">
        <f>IF(INDEX('2021 Certified EVM Plan'!K:K,MATCH(B1551,'2021 Certified EVM Plan'!E:E,0))=1,M1551,#N/A)</f>
        <v>#N/A</v>
      </c>
    </row>
    <row r="1552" spans="1:19" x14ac:dyDescent="0.25">
      <c r="A1552" s="22" t="s">
        <v>8</v>
      </c>
      <c r="B1552" s="22">
        <v>2994</v>
      </c>
      <c r="C1552" s="22">
        <v>18</v>
      </c>
      <c r="D1552" s="23">
        <v>1.14615399263201E-3</v>
      </c>
      <c r="E1552" s="22">
        <v>152691103</v>
      </c>
      <c r="F1552" s="22" t="s">
        <v>123</v>
      </c>
      <c r="G1552" s="22" t="s">
        <v>124</v>
      </c>
      <c r="H1552" s="22">
        <v>1734.14213828532</v>
      </c>
      <c r="I1552" s="24">
        <f>'EVM CPZ List'!$D1552*'EVM CPZ List'!$C1552</f>
        <v>2.063077186737618E-2</v>
      </c>
      <c r="J1552" s="25">
        <f>INDEX('Pivot of Risk Data'!A:A,MATCH('EVM CPZ List'!$B1552,'Pivot of Risk Data'!B:B,0),1)</f>
        <v>1523</v>
      </c>
      <c r="K1552" s="22">
        <f>0.000621371*'EVM CPZ List'!$H1552</f>
        <v>1.0775456346084875</v>
      </c>
      <c r="L1552" s="22">
        <f>L1551+'EVM CPZ List'!$K1552</f>
        <v>18186.991910274563</v>
      </c>
      <c r="M1552" s="22">
        <f>M1551-'EVM CPZ List'!$I1552</f>
        <v>30.179347909908802</v>
      </c>
      <c r="N1552" s="7" t="e">
        <f>INDEX('2021 Certified EVM Plan'!G:G,MATCH(B1552,'2021 Certified EVM Plan'!E:E,0))</f>
        <v>#N/A</v>
      </c>
      <c r="O1552" s="7" t="e">
        <f>INDEX('2021 Certified EVM Plan'!M:M,MATCH(B1552,'2021 Certified EVM Plan'!E:E,0))</f>
        <v>#N/A</v>
      </c>
      <c r="P1552" s="7">
        <f t="shared" si="24"/>
        <v>1</v>
      </c>
      <c r="Q1552" s="26" t="e">
        <f>IF(INDEX('2021 Certified EVM Plan'!H:H,MATCH(B1552,'2021 Certified EVM Plan'!E:E,0))=1,M1552,#N/A)</f>
        <v>#N/A</v>
      </c>
      <c r="R1552" s="26" t="e">
        <f>IF(INDEX('2021 Certified EVM Plan'!J:J,MATCH(B1552,'2021 Certified EVM Plan'!E:E,0))=1,M1552,#N/A)</f>
        <v>#N/A</v>
      </c>
      <c r="S1552" s="26" t="e">
        <f>IF(INDEX('2021 Certified EVM Plan'!K:K,MATCH(B1552,'2021 Certified EVM Plan'!E:E,0))=1,M1552,#N/A)</f>
        <v>#N/A</v>
      </c>
    </row>
    <row r="1553" spans="1:19" x14ac:dyDescent="0.25">
      <c r="A1553" s="22" t="s">
        <v>8</v>
      </c>
      <c r="B1553" s="22">
        <v>2433</v>
      </c>
      <c r="C1553" s="22">
        <v>222</v>
      </c>
      <c r="D1553" s="23">
        <v>1.1419957485531501E-3</v>
      </c>
      <c r="E1553" s="22">
        <v>152471101</v>
      </c>
      <c r="F1553" s="22" t="s">
        <v>27</v>
      </c>
      <c r="G1553" s="22" t="s">
        <v>93</v>
      </c>
      <c r="H1553" s="22">
        <v>22222.088497971999</v>
      </c>
      <c r="I1553" s="24">
        <f>'EVM CPZ List'!$D1553*'EVM CPZ List'!$C1553</f>
        <v>0.25352305617879933</v>
      </c>
      <c r="J1553" s="25">
        <f>INDEX('Pivot of Risk Data'!A:A,MATCH('EVM CPZ List'!$B1553,'Pivot of Risk Data'!B:B,0),1)</f>
        <v>1524</v>
      </c>
      <c r="K1553" s="22">
        <f>0.000621371*'EVM CPZ List'!$H1553</f>
        <v>13.808161352073359</v>
      </c>
      <c r="L1553" s="22">
        <f>L1552+'EVM CPZ List'!$K1553</f>
        <v>18200.800071626636</v>
      </c>
      <c r="M1553" s="22">
        <f>M1552-'EVM CPZ List'!$I1553</f>
        <v>29.925824853730003</v>
      </c>
      <c r="N1553" s="7" t="e">
        <f>INDEX('2021 Certified EVM Plan'!G:G,MATCH(B1553,'2021 Certified EVM Plan'!E:E,0))</f>
        <v>#N/A</v>
      </c>
      <c r="O1553" s="7" t="e">
        <f>INDEX('2021 Certified EVM Plan'!M:M,MATCH(B1553,'2021 Certified EVM Plan'!E:E,0))</f>
        <v>#N/A</v>
      </c>
      <c r="P1553" s="7">
        <f t="shared" si="24"/>
        <v>1</v>
      </c>
      <c r="Q1553" s="26" t="e">
        <f>IF(INDEX('2021 Certified EVM Plan'!H:H,MATCH(B1553,'2021 Certified EVM Plan'!E:E,0))=1,M1553,#N/A)</f>
        <v>#N/A</v>
      </c>
      <c r="R1553" s="26" t="e">
        <f>IF(INDEX('2021 Certified EVM Plan'!J:J,MATCH(B1553,'2021 Certified EVM Plan'!E:E,0))=1,M1553,#N/A)</f>
        <v>#N/A</v>
      </c>
      <c r="S1553" s="26" t="e">
        <f>IF(INDEX('2021 Certified EVM Plan'!K:K,MATCH(B1553,'2021 Certified EVM Plan'!E:E,0))=1,M1553,#N/A)</f>
        <v>#N/A</v>
      </c>
    </row>
    <row r="1554" spans="1:19" x14ac:dyDescent="0.25">
      <c r="A1554" s="22" t="s">
        <v>964</v>
      </c>
      <c r="B1554" s="22">
        <v>3109</v>
      </c>
      <c r="C1554" s="22">
        <v>134</v>
      </c>
      <c r="D1554" s="23">
        <v>1.14028759676931E-3</v>
      </c>
      <c r="E1554" s="22">
        <v>43351103</v>
      </c>
      <c r="F1554" s="22" t="s">
        <v>1267</v>
      </c>
      <c r="G1554" s="22" t="s">
        <v>1516</v>
      </c>
      <c r="H1554" s="22">
        <v>19624.8491825358</v>
      </c>
      <c r="I1554" s="24">
        <f>'EVM CPZ List'!$D1554*'EVM CPZ List'!$C1554</f>
        <v>0.15279853796708753</v>
      </c>
      <c r="J1554" s="25">
        <f>INDEX('Pivot of Risk Data'!A:A,MATCH('EVM CPZ List'!$B1554,'Pivot of Risk Data'!B:B,0),1)</f>
        <v>1525</v>
      </c>
      <c r="K1554" s="22">
        <f>0.000621371*'EVM CPZ List'!$H1554</f>
        <v>12.194312161401452</v>
      </c>
      <c r="L1554" s="22">
        <f>L1553+'EVM CPZ List'!$K1554</f>
        <v>18212.994383788038</v>
      </c>
      <c r="M1554" s="22">
        <f>M1553-'EVM CPZ List'!$I1554</f>
        <v>29.773026315762916</v>
      </c>
      <c r="N1554" s="7" t="e">
        <f>INDEX('2021 Certified EVM Plan'!G:G,MATCH(B1554,'2021 Certified EVM Plan'!E:E,0))</f>
        <v>#N/A</v>
      </c>
      <c r="O1554" s="7" t="e">
        <f>INDEX('2021 Certified EVM Plan'!M:M,MATCH(B1554,'2021 Certified EVM Plan'!E:E,0))</f>
        <v>#N/A</v>
      </c>
      <c r="P1554" s="7">
        <f t="shared" si="24"/>
        <v>1</v>
      </c>
      <c r="Q1554" s="26" t="e">
        <f>IF(INDEX('2021 Certified EVM Plan'!H:H,MATCH(B1554,'2021 Certified EVM Plan'!E:E,0))=1,M1554,#N/A)</f>
        <v>#N/A</v>
      </c>
      <c r="R1554" s="26" t="e">
        <f>IF(INDEX('2021 Certified EVM Plan'!J:J,MATCH(B1554,'2021 Certified EVM Plan'!E:E,0))=1,M1554,#N/A)</f>
        <v>#N/A</v>
      </c>
      <c r="S1554" s="26" t="e">
        <f>IF(INDEX('2021 Certified EVM Plan'!K:K,MATCH(B1554,'2021 Certified EVM Plan'!E:E,0))=1,M1554,#N/A)</f>
        <v>#N/A</v>
      </c>
    </row>
    <row r="1555" spans="1:19" x14ac:dyDescent="0.25">
      <c r="A1555" s="22" t="s">
        <v>964</v>
      </c>
      <c r="B1555" s="22">
        <v>6982</v>
      </c>
      <c r="C1555" s="22">
        <v>1</v>
      </c>
      <c r="D1555" s="23">
        <v>2.2795018425112602E-3</v>
      </c>
      <c r="E1555" s="22">
        <v>42211104</v>
      </c>
      <c r="F1555" s="22" t="s">
        <v>1669</v>
      </c>
      <c r="G1555" s="22" t="s">
        <v>1670</v>
      </c>
      <c r="H1555" s="22">
        <v>4828.5632262182298</v>
      </c>
      <c r="I1555" s="24">
        <f>'EVM CPZ List'!$D1555*'EVM CPZ List'!$C1555</f>
        <v>2.2795018425112602E-3</v>
      </c>
      <c r="J1555" s="25">
        <f>INDEX('Pivot of Risk Data'!A:A,MATCH('EVM CPZ List'!$B1555,'Pivot of Risk Data'!B:B,0),1)</f>
        <v>1526</v>
      </c>
      <c r="K1555" s="22">
        <f>0.000621371*'EVM CPZ List'!$H1555</f>
        <v>3.0003291604384477</v>
      </c>
      <c r="L1555" s="22">
        <f>L1554+'EVM CPZ List'!$K1555</f>
        <v>18215.994712948475</v>
      </c>
      <c r="M1555" s="22">
        <f>M1554-'EVM CPZ List'!$I1555</f>
        <v>29.770746813920404</v>
      </c>
      <c r="N1555" s="7" t="e">
        <f>INDEX('2021 Certified EVM Plan'!G:G,MATCH(B1555,'2021 Certified EVM Plan'!E:E,0))</f>
        <v>#N/A</v>
      </c>
      <c r="O1555" s="7" t="e">
        <f>INDEX('2021 Certified EVM Plan'!M:M,MATCH(B1555,'2021 Certified EVM Plan'!E:E,0))</f>
        <v>#N/A</v>
      </c>
      <c r="P1555" s="7">
        <f t="shared" si="24"/>
        <v>2</v>
      </c>
      <c r="Q1555" s="26" t="e">
        <f>IF(INDEX('2021 Certified EVM Plan'!H:H,MATCH(B1555,'2021 Certified EVM Plan'!E:E,0))=1,M1555,#N/A)</f>
        <v>#N/A</v>
      </c>
      <c r="R1555" s="26" t="e">
        <f>IF(INDEX('2021 Certified EVM Plan'!J:J,MATCH(B1555,'2021 Certified EVM Plan'!E:E,0))=1,M1555,#N/A)</f>
        <v>#N/A</v>
      </c>
      <c r="S1555" s="26" t="e">
        <f>IF(INDEX('2021 Certified EVM Plan'!K:K,MATCH(B1555,'2021 Certified EVM Plan'!E:E,0))=1,M1555,#N/A)</f>
        <v>#N/A</v>
      </c>
    </row>
    <row r="1556" spans="1:19" x14ac:dyDescent="0.25">
      <c r="A1556" s="22" t="s">
        <v>2906</v>
      </c>
      <c r="B1556" s="22">
        <v>6982</v>
      </c>
      <c r="C1556" s="22">
        <v>30</v>
      </c>
      <c r="D1556" s="23">
        <v>1.10125750318763E-3</v>
      </c>
      <c r="E1556" s="22">
        <v>42211104</v>
      </c>
      <c r="F1556" s="22" t="s">
        <v>1669</v>
      </c>
      <c r="G1556" s="22" t="s">
        <v>1670</v>
      </c>
      <c r="H1556" s="22">
        <v>4828.5632262182298</v>
      </c>
      <c r="I1556" s="24">
        <f>'EVM CPZ List'!$D1556*'EVM CPZ List'!$C1556</f>
        <v>3.3037725095628898E-2</v>
      </c>
      <c r="J1556" s="25">
        <f>INDEX('Pivot of Risk Data'!A:A,MATCH('EVM CPZ List'!$B1556,'Pivot of Risk Data'!B:B,0),1)</f>
        <v>1526</v>
      </c>
      <c r="K1556" s="22">
        <f>0.000621371*'EVM CPZ List'!$H1556</f>
        <v>3.0003291604384477</v>
      </c>
      <c r="L1556" s="22">
        <f>L1555+'EVM CPZ List'!$K1556</f>
        <v>18218.995042108912</v>
      </c>
      <c r="M1556" s="22">
        <f>M1555-'EVM CPZ List'!$I1556</f>
        <v>29.737709088824776</v>
      </c>
      <c r="N1556" s="7" t="e">
        <f>INDEX('2021 Certified EVM Plan'!G:G,MATCH(B1556,'2021 Certified EVM Plan'!E:E,0))</f>
        <v>#N/A</v>
      </c>
      <c r="O1556" s="7" t="e">
        <f>INDEX('2021 Certified EVM Plan'!M:M,MATCH(B1556,'2021 Certified EVM Plan'!E:E,0))</f>
        <v>#N/A</v>
      </c>
      <c r="P1556" s="7">
        <f t="shared" si="24"/>
        <v>2</v>
      </c>
      <c r="Q1556" s="26" t="e">
        <f>IF(INDEX('2021 Certified EVM Plan'!H:H,MATCH(B1556,'2021 Certified EVM Plan'!E:E,0))=1,M1556,#N/A)</f>
        <v>#N/A</v>
      </c>
      <c r="R1556" s="26" t="e">
        <f>IF(INDEX('2021 Certified EVM Plan'!J:J,MATCH(B1556,'2021 Certified EVM Plan'!E:E,0))=1,M1556,#N/A)</f>
        <v>#N/A</v>
      </c>
      <c r="S1556" s="26" t="e">
        <f>IF(INDEX('2021 Certified EVM Plan'!K:K,MATCH(B1556,'2021 Certified EVM Plan'!E:E,0))=1,M1556,#N/A)</f>
        <v>#N/A</v>
      </c>
    </row>
    <row r="1557" spans="1:19" x14ac:dyDescent="0.25">
      <c r="A1557" s="22" t="s">
        <v>1672</v>
      </c>
      <c r="B1557" s="22">
        <v>7955</v>
      </c>
      <c r="C1557" s="22">
        <v>103</v>
      </c>
      <c r="D1557" s="23">
        <v>1.12761547131177E-3</v>
      </c>
      <c r="E1557" s="22">
        <v>163351703</v>
      </c>
      <c r="F1557" s="22" t="s">
        <v>1819</v>
      </c>
      <c r="G1557" s="22" t="s">
        <v>1980</v>
      </c>
      <c r="H1557" s="22">
        <v>13991.678563775</v>
      </c>
      <c r="I1557" s="24">
        <f>'EVM CPZ List'!$D1557*'EVM CPZ List'!$C1557</f>
        <v>0.11614439354511231</v>
      </c>
      <c r="J1557" s="25">
        <f>INDEX('Pivot of Risk Data'!A:A,MATCH('EVM CPZ List'!$B1557,'Pivot of Risk Data'!B:B,0),1)</f>
        <v>1527</v>
      </c>
      <c r="K1557" s="22">
        <f>0.000621371*'EVM CPZ List'!$H1557</f>
        <v>8.6940233008514358</v>
      </c>
      <c r="L1557" s="22">
        <f>L1556+'EVM CPZ List'!$K1557</f>
        <v>18227.689065409762</v>
      </c>
      <c r="M1557" s="22">
        <f>M1556-'EVM CPZ List'!$I1557</f>
        <v>29.621564695279663</v>
      </c>
      <c r="N1557" s="7" t="e">
        <f>INDEX('2021 Certified EVM Plan'!G:G,MATCH(B1557,'2021 Certified EVM Plan'!E:E,0))</f>
        <v>#N/A</v>
      </c>
      <c r="O1557" s="7" t="e">
        <f>INDEX('2021 Certified EVM Plan'!M:M,MATCH(B1557,'2021 Certified EVM Plan'!E:E,0))</f>
        <v>#N/A</v>
      </c>
      <c r="P1557" s="7">
        <f t="shared" si="24"/>
        <v>1</v>
      </c>
      <c r="Q1557" s="26" t="e">
        <f>IF(INDEX('2021 Certified EVM Plan'!H:H,MATCH(B1557,'2021 Certified EVM Plan'!E:E,0))=1,M1557,#N/A)</f>
        <v>#N/A</v>
      </c>
      <c r="R1557" s="26" t="e">
        <f>IF(INDEX('2021 Certified EVM Plan'!J:J,MATCH(B1557,'2021 Certified EVM Plan'!E:E,0))=1,M1557,#N/A)</f>
        <v>#N/A</v>
      </c>
      <c r="S1557" s="26" t="e">
        <f>IF(INDEX('2021 Certified EVM Plan'!K:K,MATCH(B1557,'2021 Certified EVM Plan'!E:E,0))=1,M1557,#N/A)</f>
        <v>#N/A</v>
      </c>
    </row>
    <row r="1558" spans="1:19" x14ac:dyDescent="0.25">
      <c r="A1558" s="22" t="s">
        <v>1672</v>
      </c>
      <c r="B1558" s="22">
        <v>4122</v>
      </c>
      <c r="C1558" s="22">
        <v>99</v>
      </c>
      <c r="D1558" s="23">
        <v>1.1236651965807101E-3</v>
      </c>
      <c r="E1558" s="22">
        <v>163231101</v>
      </c>
      <c r="F1558" s="22" t="s">
        <v>1681</v>
      </c>
      <c r="G1558" s="22" t="s">
        <v>2025</v>
      </c>
      <c r="H1558" s="22">
        <v>23932.4889099832</v>
      </c>
      <c r="I1558" s="24">
        <f>'EVM CPZ List'!$D1558*'EVM CPZ List'!$C1558</f>
        <v>0.11124285446149029</v>
      </c>
      <c r="J1558" s="25">
        <f>INDEX('Pivot of Risk Data'!A:A,MATCH('EVM CPZ List'!$B1558,'Pivot of Risk Data'!B:B,0),1)</f>
        <v>1528</v>
      </c>
      <c r="K1558" s="22">
        <f>0.000621371*'EVM CPZ List'!$H1558</f>
        <v>14.870954566485171</v>
      </c>
      <c r="L1558" s="22">
        <f>L1557+'EVM CPZ List'!$K1558</f>
        <v>18242.560019976248</v>
      </c>
      <c r="M1558" s="22">
        <f>M1557-'EVM CPZ List'!$I1558</f>
        <v>29.510321840818172</v>
      </c>
      <c r="N1558" s="7" t="e">
        <f>INDEX('2021 Certified EVM Plan'!G:G,MATCH(B1558,'2021 Certified EVM Plan'!E:E,0))</f>
        <v>#N/A</v>
      </c>
      <c r="O1558" s="7" t="e">
        <f>INDEX('2021 Certified EVM Plan'!M:M,MATCH(B1558,'2021 Certified EVM Plan'!E:E,0))</f>
        <v>#N/A</v>
      </c>
      <c r="P1558" s="7">
        <f t="shared" si="24"/>
        <v>1</v>
      </c>
      <c r="Q1558" s="26" t="e">
        <f>IF(INDEX('2021 Certified EVM Plan'!H:H,MATCH(B1558,'2021 Certified EVM Plan'!E:E,0))=1,M1558,#N/A)</f>
        <v>#N/A</v>
      </c>
      <c r="R1558" s="26" t="e">
        <f>IF(INDEX('2021 Certified EVM Plan'!J:J,MATCH(B1558,'2021 Certified EVM Plan'!E:E,0))=1,M1558,#N/A)</f>
        <v>#N/A</v>
      </c>
      <c r="S1558" s="26" t="e">
        <f>IF(INDEX('2021 Certified EVM Plan'!K:K,MATCH(B1558,'2021 Certified EVM Plan'!E:E,0))=1,M1558,#N/A)</f>
        <v>#N/A</v>
      </c>
    </row>
    <row r="1559" spans="1:19" x14ac:dyDescent="0.25">
      <c r="A1559" s="22" t="s">
        <v>2906</v>
      </c>
      <c r="B1559" s="22">
        <v>9115</v>
      </c>
      <c r="C1559" s="22">
        <v>57</v>
      </c>
      <c r="D1559" s="23">
        <v>1.1204563016122401E-3</v>
      </c>
      <c r="E1559" s="22">
        <v>42261101</v>
      </c>
      <c r="F1559" s="22" t="s">
        <v>3088</v>
      </c>
      <c r="G1559" s="22" t="s">
        <v>3151</v>
      </c>
      <c r="H1559" s="22">
        <v>7287.0481453645598</v>
      </c>
      <c r="I1559" s="24">
        <f>'EVM CPZ List'!$D1559*'EVM CPZ List'!$C1559</f>
        <v>6.386600919189768E-2</v>
      </c>
      <c r="J1559" s="25">
        <f>INDEX('Pivot of Risk Data'!A:A,MATCH('EVM CPZ List'!$B1559,'Pivot of Risk Data'!B:B,0),1)</f>
        <v>1529</v>
      </c>
      <c r="K1559" s="22">
        <f>0.000621371*'EVM CPZ List'!$H1559</f>
        <v>4.5279603931333217</v>
      </c>
      <c r="L1559" s="22">
        <f>L1558+'EVM CPZ List'!$K1559</f>
        <v>18247.087980369382</v>
      </c>
      <c r="M1559" s="22">
        <f>M1558-'EVM CPZ List'!$I1559</f>
        <v>29.446455831626274</v>
      </c>
      <c r="N1559" s="7" t="e">
        <f>INDEX('2021 Certified EVM Plan'!G:G,MATCH(B1559,'2021 Certified EVM Plan'!E:E,0))</f>
        <v>#N/A</v>
      </c>
      <c r="O1559" s="7" t="e">
        <f>INDEX('2021 Certified EVM Plan'!M:M,MATCH(B1559,'2021 Certified EVM Plan'!E:E,0))</f>
        <v>#N/A</v>
      </c>
      <c r="P1559" s="7">
        <f t="shared" si="24"/>
        <v>1</v>
      </c>
      <c r="Q1559" s="26" t="e">
        <f>IF(INDEX('2021 Certified EVM Plan'!H:H,MATCH(B1559,'2021 Certified EVM Plan'!E:E,0))=1,M1559,#N/A)</f>
        <v>#N/A</v>
      </c>
      <c r="R1559" s="26" t="e">
        <f>IF(INDEX('2021 Certified EVM Plan'!J:J,MATCH(B1559,'2021 Certified EVM Plan'!E:E,0))=1,M1559,#N/A)</f>
        <v>#N/A</v>
      </c>
      <c r="S1559" s="26" t="e">
        <f>IF(INDEX('2021 Certified EVM Plan'!K:K,MATCH(B1559,'2021 Certified EVM Plan'!E:E,0))=1,M1559,#N/A)</f>
        <v>#N/A</v>
      </c>
    </row>
    <row r="1560" spans="1:19" x14ac:dyDescent="0.25">
      <c r="A1560" s="22" t="s">
        <v>2195</v>
      </c>
      <c r="B1560" s="22">
        <v>3702</v>
      </c>
      <c r="C1560" s="22">
        <v>154</v>
      </c>
      <c r="D1560" s="23">
        <v>1.1179864078140801E-3</v>
      </c>
      <c r="E1560" s="22">
        <v>182631101</v>
      </c>
      <c r="F1560" s="22" t="s">
        <v>2453</v>
      </c>
      <c r="G1560" s="22" t="s">
        <v>2611</v>
      </c>
      <c r="H1560" s="22">
        <v>33846.629569252</v>
      </c>
      <c r="I1560" s="24">
        <f>'EVM CPZ List'!$D1560*'EVM CPZ List'!$C1560</f>
        <v>0.17216990680336833</v>
      </c>
      <c r="J1560" s="25">
        <f>INDEX('Pivot of Risk Data'!A:A,MATCH('EVM CPZ List'!$B1560,'Pivot of Risk Data'!B:B,0),1)</f>
        <v>1530</v>
      </c>
      <c r="K1560" s="22">
        <f>0.000621371*'EVM CPZ List'!$H1560</f>
        <v>21.031314062075683</v>
      </c>
      <c r="L1560" s="22">
        <f>L1559+'EVM CPZ List'!$K1560</f>
        <v>18268.119294431457</v>
      </c>
      <c r="M1560" s="22">
        <f>M1559-'EVM CPZ List'!$I1560</f>
        <v>29.274285924822905</v>
      </c>
      <c r="N1560" s="7" t="e">
        <f>INDEX('2021 Certified EVM Plan'!G:G,MATCH(B1560,'2021 Certified EVM Plan'!E:E,0))</f>
        <v>#N/A</v>
      </c>
      <c r="O1560" s="7" t="e">
        <f>INDEX('2021 Certified EVM Plan'!M:M,MATCH(B1560,'2021 Certified EVM Plan'!E:E,0))</f>
        <v>#N/A</v>
      </c>
      <c r="P1560" s="7">
        <f t="shared" si="24"/>
        <v>1</v>
      </c>
      <c r="Q1560" s="26" t="e">
        <f>IF(INDEX('2021 Certified EVM Plan'!H:H,MATCH(B1560,'2021 Certified EVM Plan'!E:E,0))=1,M1560,#N/A)</f>
        <v>#N/A</v>
      </c>
      <c r="R1560" s="26" t="e">
        <f>IF(INDEX('2021 Certified EVM Plan'!J:J,MATCH(B1560,'2021 Certified EVM Plan'!E:E,0))=1,M1560,#N/A)</f>
        <v>#N/A</v>
      </c>
      <c r="S1560" s="26" t="e">
        <f>IF(INDEX('2021 Certified EVM Plan'!K:K,MATCH(B1560,'2021 Certified EVM Plan'!E:E,0))=1,M1560,#N/A)</f>
        <v>#N/A</v>
      </c>
    </row>
    <row r="1561" spans="1:19" x14ac:dyDescent="0.25">
      <c r="A1561" s="22" t="s">
        <v>8</v>
      </c>
      <c r="B1561" s="22">
        <v>1467</v>
      </c>
      <c r="C1561" s="22">
        <v>9</v>
      </c>
      <c r="D1561" s="23">
        <v>1.11771555452199E-3</v>
      </c>
      <c r="E1561" s="22">
        <v>152481103</v>
      </c>
      <c r="F1561" s="22" t="s">
        <v>9</v>
      </c>
      <c r="G1561" s="22" t="s">
        <v>10</v>
      </c>
      <c r="H1561" s="22">
        <v>44784.9902414444</v>
      </c>
      <c r="I1561" s="24">
        <f>'EVM CPZ List'!$D1561*'EVM CPZ List'!$C1561</f>
        <v>1.0059439990697909E-2</v>
      </c>
      <c r="J1561" s="25">
        <f>INDEX('Pivot of Risk Data'!A:A,MATCH('EVM CPZ List'!$B1561,'Pivot of Risk Data'!B:B,0),1)</f>
        <v>1531</v>
      </c>
      <c r="K1561" s="22">
        <f>0.000621371*'EVM CPZ List'!$H1561</f>
        <v>27.82809417131655</v>
      </c>
      <c r="L1561" s="22">
        <f>L1560+'EVM CPZ List'!$K1561</f>
        <v>18295.947388602774</v>
      </c>
      <c r="M1561" s="22">
        <f>M1560-'EVM CPZ List'!$I1561</f>
        <v>29.264226484832207</v>
      </c>
      <c r="N1561" s="7" t="e">
        <f>INDEX('2021 Certified EVM Plan'!G:G,MATCH(B1561,'2021 Certified EVM Plan'!E:E,0))</f>
        <v>#N/A</v>
      </c>
      <c r="O1561" s="7" t="e">
        <f>INDEX('2021 Certified EVM Plan'!M:M,MATCH(B1561,'2021 Certified EVM Plan'!E:E,0))</f>
        <v>#N/A</v>
      </c>
      <c r="P1561" s="7">
        <f t="shared" si="24"/>
        <v>1</v>
      </c>
      <c r="Q1561" s="26" t="e">
        <f>IF(INDEX('2021 Certified EVM Plan'!H:H,MATCH(B1561,'2021 Certified EVM Plan'!E:E,0))=1,M1561,#N/A)</f>
        <v>#N/A</v>
      </c>
      <c r="R1561" s="26" t="e">
        <f>IF(INDEX('2021 Certified EVM Plan'!J:J,MATCH(B1561,'2021 Certified EVM Plan'!E:E,0))=1,M1561,#N/A)</f>
        <v>#N/A</v>
      </c>
      <c r="S1561" s="26" t="e">
        <f>IF(INDEX('2021 Certified EVM Plan'!K:K,MATCH(B1561,'2021 Certified EVM Plan'!E:E,0))=1,M1561,#N/A)</f>
        <v>#N/A</v>
      </c>
    </row>
    <row r="1562" spans="1:19" x14ac:dyDescent="0.25">
      <c r="A1562" s="22" t="s">
        <v>964</v>
      </c>
      <c r="B1562" s="22">
        <v>413</v>
      </c>
      <c r="C1562" s="22">
        <v>277</v>
      </c>
      <c r="D1562" s="23">
        <v>1.11581539225663E-3</v>
      </c>
      <c r="E1562" s="22">
        <v>192021122</v>
      </c>
      <c r="F1562" s="22" t="s">
        <v>1413</v>
      </c>
      <c r="G1562" s="22" t="s">
        <v>1414</v>
      </c>
      <c r="H1562" s="22">
        <v>24769.842287526601</v>
      </c>
      <c r="I1562" s="24">
        <f>'EVM CPZ List'!$D1562*'EVM CPZ List'!$C1562</f>
        <v>0.30908086365508652</v>
      </c>
      <c r="J1562" s="25">
        <f>INDEX('Pivot of Risk Data'!A:A,MATCH('EVM CPZ List'!$B1562,'Pivot of Risk Data'!B:B,0),1)</f>
        <v>1532</v>
      </c>
      <c r="K1562" s="22">
        <f>0.000621371*'EVM CPZ List'!$H1562</f>
        <v>15.391261672042692</v>
      </c>
      <c r="L1562" s="22">
        <f>L1561+'EVM CPZ List'!$K1562</f>
        <v>18311.338650274818</v>
      </c>
      <c r="M1562" s="22">
        <f>M1561-'EVM CPZ List'!$I1562</f>
        <v>28.95514562117712</v>
      </c>
      <c r="N1562" s="7" t="e">
        <f>INDEX('2021 Certified EVM Plan'!G:G,MATCH(B1562,'2021 Certified EVM Plan'!E:E,0))</f>
        <v>#N/A</v>
      </c>
      <c r="O1562" s="7" t="e">
        <f>INDEX('2021 Certified EVM Plan'!M:M,MATCH(B1562,'2021 Certified EVM Plan'!E:E,0))</f>
        <v>#N/A</v>
      </c>
      <c r="P1562" s="7">
        <f t="shared" si="24"/>
        <v>1</v>
      </c>
      <c r="Q1562" s="26" t="e">
        <f>IF(INDEX('2021 Certified EVM Plan'!H:H,MATCH(B1562,'2021 Certified EVM Plan'!E:E,0))=1,M1562,#N/A)</f>
        <v>#N/A</v>
      </c>
      <c r="R1562" s="26" t="e">
        <f>IF(INDEX('2021 Certified EVM Plan'!J:J,MATCH(B1562,'2021 Certified EVM Plan'!E:E,0))=1,M1562,#N/A)</f>
        <v>#N/A</v>
      </c>
      <c r="S1562" s="26" t="e">
        <f>IF(INDEX('2021 Certified EVM Plan'!K:K,MATCH(B1562,'2021 Certified EVM Plan'!E:E,0))=1,M1562,#N/A)</f>
        <v>#N/A</v>
      </c>
    </row>
    <row r="1563" spans="1:19" x14ac:dyDescent="0.25">
      <c r="A1563" s="22" t="s">
        <v>964</v>
      </c>
      <c r="B1563" s="22">
        <v>8197</v>
      </c>
      <c r="C1563" s="22">
        <v>63</v>
      </c>
      <c r="D1563" s="23">
        <v>1.1061890400600801E-3</v>
      </c>
      <c r="E1563" s="22">
        <v>192291121</v>
      </c>
      <c r="F1563" s="22" t="s">
        <v>1032</v>
      </c>
      <c r="G1563" s="22" t="s">
        <v>1612</v>
      </c>
      <c r="H1563" s="22">
        <v>5746.8082060564202</v>
      </c>
      <c r="I1563" s="24">
        <f>'EVM CPZ List'!$D1563*'EVM CPZ List'!$C1563</f>
        <v>6.9689909523785051E-2</v>
      </c>
      <c r="J1563" s="25">
        <f>INDEX('Pivot of Risk Data'!A:A,MATCH('EVM CPZ List'!$B1563,'Pivot of Risk Data'!B:B,0),1)</f>
        <v>1533</v>
      </c>
      <c r="K1563" s="22">
        <f>0.000621371*'EVM CPZ List'!$H1563</f>
        <v>3.570899961805484</v>
      </c>
      <c r="L1563" s="22">
        <f>L1562+'EVM CPZ List'!$K1563</f>
        <v>18314.909550236625</v>
      </c>
      <c r="M1563" s="22">
        <f>M1562-'EVM CPZ List'!$I1563</f>
        <v>28.885455711653336</v>
      </c>
      <c r="N1563" s="7" t="e">
        <f>INDEX('2021 Certified EVM Plan'!G:G,MATCH(B1563,'2021 Certified EVM Plan'!E:E,0))</f>
        <v>#N/A</v>
      </c>
      <c r="O1563" s="7" t="e">
        <f>INDEX('2021 Certified EVM Plan'!M:M,MATCH(B1563,'2021 Certified EVM Plan'!E:E,0))</f>
        <v>#N/A</v>
      </c>
      <c r="P1563" s="7">
        <f t="shared" si="24"/>
        <v>1</v>
      </c>
      <c r="Q1563" s="26" t="e">
        <f>IF(INDEX('2021 Certified EVM Plan'!H:H,MATCH(B1563,'2021 Certified EVM Plan'!E:E,0))=1,M1563,#N/A)</f>
        <v>#N/A</v>
      </c>
      <c r="R1563" s="26" t="e">
        <f>IF(INDEX('2021 Certified EVM Plan'!J:J,MATCH(B1563,'2021 Certified EVM Plan'!E:E,0))=1,M1563,#N/A)</f>
        <v>#N/A</v>
      </c>
      <c r="S1563" s="26" t="e">
        <f>IF(INDEX('2021 Certified EVM Plan'!K:K,MATCH(B1563,'2021 Certified EVM Plan'!E:E,0))=1,M1563,#N/A)</f>
        <v>#N/A</v>
      </c>
    </row>
    <row r="1564" spans="1:19" x14ac:dyDescent="0.25">
      <c r="A1564" s="22" t="s">
        <v>2906</v>
      </c>
      <c r="B1564" s="22">
        <v>2916</v>
      </c>
      <c r="C1564" s="22">
        <v>59</v>
      </c>
      <c r="D1564" s="23">
        <v>1.1052933180775799E-3</v>
      </c>
      <c r="E1564" s="22">
        <v>14091109</v>
      </c>
      <c r="F1564" s="22" t="s">
        <v>3290</v>
      </c>
      <c r="G1564" s="22" t="s">
        <v>3291</v>
      </c>
      <c r="H1564" s="22">
        <v>9273.2114013043101</v>
      </c>
      <c r="I1564" s="24">
        <f>'EVM CPZ List'!$D1564*'EVM CPZ List'!$C1564</f>
        <v>6.5212305766577217E-2</v>
      </c>
      <c r="J1564" s="25">
        <f>INDEX('Pivot of Risk Data'!A:A,MATCH('EVM CPZ List'!$B1564,'Pivot of Risk Data'!B:B,0),1)</f>
        <v>1534</v>
      </c>
      <c r="K1564" s="22">
        <f>0.000621371*'EVM CPZ List'!$H1564</f>
        <v>5.7621046416398602</v>
      </c>
      <c r="L1564" s="22">
        <f>L1563+'EVM CPZ List'!$K1564</f>
        <v>18320.671654878264</v>
      </c>
      <c r="M1564" s="22">
        <f>M1563-'EVM CPZ List'!$I1564</f>
        <v>28.820243405886757</v>
      </c>
      <c r="N1564" s="7" t="e">
        <f>INDEX('2021 Certified EVM Plan'!G:G,MATCH(B1564,'2021 Certified EVM Plan'!E:E,0))</f>
        <v>#N/A</v>
      </c>
      <c r="O1564" s="7" t="e">
        <f>INDEX('2021 Certified EVM Plan'!M:M,MATCH(B1564,'2021 Certified EVM Plan'!E:E,0))</f>
        <v>#N/A</v>
      </c>
      <c r="P1564" s="7">
        <f t="shared" si="24"/>
        <v>1</v>
      </c>
      <c r="Q1564" s="26" t="e">
        <f>IF(INDEX('2021 Certified EVM Plan'!H:H,MATCH(B1564,'2021 Certified EVM Plan'!E:E,0))=1,M1564,#N/A)</f>
        <v>#N/A</v>
      </c>
      <c r="R1564" s="26" t="e">
        <f>IF(INDEX('2021 Certified EVM Plan'!J:J,MATCH(B1564,'2021 Certified EVM Plan'!E:E,0))=1,M1564,#N/A)</f>
        <v>#N/A</v>
      </c>
      <c r="S1564" s="26" t="e">
        <f>IF(INDEX('2021 Certified EVM Plan'!K:K,MATCH(B1564,'2021 Certified EVM Plan'!E:E,0))=1,M1564,#N/A)</f>
        <v>#N/A</v>
      </c>
    </row>
    <row r="1565" spans="1:19" x14ac:dyDescent="0.25">
      <c r="A1565" s="22" t="s">
        <v>2195</v>
      </c>
      <c r="B1565" s="22">
        <v>7949</v>
      </c>
      <c r="C1565" s="22">
        <v>49</v>
      </c>
      <c r="D1565" s="23">
        <v>1.09557694848737E-3</v>
      </c>
      <c r="E1565" s="22">
        <v>83622106</v>
      </c>
      <c r="F1565" s="22" t="s">
        <v>2200</v>
      </c>
      <c r="G1565" s="22" t="s">
        <v>2256</v>
      </c>
      <c r="H1565" s="22">
        <v>4271.4379879134904</v>
      </c>
      <c r="I1565" s="24">
        <f>'EVM CPZ List'!$D1565*'EVM CPZ List'!$C1565</f>
        <v>5.3683270475881131E-2</v>
      </c>
      <c r="J1565" s="25">
        <f>INDEX('Pivot of Risk Data'!A:A,MATCH('EVM CPZ List'!$B1565,'Pivot of Risk Data'!B:B,0),1)</f>
        <v>1535</v>
      </c>
      <c r="K1565" s="22">
        <f>0.000621371*'EVM CPZ List'!$H1565</f>
        <v>2.6541476939877935</v>
      </c>
      <c r="L1565" s="22">
        <f>L1564+'EVM CPZ List'!$K1565</f>
        <v>18323.325802572253</v>
      </c>
      <c r="M1565" s="22">
        <f>M1564-'EVM CPZ List'!$I1565</f>
        <v>28.766560135410877</v>
      </c>
      <c r="N1565" s="7" t="e">
        <f>INDEX('2021 Certified EVM Plan'!G:G,MATCH(B1565,'2021 Certified EVM Plan'!E:E,0))</f>
        <v>#N/A</v>
      </c>
      <c r="O1565" s="7" t="e">
        <f>INDEX('2021 Certified EVM Plan'!M:M,MATCH(B1565,'2021 Certified EVM Plan'!E:E,0))</f>
        <v>#N/A</v>
      </c>
      <c r="P1565" s="7">
        <f t="shared" si="24"/>
        <v>1</v>
      </c>
      <c r="Q1565" s="26" t="e">
        <f>IF(INDEX('2021 Certified EVM Plan'!H:H,MATCH(B1565,'2021 Certified EVM Plan'!E:E,0))=1,M1565,#N/A)</f>
        <v>#N/A</v>
      </c>
      <c r="R1565" s="26" t="e">
        <f>IF(INDEX('2021 Certified EVM Plan'!J:J,MATCH(B1565,'2021 Certified EVM Plan'!E:E,0))=1,M1565,#N/A)</f>
        <v>#N/A</v>
      </c>
      <c r="S1565" s="26" t="e">
        <f>IF(INDEX('2021 Certified EVM Plan'!K:K,MATCH(B1565,'2021 Certified EVM Plan'!E:E,0))=1,M1565,#N/A)</f>
        <v>#N/A</v>
      </c>
    </row>
    <row r="1566" spans="1:19" x14ac:dyDescent="0.25">
      <c r="A1566" s="22" t="s">
        <v>2906</v>
      </c>
      <c r="B1566" s="22">
        <v>7505</v>
      </c>
      <c r="C1566" s="22">
        <v>113</v>
      </c>
      <c r="D1566" s="23">
        <v>1.0954670102996801E-3</v>
      </c>
      <c r="E1566" s="22">
        <v>43432105</v>
      </c>
      <c r="F1566" s="22" t="s">
        <v>2961</v>
      </c>
      <c r="G1566" s="22" t="s">
        <v>3009</v>
      </c>
      <c r="H1566" s="22">
        <v>15418.664208931101</v>
      </c>
      <c r="I1566" s="24">
        <f>'EVM CPZ List'!$D1566*'EVM CPZ List'!$C1566</f>
        <v>0.12378777216386384</v>
      </c>
      <c r="J1566" s="25">
        <f>INDEX('Pivot of Risk Data'!A:A,MATCH('EVM CPZ List'!$B1566,'Pivot of Risk Data'!B:B,0),1)</f>
        <v>1536</v>
      </c>
      <c r="K1566" s="22">
        <f>0.000621371*'EVM CPZ List'!$H1566</f>
        <v>9.5807107981677273</v>
      </c>
      <c r="L1566" s="22">
        <f>L1565+'EVM CPZ List'!$K1566</f>
        <v>18332.906513370421</v>
      </c>
      <c r="M1566" s="22">
        <f>M1565-'EVM CPZ List'!$I1566</f>
        <v>28.642772363247012</v>
      </c>
      <c r="N1566" s="7" t="e">
        <f>INDEX('2021 Certified EVM Plan'!G:G,MATCH(B1566,'2021 Certified EVM Plan'!E:E,0))</f>
        <v>#N/A</v>
      </c>
      <c r="O1566" s="7" t="e">
        <f>INDEX('2021 Certified EVM Plan'!M:M,MATCH(B1566,'2021 Certified EVM Plan'!E:E,0))</f>
        <v>#N/A</v>
      </c>
      <c r="P1566" s="7">
        <f t="shared" si="24"/>
        <v>1</v>
      </c>
      <c r="Q1566" s="26" t="e">
        <f>IF(INDEX('2021 Certified EVM Plan'!H:H,MATCH(B1566,'2021 Certified EVM Plan'!E:E,0))=1,M1566,#N/A)</f>
        <v>#N/A</v>
      </c>
      <c r="R1566" s="26" t="e">
        <f>IF(INDEX('2021 Certified EVM Plan'!J:J,MATCH(B1566,'2021 Certified EVM Plan'!E:E,0))=1,M1566,#N/A)</f>
        <v>#N/A</v>
      </c>
      <c r="S1566" s="26" t="e">
        <f>IF(INDEX('2021 Certified EVM Plan'!K:K,MATCH(B1566,'2021 Certified EVM Plan'!E:E,0))=1,M1566,#N/A)</f>
        <v>#N/A</v>
      </c>
    </row>
    <row r="1567" spans="1:19" x14ac:dyDescent="0.25">
      <c r="A1567" s="22" t="s">
        <v>2906</v>
      </c>
      <c r="B1567" s="22">
        <v>1067</v>
      </c>
      <c r="C1567" s="22">
        <v>86</v>
      </c>
      <c r="D1567" s="23">
        <v>1.09280567486787E-3</v>
      </c>
      <c r="E1567" s="22">
        <v>13801101</v>
      </c>
      <c r="F1567" s="22" t="s">
        <v>2956</v>
      </c>
      <c r="G1567" s="22" t="s">
        <v>2957</v>
      </c>
      <c r="H1567" s="22">
        <v>10864.991995230101</v>
      </c>
      <c r="I1567" s="24">
        <f>'EVM CPZ List'!$D1567*'EVM CPZ List'!$C1567</f>
        <v>9.3981288038636826E-2</v>
      </c>
      <c r="J1567" s="25">
        <f>INDEX('Pivot of Risk Data'!A:A,MATCH('EVM CPZ List'!$B1567,'Pivot of Risk Data'!B:B,0),1)</f>
        <v>1537</v>
      </c>
      <c r="K1567" s="22">
        <f>0.000621371*'EVM CPZ List'!$H1567</f>
        <v>6.7511909410681232</v>
      </c>
      <c r="L1567" s="22">
        <f>L1566+'EVM CPZ List'!$K1567</f>
        <v>18339.657704311488</v>
      </c>
      <c r="M1567" s="22">
        <f>M1566-'EVM CPZ List'!$I1567</f>
        <v>28.548791075208374</v>
      </c>
      <c r="N1567" s="7" t="e">
        <f>INDEX('2021 Certified EVM Plan'!G:G,MATCH(B1567,'2021 Certified EVM Plan'!E:E,0))</f>
        <v>#N/A</v>
      </c>
      <c r="O1567" s="7" t="e">
        <f>INDEX('2021 Certified EVM Plan'!M:M,MATCH(B1567,'2021 Certified EVM Plan'!E:E,0))</f>
        <v>#N/A</v>
      </c>
      <c r="P1567" s="7">
        <f t="shared" si="24"/>
        <v>1</v>
      </c>
      <c r="Q1567" s="26" t="e">
        <f>IF(INDEX('2021 Certified EVM Plan'!H:H,MATCH(B1567,'2021 Certified EVM Plan'!E:E,0))=1,M1567,#N/A)</f>
        <v>#N/A</v>
      </c>
      <c r="R1567" s="26" t="e">
        <f>IF(INDEX('2021 Certified EVM Plan'!J:J,MATCH(B1567,'2021 Certified EVM Plan'!E:E,0))=1,M1567,#N/A)</f>
        <v>#N/A</v>
      </c>
      <c r="S1567" s="26" t="e">
        <f>IF(INDEX('2021 Certified EVM Plan'!K:K,MATCH(B1567,'2021 Certified EVM Plan'!E:E,0))=1,M1567,#N/A)</f>
        <v>#N/A</v>
      </c>
    </row>
    <row r="1568" spans="1:19" x14ac:dyDescent="0.25">
      <c r="A1568" s="22" t="s">
        <v>8</v>
      </c>
      <c r="B1568" s="22">
        <v>1121</v>
      </c>
      <c r="C1568" s="22">
        <v>202</v>
      </c>
      <c r="D1568" s="23">
        <v>1.0890689427744699E-3</v>
      </c>
      <c r="E1568" s="22">
        <v>152701109</v>
      </c>
      <c r="F1568" s="22" t="s">
        <v>466</v>
      </c>
      <c r="G1568" s="22" t="s">
        <v>467</v>
      </c>
      <c r="H1568" s="22">
        <v>22001.425341001799</v>
      </c>
      <c r="I1568" s="24">
        <f>'EVM CPZ List'!$D1568*'EVM CPZ List'!$C1568</f>
        <v>0.21999192644044294</v>
      </c>
      <c r="J1568" s="25">
        <f>INDEX('Pivot of Risk Data'!A:A,MATCH('EVM CPZ List'!$B1568,'Pivot of Risk Data'!B:B,0),1)</f>
        <v>1538</v>
      </c>
      <c r="K1568" s="22">
        <f>0.000621371*'EVM CPZ List'!$H1568</f>
        <v>13.671047665563629</v>
      </c>
      <c r="L1568" s="22">
        <f>L1567+'EVM CPZ List'!$K1568</f>
        <v>18353.328751977053</v>
      </c>
      <c r="M1568" s="22">
        <f>M1567-'EVM CPZ List'!$I1568</f>
        <v>28.328799148767931</v>
      </c>
      <c r="N1568" s="7" t="e">
        <f>INDEX('2021 Certified EVM Plan'!G:G,MATCH(B1568,'2021 Certified EVM Plan'!E:E,0))</f>
        <v>#N/A</v>
      </c>
      <c r="O1568" s="7" t="e">
        <f>INDEX('2021 Certified EVM Plan'!M:M,MATCH(B1568,'2021 Certified EVM Plan'!E:E,0))</f>
        <v>#N/A</v>
      </c>
      <c r="P1568" s="7">
        <f t="shared" si="24"/>
        <v>1</v>
      </c>
      <c r="Q1568" s="26" t="e">
        <f>IF(INDEX('2021 Certified EVM Plan'!H:H,MATCH(B1568,'2021 Certified EVM Plan'!E:E,0))=1,M1568,#N/A)</f>
        <v>#N/A</v>
      </c>
      <c r="R1568" s="26" t="e">
        <f>IF(INDEX('2021 Certified EVM Plan'!J:J,MATCH(B1568,'2021 Certified EVM Plan'!E:E,0))=1,M1568,#N/A)</f>
        <v>#N/A</v>
      </c>
      <c r="S1568" s="26" t="e">
        <f>IF(INDEX('2021 Certified EVM Plan'!K:K,MATCH(B1568,'2021 Certified EVM Plan'!E:E,0))=1,M1568,#N/A)</f>
        <v>#N/A</v>
      </c>
    </row>
    <row r="1569" spans="1:19" x14ac:dyDescent="0.25">
      <c r="A1569" s="22" t="s">
        <v>539</v>
      </c>
      <c r="B1569" s="22">
        <v>9020</v>
      </c>
      <c r="C1569" s="22">
        <v>86</v>
      </c>
      <c r="D1569" s="23">
        <v>1.0829784090890401E-3</v>
      </c>
      <c r="E1569" s="22">
        <v>103381102</v>
      </c>
      <c r="F1569" s="22" t="s">
        <v>877</v>
      </c>
      <c r="G1569" s="22" t="s">
        <v>928</v>
      </c>
      <c r="H1569" s="22">
        <v>11239.7840427109</v>
      </c>
      <c r="I1569" s="24">
        <f>'EVM CPZ List'!$D1569*'EVM CPZ List'!$C1569</f>
        <v>9.3136143181657444E-2</v>
      </c>
      <c r="J1569" s="25">
        <f>INDEX('Pivot of Risk Data'!A:A,MATCH('EVM CPZ List'!$B1569,'Pivot of Risk Data'!B:B,0),1)</f>
        <v>1539</v>
      </c>
      <c r="K1569" s="22">
        <f>0.000621371*'EVM CPZ List'!$H1569</f>
        <v>6.9840758504033147</v>
      </c>
      <c r="L1569" s="22">
        <f>L1568+'EVM CPZ List'!$K1569</f>
        <v>18360.312827827456</v>
      </c>
      <c r="M1569" s="22">
        <f>M1568-'EVM CPZ List'!$I1569</f>
        <v>28.235663005586275</v>
      </c>
      <c r="N1569" s="7" t="e">
        <f>INDEX('2021 Certified EVM Plan'!G:G,MATCH(B1569,'2021 Certified EVM Plan'!E:E,0))</f>
        <v>#N/A</v>
      </c>
      <c r="O1569" s="7" t="e">
        <f>INDEX('2021 Certified EVM Plan'!M:M,MATCH(B1569,'2021 Certified EVM Plan'!E:E,0))</f>
        <v>#N/A</v>
      </c>
      <c r="P1569" s="7">
        <f t="shared" si="24"/>
        <v>1</v>
      </c>
      <c r="Q1569" s="26" t="e">
        <f>IF(INDEX('2021 Certified EVM Plan'!H:H,MATCH(B1569,'2021 Certified EVM Plan'!E:E,0))=1,M1569,#N/A)</f>
        <v>#N/A</v>
      </c>
      <c r="R1569" s="26" t="e">
        <f>IF(INDEX('2021 Certified EVM Plan'!J:J,MATCH(B1569,'2021 Certified EVM Plan'!E:E,0))=1,M1569,#N/A)</f>
        <v>#N/A</v>
      </c>
      <c r="S1569" s="26" t="e">
        <f>IF(INDEX('2021 Certified EVM Plan'!K:K,MATCH(B1569,'2021 Certified EVM Plan'!E:E,0))=1,M1569,#N/A)</f>
        <v>#N/A</v>
      </c>
    </row>
    <row r="1570" spans="1:19" x14ac:dyDescent="0.25">
      <c r="A1570" s="22" t="s">
        <v>964</v>
      </c>
      <c r="B1570" s="22">
        <v>3465</v>
      </c>
      <c r="C1570" s="22">
        <v>18</v>
      </c>
      <c r="D1570" s="23">
        <v>1.0818930801430001E-3</v>
      </c>
      <c r="E1570" s="22">
        <v>43351103</v>
      </c>
      <c r="F1570" s="22" t="s">
        <v>1267</v>
      </c>
      <c r="G1570" s="22" t="s">
        <v>1621</v>
      </c>
      <c r="H1570" s="22">
        <v>3472.4667006607501</v>
      </c>
      <c r="I1570" s="24">
        <f>'EVM CPZ List'!$D1570*'EVM CPZ List'!$C1570</f>
        <v>1.9474075442574002E-2</v>
      </c>
      <c r="J1570" s="25">
        <f>INDEX('Pivot of Risk Data'!A:A,MATCH('EVM CPZ List'!$B1570,'Pivot of Risk Data'!B:B,0),1)</f>
        <v>1540</v>
      </c>
      <c r="K1570" s="22">
        <f>0.000621371*'EVM CPZ List'!$H1570</f>
        <v>2.157690106256271</v>
      </c>
      <c r="L1570" s="22">
        <f>L1569+'EVM CPZ List'!$K1570</f>
        <v>18362.470517933714</v>
      </c>
      <c r="M1570" s="22">
        <f>M1569-'EVM CPZ List'!$I1570</f>
        <v>28.216188930143701</v>
      </c>
      <c r="N1570" s="7" t="e">
        <f>INDEX('2021 Certified EVM Plan'!G:G,MATCH(B1570,'2021 Certified EVM Plan'!E:E,0))</f>
        <v>#N/A</v>
      </c>
      <c r="O1570" s="7" t="e">
        <f>INDEX('2021 Certified EVM Plan'!M:M,MATCH(B1570,'2021 Certified EVM Plan'!E:E,0))</f>
        <v>#N/A</v>
      </c>
      <c r="P1570" s="7">
        <f t="shared" si="24"/>
        <v>1</v>
      </c>
      <c r="Q1570" s="26" t="e">
        <f>IF(INDEX('2021 Certified EVM Plan'!H:H,MATCH(B1570,'2021 Certified EVM Plan'!E:E,0))=1,M1570,#N/A)</f>
        <v>#N/A</v>
      </c>
      <c r="R1570" s="26" t="e">
        <f>IF(INDEX('2021 Certified EVM Plan'!J:J,MATCH(B1570,'2021 Certified EVM Plan'!E:E,0))=1,M1570,#N/A)</f>
        <v>#N/A</v>
      </c>
      <c r="S1570" s="26" t="e">
        <f>IF(INDEX('2021 Certified EVM Plan'!K:K,MATCH(B1570,'2021 Certified EVM Plan'!E:E,0))=1,M1570,#N/A)</f>
        <v>#N/A</v>
      </c>
    </row>
    <row r="1571" spans="1:19" x14ac:dyDescent="0.25">
      <c r="A1571" s="22" t="s">
        <v>2906</v>
      </c>
      <c r="B1571" s="22">
        <v>4319</v>
      </c>
      <c r="C1571" s="22">
        <v>20</v>
      </c>
      <c r="D1571" s="23">
        <v>1.07730652038755E-3</v>
      </c>
      <c r="E1571" s="22">
        <v>24101103</v>
      </c>
      <c r="F1571" s="22" t="s">
        <v>2589</v>
      </c>
      <c r="G1571" s="22" t="s">
        <v>3094</v>
      </c>
      <c r="H1571" s="22">
        <v>2489.4217505936199</v>
      </c>
      <c r="I1571" s="24">
        <f>'EVM CPZ List'!$D1571*'EVM CPZ List'!$C1571</f>
        <v>2.1546130407751E-2</v>
      </c>
      <c r="J1571" s="25">
        <f>INDEX('Pivot of Risk Data'!A:A,MATCH('EVM CPZ List'!$B1571,'Pivot of Risk Data'!B:B,0),1)</f>
        <v>1541</v>
      </c>
      <c r="K1571" s="22">
        <f>0.000621371*'EVM CPZ List'!$H1571</f>
        <v>1.5468544825881083</v>
      </c>
      <c r="L1571" s="22">
        <f>L1570+'EVM CPZ List'!$K1571</f>
        <v>18364.017372416303</v>
      </c>
      <c r="M1571" s="22">
        <f>M1570-'EVM CPZ List'!$I1571</f>
        <v>28.194642799735952</v>
      </c>
      <c r="N1571" s="7" t="e">
        <f>INDEX('2021 Certified EVM Plan'!G:G,MATCH(B1571,'2021 Certified EVM Plan'!E:E,0))</f>
        <v>#N/A</v>
      </c>
      <c r="O1571" s="7" t="e">
        <f>INDEX('2021 Certified EVM Plan'!M:M,MATCH(B1571,'2021 Certified EVM Plan'!E:E,0))</f>
        <v>#N/A</v>
      </c>
      <c r="P1571" s="7">
        <f t="shared" si="24"/>
        <v>1</v>
      </c>
      <c r="Q1571" s="26" t="e">
        <f>IF(INDEX('2021 Certified EVM Plan'!H:H,MATCH(B1571,'2021 Certified EVM Plan'!E:E,0))=1,M1571,#N/A)</f>
        <v>#N/A</v>
      </c>
      <c r="R1571" s="26" t="e">
        <f>IF(INDEX('2021 Certified EVM Plan'!J:J,MATCH(B1571,'2021 Certified EVM Plan'!E:E,0))=1,M1571,#N/A)</f>
        <v>#N/A</v>
      </c>
      <c r="S1571" s="26" t="e">
        <f>IF(INDEX('2021 Certified EVM Plan'!K:K,MATCH(B1571,'2021 Certified EVM Plan'!E:E,0))=1,M1571,#N/A)</f>
        <v>#N/A</v>
      </c>
    </row>
    <row r="1572" spans="1:19" x14ac:dyDescent="0.25">
      <c r="A1572" s="22" t="s">
        <v>2906</v>
      </c>
      <c r="B1572" s="22">
        <v>9418</v>
      </c>
      <c r="C1572" s="22">
        <v>4</v>
      </c>
      <c r="D1572" s="23">
        <v>1.0713587085935401E-3</v>
      </c>
      <c r="E1572" s="22">
        <v>42481101</v>
      </c>
      <c r="F1572" s="22" t="s">
        <v>3043</v>
      </c>
      <c r="G1572" s="22" t="s">
        <v>3345</v>
      </c>
      <c r="H1572" s="22">
        <v>385.98856317185499</v>
      </c>
      <c r="I1572" s="24">
        <f>'EVM CPZ List'!$D1572*'EVM CPZ List'!$C1572</f>
        <v>4.2854348343741603E-3</v>
      </c>
      <c r="J1572" s="25">
        <f>INDEX('Pivot of Risk Data'!A:A,MATCH('EVM CPZ List'!$B1572,'Pivot of Risk Data'!B:B,0),1)</f>
        <v>1542</v>
      </c>
      <c r="K1572" s="22">
        <f>0.000621371*'EVM CPZ List'!$H1572</f>
        <v>0.23984209948665872</v>
      </c>
      <c r="L1572" s="22">
        <f>L1571+'EVM CPZ List'!$K1572</f>
        <v>18364.25721451579</v>
      </c>
      <c r="M1572" s="22">
        <f>M1571-'EVM CPZ List'!$I1572</f>
        <v>28.190357364901576</v>
      </c>
      <c r="N1572" s="7" t="e">
        <f>INDEX('2021 Certified EVM Plan'!G:G,MATCH(B1572,'2021 Certified EVM Plan'!E:E,0))</f>
        <v>#N/A</v>
      </c>
      <c r="O1572" s="7" t="e">
        <f>INDEX('2021 Certified EVM Plan'!M:M,MATCH(B1572,'2021 Certified EVM Plan'!E:E,0))</f>
        <v>#N/A</v>
      </c>
      <c r="P1572" s="7">
        <f t="shared" si="24"/>
        <v>1</v>
      </c>
      <c r="Q1572" s="26" t="e">
        <f>IF(INDEX('2021 Certified EVM Plan'!H:H,MATCH(B1572,'2021 Certified EVM Plan'!E:E,0))=1,M1572,#N/A)</f>
        <v>#N/A</v>
      </c>
      <c r="R1572" s="26" t="e">
        <f>IF(INDEX('2021 Certified EVM Plan'!J:J,MATCH(B1572,'2021 Certified EVM Plan'!E:E,0))=1,M1572,#N/A)</f>
        <v>#N/A</v>
      </c>
      <c r="S1572" s="26" t="e">
        <f>IF(INDEX('2021 Certified EVM Plan'!K:K,MATCH(B1572,'2021 Certified EVM Plan'!E:E,0))=1,M1572,#N/A)</f>
        <v>#N/A</v>
      </c>
    </row>
    <row r="1573" spans="1:19" x14ac:dyDescent="0.25">
      <c r="A1573" s="22" t="s">
        <v>8</v>
      </c>
      <c r="B1573" s="22">
        <v>3089</v>
      </c>
      <c r="C1573" s="22">
        <v>6</v>
      </c>
      <c r="D1573" s="23">
        <v>1.0697682071467299E-3</v>
      </c>
      <c r="E1573" s="22">
        <v>152481103</v>
      </c>
      <c r="F1573" s="22" t="s">
        <v>9</v>
      </c>
      <c r="G1573" s="22" t="s">
        <v>151</v>
      </c>
      <c r="H1573" s="22">
        <v>8965.9105311131898</v>
      </c>
      <c r="I1573" s="24">
        <f>'EVM CPZ List'!$D1573*'EVM CPZ List'!$C1573</f>
        <v>6.4186092428803795E-3</v>
      </c>
      <c r="J1573" s="25">
        <f>INDEX('Pivot of Risk Data'!A:A,MATCH('EVM CPZ List'!$B1573,'Pivot of Risk Data'!B:B,0),1)</f>
        <v>1543</v>
      </c>
      <c r="K1573" s="22">
        <f>0.000621371*'EVM CPZ List'!$H1573</f>
        <v>5.5711567926283339</v>
      </c>
      <c r="L1573" s="22">
        <f>L1572+'EVM CPZ List'!$K1573</f>
        <v>18369.82837130842</v>
      </c>
      <c r="M1573" s="22">
        <f>M1572-'EVM CPZ List'!$I1573</f>
        <v>28.183938755658694</v>
      </c>
      <c r="N1573" s="7" t="e">
        <f>INDEX('2021 Certified EVM Plan'!G:G,MATCH(B1573,'2021 Certified EVM Plan'!E:E,0))</f>
        <v>#N/A</v>
      </c>
      <c r="O1573" s="7" t="e">
        <f>INDEX('2021 Certified EVM Plan'!M:M,MATCH(B1573,'2021 Certified EVM Plan'!E:E,0))</f>
        <v>#N/A</v>
      </c>
      <c r="P1573" s="7">
        <f t="shared" si="24"/>
        <v>1</v>
      </c>
      <c r="Q1573" s="26" t="e">
        <f>IF(INDEX('2021 Certified EVM Plan'!H:H,MATCH(B1573,'2021 Certified EVM Plan'!E:E,0))=1,M1573,#N/A)</f>
        <v>#N/A</v>
      </c>
      <c r="R1573" s="26" t="e">
        <f>IF(INDEX('2021 Certified EVM Plan'!J:J,MATCH(B1573,'2021 Certified EVM Plan'!E:E,0))=1,M1573,#N/A)</f>
        <v>#N/A</v>
      </c>
      <c r="S1573" s="26" t="e">
        <f>IF(INDEX('2021 Certified EVM Plan'!K:K,MATCH(B1573,'2021 Certified EVM Plan'!E:E,0))=1,M1573,#N/A)</f>
        <v>#N/A</v>
      </c>
    </row>
    <row r="1574" spans="1:19" x14ac:dyDescent="0.25">
      <c r="A1574" s="22" t="s">
        <v>964</v>
      </c>
      <c r="B1574" s="22">
        <v>6055</v>
      </c>
      <c r="C1574" s="22">
        <v>77</v>
      </c>
      <c r="D1574" s="23">
        <v>1.06370298979909E-3</v>
      </c>
      <c r="E1574" s="22">
        <v>192171101</v>
      </c>
      <c r="F1574" s="22" t="s">
        <v>998</v>
      </c>
      <c r="G1574" s="22" t="s">
        <v>1434</v>
      </c>
      <c r="H1574" s="22">
        <v>7078.2934751070798</v>
      </c>
      <c r="I1574" s="24">
        <f>'EVM CPZ List'!$D1574*'EVM CPZ List'!$C1574</f>
        <v>8.1905130214529928E-2</v>
      </c>
      <c r="J1574" s="25">
        <f>INDEX('Pivot of Risk Data'!A:A,MATCH('EVM CPZ List'!$B1574,'Pivot of Risk Data'!B:B,0),1)</f>
        <v>1544</v>
      </c>
      <c r="K1574" s="22">
        <f>0.000621371*'EVM CPZ List'!$H1574</f>
        <v>4.398246294920761</v>
      </c>
      <c r="L1574" s="22">
        <f>L1573+'EVM CPZ List'!$K1574</f>
        <v>18374.226617603341</v>
      </c>
      <c r="M1574" s="22">
        <f>M1573-'EVM CPZ List'!$I1574</f>
        <v>28.102033625444164</v>
      </c>
      <c r="N1574" s="7" t="e">
        <f>INDEX('2021 Certified EVM Plan'!G:G,MATCH(B1574,'2021 Certified EVM Plan'!E:E,0))</f>
        <v>#N/A</v>
      </c>
      <c r="O1574" s="7" t="e">
        <f>INDEX('2021 Certified EVM Plan'!M:M,MATCH(B1574,'2021 Certified EVM Plan'!E:E,0))</f>
        <v>#N/A</v>
      </c>
      <c r="P1574" s="7">
        <f t="shared" si="24"/>
        <v>1</v>
      </c>
      <c r="Q1574" s="26" t="e">
        <f>IF(INDEX('2021 Certified EVM Plan'!H:H,MATCH(B1574,'2021 Certified EVM Plan'!E:E,0))=1,M1574,#N/A)</f>
        <v>#N/A</v>
      </c>
      <c r="R1574" s="26" t="e">
        <f>IF(INDEX('2021 Certified EVM Plan'!J:J,MATCH(B1574,'2021 Certified EVM Plan'!E:E,0))=1,M1574,#N/A)</f>
        <v>#N/A</v>
      </c>
      <c r="S1574" s="26" t="e">
        <f>IF(INDEX('2021 Certified EVM Plan'!K:K,MATCH(B1574,'2021 Certified EVM Plan'!E:E,0))=1,M1574,#N/A)</f>
        <v>#N/A</v>
      </c>
    </row>
    <row r="1575" spans="1:19" x14ac:dyDescent="0.25">
      <c r="A1575" s="22" t="s">
        <v>964</v>
      </c>
      <c r="B1575" s="22">
        <v>7183</v>
      </c>
      <c r="C1575" s="22">
        <v>17</v>
      </c>
      <c r="D1575" s="23">
        <v>1.06367547650415E-3</v>
      </c>
      <c r="E1575" s="22">
        <v>43351106</v>
      </c>
      <c r="F1575" s="22" t="s">
        <v>1139</v>
      </c>
      <c r="G1575" s="22" t="s">
        <v>1438</v>
      </c>
      <c r="H1575" s="22">
        <v>1891.76258703433</v>
      </c>
      <c r="I1575" s="24">
        <f>'EVM CPZ List'!$D1575*'EVM CPZ List'!$C1575</f>
        <v>1.8082483100570548E-2</v>
      </c>
      <c r="J1575" s="25">
        <f>INDEX('Pivot of Risk Data'!A:A,MATCH('EVM CPZ List'!$B1575,'Pivot of Risk Data'!B:B,0),1)</f>
        <v>1545</v>
      </c>
      <c r="K1575" s="22">
        <f>0.000621371*'EVM CPZ List'!$H1575</f>
        <v>1.1754864104681086</v>
      </c>
      <c r="L1575" s="22">
        <f>L1574+'EVM CPZ List'!$K1575</f>
        <v>18375.40210401381</v>
      </c>
      <c r="M1575" s="22">
        <f>M1574-'EVM CPZ List'!$I1575</f>
        <v>28.083951142343594</v>
      </c>
      <c r="N1575" s="7" t="e">
        <f>INDEX('2021 Certified EVM Plan'!G:G,MATCH(B1575,'2021 Certified EVM Plan'!E:E,0))</f>
        <v>#N/A</v>
      </c>
      <c r="O1575" s="7" t="e">
        <f>INDEX('2021 Certified EVM Plan'!M:M,MATCH(B1575,'2021 Certified EVM Plan'!E:E,0))</f>
        <v>#N/A</v>
      </c>
      <c r="P1575" s="7">
        <f t="shared" si="24"/>
        <v>1</v>
      </c>
      <c r="Q1575" s="26" t="e">
        <f>IF(INDEX('2021 Certified EVM Plan'!H:H,MATCH(B1575,'2021 Certified EVM Plan'!E:E,0))=1,M1575,#N/A)</f>
        <v>#N/A</v>
      </c>
      <c r="R1575" s="26" t="e">
        <f>IF(INDEX('2021 Certified EVM Plan'!J:J,MATCH(B1575,'2021 Certified EVM Plan'!E:E,0))=1,M1575,#N/A)</f>
        <v>#N/A</v>
      </c>
      <c r="S1575" s="26" t="e">
        <f>IF(INDEX('2021 Certified EVM Plan'!K:K,MATCH(B1575,'2021 Certified EVM Plan'!E:E,0))=1,M1575,#N/A)</f>
        <v>#N/A</v>
      </c>
    </row>
    <row r="1576" spans="1:19" x14ac:dyDescent="0.25">
      <c r="A1576" s="22" t="s">
        <v>964</v>
      </c>
      <c r="B1576" s="22">
        <v>7943</v>
      </c>
      <c r="C1576" s="22">
        <v>33</v>
      </c>
      <c r="D1576" s="23">
        <v>1.0626133953395801E-3</v>
      </c>
      <c r="E1576" s="22">
        <v>42811111</v>
      </c>
      <c r="F1576" s="22" t="s">
        <v>1092</v>
      </c>
      <c r="G1576" s="22" t="s">
        <v>1093</v>
      </c>
      <c r="H1576" s="22">
        <v>4934.4458785093702</v>
      </c>
      <c r="I1576" s="24">
        <f>'EVM CPZ List'!$D1576*'EVM CPZ List'!$C1576</f>
        <v>3.5066242046206141E-2</v>
      </c>
      <c r="J1576" s="25">
        <f>INDEX('Pivot of Risk Data'!A:A,MATCH('EVM CPZ List'!$B1576,'Pivot of Risk Data'!B:B,0),1)</f>
        <v>1546</v>
      </c>
      <c r="K1576" s="22">
        <f>0.000621371*'EVM CPZ List'!$H1576</f>
        <v>3.066121569975246</v>
      </c>
      <c r="L1576" s="22">
        <f>L1575+'EVM CPZ List'!$K1576</f>
        <v>18378.468225583787</v>
      </c>
      <c r="M1576" s="22">
        <f>M1575-'EVM CPZ List'!$I1576</f>
        <v>28.048884900297388</v>
      </c>
      <c r="N1576" s="7" t="e">
        <f>INDEX('2021 Certified EVM Plan'!G:G,MATCH(B1576,'2021 Certified EVM Plan'!E:E,0))</f>
        <v>#N/A</v>
      </c>
      <c r="O1576" s="7" t="e">
        <f>INDEX('2021 Certified EVM Plan'!M:M,MATCH(B1576,'2021 Certified EVM Plan'!E:E,0))</f>
        <v>#N/A</v>
      </c>
      <c r="P1576" s="7">
        <f t="shared" si="24"/>
        <v>1</v>
      </c>
      <c r="Q1576" s="26" t="e">
        <f>IF(INDEX('2021 Certified EVM Plan'!H:H,MATCH(B1576,'2021 Certified EVM Plan'!E:E,0))=1,M1576,#N/A)</f>
        <v>#N/A</v>
      </c>
      <c r="R1576" s="26" t="e">
        <f>IF(INDEX('2021 Certified EVM Plan'!J:J,MATCH(B1576,'2021 Certified EVM Plan'!E:E,0))=1,M1576,#N/A)</f>
        <v>#N/A</v>
      </c>
      <c r="S1576" s="26" t="e">
        <f>IF(INDEX('2021 Certified EVM Plan'!K:K,MATCH(B1576,'2021 Certified EVM Plan'!E:E,0))=1,M1576,#N/A)</f>
        <v>#N/A</v>
      </c>
    </row>
    <row r="1577" spans="1:19" x14ac:dyDescent="0.25">
      <c r="A1577" s="22" t="s">
        <v>2195</v>
      </c>
      <c r="B1577" s="22">
        <v>5185</v>
      </c>
      <c r="C1577" s="22">
        <v>65</v>
      </c>
      <c r="D1577" s="23">
        <v>1.0490086044815899E-3</v>
      </c>
      <c r="E1577" s="22">
        <v>82841101</v>
      </c>
      <c r="F1577" s="22" t="s">
        <v>2198</v>
      </c>
      <c r="G1577" s="22" t="s">
        <v>2210</v>
      </c>
      <c r="H1577" s="22">
        <v>7531.4940173048999</v>
      </c>
      <c r="I1577" s="24">
        <f>'EVM CPZ List'!$D1577*'EVM CPZ List'!$C1577</f>
        <v>6.8185559291303349E-2</v>
      </c>
      <c r="J1577" s="25">
        <f>INDEX('Pivot of Risk Data'!A:A,MATCH('EVM CPZ List'!$B1577,'Pivot of Risk Data'!B:B,0),1)</f>
        <v>1547</v>
      </c>
      <c r="K1577" s="22">
        <f>0.000621371*'EVM CPZ List'!$H1577</f>
        <v>4.679851969026763</v>
      </c>
      <c r="L1577" s="22">
        <f>L1576+'EVM CPZ List'!$K1577</f>
        <v>18383.148077552814</v>
      </c>
      <c r="M1577" s="22">
        <f>M1576-'EVM CPZ List'!$I1577</f>
        <v>27.980699341006083</v>
      </c>
      <c r="N1577" s="7" t="e">
        <f>INDEX('2021 Certified EVM Plan'!G:G,MATCH(B1577,'2021 Certified EVM Plan'!E:E,0))</f>
        <v>#N/A</v>
      </c>
      <c r="O1577" s="7" t="e">
        <f>INDEX('2021 Certified EVM Plan'!M:M,MATCH(B1577,'2021 Certified EVM Plan'!E:E,0))</f>
        <v>#N/A</v>
      </c>
      <c r="P1577" s="7">
        <f t="shared" si="24"/>
        <v>1</v>
      </c>
      <c r="Q1577" s="26" t="e">
        <f>IF(INDEX('2021 Certified EVM Plan'!H:H,MATCH(B1577,'2021 Certified EVM Plan'!E:E,0))=1,M1577,#N/A)</f>
        <v>#N/A</v>
      </c>
      <c r="R1577" s="26" t="e">
        <f>IF(INDEX('2021 Certified EVM Plan'!J:J,MATCH(B1577,'2021 Certified EVM Plan'!E:E,0))=1,M1577,#N/A)</f>
        <v>#N/A</v>
      </c>
      <c r="S1577" s="26" t="e">
        <f>IF(INDEX('2021 Certified EVM Plan'!K:K,MATCH(B1577,'2021 Certified EVM Plan'!E:E,0))=1,M1577,#N/A)</f>
        <v>#N/A</v>
      </c>
    </row>
    <row r="1578" spans="1:19" x14ac:dyDescent="0.25">
      <c r="A1578" s="22" t="s">
        <v>1672</v>
      </c>
      <c r="B1578" s="22">
        <v>7263</v>
      </c>
      <c r="C1578" s="22">
        <v>106</v>
      </c>
      <c r="D1578" s="23">
        <v>1.04879684684268E-3</v>
      </c>
      <c r="E1578" s="22">
        <v>163881101</v>
      </c>
      <c r="F1578" s="22" t="s">
        <v>2095</v>
      </c>
      <c r="G1578" s="22" t="s">
        <v>2121</v>
      </c>
      <c r="H1578" s="22">
        <v>21707.637579495</v>
      </c>
      <c r="I1578" s="24">
        <f>'EVM CPZ List'!$D1578*'EVM CPZ List'!$C1578</f>
        <v>0.11117246576532408</v>
      </c>
      <c r="J1578" s="25">
        <f>INDEX('Pivot of Risk Data'!A:A,MATCH('EVM CPZ List'!$B1578,'Pivot of Risk Data'!B:B,0),1)</f>
        <v>1548</v>
      </c>
      <c r="K1578" s="22">
        <f>0.000621371*'EVM CPZ List'!$H1578</f>
        <v>13.488496470408387</v>
      </c>
      <c r="L1578" s="22">
        <f>L1577+'EVM CPZ List'!$K1578</f>
        <v>18396.636574023221</v>
      </c>
      <c r="M1578" s="22">
        <f>M1577-'EVM CPZ List'!$I1578</f>
        <v>27.869526875240759</v>
      </c>
      <c r="N1578" s="7" t="e">
        <f>INDEX('2021 Certified EVM Plan'!G:G,MATCH(B1578,'2021 Certified EVM Plan'!E:E,0))</f>
        <v>#N/A</v>
      </c>
      <c r="O1578" s="7" t="e">
        <f>INDEX('2021 Certified EVM Plan'!M:M,MATCH(B1578,'2021 Certified EVM Plan'!E:E,0))</f>
        <v>#N/A</v>
      </c>
      <c r="P1578" s="7">
        <f t="shared" si="24"/>
        <v>1</v>
      </c>
      <c r="Q1578" s="26" t="e">
        <f>IF(INDEX('2021 Certified EVM Plan'!H:H,MATCH(B1578,'2021 Certified EVM Plan'!E:E,0))=1,M1578,#N/A)</f>
        <v>#N/A</v>
      </c>
      <c r="R1578" s="26" t="e">
        <f>IF(INDEX('2021 Certified EVM Plan'!J:J,MATCH(B1578,'2021 Certified EVM Plan'!E:E,0))=1,M1578,#N/A)</f>
        <v>#N/A</v>
      </c>
      <c r="S1578" s="26" t="e">
        <f>IF(INDEX('2021 Certified EVM Plan'!K:K,MATCH(B1578,'2021 Certified EVM Plan'!E:E,0))=1,M1578,#N/A)</f>
        <v>#N/A</v>
      </c>
    </row>
    <row r="1579" spans="1:19" x14ac:dyDescent="0.25">
      <c r="A1579" s="22" t="s">
        <v>539</v>
      </c>
      <c r="B1579" s="22">
        <v>3198</v>
      </c>
      <c r="C1579" s="22">
        <v>27</v>
      </c>
      <c r="D1579" s="23">
        <v>1.0464007660874199E-3</v>
      </c>
      <c r="E1579" s="22">
        <v>103132101</v>
      </c>
      <c r="F1579" s="22" t="s">
        <v>644</v>
      </c>
      <c r="G1579" s="22" t="s">
        <v>771</v>
      </c>
      <c r="H1579" s="22">
        <v>3593.1531177018201</v>
      </c>
      <c r="I1579" s="24">
        <f>'EVM CPZ List'!$D1579*'EVM CPZ List'!$C1579</f>
        <v>2.8252820684360337E-2</v>
      </c>
      <c r="J1579" s="25">
        <f>INDEX('Pivot of Risk Data'!A:A,MATCH('EVM CPZ List'!$B1579,'Pivot of Risk Data'!B:B,0),1)</f>
        <v>1549</v>
      </c>
      <c r="K1579" s="22">
        <f>0.000621371*'EVM CPZ List'!$H1579</f>
        <v>2.2326811458994977</v>
      </c>
      <c r="L1579" s="22">
        <f>L1578+'EVM CPZ List'!$K1579</f>
        <v>18398.86925516912</v>
      </c>
      <c r="M1579" s="22">
        <f>M1578-'EVM CPZ List'!$I1579</f>
        <v>27.841274054556397</v>
      </c>
      <c r="N1579" s="7" t="e">
        <f>INDEX('2021 Certified EVM Plan'!G:G,MATCH(B1579,'2021 Certified EVM Plan'!E:E,0))</f>
        <v>#N/A</v>
      </c>
      <c r="O1579" s="7" t="e">
        <f>INDEX('2021 Certified EVM Plan'!M:M,MATCH(B1579,'2021 Certified EVM Plan'!E:E,0))</f>
        <v>#N/A</v>
      </c>
      <c r="P1579" s="7">
        <f t="shared" si="24"/>
        <v>1</v>
      </c>
      <c r="Q1579" s="26" t="e">
        <f>IF(INDEX('2021 Certified EVM Plan'!H:H,MATCH(B1579,'2021 Certified EVM Plan'!E:E,0))=1,M1579,#N/A)</f>
        <v>#N/A</v>
      </c>
      <c r="R1579" s="26" t="e">
        <f>IF(INDEX('2021 Certified EVM Plan'!J:J,MATCH(B1579,'2021 Certified EVM Plan'!E:E,0))=1,M1579,#N/A)</f>
        <v>#N/A</v>
      </c>
      <c r="S1579" s="26" t="e">
        <f>IF(INDEX('2021 Certified EVM Plan'!K:K,MATCH(B1579,'2021 Certified EVM Plan'!E:E,0))=1,M1579,#N/A)</f>
        <v>#N/A</v>
      </c>
    </row>
    <row r="1580" spans="1:19" x14ac:dyDescent="0.25">
      <c r="A1580" s="22" t="s">
        <v>1672</v>
      </c>
      <c r="B1580" s="22">
        <v>7482</v>
      </c>
      <c r="C1580" s="22">
        <v>38</v>
      </c>
      <c r="D1580" s="23">
        <v>1.0459516454497701E-3</v>
      </c>
      <c r="E1580" s="22">
        <v>254421102</v>
      </c>
      <c r="F1580" s="22" t="s">
        <v>1867</v>
      </c>
      <c r="G1580" s="22" t="s">
        <v>1893</v>
      </c>
      <c r="H1580" s="22">
        <v>3940.8287098211899</v>
      </c>
      <c r="I1580" s="24">
        <f>'EVM CPZ List'!$D1580*'EVM CPZ List'!$C1580</f>
        <v>3.9746162527091261E-2</v>
      </c>
      <c r="J1580" s="25">
        <f>INDEX('Pivot of Risk Data'!A:A,MATCH('EVM CPZ List'!$B1580,'Pivot of Risk Data'!B:B,0),1)</f>
        <v>1550</v>
      </c>
      <c r="K1580" s="22">
        <f>0.000621371*'EVM CPZ List'!$H1580</f>
        <v>2.4487166762503025</v>
      </c>
      <c r="L1580" s="22">
        <f>L1579+'EVM CPZ List'!$K1580</f>
        <v>18401.317971845372</v>
      </c>
      <c r="M1580" s="22">
        <f>M1579-'EVM CPZ List'!$I1580</f>
        <v>27.801527892029306</v>
      </c>
      <c r="N1580" s="7" t="e">
        <f>INDEX('2021 Certified EVM Plan'!G:G,MATCH(B1580,'2021 Certified EVM Plan'!E:E,0))</f>
        <v>#N/A</v>
      </c>
      <c r="O1580" s="7" t="e">
        <f>INDEX('2021 Certified EVM Plan'!M:M,MATCH(B1580,'2021 Certified EVM Plan'!E:E,0))</f>
        <v>#N/A</v>
      </c>
      <c r="P1580" s="7">
        <f t="shared" si="24"/>
        <v>1</v>
      </c>
      <c r="Q1580" s="26" t="e">
        <f>IF(INDEX('2021 Certified EVM Plan'!H:H,MATCH(B1580,'2021 Certified EVM Plan'!E:E,0))=1,M1580,#N/A)</f>
        <v>#N/A</v>
      </c>
      <c r="R1580" s="26" t="e">
        <f>IF(INDEX('2021 Certified EVM Plan'!J:J,MATCH(B1580,'2021 Certified EVM Plan'!E:E,0))=1,M1580,#N/A)</f>
        <v>#N/A</v>
      </c>
      <c r="S1580" s="26" t="e">
        <f>IF(INDEX('2021 Certified EVM Plan'!K:K,MATCH(B1580,'2021 Certified EVM Plan'!E:E,0))=1,M1580,#N/A)</f>
        <v>#N/A</v>
      </c>
    </row>
    <row r="1581" spans="1:19" x14ac:dyDescent="0.25">
      <c r="A1581" s="22" t="s">
        <v>8</v>
      </c>
      <c r="B1581" s="22">
        <v>4223</v>
      </c>
      <c r="C1581" s="22">
        <v>64</v>
      </c>
      <c r="D1581" s="23">
        <v>1.03832778459481E-3</v>
      </c>
      <c r="E1581" s="22">
        <v>153082106</v>
      </c>
      <c r="F1581" s="22" t="s">
        <v>25</v>
      </c>
      <c r="G1581" s="22" t="s">
        <v>286</v>
      </c>
      <c r="H1581" s="22">
        <v>5913.26112230533</v>
      </c>
      <c r="I1581" s="24">
        <f>'EVM CPZ List'!$D1581*'EVM CPZ List'!$C1581</f>
        <v>6.6452978214067843E-2</v>
      </c>
      <c r="J1581" s="25">
        <f>INDEX('Pivot of Risk Data'!A:A,MATCH('EVM CPZ List'!$B1581,'Pivot of Risk Data'!B:B,0),1)</f>
        <v>1551</v>
      </c>
      <c r="K1581" s="22">
        <f>0.000621371*'EVM CPZ List'!$H1581</f>
        <v>3.6743289768279852</v>
      </c>
      <c r="L1581" s="22">
        <f>L1580+'EVM CPZ List'!$K1581</f>
        <v>18404.992300822199</v>
      </c>
      <c r="M1581" s="22">
        <f>M1580-'EVM CPZ List'!$I1581</f>
        <v>27.735074913815239</v>
      </c>
      <c r="N1581" s="7" t="e">
        <f>INDEX('2021 Certified EVM Plan'!G:G,MATCH(B1581,'2021 Certified EVM Plan'!E:E,0))</f>
        <v>#N/A</v>
      </c>
      <c r="O1581" s="7" t="e">
        <f>INDEX('2021 Certified EVM Plan'!M:M,MATCH(B1581,'2021 Certified EVM Plan'!E:E,0))</f>
        <v>#N/A</v>
      </c>
      <c r="P1581" s="7">
        <f t="shared" si="24"/>
        <v>1</v>
      </c>
      <c r="Q1581" s="26" t="e">
        <f>IF(INDEX('2021 Certified EVM Plan'!H:H,MATCH(B1581,'2021 Certified EVM Plan'!E:E,0))=1,M1581,#N/A)</f>
        <v>#N/A</v>
      </c>
      <c r="R1581" s="26" t="e">
        <f>IF(INDEX('2021 Certified EVM Plan'!J:J,MATCH(B1581,'2021 Certified EVM Plan'!E:E,0))=1,M1581,#N/A)</f>
        <v>#N/A</v>
      </c>
      <c r="S1581" s="26" t="e">
        <f>IF(INDEX('2021 Certified EVM Plan'!K:K,MATCH(B1581,'2021 Certified EVM Plan'!E:E,0))=1,M1581,#N/A)</f>
        <v>#N/A</v>
      </c>
    </row>
    <row r="1582" spans="1:19" x14ac:dyDescent="0.25">
      <c r="A1582" s="22" t="s">
        <v>1672</v>
      </c>
      <c r="B1582" s="22">
        <v>4351</v>
      </c>
      <c r="C1582" s="22">
        <v>72</v>
      </c>
      <c r="D1582" s="23">
        <v>1.03772871058434E-3</v>
      </c>
      <c r="E1582" s="22">
        <v>162161102</v>
      </c>
      <c r="F1582" s="22" t="s">
        <v>1975</v>
      </c>
      <c r="G1582" s="22" t="s">
        <v>2029</v>
      </c>
      <c r="H1582" s="22">
        <v>15007.798646625701</v>
      </c>
      <c r="I1582" s="24">
        <f>'EVM CPZ List'!$D1582*'EVM CPZ List'!$C1582</f>
        <v>7.4716467162072475E-2</v>
      </c>
      <c r="J1582" s="25">
        <f>INDEX('Pivot of Risk Data'!A:A,MATCH('EVM CPZ List'!$B1582,'Pivot of Risk Data'!B:B,0),1)</f>
        <v>1552</v>
      </c>
      <c r="K1582" s="22">
        <f>0.000621371*'EVM CPZ List'!$H1582</f>
        <v>9.3254108528524586</v>
      </c>
      <c r="L1582" s="22">
        <f>L1581+'EVM CPZ List'!$K1582</f>
        <v>18414.317711675052</v>
      </c>
      <c r="M1582" s="22">
        <f>M1581-'EVM CPZ List'!$I1582</f>
        <v>27.660358446653166</v>
      </c>
      <c r="N1582" s="7" t="e">
        <f>INDEX('2021 Certified EVM Plan'!G:G,MATCH(B1582,'2021 Certified EVM Plan'!E:E,0))</f>
        <v>#N/A</v>
      </c>
      <c r="O1582" s="7" t="e">
        <f>INDEX('2021 Certified EVM Plan'!M:M,MATCH(B1582,'2021 Certified EVM Plan'!E:E,0))</f>
        <v>#N/A</v>
      </c>
      <c r="P1582" s="7">
        <f t="shared" si="24"/>
        <v>1</v>
      </c>
      <c r="Q1582" s="26" t="e">
        <f>IF(INDEX('2021 Certified EVM Plan'!H:H,MATCH(B1582,'2021 Certified EVM Plan'!E:E,0))=1,M1582,#N/A)</f>
        <v>#N/A</v>
      </c>
      <c r="R1582" s="26" t="e">
        <f>IF(INDEX('2021 Certified EVM Plan'!J:J,MATCH(B1582,'2021 Certified EVM Plan'!E:E,0))=1,M1582,#N/A)</f>
        <v>#N/A</v>
      </c>
      <c r="S1582" s="26" t="e">
        <f>IF(INDEX('2021 Certified EVM Plan'!K:K,MATCH(B1582,'2021 Certified EVM Plan'!E:E,0))=1,M1582,#N/A)</f>
        <v>#N/A</v>
      </c>
    </row>
    <row r="1583" spans="1:19" x14ac:dyDescent="0.25">
      <c r="A1583" s="22" t="s">
        <v>2195</v>
      </c>
      <c r="B1583" s="22">
        <v>2978</v>
      </c>
      <c r="C1583" s="22">
        <v>216</v>
      </c>
      <c r="D1583" s="23">
        <v>1.0373945944826899E-3</v>
      </c>
      <c r="E1583" s="22">
        <v>82841101</v>
      </c>
      <c r="F1583" s="22" t="s">
        <v>2198</v>
      </c>
      <c r="G1583" s="22" t="s">
        <v>2220</v>
      </c>
      <c r="H1583" s="22">
        <v>23203.620321128699</v>
      </c>
      <c r="I1583" s="24">
        <f>'EVM CPZ List'!$D1583*'EVM CPZ List'!$C1583</f>
        <v>0.22407723240826102</v>
      </c>
      <c r="J1583" s="25">
        <f>INDEX('Pivot of Risk Data'!A:A,MATCH('EVM CPZ List'!$B1583,'Pivot of Risk Data'!B:B,0),1)</f>
        <v>1553</v>
      </c>
      <c r="K1583" s="22">
        <f>0.000621371*'EVM CPZ List'!$H1583</f>
        <v>14.418056762560061</v>
      </c>
      <c r="L1583" s="22">
        <f>L1582+'EVM CPZ List'!$K1583</f>
        <v>18428.735768437611</v>
      </c>
      <c r="M1583" s="22">
        <f>M1582-'EVM CPZ List'!$I1583</f>
        <v>27.436281214244904</v>
      </c>
      <c r="N1583" s="7" t="e">
        <f>INDEX('2021 Certified EVM Plan'!G:G,MATCH(B1583,'2021 Certified EVM Plan'!E:E,0))</f>
        <v>#N/A</v>
      </c>
      <c r="O1583" s="7" t="e">
        <f>INDEX('2021 Certified EVM Plan'!M:M,MATCH(B1583,'2021 Certified EVM Plan'!E:E,0))</f>
        <v>#N/A</v>
      </c>
      <c r="P1583" s="7">
        <f t="shared" si="24"/>
        <v>1</v>
      </c>
      <c r="Q1583" s="26" t="e">
        <f>IF(INDEX('2021 Certified EVM Plan'!H:H,MATCH(B1583,'2021 Certified EVM Plan'!E:E,0))=1,M1583,#N/A)</f>
        <v>#N/A</v>
      </c>
      <c r="R1583" s="26" t="e">
        <f>IF(INDEX('2021 Certified EVM Plan'!J:J,MATCH(B1583,'2021 Certified EVM Plan'!E:E,0))=1,M1583,#N/A)</f>
        <v>#N/A</v>
      </c>
      <c r="S1583" s="26" t="e">
        <f>IF(INDEX('2021 Certified EVM Plan'!K:K,MATCH(B1583,'2021 Certified EVM Plan'!E:E,0))=1,M1583,#N/A)</f>
        <v>#N/A</v>
      </c>
    </row>
    <row r="1584" spans="1:19" x14ac:dyDescent="0.25">
      <c r="A1584" s="22" t="s">
        <v>2195</v>
      </c>
      <c r="B1584" s="22">
        <v>648</v>
      </c>
      <c r="C1584" s="22">
        <v>28</v>
      </c>
      <c r="D1584" s="23">
        <v>1.0349827763233E-3</v>
      </c>
      <c r="E1584" s="22">
        <v>182331101</v>
      </c>
      <c r="F1584" s="22" t="s">
        <v>2562</v>
      </c>
      <c r="G1584" s="22" t="s">
        <v>2563</v>
      </c>
      <c r="H1584" s="22">
        <v>5768.14375436511</v>
      </c>
      <c r="I1584" s="24">
        <f>'EVM CPZ List'!$D1584*'EVM CPZ List'!$C1584</f>
        <v>2.8979517737052398E-2</v>
      </c>
      <c r="J1584" s="25">
        <f>INDEX('Pivot of Risk Data'!A:A,MATCH('EVM CPZ List'!$B1584,'Pivot of Risk Data'!B:B,0),1)</f>
        <v>1554</v>
      </c>
      <c r="K1584" s="22">
        <f>0.000621371*'EVM CPZ List'!$H1584</f>
        <v>3.5841572527936028</v>
      </c>
      <c r="L1584" s="22">
        <f>L1583+'EVM CPZ List'!$K1584</f>
        <v>18432.319925690404</v>
      </c>
      <c r="M1584" s="22">
        <f>M1583-'EVM CPZ List'!$I1584</f>
        <v>27.407301696507851</v>
      </c>
      <c r="N1584" s="7" t="e">
        <f>INDEX('2021 Certified EVM Plan'!G:G,MATCH(B1584,'2021 Certified EVM Plan'!E:E,0))</f>
        <v>#N/A</v>
      </c>
      <c r="O1584" s="7" t="e">
        <f>INDEX('2021 Certified EVM Plan'!M:M,MATCH(B1584,'2021 Certified EVM Plan'!E:E,0))</f>
        <v>#N/A</v>
      </c>
      <c r="P1584" s="7">
        <f t="shared" si="24"/>
        <v>1</v>
      </c>
      <c r="Q1584" s="26" t="e">
        <f>IF(INDEX('2021 Certified EVM Plan'!H:H,MATCH(B1584,'2021 Certified EVM Plan'!E:E,0))=1,M1584,#N/A)</f>
        <v>#N/A</v>
      </c>
      <c r="R1584" s="26" t="e">
        <f>IF(INDEX('2021 Certified EVM Plan'!J:J,MATCH(B1584,'2021 Certified EVM Plan'!E:E,0))=1,M1584,#N/A)</f>
        <v>#N/A</v>
      </c>
      <c r="S1584" s="26" t="e">
        <f>IF(INDEX('2021 Certified EVM Plan'!K:K,MATCH(B1584,'2021 Certified EVM Plan'!E:E,0))=1,M1584,#N/A)</f>
        <v>#N/A</v>
      </c>
    </row>
    <row r="1585" spans="1:19" x14ac:dyDescent="0.25">
      <c r="A1585" s="22" t="s">
        <v>539</v>
      </c>
      <c r="B1585" s="22">
        <v>2234</v>
      </c>
      <c r="C1585" s="22">
        <v>277</v>
      </c>
      <c r="D1585" s="23">
        <v>1.0334752157581E-3</v>
      </c>
      <c r="E1585" s="22">
        <v>103031102</v>
      </c>
      <c r="F1585" s="22" t="s">
        <v>540</v>
      </c>
      <c r="G1585" s="22" t="s">
        <v>557</v>
      </c>
      <c r="H1585" s="22">
        <v>26913.615726151998</v>
      </c>
      <c r="I1585" s="24">
        <f>'EVM CPZ List'!$D1585*'EVM CPZ List'!$C1585</f>
        <v>0.28627263476499371</v>
      </c>
      <c r="J1585" s="25">
        <f>INDEX('Pivot of Risk Data'!A:A,MATCH('EVM CPZ List'!$B1585,'Pivot of Risk Data'!B:B,0),1)</f>
        <v>1555</v>
      </c>
      <c r="K1585" s="22">
        <f>0.000621371*'EVM CPZ List'!$H1585</f>
        <v>16.723340317374795</v>
      </c>
      <c r="L1585" s="22">
        <f>L1584+'EVM CPZ List'!$K1585</f>
        <v>18449.043266007779</v>
      </c>
      <c r="M1585" s="22">
        <f>M1584-'EVM CPZ List'!$I1585</f>
        <v>27.121029061742856</v>
      </c>
      <c r="N1585" s="7" t="e">
        <f>INDEX('2021 Certified EVM Plan'!G:G,MATCH(B1585,'2021 Certified EVM Plan'!E:E,0))</f>
        <v>#N/A</v>
      </c>
      <c r="O1585" s="7" t="e">
        <f>INDEX('2021 Certified EVM Plan'!M:M,MATCH(B1585,'2021 Certified EVM Plan'!E:E,0))</f>
        <v>#N/A</v>
      </c>
      <c r="P1585" s="7">
        <f t="shared" si="24"/>
        <v>1</v>
      </c>
      <c r="Q1585" s="26" t="e">
        <f>IF(INDEX('2021 Certified EVM Plan'!H:H,MATCH(B1585,'2021 Certified EVM Plan'!E:E,0))=1,M1585,#N/A)</f>
        <v>#N/A</v>
      </c>
      <c r="R1585" s="26" t="e">
        <f>IF(INDEX('2021 Certified EVM Plan'!J:J,MATCH(B1585,'2021 Certified EVM Plan'!E:E,0))=1,M1585,#N/A)</f>
        <v>#N/A</v>
      </c>
      <c r="S1585" s="26" t="e">
        <f>IF(INDEX('2021 Certified EVM Plan'!K:K,MATCH(B1585,'2021 Certified EVM Plan'!E:E,0))=1,M1585,#N/A)</f>
        <v>#N/A</v>
      </c>
    </row>
    <row r="1586" spans="1:19" x14ac:dyDescent="0.25">
      <c r="A1586" s="22" t="s">
        <v>2195</v>
      </c>
      <c r="B1586" s="22">
        <v>4390</v>
      </c>
      <c r="C1586" s="22">
        <v>46</v>
      </c>
      <c r="D1586" s="23">
        <v>1.0317401127088201E-3</v>
      </c>
      <c r="E1586" s="22">
        <v>182631104</v>
      </c>
      <c r="F1586" s="22" t="s">
        <v>2450</v>
      </c>
      <c r="G1586" s="22" t="s">
        <v>2618</v>
      </c>
      <c r="H1586" s="22">
        <v>13115.915961852699</v>
      </c>
      <c r="I1586" s="24">
        <f>'EVM CPZ List'!$D1586*'EVM CPZ List'!$C1586</f>
        <v>4.7460045184605726E-2</v>
      </c>
      <c r="J1586" s="25">
        <f>INDEX('Pivot of Risk Data'!A:A,MATCH('EVM CPZ List'!$B1586,'Pivot of Risk Data'!B:B,0),1)</f>
        <v>1556</v>
      </c>
      <c r="K1586" s="22">
        <f>0.000621371*'EVM CPZ List'!$H1586</f>
        <v>8.1498498171323739</v>
      </c>
      <c r="L1586" s="22">
        <f>L1585+'EVM CPZ List'!$K1586</f>
        <v>18457.19311582491</v>
      </c>
      <c r="M1586" s="22">
        <f>M1585-'EVM CPZ List'!$I1586</f>
        <v>27.073569016558249</v>
      </c>
      <c r="N1586" s="7" t="e">
        <f>INDEX('2021 Certified EVM Plan'!G:G,MATCH(B1586,'2021 Certified EVM Plan'!E:E,0))</f>
        <v>#N/A</v>
      </c>
      <c r="O1586" s="7" t="e">
        <f>INDEX('2021 Certified EVM Plan'!M:M,MATCH(B1586,'2021 Certified EVM Plan'!E:E,0))</f>
        <v>#N/A</v>
      </c>
      <c r="P1586" s="7">
        <f t="shared" si="24"/>
        <v>1</v>
      </c>
      <c r="Q1586" s="26" t="e">
        <f>IF(INDEX('2021 Certified EVM Plan'!H:H,MATCH(B1586,'2021 Certified EVM Plan'!E:E,0))=1,M1586,#N/A)</f>
        <v>#N/A</v>
      </c>
      <c r="R1586" s="26" t="e">
        <f>IF(INDEX('2021 Certified EVM Plan'!J:J,MATCH(B1586,'2021 Certified EVM Plan'!E:E,0))=1,M1586,#N/A)</f>
        <v>#N/A</v>
      </c>
      <c r="S1586" s="26" t="e">
        <f>IF(INDEX('2021 Certified EVM Plan'!K:K,MATCH(B1586,'2021 Certified EVM Plan'!E:E,0))=1,M1586,#N/A)</f>
        <v>#N/A</v>
      </c>
    </row>
    <row r="1587" spans="1:19" x14ac:dyDescent="0.25">
      <c r="A1587" s="22" t="s">
        <v>964</v>
      </c>
      <c r="B1587" s="22">
        <v>8974</v>
      </c>
      <c r="C1587" s="22">
        <v>12</v>
      </c>
      <c r="D1587" s="23">
        <v>1.0310551963519301E-3</v>
      </c>
      <c r="E1587" s="22">
        <v>42811113</v>
      </c>
      <c r="F1587" s="22" t="s">
        <v>1039</v>
      </c>
      <c r="G1587" s="22" t="s">
        <v>1119</v>
      </c>
      <c r="H1587" s="22">
        <v>1294.5527828950601</v>
      </c>
      <c r="I1587" s="24">
        <f>'EVM CPZ List'!$D1587*'EVM CPZ List'!$C1587</f>
        <v>1.2372662356223162E-2</v>
      </c>
      <c r="J1587" s="25">
        <f>INDEX('Pivot of Risk Data'!A:A,MATCH('EVM CPZ List'!$B1587,'Pivot of Risk Data'!B:B,0),1)</f>
        <v>1557</v>
      </c>
      <c r="K1587" s="22">
        <f>0.000621371*'EVM CPZ List'!$H1587</f>
        <v>0.80439755726028639</v>
      </c>
      <c r="L1587" s="22">
        <f>L1586+'EVM CPZ List'!$K1587</f>
        <v>18457.997513382172</v>
      </c>
      <c r="M1587" s="22">
        <f>M1586-'EVM CPZ List'!$I1587</f>
        <v>27.061196354202025</v>
      </c>
      <c r="N1587" s="7" t="e">
        <f>INDEX('2021 Certified EVM Plan'!G:G,MATCH(B1587,'2021 Certified EVM Plan'!E:E,0))</f>
        <v>#N/A</v>
      </c>
      <c r="O1587" s="7" t="e">
        <f>INDEX('2021 Certified EVM Plan'!M:M,MATCH(B1587,'2021 Certified EVM Plan'!E:E,0))</f>
        <v>#N/A</v>
      </c>
      <c r="P1587" s="7">
        <f t="shared" si="24"/>
        <v>1</v>
      </c>
      <c r="Q1587" s="26" t="e">
        <f>IF(INDEX('2021 Certified EVM Plan'!H:H,MATCH(B1587,'2021 Certified EVM Plan'!E:E,0))=1,M1587,#N/A)</f>
        <v>#N/A</v>
      </c>
      <c r="R1587" s="26" t="e">
        <f>IF(INDEX('2021 Certified EVM Plan'!J:J,MATCH(B1587,'2021 Certified EVM Plan'!E:E,0))=1,M1587,#N/A)</f>
        <v>#N/A</v>
      </c>
      <c r="S1587" s="26" t="e">
        <f>IF(INDEX('2021 Certified EVM Plan'!K:K,MATCH(B1587,'2021 Certified EVM Plan'!E:E,0))=1,M1587,#N/A)</f>
        <v>#N/A</v>
      </c>
    </row>
    <row r="1588" spans="1:19" x14ac:dyDescent="0.25">
      <c r="A1588" s="22" t="s">
        <v>2195</v>
      </c>
      <c r="B1588" s="22">
        <v>5896</v>
      </c>
      <c r="C1588" s="22">
        <v>18</v>
      </c>
      <c r="D1588" s="23">
        <v>1.0281262441448301E-3</v>
      </c>
      <c r="E1588" s="22">
        <v>182601106</v>
      </c>
      <c r="F1588" s="22" t="s">
        <v>2434</v>
      </c>
      <c r="G1588" s="22" t="s">
        <v>2615</v>
      </c>
      <c r="H1588" s="22">
        <v>2046.1440098902401</v>
      </c>
      <c r="I1588" s="24">
        <f>'EVM CPZ List'!$D1588*'EVM CPZ List'!$C1588</f>
        <v>1.8506272394606942E-2</v>
      </c>
      <c r="J1588" s="25">
        <f>INDEX('Pivot of Risk Data'!A:A,MATCH('EVM CPZ List'!$B1588,'Pivot of Risk Data'!B:B,0),1)</f>
        <v>1558</v>
      </c>
      <c r="K1588" s="22">
        <f>0.000621371*'EVM CPZ List'!$H1588</f>
        <v>1.2714145495695084</v>
      </c>
      <c r="L1588" s="22">
        <f>L1587+'EVM CPZ List'!$K1588</f>
        <v>18459.268927931742</v>
      </c>
      <c r="M1588" s="22">
        <f>M1587-'EVM CPZ List'!$I1588</f>
        <v>27.042690081807418</v>
      </c>
      <c r="N1588" s="7" t="e">
        <f>INDEX('2021 Certified EVM Plan'!G:G,MATCH(B1588,'2021 Certified EVM Plan'!E:E,0))</f>
        <v>#N/A</v>
      </c>
      <c r="O1588" s="7" t="e">
        <f>INDEX('2021 Certified EVM Plan'!M:M,MATCH(B1588,'2021 Certified EVM Plan'!E:E,0))</f>
        <v>#N/A</v>
      </c>
      <c r="P1588" s="7">
        <f t="shared" si="24"/>
        <v>1</v>
      </c>
      <c r="Q1588" s="26" t="e">
        <f>IF(INDEX('2021 Certified EVM Plan'!H:H,MATCH(B1588,'2021 Certified EVM Plan'!E:E,0))=1,M1588,#N/A)</f>
        <v>#N/A</v>
      </c>
      <c r="R1588" s="26" t="e">
        <f>IF(INDEX('2021 Certified EVM Plan'!J:J,MATCH(B1588,'2021 Certified EVM Plan'!E:E,0))=1,M1588,#N/A)</f>
        <v>#N/A</v>
      </c>
      <c r="S1588" s="26" t="e">
        <f>IF(INDEX('2021 Certified EVM Plan'!K:K,MATCH(B1588,'2021 Certified EVM Plan'!E:E,0))=1,M1588,#N/A)</f>
        <v>#N/A</v>
      </c>
    </row>
    <row r="1589" spans="1:19" x14ac:dyDescent="0.25">
      <c r="A1589" s="22" t="s">
        <v>964</v>
      </c>
      <c r="B1589" s="22">
        <v>1525</v>
      </c>
      <c r="C1589" s="22">
        <v>152</v>
      </c>
      <c r="D1589" s="23">
        <v>1.01508591382286E-3</v>
      </c>
      <c r="E1589" s="22">
        <v>192291121</v>
      </c>
      <c r="F1589" s="22" t="s">
        <v>1032</v>
      </c>
      <c r="G1589" s="22" t="s">
        <v>1432</v>
      </c>
      <c r="H1589" s="22">
        <v>15711.383659704299</v>
      </c>
      <c r="I1589" s="24">
        <f>'EVM CPZ List'!$D1589*'EVM CPZ List'!$C1589</f>
        <v>0.15429305890107473</v>
      </c>
      <c r="J1589" s="25">
        <f>INDEX('Pivot of Risk Data'!A:A,MATCH('EVM CPZ List'!$B1589,'Pivot of Risk Data'!B:B,0),1)</f>
        <v>1559</v>
      </c>
      <c r="K1589" s="22">
        <f>0.000621371*'EVM CPZ List'!$H1589</f>
        <v>9.7625981760141194</v>
      </c>
      <c r="L1589" s="22">
        <f>L1588+'EVM CPZ List'!$K1589</f>
        <v>18469.031526107756</v>
      </c>
      <c r="M1589" s="22">
        <f>M1588-'EVM CPZ List'!$I1589</f>
        <v>26.888397022906343</v>
      </c>
      <c r="N1589" s="7" t="e">
        <f>INDEX('2021 Certified EVM Plan'!G:G,MATCH(B1589,'2021 Certified EVM Plan'!E:E,0))</f>
        <v>#N/A</v>
      </c>
      <c r="O1589" s="7" t="e">
        <f>INDEX('2021 Certified EVM Plan'!M:M,MATCH(B1589,'2021 Certified EVM Plan'!E:E,0))</f>
        <v>#N/A</v>
      </c>
      <c r="P1589" s="7">
        <f t="shared" si="24"/>
        <v>1</v>
      </c>
      <c r="Q1589" s="26" t="e">
        <f>IF(INDEX('2021 Certified EVM Plan'!H:H,MATCH(B1589,'2021 Certified EVM Plan'!E:E,0))=1,M1589,#N/A)</f>
        <v>#N/A</v>
      </c>
      <c r="R1589" s="26" t="e">
        <f>IF(INDEX('2021 Certified EVM Plan'!J:J,MATCH(B1589,'2021 Certified EVM Plan'!E:E,0))=1,M1589,#N/A)</f>
        <v>#N/A</v>
      </c>
      <c r="S1589" s="26" t="e">
        <f>IF(INDEX('2021 Certified EVM Plan'!K:K,MATCH(B1589,'2021 Certified EVM Plan'!E:E,0))=1,M1589,#N/A)</f>
        <v>#N/A</v>
      </c>
    </row>
    <row r="1590" spans="1:19" x14ac:dyDescent="0.25">
      <c r="A1590" s="22" t="s">
        <v>1672</v>
      </c>
      <c r="B1590" s="22">
        <v>2713</v>
      </c>
      <c r="C1590" s="22">
        <v>227</v>
      </c>
      <c r="D1590" s="23">
        <v>1.0133669323471701E-3</v>
      </c>
      <c r="E1590" s="22">
        <v>254151101</v>
      </c>
      <c r="F1590" s="22" t="s">
        <v>1762</v>
      </c>
      <c r="G1590" s="22" t="s">
        <v>2049</v>
      </c>
      <c r="H1590" s="22">
        <v>28634.733510966798</v>
      </c>
      <c r="I1590" s="24">
        <f>'EVM CPZ List'!$D1590*'EVM CPZ List'!$C1590</f>
        <v>0.23003429364280761</v>
      </c>
      <c r="J1590" s="25">
        <f>INDEX('Pivot of Risk Data'!A:A,MATCH('EVM CPZ List'!$B1590,'Pivot of Risk Data'!B:B,0),1)</f>
        <v>1560</v>
      </c>
      <c r="K1590" s="22">
        <f>0.000621371*'EVM CPZ List'!$H1590</f>
        <v>17.792792996442952</v>
      </c>
      <c r="L1590" s="22">
        <f>L1589+'EVM CPZ List'!$K1590</f>
        <v>18486.824319104198</v>
      </c>
      <c r="M1590" s="22">
        <f>M1589-'EVM CPZ List'!$I1590</f>
        <v>26.658362729263537</v>
      </c>
      <c r="N1590" s="7" t="e">
        <f>INDEX('2021 Certified EVM Plan'!G:G,MATCH(B1590,'2021 Certified EVM Plan'!E:E,0))</f>
        <v>#N/A</v>
      </c>
      <c r="O1590" s="7" t="e">
        <f>INDEX('2021 Certified EVM Plan'!M:M,MATCH(B1590,'2021 Certified EVM Plan'!E:E,0))</f>
        <v>#N/A</v>
      </c>
      <c r="P1590" s="7">
        <f t="shared" si="24"/>
        <v>1</v>
      </c>
      <c r="Q1590" s="26" t="e">
        <f>IF(INDEX('2021 Certified EVM Plan'!H:H,MATCH(B1590,'2021 Certified EVM Plan'!E:E,0))=1,M1590,#N/A)</f>
        <v>#N/A</v>
      </c>
      <c r="R1590" s="26" t="e">
        <f>IF(INDEX('2021 Certified EVM Plan'!J:J,MATCH(B1590,'2021 Certified EVM Plan'!E:E,0))=1,M1590,#N/A)</f>
        <v>#N/A</v>
      </c>
      <c r="S1590" s="26" t="e">
        <f>IF(INDEX('2021 Certified EVM Plan'!K:K,MATCH(B1590,'2021 Certified EVM Plan'!E:E,0))=1,M1590,#N/A)</f>
        <v>#N/A</v>
      </c>
    </row>
    <row r="1591" spans="1:19" x14ac:dyDescent="0.25">
      <c r="A1591" s="22" t="s">
        <v>1672</v>
      </c>
      <c r="B1591" s="22">
        <v>7367</v>
      </c>
      <c r="C1591" s="22">
        <v>179</v>
      </c>
      <c r="D1591" s="23">
        <v>1.0129374760966001E-3</v>
      </c>
      <c r="E1591" s="22">
        <v>163661701</v>
      </c>
      <c r="F1591" s="22" t="s">
        <v>1691</v>
      </c>
      <c r="G1591" s="22" t="s">
        <v>1753</v>
      </c>
      <c r="H1591" s="22">
        <v>19483.557793663502</v>
      </c>
      <c r="I1591" s="24">
        <f>'EVM CPZ List'!$D1591*'EVM CPZ List'!$C1591</f>
        <v>0.18131580822129142</v>
      </c>
      <c r="J1591" s="25">
        <f>INDEX('Pivot of Risk Data'!A:A,MATCH('EVM CPZ List'!$B1591,'Pivot of Risk Data'!B:B,0),1)</f>
        <v>1561</v>
      </c>
      <c r="K1591" s="22">
        <f>0.000621371*'EVM CPZ List'!$H1591</f>
        <v>12.106517789806484</v>
      </c>
      <c r="L1591" s="22">
        <f>L1590+'EVM CPZ List'!$K1591</f>
        <v>18498.930836894004</v>
      </c>
      <c r="M1591" s="22">
        <f>M1590-'EVM CPZ List'!$I1591</f>
        <v>26.477046921042245</v>
      </c>
      <c r="N1591" s="7" t="e">
        <f>INDEX('2021 Certified EVM Plan'!G:G,MATCH(B1591,'2021 Certified EVM Plan'!E:E,0))</f>
        <v>#N/A</v>
      </c>
      <c r="O1591" s="7" t="e">
        <f>INDEX('2021 Certified EVM Plan'!M:M,MATCH(B1591,'2021 Certified EVM Plan'!E:E,0))</f>
        <v>#N/A</v>
      </c>
      <c r="P1591" s="7">
        <f t="shared" si="24"/>
        <v>1</v>
      </c>
      <c r="Q1591" s="26" t="e">
        <f>IF(INDEX('2021 Certified EVM Plan'!H:H,MATCH(B1591,'2021 Certified EVM Plan'!E:E,0))=1,M1591,#N/A)</f>
        <v>#N/A</v>
      </c>
      <c r="R1591" s="26" t="e">
        <f>IF(INDEX('2021 Certified EVM Plan'!J:J,MATCH(B1591,'2021 Certified EVM Plan'!E:E,0))=1,M1591,#N/A)</f>
        <v>#N/A</v>
      </c>
      <c r="S1591" s="26" t="e">
        <f>IF(INDEX('2021 Certified EVM Plan'!K:K,MATCH(B1591,'2021 Certified EVM Plan'!E:E,0))=1,M1591,#N/A)</f>
        <v>#N/A</v>
      </c>
    </row>
    <row r="1592" spans="1:19" x14ac:dyDescent="0.25">
      <c r="A1592" s="22" t="s">
        <v>1672</v>
      </c>
      <c r="B1592" s="22">
        <v>2375</v>
      </c>
      <c r="C1592" s="22">
        <v>10</v>
      </c>
      <c r="D1592" s="23">
        <v>9.9933274292186803E-4</v>
      </c>
      <c r="E1592" s="22">
        <v>163751102</v>
      </c>
      <c r="F1592" s="22" t="s">
        <v>1674</v>
      </c>
      <c r="G1592" s="22" t="s">
        <v>1678</v>
      </c>
      <c r="H1592" s="22">
        <v>17509.113886777399</v>
      </c>
      <c r="I1592" s="24">
        <f>'EVM CPZ List'!$D1592*'EVM CPZ List'!$C1592</f>
        <v>9.9933274292186812E-3</v>
      </c>
      <c r="J1592" s="25">
        <f>INDEX('Pivot of Risk Data'!A:A,MATCH('EVM CPZ List'!$B1592,'Pivot of Risk Data'!B:B,0),1)</f>
        <v>1562</v>
      </c>
      <c r="K1592" s="22">
        <f>0.000621371*'EVM CPZ List'!$H1592</f>
        <v>10.879655604940758</v>
      </c>
      <c r="L1592" s="22">
        <f>L1591+'EVM CPZ List'!$K1592</f>
        <v>18509.810492498946</v>
      </c>
      <c r="M1592" s="22">
        <f>M1591-'EVM CPZ List'!$I1592</f>
        <v>26.467053593613027</v>
      </c>
      <c r="N1592" s="7" t="e">
        <f>INDEX('2021 Certified EVM Plan'!G:G,MATCH(B1592,'2021 Certified EVM Plan'!E:E,0))</f>
        <v>#N/A</v>
      </c>
      <c r="O1592" s="7" t="e">
        <f>INDEX('2021 Certified EVM Plan'!M:M,MATCH(B1592,'2021 Certified EVM Plan'!E:E,0))</f>
        <v>#N/A</v>
      </c>
      <c r="P1592" s="7">
        <f t="shared" si="24"/>
        <v>1</v>
      </c>
      <c r="Q1592" s="26" t="e">
        <f>IF(INDEX('2021 Certified EVM Plan'!H:H,MATCH(B1592,'2021 Certified EVM Plan'!E:E,0))=1,M1592,#N/A)</f>
        <v>#N/A</v>
      </c>
      <c r="R1592" s="26" t="e">
        <f>IF(INDEX('2021 Certified EVM Plan'!J:J,MATCH(B1592,'2021 Certified EVM Plan'!E:E,0))=1,M1592,#N/A)</f>
        <v>#N/A</v>
      </c>
      <c r="S1592" s="26" t="e">
        <f>IF(INDEX('2021 Certified EVM Plan'!K:K,MATCH(B1592,'2021 Certified EVM Plan'!E:E,0))=1,M1592,#N/A)</f>
        <v>#N/A</v>
      </c>
    </row>
    <row r="1593" spans="1:19" x14ac:dyDescent="0.25">
      <c r="A1593" s="22" t="s">
        <v>1672</v>
      </c>
      <c r="B1593" s="22">
        <v>1719</v>
      </c>
      <c r="C1593" s="22">
        <v>7</v>
      </c>
      <c r="D1593" s="23">
        <v>9.9703564284824107E-4</v>
      </c>
      <c r="E1593" s="22">
        <v>163341101</v>
      </c>
      <c r="F1593" s="22" t="s">
        <v>1909</v>
      </c>
      <c r="G1593" s="22" t="s">
        <v>2148</v>
      </c>
      <c r="H1593" s="22">
        <v>553.68013505328202</v>
      </c>
      <c r="I1593" s="24">
        <f>'EVM CPZ List'!$D1593*'EVM CPZ List'!$C1593</f>
        <v>6.9792494999376875E-3</v>
      </c>
      <c r="J1593" s="25">
        <f>INDEX('Pivot of Risk Data'!A:A,MATCH('EVM CPZ List'!$B1593,'Pivot of Risk Data'!B:B,0),1)</f>
        <v>1563</v>
      </c>
      <c r="K1593" s="22">
        <f>0.000621371*'EVM CPZ List'!$H1593</f>
        <v>0.34404077919819293</v>
      </c>
      <c r="L1593" s="22">
        <f>L1592+'EVM CPZ List'!$K1593</f>
        <v>18510.154533278142</v>
      </c>
      <c r="M1593" s="22">
        <f>M1592-'EVM CPZ List'!$I1593</f>
        <v>26.460074344113089</v>
      </c>
      <c r="N1593" s="7" t="e">
        <f>INDEX('2021 Certified EVM Plan'!G:G,MATCH(B1593,'2021 Certified EVM Plan'!E:E,0))</f>
        <v>#N/A</v>
      </c>
      <c r="O1593" s="7" t="e">
        <f>INDEX('2021 Certified EVM Plan'!M:M,MATCH(B1593,'2021 Certified EVM Plan'!E:E,0))</f>
        <v>#N/A</v>
      </c>
      <c r="P1593" s="7">
        <f t="shared" si="24"/>
        <v>1</v>
      </c>
      <c r="Q1593" s="26" t="e">
        <f>IF(INDEX('2021 Certified EVM Plan'!H:H,MATCH(B1593,'2021 Certified EVM Plan'!E:E,0))=1,M1593,#N/A)</f>
        <v>#N/A</v>
      </c>
      <c r="R1593" s="26" t="e">
        <f>IF(INDEX('2021 Certified EVM Plan'!J:J,MATCH(B1593,'2021 Certified EVM Plan'!E:E,0))=1,M1593,#N/A)</f>
        <v>#N/A</v>
      </c>
      <c r="S1593" s="26" t="e">
        <f>IF(INDEX('2021 Certified EVM Plan'!K:K,MATCH(B1593,'2021 Certified EVM Plan'!E:E,0))=1,M1593,#N/A)</f>
        <v>#N/A</v>
      </c>
    </row>
    <row r="1594" spans="1:19" x14ac:dyDescent="0.25">
      <c r="A1594" s="22" t="s">
        <v>964</v>
      </c>
      <c r="B1594" s="22">
        <v>43</v>
      </c>
      <c r="C1594" s="22">
        <v>4</v>
      </c>
      <c r="D1594" s="23">
        <v>9.963378353470909E-4</v>
      </c>
      <c r="E1594" s="22">
        <v>42811111</v>
      </c>
      <c r="F1594" s="22" t="s">
        <v>1092</v>
      </c>
      <c r="G1594" s="22" t="s">
        <v>1278</v>
      </c>
      <c r="H1594" s="22">
        <v>2219.0170343989798</v>
      </c>
      <c r="I1594" s="24">
        <f>'EVM CPZ List'!$D1594*'EVM CPZ List'!$C1594</f>
        <v>3.9853513413883636E-3</v>
      </c>
      <c r="J1594" s="25">
        <f>INDEX('Pivot of Risk Data'!A:A,MATCH('EVM CPZ List'!$B1594,'Pivot of Risk Data'!B:B,0),1)</f>
        <v>1564</v>
      </c>
      <c r="K1594" s="22">
        <f>0.000621371*'EVM CPZ List'!$H1594</f>
        <v>1.3788328336815285</v>
      </c>
      <c r="L1594" s="22">
        <f>L1593+'EVM CPZ List'!$K1594</f>
        <v>18511.533366111824</v>
      </c>
      <c r="M1594" s="22">
        <f>M1593-'EVM CPZ List'!$I1594</f>
        <v>26.456088992771701</v>
      </c>
      <c r="N1594" s="7" t="e">
        <f>INDEX('2021 Certified EVM Plan'!G:G,MATCH(B1594,'2021 Certified EVM Plan'!E:E,0))</f>
        <v>#N/A</v>
      </c>
      <c r="O1594" s="7" t="e">
        <f>INDEX('2021 Certified EVM Plan'!M:M,MATCH(B1594,'2021 Certified EVM Plan'!E:E,0))</f>
        <v>#N/A</v>
      </c>
      <c r="P1594" s="7">
        <f t="shared" si="24"/>
        <v>1</v>
      </c>
      <c r="Q1594" s="26" t="e">
        <f>IF(INDEX('2021 Certified EVM Plan'!H:H,MATCH(B1594,'2021 Certified EVM Plan'!E:E,0))=1,M1594,#N/A)</f>
        <v>#N/A</v>
      </c>
      <c r="R1594" s="26" t="e">
        <f>IF(INDEX('2021 Certified EVM Plan'!J:J,MATCH(B1594,'2021 Certified EVM Plan'!E:E,0))=1,M1594,#N/A)</f>
        <v>#N/A</v>
      </c>
      <c r="S1594" s="26" t="e">
        <f>IF(INDEX('2021 Certified EVM Plan'!K:K,MATCH(B1594,'2021 Certified EVM Plan'!E:E,0))=1,M1594,#N/A)</f>
        <v>#N/A</v>
      </c>
    </row>
    <row r="1595" spans="1:19" x14ac:dyDescent="0.25">
      <c r="A1595" s="22" t="s">
        <v>2195</v>
      </c>
      <c r="B1595" s="22">
        <v>6447</v>
      </c>
      <c r="C1595" s="22">
        <v>110</v>
      </c>
      <c r="D1595" s="23">
        <v>9.9565397226648498E-4</v>
      </c>
      <c r="E1595" s="22">
        <v>83622106</v>
      </c>
      <c r="F1595" s="22" t="s">
        <v>2200</v>
      </c>
      <c r="G1595" s="22" t="s">
        <v>2219</v>
      </c>
      <c r="H1595" s="22">
        <v>10381.512129295101</v>
      </c>
      <c r="I1595" s="24">
        <f>'EVM CPZ List'!$D1595*'EVM CPZ List'!$C1595</f>
        <v>0.10952193694931335</v>
      </c>
      <c r="J1595" s="25">
        <f>INDEX('Pivot of Risk Data'!A:A,MATCH('EVM CPZ List'!$B1595,'Pivot of Risk Data'!B:B,0),1)</f>
        <v>1565</v>
      </c>
      <c r="K1595" s="22">
        <f>0.000621371*'EVM CPZ List'!$H1595</f>
        <v>6.4507705732922265</v>
      </c>
      <c r="L1595" s="22">
        <f>L1594+'EVM CPZ List'!$K1595</f>
        <v>18517.984136685118</v>
      </c>
      <c r="M1595" s="22">
        <f>M1594-'EVM CPZ List'!$I1595</f>
        <v>26.346567055822387</v>
      </c>
      <c r="N1595" s="7" t="e">
        <f>INDEX('2021 Certified EVM Plan'!G:G,MATCH(B1595,'2021 Certified EVM Plan'!E:E,0))</f>
        <v>#N/A</v>
      </c>
      <c r="O1595" s="7" t="e">
        <f>INDEX('2021 Certified EVM Plan'!M:M,MATCH(B1595,'2021 Certified EVM Plan'!E:E,0))</f>
        <v>#N/A</v>
      </c>
      <c r="P1595" s="7">
        <f t="shared" si="24"/>
        <v>1</v>
      </c>
      <c r="Q1595" s="26" t="e">
        <f>IF(INDEX('2021 Certified EVM Plan'!H:H,MATCH(B1595,'2021 Certified EVM Plan'!E:E,0))=1,M1595,#N/A)</f>
        <v>#N/A</v>
      </c>
      <c r="R1595" s="26" t="e">
        <f>IF(INDEX('2021 Certified EVM Plan'!J:J,MATCH(B1595,'2021 Certified EVM Plan'!E:E,0))=1,M1595,#N/A)</f>
        <v>#N/A</v>
      </c>
      <c r="S1595" s="26" t="e">
        <f>IF(INDEX('2021 Certified EVM Plan'!K:K,MATCH(B1595,'2021 Certified EVM Plan'!E:E,0))=1,M1595,#N/A)</f>
        <v>#N/A</v>
      </c>
    </row>
    <row r="1596" spans="1:19" x14ac:dyDescent="0.25">
      <c r="A1596" s="22" t="s">
        <v>2195</v>
      </c>
      <c r="B1596" s="22">
        <v>4353</v>
      </c>
      <c r="C1596" s="22">
        <v>3</v>
      </c>
      <c r="D1596" s="23">
        <v>9.9467686646964397E-4</v>
      </c>
      <c r="E1596" s="22">
        <v>182201122</v>
      </c>
      <c r="F1596" s="22" t="s">
        <v>2801</v>
      </c>
      <c r="G1596" s="22" t="s">
        <v>2802</v>
      </c>
      <c r="H1596" s="22">
        <v>14788.6218215057</v>
      </c>
      <c r="I1596" s="24">
        <f>'EVM CPZ List'!$D1596*'EVM CPZ List'!$C1596</f>
        <v>2.9840305994089317E-3</v>
      </c>
      <c r="J1596" s="25">
        <f>INDEX('Pivot of Risk Data'!A:A,MATCH('EVM CPZ List'!$B1596,'Pivot of Risk Data'!B:B,0),1)</f>
        <v>1566</v>
      </c>
      <c r="K1596" s="22">
        <f>0.000621371*'EVM CPZ List'!$H1596</f>
        <v>9.1892207298508186</v>
      </c>
      <c r="L1596" s="22">
        <f>L1595+'EVM CPZ List'!$K1596</f>
        <v>18527.173357414969</v>
      </c>
      <c r="M1596" s="22">
        <f>M1595-'EVM CPZ List'!$I1596</f>
        <v>26.343583025222976</v>
      </c>
      <c r="N1596" s="7" t="e">
        <f>INDEX('2021 Certified EVM Plan'!G:G,MATCH(B1596,'2021 Certified EVM Plan'!E:E,0))</f>
        <v>#N/A</v>
      </c>
      <c r="O1596" s="7" t="e">
        <f>INDEX('2021 Certified EVM Plan'!M:M,MATCH(B1596,'2021 Certified EVM Plan'!E:E,0))</f>
        <v>#N/A</v>
      </c>
      <c r="P1596" s="7">
        <f t="shared" si="24"/>
        <v>1</v>
      </c>
      <c r="Q1596" s="26" t="e">
        <f>IF(INDEX('2021 Certified EVM Plan'!H:H,MATCH(B1596,'2021 Certified EVM Plan'!E:E,0))=1,M1596,#N/A)</f>
        <v>#N/A</v>
      </c>
      <c r="R1596" s="26" t="e">
        <f>IF(INDEX('2021 Certified EVM Plan'!J:J,MATCH(B1596,'2021 Certified EVM Plan'!E:E,0))=1,M1596,#N/A)</f>
        <v>#N/A</v>
      </c>
      <c r="S1596" s="26" t="e">
        <f>IF(INDEX('2021 Certified EVM Plan'!K:K,MATCH(B1596,'2021 Certified EVM Plan'!E:E,0))=1,M1596,#N/A)</f>
        <v>#N/A</v>
      </c>
    </row>
    <row r="1597" spans="1:19" x14ac:dyDescent="0.25">
      <c r="A1597" s="22" t="s">
        <v>1672</v>
      </c>
      <c r="B1597" s="22">
        <v>5112</v>
      </c>
      <c r="C1597" s="22">
        <v>260</v>
      </c>
      <c r="D1597" s="23">
        <v>9.9291700817241506E-4</v>
      </c>
      <c r="E1597" s="22">
        <v>163661702</v>
      </c>
      <c r="F1597" s="22" t="s">
        <v>1744</v>
      </c>
      <c r="G1597" s="22" t="s">
        <v>1881</v>
      </c>
      <c r="H1597" s="22">
        <v>31416.874704914298</v>
      </c>
      <c r="I1597" s="24">
        <f>'EVM CPZ List'!$D1597*'EVM CPZ List'!$C1597</f>
        <v>0.25815842212482792</v>
      </c>
      <c r="J1597" s="25">
        <f>INDEX('Pivot of Risk Data'!A:A,MATCH('EVM CPZ List'!$B1597,'Pivot of Risk Data'!B:B,0),1)</f>
        <v>1567</v>
      </c>
      <c r="K1597" s="22">
        <f>0.000621371*'EVM CPZ List'!$H1597</f>
        <v>19.521534852267305</v>
      </c>
      <c r="L1597" s="22">
        <f>L1596+'EVM CPZ List'!$K1597</f>
        <v>18546.694892267238</v>
      </c>
      <c r="M1597" s="22">
        <f>M1596-'EVM CPZ List'!$I1597</f>
        <v>26.085424603098147</v>
      </c>
      <c r="N1597" s="7" t="e">
        <f>INDEX('2021 Certified EVM Plan'!G:G,MATCH(B1597,'2021 Certified EVM Plan'!E:E,0))</f>
        <v>#N/A</v>
      </c>
      <c r="O1597" s="7" t="e">
        <f>INDEX('2021 Certified EVM Plan'!M:M,MATCH(B1597,'2021 Certified EVM Plan'!E:E,0))</f>
        <v>#N/A</v>
      </c>
      <c r="P1597" s="7">
        <f t="shared" si="24"/>
        <v>1</v>
      </c>
      <c r="Q1597" s="26" t="e">
        <f>IF(INDEX('2021 Certified EVM Plan'!H:H,MATCH(B1597,'2021 Certified EVM Plan'!E:E,0))=1,M1597,#N/A)</f>
        <v>#N/A</v>
      </c>
      <c r="R1597" s="26" t="e">
        <f>IF(INDEX('2021 Certified EVM Plan'!J:J,MATCH(B1597,'2021 Certified EVM Plan'!E:E,0))=1,M1597,#N/A)</f>
        <v>#N/A</v>
      </c>
      <c r="S1597" s="26" t="e">
        <f>IF(INDEX('2021 Certified EVM Plan'!K:K,MATCH(B1597,'2021 Certified EVM Plan'!E:E,0))=1,M1597,#N/A)</f>
        <v>#N/A</v>
      </c>
    </row>
    <row r="1598" spans="1:19" x14ac:dyDescent="0.25">
      <c r="A1598" s="22" t="s">
        <v>539</v>
      </c>
      <c r="B1598" s="22">
        <v>2954</v>
      </c>
      <c r="C1598" s="22">
        <v>100</v>
      </c>
      <c r="D1598" s="23">
        <v>9.9125981561930102E-4</v>
      </c>
      <c r="E1598" s="22">
        <v>102812101</v>
      </c>
      <c r="F1598" s="22" t="s">
        <v>825</v>
      </c>
      <c r="G1598" s="22" t="s">
        <v>841</v>
      </c>
      <c r="H1598" s="22">
        <v>8954.8756592824593</v>
      </c>
      <c r="I1598" s="24">
        <f>'EVM CPZ List'!$D1598*'EVM CPZ List'!$C1598</f>
        <v>9.9125981561930102E-2</v>
      </c>
      <c r="J1598" s="25">
        <f>INDEX('Pivot of Risk Data'!A:A,MATCH('EVM CPZ List'!$B1598,'Pivot of Risk Data'!B:B,0),1)</f>
        <v>1568</v>
      </c>
      <c r="K1598" s="22">
        <f>0.000621371*'EVM CPZ List'!$H1598</f>
        <v>5.5643000432840015</v>
      </c>
      <c r="L1598" s="22">
        <f>L1597+'EVM CPZ List'!$K1598</f>
        <v>18552.259192310521</v>
      </c>
      <c r="M1598" s="22">
        <f>M1597-'EVM CPZ List'!$I1598</f>
        <v>25.986298621536218</v>
      </c>
      <c r="N1598" s="7" t="e">
        <f>INDEX('2021 Certified EVM Plan'!G:G,MATCH(B1598,'2021 Certified EVM Plan'!E:E,0))</f>
        <v>#N/A</v>
      </c>
      <c r="O1598" s="7" t="e">
        <f>INDEX('2021 Certified EVM Plan'!M:M,MATCH(B1598,'2021 Certified EVM Plan'!E:E,0))</f>
        <v>#N/A</v>
      </c>
      <c r="P1598" s="7">
        <f t="shared" si="24"/>
        <v>1</v>
      </c>
      <c r="Q1598" s="26" t="e">
        <f>IF(INDEX('2021 Certified EVM Plan'!H:H,MATCH(B1598,'2021 Certified EVM Plan'!E:E,0))=1,M1598,#N/A)</f>
        <v>#N/A</v>
      </c>
      <c r="R1598" s="26" t="e">
        <f>IF(INDEX('2021 Certified EVM Plan'!J:J,MATCH(B1598,'2021 Certified EVM Plan'!E:E,0))=1,M1598,#N/A)</f>
        <v>#N/A</v>
      </c>
      <c r="S1598" s="26" t="e">
        <f>IF(INDEX('2021 Certified EVM Plan'!K:K,MATCH(B1598,'2021 Certified EVM Plan'!E:E,0))=1,M1598,#N/A)</f>
        <v>#N/A</v>
      </c>
    </row>
    <row r="1599" spans="1:19" x14ac:dyDescent="0.25">
      <c r="A1599" s="22" t="s">
        <v>1672</v>
      </c>
      <c r="B1599" s="22">
        <v>423</v>
      </c>
      <c r="C1599" s="22">
        <v>172</v>
      </c>
      <c r="D1599" s="23">
        <v>9.9015089536289708E-4</v>
      </c>
      <c r="E1599" s="22">
        <v>252931102</v>
      </c>
      <c r="F1599" s="22" t="s">
        <v>2188</v>
      </c>
      <c r="G1599" s="22" t="s">
        <v>2189</v>
      </c>
      <c r="H1599" s="22">
        <v>32633.9478755778</v>
      </c>
      <c r="I1599" s="24">
        <f>'EVM CPZ List'!$D1599*'EVM CPZ List'!$C1599</f>
        <v>0.1703059540024183</v>
      </c>
      <c r="J1599" s="25">
        <f>INDEX('Pivot of Risk Data'!A:A,MATCH('EVM CPZ List'!$B1599,'Pivot of Risk Data'!B:B,0),1)</f>
        <v>1569</v>
      </c>
      <c r="K1599" s="22">
        <f>0.000621371*'EVM CPZ List'!$H1599</f>
        <v>20.277788825395653</v>
      </c>
      <c r="L1599" s="22">
        <f>L1598+'EVM CPZ List'!$K1599</f>
        <v>18572.536981135916</v>
      </c>
      <c r="M1599" s="22">
        <f>M1598-'EVM CPZ List'!$I1599</f>
        <v>25.815992667533799</v>
      </c>
      <c r="N1599" s="7" t="e">
        <f>INDEX('2021 Certified EVM Plan'!G:G,MATCH(B1599,'2021 Certified EVM Plan'!E:E,0))</f>
        <v>#N/A</v>
      </c>
      <c r="O1599" s="7" t="e">
        <f>INDEX('2021 Certified EVM Plan'!M:M,MATCH(B1599,'2021 Certified EVM Plan'!E:E,0))</f>
        <v>#N/A</v>
      </c>
      <c r="P1599" s="7">
        <f t="shared" si="24"/>
        <v>1</v>
      </c>
      <c r="Q1599" s="26" t="e">
        <f>IF(INDEX('2021 Certified EVM Plan'!H:H,MATCH(B1599,'2021 Certified EVM Plan'!E:E,0))=1,M1599,#N/A)</f>
        <v>#N/A</v>
      </c>
      <c r="R1599" s="26" t="e">
        <f>IF(INDEX('2021 Certified EVM Plan'!J:J,MATCH(B1599,'2021 Certified EVM Plan'!E:E,0))=1,M1599,#N/A)</f>
        <v>#N/A</v>
      </c>
      <c r="S1599" s="26" t="e">
        <f>IF(INDEX('2021 Certified EVM Plan'!K:K,MATCH(B1599,'2021 Certified EVM Plan'!E:E,0))=1,M1599,#N/A)</f>
        <v>#N/A</v>
      </c>
    </row>
    <row r="1600" spans="1:19" x14ac:dyDescent="0.25">
      <c r="A1600" s="22" t="s">
        <v>1672</v>
      </c>
      <c r="B1600" s="22">
        <v>2640</v>
      </c>
      <c r="C1600" s="22">
        <v>189</v>
      </c>
      <c r="D1600" s="23">
        <v>9.8584473487107398E-4</v>
      </c>
      <c r="E1600" s="22">
        <v>252192101</v>
      </c>
      <c r="F1600" s="22" t="s">
        <v>1838</v>
      </c>
      <c r="G1600" s="22" t="s">
        <v>2084</v>
      </c>
      <c r="H1600" s="22">
        <v>47046.297486843403</v>
      </c>
      <c r="I1600" s="24">
        <f>'EVM CPZ List'!$D1600*'EVM CPZ List'!$C1600</f>
        <v>0.18632465489063299</v>
      </c>
      <c r="J1600" s="25">
        <f>INDEX('Pivot of Risk Data'!A:A,MATCH('EVM CPZ List'!$B1600,'Pivot of Risk Data'!B:B,0),1)</f>
        <v>1570</v>
      </c>
      <c r="K1600" s="22">
        <f>0.000621371*'EVM CPZ List'!$H1600</f>
        <v>29.233204915697371</v>
      </c>
      <c r="L1600" s="22">
        <f>L1599+'EVM CPZ List'!$K1600</f>
        <v>18601.770186051614</v>
      </c>
      <c r="M1600" s="22">
        <f>M1599-'EVM CPZ List'!$I1600</f>
        <v>25.629668012643165</v>
      </c>
      <c r="N1600" s="7" t="e">
        <f>INDEX('2021 Certified EVM Plan'!G:G,MATCH(B1600,'2021 Certified EVM Plan'!E:E,0))</f>
        <v>#N/A</v>
      </c>
      <c r="O1600" s="7" t="e">
        <f>INDEX('2021 Certified EVM Plan'!M:M,MATCH(B1600,'2021 Certified EVM Plan'!E:E,0))</f>
        <v>#N/A</v>
      </c>
      <c r="P1600" s="7">
        <f t="shared" si="24"/>
        <v>1</v>
      </c>
      <c r="Q1600" s="26" t="e">
        <f>IF(INDEX('2021 Certified EVM Plan'!H:H,MATCH(B1600,'2021 Certified EVM Plan'!E:E,0))=1,M1600,#N/A)</f>
        <v>#N/A</v>
      </c>
      <c r="R1600" s="26" t="e">
        <f>IF(INDEX('2021 Certified EVM Plan'!J:J,MATCH(B1600,'2021 Certified EVM Plan'!E:E,0))=1,M1600,#N/A)</f>
        <v>#N/A</v>
      </c>
      <c r="S1600" s="26" t="e">
        <f>IF(INDEX('2021 Certified EVM Plan'!K:K,MATCH(B1600,'2021 Certified EVM Plan'!E:E,0))=1,M1600,#N/A)</f>
        <v>#N/A</v>
      </c>
    </row>
    <row r="1601" spans="1:19" x14ac:dyDescent="0.25">
      <c r="A1601" s="22" t="s">
        <v>8</v>
      </c>
      <c r="B1601" s="22">
        <v>1001</v>
      </c>
      <c r="C1601" s="22">
        <v>546</v>
      </c>
      <c r="D1601" s="23">
        <v>9.8330675688996691E-4</v>
      </c>
      <c r="E1601" s="22">
        <v>152762101</v>
      </c>
      <c r="F1601" s="22" t="s">
        <v>45</v>
      </c>
      <c r="G1601" s="22" t="s">
        <v>77</v>
      </c>
      <c r="H1601" s="22">
        <v>61569.457886454002</v>
      </c>
      <c r="I1601" s="24">
        <f>'EVM CPZ List'!$D1601*'EVM CPZ List'!$C1601</f>
        <v>0.53688548926192192</v>
      </c>
      <c r="J1601" s="25">
        <f>INDEX('Pivot of Risk Data'!A:A,MATCH('EVM CPZ List'!$B1601,'Pivot of Risk Data'!B:B,0),1)</f>
        <v>1571</v>
      </c>
      <c r="K1601" s="22">
        <f>0.000621371*'EVM CPZ List'!$H1601</f>
        <v>38.257475616363813</v>
      </c>
      <c r="L1601" s="22">
        <f>L1600+'EVM CPZ List'!$K1601</f>
        <v>18640.027661667977</v>
      </c>
      <c r="M1601" s="22">
        <f>M1600-'EVM CPZ List'!$I1601</f>
        <v>25.092782523381242</v>
      </c>
      <c r="N1601" s="7" t="e">
        <f>INDEX('2021 Certified EVM Plan'!G:G,MATCH(B1601,'2021 Certified EVM Plan'!E:E,0))</f>
        <v>#N/A</v>
      </c>
      <c r="O1601" s="7" t="e">
        <f>INDEX('2021 Certified EVM Plan'!M:M,MATCH(B1601,'2021 Certified EVM Plan'!E:E,0))</f>
        <v>#N/A</v>
      </c>
      <c r="P1601" s="7">
        <f t="shared" si="24"/>
        <v>1</v>
      </c>
      <c r="Q1601" s="26" t="e">
        <f>IF(INDEX('2021 Certified EVM Plan'!H:H,MATCH(B1601,'2021 Certified EVM Plan'!E:E,0))=1,M1601,#N/A)</f>
        <v>#N/A</v>
      </c>
      <c r="R1601" s="26" t="e">
        <f>IF(INDEX('2021 Certified EVM Plan'!J:J,MATCH(B1601,'2021 Certified EVM Plan'!E:E,0))=1,M1601,#N/A)</f>
        <v>#N/A</v>
      </c>
      <c r="S1601" s="26" t="e">
        <f>IF(INDEX('2021 Certified EVM Plan'!K:K,MATCH(B1601,'2021 Certified EVM Plan'!E:E,0))=1,M1601,#N/A)</f>
        <v>#N/A</v>
      </c>
    </row>
    <row r="1602" spans="1:19" x14ac:dyDescent="0.25">
      <c r="A1602" s="22" t="s">
        <v>2195</v>
      </c>
      <c r="B1602" s="22">
        <v>3526</v>
      </c>
      <c r="C1602" s="22">
        <v>238</v>
      </c>
      <c r="D1602" s="23">
        <v>9.8292013453816899E-4</v>
      </c>
      <c r="E1602" s="22">
        <v>82841102</v>
      </c>
      <c r="F1602" s="22" t="s">
        <v>2249</v>
      </c>
      <c r="G1602" s="22" t="s">
        <v>2267</v>
      </c>
      <c r="H1602" s="22">
        <v>22897.585536555001</v>
      </c>
      <c r="I1602" s="24">
        <f>'EVM CPZ List'!$D1602*'EVM CPZ List'!$C1602</f>
        <v>0.23393499202008422</v>
      </c>
      <c r="J1602" s="25">
        <f>INDEX('Pivot of Risk Data'!A:A,MATCH('EVM CPZ List'!$B1602,'Pivot of Risk Data'!B:B,0),1)</f>
        <v>1572</v>
      </c>
      <c r="K1602" s="22">
        <f>0.000621371*'EVM CPZ List'!$H1602</f>
        <v>14.227895622434717</v>
      </c>
      <c r="L1602" s="22">
        <f>L1601+'EVM CPZ List'!$K1602</f>
        <v>18654.255557290413</v>
      </c>
      <c r="M1602" s="22">
        <f>M1601-'EVM CPZ List'!$I1602</f>
        <v>24.858847531361157</v>
      </c>
      <c r="N1602" s="7" t="e">
        <f>INDEX('2021 Certified EVM Plan'!G:G,MATCH(B1602,'2021 Certified EVM Plan'!E:E,0))</f>
        <v>#N/A</v>
      </c>
      <c r="O1602" s="7" t="e">
        <f>INDEX('2021 Certified EVM Plan'!M:M,MATCH(B1602,'2021 Certified EVM Plan'!E:E,0))</f>
        <v>#N/A</v>
      </c>
      <c r="P1602" s="7">
        <f t="shared" ref="P1602:P1665" si="25">COUNTIF(B:B,B1602)</f>
        <v>1</v>
      </c>
      <c r="Q1602" s="26" t="e">
        <f>IF(INDEX('2021 Certified EVM Plan'!H:H,MATCH(B1602,'2021 Certified EVM Plan'!E:E,0))=1,M1602,#N/A)</f>
        <v>#N/A</v>
      </c>
      <c r="R1602" s="26" t="e">
        <f>IF(INDEX('2021 Certified EVM Plan'!J:J,MATCH(B1602,'2021 Certified EVM Plan'!E:E,0))=1,M1602,#N/A)</f>
        <v>#N/A</v>
      </c>
      <c r="S1602" s="26" t="e">
        <f>IF(INDEX('2021 Certified EVM Plan'!K:K,MATCH(B1602,'2021 Certified EVM Plan'!E:E,0))=1,M1602,#N/A)</f>
        <v>#N/A</v>
      </c>
    </row>
    <row r="1603" spans="1:19" x14ac:dyDescent="0.25">
      <c r="A1603" s="22" t="s">
        <v>964</v>
      </c>
      <c r="B1603" s="22">
        <v>1201</v>
      </c>
      <c r="C1603" s="22">
        <v>15</v>
      </c>
      <c r="D1603" s="23">
        <v>9.8117292475734903E-4</v>
      </c>
      <c r="E1603" s="22">
        <v>42851121</v>
      </c>
      <c r="F1603" s="22" t="s">
        <v>1178</v>
      </c>
      <c r="G1603" s="22" t="s">
        <v>1478</v>
      </c>
      <c r="H1603" s="22">
        <v>3345.8186931281598</v>
      </c>
      <c r="I1603" s="24">
        <f>'EVM CPZ List'!$D1603*'EVM CPZ List'!$C1603</f>
        <v>1.4717593871360235E-2</v>
      </c>
      <c r="J1603" s="25">
        <f>INDEX('Pivot of Risk Data'!A:A,MATCH('EVM CPZ List'!$B1603,'Pivot of Risk Data'!B:B,0),1)</f>
        <v>1573</v>
      </c>
      <c r="K1603" s="22">
        <f>0.000621371*'EVM CPZ List'!$H1603</f>
        <v>2.0789947071677379</v>
      </c>
      <c r="L1603" s="22">
        <f>L1602+'EVM CPZ List'!$K1603</f>
        <v>18656.334551997581</v>
      </c>
      <c r="M1603" s="22">
        <f>M1602-'EVM CPZ List'!$I1603</f>
        <v>24.844129937489797</v>
      </c>
      <c r="N1603" s="7" t="e">
        <f>INDEX('2021 Certified EVM Plan'!G:G,MATCH(B1603,'2021 Certified EVM Plan'!E:E,0))</f>
        <v>#N/A</v>
      </c>
      <c r="O1603" s="7" t="e">
        <f>INDEX('2021 Certified EVM Plan'!M:M,MATCH(B1603,'2021 Certified EVM Plan'!E:E,0))</f>
        <v>#N/A</v>
      </c>
      <c r="P1603" s="7">
        <f t="shared" si="25"/>
        <v>1</v>
      </c>
      <c r="Q1603" s="26" t="e">
        <f>IF(INDEX('2021 Certified EVM Plan'!H:H,MATCH(B1603,'2021 Certified EVM Plan'!E:E,0))=1,M1603,#N/A)</f>
        <v>#N/A</v>
      </c>
      <c r="R1603" s="26" t="e">
        <f>IF(INDEX('2021 Certified EVM Plan'!J:J,MATCH(B1603,'2021 Certified EVM Plan'!E:E,0))=1,M1603,#N/A)</f>
        <v>#N/A</v>
      </c>
      <c r="S1603" s="26" t="e">
        <f>IF(INDEX('2021 Certified EVM Plan'!K:K,MATCH(B1603,'2021 Certified EVM Plan'!E:E,0))=1,M1603,#N/A)</f>
        <v>#N/A</v>
      </c>
    </row>
    <row r="1604" spans="1:19" x14ac:dyDescent="0.25">
      <c r="A1604" s="22" t="s">
        <v>2906</v>
      </c>
      <c r="B1604" s="22">
        <v>1347</v>
      </c>
      <c r="C1604" s="22">
        <v>3</v>
      </c>
      <c r="D1604" s="23">
        <v>9.7065672898917195E-4</v>
      </c>
      <c r="E1604" s="22">
        <v>14662112</v>
      </c>
      <c r="F1604" s="22" t="s">
        <v>3018</v>
      </c>
      <c r="G1604" s="22" t="s">
        <v>3403</v>
      </c>
      <c r="H1604" s="22">
        <v>219.08371603809999</v>
      </c>
      <c r="I1604" s="24">
        <f>'EVM CPZ List'!$D1604*'EVM CPZ List'!$C1604</f>
        <v>2.911970186967516E-3</v>
      </c>
      <c r="J1604" s="25">
        <f>INDEX('Pivot of Risk Data'!A:A,MATCH('EVM CPZ List'!$B1604,'Pivot of Risk Data'!B:B,0),1)</f>
        <v>1574</v>
      </c>
      <c r="K1604" s="22">
        <f>0.000621371*'EVM CPZ List'!$H1604</f>
        <v>0.13613226771831025</v>
      </c>
      <c r="L1604" s="22">
        <f>L1603+'EVM CPZ List'!$K1604</f>
        <v>18656.470684265299</v>
      </c>
      <c r="M1604" s="22">
        <f>M1603-'EVM CPZ List'!$I1604</f>
        <v>24.841217967302828</v>
      </c>
      <c r="N1604" s="7" t="e">
        <f>INDEX('2021 Certified EVM Plan'!G:G,MATCH(B1604,'2021 Certified EVM Plan'!E:E,0))</f>
        <v>#N/A</v>
      </c>
      <c r="O1604" s="7" t="e">
        <f>INDEX('2021 Certified EVM Plan'!M:M,MATCH(B1604,'2021 Certified EVM Plan'!E:E,0))</f>
        <v>#N/A</v>
      </c>
      <c r="P1604" s="7">
        <f t="shared" si="25"/>
        <v>1</v>
      </c>
      <c r="Q1604" s="26" t="e">
        <f>IF(INDEX('2021 Certified EVM Plan'!H:H,MATCH(B1604,'2021 Certified EVM Plan'!E:E,0))=1,M1604,#N/A)</f>
        <v>#N/A</v>
      </c>
      <c r="R1604" s="26" t="e">
        <f>IF(INDEX('2021 Certified EVM Plan'!J:J,MATCH(B1604,'2021 Certified EVM Plan'!E:E,0))=1,M1604,#N/A)</f>
        <v>#N/A</v>
      </c>
      <c r="S1604" s="26" t="e">
        <f>IF(INDEX('2021 Certified EVM Plan'!K:K,MATCH(B1604,'2021 Certified EVM Plan'!E:E,0))=1,M1604,#N/A)</f>
        <v>#N/A</v>
      </c>
    </row>
    <row r="1605" spans="1:19" x14ac:dyDescent="0.25">
      <c r="A1605" s="22" t="s">
        <v>2906</v>
      </c>
      <c r="B1605" s="22">
        <v>1104</v>
      </c>
      <c r="C1605" s="22">
        <v>23</v>
      </c>
      <c r="D1605" s="23">
        <v>9.6310926453412103E-4</v>
      </c>
      <c r="E1605" s="22">
        <v>42991106</v>
      </c>
      <c r="F1605" s="22" t="s">
        <v>3276</v>
      </c>
      <c r="G1605" s="22" t="s">
        <v>3277</v>
      </c>
      <c r="H1605" s="22">
        <v>2059.9533485346301</v>
      </c>
      <c r="I1605" s="24">
        <f>'EVM CPZ List'!$D1605*'EVM CPZ List'!$C1605</f>
        <v>2.2151513084284785E-2</v>
      </c>
      <c r="J1605" s="25">
        <f>INDEX('Pivot of Risk Data'!A:A,MATCH('EVM CPZ List'!$B1605,'Pivot of Risk Data'!B:B,0),1)</f>
        <v>1575</v>
      </c>
      <c r="K1605" s="22">
        <f>0.000621371*'EVM CPZ List'!$H1605</f>
        <v>1.2799952721323116</v>
      </c>
      <c r="L1605" s="22">
        <f>L1604+'EVM CPZ List'!$K1605</f>
        <v>18657.750679537432</v>
      </c>
      <c r="M1605" s="22">
        <f>M1604-'EVM CPZ List'!$I1605</f>
        <v>24.819066454218543</v>
      </c>
      <c r="N1605" s="7" t="e">
        <f>INDEX('2021 Certified EVM Plan'!G:G,MATCH(B1605,'2021 Certified EVM Plan'!E:E,0))</f>
        <v>#N/A</v>
      </c>
      <c r="O1605" s="7" t="e">
        <f>INDEX('2021 Certified EVM Plan'!M:M,MATCH(B1605,'2021 Certified EVM Plan'!E:E,0))</f>
        <v>#N/A</v>
      </c>
      <c r="P1605" s="7">
        <f t="shared" si="25"/>
        <v>1</v>
      </c>
      <c r="Q1605" s="26" t="e">
        <f>IF(INDEX('2021 Certified EVM Plan'!H:H,MATCH(B1605,'2021 Certified EVM Plan'!E:E,0))=1,M1605,#N/A)</f>
        <v>#N/A</v>
      </c>
      <c r="R1605" s="26" t="e">
        <f>IF(INDEX('2021 Certified EVM Plan'!J:J,MATCH(B1605,'2021 Certified EVM Plan'!E:E,0))=1,M1605,#N/A)</f>
        <v>#N/A</v>
      </c>
      <c r="S1605" s="26" t="e">
        <f>IF(INDEX('2021 Certified EVM Plan'!K:K,MATCH(B1605,'2021 Certified EVM Plan'!E:E,0))=1,M1605,#N/A)</f>
        <v>#N/A</v>
      </c>
    </row>
    <row r="1606" spans="1:19" x14ac:dyDescent="0.25">
      <c r="A1606" s="22" t="s">
        <v>8</v>
      </c>
      <c r="B1606" s="22">
        <v>5215</v>
      </c>
      <c r="C1606" s="22">
        <v>40</v>
      </c>
      <c r="D1606" s="23">
        <v>9.6174663220898403E-4</v>
      </c>
      <c r="E1606" s="22">
        <v>152481105</v>
      </c>
      <c r="F1606" s="22" t="s">
        <v>32</v>
      </c>
      <c r="G1606" s="22" t="s">
        <v>169</v>
      </c>
      <c r="H1606" s="22">
        <v>6320.6671662462804</v>
      </c>
      <c r="I1606" s="24">
        <f>'EVM CPZ List'!$D1606*'EVM CPZ List'!$C1606</f>
        <v>3.8469865288359363E-2</v>
      </c>
      <c r="J1606" s="25">
        <f>INDEX('Pivot of Risk Data'!A:A,MATCH('EVM CPZ List'!$B1606,'Pivot of Risk Data'!B:B,0),1)</f>
        <v>1576</v>
      </c>
      <c r="K1606" s="22">
        <f>0.000621371*'EVM CPZ List'!$H1606</f>
        <v>3.9274792777576177</v>
      </c>
      <c r="L1606" s="22">
        <f>L1605+'EVM CPZ List'!$K1606</f>
        <v>18661.67815881519</v>
      </c>
      <c r="M1606" s="22">
        <f>M1605-'EVM CPZ List'!$I1606</f>
        <v>24.780596588930184</v>
      </c>
      <c r="N1606" s="7" t="e">
        <f>INDEX('2021 Certified EVM Plan'!G:G,MATCH(B1606,'2021 Certified EVM Plan'!E:E,0))</f>
        <v>#N/A</v>
      </c>
      <c r="O1606" s="7" t="e">
        <f>INDEX('2021 Certified EVM Plan'!M:M,MATCH(B1606,'2021 Certified EVM Plan'!E:E,0))</f>
        <v>#N/A</v>
      </c>
      <c r="P1606" s="7">
        <f t="shared" si="25"/>
        <v>1</v>
      </c>
      <c r="Q1606" s="26" t="e">
        <f>IF(INDEX('2021 Certified EVM Plan'!H:H,MATCH(B1606,'2021 Certified EVM Plan'!E:E,0))=1,M1606,#N/A)</f>
        <v>#N/A</v>
      </c>
      <c r="R1606" s="26" t="e">
        <f>IF(INDEX('2021 Certified EVM Plan'!J:J,MATCH(B1606,'2021 Certified EVM Plan'!E:E,0))=1,M1606,#N/A)</f>
        <v>#N/A</v>
      </c>
      <c r="S1606" s="26" t="e">
        <f>IF(INDEX('2021 Certified EVM Plan'!K:K,MATCH(B1606,'2021 Certified EVM Plan'!E:E,0))=1,M1606,#N/A)</f>
        <v>#N/A</v>
      </c>
    </row>
    <row r="1607" spans="1:19" x14ac:dyDescent="0.25">
      <c r="A1607" s="22" t="s">
        <v>1672</v>
      </c>
      <c r="B1607" s="22">
        <v>371</v>
      </c>
      <c r="C1607" s="22">
        <v>179</v>
      </c>
      <c r="D1607" s="23">
        <v>9.54703062718168E-4</v>
      </c>
      <c r="E1607" s="22">
        <v>163451702</v>
      </c>
      <c r="F1607" s="22" t="s">
        <v>1831</v>
      </c>
      <c r="G1607" s="22" t="s">
        <v>2069</v>
      </c>
      <c r="H1607" s="22">
        <v>29150.371207507898</v>
      </c>
      <c r="I1607" s="24">
        <f>'EVM CPZ List'!$D1607*'EVM CPZ List'!$C1607</f>
        <v>0.17089184822655207</v>
      </c>
      <c r="J1607" s="25">
        <f>INDEX('Pivot of Risk Data'!A:A,MATCH('EVM CPZ List'!$B1607,'Pivot of Risk Data'!B:B,0),1)</f>
        <v>1577</v>
      </c>
      <c r="K1607" s="22">
        <f>0.000621371*'EVM CPZ List'!$H1607</f>
        <v>18.113195307580391</v>
      </c>
      <c r="L1607" s="22">
        <f>L1606+'EVM CPZ List'!$K1607</f>
        <v>18679.791354122772</v>
      </c>
      <c r="M1607" s="22">
        <f>M1606-'EVM CPZ List'!$I1607</f>
        <v>24.609704740703631</v>
      </c>
      <c r="N1607" s="7" t="e">
        <f>INDEX('2021 Certified EVM Plan'!G:G,MATCH(B1607,'2021 Certified EVM Plan'!E:E,0))</f>
        <v>#N/A</v>
      </c>
      <c r="O1607" s="7" t="e">
        <f>INDEX('2021 Certified EVM Plan'!M:M,MATCH(B1607,'2021 Certified EVM Plan'!E:E,0))</f>
        <v>#N/A</v>
      </c>
      <c r="P1607" s="7">
        <f t="shared" si="25"/>
        <v>1</v>
      </c>
      <c r="Q1607" s="26" t="e">
        <f>IF(INDEX('2021 Certified EVM Plan'!H:H,MATCH(B1607,'2021 Certified EVM Plan'!E:E,0))=1,M1607,#N/A)</f>
        <v>#N/A</v>
      </c>
      <c r="R1607" s="26" t="e">
        <f>IF(INDEX('2021 Certified EVM Plan'!J:J,MATCH(B1607,'2021 Certified EVM Plan'!E:E,0))=1,M1607,#N/A)</f>
        <v>#N/A</v>
      </c>
      <c r="S1607" s="26" t="e">
        <f>IF(INDEX('2021 Certified EVM Plan'!K:K,MATCH(B1607,'2021 Certified EVM Plan'!E:E,0))=1,M1607,#N/A)</f>
        <v>#N/A</v>
      </c>
    </row>
    <row r="1608" spans="1:19" x14ac:dyDescent="0.25">
      <c r="A1608" s="22" t="s">
        <v>2195</v>
      </c>
      <c r="B1608" s="22">
        <v>4005</v>
      </c>
      <c r="C1608" s="22">
        <v>96</v>
      </c>
      <c r="D1608" s="23">
        <v>9.5443944248261995E-4</v>
      </c>
      <c r="E1608" s="22">
        <v>83622104</v>
      </c>
      <c r="F1608" s="22" t="s">
        <v>2203</v>
      </c>
      <c r="G1608" s="22" t="s">
        <v>2291</v>
      </c>
      <c r="H1608" s="22">
        <v>8552.2815440706399</v>
      </c>
      <c r="I1608" s="24">
        <f>'EVM CPZ List'!$D1608*'EVM CPZ List'!$C1608</f>
        <v>9.1626186478331512E-2</v>
      </c>
      <c r="J1608" s="25">
        <f>INDEX('Pivot of Risk Data'!A:A,MATCH('EVM CPZ List'!$B1608,'Pivot of Risk Data'!B:B,0),1)</f>
        <v>1578</v>
      </c>
      <c r="K1608" s="22">
        <f>0.000621371*'EVM CPZ List'!$H1608</f>
        <v>5.314139735320718</v>
      </c>
      <c r="L1608" s="22">
        <f>L1607+'EVM CPZ List'!$K1608</f>
        <v>18685.105493858093</v>
      </c>
      <c r="M1608" s="22">
        <f>M1607-'EVM CPZ List'!$I1608</f>
        <v>24.518078554225298</v>
      </c>
      <c r="N1608" s="7" t="e">
        <f>INDEX('2021 Certified EVM Plan'!G:G,MATCH(B1608,'2021 Certified EVM Plan'!E:E,0))</f>
        <v>#N/A</v>
      </c>
      <c r="O1608" s="7" t="e">
        <f>INDEX('2021 Certified EVM Plan'!M:M,MATCH(B1608,'2021 Certified EVM Plan'!E:E,0))</f>
        <v>#N/A</v>
      </c>
      <c r="P1608" s="7">
        <f t="shared" si="25"/>
        <v>1</v>
      </c>
      <c r="Q1608" s="26" t="e">
        <f>IF(INDEX('2021 Certified EVM Plan'!H:H,MATCH(B1608,'2021 Certified EVM Plan'!E:E,0))=1,M1608,#N/A)</f>
        <v>#N/A</v>
      </c>
      <c r="R1608" s="26" t="e">
        <f>IF(INDEX('2021 Certified EVM Plan'!J:J,MATCH(B1608,'2021 Certified EVM Plan'!E:E,0))=1,M1608,#N/A)</f>
        <v>#N/A</v>
      </c>
      <c r="S1608" s="26" t="e">
        <f>IF(INDEX('2021 Certified EVM Plan'!K:K,MATCH(B1608,'2021 Certified EVM Plan'!E:E,0))=1,M1608,#N/A)</f>
        <v>#N/A</v>
      </c>
    </row>
    <row r="1609" spans="1:19" x14ac:dyDescent="0.25">
      <c r="A1609" s="22" t="s">
        <v>2906</v>
      </c>
      <c r="B1609" s="22">
        <v>3384</v>
      </c>
      <c r="C1609" s="22">
        <v>1</v>
      </c>
      <c r="D1609" s="23">
        <v>9.5184250704853602E-4</v>
      </c>
      <c r="E1609" s="22">
        <v>22861104</v>
      </c>
      <c r="F1609" s="22" t="s">
        <v>3526</v>
      </c>
      <c r="G1609" s="22" t="s">
        <v>3527</v>
      </c>
      <c r="H1609" s="22">
        <v>414.56065655059001</v>
      </c>
      <c r="I1609" s="24">
        <f>'EVM CPZ List'!$D1609*'EVM CPZ List'!$C1609</f>
        <v>9.5184250704853602E-4</v>
      </c>
      <c r="J1609" s="25">
        <f>INDEX('Pivot of Risk Data'!A:A,MATCH('EVM CPZ List'!$B1609,'Pivot of Risk Data'!B:B,0),1)</f>
        <v>1579</v>
      </c>
      <c r="K1609" s="22">
        <f>0.000621371*'EVM CPZ List'!$H1609</f>
        <v>0.25759596972149668</v>
      </c>
      <c r="L1609" s="22">
        <f>L1608+'EVM CPZ List'!$K1609</f>
        <v>18685.363089827813</v>
      </c>
      <c r="M1609" s="22">
        <f>M1608-'EVM CPZ List'!$I1609</f>
        <v>24.517126711718248</v>
      </c>
      <c r="N1609" s="7" t="e">
        <f>INDEX('2021 Certified EVM Plan'!G:G,MATCH(B1609,'2021 Certified EVM Plan'!E:E,0))</f>
        <v>#N/A</v>
      </c>
      <c r="O1609" s="7" t="e">
        <f>INDEX('2021 Certified EVM Plan'!M:M,MATCH(B1609,'2021 Certified EVM Plan'!E:E,0))</f>
        <v>#N/A</v>
      </c>
      <c r="P1609" s="7">
        <f t="shared" si="25"/>
        <v>1</v>
      </c>
      <c r="Q1609" s="26" t="e">
        <f>IF(INDEX('2021 Certified EVM Plan'!H:H,MATCH(B1609,'2021 Certified EVM Plan'!E:E,0))=1,M1609,#N/A)</f>
        <v>#N/A</v>
      </c>
      <c r="R1609" s="26" t="e">
        <f>IF(INDEX('2021 Certified EVM Plan'!J:J,MATCH(B1609,'2021 Certified EVM Plan'!E:E,0))=1,M1609,#N/A)</f>
        <v>#N/A</v>
      </c>
      <c r="S1609" s="26" t="e">
        <f>IF(INDEX('2021 Certified EVM Plan'!K:K,MATCH(B1609,'2021 Certified EVM Plan'!E:E,0))=1,M1609,#N/A)</f>
        <v>#N/A</v>
      </c>
    </row>
    <row r="1610" spans="1:19" x14ac:dyDescent="0.25">
      <c r="A1610" s="22" t="s">
        <v>8</v>
      </c>
      <c r="B1610" s="22">
        <v>5304</v>
      </c>
      <c r="C1610" s="22">
        <v>109</v>
      </c>
      <c r="D1610" s="23">
        <v>9.3899566425598797E-4</v>
      </c>
      <c r="E1610" s="22">
        <v>152431101</v>
      </c>
      <c r="F1610" s="22" t="s">
        <v>102</v>
      </c>
      <c r="G1610" s="22" t="s">
        <v>103</v>
      </c>
      <c r="H1610" s="22">
        <v>11242.1065020608</v>
      </c>
      <c r="I1610" s="24">
        <f>'EVM CPZ List'!$D1610*'EVM CPZ List'!$C1610</f>
        <v>0.10235052740390269</v>
      </c>
      <c r="J1610" s="25">
        <f>INDEX('Pivot of Risk Data'!A:A,MATCH('EVM CPZ List'!$B1610,'Pivot of Risk Data'!B:B,0),1)</f>
        <v>1580</v>
      </c>
      <c r="K1610" s="22">
        <f>0.000621371*'EVM CPZ List'!$H1610</f>
        <v>6.9855189592920217</v>
      </c>
      <c r="L1610" s="22">
        <f>L1609+'EVM CPZ List'!$K1610</f>
        <v>18692.348608787106</v>
      </c>
      <c r="M1610" s="22">
        <f>M1609-'EVM CPZ List'!$I1610</f>
        <v>24.414776184314345</v>
      </c>
      <c r="N1610" s="7" t="e">
        <f>INDEX('2021 Certified EVM Plan'!G:G,MATCH(B1610,'2021 Certified EVM Plan'!E:E,0))</f>
        <v>#N/A</v>
      </c>
      <c r="O1610" s="7" t="e">
        <f>INDEX('2021 Certified EVM Plan'!M:M,MATCH(B1610,'2021 Certified EVM Plan'!E:E,0))</f>
        <v>#N/A</v>
      </c>
      <c r="P1610" s="7">
        <f t="shared" si="25"/>
        <v>1</v>
      </c>
      <c r="Q1610" s="26" t="e">
        <f>IF(INDEX('2021 Certified EVM Plan'!H:H,MATCH(B1610,'2021 Certified EVM Plan'!E:E,0))=1,M1610,#N/A)</f>
        <v>#N/A</v>
      </c>
      <c r="R1610" s="26" t="e">
        <f>IF(INDEX('2021 Certified EVM Plan'!J:J,MATCH(B1610,'2021 Certified EVM Plan'!E:E,0))=1,M1610,#N/A)</f>
        <v>#N/A</v>
      </c>
      <c r="S1610" s="26" t="e">
        <f>IF(INDEX('2021 Certified EVM Plan'!K:K,MATCH(B1610,'2021 Certified EVM Plan'!E:E,0))=1,M1610,#N/A)</f>
        <v>#N/A</v>
      </c>
    </row>
    <row r="1611" spans="1:19" x14ac:dyDescent="0.25">
      <c r="A1611" s="22" t="s">
        <v>964</v>
      </c>
      <c r="B1611" s="22">
        <v>2551</v>
      </c>
      <c r="C1611" s="22">
        <v>60</v>
      </c>
      <c r="D1611" s="23">
        <v>9.3833134423642304E-4</v>
      </c>
      <c r="E1611" s="22">
        <v>42851121</v>
      </c>
      <c r="F1611" s="22" t="s">
        <v>1178</v>
      </c>
      <c r="G1611" s="22" t="s">
        <v>1608</v>
      </c>
      <c r="H1611" s="22">
        <v>29943.2023116727</v>
      </c>
      <c r="I1611" s="24">
        <f>'EVM CPZ List'!$D1611*'EVM CPZ List'!$C1611</f>
        <v>5.6299880654185383E-2</v>
      </c>
      <c r="J1611" s="25">
        <f>INDEX('Pivot of Risk Data'!A:A,MATCH('EVM CPZ List'!$B1611,'Pivot of Risk Data'!B:B,0),1)</f>
        <v>1581</v>
      </c>
      <c r="K1611" s="22">
        <f>0.000621371*'EVM CPZ List'!$H1611</f>
        <v>18.605837563606379</v>
      </c>
      <c r="L1611" s="22">
        <f>L1610+'EVM CPZ List'!$K1611</f>
        <v>18710.954446350712</v>
      </c>
      <c r="M1611" s="22">
        <f>M1610-'EVM CPZ List'!$I1611</f>
        <v>24.358476303660158</v>
      </c>
      <c r="N1611" s="7" t="e">
        <f>INDEX('2021 Certified EVM Plan'!G:G,MATCH(B1611,'2021 Certified EVM Plan'!E:E,0))</f>
        <v>#N/A</v>
      </c>
      <c r="O1611" s="7" t="e">
        <f>INDEX('2021 Certified EVM Plan'!M:M,MATCH(B1611,'2021 Certified EVM Plan'!E:E,0))</f>
        <v>#N/A</v>
      </c>
      <c r="P1611" s="7">
        <f t="shared" si="25"/>
        <v>1</v>
      </c>
      <c r="Q1611" s="26" t="e">
        <f>IF(INDEX('2021 Certified EVM Plan'!H:H,MATCH(B1611,'2021 Certified EVM Plan'!E:E,0))=1,M1611,#N/A)</f>
        <v>#N/A</v>
      </c>
      <c r="R1611" s="26" t="e">
        <f>IF(INDEX('2021 Certified EVM Plan'!J:J,MATCH(B1611,'2021 Certified EVM Plan'!E:E,0))=1,M1611,#N/A)</f>
        <v>#N/A</v>
      </c>
      <c r="S1611" s="26" t="e">
        <f>IF(INDEX('2021 Certified EVM Plan'!K:K,MATCH(B1611,'2021 Certified EVM Plan'!E:E,0))=1,M1611,#N/A)</f>
        <v>#N/A</v>
      </c>
    </row>
    <row r="1612" spans="1:19" x14ac:dyDescent="0.25">
      <c r="A1612" s="22" t="s">
        <v>8</v>
      </c>
      <c r="B1612" s="22">
        <v>714</v>
      </c>
      <c r="C1612" s="22">
        <v>255</v>
      </c>
      <c r="D1612" s="23">
        <v>9.3306363341830905E-4</v>
      </c>
      <c r="E1612" s="22">
        <v>152261106</v>
      </c>
      <c r="F1612" s="22" t="s">
        <v>39</v>
      </c>
      <c r="G1612" s="22" t="s">
        <v>162</v>
      </c>
      <c r="H1612" s="22">
        <v>27285.977366313698</v>
      </c>
      <c r="I1612" s="24">
        <f>'EVM CPZ List'!$D1612*'EVM CPZ List'!$C1612</f>
        <v>0.23793122652166881</v>
      </c>
      <c r="J1612" s="25">
        <f>INDEX('Pivot of Risk Data'!A:A,MATCH('EVM CPZ List'!$B1612,'Pivot of Risk Data'!B:B,0),1)</f>
        <v>1582</v>
      </c>
      <c r="K1612" s="22">
        <f>0.000621371*'EVM CPZ List'!$H1612</f>
        <v>16.954715042083709</v>
      </c>
      <c r="L1612" s="22">
        <f>L1611+'EVM CPZ List'!$K1612</f>
        <v>18727.909161392796</v>
      </c>
      <c r="M1612" s="22">
        <f>M1611-'EVM CPZ List'!$I1612</f>
        <v>24.120545077138487</v>
      </c>
      <c r="N1612" s="7" t="e">
        <f>INDEX('2021 Certified EVM Plan'!G:G,MATCH(B1612,'2021 Certified EVM Plan'!E:E,0))</f>
        <v>#N/A</v>
      </c>
      <c r="O1612" s="7" t="e">
        <f>INDEX('2021 Certified EVM Plan'!M:M,MATCH(B1612,'2021 Certified EVM Plan'!E:E,0))</f>
        <v>#N/A</v>
      </c>
      <c r="P1612" s="7">
        <f t="shared" si="25"/>
        <v>1</v>
      </c>
      <c r="Q1612" s="26" t="e">
        <f>IF(INDEX('2021 Certified EVM Plan'!H:H,MATCH(B1612,'2021 Certified EVM Plan'!E:E,0))=1,M1612,#N/A)</f>
        <v>#N/A</v>
      </c>
      <c r="R1612" s="26" t="e">
        <f>IF(INDEX('2021 Certified EVM Plan'!J:J,MATCH(B1612,'2021 Certified EVM Plan'!E:E,0))=1,M1612,#N/A)</f>
        <v>#N/A</v>
      </c>
      <c r="S1612" s="26" t="e">
        <f>IF(INDEX('2021 Certified EVM Plan'!K:K,MATCH(B1612,'2021 Certified EVM Plan'!E:E,0))=1,M1612,#N/A)</f>
        <v>#N/A</v>
      </c>
    </row>
    <row r="1613" spans="1:19" x14ac:dyDescent="0.25">
      <c r="A1613" s="22" t="s">
        <v>2195</v>
      </c>
      <c r="B1613" s="22">
        <v>3057</v>
      </c>
      <c r="C1613" s="22">
        <v>84</v>
      </c>
      <c r="D1613" s="23">
        <v>9.3167753379408197E-4</v>
      </c>
      <c r="E1613" s="22">
        <v>82841101</v>
      </c>
      <c r="F1613" s="22" t="s">
        <v>2198</v>
      </c>
      <c r="G1613" s="22" t="s">
        <v>2350</v>
      </c>
      <c r="H1613" s="22">
        <v>7584.3674097271396</v>
      </c>
      <c r="I1613" s="24">
        <f>'EVM CPZ List'!$D1613*'EVM CPZ List'!$C1613</f>
        <v>7.8260912838702887E-2</v>
      </c>
      <c r="J1613" s="25">
        <f>INDEX('Pivot of Risk Data'!A:A,MATCH('EVM CPZ List'!$B1613,'Pivot of Risk Data'!B:B,0),1)</f>
        <v>1583</v>
      </c>
      <c r="K1613" s="22">
        <f>0.000621371*'EVM CPZ List'!$H1613</f>
        <v>4.7127059617495624</v>
      </c>
      <c r="L1613" s="22">
        <f>L1612+'EVM CPZ List'!$K1613</f>
        <v>18732.621867354545</v>
      </c>
      <c r="M1613" s="22">
        <f>M1612-'EVM CPZ List'!$I1613</f>
        <v>24.042284164299783</v>
      </c>
      <c r="N1613" s="7" t="e">
        <f>INDEX('2021 Certified EVM Plan'!G:G,MATCH(B1613,'2021 Certified EVM Plan'!E:E,0))</f>
        <v>#N/A</v>
      </c>
      <c r="O1613" s="7" t="e">
        <f>INDEX('2021 Certified EVM Plan'!M:M,MATCH(B1613,'2021 Certified EVM Plan'!E:E,0))</f>
        <v>#N/A</v>
      </c>
      <c r="P1613" s="7">
        <f t="shared" si="25"/>
        <v>1</v>
      </c>
      <c r="Q1613" s="26" t="e">
        <f>IF(INDEX('2021 Certified EVM Plan'!H:H,MATCH(B1613,'2021 Certified EVM Plan'!E:E,0))=1,M1613,#N/A)</f>
        <v>#N/A</v>
      </c>
      <c r="R1613" s="26" t="e">
        <f>IF(INDEX('2021 Certified EVM Plan'!J:J,MATCH(B1613,'2021 Certified EVM Plan'!E:E,0))=1,M1613,#N/A)</f>
        <v>#N/A</v>
      </c>
      <c r="S1613" s="26" t="e">
        <f>IF(INDEX('2021 Certified EVM Plan'!K:K,MATCH(B1613,'2021 Certified EVM Plan'!E:E,0))=1,M1613,#N/A)</f>
        <v>#N/A</v>
      </c>
    </row>
    <row r="1614" spans="1:19" x14ac:dyDescent="0.25">
      <c r="A1614" s="22" t="s">
        <v>964</v>
      </c>
      <c r="B1614" s="22">
        <v>7397</v>
      </c>
      <c r="C1614" s="22">
        <v>35</v>
      </c>
      <c r="D1614" s="23">
        <v>9.2850655629206098E-4</v>
      </c>
      <c r="E1614" s="22">
        <v>42091102</v>
      </c>
      <c r="F1614" s="22" t="s">
        <v>1058</v>
      </c>
      <c r="G1614" s="22" t="s">
        <v>1059</v>
      </c>
      <c r="H1614" s="22">
        <v>4145.29163671487</v>
      </c>
      <c r="I1614" s="24">
        <f>'EVM CPZ List'!$D1614*'EVM CPZ List'!$C1614</f>
        <v>3.2497729470222135E-2</v>
      </c>
      <c r="J1614" s="25">
        <f>INDEX('Pivot of Risk Data'!A:A,MATCH('EVM CPZ List'!$B1614,'Pivot of Risk Data'!B:B,0),1)</f>
        <v>1584</v>
      </c>
      <c r="K1614" s="22">
        <f>0.000621371*'EVM CPZ List'!$H1614</f>
        <v>2.5757640095971555</v>
      </c>
      <c r="L1614" s="22">
        <f>L1613+'EVM CPZ List'!$K1614</f>
        <v>18735.197631364143</v>
      </c>
      <c r="M1614" s="22">
        <f>M1613-'EVM CPZ List'!$I1614</f>
        <v>24.009786434829561</v>
      </c>
      <c r="N1614" s="7" t="e">
        <f>INDEX('2021 Certified EVM Plan'!G:G,MATCH(B1614,'2021 Certified EVM Plan'!E:E,0))</f>
        <v>#N/A</v>
      </c>
      <c r="O1614" s="7" t="e">
        <f>INDEX('2021 Certified EVM Plan'!M:M,MATCH(B1614,'2021 Certified EVM Plan'!E:E,0))</f>
        <v>#N/A</v>
      </c>
      <c r="P1614" s="7">
        <f t="shared" si="25"/>
        <v>1</v>
      </c>
      <c r="Q1614" s="26" t="e">
        <f>IF(INDEX('2021 Certified EVM Plan'!H:H,MATCH(B1614,'2021 Certified EVM Plan'!E:E,0))=1,M1614,#N/A)</f>
        <v>#N/A</v>
      </c>
      <c r="R1614" s="26" t="e">
        <f>IF(INDEX('2021 Certified EVM Plan'!J:J,MATCH(B1614,'2021 Certified EVM Plan'!E:E,0))=1,M1614,#N/A)</f>
        <v>#N/A</v>
      </c>
      <c r="S1614" s="26" t="e">
        <f>IF(INDEX('2021 Certified EVM Plan'!K:K,MATCH(B1614,'2021 Certified EVM Plan'!E:E,0))=1,M1614,#N/A)</f>
        <v>#N/A</v>
      </c>
    </row>
    <row r="1615" spans="1:19" x14ac:dyDescent="0.25">
      <c r="A1615" s="22" t="s">
        <v>2195</v>
      </c>
      <c r="B1615" s="22">
        <v>5738</v>
      </c>
      <c r="C1615" s="22">
        <v>5</v>
      </c>
      <c r="D1615" s="23">
        <v>9.2277040299918595E-4</v>
      </c>
      <c r="E1615" s="22">
        <v>182981102</v>
      </c>
      <c r="F1615" s="22" t="s">
        <v>2779</v>
      </c>
      <c r="G1615" s="22" t="s">
        <v>2833</v>
      </c>
      <c r="H1615" s="22">
        <v>36119.012818955001</v>
      </c>
      <c r="I1615" s="24">
        <f>'EVM CPZ List'!$D1615*'EVM CPZ List'!$C1615</f>
        <v>4.6138520149959297E-3</v>
      </c>
      <c r="J1615" s="25">
        <f>INDEX('Pivot of Risk Data'!A:A,MATCH('EVM CPZ List'!$B1615,'Pivot of Risk Data'!B:B,0),1)</f>
        <v>1585</v>
      </c>
      <c r="K1615" s="22">
        <f>0.000621371*'EVM CPZ List'!$H1615</f>
        <v>22.443307114326888</v>
      </c>
      <c r="L1615" s="22">
        <f>L1614+'EVM CPZ List'!$K1615</f>
        <v>18757.640938478471</v>
      </c>
      <c r="M1615" s="22">
        <f>M1614-'EVM CPZ List'!$I1615</f>
        <v>24.005172582814566</v>
      </c>
      <c r="N1615" s="7" t="e">
        <f>INDEX('2021 Certified EVM Plan'!G:G,MATCH(B1615,'2021 Certified EVM Plan'!E:E,0))</f>
        <v>#N/A</v>
      </c>
      <c r="O1615" s="7" t="e">
        <f>INDEX('2021 Certified EVM Plan'!M:M,MATCH(B1615,'2021 Certified EVM Plan'!E:E,0))</f>
        <v>#N/A</v>
      </c>
      <c r="P1615" s="7">
        <f t="shared" si="25"/>
        <v>1</v>
      </c>
      <c r="Q1615" s="26" t="e">
        <f>IF(INDEX('2021 Certified EVM Plan'!H:H,MATCH(B1615,'2021 Certified EVM Plan'!E:E,0))=1,M1615,#N/A)</f>
        <v>#N/A</v>
      </c>
      <c r="R1615" s="26" t="e">
        <f>IF(INDEX('2021 Certified EVM Plan'!J:J,MATCH(B1615,'2021 Certified EVM Plan'!E:E,0))=1,M1615,#N/A)</f>
        <v>#N/A</v>
      </c>
      <c r="S1615" s="26" t="e">
        <f>IF(INDEX('2021 Certified EVM Plan'!K:K,MATCH(B1615,'2021 Certified EVM Plan'!E:E,0))=1,M1615,#N/A)</f>
        <v>#N/A</v>
      </c>
    </row>
    <row r="1616" spans="1:19" x14ac:dyDescent="0.25">
      <c r="A1616" s="22" t="s">
        <v>8</v>
      </c>
      <c r="B1616" s="22">
        <v>4045</v>
      </c>
      <c r="C1616" s="22">
        <v>143</v>
      </c>
      <c r="D1616" s="23">
        <v>9.2196355833392199E-4</v>
      </c>
      <c r="E1616" s="22">
        <v>152762102</v>
      </c>
      <c r="F1616" s="22" t="s">
        <v>132</v>
      </c>
      <c r="G1616" s="22" t="s">
        <v>209</v>
      </c>
      <c r="H1616" s="22">
        <v>15104.0184261174</v>
      </c>
      <c r="I1616" s="24">
        <f>'EVM CPZ List'!$D1616*'EVM CPZ List'!$C1616</f>
        <v>0.13184078884175085</v>
      </c>
      <c r="J1616" s="25">
        <f>INDEX('Pivot of Risk Data'!A:A,MATCH('EVM CPZ List'!$B1616,'Pivot of Risk Data'!B:B,0),1)</f>
        <v>1586</v>
      </c>
      <c r="K1616" s="22">
        <f>0.000621371*'EVM CPZ List'!$H1616</f>
        <v>9.3851990334549953</v>
      </c>
      <c r="L1616" s="22">
        <f>L1615+'EVM CPZ List'!$K1616</f>
        <v>18767.026137511926</v>
      </c>
      <c r="M1616" s="22">
        <f>M1615-'EVM CPZ List'!$I1616</f>
        <v>23.873331793972817</v>
      </c>
      <c r="N1616" s="7" t="e">
        <f>INDEX('2021 Certified EVM Plan'!G:G,MATCH(B1616,'2021 Certified EVM Plan'!E:E,0))</f>
        <v>#N/A</v>
      </c>
      <c r="O1616" s="7" t="e">
        <f>INDEX('2021 Certified EVM Plan'!M:M,MATCH(B1616,'2021 Certified EVM Plan'!E:E,0))</f>
        <v>#N/A</v>
      </c>
      <c r="P1616" s="7">
        <f t="shared" si="25"/>
        <v>1</v>
      </c>
      <c r="Q1616" s="26" t="e">
        <f>IF(INDEX('2021 Certified EVM Plan'!H:H,MATCH(B1616,'2021 Certified EVM Plan'!E:E,0))=1,M1616,#N/A)</f>
        <v>#N/A</v>
      </c>
      <c r="R1616" s="26" t="e">
        <f>IF(INDEX('2021 Certified EVM Plan'!J:J,MATCH(B1616,'2021 Certified EVM Plan'!E:E,0))=1,M1616,#N/A)</f>
        <v>#N/A</v>
      </c>
      <c r="S1616" s="26" t="e">
        <f>IF(INDEX('2021 Certified EVM Plan'!K:K,MATCH(B1616,'2021 Certified EVM Plan'!E:E,0))=1,M1616,#N/A)</f>
        <v>#N/A</v>
      </c>
    </row>
    <row r="1617" spans="1:19" x14ac:dyDescent="0.25">
      <c r="A1617" s="22" t="s">
        <v>1672</v>
      </c>
      <c r="B1617" s="22">
        <v>3689</v>
      </c>
      <c r="C1617" s="22">
        <v>31</v>
      </c>
      <c r="D1617" s="23">
        <v>9.1713785623057402E-4</v>
      </c>
      <c r="E1617" s="22">
        <v>254151101</v>
      </c>
      <c r="F1617" s="22" t="s">
        <v>1762</v>
      </c>
      <c r="G1617" s="22" t="s">
        <v>2154</v>
      </c>
      <c r="H1617" s="22">
        <v>12046.350851626001</v>
      </c>
      <c r="I1617" s="24">
        <f>'EVM CPZ List'!$D1617*'EVM CPZ List'!$C1617</f>
        <v>2.8431273543147794E-2</v>
      </c>
      <c r="J1617" s="25">
        <f>INDEX('Pivot of Risk Data'!A:A,MATCH('EVM CPZ List'!$B1617,'Pivot of Risk Data'!B:B,0),1)</f>
        <v>1587</v>
      </c>
      <c r="K1617" s="22">
        <f>0.000621371*'EVM CPZ List'!$H1617</f>
        <v>7.4852530750256996</v>
      </c>
      <c r="L1617" s="22">
        <f>L1616+'EVM CPZ List'!$K1617</f>
        <v>18774.511390586951</v>
      </c>
      <c r="M1617" s="22">
        <f>M1616-'EVM CPZ List'!$I1617</f>
        <v>23.844900520429668</v>
      </c>
      <c r="N1617" s="7" t="e">
        <f>INDEX('2021 Certified EVM Plan'!G:G,MATCH(B1617,'2021 Certified EVM Plan'!E:E,0))</f>
        <v>#N/A</v>
      </c>
      <c r="O1617" s="7" t="e">
        <f>INDEX('2021 Certified EVM Plan'!M:M,MATCH(B1617,'2021 Certified EVM Plan'!E:E,0))</f>
        <v>#N/A</v>
      </c>
      <c r="P1617" s="7">
        <f t="shared" si="25"/>
        <v>1</v>
      </c>
      <c r="Q1617" s="26" t="e">
        <f>IF(INDEX('2021 Certified EVM Plan'!H:H,MATCH(B1617,'2021 Certified EVM Plan'!E:E,0))=1,M1617,#N/A)</f>
        <v>#N/A</v>
      </c>
      <c r="R1617" s="26" t="e">
        <f>IF(INDEX('2021 Certified EVM Plan'!J:J,MATCH(B1617,'2021 Certified EVM Plan'!E:E,0))=1,M1617,#N/A)</f>
        <v>#N/A</v>
      </c>
      <c r="S1617" s="26" t="e">
        <f>IF(INDEX('2021 Certified EVM Plan'!K:K,MATCH(B1617,'2021 Certified EVM Plan'!E:E,0))=1,M1617,#N/A)</f>
        <v>#N/A</v>
      </c>
    </row>
    <row r="1618" spans="1:19" x14ac:dyDescent="0.25">
      <c r="A1618" s="22" t="s">
        <v>964</v>
      </c>
      <c r="B1618" s="22">
        <v>1084</v>
      </c>
      <c r="C1618" s="22">
        <v>242</v>
      </c>
      <c r="D1618" s="23">
        <v>9.1133380986304301E-4</v>
      </c>
      <c r="E1618" s="22">
        <v>192401101</v>
      </c>
      <c r="F1618" s="22" t="s">
        <v>1001</v>
      </c>
      <c r="G1618" s="22" t="s">
        <v>1031</v>
      </c>
      <c r="H1618" s="22">
        <v>23835.393722476401</v>
      </c>
      <c r="I1618" s="24">
        <f>'EVM CPZ List'!$D1618*'EVM CPZ List'!$C1618</f>
        <v>0.2205427819868564</v>
      </c>
      <c r="J1618" s="25">
        <f>INDEX('Pivot of Risk Data'!A:A,MATCH('EVM CPZ List'!$B1618,'Pivot of Risk Data'!B:B,0),1)</f>
        <v>1588</v>
      </c>
      <c r="K1618" s="22">
        <f>0.000621371*'EVM CPZ List'!$H1618</f>
        <v>14.810622432728884</v>
      </c>
      <c r="L1618" s="22">
        <f>L1617+'EVM CPZ List'!$K1618</f>
        <v>18789.322013019679</v>
      </c>
      <c r="M1618" s="22">
        <f>M1617-'EVM CPZ List'!$I1618</f>
        <v>23.624357738442811</v>
      </c>
      <c r="N1618" s="7" t="e">
        <f>INDEX('2021 Certified EVM Plan'!G:G,MATCH(B1618,'2021 Certified EVM Plan'!E:E,0))</f>
        <v>#N/A</v>
      </c>
      <c r="O1618" s="7" t="e">
        <f>INDEX('2021 Certified EVM Plan'!M:M,MATCH(B1618,'2021 Certified EVM Plan'!E:E,0))</f>
        <v>#N/A</v>
      </c>
      <c r="P1618" s="7">
        <f t="shared" si="25"/>
        <v>1</v>
      </c>
      <c r="Q1618" s="26" t="e">
        <f>IF(INDEX('2021 Certified EVM Plan'!H:H,MATCH(B1618,'2021 Certified EVM Plan'!E:E,0))=1,M1618,#N/A)</f>
        <v>#N/A</v>
      </c>
      <c r="R1618" s="26" t="e">
        <f>IF(INDEX('2021 Certified EVM Plan'!J:J,MATCH(B1618,'2021 Certified EVM Plan'!E:E,0))=1,M1618,#N/A)</f>
        <v>#N/A</v>
      </c>
      <c r="S1618" s="26" t="e">
        <f>IF(INDEX('2021 Certified EVM Plan'!K:K,MATCH(B1618,'2021 Certified EVM Plan'!E:E,0))=1,M1618,#N/A)</f>
        <v>#N/A</v>
      </c>
    </row>
    <row r="1619" spans="1:19" x14ac:dyDescent="0.25">
      <c r="A1619" s="22" t="s">
        <v>2195</v>
      </c>
      <c r="B1619" s="22">
        <v>4688</v>
      </c>
      <c r="C1619" s="22">
        <v>130</v>
      </c>
      <c r="D1619" s="23">
        <v>9.0795312836046101E-4</v>
      </c>
      <c r="E1619" s="22">
        <v>182631104</v>
      </c>
      <c r="F1619" s="22" t="s">
        <v>2450</v>
      </c>
      <c r="G1619" s="22" t="s">
        <v>2644</v>
      </c>
      <c r="H1619" s="22">
        <v>30343.012120938401</v>
      </c>
      <c r="I1619" s="24">
        <f>'EVM CPZ List'!$D1619*'EVM CPZ List'!$C1619</f>
        <v>0.11803390668685994</v>
      </c>
      <c r="J1619" s="25">
        <f>INDEX('Pivot of Risk Data'!A:A,MATCH('EVM CPZ List'!$B1619,'Pivot of Risk Data'!B:B,0),1)</f>
        <v>1589</v>
      </c>
      <c r="K1619" s="22">
        <f>0.000621371*'EVM CPZ List'!$H1619</f>
        <v>18.854267784599617</v>
      </c>
      <c r="L1619" s="22">
        <f>L1618+'EVM CPZ List'!$K1619</f>
        <v>18808.176280804277</v>
      </c>
      <c r="M1619" s="22">
        <f>M1618-'EVM CPZ List'!$I1619</f>
        <v>23.50632383175595</v>
      </c>
      <c r="N1619" s="7" t="e">
        <f>INDEX('2021 Certified EVM Plan'!G:G,MATCH(B1619,'2021 Certified EVM Plan'!E:E,0))</f>
        <v>#N/A</v>
      </c>
      <c r="O1619" s="7" t="e">
        <f>INDEX('2021 Certified EVM Plan'!M:M,MATCH(B1619,'2021 Certified EVM Plan'!E:E,0))</f>
        <v>#N/A</v>
      </c>
      <c r="P1619" s="7">
        <f t="shared" si="25"/>
        <v>1</v>
      </c>
      <c r="Q1619" s="26" t="e">
        <f>IF(INDEX('2021 Certified EVM Plan'!H:H,MATCH(B1619,'2021 Certified EVM Plan'!E:E,0))=1,M1619,#N/A)</f>
        <v>#N/A</v>
      </c>
      <c r="R1619" s="26" t="e">
        <f>IF(INDEX('2021 Certified EVM Plan'!J:J,MATCH(B1619,'2021 Certified EVM Plan'!E:E,0))=1,M1619,#N/A)</f>
        <v>#N/A</v>
      </c>
      <c r="S1619" s="26" t="e">
        <f>IF(INDEX('2021 Certified EVM Plan'!K:K,MATCH(B1619,'2021 Certified EVM Plan'!E:E,0))=1,M1619,#N/A)</f>
        <v>#N/A</v>
      </c>
    </row>
    <row r="1620" spans="1:19" x14ac:dyDescent="0.25">
      <c r="A1620" s="22" t="s">
        <v>964</v>
      </c>
      <c r="B1620" s="22">
        <v>1531</v>
      </c>
      <c r="C1620" s="22">
        <v>194</v>
      </c>
      <c r="D1620" s="23">
        <v>9.07738669716969E-4</v>
      </c>
      <c r="E1620" s="22">
        <v>192171101</v>
      </c>
      <c r="F1620" s="22" t="s">
        <v>998</v>
      </c>
      <c r="G1620" s="22" t="s">
        <v>1060</v>
      </c>
      <c r="H1620" s="22">
        <v>21536.224926624702</v>
      </c>
      <c r="I1620" s="24">
        <f>'EVM CPZ List'!$D1620*'EVM CPZ List'!$C1620</f>
        <v>0.17610130192509199</v>
      </c>
      <c r="J1620" s="25">
        <f>INDEX('Pivot of Risk Data'!A:A,MATCH('EVM CPZ List'!$B1620,'Pivot of Risk Data'!B:B,0),1)</f>
        <v>1590</v>
      </c>
      <c r="K1620" s="22">
        <f>0.000621371*'EVM CPZ List'!$H1620</f>
        <v>13.381985618881718</v>
      </c>
      <c r="L1620" s="22">
        <f>L1619+'EVM CPZ List'!$K1620</f>
        <v>18821.558266423159</v>
      </c>
      <c r="M1620" s="22">
        <f>M1619-'EVM CPZ List'!$I1620</f>
        <v>23.330222529830859</v>
      </c>
      <c r="N1620" s="7" t="e">
        <f>INDEX('2021 Certified EVM Plan'!G:G,MATCH(B1620,'2021 Certified EVM Plan'!E:E,0))</f>
        <v>#N/A</v>
      </c>
      <c r="O1620" s="7" t="e">
        <f>INDEX('2021 Certified EVM Plan'!M:M,MATCH(B1620,'2021 Certified EVM Plan'!E:E,0))</f>
        <v>#N/A</v>
      </c>
      <c r="P1620" s="7">
        <f t="shared" si="25"/>
        <v>1</v>
      </c>
      <c r="Q1620" s="26" t="e">
        <f>IF(INDEX('2021 Certified EVM Plan'!H:H,MATCH(B1620,'2021 Certified EVM Plan'!E:E,0))=1,M1620,#N/A)</f>
        <v>#N/A</v>
      </c>
      <c r="R1620" s="26" t="e">
        <f>IF(INDEX('2021 Certified EVM Plan'!J:J,MATCH(B1620,'2021 Certified EVM Plan'!E:E,0))=1,M1620,#N/A)</f>
        <v>#N/A</v>
      </c>
      <c r="S1620" s="26" t="e">
        <f>IF(INDEX('2021 Certified EVM Plan'!K:K,MATCH(B1620,'2021 Certified EVM Plan'!E:E,0))=1,M1620,#N/A)</f>
        <v>#N/A</v>
      </c>
    </row>
    <row r="1621" spans="1:19" x14ac:dyDescent="0.25">
      <c r="A1621" s="22" t="s">
        <v>539</v>
      </c>
      <c r="B1621" s="22">
        <v>9481</v>
      </c>
      <c r="C1621" s="22">
        <v>94</v>
      </c>
      <c r="D1621" s="23">
        <v>8.9519971315750804E-4</v>
      </c>
      <c r="E1621" s="22">
        <v>102812101</v>
      </c>
      <c r="F1621" s="22" t="s">
        <v>825</v>
      </c>
      <c r="G1621" s="22" t="s">
        <v>933</v>
      </c>
      <c r="H1621" s="22">
        <v>14718.1001017945</v>
      </c>
      <c r="I1621" s="24">
        <f>'EVM CPZ List'!$D1621*'EVM CPZ List'!$C1621</f>
        <v>8.4148773036805763E-2</v>
      </c>
      <c r="J1621" s="25">
        <f>INDEX('Pivot of Risk Data'!A:A,MATCH('EVM CPZ List'!$B1621,'Pivot of Risk Data'!B:B,0),1)</f>
        <v>1591</v>
      </c>
      <c r="K1621" s="22">
        <f>0.000621371*'EVM CPZ List'!$H1621</f>
        <v>9.1454005783521506</v>
      </c>
      <c r="L1621" s="22">
        <f>L1620+'EVM CPZ List'!$K1621</f>
        <v>18830.703667001511</v>
      </c>
      <c r="M1621" s="22">
        <f>M1620-'EVM CPZ List'!$I1621</f>
        <v>23.246073756794054</v>
      </c>
      <c r="N1621" s="7" t="e">
        <f>INDEX('2021 Certified EVM Plan'!G:G,MATCH(B1621,'2021 Certified EVM Plan'!E:E,0))</f>
        <v>#N/A</v>
      </c>
      <c r="O1621" s="7" t="e">
        <f>INDEX('2021 Certified EVM Plan'!M:M,MATCH(B1621,'2021 Certified EVM Plan'!E:E,0))</f>
        <v>#N/A</v>
      </c>
      <c r="P1621" s="7">
        <f t="shared" si="25"/>
        <v>1</v>
      </c>
      <c r="Q1621" s="26" t="e">
        <f>IF(INDEX('2021 Certified EVM Plan'!H:H,MATCH(B1621,'2021 Certified EVM Plan'!E:E,0))=1,M1621,#N/A)</f>
        <v>#N/A</v>
      </c>
      <c r="R1621" s="26" t="e">
        <f>IF(INDEX('2021 Certified EVM Plan'!J:J,MATCH(B1621,'2021 Certified EVM Plan'!E:E,0))=1,M1621,#N/A)</f>
        <v>#N/A</v>
      </c>
      <c r="S1621" s="26" t="e">
        <f>IF(INDEX('2021 Certified EVM Plan'!K:K,MATCH(B1621,'2021 Certified EVM Plan'!E:E,0))=1,M1621,#N/A)</f>
        <v>#N/A</v>
      </c>
    </row>
    <row r="1622" spans="1:19" x14ac:dyDescent="0.25">
      <c r="A1622" s="22" t="s">
        <v>539</v>
      </c>
      <c r="B1622" s="22">
        <v>8645</v>
      </c>
      <c r="C1622" s="22">
        <v>92</v>
      </c>
      <c r="D1622" s="23">
        <v>8.9464191922217901E-4</v>
      </c>
      <c r="E1622" s="22">
        <v>103611101</v>
      </c>
      <c r="F1622" s="22" t="s">
        <v>799</v>
      </c>
      <c r="G1622" s="22" t="s">
        <v>850</v>
      </c>
      <c r="H1622" s="22">
        <v>10853.033141617499</v>
      </c>
      <c r="I1622" s="24">
        <f>'EVM CPZ List'!$D1622*'EVM CPZ List'!$C1622</f>
        <v>8.2307056568440465E-2</v>
      </c>
      <c r="J1622" s="25">
        <f>INDEX('Pivot of Risk Data'!A:A,MATCH('EVM CPZ List'!$B1622,'Pivot of Risk Data'!B:B,0),1)</f>
        <v>1592</v>
      </c>
      <c r="K1622" s="22">
        <f>0.000621371*'EVM CPZ List'!$H1622</f>
        <v>6.7437600562400073</v>
      </c>
      <c r="L1622" s="22">
        <f>L1621+'EVM CPZ List'!$K1622</f>
        <v>18837.447427057752</v>
      </c>
      <c r="M1622" s="22">
        <f>M1621-'EVM CPZ List'!$I1622</f>
        <v>23.163766700225615</v>
      </c>
      <c r="N1622" s="7" t="e">
        <f>INDEX('2021 Certified EVM Plan'!G:G,MATCH(B1622,'2021 Certified EVM Plan'!E:E,0))</f>
        <v>#N/A</v>
      </c>
      <c r="O1622" s="7" t="e">
        <f>INDEX('2021 Certified EVM Plan'!M:M,MATCH(B1622,'2021 Certified EVM Plan'!E:E,0))</f>
        <v>#N/A</v>
      </c>
      <c r="P1622" s="7">
        <f t="shared" si="25"/>
        <v>1</v>
      </c>
      <c r="Q1622" s="26" t="e">
        <f>IF(INDEX('2021 Certified EVM Plan'!H:H,MATCH(B1622,'2021 Certified EVM Plan'!E:E,0))=1,M1622,#N/A)</f>
        <v>#N/A</v>
      </c>
      <c r="R1622" s="26" t="e">
        <f>IF(INDEX('2021 Certified EVM Plan'!J:J,MATCH(B1622,'2021 Certified EVM Plan'!E:E,0))=1,M1622,#N/A)</f>
        <v>#N/A</v>
      </c>
      <c r="S1622" s="26" t="e">
        <f>IF(INDEX('2021 Certified EVM Plan'!K:K,MATCH(B1622,'2021 Certified EVM Plan'!E:E,0))=1,M1622,#N/A)</f>
        <v>#N/A</v>
      </c>
    </row>
    <row r="1623" spans="1:19" x14ac:dyDescent="0.25">
      <c r="A1623" s="22" t="s">
        <v>8</v>
      </c>
      <c r="B1623" s="22">
        <v>2795</v>
      </c>
      <c r="C1623" s="22">
        <v>100</v>
      </c>
      <c r="D1623" s="23">
        <v>8.9425386778585296E-4</v>
      </c>
      <c r="E1623" s="22">
        <v>153081112</v>
      </c>
      <c r="F1623" s="22" t="s">
        <v>90</v>
      </c>
      <c r="G1623" s="22" t="s">
        <v>345</v>
      </c>
      <c r="H1623" s="22">
        <v>9960.0096896819796</v>
      </c>
      <c r="I1623" s="24">
        <f>'EVM CPZ List'!$D1623*'EVM CPZ List'!$C1623</f>
        <v>8.9425386778585303E-2</v>
      </c>
      <c r="J1623" s="25">
        <f>INDEX('Pivot of Risk Data'!A:A,MATCH('EVM CPZ List'!$B1623,'Pivot of Risk Data'!B:B,0),1)</f>
        <v>1593</v>
      </c>
      <c r="K1623" s="22">
        <f>0.000621371*'EVM CPZ List'!$H1623</f>
        <v>6.1888611808873817</v>
      </c>
      <c r="L1623" s="22">
        <f>L1622+'EVM CPZ List'!$K1623</f>
        <v>18843.636288238638</v>
      </c>
      <c r="M1623" s="22">
        <f>M1622-'EVM CPZ List'!$I1623</f>
        <v>23.074341313447029</v>
      </c>
      <c r="N1623" s="7" t="e">
        <f>INDEX('2021 Certified EVM Plan'!G:G,MATCH(B1623,'2021 Certified EVM Plan'!E:E,0))</f>
        <v>#N/A</v>
      </c>
      <c r="O1623" s="7" t="e">
        <f>INDEX('2021 Certified EVM Plan'!M:M,MATCH(B1623,'2021 Certified EVM Plan'!E:E,0))</f>
        <v>#N/A</v>
      </c>
      <c r="P1623" s="7">
        <f t="shared" si="25"/>
        <v>1</v>
      </c>
      <c r="Q1623" s="26" t="e">
        <f>IF(INDEX('2021 Certified EVM Plan'!H:H,MATCH(B1623,'2021 Certified EVM Plan'!E:E,0))=1,M1623,#N/A)</f>
        <v>#N/A</v>
      </c>
      <c r="R1623" s="26" t="e">
        <f>IF(INDEX('2021 Certified EVM Plan'!J:J,MATCH(B1623,'2021 Certified EVM Plan'!E:E,0))=1,M1623,#N/A)</f>
        <v>#N/A</v>
      </c>
      <c r="S1623" s="26" t="e">
        <f>IF(INDEX('2021 Certified EVM Plan'!K:K,MATCH(B1623,'2021 Certified EVM Plan'!E:E,0))=1,M1623,#N/A)</f>
        <v>#N/A</v>
      </c>
    </row>
    <row r="1624" spans="1:19" x14ac:dyDescent="0.25">
      <c r="A1624" s="22" t="s">
        <v>1672</v>
      </c>
      <c r="B1624" s="22">
        <v>8291</v>
      </c>
      <c r="C1624" s="22">
        <v>30</v>
      </c>
      <c r="D1624" s="23">
        <v>8.8921043635798401E-4</v>
      </c>
      <c r="E1624" s="22">
        <v>163341103</v>
      </c>
      <c r="F1624" s="22" t="s">
        <v>1937</v>
      </c>
      <c r="G1624" s="22" t="s">
        <v>2007</v>
      </c>
      <c r="H1624" s="22">
        <v>5016.4680321722999</v>
      </c>
      <c r="I1624" s="24">
        <f>'EVM CPZ List'!$D1624*'EVM CPZ List'!$C1624</f>
        <v>2.667631309073952E-2</v>
      </c>
      <c r="J1624" s="25">
        <f>INDEX('Pivot of Risk Data'!A:A,MATCH('EVM CPZ List'!$B1624,'Pivot of Risk Data'!B:B,0),1)</f>
        <v>1594</v>
      </c>
      <c r="K1624" s="22">
        <f>0.000621371*'EVM CPZ List'!$H1624</f>
        <v>3.1170877576189344</v>
      </c>
      <c r="L1624" s="22">
        <f>L1623+'EVM CPZ List'!$K1624</f>
        <v>18846.753375996257</v>
      </c>
      <c r="M1624" s="22">
        <f>M1623-'EVM CPZ List'!$I1624</f>
        <v>23.04766500035629</v>
      </c>
      <c r="N1624" s="7" t="e">
        <f>INDEX('2021 Certified EVM Plan'!G:G,MATCH(B1624,'2021 Certified EVM Plan'!E:E,0))</f>
        <v>#N/A</v>
      </c>
      <c r="O1624" s="7" t="e">
        <f>INDEX('2021 Certified EVM Plan'!M:M,MATCH(B1624,'2021 Certified EVM Plan'!E:E,0))</f>
        <v>#N/A</v>
      </c>
      <c r="P1624" s="7">
        <f t="shared" si="25"/>
        <v>1</v>
      </c>
      <c r="Q1624" s="26" t="e">
        <f>IF(INDEX('2021 Certified EVM Plan'!H:H,MATCH(B1624,'2021 Certified EVM Plan'!E:E,0))=1,M1624,#N/A)</f>
        <v>#N/A</v>
      </c>
      <c r="R1624" s="26" t="e">
        <f>IF(INDEX('2021 Certified EVM Plan'!J:J,MATCH(B1624,'2021 Certified EVM Plan'!E:E,0))=1,M1624,#N/A)</f>
        <v>#N/A</v>
      </c>
      <c r="S1624" s="26" t="e">
        <f>IF(INDEX('2021 Certified EVM Plan'!K:K,MATCH(B1624,'2021 Certified EVM Plan'!E:E,0))=1,M1624,#N/A)</f>
        <v>#N/A</v>
      </c>
    </row>
    <row r="1625" spans="1:19" x14ac:dyDescent="0.25">
      <c r="A1625" s="22" t="s">
        <v>964</v>
      </c>
      <c r="B1625" s="22">
        <v>1670</v>
      </c>
      <c r="C1625" s="22">
        <v>28</v>
      </c>
      <c r="D1625" s="23">
        <v>8.8871308873049004E-4</v>
      </c>
      <c r="E1625" s="22">
        <v>43351106</v>
      </c>
      <c r="F1625" s="22" t="s">
        <v>1139</v>
      </c>
      <c r="G1625" s="22" t="s">
        <v>1657</v>
      </c>
      <c r="H1625" s="22">
        <v>2991.9455881837298</v>
      </c>
      <c r="I1625" s="24">
        <f>'EVM CPZ List'!$D1625*'EVM CPZ List'!$C1625</f>
        <v>2.4883966484453721E-2</v>
      </c>
      <c r="J1625" s="25">
        <f>INDEX('Pivot of Risk Data'!A:A,MATCH('EVM CPZ List'!$B1625,'Pivot of Risk Data'!B:B,0),1)</f>
        <v>1595</v>
      </c>
      <c r="K1625" s="22">
        <f>0.000621371*'EVM CPZ List'!$H1625</f>
        <v>1.8591082220753123</v>
      </c>
      <c r="L1625" s="22">
        <f>L1624+'EVM CPZ List'!$K1625</f>
        <v>18848.612484218331</v>
      </c>
      <c r="M1625" s="22">
        <f>M1624-'EVM CPZ List'!$I1625</f>
        <v>23.022781033871837</v>
      </c>
      <c r="N1625" s="7" t="e">
        <f>INDEX('2021 Certified EVM Plan'!G:G,MATCH(B1625,'2021 Certified EVM Plan'!E:E,0))</f>
        <v>#N/A</v>
      </c>
      <c r="O1625" s="7" t="e">
        <f>INDEX('2021 Certified EVM Plan'!M:M,MATCH(B1625,'2021 Certified EVM Plan'!E:E,0))</f>
        <v>#N/A</v>
      </c>
      <c r="P1625" s="7">
        <f t="shared" si="25"/>
        <v>1</v>
      </c>
      <c r="Q1625" s="26" t="e">
        <f>IF(INDEX('2021 Certified EVM Plan'!H:H,MATCH(B1625,'2021 Certified EVM Plan'!E:E,0))=1,M1625,#N/A)</f>
        <v>#N/A</v>
      </c>
      <c r="R1625" s="26" t="e">
        <f>IF(INDEX('2021 Certified EVM Plan'!J:J,MATCH(B1625,'2021 Certified EVM Plan'!E:E,0))=1,M1625,#N/A)</f>
        <v>#N/A</v>
      </c>
      <c r="S1625" s="26" t="e">
        <f>IF(INDEX('2021 Certified EVM Plan'!K:K,MATCH(B1625,'2021 Certified EVM Plan'!E:E,0))=1,M1625,#N/A)</f>
        <v>#N/A</v>
      </c>
    </row>
    <row r="1626" spans="1:19" x14ac:dyDescent="0.25">
      <c r="A1626" s="22" t="s">
        <v>1672</v>
      </c>
      <c r="B1626" s="22">
        <v>2092</v>
      </c>
      <c r="C1626" s="22">
        <v>224</v>
      </c>
      <c r="D1626" s="23">
        <v>8.88396426598472E-4</v>
      </c>
      <c r="E1626" s="22">
        <v>163451701</v>
      </c>
      <c r="F1626" s="22" t="s">
        <v>1757</v>
      </c>
      <c r="G1626" s="22" t="s">
        <v>1758</v>
      </c>
      <c r="H1626" s="22">
        <v>24542.380861647001</v>
      </c>
      <c r="I1626" s="24">
        <f>'EVM CPZ List'!$D1626*'EVM CPZ List'!$C1626</f>
        <v>0.19900079955805772</v>
      </c>
      <c r="J1626" s="25">
        <f>INDEX('Pivot of Risk Data'!A:A,MATCH('EVM CPZ List'!$B1626,'Pivot of Risk Data'!B:B,0),1)</f>
        <v>1596</v>
      </c>
      <c r="K1626" s="22">
        <f>0.000621371*'EVM CPZ List'!$H1626</f>
        <v>15.24992373838246</v>
      </c>
      <c r="L1626" s="22">
        <f>L1625+'EVM CPZ List'!$K1626</f>
        <v>18863.862407956713</v>
      </c>
      <c r="M1626" s="22">
        <f>M1625-'EVM CPZ List'!$I1626</f>
        <v>22.82378023431378</v>
      </c>
      <c r="N1626" s="7" t="e">
        <f>INDEX('2021 Certified EVM Plan'!G:G,MATCH(B1626,'2021 Certified EVM Plan'!E:E,0))</f>
        <v>#N/A</v>
      </c>
      <c r="O1626" s="7" t="e">
        <f>INDEX('2021 Certified EVM Plan'!M:M,MATCH(B1626,'2021 Certified EVM Plan'!E:E,0))</f>
        <v>#N/A</v>
      </c>
      <c r="P1626" s="7">
        <f t="shared" si="25"/>
        <v>1</v>
      </c>
      <c r="Q1626" s="26" t="e">
        <f>IF(INDEX('2021 Certified EVM Plan'!H:H,MATCH(B1626,'2021 Certified EVM Plan'!E:E,0))=1,M1626,#N/A)</f>
        <v>#N/A</v>
      </c>
      <c r="R1626" s="26" t="e">
        <f>IF(INDEX('2021 Certified EVM Plan'!J:J,MATCH(B1626,'2021 Certified EVM Plan'!E:E,0))=1,M1626,#N/A)</f>
        <v>#N/A</v>
      </c>
      <c r="S1626" s="26" t="e">
        <f>IF(INDEX('2021 Certified EVM Plan'!K:K,MATCH(B1626,'2021 Certified EVM Plan'!E:E,0))=1,M1626,#N/A)</f>
        <v>#N/A</v>
      </c>
    </row>
    <row r="1627" spans="1:19" x14ac:dyDescent="0.25">
      <c r="A1627" s="22" t="s">
        <v>2195</v>
      </c>
      <c r="B1627" s="22">
        <v>7075</v>
      </c>
      <c r="C1627" s="22">
        <v>42</v>
      </c>
      <c r="D1627" s="23">
        <v>8.8750652278218097E-4</v>
      </c>
      <c r="E1627" s="22">
        <v>182671108</v>
      </c>
      <c r="F1627" s="22" t="s">
        <v>2515</v>
      </c>
      <c r="G1627" s="22" t="s">
        <v>2781</v>
      </c>
      <c r="H1627" s="22">
        <v>23036.475048182099</v>
      </c>
      <c r="I1627" s="24">
        <f>'EVM CPZ List'!$D1627*'EVM CPZ List'!$C1627</f>
        <v>3.7275273956851603E-2</v>
      </c>
      <c r="J1627" s="25">
        <f>INDEX('Pivot of Risk Data'!A:A,MATCH('EVM CPZ List'!$B1627,'Pivot of Risk Data'!B:B,0),1)</f>
        <v>1597</v>
      </c>
      <c r="K1627" s="22">
        <f>0.000621371*'EVM CPZ List'!$H1627</f>
        <v>14.31419753716396</v>
      </c>
      <c r="L1627" s="22">
        <f>L1626+'EVM CPZ List'!$K1627</f>
        <v>18878.176605493878</v>
      </c>
      <c r="M1627" s="22">
        <f>M1626-'EVM CPZ List'!$I1627</f>
        <v>22.786504960356929</v>
      </c>
      <c r="N1627" s="7" t="e">
        <f>INDEX('2021 Certified EVM Plan'!G:G,MATCH(B1627,'2021 Certified EVM Plan'!E:E,0))</f>
        <v>#N/A</v>
      </c>
      <c r="O1627" s="7" t="e">
        <f>INDEX('2021 Certified EVM Plan'!M:M,MATCH(B1627,'2021 Certified EVM Plan'!E:E,0))</f>
        <v>#N/A</v>
      </c>
      <c r="P1627" s="7">
        <f t="shared" si="25"/>
        <v>1</v>
      </c>
      <c r="Q1627" s="26" t="e">
        <f>IF(INDEX('2021 Certified EVM Plan'!H:H,MATCH(B1627,'2021 Certified EVM Plan'!E:E,0))=1,M1627,#N/A)</f>
        <v>#N/A</v>
      </c>
      <c r="R1627" s="26" t="e">
        <f>IF(INDEX('2021 Certified EVM Plan'!J:J,MATCH(B1627,'2021 Certified EVM Plan'!E:E,0))=1,M1627,#N/A)</f>
        <v>#N/A</v>
      </c>
      <c r="S1627" s="26" t="e">
        <f>IF(INDEX('2021 Certified EVM Plan'!K:K,MATCH(B1627,'2021 Certified EVM Plan'!E:E,0))=1,M1627,#N/A)</f>
        <v>#N/A</v>
      </c>
    </row>
    <row r="1628" spans="1:19" x14ac:dyDescent="0.25">
      <c r="A1628" s="22" t="s">
        <v>2195</v>
      </c>
      <c r="B1628" s="22">
        <v>1456</v>
      </c>
      <c r="C1628" s="22">
        <v>141</v>
      </c>
      <c r="D1628" s="23">
        <v>8.8617434214506997E-4</v>
      </c>
      <c r="E1628" s="22">
        <v>83041101</v>
      </c>
      <c r="F1628" s="22" t="s">
        <v>2207</v>
      </c>
      <c r="G1628" s="22" t="s">
        <v>2209</v>
      </c>
      <c r="H1628" s="22">
        <v>13712.913676685699</v>
      </c>
      <c r="I1628" s="24">
        <f>'EVM CPZ List'!$D1628*'EVM CPZ List'!$C1628</f>
        <v>0.12495058224245487</v>
      </c>
      <c r="J1628" s="25">
        <f>INDEX('Pivot of Risk Data'!A:A,MATCH('EVM CPZ List'!$B1628,'Pivot of Risk Data'!B:B,0),1)</f>
        <v>1598</v>
      </c>
      <c r="K1628" s="22">
        <f>0.000621371*'EVM CPZ List'!$H1628</f>
        <v>8.5208068841958688</v>
      </c>
      <c r="L1628" s="22">
        <f>L1627+'EVM CPZ List'!$K1628</f>
        <v>18886.697412378075</v>
      </c>
      <c r="M1628" s="22">
        <f>M1627-'EVM CPZ List'!$I1628</f>
        <v>22.661554378114474</v>
      </c>
      <c r="N1628" s="7" t="e">
        <f>INDEX('2021 Certified EVM Plan'!G:G,MATCH(B1628,'2021 Certified EVM Plan'!E:E,0))</f>
        <v>#N/A</v>
      </c>
      <c r="O1628" s="7" t="e">
        <f>INDEX('2021 Certified EVM Plan'!M:M,MATCH(B1628,'2021 Certified EVM Plan'!E:E,0))</f>
        <v>#N/A</v>
      </c>
      <c r="P1628" s="7">
        <f t="shared" si="25"/>
        <v>1</v>
      </c>
      <c r="Q1628" s="26" t="e">
        <f>IF(INDEX('2021 Certified EVM Plan'!H:H,MATCH(B1628,'2021 Certified EVM Plan'!E:E,0))=1,M1628,#N/A)</f>
        <v>#N/A</v>
      </c>
      <c r="R1628" s="26" t="e">
        <f>IF(INDEX('2021 Certified EVM Plan'!J:J,MATCH(B1628,'2021 Certified EVM Plan'!E:E,0))=1,M1628,#N/A)</f>
        <v>#N/A</v>
      </c>
      <c r="S1628" s="26" t="e">
        <f>IF(INDEX('2021 Certified EVM Plan'!K:K,MATCH(B1628,'2021 Certified EVM Plan'!E:E,0))=1,M1628,#N/A)</f>
        <v>#N/A</v>
      </c>
    </row>
    <row r="1629" spans="1:19" x14ac:dyDescent="0.25">
      <c r="A1629" s="22" t="s">
        <v>2195</v>
      </c>
      <c r="B1629" s="22">
        <v>7660</v>
      </c>
      <c r="C1629" s="22">
        <v>69</v>
      </c>
      <c r="D1629" s="23">
        <v>8.8262641418151804E-4</v>
      </c>
      <c r="E1629" s="22">
        <v>83622106</v>
      </c>
      <c r="F1629" s="22" t="s">
        <v>2200</v>
      </c>
      <c r="G1629" s="22" t="s">
        <v>2347</v>
      </c>
      <c r="H1629" s="22">
        <v>6527.3424836758004</v>
      </c>
      <c r="I1629" s="24">
        <f>'EVM CPZ List'!$D1629*'EVM CPZ List'!$C1629</f>
        <v>6.0901222578524747E-2</v>
      </c>
      <c r="J1629" s="25">
        <f>INDEX('Pivot of Risk Data'!A:A,MATCH('EVM CPZ List'!$B1629,'Pivot of Risk Data'!B:B,0),1)</f>
        <v>1599</v>
      </c>
      <c r="K1629" s="22">
        <f>0.000621371*'EVM CPZ List'!$H1629</f>
        <v>4.0559013264241157</v>
      </c>
      <c r="L1629" s="22">
        <f>L1628+'EVM CPZ List'!$K1629</f>
        <v>18890.753313704499</v>
      </c>
      <c r="M1629" s="22">
        <f>M1628-'EVM CPZ List'!$I1629</f>
        <v>22.600653155535948</v>
      </c>
      <c r="N1629" s="7" t="e">
        <f>INDEX('2021 Certified EVM Plan'!G:G,MATCH(B1629,'2021 Certified EVM Plan'!E:E,0))</f>
        <v>#N/A</v>
      </c>
      <c r="O1629" s="7" t="e">
        <f>INDEX('2021 Certified EVM Plan'!M:M,MATCH(B1629,'2021 Certified EVM Plan'!E:E,0))</f>
        <v>#N/A</v>
      </c>
      <c r="P1629" s="7">
        <f t="shared" si="25"/>
        <v>1</v>
      </c>
      <c r="Q1629" s="26" t="e">
        <f>IF(INDEX('2021 Certified EVM Plan'!H:H,MATCH(B1629,'2021 Certified EVM Plan'!E:E,0))=1,M1629,#N/A)</f>
        <v>#N/A</v>
      </c>
      <c r="R1629" s="26" t="e">
        <f>IF(INDEX('2021 Certified EVM Plan'!J:J,MATCH(B1629,'2021 Certified EVM Plan'!E:E,0))=1,M1629,#N/A)</f>
        <v>#N/A</v>
      </c>
      <c r="S1629" s="26" t="e">
        <f>IF(INDEX('2021 Certified EVM Plan'!K:K,MATCH(B1629,'2021 Certified EVM Plan'!E:E,0))=1,M1629,#N/A)</f>
        <v>#N/A</v>
      </c>
    </row>
    <row r="1630" spans="1:19" x14ac:dyDescent="0.25">
      <c r="A1630" s="22" t="s">
        <v>8</v>
      </c>
      <c r="B1630" s="22">
        <v>3103</v>
      </c>
      <c r="C1630" s="22">
        <v>447</v>
      </c>
      <c r="D1630" s="23">
        <v>8.8095195902579795E-4</v>
      </c>
      <c r="E1630" s="22">
        <v>152481106</v>
      </c>
      <c r="F1630" s="22" t="s">
        <v>52</v>
      </c>
      <c r="G1630" s="22" t="s">
        <v>231</v>
      </c>
      <c r="H1630" s="22">
        <v>45937.256302532704</v>
      </c>
      <c r="I1630" s="24">
        <f>'EVM CPZ List'!$D1630*'EVM CPZ List'!$C1630</f>
        <v>0.39378552568453168</v>
      </c>
      <c r="J1630" s="25">
        <f>INDEX('Pivot of Risk Data'!A:A,MATCH('EVM CPZ List'!$B1630,'Pivot of Risk Data'!B:B,0),1)</f>
        <v>1600</v>
      </c>
      <c r="K1630" s="22">
        <f>0.000621371*'EVM CPZ List'!$H1630</f>
        <v>28.544078885961049</v>
      </c>
      <c r="L1630" s="22">
        <f>L1629+'EVM CPZ List'!$K1630</f>
        <v>18919.297392590459</v>
      </c>
      <c r="M1630" s="22">
        <f>M1629-'EVM CPZ List'!$I1630</f>
        <v>22.206867629851416</v>
      </c>
      <c r="N1630" s="7" t="e">
        <f>INDEX('2021 Certified EVM Plan'!G:G,MATCH(B1630,'2021 Certified EVM Plan'!E:E,0))</f>
        <v>#N/A</v>
      </c>
      <c r="O1630" s="7" t="e">
        <f>INDEX('2021 Certified EVM Plan'!M:M,MATCH(B1630,'2021 Certified EVM Plan'!E:E,0))</f>
        <v>#N/A</v>
      </c>
      <c r="P1630" s="7">
        <f t="shared" si="25"/>
        <v>1</v>
      </c>
      <c r="Q1630" s="26" t="e">
        <f>IF(INDEX('2021 Certified EVM Plan'!H:H,MATCH(B1630,'2021 Certified EVM Plan'!E:E,0))=1,M1630,#N/A)</f>
        <v>#N/A</v>
      </c>
      <c r="R1630" s="26" t="e">
        <f>IF(INDEX('2021 Certified EVM Plan'!J:J,MATCH(B1630,'2021 Certified EVM Plan'!E:E,0))=1,M1630,#N/A)</f>
        <v>#N/A</v>
      </c>
      <c r="S1630" s="26" t="e">
        <f>IF(INDEX('2021 Certified EVM Plan'!K:K,MATCH(B1630,'2021 Certified EVM Plan'!E:E,0))=1,M1630,#N/A)</f>
        <v>#N/A</v>
      </c>
    </row>
    <row r="1631" spans="1:19" x14ac:dyDescent="0.25">
      <c r="A1631" s="22" t="s">
        <v>964</v>
      </c>
      <c r="B1631" s="22">
        <v>296</v>
      </c>
      <c r="C1631" s="22">
        <v>52</v>
      </c>
      <c r="D1631" s="23">
        <v>8.7537951725590501E-4</v>
      </c>
      <c r="E1631" s="22">
        <v>42811111</v>
      </c>
      <c r="F1631" s="22" t="s">
        <v>1092</v>
      </c>
      <c r="G1631" s="22" t="s">
        <v>1201</v>
      </c>
      <c r="H1631" s="22">
        <v>17002.077966365101</v>
      </c>
      <c r="I1631" s="24">
        <f>'EVM CPZ List'!$D1631*'EVM CPZ List'!$C1631</f>
        <v>4.5519734897307061E-2</v>
      </c>
      <c r="J1631" s="25">
        <f>INDEX('Pivot of Risk Data'!A:A,MATCH('EVM CPZ List'!$B1631,'Pivot of Risk Data'!B:B,0),1)</f>
        <v>1601</v>
      </c>
      <c r="K1631" s="22">
        <f>0.000621371*'EVM CPZ List'!$H1631</f>
        <v>10.56459818803825</v>
      </c>
      <c r="L1631" s="22">
        <f>L1630+'EVM CPZ List'!$K1631</f>
        <v>18929.861990778496</v>
      </c>
      <c r="M1631" s="22">
        <f>M1630-'EVM CPZ List'!$I1631</f>
        <v>22.161347894954108</v>
      </c>
      <c r="N1631" s="7" t="e">
        <f>INDEX('2021 Certified EVM Plan'!G:G,MATCH(B1631,'2021 Certified EVM Plan'!E:E,0))</f>
        <v>#N/A</v>
      </c>
      <c r="O1631" s="7" t="e">
        <f>INDEX('2021 Certified EVM Plan'!M:M,MATCH(B1631,'2021 Certified EVM Plan'!E:E,0))</f>
        <v>#N/A</v>
      </c>
      <c r="P1631" s="7">
        <f t="shared" si="25"/>
        <v>1</v>
      </c>
      <c r="Q1631" s="26" t="e">
        <f>IF(INDEX('2021 Certified EVM Plan'!H:H,MATCH(B1631,'2021 Certified EVM Plan'!E:E,0))=1,M1631,#N/A)</f>
        <v>#N/A</v>
      </c>
      <c r="R1631" s="26" t="e">
        <f>IF(INDEX('2021 Certified EVM Plan'!J:J,MATCH(B1631,'2021 Certified EVM Plan'!E:E,0))=1,M1631,#N/A)</f>
        <v>#N/A</v>
      </c>
      <c r="S1631" s="26" t="e">
        <f>IF(INDEX('2021 Certified EVM Plan'!K:K,MATCH(B1631,'2021 Certified EVM Plan'!E:E,0))=1,M1631,#N/A)</f>
        <v>#N/A</v>
      </c>
    </row>
    <row r="1632" spans="1:19" x14ac:dyDescent="0.25">
      <c r="A1632" s="22" t="s">
        <v>2906</v>
      </c>
      <c r="B1632" s="22">
        <v>5156</v>
      </c>
      <c r="C1632" s="22">
        <v>13</v>
      </c>
      <c r="D1632" s="23">
        <v>8.7029051864517695E-4</v>
      </c>
      <c r="E1632" s="22">
        <v>12022212</v>
      </c>
      <c r="F1632" s="22" t="s">
        <v>2939</v>
      </c>
      <c r="G1632" s="22" t="s">
        <v>3520</v>
      </c>
      <c r="H1632" s="22">
        <v>3174.20044383513</v>
      </c>
      <c r="I1632" s="24">
        <f>'EVM CPZ List'!$D1632*'EVM CPZ List'!$C1632</f>
        <v>1.13137767423873E-2</v>
      </c>
      <c r="J1632" s="25">
        <f>INDEX('Pivot of Risk Data'!A:A,MATCH('EVM CPZ List'!$B1632,'Pivot of Risk Data'!B:B,0),1)</f>
        <v>1602</v>
      </c>
      <c r="K1632" s="22">
        <f>0.000621371*'EVM CPZ List'!$H1632</f>
        <v>1.9723561039862787</v>
      </c>
      <c r="L1632" s="22">
        <f>L1631+'EVM CPZ List'!$K1632</f>
        <v>18931.834346882482</v>
      </c>
      <c r="M1632" s="22">
        <f>M1631-'EVM CPZ List'!$I1632</f>
        <v>22.150034118211721</v>
      </c>
      <c r="N1632" s="7" t="e">
        <f>INDEX('2021 Certified EVM Plan'!G:G,MATCH(B1632,'2021 Certified EVM Plan'!E:E,0))</f>
        <v>#N/A</v>
      </c>
      <c r="O1632" s="7" t="e">
        <f>INDEX('2021 Certified EVM Plan'!M:M,MATCH(B1632,'2021 Certified EVM Plan'!E:E,0))</f>
        <v>#N/A</v>
      </c>
      <c r="P1632" s="7">
        <f t="shared" si="25"/>
        <v>1</v>
      </c>
      <c r="Q1632" s="26" t="e">
        <f>IF(INDEX('2021 Certified EVM Plan'!H:H,MATCH(B1632,'2021 Certified EVM Plan'!E:E,0))=1,M1632,#N/A)</f>
        <v>#N/A</v>
      </c>
      <c r="R1632" s="26" t="e">
        <f>IF(INDEX('2021 Certified EVM Plan'!J:J,MATCH(B1632,'2021 Certified EVM Plan'!E:E,0))=1,M1632,#N/A)</f>
        <v>#N/A</v>
      </c>
      <c r="S1632" s="26" t="e">
        <f>IF(INDEX('2021 Certified EVM Plan'!K:K,MATCH(B1632,'2021 Certified EVM Plan'!E:E,0))=1,M1632,#N/A)</f>
        <v>#N/A</v>
      </c>
    </row>
    <row r="1633" spans="1:19" x14ac:dyDescent="0.25">
      <c r="A1633" s="22" t="s">
        <v>539</v>
      </c>
      <c r="B1633" s="22">
        <v>1156</v>
      </c>
      <c r="C1633" s="22">
        <v>378</v>
      </c>
      <c r="D1633" s="23">
        <v>8.6800290394093598E-4</v>
      </c>
      <c r="E1633" s="22">
        <v>103031101</v>
      </c>
      <c r="F1633" s="22" t="s">
        <v>606</v>
      </c>
      <c r="G1633" s="22" t="s">
        <v>607</v>
      </c>
      <c r="H1633" s="22">
        <v>39834.659123404599</v>
      </c>
      <c r="I1633" s="24">
        <f>'EVM CPZ List'!$D1633*'EVM CPZ List'!$C1633</f>
        <v>0.32810509768967377</v>
      </c>
      <c r="J1633" s="25">
        <f>INDEX('Pivot of Risk Data'!A:A,MATCH('EVM CPZ List'!$B1633,'Pivot of Risk Data'!B:B,0),1)</f>
        <v>1603</v>
      </c>
      <c r="K1633" s="22">
        <f>0.000621371*'EVM CPZ List'!$H1633</f>
        <v>24.75210197416904</v>
      </c>
      <c r="L1633" s="22">
        <f>L1632+'EVM CPZ List'!$K1633</f>
        <v>18956.586448856651</v>
      </c>
      <c r="M1633" s="22">
        <f>M1632-'EVM CPZ List'!$I1633</f>
        <v>21.821929020522049</v>
      </c>
      <c r="N1633" s="7" t="e">
        <f>INDEX('2021 Certified EVM Plan'!G:G,MATCH(B1633,'2021 Certified EVM Plan'!E:E,0))</f>
        <v>#N/A</v>
      </c>
      <c r="O1633" s="7" t="e">
        <f>INDEX('2021 Certified EVM Plan'!M:M,MATCH(B1633,'2021 Certified EVM Plan'!E:E,0))</f>
        <v>#N/A</v>
      </c>
      <c r="P1633" s="7">
        <f t="shared" si="25"/>
        <v>1</v>
      </c>
      <c r="Q1633" s="26" t="e">
        <f>IF(INDEX('2021 Certified EVM Plan'!H:H,MATCH(B1633,'2021 Certified EVM Plan'!E:E,0))=1,M1633,#N/A)</f>
        <v>#N/A</v>
      </c>
      <c r="R1633" s="26" t="e">
        <f>IF(INDEX('2021 Certified EVM Plan'!J:J,MATCH(B1633,'2021 Certified EVM Plan'!E:E,0))=1,M1633,#N/A)</f>
        <v>#N/A</v>
      </c>
      <c r="S1633" s="26" t="e">
        <f>IF(INDEX('2021 Certified EVM Plan'!K:K,MATCH(B1633,'2021 Certified EVM Plan'!E:E,0))=1,M1633,#N/A)</f>
        <v>#N/A</v>
      </c>
    </row>
    <row r="1634" spans="1:19" x14ac:dyDescent="0.25">
      <c r="A1634" s="22" t="s">
        <v>8</v>
      </c>
      <c r="B1634" s="22">
        <v>6048</v>
      </c>
      <c r="C1634" s="22">
        <v>207</v>
      </c>
      <c r="D1634" s="23">
        <v>8.6629781743669204E-4</v>
      </c>
      <c r="E1634" s="22">
        <v>152321101</v>
      </c>
      <c r="F1634" s="22" t="s">
        <v>438</v>
      </c>
      <c r="G1634" s="22" t="s">
        <v>473</v>
      </c>
      <c r="H1634" s="22">
        <v>26765.849176228101</v>
      </c>
      <c r="I1634" s="24">
        <f>'EVM CPZ List'!$D1634*'EVM CPZ List'!$C1634</f>
        <v>0.17932364820939525</v>
      </c>
      <c r="J1634" s="25">
        <f>INDEX('Pivot of Risk Data'!A:A,MATCH('EVM CPZ List'!$B1634,'Pivot of Risk Data'!B:B,0),1)</f>
        <v>1604</v>
      </c>
      <c r="K1634" s="22">
        <f>0.000621371*'EVM CPZ List'!$H1634</f>
        <v>16.631522468482032</v>
      </c>
      <c r="L1634" s="22">
        <f>L1633+'EVM CPZ List'!$K1634</f>
        <v>18973.217971325132</v>
      </c>
      <c r="M1634" s="22">
        <f>M1633-'EVM CPZ List'!$I1634</f>
        <v>21.642605372312655</v>
      </c>
      <c r="N1634" s="7" t="e">
        <f>INDEX('2021 Certified EVM Plan'!G:G,MATCH(B1634,'2021 Certified EVM Plan'!E:E,0))</f>
        <v>#N/A</v>
      </c>
      <c r="O1634" s="7" t="e">
        <f>INDEX('2021 Certified EVM Plan'!M:M,MATCH(B1634,'2021 Certified EVM Plan'!E:E,0))</f>
        <v>#N/A</v>
      </c>
      <c r="P1634" s="7">
        <f t="shared" si="25"/>
        <v>1</v>
      </c>
      <c r="Q1634" s="26" t="e">
        <f>IF(INDEX('2021 Certified EVM Plan'!H:H,MATCH(B1634,'2021 Certified EVM Plan'!E:E,0))=1,M1634,#N/A)</f>
        <v>#N/A</v>
      </c>
      <c r="R1634" s="26" t="e">
        <f>IF(INDEX('2021 Certified EVM Plan'!J:J,MATCH(B1634,'2021 Certified EVM Plan'!E:E,0))=1,M1634,#N/A)</f>
        <v>#N/A</v>
      </c>
      <c r="S1634" s="26" t="e">
        <f>IF(INDEX('2021 Certified EVM Plan'!K:K,MATCH(B1634,'2021 Certified EVM Plan'!E:E,0))=1,M1634,#N/A)</f>
        <v>#N/A</v>
      </c>
    </row>
    <row r="1635" spans="1:19" x14ac:dyDescent="0.25">
      <c r="A1635" s="22" t="s">
        <v>1672</v>
      </c>
      <c r="B1635" s="22">
        <v>7933</v>
      </c>
      <c r="C1635" s="22">
        <v>20</v>
      </c>
      <c r="D1635" s="23">
        <v>8.5770653628609004E-4</v>
      </c>
      <c r="E1635" s="22">
        <v>252811102</v>
      </c>
      <c r="F1635" s="22" t="s">
        <v>1966</v>
      </c>
      <c r="G1635" s="22" t="s">
        <v>1989</v>
      </c>
      <c r="H1635" s="22">
        <v>3605.0516268702299</v>
      </c>
      <c r="I1635" s="24">
        <f>'EVM CPZ List'!$D1635*'EVM CPZ List'!$C1635</f>
        <v>1.7154130725721802E-2</v>
      </c>
      <c r="J1635" s="25">
        <f>INDEX('Pivot of Risk Data'!A:A,MATCH('EVM CPZ List'!$B1635,'Pivot of Risk Data'!B:B,0),1)</f>
        <v>1605</v>
      </c>
      <c r="K1635" s="22">
        <f>0.000621371*'EVM CPZ List'!$H1635</f>
        <v>2.2400745344399815</v>
      </c>
      <c r="L1635" s="22">
        <f>L1634+'EVM CPZ List'!$K1635</f>
        <v>18975.45804585957</v>
      </c>
      <c r="M1635" s="22">
        <f>M1634-'EVM CPZ List'!$I1635</f>
        <v>21.625451241586934</v>
      </c>
      <c r="N1635" s="7" t="e">
        <f>INDEX('2021 Certified EVM Plan'!G:G,MATCH(B1635,'2021 Certified EVM Plan'!E:E,0))</f>
        <v>#N/A</v>
      </c>
      <c r="O1635" s="7" t="e">
        <f>INDEX('2021 Certified EVM Plan'!M:M,MATCH(B1635,'2021 Certified EVM Plan'!E:E,0))</f>
        <v>#N/A</v>
      </c>
      <c r="P1635" s="7">
        <f t="shared" si="25"/>
        <v>1</v>
      </c>
      <c r="Q1635" s="26" t="e">
        <f>IF(INDEX('2021 Certified EVM Plan'!H:H,MATCH(B1635,'2021 Certified EVM Plan'!E:E,0))=1,M1635,#N/A)</f>
        <v>#N/A</v>
      </c>
      <c r="R1635" s="26" t="e">
        <f>IF(INDEX('2021 Certified EVM Plan'!J:J,MATCH(B1635,'2021 Certified EVM Plan'!E:E,0))=1,M1635,#N/A)</f>
        <v>#N/A</v>
      </c>
      <c r="S1635" s="26" t="e">
        <f>IF(INDEX('2021 Certified EVM Plan'!K:K,MATCH(B1635,'2021 Certified EVM Plan'!E:E,0))=1,M1635,#N/A)</f>
        <v>#N/A</v>
      </c>
    </row>
    <row r="1636" spans="1:19" x14ac:dyDescent="0.25">
      <c r="A1636" s="22" t="s">
        <v>2195</v>
      </c>
      <c r="B1636" s="22">
        <v>6297</v>
      </c>
      <c r="C1636" s="22">
        <v>204</v>
      </c>
      <c r="D1636" s="23">
        <v>8.5757520653988097E-4</v>
      </c>
      <c r="E1636" s="22">
        <v>182811103</v>
      </c>
      <c r="F1636" s="22" t="s">
        <v>2764</v>
      </c>
      <c r="G1636" s="22" t="s">
        <v>2765</v>
      </c>
      <c r="H1636" s="22">
        <v>32732.590038979</v>
      </c>
      <c r="I1636" s="24">
        <f>'EVM CPZ List'!$D1636*'EVM CPZ List'!$C1636</f>
        <v>0.17494534213413571</v>
      </c>
      <c r="J1636" s="25">
        <f>INDEX('Pivot of Risk Data'!A:A,MATCH('EVM CPZ List'!$B1636,'Pivot of Risk Data'!B:B,0),1)</f>
        <v>1606</v>
      </c>
      <c r="K1636" s="22">
        <f>0.000621371*'EVM CPZ List'!$H1636</f>
        <v>20.339082205110422</v>
      </c>
      <c r="L1636" s="22">
        <f>L1635+'EVM CPZ List'!$K1636</f>
        <v>18995.797128064682</v>
      </c>
      <c r="M1636" s="22">
        <f>M1635-'EVM CPZ List'!$I1636</f>
        <v>21.450505899452796</v>
      </c>
      <c r="N1636" s="7" t="e">
        <f>INDEX('2021 Certified EVM Plan'!G:G,MATCH(B1636,'2021 Certified EVM Plan'!E:E,0))</f>
        <v>#N/A</v>
      </c>
      <c r="O1636" s="7" t="e">
        <f>INDEX('2021 Certified EVM Plan'!M:M,MATCH(B1636,'2021 Certified EVM Plan'!E:E,0))</f>
        <v>#N/A</v>
      </c>
      <c r="P1636" s="7">
        <f t="shared" si="25"/>
        <v>1</v>
      </c>
      <c r="Q1636" s="26" t="e">
        <f>IF(INDEX('2021 Certified EVM Plan'!H:H,MATCH(B1636,'2021 Certified EVM Plan'!E:E,0))=1,M1636,#N/A)</f>
        <v>#N/A</v>
      </c>
      <c r="R1636" s="26" t="e">
        <f>IF(INDEX('2021 Certified EVM Plan'!J:J,MATCH(B1636,'2021 Certified EVM Plan'!E:E,0))=1,M1636,#N/A)</f>
        <v>#N/A</v>
      </c>
      <c r="S1636" s="26" t="e">
        <f>IF(INDEX('2021 Certified EVM Plan'!K:K,MATCH(B1636,'2021 Certified EVM Plan'!E:E,0))=1,M1636,#N/A)</f>
        <v>#N/A</v>
      </c>
    </row>
    <row r="1637" spans="1:19" x14ac:dyDescent="0.25">
      <c r="A1637" s="22" t="s">
        <v>2906</v>
      </c>
      <c r="B1637" s="22">
        <v>3317</v>
      </c>
      <c r="C1637" s="22">
        <v>92</v>
      </c>
      <c r="D1637" s="23">
        <v>8.5633372634812902E-4</v>
      </c>
      <c r="E1637" s="22">
        <v>42261101</v>
      </c>
      <c r="F1637" s="22" t="s">
        <v>3088</v>
      </c>
      <c r="G1637" s="22" t="s">
        <v>3089</v>
      </c>
      <c r="H1637" s="22">
        <v>10456.4140019637</v>
      </c>
      <c r="I1637" s="24">
        <f>'EVM CPZ List'!$D1637*'EVM CPZ List'!$C1637</f>
        <v>7.878270282402787E-2</v>
      </c>
      <c r="J1637" s="25">
        <f>INDEX('Pivot of Risk Data'!A:A,MATCH('EVM CPZ List'!$B1637,'Pivot of Risk Data'!B:B,0),1)</f>
        <v>1607</v>
      </c>
      <c r="K1637" s="22">
        <f>0.000621371*'EVM CPZ List'!$H1637</f>
        <v>6.4973124248141865</v>
      </c>
      <c r="L1637" s="22">
        <f>L1636+'EVM CPZ List'!$K1637</f>
        <v>19002.294440489495</v>
      </c>
      <c r="M1637" s="22">
        <f>M1636-'EVM CPZ List'!$I1637</f>
        <v>21.371723196628768</v>
      </c>
      <c r="N1637" s="7" t="e">
        <f>INDEX('2021 Certified EVM Plan'!G:G,MATCH(B1637,'2021 Certified EVM Plan'!E:E,0))</f>
        <v>#N/A</v>
      </c>
      <c r="O1637" s="7" t="e">
        <f>INDEX('2021 Certified EVM Plan'!M:M,MATCH(B1637,'2021 Certified EVM Plan'!E:E,0))</f>
        <v>#N/A</v>
      </c>
      <c r="P1637" s="7">
        <f t="shared" si="25"/>
        <v>1</v>
      </c>
      <c r="Q1637" s="26" t="e">
        <f>IF(INDEX('2021 Certified EVM Plan'!H:H,MATCH(B1637,'2021 Certified EVM Plan'!E:E,0))=1,M1637,#N/A)</f>
        <v>#N/A</v>
      </c>
      <c r="R1637" s="26" t="e">
        <f>IF(INDEX('2021 Certified EVM Plan'!J:J,MATCH(B1637,'2021 Certified EVM Plan'!E:E,0))=1,M1637,#N/A)</f>
        <v>#N/A</v>
      </c>
      <c r="S1637" s="26" t="e">
        <f>IF(INDEX('2021 Certified EVM Plan'!K:K,MATCH(B1637,'2021 Certified EVM Plan'!E:E,0))=1,M1637,#N/A)</f>
        <v>#N/A</v>
      </c>
    </row>
    <row r="1638" spans="1:19" x14ac:dyDescent="0.25">
      <c r="A1638" s="22" t="s">
        <v>2906</v>
      </c>
      <c r="B1638" s="22">
        <v>4944</v>
      </c>
      <c r="C1638" s="22">
        <v>71</v>
      </c>
      <c r="D1638" s="23">
        <v>8.5566038700235698E-4</v>
      </c>
      <c r="E1638" s="22">
        <v>24251101</v>
      </c>
      <c r="F1638" s="22" t="s">
        <v>3027</v>
      </c>
      <c r="G1638" s="22" t="s">
        <v>3028</v>
      </c>
      <c r="H1638" s="22">
        <v>6353.9227295451601</v>
      </c>
      <c r="I1638" s="24">
        <f>'EVM CPZ List'!$D1638*'EVM CPZ List'!$C1638</f>
        <v>6.0751887477167345E-2</v>
      </c>
      <c r="J1638" s="25">
        <f>INDEX('Pivot of Risk Data'!A:A,MATCH('EVM CPZ List'!$B1638,'Pivot of Risk Data'!B:B,0),1)</f>
        <v>1608</v>
      </c>
      <c r="K1638" s="22">
        <f>0.000621371*'EVM CPZ List'!$H1638</f>
        <v>3.9481433203802059</v>
      </c>
      <c r="L1638" s="22">
        <f>L1637+'EVM CPZ List'!$K1638</f>
        <v>19006.242583809875</v>
      </c>
      <c r="M1638" s="22">
        <f>M1637-'EVM CPZ List'!$I1638</f>
        <v>21.310971309151601</v>
      </c>
      <c r="N1638" s="7" t="e">
        <f>INDEX('2021 Certified EVM Plan'!G:G,MATCH(B1638,'2021 Certified EVM Plan'!E:E,0))</f>
        <v>#N/A</v>
      </c>
      <c r="O1638" s="7" t="e">
        <f>INDEX('2021 Certified EVM Plan'!M:M,MATCH(B1638,'2021 Certified EVM Plan'!E:E,0))</f>
        <v>#N/A</v>
      </c>
      <c r="P1638" s="7">
        <f t="shared" si="25"/>
        <v>1</v>
      </c>
      <c r="Q1638" s="26" t="e">
        <f>IF(INDEX('2021 Certified EVM Plan'!H:H,MATCH(B1638,'2021 Certified EVM Plan'!E:E,0))=1,M1638,#N/A)</f>
        <v>#N/A</v>
      </c>
      <c r="R1638" s="26" t="e">
        <f>IF(INDEX('2021 Certified EVM Plan'!J:J,MATCH(B1638,'2021 Certified EVM Plan'!E:E,0))=1,M1638,#N/A)</f>
        <v>#N/A</v>
      </c>
      <c r="S1638" s="26" t="e">
        <f>IF(INDEX('2021 Certified EVM Plan'!K:K,MATCH(B1638,'2021 Certified EVM Plan'!E:E,0))=1,M1638,#N/A)</f>
        <v>#N/A</v>
      </c>
    </row>
    <row r="1639" spans="1:19" x14ac:dyDescent="0.25">
      <c r="A1639" s="22" t="s">
        <v>1672</v>
      </c>
      <c r="B1639" s="22">
        <v>6928</v>
      </c>
      <c r="C1639" s="22">
        <v>60</v>
      </c>
      <c r="D1639" s="23">
        <v>8.5556513566520203E-4</v>
      </c>
      <c r="E1639" s="22">
        <v>163351704</v>
      </c>
      <c r="F1639" s="22" t="s">
        <v>1767</v>
      </c>
      <c r="G1639" s="22" t="s">
        <v>1974</v>
      </c>
      <c r="H1639" s="22">
        <v>6649.0439547880096</v>
      </c>
      <c r="I1639" s="24">
        <f>'EVM CPZ List'!$D1639*'EVM CPZ List'!$C1639</f>
        <v>5.1333908139912121E-2</v>
      </c>
      <c r="J1639" s="25">
        <f>INDEX('Pivot of Risk Data'!A:A,MATCH('EVM CPZ List'!$B1639,'Pivot of Risk Data'!B:B,0),1)</f>
        <v>1609</v>
      </c>
      <c r="K1639" s="22">
        <f>0.000621371*'EVM CPZ List'!$H1639</f>
        <v>4.13152309123058</v>
      </c>
      <c r="L1639" s="22">
        <f>L1638+'EVM CPZ List'!$K1639</f>
        <v>19010.374106901105</v>
      </c>
      <c r="M1639" s="22">
        <f>M1638-'EVM CPZ List'!$I1639</f>
        <v>21.259637401011688</v>
      </c>
      <c r="N1639" s="7" t="e">
        <f>INDEX('2021 Certified EVM Plan'!G:G,MATCH(B1639,'2021 Certified EVM Plan'!E:E,0))</f>
        <v>#N/A</v>
      </c>
      <c r="O1639" s="7" t="e">
        <f>INDEX('2021 Certified EVM Plan'!M:M,MATCH(B1639,'2021 Certified EVM Plan'!E:E,0))</f>
        <v>#N/A</v>
      </c>
      <c r="P1639" s="7">
        <f t="shared" si="25"/>
        <v>1</v>
      </c>
      <c r="Q1639" s="26" t="e">
        <f>IF(INDEX('2021 Certified EVM Plan'!H:H,MATCH(B1639,'2021 Certified EVM Plan'!E:E,0))=1,M1639,#N/A)</f>
        <v>#N/A</v>
      </c>
      <c r="R1639" s="26" t="e">
        <f>IF(INDEX('2021 Certified EVM Plan'!J:J,MATCH(B1639,'2021 Certified EVM Plan'!E:E,0))=1,M1639,#N/A)</f>
        <v>#N/A</v>
      </c>
      <c r="S1639" s="26" t="e">
        <f>IF(INDEX('2021 Certified EVM Plan'!K:K,MATCH(B1639,'2021 Certified EVM Plan'!E:E,0))=1,M1639,#N/A)</f>
        <v>#N/A</v>
      </c>
    </row>
    <row r="1640" spans="1:19" x14ac:dyDescent="0.25">
      <c r="A1640" s="22" t="s">
        <v>8</v>
      </c>
      <c r="B1640" s="22">
        <v>340</v>
      </c>
      <c r="C1640" s="22">
        <v>27</v>
      </c>
      <c r="D1640" s="23">
        <v>8.5351962942819301E-4</v>
      </c>
      <c r="E1640" s="22">
        <v>152481105</v>
      </c>
      <c r="F1640" s="22" t="s">
        <v>32</v>
      </c>
      <c r="G1640" s="22" t="s">
        <v>173</v>
      </c>
      <c r="H1640" s="22">
        <v>11642.890029317899</v>
      </c>
      <c r="I1640" s="24">
        <f>'EVM CPZ List'!$D1640*'EVM CPZ List'!$C1640</f>
        <v>2.3045029994561213E-2</v>
      </c>
      <c r="J1640" s="25">
        <f>INDEX('Pivot of Risk Data'!A:A,MATCH('EVM CPZ List'!$B1640,'Pivot of Risk Data'!B:B,0),1)</f>
        <v>1610</v>
      </c>
      <c r="K1640" s="22">
        <f>0.000621371*'EVM CPZ List'!$H1640</f>
        <v>7.2345542204072926</v>
      </c>
      <c r="L1640" s="22">
        <f>L1639+'EVM CPZ List'!$K1640</f>
        <v>19017.608661121511</v>
      </c>
      <c r="M1640" s="22">
        <f>M1639-'EVM CPZ List'!$I1640</f>
        <v>21.236592371017128</v>
      </c>
      <c r="N1640" s="7" t="e">
        <f>INDEX('2021 Certified EVM Plan'!G:G,MATCH(B1640,'2021 Certified EVM Plan'!E:E,0))</f>
        <v>#N/A</v>
      </c>
      <c r="O1640" s="7" t="e">
        <f>INDEX('2021 Certified EVM Plan'!M:M,MATCH(B1640,'2021 Certified EVM Plan'!E:E,0))</f>
        <v>#N/A</v>
      </c>
      <c r="P1640" s="7">
        <f t="shared" si="25"/>
        <v>1</v>
      </c>
      <c r="Q1640" s="26" t="e">
        <f>IF(INDEX('2021 Certified EVM Plan'!H:H,MATCH(B1640,'2021 Certified EVM Plan'!E:E,0))=1,M1640,#N/A)</f>
        <v>#N/A</v>
      </c>
      <c r="R1640" s="26" t="e">
        <f>IF(INDEX('2021 Certified EVM Plan'!J:J,MATCH(B1640,'2021 Certified EVM Plan'!E:E,0))=1,M1640,#N/A)</f>
        <v>#N/A</v>
      </c>
      <c r="S1640" s="26" t="e">
        <f>IF(INDEX('2021 Certified EVM Plan'!K:K,MATCH(B1640,'2021 Certified EVM Plan'!E:E,0))=1,M1640,#N/A)</f>
        <v>#N/A</v>
      </c>
    </row>
    <row r="1641" spans="1:19" x14ac:dyDescent="0.25">
      <c r="A1641" s="22" t="s">
        <v>1672</v>
      </c>
      <c r="B1641" s="22">
        <v>970</v>
      </c>
      <c r="C1641" s="22">
        <v>93</v>
      </c>
      <c r="D1641" s="23">
        <v>8.5182064395799499E-4</v>
      </c>
      <c r="E1641" s="22">
        <v>163451701</v>
      </c>
      <c r="F1641" s="22" t="s">
        <v>1757</v>
      </c>
      <c r="G1641" s="22" t="s">
        <v>1939</v>
      </c>
      <c r="H1641" s="22">
        <v>16003.3181752331</v>
      </c>
      <c r="I1641" s="24">
        <f>'EVM CPZ List'!$D1641*'EVM CPZ List'!$C1641</f>
        <v>7.921931988809354E-2</v>
      </c>
      <c r="J1641" s="25">
        <f>INDEX('Pivot of Risk Data'!A:A,MATCH('EVM CPZ List'!$B1641,'Pivot of Risk Data'!B:B,0),1)</f>
        <v>1611</v>
      </c>
      <c r="K1641" s="22">
        <f>0.000621371*'EVM CPZ List'!$H1641</f>
        <v>9.9439978178627673</v>
      </c>
      <c r="L1641" s="22">
        <f>L1640+'EVM CPZ List'!$K1641</f>
        <v>19027.552658939374</v>
      </c>
      <c r="M1641" s="22">
        <f>M1640-'EVM CPZ List'!$I1641</f>
        <v>21.157373051129035</v>
      </c>
      <c r="N1641" s="7" t="e">
        <f>INDEX('2021 Certified EVM Plan'!G:G,MATCH(B1641,'2021 Certified EVM Plan'!E:E,0))</f>
        <v>#N/A</v>
      </c>
      <c r="O1641" s="7" t="e">
        <f>INDEX('2021 Certified EVM Plan'!M:M,MATCH(B1641,'2021 Certified EVM Plan'!E:E,0))</f>
        <v>#N/A</v>
      </c>
      <c r="P1641" s="7">
        <f t="shared" si="25"/>
        <v>1</v>
      </c>
      <c r="Q1641" s="26" t="e">
        <f>IF(INDEX('2021 Certified EVM Plan'!H:H,MATCH(B1641,'2021 Certified EVM Plan'!E:E,0))=1,M1641,#N/A)</f>
        <v>#N/A</v>
      </c>
      <c r="R1641" s="26" t="e">
        <f>IF(INDEX('2021 Certified EVM Plan'!J:J,MATCH(B1641,'2021 Certified EVM Plan'!E:E,0))=1,M1641,#N/A)</f>
        <v>#N/A</v>
      </c>
      <c r="S1641" s="26" t="e">
        <f>IF(INDEX('2021 Certified EVM Plan'!K:K,MATCH(B1641,'2021 Certified EVM Plan'!E:E,0))=1,M1641,#N/A)</f>
        <v>#N/A</v>
      </c>
    </row>
    <row r="1642" spans="1:19" x14ac:dyDescent="0.25">
      <c r="A1642" s="22" t="s">
        <v>2195</v>
      </c>
      <c r="B1642" s="22">
        <v>286</v>
      </c>
      <c r="C1642" s="22">
        <v>312</v>
      </c>
      <c r="D1642" s="23">
        <v>8.4830951720723505E-4</v>
      </c>
      <c r="E1642" s="22">
        <v>82841101</v>
      </c>
      <c r="F1642" s="22" t="s">
        <v>2198</v>
      </c>
      <c r="G1642" s="22" t="s">
        <v>2317</v>
      </c>
      <c r="H1642" s="22">
        <v>28833.072570499098</v>
      </c>
      <c r="I1642" s="24">
        <f>'EVM CPZ List'!$D1642*'EVM CPZ List'!$C1642</f>
        <v>0.26467256936865735</v>
      </c>
      <c r="J1642" s="25">
        <f>INDEX('Pivot of Risk Data'!A:A,MATCH('EVM CPZ List'!$B1642,'Pivot of Risk Data'!B:B,0),1)</f>
        <v>1612</v>
      </c>
      <c r="K1642" s="22">
        <f>0.000621371*'EVM CPZ List'!$H1642</f>
        <v>17.916035136203597</v>
      </c>
      <c r="L1642" s="22">
        <f>L1641+'EVM CPZ List'!$K1642</f>
        <v>19045.468694075578</v>
      </c>
      <c r="M1642" s="22">
        <f>M1641-'EVM CPZ List'!$I1642</f>
        <v>20.892700481760379</v>
      </c>
      <c r="N1642" s="7" t="e">
        <f>INDEX('2021 Certified EVM Plan'!G:G,MATCH(B1642,'2021 Certified EVM Plan'!E:E,0))</f>
        <v>#N/A</v>
      </c>
      <c r="O1642" s="7" t="e">
        <f>INDEX('2021 Certified EVM Plan'!M:M,MATCH(B1642,'2021 Certified EVM Plan'!E:E,0))</f>
        <v>#N/A</v>
      </c>
      <c r="P1642" s="7">
        <f t="shared" si="25"/>
        <v>1</v>
      </c>
      <c r="Q1642" s="26" t="e">
        <f>IF(INDEX('2021 Certified EVM Plan'!H:H,MATCH(B1642,'2021 Certified EVM Plan'!E:E,0))=1,M1642,#N/A)</f>
        <v>#N/A</v>
      </c>
      <c r="R1642" s="26" t="e">
        <f>IF(INDEX('2021 Certified EVM Plan'!J:J,MATCH(B1642,'2021 Certified EVM Plan'!E:E,0))=1,M1642,#N/A)</f>
        <v>#N/A</v>
      </c>
      <c r="S1642" s="26" t="e">
        <f>IF(INDEX('2021 Certified EVM Plan'!K:K,MATCH(B1642,'2021 Certified EVM Plan'!E:E,0))=1,M1642,#N/A)</f>
        <v>#N/A</v>
      </c>
    </row>
    <row r="1643" spans="1:19" x14ac:dyDescent="0.25">
      <c r="A1643" s="22" t="s">
        <v>964</v>
      </c>
      <c r="B1643" s="22">
        <v>639</v>
      </c>
      <c r="C1643" s="22">
        <v>6</v>
      </c>
      <c r="D1643" s="23">
        <v>8.47995533156809E-4</v>
      </c>
      <c r="E1643" s="22">
        <v>43321101</v>
      </c>
      <c r="F1643" s="22" t="s">
        <v>1257</v>
      </c>
      <c r="G1643" s="22" t="s">
        <v>1591</v>
      </c>
      <c r="H1643" s="22">
        <v>541.37354979573695</v>
      </c>
      <c r="I1643" s="24">
        <f>'EVM CPZ List'!$D1643*'EVM CPZ List'!$C1643</f>
        <v>5.0879731989408542E-3</v>
      </c>
      <c r="J1643" s="25">
        <f>INDEX('Pivot of Risk Data'!A:A,MATCH('EVM CPZ List'!$B1643,'Pivot of Risk Data'!B:B,0),1)</f>
        <v>1613</v>
      </c>
      <c r="K1643" s="22">
        <f>0.000621371*'EVM CPZ List'!$H1643</f>
        <v>0.33639382401012685</v>
      </c>
      <c r="L1643" s="22">
        <f>L1642+'EVM CPZ List'!$K1643</f>
        <v>19045.805087899589</v>
      </c>
      <c r="M1643" s="22">
        <f>M1642-'EVM CPZ List'!$I1643</f>
        <v>20.887612508561439</v>
      </c>
      <c r="N1643" s="7" t="e">
        <f>INDEX('2021 Certified EVM Plan'!G:G,MATCH(B1643,'2021 Certified EVM Plan'!E:E,0))</f>
        <v>#N/A</v>
      </c>
      <c r="O1643" s="7" t="e">
        <f>INDEX('2021 Certified EVM Plan'!M:M,MATCH(B1643,'2021 Certified EVM Plan'!E:E,0))</f>
        <v>#N/A</v>
      </c>
      <c r="P1643" s="7">
        <f t="shared" si="25"/>
        <v>1</v>
      </c>
      <c r="Q1643" s="26" t="e">
        <f>IF(INDEX('2021 Certified EVM Plan'!H:H,MATCH(B1643,'2021 Certified EVM Plan'!E:E,0))=1,M1643,#N/A)</f>
        <v>#N/A</v>
      </c>
      <c r="R1643" s="26" t="e">
        <f>IF(INDEX('2021 Certified EVM Plan'!J:J,MATCH(B1643,'2021 Certified EVM Plan'!E:E,0))=1,M1643,#N/A)</f>
        <v>#N/A</v>
      </c>
      <c r="S1643" s="26" t="e">
        <f>IF(INDEX('2021 Certified EVM Plan'!K:K,MATCH(B1643,'2021 Certified EVM Plan'!E:E,0))=1,M1643,#N/A)</f>
        <v>#N/A</v>
      </c>
    </row>
    <row r="1644" spans="1:19" x14ac:dyDescent="0.25">
      <c r="A1644" s="22" t="s">
        <v>1672</v>
      </c>
      <c r="B1644" s="22">
        <v>4775</v>
      </c>
      <c r="C1644" s="22">
        <v>99</v>
      </c>
      <c r="D1644" s="23">
        <v>8.4087731397075496E-4</v>
      </c>
      <c r="E1644" s="22">
        <v>163201102</v>
      </c>
      <c r="F1644" s="22" t="s">
        <v>486</v>
      </c>
      <c r="G1644" s="22" t="s">
        <v>1899</v>
      </c>
      <c r="H1644" s="22">
        <v>11906.8330660582</v>
      </c>
      <c r="I1644" s="24">
        <f>'EVM CPZ List'!$D1644*'EVM CPZ List'!$C1644</f>
        <v>8.324685408310474E-2</v>
      </c>
      <c r="J1644" s="25">
        <f>INDEX('Pivot of Risk Data'!A:A,MATCH('EVM CPZ List'!$B1644,'Pivot of Risk Data'!B:B,0),1)</f>
        <v>1614</v>
      </c>
      <c r="K1644" s="22">
        <f>0.000621371*'EVM CPZ List'!$H1644</f>
        <v>7.3985607690896495</v>
      </c>
      <c r="L1644" s="22">
        <f>L1643+'EVM CPZ List'!$K1644</f>
        <v>19053.203648668677</v>
      </c>
      <c r="M1644" s="22">
        <f>M1643-'EVM CPZ List'!$I1644</f>
        <v>20.804365654478335</v>
      </c>
      <c r="N1644" s="7" t="e">
        <f>INDEX('2021 Certified EVM Plan'!G:G,MATCH(B1644,'2021 Certified EVM Plan'!E:E,0))</f>
        <v>#N/A</v>
      </c>
      <c r="O1644" s="7" t="e">
        <f>INDEX('2021 Certified EVM Plan'!M:M,MATCH(B1644,'2021 Certified EVM Plan'!E:E,0))</f>
        <v>#N/A</v>
      </c>
      <c r="P1644" s="7">
        <f t="shared" si="25"/>
        <v>1</v>
      </c>
      <c r="Q1644" s="26" t="e">
        <f>IF(INDEX('2021 Certified EVM Plan'!H:H,MATCH(B1644,'2021 Certified EVM Plan'!E:E,0))=1,M1644,#N/A)</f>
        <v>#N/A</v>
      </c>
      <c r="R1644" s="26" t="e">
        <f>IF(INDEX('2021 Certified EVM Plan'!J:J,MATCH(B1644,'2021 Certified EVM Plan'!E:E,0))=1,M1644,#N/A)</f>
        <v>#N/A</v>
      </c>
      <c r="S1644" s="26" t="e">
        <f>IF(INDEX('2021 Certified EVM Plan'!K:K,MATCH(B1644,'2021 Certified EVM Plan'!E:E,0))=1,M1644,#N/A)</f>
        <v>#N/A</v>
      </c>
    </row>
    <row r="1645" spans="1:19" x14ac:dyDescent="0.25">
      <c r="A1645" s="22" t="s">
        <v>964</v>
      </c>
      <c r="B1645" s="22">
        <v>6941</v>
      </c>
      <c r="C1645" s="22">
        <v>6</v>
      </c>
      <c r="D1645" s="23">
        <v>8.4062185969242201E-4</v>
      </c>
      <c r="E1645" s="22">
        <v>43061101</v>
      </c>
      <c r="F1645" s="22" t="s">
        <v>1642</v>
      </c>
      <c r="G1645" s="22" t="s">
        <v>1643</v>
      </c>
      <c r="H1645" s="22">
        <v>15104.7289300146</v>
      </c>
      <c r="I1645" s="24">
        <f>'EVM CPZ List'!$D1645*'EVM CPZ List'!$C1645</f>
        <v>5.0437311581545321E-3</v>
      </c>
      <c r="J1645" s="25">
        <f>INDEX('Pivot of Risk Data'!A:A,MATCH('EVM CPZ List'!$B1645,'Pivot of Risk Data'!B:B,0),1)</f>
        <v>1615</v>
      </c>
      <c r="K1645" s="22">
        <f>0.000621371*'EVM CPZ List'!$H1645</f>
        <v>9.3856405199721031</v>
      </c>
      <c r="L1645" s="22">
        <f>L1644+'EVM CPZ List'!$K1645</f>
        <v>19062.589289188651</v>
      </c>
      <c r="M1645" s="22">
        <f>M1644-'EVM CPZ List'!$I1645</f>
        <v>20.799321923320182</v>
      </c>
      <c r="N1645" s="7" t="e">
        <f>INDEX('2021 Certified EVM Plan'!G:G,MATCH(B1645,'2021 Certified EVM Plan'!E:E,0))</f>
        <v>#N/A</v>
      </c>
      <c r="O1645" s="7" t="e">
        <f>INDEX('2021 Certified EVM Plan'!M:M,MATCH(B1645,'2021 Certified EVM Plan'!E:E,0))</f>
        <v>#N/A</v>
      </c>
      <c r="P1645" s="7">
        <f t="shared" si="25"/>
        <v>1</v>
      </c>
      <c r="Q1645" s="26" t="e">
        <f>IF(INDEX('2021 Certified EVM Plan'!H:H,MATCH(B1645,'2021 Certified EVM Plan'!E:E,0))=1,M1645,#N/A)</f>
        <v>#N/A</v>
      </c>
      <c r="R1645" s="26" t="e">
        <f>IF(INDEX('2021 Certified EVM Plan'!J:J,MATCH(B1645,'2021 Certified EVM Plan'!E:E,0))=1,M1645,#N/A)</f>
        <v>#N/A</v>
      </c>
      <c r="S1645" s="26" t="e">
        <f>IF(INDEX('2021 Certified EVM Plan'!K:K,MATCH(B1645,'2021 Certified EVM Plan'!E:E,0))=1,M1645,#N/A)</f>
        <v>#N/A</v>
      </c>
    </row>
    <row r="1646" spans="1:19" x14ac:dyDescent="0.25">
      <c r="A1646" s="22" t="s">
        <v>1672</v>
      </c>
      <c r="B1646" s="22">
        <v>9097</v>
      </c>
      <c r="C1646" s="22">
        <v>64</v>
      </c>
      <c r="D1646" s="23">
        <v>8.3763049825532297E-4</v>
      </c>
      <c r="E1646" s="22">
        <v>254601103</v>
      </c>
      <c r="F1646" s="22" t="s">
        <v>1713</v>
      </c>
      <c r="G1646" s="22" t="s">
        <v>2164</v>
      </c>
      <c r="H1646" s="22">
        <v>13531.0760822005</v>
      </c>
      <c r="I1646" s="24">
        <f>'EVM CPZ List'!$D1646*'EVM CPZ List'!$C1646</f>
        <v>5.360835188834067E-2</v>
      </c>
      <c r="J1646" s="25">
        <f>INDEX('Pivot of Risk Data'!A:A,MATCH('EVM CPZ List'!$B1646,'Pivot of Risk Data'!B:B,0),1)</f>
        <v>1616</v>
      </c>
      <c r="K1646" s="22">
        <f>0.000621371*'EVM CPZ List'!$H1646</f>
        <v>8.4078182762730069</v>
      </c>
      <c r="L1646" s="22">
        <f>L1645+'EVM CPZ List'!$K1646</f>
        <v>19070.997107464922</v>
      </c>
      <c r="M1646" s="22">
        <f>M1645-'EVM CPZ List'!$I1646</f>
        <v>20.745713571431843</v>
      </c>
      <c r="N1646" s="7" t="e">
        <f>INDEX('2021 Certified EVM Plan'!G:G,MATCH(B1646,'2021 Certified EVM Plan'!E:E,0))</f>
        <v>#N/A</v>
      </c>
      <c r="O1646" s="7" t="e">
        <f>INDEX('2021 Certified EVM Plan'!M:M,MATCH(B1646,'2021 Certified EVM Plan'!E:E,0))</f>
        <v>#N/A</v>
      </c>
      <c r="P1646" s="7">
        <f t="shared" si="25"/>
        <v>1</v>
      </c>
      <c r="Q1646" s="26" t="e">
        <f>IF(INDEX('2021 Certified EVM Plan'!H:H,MATCH(B1646,'2021 Certified EVM Plan'!E:E,0))=1,M1646,#N/A)</f>
        <v>#N/A</v>
      </c>
      <c r="R1646" s="26" t="e">
        <f>IF(INDEX('2021 Certified EVM Plan'!J:J,MATCH(B1646,'2021 Certified EVM Plan'!E:E,0))=1,M1646,#N/A)</f>
        <v>#N/A</v>
      </c>
      <c r="S1646" s="26" t="e">
        <f>IF(INDEX('2021 Certified EVM Plan'!K:K,MATCH(B1646,'2021 Certified EVM Plan'!E:E,0))=1,M1646,#N/A)</f>
        <v>#N/A</v>
      </c>
    </row>
    <row r="1647" spans="1:19" x14ac:dyDescent="0.25">
      <c r="A1647" s="22" t="s">
        <v>1672</v>
      </c>
      <c r="B1647" s="22">
        <v>7802</v>
      </c>
      <c r="C1647" s="22">
        <v>133</v>
      </c>
      <c r="D1647" s="23">
        <v>8.3615769593409098E-4</v>
      </c>
      <c r="E1647" s="22">
        <v>252192105</v>
      </c>
      <c r="F1647" s="22" t="s">
        <v>1840</v>
      </c>
      <c r="G1647" s="22" t="s">
        <v>1841</v>
      </c>
      <c r="H1647" s="22">
        <v>21403.328686740399</v>
      </c>
      <c r="I1647" s="24">
        <f>'EVM CPZ List'!$D1647*'EVM CPZ List'!$C1647</f>
        <v>0.11120897355923411</v>
      </c>
      <c r="J1647" s="25">
        <f>INDEX('Pivot of Risk Data'!A:A,MATCH('EVM CPZ List'!$B1647,'Pivot of Risk Data'!B:B,0),1)</f>
        <v>1617</v>
      </c>
      <c r="K1647" s="22">
        <f>0.000621371*'EVM CPZ List'!$H1647</f>
        <v>13.299407749408568</v>
      </c>
      <c r="L1647" s="22">
        <f>L1646+'EVM CPZ List'!$K1647</f>
        <v>19084.29651521433</v>
      </c>
      <c r="M1647" s="22">
        <f>M1646-'EVM CPZ List'!$I1647</f>
        <v>20.63450459787261</v>
      </c>
      <c r="N1647" s="7" t="e">
        <f>INDEX('2021 Certified EVM Plan'!G:G,MATCH(B1647,'2021 Certified EVM Plan'!E:E,0))</f>
        <v>#N/A</v>
      </c>
      <c r="O1647" s="7" t="e">
        <f>INDEX('2021 Certified EVM Plan'!M:M,MATCH(B1647,'2021 Certified EVM Plan'!E:E,0))</f>
        <v>#N/A</v>
      </c>
      <c r="P1647" s="7">
        <f t="shared" si="25"/>
        <v>1</v>
      </c>
      <c r="Q1647" s="26" t="e">
        <f>IF(INDEX('2021 Certified EVM Plan'!H:H,MATCH(B1647,'2021 Certified EVM Plan'!E:E,0))=1,M1647,#N/A)</f>
        <v>#N/A</v>
      </c>
      <c r="R1647" s="26" t="e">
        <f>IF(INDEX('2021 Certified EVM Plan'!J:J,MATCH(B1647,'2021 Certified EVM Plan'!E:E,0))=1,M1647,#N/A)</f>
        <v>#N/A</v>
      </c>
      <c r="S1647" s="26" t="e">
        <f>IF(INDEX('2021 Certified EVM Plan'!K:K,MATCH(B1647,'2021 Certified EVM Plan'!E:E,0))=1,M1647,#N/A)</f>
        <v>#N/A</v>
      </c>
    </row>
    <row r="1648" spans="1:19" x14ac:dyDescent="0.25">
      <c r="A1648" s="22" t="s">
        <v>964</v>
      </c>
      <c r="B1648" s="22">
        <v>4763</v>
      </c>
      <c r="C1648" s="22">
        <v>6</v>
      </c>
      <c r="D1648" s="23">
        <v>8.3391959190413695E-4</v>
      </c>
      <c r="E1648" s="22">
        <v>43081101</v>
      </c>
      <c r="F1648" s="22" t="s">
        <v>844</v>
      </c>
      <c r="G1648" s="22" t="s">
        <v>1144</v>
      </c>
      <c r="H1648" s="22">
        <v>423.493749299954</v>
      </c>
      <c r="I1648" s="24">
        <f>'EVM CPZ List'!$D1648*'EVM CPZ List'!$C1648</f>
        <v>5.0035175514248215E-3</v>
      </c>
      <c r="J1648" s="25">
        <f>INDEX('Pivot of Risk Data'!A:A,MATCH('EVM CPZ List'!$B1648,'Pivot of Risk Data'!B:B,0),1)</f>
        <v>1618</v>
      </c>
      <c r="K1648" s="22">
        <f>0.000621371*'EVM CPZ List'!$H1648</f>
        <v>0.26314673449626175</v>
      </c>
      <c r="L1648" s="22">
        <f>L1647+'EVM CPZ List'!$K1648</f>
        <v>19084.559661948824</v>
      </c>
      <c r="M1648" s="22">
        <f>M1647-'EVM CPZ List'!$I1648</f>
        <v>20.629501080321184</v>
      </c>
      <c r="N1648" s="7" t="e">
        <f>INDEX('2021 Certified EVM Plan'!G:G,MATCH(B1648,'2021 Certified EVM Plan'!E:E,0))</f>
        <v>#N/A</v>
      </c>
      <c r="O1648" s="7" t="e">
        <f>INDEX('2021 Certified EVM Plan'!M:M,MATCH(B1648,'2021 Certified EVM Plan'!E:E,0))</f>
        <v>#N/A</v>
      </c>
      <c r="P1648" s="7">
        <f t="shared" si="25"/>
        <v>1</v>
      </c>
      <c r="Q1648" s="26" t="e">
        <f>IF(INDEX('2021 Certified EVM Plan'!H:H,MATCH(B1648,'2021 Certified EVM Plan'!E:E,0))=1,M1648,#N/A)</f>
        <v>#N/A</v>
      </c>
      <c r="R1648" s="26" t="e">
        <f>IF(INDEX('2021 Certified EVM Plan'!J:J,MATCH(B1648,'2021 Certified EVM Plan'!E:E,0))=1,M1648,#N/A)</f>
        <v>#N/A</v>
      </c>
      <c r="S1648" s="26" t="e">
        <f>IF(INDEX('2021 Certified EVM Plan'!K:K,MATCH(B1648,'2021 Certified EVM Plan'!E:E,0))=1,M1648,#N/A)</f>
        <v>#N/A</v>
      </c>
    </row>
    <row r="1649" spans="1:19" x14ac:dyDescent="0.25">
      <c r="A1649" s="22" t="s">
        <v>1672</v>
      </c>
      <c r="B1649" s="22">
        <v>3842</v>
      </c>
      <c r="C1649" s="22">
        <v>249</v>
      </c>
      <c r="D1649" s="23">
        <v>8.3368993230080099E-4</v>
      </c>
      <c r="E1649" s="22">
        <v>254151101</v>
      </c>
      <c r="F1649" s="22" t="s">
        <v>1762</v>
      </c>
      <c r="G1649" s="22" t="s">
        <v>2079</v>
      </c>
      <c r="H1649" s="22">
        <v>33658.568777598899</v>
      </c>
      <c r="I1649" s="24">
        <f>'EVM CPZ List'!$D1649*'EVM CPZ List'!$C1649</f>
        <v>0.20758879314289944</v>
      </c>
      <c r="J1649" s="25">
        <f>INDEX('Pivot of Risk Data'!A:A,MATCH('EVM CPZ List'!$B1649,'Pivot of Risk Data'!B:B,0),1)</f>
        <v>1619</v>
      </c>
      <c r="K1649" s="22">
        <f>0.000621371*'EVM CPZ List'!$H1649</f>
        <v>20.914458539905407</v>
      </c>
      <c r="L1649" s="22">
        <f>L1648+'EVM CPZ List'!$K1649</f>
        <v>19105.474120488729</v>
      </c>
      <c r="M1649" s="22">
        <f>M1648-'EVM CPZ List'!$I1649</f>
        <v>20.421912287178284</v>
      </c>
      <c r="N1649" s="7" t="e">
        <f>INDEX('2021 Certified EVM Plan'!G:G,MATCH(B1649,'2021 Certified EVM Plan'!E:E,0))</f>
        <v>#N/A</v>
      </c>
      <c r="O1649" s="7" t="e">
        <f>INDEX('2021 Certified EVM Plan'!M:M,MATCH(B1649,'2021 Certified EVM Plan'!E:E,0))</f>
        <v>#N/A</v>
      </c>
      <c r="P1649" s="7">
        <f t="shared" si="25"/>
        <v>1</v>
      </c>
      <c r="Q1649" s="26" t="e">
        <f>IF(INDEX('2021 Certified EVM Plan'!H:H,MATCH(B1649,'2021 Certified EVM Plan'!E:E,0))=1,M1649,#N/A)</f>
        <v>#N/A</v>
      </c>
      <c r="R1649" s="26" t="e">
        <f>IF(INDEX('2021 Certified EVM Plan'!J:J,MATCH(B1649,'2021 Certified EVM Plan'!E:E,0))=1,M1649,#N/A)</f>
        <v>#N/A</v>
      </c>
      <c r="S1649" s="26" t="e">
        <f>IF(INDEX('2021 Certified EVM Plan'!K:K,MATCH(B1649,'2021 Certified EVM Plan'!E:E,0))=1,M1649,#N/A)</f>
        <v>#N/A</v>
      </c>
    </row>
    <row r="1650" spans="1:19" x14ac:dyDescent="0.25">
      <c r="A1650" s="22" t="s">
        <v>8</v>
      </c>
      <c r="B1650" s="22">
        <v>484</v>
      </c>
      <c r="C1650" s="22">
        <v>123</v>
      </c>
      <c r="D1650" s="23">
        <v>8.3188101734438995E-4</v>
      </c>
      <c r="E1650" s="22">
        <v>152481110</v>
      </c>
      <c r="F1650" s="22" t="s">
        <v>62</v>
      </c>
      <c r="G1650" s="22" t="s">
        <v>63</v>
      </c>
      <c r="H1650" s="22">
        <v>12678.458608807299</v>
      </c>
      <c r="I1650" s="24">
        <f>'EVM CPZ List'!$D1650*'EVM CPZ List'!$C1650</f>
        <v>0.10232136513335996</v>
      </c>
      <c r="J1650" s="25">
        <f>INDEX('Pivot of Risk Data'!A:A,MATCH('EVM CPZ List'!$B1650,'Pivot of Risk Data'!B:B,0),1)</f>
        <v>1620</v>
      </c>
      <c r="K1650" s="22">
        <f>0.000621371*'EVM CPZ List'!$H1650</f>
        <v>7.8780265042132003</v>
      </c>
      <c r="L1650" s="22">
        <f>L1649+'EVM CPZ List'!$K1650</f>
        <v>19113.35214699294</v>
      </c>
      <c r="M1650" s="22">
        <f>M1649-'EVM CPZ List'!$I1650</f>
        <v>20.319590922044924</v>
      </c>
      <c r="N1650" s="7" t="e">
        <f>INDEX('2021 Certified EVM Plan'!G:G,MATCH(B1650,'2021 Certified EVM Plan'!E:E,0))</f>
        <v>#N/A</v>
      </c>
      <c r="O1650" s="7" t="e">
        <f>INDEX('2021 Certified EVM Plan'!M:M,MATCH(B1650,'2021 Certified EVM Plan'!E:E,0))</f>
        <v>#N/A</v>
      </c>
      <c r="P1650" s="7">
        <f t="shared" si="25"/>
        <v>1</v>
      </c>
      <c r="Q1650" s="26" t="e">
        <f>IF(INDEX('2021 Certified EVM Plan'!H:H,MATCH(B1650,'2021 Certified EVM Plan'!E:E,0))=1,M1650,#N/A)</f>
        <v>#N/A</v>
      </c>
      <c r="R1650" s="26" t="e">
        <f>IF(INDEX('2021 Certified EVM Plan'!J:J,MATCH(B1650,'2021 Certified EVM Plan'!E:E,0))=1,M1650,#N/A)</f>
        <v>#N/A</v>
      </c>
      <c r="S1650" s="26" t="e">
        <f>IF(INDEX('2021 Certified EVM Plan'!K:K,MATCH(B1650,'2021 Certified EVM Plan'!E:E,0))=1,M1650,#N/A)</f>
        <v>#N/A</v>
      </c>
    </row>
    <row r="1651" spans="1:19" x14ac:dyDescent="0.25">
      <c r="A1651" s="22" t="s">
        <v>1672</v>
      </c>
      <c r="B1651" s="22">
        <v>2744</v>
      </c>
      <c r="C1651" s="22">
        <v>589</v>
      </c>
      <c r="D1651" s="23">
        <v>8.2963060163779095E-4</v>
      </c>
      <c r="E1651" s="22">
        <v>163751101</v>
      </c>
      <c r="F1651" s="22" t="s">
        <v>1685</v>
      </c>
      <c r="G1651" s="22" t="s">
        <v>1807</v>
      </c>
      <c r="H1651" s="22">
        <v>64707.446847587897</v>
      </c>
      <c r="I1651" s="24">
        <f>'EVM CPZ List'!$D1651*'EVM CPZ List'!$C1651</f>
        <v>0.48865242436465889</v>
      </c>
      <c r="J1651" s="25">
        <f>INDEX('Pivot of Risk Data'!A:A,MATCH('EVM CPZ List'!$B1651,'Pivot of Risk Data'!B:B,0),1)</f>
        <v>1621</v>
      </c>
      <c r="K1651" s="22">
        <f>0.000621371*'EVM CPZ List'!$H1651</f>
        <v>40.207330955132541</v>
      </c>
      <c r="L1651" s="22">
        <f>L1650+'EVM CPZ List'!$K1651</f>
        <v>19153.559477948074</v>
      </c>
      <c r="M1651" s="22">
        <f>M1650-'EVM CPZ List'!$I1651</f>
        <v>19.830938497680265</v>
      </c>
      <c r="N1651" s="7" t="e">
        <f>INDEX('2021 Certified EVM Plan'!G:G,MATCH(B1651,'2021 Certified EVM Plan'!E:E,0))</f>
        <v>#N/A</v>
      </c>
      <c r="O1651" s="7" t="e">
        <f>INDEX('2021 Certified EVM Plan'!M:M,MATCH(B1651,'2021 Certified EVM Plan'!E:E,0))</f>
        <v>#N/A</v>
      </c>
      <c r="P1651" s="7">
        <f t="shared" si="25"/>
        <v>1</v>
      </c>
      <c r="Q1651" s="26" t="e">
        <f>IF(INDEX('2021 Certified EVM Plan'!H:H,MATCH(B1651,'2021 Certified EVM Plan'!E:E,0))=1,M1651,#N/A)</f>
        <v>#N/A</v>
      </c>
      <c r="R1651" s="26" t="e">
        <f>IF(INDEX('2021 Certified EVM Plan'!J:J,MATCH(B1651,'2021 Certified EVM Plan'!E:E,0))=1,M1651,#N/A)</f>
        <v>#N/A</v>
      </c>
      <c r="S1651" s="26" t="e">
        <f>IF(INDEX('2021 Certified EVM Plan'!K:K,MATCH(B1651,'2021 Certified EVM Plan'!E:E,0))=1,M1651,#N/A)</f>
        <v>#N/A</v>
      </c>
    </row>
    <row r="1652" spans="1:19" x14ac:dyDescent="0.25">
      <c r="A1652" s="22" t="s">
        <v>964</v>
      </c>
      <c r="B1652" s="22">
        <v>771</v>
      </c>
      <c r="C1652" s="22">
        <v>73</v>
      </c>
      <c r="D1652" s="23">
        <v>8.2498970854462102E-4</v>
      </c>
      <c r="E1652" s="22">
        <v>42091102</v>
      </c>
      <c r="F1652" s="22" t="s">
        <v>1058</v>
      </c>
      <c r="G1652" s="22" t="s">
        <v>1202</v>
      </c>
      <c r="H1652" s="22">
        <v>7538.7630620807204</v>
      </c>
      <c r="I1652" s="24">
        <f>'EVM CPZ List'!$D1652*'EVM CPZ List'!$C1652</f>
        <v>6.0224248723757333E-2</v>
      </c>
      <c r="J1652" s="25">
        <f>INDEX('Pivot of Risk Data'!A:A,MATCH('EVM CPZ List'!$B1652,'Pivot of Risk Data'!B:B,0),1)</f>
        <v>1622</v>
      </c>
      <c r="K1652" s="22">
        <f>0.000621371*'EVM CPZ List'!$H1652</f>
        <v>4.6843687426481591</v>
      </c>
      <c r="L1652" s="22">
        <f>L1651+'EVM CPZ List'!$K1652</f>
        <v>19158.243846690722</v>
      </c>
      <c r="M1652" s="22">
        <f>M1651-'EVM CPZ List'!$I1652</f>
        <v>19.770714248956509</v>
      </c>
      <c r="N1652" s="7" t="e">
        <f>INDEX('2021 Certified EVM Plan'!G:G,MATCH(B1652,'2021 Certified EVM Plan'!E:E,0))</f>
        <v>#N/A</v>
      </c>
      <c r="O1652" s="7" t="e">
        <f>INDEX('2021 Certified EVM Plan'!M:M,MATCH(B1652,'2021 Certified EVM Plan'!E:E,0))</f>
        <v>#N/A</v>
      </c>
      <c r="P1652" s="7">
        <f t="shared" si="25"/>
        <v>1</v>
      </c>
      <c r="Q1652" s="26" t="e">
        <f>IF(INDEX('2021 Certified EVM Plan'!H:H,MATCH(B1652,'2021 Certified EVM Plan'!E:E,0))=1,M1652,#N/A)</f>
        <v>#N/A</v>
      </c>
      <c r="R1652" s="26" t="e">
        <f>IF(INDEX('2021 Certified EVM Plan'!J:J,MATCH(B1652,'2021 Certified EVM Plan'!E:E,0))=1,M1652,#N/A)</f>
        <v>#N/A</v>
      </c>
      <c r="S1652" s="26" t="e">
        <f>IF(INDEX('2021 Certified EVM Plan'!K:K,MATCH(B1652,'2021 Certified EVM Plan'!E:E,0))=1,M1652,#N/A)</f>
        <v>#N/A</v>
      </c>
    </row>
    <row r="1653" spans="1:19" x14ac:dyDescent="0.25">
      <c r="A1653" s="22" t="s">
        <v>2195</v>
      </c>
      <c r="B1653" s="22">
        <v>4706</v>
      </c>
      <c r="C1653" s="22">
        <v>38</v>
      </c>
      <c r="D1653" s="23">
        <v>8.2289769404932003E-4</v>
      </c>
      <c r="E1653" s="22">
        <v>83500401</v>
      </c>
      <c r="F1653" s="22" t="s">
        <v>2223</v>
      </c>
      <c r="G1653" s="22" t="s">
        <v>2224</v>
      </c>
      <c r="H1653" s="22">
        <v>3742.6319502554402</v>
      </c>
      <c r="I1653" s="24">
        <f>'EVM CPZ List'!$D1653*'EVM CPZ List'!$C1653</f>
        <v>3.1270112373874163E-2</v>
      </c>
      <c r="J1653" s="25">
        <f>INDEX('Pivot of Risk Data'!A:A,MATCH('EVM CPZ List'!$B1653,'Pivot of Risk Data'!B:B,0),1)</f>
        <v>1623</v>
      </c>
      <c r="K1653" s="22">
        <f>0.000621371*'EVM CPZ List'!$H1653</f>
        <v>2.3255629575621732</v>
      </c>
      <c r="L1653" s="22">
        <f>L1652+'EVM CPZ List'!$K1653</f>
        <v>19160.569409648284</v>
      </c>
      <c r="M1653" s="22">
        <f>M1652-'EVM CPZ List'!$I1653</f>
        <v>19.739444136582634</v>
      </c>
      <c r="N1653" s="7" t="e">
        <f>INDEX('2021 Certified EVM Plan'!G:G,MATCH(B1653,'2021 Certified EVM Plan'!E:E,0))</f>
        <v>#N/A</v>
      </c>
      <c r="O1653" s="7" t="e">
        <f>INDEX('2021 Certified EVM Plan'!M:M,MATCH(B1653,'2021 Certified EVM Plan'!E:E,0))</f>
        <v>#N/A</v>
      </c>
      <c r="P1653" s="7">
        <f t="shared" si="25"/>
        <v>1</v>
      </c>
      <c r="Q1653" s="26" t="e">
        <f>IF(INDEX('2021 Certified EVM Plan'!H:H,MATCH(B1653,'2021 Certified EVM Plan'!E:E,0))=1,M1653,#N/A)</f>
        <v>#N/A</v>
      </c>
      <c r="R1653" s="26" t="e">
        <f>IF(INDEX('2021 Certified EVM Plan'!J:J,MATCH(B1653,'2021 Certified EVM Plan'!E:E,0))=1,M1653,#N/A)</f>
        <v>#N/A</v>
      </c>
      <c r="S1653" s="26" t="e">
        <f>IF(INDEX('2021 Certified EVM Plan'!K:K,MATCH(B1653,'2021 Certified EVM Plan'!E:E,0))=1,M1653,#N/A)</f>
        <v>#N/A</v>
      </c>
    </row>
    <row r="1654" spans="1:19" x14ac:dyDescent="0.25">
      <c r="A1654" s="22" t="s">
        <v>539</v>
      </c>
      <c r="B1654" s="22">
        <v>8495</v>
      </c>
      <c r="C1654" s="22">
        <v>27</v>
      </c>
      <c r="D1654" s="23">
        <v>8.1928211270035497E-4</v>
      </c>
      <c r="E1654" s="22">
        <v>103031102</v>
      </c>
      <c r="F1654" s="22" t="s">
        <v>540</v>
      </c>
      <c r="G1654" s="22" t="s">
        <v>658</v>
      </c>
      <c r="H1654" s="22">
        <v>3368.9824214731698</v>
      </c>
      <c r="I1654" s="24">
        <f>'EVM CPZ List'!$D1654*'EVM CPZ List'!$C1654</f>
        <v>2.2120617042909584E-2</v>
      </c>
      <c r="J1654" s="25">
        <f>INDEX('Pivot of Risk Data'!A:A,MATCH('EVM CPZ List'!$B1654,'Pivot of Risk Data'!B:B,0),1)</f>
        <v>1624</v>
      </c>
      <c r="K1654" s="22">
        <f>0.000621371*'EVM CPZ List'!$H1654</f>
        <v>2.0933879762132048</v>
      </c>
      <c r="L1654" s="22">
        <f>L1653+'EVM CPZ List'!$K1654</f>
        <v>19162.662797624496</v>
      </c>
      <c r="M1654" s="22">
        <f>M1653-'EVM CPZ List'!$I1654</f>
        <v>19.717323519539725</v>
      </c>
      <c r="N1654" s="7" t="e">
        <f>INDEX('2021 Certified EVM Plan'!G:G,MATCH(B1654,'2021 Certified EVM Plan'!E:E,0))</f>
        <v>#N/A</v>
      </c>
      <c r="O1654" s="7" t="e">
        <f>INDEX('2021 Certified EVM Plan'!M:M,MATCH(B1654,'2021 Certified EVM Plan'!E:E,0))</f>
        <v>#N/A</v>
      </c>
      <c r="P1654" s="7">
        <f t="shared" si="25"/>
        <v>1</v>
      </c>
      <c r="Q1654" s="26" t="e">
        <f>IF(INDEX('2021 Certified EVM Plan'!H:H,MATCH(B1654,'2021 Certified EVM Plan'!E:E,0))=1,M1654,#N/A)</f>
        <v>#N/A</v>
      </c>
      <c r="R1654" s="26" t="e">
        <f>IF(INDEX('2021 Certified EVM Plan'!J:J,MATCH(B1654,'2021 Certified EVM Plan'!E:E,0))=1,M1654,#N/A)</f>
        <v>#N/A</v>
      </c>
      <c r="S1654" s="26" t="e">
        <f>IF(INDEX('2021 Certified EVM Plan'!K:K,MATCH(B1654,'2021 Certified EVM Plan'!E:E,0))=1,M1654,#N/A)</f>
        <v>#N/A</v>
      </c>
    </row>
    <row r="1655" spans="1:19" x14ac:dyDescent="0.25">
      <c r="A1655" s="22" t="s">
        <v>539</v>
      </c>
      <c r="B1655" s="22">
        <v>2692</v>
      </c>
      <c r="C1655" s="22">
        <v>6</v>
      </c>
      <c r="D1655" s="23">
        <v>8.1836568713639503E-4</v>
      </c>
      <c r="E1655" s="22">
        <v>102541101</v>
      </c>
      <c r="F1655" s="22" t="s">
        <v>694</v>
      </c>
      <c r="G1655" s="22" t="s">
        <v>814</v>
      </c>
      <c r="H1655" s="22">
        <v>15490.262853041801</v>
      </c>
      <c r="I1655" s="24">
        <f>'EVM CPZ List'!$D1655*'EVM CPZ List'!$C1655</f>
        <v>4.9101941228183697E-3</v>
      </c>
      <c r="J1655" s="25">
        <f>INDEX('Pivot of Risk Data'!A:A,MATCH('EVM CPZ List'!$B1655,'Pivot of Risk Data'!B:B,0),1)</f>
        <v>1625</v>
      </c>
      <c r="K1655" s="22">
        <f>0.000621371*'EVM CPZ List'!$H1655</f>
        <v>9.6252001192574372</v>
      </c>
      <c r="L1655" s="22">
        <f>L1654+'EVM CPZ List'!$K1655</f>
        <v>19172.287997743755</v>
      </c>
      <c r="M1655" s="22">
        <f>M1654-'EVM CPZ List'!$I1655</f>
        <v>19.712413325416907</v>
      </c>
      <c r="N1655" s="7" t="e">
        <f>INDEX('2021 Certified EVM Plan'!G:G,MATCH(B1655,'2021 Certified EVM Plan'!E:E,0))</f>
        <v>#N/A</v>
      </c>
      <c r="O1655" s="7" t="e">
        <f>INDEX('2021 Certified EVM Plan'!M:M,MATCH(B1655,'2021 Certified EVM Plan'!E:E,0))</f>
        <v>#N/A</v>
      </c>
      <c r="P1655" s="7">
        <f t="shared" si="25"/>
        <v>1</v>
      </c>
      <c r="Q1655" s="26" t="e">
        <f>IF(INDEX('2021 Certified EVM Plan'!H:H,MATCH(B1655,'2021 Certified EVM Plan'!E:E,0))=1,M1655,#N/A)</f>
        <v>#N/A</v>
      </c>
      <c r="R1655" s="26" t="e">
        <f>IF(INDEX('2021 Certified EVM Plan'!J:J,MATCH(B1655,'2021 Certified EVM Plan'!E:E,0))=1,M1655,#N/A)</f>
        <v>#N/A</v>
      </c>
      <c r="S1655" s="26" t="e">
        <f>IF(INDEX('2021 Certified EVM Plan'!K:K,MATCH(B1655,'2021 Certified EVM Plan'!E:E,0))=1,M1655,#N/A)</f>
        <v>#N/A</v>
      </c>
    </row>
    <row r="1656" spans="1:19" x14ac:dyDescent="0.25">
      <c r="A1656" s="22" t="s">
        <v>1672</v>
      </c>
      <c r="B1656" s="22">
        <v>3413</v>
      </c>
      <c r="C1656" s="22">
        <v>9</v>
      </c>
      <c r="D1656" s="23">
        <v>8.1696426283520899E-4</v>
      </c>
      <c r="E1656" s="22">
        <v>163011101</v>
      </c>
      <c r="F1656" s="22" t="s">
        <v>1780</v>
      </c>
      <c r="G1656" s="22" t="s">
        <v>1917</v>
      </c>
      <c r="H1656" s="22">
        <v>936.36069875220505</v>
      </c>
      <c r="I1656" s="24">
        <f>'EVM CPZ List'!$D1656*'EVM CPZ List'!$C1656</f>
        <v>7.3526783655168812E-3</v>
      </c>
      <c r="J1656" s="25">
        <f>INDEX('Pivot of Risk Data'!A:A,MATCH('EVM CPZ List'!$B1656,'Pivot of Risk Data'!B:B,0),1)</f>
        <v>1626</v>
      </c>
      <c r="K1656" s="22">
        <f>0.000621371*'EVM CPZ List'!$H1656</f>
        <v>0.58182738374435639</v>
      </c>
      <c r="L1656" s="22">
        <f>L1655+'EVM CPZ List'!$K1656</f>
        <v>19172.869825127498</v>
      </c>
      <c r="M1656" s="22">
        <f>M1655-'EVM CPZ List'!$I1656</f>
        <v>19.70506064705139</v>
      </c>
      <c r="N1656" s="7" t="e">
        <f>INDEX('2021 Certified EVM Plan'!G:G,MATCH(B1656,'2021 Certified EVM Plan'!E:E,0))</f>
        <v>#N/A</v>
      </c>
      <c r="O1656" s="7" t="e">
        <f>INDEX('2021 Certified EVM Plan'!M:M,MATCH(B1656,'2021 Certified EVM Plan'!E:E,0))</f>
        <v>#N/A</v>
      </c>
      <c r="P1656" s="7">
        <f t="shared" si="25"/>
        <v>1</v>
      </c>
      <c r="Q1656" s="26" t="e">
        <f>IF(INDEX('2021 Certified EVM Plan'!H:H,MATCH(B1656,'2021 Certified EVM Plan'!E:E,0))=1,M1656,#N/A)</f>
        <v>#N/A</v>
      </c>
      <c r="R1656" s="26" t="e">
        <f>IF(INDEX('2021 Certified EVM Plan'!J:J,MATCH(B1656,'2021 Certified EVM Plan'!E:E,0))=1,M1656,#N/A)</f>
        <v>#N/A</v>
      </c>
      <c r="S1656" s="26" t="e">
        <f>IF(INDEX('2021 Certified EVM Plan'!K:K,MATCH(B1656,'2021 Certified EVM Plan'!E:E,0))=1,M1656,#N/A)</f>
        <v>#N/A</v>
      </c>
    </row>
    <row r="1657" spans="1:19" x14ac:dyDescent="0.25">
      <c r="A1657" s="22" t="s">
        <v>539</v>
      </c>
      <c r="B1657" s="22">
        <v>2210</v>
      </c>
      <c r="C1657" s="22">
        <v>5</v>
      </c>
      <c r="D1657" s="23">
        <v>8.1142025934910305E-4</v>
      </c>
      <c r="E1657" s="22">
        <v>102911110</v>
      </c>
      <c r="F1657" s="22" t="s">
        <v>787</v>
      </c>
      <c r="G1657" s="22" t="s">
        <v>788</v>
      </c>
      <c r="H1657" s="22">
        <v>417.01107389273602</v>
      </c>
      <c r="I1657" s="24">
        <f>'EVM CPZ List'!$D1657*'EVM CPZ List'!$C1657</f>
        <v>4.0571012967455149E-3</v>
      </c>
      <c r="J1657" s="25">
        <f>INDEX('Pivot of Risk Data'!A:A,MATCH('EVM CPZ List'!$B1657,'Pivot of Risk Data'!B:B,0),1)</f>
        <v>1627</v>
      </c>
      <c r="K1657" s="22">
        <f>0.000621371*'EVM CPZ List'!$H1657</f>
        <v>0.25911858799580328</v>
      </c>
      <c r="L1657" s="22">
        <f>L1656+'EVM CPZ List'!$K1657</f>
        <v>19173.128943715496</v>
      </c>
      <c r="M1657" s="22">
        <f>M1656-'EVM CPZ List'!$I1657</f>
        <v>19.701003545754645</v>
      </c>
      <c r="N1657" s="7" t="e">
        <f>INDEX('2021 Certified EVM Plan'!G:G,MATCH(B1657,'2021 Certified EVM Plan'!E:E,0))</f>
        <v>#N/A</v>
      </c>
      <c r="O1657" s="7" t="e">
        <f>INDEX('2021 Certified EVM Plan'!M:M,MATCH(B1657,'2021 Certified EVM Plan'!E:E,0))</f>
        <v>#N/A</v>
      </c>
      <c r="P1657" s="7">
        <f t="shared" si="25"/>
        <v>1</v>
      </c>
      <c r="Q1657" s="26" t="e">
        <f>IF(INDEX('2021 Certified EVM Plan'!H:H,MATCH(B1657,'2021 Certified EVM Plan'!E:E,0))=1,M1657,#N/A)</f>
        <v>#N/A</v>
      </c>
      <c r="R1657" s="26" t="e">
        <f>IF(INDEX('2021 Certified EVM Plan'!J:J,MATCH(B1657,'2021 Certified EVM Plan'!E:E,0))=1,M1657,#N/A)</f>
        <v>#N/A</v>
      </c>
      <c r="S1657" s="26" t="e">
        <f>IF(INDEX('2021 Certified EVM Plan'!K:K,MATCH(B1657,'2021 Certified EVM Plan'!E:E,0))=1,M1657,#N/A)</f>
        <v>#N/A</v>
      </c>
    </row>
    <row r="1658" spans="1:19" x14ac:dyDescent="0.25">
      <c r="A1658" s="22" t="s">
        <v>2195</v>
      </c>
      <c r="B1658" s="22">
        <v>8519</v>
      </c>
      <c r="C1658" s="22">
        <v>175</v>
      </c>
      <c r="D1658" s="23">
        <v>8.0924503727830002E-4</v>
      </c>
      <c r="E1658" s="22">
        <v>83392110</v>
      </c>
      <c r="F1658" s="22" t="s">
        <v>2558</v>
      </c>
      <c r="G1658" s="22" t="s">
        <v>2798</v>
      </c>
      <c r="H1658" s="22">
        <v>39910.093964917898</v>
      </c>
      <c r="I1658" s="24">
        <f>'EVM CPZ List'!$D1658*'EVM CPZ List'!$C1658</f>
        <v>0.1416178815237025</v>
      </c>
      <c r="J1658" s="25">
        <f>INDEX('Pivot of Risk Data'!A:A,MATCH('EVM CPZ List'!$B1658,'Pivot of Risk Data'!B:B,0),1)</f>
        <v>1628</v>
      </c>
      <c r="K1658" s="22">
        <f>0.000621371*'EVM CPZ List'!$H1658</f>
        <v>24.798974997075</v>
      </c>
      <c r="L1658" s="22">
        <f>L1657+'EVM CPZ List'!$K1658</f>
        <v>19197.927918712572</v>
      </c>
      <c r="M1658" s="22">
        <f>M1657-'EVM CPZ List'!$I1658</f>
        <v>19.559385664230941</v>
      </c>
      <c r="N1658" s="7" t="e">
        <f>INDEX('2021 Certified EVM Plan'!G:G,MATCH(B1658,'2021 Certified EVM Plan'!E:E,0))</f>
        <v>#N/A</v>
      </c>
      <c r="O1658" s="7" t="e">
        <f>INDEX('2021 Certified EVM Plan'!M:M,MATCH(B1658,'2021 Certified EVM Plan'!E:E,0))</f>
        <v>#N/A</v>
      </c>
      <c r="P1658" s="7">
        <f t="shared" si="25"/>
        <v>1</v>
      </c>
      <c r="Q1658" s="26" t="e">
        <f>IF(INDEX('2021 Certified EVM Plan'!H:H,MATCH(B1658,'2021 Certified EVM Plan'!E:E,0))=1,M1658,#N/A)</f>
        <v>#N/A</v>
      </c>
      <c r="R1658" s="26" t="e">
        <f>IF(INDEX('2021 Certified EVM Plan'!J:J,MATCH(B1658,'2021 Certified EVM Plan'!E:E,0))=1,M1658,#N/A)</f>
        <v>#N/A</v>
      </c>
      <c r="S1658" s="26" t="e">
        <f>IF(INDEX('2021 Certified EVM Plan'!K:K,MATCH(B1658,'2021 Certified EVM Plan'!E:E,0))=1,M1658,#N/A)</f>
        <v>#N/A</v>
      </c>
    </row>
    <row r="1659" spans="1:19" x14ac:dyDescent="0.25">
      <c r="A1659" s="22" t="s">
        <v>1672</v>
      </c>
      <c r="B1659" s="22">
        <v>6601</v>
      </c>
      <c r="C1659" s="22">
        <v>10</v>
      </c>
      <c r="D1659" s="23">
        <v>8.0821493233396505E-4</v>
      </c>
      <c r="E1659" s="22">
        <v>163692101</v>
      </c>
      <c r="F1659" s="22" t="s">
        <v>2150</v>
      </c>
      <c r="G1659" s="22" t="s">
        <v>2175</v>
      </c>
      <c r="H1659" s="22">
        <v>928.20696645527801</v>
      </c>
      <c r="I1659" s="24">
        <f>'EVM CPZ List'!$D1659*'EVM CPZ List'!$C1659</f>
        <v>8.0821493233396505E-3</v>
      </c>
      <c r="J1659" s="25">
        <f>INDEX('Pivot of Risk Data'!A:A,MATCH('EVM CPZ List'!$B1659,'Pivot of Risk Data'!B:B,0),1)</f>
        <v>1629</v>
      </c>
      <c r="K1659" s="22">
        <f>0.000621371*'EVM CPZ List'!$H1659</f>
        <v>0.57676089095328253</v>
      </c>
      <c r="L1659" s="22">
        <f>L1658+'EVM CPZ List'!$K1659</f>
        <v>19198.504679603524</v>
      </c>
      <c r="M1659" s="22">
        <f>M1658-'EVM CPZ List'!$I1659</f>
        <v>19.551303514907602</v>
      </c>
      <c r="N1659" s="7" t="e">
        <f>INDEX('2021 Certified EVM Plan'!G:G,MATCH(B1659,'2021 Certified EVM Plan'!E:E,0))</f>
        <v>#N/A</v>
      </c>
      <c r="O1659" s="7" t="e">
        <f>INDEX('2021 Certified EVM Plan'!M:M,MATCH(B1659,'2021 Certified EVM Plan'!E:E,0))</f>
        <v>#N/A</v>
      </c>
      <c r="P1659" s="7">
        <f t="shared" si="25"/>
        <v>1</v>
      </c>
      <c r="Q1659" s="26" t="e">
        <f>IF(INDEX('2021 Certified EVM Plan'!H:H,MATCH(B1659,'2021 Certified EVM Plan'!E:E,0))=1,M1659,#N/A)</f>
        <v>#N/A</v>
      </c>
      <c r="R1659" s="26" t="e">
        <f>IF(INDEX('2021 Certified EVM Plan'!J:J,MATCH(B1659,'2021 Certified EVM Plan'!E:E,0))=1,M1659,#N/A)</f>
        <v>#N/A</v>
      </c>
      <c r="S1659" s="26" t="e">
        <f>IF(INDEX('2021 Certified EVM Plan'!K:K,MATCH(B1659,'2021 Certified EVM Plan'!E:E,0))=1,M1659,#N/A)</f>
        <v>#N/A</v>
      </c>
    </row>
    <row r="1660" spans="1:19" x14ac:dyDescent="0.25">
      <c r="A1660" s="22" t="s">
        <v>2195</v>
      </c>
      <c r="B1660" s="22">
        <v>8127</v>
      </c>
      <c r="C1660" s="22">
        <v>7</v>
      </c>
      <c r="D1660" s="23">
        <v>8.0570391787664303E-4</v>
      </c>
      <c r="E1660" s="22">
        <v>83140401</v>
      </c>
      <c r="F1660" s="22" t="s">
        <v>2226</v>
      </c>
      <c r="G1660" s="22" t="s">
        <v>2227</v>
      </c>
      <c r="H1660" s="22">
        <v>3781.46837729257</v>
      </c>
      <c r="I1660" s="24">
        <f>'EVM CPZ List'!$D1660*'EVM CPZ List'!$C1660</f>
        <v>5.639927425136501E-3</v>
      </c>
      <c r="J1660" s="25">
        <f>INDEX('Pivot of Risk Data'!A:A,MATCH('EVM CPZ List'!$B1660,'Pivot of Risk Data'!B:B,0),1)</f>
        <v>1630</v>
      </c>
      <c r="K1660" s="22">
        <f>0.000621371*'EVM CPZ List'!$H1660</f>
        <v>2.3496947870666616</v>
      </c>
      <c r="L1660" s="22">
        <f>L1659+'EVM CPZ List'!$K1660</f>
        <v>19200.85437439059</v>
      </c>
      <c r="M1660" s="22">
        <f>M1659-'EVM CPZ List'!$I1660</f>
        <v>19.545663587482466</v>
      </c>
      <c r="N1660" s="7" t="e">
        <f>INDEX('2021 Certified EVM Plan'!G:G,MATCH(B1660,'2021 Certified EVM Plan'!E:E,0))</f>
        <v>#N/A</v>
      </c>
      <c r="O1660" s="7" t="e">
        <f>INDEX('2021 Certified EVM Plan'!M:M,MATCH(B1660,'2021 Certified EVM Plan'!E:E,0))</f>
        <v>#N/A</v>
      </c>
      <c r="P1660" s="7">
        <f t="shared" si="25"/>
        <v>1</v>
      </c>
      <c r="Q1660" s="26" t="e">
        <f>IF(INDEX('2021 Certified EVM Plan'!H:H,MATCH(B1660,'2021 Certified EVM Plan'!E:E,0))=1,M1660,#N/A)</f>
        <v>#N/A</v>
      </c>
      <c r="R1660" s="26" t="e">
        <f>IF(INDEX('2021 Certified EVM Plan'!J:J,MATCH(B1660,'2021 Certified EVM Plan'!E:E,0))=1,M1660,#N/A)</f>
        <v>#N/A</v>
      </c>
      <c r="S1660" s="26" t="e">
        <f>IF(INDEX('2021 Certified EVM Plan'!K:K,MATCH(B1660,'2021 Certified EVM Plan'!E:E,0))=1,M1660,#N/A)</f>
        <v>#N/A</v>
      </c>
    </row>
    <row r="1661" spans="1:19" x14ac:dyDescent="0.25">
      <c r="A1661" s="22" t="s">
        <v>1672</v>
      </c>
      <c r="B1661" s="22">
        <v>3329</v>
      </c>
      <c r="C1661" s="22">
        <v>241</v>
      </c>
      <c r="D1661" s="23">
        <v>8.0470810800872697E-4</v>
      </c>
      <c r="E1661" s="22">
        <v>163751102</v>
      </c>
      <c r="F1661" s="22" t="s">
        <v>1674</v>
      </c>
      <c r="G1661" s="22" t="s">
        <v>1676</v>
      </c>
      <c r="H1661" s="22">
        <v>26763.078088004499</v>
      </c>
      <c r="I1661" s="24">
        <f>'EVM CPZ List'!$D1661*'EVM CPZ List'!$C1661</f>
        <v>0.19393465403010321</v>
      </c>
      <c r="J1661" s="25">
        <f>INDEX('Pivot of Risk Data'!A:A,MATCH('EVM CPZ List'!$B1661,'Pivot of Risk Data'!B:B,0),1)</f>
        <v>1631</v>
      </c>
      <c r="K1661" s="22">
        <f>0.000621371*'EVM CPZ List'!$H1661</f>
        <v>16.629800594621443</v>
      </c>
      <c r="L1661" s="22">
        <f>L1660+'EVM CPZ List'!$K1661</f>
        <v>19217.484174985213</v>
      </c>
      <c r="M1661" s="22">
        <f>M1660-'EVM CPZ List'!$I1661</f>
        <v>19.351728933452364</v>
      </c>
      <c r="N1661" s="7" t="e">
        <f>INDEX('2021 Certified EVM Plan'!G:G,MATCH(B1661,'2021 Certified EVM Plan'!E:E,0))</f>
        <v>#N/A</v>
      </c>
      <c r="O1661" s="7" t="e">
        <f>INDEX('2021 Certified EVM Plan'!M:M,MATCH(B1661,'2021 Certified EVM Plan'!E:E,0))</f>
        <v>#N/A</v>
      </c>
      <c r="P1661" s="7">
        <f t="shared" si="25"/>
        <v>1</v>
      </c>
      <c r="Q1661" s="26" t="e">
        <f>IF(INDEX('2021 Certified EVM Plan'!H:H,MATCH(B1661,'2021 Certified EVM Plan'!E:E,0))=1,M1661,#N/A)</f>
        <v>#N/A</v>
      </c>
      <c r="R1661" s="26" t="e">
        <f>IF(INDEX('2021 Certified EVM Plan'!J:J,MATCH(B1661,'2021 Certified EVM Plan'!E:E,0))=1,M1661,#N/A)</f>
        <v>#N/A</v>
      </c>
      <c r="S1661" s="26" t="e">
        <f>IF(INDEX('2021 Certified EVM Plan'!K:K,MATCH(B1661,'2021 Certified EVM Plan'!E:E,0))=1,M1661,#N/A)</f>
        <v>#N/A</v>
      </c>
    </row>
    <row r="1662" spans="1:19" x14ac:dyDescent="0.25">
      <c r="A1662" s="22" t="s">
        <v>2195</v>
      </c>
      <c r="B1662" s="22">
        <v>362</v>
      </c>
      <c r="C1662" s="22">
        <v>134</v>
      </c>
      <c r="D1662" s="23">
        <v>8.0462283472895095E-4</v>
      </c>
      <c r="E1662" s="22">
        <v>82931101</v>
      </c>
      <c r="F1662" s="22" t="s">
        <v>2254</v>
      </c>
      <c r="G1662" s="22" t="s">
        <v>2345</v>
      </c>
      <c r="H1662" s="22">
        <v>23596.455737830001</v>
      </c>
      <c r="I1662" s="24">
        <f>'EVM CPZ List'!$D1662*'EVM CPZ List'!$C1662</f>
        <v>0.10781945985367943</v>
      </c>
      <c r="J1662" s="25">
        <f>INDEX('Pivot of Risk Data'!A:A,MATCH('EVM CPZ List'!$B1662,'Pivot of Risk Data'!B:B,0),1)</f>
        <v>1632</v>
      </c>
      <c r="K1662" s="22">
        <f>0.000621371*'EVM CPZ List'!$H1662</f>
        <v>14.662153298271166</v>
      </c>
      <c r="L1662" s="22">
        <f>L1661+'EVM CPZ List'!$K1662</f>
        <v>19232.146328283485</v>
      </c>
      <c r="M1662" s="22">
        <f>M1661-'EVM CPZ List'!$I1662</f>
        <v>19.243909473598684</v>
      </c>
      <c r="N1662" s="7" t="e">
        <f>INDEX('2021 Certified EVM Plan'!G:G,MATCH(B1662,'2021 Certified EVM Plan'!E:E,0))</f>
        <v>#N/A</v>
      </c>
      <c r="O1662" s="7" t="e">
        <f>INDEX('2021 Certified EVM Plan'!M:M,MATCH(B1662,'2021 Certified EVM Plan'!E:E,0))</f>
        <v>#N/A</v>
      </c>
      <c r="P1662" s="7">
        <f t="shared" si="25"/>
        <v>1</v>
      </c>
      <c r="Q1662" s="26" t="e">
        <f>IF(INDEX('2021 Certified EVM Plan'!H:H,MATCH(B1662,'2021 Certified EVM Plan'!E:E,0))=1,M1662,#N/A)</f>
        <v>#N/A</v>
      </c>
      <c r="R1662" s="26" t="e">
        <f>IF(INDEX('2021 Certified EVM Plan'!J:J,MATCH(B1662,'2021 Certified EVM Plan'!E:E,0))=1,M1662,#N/A)</f>
        <v>#N/A</v>
      </c>
      <c r="S1662" s="26" t="e">
        <f>IF(INDEX('2021 Certified EVM Plan'!K:K,MATCH(B1662,'2021 Certified EVM Plan'!E:E,0))=1,M1662,#N/A)</f>
        <v>#N/A</v>
      </c>
    </row>
    <row r="1663" spans="1:19" x14ac:dyDescent="0.25">
      <c r="A1663" s="22" t="s">
        <v>1672</v>
      </c>
      <c r="B1663" s="22">
        <v>1352</v>
      </c>
      <c r="C1663" s="22">
        <v>184</v>
      </c>
      <c r="D1663" s="23">
        <v>8.0383669543839702E-4</v>
      </c>
      <c r="E1663" s="22">
        <v>163451702</v>
      </c>
      <c r="F1663" s="22" t="s">
        <v>1831</v>
      </c>
      <c r="G1663" s="22" t="s">
        <v>1914</v>
      </c>
      <c r="H1663" s="22">
        <v>34480.848273796801</v>
      </c>
      <c r="I1663" s="24">
        <f>'EVM CPZ List'!$D1663*'EVM CPZ List'!$C1663</f>
        <v>0.14790595196066506</v>
      </c>
      <c r="J1663" s="25">
        <f>INDEX('Pivot of Risk Data'!A:A,MATCH('EVM CPZ List'!$B1663,'Pivot of Risk Data'!B:B,0),1)</f>
        <v>1633</v>
      </c>
      <c r="K1663" s="22">
        <f>0.000621371*'EVM CPZ List'!$H1663</f>
        <v>21.425399172737393</v>
      </c>
      <c r="L1663" s="22">
        <f>L1662+'EVM CPZ List'!$K1663</f>
        <v>19253.571727456223</v>
      </c>
      <c r="M1663" s="22">
        <f>M1662-'EVM CPZ List'!$I1663</f>
        <v>19.096003521638018</v>
      </c>
      <c r="N1663" s="7" t="e">
        <f>INDEX('2021 Certified EVM Plan'!G:G,MATCH(B1663,'2021 Certified EVM Plan'!E:E,0))</f>
        <v>#N/A</v>
      </c>
      <c r="O1663" s="7" t="e">
        <f>INDEX('2021 Certified EVM Plan'!M:M,MATCH(B1663,'2021 Certified EVM Plan'!E:E,0))</f>
        <v>#N/A</v>
      </c>
      <c r="P1663" s="7">
        <f t="shared" si="25"/>
        <v>1</v>
      </c>
      <c r="Q1663" s="26" t="e">
        <f>IF(INDEX('2021 Certified EVM Plan'!H:H,MATCH(B1663,'2021 Certified EVM Plan'!E:E,0))=1,M1663,#N/A)</f>
        <v>#N/A</v>
      </c>
      <c r="R1663" s="26" t="e">
        <f>IF(INDEX('2021 Certified EVM Plan'!J:J,MATCH(B1663,'2021 Certified EVM Plan'!E:E,0))=1,M1663,#N/A)</f>
        <v>#N/A</v>
      </c>
      <c r="S1663" s="26" t="e">
        <f>IF(INDEX('2021 Certified EVM Plan'!K:K,MATCH(B1663,'2021 Certified EVM Plan'!E:E,0))=1,M1663,#N/A)</f>
        <v>#N/A</v>
      </c>
    </row>
    <row r="1664" spans="1:19" x14ac:dyDescent="0.25">
      <c r="A1664" s="22" t="s">
        <v>8</v>
      </c>
      <c r="B1664" s="22">
        <v>2217</v>
      </c>
      <c r="C1664" s="22">
        <v>158</v>
      </c>
      <c r="D1664" s="23">
        <v>8.0147424780966704E-4</v>
      </c>
      <c r="E1664" s="22">
        <v>152762101</v>
      </c>
      <c r="F1664" s="22" t="s">
        <v>45</v>
      </c>
      <c r="G1664" s="22" t="s">
        <v>470</v>
      </c>
      <c r="H1664" s="22">
        <v>16414.575964485801</v>
      </c>
      <c r="I1664" s="24">
        <f>'EVM CPZ List'!$D1664*'EVM CPZ List'!$C1664</f>
        <v>0.1266329311539274</v>
      </c>
      <c r="J1664" s="25">
        <f>INDEX('Pivot of Risk Data'!A:A,MATCH('EVM CPZ List'!$B1664,'Pivot of Risk Data'!B:B,0),1)</f>
        <v>1634</v>
      </c>
      <c r="K1664" s="22">
        <f>0.000621371*'EVM CPZ List'!$H1664</f>
        <v>10.199541481628506</v>
      </c>
      <c r="L1664" s="22">
        <f>L1663+'EVM CPZ List'!$K1664</f>
        <v>19263.771268937853</v>
      </c>
      <c r="M1664" s="22">
        <f>M1663-'EVM CPZ List'!$I1664</f>
        <v>18.96937059048409</v>
      </c>
      <c r="N1664" s="7" t="e">
        <f>INDEX('2021 Certified EVM Plan'!G:G,MATCH(B1664,'2021 Certified EVM Plan'!E:E,0))</f>
        <v>#N/A</v>
      </c>
      <c r="O1664" s="7" t="e">
        <f>INDEX('2021 Certified EVM Plan'!M:M,MATCH(B1664,'2021 Certified EVM Plan'!E:E,0))</f>
        <v>#N/A</v>
      </c>
      <c r="P1664" s="7">
        <f t="shared" si="25"/>
        <v>1</v>
      </c>
      <c r="Q1664" s="26" t="e">
        <f>IF(INDEX('2021 Certified EVM Plan'!H:H,MATCH(B1664,'2021 Certified EVM Plan'!E:E,0))=1,M1664,#N/A)</f>
        <v>#N/A</v>
      </c>
      <c r="R1664" s="26" t="e">
        <f>IF(INDEX('2021 Certified EVM Plan'!J:J,MATCH(B1664,'2021 Certified EVM Plan'!E:E,0))=1,M1664,#N/A)</f>
        <v>#N/A</v>
      </c>
      <c r="S1664" s="26" t="e">
        <f>IF(INDEX('2021 Certified EVM Plan'!K:K,MATCH(B1664,'2021 Certified EVM Plan'!E:E,0))=1,M1664,#N/A)</f>
        <v>#N/A</v>
      </c>
    </row>
    <row r="1665" spans="1:19" x14ac:dyDescent="0.25">
      <c r="A1665" s="22" t="s">
        <v>964</v>
      </c>
      <c r="B1665" s="22">
        <v>6999</v>
      </c>
      <c r="C1665" s="22">
        <v>108</v>
      </c>
      <c r="D1665" s="23">
        <v>7.9973719618015504E-4</v>
      </c>
      <c r="E1665" s="22">
        <v>192171101</v>
      </c>
      <c r="F1665" s="22" t="s">
        <v>998</v>
      </c>
      <c r="G1665" s="22" t="s">
        <v>1324</v>
      </c>
      <c r="H1665" s="22">
        <v>11564.4444297509</v>
      </c>
      <c r="I1665" s="24">
        <f>'EVM CPZ List'!$D1665*'EVM CPZ List'!$C1665</f>
        <v>8.6371617187456742E-2</v>
      </c>
      <c r="J1665" s="25">
        <f>INDEX('Pivot of Risk Data'!A:A,MATCH('EVM CPZ List'!$B1665,'Pivot of Risk Data'!B:B,0),1)</f>
        <v>1635</v>
      </c>
      <c r="K1665" s="22">
        <f>0.000621371*'EVM CPZ List'!$H1665</f>
        <v>7.1858103997587461</v>
      </c>
      <c r="L1665" s="22">
        <f>L1664+'EVM CPZ List'!$K1665</f>
        <v>19270.957079337612</v>
      </c>
      <c r="M1665" s="22">
        <f>M1664-'EVM CPZ List'!$I1665</f>
        <v>18.882998973296633</v>
      </c>
      <c r="N1665" s="7" t="e">
        <f>INDEX('2021 Certified EVM Plan'!G:G,MATCH(B1665,'2021 Certified EVM Plan'!E:E,0))</f>
        <v>#N/A</v>
      </c>
      <c r="O1665" s="7" t="e">
        <f>INDEX('2021 Certified EVM Plan'!M:M,MATCH(B1665,'2021 Certified EVM Plan'!E:E,0))</f>
        <v>#N/A</v>
      </c>
      <c r="P1665" s="7">
        <f t="shared" si="25"/>
        <v>1</v>
      </c>
      <c r="Q1665" s="26" t="e">
        <f>IF(INDEX('2021 Certified EVM Plan'!H:H,MATCH(B1665,'2021 Certified EVM Plan'!E:E,0))=1,M1665,#N/A)</f>
        <v>#N/A</v>
      </c>
      <c r="R1665" s="26" t="e">
        <f>IF(INDEX('2021 Certified EVM Plan'!J:J,MATCH(B1665,'2021 Certified EVM Plan'!E:E,0))=1,M1665,#N/A)</f>
        <v>#N/A</v>
      </c>
      <c r="S1665" s="26" t="e">
        <f>IF(INDEX('2021 Certified EVM Plan'!K:K,MATCH(B1665,'2021 Certified EVM Plan'!E:E,0))=1,M1665,#N/A)</f>
        <v>#N/A</v>
      </c>
    </row>
    <row r="1666" spans="1:19" x14ac:dyDescent="0.25">
      <c r="A1666" s="22" t="s">
        <v>539</v>
      </c>
      <c r="B1666" s="22">
        <v>4276</v>
      </c>
      <c r="C1666" s="22">
        <v>213</v>
      </c>
      <c r="D1666" s="23">
        <v>7.9337979244295802E-4</v>
      </c>
      <c r="E1666" s="22">
        <v>103091102</v>
      </c>
      <c r="F1666" s="22" t="s">
        <v>627</v>
      </c>
      <c r="G1666" s="22" t="s">
        <v>628</v>
      </c>
      <c r="H1666" s="22">
        <v>29415.285368905599</v>
      </c>
      <c r="I1666" s="24">
        <f>'EVM CPZ List'!$D1666*'EVM CPZ List'!$C1666</f>
        <v>0.16898989579035006</v>
      </c>
      <c r="J1666" s="25">
        <f>INDEX('Pivot of Risk Data'!A:A,MATCH('EVM CPZ List'!$B1666,'Pivot of Risk Data'!B:B,0),1)</f>
        <v>1636</v>
      </c>
      <c r="K1666" s="22">
        <f>0.000621371*'EVM CPZ List'!$H1666</f>
        <v>18.277805284962241</v>
      </c>
      <c r="L1666" s="22">
        <f>L1665+'EVM CPZ List'!$K1666</f>
        <v>19289.234884622572</v>
      </c>
      <c r="M1666" s="22">
        <f>M1665-'EVM CPZ List'!$I1666</f>
        <v>18.714009077506283</v>
      </c>
      <c r="N1666" s="7" t="e">
        <f>INDEX('2021 Certified EVM Plan'!G:G,MATCH(B1666,'2021 Certified EVM Plan'!E:E,0))</f>
        <v>#N/A</v>
      </c>
      <c r="O1666" s="7" t="e">
        <f>INDEX('2021 Certified EVM Plan'!M:M,MATCH(B1666,'2021 Certified EVM Plan'!E:E,0))</f>
        <v>#N/A</v>
      </c>
      <c r="P1666" s="7">
        <f t="shared" ref="P1666:P1729" si="26">COUNTIF(B:B,B1666)</f>
        <v>1</v>
      </c>
      <c r="Q1666" s="26" t="e">
        <f>IF(INDEX('2021 Certified EVM Plan'!H:H,MATCH(B1666,'2021 Certified EVM Plan'!E:E,0))=1,M1666,#N/A)</f>
        <v>#N/A</v>
      </c>
      <c r="R1666" s="26" t="e">
        <f>IF(INDEX('2021 Certified EVM Plan'!J:J,MATCH(B1666,'2021 Certified EVM Plan'!E:E,0))=1,M1666,#N/A)</f>
        <v>#N/A</v>
      </c>
      <c r="S1666" s="26" t="e">
        <f>IF(INDEX('2021 Certified EVM Plan'!K:K,MATCH(B1666,'2021 Certified EVM Plan'!E:E,0))=1,M1666,#N/A)</f>
        <v>#N/A</v>
      </c>
    </row>
    <row r="1667" spans="1:19" x14ac:dyDescent="0.25">
      <c r="A1667" s="22" t="s">
        <v>1672</v>
      </c>
      <c r="B1667" s="22">
        <v>2656</v>
      </c>
      <c r="C1667" s="22">
        <v>51</v>
      </c>
      <c r="D1667" s="23">
        <v>7.9055256032839201E-4</v>
      </c>
      <c r="E1667" s="22">
        <v>163781705</v>
      </c>
      <c r="F1667" s="22" t="s">
        <v>1727</v>
      </c>
      <c r="G1667" s="22" t="s">
        <v>1826</v>
      </c>
      <c r="H1667" s="22">
        <v>5781.6377169170801</v>
      </c>
      <c r="I1667" s="24">
        <f>'EVM CPZ List'!$D1667*'EVM CPZ List'!$C1667</f>
        <v>4.0318180576747992E-2</v>
      </c>
      <c r="J1667" s="25">
        <f>INDEX('Pivot of Risk Data'!A:A,MATCH('EVM CPZ List'!$B1667,'Pivot of Risk Data'!B:B,0),1)</f>
        <v>1637</v>
      </c>
      <c r="K1667" s="22">
        <f>0.000621371*'EVM CPZ List'!$H1667</f>
        <v>3.5925420097984828</v>
      </c>
      <c r="L1667" s="22">
        <f>L1666+'EVM CPZ List'!$K1667</f>
        <v>19292.827426632371</v>
      </c>
      <c r="M1667" s="22">
        <f>M1666-'EVM CPZ List'!$I1667</f>
        <v>18.673690896929536</v>
      </c>
      <c r="N1667" s="7" t="e">
        <f>INDEX('2021 Certified EVM Plan'!G:G,MATCH(B1667,'2021 Certified EVM Plan'!E:E,0))</f>
        <v>#N/A</v>
      </c>
      <c r="O1667" s="7" t="e">
        <f>INDEX('2021 Certified EVM Plan'!M:M,MATCH(B1667,'2021 Certified EVM Plan'!E:E,0))</f>
        <v>#N/A</v>
      </c>
      <c r="P1667" s="7">
        <f t="shared" si="26"/>
        <v>1</v>
      </c>
      <c r="Q1667" s="26" t="e">
        <f>IF(INDEX('2021 Certified EVM Plan'!H:H,MATCH(B1667,'2021 Certified EVM Plan'!E:E,0))=1,M1667,#N/A)</f>
        <v>#N/A</v>
      </c>
      <c r="R1667" s="26" t="e">
        <f>IF(INDEX('2021 Certified EVM Plan'!J:J,MATCH(B1667,'2021 Certified EVM Plan'!E:E,0))=1,M1667,#N/A)</f>
        <v>#N/A</v>
      </c>
      <c r="S1667" s="26" t="e">
        <f>IF(INDEX('2021 Certified EVM Plan'!K:K,MATCH(B1667,'2021 Certified EVM Plan'!E:E,0))=1,M1667,#N/A)</f>
        <v>#N/A</v>
      </c>
    </row>
    <row r="1668" spans="1:19" x14ac:dyDescent="0.25">
      <c r="A1668" s="22" t="s">
        <v>964</v>
      </c>
      <c r="B1668" s="22">
        <v>3021</v>
      </c>
      <c r="C1668" s="22">
        <v>44</v>
      </c>
      <c r="D1668" s="23">
        <v>7.9037732024221001E-4</v>
      </c>
      <c r="E1668" s="22">
        <v>42811113</v>
      </c>
      <c r="F1668" s="22" t="s">
        <v>1039</v>
      </c>
      <c r="G1668" s="22" t="s">
        <v>1165</v>
      </c>
      <c r="H1668" s="22">
        <v>4416.0264758869398</v>
      </c>
      <c r="I1668" s="24">
        <f>'EVM CPZ List'!$D1668*'EVM CPZ List'!$C1668</f>
        <v>3.4776602090657242E-2</v>
      </c>
      <c r="J1668" s="25">
        <f>INDEX('Pivot of Risk Data'!A:A,MATCH('EVM CPZ List'!$B1668,'Pivot of Risk Data'!B:B,0),1)</f>
        <v>1638</v>
      </c>
      <c r="K1668" s="22">
        <f>0.000621371*'EVM CPZ List'!$H1668</f>
        <v>2.7439907873483436</v>
      </c>
      <c r="L1668" s="22">
        <f>L1667+'EVM CPZ List'!$K1668</f>
        <v>19295.57141741972</v>
      </c>
      <c r="M1668" s="22">
        <f>M1667-'EVM CPZ List'!$I1668</f>
        <v>18.63891429483888</v>
      </c>
      <c r="N1668" s="7" t="e">
        <f>INDEX('2021 Certified EVM Plan'!G:G,MATCH(B1668,'2021 Certified EVM Plan'!E:E,0))</f>
        <v>#N/A</v>
      </c>
      <c r="O1668" s="7" t="e">
        <f>INDEX('2021 Certified EVM Plan'!M:M,MATCH(B1668,'2021 Certified EVM Plan'!E:E,0))</f>
        <v>#N/A</v>
      </c>
      <c r="P1668" s="7">
        <f t="shared" si="26"/>
        <v>1</v>
      </c>
      <c r="Q1668" s="26" t="e">
        <f>IF(INDEX('2021 Certified EVM Plan'!H:H,MATCH(B1668,'2021 Certified EVM Plan'!E:E,0))=1,M1668,#N/A)</f>
        <v>#N/A</v>
      </c>
      <c r="R1668" s="26" t="e">
        <f>IF(INDEX('2021 Certified EVM Plan'!J:J,MATCH(B1668,'2021 Certified EVM Plan'!E:E,0))=1,M1668,#N/A)</f>
        <v>#N/A</v>
      </c>
      <c r="S1668" s="26" t="e">
        <f>IF(INDEX('2021 Certified EVM Plan'!K:K,MATCH(B1668,'2021 Certified EVM Plan'!E:E,0))=1,M1668,#N/A)</f>
        <v>#N/A</v>
      </c>
    </row>
    <row r="1669" spans="1:19" x14ac:dyDescent="0.25">
      <c r="A1669" s="22" t="s">
        <v>964</v>
      </c>
      <c r="B1669" s="22">
        <v>2336</v>
      </c>
      <c r="C1669" s="22">
        <v>335</v>
      </c>
      <c r="D1669" s="23">
        <v>7.8662300978112303E-4</v>
      </c>
      <c r="E1669" s="22">
        <v>42841112</v>
      </c>
      <c r="F1669" s="22" t="s">
        <v>1217</v>
      </c>
      <c r="G1669" s="22" t="s">
        <v>1281</v>
      </c>
      <c r="H1669" s="22">
        <v>31035.481738806</v>
      </c>
      <c r="I1669" s="24">
        <f>'EVM CPZ List'!$D1669*'EVM CPZ List'!$C1669</f>
        <v>0.26351870827667623</v>
      </c>
      <c r="J1669" s="25">
        <f>INDEX('Pivot of Risk Data'!A:A,MATCH('EVM CPZ List'!$B1669,'Pivot of Risk Data'!B:B,0),1)</f>
        <v>1639</v>
      </c>
      <c r="K1669" s="22">
        <f>0.000621371*'EVM CPZ List'!$H1669</f>
        <v>19.284548323523623</v>
      </c>
      <c r="L1669" s="22">
        <f>L1668+'EVM CPZ List'!$K1669</f>
        <v>19314.855965743245</v>
      </c>
      <c r="M1669" s="22">
        <f>M1668-'EVM CPZ List'!$I1669</f>
        <v>18.375395586562203</v>
      </c>
      <c r="N1669" s="7" t="e">
        <f>INDEX('2021 Certified EVM Plan'!G:G,MATCH(B1669,'2021 Certified EVM Plan'!E:E,0))</f>
        <v>#N/A</v>
      </c>
      <c r="O1669" s="7" t="e">
        <f>INDEX('2021 Certified EVM Plan'!M:M,MATCH(B1669,'2021 Certified EVM Plan'!E:E,0))</f>
        <v>#N/A</v>
      </c>
      <c r="P1669" s="7">
        <f t="shared" si="26"/>
        <v>1</v>
      </c>
      <c r="Q1669" s="26" t="e">
        <f>IF(INDEX('2021 Certified EVM Plan'!H:H,MATCH(B1669,'2021 Certified EVM Plan'!E:E,0))=1,M1669,#N/A)</f>
        <v>#N/A</v>
      </c>
      <c r="R1669" s="26" t="e">
        <f>IF(INDEX('2021 Certified EVM Plan'!J:J,MATCH(B1669,'2021 Certified EVM Plan'!E:E,0))=1,M1669,#N/A)</f>
        <v>#N/A</v>
      </c>
      <c r="S1669" s="26" t="e">
        <f>IF(INDEX('2021 Certified EVM Plan'!K:K,MATCH(B1669,'2021 Certified EVM Plan'!E:E,0))=1,M1669,#N/A)</f>
        <v>#N/A</v>
      </c>
    </row>
    <row r="1670" spans="1:19" x14ac:dyDescent="0.25">
      <c r="A1670" s="22" t="s">
        <v>8</v>
      </c>
      <c r="B1670" s="22">
        <v>4501</v>
      </c>
      <c r="C1670" s="22">
        <v>345</v>
      </c>
      <c r="D1670" s="23">
        <v>7.8293272833518195E-4</v>
      </c>
      <c r="E1670" s="22">
        <v>152481105</v>
      </c>
      <c r="F1670" s="22" t="s">
        <v>32</v>
      </c>
      <c r="G1670" s="22" t="s">
        <v>135</v>
      </c>
      <c r="H1670" s="22">
        <v>36677.272445062903</v>
      </c>
      <c r="I1670" s="24">
        <f>'EVM CPZ List'!$D1670*'EVM CPZ List'!$C1670</f>
        <v>0.27011179127563778</v>
      </c>
      <c r="J1670" s="25">
        <f>INDEX('Pivot of Risk Data'!A:A,MATCH('EVM CPZ List'!$B1670,'Pivot of Risk Data'!B:B,0),1)</f>
        <v>1640</v>
      </c>
      <c r="K1670" s="22">
        <f>0.000621371*'EVM CPZ List'!$H1670</f>
        <v>22.790193456461182</v>
      </c>
      <c r="L1670" s="22">
        <f>L1669+'EVM CPZ List'!$K1670</f>
        <v>19337.646159199707</v>
      </c>
      <c r="M1670" s="22">
        <f>M1669-'EVM CPZ List'!$I1670</f>
        <v>18.105283795286564</v>
      </c>
      <c r="N1670" s="7" t="e">
        <f>INDEX('2021 Certified EVM Plan'!G:G,MATCH(B1670,'2021 Certified EVM Plan'!E:E,0))</f>
        <v>#N/A</v>
      </c>
      <c r="O1670" s="7" t="e">
        <f>INDEX('2021 Certified EVM Plan'!M:M,MATCH(B1670,'2021 Certified EVM Plan'!E:E,0))</f>
        <v>#N/A</v>
      </c>
      <c r="P1670" s="7">
        <f t="shared" si="26"/>
        <v>1</v>
      </c>
      <c r="Q1670" s="26" t="e">
        <f>IF(INDEX('2021 Certified EVM Plan'!H:H,MATCH(B1670,'2021 Certified EVM Plan'!E:E,0))=1,M1670,#N/A)</f>
        <v>#N/A</v>
      </c>
      <c r="R1670" s="26" t="e">
        <f>IF(INDEX('2021 Certified EVM Plan'!J:J,MATCH(B1670,'2021 Certified EVM Plan'!E:E,0))=1,M1670,#N/A)</f>
        <v>#N/A</v>
      </c>
      <c r="S1670" s="26" t="e">
        <f>IF(INDEX('2021 Certified EVM Plan'!K:K,MATCH(B1670,'2021 Certified EVM Plan'!E:E,0))=1,M1670,#N/A)</f>
        <v>#N/A</v>
      </c>
    </row>
    <row r="1671" spans="1:19" x14ac:dyDescent="0.25">
      <c r="A1671" s="22" t="s">
        <v>964</v>
      </c>
      <c r="B1671" s="22">
        <v>3309</v>
      </c>
      <c r="C1671" s="22">
        <v>5</v>
      </c>
      <c r="D1671" s="23">
        <v>7.7912308285283695E-4</v>
      </c>
      <c r="E1671" s="22">
        <v>192151132</v>
      </c>
      <c r="F1671" s="22" t="s">
        <v>1291</v>
      </c>
      <c r="G1671" s="22" t="s">
        <v>1292</v>
      </c>
      <c r="H1671" s="22">
        <v>360.085977070686</v>
      </c>
      <c r="I1671" s="24">
        <f>'EVM CPZ List'!$D1671*'EVM CPZ List'!$C1671</f>
        <v>3.8956154142641849E-3</v>
      </c>
      <c r="J1671" s="25">
        <f>INDEX('Pivot of Risk Data'!A:A,MATCH('EVM CPZ List'!$B1671,'Pivot of Risk Data'!B:B,0),1)</f>
        <v>1641</v>
      </c>
      <c r="K1671" s="22">
        <f>0.000621371*'EVM CPZ List'!$H1671</f>
        <v>0.22374698365838924</v>
      </c>
      <c r="L1671" s="22">
        <f>L1670+'EVM CPZ List'!$K1671</f>
        <v>19337.869906183365</v>
      </c>
      <c r="M1671" s="22">
        <f>M1670-'EVM CPZ List'!$I1671</f>
        <v>18.101388179872298</v>
      </c>
      <c r="N1671" s="7" t="e">
        <f>INDEX('2021 Certified EVM Plan'!G:G,MATCH(B1671,'2021 Certified EVM Plan'!E:E,0))</f>
        <v>#N/A</v>
      </c>
      <c r="O1671" s="7" t="e">
        <f>INDEX('2021 Certified EVM Plan'!M:M,MATCH(B1671,'2021 Certified EVM Plan'!E:E,0))</f>
        <v>#N/A</v>
      </c>
      <c r="P1671" s="7">
        <f t="shared" si="26"/>
        <v>1</v>
      </c>
      <c r="Q1671" s="26" t="e">
        <f>IF(INDEX('2021 Certified EVM Plan'!H:H,MATCH(B1671,'2021 Certified EVM Plan'!E:E,0))=1,M1671,#N/A)</f>
        <v>#N/A</v>
      </c>
      <c r="R1671" s="26" t="e">
        <f>IF(INDEX('2021 Certified EVM Plan'!J:J,MATCH(B1671,'2021 Certified EVM Plan'!E:E,0))=1,M1671,#N/A)</f>
        <v>#N/A</v>
      </c>
      <c r="S1671" s="26" t="e">
        <f>IF(INDEX('2021 Certified EVM Plan'!K:K,MATCH(B1671,'2021 Certified EVM Plan'!E:E,0))=1,M1671,#N/A)</f>
        <v>#N/A</v>
      </c>
    </row>
    <row r="1672" spans="1:19" x14ac:dyDescent="0.25">
      <c r="A1672" s="22" t="s">
        <v>2195</v>
      </c>
      <c r="B1672" s="22">
        <v>3373</v>
      </c>
      <c r="C1672" s="22">
        <v>281</v>
      </c>
      <c r="D1672" s="23">
        <v>7.76037262206842E-4</v>
      </c>
      <c r="E1672" s="22">
        <v>82021107</v>
      </c>
      <c r="F1672" s="22" t="s">
        <v>2373</v>
      </c>
      <c r="G1672" s="22" t="s">
        <v>2479</v>
      </c>
      <c r="H1672" s="22">
        <v>39175.901292058697</v>
      </c>
      <c r="I1672" s="24">
        <f>'EVM CPZ List'!$D1672*'EVM CPZ List'!$C1672</f>
        <v>0.21806647068012261</v>
      </c>
      <c r="J1672" s="25">
        <f>INDEX('Pivot of Risk Data'!A:A,MATCH('EVM CPZ List'!$B1672,'Pivot of Risk Data'!B:B,0),1)</f>
        <v>1642</v>
      </c>
      <c r="K1672" s="22">
        <f>0.000621371*'EVM CPZ List'!$H1672</f>
        <v>24.342768961747804</v>
      </c>
      <c r="L1672" s="22">
        <f>L1671+'EVM CPZ List'!$K1672</f>
        <v>19362.212675145114</v>
      </c>
      <c r="M1672" s="22">
        <f>M1671-'EVM CPZ List'!$I1672</f>
        <v>17.883321709192177</v>
      </c>
      <c r="N1672" s="7" t="e">
        <f>INDEX('2021 Certified EVM Plan'!G:G,MATCH(B1672,'2021 Certified EVM Plan'!E:E,0))</f>
        <v>#N/A</v>
      </c>
      <c r="O1672" s="7" t="e">
        <f>INDEX('2021 Certified EVM Plan'!M:M,MATCH(B1672,'2021 Certified EVM Plan'!E:E,0))</f>
        <v>#N/A</v>
      </c>
      <c r="P1672" s="7">
        <f t="shared" si="26"/>
        <v>1</v>
      </c>
      <c r="Q1672" s="26" t="e">
        <f>IF(INDEX('2021 Certified EVM Plan'!H:H,MATCH(B1672,'2021 Certified EVM Plan'!E:E,0))=1,M1672,#N/A)</f>
        <v>#N/A</v>
      </c>
      <c r="R1672" s="26" t="e">
        <f>IF(INDEX('2021 Certified EVM Plan'!J:J,MATCH(B1672,'2021 Certified EVM Plan'!E:E,0))=1,M1672,#N/A)</f>
        <v>#N/A</v>
      </c>
      <c r="S1672" s="26" t="e">
        <f>IF(INDEX('2021 Certified EVM Plan'!K:K,MATCH(B1672,'2021 Certified EVM Plan'!E:E,0))=1,M1672,#N/A)</f>
        <v>#N/A</v>
      </c>
    </row>
    <row r="1673" spans="1:19" x14ac:dyDescent="0.25">
      <c r="A1673" s="22" t="s">
        <v>539</v>
      </c>
      <c r="B1673" s="22">
        <v>7389</v>
      </c>
      <c r="C1673" s="22">
        <v>280</v>
      </c>
      <c r="D1673" s="23">
        <v>7.7341180147341498E-4</v>
      </c>
      <c r="E1673" s="22">
        <v>103021101</v>
      </c>
      <c r="F1673" s="22" t="s">
        <v>781</v>
      </c>
      <c r="G1673" s="22" t="s">
        <v>885</v>
      </c>
      <c r="H1673" s="22">
        <v>30151.5298071855</v>
      </c>
      <c r="I1673" s="24">
        <f>'EVM CPZ List'!$D1673*'EVM CPZ List'!$C1673</f>
        <v>0.21655530441255619</v>
      </c>
      <c r="J1673" s="25">
        <f>INDEX('Pivot of Risk Data'!A:A,MATCH('EVM CPZ List'!$B1673,'Pivot of Risk Data'!B:B,0),1)</f>
        <v>1643</v>
      </c>
      <c r="K1673" s="22">
        <f>0.000621371*'EVM CPZ List'!$H1673</f>
        <v>18.735286227820662</v>
      </c>
      <c r="L1673" s="22">
        <f>L1672+'EVM CPZ List'!$K1673</f>
        <v>19380.947961372935</v>
      </c>
      <c r="M1673" s="22">
        <f>M1672-'EVM CPZ List'!$I1673</f>
        <v>17.666766404779622</v>
      </c>
      <c r="N1673" s="7" t="e">
        <f>INDEX('2021 Certified EVM Plan'!G:G,MATCH(B1673,'2021 Certified EVM Plan'!E:E,0))</f>
        <v>#N/A</v>
      </c>
      <c r="O1673" s="7" t="e">
        <f>INDEX('2021 Certified EVM Plan'!M:M,MATCH(B1673,'2021 Certified EVM Plan'!E:E,0))</f>
        <v>#N/A</v>
      </c>
      <c r="P1673" s="7">
        <f t="shared" si="26"/>
        <v>1</v>
      </c>
      <c r="Q1673" s="26" t="e">
        <f>IF(INDEX('2021 Certified EVM Plan'!H:H,MATCH(B1673,'2021 Certified EVM Plan'!E:E,0))=1,M1673,#N/A)</f>
        <v>#N/A</v>
      </c>
      <c r="R1673" s="26" t="e">
        <f>IF(INDEX('2021 Certified EVM Plan'!J:J,MATCH(B1673,'2021 Certified EVM Plan'!E:E,0))=1,M1673,#N/A)</f>
        <v>#N/A</v>
      </c>
      <c r="S1673" s="26" t="e">
        <f>IF(INDEX('2021 Certified EVM Plan'!K:K,MATCH(B1673,'2021 Certified EVM Plan'!E:E,0))=1,M1673,#N/A)</f>
        <v>#N/A</v>
      </c>
    </row>
    <row r="1674" spans="1:19" x14ac:dyDescent="0.25">
      <c r="A1674" s="22" t="s">
        <v>8</v>
      </c>
      <c r="B1674" s="22">
        <v>5208</v>
      </c>
      <c r="C1674" s="22">
        <v>544</v>
      </c>
      <c r="D1674" s="23">
        <v>7.7179351567564997E-4</v>
      </c>
      <c r="E1674" s="22">
        <v>153082106</v>
      </c>
      <c r="F1674" s="22" t="s">
        <v>25</v>
      </c>
      <c r="G1674" s="22" t="s">
        <v>87</v>
      </c>
      <c r="H1674" s="22">
        <v>69399.840121634101</v>
      </c>
      <c r="I1674" s="24">
        <f>'EVM CPZ List'!$D1674*'EVM CPZ List'!$C1674</f>
        <v>0.41985567252755357</v>
      </c>
      <c r="J1674" s="25">
        <f>INDEX('Pivot of Risk Data'!A:A,MATCH('EVM CPZ List'!$B1674,'Pivot of Risk Data'!B:B,0),1)</f>
        <v>1644</v>
      </c>
      <c r="K1674" s="22">
        <f>0.000621371*'EVM CPZ List'!$H1674</f>
        <v>43.123048056219901</v>
      </c>
      <c r="L1674" s="22">
        <f>L1673+'EVM CPZ List'!$K1674</f>
        <v>19424.071009429153</v>
      </c>
      <c r="M1674" s="22">
        <f>M1673-'EVM CPZ List'!$I1674</f>
        <v>17.246910732252068</v>
      </c>
      <c r="N1674" s="7" t="e">
        <f>INDEX('2021 Certified EVM Plan'!G:G,MATCH(B1674,'2021 Certified EVM Plan'!E:E,0))</f>
        <v>#N/A</v>
      </c>
      <c r="O1674" s="7" t="e">
        <f>INDEX('2021 Certified EVM Plan'!M:M,MATCH(B1674,'2021 Certified EVM Plan'!E:E,0))</f>
        <v>#N/A</v>
      </c>
      <c r="P1674" s="7">
        <f t="shared" si="26"/>
        <v>1</v>
      </c>
      <c r="Q1674" s="26" t="e">
        <f>IF(INDEX('2021 Certified EVM Plan'!H:H,MATCH(B1674,'2021 Certified EVM Plan'!E:E,0))=1,M1674,#N/A)</f>
        <v>#N/A</v>
      </c>
      <c r="R1674" s="26" t="e">
        <f>IF(INDEX('2021 Certified EVM Plan'!J:J,MATCH(B1674,'2021 Certified EVM Plan'!E:E,0))=1,M1674,#N/A)</f>
        <v>#N/A</v>
      </c>
      <c r="S1674" s="26" t="e">
        <f>IF(INDEX('2021 Certified EVM Plan'!K:K,MATCH(B1674,'2021 Certified EVM Plan'!E:E,0))=1,M1674,#N/A)</f>
        <v>#N/A</v>
      </c>
    </row>
    <row r="1675" spans="1:19" x14ac:dyDescent="0.25">
      <c r="A1675" s="22" t="s">
        <v>2195</v>
      </c>
      <c r="B1675" s="22">
        <v>3924</v>
      </c>
      <c r="C1675" s="22">
        <v>19</v>
      </c>
      <c r="D1675" s="23">
        <v>7.7053980119344502E-4</v>
      </c>
      <c r="E1675" s="22">
        <v>183101103</v>
      </c>
      <c r="F1675" s="22" t="s">
        <v>2509</v>
      </c>
      <c r="G1675" s="22" t="s">
        <v>2510</v>
      </c>
      <c r="H1675" s="22">
        <v>7083.7808138796699</v>
      </c>
      <c r="I1675" s="24">
        <f>'EVM CPZ List'!$D1675*'EVM CPZ List'!$C1675</f>
        <v>1.4640256222675455E-2</v>
      </c>
      <c r="J1675" s="25">
        <f>INDEX('Pivot of Risk Data'!A:A,MATCH('EVM CPZ List'!$B1675,'Pivot of Risk Data'!B:B,0),1)</f>
        <v>1645</v>
      </c>
      <c r="K1675" s="22">
        <f>0.000621371*'EVM CPZ List'!$H1675</f>
        <v>4.4016559681012248</v>
      </c>
      <c r="L1675" s="22">
        <f>L1674+'EVM CPZ List'!$K1675</f>
        <v>19428.472665397254</v>
      </c>
      <c r="M1675" s="22">
        <f>M1674-'EVM CPZ List'!$I1675</f>
        <v>17.232270476029392</v>
      </c>
      <c r="N1675" s="7" t="e">
        <f>INDEX('2021 Certified EVM Plan'!G:G,MATCH(B1675,'2021 Certified EVM Plan'!E:E,0))</f>
        <v>#N/A</v>
      </c>
      <c r="O1675" s="7" t="e">
        <f>INDEX('2021 Certified EVM Plan'!M:M,MATCH(B1675,'2021 Certified EVM Plan'!E:E,0))</f>
        <v>#N/A</v>
      </c>
      <c r="P1675" s="7">
        <f t="shared" si="26"/>
        <v>1</v>
      </c>
      <c r="Q1675" s="26" t="e">
        <f>IF(INDEX('2021 Certified EVM Plan'!H:H,MATCH(B1675,'2021 Certified EVM Plan'!E:E,0))=1,M1675,#N/A)</f>
        <v>#N/A</v>
      </c>
      <c r="R1675" s="26" t="e">
        <f>IF(INDEX('2021 Certified EVM Plan'!J:J,MATCH(B1675,'2021 Certified EVM Plan'!E:E,0))=1,M1675,#N/A)</f>
        <v>#N/A</v>
      </c>
      <c r="S1675" s="26" t="e">
        <f>IF(INDEX('2021 Certified EVM Plan'!K:K,MATCH(B1675,'2021 Certified EVM Plan'!E:E,0))=1,M1675,#N/A)</f>
        <v>#N/A</v>
      </c>
    </row>
    <row r="1676" spans="1:19" x14ac:dyDescent="0.25">
      <c r="A1676" s="22" t="s">
        <v>2195</v>
      </c>
      <c r="B1676" s="22">
        <v>2032</v>
      </c>
      <c r="C1676" s="22">
        <v>206</v>
      </c>
      <c r="D1676" s="23">
        <v>7.6827440118770599E-4</v>
      </c>
      <c r="E1676" s="22">
        <v>82841102</v>
      </c>
      <c r="F1676" s="22" t="s">
        <v>2249</v>
      </c>
      <c r="G1676" s="22" t="s">
        <v>2431</v>
      </c>
      <c r="H1676" s="22">
        <v>23248.033664140901</v>
      </c>
      <c r="I1676" s="24">
        <f>'EVM CPZ List'!$D1676*'EVM CPZ List'!$C1676</f>
        <v>0.15826452664466745</v>
      </c>
      <c r="J1676" s="25">
        <f>INDEX('Pivot of Risk Data'!A:A,MATCH('EVM CPZ List'!$B1676,'Pivot of Risk Data'!B:B,0),1)</f>
        <v>1646</v>
      </c>
      <c r="K1676" s="22">
        <f>0.000621371*'EVM CPZ List'!$H1676</f>
        <v>14.445653925920896</v>
      </c>
      <c r="L1676" s="22">
        <f>L1675+'EVM CPZ List'!$K1676</f>
        <v>19442.918319323177</v>
      </c>
      <c r="M1676" s="22">
        <f>M1675-'EVM CPZ List'!$I1676</f>
        <v>17.074005949384723</v>
      </c>
      <c r="N1676" s="7" t="e">
        <f>INDEX('2021 Certified EVM Plan'!G:G,MATCH(B1676,'2021 Certified EVM Plan'!E:E,0))</f>
        <v>#N/A</v>
      </c>
      <c r="O1676" s="7" t="e">
        <f>INDEX('2021 Certified EVM Plan'!M:M,MATCH(B1676,'2021 Certified EVM Plan'!E:E,0))</f>
        <v>#N/A</v>
      </c>
      <c r="P1676" s="7">
        <f t="shared" si="26"/>
        <v>1</v>
      </c>
      <c r="Q1676" s="26" t="e">
        <f>IF(INDEX('2021 Certified EVM Plan'!H:H,MATCH(B1676,'2021 Certified EVM Plan'!E:E,0))=1,M1676,#N/A)</f>
        <v>#N/A</v>
      </c>
      <c r="R1676" s="26" t="e">
        <f>IF(INDEX('2021 Certified EVM Plan'!J:J,MATCH(B1676,'2021 Certified EVM Plan'!E:E,0))=1,M1676,#N/A)</f>
        <v>#N/A</v>
      </c>
      <c r="S1676" s="26" t="e">
        <f>IF(INDEX('2021 Certified EVM Plan'!K:K,MATCH(B1676,'2021 Certified EVM Plan'!E:E,0))=1,M1676,#N/A)</f>
        <v>#N/A</v>
      </c>
    </row>
    <row r="1677" spans="1:19" x14ac:dyDescent="0.25">
      <c r="A1677" s="22" t="s">
        <v>539</v>
      </c>
      <c r="B1677" s="22">
        <v>2405</v>
      </c>
      <c r="C1677" s="22">
        <v>62</v>
      </c>
      <c r="D1677" s="23">
        <v>7.6233098713535303E-4</v>
      </c>
      <c r="E1677" s="22">
        <v>103491101</v>
      </c>
      <c r="F1677" s="22" t="s">
        <v>871</v>
      </c>
      <c r="G1677" s="22" t="s">
        <v>953</v>
      </c>
      <c r="H1677" s="22">
        <v>20599.9850671481</v>
      </c>
      <c r="I1677" s="24">
        <f>'EVM CPZ List'!$D1677*'EVM CPZ List'!$C1677</f>
        <v>4.7264521202391885E-2</v>
      </c>
      <c r="J1677" s="25">
        <f>INDEX('Pivot of Risk Data'!A:A,MATCH('EVM CPZ List'!$B1677,'Pivot of Risk Data'!B:B,0),1)</f>
        <v>1647</v>
      </c>
      <c r="K1677" s="22">
        <f>0.000621371*'EVM CPZ List'!$H1677</f>
        <v>12.800233321158883</v>
      </c>
      <c r="L1677" s="22">
        <f>L1676+'EVM CPZ List'!$K1677</f>
        <v>19455.718552644335</v>
      </c>
      <c r="M1677" s="22">
        <f>M1676-'EVM CPZ List'!$I1677</f>
        <v>17.02674142818233</v>
      </c>
      <c r="N1677" s="7" t="e">
        <f>INDEX('2021 Certified EVM Plan'!G:G,MATCH(B1677,'2021 Certified EVM Plan'!E:E,0))</f>
        <v>#N/A</v>
      </c>
      <c r="O1677" s="7" t="e">
        <f>INDEX('2021 Certified EVM Plan'!M:M,MATCH(B1677,'2021 Certified EVM Plan'!E:E,0))</f>
        <v>#N/A</v>
      </c>
      <c r="P1677" s="7">
        <f t="shared" si="26"/>
        <v>1</v>
      </c>
      <c r="Q1677" s="26" t="e">
        <f>IF(INDEX('2021 Certified EVM Plan'!H:H,MATCH(B1677,'2021 Certified EVM Plan'!E:E,0))=1,M1677,#N/A)</f>
        <v>#N/A</v>
      </c>
      <c r="R1677" s="26" t="e">
        <f>IF(INDEX('2021 Certified EVM Plan'!J:J,MATCH(B1677,'2021 Certified EVM Plan'!E:E,0))=1,M1677,#N/A)</f>
        <v>#N/A</v>
      </c>
      <c r="S1677" s="26" t="e">
        <f>IF(INDEX('2021 Certified EVM Plan'!K:K,MATCH(B1677,'2021 Certified EVM Plan'!E:E,0))=1,M1677,#N/A)</f>
        <v>#N/A</v>
      </c>
    </row>
    <row r="1678" spans="1:19" x14ac:dyDescent="0.25">
      <c r="A1678" s="22" t="s">
        <v>1672</v>
      </c>
      <c r="B1678" s="22">
        <v>146</v>
      </c>
      <c r="C1678" s="22">
        <v>6</v>
      </c>
      <c r="D1678" s="23">
        <v>7.6109851408703399E-4</v>
      </c>
      <c r="E1678" s="22">
        <v>162821702</v>
      </c>
      <c r="F1678" s="22" t="s">
        <v>1747</v>
      </c>
      <c r="G1678" s="22" t="s">
        <v>1772</v>
      </c>
      <c r="H1678" s="22">
        <v>8608.78301108716</v>
      </c>
      <c r="I1678" s="24">
        <f>'EVM CPZ List'!$D1678*'EVM CPZ List'!$C1678</f>
        <v>4.5665910845222035E-3</v>
      </c>
      <c r="J1678" s="25">
        <f>INDEX('Pivot of Risk Data'!A:A,MATCH('EVM CPZ List'!$B1678,'Pivot of Risk Data'!B:B,0),1)</f>
        <v>1648</v>
      </c>
      <c r="K1678" s="22">
        <f>0.000621371*'EVM CPZ List'!$H1678</f>
        <v>5.3492481083822394</v>
      </c>
      <c r="L1678" s="22">
        <f>L1677+'EVM CPZ List'!$K1678</f>
        <v>19461.067800752717</v>
      </c>
      <c r="M1678" s="22">
        <f>M1677-'EVM CPZ List'!$I1678</f>
        <v>17.022174837097808</v>
      </c>
      <c r="N1678" s="7" t="e">
        <f>INDEX('2021 Certified EVM Plan'!G:G,MATCH(B1678,'2021 Certified EVM Plan'!E:E,0))</f>
        <v>#N/A</v>
      </c>
      <c r="O1678" s="7" t="e">
        <f>INDEX('2021 Certified EVM Plan'!M:M,MATCH(B1678,'2021 Certified EVM Plan'!E:E,0))</f>
        <v>#N/A</v>
      </c>
      <c r="P1678" s="7">
        <f t="shared" si="26"/>
        <v>1</v>
      </c>
      <c r="Q1678" s="26" t="e">
        <f>IF(INDEX('2021 Certified EVM Plan'!H:H,MATCH(B1678,'2021 Certified EVM Plan'!E:E,0))=1,M1678,#N/A)</f>
        <v>#N/A</v>
      </c>
      <c r="R1678" s="26" t="e">
        <f>IF(INDEX('2021 Certified EVM Plan'!J:J,MATCH(B1678,'2021 Certified EVM Plan'!E:E,0))=1,M1678,#N/A)</f>
        <v>#N/A</v>
      </c>
      <c r="S1678" s="26" t="e">
        <f>IF(INDEX('2021 Certified EVM Plan'!K:K,MATCH(B1678,'2021 Certified EVM Plan'!E:E,0))=1,M1678,#N/A)</f>
        <v>#N/A</v>
      </c>
    </row>
    <row r="1679" spans="1:19" x14ac:dyDescent="0.25">
      <c r="A1679" s="22" t="s">
        <v>2906</v>
      </c>
      <c r="B1679" s="22">
        <v>3152</v>
      </c>
      <c r="C1679" s="22">
        <v>300</v>
      </c>
      <c r="D1679" s="23">
        <v>7.5835468804969495E-4</v>
      </c>
      <c r="E1679" s="22">
        <v>24101103</v>
      </c>
      <c r="F1679" s="22" t="s">
        <v>2589</v>
      </c>
      <c r="G1679" s="22" t="s">
        <v>3295</v>
      </c>
      <c r="H1679" s="22">
        <v>49003.187094524597</v>
      </c>
      <c r="I1679" s="24">
        <f>'EVM CPZ List'!$D1679*'EVM CPZ List'!$C1679</f>
        <v>0.22750640641490849</v>
      </c>
      <c r="J1679" s="25">
        <f>INDEX('Pivot of Risk Data'!A:A,MATCH('EVM CPZ List'!$B1679,'Pivot of Risk Data'!B:B,0),1)</f>
        <v>1649</v>
      </c>
      <c r="K1679" s="22">
        <f>0.000621371*'EVM CPZ List'!$H1679</f>
        <v>30.449159368111843</v>
      </c>
      <c r="L1679" s="22">
        <f>L1678+'EVM CPZ List'!$K1679</f>
        <v>19491.516960120829</v>
      </c>
      <c r="M1679" s="22">
        <f>M1678-'EVM CPZ List'!$I1679</f>
        <v>16.794668430682901</v>
      </c>
      <c r="N1679" s="7" t="e">
        <f>INDEX('2021 Certified EVM Plan'!G:G,MATCH(B1679,'2021 Certified EVM Plan'!E:E,0))</f>
        <v>#N/A</v>
      </c>
      <c r="O1679" s="7" t="e">
        <f>INDEX('2021 Certified EVM Plan'!M:M,MATCH(B1679,'2021 Certified EVM Plan'!E:E,0))</f>
        <v>#N/A</v>
      </c>
      <c r="P1679" s="7">
        <f t="shared" si="26"/>
        <v>1</v>
      </c>
      <c r="Q1679" s="26" t="e">
        <f>IF(INDEX('2021 Certified EVM Plan'!H:H,MATCH(B1679,'2021 Certified EVM Plan'!E:E,0))=1,M1679,#N/A)</f>
        <v>#N/A</v>
      </c>
      <c r="R1679" s="26" t="e">
        <f>IF(INDEX('2021 Certified EVM Plan'!J:J,MATCH(B1679,'2021 Certified EVM Plan'!E:E,0))=1,M1679,#N/A)</f>
        <v>#N/A</v>
      </c>
      <c r="S1679" s="26" t="e">
        <f>IF(INDEX('2021 Certified EVM Plan'!K:K,MATCH(B1679,'2021 Certified EVM Plan'!E:E,0))=1,M1679,#N/A)</f>
        <v>#N/A</v>
      </c>
    </row>
    <row r="1680" spans="1:19" x14ac:dyDescent="0.25">
      <c r="A1680" s="22" t="s">
        <v>8</v>
      </c>
      <c r="B1680" s="22">
        <v>5046</v>
      </c>
      <c r="C1680" s="22">
        <v>148</v>
      </c>
      <c r="D1680" s="23">
        <v>7.5636215472749796E-4</v>
      </c>
      <c r="E1680" s="22">
        <v>152431102</v>
      </c>
      <c r="F1680" s="22" t="s">
        <v>29</v>
      </c>
      <c r="G1680" s="22" t="s">
        <v>210</v>
      </c>
      <c r="H1680" s="22">
        <v>13914.194615198099</v>
      </c>
      <c r="I1680" s="24">
        <f>'EVM CPZ List'!$D1680*'EVM CPZ List'!$C1680</f>
        <v>0.1119415988996697</v>
      </c>
      <c r="J1680" s="25">
        <f>INDEX('Pivot of Risk Data'!A:A,MATCH('EVM CPZ List'!$B1680,'Pivot of Risk Data'!B:B,0),1)</f>
        <v>1650</v>
      </c>
      <c r="K1680" s="22">
        <f>0.000621371*'EVM CPZ List'!$H1680</f>
        <v>8.6458770222402581</v>
      </c>
      <c r="L1680" s="22">
        <f>L1679+'EVM CPZ List'!$K1680</f>
        <v>19500.162837143071</v>
      </c>
      <c r="M1680" s="22">
        <f>M1679-'EVM CPZ List'!$I1680</f>
        <v>16.682726831783231</v>
      </c>
      <c r="N1680" s="7" t="e">
        <f>INDEX('2021 Certified EVM Plan'!G:G,MATCH(B1680,'2021 Certified EVM Plan'!E:E,0))</f>
        <v>#N/A</v>
      </c>
      <c r="O1680" s="7" t="e">
        <f>INDEX('2021 Certified EVM Plan'!M:M,MATCH(B1680,'2021 Certified EVM Plan'!E:E,0))</f>
        <v>#N/A</v>
      </c>
      <c r="P1680" s="7">
        <f t="shared" si="26"/>
        <v>1</v>
      </c>
      <c r="Q1680" s="26" t="e">
        <f>IF(INDEX('2021 Certified EVM Plan'!H:H,MATCH(B1680,'2021 Certified EVM Plan'!E:E,0))=1,M1680,#N/A)</f>
        <v>#N/A</v>
      </c>
      <c r="R1680" s="26" t="e">
        <f>IF(INDEX('2021 Certified EVM Plan'!J:J,MATCH(B1680,'2021 Certified EVM Plan'!E:E,0))=1,M1680,#N/A)</f>
        <v>#N/A</v>
      </c>
      <c r="S1680" s="26" t="e">
        <f>IF(INDEX('2021 Certified EVM Plan'!K:K,MATCH(B1680,'2021 Certified EVM Plan'!E:E,0))=1,M1680,#N/A)</f>
        <v>#N/A</v>
      </c>
    </row>
    <row r="1681" spans="1:19" x14ac:dyDescent="0.25">
      <c r="A1681" s="22" t="s">
        <v>8</v>
      </c>
      <c r="B1681" s="22">
        <v>317</v>
      </c>
      <c r="C1681" s="22">
        <v>181</v>
      </c>
      <c r="D1681" s="23">
        <v>7.5423005852860096E-4</v>
      </c>
      <c r="E1681" s="22">
        <v>153081110</v>
      </c>
      <c r="F1681" s="22" t="s">
        <v>194</v>
      </c>
      <c r="G1681" s="22" t="s">
        <v>301</v>
      </c>
      <c r="H1681" s="22">
        <v>18295.334444294898</v>
      </c>
      <c r="I1681" s="24">
        <f>'EVM CPZ List'!$D1681*'EVM CPZ List'!$C1681</f>
        <v>0.13651564059367677</v>
      </c>
      <c r="J1681" s="25">
        <f>INDEX('Pivot of Risk Data'!A:A,MATCH('EVM CPZ List'!$B1681,'Pivot of Risk Data'!B:B,0),1)</f>
        <v>1651</v>
      </c>
      <c r="K1681" s="22">
        <f>0.000621371*'EVM CPZ List'!$H1681</f>
        <v>11.368190258985965</v>
      </c>
      <c r="L1681" s="22">
        <f>L1680+'EVM CPZ List'!$K1681</f>
        <v>19511.531027402056</v>
      </c>
      <c r="M1681" s="22">
        <f>M1680-'EVM CPZ List'!$I1681</f>
        <v>16.546211191189556</v>
      </c>
      <c r="N1681" s="7" t="e">
        <f>INDEX('2021 Certified EVM Plan'!G:G,MATCH(B1681,'2021 Certified EVM Plan'!E:E,0))</f>
        <v>#N/A</v>
      </c>
      <c r="O1681" s="7" t="e">
        <f>INDEX('2021 Certified EVM Plan'!M:M,MATCH(B1681,'2021 Certified EVM Plan'!E:E,0))</f>
        <v>#N/A</v>
      </c>
      <c r="P1681" s="7">
        <f t="shared" si="26"/>
        <v>1</v>
      </c>
      <c r="Q1681" s="26" t="e">
        <f>IF(INDEX('2021 Certified EVM Plan'!H:H,MATCH(B1681,'2021 Certified EVM Plan'!E:E,0))=1,M1681,#N/A)</f>
        <v>#N/A</v>
      </c>
      <c r="R1681" s="26" t="e">
        <f>IF(INDEX('2021 Certified EVM Plan'!J:J,MATCH(B1681,'2021 Certified EVM Plan'!E:E,0))=1,M1681,#N/A)</f>
        <v>#N/A</v>
      </c>
      <c r="S1681" s="26" t="e">
        <f>IF(INDEX('2021 Certified EVM Plan'!K:K,MATCH(B1681,'2021 Certified EVM Plan'!E:E,0))=1,M1681,#N/A)</f>
        <v>#N/A</v>
      </c>
    </row>
    <row r="1682" spans="1:19" x14ac:dyDescent="0.25">
      <c r="A1682" s="22" t="s">
        <v>2195</v>
      </c>
      <c r="B1682" s="22">
        <v>8441</v>
      </c>
      <c r="C1682" s="22">
        <v>95</v>
      </c>
      <c r="D1682" s="23">
        <v>7.5205243652521898E-4</v>
      </c>
      <c r="E1682" s="22">
        <v>182631104</v>
      </c>
      <c r="F1682" s="22" t="s">
        <v>2450</v>
      </c>
      <c r="G1682" s="22" t="s">
        <v>2707</v>
      </c>
      <c r="H1682" s="22">
        <v>14494.4535389703</v>
      </c>
      <c r="I1682" s="24">
        <f>'EVM CPZ List'!$D1682*'EVM CPZ List'!$C1682</f>
        <v>7.1444981469895807E-2</v>
      </c>
      <c r="J1682" s="25">
        <f>INDEX('Pivot of Risk Data'!A:A,MATCH('EVM CPZ List'!$B1682,'Pivot of Risk Data'!B:B,0),1)</f>
        <v>1652</v>
      </c>
      <c r="K1682" s="22">
        <f>0.000621371*'EVM CPZ List'!$H1682</f>
        <v>9.0064330899635134</v>
      </c>
      <c r="L1682" s="22">
        <f>L1681+'EVM CPZ List'!$K1682</f>
        <v>19520.537460492018</v>
      </c>
      <c r="M1682" s="22">
        <f>M1681-'EVM CPZ List'!$I1682</f>
        <v>16.474766209719661</v>
      </c>
      <c r="N1682" s="7" t="e">
        <f>INDEX('2021 Certified EVM Plan'!G:G,MATCH(B1682,'2021 Certified EVM Plan'!E:E,0))</f>
        <v>#N/A</v>
      </c>
      <c r="O1682" s="7" t="e">
        <f>INDEX('2021 Certified EVM Plan'!M:M,MATCH(B1682,'2021 Certified EVM Plan'!E:E,0))</f>
        <v>#N/A</v>
      </c>
      <c r="P1682" s="7">
        <f t="shared" si="26"/>
        <v>1</v>
      </c>
      <c r="Q1682" s="26" t="e">
        <f>IF(INDEX('2021 Certified EVM Plan'!H:H,MATCH(B1682,'2021 Certified EVM Plan'!E:E,0))=1,M1682,#N/A)</f>
        <v>#N/A</v>
      </c>
      <c r="R1682" s="26" t="e">
        <f>IF(INDEX('2021 Certified EVM Plan'!J:J,MATCH(B1682,'2021 Certified EVM Plan'!E:E,0))=1,M1682,#N/A)</f>
        <v>#N/A</v>
      </c>
      <c r="S1682" s="26" t="e">
        <f>IF(INDEX('2021 Certified EVM Plan'!K:K,MATCH(B1682,'2021 Certified EVM Plan'!E:E,0))=1,M1682,#N/A)</f>
        <v>#N/A</v>
      </c>
    </row>
    <row r="1683" spans="1:19" x14ac:dyDescent="0.25">
      <c r="A1683" s="22" t="s">
        <v>8</v>
      </c>
      <c r="B1683" s="22">
        <v>7746</v>
      </c>
      <c r="C1683" s="22">
        <v>71</v>
      </c>
      <c r="D1683" s="23">
        <v>7.4984468628710695E-4</v>
      </c>
      <c r="E1683" s="22">
        <v>153662102</v>
      </c>
      <c r="F1683" s="22" t="s">
        <v>11</v>
      </c>
      <c r="G1683" s="22" t="s">
        <v>118</v>
      </c>
      <c r="H1683" s="22">
        <v>9059.6456133894299</v>
      </c>
      <c r="I1683" s="24">
        <f>'EVM CPZ List'!$D1683*'EVM CPZ List'!$C1683</f>
        <v>5.3238972726384594E-2</v>
      </c>
      <c r="J1683" s="25">
        <f>INDEX('Pivot of Risk Data'!A:A,MATCH('EVM CPZ List'!$B1683,'Pivot of Risk Data'!B:B,0),1)</f>
        <v>1653</v>
      </c>
      <c r="K1683" s="22">
        <f>0.000621371*'EVM CPZ List'!$H1683</f>
        <v>5.6294010544374036</v>
      </c>
      <c r="L1683" s="22">
        <f>L1682+'EVM CPZ List'!$K1683</f>
        <v>19526.166861546455</v>
      </c>
      <c r="M1683" s="22">
        <f>M1682-'EVM CPZ List'!$I1683</f>
        <v>16.421527236993278</v>
      </c>
      <c r="N1683" s="7" t="e">
        <f>INDEX('2021 Certified EVM Plan'!G:G,MATCH(B1683,'2021 Certified EVM Plan'!E:E,0))</f>
        <v>#N/A</v>
      </c>
      <c r="O1683" s="7" t="e">
        <f>INDEX('2021 Certified EVM Plan'!M:M,MATCH(B1683,'2021 Certified EVM Plan'!E:E,0))</f>
        <v>#N/A</v>
      </c>
      <c r="P1683" s="7">
        <f t="shared" si="26"/>
        <v>1</v>
      </c>
      <c r="Q1683" s="26" t="e">
        <f>IF(INDEX('2021 Certified EVM Plan'!H:H,MATCH(B1683,'2021 Certified EVM Plan'!E:E,0))=1,M1683,#N/A)</f>
        <v>#N/A</v>
      </c>
      <c r="R1683" s="26" t="e">
        <f>IF(INDEX('2021 Certified EVM Plan'!J:J,MATCH(B1683,'2021 Certified EVM Plan'!E:E,0))=1,M1683,#N/A)</f>
        <v>#N/A</v>
      </c>
      <c r="S1683" s="26" t="e">
        <f>IF(INDEX('2021 Certified EVM Plan'!K:K,MATCH(B1683,'2021 Certified EVM Plan'!E:E,0))=1,M1683,#N/A)</f>
        <v>#N/A</v>
      </c>
    </row>
    <row r="1684" spans="1:19" x14ac:dyDescent="0.25">
      <c r="A1684" s="22" t="s">
        <v>2906</v>
      </c>
      <c r="B1684" s="22">
        <v>4225</v>
      </c>
      <c r="C1684" s="22">
        <v>35</v>
      </c>
      <c r="D1684" s="23">
        <v>7.4935563486256903E-4</v>
      </c>
      <c r="E1684" s="22">
        <v>42261101</v>
      </c>
      <c r="F1684" s="22" t="s">
        <v>3088</v>
      </c>
      <c r="G1684" s="22" t="s">
        <v>3257</v>
      </c>
      <c r="H1684" s="22">
        <v>5655.0293742189797</v>
      </c>
      <c r="I1684" s="24">
        <f>'EVM CPZ List'!$D1684*'EVM CPZ List'!$C1684</f>
        <v>2.6227447220189916E-2</v>
      </c>
      <c r="J1684" s="25">
        <f>INDEX('Pivot of Risk Data'!A:A,MATCH('EVM CPZ List'!$B1684,'Pivot of Risk Data'!B:B,0),1)</f>
        <v>1654</v>
      </c>
      <c r="K1684" s="22">
        <f>0.000621371*'EVM CPZ List'!$H1684</f>
        <v>3.5138712572878217</v>
      </c>
      <c r="L1684" s="22">
        <f>L1683+'EVM CPZ List'!$K1684</f>
        <v>19529.680732803743</v>
      </c>
      <c r="M1684" s="22">
        <f>M1683-'EVM CPZ List'!$I1684</f>
        <v>16.395299789773087</v>
      </c>
      <c r="N1684" s="7" t="e">
        <f>INDEX('2021 Certified EVM Plan'!G:G,MATCH(B1684,'2021 Certified EVM Plan'!E:E,0))</f>
        <v>#N/A</v>
      </c>
      <c r="O1684" s="7" t="e">
        <f>INDEX('2021 Certified EVM Plan'!M:M,MATCH(B1684,'2021 Certified EVM Plan'!E:E,0))</f>
        <v>#N/A</v>
      </c>
      <c r="P1684" s="7">
        <f t="shared" si="26"/>
        <v>1</v>
      </c>
      <c r="Q1684" s="26" t="e">
        <f>IF(INDEX('2021 Certified EVM Plan'!H:H,MATCH(B1684,'2021 Certified EVM Plan'!E:E,0))=1,M1684,#N/A)</f>
        <v>#N/A</v>
      </c>
      <c r="R1684" s="26" t="e">
        <f>IF(INDEX('2021 Certified EVM Plan'!J:J,MATCH(B1684,'2021 Certified EVM Plan'!E:E,0))=1,M1684,#N/A)</f>
        <v>#N/A</v>
      </c>
      <c r="S1684" s="26" t="e">
        <f>IF(INDEX('2021 Certified EVM Plan'!K:K,MATCH(B1684,'2021 Certified EVM Plan'!E:E,0))=1,M1684,#N/A)</f>
        <v>#N/A</v>
      </c>
    </row>
    <row r="1685" spans="1:19" x14ac:dyDescent="0.25">
      <c r="A1685" s="22" t="s">
        <v>964</v>
      </c>
      <c r="B1685" s="22">
        <v>5583</v>
      </c>
      <c r="C1685" s="22">
        <v>110</v>
      </c>
      <c r="D1685" s="23">
        <v>7.4578829380939505E-4</v>
      </c>
      <c r="E1685" s="22">
        <v>43182103</v>
      </c>
      <c r="F1685" s="22" t="s">
        <v>1052</v>
      </c>
      <c r="G1685" s="22" t="s">
        <v>1112</v>
      </c>
      <c r="H1685" s="22">
        <v>12247.7457934882</v>
      </c>
      <c r="I1685" s="24">
        <f>'EVM CPZ List'!$D1685*'EVM CPZ List'!$C1685</f>
        <v>8.203671231903345E-2</v>
      </c>
      <c r="J1685" s="25">
        <f>INDEX('Pivot of Risk Data'!A:A,MATCH('EVM CPZ List'!$B1685,'Pivot of Risk Data'!B:B,0),1)</f>
        <v>1655</v>
      </c>
      <c r="K1685" s="22">
        <f>0.000621371*'EVM CPZ List'!$H1685</f>
        <v>7.6103940514455566</v>
      </c>
      <c r="L1685" s="22">
        <f>L1684+'EVM CPZ List'!$K1685</f>
        <v>19537.291126855187</v>
      </c>
      <c r="M1685" s="22">
        <f>M1684-'EVM CPZ List'!$I1685</f>
        <v>16.313263077454053</v>
      </c>
      <c r="N1685" s="7" t="e">
        <f>INDEX('2021 Certified EVM Plan'!G:G,MATCH(B1685,'2021 Certified EVM Plan'!E:E,0))</f>
        <v>#N/A</v>
      </c>
      <c r="O1685" s="7" t="e">
        <f>INDEX('2021 Certified EVM Plan'!M:M,MATCH(B1685,'2021 Certified EVM Plan'!E:E,0))</f>
        <v>#N/A</v>
      </c>
      <c r="P1685" s="7">
        <f t="shared" si="26"/>
        <v>1</v>
      </c>
      <c r="Q1685" s="26" t="e">
        <f>IF(INDEX('2021 Certified EVM Plan'!H:H,MATCH(B1685,'2021 Certified EVM Plan'!E:E,0))=1,M1685,#N/A)</f>
        <v>#N/A</v>
      </c>
      <c r="R1685" s="26" t="e">
        <f>IF(INDEX('2021 Certified EVM Plan'!J:J,MATCH(B1685,'2021 Certified EVM Plan'!E:E,0))=1,M1685,#N/A)</f>
        <v>#N/A</v>
      </c>
      <c r="S1685" s="26" t="e">
        <f>IF(INDEX('2021 Certified EVM Plan'!K:K,MATCH(B1685,'2021 Certified EVM Plan'!E:E,0))=1,M1685,#N/A)</f>
        <v>#N/A</v>
      </c>
    </row>
    <row r="1686" spans="1:19" x14ac:dyDescent="0.25">
      <c r="A1686" s="22" t="s">
        <v>8</v>
      </c>
      <c r="B1686" s="22">
        <v>6865</v>
      </c>
      <c r="C1686" s="22">
        <v>93</v>
      </c>
      <c r="D1686" s="23">
        <v>7.4532741466388098E-4</v>
      </c>
      <c r="E1686" s="22">
        <v>152481106</v>
      </c>
      <c r="F1686" s="22" t="s">
        <v>52</v>
      </c>
      <c r="G1686" s="22" t="s">
        <v>119</v>
      </c>
      <c r="H1686" s="22">
        <v>9428.9995238736501</v>
      </c>
      <c r="I1686" s="24">
        <f>'EVM CPZ List'!$D1686*'EVM CPZ List'!$C1686</f>
        <v>6.931544956374093E-2</v>
      </c>
      <c r="J1686" s="25">
        <f>INDEX('Pivot of Risk Data'!A:A,MATCH('EVM CPZ List'!$B1686,'Pivot of Risk Data'!B:B,0),1)</f>
        <v>1656</v>
      </c>
      <c r="K1686" s="22">
        <f>0.000621371*'EVM CPZ List'!$H1686</f>
        <v>5.8589068631488939</v>
      </c>
      <c r="L1686" s="22">
        <f>L1685+'EVM CPZ List'!$K1686</f>
        <v>19543.150033718335</v>
      </c>
      <c r="M1686" s="22">
        <f>M1685-'EVM CPZ List'!$I1686</f>
        <v>16.243947627890311</v>
      </c>
      <c r="N1686" s="7" t="e">
        <f>INDEX('2021 Certified EVM Plan'!G:G,MATCH(B1686,'2021 Certified EVM Plan'!E:E,0))</f>
        <v>#N/A</v>
      </c>
      <c r="O1686" s="7" t="e">
        <f>INDEX('2021 Certified EVM Plan'!M:M,MATCH(B1686,'2021 Certified EVM Plan'!E:E,0))</f>
        <v>#N/A</v>
      </c>
      <c r="P1686" s="7">
        <f t="shared" si="26"/>
        <v>1</v>
      </c>
      <c r="Q1686" s="26" t="e">
        <f>IF(INDEX('2021 Certified EVM Plan'!H:H,MATCH(B1686,'2021 Certified EVM Plan'!E:E,0))=1,M1686,#N/A)</f>
        <v>#N/A</v>
      </c>
      <c r="R1686" s="26" t="e">
        <f>IF(INDEX('2021 Certified EVM Plan'!J:J,MATCH(B1686,'2021 Certified EVM Plan'!E:E,0))=1,M1686,#N/A)</f>
        <v>#N/A</v>
      </c>
      <c r="S1686" s="26" t="e">
        <f>IF(INDEX('2021 Certified EVM Plan'!K:K,MATCH(B1686,'2021 Certified EVM Plan'!E:E,0))=1,M1686,#N/A)</f>
        <v>#N/A</v>
      </c>
    </row>
    <row r="1687" spans="1:19" x14ac:dyDescent="0.25">
      <c r="A1687" s="22" t="s">
        <v>1672</v>
      </c>
      <c r="B1687" s="22">
        <v>1713</v>
      </c>
      <c r="C1687" s="22">
        <v>271</v>
      </c>
      <c r="D1687" s="23">
        <v>7.4287932935782096E-4</v>
      </c>
      <c r="E1687" s="22">
        <v>163661701</v>
      </c>
      <c r="F1687" s="22" t="s">
        <v>1691</v>
      </c>
      <c r="G1687" s="22" t="s">
        <v>1731</v>
      </c>
      <c r="H1687" s="22">
        <v>28710.653068048399</v>
      </c>
      <c r="I1687" s="24">
        <f>'EVM CPZ List'!$D1687*'EVM CPZ List'!$C1687</f>
        <v>0.20132029825596948</v>
      </c>
      <c r="J1687" s="25">
        <f>INDEX('Pivot of Risk Data'!A:A,MATCH('EVM CPZ List'!$B1687,'Pivot of Risk Data'!B:B,0),1)</f>
        <v>1657</v>
      </c>
      <c r="K1687" s="22">
        <f>0.000621371*'EVM CPZ List'!$H1687</f>
        <v>17.839967207546302</v>
      </c>
      <c r="L1687" s="22">
        <f>L1686+'EVM CPZ List'!$K1687</f>
        <v>19560.990000925882</v>
      </c>
      <c r="M1687" s="22">
        <f>M1686-'EVM CPZ List'!$I1687</f>
        <v>16.042627329634342</v>
      </c>
      <c r="N1687" s="7" t="e">
        <f>INDEX('2021 Certified EVM Plan'!G:G,MATCH(B1687,'2021 Certified EVM Plan'!E:E,0))</f>
        <v>#N/A</v>
      </c>
      <c r="O1687" s="7" t="e">
        <f>INDEX('2021 Certified EVM Plan'!M:M,MATCH(B1687,'2021 Certified EVM Plan'!E:E,0))</f>
        <v>#N/A</v>
      </c>
      <c r="P1687" s="7">
        <f t="shared" si="26"/>
        <v>1</v>
      </c>
      <c r="Q1687" s="26" t="e">
        <f>IF(INDEX('2021 Certified EVM Plan'!H:H,MATCH(B1687,'2021 Certified EVM Plan'!E:E,0))=1,M1687,#N/A)</f>
        <v>#N/A</v>
      </c>
      <c r="R1687" s="26" t="e">
        <f>IF(INDEX('2021 Certified EVM Plan'!J:J,MATCH(B1687,'2021 Certified EVM Plan'!E:E,0))=1,M1687,#N/A)</f>
        <v>#N/A</v>
      </c>
      <c r="S1687" s="26" t="e">
        <f>IF(INDEX('2021 Certified EVM Plan'!K:K,MATCH(B1687,'2021 Certified EVM Plan'!E:E,0))=1,M1687,#N/A)</f>
        <v>#N/A</v>
      </c>
    </row>
    <row r="1688" spans="1:19" x14ac:dyDescent="0.25">
      <c r="A1688" s="22" t="s">
        <v>1672</v>
      </c>
      <c r="B1688" s="22">
        <v>2243</v>
      </c>
      <c r="C1688" s="22">
        <v>249</v>
      </c>
      <c r="D1688" s="23">
        <v>7.3122262208615701E-4</v>
      </c>
      <c r="E1688" s="22">
        <v>252192105</v>
      </c>
      <c r="F1688" s="22" t="s">
        <v>1840</v>
      </c>
      <c r="G1688" s="22" t="s">
        <v>1943</v>
      </c>
      <c r="H1688" s="22">
        <v>38250.347580930596</v>
      </c>
      <c r="I1688" s="24">
        <f>'EVM CPZ List'!$D1688*'EVM CPZ List'!$C1688</f>
        <v>0.1820744328994531</v>
      </c>
      <c r="J1688" s="25">
        <f>INDEX('Pivot of Risk Data'!A:A,MATCH('EVM CPZ List'!$B1688,'Pivot of Risk Data'!B:B,0),1)</f>
        <v>1658</v>
      </c>
      <c r="K1688" s="22">
        <f>0.000621371*'EVM CPZ List'!$H1688</f>
        <v>23.767656726710428</v>
      </c>
      <c r="L1688" s="22">
        <f>L1687+'EVM CPZ List'!$K1688</f>
        <v>19584.757657652593</v>
      </c>
      <c r="M1688" s="22">
        <f>M1687-'EVM CPZ List'!$I1688</f>
        <v>15.860552896734889</v>
      </c>
      <c r="N1688" s="7" t="e">
        <f>INDEX('2021 Certified EVM Plan'!G:G,MATCH(B1688,'2021 Certified EVM Plan'!E:E,0))</f>
        <v>#N/A</v>
      </c>
      <c r="O1688" s="7" t="e">
        <f>INDEX('2021 Certified EVM Plan'!M:M,MATCH(B1688,'2021 Certified EVM Plan'!E:E,0))</f>
        <v>#N/A</v>
      </c>
      <c r="P1688" s="7">
        <f t="shared" si="26"/>
        <v>1</v>
      </c>
      <c r="Q1688" s="26" t="e">
        <f>IF(INDEX('2021 Certified EVM Plan'!H:H,MATCH(B1688,'2021 Certified EVM Plan'!E:E,0))=1,M1688,#N/A)</f>
        <v>#N/A</v>
      </c>
      <c r="R1688" s="26" t="e">
        <f>IF(INDEX('2021 Certified EVM Plan'!J:J,MATCH(B1688,'2021 Certified EVM Plan'!E:E,0))=1,M1688,#N/A)</f>
        <v>#N/A</v>
      </c>
      <c r="S1688" s="26" t="e">
        <f>IF(INDEX('2021 Certified EVM Plan'!K:K,MATCH(B1688,'2021 Certified EVM Plan'!E:E,0))=1,M1688,#N/A)</f>
        <v>#N/A</v>
      </c>
    </row>
    <row r="1689" spans="1:19" x14ac:dyDescent="0.25">
      <c r="A1689" s="22" t="s">
        <v>8</v>
      </c>
      <c r="B1689" s="22">
        <v>108</v>
      </c>
      <c r="C1689" s="22">
        <v>306</v>
      </c>
      <c r="D1689" s="23">
        <v>7.3103182882969697E-4</v>
      </c>
      <c r="E1689" s="22">
        <v>152762102</v>
      </c>
      <c r="F1689" s="22" t="s">
        <v>132</v>
      </c>
      <c r="G1689" s="22" t="s">
        <v>133</v>
      </c>
      <c r="H1689" s="22">
        <v>32849.8127482134</v>
      </c>
      <c r="I1689" s="24">
        <f>'EVM CPZ List'!$D1689*'EVM CPZ List'!$C1689</f>
        <v>0.22369573962188727</v>
      </c>
      <c r="J1689" s="25">
        <f>INDEX('Pivot of Risk Data'!A:A,MATCH('EVM CPZ List'!$B1689,'Pivot of Risk Data'!B:B,0),1)</f>
        <v>1659</v>
      </c>
      <c r="K1689" s="22">
        <f>0.000621371*'EVM CPZ List'!$H1689</f>
        <v>20.41192099717011</v>
      </c>
      <c r="L1689" s="22">
        <f>L1688+'EVM CPZ List'!$K1689</f>
        <v>19605.169578649762</v>
      </c>
      <c r="M1689" s="22">
        <f>M1688-'EVM CPZ List'!$I1689</f>
        <v>15.636857157113003</v>
      </c>
      <c r="N1689" s="7" t="e">
        <f>INDEX('2021 Certified EVM Plan'!G:G,MATCH(B1689,'2021 Certified EVM Plan'!E:E,0))</f>
        <v>#N/A</v>
      </c>
      <c r="O1689" s="7" t="e">
        <f>INDEX('2021 Certified EVM Plan'!M:M,MATCH(B1689,'2021 Certified EVM Plan'!E:E,0))</f>
        <v>#N/A</v>
      </c>
      <c r="P1689" s="7">
        <f t="shared" si="26"/>
        <v>1</v>
      </c>
      <c r="Q1689" s="26" t="e">
        <f>IF(INDEX('2021 Certified EVM Plan'!H:H,MATCH(B1689,'2021 Certified EVM Plan'!E:E,0))=1,M1689,#N/A)</f>
        <v>#N/A</v>
      </c>
      <c r="R1689" s="26" t="e">
        <f>IF(INDEX('2021 Certified EVM Plan'!J:J,MATCH(B1689,'2021 Certified EVM Plan'!E:E,0))=1,M1689,#N/A)</f>
        <v>#N/A</v>
      </c>
      <c r="S1689" s="26" t="e">
        <f>IF(INDEX('2021 Certified EVM Plan'!K:K,MATCH(B1689,'2021 Certified EVM Plan'!E:E,0))=1,M1689,#N/A)</f>
        <v>#N/A</v>
      </c>
    </row>
    <row r="1690" spans="1:19" x14ac:dyDescent="0.25">
      <c r="A1690" s="22" t="s">
        <v>2195</v>
      </c>
      <c r="B1690" s="22">
        <v>1759</v>
      </c>
      <c r="C1690" s="22">
        <v>92</v>
      </c>
      <c r="D1690" s="23">
        <v>7.2995778216354004E-4</v>
      </c>
      <c r="E1690" s="22">
        <v>83622105</v>
      </c>
      <c r="F1690" s="22" t="s">
        <v>2205</v>
      </c>
      <c r="G1690" s="22" t="s">
        <v>2232</v>
      </c>
      <c r="H1690" s="22">
        <v>8140.0640478591204</v>
      </c>
      <c r="I1690" s="24">
        <f>'EVM CPZ List'!$D1690*'EVM CPZ List'!$C1690</f>
        <v>6.7156115959045679E-2</v>
      </c>
      <c r="J1690" s="25">
        <f>INDEX('Pivot of Risk Data'!A:A,MATCH('EVM CPZ List'!$B1690,'Pivot of Risk Data'!B:B,0),1)</f>
        <v>1660</v>
      </c>
      <c r="K1690" s="22">
        <f>0.000621371*'EVM CPZ List'!$H1690</f>
        <v>5.0579997374822696</v>
      </c>
      <c r="L1690" s="22">
        <f>L1689+'EVM CPZ List'!$K1690</f>
        <v>19610.227578387243</v>
      </c>
      <c r="M1690" s="22">
        <f>M1689-'EVM CPZ List'!$I1690</f>
        <v>15.569701041153957</v>
      </c>
      <c r="N1690" s="7">
        <f>INDEX('2021 Certified EVM Plan'!G:G,MATCH(B1690,'2021 Certified EVM Plan'!E:E,0))</f>
        <v>4.5446969696969699</v>
      </c>
      <c r="O1690" s="7">
        <f>INDEX('2021 Certified EVM Plan'!M:M,MATCH(B1690,'2021 Certified EVM Plan'!E:E,0))</f>
        <v>6.7156115959045679E-2</v>
      </c>
      <c r="P1690" s="7">
        <f t="shared" si="26"/>
        <v>1</v>
      </c>
      <c r="Q1690" s="26" t="e">
        <f>IF(INDEX('2021 Certified EVM Plan'!H:H,MATCH(B1690,'2021 Certified EVM Plan'!E:E,0))=1,M1690,#N/A)</f>
        <v>#N/A</v>
      </c>
      <c r="R1690" s="26">
        <f>IF(INDEX('2021 Certified EVM Plan'!J:J,MATCH(B1690,'2021 Certified EVM Plan'!E:E,0))=1,M1690,#N/A)</f>
        <v>15.569701041153957</v>
      </c>
      <c r="S1690" s="26" t="e">
        <f>IF(INDEX('2021 Certified EVM Plan'!K:K,MATCH(B1690,'2021 Certified EVM Plan'!E:E,0))=1,M1690,#N/A)</f>
        <v>#N/A</v>
      </c>
    </row>
    <row r="1691" spans="1:19" x14ac:dyDescent="0.25">
      <c r="A1691" s="22" t="s">
        <v>964</v>
      </c>
      <c r="B1691" s="22">
        <v>1184</v>
      </c>
      <c r="C1691" s="22">
        <v>140</v>
      </c>
      <c r="D1691" s="23">
        <v>7.2749775922275998E-4</v>
      </c>
      <c r="E1691" s="22">
        <v>42251101</v>
      </c>
      <c r="F1691" s="22" t="s">
        <v>1136</v>
      </c>
      <c r="G1691" s="22" t="s">
        <v>1534</v>
      </c>
      <c r="H1691" s="22">
        <v>23874.808312385601</v>
      </c>
      <c r="I1691" s="24">
        <f>'EVM CPZ List'!$D1691*'EVM CPZ List'!$C1691</f>
        <v>0.1018496862911864</v>
      </c>
      <c r="J1691" s="25">
        <f>INDEX('Pivot of Risk Data'!A:A,MATCH('EVM CPZ List'!$B1691,'Pivot of Risk Data'!B:B,0),1)</f>
        <v>1661</v>
      </c>
      <c r="K1691" s="22">
        <f>0.000621371*'EVM CPZ List'!$H1691</f>
        <v>14.835113515875353</v>
      </c>
      <c r="L1691" s="22">
        <f>L1690+'EVM CPZ List'!$K1691</f>
        <v>19625.062691903117</v>
      </c>
      <c r="M1691" s="22">
        <f>M1690-'EVM CPZ List'!$I1691</f>
        <v>15.46785135486277</v>
      </c>
      <c r="N1691" s="7" t="e">
        <f>INDEX('2021 Certified EVM Plan'!G:G,MATCH(B1691,'2021 Certified EVM Plan'!E:E,0))</f>
        <v>#N/A</v>
      </c>
      <c r="O1691" s="7" t="e">
        <f>INDEX('2021 Certified EVM Plan'!M:M,MATCH(B1691,'2021 Certified EVM Plan'!E:E,0))</f>
        <v>#N/A</v>
      </c>
      <c r="P1691" s="7">
        <f t="shared" si="26"/>
        <v>1</v>
      </c>
      <c r="Q1691" s="26" t="e">
        <f>IF(INDEX('2021 Certified EVM Plan'!H:H,MATCH(B1691,'2021 Certified EVM Plan'!E:E,0))=1,M1691,#N/A)</f>
        <v>#N/A</v>
      </c>
      <c r="R1691" s="26" t="e">
        <f>IF(INDEX('2021 Certified EVM Plan'!J:J,MATCH(B1691,'2021 Certified EVM Plan'!E:E,0))=1,M1691,#N/A)</f>
        <v>#N/A</v>
      </c>
      <c r="S1691" s="26" t="e">
        <f>IF(INDEX('2021 Certified EVM Plan'!K:K,MATCH(B1691,'2021 Certified EVM Plan'!E:E,0))=1,M1691,#N/A)</f>
        <v>#N/A</v>
      </c>
    </row>
    <row r="1692" spans="1:19" x14ac:dyDescent="0.25">
      <c r="A1692" s="22" t="s">
        <v>2195</v>
      </c>
      <c r="B1692" s="22">
        <v>7767</v>
      </c>
      <c r="C1692" s="22">
        <v>15</v>
      </c>
      <c r="D1692" s="23">
        <v>7.2555328953826303E-4</v>
      </c>
      <c r="E1692" s="22">
        <v>83040401</v>
      </c>
      <c r="F1692" s="22" t="s">
        <v>2213</v>
      </c>
      <c r="G1692" s="22" t="s">
        <v>2253</v>
      </c>
      <c r="H1692" s="22">
        <v>6409.4898618808402</v>
      </c>
      <c r="I1692" s="24">
        <f>'EVM CPZ List'!$D1692*'EVM CPZ List'!$C1692</f>
        <v>1.0883299343073945E-2</v>
      </c>
      <c r="J1692" s="25">
        <f>INDEX('Pivot of Risk Data'!A:A,MATCH('EVM CPZ List'!$B1692,'Pivot of Risk Data'!B:B,0),1)</f>
        <v>1662</v>
      </c>
      <c r="K1692" s="22">
        <f>0.000621371*'EVM CPZ List'!$H1692</f>
        <v>3.9826711249667595</v>
      </c>
      <c r="L1692" s="22">
        <f>L1691+'EVM CPZ List'!$K1692</f>
        <v>19629.045363028083</v>
      </c>
      <c r="M1692" s="22">
        <f>M1691-'EVM CPZ List'!$I1692</f>
        <v>15.456968055519695</v>
      </c>
      <c r="N1692" s="7" t="e">
        <f>INDEX('2021 Certified EVM Plan'!G:G,MATCH(B1692,'2021 Certified EVM Plan'!E:E,0))</f>
        <v>#N/A</v>
      </c>
      <c r="O1692" s="7" t="e">
        <f>INDEX('2021 Certified EVM Plan'!M:M,MATCH(B1692,'2021 Certified EVM Plan'!E:E,0))</f>
        <v>#N/A</v>
      </c>
      <c r="P1692" s="7">
        <f t="shared" si="26"/>
        <v>1</v>
      </c>
      <c r="Q1692" s="26" t="e">
        <f>IF(INDEX('2021 Certified EVM Plan'!H:H,MATCH(B1692,'2021 Certified EVM Plan'!E:E,0))=1,M1692,#N/A)</f>
        <v>#N/A</v>
      </c>
      <c r="R1692" s="26" t="e">
        <f>IF(INDEX('2021 Certified EVM Plan'!J:J,MATCH(B1692,'2021 Certified EVM Plan'!E:E,0))=1,M1692,#N/A)</f>
        <v>#N/A</v>
      </c>
      <c r="S1692" s="26" t="e">
        <f>IF(INDEX('2021 Certified EVM Plan'!K:K,MATCH(B1692,'2021 Certified EVM Plan'!E:E,0))=1,M1692,#N/A)</f>
        <v>#N/A</v>
      </c>
    </row>
    <row r="1693" spans="1:19" x14ac:dyDescent="0.25">
      <c r="A1693" s="22" t="s">
        <v>1672</v>
      </c>
      <c r="B1693" s="22">
        <v>9599</v>
      </c>
      <c r="C1693" s="22">
        <v>37</v>
      </c>
      <c r="D1693" s="23">
        <v>7.2418342098854404E-4</v>
      </c>
      <c r="E1693" s="22">
        <v>252931102</v>
      </c>
      <c r="F1693" s="22" t="s">
        <v>2188</v>
      </c>
      <c r="G1693" s="22" t="s">
        <v>2194</v>
      </c>
      <c r="H1693" s="22">
        <v>10548.2717145936</v>
      </c>
      <c r="I1693" s="24">
        <f>'EVM CPZ List'!$D1693*'EVM CPZ List'!$C1693</f>
        <v>2.6794786576576128E-2</v>
      </c>
      <c r="J1693" s="25">
        <f>INDEX('Pivot of Risk Data'!A:A,MATCH('EVM CPZ List'!$B1693,'Pivot of Risk Data'!B:B,0),1)</f>
        <v>1663</v>
      </c>
      <c r="K1693" s="22">
        <f>0.000621371*'EVM CPZ List'!$H1693</f>
        <v>6.5543901435687397</v>
      </c>
      <c r="L1693" s="22">
        <f>L1692+'EVM CPZ List'!$K1693</f>
        <v>19635.599753171653</v>
      </c>
      <c r="M1693" s="22">
        <f>M1692-'EVM CPZ List'!$I1693</f>
        <v>15.430173268943118</v>
      </c>
      <c r="N1693" s="7" t="e">
        <f>INDEX('2021 Certified EVM Plan'!G:G,MATCH(B1693,'2021 Certified EVM Plan'!E:E,0))</f>
        <v>#N/A</v>
      </c>
      <c r="O1693" s="7" t="e">
        <f>INDEX('2021 Certified EVM Plan'!M:M,MATCH(B1693,'2021 Certified EVM Plan'!E:E,0))</f>
        <v>#N/A</v>
      </c>
      <c r="P1693" s="7">
        <f t="shared" si="26"/>
        <v>1</v>
      </c>
      <c r="Q1693" s="26" t="e">
        <f>IF(INDEX('2021 Certified EVM Plan'!H:H,MATCH(B1693,'2021 Certified EVM Plan'!E:E,0))=1,M1693,#N/A)</f>
        <v>#N/A</v>
      </c>
      <c r="R1693" s="26" t="e">
        <f>IF(INDEX('2021 Certified EVM Plan'!J:J,MATCH(B1693,'2021 Certified EVM Plan'!E:E,0))=1,M1693,#N/A)</f>
        <v>#N/A</v>
      </c>
      <c r="S1693" s="26" t="e">
        <f>IF(INDEX('2021 Certified EVM Plan'!K:K,MATCH(B1693,'2021 Certified EVM Plan'!E:E,0))=1,M1693,#N/A)</f>
        <v>#N/A</v>
      </c>
    </row>
    <row r="1694" spans="1:19" x14ac:dyDescent="0.25">
      <c r="A1694" s="22" t="s">
        <v>2195</v>
      </c>
      <c r="B1694" s="22">
        <v>9056</v>
      </c>
      <c r="C1694" s="22">
        <v>6</v>
      </c>
      <c r="D1694" s="23">
        <v>7.2161830993728497E-4</v>
      </c>
      <c r="E1694" s="22">
        <v>83531108</v>
      </c>
      <c r="F1694" s="22" t="s">
        <v>2845</v>
      </c>
      <c r="G1694" s="22" t="s">
        <v>2846</v>
      </c>
      <c r="H1694" s="22">
        <v>1019.34653028916</v>
      </c>
      <c r="I1694" s="24">
        <f>'EVM CPZ List'!$D1694*'EVM CPZ List'!$C1694</f>
        <v>4.32970985962371E-3</v>
      </c>
      <c r="J1694" s="25">
        <f>INDEX('Pivot of Risk Data'!A:A,MATCH('EVM CPZ List'!$B1694,'Pivot of Risk Data'!B:B,0),1)</f>
        <v>1664</v>
      </c>
      <c r="K1694" s="22">
        <f>0.000621371*'EVM CPZ List'!$H1694</f>
        <v>0.63339237287230565</v>
      </c>
      <c r="L1694" s="22">
        <f>L1693+'EVM CPZ List'!$K1694</f>
        <v>19636.233145544524</v>
      </c>
      <c r="M1694" s="22">
        <f>M1693-'EVM CPZ List'!$I1694</f>
        <v>15.425843559083495</v>
      </c>
      <c r="N1694" s="7" t="e">
        <f>INDEX('2021 Certified EVM Plan'!G:G,MATCH(B1694,'2021 Certified EVM Plan'!E:E,0))</f>
        <v>#N/A</v>
      </c>
      <c r="O1694" s="7" t="e">
        <f>INDEX('2021 Certified EVM Plan'!M:M,MATCH(B1694,'2021 Certified EVM Plan'!E:E,0))</f>
        <v>#N/A</v>
      </c>
      <c r="P1694" s="7">
        <f t="shared" si="26"/>
        <v>1</v>
      </c>
      <c r="Q1694" s="26" t="e">
        <f>IF(INDEX('2021 Certified EVM Plan'!H:H,MATCH(B1694,'2021 Certified EVM Plan'!E:E,0))=1,M1694,#N/A)</f>
        <v>#N/A</v>
      </c>
      <c r="R1694" s="26" t="e">
        <f>IF(INDEX('2021 Certified EVM Plan'!J:J,MATCH(B1694,'2021 Certified EVM Plan'!E:E,0))=1,M1694,#N/A)</f>
        <v>#N/A</v>
      </c>
      <c r="S1694" s="26" t="e">
        <f>IF(INDEX('2021 Certified EVM Plan'!K:K,MATCH(B1694,'2021 Certified EVM Plan'!E:E,0))=1,M1694,#N/A)</f>
        <v>#N/A</v>
      </c>
    </row>
    <row r="1695" spans="1:19" x14ac:dyDescent="0.25">
      <c r="A1695" s="22" t="s">
        <v>2906</v>
      </c>
      <c r="B1695" s="22">
        <v>5794</v>
      </c>
      <c r="C1695" s="22">
        <v>68</v>
      </c>
      <c r="D1695" s="23">
        <v>7.1493844320936605E-4</v>
      </c>
      <c r="E1695" s="22">
        <v>14161108</v>
      </c>
      <c r="F1695" s="22" t="s">
        <v>2950</v>
      </c>
      <c r="G1695" s="22" t="s">
        <v>3203</v>
      </c>
      <c r="H1695" s="22">
        <v>9580.5994251987195</v>
      </c>
      <c r="I1695" s="24">
        <f>'EVM CPZ List'!$D1695*'EVM CPZ List'!$C1695</f>
        <v>4.8615814138236894E-2</v>
      </c>
      <c r="J1695" s="25">
        <f>INDEX('Pivot of Risk Data'!A:A,MATCH('EVM CPZ List'!$B1695,'Pivot of Risk Data'!B:B,0),1)</f>
        <v>1665</v>
      </c>
      <c r="K1695" s="22">
        <f>0.000621371*'EVM CPZ List'!$H1695</f>
        <v>5.9531066454351533</v>
      </c>
      <c r="L1695" s="22">
        <f>L1694+'EVM CPZ List'!$K1695</f>
        <v>19642.18625218996</v>
      </c>
      <c r="M1695" s="22">
        <f>M1694-'EVM CPZ List'!$I1695</f>
        <v>15.377227744945257</v>
      </c>
      <c r="N1695" s="7" t="e">
        <f>INDEX('2021 Certified EVM Plan'!G:G,MATCH(B1695,'2021 Certified EVM Plan'!E:E,0))</f>
        <v>#N/A</v>
      </c>
      <c r="O1695" s="7" t="e">
        <f>INDEX('2021 Certified EVM Plan'!M:M,MATCH(B1695,'2021 Certified EVM Plan'!E:E,0))</f>
        <v>#N/A</v>
      </c>
      <c r="P1695" s="7">
        <f t="shared" si="26"/>
        <v>1</v>
      </c>
      <c r="Q1695" s="26" t="e">
        <f>IF(INDEX('2021 Certified EVM Plan'!H:H,MATCH(B1695,'2021 Certified EVM Plan'!E:E,0))=1,M1695,#N/A)</f>
        <v>#N/A</v>
      </c>
      <c r="R1695" s="26" t="e">
        <f>IF(INDEX('2021 Certified EVM Plan'!J:J,MATCH(B1695,'2021 Certified EVM Plan'!E:E,0))=1,M1695,#N/A)</f>
        <v>#N/A</v>
      </c>
      <c r="S1695" s="26" t="e">
        <f>IF(INDEX('2021 Certified EVM Plan'!K:K,MATCH(B1695,'2021 Certified EVM Plan'!E:E,0))=1,M1695,#N/A)</f>
        <v>#N/A</v>
      </c>
    </row>
    <row r="1696" spans="1:19" x14ac:dyDescent="0.25">
      <c r="A1696" s="22" t="s">
        <v>1672</v>
      </c>
      <c r="B1696" s="22">
        <v>4028</v>
      </c>
      <c r="C1696" s="22">
        <v>8</v>
      </c>
      <c r="D1696" s="23">
        <v>7.0606481434343801E-4</v>
      </c>
      <c r="E1696" s="22">
        <v>163351705</v>
      </c>
      <c r="F1696" s="22" t="s">
        <v>1700</v>
      </c>
      <c r="G1696" s="22" t="s">
        <v>1813</v>
      </c>
      <c r="H1696" s="22">
        <v>21139.875469308099</v>
      </c>
      <c r="I1696" s="24">
        <f>'EVM CPZ List'!$D1696*'EVM CPZ List'!$C1696</f>
        <v>5.6485185147475041E-3</v>
      </c>
      <c r="J1696" s="25">
        <f>INDEX('Pivot of Risk Data'!A:A,MATCH('EVM CPZ List'!$B1696,'Pivot of Risk Data'!B:B,0),1)</f>
        <v>1666</v>
      </c>
      <c r="K1696" s="22">
        <f>0.000621371*'EVM CPZ List'!$H1696</f>
        <v>13.135705560239444</v>
      </c>
      <c r="L1696" s="22">
        <f>L1695+'EVM CPZ List'!$K1696</f>
        <v>19655.321957750199</v>
      </c>
      <c r="M1696" s="22">
        <f>M1695-'EVM CPZ List'!$I1696</f>
        <v>15.371579226430509</v>
      </c>
      <c r="N1696" s="7" t="e">
        <f>INDEX('2021 Certified EVM Plan'!G:G,MATCH(B1696,'2021 Certified EVM Plan'!E:E,0))</f>
        <v>#N/A</v>
      </c>
      <c r="O1696" s="7" t="e">
        <f>INDEX('2021 Certified EVM Plan'!M:M,MATCH(B1696,'2021 Certified EVM Plan'!E:E,0))</f>
        <v>#N/A</v>
      </c>
      <c r="P1696" s="7">
        <f t="shared" si="26"/>
        <v>1</v>
      </c>
      <c r="Q1696" s="26" t="e">
        <f>IF(INDEX('2021 Certified EVM Plan'!H:H,MATCH(B1696,'2021 Certified EVM Plan'!E:E,0))=1,M1696,#N/A)</f>
        <v>#N/A</v>
      </c>
      <c r="R1696" s="26" t="e">
        <f>IF(INDEX('2021 Certified EVM Plan'!J:J,MATCH(B1696,'2021 Certified EVM Plan'!E:E,0))=1,M1696,#N/A)</f>
        <v>#N/A</v>
      </c>
      <c r="S1696" s="26" t="e">
        <f>IF(INDEX('2021 Certified EVM Plan'!K:K,MATCH(B1696,'2021 Certified EVM Plan'!E:E,0))=1,M1696,#N/A)</f>
        <v>#N/A</v>
      </c>
    </row>
    <row r="1697" spans="1:19" x14ac:dyDescent="0.25">
      <c r="A1697" s="22" t="s">
        <v>1672</v>
      </c>
      <c r="B1697" s="22">
        <v>1143</v>
      </c>
      <c r="C1697" s="22">
        <v>417</v>
      </c>
      <c r="D1697" s="23">
        <v>7.06039894404903E-4</v>
      </c>
      <c r="E1697" s="22">
        <v>252192105</v>
      </c>
      <c r="F1697" s="22" t="s">
        <v>1840</v>
      </c>
      <c r="G1697" s="22" t="s">
        <v>1940</v>
      </c>
      <c r="H1697" s="22">
        <v>58396.374353803498</v>
      </c>
      <c r="I1697" s="24">
        <f>'EVM CPZ List'!$D1697*'EVM CPZ List'!$C1697</f>
        <v>0.29441863596684453</v>
      </c>
      <c r="J1697" s="25">
        <f>INDEX('Pivot of Risk Data'!A:A,MATCH('EVM CPZ List'!$B1697,'Pivot of Risk Data'!B:B,0),1)</f>
        <v>1667</v>
      </c>
      <c r="K1697" s="22">
        <f>0.000621371*'EVM CPZ List'!$H1697</f>
        <v>36.285813528597231</v>
      </c>
      <c r="L1697" s="22">
        <f>L1696+'EVM CPZ List'!$K1697</f>
        <v>19691.607771278796</v>
      </c>
      <c r="M1697" s="22">
        <f>M1696-'EVM CPZ List'!$I1697</f>
        <v>15.077160590463665</v>
      </c>
      <c r="N1697" s="7" t="e">
        <f>INDEX('2021 Certified EVM Plan'!G:G,MATCH(B1697,'2021 Certified EVM Plan'!E:E,0))</f>
        <v>#N/A</v>
      </c>
      <c r="O1697" s="7" t="e">
        <f>INDEX('2021 Certified EVM Plan'!M:M,MATCH(B1697,'2021 Certified EVM Plan'!E:E,0))</f>
        <v>#N/A</v>
      </c>
      <c r="P1697" s="7">
        <f t="shared" si="26"/>
        <v>1</v>
      </c>
      <c r="Q1697" s="26" t="e">
        <f>IF(INDEX('2021 Certified EVM Plan'!H:H,MATCH(B1697,'2021 Certified EVM Plan'!E:E,0))=1,M1697,#N/A)</f>
        <v>#N/A</v>
      </c>
      <c r="R1697" s="26" t="e">
        <f>IF(INDEX('2021 Certified EVM Plan'!J:J,MATCH(B1697,'2021 Certified EVM Plan'!E:E,0))=1,M1697,#N/A)</f>
        <v>#N/A</v>
      </c>
      <c r="S1697" s="26" t="e">
        <f>IF(INDEX('2021 Certified EVM Plan'!K:K,MATCH(B1697,'2021 Certified EVM Plan'!E:E,0))=1,M1697,#N/A)</f>
        <v>#N/A</v>
      </c>
    </row>
    <row r="1698" spans="1:19" x14ac:dyDescent="0.25">
      <c r="A1698" s="22" t="s">
        <v>2906</v>
      </c>
      <c r="B1698" s="22">
        <v>8952</v>
      </c>
      <c r="C1698" s="22">
        <v>3</v>
      </c>
      <c r="D1698" s="23">
        <v>7.0597167537456997E-4</v>
      </c>
      <c r="E1698" s="22">
        <v>42042101</v>
      </c>
      <c r="F1698" s="22" t="s">
        <v>1263</v>
      </c>
      <c r="G1698" s="22" t="s">
        <v>2065</v>
      </c>
      <c r="H1698" s="22">
        <v>305.18069035483899</v>
      </c>
      <c r="I1698" s="24">
        <f>'EVM CPZ List'!$D1698*'EVM CPZ List'!$C1698</f>
        <v>2.1179150261237097E-3</v>
      </c>
      <c r="J1698" s="25">
        <f>INDEX('Pivot of Risk Data'!A:A,MATCH('EVM CPZ List'!$B1698,'Pivot of Risk Data'!B:B,0),1)</f>
        <v>1668</v>
      </c>
      <c r="K1698" s="22">
        <f>0.000621371*'EVM CPZ List'!$H1698</f>
        <v>0.18963043074647665</v>
      </c>
      <c r="L1698" s="22">
        <f>L1697+'EVM CPZ List'!$K1698</f>
        <v>19691.79740170954</v>
      </c>
      <c r="M1698" s="22">
        <f>M1697-'EVM CPZ List'!$I1698</f>
        <v>15.07504267543754</v>
      </c>
      <c r="N1698" s="7" t="e">
        <f>INDEX('2021 Certified EVM Plan'!G:G,MATCH(B1698,'2021 Certified EVM Plan'!E:E,0))</f>
        <v>#N/A</v>
      </c>
      <c r="O1698" s="7" t="e">
        <f>INDEX('2021 Certified EVM Plan'!M:M,MATCH(B1698,'2021 Certified EVM Plan'!E:E,0))</f>
        <v>#N/A</v>
      </c>
      <c r="P1698" s="7">
        <f t="shared" si="26"/>
        <v>1</v>
      </c>
      <c r="Q1698" s="26" t="e">
        <f>IF(INDEX('2021 Certified EVM Plan'!H:H,MATCH(B1698,'2021 Certified EVM Plan'!E:E,0))=1,M1698,#N/A)</f>
        <v>#N/A</v>
      </c>
      <c r="R1698" s="26" t="e">
        <f>IF(INDEX('2021 Certified EVM Plan'!J:J,MATCH(B1698,'2021 Certified EVM Plan'!E:E,0))=1,M1698,#N/A)</f>
        <v>#N/A</v>
      </c>
      <c r="S1698" s="26" t="e">
        <f>IF(INDEX('2021 Certified EVM Plan'!K:K,MATCH(B1698,'2021 Certified EVM Plan'!E:E,0))=1,M1698,#N/A)</f>
        <v>#N/A</v>
      </c>
    </row>
    <row r="1699" spans="1:19" x14ac:dyDescent="0.25">
      <c r="A1699" s="22" t="s">
        <v>2906</v>
      </c>
      <c r="B1699" s="22">
        <v>2083</v>
      </c>
      <c r="C1699" s="22">
        <v>43</v>
      </c>
      <c r="D1699" s="23">
        <v>7.0297013451434099E-4</v>
      </c>
      <c r="E1699" s="22">
        <v>42481101</v>
      </c>
      <c r="F1699" s="22" t="s">
        <v>3043</v>
      </c>
      <c r="G1699" s="22" t="s">
        <v>3204</v>
      </c>
      <c r="H1699" s="22">
        <v>4134.7437606415997</v>
      </c>
      <c r="I1699" s="24">
        <f>'EVM CPZ List'!$D1699*'EVM CPZ List'!$C1699</f>
        <v>3.0227715784116663E-2</v>
      </c>
      <c r="J1699" s="25">
        <f>INDEX('Pivot of Risk Data'!A:A,MATCH('EVM CPZ List'!$B1699,'Pivot of Risk Data'!B:B,0),1)</f>
        <v>1669</v>
      </c>
      <c r="K1699" s="22">
        <f>0.000621371*'EVM CPZ List'!$H1699</f>
        <v>2.5692098652936313</v>
      </c>
      <c r="L1699" s="22">
        <f>L1698+'EVM CPZ List'!$K1699</f>
        <v>19694.366611574835</v>
      </c>
      <c r="M1699" s="22">
        <f>M1698-'EVM CPZ List'!$I1699</f>
        <v>15.044814959653424</v>
      </c>
      <c r="N1699" s="7" t="e">
        <f>INDEX('2021 Certified EVM Plan'!G:G,MATCH(B1699,'2021 Certified EVM Plan'!E:E,0))</f>
        <v>#N/A</v>
      </c>
      <c r="O1699" s="7" t="e">
        <f>INDEX('2021 Certified EVM Plan'!M:M,MATCH(B1699,'2021 Certified EVM Plan'!E:E,0))</f>
        <v>#N/A</v>
      </c>
      <c r="P1699" s="7">
        <f t="shared" si="26"/>
        <v>1</v>
      </c>
      <c r="Q1699" s="26" t="e">
        <f>IF(INDEX('2021 Certified EVM Plan'!H:H,MATCH(B1699,'2021 Certified EVM Plan'!E:E,0))=1,M1699,#N/A)</f>
        <v>#N/A</v>
      </c>
      <c r="R1699" s="26" t="e">
        <f>IF(INDEX('2021 Certified EVM Plan'!J:J,MATCH(B1699,'2021 Certified EVM Plan'!E:E,0))=1,M1699,#N/A)</f>
        <v>#N/A</v>
      </c>
      <c r="S1699" s="26" t="e">
        <f>IF(INDEX('2021 Certified EVM Plan'!K:K,MATCH(B1699,'2021 Certified EVM Plan'!E:E,0))=1,M1699,#N/A)</f>
        <v>#N/A</v>
      </c>
    </row>
    <row r="1700" spans="1:19" x14ac:dyDescent="0.25">
      <c r="A1700" s="22" t="s">
        <v>1672</v>
      </c>
      <c r="B1700" s="22">
        <v>4021</v>
      </c>
      <c r="C1700" s="22">
        <v>45</v>
      </c>
      <c r="D1700" s="23">
        <v>7.021100876833E-4</v>
      </c>
      <c r="E1700" s="22">
        <v>254452101</v>
      </c>
      <c r="F1700" s="22" t="s">
        <v>1895</v>
      </c>
      <c r="G1700" s="22" t="s">
        <v>2053</v>
      </c>
      <c r="H1700" s="22">
        <v>36631.649600018201</v>
      </c>
      <c r="I1700" s="24">
        <f>'EVM CPZ List'!$D1700*'EVM CPZ List'!$C1700</f>
        <v>3.1594953945748502E-2</v>
      </c>
      <c r="J1700" s="25">
        <f>INDEX('Pivot of Risk Data'!A:A,MATCH('EVM CPZ List'!$B1700,'Pivot of Risk Data'!B:B,0),1)</f>
        <v>1670</v>
      </c>
      <c r="K1700" s="22">
        <f>0.000621371*'EVM CPZ List'!$H1700</f>
        <v>22.761844743612912</v>
      </c>
      <c r="L1700" s="22">
        <f>L1699+'EVM CPZ List'!$K1700</f>
        <v>19717.128456318449</v>
      </c>
      <c r="M1700" s="22">
        <f>M1699-'EVM CPZ List'!$I1700</f>
        <v>15.013220005707675</v>
      </c>
      <c r="N1700" s="7" t="e">
        <f>INDEX('2021 Certified EVM Plan'!G:G,MATCH(B1700,'2021 Certified EVM Plan'!E:E,0))</f>
        <v>#N/A</v>
      </c>
      <c r="O1700" s="7" t="e">
        <f>INDEX('2021 Certified EVM Plan'!M:M,MATCH(B1700,'2021 Certified EVM Plan'!E:E,0))</f>
        <v>#N/A</v>
      </c>
      <c r="P1700" s="7">
        <f t="shared" si="26"/>
        <v>1</v>
      </c>
      <c r="Q1700" s="26" t="e">
        <f>IF(INDEX('2021 Certified EVM Plan'!H:H,MATCH(B1700,'2021 Certified EVM Plan'!E:E,0))=1,M1700,#N/A)</f>
        <v>#N/A</v>
      </c>
      <c r="R1700" s="26" t="e">
        <f>IF(INDEX('2021 Certified EVM Plan'!J:J,MATCH(B1700,'2021 Certified EVM Plan'!E:E,0))=1,M1700,#N/A)</f>
        <v>#N/A</v>
      </c>
      <c r="S1700" s="26" t="e">
        <f>IF(INDEX('2021 Certified EVM Plan'!K:K,MATCH(B1700,'2021 Certified EVM Plan'!E:E,0))=1,M1700,#N/A)</f>
        <v>#N/A</v>
      </c>
    </row>
    <row r="1701" spans="1:19" x14ac:dyDescent="0.25">
      <c r="A1701" s="22" t="s">
        <v>964</v>
      </c>
      <c r="B1701" s="22">
        <v>8971</v>
      </c>
      <c r="C1701" s="22">
        <v>19</v>
      </c>
      <c r="D1701" s="23">
        <v>6.99970191836123E-4</v>
      </c>
      <c r="E1701" s="22">
        <v>43381101</v>
      </c>
      <c r="F1701" s="22" t="s">
        <v>1072</v>
      </c>
      <c r="G1701" s="22" t="s">
        <v>1602</v>
      </c>
      <c r="H1701" s="22">
        <v>4384.7382116448198</v>
      </c>
      <c r="I1701" s="24">
        <f>'EVM CPZ List'!$D1701*'EVM CPZ List'!$C1701</f>
        <v>1.3299433644886336E-2</v>
      </c>
      <c r="J1701" s="25">
        <f>INDEX('Pivot of Risk Data'!A:A,MATCH('EVM CPZ List'!$B1701,'Pivot of Risk Data'!B:B,0),1)</f>
        <v>1671</v>
      </c>
      <c r="K1701" s="22">
        <f>0.000621371*'EVM CPZ List'!$H1701</f>
        <v>2.7245491673079534</v>
      </c>
      <c r="L1701" s="22">
        <f>L1700+'EVM CPZ List'!$K1701</f>
        <v>19719.853005485758</v>
      </c>
      <c r="M1701" s="22">
        <f>M1700-'EVM CPZ List'!$I1701</f>
        <v>14.999920572062788</v>
      </c>
      <c r="N1701" s="7" t="e">
        <f>INDEX('2021 Certified EVM Plan'!G:G,MATCH(B1701,'2021 Certified EVM Plan'!E:E,0))</f>
        <v>#N/A</v>
      </c>
      <c r="O1701" s="7" t="e">
        <f>INDEX('2021 Certified EVM Plan'!M:M,MATCH(B1701,'2021 Certified EVM Plan'!E:E,0))</f>
        <v>#N/A</v>
      </c>
      <c r="P1701" s="7">
        <f t="shared" si="26"/>
        <v>1</v>
      </c>
      <c r="Q1701" s="26" t="e">
        <f>IF(INDEX('2021 Certified EVM Plan'!H:H,MATCH(B1701,'2021 Certified EVM Plan'!E:E,0))=1,M1701,#N/A)</f>
        <v>#N/A</v>
      </c>
      <c r="R1701" s="26" t="e">
        <f>IF(INDEX('2021 Certified EVM Plan'!J:J,MATCH(B1701,'2021 Certified EVM Plan'!E:E,0))=1,M1701,#N/A)</f>
        <v>#N/A</v>
      </c>
      <c r="S1701" s="26" t="e">
        <f>IF(INDEX('2021 Certified EVM Plan'!K:K,MATCH(B1701,'2021 Certified EVM Plan'!E:E,0))=1,M1701,#N/A)</f>
        <v>#N/A</v>
      </c>
    </row>
    <row r="1702" spans="1:19" x14ac:dyDescent="0.25">
      <c r="A1702" s="22" t="s">
        <v>1672</v>
      </c>
      <c r="B1702" s="22">
        <v>1459</v>
      </c>
      <c r="C1702" s="22">
        <v>310</v>
      </c>
      <c r="D1702" s="23">
        <v>6.9964747418277396E-4</v>
      </c>
      <c r="E1702" s="22">
        <v>163351702</v>
      </c>
      <c r="F1702" s="22" t="s">
        <v>1802</v>
      </c>
      <c r="G1702" s="22" t="s">
        <v>1876</v>
      </c>
      <c r="H1702" s="22">
        <v>35160.952312290501</v>
      </c>
      <c r="I1702" s="24">
        <f>'EVM CPZ List'!$D1702*'EVM CPZ List'!$C1702</f>
        <v>0.21689071699665993</v>
      </c>
      <c r="J1702" s="25">
        <f>INDEX('Pivot of Risk Data'!A:A,MATCH('EVM CPZ List'!$B1702,'Pivot of Risk Data'!B:B,0),1)</f>
        <v>1672</v>
      </c>
      <c r="K1702" s="22">
        <f>0.000621371*'EVM CPZ List'!$H1702</f>
        <v>21.847996099240262</v>
      </c>
      <c r="L1702" s="22">
        <f>L1701+'EVM CPZ List'!$K1702</f>
        <v>19741.701001584999</v>
      </c>
      <c r="M1702" s="22">
        <f>M1701-'EVM CPZ List'!$I1702</f>
        <v>14.783029855066127</v>
      </c>
      <c r="N1702" s="7" t="e">
        <f>INDEX('2021 Certified EVM Plan'!G:G,MATCH(B1702,'2021 Certified EVM Plan'!E:E,0))</f>
        <v>#N/A</v>
      </c>
      <c r="O1702" s="7" t="e">
        <f>INDEX('2021 Certified EVM Plan'!M:M,MATCH(B1702,'2021 Certified EVM Plan'!E:E,0))</f>
        <v>#N/A</v>
      </c>
      <c r="P1702" s="7">
        <f t="shared" si="26"/>
        <v>1</v>
      </c>
      <c r="Q1702" s="26" t="e">
        <f>IF(INDEX('2021 Certified EVM Plan'!H:H,MATCH(B1702,'2021 Certified EVM Plan'!E:E,0))=1,M1702,#N/A)</f>
        <v>#N/A</v>
      </c>
      <c r="R1702" s="26" t="e">
        <f>IF(INDEX('2021 Certified EVM Plan'!J:J,MATCH(B1702,'2021 Certified EVM Plan'!E:E,0))=1,M1702,#N/A)</f>
        <v>#N/A</v>
      </c>
      <c r="S1702" s="26" t="e">
        <f>IF(INDEX('2021 Certified EVM Plan'!K:K,MATCH(B1702,'2021 Certified EVM Plan'!E:E,0))=1,M1702,#N/A)</f>
        <v>#N/A</v>
      </c>
    </row>
    <row r="1703" spans="1:19" x14ac:dyDescent="0.25">
      <c r="A1703" s="22" t="s">
        <v>8</v>
      </c>
      <c r="B1703" s="22">
        <v>593</v>
      </c>
      <c r="C1703" s="22">
        <v>3</v>
      </c>
      <c r="D1703" s="23">
        <v>6.9322341638822097E-4</v>
      </c>
      <c r="E1703" s="22">
        <v>152701110</v>
      </c>
      <c r="F1703" s="22" t="s">
        <v>237</v>
      </c>
      <c r="G1703" s="22" t="s">
        <v>238</v>
      </c>
      <c r="H1703" s="22">
        <v>144.750703017593</v>
      </c>
      <c r="I1703" s="24">
        <f>'EVM CPZ List'!$D1703*'EVM CPZ List'!$C1703</f>
        <v>2.0796702491646629E-3</v>
      </c>
      <c r="J1703" s="25">
        <f>INDEX('Pivot of Risk Data'!A:A,MATCH('EVM CPZ List'!$B1703,'Pivot of Risk Data'!B:B,0),1)</f>
        <v>1673</v>
      </c>
      <c r="K1703" s="22">
        <f>0.000621371*'EVM CPZ List'!$H1703</f>
        <v>8.994388908474478E-2</v>
      </c>
      <c r="L1703" s="22">
        <f>L1702+'EVM CPZ List'!$K1703</f>
        <v>19741.790945474084</v>
      </c>
      <c r="M1703" s="22">
        <f>M1702-'EVM CPZ List'!$I1703</f>
        <v>14.780950184816962</v>
      </c>
      <c r="N1703" s="7" t="e">
        <f>INDEX('2021 Certified EVM Plan'!G:G,MATCH(B1703,'2021 Certified EVM Plan'!E:E,0))</f>
        <v>#N/A</v>
      </c>
      <c r="O1703" s="7" t="e">
        <f>INDEX('2021 Certified EVM Plan'!M:M,MATCH(B1703,'2021 Certified EVM Plan'!E:E,0))</f>
        <v>#N/A</v>
      </c>
      <c r="P1703" s="7">
        <f t="shared" si="26"/>
        <v>1</v>
      </c>
      <c r="Q1703" s="26" t="e">
        <f>IF(INDEX('2021 Certified EVM Plan'!H:H,MATCH(B1703,'2021 Certified EVM Plan'!E:E,0))=1,M1703,#N/A)</f>
        <v>#N/A</v>
      </c>
      <c r="R1703" s="26" t="e">
        <f>IF(INDEX('2021 Certified EVM Plan'!J:J,MATCH(B1703,'2021 Certified EVM Plan'!E:E,0))=1,M1703,#N/A)</f>
        <v>#N/A</v>
      </c>
      <c r="S1703" s="26" t="e">
        <f>IF(INDEX('2021 Certified EVM Plan'!K:K,MATCH(B1703,'2021 Certified EVM Plan'!E:E,0))=1,M1703,#N/A)</f>
        <v>#N/A</v>
      </c>
    </row>
    <row r="1704" spans="1:19" x14ac:dyDescent="0.25">
      <c r="A1704" s="22" t="s">
        <v>2195</v>
      </c>
      <c r="B1704" s="22">
        <v>8101</v>
      </c>
      <c r="C1704" s="22">
        <v>62</v>
      </c>
      <c r="D1704" s="23">
        <v>6.9312727398006398E-4</v>
      </c>
      <c r="E1704" s="22">
        <v>83481110</v>
      </c>
      <c r="F1704" s="22" t="s">
        <v>2484</v>
      </c>
      <c r="G1704" s="22" t="s">
        <v>2759</v>
      </c>
      <c r="H1704" s="22">
        <v>9183.0563156696298</v>
      </c>
      <c r="I1704" s="24">
        <f>'EVM CPZ List'!$D1704*'EVM CPZ List'!$C1704</f>
        <v>4.297389098676397E-2</v>
      </c>
      <c r="J1704" s="25">
        <f>INDEX('Pivot of Risk Data'!A:A,MATCH('EVM CPZ List'!$B1704,'Pivot of Risk Data'!B:B,0),1)</f>
        <v>1674</v>
      </c>
      <c r="K1704" s="22">
        <f>0.000621371*'EVM CPZ List'!$H1704</f>
        <v>5.7060848859239535</v>
      </c>
      <c r="L1704" s="22">
        <f>L1703+'EVM CPZ List'!$K1704</f>
        <v>19747.497030360009</v>
      </c>
      <c r="M1704" s="22">
        <f>M1703-'EVM CPZ List'!$I1704</f>
        <v>14.737976293830199</v>
      </c>
      <c r="N1704" s="7" t="e">
        <f>INDEX('2021 Certified EVM Plan'!G:G,MATCH(B1704,'2021 Certified EVM Plan'!E:E,0))</f>
        <v>#N/A</v>
      </c>
      <c r="O1704" s="7" t="e">
        <f>INDEX('2021 Certified EVM Plan'!M:M,MATCH(B1704,'2021 Certified EVM Plan'!E:E,0))</f>
        <v>#N/A</v>
      </c>
      <c r="P1704" s="7">
        <f t="shared" si="26"/>
        <v>1</v>
      </c>
      <c r="Q1704" s="26" t="e">
        <f>IF(INDEX('2021 Certified EVM Plan'!H:H,MATCH(B1704,'2021 Certified EVM Plan'!E:E,0))=1,M1704,#N/A)</f>
        <v>#N/A</v>
      </c>
      <c r="R1704" s="26" t="e">
        <f>IF(INDEX('2021 Certified EVM Plan'!J:J,MATCH(B1704,'2021 Certified EVM Plan'!E:E,0))=1,M1704,#N/A)</f>
        <v>#N/A</v>
      </c>
      <c r="S1704" s="26" t="e">
        <f>IF(INDEX('2021 Certified EVM Plan'!K:K,MATCH(B1704,'2021 Certified EVM Plan'!E:E,0))=1,M1704,#N/A)</f>
        <v>#N/A</v>
      </c>
    </row>
    <row r="1705" spans="1:19" x14ac:dyDescent="0.25">
      <c r="A1705" s="22" t="s">
        <v>2906</v>
      </c>
      <c r="B1705" s="22">
        <v>6123</v>
      </c>
      <c r="C1705" s="22">
        <v>61</v>
      </c>
      <c r="D1705" s="23">
        <v>6.91664531807168E-4</v>
      </c>
      <c r="E1705" s="22">
        <v>43021101</v>
      </c>
      <c r="F1705" s="22" t="s">
        <v>2927</v>
      </c>
      <c r="G1705" s="22" t="s">
        <v>2997</v>
      </c>
      <c r="H1705" s="22">
        <v>5891.9294175544801</v>
      </c>
      <c r="I1705" s="24">
        <f>'EVM CPZ List'!$D1705*'EVM CPZ List'!$C1705</f>
        <v>4.2191536440237251E-2</v>
      </c>
      <c r="J1705" s="25">
        <f>INDEX('Pivot of Risk Data'!A:A,MATCH('EVM CPZ List'!$B1705,'Pivot of Risk Data'!B:B,0),1)</f>
        <v>1675</v>
      </c>
      <c r="K1705" s="22">
        <f>0.000621371*'EVM CPZ List'!$H1705</f>
        <v>3.6610740741152448</v>
      </c>
      <c r="L1705" s="22">
        <f>L1704+'EVM CPZ List'!$K1705</f>
        <v>19751.158104434126</v>
      </c>
      <c r="M1705" s="22">
        <f>M1704-'EVM CPZ List'!$I1705</f>
        <v>14.695784757389962</v>
      </c>
      <c r="N1705" s="7" t="e">
        <f>INDEX('2021 Certified EVM Plan'!G:G,MATCH(B1705,'2021 Certified EVM Plan'!E:E,0))</f>
        <v>#N/A</v>
      </c>
      <c r="O1705" s="7" t="e">
        <f>INDEX('2021 Certified EVM Plan'!M:M,MATCH(B1705,'2021 Certified EVM Plan'!E:E,0))</f>
        <v>#N/A</v>
      </c>
      <c r="P1705" s="7">
        <f t="shared" si="26"/>
        <v>1</v>
      </c>
      <c r="Q1705" s="26" t="e">
        <f>IF(INDEX('2021 Certified EVM Plan'!H:H,MATCH(B1705,'2021 Certified EVM Plan'!E:E,0))=1,M1705,#N/A)</f>
        <v>#N/A</v>
      </c>
      <c r="R1705" s="26" t="e">
        <f>IF(INDEX('2021 Certified EVM Plan'!J:J,MATCH(B1705,'2021 Certified EVM Plan'!E:E,0))=1,M1705,#N/A)</f>
        <v>#N/A</v>
      </c>
      <c r="S1705" s="26" t="e">
        <f>IF(INDEX('2021 Certified EVM Plan'!K:K,MATCH(B1705,'2021 Certified EVM Plan'!E:E,0))=1,M1705,#N/A)</f>
        <v>#N/A</v>
      </c>
    </row>
    <row r="1706" spans="1:19" x14ac:dyDescent="0.25">
      <c r="A1706" s="22" t="s">
        <v>539</v>
      </c>
      <c r="B1706" s="22">
        <v>7724</v>
      </c>
      <c r="C1706" s="22">
        <v>84</v>
      </c>
      <c r="D1706" s="23">
        <v>6.8741844441325595E-4</v>
      </c>
      <c r="E1706" s="22">
        <v>101321101</v>
      </c>
      <c r="F1706" s="22" t="s">
        <v>699</v>
      </c>
      <c r="G1706" s="22" t="s">
        <v>700</v>
      </c>
      <c r="H1706" s="22">
        <v>8892.9458594784501</v>
      </c>
      <c r="I1706" s="24">
        <f>'EVM CPZ List'!$D1706*'EVM CPZ List'!$C1706</f>
        <v>5.7743149330713499E-2</v>
      </c>
      <c r="J1706" s="25">
        <f>INDEX('Pivot of Risk Data'!A:A,MATCH('EVM CPZ List'!$B1706,'Pivot of Risk Data'!B:B,0),1)</f>
        <v>1676</v>
      </c>
      <c r="K1706" s="22">
        <f>0.000621371*'EVM CPZ List'!$H1706</f>
        <v>5.5258186616499838</v>
      </c>
      <c r="L1706" s="22">
        <f>L1705+'EVM CPZ List'!$K1706</f>
        <v>19756.683923095774</v>
      </c>
      <c r="M1706" s="22">
        <f>M1705-'EVM CPZ List'!$I1706</f>
        <v>14.638041608059249</v>
      </c>
      <c r="N1706" s="7" t="e">
        <f>INDEX('2021 Certified EVM Plan'!G:G,MATCH(B1706,'2021 Certified EVM Plan'!E:E,0))</f>
        <v>#N/A</v>
      </c>
      <c r="O1706" s="7" t="e">
        <f>INDEX('2021 Certified EVM Plan'!M:M,MATCH(B1706,'2021 Certified EVM Plan'!E:E,0))</f>
        <v>#N/A</v>
      </c>
      <c r="P1706" s="7">
        <f t="shared" si="26"/>
        <v>1</v>
      </c>
      <c r="Q1706" s="26" t="e">
        <f>IF(INDEX('2021 Certified EVM Plan'!H:H,MATCH(B1706,'2021 Certified EVM Plan'!E:E,0))=1,M1706,#N/A)</f>
        <v>#N/A</v>
      </c>
      <c r="R1706" s="26" t="e">
        <f>IF(INDEX('2021 Certified EVM Plan'!J:J,MATCH(B1706,'2021 Certified EVM Plan'!E:E,0))=1,M1706,#N/A)</f>
        <v>#N/A</v>
      </c>
      <c r="S1706" s="26" t="e">
        <f>IF(INDEX('2021 Certified EVM Plan'!K:K,MATCH(B1706,'2021 Certified EVM Plan'!E:E,0))=1,M1706,#N/A)</f>
        <v>#N/A</v>
      </c>
    </row>
    <row r="1707" spans="1:19" x14ac:dyDescent="0.25">
      <c r="A1707" s="22" t="s">
        <v>2906</v>
      </c>
      <c r="B1707" s="22">
        <v>8544</v>
      </c>
      <c r="C1707" s="22">
        <v>5</v>
      </c>
      <c r="D1707" s="23">
        <v>6.7396330825134499E-4</v>
      </c>
      <c r="E1707" s="22">
        <v>42991105</v>
      </c>
      <c r="F1707" s="22" t="s">
        <v>2952</v>
      </c>
      <c r="G1707" s="22" t="s">
        <v>3468</v>
      </c>
      <c r="H1707" s="22">
        <v>658.68146604202605</v>
      </c>
      <c r="I1707" s="24">
        <f>'EVM CPZ List'!$D1707*'EVM CPZ List'!$C1707</f>
        <v>3.3698165412567251E-3</v>
      </c>
      <c r="J1707" s="25">
        <f>INDEX('Pivot of Risk Data'!A:A,MATCH('EVM CPZ List'!$B1707,'Pivot of Risk Data'!B:B,0),1)</f>
        <v>1677</v>
      </c>
      <c r="K1707" s="22">
        <f>0.000621371*'EVM CPZ List'!$H1707</f>
        <v>0.4092855612359998</v>
      </c>
      <c r="L1707" s="22">
        <f>L1706+'EVM CPZ List'!$K1707</f>
        <v>19757.09320865701</v>
      </c>
      <c r="M1707" s="22">
        <f>M1706-'EVM CPZ List'!$I1707</f>
        <v>14.634671791517992</v>
      </c>
      <c r="N1707" s="7" t="e">
        <f>INDEX('2021 Certified EVM Plan'!G:G,MATCH(B1707,'2021 Certified EVM Plan'!E:E,0))</f>
        <v>#N/A</v>
      </c>
      <c r="O1707" s="7" t="e">
        <f>INDEX('2021 Certified EVM Plan'!M:M,MATCH(B1707,'2021 Certified EVM Plan'!E:E,0))</f>
        <v>#N/A</v>
      </c>
      <c r="P1707" s="7">
        <f t="shared" si="26"/>
        <v>1</v>
      </c>
      <c r="Q1707" s="26" t="e">
        <f>IF(INDEX('2021 Certified EVM Plan'!H:H,MATCH(B1707,'2021 Certified EVM Plan'!E:E,0))=1,M1707,#N/A)</f>
        <v>#N/A</v>
      </c>
      <c r="R1707" s="26" t="e">
        <f>IF(INDEX('2021 Certified EVM Plan'!J:J,MATCH(B1707,'2021 Certified EVM Plan'!E:E,0))=1,M1707,#N/A)</f>
        <v>#N/A</v>
      </c>
      <c r="S1707" s="26" t="e">
        <f>IF(INDEX('2021 Certified EVM Plan'!K:K,MATCH(B1707,'2021 Certified EVM Plan'!E:E,0))=1,M1707,#N/A)</f>
        <v>#N/A</v>
      </c>
    </row>
    <row r="1708" spans="1:19" x14ac:dyDescent="0.25">
      <c r="A1708" s="22" t="s">
        <v>2195</v>
      </c>
      <c r="B1708" s="22">
        <v>5030</v>
      </c>
      <c r="C1708" s="22">
        <v>240</v>
      </c>
      <c r="D1708" s="23">
        <v>6.7304871956436598E-4</v>
      </c>
      <c r="E1708" s="22">
        <v>83622106</v>
      </c>
      <c r="F1708" s="22" t="s">
        <v>2200</v>
      </c>
      <c r="G1708" s="22" t="s">
        <v>2309</v>
      </c>
      <c r="H1708" s="22">
        <v>24453.237574147501</v>
      </c>
      <c r="I1708" s="24">
        <f>'EVM CPZ List'!$D1708*'EVM CPZ List'!$C1708</f>
        <v>0.16153169269544784</v>
      </c>
      <c r="J1708" s="25">
        <f>INDEX('Pivot of Risk Data'!A:A,MATCH('EVM CPZ List'!$B1708,'Pivot of Risk Data'!B:B,0),1)</f>
        <v>1678</v>
      </c>
      <c r="K1708" s="22">
        <f>0.000621371*'EVM CPZ List'!$H1708</f>
        <v>15.194532684685607</v>
      </c>
      <c r="L1708" s="22">
        <f>L1707+'EVM CPZ List'!$K1708</f>
        <v>19772.287741341697</v>
      </c>
      <c r="M1708" s="22">
        <f>M1707-'EVM CPZ List'!$I1708</f>
        <v>14.473140098822544</v>
      </c>
      <c r="N1708" s="7" t="e">
        <f>INDEX('2021 Certified EVM Plan'!G:G,MATCH(B1708,'2021 Certified EVM Plan'!E:E,0))</f>
        <v>#N/A</v>
      </c>
      <c r="O1708" s="7" t="e">
        <f>INDEX('2021 Certified EVM Plan'!M:M,MATCH(B1708,'2021 Certified EVM Plan'!E:E,0))</f>
        <v>#N/A</v>
      </c>
      <c r="P1708" s="7">
        <f t="shared" si="26"/>
        <v>1</v>
      </c>
      <c r="Q1708" s="26" t="e">
        <f>IF(INDEX('2021 Certified EVM Plan'!H:H,MATCH(B1708,'2021 Certified EVM Plan'!E:E,0))=1,M1708,#N/A)</f>
        <v>#N/A</v>
      </c>
      <c r="R1708" s="26" t="e">
        <f>IF(INDEX('2021 Certified EVM Plan'!J:J,MATCH(B1708,'2021 Certified EVM Plan'!E:E,0))=1,M1708,#N/A)</f>
        <v>#N/A</v>
      </c>
      <c r="S1708" s="26" t="e">
        <f>IF(INDEX('2021 Certified EVM Plan'!K:K,MATCH(B1708,'2021 Certified EVM Plan'!E:E,0))=1,M1708,#N/A)</f>
        <v>#N/A</v>
      </c>
    </row>
    <row r="1709" spans="1:19" x14ac:dyDescent="0.25">
      <c r="A1709" s="22" t="s">
        <v>1672</v>
      </c>
      <c r="B1709" s="22">
        <v>3487</v>
      </c>
      <c r="C1709" s="22">
        <v>54</v>
      </c>
      <c r="D1709" s="23">
        <v>6.7269216651493597E-4</v>
      </c>
      <c r="E1709" s="22">
        <v>254421103</v>
      </c>
      <c r="F1709" s="22" t="s">
        <v>1804</v>
      </c>
      <c r="G1709" s="22" t="s">
        <v>2046</v>
      </c>
      <c r="H1709" s="22">
        <v>7607.5657054128797</v>
      </c>
      <c r="I1709" s="24">
        <f>'EVM CPZ List'!$D1709*'EVM CPZ List'!$C1709</f>
        <v>3.6325376991806539E-2</v>
      </c>
      <c r="J1709" s="25">
        <f>INDEX('Pivot of Risk Data'!A:A,MATCH('EVM CPZ List'!$B1709,'Pivot of Risk Data'!B:B,0),1)</f>
        <v>1679</v>
      </c>
      <c r="K1709" s="22">
        <f>0.000621371*'EVM CPZ List'!$H1709</f>
        <v>4.7271207099381067</v>
      </c>
      <c r="L1709" s="22">
        <f>L1708+'EVM CPZ List'!$K1709</f>
        <v>19777.014862051634</v>
      </c>
      <c r="M1709" s="22">
        <f>M1708-'EVM CPZ List'!$I1709</f>
        <v>14.436814721830737</v>
      </c>
      <c r="N1709" s="7" t="e">
        <f>INDEX('2021 Certified EVM Plan'!G:G,MATCH(B1709,'2021 Certified EVM Plan'!E:E,0))</f>
        <v>#N/A</v>
      </c>
      <c r="O1709" s="7" t="e">
        <f>INDEX('2021 Certified EVM Plan'!M:M,MATCH(B1709,'2021 Certified EVM Plan'!E:E,0))</f>
        <v>#N/A</v>
      </c>
      <c r="P1709" s="7">
        <f t="shared" si="26"/>
        <v>1</v>
      </c>
      <c r="Q1709" s="26" t="e">
        <f>IF(INDEX('2021 Certified EVM Plan'!H:H,MATCH(B1709,'2021 Certified EVM Plan'!E:E,0))=1,M1709,#N/A)</f>
        <v>#N/A</v>
      </c>
      <c r="R1709" s="26" t="e">
        <f>IF(INDEX('2021 Certified EVM Plan'!J:J,MATCH(B1709,'2021 Certified EVM Plan'!E:E,0))=1,M1709,#N/A)</f>
        <v>#N/A</v>
      </c>
      <c r="S1709" s="26" t="e">
        <f>IF(INDEX('2021 Certified EVM Plan'!K:K,MATCH(B1709,'2021 Certified EVM Plan'!E:E,0))=1,M1709,#N/A)</f>
        <v>#N/A</v>
      </c>
    </row>
    <row r="1710" spans="1:19" x14ac:dyDescent="0.25">
      <c r="A1710" s="22" t="s">
        <v>2906</v>
      </c>
      <c r="B1710" s="22">
        <v>2705</v>
      </c>
      <c r="C1710" s="22">
        <v>122</v>
      </c>
      <c r="D1710" s="23">
        <v>6.7235844072915604E-4</v>
      </c>
      <c r="E1710" s="22">
        <v>24101103</v>
      </c>
      <c r="F1710" s="22" t="s">
        <v>2589</v>
      </c>
      <c r="G1710" s="22" t="s">
        <v>3374</v>
      </c>
      <c r="H1710" s="22">
        <v>24500.2785141403</v>
      </c>
      <c r="I1710" s="24">
        <f>'EVM CPZ List'!$D1710*'EVM CPZ List'!$C1710</f>
        <v>8.2027729768957031E-2</v>
      </c>
      <c r="J1710" s="25">
        <f>INDEX('Pivot of Risk Data'!A:A,MATCH('EVM CPZ List'!$B1710,'Pivot of Risk Data'!B:B,0),1)</f>
        <v>1680</v>
      </c>
      <c r="K1710" s="22">
        <f>0.000621371*'EVM CPZ List'!$H1710</f>
        <v>15.223762560609872</v>
      </c>
      <c r="L1710" s="22">
        <f>L1709+'EVM CPZ List'!$K1710</f>
        <v>19792.238624612244</v>
      </c>
      <c r="M1710" s="22">
        <f>M1709-'EVM CPZ List'!$I1710</f>
        <v>14.354786992061781</v>
      </c>
      <c r="N1710" s="7" t="e">
        <f>INDEX('2021 Certified EVM Plan'!G:G,MATCH(B1710,'2021 Certified EVM Plan'!E:E,0))</f>
        <v>#N/A</v>
      </c>
      <c r="O1710" s="7" t="e">
        <f>INDEX('2021 Certified EVM Plan'!M:M,MATCH(B1710,'2021 Certified EVM Plan'!E:E,0))</f>
        <v>#N/A</v>
      </c>
      <c r="P1710" s="7">
        <f t="shared" si="26"/>
        <v>1</v>
      </c>
      <c r="Q1710" s="26" t="e">
        <f>IF(INDEX('2021 Certified EVM Plan'!H:H,MATCH(B1710,'2021 Certified EVM Plan'!E:E,0))=1,M1710,#N/A)</f>
        <v>#N/A</v>
      </c>
      <c r="R1710" s="26" t="e">
        <f>IF(INDEX('2021 Certified EVM Plan'!J:J,MATCH(B1710,'2021 Certified EVM Plan'!E:E,0))=1,M1710,#N/A)</f>
        <v>#N/A</v>
      </c>
      <c r="S1710" s="26" t="e">
        <f>IF(INDEX('2021 Certified EVM Plan'!K:K,MATCH(B1710,'2021 Certified EVM Plan'!E:E,0))=1,M1710,#N/A)</f>
        <v>#N/A</v>
      </c>
    </row>
    <row r="1711" spans="1:19" x14ac:dyDescent="0.25">
      <c r="A1711" s="22" t="s">
        <v>539</v>
      </c>
      <c r="B1711" s="22">
        <v>976</v>
      </c>
      <c r="C1711" s="22">
        <v>334</v>
      </c>
      <c r="D1711" s="23">
        <v>6.7073563669812E-4</v>
      </c>
      <c r="E1711" s="22">
        <v>103081105</v>
      </c>
      <c r="F1711" s="22" t="s">
        <v>631</v>
      </c>
      <c r="G1711" s="22" t="s">
        <v>649</v>
      </c>
      <c r="H1711" s="22">
        <v>44940.582835298701</v>
      </c>
      <c r="I1711" s="24">
        <f>'EVM CPZ List'!$D1711*'EVM CPZ List'!$C1711</f>
        <v>0.22402570265717209</v>
      </c>
      <c r="J1711" s="25">
        <f>INDEX('Pivot of Risk Data'!A:A,MATCH('EVM CPZ List'!$B1711,'Pivot of Risk Data'!B:B,0),1)</f>
        <v>1681</v>
      </c>
      <c r="K1711" s="22">
        <f>0.000621371*'EVM CPZ List'!$H1711</f>
        <v>27.924774896952389</v>
      </c>
      <c r="L1711" s="22">
        <f>L1710+'EVM CPZ List'!$K1711</f>
        <v>19820.163399509198</v>
      </c>
      <c r="M1711" s="22">
        <f>M1710-'EVM CPZ List'!$I1711</f>
        <v>14.130761289404608</v>
      </c>
      <c r="N1711" s="7" t="e">
        <f>INDEX('2021 Certified EVM Plan'!G:G,MATCH(B1711,'2021 Certified EVM Plan'!E:E,0))</f>
        <v>#N/A</v>
      </c>
      <c r="O1711" s="7" t="e">
        <f>INDEX('2021 Certified EVM Plan'!M:M,MATCH(B1711,'2021 Certified EVM Plan'!E:E,0))</f>
        <v>#N/A</v>
      </c>
      <c r="P1711" s="7">
        <f t="shared" si="26"/>
        <v>1</v>
      </c>
      <c r="Q1711" s="26" t="e">
        <f>IF(INDEX('2021 Certified EVM Plan'!H:H,MATCH(B1711,'2021 Certified EVM Plan'!E:E,0))=1,M1711,#N/A)</f>
        <v>#N/A</v>
      </c>
      <c r="R1711" s="26" t="e">
        <f>IF(INDEX('2021 Certified EVM Plan'!J:J,MATCH(B1711,'2021 Certified EVM Plan'!E:E,0))=1,M1711,#N/A)</f>
        <v>#N/A</v>
      </c>
      <c r="S1711" s="26" t="e">
        <f>IF(INDEX('2021 Certified EVM Plan'!K:K,MATCH(B1711,'2021 Certified EVM Plan'!E:E,0))=1,M1711,#N/A)</f>
        <v>#N/A</v>
      </c>
    </row>
    <row r="1712" spans="1:19" x14ac:dyDescent="0.25">
      <c r="A1712" s="22" t="s">
        <v>2195</v>
      </c>
      <c r="B1712" s="22">
        <v>7181</v>
      </c>
      <c r="C1712" s="22">
        <v>22</v>
      </c>
      <c r="D1712" s="23">
        <v>6.6452167125538098E-4</v>
      </c>
      <c r="E1712" s="22">
        <v>183101103</v>
      </c>
      <c r="F1712" s="22" t="s">
        <v>2509</v>
      </c>
      <c r="G1712" s="22" t="s">
        <v>2830</v>
      </c>
      <c r="H1712" s="22">
        <v>37171.708918011303</v>
      </c>
      <c r="I1712" s="24">
        <f>'EVM CPZ List'!$D1712*'EVM CPZ List'!$C1712</f>
        <v>1.4619476767618381E-2</v>
      </c>
      <c r="J1712" s="25">
        <f>INDEX('Pivot of Risk Data'!A:A,MATCH('EVM CPZ List'!$B1712,'Pivot of Risk Data'!B:B,0),1)</f>
        <v>1682</v>
      </c>
      <c r="K1712" s="22">
        <f>0.000621371*'EVM CPZ List'!$H1712</f>
        <v>23.097421942093604</v>
      </c>
      <c r="L1712" s="22">
        <f>L1711+'EVM CPZ List'!$K1712</f>
        <v>19843.260821451291</v>
      </c>
      <c r="M1712" s="22">
        <f>M1711-'EVM CPZ List'!$I1712</f>
        <v>14.11614181263699</v>
      </c>
      <c r="N1712" s="7" t="e">
        <f>INDEX('2021 Certified EVM Plan'!G:G,MATCH(B1712,'2021 Certified EVM Plan'!E:E,0))</f>
        <v>#N/A</v>
      </c>
      <c r="O1712" s="7" t="e">
        <f>INDEX('2021 Certified EVM Plan'!M:M,MATCH(B1712,'2021 Certified EVM Plan'!E:E,0))</f>
        <v>#N/A</v>
      </c>
      <c r="P1712" s="7">
        <f t="shared" si="26"/>
        <v>1</v>
      </c>
      <c r="Q1712" s="26" t="e">
        <f>IF(INDEX('2021 Certified EVM Plan'!H:H,MATCH(B1712,'2021 Certified EVM Plan'!E:E,0))=1,M1712,#N/A)</f>
        <v>#N/A</v>
      </c>
      <c r="R1712" s="26" t="e">
        <f>IF(INDEX('2021 Certified EVM Plan'!J:J,MATCH(B1712,'2021 Certified EVM Plan'!E:E,0))=1,M1712,#N/A)</f>
        <v>#N/A</v>
      </c>
      <c r="S1712" s="26" t="e">
        <f>IF(INDEX('2021 Certified EVM Plan'!K:K,MATCH(B1712,'2021 Certified EVM Plan'!E:E,0))=1,M1712,#N/A)</f>
        <v>#N/A</v>
      </c>
    </row>
    <row r="1713" spans="1:19" x14ac:dyDescent="0.25">
      <c r="A1713" s="22" t="s">
        <v>539</v>
      </c>
      <c r="B1713" s="22">
        <v>9158</v>
      </c>
      <c r="C1713" s="22">
        <v>39</v>
      </c>
      <c r="D1713" s="23">
        <v>6.6237859420474002E-4</v>
      </c>
      <c r="E1713" s="22">
        <v>102541102</v>
      </c>
      <c r="F1713" s="22" t="s">
        <v>601</v>
      </c>
      <c r="G1713" s="22" t="s">
        <v>806</v>
      </c>
      <c r="H1713" s="22">
        <v>4264.8079877861001</v>
      </c>
      <c r="I1713" s="24">
        <f>'EVM CPZ List'!$D1713*'EVM CPZ List'!$C1713</f>
        <v>2.5832765173984862E-2</v>
      </c>
      <c r="J1713" s="25">
        <f>INDEX('Pivot of Risk Data'!A:A,MATCH('EVM CPZ List'!$B1713,'Pivot of Risk Data'!B:B,0),1)</f>
        <v>1683</v>
      </c>
      <c r="K1713" s="22">
        <f>0.000621371*'EVM CPZ List'!$H1713</f>
        <v>2.6500280041786368</v>
      </c>
      <c r="L1713" s="22">
        <f>L1712+'EVM CPZ List'!$K1713</f>
        <v>19845.910849455471</v>
      </c>
      <c r="M1713" s="22">
        <f>M1712-'EVM CPZ List'!$I1713</f>
        <v>14.090309047463005</v>
      </c>
      <c r="N1713" s="7" t="e">
        <f>INDEX('2021 Certified EVM Plan'!G:G,MATCH(B1713,'2021 Certified EVM Plan'!E:E,0))</f>
        <v>#N/A</v>
      </c>
      <c r="O1713" s="7" t="e">
        <f>INDEX('2021 Certified EVM Plan'!M:M,MATCH(B1713,'2021 Certified EVM Plan'!E:E,0))</f>
        <v>#N/A</v>
      </c>
      <c r="P1713" s="7">
        <f t="shared" si="26"/>
        <v>1</v>
      </c>
      <c r="Q1713" s="26" t="e">
        <f>IF(INDEX('2021 Certified EVM Plan'!H:H,MATCH(B1713,'2021 Certified EVM Plan'!E:E,0))=1,M1713,#N/A)</f>
        <v>#N/A</v>
      </c>
      <c r="R1713" s="26" t="e">
        <f>IF(INDEX('2021 Certified EVM Plan'!J:J,MATCH(B1713,'2021 Certified EVM Plan'!E:E,0))=1,M1713,#N/A)</f>
        <v>#N/A</v>
      </c>
      <c r="S1713" s="26" t="e">
        <f>IF(INDEX('2021 Certified EVM Plan'!K:K,MATCH(B1713,'2021 Certified EVM Plan'!E:E,0))=1,M1713,#N/A)</f>
        <v>#N/A</v>
      </c>
    </row>
    <row r="1714" spans="1:19" x14ac:dyDescent="0.25">
      <c r="A1714" s="22" t="s">
        <v>1672</v>
      </c>
      <c r="B1714" s="22">
        <v>6725</v>
      </c>
      <c r="C1714" s="22">
        <v>80</v>
      </c>
      <c r="D1714" s="23">
        <v>6.5966505121831305E-4</v>
      </c>
      <c r="E1714" s="22">
        <v>163692102</v>
      </c>
      <c r="F1714" s="22" t="s">
        <v>2017</v>
      </c>
      <c r="G1714" s="22" t="s">
        <v>2102</v>
      </c>
      <c r="H1714" s="22">
        <v>8204.8505679135706</v>
      </c>
      <c r="I1714" s="24">
        <f>'EVM CPZ List'!$D1714*'EVM CPZ List'!$C1714</f>
        <v>5.277320409746504E-2</v>
      </c>
      <c r="J1714" s="25">
        <f>INDEX('Pivot of Risk Data'!A:A,MATCH('EVM CPZ List'!$B1714,'Pivot of Risk Data'!B:B,0),1)</f>
        <v>1684</v>
      </c>
      <c r="K1714" s="22">
        <f>0.000621371*'EVM CPZ List'!$H1714</f>
        <v>5.0982562022350235</v>
      </c>
      <c r="L1714" s="22">
        <f>L1713+'EVM CPZ List'!$K1714</f>
        <v>19851.009105657708</v>
      </c>
      <c r="M1714" s="22">
        <f>M1713-'EVM CPZ List'!$I1714</f>
        <v>14.037535843365541</v>
      </c>
      <c r="N1714" s="7" t="e">
        <f>INDEX('2021 Certified EVM Plan'!G:G,MATCH(B1714,'2021 Certified EVM Plan'!E:E,0))</f>
        <v>#N/A</v>
      </c>
      <c r="O1714" s="7" t="e">
        <f>INDEX('2021 Certified EVM Plan'!M:M,MATCH(B1714,'2021 Certified EVM Plan'!E:E,0))</f>
        <v>#N/A</v>
      </c>
      <c r="P1714" s="7">
        <f t="shared" si="26"/>
        <v>1</v>
      </c>
      <c r="Q1714" s="26" t="e">
        <f>IF(INDEX('2021 Certified EVM Plan'!H:H,MATCH(B1714,'2021 Certified EVM Plan'!E:E,0))=1,M1714,#N/A)</f>
        <v>#N/A</v>
      </c>
      <c r="R1714" s="26" t="e">
        <f>IF(INDEX('2021 Certified EVM Plan'!J:J,MATCH(B1714,'2021 Certified EVM Plan'!E:E,0))=1,M1714,#N/A)</f>
        <v>#N/A</v>
      </c>
      <c r="S1714" s="26" t="e">
        <f>IF(INDEX('2021 Certified EVM Plan'!K:K,MATCH(B1714,'2021 Certified EVM Plan'!E:E,0))=1,M1714,#N/A)</f>
        <v>#N/A</v>
      </c>
    </row>
    <row r="1715" spans="1:19" x14ac:dyDescent="0.25">
      <c r="A1715" s="22" t="s">
        <v>2195</v>
      </c>
      <c r="B1715" s="22">
        <v>1114</v>
      </c>
      <c r="C1715" s="22">
        <v>287</v>
      </c>
      <c r="D1715" s="23">
        <v>6.5898415327641797E-4</v>
      </c>
      <c r="E1715" s="22">
        <v>82021106</v>
      </c>
      <c r="F1715" s="22" t="s">
        <v>2285</v>
      </c>
      <c r="G1715" s="22" t="s">
        <v>2385</v>
      </c>
      <c r="H1715" s="22">
        <v>30802.2437793723</v>
      </c>
      <c r="I1715" s="24">
        <f>'EVM CPZ List'!$D1715*'EVM CPZ List'!$C1715</f>
        <v>0.18912845199033196</v>
      </c>
      <c r="J1715" s="25">
        <f>INDEX('Pivot of Risk Data'!A:A,MATCH('EVM CPZ List'!$B1715,'Pivot of Risk Data'!B:B,0),1)</f>
        <v>1685</v>
      </c>
      <c r="K1715" s="22">
        <f>0.000621371*'EVM CPZ List'!$H1715</f>
        <v>19.139621019432347</v>
      </c>
      <c r="L1715" s="22">
        <f>L1714+'EVM CPZ List'!$K1715</f>
        <v>19870.14872667714</v>
      </c>
      <c r="M1715" s="22">
        <f>M1714-'EVM CPZ List'!$I1715</f>
        <v>13.848407391375209</v>
      </c>
      <c r="N1715" s="7" t="e">
        <f>INDEX('2021 Certified EVM Plan'!G:G,MATCH(B1715,'2021 Certified EVM Plan'!E:E,0))</f>
        <v>#N/A</v>
      </c>
      <c r="O1715" s="7" t="e">
        <f>INDEX('2021 Certified EVM Plan'!M:M,MATCH(B1715,'2021 Certified EVM Plan'!E:E,0))</f>
        <v>#N/A</v>
      </c>
      <c r="P1715" s="7">
        <f t="shared" si="26"/>
        <v>1</v>
      </c>
      <c r="Q1715" s="26" t="e">
        <f>IF(INDEX('2021 Certified EVM Plan'!H:H,MATCH(B1715,'2021 Certified EVM Plan'!E:E,0))=1,M1715,#N/A)</f>
        <v>#N/A</v>
      </c>
      <c r="R1715" s="26" t="e">
        <f>IF(INDEX('2021 Certified EVM Plan'!J:J,MATCH(B1715,'2021 Certified EVM Plan'!E:E,0))=1,M1715,#N/A)</f>
        <v>#N/A</v>
      </c>
      <c r="S1715" s="26" t="e">
        <f>IF(INDEX('2021 Certified EVM Plan'!K:K,MATCH(B1715,'2021 Certified EVM Plan'!E:E,0))=1,M1715,#N/A)</f>
        <v>#N/A</v>
      </c>
    </row>
    <row r="1716" spans="1:19" x14ac:dyDescent="0.25">
      <c r="A1716" s="22" t="s">
        <v>1672</v>
      </c>
      <c r="B1716" s="22">
        <v>3772</v>
      </c>
      <c r="C1716" s="22">
        <v>22</v>
      </c>
      <c r="D1716" s="23">
        <v>6.5885548024161597E-4</v>
      </c>
      <c r="E1716" s="22">
        <v>163751102</v>
      </c>
      <c r="F1716" s="22" t="s">
        <v>1674</v>
      </c>
      <c r="G1716" s="22" t="s">
        <v>1850</v>
      </c>
      <c r="H1716" s="22">
        <v>2330.5338659696399</v>
      </c>
      <c r="I1716" s="24">
        <f>'EVM CPZ List'!$D1716*'EVM CPZ List'!$C1716</f>
        <v>1.4494820565315552E-2</v>
      </c>
      <c r="J1716" s="25">
        <f>INDEX('Pivot of Risk Data'!A:A,MATCH('EVM CPZ List'!$B1716,'Pivot of Risk Data'!B:B,0),1)</f>
        <v>1686</v>
      </c>
      <c r="K1716" s="22">
        <f>0.000621371*'EVM CPZ List'!$H1716</f>
        <v>1.4481261588314212</v>
      </c>
      <c r="L1716" s="22">
        <f>L1715+'EVM CPZ List'!$K1716</f>
        <v>19871.59685283597</v>
      </c>
      <c r="M1716" s="22">
        <f>M1715-'EVM CPZ List'!$I1716</f>
        <v>13.833912570809893</v>
      </c>
      <c r="N1716" s="7" t="e">
        <f>INDEX('2021 Certified EVM Plan'!G:G,MATCH(B1716,'2021 Certified EVM Plan'!E:E,0))</f>
        <v>#N/A</v>
      </c>
      <c r="O1716" s="7" t="e">
        <f>INDEX('2021 Certified EVM Plan'!M:M,MATCH(B1716,'2021 Certified EVM Plan'!E:E,0))</f>
        <v>#N/A</v>
      </c>
      <c r="P1716" s="7">
        <f t="shared" si="26"/>
        <v>1</v>
      </c>
      <c r="Q1716" s="26" t="e">
        <f>IF(INDEX('2021 Certified EVM Plan'!H:H,MATCH(B1716,'2021 Certified EVM Plan'!E:E,0))=1,M1716,#N/A)</f>
        <v>#N/A</v>
      </c>
      <c r="R1716" s="26" t="e">
        <f>IF(INDEX('2021 Certified EVM Plan'!J:J,MATCH(B1716,'2021 Certified EVM Plan'!E:E,0))=1,M1716,#N/A)</f>
        <v>#N/A</v>
      </c>
      <c r="S1716" s="26" t="e">
        <f>IF(INDEX('2021 Certified EVM Plan'!K:K,MATCH(B1716,'2021 Certified EVM Plan'!E:E,0))=1,M1716,#N/A)</f>
        <v>#N/A</v>
      </c>
    </row>
    <row r="1717" spans="1:19" x14ac:dyDescent="0.25">
      <c r="A1717" s="22" t="s">
        <v>1672</v>
      </c>
      <c r="B1717" s="22">
        <v>7719</v>
      </c>
      <c r="C1717" s="22">
        <v>40</v>
      </c>
      <c r="D1717" s="23">
        <v>6.5815103570121504E-4</v>
      </c>
      <c r="E1717" s="22">
        <v>163661702</v>
      </c>
      <c r="F1717" s="22" t="s">
        <v>1744</v>
      </c>
      <c r="G1717" s="22" t="s">
        <v>1776</v>
      </c>
      <c r="H1717" s="22">
        <v>4436.0854478758702</v>
      </c>
      <c r="I1717" s="24">
        <f>'EVM CPZ List'!$D1717*'EVM CPZ List'!$C1717</f>
        <v>2.6326041428048601E-2</v>
      </c>
      <c r="J1717" s="25">
        <f>INDEX('Pivot of Risk Data'!A:A,MATCH('EVM CPZ List'!$B1717,'Pivot of Risk Data'!B:B,0),1)</f>
        <v>1687</v>
      </c>
      <c r="K1717" s="22">
        <f>0.000621371*'EVM CPZ List'!$H1717</f>
        <v>2.7564548508320774</v>
      </c>
      <c r="L1717" s="22">
        <f>L1716+'EVM CPZ List'!$K1717</f>
        <v>19874.353307686801</v>
      </c>
      <c r="M1717" s="22">
        <f>M1716-'EVM CPZ List'!$I1717</f>
        <v>13.807586529381846</v>
      </c>
      <c r="N1717" s="7" t="e">
        <f>INDEX('2021 Certified EVM Plan'!G:G,MATCH(B1717,'2021 Certified EVM Plan'!E:E,0))</f>
        <v>#N/A</v>
      </c>
      <c r="O1717" s="7" t="e">
        <f>INDEX('2021 Certified EVM Plan'!M:M,MATCH(B1717,'2021 Certified EVM Plan'!E:E,0))</f>
        <v>#N/A</v>
      </c>
      <c r="P1717" s="7">
        <f t="shared" si="26"/>
        <v>1</v>
      </c>
      <c r="Q1717" s="26" t="e">
        <f>IF(INDEX('2021 Certified EVM Plan'!H:H,MATCH(B1717,'2021 Certified EVM Plan'!E:E,0))=1,M1717,#N/A)</f>
        <v>#N/A</v>
      </c>
      <c r="R1717" s="26" t="e">
        <f>IF(INDEX('2021 Certified EVM Plan'!J:J,MATCH(B1717,'2021 Certified EVM Plan'!E:E,0))=1,M1717,#N/A)</f>
        <v>#N/A</v>
      </c>
      <c r="S1717" s="26" t="e">
        <f>IF(INDEX('2021 Certified EVM Plan'!K:K,MATCH(B1717,'2021 Certified EVM Plan'!E:E,0))=1,M1717,#N/A)</f>
        <v>#N/A</v>
      </c>
    </row>
    <row r="1718" spans="1:19" x14ac:dyDescent="0.25">
      <c r="A1718" s="22" t="s">
        <v>1672</v>
      </c>
      <c r="B1718" s="22">
        <v>5933</v>
      </c>
      <c r="C1718" s="22">
        <v>78</v>
      </c>
      <c r="D1718" s="23">
        <v>6.5632746983485099E-4</v>
      </c>
      <c r="E1718" s="22">
        <v>163351702</v>
      </c>
      <c r="F1718" s="22" t="s">
        <v>1802</v>
      </c>
      <c r="G1718" s="22" t="s">
        <v>1803</v>
      </c>
      <c r="H1718" s="22">
        <v>9135.0633593548991</v>
      </c>
      <c r="I1718" s="24">
        <f>'EVM CPZ List'!$D1718*'EVM CPZ List'!$C1718</f>
        <v>5.1193542647118374E-2</v>
      </c>
      <c r="J1718" s="25">
        <f>INDEX('Pivot of Risk Data'!A:A,MATCH('EVM CPZ List'!$B1718,'Pivot of Risk Data'!B:B,0),1)</f>
        <v>1688</v>
      </c>
      <c r="K1718" s="22">
        <f>0.000621371*'EVM CPZ List'!$H1718</f>
        <v>5.6762634546657136</v>
      </c>
      <c r="L1718" s="22">
        <f>L1717+'EVM CPZ List'!$K1718</f>
        <v>19880.029571141466</v>
      </c>
      <c r="M1718" s="22">
        <f>M1717-'EVM CPZ List'!$I1718</f>
        <v>13.756392986734728</v>
      </c>
      <c r="N1718" s="7" t="e">
        <f>INDEX('2021 Certified EVM Plan'!G:G,MATCH(B1718,'2021 Certified EVM Plan'!E:E,0))</f>
        <v>#N/A</v>
      </c>
      <c r="O1718" s="7" t="e">
        <f>INDEX('2021 Certified EVM Plan'!M:M,MATCH(B1718,'2021 Certified EVM Plan'!E:E,0))</f>
        <v>#N/A</v>
      </c>
      <c r="P1718" s="7">
        <f t="shared" si="26"/>
        <v>1</v>
      </c>
      <c r="Q1718" s="26" t="e">
        <f>IF(INDEX('2021 Certified EVM Plan'!H:H,MATCH(B1718,'2021 Certified EVM Plan'!E:E,0))=1,M1718,#N/A)</f>
        <v>#N/A</v>
      </c>
      <c r="R1718" s="26" t="e">
        <f>IF(INDEX('2021 Certified EVM Plan'!J:J,MATCH(B1718,'2021 Certified EVM Plan'!E:E,0))=1,M1718,#N/A)</f>
        <v>#N/A</v>
      </c>
      <c r="S1718" s="26" t="e">
        <f>IF(INDEX('2021 Certified EVM Plan'!K:K,MATCH(B1718,'2021 Certified EVM Plan'!E:E,0))=1,M1718,#N/A)</f>
        <v>#N/A</v>
      </c>
    </row>
    <row r="1719" spans="1:19" x14ac:dyDescent="0.25">
      <c r="A1719" s="22" t="s">
        <v>1672</v>
      </c>
      <c r="B1719" s="22">
        <v>6161</v>
      </c>
      <c r="C1719" s="22">
        <v>66</v>
      </c>
      <c r="D1719" s="23">
        <v>6.5544057952867296E-4</v>
      </c>
      <c r="E1719" s="22">
        <v>254061102</v>
      </c>
      <c r="F1719" s="22" t="s">
        <v>1924</v>
      </c>
      <c r="G1719" s="22" t="s">
        <v>2092</v>
      </c>
      <c r="H1719" s="22">
        <v>10788.4174236625</v>
      </c>
      <c r="I1719" s="24">
        <f>'EVM CPZ List'!$D1719*'EVM CPZ List'!$C1719</f>
        <v>4.3259078248892413E-2</v>
      </c>
      <c r="J1719" s="25">
        <f>INDEX('Pivot of Risk Data'!A:A,MATCH('EVM CPZ List'!$B1719,'Pivot of Risk Data'!B:B,0),1)</f>
        <v>1689</v>
      </c>
      <c r="K1719" s="22">
        <f>0.000621371*'EVM CPZ List'!$H1719</f>
        <v>6.7036097229585918</v>
      </c>
      <c r="L1719" s="22">
        <f>L1718+'EVM CPZ List'!$K1719</f>
        <v>19886.733180864423</v>
      </c>
      <c r="M1719" s="22">
        <f>M1718-'EVM CPZ List'!$I1719</f>
        <v>13.713133908485835</v>
      </c>
      <c r="N1719" s="7" t="e">
        <f>INDEX('2021 Certified EVM Plan'!G:G,MATCH(B1719,'2021 Certified EVM Plan'!E:E,0))</f>
        <v>#N/A</v>
      </c>
      <c r="O1719" s="7" t="e">
        <f>INDEX('2021 Certified EVM Plan'!M:M,MATCH(B1719,'2021 Certified EVM Plan'!E:E,0))</f>
        <v>#N/A</v>
      </c>
      <c r="P1719" s="7">
        <f t="shared" si="26"/>
        <v>1</v>
      </c>
      <c r="Q1719" s="26" t="e">
        <f>IF(INDEX('2021 Certified EVM Plan'!H:H,MATCH(B1719,'2021 Certified EVM Plan'!E:E,0))=1,M1719,#N/A)</f>
        <v>#N/A</v>
      </c>
      <c r="R1719" s="26" t="e">
        <f>IF(INDEX('2021 Certified EVM Plan'!J:J,MATCH(B1719,'2021 Certified EVM Plan'!E:E,0))=1,M1719,#N/A)</f>
        <v>#N/A</v>
      </c>
      <c r="S1719" s="26" t="e">
        <f>IF(INDEX('2021 Certified EVM Plan'!K:K,MATCH(B1719,'2021 Certified EVM Plan'!E:E,0))=1,M1719,#N/A)</f>
        <v>#N/A</v>
      </c>
    </row>
    <row r="1720" spans="1:19" x14ac:dyDescent="0.25">
      <c r="A1720" s="22" t="s">
        <v>2906</v>
      </c>
      <c r="B1720" s="22">
        <v>3589</v>
      </c>
      <c r="C1720" s="22">
        <v>91</v>
      </c>
      <c r="D1720" s="23">
        <v>6.5007605893260302E-4</v>
      </c>
      <c r="E1720" s="22">
        <v>14241101</v>
      </c>
      <c r="F1720" s="22" t="s">
        <v>2932</v>
      </c>
      <c r="G1720" s="22" t="s">
        <v>3169</v>
      </c>
      <c r="H1720" s="22">
        <v>9415.9230343127692</v>
      </c>
      <c r="I1720" s="24">
        <f>'EVM CPZ List'!$D1720*'EVM CPZ List'!$C1720</f>
        <v>5.9156921362866877E-2</v>
      </c>
      <c r="J1720" s="25">
        <f>INDEX('Pivot of Risk Data'!A:A,MATCH('EVM CPZ List'!$B1720,'Pivot of Risk Data'!B:B,0),1)</f>
        <v>1690</v>
      </c>
      <c r="K1720" s="22">
        <f>0.000621371*'EVM CPZ List'!$H1720</f>
        <v>5.8507815117539597</v>
      </c>
      <c r="L1720" s="22">
        <f>L1719+'EVM CPZ List'!$K1720</f>
        <v>19892.583962376179</v>
      </c>
      <c r="M1720" s="22">
        <f>M1719-'EVM CPZ List'!$I1720</f>
        <v>13.653976987122968</v>
      </c>
      <c r="N1720" s="7" t="e">
        <f>INDEX('2021 Certified EVM Plan'!G:G,MATCH(B1720,'2021 Certified EVM Plan'!E:E,0))</f>
        <v>#N/A</v>
      </c>
      <c r="O1720" s="7" t="e">
        <f>INDEX('2021 Certified EVM Plan'!M:M,MATCH(B1720,'2021 Certified EVM Plan'!E:E,0))</f>
        <v>#N/A</v>
      </c>
      <c r="P1720" s="7">
        <f t="shared" si="26"/>
        <v>1</v>
      </c>
      <c r="Q1720" s="26" t="e">
        <f>IF(INDEX('2021 Certified EVM Plan'!H:H,MATCH(B1720,'2021 Certified EVM Plan'!E:E,0))=1,M1720,#N/A)</f>
        <v>#N/A</v>
      </c>
      <c r="R1720" s="26" t="e">
        <f>IF(INDEX('2021 Certified EVM Plan'!J:J,MATCH(B1720,'2021 Certified EVM Plan'!E:E,0))=1,M1720,#N/A)</f>
        <v>#N/A</v>
      </c>
      <c r="S1720" s="26" t="e">
        <f>IF(INDEX('2021 Certified EVM Plan'!K:K,MATCH(B1720,'2021 Certified EVM Plan'!E:E,0))=1,M1720,#N/A)</f>
        <v>#N/A</v>
      </c>
    </row>
    <row r="1721" spans="1:19" x14ac:dyDescent="0.25">
      <c r="A1721" s="22" t="s">
        <v>1672</v>
      </c>
      <c r="B1721" s="22">
        <v>4356</v>
      </c>
      <c r="C1721" s="22">
        <v>89</v>
      </c>
      <c r="D1721" s="23">
        <v>6.4859091048342303E-4</v>
      </c>
      <c r="E1721" s="22">
        <v>163661702</v>
      </c>
      <c r="F1721" s="22" t="s">
        <v>1744</v>
      </c>
      <c r="G1721" s="22" t="s">
        <v>1797</v>
      </c>
      <c r="H1721" s="22">
        <v>17457.062236027901</v>
      </c>
      <c r="I1721" s="24">
        <f>'EVM CPZ List'!$D1721*'EVM CPZ List'!$C1721</f>
        <v>5.7724591033024651E-2</v>
      </c>
      <c r="J1721" s="25">
        <f>INDEX('Pivot of Risk Data'!A:A,MATCH('EVM CPZ List'!$B1721,'Pivot of Risk Data'!B:B,0),1)</f>
        <v>1691</v>
      </c>
      <c r="K1721" s="22">
        <f>0.000621371*'EVM CPZ List'!$H1721</f>
        <v>10.847312218662893</v>
      </c>
      <c r="L1721" s="22">
        <f>L1720+'EVM CPZ List'!$K1721</f>
        <v>19903.431274594841</v>
      </c>
      <c r="M1721" s="22">
        <f>M1720-'EVM CPZ List'!$I1721</f>
        <v>13.596252396089943</v>
      </c>
      <c r="N1721" s="7" t="e">
        <f>INDEX('2021 Certified EVM Plan'!G:G,MATCH(B1721,'2021 Certified EVM Plan'!E:E,0))</f>
        <v>#N/A</v>
      </c>
      <c r="O1721" s="7" t="e">
        <f>INDEX('2021 Certified EVM Plan'!M:M,MATCH(B1721,'2021 Certified EVM Plan'!E:E,0))</f>
        <v>#N/A</v>
      </c>
      <c r="P1721" s="7">
        <f t="shared" si="26"/>
        <v>1</v>
      </c>
      <c r="Q1721" s="26" t="e">
        <f>IF(INDEX('2021 Certified EVM Plan'!H:H,MATCH(B1721,'2021 Certified EVM Plan'!E:E,0))=1,M1721,#N/A)</f>
        <v>#N/A</v>
      </c>
      <c r="R1721" s="26" t="e">
        <f>IF(INDEX('2021 Certified EVM Plan'!J:J,MATCH(B1721,'2021 Certified EVM Plan'!E:E,0))=1,M1721,#N/A)</f>
        <v>#N/A</v>
      </c>
      <c r="S1721" s="26" t="e">
        <f>IF(INDEX('2021 Certified EVM Plan'!K:K,MATCH(B1721,'2021 Certified EVM Plan'!E:E,0))=1,M1721,#N/A)</f>
        <v>#N/A</v>
      </c>
    </row>
    <row r="1722" spans="1:19" x14ac:dyDescent="0.25">
      <c r="A1722" s="22" t="s">
        <v>1672</v>
      </c>
      <c r="B1722" s="22">
        <v>6273</v>
      </c>
      <c r="C1722" s="22">
        <v>133</v>
      </c>
      <c r="D1722" s="23">
        <v>6.4644889605164596E-4</v>
      </c>
      <c r="E1722" s="22">
        <v>163201101</v>
      </c>
      <c r="F1722" s="22" t="s">
        <v>1683</v>
      </c>
      <c r="G1722" s="22" t="s">
        <v>1706</v>
      </c>
      <c r="H1722" s="22">
        <v>26771.829879269699</v>
      </c>
      <c r="I1722" s="24">
        <f>'EVM CPZ List'!$D1722*'EVM CPZ List'!$C1722</f>
        <v>8.5977703174868914E-2</v>
      </c>
      <c r="J1722" s="25">
        <f>INDEX('Pivot of Risk Data'!A:A,MATCH('EVM CPZ List'!$B1722,'Pivot of Risk Data'!B:B,0),1)</f>
        <v>1692</v>
      </c>
      <c r="K1722" s="22">
        <f>0.000621371*'EVM CPZ List'!$H1722</f>
        <v>16.635238703911693</v>
      </c>
      <c r="L1722" s="22">
        <f>L1721+'EVM CPZ List'!$K1722</f>
        <v>19920.066513298752</v>
      </c>
      <c r="M1722" s="22">
        <f>M1721-'EVM CPZ List'!$I1722</f>
        <v>13.510274692915074</v>
      </c>
      <c r="N1722" s="7" t="e">
        <f>INDEX('2021 Certified EVM Plan'!G:G,MATCH(B1722,'2021 Certified EVM Plan'!E:E,0))</f>
        <v>#N/A</v>
      </c>
      <c r="O1722" s="7" t="e">
        <f>INDEX('2021 Certified EVM Plan'!M:M,MATCH(B1722,'2021 Certified EVM Plan'!E:E,0))</f>
        <v>#N/A</v>
      </c>
      <c r="P1722" s="7">
        <f t="shared" si="26"/>
        <v>1</v>
      </c>
      <c r="Q1722" s="26" t="e">
        <f>IF(INDEX('2021 Certified EVM Plan'!H:H,MATCH(B1722,'2021 Certified EVM Plan'!E:E,0))=1,M1722,#N/A)</f>
        <v>#N/A</v>
      </c>
      <c r="R1722" s="26" t="e">
        <f>IF(INDEX('2021 Certified EVM Plan'!J:J,MATCH(B1722,'2021 Certified EVM Plan'!E:E,0))=1,M1722,#N/A)</f>
        <v>#N/A</v>
      </c>
      <c r="S1722" s="26" t="e">
        <f>IF(INDEX('2021 Certified EVM Plan'!K:K,MATCH(B1722,'2021 Certified EVM Plan'!E:E,0))=1,M1722,#N/A)</f>
        <v>#N/A</v>
      </c>
    </row>
    <row r="1723" spans="1:19" x14ac:dyDescent="0.25">
      <c r="A1723" s="22" t="s">
        <v>2906</v>
      </c>
      <c r="B1723" s="22">
        <v>8207</v>
      </c>
      <c r="C1723" s="22">
        <v>128</v>
      </c>
      <c r="D1723" s="23">
        <v>6.4352102613327597E-4</v>
      </c>
      <c r="E1723" s="22">
        <v>42291101</v>
      </c>
      <c r="F1723" s="22" t="s">
        <v>2920</v>
      </c>
      <c r="G1723" s="22" t="s">
        <v>3030</v>
      </c>
      <c r="H1723" s="22">
        <v>25492.739480173699</v>
      </c>
      <c r="I1723" s="24">
        <f>'EVM CPZ List'!$D1723*'EVM CPZ List'!$C1723</f>
        <v>8.2370691345059324E-2</v>
      </c>
      <c r="J1723" s="25">
        <f>INDEX('Pivot of Risk Data'!A:A,MATCH('EVM CPZ List'!$B1723,'Pivot of Risk Data'!B:B,0),1)</f>
        <v>1693</v>
      </c>
      <c r="K1723" s="22">
        <f>0.000621371*'EVM CPZ List'!$H1723</f>
        <v>15.840449023535012</v>
      </c>
      <c r="L1723" s="22">
        <f>L1722+'EVM CPZ List'!$K1723</f>
        <v>19935.906962322286</v>
      </c>
      <c r="M1723" s="22">
        <f>M1722-'EVM CPZ List'!$I1723</f>
        <v>13.427904001570015</v>
      </c>
      <c r="N1723" s="7" t="e">
        <f>INDEX('2021 Certified EVM Plan'!G:G,MATCH(B1723,'2021 Certified EVM Plan'!E:E,0))</f>
        <v>#N/A</v>
      </c>
      <c r="O1723" s="7" t="e">
        <f>INDEX('2021 Certified EVM Plan'!M:M,MATCH(B1723,'2021 Certified EVM Plan'!E:E,0))</f>
        <v>#N/A</v>
      </c>
      <c r="P1723" s="7">
        <f t="shared" si="26"/>
        <v>1</v>
      </c>
      <c r="Q1723" s="26" t="e">
        <f>IF(INDEX('2021 Certified EVM Plan'!H:H,MATCH(B1723,'2021 Certified EVM Plan'!E:E,0))=1,M1723,#N/A)</f>
        <v>#N/A</v>
      </c>
      <c r="R1723" s="26" t="e">
        <f>IF(INDEX('2021 Certified EVM Plan'!J:J,MATCH(B1723,'2021 Certified EVM Plan'!E:E,0))=1,M1723,#N/A)</f>
        <v>#N/A</v>
      </c>
      <c r="S1723" s="26" t="e">
        <f>IF(INDEX('2021 Certified EVM Plan'!K:K,MATCH(B1723,'2021 Certified EVM Plan'!E:E,0))=1,M1723,#N/A)</f>
        <v>#N/A</v>
      </c>
    </row>
    <row r="1724" spans="1:19" x14ac:dyDescent="0.25">
      <c r="A1724" s="22" t="s">
        <v>2195</v>
      </c>
      <c r="B1724" s="22">
        <v>8087</v>
      </c>
      <c r="C1724" s="22">
        <v>31</v>
      </c>
      <c r="D1724" s="23">
        <v>6.4242233528780503E-4</v>
      </c>
      <c r="E1724" s="22">
        <v>82021107</v>
      </c>
      <c r="F1724" s="22" t="s">
        <v>2373</v>
      </c>
      <c r="G1724" s="22" t="s">
        <v>2606</v>
      </c>
      <c r="H1724" s="22">
        <v>6397.1294668152505</v>
      </c>
      <c r="I1724" s="24">
        <f>'EVM CPZ List'!$D1724*'EVM CPZ List'!$C1724</f>
        <v>1.9915092393921956E-2</v>
      </c>
      <c r="J1724" s="25">
        <f>INDEX('Pivot of Risk Data'!A:A,MATCH('EVM CPZ List'!$B1724,'Pivot of Risk Data'!B:B,0),1)</f>
        <v>1694</v>
      </c>
      <c r="K1724" s="22">
        <f>0.000621371*'EVM CPZ List'!$H1724</f>
        <v>3.974990733924459</v>
      </c>
      <c r="L1724" s="22">
        <f>L1723+'EVM CPZ List'!$K1724</f>
        <v>19939.88195305621</v>
      </c>
      <c r="M1724" s="22">
        <f>M1723-'EVM CPZ List'!$I1724</f>
        <v>13.407988909176094</v>
      </c>
      <c r="N1724" s="7" t="e">
        <f>INDEX('2021 Certified EVM Plan'!G:G,MATCH(B1724,'2021 Certified EVM Plan'!E:E,0))</f>
        <v>#N/A</v>
      </c>
      <c r="O1724" s="7" t="e">
        <f>INDEX('2021 Certified EVM Plan'!M:M,MATCH(B1724,'2021 Certified EVM Plan'!E:E,0))</f>
        <v>#N/A</v>
      </c>
      <c r="P1724" s="7">
        <f t="shared" si="26"/>
        <v>1</v>
      </c>
      <c r="Q1724" s="26" t="e">
        <f>IF(INDEX('2021 Certified EVM Plan'!H:H,MATCH(B1724,'2021 Certified EVM Plan'!E:E,0))=1,M1724,#N/A)</f>
        <v>#N/A</v>
      </c>
      <c r="R1724" s="26" t="e">
        <f>IF(INDEX('2021 Certified EVM Plan'!J:J,MATCH(B1724,'2021 Certified EVM Plan'!E:E,0))=1,M1724,#N/A)</f>
        <v>#N/A</v>
      </c>
      <c r="S1724" s="26" t="e">
        <f>IF(INDEX('2021 Certified EVM Plan'!K:K,MATCH(B1724,'2021 Certified EVM Plan'!E:E,0))=1,M1724,#N/A)</f>
        <v>#N/A</v>
      </c>
    </row>
    <row r="1725" spans="1:19" x14ac:dyDescent="0.25">
      <c r="A1725" s="22" t="s">
        <v>2195</v>
      </c>
      <c r="B1725" s="22">
        <v>8278</v>
      </c>
      <c r="C1725" s="22">
        <v>39</v>
      </c>
      <c r="D1725" s="23">
        <v>6.3781127430203601E-4</v>
      </c>
      <c r="E1725" s="22">
        <v>83622105</v>
      </c>
      <c r="F1725" s="22" t="s">
        <v>2205</v>
      </c>
      <c r="G1725" s="22" t="s">
        <v>2231</v>
      </c>
      <c r="H1725" s="22">
        <v>3984.6461854434901</v>
      </c>
      <c r="I1725" s="24">
        <f>'EVM CPZ List'!$D1725*'EVM CPZ List'!$C1725</f>
        <v>2.4874639697779404E-2</v>
      </c>
      <c r="J1725" s="25">
        <f>INDEX('Pivot of Risk Data'!A:A,MATCH('EVM CPZ List'!$B1725,'Pivot of Risk Data'!B:B,0),1)</f>
        <v>1695</v>
      </c>
      <c r="K1725" s="22">
        <f>0.000621371*'EVM CPZ List'!$H1725</f>
        <v>2.4759435848952069</v>
      </c>
      <c r="L1725" s="22">
        <f>L1724+'EVM CPZ List'!$K1725</f>
        <v>19942.357896641104</v>
      </c>
      <c r="M1725" s="22">
        <f>M1724-'EVM CPZ List'!$I1725</f>
        <v>13.383114269478314</v>
      </c>
      <c r="N1725" s="7" t="e">
        <f>INDEX('2021 Certified EVM Plan'!G:G,MATCH(B1725,'2021 Certified EVM Plan'!E:E,0))</f>
        <v>#N/A</v>
      </c>
      <c r="O1725" s="7" t="e">
        <f>INDEX('2021 Certified EVM Plan'!M:M,MATCH(B1725,'2021 Certified EVM Plan'!E:E,0))</f>
        <v>#N/A</v>
      </c>
      <c r="P1725" s="7">
        <f t="shared" si="26"/>
        <v>1</v>
      </c>
      <c r="Q1725" s="26" t="e">
        <f>IF(INDEX('2021 Certified EVM Plan'!H:H,MATCH(B1725,'2021 Certified EVM Plan'!E:E,0))=1,M1725,#N/A)</f>
        <v>#N/A</v>
      </c>
      <c r="R1725" s="26" t="e">
        <f>IF(INDEX('2021 Certified EVM Plan'!J:J,MATCH(B1725,'2021 Certified EVM Plan'!E:E,0))=1,M1725,#N/A)</f>
        <v>#N/A</v>
      </c>
      <c r="S1725" s="26" t="e">
        <f>IF(INDEX('2021 Certified EVM Plan'!K:K,MATCH(B1725,'2021 Certified EVM Plan'!E:E,0))=1,M1725,#N/A)</f>
        <v>#N/A</v>
      </c>
    </row>
    <row r="1726" spans="1:19" x14ac:dyDescent="0.25">
      <c r="A1726" s="22" t="s">
        <v>1672</v>
      </c>
      <c r="B1726" s="22">
        <v>1363</v>
      </c>
      <c r="C1726" s="22">
        <v>65</v>
      </c>
      <c r="D1726" s="23">
        <v>6.3702464307194805E-4</v>
      </c>
      <c r="E1726" s="22">
        <v>162821701</v>
      </c>
      <c r="F1726" s="22" t="s">
        <v>1702</v>
      </c>
      <c r="G1726" s="22" t="s">
        <v>1904</v>
      </c>
      <c r="H1726" s="22">
        <v>7071.5090906488604</v>
      </c>
      <c r="I1726" s="24">
        <f>'EVM CPZ List'!$D1726*'EVM CPZ List'!$C1726</f>
        <v>4.1406601799676625E-2</v>
      </c>
      <c r="J1726" s="25">
        <f>INDEX('Pivot of Risk Data'!A:A,MATCH('EVM CPZ List'!$B1726,'Pivot of Risk Data'!B:B,0),1)</f>
        <v>1696</v>
      </c>
      <c r="K1726" s="22">
        <f>0.000621371*'EVM CPZ List'!$H1726</f>
        <v>4.3940306751655731</v>
      </c>
      <c r="L1726" s="22">
        <f>L1725+'EVM CPZ List'!$K1726</f>
        <v>19946.751927316269</v>
      </c>
      <c r="M1726" s="22">
        <f>M1725-'EVM CPZ List'!$I1726</f>
        <v>13.341707667678637</v>
      </c>
      <c r="N1726" s="7" t="e">
        <f>INDEX('2021 Certified EVM Plan'!G:G,MATCH(B1726,'2021 Certified EVM Plan'!E:E,0))</f>
        <v>#N/A</v>
      </c>
      <c r="O1726" s="7" t="e">
        <f>INDEX('2021 Certified EVM Plan'!M:M,MATCH(B1726,'2021 Certified EVM Plan'!E:E,0))</f>
        <v>#N/A</v>
      </c>
      <c r="P1726" s="7">
        <f t="shared" si="26"/>
        <v>1</v>
      </c>
      <c r="Q1726" s="26" t="e">
        <f>IF(INDEX('2021 Certified EVM Plan'!H:H,MATCH(B1726,'2021 Certified EVM Plan'!E:E,0))=1,M1726,#N/A)</f>
        <v>#N/A</v>
      </c>
      <c r="R1726" s="26" t="e">
        <f>IF(INDEX('2021 Certified EVM Plan'!J:J,MATCH(B1726,'2021 Certified EVM Plan'!E:E,0))=1,M1726,#N/A)</f>
        <v>#N/A</v>
      </c>
      <c r="S1726" s="26" t="e">
        <f>IF(INDEX('2021 Certified EVM Plan'!K:K,MATCH(B1726,'2021 Certified EVM Plan'!E:E,0))=1,M1726,#N/A)</f>
        <v>#N/A</v>
      </c>
    </row>
    <row r="1727" spans="1:19" x14ac:dyDescent="0.25">
      <c r="A1727" s="22" t="s">
        <v>2195</v>
      </c>
      <c r="B1727" s="22">
        <v>1390</v>
      </c>
      <c r="C1727" s="22">
        <v>3</v>
      </c>
      <c r="D1727" s="23">
        <v>2.47385356855764E-3</v>
      </c>
      <c r="E1727" s="22">
        <v>163351704</v>
      </c>
      <c r="F1727" s="22" t="s">
        <v>1767</v>
      </c>
      <c r="G1727" s="22" t="s">
        <v>1794</v>
      </c>
      <c r="H1727" s="22">
        <v>42473.856260125896</v>
      </c>
      <c r="I1727" s="24">
        <f>'EVM CPZ List'!$D1727*'EVM CPZ List'!$C1727</f>
        <v>7.4215607056729201E-3</v>
      </c>
      <c r="J1727" s="25">
        <f>INDEX('Pivot of Risk Data'!A:A,MATCH('EVM CPZ List'!$B1727,'Pivot of Risk Data'!B:B,0),1)</f>
        <v>1697</v>
      </c>
      <c r="K1727" s="22">
        <f>0.000621371*'EVM CPZ List'!$H1727</f>
        <v>26.392022538210689</v>
      </c>
      <c r="L1727" s="22">
        <f>L1726+'EVM CPZ List'!$K1727</f>
        <v>19973.143949854479</v>
      </c>
      <c r="M1727" s="22">
        <f>M1726-'EVM CPZ List'!$I1727</f>
        <v>13.334286106972964</v>
      </c>
      <c r="N1727" s="7" t="e">
        <f>INDEX('2021 Certified EVM Plan'!G:G,MATCH(B1727,'2021 Certified EVM Plan'!E:E,0))</f>
        <v>#N/A</v>
      </c>
      <c r="O1727" s="7" t="e">
        <f>INDEX('2021 Certified EVM Plan'!M:M,MATCH(B1727,'2021 Certified EVM Plan'!E:E,0))</f>
        <v>#N/A</v>
      </c>
      <c r="P1727" s="7">
        <f t="shared" si="26"/>
        <v>2</v>
      </c>
      <c r="Q1727" s="26" t="e">
        <f>IF(INDEX('2021 Certified EVM Plan'!H:H,MATCH(B1727,'2021 Certified EVM Plan'!E:E,0))=1,M1727,#N/A)</f>
        <v>#N/A</v>
      </c>
      <c r="R1727" s="26" t="e">
        <f>IF(INDEX('2021 Certified EVM Plan'!J:J,MATCH(B1727,'2021 Certified EVM Plan'!E:E,0))=1,M1727,#N/A)</f>
        <v>#N/A</v>
      </c>
      <c r="S1727" s="26" t="e">
        <f>IF(INDEX('2021 Certified EVM Plan'!K:K,MATCH(B1727,'2021 Certified EVM Plan'!E:E,0))=1,M1727,#N/A)</f>
        <v>#N/A</v>
      </c>
    </row>
    <row r="1728" spans="1:19" x14ac:dyDescent="0.25">
      <c r="A1728" s="22" t="s">
        <v>1672</v>
      </c>
      <c r="B1728" s="22">
        <v>1390</v>
      </c>
      <c r="C1728" s="22">
        <v>347</v>
      </c>
      <c r="D1728" s="23">
        <v>6.1488027070721895E-4</v>
      </c>
      <c r="E1728" s="22">
        <v>163351704</v>
      </c>
      <c r="F1728" s="22" t="s">
        <v>1767</v>
      </c>
      <c r="G1728" s="22" t="s">
        <v>1794</v>
      </c>
      <c r="H1728" s="22">
        <v>42473.856260125896</v>
      </c>
      <c r="I1728" s="24">
        <f>'EVM CPZ List'!$D1728*'EVM CPZ List'!$C1728</f>
        <v>0.21336345393540498</v>
      </c>
      <c r="J1728" s="25">
        <f>INDEX('Pivot of Risk Data'!A:A,MATCH('EVM CPZ List'!$B1728,'Pivot of Risk Data'!B:B,0),1)</f>
        <v>1697</v>
      </c>
      <c r="K1728" s="22">
        <f>0.000621371*'EVM CPZ List'!$H1728</f>
        <v>26.392022538210689</v>
      </c>
      <c r="L1728" s="22">
        <f>L1727+'EVM CPZ List'!$K1728</f>
        <v>19999.535972392689</v>
      </c>
      <c r="M1728" s="22">
        <f>M1727-'EVM CPZ List'!$I1728</f>
        <v>13.12092265303756</v>
      </c>
      <c r="N1728" s="7" t="e">
        <f>INDEX('2021 Certified EVM Plan'!G:G,MATCH(B1728,'2021 Certified EVM Plan'!E:E,0))</f>
        <v>#N/A</v>
      </c>
      <c r="O1728" s="7" t="e">
        <f>INDEX('2021 Certified EVM Plan'!M:M,MATCH(B1728,'2021 Certified EVM Plan'!E:E,0))</f>
        <v>#N/A</v>
      </c>
      <c r="P1728" s="7">
        <f t="shared" si="26"/>
        <v>2</v>
      </c>
      <c r="Q1728" s="26" t="e">
        <f>IF(INDEX('2021 Certified EVM Plan'!H:H,MATCH(B1728,'2021 Certified EVM Plan'!E:E,0))=1,M1728,#N/A)</f>
        <v>#N/A</v>
      </c>
      <c r="R1728" s="26" t="e">
        <f>IF(INDEX('2021 Certified EVM Plan'!J:J,MATCH(B1728,'2021 Certified EVM Plan'!E:E,0))=1,M1728,#N/A)</f>
        <v>#N/A</v>
      </c>
      <c r="S1728" s="26" t="e">
        <f>IF(INDEX('2021 Certified EVM Plan'!K:K,MATCH(B1728,'2021 Certified EVM Plan'!E:E,0))=1,M1728,#N/A)</f>
        <v>#N/A</v>
      </c>
    </row>
    <row r="1729" spans="1:19" x14ac:dyDescent="0.25">
      <c r="A1729" s="22" t="s">
        <v>2195</v>
      </c>
      <c r="B1729" s="22">
        <v>5506</v>
      </c>
      <c r="C1729" s="22">
        <v>60</v>
      </c>
      <c r="D1729" s="23">
        <v>6.3079247973433898E-4</v>
      </c>
      <c r="E1729" s="22">
        <v>82841102</v>
      </c>
      <c r="F1729" s="22" t="s">
        <v>2249</v>
      </c>
      <c r="G1729" s="22" t="s">
        <v>2268</v>
      </c>
      <c r="H1729" s="22">
        <v>9878.3440987045997</v>
      </c>
      <c r="I1729" s="24">
        <f>'EVM CPZ List'!$D1729*'EVM CPZ List'!$C1729</f>
        <v>3.7847548784060339E-2</v>
      </c>
      <c r="J1729" s="25">
        <f>INDEX('Pivot of Risk Data'!A:A,MATCH('EVM CPZ List'!$B1729,'Pivot of Risk Data'!B:B,0),1)</f>
        <v>1698</v>
      </c>
      <c r="K1729" s="22">
        <f>0.000621371*'EVM CPZ List'!$H1729</f>
        <v>6.1381165509561759</v>
      </c>
      <c r="L1729" s="22">
        <f>L1728+'EVM CPZ List'!$K1729</f>
        <v>20005.674088943644</v>
      </c>
      <c r="M1729" s="22">
        <f>M1728-'EVM CPZ List'!$I1729</f>
        <v>13.083075104253499</v>
      </c>
      <c r="N1729" s="7" t="e">
        <f>INDEX('2021 Certified EVM Plan'!G:G,MATCH(B1729,'2021 Certified EVM Plan'!E:E,0))</f>
        <v>#N/A</v>
      </c>
      <c r="O1729" s="7" t="e">
        <f>INDEX('2021 Certified EVM Plan'!M:M,MATCH(B1729,'2021 Certified EVM Plan'!E:E,0))</f>
        <v>#N/A</v>
      </c>
      <c r="P1729" s="7">
        <f t="shared" si="26"/>
        <v>1</v>
      </c>
      <c r="Q1729" s="26" t="e">
        <f>IF(INDEX('2021 Certified EVM Plan'!H:H,MATCH(B1729,'2021 Certified EVM Plan'!E:E,0))=1,M1729,#N/A)</f>
        <v>#N/A</v>
      </c>
      <c r="R1729" s="26" t="e">
        <f>IF(INDEX('2021 Certified EVM Plan'!J:J,MATCH(B1729,'2021 Certified EVM Plan'!E:E,0))=1,M1729,#N/A)</f>
        <v>#N/A</v>
      </c>
      <c r="S1729" s="26" t="e">
        <f>IF(INDEX('2021 Certified EVM Plan'!K:K,MATCH(B1729,'2021 Certified EVM Plan'!E:E,0))=1,M1729,#N/A)</f>
        <v>#N/A</v>
      </c>
    </row>
    <row r="1730" spans="1:19" x14ac:dyDescent="0.25">
      <c r="A1730" s="22" t="s">
        <v>2906</v>
      </c>
      <c r="B1730" s="22">
        <v>3752</v>
      </c>
      <c r="C1730" s="22">
        <v>221</v>
      </c>
      <c r="D1730" s="23">
        <v>6.2993215297214497E-4</v>
      </c>
      <c r="E1730" s="22">
        <v>42291101</v>
      </c>
      <c r="F1730" s="22" t="s">
        <v>2920</v>
      </c>
      <c r="G1730" s="22" t="s">
        <v>2998</v>
      </c>
      <c r="H1730" s="22">
        <v>20493.634600453999</v>
      </c>
      <c r="I1730" s="24">
        <f>'EVM CPZ List'!$D1730*'EVM CPZ List'!$C1730</f>
        <v>0.13921500580684404</v>
      </c>
      <c r="J1730" s="25">
        <f>INDEX('Pivot of Risk Data'!A:A,MATCH('EVM CPZ List'!$B1730,'Pivot of Risk Data'!B:B,0),1)</f>
        <v>1699</v>
      </c>
      <c r="K1730" s="22">
        <f>0.000621371*'EVM CPZ List'!$H1730</f>
        <v>12.734150225318702</v>
      </c>
      <c r="L1730" s="22">
        <f>L1729+'EVM CPZ List'!$K1730</f>
        <v>20018.408239168963</v>
      </c>
      <c r="M1730" s="22">
        <f>M1729-'EVM CPZ List'!$I1730</f>
        <v>12.943860098446654</v>
      </c>
      <c r="N1730" s="7" t="e">
        <f>INDEX('2021 Certified EVM Plan'!G:G,MATCH(B1730,'2021 Certified EVM Plan'!E:E,0))</f>
        <v>#N/A</v>
      </c>
      <c r="O1730" s="7" t="e">
        <f>INDEX('2021 Certified EVM Plan'!M:M,MATCH(B1730,'2021 Certified EVM Plan'!E:E,0))</f>
        <v>#N/A</v>
      </c>
      <c r="P1730" s="7">
        <f t="shared" ref="P1730:P1793" si="27">COUNTIF(B:B,B1730)</f>
        <v>1</v>
      </c>
      <c r="Q1730" s="26" t="e">
        <f>IF(INDEX('2021 Certified EVM Plan'!H:H,MATCH(B1730,'2021 Certified EVM Plan'!E:E,0))=1,M1730,#N/A)</f>
        <v>#N/A</v>
      </c>
      <c r="R1730" s="26" t="e">
        <f>IF(INDEX('2021 Certified EVM Plan'!J:J,MATCH(B1730,'2021 Certified EVM Plan'!E:E,0))=1,M1730,#N/A)</f>
        <v>#N/A</v>
      </c>
      <c r="S1730" s="26" t="e">
        <f>IF(INDEX('2021 Certified EVM Plan'!K:K,MATCH(B1730,'2021 Certified EVM Plan'!E:E,0))=1,M1730,#N/A)</f>
        <v>#N/A</v>
      </c>
    </row>
    <row r="1731" spans="1:19" x14ac:dyDescent="0.25">
      <c r="A1731" s="22" t="s">
        <v>964</v>
      </c>
      <c r="B1731" s="22">
        <v>7298</v>
      </c>
      <c r="C1731" s="22">
        <v>54</v>
      </c>
      <c r="D1731" s="23">
        <v>6.2929315414987598E-4</v>
      </c>
      <c r="E1731" s="22">
        <v>43381101</v>
      </c>
      <c r="F1731" s="22" t="s">
        <v>1072</v>
      </c>
      <c r="G1731" s="22" t="s">
        <v>1630</v>
      </c>
      <c r="H1731" s="22">
        <v>6500.60250531973</v>
      </c>
      <c r="I1731" s="24">
        <f>'EVM CPZ List'!$D1731*'EVM CPZ List'!$C1731</f>
        <v>3.3981830324093305E-2</v>
      </c>
      <c r="J1731" s="25">
        <f>INDEX('Pivot of Risk Data'!A:A,MATCH('EVM CPZ List'!$B1731,'Pivot of Risk Data'!B:B,0),1)</f>
        <v>1700</v>
      </c>
      <c r="K1731" s="22">
        <f>0.000621371*'EVM CPZ List'!$H1731</f>
        <v>4.0392858793330264</v>
      </c>
      <c r="L1731" s="22">
        <f>L1730+'EVM CPZ List'!$K1731</f>
        <v>20022.447525048297</v>
      </c>
      <c r="M1731" s="22">
        <f>M1730-'EVM CPZ List'!$I1731</f>
        <v>12.909878268122561</v>
      </c>
      <c r="N1731" s="7" t="e">
        <f>INDEX('2021 Certified EVM Plan'!G:G,MATCH(B1731,'2021 Certified EVM Plan'!E:E,0))</f>
        <v>#N/A</v>
      </c>
      <c r="O1731" s="7" t="e">
        <f>INDEX('2021 Certified EVM Plan'!M:M,MATCH(B1731,'2021 Certified EVM Plan'!E:E,0))</f>
        <v>#N/A</v>
      </c>
      <c r="P1731" s="7">
        <f t="shared" si="27"/>
        <v>1</v>
      </c>
      <c r="Q1731" s="26" t="e">
        <f>IF(INDEX('2021 Certified EVM Plan'!H:H,MATCH(B1731,'2021 Certified EVM Plan'!E:E,0))=1,M1731,#N/A)</f>
        <v>#N/A</v>
      </c>
      <c r="R1731" s="26" t="e">
        <f>IF(INDEX('2021 Certified EVM Plan'!J:J,MATCH(B1731,'2021 Certified EVM Plan'!E:E,0))=1,M1731,#N/A)</f>
        <v>#N/A</v>
      </c>
      <c r="S1731" s="26" t="e">
        <f>IF(INDEX('2021 Certified EVM Plan'!K:K,MATCH(B1731,'2021 Certified EVM Plan'!E:E,0))=1,M1731,#N/A)</f>
        <v>#N/A</v>
      </c>
    </row>
    <row r="1732" spans="1:19" x14ac:dyDescent="0.25">
      <c r="A1732" s="22" t="s">
        <v>2906</v>
      </c>
      <c r="B1732" s="22">
        <v>1696</v>
      </c>
      <c r="C1732" s="22">
        <v>26</v>
      </c>
      <c r="D1732" s="23">
        <v>6.2895239204004995E-4</v>
      </c>
      <c r="E1732" s="22">
        <v>42261101</v>
      </c>
      <c r="F1732" s="22" t="s">
        <v>3088</v>
      </c>
      <c r="G1732" s="22" t="s">
        <v>3283</v>
      </c>
      <c r="H1732" s="22">
        <v>3408.2950677086001</v>
      </c>
      <c r="I1732" s="24">
        <f>'EVM CPZ List'!$D1732*'EVM CPZ List'!$C1732</f>
        <v>1.6352762193041298E-2</v>
      </c>
      <c r="J1732" s="25">
        <f>INDEX('Pivot of Risk Data'!A:A,MATCH('EVM CPZ List'!$B1732,'Pivot of Risk Data'!B:B,0),1)</f>
        <v>1701</v>
      </c>
      <c r="K1732" s="22">
        <f>0.000621371*'EVM CPZ List'!$H1732</f>
        <v>2.1178157145171608</v>
      </c>
      <c r="L1732" s="22">
        <f>L1731+'EVM CPZ List'!$K1732</f>
        <v>20024.565340762816</v>
      </c>
      <c r="M1732" s="22">
        <f>M1731-'EVM CPZ List'!$I1732</f>
        <v>12.893525505929521</v>
      </c>
      <c r="N1732" s="7" t="e">
        <f>INDEX('2021 Certified EVM Plan'!G:G,MATCH(B1732,'2021 Certified EVM Plan'!E:E,0))</f>
        <v>#N/A</v>
      </c>
      <c r="O1732" s="7" t="e">
        <f>INDEX('2021 Certified EVM Plan'!M:M,MATCH(B1732,'2021 Certified EVM Plan'!E:E,0))</f>
        <v>#N/A</v>
      </c>
      <c r="P1732" s="7">
        <f t="shared" si="27"/>
        <v>1</v>
      </c>
      <c r="Q1732" s="26" t="e">
        <f>IF(INDEX('2021 Certified EVM Plan'!H:H,MATCH(B1732,'2021 Certified EVM Plan'!E:E,0))=1,M1732,#N/A)</f>
        <v>#N/A</v>
      </c>
      <c r="R1732" s="26" t="e">
        <f>IF(INDEX('2021 Certified EVM Plan'!J:J,MATCH(B1732,'2021 Certified EVM Plan'!E:E,0))=1,M1732,#N/A)</f>
        <v>#N/A</v>
      </c>
      <c r="S1732" s="26" t="e">
        <f>IF(INDEX('2021 Certified EVM Plan'!K:K,MATCH(B1732,'2021 Certified EVM Plan'!E:E,0))=1,M1732,#N/A)</f>
        <v>#N/A</v>
      </c>
    </row>
    <row r="1733" spans="1:19" x14ac:dyDescent="0.25">
      <c r="A1733" s="22" t="s">
        <v>2195</v>
      </c>
      <c r="B1733" s="22">
        <v>4481</v>
      </c>
      <c r="C1733" s="22">
        <v>167</v>
      </c>
      <c r="D1733" s="23">
        <v>6.25496629044052E-4</v>
      </c>
      <c r="E1733" s="22">
        <v>83371107</v>
      </c>
      <c r="F1733" s="22" t="s">
        <v>2438</v>
      </c>
      <c r="G1733" s="22" t="s">
        <v>2439</v>
      </c>
      <c r="H1733" s="22">
        <v>17947.1278595273</v>
      </c>
      <c r="I1733" s="24">
        <f>'EVM CPZ List'!$D1733*'EVM CPZ List'!$C1733</f>
        <v>0.10445793705035668</v>
      </c>
      <c r="J1733" s="25">
        <f>INDEX('Pivot of Risk Data'!A:A,MATCH('EVM CPZ List'!$B1733,'Pivot of Risk Data'!B:B,0),1)</f>
        <v>1702</v>
      </c>
      <c r="K1733" s="22">
        <f>0.000621371*'EVM CPZ List'!$H1733</f>
        <v>11.151824785202338</v>
      </c>
      <c r="L1733" s="22">
        <f>L1732+'EVM CPZ List'!$K1733</f>
        <v>20035.71716554802</v>
      </c>
      <c r="M1733" s="22">
        <f>M1732-'EVM CPZ List'!$I1733</f>
        <v>12.789067568879164</v>
      </c>
      <c r="N1733" s="7" t="e">
        <f>INDEX('2021 Certified EVM Plan'!G:G,MATCH(B1733,'2021 Certified EVM Plan'!E:E,0))</f>
        <v>#N/A</v>
      </c>
      <c r="O1733" s="7" t="e">
        <f>INDEX('2021 Certified EVM Plan'!M:M,MATCH(B1733,'2021 Certified EVM Plan'!E:E,0))</f>
        <v>#N/A</v>
      </c>
      <c r="P1733" s="7">
        <f t="shared" si="27"/>
        <v>1</v>
      </c>
      <c r="Q1733" s="26" t="e">
        <f>IF(INDEX('2021 Certified EVM Plan'!H:H,MATCH(B1733,'2021 Certified EVM Plan'!E:E,0))=1,M1733,#N/A)</f>
        <v>#N/A</v>
      </c>
      <c r="R1733" s="26" t="e">
        <f>IF(INDEX('2021 Certified EVM Plan'!J:J,MATCH(B1733,'2021 Certified EVM Plan'!E:E,0))=1,M1733,#N/A)</f>
        <v>#N/A</v>
      </c>
      <c r="S1733" s="26" t="e">
        <f>IF(INDEX('2021 Certified EVM Plan'!K:K,MATCH(B1733,'2021 Certified EVM Plan'!E:E,0))=1,M1733,#N/A)</f>
        <v>#N/A</v>
      </c>
    </row>
    <row r="1734" spans="1:19" x14ac:dyDescent="0.25">
      <c r="A1734" s="22" t="s">
        <v>2906</v>
      </c>
      <c r="B1734" s="22">
        <v>1200</v>
      </c>
      <c r="C1734" s="22">
        <v>44</v>
      </c>
      <c r="D1734" s="23">
        <v>6.2518482554888997E-4</v>
      </c>
      <c r="E1734" s="22">
        <v>14241101</v>
      </c>
      <c r="F1734" s="22" t="s">
        <v>2932</v>
      </c>
      <c r="G1734" s="22" t="s">
        <v>3311</v>
      </c>
      <c r="H1734" s="22">
        <v>8010.2958987837301</v>
      </c>
      <c r="I1734" s="24">
        <f>'EVM CPZ List'!$D1734*'EVM CPZ List'!$C1734</f>
        <v>2.7508132324151158E-2</v>
      </c>
      <c r="J1734" s="25">
        <f>INDEX('Pivot of Risk Data'!A:A,MATCH('EVM CPZ List'!$B1734,'Pivot of Risk Data'!B:B,0),1)</f>
        <v>1703</v>
      </c>
      <c r="K1734" s="22">
        <f>0.000621371*'EVM CPZ List'!$H1734</f>
        <v>4.9773655729231452</v>
      </c>
      <c r="L1734" s="22">
        <f>L1733+'EVM CPZ List'!$K1734</f>
        <v>20040.694531120942</v>
      </c>
      <c r="M1734" s="22">
        <f>M1733-'EVM CPZ List'!$I1734</f>
        <v>12.761559436555013</v>
      </c>
      <c r="N1734" s="7" t="e">
        <f>INDEX('2021 Certified EVM Plan'!G:G,MATCH(B1734,'2021 Certified EVM Plan'!E:E,0))</f>
        <v>#N/A</v>
      </c>
      <c r="O1734" s="7" t="e">
        <f>INDEX('2021 Certified EVM Plan'!M:M,MATCH(B1734,'2021 Certified EVM Plan'!E:E,0))</f>
        <v>#N/A</v>
      </c>
      <c r="P1734" s="7">
        <f t="shared" si="27"/>
        <v>1</v>
      </c>
      <c r="Q1734" s="26" t="e">
        <f>IF(INDEX('2021 Certified EVM Plan'!H:H,MATCH(B1734,'2021 Certified EVM Plan'!E:E,0))=1,M1734,#N/A)</f>
        <v>#N/A</v>
      </c>
      <c r="R1734" s="26" t="e">
        <f>IF(INDEX('2021 Certified EVM Plan'!J:J,MATCH(B1734,'2021 Certified EVM Plan'!E:E,0))=1,M1734,#N/A)</f>
        <v>#N/A</v>
      </c>
      <c r="S1734" s="26" t="e">
        <f>IF(INDEX('2021 Certified EVM Plan'!K:K,MATCH(B1734,'2021 Certified EVM Plan'!E:E,0))=1,M1734,#N/A)</f>
        <v>#N/A</v>
      </c>
    </row>
    <row r="1735" spans="1:19" x14ac:dyDescent="0.25">
      <c r="A1735" s="22" t="s">
        <v>2906</v>
      </c>
      <c r="B1735" s="22">
        <v>1966</v>
      </c>
      <c r="C1735" s="22">
        <v>51</v>
      </c>
      <c r="D1735" s="23">
        <v>6.2056152998783102E-4</v>
      </c>
      <c r="E1735" s="22">
        <v>42011108</v>
      </c>
      <c r="F1735" s="22" t="s">
        <v>2982</v>
      </c>
      <c r="G1735" s="22" t="s">
        <v>3170</v>
      </c>
      <c r="H1735" s="22">
        <v>5556.6948735407695</v>
      </c>
      <c r="I1735" s="24">
        <f>'EVM CPZ List'!$D1735*'EVM CPZ List'!$C1735</f>
        <v>3.1648638029379381E-2</v>
      </c>
      <c r="J1735" s="25">
        <f>INDEX('Pivot of Risk Data'!A:A,MATCH('EVM CPZ List'!$B1735,'Pivot of Risk Data'!B:B,0),1)</f>
        <v>1704</v>
      </c>
      <c r="K1735" s="22">
        <f>0.000621371*'EVM CPZ List'!$H1735</f>
        <v>3.4527690502669017</v>
      </c>
      <c r="L1735" s="22">
        <f>L1734+'EVM CPZ List'!$K1735</f>
        <v>20044.147300171207</v>
      </c>
      <c r="M1735" s="22">
        <f>M1734-'EVM CPZ List'!$I1735</f>
        <v>12.729910798525633</v>
      </c>
      <c r="N1735" s="7" t="e">
        <f>INDEX('2021 Certified EVM Plan'!G:G,MATCH(B1735,'2021 Certified EVM Plan'!E:E,0))</f>
        <v>#N/A</v>
      </c>
      <c r="O1735" s="7" t="e">
        <f>INDEX('2021 Certified EVM Plan'!M:M,MATCH(B1735,'2021 Certified EVM Plan'!E:E,0))</f>
        <v>#N/A</v>
      </c>
      <c r="P1735" s="7">
        <f t="shared" si="27"/>
        <v>1</v>
      </c>
      <c r="Q1735" s="26" t="e">
        <f>IF(INDEX('2021 Certified EVM Plan'!H:H,MATCH(B1735,'2021 Certified EVM Plan'!E:E,0))=1,M1735,#N/A)</f>
        <v>#N/A</v>
      </c>
      <c r="R1735" s="26" t="e">
        <f>IF(INDEX('2021 Certified EVM Plan'!J:J,MATCH(B1735,'2021 Certified EVM Plan'!E:E,0))=1,M1735,#N/A)</f>
        <v>#N/A</v>
      </c>
      <c r="S1735" s="26" t="e">
        <f>IF(INDEX('2021 Certified EVM Plan'!K:K,MATCH(B1735,'2021 Certified EVM Plan'!E:E,0))=1,M1735,#N/A)</f>
        <v>#N/A</v>
      </c>
    </row>
    <row r="1736" spans="1:19" x14ac:dyDescent="0.25">
      <c r="A1736" s="22" t="s">
        <v>8</v>
      </c>
      <c r="B1736" s="22">
        <v>2503</v>
      </c>
      <c r="C1736" s="22">
        <v>947</v>
      </c>
      <c r="D1736" s="23">
        <v>6.1759256250049305E-4</v>
      </c>
      <c r="E1736" s="22">
        <v>152481106</v>
      </c>
      <c r="F1736" s="22" t="s">
        <v>52</v>
      </c>
      <c r="G1736" s="22" t="s">
        <v>53</v>
      </c>
      <c r="H1736" s="22">
        <v>91172.329614276197</v>
      </c>
      <c r="I1736" s="24">
        <f>'EVM CPZ List'!$D1736*'EVM CPZ List'!$C1736</f>
        <v>0.58486015668796687</v>
      </c>
      <c r="J1736" s="25">
        <f>INDEX('Pivot of Risk Data'!A:A,MATCH('EVM CPZ List'!$B1736,'Pivot of Risk Data'!B:B,0),1)</f>
        <v>1705</v>
      </c>
      <c r="K1736" s="22">
        <f>0.000621371*'EVM CPZ List'!$H1736</f>
        <v>56.651841624752414</v>
      </c>
      <c r="L1736" s="22">
        <f>L1735+'EVM CPZ List'!$K1736</f>
        <v>20100.79914179596</v>
      </c>
      <c r="M1736" s="22">
        <f>M1735-'EVM CPZ List'!$I1736</f>
        <v>12.145050641837667</v>
      </c>
      <c r="N1736" s="7" t="e">
        <f>INDEX('2021 Certified EVM Plan'!G:G,MATCH(B1736,'2021 Certified EVM Plan'!E:E,0))</f>
        <v>#N/A</v>
      </c>
      <c r="O1736" s="7" t="e">
        <f>INDEX('2021 Certified EVM Plan'!M:M,MATCH(B1736,'2021 Certified EVM Plan'!E:E,0))</f>
        <v>#N/A</v>
      </c>
      <c r="P1736" s="7">
        <f t="shared" si="27"/>
        <v>1</v>
      </c>
      <c r="Q1736" s="26" t="e">
        <f>IF(INDEX('2021 Certified EVM Plan'!H:H,MATCH(B1736,'2021 Certified EVM Plan'!E:E,0))=1,M1736,#N/A)</f>
        <v>#N/A</v>
      </c>
      <c r="R1736" s="26" t="e">
        <f>IF(INDEX('2021 Certified EVM Plan'!J:J,MATCH(B1736,'2021 Certified EVM Plan'!E:E,0))=1,M1736,#N/A)</f>
        <v>#N/A</v>
      </c>
      <c r="S1736" s="26" t="e">
        <f>IF(INDEX('2021 Certified EVM Plan'!K:K,MATCH(B1736,'2021 Certified EVM Plan'!E:E,0))=1,M1736,#N/A)</f>
        <v>#N/A</v>
      </c>
    </row>
    <row r="1737" spans="1:19" x14ac:dyDescent="0.25">
      <c r="A1737" s="22" t="s">
        <v>964</v>
      </c>
      <c r="B1737" s="22">
        <v>2536</v>
      </c>
      <c r="C1737" s="22">
        <v>41</v>
      </c>
      <c r="D1737" s="23">
        <v>6.1574156324613501E-4</v>
      </c>
      <c r="E1737" s="22">
        <v>43081101</v>
      </c>
      <c r="F1737" s="22" t="s">
        <v>844</v>
      </c>
      <c r="G1737" s="22" t="s">
        <v>1194</v>
      </c>
      <c r="H1737" s="22">
        <v>3203.2885218776401</v>
      </c>
      <c r="I1737" s="24">
        <f>'EVM CPZ List'!$D1737*'EVM CPZ List'!$C1737</f>
        <v>2.5245404093091534E-2</v>
      </c>
      <c r="J1737" s="25">
        <f>INDEX('Pivot of Risk Data'!A:A,MATCH('EVM CPZ List'!$B1737,'Pivot of Risk Data'!B:B,0),1)</f>
        <v>1706</v>
      </c>
      <c r="K1737" s="22">
        <f>0.000621371*'EVM CPZ List'!$H1737</f>
        <v>1.9904305921276311</v>
      </c>
      <c r="L1737" s="22">
        <f>L1736+'EVM CPZ List'!$K1737</f>
        <v>20102.789572388087</v>
      </c>
      <c r="M1737" s="22">
        <f>M1736-'EVM CPZ List'!$I1737</f>
        <v>12.119805237744576</v>
      </c>
      <c r="N1737" s="7" t="e">
        <f>INDEX('2021 Certified EVM Plan'!G:G,MATCH(B1737,'2021 Certified EVM Plan'!E:E,0))</f>
        <v>#N/A</v>
      </c>
      <c r="O1737" s="7" t="e">
        <f>INDEX('2021 Certified EVM Plan'!M:M,MATCH(B1737,'2021 Certified EVM Plan'!E:E,0))</f>
        <v>#N/A</v>
      </c>
      <c r="P1737" s="7">
        <f t="shared" si="27"/>
        <v>1</v>
      </c>
      <c r="Q1737" s="26" t="e">
        <f>IF(INDEX('2021 Certified EVM Plan'!H:H,MATCH(B1737,'2021 Certified EVM Plan'!E:E,0))=1,M1737,#N/A)</f>
        <v>#N/A</v>
      </c>
      <c r="R1737" s="26" t="e">
        <f>IF(INDEX('2021 Certified EVM Plan'!J:J,MATCH(B1737,'2021 Certified EVM Plan'!E:E,0))=1,M1737,#N/A)</f>
        <v>#N/A</v>
      </c>
      <c r="S1737" s="26" t="e">
        <f>IF(INDEX('2021 Certified EVM Plan'!K:K,MATCH(B1737,'2021 Certified EVM Plan'!E:E,0))=1,M1737,#N/A)</f>
        <v>#N/A</v>
      </c>
    </row>
    <row r="1738" spans="1:19" x14ac:dyDescent="0.25">
      <c r="A1738" s="22" t="s">
        <v>8</v>
      </c>
      <c r="B1738" s="22">
        <v>3288</v>
      </c>
      <c r="C1738" s="22">
        <v>9</v>
      </c>
      <c r="D1738" s="23">
        <v>6.1546688591895805E-4</v>
      </c>
      <c r="E1738" s="22">
        <v>152031101</v>
      </c>
      <c r="F1738" s="22" t="s">
        <v>60</v>
      </c>
      <c r="G1738" s="22" t="s">
        <v>427</v>
      </c>
      <c r="H1738" s="22">
        <v>1152.0117205270001</v>
      </c>
      <c r="I1738" s="24">
        <f>'EVM CPZ List'!$D1738*'EVM CPZ List'!$C1738</f>
        <v>5.5392019732706226E-3</v>
      </c>
      <c r="J1738" s="25">
        <f>INDEX('Pivot of Risk Data'!A:A,MATCH('EVM CPZ List'!$B1738,'Pivot of Risk Data'!B:B,0),1)</f>
        <v>1707</v>
      </c>
      <c r="K1738" s="22">
        <f>0.000621371*'EVM CPZ List'!$H1738</f>
        <v>0.7158266747955826</v>
      </c>
      <c r="L1738" s="22">
        <f>L1737+'EVM CPZ List'!$K1738</f>
        <v>20103.50539906288</v>
      </c>
      <c r="M1738" s="22">
        <f>M1737-'EVM CPZ List'!$I1738</f>
        <v>12.114266035771305</v>
      </c>
      <c r="N1738" s="7" t="e">
        <f>INDEX('2021 Certified EVM Plan'!G:G,MATCH(B1738,'2021 Certified EVM Plan'!E:E,0))</f>
        <v>#N/A</v>
      </c>
      <c r="O1738" s="7" t="e">
        <f>INDEX('2021 Certified EVM Plan'!M:M,MATCH(B1738,'2021 Certified EVM Plan'!E:E,0))</f>
        <v>#N/A</v>
      </c>
      <c r="P1738" s="7">
        <f t="shared" si="27"/>
        <v>1</v>
      </c>
      <c r="Q1738" s="26" t="e">
        <f>IF(INDEX('2021 Certified EVM Plan'!H:H,MATCH(B1738,'2021 Certified EVM Plan'!E:E,0))=1,M1738,#N/A)</f>
        <v>#N/A</v>
      </c>
      <c r="R1738" s="26" t="e">
        <f>IF(INDEX('2021 Certified EVM Plan'!J:J,MATCH(B1738,'2021 Certified EVM Plan'!E:E,0))=1,M1738,#N/A)</f>
        <v>#N/A</v>
      </c>
      <c r="S1738" s="26" t="e">
        <f>IF(INDEX('2021 Certified EVM Plan'!K:K,MATCH(B1738,'2021 Certified EVM Plan'!E:E,0))=1,M1738,#N/A)</f>
        <v>#N/A</v>
      </c>
    </row>
    <row r="1739" spans="1:19" x14ac:dyDescent="0.25">
      <c r="A1739" s="22" t="s">
        <v>8</v>
      </c>
      <c r="B1739" s="22">
        <v>7978</v>
      </c>
      <c r="C1739" s="22">
        <v>2</v>
      </c>
      <c r="D1739" s="23">
        <v>6.1363874984312001E-4</v>
      </c>
      <c r="E1739" s="22">
        <v>63601111</v>
      </c>
      <c r="F1739" s="22" t="s">
        <v>406</v>
      </c>
      <c r="G1739" s="22" t="s">
        <v>510</v>
      </c>
      <c r="H1739" s="22">
        <v>237.17330370121999</v>
      </c>
      <c r="I1739" s="24">
        <f>'EVM CPZ List'!$D1739*'EVM CPZ List'!$C1739</f>
        <v>1.22727749968624E-3</v>
      </c>
      <c r="J1739" s="25">
        <f>INDEX('Pivot of Risk Data'!A:A,MATCH('EVM CPZ List'!$B1739,'Pivot of Risk Data'!B:B,0),1)</f>
        <v>1708</v>
      </c>
      <c r="K1739" s="22">
        <f>0.000621371*'EVM CPZ List'!$H1739</f>
        <v>0.14737261289413078</v>
      </c>
      <c r="L1739" s="22">
        <f>L1738+'EVM CPZ List'!$K1739</f>
        <v>20103.652771675774</v>
      </c>
      <c r="M1739" s="22">
        <f>M1738-'EVM CPZ List'!$I1739</f>
        <v>12.113038758271619</v>
      </c>
      <c r="N1739" s="7" t="e">
        <f>INDEX('2021 Certified EVM Plan'!G:G,MATCH(B1739,'2021 Certified EVM Plan'!E:E,0))</f>
        <v>#N/A</v>
      </c>
      <c r="O1739" s="7" t="e">
        <f>INDEX('2021 Certified EVM Plan'!M:M,MATCH(B1739,'2021 Certified EVM Plan'!E:E,0))</f>
        <v>#N/A</v>
      </c>
      <c r="P1739" s="7">
        <f t="shared" si="27"/>
        <v>1</v>
      </c>
      <c r="Q1739" s="26" t="e">
        <f>IF(INDEX('2021 Certified EVM Plan'!H:H,MATCH(B1739,'2021 Certified EVM Plan'!E:E,0))=1,M1739,#N/A)</f>
        <v>#N/A</v>
      </c>
      <c r="R1739" s="26" t="e">
        <f>IF(INDEX('2021 Certified EVM Plan'!J:J,MATCH(B1739,'2021 Certified EVM Plan'!E:E,0))=1,M1739,#N/A)</f>
        <v>#N/A</v>
      </c>
      <c r="S1739" s="26" t="e">
        <f>IF(INDEX('2021 Certified EVM Plan'!K:K,MATCH(B1739,'2021 Certified EVM Plan'!E:E,0))=1,M1739,#N/A)</f>
        <v>#N/A</v>
      </c>
    </row>
    <row r="1740" spans="1:19" x14ac:dyDescent="0.25">
      <c r="A1740" s="22" t="s">
        <v>2195</v>
      </c>
      <c r="B1740" s="22">
        <v>5592</v>
      </c>
      <c r="C1740" s="22">
        <v>6</v>
      </c>
      <c r="D1740" s="23">
        <v>6.1153936736989105E-4</v>
      </c>
      <c r="E1740" s="22">
        <v>83040401</v>
      </c>
      <c r="F1740" s="22" t="s">
        <v>2213</v>
      </c>
      <c r="G1740" s="22" t="s">
        <v>2370</v>
      </c>
      <c r="H1740" s="22">
        <v>11401.1639290032</v>
      </c>
      <c r="I1740" s="24">
        <f>'EVM CPZ List'!$D1740*'EVM CPZ List'!$C1740</f>
        <v>3.6692362042193465E-3</v>
      </c>
      <c r="J1740" s="25">
        <f>INDEX('Pivot of Risk Data'!A:A,MATCH('EVM CPZ List'!$B1740,'Pivot of Risk Data'!B:B,0),1)</f>
        <v>1709</v>
      </c>
      <c r="K1740" s="22">
        <f>0.000621371*'EVM CPZ List'!$H1740</f>
        <v>7.0843526317286472</v>
      </c>
      <c r="L1740" s="22">
        <f>L1739+'EVM CPZ List'!$K1740</f>
        <v>20110.737124307503</v>
      </c>
      <c r="M1740" s="22">
        <f>M1739-'EVM CPZ List'!$I1740</f>
        <v>12.1093695220674</v>
      </c>
      <c r="N1740" s="7" t="e">
        <f>INDEX('2021 Certified EVM Plan'!G:G,MATCH(B1740,'2021 Certified EVM Plan'!E:E,0))</f>
        <v>#N/A</v>
      </c>
      <c r="O1740" s="7" t="e">
        <f>INDEX('2021 Certified EVM Plan'!M:M,MATCH(B1740,'2021 Certified EVM Plan'!E:E,0))</f>
        <v>#N/A</v>
      </c>
      <c r="P1740" s="7">
        <f t="shared" si="27"/>
        <v>1</v>
      </c>
      <c r="Q1740" s="26" t="e">
        <f>IF(INDEX('2021 Certified EVM Plan'!H:H,MATCH(B1740,'2021 Certified EVM Plan'!E:E,0))=1,M1740,#N/A)</f>
        <v>#N/A</v>
      </c>
      <c r="R1740" s="26" t="e">
        <f>IF(INDEX('2021 Certified EVM Plan'!J:J,MATCH(B1740,'2021 Certified EVM Plan'!E:E,0))=1,M1740,#N/A)</f>
        <v>#N/A</v>
      </c>
      <c r="S1740" s="26" t="e">
        <f>IF(INDEX('2021 Certified EVM Plan'!K:K,MATCH(B1740,'2021 Certified EVM Plan'!E:E,0))=1,M1740,#N/A)</f>
        <v>#N/A</v>
      </c>
    </row>
    <row r="1741" spans="1:19" x14ac:dyDescent="0.25">
      <c r="A1741" s="22" t="s">
        <v>964</v>
      </c>
      <c r="B1741" s="22">
        <v>4594</v>
      </c>
      <c r="C1741" s="22">
        <v>75</v>
      </c>
      <c r="D1741" s="23">
        <v>6.0942495741977195E-4</v>
      </c>
      <c r="E1741" s="22">
        <v>43081101</v>
      </c>
      <c r="F1741" s="22" t="s">
        <v>844</v>
      </c>
      <c r="G1741" s="22" t="s">
        <v>1410</v>
      </c>
      <c r="H1741" s="22">
        <v>6546.1056052997601</v>
      </c>
      <c r="I1741" s="24">
        <f>'EVM CPZ List'!$D1741*'EVM CPZ List'!$C1741</f>
        <v>4.5706871806482897E-2</v>
      </c>
      <c r="J1741" s="25">
        <f>INDEX('Pivot of Risk Data'!A:A,MATCH('EVM CPZ List'!$B1741,'Pivot of Risk Data'!B:B,0),1)</f>
        <v>1710</v>
      </c>
      <c r="K1741" s="22">
        <f>0.000621371*'EVM CPZ List'!$H1741</f>
        <v>4.0675601860707173</v>
      </c>
      <c r="L1741" s="22">
        <f>L1740+'EVM CPZ List'!$K1741</f>
        <v>20114.804684493574</v>
      </c>
      <c r="M1741" s="22">
        <f>M1740-'EVM CPZ List'!$I1741</f>
        <v>12.063662650260918</v>
      </c>
      <c r="N1741" s="7" t="e">
        <f>INDEX('2021 Certified EVM Plan'!G:G,MATCH(B1741,'2021 Certified EVM Plan'!E:E,0))</f>
        <v>#N/A</v>
      </c>
      <c r="O1741" s="7" t="e">
        <f>INDEX('2021 Certified EVM Plan'!M:M,MATCH(B1741,'2021 Certified EVM Plan'!E:E,0))</f>
        <v>#N/A</v>
      </c>
      <c r="P1741" s="7">
        <f t="shared" si="27"/>
        <v>1</v>
      </c>
      <c r="Q1741" s="26" t="e">
        <f>IF(INDEX('2021 Certified EVM Plan'!H:H,MATCH(B1741,'2021 Certified EVM Plan'!E:E,0))=1,M1741,#N/A)</f>
        <v>#N/A</v>
      </c>
      <c r="R1741" s="26" t="e">
        <f>IF(INDEX('2021 Certified EVM Plan'!J:J,MATCH(B1741,'2021 Certified EVM Plan'!E:E,0))=1,M1741,#N/A)</f>
        <v>#N/A</v>
      </c>
      <c r="S1741" s="26" t="e">
        <f>IF(INDEX('2021 Certified EVM Plan'!K:K,MATCH(B1741,'2021 Certified EVM Plan'!E:E,0))=1,M1741,#N/A)</f>
        <v>#N/A</v>
      </c>
    </row>
    <row r="1742" spans="1:19" x14ac:dyDescent="0.25">
      <c r="A1742" s="22" t="s">
        <v>2195</v>
      </c>
      <c r="B1742" s="22">
        <v>8009</v>
      </c>
      <c r="C1742" s="22">
        <v>40</v>
      </c>
      <c r="D1742" s="23">
        <v>6.0896504235946104E-4</v>
      </c>
      <c r="E1742" s="22">
        <v>183071101</v>
      </c>
      <c r="F1742" s="22" t="s">
        <v>2392</v>
      </c>
      <c r="G1742" s="22" t="s">
        <v>2828</v>
      </c>
      <c r="H1742" s="22">
        <v>14444.762298256001</v>
      </c>
      <c r="I1742" s="24">
        <f>'EVM CPZ List'!$D1742*'EVM CPZ List'!$C1742</f>
        <v>2.4358601694378441E-2</v>
      </c>
      <c r="J1742" s="25">
        <f>INDEX('Pivot of Risk Data'!A:A,MATCH('EVM CPZ List'!$B1742,'Pivot of Risk Data'!B:B,0),1)</f>
        <v>1711</v>
      </c>
      <c r="K1742" s="22">
        <f>0.000621371*'EVM CPZ List'!$H1742</f>
        <v>8.9755563940296295</v>
      </c>
      <c r="L1742" s="22">
        <f>L1741+'EVM CPZ List'!$K1742</f>
        <v>20123.780240887605</v>
      </c>
      <c r="M1742" s="22">
        <f>M1741-'EVM CPZ List'!$I1742</f>
        <v>12.039304048566539</v>
      </c>
      <c r="N1742" s="7" t="e">
        <f>INDEX('2021 Certified EVM Plan'!G:G,MATCH(B1742,'2021 Certified EVM Plan'!E:E,0))</f>
        <v>#N/A</v>
      </c>
      <c r="O1742" s="7" t="e">
        <f>INDEX('2021 Certified EVM Plan'!M:M,MATCH(B1742,'2021 Certified EVM Plan'!E:E,0))</f>
        <v>#N/A</v>
      </c>
      <c r="P1742" s="7">
        <f t="shared" si="27"/>
        <v>1</v>
      </c>
      <c r="Q1742" s="26" t="e">
        <f>IF(INDEX('2021 Certified EVM Plan'!H:H,MATCH(B1742,'2021 Certified EVM Plan'!E:E,0))=1,M1742,#N/A)</f>
        <v>#N/A</v>
      </c>
      <c r="R1742" s="26" t="e">
        <f>IF(INDEX('2021 Certified EVM Plan'!J:J,MATCH(B1742,'2021 Certified EVM Plan'!E:E,0))=1,M1742,#N/A)</f>
        <v>#N/A</v>
      </c>
      <c r="S1742" s="26" t="e">
        <f>IF(INDEX('2021 Certified EVM Plan'!K:K,MATCH(B1742,'2021 Certified EVM Plan'!E:E,0))=1,M1742,#N/A)</f>
        <v>#N/A</v>
      </c>
    </row>
    <row r="1743" spans="1:19" x14ac:dyDescent="0.25">
      <c r="A1743" s="22" t="s">
        <v>2195</v>
      </c>
      <c r="B1743" s="22">
        <v>6483</v>
      </c>
      <c r="C1743" s="22">
        <v>275</v>
      </c>
      <c r="D1743" s="23">
        <v>6.0139511647105102E-4</v>
      </c>
      <c r="E1743" s="22">
        <v>182541101</v>
      </c>
      <c r="F1743" s="22" t="s">
        <v>2274</v>
      </c>
      <c r="G1743" s="22" t="s">
        <v>2382</v>
      </c>
      <c r="H1743" s="22">
        <v>30172.525264129399</v>
      </c>
      <c r="I1743" s="24">
        <f>'EVM CPZ List'!$D1743*'EVM CPZ List'!$C1743</f>
        <v>0.16538365702953903</v>
      </c>
      <c r="J1743" s="25">
        <f>INDEX('Pivot of Risk Data'!A:A,MATCH('EVM CPZ List'!$B1743,'Pivot of Risk Data'!B:B,0),1)</f>
        <v>1712</v>
      </c>
      <c r="K1743" s="22">
        <f>0.000621371*'EVM CPZ List'!$H1743</f>
        <v>18.748332195897348</v>
      </c>
      <c r="L1743" s="22">
        <f>L1742+'EVM CPZ List'!$K1743</f>
        <v>20142.528573083502</v>
      </c>
      <c r="M1743" s="22">
        <f>M1742-'EVM CPZ List'!$I1743</f>
        <v>11.873920391537</v>
      </c>
      <c r="N1743" s="7" t="e">
        <f>INDEX('2021 Certified EVM Plan'!G:G,MATCH(B1743,'2021 Certified EVM Plan'!E:E,0))</f>
        <v>#N/A</v>
      </c>
      <c r="O1743" s="7" t="e">
        <f>INDEX('2021 Certified EVM Plan'!M:M,MATCH(B1743,'2021 Certified EVM Plan'!E:E,0))</f>
        <v>#N/A</v>
      </c>
      <c r="P1743" s="7">
        <f t="shared" si="27"/>
        <v>1</v>
      </c>
      <c r="Q1743" s="26" t="e">
        <f>IF(INDEX('2021 Certified EVM Plan'!H:H,MATCH(B1743,'2021 Certified EVM Plan'!E:E,0))=1,M1743,#N/A)</f>
        <v>#N/A</v>
      </c>
      <c r="R1743" s="26" t="e">
        <f>IF(INDEX('2021 Certified EVM Plan'!J:J,MATCH(B1743,'2021 Certified EVM Plan'!E:E,0))=1,M1743,#N/A)</f>
        <v>#N/A</v>
      </c>
      <c r="S1743" s="26" t="e">
        <f>IF(INDEX('2021 Certified EVM Plan'!K:K,MATCH(B1743,'2021 Certified EVM Plan'!E:E,0))=1,M1743,#N/A)</f>
        <v>#N/A</v>
      </c>
    </row>
    <row r="1744" spans="1:19" x14ac:dyDescent="0.25">
      <c r="A1744" s="22" t="s">
        <v>1672</v>
      </c>
      <c r="B1744" s="22">
        <v>969</v>
      </c>
      <c r="C1744" s="22">
        <v>260</v>
      </c>
      <c r="D1744" s="23">
        <v>5.9827836032180001E-4</v>
      </c>
      <c r="E1744" s="22">
        <v>254421103</v>
      </c>
      <c r="F1744" s="22" t="s">
        <v>1804</v>
      </c>
      <c r="G1744" s="22" t="s">
        <v>1968</v>
      </c>
      <c r="H1744" s="22">
        <v>27059.5406397105</v>
      </c>
      <c r="I1744" s="24">
        <f>'EVM CPZ List'!$D1744*'EVM CPZ List'!$C1744</f>
        <v>0.155552373683668</v>
      </c>
      <c r="J1744" s="25">
        <f>INDEX('Pivot of Risk Data'!A:A,MATCH('EVM CPZ List'!$B1744,'Pivot of Risk Data'!B:B,0),1)</f>
        <v>1713</v>
      </c>
      <c r="K1744" s="22">
        <f>0.000621371*'EVM CPZ List'!$H1744</f>
        <v>16.814013826837552</v>
      </c>
      <c r="L1744" s="22">
        <f>L1743+'EVM CPZ List'!$K1744</f>
        <v>20159.342586910341</v>
      </c>
      <c r="M1744" s="22">
        <f>M1743-'EVM CPZ List'!$I1744</f>
        <v>11.718368017853333</v>
      </c>
      <c r="N1744" s="7" t="e">
        <f>INDEX('2021 Certified EVM Plan'!G:G,MATCH(B1744,'2021 Certified EVM Plan'!E:E,0))</f>
        <v>#N/A</v>
      </c>
      <c r="O1744" s="7" t="e">
        <f>INDEX('2021 Certified EVM Plan'!M:M,MATCH(B1744,'2021 Certified EVM Plan'!E:E,0))</f>
        <v>#N/A</v>
      </c>
      <c r="P1744" s="7">
        <f t="shared" si="27"/>
        <v>1</v>
      </c>
      <c r="Q1744" s="26" t="e">
        <f>IF(INDEX('2021 Certified EVM Plan'!H:H,MATCH(B1744,'2021 Certified EVM Plan'!E:E,0))=1,M1744,#N/A)</f>
        <v>#N/A</v>
      </c>
      <c r="R1744" s="26" t="e">
        <f>IF(INDEX('2021 Certified EVM Plan'!J:J,MATCH(B1744,'2021 Certified EVM Plan'!E:E,0))=1,M1744,#N/A)</f>
        <v>#N/A</v>
      </c>
      <c r="S1744" s="26" t="e">
        <f>IF(INDEX('2021 Certified EVM Plan'!K:K,MATCH(B1744,'2021 Certified EVM Plan'!E:E,0))=1,M1744,#N/A)</f>
        <v>#N/A</v>
      </c>
    </row>
    <row r="1745" spans="1:19" x14ac:dyDescent="0.25">
      <c r="A1745" s="22" t="s">
        <v>539</v>
      </c>
      <c r="B1745" s="22">
        <v>3255</v>
      </c>
      <c r="C1745" s="22">
        <v>76</v>
      </c>
      <c r="D1745" s="23">
        <v>5.9568561551371995E-4</v>
      </c>
      <c r="E1745" s="22">
        <v>103031102</v>
      </c>
      <c r="F1745" s="22" t="s">
        <v>540</v>
      </c>
      <c r="G1745" s="22" t="s">
        <v>561</v>
      </c>
      <c r="H1745" s="22">
        <v>6996.2917813836702</v>
      </c>
      <c r="I1745" s="24">
        <f>'EVM CPZ List'!$D1745*'EVM CPZ List'!$C1745</f>
        <v>4.5272106779042719E-2</v>
      </c>
      <c r="J1745" s="25">
        <f>INDEX('Pivot of Risk Data'!A:A,MATCH('EVM CPZ List'!$B1745,'Pivot of Risk Data'!B:B,0),1)</f>
        <v>1714</v>
      </c>
      <c r="K1745" s="22">
        <f>0.000621371*'EVM CPZ List'!$H1745</f>
        <v>4.3472928204901526</v>
      </c>
      <c r="L1745" s="22">
        <f>L1744+'EVM CPZ List'!$K1745</f>
        <v>20163.689879730831</v>
      </c>
      <c r="M1745" s="22">
        <f>M1744-'EVM CPZ List'!$I1745</f>
        <v>11.67309591107429</v>
      </c>
      <c r="N1745" s="7" t="e">
        <f>INDEX('2021 Certified EVM Plan'!G:G,MATCH(B1745,'2021 Certified EVM Plan'!E:E,0))</f>
        <v>#N/A</v>
      </c>
      <c r="O1745" s="7" t="e">
        <f>INDEX('2021 Certified EVM Plan'!M:M,MATCH(B1745,'2021 Certified EVM Plan'!E:E,0))</f>
        <v>#N/A</v>
      </c>
      <c r="P1745" s="7">
        <f t="shared" si="27"/>
        <v>1</v>
      </c>
      <c r="Q1745" s="26" t="e">
        <f>IF(INDEX('2021 Certified EVM Plan'!H:H,MATCH(B1745,'2021 Certified EVM Plan'!E:E,0))=1,M1745,#N/A)</f>
        <v>#N/A</v>
      </c>
      <c r="R1745" s="26" t="e">
        <f>IF(INDEX('2021 Certified EVM Plan'!J:J,MATCH(B1745,'2021 Certified EVM Plan'!E:E,0))=1,M1745,#N/A)</f>
        <v>#N/A</v>
      </c>
      <c r="S1745" s="26" t="e">
        <f>IF(INDEX('2021 Certified EVM Plan'!K:K,MATCH(B1745,'2021 Certified EVM Plan'!E:E,0))=1,M1745,#N/A)</f>
        <v>#N/A</v>
      </c>
    </row>
    <row r="1746" spans="1:19" x14ac:dyDescent="0.25">
      <c r="A1746" s="22" t="s">
        <v>1672</v>
      </c>
      <c r="B1746" s="22">
        <v>1421</v>
      </c>
      <c r="C1746" s="22">
        <v>187</v>
      </c>
      <c r="D1746" s="23">
        <v>5.9274749121476398E-4</v>
      </c>
      <c r="E1746" s="22">
        <v>163661701</v>
      </c>
      <c r="F1746" s="22" t="s">
        <v>1691</v>
      </c>
      <c r="G1746" s="22" t="s">
        <v>1784</v>
      </c>
      <c r="H1746" s="22">
        <v>19079.613701947201</v>
      </c>
      <c r="I1746" s="24">
        <f>'EVM CPZ List'!$D1746*'EVM CPZ List'!$C1746</f>
        <v>0.11084378085716086</v>
      </c>
      <c r="J1746" s="25">
        <f>INDEX('Pivot of Risk Data'!A:A,MATCH('EVM CPZ List'!$B1746,'Pivot of Risk Data'!B:B,0),1)</f>
        <v>1715</v>
      </c>
      <c r="K1746" s="22">
        <f>0.000621371*'EVM CPZ List'!$H1746</f>
        <v>11.855518645592634</v>
      </c>
      <c r="L1746" s="22">
        <f>L1745+'EVM CPZ List'!$K1746</f>
        <v>20175.545398376424</v>
      </c>
      <c r="M1746" s="22">
        <f>M1745-'EVM CPZ List'!$I1746</f>
        <v>11.562252130217129</v>
      </c>
      <c r="N1746" s="7" t="e">
        <f>INDEX('2021 Certified EVM Plan'!G:G,MATCH(B1746,'2021 Certified EVM Plan'!E:E,0))</f>
        <v>#N/A</v>
      </c>
      <c r="O1746" s="7" t="e">
        <f>INDEX('2021 Certified EVM Plan'!M:M,MATCH(B1746,'2021 Certified EVM Plan'!E:E,0))</f>
        <v>#N/A</v>
      </c>
      <c r="P1746" s="7">
        <f t="shared" si="27"/>
        <v>1</v>
      </c>
      <c r="Q1746" s="26" t="e">
        <f>IF(INDEX('2021 Certified EVM Plan'!H:H,MATCH(B1746,'2021 Certified EVM Plan'!E:E,0))=1,M1746,#N/A)</f>
        <v>#N/A</v>
      </c>
      <c r="R1746" s="26" t="e">
        <f>IF(INDEX('2021 Certified EVM Plan'!J:J,MATCH(B1746,'2021 Certified EVM Plan'!E:E,0))=1,M1746,#N/A)</f>
        <v>#N/A</v>
      </c>
      <c r="S1746" s="26" t="e">
        <f>IF(INDEX('2021 Certified EVM Plan'!K:K,MATCH(B1746,'2021 Certified EVM Plan'!E:E,0))=1,M1746,#N/A)</f>
        <v>#N/A</v>
      </c>
    </row>
    <row r="1747" spans="1:19" x14ac:dyDescent="0.25">
      <c r="A1747" s="22" t="s">
        <v>1672</v>
      </c>
      <c r="B1747" s="22">
        <v>1559</v>
      </c>
      <c r="C1747" s="22">
        <v>290</v>
      </c>
      <c r="D1747" s="23">
        <v>5.8908715541203097E-4</v>
      </c>
      <c r="E1747" s="22">
        <v>163011101</v>
      </c>
      <c r="F1747" s="22" t="s">
        <v>1780</v>
      </c>
      <c r="G1747" s="22" t="s">
        <v>1781</v>
      </c>
      <c r="H1747" s="22">
        <v>33683.9338741752</v>
      </c>
      <c r="I1747" s="24">
        <f>'EVM CPZ List'!$D1747*'EVM CPZ List'!$C1747</f>
        <v>0.17083527506948898</v>
      </c>
      <c r="J1747" s="25">
        <f>INDEX('Pivot of Risk Data'!A:A,MATCH('EVM CPZ List'!$B1747,'Pivot of Risk Data'!B:B,0),1)</f>
        <v>1716</v>
      </c>
      <c r="K1747" s="22">
        <f>0.000621371*'EVM CPZ List'!$H1747</f>
        <v>20.930219675330118</v>
      </c>
      <c r="L1747" s="22">
        <f>L1746+'EVM CPZ List'!$K1747</f>
        <v>20196.475618051754</v>
      </c>
      <c r="M1747" s="22">
        <f>M1746-'EVM CPZ List'!$I1747</f>
        <v>11.391416855147639</v>
      </c>
      <c r="N1747" s="7" t="e">
        <f>INDEX('2021 Certified EVM Plan'!G:G,MATCH(B1747,'2021 Certified EVM Plan'!E:E,0))</f>
        <v>#N/A</v>
      </c>
      <c r="O1747" s="7" t="e">
        <f>INDEX('2021 Certified EVM Plan'!M:M,MATCH(B1747,'2021 Certified EVM Plan'!E:E,0))</f>
        <v>#N/A</v>
      </c>
      <c r="P1747" s="7">
        <f t="shared" si="27"/>
        <v>1</v>
      </c>
      <c r="Q1747" s="26" t="e">
        <f>IF(INDEX('2021 Certified EVM Plan'!H:H,MATCH(B1747,'2021 Certified EVM Plan'!E:E,0))=1,M1747,#N/A)</f>
        <v>#N/A</v>
      </c>
      <c r="R1747" s="26" t="e">
        <f>IF(INDEX('2021 Certified EVM Plan'!J:J,MATCH(B1747,'2021 Certified EVM Plan'!E:E,0))=1,M1747,#N/A)</f>
        <v>#N/A</v>
      </c>
      <c r="S1747" s="26" t="e">
        <f>IF(INDEX('2021 Certified EVM Plan'!K:K,MATCH(B1747,'2021 Certified EVM Plan'!E:E,0))=1,M1747,#N/A)</f>
        <v>#N/A</v>
      </c>
    </row>
    <row r="1748" spans="1:19" x14ac:dyDescent="0.25">
      <c r="A1748" s="22" t="s">
        <v>8</v>
      </c>
      <c r="B1748" s="22">
        <v>7329</v>
      </c>
      <c r="C1748" s="22">
        <v>115</v>
      </c>
      <c r="D1748" s="23">
        <v>5.8799130451543604E-4</v>
      </c>
      <c r="E1748" s="22">
        <v>152471101</v>
      </c>
      <c r="F1748" s="22" t="s">
        <v>27</v>
      </c>
      <c r="G1748" s="22" t="s">
        <v>307</v>
      </c>
      <c r="H1748" s="22">
        <v>13390.732206558399</v>
      </c>
      <c r="I1748" s="24">
        <f>'EVM CPZ List'!$D1748*'EVM CPZ List'!$C1748</f>
        <v>6.7619000019275149E-2</v>
      </c>
      <c r="J1748" s="25">
        <f>INDEX('Pivot of Risk Data'!A:A,MATCH('EVM CPZ List'!$B1748,'Pivot of Risk Data'!B:B,0),1)</f>
        <v>1717</v>
      </c>
      <c r="K1748" s="22">
        <f>0.000621371*'EVM CPZ List'!$H1748</f>
        <v>8.3206126619214</v>
      </c>
      <c r="L1748" s="22">
        <f>L1747+'EVM CPZ List'!$K1748</f>
        <v>20204.796230713677</v>
      </c>
      <c r="M1748" s="22">
        <f>M1747-'EVM CPZ List'!$I1748</f>
        <v>11.323797855128364</v>
      </c>
      <c r="N1748" s="7" t="e">
        <f>INDEX('2021 Certified EVM Plan'!G:G,MATCH(B1748,'2021 Certified EVM Plan'!E:E,0))</f>
        <v>#N/A</v>
      </c>
      <c r="O1748" s="7" t="e">
        <f>INDEX('2021 Certified EVM Plan'!M:M,MATCH(B1748,'2021 Certified EVM Plan'!E:E,0))</f>
        <v>#N/A</v>
      </c>
      <c r="P1748" s="7">
        <f t="shared" si="27"/>
        <v>1</v>
      </c>
      <c r="Q1748" s="26" t="e">
        <f>IF(INDEX('2021 Certified EVM Plan'!H:H,MATCH(B1748,'2021 Certified EVM Plan'!E:E,0))=1,M1748,#N/A)</f>
        <v>#N/A</v>
      </c>
      <c r="R1748" s="26" t="e">
        <f>IF(INDEX('2021 Certified EVM Plan'!J:J,MATCH(B1748,'2021 Certified EVM Plan'!E:E,0))=1,M1748,#N/A)</f>
        <v>#N/A</v>
      </c>
      <c r="S1748" s="26" t="e">
        <f>IF(INDEX('2021 Certified EVM Plan'!K:K,MATCH(B1748,'2021 Certified EVM Plan'!E:E,0))=1,M1748,#N/A)</f>
        <v>#N/A</v>
      </c>
    </row>
    <row r="1749" spans="1:19" x14ac:dyDescent="0.25">
      <c r="A1749" s="22" t="s">
        <v>964</v>
      </c>
      <c r="B1749" s="22">
        <v>5177</v>
      </c>
      <c r="C1749" s="22">
        <v>58</v>
      </c>
      <c r="D1749" s="23">
        <v>5.8724155411727405E-4</v>
      </c>
      <c r="E1749" s="22">
        <v>42851121</v>
      </c>
      <c r="F1749" s="22" t="s">
        <v>1178</v>
      </c>
      <c r="G1749" s="22" t="s">
        <v>1632</v>
      </c>
      <c r="H1749" s="22">
        <v>8402.3790492435091</v>
      </c>
      <c r="I1749" s="24">
        <f>'EVM CPZ List'!$D1749*'EVM CPZ List'!$C1749</f>
        <v>3.4060010138801895E-2</v>
      </c>
      <c r="J1749" s="25">
        <f>INDEX('Pivot of Risk Data'!A:A,MATCH('EVM CPZ List'!$B1749,'Pivot of Risk Data'!B:B,0),1)</f>
        <v>1718</v>
      </c>
      <c r="K1749" s="22">
        <f>0.000621371*'EVM CPZ List'!$H1749</f>
        <v>5.2209946722074889</v>
      </c>
      <c r="L1749" s="22">
        <f>L1748+'EVM CPZ List'!$K1749</f>
        <v>20210.017225385884</v>
      </c>
      <c r="M1749" s="22">
        <f>M1748-'EVM CPZ List'!$I1749</f>
        <v>11.289737844989562</v>
      </c>
      <c r="N1749" s="7" t="e">
        <f>INDEX('2021 Certified EVM Plan'!G:G,MATCH(B1749,'2021 Certified EVM Plan'!E:E,0))</f>
        <v>#N/A</v>
      </c>
      <c r="O1749" s="7" t="e">
        <f>INDEX('2021 Certified EVM Plan'!M:M,MATCH(B1749,'2021 Certified EVM Plan'!E:E,0))</f>
        <v>#N/A</v>
      </c>
      <c r="P1749" s="7">
        <f t="shared" si="27"/>
        <v>1</v>
      </c>
      <c r="Q1749" s="26" t="e">
        <f>IF(INDEX('2021 Certified EVM Plan'!H:H,MATCH(B1749,'2021 Certified EVM Plan'!E:E,0))=1,M1749,#N/A)</f>
        <v>#N/A</v>
      </c>
      <c r="R1749" s="26" t="e">
        <f>IF(INDEX('2021 Certified EVM Plan'!J:J,MATCH(B1749,'2021 Certified EVM Plan'!E:E,0))=1,M1749,#N/A)</f>
        <v>#N/A</v>
      </c>
      <c r="S1749" s="26" t="e">
        <f>IF(INDEX('2021 Certified EVM Plan'!K:K,MATCH(B1749,'2021 Certified EVM Plan'!E:E,0))=1,M1749,#N/A)</f>
        <v>#N/A</v>
      </c>
    </row>
    <row r="1750" spans="1:19" x14ac:dyDescent="0.25">
      <c r="A1750" s="22" t="s">
        <v>964</v>
      </c>
      <c r="B1750" s="22">
        <v>1655</v>
      </c>
      <c r="C1750" s="22">
        <v>214</v>
      </c>
      <c r="D1750" s="23">
        <v>5.8422122694457999E-4</v>
      </c>
      <c r="E1750" s="22">
        <v>192171103</v>
      </c>
      <c r="F1750" s="22" t="s">
        <v>1034</v>
      </c>
      <c r="G1750" s="22" t="s">
        <v>1359</v>
      </c>
      <c r="H1750" s="22">
        <v>27180.637220539102</v>
      </c>
      <c r="I1750" s="24">
        <f>'EVM CPZ List'!$D1750*'EVM CPZ List'!$C1750</f>
        <v>0.12502334256614012</v>
      </c>
      <c r="J1750" s="25">
        <f>INDEX('Pivot of Risk Data'!A:A,MATCH('EVM CPZ List'!$B1750,'Pivot of Risk Data'!B:B,0),1)</f>
        <v>1719</v>
      </c>
      <c r="K1750" s="22">
        <f>0.000621371*'EVM CPZ List'!$H1750</f>
        <v>16.889259730363602</v>
      </c>
      <c r="L1750" s="22">
        <f>L1749+'EVM CPZ List'!$K1750</f>
        <v>20226.906485116247</v>
      </c>
      <c r="M1750" s="22">
        <f>M1749-'EVM CPZ List'!$I1750</f>
        <v>11.164714502423422</v>
      </c>
      <c r="N1750" s="7" t="e">
        <f>INDEX('2021 Certified EVM Plan'!G:G,MATCH(B1750,'2021 Certified EVM Plan'!E:E,0))</f>
        <v>#N/A</v>
      </c>
      <c r="O1750" s="7" t="e">
        <f>INDEX('2021 Certified EVM Plan'!M:M,MATCH(B1750,'2021 Certified EVM Plan'!E:E,0))</f>
        <v>#N/A</v>
      </c>
      <c r="P1750" s="7">
        <f t="shared" si="27"/>
        <v>1</v>
      </c>
      <c r="Q1750" s="26" t="e">
        <f>IF(INDEX('2021 Certified EVM Plan'!H:H,MATCH(B1750,'2021 Certified EVM Plan'!E:E,0))=1,M1750,#N/A)</f>
        <v>#N/A</v>
      </c>
      <c r="R1750" s="26" t="e">
        <f>IF(INDEX('2021 Certified EVM Plan'!J:J,MATCH(B1750,'2021 Certified EVM Plan'!E:E,0))=1,M1750,#N/A)</f>
        <v>#N/A</v>
      </c>
      <c r="S1750" s="26" t="e">
        <f>IF(INDEX('2021 Certified EVM Plan'!K:K,MATCH(B1750,'2021 Certified EVM Plan'!E:E,0))=1,M1750,#N/A)</f>
        <v>#N/A</v>
      </c>
    </row>
    <row r="1751" spans="1:19" x14ac:dyDescent="0.25">
      <c r="A1751" s="22" t="s">
        <v>2906</v>
      </c>
      <c r="B1751" s="22">
        <v>2996</v>
      </c>
      <c r="C1751" s="22">
        <v>3</v>
      </c>
      <c r="D1751" s="23">
        <v>5.8326695110569305E-4</v>
      </c>
      <c r="E1751" s="22">
        <v>14402108</v>
      </c>
      <c r="F1751" s="22" t="s">
        <v>3434</v>
      </c>
      <c r="G1751" s="22" t="s">
        <v>3547</v>
      </c>
      <c r="H1751" s="22">
        <v>1015.79287737042</v>
      </c>
      <c r="I1751" s="24">
        <f>'EVM CPZ List'!$D1751*'EVM CPZ List'!$C1751</f>
        <v>1.749800853317079E-3</v>
      </c>
      <c r="J1751" s="25">
        <f>INDEX('Pivot of Risk Data'!A:A,MATCH('EVM CPZ List'!$B1751,'Pivot of Risk Data'!B:B,0),1)</f>
        <v>1720</v>
      </c>
      <c r="K1751" s="22">
        <f>0.000621371*'EVM CPZ List'!$H1751</f>
        <v>0.63118423600453522</v>
      </c>
      <c r="L1751" s="22">
        <f>L1750+'EVM CPZ List'!$K1751</f>
        <v>20227.537669352252</v>
      </c>
      <c r="M1751" s="22">
        <f>M1750-'EVM CPZ List'!$I1751</f>
        <v>11.162964701570106</v>
      </c>
      <c r="N1751" s="7" t="e">
        <f>INDEX('2021 Certified EVM Plan'!G:G,MATCH(B1751,'2021 Certified EVM Plan'!E:E,0))</f>
        <v>#N/A</v>
      </c>
      <c r="O1751" s="7" t="e">
        <f>INDEX('2021 Certified EVM Plan'!M:M,MATCH(B1751,'2021 Certified EVM Plan'!E:E,0))</f>
        <v>#N/A</v>
      </c>
      <c r="P1751" s="7">
        <f t="shared" si="27"/>
        <v>1</v>
      </c>
      <c r="Q1751" s="26" t="e">
        <f>IF(INDEX('2021 Certified EVM Plan'!H:H,MATCH(B1751,'2021 Certified EVM Plan'!E:E,0))=1,M1751,#N/A)</f>
        <v>#N/A</v>
      </c>
      <c r="R1751" s="26" t="e">
        <f>IF(INDEX('2021 Certified EVM Plan'!J:J,MATCH(B1751,'2021 Certified EVM Plan'!E:E,0))=1,M1751,#N/A)</f>
        <v>#N/A</v>
      </c>
      <c r="S1751" s="26" t="e">
        <f>IF(INDEX('2021 Certified EVM Plan'!K:K,MATCH(B1751,'2021 Certified EVM Plan'!E:E,0))=1,M1751,#N/A)</f>
        <v>#N/A</v>
      </c>
    </row>
    <row r="1752" spans="1:19" x14ac:dyDescent="0.25">
      <c r="A1752" s="22" t="s">
        <v>1672</v>
      </c>
      <c r="B1752" s="22">
        <v>8841</v>
      </c>
      <c r="C1752" s="22">
        <v>13</v>
      </c>
      <c r="D1752" s="23">
        <v>5.7599679073274204E-4</v>
      </c>
      <c r="E1752" s="22">
        <v>252192101</v>
      </c>
      <c r="F1752" s="22" t="s">
        <v>1838</v>
      </c>
      <c r="G1752" s="22" t="s">
        <v>2106</v>
      </c>
      <c r="H1752" s="22">
        <v>3187.49406565549</v>
      </c>
      <c r="I1752" s="24">
        <f>'EVM CPZ List'!$D1752*'EVM CPZ List'!$C1752</f>
        <v>7.4879582795256468E-3</v>
      </c>
      <c r="J1752" s="25">
        <f>INDEX('Pivot of Risk Data'!A:A,MATCH('EVM CPZ List'!$B1752,'Pivot of Risk Data'!B:B,0),1)</f>
        <v>1721</v>
      </c>
      <c r="K1752" s="22">
        <f>0.000621371*'EVM CPZ List'!$H1752</f>
        <v>1.9806163750704175</v>
      </c>
      <c r="L1752" s="22">
        <f>L1751+'EVM CPZ List'!$K1752</f>
        <v>20229.518285727321</v>
      </c>
      <c r="M1752" s="22">
        <f>M1751-'EVM CPZ List'!$I1752</f>
        <v>11.155476743290579</v>
      </c>
      <c r="N1752" s="7" t="e">
        <f>INDEX('2021 Certified EVM Plan'!G:G,MATCH(B1752,'2021 Certified EVM Plan'!E:E,0))</f>
        <v>#N/A</v>
      </c>
      <c r="O1752" s="7" t="e">
        <f>INDEX('2021 Certified EVM Plan'!M:M,MATCH(B1752,'2021 Certified EVM Plan'!E:E,0))</f>
        <v>#N/A</v>
      </c>
      <c r="P1752" s="7">
        <f t="shared" si="27"/>
        <v>1</v>
      </c>
      <c r="Q1752" s="26" t="e">
        <f>IF(INDEX('2021 Certified EVM Plan'!H:H,MATCH(B1752,'2021 Certified EVM Plan'!E:E,0))=1,M1752,#N/A)</f>
        <v>#N/A</v>
      </c>
      <c r="R1752" s="26" t="e">
        <f>IF(INDEX('2021 Certified EVM Plan'!J:J,MATCH(B1752,'2021 Certified EVM Plan'!E:E,0))=1,M1752,#N/A)</f>
        <v>#N/A</v>
      </c>
      <c r="S1752" s="26" t="e">
        <f>IF(INDEX('2021 Certified EVM Plan'!K:K,MATCH(B1752,'2021 Certified EVM Plan'!E:E,0))=1,M1752,#N/A)</f>
        <v>#N/A</v>
      </c>
    </row>
    <row r="1753" spans="1:19" x14ac:dyDescent="0.25">
      <c r="A1753" s="22" t="s">
        <v>964</v>
      </c>
      <c r="B1753" s="22">
        <v>7174</v>
      </c>
      <c r="C1753" s="22">
        <v>25</v>
      </c>
      <c r="D1753" s="23">
        <v>5.7520566102471898E-4</v>
      </c>
      <c r="E1753" s="22">
        <v>192381102</v>
      </c>
      <c r="F1753" s="22" t="s">
        <v>1541</v>
      </c>
      <c r="G1753" s="22" t="s">
        <v>1605</v>
      </c>
      <c r="H1753" s="22">
        <v>9656.5709597728292</v>
      </c>
      <c r="I1753" s="24">
        <f>'EVM CPZ List'!$D1753*'EVM CPZ List'!$C1753</f>
        <v>1.4380141525617975E-2</v>
      </c>
      <c r="J1753" s="25">
        <f>INDEX('Pivot of Risk Data'!A:A,MATCH('EVM CPZ List'!$B1753,'Pivot of Risk Data'!B:B,0),1)</f>
        <v>1722</v>
      </c>
      <c r="K1753" s="22">
        <f>0.000621371*'EVM CPZ List'!$H1753</f>
        <v>6.0003131538450027</v>
      </c>
      <c r="L1753" s="22">
        <f>L1752+'EVM CPZ List'!$K1753</f>
        <v>20235.518598881165</v>
      </c>
      <c r="M1753" s="22">
        <f>M1752-'EVM CPZ List'!$I1753</f>
        <v>11.141096601764961</v>
      </c>
      <c r="N1753" s="7" t="e">
        <f>INDEX('2021 Certified EVM Plan'!G:G,MATCH(B1753,'2021 Certified EVM Plan'!E:E,0))</f>
        <v>#N/A</v>
      </c>
      <c r="O1753" s="7" t="e">
        <f>INDEX('2021 Certified EVM Plan'!M:M,MATCH(B1753,'2021 Certified EVM Plan'!E:E,0))</f>
        <v>#N/A</v>
      </c>
      <c r="P1753" s="7">
        <f t="shared" si="27"/>
        <v>1</v>
      </c>
      <c r="Q1753" s="26" t="e">
        <f>IF(INDEX('2021 Certified EVM Plan'!H:H,MATCH(B1753,'2021 Certified EVM Plan'!E:E,0))=1,M1753,#N/A)</f>
        <v>#N/A</v>
      </c>
      <c r="R1753" s="26" t="e">
        <f>IF(INDEX('2021 Certified EVM Plan'!J:J,MATCH(B1753,'2021 Certified EVM Plan'!E:E,0))=1,M1753,#N/A)</f>
        <v>#N/A</v>
      </c>
      <c r="S1753" s="26" t="e">
        <f>IF(INDEX('2021 Certified EVM Plan'!K:K,MATCH(B1753,'2021 Certified EVM Plan'!E:E,0))=1,M1753,#N/A)</f>
        <v>#N/A</v>
      </c>
    </row>
    <row r="1754" spans="1:19" x14ac:dyDescent="0.25">
      <c r="A1754" s="22" t="s">
        <v>2195</v>
      </c>
      <c r="B1754" s="22">
        <v>2897</v>
      </c>
      <c r="C1754" s="22">
        <v>8</v>
      </c>
      <c r="D1754" s="23">
        <v>5.7167531412767602E-4</v>
      </c>
      <c r="E1754" s="22">
        <v>83432101</v>
      </c>
      <c r="F1754" s="22" t="s">
        <v>2395</v>
      </c>
      <c r="G1754" s="22" t="s">
        <v>2396</v>
      </c>
      <c r="H1754" s="22">
        <v>1339.2929761708899</v>
      </c>
      <c r="I1754" s="24">
        <f>'EVM CPZ List'!$D1754*'EVM CPZ List'!$C1754</f>
        <v>4.5734025130214082E-3</v>
      </c>
      <c r="J1754" s="25">
        <f>INDEX('Pivot of Risk Data'!A:A,MATCH('EVM CPZ List'!$B1754,'Pivot of Risk Data'!B:B,0),1)</f>
        <v>1723</v>
      </c>
      <c r="K1754" s="22">
        <f>0.000621371*'EVM CPZ List'!$H1754</f>
        <v>0.83219781589628206</v>
      </c>
      <c r="L1754" s="22">
        <f>L1753+'EVM CPZ List'!$K1754</f>
        <v>20236.350796697061</v>
      </c>
      <c r="M1754" s="22">
        <f>M1753-'EVM CPZ List'!$I1754</f>
        <v>11.13652319925194</v>
      </c>
      <c r="N1754" s="7" t="e">
        <f>INDEX('2021 Certified EVM Plan'!G:G,MATCH(B1754,'2021 Certified EVM Plan'!E:E,0))</f>
        <v>#N/A</v>
      </c>
      <c r="O1754" s="7" t="e">
        <f>INDEX('2021 Certified EVM Plan'!M:M,MATCH(B1754,'2021 Certified EVM Plan'!E:E,0))</f>
        <v>#N/A</v>
      </c>
      <c r="P1754" s="7">
        <f t="shared" si="27"/>
        <v>1</v>
      </c>
      <c r="Q1754" s="26" t="e">
        <f>IF(INDEX('2021 Certified EVM Plan'!H:H,MATCH(B1754,'2021 Certified EVM Plan'!E:E,0))=1,M1754,#N/A)</f>
        <v>#N/A</v>
      </c>
      <c r="R1754" s="26" t="e">
        <f>IF(INDEX('2021 Certified EVM Plan'!J:J,MATCH(B1754,'2021 Certified EVM Plan'!E:E,0))=1,M1754,#N/A)</f>
        <v>#N/A</v>
      </c>
      <c r="S1754" s="26" t="e">
        <f>IF(INDEX('2021 Certified EVM Plan'!K:K,MATCH(B1754,'2021 Certified EVM Plan'!E:E,0))=1,M1754,#N/A)</f>
        <v>#N/A</v>
      </c>
    </row>
    <row r="1755" spans="1:19" x14ac:dyDescent="0.25">
      <c r="A1755" s="22" t="s">
        <v>539</v>
      </c>
      <c r="B1755" s="22">
        <v>8574</v>
      </c>
      <c r="C1755" s="22">
        <v>84</v>
      </c>
      <c r="D1755" s="23">
        <v>5.7062723229986195E-4</v>
      </c>
      <c r="E1755" s="22">
        <v>103104401</v>
      </c>
      <c r="F1755" s="22" t="s">
        <v>916</v>
      </c>
      <c r="G1755" s="22" t="s">
        <v>917</v>
      </c>
      <c r="H1755" s="22">
        <v>9502.8761391196695</v>
      </c>
      <c r="I1755" s="24">
        <f>'EVM CPZ List'!$D1755*'EVM CPZ List'!$C1755</f>
        <v>4.7932687513188403E-2</v>
      </c>
      <c r="J1755" s="25">
        <f>INDEX('Pivot of Risk Data'!A:A,MATCH('EVM CPZ List'!$B1755,'Pivot of Risk Data'!B:B,0),1)</f>
        <v>1724</v>
      </c>
      <c r="K1755" s="22">
        <f>0.000621371*'EVM CPZ List'!$H1755</f>
        <v>5.9048116494409282</v>
      </c>
      <c r="L1755" s="22">
        <f>L1754+'EVM CPZ List'!$K1755</f>
        <v>20242.255608346502</v>
      </c>
      <c r="M1755" s="22">
        <f>M1754-'EVM CPZ List'!$I1755</f>
        <v>11.088590511738751</v>
      </c>
      <c r="N1755" s="7" t="e">
        <f>INDEX('2021 Certified EVM Plan'!G:G,MATCH(B1755,'2021 Certified EVM Plan'!E:E,0))</f>
        <v>#N/A</v>
      </c>
      <c r="O1755" s="7" t="e">
        <f>INDEX('2021 Certified EVM Plan'!M:M,MATCH(B1755,'2021 Certified EVM Plan'!E:E,0))</f>
        <v>#N/A</v>
      </c>
      <c r="P1755" s="7">
        <f t="shared" si="27"/>
        <v>1</v>
      </c>
      <c r="Q1755" s="26" t="e">
        <f>IF(INDEX('2021 Certified EVM Plan'!H:H,MATCH(B1755,'2021 Certified EVM Plan'!E:E,0))=1,M1755,#N/A)</f>
        <v>#N/A</v>
      </c>
      <c r="R1755" s="26" t="e">
        <f>IF(INDEX('2021 Certified EVM Plan'!J:J,MATCH(B1755,'2021 Certified EVM Plan'!E:E,0))=1,M1755,#N/A)</f>
        <v>#N/A</v>
      </c>
      <c r="S1755" s="26" t="e">
        <f>IF(INDEX('2021 Certified EVM Plan'!K:K,MATCH(B1755,'2021 Certified EVM Plan'!E:E,0))=1,M1755,#N/A)</f>
        <v>#N/A</v>
      </c>
    </row>
    <row r="1756" spans="1:19" x14ac:dyDescent="0.25">
      <c r="A1756" s="22" t="s">
        <v>1672</v>
      </c>
      <c r="B1756" s="22">
        <v>5012</v>
      </c>
      <c r="C1756" s="22">
        <v>392</v>
      </c>
      <c r="D1756" s="23">
        <v>5.6968186011061798E-4</v>
      </c>
      <c r="E1756" s="22">
        <v>162211101</v>
      </c>
      <c r="F1756" s="22" t="s">
        <v>1773</v>
      </c>
      <c r="G1756" s="22" t="s">
        <v>1888</v>
      </c>
      <c r="H1756" s="22">
        <v>60118.092737339299</v>
      </c>
      <c r="I1756" s="24">
        <f>'EVM CPZ List'!$D1756*'EVM CPZ List'!$C1756</f>
        <v>0.22331528916336224</v>
      </c>
      <c r="J1756" s="25">
        <f>INDEX('Pivot of Risk Data'!A:A,MATCH('EVM CPZ List'!$B1756,'Pivot of Risk Data'!B:B,0),1)</f>
        <v>1725</v>
      </c>
      <c r="K1756" s="22">
        <f>0.000621371*'EVM CPZ List'!$H1756</f>
        <v>37.355639402293257</v>
      </c>
      <c r="L1756" s="22">
        <f>L1755+'EVM CPZ List'!$K1756</f>
        <v>20279.611247748795</v>
      </c>
      <c r="M1756" s="22">
        <f>M1755-'EVM CPZ List'!$I1756</f>
        <v>10.865275222575388</v>
      </c>
      <c r="N1756" s="7" t="e">
        <f>INDEX('2021 Certified EVM Plan'!G:G,MATCH(B1756,'2021 Certified EVM Plan'!E:E,0))</f>
        <v>#N/A</v>
      </c>
      <c r="O1756" s="7" t="e">
        <f>INDEX('2021 Certified EVM Plan'!M:M,MATCH(B1756,'2021 Certified EVM Plan'!E:E,0))</f>
        <v>#N/A</v>
      </c>
      <c r="P1756" s="7">
        <f t="shared" si="27"/>
        <v>1</v>
      </c>
      <c r="Q1756" s="26" t="e">
        <f>IF(INDEX('2021 Certified EVM Plan'!H:H,MATCH(B1756,'2021 Certified EVM Plan'!E:E,0))=1,M1756,#N/A)</f>
        <v>#N/A</v>
      </c>
      <c r="R1756" s="26" t="e">
        <f>IF(INDEX('2021 Certified EVM Plan'!J:J,MATCH(B1756,'2021 Certified EVM Plan'!E:E,0))=1,M1756,#N/A)</f>
        <v>#N/A</v>
      </c>
      <c r="S1756" s="26" t="e">
        <f>IF(INDEX('2021 Certified EVM Plan'!K:K,MATCH(B1756,'2021 Certified EVM Plan'!E:E,0))=1,M1756,#N/A)</f>
        <v>#N/A</v>
      </c>
    </row>
    <row r="1757" spans="1:19" x14ac:dyDescent="0.25">
      <c r="A1757" s="22" t="s">
        <v>964</v>
      </c>
      <c r="B1757" s="22">
        <v>3962</v>
      </c>
      <c r="C1757" s="22">
        <v>71</v>
      </c>
      <c r="D1757" s="23">
        <v>5.6849657132976403E-4</v>
      </c>
      <c r="E1757" s="22">
        <v>43311108</v>
      </c>
      <c r="F1757" s="22" t="s">
        <v>1182</v>
      </c>
      <c r="G1757" s="22" t="s">
        <v>1487</v>
      </c>
      <c r="H1757" s="22">
        <v>7722.6193610331502</v>
      </c>
      <c r="I1757" s="24">
        <f>'EVM CPZ List'!$D1757*'EVM CPZ List'!$C1757</f>
        <v>4.0363256564413245E-2</v>
      </c>
      <c r="J1757" s="25">
        <f>INDEX('Pivot of Risk Data'!A:A,MATCH('EVM CPZ List'!$B1757,'Pivot of Risk Data'!B:B,0),1)</f>
        <v>1726</v>
      </c>
      <c r="K1757" s="22">
        <f>0.000621371*'EVM CPZ List'!$H1757</f>
        <v>4.7986117149845295</v>
      </c>
      <c r="L1757" s="22">
        <f>L1756+'EVM CPZ List'!$K1757</f>
        <v>20284.40985946378</v>
      </c>
      <c r="M1757" s="22">
        <f>M1756-'EVM CPZ List'!$I1757</f>
        <v>10.824911966010974</v>
      </c>
      <c r="N1757" s="7" t="e">
        <f>INDEX('2021 Certified EVM Plan'!G:G,MATCH(B1757,'2021 Certified EVM Plan'!E:E,0))</f>
        <v>#N/A</v>
      </c>
      <c r="O1757" s="7" t="e">
        <f>INDEX('2021 Certified EVM Plan'!M:M,MATCH(B1757,'2021 Certified EVM Plan'!E:E,0))</f>
        <v>#N/A</v>
      </c>
      <c r="P1757" s="7">
        <f t="shared" si="27"/>
        <v>1</v>
      </c>
      <c r="Q1757" s="26" t="e">
        <f>IF(INDEX('2021 Certified EVM Plan'!H:H,MATCH(B1757,'2021 Certified EVM Plan'!E:E,0))=1,M1757,#N/A)</f>
        <v>#N/A</v>
      </c>
      <c r="R1757" s="26" t="e">
        <f>IF(INDEX('2021 Certified EVM Plan'!J:J,MATCH(B1757,'2021 Certified EVM Plan'!E:E,0))=1,M1757,#N/A)</f>
        <v>#N/A</v>
      </c>
      <c r="S1757" s="26" t="e">
        <f>IF(INDEX('2021 Certified EVM Plan'!K:K,MATCH(B1757,'2021 Certified EVM Plan'!E:E,0))=1,M1757,#N/A)</f>
        <v>#N/A</v>
      </c>
    </row>
    <row r="1758" spans="1:19" x14ac:dyDescent="0.25">
      <c r="A1758" s="22" t="s">
        <v>2195</v>
      </c>
      <c r="B1758" s="22">
        <v>1855</v>
      </c>
      <c r="C1758" s="22">
        <v>213</v>
      </c>
      <c r="D1758" s="23">
        <v>5.6516944829474803E-4</v>
      </c>
      <c r="E1758" s="22">
        <v>83692104</v>
      </c>
      <c r="F1758" s="22" t="s">
        <v>2378</v>
      </c>
      <c r="G1758" s="22" t="s">
        <v>2417</v>
      </c>
      <c r="H1758" s="22">
        <v>22978.579765474198</v>
      </c>
      <c r="I1758" s="24">
        <f>'EVM CPZ List'!$D1758*'EVM CPZ List'!$C1758</f>
        <v>0.12038109248678133</v>
      </c>
      <c r="J1758" s="25">
        <f>INDEX('Pivot of Risk Data'!A:A,MATCH('EVM CPZ List'!$B1758,'Pivot of Risk Data'!B:B,0),1)</f>
        <v>1727</v>
      </c>
      <c r="K1758" s="22">
        <f>0.000621371*'EVM CPZ List'!$H1758</f>
        <v>14.278223087452469</v>
      </c>
      <c r="L1758" s="22">
        <f>L1757+'EVM CPZ List'!$K1758</f>
        <v>20298.688082551231</v>
      </c>
      <c r="M1758" s="22">
        <f>M1757-'EVM CPZ List'!$I1758</f>
        <v>10.704530873524194</v>
      </c>
      <c r="N1758" s="7" t="e">
        <f>INDEX('2021 Certified EVM Plan'!G:G,MATCH(B1758,'2021 Certified EVM Plan'!E:E,0))</f>
        <v>#N/A</v>
      </c>
      <c r="O1758" s="7" t="e">
        <f>INDEX('2021 Certified EVM Plan'!M:M,MATCH(B1758,'2021 Certified EVM Plan'!E:E,0))</f>
        <v>#N/A</v>
      </c>
      <c r="P1758" s="7">
        <f t="shared" si="27"/>
        <v>1</v>
      </c>
      <c r="Q1758" s="26" t="e">
        <f>IF(INDEX('2021 Certified EVM Plan'!H:H,MATCH(B1758,'2021 Certified EVM Plan'!E:E,0))=1,M1758,#N/A)</f>
        <v>#N/A</v>
      </c>
      <c r="R1758" s="26" t="e">
        <f>IF(INDEX('2021 Certified EVM Plan'!J:J,MATCH(B1758,'2021 Certified EVM Plan'!E:E,0))=1,M1758,#N/A)</f>
        <v>#N/A</v>
      </c>
      <c r="S1758" s="26" t="e">
        <f>IF(INDEX('2021 Certified EVM Plan'!K:K,MATCH(B1758,'2021 Certified EVM Plan'!E:E,0))=1,M1758,#N/A)</f>
        <v>#N/A</v>
      </c>
    </row>
    <row r="1759" spans="1:19" x14ac:dyDescent="0.25">
      <c r="A1759" s="22" t="s">
        <v>2906</v>
      </c>
      <c r="B1759" s="22">
        <v>1861</v>
      </c>
      <c r="C1759" s="22">
        <v>49</v>
      </c>
      <c r="D1759" s="23">
        <v>5.6491301880273498E-4</v>
      </c>
      <c r="E1759" s="22">
        <v>24101102</v>
      </c>
      <c r="F1759" s="22" t="s">
        <v>3063</v>
      </c>
      <c r="G1759" s="22" t="s">
        <v>3093</v>
      </c>
      <c r="H1759" s="22">
        <v>4923.81974754575</v>
      </c>
      <c r="I1759" s="24">
        <f>'EVM CPZ List'!$D1759*'EVM CPZ List'!$C1759</f>
        <v>2.7680737921334013E-2</v>
      </c>
      <c r="J1759" s="25">
        <f>INDEX('Pivot of Risk Data'!A:A,MATCH('EVM CPZ List'!$B1759,'Pivot of Risk Data'!B:B,0),1)</f>
        <v>1728</v>
      </c>
      <c r="K1759" s="22">
        <f>0.000621371*'EVM CPZ List'!$H1759</f>
        <v>3.0595188003522504</v>
      </c>
      <c r="L1759" s="22">
        <f>L1758+'EVM CPZ List'!$K1759</f>
        <v>20301.747601351584</v>
      </c>
      <c r="M1759" s="22">
        <f>M1758-'EVM CPZ List'!$I1759</f>
        <v>10.676850135602859</v>
      </c>
      <c r="N1759" s="7" t="e">
        <f>INDEX('2021 Certified EVM Plan'!G:G,MATCH(B1759,'2021 Certified EVM Plan'!E:E,0))</f>
        <v>#N/A</v>
      </c>
      <c r="O1759" s="7" t="e">
        <f>INDEX('2021 Certified EVM Plan'!M:M,MATCH(B1759,'2021 Certified EVM Plan'!E:E,0))</f>
        <v>#N/A</v>
      </c>
      <c r="P1759" s="7">
        <f t="shared" si="27"/>
        <v>1</v>
      </c>
      <c r="Q1759" s="26" t="e">
        <f>IF(INDEX('2021 Certified EVM Plan'!H:H,MATCH(B1759,'2021 Certified EVM Plan'!E:E,0))=1,M1759,#N/A)</f>
        <v>#N/A</v>
      </c>
      <c r="R1759" s="26" t="e">
        <f>IF(INDEX('2021 Certified EVM Plan'!J:J,MATCH(B1759,'2021 Certified EVM Plan'!E:E,0))=1,M1759,#N/A)</f>
        <v>#N/A</v>
      </c>
      <c r="S1759" s="26" t="e">
        <f>IF(INDEX('2021 Certified EVM Plan'!K:K,MATCH(B1759,'2021 Certified EVM Plan'!E:E,0))=1,M1759,#N/A)</f>
        <v>#N/A</v>
      </c>
    </row>
    <row r="1760" spans="1:19" x14ac:dyDescent="0.25">
      <c r="A1760" s="22" t="s">
        <v>964</v>
      </c>
      <c r="B1760" s="22">
        <v>3304</v>
      </c>
      <c r="C1760" s="22">
        <v>51</v>
      </c>
      <c r="D1760" s="23">
        <v>5.5682439510592804E-4</v>
      </c>
      <c r="E1760" s="22">
        <v>43351106</v>
      </c>
      <c r="F1760" s="22" t="s">
        <v>1139</v>
      </c>
      <c r="G1760" s="22" t="s">
        <v>1140</v>
      </c>
      <c r="H1760" s="22">
        <v>7130.3908613204703</v>
      </c>
      <c r="I1760" s="24">
        <f>'EVM CPZ List'!$D1760*'EVM CPZ List'!$C1760</f>
        <v>2.839804415040233E-2</v>
      </c>
      <c r="J1760" s="25">
        <f>INDEX('Pivot of Risk Data'!A:A,MATCH('EVM CPZ List'!$B1760,'Pivot of Risk Data'!B:B,0),1)</f>
        <v>1729</v>
      </c>
      <c r="K1760" s="22">
        <f>0.000621371*'EVM CPZ List'!$H1760</f>
        <v>4.4306180998895623</v>
      </c>
      <c r="L1760" s="22">
        <f>L1759+'EVM CPZ List'!$K1760</f>
        <v>20306.178219451474</v>
      </c>
      <c r="M1760" s="22">
        <f>M1759-'EVM CPZ List'!$I1760</f>
        <v>10.648452091452457</v>
      </c>
      <c r="N1760" s="7" t="e">
        <f>INDEX('2021 Certified EVM Plan'!G:G,MATCH(B1760,'2021 Certified EVM Plan'!E:E,0))</f>
        <v>#N/A</v>
      </c>
      <c r="O1760" s="7" t="e">
        <f>INDEX('2021 Certified EVM Plan'!M:M,MATCH(B1760,'2021 Certified EVM Plan'!E:E,0))</f>
        <v>#N/A</v>
      </c>
      <c r="P1760" s="7">
        <f t="shared" si="27"/>
        <v>1</v>
      </c>
      <c r="Q1760" s="26" t="e">
        <f>IF(INDEX('2021 Certified EVM Plan'!H:H,MATCH(B1760,'2021 Certified EVM Plan'!E:E,0))=1,M1760,#N/A)</f>
        <v>#N/A</v>
      </c>
      <c r="R1760" s="26" t="e">
        <f>IF(INDEX('2021 Certified EVM Plan'!J:J,MATCH(B1760,'2021 Certified EVM Plan'!E:E,0))=1,M1760,#N/A)</f>
        <v>#N/A</v>
      </c>
      <c r="S1760" s="26" t="e">
        <f>IF(INDEX('2021 Certified EVM Plan'!K:K,MATCH(B1760,'2021 Certified EVM Plan'!E:E,0))=1,M1760,#N/A)</f>
        <v>#N/A</v>
      </c>
    </row>
    <row r="1761" spans="1:19" x14ac:dyDescent="0.25">
      <c r="A1761" s="22" t="s">
        <v>964</v>
      </c>
      <c r="B1761" s="22">
        <v>6026</v>
      </c>
      <c r="C1761" s="22">
        <v>88</v>
      </c>
      <c r="D1761" s="23">
        <v>5.5459176817315497E-4</v>
      </c>
      <c r="E1761" s="22">
        <v>42811113</v>
      </c>
      <c r="F1761" s="22" t="s">
        <v>1039</v>
      </c>
      <c r="G1761" s="22" t="s">
        <v>1103</v>
      </c>
      <c r="H1761" s="22">
        <v>8479.0364843054103</v>
      </c>
      <c r="I1761" s="24">
        <f>'EVM CPZ List'!$D1761*'EVM CPZ List'!$C1761</f>
        <v>4.8804075599237634E-2</v>
      </c>
      <c r="J1761" s="25">
        <f>INDEX('Pivot of Risk Data'!A:A,MATCH('EVM CPZ List'!$B1761,'Pivot of Risk Data'!B:B,0),1)</f>
        <v>1730</v>
      </c>
      <c r="K1761" s="22">
        <f>0.000621371*'EVM CPZ List'!$H1761</f>
        <v>5.2686273792893372</v>
      </c>
      <c r="L1761" s="22">
        <f>L1760+'EVM CPZ List'!$K1761</f>
        <v>20311.446846830764</v>
      </c>
      <c r="M1761" s="22">
        <f>M1760-'EVM CPZ List'!$I1761</f>
        <v>10.599648015853219</v>
      </c>
      <c r="N1761" s="7" t="e">
        <f>INDEX('2021 Certified EVM Plan'!G:G,MATCH(B1761,'2021 Certified EVM Plan'!E:E,0))</f>
        <v>#N/A</v>
      </c>
      <c r="O1761" s="7" t="e">
        <f>INDEX('2021 Certified EVM Plan'!M:M,MATCH(B1761,'2021 Certified EVM Plan'!E:E,0))</f>
        <v>#N/A</v>
      </c>
      <c r="P1761" s="7">
        <f t="shared" si="27"/>
        <v>1</v>
      </c>
      <c r="Q1761" s="26" t="e">
        <f>IF(INDEX('2021 Certified EVM Plan'!H:H,MATCH(B1761,'2021 Certified EVM Plan'!E:E,0))=1,M1761,#N/A)</f>
        <v>#N/A</v>
      </c>
      <c r="R1761" s="26" t="e">
        <f>IF(INDEX('2021 Certified EVM Plan'!J:J,MATCH(B1761,'2021 Certified EVM Plan'!E:E,0))=1,M1761,#N/A)</f>
        <v>#N/A</v>
      </c>
      <c r="S1761" s="26" t="e">
        <f>IF(INDEX('2021 Certified EVM Plan'!K:K,MATCH(B1761,'2021 Certified EVM Plan'!E:E,0))=1,M1761,#N/A)</f>
        <v>#N/A</v>
      </c>
    </row>
    <row r="1762" spans="1:19" x14ac:dyDescent="0.25">
      <c r="A1762" s="22" t="s">
        <v>539</v>
      </c>
      <c r="B1762" s="22">
        <v>8106</v>
      </c>
      <c r="C1762" s="22">
        <v>98</v>
      </c>
      <c r="D1762" s="23">
        <v>5.5442291293176203E-4</v>
      </c>
      <c r="E1762" s="22">
        <v>103031102</v>
      </c>
      <c r="F1762" s="22" t="s">
        <v>540</v>
      </c>
      <c r="G1762" s="22" t="s">
        <v>669</v>
      </c>
      <c r="H1762" s="22">
        <v>11105.931421039801</v>
      </c>
      <c r="I1762" s="24">
        <f>'EVM CPZ List'!$D1762*'EVM CPZ List'!$C1762</f>
        <v>5.4333445467312683E-2</v>
      </c>
      <c r="J1762" s="25">
        <f>INDEX('Pivot of Risk Data'!A:A,MATCH('EVM CPZ List'!$B1762,'Pivot of Risk Data'!B:B,0),1)</f>
        <v>1731</v>
      </c>
      <c r="K1762" s="22">
        <f>0.000621371*'EVM CPZ List'!$H1762</f>
        <v>6.900903713022922</v>
      </c>
      <c r="L1762" s="22">
        <f>L1761+'EVM CPZ List'!$K1762</f>
        <v>20318.347750543788</v>
      </c>
      <c r="M1762" s="22">
        <f>M1761-'EVM CPZ List'!$I1762</f>
        <v>10.545314570385907</v>
      </c>
      <c r="N1762" s="7" t="e">
        <f>INDEX('2021 Certified EVM Plan'!G:G,MATCH(B1762,'2021 Certified EVM Plan'!E:E,0))</f>
        <v>#N/A</v>
      </c>
      <c r="O1762" s="7" t="e">
        <f>INDEX('2021 Certified EVM Plan'!M:M,MATCH(B1762,'2021 Certified EVM Plan'!E:E,0))</f>
        <v>#N/A</v>
      </c>
      <c r="P1762" s="7">
        <f t="shared" si="27"/>
        <v>1</v>
      </c>
      <c r="Q1762" s="26" t="e">
        <f>IF(INDEX('2021 Certified EVM Plan'!H:H,MATCH(B1762,'2021 Certified EVM Plan'!E:E,0))=1,M1762,#N/A)</f>
        <v>#N/A</v>
      </c>
      <c r="R1762" s="26" t="e">
        <f>IF(INDEX('2021 Certified EVM Plan'!J:J,MATCH(B1762,'2021 Certified EVM Plan'!E:E,0))=1,M1762,#N/A)</f>
        <v>#N/A</v>
      </c>
      <c r="S1762" s="26" t="e">
        <f>IF(INDEX('2021 Certified EVM Plan'!K:K,MATCH(B1762,'2021 Certified EVM Plan'!E:E,0))=1,M1762,#N/A)</f>
        <v>#N/A</v>
      </c>
    </row>
    <row r="1763" spans="1:19" x14ac:dyDescent="0.25">
      <c r="A1763" s="22" t="s">
        <v>964</v>
      </c>
      <c r="B1763" s="22">
        <v>1580</v>
      </c>
      <c r="C1763" s="22">
        <v>117</v>
      </c>
      <c r="D1763" s="23">
        <v>5.5408786546497701E-4</v>
      </c>
      <c r="E1763" s="22">
        <v>42811113</v>
      </c>
      <c r="F1763" s="22" t="s">
        <v>1039</v>
      </c>
      <c r="G1763" s="22" t="s">
        <v>1193</v>
      </c>
      <c r="H1763" s="22">
        <v>11846.126281471499</v>
      </c>
      <c r="I1763" s="24">
        <f>'EVM CPZ List'!$D1763*'EVM CPZ List'!$C1763</f>
        <v>6.4828280259402307E-2</v>
      </c>
      <c r="J1763" s="25">
        <f>INDEX('Pivot of Risk Data'!A:A,MATCH('EVM CPZ List'!$B1763,'Pivot of Risk Data'!B:B,0),1)</f>
        <v>1732</v>
      </c>
      <c r="K1763" s="22">
        <f>0.000621371*'EVM CPZ List'!$H1763</f>
        <v>7.3608393336442273</v>
      </c>
      <c r="L1763" s="22">
        <f>L1762+'EVM CPZ List'!$K1763</f>
        <v>20325.708589877431</v>
      </c>
      <c r="M1763" s="22">
        <f>M1762-'EVM CPZ List'!$I1763</f>
        <v>10.480486290126505</v>
      </c>
      <c r="N1763" s="7" t="e">
        <f>INDEX('2021 Certified EVM Plan'!G:G,MATCH(B1763,'2021 Certified EVM Plan'!E:E,0))</f>
        <v>#N/A</v>
      </c>
      <c r="O1763" s="7" t="e">
        <f>INDEX('2021 Certified EVM Plan'!M:M,MATCH(B1763,'2021 Certified EVM Plan'!E:E,0))</f>
        <v>#N/A</v>
      </c>
      <c r="P1763" s="7">
        <f t="shared" si="27"/>
        <v>1</v>
      </c>
      <c r="Q1763" s="26" t="e">
        <f>IF(INDEX('2021 Certified EVM Plan'!H:H,MATCH(B1763,'2021 Certified EVM Plan'!E:E,0))=1,M1763,#N/A)</f>
        <v>#N/A</v>
      </c>
      <c r="R1763" s="26" t="e">
        <f>IF(INDEX('2021 Certified EVM Plan'!J:J,MATCH(B1763,'2021 Certified EVM Plan'!E:E,0))=1,M1763,#N/A)</f>
        <v>#N/A</v>
      </c>
      <c r="S1763" s="26" t="e">
        <f>IF(INDEX('2021 Certified EVM Plan'!K:K,MATCH(B1763,'2021 Certified EVM Plan'!E:E,0))=1,M1763,#N/A)</f>
        <v>#N/A</v>
      </c>
    </row>
    <row r="1764" spans="1:19" x14ac:dyDescent="0.25">
      <c r="A1764" s="22" t="s">
        <v>1672</v>
      </c>
      <c r="B1764" s="22">
        <v>2478</v>
      </c>
      <c r="C1764" s="22">
        <v>68</v>
      </c>
      <c r="D1764" s="23">
        <v>5.5283015555613398E-4</v>
      </c>
      <c r="E1764" s="22">
        <v>163661702</v>
      </c>
      <c r="F1764" s="22" t="s">
        <v>1744</v>
      </c>
      <c r="G1764" s="22" t="s">
        <v>1889</v>
      </c>
      <c r="H1764" s="22">
        <v>15891.489733775101</v>
      </c>
      <c r="I1764" s="24">
        <f>'EVM CPZ List'!$D1764*'EVM CPZ List'!$C1764</f>
        <v>3.7592450577817113E-2</v>
      </c>
      <c r="J1764" s="25">
        <f>INDEX('Pivot of Risk Data'!A:A,MATCH('EVM CPZ List'!$B1764,'Pivot of Risk Data'!B:B,0),1)</f>
        <v>1733</v>
      </c>
      <c r="K1764" s="22">
        <f>0.000621371*'EVM CPZ List'!$H1764</f>
        <v>9.8745108673655686</v>
      </c>
      <c r="L1764" s="22">
        <f>L1763+'EVM CPZ List'!$K1764</f>
        <v>20335.583100744796</v>
      </c>
      <c r="M1764" s="22">
        <f>M1763-'EVM CPZ List'!$I1764</f>
        <v>10.442893839548688</v>
      </c>
      <c r="N1764" s="7" t="e">
        <f>INDEX('2021 Certified EVM Plan'!G:G,MATCH(B1764,'2021 Certified EVM Plan'!E:E,0))</f>
        <v>#N/A</v>
      </c>
      <c r="O1764" s="7" t="e">
        <f>INDEX('2021 Certified EVM Plan'!M:M,MATCH(B1764,'2021 Certified EVM Plan'!E:E,0))</f>
        <v>#N/A</v>
      </c>
      <c r="P1764" s="7">
        <f t="shared" si="27"/>
        <v>1</v>
      </c>
      <c r="Q1764" s="26" t="e">
        <f>IF(INDEX('2021 Certified EVM Plan'!H:H,MATCH(B1764,'2021 Certified EVM Plan'!E:E,0))=1,M1764,#N/A)</f>
        <v>#N/A</v>
      </c>
      <c r="R1764" s="26" t="e">
        <f>IF(INDEX('2021 Certified EVM Plan'!J:J,MATCH(B1764,'2021 Certified EVM Plan'!E:E,0))=1,M1764,#N/A)</f>
        <v>#N/A</v>
      </c>
      <c r="S1764" s="26" t="e">
        <f>IF(INDEX('2021 Certified EVM Plan'!K:K,MATCH(B1764,'2021 Certified EVM Plan'!E:E,0))=1,M1764,#N/A)</f>
        <v>#N/A</v>
      </c>
    </row>
    <row r="1765" spans="1:19" x14ac:dyDescent="0.25">
      <c r="A1765" s="22" t="s">
        <v>8</v>
      </c>
      <c r="B1765" s="22">
        <v>4731</v>
      </c>
      <c r="C1765" s="22">
        <v>112</v>
      </c>
      <c r="D1765" s="23">
        <v>5.5277572320959695E-4</v>
      </c>
      <c r="E1765" s="22">
        <v>153081112</v>
      </c>
      <c r="F1765" s="22" t="s">
        <v>90</v>
      </c>
      <c r="G1765" s="22" t="s">
        <v>378</v>
      </c>
      <c r="H1765" s="22">
        <v>13371.6969518607</v>
      </c>
      <c r="I1765" s="24">
        <f>'EVM CPZ List'!$D1765*'EVM CPZ List'!$C1765</f>
        <v>6.1910880999474859E-2</v>
      </c>
      <c r="J1765" s="25">
        <f>INDEX('Pivot of Risk Data'!A:A,MATCH('EVM CPZ List'!$B1765,'Pivot of Risk Data'!B:B,0),1)</f>
        <v>1734</v>
      </c>
      <c r="K1765" s="22">
        <f>0.000621371*'EVM CPZ List'!$H1765</f>
        <v>8.3087847066746345</v>
      </c>
      <c r="L1765" s="22">
        <f>L1764+'EVM CPZ List'!$K1765</f>
        <v>20343.89188545147</v>
      </c>
      <c r="M1765" s="22">
        <f>M1764-'EVM CPZ List'!$I1765</f>
        <v>10.380982958549213</v>
      </c>
      <c r="N1765" s="7" t="e">
        <f>INDEX('2021 Certified EVM Plan'!G:G,MATCH(B1765,'2021 Certified EVM Plan'!E:E,0))</f>
        <v>#N/A</v>
      </c>
      <c r="O1765" s="7" t="e">
        <f>INDEX('2021 Certified EVM Plan'!M:M,MATCH(B1765,'2021 Certified EVM Plan'!E:E,0))</f>
        <v>#N/A</v>
      </c>
      <c r="P1765" s="7">
        <f t="shared" si="27"/>
        <v>1</v>
      </c>
      <c r="Q1765" s="26" t="e">
        <f>IF(INDEX('2021 Certified EVM Plan'!H:H,MATCH(B1765,'2021 Certified EVM Plan'!E:E,0))=1,M1765,#N/A)</f>
        <v>#N/A</v>
      </c>
      <c r="R1765" s="26" t="e">
        <f>IF(INDEX('2021 Certified EVM Plan'!J:J,MATCH(B1765,'2021 Certified EVM Plan'!E:E,0))=1,M1765,#N/A)</f>
        <v>#N/A</v>
      </c>
      <c r="S1765" s="26" t="e">
        <f>IF(INDEX('2021 Certified EVM Plan'!K:K,MATCH(B1765,'2021 Certified EVM Plan'!E:E,0))=1,M1765,#N/A)</f>
        <v>#N/A</v>
      </c>
    </row>
    <row r="1766" spans="1:19" x14ac:dyDescent="0.25">
      <c r="A1766" s="22" t="s">
        <v>2906</v>
      </c>
      <c r="B1766" s="22">
        <v>6867</v>
      </c>
      <c r="C1766" s="22">
        <v>232</v>
      </c>
      <c r="D1766" s="23">
        <v>5.5231131331047998E-4</v>
      </c>
      <c r="E1766" s="22">
        <v>24131103</v>
      </c>
      <c r="F1766" s="22" t="s">
        <v>3104</v>
      </c>
      <c r="G1766" s="22" t="s">
        <v>3273</v>
      </c>
      <c r="H1766" s="22">
        <v>26938.1264591002</v>
      </c>
      <c r="I1766" s="24">
        <f>'EVM CPZ List'!$D1766*'EVM CPZ List'!$C1766</f>
        <v>0.12813622468803135</v>
      </c>
      <c r="J1766" s="25">
        <f>INDEX('Pivot of Risk Data'!A:A,MATCH('EVM CPZ List'!$B1766,'Pivot of Risk Data'!B:B,0),1)</f>
        <v>1735</v>
      </c>
      <c r="K1766" s="22">
        <f>0.000621371*'EVM CPZ List'!$H1766</f>
        <v>16.738570576017551</v>
      </c>
      <c r="L1766" s="22">
        <f>L1765+'EVM CPZ List'!$K1766</f>
        <v>20360.630456027488</v>
      </c>
      <c r="M1766" s="22">
        <f>M1765-'EVM CPZ List'!$I1766</f>
        <v>10.252846733861182</v>
      </c>
      <c r="N1766" s="7" t="e">
        <f>INDEX('2021 Certified EVM Plan'!G:G,MATCH(B1766,'2021 Certified EVM Plan'!E:E,0))</f>
        <v>#N/A</v>
      </c>
      <c r="O1766" s="7" t="e">
        <f>INDEX('2021 Certified EVM Plan'!M:M,MATCH(B1766,'2021 Certified EVM Plan'!E:E,0))</f>
        <v>#N/A</v>
      </c>
      <c r="P1766" s="7">
        <f t="shared" si="27"/>
        <v>1</v>
      </c>
      <c r="Q1766" s="26" t="e">
        <f>IF(INDEX('2021 Certified EVM Plan'!H:H,MATCH(B1766,'2021 Certified EVM Plan'!E:E,0))=1,M1766,#N/A)</f>
        <v>#N/A</v>
      </c>
      <c r="R1766" s="26" t="e">
        <f>IF(INDEX('2021 Certified EVM Plan'!J:J,MATCH(B1766,'2021 Certified EVM Plan'!E:E,0))=1,M1766,#N/A)</f>
        <v>#N/A</v>
      </c>
      <c r="S1766" s="26" t="e">
        <f>IF(INDEX('2021 Certified EVM Plan'!K:K,MATCH(B1766,'2021 Certified EVM Plan'!E:E,0))=1,M1766,#N/A)</f>
        <v>#N/A</v>
      </c>
    </row>
    <row r="1767" spans="1:19" x14ac:dyDescent="0.25">
      <c r="A1767" s="22" t="s">
        <v>2906</v>
      </c>
      <c r="B1767" s="22">
        <v>9113</v>
      </c>
      <c r="C1767" s="22">
        <v>14</v>
      </c>
      <c r="D1767" s="23">
        <v>5.5051719212868301E-4</v>
      </c>
      <c r="E1767" s="22">
        <v>24131102</v>
      </c>
      <c r="F1767" s="22" t="s">
        <v>2596</v>
      </c>
      <c r="G1767" s="22" t="s">
        <v>3206</v>
      </c>
      <c r="H1767" s="22">
        <v>1013.71928804962</v>
      </c>
      <c r="I1767" s="24">
        <f>'EVM CPZ List'!$D1767*'EVM CPZ List'!$C1767</f>
        <v>7.707240689801562E-3</v>
      </c>
      <c r="J1767" s="25">
        <f>INDEX('Pivot of Risk Data'!A:A,MATCH('EVM CPZ List'!$B1767,'Pivot of Risk Data'!B:B,0),1)</f>
        <v>1736</v>
      </c>
      <c r="K1767" s="22">
        <f>0.000621371*'EVM CPZ List'!$H1767</f>
        <v>0.62989576773468048</v>
      </c>
      <c r="L1767" s="22">
        <f>L1766+'EVM CPZ List'!$K1767</f>
        <v>20361.260351795223</v>
      </c>
      <c r="M1767" s="22">
        <f>M1766-'EVM CPZ List'!$I1767</f>
        <v>10.245139493171379</v>
      </c>
      <c r="N1767" s="7" t="e">
        <f>INDEX('2021 Certified EVM Plan'!G:G,MATCH(B1767,'2021 Certified EVM Plan'!E:E,0))</f>
        <v>#N/A</v>
      </c>
      <c r="O1767" s="7" t="e">
        <f>INDEX('2021 Certified EVM Plan'!M:M,MATCH(B1767,'2021 Certified EVM Plan'!E:E,0))</f>
        <v>#N/A</v>
      </c>
      <c r="P1767" s="7">
        <f t="shared" si="27"/>
        <v>1</v>
      </c>
      <c r="Q1767" s="26" t="e">
        <f>IF(INDEX('2021 Certified EVM Plan'!H:H,MATCH(B1767,'2021 Certified EVM Plan'!E:E,0))=1,M1767,#N/A)</f>
        <v>#N/A</v>
      </c>
      <c r="R1767" s="26" t="e">
        <f>IF(INDEX('2021 Certified EVM Plan'!J:J,MATCH(B1767,'2021 Certified EVM Plan'!E:E,0))=1,M1767,#N/A)</f>
        <v>#N/A</v>
      </c>
      <c r="S1767" s="26" t="e">
        <f>IF(INDEX('2021 Certified EVM Plan'!K:K,MATCH(B1767,'2021 Certified EVM Plan'!E:E,0))=1,M1767,#N/A)</f>
        <v>#N/A</v>
      </c>
    </row>
    <row r="1768" spans="1:19" x14ac:dyDescent="0.25">
      <c r="A1768" s="22" t="s">
        <v>2195</v>
      </c>
      <c r="B1768" s="22">
        <v>5601</v>
      </c>
      <c r="C1768" s="22">
        <v>21</v>
      </c>
      <c r="D1768" s="23">
        <v>5.4983477084089396E-4</v>
      </c>
      <c r="E1768" s="22">
        <v>183071101</v>
      </c>
      <c r="F1768" s="22" t="s">
        <v>2392</v>
      </c>
      <c r="G1768" s="22" t="s">
        <v>2760</v>
      </c>
      <c r="H1768" s="22">
        <v>4085.1746296981801</v>
      </c>
      <c r="I1768" s="24">
        <f>'EVM CPZ List'!$D1768*'EVM CPZ List'!$C1768</f>
        <v>1.1546530187658773E-2</v>
      </c>
      <c r="J1768" s="25">
        <f>INDEX('Pivot of Risk Data'!A:A,MATCH('EVM CPZ List'!$B1768,'Pivot of Risk Data'!B:B,0),1)</f>
        <v>1737</v>
      </c>
      <c r="K1768" s="22">
        <f>0.000621371*'EVM CPZ List'!$H1768</f>
        <v>2.5384090448301877</v>
      </c>
      <c r="L1768" s="22">
        <f>L1767+'EVM CPZ List'!$K1768</f>
        <v>20363.798760840054</v>
      </c>
      <c r="M1768" s="22">
        <f>M1767-'EVM CPZ List'!$I1768</f>
        <v>10.233592962983721</v>
      </c>
      <c r="N1768" s="7" t="e">
        <f>INDEX('2021 Certified EVM Plan'!G:G,MATCH(B1768,'2021 Certified EVM Plan'!E:E,0))</f>
        <v>#N/A</v>
      </c>
      <c r="O1768" s="7" t="e">
        <f>INDEX('2021 Certified EVM Plan'!M:M,MATCH(B1768,'2021 Certified EVM Plan'!E:E,0))</f>
        <v>#N/A</v>
      </c>
      <c r="P1768" s="7">
        <f t="shared" si="27"/>
        <v>1</v>
      </c>
      <c r="Q1768" s="26" t="e">
        <f>IF(INDEX('2021 Certified EVM Plan'!H:H,MATCH(B1768,'2021 Certified EVM Plan'!E:E,0))=1,M1768,#N/A)</f>
        <v>#N/A</v>
      </c>
      <c r="R1768" s="26" t="e">
        <f>IF(INDEX('2021 Certified EVM Plan'!J:J,MATCH(B1768,'2021 Certified EVM Plan'!E:E,0))=1,M1768,#N/A)</f>
        <v>#N/A</v>
      </c>
      <c r="S1768" s="26" t="e">
        <f>IF(INDEX('2021 Certified EVM Plan'!K:K,MATCH(B1768,'2021 Certified EVM Plan'!E:E,0))=1,M1768,#N/A)</f>
        <v>#N/A</v>
      </c>
    </row>
    <row r="1769" spans="1:19" x14ac:dyDescent="0.25">
      <c r="A1769" s="22" t="s">
        <v>539</v>
      </c>
      <c r="B1769" s="22">
        <v>8189</v>
      </c>
      <c r="C1769" s="22">
        <v>59</v>
      </c>
      <c r="D1769" s="23">
        <v>5.4947230039058303E-4</v>
      </c>
      <c r="E1769" s="22">
        <v>103491101</v>
      </c>
      <c r="F1769" s="22" t="s">
        <v>871</v>
      </c>
      <c r="G1769" s="22" t="s">
        <v>946</v>
      </c>
      <c r="H1769" s="22">
        <v>22817.594316360301</v>
      </c>
      <c r="I1769" s="24">
        <f>'EVM CPZ List'!$D1769*'EVM CPZ List'!$C1769</f>
        <v>3.24188657230444E-2</v>
      </c>
      <c r="J1769" s="25">
        <f>INDEX('Pivot of Risk Data'!A:A,MATCH('EVM CPZ List'!$B1769,'Pivot of Risk Data'!B:B,0),1)</f>
        <v>1738</v>
      </c>
      <c r="K1769" s="22">
        <f>0.000621371*'EVM CPZ List'!$H1769</f>
        <v>14.178191397951117</v>
      </c>
      <c r="L1769" s="22">
        <f>L1768+'EVM CPZ List'!$K1769</f>
        <v>20377.976952238005</v>
      </c>
      <c r="M1769" s="22">
        <f>M1768-'EVM CPZ List'!$I1769</f>
        <v>10.201174097260676</v>
      </c>
      <c r="N1769" s="7" t="e">
        <f>INDEX('2021 Certified EVM Plan'!G:G,MATCH(B1769,'2021 Certified EVM Plan'!E:E,0))</f>
        <v>#N/A</v>
      </c>
      <c r="O1769" s="7" t="e">
        <f>INDEX('2021 Certified EVM Plan'!M:M,MATCH(B1769,'2021 Certified EVM Plan'!E:E,0))</f>
        <v>#N/A</v>
      </c>
      <c r="P1769" s="7">
        <f t="shared" si="27"/>
        <v>1</v>
      </c>
      <c r="Q1769" s="26" t="e">
        <f>IF(INDEX('2021 Certified EVM Plan'!H:H,MATCH(B1769,'2021 Certified EVM Plan'!E:E,0))=1,M1769,#N/A)</f>
        <v>#N/A</v>
      </c>
      <c r="R1769" s="26" t="e">
        <f>IF(INDEX('2021 Certified EVM Plan'!J:J,MATCH(B1769,'2021 Certified EVM Plan'!E:E,0))=1,M1769,#N/A)</f>
        <v>#N/A</v>
      </c>
      <c r="S1769" s="26" t="e">
        <f>IF(INDEX('2021 Certified EVM Plan'!K:K,MATCH(B1769,'2021 Certified EVM Plan'!E:E,0))=1,M1769,#N/A)</f>
        <v>#N/A</v>
      </c>
    </row>
    <row r="1770" spans="1:19" x14ac:dyDescent="0.25">
      <c r="A1770" s="22" t="s">
        <v>2195</v>
      </c>
      <c r="B1770" s="22">
        <v>5779</v>
      </c>
      <c r="C1770" s="22">
        <v>134</v>
      </c>
      <c r="D1770" s="23">
        <v>5.4650533581673203E-4</v>
      </c>
      <c r="E1770" s="22">
        <v>83242111</v>
      </c>
      <c r="F1770" s="22" t="s">
        <v>2289</v>
      </c>
      <c r="G1770" s="22" t="s">
        <v>2648</v>
      </c>
      <c r="H1770" s="22">
        <v>17517.5113052181</v>
      </c>
      <c r="I1770" s="24">
        <f>'EVM CPZ List'!$D1770*'EVM CPZ List'!$C1770</f>
        <v>7.3231714999442088E-2</v>
      </c>
      <c r="J1770" s="25">
        <f>INDEX('Pivot of Risk Data'!A:A,MATCH('EVM CPZ List'!$B1770,'Pivot of Risk Data'!B:B,0),1)</f>
        <v>1739</v>
      </c>
      <c r="K1770" s="22">
        <f>0.000621371*'EVM CPZ List'!$H1770</f>
        <v>10.884873517234677</v>
      </c>
      <c r="L1770" s="22">
        <f>L1769+'EVM CPZ List'!$K1770</f>
        <v>20388.861825755241</v>
      </c>
      <c r="M1770" s="22">
        <f>M1769-'EVM CPZ List'!$I1770</f>
        <v>10.127942382261233</v>
      </c>
      <c r="N1770" s="7" t="e">
        <f>INDEX('2021 Certified EVM Plan'!G:G,MATCH(B1770,'2021 Certified EVM Plan'!E:E,0))</f>
        <v>#N/A</v>
      </c>
      <c r="O1770" s="7" t="e">
        <f>INDEX('2021 Certified EVM Plan'!M:M,MATCH(B1770,'2021 Certified EVM Plan'!E:E,0))</f>
        <v>#N/A</v>
      </c>
      <c r="P1770" s="7">
        <f t="shared" si="27"/>
        <v>1</v>
      </c>
      <c r="Q1770" s="26" t="e">
        <f>IF(INDEX('2021 Certified EVM Plan'!H:H,MATCH(B1770,'2021 Certified EVM Plan'!E:E,0))=1,M1770,#N/A)</f>
        <v>#N/A</v>
      </c>
      <c r="R1770" s="26" t="e">
        <f>IF(INDEX('2021 Certified EVM Plan'!J:J,MATCH(B1770,'2021 Certified EVM Plan'!E:E,0))=1,M1770,#N/A)</f>
        <v>#N/A</v>
      </c>
      <c r="S1770" s="26" t="e">
        <f>IF(INDEX('2021 Certified EVM Plan'!K:K,MATCH(B1770,'2021 Certified EVM Plan'!E:E,0))=1,M1770,#N/A)</f>
        <v>#N/A</v>
      </c>
    </row>
    <row r="1771" spans="1:19" x14ac:dyDescent="0.25">
      <c r="A1771" s="22" t="s">
        <v>2906</v>
      </c>
      <c r="B1771" s="22">
        <v>2783</v>
      </c>
      <c r="C1771" s="22">
        <v>10</v>
      </c>
      <c r="D1771" s="23">
        <v>5.4598569840914098E-4</v>
      </c>
      <c r="E1771" s="22">
        <v>24131102</v>
      </c>
      <c r="F1771" s="22" t="s">
        <v>2596</v>
      </c>
      <c r="G1771" s="22" t="s">
        <v>3397</v>
      </c>
      <c r="H1771" s="22">
        <v>1403.5030338705999</v>
      </c>
      <c r="I1771" s="24">
        <f>'EVM CPZ List'!$D1771*'EVM CPZ List'!$C1771</f>
        <v>5.4598569840914098E-3</v>
      </c>
      <c r="J1771" s="25">
        <f>INDEX('Pivot of Risk Data'!A:A,MATCH('EVM CPZ List'!$B1771,'Pivot of Risk Data'!B:B,0),1)</f>
        <v>1740</v>
      </c>
      <c r="K1771" s="22">
        <f>0.000621371*'EVM CPZ List'!$H1771</f>
        <v>0.87209608365920854</v>
      </c>
      <c r="L1771" s="22">
        <f>L1770+'EVM CPZ List'!$K1771</f>
        <v>20389.733921838899</v>
      </c>
      <c r="M1771" s="22">
        <f>M1770-'EVM CPZ List'!$I1771</f>
        <v>10.122482525277142</v>
      </c>
      <c r="N1771" s="7" t="e">
        <f>INDEX('2021 Certified EVM Plan'!G:G,MATCH(B1771,'2021 Certified EVM Plan'!E:E,0))</f>
        <v>#N/A</v>
      </c>
      <c r="O1771" s="7" t="e">
        <f>INDEX('2021 Certified EVM Plan'!M:M,MATCH(B1771,'2021 Certified EVM Plan'!E:E,0))</f>
        <v>#N/A</v>
      </c>
      <c r="P1771" s="7">
        <f t="shared" si="27"/>
        <v>1</v>
      </c>
      <c r="Q1771" s="26" t="e">
        <f>IF(INDEX('2021 Certified EVM Plan'!H:H,MATCH(B1771,'2021 Certified EVM Plan'!E:E,0))=1,M1771,#N/A)</f>
        <v>#N/A</v>
      </c>
      <c r="R1771" s="26" t="e">
        <f>IF(INDEX('2021 Certified EVM Plan'!J:J,MATCH(B1771,'2021 Certified EVM Plan'!E:E,0))=1,M1771,#N/A)</f>
        <v>#N/A</v>
      </c>
      <c r="S1771" s="26" t="e">
        <f>IF(INDEX('2021 Certified EVM Plan'!K:K,MATCH(B1771,'2021 Certified EVM Plan'!E:E,0))=1,M1771,#N/A)</f>
        <v>#N/A</v>
      </c>
    </row>
    <row r="1772" spans="1:19" x14ac:dyDescent="0.25">
      <c r="A1772" s="22" t="s">
        <v>2906</v>
      </c>
      <c r="B1772" s="22">
        <v>2742</v>
      </c>
      <c r="C1772" s="22">
        <v>14</v>
      </c>
      <c r="D1772" s="23">
        <v>5.4407313223535099E-4</v>
      </c>
      <c r="E1772" s="22">
        <v>13501111</v>
      </c>
      <c r="F1772" s="22" t="s">
        <v>3328</v>
      </c>
      <c r="G1772" s="22" t="s">
        <v>3329</v>
      </c>
      <c r="H1772" s="22">
        <v>1635.84179453249</v>
      </c>
      <c r="I1772" s="24">
        <f>'EVM CPZ List'!$D1772*'EVM CPZ List'!$C1772</f>
        <v>7.6170238512949136E-3</v>
      </c>
      <c r="J1772" s="25">
        <f>INDEX('Pivot of Risk Data'!A:A,MATCH('EVM CPZ List'!$B1772,'Pivot of Risk Data'!B:B,0),1)</f>
        <v>1741</v>
      </c>
      <c r="K1772" s="22">
        <f>0.000621371*'EVM CPZ List'!$H1772</f>
        <v>1.0164646517104479</v>
      </c>
      <c r="L1772" s="22">
        <f>L1771+'EVM CPZ List'!$K1772</f>
        <v>20390.75038649061</v>
      </c>
      <c r="M1772" s="22">
        <f>M1771-'EVM CPZ List'!$I1772</f>
        <v>10.114865501425848</v>
      </c>
      <c r="N1772" s="7" t="e">
        <f>INDEX('2021 Certified EVM Plan'!G:G,MATCH(B1772,'2021 Certified EVM Plan'!E:E,0))</f>
        <v>#N/A</v>
      </c>
      <c r="O1772" s="7" t="e">
        <f>INDEX('2021 Certified EVM Plan'!M:M,MATCH(B1772,'2021 Certified EVM Plan'!E:E,0))</f>
        <v>#N/A</v>
      </c>
      <c r="P1772" s="7">
        <f t="shared" si="27"/>
        <v>1</v>
      </c>
      <c r="Q1772" s="26" t="e">
        <f>IF(INDEX('2021 Certified EVM Plan'!H:H,MATCH(B1772,'2021 Certified EVM Plan'!E:E,0))=1,M1772,#N/A)</f>
        <v>#N/A</v>
      </c>
      <c r="R1772" s="26" t="e">
        <f>IF(INDEX('2021 Certified EVM Plan'!J:J,MATCH(B1772,'2021 Certified EVM Plan'!E:E,0))=1,M1772,#N/A)</f>
        <v>#N/A</v>
      </c>
      <c r="S1772" s="26" t="e">
        <f>IF(INDEX('2021 Certified EVM Plan'!K:K,MATCH(B1772,'2021 Certified EVM Plan'!E:E,0))=1,M1772,#N/A)</f>
        <v>#N/A</v>
      </c>
    </row>
    <row r="1773" spans="1:19" x14ac:dyDescent="0.25">
      <c r="A1773" s="22" t="s">
        <v>2195</v>
      </c>
      <c r="B1773" s="22">
        <v>6613</v>
      </c>
      <c r="C1773" s="22">
        <v>109</v>
      </c>
      <c r="D1773" s="23">
        <v>5.44032592896414E-4</v>
      </c>
      <c r="E1773" s="22">
        <v>83041101</v>
      </c>
      <c r="F1773" s="22" t="s">
        <v>2207</v>
      </c>
      <c r="G1773" s="22" t="s">
        <v>2208</v>
      </c>
      <c r="H1773" s="22">
        <v>10935.4900296303</v>
      </c>
      <c r="I1773" s="24">
        <f>'EVM CPZ List'!$D1773*'EVM CPZ List'!$C1773</f>
        <v>5.9299552625709129E-2</v>
      </c>
      <c r="J1773" s="25">
        <f>INDEX('Pivot of Risk Data'!A:A,MATCH('EVM CPZ List'!$B1773,'Pivot of Risk Data'!B:B,0),1)</f>
        <v>1742</v>
      </c>
      <c r="K1773" s="22">
        <f>0.000621371*'EVM CPZ List'!$H1773</f>
        <v>6.7949963752014098</v>
      </c>
      <c r="L1773" s="22">
        <f>L1772+'EVM CPZ List'!$K1773</f>
        <v>20397.54538286581</v>
      </c>
      <c r="M1773" s="22">
        <f>M1772-'EVM CPZ List'!$I1773</f>
        <v>10.055565948800139</v>
      </c>
      <c r="N1773" s="7" t="e">
        <f>INDEX('2021 Certified EVM Plan'!G:G,MATCH(B1773,'2021 Certified EVM Plan'!E:E,0))</f>
        <v>#N/A</v>
      </c>
      <c r="O1773" s="7" t="e">
        <f>INDEX('2021 Certified EVM Plan'!M:M,MATCH(B1773,'2021 Certified EVM Plan'!E:E,0))</f>
        <v>#N/A</v>
      </c>
      <c r="P1773" s="7">
        <f t="shared" si="27"/>
        <v>1</v>
      </c>
      <c r="Q1773" s="26" t="e">
        <f>IF(INDEX('2021 Certified EVM Plan'!H:H,MATCH(B1773,'2021 Certified EVM Plan'!E:E,0))=1,M1773,#N/A)</f>
        <v>#N/A</v>
      </c>
      <c r="R1773" s="26" t="e">
        <f>IF(INDEX('2021 Certified EVM Plan'!J:J,MATCH(B1773,'2021 Certified EVM Plan'!E:E,0))=1,M1773,#N/A)</f>
        <v>#N/A</v>
      </c>
      <c r="S1773" s="26" t="e">
        <f>IF(INDEX('2021 Certified EVM Plan'!K:K,MATCH(B1773,'2021 Certified EVM Plan'!E:E,0))=1,M1773,#N/A)</f>
        <v>#N/A</v>
      </c>
    </row>
    <row r="1774" spans="1:19" x14ac:dyDescent="0.25">
      <c r="A1774" s="22" t="s">
        <v>539</v>
      </c>
      <c r="B1774" s="22">
        <v>3937</v>
      </c>
      <c r="C1774" s="22">
        <v>260</v>
      </c>
      <c r="D1774" s="23">
        <v>5.4352315654579897E-4</v>
      </c>
      <c r="E1774" s="22">
        <v>103021101</v>
      </c>
      <c r="F1774" s="22" t="s">
        <v>781</v>
      </c>
      <c r="G1774" s="22" t="s">
        <v>846</v>
      </c>
      <c r="H1774" s="22">
        <v>27571.1882787797</v>
      </c>
      <c r="I1774" s="24">
        <f>'EVM CPZ List'!$D1774*'EVM CPZ List'!$C1774</f>
        <v>0.14131602070190774</v>
      </c>
      <c r="J1774" s="25">
        <f>INDEX('Pivot of Risk Data'!A:A,MATCH('EVM CPZ List'!$B1774,'Pivot of Risk Data'!B:B,0),1)</f>
        <v>1743</v>
      </c>
      <c r="K1774" s="22">
        <f>0.000621371*'EVM CPZ List'!$H1774</f>
        <v>17.131936831973622</v>
      </c>
      <c r="L1774" s="22">
        <f>L1773+'EVM CPZ List'!$K1774</f>
        <v>20414.677319697785</v>
      </c>
      <c r="M1774" s="22">
        <f>M1773-'EVM CPZ List'!$I1774</f>
        <v>9.914249928098231</v>
      </c>
      <c r="N1774" s="7" t="e">
        <f>INDEX('2021 Certified EVM Plan'!G:G,MATCH(B1774,'2021 Certified EVM Plan'!E:E,0))</f>
        <v>#N/A</v>
      </c>
      <c r="O1774" s="7" t="e">
        <f>INDEX('2021 Certified EVM Plan'!M:M,MATCH(B1774,'2021 Certified EVM Plan'!E:E,0))</f>
        <v>#N/A</v>
      </c>
      <c r="P1774" s="7">
        <f t="shared" si="27"/>
        <v>1</v>
      </c>
      <c r="Q1774" s="26" t="e">
        <f>IF(INDEX('2021 Certified EVM Plan'!H:H,MATCH(B1774,'2021 Certified EVM Plan'!E:E,0))=1,M1774,#N/A)</f>
        <v>#N/A</v>
      </c>
      <c r="R1774" s="26" t="e">
        <f>IF(INDEX('2021 Certified EVM Plan'!J:J,MATCH(B1774,'2021 Certified EVM Plan'!E:E,0))=1,M1774,#N/A)</f>
        <v>#N/A</v>
      </c>
      <c r="S1774" s="26" t="e">
        <f>IF(INDEX('2021 Certified EVM Plan'!K:K,MATCH(B1774,'2021 Certified EVM Plan'!E:E,0))=1,M1774,#N/A)</f>
        <v>#N/A</v>
      </c>
    </row>
    <row r="1775" spans="1:19" x14ac:dyDescent="0.25">
      <c r="A1775" s="22" t="s">
        <v>8</v>
      </c>
      <c r="B1775" s="22">
        <v>7366</v>
      </c>
      <c r="C1775" s="22">
        <v>3</v>
      </c>
      <c r="D1775" s="23">
        <v>5.4332617325918099E-4</v>
      </c>
      <c r="E1775" s="22">
        <v>152481107</v>
      </c>
      <c r="F1775" s="22" t="s">
        <v>261</v>
      </c>
      <c r="G1775" s="22" t="s">
        <v>472</v>
      </c>
      <c r="H1775" s="22">
        <v>445.92498534480501</v>
      </c>
      <c r="I1775" s="24">
        <f>'EVM CPZ List'!$D1775*'EVM CPZ List'!$C1775</f>
        <v>1.6299785197775429E-3</v>
      </c>
      <c r="J1775" s="25">
        <f>INDEX('Pivot of Risk Data'!A:A,MATCH('EVM CPZ List'!$B1775,'Pivot of Risk Data'!B:B,0),1)</f>
        <v>1744</v>
      </c>
      <c r="K1775" s="22">
        <f>0.000621371*'EVM CPZ List'!$H1775</f>
        <v>0.27708485406868683</v>
      </c>
      <c r="L1775" s="22">
        <f>L1774+'EVM CPZ List'!$K1775</f>
        <v>20414.954404551852</v>
      </c>
      <c r="M1775" s="22">
        <f>M1774-'EVM CPZ List'!$I1775</f>
        <v>9.9126199495784526</v>
      </c>
      <c r="N1775" s="7" t="e">
        <f>INDEX('2021 Certified EVM Plan'!G:G,MATCH(B1775,'2021 Certified EVM Plan'!E:E,0))</f>
        <v>#N/A</v>
      </c>
      <c r="O1775" s="7" t="e">
        <f>INDEX('2021 Certified EVM Plan'!M:M,MATCH(B1775,'2021 Certified EVM Plan'!E:E,0))</f>
        <v>#N/A</v>
      </c>
      <c r="P1775" s="7">
        <f t="shared" si="27"/>
        <v>1</v>
      </c>
      <c r="Q1775" s="26" t="e">
        <f>IF(INDEX('2021 Certified EVM Plan'!H:H,MATCH(B1775,'2021 Certified EVM Plan'!E:E,0))=1,M1775,#N/A)</f>
        <v>#N/A</v>
      </c>
      <c r="R1775" s="26" t="e">
        <f>IF(INDEX('2021 Certified EVM Plan'!J:J,MATCH(B1775,'2021 Certified EVM Plan'!E:E,0))=1,M1775,#N/A)</f>
        <v>#N/A</v>
      </c>
      <c r="S1775" s="26" t="e">
        <f>IF(INDEX('2021 Certified EVM Plan'!K:K,MATCH(B1775,'2021 Certified EVM Plan'!E:E,0))=1,M1775,#N/A)</f>
        <v>#N/A</v>
      </c>
    </row>
    <row r="1776" spans="1:19" x14ac:dyDescent="0.25">
      <c r="A1776" s="22" t="s">
        <v>2195</v>
      </c>
      <c r="B1776" s="22">
        <v>4416</v>
      </c>
      <c r="C1776" s="22">
        <v>435</v>
      </c>
      <c r="D1776" s="23">
        <v>5.3943033264613799E-4</v>
      </c>
      <c r="E1776" s="22">
        <v>82021107</v>
      </c>
      <c r="F1776" s="22" t="s">
        <v>2373</v>
      </c>
      <c r="G1776" s="22" t="s">
        <v>2374</v>
      </c>
      <c r="H1776" s="22">
        <v>42371.339053305099</v>
      </c>
      <c r="I1776" s="24">
        <f>'EVM CPZ List'!$D1776*'EVM CPZ List'!$C1776</f>
        <v>0.23465219470107002</v>
      </c>
      <c r="J1776" s="25">
        <f>INDEX('Pivot of Risk Data'!A:A,MATCH('EVM CPZ List'!$B1776,'Pivot of Risk Data'!B:B,0),1)</f>
        <v>1745</v>
      </c>
      <c r="K1776" s="22">
        <f>0.000621371*'EVM CPZ List'!$H1776</f>
        <v>26.328321318891241</v>
      </c>
      <c r="L1776" s="22">
        <f>L1775+'EVM CPZ List'!$K1776</f>
        <v>20441.282725870744</v>
      </c>
      <c r="M1776" s="22">
        <f>M1775-'EVM CPZ List'!$I1776</f>
        <v>9.6779677548773826</v>
      </c>
      <c r="N1776" s="7" t="e">
        <f>INDEX('2021 Certified EVM Plan'!G:G,MATCH(B1776,'2021 Certified EVM Plan'!E:E,0))</f>
        <v>#N/A</v>
      </c>
      <c r="O1776" s="7" t="e">
        <f>INDEX('2021 Certified EVM Plan'!M:M,MATCH(B1776,'2021 Certified EVM Plan'!E:E,0))</f>
        <v>#N/A</v>
      </c>
      <c r="P1776" s="7">
        <f t="shared" si="27"/>
        <v>1</v>
      </c>
      <c r="Q1776" s="26" t="e">
        <f>IF(INDEX('2021 Certified EVM Plan'!H:H,MATCH(B1776,'2021 Certified EVM Plan'!E:E,0))=1,M1776,#N/A)</f>
        <v>#N/A</v>
      </c>
      <c r="R1776" s="26" t="e">
        <f>IF(INDEX('2021 Certified EVM Plan'!J:J,MATCH(B1776,'2021 Certified EVM Plan'!E:E,0))=1,M1776,#N/A)</f>
        <v>#N/A</v>
      </c>
      <c r="S1776" s="26" t="e">
        <f>IF(INDEX('2021 Certified EVM Plan'!K:K,MATCH(B1776,'2021 Certified EVM Plan'!E:E,0))=1,M1776,#N/A)</f>
        <v>#N/A</v>
      </c>
    </row>
    <row r="1777" spans="1:19" x14ac:dyDescent="0.25">
      <c r="A1777" s="22" t="s">
        <v>964</v>
      </c>
      <c r="B1777" s="22">
        <v>6453</v>
      </c>
      <c r="C1777" s="22">
        <v>26</v>
      </c>
      <c r="D1777" s="23">
        <v>5.3807441388550002E-4</v>
      </c>
      <c r="E1777" s="22">
        <v>43381101</v>
      </c>
      <c r="F1777" s="22" t="s">
        <v>1072</v>
      </c>
      <c r="G1777" s="22" t="s">
        <v>1166</v>
      </c>
      <c r="H1777" s="22">
        <v>4407.3313906992098</v>
      </c>
      <c r="I1777" s="24">
        <f>'EVM CPZ List'!$D1777*'EVM CPZ List'!$C1777</f>
        <v>1.3989934761023001E-2</v>
      </c>
      <c r="J1777" s="25">
        <f>INDEX('Pivot of Risk Data'!A:A,MATCH('EVM CPZ List'!$B1777,'Pivot of Risk Data'!B:B,0),1)</f>
        <v>1746</v>
      </c>
      <c r="K1777" s="22">
        <f>0.000621371*'EVM CPZ List'!$H1777</f>
        <v>2.738587913570159</v>
      </c>
      <c r="L1777" s="22">
        <f>L1776+'EVM CPZ List'!$K1777</f>
        <v>20444.021313784313</v>
      </c>
      <c r="M1777" s="22">
        <f>M1776-'EVM CPZ List'!$I1777</f>
        <v>9.6639778201163598</v>
      </c>
      <c r="N1777" s="7" t="e">
        <f>INDEX('2021 Certified EVM Plan'!G:G,MATCH(B1777,'2021 Certified EVM Plan'!E:E,0))</f>
        <v>#N/A</v>
      </c>
      <c r="O1777" s="7" t="e">
        <f>INDEX('2021 Certified EVM Plan'!M:M,MATCH(B1777,'2021 Certified EVM Plan'!E:E,0))</f>
        <v>#N/A</v>
      </c>
      <c r="P1777" s="7">
        <f t="shared" si="27"/>
        <v>1</v>
      </c>
      <c r="Q1777" s="26" t="e">
        <f>IF(INDEX('2021 Certified EVM Plan'!H:H,MATCH(B1777,'2021 Certified EVM Plan'!E:E,0))=1,M1777,#N/A)</f>
        <v>#N/A</v>
      </c>
      <c r="R1777" s="26" t="e">
        <f>IF(INDEX('2021 Certified EVM Plan'!J:J,MATCH(B1777,'2021 Certified EVM Plan'!E:E,0))=1,M1777,#N/A)</f>
        <v>#N/A</v>
      </c>
      <c r="S1777" s="26" t="e">
        <f>IF(INDEX('2021 Certified EVM Plan'!K:K,MATCH(B1777,'2021 Certified EVM Plan'!E:E,0))=1,M1777,#N/A)</f>
        <v>#N/A</v>
      </c>
    </row>
    <row r="1778" spans="1:19" x14ac:dyDescent="0.25">
      <c r="A1778" s="22" t="s">
        <v>2195</v>
      </c>
      <c r="B1778" s="22">
        <v>1786</v>
      </c>
      <c r="C1778" s="22">
        <v>18</v>
      </c>
      <c r="D1778" s="23">
        <v>5.3702259076352703E-4</v>
      </c>
      <c r="E1778" s="22">
        <v>183011101</v>
      </c>
      <c r="F1778" s="22" t="s">
        <v>2371</v>
      </c>
      <c r="G1778" s="22" t="s">
        <v>2372</v>
      </c>
      <c r="H1778" s="22">
        <v>5689.2050426307596</v>
      </c>
      <c r="I1778" s="24">
        <f>'EVM CPZ List'!$D1778*'EVM CPZ List'!$C1778</f>
        <v>9.6664066337434872E-3</v>
      </c>
      <c r="J1778" s="25">
        <f>INDEX('Pivot of Risk Data'!A:A,MATCH('EVM CPZ List'!$B1778,'Pivot of Risk Data'!B:B,0),1)</f>
        <v>1747</v>
      </c>
      <c r="K1778" s="22">
        <f>0.000621371*'EVM CPZ List'!$H1778</f>
        <v>3.5351070265445177</v>
      </c>
      <c r="L1778" s="22">
        <f>L1777+'EVM CPZ List'!$K1778</f>
        <v>20447.556420810859</v>
      </c>
      <c r="M1778" s="22">
        <f>M1777-'EVM CPZ List'!$I1778</f>
        <v>9.6543114134826169</v>
      </c>
      <c r="N1778" s="7" t="e">
        <f>INDEX('2021 Certified EVM Plan'!G:G,MATCH(B1778,'2021 Certified EVM Plan'!E:E,0))</f>
        <v>#N/A</v>
      </c>
      <c r="O1778" s="7" t="e">
        <f>INDEX('2021 Certified EVM Plan'!M:M,MATCH(B1778,'2021 Certified EVM Plan'!E:E,0))</f>
        <v>#N/A</v>
      </c>
      <c r="P1778" s="7">
        <f t="shared" si="27"/>
        <v>1</v>
      </c>
      <c r="Q1778" s="26" t="e">
        <f>IF(INDEX('2021 Certified EVM Plan'!H:H,MATCH(B1778,'2021 Certified EVM Plan'!E:E,0))=1,M1778,#N/A)</f>
        <v>#N/A</v>
      </c>
      <c r="R1778" s="26" t="e">
        <f>IF(INDEX('2021 Certified EVM Plan'!J:J,MATCH(B1778,'2021 Certified EVM Plan'!E:E,0))=1,M1778,#N/A)</f>
        <v>#N/A</v>
      </c>
      <c r="S1778" s="26" t="e">
        <f>IF(INDEX('2021 Certified EVM Plan'!K:K,MATCH(B1778,'2021 Certified EVM Plan'!E:E,0))=1,M1778,#N/A)</f>
        <v>#N/A</v>
      </c>
    </row>
    <row r="1779" spans="1:19" x14ac:dyDescent="0.25">
      <c r="A1779" s="22" t="s">
        <v>964</v>
      </c>
      <c r="B1779" s="22">
        <v>3996</v>
      </c>
      <c r="C1779" s="22">
        <v>35</v>
      </c>
      <c r="D1779" s="23">
        <v>5.3574170772251704E-4</v>
      </c>
      <c r="E1779" s="22">
        <v>42811111</v>
      </c>
      <c r="F1779" s="22" t="s">
        <v>1092</v>
      </c>
      <c r="G1779" s="22" t="s">
        <v>1143</v>
      </c>
      <c r="H1779" s="22">
        <v>4235.2907986473401</v>
      </c>
      <c r="I1779" s="24">
        <f>'EVM CPZ List'!$D1779*'EVM CPZ List'!$C1779</f>
        <v>1.8750959770288095E-2</v>
      </c>
      <c r="J1779" s="25">
        <f>INDEX('Pivot of Risk Data'!A:A,MATCH('EVM CPZ List'!$B1779,'Pivot of Risk Data'!B:B,0),1)</f>
        <v>1748</v>
      </c>
      <c r="K1779" s="22">
        <f>0.000621371*'EVM CPZ List'!$H1779</f>
        <v>2.6316868788462964</v>
      </c>
      <c r="L1779" s="22">
        <f>L1778+'EVM CPZ List'!$K1779</f>
        <v>20450.188107689704</v>
      </c>
      <c r="M1779" s="22">
        <f>M1778-'EVM CPZ List'!$I1779</f>
        <v>9.6355604537123281</v>
      </c>
      <c r="N1779" s="7" t="e">
        <f>INDEX('2021 Certified EVM Plan'!G:G,MATCH(B1779,'2021 Certified EVM Plan'!E:E,0))</f>
        <v>#N/A</v>
      </c>
      <c r="O1779" s="7" t="e">
        <f>INDEX('2021 Certified EVM Plan'!M:M,MATCH(B1779,'2021 Certified EVM Plan'!E:E,0))</f>
        <v>#N/A</v>
      </c>
      <c r="P1779" s="7">
        <f t="shared" si="27"/>
        <v>1</v>
      </c>
      <c r="Q1779" s="26" t="e">
        <f>IF(INDEX('2021 Certified EVM Plan'!H:H,MATCH(B1779,'2021 Certified EVM Plan'!E:E,0))=1,M1779,#N/A)</f>
        <v>#N/A</v>
      </c>
      <c r="R1779" s="26" t="e">
        <f>IF(INDEX('2021 Certified EVM Plan'!J:J,MATCH(B1779,'2021 Certified EVM Plan'!E:E,0))=1,M1779,#N/A)</f>
        <v>#N/A</v>
      </c>
      <c r="S1779" s="26" t="e">
        <f>IF(INDEX('2021 Certified EVM Plan'!K:K,MATCH(B1779,'2021 Certified EVM Plan'!E:E,0))=1,M1779,#N/A)</f>
        <v>#N/A</v>
      </c>
    </row>
    <row r="1780" spans="1:19" x14ac:dyDescent="0.25">
      <c r="A1780" s="22" t="s">
        <v>964</v>
      </c>
      <c r="B1780" s="22">
        <v>3904</v>
      </c>
      <c r="C1780" s="22">
        <v>27</v>
      </c>
      <c r="D1780" s="23">
        <v>5.3301430974602403E-4</v>
      </c>
      <c r="E1780" s="22">
        <v>43321101</v>
      </c>
      <c r="F1780" s="22" t="s">
        <v>1257</v>
      </c>
      <c r="G1780" s="22" t="s">
        <v>1415</v>
      </c>
      <c r="H1780" s="22">
        <v>4105.0154575403203</v>
      </c>
      <c r="I1780" s="24">
        <f>'EVM CPZ List'!$D1780*'EVM CPZ List'!$C1780</f>
        <v>1.4391386363142649E-2</v>
      </c>
      <c r="J1780" s="25">
        <f>INDEX('Pivot of Risk Data'!A:A,MATCH('EVM CPZ List'!$B1780,'Pivot of Risk Data'!B:B,0),1)</f>
        <v>1749</v>
      </c>
      <c r="K1780" s="22">
        <f>0.000621371*'EVM CPZ List'!$H1780</f>
        <v>2.5507375598672866</v>
      </c>
      <c r="L1780" s="22">
        <f>L1779+'EVM CPZ List'!$K1780</f>
        <v>20452.738845249572</v>
      </c>
      <c r="M1780" s="22">
        <f>M1779-'EVM CPZ List'!$I1780</f>
        <v>9.6211690673491859</v>
      </c>
      <c r="N1780" s="7" t="e">
        <f>INDEX('2021 Certified EVM Plan'!G:G,MATCH(B1780,'2021 Certified EVM Plan'!E:E,0))</f>
        <v>#N/A</v>
      </c>
      <c r="O1780" s="7" t="e">
        <f>INDEX('2021 Certified EVM Plan'!M:M,MATCH(B1780,'2021 Certified EVM Plan'!E:E,0))</f>
        <v>#N/A</v>
      </c>
      <c r="P1780" s="7">
        <f t="shared" si="27"/>
        <v>1</v>
      </c>
      <c r="Q1780" s="26" t="e">
        <f>IF(INDEX('2021 Certified EVM Plan'!H:H,MATCH(B1780,'2021 Certified EVM Plan'!E:E,0))=1,M1780,#N/A)</f>
        <v>#N/A</v>
      </c>
      <c r="R1780" s="26" t="e">
        <f>IF(INDEX('2021 Certified EVM Plan'!J:J,MATCH(B1780,'2021 Certified EVM Plan'!E:E,0))=1,M1780,#N/A)</f>
        <v>#N/A</v>
      </c>
      <c r="S1780" s="26" t="e">
        <f>IF(INDEX('2021 Certified EVM Plan'!K:K,MATCH(B1780,'2021 Certified EVM Plan'!E:E,0))=1,M1780,#N/A)</f>
        <v>#N/A</v>
      </c>
    </row>
    <row r="1781" spans="1:19" x14ac:dyDescent="0.25">
      <c r="A1781" s="22" t="s">
        <v>8</v>
      </c>
      <c r="B1781" s="22">
        <v>2888</v>
      </c>
      <c r="C1781" s="22">
        <v>509</v>
      </c>
      <c r="D1781" s="23">
        <v>5.3262458372460998E-4</v>
      </c>
      <c r="E1781" s="22">
        <v>152261103</v>
      </c>
      <c r="F1781" s="22" t="s">
        <v>310</v>
      </c>
      <c r="G1781" s="22" t="s">
        <v>311</v>
      </c>
      <c r="H1781" s="22">
        <v>52640.750878105799</v>
      </c>
      <c r="I1781" s="24">
        <f>'EVM CPZ List'!$D1781*'EVM CPZ List'!$C1781</f>
        <v>0.27110591311582649</v>
      </c>
      <c r="J1781" s="25">
        <f>INDEX('Pivot of Risk Data'!A:A,MATCH('EVM CPZ List'!$B1781,'Pivot of Risk Data'!B:B,0),1)</f>
        <v>1750</v>
      </c>
      <c r="K1781" s="22">
        <f>0.000621371*'EVM CPZ List'!$H1781</f>
        <v>32.709436013879476</v>
      </c>
      <c r="L1781" s="22">
        <f>L1780+'EVM CPZ List'!$K1781</f>
        <v>20485.448281263452</v>
      </c>
      <c r="M1781" s="22">
        <f>M1780-'EVM CPZ List'!$I1781</f>
        <v>9.350063154233359</v>
      </c>
      <c r="N1781" s="7" t="e">
        <f>INDEX('2021 Certified EVM Plan'!G:G,MATCH(B1781,'2021 Certified EVM Plan'!E:E,0))</f>
        <v>#N/A</v>
      </c>
      <c r="O1781" s="7" t="e">
        <f>INDEX('2021 Certified EVM Plan'!M:M,MATCH(B1781,'2021 Certified EVM Plan'!E:E,0))</f>
        <v>#N/A</v>
      </c>
      <c r="P1781" s="7">
        <f t="shared" si="27"/>
        <v>1</v>
      </c>
      <c r="Q1781" s="26" t="e">
        <f>IF(INDEX('2021 Certified EVM Plan'!H:H,MATCH(B1781,'2021 Certified EVM Plan'!E:E,0))=1,M1781,#N/A)</f>
        <v>#N/A</v>
      </c>
      <c r="R1781" s="26" t="e">
        <f>IF(INDEX('2021 Certified EVM Plan'!J:J,MATCH(B1781,'2021 Certified EVM Plan'!E:E,0))=1,M1781,#N/A)</f>
        <v>#N/A</v>
      </c>
      <c r="S1781" s="26" t="e">
        <f>IF(INDEX('2021 Certified EVM Plan'!K:K,MATCH(B1781,'2021 Certified EVM Plan'!E:E,0))=1,M1781,#N/A)</f>
        <v>#N/A</v>
      </c>
    </row>
    <row r="1782" spans="1:19" x14ac:dyDescent="0.25">
      <c r="A1782" s="22" t="s">
        <v>539</v>
      </c>
      <c r="B1782" s="22">
        <v>7175</v>
      </c>
      <c r="C1782" s="22">
        <v>49</v>
      </c>
      <c r="D1782" s="23">
        <v>5.3171790135265703E-4</v>
      </c>
      <c r="E1782" s="22">
        <v>102211103</v>
      </c>
      <c r="F1782" s="22" t="s">
        <v>796</v>
      </c>
      <c r="G1782" s="22" t="s">
        <v>797</v>
      </c>
      <c r="H1782" s="22">
        <v>4424.1223621601803</v>
      </c>
      <c r="I1782" s="24">
        <f>'EVM CPZ List'!$D1782*'EVM CPZ List'!$C1782</f>
        <v>2.6054177166280196E-2</v>
      </c>
      <c r="J1782" s="25">
        <f>INDEX('Pivot of Risk Data'!A:A,MATCH('EVM CPZ List'!$B1782,'Pivot of Risk Data'!B:B,0),1)</f>
        <v>1751</v>
      </c>
      <c r="K1782" s="22">
        <f>0.000621371*'EVM CPZ List'!$H1782</f>
        <v>2.7490213362978335</v>
      </c>
      <c r="L1782" s="22">
        <f>L1781+'EVM CPZ List'!$K1782</f>
        <v>20488.19730259975</v>
      </c>
      <c r="M1782" s="22">
        <f>M1781-'EVM CPZ List'!$I1782</f>
        <v>9.3240089770670789</v>
      </c>
      <c r="N1782" s="7" t="e">
        <f>INDEX('2021 Certified EVM Plan'!G:G,MATCH(B1782,'2021 Certified EVM Plan'!E:E,0))</f>
        <v>#N/A</v>
      </c>
      <c r="O1782" s="7" t="e">
        <f>INDEX('2021 Certified EVM Plan'!M:M,MATCH(B1782,'2021 Certified EVM Plan'!E:E,0))</f>
        <v>#N/A</v>
      </c>
      <c r="P1782" s="7">
        <f t="shared" si="27"/>
        <v>1</v>
      </c>
      <c r="Q1782" s="26" t="e">
        <f>IF(INDEX('2021 Certified EVM Plan'!H:H,MATCH(B1782,'2021 Certified EVM Plan'!E:E,0))=1,M1782,#N/A)</f>
        <v>#N/A</v>
      </c>
      <c r="R1782" s="26" t="e">
        <f>IF(INDEX('2021 Certified EVM Plan'!J:J,MATCH(B1782,'2021 Certified EVM Plan'!E:E,0))=1,M1782,#N/A)</f>
        <v>#N/A</v>
      </c>
      <c r="S1782" s="26" t="e">
        <f>IF(INDEX('2021 Certified EVM Plan'!K:K,MATCH(B1782,'2021 Certified EVM Plan'!E:E,0))=1,M1782,#N/A)</f>
        <v>#N/A</v>
      </c>
    </row>
    <row r="1783" spans="1:19" x14ac:dyDescent="0.25">
      <c r="A1783" s="22" t="s">
        <v>8</v>
      </c>
      <c r="B1783" s="22">
        <v>177</v>
      </c>
      <c r="C1783" s="22">
        <v>126</v>
      </c>
      <c r="D1783" s="23">
        <v>5.3102966654829499E-4</v>
      </c>
      <c r="E1783" s="22">
        <v>152691104</v>
      </c>
      <c r="F1783" s="22" t="s">
        <v>70</v>
      </c>
      <c r="G1783" s="22" t="s">
        <v>348</v>
      </c>
      <c r="H1783" s="22">
        <v>12504.4738370347</v>
      </c>
      <c r="I1783" s="24">
        <f>'EVM CPZ List'!$D1783*'EVM CPZ List'!$C1783</f>
        <v>6.6909737985085163E-2</v>
      </c>
      <c r="J1783" s="25">
        <f>INDEX('Pivot of Risk Data'!A:A,MATCH('EVM CPZ List'!$B1783,'Pivot of Risk Data'!B:B,0),1)</f>
        <v>1752</v>
      </c>
      <c r="K1783" s="22">
        <f>0.000621371*'EVM CPZ List'!$H1783</f>
        <v>7.7699174125920889</v>
      </c>
      <c r="L1783" s="22">
        <f>L1782+'EVM CPZ List'!$K1783</f>
        <v>20495.967220012342</v>
      </c>
      <c r="M1783" s="22">
        <f>M1782-'EVM CPZ List'!$I1783</f>
        <v>9.2570992390819935</v>
      </c>
      <c r="N1783" s="7" t="e">
        <f>INDEX('2021 Certified EVM Plan'!G:G,MATCH(B1783,'2021 Certified EVM Plan'!E:E,0))</f>
        <v>#N/A</v>
      </c>
      <c r="O1783" s="7" t="e">
        <f>INDEX('2021 Certified EVM Plan'!M:M,MATCH(B1783,'2021 Certified EVM Plan'!E:E,0))</f>
        <v>#N/A</v>
      </c>
      <c r="P1783" s="7">
        <f t="shared" si="27"/>
        <v>1</v>
      </c>
      <c r="Q1783" s="26" t="e">
        <f>IF(INDEX('2021 Certified EVM Plan'!H:H,MATCH(B1783,'2021 Certified EVM Plan'!E:E,0))=1,M1783,#N/A)</f>
        <v>#N/A</v>
      </c>
      <c r="R1783" s="26" t="e">
        <f>IF(INDEX('2021 Certified EVM Plan'!J:J,MATCH(B1783,'2021 Certified EVM Plan'!E:E,0))=1,M1783,#N/A)</f>
        <v>#N/A</v>
      </c>
      <c r="S1783" s="26" t="e">
        <f>IF(INDEX('2021 Certified EVM Plan'!K:K,MATCH(B1783,'2021 Certified EVM Plan'!E:E,0))=1,M1783,#N/A)</f>
        <v>#N/A</v>
      </c>
    </row>
    <row r="1784" spans="1:19" x14ac:dyDescent="0.25">
      <c r="A1784" s="22" t="s">
        <v>964</v>
      </c>
      <c r="B1784" s="22">
        <v>7873</v>
      </c>
      <c r="C1784" s="22">
        <v>16</v>
      </c>
      <c r="D1784" s="23">
        <v>5.3027429140262096E-4</v>
      </c>
      <c r="E1784" s="22">
        <v>42811112</v>
      </c>
      <c r="F1784" s="22" t="s">
        <v>991</v>
      </c>
      <c r="G1784" s="22" t="s">
        <v>1011</v>
      </c>
      <c r="H1784" s="22">
        <v>1406.44279908729</v>
      </c>
      <c r="I1784" s="24">
        <f>'EVM CPZ List'!$D1784*'EVM CPZ List'!$C1784</f>
        <v>8.4843886624419353E-3</v>
      </c>
      <c r="J1784" s="25">
        <f>INDEX('Pivot of Risk Data'!A:A,MATCH('EVM CPZ List'!$B1784,'Pivot of Risk Data'!B:B,0),1)</f>
        <v>1753</v>
      </c>
      <c r="K1784" s="22">
        <f>0.000621371*'EVM CPZ List'!$H1784</f>
        <v>0.8739227685116685</v>
      </c>
      <c r="L1784" s="22">
        <f>L1783+'EVM CPZ List'!$K1784</f>
        <v>20496.841142780853</v>
      </c>
      <c r="M1784" s="22">
        <f>M1783-'EVM CPZ List'!$I1784</f>
        <v>9.2486148504195516</v>
      </c>
      <c r="N1784" s="7" t="e">
        <f>INDEX('2021 Certified EVM Plan'!G:G,MATCH(B1784,'2021 Certified EVM Plan'!E:E,0))</f>
        <v>#N/A</v>
      </c>
      <c r="O1784" s="7" t="e">
        <f>INDEX('2021 Certified EVM Plan'!M:M,MATCH(B1784,'2021 Certified EVM Plan'!E:E,0))</f>
        <v>#N/A</v>
      </c>
      <c r="P1784" s="7">
        <f t="shared" si="27"/>
        <v>1</v>
      </c>
      <c r="Q1784" s="26" t="e">
        <f>IF(INDEX('2021 Certified EVM Plan'!H:H,MATCH(B1784,'2021 Certified EVM Plan'!E:E,0))=1,M1784,#N/A)</f>
        <v>#N/A</v>
      </c>
      <c r="R1784" s="26" t="e">
        <f>IF(INDEX('2021 Certified EVM Plan'!J:J,MATCH(B1784,'2021 Certified EVM Plan'!E:E,0))=1,M1784,#N/A)</f>
        <v>#N/A</v>
      </c>
      <c r="S1784" s="26" t="e">
        <f>IF(INDEX('2021 Certified EVM Plan'!K:K,MATCH(B1784,'2021 Certified EVM Plan'!E:E,0))=1,M1784,#N/A)</f>
        <v>#N/A</v>
      </c>
    </row>
    <row r="1785" spans="1:19" x14ac:dyDescent="0.25">
      <c r="A1785" s="22" t="s">
        <v>1672</v>
      </c>
      <c r="B1785" s="22">
        <v>9933</v>
      </c>
      <c r="C1785" s="22">
        <v>1</v>
      </c>
      <c r="D1785" s="23">
        <v>5.2959584948893102E-4</v>
      </c>
      <c r="E1785" s="22">
        <v>163781704</v>
      </c>
      <c r="F1785" s="22" t="s">
        <v>1816</v>
      </c>
      <c r="G1785" s="22" t="s">
        <v>2149</v>
      </c>
      <c r="H1785" s="22">
        <v>400.60246465557299</v>
      </c>
      <c r="I1785" s="24">
        <f>'EVM CPZ List'!$D1785*'EVM CPZ List'!$C1785</f>
        <v>5.2959584948893102E-4</v>
      </c>
      <c r="J1785" s="25">
        <f>INDEX('Pivot of Risk Data'!A:A,MATCH('EVM CPZ List'!$B1785,'Pivot of Risk Data'!B:B,0),1)</f>
        <v>1754</v>
      </c>
      <c r="K1785" s="22">
        <f>0.000621371*'EVM CPZ List'!$H1785</f>
        <v>0.24892275406549805</v>
      </c>
      <c r="L1785" s="22">
        <f>L1784+'EVM CPZ List'!$K1785</f>
        <v>20497.090065534918</v>
      </c>
      <c r="M1785" s="22">
        <f>M1784-'EVM CPZ List'!$I1785</f>
        <v>9.2480852545700625</v>
      </c>
      <c r="N1785" s="7" t="e">
        <f>INDEX('2021 Certified EVM Plan'!G:G,MATCH(B1785,'2021 Certified EVM Plan'!E:E,0))</f>
        <v>#N/A</v>
      </c>
      <c r="O1785" s="7" t="e">
        <f>INDEX('2021 Certified EVM Plan'!M:M,MATCH(B1785,'2021 Certified EVM Plan'!E:E,0))</f>
        <v>#N/A</v>
      </c>
      <c r="P1785" s="7">
        <f t="shared" si="27"/>
        <v>1</v>
      </c>
      <c r="Q1785" s="26" t="e">
        <f>IF(INDEX('2021 Certified EVM Plan'!H:H,MATCH(B1785,'2021 Certified EVM Plan'!E:E,0))=1,M1785,#N/A)</f>
        <v>#N/A</v>
      </c>
      <c r="R1785" s="26" t="e">
        <f>IF(INDEX('2021 Certified EVM Plan'!J:J,MATCH(B1785,'2021 Certified EVM Plan'!E:E,0))=1,M1785,#N/A)</f>
        <v>#N/A</v>
      </c>
      <c r="S1785" s="26" t="e">
        <f>IF(INDEX('2021 Certified EVM Plan'!K:K,MATCH(B1785,'2021 Certified EVM Plan'!E:E,0))=1,M1785,#N/A)</f>
        <v>#N/A</v>
      </c>
    </row>
    <row r="1786" spans="1:19" x14ac:dyDescent="0.25">
      <c r="A1786" s="22" t="s">
        <v>539</v>
      </c>
      <c r="B1786" s="22">
        <v>7811</v>
      </c>
      <c r="C1786" s="22">
        <v>185</v>
      </c>
      <c r="D1786" s="23">
        <v>5.2816864651142E-4</v>
      </c>
      <c r="E1786" s="22">
        <v>103132101</v>
      </c>
      <c r="F1786" s="22" t="s">
        <v>644</v>
      </c>
      <c r="G1786" s="22" t="s">
        <v>935</v>
      </c>
      <c r="H1786" s="22">
        <v>25377.944429945001</v>
      </c>
      <c r="I1786" s="24">
        <f>'EVM CPZ List'!$D1786*'EVM CPZ List'!$C1786</f>
        <v>9.7711199604612706E-2</v>
      </c>
      <c r="J1786" s="25">
        <f>INDEX('Pivot of Risk Data'!A:A,MATCH('EVM CPZ List'!$B1786,'Pivot of Risk Data'!B:B,0),1)</f>
        <v>1755</v>
      </c>
      <c r="K1786" s="22">
        <f>0.000621371*'EVM CPZ List'!$H1786</f>
        <v>15.769118708379356</v>
      </c>
      <c r="L1786" s="22">
        <f>L1785+'EVM CPZ List'!$K1786</f>
        <v>20512.859184243298</v>
      </c>
      <c r="M1786" s="22">
        <f>M1785-'EVM CPZ List'!$I1786</f>
        <v>9.1503740549654502</v>
      </c>
      <c r="N1786" s="7" t="e">
        <f>INDEX('2021 Certified EVM Plan'!G:G,MATCH(B1786,'2021 Certified EVM Plan'!E:E,0))</f>
        <v>#N/A</v>
      </c>
      <c r="O1786" s="7" t="e">
        <f>INDEX('2021 Certified EVM Plan'!M:M,MATCH(B1786,'2021 Certified EVM Plan'!E:E,0))</f>
        <v>#N/A</v>
      </c>
      <c r="P1786" s="7">
        <f t="shared" si="27"/>
        <v>1</v>
      </c>
      <c r="Q1786" s="26" t="e">
        <f>IF(INDEX('2021 Certified EVM Plan'!H:H,MATCH(B1786,'2021 Certified EVM Plan'!E:E,0))=1,M1786,#N/A)</f>
        <v>#N/A</v>
      </c>
      <c r="R1786" s="26" t="e">
        <f>IF(INDEX('2021 Certified EVM Plan'!J:J,MATCH(B1786,'2021 Certified EVM Plan'!E:E,0))=1,M1786,#N/A)</f>
        <v>#N/A</v>
      </c>
      <c r="S1786" s="26" t="e">
        <f>IF(INDEX('2021 Certified EVM Plan'!K:K,MATCH(B1786,'2021 Certified EVM Plan'!E:E,0))=1,M1786,#N/A)</f>
        <v>#N/A</v>
      </c>
    </row>
    <row r="1787" spans="1:19" x14ac:dyDescent="0.25">
      <c r="A1787" s="22" t="s">
        <v>1672</v>
      </c>
      <c r="B1787" s="22">
        <v>841</v>
      </c>
      <c r="C1787" s="22">
        <v>69</v>
      </c>
      <c r="D1787" s="23">
        <v>5.2649906363637497E-4</v>
      </c>
      <c r="E1787" s="22">
        <v>163692101</v>
      </c>
      <c r="F1787" s="22" t="s">
        <v>2150</v>
      </c>
      <c r="G1787" s="22" t="s">
        <v>2168</v>
      </c>
      <c r="H1787" s="22">
        <v>8899.3046941222292</v>
      </c>
      <c r="I1787" s="24">
        <f>'EVM CPZ List'!$D1787*'EVM CPZ List'!$C1787</f>
        <v>3.6328435390909873E-2</v>
      </c>
      <c r="J1787" s="25">
        <f>INDEX('Pivot of Risk Data'!A:A,MATCH('EVM CPZ List'!$B1787,'Pivot of Risk Data'!B:B,0),1)</f>
        <v>1756</v>
      </c>
      <c r="K1787" s="22">
        <f>0.000621371*'EVM CPZ List'!$H1787</f>
        <v>5.5297698570914235</v>
      </c>
      <c r="L1787" s="22">
        <f>L1786+'EVM CPZ List'!$K1787</f>
        <v>20518.388954100388</v>
      </c>
      <c r="M1787" s="22">
        <f>M1786-'EVM CPZ List'!$I1787</f>
        <v>9.1140456195745401</v>
      </c>
      <c r="N1787" s="7" t="e">
        <f>INDEX('2021 Certified EVM Plan'!G:G,MATCH(B1787,'2021 Certified EVM Plan'!E:E,0))</f>
        <v>#N/A</v>
      </c>
      <c r="O1787" s="7" t="e">
        <f>INDEX('2021 Certified EVM Plan'!M:M,MATCH(B1787,'2021 Certified EVM Plan'!E:E,0))</f>
        <v>#N/A</v>
      </c>
      <c r="P1787" s="7">
        <f t="shared" si="27"/>
        <v>1</v>
      </c>
      <c r="Q1787" s="26" t="e">
        <f>IF(INDEX('2021 Certified EVM Plan'!H:H,MATCH(B1787,'2021 Certified EVM Plan'!E:E,0))=1,M1787,#N/A)</f>
        <v>#N/A</v>
      </c>
      <c r="R1787" s="26" t="e">
        <f>IF(INDEX('2021 Certified EVM Plan'!J:J,MATCH(B1787,'2021 Certified EVM Plan'!E:E,0))=1,M1787,#N/A)</f>
        <v>#N/A</v>
      </c>
      <c r="S1787" s="26" t="e">
        <f>IF(INDEX('2021 Certified EVM Plan'!K:K,MATCH(B1787,'2021 Certified EVM Plan'!E:E,0))=1,M1787,#N/A)</f>
        <v>#N/A</v>
      </c>
    </row>
    <row r="1788" spans="1:19" x14ac:dyDescent="0.25">
      <c r="A1788" s="22" t="s">
        <v>2195</v>
      </c>
      <c r="B1788" s="22">
        <v>6139</v>
      </c>
      <c r="C1788" s="22">
        <v>68</v>
      </c>
      <c r="D1788" s="23">
        <v>5.2543922255171105E-4</v>
      </c>
      <c r="E1788" s="22">
        <v>83192101</v>
      </c>
      <c r="F1788" s="22" t="s">
        <v>2474</v>
      </c>
      <c r="G1788" s="22" t="s">
        <v>2496</v>
      </c>
      <c r="H1788" s="22">
        <v>7189.3720638313498</v>
      </c>
      <c r="I1788" s="24">
        <f>'EVM CPZ List'!$D1788*'EVM CPZ List'!$C1788</f>
        <v>3.5729867133516349E-2</v>
      </c>
      <c r="J1788" s="25">
        <f>INDEX('Pivot of Risk Data'!A:A,MATCH('EVM CPZ List'!$B1788,'Pivot of Risk Data'!B:B,0),1)</f>
        <v>1757</v>
      </c>
      <c r="K1788" s="22">
        <f>0.000621371*'EVM CPZ List'!$H1788</f>
        <v>4.4672673086749501</v>
      </c>
      <c r="L1788" s="22">
        <f>L1787+'EVM CPZ List'!$K1788</f>
        <v>20522.856221409063</v>
      </c>
      <c r="M1788" s="22">
        <f>M1787-'EVM CPZ List'!$I1788</f>
        <v>9.0783157524410232</v>
      </c>
      <c r="N1788" s="7" t="e">
        <f>INDEX('2021 Certified EVM Plan'!G:G,MATCH(B1788,'2021 Certified EVM Plan'!E:E,0))</f>
        <v>#N/A</v>
      </c>
      <c r="O1788" s="7" t="e">
        <f>INDEX('2021 Certified EVM Plan'!M:M,MATCH(B1788,'2021 Certified EVM Plan'!E:E,0))</f>
        <v>#N/A</v>
      </c>
      <c r="P1788" s="7">
        <f t="shared" si="27"/>
        <v>1</v>
      </c>
      <c r="Q1788" s="26" t="e">
        <f>IF(INDEX('2021 Certified EVM Plan'!H:H,MATCH(B1788,'2021 Certified EVM Plan'!E:E,0))=1,M1788,#N/A)</f>
        <v>#N/A</v>
      </c>
      <c r="R1788" s="26" t="e">
        <f>IF(INDEX('2021 Certified EVM Plan'!J:J,MATCH(B1788,'2021 Certified EVM Plan'!E:E,0))=1,M1788,#N/A)</f>
        <v>#N/A</v>
      </c>
      <c r="S1788" s="26" t="e">
        <f>IF(INDEX('2021 Certified EVM Plan'!K:K,MATCH(B1788,'2021 Certified EVM Plan'!E:E,0))=1,M1788,#N/A)</f>
        <v>#N/A</v>
      </c>
    </row>
    <row r="1789" spans="1:19" x14ac:dyDescent="0.25">
      <c r="A1789" s="22" t="s">
        <v>2195</v>
      </c>
      <c r="B1789" s="22">
        <v>659</v>
      </c>
      <c r="C1789" s="22">
        <v>317</v>
      </c>
      <c r="D1789" s="23">
        <v>5.2281768713766802E-4</v>
      </c>
      <c r="E1789" s="22">
        <v>83622104</v>
      </c>
      <c r="F1789" s="22" t="s">
        <v>2203</v>
      </c>
      <c r="G1789" s="22" t="s">
        <v>2296</v>
      </c>
      <c r="H1789" s="22">
        <v>32780.545581930397</v>
      </c>
      <c r="I1789" s="24">
        <f>'EVM CPZ List'!$D1789*'EVM CPZ List'!$C1789</f>
        <v>0.16573320682264076</v>
      </c>
      <c r="J1789" s="25">
        <f>INDEX('Pivot of Risk Data'!A:A,MATCH('EVM CPZ List'!$B1789,'Pivot of Risk Data'!B:B,0),1)</f>
        <v>1758</v>
      </c>
      <c r="K1789" s="22">
        <f>0.000621371*'EVM CPZ List'!$H1789</f>
        <v>20.368880388789673</v>
      </c>
      <c r="L1789" s="22">
        <f>L1788+'EVM CPZ List'!$K1789</f>
        <v>20543.225101797852</v>
      </c>
      <c r="M1789" s="22">
        <f>M1788-'EVM CPZ List'!$I1789</f>
        <v>8.9125825456183829</v>
      </c>
      <c r="N1789" s="7" t="e">
        <f>INDEX('2021 Certified EVM Plan'!G:G,MATCH(B1789,'2021 Certified EVM Plan'!E:E,0))</f>
        <v>#N/A</v>
      </c>
      <c r="O1789" s="7" t="e">
        <f>INDEX('2021 Certified EVM Plan'!M:M,MATCH(B1789,'2021 Certified EVM Plan'!E:E,0))</f>
        <v>#N/A</v>
      </c>
      <c r="P1789" s="7">
        <f t="shared" si="27"/>
        <v>1</v>
      </c>
      <c r="Q1789" s="26" t="e">
        <f>IF(INDEX('2021 Certified EVM Plan'!H:H,MATCH(B1789,'2021 Certified EVM Plan'!E:E,0))=1,M1789,#N/A)</f>
        <v>#N/A</v>
      </c>
      <c r="R1789" s="26" t="e">
        <f>IF(INDEX('2021 Certified EVM Plan'!J:J,MATCH(B1789,'2021 Certified EVM Plan'!E:E,0))=1,M1789,#N/A)</f>
        <v>#N/A</v>
      </c>
      <c r="S1789" s="26" t="e">
        <f>IF(INDEX('2021 Certified EVM Plan'!K:K,MATCH(B1789,'2021 Certified EVM Plan'!E:E,0))=1,M1789,#N/A)</f>
        <v>#N/A</v>
      </c>
    </row>
    <row r="1790" spans="1:19" x14ac:dyDescent="0.25">
      <c r="A1790" s="22" t="s">
        <v>2195</v>
      </c>
      <c r="B1790" s="22">
        <v>5572</v>
      </c>
      <c r="C1790" s="22">
        <v>183</v>
      </c>
      <c r="D1790" s="23">
        <v>5.2230984317660405E-4</v>
      </c>
      <c r="E1790" s="22">
        <v>83192101</v>
      </c>
      <c r="F1790" s="22" t="s">
        <v>2474</v>
      </c>
      <c r="G1790" s="22" t="s">
        <v>2508</v>
      </c>
      <c r="H1790" s="22">
        <v>38401.1556027478</v>
      </c>
      <c r="I1790" s="24">
        <f>'EVM CPZ List'!$D1790*'EVM CPZ List'!$C1790</f>
        <v>9.5582701301318546E-2</v>
      </c>
      <c r="J1790" s="25">
        <f>INDEX('Pivot of Risk Data'!A:A,MATCH('EVM CPZ List'!$B1790,'Pivot of Risk Data'!B:B,0),1)</f>
        <v>1759</v>
      </c>
      <c r="K1790" s="22">
        <f>0.000621371*'EVM CPZ List'!$H1790</f>
        <v>23.861364458035002</v>
      </c>
      <c r="L1790" s="22">
        <f>L1789+'EVM CPZ List'!$K1790</f>
        <v>20567.086466255889</v>
      </c>
      <c r="M1790" s="22">
        <f>M1789-'EVM CPZ List'!$I1790</f>
        <v>8.8169998443170652</v>
      </c>
      <c r="N1790" s="7" t="e">
        <f>INDEX('2021 Certified EVM Plan'!G:G,MATCH(B1790,'2021 Certified EVM Plan'!E:E,0))</f>
        <v>#N/A</v>
      </c>
      <c r="O1790" s="7" t="e">
        <f>INDEX('2021 Certified EVM Plan'!M:M,MATCH(B1790,'2021 Certified EVM Plan'!E:E,0))</f>
        <v>#N/A</v>
      </c>
      <c r="P1790" s="7">
        <f t="shared" si="27"/>
        <v>1</v>
      </c>
      <c r="Q1790" s="26" t="e">
        <f>IF(INDEX('2021 Certified EVM Plan'!H:H,MATCH(B1790,'2021 Certified EVM Plan'!E:E,0))=1,M1790,#N/A)</f>
        <v>#N/A</v>
      </c>
      <c r="R1790" s="26" t="e">
        <f>IF(INDEX('2021 Certified EVM Plan'!J:J,MATCH(B1790,'2021 Certified EVM Plan'!E:E,0))=1,M1790,#N/A)</f>
        <v>#N/A</v>
      </c>
      <c r="S1790" s="26" t="e">
        <f>IF(INDEX('2021 Certified EVM Plan'!K:K,MATCH(B1790,'2021 Certified EVM Plan'!E:E,0))=1,M1790,#N/A)</f>
        <v>#N/A</v>
      </c>
    </row>
    <row r="1791" spans="1:19" x14ac:dyDescent="0.25">
      <c r="A1791" s="22" t="s">
        <v>2906</v>
      </c>
      <c r="B1791" s="22">
        <v>9136</v>
      </c>
      <c r="C1791" s="22">
        <v>41</v>
      </c>
      <c r="D1791" s="23">
        <v>5.1911877869073402E-4</v>
      </c>
      <c r="E1791" s="22">
        <v>14241101</v>
      </c>
      <c r="F1791" s="22" t="s">
        <v>2932</v>
      </c>
      <c r="G1791" s="22" t="s">
        <v>3584</v>
      </c>
      <c r="H1791" s="22">
        <v>7477.4807297049201</v>
      </c>
      <c r="I1791" s="24">
        <f>'EVM CPZ List'!$D1791*'EVM CPZ List'!$C1791</f>
        <v>2.1283869926320094E-2</v>
      </c>
      <c r="J1791" s="25">
        <f>INDEX('Pivot of Risk Data'!A:A,MATCH('EVM CPZ List'!$B1791,'Pivot of Risk Data'!B:B,0),1)</f>
        <v>1760</v>
      </c>
      <c r="K1791" s="22">
        <f>0.000621371*'EVM CPZ List'!$H1791</f>
        <v>4.6462896784974763</v>
      </c>
      <c r="L1791" s="22">
        <f>L1790+'EVM CPZ List'!$K1791</f>
        <v>20571.732755934387</v>
      </c>
      <c r="M1791" s="22">
        <f>M1790-'EVM CPZ List'!$I1791</f>
        <v>8.7957159743907454</v>
      </c>
      <c r="N1791" s="7" t="e">
        <f>INDEX('2021 Certified EVM Plan'!G:G,MATCH(B1791,'2021 Certified EVM Plan'!E:E,0))</f>
        <v>#N/A</v>
      </c>
      <c r="O1791" s="7" t="e">
        <f>INDEX('2021 Certified EVM Plan'!M:M,MATCH(B1791,'2021 Certified EVM Plan'!E:E,0))</f>
        <v>#N/A</v>
      </c>
      <c r="P1791" s="7">
        <f t="shared" si="27"/>
        <v>1</v>
      </c>
      <c r="Q1791" s="26" t="e">
        <f>IF(INDEX('2021 Certified EVM Plan'!H:H,MATCH(B1791,'2021 Certified EVM Plan'!E:E,0))=1,M1791,#N/A)</f>
        <v>#N/A</v>
      </c>
      <c r="R1791" s="26" t="e">
        <f>IF(INDEX('2021 Certified EVM Plan'!J:J,MATCH(B1791,'2021 Certified EVM Plan'!E:E,0))=1,M1791,#N/A)</f>
        <v>#N/A</v>
      </c>
      <c r="S1791" s="26" t="e">
        <f>IF(INDEX('2021 Certified EVM Plan'!K:K,MATCH(B1791,'2021 Certified EVM Plan'!E:E,0))=1,M1791,#N/A)</f>
        <v>#N/A</v>
      </c>
    </row>
    <row r="1792" spans="1:19" x14ac:dyDescent="0.25">
      <c r="A1792" s="22" t="s">
        <v>1672</v>
      </c>
      <c r="B1792" s="22">
        <v>2412</v>
      </c>
      <c r="C1792" s="22">
        <v>166</v>
      </c>
      <c r="D1792" s="23">
        <v>5.1778533701155895E-4</v>
      </c>
      <c r="E1792" s="22">
        <v>254421103</v>
      </c>
      <c r="F1792" s="22" t="s">
        <v>1804</v>
      </c>
      <c r="G1792" s="22" t="s">
        <v>2087</v>
      </c>
      <c r="H1792" s="22">
        <v>18572.047339717301</v>
      </c>
      <c r="I1792" s="24">
        <f>'EVM CPZ List'!$D1792*'EVM CPZ List'!$C1792</f>
        <v>8.5952365943918779E-2</v>
      </c>
      <c r="J1792" s="25">
        <f>INDEX('Pivot of Risk Data'!A:A,MATCH('EVM CPZ List'!$B1792,'Pivot of Risk Data'!B:B,0),1)</f>
        <v>1761</v>
      </c>
      <c r="K1792" s="22">
        <f>0.000621371*'EVM CPZ List'!$H1792</f>
        <v>11.540131627527479</v>
      </c>
      <c r="L1792" s="22">
        <f>L1791+'EVM CPZ List'!$K1792</f>
        <v>20583.272887561914</v>
      </c>
      <c r="M1792" s="22">
        <f>M1791-'EVM CPZ List'!$I1792</f>
        <v>8.709763608446826</v>
      </c>
      <c r="N1792" s="7" t="e">
        <f>INDEX('2021 Certified EVM Plan'!G:G,MATCH(B1792,'2021 Certified EVM Plan'!E:E,0))</f>
        <v>#N/A</v>
      </c>
      <c r="O1792" s="7" t="e">
        <f>INDEX('2021 Certified EVM Plan'!M:M,MATCH(B1792,'2021 Certified EVM Plan'!E:E,0))</f>
        <v>#N/A</v>
      </c>
      <c r="P1792" s="7">
        <f t="shared" si="27"/>
        <v>1</v>
      </c>
      <c r="Q1792" s="26" t="e">
        <f>IF(INDEX('2021 Certified EVM Plan'!H:H,MATCH(B1792,'2021 Certified EVM Plan'!E:E,0))=1,M1792,#N/A)</f>
        <v>#N/A</v>
      </c>
      <c r="R1792" s="26" t="e">
        <f>IF(INDEX('2021 Certified EVM Plan'!J:J,MATCH(B1792,'2021 Certified EVM Plan'!E:E,0))=1,M1792,#N/A)</f>
        <v>#N/A</v>
      </c>
      <c r="S1792" s="26" t="e">
        <f>IF(INDEX('2021 Certified EVM Plan'!K:K,MATCH(B1792,'2021 Certified EVM Plan'!E:E,0))=1,M1792,#N/A)</f>
        <v>#N/A</v>
      </c>
    </row>
    <row r="1793" spans="1:19" x14ac:dyDescent="0.25">
      <c r="A1793" s="22" t="s">
        <v>1672</v>
      </c>
      <c r="B1793" s="22">
        <v>9302</v>
      </c>
      <c r="C1793" s="22">
        <v>40</v>
      </c>
      <c r="D1793" s="23">
        <v>5.1448549244566895E-4</v>
      </c>
      <c r="E1793" s="22">
        <v>252501101</v>
      </c>
      <c r="F1793" s="22" t="s">
        <v>2145</v>
      </c>
      <c r="G1793" s="22" t="s">
        <v>2171</v>
      </c>
      <c r="H1793" s="22">
        <v>9846.4193955331793</v>
      </c>
      <c r="I1793" s="24">
        <f>'EVM CPZ List'!$D1793*'EVM CPZ List'!$C1793</f>
        <v>2.0579419697826756E-2</v>
      </c>
      <c r="J1793" s="25">
        <f>INDEX('Pivot of Risk Data'!A:A,MATCH('EVM CPZ List'!$B1793,'Pivot of Risk Data'!B:B,0),1)</f>
        <v>1762</v>
      </c>
      <c r="K1793" s="22">
        <f>0.000621371*'EVM CPZ List'!$H1793</f>
        <v>6.1182794662218472</v>
      </c>
      <c r="L1793" s="22">
        <f>L1792+'EVM CPZ List'!$K1793</f>
        <v>20589.391167028138</v>
      </c>
      <c r="M1793" s="22">
        <f>M1792-'EVM CPZ List'!$I1793</f>
        <v>8.6891841887489996</v>
      </c>
      <c r="N1793" s="7" t="e">
        <f>INDEX('2021 Certified EVM Plan'!G:G,MATCH(B1793,'2021 Certified EVM Plan'!E:E,0))</f>
        <v>#N/A</v>
      </c>
      <c r="O1793" s="7" t="e">
        <f>INDEX('2021 Certified EVM Plan'!M:M,MATCH(B1793,'2021 Certified EVM Plan'!E:E,0))</f>
        <v>#N/A</v>
      </c>
      <c r="P1793" s="7">
        <f t="shared" si="27"/>
        <v>1</v>
      </c>
      <c r="Q1793" s="26" t="e">
        <f>IF(INDEX('2021 Certified EVM Plan'!H:H,MATCH(B1793,'2021 Certified EVM Plan'!E:E,0))=1,M1793,#N/A)</f>
        <v>#N/A</v>
      </c>
      <c r="R1793" s="26" t="e">
        <f>IF(INDEX('2021 Certified EVM Plan'!J:J,MATCH(B1793,'2021 Certified EVM Plan'!E:E,0))=1,M1793,#N/A)</f>
        <v>#N/A</v>
      </c>
      <c r="S1793" s="26" t="e">
        <f>IF(INDEX('2021 Certified EVM Plan'!K:K,MATCH(B1793,'2021 Certified EVM Plan'!E:E,0))=1,M1793,#N/A)</f>
        <v>#N/A</v>
      </c>
    </row>
    <row r="1794" spans="1:19" x14ac:dyDescent="0.25">
      <c r="A1794" s="22" t="s">
        <v>1672</v>
      </c>
      <c r="B1794" s="22">
        <v>5284</v>
      </c>
      <c r="C1794" s="22">
        <v>34</v>
      </c>
      <c r="D1794" s="23">
        <v>5.1010601991012701E-4</v>
      </c>
      <c r="E1794" s="22">
        <v>163451701</v>
      </c>
      <c r="F1794" s="22" t="s">
        <v>1757</v>
      </c>
      <c r="G1794" s="22" t="s">
        <v>1834</v>
      </c>
      <c r="H1794" s="22">
        <v>3015.68381329264</v>
      </c>
      <c r="I1794" s="24">
        <f>'EVM CPZ List'!$D1794*'EVM CPZ List'!$C1794</f>
        <v>1.7343604676944319E-2</v>
      </c>
      <c r="J1794" s="25">
        <f>INDEX('Pivot of Risk Data'!A:A,MATCH('EVM CPZ List'!$B1794,'Pivot of Risk Data'!B:B,0),1)</f>
        <v>1763</v>
      </c>
      <c r="K1794" s="22">
        <f>0.000621371*'EVM CPZ List'!$H1794</f>
        <v>1.8738584667494611</v>
      </c>
      <c r="L1794" s="22">
        <f>L1793+'EVM CPZ List'!$K1794</f>
        <v>20591.265025494886</v>
      </c>
      <c r="M1794" s="22">
        <f>M1793-'EVM CPZ List'!$I1794</f>
        <v>8.671840584072056</v>
      </c>
      <c r="N1794" s="7" t="e">
        <f>INDEX('2021 Certified EVM Plan'!G:G,MATCH(B1794,'2021 Certified EVM Plan'!E:E,0))</f>
        <v>#N/A</v>
      </c>
      <c r="O1794" s="7" t="e">
        <f>INDEX('2021 Certified EVM Plan'!M:M,MATCH(B1794,'2021 Certified EVM Plan'!E:E,0))</f>
        <v>#N/A</v>
      </c>
      <c r="P1794" s="7">
        <f t="shared" ref="P1794:P1857" si="28">COUNTIF(B:B,B1794)</f>
        <v>1</v>
      </c>
      <c r="Q1794" s="26" t="e">
        <f>IF(INDEX('2021 Certified EVM Plan'!H:H,MATCH(B1794,'2021 Certified EVM Plan'!E:E,0))=1,M1794,#N/A)</f>
        <v>#N/A</v>
      </c>
      <c r="R1794" s="26" t="e">
        <f>IF(INDEX('2021 Certified EVM Plan'!J:J,MATCH(B1794,'2021 Certified EVM Plan'!E:E,0))=1,M1794,#N/A)</f>
        <v>#N/A</v>
      </c>
      <c r="S1794" s="26" t="e">
        <f>IF(INDEX('2021 Certified EVM Plan'!K:K,MATCH(B1794,'2021 Certified EVM Plan'!E:E,0))=1,M1794,#N/A)</f>
        <v>#N/A</v>
      </c>
    </row>
    <row r="1795" spans="1:19" x14ac:dyDescent="0.25">
      <c r="A1795" s="22" t="s">
        <v>1672</v>
      </c>
      <c r="B1795" s="22">
        <v>3938</v>
      </c>
      <c r="C1795" s="22">
        <v>54</v>
      </c>
      <c r="D1795" s="23">
        <v>5.0980487430171402E-4</v>
      </c>
      <c r="E1795" s="22">
        <v>254421103</v>
      </c>
      <c r="F1795" s="22" t="s">
        <v>1804</v>
      </c>
      <c r="G1795" s="22" t="s">
        <v>2060</v>
      </c>
      <c r="H1795" s="22">
        <v>10236.320775558501</v>
      </c>
      <c r="I1795" s="24">
        <f>'EVM CPZ List'!$D1795*'EVM CPZ List'!$C1795</f>
        <v>2.7529463212292556E-2</v>
      </c>
      <c r="J1795" s="25">
        <f>INDEX('Pivot of Risk Data'!A:A,MATCH('EVM CPZ List'!$B1795,'Pivot of Risk Data'!B:B,0),1)</f>
        <v>1764</v>
      </c>
      <c r="K1795" s="22">
        <f>0.000621371*'EVM CPZ List'!$H1795</f>
        <v>6.3605528766295611</v>
      </c>
      <c r="L1795" s="22">
        <f>L1794+'EVM CPZ List'!$K1795</f>
        <v>20597.625578371517</v>
      </c>
      <c r="M1795" s="22">
        <f>M1794-'EVM CPZ List'!$I1795</f>
        <v>8.6443111208597632</v>
      </c>
      <c r="N1795" s="7" t="e">
        <f>INDEX('2021 Certified EVM Plan'!G:G,MATCH(B1795,'2021 Certified EVM Plan'!E:E,0))</f>
        <v>#N/A</v>
      </c>
      <c r="O1795" s="7" t="e">
        <f>INDEX('2021 Certified EVM Plan'!M:M,MATCH(B1795,'2021 Certified EVM Plan'!E:E,0))</f>
        <v>#N/A</v>
      </c>
      <c r="P1795" s="7">
        <f t="shared" si="28"/>
        <v>1</v>
      </c>
      <c r="Q1795" s="26" t="e">
        <f>IF(INDEX('2021 Certified EVM Plan'!H:H,MATCH(B1795,'2021 Certified EVM Plan'!E:E,0))=1,M1795,#N/A)</f>
        <v>#N/A</v>
      </c>
      <c r="R1795" s="26" t="e">
        <f>IF(INDEX('2021 Certified EVM Plan'!J:J,MATCH(B1795,'2021 Certified EVM Plan'!E:E,0))=1,M1795,#N/A)</f>
        <v>#N/A</v>
      </c>
      <c r="S1795" s="26" t="e">
        <f>IF(INDEX('2021 Certified EVM Plan'!K:K,MATCH(B1795,'2021 Certified EVM Plan'!E:E,0))=1,M1795,#N/A)</f>
        <v>#N/A</v>
      </c>
    </row>
    <row r="1796" spans="1:19" x14ac:dyDescent="0.25">
      <c r="A1796" s="22" t="s">
        <v>8</v>
      </c>
      <c r="B1796" s="22">
        <v>1866</v>
      </c>
      <c r="C1796" s="22">
        <v>96</v>
      </c>
      <c r="D1796" s="23">
        <v>5.0952150653733701E-4</v>
      </c>
      <c r="E1796" s="22">
        <v>153081111</v>
      </c>
      <c r="F1796" s="22" t="s">
        <v>315</v>
      </c>
      <c r="G1796" s="22" t="s">
        <v>316</v>
      </c>
      <c r="H1796" s="22">
        <v>10305.9597787898</v>
      </c>
      <c r="I1796" s="24">
        <f>'EVM CPZ List'!$D1796*'EVM CPZ List'!$C1796</f>
        <v>4.8914064627584353E-2</v>
      </c>
      <c r="J1796" s="25">
        <f>INDEX('Pivot of Risk Data'!A:A,MATCH('EVM CPZ List'!$B1796,'Pivot of Risk Data'!B:B,0),1)</f>
        <v>1765</v>
      </c>
      <c r="K1796" s="22">
        <f>0.000621371*'EVM CPZ List'!$H1796</f>
        <v>6.4038245337063966</v>
      </c>
      <c r="L1796" s="22">
        <f>L1795+'EVM CPZ List'!$K1796</f>
        <v>20604.029402905224</v>
      </c>
      <c r="M1796" s="22">
        <f>M1795-'EVM CPZ List'!$I1796</f>
        <v>8.5953970562321782</v>
      </c>
      <c r="N1796" s="7" t="e">
        <f>INDEX('2021 Certified EVM Plan'!G:G,MATCH(B1796,'2021 Certified EVM Plan'!E:E,0))</f>
        <v>#N/A</v>
      </c>
      <c r="O1796" s="7" t="e">
        <f>INDEX('2021 Certified EVM Plan'!M:M,MATCH(B1796,'2021 Certified EVM Plan'!E:E,0))</f>
        <v>#N/A</v>
      </c>
      <c r="P1796" s="7">
        <f t="shared" si="28"/>
        <v>1</v>
      </c>
      <c r="Q1796" s="26" t="e">
        <f>IF(INDEX('2021 Certified EVM Plan'!H:H,MATCH(B1796,'2021 Certified EVM Plan'!E:E,0))=1,M1796,#N/A)</f>
        <v>#N/A</v>
      </c>
      <c r="R1796" s="26" t="e">
        <f>IF(INDEX('2021 Certified EVM Plan'!J:J,MATCH(B1796,'2021 Certified EVM Plan'!E:E,0))=1,M1796,#N/A)</f>
        <v>#N/A</v>
      </c>
      <c r="S1796" s="26" t="e">
        <f>IF(INDEX('2021 Certified EVM Plan'!K:K,MATCH(B1796,'2021 Certified EVM Plan'!E:E,0))=1,M1796,#N/A)</f>
        <v>#N/A</v>
      </c>
    </row>
    <row r="1797" spans="1:19" x14ac:dyDescent="0.25">
      <c r="A1797" s="22" t="s">
        <v>1672</v>
      </c>
      <c r="B1797" s="22">
        <v>8506</v>
      </c>
      <c r="C1797" s="22">
        <v>19</v>
      </c>
      <c r="D1797" s="23">
        <v>5.0896798504103196E-4</v>
      </c>
      <c r="E1797" s="22">
        <v>163781705</v>
      </c>
      <c r="F1797" s="22" t="s">
        <v>1727</v>
      </c>
      <c r="G1797" s="22" t="s">
        <v>2048</v>
      </c>
      <c r="H1797" s="22">
        <v>3727.5998608914301</v>
      </c>
      <c r="I1797" s="24">
        <f>'EVM CPZ List'!$D1797*'EVM CPZ List'!$C1797</f>
        <v>9.6703917157796079E-3</v>
      </c>
      <c r="J1797" s="25">
        <f>INDEX('Pivot of Risk Data'!A:A,MATCH('EVM CPZ List'!$B1797,'Pivot of Risk Data'!B:B,0),1)</f>
        <v>1766</v>
      </c>
      <c r="K1797" s="22">
        <f>0.000621371*'EVM CPZ List'!$H1797</f>
        <v>2.3162224531619691</v>
      </c>
      <c r="L1797" s="22">
        <f>L1796+'EVM CPZ List'!$K1797</f>
        <v>20606.345625358386</v>
      </c>
      <c r="M1797" s="22">
        <f>M1796-'EVM CPZ List'!$I1797</f>
        <v>8.5857266645163985</v>
      </c>
      <c r="N1797" s="7" t="e">
        <f>INDEX('2021 Certified EVM Plan'!G:G,MATCH(B1797,'2021 Certified EVM Plan'!E:E,0))</f>
        <v>#N/A</v>
      </c>
      <c r="O1797" s="7" t="e">
        <f>INDEX('2021 Certified EVM Plan'!M:M,MATCH(B1797,'2021 Certified EVM Plan'!E:E,0))</f>
        <v>#N/A</v>
      </c>
      <c r="P1797" s="7">
        <f t="shared" si="28"/>
        <v>1</v>
      </c>
      <c r="Q1797" s="26" t="e">
        <f>IF(INDEX('2021 Certified EVM Plan'!H:H,MATCH(B1797,'2021 Certified EVM Plan'!E:E,0))=1,M1797,#N/A)</f>
        <v>#N/A</v>
      </c>
      <c r="R1797" s="26" t="e">
        <f>IF(INDEX('2021 Certified EVM Plan'!J:J,MATCH(B1797,'2021 Certified EVM Plan'!E:E,0))=1,M1797,#N/A)</f>
        <v>#N/A</v>
      </c>
      <c r="S1797" s="26" t="e">
        <f>IF(INDEX('2021 Certified EVM Plan'!K:K,MATCH(B1797,'2021 Certified EVM Plan'!E:E,0))=1,M1797,#N/A)</f>
        <v>#N/A</v>
      </c>
    </row>
    <row r="1798" spans="1:19" x14ac:dyDescent="0.25">
      <c r="A1798" s="22" t="s">
        <v>8</v>
      </c>
      <c r="B1798" s="22">
        <v>1086</v>
      </c>
      <c r="C1798" s="22">
        <v>8</v>
      </c>
      <c r="D1798" s="23">
        <v>5.0831292434046996E-4</v>
      </c>
      <c r="E1798" s="22">
        <v>152461104</v>
      </c>
      <c r="F1798" s="22" t="s">
        <v>456</v>
      </c>
      <c r="G1798" s="22" t="s">
        <v>457</v>
      </c>
      <c r="H1798" s="22">
        <v>825.775786108494</v>
      </c>
      <c r="I1798" s="24">
        <f>'EVM CPZ List'!$D1798*'EVM CPZ List'!$C1798</f>
        <v>4.0665033947237597E-3</v>
      </c>
      <c r="J1798" s="25">
        <f>INDEX('Pivot of Risk Data'!A:A,MATCH('EVM CPZ List'!$B1798,'Pivot of Risk Data'!B:B,0),1)</f>
        <v>1767</v>
      </c>
      <c r="K1798" s="22">
        <f>0.000621371*'EVM CPZ List'!$H1798</f>
        <v>0.51311312599002101</v>
      </c>
      <c r="L1798" s="22">
        <f>L1797+'EVM CPZ List'!$K1798</f>
        <v>20606.858738484378</v>
      </c>
      <c r="M1798" s="22">
        <f>M1797-'EVM CPZ List'!$I1798</f>
        <v>8.5816601611216754</v>
      </c>
      <c r="N1798" s="7" t="e">
        <f>INDEX('2021 Certified EVM Plan'!G:G,MATCH(B1798,'2021 Certified EVM Plan'!E:E,0))</f>
        <v>#N/A</v>
      </c>
      <c r="O1798" s="7" t="e">
        <f>INDEX('2021 Certified EVM Plan'!M:M,MATCH(B1798,'2021 Certified EVM Plan'!E:E,0))</f>
        <v>#N/A</v>
      </c>
      <c r="P1798" s="7">
        <f t="shared" si="28"/>
        <v>1</v>
      </c>
      <c r="Q1798" s="26" t="e">
        <f>IF(INDEX('2021 Certified EVM Plan'!H:H,MATCH(B1798,'2021 Certified EVM Plan'!E:E,0))=1,M1798,#N/A)</f>
        <v>#N/A</v>
      </c>
      <c r="R1798" s="26" t="e">
        <f>IF(INDEX('2021 Certified EVM Plan'!J:J,MATCH(B1798,'2021 Certified EVM Plan'!E:E,0))=1,M1798,#N/A)</f>
        <v>#N/A</v>
      </c>
      <c r="S1798" s="26" t="e">
        <f>IF(INDEX('2021 Certified EVM Plan'!K:K,MATCH(B1798,'2021 Certified EVM Plan'!E:E,0))=1,M1798,#N/A)</f>
        <v>#N/A</v>
      </c>
    </row>
    <row r="1799" spans="1:19" x14ac:dyDescent="0.25">
      <c r="A1799" s="22" t="s">
        <v>2195</v>
      </c>
      <c r="B1799" s="22">
        <v>8891</v>
      </c>
      <c r="C1799" s="22">
        <v>86</v>
      </c>
      <c r="D1799" s="23">
        <v>5.0107098855909997E-4</v>
      </c>
      <c r="E1799" s="22">
        <v>82841102</v>
      </c>
      <c r="F1799" s="22" t="s">
        <v>2249</v>
      </c>
      <c r="G1799" s="22" t="s">
        <v>2300</v>
      </c>
      <c r="H1799" s="22">
        <v>7917.1189921620198</v>
      </c>
      <c r="I1799" s="24">
        <f>'EVM CPZ List'!$D1799*'EVM CPZ List'!$C1799</f>
        <v>4.3092105016082599E-2</v>
      </c>
      <c r="J1799" s="25">
        <f>INDEX('Pivot of Risk Data'!A:A,MATCH('EVM CPZ List'!$B1799,'Pivot of Risk Data'!B:B,0),1)</f>
        <v>1768</v>
      </c>
      <c r="K1799" s="22">
        <f>0.000621371*'EVM CPZ List'!$H1799</f>
        <v>4.9194681452787066</v>
      </c>
      <c r="L1799" s="22">
        <f>L1798+'EVM CPZ List'!$K1799</f>
        <v>20611.778206629657</v>
      </c>
      <c r="M1799" s="22">
        <f>M1798-'EVM CPZ List'!$I1799</f>
        <v>8.5385680561055928</v>
      </c>
      <c r="N1799" s="7" t="e">
        <f>INDEX('2021 Certified EVM Plan'!G:G,MATCH(B1799,'2021 Certified EVM Plan'!E:E,0))</f>
        <v>#N/A</v>
      </c>
      <c r="O1799" s="7" t="e">
        <f>INDEX('2021 Certified EVM Plan'!M:M,MATCH(B1799,'2021 Certified EVM Plan'!E:E,0))</f>
        <v>#N/A</v>
      </c>
      <c r="P1799" s="7">
        <f t="shared" si="28"/>
        <v>1</v>
      </c>
      <c r="Q1799" s="26" t="e">
        <f>IF(INDEX('2021 Certified EVM Plan'!H:H,MATCH(B1799,'2021 Certified EVM Plan'!E:E,0))=1,M1799,#N/A)</f>
        <v>#N/A</v>
      </c>
      <c r="R1799" s="26" t="e">
        <f>IF(INDEX('2021 Certified EVM Plan'!J:J,MATCH(B1799,'2021 Certified EVM Plan'!E:E,0))=1,M1799,#N/A)</f>
        <v>#N/A</v>
      </c>
      <c r="S1799" s="26" t="e">
        <f>IF(INDEX('2021 Certified EVM Plan'!K:K,MATCH(B1799,'2021 Certified EVM Plan'!E:E,0))=1,M1799,#N/A)</f>
        <v>#N/A</v>
      </c>
    </row>
    <row r="1800" spans="1:19" x14ac:dyDescent="0.25">
      <c r="A1800" s="22" t="s">
        <v>1672</v>
      </c>
      <c r="B1800" s="22">
        <v>1412</v>
      </c>
      <c r="C1800" s="22">
        <v>114</v>
      </c>
      <c r="D1800" s="23">
        <v>4.9974908569279798E-4</v>
      </c>
      <c r="E1800" s="22">
        <v>163661701</v>
      </c>
      <c r="F1800" s="22" t="s">
        <v>1691</v>
      </c>
      <c r="G1800" s="22" t="s">
        <v>1800</v>
      </c>
      <c r="H1800" s="22">
        <v>15184.801960913501</v>
      </c>
      <c r="I1800" s="24">
        <f>'EVM CPZ List'!$D1800*'EVM CPZ List'!$C1800</f>
        <v>5.6971395768978972E-2</v>
      </c>
      <c r="J1800" s="25">
        <f>INDEX('Pivot of Risk Data'!A:A,MATCH('EVM CPZ List'!$B1800,'Pivot of Risk Data'!B:B,0),1)</f>
        <v>1769</v>
      </c>
      <c r="K1800" s="22">
        <f>0.000621371*'EVM CPZ List'!$H1800</f>
        <v>9.4353955792547826</v>
      </c>
      <c r="L1800" s="22">
        <f>L1799+'EVM CPZ List'!$K1800</f>
        <v>20621.213602208911</v>
      </c>
      <c r="M1800" s="22">
        <f>M1799-'EVM CPZ List'!$I1800</f>
        <v>8.4815966603366135</v>
      </c>
      <c r="N1800" s="7" t="e">
        <f>INDEX('2021 Certified EVM Plan'!G:G,MATCH(B1800,'2021 Certified EVM Plan'!E:E,0))</f>
        <v>#N/A</v>
      </c>
      <c r="O1800" s="7" t="e">
        <f>INDEX('2021 Certified EVM Plan'!M:M,MATCH(B1800,'2021 Certified EVM Plan'!E:E,0))</f>
        <v>#N/A</v>
      </c>
      <c r="P1800" s="7">
        <f t="shared" si="28"/>
        <v>1</v>
      </c>
      <c r="Q1800" s="26" t="e">
        <f>IF(INDEX('2021 Certified EVM Plan'!H:H,MATCH(B1800,'2021 Certified EVM Plan'!E:E,0))=1,M1800,#N/A)</f>
        <v>#N/A</v>
      </c>
      <c r="R1800" s="26" t="e">
        <f>IF(INDEX('2021 Certified EVM Plan'!J:J,MATCH(B1800,'2021 Certified EVM Plan'!E:E,0))=1,M1800,#N/A)</f>
        <v>#N/A</v>
      </c>
      <c r="S1800" s="26" t="e">
        <f>IF(INDEX('2021 Certified EVM Plan'!K:K,MATCH(B1800,'2021 Certified EVM Plan'!E:E,0))=1,M1800,#N/A)</f>
        <v>#N/A</v>
      </c>
    </row>
    <row r="1801" spans="1:19" x14ac:dyDescent="0.25">
      <c r="A1801" s="22" t="s">
        <v>2195</v>
      </c>
      <c r="B1801" s="22">
        <v>5603</v>
      </c>
      <c r="C1801" s="22">
        <v>89</v>
      </c>
      <c r="D1801" s="23">
        <v>4.9813344237458997E-4</v>
      </c>
      <c r="E1801" s="22">
        <v>83252107</v>
      </c>
      <c r="F1801" s="22" t="s">
        <v>2535</v>
      </c>
      <c r="G1801" s="22" t="s">
        <v>2536</v>
      </c>
      <c r="H1801" s="22">
        <v>13450.8089363073</v>
      </c>
      <c r="I1801" s="24">
        <f>'EVM CPZ List'!$D1801*'EVM CPZ List'!$C1801</f>
        <v>4.433387637133851E-2</v>
      </c>
      <c r="J1801" s="25">
        <f>INDEX('Pivot of Risk Data'!A:A,MATCH('EVM CPZ List'!$B1801,'Pivot of Risk Data'!B:B,0),1)</f>
        <v>1770</v>
      </c>
      <c r="K1801" s="22">
        <f>0.000621371*'EVM CPZ List'!$H1801</f>
        <v>8.3579425995622039</v>
      </c>
      <c r="L1801" s="22">
        <f>L1800+'EVM CPZ List'!$K1801</f>
        <v>20629.571544808474</v>
      </c>
      <c r="M1801" s="22">
        <f>M1800-'EVM CPZ List'!$I1801</f>
        <v>8.4372627839652754</v>
      </c>
      <c r="N1801" s="7" t="e">
        <f>INDEX('2021 Certified EVM Plan'!G:G,MATCH(B1801,'2021 Certified EVM Plan'!E:E,0))</f>
        <v>#N/A</v>
      </c>
      <c r="O1801" s="7" t="e">
        <f>INDEX('2021 Certified EVM Plan'!M:M,MATCH(B1801,'2021 Certified EVM Plan'!E:E,0))</f>
        <v>#N/A</v>
      </c>
      <c r="P1801" s="7">
        <f t="shared" si="28"/>
        <v>1</v>
      </c>
      <c r="Q1801" s="26" t="e">
        <f>IF(INDEX('2021 Certified EVM Plan'!H:H,MATCH(B1801,'2021 Certified EVM Plan'!E:E,0))=1,M1801,#N/A)</f>
        <v>#N/A</v>
      </c>
      <c r="R1801" s="26" t="e">
        <f>IF(INDEX('2021 Certified EVM Plan'!J:J,MATCH(B1801,'2021 Certified EVM Plan'!E:E,0))=1,M1801,#N/A)</f>
        <v>#N/A</v>
      </c>
      <c r="S1801" s="26" t="e">
        <f>IF(INDEX('2021 Certified EVM Plan'!K:K,MATCH(B1801,'2021 Certified EVM Plan'!E:E,0))=1,M1801,#N/A)</f>
        <v>#N/A</v>
      </c>
    </row>
    <row r="1802" spans="1:19" x14ac:dyDescent="0.25">
      <c r="A1802" s="22" t="s">
        <v>2906</v>
      </c>
      <c r="B1802" s="22">
        <v>5660</v>
      </c>
      <c r="C1802" s="22">
        <v>159</v>
      </c>
      <c r="D1802" s="23">
        <v>4.9415709016913296E-4</v>
      </c>
      <c r="E1802" s="22">
        <v>42291101</v>
      </c>
      <c r="F1802" s="22" t="s">
        <v>2920</v>
      </c>
      <c r="G1802" s="22" t="s">
        <v>2987</v>
      </c>
      <c r="H1802" s="22">
        <v>13978.404065079299</v>
      </c>
      <c r="I1802" s="24">
        <f>'EVM CPZ List'!$D1802*'EVM CPZ List'!$C1802</f>
        <v>7.8570977336892139E-2</v>
      </c>
      <c r="J1802" s="25">
        <f>INDEX('Pivot of Risk Data'!A:A,MATCH('EVM CPZ List'!$B1802,'Pivot of Risk Data'!B:B,0),1)</f>
        <v>1771</v>
      </c>
      <c r="K1802" s="22">
        <f>0.000621371*'EVM CPZ List'!$H1802</f>
        <v>8.6857749123223904</v>
      </c>
      <c r="L1802" s="22">
        <f>L1801+'EVM CPZ List'!$K1802</f>
        <v>20638.257319720797</v>
      </c>
      <c r="M1802" s="22">
        <f>M1801-'EVM CPZ List'!$I1802</f>
        <v>8.358691806628384</v>
      </c>
      <c r="N1802" s="7" t="e">
        <f>INDEX('2021 Certified EVM Plan'!G:G,MATCH(B1802,'2021 Certified EVM Plan'!E:E,0))</f>
        <v>#N/A</v>
      </c>
      <c r="O1802" s="7" t="e">
        <f>INDEX('2021 Certified EVM Plan'!M:M,MATCH(B1802,'2021 Certified EVM Plan'!E:E,0))</f>
        <v>#N/A</v>
      </c>
      <c r="P1802" s="7">
        <f t="shared" si="28"/>
        <v>1</v>
      </c>
      <c r="Q1802" s="26" t="e">
        <f>IF(INDEX('2021 Certified EVM Plan'!H:H,MATCH(B1802,'2021 Certified EVM Plan'!E:E,0))=1,M1802,#N/A)</f>
        <v>#N/A</v>
      </c>
      <c r="R1802" s="26" t="e">
        <f>IF(INDEX('2021 Certified EVM Plan'!J:J,MATCH(B1802,'2021 Certified EVM Plan'!E:E,0))=1,M1802,#N/A)</f>
        <v>#N/A</v>
      </c>
      <c r="S1802" s="26" t="e">
        <f>IF(INDEX('2021 Certified EVM Plan'!K:K,MATCH(B1802,'2021 Certified EVM Plan'!E:E,0))=1,M1802,#N/A)</f>
        <v>#N/A</v>
      </c>
    </row>
    <row r="1803" spans="1:19" x14ac:dyDescent="0.25">
      <c r="A1803" s="22" t="s">
        <v>8</v>
      </c>
      <c r="B1803" s="22">
        <v>82</v>
      </c>
      <c r="C1803" s="22">
        <v>225</v>
      </c>
      <c r="D1803" s="23">
        <v>4.9414573317324703E-4</v>
      </c>
      <c r="E1803" s="22">
        <v>152241101</v>
      </c>
      <c r="F1803" s="22" t="s">
        <v>308</v>
      </c>
      <c r="G1803" s="22" t="s">
        <v>323</v>
      </c>
      <c r="H1803" s="22">
        <v>21258.161303524401</v>
      </c>
      <c r="I1803" s="24">
        <f>'EVM CPZ List'!$D1803*'EVM CPZ List'!$C1803</f>
        <v>0.11118278996398058</v>
      </c>
      <c r="J1803" s="25">
        <f>INDEX('Pivot of Risk Data'!A:A,MATCH('EVM CPZ List'!$B1803,'Pivot of Risk Data'!B:B,0),1)</f>
        <v>1772</v>
      </c>
      <c r="K1803" s="22">
        <f>0.000621371*'EVM CPZ List'!$H1803</f>
        <v>13.20920494733226</v>
      </c>
      <c r="L1803" s="22">
        <f>L1802+'EVM CPZ List'!$K1803</f>
        <v>20651.466524668129</v>
      </c>
      <c r="M1803" s="22">
        <f>M1802-'EVM CPZ List'!$I1803</f>
        <v>8.2475090166644041</v>
      </c>
      <c r="N1803" s="7" t="e">
        <f>INDEX('2021 Certified EVM Plan'!G:G,MATCH(B1803,'2021 Certified EVM Plan'!E:E,0))</f>
        <v>#N/A</v>
      </c>
      <c r="O1803" s="7" t="e">
        <f>INDEX('2021 Certified EVM Plan'!M:M,MATCH(B1803,'2021 Certified EVM Plan'!E:E,0))</f>
        <v>#N/A</v>
      </c>
      <c r="P1803" s="7">
        <f t="shared" si="28"/>
        <v>1</v>
      </c>
      <c r="Q1803" s="26" t="e">
        <f>IF(INDEX('2021 Certified EVM Plan'!H:H,MATCH(B1803,'2021 Certified EVM Plan'!E:E,0))=1,M1803,#N/A)</f>
        <v>#N/A</v>
      </c>
      <c r="R1803" s="26" t="e">
        <f>IF(INDEX('2021 Certified EVM Plan'!J:J,MATCH(B1803,'2021 Certified EVM Plan'!E:E,0))=1,M1803,#N/A)</f>
        <v>#N/A</v>
      </c>
      <c r="S1803" s="26" t="e">
        <f>IF(INDEX('2021 Certified EVM Plan'!K:K,MATCH(B1803,'2021 Certified EVM Plan'!E:E,0))=1,M1803,#N/A)</f>
        <v>#N/A</v>
      </c>
    </row>
    <row r="1804" spans="1:19" x14ac:dyDescent="0.25">
      <c r="A1804" s="22" t="s">
        <v>1672</v>
      </c>
      <c r="B1804" s="22">
        <v>8273</v>
      </c>
      <c r="C1804" s="22">
        <v>34</v>
      </c>
      <c r="D1804" s="23">
        <v>4.9390075858381601E-4</v>
      </c>
      <c r="E1804" s="22">
        <v>254061103</v>
      </c>
      <c r="F1804" s="22" t="s">
        <v>1789</v>
      </c>
      <c r="G1804" s="22" t="s">
        <v>2078</v>
      </c>
      <c r="H1804" s="22">
        <v>8988.3159824416507</v>
      </c>
      <c r="I1804" s="24">
        <f>'EVM CPZ List'!$D1804*'EVM CPZ List'!$C1804</f>
        <v>1.6792625791849744E-2</v>
      </c>
      <c r="J1804" s="25">
        <f>INDEX('Pivot of Risk Data'!A:A,MATCH('EVM CPZ List'!$B1804,'Pivot of Risk Data'!B:B,0),1)</f>
        <v>1773</v>
      </c>
      <c r="K1804" s="22">
        <f>0.000621371*'EVM CPZ List'!$H1804</f>
        <v>5.5850788903257511</v>
      </c>
      <c r="L1804" s="22">
        <f>L1803+'EVM CPZ List'!$K1804</f>
        <v>20657.051603558455</v>
      </c>
      <c r="M1804" s="22">
        <f>M1803-'EVM CPZ List'!$I1804</f>
        <v>8.2307163908725549</v>
      </c>
      <c r="N1804" s="7" t="e">
        <f>INDEX('2021 Certified EVM Plan'!G:G,MATCH(B1804,'2021 Certified EVM Plan'!E:E,0))</f>
        <v>#N/A</v>
      </c>
      <c r="O1804" s="7" t="e">
        <f>INDEX('2021 Certified EVM Plan'!M:M,MATCH(B1804,'2021 Certified EVM Plan'!E:E,0))</f>
        <v>#N/A</v>
      </c>
      <c r="P1804" s="7">
        <f t="shared" si="28"/>
        <v>1</v>
      </c>
      <c r="Q1804" s="26" t="e">
        <f>IF(INDEX('2021 Certified EVM Plan'!H:H,MATCH(B1804,'2021 Certified EVM Plan'!E:E,0))=1,M1804,#N/A)</f>
        <v>#N/A</v>
      </c>
      <c r="R1804" s="26" t="e">
        <f>IF(INDEX('2021 Certified EVM Plan'!J:J,MATCH(B1804,'2021 Certified EVM Plan'!E:E,0))=1,M1804,#N/A)</f>
        <v>#N/A</v>
      </c>
      <c r="S1804" s="26" t="e">
        <f>IF(INDEX('2021 Certified EVM Plan'!K:K,MATCH(B1804,'2021 Certified EVM Plan'!E:E,0))=1,M1804,#N/A)</f>
        <v>#N/A</v>
      </c>
    </row>
    <row r="1805" spans="1:19" x14ac:dyDescent="0.25">
      <c r="A1805" s="22" t="s">
        <v>2195</v>
      </c>
      <c r="B1805" s="22">
        <v>753</v>
      </c>
      <c r="C1805" s="22">
        <v>19</v>
      </c>
      <c r="D1805" s="23">
        <v>4.8998314804857702E-4</v>
      </c>
      <c r="E1805" s="22">
        <v>182811103</v>
      </c>
      <c r="F1805" s="22" t="s">
        <v>2764</v>
      </c>
      <c r="G1805" s="22" t="s">
        <v>2806</v>
      </c>
      <c r="H1805" s="22">
        <v>11235.2762021525</v>
      </c>
      <c r="I1805" s="24">
        <f>'EVM CPZ List'!$D1805*'EVM CPZ List'!$C1805</f>
        <v>9.3096798129229628E-3</v>
      </c>
      <c r="J1805" s="25">
        <f>INDEX('Pivot of Risk Data'!A:A,MATCH('EVM CPZ List'!$B1805,'Pivot of Risk Data'!B:B,0),1)</f>
        <v>1774</v>
      </c>
      <c r="K1805" s="22">
        <f>0.000621371*'EVM CPZ List'!$H1805</f>
        <v>6.9812748090077008</v>
      </c>
      <c r="L1805" s="22">
        <f>L1804+'EVM CPZ List'!$K1805</f>
        <v>20664.032878367463</v>
      </c>
      <c r="M1805" s="22">
        <f>M1804-'EVM CPZ List'!$I1805</f>
        <v>8.2214067110596325</v>
      </c>
      <c r="N1805" s="7" t="e">
        <f>INDEX('2021 Certified EVM Plan'!G:G,MATCH(B1805,'2021 Certified EVM Plan'!E:E,0))</f>
        <v>#N/A</v>
      </c>
      <c r="O1805" s="7" t="e">
        <f>INDEX('2021 Certified EVM Plan'!M:M,MATCH(B1805,'2021 Certified EVM Plan'!E:E,0))</f>
        <v>#N/A</v>
      </c>
      <c r="P1805" s="7">
        <f t="shared" si="28"/>
        <v>1</v>
      </c>
      <c r="Q1805" s="26" t="e">
        <f>IF(INDEX('2021 Certified EVM Plan'!H:H,MATCH(B1805,'2021 Certified EVM Plan'!E:E,0))=1,M1805,#N/A)</f>
        <v>#N/A</v>
      </c>
      <c r="R1805" s="26" t="e">
        <f>IF(INDEX('2021 Certified EVM Plan'!J:J,MATCH(B1805,'2021 Certified EVM Plan'!E:E,0))=1,M1805,#N/A)</f>
        <v>#N/A</v>
      </c>
      <c r="S1805" s="26" t="e">
        <f>IF(INDEX('2021 Certified EVM Plan'!K:K,MATCH(B1805,'2021 Certified EVM Plan'!E:E,0))=1,M1805,#N/A)</f>
        <v>#N/A</v>
      </c>
    </row>
    <row r="1806" spans="1:19" x14ac:dyDescent="0.25">
      <c r="A1806" s="22" t="s">
        <v>1672</v>
      </c>
      <c r="B1806" s="22">
        <v>2669</v>
      </c>
      <c r="C1806" s="22">
        <v>142</v>
      </c>
      <c r="D1806" s="23">
        <v>4.8991494233857505E-4</v>
      </c>
      <c r="E1806" s="22">
        <v>163661702</v>
      </c>
      <c r="F1806" s="22" t="s">
        <v>1744</v>
      </c>
      <c r="G1806" s="22" t="s">
        <v>1761</v>
      </c>
      <c r="H1806" s="22">
        <v>16506.220486669001</v>
      </c>
      <c r="I1806" s="24">
        <f>'EVM CPZ List'!$D1806*'EVM CPZ List'!$C1806</f>
        <v>6.956792181207766E-2</v>
      </c>
      <c r="J1806" s="25">
        <f>INDEX('Pivot of Risk Data'!A:A,MATCH('EVM CPZ List'!$B1806,'Pivot of Risk Data'!B:B,0),1)</f>
        <v>1775</v>
      </c>
      <c r="K1806" s="22">
        <f>0.000621371*'EVM CPZ List'!$H1806</f>
        <v>10.256486730022004</v>
      </c>
      <c r="L1806" s="22">
        <f>L1805+'EVM CPZ List'!$K1806</f>
        <v>20674.289365097484</v>
      </c>
      <c r="M1806" s="22">
        <f>M1805-'EVM CPZ List'!$I1806</f>
        <v>8.1518387892475541</v>
      </c>
      <c r="N1806" s="7" t="e">
        <f>INDEX('2021 Certified EVM Plan'!G:G,MATCH(B1806,'2021 Certified EVM Plan'!E:E,0))</f>
        <v>#N/A</v>
      </c>
      <c r="O1806" s="7" t="e">
        <f>INDEX('2021 Certified EVM Plan'!M:M,MATCH(B1806,'2021 Certified EVM Plan'!E:E,0))</f>
        <v>#N/A</v>
      </c>
      <c r="P1806" s="7">
        <f t="shared" si="28"/>
        <v>1</v>
      </c>
      <c r="Q1806" s="26" t="e">
        <f>IF(INDEX('2021 Certified EVM Plan'!H:H,MATCH(B1806,'2021 Certified EVM Plan'!E:E,0))=1,M1806,#N/A)</f>
        <v>#N/A</v>
      </c>
      <c r="R1806" s="26" t="e">
        <f>IF(INDEX('2021 Certified EVM Plan'!J:J,MATCH(B1806,'2021 Certified EVM Plan'!E:E,0))=1,M1806,#N/A)</f>
        <v>#N/A</v>
      </c>
      <c r="S1806" s="26" t="e">
        <f>IF(INDEX('2021 Certified EVM Plan'!K:K,MATCH(B1806,'2021 Certified EVM Plan'!E:E,0))=1,M1806,#N/A)</f>
        <v>#N/A</v>
      </c>
    </row>
    <row r="1807" spans="1:19" x14ac:dyDescent="0.25">
      <c r="A1807" s="22" t="s">
        <v>964</v>
      </c>
      <c r="B1807" s="22">
        <v>5340</v>
      </c>
      <c r="C1807" s="22">
        <v>130</v>
      </c>
      <c r="D1807" s="23">
        <v>4.8934790279059998E-4</v>
      </c>
      <c r="E1807" s="22">
        <v>192101101</v>
      </c>
      <c r="F1807" s="22" t="s">
        <v>1588</v>
      </c>
      <c r="G1807" s="22" t="s">
        <v>1589</v>
      </c>
      <c r="H1807" s="22">
        <v>15254.5949239566</v>
      </c>
      <c r="I1807" s="24">
        <f>'EVM CPZ List'!$D1807*'EVM CPZ List'!$C1807</f>
        <v>6.3615227362777998E-2</v>
      </c>
      <c r="J1807" s="25">
        <f>INDEX('Pivot of Risk Data'!A:A,MATCH('EVM CPZ List'!$B1807,'Pivot of Risk Data'!B:B,0),1)</f>
        <v>1776</v>
      </c>
      <c r="K1807" s="22">
        <f>0.000621371*'EVM CPZ List'!$H1807</f>
        <v>9.4787629024938358</v>
      </c>
      <c r="L1807" s="22">
        <f>L1806+'EVM CPZ List'!$K1807</f>
        <v>20683.768127999978</v>
      </c>
      <c r="M1807" s="22">
        <f>M1806-'EVM CPZ List'!$I1807</f>
        <v>8.0882235618847762</v>
      </c>
      <c r="N1807" s="7" t="e">
        <f>INDEX('2021 Certified EVM Plan'!G:G,MATCH(B1807,'2021 Certified EVM Plan'!E:E,0))</f>
        <v>#N/A</v>
      </c>
      <c r="O1807" s="7" t="e">
        <f>INDEX('2021 Certified EVM Plan'!M:M,MATCH(B1807,'2021 Certified EVM Plan'!E:E,0))</f>
        <v>#N/A</v>
      </c>
      <c r="P1807" s="7">
        <f t="shared" si="28"/>
        <v>1</v>
      </c>
      <c r="Q1807" s="26" t="e">
        <f>IF(INDEX('2021 Certified EVM Plan'!H:H,MATCH(B1807,'2021 Certified EVM Plan'!E:E,0))=1,M1807,#N/A)</f>
        <v>#N/A</v>
      </c>
      <c r="R1807" s="26" t="e">
        <f>IF(INDEX('2021 Certified EVM Plan'!J:J,MATCH(B1807,'2021 Certified EVM Plan'!E:E,0))=1,M1807,#N/A)</f>
        <v>#N/A</v>
      </c>
      <c r="S1807" s="26" t="e">
        <f>IF(INDEX('2021 Certified EVM Plan'!K:K,MATCH(B1807,'2021 Certified EVM Plan'!E:E,0))=1,M1807,#N/A)</f>
        <v>#N/A</v>
      </c>
    </row>
    <row r="1808" spans="1:19" x14ac:dyDescent="0.25">
      <c r="A1808" s="22" t="s">
        <v>8</v>
      </c>
      <c r="B1808" s="22">
        <v>6143</v>
      </c>
      <c r="C1808" s="22">
        <v>12</v>
      </c>
      <c r="D1808" s="23">
        <v>4.8898570858570004E-4</v>
      </c>
      <c r="E1808" s="22">
        <v>152481105</v>
      </c>
      <c r="F1808" s="22" t="s">
        <v>32</v>
      </c>
      <c r="G1808" s="22" t="s">
        <v>196</v>
      </c>
      <c r="H1808" s="22">
        <v>7615.7819401933002</v>
      </c>
      <c r="I1808" s="24">
        <f>'EVM CPZ List'!$D1808*'EVM CPZ List'!$C1808</f>
        <v>5.8678285030284005E-3</v>
      </c>
      <c r="J1808" s="25">
        <f>INDEX('Pivot of Risk Data'!A:A,MATCH('EVM CPZ List'!$B1808,'Pivot of Risk Data'!B:B,0),1)</f>
        <v>1777</v>
      </c>
      <c r="K1808" s="22">
        <f>0.000621371*'EVM CPZ List'!$H1808</f>
        <v>4.7322260399598512</v>
      </c>
      <c r="L1808" s="22">
        <f>L1807+'EVM CPZ List'!$K1808</f>
        <v>20688.500354039938</v>
      </c>
      <c r="M1808" s="22">
        <f>M1807-'EVM CPZ List'!$I1808</f>
        <v>8.082355733381748</v>
      </c>
      <c r="N1808" s="7" t="e">
        <f>INDEX('2021 Certified EVM Plan'!G:G,MATCH(B1808,'2021 Certified EVM Plan'!E:E,0))</f>
        <v>#N/A</v>
      </c>
      <c r="O1808" s="7" t="e">
        <f>INDEX('2021 Certified EVM Plan'!M:M,MATCH(B1808,'2021 Certified EVM Plan'!E:E,0))</f>
        <v>#N/A</v>
      </c>
      <c r="P1808" s="7">
        <f t="shared" si="28"/>
        <v>1</v>
      </c>
      <c r="Q1808" s="26" t="e">
        <f>IF(INDEX('2021 Certified EVM Plan'!H:H,MATCH(B1808,'2021 Certified EVM Plan'!E:E,0))=1,M1808,#N/A)</f>
        <v>#N/A</v>
      </c>
      <c r="R1808" s="26" t="e">
        <f>IF(INDEX('2021 Certified EVM Plan'!J:J,MATCH(B1808,'2021 Certified EVM Plan'!E:E,0))=1,M1808,#N/A)</f>
        <v>#N/A</v>
      </c>
      <c r="S1808" s="26" t="e">
        <f>IF(INDEX('2021 Certified EVM Plan'!K:K,MATCH(B1808,'2021 Certified EVM Plan'!E:E,0))=1,M1808,#N/A)</f>
        <v>#N/A</v>
      </c>
    </row>
    <row r="1809" spans="1:19" x14ac:dyDescent="0.25">
      <c r="A1809" s="22" t="s">
        <v>539</v>
      </c>
      <c r="B1809" s="22">
        <v>8004</v>
      </c>
      <c r="C1809" s="22">
        <v>26</v>
      </c>
      <c r="D1809" s="23">
        <v>4.8416218033457302E-4</v>
      </c>
      <c r="E1809" s="22">
        <v>102041104</v>
      </c>
      <c r="F1809" s="22" t="s">
        <v>739</v>
      </c>
      <c r="G1809" s="22" t="s">
        <v>803</v>
      </c>
      <c r="H1809" s="22">
        <v>8206.2423278273</v>
      </c>
      <c r="I1809" s="24">
        <f>'EVM CPZ List'!$D1809*'EVM CPZ List'!$C1809</f>
        <v>1.2588216688698899E-2</v>
      </c>
      <c r="J1809" s="25">
        <f>INDEX('Pivot of Risk Data'!A:A,MATCH('EVM CPZ List'!$B1809,'Pivot of Risk Data'!B:B,0),1)</f>
        <v>1778</v>
      </c>
      <c r="K1809" s="22">
        <f>0.000621371*'EVM CPZ List'!$H1809</f>
        <v>5.0991210014843773</v>
      </c>
      <c r="L1809" s="22">
        <f>L1808+'EVM CPZ List'!$K1809</f>
        <v>20693.599475041421</v>
      </c>
      <c r="M1809" s="22">
        <f>M1808-'EVM CPZ List'!$I1809</f>
        <v>8.0697675166930498</v>
      </c>
      <c r="N1809" s="7" t="e">
        <f>INDEX('2021 Certified EVM Plan'!G:G,MATCH(B1809,'2021 Certified EVM Plan'!E:E,0))</f>
        <v>#N/A</v>
      </c>
      <c r="O1809" s="7" t="e">
        <f>INDEX('2021 Certified EVM Plan'!M:M,MATCH(B1809,'2021 Certified EVM Plan'!E:E,0))</f>
        <v>#N/A</v>
      </c>
      <c r="P1809" s="7">
        <f t="shared" si="28"/>
        <v>1</v>
      </c>
      <c r="Q1809" s="26" t="e">
        <f>IF(INDEX('2021 Certified EVM Plan'!H:H,MATCH(B1809,'2021 Certified EVM Plan'!E:E,0))=1,M1809,#N/A)</f>
        <v>#N/A</v>
      </c>
      <c r="R1809" s="26" t="e">
        <f>IF(INDEX('2021 Certified EVM Plan'!J:J,MATCH(B1809,'2021 Certified EVM Plan'!E:E,0))=1,M1809,#N/A)</f>
        <v>#N/A</v>
      </c>
      <c r="S1809" s="26" t="e">
        <f>IF(INDEX('2021 Certified EVM Plan'!K:K,MATCH(B1809,'2021 Certified EVM Plan'!E:E,0))=1,M1809,#N/A)</f>
        <v>#N/A</v>
      </c>
    </row>
    <row r="1810" spans="1:19" x14ac:dyDescent="0.25">
      <c r="A1810" s="22" t="s">
        <v>539</v>
      </c>
      <c r="B1810" s="22">
        <v>6787</v>
      </c>
      <c r="C1810" s="22">
        <v>374</v>
      </c>
      <c r="D1810" s="23">
        <v>4.8057416589307E-4</v>
      </c>
      <c r="E1810" s="22">
        <v>102971111</v>
      </c>
      <c r="F1810" s="22" t="s">
        <v>674</v>
      </c>
      <c r="G1810" s="22" t="s">
        <v>675</v>
      </c>
      <c r="H1810" s="22">
        <v>35773.744644170802</v>
      </c>
      <c r="I1810" s="24">
        <f>'EVM CPZ List'!$D1810*'EVM CPZ List'!$C1810</f>
        <v>0.17973473804400819</v>
      </c>
      <c r="J1810" s="25">
        <f>INDEX('Pivot of Risk Data'!A:A,MATCH('EVM CPZ List'!$B1810,'Pivot of Risk Data'!B:B,0),1)</f>
        <v>1779</v>
      </c>
      <c r="K1810" s="22">
        <f>0.000621371*'EVM CPZ List'!$H1810</f>
        <v>22.228767483293055</v>
      </c>
      <c r="L1810" s="22">
        <f>L1809+'EVM CPZ List'!$K1810</f>
        <v>20715.828242524713</v>
      </c>
      <c r="M1810" s="22">
        <f>M1809-'EVM CPZ List'!$I1810</f>
        <v>7.8900327786490418</v>
      </c>
      <c r="N1810" s="7" t="e">
        <f>INDEX('2021 Certified EVM Plan'!G:G,MATCH(B1810,'2021 Certified EVM Plan'!E:E,0))</f>
        <v>#N/A</v>
      </c>
      <c r="O1810" s="7" t="e">
        <f>INDEX('2021 Certified EVM Plan'!M:M,MATCH(B1810,'2021 Certified EVM Plan'!E:E,0))</f>
        <v>#N/A</v>
      </c>
      <c r="P1810" s="7">
        <f t="shared" si="28"/>
        <v>1</v>
      </c>
      <c r="Q1810" s="26" t="e">
        <f>IF(INDEX('2021 Certified EVM Plan'!H:H,MATCH(B1810,'2021 Certified EVM Plan'!E:E,0))=1,M1810,#N/A)</f>
        <v>#N/A</v>
      </c>
      <c r="R1810" s="26" t="e">
        <f>IF(INDEX('2021 Certified EVM Plan'!J:J,MATCH(B1810,'2021 Certified EVM Plan'!E:E,0))=1,M1810,#N/A)</f>
        <v>#N/A</v>
      </c>
      <c r="S1810" s="26" t="e">
        <f>IF(INDEX('2021 Certified EVM Plan'!K:K,MATCH(B1810,'2021 Certified EVM Plan'!E:E,0))=1,M1810,#N/A)</f>
        <v>#N/A</v>
      </c>
    </row>
    <row r="1811" spans="1:19" x14ac:dyDescent="0.25">
      <c r="A1811" s="22" t="s">
        <v>2906</v>
      </c>
      <c r="B1811" s="22">
        <v>7506</v>
      </c>
      <c r="C1811" s="22">
        <v>20</v>
      </c>
      <c r="D1811" s="23">
        <v>4.7745680780442298E-4</v>
      </c>
      <c r="E1811" s="22">
        <v>12101102</v>
      </c>
      <c r="F1811" s="22" t="s">
        <v>3040</v>
      </c>
      <c r="G1811" s="22" t="s">
        <v>3376</v>
      </c>
      <c r="H1811" s="22">
        <v>2362.1685257389299</v>
      </c>
      <c r="I1811" s="24">
        <f>'EVM CPZ List'!$D1811*'EVM CPZ List'!$C1811</f>
        <v>9.5491361560884596E-3</v>
      </c>
      <c r="J1811" s="25">
        <f>INDEX('Pivot of Risk Data'!A:A,MATCH('EVM CPZ List'!$B1811,'Pivot of Risk Data'!B:B,0),1)</f>
        <v>1780</v>
      </c>
      <c r="K1811" s="22">
        <f>0.000621371*'EVM CPZ List'!$H1811</f>
        <v>1.4677830190069248</v>
      </c>
      <c r="L1811" s="22">
        <f>L1810+'EVM CPZ List'!$K1811</f>
        <v>20717.296025543721</v>
      </c>
      <c r="M1811" s="22">
        <f>M1810-'EVM CPZ List'!$I1811</f>
        <v>7.880483642492953</v>
      </c>
      <c r="N1811" s="7" t="e">
        <f>INDEX('2021 Certified EVM Plan'!G:G,MATCH(B1811,'2021 Certified EVM Plan'!E:E,0))</f>
        <v>#N/A</v>
      </c>
      <c r="O1811" s="7" t="e">
        <f>INDEX('2021 Certified EVM Plan'!M:M,MATCH(B1811,'2021 Certified EVM Plan'!E:E,0))</f>
        <v>#N/A</v>
      </c>
      <c r="P1811" s="7">
        <f t="shared" si="28"/>
        <v>1</v>
      </c>
      <c r="Q1811" s="26" t="e">
        <f>IF(INDEX('2021 Certified EVM Plan'!H:H,MATCH(B1811,'2021 Certified EVM Plan'!E:E,0))=1,M1811,#N/A)</f>
        <v>#N/A</v>
      </c>
      <c r="R1811" s="26" t="e">
        <f>IF(INDEX('2021 Certified EVM Plan'!J:J,MATCH(B1811,'2021 Certified EVM Plan'!E:E,0))=1,M1811,#N/A)</f>
        <v>#N/A</v>
      </c>
      <c r="S1811" s="26" t="e">
        <f>IF(INDEX('2021 Certified EVM Plan'!K:K,MATCH(B1811,'2021 Certified EVM Plan'!E:E,0))=1,M1811,#N/A)</f>
        <v>#N/A</v>
      </c>
    </row>
    <row r="1812" spans="1:19" x14ac:dyDescent="0.25">
      <c r="A1812" s="22" t="s">
        <v>539</v>
      </c>
      <c r="B1812" s="22">
        <v>5834</v>
      </c>
      <c r="C1812" s="22">
        <v>71</v>
      </c>
      <c r="D1812" s="23">
        <v>4.7136677744091397E-4</v>
      </c>
      <c r="E1812" s="22">
        <v>103132101</v>
      </c>
      <c r="F1812" s="22" t="s">
        <v>644</v>
      </c>
      <c r="G1812" s="22" t="s">
        <v>890</v>
      </c>
      <c r="H1812" s="22">
        <v>8832.0854539536194</v>
      </c>
      <c r="I1812" s="24">
        <f>'EVM CPZ List'!$D1812*'EVM CPZ List'!$C1812</f>
        <v>3.3467041198304889E-2</v>
      </c>
      <c r="J1812" s="25">
        <f>INDEX('Pivot of Risk Data'!A:A,MATCH('EVM CPZ List'!$B1812,'Pivot of Risk Data'!B:B,0),1)</f>
        <v>1781</v>
      </c>
      <c r="K1812" s="22">
        <f>0.000621371*'EVM CPZ List'!$H1812</f>
        <v>5.4880017706086148</v>
      </c>
      <c r="L1812" s="22">
        <f>L1811+'EVM CPZ List'!$K1812</f>
        <v>20722.78402731433</v>
      </c>
      <c r="M1812" s="22">
        <f>M1811-'EVM CPZ List'!$I1812</f>
        <v>7.8470166012946478</v>
      </c>
      <c r="N1812" s="7" t="e">
        <f>INDEX('2021 Certified EVM Plan'!G:G,MATCH(B1812,'2021 Certified EVM Plan'!E:E,0))</f>
        <v>#N/A</v>
      </c>
      <c r="O1812" s="7" t="e">
        <f>INDEX('2021 Certified EVM Plan'!M:M,MATCH(B1812,'2021 Certified EVM Plan'!E:E,0))</f>
        <v>#N/A</v>
      </c>
      <c r="P1812" s="7">
        <f t="shared" si="28"/>
        <v>1</v>
      </c>
      <c r="Q1812" s="26" t="e">
        <f>IF(INDEX('2021 Certified EVM Plan'!H:H,MATCH(B1812,'2021 Certified EVM Plan'!E:E,0))=1,M1812,#N/A)</f>
        <v>#N/A</v>
      </c>
      <c r="R1812" s="26" t="e">
        <f>IF(INDEX('2021 Certified EVM Plan'!J:J,MATCH(B1812,'2021 Certified EVM Plan'!E:E,0))=1,M1812,#N/A)</f>
        <v>#N/A</v>
      </c>
      <c r="S1812" s="26" t="e">
        <f>IF(INDEX('2021 Certified EVM Plan'!K:K,MATCH(B1812,'2021 Certified EVM Plan'!E:E,0))=1,M1812,#N/A)</f>
        <v>#N/A</v>
      </c>
    </row>
    <row r="1813" spans="1:19" x14ac:dyDescent="0.25">
      <c r="A1813" s="22" t="s">
        <v>8</v>
      </c>
      <c r="B1813" s="22">
        <v>1833</v>
      </c>
      <c r="C1813" s="22">
        <v>97</v>
      </c>
      <c r="D1813" s="23">
        <v>4.68271633415354E-4</v>
      </c>
      <c r="E1813" s="22">
        <v>152691104</v>
      </c>
      <c r="F1813" s="22" t="s">
        <v>70</v>
      </c>
      <c r="G1813" s="22" t="s">
        <v>283</v>
      </c>
      <c r="H1813" s="22">
        <v>9304.2839366044991</v>
      </c>
      <c r="I1813" s="24">
        <f>'EVM CPZ List'!$D1813*'EVM CPZ List'!$C1813</f>
        <v>4.542234844128934E-2</v>
      </c>
      <c r="J1813" s="25">
        <f>INDEX('Pivot of Risk Data'!A:A,MATCH('EVM CPZ List'!$B1813,'Pivot of Risk Data'!B:B,0),1)</f>
        <v>1782</v>
      </c>
      <c r="K1813" s="22">
        <f>0.000621371*'EVM CPZ List'!$H1813</f>
        <v>5.7814122139718744</v>
      </c>
      <c r="L1813" s="22">
        <f>L1812+'EVM CPZ List'!$K1813</f>
        <v>20728.565439528302</v>
      </c>
      <c r="M1813" s="22">
        <f>M1812-'EVM CPZ List'!$I1813</f>
        <v>7.8015942528533584</v>
      </c>
      <c r="N1813" s="7" t="e">
        <f>INDEX('2021 Certified EVM Plan'!G:G,MATCH(B1813,'2021 Certified EVM Plan'!E:E,0))</f>
        <v>#N/A</v>
      </c>
      <c r="O1813" s="7" t="e">
        <f>INDEX('2021 Certified EVM Plan'!M:M,MATCH(B1813,'2021 Certified EVM Plan'!E:E,0))</f>
        <v>#N/A</v>
      </c>
      <c r="P1813" s="7">
        <f t="shared" si="28"/>
        <v>1</v>
      </c>
      <c r="Q1813" s="26" t="e">
        <f>IF(INDEX('2021 Certified EVM Plan'!H:H,MATCH(B1813,'2021 Certified EVM Plan'!E:E,0))=1,M1813,#N/A)</f>
        <v>#N/A</v>
      </c>
      <c r="R1813" s="26" t="e">
        <f>IF(INDEX('2021 Certified EVM Plan'!J:J,MATCH(B1813,'2021 Certified EVM Plan'!E:E,0))=1,M1813,#N/A)</f>
        <v>#N/A</v>
      </c>
      <c r="S1813" s="26" t="e">
        <f>IF(INDEX('2021 Certified EVM Plan'!K:K,MATCH(B1813,'2021 Certified EVM Plan'!E:E,0))=1,M1813,#N/A)</f>
        <v>#N/A</v>
      </c>
    </row>
    <row r="1814" spans="1:19" x14ac:dyDescent="0.25">
      <c r="A1814" s="22" t="s">
        <v>2195</v>
      </c>
      <c r="B1814" s="22">
        <v>3984</v>
      </c>
      <c r="C1814" s="22">
        <v>49</v>
      </c>
      <c r="D1814" s="23">
        <v>4.6332824652381101E-4</v>
      </c>
      <c r="E1814" s="22">
        <v>182981102</v>
      </c>
      <c r="F1814" s="22" t="s">
        <v>2779</v>
      </c>
      <c r="G1814" s="22" t="s">
        <v>2787</v>
      </c>
      <c r="H1814" s="22">
        <v>31780.505593902901</v>
      </c>
      <c r="I1814" s="24">
        <f>'EVM CPZ List'!$D1814*'EVM CPZ List'!$C1814</f>
        <v>2.270308407966674E-2</v>
      </c>
      <c r="J1814" s="25">
        <f>INDEX('Pivot of Risk Data'!A:A,MATCH('EVM CPZ List'!$B1814,'Pivot of Risk Data'!B:B,0),1)</f>
        <v>1783</v>
      </c>
      <c r="K1814" s="22">
        <f>0.000621371*'EVM CPZ List'!$H1814</f>
        <v>19.747484541389039</v>
      </c>
      <c r="L1814" s="22">
        <f>L1813+'EVM CPZ List'!$K1814</f>
        <v>20748.312924069691</v>
      </c>
      <c r="M1814" s="22">
        <f>M1813-'EVM CPZ List'!$I1814</f>
        <v>7.7788911687736917</v>
      </c>
      <c r="N1814" s="7" t="e">
        <f>INDEX('2021 Certified EVM Plan'!G:G,MATCH(B1814,'2021 Certified EVM Plan'!E:E,0))</f>
        <v>#N/A</v>
      </c>
      <c r="O1814" s="7" t="e">
        <f>INDEX('2021 Certified EVM Plan'!M:M,MATCH(B1814,'2021 Certified EVM Plan'!E:E,0))</f>
        <v>#N/A</v>
      </c>
      <c r="P1814" s="7">
        <f t="shared" si="28"/>
        <v>1</v>
      </c>
      <c r="Q1814" s="26" t="e">
        <f>IF(INDEX('2021 Certified EVM Plan'!H:H,MATCH(B1814,'2021 Certified EVM Plan'!E:E,0))=1,M1814,#N/A)</f>
        <v>#N/A</v>
      </c>
      <c r="R1814" s="26" t="e">
        <f>IF(INDEX('2021 Certified EVM Plan'!J:J,MATCH(B1814,'2021 Certified EVM Plan'!E:E,0))=1,M1814,#N/A)</f>
        <v>#N/A</v>
      </c>
      <c r="S1814" s="26" t="e">
        <f>IF(INDEX('2021 Certified EVM Plan'!K:K,MATCH(B1814,'2021 Certified EVM Plan'!E:E,0))=1,M1814,#N/A)</f>
        <v>#N/A</v>
      </c>
    </row>
    <row r="1815" spans="1:19" x14ac:dyDescent="0.25">
      <c r="A1815" s="22" t="s">
        <v>8</v>
      </c>
      <c r="B1815" s="22">
        <v>2936</v>
      </c>
      <c r="C1815" s="22">
        <v>200</v>
      </c>
      <c r="D1815" s="23">
        <v>4.6310184629609602E-4</v>
      </c>
      <c r="E1815" s="22">
        <v>152431101</v>
      </c>
      <c r="F1815" s="22" t="s">
        <v>102</v>
      </c>
      <c r="G1815" s="22" t="s">
        <v>116</v>
      </c>
      <c r="H1815" s="22">
        <v>20147.527075035901</v>
      </c>
      <c r="I1815" s="24">
        <f>'EVM CPZ List'!$D1815*'EVM CPZ List'!$C1815</f>
        <v>9.262036925921921E-2</v>
      </c>
      <c r="J1815" s="25">
        <f>INDEX('Pivot of Risk Data'!A:A,MATCH('EVM CPZ List'!$B1815,'Pivot of Risk Data'!B:B,0),1)</f>
        <v>1784</v>
      </c>
      <c r="K1815" s="22">
        <f>0.000621371*'EVM CPZ List'!$H1815</f>
        <v>12.519089046142133</v>
      </c>
      <c r="L1815" s="22">
        <f>L1814+'EVM CPZ List'!$K1815</f>
        <v>20760.832013115833</v>
      </c>
      <c r="M1815" s="22">
        <f>M1814-'EVM CPZ List'!$I1815</f>
        <v>7.6862707995144728</v>
      </c>
      <c r="N1815" s="7" t="e">
        <f>INDEX('2021 Certified EVM Plan'!G:G,MATCH(B1815,'2021 Certified EVM Plan'!E:E,0))</f>
        <v>#N/A</v>
      </c>
      <c r="O1815" s="7" t="e">
        <f>INDEX('2021 Certified EVM Plan'!M:M,MATCH(B1815,'2021 Certified EVM Plan'!E:E,0))</f>
        <v>#N/A</v>
      </c>
      <c r="P1815" s="7">
        <f t="shared" si="28"/>
        <v>1</v>
      </c>
      <c r="Q1815" s="26" t="e">
        <f>IF(INDEX('2021 Certified EVM Plan'!H:H,MATCH(B1815,'2021 Certified EVM Plan'!E:E,0))=1,M1815,#N/A)</f>
        <v>#N/A</v>
      </c>
      <c r="R1815" s="26" t="e">
        <f>IF(INDEX('2021 Certified EVM Plan'!J:J,MATCH(B1815,'2021 Certified EVM Plan'!E:E,0))=1,M1815,#N/A)</f>
        <v>#N/A</v>
      </c>
      <c r="S1815" s="26" t="e">
        <f>IF(INDEX('2021 Certified EVM Plan'!K:K,MATCH(B1815,'2021 Certified EVM Plan'!E:E,0))=1,M1815,#N/A)</f>
        <v>#N/A</v>
      </c>
    </row>
    <row r="1816" spans="1:19" x14ac:dyDescent="0.25">
      <c r="A1816" s="22" t="s">
        <v>1672</v>
      </c>
      <c r="B1816" s="22">
        <v>937</v>
      </c>
      <c r="C1816" s="22">
        <v>152</v>
      </c>
      <c r="D1816" s="23">
        <v>4.62190998631858E-4</v>
      </c>
      <c r="E1816" s="22">
        <v>162821701</v>
      </c>
      <c r="F1816" s="22" t="s">
        <v>1702</v>
      </c>
      <c r="G1816" s="22" t="s">
        <v>1725</v>
      </c>
      <c r="H1816" s="22">
        <v>16403.263897973098</v>
      </c>
      <c r="I1816" s="24">
        <f>'EVM CPZ List'!$D1816*'EVM CPZ List'!$C1816</f>
        <v>7.0253031792042411E-2</v>
      </c>
      <c r="J1816" s="25">
        <f>INDEX('Pivot of Risk Data'!A:A,MATCH('EVM CPZ List'!$B1816,'Pivot of Risk Data'!B:B,0),1)</f>
        <v>1785</v>
      </c>
      <c r="K1816" s="22">
        <f>0.000621371*'EVM CPZ List'!$H1816</f>
        <v>10.192512491547442</v>
      </c>
      <c r="L1816" s="22">
        <f>L1815+'EVM CPZ List'!$K1816</f>
        <v>20771.024525607379</v>
      </c>
      <c r="M1816" s="22">
        <f>M1815-'EVM CPZ List'!$I1816</f>
        <v>7.6160177677224308</v>
      </c>
      <c r="N1816" s="7" t="e">
        <f>INDEX('2021 Certified EVM Plan'!G:G,MATCH(B1816,'2021 Certified EVM Plan'!E:E,0))</f>
        <v>#N/A</v>
      </c>
      <c r="O1816" s="7" t="e">
        <f>INDEX('2021 Certified EVM Plan'!M:M,MATCH(B1816,'2021 Certified EVM Plan'!E:E,0))</f>
        <v>#N/A</v>
      </c>
      <c r="P1816" s="7">
        <f t="shared" si="28"/>
        <v>1</v>
      </c>
      <c r="Q1816" s="26" t="e">
        <f>IF(INDEX('2021 Certified EVM Plan'!H:H,MATCH(B1816,'2021 Certified EVM Plan'!E:E,0))=1,M1816,#N/A)</f>
        <v>#N/A</v>
      </c>
      <c r="R1816" s="26" t="e">
        <f>IF(INDEX('2021 Certified EVM Plan'!J:J,MATCH(B1816,'2021 Certified EVM Plan'!E:E,0))=1,M1816,#N/A)</f>
        <v>#N/A</v>
      </c>
      <c r="S1816" s="26" t="e">
        <f>IF(INDEX('2021 Certified EVM Plan'!K:K,MATCH(B1816,'2021 Certified EVM Plan'!E:E,0))=1,M1816,#N/A)</f>
        <v>#N/A</v>
      </c>
    </row>
    <row r="1817" spans="1:19" x14ac:dyDescent="0.25">
      <c r="A1817" s="22" t="s">
        <v>2195</v>
      </c>
      <c r="B1817" s="22">
        <v>669</v>
      </c>
      <c r="C1817" s="22">
        <v>442</v>
      </c>
      <c r="D1817" s="23">
        <v>4.6108155630139E-4</v>
      </c>
      <c r="E1817" s="22">
        <v>83622106</v>
      </c>
      <c r="F1817" s="22" t="s">
        <v>2200</v>
      </c>
      <c r="G1817" s="22" t="s">
        <v>2314</v>
      </c>
      <c r="H1817" s="22">
        <v>42934.880868382897</v>
      </c>
      <c r="I1817" s="24">
        <f>'EVM CPZ List'!$D1817*'EVM CPZ List'!$C1817</f>
        <v>0.20379804788521438</v>
      </c>
      <c r="J1817" s="25">
        <f>INDEX('Pivot of Risk Data'!A:A,MATCH('EVM CPZ List'!$B1817,'Pivot of Risk Data'!B:B,0),1)</f>
        <v>1786</v>
      </c>
      <c r="K1817" s="22">
        <f>0.000621371*'EVM CPZ List'!$H1817</f>
        <v>26.678489860067948</v>
      </c>
      <c r="L1817" s="22">
        <f>L1816+'EVM CPZ List'!$K1817</f>
        <v>20797.703015467447</v>
      </c>
      <c r="M1817" s="22">
        <f>M1816-'EVM CPZ List'!$I1817</f>
        <v>7.4122197198372159</v>
      </c>
      <c r="N1817" s="7" t="e">
        <f>INDEX('2021 Certified EVM Plan'!G:G,MATCH(B1817,'2021 Certified EVM Plan'!E:E,0))</f>
        <v>#N/A</v>
      </c>
      <c r="O1817" s="7" t="e">
        <f>INDEX('2021 Certified EVM Plan'!M:M,MATCH(B1817,'2021 Certified EVM Plan'!E:E,0))</f>
        <v>#N/A</v>
      </c>
      <c r="P1817" s="7">
        <f t="shared" si="28"/>
        <v>1</v>
      </c>
      <c r="Q1817" s="26" t="e">
        <f>IF(INDEX('2021 Certified EVM Plan'!H:H,MATCH(B1817,'2021 Certified EVM Plan'!E:E,0))=1,M1817,#N/A)</f>
        <v>#N/A</v>
      </c>
      <c r="R1817" s="26" t="e">
        <f>IF(INDEX('2021 Certified EVM Plan'!J:J,MATCH(B1817,'2021 Certified EVM Plan'!E:E,0))=1,M1817,#N/A)</f>
        <v>#N/A</v>
      </c>
      <c r="S1817" s="26" t="e">
        <f>IF(INDEX('2021 Certified EVM Plan'!K:K,MATCH(B1817,'2021 Certified EVM Plan'!E:E,0))=1,M1817,#N/A)</f>
        <v>#N/A</v>
      </c>
    </row>
    <row r="1818" spans="1:19" x14ac:dyDescent="0.25">
      <c r="A1818" s="22" t="s">
        <v>2906</v>
      </c>
      <c r="B1818" s="22">
        <v>2552</v>
      </c>
      <c r="C1818" s="22">
        <v>107</v>
      </c>
      <c r="D1818" s="23">
        <v>4.5985671206507202E-4</v>
      </c>
      <c r="E1818" s="22">
        <v>24080401</v>
      </c>
      <c r="F1818" s="22" t="s">
        <v>3318</v>
      </c>
      <c r="G1818" s="22" t="s">
        <v>3319</v>
      </c>
      <c r="H1818" s="22">
        <v>23419.0308559697</v>
      </c>
      <c r="I1818" s="24">
        <f>'EVM CPZ List'!$D1818*'EVM CPZ List'!$C1818</f>
        <v>4.9204668190962704E-2</v>
      </c>
      <c r="J1818" s="25">
        <f>INDEX('Pivot of Risk Data'!A:A,MATCH('EVM CPZ List'!$B1818,'Pivot of Risk Data'!B:B,0),1)</f>
        <v>1787</v>
      </c>
      <c r="K1818" s="22">
        <f>0.000621371*'EVM CPZ List'!$H1818</f>
        <v>14.551906622004749</v>
      </c>
      <c r="L1818" s="22">
        <f>L1817+'EVM CPZ List'!$K1818</f>
        <v>20812.254922089451</v>
      </c>
      <c r="M1818" s="22">
        <f>M1817-'EVM CPZ List'!$I1818</f>
        <v>7.3630150516462534</v>
      </c>
      <c r="N1818" s="7" t="e">
        <f>INDEX('2021 Certified EVM Plan'!G:G,MATCH(B1818,'2021 Certified EVM Plan'!E:E,0))</f>
        <v>#N/A</v>
      </c>
      <c r="O1818" s="7" t="e">
        <f>INDEX('2021 Certified EVM Plan'!M:M,MATCH(B1818,'2021 Certified EVM Plan'!E:E,0))</f>
        <v>#N/A</v>
      </c>
      <c r="P1818" s="7">
        <f t="shared" si="28"/>
        <v>1</v>
      </c>
      <c r="Q1818" s="26" t="e">
        <f>IF(INDEX('2021 Certified EVM Plan'!H:H,MATCH(B1818,'2021 Certified EVM Plan'!E:E,0))=1,M1818,#N/A)</f>
        <v>#N/A</v>
      </c>
      <c r="R1818" s="26" t="e">
        <f>IF(INDEX('2021 Certified EVM Plan'!J:J,MATCH(B1818,'2021 Certified EVM Plan'!E:E,0))=1,M1818,#N/A)</f>
        <v>#N/A</v>
      </c>
      <c r="S1818" s="26" t="e">
        <f>IF(INDEX('2021 Certified EVM Plan'!K:K,MATCH(B1818,'2021 Certified EVM Plan'!E:E,0))=1,M1818,#N/A)</f>
        <v>#N/A</v>
      </c>
    </row>
    <row r="1819" spans="1:19" x14ac:dyDescent="0.25">
      <c r="A1819" s="22" t="s">
        <v>8</v>
      </c>
      <c r="B1819" s="22">
        <v>4312</v>
      </c>
      <c r="C1819" s="22">
        <v>30</v>
      </c>
      <c r="D1819" s="23">
        <v>4.5777353797214499E-4</v>
      </c>
      <c r="E1819" s="22">
        <v>152481105</v>
      </c>
      <c r="F1819" s="22" t="s">
        <v>32</v>
      </c>
      <c r="G1819" s="22" t="s">
        <v>59</v>
      </c>
      <c r="H1819" s="22">
        <v>2597.3823021203498</v>
      </c>
      <c r="I1819" s="24">
        <f>'EVM CPZ List'!$D1819*'EVM CPZ List'!$C1819</f>
        <v>1.373320613916435E-2</v>
      </c>
      <c r="J1819" s="25">
        <f>INDEX('Pivot of Risk Data'!A:A,MATCH('EVM CPZ List'!$B1819,'Pivot of Risk Data'!B:B,0),1)</f>
        <v>1788</v>
      </c>
      <c r="K1819" s="22">
        <f>0.000621371*'EVM CPZ List'!$H1819</f>
        <v>1.613938038450824</v>
      </c>
      <c r="L1819" s="22">
        <f>L1818+'EVM CPZ List'!$K1819</f>
        <v>20813.868860127903</v>
      </c>
      <c r="M1819" s="22">
        <f>M1818-'EVM CPZ List'!$I1819</f>
        <v>7.3492818455070887</v>
      </c>
      <c r="N1819" s="7" t="e">
        <f>INDEX('2021 Certified EVM Plan'!G:G,MATCH(B1819,'2021 Certified EVM Plan'!E:E,0))</f>
        <v>#N/A</v>
      </c>
      <c r="O1819" s="7" t="e">
        <f>INDEX('2021 Certified EVM Plan'!M:M,MATCH(B1819,'2021 Certified EVM Plan'!E:E,0))</f>
        <v>#N/A</v>
      </c>
      <c r="P1819" s="7">
        <f t="shared" si="28"/>
        <v>1</v>
      </c>
      <c r="Q1819" s="26" t="e">
        <f>IF(INDEX('2021 Certified EVM Plan'!H:H,MATCH(B1819,'2021 Certified EVM Plan'!E:E,0))=1,M1819,#N/A)</f>
        <v>#N/A</v>
      </c>
      <c r="R1819" s="26" t="e">
        <f>IF(INDEX('2021 Certified EVM Plan'!J:J,MATCH(B1819,'2021 Certified EVM Plan'!E:E,0))=1,M1819,#N/A)</f>
        <v>#N/A</v>
      </c>
      <c r="S1819" s="26" t="e">
        <f>IF(INDEX('2021 Certified EVM Plan'!K:K,MATCH(B1819,'2021 Certified EVM Plan'!E:E,0))=1,M1819,#N/A)</f>
        <v>#N/A</v>
      </c>
    </row>
    <row r="1820" spans="1:19" x14ac:dyDescent="0.25">
      <c r="A1820" s="22" t="s">
        <v>2906</v>
      </c>
      <c r="B1820" s="22">
        <v>5700</v>
      </c>
      <c r="C1820" s="22">
        <v>71</v>
      </c>
      <c r="D1820" s="23">
        <v>4.5718204507672099E-4</v>
      </c>
      <c r="E1820" s="22">
        <v>14091108</v>
      </c>
      <c r="F1820" s="22" t="s">
        <v>3066</v>
      </c>
      <c r="G1820" s="22" t="s">
        <v>3067</v>
      </c>
      <c r="H1820" s="22">
        <v>8931.2655425275698</v>
      </c>
      <c r="I1820" s="24">
        <f>'EVM CPZ List'!$D1820*'EVM CPZ List'!$C1820</f>
        <v>3.2459925200447187E-2</v>
      </c>
      <c r="J1820" s="25">
        <f>INDEX('Pivot of Risk Data'!A:A,MATCH('EVM CPZ List'!$B1820,'Pivot of Risk Data'!B:B,0),1)</f>
        <v>1789</v>
      </c>
      <c r="K1820" s="22">
        <f>0.000621371*'EVM CPZ List'!$H1820</f>
        <v>5.5496294014258982</v>
      </c>
      <c r="L1820" s="22">
        <f>L1819+'EVM CPZ List'!$K1820</f>
        <v>20819.418489529329</v>
      </c>
      <c r="M1820" s="22">
        <f>M1819-'EVM CPZ List'!$I1820</f>
        <v>7.3168219203066416</v>
      </c>
      <c r="N1820" s="7" t="e">
        <f>INDEX('2021 Certified EVM Plan'!G:G,MATCH(B1820,'2021 Certified EVM Plan'!E:E,0))</f>
        <v>#N/A</v>
      </c>
      <c r="O1820" s="7" t="e">
        <f>INDEX('2021 Certified EVM Plan'!M:M,MATCH(B1820,'2021 Certified EVM Plan'!E:E,0))</f>
        <v>#N/A</v>
      </c>
      <c r="P1820" s="7">
        <f t="shared" si="28"/>
        <v>1</v>
      </c>
      <c r="Q1820" s="26" t="e">
        <f>IF(INDEX('2021 Certified EVM Plan'!H:H,MATCH(B1820,'2021 Certified EVM Plan'!E:E,0))=1,M1820,#N/A)</f>
        <v>#N/A</v>
      </c>
      <c r="R1820" s="26" t="e">
        <f>IF(INDEX('2021 Certified EVM Plan'!J:J,MATCH(B1820,'2021 Certified EVM Plan'!E:E,0))=1,M1820,#N/A)</f>
        <v>#N/A</v>
      </c>
      <c r="S1820" s="26" t="e">
        <f>IF(INDEX('2021 Certified EVM Plan'!K:K,MATCH(B1820,'2021 Certified EVM Plan'!E:E,0))=1,M1820,#N/A)</f>
        <v>#N/A</v>
      </c>
    </row>
    <row r="1821" spans="1:19" x14ac:dyDescent="0.25">
      <c r="A1821" s="22" t="s">
        <v>2195</v>
      </c>
      <c r="B1821" s="22">
        <v>1146</v>
      </c>
      <c r="C1821" s="22">
        <v>63</v>
      </c>
      <c r="D1821" s="23">
        <v>4.5710631044436302E-4</v>
      </c>
      <c r="E1821" s="22">
        <v>82841101</v>
      </c>
      <c r="F1821" s="22" t="s">
        <v>2198</v>
      </c>
      <c r="G1821" s="22" t="s">
        <v>2238</v>
      </c>
      <c r="H1821" s="22">
        <v>6270.3435086908003</v>
      </c>
      <c r="I1821" s="24">
        <f>'EVM CPZ List'!$D1821*'EVM CPZ List'!$C1821</f>
        <v>2.879769755799487E-2</v>
      </c>
      <c r="J1821" s="25">
        <f>INDEX('Pivot of Risk Data'!A:A,MATCH('EVM CPZ List'!$B1821,'Pivot of Risk Data'!B:B,0),1)</f>
        <v>1790</v>
      </c>
      <c r="K1821" s="22">
        <f>0.000621371*'EVM CPZ List'!$H1821</f>
        <v>3.8962096163387114</v>
      </c>
      <c r="L1821" s="22">
        <f>L1820+'EVM CPZ List'!$K1821</f>
        <v>20823.314699145667</v>
      </c>
      <c r="M1821" s="22">
        <f>M1820-'EVM CPZ List'!$I1821</f>
        <v>7.2880242227486471</v>
      </c>
      <c r="N1821" s="7" t="e">
        <f>INDEX('2021 Certified EVM Plan'!G:G,MATCH(B1821,'2021 Certified EVM Plan'!E:E,0))</f>
        <v>#N/A</v>
      </c>
      <c r="O1821" s="7" t="e">
        <f>INDEX('2021 Certified EVM Plan'!M:M,MATCH(B1821,'2021 Certified EVM Plan'!E:E,0))</f>
        <v>#N/A</v>
      </c>
      <c r="P1821" s="7">
        <f t="shared" si="28"/>
        <v>1</v>
      </c>
      <c r="Q1821" s="26" t="e">
        <f>IF(INDEX('2021 Certified EVM Plan'!H:H,MATCH(B1821,'2021 Certified EVM Plan'!E:E,0))=1,M1821,#N/A)</f>
        <v>#N/A</v>
      </c>
      <c r="R1821" s="26" t="e">
        <f>IF(INDEX('2021 Certified EVM Plan'!J:J,MATCH(B1821,'2021 Certified EVM Plan'!E:E,0))=1,M1821,#N/A)</f>
        <v>#N/A</v>
      </c>
      <c r="S1821" s="26" t="e">
        <f>IF(INDEX('2021 Certified EVM Plan'!K:K,MATCH(B1821,'2021 Certified EVM Plan'!E:E,0))=1,M1821,#N/A)</f>
        <v>#N/A</v>
      </c>
    </row>
    <row r="1822" spans="1:19" x14ac:dyDescent="0.25">
      <c r="A1822" s="22" t="s">
        <v>964</v>
      </c>
      <c r="B1822" s="22">
        <v>5533</v>
      </c>
      <c r="C1822" s="22">
        <v>213</v>
      </c>
      <c r="D1822" s="23">
        <v>4.5595086450914298E-4</v>
      </c>
      <c r="E1822" s="22">
        <v>42771115</v>
      </c>
      <c r="F1822" s="22" t="s">
        <v>1463</v>
      </c>
      <c r="G1822" s="22" t="s">
        <v>1464</v>
      </c>
      <c r="H1822" s="22">
        <v>26755.7551923633</v>
      </c>
      <c r="I1822" s="24">
        <f>'EVM CPZ List'!$D1822*'EVM CPZ List'!$C1822</f>
        <v>9.7117534140447451E-2</v>
      </c>
      <c r="J1822" s="25">
        <f>INDEX('Pivot of Risk Data'!A:A,MATCH('EVM CPZ List'!$B1822,'Pivot of Risk Data'!B:B,0),1)</f>
        <v>1791</v>
      </c>
      <c r="K1822" s="22">
        <f>0.000621371*'EVM CPZ List'!$H1822</f>
        <v>16.625250359633977</v>
      </c>
      <c r="L1822" s="22">
        <f>L1821+'EVM CPZ List'!$K1822</f>
        <v>20839.9399495053</v>
      </c>
      <c r="M1822" s="22">
        <f>M1821-'EVM CPZ List'!$I1822</f>
        <v>7.1909066886081998</v>
      </c>
      <c r="N1822" s="7" t="e">
        <f>INDEX('2021 Certified EVM Plan'!G:G,MATCH(B1822,'2021 Certified EVM Plan'!E:E,0))</f>
        <v>#N/A</v>
      </c>
      <c r="O1822" s="7" t="e">
        <f>INDEX('2021 Certified EVM Plan'!M:M,MATCH(B1822,'2021 Certified EVM Plan'!E:E,0))</f>
        <v>#N/A</v>
      </c>
      <c r="P1822" s="7">
        <f t="shared" si="28"/>
        <v>1</v>
      </c>
      <c r="Q1822" s="26" t="e">
        <f>IF(INDEX('2021 Certified EVM Plan'!H:H,MATCH(B1822,'2021 Certified EVM Plan'!E:E,0))=1,M1822,#N/A)</f>
        <v>#N/A</v>
      </c>
      <c r="R1822" s="26" t="e">
        <f>IF(INDEX('2021 Certified EVM Plan'!J:J,MATCH(B1822,'2021 Certified EVM Plan'!E:E,0))=1,M1822,#N/A)</f>
        <v>#N/A</v>
      </c>
      <c r="S1822" s="26" t="e">
        <f>IF(INDEX('2021 Certified EVM Plan'!K:K,MATCH(B1822,'2021 Certified EVM Plan'!E:E,0))=1,M1822,#N/A)</f>
        <v>#N/A</v>
      </c>
    </row>
    <row r="1823" spans="1:19" x14ac:dyDescent="0.25">
      <c r="A1823" s="22" t="s">
        <v>2195</v>
      </c>
      <c r="B1823" s="22">
        <v>2902</v>
      </c>
      <c r="C1823" s="22">
        <v>38</v>
      </c>
      <c r="D1823" s="23">
        <v>4.5464366097093799E-4</v>
      </c>
      <c r="E1823" s="22">
        <v>82841102</v>
      </c>
      <c r="F1823" s="22" t="s">
        <v>2249</v>
      </c>
      <c r="G1823" s="22" t="s">
        <v>2346</v>
      </c>
      <c r="H1823" s="22">
        <v>4328.6941462302202</v>
      </c>
      <c r="I1823" s="24">
        <f>'EVM CPZ List'!$D1823*'EVM CPZ List'!$C1823</f>
        <v>1.7276459116895643E-2</v>
      </c>
      <c r="J1823" s="25">
        <f>INDEX('Pivot of Risk Data'!A:A,MATCH('EVM CPZ List'!$B1823,'Pivot of Risk Data'!B:B,0),1)</f>
        <v>1792</v>
      </c>
      <c r="K1823" s="22">
        <f>0.000621371*'EVM CPZ List'!$H1823</f>
        <v>2.6897250103372183</v>
      </c>
      <c r="L1823" s="22">
        <f>L1822+'EVM CPZ List'!$K1823</f>
        <v>20842.629674515636</v>
      </c>
      <c r="M1823" s="22">
        <f>M1822-'EVM CPZ List'!$I1823</f>
        <v>7.1736302294913044</v>
      </c>
      <c r="N1823" s="7" t="e">
        <f>INDEX('2021 Certified EVM Plan'!G:G,MATCH(B1823,'2021 Certified EVM Plan'!E:E,0))</f>
        <v>#N/A</v>
      </c>
      <c r="O1823" s="7" t="e">
        <f>INDEX('2021 Certified EVM Plan'!M:M,MATCH(B1823,'2021 Certified EVM Plan'!E:E,0))</f>
        <v>#N/A</v>
      </c>
      <c r="P1823" s="7">
        <f t="shared" si="28"/>
        <v>1</v>
      </c>
      <c r="Q1823" s="26" t="e">
        <f>IF(INDEX('2021 Certified EVM Plan'!H:H,MATCH(B1823,'2021 Certified EVM Plan'!E:E,0))=1,M1823,#N/A)</f>
        <v>#N/A</v>
      </c>
      <c r="R1823" s="26" t="e">
        <f>IF(INDEX('2021 Certified EVM Plan'!J:J,MATCH(B1823,'2021 Certified EVM Plan'!E:E,0))=1,M1823,#N/A)</f>
        <v>#N/A</v>
      </c>
      <c r="S1823" s="26" t="e">
        <f>IF(INDEX('2021 Certified EVM Plan'!K:K,MATCH(B1823,'2021 Certified EVM Plan'!E:E,0))=1,M1823,#N/A)</f>
        <v>#N/A</v>
      </c>
    </row>
    <row r="1824" spans="1:19" x14ac:dyDescent="0.25">
      <c r="A1824" s="22" t="s">
        <v>2906</v>
      </c>
      <c r="B1824" s="22">
        <v>1683</v>
      </c>
      <c r="C1824" s="22">
        <v>241</v>
      </c>
      <c r="D1824" s="23">
        <v>4.5323539138775301E-4</v>
      </c>
      <c r="E1824" s="22">
        <v>24101103</v>
      </c>
      <c r="F1824" s="22" t="s">
        <v>2589</v>
      </c>
      <c r="G1824" s="22" t="s">
        <v>3363</v>
      </c>
      <c r="H1824" s="22">
        <v>31887.835365239502</v>
      </c>
      <c r="I1824" s="24">
        <f>'EVM CPZ List'!$D1824*'EVM CPZ List'!$C1824</f>
        <v>0.10922972932444848</v>
      </c>
      <c r="J1824" s="25">
        <f>INDEX('Pivot of Risk Data'!A:A,MATCH('EVM CPZ List'!$B1824,'Pivot of Risk Data'!B:B,0),1)</f>
        <v>1793</v>
      </c>
      <c r="K1824" s="22">
        <f>0.000621371*'EVM CPZ List'!$H1824</f>
        <v>19.814176148734234</v>
      </c>
      <c r="L1824" s="22">
        <f>L1823+'EVM CPZ List'!$K1824</f>
        <v>20862.443850664371</v>
      </c>
      <c r="M1824" s="22">
        <f>M1823-'EVM CPZ List'!$I1824</f>
        <v>7.0644005001668555</v>
      </c>
      <c r="N1824" s="7" t="e">
        <f>INDEX('2021 Certified EVM Plan'!G:G,MATCH(B1824,'2021 Certified EVM Plan'!E:E,0))</f>
        <v>#N/A</v>
      </c>
      <c r="O1824" s="7" t="e">
        <f>INDEX('2021 Certified EVM Plan'!M:M,MATCH(B1824,'2021 Certified EVM Plan'!E:E,0))</f>
        <v>#N/A</v>
      </c>
      <c r="P1824" s="7">
        <f t="shared" si="28"/>
        <v>1</v>
      </c>
      <c r="Q1824" s="26" t="e">
        <f>IF(INDEX('2021 Certified EVM Plan'!H:H,MATCH(B1824,'2021 Certified EVM Plan'!E:E,0))=1,M1824,#N/A)</f>
        <v>#N/A</v>
      </c>
      <c r="R1824" s="26" t="e">
        <f>IF(INDEX('2021 Certified EVM Plan'!J:J,MATCH(B1824,'2021 Certified EVM Plan'!E:E,0))=1,M1824,#N/A)</f>
        <v>#N/A</v>
      </c>
      <c r="S1824" s="26" t="e">
        <f>IF(INDEX('2021 Certified EVM Plan'!K:K,MATCH(B1824,'2021 Certified EVM Plan'!E:E,0))=1,M1824,#N/A)</f>
        <v>#N/A</v>
      </c>
    </row>
    <row r="1825" spans="1:19" x14ac:dyDescent="0.25">
      <c r="A1825" s="22" t="s">
        <v>2195</v>
      </c>
      <c r="B1825" s="22">
        <v>8479</v>
      </c>
      <c r="C1825" s="22">
        <v>24</v>
      </c>
      <c r="D1825" s="23">
        <v>4.5118345007280999E-4</v>
      </c>
      <c r="E1825" s="22">
        <v>182941102</v>
      </c>
      <c r="F1825" s="22" t="s">
        <v>2440</v>
      </c>
      <c r="G1825" s="22" t="s">
        <v>2811</v>
      </c>
      <c r="H1825" s="22">
        <v>14639.755561293099</v>
      </c>
      <c r="I1825" s="24">
        <f>'EVM CPZ List'!$D1825*'EVM CPZ List'!$C1825</f>
        <v>1.082840280174744E-2</v>
      </c>
      <c r="J1825" s="25">
        <f>INDEX('Pivot of Risk Data'!A:A,MATCH('EVM CPZ List'!$B1825,'Pivot of Risk Data'!B:B,0),1)</f>
        <v>1794</v>
      </c>
      <c r="K1825" s="22">
        <f>0.000621371*'EVM CPZ List'!$H1825</f>
        <v>9.0967195528762552</v>
      </c>
      <c r="L1825" s="22">
        <f>L1824+'EVM CPZ List'!$K1825</f>
        <v>20871.540570217247</v>
      </c>
      <c r="M1825" s="22">
        <f>M1824-'EVM CPZ List'!$I1825</f>
        <v>7.0535720973651079</v>
      </c>
      <c r="N1825" s="7" t="e">
        <f>INDEX('2021 Certified EVM Plan'!G:G,MATCH(B1825,'2021 Certified EVM Plan'!E:E,0))</f>
        <v>#N/A</v>
      </c>
      <c r="O1825" s="7" t="e">
        <f>INDEX('2021 Certified EVM Plan'!M:M,MATCH(B1825,'2021 Certified EVM Plan'!E:E,0))</f>
        <v>#N/A</v>
      </c>
      <c r="P1825" s="7">
        <f t="shared" si="28"/>
        <v>1</v>
      </c>
      <c r="Q1825" s="26" t="e">
        <f>IF(INDEX('2021 Certified EVM Plan'!H:H,MATCH(B1825,'2021 Certified EVM Plan'!E:E,0))=1,M1825,#N/A)</f>
        <v>#N/A</v>
      </c>
      <c r="R1825" s="26" t="e">
        <f>IF(INDEX('2021 Certified EVM Plan'!J:J,MATCH(B1825,'2021 Certified EVM Plan'!E:E,0))=1,M1825,#N/A)</f>
        <v>#N/A</v>
      </c>
      <c r="S1825" s="26" t="e">
        <f>IF(INDEX('2021 Certified EVM Plan'!K:K,MATCH(B1825,'2021 Certified EVM Plan'!E:E,0))=1,M1825,#N/A)</f>
        <v>#N/A</v>
      </c>
    </row>
    <row r="1826" spans="1:19" x14ac:dyDescent="0.25">
      <c r="A1826" s="22" t="s">
        <v>1672</v>
      </c>
      <c r="B1826" s="22">
        <v>5093</v>
      </c>
      <c r="C1826" s="22">
        <v>153</v>
      </c>
      <c r="D1826" s="23">
        <v>4.50070360904387E-4</v>
      </c>
      <c r="E1826" s="22">
        <v>254601103</v>
      </c>
      <c r="F1826" s="22" t="s">
        <v>1713</v>
      </c>
      <c r="G1826" s="22" t="s">
        <v>2131</v>
      </c>
      <c r="H1826" s="22">
        <v>29837.816985204299</v>
      </c>
      <c r="I1826" s="24">
        <f>'EVM CPZ List'!$D1826*'EVM CPZ List'!$C1826</f>
        <v>6.8860765218371214E-2</v>
      </c>
      <c r="J1826" s="25">
        <f>INDEX('Pivot of Risk Data'!A:A,MATCH('EVM CPZ List'!$B1826,'Pivot of Risk Data'!B:B,0),1)</f>
        <v>1795</v>
      </c>
      <c r="K1826" s="22">
        <f>0.000621371*'EVM CPZ List'!$H1826</f>
        <v>18.540354177913382</v>
      </c>
      <c r="L1826" s="22">
        <f>L1825+'EVM CPZ List'!$K1826</f>
        <v>20890.080924395159</v>
      </c>
      <c r="M1826" s="22">
        <f>M1825-'EVM CPZ List'!$I1826</f>
        <v>6.9847113321467367</v>
      </c>
      <c r="N1826" s="7" t="e">
        <f>INDEX('2021 Certified EVM Plan'!G:G,MATCH(B1826,'2021 Certified EVM Plan'!E:E,0))</f>
        <v>#N/A</v>
      </c>
      <c r="O1826" s="7" t="e">
        <f>INDEX('2021 Certified EVM Plan'!M:M,MATCH(B1826,'2021 Certified EVM Plan'!E:E,0))</f>
        <v>#N/A</v>
      </c>
      <c r="P1826" s="7">
        <f t="shared" si="28"/>
        <v>1</v>
      </c>
      <c r="Q1826" s="26" t="e">
        <f>IF(INDEX('2021 Certified EVM Plan'!H:H,MATCH(B1826,'2021 Certified EVM Plan'!E:E,0))=1,M1826,#N/A)</f>
        <v>#N/A</v>
      </c>
      <c r="R1826" s="26" t="e">
        <f>IF(INDEX('2021 Certified EVM Plan'!J:J,MATCH(B1826,'2021 Certified EVM Plan'!E:E,0))=1,M1826,#N/A)</f>
        <v>#N/A</v>
      </c>
      <c r="S1826" s="26" t="e">
        <f>IF(INDEX('2021 Certified EVM Plan'!K:K,MATCH(B1826,'2021 Certified EVM Plan'!E:E,0))=1,M1826,#N/A)</f>
        <v>#N/A</v>
      </c>
    </row>
    <row r="1827" spans="1:19" x14ac:dyDescent="0.25">
      <c r="A1827" s="22" t="s">
        <v>2906</v>
      </c>
      <c r="B1827" s="22">
        <v>994</v>
      </c>
      <c r="C1827" s="22">
        <v>107</v>
      </c>
      <c r="D1827" s="23">
        <v>4.5418394368755799E-4</v>
      </c>
      <c r="E1827" s="22">
        <v>14091106</v>
      </c>
      <c r="F1827" s="22" t="s">
        <v>2730</v>
      </c>
      <c r="G1827" s="22" t="s">
        <v>2731</v>
      </c>
      <c r="H1827" s="22">
        <v>13193.922194725899</v>
      </c>
      <c r="I1827" s="24">
        <f>'EVM CPZ List'!$D1827*'EVM CPZ List'!$C1827</f>
        <v>4.8597681974568707E-2</v>
      </c>
      <c r="J1827" s="25">
        <f>INDEX('Pivot of Risk Data'!A:A,MATCH('EVM CPZ List'!$B1827,'Pivot of Risk Data'!B:B,0),1)</f>
        <v>1796</v>
      </c>
      <c r="K1827" s="22">
        <f>0.000621371*'EVM CPZ List'!$H1827</f>
        <v>8.1983206280590277</v>
      </c>
      <c r="L1827" s="22">
        <f>L1826+'EVM CPZ List'!$K1827</f>
        <v>20898.279245023219</v>
      </c>
      <c r="M1827" s="22">
        <f>M1826-'EVM CPZ List'!$I1827</f>
        <v>6.9361136501721683</v>
      </c>
      <c r="N1827" s="7" t="e">
        <f>INDEX('2021 Certified EVM Plan'!G:G,MATCH(B1827,'2021 Certified EVM Plan'!E:E,0))</f>
        <v>#N/A</v>
      </c>
      <c r="O1827" s="7" t="e">
        <f>INDEX('2021 Certified EVM Plan'!M:M,MATCH(B1827,'2021 Certified EVM Plan'!E:E,0))</f>
        <v>#N/A</v>
      </c>
      <c r="P1827" s="7">
        <f t="shared" si="28"/>
        <v>2</v>
      </c>
      <c r="Q1827" s="26" t="e">
        <f>IF(INDEX('2021 Certified EVM Plan'!H:H,MATCH(B1827,'2021 Certified EVM Plan'!E:E,0))=1,M1827,#N/A)</f>
        <v>#N/A</v>
      </c>
      <c r="R1827" s="26" t="e">
        <f>IF(INDEX('2021 Certified EVM Plan'!J:J,MATCH(B1827,'2021 Certified EVM Plan'!E:E,0))=1,M1827,#N/A)</f>
        <v>#N/A</v>
      </c>
      <c r="S1827" s="26" t="e">
        <f>IF(INDEX('2021 Certified EVM Plan'!K:K,MATCH(B1827,'2021 Certified EVM Plan'!E:E,0))=1,M1827,#N/A)</f>
        <v>#N/A</v>
      </c>
    </row>
    <row r="1828" spans="1:19" x14ac:dyDescent="0.25">
      <c r="A1828" s="22" t="s">
        <v>2195</v>
      </c>
      <c r="B1828" s="22">
        <v>994</v>
      </c>
      <c r="C1828" s="22">
        <v>1</v>
      </c>
      <c r="D1828" s="27">
        <v>2.0361267132718901E-6</v>
      </c>
      <c r="E1828" s="22">
        <v>14091106</v>
      </c>
      <c r="F1828" s="22" t="s">
        <v>2730</v>
      </c>
      <c r="G1828" s="22" t="s">
        <v>2731</v>
      </c>
      <c r="H1828" s="22">
        <v>13193.922194725899</v>
      </c>
      <c r="I1828" s="24">
        <f>'EVM CPZ List'!$D1828*'EVM CPZ List'!$C1828</f>
        <v>2.0361267132718901E-6</v>
      </c>
      <c r="J1828" s="25">
        <f>INDEX('Pivot of Risk Data'!A:A,MATCH('EVM CPZ List'!$B1828,'Pivot of Risk Data'!B:B,0),1)</f>
        <v>1796</v>
      </c>
      <c r="K1828" s="22">
        <f>0.000621371*'EVM CPZ List'!$H1828</f>
        <v>8.1983206280590277</v>
      </c>
      <c r="L1828" s="22">
        <f>L1827+'EVM CPZ List'!$K1828</f>
        <v>20906.477565651279</v>
      </c>
      <c r="M1828" s="22">
        <f>M1827-'EVM CPZ List'!$I1828</f>
        <v>6.9361116140454548</v>
      </c>
      <c r="N1828" s="7" t="e">
        <f>INDEX('2021 Certified EVM Plan'!G:G,MATCH(B1828,'2021 Certified EVM Plan'!E:E,0))</f>
        <v>#N/A</v>
      </c>
      <c r="O1828" s="7" t="e">
        <f>INDEX('2021 Certified EVM Plan'!M:M,MATCH(B1828,'2021 Certified EVM Plan'!E:E,0))</f>
        <v>#N/A</v>
      </c>
      <c r="P1828" s="7">
        <f t="shared" si="28"/>
        <v>2</v>
      </c>
      <c r="Q1828" s="26" t="e">
        <f>IF(INDEX('2021 Certified EVM Plan'!H:H,MATCH(B1828,'2021 Certified EVM Plan'!E:E,0))=1,M1828,#N/A)</f>
        <v>#N/A</v>
      </c>
      <c r="R1828" s="26" t="e">
        <f>IF(INDEX('2021 Certified EVM Plan'!J:J,MATCH(B1828,'2021 Certified EVM Plan'!E:E,0))=1,M1828,#N/A)</f>
        <v>#N/A</v>
      </c>
      <c r="S1828" s="26" t="e">
        <f>IF(INDEX('2021 Certified EVM Plan'!K:K,MATCH(B1828,'2021 Certified EVM Plan'!E:E,0))=1,M1828,#N/A)</f>
        <v>#N/A</v>
      </c>
    </row>
    <row r="1829" spans="1:19" x14ac:dyDescent="0.25">
      <c r="A1829" s="22" t="s">
        <v>964</v>
      </c>
      <c r="B1829" s="22">
        <v>2359</v>
      </c>
      <c r="C1829" s="22">
        <v>35</v>
      </c>
      <c r="D1829" s="23">
        <v>4.4463346245219898E-4</v>
      </c>
      <c r="E1829" s="22">
        <v>42811113</v>
      </c>
      <c r="F1829" s="22" t="s">
        <v>1039</v>
      </c>
      <c r="G1829" s="22" t="s">
        <v>1177</v>
      </c>
      <c r="H1829" s="22">
        <v>2831.9084137437198</v>
      </c>
      <c r="I1829" s="24">
        <f>'EVM CPZ List'!$D1829*'EVM CPZ List'!$C1829</f>
        <v>1.5562171185826965E-2</v>
      </c>
      <c r="J1829" s="25">
        <f>INDEX('Pivot of Risk Data'!A:A,MATCH('EVM CPZ List'!$B1829,'Pivot of Risk Data'!B:B,0),1)</f>
        <v>1797</v>
      </c>
      <c r="K1829" s="22">
        <f>0.000621371*'EVM CPZ List'!$H1829</f>
        <v>1.759665762956349</v>
      </c>
      <c r="L1829" s="22">
        <f>L1828+'EVM CPZ List'!$K1829</f>
        <v>20908.237231414234</v>
      </c>
      <c r="M1829" s="22">
        <f>M1828-'EVM CPZ List'!$I1829</f>
        <v>6.9205494428596275</v>
      </c>
      <c r="N1829" s="7" t="e">
        <f>INDEX('2021 Certified EVM Plan'!G:G,MATCH(B1829,'2021 Certified EVM Plan'!E:E,0))</f>
        <v>#N/A</v>
      </c>
      <c r="O1829" s="7" t="e">
        <f>INDEX('2021 Certified EVM Plan'!M:M,MATCH(B1829,'2021 Certified EVM Plan'!E:E,0))</f>
        <v>#N/A</v>
      </c>
      <c r="P1829" s="7">
        <f t="shared" si="28"/>
        <v>1</v>
      </c>
      <c r="Q1829" s="26" t="e">
        <f>IF(INDEX('2021 Certified EVM Plan'!H:H,MATCH(B1829,'2021 Certified EVM Plan'!E:E,0))=1,M1829,#N/A)</f>
        <v>#N/A</v>
      </c>
      <c r="R1829" s="26" t="e">
        <f>IF(INDEX('2021 Certified EVM Plan'!J:J,MATCH(B1829,'2021 Certified EVM Plan'!E:E,0))=1,M1829,#N/A)</f>
        <v>#N/A</v>
      </c>
      <c r="S1829" s="26" t="e">
        <f>IF(INDEX('2021 Certified EVM Plan'!K:K,MATCH(B1829,'2021 Certified EVM Plan'!E:E,0))=1,M1829,#N/A)</f>
        <v>#N/A</v>
      </c>
    </row>
    <row r="1830" spans="1:19" x14ac:dyDescent="0.25">
      <c r="A1830" s="22" t="s">
        <v>2195</v>
      </c>
      <c r="B1830" s="22">
        <v>7257</v>
      </c>
      <c r="C1830" s="22">
        <v>54</v>
      </c>
      <c r="D1830" s="23">
        <v>4.4461787820205699E-4</v>
      </c>
      <c r="E1830" s="22">
        <v>182731102</v>
      </c>
      <c r="F1830" s="22" t="s">
        <v>2427</v>
      </c>
      <c r="G1830" s="22" t="s">
        <v>2852</v>
      </c>
      <c r="H1830" s="22">
        <v>10130.720358570999</v>
      </c>
      <c r="I1830" s="24">
        <f>'EVM CPZ List'!$D1830*'EVM CPZ List'!$C1830</f>
        <v>2.4009365422911079E-2</v>
      </c>
      <c r="J1830" s="25">
        <f>INDEX('Pivot of Risk Data'!A:A,MATCH('EVM CPZ List'!$B1830,'Pivot of Risk Data'!B:B,0),1)</f>
        <v>1798</v>
      </c>
      <c r="K1830" s="22">
        <f>0.000621371*'EVM CPZ List'!$H1830</f>
        <v>6.2949358399256203</v>
      </c>
      <c r="L1830" s="22">
        <f>L1829+'EVM CPZ List'!$K1830</f>
        <v>20914.532167254161</v>
      </c>
      <c r="M1830" s="22">
        <f>M1829-'EVM CPZ List'!$I1830</f>
        <v>6.8965400774367165</v>
      </c>
      <c r="N1830" s="7" t="e">
        <f>INDEX('2021 Certified EVM Plan'!G:G,MATCH(B1830,'2021 Certified EVM Plan'!E:E,0))</f>
        <v>#N/A</v>
      </c>
      <c r="O1830" s="7" t="e">
        <f>INDEX('2021 Certified EVM Plan'!M:M,MATCH(B1830,'2021 Certified EVM Plan'!E:E,0))</f>
        <v>#N/A</v>
      </c>
      <c r="P1830" s="7">
        <f t="shared" si="28"/>
        <v>1</v>
      </c>
      <c r="Q1830" s="26" t="e">
        <f>IF(INDEX('2021 Certified EVM Plan'!H:H,MATCH(B1830,'2021 Certified EVM Plan'!E:E,0))=1,M1830,#N/A)</f>
        <v>#N/A</v>
      </c>
      <c r="R1830" s="26" t="e">
        <f>IF(INDEX('2021 Certified EVM Plan'!J:J,MATCH(B1830,'2021 Certified EVM Plan'!E:E,0))=1,M1830,#N/A)</f>
        <v>#N/A</v>
      </c>
      <c r="S1830" s="26" t="e">
        <f>IF(INDEX('2021 Certified EVM Plan'!K:K,MATCH(B1830,'2021 Certified EVM Plan'!E:E,0))=1,M1830,#N/A)</f>
        <v>#N/A</v>
      </c>
    </row>
    <row r="1831" spans="1:19" x14ac:dyDescent="0.25">
      <c r="A1831" s="22" t="s">
        <v>2195</v>
      </c>
      <c r="B1831" s="22">
        <v>7625</v>
      </c>
      <c r="C1831" s="22">
        <v>19</v>
      </c>
      <c r="D1831" s="23">
        <v>4.4296484421958298E-4</v>
      </c>
      <c r="E1831" s="22">
        <v>183071101</v>
      </c>
      <c r="F1831" s="22" t="s">
        <v>2392</v>
      </c>
      <c r="G1831" s="22" t="s">
        <v>2782</v>
      </c>
      <c r="H1831" s="22">
        <v>4390.4189849124004</v>
      </c>
      <c r="I1831" s="24">
        <f>'EVM CPZ List'!$D1831*'EVM CPZ List'!$C1831</f>
        <v>8.4163320401720761E-3</v>
      </c>
      <c r="J1831" s="25">
        <f>INDEX('Pivot of Risk Data'!A:A,MATCH('EVM CPZ List'!$B1831,'Pivot of Risk Data'!B:B,0),1)</f>
        <v>1799</v>
      </c>
      <c r="K1831" s="22">
        <f>0.000621371*'EVM CPZ List'!$H1831</f>
        <v>2.7280790350740034</v>
      </c>
      <c r="L1831" s="22">
        <f>L1830+'EVM CPZ List'!$K1831</f>
        <v>20917.260246289236</v>
      </c>
      <c r="M1831" s="22">
        <f>M1830-'EVM CPZ List'!$I1831</f>
        <v>6.8881237453965447</v>
      </c>
      <c r="N1831" s="7" t="e">
        <f>INDEX('2021 Certified EVM Plan'!G:G,MATCH(B1831,'2021 Certified EVM Plan'!E:E,0))</f>
        <v>#N/A</v>
      </c>
      <c r="O1831" s="7" t="e">
        <f>INDEX('2021 Certified EVM Plan'!M:M,MATCH(B1831,'2021 Certified EVM Plan'!E:E,0))</f>
        <v>#N/A</v>
      </c>
      <c r="P1831" s="7">
        <f t="shared" si="28"/>
        <v>1</v>
      </c>
      <c r="Q1831" s="26" t="e">
        <f>IF(INDEX('2021 Certified EVM Plan'!H:H,MATCH(B1831,'2021 Certified EVM Plan'!E:E,0))=1,M1831,#N/A)</f>
        <v>#N/A</v>
      </c>
      <c r="R1831" s="26" t="e">
        <f>IF(INDEX('2021 Certified EVM Plan'!J:J,MATCH(B1831,'2021 Certified EVM Plan'!E:E,0))=1,M1831,#N/A)</f>
        <v>#N/A</v>
      </c>
      <c r="S1831" s="26" t="e">
        <f>IF(INDEX('2021 Certified EVM Plan'!K:K,MATCH(B1831,'2021 Certified EVM Plan'!E:E,0))=1,M1831,#N/A)</f>
        <v>#N/A</v>
      </c>
    </row>
    <row r="1832" spans="1:19" x14ac:dyDescent="0.25">
      <c r="A1832" s="22" t="s">
        <v>2906</v>
      </c>
      <c r="B1832" s="22">
        <v>7613</v>
      </c>
      <c r="C1832" s="22">
        <v>9</v>
      </c>
      <c r="D1832" s="23">
        <v>4.3887104058262203E-4</v>
      </c>
      <c r="E1832" s="22">
        <v>13801105</v>
      </c>
      <c r="F1832" s="22" t="s">
        <v>3118</v>
      </c>
      <c r="G1832" s="22" t="s">
        <v>3499</v>
      </c>
      <c r="H1832" s="22">
        <v>2816.3841615348701</v>
      </c>
      <c r="I1832" s="24">
        <f>'EVM CPZ List'!$D1832*'EVM CPZ List'!$C1832</f>
        <v>3.9498393652435985E-3</v>
      </c>
      <c r="J1832" s="25">
        <f>INDEX('Pivot of Risk Data'!A:A,MATCH('EVM CPZ List'!$B1832,'Pivot of Risk Data'!B:B,0),1)</f>
        <v>1800</v>
      </c>
      <c r="K1832" s="22">
        <f>0.000621371*'EVM CPZ List'!$H1832</f>
        <v>1.7500194428370839</v>
      </c>
      <c r="L1832" s="22">
        <f>L1831+'EVM CPZ List'!$K1832</f>
        <v>20919.010265732071</v>
      </c>
      <c r="M1832" s="22">
        <f>M1831-'EVM CPZ List'!$I1832</f>
        <v>6.8841739060313012</v>
      </c>
      <c r="N1832" s="7" t="e">
        <f>INDEX('2021 Certified EVM Plan'!G:G,MATCH(B1832,'2021 Certified EVM Plan'!E:E,0))</f>
        <v>#N/A</v>
      </c>
      <c r="O1832" s="7" t="e">
        <f>INDEX('2021 Certified EVM Plan'!M:M,MATCH(B1832,'2021 Certified EVM Plan'!E:E,0))</f>
        <v>#N/A</v>
      </c>
      <c r="P1832" s="7">
        <f t="shared" si="28"/>
        <v>1</v>
      </c>
      <c r="Q1832" s="26" t="e">
        <f>IF(INDEX('2021 Certified EVM Plan'!H:H,MATCH(B1832,'2021 Certified EVM Plan'!E:E,0))=1,M1832,#N/A)</f>
        <v>#N/A</v>
      </c>
      <c r="R1832" s="26" t="e">
        <f>IF(INDEX('2021 Certified EVM Plan'!J:J,MATCH(B1832,'2021 Certified EVM Plan'!E:E,0))=1,M1832,#N/A)</f>
        <v>#N/A</v>
      </c>
      <c r="S1832" s="26" t="e">
        <f>IF(INDEX('2021 Certified EVM Plan'!K:K,MATCH(B1832,'2021 Certified EVM Plan'!E:E,0))=1,M1832,#N/A)</f>
        <v>#N/A</v>
      </c>
    </row>
    <row r="1833" spans="1:19" x14ac:dyDescent="0.25">
      <c r="A1833" s="22" t="s">
        <v>8</v>
      </c>
      <c r="B1833" s="22">
        <v>2187</v>
      </c>
      <c r="C1833" s="22">
        <v>50</v>
      </c>
      <c r="D1833" s="23">
        <v>4.3641218623117399E-4</v>
      </c>
      <c r="E1833" s="22">
        <v>152762101</v>
      </c>
      <c r="F1833" s="22" t="s">
        <v>45</v>
      </c>
      <c r="G1833" s="22" t="s">
        <v>497</v>
      </c>
      <c r="H1833" s="22">
        <v>4920.5156948703598</v>
      </c>
      <c r="I1833" s="24">
        <f>'EVM CPZ List'!$D1833*'EVM CPZ List'!$C1833</f>
        <v>2.18206093115587E-2</v>
      </c>
      <c r="J1833" s="25">
        <f>INDEX('Pivot of Risk Data'!A:A,MATCH('EVM CPZ List'!$B1833,'Pivot of Risk Data'!B:B,0),1)</f>
        <v>1801</v>
      </c>
      <c r="K1833" s="22">
        <f>0.000621371*'EVM CPZ List'!$H1833</f>
        <v>3.0574657578372904</v>
      </c>
      <c r="L1833" s="22">
        <f>L1832+'EVM CPZ List'!$K1833</f>
        <v>20922.067731489908</v>
      </c>
      <c r="M1833" s="22">
        <f>M1832-'EVM CPZ List'!$I1833</f>
        <v>6.8623532967197427</v>
      </c>
      <c r="N1833" s="7" t="e">
        <f>INDEX('2021 Certified EVM Plan'!G:G,MATCH(B1833,'2021 Certified EVM Plan'!E:E,0))</f>
        <v>#N/A</v>
      </c>
      <c r="O1833" s="7" t="e">
        <f>INDEX('2021 Certified EVM Plan'!M:M,MATCH(B1833,'2021 Certified EVM Plan'!E:E,0))</f>
        <v>#N/A</v>
      </c>
      <c r="P1833" s="7">
        <f t="shared" si="28"/>
        <v>1</v>
      </c>
      <c r="Q1833" s="26" t="e">
        <f>IF(INDEX('2021 Certified EVM Plan'!H:H,MATCH(B1833,'2021 Certified EVM Plan'!E:E,0))=1,M1833,#N/A)</f>
        <v>#N/A</v>
      </c>
      <c r="R1833" s="26" t="e">
        <f>IF(INDEX('2021 Certified EVM Plan'!J:J,MATCH(B1833,'2021 Certified EVM Plan'!E:E,0))=1,M1833,#N/A)</f>
        <v>#N/A</v>
      </c>
      <c r="S1833" s="26" t="e">
        <f>IF(INDEX('2021 Certified EVM Plan'!K:K,MATCH(B1833,'2021 Certified EVM Plan'!E:E,0))=1,M1833,#N/A)</f>
        <v>#N/A</v>
      </c>
    </row>
    <row r="1834" spans="1:19" x14ac:dyDescent="0.25">
      <c r="A1834" s="22" t="s">
        <v>1672</v>
      </c>
      <c r="B1834" s="22">
        <v>7758</v>
      </c>
      <c r="C1834" s="22">
        <v>78</v>
      </c>
      <c r="D1834" s="23">
        <v>4.3309309731832398E-4</v>
      </c>
      <c r="E1834" s="22">
        <v>162821701</v>
      </c>
      <c r="F1834" s="22" t="s">
        <v>1702</v>
      </c>
      <c r="G1834" s="22" t="s">
        <v>1735</v>
      </c>
      <c r="H1834" s="22">
        <v>7457.9017315873598</v>
      </c>
      <c r="I1834" s="24">
        <f>'EVM CPZ List'!$D1834*'EVM CPZ List'!$C1834</f>
        <v>3.3781261590829267E-2</v>
      </c>
      <c r="J1834" s="25">
        <f>INDEX('Pivot of Risk Data'!A:A,MATCH('EVM CPZ List'!$B1834,'Pivot of Risk Data'!B:B,0),1)</f>
        <v>1802</v>
      </c>
      <c r="K1834" s="22">
        <f>0.000621371*'EVM CPZ List'!$H1834</f>
        <v>4.6341238568581691</v>
      </c>
      <c r="L1834" s="22">
        <f>L1833+'EVM CPZ List'!$K1834</f>
        <v>20926.701855346764</v>
      </c>
      <c r="M1834" s="22">
        <f>M1833-'EVM CPZ List'!$I1834</f>
        <v>6.8285720351289134</v>
      </c>
      <c r="N1834" s="7" t="e">
        <f>INDEX('2021 Certified EVM Plan'!G:G,MATCH(B1834,'2021 Certified EVM Plan'!E:E,0))</f>
        <v>#N/A</v>
      </c>
      <c r="O1834" s="7" t="e">
        <f>INDEX('2021 Certified EVM Plan'!M:M,MATCH(B1834,'2021 Certified EVM Plan'!E:E,0))</f>
        <v>#N/A</v>
      </c>
      <c r="P1834" s="7">
        <f t="shared" si="28"/>
        <v>1</v>
      </c>
      <c r="Q1834" s="26" t="e">
        <f>IF(INDEX('2021 Certified EVM Plan'!H:H,MATCH(B1834,'2021 Certified EVM Plan'!E:E,0))=1,M1834,#N/A)</f>
        <v>#N/A</v>
      </c>
      <c r="R1834" s="26" t="e">
        <f>IF(INDEX('2021 Certified EVM Plan'!J:J,MATCH(B1834,'2021 Certified EVM Plan'!E:E,0))=1,M1834,#N/A)</f>
        <v>#N/A</v>
      </c>
      <c r="S1834" s="26" t="e">
        <f>IF(INDEX('2021 Certified EVM Plan'!K:K,MATCH(B1834,'2021 Certified EVM Plan'!E:E,0))=1,M1834,#N/A)</f>
        <v>#N/A</v>
      </c>
    </row>
    <row r="1835" spans="1:19" x14ac:dyDescent="0.25">
      <c r="A1835" s="22" t="s">
        <v>1672</v>
      </c>
      <c r="B1835" s="22">
        <v>5891</v>
      </c>
      <c r="C1835" s="22">
        <v>213</v>
      </c>
      <c r="D1835" s="23">
        <v>4.2761480200073502E-4</v>
      </c>
      <c r="E1835" s="22">
        <v>162211101</v>
      </c>
      <c r="F1835" s="22" t="s">
        <v>1773</v>
      </c>
      <c r="G1835" s="22" t="s">
        <v>2093</v>
      </c>
      <c r="H1835" s="22">
        <v>29611.695068285098</v>
      </c>
      <c r="I1835" s="24">
        <f>'EVM CPZ List'!$D1835*'EVM CPZ List'!$C1835</f>
        <v>9.1081952826156554E-2</v>
      </c>
      <c r="J1835" s="25">
        <f>INDEX('Pivot of Risk Data'!A:A,MATCH('EVM CPZ List'!$B1835,'Pivot of Risk Data'!B:B,0),1)</f>
        <v>1803</v>
      </c>
      <c r="K1835" s="22">
        <f>0.000621371*'EVM CPZ List'!$H1835</f>
        <v>18.399848576275382</v>
      </c>
      <c r="L1835" s="22">
        <f>L1834+'EVM CPZ List'!$K1835</f>
        <v>20945.101703923039</v>
      </c>
      <c r="M1835" s="22">
        <f>M1834-'EVM CPZ List'!$I1835</f>
        <v>6.7374900823027568</v>
      </c>
      <c r="N1835" s="7" t="e">
        <f>INDEX('2021 Certified EVM Plan'!G:G,MATCH(B1835,'2021 Certified EVM Plan'!E:E,0))</f>
        <v>#N/A</v>
      </c>
      <c r="O1835" s="7" t="e">
        <f>INDEX('2021 Certified EVM Plan'!M:M,MATCH(B1835,'2021 Certified EVM Plan'!E:E,0))</f>
        <v>#N/A</v>
      </c>
      <c r="P1835" s="7">
        <f t="shared" si="28"/>
        <v>1</v>
      </c>
      <c r="Q1835" s="26" t="e">
        <f>IF(INDEX('2021 Certified EVM Plan'!H:H,MATCH(B1835,'2021 Certified EVM Plan'!E:E,0))=1,M1835,#N/A)</f>
        <v>#N/A</v>
      </c>
      <c r="R1835" s="26" t="e">
        <f>IF(INDEX('2021 Certified EVM Plan'!J:J,MATCH(B1835,'2021 Certified EVM Plan'!E:E,0))=1,M1835,#N/A)</f>
        <v>#N/A</v>
      </c>
      <c r="S1835" s="26" t="e">
        <f>IF(INDEX('2021 Certified EVM Plan'!K:K,MATCH(B1835,'2021 Certified EVM Plan'!E:E,0))=1,M1835,#N/A)</f>
        <v>#N/A</v>
      </c>
    </row>
    <row r="1836" spans="1:19" x14ac:dyDescent="0.25">
      <c r="A1836" s="22" t="s">
        <v>2195</v>
      </c>
      <c r="B1836" s="22">
        <v>6506</v>
      </c>
      <c r="C1836" s="22">
        <v>29</v>
      </c>
      <c r="D1836" s="23">
        <v>4.2520578690256899E-4</v>
      </c>
      <c r="E1836" s="22">
        <v>83622105</v>
      </c>
      <c r="F1836" s="22" t="s">
        <v>2205</v>
      </c>
      <c r="G1836" s="22" t="s">
        <v>2357</v>
      </c>
      <c r="H1836" s="22">
        <v>3191.77124391486</v>
      </c>
      <c r="I1836" s="24">
        <f>'EVM CPZ List'!$D1836*'EVM CPZ List'!$C1836</f>
        <v>1.2330967820174501E-2</v>
      </c>
      <c r="J1836" s="25">
        <f>INDEX('Pivot of Risk Data'!A:A,MATCH('EVM CPZ List'!$B1836,'Pivot of Risk Data'!B:B,0),1)</f>
        <v>1804</v>
      </c>
      <c r="K1836" s="22">
        <f>0.000621371*'EVM CPZ List'!$H1836</f>
        <v>1.9832740896026204</v>
      </c>
      <c r="L1836" s="22">
        <f>L1835+'EVM CPZ List'!$K1836</f>
        <v>20947.084978012641</v>
      </c>
      <c r="M1836" s="22">
        <f>M1835-'EVM CPZ List'!$I1836</f>
        <v>6.7251591144825822</v>
      </c>
      <c r="N1836" s="7" t="e">
        <f>INDEX('2021 Certified EVM Plan'!G:G,MATCH(B1836,'2021 Certified EVM Plan'!E:E,0))</f>
        <v>#N/A</v>
      </c>
      <c r="O1836" s="7" t="e">
        <f>INDEX('2021 Certified EVM Plan'!M:M,MATCH(B1836,'2021 Certified EVM Plan'!E:E,0))</f>
        <v>#N/A</v>
      </c>
      <c r="P1836" s="7">
        <f t="shared" si="28"/>
        <v>1</v>
      </c>
      <c r="Q1836" s="26" t="e">
        <f>IF(INDEX('2021 Certified EVM Plan'!H:H,MATCH(B1836,'2021 Certified EVM Plan'!E:E,0))=1,M1836,#N/A)</f>
        <v>#N/A</v>
      </c>
      <c r="R1836" s="26" t="e">
        <f>IF(INDEX('2021 Certified EVM Plan'!J:J,MATCH(B1836,'2021 Certified EVM Plan'!E:E,0))=1,M1836,#N/A)</f>
        <v>#N/A</v>
      </c>
      <c r="S1836" s="26" t="e">
        <f>IF(INDEX('2021 Certified EVM Plan'!K:K,MATCH(B1836,'2021 Certified EVM Plan'!E:E,0))=1,M1836,#N/A)</f>
        <v>#N/A</v>
      </c>
    </row>
    <row r="1837" spans="1:19" x14ac:dyDescent="0.25">
      <c r="A1837" s="22" t="s">
        <v>2906</v>
      </c>
      <c r="B1837" s="22">
        <v>8447</v>
      </c>
      <c r="C1837" s="22">
        <v>126</v>
      </c>
      <c r="D1837" s="23">
        <v>4.2333983369297003E-4</v>
      </c>
      <c r="E1837" s="22">
        <v>14091106</v>
      </c>
      <c r="F1837" s="22" t="s">
        <v>2730</v>
      </c>
      <c r="G1837" s="22" t="s">
        <v>3248</v>
      </c>
      <c r="H1837" s="22">
        <v>12641.383991480599</v>
      </c>
      <c r="I1837" s="24">
        <f>'EVM CPZ List'!$D1837*'EVM CPZ List'!$C1837</f>
        <v>5.3340819045314222E-2</v>
      </c>
      <c r="J1837" s="25">
        <f>INDEX('Pivot of Risk Data'!A:A,MATCH('EVM CPZ List'!$B1837,'Pivot of Risk Data'!B:B,0),1)</f>
        <v>1805</v>
      </c>
      <c r="K1837" s="22">
        <f>0.000621371*'EVM CPZ List'!$H1837</f>
        <v>7.8549894121702915</v>
      </c>
      <c r="L1837" s="22">
        <f>L1836+'EVM CPZ List'!$K1837</f>
        <v>20954.939967424812</v>
      </c>
      <c r="M1837" s="22">
        <f>M1836-'EVM CPZ List'!$I1837</f>
        <v>6.6718182954372676</v>
      </c>
      <c r="N1837" s="7" t="e">
        <f>INDEX('2021 Certified EVM Plan'!G:G,MATCH(B1837,'2021 Certified EVM Plan'!E:E,0))</f>
        <v>#N/A</v>
      </c>
      <c r="O1837" s="7" t="e">
        <f>INDEX('2021 Certified EVM Plan'!M:M,MATCH(B1837,'2021 Certified EVM Plan'!E:E,0))</f>
        <v>#N/A</v>
      </c>
      <c r="P1837" s="7">
        <f t="shared" si="28"/>
        <v>1</v>
      </c>
      <c r="Q1837" s="26" t="e">
        <f>IF(INDEX('2021 Certified EVM Plan'!H:H,MATCH(B1837,'2021 Certified EVM Plan'!E:E,0))=1,M1837,#N/A)</f>
        <v>#N/A</v>
      </c>
      <c r="R1837" s="26" t="e">
        <f>IF(INDEX('2021 Certified EVM Plan'!J:J,MATCH(B1837,'2021 Certified EVM Plan'!E:E,0))=1,M1837,#N/A)</f>
        <v>#N/A</v>
      </c>
      <c r="S1837" s="26" t="e">
        <f>IF(INDEX('2021 Certified EVM Plan'!K:K,MATCH(B1837,'2021 Certified EVM Plan'!E:E,0))=1,M1837,#N/A)</f>
        <v>#N/A</v>
      </c>
    </row>
    <row r="1838" spans="1:19" x14ac:dyDescent="0.25">
      <c r="A1838" s="22" t="s">
        <v>964</v>
      </c>
      <c r="B1838" s="22">
        <v>3122</v>
      </c>
      <c r="C1838" s="22">
        <v>57</v>
      </c>
      <c r="D1838" s="23">
        <v>4.23239152559535E-4</v>
      </c>
      <c r="E1838" s="22">
        <v>43311108</v>
      </c>
      <c r="F1838" s="22" t="s">
        <v>1182</v>
      </c>
      <c r="G1838" s="22" t="s">
        <v>1183</v>
      </c>
      <c r="H1838" s="22">
        <v>9061.9140839769698</v>
      </c>
      <c r="I1838" s="24">
        <f>'EVM CPZ List'!$D1838*'EVM CPZ List'!$C1838</f>
        <v>2.4124631695893496E-2</v>
      </c>
      <c r="J1838" s="25">
        <f>INDEX('Pivot of Risk Data'!A:A,MATCH('EVM CPZ List'!$B1838,'Pivot of Risk Data'!B:B,0),1)</f>
        <v>1806</v>
      </c>
      <c r="K1838" s="22">
        <f>0.000621371*'EVM CPZ List'!$H1838</f>
        <v>5.6308106162748537</v>
      </c>
      <c r="L1838" s="22">
        <f>L1837+'EVM CPZ List'!$K1838</f>
        <v>20960.570778041088</v>
      </c>
      <c r="M1838" s="22">
        <f>M1837-'EVM CPZ List'!$I1838</f>
        <v>6.6476936637413742</v>
      </c>
      <c r="N1838" s="7" t="e">
        <f>INDEX('2021 Certified EVM Plan'!G:G,MATCH(B1838,'2021 Certified EVM Plan'!E:E,0))</f>
        <v>#N/A</v>
      </c>
      <c r="O1838" s="7" t="e">
        <f>INDEX('2021 Certified EVM Plan'!M:M,MATCH(B1838,'2021 Certified EVM Plan'!E:E,0))</f>
        <v>#N/A</v>
      </c>
      <c r="P1838" s="7">
        <f t="shared" si="28"/>
        <v>1</v>
      </c>
      <c r="Q1838" s="26" t="e">
        <f>IF(INDEX('2021 Certified EVM Plan'!H:H,MATCH(B1838,'2021 Certified EVM Plan'!E:E,0))=1,M1838,#N/A)</f>
        <v>#N/A</v>
      </c>
      <c r="R1838" s="26" t="e">
        <f>IF(INDEX('2021 Certified EVM Plan'!J:J,MATCH(B1838,'2021 Certified EVM Plan'!E:E,0))=1,M1838,#N/A)</f>
        <v>#N/A</v>
      </c>
      <c r="S1838" s="26" t="e">
        <f>IF(INDEX('2021 Certified EVM Plan'!K:K,MATCH(B1838,'2021 Certified EVM Plan'!E:E,0))=1,M1838,#N/A)</f>
        <v>#N/A</v>
      </c>
    </row>
    <row r="1839" spans="1:19" x14ac:dyDescent="0.25">
      <c r="A1839" s="22" t="s">
        <v>2195</v>
      </c>
      <c r="B1839" s="22">
        <v>2458</v>
      </c>
      <c r="C1839" s="22">
        <v>212</v>
      </c>
      <c r="D1839" s="23">
        <v>4.2216434439231398E-4</v>
      </c>
      <c r="E1839" s="22">
        <v>83692104</v>
      </c>
      <c r="F1839" s="22" t="s">
        <v>2378</v>
      </c>
      <c r="G1839" s="22" t="s">
        <v>2555</v>
      </c>
      <c r="H1839" s="22">
        <v>22255.4391984791</v>
      </c>
      <c r="I1839" s="24">
        <f>'EVM CPZ List'!$D1839*'EVM CPZ List'!$C1839</f>
        <v>8.949884101117056E-2</v>
      </c>
      <c r="J1839" s="25">
        <f>INDEX('Pivot of Risk Data'!A:A,MATCH('EVM CPZ List'!$B1839,'Pivot of Risk Data'!B:B,0),1)</f>
        <v>1807</v>
      </c>
      <c r="K1839" s="22">
        <f>0.000621371*'EVM CPZ List'!$H1839</f>
        <v>13.828884510198158</v>
      </c>
      <c r="L1839" s="22">
        <f>L1838+'EVM CPZ List'!$K1839</f>
        <v>20974.399662551288</v>
      </c>
      <c r="M1839" s="22">
        <f>M1838-'EVM CPZ List'!$I1839</f>
        <v>6.5581948227302034</v>
      </c>
      <c r="N1839" s="7" t="e">
        <f>INDEX('2021 Certified EVM Plan'!G:G,MATCH(B1839,'2021 Certified EVM Plan'!E:E,0))</f>
        <v>#N/A</v>
      </c>
      <c r="O1839" s="7" t="e">
        <f>INDEX('2021 Certified EVM Plan'!M:M,MATCH(B1839,'2021 Certified EVM Plan'!E:E,0))</f>
        <v>#N/A</v>
      </c>
      <c r="P1839" s="7">
        <f t="shared" si="28"/>
        <v>1</v>
      </c>
      <c r="Q1839" s="26" t="e">
        <f>IF(INDEX('2021 Certified EVM Plan'!H:H,MATCH(B1839,'2021 Certified EVM Plan'!E:E,0))=1,M1839,#N/A)</f>
        <v>#N/A</v>
      </c>
      <c r="R1839" s="26" t="e">
        <f>IF(INDEX('2021 Certified EVM Plan'!J:J,MATCH(B1839,'2021 Certified EVM Plan'!E:E,0))=1,M1839,#N/A)</f>
        <v>#N/A</v>
      </c>
      <c r="S1839" s="26" t="e">
        <f>IF(INDEX('2021 Certified EVM Plan'!K:K,MATCH(B1839,'2021 Certified EVM Plan'!E:E,0))=1,M1839,#N/A)</f>
        <v>#N/A</v>
      </c>
    </row>
    <row r="1840" spans="1:19" x14ac:dyDescent="0.25">
      <c r="A1840" s="22" t="s">
        <v>964</v>
      </c>
      <c r="B1840" s="22">
        <v>3778</v>
      </c>
      <c r="C1840" s="22">
        <v>120</v>
      </c>
      <c r="D1840" s="23">
        <v>4.2119592597880798E-4</v>
      </c>
      <c r="E1840" s="22">
        <v>42761101</v>
      </c>
      <c r="F1840" s="22" t="s">
        <v>1189</v>
      </c>
      <c r="G1840" s="22" t="s">
        <v>1246</v>
      </c>
      <c r="H1840" s="22">
        <v>12907.384241109999</v>
      </c>
      <c r="I1840" s="24">
        <f>'EVM CPZ List'!$D1840*'EVM CPZ List'!$C1840</f>
        <v>5.054351111745696E-2</v>
      </c>
      <c r="J1840" s="25">
        <f>INDEX('Pivot of Risk Data'!A:A,MATCH('EVM CPZ List'!$B1840,'Pivot of Risk Data'!B:B,0),1)</f>
        <v>1808</v>
      </c>
      <c r="K1840" s="22">
        <f>0.000621371*'EVM CPZ List'!$H1840</f>
        <v>8.0202742532827624</v>
      </c>
      <c r="L1840" s="22">
        <f>L1839+'EVM CPZ List'!$K1840</f>
        <v>20982.41993680457</v>
      </c>
      <c r="M1840" s="22">
        <f>M1839-'EVM CPZ List'!$I1840</f>
        <v>6.5076513116127463</v>
      </c>
      <c r="N1840" s="7" t="e">
        <f>INDEX('2021 Certified EVM Plan'!G:G,MATCH(B1840,'2021 Certified EVM Plan'!E:E,0))</f>
        <v>#N/A</v>
      </c>
      <c r="O1840" s="7" t="e">
        <f>INDEX('2021 Certified EVM Plan'!M:M,MATCH(B1840,'2021 Certified EVM Plan'!E:E,0))</f>
        <v>#N/A</v>
      </c>
      <c r="P1840" s="7">
        <f t="shared" si="28"/>
        <v>1</v>
      </c>
      <c r="Q1840" s="26" t="e">
        <f>IF(INDEX('2021 Certified EVM Plan'!H:H,MATCH(B1840,'2021 Certified EVM Plan'!E:E,0))=1,M1840,#N/A)</f>
        <v>#N/A</v>
      </c>
      <c r="R1840" s="26" t="e">
        <f>IF(INDEX('2021 Certified EVM Plan'!J:J,MATCH(B1840,'2021 Certified EVM Plan'!E:E,0))=1,M1840,#N/A)</f>
        <v>#N/A</v>
      </c>
      <c r="S1840" s="26" t="e">
        <f>IF(INDEX('2021 Certified EVM Plan'!K:K,MATCH(B1840,'2021 Certified EVM Plan'!E:E,0))=1,M1840,#N/A)</f>
        <v>#N/A</v>
      </c>
    </row>
    <row r="1841" spans="1:19" x14ac:dyDescent="0.25">
      <c r="A1841" s="22" t="s">
        <v>1672</v>
      </c>
      <c r="B1841" s="22">
        <v>7960</v>
      </c>
      <c r="C1841" s="22">
        <v>130</v>
      </c>
      <c r="D1841" s="23">
        <v>4.2095089139431E-4</v>
      </c>
      <c r="E1841" s="22">
        <v>163751101</v>
      </c>
      <c r="F1841" s="22" t="s">
        <v>1685</v>
      </c>
      <c r="G1841" s="22" t="s">
        <v>1864</v>
      </c>
      <c r="H1841" s="22">
        <v>14913.8446658596</v>
      </c>
      <c r="I1841" s="24">
        <f>'EVM CPZ List'!$D1841*'EVM CPZ List'!$C1841</f>
        <v>5.4723615881260297E-2</v>
      </c>
      <c r="J1841" s="25">
        <f>INDEX('Pivot of Risk Data'!A:A,MATCH('EVM CPZ List'!$B1841,'Pivot of Risk Data'!B:B,0),1)</f>
        <v>1809</v>
      </c>
      <c r="K1841" s="22">
        <f>0.000621371*'EVM CPZ List'!$H1841</f>
        <v>9.267030573869846</v>
      </c>
      <c r="L1841" s="22">
        <f>L1840+'EVM CPZ List'!$K1841</f>
        <v>20991.686967378439</v>
      </c>
      <c r="M1841" s="22">
        <f>M1840-'EVM CPZ List'!$I1841</f>
        <v>6.4529276957314856</v>
      </c>
      <c r="N1841" s="7" t="e">
        <f>INDEX('2021 Certified EVM Plan'!G:G,MATCH(B1841,'2021 Certified EVM Plan'!E:E,0))</f>
        <v>#N/A</v>
      </c>
      <c r="O1841" s="7" t="e">
        <f>INDEX('2021 Certified EVM Plan'!M:M,MATCH(B1841,'2021 Certified EVM Plan'!E:E,0))</f>
        <v>#N/A</v>
      </c>
      <c r="P1841" s="7">
        <f t="shared" si="28"/>
        <v>1</v>
      </c>
      <c r="Q1841" s="26" t="e">
        <f>IF(INDEX('2021 Certified EVM Plan'!H:H,MATCH(B1841,'2021 Certified EVM Plan'!E:E,0))=1,M1841,#N/A)</f>
        <v>#N/A</v>
      </c>
      <c r="R1841" s="26" t="e">
        <f>IF(INDEX('2021 Certified EVM Plan'!J:J,MATCH(B1841,'2021 Certified EVM Plan'!E:E,0))=1,M1841,#N/A)</f>
        <v>#N/A</v>
      </c>
      <c r="S1841" s="26" t="e">
        <f>IF(INDEX('2021 Certified EVM Plan'!K:K,MATCH(B1841,'2021 Certified EVM Plan'!E:E,0))=1,M1841,#N/A)</f>
        <v>#N/A</v>
      </c>
    </row>
    <row r="1842" spans="1:19" x14ac:dyDescent="0.25">
      <c r="A1842" s="22" t="s">
        <v>1672</v>
      </c>
      <c r="B1842" s="22">
        <v>7881</v>
      </c>
      <c r="C1842" s="22">
        <v>48</v>
      </c>
      <c r="D1842" s="23">
        <v>4.2029529812761E-4</v>
      </c>
      <c r="E1842" s="22">
        <v>252192105</v>
      </c>
      <c r="F1842" s="22" t="s">
        <v>1840</v>
      </c>
      <c r="G1842" s="22" t="s">
        <v>2011</v>
      </c>
      <c r="H1842" s="22">
        <v>7321.9226772905204</v>
      </c>
      <c r="I1842" s="24">
        <f>'EVM CPZ List'!$D1842*'EVM CPZ List'!$C1842</f>
        <v>2.0174174310125279E-2</v>
      </c>
      <c r="J1842" s="25">
        <f>INDEX('Pivot of Risk Data'!A:A,MATCH('EVM CPZ List'!$B1842,'Pivot of Risk Data'!B:B,0),1)</f>
        <v>1810</v>
      </c>
      <c r="K1842" s="22">
        <f>0.000621371*'EVM CPZ List'!$H1842</f>
        <v>4.5496304159106877</v>
      </c>
      <c r="L1842" s="22">
        <f>L1841+'EVM CPZ List'!$K1842</f>
        <v>20996.236597794348</v>
      </c>
      <c r="M1842" s="22">
        <f>M1841-'EVM CPZ List'!$I1842</f>
        <v>6.4327535214213603</v>
      </c>
      <c r="N1842" s="7" t="e">
        <f>INDEX('2021 Certified EVM Plan'!G:G,MATCH(B1842,'2021 Certified EVM Plan'!E:E,0))</f>
        <v>#N/A</v>
      </c>
      <c r="O1842" s="7" t="e">
        <f>INDEX('2021 Certified EVM Plan'!M:M,MATCH(B1842,'2021 Certified EVM Plan'!E:E,0))</f>
        <v>#N/A</v>
      </c>
      <c r="P1842" s="7">
        <f t="shared" si="28"/>
        <v>1</v>
      </c>
      <c r="Q1842" s="26" t="e">
        <f>IF(INDEX('2021 Certified EVM Plan'!H:H,MATCH(B1842,'2021 Certified EVM Plan'!E:E,0))=1,M1842,#N/A)</f>
        <v>#N/A</v>
      </c>
      <c r="R1842" s="26" t="e">
        <f>IF(INDEX('2021 Certified EVM Plan'!J:J,MATCH(B1842,'2021 Certified EVM Plan'!E:E,0))=1,M1842,#N/A)</f>
        <v>#N/A</v>
      </c>
      <c r="S1842" s="26" t="e">
        <f>IF(INDEX('2021 Certified EVM Plan'!K:K,MATCH(B1842,'2021 Certified EVM Plan'!E:E,0))=1,M1842,#N/A)</f>
        <v>#N/A</v>
      </c>
    </row>
    <row r="1843" spans="1:19" x14ac:dyDescent="0.25">
      <c r="A1843" s="22" t="s">
        <v>2906</v>
      </c>
      <c r="B1843" s="22">
        <v>6526</v>
      </c>
      <c r="C1843" s="22">
        <v>120</v>
      </c>
      <c r="D1843" s="23">
        <v>4.2020887955739202E-4</v>
      </c>
      <c r="E1843" s="22">
        <v>24101103</v>
      </c>
      <c r="F1843" s="22" t="s">
        <v>2589</v>
      </c>
      <c r="G1843" s="22" t="s">
        <v>3181</v>
      </c>
      <c r="H1843" s="22">
        <v>13109.0272296611</v>
      </c>
      <c r="I1843" s="24">
        <f>'EVM CPZ List'!$D1843*'EVM CPZ List'!$C1843</f>
        <v>5.0425065546887041E-2</v>
      </c>
      <c r="J1843" s="25">
        <f>INDEX('Pivot of Risk Data'!A:A,MATCH('EVM CPZ List'!$B1843,'Pivot of Risk Data'!B:B,0),1)</f>
        <v>1811</v>
      </c>
      <c r="K1843" s="22">
        <f>0.000621371*'EVM CPZ List'!$H1843</f>
        <v>8.1455693587217475</v>
      </c>
      <c r="L1843" s="22">
        <f>L1842+'EVM CPZ List'!$K1843</f>
        <v>21004.382167153071</v>
      </c>
      <c r="M1843" s="22">
        <f>M1842-'EVM CPZ List'!$I1843</f>
        <v>6.3823284558744735</v>
      </c>
      <c r="N1843" s="7" t="e">
        <f>INDEX('2021 Certified EVM Plan'!G:G,MATCH(B1843,'2021 Certified EVM Plan'!E:E,0))</f>
        <v>#N/A</v>
      </c>
      <c r="O1843" s="7" t="e">
        <f>INDEX('2021 Certified EVM Plan'!M:M,MATCH(B1843,'2021 Certified EVM Plan'!E:E,0))</f>
        <v>#N/A</v>
      </c>
      <c r="P1843" s="7">
        <f t="shared" si="28"/>
        <v>1</v>
      </c>
      <c r="Q1843" s="26" t="e">
        <f>IF(INDEX('2021 Certified EVM Plan'!H:H,MATCH(B1843,'2021 Certified EVM Plan'!E:E,0))=1,M1843,#N/A)</f>
        <v>#N/A</v>
      </c>
      <c r="R1843" s="26" t="e">
        <f>IF(INDEX('2021 Certified EVM Plan'!J:J,MATCH(B1843,'2021 Certified EVM Plan'!E:E,0))=1,M1843,#N/A)</f>
        <v>#N/A</v>
      </c>
      <c r="S1843" s="26" t="e">
        <f>IF(INDEX('2021 Certified EVM Plan'!K:K,MATCH(B1843,'2021 Certified EVM Plan'!E:E,0))=1,M1843,#N/A)</f>
        <v>#N/A</v>
      </c>
    </row>
    <row r="1844" spans="1:19" x14ac:dyDescent="0.25">
      <c r="A1844" s="22" t="s">
        <v>1672</v>
      </c>
      <c r="B1844" s="22">
        <v>7052</v>
      </c>
      <c r="C1844" s="22">
        <v>9</v>
      </c>
      <c r="D1844" s="23">
        <v>4.1907576416109999E-4</v>
      </c>
      <c r="E1844" s="22">
        <v>254452102</v>
      </c>
      <c r="F1844" s="22" t="s">
        <v>1859</v>
      </c>
      <c r="G1844" s="22" t="s">
        <v>2122</v>
      </c>
      <c r="H1844" s="22">
        <v>751.68854059958596</v>
      </c>
      <c r="I1844" s="24">
        <f>'EVM CPZ List'!$D1844*'EVM CPZ List'!$C1844</f>
        <v>3.7716818774498999E-3</v>
      </c>
      <c r="J1844" s="25">
        <f>INDEX('Pivot of Risk Data'!A:A,MATCH('EVM CPZ List'!$B1844,'Pivot of Risk Data'!B:B,0),1)</f>
        <v>1812</v>
      </c>
      <c r="K1844" s="22">
        <f>0.000621371*'EVM CPZ List'!$H1844</f>
        <v>0.46707746016090534</v>
      </c>
      <c r="L1844" s="22">
        <f>L1843+'EVM CPZ List'!$K1844</f>
        <v>21004.849244613233</v>
      </c>
      <c r="M1844" s="22">
        <f>M1843-'EVM CPZ List'!$I1844</f>
        <v>6.3785567739970235</v>
      </c>
      <c r="N1844" s="7" t="e">
        <f>INDEX('2021 Certified EVM Plan'!G:G,MATCH(B1844,'2021 Certified EVM Plan'!E:E,0))</f>
        <v>#N/A</v>
      </c>
      <c r="O1844" s="7" t="e">
        <f>INDEX('2021 Certified EVM Plan'!M:M,MATCH(B1844,'2021 Certified EVM Plan'!E:E,0))</f>
        <v>#N/A</v>
      </c>
      <c r="P1844" s="7">
        <f t="shared" si="28"/>
        <v>1</v>
      </c>
      <c r="Q1844" s="26" t="e">
        <f>IF(INDEX('2021 Certified EVM Plan'!H:H,MATCH(B1844,'2021 Certified EVM Plan'!E:E,0))=1,M1844,#N/A)</f>
        <v>#N/A</v>
      </c>
      <c r="R1844" s="26" t="e">
        <f>IF(INDEX('2021 Certified EVM Plan'!J:J,MATCH(B1844,'2021 Certified EVM Plan'!E:E,0))=1,M1844,#N/A)</f>
        <v>#N/A</v>
      </c>
      <c r="S1844" s="26" t="e">
        <f>IF(INDEX('2021 Certified EVM Plan'!K:K,MATCH(B1844,'2021 Certified EVM Plan'!E:E,0))=1,M1844,#N/A)</f>
        <v>#N/A</v>
      </c>
    </row>
    <row r="1845" spans="1:19" x14ac:dyDescent="0.25">
      <c r="A1845" s="22" t="s">
        <v>1672</v>
      </c>
      <c r="B1845" s="22">
        <v>3649</v>
      </c>
      <c r="C1845" s="22">
        <v>41</v>
      </c>
      <c r="D1845" s="23">
        <v>4.1754510255098898E-4</v>
      </c>
      <c r="E1845" s="22">
        <v>163751101</v>
      </c>
      <c r="F1845" s="22" t="s">
        <v>1685</v>
      </c>
      <c r="G1845" s="22" t="s">
        <v>1977</v>
      </c>
      <c r="H1845" s="22">
        <v>4068.7440628469199</v>
      </c>
      <c r="I1845" s="24">
        <f>'EVM CPZ List'!$D1845*'EVM CPZ List'!$C1845</f>
        <v>1.7119349204590548E-2</v>
      </c>
      <c r="J1845" s="25">
        <f>INDEX('Pivot of Risk Data'!A:A,MATCH('EVM CPZ List'!$B1845,'Pivot of Risk Data'!B:B,0),1)</f>
        <v>1813</v>
      </c>
      <c r="K1845" s="22">
        <f>0.000621371*'EVM CPZ List'!$H1845</f>
        <v>2.5281995670752533</v>
      </c>
      <c r="L1845" s="22">
        <f>L1844+'EVM CPZ List'!$K1845</f>
        <v>21007.377444180307</v>
      </c>
      <c r="M1845" s="22">
        <f>M1844-'EVM CPZ List'!$I1845</f>
        <v>6.3614374247924328</v>
      </c>
      <c r="N1845" s="7" t="e">
        <f>INDEX('2021 Certified EVM Plan'!G:G,MATCH(B1845,'2021 Certified EVM Plan'!E:E,0))</f>
        <v>#N/A</v>
      </c>
      <c r="O1845" s="7" t="e">
        <f>INDEX('2021 Certified EVM Plan'!M:M,MATCH(B1845,'2021 Certified EVM Plan'!E:E,0))</f>
        <v>#N/A</v>
      </c>
      <c r="P1845" s="7">
        <f t="shared" si="28"/>
        <v>1</v>
      </c>
      <c r="Q1845" s="26" t="e">
        <f>IF(INDEX('2021 Certified EVM Plan'!H:H,MATCH(B1845,'2021 Certified EVM Plan'!E:E,0))=1,M1845,#N/A)</f>
        <v>#N/A</v>
      </c>
      <c r="R1845" s="26" t="e">
        <f>IF(INDEX('2021 Certified EVM Plan'!J:J,MATCH(B1845,'2021 Certified EVM Plan'!E:E,0))=1,M1845,#N/A)</f>
        <v>#N/A</v>
      </c>
      <c r="S1845" s="26" t="e">
        <f>IF(INDEX('2021 Certified EVM Plan'!K:K,MATCH(B1845,'2021 Certified EVM Plan'!E:E,0))=1,M1845,#N/A)</f>
        <v>#N/A</v>
      </c>
    </row>
    <row r="1846" spans="1:19" x14ac:dyDescent="0.25">
      <c r="A1846" s="22" t="s">
        <v>539</v>
      </c>
      <c r="B1846" s="22">
        <v>8802</v>
      </c>
      <c r="C1846" s="22">
        <v>14</v>
      </c>
      <c r="D1846" s="23">
        <v>4.1582923199478899E-4</v>
      </c>
      <c r="E1846" s="22">
        <v>103381101</v>
      </c>
      <c r="F1846" s="22" t="s">
        <v>820</v>
      </c>
      <c r="G1846" s="22" t="s">
        <v>918</v>
      </c>
      <c r="H1846" s="22">
        <v>4073.3832355644099</v>
      </c>
      <c r="I1846" s="24">
        <f>'EVM CPZ List'!$D1846*'EVM CPZ List'!$C1846</f>
        <v>5.8216092479270454E-3</v>
      </c>
      <c r="J1846" s="25">
        <f>INDEX('Pivot of Risk Data'!A:A,MATCH('EVM CPZ List'!$B1846,'Pivot of Risk Data'!B:B,0),1)</f>
        <v>1814</v>
      </c>
      <c r="K1846" s="22">
        <f>0.000621371*'EVM CPZ List'!$H1846</f>
        <v>2.5310822144658931</v>
      </c>
      <c r="L1846" s="22">
        <f>L1845+'EVM CPZ List'!$K1846</f>
        <v>21009.908526394775</v>
      </c>
      <c r="M1846" s="22">
        <f>M1845-'EVM CPZ List'!$I1846</f>
        <v>6.3556158155445059</v>
      </c>
      <c r="N1846" s="7" t="e">
        <f>INDEX('2021 Certified EVM Plan'!G:G,MATCH(B1846,'2021 Certified EVM Plan'!E:E,0))</f>
        <v>#N/A</v>
      </c>
      <c r="O1846" s="7" t="e">
        <f>INDEX('2021 Certified EVM Plan'!M:M,MATCH(B1846,'2021 Certified EVM Plan'!E:E,0))</f>
        <v>#N/A</v>
      </c>
      <c r="P1846" s="7">
        <f t="shared" si="28"/>
        <v>1</v>
      </c>
      <c r="Q1846" s="26" t="e">
        <f>IF(INDEX('2021 Certified EVM Plan'!H:H,MATCH(B1846,'2021 Certified EVM Plan'!E:E,0))=1,M1846,#N/A)</f>
        <v>#N/A</v>
      </c>
      <c r="R1846" s="26" t="e">
        <f>IF(INDEX('2021 Certified EVM Plan'!J:J,MATCH(B1846,'2021 Certified EVM Plan'!E:E,0))=1,M1846,#N/A)</f>
        <v>#N/A</v>
      </c>
      <c r="S1846" s="26" t="e">
        <f>IF(INDEX('2021 Certified EVM Plan'!K:K,MATCH(B1846,'2021 Certified EVM Plan'!E:E,0))=1,M1846,#N/A)</f>
        <v>#N/A</v>
      </c>
    </row>
    <row r="1847" spans="1:19" x14ac:dyDescent="0.25">
      <c r="A1847" s="22" t="s">
        <v>539</v>
      </c>
      <c r="B1847" s="22">
        <v>1120</v>
      </c>
      <c r="C1847" s="22">
        <v>60</v>
      </c>
      <c r="D1847" s="23">
        <v>4.15642859000014E-4</v>
      </c>
      <c r="E1847" s="22">
        <v>102831105</v>
      </c>
      <c r="F1847" s="22" t="s">
        <v>654</v>
      </c>
      <c r="G1847" s="22" t="s">
        <v>655</v>
      </c>
      <c r="H1847" s="22">
        <v>19516.6649627107</v>
      </c>
      <c r="I1847" s="24">
        <f>'EVM CPZ List'!$D1847*'EVM CPZ List'!$C1847</f>
        <v>2.4938571540000839E-2</v>
      </c>
      <c r="J1847" s="25">
        <f>INDEX('Pivot of Risk Data'!A:A,MATCH('EVM CPZ List'!$B1847,'Pivot of Risk Data'!B:B,0),1)</f>
        <v>1815</v>
      </c>
      <c r="K1847" s="22">
        <f>0.000621371*'EVM CPZ List'!$H1847</f>
        <v>12.12708962454451</v>
      </c>
      <c r="L1847" s="22">
        <f>L1846+'EVM CPZ List'!$K1847</f>
        <v>21022.035616019319</v>
      </c>
      <c r="M1847" s="22">
        <f>M1846-'EVM CPZ List'!$I1847</f>
        <v>6.3306772440045052</v>
      </c>
      <c r="N1847" s="7" t="e">
        <f>INDEX('2021 Certified EVM Plan'!G:G,MATCH(B1847,'2021 Certified EVM Plan'!E:E,0))</f>
        <v>#N/A</v>
      </c>
      <c r="O1847" s="7" t="e">
        <f>INDEX('2021 Certified EVM Plan'!M:M,MATCH(B1847,'2021 Certified EVM Plan'!E:E,0))</f>
        <v>#N/A</v>
      </c>
      <c r="P1847" s="7">
        <f t="shared" si="28"/>
        <v>1</v>
      </c>
      <c r="Q1847" s="26" t="e">
        <f>IF(INDEX('2021 Certified EVM Plan'!H:H,MATCH(B1847,'2021 Certified EVM Plan'!E:E,0))=1,M1847,#N/A)</f>
        <v>#N/A</v>
      </c>
      <c r="R1847" s="26" t="e">
        <f>IF(INDEX('2021 Certified EVM Plan'!J:J,MATCH(B1847,'2021 Certified EVM Plan'!E:E,0))=1,M1847,#N/A)</f>
        <v>#N/A</v>
      </c>
      <c r="S1847" s="26" t="e">
        <f>IF(INDEX('2021 Certified EVM Plan'!K:K,MATCH(B1847,'2021 Certified EVM Plan'!E:E,0))=1,M1847,#N/A)</f>
        <v>#N/A</v>
      </c>
    </row>
    <row r="1848" spans="1:19" x14ac:dyDescent="0.25">
      <c r="A1848" s="22" t="s">
        <v>964</v>
      </c>
      <c r="B1848" s="22">
        <v>7770</v>
      </c>
      <c r="C1848" s="22">
        <v>8</v>
      </c>
      <c r="D1848" s="23">
        <v>4.1157541903152201E-4</v>
      </c>
      <c r="E1848" s="22">
        <v>42091102</v>
      </c>
      <c r="F1848" s="22" t="s">
        <v>1058</v>
      </c>
      <c r="G1848" s="22" t="s">
        <v>1219</v>
      </c>
      <c r="H1848" s="22">
        <v>2923.01882019919</v>
      </c>
      <c r="I1848" s="24">
        <f>'EVM CPZ List'!$D1848*'EVM CPZ List'!$C1848</f>
        <v>3.2926033522521761E-3</v>
      </c>
      <c r="J1848" s="25">
        <f>INDEX('Pivot of Risk Data'!A:A,MATCH('EVM CPZ List'!$B1848,'Pivot of Risk Data'!B:B,0),1)</f>
        <v>1816</v>
      </c>
      <c r="K1848" s="22">
        <f>0.000621371*'EVM CPZ List'!$H1848</f>
        <v>1.8162791273259908</v>
      </c>
      <c r="L1848" s="22">
        <f>L1847+'EVM CPZ List'!$K1848</f>
        <v>21023.851895146643</v>
      </c>
      <c r="M1848" s="22">
        <f>M1847-'EVM CPZ List'!$I1848</f>
        <v>6.3273846406522534</v>
      </c>
      <c r="N1848" s="7" t="e">
        <f>INDEX('2021 Certified EVM Plan'!G:G,MATCH(B1848,'2021 Certified EVM Plan'!E:E,0))</f>
        <v>#N/A</v>
      </c>
      <c r="O1848" s="7" t="e">
        <f>INDEX('2021 Certified EVM Plan'!M:M,MATCH(B1848,'2021 Certified EVM Plan'!E:E,0))</f>
        <v>#N/A</v>
      </c>
      <c r="P1848" s="7">
        <f t="shared" si="28"/>
        <v>1</v>
      </c>
      <c r="Q1848" s="26" t="e">
        <f>IF(INDEX('2021 Certified EVM Plan'!H:H,MATCH(B1848,'2021 Certified EVM Plan'!E:E,0))=1,M1848,#N/A)</f>
        <v>#N/A</v>
      </c>
      <c r="R1848" s="26" t="e">
        <f>IF(INDEX('2021 Certified EVM Plan'!J:J,MATCH(B1848,'2021 Certified EVM Plan'!E:E,0))=1,M1848,#N/A)</f>
        <v>#N/A</v>
      </c>
      <c r="S1848" s="26" t="e">
        <f>IF(INDEX('2021 Certified EVM Plan'!K:K,MATCH(B1848,'2021 Certified EVM Plan'!E:E,0))=1,M1848,#N/A)</f>
        <v>#N/A</v>
      </c>
    </row>
    <row r="1849" spans="1:19" x14ac:dyDescent="0.25">
      <c r="A1849" s="22" t="s">
        <v>2906</v>
      </c>
      <c r="B1849" s="22">
        <v>1341</v>
      </c>
      <c r="C1849" s="22">
        <v>22</v>
      </c>
      <c r="D1849" s="23">
        <v>4.0811050134734699E-4</v>
      </c>
      <c r="E1849" s="22">
        <v>24101103</v>
      </c>
      <c r="F1849" s="22" t="s">
        <v>2589</v>
      </c>
      <c r="G1849" s="22" t="s">
        <v>3482</v>
      </c>
      <c r="H1849" s="22">
        <v>6646.3728343601497</v>
      </c>
      <c r="I1849" s="24">
        <f>'EVM CPZ List'!$D1849*'EVM CPZ List'!$C1849</f>
        <v>8.9784310296416332E-3</v>
      </c>
      <c r="J1849" s="25">
        <f>INDEX('Pivot of Risk Data'!A:A,MATCH('EVM CPZ List'!$B1849,'Pivot of Risk Data'!B:B,0),1)</f>
        <v>1817</v>
      </c>
      <c r="K1849" s="22">
        <f>0.000621371*'EVM CPZ List'!$H1849</f>
        <v>4.1298633344592011</v>
      </c>
      <c r="L1849" s="22">
        <f>L1848+'EVM CPZ List'!$K1849</f>
        <v>21027.981758481103</v>
      </c>
      <c r="M1849" s="22">
        <f>M1848-'EVM CPZ List'!$I1849</f>
        <v>6.3184062096226121</v>
      </c>
      <c r="N1849" s="7" t="e">
        <f>INDEX('2021 Certified EVM Plan'!G:G,MATCH(B1849,'2021 Certified EVM Plan'!E:E,0))</f>
        <v>#N/A</v>
      </c>
      <c r="O1849" s="7" t="e">
        <f>INDEX('2021 Certified EVM Plan'!M:M,MATCH(B1849,'2021 Certified EVM Plan'!E:E,0))</f>
        <v>#N/A</v>
      </c>
      <c r="P1849" s="7">
        <f t="shared" si="28"/>
        <v>1</v>
      </c>
      <c r="Q1849" s="26" t="e">
        <f>IF(INDEX('2021 Certified EVM Plan'!H:H,MATCH(B1849,'2021 Certified EVM Plan'!E:E,0))=1,M1849,#N/A)</f>
        <v>#N/A</v>
      </c>
      <c r="R1849" s="26" t="e">
        <f>IF(INDEX('2021 Certified EVM Plan'!J:J,MATCH(B1849,'2021 Certified EVM Plan'!E:E,0))=1,M1849,#N/A)</f>
        <v>#N/A</v>
      </c>
      <c r="S1849" s="26" t="e">
        <f>IF(INDEX('2021 Certified EVM Plan'!K:K,MATCH(B1849,'2021 Certified EVM Plan'!E:E,0))=1,M1849,#N/A)</f>
        <v>#N/A</v>
      </c>
    </row>
    <row r="1850" spans="1:19" x14ac:dyDescent="0.25">
      <c r="A1850" s="22" t="s">
        <v>8</v>
      </c>
      <c r="B1850" s="22">
        <v>5922</v>
      </c>
      <c r="C1850" s="22">
        <v>58</v>
      </c>
      <c r="D1850" s="23">
        <v>4.0762420197092299E-4</v>
      </c>
      <c r="E1850" s="22">
        <v>152481105</v>
      </c>
      <c r="F1850" s="22" t="s">
        <v>32</v>
      </c>
      <c r="G1850" s="22" t="s">
        <v>395</v>
      </c>
      <c r="H1850" s="22">
        <v>10665.1471051067</v>
      </c>
      <c r="I1850" s="24">
        <f>'EVM CPZ List'!$D1850*'EVM CPZ List'!$C1850</f>
        <v>2.3642203714313532E-2</v>
      </c>
      <c r="J1850" s="25">
        <f>INDEX('Pivot of Risk Data'!A:A,MATCH('EVM CPZ List'!$B1850,'Pivot of Risk Data'!B:B,0),1)</f>
        <v>1818</v>
      </c>
      <c r="K1850" s="22">
        <f>0.000621371*'EVM CPZ List'!$H1850</f>
        <v>6.6270131218472557</v>
      </c>
      <c r="L1850" s="22">
        <f>L1849+'EVM CPZ List'!$K1850</f>
        <v>21034.608771602951</v>
      </c>
      <c r="M1850" s="22">
        <f>M1849-'EVM CPZ List'!$I1850</f>
        <v>6.2947640059082985</v>
      </c>
      <c r="N1850" s="7" t="e">
        <f>INDEX('2021 Certified EVM Plan'!G:G,MATCH(B1850,'2021 Certified EVM Plan'!E:E,0))</f>
        <v>#N/A</v>
      </c>
      <c r="O1850" s="7" t="e">
        <f>INDEX('2021 Certified EVM Plan'!M:M,MATCH(B1850,'2021 Certified EVM Plan'!E:E,0))</f>
        <v>#N/A</v>
      </c>
      <c r="P1850" s="7">
        <f t="shared" si="28"/>
        <v>1</v>
      </c>
      <c r="Q1850" s="26" t="e">
        <f>IF(INDEX('2021 Certified EVM Plan'!H:H,MATCH(B1850,'2021 Certified EVM Plan'!E:E,0))=1,M1850,#N/A)</f>
        <v>#N/A</v>
      </c>
      <c r="R1850" s="26" t="e">
        <f>IF(INDEX('2021 Certified EVM Plan'!J:J,MATCH(B1850,'2021 Certified EVM Plan'!E:E,0))=1,M1850,#N/A)</f>
        <v>#N/A</v>
      </c>
      <c r="S1850" s="26" t="e">
        <f>IF(INDEX('2021 Certified EVM Plan'!K:K,MATCH(B1850,'2021 Certified EVM Plan'!E:E,0))=1,M1850,#N/A)</f>
        <v>#N/A</v>
      </c>
    </row>
    <row r="1851" spans="1:19" x14ac:dyDescent="0.25">
      <c r="A1851" s="22" t="s">
        <v>2195</v>
      </c>
      <c r="B1851" s="22">
        <v>6997</v>
      </c>
      <c r="C1851" s="22">
        <v>78</v>
      </c>
      <c r="D1851" s="23">
        <v>4.0691193072790797E-4</v>
      </c>
      <c r="E1851" s="22">
        <v>83371107</v>
      </c>
      <c r="F1851" s="22" t="s">
        <v>2438</v>
      </c>
      <c r="G1851" s="22" t="s">
        <v>2621</v>
      </c>
      <c r="H1851" s="22">
        <v>7328.1794620666597</v>
      </c>
      <c r="I1851" s="24">
        <f>'EVM CPZ List'!$D1851*'EVM CPZ List'!$C1851</f>
        <v>3.173913059677682E-2</v>
      </c>
      <c r="J1851" s="25">
        <f>INDEX('Pivot of Risk Data'!A:A,MATCH('EVM CPZ List'!$B1851,'Pivot of Risk Data'!B:B,0),1)</f>
        <v>1819</v>
      </c>
      <c r="K1851" s="22">
        <f>0.000621371*'EVM CPZ List'!$H1851</f>
        <v>4.5535182005238228</v>
      </c>
      <c r="L1851" s="22">
        <f>L1850+'EVM CPZ List'!$K1851</f>
        <v>21039.162289803473</v>
      </c>
      <c r="M1851" s="22">
        <f>M1850-'EVM CPZ List'!$I1851</f>
        <v>6.2630248753115216</v>
      </c>
      <c r="N1851" s="7" t="e">
        <f>INDEX('2021 Certified EVM Plan'!G:G,MATCH(B1851,'2021 Certified EVM Plan'!E:E,0))</f>
        <v>#N/A</v>
      </c>
      <c r="O1851" s="7" t="e">
        <f>INDEX('2021 Certified EVM Plan'!M:M,MATCH(B1851,'2021 Certified EVM Plan'!E:E,0))</f>
        <v>#N/A</v>
      </c>
      <c r="P1851" s="7">
        <f t="shared" si="28"/>
        <v>1</v>
      </c>
      <c r="Q1851" s="26" t="e">
        <f>IF(INDEX('2021 Certified EVM Plan'!H:H,MATCH(B1851,'2021 Certified EVM Plan'!E:E,0))=1,M1851,#N/A)</f>
        <v>#N/A</v>
      </c>
      <c r="R1851" s="26" t="e">
        <f>IF(INDEX('2021 Certified EVM Plan'!J:J,MATCH(B1851,'2021 Certified EVM Plan'!E:E,0))=1,M1851,#N/A)</f>
        <v>#N/A</v>
      </c>
      <c r="S1851" s="26" t="e">
        <f>IF(INDEX('2021 Certified EVM Plan'!K:K,MATCH(B1851,'2021 Certified EVM Plan'!E:E,0))=1,M1851,#N/A)</f>
        <v>#N/A</v>
      </c>
    </row>
    <row r="1852" spans="1:19" x14ac:dyDescent="0.25">
      <c r="A1852" s="22" t="s">
        <v>2906</v>
      </c>
      <c r="B1852" s="22">
        <v>9083</v>
      </c>
      <c r="C1852" s="22">
        <v>64</v>
      </c>
      <c r="D1852" s="23">
        <v>4.0580085466815601E-4</v>
      </c>
      <c r="E1852" s="22">
        <v>24101103</v>
      </c>
      <c r="F1852" s="22" t="s">
        <v>2589</v>
      </c>
      <c r="G1852" s="22" t="s">
        <v>3136</v>
      </c>
      <c r="H1852" s="22">
        <v>9622.0816808024392</v>
      </c>
      <c r="I1852" s="24">
        <f>'EVM CPZ List'!$D1852*'EVM CPZ List'!$C1852</f>
        <v>2.5971254698761985E-2</v>
      </c>
      <c r="J1852" s="25">
        <f>INDEX('Pivot of Risk Data'!A:A,MATCH('EVM CPZ List'!$B1852,'Pivot of Risk Data'!B:B,0),1)</f>
        <v>1820</v>
      </c>
      <c r="K1852" s="22">
        <f>0.000621371*'EVM CPZ List'!$H1852</f>
        <v>5.9788825160818924</v>
      </c>
      <c r="L1852" s="22">
        <f>L1851+'EVM CPZ List'!$K1852</f>
        <v>21045.141172319556</v>
      </c>
      <c r="M1852" s="22">
        <f>M1851-'EVM CPZ List'!$I1852</f>
        <v>6.2370536206127598</v>
      </c>
      <c r="N1852" s="7" t="e">
        <f>INDEX('2021 Certified EVM Plan'!G:G,MATCH(B1852,'2021 Certified EVM Plan'!E:E,0))</f>
        <v>#N/A</v>
      </c>
      <c r="O1852" s="7" t="e">
        <f>INDEX('2021 Certified EVM Plan'!M:M,MATCH(B1852,'2021 Certified EVM Plan'!E:E,0))</f>
        <v>#N/A</v>
      </c>
      <c r="P1852" s="7">
        <f t="shared" si="28"/>
        <v>1</v>
      </c>
      <c r="Q1852" s="26" t="e">
        <f>IF(INDEX('2021 Certified EVM Plan'!H:H,MATCH(B1852,'2021 Certified EVM Plan'!E:E,0))=1,M1852,#N/A)</f>
        <v>#N/A</v>
      </c>
      <c r="R1852" s="26" t="e">
        <f>IF(INDEX('2021 Certified EVM Plan'!J:J,MATCH(B1852,'2021 Certified EVM Plan'!E:E,0))=1,M1852,#N/A)</f>
        <v>#N/A</v>
      </c>
      <c r="S1852" s="26" t="e">
        <f>IF(INDEX('2021 Certified EVM Plan'!K:K,MATCH(B1852,'2021 Certified EVM Plan'!E:E,0))=1,M1852,#N/A)</f>
        <v>#N/A</v>
      </c>
    </row>
    <row r="1853" spans="1:19" x14ac:dyDescent="0.25">
      <c r="A1853" s="22" t="s">
        <v>2195</v>
      </c>
      <c r="B1853" s="22">
        <v>3024</v>
      </c>
      <c r="C1853" s="22">
        <v>1</v>
      </c>
      <c r="D1853" s="23">
        <v>4.0553189147099402E-4</v>
      </c>
      <c r="E1853" s="22">
        <v>253671103</v>
      </c>
      <c r="F1853" s="22" t="s">
        <v>2700</v>
      </c>
      <c r="G1853" s="22" t="s">
        <v>2899</v>
      </c>
      <c r="H1853" s="22">
        <v>3776.8409226179201</v>
      </c>
      <c r="I1853" s="24">
        <f>'EVM CPZ List'!$D1853*'EVM CPZ List'!$C1853</f>
        <v>4.0553189147099402E-4</v>
      </c>
      <c r="J1853" s="25">
        <f>INDEX('Pivot of Risk Data'!A:A,MATCH('EVM CPZ List'!$B1853,'Pivot of Risk Data'!B:B,0),1)</f>
        <v>1821</v>
      </c>
      <c r="K1853" s="22">
        <f>0.000621371*'EVM CPZ List'!$H1853</f>
        <v>2.3468194209280195</v>
      </c>
      <c r="L1853" s="22">
        <f>L1852+'EVM CPZ List'!$K1853</f>
        <v>21047.487991740483</v>
      </c>
      <c r="M1853" s="22">
        <f>M1852-'EVM CPZ List'!$I1853</f>
        <v>6.2366480887212887</v>
      </c>
      <c r="N1853" s="7" t="e">
        <f>INDEX('2021 Certified EVM Plan'!G:G,MATCH(B1853,'2021 Certified EVM Plan'!E:E,0))</f>
        <v>#N/A</v>
      </c>
      <c r="O1853" s="7" t="e">
        <f>INDEX('2021 Certified EVM Plan'!M:M,MATCH(B1853,'2021 Certified EVM Plan'!E:E,0))</f>
        <v>#N/A</v>
      </c>
      <c r="P1853" s="7">
        <f t="shared" si="28"/>
        <v>1</v>
      </c>
      <c r="Q1853" s="26" t="e">
        <f>IF(INDEX('2021 Certified EVM Plan'!H:H,MATCH(B1853,'2021 Certified EVM Plan'!E:E,0))=1,M1853,#N/A)</f>
        <v>#N/A</v>
      </c>
      <c r="R1853" s="26" t="e">
        <f>IF(INDEX('2021 Certified EVM Plan'!J:J,MATCH(B1853,'2021 Certified EVM Plan'!E:E,0))=1,M1853,#N/A)</f>
        <v>#N/A</v>
      </c>
      <c r="S1853" s="26" t="e">
        <f>IF(INDEX('2021 Certified EVM Plan'!K:K,MATCH(B1853,'2021 Certified EVM Plan'!E:E,0))=1,M1853,#N/A)</f>
        <v>#N/A</v>
      </c>
    </row>
    <row r="1854" spans="1:19" x14ac:dyDescent="0.25">
      <c r="A1854" s="22" t="s">
        <v>1672</v>
      </c>
      <c r="B1854" s="22">
        <v>6045</v>
      </c>
      <c r="C1854" s="22">
        <v>23</v>
      </c>
      <c r="D1854" s="23">
        <v>4.0541279740981799E-4</v>
      </c>
      <c r="E1854" s="22">
        <v>163781701</v>
      </c>
      <c r="F1854" s="22" t="s">
        <v>1921</v>
      </c>
      <c r="G1854" s="22" t="s">
        <v>2071</v>
      </c>
      <c r="H1854" s="22">
        <v>8122.6361115545296</v>
      </c>
      <c r="I1854" s="24">
        <f>'EVM CPZ List'!$D1854*'EVM CPZ List'!$C1854</f>
        <v>9.3244943404258134E-3</v>
      </c>
      <c r="J1854" s="25">
        <f>INDEX('Pivot of Risk Data'!A:A,MATCH('EVM CPZ List'!$B1854,'Pivot of Risk Data'!B:B,0),1)</f>
        <v>1822</v>
      </c>
      <c r="K1854" s="22">
        <f>0.000621371*'EVM CPZ List'!$H1854</f>
        <v>5.04717052327275</v>
      </c>
      <c r="L1854" s="22">
        <f>L1853+'EVM CPZ List'!$K1854</f>
        <v>21052.535162263757</v>
      </c>
      <c r="M1854" s="22">
        <f>M1853-'EVM CPZ List'!$I1854</f>
        <v>6.2273235943808629</v>
      </c>
      <c r="N1854" s="7" t="e">
        <f>INDEX('2021 Certified EVM Plan'!G:G,MATCH(B1854,'2021 Certified EVM Plan'!E:E,0))</f>
        <v>#N/A</v>
      </c>
      <c r="O1854" s="7" t="e">
        <f>INDEX('2021 Certified EVM Plan'!M:M,MATCH(B1854,'2021 Certified EVM Plan'!E:E,0))</f>
        <v>#N/A</v>
      </c>
      <c r="P1854" s="7">
        <f t="shared" si="28"/>
        <v>1</v>
      </c>
      <c r="Q1854" s="26" t="e">
        <f>IF(INDEX('2021 Certified EVM Plan'!H:H,MATCH(B1854,'2021 Certified EVM Plan'!E:E,0))=1,M1854,#N/A)</f>
        <v>#N/A</v>
      </c>
      <c r="R1854" s="26" t="e">
        <f>IF(INDEX('2021 Certified EVM Plan'!J:J,MATCH(B1854,'2021 Certified EVM Plan'!E:E,0))=1,M1854,#N/A)</f>
        <v>#N/A</v>
      </c>
      <c r="S1854" s="26" t="e">
        <f>IF(INDEX('2021 Certified EVM Plan'!K:K,MATCH(B1854,'2021 Certified EVM Plan'!E:E,0))=1,M1854,#N/A)</f>
        <v>#N/A</v>
      </c>
    </row>
    <row r="1855" spans="1:19" x14ac:dyDescent="0.25">
      <c r="A1855" s="22" t="s">
        <v>2195</v>
      </c>
      <c r="B1855" s="22">
        <v>329</v>
      </c>
      <c r="C1855" s="22">
        <v>89</v>
      </c>
      <c r="D1855" s="23">
        <v>4.0509394413695501E-4</v>
      </c>
      <c r="E1855" s="22">
        <v>182771102</v>
      </c>
      <c r="F1855" s="22" t="s">
        <v>2432</v>
      </c>
      <c r="G1855" s="22" t="s">
        <v>2634</v>
      </c>
      <c r="H1855" s="22">
        <v>25658.848615607501</v>
      </c>
      <c r="I1855" s="24">
        <f>'EVM CPZ List'!$D1855*'EVM CPZ List'!$C1855</f>
        <v>3.6053361028188999E-2</v>
      </c>
      <c r="J1855" s="25">
        <f>INDEX('Pivot of Risk Data'!A:A,MATCH('EVM CPZ List'!$B1855,'Pivot of Risk Data'!B:B,0),1)</f>
        <v>1823</v>
      </c>
      <c r="K1855" s="22">
        <f>0.000621371*'EVM CPZ List'!$H1855</f>
        <v>15.943664423128649</v>
      </c>
      <c r="L1855" s="22">
        <f>L1854+'EVM CPZ List'!$K1855</f>
        <v>21068.478826686885</v>
      </c>
      <c r="M1855" s="22">
        <f>M1854-'EVM CPZ List'!$I1855</f>
        <v>6.1912702333526743</v>
      </c>
      <c r="N1855" s="7" t="e">
        <f>INDEX('2021 Certified EVM Plan'!G:G,MATCH(B1855,'2021 Certified EVM Plan'!E:E,0))</f>
        <v>#N/A</v>
      </c>
      <c r="O1855" s="7" t="e">
        <f>INDEX('2021 Certified EVM Plan'!M:M,MATCH(B1855,'2021 Certified EVM Plan'!E:E,0))</f>
        <v>#N/A</v>
      </c>
      <c r="P1855" s="7">
        <f t="shared" si="28"/>
        <v>1</v>
      </c>
      <c r="Q1855" s="26" t="e">
        <f>IF(INDEX('2021 Certified EVM Plan'!H:H,MATCH(B1855,'2021 Certified EVM Plan'!E:E,0))=1,M1855,#N/A)</f>
        <v>#N/A</v>
      </c>
      <c r="R1855" s="26" t="e">
        <f>IF(INDEX('2021 Certified EVM Plan'!J:J,MATCH(B1855,'2021 Certified EVM Plan'!E:E,0))=1,M1855,#N/A)</f>
        <v>#N/A</v>
      </c>
      <c r="S1855" s="26" t="e">
        <f>IF(INDEX('2021 Certified EVM Plan'!K:K,MATCH(B1855,'2021 Certified EVM Plan'!E:E,0))=1,M1855,#N/A)</f>
        <v>#N/A</v>
      </c>
    </row>
    <row r="1856" spans="1:19" x14ac:dyDescent="0.25">
      <c r="A1856" s="22" t="s">
        <v>2906</v>
      </c>
      <c r="B1856" s="22">
        <v>6620</v>
      </c>
      <c r="C1856" s="22">
        <v>15</v>
      </c>
      <c r="D1856" s="23">
        <v>4.0507021675731403E-4</v>
      </c>
      <c r="E1856" s="22">
        <v>42291101</v>
      </c>
      <c r="F1856" s="22" t="s">
        <v>2920</v>
      </c>
      <c r="G1856" s="22" t="s">
        <v>3252</v>
      </c>
      <c r="H1856" s="22">
        <v>1962.0765075826</v>
      </c>
      <c r="I1856" s="24">
        <f>'EVM CPZ List'!$D1856*'EVM CPZ List'!$C1856</f>
        <v>6.0760532513597105E-3</v>
      </c>
      <c r="J1856" s="25">
        <f>INDEX('Pivot of Risk Data'!A:A,MATCH('EVM CPZ List'!$B1856,'Pivot of Risk Data'!B:B,0),1)</f>
        <v>1824</v>
      </c>
      <c r="K1856" s="22">
        <f>0.000621371*'EVM CPZ List'!$H1856</f>
        <v>1.2191774415931078</v>
      </c>
      <c r="L1856" s="22">
        <f>L1855+'EVM CPZ List'!$K1856</f>
        <v>21069.698004128477</v>
      </c>
      <c r="M1856" s="22">
        <f>M1855-'EVM CPZ List'!$I1856</f>
        <v>6.1851941801013144</v>
      </c>
      <c r="N1856" s="7" t="e">
        <f>INDEX('2021 Certified EVM Plan'!G:G,MATCH(B1856,'2021 Certified EVM Plan'!E:E,0))</f>
        <v>#N/A</v>
      </c>
      <c r="O1856" s="7" t="e">
        <f>INDEX('2021 Certified EVM Plan'!M:M,MATCH(B1856,'2021 Certified EVM Plan'!E:E,0))</f>
        <v>#N/A</v>
      </c>
      <c r="P1856" s="7">
        <f t="shared" si="28"/>
        <v>1</v>
      </c>
      <c r="Q1856" s="26" t="e">
        <f>IF(INDEX('2021 Certified EVM Plan'!H:H,MATCH(B1856,'2021 Certified EVM Plan'!E:E,0))=1,M1856,#N/A)</f>
        <v>#N/A</v>
      </c>
      <c r="R1856" s="26" t="e">
        <f>IF(INDEX('2021 Certified EVM Plan'!J:J,MATCH(B1856,'2021 Certified EVM Plan'!E:E,0))=1,M1856,#N/A)</f>
        <v>#N/A</v>
      </c>
      <c r="S1856" s="26" t="e">
        <f>IF(INDEX('2021 Certified EVM Plan'!K:K,MATCH(B1856,'2021 Certified EVM Plan'!E:E,0))=1,M1856,#N/A)</f>
        <v>#N/A</v>
      </c>
    </row>
    <row r="1857" spans="1:19" x14ac:dyDescent="0.25">
      <c r="A1857" s="22" t="s">
        <v>2906</v>
      </c>
      <c r="B1857" s="22">
        <v>6063</v>
      </c>
      <c r="C1857" s="22">
        <v>69</v>
      </c>
      <c r="D1857" s="23">
        <v>4.0499029589739099E-4</v>
      </c>
      <c r="E1857" s="22">
        <v>13801101</v>
      </c>
      <c r="F1857" s="22" t="s">
        <v>2956</v>
      </c>
      <c r="G1857" s="22" t="s">
        <v>3056</v>
      </c>
      <c r="H1857" s="22">
        <v>7868.0142393842298</v>
      </c>
      <c r="I1857" s="24">
        <f>'EVM CPZ List'!$D1857*'EVM CPZ List'!$C1857</f>
        <v>2.7944330416919978E-2</v>
      </c>
      <c r="J1857" s="25">
        <f>INDEX('Pivot of Risk Data'!A:A,MATCH('EVM CPZ List'!$B1857,'Pivot of Risk Data'!B:B,0),1)</f>
        <v>1825</v>
      </c>
      <c r="K1857" s="22">
        <f>0.000621371*'EVM CPZ List'!$H1857</f>
        <v>4.8889558759404181</v>
      </c>
      <c r="L1857" s="22">
        <f>L1856+'EVM CPZ List'!$K1857</f>
        <v>21074.586960004417</v>
      </c>
      <c r="M1857" s="22">
        <f>M1856-'EVM CPZ List'!$I1857</f>
        <v>6.1572498496843941</v>
      </c>
      <c r="N1857" s="7" t="e">
        <f>INDEX('2021 Certified EVM Plan'!G:G,MATCH(B1857,'2021 Certified EVM Plan'!E:E,0))</f>
        <v>#N/A</v>
      </c>
      <c r="O1857" s="7" t="e">
        <f>INDEX('2021 Certified EVM Plan'!M:M,MATCH(B1857,'2021 Certified EVM Plan'!E:E,0))</f>
        <v>#N/A</v>
      </c>
      <c r="P1857" s="7">
        <f t="shared" si="28"/>
        <v>1</v>
      </c>
      <c r="Q1857" s="26" t="e">
        <f>IF(INDEX('2021 Certified EVM Plan'!H:H,MATCH(B1857,'2021 Certified EVM Plan'!E:E,0))=1,M1857,#N/A)</f>
        <v>#N/A</v>
      </c>
      <c r="R1857" s="26" t="e">
        <f>IF(INDEX('2021 Certified EVM Plan'!J:J,MATCH(B1857,'2021 Certified EVM Plan'!E:E,0))=1,M1857,#N/A)</f>
        <v>#N/A</v>
      </c>
      <c r="S1857" s="26" t="e">
        <f>IF(INDEX('2021 Certified EVM Plan'!K:K,MATCH(B1857,'2021 Certified EVM Plan'!E:E,0))=1,M1857,#N/A)</f>
        <v>#N/A</v>
      </c>
    </row>
    <row r="1858" spans="1:19" x14ac:dyDescent="0.25">
      <c r="A1858" s="22" t="s">
        <v>1672</v>
      </c>
      <c r="B1858" s="22">
        <v>1009</v>
      </c>
      <c r="C1858" s="22">
        <v>278</v>
      </c>
      <c r="D1858" s="23">
        <v>4.0455907310461099E-4</v>
      </c>
      <c r="E1858" s="22">
        <v>163692102</v>
      </c>
      <c r="F1858" s="22" t="s">
        <v>2017</v>
      </c>
      <c r="G1858" s="22" t="s">
        <v>2040</v>
      </c>
      <c r="H1858" s="22">
        <v>27128.7333170866</v>
      </c>
      <c r="I1858" s="24">
        <f>'EVM CPZ List'!$D1858*'EVM CPZ List'!$C1858</f>
        <v>0.11246742232308185</v>
      </c>
      <c r="J1858" s="25">
        <f>INDEX('Pivot of Risk Data'!A:A,MATCH('EVM CPZ List'!$B1858,'Pivot of Risk Data'!B:B,0),1)</f>
        <v>1826</v>
      </c>
      <c r="K1858" s="22">
        <f>0.000621371*'EVM CPZ List'!$H1858</f>
        <v>16.857008149971417</v>
      </c>
      <c r="L1858" s="22">
        <f>L1857+'EVM CPZ List'!$K1858</f>
        <v>21091.443968154388</v>
      </c>
      <c r="M1858" s="22">
        <f>M1857-'EVM CPZ List'!$I1858</f>
        <v>6.0447824273613122</v>
      </c>
      <c r="N1858" s="7" t="e">
        <f>INDEX('2021 Certified EVM Plan'!G:G,MATCH(B1858,'2021 Certified EVM Plan'!E:E,0))</f>
        <v>#N/A</v>
      </c>
      <c r="O1858" s="7" t="e">
        <f>INDEX('2021 Certified EVM Plan'!M:M,MATCH(B1858,'2021 Certified EVM Plan'!E:E,0))</f>
        <v>#N/A</v>
      </c>
      <c r="P1858" s="7">
        <f t="shared" ref="P1858:P1921" si="29">COUNTIF(B:B,B1858)</f>
        <v>1</v>
      </c>
      <c r="Q1858" s="26" t="e">
        <f>IF(INDEX('2021 Certified EVM Plan'!H:H,MATCH(B1858,'2021 Certified EVM Plan'!E:E,0))=1,M1858,#N/A)</f>
        <v>#N/A</v>
      </c>
      <c r="R1858" s="26" t="e">
        <f>IF(INDEX('2021 Certified EVM Plan'!J:J,MATCH(B1858,'2021 Certified EVM Plan'!E:E,0))=1,M1858,#N/A)</f>
        <v>#N/A</v>
      </c>
      <c r="S1858" s="26" t="e">
        <f>IF(INDEX('2021 Certified EVM Plan'!K:K,MATCH(B1858,'2021 Certified EVM Plan'!E:E,0))=1,M1858,#N/A)</f>
        <v>#N/A</v>
      </c>
    </row>
    <row r="1859" spans="1:19" x14ac:dyDescent="0.25">
      <c r="A1859" s="22" t="s">
        <v>539</v>
      </c>
      <c r="B1859" s="22">
        <v>1012</v>
      </c>
      <c r="C1859" s="22">
        <v>204</v>
      </c>
      <c r="D1859" s="23">
        <v>4.03956232416606E-4</v>
      </c>
      <c r="E1859" s="22">
        <v>102541102</v>
      </c>
      <c r="F1859" s="22" t="s">
        <v>601</v>
      </c>
      <c r="G1859" s="22" t="s">
        <v>724</v>
      </c>
      <c r="H1859" s="22">
        <v>22286.620969160998</v>
      </c>
      <c r="I1859" s="24">
        <f>'EVM CPZ List'!$D1859*'EVM CPZ List'!$C1859</f>
        <v>8.2407071412987629E-2</v>
      </c>
      <c r="J1859" s="25">
        <f>INDEX('Pivot of Risk Data'!A:A,MATCH('EVM CPZ List'!$B1859,'Pivot of Risk Data'!B:B,0),1)</f>
        <v>1827</v>
      </c>
      <c r="K1859" s="22">
        <f>0.000621371*'EVM CPZ List'!$H1859</f>
        <v>13.848259958228539</v>
      </c>
      <c r="L1859" s="22">
        <f>L1858+'EVM CPZ List'!$K1859</f>
        <v>21105.292228112616</v>
      </c>
      <c r="M1859" s="22">
        <f>M1858-'EVM CPZ List'!$I1859</f>
        <v>5.9623753559483248</v>
      </c>
      <c r="N1859" s="7" t="e">
        <f>INDEX('2021 Certified EVM Plan'!G:G,MATCH(B1859,'2021 Certified EVM Plan'!E:E,0))</f>
        <v>#N/A</v>
      </c>
      <c r="O1859" s="7" t="e">
        <f>INDEX('2021 Certified EVM Plan'!M:M,MATCH(B1859,'2021 Certified EVM Plan'!E:E,0))</f>
        <v>#N/A</v>
      </c>
      <c r="P1859" s="7">
        <f t="shared" si="29"/>
        <v>1</v>
      </c>
      <c r="Q1859" s="26" t="e">
        <f>IF(INDEX('2021 Certified EVM Plan'!H:H,MATCH(B1859,'2021 Certified EVM Plan'!E:E,0))=1,M1859,#N/A)</f>
        <v>#N/A</v>
      </c>
      <c r="R1859" s="26" t="e">
        <f>IF(INDEX('2021 Certified EVM Plan'!J:J,MATCH(B1859,'2021 Certified EVM Plan'!E:E,0))=1,M1859,#N/A)</f>
        <v>#N/A</v>
      </c>
      <c r="S1859" s="26" t="e">
        <f>IF(INDEX('2021 Certified EVM Plan'!K:K,MATCH(B1859,'2021 Certified EVM Plan'!E:E,0))=1,M1859,#N/A)</f>
        <v>#N/A</v>
      </c>
    </row>
    <row r="1860" spans="1:19" x14ac:dyDescent="0.25">
      <c r="A1860" s="22" t="s">
        <v>964</v>
      </c>
      <c r="B1860" s="22">
        <v>739</v>
      </c>
      <c r="C1860" s="22">
        <v>94</v>
      </c>
      <c r="D1860" s="23">
        <v>4.0385039213528201E-4</v>
      </c>
      <c r="E1860" s="22">
        <v>42841112</v>
      </c>
      <c r="F1860" s="22" t="s">
        <v>1217</v>
      </c>
      <c r="G1860" s="22" t="s">
        <v>1309</v>
      </c>
      <c r="H1860" s="22">
        <v>8946.2004389207395</v>
      </c>
      <c r="I1860" s="24">
        <f>'EVM CPZ List'!$D1860*'EVM CPZ List'!$C1860</f>
        <v>3.7961936860716507E-2</v>
      </c>
      <c r="J1860" s="25">
        <f>INDEX('Pivot of Risk Data'!A:A,MATCH('EVM CPZ List'!$B1860,'Pivot of Risk Data'!B:B,0),1)</f>
        <v>1828</v>
      </c>
      <c r="K1860" s="22">
        <f>0.000621371*'EVM CPZ List'!$H1860</f>
        <v>5.5589095129326189</v>
      </c>
      <c r="L1860" s="22">
        <f>L1859+'EVM CPZ List'!$K1860</f>
        <v>21110.851137625548</v>
      </c>
      <c r="M1860" s="22">
        <f>M1859-'EVM CPZ List'!$I1860</f>
        <v>5.9244134190876085</v>
      </c>
      <c r="N1860" s="7" t="e">
        <f>INDEX('2021 Certified EVM Plan'!G:G,MATCH(B1860,'2021 Certified EVM Plan'!E:E,0))</f>
        <v>#N/A</v>
      </c>
      <c r="O1860" s="7" t="e">
        <f>INDEX('2021 Certified EVM Plan'!M:M,MATCH(B1860,'2021 Certified EVM Plan'!E:E,0))</f>
        <v>#N/A</v>
      </c>
      <c r="P1860" s="7">
        <f t="shared" si="29"/>
        <v>1</v>
      </c>
      <c r="Q1860" s="26" t="e">
        <f>IF(INDEX('2021 Certified EVM Plan'!H:H,MATCH(B1860,'2021 Certified EVM Plan'!E:E,0))=1,M1860,#N/A)</f>
        <v>#N/A</v>
      </c>
      <c r="R1860" s="26" t="e">
        <f>IF(INDEX('2021 Certified EVM Plan'!J:J,MATCH(B1860,'2021 Certified EVM Plan'!E:E,0))=1,M1860,#N/A)</f>
        <v>#N/A</v>
      </c>
      <c r="S1860" s="26" t="e">
        <f>IF(INDEX('2021 Certified EVM Plan'!K:K,MATCH(B1860,'2021 Certified EVM Plan'!E:E,0))=1,M1860,#N/A)</f>
        <v>#N/A</v>
      </c>
    </row>
    <row r="1861" spans="1:19" x14ac:dyDescent="0.25">
      <c r="A1861" s="22" t="s">
        <v>8</v>
      </c>
      <c r="B1861" s="22">
        <v>1625</v>
      </c>
      <c r="C1861" s="22">
        <v>79</v>
      </c>
      <c r="D1861" s="23">
        <v>4.0369383945956702E-4</v>
      </c>
      <c r="E1861" s="22">
        <v>152481107</v>
      </c>
      <c r="F1861" s="22" t="s">
        <v>261</v>
      </c>
      <c r="G1861" s="22" t="s">
        <v>262</v>
      </c>
      <c r="H1861" s="22">
        <v>9532.5901715954005</v>
      </c>
      <c r="I1861" s="24">
        <f>'EVM CPZ List'!$D1861*'EVM CPZ List'!$C1861</f>
        <v>3.1891813317305798E-2</v>
      </c>
      <c r="J1861" s="25">
        <f>INDEX('Pivot of Risk Data'!A:A,MATCH('EVM CPZ List'!$B1861,'Pivot of Risk Data'!B:B,0),1)</f>
        <v>1829</v>
      </c>
      <c r="K1861" s="22">
        <f>0.000621371*'EVM CPZ List'!$H1861</f>
        <v>5.9232750875144058</v>
      </c>
      <c r="L1861" s="22">
        <f>L1860+'EVM CPZ List'!$K1861</f>
        <v>21116.774412713061</v>
      </c>
      <c r="M1861" s="22">
        <f>M1860-'EVM CPZ List'!$I1861</f>
        <v>5.8925216057703027</v>
      </c>
      <c r="N1861" s="7" t="e">
        <f>INDEX('2021 Certified EVM Plan'!G:G,MATCH(B1861,'2021 Certified EVM Plan'!E:E,0))</f>
        <v>#N/A</v>
      </c>
      <c r="O1861" s="7" t="e">
        <f>INDEX('2021 Certified EVM Plan'!M:M,MATCH(B1861,'2021 Certified EVM Plan'!E:E,0))</f>
        <v>#N/A</v>
      </c>
      <c r="P1861" s="7">
        <f t="shared" si="29"/>
        <v>1</v>
      </c>
      <c r="Q1861" s="26" t="e">
        <f>IF(INDEX('2021 Certified EVM Plan'!H:H,MATCH(B1861,'2021 Certified EVM Plan'!E:E,0))=1,M1861,#N/A)</f>
        <v>#N/A</v>
      </c>
      <c r="R1861" s="26" t="e">
        <f>IF(INDEX('2021 Certified EVM Plan'!J:J,MATCH(B1861,'2021 Certified EVM Plan'!E:E,0))=1,M1861,#N/A)</f>
        <v>#N/A</v>
      </c>
      <c r="S1861" s="26" t="e">
        <f>IF(INDEX('2021 Certified EVM Plan'!K:K,MATCH(B1861,'2021 Certified EVM Plan'!E:E,0))=1,M1861,#N/A)</f>
        <v>#N/A</v>
      </c>
    </row>
    <row r="1862" spans="1:19" x14ac:dyDescent="0.25">
      <c r="A1862" s="22" t="s">
        <v>964</v>
      </c>
      <c r="B1862" s="22">
        <v>6126</v>
      </c>
      <c r="C1862" s="22">
        <v>247</v>
      </c>
      <c r="D1862" s="23">
        <v>4.0099231385151203E-4</v>
      </c>
      <c r="E1862" s="22">
        <v>42841111</v>
      </c>
      <c r="F1862" s="22" t="s">
        <v>1351</v>
      </c>
      <c r="G1862" s="22" t="s">
        <v>1397</v>
      </c>
      <c r="H1862" s="22">
        <v>22847.334795550101</v>
      </c>
      <c r="I1862" s="24">
        <f>'EVM CPZ List'!$D1862*'EVM CPZ List'!$C1862</f>
        <v>9.9045101521323467E-2</v>
      </c>
      <c r="J1862" s="25">
        <f>INDEX('Pivot of Risk Data'!A:A,MATCH('EVM CPZ List'!$B1862,'Pivot of Risk Data'!B:B,0),1)</f>
        <v>1830</v>
      </c>
      <c r="K1862" s="22">
        <f>0.000621371*'EVM CPZ List'!$H1862</f>
        <v>14.196671269245762</v>
      </c>
      <c r="L1862" s="22">
        <f>L1861+'EVM CPZ List'!$K1862</f>
        <v>21130.971083982306</v>
      </c>
      <c r="M1862" s="22">
        <f>M1861-'EVM CPZ List'!$I1862</f>
        <v>5.7934765042489795</v>
      </c>
      <c r="N1862" s="7" t="e">
        <f>INDEX('2021 Certified EVM Plan'!G:G,MATCH(B1862,'2021 Certified EVM Plan'!E:E,0))</f>
        <v>#N/A</v>
      </c>
      <c r="O1862" s="7" t="e">
        <f>INDEX('2021 Certified EVM Plan'!M:M,MATCH(B1862,'2021 Certified EVM Plan'!E:E,0))</f>
        <v>#N/A</v>
      </c>
      <c r="P1862" s="7">
        <f t="shared" si="29"/>
        <v>1</v>
      </c>
      <c r="Q1862" s="26" t="e">
        <f>IF(INDEX('2021 Certified EVM Plan'!H:H,MATCH(B1862,'2021 Certified EVM Plan'!E:E,0))=1,M1862,#N/A)</f>
        <v>#N/A</v>
      </c>
      <c r="R1862" s="26" t="e">
        <f>IF(INDEX('2021 Certified EVM Plan'!J:J,MATCH(B1862,'2021 Certified EVM Plan'!E:E,0))=1,M1862,#N/A)</f>
        <v>#N/A</v>
      </c>
      <c r="S1862" s="26" t="e">
        <f>IF(INDEX('2021 Certified EVM Plan'!K:K,MATCH(B1862,'2021 Certified EVM Plan'!E:E,0))=1,M1862,#N/A)</f>
        <v>#N/A</v>
      </c>
    </row>
    <row r="1863" spans="1:19" x14ac:dyDescent="0.25">
      <c r="A1863" s="22" t="s">
        <v>964</v>
      </c>
      <c r="B1863" s="22">
        <v>674</v>
      </c>
      <c r="C1863" s="22">
        <v>88</v>
      </c>
      <c r="D1863" s="23">
        <v>4.0016510687220099E-4</v>
      </c>
      <c r="E1863" s="22">
        <v>42811113</v>
      </c>
      <c r="F1863" s="22" t="s">
        <v>1039</v>
      </c>
      <c r="G1863" s="22" t="s">
        <v>1132</v>
      </c>
      <c r="H1863" s="22">
        <v>10034.217316406</v>
      </c>
      <c r="I1863" s="24">
        <f>'EVM CPZ List'!$D1863*'EVM CPZ List'!$C1863</f>
        <v>3.521452940475369E-2</v>
      </c>
      <c r="J1863" s="25">
        <f>INDEX('Pivot of Risk Data'!A:A,MATCH('EVM CPZ List'!$B1863,'Pivot of Risk Data'!B:B,0),1)</f>
        <v>1831</v>
      </c>
      <c r="K1863" s="22">
        <f>0.000621371*'EVM CPZ List'!$H1863</f>
        <v>6.2349716481125128</v>
      </c>
      <c r="L1863" s="22">
        <f>L1862+'EVM CPZ List'!$K1863</f>
        <v>21137.206055630417</v>
      </c>
      <c r="M1863" s="22">
        <f>M1862-'EVM CPZ List'!$I1863</f>
        <v>5.7582619748442259</v>
      </c>
      <c r="N1863" s="7" t="e">
        <f>INDEX('2021 Certified EVM Plan'!G:G,MATCH(B1863,'2021 Certified EVM Plan'!E:E,0))</f>
        <v>#N/A</v>
      </c>
      <c r="O1863" s="7" t="e">
        <f>INDEX('2021 Certified EVM Plan'!M:M,MATCH(B1863,'2021 Certified EVM Plan'!E:E,0))</f>
        <v>#N/A</v>
      </c>
      <c r="P1863" s="7">
        <f t="shared" si="29"/>
        <v>1</v>
      </c>
      <c r="Q1863" s="26" t="e">
        <f>IF(INDEX('2021 Certified EVM Plan'!H:H,MATCH(B1863,'2021 Certified EVM Plan'!E:E,0))=1,M1863,#N/A)</f>
        <v>#N/A</v>
      </c>
      <c r="R1863" s="26" t="e">
        <f>IF(INDEX('2021 Certified EVM Plan'!J:J,MATCH(B1863,'2021 Certified EVM Plan'!E:E,0))=1,M1863,#N/A)</f>
        <v>#N/A</v>
      </c>
      <c r="S1863" s="26" t="e">
        <f>IF(INDEX('2021 Certified EVM Plan'!K:K,MATCH(B1863,'2021 Certified EVM Plan'!E:E,0))=1,M1863,#N/A)</f>
        <v>#N/A</v>
      </c>
    </row>
    <row r="1864" spans="1:19" x14ac:dyDescent="0.25">
      <c r="A1864" s="22" t="s">
        <v>1672</v>
      </c>
      <c r="B1864" s="22">
        <v>8537</v>
      </c>
      <c r="C1864" s="22">
        <v>14</v>
      </c>
      <c r="D1864" s="23">
        <v>3.96670821946407E-4</v>
      </c>
      <c r="E1864" s="22">
        <v>163692102</v>
      </c>
      <c r="F1864" s="22" t="s">
        <v>2017</v>
      </c>
      <c r="G1864" s="22" t="s">
        <v>2041</v>
      </c>
      <c r="H1864" s="22">
        <v>1339.4233975319501</v>
      </c>
      <c r="I1864" s="24">
        <f>'EVM CPZ List'!$D1864*'EVM CPZ List'!$C1864</f>
        <v>5.5533915072496984E-3</v>
      </c>
      <c r="J1864" s="25">
        <f>INDEX('Pivot of Risk Data'!A:A,MATCH('EVM CPZ List'!$B1864,'Pivot of Risk Data'!B:B,0),1)</f>
        <v>1832</v>
      </c>
      <c r="K1864" s="22">
        <f>0.000621371*'EVM CPZ List'!$H1864</f>
        <v>0.83227885594782536</v>
      </c>
      <c r="L1864" s="22">
        <f>L1863+'EVM CPZ List'!$K1864</f>
        <v>21138.038334486366</v>
      </c>
      <c r="M1864" s="22">
        <f>M1863-'EVM CPZ List'!$I1864</f>
        <v>5.7527085833369762</v>
      </c>
      <c r="N1864" s="7" t="e">
        <f>INDEX('2021 Certified EVM Plan'!G:G,MATCH(B1864,'2021 Certified EVM Plan'!E:E,0))</f>
        <v>#N/A</v>
      </c>
      <c r="O1864" s="7" t="e">
        <f>INDEX('2021 Certified EVM Plan'!M:M,MATCH(B1864,'2021 Certified EVM Plan'!E:E,0))</f>
        <v>#N/A</v>
      </c>
      <c r="P1864" s="7">
        <f t="shared" si="29"/>
        <v>1</v>
      </c>
      <c r="Q1864" s="26" t="e">
        <f>IF(INDEX('2021 Certified EVM Plan'!H:H,MATCH(B1864,'2021 Certified EVM Plan'!E:E,0))=1,M1864,#N/A)</f>
        <v>#N/A</v>
      </c>
      <c r="R1864" s="26" t="e">
        <f>IF(INDEX('2021 Certified EVM Plan'!J:J,MATCH(B1864,'2021 Certified EVM Plan'!E:E,0))=1,M1864,#N/A)</f>
        <v>#N/A</v>
      </c>
      <c r="S1864" s="26" t="e">
        <f>IF(INDEX('2021 Certified EVM Plan'!K:K,MATCH(B1864,'2021 Certified EVM Plan'!E:E,0))=1,M1864,#N/A)</f>
        <v>#N/A</v>
      </c>
    </row>
    <row r="1865" spans="1:19" x14ac:dyDescent="0.25">
      <c r="A1865" s="22" t="s">
        <v>2195</v>
      </c>
      <c r="B1865" s="22">
        <v>5662</v>
      </c>
      <c r="C1865" s="22">
        <v>28</v>
      </c>
      <c r="D1865" s="23">
        <v>3.9666304121297802E-4</v>
      </c>
      <c r="E1865" s="22">
        <v>82931101</v>
      </c>
      <c r="F1865" s="22" t="s">
        <v>2254</v>
      </c>
      <c r="G1865" s="22" t="s">
        <v>2662</v>
      </c>
      <c r="H1865" s="22">
        <v>10957.7606774326</v>
      </c>
      <c r="I1865" s="24">
        <f>'EVM CPZ List'!$D1865*'EVM CPZ List'!$C1865</f>
        <v>1.1106565153963384E-2</v>
      </c>
      <c r="J1865" s="25">
        <f>INDEX('Pivot of Risk Data'!A:A,MATCH('EVM CPZ List'!$B1865,'Pivot of Risk Data'!B:B,0),1)</f>
        <v>1833</v>
      </c>
      <c r="K1865" s="22">
        <f>0.000621371*'EVM CPZ List'!$H1865</f>
        <v>6.8088347098969724</v>
      </c>
      <c r="L1865" s="22">
        <f>L1864+'EVM CPZ List'!$K1865</f>
        <v>21144.847169196262</v>
      </c>
      <c r="M1865" s="22">
        <f>M1864-'EVM CPZ List'!$I1865</f>
        <v>5.7416020181830127</v>
      </c>
      <c r="N1865" s="7" t="e">
        <f>INDEX('2021 Certified EVM Plan'!G:G,MATCH(B1865,'2021 Certified EVM Plan'!E:E,0))</f>
        <v>#N/A</v>
      </c>
      <c r="O1865" s="7" t="e">
        <f>INDEX('2021 Certified EVM Plan'!M:M,MATCH(B1865,'2021 Certified EVM Plan'!E:E,0))</f>
        <v>#N/A</v>
      </c>
      <c r="P1865" s="7">
        <f t="shared" si="29"/>
        <v>1</v>
      </c>
      <c r="Q1865" s="26" t="e">
        <f>IF(INDEX('2021 Certified EVM Plan'!H:H,MATCH(B1865,'2021 Certified EVM Plan'!E:E,0))=1,M1865,#N/A)</f>
        <v>#N/A</v>
      </c>
      <c r="R1865" s="26" t="e">
        <f>IF(INDEX('2021 Certified EVM Plan'!J:J,MATCH(B1865,'2021 Certified EVM Plan'!E:E,0))=1,M1865,#N/A)</f>
        <v>#N/A</v>
      </c>
      <c r="S1865" s="26" t="e">
        <f>IF(INDEX('2021 Certified EVM Plan'!K:K,MATCH(B1865,'2021 Certified EVM Plan'!E:E,0))=1,M1865,#N/A)</f>
        <v>#N/A</v>
      </c>
    </row>
    <row r="1866" spans="1:19" x14ac:dyDescent="0.25">
      <c r="A1866" s="22" t="s">
        <v>2195</v>
      </c>
      <c r="B1866" s="22">
        <v>1414</v>
      </c>
      <c r="C1866" s="22">
        <v>2</v>
      </c>
      <c r="D1866" s="23">
        <v>2.1111456859939201E-3</v>
      </c>
      <c r="E1866" s="22">
        <v>24131102</v>
      </c>
      <c r="F1866" s="22" t="s">
        <v>2596</v>
      </c>
      <c r="G1866" s="22" t="s">
        <v>2597</v>
      </c>
      <c r="H1866" s="22">
        <v>10925.095441469401</v>
      </c>
      <c r="I1866" s="24">
        <f>'EVM CPZ List'!$D1866*'EVM CPZ List'!$C1866</f>
        <v>4.2222913719878402E-3</v>
      </c>
      <c r="J1866" s="25">
        <f>INDEX('Pivot of Risk Data'!A:A,MATCH('EVM CPZ List'!$B1866,'Pivot of Risk Data'!B:B,0),1)</f>
        <v>1834</v>
      </c>
      <c r="K1866" s="22">
        <f>0.000621371*'EVM CPZ List'!$H1866</f>
        <v>6.788537479561283</v>
      </c>
      <c r="L1866" s="22">
        <f>L1865+'EVM CPZ List'!$K1866</f>
        <v>21151.635706675825</v>
      </c>
      <c r="M1866" s="22">
        <f>M1865-'EVM CPZ List'!$I1866</f>
        <v>5.7373797268110245</v>
      </c>
      <c r="N1866" s="7" t="e">
        <f>INDEX('2021 Certified EVM Plan'!G:G,MATCH(B1866,'2021 Certified EVM Plan'!E:E,0))</f>
        <v>#N/A</v>
      </c>
      <c r="O1866" s="7" t="e">
        <f>INDEX('2021 Certified EVM Plan'!M:M,MATCH(B1866,'2021 Certified EVM Plan'!E:E,0))</f>
        <v>#N/A</v>
      </c>
      <c r="P1866" s="7">
        <f t="shared" si="29"/>
        <v>2</v>
      </c>
      <c r="Q1866" s="26" t="e">
        <f>IF(INDEX('2021 Certified EVM Plan'!H:H,MATCH(B1866,'2021 Certified EVM Plan'!E:E,0))=1,M1866,#N/A)</f>
        <v>#N/A</v>
      </c>
      <c r="R1866" s="26" t="e">
        <f>IF(INDEX('2021 Certified EVM Plan'!J:J,MATCH(B1866,'2021 Certified EVM Plan'!E:E,0))=1,M1866,#N/A)</f>
        <v>#N/A</v>
      </c>
      <c r="S1866" s="26" t="e">
        <f>IF(INDEX('2021 Certified EVM Plan'!K:K,MATCH(B1866,'2021 Certified EVM Plan'!E:E,0))=1,M1866,#N/A)</f>
        <v>#N/A</v>
      </c>
    </row>
    <row r="1867" spans="1:19" x14ac:dyDescent="0.25">
      <c r="A1867" s="22" t="s">
        <v>2906</v>
      </c>
      <c r="B1867" s="22">
        <v>1414</v>
      </c>
      <c r="C1867" s="22">
        <v>115</v>
      </c>
      <c r="D1867" s="23">
        <v>3.6653186385912802E-4</v>
      </c>
      <c r="E1867" s="22">
        <v>24131102</v>
      </c>
      <c r="F1867" s="22" t="s">
        <v>2596</v>
      </c>
      <c r="G1867" s="22" t="s">
        <v>2597</v>
      </c>
      <c r="H1867" s="22">
        <v>10925.095441469401</v>
      </c>
      <c r="I1867" s="24">
        <f>'EVM CPZ List'!$D1867*'EVM CPZ List'!$C1867</f>
        <v>4.2151164343799723E-2</v>
      </c>
      <c r="J1867" s="25">
        <f>INDEX('Pivot of Risk Data'!A:A,MATCH('EVM CPZ List'!$B1867,'Pivot of Risk Data'!B:B,0),1)</f>
        <v>1834</v>
      </c>
      <c r="K1867" s="22">
        <f>0.000621371*'EVM CPZ List'!$H1867</f>
        <v>6.788537479561283</v>
      </c>
      <c r="L1867" s="22">
        <f>L1866+'EVM CPZ List'!$K1867</f>
        <v>21158.424244155387</v>
      </c>
      <c r="M1867" s="22">
        <f>M1866-'EVM CPZ List'!$I1867</f>
        <v>5.695228562467225</v>
      </c>
      <c r="N1867" s="7" t="e">
        <f>INDEX('2021 Certified EVM Plan'!G:G,MATCH(B1867,'2021 Certified EVM Plan'!E:E,0))</f>
        <v>#N/A</v>
      </c>
      <c r="O1867" s="7" t="e">
        <f>INDEX('2021 Certified EVM Plan'!M:M,MATCH(B1867,'2021 Certified EVM Plan'!E:E,0))</f>
        <v>#N/A</v>
      </c>
      <c r="P1867" s="7">
        <f t="shared" si="29"/>
        <v>2</v>
      </c>
      <c r="Q1867" s="26" t="e">
        <f>IF(INDEX('2021 Certified EVM Plan'!H:H,MATCH(B1867,'2021 Certified EVM Plan'!E:E,0))=1,M1867,#N/A)</f>
        <v>#N/A</v>
      </c>
      <c r="R1867" s="26" t="e">
        <f>IF(INDEX('2021 Certified EVM Plan'!J:J,MATCH(B1867,'2021 Certified EVM Plan'!E:E,0))=1,M1867,#N/A)</f>
        <v>#N/A</v>
      </c>
      <c r="S1867" s="26" t="e">
        <f>IF(INDEX('2021 Certified EVM Plan'!K:K,MATCH(B1867,'2021 Certified EVM Plan'!E:E,0))=1,M1867,#N/A)</f>
        <v>#N/A</v>
      </c>
    </row>
    <row r="1868" spans="1:19" x14ac:dyDescent="0.25">
      <c r="A1868" s="22" t="s">
        <v>8</v>
      </c>
      <c r="B1868" s="22">
        <v>3147</v>
      </c>
      <c r="C1868" s="22">
        <v>276</v>
      </c>
      <c r="D1868" s="23">
        <v>3.90045223405025E-4</v>
      </c>
      <c r="E1868" s="22">
        <v>152431101</v>
      </c>
      <c r="F1868" s="22" t="s">
        <v>102</v>
      </c>
      <c r="G1868" s="22" t="s">
        <v>224</v>
      </c>
      <c r="H1868" s="22">
        <v>28237.5600411708</v>
      </c>
      <c r="I1868" s="24">
        <f>'EVM CPZ List'!$D1868*'EVM CPZ List'!$C1868</f>
        <v>0.1076524816597869</v>
      </c>
      <c r="J1868" s="25">
        <f>INDEX('Pivot of Risk Data'!A:A,MATCH('EVM CPZ List'!$B1868,'Pivot of Risk Data'!B:B,0),1)</f>
        <v>1835</v>
      </c>
      <c r="K1868" s="22">
        <f>0.000621371*'EVM CPZ List'!$H1868</f>
        <v>17.54600092034234</v>
      </c>
      <c r="L1868" s="22">
        <f>L1867+'EVM CPZ List'!$K1868</f>
        <v>21175.970245075729</v>
      </c>
      <c r="M1868" s="22">
        <f>M1867-'EVM CPZ List'!$I1868</f>
        <v>5.5875760808074384</v>
      </c>
      <c r="N1868" s="7" t="e">
        <f>INDEX('2021 Certified EVM Plan'!G:G,MATCH(B1868,'2021 Certified EVM Plan'!E:E,0))</f>
        <v>#N/A</v>
      </c>
      <c r="O1868" s="7" t="e">
        <f>INDEX('2021 Certified EVM Plan'!M:M,MATCH(B1868,'2021 Certified EVM Plan'!E:E,0))</f>
        <v>#N/A</v>
      </c>
      <c r="P1868" s="7">
        <f t="shared" si="29"/>
        <v>1</v>
      </c>
      <c r="Q1868" s="26" t="e">
        <f>IF(INDEX('2021 Certified EVM Plan'!H:H,MATCH(B1868,'2021 Certified EVM Plan'!E:E,0))=1,M1868,#N/A)</f>
        <v>#N/A</v>
      </c>
      <c r="R1868" s="26" t="e">
        <f>IF(INDEX('2021 Certified EVM Plan'!J:J,MATCH(B1868,'2021 Certified EVM Plan'!E:E,0))=1,M1868,#N/A)</f>
        <v>#N/A</v>
      </c>
      <c r="S1868" s="26" t="e">
        <f>IF(INDEX('2021 Certified EVM Plan'!K:K,MATCH(B1868,'2021 Certified EVM Plan'!E:E,0))=1,M1868,#N/A)</f>
        <v>#N/A</v>
      </c>
    </row>
    <row r="1869" spans="1:19" x14ac:dyDescent="0.25">
      <c r="A1869" s="22" t="s">
        <v>2195</v>
      </c>
      <c r="B1869" s="22">
        <v>8990</v>
      </c>
      <c r="C1869" s="22">
        <v>30</v>
      </c>
      <c r="D1869" s="23">
        <v>3.8961226975006501E-4</v>
      </c>
      <c r="E1869" s="22">
        <v>182971101</v>
      </c>
      <c r="F1869" s="22" t="s">
        <v>2493</v>
      </c>
      <c r="G1869" s="22" t="s">
        <v>2709</v>
      </c>
      <c r="H1869" s="22">
        <v>16580.432020833901</v>
      </c>
      <c r="I1869" s="24">
        <f>'EVM CPZ List'!$D1869*'EVM CPZ List'!$C1869</f>
        <v>1.168836809250195E-2</v>
      </c>
      <c r="J1869" s="25">
        <f>INDEX('Pivot of Risk Data'!A:A,MATCH('EVM CPZ List'!$B1869,'Pivot of Risk Data'!B:B,0),1)</f>
        <v>1836</v>
      </c>
      <c r="K1869" s="22">
        <f>0.000621371*'EVM CPZ List'!$H1869</f>
        <v>10.302599625217582</v>
      </c>
      <c r="L1869" s="22">
        <f>L1868+'EVM CPZ List'!$K1869</f>
        <v>21186.272844700947</v>
      </c>
      <c r="M1869" s="22">
        <f>M1868-'EVM CPZ List'!$I1869</f>
        <v>5.5758877127149367</v>
      </c>
      <c r="N1869" s="7" t="e">
        <f>INDEX('2021 Certified EVM Plan'!G:G,MATCH(B1869,'2021 Certified EVM Plan'!E:E,0))</f>
        <v>#N/A</v>
      </c>
      <c r="O1869" s="7" t="e">
        <f>INDEX('2021 Certified EVM Plan'!M:M,MATCH(B1869,'2021 Certified EVM Plan'!E:E,0))</f>
        <v>#N/A</v>
      </c>
      <c r="P1869" s="7">
        <f t="shared" si="29"/>
        <v>1</v>
      </c>
      <c r="Q1869" s="26" t="e">
        <f>IF(INDEX('2021 Certified EVM Plan'!H:H,MATCH(B1869,'2021 Certified EVM Plan'!E:E,0))=1,M1869,#N/A)</f>
        <v>#N/A</v>
      </c>
      <c r="R1869" s="26" t="e">
        <f>IF(INDEX('2021 Certified EVM Plan'!J:J,MATCH(B1869,'2021 Certified EVM Plan'!E:E,0))=1,M1869,#N/A)</f>
        <v>#N/A</v>
      </c>
      <c r="S1869" s="26" t="e">
        <f>IF(INDEX('2021 Certified EVM Plan'!K:K,MATCH(B1869,'2021 Certified EVM Plan'!E:E,0))=1,M1869,#N/A)</f>
        <v>#N/A</v>
      </c>
    </row>
    <row r="1870" spans="1:19" x14ac:dyDescent="0.25">
      <c r="A1870" s="22" t="s">
        <v>2906</v>
      </c>
      <c r="B1870" s="22">
        <v>1464</v>
      </c>
      <c r="C1870" s="22">
        <v>6</v>
      </c>
      <c r="D1870" s="23">
        <v>3.8566593158397098E-4</v>
      </c>
      <c r="E1870" s="22">
        <v>14232107</v>
      </c>
      <c r="F1870" s="22" t="s">
        <v>3230</v>
      </c>
      <c r="G1870" s="22" t="s">
        <v>3532</v>
      </c>
      <c r="H1870" s="22">
        <v>477.55817576457002</v>
      </c>
      <c r="I1870" s="24">
        <f>'EVM CPZ List'!$D1870*'EVM CPZ List'!$C1870</f>
        <v>2.3139955895038261E-3</v>
      </c>
      <c r="J1870" s="25">
        <f>INDEX('Pivot of Risk Data'!A:A,MATCH('EVM CPZ List'!$B1870,'Pivot of Risk Data'!B:B,0),1)</f>
        <v>1837</v>
      </c>
      <c r="K1870" s="22">
        <f>0.000621371*'EVM CPZ List'!$H1870</f>
        <v>0.29674080123300667</v>
      </c>
      <c r="L1870" s="22">
        <f>L1869+'EVM CPZ List'!$K1870</f>
        <v>21186.56958550218</v>
      </c>
      <c r="M1870" s="22">
        <f>M1869-'EVM CPZ List'!$I1870</f>
        <v>5.5735737171254325</v>
      </c>
      <c r="N1870" s="7" t="e">
        <f>INDEX('2021 Certified EVM Plan'!G:G,MATCH(B1870,'2021 Certified EVM Plan'!E:E,0))</f>
        <v>#N/A</v>
      </c>
      <c r="O1870" s="7" t="e">
        <f>INDEX('2021 Certified EVM Plan'!M:M,MATCH(B1870,'2021 Certified EVM Plan'!E:E,0))</f>
        <v>#N/A</v>
      </c>
      <c r="P1870" s="7">
        <f t="shared" si="29"/>
        <v>1</v>
      </c>
      <c r="Q1870" s="26" t="e">
        <f>IF(INDEX('2021 Certified EVM Plan'!H:H,MATCH(B1870,'2021 Certified EVM Plan'!E:E,0))=1,M1870,#N/A)</f>
        <v>#N/A</v>
      </c>
      <c r="R1870" s="26" t="e">
        <f>IF(INDEX('2021 Certified EVM Plan'!J:J,MATCH(B1870,'2021 Certified EVM Plan'!E:E,0))=1,M1870,#N/A)</f>
        <v>#N/A</v>
      </c>
      <c r="S1870" s="26" t="e">
        <f>IF(INDEX('2021 Certified EVM Plan'!K:K,MATCH(B1870,'2021 Certified EVM Plan'!E:E,0))=1,M1870,#N/A)</f>
        <v>#N/A</v>
      </c>
    </row>
    <row r="1871" spans="1:19" x14ac:dyDescent="0.25">
      <c r="A1871" s="22" t="s">
        <v>2195</v>
      </c>
      <c r="B1871" s="22">
        <v>5960</v>
      </c>
      <c r="C1871" s="22">
        <v>116</v>
      </c>
      <c r="D1871" s="23">
        <v>3.8474785713150201E-4</v>
      </c>
      <c r="E1871" s="22">
        <v>83622105</v>
      </c>
      <c r="F1871" s="22" t="s">
        <v>2205</v>
      </c>
      <c r="G1871" s="22" t="s">
        <v>2266</v>
      </c>
      <c r="H1871" s="22">
        <v>12905.2689561484</v>
      </c>
      <c r="I1871" s="24">
        <f>'EVM CPZ List'!$D1871*'EVM CPZ List'!$C1871</f>
        <v>4.4630751427254235E-2</v>
      </c>
      <c r="J1871" s="25">
        <f>INDEX('Pivot of Risk Data'!A:A,MATCH('EVM CPZ List'!$B1871,'Pivot of Risk Data'!B:B,0),1)</f>
        <v>1838</v>
      </c>
      <c r="K1871" s="22">
        <f>0.000621371*'EVM CPZ List'!$H1871</f>
        <v>8.0189598765508876</v>
      </c>
      <c r="L1871" s="22">
        <f>L1870+'EVM CPZ List'!$K1871</f>
        <v>21194.58854537873</v>
      </c>
      <c r="M1871" s="22">
        <f>M1870-'EVM CPZ List'!$I1871</f>
        <v>5.5289429656981781</v>
      </c>
      <c r="N1871" s="7" t="e">
        <f>INDEX('2021 Certified EVM Plan'!G:G,MATCH(B1871,'2021 Certified EVM Plan'!E:E,0))</f>
        <v>#N/A</v>
      </c>
      <c r="O1871" s="7" t="e">
        <f>INDEX('2021 Certified EVM Plan'!M:M,MATCH(B1871,'2021 Certified EVM Plan'!E:E,0))</f>
        <v>#N/A</v>
      </c>
      <c r="P1871" s="7">
        <f t="shared" si="29"/>
        <v>1</v>
      </c>
      <c r="Q1871" s="26" t="e">
        <f>IF(INDEX('2021 Certified EVM Plan'!H:H,MATCH(B1871,'2021 Certified EVM Plan'!E:E,0))=1,M1871,#N/A)</f>
        <v>#N/A</v>
      </c>
      <c r="R1871" s="26" t="e">
        <f>IF(INDEX('2021 Certified EVM Plan'!J:J,MATCH(B1871,'2021 Certified EVM Plan'!E:E,0))=1,M1871,#N/A)</f>
        <v>#N/A</v>
      </c>
      <c r="S1871" s="26" t="e">
        <f>IF(INDEX('2021 Certified EVM Plan'!K:K,MATCH(B1871,'2021 Certified EVM Plan'!E:E,0))=1,M1871,#N/A)</f>
        <v>#N/A</v>
      </c>
    </row>
    <row r="1872" spans="1:19" x14ac:dyDescent="0.25">
      <c r="A1872" s="22" t="s">
        <v>539</v>
      </c>
      <c r="B1872" s="22">
        <v>7522</v>
      </c>
      <c r="C1872" s="22">
        <v>48</v>
      </c>
      <c r="D1872" s="23">
        <v>3.8379396313237101E-4</v>
      </c>
      <c r="E1872" s="22">
        <v>101321101</v>
      </c>
      <c r="F1872" s="22" t="s">
        <v>699</v>
      </c>
      <c r="G1872" s="22" t="s">
        <v>855</v>
      </c>
      <c r="H1872" s="22">
        <v>7306.3402334644798</v>
      </c>
      <c r="I1872" s="24">
        <f>'EVM CPZ List'!$D1872*'EVM CPZ List'!$C1872</f>
        <v>1.8422110230353807E-2</v>
      </c>
      <c r="J1872" s="25">
        <f>INDEX('Pivot of Risk Data'!A:A,MATCH('EVM CPZ List'!$B1872,'Pivot of Risk Data'!B:B,0),1)</f>
        <v>1839</v>
      </c>
      <c r="K1872" s="22">
        <f>0.000621371*'EVM CPZ List'!$H1872</f>
        <v>4.5399479372080576</v>
      </c>
      <c r="L1872" s="22">
        <f>L1871+'EVM CPZ List'!$K1872</f>
        <v>21199.128493315937</v>
      </c>
      <c r="M1872" s="22">
        <f>M1871-'EVM CPZ List'!$I1872</f>
        <v>5.5105208554678242</v>
      </c>
      <c r="N1872" s="7" t="e">
        <f>INDEX('2021 Certified EVM Plan'!G:G,MATCH(B1872,'2021 Certified EVM Plan'!E:E,0))</f>
        <v>#N/A</v>
      </c>
      <c r="O1872" s="7" t="e">
        <f>INDEX('2021 Certified EVM Plan'!M:M,MATCH(B1872,'2021 Certified EVM Plan'!E:E,0))</f>
        <v>#N/A</v>
      </c>
      <c r="P1872" s="7">
        <f t="shared" si="29"/>
        <v>1</v>
      </c>
      <c r="Q1872" s="26" t="e">
        <f>IF(INDEX('2021 Certified EVM Plan'!H:H,MATCH(B1872,'2021 Certified EVM Plan'!E:E,0))=1,M1872,#N/A)</f>
        <v>#N/A</v>
      </c>
      <c r="R1872" s="26" t="e">
        <f>IF(INDEX('2021 Certified EVM Plan'!J:J,MATCH(B1872,'2021 Certified EVM Plan'!E:E,0))=1,M1872,#N/A)</f>
        <v>#N/A</v>
      </c>
      <c r="S1872" s="26" t="e">
        <f>IF(INDEX('2021 Certified EVM Plan'!K:K,MATCH(B1872,'2021 Certified EVM Plan'!E:E,0))=1,M1872,#N/A)</f>
        <v>#N/A</v>
      </c>
    </row>
    <row r="1873" spans="1:19" x14ac:dyDescent="0.25">
      <c r="A1873" s="22" t="s">
        <v>964</v>
      </c>
      <c r="B1873" s="22">
        <v>4442</v>
      </c>
      <c r="C1873" s="22">
        <v>26</v>
      </c>
      <c r="D1873" s="23">
        <v>3.8308074443770598E-4</v>
      </c>
      <c r="E1873" s="22">
        <v>43321101</v>
      </c>
      <c r="F1873" s="22" t="s">
        <v>1257</v>
      </c>
      <c r="G1873" s="22" t="s">
        <v>1296</v>
      </c>
      <c r="H1873" s="22">
        <v>2521.3046589861901</v>
      </c>
      <c r="I1873" s="24">
        <f>'EVM CPZ List'!$D1873*'EVM CPZ List'!$C1873</f>
        <v>9.9600993553803554E-3</v>
      </c>
      <c r="J1873" s="25">
        <f>INDEX('Pivot of Risk Data'!A:A,MATCH('EVM CPZ List'!$B1873,'Pivot of Risk Data'!B:B,0),1)</f>
        <v>1840</v>
      </c>
      <c r="K1873" s="22">
        <f>0.000621371*'EVM CPZ List'!$H1873</f>
        <v>1.5666655972589081</v>
      </c>
      <c r="L1873" s="22">
        <f>L1872+'EVM CPZ List'!$K1873</f>
        <v>21200.695158913197</v>
      </c>
      <c r="M1873" s="22">
        <f>M1872-'EVM CPZ List'!$I1873</f>
        <v>5.5005607561124439</v>
      </c>
      <c r="N1873" s="7" t="e">
        <f>INDEX('2021 Certified EVM Plan'!G:G,MATCH(B1873,'2021 Certified EVM Plan'!E:E,0))</f>
        <v>#N/A</v>
      </c>
      <c r="O1873" s="7" t="e">
        <f>INDEX('2021 Certified EVM Plan'!M:M,MATCH(B1873,'2021 Certified EVM Plan'!E:E,0))</f>
        <v>#N/A</v>
      </c>
      <c r="P1873" s="7">
        <f t="shared" si="29"/>
        <v>1</v>
      </c>
      <c r="Q1873" s="26" t="e">
        <f>IF(INDEX('2021 Certified EVM Plan'!H:H,MATCH(B1873,'2021 Certified EVM Plan'!E:E,0))=1,M1873,#N/A)</f>
        <v>#N/A</v>
      </c>
      <c r="R1873" s="26" t="e">
        <f>IF(INDEX('2021 Certified EVM Plan'!J:J,MATCH(B1873,'2021 Certified EVM Plan'!E:E,0))=1,M1873,#N/A)</f>
        <v>#N/A</v>
      </c>
      <c r="S1873" s="26" t="e">
        <f>IF(INDEX('2021 Certified EVM Plan'!K:K,MATCH(B1873,'2021 Certified EVM Plan'!E:E,0))=1,M1873,#N/A)</f>
        <v>#N/A</v>
      </c>
    </row>
    <row r="1874" spans="1:19" x14ac:dyDescent="0.25">
      <c r="A1874" s="22" t="s">
        <v>1672</v>
      </c>
      <c r="B1874" s="22">
        <v>8694</v>
      </c>
      <c r="C1874" s="22">
        <v>14</v>
      </c>
      <c r="D1874" s="23">
        <v>3.8299672757466298E-4</v>
      </c>
      <c r="E1874" s="22">
        <v>254061102</v>
      </c>
      <c r="F1874" s="22" t="s">
        <v>1924</v>
      </c>
      <c r="G1874" s="22" t="s">
        <v>2123</v>
      </c>
      <c r="H1874" s="22">
        <v>2902.8013842324599</v>
      </c>
      <c r="I1874" s="24">
        <f>'EVM CPZ List'!$D1874*'EVM CPZ List'!$C1874</f>
        <v>5.361954186045282E-3</v>
      </c>
      <c r="J1874" s="25">
        <f>INDEX('Pivot of Risk Data'!A:A,MATCH('EVM CPZ List'!$B1874,'Pivot of Risk Data'!B:B,0),1)</f>
        <v>1841</v>
      </c>
      <c r="K1874" s="22">
        <f>0.000621371*'EVM CPZ List'!$H1874</f>
        <v>1.8037165989219079</v>
      </c>
      <c r="L1874" s="22">
        <f>L1873+'EVM CPZ List'!$K1874</f>
        <v>21202.498875512119</v>
      </c>
      <c r="M1874" s="22">
        <f>M1873-'EVM CPZ List'!$I1874</f>
        <v>5.4951988019263984</v>
      </c>
      <c r="N1874" s="7" t="e">
        <f>INDEX('2021 Certified EVM Plan'!G:G,MATCH(B1874,'2021 Certified EVM Plan'!E:E,0))</f>
        <v>#N/A</v>
      </c>
      <c r="O1874" s="7" t="e">
        <f>INDEX('2021 Certified EVM Plan'!M:M,MATCH(B1874,'2021 Certified EVM Plan'!E:E,0))</f>
        <v>#N/A</v>
      </c>
      <c r="P1874" s="7">
        <f t="shared" si="29"/>
        <v>1</v>
      </c>
      <c r="Q1874" s="26" t="e">
        <f>IF(INDEX('2021 Certified EVM Plan'!H:H,MATCH(B1874,'2021 Certified EVM Plan'!E:E,0))=1,M1874,#N/A)</f>
        <v>#N/A</v>
      </c>
      <c r="R1874" s="26" t="e">
        <f>IF(INDEX('2021 Certified EVM Plan'!J:J,MATCH(B1874,'2021 Certified EVM Plan'!E:E,0))=1,M1874,#N/A)</f>
        <v>#N/A</v>
      </c>
      <c r="S1874" s="26" t="e">
        <f>IF(INDEX('2021 Certified EVM Plan'!K:K,MATCH(B1874,'2021 Certified EVM Plan'!E:E,0))=1,M1874,#N/A)</f>
        <v>#N/A</v>
      </c>
    </row>
    <row r="1875" spans="1:19" x14ac:dyDescent="0.25">
      <c r="A1875" s="22" t="s">
        <v>1672</v>
      </c>
      <c r="B1875" s="22">
        <v>8007</v>
      </c>
      <c r="C1875" s="22">
        <v>15</v>
      </c>
      <c r="D1875" s="23">
        <v>3.82620350934928E-4</v>
      </c>
      <c r="E1875" s="22">
        <v>163692102</v>
      </c>
      <c r="F1875" s="22" t="s">
        <v>2017</v>
      </c>
      <c r="G1875" s="22" t="s">
        <v>2018</v>
      </c>
      <c r="H1875" s="22">
        <v>1066.84807796821</v>
      </c>
      <c r="I1875" s="24">
        <f>'EVM CPZ List'!$D1875*'EVM CPZ List'!$C1875</f>
        <v>5.73930526402392E-3</v>
      </c>
      <c r="J1875" s="25">
        <f>INDEX('Pivot of Risk Data'!A:A,MATCH('EVM CPZ List'!$B1875,'Pivot of Risk Data'!B:B,0),1)</f>
        <v>1842</v>
      </c>
      <c r="K1875" s="22">
        <f>0.000621371*'EVM CPZ List'!$H1875</f>
        <v>0.66290845705518464</v>
      </c>
      <c r="L1875" s="22">
        <f>L1874+'EVM CPZ List'!$K1875</f>
        <v>21203.161783969175</v>
      </c>
      <c r="M1875" s="22">
        <f>M1874-'EVM CPZ List'!$I1875</f>
        <v>5.4894594966623744</v>
      </c>
      <c r="N1875" s="7" t="e">
        <f>INDEX('2021 Certified EVM Plan'!G:G,MATCH(B1875,'2021 Certified EVM Plan'!E:E,0))</f>
        <v>#N/A</v>
      </c>
      <c r="O1875" s="7" t="e">
        <f>INDEX('2021 Certified EVM Plan'!M:M,MATCH(B1875,'2021 Certified EVM Plan'!E:E,0))</f>
        <v>#N/A</v>
      </c>
      <c r="P1875" s="7">
        <f t="shared" si="29"/>
        <v>1</v>
      </c>
      <c r="Q1875" s="26" t="e">
        <f>IF(INDEX('2021 Certified EVM Plan'!H:H,MATCH(B1875,'2021 Certified EVM Plan'!E:E,0))=1,M1875,#N/A)</f>
        <v>#N/A</v>
      </c>
      <c r="R1875" s="26" t="e">
        <f>IF(INDEX('2021 Certified EVM Plan'!J:J,MATCH(B1875,'2021 Certified EVM Plan'!E:E,0))=1,M1875,#N/A)</f>
        <v>#N/A</v>
      </c>
      <c r="S1875" s="26" t="e">
        <f>IF(INDEX('2021 Certified EVM Plan'!K:K,MATCH(B1875,'2021 Certified EVM Plan'!E:E,0))=1,M1875,#N/A)</f>
        <v>#N/A</v>
      </c>
    </row>
    <row r="1876" spans="1:19" x14ac:dyDescent="0.25">
      <c r="A1876" s="22" t="s">
        <v>1672</v>
      </c>
      <c r="B1876" s="22">
        <v>869</v>
      </c>
      <c r="C1876" s="22">
        <v>126</v>
      </c>
      <c r="D1876" s="23">
        <v>3.8218143740615198E-4</v>
      </c>
      <c r="E1876" s="22">
        <v>163692102</v>
      </c>
      <c r="F1876" s="22" t="s">
        <v>2017</v>
      </c>
      <c r="G1876" s="22" t="s">
        <v>2062</v>
      </c>
      <c r="H1876" s="22">
        <v>11537.356363741001</v>
      </c>
      <c r="I1876" s="24">
        <f>'EVM CPZ List'!$D1876*'EVM CPZ List'!$C1876</f>
        <v>4.815486111317515E-2</v>
      </c>
      <c r="J1876" s="25">
        <f>INDEX('Pivot of Risk Data'!A:A,MATCH('EVM CPZ List'!$B1876,'Pivot of Risk Data'!B:B,0),1)</f>
        <v>1843</v>
      </c>
      <c r="K1876" s="22">
        <f>0.000621371*'EVM CPZ List'!$H1876</f>
        <v>7.1689786610941093</v>
      </c>
      <c r="L1876" s="22">
        <f>L1875+'EVM CPZ List'!$K1876</f>
        <v>21210.33076263027</v>
      </c>
      <c r="M1876" s="22">
        <f>M1875-'EVM CPZ List'!$I1876</f>
        <v>5.4413046355491996</v>
      </c>
      <c r="N1876" s="7" t="e">
        <f>INDEX('2021 Certified EVM Plan'!G:G,MATCH(B1876,'2021 Certified EVM Plan'!E:E,0))</f>
        <v>#N/A</v>
      </c>
      <c r="O1876" s="7" t="e">
        <f>INDEX('2021 Certified EVM Plan'!M:M,MATCH(B1876,'2021 Certified EVM Plan'!E:E,0))</f>
        <v>#N/A</v>
      </c>
      <c r="P1876" s="7">
        <f t="shared" si="29"/>
        <v>1</v>
      </c>
      <c r="Q1876" s="26" t="e">
        <f>IF(INDEX('2021 Certified EVM Plan'!H:H,MATCH(B1876,'2021 Certified EVM Plan'!E:E,0))=1,M1876,#N/A)</f>
        <v>#N/A</v>
      </c>
      <c r="R1876" s="26" t="e">
        <f>IF(INDEX('2021 Certified EVM Plan'!J:J,MATCH(B1876,'2021 Certified EVM Plan'!E:E,0))=1,M1876,#N/A)</f>
        <v>#N/A</v>
      </c>
      <c r="S1876" s="26" t="e">
        <f>IF(INDEX('2021 Certified EVM Plan'!K:K,MATCH(B1876,'2021 Certified EVM Plan'!E:E,0))=1,M1876,#N/A)</f>
        <v>#N/A</v>
      </c>
    </row>
    <row r="1877" spans="1:19" x14ac:dyDescent="0.25">
      <c r="A1877" s="22" t="s">
        <v>2906</v>
      </c>
      <c r="B1877" s="22">
        <v>6457</v>
      </c>
      <c r="C1877" s="22">
        <v>28</v>
      </c>
      <c r="D1877" s="23">
        <v>3.7354300660301902E-4</v>
      </c>
      <c r="E1877" s="22">
        <v>42031125</v>
      </c>
      <c r="F1877" s="22" t="s">
        <v>3068</v>
      </c>
      <c r="G1877" s="22" t="s">
        <v>3341</v>
      </c>
      <c r="H1877" s="22">
        <v>3766.7298697179099</v>
      </c>
      <c r="I1877" s="24">
        <f>'EVM CPZ List'!$D1877*'EVM CPZ List'!$C1877</f>
        <v>1.0459204184884533E-2</v>
      </c>
      <c r="J1877" s="25">
        <f>INDEX('Pivot of Risk Data'!A:A,MATCH('EVM CPZ List'!$B1877,'Pivot of Risk Data'!B:B,0),1)</f>
        <v>1844</v>
      </c>
      <c r="K1877" s="22">
        <f>0.000621371*'EVM CPZ List'!$H1877</f>
        <v>2.3405367058764872</v>
      </c>
      <c r="L1877" s="22">
        <f>L1876+'EVM CPZ List'!$K1877</f>
        <v>21212.671299336147</v>
      </c>
      <c r="M1877" s="22">
        <f>M1876-'EVM CPZ List'!$I1877</f>
        <v>5.4308454313643155</v>
      </c>
      <c r="N1877" s="7" t="e">
        <f>INDEX('2021 Certified EVM Plan'!G:G,MATCH(B1877,'2021 Certified EVM Plan'!E:E,0))</f>
        <v>#N/A</v>
      </c>
      <c r="O1877" s="7" t="e">
        <f>INDEX('2021 Certified EVM Plan'!M:M,MATCH(B1877,'2021 Certified EVM Plan'!E:E,0))</f>
        <v>#N/A</v>
      </c>
      <c r="P1877" s="7">
        <f t="shared" si="29"/>
        <v>1</v>
      </c>
      <c r="Q1877" s="26" t="e">
        <f>IF(INDEX('2021 Certified EVM Plan'!H:H,MATCH(B1877,'2021 Certified EVM Plan'!E:E,0))=1,M1877,#N/A)</f>
        <v>#N/A</v>
      </c>
      <c r="R1877" s="26" t="e">
        <f>IF(INDEX('2021 Certified EVM Plan'!J:J,MATCH(B1877,'2021 Certified EVM Plan'!E:E,0))=1,M1877,#N/A)</f>
        <v>#N/A</v>
      </c>
      <c r="S1877" s="26" t="e">
        <f>IF(INDEX('2021 Certified EVM Plan'!K:K,MATCH(B1877,'2021 Certified EVM Plan'!E:E,0))=1,M1877,#N/A)</f>
        <v>#N/A</v>
      </c>
    </row>
    <row r="1878" spans="1:19" x14ac:dyDescent="0.25">
      <c r="A1878" s="22" t="s">
        <v>2195</v>
      </c>
      <c r="B1878" s="22">
        <v>2757</v>
      </c>
      <c r="C1878" s="22">
        <v>3</v>
      </c>
      <c r="D1878" s="23">
        <v>3.7023633447931699E-4</v>
      </c>
      <c r="E1878" s="22">
        <v>82952107</v>
      </c>
      <c r="F1878" s="22" t="s">
        <v>2857</v>
      </c>
      <c r="G1878" s="22" t="s">
        <v>2858</v>
      </c>
      <c r="H1878" s="22">
        <v>2932.2245549179902</v>
      </c>
      <c r="I1878" s="24">
        <f>'EVM CPZ List'!$D1878*'EVM CPZ List'!$C1878</f>
        <v>1.110709003437951E-3</v>
      </c>
      <c r="J1878" s="25">
        <f>INDEX('Pivot of Risk Data'!A:A,MATCH('EVM CPZ List'!$B1878,'Pivot of Risk Data'!B:B,0),1)</f>
        <v>1845</v>
      </c>
      <c r="K1878" s="22">
        <f>0.000621371*'EVM CPZ List'!$H1878</f>
        <v>1.8219993039139466</v>
      </c>
      <c r="L1878" s="22">
        <f>L1877+'EVM CPZ List'!$K1878</f>
        <v>21214.49329864006</v>
      </c>
      <c r="M1878" s="22">
        <f>M1877-'EVM CPZ List'!$I1878</f>
        <v>5.4297347223608776</v>
      </c>
      <c r="N1878" s="7" t="e">
        <f>INDEX('2021 Certified EVM Plan'!G:G,MATCH(B1878,'2021 Certified EVM Plan'!E:E,0))</f>
        <v>#N/A</v>
      </c>
      <c r="O1878" s="7" t="e">
        <f>INDEX('2021 Certified EVM Plan'!M:M,MATCH(B1878,'2021 Certified EVM Plan'!E:E,0))</f>
        <v>#N/A</v>
      </c>
      <c r="P1878" s="7">
        <f t="shared" si="29"/>
        <v>1</v>
      </c>
      <c r="Q1878" s="26" t="e">
        <f>IF(INDEX('2021 Certified EVM Plan'!H:H,MATCH(B1878,'2021 Certified EVM Plan'!E:E,0))=1,M1878,#N/A)</f>
        <v>#N/A</v>
      </c>
      <c r="R1878" s="26" t="e">
        <f>IF(INDEX('2021 Certified EVM Plan'!J:J,MATCH(B1878,'2021 Certified EVM Plan'!E:E,0))=1,M1878,#N/A)</f>
        <v>#N/A</v>
      </c>
      <c r="S1878" s="26" t="e">
        <f>IF(INDEX('2021 Certified EVM Plan'!K:K,MATCH(B1878,'2021 Certified EVM Plan'!E:E,0))=1,M1878,#N/A)</f>
        <v>#N/A</v>
      </c>
    </row>
    <row r="1879" spans="1:19" x14ac:dyDescent="0.25">
      <c r="A1879" s="22" t="s">
        <v>2195</v>
      </c>
      <c r="B1879" s="22">
        <v>1584</v>
      </c>
      <c r="C1879" s="22">
        <v>35</v>
      </c>
      <c r="D1879" s="23">
        <v>3.69490390231137E-4</v>
      </c>
      <c r="E1879" s="22">
        <v>183101104</v>
      </c>
      <c r="F1879" s="22" t="s">
        <v>2612</v>
      </c>
      <c r="G1879" s="22" t="s">
        <v>2613</v>
      </c>
      <c r="H1879" s="22">
        <v>14759.155548327701</v>
      </c>
      <c r="I1879" s="24">
        <f>'EVM CPZ List'!$D1879*'EVM CPZ List'!$C1879</f>
        <v>1.2932163658089794E-2</v>
      </c>
      <c r="J1879" s="25">
        <f>INDEX('Pivot of Risk Data'!A:A,MATCH('EVM CPZ List'!$B1879,'Pivot of Risk Data'!B:B,0),1)</f>
        <v>1846</v>
      </c>
      <c r="K1879" s="22">
        <f>0.000621371*'EVM CPZ List'!$H1879</f>
        <v>9.1709112422199315</v>
      </c>
      <c r="L1879" s="22">
        <f>L1878+'EVM CPZ List'!$K1879</f>
        <v>21223.664209882281</v>
      </c>
      <c r="M1879" s="22">
        <f>M1878-'EVM CPZ List'!$I1879</f>
        <v>5.4168025587027877</v>
      </c>
      <c r="N1879" s="7" t="e">
        <f>INDEX('2021 Certified EVM Plan'!G:G,MATCH(B1879,'2021 Certified EVM Plan'!E:E,0))</f>
        <v>#N/A</v>
      </c>
      <c r="O1879" s="7" t="e">
        <f>INDEX('2021 Certified EVM Plan'!M:M,MATCH(B1879,'2021 Certified EVM Plan'!E:E,0))</f>
        <v>#N/A</v>
      </c>
      <c r="P1879" s="7">
        <f t="shared" si="29"/>
        <v>1</v>
      </c>
      <c r="Q1879" s="26" t="e">
        <f>IF(INDEX('2021 Certified EVM Plan'!H:H,MATCH(B1879,'2021 Certified EVM Plan'!E:E,0))=1,M1879,#N/A)</f>
        <v>#N/A</v>
      </c>
      <c r="R1879" s="26" t="e">
        <f>IF(INDEX('2021 Certified EVM Plan'!J:J,MATCH(B1879,'2021 Certified EVM Plan'!E:E,0))=1,M1879,#N/A)</f>
        <v>#N/A</v>
      </c>
      <c r="S1879" s="26" t="e">
        <f>IF(INDEX('2021 Certified EVM Plan'!K:K,MATCH(B1879,'2021 Certified EVM Plan'!E:E,0))=1,M1879,#N/A)</f>
        <v>#N/A</v>
      </c>
    </row>
    <row r="1880" spans="1:19" x14ac:dyDescent="0.25">
      <c r="A1880" s="22" t="s">
        <v>1672</v>
      </c>
      <c r="B1880" s="22">
        <v>5418</v>
      </c>
      <c r="C1880" s="22">
        <v>331</v>
      </c>
      <c r="D1880" s="23">
        <v>3.6762831010952101E-4</v>
      </c>
      <c r="E1880" s="22">
        <v>162161101</v>
      </c>
      <c r="F1880" s="22" t="s">
        <v>1707</v>
      </c>
      <c r="G1880" s="22" t="s">
        <v>1857</v>
      </c>
      <c r="H1880" s="22">
        <v>37900.756348753799</v>
      </c>
      <c r="I1880" s="24">
        <f>'EVM CPZ List'!$D1880*'EVM CPZ List'!$C1880</f>
        <v>0.12168497064625146</v>
      </c>
      <c r="J1880" s="25">
        <f>INDEX('Pivot of Risk Data'!A:A,MATCH('EVM CPZ List'!$B1880,'Pivot of Risk Data'!B:B,0),1)</f>
        <v>1847</v>
      </c>
      <c r="K1880" s="22">
        <f>0.000621371*'EVM CPZ List'!$H1880</f>
        <v>23.550430873181497</v>
      </c>
      <c r="L1880" s="22">
        <f>L1879+'EVM CPZ List'!$K1880</f>
        <v>21247.214640755461</v>
      </c>
      <c r="M1880" s="22">
        <f>M1879-'EVM CPZ List'!$I1880</f>
        <v>5.2951175880565362</v>
      </c>
      <c r="N1880" s="7" t="e">
        <f>INDEX('2021 Certified EVM Plan'!G:G,MATCH(B1880,'2021 Certified EVM Plan'!E:E,0))</f>
        <v>#N/A</v>
      </c>
      <c r="O1880" s="7" t="e">
        <f>INDEX('2021 Certified EVM Plan'!M:M,MATCH(B1880,'2021 Certified EVM Plan'!E:E,0))</f>
        <v>#N/A</v>
      </c>
      <c r="P1880" s="7">
        <f t="shared" si="29"/>
        <v>1</v>
      </c>
      <c r="Q1880" s="26" t="e">
        <f>IF(INDEX('2021 Certified EVM Plan'!H:H,MATCH(B1880,'2021 Certified EVM Plan'!E:E,0))=1,M1880,#N/A)</f>
        <v>#N/A</v>
      </c>
      <c r="R1880" s="26" t="e">
        <f>IF(INDEX('2021 Certified EVM Plan'!J:J,MATCH(B1880,'2021 Certified EVM Plan'!E:E,0))=1,M1880,#N/A)</f>
        <v>#N/A</v>
      </c>
      <c r="S1880" s="26" t="e">
        <f>IF(INDEX('2021 Certified EVM Plan'!K:K,MATCH(B1880,'2021 Certified EVM Plan'!E:E,0))=1,M1880,#N/A)</f>
        <v>#N/A</v>
      </c>
    </row>
    <row r="1881" spans="1:19" x14ac:dyDescent="0.25">
      <c r="A1881" s="22" t="s">
        <v>2195</v>
      </c>
      <c r="B1881" s="22">
        <v>4155</v>
      </c>
      <c r="C1881" s="22">
        <v>89</v>
      </c>
      <c r="D1881" s="23">
        <v>3.6727218715694801E-4</v>
      </c>
      <c r="E1881" s="22">
        <v>83622106</v>
      </c>
      <c r="F1881" s="22" t="s">
        <v>2200</v>
      </c>
      <c r="G1881" s="22" t="s">
        <v>2324</v>
      </c>
      <c r="H1881" s="22">
        <v>9619.5871583875905</v>
      </c>
      <c r="I1881" s="24">
        <f>'EVM CPZ List'!$D1881*'EVM CPZ List'!$C1881</f>
        <v>3.2687224656968369E-2</v>
      </c>
      <c r="J1881" s="25">
        <f>INDEX('Pivot of Risk Data'!A:A,MATCH('EVM CPZ List'!$B1881,'Pivot of Risk Data'!B:B,0),1)</f>
        <v>1848</v>
      </c>
      <c r="K1881" s="22">
        <f>0.000621371*'EVM CPZ List'!$H1881</f>
        <v>5.9773324921944555</v>
      </c>
      <c r="L1881" s="22">
        <f>L1880+'EVM CPZ List'!$K1881</f>
        <v>21253.191973247656</v>
      </c>
      <c r="M1881" s="22">
        <f>M1880-'EVM CPZ List'!$I1881</f>
        <v>5.2624303633995675</v>
      </c>
      <c r="N1881" s="7" t="e">
        <f>INDEX('2021 Certified EVM Plan'!G:G,MATCH(B1881,'2021 Certified EVM Plan'!E:E,0))</f>
        <v>#N/A</v>
      </c>
      <c r="O1881" s="7" t="e">
        <f>INDEX('2021 Certified EVM Plan'!M:M,MATCH(B1881,'2021 Certified EVM Plan'!E:E,0))</f>
        <v>#N/A</v>
      </c>
      <c r="P1881" s="7">
        <f t="shared" si="29"/>
        <v>1</v>
      </c>
      <c r="Q1881" s="26" t="e">
        <f>IF(INDEX('2021 Certified EVM Plan'!H:H,MATCH(B1881,'2021 Certified EVM Plan'!E:E,0))=1,M1881,#N/A)</f>
        <v>#N/A</v>
      </c>
      <c r="R1881" s="26" t="e">
        <f>IF(INDEX('2021 Certified EVM Plan'!J:J,MATCH(B1881,'2021 Certified EVM Plan'!E:E,0))=1,M1881,#N/A)</f>
        <v>#N/A</v>
      </c>
      <c r="S1881" s="26" t="e">
        <f>IF(INDEX('2021 Certified EVM Plan'!K:K,MATCH(B1881,'2021 Certified EVM Plan'!E:E,0))=1,M1881,#N/A)</f>
        <v>#N/A</v>
      </c>
    </row>
    <row r="1882" spans="1:19" x14ac:dyDescent="0.25">
      <c r="A1882" s="22" t="s">
        <v>964</v>
      </c>
      <c r="B1882" s="22">
        <v>6236</v>
      </c>
      <c r="C1882" s="22">
        <v>24</v>
      </c>
      <c r="D1882" s="23">
        <v>3.67022503001213E-4</v>
      </c>
      <c r="E1882" s="22">
        <v>42811113</v>
      </c>
      <c r="F1882" s="22" t="s">
        <v>1039</v>
      </c>
      <c r="G1882" s="22" t="s">
        <v>1233</v>
      </c>
      <c r="H1882" s="22">
        <v>1981.37221943079</v>
      </c>
      <c r="I1882" s="24">
        <f>'EVM CPZ List'!$D1882*'EVM CPZ List'!$C1882</f>
        <v>8.808540072029112E-3</v>
      </c>
      <c r="J1882" s="25">
        <f>INDEX('Pivot of Risk Data'!A:A,MATCH('EVM CPZ List'!$B1882,'Pivot of Risk Data'!B:B,0),1)</f>
        <v>1849</v>
      </c>
      <c r="K1882" s="22">
        <f>0.000621371*'EVM CPZ List'!$H1882</f>
        <v>1.2311672373599294</v>
      </c>
      <c r="L1882" s="22">
        <f>L1881+'EVM CPZ List'!$K1882</f>
        <v>21254.423140485018</v>
      </c>
      <c r="M1882" s="22">
        <f>M1881-'EVM CPZ List'!$I1882</f>
        <v>5.2536218233275385</v>
      </c>
      <c r="N1882" s="7" t="e">
        <f>INDEX('2021 Certified EVM Plan'!G:G,MATCH(B1882,'2021 Certified EVM Plan'!E:E,0))</f>
        <v>#N/A</v>
      </c>
      <c r="O1882" s="7" t="e">
        <f>INDEX('2021 Certified EVM Plan'!M:M,MATCH(B1882,'2021 Certified EVM Plan'!E:E,0))</f>
        <v>#N/A</v>
      </c>
      <c r="P1882" s="7">
        <f t="shared" si="29"/>
        <v>1</v>
      </c>
      <c r="Q1882" s="26" t="e">
        <f>IF(INDEX('2021 Certified EVM Plan'!H:H,MATCH(B1882,'2021 Certified EVM Plan'!E:E,0))=1,M1882,#N/A)</f>
        <v>#N/A</v>
      </c>
      <c r="R1882" s="26" t="e">
        <f>IF(INDEX('2021 Certified EVM Plan'!J:J,MATCH(B1882,'2021 Certified EVM Plan'!E:E,0))=1,M1882,#N/A)</f>
        <v>#N/A</v>
      </c>
      <c r="S1882" s="26" t="e">
        <f>IF(INDEX('2021 Certified EVM Plan'!K:K,MATCH(B1882,'2021 Certified EVM Plan'!E:E,0))=1,M1882,#N/A)</f>
        <v>#N/A</v>
      </c>
    </row>
    <row r="1883" spans="1:19" x14ac:dyDescent="0.25">
      <c r="A1883" s="22" t="s">
        <v>964</v>
      </c>
      <c r="B1883" s="22">
        <v>2427</v>
      </c>
      <c r="C1883" s="22">
        <v>251</v>
      </c>
      <c r="D1883" s="23">
        <v>3.6621961565687703E-4</v>
      </c>
      <c r="E1883" s="22">
        <v>192431109</v>
      </c>
      <c r="F1883" s="22" t="s">
        <v>1528</v>
      </c>
      <c r="G1883" s="22" t="s">
        <v>1529</v>
      </c>
      <c r="H1883" s="22">
        <v>23735.605124232701</v>
      </c>
      <c r="I1883" s="24">
        <f>'EVM CPZ List'!$D1883*'EVM CPZ List'!$C1883</f>
        <v>9.1921123529876136E-2</v>
      </c>
      <c r="J1883" s="25">
        <f>INDEX('Pivot of Risk Data'!A:A,MATCH('EVM CPZ List'!$B1883,'Pivot of Risk Data'!B:B,0),1)</f>
        <v>1850</v>
      </c>
      <c r="K1883" s="22">
        <f>0.000621371*'EVM CPZ List'!$H1883</f>
        <v>14.748616691649598</v>
      </c>
      <c r="L1883" s="22">
        <f>L1882+'EVM CPZ List'!$K1883</f>
        <v>21269.171757176668</v>
      </c>
      <c r="M1883" s="22">
        <f>M1882-'EVM CPZ List'!$I1883</f>
        <v>5.1617006997976622</v>
      </c>
      <c r="N1883" s="7" t="e">
        <f>INDEX('2021 Certified EVM Plan'!G:G,MATCH(B1883,'2021 Certified EVM Plan'!E:E,0))</f>
        <v>#N/A</v>
      </c>
      <c r="O1883" s="7" t="e">
        <f>INDEX('2021 Certified EVM Plan'!M:M,MATCH(B1883,'2021 Certified EVM Plan'!E:E,0))</f>
        <v>#N/A</v>
      </c>
      <c r="P1883" s="7">
        <f t="shared" si="29"/>
        <v>1</v>
      </c>
      <c r="Q1883" s="26" t="e">
        <f>IF(INDEX('2021 Certified EVM Plan'!H:H,MATCH(B1883,'2021 Certified EVM Plan'!E:E,0))=1,M1883,#N/A)</f>
        <v>#N/A</v>
      </c>
      <c r="R1883" s="26" t="e">
        <f>IF(INDEX('2021 Certified EVM Plan'!J:J,MATCH(B1883,'2021 Certified EVM Plan'!E:E,0))=1,M1883,#N/A)</f>
        <v>#N/A</v>
      </c>
      <c r="S1883" s="26" t="e">
        <f>IF(INDEX('2021 Certified EVM Plan'!K:K,MATCH(B1883,'2021 Certified EVM Plan'!E:E,0))=1,M1883,#N/A)</f>
        <v>#N/A</v>
      </c>
    </row>
    <row r="1884" spans="1:19" x14ac:dyDescent="0.25">
      <c r="A1884" s="22" t="s">
        <v>2195</v>
      </c>
      <c r="B1884" s="22">
        <v>4885</v>
      </c>
      <c r="C1884" s="22">
        <v>5</v>
      </c>
      <c r="D1884" s="23">
        <v>3.6615099876732501E-4</v>
      </c>
      <c r="E1884" s="22">
        <v>182541101</v>
      </c>
      <c r="F1884" s="22" t="s">
        <v>2274</v>
      </c>
      <c r="G1884" s="22" t="s">
        <v>2275</v>
      </c>
      <c r="H1884" s="22">
        <v>209.55349576936001</v>
      </c>
      <c r="I1884" s="24">
        <f>'EVM CPZ List'!$D1884*'EVM CPZ List'!$C1884</f>
        <v>1.830754993836625E-3</v>
      </c>
      <c r="J1884" s="25">
        <f>INDEX('Pivot of Risk Data'!A:A,MATCH('EVM CPZ List'!$B1884,'Pivot of Risk Data'!B:B,0),1)</f>
        <v>1851</v>
      </c>
      <c r="K1884" s="22">
        <f>0.000621371*'EVM CPZ List'!$H1884</f>
        <v>0.130210465219703</v>
      </c>
      <c r="L1884" s="22">
        <f>L1883+'EVM CPZ List'!$K1884</f>
        <v>21269.301967641888</v>
      </c>
      <c r="M1884" s="22">
        <f>M1883-'EVM CPZ List'!$I1884</f>
        <v>5.1598699448038259</v>
      </c>
      <c r="N1884" s="7" t="e">
        <f>INDEX('2021 Certified EVM Plan'!G:G,MATCH(B1884,'2021 Certified EVM Plan'!E:E,0))</f>
        <v>#N/A</v>
      </c>
      <c r="O1884" s="7" t="e">
        <f>INDEX('2021 Certified EVM Plan'!M:M,MATCH(B1884,'2021 Certified EVM Plan'!E:E,0))</f>
        <v>#N/A</v>
      </c>
      <c r="P1884" s="7">
        <f t="shared" si="29"/>
        <v>1</v>
      </c>
      <c r="Q1884" s="26" t="e">
        <f>IF(INDEX('2021 Certified EVM Plan'!H:H,MATCH(B1884,'2021 Certified EVM Plan'!E:E,0))=1,M1884,#N/A)</f>
        <v>#N/A</v>
      </c>
      <c r="R1884" s="26" t="e">
        <f>IF(INDEX('2021 Certified EVM Plan'!J:J,MATCH(B1884,'2021 Certified EVM Plan'!E:E,0))=1,M1884,#N/A)</f>
        <v>#N/A</v>
      </c>
      <c r="S1884" s="26" t="e">
        <f>IF(INDEX('2021 Certified EVM Plan'!K:K,MATCH(B1884,'2021 Certified EVM Plan'!E:E,0))=1,M1884,#N/A)</f>
        <v>#N/A</v>
      </c>
    </row>
    <row r="1885" spans="1:19" x14ac:dyDescent="0.25">
      <c r="A1885" s="22" t="s">
        <v>2906</v>
      </c>
      <c r="B1885" s="22">
        <v>2271</v>
      </c>
      <c r="C1885" s="22">
        <v>73</v>
      </c>
      <c r="D1885" s="23">
        <v>3.65733430122298E-4</v>
      </c>
      <c r="E1885" s="22">
        <v>13801101</v>
      </c>
      <c r="F1885" s="22" t="s">
        <v>2956</v>
      </c>
      <c r="G1885" s="22" t="s">
        <v>2979</v>
      </c>
      <c r="H1885" s="22">
        <v>7755.7349034382596</v>
      </c>
      <c r="I1885" s="24">
        <f>'EVM CPZ List'!$D1885*'EVM CPZ List'!$C1885</f>
        <v>2.6698540398927755E-2</v>
      </c>
      <c r="J1885" s="25">
        <f>INDEX('Pivot of Risk Data'!A:A,MATCH('EVM CPZ List'!$B1885,'Pivot of Risk Data'!B:B,0),1)</f>
        <v>1852</v>
      </c>
      <c r="K1885" s="22">
        <f>0.000621371*'EVM CPZ List'!$H1885</f>
        <v>4.8191887526843349</v>
      </c>
      <c r="L1885" s="22">
        <f>L1884+'EVM CPZ List'!$K1885</f>
        <v>21274.121156394573</v>
      </c>
      <c r="M1885" s="22">
        <f>M1884-'EVM CPZ List'!$I1885</f>
        <v>5.1331714044048979</v>
      </c>
      <c r="N1885" s="7" t="e">
        <f>INDEX('2021 Certified EVM Plan'!G:G,MATCH(B1885,'2021 Certified EVM Plan'!E:E,0))</f>
        <v>#N/A</v>
      </c>
      <c r="O1885" s="7" t="e">
        <f>INDEX('2021 Certified EVM Plan'!M:M,MATCH(B1885,'2021 Certified EVM Plan'!E:E,0))</f>
        <v>#N/A</v>
      </c>
      <c r="P1885" s="7">
        <f t="shared" si="29"/>
        <v>1</v>
      </c>
      <c r="Q1885" s="26" t="e">
        <f>IF(INDEX('2021 Certified EVM Plan'!H:H,MATCH(B1885,'2021 Certified EVM Plan'!E:E,0))=1,M1885,#N/A)</f>
        <v>#N/A</v>
      </c>
      <c r="R1885" s="26" t="e">
        <f>IF(INDEX('2021 Certified EVM Plan'!J:J,MATCH(B1885,'2021 Certified EVM Plan'!E:E,0))=1,M1885,#N/A)</f>
        <v>#N/A</v>
      </c>
      <c r="S1885" s="26" t="e">
        <f>IF(INDEX('2021 Certified EVM Plan'!K:K,MATCH(B1885,'2021 Certified EVM Plan'!E:E,0))=1,M1885,#N/A)</f>
        <v>#N/A</v>
      </c>
    </row>
    <row r="1886" spans="1:19" x14ac:dyDescent="0.25">
      <c r="A1886" s="22" t="s">
        <v>964</v>
      </c>
      <c r="B1886" s="22">
        <v>1845</v>
      </c>
      <c r="C1886" s="22">
        <v>272</v>
      </c>
      <c r="D1886" s="23">
        <v>3.6275647985967797E-4</v>
      </c>
      <c r="E1886" s="22">
        <v>42761102</v>
      </c>
      <c r="F1886" s="22" t="s">
        <v>1243</v>
      </c>
      <c r="G1886" s="22" t="s">
        <v>1594</v>
      </c>
      <c r="H1886" s="22">
        <v>34687.285053551102</v>
      </c>
      <c r="I1886" s="24">
        <f>'EVM CPZ List'!$D1886*'EVM CPZ List'!$C1886</f>
        <v>9.8669762521832405E-2</v>
      </c>
      <c r="J1886" s="25">
        <f>INDEX('Pivot of Risk Data'!A:A,MATCH('EVM CPZ List'!$B1886,'Pivot of Risk Data'!B:B,0),1)</f>
        <v>1853</v>
      </c>
      <c r="K1886" s="22">
        <f>0.000621371*'EVM CPZ List'!$H1886</f>
        <v>21.553673001010104</v>
      </c>
      <c r="L1886" s="22">
        <f>L1885+'EVM CPZ List'!$K1886</f>
        <v>21295.674829395582</v>
      </c>
      <c r="M1886" s="22">
        <f>M1885-'EVM CPZ List'!$I1886</f>
        <v>5.0345016418830655</v>
      </c>
      <c r="N1886" s="7" t="e">
        <f>INDEX('2021 Certified EVM Plan'!G:G,MATCH(B1886,'2021 Certified EVM Plan'!E:E,0))</f>
        <v>#N/A</v>
      </c>
      <c r="O1886" s="7" t="e">
        <f>INDEX('2021 Certified EVM Plan'!M:M,MATCH(B1886,'2021 Certified EVM Plan'!E:E,0))</f>
        <v>#N/A</v>
      </c>
      <c r="P1886" s="7">
        <f t="shared" si="29"/>
        <v>1</v>
      </c>
      <c r="Q1886" s="26" t="e">
        <f>IF(INDEX('2021 Certified EVM Plan'!H:H,MATCH(B1886,'2021 Certified EVM Plan'!E:E,0))=1,M1886,#N/A)</f>
        <v>#N/A</v>
      </c>
      <c r="R1886" s="26" t="e">
        <f>IF(INDEX('2021 Certified EVM Plan'!J:J,MATCH(B1886,'2021 Certified EVM Plan'!E:E,0))=1,M1886,#N/A)</f>
        <v>#N/A</v>
      </c>
      <c r="S1886" s="26" t="e">
        <f>IF(INDEX('2021 Certified EVM Plan'!K:K,MATCH(B1886,'2021 Certified EVM Plan'!E:E,0))=1,M1886,#N/A)</f>
        <v>#N/A</v>
      </c>
    </row>
    <row r="1887" spans="1:19" x14ac:dyDescent="0.25">
      <c r="A1887" s="22" t="s">
        <v>1672</v>
      </c>
      <c r="B1887" s="22">
        <v>6153</v>
      </c>
      <c r="C1887" s="22">
        <v>24</v>
      </c>
      <c r="D1887" s="23">
        <v>3.6154513375098501E-4</v>
      </c>
      <c r="E1887" s="22">
        <v>163661702</v>
      </c>
      <c r="F1887" s="22" t="s">
        <v>1744</v>
      </c>
      <c r="G1887" s="22" t="s">
        <v>1766</v>
      </c>
      <c r="H1887" s="22">
        <v>2394.0013592467599</v>
      </c>
      <c r="I1887" s="24">
        <f>'EVM CPZ List'!$D1887*'EVM CPZ List'!$C1887</f>
        <v>8.6770832100236395E-3</v>
      </c>
      <c r="J1887" s="25">
        <f>INDEX('Pivot of Risk Data'!A:A,MATCH('EVM CPZ List'!$B1887,'Pivot of Risk Data'!B:B,0),1)</f>
        <v>1854</v>
      </c>
      <c r="K1887" s="22">
        <f>0.000621371*'EVM CPZ List'!$H1887</f>
        <v>1.4875630185965185</v>
      </c>
      <c r="L1887" s="22">
        <f>L1886+'EVM CPZ List'!$K1887</f>
        <v>21297.162392414179</v>
      </c>
      <c r="M1887" s="22">
        <f>M1886-'EVM CPZ List'!$I1887</f>
        <v>5.0258245586730421</v>
      </c>
      <c r="N1887" s="7" t="e">
        <f>INDEX('2021 Certified EVM Plan'!G:G,MATCH(B1887,'2021 Certified EVM Plan'!E:E,0))</f>
        <v>#N/A</v>
      </c>
      <c r="O1887" s="7" t="e">
        <f>INDEX('2021 Certified EVM Plan'!M:M,MATCH(B1887,'2021 Certified EVM Plan'!E:E,0))</f>
        <v>#N/A</v>
      </c>
      <c r="P1887" s="7">
        <f t="shared" si="29"/>
        <v>1</v>
      </c>
      <c r="Q1887" s="26" t="e">
        <f>IF(INDEX('2021 Certified EVM Plan'!H:H,MATCH(B1887,'2021 Certified EVM Plan'!E:E,0))=1,M1887,#N/A)</f>
        <v>#N/A</v>
      </c>
      <c r="R1887" s="26" t="e">
        <f>IF(INDEX('2021 Certified EVM Plan'!J:J,MATCH(B1887,'2021 Certified EVM Plan'!E:E,0))=1,M1887,#N/A)</f>
        <v>#N/A</v>
      </c>
      <c r="S1887" s="26" t="e">
        <f>IF(INDEX('2021 Certified EVM Plan'!K:K,MATCH(B1887,'2021 Certified EVM Plan'!E:E,0))=1,M1887,#N/A)</f>
        <v>#N/A</v>
      </c>
    </row>
    <row r="1888" spans="1:19" x14ac:dyDescent="0.25">
      <c r="A1888" s="22" t="s">
        <v>8</v>
      </c>
      <c r="B1888" s="22">
        <v>582</v>
      </c>
      <c r="C1888" s="22">
        <v>716</v>
      </c>
      <c r="D1888" s="23">
        <v>3.5577590441237498E-4</v>
      </c>
      <c r="E1888" s="22">
        <v>152481102</v>
      </c>
      <c r="F1888" s="22" t="s">
        <v>74</v>
      </c>
      <c r="G1888" s="22" t="s">
        <v>75</v>
      </c>
      <c r="H1888" s="22">
        <v>70806.922731542596</v>
      </c>
      <c r="I1888" s="24">
        <f>'EVM CPZ List'!$D1888*'EVM CPZ List'!$C1888</f>
        <v>0.25473554755926048</v>
      </c>
      <c r="J1888" s="25">
        <f>INDEX('Pivot of Risk Data'!A:A,MATCH('EVM CPZ List'!$B1888,'Pivot of Risk Data'!B:B,0),1)</f>
        <v>1855</v>
      </c>
      <c r="K1888" s="22">
        <f>0.000621371*'EVM CPZ List'!$H1888</f>
        <v>43.997368384621353</v>
      </c>
      <c r="L1888" s="22">
        <f>L1887+'EVM CPZ List'!$K1888</f>
        <v>21341.159760798801</v>
      </c>
      <c r="M1888" s="22">
        <f>M1887-'EVM CPZ List'!$I1888</f>
        <v>4.7710890111137818</v>
      </c>
      <c r="N1888" s="7" t="e">
        <f>INDEX('2021 Certified EVM Plan'!G:G,MATCH(B1888,'2021 Certified EVM Plan'!E:E,0))</f>
        <v>#N/A</v>
      </c>
      <c r="O1888" s="7" t="e">
        <f>INDEX('2021 Certified EVM Plan'!M:M,MATCH(B1888,'2021 Certified EVM Plan'!E:E,0))</f>
        <v>#N/A</v>
      </c>
      <c r="P1888" s="7">
        <f t="shared" si="29"/>
        <v>1</v>
      </c>
      <c r="Q1888" s="26" t="e">
        <f>IF(INDEX('2021 Certified EVM Plan'!H:H,MATCH(B1888,'2021 Certified EVM Plan'!E:E,0))=1,M1888,#N/A)</f>
        <v>#N/A</v>
      </c>
      <c r="R1888" s="26" t="e">
        <f>IF(INDEX('2021 Certified EVM Plan'!J:J,MATCH(B1888,'2021 Certified EVM Plan'!E:E,0))=1,M1888,#N/A)</f>
        <v>#N/A</v>
      </c>
      <c r="S1888" s="26" t="e">
        <f>IF(INDEX('2021 Certified EVM Plan'!K:K,MATCH(B1888,'2021 Certified EVM Plan'!E:E,0))=1,M1888,#N/A)</f>
        <v>#N/A</v>
      </c>
    </row>
    <row r="1889" spans="1:19" x14ac:dyDescent="0.25">
      <c r="A1889" s="22" t="s">
        <v>1672</v>
      </c>
      <c r="B1889" s="22">
        <v>3663</v>
      </c>
      <c r="C1889" s="22">
        <v>98</v>
      </c>
      <c r="D1889" s="23">
        <v>3.5503730109341902E-4</v>
      </c>
      <c r="E1889" s="22">
        <v>252691104</v>
      </c>
      <c r="F1889" s="22" t="s">
        <v>2117</v>
      </c>
      <c r="G1889" s="22" t="s">
        <v>2163</v>
      </c>
      <c r="H1889" s="22">
        <v>20602.094886843199</v>
      </c>
      <c r="I1889" s="24">
        <f>'EVM CPZ List'!$D1889*'EVM CPZ List'!$C1889</f>
        <v>3.4793655507155061E-2</v>
      </c>
      <c r="J1889" s="25">
        <f>INDEX('Pivot of Risk Data'!A:A,MATCH('EVM CPZ List'!$B1889,'Pivot of Risk Data'!B:B,0),1)</f>
        <v>1856</v>
      </c>
      <c r="K1889" s="22">
        <f>0.000621371*'EVM CPZ List'!$H1889</f>
        <v>12.801544301932646</v>
      </c>
      <c r="L1889" s="22">
        <f>L1888+'EVM CPZ List'!$K1889</f>
        <v>21353.961305100733</v>
      </c>
      <c r="M1889" s="22">
        <f>M1888-'EVM CPZ List'!$I1889</f>
        <v>4.736295355606627</v>
      </c>
      <c r="N1889" s="7" t="e">
        <f>INDEX('2021 Certified EVM Plan'!G:G,MATCH(B1889,'2021 Certified EVM Plan'!E:E,0))</f>
        <v>#N/A</v>
      </c>
      <c r="O1889" s="7" t="e">
        <f>INDEX('2021 Certified EVM Plan'!M:M,MATCH(B1889,'2021 Certified EVM Plan'!E:E,0))</f>
        <v>#N/A</v>
      </c>
      <c r="P1889" s="7">
        <f t="shared" si="29"/>
        <v>1</v>
      </c>
      <c r="Q1889" s="26" t="e">
        <f>IF(INDEX('2021 Certified EVM Plan'!H:H,MATCH(B1889,'2021 Certified EVM Plan'!E:E,0))=1,M1889,#N/A)</f>
        <v>#N/A</v>
      </c>
      <c r="R1889" s="26" t="e">
        <f>IF(INDEX('2021 Certified EVM Plan'!J:J,MATCH(B1889,'2021 Certified EVM Plan'!E:E,0))=1,M1889,#N/A)</f>
        <v>#N/A</v>
      </c>
      <c r="S1889" s="26" t="e">
        <f>IF(INDEX('2021 Certified EVM Plan'!K:K,MATCH(B1889,'2021 Certified EVM Plan'!E:E,0))=1,M1889,#N/A)</f>
        <v>#N/A</v>
      </c>
    </row>
    <row r="1890" spans="1:19" x14ac:dyDescent="0.25">
      <c r="A1890" s="22" t="s">
        <v>539</v>
      </c>
      <c r="B1890" s="22">
        <v>4948</v>
      </c>
      <c r="C1890" s="22">
        <v>9</v>
      </c>
      <c r="D1890" s="23">
        <v>3.54264147676554E-4</v>
      </c>
      <c r="E1890" s="22">
        <v>103311102</v>
      </c>
      <c r="F1890" s="22" t="s">
        <v>842</v>
      </c>
      <c r="G1890" s="22" t="s">
        <v>914</v>
      </c>
      <c r="H1890" s="22">
        <v>1004.5656456115599</v>
      </c>
      <c r="I1890" s="24">
        <f>'EVM CPZ List'!$D1890*'EVM CPZ List'!$C1890</f>
        <v>3.1883773290889861E-3</v>
      </c>
      <c r="J1890" s="25">
        <f>INDEX('Pivot of Risk Data'!A:A,MATCH('EVM CPZ List'!$B1890,'Pivot of Risk Data'!B:B,0),1)</f>
        <v>1857</v>
      </c>
      <c r="K1890" s="22">
        <f>0.000621371*'EVM CPZ List'!$H1890</f>
        <v>0.62420795977930066</v>
      </c>
      <c r="L1890" s="22">
        <f>L1889+'EVM CPZ List'!$K1890</f>
        <v>21354.585513060512</v>
      </c>
      <c r="M1890" s="22">
        <f>M1889-'EVM CPZ List'!$I1890</f>
        <v>4.7331069782775383</v>
      </c>
      <c r="N1890" s="7" t="e">
        <f>INDEX('2021 Certified EVM Plan'!G:G,MATCH(B1890,'2021 Certified EVM Plan'!E:E,0))</f>
        <v>#N/A</v>
      </c>
      <c r="O1890" s="7" t="e">
        <f>INDEX('2021 Certified EVM Plan'!M:M,MATCH(B1890,'2021 Certified EVM Plan'!E:E,0))</f>
        <v>#N/A</v>
      </c>
      <c r="P1890" s="7">
        <f t="shared" si="29"/>
        <v>1</v>
      </c>
      <c r="Q1890" s="26" t="e">
        <f>IF(INDEX('2021 Certified EVM Plan'!H:H,MATCH(B1890,'2021 Certified EVM Plan'!E:E,0))=1,M1890,#N/A)</f>
        <v>#N/A</v>
      </c>
      <c r="R1890" s="26" t="e">
        <f>IF(INDEX('2021 Certified EVM Plan'!J:J,MATCH(B1890,'2021 Certified EVM Plan'!E:E,0))=1,M1890,#N/A)</f>
        <v>#N/A</v>
      </c>
      <c r="S1890" s="26" t="e">
        <f>IF(INDEX('2021 Certified EVM Plan'!K:K,MATCH(B1890,'2021 Certified EVM Plan'!E:E,0))=1,M1890,#N/A)</f>
        <v>#N/A</v>
      </c>
    </row>
    <row r="1891" spans="1:19" x14ac:dyDescent="0.25">
      <c r="A1891" s="22" t="s">
        <v>1672</v>
      </c>
      <c r="B1891" s="22">
        <v>5118</v>
      </c>
      <c r="C1891" s="22">
        <v>96</v>
      </c>
      <c r="D1891" s="23">
        <v>3.5191836423982699E-4</v>
      </c>
      <c r="E1891" s="22">
        <v>163351705</v>
      </c>
      <c r="F1891" s="22" t="s">
        <v>1700</v>
      </c>
      <c r="G1891" s="22" t="s">
        <v>1812</v>
      </c>
      <c r="H1891" s="22">
        <v>10626.4912975276</v>
      </c>
      <c r="I1891" s="24">
        <f>'EVM CPZ List'!$D1891*'EVM CPZ List'!$C1891</f>
        <v>3.3784162967023391E-2</v>
      </c>
      <c r="J1891" s="25">
        <f>INDEX('Pivot of Risk Data'!A:A,MATCH('EVM CPZ List'!$B1891,'Pivot of Risk Data'!B:B,0),1)</f>
        <v>1858</v>
      </c>
      <c r="K1891" s="22">
        <f>0.000621371*'EVM CPZ List'!$H1891</f>
        <v>6.6029935240360222</v>
      </c>
      <c r="L1891" s="22">
        <f>L1890+'EVM CPZ List'!$K1891</f>
        <v>21361.188506584549</v>
      </c>
      <c r="M1891" s="22">
        <f>M1890-'EVM CPZ List'!$I1891</f>
        <v>4.6993228153105147</v>
      </c>
      <c r="N1891" s="7" t="e">
        <f>INDEX('2021 Certified EVM Plan'!G:G,MATCH(B1891,'2021 Certified EVM Plan'!E:E,0))</f>
        <v>#N/A</v>
      </c>
      <c r="O1891" s="7" t="e">
        <f>INDEX('2021 Certified EVM Plan'!M:M,MATCH(B1891,'2021 Certified EVM Plan'!E:E,0))</f>
        <v>#N/A</v>
      </c>
      <c r="P1891" s="7">
        <f t="shared" si="29"/>
        <v>1</v>
      </c>
      <c r="Q1891" s="26" t="e">
        <f>IF(INDEX('2021 Certified EVM Plan'!H:H,MATCH(B1891,'2021 Certified EVM Plan'!E:E,0))=1,M1891,#N/A)</f>
        <v>#N/A</v>
      </c>
      <c r="R1891" s="26" t="e">
        <f>IF(INDEX('2021 Certified EVM Plan'!J:J,MATCH(B1891,'2021 Certified EVM Plan'!E:E,0))=1,M1891,#N/A)</f>
        <v>#N/A</v>
      </c>
      <c r="S1891" s="26" t="e">
        <f>IF(INDEX('2021 Certified EVM Plan'!K:K,MATCH(B1891,'2021 Certified EVM Plan'!E:E,0))=1,M1891,#N/A)</f>
        <v>#N/A</v>
      </c>
    </row>
    <row r="1892" spans="1:19" x14ac:dyDescent="0.25">
      <c r="A1892" s="22" t="s">
        <v>1672</v>
      </c>
      <c r="B1892" s="22">
        <v>1671</v>
      </c>
      <c r="C1892" s="22">
        <v>66</v>
      </c>
      <c r="D1892" s="23">
        <v>3.4882923497478799E-4</v>
      </c>
      <c r="E1892" s="22">
        <v>162211101</v>
      </c>
      <c r="F1892" s="22" t="s">
        <v>1773</v>
      </c>
      <c r="G1892" s="22" t="s">
        <v>1774</v>
      </c>
      <c r="H1892" s="22">
        <v>9538.3272131707708</v>
      </c>
      <c r="I1892" s="24">
        <f>'EVM CPZ List'!$D1892*'EVM CPZ List'!$C1892</f>
        <v>2.3022729508336007E-2</v>
      </c>
      <c r="J1892" s="25">
        <f>INDEX('Pivot of Risk Data'!A:A,MATCH('EVM CPZ List'!$B1892,'Pivot of Risk Data'!B:B,0),1)</f>
        <v>1859</v>
      </c>
      <c r="K1892" s="22">
        <f>0.000621371*'EVM CPZ List'!$H1892</f>
        <v>5.9268399187751353</v>
      </c>
      <c r="L1892" s="22">
        <f>L1891+'EVM CPZ List'!$K1892</f>
        <v>21367.115346503324</v>
      </c>
      <c r="M1892" s="22">
        <f>M1891-'EVM CPZ List'!$I1892</f>
        <v>4.676300085802179</v>
      </c>
      <c r="N1892" s="7" t="e">
        <f>INDEX('2021 Certified EVM Plan'!G:G,MATCH(B1892,'2021 Certified EVM Plan'!E:E,0))</f>
        <v>#N/A</v>
      </c>
      <c r="O1892" s="7" t="e">
        <f>INDEX('2021 Certified EVM Plan'!M:M,MATCH(B1892,'2021 Certified EVM Plan'!E:E,0))</f>
        <v>#N/A</v>
      </c>
      <c r="P1892" s="7">
        <f t="shared" si="29"/>
        <v>1</v>
      </c>
      <c r="Q1892" s="26" t="e">
        <f>IF(INDEX('2021 Certified EVM Plan'!H:H,MATCH(B1892,'2021 Certified EVM Plan'!E:E,0))=1,M1892,#N/A)</f>
        <v>#N/A</v>
      </c>
      <c r="R1892" s="26" t="e">
        <f>IF(INDEX('2021 Certified EVM Plan'!J:J,MATCH(B1892,'2021 Certified EVM Plan'!E:E,0))=1,M1892,#N/A)</f>
        <v>#N/A</v>
      </c>
      <c r="S1892" s="26" t="e">
        <f>IF(INDEX('2021 Certified EVM Plan'!K:K,MATCH(B1892,'2021 Certified EVM Plan'!E:E,0))=1,M1892,#N/A)</f>
        <v>#N/A</v>
      </c>
    </row>
    <row r="1893" spans="1:19" x14ac:dyDescent="0.25">
      <c r="A1893" s="22" t="s">
        <v>1672</v>
      </c>
      <c r="B1893" s="22">
        <v>1564</v>
      </c>
      <c r="C1893" s="22">
        <v>40</v>
      </c>
      <c r="D1893" s="23">
        <v>3.4654549749852E-4</v>
      </c>
      <c r="E1893" s="22">
        <v>252531101</v>
      </c>
      <c r="F1893" s="22" t="s">
        <v>2066</v>
      </c>
      <c r="G1893" s="22" t="s">
        <v>2080</v>
      </c>
      <c r="H1893" s="22">
        <v>20465.711288267899</v>
      </c>
      <c r="I1893" s="24">
        <f>'EVM CPZ List'!$D1893*'EVM CPZ List'!$C1893</f>
        <v>1.38618198999408E-2</v>
      </c>
      <c r="J1893" s="25">
        <f>INDEX('Pivot of Risk Data'!A:A,MATCH('EVM CPZ List'!$B1893,'Pivot of Risk Data'!B:B,0),1)</f>
        <v>1860</v>
      </c>
      <c r="K1893" s="22">
        <f>0.000621371*'EVM CPZ List'!$H1893</f>
        <v>12.716799488902312</v>
      </c>
      <c r="L1893" s="22">
        <f>L1892+'EVM CPZ List'!$K1893</f>
        <v>21379.832145992226</v>
      </c>
      <c r="M1893" s="22">
        <f>M1892-'EVM CPZ List'!$I1893</f>
        <v>4.6624382659022379</v>
      </c>
      <c r="N1893" s="7" t="e">
        <f>INDEX('2021 Certified EVM Plan'!G:G,MATCH(B1893,'2021 Certified EVM Plan'!E:E,0))</f>
        <v>#N/A</v>
      </c>
      <c r="O1893" s="7" t="e">
        <f>INDEX('2021 Certified EVM Plan'!M:M,MATCH(B1893,'2021 Certified EVM Plan'!E:E,0))</f>
        <v>#N/A</v>
      </c>
      <c r="P1893" s="7">
        <f t="shared" si="29"/>
        <v>1</v>
      </c>
      <c r="Q1893" s="26" t="e">
        <f>IF(INDEX('2021 Certified EVM Plan'!H:H,MATCH(B1893,'2021 Certified EVM Plan'!E:E,0))=1,M1893,#N/A)</f>
        <v>#N/A</v>
      </c>
      <c r="R1893" s="26" t="e">
        <f>IF(INDEX('2021 Certified EVM Plan'!J:J,MATCH(B1893,'2021 Certified EVM Plan'!E:E,0))=1,M1893,#N/A)</f>
        <v>#N/A</v>
      </c>
      <c r="S1893" s="26" t="e">
        <f>IF(INDEX('2021 Certified EVM Plan'!K:K,MATCH(B1893,'2021 Certified EVM Plan'!E:E,0))=1,M1893,#N/A)</f>
        <v>#N/A</v>
      </c>
    </row>
    <row r="1894" spans="1:19" x14ac:dyDescent="0.25">
      <c r="A1894" s="22" t="s">
        <v>539</v>
      </c>
      <c r="B1894" s="22">
        <v>7916</v>
      </c>
      <c r="C1894" s="22">
        <v>47</v>
      </c>
      <c r="D1894" s="23">
        <v>3.46139245584434E-4</v>
      </c>
      <c r="E1894" s="22">
        <v>103311101</v>
      </c>
      <c r="F1894" s="22" t="s">
        <v>842</v>
      </c>
      <c r="G1894" s="22" t="s">
        <v>862</v>
      </c>
      <c r="H1894" s="22">
        <v>5080.7920780796503</v>
      </c>
      <c r="I1894" s="24">
        <f>'EVM CPZ List'!$D1894*'EVM CPZ List'!$C1894</f>
        <v>1.6268544542468399E-2</v>
      </c>
      <c r="J1894" s="25">
        <f>INDEX('Pivot of Risk Data'!A:A,MATCH('EVM CPZ List'!$B1894,'Pivot of Risk Data'!B:B,0),1)</f>
        <v>1861</v>
      </c>
      <c r="K1894" s="22">
        <f>0.000621371*'EVM CPZ List'!$H1894</f>
        <v>3.1570568543484305</v>
      </c>
      <c r="L1894" s="22">
        <f>L1893+'EVM CPZ List'!$K1894</f>
        <v>21382.989202846577</v>
      </c>
      <c r="M1894" s="22">
        <f>M1893-'EVM CPZ List'!$I1894</f>
        <v>4.6461697213597697</v>
      </c>
      <c r="N1894" s="7" t="e">
        <f>INDEX('2021 Certified EVM Plan'!G:G,MATCH(B1894,'2021 Certified EVM Plan'!E:E,0))</f>
        <v>#N/A</v>
      </c>
      <c r="O1894" s="7" t="e">
        <f>INDEX('2021 Certified EVM Plan'!M:M,MATCH(B1894,'2021 Certified EVM Plan'!E:E,0))</f>
        <v>#N/A</v>
      </c>
      <c r="P1894" s="7">
        <f t="shared" si="29"/>
        <v>1</v>
      </c>
      <c r="Q1894" s="26" t="e">
        <f>IF(INDEX('2021 Certified EVM Plan'!H:H,MATCH(B1894,'2021 Certified EVM Plan'!E:E,0))=1,M1894,#N/A)</f>
        <v>#N/A</v>
      </c>
      <c r="R1894" s="26" t="e">
        <f>IF(INDEX('2021 Certified EVM Plan'!J:J,MATCH(B1894,'2021 Certified EVM Plan'!E:E,0))=1,M1894,#N/A)</f>
        <v>#N/A</v>
      </c>
      <c r="S1894" s="26" t="e">
        <f>IF(INDEX('2021 Certified EVM Plan'!K:K,MATCH(B1894,'2021 Certified EVM Plan'!E:E,0))=1,M1894,#N/A)</f>
        <v>#N/A</v>
      </c>
    </row>
    <row r="1895" spans="1:19" x14ac:dyDescent="0.25">
      <c r="A1895" s="22" t="s">
        <v>2195</v>
      </c>
      <c r="B1895" s="22">
        <v>3867</v>
      </c>
      <c r="C1895" s="22">
        <v>29</v>
      </c>
      <c r="D1895" s="23">
        <v>3.45983628958553E-4</v>
      </c>
      <c r="E1895" s="22">
        <v>82931101</v>
      </c>
      <c r="F1895" s="22" t="s">
        <v>2254</v>
      </c>
      <c r="G1895" s="22" t="s">
        <v>2675</v>
      </c>
      <c r="H1895" s="22">
        <v>9019.8604486227396</v>
      </c>
      <c r="I1895" s="24">
        <f>'EVM CPZ List'!$D1895*'EVM CPZ List'!$C1895</f>
        <v>1.0033525239798037E-2</v>
      </c>
      <c r="J1895" s="25">
        <f>INDEX('Pivot of Risk Data'!A:A,MATCH('EVM CPZ List'!$B1895,'Pivot of Risk Data'!B:B,0),1)</f>
        <v>1862</v>
      </c>
      <c r="K1895" s="22">
        <f>0.000621371*'EVM CPZ List'!$H1895</f>
        <v>5.6046797068211607</v>
      </c>
      <c r="L1895" s="22">
        <f>L1894+'EVM CPZ List'!$K1895</f>
        <v>21388.593882553399</v>
      </c>
      <c r="M1895" s="22">
        <f>M1894-'EVM CPZ List'!$I1895</f>
        <v>4.6361361961199714</v>
      </c>
      <c r="N1895" s="7" t="e">
        <f>INDEX('2021 Certified EVM Plan'!G:G,MATCH(B1895,'2021 Certified EVM Plan'!E:E,0))</f>
        <v>#N/A</v>
      </c>
      <c r="O1895" s="7" t="e">
        <f>INDEX('2021 Certified EVM Plan'!M:M,MATCH(B1895,'2021 Certified EVM Plan'!E:E,0))</f>
        <v>#N/A</v>
      </c>
      <c r="P1895" s="7">
        <f t="shared" si="29"/>
        <v>1</v>
      </c>
      <c r="Q1895" s="26" t="e">
        <f>IF(INDEX('2021 Certified EVM Plan'!H:H,MATCH(B1895,'2021 Certified EVM Plan'!E:E,0))=1,M1895,#N/A)</f>
        <v>#N/A</v>
      </c>
      <c r="R1895" s="26" t="e">
        <f>IF(INDEX('2021 Certified EVM Plan'!J:J,MATCH(B1895,'2021 Certified EVM Plan'!E:E,0))=1,M1895,#N/A)</f>
        <v>#N/A</v>
      </c>
      <c r="S1895" s="26" t="e">
        <f>IF(INDEX('2021 Certified EVM Plan'!K:K,MATCH(B1895,'2021 Certified EVM Plan'!E:E,0))=1,M1895,#N/A)</f>
        <v>#N/A</v>
      </c>
    </row>
    <row r="1896" spans="1:19" x14ac:dyDescent="0.25">
      <c r="A1896" s="22" t="s">
        <v>1672</v>
      </c>
      <c r="B1896" s="22">
        <v>9051</v>
      </c>
      <c r="C1896" s="22">
        <v>196</v>
      </c>
      <c r="D1896" s="23">
        <v>3.4476712218687298E-4</v>
      </c>
      <c r="E1896" s="22">
        <v>163692102</v>
      </c>
      <c r="F1896" s="22" t="s">
        <v>2017</v>
      </c>
      <c r="G1896" s="22" t="s">
        <v>2038</v>
      </c>
      <c r="H1896" s="22">
        <v>19520.875370307502</v>
      </c>
      <c r="I1896" s="24">
        <f>'EVM CPZ List'!$D1896*'EVM CPZ List'!$C1896</f>
        <v>6.757435594862711E-2</v>
      </c>
      <c r="J1896" s="25">
        <f>INDEX('Pivot of Risk Data'!A:A,MATCH('EVM CPZ List'!$B1896,'Pivot of Risk Data'!B:B,0),1)</f>
        <v>1863</v>
      </c>
      <c r="K1896" s="22">
        <f>0.000621371*'EVM CPZ List'!$H1896</f>
        <v>12.129705849723344</v>
      </c>
      <c r="L1896" s="22">
        <f>L1895+'EVM CPZ List'!$K1896</f>
        <v>21400.723588403122</v>
      </c>
      <c r="M1896" s="22">
        <f>M1895-'EVM CPZ List'!$I1896</f>
        <v>4.5685618401713439</v>
      </c>
      <c r="N1896" s="7" t="e">
        <f>INDEX('2021 Certified EVM Plan'!G:G,MATCH(B1896,'2021 Certified EVM Plan'!E:E,0))</f>
        <v>#N/A</v>
      </c>
      <c r="O1896" s="7" t="e">
        <f>INDEX('2021 Certified EVM Plan'!M:M,MATCH(B1896,'2021 Certified EVM Plan'!E:E,0))</f>
        <v>#N/A</v>
      </c>
      <c r="P1896" s="7">
        <f t="shared" si="29"/>
        <v>1</v>
      </c>
      <c r="Q1896" s="26" t="e">
        <f>IF(INDEX('2021 Certified EVM Plan'!H:H,MATCH(B1896,'2021 Certified EVM Plan'!E:E,0))=1,M1896,#N/A)</f>
        <v>#N/A</v>
      </c>
      <c r="R1896" s="26" t="e">
        <f>IF(INDEX('2021 Certified EVM Plan'!J:J,MATCH(B1896,'2021 Certified EVM Plan'!E:E,0))=1,M1896,#N/A)</f>
        <v>#N/A</v>
      </c>
      <c r="S1896" s="26" t="e">
        <f>IF(INDEX('2021 Certified EVM Plan'!K:K,MATCH(B1896,'2021 Certified EVM Plan'!E:E,0))=1,M1896,#N/A)</f>
        <v>#N/A</v>
      </c>
    </row>
    <row r="1897" spans="1:19" x14ac:dyDescent="0.25">
      <c r="A1897" s="22" t="s">
        <v>539</v>
      </c>
      <c r="B1897" s="22">
        <v>856</v>
      </c>
      <c r="C1897" s="22">
        <v>77</v>
      </c>
      <c r="D1897" s="23">
        <v>3.4206310146463501E-4</v>
      </c>
      <c r="E1897" s="22">
        <v>103551101</v>
      </c>
      <c r="F1897" s="22" t="s">
        <v>869</v>
      </c>
      <c r="G1897" s="22" t="s">
        <v>870</v>
      </c>
      <c r="H1897" s="22">
        <v>14030.541371482201</v>
      </c>
      <c r="I1897" s="24">
        <f>'EVM CPZ List'!$D1897*'EVM CPZ List'!$C1897</f>
        <v>2.6338858812776898E-2</v>
      </c>
      <c r="J1897" s="25">
        <f>INDEX('Pivot of Risk Data'!A:A,MATCH('EVM CPZ List'!$B1897,'Pivot of Risk Data'!B:B,0),1)</f>
        <v>1864</v>
      </c>
      <c r="K1897" s="22">
        <f>0.000621371*'EVM CPZ List'!$H1897</f>
        <v>8.7181715225392669</v>
      </c>
      <c r="L1897" s="22">
        <f>L1896+'EVM CPZ List'!$K1897</f>
        <v>21409.441759925659</v>
      </c>
      <c r="M1897" s="22">
        <f>M1896-'EVM CPZ List'!$I1897</f>
        <v>4.5422229813585666</v>
      </c>
      <c r="N1897" s="7" t="e">
        <f>INDEX('2021 Certified EVM Plan'!G:G,MATCH(B1897,'2021 Certified EVM Plan'!E:E,0))</f>
        <v>#N/A</v>
      </c>
      <c r="O1897" s="7" t="e">
        <f>INDEX('2021 Certified EVM Plan'!M:M,MATCH(B1897,'2021 Certified EVM Plan'!E:E,0))</f>
        <v>#N/A</v>
      </c>
      <c r="P1897" s="7">
        <f t="shared" si="29"/>
        <v>1</v>
      </c>
      <c r="Q1897" s="26" t="e">
        <f>IF(INDEX('2021 Certified EVM Plan'!H:H,MATCH(B1897,'2021 Certified EVM Plan'!E:E,0))=1,M1897,#N/A)</f>
        <v>#N/A</v>
      </c>
      <c r="R1897" s="26" t="e">
        <f>IF(INDEX('2021 Certified EVM Plan'!J:J,MATCH(B1897,'2021 Certified EVM Plan'!E:E,0))=1,M1897,#N/A)</f>
        <v>#N/A</v>
      </c>
      <c r="S1897" s="26" t="e">
        <f>IF(INDEX('2021 Certified EVM Plan'!K:K,MATCH(B1897,'2021 Certified EVM Plan'!E:E,0))=1,M1897,#N/A)</f>
        <v>#N/A</v>
      </c>
    </row>
    <row r="1898" spans="1:19" x14ac:dyDescent="0.25">
      <c r="A1898" s="22" t="s">
        <v>2195</v>
      </c>
      <c r="B1898" s="22">
        <v>3703</v>
      </c>
      <c r="C1898" s="22">
        <v>270</v>
      </c>
      <c r="D1898" s="23">
        <v>3.3974784223467003E-4</v>
      </c>
      <c r="E1898" s="22">
        <v>83622106</v>
      </c>
      <c r="F1898" s="22" t="s">
        <v>2200</v>
      </c>
      <c r="G1898" s="22" t="s">
        <v>2343</v>
      </c>
      <c r="H1898" s="22">
        <v>25588.935747308398</v>
      </c>
      <c r="I1898" s="24">
        <f>'EVM CPZ List'!$D1898*'EVM CPZ List'!$C1898</f>
        <v>9.173191740336091E-2</v>
      </c>
      <c r="J1898" s="25">
        <f>INDEX('Pivot of Risk Data'!A:A,MATCH('EVM CPZ List'!$B1898,'Pivot of Risk Data'!B:B,0),1)</f>
        <v>1865</v>
      </c>
      <c r="K1898" s="22">
        <f>0.000621371*'EVM CPZ List'!$H1898</f>
        <v>15.900222594240766</v>
      </c>
      <c r="L1898" s="22">
        <f>L1897+'EVM CPZ List'!$K1898</f>
        <v>21425.341982519902</v>
      </c>
      <c r="M1898" s="22">
        <f>M1897-'EVM CPZ List'!$I1898</f>
        <v>4.450491063955206</v>
      </c>
      <c r="N1898" s="7" t="e">
        <f>INDEX('2021 Certified EVM Plan'!G:G,MATCH(B1898,'2021 Certified EVM Plan'!E:E,0))</f>
        <v>#N/A</v>
      </c>
      <c r="O1898" s="7" t="e">
        <f>INDEX('2021 Certified EVM Plan'!M:M,MATCH(B1898,'2021 Certified EVM Plan'!E:E,0))</f>
        <v>#N/A</v>
      </c>
      <c r="P1898" s="7">
        <f t="shared" si="29"/>
        <v>1</v>
      </c>
      <c r="Q1898" s="26" t="e">
        <f>IF(INDEX('2021 Certified EVM Plan'!H:H,MATCH(B1898,'2021 Certified EVM Plan'!E:E,0))=1,M1898,#N/A)</f>
        <v>#N/A</v>
      </c>
      <c r="R1898" s="26" t="e">
        <f>IF(INDEX('2021 Certified EVM Plan'!J:J,MATCH(B1898,'2021 Certified EVM Plan'!E:E,0))=1,M1898,#N/A)</f>
        <v>#N/A</v>
      </c>
      <c r="S1898" s="26" t="e">
        <f>IF(INDEX('2021 Certified EVM Plan'!K:K,MATCH(B1898,'2021 Certified EVM Plan'!E:E,0))=1,M1898,#N/A)</f>
        <v>#N/A</v>
      </c>
    </row>
    <row r="1899" spans="1:19" x14ac:dyDescent="0.25">
      <c r="A1899" s="22" t="s">
        <v>2195</v>
      </c>
      <c r="B1899" s="22">
        <v>5879</v>
      </c>
      <c r="C1899" s="22">
        <v>192</v>
      </c>
      <c r="D1899" s="23">
        <v>3.39232556667907E-4</v>
      </c>
      <c r="E1899" s="22">
        <v>182941102</v>
      </c>
      <c r="F1899" s="22" t="s">
        <v>2440</v>
      </c>
      <c r="G1899" s="22" t="s">
        <v>2524</v>
      </c>
      <c r="H1899" s="22">
        <v>25330.6289327222</v>
      </c>
      <c r="I1899" s="24">
        <f>'EVM CPZ List'!$D1899*'EVM CPZ List'!$C1899</f>
        <v>6.5132650880238147E-2</v>
      </c>
      <c r="J1899" s="25">
        <f>INDEX('Pivot of Risk Data'!A:A,MATCH('EVM CPZ List'!$B1899,'Pivot of Risk Data'!B:B,0),1)</f>
        <v>1866</v>
      </c>
      <c r="K1899" s="22">
        <f>0.000621371*'EVM CPZ List'!$H1899</f>
        <v>15.739718230554526</v>
      </c>
      <c r="L1899" s="22">
        <f>L1898+'EVM CPZ List'!$K1899</f>
        <v>21441.081700750456</v>
      </c>
      <c r="M1899" s="22">
        <f>M1898-'EVM CPZ List'!$I1899</f>
        <v>4.3853584130749681</v>
      </c>
      <c r="N1899" s="7" t="e">
        <f>INDEX('2021 Certified EVM Plan'!G:G,MATCH(B1899,'2021 Certified EVM Plan'!E:E,0))</f>
        <v>#N/A</v>
      </c>
      <c r="O1899" s="7" t="e">
        <f>INDEX('2021 Certified EVM Plan'!M:M,MATCH(B1899,'2021 Certified EVM Plan'!E:E,0))</f>
        <v>#N/A</v>
      </c>
      <c r="P1899" s="7">
        <f t="shared" si="29"/>
        <v>1</v>
      </c>
      <c r="Q1899" s="26" t="e">
        <f>IF(INDEX('2021 Certified EVM Plan'!H:H,MATCH(B1899,'2021 Certified EVM Plan'!E:E,0))=1,M1899,#N/A)</f>
        <v>#N/A</v>
      </c>
      <c r="R1899" s="26" t="e">
        <f>IF(INDEX('2021 Certified EVM Plan'!J:J,MATCH(B1899,'2021 Certified EVM Plan'!E:E,0))=1,M1899,#N/A)</f>
        <v>#N/A</v>
      </c>
      <c r="S1899" s="26" t="e">
        <f>IF(INDEX('2021 Certified EVM Plan'!K:K,MATCH(B1899,'2021 Certified EVM Plan'!E:E,0))=1,M1899,#N/A)</f>
        <v>#N/A</v>
      </c>
    </row>
    <row r="1900" spans="1:19" x14ac:dyDescent="0.25">
      <c r="A1900" s="22" t="s">
        <v>2906</v>
      </c>
      <c r="B1900" s="22">
        <v>6889</v>
      </c>
      <c r="C1900" s="22">
        <v>10</v>
      </c>
      <c r="D1900" s="23">
        <v>3.3735164634160302E-4</v>
      </c>
      <c r="E1900" s="22">
        <v>42011107</v>
      </c>
      <c r="F1900" s="22" t="s">
        <v>3165</v>
      </c>
      <c r="G1900" s="22" t="s">
        <v>3393</v>
      </c>
      <c r="H1900" s="22">
        <v>1054.2426778872</v>
      </c>
      <c r="I1900" s="24">
        <f>'EVM CPZ List'!$D1900*'EVM CPZ List'!$C1900</f>
        <v>3.3735164634160304E-3</v>
      </c>
      <c r="J1900" s="25">
        <f>INDEX('Pivot of Risk Data'!A:A,MATCH('EVM CPZ List'!$B1900,'Pivot of Risk Data'!B:B,0),1)</f>
        <v>1867</v>
      </c>
      <c r="K1900" s="22">
        <f>0.000621371*'EVM CPZ List'!$H1900</f>
        <v>0.6550758270014474</v>
      </c>
      <c r="L1900" s="22">
        <f>L1899+'EVM CPZ List'!$K1900</f>
        <v>21441.736776577458</v>
      </c>
      <c r="M1900" s="22">
        <f>M1899-'EVM CPZ List'!$I1900</f>
        <v>4.3819848966115522</v>
      </c>
      <c r="N1900" s="7" t="e">
        <f>INDEX('2021 Certified EVM Plan'!G:G,MATCH(B1900,'2021 Certified EVM Plan'!E:E,0))</f>
        <v>#N/A</v>
      </c>
      <c r="O1900" s="7" t="e">
        <f>INDEX('2021 Certified EVM Plan'!M:M,MATCH(B1900,'2021 Certified EVM Plan'!E:E,0))</f>
        <v>#N/A</v>
      </c>
      <c r="P1900" s="7">
        <f t="shared" si="29"/>
        <v>1</v>
      </c>
      <c r="Q1900" s="26" t="e">
        <f>IF(INDEX('2021 Certified EVM Plan'!H:H,MATCH(B1900,'2021 Certified EVM Plan'!E:E,0))=1,M1900,#N/A)</f>
        <v>#N/A</v>
      </c>
      <c r="R1900" s="26" t="e">
        <f>IF(INDEX('2021 Certified EVM Plan'!J:J,MATCH(B1900,'2021 Certified EVM Plan'!E:E,0))=1,M1900,#N/A)</f>
        <v>#N/A</v>
      </c>
      <c r="S1900" s="26" t="e">
        <f>IF(INDEX('2021 Certified EVM Plan'!K:K,MATCH(B1900,'2021 Certified EVM Plan'!E:E,0))=1,M1900,#N/A)</f>
        <v>#N/A</v>
      </c>
    </row>
    <row r="1901" spans="1:19" x14ac:dyDescent="0.25">
      <c r="A1901" s="22" t="s">
        <v>539</v>
      </c>
      <c r="B1901" s="22">
        <v>6299</v>
      </c>
      <c r="C1901" s="22">
        <v>33</v>
      </c>
      <c r="D1901" s="23">
        <v>3.3665805877094302E-4</v>
      </c>
      <c r="E1901" s="22">
        <v>103091102</v>
      </c>
      <c r="F1901" s="22" t="s">
        <v>627</v>
      </c>
      <c r="G1901" s="22" t="s">
        <v>792</v>
      </c>
      <c r="H1901" s="22">
        <v>7271.2685335368496</v>
      </c>
      <c r="I1901" s="24">
        <f>'EVM CPZ List'!$D1901*'EVM CPZ List'!$C1901</f>
        <v>1.110971593944112E-2</v>
      </c>
      <c r="J1901" s="25">
        <f>INDEX('Pivot of Risk Data'!A:A,MATCH('EVM CPZ List'!$B1901,'Pivot of Risk Data'!B:B,0),1)</f>
        <v>1868</v>
      </c>
      <c r="K1901" s="22">
        <f>0.000621371*'EVM CPZ List'!$H1901</f>
        <v>4.5181553999523256</v>
      </c>
      <c r="L1901" s="22">
        <f>L1900+'EVM CPZ List'!$K1901</f>
        <v>21446.254931977412</v>
      </c>
      <c r="M1901" s="22">
        <f>M1900-'EVM CPZ List'!$I1901</f>
        <v>4.3708751806721109</v>
      </c>
      <c r="N1901" s="7" t="e">
        <f>INDEX('2021 Certified EVM Plan'!G:G,MATCH(B1901,'2021 Certified EVM Plan'!E:E,0))</f>
        <v>#N/A</v>
      </c>
      <c r="O1901" s="7" t="e">
        <f>INDEX('2021 Certified EVM Plan'!M:M,MATCH(B1901,'2021 Certified EVM Plan'!E:E,0))</f>
        <v>#N/A</v>
      </c>
      <c r="P1901" s="7">
        <f t="shared" si="29"/>
        <v>1</v>
      </c>
      <c r="Q1901" s="26" t="e">
        <f>IF(INDEX('2021 Certified EVM Plan'!H:H,MATCH(B1901,'2021 Certified EVM Plan'!E:E,0))=1,M1901,#N/A)</f>
        <v>#N/A</v>
      </c>
      <c r="R1901" s="26" t="e">
        <f>IF(INDEX('2021 Certified EVM Plan'!J:J,MATCH(B1901,'2021 Certified EVM Plan'!E:E,0))=1,M1901,#N/A)</f>
        <v>#N/A</v>
      </c>
      <c r="S1901" s="26" t="e">
        <f>IF(INDEX('2021 Certified EVM Plan'!K:K,MATCH(B1901,'2021 Certified EVM Plan'!E:E,0))=1,M1901,#N/A)</f>
        <v>#N/A</v>
      </c>
    </row>
    <row r="1902" spans="1:19" x14ac:dyDescent="0.25">
      <c r="A1902" s="22" t="s">
        <v>2195</v>
      </c>
      <c r="B1902" s="22">
        <v>3017</v>
      </c>
      <c r="C1902" s="22">
        <v>82</v>
      </c>
      <c r="D1902" s="23">
        <v>3.3025818174474799E-4</v>
      </c>
      <c r="E1902" s="22">
        <v>182601102</v>
      </c>
      <c r="F1902" s="22" t="s">
        <v>1263</v>
      </c>
      <c r="G1902" s="22" t="s">
        <v>2633</v>
      </c>
      <c r="H1902" s="22">
        <v>10661.0028686399</v>
      </c>
      <c r="I1902" s="24">
        <f>'EVM CPZ List'!$D1902*'EVM CPZ List'!$C1902</f>
        <v>2.7081170903069336E-2</v>
      </c>
      <c r="J1902" s="25">
        <f>INDEX('Pivot of Risk Data'!A:A,MATCH('EVM CPZ List'!$B1902,'Pivot of Risk Data'!B:B,0),1)</f>
        <v>1869</v>
      </c>
      <c r="K1902" s="22">
        <f>0.000621371*'EVM CPZ List'!$H1902</f>
        <v>6.6244380134896437</v>
      </c>
      <c r="L1902" s="22">
        <f>L1901+'EVM CPZ List'!$K1902</f>
        <v>21452.8793699909</v>
      </c>
      <c r="M1902" s="22">
        <f>M1901-'EVM CPZ List'!$I1902</f>
        <v>4.3437940097690415</v>
      </c>
      <c r="N1902" s="7" t="e">
        <f>INDEX('2021 Certified EVM Plan'!G:G,MATCH(B1902,'2021 Certified EVM Plan'!E:E,0))</f>
        <v>#N/A</v>
      </c>
      <c r="O1902" s="7" t="e">
        <f>INDEX('2021 Certified EVM Plan'!M:M,MATCH(B1902,'2021 Certified EVM Plan'!E:E,0))</f>
        <v>#N/A</v>
      </c>
      <c r="P1902" s="7">
        <f t="shared" si="29"/>
        <v>1</v>
      </c>
      <c r="Q1902" s="26" t="e">
        <f>IF(INDEX('2021 Certified EVM Plan'!H:H,MATCH(B1902,'2021 Certified EVM Plan'!E:E,0))=1,M1902,#N/A)</f>
        <v>#N/A</v>
      </c>
      <c r="R1902" s="26" t="e">
        <f>IF(INDEX('2021 Certified EVM Plan'!J:J,MATCH(B1902,'2021 Certified EVM Plan'!E:E,0))=1,M1902,#N/A)</f>
        <v>#N/A</v>
      </c>
      <c r="S1902" s="26" t="e">
        <f>IF(INDEX('2021 Certified EVM Plan'!K:K,MATCH(B1902,'2021 Certified EVM Plan'!E:E,0))=1,M1902,#N/A)</f>
        <v>#N/A</v>
      </c>
    </row>
    <row r="1903" spans="1:19" x14ac:dyDescent="0.25">
      <c r="A1903" s="22" t="s">
        <v>539</v>
      </c>
      <c r="B1903" s="22">
        <v>6009</v>
      </c>
      <c r="C1903" s="22">
        <v>191</v>
      </c>
      <c r="D1903" s="23">
        <v>3.28316816252316E-4</v>
      </c>
      <c r="E1903" s="22">
        <v>103551101</v>
      </c>
      <c r="F1903" s="22" t="s">
        <v>869</v>
      </c>
      <c r="G1903" s="22" t="s">
        <v>908</v>
      </c>
      <c r="H1903" s="22">
        <v>35634.375154338297</v>
      </c>
      <c r="I1903" s="24">
        <f>'EVM CPZ List'!$D1903*'EVM CPZ List'!$C1903</f>
        <v>6.2708511904192354E-2</v>
      </c>
      <c r="J1903" s="25">
        <f>INDEX('Pivot of Risk Data'!A:A,MATCH('EVM CPZ List'!$B1903,'Pivot of Risk Data'!B:B,0),1)</f>
        <v>1870</v>
      </c>
      <c r="K1903" s="22">
        <f>0.000621371*'EVM CPZ List'!$H1903</f>
        <v>22.142167324026342</v>
      </c>
      <c r="L1903" s="22">
        <f>L1902+'EVM CPZ List'!$K1903</f>
        <v>21475.021537314926</v>
      </c>
      <c r="M1903" s="22">
        <f>M1902-'EVM CPZ List'!$I1903</f>
        <v>4.2810854978648489</v>
      </c>
      <c r="N1903" s="7" t="e">
        <f>INDEX('2021 Certified EVM Plan'!G:G,MATCH(B1903,'2021 Certified EVM Plan'!E:E,0))</f>
        <v>#N/A</v>
      </c>
      <c r="O1903" s="7" t="e">
        <f>INDEX('2021 Certified EVM Plan'!M:M,MATCH(B1903,'2021 Certified EVM Plan'!E:E,0))</f>
        <v>#N/A</v>
      </c>
      <c r="P1903" s="7">
        <f t="shared" si="29"/>
        <v>1</v>
      </c>
      <c r="Q1903" s="26" t="e">
        <f>IF(INDEX('2021 Certified EVM Plan'!H:H,MATCH(B1903,'2021 Certified EVM Plan'!E:E,0))=1,M1903,#N/A)</f>
        <v>#N/A</v>
      </c>
      <c r="R1903" s="26" t="e">
        <f>IF(INDEX('2021 Certified EVM Plan'!J:J,MATCH(B1903,'2021 Certified EVM Plan'!E:E,0))=1,M1903,#N/A)</f>
        <v>#N/A</v>
      </c>
      <c r="S1903" s="26" t="e">
        <f>IF(INDEX('2021 Certified EVM Plan'!K:K,MATCH(B1903,'2021 Certified EVM Plan'!E:E,0))=1,M1903,#N/A)</f>
        <v>#N/A</v>
      </c>
    </row>
    <row r="1904" spans="1:19" x14ac:dyDescent="0.25">
      <c r="A1904" s="22" t="s">
        <v>1672</v>
      </c>
      <c r="B1904" s="22">
        <v>8659</v>
      </c>
      <c r="C1904" s="22">
        <v>30</v>
      </c>
      <c r="D1904" s="23">
        <v>3.2668195886148598E-4</v>
      </c>
      <c r="E1904" s="22">
        <v>163661702</v>
      </c>
      <c r="F1904" s="22" t="s">
        <v>1744</v>
      </c>
      <c r="G1904" s="22" t="s">
        <v>1792</v>
      </c>
      <c r="H1904" s="22">
        <v>2945.2419278191501</v>
      </c>
      <c r="I1904" s="24">
        <f>'EVM CPZ List'!$D1904*'EVM CPZ List'!$C1904</f>
        <v>9.8004587658445802E-3</v>
      </c>
      <c r="J1904" s="25">
        <f>INDEX('Pivot of Risk Data'!A:A,MATCH('EVM CPZ List'!$B1904,'Pivot of Risk Data'!B:B,0),1)</f>
        <v>1871</v>
      </c>
      <c r="K1904" s="22">
        <f>0.000621371*'EVM CPZ List'!$H1904</f>
        <v>1.8300879219309132</v>
      </c>
      <c r="L1904" s="22">
        <f>L1903+'EVM CPZ List'!$K1904</f>
        <v>21476.851625236857</v>
      </c>
      <c r="M1904" s="22">
        <f>M1903-'EVM CPZ List'!$I1904</f>
        <v>4.2712850390990047</v>
      </c>
      <c r="N1904" s="7" t="e">
        <f>INDEX('2021 Certified EVM Plan'!G:G,MATCH(B1904,'2021 Certified EVM Plan'!E:E,0))</f>
        <v>#N/A</v>
      </c>
      <c r="O1904" s="7" t="e">
        <f>INDEX('2021 Certified EVM Plan'!M:M,MATCH(B1904,'2021 Certified EVM Plan'!E:E,0))</f>
        <v>#N/A</v>
      </c>
      <c r="P1904" s="7">
        <f t="shared" si="29"/>
        <v>1</v>
      </c>
      <c r="Q1904" s="26" t="e">
        <f>IF(INDEX('2021 Certified EVM Plan'!H:H,MATCH(B1904,'2021 Certified EVM Plan'!E:E,0))=1,M1904,#N/A)</f>
        <v>#N/A</v>
      </c>
      <c r="R1904" s="26" t="e">
        <f>IF(INDEX('2021 Certified EVM Plan'!J:J,MATCH(B1904,'2021 Certified EVM Plan'!E:E,0))=1,M1904,#N/A)</f>
        <v>#N/A</v>
      </c>
      <c r="S1904" s="26" t="e">
        <f>IF(INDEX('2021 Certified EVM Plan'!K:K,MATCH(B1904,'2021 Certified EVM Plan'!E:E,0))=1,M1904,#N/A)</f>
        <v>#N/A</v>
      </c>
    </row>
    <row r="1905" spans="1:19" x14ac:dyDescent="0.25">
      <c r="A1905" s="22" t="s">
        <v>8</v>
      </c>
      <c r="B1905" s="22">
        <v>4307</v>
      </c>
      <c r="C1905" s="22">
        <v>145</v>
      </c>
      <c r="D1905" s="23">
        <v>3.23976872891967E-4</v>
      </c>
      <c r="E1905" s="22">
        <v>153081111</v>
      </c>
      <c r="F1905" s="22" t="s">
        <v>315</v>
      </c>
      <c r="G1905" s="22" t="s">
        <v>414</v>
      </c>
      <c r="H1905" s="22">
        <v>14528.390328342401</v>
      </c>
      <c r="I1905" s="24">
        <f>'EVM CPZ List'!$D1905*'EVM CPZ List'!$C1905</f>
        <v>4.6976646569335215E-2</v>
      </c>
      <c r="J1905" s="25">
        <f>INDEX('Pivot of Risk Data'!A:A,MATCH('EVM CPZ List'!$B1905,'Pivot of Risk Data'!B:B,0),1)</f>
        <v>1872</v>
      </c>
      <c r="K1905" s="22">
        <f>0.000621371*'EVM CPZ List'!$H1905</f>
        <v>9.0275204267124458</v>
      </c>
      <c r="L1905" s="22">
        <f>L1904+'EVM CPZ List'!$K1905</f>
        <v>21485.87914566357</v>
      </c>
      <c r="M1905" s="22">
        <f>M1904-'EVM CPZ List'!$I1905</f>
        <v>4.2243083925296698</v>
      </c>
      <c r="N1905" s="7" t="e">
        <f>INDEX('2021 Certified EVM Plan'!G:G,MATCH(B1905,'2021 Certified EVM Plan'!E:E,0))</f>
        <v>#N/A</v>
      </c>
      <c r="O1905" s="7" t="e">
        <f>INDEX('2021 Certified EVM Plan'!M:M,MATCH(B1905,'2021 Certified EVM Plan'!E:E,0))</f>
        <v>#N/A</v>
      </c>
      <c r="P1905" s="7">
        <f t="shared" si="29"/>
        <v>1</v>
      </c>
      <c r="Q1905" s="26" t="e">
        <f>IF(INDEX('2021 Certified EVM Plan'!H:H,MATCH(B1905,'2021 Certified EVM Plan'!E:E,0))=1,M1905,#N/A)</f>
        <v>#N/A</v>
      </c>
      <c r="R1905" s="26" t="e">
        <f>IF(INDEX('2021 Certified EVM Plan'!J:J,MATCH(B1905,'2021 Certified EVM Plan'!E:E,0))=1,M1905,#N/A)</f>
        <v>#N/A</v>
      </c>
      <c r="S1905" s="26" t="e">
        <f>IF(INDEX('2021 Certified EVM Plan'!K:K,MATCH(B1905,'2021 Certified EVM Plan'!E:E,0))=1,M1905,#N/A)</f>
        <v>#N/A</v>
      </c>
    </row>
    <row r="1906" spans="1:19" x14ac:dyDescent="0.25">
      <c r="A1906" s="22" t="s">
        <v>964</v>
      </c>
      <c r="B1906" s="22">
        <v>7385</v>
      </c>
      <c r="C1906" s="22">
        <v>14</v>
      </c>
      <c r="D1906" s="23">
        <v>3.2359209655685598E-4</v>
      </c>
      <c r="E1906" s="22">
        <v>42811112</v>
      </c>
      <c r="F1906" s="22" t="s">
        <v>991</v>
      </c>
      <c r="G1906" s="22" t="s">
        <v>992</v>
      </c>
      <c r="H1906" s="22">
        <v>1388.17320246184</v>
      </c>
      <c r="I1906" s="24">
        <f>'EVM CPZ List'!$D1906*'EVM CPZ List'!$C1906</f>
        <v>4.5302893517959837E-3</v>
      </c>
      <c r="J1906" s="25">
        <f>INDEX('Pivot of Risk Data'!A:A,MATCH('EVM CPZ List'!$B1906,'Pivot of Risk Data'!B:B,0),1)</f>
        <v>1873</v>
      </c>
      <c r="K1906" s="22">
        <f>0.000621371*'EVM CPZ List'!$H1906</f>
        <v>0.86257057098691603</v>
      </c>
      <c r="L1906" s="22">
        <f>L1905+'EVM CPZ List'!$K1906</f>
        <v>21486.741716234555</v>
      </c>
      <c r="M1906" s="22">
        <f>M1905-'EVM CPZ List'!$I1906</f>
        <v>4.2197781031778741</v>
      </c>
      <c r="N1906" s="7" t="e">
        <f>INDEX('2021 Certified EVM Plan'!G:G,MATCH(B1906,'2021 Certified EVM Plan'!E:E,0))</f>
        <v>#N/A</v>
      </c>
      <c r="O1906" s="7" t="e">
        <f>INDEX('2021 Certified EVM Plan'!M:M,MATCH(B1906,'2021 Certified EVM Plan'!E:E,0))</f>
        <v>#N/A</v>
      </c>
      <c r="P1906" s="7">
        <f t="shared" si="29"/>
        <v>1</v>
      </c>
      <c r="Q1906" s="26" t="e">
        <f>IF(INDEX('2021 Certified EVM Plan'!H:H,MATCH(B1906,'2021 Certified EVM Plan'!E:E,0))=1,M1906,#N/A)</f>
        <v>#N/A</v>
      </c>
      <c r="R1906" s="26" t="e">
        <f>IF(INDEX('2021 Certified EVM Plan'!J:J,MATCH(B1906,'2021 Certified EVM Plan'!E:E,0))=1,M1906,#N/A)</f>
        <v>#N/A</v>
      </c>
      <c r="S1906" s="26" t="e">
        <f>IF(INDEX('2021 Certified EVM Plan'!K:K,MATCH(B1906,'2021 Certified EVM Plan'!E:E,0))=1,M1906,#N/A)</f>
        <v>#N/A</v>
      </c>
    </row>
    <row r="1907" spans="1:19" x14ac:dyDescent="0.25">
      <c r="A1907" s="22" t="s">
        <v>1672</v>
      </c>
      <c r="B1907" s="22">
        <v>588</v>
      </c>
      <c r="C1907" s="22">
        <v>19</v>
      </c>
      <c r="D1907" s="23">
        <v>3.2312649331325398E-4</v>
      </c>
      <c r="E1907" s="22">
        <v>163351703</v>
      </c>
      <c r="F1907" s="22" t="s">
        <v>1819</v>
      </c>
      <c r="G1907" s="22" t="s">
        <v>2100</v>
      </c>
      <c r="H1907" s="22">
        <v>13676.594018898701</v>
      </c>
      <c r="I1907" s="24">
        <f>'EVM CPZ List'!$D1907*'EVM CPZ List'!$C1907</f>
        <v>6.1394033729518255E-3</v>
      </c>
      <c r="J1907" s="25">
        <f>INDEX('Pivot of Risk Data'!A:A,MATCH('EVM CPZ List'!$B1907,'Pivot of Risk Data'!B:B,0),1)</f>
        <v>1874</v>
      </c>
      <c r="K1907" s="22">
        <f>0.000621371*'EVM CPZ List'!$H1907</f>
        <v>8.4982389021171052</v>
      </c>
      <c r="L1907" s="22">
        <f>L1906+'EVM CPZ List'!$K1907</f>
        <v>21495.239955136673</v>
      </c>
      <c r="M1907" s="22">
        <f>M1906-'EVM CPZ List'!$I1907</f>
        <v>4.213638699804922</v>
      </c>
      <c r="N1907" s="7" t="e">
        <f>INDEX('2021 Certified EVM Plan'!G:G,MATCH(B1907,'2021 Certified EVM Plan'!E:E,0))</f>
        <v>#N/A</v>
      </c>
      <c r="O1907" s="7" t="e">
        <f>INDEX('2021 Certified EVM Plan'!M:M,MATCH(B1907,'2021 Certified EVM Plan'!E:E,0))</f>
        <v>#N/A</v>
      </c>
      <c r="P1907" s="7">
        <f t="shared" si="29"/>
        <v>1</v>
      </c>
      <c r="Q1907" s="26" t="e">
        <f>IF(INDEX('2021 Certified EVM Plan'!H:H,MATCH(B1907,'2021 Certified EVM Plan'!E:E,0))=1,M1907,#N/A)</f>
        <v>#N/A</v>
      </c>
      <c r="R1907" s="26" t="e">
        <f>IF(INDEX('2021 Certified EVM Plan'!J:J,MATCH(B1907,'2021 Certified EVM Plan'!E:E,0))=1,M1907,#N/A)</f>
        <v>#N/A</v>
      </c>
      <c r="S1907" s="26" t="e">
        <f>IF(INDEX('2021 Certified EVM Plan'!K:K,MATCH(B1907,'2021 Certified EVM Plan'!E:E,0))=1,M1907,#N/A)</f>
        <v>#N/A</v>
      </c>
    </row>
    <row r="1908" spans="1:19" x14ac:dyDescent="0.25">
      <c r="A1908" s="22" t="s">
        <v>1672</v>
      </c>
      <c r="B1908" s="22">
        <v>106</v>
      </c>
      <c r="C1908" s="22">
        <v>136</v>
      </c>
      <c r="D1908" s="23">
        <v>3.1868067108062001E-4</v>
      </c>
      <c r="E1908" s="22">
        <v>163761703</v>
      </c>
      <c r="F1908" s="22" t="s">
        <v>1829</v>
      </c>
      <c r="G1908" s="22" t="s">
        <v>1971</v>
      </c>
      <c r="H1908" s="22">
        <v>14368.042161277401</v>
      </c>
      <c r="I1908" s="24">
        <f>'EVM CPZ List'!$D1908*'EVM CPZ List'!$C1908</f>
        <v>4.334057126696432E-2</v>
      </c>
      <c r="J1908" s="25">
        <f>INDEX('Pivot of Risk Data'!A:A,MATCH('EVM CPZ List'!$B1908,'Pivot of Risk Data'!B:B,0),1)</f>
        <v>1875</v>
      </c>
      <c r="K1908" s="22">
        <f>0.000621371*'EVM CPZ List'!$H1908</f>
        <v>8.9278847257950993</v>
      </c>
      <c r="L1908" s="22">
        <f>L1907+'EVM CPZ List'!$K1908</f>
        <v>21504.167839862468</v>
      </c>
      <c r="M1908" s="22">
        <f>M1907-'EVM CPZ List'!$I1908</f>
        <v>4.1702981285379579</v>
      </c>
      <c r="N1908" s="7" t="e">
        <f>INDEX('2021 Certified EVM Plan'!G:G,MATCH(B1908,'2021 Certified EVM Plan'!E:E,0))</f>
        <v>#N/A</v>
      </c>
      <c r="O1908" s="7" t="e">
        <f>INDEX('2021 Certified EVM Plan'!M:M,MATCH(B1908,'2021 Certified EVM Plan'!E:E,0))</f>
        <v>#N/A</v>
      </c>
      <c r="P1908" s="7">
        <f t="shared" si="29"/>
        <v>1</v>
      </c>
      <c r="Q1908" s="26" t="e">
        <f>IF(INDEX('2021 Certified EVM Plan'!H:H,MATCH(B1908,'2021 Certified EVM Plan'!E:E,0))=1,M1908,#N/A)</f>
        <v>#N/A</v>
      </c>
      <c r="R1908" s="26" t="e">
        <f>IF(INDEX('2021 Certified EVM Plan'!J:J,MATCH(B1908,'2021 Certified EVM Plan'!E:E,0))=1,M1908,#N/A)</f>
        <v>#N/A</v>
      </c>
      <c r="S1908" s="26" t="e">
        <f>IF(INDEX('2021 Certified EVM Plan'!K:K,MATCH(B1908,'2021 Certified EVM Plan'!E:E,0))=1,M1908,#N/A)</f>
        <v>#N/A</v>
      </c>
    </row>
    <row r="1909" spans="1:19" x14ac:dyDescent="0.25">
      <c r="A1909" s="22" t="s">
        <v>2195</v>
      </c>
      <c r="B1909" s="22">
        <v>1334</v>
      </c>
      <c r="C1909" s="22">
        <v>41</v>
      </c>
      <c r="D1909" s="23">
        <v>3.1838862334770799E-4</v>
      </c>
      <c r="E1909" s="22">
        <v>83622103</v>
      </c>
      <c r="F1909" s="22" t="s">
        <v>2258</v>
      </c>
      <c r="G1909" s="22" t="s">
        <v>2411</v>
      </c>
      <c r="H1909" s="22">
        <v>3895.57080424277</v>
      </c>
      <c r="I1909" s="24">
        <f>'EVM CPZ List'!$D1909*'EVM CPZ List'!$C1909</f>
        <v>1.3053933557256028E-2</v>
      </c>
      <c r="J1909" s="25">
        <f>INDEX('Pivot of Risk Data'!A:A,MATCH('EVM CPZ List'!$B1909,'Pivot of Risk Data'!B:B,0),1)</f>
        <v>1876</v>
      </c>
      <c r="K1909" s="22">
        <f>0.000621371*'EVM CPZ List'!$H1909</f>
        <v>2.4205947262031344</v>
      </c>
      <c r="L1909" s="22">
        <f>L1908+'EVM CPZ List'!$K1909</f>
        <v>21506.58843458867</v>
      </c>
      <c r="M1909" s="22">
        <f>M1908-'EVM CPZ List'!$I1909</f>
        <v>4.1572441949807022</v>
      </c>
      <c r="N1909" s="7" t="e">
        <f>INDEX('2021 Certified EVM Plan'!G:G,MATCH(B1909,'2021 Certified EVM Plan'!E:E,0))</f>
        <v>#N/A</v>
      </c>
      <c r="O1909" s="7" t="e">
        <f>INDEX('2021 Certified EVM Plan'!M:M,MATCH(B1909,'2021 Certified EVM Plan'!E:E,0))</f>
        <v>#N/A</v>
      </c>
      <c r="P1909" s="7">
        <f t="shared" si="29"/>
        <v>1</v>
      </c>
      <c r="Q1909" s="26" t="e">
        <f>IF(INDEX('2021 Certified EVM Plan'!H:H,MATCH(B1909,'2021 Certified EVM Plan'!E:E,0))=1,M1909,#N/A)</f>
        <v>#N/A</v>
      </c>
      <c r="R1909" s="26" t="e">
        <f>IF(INDEX('2021 Certified EVM Plan'!J:J,MATCH(B1909,'2021 Certified EVM Plan'!E:E,0))=1,M1909,#N/A)</f>
        <v>#N/A</v>
      </c>
      <c r="S1909" s="26" t="e">
        <f>IF(INDEX('2021 Certified EVM Plan'!K:K,MATCH(B1909,'2021 Certified EVM Plan'!E:E,0))=1,M1909,#N/A)</f>
        <v>#N/A</v>
      </c>
    </row>
    <row r="1910" spans="1:19" x14ac:dyDescent="0.25">
      <c r="A1910" s="22" t="s">
        <v>1672</v>
      </c>
      <c r="B1910" s="22">
        <v>1168</v>
      </c>
      <c r="C1910" s="22">
        <v>8</v>
      </c>
      <c r="D1910" s="23">
        <v>3.18219498794991E-4</v>
      </c>
      <c r="E1910" s="22">
        <v>163781705</v>
      </c>
      <c r="F1910" s="22" t="s">
        <v>1727</v>
      </c>
      <c r="G1910" s="22" t="s">
        <v>1728</v>
      </c>
      <c r="H1910" s="22">
        <v>450.44179737827199</v>
      </c>
      <c r="I1910" s="24">
        <f>'EVM CPZ List'!$D1910*'EVM CPZ List'!$C1910</f>
        <v>2.545755990359928E-3</v>
      </c>
      <c r="J1910" s="25">
        <f>INDEX('Pivot of Risk Data'!A:A,MATCH('EVM CPZ List'!$B1910,'Pivot of Risk Data'!B:B,0),1)</f>
        <v>1877</v>
      </c>
      <c r="K1910" s="22">
        <f>0.000621371*'EVM CPZ List'!$H1910</f>
        <v>0.27989147007873427</v>
      </c>
      <c r="L1910" s="22">
        <f>L1909+'EVM CPZ List'!$K1910</f>
        <v>21506.86832605875</v>
      </c>
      <c r="M1910" s="22">
        <f>M1909-'EVM CPZ List'!$I1910</f>
        <v>4.1546984389903425</v>
      </c>
      <c r="N1910" s="7" t="e">
        <f>INDEX('2021 Certified EVM Plan'!G:G,MATCH(B1910,'2021 Certified EVM Plan'!E:E,0))</f>
        <v>#N/A</v>
      </c>
      <c r="O1910" s="7" t="e">
        <f>INDEX('2021 Certified EVM Plan'!M:M,MATCH(B1910,'2021 Certified EVM Plan'!E:E,0))</f>
        <v>#N/A</v>
      </c>
      <c r="P1910" s="7">
        <f t="shared" si="29"/>
        <v>1</v>
      </c>
      <c r="Q1910" s="26" t="e">
        <f>IF(INDEX('2021 Certified EVM Plan'!H:H,MATCH(B1910,'2021 Certified EVM Plan'!E:E,0))=1,M1910,#N/A)</f>
        <v>#N/A</v>
      </c>
      <c r="R1910" s="26" t="e">
        <f>IF(INDEX('2021 Certified EVM Plan'!J:J,MATCH(B1910,'2021 Certified EVM Plan'!E:E,0))=1,M1910,#N/A)</f>
        <v>#N/A</v>
      </c>
      <c r="S1910" s="26" t="e">
        <f>IF(INDEX('2021 Certified EVM Plan'!K:K,MATCH(B1910,'2021 Certified EVM Plan'!E:E,0))=1,M1910,#N/A)</f>
        <v>#N/A</v>
      </c>
    </row>
    <row r="1911" spans="1:19" x14ac:dyDescent="0.25">
      <c r="A1911" s="22" t="s">
        <v>964</v>
      </c>
      <c r="B1911" s="22">
        <v>2145</v>
      </c>
      <c r="C1911" s="22">
        <v>41</v>
      </c>
      <c r="D1911" s="23">
        <v>3.1524068476188098E-4</v>
      </c>
      <c r="E1911" s="22">
        <v>192151131</v>
      </c>
      <c r="F1911" s="22" t="s">
        <v>1361</v>
      </c>
      <c r="G1911" s="22" t="s">
        <v>1378</v>
      </c>
      <c r="H1911" s="22">
        <v>3684.9558365806201</v>
      </c>
      <c r="I1911" s="24">
        <f>'EVM CPZ List'!$D1911*'EVM CPZ List'!$C1911</f>
        <v>1.2924868075237121E-2</v>
      </c>
      <c r="J1911" s="25">
        <f>INDEX('Pivot of Risk Data'!A:A,MATCH('EVM CPZ List'!$B1911,'Pivot of Risk Data'!B:B,0),1)</f>
        <v>1878</v>
      </c>
      <c r="K1911" s="22">
        <f>0.000621371*'EVM CPZ List'!$H1911</f>
        <v>2.2897246931319364</v>
      </c>
      <c r="L1911" s="22">
        <f>L1910+'EVM CPZ List'!$K1911</f>
        <v>21509.158050751881</v>
      </c>
      <c r="M1911" s="22">
        <f>M1910-'EVM CPZ List'!$I1911</f>
        <v>4.1417735709151051</v>
      </c>
      <c r="N1911" s="7" t="e">
        <f>INDEX('2021 Certified EVM Plan'!G:G,MATCH(B1911,'2021 Certified EVM Plan'!E:E,0))</f>
        <v>#N/A</v>
      </c>
      <c r="O1911" s="7" t="e">
        <f>INDEX('2021 Certified EVM Plan'!M:M,MATCH(B1911,'2021 Certified EVM Plan'!E:E,0))</f>
        <v>#N/A</v>
      </c>
      <c r="P1911" s="7">
        <f t="shared" si="29"/>
        <v>1</v>
      </c>
      <c r="Q1911" s="26" t="e">
        <f>IF(INDEX('2021 Certified EVM Plan'!H:H,MATCH(B1911,'2021 Certified EVM Plan'!E:E,0))=1,M1911,#N/A)</f>
        <v>#N/A</v>
      </c>
      <c r="R1911" s="26" t="e">
        <f>IF(INDEX('2021 Certified EVM Plan'!J:J,MATCH(B1911,'2021 Certified EVM Plan'!E:E,0))=1,M1911,#N/A)</f>
        <v>#N/A</v>
      </c>
      <c r="S1911" s="26" t="e">
        <f>IF(INDEX('2021 Certified EVM Plan'!K:K,MATCH(B1911,'2021 Certified EVM Plan'!E:E,0))=1,M1911,#N/A)</f>
        <v>#N/A</v>
      </c>
    </row>
    <row r="1912" spans="1:19" x14ac:dyDescent="0.25">
      <c r="A1912" s="22" t="s">
        <v>2906</v>
      </c>
      <c r="B1912" s="22">
        <v>3139</v>
      </c>
      <c r="C1912" s="22">
        <v>115</v>
      </c>
      <c r="D1912" s="23">
        <v>3.16347611540581E-4</v>
      </c>
      <c r="E1912" s="22">
        <v>12501105</v>
      </c>
      <c r="F1912" s="22" t="s">
        <v>2660</v>
      </c>
      <c r="G1912" s="22" t="s">
        <v>2661</v>
      </c>
      <c r="H1912" s="22">
        <v>13118.738965944</v>
      </c>
      <c r="I1912" s="24">
        <f>'EVM CPZ List'!$D1912*'EVM CPZ List'!$C1912</f>
        <v>3.6379975327166816E-2</v>
      </c>
      <c r="J1912" s="25">
        <f>INDEX('Pivot of Risk Data'!A:A,MATCH('EVM CPZ List'!$B1912,'Pivot of Risk Data'!B:B,0),1)</f>
        <v>1879</v>
      </c>
      <c r="K1912" s="22">
        <f>0.000621371*'EVM CPZ List'!$H1912</f>
        <v>8.1516039500075888</v>
      </c>
      <c r="L1912" s="22">
        <f>L1911+'EVM CPZ List'!$K1912</f>
        <v>21517.30965470189</v>
      </c>
      <c r="M1912" s="22">
        <f>M1911-'EVM CPZ List'!$I1912</f>
        <v>4.1053935955879384</v>
      </c>
      <c r="N1912" s="7" t="e">
        <f>INDEX('2021 Certified EVM Plan'!G:G,MATCH(B1912,'2021 Certified EVM Plan'!E:E,0))</f>
        <v>#N/A</v>
      </c>
      <c r="O1912" s="7" t="e">
        <f>INDEX('2021 Certified EVM Plan'!M:M,MATCH(B1912,'2021 Certified EVM Plan'!E:E,0))</f>
        <v>#N/A</v>
      </c>
      <c r="P1912" s="7">
        <f t="shared" si="29"/>
        <v>2</v>
      </c>
      <c r="Q1912" s="26" t="e">
        <f>IF(INDEX('2021 Certified EVM Plan'!H:H,MATCH(B1912,'2021 Certified EVM Plan'!E:E,0))=1,M1912,#N/A)</f>
        <v>#N/A</v>
      </c>
      <c r="R1912" s="26" t="e">
        <f>IF(INDEX('2021 Certified EVM Plan'!J:J,MATCH(B1912,'2021 Certified EVM Plan'!E:E,0))=1,M1912,#N/A)</f>
        <v>#N/A</v>
      </c>
      <c r="S1912" s="26" t="e">
        <f>IF(INDEX('2021 Certified EVM Plan'!K:K,MATCH(B1912,'2021 Certified EVM Plan'!E:E,0))=1,M1912,#N/A)</f>
        <v>#N/A</v>
      </c>
    </row>
    <row r="1913" spans="1:19" x14ac:dyDescent="0.25">
      <c r="A1913" s="22" t="s">
        <v>2195</v>
      </c>
      <c r="B1913" s="22">
        <v>3139</v>
      </c>
      <c r="C1913" s="22">
        <v>1</v>
      </c>
      <c r="D1913" s="27">
        <v>2.8524413633976699E-6</v>
      </c>
      <c r="E1913" s="22">
        <v>12501105</v>
      </c>
      <c r="F1913" s="22" t="s">
        <v>2660</v>
      </c>
      <c r="G1913" s="22" t="s">
        <v>2661</v>
      </c>
      <c r="H1913" s="22">
        <v>13118.738965944</v>
      </c>
      <c r="I1913" s="24">
        <f>'EVM CPZ List'!$D1913*'EVM CPZ List'!$C1913</f>
        <v>2.8524413633976699E-6</v>
      </c>
      <c r="J1913" s="25">
        <f>INDEX('Pivot of Risk Data'!A:A,MATCH('EVM CPZ List'!$B1913,'Pivot of Risk Data'!B:B,0),1)</f>
        <v>1879</v>
      </c>
      <c r="K1913" s="22">
        <f>0.000621371*'EVM CPZ List'!$H1913</f>
        <v>8.1516039500075888</v>
      </c>
      <c r="L1913" s="22">
        <f>L1912+'EVM CPZ List'!$K1913</f>
        <v>21525.4612586519</v>
      </c>
      <c r="M1913" s="22">
        <f>M1912-'EVM CPZ List'!$I1913</f>
        <v>4.1053907431465753</v>
      </c>
      <c r="N1913" s="7" t="e">
        <f>INDEX('2021 Certified EVM Plan'!G:G,MATCH(B1913,'2021 Certified EVM Plan'!E:E,0))</f>
        <v>#N/A</v>
      </c>
      <c r="O1913" s="7" t="e">
        <f>INDEX('2021 Certified EVM Plan'!M:M,MATCH(B1913,'2021 Certified EVM Plan'!E:E,0))</f>
        <v>#N/A</v>
      </c>
      <c r="P1913" s="7">
        <f t="shared" si="29"/>
        <v>2</v>
      </c>
      <c r="Q1913" s="26" t="e">
        <f>IF(INDEX('2021 Certified EVM Plan'!H:H,MATCH(B1913,'2021 Certified EVM Plan'!E:E,0))=1,M1913,#N/A)</f>
        <v>#N/A</v>
      </c>
      <c r="R1913" s="26" t="e">
        <f>IF(INDEX('2021 Certified EVM Plan'!J:J,MATCH(B1913,'2021 Certified EVM Plan'!E:E,0))=1,M1913,#N/A)</f>
        <v>#N/A</v>
      </c>
      <c r="S1913" s="26" t="e">
        <f>IF(INDEX('2021 Certified EVM Plan'!K:K,MATCH(B1913,'2021 Certified EVM Plan'!E:E,0))=1,M1913,#N/A)</f>
        <v>#N/A</v>
      </c>
    </row>
    <row r="1914" spans="1:19" x14ac:dyDescent="0.25">
      <c r="A1914" s="22" t="s">
        <v>2906</v>
      </c>
      <c r="B1914" s="22">
        <v>9522</v>
      </c>
      <c r="C1914" s="22">
        <v>30</v>
      </c>
      <c r="D1914" s="23">
        <v>3.1189669211778798E-4</v>
      </c>
      <c r="E1914" s="22">
        <v>13921104</v>
      </c>
      <c r="F1914" s="22" t="s">
        <v>3097</v>
      </c>
      <c r="G1914" s="22" t="s">
        <v>3098</v>
      </c>
      <c r="H1914" s="22">
        <v>5649.6031997243399</v>
      </c>
      <c r="I1914" s="24">
        <f>'EVM CPZ List'!$D1914*'EVM CPZ List'!$C1914</f>
        <v>9.3569007635336387E-3</v>
      </c>
      <c r="J1914" s="25">
        <f>INDEX('Pivot of Risk Data'!A:A,MATCH('EVM CPZ List'!$B1914,'Pivot of Risk Data'!B:B,0),1)</f>
        <v>1880</v>
      </c>
      <c r="K1914" s="22">
        <f>0.000621371*'EVM CPZ List'!$H1914</f>
        <v>3.5104995898159128</v>
      </c>
      <c r="L1914" s="22">
        <f>L1913+'EVM CPZ List'!$K1914</f>
        <v>21528.971758241714</v>
      </c>
      <c r="M1914" s="22">
        <f>M1913-'EVM CPZ List'!$I1914</f>
        <v>4.0960338423830418</v>
      </c>
      <c r="N1914" s="7" t="e">
        <f>INDEX('2021 Certified EVM Plan'!G:G,MATCH(B1914,'2021 Certified EVM Plan'!E:E,0))</f>
        <v>#N/A</v>
      </c>
      <c r="O1914" s="7" t="e">
        <f>INDEX('2021 Certified EVM Plan'!M:M,MATCH(B1914,'2021 Certified EVM Plan'!E:E,0))</f>
        <v>#N/A</v>
      </c>
      <c r="P1914" s="7">
        <f t="shared" si="29"/>
        <v>1</v>
      </c>
      <c r="Q1914" s="26" t="e">
        <f>IF(INDEX('2021 Certified EVM Plan'!H:H,MATCH(B1914,'2021 Certified EVM Plan'!E:E,0))=1,M1914,#N/A)</f>
        <v>#N/A</v>
      </c>
      <c r="R1914" s="26" t="e">
        <f>IF(INDEX('2021 Certified EVM Plan'!J:J,MATCH(B1914,'2021 Certified EVM Plan'!E:E,0))=1,M1914,#N/A)</f>
        <v>#N/A</v>
      </c>
      <c r="S1914" s="26" t="e">
        <f>IF(INDEX('2021 Certified EVM Plan'!K:K,MATCH(B1914,'2021 Certified EVM Plan'!E:E,0))=1,M1914,#N/A)</f>
        <v>#N/A</v>
      </c>
    </row>
    <row r="1915" spans="1:19" x14ac:dyDescent="0.25">
      <c r="A1915" s="22" t="s">
        <v>1672</v>
      </c>
      <c r="B1915" s="22">
        <v>3679</v>
      </c>
      <c r="C1915" s="22">
        <v>138</v>
      </c>
      <c r="D1915" s="23">
        <v>3.0650275945774799E-4</v>
      </c>
      <c r="E1915" s="22">
        <v>163351705</v>
      </c>
      <c r="F1915" s="22" t="s">
        <v>1700</v>
      </c>
      <c r="G1915" s="22" t="s">
        <v>1701</v>
      </c>
      <c r="H1915" s="22">
        <v>15780.5646695217</v>
      </c>
      <c r="I1915" s="24">
        <f>'EVM CPZ List'!$D1915*'EVM CPZ List'!$C1915</f>
        <v>4.2297380805169225E-2</v>
      </c>
      <c r="J1915" s="25">
        <f>INDEX('Pivot of Risk Data'!A:A,MATCH('EVM CPZ List'!$B1915,'Pivot of Risk Data'!B:B,0),1)</f>
        <v>1881</v>
      </c>
      <c r="K1915" s="22">
        <f>0.000621371*'EVM CPZ List'!$H1915</f>
        <v>9.8055852492653681</v>
      </c>
      <c r="L1915" s="22">
        <f>L1914+'EVM CPZ List'!$K1915</f>
        <v>21538.77734349098</v>
      </c>
      <c r="M1915" s="22">
        <f>M1914-'EVM CPZ List'!$I1915</f>
        <v>4.0537364615778726</v>
      </c>
      <c r="N1915" s="7" t="e">
        <f>INDEX('2021 Certified EVM Plan'!G:G,MATCH(B1915,'2021 Certified EVM Plan'!E:E,0))</f>
        <v>#N/A</v>
      </c>
      <c r="O1915" s="7" t="e">
        <f>INDEX('2021 Certified EVM Plan'!M:M,MATCH(B1915,'2021 Certified EVM Plan'!E:E,0))</f>
        <v>#N/A</v>
      </c>
      <c r="P1915" s="7">
        <f t="shared" si="29"/>
        <v>1</v>
      </c>
      <c r="Q1915" s="26" t="e">
        <f>IF(INDEX('2021 Certified EVM Plan'!H:H,MATCH(B1915,'2021 Certified EVM Plan'!E:E,0))=1,M1915,#N/A)</f>
        <v>#N/A</v>
      </c>
      <c r="R1915" s="26" t="e">
        <f>IF(INDEX('2021 Certified EVM Plan'!J:J,MATCH(B1915,'2021 Certified EVM Plan'!E:E,0))=1,M1915,#N/A)</f>
        <v>#N/A</v>
      </c>
      <c r="S1915" s="26" t="e">
        <f>IF(INDEX('2021 Certified EVM Plan'!K:K,MATCH(B1915,'2021 Certified EVM Plan'!E:E,0))=1,M1915,#N/A)</f>
        <v>#N/A</v>
      </c>
    </row>
    <row r="1916" spans="1:19" x14ac:dyDescent="0.25">
      <c r="A1916" s="22" t="s">
        <v>2195</v>
      </c>
      <c r="B1916" s="22">
        <v>7983</v>
      </c>
      <c r="C1916" s="22">
        <v>70</v>
      </c>
      <c r="D1916" s="23">
        <v>3.0629689721123999E-4</v>
      </c>
      <c r="E1916" s="22">
        <v>182951102</v>
      </c>
      <c r="F1916" s="22" t="s">
        <v>2652</v>
      </c>
      <c r="G1916" s="22" t="s">
        <v>2653</v>
      </c>
      <c r="H1916" s="22">
        <v>12510.7066251379</v>
      </c>
      <c r="I1916" s="24">
        <f>'EVM CPZ List'!$D1916*'EVM CPZ List'!$C1916</f>
        <v>2.1440782804786798E-2</v>
      </c>
      <c r="J1916" s="25">
        <f>INDEX('Pivot of Risk Data'!A:A,MATCH('EVM CPZ List'!$B1916,'Pivot of Risk Data'!B:B,0),1)</f>
        <v>1882</v>
      </c>
      <c r="K1916" s="22">
        <f>0.000621371*'EVM CPZ List'!$H1916</f>
        <v>7.7737902863685626</v>
      </c>
      <c r="L1916" s="22">
        <f>L1915+'EVM CPZ List'!$K1916</f>
        <v>21546.55113377735</v>
      </c>
      <c r="M1916" s="22">
        <f>M1915-'EVM CPZ List'!$I1916</f>
        <v>4.0322956787730861</v>
      </c>
      <c r="N1916" s="7" t="e">
        <f>INDEX('2021 Certified EVM Plan'!G:G,MATCH(B1916,'2021 Certified EVM Plan'!E:E,0))</f>
        <v>#N/A</v>
      </c>
      <c r="O1916" s="7" t="e">
        <f>INDEX('2021 Certified EVM Plan'!M:M,MATCH(B1916,'2021 Certified EVM Plan'!E:E,0))</f>
        <v>#N/A</v>
      </c>
      <c r="P1916" s="7">
        <f t="shared" si="29"/>
        <v>1</v>
      </c>
      <c r="Q1916" s="26" t="e">
        <f>IF(INDEX('2021 Certified EVM Plan'!H:H,MATCH(B1916,'2021 Certified EVM Plan'!E:E,0))=1,M1916,#N/A)</f>
        <v>#N/A</v>
      </c>
      <c r="R1916" s="26" t="e">
        <f>IF(INDEX('2021 Certified EVM Plan'!J:J,MATCH(B1916,'2021 Certified EVM Plan'!E:E,0))=1,M1916,#N/A)</f>
        <v>#N/A</v>
      </c>
      <c r="S1916" s="26" t="e">
        <f>IF(INDEX('2021 Certified EVM Plan'!K:K,MATCH(B1916,'2021 Certified EVM Plan'!E:E,0))=1,M1916,#N/A)</f>
        <v>#N/A</v>
      </c>
    </row>
    <row r="1917" spans="1:19" x14ac:dyDescent="0.25">
      <c r="A1917" s="22" t="s">
        <v>2195</v>
      </c>
      <c r="B1917" s="22">
        <v>1950</v>
      </c>
      <c r="C1917" s="22">
        <v>1</v>
      </c>
      <c r="D1917" s="23">
        <v>3.4993116898274501E-3</v>
      </c>
      <c r="E1917" s="22">
        <v>24101103</v>
      </c>
      <c r="F1917" s="22" t="s">
        <v>2589</v>
      </c>
      <c r="G1917" s="22" t="s">
        <v>2686</v>
      </c>
      <c r="H1917" s="22">
        <v>21261.309827523299</v>
      </c>
      <c r="I1917" s="24">
        <f>'EVM CPZ List'!$D1917*'EVM CPZ List'!$C1917</f>
        <v>3.4993116898274501E-3</v>
      </c>
      <c r="J1917" s="25">
        <f>INDEX('Pivot of Risk Data'!A:A,MATCH('EVM CPZ List'!$B1917,'Pivot of Risk Data'!B:B,0),1)</f>
        <v>1883</v>
      </c>
      <c r="K1917" s="22">
        <f>0.000621371*'EVM CPZ List'!$H1917</f>
        <v>13.21116134883798</v>
      </c>
      <c r="L1917" s="22">
        <f>L1916+'EVM CPZ List'!$K1917</f>
        <v>21559.762295126187</v>
      </c>
      <c r="M1917" s="22">
        <f>M1916-'EVM CPZ List'!$I1917</f>
        <v>4.0287963670832587</v>
      </c>
      <c r="N1917" s="7" t="e">
        <f>INDEX('2021 Certified EVM Plan'!G:G,MATCH(B1917,'2021 Certified EVM Plan'!E:E,0))</f>
        <v>#N/A</v>
      </c>
      <c r="O1917" s="7" t="e">
        <f>INDEX('2021 Certified EVM Plan'!M:M,MATCH(B1917,'2021 Certified EVM Plan'!E:E,0))</f>
        <v>#N/A</v>
      </c>
      <c r="P1917" s="7">
        <f t="shared" si="29"/>
        <v>2</v>
      </c>
      <c r="Q1917" s="26" t="e">
        <f>IF(INDEX('2021 Certified EVM Plan'!H:H,MATCH(B1917,'2021 Certified EVM Plan'!E:E,0))=1,M1917,#N/A)</f>
        <v>#N/A</v>
      </c>
      <c r="R1917" s="26" t="e">
        <f>IF(INDEX('2021 Certified EVM Plan'!J:J,MATCH(B1917,'2021 Certified EVM Plan'!E:E,0))=1,M1917,#N/A)</f>
        <v>#N/A</v>
      </c>
      <c r="S1917" s="26" t="e">
        <f>IF(INDEX('2021 Certified EVM Plan'!K:K,MATCH(B1917,'2021 Certified EVM Plan'!E:E,0))=1,M1917,#N/A)</f>
        <v>#N/A</v>
      </c>
    </row>
    <row r="1918" spans="1:19" x14ac:dyDescent="0.25">
      <c r="A1918" s="22" t="s">
        <v>2906</v>
      </c>
      <c r="B1918" s="22">
        <v>1950</v>
      </c>
      <c r="C1918" s="22">
        <v>140</v>
      </c>
      <c r="D1918" s="23">
        <v>2.8297369056232098E-4</v>
      </c>
      <c r="E1918" s="22">
        <v>24101103</v>
      </c>
      <c r="F1918" s="22" t="s">
        <v>2589</v>
      </c>
      <c r="G1918" s="22" t="s">
        <v>2686</v>
      </c>
      <c r="H1918" s="22">
        <v>21261.309827523299</v>
      </c>
      <c r="I1918" s="24">
        <f>'EVM CPZ List'!$D1918*'EVM CPZ List'!$C1918</f>
        <v>3.9616316678724936E-2</v>
      </c>
      <c r="J1918" s="25">
        <f>INDEX('Pivot of Risk Data'!A:A,MATCH('EVM CPZ List'!$B1918,'Pivot of Risk Data'!B:B,0),1)</f>
        <v>1883</v>
      </c>
      <c r="K1918" s="22">
        <f>0.000621371*'EVM CPZ List'!$H1918</f>
        <v>13.21116134883798</v>
      </c>
      <c r="L1918" s="22">
        <f>L1917+'EVM CPZ List'!$K1918</f>
        <v>21572.973456475025</v>
      </c>
      <c r="M1918" s="22">
        <f>M1917-'EVM CPZ List'!$I1918</f>
        <v>3.9891800504045336</v>
      </c>
      <c r="N1918" s="7" t="e">
        <f>INDEX('2021 Certified EVM Plan'!G:G,MATCH(B1918,'2021 Certified EVM Plan'!E:E,0))</f>
        <v>#N/A</v>
      </c>
      <c r="O1918" s="7" t="e">
        <f>INDEX('2021 Certified EVM Plan'!M:M,MATCH(B1918,'2021 Certified EVM Plan'!E:E,0))</f>
        <v>#N/A</v>
      </c>
      <c r="P1918" s="7">
        <f t="shared" si="29"/>
        <v>2</v>
      </c>
      <c r="Q1918" s="26" t="e">
        <f>IF(INDEX('2021 Certified EVM Plan'!H:H,MATCH(B1918,'2021 Certified EVM Plan'!E:E,0))=1,M1918,#N/A)</f>
        <v>#N/A</v>
      </c>
      <c r="R1918" s="26" t="e">
        <f>IF(INDEX('2021 Certified EVM Plan'!J:J,MATCH(B1918,'2021 Certified EVM Plan'!E:E,0))=1,M1918,#N/A)</f>
        <v>#N/A</v>
      </c>
      <c r="S1918" s="26" t="e">
        <f>IF(INDEX('2021 Certified EVM Plan'!K:K,MATCH(B1918,'2021 Certified EVM Plan'!E:E,0))=1,M1918,#N/A)</f>
        <v>#N/A</v>
      </c>
    </row>
    <row r="1919" spans="1:19" x14ac:dyDescent="0.25">
      <c r="A1919" s="22" t="s">
        <v>539</v>
      </c>
      <c r="B1919" s="22">
        <v>6835</v>
      </c>
      <c r="C1919" s="22">
        <v>115</v>
      </c>
      <c r="D1919" s="23">
        <v>3.0544111671723298E-4</v>
      </c>
      <c r="E1919" s="22">
        <v>103381101</v>
      </c>
      <c r="F1919" s="22" t="s">
        <v>820</v>
      </c>
      <c r="G1919" s="22" t="s">
        <v>821</v>
      </c>
      <c r="H1919" s="22">
        <v>15608.0555398745</v>
      </c>
      <c r="I1919" s="24">
        <f>'EVM CPZ List'!$D1919*'EVM CPZ List'!$C1919</f>
        <v>3.5125728422481794E-2</v>
      </c>
      <c r="J1919" s="25">
        <f>INDEX('Pivot of Risk Data'!A:A,MATCH('EVM CPZ List'!$B1919,'Pivot of Risk Data'!B:B,0),1)</f>
        <v>1884</v>
      </c>
      <c r="K1919" s="22">
        <f>0.000621371*'EVM CPZ List'!$H1919</f>
        <v>9.6983930788673582</v>
      </c>
      <c r="L1919" s="22">
        <f>L1918+'EVM CPZ List'!$K1919</f>
        <v>21582.671849553892</v>
      </c>
      <c r="M1919" s="22">
        <f>M1918-'EVM CPZ List'!$I1919</f>
        <v>3.9540543219820519</v>
      </c>
      <c r="N1919" s="7" t="e">
        <f>INDEX('2021 Certified EVM Plan'!G:G,MATCH(B1919,'2021 Certified EVM Plan'!E:E,0))</f>
        <v>#N/A</v>
      </c>
      <c r="O1919" s="7" t="e">
        <f>INDEX('2021 Certified EVM Plan'!M:M,MATCH(B1919,'2021 Certified EVM Plan'!E:E,0))</f>
        <v>#N/A</v>
      </c>
      <c r="P1919" s="7">
        <f t="shared" si="29"/>
        <v>1</v>
      </c>
      <c r="Q1919" s="26" t="e">
        <f>IF(INDEX('2021 Certified EVM Plan'!H:H,MATCH(B1919,'2021 Certified EVM Plan'!E:E,0))=1,M1919,#N/A)</f>
        <v>#N/A</v>
      </c>
      <c r="R1919" s="26" t="e">
        <f>IF(INDEX('2021 Certified EVM Plan'!J:J,MATCH(B1919,'2021 Certified EVM Plan'!E:E,0))=1,M1919,#N/A)</f>
        <v>#N/A</v>
      </c>
      <c r="S1919" s="26" t="e">
        <f>IF(INDEX('2021 Certified EVM Plan'!K:K,MATCH(B1919,'2021 Certified EVM Plan'!E:E,0))=1,M1919,#N/A)</f>
        <v>#N/A</v>
      </c>
    </row>
    <row r="1920" spans="1:19" x14ac:dyDescent="0.25">
      <c r="A1920" s="22" t="s">
        <v>8</v>
      </c>
      <c r="B1920" s="22">
        <v>5585</v>
      </c>
      <c r="C1920" s="22">
        <v>56</v>
      </c>
      <c r="D1920" s="23">
        <v>3.04948591364549E-4</v>
      </c>
      <c r="E1920" s="22">
        <v>152691103</v>
      </c>
      <c r="F1920" s="22" t="s">
        <v>123</v>
      </c>
      <c r="G1920" s="22" t="s">
        <v>326</v>
      </c>
      <c r="H1920" s="22">
        <v>5336.50483670015</v>
      </c>
      <c r="I1920" s="24">
        <f>'EVM CPZ List'!$D1920*'EVM CPZ List'!$C1920</f>
        <v>1.7077121116414743E-2</v>
      </c>
      <c r="J1920" s="25">
        <f>INDEX('Pivot of Risk Data'!A:A,MATCH('EVM CPZ List'!$B1920,'Pivot of Risk Data'!B:B,0),1)</f>
        <v>1885</v>
      </c>
      <c r="K1920" s="22">
        <f>0.000621371*'EVM CPZ List'!$H1920</f>
        <v>3.3159493468852088</v>
      </c>
      <c r="L1920" s="22">
        <f>L1919+'EVM CPZ List'!$K1920</f>
        <v>21585.987798900776</v>
      </c>
      <c r="M1920" s="22">
        <f>M1919-'EVM CPZ List'!$I1920</f>
        <v>3.9369772008656372</v>
      </c>
      <c r="N1920" s="7" t="e">
        <f>INDEX('2021 Certified EVM Plan'!G:G,MATCH(B1920,'2021 Certified EVM Plan'!E:E,0))</f>
        <v>#N/A</v>
      </c>
      <c r="O1920" s="7" t="e">
        <f>INDEX('2021 Certified EVM Plan'!M:M,MATCH(B1920,'2021 Certified EVM Plan'!E:E,0))</f>
        <v>#N/A</v>
      </c>
      <c r="P1920" s="7">
        <f t="shared" si="29"/>
        <v>1</v>
      </c>
      <c r="Q1920" s="26" t="e">
        <f>IF(INDEX('2021 Certified EVM Plan'!H:H,MATCH(B1920,'2021 Certified EVM Plan'!E:E,0))=1,M1920,#N/A)</f>
        <v>#N/A</v>
      </c>
      <c r="R1920" s="26" t="e">
        <f>IF(INDEX('2021 Certified EVM Plan'!J:J,MATCH(B1920,'2021 Certified EVM Plan'!E:E,0))=1,M1920,#N/A)</f>
        <v>#N/A</v>
      </c>
      <c r="S1920" s="26" t="e">
        <f>IF(INDEX('2021 Certified EVM Plan'!K:K,MATCH(B1920,'2021 Certified EVM Plan'!E:E,0))=1,M1920,#N/A)</f>
        <v>#N/A</v>
      </c>
    </row>
    <row r="1921" spans="1:19" x14ac:dyDescent="0.25">
      <c r="A1921" s="22" t="s">
        <v>2195</v>
      </c>
      <c r="B1921" s="22">
        <v>4424</v>
      </c>
      <c r="C1921" s="22">
        <v>99</v>
      </c>
      <c r="D1921" s="23">
        <v>3.0337306462877597E-4</v>
      </c>
      <c r="E1921" s="22">
        <v>83182101</v>
      </c>
      <c r="F1921" s="22" t="s">
        <v>2351</v>
      </c>
      <c r="G1921" s="22" t="s">
        <v>2567</v>
      </c>
      <c r="H1921" s="22">
        <v>16208.725426684499</v>
      </c>
      <c r="I1921" s="24">
        <f>'EVM CPZ List'!$D1921*'EVM CPZ List'!$C1921</f>
        <v>3.0033933398248822E-2</v>
      </c>
      <c r="J1921" s="25">
        <f>INDEX('Pivot of Risk Data'!A:A,MATCH('EVM CPZ List'!$B1921,'Pivot of Risk Data'!B:B,0),1)</f>
        <v>1886</v>
      </c>
      <c r="K1921" s="22">
        <f>0.000621371*'EVM CPZ List'!$H1921</f>
        <v>10.071631927104374</v>
      </c>
      <c r="L1921" s="22">
        <f>L1920+'EVM CPZ List'!$K1921</f>
        <v>21596.059430827881</v>
      </c>
      <c r="M1921" s="22">
        <f>M1920-'EVM CPZ List'!$I1921</f>
        <v>3.9069432674673883</v>
      </c>
      <c r="N1921" s="7" t="e">
        <f>INDEX('2021 Certified EVM Plan'!G:G,MATCH(B1921,'2021 Certified EVM Plan'!E:E,0))</f>
        <v>#N/A</v>
      </c>
      <c r="O1921" s="7" t="e">
        <f>INDEX('2021 Certified EVM Plan'!M:M,MATCH(B1921,'2021 Certified EVM Plan'!E:E,0))</f>
        <v>#N/A</v>
      </c>
      <c r="P1921" s="7">
        <f t="shared" si="29"/>
        <v>1</v>
      </c>
      <c r="Q1921" s="26" t="e">
        <f>IF(INDEX('2021 Certified EVM Plan'!H:H,MATCH(B1921,'2021 Certified EVM Plan'!E:E,0))=1,M1921,#N/A)</f>
        <v>#N/A</v>
      </c>
      <c r="R1921" s="26" t="e">
        <f>IF(INDEX('2021 Certified EVM Plan'!J:J,MATCH(B1921,'2021 Certified EVM Plan'!E:E,0))=1,M1921,#N/A)</f>
        <v>#N/A</v>
      </c>
      <c r="S1921" s="26" t="e">
        <f>IF(INDEX('2021 Certified EVM Plan'!K:K,MATCH(B1921,'2021 Certified EVM Plan'!E:E,0))=1,M1921,#N/A)</f>
        <v>#N/A</v>
      </c>
    </row>
    <row r="1922" spans="1:19" x14ac:dyDescent="0.25">
      <c r="A1922" s="22" t="s">
        <v>2195</v>
      </c>
      <c r="B1922" s="22">
        <v>2244</v>
      </c>
      <c r="C1922" s="22">
        <v>55</v>
      </c>
      <c r="D1922" s="23">
        <v>3.0265577903707501E-4</v>
      </c>
      <c r="E1922" s="22">
        <v>182601104</v>
      </c>
      <c r="F1922" s="22" t="s">
        <v>2337</v>
      </c>
      <c r="G1922" s="22" t="s">
        <v>2708</v>
      </c>
      <c r="H1922" s="22">
        <v>11912.954262490901</v>
      </c>
      <c r="I1922" s="24">
        <f>'EVM CPZ List'!$D1922*'EVM CPZ List'!$C1922</f>
        <v>1.6646067847039127E-2</v>
      </c>
      <c r="J1922" s="25">
        <f>INDEX('Pivot of Risk Data'!A:A,MATCH('EVM CPZ List'!$B1922,'Pivot of Risk Data'!B:B,0),1)</f>
        <v>1887</v>
      </c>
      <c r="K1922" s="22">
        <f>0.000621371*'EVM CPZ List'!$H1922</f>
        <v>7.402364303038234</v>
      </c>
      <c r="L1922" s="22">
        <f>L1921+'EVM CPZ List'!$K1922</f>
        <v>21603.461795130919</v>
      </c>
      <c r="M1922" s="22">
        <f>M1921-'EVM CPZ List'!$I1922</f>
        <v>3.890297199620349</v>
      </c>
      <c r="N1922" s="7" t="e">
        <f>INDEX('2021 Certified EVM Plan'!G:G,MATCH(B1922,'2021 Certified EVM Plan'!E:E,0))</f>
        <v>#N/A</v>
      </c>
      <c r="O1922" s="7" t="e">
        <f>INDEX('2021 Certified EVM Plan'!M:M,MATCH(B1922,'2021 Certified EVM Plan'!E:E,0))</f>
        <v>#N/A</v>
      </c>
      <c r="P1922" s="7">
        <f t="shared" ref="P1922:P1985" si="30">COUNTIF(B:B,B1922)</f>
        <v>1</v>
      </c>
      <c r="Q1922" s="26" t="e">
        <f>IF(INDEX('2021 Certified EVM Plan'!H:H,MATCH(B1922,'2021 Certified EVM Plan'!E:E,0))=1,M1922,#N/A)</f>
        <v>#N/A</v>
      </c>
      <c r="R1922" s="26" t="e">
        <f>IF(INDEX('2021 Certified EVM Plan'!J:J,MATCH(B1922,'2021 Certified EVM Plan'!E:E,0))=1,M1922,#N/A)</f>
        <v>#N/A</v>
      </c>
      <c r="S1922" s="26" t="e">
        <f>IF(INDEX('2021 Certified EVM Plan'!K:K,MATCH(B1922,'2021 Certified EVM Plan'!E:E,0))=1,M1922,#N/A)</f>
        <v>#N/A</v>
      </c>
    </row>
    <row r="1923" spans="1:19" x14ac:dyDescent="0.25">
      <c r="A1923" s="22" t="s">
        <v>539</v>
      </c>
      <c r="B1923" s="22">
        <v>3281</v>
      </c>
      <c r="C1923" s="22">
        <v>357</v>
      </c>
      <c r="D1923" s="23">
        <v>3.0238132424344698E-4</v>
      </c>
      <c r="E1923" s="22">
        <v>103221101</v>
      </c>
      <c r="F1923" s="22" t="s">
        <v>542</v>
      </c>
      <c r="G1923" s="22" t="s">
        <v>657</v>
      </c>
      <c r="H1923" s="22">
        <v>43311.993271589599</v>
      </c>
      <c r="I1923" s="24">
        <f>'EVM CPZ List'!$D1923*'EVM CPZ List'!$C1923</f>
        <v>0.10795013275491057</v>
      </c>
      <c r="J1923" s="25">
        <f>INDEX('Pivot of Risk Data'!A:A,MATCH('EVM CPZ List'!$B1923,'Pivot of Risk Data'!B:B,0),1)</f>
        <v>1888</v>
      </c>
      <c r="K1923" s="22">
        <f>0.000621371*'EVM CPZ List'!$H1923</f>
        <v>26.912816571160903</v>
      </c>
      <c r="L1923" s="22">
        <f>L1922+'EVM CPZ List'!$K1923</f>
        <v>21630.374611702082</v>
      </c>
      <c r="M1923" s="22">
        <f>M1922-'EVM CPZ List'!$I1923</f>
        <v>3.7823470668654386</v>
      </c>
      <c r="N1923" s="7" t="e">
        <f>INDEX('2021 Certified EVM Plan'!G:G,MATCH(B1923,'2021 Certified EVM Plan'!E:E,0))</f>
        <v>#N/A</v>
      </c>
      <c r="O1923" s="7" t="e">
        <f>INDEX('2021 Certified EVM Plan'!M:M,MATCH(B1923,'2021 Certified EVM Plan'!E:E,0))</f>
        <v>#N/A</v>
      </c>
      <c r="P1923" s="7">
        <f t="shared" si="30"/>
        <v>1</v>
      </c>
      <c r="Q1923" s="26" t="e">
        <f>IF(INDEX('2021 Certified EVM Plan'!H:H,MATCH(B1923,'2021 Certified EVM Plan'!E:E,0))=1,M1923,#N/A)</f>
        <v>#N/A</v>
      </c>
      <c r="R1923" s="26" t="e">
        <f>IF(INDEX('2021 Certified EVM Plan'!J:J,MATCH(B1923,'2021 Certified EVM Plan'!E:E,0))=1,M1923,#N/A)</f>
        <v>#N/A</v>
      </c>
      <c r="S1923" s="26" t="e">
        <f>IF(INDEX('2021 Certified EVM Plan'!K:K,MATCH(B1923,'2021 Certified EVM Plan'!E:E,0))=1,M1923,#N/A)</f>
        <v>#N/A</v>
      </c>
    </row>
    <row r="1924" spans="1:19" x14ac:dyDescent="0.25">
      <c r="A1924" s="22" t="s">
        <v>1672</v>
      </c>
      <c r="B1924" s="22">
        <v>580</v>
      </c>
      <c r="C1924" s="22">
        <v>135</v>
      </c>
      <c r="D1924" s="23">
        <v>3.0218538918829098E-4</v>
      </c>
      <c r="E1924" s="22">
        <v>163661701</v>
      </c>
      <c r="F1924" s="22" t="s">
        <v>1691</v>
      </c>
      <c r="G1924" s="22" t="s">
        <v>1833</v>
      </c>
      <c r="H1924" s="22">
        <v>17528.1979331853</v>
      </c>
      <c r="I1924" s="24">
        <f>'EVM CPZ List'!$D1924*'EVM CPZ List'!$C1924</f>
        <v>4.0795027540419283E-2</v>
      </c>
      <c r="J1924" s="25">
        <f>INDEX('Pivot of Risk Data'!A:A,MATCH('EVM CPZ List'!$B1924,'Pivot of Risk Data'!B:B,0),1)</f>
        <v>1889</v>
      </c>
      <c r="K1924" s="22">
        <f>0.000621371*'EVM CPZ List'!$H1924</f>
        <v>10.891513877941284</v>
      </c>
      <c r="L1924" s="22">
        <f>L1923+'EVM CPZ List'!$K1924</f>
        <v>21641.266125580023</v>
      </c>
      <c r="M1924" s="22">
        <f>M1923-'EVM CPZ List'!$I1924</f>
        <v>3.7415520393250192</v>
      </c>
      <c r="N1924" s="7" t="e">
        <f>INDEX('2021 Certified EVM Plan'!G:G,MATCH(B1924,'2021 Certified EVM Plan'!E:E,0))</f>
        <v>#N/A</v>
      </c>
      <c r="O1924" s="7" t="e">
        <f>INDEX('2021 Certified EVM Plan'!M:M,MATCH(B1924,'2021 Certified EVM Plan'!E:E,0))</f>
        <v>#N/A</v>
      </c>
      <c r="P1924" s="7">
        <f t="shared" si="30"/>
        <v>1</v>
      </c>
      <c r="Q1924" s="26" t="e">
        <f>IF(INDEX('2021 Certified EVM Plan'!H:H,MATCH(B1924,'2021 Certified EVM Plan'!E:E,0))=1,M1924,#N/A)</f>
        <v>#N/A</v>
      </c>
      <c r="R1924" s="26" t="e">
        <f>IF(INDEX('2021 Certified EVM Plan'!J:J,MATCH(B1924,'2021 Certified EVM Plan'!E:E,0))=1,M1924,#N/A)</f>
        <v>#N/A</v>
      </c>
      <c r="S1924" s="26" t="e">
        <f>IF(INDEX('2021 Certified EVM Plan'!K:K,MATCH(B1924,'2021 Certified EVM Plan'!E:E,0))=1,M1924,#N/A)</f>
        <v>#N/A</v>
      </c>
    </row>
    <row r="1925" spans="1:19" x14ac:dyDescent="0.25">
      <c r="A1925" s="22" t="s">
        <v>8</v>
      </c>
      <c r="B1925" s="22">
        <v>2132</v>
      </c>
      <c r="C1925" s="22">
        <v>79</v>
      </c>
      <c r="D1925" s="23">
        <v>2.9979379578852201E-4</v>
      </c>
      <c r="E1925" s="22">
        <v>152261104</v>
      </c>
      <c r="F1925" s="22" t="s">
        <v>137</v>
      </c>
      <c r="G1925" s="22" t="s">
        <v>138</v>
      </c>
      <c r="H1925" s="22">
        <v>9049.1714579291802</v>
      </c>
      <c r="I1925" s="24">
        <f>'EVM CPZ List'!$D1925*'EVM CPZ List'!$C1925</f>
        <v>2.3683709867293238E-2</v>
      </c>
      <c r="J1925" s="25">
        <f>INDEX('Pivot of Risk Data'!A:A,MATCH('EVM CPZ List'!$B1925,'Pivot of Risk Data'!B:B,0),1)</f>
        <v>1890</v>
      </c>
      <c r="K1925" s="22">
        <f>0.000621371*'EVM CPZ List'!$H1925</f>
        <v>5.6228927179849126</v>
      </c>
      <c r="L1925" s="22">
        <f>L1924+'EVM CPZ List'!$K1925</f>
        <v>21646.889018298007</v>
      </c>
      <c r="M1925" s="22">
        <f>M1924-'EVM CPZ List'!$I1925</f>
        <v>3.7178683294577262</v>
      </c>
      <c r="N1925" s="7" t="e">
        <f>INDEX('2021 Certified EVM Plan'!G:G,MATCH(B1925,'2021 Certified EVM Plan'!E:E,0))</f>
        <v>#N/A</v>
      </c>
      <c r="O1925" s="7" t="e">
        <f>INDEX('2021 Certified EVM Plan'!M:M,MATCH(B1925,'2021 Certified EVM Plan'!E:E,0))</f>
        <v>#N/A</v>
      </c>
      <c r="P1925" s="7">
        <f t="shared" si="30"/>
        <v>1</v>
      </c>
      <c r="Q1925" s="26" t="e">
        <f>IF(INDEX('2021 Certified EVM Plan'!H:H,MATCH(B1925,'2021 Certified EVM Plan'!E:E,0))=1,M1925,#N/A)</f>
        <v>#N/A</v>
      </c>
      <c r="R1925" s="26" t="e">
        <f>IF(INDEX('2021 Certified EVM Plan'!J:J,MATCH(B1925,'2021 Certified EVM Plan'!E:E,0))=1,M1925,#N/A)</f>
        <v>#N/A</v>
      </c>
      <c r="S1925" s="26" t="e">
        <f>IF(INDEX('2021 Certified EVM Plan'!K:K,MATCH(B1925,'2021 Certified EVM Plan'!E:E,0))=1,M1925,#N/A)</f>
        <v>#N/A</v>
      </c>
    </row>
    <row r="1926" spans="1:19" x14ac:dyDescent="0.25">
      <c r="A1926" s="22" t="s">
        <v>964</v>
      </c>
      <c r="B1926" s="22">
        <v>1680</v>
      </c>
      <c r="C1926" s="22">
        <v>97</v>
      </c>
      <c r="D1926" s="23">
        <v>2.9937708654860599E-4</v>
      </c>
      <c r="E1926" s="22">
        <v>42981101</v>
      </c>
      <c r="F1926" s="22" t="s">
        <v>1284</v>
      </c>
      <c r="G1926" s="22" t="s">
        <v>1439</v>
      </c>
      <c r="H1926" s="22">
        <v>11968.0294443246</v>
      </c>
      <c r="I1926" s="24">
        <f>'EVM CPZ List'!$D1926*'EVM CPZ List'!$C1926</f>
        <v>2.9039577395214781E-2</v>
      </c>
      <c r="J1926" s="25">
        <f>INDEX('Pivot of Risk Data'!A:A,MATCH('EVM CPZ List'!$B1926,'Pivot of Risk Data'!B:B,0),1)</f>
        <v>1891</v>
      </c>
      <c r="K1926" s="22">
        <f>0.000621371*'EVM CPZ List'!$H1926</f>
        <v>7.4365864238494215</v>
      </c>
      <c r="L1926" s="22">
        <f>L1925+'EVM CPZ List'!$K1926</f>
        <v>21654.325604721857</v>
      </c>
      <c r="M1926" s="22">
        <f>M1925-'EVM CPZ List'!$I1926</f>
        <v>3.6888287520625114</v>
      </c>
      <c r="N1926" s="7" t="e">
        <f>INDEX('2021 Certified EVM Plan'!G:G,MATCH(B1926,'2021 Certified EVM Plan'!E:E,0))</f>
        <v>#N/A</v>
      </c>
      <c r="O1926" s="7" t="e">
        <f>INDEX('2021 Certified EVM Plan'!M:M,MATCH(B1926,'2021 Certified EVM Plan'!E:E,0))</f>
        <v>#N/A</v>
      </c>
      <c r="P1926" s="7">
        <f t="shared" si="30"/>
        <v>1</v>
      </c>
      <c r="Q1926" s="26" t="e">
        <f>IF(INDEX('2021 Certified EVM Plan'!H:H,MATCH(B1926,'2021 Certified EVM Plan'!E:E,0))=1,M1926,#N/A)</f>
        <v>#N/A</v>
      </c>
      <c r="R1926" s="26" t="e">
        <f>IF(INDEX('2021 Certified EVM Plan'!J:J,MATCH(B1926,'2021 Certified EVM Plan'!E:E,0))=1,M1926,#N/A)</f>
        <v>#N/A</v>
      </c>
      <c r="S1926" s="26" t="e">
        <f>IF(INDEX('2021 Certified EVM Plan'!K:K,MATCH(B1926,'2021 Certified EVM Plan'!E:E,0))=1,M1926,#N/A)</f>
        <v>#N/A</v>
      </c>
    </row>
    <row r="1927" spans="1:19" x14ac:dyDescent="0.25">
      <c r="A1927" s="22" t="s">
        <v>964</v>
      </c>
      <c r="B1927" s="22">
        <v>1791</v>
      </c>
      <c r="C1927" s="22">
        <v>167</v>
      </c>
      <c r="D1927" s="23">
        <v>2.9752884535914301E-4</v>
      </c>
      <c r="E1927" s="22">
        <v>42761101</v>
      </c>
      <c r="F1927" s="22" t="s">
        <v>1189</v>
      </c>
      <c r="G1927" s="22" t="s">
        <v>1598</v>
      </c>
      <c r="H1927" s="22">
        <v>21198.326264956198</v>
      </c>
      <c r="I1927" s="24">
        <f>'EVM CPZ List'!$D1927*'EVM CPZ List'!$C1927</f>
        <v>4.9687317174976882E-2</v>
      </c>
      <c r="J1927" s="25">
        <f>INDEX('Pivot of Risk Data'!A:A,MATCH('EVM CPZ List'!$B1927,'Pivot of Risk Data'!B:B,0),1)</f>
        <v>1892</v>
      </c>
      <c r="K1927" s="22">
        <f>0.000621371*'EVM CPZ List'!$H1927</f>
        <v>13.172025189582099</v>
      </c>
      <c r="L1927" s="22">
        <f>L1926+'EVM CPZ List'!$K1927</f>
        <v>21667.497629911439</v>
      </c>
      <c r="M1927" s="22">
        <f>M1926-'EVM CPZ List'!$I1927</f>
        <v>3.6391414348875344</v>
      </c>
      <c r="N1927" s="7" t="e">
        <f>INDEX('2021 Certified EVM Plan'!G:G,MATCH(B1927,'2021 Certified EVM Plan'!E:E,0))</f>
        <v>#N/A</v>
      </c>
      <c r="O1927" s="7" t="e">
        <f>INDEX('2021 Certified EVM Plan'!M:M,MATCH(B1927,'2021 Certified EVM Plan'!E:E,0))</f>
        <v>#N/A</v>
      </c>
      <c r="P1927" s="7">
        <f t="shared" si="30"/>
        <v>1</v>
      </c>
      <c r="Q1927" s="26" t="e">
        <f>IF(INDEX('2021 Certified EVM Plan'!H:H,MATCH(B1927,'2021 Certified EVM Plan'!E:E,0))=1,M1927,#N/A)</f>
        <v>#N/A</v>
      </c>
      <c r="R1927" s="26" t="e">
        <f>IF(INDEX('2021 Certified EVM Plan'!J:J,MATCH(B1927,'2021 Certified EVM Plan'!E:E,0))=1,M1927,#N/A)</f>
        <v>#N/A</v>
      </c>
      <c r="S1927" s="26" t="e">
        <f>IF(INDEX('2021 Certified EVM Plan'!K:K,MATCH(B1927,'2021 Certified EVM Plan'!E:E,0))=1,M1927,#N/A)</f>
        <v>#N/A</v>
      </c>
    </row>
    <row r="1928" spans="1:19" x14ac:dyDescent="0.25">
      <c r="A1928" s="22" t="s">
        <v>1672</v>
      </c>
      <c r="B1928" s="22">
        <v>4077</v>
      </c>
      <c r="C1928" s="22">
        <v>178</v>
      </c>
      <c r="D1928" s="23">
        <v>2.9730487334727397E-4</v>
      </c>
      <c r="E1928" s="22">
        <v>254452101</v>
      </c>
      <c r="F1928" s="22" t="s">
        <v>1895</v>
      </c>
      <c r="G1928" s="22" t="s">
        <v>2033</v>
      </c>
      <c r="H1928" s="22">
        <v>26174.818518967098</v>
      </c>
      <c r="I1928" s="24">
        <f>'EVM CPZ List'!$D1928*'EVM CPZ List'!$C1928</f>
        <v>5.2920267455814768E-2</v>
      </c>
      <c r="J1928" s="25">
        <f>INDEX('Pivot of Risk Data'!A:A,MATCH('EVM CPZ List'!$B1928,'Pivot of Risk Data'!B:B,0),1)</f>
        <v>1893</v>
      </c>
      <c r="K1928" s="22">
        <f>0.000621371*'EVM CPZ List'!$H1928</f>
        <v>16.264273157949106</v>
      </c>
      <c r="L1928" s="22">
        <f>L1927+'EVM CPZ List'!$K1928</f>
        <v>21683.76190306939</v>
      </c>
      <c r="M1928" s="22">
        <f>M1927-'EVM CPZ List'!$I1928</f>
        <v>3.5862211674317197</v>
      </c>
      <c r="N1928" s="7" t="e">
        <f>INDEX('2021 Certified EVM Plan'!G:G,MATCH(B1928,'2021 Certified EVM Plan'!E:E,0))</f>
        <v>#N/A</v>
      </c>
      <c r="O1928" s="7" t="e">
        <f>INDEX('2021 Certified EVM Plan'!M:M,MATCH(B1928,'2021 Certified EVM Plan'!E:E,0))</f>
        <v>#N/A</v>
      </c>
      <c r="P1928" s="7">
        <f t="shared" si="30"/>
        <v>1</v>
      </c>
      <c r="Q1928" s="26" t="e">
        <f>IF(INDEX('2021 Certified EVM Plan'!H:H,MATCH(B1928,'2021 Certified EVM Plan'!E:E,0))=1,M1928,#N/A)</f>
        <v>#N/A</v>
      </c>
      <c r="R1928" s="26" t="e">
        <f>IF(INDEX('2021 Certified EVM Plan'!J:J,MATCH(B1928,'2021 Certified EVM Plan'!E:E,0))=1,M1928,#N/A)</f>
        <v>#N/A</v>
      </c>
      <c r="S1928" s="26" t="e">
        <f>IF(INDEX('2021 Certified EVM Plan'!K:K,MATCH(B1928,'2021 Certified EVM Plan'!E:E,0))=1,M1928,#N/A)</f>
        <v>#N/A</v>
      </c>
    </row>
    <row r="1929" spans="1:19" x14ac:dyDescent="0.25">
      <c r="A1929" s="22" t="s">
        <v>964</v>
      </c>
      <c r="B1929" s="22">
        <v>3431</v>
      </c>
      <c r="C1929" s="22">
        <v>83</v>
      </c>
      <c r="D1929" s="23">
        <v>2.9534159115258702E-4</v>
      </c>
      <c r="E1929" s="22">
        <v>42811111</v>
      </c>
      <c r="F1929" s="22" t="s">
        <v>1092</v>
      </c>
      <c r="G1929" s="22" t="s">
        <v>1318</v>
      </c>
      <c r="H1929" s="22">
        <v>11643.949938211999</v>
      </c>
      <c r="I1929" s="24">
        <f>'EVM CPZ List'!$D1929*'EVM CPZ List'!$C1929</f>
        <v>2.4513352065664722E-2</v>
      </c>
      <c r="J1929" s="25">
        <f>INDEX('Pivot of Risk Data'!A:A,MATCH('EVM CPZ List'!$B1929,'Pivot of Risk Data'!B:B,0),1)</f>
        <v>1894</v>
      </c>
      <c r="K1929" s="22">
        <f>0.000621371*'EVM CPZ List'!$H1929</f>
        <v>7.2352128170567287</v>
      </c>
      <c r="L1929" s="22">
        <f>L1928+'EVM CPZ List'!$K1929</f>
        <v>21690.997115886446</v>
      </c>
      <c r="M1929" s="22">
        <f>M1928-'EVM CPZ List'!$I1929</f>
        <v>3.5617078153660549</v>
      </c>
      <c r="N1929" s="7" t="e">
        <f>INDEX('2021 Certified EVM Plan'!G:G,MATCH(B1929,'2021 Certified EVM Plan'!E:E,0))</f>
        <v>#N/A</v>
      </c>
      <c r="O1929" s="7" t="e">
        <f>INDEX('2021 Certified EVM Plan'!M:M,MATCH(B1929,'2021 Certified EVM Plan'!E:E,0))</f>
        <v>#N/A</v>
      </c>
      <c r="P1929" s="7">
        <f t="shared" si="30"/>
        <v>1</v>
      </c>
      <c r="Q1929" s="26" t="e">
        <f>IF(INDEX('2021 Certified EVM Plan'!H:H,MATCH(B1929,'2021 Certified EVM Plan'!E:E,0))=1,M1929,#N/A)</f>
        <v>#N/A</v>
      </c>
      <c r="R1929" s="26" t="e">
        <f>IF(INDEX('2021 Certified EVM Plan'!J:J,MATCH(B1929,'2021 Certified EVM Plan'!E:E,0))=1,M1929,#N/A)</f>
        <v>#N/A</v>
      </c>
      <c r="S1929" s="26" t="e">
        <f>IF(INDEX('2021 Certified EVM Plan'!K:K,MATCH(B1929,'2021 Certified EVM Plan'!E:E,0))=1,M1929,#N/A)</f>
        <v>#N/A</v>
      </c>
    </row>
    <row r="1930" spans="1:19" x14ac:dyDescent="0.25">
      <c r="A1930" s="22" t="s">
        <v>2195</v>
      </c>
      <c r="B1930" s="22">
        <v>6315</v>
      </c>
      <c r="C1930" s="22">
        <v>7</v>
      </c>
      <c r="D1930" s="23">
        <v>2.93560209145691E-4</v>
      </c>
      <c r="E1930" s="22">
        <v>182951101</v>
      </c>
      <c r="F1930" s="22" t="s">
        <v>2329</v>
      </c>
      <c r="G1930" s="22" t="s">
        <v>2754</v>
      </c>
      <c r="H1930" s="22">
        <v>12017.3608204176</v>
      </c>
      <c r="I1930" s="24">
        <f>'EVM CPZ List'!$D1930*'EVM CPZ List'!$C1930</f>
        <v>2.0549214640198368E-3</v>
      </c>
      <c r="J1930" s="25">
        <f>INDEX('Pivot of Risk Data'!A:A,MATCH('EVM CPZ List'!$B1930,'Pivot of Risk Data'!B:B,0),1)</f>
        <v>1895</v>
      </c>
      <c r="K1930" s="22">
        <f>0.000621371*'EVM CPZ List'!$H1930</f>
        <v>7.4672395103437044</v>
      </c>
      <c r="L1930" s="22">
        <f>L1929+'EVM CPZ List'!$K1930</f>
        <v>21698.464355396791</v>
      </c>
      <c r="M1930" s="22">
        <f>M1929-'EVM CPZ List'!$I1930</f>
        <v>3.5596528939020349</v>
      </c>
      <c r="N1930" s="7" t="e">
        <f>INDEX('2021 Certified EVM Plan'!G:G,MATCH(B1930,'2021 Certified EVM Plan'!E:E,0))</f>
        <v>#N/A</v>
      </c>
      <c r="O1930" s="7" t="e">
        <f>INDEX('2021 Certified EVM Plan'!M:M,MATCH(B1930,'2021 Certified EVM Plan'!E:E,0))</f>
        <v>#N/A</v>
      </c>
      <c r="P1930" s="7">
        <f t="shared" si="30"/>
        <v>1</v>
      </c>
      <c r="Q1930" s="26" t="e">
        <f>IF(INDEX('2021 Certified EVM Plan'!H:H,MATCH(B1930,'2021 Certified EVM Plan'!E:E,0))=1,M1930,#N/A)</f>
        <v>#N/A</v>
      </c>
      <c r="R1930" s="26" t="e">
        <f>IF(INDEX('2021 Certified EVM Plan'!J:J,MATCH(B1930,'2021 Certified EVM Plan'!E:E,0))=1,M1930,#N/A)</f>
        <v>#N/A</v>
      </c>
      <c r="S1930" s="26" t="e">
        <f>IF(INDEX('2021 Certified EVM Plan'!K:K,MATCH(B1930,'2021 Certified EVM Plan'!E:E,0))=1,M1930,#N/A)</f>
        <v>#N/A</v>
      </c>
    </row>
    <row r="1931" spans="1:19" x14ac:dyDescent="0.25">
      <c r="A1931" s="22" t="s">
        <v>1672</v>
      </c>
      <c r="B1931" s="22">
        <v>3533</v>
      </c>
      <c r="C1931" s="22">
        <v>187</v>
      </c>
      <c r="D1931" s="23">
        <v>2.9155599895416102E-4</v>
      </c>
      <c r="E1931" s="22">
        <v>163751101</v>
      </c>
      <c r="F1931" s="22" t="s">
        <v>1685</v>
      </c>
      <c r="G1931" s="22" t="s">
        <v>1793</v>
      </c>
      <c r="H1931" s="22">
        <v>20128.8983466846</v>
      </c>
      <c r="I1931" s="24">
        <f>'EVM CPZ List'!$D1931*'EVM CPZ List'!$C1931</f>
        <v>5.4520971804428109E-2</v>
      </c>
      <c r="J1931" s="25">
        <f>INDEX('Pivot of Risk Data'!A:A,MATCH('EVM CPZ List'!$B1931,'Pivot of Risk Data'!B:B,0),1)</f>
        <v>1896</v>
      </c>
      <c r="K1931" s="22">
        <f>0.000621371*'EVM CPZ List'!$H1931</f>
        <v>12.507513694577757</v>
      </c>
      <c r="L1931" s="22">
        <f>L1930+'EVM CPZ List'!$K1931</f>
        <v>21710.971869091369</v>
      </c>
      <c r="M1931" s="22">
        <f>M1930-'EVM CPZ List'!$I1931</f>
        <v>3.5051319220976067</v>
      </c>
      <c r="N1931" s="7" t="e">
        <f>INDEX('2021 Certified EVM Plan'!G:G,MATCH(B1931,'2021 Certified EVM Plan'!E:E,0))</f>
        <v>#N/A</v>
      </c>
      <c r="O1931" s="7" t="e">
        <f>INDEX('2021 Certified EVM Plan'!M:M,MATCH(B1931,'2021 Certified EVM Plan'!E:E,0))</f>
        <v>#N/A</v>
      </c>
      <c r="P1931" s="7">
        <f t="shared" si="30"/>
        <v>1</v>
      </c>
      <c r="Q1931" s="26" t="e">
        <f>IF(INDEX('2021 Certified EVM Plan'!H:H,MATCH(B1931,'2021 Certified EVM Plan'!E:E,0))=1,M1931,#N/A)</f>
        <v>#N/A</v>
      </c>
      <c r="R1931" s="26" t="e">
        <f>IF(INDEX('2021 Certified EVM Plan'!J:J,MATCH(B1931,'2021 Certified EVM Plan'!E:E,0))=1,M1931,#N/A)</f>
        <v>#N/A</v>
      </c>
      <c r="S1931" s="26" t="e">
        <f>IF(INDEX('2021 Certified EVM Plan'!K:K,MATCH(B1931,'2021 Certified EVM Plan'!E:E,0))=1,M1931,#N/A)</f>
        <v>#N/A</v>
      </c>
    </row>
    <row r="1932" spans="1:19" x14ac:dyDescent="0.25">
      <c r="A1932" s="22" t="s">
        <v>539</v>
      </c>
      <c r="B1932" s="22">
        <v>9034</v>
      </c>
      <c r="C1932" s="22">
        <v>9</v>
      </c>
      <c r="D1932" s="23">
        <v>2.9152215824526997E-4</v>
      </c>
      <c r="E1932" s="22">
        <v>102541102</v>
      </c>
      <c r="F1932" s="22" t="s">
        <v>601</v>
      </c>
      <c r="G1932" s="22" t="s">
        <v>728</v>
      </c>
      <c r="H1932" s="22">
        <v>836.52313223398301</v>
      </c>
      <c r="I1932" s="24">
        <f>'EVM CPZ List'!$D1932*'EVM CPZ List'!$C1932</f>
        <v>2.6236994242074298E-3</v>
      </c>
      <c r="J1932" s="25">
        <f>INDEX('Pivot of Risk Data'!A:A,MATCH('EVM CPZ List'!$B1932,'Pivot of Risk Data'!B:B,0),1)</f>
        <v>1897</v>
      </c>
      <c r="K1932" s="22">
        <f>0.000621371*'EVM CPZ List'!$H1932</f>
        <v>0.51979121519936222</v>
      </c>
      <c r="L1932" s="22">
        <f>L1931+'EVM CPZ List'!$K1932</f>
        <v>21711.491660306569</v>
      </c>
      <c r="M1932" s="22">
        <f>M1931-'EVM CPZ List'!$I1932</f>
        <v>3.5025082226733995</v>
      </c>
      <c r="N1932" s="7" t="e">
        <f>INDEX('2021 Certified EVM Plan'!G:G,MATCH(B1932,'2021 Certified EVM Plan'!E:E,0))</f>
        <v>#N/A</v>
      </c>
      <c r="O1932" s="7" t="e">
        <f>INDEX('2021 Certified EVM Plan'!M:M,MATCH(B1932,'2021 Certified EVM Plan'!E:E,0))</f>
        <v>#N/A</v>
      </c>
      <c r="P1932" s="7">
        <f t="shared" si="30"/>
        <v>1</v>
      </c>
      <c r="Q1932" s="26" t="e">
        <f>IF(INDEX('2021 Certified EVM Plan'!H:H,MATCH(B1932,'2021 Certified EVM Plan'!E:E,0))=1,M1932,#N/A)</f>
        <v>#N/A</v>
      </c>
      <c r="R1932" s="26" t="e">
        <f>IF(INDEX('2021 Certified EVM Plan'!J:J,MATCH(B1932,'2021 Certified EVM Plan'!E:E,0))=1,M1932,#N/A)</f>
        <v>#N/A</v>
      </c>
      <c r="S1932" s="26" t="e">
        <f>IF(INDEX('2021 Certified EVM Plan'!K:K,MATCH(B1932,'2021 Certified EVM Plan'!E:E,0))=1,M1932,#N/A)</f>
        <v>#N/A</v>
      </c>
    </row>
    <row r="1933" spans="1:19" x14ac:dyDescent="0.25">
      <c r="A1933" s="22" t="s">
        <v>964</v>
      </c>
      <c r="B1933" s="22">
        <v>3214</v>
      </c>
      <c r="C1933" s="22">
        <v>50</v>
      </c>
      <c r="D1933" s="23">
        <v>2.90804727306193E-4</v>
      </c>
      <c r="E1933" s="22">
        <v>43311108</v>
      </c>
      <c r="F1933" s="22" t="s">
        <v>1182</v>
      </c>
      <c r="G1933" s="22" t="s">
        <v>1609</v>
      </c>
      <c r="H1933" s="22">
        <v>9103.4043943596207</v>
      </c>
      <c r="I1933" s="24">
        <f>'EVM CPZ List'!$D1933*'EVM CPZ List'!$C1933</f>
        <v>1.454023636530965E-2</v>
      </c>
      <c r="J1933" s="25">
        <f>INDEX('Pivot of Risk Data'!A:A,MATCH('EVM CPZ List'!$B1933,'Pivot of Risk Data'!B:B,0),1)</f>
        <v>1898</v>
      </c>
      <c r="K1933" s="22">
        <f>0.000621371*'EVM CPZ List'!$H1933</f>
        <v>5.6565914919276317</v>
      </c>
      <c r="L1933" s="22">
        <f>L1932+'EVM CPZ List'!$K1933</f>
        <v>21717.148251798495</v>
      </c>
      <c r="M1933" s="22">
        <f>M1932-'EVM CPZ List'!$I1933</f>
        <v>3.4879679863080897</v>
      </c>
      <c r="N1933" s="7" t="e">
        <f>INDEX('2021 Certified EVM Plan'!G:G,MATCH(B1933,'2021 Certified EVM Plan'!E:E,0))</f>
        <v>#N/A</v>
      </c>
      <c r="O1933" s="7" t="e">
        <f>INDEX('2021 Certified EVM Plan'!M:M,MATCH(B1933,'2021 Certified EVM Plan'!E:E,0))</f>
        <v>#N/A</v>
      </c>
      <c r="P1933" s="7">
        <f t="shared" si="30"/>
        <v>1</v>
      </c>
      <c r="Q1933" s="26" t="e">
        <f>IF(INDEX('2021 Certified EVM Plan'!H:H,MATCH(B1933,'2021 Certified EVM Plan'!E:E,0))=1,M1933,#N/A)</f>
        <v>#N/A</v>
      </c>
      <c r="R1933" s="26" t="e">
        <f>IF(INDEX('2021 Certified EVM Plan'!J:J,MATCH(B1933,'2021 Certified EVM Plan'!E:E,0))=1,M1933,#N/A)</f>
        <v>#N/A</v>
      </c>
      <c r="S1933" s="26" t="e">
        <f>IF(INDEX('2021 Certified EVM Plan'!K:K,MATCH(B1933,'2021 Certified EVM Plan'!E:E,0))=1,M1933,#N/A)</f>
        <v>#N/A</v>
      </c>
    </row>
    <row r="1934" spans="1:19" x14ac:dyDescent="0.25">
      <c r="A1934" s="22" t="s">
        <v>2195</v>
      </c>
      <c r="B1934" s="22">
        <v>4408</v>
      </c>
      <c r="C1934" s="22">
        <v>73</v>
      </c>
      <c r="D1934" s="23">
        <v>2.9004210473712301E-4</v>
      </c>
      <c r="E1934" s="22">
        <v>182731102</v>
      </c>
      <c r="F1934" s="22" t="s">
        <v>2427</v>
      </c>
      <c r="G1934" s="22" t="s">
        <v>2428</v>
      </c>
      <c r="H1934" s="22">
        <v>12102.7686129064</v>
      </c>
      <c r="I1934" s="24">
        <f>'EVM CPZ List'!$D1934*'EVM CPZ List'!$C1934</f>
        <v>2.1173073645809979E-2</v>
      </c>
      <c r="J1934" s="25">
        <f>INDEX('Pivot of Risk Data'!A:A,MATCH('EVM CPZ List'!$B1934,'Pivot of Risk Data'!B:B,0),1)</f>
        <v>1899</v>
      </c>
      <c r="K1934" s="22">
        <f>0.000621371*'EVM CPZ List'!$H1934</f>
        <v>7.5203094357702627</v>
      </c>
      <c r="L1934" s="22">
        <f>L1933+'EVM CPZ List'!$K1934</f>
        <v>21724.668561234266</v>
      </c>
      <c r="M1934" s="22">
        <f>M1933-'EVM CPZ List'!$I1934</f>
        <v>3.4667949126622797</v>
      </c>
      <c r="N1934" s="7" t="e">
        <f>INDEX('2021 Certified EVM Plan'!G:G,MATCH(B1934,'2021 Certified EVM Plan'!E:E,0))</f>
        <v>#N/A</v>
      </c>
      <c r="O1934" s="7" t="e">
        <f>INDEX('2021 Certified EVM Plan'!M:M,MATCH(B1934,'2021 Certified EVM Plan'!E:E,0))</f>
        <v>#N/A</v>
      </c>
      <c r="P1934" s="7">
        <f t="shared" si="30"/>
        <v>1</v>
      </c>
      <c r="Q1934" s="26" t="e">
        <f>IF(INDEX('2021 Certified EVM Plan'!H:H,MATCH(B1934,'2021 Certified EVM Plan'!E:E,0))=1,M1934,#N/A)</f>
        <v>#N/A</v>
      </c>
      <c r="R1934" s="26" t="e">
        <f>IF(INDEX('2021 Certified EVM Plan'!J:J,MATCH(B1934,'2021 Certified EVM Plan'!E:E,0))=1,M1934,#N/A)</f>
        <v>#N/A</v>
      </c>
      <c r="S1934" s="26" t="e">
        <f>IF(INDEX('2021 Certified EVM Plan'!K:K,MATCH(B1934,'2021 Certified EVM Plan'!E:E,0))=1,M1934,#N/A)</f>
        <v>#N/A</v>
      </c>
    </row>
    <row r="1935" spans="1:19" x14ac:dyDescent="0.25">
      <c r="A1935" s="22" t="s">
        <v>2195</v>
      </c>
      <c r="B1935" s="22">
        <v>1988</v>
      </c>
      <c r="C1935" s="22">
        <v>3</v>
      </c>
      <c r="D1935" s="23">
        <v>2.8956496921067598E-4</v>
      </c>
      <c r="E1935" s="22">
        <v>83392102</v>
      </c>
      <c r="F1935" s="22" t="s">
        <v>2785</v>
      </c>
      <c r="G1935" s="22" t="s">
        <v>2786</v>
      </c>
      <c r="H1935" s="22">
        <v>706.88773917449805</v>
      </c>
      <c r="I1935" s="24">
        <f>'EVM CPZ List'!$D1935*'EVM CPZ List'!$C1935</f>
        <v>8.6869490763202795E-4</v>
      </c>
      <c r="J1935" s="25">
        <f>INDEX('Pivot of Risk Data'!A:A,MATCH('EVM CPZ List'!$B1935,'Pivot of Risk Data'!B:B,0),1)</f>
        <v>1900</v>
      </c>
      <c r="K1935" s="22">
        <f>0.000621371*'EVM CPZ List'!$H1935</f>
        <v>0.43923954137859705</v>
      </c>
      <c r="L1935" s="22">
        <f>L1934+'EVM CPZ List'!$K1935</f>
        <v>21725.107800775644</v>
      </c>
      <c r="M1935" s="22">
        <f>M1934-'EVM CPZ List'!$I1935</f>
        <v>3.4659262177546477</v>
      </c>
      <c r="N1935" s="7" t="e">
        <f>INDEX('2021 Certified EVM Plan'!G:G,MATCH(B1935,'2021 Certified EVM Plan'!E:E,0))</f>
        <v>#N/A</v>
      </c>
      <c r="O1935" s="7" t="e">
        <f>INDEX('2021 Certified EVM Plan'!M:M,MATCH(B1935,'2021 Certified EVM Plan'!E:E,0))</f>
        <v>#N/A</v>
      </c>
      <c r="P1935" s="7">
        <f t="shared" si="30"/>
        <v>1</v>
      </c>
      <c r="Q1935" s="26" t="e">
        <f>IF(INDEX('2021 Certified EVM Plan'!H:H,MATCH(B1935,'2021 Certified EVM Plan'!E:E,0))=1,M1935,#N/A)</f>
        <v>#N/A</v>
      </c>
      <c r="R1935" s="26" t="e">
        <f>IF(INDEX('2021 Certified EVM Plan'!J:J,MATCH(B1935,'2021 Certified EVM Plan'!E:E,0))=1,M1935,#N/A)</f>
        <v>#N/A</v>
      </c>
      <c r="S1935" s="26" t="e">
        <f>IF(INDEX('2021 Certified EVM Plan'!K:K,MATCH(B1935,'2021 Certified EVM Plan'!E:E,0))=1,M1935,#N/A)</f>
        <v>#N/A</v>
      </c>
    </row>
    <row r="1936" spans="1:19" x14ac:dyDescent="0.25">
      <c r="A1936" s="22" t="s">
        <v>2195</v>
      </c>
      <c r="B1936" s="22">
        <v>4445</v>
      </c>
      <c r="C1936" s="22">
        <v>3</v>
      </c>
      <c r="D1936" s="23">
        <v>2.8860598058459198E-4</v>
      </c>
      <c r="E1936" s="22">
        <v>183052113</v>
      </c>
      <c r="F1936" s="22" t="s">
        <v>2215</v>
      </c>
      <c r="G1936" s="22" t="s">
        <v>2826</v>
      </c>
      <c r="H1936" s="22">
        <v>401.10460427557899</v>
      </c>
      <c r="I1936" s="24">
        <f>'EVM CPZ List'!$D1936*'EVM CPZ List'!$C1936</f>
        <v>8.6581794175377594E-4</v>
      </c>
      <c r="J1936" s="25">
        <f>INDEX('Pivot of Risk Data'!A:A,MATCH('EVM CPZ List'!$B1936,'Pivot of Risk Data'!B:B,0),1)</f>
        <v>1901</v>
      </c>
      <c r="K1936" s="22">
        <f>0.000621371*'EVM CPZ List'!$H1936</f>
        <v>0.24923476906332079</v>
      </c>
      <c r="L1936" s="22">
        <f>L1935+'EVM CPZ List'!$K1936</f>
        <v>21725.357035544708</v>
      </c>
      <c r="M1936" s="22">
        <f>M1935-'EVM CPZ List'!$I1936</f>
        <v>3.4650603998128942</v>
      </c>
      <c r="N1936" s="7" t="e">
        <f>INDEX('2021 Certified EVM Plan'!G:G,MATCH(B1936,'2021 Certified EVM Plan'!E:E,0))</f>
        <v>#N/A</v>
      </c>
      <c r="O1936" s="7" t="e">
        <f>INDEX('2021 Certified EVM Plan'!M:M,MATCH(B1936,'2021 Certified EVM Plan'!E:E,0))</f>
        <v>#N/A</v>
      </c>
      <c r="P1936" s="7">
        <f t="shared" si="30"/>
        <v>1</v>
      </c>
      <c r="Q1936" s="26" t="e">
        <f>IF(INDEX('2021 Certified EVM Plan'!H:H,MATCH(B1936,'2021 Certified EVM Plan'!E:E,0))=1,M1936,#N/A)</f>
        <v>#N/A</v>
      </c>
      <c r="R1936" s="26" t="e">
        <f>IF(INDEX('2021 Certified EVM Plan'!J:J,MATCH(B1936,'2021 Certified EVM Plan'!E:E,0))=1,M1936,#N/A)</f>
        <v>#N/A</v>
      </c>
      <c r="S1936" s="26" t="e">
        <f>IF(INDEX('2021 Certified EVM Plan'!K:K,MATCH(B1936,'2021 Certified EVM Plan'!E:E,0))=1,M1936,#N/A)</f>
        <v>#N/A</v>
      </c>
    </row>
    <row r="1937" spans="1:19" x14ac:dyDescent="0.25">
      <c r="A1937" s="22" t="s">
        <v>8</v>
      </c>
      <c r="B1937" s="22">
        <v>3543</v>
      </c>
      <c r="C1937" s="22">
        <v>303</v>
      </c>
      <c r="D1937" s="23">
        <v>2.8859930552940397E-4</v>
      </c>
      <c r="E1937" s="22">
        <v>152481105</v>
      </c>
      <c r="F1937" s="22" t="s">
        <v>32</v>
      </c>
      <c r="G1937" s="22" t="s">
        <v>269</v>
      </c>
      <c r="H1937" s="22">
        <v>34249.9271393085</v>
      </c>
      <c r="I1937" s="24">
        <f>'EVM CPZ List'!$D1937*'EVM CPZ List'!$C1937</f>
        <v>8.7445589575409405E-2</v>
      </c>
      <c r="J1937" s="25">
        <f>INDEX('Pivot of Risk Data'!A:A,MATCH('EVM CPZ List'!$B1937,'Pivot of Risk Data'!B:B,0),1)</f>
        <v>1902</v>
      </c>
      <c r="K1937" s="22">
        <f>0.000621371*'EVM CPZ List'!$H1937</f>
        <v>21.281911476479262</v>
      </c>
      <c r="L1937" s="22">
        <f>L1936+'EVM CPZ List'!$K1937</f>
        <v>21746.638947021187</v>
      </c>
      <c r="M1937" s="22">
        <f>M1936-'EVM CPZ List'!$I1937</f>
        <v>3.3776148102374846</v>
      </c>
      <c r="N1937" s="7" t="e">
        <f>INDEX('2021 Certified EVM Plan'!G:G,MATCH(B1937,'2021 Certified EVM Plan'!E:E,0))</f>
        <v>#N/A</v>
      </c>
      <c r="O1937" s="7" t="e">
        <f>INDEX('2021 Certified EVM Plan'!M:M,MATCH(B1937,'2021 Certified EVM Plan'!E:E,0))</f>
        <v>#N/A</v>
      </c>
      <c r="P1937" s="7">
        <f t="shared" si="30"/>
        <v>1</v>
      </c>
      <c r="Q1937" s="26" t="e">
        <f>IF(INDEX('2021 Certified EVM Plan'!H:H,MATCH(B1937,'2021 Certified EVM Plan'!E:E,0))=1,M1937,#N/A)</f>
        <v>#N/A</v>
      </c>
      <c r="R1937" s="26" t="e">
        <f>IF(INDEX('2021 Certified EVM Plan'!J:J,MATCH(B1937,'2021 Certified EVM Plan'!E:E,0))=1,M1937,#N/A)</f>
        <v>#N/A</v>
      </c>
      <c r="S1937" s="26" t="e">
        <f>IF(INDEX('2021 Certified EVM Plan'!K:K,MATCH(B1937,'2021 Certified EVM Plan'!E:E,0))=1,M1937,#N/A)</f>
        <v>#N/A</v>
      </c>
    </row>
    <row r="1938" spans="1:19" x14ac:dyDescent="0.25">
      <c r="A1938" s="22" t="s">
        <v>964</v>
      </c>
      <c r="B1938" s="22">
        <v>6525</v>
      </c>
      <c r="C1938" s="22">
        <v>13</v>
      </c>
      <c r="D1938" s="23">
        <v>2.8492064696228098E-4</v>
      </c>
      <c r="E1938" s="22">
        <v>43191101</v>
      </c>
      <c r="F1938" s="22" t="s">
        <v>1117</v>
      </c>
      <c r="G1938" s="22" t="s">
        <v>1644</v>
      </c>
      <c r="H1938" s="22">
        <v>1401.75152768202</v>
      </c>
      <c r="I1938" s="24">
        <f>'EVM CPZ List'!$D1938*'EVM CPZ List'!$C1938</f>
        <v>3.7039684105096525E-3</v>
      </c>
      <c r="J1938" s="25">
        <f>INDEX('Pivot of Risk Data'!A:A,MATCH('EVM CPZ List'!$B1938,'Pivot of Risk Data'!B:B,0),1)</f>
        <v>1903</v>
      </c>
      <c r="K1938" s="22">
        <f>0.000621371*'EVM CPZ List'!$H1938</f>
        <v>0.87100774850730445</v>
      </c>
      <c r="L1938" s="22">
        <f>L1937+'EVM CPZ List'!$K1938</f>
        <v>21747.509954769695</v>
      </c>
      <c r="M1938" s="22">
        <f>M1937-'EVM CPZ List'!$I1938</f>
        <v>3.3739108418269748</v>
      </c>
      <c r="N1938" s="7" t="e">
        <f>INDEX('2021 Certified EVM Plan'!G:G,MATCH(B1938,'2021 Certified EVM Plan'!E:E,0))</f>
        <v>#N/A</v>
      </c>
      <c r="O1938" s="7" t="e">
        <f>INDEX('2021 Certified EVM Plan'!M:M,MATCH(B1938,'2021 Certified EVM Plan'!E:E,0))</f>
        <v>#N/A</v>
      </c>
      <c r="P1938" s="7">
        <f t="shared" si="30"/>
        <v>1</v>
      </c>
      <c r="Q1938" s="26" t="e">
        <f>IF(INDEX('2021 Certified EVM Plan'!H:H,MATCH(B1938,'2021 Certified EVM Plan'!E:E,0))=1,M1938,#N/A)</f>
        <v>#N/A</v>
      </c>
      <c r="R1938" s="26" t="e">
        <f>IF(INDEX('2021 Certified EVM Plan'!J:J,MATCH(B1938,'2021 Certified EVM Plan'!E:E,0))=1,M1938,#N/A)</f>
        <v>#N/A</v>
      </c>
      <c r="S1938" s="26" t="e">
        <f>IF(INDEX('2021 Certified EVM Plan'!K:K,MATCH(B1938,'2021 Certified EVM Plan'!E:E,0))=1,M1938,#N/A)</f>
        <v>#N/A</v>
      </c>
    </row>
    <row r="1939" spans="1:19" x14ac:dyDescent="0.25">
      <c r="A1939" s="22" t="s">
        <v>2195</v>
      </c>
      <c r="B1939" s="22">
        <v>8487</v>
      </c>
      <c r="C1939" s="22">
        <v>68</v>
      </c>
      <c r="D1939" s="23">
        <v>2.8356626007926299E-4</v>
      </c>
      <c r="E1939" s="22">
        <v>182941102</v>
      </c>
      <c r="F1939" s="22" t="s">
        <v>2440</v>
      </c>
      <c r="G1939" s="22" t="s">
        <v>2441</v>
      </c>
      <c r="H1939" s="22">
        <v>6559.0005809087197</v>
      </c>
      <c r="I1939" s="24">
        <f>'EVM CPZ List'!$D1939*'EVM CPZ List'!$C1939</f>
        <v>1.9282505685389882E-2</v>
      </c>
      <c r="J1939" s="25">
        <f>INDEX('Pivot of Risk Data'!A:A,MATCH('EVM CPZ List'!$B1939,'Pivot of Risk Data'!B:B,0),1)</f>
        <v>1904</v>
      </c>
      <c r="K1939" s="22">
        <f>0.000621371*'EVM CPZ List'!$H1939</f>
        <v>4.0755727499598322</v>
      </c>
      <c r="L1939" s="22">
        <f>L1938+'EVM CPZ List'!$K1939</f>
        <v>21751.585527519655</v>
      </c>
      <c r="M1939" s="22">
        <f>M1938-'EVM CPZ List'!$I1939</f>
        <v>3.3546283361415847</v>
      </c>
      <c r="N1939" s="7" t="e">
        <f>INDEX('2021 Certified EVM Plan'!G:G,MATCH(B1939,'2021 Certified EVM Plan'!E:E,0))</f>
        <v>#N/A</v>
      </c>
      <c r="O1939" s="7" t="e">
        <f>INDEX('2021 Certified EVM Plan'!M:M,MATCH(B1939,'2021 Certified EVM Plan'!E:E,0))</f>
        <v>#N/A</v>
      </c>
      <c r="P1939" s="7">
        <f t="shared" si="30"/>
        <v>1</v>
      </c>
      <c r="Q1939" s="26" t="e">
        <f>IF(INDEX('2021 Certified EVM Plan'!H:H,MATCH(B1939,'2021 Certified EVM Plan'!E:E,0))=1,M1939,#N/A)</f>
        <v>#N/A</v>
      </c>
      <c r="R1939" s="26" t="e">
        <f>IF(INDEX('2021 Certified EVM Plan'!J:J,MATCH(B1939,'2021 Certified EVM Plan'!E:E,0))=1,M1939,#N/A)</f>
        <v>#N/A</v>
      </c>
      <c r="S1939" s="26" t="e">
        <f>IF(INDEX('2021 Certified EVM Plan'!K:K,MATCH(B1939,'2021 Certified EVM Plan'!E:E,0))=1,M1939,#N/A)</f>
        <v>#N/A</v>
      </c>
    </row>
    <row r="1940" spans="1:19" x14ac:dyDescent="0.25">
      <c r="A1940" s="22" t="s">
        <v>2195</v>
      </c>
      <c r="B1940" s="22">
        <v>4931</v>
      </c>
      <c r="C1940" s="22">
        <v>25</v>
      </c>
      <c r="D1940" s="23">
        <v>2.8350620482843101E-4</v>
      </c>
      <c r="E1940" s="22">
        <v>182631107</v>
      </c>
      <c r="F1940" s="22" t="s">
        <v>2298</v>
      </c>
      <c r="G1940" s="22" t="s">
        <v>2755</v>
      </c>
      <c r="H1940" s="22">
        <v>4192.83404945659</v>
      </c>
      <c r="I1940" s="24">
        <f>'EVM CPZ List'!$D1940*'EVM CPZ List'!$C1940</f>
        <v>7.0876551207107756E-3</v>
      </c>
      <c r="J1940" s="25">
        <f>INDEX('Pivot of Risk Data'!A:A,MATCH('EVM CPZ List'!$B1940,'Pivot of Risk Data'!B:B,0),1)</f>
        <v>1905</v>
      </c>
      <c r="K1940" s="22">
        <f>0.000621371*'EVM CPZ List'!$H1940</f>
        <v>2.605305486144891</v>
      </c>
      <c r="L1940" s="22">
        <f>L1939+'EVM CPZ List'!$K1940</f>
        <v>21754.1908330058</v>
      </c>
      <c r="M1940" s="22">
        <f>M1939-'EVM CPZ List'!$I1940</f>
        <v>3.3475406810208739</v>
      </c>
      <c r="N1940" s="7" t="e">
        <f>INDEX('2021 Certified EVM Plan'!G:G,MATCH(B1940,'2021 Certified EVM Plan'!E:E,0))</f>
        <v>#N/A</v>
      </c>
      <c r="O1940" s="7" t="e">
        <f>INDEX('2021 Certified EVM Plan'!M:M,MATCH(B1940,'2021 Certified EVM Plan'!E:E,0))</f>
        <v>#N/A</v>
      </c>
      <c r="P1940" s="7">
        <f t="shared" si="30"/>
        <v>1</v>
      </c>
      <c r="Q1940" s="26" t="e">
        <f>IF(INDEX('2021 Certified EVM Plan'!H:H,MATCH(B1940,'2021 Certified EVM Plan'!E:E,0))=1,M1940,#N/A)</f>
        <v>#N/A</v>
      </c>
      <c r="R1940" s="26" t="e">
        <f>IF(INDEX('2021 Certified EVM Plan'!J:J,MATCH(B1940,'2021 Certified EVM Plan'!E:E,0))=1,M1940,#N/A)</f>
        <v>#N/A</v>
      </c>
      <c r="S1940" s="26" t="e">
        <f>IF(INDEX('2021 Certified EVM Plan'!K:K,MATCH(B1940,'2021 Certified EVM Plan'!E:E,0))=1,M1940,#N/A)</f>
        <v>#N/A</v>
      </c>
    </row>
    <row r="1941" spans="1:19" x14ac:dyDescent="0.25">
      <c r="A1941" s="22" t="s">
        <v>1672</v>
      </c>
      <c r="B1941" s="22">
        <v>1005</v>
      </c>
      <c r="C1941" s="22">
        <v>26</v>
      </c>
      <c r="D1941" s="23">
        <v>2.79924511349175E-4</v>
      </c>
      <c r="E1941" s="22">
        <v>254452101</v>
      </c>
      <c r="F1941" s="22" t="s">
        <v>1895</v>
      </c>
      <c r="G1941" s="22" t="s">
        <v>2026</v>
      </c>
      <c r="H1941" s="22">
        <v>31566.7615778334</v>
      </c>
      <c r="I1941" s="24">
        <f>'EVM CPZ List'!$D1941*'EVM CPZ List'!$C1941</f>
        <v>7.2780372950785495E-3</v>
      </c>
      <c r="J1941" s="25">
        <f>INDEX('Pivot of Risk Data'!A:A,MATCH('EVM CPZ List'!$B1941,'Pivot of Risk Data'!B:B,0),1)</f>
        <v>1906</v>
      </c>
      <c r="K1941" s="22">
        <f>0.000621371*'EVM CPZ List'!$H1941</f>
        <v>19.61467020837992</v>
      </c>
      <c r="L1941" s="22">
        <f>L1940+'EVM CPZ List'!$K1941</f>
        <v>21773.805503214178</v>
      </c>
      <c r="M1941" s="22">
        <f>M1940-'EVM CPZ List'!$I1941</f>
        <v>3.3402626437257954</v>
      </c>
      <c r="N1941" s="7" t="e">
        <f>INDEX('2021 Certified EVM Plan'!G:G,MATCH(B1941,'2021 Certified EVM Plan'!E:E,0))</f>
        <v>#N/A</v>
      </c>
      <c r="O1941" s="7" t="e">
        <f>INDEX('2021 Certified EVM Plan'!M:M,MATCH(B1941,'2021 Certified EVM Plan'!E:E,0))</f>
        <v>#N/A</v>
      </c>
      <c r="P1941" s="7">
        <f t="shared" si="30"/>
        <v>1</v>
      </c>
      <c r="Q1941" s="26" t="e">
        <f>IF(INDEX('2021 Certified EVM Plan'!H:H,MATCH(B1941,'2021 Certified EVM Plan'!E:E,0))=1,M1941,#N/A)</f>
        <v>#N/A</v>
      </c>
      <c r="R1941" s="26" t="e">
        <f>IF(INDEX('2021 Certified EVM Plan'!J:J,MATCH(B1941,'2021 Certified EVM Plan'!E:E,0))=1,M1941,#N/A)</f>
        <v>#N/A</v>
      </c>
      <c r="S1941" s="26" t="e">
        <f>IF(INDEX('2021 Certified EVM Plan'!K:K,MATCH(B1941,'2021 Certified EVM Plan'!E:E,0))=1,M1941,#N/A)</f>
        <v>#N/A</v>
      </c>
    </row>
    <row r="1942" spans="1:19" x14ac:dyDescent="0.25">
      <c r="A1942" s="22" t="s">
        <v>539</v>
      </c>
      <c r="B1942" s="22">
        <v>2060</v>
      </c>
      <c r="C1942" s="22">
        <v>40</v>
      </c>
      <c r="D1942" s="23">
        <v>2.7984873420110201E-4</v>
      </c>
      <c r="E1942" s="22">
        <v>102541102</v>
      </c>
      <c r="F1942" s="22" t="s">
        <v>601</v>
      </c>
      <c r="G1942" s="22" t="s">
        <v>754</v>
      </c>
      <c r="H1942" s="22">
        <v>6728.2285592220296</v>
      </c>
      <c r="I1942" s="24">
        <f>'EVM CPZ List'!$D1942*'EVM CPZ List'!$C1942</f>
        <v>1.119394936804408E-2</v>
      </c>
      <c r="J1942" s="25">
        <f>INDEX('Pivot of Risk Data'!A:A,MATCH('EVM CPZ List'!$B1942,'Pivot of Risk Data'!B:B,0),1)</f>
        <v>1907</v>
      </c>
      <c r="K1942" s="22">
        <f>0.000621371*'EVM CPZ List'!$H1942</f>
        <v>4.1807261080723519</v>
      </c>
      <c r="L1942" s="22">
        <f>L1941+'EVM CPZ List'!$K1942</f>
        <v>21777.98622932225</v>
      </c>
      <c r="M1942" s="22">
        <f>M1941-'EVM CPZ List'!$I1942</f>
        <v>3.3290686943577512</v>
      </c>
      <c r="N1942" s="7" t="e">
        <f>INDEX('2021 Certified EVM Plan'!G:G,MATCH(B1942,'2021 Certified EVM Plan'!E:E,0))</f>
        <v>#N/A</v>
      </c>
      <c r="O1942" s="7" t="e">
        <f>INDEX('2021 Certified EVM Plan'!M:M,MATCH(B1942,'2021 Certified EVM Plan'!E:E,0))</f>
        <v>#N/A</v>
      </c>
      <c r="P1942" s="7">
        <f t="shared" si="30"/>
        <v>1</v>
      </c>
      <c r="Q1942" s="26" t="e">
        <f>IF(INDEX('2021 Certified EVM Plan'!H:H,MATCH(B1942,'2021 Certified EVM Plan'!E:E,0))=1,M1942,#N/A)</f>
        <v>#N/A</v>
      </c>
      <c r="R1942" s="26" t="e">
        <f>IF(INDEX('2021 Certified EVM Plan'!J:J,MATCH(B1942,'2021 Certified EVM Plan'!E:E,0))=1,M1942,#N/A)</f>
        <v>#N/A</v>
      </c>
      <c r="S1942" s="26" t="e">
        <f>IF(INDEX('2021 Certified EVM Plan'!K:K,MATCH(B1942,'2021 Certified EVM Plan'!E:E,0))=1,M1942,#N/A)</f>
        <v>#N/A</v>
      </c>
    </row>
    <row r="1943" spans="1:19" x14ac:dyDescent="0.25">
      <c r="A1943" s="22" t="s">
        <v>2195</v>
      </c>
      <c r="B1943" s="22">
        <v>3882</v>
      </c>
      <c r="C1943" s="22">
        <v>32</v>
      </c>
      <c r="D1943" s="23">
        <v>2.7813709997794299E-4</v>
      </c>
      <c r="E1943" s="22">
        <v>82841101</v>
      </c>
      <c r="F1943" s="22" t="s">
        <v>2198</v>
      </c>
      <c r="G1943" s="22" t="s">
        <v>2225</v>
      </c>
      <c r="H1943" s="22">
        <v>3775.6915211659002</v>
      </c>
      <c r="I1943" s="24">
        <f>'EVM CPZ List'!$D1943*'EVM CPZ List'!$C1943</f>
        <v>8.9003871992941758E-3</v>
      </c>
      <c r="J1943" s="25">
        <f>INDEX('Pivot of Risk Data'!A:A,MATCH('EVM CPZ List'!$B1943,'Pivot of Risk Data'!B:B,0),1)</f>
        <v>1908</v>
      </c>
      <c r="K1943" s="22">
        <f>0.000621371*'EVM CPZ List'!$H1943</f>
        <v>2.3461052161983766</v>
      </c>
      <c r="L1943" s="22">
        <f>L1942+'EVM CPZ List'!$K1943</f>
        <v>21780.332334538449</v>
      </c>
      <c r="M1943" s="22">
        <f>M1942-'EVM CPZ List'!$I1943</f>
        <v>3.3201683071584571</v>
      </c>
      <c r="N1943" s="7" t="e">
        <f>INDEX('2021 Certified EVM Plan'!G:G,MATCH(B1943,'2021 Certified EVM Plan'!E:E,0))</f>
        <v>#N/A</v>
      </c>
      <c r="O1943" s="7" t="e">
        <f>INDEX('2021 Certified EVM Plan'!M:M,MATCH(B1943,'2021 Certified EVM Plan'!E:E,0))</f>
        <v>#N/A</v>
      </c>
      <c r="P1943" s="7">
        <f t="shared" si="30"/>
        <v>1</v>
      </c>
      <c r="Q1943" s="26" t="e">
        <f>IF(INDEX('2021 Certified EVM Plan'!H:H,MATCH(B1943,'2021 Certified EVM Plan'!E:E,0))=1,M1943,#N/A)</f>
        <v>#N/A</v>
      </c>
      <c r="R1943" s="26" t="e">
        <f>IF(INDEX('2021 Certified EVM Plan'!J:J,MATCH(B1943,'2021 Certified EVM Plan'!E:E,0))=1,M1943,#N/A)</f>
        <v>#N/A</v>
      </c>
      <c r="S1943" s="26" t="e">
        <f>IF(INDEX('2021 Certified EVM Plan'!K:K,MATCH(B1943,'2021 Certified EVM Plan'!E:E,0))=1,M1943,#N/A)</f>
        <v>#N/A</v>
      </c>
    </row>
    <row r="1944" spans="1:19" x14ac:dyDescent="0.25">
      <c r="A1944" s="22" t="s">
        <v>1672</v>
      </c>
      <c r="B1944" s="22">
        <v>5401</v>
      </c>
      <c r="C1944" s="22">
        <v>10</v>
      </c>
      <c r="D1944" s="23">
        <v>2.76110393782783E-4</v>
      </c>
      <c r="E1944" s="22">
        <v>163451702</v>
      </c>
      <c r="F1944" s="22" t="s">
        <v>1831</v>
      </c>
      <c r="G1944" s="22" t="s">
        <v>1832</v>
      </c>
      <c r="H1944" s="22">
        <v>1179.9135548116999</v>
      </c>
      <c r="I1944" s="24">
        <f>'EVM CPZ List'!$D1944*'EVM CPZ List'!$C1944</f>
        <v>2.7611039378278301E-3</v>
      </c>
      <c r="J1944" s="25">
        <f>INDEX('Pivot of Risk Data'!A:A,MATCH('EVM CPZ List'!$B1944,'Pivot of Risk Data'!B:B,0),1)</f>
        <v>1909</v>
      </c>
      <c r="K1944" s="22">
        <f>0.000621371*'EVM CPZ List'!$H1944</f>
        <v>0.73316406546690083</v>
      </c>
      <c r="L1944" s="22">
        <f>L1943+'EVM CPZ List'!$K1944</f>
        <v>21781.065498603915</v>
      </c>
      <c r="M1944" s="22">
        <f>M1943-'EVM CPZ List'!$I1944</f>
        <v>3.3174072032206294</v>
      </c>
      <c r="N1944" s="7" t="e">
        <f>INDEX('2021 Certified EVM Plan'!G:G,MATCH(B1944,'2021 Certified EVM Plan'!E:E,0))</f>
        <v>#N/A</v>
      </c>
      <c r="O1944" s="7" t="e">
        <f>INDEX('2021 Certified EVM Plan'!M:M,MATCH(B1944,'2021 Certified EVM Plan'!E:E,0))</f>
        <v>#N/A</v>
      </c>
      <c r="P1944" s="7">
        <f t="shared" si="30"/>
        <v>1</v>
      </c>
      <c r="Q1944" s="26" t="e">
        <f>IF(INDEX('2021 Certified EVM Plan'!H:H,MATCH(B1944,'2021 Certified EVM Plan'!E:E,0))=1,M1944,#N/A)</f>
        <v>#N/A</v>
      </c>
      <c r="R1944" s="26" t="e">
        <f>IF(INDEX('2021 Certified EVM Plan'!J:J,MATCH(B1944,'2021 Certified EVM Plan'!E:E,0))=1,M1944,#N/A)</f>
        <v>#N/A</v>
      </c>
      <c r="S1944" s="26" t="e">
        <f>IF(INDEX('2021 Certified EVM Plan'!K:K,MATCH(B1944,'2021 Certified EVM Plan'!E:E,0))=1,M1944,#N/A)</f>
        <v>#N/A</v>
      </c>
    </row>
    <row r="1945" spans="1:19" x14ac:dyDescent="0.25">
      <c r="A1945" s="22" t="s">
        <v>1672</v>
      </c>
      <c r="B1945" s="22">
        <v>1160</v>
      </c>
      <c r="C1945" s="22">
        <v>17</v>
      </c>
      <c r="D1945" s="23">
        <v>2.75718430480844E-4</v>
      </c>
      <c r="E1945" s="22">
        <v>252811102</v>
      </c>
      <c r="F1945" s="22" t="s">
        <v>1966</v>
      </c>
      <c r="G1945" s="22" t="s">
        <v>2126</v>
      </c>
      <c r="H1945" s="22">
        <v>11883.318356249199</v>
      </c>
      <c r="I1945" s="24">
        <f>'EVM CPZ List'!$D1945*'EVM CPZ List'!$C1945</f>
        <v>4.6872133181743479E-3</v>
      </c>
      <c r="J1945" s="25">
        <f>INDEX('Pivot of Risk Data'!A:A,MATCH('EVM CPZ List'!$B1945,'Pivot of Risk Data'!B:B,0),1)</f>
        <v>1910</v>
      </c>
      <c r="K1945" s="22">
        <f>0.000621371*'EVM CPZ List'!$H1945</f>
        <v>7.3839494103409216</v>
      </c>
      <c r="L1945" s="22">
        <f>L1944+'EVM CPZ List'!$K1945</f>
        <v>21788.449448014257</v>
      </c>
      <c r="M1945" s="22">
        <f>M1944-'EVM CPZ List'!$I1945</f>
        <v>3.3127199899024551</v>
      </c>
      <c r="N1945" s="7" t="e">
        <f>INDEX('2021 Certified EVM Plan'!G:G,MATCH(B1945,'2021 Certified EVM Plan'!E:E,0))</f>
        <v>#N/A</v>
      </c>
      <c r="O1945" s="7" t="e">
        <f>INDEX('2021 Certified EVM Plan'!M:M,MATCH(B1945,'2021 Certified EVM Plan'!E:E,0))</f>
        <v>#N/A</v>
      </c>
      <c r="P1945" s="7">
        <f t="shared" si="30"/>
        <v>1</v>
      </c>
      <c r="Q1945" s="26" t="e">
        <f>IF(INDEX('2021 Certified EVM Plan'!H:H,MATCH(B1945,'2021 Certified EVM Plan'!E:E,0))=1,M1945,#N/A)</f>
        <v>#N/A</v>
      </c>
      <c r="R1945" s="26" t="e">
        <f>IF(INDEX('2021 Certified EVM Plan'!J:J,MATCH(B1945,'2021 Certified EVM Plan'!E:E,0))=1,M1945,#N/A)</f>
        <v>#N/A</v>
      </c>
      <c r="S1945" s="26" t="e">
        <f>IF(INDEX('2021 Certified EVM Plan'!K:K,MATCH(B1945,'2021 Certified EVM Plan'!E:E,0))=1,M1945,#N/A)</f>
        <v>#N/A</v>
      </c>
    </row>
    <row r="1946" spans="1:19" x14ac:dyDescent="0.25">
      <c r="A1946" s="22" t="s">
        <v>539</v>
      </c>
      <c r="B1946" s="22">
        <v>2811</v>
      </c>
      <c r="C1946" s="22">
        <v>67</v>
      </c>
      <c r="D1946" s="23">
        <v>2.7559128763430098E-4</v>
      </c>
      <c r="E1946" s="22">
        <v>101321101</v>
      </c>
      <c r="F1946" s="22" t="s">
        <v>699</v>
      </c>
      <c r="G1946" s="22" t="s">
        <v>778</v>
      </c>
      <c r="H1946" s="22">
        <v>7855.6791407914698</v>
      </c>
      <c r="I1946" s="24">
        <f>'EVM CPZ List'!$D1946*'EVM CPZ List'!$C1946</f>
        <v>1.8464616271498164E-2</v>
      </c>
      <c r="J1946" s="25">
        <f>INDEX('Pivot of Risk Data'!A:A,MATCH('EVM CPZ List'!$B1946,'Pivot of Risk Data'!B:B,0),1)</f>
        <v>1911</v>
      </c>
      <c r="K1946" s="22">
        <f>0.000621371*'EVM CPZ List'!$H1946</f>
        <v>4.8812912033927365</v>
      </c>
      <c r="L1946" s="22">
        <f>L1945+'EVM CPZ List'!$K1946</f>
        <v>21793.33073921765</v>
      </c>
      <c r="M1946" s="22">
        <f>M1945-'EVM CPZ List'!$I1946</f>
        <v>3.294255373630957</v>
      </c>
      <c r="N1946" s="7" t="e">
        <f>INDEX('2021 Certified EVM Plan'!G:G,MATCH(B1946,'2021 Certified EVM Plan'!E:E,0))</f>
        <v>#N/A</v>
      </c>
      <c r="O1946" s="7" t="e">
        <f>INDEX('2021 Certified EVM Plan'!M:M,MATCH(B1946,'2021 Certified EVM Plan'!E:E,0))</f>
        <v>#N/A</v>
      </c>
      <c r="P1946" s="7">
        <f t="shared" si="30"/>
        <v>1</v>
      </c>
      <c r="Q1946" s="26" t="e">
        <f>IF(INDEX('2021 Certified EVM Plan'!H:H,MATCH(B1946,'2021 Certified EVM Plan'!E:E,0))=1,M1946,#N/A)</f>
        <v>#N/A</v>
      </c>
      <c r="R1946" s="26" t="e">
        <f>IF(INDEX('2021 Certified EVM Plan'!J:J,MATCH(B1946,'2021 Certified EVM Plan'!E:E,0))=1,M1946,#N/A)</f>
        <v>#N/A</v>
      </c>
      <c r="S1946" s="26" t="e">
        <f>IF(INDEX('2021 Certified EVM Plan'!K:K,MATCH(B1946,'2021 Certified EVM Plan'!E:E,0))=1,M1946,#N/A)</f>
        <v>#N/A</v>
      </c>
    </row>
    <row r="1947" spans="1:19" x14ac:dyDescent="0.25">
      <c r="A1947" s="22" t="s">
        <v>1672</v>
      </c>
      <c r="B1947" s="22">
        <v>7605</v>
      </c>
      <c r="C1947" s="22">
        <v>33</v>
      </c>
      <c r="D1947" s="23">
        <v>2.7434545332453303E-4</v>
      </c>
      <c r="E1947" s="22">
        <v>163781704</v>
      </c>
      <c r="F1947" s="22" t="s">
        <v>1816</v>
      </c>
      <c r="G1947" s="22" t="s">
        <v>2098</v>
      </c>
      <c r="H1947" s="22">
        <v>11652.316366982601</v>
      </c>
      <c r="I1947" s="24">
        <f>'EVM CPZ List'!$D1947*'EVM CPZ List'!$C1947</f>
        <v>9.0533999597095897E-3</v>
      </c>
      <c r="J1947" s="25">
        <f>INDEX('Pivot of Risk Data'!A:A,MATCH('EVM CPZ List'!$B1947,'Pivot of Risk Data'!B:B,0),1)</f>
        <v>1912</v>
      </c>
      <c r="K1947" s="22">
        <f>0.000621371*'EVM CPZ List'!$H1947</f>
        <v>7.2404114732683462</v>
      </c>
      <c r="L1947" s="22">
        <f>L1946+'EVM CPZ List'!$K1947</f>
        <v>21800.571150690917</v>
      </c>
      <c r="M1947" s="22">
        <f>M1946-'EVM CPZ List'!$I1947</f>
        <v>3.2852019736712474</v>
      </c>
      <c r="N1947" s="7" t="e">
        <f>INDEX('2021 Certified EVM Plan'!G:G,MATCH(B1947,'2021 Certified EVM Plan'!E:E,0))</f>
        <v>#N/A</v>
      </c>
      <c r="O1947" s="7" t="e">
        <f>INDEX('2021 Certified EVM Plan'!M:M,MATCH(B1947,'2021 Certified EVM Plan'!E:E,0))</f>
        <v>#N/A</v>
      </c>
      <c r="P1947" s="7">
        <f t="shared" si="30"/>
        <v>1</v>
      </c>
      <c r="Q1947" s="26" t="e">
        <f>IF(INDEX('2021 Certified EVM Plan'!H:H,MATCH(B1947,'2021 Certified EVM Plan'!E:E,0))=1,M1947,#N/A)</f>
        <v>#N/A</v>
      </c>
      <c r="R1947" s="26" t="e">
        <f>IF(INDEX('2021 Certified EVM Plan'!J:J,MATCH(B1947,'2021 Certified EVM Plan'!E:E,0))=1,M1947,#N/A)</f>
        <v>#N/A</v>
      </c>
      <c r="S1947" s="26" t="e">
        <f>IF(INDEX('2021 Certified EVM Plan'!K:K,MATCH(B1947,'2021 Certified EVM Plan'!E:E,0))=1,M1947,#N/A)</f>
        <v>#N/A</v>
      </c>
    </row>
    <row r="1948" spans="1:19" x14ac:dyDescent="0.25">
      <c r="A1948" s="22" t="s">
        <v>2906</v>
      </c>
      <c r="B1948" s="22">
        <v>3890</v>
      </c>
      <c r="C1948" s="22">
        <v>96</v>
      </c>
      <c r="D1948" s="23">
        <v>2.7090593556465699E-4</v>
      </c>
      <c r="E1948" s="22">
        <v>42011108</v>
      </c>
      <c r="F1948" s="22" t="s">
        <v>2982</v>
      </c>
      <c r="G1948" s="22" t="s">
        <v>3074</v>
      </c>
      <c r="H1948" s="22">
        <v>11483.9581507397</v>
      </c>
      <c r="I1948" s="24">
        <f>'EVM CPZ List'!$D1948*'EVM CPZ List'!$C1948</f>
        <v>2.6006969814207071E-2</v>
      </c>
      <c r="J1948" s="25">
        <f>INDEX('Pivot of Risk Data'!A:A,MATCH('EVM CPZ List'!$B1948,'Pivot of Risk Data'!B:B,0),1)</f>
        <v>1913</v>
      </c>
      <c r="K1948" s="22">
        <f>0.000621371*'EVM CPZ List'!$H1948</f>
        <v>7.1357985600832778</v>
      </c>
      <c r="L1948" s="22">
        <f>L1947+'EVM CPZ List'!$K1948</f>
        <v>21807.706949251002</v>
      </c>
      <c r="M1948" s="22">
        <f>M1947-'EVM CPZ List'!$I1948</f>
        <v>3.2591950038570405</v>
      </c>
      <c r="N1948" s="7" t="e">
        <f>INDEX('2021 Certified EVM Plan'!G:G,MATCH(B1948,'2021 Certified EVM Plan'!E:E,0))</f>
        <v>#N/A</v>
      </c>
      <c r="O1948" s="7" t="e">
        <f>INDEX('2021 Certified EVM Plan'!M:M,MATCH(B1948,'2021 Certified EVM Plan'!E:E,0))</f>
        <v>#N/A</v>
      </c>
      <c r="P1948" s="7">
        <f t="shared" si="30"/>
        <v>1</v>
      </c>
      <c r="Q1948" s="26" t="e">
        <f>IF(INDEX('2021 Certified EVM Plan'!H:H,MATCH(B1948,'2021 Certified EVM Plan'!E:E,0))=1,M1948,#N/A)</f>
        <v>#N/A</v>
      </c>
      <c r="R1948" s="26" t="e">
        <f>IF(INDEX('2021 Certified EVM Plan'!J:J,MATCH(B1948,'2021 Certified EVM Plan'!E:E,0))=1,M1948,#N/A)</f>
        <v>#N/A</v>
      </c>
      <c r="S1948" s="26" t="e">
        <f>IF(INDEX('2021 Certified EVM Plan'!K:K,MATCH(B1948,'2021 Certified EVM Plan'!E:E,0))=1,M1948,#N/A)</f>
        <v>#N/A</v>
      </c>
    </row>
    <row r="1949" spans="1:19" x14ac:dyDescent="0.25">
      <c r="A1949" s="22" t="s">
        <v>1672</v>
      </c>
      <c r="B1949" s="22">
        <v>1639</v>
      </c>
      <c r="C1949" s="22">
        <v>238</v>
      </c>
      <c r="D1949" s="23">
        <v>2.7074640561231602E-4</v>
      </c>
      <c r="E1949" s="22">
        <v>162831702</v>
      </c>
      <c r="F1949" s="22" t="s">
        <v>1263</v>
      </c>
      <c r="G1949" s="22">
        <v>9690</v>
      </c>
      <c r="H1949" s="22">
        <v>27542.996823210698</v>
      </c>
      <c r="I1949" s="24">
        <f>'EVM CPZ List'!$D1949*'EVM CPZ List'!$C1949</f>
        <v>6.4437644535731212E-2</v>
      </c>
      <c r="J1949" s="25">
        <f>INDEX('Pivot of Risk Data'!A:A,MATCH('EVM CPZ List'!$B1949,'Pivot of Risk Data'!B:B,0),1)</f>
        <v>1914</v>
      </c>
      <c r="K1949" s="22">
        <f>0.000621371*'EVM CPZ List'!$H1949</f>
        <v>17.114419479035256</v>
      </c>
      <c r="L1949" s="22">
        <f>L1948+'EVM CPZ List'!$K1949</f>
        <v>21824.821368730038</v>
      </c>
      <c r="M1949" s="22">
        <f>M1948-'EVM CPZ List'!$I1949</f>
        <v>3.1947573593213092</v>
      </c>
      <c r="N1949" s="7" t="e">
        <f>INDEX('2021 Certified EVM Plan'!G:G,MATCH(B1949,'2021 Certified EVM Plan'!E:E,0))</f>
        <v>#N/A</v>
      </c>
      <c r="O1949" s="7" t="e">
        <f>INDEX('2021 Certified EVM Plan'!M:M,MATCH(B1949,'2021 Certified EVM Plan'!E:E,0))</f>
        <v>#N/A</v>
      </c>
      <c r="P1949" s="7">
        <f t="shared" si="30"/>
        <v>1</v>
      </c>
      <c r="Q1949" s="26" t="e">
        <f>IF(INDEX('2021 Certified EVM Plan'!H:H,MATCH(B1949,'2021 Certified EVM Plan'!E:E,0))=1,M1949,#N/A)</f>
        <v>#N/A</v>
      </c>
      <c r="R1949" s="26" t="e">
        <f>IF(INDEX('2021 Certified EVM Plan'!J:J,MATCH(B1949,'2021 Certified EVM Plan'!E:E,0))=1,M1949,#N/A)</f>
        <v>#N/A</v>
      </c>
      <c r="S1949" s="26" t="e">
        <f>IF(INDEX('2021 Certified EVM Plan'!K:K,MATCH(B1949,'2021 Certified EVM Plan'!E:E,0))=1,M1949,#N/A)</f>
        <v>#N/A</v>
      </c>
    </row>
    <row r="1950" spans="1:19" x14ac:dyDescent="0.25">
      <c r="A1950" s="22" t="s">
        <v>2906</v>
      </c>
      <c r="B1950" s="22">
        <v>6607</v>
      </c>
      <c r="C1950" s="22">
        <v>120</v>
      </c>
      <c r="D1950" s="23">
        <v>2.6889047087467398E-4</v>
      </c>
      <c r="E1950" s="22">
        <v>24101103</v>
      </c>
      <c r="F1950" s="22" t="s">
        <v>2589</v>
      </c>
      <c r="G1950" s="22" t="s">
        <v>3186</v>
      </c>
      <c r="H1950" s="22">
        <v>13071.947111087</v>
      </c>
      <c r="I1950" s="24">
        <f>'EVM CPZ List'!$D1950*'EVM CPZ List'!$C1950</f>
        <v>3.2266856504960875E-2</v>
      </c>
      <c r="J1950" s="25">
        <f>INDEX('Pivot of Risk Data'!A:A,MATCH('EVM CPZ List'!$B1950,'Pivot of Risk Data'!B:B,0),1)</f>
        <v>1915</v>
      </c>
      <c r="K1950" s="22">
        <f>0.000621371*'EVM CPZ List'!$H1950</f>
        <v>8.1225288483632401</v>
      </c>
      <c r="L1950" s="22">
        <f>L1949+'EVM CPZ List'!$K1950</f>
        <v>21832.9438975784</v>
      </c>
      <c r="M1950" s="22">
        <f>M1949-'EVM CPZ List'!$I1950</f>
        <v>3.1624905028163481</v>
      </c>
      <c r="N1950" s="7" t="e">
        <f>INDEX('2021 Certified EVM Plan'!G:G,MATCH(B1950,'2021 Certified EVM Plan'!E:E,0))</f>
        <v>#N/A</v>
      </c>
      <c r="O1950" s="7" t="e">
        <f>INDEX('2021 Certified EVM Plan'!M:M,MATCH(B1950,'2021 Certified EVM Plan'!E:E,0))</f>
        <v>#N/A</v>
      </c>
      <c r="P1950" s="7">
        <f t="shared" si="30"/>
        <v>1</v>
      </c>
      <c r="Q1950" s="26" t="e">
        <f>IF(INDEX('2021 Certified EVM Plan'!H:H,MATCH(B1950,'2021 Certified EVM Plan'!E:E,0))=1,M1950,#N/A)</f>
        <v>#N/A</v>
      </c>
      <c r="R1950" s="26" t="e">
        <f>IF(INDEX('2021 Certified EVM Plan'!J:J,MATCH(B1950,'2021 Certified EVM Plan'!E:E,0))=1,M1950,#N/A)</f>
        <v>#N/A</v>
      </c>
      <c r="S1950" s="26" t="e">
        <f>IF(INDEX('2021 Certified EVM Plan'!K:K,MATCH(B1950,'2021 Certified EVM Plan'!E:E,0))=1,M1950,#N/A)</f>
        <v>#N/A</v>
      </c>
    </row>
    <row r="1951" spans="1:19" x14ac:dyDescent="0.25">
      <c r="A1951" s="22" t="s">
        <v>2195</v>
      </c>
      <c r="B1951" s="22">
        <v>4121</v>
      </c>
      <c r="C1951" s="22">
        <v>212</v>
      </c>
      <c r="D1951" s="23">
        <v>2.6739454261199397E-4</v>
      </c>
      <c r="E1951" s="22">
        <v>82021106</v>
      </c>
      <c r="F1951" s="22" t="s">
        <v>2285</v>
      </c>
      <c r="G1951" s="22" t="s">
        <v>2377</v>
      </c>
      <c r="H1951" s="22">
        <v>20491.337677918102</v>
      </c>
      <c r="I1951" s="24">
        <f>'EVM CPZ List'!$D1951*'EVM CPZ List'!$C1951</f>
        <v>5.668764303374272E-2</v>
      </c>
      <c r="J1951" s="25">
        <f>INDEX('Pivot of Risk Data'!A:A,MATCH('EVM CPZ List'!$B1951,'Pivot of Risk Data'!B:B,0),1)</f>
        <v>1916</v>
      </c>
      <c r="K1951" s="22">
        <f>0.000621371*'EVM CPZ List'!$H1951</f>
        <v>12.732722984265649</v>
      </c>
      <c r="L1951" s="22">
        <f>L1950+'EVM CPZ List'!$K1951</f>
        <v>21845.676620562666</v>
      </c>
      <c r="M1951" s="22">
        <f>M1950-'EVM CPZ List'!$I1951</f>
        <v>3.1058028597826053</v>
      </c>
      <c r="N1951" s="7" t="e">
        <f>INDEX('2021 Certified EVM Plan'!G:G,MATCH(B1951,'2021 Certified EVM Plan'!E:E,0))</f>
        <v>#N/A</v>
      </c>
      <c r="O1951" s="7" t="e">
        <f>INDEX('2021 Certified EVM Plan'!M:M,MATCH(B1951,'2021 Certified EVM Plan'!E:E,0))</f>
        <v>#N/A</v>
      </c>
      <c r="P1951" s="7">
        <f t="shared" si="30"/>
        <v>1</v>
      </c>
      <c r="Q1951" s="26" t="e">
        <f>IF(INDEX('2021 Certified EVM Plan'!H:H,MATCH(B1951,'2021 Certified EVM Plan'!E:E,0))=1,M1951,#N/A)</f>
        <v>#N/A</v>
      </c>
      <c r="R1951" s="26" t="e">
        <f>IF(INDEX('2021 Certified EVM Plan'!J:J,MATCH(B1951,'2021 Certified EVM Plan'!E:E,0))=1,M1951,#N/A)</f>
        <v>#N/A</v>
      </c>
      <c r="S1951" s="26" t="e">
        <f>IF(INDEX('2021 Certified EVM Plan'!K:K,MATCH(B1951,'2021 Certified EVM Plan'!E:E,0))=1,M1951,#N/A)</f>
        <v>#N/A</v>
      </c>
    </row>
    <row r="1952" spans="1:19" x14ac:dyDescent="0.25">
      <c r="A1952" s="22" t="s">
        <v>2906</v>
      </c>
      <c r="B1952" s="22">
        <v>3239</v>
      </c>
      <c r="C1952" s="22">
        <v>20</v>
      </c>
      <c r="D1952" s="23">
        <v>2.6581701589588699E-4</v>
      </c>
      <c r="E1952" s="22">
        <v>22721106</v>
      </c>
      <c r="F1952" s="22" t="s">
        <v>3476</v>
      </c>
      <c r="G1952" s="22" t="s">
        <v>3477</v>
      </c>
      <c r="H1952" s="22">
        <v>3587.2513134586802</v>
      </c>
      <c r="I1952" s="24">
        <f>'EVM CPZ List'!$D1952*'EVM CPZ List'!$C1952</f>
        <v>5.31634031791774E-3</v>
      </c>
      <c r="J1952" s="25">
        <f>INDEX('Pivot of Risk Data'!A:A,MATCH('EVM CPZ List'!$B1952,'Pivot of Risk Data'!B:B,0),1)</f>
        <v>1917</v>
      </c>
      <c r="K1952" s="22">
        <f>0.000621371*'EVM CPZ List'!$H1952</f>
        <v>2.2290139358951335</v>
      </c>
      <c r="L1952" s="22">
        <f>L1951+'EVM CPZ List'!$K1952</f>
        <v>21847.905634498562</v>
      </c>
      <c r="M1952" s="22">
        <f>M1951-'EVM CPZ List'!$I1952</f>
        <v>3.1004865194646873</v>
      </c>
      <c r="N1952" s="7" t="e">
        <f>INDEX('2021 Certified EVM Plan'!G:G,MATCH(B1952,'2021 Certified EVM Plan'!E:E,0))</f>
        <v>#N/A</v>
      </c>
      <c r="O1952" s="7" t="e">
        <f>INDEX('2021 Certified EVM Plan'!M:M,MATCH(B1952,'2021 Certified EVM Plan'!E:E,0))</f>
        <v>#N/A</v>
      </c>
      <c r="P1952" s="7">
        <f t="shared" si="30"/>
        <v>1</v>
      </c>
      <c r="Q1952" s="26" t="e">
        <f>IF(INDEX('2021 Certified EVM Plan'!H:H,MATCH(B1952,'2021 Certified EVM Plan'!E:E,0))=1,M1952,#N/A)</f>
        <v>#N/A</v>
      </c>
      <c r="R1952" s="26" t="e">
        <f>IF(INDEX('2021 Certified EVM Plan'!J:J,MATCH(B1952,'2021 Certified EVM Plan'!E:E,0))=1,M1952,#N/A)</f>
        <v>#N/A</v>
      </c>
      <c r="S1952" s="26" t="e">
        <f>IF(INDEX('2021 Certified EVM Plan'!K:K,MATCH(B1952,'2021 Certified EVM Plan'!E:E,0))=1,M1952,#N/A)</f>
        <v>#N/A</v>
      </c>
    </row>
    <row r="1953" spans="1:19" x14ac:dyDescent="0.25">
      <c r="A1953" s="22" t="s">
        <v>964</v>
      </c>
      <c r="B1953" s="22">
        <v>2036</v>
      </c>
      <c r="C1953" s="22">
        <v>394</v>
      </c>
      <c r="D1953" s="23">
        <v>2.6561588093469203E-4</v>
      </c>
      <c r="E1953" s="22">
        <v>192171103</v>
      </c>
      <c r="F1953" s="22" t="s">
        <v>1034</v>
      </c>
      <c r="G1953" s="22" t="s">
        <v>1374</v>
      </c>
      <c r="H1953" s="22">
        <v>53467.337323789798</v>
      </c>
      <c r="I1953" s="24">
        <f>'EVM CPZ List'!$D1953*'EVM CPZ List'!$C1953</f>
        <v>0.10465265708826865</v>
      </c>
      <c r="J1953" s="25">
        <f>INDEX('Pivot of Risk Data'!A:A,MATCH('EVM CPZ List'!$B1953,'Pivot of Risk Data'!B:B,0),1)</f>
        <v>1918</v>
      </c>
      <c r="K1953" s="22">
        <f>0.000621371*'EVM CPZ List'!$H1953</f>
        <v>33.223052860220591</v>
      </c>
      <c r="L1953" s="22">
        <f>L1952+'EVM CPZ List'!$K1953</f>
        <v>21881.128687358781</v>
      </c>
      <c r="M1953" s="22">
        <f>M1952-'EVM CPZ List'!$I1953</f>
        <v>2.9958338623764185</v>
      </c>
      <c r="N1953" s="7" t="e">
        <f>INDEX('2021 Certified EVM Plan'!G:G,MATCH(B1953,'2021 Certified EVM Plan'!E:E,0))</f>
        <v>#N/A</v>
      </c>
      <c r="O1953" s="7" t="e">
        <f>INDEX('2021 Certified EVM Plan'!M:M,MATCH(B1953,'2021 Certified EVM Plan'!E:E,0))</f>
        <v>#N/A</v>
      </c>
      <c r="P1953" s="7">
        <f t="shared" si="30"/>
        <v>1</v>
      </c>
      <c r="Q1953" s="26" t="e">
        <f>IF(INDEX('2021 Certified EVM Plan'!H:H,MATCH(B1953,'2021 Certified EVM Plan'!E:E,0))=1,M1953,#N/A)</f>
        <v>#N/A</v>
      </c>
      <c r="R1953" s="26" t="e">
        <f>IF(INDEX('2021 Certified EVM Plan'!J:J,MATCH(B1953,'2021 Certified EVM Plan'!E:E,0))=1,M1953,#N/A)</f>
        <v>#N/A</v>
      </c>
      <c r="S1953" s="26" t="e">
        <f>IF(INDEX('2021 Certified EVM Plan'!K:K,MATCH(B1953,'2021 Certified EVM Plan'!E:E,0))=1,M1953,#N/A)</f>
        <v>#N/A</v>
      </c>
    </row>
    <row r="1954" spans="1:19" x14ac:dyDescent="0.25">
      <c r="A1954" s="22" t="s">
        <v>539</v>
      </c>
      <c r="B1954" s="22">
        <v>7598</v>
      </c>
      <c r="C1954" s="22">
        <v>93</v>
      </c>
      <c r="D1954" s="23">
        <v>2.6552485824259499E-4</v>
      </c>
      <c r="E1954" s="22">
        <v>103732101</v>
      </c>
      <c r="F1954" s="22" t="s">
        <v>879</v>
      </c>
      <c r="G1954" s="22" t="s">
        <v>906</v>
      </c>
      <c r="H1954" s="22">
        <v>10857.4498369966</v>
      </c>
      <c r="I1954" s="24">
        <f>'EVM CPZ List'!$D1954*'EVM CPZ List'!$C1954</f>
        <v>2.4693811816561335E-2</v>
      </c>
      <c r="J1954" s="25">
        <f>INDEX('Pivot of Risk Data'!A:A,MATCH('EVM CPZ List'!$B1954,'Pivot of Risk Data'!B:B,0),1)</f>
        <v>1919</v>
      </c>
      <c r="K1954" s="22">
        <f>0.000621371*'EVM CPZ List'!$H1954</f>
        <v>6.7465044626644151</v>
      </c>
      <c r="L1954" s="22">
        <f>L1953+'EVM CPZ List'!$K1954</f>
        <v>21887.875191821448</v>
      </c>
      <c r="M1954" s="22">
        <f>M1953-'EVM CPZ List'!$I1954</f>
        <v>2.9711400505598573</v>
      </c>
      <c r="N1954" s="7" t="e">
        <f>INDEX('2021 Certified EVM Plan'!G:G,MATCH(B1954,'2021 Certified EVM Plan'!E:E,0))</f>
        <v>#N/A</v>
      </c>
      <c r="O1954" s="7" t="e">
        <f>INDEX('2021 Certified EVM Plan'!M:M,MATCH(B1954,'2021 Certified EVM Plan'!E:E,0))</f>
        <v>#N/A</v>
      </c>
      <c r="P1954" s="7">
        <f t="shared" si="30"/>
        <v>1</v>
      </c>
      <c r="Q1954" s="26" t="e">
        <f>IF(INDEX('2021 Certified EVM Plan'!H:H,MATCH(B1954,'2021 Certified EVM Plan'!E:E,0))=1,M1954,#N/A)</f>
        <v>#N/A</v>
      </c>
      <c r="R1954" s="26" t="e">
        <f>IF(INDEX('2021 Certified EVM Plan'!J:J,MATCH(B1954,'2021 Certified EVM Plan'!E:E,0))=1,M1954,#N/A)</f>
        <v>#N/A</v>
      </c>
      <c r="S1954" s="26" t="e">
        <f>IF(INDEX('2021 Certified EVM Plan'!K:K,MATCH(B1954,'2021 Certified EVM Plan'!E:E,0))=1,M1954,#N/A)</f>
        <v>#N/A</v>
      </c>
    </row>
    <row r="1955" spans="1:19" x14ac:dyDescent="0.25">
      <c r="A1955" s="22" t="s">
        <v>2195</v>
      </c>
      <c r="B1955" s="22">
        <v>4066</v>
      </c>
      <c r="C1955" s="22">
        <v>140</v>
      </c>
      <c r="D1955" s="23">
        <v>2.6440284350054801E-4</v>
      </c>
      <c r="E1955" s="22">
        <v>83622106</v>
      </c>
      <c r="F1955" s="22" t="s">
        <v>2200</v>
      </c>
      <c r="G1955" s="22" t="s">
        <v>2344</v>
      </c>
      <c r="H1955" s="22">
        <v>13748.687888135</v>
      </c>
      <c r="I1955" s="24">
        <f>'EVM CPZ List'!$D1955*'EVM CPZ List'!$C1955</f>
        <v>3.7016398090076723E-2</v>
      </c>
      <c r="J1955" s="25">
        <f>INDEX('Pivot of Risk Data'!A:A,MATCH('EVM CPZ List'!$B1955,'Pivot of Risk Data'!B:B,0),1)</f>
        <v>1920</v>
      </c>
      <c r="K1955" s="22">
        <f>0.000621371*'EVM CPZ List'!$H1955</f>
        <v>8.5430359417383332</v>
      </c>
      <c r="L1955" s="22">
        <f>L1954+'EVM CPZ List'!$K1955</f>
        <v>21896.418227763184</v>
      </c>
      <c r="M1955" s="22">
        <f>M1954-'EVM CPZ List'!$I1955</f>
        <v>2.9341236524697805</v>
      </c>
      <c r="N1955" s="7" t="e">
        <f>INDEX('2021 Certified EVM Plan'!G:G,MATCH(B1955,'2021 Certified EVM Plan'!E:E,0))</f>
        <v>#N/A</v>
      </c>
      <c r="O1955" s="7" t="e">
        <f>INDEX('2021 Certified EVM Plan'!M:M,MATCH(B1955,'2021 Certified EVM Plan'!E:E,0))</f>
        <v>#N/A</v>
      </c>
      <c r="P1955" s="7">
        <f t="shared" si="30"/>
        <v>1</v>
      </c>
      <c r="Q1955" s="26" t="e">
        <f>IF(INDEX('2021 Certified EVM Plan'!H:H,MATCH(B1955,'2021 Certified EVM Plan'!E:E,0))=1,M1955,#N/A)</f>
        <v>#N/A</v>
      </c>
      <c r="R1955" s="26" t="e">
        <f>IF(INDEX('2021 Certified EVM Plan'!J:J,MATCH(B1955,'2021 Certified EVM Plan'!E:E,0))=1,M1955,#N/A)</f>
        <v>#N/A</v>
      </c>
      <c r="S1955" s="26" t="e">
        <f>IF(INDEX('2021 Certified EVM Plan'!K:K,MATCH(B1955,'2021 Certified EVM Plan'!E:E,0))=1,M1955,#N/A)</f>
        <v>#N/A</v>
      </c>
    </row>
    <row r="1956" spans="1:19" x14ac:dyDescent="0.25">
      <c r="A1956" s="22" t="s">
        <v>1672</v>
      </c>
      <c r="B1956" s="22">
        <v>2108</v>
      </c>
      <c r="C1956" s="22">
        <v>103</v>
      </c>
      <c r="D1956" s="23">
        <v>2.6315869137050901E-4</v>
      </c>
      <c r="E1956" s="22">
        <v>163661701</v>
      </c>
      <c r="F1956" s="22" t="s">
        <v>1691</v>
      </c>
      <c r="G1956" s="22" t="s">
        <v>1756</v>
      </c>
      <c r="H1956" s="22">
        <v>10691.9033313864</v>
      </c>
      <c r="I1956" s="24">
        <f>'EVM CPZ List'!$D1956*'EVM CPZ List'!$C1956</f>
        <v>2.7105345211162427E-2</v>
      </c>
      <c r="J1956" s="25">
        <f>INDEX('Pivot of Risk Data'!A:A,MATCH('EVM CPZ List'!$B1956,'Pivot of Risk Data'!B:B,0),1)</f>
        <v>1921</v>
      </c>
      <c r="K1956" s="22">
        <f>0.000621371*'EVM CPZ List'!$H1956</f>
        <v>6.6436386649268986</v>
      </c>
      <c r="L1956" s="22">
        <f>L1955+'EVM CPZ List'!$K1956</f>
        <v>21903.06186642811</v>
      </c>
      <c r="M1956" s="22">
        <f>M1955-'EVM CPZ List'!$I1956</f>
        <v>2.907018307258618</v>
      </c>
      <c r="N1956" s="7" t="e">
        <f>INDEX('2021 Certified EVM Plan'!G:G,MATCH(B1956,'2021 Certified EVM Plan'!E:E,0))</f>
        <v>#N/A</v>
      </c>
      <c r="O1956" s="7" t="e">
        <f>INDEX('2021 Certified EVM Plan'!M:M,MATCH(B1956,'2021 Certified EVM Plan'!E:E,0))</f>
        <v>#N/A</v>
      </c>
      <c r="P1956" s="7">
        <f t="shared" si="30"/>
        <v>1</v>
      </c>
      <c r="Q1956" s="26" t="e">
        <f>IF(INDEX('2021 Certified EVM Plan'!H:H,MATCH(B1956,'2021 Certified EVM Plan'!E:E,0))=1,M1956,#N/A)</f>
        <v>#N/A</v>
      </c>
      <c r="R1956" s="26" t="e">
        <f>IF(INDEX('2021 Certified EVM Plan'!J:J,MATCH(B1956,'2021 Certified EVM Plan'!E:E,0))=1,M1956,#N/A)</f>
        <v>#N/A</v>
      </c>
      <c r="S1956" s="26" t="e">
        <f>IF(INDEX('2021 Certified EVM Plan'!K:K,MATCH(B1956,'2021 Certified EVM Plan'!E:E,0))=1,M1956,#N/A)</f>
        <v>#N/A</v>
      </c>
    </row>
    <row r="1957" spans="1:19" x14ac:dyDescent="0.25">
      <c r="A1957" s="22" t="s">
        <v>2195</v>
      </c>
      <c r="B1957" s="22">
        <v>6723</v>
      </c>
      <c r="C1957" s="22">
        <v>184</v>
      </c>
      <c r="D1957" s="23">
        <v>2.6155476178189098E-4</v>
      </c>
      <c r="E1957" s="22">
        <v>83252106</v>
      </c>
      <c r="F1957" s="22" t="s">
        <v>2239</v>
      </c>
      <c r="G1957" s="22" t="s">
        <v>2341</v>
      </c>
      <c r="H1957" s="22">
        <v>19212.614455477698</v>
      </c>
      <c r="I1957" s="24">
        <f>'EVM CPZ List'!$D1957*'EVM CPZ List'!$C1957</f>
        <v>4.8126076167867939E-2</v>
      </c>
      <c r="J1957" s="25">
        <f>INDEX('Pivot of Risk Data'!A:A,MATCH('EVM CPZ List'!$B1957,'Pivot of Risk Data'!B:B,0),1)</f>
        <v>1922</v>
      </c>
      <c r="K1957" s="22">
        <f>0.000621371*'EVM CPZ List'!$H1957</f>
        <v>11.938161456814633</v>
      </c>
      <c r="L1957" s="22">
        <f>L1956+'EVM CPZ List'!$K1957</f>
        <v>21915.000027884926</v>
      </c>
      <c r="M1957" s="22">
        <f>M1956-'EVM CPZ List'!$I1957</f>
        <v>2.8588922310907501</v>
      </c>
      <c r="N1957" s="7" t="e">
        <f>INDEX('2021 Certified EVM Plan'!G:G,MATCH(B1957,'2021 Certified EVM Plan'!E:E,0))</f>
        <v>#N/A</v>
      </c>
      <c r="O1957" s="7" t="e">
        <f>INDEX('2021 Certified EVM Plan'!M:M,MATCH(B1957,'2021 Certified EVM Plan'!E:E,0))</f>
        <v>#N/A</v>
      </c>
      <c r="P1957" s="7">
        <f t="shared" si="30"/>
        <v>1</v>
      </c>
      <c r="Q1957" s="26" t="e">
        <f>IF(INDEX('2021 Certified EVM Plan'!H:H,MATCH(B1957,'2021 Certified EVM Plan'!E:E,0))=1,M1957,#N/A)</f>
        <v>#N/A</v>
      </c>
      <c r="R1957" s="26" t="e">
        <f>IF(INDEX('2021 Certified EVM Plan'!J:J,MATCH(B1957,'2021 Certified EVM Plan'!E:E,0))=1,M1957,#N/A)</f>
        <v>#N/A</v>
      </c>
      <c r="S1957" s="26" t="e">
        <f>IF(INDEX('2021 Certified EVM Plan'!K:K,MATCH(B1957,'2021 Certified EVM Plan'!E:E,0))=1,M1957,#N/A)</f>
        <v>#N/A</v>
      </c>
    </row>
    <row r="1958" spans="1:19" x14ac:dyDescent="0.25">
      <c r="A1958" s="22" t="s">
        <v>2906</v>
      </c>
      <c r="B1958" s="22">
        <v>6523</v>
      </c>
      <c r="C1958" s="22">
        <v>92</v>
      </c>
      <c r="D1958" s="23">
        <v>2.60687594426339E-4</v>
      </c>
      <c r="E1958" s="22">
        <v>14091108</v>
      </c>
      <c r="F1958" s="22" t="s">
        <v>3066</v>
      </c>
      <c r="G1958" s="22" t="s">
        <v>3309</v>
      </c>
      <c r="H1958" s="22">
        <v>8831.8074269334393</v>
      </c>
      <c r="I1958" s="24">
        <f>'EVM CPZ List'!$D1958*'EVM CPZ List'!$C1958</f>
        <v>2.3983258687223188E-2</v>
      </c>
      <c r="J1958" s="25">
        <f>INDEX('Pivot of Risk Data'!A:A,MATCH('EVM CPZ List'!$B1958,'Pivot of Risk Data'!B:B,0),1)</f>
        <v>1923</v>
      </c>
      <c r="K1958" s="22">
        <f>0.000621371*'EVM CPZ List'!$H1958</f>
        <v>5.4878290126810585</v>
      </c>
      <c r="L1958" s="22">
        <f>L1957+'EVM CPZ List'!$K1958</f>
        <v>21920.487856897606</v>
      </c>
      <c r="M1958" s="22">
        <f>M1957-'EVM CPZ List'!$I1958</f>
        <v>2.834908972403527</v>
      </c>
      <c r="N1958" s="7" t="e">
        <f>INDEX('2021 Certified EVM Plan'!G:G,MATCH(B1958,'2021 Certified EVM Plan'!E:E,0))</f>
        <v>#N/A</v>
      </c>
      <c r="O1958" s="7" t="e">
        <f>INDEX('2021 Certified EVM Plan'!M:M,MATCH(B1958,'2021 Certified EVM Plan'!E:E,0))</f>
        <v>#N/A</v>
      </c>
      <c r="P1958" s="7">
        <f t="shared" si="30"/>
        <v>1</v>
      </c>
      <c r="Q1958" s="26" t="e">
        <f>IF(INDEX('2021 Certified EVM Plan'!H:H,MATCH(B1958,'2021 Certified EVM Plan'!E:E,0))=1,M1958,#N/A)</f>
        <v>#N/A</v>
      </c>
      <c r="R1958" s="26" t="e">
        <f>IF(INDEX('2021 Certified EVM Plan'!J:J,MATCH(B1958,'2021 Certified EVM Plan'!E:E,0))=1,M1958,#N/A)</f>
        <v>#N/A</v>
      </c>
      <c r="S1958" s="26" t="e">
        <f>IF(INDEX('2021 Certified EVM Plan'!K:K,MATCH(B1958,'2021 Certified EVM Plan'!E:E,0))=1,M1958,#N/A)</f>
        <v>#N/A</v>
      </c>
    </row>
    <row r="1959" spans="1:19" x14ac:dyDescent="0.25">
      <c r="A1959" s="22" t="s">
        <v>2906</v>
      </c>
      <c r="B1959" s="22">
        <v>3207</v>
      </c>
      <c r="C1959" s="22">
        <v>18</v>
      </c>
      <c r="D1959" s="23">
        <v>2.59699723326455E-4</v>
      </c>
      <c r="E1959" s="22">
        <v>43201101</v>
      </c>
      <c r="F1959" s="22" t="s">
        <v>2937</v>
      </c>
      <c r="G1959" s="22" t="s">
        <v>3129</v>
      </c>
      <c r="H1959" s="22">
        <v>1888.10686230701</v>
      </c>
      <c r="I1959" s="24">
        <f>'EVM CPZ List'!$D1959*'EVM CPZ List'!$C1959</f>
        <v>4.6745950198761902E-3</v>
      </c>
      <c r="J1959" s="25">
        <f>INDEX('Pivot of Risk Data'!A:A,MATCH('EVM CPZ List'!$B1959,'Pivot of Risk Data'!B:B,0),1)</f>
        <v>1924</v>
      </c>
      <c r="K1959" s="22">
        <f>0.000621371*'EVM CPZ List'!$H1959</f>
        <v>1.1732148491385692</v>
      </c>
      <c r="L1959" s="22">
        <f>L1958+'EVM CPZ List'!$K1959</f>
        <v>21921.661071746745</v>
      </c>
      <c r="M1959" s="22">
        <f>M1958-'EVM CPZ List'!$I1959</f>
        <v>2.8302343773836509</v>
      </c>
      <c r="N1959" s="7" t="e">
        <f>INDEX('2021 Certified EVM Plan'!G:G,MATCH(B1959,'2021 Certified EVM Plan'!E:E,0))</f>
        <v>#N/A</v>
      </c>
      <c r="O1959" s="7" t="e">
        <f>INDEX('2021 Certified EVM Plan'!M:M,MATCH(B1959,'2021 Certified EVM Plan'!E:E,0))</f>
        <v>#N/A</v>
      </c>
      <c r="P1959" s="7">
        <f t="shared" si="30"/>
        <v>1</v>
      </c>
      <c r="Q1959" s="26" t="e">
        <f>IF(INDEX('2021 Certified EVM Plan'!H:H,MATCH(B1959,'2021 Certified EVM Plan'!E:E,0))=1,M1959,#N/A)</f>
        <v>#N/A</v>
      </c>
      <c r="R1959" s="26" t="e">
        <f>IF(INDEX('2021 Certified EVM Plan'!J:J,MATCH(B1959,'2021 Certified EVM Plan'!E:E,0))=1,M1959,#N/A)</f>
        <v>#N/A</v>
      </c>
      <c r="S1959" s="26" t="e">
        <f>IF(INDEX('2021 Certified EVM Plan'!K:K,MATCH(B1959,'2021 Certified EVM Plan'!E:E,0))=1,M1959,#N/A)</f>
        <v>#N/A</v>
      </c>
    </row>
    <row r="1960" spans="1:19" x14ac:dyDescent="0.25">
      <c r="A1960" s="22" t="s">
        <v>1672</v>
      </c>
      <c r="B1960" s="22">
        <v>2907</v>
      </c>
      <c r="C1960" s="22">
        <v>138</v>
      </c>
      <c r="D1960" s="23">
        <v>2.5458926009146898E-4</v>
      </c>
      <c r="E1960" s="22">
        <v>163351704</v>
      </c>
      <c r="F1960" s="22" t="s">
        <v>1767</v>
      </c>
      <c r="G1960" s="22" t="s">
        <v>1768</v>
      </c>
      <c r="H1960" s="22">
        <v>15628.5100883123</v>
      </c>
      <c r="I1960" s="24">
        <f>'EVM CPZ List'!$D1960*'EVM CPZ List'!$C1960</f>
        <v>3.5133317892622716E-2</v>
      </c>
      <c r="J1960" s="25">
        <f>INDEX('Pivot of Risk Data'!A:A,MATCH('EVM CPZ List'!$B1960,'Pivot of Risk Data'!B:B,0),1)</f>
        <v>1925</v>
      </c>
      <c r="K1960" s="22">
        <f>0.000621371*'EVM CPZ List'!$H1960</f>
        <v>9.7111029420847021</v>
      </c>
      <c r="L1960" s="22">
        <f>L1959+'EVM CPZ List'!$K1960</f>
        <v>21931.37217468883</v>
      </c>
      <c r="M1960" s="22">
        <f>M1959-'EVM CPZ List'!$I1960</f>
        <v>2.7951010594910284</v>
      </c>
      <c r="N1960" s="7" t="e">
        <f>INDEX('2021 Certified EVM Plan'!G:G,MATCH(B1960,'2021 Certified EVM Plan'!E:E,0))</f>
        <v>#N/A</v>
      </c>
      <c r="O1960" s="7" t="e">
        <f>INDEX('2021 Certified EVM Plan'!M:M,MATCH(B1960,'2021 Certified EVM Plan'!E:E,0))</f>
        <v>#N/A</v>
      </c>
      <c r="P1960" s="7">
        <f t="shared" si="30"/>
        <v>1</v>
      </c>
      <c r="Q1960" s="26" t="e">
        <f>IF(INDEX('2021 Certified EVM Plan'!H:H,MATCH(B1960,'2021 Certified EVM Plan'!E:E,0))=1,M1960,#N/A)</f>
        <v>#N/A</v>
      </c>
      <c r="R1960" s="26" t="e">
        <f>IF(INDEX('2021 Certified EVM Plan'!J:J,MATCH(B1960,'2021 Certified EVM Plan'!E:E,0))=1,M1960,#N/A)</f>
        <v>#N/A</v>
      </c>
      <c r="S1960" s="26" t="e">
        <f>IF(INDEX('2021 Certified EVM Plan'!K:K,MATCH(B1960,'2021 Certified EVM Plan'!E:E,0))=1,M1960,#N/A)</f>
        <v>#N/A</v>
      </c>
    </row>
    <row r="1961" spans="1:19" x14ac:dyDescent="0.25">
      <c r="A1961" s="22" t="s">
        <v>964</v>
      </c>
      <c r="B1961" s="22">
        <v>7028</v>
      </c>
      <c r="C1961" s="22">
        <v>89</v>
      </c>
      <c r="D1961" s="23">
        <v>2.5399306500762498E-4</v>
      </c>
      <c r="E1961" s="22">
        <v>192021122</v>
      </c>
      <c r="F1961" s="22" t="s">
        <v>1413</v>
      </c>
      <c r="G1961" s="22" t="s">
        <v>1494</v>
      </c>
      <c r="H1961" s="22">
        <v>7920.8950858857297</v>
      </c>
      <c r="I1961" s="24">
        <f>'EVM CPZ List'!$D1961*'EVM CPZ List'!$C1961</f>
        <v>2.2605382785678623E-2</v>
      </c>
      <c r="J1961" s="25">
        <f>INDEX('Pivot of Risk Data'!A:A,MATCH('EVM CPZ List'!$B1961,'Pivot of Risk Data'!B:B,0),1)</f>
        <v>1926</v>
      </c>
      <c r="K1961" s="22">
        <f>0.000621371*'EVM CPZ List'!$H1961</f>
        <v>4.9218145004119016</v>
      </c>
      <c r="L1961" s="22">
        <f>L1960+'EVM CPZ List'!$K1961</f>
        <v>21936.293989189242</v>
      </c>
      <c r="M1961" s="22">
        <f>M1960-'EVM CPZ List'!$I1961</f>
        <v>2.7724956767053497</v>
      </c>
      <c r="N1961" s="7" t="e">
        <f>INDEX('2021 Certified EVM Plan'!G:G,MATCH(B1961,'2021 Certified EVM Plan'!E:E,0))</f>
        <v>#N/A</v>
      </c>
      <c r="O1961" s="7" t="e">
        <f>INDEX('2021 Certified EVM Plan'!M:M,MATCH(B1961,'2021 Certified EVM Plan'!E:E,0))</f>
        <v>#N/A</v>
      </c>
      <c r="P1961" s="7">
        <f t="shared" si="30"/>
        <v>1</v>
      </c>
      <c r="Q1961" s="26" t="e">
        <f>IF(INDEX('2021 Certified EVM Plan'!H:H,MATCH(B1961,'2021 Certified EVM Plan'!E:E,0))=1,M1961,#N/A)</f>
        <v>#N/A</v>
      </c>
      <c r="R1961" s="26" t="e">
        <f>IF(INDEX('2021 Certified EVM Plan'!J:J,MATCH(B1961,'2021 Certified EVM Plan'!E:E,0))=1,M1961,#N/A)</f>
        <v>#N/A</v>
      </c>
      <c r="S1961" s="26" t="e">
        <f>IF(INDEX('2021 Certified EVM Plan'!K:K,MATCH(B1961,'2021 Certified EVM Plan'!E:E,0))=1,M1961,#N/A)</f>
        <v>#N/A</v>
      </c>
    </row>
    <row r="1962" spans="1:19" x14ac:dyDescent="0.25">
      <c r="A1962" s="22" t="s">
        <v>2195</v>
      </c>
      <c r="B1962" s="22">
        <v>2063</v>
      </c>
      <c r="C1962" s="22">
        <v>125</v>
      </c>
      <c r="D1962" s="23">
        <v>2.5347656740229901E-4</v>
      </c>
      <c r="E1962" s="22">
        <v>182742104</v>
      </c>
      <c r="F1962" s="22" t="s">
        <v>2579</v>
      </c>
      <c r="G1962" s="22" t="s">
        <v>2580</v>
      </c>
      <c r="H1962" s="22">
        <v>37629.380834729403</v>
      </c>
      <c r="I1962" s="24">
        <f>'EVM CPZ List'!$D1962*'EVM CPZ List'!$C1962</f>
        <v>3.1684570925287377E-2</v>
      </c>
      <c r="J1962" s="25">
        <f>INDEX('Pivot of Risk Data'!A:A,MATCH('EVM CPZ List'!$B1962,'Pivot of Risk Data'!B:B,0),1)</f>
        <v>1927</v>
      </c>
      <c r="K1962" s="22">
        <f>0.000621371*'EVM CPZ List'!$H1962</f>
        <v>23.381805998656645</v>
      </c>
      <c r="L1962" s="22">
        <f>L1961+'EVM CPZ List'!$K1962</f>
        <v>21959.675795187897</v>
      </c>
      <c r="M1962" s="22">
        <f>M1961-'EVM CPZ List'!$I1962</f>
        <v>2.7408111057800624</v>
      </c>
      <c r="N1962" s="7" t="e">
        <f>INDEX('2021 Certified EVM Plan'!G:G,MATCH(B1962,'2021 Certified EVM Plan'!E:E,0))</f>
        <v>#N/A</v>
      </c>
      <c r="O1962" s="7" t="e">
        <f>INDEX('2021 Certified EVM Plan'!M:M,MATCH(B1962,'2021 Certified EVM Plan'!E:E,0))</f>
        <v>#N/A</v>
      </c>
      <c r="P1962" s="7">
        <f t="shared" si="30"/>
        <v>1</v>
      </c>
      <c r="Q1962" s="26" t="e">
        <f>IF(INDEX('2021 Certified EVM Plan'!H:H,MATCH(B1962,'2021 Certified EVM Plan'!E:E,0))=1,M1962,#N/A)</f>
        <v>#N/A</v>
      </c>
      <c r="R1962" s="26" t="e">
        <f>IF(INDEX('2021 Certified EVM Plan'!J:J,MATCH(B1962,'2021 Certified EVM Plan'!E:E,0))=1,M1962,#N/A)</f>
        <v>#N/A</v>
      </c>
      <c r="S1962" s="26" t="e">
        <f>IF(INDEX('2021 Certified EVM Plan'!K:K,MATCH(B1962,'2021 Certified EVM Plan'!E:E,0))=1,M1962,#N/A)</f>
        <v>#N/A</v>
      </c>
    </row>
    <row r="1963" spans="1:19" x14ac:dyDescent="0.25">
      <c r="A1963" s="22" t="s">
        <v>1672</v>
      </c>
      <c r="B1963" s="22">
        <v>3745</v>
      </c>
      <c r="C1963" s="22">
        <v>41</v>
      </c>
      <c r="D1963" s="23">
        <v>2.5346495249957098E-4</v>
      </c>
      <c r="E1963" s="22">
        <v>254151101</v>
      </c>
      <c r="F1963" s="22" t="s">
        <v>1762</v>
      </c>
      <c r="G1963" s="22" t="s">
        <v>1969</v>
      </c>
      <c r="H1963" s="22">
        <v>4312.8610376873903</v>
      </c>
      <c r="I1963" s="24">
        <f>'EVM CPZ List'!$D1963*'EVM CPZ List'!$C1963</f>
        <v>1.0392063052482411E-2</v>
      </c>
      <c r="J1963" s="25">
        <f>INDEX('Pivot of Risk Data'!A:A,MATCH('EVM CPZ List'!$B1963,'Pivot of Risk Data'!B:B,0),1)</f>
        <v>1928</v>
      </c>
      <c r="K1963" s="22">
        <f>0.000621371*'EVM CPZ List'!$H1963</f>
        <v>2.6798867758488516</v>
      </c>
      <c r="L1963" s="22">
        <f>L1962+'EVM CPZ List'!$K1963</f>
        <v>21962.355681963745</v>
      </c>
      <c r="M1963" s="22">
        <f>M1962-'EVM CPZ List'!$I1963</f>
        <v>2.7304190427275801</v>
      </c>
      <c r="N1963" s="7" t="e">
        <f>INDEX('2021 Certified EVM Plan'!G:G,MATCH(B1963,'2021 Certified EVM Plan'!E:E,0))</f>
        <v>#N/A</v>
      </c>
      <c r="O1963" s="7" t="e">
        <f>INDEX('2021 Certified EVM Plan'!M:M,MATCH(B1963,'2021 Certified EVM Plan'!E:E,0))</f>
        <v>#N/A</v>
      </c>
      <c r="P1963" s="7">
        <f t="shared" si="30"/>
        <v>1</v>
      </c>
      <c r="Q1963" s="26" t="e">
        <f>IF(INDEX('2021 Certified EVM Plan'!H:H,MATCH(B1963,'2021 Certified EVM Plan'!E:E,0))=1,M1963,#N/A)</f>
        <v>#N/A</v>
      </c>
      <c r="R1963" s="26" t="e">
        <f>IF(INDEX('2021 Certified EVM Plan'!J:J,MATCH(B1963,'2021 Certified EVM Plan'!E:E,0))=1,M1963,#N/A)</f>
        <v>#N/A</v>
      </c>
      <c r="S1963" s="26" t="e">
        <f>IF(INDEX('2021 Certified EVM Plan'!K:K,MATCH(B1963,'2021 Certified EVM Plan'!E:E,0))=1,M1963,#N/A)</f>
        <v>#N/A</v>
      </c>
    </row>
    <row r="1964" spans="1:19" x14ac:dyDescent="0.25">
      <c r="A1964" s="22" t="s">
        <v>1672</v>
      </c>
      <c r="B1964" s="22">
        <v>3507</v>
      </c>
      <c r="C1964" s="22">
        <v>112</v>
      </c>
      <c r="D1964" s="23">
        <v>2.50823833596287E-4</v>
      </c>
      <c r="E1964" s="22">
        <v>163351703</v>
      </c>
      <c r="F1964" s="22" t="s">
        <v>1819</v>
      </c>
      <c r="G1964" s="22" t="s">
        <v>1820</v>
      </c>
      <c r="H1964" s="22">
        <v>66426.892049802496</v>
      </c>
      <c r="I1964" s="24">
        <f>'EVM CPZ List'!$D1964*'EVM CPZ List'!$C1964</f>
        <v>2.8092269362784146E-2</v>
      </c>
      <c r="J1964" s="25">
        <f>INDEX('Pivot of Risk Data'!A:A,MATCH('EVM CPZ List'!$B1964,'Pivot of Risk Data'!B:B,0),1)</f>
        <v>1929</v>
      </c>
      <c r="K1964" s="22">
        <f>0.000621371*'EVM CPZ List'!$H1964</f>
        <v>41.275744339877825</v>
      </c>
      <c r="L1964" s="22">
        <f>L1963+'EVM CPZ List'!$K1964</f>
        <v>22003.631426303622</v>
      </c>
      <c r="M1964" s="22">
        <f>M1963-'EVM CPZ List'!$I1964</f>
        <v>2.702326773364796</v>
      </c>
      <c r="N1964" s="7" t="e">
        <f>INDEX('2021 Certified EVM Plan'!G:G,MATCH(B1964,'2021 Certified EVM Plan'!E:E,0))</f>
        <v>#N/A</v>
      </c>
      <c r="O1964" s="7" t="e">
        <f>INDEX('2021 Certified EVM Plan'!M:M,MATCH(B1964,'2021 Certified EVM Plan'!E:E,0))</f>
        <v>#N/A</v>
      </c>
      <c r="P1964" s="7">
        <f t="shared" si="30"/>
        <v>1</v>
      </c>
      <c r="Q1964" s="26" t="e">
        <f>IF(INDEX('2021 Certified EVM Plan'!H:H,MATCH(B1964,'2021 Certified EVM Plan'!E:E,0))=1,M1964,#N/A)</f>
        <v>#N/A</v>
      </c>
      <c r="R1964" s="26" t="e">
        <f>IF(INDEX('2021 Certified EVM Plan'!J:J,MATCH(B1964,'2021 Certified EVM Plan'!E:E,0))=1,M1964,#N/A)</f>
        <v>#N/A</v>
      </c>
      <c r="S1964" s="26" t="e">
        <f>IF(INDEX('2021 Certified EVM Plan'!K:K,MATCH(B1964,'2021 Certified EVM Plan'!E:E,0))=1,M1964,#N/A)</f>
        <v>#N/A</v>
      </c>
    </row>
    <row r="1965" spans="1:19" x14ac:dyDescent="0.25">
      <c r="A1965" s="22" t="s">
        <v>2906</v>
      </c>
      <c r="B1965" s="22">
        <v>4938</v>
      </c>
      <c r="C1965" s="22">
        <v>53</v>
      </c>
      <c r="D1965" s="23">
        <v>2.5058037473538202E-4</v>
      </c>
      <c r="E1965" s="22">
        <v>14101105</v>
      </c>
      <c r="F1965" s="22" t="s">
        <v>3149</v>
      </c>
      <c r="G1965" s="22" t="s">
        <v>3245</v>
      </c>
      <c r="H1965" s="22">
        <v>5038.5617670746697</v>
      </c>
      <c r="I1965" s="24">
        <f>'EVM CPZ List'!$D1965*'EVM CPZ List'!$C1965</f>
        <v>1.3280759860975247E-2</v>
      </c>
      <c r="J1965" s="25">
        <f>INDEX('Pivot of Risk Data'!A:A,MATCH('EVM CPZ List'!$B1965,'Pivot of Risk Data'!B:B,0),1)</f>
        <v>1930</v>
      </c>
      <c r="K1965" s="22">
        <f>0.000621371*'EVM CPZ List'!$H1965</f>
        <v>3.1308161637689547</v>
      </c>
      <c r="L1965" s="22">
        <f>L1964+'EVM CPZ List'!$K1965</f>
        <v>22006.76224246739</v>
      </c>
      <c r="M1965" s="22">
        <f>M1964-'EVM CPZ List'!$I1965</f>
        <v>2.6890460135038206</v>
      </c>
      <c r="N1965" s="7" t="e">
        <f>INDEX('2021 Certified EVM Plan'!G:G,MATCH(B1965,'2021 Certified EVM Plan'!E:E,0))</f>
        <v>#N/A</v>
      </c>
      <c r="O1965" s="7" t="e">
        <f>INDEX('2021 Certified EVM Plan'!M:M,MATCH(B1965,'2021 Certified EVM Plan'!E:E,0))</f>
        <v>#N/A</v>
      </c>
      <c r="P1965" s="7">
        <f t="shared" si="30"/>
        <v>1</v>
      </c>
      <c r="Q1965" s="26" t="e">
        <f>IF(INDEX('2021 Certified EVM Plan'!H:H,MATCH(B1965,'2021 Certified EVM Plan'!E:E,0))=1,M1965,#N/A)</f>
        <v>#N/A</v>
      </c>
      <c r="R1965" s="26" t="e">
        <f>IF(INDEX('2021 Certified EVM Plan'!J:J,MATCH(B1965,'2021 Certified EVM Plan'!E:E,0))=1,M1965,#N/A)</f>
        <v>#N/A</v>
      </c>
      <c r="S1965" s="26" t="e">
        <f>IF(INDEX('2021 Certified EVM Plan'!K:K,MATCH(B1965,'2021 Certified EVM Plan'!E:E,0))=1,M1965,#N/A)</f>
        <v>#N/A</v>
      </c>
    </row>
    <row r="1966" spans="1:19" x14ac:dyDescent="0.25">
      <c r="A1966" s="22" t="s">
        <v>1672</v>
      </c>
      <c r="B1966" s="22">
        <v>5765</v>
      </c>
      <c r="C1966" s="22">
        <v>84</v>
      </c>
      <c r="D1966" s="23">
        <v>2.48643215472452E-4</v>
      </c>
      <c r="E1966" s="22">
        <v>163661702</v>
      </c>
      <c r="F1966" s="22" t="s">
        <v>1744</v>
      </c>
      <c r="G1966" s="22" t="s">
        <v>1988</v>
      </c>
      <c r="H1966" s="22">
        <v>9423.8185649339193</v>
      </c>
      <c r="I1966" s="24">
        <f>'EVM CPZ List'!$D1966*'EVM CPZ List'!$C1966</f>
        <v>2.0886030099685968E-2</v>
      </c>
      <c r="J1966" s="25">
        <f>INDEX('Pivot of Risk Data'!A:A,MATCH('EVM CPZ List'!$B1966,'Pivot of Risk Data'!B:B,0),1)</f>
        <v>1931</v>
      </c>
      <c r="K1966" s="22">
        <f>0.000621371*'EVM CPZ List'!$H1966</f>
        <v>5.8556875655115546</v>
      </c>
      <c r="L1966" s="22">
        <f>L1965+'EVM CPZ List'!$K1966</f>
        <v>22012.617930032902</v>
      </c>
      <c r="M1966" s="22">
        <f>M1965-'EVM CPZ List'!$I1966</f>
        <v>2.6681599834041347</v>
      </c>
      <c r="N1966" s="7" t="e">
        <f>INDEX('2021 Certified EVM Plan'!G:G,MATCH(B1966,'2021 Certified EVM Plan'!E:E,0))</f>
        <v>#N/A</v>
      </c>
      <c r="O1966" s="7" t="e">
        <f>INDEX('2021 Certified EVM Plan'!M:M,MATCH(B1966,'2021 Certified EVM Plan'!E:E,0))</f>
        <v>#N/A</v>
      </c>
      <c r="P1966" s="7">
        <f t="shared" si="30"/>
        <v>1</v>
      </c>
      <c r="Q1966" s="26" t="e">
        <f>IF(INDEX('2021 Certified EVM Plan'!H:H,MATCH(B1966,'2021 Certified EVM Plan'!E:E,0))=1,M1966,#N/A)</f>
        <v>#N/A</v>
      </c>
      <c r="R1966" s="26" t="e">
        <f>IF(INDEX('2021 Certified EVM Plan'!J:J,MATCH(B1966,'2021 Certified EVM Plan'!E:E,0))=1,M1966,#N/A)</f>
        <v>#N/A</v>
      </c>
      <c r="S1966" s="26" t="e">
        <f>IF(INDEX('2021 Certified EVM Plan'!K:K,MATCH(B1966,'2021 Certified EVM Plan'!E:E,0))=1,M1966,#N/A)</f>
        <v>#N/A</v>
      </c>
    </row>
    <row r="1967" spans="1:19" x14ac:dyDescent="0.25">
      <c r="A1967" s="22" t="s">
        <v>1672</v>
      </c>
      <c r="B1967" s="22">
        <v>3219</v>
      </c>
      <c r="C1967" s="22">
        <v>10</v>
      </c>
      <c r="D1967" s="23">
        <v>2.48166827035836E-4</v>
      </c>
      <c r="E1967" s="22">
        <v>163351703</v>
      </c>
      <c r="F1967" s="22" t="s">
        <v>1819</v>
      </c>
      <c r="G1967" s="22" t="s">
        <v>2085</v>
      </c>
      <c r="H1967" s="22">
        <v>44739.863542106301</v>
      </c>
      <c r="I1967" s="24">
        <f>'EVM CPZ List'!$D1967*'EVM CPZ List'!$C1967</f>
        <v>2.4816682703583601E-3</v>
      </c>
      <c r="J1967" s="25">
        <f>INDEX('Pivot of Risk Data'!A:A,MATCH('EVM CPZ List'!$B1967,'Pivot of Risk Data'!B:B,0),1)</f>
        <v>1932</v>
      </c>
      <c r="K1967" s="22">
        <f>0.000621371*'EVM CPZ List'!$H1967</f>
        <v>27.800053749022133</v>
      </c>
      <c r="L1967" s="22">
        <f>L1966+'EVM CPZ List'!$K1967</f>
        <v>22040.417983781925</v>
      </c>
      <c r="M1967" s="22">
        <f>M1966-'EVM CPZ List'!$I1967</f>
        <v>2.6656783151337762</v>
      </c>
      <c r="N1967" s="7" t="e">
        <f>INDEX('2021 Certified EVM Plan'!G:G,MATCH(B1967,'2021 Certified EVM Plan'!E:E,0))</f>
        <v>#N/A</v>
      </c>
      <c r="O1967" s="7" t="e">
        <f>INDEX('2021 Certified EVM Plan'!M:M,MATCH(B1967,'2021 Certified EVM Plan'!E:E,0))</f>
        <v>#N/A</v>
      </c>
      <c r="P1967" s="7">
        <f t="shared" si="30"/>
        <v>1</v>
      </c>
      <c r="Q1967" s="26" t="e">
        <f>IF(INDEX('2021 Certified EVM Plan'!H:H,MATCH(B1967,'2021 Certified EVM Plan'!E:E,0))=1,M1967,#N/A)</f>
        <v>#N/A</v>
      </c>
      <c r="R1967" s="26" t="e">
        <f>IF(INDEX('2021 Certified EVM Plan'!J:J,MATCH(B1967,'2021 Certified EVM Plan'!E:E,0))=1,M1967,#N/A)</f>
        <v>#N/A</v>
      </c>
      <c r="S1967" s="26" t="e">
        <f>IF(INDEX('2021 Certified EVM Plan'!K:K,MATCH(B1967,'2021 Certified EVM Plan'!E:E,0))=1,M1967,#N/A)</f>
        <v>#N/A</v>
      </c>
    </row>
    <row r="1968" spans="1:19" x14ac:dyDescent="0.25">
      <c r="A1968" s="22" t="s">
        <v>2195</v>
      </c>
      <c r="B1968" s="22">
        <v>1538</v>
      </c>
      <c r="C1968" s="22">
        <v>17</v>
      </c>
      <c r="D1968" s="23">
        <v>2.4698485826845799E-4</v>
      </c>
      <c r="E1968" s="22">
        <v>182631101</v>
      </c>
      <c r="F1968" s="22" t="s">
        <v>2453</v>
      </c>
      <c r="G1968" s="22" t="s">
        <v>2578</v>
      </c>
      <c r="H1968" s="22">
        <v>2987.6026275020299</v>
      </c>
      <c r="I1968" s="24">
        <f>'EVM CPZ List'!$D1968*'EVM CPZ List'!$C1968</f>
        <v>4.1987425905637855E-3</v>
      </c>
      <c r="J1968" s="25">
        <f>INDEX('Pivot of Risk Data'!A:A,MATCH('EVM CPZ List'!$B1968,'Pivot of Risk Data'!B:B,0),1)</f>
        <v>1933</v>
      </c>
      <c r="K1968" s="22">
        <f>0.000621371*'EVM CPZ List'!$H1968</f>
        <v>1.8564096322535639</v>
      </c>
      <c r="L1968" s="22">
        <f>L1967+'EVM CPZ List'!$K1968</f>
        <v>22042.27439341418</v>
      </c>
      <c r="M1968" s="22">
        <f>M1967-'EVM CPZ List'!$I1968</f>
        <v>2.6614795725432123</v>
      </c>
      <c r="N1968" s="7" t="e">
        <f>INDEX('2021 Certified EVM Plan'!G:G,MATCH(B1968,'2021 Certified EVM Plan'!E:E,0))</f>
        <v>#N/A</v>
      </c>
      <c r="O1968" s="7" t="e">
        <f>INDEX('2021 Certified EVM Plan'!M:M,MATCH(B1968,'2021 Certified EVM Plan'!E:E,0))</f>
        <v>#N/A</v>
      </c>
      <c r="P1968" s="7">
        <f t="shared" si="30"/>
        <v>1</v>
      </c>
      <c r="Q1968" s="26" t="e">
        <f>IF(INDEX('2021 Certified EVM Plan'!H:H,MATCH(B1968,'2021 Certified EVM Plan'!E:E,0))=1,M1968,#N/A)</f>
        <v>#N/A</v>
      </c>
      <c r="R1968" s="26" t="e">
        <f>IF(INDEX('2021 Certified EVM Plan'!J:J,MATCH(B1968,'2021 Certified EVM Plan'!E:E,0))=1,M1968,#N/A)</f>
        <v>#N/A</v>
      </c>
      <c r="S1968" s="26" t="e">
        <f>IF(INDEX('2021 Certified EVM Plan'!K:K,MATCH(B1968,'2021 Certified EVM Plan'!E:E,0))=1,M1968,#N/A)</f>
        <v>#N/A</v>
      </c>
    </row>
    <row r="1969" spans="1:19" x14ac:dyDescent="0.25">
      <c r="A1969" s="22" t="s">
        <v>2195</v>
      </c>
      <c r="B1969" s="22">
        <v>986</v>
      </c>
      <c r="C1969" s="22">
        <v>346</v>
      </c>
      <c r="D1969" s="23">
        <v>2.4665346809346698E-4</v>
      </c>
      <c r="E1969" s="22">
        <v>83692104</v>
      </c>
      <c r="F1969" s="22" t="s">
        <v>2378</v>
      </c>
      <c r="G1969" s="22" t="s">
        <v>2390</v>
      </c>
      <c r="H1969" s="22">
        <v>32076.122025179899</v>
      </c>
      <c r="I1969" s="24">
        <f>'EVM CPZ List'!$D1969*'EVM CPZ List'!$C1969</f>
        <v>8.5342099960339576E-2</v>
      </c>
      <c r="J1969" s="25">
        <f>INDEX('Pivot of Risk Data'!A:A,MATCH('EVM CPZ List'!$B1969,'Pivot of Risk Data'!B:B,0),1)</f>
        <v>1934</v>
      </c>
      <c r="K1969" s="22">
        <f>0.000621371*'EVM CPZ List'!$H1969</f>
        <v>19.931172018908057</v>
      </c>
      <c r="L1969" s="22">
        <f>L1968+'EVM CPZ List'!$K1969</f>
        <v>22062.205565433087</v>
      </c>
      <c r="M1969" s="22">
        <f>M1968-'EVM CPZ List'!$I1969</f>
        <v>2.576137472582873</v>
      </c>
      <c r="N1969" s="7" t="e">
        <f>INDEX('2021 Certified EVM Plan'!G:G,MATCH(B1969,'2021 Certified EVM Plan'!E:E,0))</f>
        <v>#N/A</v>
      </c>
      <c r="O1969" s="7" t="e">
        <f>INDEX('2021 Certified EVM Plan'!M:M,MATCH(B1969,'2021 Certified EVM Plan'!E:E,0))</f>
        <v>#N/A</v>
      </c>
      <c r="P1969" s="7">
        <f t="shared" si="30"/>
        <v>1</v>
      </c>
      <c r="Q1969" s="26" t="e">
        <f>IF(INDEX('2021 Certified EVM Plan'!H:H,MATCH(B1969,'2021 Certified EVM Plan'!E:E,0))=1,M1969,#N/A)</f>
        <v>#N/A</v>
      </c>
      <c r="R1969" s="26" t="e">
        <f>IF(INDEX('2021 Certified EVM Plan'!J:J,MATCH(B1969,'2021 Certified EVM Plan'!E:E,0))=1,M1969,#N/A)</f>
        <v>#N/A</v>
      </c>
      <c r="S1969" s="26" t="e">
        <f>IF(INDEX('2021 Certified EVM Plan'!K:K,MATCH(B1969,'2021 Certified EVM Plan'!E:E,0))=1,M1969,#N/A)</f>
        <v>#N/A</v>
      </c>
    </row>
    <row r="1970" spans="1:19" x14ac:dyDescent="0.25">
      <c r="A1970" s="22" t="s">
        <v>8</v>
      </c>
      <c r="B1970" s="22">
        <v>1290</v>
      </c>
      <c r="C1970" s="22">
        <v>49</v>
      </c>
      <c r="D1970" s="23">
        <v>2.4525741594512001E-4</v>
      </c>
      <c r="E1970" s="22">
        <v>152431101</v>
      </c>
      <c r="F1970" s="22" t="s">
        <v>102</v>
      </c>
      <c r="G1970" s="22" t="s">
        <v>208</v>
      </c>
      <c r="H1970" s="22">
        <v>5163.0926367273096</v>
      </c>
      <c r="I1970" s="24">
        <f>'EVM CPZ List'!$D1970*'EVM CPZ List'!$C1970</f>
        <v>1.201761338131088E-2</v>
      </c>
      <c r="J1970" s="25">
        <f>INDEX('Pivot of Risk Data'!A:A,MATCH('EVM CPZ List'!$B1970,'Pivot of Risk Data'!B:B,0),1)</f>
        <v>1935</v>
      </c>
      <c r="K1970" s="22">
        <f>0.000621371*'EVM CPZ List'!$H1970</f>
        <v>3.2081960347758853</v>
      </c>
      <c r="L1970" s="22">
        <f>L1969+'EVM CPZ List'!$K1970</f>
        <v>22065.413761467862</v>
      </c>
      <c r="M1970" s="22">
        <f>M1969-'EVM CPZ List'!$I1970</f>
        <v>2.5641198592015622</v>
      </c>
      <c r="N1970" s="7" t="e">
        <f>INDEX('2021 Certified EVM Plan'!G:G,MATCH(B1970,'2021 Certified EVM Plan'!E:E,0))</f>
        <v>#N/A</v>
      </c>
      <c r="O1970" s="7" t="e">
        <f>INDEX('2021 Certified EVM Plan'!M:M,MATCH(B1970,'2021 Certified EVM Plan'!E:E,0))</f>
        <v>#N/A</v>
      </c>
      <c r="P1970" s="7">
        <f t="shared" si="30"/>
        <v>1</v>
      </c>
      <c r="Q1970" s="26" t="e">
        <f>IF(INDEX('2021 Certified EVM Plan'!H:H,MATCH(B1970,'2021 Certified EVM Plan'!E:E,0))=1,M1970,#N/A)</f>
        <v>#N/A</v>
      </c>
      <c r="R1970" s="26" t="e">
        <f>IF(INDEX('2021 Certified EVM Plan'!J:J,MATCH(B1970,'2021 Certified EVM Plan'!E:E,0))=1,M1970,#N/A)</f>
        <v>#N/A</v>
      </c>
      <c r="S1970" s="26" t="e">
        <f>IF(INDEX('2021 Certified EVM Plan'!K:K,MATCH(B1970,'2021 Certified EVM Plan'!E:E,0))=1,M1970,#N/A)</f>
        <v>#N/A</v>
      </c>
    </row>
    <row r="1971" spans="1:19" x14ac:dyDescent="0.25">
      <c r="A1971" s="22" t="s">
        <v>964</v>
      </c>
      <c r="B1971" s="22">
        <v>6067</v>
      </c>
      <c r="C1971" s="22">
        <v>39</v>
      </c>
      <c r="D1971" s="23">
        <v>2.4123961084175801E-4</v>
      </c>
      <c r="E1971" s="22">
        <v>43081101</v>
      </c>
      <c r="F1971" s="22" t="s">
        <v>844</v>
      </c>
      <c r="G1971" s="22" t="s">
        <v>1163</v>
      </c>
      <c r="H1971" s="22">
        <v>4296.6960863950499</v>
      </c>
      <c r="I1971" s="24">
        <f>'EVM CPZ List'!$D1971*'EVM CPZ List'!$C1971</f>
        <v>9.408344822828563E-3</v>
      </c>
      <c r="J1971" s="25">
        <f>INDEX('Pivot of Risk Data'!A:A,MATCH('EVM CPZ List'!$B1971,'Pivot of Risk Data'!B:B,0),1)</f>
        <v>1936</v>
      </c>
      <c r="K1971" s="22">
        <f>0.000621371*'EVM CPZ List'!$H1971</f>
        <v>2.6698423438993784</v>
      </c>
      <c r="L1971" s="22">
        <f>L1970+'EVM CPZ List'!$K1971</f>
        <v>22068.083603811763</v>
      </c>
      <c r="M1971" s="22">
        <f>M1970-'EVM CPZ List'!$I1971</f>
        <v>2.5547115143787336</v>
      </c>
      <c r="N1971" s="7" t="e">
        <f>INDEX('2021 Certified EVM Plan'!G:G,MATCH(B1971,'2021 Certified EVM Plan'!E:E,0))</f>
        <v>#N/A</v>
      </c>
      <c r="O1971" s="7" t="e">
        <f>INDEX('2021 Certified EVM Plan'!M:M,MATCH(B1971,'2021 Certified EVM Plan'!E:E,0))</f>
        <v>#N/A</v>
      </c>
      <c r="P1971" s="7">
        <f t="shared" si="30"/>
        <v>1</v>
      </c>
      <c r="Q1971" s="26" t="e">
        <f>IF(INDEX('2021 Certified EVM Plan'!H:H,MATCH(B1971,'2021 Certified EVM Plan'!E:E,0))=1,M1971,#N/A)</f>
        <v>#N/A</v>
      </c>
      <c r="R1971" s="26" t="e">
        <f>IF(INDEX('2021 Certified EVM Plan'!J:J,MATCH(B1971,'2021 Certified EVM Plan'!E:E,0))=1,M1971,#N/A)</f>
        <v>#N/A</v>
      </c>
      <c r="S1971" s="26" t="e">
        <f>IF(INDEX('2021 Certified EVM Plan'!K:K,MATCH(B1971,'2021 Certified EVM Plan'!E:E,0))=1,M1971,#N/A)</f>
        <v>#N/A</v>
      </c>
    </row>
    <row r="1972" spans="1:19" x14ac:dyDescent="0.25">
      <c r="A1972" s="22" t="s">
        <v>2195</v>
      </c>
      <c r="B1972" s="22">
        <v>4653</v>
      </c>
      <c r="C1972" s="22">
        <v>91</v>
      </c>
      <c r="D1972" s="23">
        <v>2.4088774677018601E-4</v>
      </c>
      <c r="E1972" s="22">
        <v>182811102</v>
      </c>
      <c r="F1972" s="22" t="s">
        <v>2670</v>
      </c>
      <c r="G1972" s="22" t="s">
        <v>2671</v>
      </c>
      <c r="H1972" s="22">
        <v>54915.488042521101</v>
      </c>
      <c r="I1972" s="24">
        <f>'EVM CPZ List'!$D1972*'EVM CPZ List'!$C1972</f>
        <v>2.1920784956086927E-2</v>
      </c>
      <c r="J1972" s="25">
        <f>INDEX('Pivot of Risk Data'!A:A,MATCH('EVM CPZ List'!$B1972,'Pivot of Risk Data'!B:B,0),1)</f>
        <v>1937</v>
      </c>
      <c r="K1972" s="22">
        <f>0.000621371*'EVM CPZ List'!$H1972</f>
        <v>34.122891720469383</v>
      </c>
      <c r="L1972" s="22">
        <f>L1971+'EVM CPZ List'!$K1972</f>
        <v>22102.206495532231</v>
      </c>
      <c r="M1972" s="22">
        <f>M1971-'EVM CPZ List'!$I1972</f>
        <v>2.5327907294226466</v>
      </c>
      <c r="N1972" s="7" t="e">
        <f>INDEX('2021 Certified EVM Plan'!G:G,MATCH(B1972,'2021 Certified EVM Plan'!E:E,0))</f>
        <v>#N/A</v>
      </c>
      <c r="O1972" s="7" t="e">
        <f>INDEX('2021 Certified EVM Plan'!M:M,MATCH(B1972,'2021 Certified EVM Plan'!E:E,0))</f>
        <v>#N/A</v>
      </c>
      <c r="P1972" s="7">
        <f t="shared" si="30"/>
        <v>1</v>
      </c>
      <c r="Q1972" s="26" t="e">
        <f>IF(INDEX('2021 Certified EVM Plan'!H:H,MATCH(B1972,'2021 Certified EVM Plan'!E:E,0))=1,M1972,#N/A)</f>
        <v>#N/A</v>
      </c>
      <c r="R1972" s="26" t="e">
        <f>IF(INDEX('2021 Certified EVM Plan'!J:J,MATCH(B1972,'2021 Certified EVM Plan'!E:E,0))=1,M1972,#N/A)</f>
        <v>#N/A</v>
      </c>
      <c r="S1972" s="26" t="e">
        <f>IF(INDEX('2021 Certified EVM Plan'!K:K,MATCH(B1972,'2021 Certified EVM Plan'!E:E,0))=1,M1972,#N/A)</f>
        <v>#N/A</v>
      </c>
    </row>
    <row r="1973" spans="1:19" x14ac:dyDescent="0.25">
      <c r="A1973" s="22" t="s">
        <v>1672</v>
      </c>
      <c r="B1973" s="22">
        <v>3903</v>
      </c>
      <c r="C1973" s="22">
        <v>194</v>
      </c>
      <c r="D1973" s="23">
        <v>2.4039849248512401E-4</v>
      </c>
      <c r="E1973" s="22">
        <v>162211101</v>
      </c>
      <c r="F1973" s="22" t="s">
        <v>1773</v>
      </c>
      <c r="G1973" s="22" t="s">
        <v>2081</v>
      </c>
      <c r="H1973" s="22">
        <v>24046.956364699101</v>
      </c>
      <c r="I1973" s="24">
        <f>'EVM CPZ List'!$D1973*'EVM CPZ List'!$C1973</f>
        <v>4.6637307542114058E-2</v>
      </c>
      <c r="J1973" s="25">
        <f>INDEX('Pivot of Risk Data'!A:A,MATCH('EVM CPZ List'!$B1973,'Pivot of Risk Data'!B:B,0),1)</f>
        <v>1938</v>
      </c>
      <c r="K1973" s="22">
        <f>0.000621371*'EVM CPZ List'!$H1973</f>
        <v>14.942081323289445</v>
      </c>
      <c r="L1973" s="22">
        <f>L1972+'EVM CPZ List'!$K1973</f>
        <v>22117.148576855521</v>
      </c>
      <c r="M1973" s="22">
        <f>M1972-'EVM CPZ List'!$I1973</f>
        <v>2.4861534218805326</v>
      </c>
      <c r="N1973" s="7" t="e">
        <f>INDEX('2021 Certified EVM Plan'!G:G,MATCH(B1973,'2021 Certified EVM Plan'!E:E,0))</f>
        <v>#N/A</v>
      </c>
      <c r="O1973" s="7" t="e">
        <f>INDEX('2021 Certified EVM Plan'!M:M,MATCH(B1973,'2021 Certified EVM Plan'!E:E,0))</f>
        <v>#N/A</v>
      </c>
      <c r="P1973" s="7">
        <f t="shared" si="30"/>
        <v>1</v>
      </c>
      <c r="Q1973" s="26" t="e">
        <f>IF(INDEX('2021 Certified EVM Plan'!H:H,MATCH(B1973,'2021 Certified EVM Plan'!E:E,0))=1,M1973,#N/A)</f>
        <v>#N/A</v>
      </c>
      <c r="R1973" s="26" t="e">
        <f>IF(INDEX('2021 Certified EVM Plan'!J:J,MATCH(B1973,'2021 Certified EVM Plan'!E:E,0))=1,M1973,#N/A)</f>
        <v>#N/A</v>
      </c>
      <c r="S1973" s="26" t="e">
        <f>IF(INDEX('2021 Certified EVM Plan'!K:K,MATCH(B1973,'2021 Certified EVM Plan'!E:E,0))=1,M1973,#N/A)</f>
        <v>#N/A</v>
      </c>
    </row>
    <row r="1974" spans="1:19" x14ac:dyDescent="0.25">
      <c r="A1974" s="22" t="s">
        <v>1672</v>
      </c>
      <c r="B1974" s="22">
        <v>894</v>
      </c>
      <c r="C1974" s="22">
        <v>63</v>
      </c>
      <c r="D1974" s="23">
        <v>2.3753386537881199E-4</v>
      </c>
      <c r="E1974" s="22">
        <v>163781705</v>
      </c>
      <c r="F1974" s="22" t="s">
        <v>1727</v>
      </c>
      <c r="G1974" s="22" t="s">
        <v>2024</v>
      </c>
      <c r="H1974" s="22">
        <v>6578.4615269322603</v>
      </c>
      <c r="I1974" s="24">
        <f>'EVM CPZ List'!$D1974*'EVM CPZ List'!$C1974</f>
        <v>1.4964633518865155E-2</v>
      </c>
      <c r="J1974" s="25">
        <f>INDEX('Pivot of Risk Data'!A:A,MATCH('EVM CPZ List'!$B1974,'Pivot of Risk Data'!B:B,0),1)</f>
        <v>1939</v>
      </c>
      <c r="K1974" s="22">
        <f>0.000621371*'EVM CPZ List'!$H1974</f>
        <v>4.0876652174514252</v>
      </c>
      <c r="L1974" s="22">
        <f>L1973+'EVM CPZ List'!$K1974</f>
        <v>22121.236242072973</v>
      </c>
      <c r="M1974" s="22">
        <f>M1973-'EVM CPZ List'!$I1974</f>
        <v>2.4711887883616672</v>
      </c>
      <c r="N1974" s="7" t="e">
        <f>INDEX('2021 Certified EVM Plan'!G:G,MATCH(B1974,'2021 Certified EVM Plan'!E:E,0))</f>
        <v>#N/A</v>
      </c>
      <c r="O1974" s="7" t="e">
        <f>INDEX('2021 Certified EVM Plan'!M:M,MATCH(B1974,'2021 Certified EVM Plan'!E:E,0))</f>
        <v>#N/A</v>
      </c>
      <c r="P1974" s="7">
        <f t="shared" si="30"/>
        <v>1</v>
      </c>
      <c r="Q1974" s="26" t="e">
        <f>IF(INDEX('2021 Certified EVM Plan'!H:H,MATCH(B1974,'2021 Certified EVM Plan'!E:E,0))=1,M1974,#N/A)</f>
        <v>#N/A</v>
      </c>
      <c r="R1974" s="26" t="e">
        <f>IF(INDEX('2021 Certified EVM Plan'!J:J,MATCH(B1974,'2021 Certified EVM Plan'!E:E,0))=1,M1974,#N/A)</f>
        <v>#N/A</v>
      </c>
      <c r="S1974" s="26" t="e">
        <f>IF(INDEX('2021 Certified EVM Plan'!K:K,MATCH(B1974,'2021 Certified EVM Plan'!E:E,0))=1,M1974,#N/A)</f>
        <v>#N/A</v>
      </c>
    </row>
    <row r="1975" spans="1:19" x14ac:dyDescent="0.25">
      <c r="A1975" s="22" t="s">
        <v>2906</v>
      </c>
      <c r="B1975" s="22">
        <v>420</v>
      </c>
      <c r="C1975" s="22">
        <v>11</v>
      </c>
      <c r="D1975" s="23">
        <v>2.36814984004022E-4</v>
      </c>
      <c r="E1975" s="22">
        <v>42491101</v>
      </c>
      <c r="F1975" s="22" t="s">
        <v>3412</v>
      </c>
      <c r="G1975" s="22" t="s">
        <v>3413</v>
      </c>
      <c r="H1975" s="22">
        <v>1238.4515675472401</v>
      </c>
      <c r="I1975" s="24">
        <f>'EVM CPZ List'!$D1975*'EVM CPZ List'!$C1975</f>
        <v>2.6049648240442421E-3</v>
      </c>
      <c r="J1975" s="25">
        <f>INDEX('Pivot of Risk Data'!A:A,MATCH('EVM CPZ List'!$B1975,'Pivot of Risk Data'!B:B,0),1)</f>
        <v>1940</v>
      </c>
      <c r="K1975" s="22">
        <f>0.000621371*'EVM CPZ List'!$H1975</f>
        <v>0.76953788897839615</v>
      </c>
      <c r="L1975" s="22">
        <f>L1974+'EVM CPZ List'!$K1975</f>
        <v>22122.00577996195</v>
      </c>
      <c r="M1975" s="22">
        <f>M1974-'EVM CPZ List'!$I1975</f>
        <v>2.4685838235376232</v>
      </c>
      <c r="N1975" s="7" t="e">
        <f>INDEX('2021 Certified EVM Plan'!G:G,MATCH(B1975,'2021 Certified EVM Plan'!E:E,0))</f>
        <v>#N/A</v>
      </c>
      <c r="O1975" s="7" t="e">
        <f>INDEX('2021 Certified EVM Plan'!M:M,MATCH(B1975,'2021 Certified EVM Plan'!E:E,0))</f>
        <v>#N/A</v>
      </c>
      <c r="P1975" s="7">
        <f t="shared" si="30"/>
        <v>1</v>
      </c>
      <c r="Q1975" s="26" t="e">
        <f>IF(INDEX('2021 Certified EVM Plan'!H:H,MATCH(B1975,'2021 Certified EVM Plan'!E:E,0))=1,M1975,#N/A)</f>
        <v>#N/A</v>
      </c>
      <c r="R1975" s="26" t="e">
        <f>IF(INDEX('2021 Certified EVM Plan'!J:J,MATCH(B1975,'2021 Certified EVM Plan'!E:E,0))=1,M1975,#N/A)</f>
        <v>#N/A</v>
      </c>
      <c r="S1975" s="26" t="e">
        <f>IF(INDEX('2021 Certified EVM Plan'!K:K,MATCH(B1975,'2021 Certified EVM Plan'!E:E,0))=1,M1975,#N/A)</f>
        <v>#N/A</v>
      </c>
    </row>
    <row r="1976" spans="1:19" x14ac:dyDescent="0.25">
      <c r="A1976" s="22" t="s">
        <v>1672</v>
      </c>
      <c r="B1976" s="22">
        <v>8753</v>
      </c>
      <c r="C1976" s="22">
        <v>8</v>
      </c>
      <c r="D1976" s="23">
        <v>2.3538601340180701E-4</v>
      </c>
      <c r="E1976" s="22">
        <v>163661702</v>
      </c>
      <c r="F1976" s="22" t="s">
        <v>1744</v>
      </c>
      <c r="G1976" s="22" t="s">
        <v>1842</v>
      </c>
      <c r="H1976" s="22">
        <v>990.93973519517795</v>
      </c>
      <c r="I1976" s="24">
        <f>'EVM CPZ List'!$D1976*'EVM CPZ List'!$C1976</f>
        <v>1.8830881072144561E-3</v>
      </c>
      <c r="J1976" s="25">
        <f>INDEX('Pivot of Risk Data'!A:A,MATCH('EVM CPZ List'!$B1976,'Pivot of Risk Data'!B:B,0),1)</f>
        <v>1941</v>
      </c>
      <c r="K1976" s="22">
        <f>0.000621371*'EVM CPZ List'!$H1976</f>
        <v>0.6157412141979629</v>
      </c>
      <c r="L1976" s="22">
        <f>L1975+'EVM CPZ List'!$K1976</f>
        <v>22122.621521176148</v>
      </c>
      <c r="M1976" s="22">
        <f>M1975-'EVM CPZ List'!$I1976</f>
        <v>2.4667007354304089</v>
      </c>
      <c r="N1976" s="7" t="e">
        <f>INDEX('2021 Certified EVM Plan'!G:G,MATCH(B1976,'2021 Certified EVM Plan'!E:E,0))</f>
        <v>#N/A</v>
      </c>
      <c r="O1976" s="7" t="e">
        <f>INDEX('2021 Certified EVM Plan'!M:M,MATCH(B1976,'2021 Certified EVM Plan'!E:E,0))</f>
        <v>#N/A</v>
      </c>
      <c r="P1976" s="7">
        <f t="shared" si="30"/>
        <v>1</v>
      </c>
      <c r="Q1976" s="26" t="e">
        <f>IF(INDEX('2021 Certified EVM Plan'!H:H,MATCH(B1976,'2021 Certified EVM Plan'!E:E,0))=1,M1976,#N/A)</f>
        <v>#N/A</v>
      </c>
      <c r="R1976" s="26" t="e">
        <f>IF(INDEX('2021 Certified EVM Plan'!J:J,MATCH(B1976,'2021 Certified EVM Plan'!E:E,0))=1,M1976,#N/A)</f>
        <v>#N/A</v>
      </c>
      <c r="S1976" s="26" t="e">
        <f>IF(INDEX('2021 Certified EVM Plan'!K:K,MATCH(B1976,'2021 Certified EVM Plan'!E:E,0))=1,M1976,#N/A)</f>
        <v>#N/A</v>
      </c>
    </row>
    <row r="1977" spans="1:19" x14ac:dyDescent="0.25">
      <c r="A1977" s="22" t="s">
        <v>964</v>
      </c>
      <c r="B1977" s="22">
        <v>2968</v>
      </c>
      <c r="C1977" s="22">
        <v>368</v>
      </c>
      <c r="D1977" s="23">
        <v>2.3443797301968901E-4</v>
      </c>
      <c r="E1977" s="22">
        <v>42601102</v>
      </c>
      <c r="F1977" s="22" t="s">
        <v>1366</v>
      </c>
      <c r="G1977" s="22" t="s">
        <v>1452</v>
      </c>
      <c r="H1977" s="22">
        <v>51499.148039293301</v>
      </c>
      <c r="I1977" s="24">
        <f>'EVM CPZ List'!$D1977*'EVM CPZ List'!$C1977</f>
        <v>8.6273174071245559E-2</v>
      </c>
      <c r="J1977" s="25">
        <f>INDEX('Pivot of Risk Data'!A:A,MATCH('EVM CPZ List'!$B1977,'Pivot of Risk Data'!B:B,0),1)</f>
        <v>1942</v>
      </c>
      <c r="K1977" s="22">
        <f>0.000621371*'EVM CPZ List'!$H1977</f>
        <v>32.000077116323716</v>
      </c>
      <c r="L1977" s="22">
        <f>L1976+'EVM CPZ List'!$K1977</f>
        <v>22154.621598292473</v>
      </c>
      <c r="M1977" s="22">
        <f>M1976-'EVM CPZ List'!$I1977</f>
        <v>2.3804275613591632</v>
      </c>
      <c r="N1977" s="7" t="e">
        <f>INDEX('2021 Certified EVM Plan'!G:G,MATCH(B1977,'2021 Certified EVM Plan'!E:E,0))</f>
        <v>#N/A</v>
      </c>
      <c r="O1977" s="7" t="e">
        <f>INDEX('2021 Certified EVM Plan'!M:M,MATCH(B1977,'2021 Certified EVM Plan'!E:E,0))</f>
        <v>#N/A</v>
      </c>
      <c r="P1977" s="7">
        <f t="shared" si="30"/>
        <v>1</v>
      </c>
      <c r="Q1977" s="26" t="e">
        <f>IF(INDEX('2021 Certified EVM Plan'!H:H,MATCH(B1977,'2021 Certified EVM Plan'!E:E,0))=1,M1977,#N/A)</f>
        <v>#N/A</v>
      </c>
      <c r="R1977" s="26" t="e">
        <f>IF(INDEX('2021 Certified EVM Plan'!J:J,MATCH(B1977,'2021 Certified EVM Plan'!E:E,0))=1,M1977,#N/A)</f>
        <v>#N/A</v>
      </c>
      <c r="S1977" s="26" t="e">
        <f>IF(INDEX('2021 Certified EVM Plan'!K:K,MATCH(B1977,'2021 Certified EVM Plan'!E:E,0))=1,M1977,#N/A)</f>
        <v>#N/A</v>
      </c>
    </row>
    <row r="1978" spans="1:19" x14ac:dyDescent="0.25">
      <c r="A1978" s="22" t="s">
        <v>1672</v>
      </c>
      <c r="B1978" s="22">
        <v>4093</v>
      </c>
      <c r="C1978" s="22">
        <v>63</v>
      </c>
      <c r="D1978" s="23">
        <v>2.3250340622874699E-4</v>
      </c>
      <c r="E1978" s="22">
        <v>162831702</v>
      </c>
      <c r="F1978" s="22" t="s">
        <v>1263</v>
      </c>
      <c r="G1978" s="22">
        <v>10720</v>
      </c>
      <c r="H1978" s="22">
        <v>7647.7028049599203</v>
      </c>
      <c r="I1978" s="24">
        <f>'EVM CPZ List'!$D1978*'EVM CPZ List'!$C1978</f>
        <v>1.464771459241106E-2</v>
      </c>
      <c r="J1978" s="25">
        <f>INDEX('Pivot of Risk Data'!A:A,MATCH('EVM CPZ List'!$B1978,'Pivot of Risk Data'!B:B,0),1)</f>
        <v>1943</v>
      </c>
      <c r="K1978" s="22">
        <f>0.000621371*'EVM CPZ List'!$H1978</f>
        <v>4.7520607396207506</v>
      </c>
      <c r="L1978" s="22">
        <f>L1977+'EVM CPZ List'!$K1978</f>
        <v>22159.373659032095</v>
      </c>
      <c r="M1978" s="22">
        <f>M1977-'EVM CPZ List'!$I1978</f>
        <v>2.3657798467667521</v>
      </c>
      <c r="N1978" s="7" t="e">
        <f>INDEX('2021 Certified EVM Plan'!G:G,MATCH(B1978,'2021 Certified EVM Plan'!E:E,0))</f>
        <v>#N/A</v>
      </c>
      <c r="O1978" s="7" t="e">
        <f>INDEX('2021 Certified EVM Plan'!M:M,MATCH(B1978,'2021 Certified EVM Plan'!E:E,0))</f>
        <v>#N/A</v>
      </c>
      <c r="P1978" s="7">
        <f t="shared" si="30"/>
        <v>1</v>
      </c>
      <c r="Q1978" s="26" t="e">
        <f>IF(INDEX('2021 Certified EVM Plan'!H:H,MATCH(B1978,'2021 Certified EVM Plan'!E:E,0))=1,M1978,#N/A)</f>
        <v>#N/A</v>
      </c>
      <c r="R1978" s="26" t="e">
        <f>IF(INDEX('2021 Certified EVM Plan'!J:J,MATCH(B1978,'2021 Certified EVM Plan'!E:E,0))=1,M1978,#N/A)</f>
        <v>#N/A</v>
      </c>
      <c r="S1978" s="26" t="e">
        <f>IF(INDEX('2021 Certified EVM Plan'!K:K,MATCH(B1978,'2021 Certified EVM Plan'!E:E,0))=1,M1978,#N/A)</f>
        <v>#N/A</v>
      </c>
    </row>
    <row r="1979" spans="1:19" x14ac:dyDescent="0.25">
      <c r="A1979" s="22" t="s">
        <v>964</v>
      </c>
      <c r="B1979" s="22">
        <v>8028</v>
      </c>
      <c r="C1979" s="22">
        <v>62</v>
      </c>
      <c r="D1979" s="23">
        <v>2.3250169489302201E-4</v>
      </c>
      <c r="E1979" s="22">
        <v>192151131</v>
      </c>
      <c r="F1979" s="22" t="s">
        <v>1361</v>
      </c>
      <c r="G1979" s="22" t="s">
        <v>1362</v>
      </c>
      <c r="H1979" s="22">
        <v>5381.5662406287402</v>
      </c>
      <c r="I1979" s="24">
        <f>'EVM CPZ List'!$D1979*'EVM CPZ List'!$C1979</f>
        <v>1.4415105083367364E-2</v>
      </c>
      <c r="J1979" s="25">
        <f>INDEX('Pivot of Risk Data'!A:A,MATCH('EVM CPZ List'!$B1979,'Pivot of Risk Data'!B:B,0),1)</f>
        <v>1944</v>
      </c>
      <c r="K1979" s="22">
        <f>0.000621371*'EVM CPZ List'!$H1979</f>
        <v>3.3439491965057209</v>
      </c>
      <c r="L1979" s="22">
        <f>L1978+'EVM CPZ List'!$K1979</f>
        <v>22162.717608228602</v>
      </c>
      <c r="M1979" s="22">
        <f>M1978-'EVM CPZ List'!$I1979</f>
        <v>2.3513647416833847</v>
      </c>
      <c r="N1979" s="7" t="e">
        <f>INDEX('2021 Certified EVM Plan'!G:G,MATCH(B1979,'2021 Certified EVM Plan'!E:E,0))</f>
        <v>#N/A</v>
      </c>
      <c r="O1979" s="7" t="e">
        <f>INDEX('2021 Certified EVM Plan'!M:M,MATCH(B1979,'2021 Certified EVM Plan'!E:E,0))</f>
        <v>#N/A</v>
      </c>
      <c r="P1979" s="7">
        <f t="shared" si="30"/>
        <v>1</v>
      </c>
      <c r="Q1979" s="26" t="e">
        <f>IF(INDEX('2021 Certified EVM Plan'!H:H,MATCH(B1979,'2021 Certified EVM Plan'!E:E,0))=1,M1979,#N/A)</f>
        <v>#N/A</v>
      </c>
      <c r="R1979" s="26" t="e">
        <f>IF(INDEX('2021 Certified EVM Plan'!J:J,MATCH(B1979,'2021 Certified EVM Plan'!E:E,0))=1,M1979,#N/A)</f>
        <v>#N/A</v>
      </c>
      <c r="S1979" s="26" t="e">
        <f>IF(INDEX('2021 Certified EVM Plan'!K:K,MATCH(B1979,'2021 Certified EVM Plan'!E:E,0))=1,M1979,#N/A)</f>
        <v>#N/A</v>
      </c>
    </row>
    <row r="1980" spans="1:19" x14ac:dyDescent="0.25">
      <c r="A1980" s="22" t="s">
        <v>2195</v>
      </c>
      <c r="B1980" s="22">
        <v>5123</v>
      </c>
      <c r="C1980" s="22">
        <v>33</v>
      </c>
      <c r="D1980" s="23">
        <v>2.3225722991258E-4</v>
      </c>
      <c r="E1980" s="22">
        <v>82841101</v>
      </c>
      <c r="F1980" s="22" t="s">
        <v>2198</v>
      </c>
      <c r="G1980" s="22" t="s">
        <v>2333</v>
      </c>
      <c r="H1980" s="22">
        <v>3211.5434912209998</v>
      </c>
      <c r="I1980" s="24">
        <f>'EVM CPZ List'!$D1980*'EVM CPZ List'!$C1980</f>
        <v>7.66448858711514E-3</v>
      </c>
      <c r="J1980" s="25">
        <f>INDEX('Pivot of Risk Data'!A:A,MATCH('EVM CPZ List'!$B1980,'Pivot of Risk Data'!B:B,0),1)</f>
        <v>1945</v>
      </c>
      <c r="K1980" s="22">
        <f>0.000621371*'EVM CPZ List'!$H1980</f>
        <v>1.995559990683484</v>
      </c>
      <c r="L1980" s="22">
        <f>L1979+'EVM CPZ List'!$K1980</f>
        <v>22164.713168219285</v>
      </c>
      <c r="M1980" s="22">
        <f>M1979-'EVM CPZ List'!$I1980</f>
        <v>2.3437002530962694</v>
      </c>
      <c r="N1980" s="7" t="e">
        <f>INDEX('2021 Certified EVM Plan'!G:G,MATCH(B1980,'2021 Certified EVM Plan'!E:E,0))</f>
        <v>#N/A</v>
      </c>
      <c r="O1980" s="7" t="e">
        <f>INDEX('2021 Certified EVM Plan'!M:M,MATCH(B1980,'2021 Certified EVM Plan'!E:E,0))</f>
        <v>#N/A</v>
      </c>
      <c r="P1980" s="7">
        <f t="shared" si="30"/>
        <v>1</v>
      </c>
      <c r="Q1980" s="26" t="e">
        <f>IF(INDEX('2021 Certified EVM Plan'!H:H,MATCH(B1980,'2021 Certified EVM Plan'!E:E,0))=1,M1980,#N/A)</f>
        <v>#N/A</v>
      </c>
      <c r="R1980" s="26" t="e">
        <f>IF(INDEX('2021 Certified EVM Plan'!J:J,MATCH(B1980,'2021 Certified EVM Plan'!E:E,0))=1,M1980,#N/A)</f>
        <v>#N/A</v>
      </c>
      <c r="S1980" s="26" t="e">
        <f>IF(INDEX('2021 Certified EVM Plan'!K:K,MATCH(B1980,'2021 Certified EVM Plan'!E:E,0))=1,M1980,#N/A)</f>
        <v>#N/A</v>
      </c>
    </row>
    <row r="1981" spans="1:19" x14ac:dyDescent="0.25">
      <c r="A1981" s="22" t="s">
        <v>2906</v>
      </c>
      <c r="B1981" s="22">
        <v>1147</v>
      </c>
      <c r="C1981" s="22">
        <v>49</v>
      </c>
      <c r="D1981" s="23">
        <v>2.31437482010245E-4</v>
      </c>
      <c r="E1981" s="22">
        <v>42011108</v>
      </c>
      <c r="F1981" s="22" t="s">
        <v>2982</v>
      </c>
      <c r="G1981" s="22" t="s">
        <v>3201</v>
      </c>
      <c r="H1981" s="22">
        <v>5233.0326281603202</v>
      </c>
      <c r="I1981" s="24">
        <f>'EVM CPZ List'!$D1981*'EVM CPZ List'!$C1981</f>
        <v>1.1340436618502005E-2</v>
      </c>
      <c r="J1981" s="25">
        <f>INDEX('Pivot of Risk Data'!A:A,MATCH('EVM CPZ List'!$B1981,'Pivot of Risk Data'!B:B,0),1)</f>
        <v>1946</v>
      </c>
      <c r="K1981" s="22">
        <f>0.000621371*'EVM CPZ List'!$H1981</f>
        <v>3.2516547171926065</v>
      </c>
      <c r="L1981" s="22">
        <f>L1980+'EVM CPZ List'!$K1981</f>
        <v>22167.964822936476</v>
      </c>
      <c r="M1981" s="22">
        <f>M1980-'EVM CPZ List'!$I1981</f>
        <v>2.3323598164777675</v>
      </c>
      <c r="N1981" s="7" t="e">
        <f>INDEX('2021 Certified EVM Plan'!G:G,MATCH(B1981,'2021 Certified EVM Plan'!E:E,0))</f>
        <v>#N/A</v>
      </c>
      <c r="O1981" s="7" t="e">
        <f>INDEX('2021 Certified EVM Plan'!M:M,MATCH(B1981,'2021 Certified EVM Plan'!E:E,0))</f>
        <v>#N/A</v>
      </c>
      <c r="P1981" s="7">
        <f t="shared" si="30"/>
        <v>1</v>
      </c>
      <c r="Q1981" s="26" t="e">
        <f>IF(INDEX('2021 Certified EVM Plan'!H:H,MATCH(B1981,'2021 Certified EVM Plan'!E:E,0))=1,M1981,#N/A)</f>
        <v>#N/A</v>
      </c>
      <c r="R1981" s="26" t="e">
        <f>IF(INDEX('2021 Certified EVM Plan'!J:J,MATCH(B1981,'2021 Certified EVM Plan'!E:E,0))=1,M1981,#N/A)</f>
        <v>#N/A</v>
      </c>
      <c r="S1981" s="26" t="e">
        <f>IF(INDEX('2021 Certified EVM Plan'!K:K,MATCH(B1981,'2021 Certified EVM Plan'!E:E,0))=1,M1981,#N/A)</f>
        <v>#N/A</v>
      </c>
    </row>
    <row r="1982" spans="1:19" x14ac:dyDescent="0.25">
      <c r="A1982" s="22" t="s">
        <v>2906</v>
      </c>
      <c r="B1982" s="22">
        <v>6077</v>
      </c>
      <c r="C1982" s="22">
        <v>66</v>
      </c>
      <c r="D1982" s="23">
        <v>2.3006101481124399E-4</v>
      </c>
      <c r="E1982" s="22">
        <v>42291101</v>
      </c>
      <c r="F1982" s="22" t="s">
        <v>2920</v>
      </c>
      <c r="G1982" s="22" t="s">
        <v>3029</v>
      </c>
      <c r="H1982" s="22">
        <v>6562.8215408144497</v>
      </c>
      <c r="I1982" s="24">
        <f>'EVM CPZ List'!$D1982*'EVM CPZ List'!$C1982</f>
        <v>1.5184026977542104E-2</v>
      </c>
      <c r="J1982" s="25">
        <f>INDEX('Pivot of Risk Data'!A:A,MATCH('EVM CPZ List'!$B1982,'Pivot of Risk Data'!B:B,0),1)</f>
        <v>1947</v>
      </c>
      <c r="K1982" s="22">
        <f>0.000621371*'EVM CPZ List'!$H1982</f>
        <v>4.0779469836374158</v>
      </c>
      <c r="L1982" s="22">
        <f>L1981+'EVM CPZ List'!$K1982</f>
        <v>22172.042769920114</v>
      </c>
      <c r="M1982" s="22">
        <f>M1981-'EVM CPZ List'!$I1982</f>
        <v>2.3171757895002254</v>
      </c>
      <c r="N1982" s="7" t="e">
        <f>INDEX('2021 Certified EVM Plan'!G:G,MATCH(B1982,'2021 Certified EVM Plan'!E:E,0))</f>
        <v>#N/A</v>
      </c>
      <c r="O1982" s="7" t="e">
        <f>INDEX('2021 Certified EVM Plan'!M:M,MATCH(B1982,'2021 Certified EVM Plan'!E:E,0))</f>
        <v>#N/A</v>
      </c>
      <c r="P1982" s="7">
        <f t="shared" si="30"/>
        <v>1</v>
      </c>
      <c r="Q1982" s="26" t="e">
        <f>IF(INDEX('2021 Certified EVM Plan'!H:H,MATCH(B1982,'2021 Certified EVM Plan'!E:E,0))=1,M1982,#N/A)</f>
        <v>#N/A</v>
      </c>
      <c r="R1982" s="26" t="e">
        <f>IF(INDEX('2021 Certified EVM Plan'!J:J,MATCH(B1982,'2021 Certified EVM Plan'!E:E,0))=1,M1982,#N/A)</f>
        <v>#N/A</v>
      </c>
      <c r="S1982" s="26" t="e">
        <f>IF(INDEX('2021 Certified EVM Plan'!K:K,MATCH(B1982,'2021 Certified EVM Plan'!E:E,0))=1,M1982,#N/A)</f>
        <v>#N/A</v>
      </c>
    </row>
    <row r="1983" spans="1:19" x14ac:dyDescent="0.25">
      <c r="A1983" s="22" t="s">
        <v>1672</v>
      </c>
      <c r="B1983" s="22">
        <v>8427</v>
      </c>
      <c r="C1983" s="22">
        <v>7</v>
      </c>
      <c r="D1983" s="23">
        <v>2.29598790507257E-4</v>
      </c>
      <c r="E1983" s="22">
        <v>162831702</v>
      </c>
      <c r="F1983" s="22" t="s">
        <v>1263</v>
      </c>
      <c r="G1983" s="22">
        <v>86032</v>
      </c>
      <c r="H1983" s="22">
        <v>1615.6840142215899</v>
      </c>
      <c r="I1983" s="24">
        <f>'EVM CPZ List'!$D1983*'EVM CPZ List'!$C1983</f>
        <v>1.607191533550799E-3</v>
      </c>
      <c r="J1983" s="25">
        <f>INDEX('Pivot of Risk Data'!A:A,MATCH('EVM CPZ List'!$B1983,'Pivot of Risk Data'!B:B,0),1)</f>
        <v>1948</v>
      </c>
      <c r="K1983" s="22">
        <f>0.000621371*'EVM CPZ List'!$H1983</f>
        <v>1.0039391916008835</v>
      </c>
      <c r="L1983" s="22">
        <f>L1982+'EVM CPZ List'!$K1983</f>
        <v>22173.046709111713</v>
      </c>
      <c r="M1983" s="22">
        <f>M1982-'EVM CPZ List'!$I1983</f>
        <v>2.3155685979666747</v>
      </c>
      <c r="N1983" s="7" t="e">
        <f>INDEX('2021 Certified EVM Plan'!G:G,MATCH(B1983,'2021 Certified EVM Plan'!E:E,0))</f>
        <v>#N/A</v>
      </c>
      <c r="O1983" s="7" t="e">
        <f>INDEX('2021 Certified EVM Plan'!M:M,MATCH(B1983,'2021 Certified EVM Plan'!E:E,0))</f>
        <v>#N/A</v>
      </c>
      <c r="P1983" s="7">
        <f t="shared" si="30"/>
        <v>1</v>
      </c>
      <c r="Q1983" s="26" t="e">
        <f>IF(INDEX('2021 Certified EVM Plan'!H:H,MATCH(B1983,'2021 Certified EVM Plan'!E:E,0))=1,M1983,#N/A)</f>
        <v>#N/A</v>
      </c>
      <c r="R1983" s="26" t="e">
        <f>IF(INDEX('2021 Certified EVM Plan'!J:J,MATCH(B1983,'2021 Certified EVM Plan'!E:E,0))=1,M1983,#N/A)</f>
        <v>#N/A</v>
      </c>
      <c r="S1983" s="26" t="e">
        <f>IF(INDEX('2021 Certified EVM Plan'!K:K,MATCH(B1983,'2021 Certified EVM Plan'!E:E,0))=1,M1983,#N/A)</f>
        <v>#N/A</v>
      </c>
    </row>
    <row r="1984" spans="1:19" x14ac:dyDescent="0.25">
      <c r="A1984" s="22" t="s">
        <v>2906</v>
      </c>
      <c r="B1984" s="22">
        <v>7045</v>
      </c>
      <c r="C1984" s="22">
        <v>111</v>
      </c>
      <c r="D1984" s="23">
        <v>2.2846307884495E-4</v>
      </c>
      <c r="E1984" s="22">
        <v>24101101</v>
      </c>
      <c r="F1984" s="22" t="s">
        <v>3080</v>
      </c>
      <c r="G1984" s="22" t="s">
        <v>3081</v>
      </c>
      <c r="H1984" s="22">
        <v>21140.1681244266</v>
      </c>
      <c r="I1984" s="24">
        <f>'EVM CPZ List'!$D1984*'EVM CPZ List'!$C1984</f>
        <v>2.535940175178945E-2</v>
      </c>
      <c r="J1984" s="25">
        <f>INDEX('Pivot of Risk Data'!A:A,MATCH('EVM CPZ List'!$B1984,'Pivot of Risk Data'!B:B,0),1)</f>
        <v>1949</v>
      </c>
      <c r="K1984" s="22">
        <f>0.000621371*'EVM CPZ List'!$H1984</f>
        <v>13.13588740764308</v>
      </c>
      <c r="L1984" s="22">
        <f>L1983+'EVM CPZ List'!$K1984</f>
        <v>22186.182596519357</v>
      </c>
      <c r="M1984" s="22">
        <f>M1983-'EVM CPZ List'!$I1984</f>
        <v>2.2902091962148852</v>
      </c>
      <c r="N1984" s="7" t="e">
        <f>INDEX('2021 Certified EVM Plan'!G:G,MATCH(B1984,'2021 Certified EVM Plan'!E:E,0))</f>
        <v>#N/A</v>
      </c>
      <c r="O1984" s="7" t="e">
        <f>INDEX('2021 Certified EVM Plan'!M:M,MATCH(B1984,'2021 Certified EVM Plan'!E:E,0))</f>
        <v>#N/A</v>
      </c>
      <c r="P1984" s="7">
        <f t="shared" si="30"/>
        <v>1</v>
      </c>
      <c r="Q1984" s="26" t="e">
        <f>IF(INDEX('2021 Certified EVM Plan'!H:H,MATCH(B1984,'2021 Certified EVM Plan'!E:E,0))=1,M1984,#N/A)</f>
        <v>#N/A</v>
      </c>
      <c r="R1984" s="26" t="e">
        <f>IF(INDEX('2021 Certified EVM Plan'!J:J,MATCH(B1984,'2021 Certified EVM Plan'!E:E,0))=1,M1984,#N/A)</f>
        <v>#N/A</v>
      </c>
      <c r="S1984" s="26" t="e">
        <f>IF(INDEX('2021 Certified EVM Plan'!K:K,MATCH(B1984,'2021 Certified EVM Plan'!E:E,0))=1,M1984,#N/A)</f>
        <v>#N/A</v>
      </c>
    </row>
    <row r="1985" spans="1:19" x14ac:dyDescent="0.25">
      <c r="A1985" s="22" t="s">
        <v>1672</v>
      </c>
      <c r="B1985" s="22">
        <v>6538</v>
      </c>
      <c r="C1985" s="22">
        <v>33</v>
      </c>
      <c r="D1985" s="23">
        <v>2.28226573348906E-4</v>
      </c>
      <c r="E1985" s="22">
        <v>252691104</v>
      </c>
      <c r="F1985" s="22" t="s">
        <v>2117</v>
      </c>
      <c r="G1985" s="22" t="s">
        <v>2118</v>
      </c>
      <c r="H1985" s="22">
        <v>6119.8904056106103</v>
      </c>
      <c r="I1985" s="24">
        <f>'EVM CPZ List'!$D1985*'EVM CPZ List'!$C1985</f>
        <v>7.5314769205138982E-3</v>
      </c>
      <c r="J1985" s="25">
        <f>INDEX('Pivot of Risk Data'!A:A,MATCH('EVM CPZ List'!$B1985,'Pivot of Risk Data'!B:B,0),1)</f>
        <v>1950</v>
      </c>
      <c r="K1985" s="22">
        <f>0.000621371*'EVM CPZ List'!$H1985</f>
        <v>3.8027224212246704</v>
      </c>
      <c r="L1985" s="22">
        <f>L1984+'EVM CPZ List'!$K1985</f>
        <v>22189.98531894058</v>
      </c>
      <c r="M1985" s="22">
        <f>M1984-'EVM CPZ List'!$I1985</f>
        <v>2.2826777192943712</v>
      </c>
      <c r="N1985" s="7" t="e">
        <f>INDEX('2021 Certified EVM Plan'!G:G,MATCH(B1985,'2021 Certified EVM Plan'!E:E,0))</f>
        <v>#N/A</v>
      </c>
      <c r="O1985" s="7" t="e">
        <f>INDEX('2021 Certified EVM Plan'!M:M,MATCH(B1985,'2021 Certified EVM Plan'!E:E,0))</f>
        <v>#N/A</v>
      </c>
      <c r="P1985" s="7">
        <f t="shared" si="30"/>
        <v>1</v>
      </c>
      <c r="Q1985" s="26" t="e">
        <f>IF(INDEX('2021 Certified EVM Plan'!H:H,MATCH(B1985,'2021 Certified EVM Plan'!E:E,0))=1,M1985,#N/A)</f>
        <v>#N/A</v>
      </c>
      <c r="R1985" s="26" t="e">
        <f>IF(INDEX('2021 Certified EVM Plan'!J:J,MATCH(B1985,'2021 Certified EVM Plan'!E:E,0))=1,M1985,#N/A)</f>
        <v>#N/A</v>
      </c>
      <c r="S1985" s="26" t="e">
        <f>IF(INDEX('2021 Certified EVM Plan'!K:K,MATCH(B1985,'2021 Certified EVM Plan'!E:E,0))=1,M1985,#N/A)</f>
        <v>#N/A</v>
      </c>
    </row>
    <row r="1986" spans="1:19" x14ac:dyDescent="0.25">
      <c r="A1986" s="22" t="s">
        <v>8</v>
      </c>
      <c r="B1986" s="22">
        <v>455</v>
      </c>
      <c r="C1986" s="22">
        <v>298</v>
      </c>
      <c r="D1986" s="23">
        <v>2.2815289992933301E-4</v>
      </c>
      <c r="E1986" s="22">
        <v>152491101</v>
      </c>
      <c r="F1986" s="22" t="s">
        <v>146</v>
      </c>
      <c r="G1986" s="22" t="s">
        <v>191</v>
      </c>
      <c r="H1986" s="22">
        <v>29727.912285737399</v>
      </c>
      <c r="I1986" s="24">
        <f>'EVM CPZ List'!$D1986*'EVM CPZ List'!$C1986</f>
        <v>6.7989564178941239E-2</v>
      </c>
      <c r="J1986" s="25">
        <f>INDEX('Pivot of Risk Data'!A:A,MATCH('EVM CPZ List'!$B1986,'Pivot of Risk Data'!B:B,0),1)</f>
        <v>1951</v>
      </c>
      <c r="K1986" s="22">
        <f>0.000621371*'EVM CPZ List'!$H1986</f>
        <v>18.472062584900932</v>
      </c>
      <c r="L1986" s="22">
        <f>L1985+'EVM CPZ List'!$K1986</f>
        <v>22208.457381525481</v>
      </c>
      <c r="M1986" s="22">
        <f>M1985-'EVM CPZ List'!$I1986</f>
        <v>2.21468815511543</v>
      </c>
      <c r="N1986" s="7" t="e">
        <f>INDEX('2021 Certified EVM Plan'!G:G,MATCH(B1986,'2021 Certified EVM Plan'!E:E,0))</f>
        <v>#N/A</v>
      </c>
      <c r="O1986" s="7" t="e">
        <f>INDEX('2021 Certified EVM Plan'!M:M,MATCH(B1986,'2021 Certified EVM Plan'!E:E,0))</f>
        <v>#N/A</v>
      </c>
      <c r="P1986" s="7">
        <f t="shared" ref="P1986:P2049" si="31">COUNTIF(B:B,B1986)</f>
        <v>1</v>
      </c>
      <c r="Q1986" s="26" t="e">
        <f>IF(INDEX('2021 Certified EVM Plan'!H:H,MATCH(B1986,'2021 Certified EVM Plan'!E:E,0))=1,M1986,#N/A)</f>
        <v>#N/A</v>
      </c>
      <c r="R1986" s="26" t="e">
        <f>IF(INDEX('2021 Certified EVM Plan'!J:J,MATCH(B1986,'2021 Certified EVM Plan'!E:E,0))=1,M1986,#N/A)</f>
        <v>#N/A</v>
      </c>
      <c r="S1986" s="26" t="e">
        <f>IF(INDEX('2021 Certified EVM Plan'!K:K,MATCH(B1986,'2021 Certified EVM Plan'!E:E,0))=1,M1986,#N/A)</f>
        <v>#N/A</v>
      </c>
    </row>
    <row r="1987" spans="1:19" x14ac:dyDescent="0.25">
      <c r="A1987" s="22" t="s">
        <v>1672</v>
      </c>
      <c r="B1987" s="22">
        <v>4997</v>
      </c>
      <c r="C1987" s="22">
        <v>212</v>
      </c>
      <c r="D1987" s="23">
        <v>2.27845373196323E-4</v>
      </c>
      <c r="E1987" s="22">
        <v>162211101</v>
      </c>
      <c r="F1987" s="22" t="s">
        <v>1773</v>
      </c>
      <c r="G1987" s="22" t="s">
        <v>2075</v>
      </c>
      <c r="H1987" s="22">
        <v>31569.3587390393</v>
      </c>
      <c r="I1987" s="24">
        <f>'EVM CPZ List'!$D1987*'EVM CPZ List'!$C1987</f>
        <v>4.8303219117620477E-2</v>
      </c>
      <c r="J1987" s="25">
        <f>INDEX('Pivot of Risk Data'!A:A,MATCH('EVM CPZ List'!$B1987,'Pivot of Risk Data'!B:B,0),1)</f>
        <v>1952</v>
      </c>
      <c r="K1987" s="22">
        <f>0.000621371*'EVM CPZ List'!$H1987</f>
        <v>19.616284009035589</v>
      </c>
      <c r="L1987" s="22">
        <f>L1986+'EVM CPZ List'!$K1987</f>
        <v>22228.073665534517</v>
      </c>
      <c r="M1987" s="22">
        <f>M1986-'EVM CPZ List'!$I1987</f>
        <v>2.1663849359978098</v>
      </c>
      <c r="N1987" s="7" t="e">
        <f>INDEX('2021 Certified EVM Plan'!G:G,MATCH(B1987,'2021 Certified EVM Plan'!E:E,0))</f>
        <v>#N/A</v>
      </c>
      <c r="O1987" s="7" t="e">
        <f>INDEX('2021 Certified EVM Plan'!M:M,MATCH(B1987,'2021 Certified EVM Plan'!E:E,0))</f>
        <v>#N/A</v>
      </c>
      <c r="P1987" s="7">
        <f t="shared" si="31"/>
        <v>1</v>
      </c>
      <c r="Q1987" s="26" t="e">
        <f>IF(INDEX('2021 Certified EVM Plan'!H:H,MATCH(B1987,'2021 Certified EVM Plan'!E:E,0))=1,M1987,#N/A)</f>
        <v>#N/A</v>
      </c>
      <c r="R1987" s="26" t="e">
        <f>IF(INDEX('2021 Certified EVM Plan'!J:J,MATCH(B1987,'2021 Certified EVM Plan'!E:E,0))=1,M1987,#N/A)</f>
        <v>#N/A</v>
      </c>
      <c r="S1987" s="26" t="e">
        <f>IF(INDEX('2021 Certified EVM Plan'!K:K,MATCH(B1987,'2021 Certified EVM Plan'!E:E,0))=1,M1987,#N/A)</f>
        <v>#N/A</v>
      </c>
    </row>
    <row r="1988" spans="1:19" x14ac:dyDescent="0.25">
      <c r="A1988" s="22" t="s">
        <v>2906</v>
      </c>
      <c r="B1988" s="22">
        <v>5710</v>
      </c>
      <c r="C1988" s="22">
        <v>22</v>
      </c>
      <c r="D1988" s="23">
        <v>2.27354383052701E-4</v>
      </c>
      <c r="E1988" s="22">
        <v>13801103</v>
      </c>
      <c r="F1988" s="22" t="s">
        <v>3280</v>
      </c>
      <c r="G1988" s="22" t="s">
        <v>3326</v>
      </c>
      <c r="H1988" s="22">
        <v>1860.2649556086701</v>
      </c>
      <c r="I1988" s="24">
        <f>'EVM CPZ List'!$D1988*'EVM CPZ List'!$C1988</f>
        <v>5.0017964271594217E-3</v>
      </c>
      <c r="J1988" s="25">
        <f>INDEX('Pivot of Risk Data'!A:A,MATCH('EVM CPZ List'!$B1988,'Pivot of Risk Data'!B:B,0),1)</f>
        <v>1953</v>
      </c>
      <c r="K1988" s="22">
        <f>0.000621371*'EVM CPZ List'!$H1988</f>
        <v>1.155914695731515</v>
      </c>
      <c r="L1988" s="22">
        <f>L1987+'EVM CPZ List'!$K1988</f>
        <v>22229.229580230247</v>
      </c>
      <c r="M1988" s="22">
        <f>M1987-'EVM CPZ List'!$I1988</f>
        <v>2.1613831395706504</v>
      </c>
      <c r="N1988" s="7" t="e">
        <f>INDEX('2021 Certified EVM Plan'!G:G,MATCH(B1988,'2021 Certified EVM Plan'!E:E,0))</f>
        <v>#N/A</v>
      </c>
      <c r="O1988" s="7" t="e">
        <f>INDEX('2021 Certified EVM Plan'!M:M,MATCH(B1988,'2021 Certified EVM Plan'!E:E,0))</f>
        <v>#N/A</v>
      </c>
      <c r="P1988" s="7">
        <f t="shared" si="31"/>
        <v>1</v>
      </c>
      <c r="Q1988" s="26" t="e">
        <f>IF(INDEX('2021 Certified EVM Plan'!H:H,MATCH(B1988,'2021 Certified EVM Plan'!E:E,0))=1,M1988,#N/A)</f>
        <v>#N/A</v>
      </c>
      <c r="R1988" s="26" t="e">
        <f>IF(INDEX('2021 Certified EVM Plan'!J:J,MATCH(B1988,'2021 Certified EVM Plan'!E:E,0))=1,M1988,#N/A)</f>
        <v>#N/A</v>
      </c>
      <c r="S1988" s="26" t="e">
        <f>IF(INDEX('2021 Certified EVM Plan'!K:K,MATCH(B1988,'2021 Certified EVM Plan'!E:E,0))=1,M1988,#N/A)</f>
        <v>#N/A</v>
      </c>
    </row>
    <row r="1989" spans="1:19" x14ac:dyDescent="0.25">
      <c r="A1989" s="22" t="s">
        <v>2906</v>
      </c>
      <c r="B1989" s="22">
        <v>1046</v>
      </c>
      <c r="C1989" s="22">
        <v>70</v>
      </c>
      <c r="D1989" s="23">
        <v>2.2688894738060901E-4</v>
      </c>
      <c r="E1989" s="22">
        <v>42031125</v>
      </c>
      <c r="F1989" s="22" t="s">
        <v>3068</v>
      </c>
      <c r="G1989" s="22" t="s">
        <v>3275</v>
      </c>
      <c r="H1989" s="22">
        <v>6410.4568157132899</v>
      </c>
      <c r="I1989" s="24">
        <f>'EVM CPZ List'!$D1989*'EVM CPZ List'!$C1989</f>
        <v>1.5882226316642632E-2</v>
      </c>
      <c r="J1989" s="25">
        <f>INDEX('Pivot of Risk Data'!A:A,MATCH('EVM CPZ List'!$B1989,'Pivot of Risk Data'!B:B,0),1)</f>
        <v>1954</v>
      </c>
      <c r="K1989" s="22">
        <f>0.000621371*'EVM CPZ List'!$H1989</f>
        <v>3.9832719620365826</v>
      </c>
      <c r="L1989" s="22">
        <f>L1988+'EVM CPZ List'!$K1989</f>
        <v>22233.212852192282</v>
      </c>
      <c r="M1989" s="22">
        <f>M1988-'EVM CPZ List'!$I1989</f>
        <v>2.1455009132540077</v>
      </c>
      <c r="N1989" s="7" t="e">
        <f>INDEX('2021 Certified EVM Plan'!G:G,MATCH(B1989,'2021 Certified EVM Plan'!E:E,0))</f>
        <v>#N/A</v>
      </c>
      <c r="O1989" s="7" t="e">
        <f>INDEX('2021 Certified EVM Plan'!M:M,MATCH(B1989,'2021 Certified EVM Plan'!E:E,0))</f>
        <v>#N/A</v>
      </c>
      <c r="P1989" s="7">
        <f t="shared" si="31"/>
        <v>1</v>
      </c>
      <c r="Q1989" s="26" t="e">
        <f>IF(INDEX('2021 Certified EVM Plan'!H:H,MATCH(B1989,'2021 Certified EVM Plan'!E:E,0))=1,M1989,#N/A)</f>
        <v>#N/A</v>
      </c>
      <c r="R1989" s="26" t="e">
        <f>IF(INDEX('2021 Certified EVM Plan'!J:J,MATCH(B1989,'2021 Certified EVM Plan'!E:E,0))=1,M1989,#N/A)</f>
        <v>#N/A</v>
      </c>
      <c r="S1989" s="26" t="e">
        <f>IF(INDEX('2021 Certified EVM Plan'!K:K,MATCH(B1989,'2021 Certified EVM Plan'!E:E,0))=1,M1989,#N/A)</f>
        <v>#N/A</v>
      </c>
    </row>
    <row r="1990" spans="1:19" x14ac:dyDescent="0.25">
      <c r="A1990" s="22" t="s">
        <v>2195</v>
      </c>
      <c r="B1990" s="22">
        <v>875</v>
      </c>
      <c r="C1990" s="22">
        <v>30</v>
      </c>
      <c r="D1990" s="23">
        <v>2.2539687168601701E-4</v>
      </c>
      <c r="E1990" s="22">
        <v>183052108</v>
      </c>
      <c r="F1990" s="22" t="s">
        <v>2398</v>
      </c>
      <c r="G1990" s="22" t="s">
        <v>2399</v>
      </c>
      <c r="H1990" s="22">
        <v>3063.24377713989</v>
      </c>
      <c r="I1990" s="24">
        <f>'EVM CPZ List'!$D1990*'EVM CPZ List'!$C1990</f>
        <v>6.7619061505805106E-3</v>
      </c>
      <c r="J1990" s="25">
        <f>INDEX('Pivot of Risk Data'!A:A,MATCH('EVM CPZ List'!$B1990,'Pivot of Risk Data'!B:B,0),1)</f>
        <v>1955</v>
      </c>
      <c r="K1990" s="22">
        <f>0.000621371*'EVM CPZ List'!$H1990</f>
        <v>1.9034108490451906</v>
      </c>
      <c r="L1990" s="22">
        <f>L1989+'EVM CPZ List'!$K1990</f>
        <v>22235.116263041327</v>
      </c>
      <c r="M1990" s="22">
        <f>M1989-'EVM CPZ List'!$I1990</f>
        <v>2.1387390071034273</v>
      </c>
      <c r="N1990" s="7" t="e">
        <f>INDEX('2021 Certified EVM Plan'!G:G,MATCH(B1990,'2021 Certified EVM Plan'!E:E,0))</f>
        <v>#N/A</v>
      </c>
      <c r="O1990" s="7" t="e">
        <f>INDEX('2021 Certified EVM Plan'!M:M,MATCH(B1990,'2021 Certified EVM Plan'!E:E,0))</f>
        <v>#N/A</v>
      </c>
      <c r="P1990" s="7">
        <f t="shared" si="31"/>
        <v>1</v>
      </c>
      <c r="Q1990" s="26" t="e">
        <f>IF(INDEX('2021 Certified EVM Plan'!H:H,MATCH(B1990,'2021 Certified EVM Plan'!E:E,0))=1,M1990,#N/A)</f>
        <v>#N/A</v>
      </c>
      <c r="R1990" s="26" t="e">
        <f>IF(INDEX('2021 Certified EVM Plan'!J:J,MATCH(B1990,'2021 Certified EVM Plan'!E:E,0))=1,M1990,#N/A)</f>
        <v>#N/A</v>
      </c>
      <c r="S1990" s="26" t="e">
        <f>IF(INDEX('2021 Certified EVM Plan'!K:K,MATCH(B1990,'2021 Certified EVM Plan'!E:E,0))=1,M1990,#N/A)</f>
        <v>#N/A</v>
      </c>
    </row>
    <row r="1991" spans="1:19" x14ac:dyDescent="0.25">
      <c r="A1991" s="22" t="s">
        <v>1672</v>
      </c>
      <c r="B1991" s="22">
        <v>6047</v>
      </c>
      <c r="C1991" s="22">
        <v>65</v>
      </c>
      <c r="D1991" s="23">
        <v>2.2531102554892101E-4</v>
      </c>
      <c r="E1991" s="22">
        <v>163781705</v>
      </c>
      <c r="F1991" s="22" t="s">
        <v>1727</v>
      </c>
      <c r="G1991" s="22" t="s">
        <v>1923</v>
      </c>
      <c r="H1991" s="22">
        <v>8240.0572331663097</v>
      </c>
      <c r="I1991" s="24">
        <f>'EVM CPZ List'!$D1991*'EVM CPZ List'!$C1991</f>
        <v>1.4645216660679866E-2</v>
      </c>
      <c r="J1991" s="25">
        <f>INDEX('Pivot of Risk Data'!A:A,MATCH('EVM CPZ List'!$B1991,'Pivot of Risk Data'!B:B,0),1)</f>
        <v>1956</v>
      </c>
      <c r="K1991" s="22">
        <f>0.000621371*'EVM CPZ List'!$H1991</f>
        <v>5.1201326030297833</v>
      </c>
      <c r="L1991" s="22">
        <f>L1990+'EVM CPZ List'!$K1991</f>
        <v>22240.236395644359</v>
      </c>
      <c r="M1991" s="22">
        <f>M1990-'EVM CPZ List'!$I1991</f>
        <v>2.1240937904427475</v>
      </c>
      <c r="N1991" s="7" t="e">
        <f>INDEX('2021 Certified EVM Plan'!G:G,MATCH(B1991,'2021 Certified EVM Plan'!E:E,0))</f>
        <v>#N/A</v>
      </c>
      <c r="O1991" s="7" t="e">
        <f>INDEX('2021 Certified EVM Plan'!M:M,MATCH(B1991,'2021 Certified EVM Plan'!E:E,0))</f>
        <v>#N/A</v>
      </c>
      <c r="P1991" s="7">
        <f t="shared" si="31"/>
        <v>1</v>
      </c>
      <c r="Q1991" s="26" t="e">
        <f>IF(INDEX('2021 Certified EVM Plan'!H:H,MATCH(B1991,'2021 Certified EVM Plan'!E:E,0))=1,M1991,#N/A)</f>
        <v>#N/A</v>
      </c>
      <c r="R1991" s="26" t="e">
        <f>IF(INDEX('2021 Certified EVM Plan'!J:J,MATCH(B1991,'2021 Certified EVM Plan'!E:E,0))=1,M1991,#N/A)</f>
        <v>#N/A</v>
      </c>
      <c r="S1991" s="26" t="e">
        <f>IF(INDEX('2021 Certified EVM Plan'!K:K,MATCH(B1991,'2021 Certified EVM Plan'!E:E,0))=1,M1991,#N/A)</f>
        <v>#N/A</v>
      </c>
    </row>
    <row r="1992" spans="1:19" x14ac:dyDescent="0.25">
      <c r="A1992" s="22" t="s">
        <v>2195</v>
      </c>
      <c r="B1992" s="22">
        <v>3012</v>
      </c>
      <c r="C1992" s="22">
        <v>151</v>
      </c>
      <c r="D1992" s="23">
        <v>2.2487375806527201E-4</v>
      </c>
      <c r="E1992" s="22">
        <v>83622105</v>
      </c>
      <c r="F1992" s="22" t="s">
        <v>2205</v>
      </c>
      <c r="G1992" s="22" t="s">
        <v>2265</v>
      </c>
      <c r="H1992" s="22">
        <v>16827.138098431798</v>
      </c>
      <c r="I1992" s="24">
        <f>'EVM CPZ List'!$D1992*'EVM CPZ List'!$C1992</f>
        <v>3.3955937467856072E-2</v>
      </c>
      <c r="J1992" s="25">
        <f>INDEX('Pivot of Risk Data'!A:A,MATCH('EVM CPZ List'!$B1992,'Pivot of Risk Data'!B:B,0),1)</f>
        <v>1957</v>
      </c>
      <c r="K1992" s="22">
        <f>0.000621371*'EVM CPZ List'!$H1992</f>
        <v>10.455895627360665</v>
      </c>
      <c r="L1992" s="22">
        <f>L1991+'EVM CPZ List'!$K1992</f>
        <v>22250.69229127172</v>
      </c>
      <c r="M1992" s="22">
        <f>M1991-'EVM CPZ List'!$I1992</f>
        <v>2.0901378529748915</v>
      </c>
      <c r="N1992" s="7" t="e">
        <f>INDEX('2021 Certified EVM Plan'!G:G,MATCH(B1992,'2021 Certified EVM Plan'!E:E,0))</f>
        <v>#N/A</v>
      </c>
      <c r="O1992" s="7" t="e">
        <f>INDEX('2021 Certified EVM Plan'!M:M,MATCH(B1992,'2021 Certified EVM Plan'!E:E,0))</f>
        <v>#N/A</v>
      </c>
      <c r="P1992" s="7">
        <f t="shared" si="31"/>
        <v>1</v>
      </c>
      <c r="Q1992" s="26" t="e">
        <f>IF(INDEX('2021 Certified EVM Plan'!H:H,MATCH(B1992,'2021 Certified EVM Plan'!E:E,0))=1,M1992,#N/A)</f>
        <v>#N/A</v>
      </c>
      <c r="R1992" s="26" t="e">
        <f>IF(INDEX('2021 Certified EVM Plan'!J:J,MATCH(B1992,'2021 Certified EVM Plan'!E:E,0))=1,M1992,#N/A)</f>
        <v>#N/A</v>
      </c>
      <c r="S1992" s="26" t="e">
        <f>IF(INDEX('2021 Certified EVM Plan'!K:K,MATCH(B1992,'2021 Certified EVM Plan'!E:E,0))=1,M1992,#N/A)</f>
        <v>#N/A</v>
      </c>
    </row>
    <row r="1993" spans="1:19" x14ac:dyDescent="0.25">
      <c r="A1993" s="22" t="s">
        <v>964</v>
      </c>
      <c r="B1993" s="22">
        <v>4596</v>
      </c>
      <c r="C1993" s="22">
        <v>67</v>
      </c>
      <c r="D1993" s="23">
        <v>2.2455226666185399E-4</v>
      </c>
      <c r="E1993" s="22">
        <v>42981101</v>
      </c>
      <c r="F1993" s="22" t="s">
        <v>1284</v>
      </c>
      <c r="G1993" s="22" t="s">
        <v>1423</v>
      </c>
      <c r="H1993" s="22">
        <v>6865.4128514121203</v>
      </c>
      <c r="I1993" s="24">
        <f>'EVM CPZ List'!$D1993*'EVM CPZ List'!$C1993</f>
        <v>1.5045001866344217E-2</v>
      </c>
      <c r="J1993" s="25">
        <f>INDEX('Pivot of Risk Data'!A:A,MATCH('EVM CPZ List'!$B1993,'Pivot of Risk Data'!B:B,0),1)</f>
        <v>1958</v>
      </c>
      <c r="K1993" s="22">
        <f>0.000621371*'EVM CPZ List'!$H1993</f>
        <v>4.2659684488948004</v>
      </c>
      <c r="L1993" s="22">
        <f>L1992+'EVM CPZ List'!$K1993</f>
        <v>22254.958259720614</v>
      </c>
      <c r="M1993" s="22">
        <f>M1992-'EVM CPZ List'!$I1993</f>
        <v>2.0750928511085474</v>
      </c>
      <c r="N1993" s="7" t="e">
        <f>INDEX('2021 Certified EVM Plan'!G:G,MATCH(B1993,'2021 Certified EVM Plan'!E:E,0))</f>
        <v>#N/A</v>
      </c>
      <c r="O1993" s="7" t="e">
        <f>INDEX('2021 Certified EVM Plan'!M:M,MATCH(B1993,'2021 Certified EVM Plan'!E:E,0))</f>
        <v>#N/A</v>
      </c>
      <c r="P1993" s="7">
        <f t="shared" si="31"/>
        <v>1</v>
      </c>
      <c r="Q1993" s="26" t="e">
        <f>IF(INDEX('2021 Certified EVM Plan'!H:H,MATCH(B1993,'2021 Certified EVM Plan'!E:E,0))=1,M1993,#N/A)</f>
        <v>#N/A</v>
      </c>
      <c r="R1993" s="26" t="e">
        <f>IF(INDEX('2021 Certified EVM Plan'!J:J,MATCH(B1993,'2021 Certified EVM Plan'!E:E,0))=1,M1993,#N/A)</f>
        <v>#N/A</v>
      </c>
      <c r="S1993" s="26" t="e">
        <f>IF(INDEX('2021 Certified EVM Plan'!K:K,MATCH(B1993,'2021 Certified EVM Plan'!E:E,0))=1,M1993,#N/A)</f>
        <v>#N/A</v>
      </c>
    </row>
    <row r="1994" spans="1:19" x14ac:dyDescent="0.25">
      <c r="A1994" s="22" t="s">
        <v>8</v>
      </c>
      <c r="B1994" s="22">
        <v>4002</v>
      </c>
      <c r="C1994" s="22">
        <v>179</v>
      </c>
      <c r="D1994" s="23">
        <v>2.2234833586692499E-4</v>
      </c>
      <c r="E1994" s="22">
        <v>152251101</v>
      </c>
      <c r="F1994" s="22" t="s">
        <v>529</v>
      </c>
      <c r="G1994" s="22" t="s">
        <v>530</v>
      </c>
      <c r="H1994" s="22">
        <v>33138.459603656898</v>
      </c>
      <c r="I1994" s="24">
        <f>'EVM CPZ List'!$D1994*'EVM CPZ List'!$C1994</f>
        <v>3.9800352120179572E-2</v>
      </c>
      <c r="J1994" s="25">
        <f>INDEX('Pivot of Risk Data'!A:A,MATCH('EVM CPZ List'!$B1994,'Pivot of Risk Data'!B:B,0),1)</f>
        <v>1959</v>
      </c>
      <c r="K1994" s="22">
        <f>0.000621371*'EVM CPZ List'!$H1994</f>
        <v>20.591277782383891</v>
      </c>
      <c r="L1994" s="22">
        <f>L1993+'EVM CPZ List'!$K1994</f>
        <v>22275.549537502997</v>
      </c>
      <c r="M1994" s="22">
        <f>M1993-'EVM CPZ List'!$I1994</f>
        <v>2.0352924989883676</v>
      </c>
      <c r="N1994" s="7" t="e">
        <f>INDEX('2021 Certified EVM Plan'!G:G,MATCH(B1994,'2021 Certified EVM Plan'!E:E,0))</f>
        <v>#N/A</v>
      </c>
      <c r="O1994" s="7" t="e">
        <f>INDEX('2021 Certified EVM Plan'!M:M,MATCH(B1994,'2021 Certified EVM Plan'!E:E,0))</f>
        <v>#N/A</v>
      </c>
      <c r="P1994" s="7">
        <f t="shared" si="31"/>
        <v>1</v>
      </c>
      <c r="Q1994" s="26" t="e">
        <f>IF(INDEX('2021 Certified EVM Plan'!H:H,MATCH(B1994,'2021 Certified EVM Plan'!E:E,0))=1,M1994,#N/A)</f>
        <v>#N/A</v>
      </c>
      <c r="R1994" s="26" t="e">
        <f>IF(INDEX('2021 Certified EVM Plan'!J:J,MATCH(B1994,'2021 Certified EVM Plan'!E:E,0))=1,M1994,#N/A)</f>
        <v>#N/A</v>
      </c>
      <c r="S1994" s="26" t="e">
        <f>IF(INDEX('2021 Certified EVM Plan'!K:K,MATCH(B1994,'2021 Certified EVM Plan'!E:E,0))=1,M1994,#N/A)</f>
        <v>#N/A</v>
      </c>
    </row>
    <row r="1995" spans="1:19" x14ac:dyDescent="0.25">
      <c r="A1995" s="22" t="s">
        <v>2195</v>
      </c>
      <c r="B1995" s="22">
        <v>8152</v>
      </c>
      <c r="C1995" s="22">
        <v>24</v>
      </c>
      <c r="D1995" s="23">
        <v>2.1964298817304099E-4</v>
      </c>
      <c r="E1995" s="22">
        <v>83242111</v>
      </c>
      <c r="F1995" s="22" t="s">
        <v>2289</v>
      </c>
      <c r="G1995" s="22" t="s">
        <v>2688</v>
      </c>
      <c r="H1995" s="22">
        <v>3633.9488847069601</v>
      </c>
      <c r="I1995" s="24">
        <f>'EVM CPZ List'!$D1995*'EVM CPZ List'!$C1995</f>
        <v>5.2714317161529842E-3</v>
      </c>
      <c r="J1995" s="25">
        <f>INDEX('Pivot of Risk Data'!A:A,MATCH('EVM CPZ List'!$B1995,'Pivot of Risk Data'!B:B,0),1)</f>
        <v>1960</v>
      </c>
      <c r="K1995" s="22">
        <f>0.000621371*'EVM CPZ List'!$H1995</f>
        <v>2.2580304524392485</v>
      </c>
      <c r="L1995" s="22">
        <f>L1994+'EVM CPZ List'!$K1995</f>
        <v>22277.807567955435</v>
      </c>
      <c r="M1995" s="22">
        <f>M1994-'EVM CPZ List'!$I1995</f>
        <v>2.0300210672722145</v>
      </c>
      <c r="N1995" s="7" t="e">
        <f>INDEX('2021 Certified EVM Plan'!G:G,MATCH(B1995,'2021 Certified EVM Plan'!E:E,0))</f>
        <v>#N/A</v>
      </c>
      <c r="O1995" s="7" t="e">
        <f>INDEX('2021 Certified EVM Plan'!M:M,MATCH(B1995,'2021 Certified EVM Plan'!E:E,0))</f>
        <v>#N/A</v>
      </c>
      <c r="P1995" s="7">
        <f t="shared" si="31"/>
        <v>1</v>
      </c>
      <c r="Q1995" s="26" t="e">
        <f>IF(INDEX('2021 Certified EVM Plan'!H:H,MATCH(B1995,'2021 Certified EVM Plan'!E:E,0))=1,M1995,#N/A)</f>
        <v>#N/A</v>
      </c>
      <c r="R1995" s="26" t="e">
        <f>IF(INDEX('2021 Certified EVM Plan'!J:J,MATCH(B1995,'2021 Certified EVM Plan'!E:E,0))=1,M1995,#N/A)</f>
        <v>#N/A</v>
      </c>
      <c r="S1995" s="26" t="e">
        <f>IF(INDEX('2021 Certified EVM Plan'!K:K,MATCH(B1995,'2021 Certified EVM Plan'!E:E,0))=1,M1995,#N/A)</f>
        <v>#N/A</v>
      </c>
    </row>
    <row r="1996" spans="1:19" x14ac:dyDescent="0.25">
      <c r="A1996" s="22" t="s">
        <v>8</v>
      </c>
      <c r="B1996" s="22">
        <v>2492</v>
      </c>
      <c r="C1996" s="22">
        <v>135</v>
      </c>
      <c r="D1996" s="23">
        <v>2.1958444964372399E-4</v>
      </c>
      <c r="E1996" s="22">
        <v>152481110</v>
      </c>
      <c r="F1996" s="22" t="s">
        <v>62</v>
      </c>
      <c r="G1996" s="22" t="s">
        <v>239</v>
      </c>
      <c r="H1996" s="22">
        <v>14421.8375666832</v>
      </c>
      <c r="I1996" s="24">
        <f>'EVM CPZ List'!$D1996*'EVM CPZ List'!$C1996</f>
        <v>2.9643900701902738E-2</v>
      </c>
      <c r="J1996" s="25">
        <f>INDEX('Pivot of Risk Data'!A:A,MATCH('EVM CPZ List'!$B1996,'Pivot of Risk Data'!B:B,0),1)</f>
        <v>1961</v>
      </c>
      <c r="K1996" s="22">
        <f>0.000621371*'EVM CPZ List'!$H1996</f>
        <v>8.961311630647506</v>
      </c>
      <c r="L1996" s="22">
        <f>L1995+'EVM CPZ List'!$K1996</f>
        <v>22286.768879586081</v>
      </c>
      <c r="M1996" s="22">
        <f>M1995-'EVM CPZ List'!$I1996</f>
        <v>2.0003771665703116</v>
      </c>
      <c r="N1996" s="7" t="e">
        <f>INDEX('2021 Certified EVM Plan'!G:G,MATCH(B1996,'2021 Certified EVM Plan'!E:E,0))</f>
        <v>#N/A</v>
      </c>
      <c r="O1996" s="7" t="e">
        <f>INDEX('2021 Certified EVM Plan'!M:M,MATCH(B1996,'2021 Certified EVM Plan'!E:E,0))</f>
        <v>#N/A</v>
      </c>
      <c r="P1996" s="7">
        <f t="shared" si="31"/>
        <v>1</v>
      </c>
      <c r="Q1996" s="26" t="e">
        <f>IF(INDEX('2021 Certified EVM Plan'!H:H,MATCH(B1996,'2021 Certified EVM Plan'!E:E,0))=1,M1996,#N/A)</f>
        <v>#N/A</v>
      </c>
      <c r="R1996" s="26" t="e">
        <f>IF(INDEX('2021 Certified EVM Plan'!J:J,MATCH(B1996,'2021 Certified EVM Plan'!E:E,0))=1,M1996,#N/A)</f>
        <v>#N/A</v>
      </c>
      <c r="S1996" s="26" t="e">
        <f>IF(INDEX('2021 Certified EVM Plan'!K:K,MATCH(B1996,'2021 Certified EVM Plan'!E:E,0))=1,M1996,#N/A)</f>
        <v>#N/A</v>
      </c>
    </row>
    <row r="1997" spans="1:19" x14ac:dyDescent="0.25">
      <c r="A1997" s="22" t="s">
        <v>2195</v>
      </c>
      <c r="B1997" s="22">
        <v>1189</v>
      </c>
      <c r="C1997" s="22">
        <v>97</v>
      </c>
      <c r="D1997" s="23">
        <v>2.1752625634715E-4</v>
      </c>
      <c r="E1997" s="22">
        <v>83692105</v>
      </c>
      <c r="F1997" s="22" t="s">
        <v>2312</v>
      </c>
      <c r="G1997" s="22" t="s">
        <v>2313</v>
      </c>
      <c r="H1997" s="22">
        <v>8833.6806576248891</v>
      </c>
      <c r="I1997" s="24">
        <f>'EVM CPZ List'!$D1997*'EVM CPZ List'!$C1997</f>
        <v>2.1100046865673551E-2</v>
      </c>
      <c r="J1997" s="25">
        <f>INDEX('Pivot of Risk Data'!A:A,MATCH('EVM CPZ List'!$B1997,'Pivot of Risk Data'!B:B,0),1)</f>
        <v>1962</v>
      </c>
      <c r="K1997" s="22">
        <f>0.000621371*'EVM CPZ List'!$H1997</f>
        <v>5.4889929839090348</v>
      </c>
      <c r="L1997" s="22">
        <f>L1996+'EVM CPZ List'!$K1997</f>
        <v>22292.25787256999</v>
      </c>
      <c r="M1997" s="22">
        <f>M1996-'EVM CPZ List'!$I1997</f>
        <v>1.9792771197046382</v>
      </c>
      <c r="N1997" s="7" t="e">
        <f>INDEX('2021 Certified EVM Plan'!G:G,MATCH(B1997,'2021 Certified EVM Plan'!E:E,0))</f>
        <v>#N/A</v>
      </c>
      <c r="O1997" s="7" t="e">
        <f>INDEX('2021 Certified EVM Plan'!M:M,MATCH(B1997,'2021 Certified EVM Plan'!E:E,0))</f>
        <v>#N/A</v>
      </c>
      <c r="P1997" s="7">
        <f t="shared" si="31"/>
        <v>1</v>
      </c>
      <c r="Q1997" s="26" t="e">
        <f>IF(INDEX('2021 Certified EVM Plan'!H:H,MATCH(B1997,'2021 Certified EVM Plan'!E:E,0))=1,M1997,#N/A)</f>
        <v>#N/A</v>
      </c>
      <c r="R1997" s="26" t="e">
        <f>IF(INDEX('2021 Certified EVM Plan'!J:J,MATCH(B1997,'2021 Certified EVM Plan'!E:E,0))=1,M1997,#N/A)</f>
        <v>#N/A</v>
      </c>
      <c r="S1997" s="26" t="e">
        <f>IF(INDEX('2021 Certified EVM Plan'!K:K,MATCH(B1997,'2021 Certified EVM Plan'!E:E,0))=1,M1997,#N/A)</f>
        <v>#N/A</v>
      </c>
    </row>
    <row r="1998" spans="1:19" x14ac:dyDescent="0.25">
      <c r="A1998" s="22" t="s">
        <v>2195</v>
      </c>
      <c r="B1998" s="22">
        <v>58</v>
      </c>
      <c r="C1998" s="22">
        <v>6</v>
      </c>
      <c r="D1998" s="23">
        <v>2.1706296151868701E-4</v>
      </c>
      <c r="E1998" s="22">
        <v>182771102</v>
      </c>
      <c r="F1998" s="22" t="s">
        <v>2432</v>
      </c>
      <c r="G1998" s="22" t="s">
        <v>2433</v>
      </c>
      <c r="H1998" s="22">
        <v>779.93454426155802</v>
      </c>
      <c r="I1998" s="24">
        <f>'EVM CPZ List'!$D1998*'EVM CPZ List'!$C1998</f>
        <v>1.302377769112122E-3</v>
      </c>
      <c r="J1998" s="25">
        <f>INDEX('Pivot of Risk Data'!A:A,MATCH('EVM CPZ List'!$B1998,'Pivot of Risk Data'!B:B,0),1)</f>
        <v>1963</v>
      </c>
      <c r="K1998" s="22">
        <f>0.000621371*'EVM CPZ List'!$H1998</f>
        <v>0.48462870770234856</v>
      </c>
      <c r="L1998" s="22">
        <f>L1997+'EVM CPZ List'!$K1998</f>
        <v>22292.742501277691</v>
      </c>
      <c r="M1998" s="22">
        <f>M1997-'EVM CPZ List'!$I1998</f>
        <v>1.977974741935526</v>
      </c>
      <c r="N1998" s="7" t="e">
        <f>INDEX('2021 Certified EVM Plan'!G:G,MATCH(B1998,'2021 Certified EVM Plan'!E:E,0))</f>
        <v>#N/A</v>
      </c>
      <c r="O1998" s="7" t="e">
        <f>INDEX('2021 Certified EVM Plan'!M:M,MATCH(B1998,'2021 Certified EVM Plan'!E:E,0))</f>
        <v>#N/A</v>
      </c>
      <c r="P1998" s="7">
        <f t="shared" si="31"/>
        <v>1</v>
      </c>
      <c r="Q1998" s="26" t="e">
        <f>IF(INDEX('2021 Certified EVM Plan'!H:H,MATCH(B1998,'2021 Certified EVM Plan'!E:E,0))=1,M1998,#N/A)</f>
        <v>#N/A</v>
      </c>
      <c r="R1998" s="26" t="e">
        <f>IF(INDEX('2021 Certified EVM Plan'!J:J,MATCH(B1998,'2021 Certified EVM Plan'!E:E,0))=1,M1998,#N/A)</f>
        <v>#N/A</v>
      </c>
      <c r="S1998" s="26" t="e">
        <f>IF(INDEX('2021 Certified EVM Plan'!K:K,MATCH(B1998,'2021 Certified EVM Plan'!E:E,0))=1,M1998,#N/A)</f>
        <v>#N/A</v>
      </c>
    </row>
    <row r="1999" spans="1:19" x14ac:dyDescent="0.25">
      <c r="A1999" s="22" t="s">
        <v>964</v>
      </c>
      <c r="B1999" s="22">
        <v>572</v>
      </c>
      <c r="C1999" s="22">
        <v>76</v>
      </c>
      <c r="D1999" s="23">
        <v>2.15347127565667E-4</v>
      </c>
      <c r="E1999" s="22">
        <v>42811111</v>
      </c>
      <c r="F1999" s="22" t="s">
        <v>1092</v>
      </c>
      <c r="G1999" s="22" t="s">
        <v>1241</v>
      </c>
      <c r="H1999" s="22">
        <v>8839.5505908247596</v>
      </c>
      <c r="I1999" s="24">
        <f>'EVM CPZ List'!$D1999*'EVM CPZ List'!$C1999</f>
        <v>1.6366381694990693E-2</v>
      </c>
      <c r="J1999" s="25">
        <f>INDEX('Pivot of Risk Data'!A:A,MATCH('EVM CPZ List'!$B1999,'Pivot of Risk Data'!B:B,0),1)</f>
        <v>1964</v>
      </c>
      <c r="K1999" s="22">
        <f>0.000621371*'EVM CPZ List'!$H1999</f>
        <v>5.4926403901713714</v>
      </c>
      <c r="L1999" s="22">
        <f>L1998+'EVM CPZ List'!$K1999</f>
        <v>22298.235141667861</v>
      </c>
      <c r="M1999" s="22">
        <f>M1998-'EVM CPZ List'!$I1999</f>
        <v>1.9616083602405354</v>
      </c>
      <c r="N1999" s="7" t="e">
        <f>INDEX('2021 Certified EVM Plan'!G:G,MATCH(B1999,'2021 Certified EVM Plan'!E:E,0))</f>
        <v>#N/A</v>
      </c>
      <c r="O1999" s="7" t="e">
        <f>INDEX('2021 Certified EVM Plan'!M:M,MATCH(B1999,'2021 Certified EVM Plan'!E:E,0))</f>
        <v>#N/A</v>
      </c>
      <c r="P1999" s="7">
        <f t="shared" si="31"/>
        <v>1</v>
      </c>
      <c r="Q1999" s="26" t="e">
        <f>IF(INDEX('2021 Certified EVM Plan'!H:H,MATCH(B1999,'2021 Certified EVM Plan'!E:E,0))=1,M1999,#N/A)</f>
        <v>#N/A</v>
      </c>
      <c r="R1999" s="26" t="e">
        <f>IF(INDEX('2021 Certified EVM Plan'!J:J,MATCH(B1999,'2021 Certified EVM Plan'!E:E,0))=1,M1999,#N/A)</f>
        <v>#N/A</v>
      </c>
      <c r="S1999" s="26" t="e">
        <f>IF(INDEX('2021 Certified EVM Plan'!K:K,MATCH(B1999,'2021 Certified EVM Plan'!E:E,0))=1,M1999,#N/A)</f>
        <v>#N/A</v>
      </c>
    </row>
    <row r="2000" spans="1:19" x14ac:dyDescent="0.25">
      <c r="A2000" s="22" t="s">
        <v>964</v>
      </c>
      <c r="B2000" s="22">
        <v>438</v>
      </c>
      <c r="C2000" s="22">
        <v>52</v>
      </c>
      <c r="D2000" s="23">
        <v>2.15283873149472E-4</v>
      </c>
      <c r="E2000" s="22">
        <v>42811112</v>
      </c>
      <c r="F2000" s="22" t="s">
        <v>991</v>
      </c>
      <c r="G2000" s="22" t="s">
        <v>1322</v>
      </c>
      <c r="H2000" s="22">
        <v>5973.9084224683302</v>
      </c>
      <c r="I2000" s="24">
        <f>'EVM CPZ List'!$D2000*'EVM CPZ List'!$C2000</f>
        <v>1.1194761403772544E-2</v>
      </c>
      <c r="J2000" s="25">
        <f>INDEX('Pivot of Risk Data'!A:A,MATCH('EVM CPZ List'!$B2000,'Pivot of Risk Data'!B:B,0),1)</f>
        <v>1965</v>
      </c>
      <c r="K2000" s="22">
        <f>0.000621371*'EVM CPZ List'!$H2000</f>
        <v>3.7120134503775688</v>
      </c>
      <c r="L2000" s="22">
        <f>L1999+'EVM CPZ List'!$K2000</f>
        <v>22301.94715511824</v>
      </c>
      <c r="M2000" s="22">
        <f>M1999-'EVM CPZ List'!$I2000</f>
        <v>1.9504135988367628</v>
      </c>
      <c r="N2000" s="7" t="e">
        <f>INDEX('2021 Certified EVM Plan'!G:G,MATCH(B2000,'2021 Certified EVM Plan'!E:E,0))</f>
        <v>#N/A</v>
      </c>
      <c r="O2000" s="7" t="e">
        <f>INDEX('2021 Certified EVM Plan'!M:M,MATCH(B2000,'2021 Certified EVM Plan'!E:E,0))</f>
        <v>#N/A</v>
      </c>
      <c r="P2000" s="7">
        <f t="shared" si="31"/>
        <v>1</v>
      </c>
      <c r="Q2000" s="26" t="e">
        <f>IF(INDEX('2021 Certified EVM Plan'!H:H,MATCH(B2000,'2021 Certified EVM Plan'!E:E,0))=1,M2000,#N/A)</f>
        <v>#N/A</v>
      </c>
      <c r="R2000" s="26" t="e">
        <f>IF(INDEX('2021 Certified EVM Plan'!J:J,MATCH(B2000,'2021 Certified EVM Plan'!E:E,0))=1,M2000,#N/A)</f>
        <v>#N/A</v>
      </c>
      <c r="S2000" s="26" t="e">
        <f>IF(INDEX('2021 Certified EVM Plan'!K:K,MATCH(B2000,'2021 Certified EVM Plan'!E:E,0))=1,M2000,#N/A)</f>
        <v>#N/A</v>
      </c>
    </row>
    <row r="2001" spans="1:19" x14ac:dyDescent="0.25">
      <c r="A2001" s="22" t="s">
        <v>1672</v>
      </c>
      <c r="B2001" s="22">
        <v>7490</v>
      </c>
      <c r="C2001" s="22">
        <v>23</v>
      </c>
      <c r="D2001" s="23">
        <v>2.13695097504755E-4</v>
      </c>
      <c r="E2001" s="22">
        <v>163781704</v>
      </c>
      <c r="F2001" s="22" t="s">
        <v>1816</v>
      </c>
      <c r="G2001" s="22" t="s">
        <v>2125</v>
      </c>
      <c r="H2001" s="22">
        <v>10595.2996245592</v>
      </c>
      <c r="I2001" s="24">
        <f>'EVM CPZ List'!$D2001*'EVM CPZ List'!$C2001</f>
        <v>4.9149872426093649E-3</v>
      </c>
      <c r="J2001" s="25">
        <f>INDEX('Pivot of Risk Data'!A:A,MATCH('EVM CPZ List'!$B2001,'Pivot of Risk Data'!B:B,0),1)</f>
        <v>1966</v>
      </c>
      <c r="K2001" s="22">
        <f>0.000621371*'EVM CPZ List'!$H2001</f>
        <v>6.5836119230119747</v>
      </c>
      <c r="L2001" s="22">
        <f>L2000+'EVM CPZ List'!$K2001</f>
        <v>22308.530767041251</v>
      </c>
      <c r="M2001" s="22">
        <f>M2000-'EVM CPZ List'!$I2001</f>
        <v>1.9454986115941535</v>
      </c>
      <c r="N2001" s="7" t="e">
        <f>INDEX('2021 Certified EVM Plan'!G:G,MATCH(B2001,'2021 Certified EVM Plan'!E:E,0))</f>
        <v>#N/A</v>
      </c>
      <c r="O2001" s="7" t="e">
        <f>INDEX('2021 Certified EVM Plan'!M:M,MATCH(B2001,'2021 Certified EVM Plan'!E:E,0))</f>
        <v>#N/A</v>
      </c>
      <c r="P2001" s="7">
        <f t="shared" si="31"/>
        <v>1</v>
      </c>
      <c r="Q2001" s="26" t="e">
        <f>IF(INDEX('2021 Certified EVM Plan'!H:H,MATCH(B2001,'2021 Certified EVM Plan'!E:E,0))=1,M2001,#N/A)</f>
        <v>#N/A</v>
      </c>
      <c r="R2001" s="26" t="e">
        <f>IF(INDEX('2021 Certified EVM Plan'!J:J,MATCH(B2001,'2021 Certified EVM Plan'!E:E,0))=1,M2001,#N/A)</f>
        <v>#N/A</v>
      </c>
      <c r="S2001" s="26" t="e">
        <f>IF(INDEX('2021 Certified EVM Plan'!K:K,MATCH(B2001,'2021 Certified EVM Plan'!E:E,0))=1,M2001,#N/A)</f>
        <v>#N/A</v>
      </c>
    </row>
    <row r="2002" spans="1:19" x14ac:dyDescent="0.25">
      <c r="A2002" s="22" t="s">
        <v>1672</v>
      </c>
      <c r="B2002" s="22">
        <v>2991</v>
      </c>
      <c r="C2002" s="22">
        <v>145</v>
      </c>
      <c r="D2002" s="23">
        <v>2.13464154336076E-4</v>
      </c>
      <c r="E2002" s="22">
        <v>254151101</v>
      </c>
      <c r="F2002" s="22" t="s">
        <v>1762</v>
      </c>
      <c r="G2002" s="22" t="s">
        <v>2061</v>
      </c>
      <c r="H2002" s="22">
        <v>17331.695975212398</v>
      </c>
      <c r="I2002" s="24">
        <f>'EVM CPZ List'!$D2002*'EVM CPZ List'!$C2002</f>
        <v>3.095230237873102E-2</v>
      </c>
      <c r="J2002" s="25">
        <f>INDEX('Pivot of Risk Data'!A:A,MATCH('EVM CPZ List'!$B2002,'Pivot of Risk Data'!B:B,0),1)</f>
        <v>1967</v>
      </c>
      <c r="K2002" s="22">
        <f>0.000621371*'EVM CPZ List'!$H2002</f>
        <v>10.769413259813703</v>
      </c>
      <c r="L2002" s="22">
        <f>L2001+'EVM CPZ List'!$K2002</f>
        <v>22319.300180301067</v>
      </c>
      <c r="M2002" s="22">
        <f>M2001-'EVM CPZ List'!$I2002</f>
        <v>1.9145463092154225</v>
      </c>
      <c r="N2002" s="7" t="e">
        <f>INDEX('2021 Certified EVM Plan'!G:G,MATCH(B2002,'2021 Certified EVM Plan'!E:E,0))</f>
        <v>#N/A</v>
      </c>
      <c r="O2002" s="7" t="e">
        <f>INDEX('2021 Certified EVM Plan'!M:M,MATCH(B2002,'2021 Certified EVM Plan'!E:E,0))</f>
        <v>#N/A</v>
      </c>
      <c r="P2002" s="7">
        <f t="shared" si="31"/>
        <v>1</v>
      </c>
      <c r="Q2002" s="26" t="e">
        <f>IF(INDEX('2021 Certified EVM Plan'!H:H,MATCH(B2002,'2021 Certified EVM Plan'!E:E,0))=1,M2002,#N/A)</f>
        <v>#N/A</v>
      </c>
      <c r="R2002" s="26" t="e">
        <f>IF(INDEX('2021 Certified EVM Plan'!J:J,MATCH(B2002,'2021 Certified EVM Plan'!E:E,0))=1,M2002,#N/A)</f>
        <v>#N/A</v>
      </c>
      <c r="S2002" s="26" t="e">
        <f>IF(INDEX('2021 Certified EVM Plan'!K:K,MATCH(B2002,'2021 Certified EVM Plan'!E:E,0))=1,M2002,#N/A)</f>
        <v>#N/A</v>
      </c>
    </row>
    <row r="2003" spans="1:19" x14ac:dyDescent="0.25">
      <c r="A2003" s="22" t="s">
        <v>2195</v>
      </c>
      <c r="B2003" s="22">
        <v>951</v>
      </c>
      <c r="C2003" s="22">
        <v>77</v>
      </c>
      <c r="D2003" s="23">
        <v>2.1186516912694299E-4</v>
      </c>
      <c r="E2003" s="22">
        <v>182551102</v>
      </c>
      <c r="F2003" s="22" t="s">
        <v>2279</v>
      </c>
      <c r="G2003" s="22" t="s">
        <v>2665</v>
      </c>
      <c r="H2003" s="22">
        <v>20474.740238178299</v>
      </c>
      <c r="I2003" s="24">
        <f>'EVM CPZ List'!$D2003*'EVM CPZ List'!$C2003</f>
        <v>1.6313618022774611E-2</v>
      </c>
      <c r="J2003" s="25">
        <f>INDEX('Pivot of Risk Data'!A:A,MATCH('EVM CPZ List'!$B2003,'Pivot of Risk Data'!B:B,0),1)</f>
        <v>1968</v>
      </c>
      <c r="K2003" s="22">
        <f>0.000621371*'EVM CPZ List'!$H2003</f>
        <v>12.722409816537088</v>
      </c>
      <c r="L2003" s="22">
        <f>L2002+'EVM CPZ List'!$K2003</f>
        <v>22332.022590117605</v>
      </c>
      <c r="M2003" s="22">
        <f>M2002-'EVM CPZ List'!$I2003</f>
        <v>1.8982326911926479</v>
      </c>
      <c r="N2003" s="7" t="e">
        <f>INDEX('2021 Certified EVM Plan'!G:G,MATCH(B2003,'2021 Certified EVM Plan'!E:E,0))</f>
        <v>#N/A</v>
      </c>
      <c r="O2003" s="7" t="e">
        <f>INDEX('2021 Certified EVM Plan'!M:M,MATCH(B2003,'2021 Certified EVM Plan'!E:E,0))</f>
        <v>#N/A</v>
      </c>
      <c r="P2003" s="7">
        <f t="shared" si="31"/>
        <v>1</v>
      </c>
      <c r="Q2003" s="26" t="e">
        <f>IF(INDEX('2021 Certified EVM Plan'!H:H,MATCH(B2003,'2021 Certified EVM Plan'!E:E,0))=1,M2003,#N/A)</f>
        <v>#N/A</v>
      </c>
      <c r="R2003" s="26" t="e">
        <f>IF(INDEX('2021 Certified EVM Plan'!J:J,MATCH(B2003,'2021 Certified EVM Plan'!E:E,0))=1,M2003,#N/A)</f>
        <v>#N/A</v>
      </c>
      <c r="S2003" s="26" t="e">
        <f>IF(INDEX('2021 Certified EVM Plan'!K:K,MATCH(B2003,'2021 Certified EVM Plan'!E:E,0))=1,M2003,#N/A)</f>
        <v>#N/A</v>
      </c>
    </row>
    <row r="2004" spans="1:19" x14ac:dyDescent="0.25">
      <c r="A2004" s="22" t="s">
        <v>8</v>
      </c>
      <c r="B2004" s="22">
        <v>3406</v>
      </c>
      <c r="C2004" s="22">
        <v>183</v>
      </c>
      <c r="D2004" s="23">
        <v>2.1115186736409E-4</v>
      </c>
      <c r="E2004" s="22">
        <v>152031101</v>
      </c>
      <c r="F2004" s="22" t="s">
        <v>60</v>
      </c>
      <c r="G2004" s="22" t="s">
        <v>150</v>
      </c>
      <c r="H2004" s="22">
        <v>18884.1727852084</v>
      </c>
      <c r="I2004" s="24">
        <f>'EVM CPZ List'!$D2004*'EVM CPZ List'!$C2004</f>
        <v>3.8640791727628472E-2</v>
      </c>
      <c r="J2004" s="25">
        <f>INDEX('Pivot of Risk Data'!A:A,MATCH('EVM CPZ List'!$B2004,'Pivot of Risk Data'!B:B,0),1)</f>
        <v>1969</v>
      </c>
      <c r="K2004" s="22">
        <f>0.000621371*'EVM CPZ List'!$H2004</f>
        <v>11.734077327717729</v>
      </c>
      <c r="L2004" s="22">
        <f>L2003+'EVM CPZ List'!$K2004</f>
        <v>22343.756667445323</v>
      </c>
      <c r="M2004" s="22">
        <f>M2003-'EVM CPZ List'!$I2004</f>
        <v>1.8595918994650193</v>
      </c>
      <c r="N2004" s="7" t="e">
        <f>INDEX('2021 Certified EVM Plan'!G:G,MATCH(B2004,'2021 Certified EVM Plan'!E:E,0))</f>
        <v>#N/A</v>
      </c>
      <c r="O2004" s="7" t="e">
        <f>INDEX('2021 Certified EVM Plan'!M:M,MATCH(B2004,'2021 Certified EVM Plan'!E:E,0))</f>
        <v>#N/A</v>
      </c>
      <c r="P2004" s="7">
        <f t="shared" si="31"/>
        <v>1</v>
      </c>
      <c r="Q2004" s="26" t="e">
        <f>IF(INDEX('2021 Certified EVM Plan'!H:H,MATCH(B2004,'2021 Certified EVM Plan'!E:E,0))=1,M2004,#N/A)</f>
        <v>#N/A</v>
      </c>
      <c r="R2004" s="26" t="e">
        <f>IF(INDEX('2021 Certified EVM Plan'!J:J,MATCH(B2004,'2021 Certified EVM Plan'!E:E,0))=1,M2004,#N/A)</f>
        <v>#N/A</v>
      </c>
      <c r="S2004" s="26" t="e">
        <f>IF(INDEX('2021 Certified EVM Plan'!K:K,MATCH(B2004,'2021 Certified EVM Plan'!E:E,0))=1,M2004,#N/A)</f>
        <v>#N/A</v>
      </c>
    </row>
    <row r="2005" spans="1:19" x14ac:dyDescent="0.25">
      <c r="A2005" s="22" t="s">
        <v>2195</v>
      </c>
      <c r="B2005" s="22">
        <v>6585</v>
      </c>
      <c r="C2005" s="22">
        <v>95</v>
      </c>
      <c r="D2005" s="23">
        <v>2.08967083381066E-4</v>
      </c>
      <c r="E2005" s="22">
        <v>83500401</v>
      </c>
      <c r="F2005" s="22" t="s">
        <v>2223</v>
      </c>
      <c r="G2005" s="22" t="s">
        <v>2408</v>
      </c>
      <c r="H2005" s="22">
        <v>9172.6768992479592</v>
      </c>
      <c r="I2005" s="24">
        <f>'EVM CPZ List'!$D2005*'EVM CPZ List'!$C2005</f>
        <v>1.9851872921201271E-2</v>
      </c>
      <c r="J2005" s="25">
        <f>INDEX('Pivot of Risk Data'!A:A,MATCH('EVM CPZ List'!$B2005,'Pivot of Risk Data'!B:B,0),1)</f>
        <v>1970</v>
      </c>
      <c r="K2005" s="22">
        <f>0.000621371*'EVM CPZ List'!$H2005</f>
        <v>5.6996354175626038</v>
      </c>
      <c r="L2005" s="22">
        <f>L2004+'EVM CPZ List'!$K2005</f>
        <v>22349.456302862884</v>
      </c>
      <c r="M2005" s="22">
        <f>M2004-'EVM CPZ List'!$I2005</f>
        <v>1.8397400265438182</v>
      </c>
      <c r="N2005" s="7" t="e">
        <f>INDEX('2021 Certified EVM Plan'!G:G,MATCH(B2005,'2021 Certified EVM Plan'!E:E,0))</f>
        <v>#N/A</v>
      </c>
      <c r="O2005" s="7" t="e">
        <f>INDEX('2021 Certified EVM Plan'!M:M,MATCH(B2005,'2021 Certified EVM Plan'!E:E,0))</f>
        <v>#N/A</v>
      </c>
      <c r="P2005" s="7">
        <f t="shared" si="31"/>
        <v>1</v>
      </c>
      <c r="Q2005" s="26" t="e">
        <f>IF(INDEX('2021 Certified EVM Plan'!H:H,MATCH(B2005,'2021 Certified EVM Plan'!E:E,0))=1,M2005,#N/A)</f>
        <v>#N/A</v>
      </c>
      <c r="R2005" s="26" t="e">
        <f>IF(INDEX('2021 Certified EVM Plan'!J:J,MATCH(B2005,'2021 Certified EVM Plan'!E:E,0))=1,M2005,#N/A)</f>
        <v>#N/A</v>
      </c>
      <c r="S2005" s="26" t="e">
        <f>IF(INDEX('2021 Certified EVM Plan'!K:K,MATCH(B2005,'2021 Certified EVM Plan'!E:E,0))=1,M2005,#N/A)</f>
        <v>#N/A</v>
      </c>
    </row>
    <row r="2006" spans="1:19" x14ac:dyDescent="0.25">
      <c r="A2006" s="22" t="s">
        <v>2906</v>
      </c>
      <c r="B2006" s="22">
        <v>2191</v>
      </c>
      <c r="C2006" s="22">
        <v>24</v>
      </c>
      <c r="D2006" s="23">
        <v>2.0743792155443399E-4</v>
      </c>
      <c r="E2006" s="22">
        <v>42481101</v>
      </c>
      <c r="F2006" s="22" t="s">
        <v>3043</v>
      </c>
      <c r="G2006" s="22" t="s">
        <v>3241</v>
      </c>
      <c r="H2006" s="22">
        <v>3308.6659307374198</v>
      </c>
      <c r="I2006" s="24">
        <f>'EVM CPZ List'!$D2006*'EVM CPZ List'!$C2006</f>
        <v>4.9785101173064157E-3</v>
      </c>
      <c r="J2006" s="25">
        <f>INDEX('Pivot of Risk Data'!A:A,MATCH('EVM CPZ List'!$B2006,'Pivot of Risk Data'!B:B,0),1)</f>
        <v>1971</v>
      </c>
      <c r="K2006" s="22">
        <f>0.000621371*'EVM CPZ List'!$H2006</f>
        <v>2.0559090580482411</v>
      </c>
      <c r="L2006" s="22">
        <f>L2005+'EVM CPZ List'!$K2006</f>
        <v>22351.512211920934</v>
      </c>
      <c r="M2006" s="22">
        <f>M2005-'EVM CPZ List'!$I2006</f>
        <v>1.8347615164265119</v>
      </c>
      <c r="N2006" s="7" t="e">
        <f>INDEX('2021 Certified EVM Plan'!G:G,MATCH(B2006,'2021 Certified EVM Plan'!E:E,0))</f>
        <v>#N/A</v>
      </c>
      <c r="O2006" s="7" t="e">
        <f>INDEX('2021 Certified EVM Plan'!M:M,MATCH(B2006,'2021 Certified EVM Plan'!E:E,0))</f>
        <v>#N/A</v>
      </c>
      <c r="P2006" s="7">
        <f t="shared" si="31"/>
        <v>1</v>
      </c>
      <c r="Q2006" s="26" t="e">
        <f>IF(INDEX('2021 Certified EVM Plan'!H:H,MATCH(B2006,'2021 Certified EVM Plan'!E:E,0))=1,M2006,#N/A)</f>
        <v>#N/A</v>
      </c>
      <c r="R2006" s="26" t="e">
        <f>IF(INDEX('2021 Certified EVM Plan'!J:J,MATCH(B2006,'2021 Certified EVM Plan'!E:E,0))=1,M2006,#N/A)</f>
        <v>#N/A</v>
      </c>
      <c r="S2006" s="26" t="e">
        <f>IF(INDEX('2021 Certified EVM Plan'!K:K,MATCH(B2006,'2021 Certified EVM Plan'!E:E,0))=1,M2006,#N/A)</f>
        <v>#N/A</v>
      </c>
    </row>
    <row r="2007" spans="1:19" x14ac:dyDescent="0.25">
      <c r="A2007" s="22" t="s">
        <v>964</v>
      </c>
      <c r="B2007" s="22">
        <v>1475</v>
      </c>
      <c r="C2007" s="22">
        <v>109</v>
      </c>
      <c r="D2007" s="23">
        <v>2.0743311458074599E-4</v>
      </c>
      <c r="E2007" s="22">
        <v>192341102</v>
      </c>
      <c r="F2007" s="22" t="s">
        <v>1592</v>
      </c>
      <c r="G2007" s="22" t="s">
        <v>1593</v>
      </c>
      <c r="H2007" s="22">
        <v>10436.269476339001</v>
      </c>
      <c r="I2007" s="24">
        <f>'EVM CPZ List'!$D2007*'EVM CPZ List'!$C2007</f>
        <v>2.2610209489301314E-2</v>
      </c>
      <c r="J2007" s="25">
        <f>INDEX('Pivot of Risk Data'!A:A,MATCH('EVM CPZ List'!$B2007,'Pivot of Risk Data'!B:B,0),1)</f>
        <v>1972</v>
      </c>
      <c r="K2007" s="22">
        <f>0.000621371*'EVM CPZ List'!$H2007</f>
        <v>6.4847952007822416</v>
      </c>
      <c r="L2007" s="22">
        <f>L2006+'EVM CPZ List'!$K2007</f>
        <v>22357.997007121718</v>
      </c>
      <c r="M2007" s="22">
        <f>M2006-'EVM CPZ List'!$I2007</f>
        <v>1.8121513069372106</v>
      </c>
      <c r="N2007" s="7" t="e">
        <f>INDEX('2021 Certified EVM Plan'!G:G,MATCH(B2007,'2021 Certified EVM Plan'!E:E,0))</f>
        <v>#N/A</v>
      </c>
      <c r="O2007" s="7" t="e">
        <f>INDEX('2021 Certified EVM Plan'!M:M,MATCH(B2007,'2021 Certified EVM Plan'!E:E,0))</f>
        <v>#N/A</v>
      </c>
      <c r="P2007" s="7">
        <f t="shared" si="31"/>
        <v>1</v>
      </c>
      <c r="Q2007" s="26" t="e">
        <f>IF(INDEX('2021 Certified EVM Plan'!H:H,MATCH(B2007,'2021 Certified EVM Plan'!E:E,0))=1,M2007,#N/A)</f>
        <v>#N/A</v>
      </c>
      <c r="R2007" s="26" t="e">
        <f>IF(INDEX('2021 Certified EVM Plan'!J:J,MATCH(B2007,'2021 Certified EVM Plan'!E:E,0))=1,M2007,#N/A)</f>
        <v>#N/A</v>
      </c>
      <c r="S2007" s="26" t="e">
        <f>IF(INDEX('2021 Certified EVM Plan'!K:K,MATCH(B2007,'2021 Certified EVM Plan'!E:E,0))=1,M2007,#N/A)</f>
        <v>#N/A</v>
      </c>
    </row>
    <row r="2008" spans="1:19" x14ac:dyDescent="0.25">
      <c r="A2008" s="22" t="s">
        <v>964</v>
      </c>
      <c r="B2008" s="22">
        <v>6880</v>
      </c>
      <c r="C2008" s="22">
        <v>148</v>
      </c>
      <c r="D2008" s="23">
        <v>2.0632617730380199E-4</v>
      </c>
      <c r="E2008" s="22">
        <v>43081101</v>
      </c>
      <c r="F2008" s="22" t="s">
        <v>844</v>
      </c>
      <c r="G2008" s="22" t="s">
        <v>1482</v>
      </c>
      <c r="H2008" s="22">
        <v>13621.9318026525</v>
      </c>
      <c r="I2008" s="24">
        <f>'EVM CPZ List'!$D2008*'EVM CPZ List'!$C2008</f>
        <v>3.0536274240962693E-2</v>
      </c>
      <c r="J2008" s="25">
        <f>INDEX('Pivot of Risk Data'!A:A,MATCH('EVM CPZ List'!$B2008,'Pivot of Risk Data'!B:B,0),1)</f>
        <v>1973</v>
      </c>
      <c r="K2008" s="22">
        <f>0.000621371*'EVM CPZ List'!$H2008</f>
        <v>8.4642733861459867</v>
      </c>
      <c r="L2008" s="22">
        <f>L2007+'EVM CPZ List'!$K2008</f>
        <v>22366.461280507865</v>
      </c>
      <c r="M2008" s="22">
        <f>M2007-'EVM CPZ List'!$I2008</f>
        <v>1.7816150326962479</v>
      </c>
      <c r="N2008" s="7" t="e">
        <f>INDEX('2021 Certified EVM Plan'!G:G,MATCH(B2008,'2021 Certified EVM Plan'!E:E,0))</f>
        <v>#N/A</v>
      </c>
      <c r="O2008" s="7" t="e">
        <f>INDEX('2021 Certified EVM Plan'!M:M,MATCH(B2008,'2021 Certified EVM Plan'!E:E,0))</f>
        <v>#N/A</v>
      </c>
      <c r="P2008" s="7">
        <f t="shared" si="31"/>
        <v>1</v>
      </c>
      <c r="Q2008" s="26" t="e">
        <f>IF(INDEX('2021 Certified EVM Plan'!H:H,MATCH(B2008,'2021 Certified EVM Plan'!E:E,0))=1,M2008,#N/A)</f>
        <v>#N/A</v>
      </c>
      <c r="R2008" s="26" t="e">
        <f>IF(INDEX('2021 Certified EVM Plan'!J:J,MATCH(B2008,'2021 Certified EVM Plan'!E:E,0))=1,M2008,#N/A)</f>
        <v>#N/A</v>
      </c>
      <c r="S2008" s="26" t="e">
        <f>IF(INDEX('2021 Certified EVM Plan'!K:K,MATCH(B2008,'2021 Certified EVM Plan'!E:E,0))=1,M2008,#N/A)</f>
        <v>#N/A</v>
      </c>
    </row>
    <row r="2009" spans="1:19" x14ac:dyDescent="0.25">
      <c r="A2009" s="22" t="s">
        <v>2195</v>
      </c>
      <c r="B2009" s="22">
        <v>4193</v>
      </c>
      <c r="C2009" s="22">
        <v>23</v>
      </c>
      <c r="D2009" s="23">
        <v>2.05256034900419E-4</v>
      </c>
      <c r="E2009" s="22">
        <v>83622103</v>
      </c>
      <c r="F2009" s="22" t="s">
        <v>2258</v>
      </c>
      <c r="G2009" s="22" t="s">
        <v>2495</v>
      </c>
      <c r="H2009" s="22">
        <v>2611.1508260319401</v>
      </c>
      <c r="I2009" s="24">
        <f>'EVM CPZ List'!$D2009*'EVM CPZ List'!$C2009</f>
        <v>4.7208888027096369E-3</v>
      </c>
      <c r="J2009" s="25">
        <f>INDEX('Pivot of Risk Data'!A:A,MATCH('EVM CPZ List'!$B2009,'Pivot of Risk Data'!B:B,0),1)</f>
        <v>1974</v>
      </c>
      <c r="K2009" s="22">
        <f>0.000621371*'EVM CPZ List'!$H2009</f>
        <v>1.6224933999222928</v>
      </c>
      <c r="L2009" s="22">
        <f>L2008+'EVM CPZ List'!$K2009</f>
        <v>22368.083773907787</v>
      </c>
      <c r="M2009" s="22">
        <f>M2008-'EVM CPZ List'!$I2009</f>
        <v>1.7768941438935382</v>
      </c>
      <c r="N2009" s="7" t="e">
        <f>INDEX('2021 Certified EVM Plan'!G:G,MATCH(B2009,'2021 Certified EVM Plan'!E:E,0))</f>
        <v>#N/A</v>
      </c>
      <c r="O2009" s="7" t="e">
        <f>INDEX('2021 Certified EVM Plan'!M:M,MATCH(B2009,'2021 Certified EVM Plan'!E:E,0))</f>
        <v>#N/A</v>
      </c>
      <c r="P2009" s="7">
        <f t="shared" si="31"/>
        <v>1</v>
      </c>
      <c r="Q2009" s="26" t="e">
        <f>IF(INDEX('2021 Certified EVM Plan'!H:H,MATCH(B2009,'2021 Certified EVM Plan'!E:E,0))=1,M2009,#N/A)</f>
        <v>#N/A</v>
      </c>
      <c r="R2009" s="26" t="e">
        <f>IF(INDEX('2021 Certified EVM Plan'!J:J,MATCH(B2009,'2021 Certified EVM Plan'!E:E,0))=1,M2009,#N/A)</f>
        <v>#N/A</v>
      </c>
      <c r="S2009" s="26" t="e">
        <f>IF(INDEX('2021 Certified EVM Plan'!K:K,MATCH(B2009,'2021 Certified EVM Plan'!E:E,0))=1,M2009,#N/A)</f>
        <v>#N/A</v>
      </c>
    </row>
    <row r="2010" spans="1:19" x14ac:dyDescent="0.25">
      <c r="A2010" s="22" t="s">
        <v>2906</v>
      </c>
      <c r="B2010" s="22">
        <v>1126</v>
      </c>
      <c r="C2010" s="22">
        <v>16</v>
      </c>
      <c r="D2010" s="23">
        <v>2.0498270109848299E-4</v>
      </c>
      <c r="E2010" s="22">
        <v>43201101</v>
      </c>
      <c r="F2010" s="22" t="s">
        <v>2937</v>
      </c>
      <c r="G2010" s="22" t="s">
        <v>2938</v>
      </c>
      <c r="H2010" s="22">
        <v>1691.5237333631501</v>
      </c>
      <c r="I2010" s="24">
        <f>'EVM CPZ List'!$D2010*'EVM CPZ List'!$C2010</f>
        <v>3.2797232175757278E-3</v>
      </c>
      <c r="J2010" s="25">
        <f>INDEX('Pivot of Risk Data'!A:A,MATCH('EVM CPZ List'!$B2010,'Pivot of Risk Data'!B:B,0),1)</f>
        <v>1975</v>
      </c>
      <c r="K2010" s="22">
        <f>0.000621371*'EVM CPZ List'!$H2010</f>
        <v>1.051063793723594</v>
      </c>
      <c r="L2010" s="22">
        <f>L2009+'EVM CPZ List'!$K2010</f>
        <v>22369.134837701509</v>
      </c>
      <c r="M2010" s="22">
        <f>M2009-'EVM CPZ List'!$I2010</f>
        <v>1.7736144206759625</v>
      </c>
      <c r="N2010" s="7" t="e">
        <f>INDEX('2021 Certified EVM Plan'!G:G,MATCH(B2010,'2021 Certified EVM Plan'!E:E,0))</f>
        <v>#N/A</v>
      </c>
      <c r="O2010" s="7" t="e">
        <f>INDEX('2021 Certified EVM Plan'!M:M,MATCH(B2010,'2021 Certified EVM Plan'!E:E,0))</f>
        <v>#N/A</v>
      </c>
      <c r="P2010" s="7">
        <f t="shared" si="31"/>
        <v>1</v>
      </c>
      <c r="Q2010" s="26" t="e">
        <f>IF(INDEX('2021 Certified EVM Plan'!H:H,MATCH(B2010,'2021 Certified EVM Plan'!E:E,0))=1,M2010,#N/A)</f>
        <v>#N/A</v>
      </c>
      <c r="R2010" s="26" t="e">
        <f>IF(INDEX('2021 Certified EVM Plan'!J:J,MATCH(B2010,'2021 Certified EVM Plan'!E:E,0))=1,M2010,#N/A)</f>
        <v>#N/A</v>
      </c>
      <c r="S2010" s="26" t="e">
        <f>IF(INDEX('2021 Certified EVM Plan'!K:K,MATCH(B2010,'2021 Certified EVM Plan'!E:E,0))=1,M2010,#N/A)</f>
        <v>#N/A</v>
      </c>
    </row>
    <row r="2011" spans="1:19" x14ac:dyDescent="0.25">
      <c r="A2011" s="22" t="s">
        <v>2195</v>
      </c>
      <c r="B2011" s="22">
        <v>2837</v>
      </c>
      <c r="C2011" s="22">
        <v>10</v>
      </c>
      <c r="D2011" s="23">
        <v>2.0404888714929499E-4</v>
      </c>
      <c r="E2011" s="22">
        <v>182951102</v>
      </c>
      <c r="F2011" s="22" t="s">
        <v>2652</v>
      </c>
      <c r="G2011" s="22" t="s">
        <v>2790</v>
      </c>
      <c r="H2011" s="22">
        <v>2389.4025960091599</v>
      </c>
      <c r="I2011" s="24">
        <f>'EVM CPZ List'!$D2011*'EVM CPZ List'!$C2011</f>
        <v>2.0404888714929499E-3</v>
      </c>
      <c r="J2011" s="25">
        <f>INDEX('Pivot of Risk Data'!A:A,MATCH('EVM CPZ List'!$B2011,'Pivot of Risk Data'!B:B,0),1)</f>
        <v>1976</v>
      </c>
      <c r="K2011" s="22">
        <f>0.000621371*'EVM CPZ List'!$H2011</f>
        <v>1.4847054804848077</v>
      </c>
      <c r="L2011" s="22">
        <f>L2010+'EVM CPZ List'!$K2011</f>
        <v>22370.619543181994</v>
      </c>
      <c r="M2011" s="22">
        <f>M2010-'EVM CPZ List'!$I2011</f>
        <v>1.7715739318044696</v>
      </c>
      <c r="N2011" s="7" t="e">
        <f>INDEX('2021 Certified EVM Plan'!G:G,MATCH(B2011,'2021 Certified EVM Plan'!E:E,0))</f>
        <v>#N/A</v>
      </c>
      <c r="O2011" s="7" t="e">
        <f>INDEX('2021 Certified EVM Plan'!M:M,MATCH(B2011,'2021 Certified EVM Plan'!E:E,0))</f>
        <v>#N/A</v>
      </c>
      <c r="P2011" s="7">
        <f t="shared" si="31"/>
        <v>1</v>
      </c>
      <c r="Q2011" s="26" t="e">
        <f>IF(INDEX('2021 Certified EVM Plan'!H:H,MATCH(B2011,'2021 Certified EVM Plan'!E:E,0))=1,M2011,#N/A)</f>
        <v>#N/A</v>
      </c>
      <c r="R2011" s="26" t="e">
        <f>IF(INDEX('2021 Certified EVM Plan'!J:J,MATCH(B2011,'2021 Certified EVM Plan'!E:E,0))=1,M2011,#N/A)</f>
        <v>#N/A</v>
      </c>
      <c r="S2011" s="26" t="e">
        <f>IF(INDEX('2021 Certified EVM Plan'!K:K,MATCH(B2011,'2021 Certified EVM Plan'!E:E,0))=1,M2011,#N/A)</f>
        <v>#N/A</v>
      </c>
    </row>
    <row r="2012" spans="1:19" x14ac:dyDescent="0.25">
      <c r="A2012" s="22" t="s">
        <v>8</v>
      </c>
      <c r="B2012" s="22">
        <v>9699</v>
      </c>
      <c r="C2012" s="22">
        <v>9</v>
      </c>
      <c r="D2012" s="23">
        <v>2.03554629261848E-4</v>
      </c>
      <c r="E2012" s="22">
        <v>152271101</v>
      </c>
      <c r="F2012" s="22" t="s">
        <v>287</v>
      </c>
      <c r="G2012" s="22" t="s">
        <v>324</v>
      </c>
      <c r="H2012" s="22">
        <v>989.41000821998</v>
      </c>
      <c r="I2012" s="24">
        <f>'EVM CPZ List'!$D2012*'EVM CPZ List'!$C2012</f>
        <v>1.831991663356632E-3</v>
      </c>
      <c r="J2012" s="25">
        <f>INDEX('Pivot of Risk Data'!A:A,MATCH('EVM CPZ List'!$B2012,'Pivot of Risk Data'!B:B,0),1)</f>
        <v>1977</v>
      </c>
      <c r="K2012" s="22">
        <f>0.000621371*'EVM CPZ List'!$H2012</f>
        <v>0.6147906862176572</v>
      </c>
      <c r="L2012" s="22">
        <f>L2011+'EVM CPZ List'!$K2012</f>
        <v>22371.234333868211</v>
      </c>
      <c r="M2012" s="22">
        <f>M2011-'EVM CPZ List'!$I2012</f>
        <v>1.769741940141113</v>
      </c>
      <c r="N2012" s="7" t="e">
        <f>INDEX('2021 Certified EVM Plan'!G:G,MATCH(B2012,'2021 Certified EVM Plan'!E:E,0))</f>
        <v>#N/A</v>
      </c>
      <c r="O2012" s="7" t="e">
        <f>INDEX('2021 Certified EVM Plan'!M:M,MATCH(B2012,'2021 Certified EVM Plan'!E:E,0))</f>
        <v>#N/A</v>
      </c>
      <c r="P2012" s="7">
        <f t="shared" si="31"/>
        <v>1</v>
      </c>
      <c r="Q2012" s="26" t="e">
        <f>IF(INDEX('2021 Certified EVM Plan'!H:H,MATCH(B2012,'2021 Certified EVM Plan'!E:E,0))=1,M2012,#N/A)</f>
        <v>#N/A</v>
      </c>
      <c r="R2012" s="26" t="e">
        <f>IF(INDEX('2021 Certified EVM Plan'!J:J,MATCH(B2012,'2021 Certified EVM Plan'!E:E,0))=1,M2012,#N/A)</f>
        <v>#N/A</v>
      </c>
      <c r="S2012" s="26" t="e">
        <f>IF(INDEX('2021 Certified EVM Plan'!K:K,MATCH(B2012,'2021 Certified EVM Plan'!E:E,0))=1,M2012,#N/A)</f>
        <v>#N/A</v>
      </c>
    </row>
    <row r="2013" spans="1:19" x14ac:dyDescent="0.25">
      <c r="A2013" s="22" t="s">
        <v>1672</v>
      </c>
      <c r="B2013" s="22">
        <v>621</v>
      </c>
      <c r="C2013" s="22">
        <v>21</v>
      </c>
      <c r="D2013" s="23">
        <v>2.0306726829593199E-4</v>
      </c>
      <c r="E2013" s="22">
        <v>163761703</v>
      </c>
      <c r="F2013" s="22" t="s">
        <v>1829</v>
      </c>
      <c r="G2013" s="22" t="s">
        <v>1845</v>
      </c>
      <c r="H2013" s="22">
        <v>3188.01764715626</v>
      </c>
      <c r="I2013" s="24">
        <f>'EVM CPZ List'!$D2013*'EVM CPZ List'!$C2013</f>
        <v>4.2644126342145719E-3</v>
      </c>
      <c r="J2013" s="25">
        <f>INDEX('Pivot of Risk Data'!A:A,MATCH('EVM CPZ List'!$B2013,'Pivot of Risk Data'!B:B,0),1)</f>
        <v>1978</v>
      </c>
      <c r="K2013" s="22">
        <f>0.000621371*'EVM CPZ List'!$H2013</f>
        <v>1.9809417134311325</v>
      </c>
      <c r="L2013" s="22">
        <f>L2012+'EVM CPZ List'!$K2013</f>
        <v>22373.215275581642</v>
      </c>
      <c r="M2013" s="22">
        <f>M2012-'EVM CPZ List'!$I2013</f>
        <v>1.7654775275068983</v>
      </c>
      <c r="N2013" s="7" t="e">
        <f>INDEX('2021 Certified EVM Plan'!G:G,MATCH(B2013,'2021 Certified EVM Plan'!E:E,0))</f>
        <v>#N/A</v>
      </c>
      <c r="O2013" s="7" t="e">
        <f>INDEX('2021 Certified EVM Plan'!M:M,MATCH(B2013,'2021 Certified EVM Plan'!E:E,0))</f>
        <v>#N/A</v>
      </c>
      <c r="P2013" s="7">
        <f t="shared" si="31"/>
        <v>1</v>
      </c>
      <c r="Q2013" s="26" t="e">
        <f>IF(INDEX('2021 Certified EVM Plan'!H:H,MATCH(B2013,'2021 Certified EVM Plan'!E:E,0))=1,M2013,#N/A)</f>
        <v>#N/A</v>
      </c>
      <c r="R2013" s="26" t="e">
        <f>IF(INDEX('2021 Certified EVM Plan'!J:J,MATCH(B2013,'2021 Certified EVM Plan'!E:E,0))=1,M2013,#N/A)</f>
        <v>#N/A</v>
      </c>
      <c r="S2013" s="26" t="e">
        <f>IF(INDEX('2021 Certified EVM Plan'!K:K,MATCH(B2013,'2021 Certified EVM Plan'!E:E,0))=1,M2013,#N/A)</f>
        <v>#N/A</v>
      </c>
    </row>
    <row r="2014" spans="1:19" x14ac:dyDescent="0.25">
      <c r="A2014" s="22" t="s">
        <v>2195</v>
      </c>
      <c r="B2014" s="22">
        <v>6971</v>
      </c>
      <c r="C2014" s="22">
        <v>123</v>
      </c>
      <c r="D2014" s="23">
        <v>2.02539771468892E-4</v>
      </c>
      <c r="E2014" s="22">
        <v>82021107</v>
      </c>
      <c r="F2014" s="22" t="s">
        <v>2373</v>
      </c>
      <c r="G2014" s="22" t="s">
        <v>2420</v>
      </c>
      <c r="H2014" s="22">
        <v>12406.0820663223</v>
      </c>
      <c r="I2014" s="24">
        <f>'EVM CPZ List'!$D2014*'EVM CPZ List'!$C2014</f>
        <v>2.4912391890673718E-2</v>
      </c>
      <c r="J2014" s="25">
        <f>INDEX('Pivot of Risk Data'!A:A,MATCH('EVM CPZ List'!$B2014,'Pivot of Risk Data'!B:B,0),1)</f>
        <v>1979</v>
      </c>
      <c r="K2014" s="22">
        <f>0.000621371*'EVM CPZ List'!$H2014</f>
        <v>7.7087796196327538</v>
      </c>
      <c r="L2014" s="22">
        <f>L2013+'EVM CPZ List'!$K2014</f>
        <v>22380.924055201274</v>
      </c>
      <c r="M2014" s="22">
        <f>M2013-'EVM CPZ List'!$I2014</f>
        <v>1.7405651356162246</v>
      </c>
      <c r="N2014" s="7" t="e">
        <f>INDEX('2021 Certified EVM Plan'!G:G,MATCH(B2014,'2021 Certified EVM Plan'!E:E,0))</f>
        <v>#N/A</v>
      </c>
      <c r="O2014" s="7" t="e">
        <f>INDEX('2021 Certified EVM Plan'!M:M,MATCH(B2014,'2021 Certified EVM Plan'!E:E,0))</f>
        <v>#N/A</v>
      </c>
      <c r="P2014" s="7">
        <f t="shared" si="31"/>
        <v>1</v>
      </c>
      <c r="Q2014" s="26" t="e">
        <f>IF(INDEX('2021 Certified EVM Plan'!H:H,MATCH(B2014,'2021 Certified EVM Plan'!E:E,0))=1,M2014,#N/A)</f>
        <v>#N/A</v>
      </c>
      <c r="R2014" s="26" t="e">
        <f>IF(INDEX('2021 Certified EVM Plan'!J:J,MATCH(B2014,'2021 Certified EVM Plan'!E:E,0))=1,M2014,#N/A)</f>
        <v>#N/A</v>
      </c>
      <c r="S2014" s="26" t="e">
        <f>IF(INDEX('2021 Certified EVM Plan'!K:K,MATCH(B2014,'2021 Certified EVM Plan'!E:E,0))=1,M2014,#N/A)</f>
        <v>#N/A</v>
      </c>
    </row>
    <row r="2015" spans="1:19" x14ac:dyDescent="0.25">
      <c r="A2015" s="22" t="s">
        <v>2906</v>
      </c>
      <c r="B2015" s="22">
        <v>1761</v>
      </c>
      <c r="C2015" s="22">
        <v>53</v>
      </c>
      <c r="D2015" s="23">
        <v>1.9905799026037301E-4</v>
      </c>
      <c r="E2015" s="22">
        <v>13801102</v>
      </c>
      <c r="F2015" s="22" t="s">
        <v>3022</v>
      </c>
      <c r="G2015" s="22" t="s">
        <v>3023</v>
      </c>
      <c r="H2015" s="22">
        <v>8031.1700230683</v>
      </c>
      <c r="I2015" s="24">
        <f>'EVM CPZ List'!$D2015*'EVM CPZ List'!$C2015</f>
        <v>1.0550073483799769E-2</v>
      </c>
      <c r="J2015" s="25">
        <f>INDEX('Pivot of Risk Data'!A:A,MATCH('EVM CPZ List'!$B2015,'Pivot of Risk Data'!B:B,0),1)</f>
        <v>1980</v>
      </c>
      <c r="K2015" s="22">
        <f>0.000621371*'EVM CPZ List'!$H2015</f>
        <v>4.9903361484039728</v>
      </c>
      <c r="L2015" s="22">
        <f>L2014+'EVM CPZ List'!$K2015</f>
        <v>22385.914391349677</v>
      </c>
      <c r="M2015" s="22">
        <f>M2014-'EVM CPZ List'!$I2015</f>
        <v>1.7300150621324248</v>
      </c>
      <c r="N2015" s="7" t="e">
        <f>INDEX('2021 Certified EVM Plan'!G:G,MATCH(B2015,'2021 Certified EVM Plan'!E:E,0))</f>
        <v>#N/A</v>
      </c>
      <c r="O2015" s="7" t="e">
        <f>INDEX('2021 Certified EVM Plan'!M:M,MATCH(B2015,'2021 Certified EVM Plan'!E:E,0))</f>
        <v>#N/A</v>
      </c>
      <c r="P2015" s="7">
        <f t="shared" si="31"/>
        <v>1</v>
      </c>
      <c r="Q2015" s="26" t="e">
        <f>IF(INDEX('2021 Certified EVM Plan'!H:H,MATCH(B2015,'2021 Certified EVM Plan'!E:E,0))=1,M2015,#N/A)</f>
        <v>#N/A</v>
      </c>
      <c r="R2015" s="26" t="e">
        <f>IF(INDEX('2021 Certified EVM Plan'!J:J,MATCH(B2015,'2021 Certified EVM Plan'!E:E,0))=1,M2015,#N/A)</f>
        <v>#N/A</v>
      </c>
      <c r="S2015" s="26" t="e">
        <f>IF(INDEX('2021 Certified EVM Plan'!K:K,MATCH(B2015,'2021 Certified EVM Plan'!E:E,0))=1,M2015,#N/A)</f>
        <v>#N/A</v>
      </c>
    </row>
    <row r="2016" spans="1:19" x14ac:dyDescent="0.25">
      <c r="A2016" s="22" t="s">
        <v>2906</v>
      </c>
      <c r="B2016" s="22">
        <v>1124</v>
      </c>
      <c r="C2016" s="22">
        <v>54</v>
      </c>
      <c r="D2016" s="23">
        <v>1.9761591901143301E-4</v>
      </c>
      <c r="E2016" s="22">
        <v>42291101</v>
      </c>
      <c r="F2016" s="22" t="s">
        <v>2920</v>
      </c>
      <c r="G2016" s="22" t="s">
        <v>2921</v>
      </c>
      <c r="H2016" s="22">
        <v>4658.8808384437898</v>
      </c>
      <c r="I2016" s="24">
        <f>'EVM CPZ List'!$D2016*'EVM CPZ List'!$C2016</f>
        <v>1.0671259626617382E-2</v>
      </c>
      <c r="J2016" s="25">
        <f>INDEX('Pivot of Risk Data'!A:A,MATCH('EVM CPZ List'!$B2016,'Pivot of Risk Data'!B:B,0),1)</f>
        <v>1981</v>
      </c>
      <c r="K2016" s="22">
        <f>0.000621371*'EVM CPZ List'!$H2016</f>
        <v>2.894893445464656</v>
      </c>
      <c r="L2016" s="22">
        <f>L2015+'EVM CPZ List'!$K2016</f>
        <v>22388.809284795141</v>
      </c>
      <c r="M2016" s="22">
        <f>M2015-'EVM CPZ List'!$I2016</f>
        <v>1.7193438025058074</v>
      </c>
      <c r="N2016" s="7" t="e">
        <f>INDEX('2021 Certified EVM Plan'!G:G,MATCH(B2016,'2021 Certified EVM Plan'!E:E,0))</f>
        <v>#N/A</v>
      </c>
      <c r="O2016" s="7" t="e">
        <f>INDEX('2021 Certified EVM Plan'!M:M,MATCH(B2016,'2021 Certified EVM Plan'!E:E,0))</f>
        <v>#N/A</v>
      </c>
      <c r="P2016" s="7">
        <f t="shared" si="31"/>
        <v>1</v>
      </c>
      <c r="Q2016" s="26" t="e">
        <f>IF(INDEX('2021 Certified EVM Plan'!H:H,MATCH(B2016,'2021 Certified EVM Plan'!E:E,0))=1,M2016,#N/A)</f>
        <v>#N/A</v>
      </c>
      <c r="R2016" s="26" t="e">
        <f>IF(INDEX('2021 Certified EVM Plan'!J:J,MATCH(B2016,'2021 Certified EVM Plan'!E:E,0))=1,M2016,#N/A)</f>
        <v>#N/A</v>
      </c>
      <c r="S2016" s="26" t="e">
        <f>IF(INDEX('2021 Certified EVM Plan'!K:K,MATCH(B2016,'2021 Certified EVM Plan'!E:E,0))=1,M2016,#N/A)</f>
        <v>#N/A</v>
      </c>
    </row>
    <row r="2017" spans="1:19" x14ac:dyDescent="0.25">
      <c r="A2017" s="22" t="s">
        <v>964</v>
      </c>
      <c r="B2017" s="22">
        <v>2853</v>
      </c>
      <c r="C2017" s="22">
        <v>33</v>
      </c>
      <c r="D2017" s="23">
        <v>1.96212297972528E-4</v>
      </c>
      <c r="E2017" s="22">
        <v>42811111</v>
      </c>
      <c r="F2017" s="22" t="s">
        <v>1092</v>
      </c>
      <c r="G2017" s="22" t="s">
        <v>1215</v>
      </c>
      <c r="H2017" s="22">
        <v>3299.3477123723701</v>
      </c>
      <c r="I2017" s="24">
        <f>'EVM CPZ List'!$D2017*'EVM CPZ List'!$C2017</f>
        <v>6.4750058330934239E-3</v>
      </c>
      <c r="J2017" s="25">
        <f>INDEX('Pivot of Risk Data'!A:A,MATCH('EVM CPZ List'!$B2017,'Pivot of Risk Data'!B:B,0),1)</f>
        <v>1982</v>
      </c>
      <c r="K2017" s="22">
        <f>0.000621371*'EVM CPZ List'!$H2017</f>
        <v>2.0501189873845318</v>
      </c>
      <c r="L2017" s="22">
        <f>L2016+'EVM CPZ List'!$K2017</f>
        <v>22390.859403782524</v>
      </c>
      <c r="M2017" s="22">
        <f>M2016-'EVM CPZ List'!$I2017</f>
        <v>1.7128687966727141</v>
      </c>
      <c r="N2017" s="7" t="e">
        <f>INDEX('2021 Certified EVM Plan'!G:G,MATCH(B2017,'2021 Certified EVM Plan'!E:E,0))</f>
        <v>#N/A</v>
      </c>
      <c r="O2017" s="7" t="e">
        <f>INDEX('2021 Certified EVM Plan'!M:M,MATCH(B2017,'2021 Certified EVM Plan'!E:E,0))</f>
        <v>#N/A</v>
      </c>
      <c r="P2017" s="7">
        <f t="shared" si="31"/>
        <v>1</v>
      </c>
      <c r="Q2017" s="26" t="e">
        <f>IF(INDEX('2021 Certified EVM Plan'!H:H,MATCH(B2017,'2021 Certified EVM Plan'!E:E,0))=1,M2017,#N/A)</f>
        <v>#N/A</v>
      </c>
      <c r="R2017" s="26" t="e">
        <f>IF(INDEX('2021 Certified EVM Plan'!J:J,MATCH(B2017,'2021 Certified EVM Plan'!E:E,0))=1,M2017,#N/A)</f>
        <v>#N/A</v>
      </c>
      <c r="S2017" s="26" t="e">
        <f>IF(INDEX('2021 Certified EVM Plan'!K:K,MATCH(B2017,'2021 Certified EVM Plan'!E:E,0))=1,M2017,#N/A)</f>
        <v>#N/A</v>
      </c>
    </row>
    <row r="2018" spans="1:19" x14ac:dyDescent="0.25">
      <c r="A2018" s="22" t="s">
        <v>2906</v>
      </c>
      <c r="B2018" s="22">
        <v>2691</v>
      </c>
      <c r="C2018" s="22">
        <v>43</v>
      </c>
      <c r="D2018" s="23">
        <v>1.94813075436653E-4</v>
      </c>
      <c r="E2018" s="22">
        <v>14161108</v>
      </c>
      <c r="F2018" s="22" t="s">
        <v>2950</v>
      </c>
      <c r="G2018" s="22" t="s">
        <v>2995</v>
      </c>
      <c r="H2018" s="22">
        <v>4023.02881795035</v>
      </c>
      <c r="I2018" s="24">
        <f>'EVM CPZ List'!$D2018*'EVM CPZ List'!$C2018</f>
        <v>8.3769622437760791E-3</v>
      </c>
      <c r="J2018" s="25">
        <f>INDEX('Pivot of Risk Data'!A:A,MATCH('EVM CPZ List'!$B2018,'Pivot of Risk Data'!B:B,0),1)</f>
        <v>1983</v>
      </c>
      <c r="K2018" s="22">
        <f>0.000621371*'EVM CPZ List'!$H2018</f>
        <v>2.4997934396386268</v>
      </c>
      <c r="L2018" s="22">
        <f>L2017+'EVM CPZ List'!$K2018</f>
        <v>22393.359197222162</v>
      </c>
      <c r="M2018" s="22">
        <f>M2017-'EVM CPZ List'!$I2018</f>
        <v>1.7044918344289379</v>
      </c>
      <c r="N2018" s="7" t="e">
        <f>INDEX('2021 Certified EVM Plan'!G:G,MATCH(B2018,'2021 Certified EVM Plan'!E:E,0))</f>
        <v>#N/A</v>
      </c>
      <c r="O2018" s="7" t="e">
        <f>INDEX('2021 Certified EVM Plan'!M:M,MATCH(B2018,'2021 Certified EVM Plan'!E:E,0))</f>
        <v>#N/A</v>
      </c>
      <c r="P2018" s="7">
        <f t="shared" si="31"/>
        <v>1</v>
      </c>
      <c r="Q2018" s="26" t="e">
        <f>IF(INDEX('2021 Certified EVM Plan'!H:H,MATCH(B2018,'2021 Certified EVM Plan'!E:E,0))=1,M2018,#N/A)</f>
        <v>#N/A</v>
      </c>
      <c r="R2018" s="26" t="e">
        <f>IF(INDEX('2021 Certified EVM Plan'!J:J,MATCH(B2018,'2021 Certified EVM Plan'!E:E,0))=1,M2018,#N/A)</f>
        <v>#N/A</v>
      </c>
      <c r="S2018" s="26" t="e">
        <f>IF(INDEX('2021 Certified EVM Plan'!K:K,MATCH(B2018,'2021 Certified EVM Plan'!E:E,0))=1,M2018,#N/A)</f>
        <v>#N/A</v>
      </c>
    </row>
    <row r="2019" spans="1:19" x14ac:dyDescent="0.25">
      <c r="A2019" s="22" t="s">
        <v>1672</v>
      </c>
      <c r="B2019" s="22">
        <v>3784</v>
      </c>
      <c r="C2019" s="22">
        <v>7</v>
      </c>
      <c r="D2019" s="23">
        <v>1.9061449697722199E-4</v>
      </c>
      <c r="E2019" s="22">
        <v>162991102</v>
      </c>
      <c r="F2019" s="22" t="s">
        <v>1750</v>
      </c>
      <c r="G2019" s="22" t="s">
        <v>1908</v>
      </c>
      <c r="H2019" s="22">
        <v>1424.93138403069</v>
      </c>
      <c r="I2019" s="24">
        <f>'EVM CPZ List'!$D2019*'EVM CPZ List'!$C2019</f>
        <v>1.334301478840554E-3</v>
      </c>
      <c r="J2019" s="25">
        <f>INDEX('Pivot of Risk Data'!A:A,MATCH('EVM CPZ List'!$B2019,'Pivot of Risk Data'!B:B,0),1)</f>
        <v>1984</v>
      </c>
      <c r="K2019" s="22">
        <f>0.000621371*'EVM CPZ List'!$H2019</f>
        <v>0.88541103902653384</v>
      </c>
      <c r="L2019" s="22">
        <f>L2018+'EVM CPZ List'!$K2019</f>
        <v>22394.24460826119</v>
      </c>
      <c r="M2019" s="22">
        <f>M2018-'EVM CPZ List'!$I2019</f>
        <v>1.7031575329500974</v>
      </c>
      <c r="N2019" s="7" t="e">
        <f>INDEX('2021 Certified EVM Plan'!G:G,MATCH(B2019,'2021 Certified EVM Plan'!E:E,0))</f>
        <v>#N/A</v>
      </c>
      <c r="O2019" s="7" t="e">
        <f>INDEX('2021 Certified EVM Plan'!M:M,MATCH(B2019,'2021 Certified EVM Plan'!E:E,0))</f>
        <v>#N/A</v>
      </c>
      <c r="P2019" s="7">
        <f t="shared" si="31"/>
        <v>1</v>
      </c>
      <c r="Q2019" s="26" t="e">
        <f>IF(INDEX('2021 Certified EVM Plan'!H:H,MATCH(B2019,'2021 Certified EVM Plan'!E:E,0))=1,M2019,#N/A)</f>
        <v>#N/A</v>
      </c>
      <c r="R2019" s="26" t="e">
        <f>IF(INDEX('2021 Certified EVM Plan'!J:J,MATCH(B2019,'2021 Certified EVM Plan'!E:E,0))=1,M2019,#N/A)</f>
        <v>#N/A</v>
      </c>
      <c r="S2019" s="26" t="e">
        <f>IF(INDEX('2021 Certified EVM Plan'!K:K,MATCH(B2019,'2021 Certified EVM Plan'!E:E,0))=1,M2019,#N/A)</f>
        <v>#N/A</v>
      </c>
    </row>
    <row r="2020" spans="1:19" x14ac:dyDescent="0.25">
      <c r="A2020" s="22" t="s">
        <v>8</v>
      </c>
      <c r="B2020" s="22">
        <v>3648</v>
      </c>
      <c r="C2020" s="22">
        <v>190</v>
      </c>
      <c r="D2020" s="23">
        <v>1.8460359386858401E-4</v>
      </c>
      <c r="E2020" s="22">
        <v>152491102</v>
      </c>
      <c r="F2020" s="22" t="s">
        <v>253</v>
      </c>
      <c r="G2020" s="22" t="s">
        <v>333</v>
      </c>
      <c r="H2020" s="22">
        <v>19516.508561533399</v>
      </c>
      <c r="I2020" s="24">
        <f>'EVM CPZ List'!$D2020*'EVM CPZ List'!$C2020</f>
        <v>3.5074682835030964E-2</v>
      </c>
      <c r="J2020" s="25">
        <f>INDEX('Pivot of Risk Data'!A:A,MATCH('EVM CPZ List'!$B2020,'Pivot of Risk Data'!B:B,0),1)</f>
        <v>1985</v>
      </c>
      <c r="K2020" s="22">
        <f>0.000621371*'EVM CPZ List'!$H2020</f>
        <v>12.12699244138857</v>
      </c>
      <c r="L2020" s="22">
        <f>L2019+'EVM CPZ List'!$K2020</f>
        <v>22406.37160070258</v>
      </c>
      <c r="M2020" s="22">
        <f>M2019-'EVM CPZ List'!$I2020</f>
        <v>1.6680828501150664</v>
      </c>
      <c r="N2020" s="7" t="e">
        <f>INDEX('2021 Certified EVM Plan'!G:G,MATCH(B2020,'2021 Certified EVM Plan'!E:E,0))</f>
        <v>#N/A</v>
      </c>
      <c r="O2020" s="7" t="e">
        <f>INDEX('2021 Certified EVM Plan'!M:M,MATCH(B2020,'2021 Certified EVM Plan'!E:E,0))</f>
        <v>#N/A</v>
      </c>
      <c r="P2020" s="7">
        <f t="shared" si="31"/>
        <v>1</v>
      </c>
      <c r="Q2020" s="26" t="e">
        <f>IF(INDEX('2021 Certified EVM Plan'!H:H,MATCH(B2020,'2021 Certified EVM Plan'!E:E,0))=1,M2020,#N/A)</f>
        <v>#N/A</v>
      </c>
      <c r="R2020" s="26" t="e">
        <f>IF(INDEX('2021 Certified EVM Plan'!J:J,MATCH(B2020,'2021 Certified EVM Plan'!E:E,0))=1,M2020,#N/A)</f>
        <v>#N/A</v>
      </c>
      <c r="S2020" s="26" t="e">
        <f>IF(INDEX('2021 Certified EVM Plan'!K:K,MATCH(B2020,'2021 Certified EVM Plan'!E:E,0))=1,M2020,#N/A)</f>
        <v>#N/A</v>
      </c>
    </row>
    <row r="2021" spans="1:19" x14ac:dyDescent="0.25">
      <c r="A2021" s="22" t="s">
        <v>539</v>
      </c>
      <c r="B2021" s="22">
        <v>1392</v>
      </c>
      <c r="C2021" s="22">
        <v>259</v>
      </c>
      <c r="D2021" s="23">
        <v>1.8424776641812299E-4</v>
      </c>
      <c r="E2021" s="22">
        <v>103031101</v>
      </c>
      <c r="F2021" s="22" t="s">
        <v>606</v>
      </c>
      <c r="G2021" s="22" t="s">
        <v>678</v>
      </c>
      <c r="H2021" s="22">
        <v>27985.998185965502</v>
      </c>
      <c r="I2021" s="24">
        <f>'EVM CPZ List'!$D2021*'EVM CPZ List'!$C2021</f>
        <v>4.7720171502293851E-2</v>
      </c>
      <c r="J2021" s="25">
        <f>INDEX('Pivot of Risk Data'!A:A,MATCH('EVM CPZ List'!$B2021,'Pivot of Risk Data'!B:B,0),1)</f>
        <v>1986</v>
      </c>
      <c r="K2021" s="22">
        <f>0.000621371*'EVM CPZ List'!$H2021</f>
        <v>17.389687678811569</v>
      </c>
      <c r="L2021" s="22">
        <f>L2020+'EVM CPZ List'!$K2021</f>
        <v>22423.761288381393</v>
      </c>
      <c r="M2021" s="22">
        <f>M2020-'EVM CPZ List'!$I2021</f>
        <v>1.6203626786127725</v>
      </c>
      <c r="N2021" s="7" t="e">
        <f>INDEX('2021 Certified EVM Plan'!G:G,MATCH(B2021,'2021 Certified EVM Plan'!E:E,0))</f>
        <v>#N/A</v>
      </c>
      <c r="O2021" s="7" t="e">
        <f>INDEX('2021 Certified EVM Plan'!M:M,MATCH(B2021,'2021 Certified EVM Plan'!E:E,0))</f>
        <v>#N/A</v>
      </c>
      <c r="P2021" s="7">
        <f t="shared" si="31"/>
        <v>1</v>
      </c>
      <c r="Q2021" s="26" t="e">
        <f>IF(INDEX('2021 Certified EVM Plan'!H:H,MATCH(B2021,'2021 Certified EVM Plan'!E:E,0))=1,M2021,#N/A)</f>
        <v>#N/A</v>
      </c>
      <c r="R2021" s="26" t="e">
        <f>IF(INDEX('2021 Certified EVM Plan'!J:J,MATCH(B2021,'2021 Certified EVM Plan'!E:E,0))=1,M2021,#N/A)</f>
        <v>#N/A</v>
      </c>
      <c r="S2021" s="26" t="e">
        <f>IF(INDEX('2021 Certified EVM Plan'!K:K,MATCH(B2021,'2021 Certified EVM Plan'!E:E,0))=1,M2021,#N/A)</f>
        <v>#N/A</v>
      </c>
    </row>
    <row r="2022" spans="1:19" x14ac:dyDescent="0.25">
      <c r="A2022" s="22" t="s">
        <v>964</v>
      </c>
      <c r="B2022" s="22">
        <v>2706</v>
      </c>
      <c r="C2022" s="22">
        <v>43</v>
      </c>
      <c r="D2022" s="23">
        <v>1.8395325940711999E-4</v>
      </c>
      <c r="E2022" s="22">
        <v>42981101</v>
      </c>
      <c r="F2022" s="22" t="s">
        <v>1284</v>
      </c>
      <c r="G2022" s="22" t="s">
        <v>1431</v>
      </c>
      <c r="H2022" s="22">
        <v>9529.0572863727903</v>
      </c>
      <c r="I2022" s="24">
        <f>'EVM CPZ List'!$D2022*'EVM CPZ List'!$C2022</f>
        <v>7.90999015450616E-3</v>
      </c>
      <c r="J2022" s="25">
        <f>INDEX('Pivot of Risk Data'!A:A,MATCH('EVM CPZ List'!$B2022,'Pivot of Risk Data'!B:B,0),1)</f>
        <v>1987</v>
      </c>
      <c r="K2022" s="22">
        <f>0.000621371*'EVM CPZ List'!$H2022</f>
        <v>5.9210798550907473</v>
      </c>
      <c r="L2022" s="22">
        <f>L2021+'EVM CPZ List'!$K2022</f>
        <v>22429.682368236485</v>
      </c>
      <c r="M2022" s="22">
        <f>M2021-'EVM CPZ List'!$I2022</f>
        <v>1.6124526884582664</v>
      </c>
      <c r="N2022" s="7" t="e">
        <f>INDEX('2021 Certified EVM Plan'!G:G,MATCH(B2022,'2021 Certified EVM Plan'!E:E,0))</f>
        <v>#N/A</v>
      </c>
      <c r="O2022" s="7" t="e">
        <f>INDEX('2021 Certified EVM Plan'!M:M,MATCH(B2022,'2021 Certified EVM Plan'!E:E,0))</f>
        <v>#N/A</v>
      </c>
      <c r="P2022" s="7">
        <f t="shared" si="31"/>
        <v>1</v>
      </c>
      <c r="Q2022" s="26" t="e">
        <f>IF(INDEX('2021 Certified EVM Plan'!H:H,MATCH(B2022,'2021 Certified EVM Plan'!E:E,0))=1,M2022,#N/A)</f>
        <v>#N/A</v>
      </c>
      <c r="R2022" s="26" t="e">
        <f>IF(INDEX('2021 Certified EVM Plan'!J:J,MATCH(B2022,'2021 Certified EVM Plan'!E:E,0))=1,M2022,#N/A)</f>
        <v>#N/A</v>
      </c>
      <c r="S2022" s="26" t="e">
        <f>IF(INDEX('2021 Certified EVM Plan'!K:K,MATCH(B2022,'2021 Certified EVM Plan'!E:E,0))=1,M2022,#N/A)</f>
        <v>#N/A</v>
      </c>
    </row>
    <row r="2023" spans="1:19" x14ac:dyDescent="0.25">
      <c r="A2023" s="22" t="s">
        <v>1672</v>
      </c>
      <c r="B2023" s="22">
        <v>1518</v>
      </c>
      <c r="C2023" s="22">
        <v>615</v>
      </c>
      <c r="D2023" s="23">
        <v>1.8138155510039999E-4</v>
      </c>
      <c r="E2023" s="22">
        <v>163011101</v>
      </c>
      <c r="F2023" s="22" t="s">
        <v>1780</v>
      </c>
      <c r="G2023" s="22" t="s">
        <v>1801</v>
      </c>
      <c r="H2023" s="22">
        <v>66328.726404157394</v>
      </c>
      <c r="I2023" s="24">
        <f>'EVM CPZ List'!$D2023*'EVM CPZ List'!$C2023</f>
        <v>0.11154965638674599</v>
      </c>
      <c r="J2023" s="25">
        <f>INDEX('Pivot of Risk Data'!A:A,MATCH('EVM CPZ List'!$B2023,'Pivot of Risk Data'!B:B,0),1)</f>
        <v>1988</v>
      </c>
      <c r="K2023" s="22">
        <f>0.000621371*'EVM CPZ List'!$H2023</f>
        <v>41.214747054477684</v>
      </c>
      <c r="L2023" s="22">
        <f>L2022+'EVM CPZ List'!$K2023</f>
        <v>22470.897115290962</v>
      </c>
      <c r="M2023" s="22">
        <f>M2022-'EVM CPZ List'!$I2023</f>
        <v>1.5009030320715204</v>
      </c>
      <c r="N2023" s="7" t="e">
        <f>INDEX('2021 Certified EVM Plan'!G:G,MATCH(B2023,'2021 Certified EVM Plan'!E:E,0))</f>
        <v>#N/A</v>
      </c>
      <c r="O2023" s="7" t="e">
        <f>INDEX('2021 Certified EVM Plan'!M:M,MATCH(B2023,'2021 Certified EVM Plan'!E:E,0))</f>
        <v>#N/A</v>
      </c>
      <c r="P2023" s="7">
        <f t="shared" si="31"/>
        <v>1</v>
      </c>
      <c r="Q2023" s="26" t="e">
        <f>IF(INDEX('2021 Certified EVM Plan'!H:H,MATCH(B2023,'2021 Certified EVM Plan'!E:E,0))=1,M2023,#N/A)</f>
        <v>#N/A</v>
      </c>
      <c r="R2023" s="26" t="e">
        <f>IF(INDEX('2021 Certified EVM Plan'!J:J,MATCH(B2023,'2021 Certified EVM Plan'!E:E,0))=1,M2023,#N/A)</f>
        <v>#N/A</v>
      </c>
      <c r="S2023" s="26" t="e">
        <f>IF(INDEX('2021 Certified EVM Plan'!K:K,MATCH(B2023,'2021 Certified EVM Plan'!E:E,0))=1,M2023,#N/A)</f>
        <v>#N/A</v>
      </c>
    </row>
    <row r="2024" spans="1:19" x14ac:dyDescent="0.25">
      <c r="A2024" s="22" t="s">
        <v>2195</v>
      </c>
      <c r="B2024" s="22">
        <v>3230</v>
      </c>
      <c r="C2024" s="22">
        <v>13</v>
      </c>
      <c r="D2024" s="23">
        <v>1.8055272839876801E-4</v>
      </c>
      <c r="E2024" s="22">
        <v>182571103</v>
      </c>
      <c r="F2024" s="22" t="s">
        <v>2752</v>
      </c>
      <c r="G2024" s="22" t="s">
        <v>2753</v>
      </c>
      <c r="H2024" s="22">
        <v>4025.5628316470902</v>
      </c>
      <c r="I2024" s="24">
        <f>'EVM CPZ List'!$D2024*'EVM CPZ List'!$C2024</f>
        <v>2.3471854691839841E-3</v>
      </c>
      <c r="J2024" s="25">
        <f>INDEX('Pivot of Risk Data'!A:A,MATCH('EVM CPZ List'!$B2024,'Pivot of Risk Data'!B:B,0),1)</f>
        <v>1989</v>
      </c>
      <c r="K2024" s="22">
        <f>0.000621371*'EVM CPZ List'!$H2024</f>
        <v>2.501368002263384</v>
      </c>
      <c r="L2024" s="22">
        <f>L2023+'EVM CPZ List'!$K2024</f>
        <v>22473.398483293226</v>
      </c>
      <c r="M2024" s="22">
        <f>M2023-'EVM CPZ List'!$I2024</f>
        <v>1.4985558466023365</v>
      </c>
      <c r="N2024" s="7" t="e">
        <f>INDEX('2021 Certified EVM Plan'!G:G,MATCH(B2024,'2021 Certified EVM Plan'!E:E,0))</f>
        <v>#N/A</v>
      </c>
      <c r="O2024" s="7" t="e">
        <f>INDEX('2021 Certified EVM Plan'!M:M,MATCH(B2024,'2021 Certified EVM Plan'!E:E,0))</f>
        <v>#N/A</v>
      </c>
      <c r="P2024" s="7">
        <f t="shared" si="31"/>
        <v>1</v>
      </c>
      <c r="Q2024" s="26" t="e">
        <f>IF(INDEX('2021 Certified EVM Plan'!H:H,MATCH(B2024,'2021 Certified EVM Plan'!E:E,0))=1,M2024,#N/A)</f>
        <v>#N/A</v>
      </c>
      <c r="R2024" s="26" t="e">
        <f>IF(INDEX('2021 Certified EVM Plan'!J:J,MATCH(B2024,'2021 Certified EVM Plan'!E:E,0))=1,M2024,#N/A)</f>
        <v>#N/A</v>
      </c>
      <c r="S2024" s="26" t="e">
        <f>IF(INDEX('2021 Certified EVM Plan'!K:K,MATCH(B2024,'2021 Certified EVM Plan'!E:E,0))=1,M2024,#N/A)</f>
        <v>#N/A</v>
      </c>
    </row>
    <row r="2025" spans="1:19" x14ac:dyDescent="0.25">
      <c r="A2025" s="22" t="s">
        <v>2906</v>
      </c>
      <c r="B2025" s="22">
        <v>1763</v>
      </c>
      <c r="C2025" s="22">
        <v>6</v>
      </c>
      <c r="D2025" s="23">
        <v>1.77606170087553E-4</v>
      </c>
      <c r="E2025" s="22">
        <v>42261101</v>
      </c>
      <c r="F2025" s="22" t="s">
        <v>3088</v>
      </c>
      <c r="G2025" s="22" t="s">
        <v>3296</v>
      </c>
      <c r="H2025" s="22">
        <v>546.003308580056</v>
      </c>
      <c r="I2025" s="24">
        <f>'EVM CPZ List'!$D2025*'EVM CPZ List'!$C2025</f>
        <v>1.0656370205253179E-3</v>
      </c>
      <c r="J2025" s="25">
        <f>INDEX('Pivot of Risk Data'!A:A,MATCH('EVM CPZ List'!$B2025,'Pivot of Risk Data'!B:B,0),1)</f>
        <v>1990</v>
      </c>
      <c r="K2025" s="22">
        <f>0.000621371*'EVM CPZ List'!$H2025</f>
        <v>0.33927062185569801</v>
      </c>
      <c r="L2025" s="22">
        <f>L2024+'EVM CPZ List'!$K2025</f>
        <v>22473.73775391508</v>
      </c>
      <c r="M2025" s="22">
        <f>M2024-'EVM CPZ List'!$I2025</f>
        <v>1.4974902095818112</v>
      </c>
      <c r="N2025" s="7" t="e">
        <f>INDEX('2021 Certified EVM Plan'!G:G,MATCH(B2025,'2021 Certified EVM Plan'!E:E,0))</f>
        <v>#N/A</v>
      </c>
      <c r="O2025" s="7" t="e">
        <f>INDEX('2021 Certified EVM Plan'!M:M,MATCH(B2025,'2021 Certified EVM Plan'!E:E,0))</f>
        <v>#N/A</v>
      </c>
      <c r="P2025" s="7">
        <f t="shared" si="31"/>
        <v>1</v>
      </c>
      <c r="Q2025" s="26" t="e">
        <f>IF(INDEX('2021 Certified EVM Plan'!H:H,MATCH(B2025,'2021 Certified EVM Plan'!E:E,0))=1,M2025,#N/A)</f>
        <v>#N/A</v>
      </c>
      <c r="R2025" s="26" t="e">
        <f>IF(INDEX('2021 Certified EVM Plan'!J:J,MATCH(B2025,'2021 Certified EVM Plan'!E:E,0))=1,M2025,#N/A)</f>
        <v>#N/A</v>
      </c>
      <c r="S2025" s="26" t="e">
        <f>IF(INDEX('2021 Certified EVM Plan'!K:K,MATCH(B2025,'2021 Certified EVM Plan'!E:E,0))=1,M2025,#N/A)</f>
        <v>#N/A</v>
      </c>
    </row>
    <row r="2026" spans="1:19" x14ac:dyDescent="0.25">
      <c r="A2026" s="22" t="s">
        <v>8</v>
      </c>
      <c r="B2026" s="22">
        <v>2498</v>
      </c>
      <c r="C2026" s="22">
        <v>271</v>
      </c>
      <c r="D2026" s="23">
        <v>1.7656968584701599E-4</v>
      </c>
      <c r="E2026" s="22">
        <v>152241101</v>
      </c>
      <c r="F2026" s="22" t="s">
        <v>308</v>
      </c>
      <c r="G2026" s="22" t="s">
        <v>320</v>
      </c>
      <c r="H2026" s="22">
        <v>27545.898715013001</v>
      </c>
      <c r="I2026" s="24">
        <f>'EVM CPZ List'!$D2026*'EVM CPZ List'!$C2026</f>
        <v>4.785038486454133E-2</v>
      </c>
      <c r="J2026" s="25">
        <f>INDEX('Pivot of Risk Data'!A:A,MATCH('EVM CPZ List'!$B2026,'Pivot of Risk Data'!B:B,0),1)</f>
        <v>1991</v>
      </c>
      <c r="K2026" s="22">
        <f>0.000621371*'EVM CPZ List'!$H2026</f>
        <v>17.116222630446345</v>
      </c>
      <c r="L2026" s="22">
        <f>L2025+'EVM CPZ List'!$K2026</f>
        <v>22490.853976545528</v>
      </c>
      <c r="M2026" s="22">
        <f>M2025-'EVM CPZ List'!$I2026</f>
        <v>1.4496398247172699</v>
      </c>
      <c r="N2026" s="7" t="e">
        <f>INDEX('2021 Certified EVM Plan'!G:G,MATCH(B2026,'2021 Certified EVM Plan'!E:E,0))</f>
        <v>#N/A</v>
      </c>
      <c r="O2026" s="7" t="e">
        <f>INDEX('2021 Certified EVM Plan'!M:M,MATCH(B2026,'2021 Certified EVM Plan'!E:E,0))</f>
        <v>#N/A</v>
      </c>
      <c r="P2026" s="7">
        <f t="shared" si="31"/>
        <v>1</v>
      </c>
      <c r="Q2026" s="26" t="e">
        <f>IF(INDEX('2021 Certified EVM Plan'!H:H,MATCH(B2026,'2021 Certified EVM Plan'!E:E,0))=1,M2026,#N/A)</f>
        <v>#N/A</v>
      </c>
      <c r="R2026" s="26" t="e">
        <f>IF(INDEX('2021 Certified EVM Plan'!J:J,MATCH(B2026,'2021 Certified EVM Plan'!E:E,0))=1,M2026,#N/A)</f>
        <v>#N/A</v>
      </c>
      <c r="S2026" s="26" t="e">
        <f>IF(INDEX('2021 Certified EVM Plan'!K:K,MATCH(B2026,'2021 Certified EVM Plan'!E:E,0))=1,M2026,#N/A)</f>
        <v>#N/A</v>
      </c>
    </row>
    <row r="2027" spans="1:19" x14ac:dyDescent="0.25">
      <c r="A2027" s="22" t="s">
        <v>2906</v>
      </c>
      <c r="B2027" s="22">
        <v>3106</v>
      </c>
      <c r="C2027" s="22">
        <v>105</v>
      </c>
      <c r="D2027" s="23">
        <v>1.7449344064492399E-4</v>
      </c>
      <c r="E2027" s="22">
        <v>42031125</v>
      </c>
      <c r="F2027" s="22" t="s">
        <v>3068</v>
      </c>
      <c r="G2027" s="22" t="s">
        <v>3175</v>
      </c>
      <c r="H2027" s="22">
        <v>12208.7234765835</v>
      </c>
      <c r="I2027" s="24">
        <f>'EVM CPZ List'!$D2027*'EVM CPZ List'!$C2027</f>
        <v>1.8321811267717019E-2</v>
      </c>
      <c r="J2027" s="25">
        <f>INDEX('Pivot of Risk Data'!A:A,MATCH('EVM CPZ List'!$B2027,'Pivot of Risk Data'!B:B,0),1)</f>
        <v>1992</v>
      </c>
      <c r="K2027" s="22">
        <f>0.000621371*'EVM CPZ List'!$H2027</f>
        <v>7.5861467153681659</v>
      </c>
      <c r="L2027" s="22">
        <f>L2026+'EVM CPZ List'!$K2027</f>
        <v>22498.440123260898</v>
      </c>
      <c r="M2027" s="22">
        <f>M2026-'EVM CPZ List'!$I2027</f>
        <v>1.4313180134495529</v>
      </c>
      <c r="N2027" s="7" t="e">
        <f>INDEX('2021 Certified EVM Plan'!G:G,MATCH(B2027,'2021 Certified EVM Plan'!E:E,0))</f>
        <v>#N/A</v>
      </c>
      <c r="O2027" s="7" t="e">
        <f>INDEX('2021 Certified EVM Plan'!M:M,MATCH(B2027,'2021 Certified EVM Plan'!E:E,0))</f>
        <v>#N/A</v>
      </c>
      <c r="P2027" s="7">
        <f t="shared" si="31"/>
        <v>1</v>
      </c>
      <c r="Q2027" s="26" t="e">
        <f>IF(INDEX('2021 Certified EVM Plan'!H:H,MATCH(B2027,'2021 Certified EVM Plan'!E:E,0))=1,M2027,#N/A)</f>
        <v>#N/A</v>
      </c>
      <c r="R2027" s="26" t="e">
        <f>IF(INDEX('2021 Certified EVM Plan'!J:J,MATCH(B2027,'2021 Certified EVM Plan'!E:E,0))=1,M2027,#N/A)</f>
        <v>#N/A</v>
      </c>
      <c r="S2027" s="26" t="e">
        <f>IF(INDEX('2021 Certified EVM Plan'!K:K,MATCH(B2027,'2021 Certified EVM Plan'!E:E,0))=1,M2027,#N/A)</f>
        <v>#N/A</v>
      </c>
    </row>
    <row r="2028" spans="1:19" x14ac:dyDescent="0.25">
      <c r="A2028" s="22" t="s">
        <v>1672</v>
      </c>
      <c r="B2028" s="22">
        <v>8105</v>
      </c>
      <c r="C2028" s="22">
        <v>36</v>
      </c>
      <c r="D2028" s="23">
        <v>1.7435798300643101E-4</v>
      </c>
      <c r="E2028" s="22">
        <v>252531101</v>
      </c>
      <c r="F2028" s="22" t="s">
        <v>2066</v>
      </c>
      <c r="G2028" s="22" t="s">
        <v>2067</v>
      </c>
      <c r="H2028" s="22">
        <v>10431.3936239502</v>
      </c>
      <c r="I2028" s="24">
        <f>'EVM CPZ List'!$D2028*'EVM CPZ List'!$C2028</f>
        <v>6.2768873882315165E-3</v>
      </c>
      <c r="J2028" s="25">
        <f>INDEX('Pivot of Risk Data'!A:A,MATCH('EVM CPZ List'!$B2028,'Pivot of Risk Data'!B:B,0),1)</f>
        <v>1993</v>
      </c>
      <c r="K2028" s="22">
        <f>0.000621371*'EVM CPZ List'!$H2028</f>
        <v>6.4817654875075599</v>
      </c>
      <c r="L2028" s="22">
        <f>L2027+'EVM CPZ List'!$K2028</f>
        <v>22504.921888748406</v>
      </c>
      <c r="M2028" s="22">
        <f>M2027-'EVM CPZ List'!$I2028</f>
        <v>1.4250411260613214</v>
      </c>
      <c r="N2028" s="7" t="e">
        <f>INDEX('2021 Certified EVM Plan'!G:G,MATCH(B2028,'2021 Certified EVM Plan'!E:E,0))</f>
        <v>#N/A</v>
      </c>
      <c r="O2028" s="7" t="e">
        <f>INDEX('2021 Certified EVM Plan'!M:M,MATCH(B2028,'2021 Certified EVM Plan'!E:E,0))</f>
        <v>#N/A</v>
      </c>
      <c r="P2028" s="7">
        <f t="shared" si="31"/>
        <v>1</v>
      </c>
      <c r="Q2028" s="26" t="e">
        <f>IF(INDEX('2021 Certified EVM Plan'!H:H,MATCH(B2028,'2021 Certified EVM Plan'!E:E,0))=1,M2028,#N/A)</f>
        <v>#N/A</v>
      </c>
      <c r="R2028" s="26" t="e">
        <f>IF(INDEX('2021 Certified EVM Plan'!J:J,MATCH(B2028,'2021 Certified EVM Plan'!E:E,0))=1,M2028,#N/A)</f>
        <v>#N/A</v>
      </c>
      <c r="S2028" s="26" t="e">
        <f>IF(INDEX('2021 Certified EVM Plan'!K:K,MATCH(B2028,'2021 Certified EVM Plan'!E:E,0))=1,M2028,#N/A)</f>
        <v>#N/A</v>
      </c>
    </row>
    <row r="2029" spans="1:19" x14ac:dyDescent="0.25">
      <c r="A2029" s="22" t="s">
        <v>8</v>
      </c>
      <c r="B2029" s="22">
        <v>2555</v>
      </c>
      <c r="C2029" s="22">
        <v>113</v>
      </c>
      <c r="D2029" s="23">
        <v>1.7405293768275301E-4</v>
      </c>
      <c r="E2029" s="22">
        <v>152691104</v>
      </c>
      <c r="F2029" s="22" t="s">
        <v>70</v>
      </c>
      <c r="G2029" s="22" t="s">
        <v>412</v>
      </c>
      <c r="H2029" s="22">
        <v>10867.906165881201</v>
      </c>
      <c r="I2029" s="24">
        <f>'EVM CPZ List'!$D2029*'EVM CPZ List'!$C2029</f>
        <v>1.9667981958151091E-2</v>
      </c>
      <c r="J2029" s="25">
        <f>INDEX('Pivot of Risk Data'!A:A,MATCH('EVM CPZ List'!$B2029,'Pivot of Risk Data'!B:B,0),1)</f>
        <v>1994</v>
      </c>
      <c r="K2029" s="22">
        <f>0.000621371*'EVM CPZ List'!$H2029</f>
        <v>6.7530017221997678</v>
      </c>
      <c r="L2029" s="22">
        <f>L2028+'EVM CPZ List'!$K2029</f>
        <v>22511.674890470604</v>
      </c>
      <c r="M2029" s="22">
        <f>M2028-'EVM CPZ List'!$I2029</f>
        <v>1.4053731441031703</v>
      </c>
      <c r="N2029" s="7" t="e">
        <f>INDEX('2021 Certified EVM Plan'!G:G,MATCH(B2029,'2021 Certified EVM Plan'!E:E,0))</f>
        <v>#N/A</v>
      </c>
      <c r="O2029" s="7" t="e">
        <f>INDEX('2021 Certified EVM Plan'!M:M,MATCH(B2029,'2021 Certified EVM Plan'!E:E,0))</f>
        <v>#N/A</v>
      </c>
      <c r="P2029" s="7">
        <f t="shared" si="31"/>
        <v>1</v>
      </c>
      <c r="Q2029" s="26" t="e">
        <f>IF(INDEX('2021 Certified EVM Plan'!H:H,MATCH(B2029,'2021 Certified EVM Plan'!E:E,0))=1,M2029,#N/A)</f>
        <v>#N/A</v>
      </c>
      <c r="R2029" s="26" t="e">
        <f>IF(INDEX('2021 Certified EVM Plan'!J:J,MATCH(B2029,'2021 Certified EVM Plan'!E:E,0))=1,M2029,#N/A)</f>
        <v>#N/A</v>
      </c>
      <c r="S2029" s="26" t="e">
        <f>IF(INDEX('2021 Certified EVM Plan'!K:K,MATCH(B2029,'2021 Certified EVM Plan'!E:E,0))=1,M2029,#N/A)</f>
        <v>#N/A</v>
      </c>
    </row>
    <row r="2030" spans="1:19" x14ac:dyDescent="0.25">
      <c r="A2030" s="22" t="s">
        <v>2906</v>
      </c>
      <c r="B2030" s="22">
        <v>8027</v>
      </c>
      <c r="C2030" s="22">
        <v>55</v>
      </c>
      <c r="D2030" s="23">
        <v>1.7254369782402601E-4</v>
      </c>
      <c r="E2030" s="22">
        <v>42011107</v>
      </c>
      <c r="F2030" s="22" t="s">
        <v>3165</v>
      </c>
      <c r="G2030" s="22" t="s">
        <v>3209</v>
      </c>
      <c r="H2030" s="22">
        <v>5613.9147825155096</v>
      </c>
      <c r="I2030" s="24">
        <f>'EVM CPZ List'!$D2030*'EVM CPZ List'!$C2030</f>
        <v>9.4899033803214315E-3</v>
      </c>
      <c r="J2030" s="25">
        <f>INDEX('Pivot of Risk Data'!A:A,MATCH('EVM CPZ List'!$B2030,'Pivot of Risk Data'!B:B,0),1)</f>
        <v>1995</v>
      </c>
      <c r="K2030" s="22">
        <f>0.000621371*'EVM CPZ List'!$H2030</f>
        <v>3.4883238423264449</v>
      </c>
      <c r="L2030" s="22">
        <f>L2029+'EVM CPZ List'!$K2030</f>
        <v>22515.163214312932</v>
      </c>
      <c r="M2030" s="22">
        <f>M2029-'EVM CPZ List'!$I2030</f>
        <v>1.3958832407228488</v>
      </c>
      <c r="N2030" s="7" t="e">
        <f>INDEX('2021 Certified EVM Plan'!G:G,MATCH(B2030,'2021 Certified EVM Plan'!E:E,0))</f>
        <v>#N/A</v>
      </c>
      <c r="O2030" s="7" t="e">
        <f>INDEX('2021 Certified EVM Plan'!M:M,MATCH(B2030,'2021 Certified EVM Plan'!E:E,0))</f>
        <v>#N/A</v>
      </c>
      <c r="P2030" s="7">
        <f t="shared" si="31"/>
        <v>1</v>
      </c>
      <c r="Q2030" s="26" t="e">
        <f>IF(INDEX('2021 Certified EVM Plan'!H:H,MATCH(B2030,'2021 Certified EVM Plan'!E:E,0))=1,M2030,#N/A)</f>
        <v>#N/A</v>
      </c>
      <c r="R2030" s="26" t="e">
        <f>IF(INDEX('2021 Certified EVM Plan'!J:J,MATCH(B2030,'2021 Certified EVM Plan'!E:E,0))=1,M2030,#N/A)</f>
        <v>#N/A</v>
      </c>
      <c r="S2030" s="26" t="e">
        <f>IF(INDEX('2021 Certified EVM Plan'!K:K,MATCH(B2030,'2021 Certified EVM Plan'!E:E,0))=1,M2030,#N/A)</f>
        <v>#N/A</v>
      </c>
    </row>
    <row r="2031" spans="1:19" x14ac:dyDescent="0.25">
      <c r="A2031" s="22" t="s">
        <v>2906</v>
      </c>
      <c r="B2031" s="22">
        <v>5332</v>
      </c>
      <c r="C2031" s="22">
        <v>98</v>
      </c>
      <c r="D2031" s="23">
        <v>1.72162900900521E-4</v>
      </c>
      <c r="E2031" s="22">
        <v>14101105</v>
      </c>
      <c r="F2031" s="22" t="s">
        <v>3149</v>
      </c>
      <c r="G2031" s="22" t="s">
        <v>3392</v>
      </c>
      <c r="H2031" s="22">
        <v>13278.333193168901</v>
      </c>
      <c r="I2031" s="24">
        <f>'EVM CPZ List'!$D2031*'EVM CPZ List'!$C2031</f>
        <v>1.6871964288251058E-2</v>
      </c>
      <c r="J2031" s="25">
        <f>INDEX('Pivot of Risk Data'!A:A,MATCH('EVM CPZ List'!$B2031,'Pivot of Risk Data'!B:B,0),1)</f>
        <v>1996</v>
      </c>
      <c r="K2031" s="22">
        <f>0.000621371*'EVM CPZ List'!$H2031</f>
        <v>8.250771174572554</v>
      </c>
      <c r="L2031" s="22">
        <f>L2030+'EVM CPZ List'!$K2031</f>
        <v>22523.413985487503</v>
      </c>
      <c r="M2031" s="22">
        <f>M2030-'EVM CPZ List'!$I2031</f>
        <v>1.3790112764345976</v>
      </c>
      <c r="N2031" s="7" t="e">
        <f>INDEX('2021 Certified EVM Plan'!G:G,MATCH(B2031,'2021 Certified EVM Plan'!E:E,0))</f>
        <v>#N/A</v>
      </c>
      <c r="O2031" s="7" t="e">
        <f>INDEX('2021 Certified EVM Plan'!M:M,MATCH(B2031,'2021 Certified EVM Plan'!E:E,0))</f>
        <v>#N/A</v>
      </c>
      <c r="P2031" s="7">
        <f t="shared" si="31"/>
        <v>1</v>
      </c>
      <c r="Q2031" s="26" t="e">
        <f>IF(INDEX('2021 Certified EVM Plan'!H:H,MATCH(B2031,'2021 Certified EVM Plan'!E:E,0))=1,M2031,#N/A)</f>
        <v>#N/A</v>
      </c>
      <c r="R2031" s="26" t="e">
        <f>IF(INDEX('2021 Certified EVM Plan'!J:J,MATCH(B2031,'2021 Certified EVM Plan'!E:E,0))=1,M2031,#N/A)</f>
        <v>#N/A</v>
      </c>
      <c r="S2031" s="26" t="e">
        <f>IF(INDEX('2021 Certified EVM Plan'!K:K,MATCH(B2031,'2021 Certified EVM Plan'!E:E,0))=1,M2031,#N/A)</f>
        <v>#N/A</v>
      </c>
    </row>
    <row r="2032" spans="1:19" x14ac:dyDescent="0.25">
      <c r="A2032" s="22" t="s">
        <v>2195</v>
      </c>
      <c r="B2032" s="22">
        <v>2810</v>
      </c>
      <c r="C2032" s="22">
        <v>260</v>
      </c>
      <c r="D2032" s="23">
        <v>1.7171690342331701E-4</v>
      </c>
      <c r="E2032" s="22">
        <v>83622103</v>
      </c>
      <c r="F2032" s="22" t="s">
        <v>2258</v>
      </c>
      <c r="G2032" s="22" t="s">
        <v>2367</v>
      </c>
      <c r="H2032" s="22">
        <v>26125.674623855</v>
      </c>
      <c r="I2032" s="24">
        <f>'EVM CPZ List'!$D2032*'EVM CPZ List'!$C2032</f>
        <v>4.4646394890062426E-2</v>
      </c>
      <c r="J2032" s="25">
        <f>INDEX('Pivot of Risk Data'!A:A,MATCH('EVM CPZ List'!$B2032,'Pivot of Risk Data'!B:B,0),1)</f>
        <v>1997</v>
      </c>
      <c r="K2032" s="22">
        <f>0.000621371*'EVM CPZ List'!$H2032</f>
        <v>16.233736566699406</v>
      </c>
      <c r="L2032" s="22">
        <f>L2031+'EVM CPZ List'!$K2032</f>
        <v>22539.647722054204</v>
      </c>
      <c r="M2032" s="22">
        <f>M2031-'EVM CPZ List'!$I2032</f>
        <v>1.3343648815445353</v>
      </c>
      <c r="N2032" s="7" t="e">
        <f>INDEX('2021 Certified EVM Plan'!G:G,MATCH(B2032,'2021 Certified EVM Plan'!E:E,0))</f>
        <v>#N/A</v>
      </c>
      <c r="O2032" s="7" t="e">
        <f>INDEX('2021 Certified EVM Plan'!M:M,MATCH(B2032,'2021 Certified EVM Plan'!E:E,0))</f>
        <v>#N/A</v>
      </c>
      <c r="P2032" s="7">
        <f t="shared" si="31"/>
        <v>1</v>
      </c>
      <c r="Q2032" s="26" t="e">
        <f>IF(INDEX('2021 Certified EVM Plan'!H:H,MATCH(B2032,'2021 Certified EVM Plan'!E:E,0))=1,M2032,#N/A)</f>
        <v>#N/A</v>
      </c>
      <c r="R2032" s="26" t="e">
        <f>IF(INDEX('2021 Certified EVM Plan'!J:J,MATCH(B2032,'2021 Certified EVM Plan'!E:E,0))=1,M2032,#N/A)</f>
        <v>#N/A</v>
      </c>
      <c r="S2032" s="26" t="e">
        <f>IF(INDEX('2021 Certified EVM Plan'!K:K,MATCH(B2032,'2021 Certified EVM Plan'!E:E,0))=1,M2032,#N/A)</f>
        <v>#N/A</v>
      </c>
    </row>
    <row r="2033" spans="1:19" x14ac:dyDescent="0.25">
      <c r="A2033" s="22" t="s">
        <v>2195</v>
      </c>
      <c r="B2033" s="22">
        <v>5149</v>
      </c>
      <c r="C2033" s="22">
        <v>8</v>
      </c>
      <c r="D2033" s="23">
        <v>1.7116024820508499E-4</v>
      </c>
      <c r="E2033" s="22">
        <v>182801101</v>
      </c>
      <c r="F2033" s="22" t="s">
        <v>2831</v>
      </c>
      <c r="G2033" s="22" t="s">
        <v>2832</v>
      </c>
      <c r="H2033" s="22">
        <v>6577.3472472454096</v>
      </c>
      <c r="I2033" s="24">
        <f>'EVM CPZ List'!$D2033*'EVM CPZ List'!$C2033</f>
        <v>1.3692819856406799E-3</v>
      </c>
      <c r="J2033" s="25">
        <f>INDEX('Pivot of Risk Data'!A:A,MATCH('EVM CPZ List'!$B2033,'Pivot of Risk Data'!B:B,0),1)</f>
        <v>1998</v>
      </c>
      <c r="K2033" s="22">
        <f>0.000621371*'EVM CPZ List'!$H2033</f>
        <v>4.086972836368127</v>
      </c>
      <c r="L2033" s="22">
        <f>L2032+'EVM CPZ List'!$K2033</f>
        <v>22543.734694890572</v>
      </c>
      <c r="M2033" s="22">
        <f>M2032-'EVM CPZ List'!$I2033</f>
        <v>1.3329955995588947</v>
      </c>
      <c r="N2033" s="7" t="e">
        <f>INDEX('2021 Certified EVM Plan'!G:G,MATCH(B2033,'2021 Certified EVM Plan'!E:E,0))</f>
        <v>#N/A</v>
      </c>
      <c r="O2033" s="7" t="e">
        <f>INDEX('2021 Certified EVM Plan'!M:M,MATCH(B2033,'2021 Certified EVM Plan'!E:E,0))</f>
        <v>#N/A</v>
      </c>
      <c r="P2033" s="7">
        <f t="shared" si="31"/>
        <v>1</v>
      </c>
      <c r="Q2033" s="26" t="e">
        <f>IF(INDEX('2021 Certified EVM Plan'!H:H,MATCH(B2033,'2021 Certified EVM Plan'!E:E,0))=1,M2033,#N/A)</f>
        <v>#N/A</v>
      </c>
      <c r="R2033" s="26" t="e">
        <f>IF(INDEX('2021 Certified EVM Plan'!J:J,MATCH(B2033,'2021 Certified EVM Plan'!E:E,0))=1,M2033,#N/A)</f>
        <v>#N/A</v>
      </c>
      <c r="S2033" s="26" t="e">
        <f>IF(INDEX('2021 Certified EVM Plan'!K:K,MATCH(B2033,'2021 Certified EVM Plan'!E:E,0))=1,M2033,#N/A)</f>
        <v>#N/A</v>
      </c>
    </row>
    <row r="2034" spans="1:19" x14ac:dyDescent="0.25">
      <c r="A2034" s="22" t="s">
        <v>2906</v>
      </c>
      <c r="B2034" s="22">
        <v>5291</v>
      </c>
      <c r="C2034" s="22">
        <v>51</v>
      </c>
      <c r="D2034" s="23">
        <v>1.6790391868206901E-4</v>
      </c>
      <c r="E2034" s="22">
        <v>14161108</v>
      </c>
      <c r="F2034" s="22" t="s">
        <v>2950</v>
      </c>
      <c r="G2034" s="22" t="s">
        <v>2951</v>
      </c>
      <c r="H2034" s="22">
        <v>5393.5689533531104</v>
      </c>
      <c r="I2034" s="24">
        <f>'EVM CPZ List'!$D2034*'EVM CPZ List'!$C2034</f>
        <v>8.5630998527855204E-3</v>
      </c>
      <c r="J2034" s="25">
        <f>INDEX('Pivot of Risk Data'!A:A,MATCH('EVM CPZ List'!$B2034,'Pivot of Risk Data'!B:B,0),1)</f>
        <v>1999</v>
      </c>
      <c r="K2034" s="22">
        <f>0.000621371*'EVM CPZ List'!$H2034</f>
        <v>3.3514073341139756</v>
      </c>
      <c r="L2034" s="22">
        <f>L2033+'EVM CPZ List'!$K2034</f>
        <v>22547.086102224686</v>
      </c>
      <c r="M2034" s="22">
        <f>M2033-'EVM CPZ List'!$I2034</f>
        <v>1.3244324997061092</v>
      </c>
      <c r="N2034" s="7" t="e">
        <f>INDEX('2021 Certified EVM Plan'!G:G,MATCH(B2034,'2021 Certified EVM Plan'!E:E,0))</f>
        <v>#N/A</v>
      </c>
      <c r="O2034" s="7" t="e">
        <f>INDEX('2021 Certified EVM Plan'!M:M,MATCH(B2034,'2021 Certified EVM Plan'!E:E,0))</f>
        <v>#N/A</v>
      </c>
      <c r="P2034" s="7">
        <f t="shared" si="31"/>
        <v>1</v>
      </c>
      <c r="Q2034" s="26" t="e">
        <f>IF(INDEX('2021 Certified EVM Plan'!H:H,MATCH(B2034,'2021 Certified EVM Plan'!E:E,0))=1,M2034,#N/A)</f>
        <v>#N/A</v>
      </c>
      <c r="R2034" s="26" t="e">
        <f>IF(INDEX('2021 Certified EVM Plan'!J:J,MATCH(B2034,'2021 Certified EVM Plan'!E:E,0))=1,M2034,#N/A)</f>
        <v>#N/A</v>
      </c>
      <c r="S2034" s="26" t="e">
        <f>IF(INDEX('2021 Certified EVM Plan'!K:K,MATCH(B2034,'2021 Certified EVM Plan'!E:E,0))=1,M2034,#N/A)</f>
        <v>#N/A</v>
      </c>
    </row>
    <row r="2035" spans="1:19" x14ac:dyDescent="0.25">
      <c r="A2035" s="22" t="s">
        <v>2195</v>
      </c>
      <c r="B2035" s="22">
        <v>8642</v>
      </c>
      <c r="C2035" s="22">
        <v>50</v>
      </c>
      <c r="D2035" s="23">
        <v>1.6512788421864201E-4</v>
      </c>
      <c r="E2035" s="22">
        <v>83692104</v>
      </c>
      <c r="F2035" s="22" t="s">
        <v>2378</v>
      </c>
      <c r="G2035" s="22" t="s">
        <v>2500</v>
      </c>
      <c r="H2035" s="22">
        <v>4973.8861379045602</v>
      </c>
      <c r="I2035" s="24">
        <f>'EVM CPZ List'!$D2035*'EVM CPZ List'!$C2035</f>
        <v>8.2563942109321001E-3</v>
      </c>
      <c r="J2035" s="25">
        <f>INDEX('Pivot of Risk Data'!A:A,MATCH('EVM CPZ List'!$B2035,'Pivot of Risk Data'!B:B,0),1)</f>
        <v>2000</v>
      </c>
      <c r="K2035" s="22">
        <f>0.000621371*'EVM CPZ List'!$H2035</f>
        <v>3.0906286033958947</v>
      </c>
      <c r="L2035" s="22">
        <f>L2034+'EVM CPZ List'!$K2035</f>
        <v>22550.176730828083</v>
      </c>
      <c r="M2035" s="22">
        <f>M2034-'EVM CPZ List'!$I2035</f>
        <v>1.3161761054951771</v>
      </c>
      <c r="N2035" s="7" t="e">
        <f>INDEX('2021 Certified EVM Plan'!G:G,MATCH(B2035,'2021 Certified EVM Plan'!E:E,0))</f>
        <v>#N/A</v>
      </c>
      <c r="O2035" s="7" t="e">
        <f>INDEX('2021 Certified EVM Plan'!M:M,MATCH(B2035,'2021 Certified EVM Plan'!E:E,0))</f>
        <v>#N/A</v>
      </c>
      <c r="P2035" s="7">
        <f t="shared" si="31"/>
        <v>1</v>
      </c>
      <c r="Q2035" s="26" t="e">
        <f>IF(INDEX('2021 Certified EVM Plan'!H:H,MATCH(B2035,'2021 Certified EVM Plan'!E:E,0))=1,M2035,#N/A)</f>
        <v>#N/A</v>
      </c>
      <c r="R2035" s="26" t="e">
        <f>IF(INDEX('2021 Certified EVM Plan'!J:J,MATCH(B2035,'2021 Certified EVM Plan'!E:E,0))=1,M2035,#N/A)</f>
        <v>#N/A</v>
      </c>
      <c r="S2035" s="26" t="e">
        <f>IF(INDEX('2021 Certified EVM Plan'!K:K,MATCH(B2035,'2021 Certified EVM Plan'!E:E,0))=1,M2035,#N/A)</f>
        <v>#N/A</v>
      </c>
    </row>
    <row r="2036" spans="1:19" x14ac:dyDescent="0.25">
      <c r="A2036" s="22" t="s">
        <v>2195</v>
      </c>
      <c r="B2036" s="22">
        <v>9289</v>
      </c>
      <c r="C2036" s="22">
        <v>44</v>
      </c>
      <c r="D2036" s="23">
        <v>1.64864036311339E-4</v>
      </c>
      <c r="E2036" s="22">
        <v>83692104</v>
      </c>
      <c r="F2036" s="22" t="s">
        <v>2378</v>
      </c>
      <c r="G2036" s="22" t="s">
        <v>2379</v>
      </c>
      <c r="H2036" s="22">
        <v>5612.3201419078796</v>
      </c>
      <c r="I2036" s="24">
        <f>'EVM CPZ List'!$D2036*'EVM CPZ List'!$C2036</f>
        <v>7.2540175976989162E-3</v>
      </c>
      <c r="J2036" s="25">
        <f>INDEX('Pivot of Risk Data'!A:A,MATCH('EVM CPZ List'!$B2036,'Pivot of Risk Data'!B:B,0),1)</f>
        <v>2001</v>
      </c>
      <c r="K2036" s="22">
        <f>0.000621371*'EVM CPZ List'!$H2036</f>
        <v>3.4873329788974412</v>
      </c>
      <c r="L2036" s="22">
        <f>L2035+'EVM CPZ List'!$K2036</f>
        <v>22553.66406380698</v>
      </c>
      <c r="M2036" s="22">
        <f>M2035-'EVM CPZ List'!$I2036</f>
        <v>1.3089220878974781</v>
      </c>
      <c r="N2036" s="7" t="e">
        <f>INDEX('2021 Certified EVM Plan'!G:G,MATCH(B2036,'2021 Certified EVM Plan'!E:E,0))</f>
        <v>#N/A</v>
      </c>
      <c r="O2036" s="7" t="e">
        <f>INDEX('2021 Certified EVM Plan'!M:M,MATCH(B2036,'2021 Certified EVM Plan'!E:E,0))</f>
        <v>#N/A</v>
      </c>
      <c r="P2036" s="7">
        <f t="shared" si="31"/>
        <v>1</v>
      </c>
      <c r="Q2036" s="26" t="e">
        <f>IF(INDEX('2021 Certified EVM Plan'!H:H,MATCH(B2036,'2021 Certified EVM Plan'!E:E,0))=1,M2036,#N/A)</f>
        <v>#N/A</v>
      </c>
      <c r="R2036" s="26" t="e">
        <f>IF(INDEX('2021 Certified EVM Plan'!J:J,MATCH(B2036,'2021 Certified EVM Plan'!E:E,0))=1,M2036,#N/A)</f>
        <v>#N/A</v>
      </c>
      <c r="S2036" s="26" t="e">
        <f>IF(INDEX('2021 Certified EVM Plan'!K:K,MATCH(B2036,'2021 Certified EVM Plan'!E:E,0))=1,M2036,#N/A)</f>
        <v>#N/A</v>
      </c>
    </row>
    <row r="2037" spans="1:19" x14ac:dyDescent="0.25">
      <c r="A2037" s="22" t="s">
        <v>2906</v>
      </c>
      <c r="B2037" s="22">
        <v>1460</v>
      </c>
      <c r="C2037" s="22">
        <v>56</v>
      </c>
      <c r="D2037" s="23">
        <v>1.6409666392858401E-4</v>
      </c>
      <c r="E2037" s="22">
        <v>12350401</v>
      </c>
      <c r="F2037" s="22" t="s">
        <v>3123</v>
      </c>
      <c r="G2037" s="22" t="s">
        <v>3124</v>
      </c>
      <c r="H2037" s="22">
        <v>7502.4589258064798</v>
      </c>
      <c r="I2037" s="24">
        <f>'EVM CPZ List'!$D2037*'EVM CPZ List'!$C2037</f>
        <v>9.189413180000704E-3</v>
      </c>
      <c r="J2037" s="25">
        <f>INDEX('Pivot of Risk Data'!A:A,MATCH('EVM CPZ List'!$B2037,'Pivot of Risk Data'!B:B,0),1)</f>
        <v>2002</v>
      </c>
      <c r="K2037" s="22">
        <f>0.000621371*'EVM CPZ List'!$H2037</f>
        <v>4.6618104051872979</v>
      </c>
      <c r="L2037" s="22">
        <f>L2036+'EVM CPZ List'!$K2037</f>
        <v>22558.325874212169</v>
      </c>
      <c r="M2037" s="22">
        <f>M2036-'EVM CPZ List'!$I2037</f>
        <v>1.2997326747174773</v>
      </c>
      <c r="N2037" s="7" t="e">
        <f>INDEX('2021 Certified EVM Plan'!G:G,MATCH(B2037,'2021 Certified EVM Plan'!E:E,0))</f>
        <v>#N/A</v>
      </c>
      <c r="O2037" s="7" t="e">
        <f>INDEX('2021 Certified EVM Plan'!M:M,MATCH(B2037,'2021 Certified EVM Plan'!E:E,0))</f>
        <v>#N/A</v>
      </c>
      <c r="P2037" s="7">
        <f t="shared" si="31"/>
        <v>1</v>
      </c>
      <c r="Q2037" s="26" t="e">
        <f>IF(INDEX('2021 Certified EVM Plan'!H:H,MATCH(B2037,'2021 Certified EVM Plan'!E:E,0))=1,M2037,#N/A)</f>
        <v>#N/A</v>
      </c>
      <c r="R2037" s="26" t="e">
        <f>IF(INDEX('2021 Certified EVM Plan'!J:J,MATCH(B2037,'2021 Certified EVM Plan'!E:E,0))=1,M2037,#N/A)</f>
        <v>#N/A</v>
      </c>
      <c r="S2037" s="26" t="e">
        <f>IF(INDEX('2021 Certified EVM Plan'!K:K,MATCH(B2037,'2021 Certified EVM Plan'!E:E,0))=1,M2037,#N/A)</f>
        <v>#N/A</v>
      </c>
    </row>
    <row r="2038" spans="1:19" x14ac:dyDescent="0.25">
      <c r="A2038" s="22" t="s">
        <v>1672</v>
      </c>
      <c r="B2038" s="22">
        <v>7339</v>
      </c>
      <c r="C2038" s="22">
        <v>103</v>
      </c>
      <c r="D2038" s="23">
        <v>1.6337433723452E-4</v>
      </c>
      <c r="E2038" s="22">
        <v>163351705</v>
      </c>
      <c r="F2038" s="22" t="s">
        <v>1700</v>
      </c>
      <c r="G2038" s="22" t="s">
        <v>1742</v>
      </c>
      <c r="H2038" s="22">
        <v>13092.5709381625</v>
      </c>
      <c r="I2038" s="24">
        <f>'EVM CPZ List'!$D2038*'EVM CPZ List'!$C2038</f>
        <v>1.6827556735155558E-2</v>
      </c>
      <c r="J2038" s="25">
        <f>INDEX('Pivot of Risk Data'!A:A,MATCH('EVM CPZ List'!$B2038,'Pivot of Risk Data'!B:B,0),1)</f>
        <v>2003</v>
      </c>
      <c r="K2038" s="22">
        <f>0.000621371*'EVM CPZ List'!$H2038</f>
        <v>8.1353438964169715</v>
      </c>
      <c r="L2038" s="22">
        <f>L2037+'EVM CPZ List'!$K2038</f>
        <v>22566.461218108587</v>
      </c>
      <c r="M2038" s="22">
        <f>M2037-'EVM CPZ List'!$I2038</f>
        <v>1.2829051179823219</v>
      </c>
      <c r="N2038" s="7" t="e">
        <f>INDEX('2021 Certified EVM Plan'!G:G,MATCH(B2038,'2021 Certified EVM Plan'!E:E,0))</f>
        <v>#N/A</v>
      </c>
      <c r="O2038" s="7" t="e">
        <f>INDEX('2021 Certified EVM Plan'!M:M,MATCH(B2038,'2021 Certified EVM Plan'!E:E,0))</f>
        <v>#N/A</v>
      </c>
      <c r="P2038" s="7">
        <f t="shared" si="31"/>
        <v>1</v>
      </c>
      <c r="Q2038" s="26" t="e">
        <f>IF(INDEX('2021 Certified EVM Plan'!H:H,MATCH(B2038,'2021 Certified EVM Plan'!E:E,0))=1,M2038,#N/A)</f>
        <v>#N/A</v>
      </c>
      <c r="R2038" s="26" t="e">
        <f>IF(INDEX('2021 Certified EVM Plan'!J:J,MATCH(B2038,'2021 Certified EVM Plan'!E:E,0))=1,M2038,#N/A)</f>
        <v>#N/A</v>
      </c>
      <c r="S2038" s="26" t="e">
        <f>IF(INDEX('2021 Certified EVM Plan'!K:K,MATCH(B2038,'2021 Certified EVM Plan'!E:E,0))=1,M2038,#N/A)</f>
        <v>#N/A</v>
      </c>
    </row>
    <row r="2039" spans="1:19" x14ac:dyDescent="0.25">
      <c r="A2039" s="22" t="s">
        <v>2195</v>
      </c>
      <c r="B2039" s="22">
        <v>7589</v>
      </c>
      <c r="C2039" s="22">
        <v>156</v>
      </c>
      <c r="D2039" s="23">
        <v>1.6084731309693899E-4</v>
      </c>
      <c r="E2039" s="22">
        <v>183181101</v>
      </c>
      <c r="F2039" s="22" t="s">
        <v>2575</v>
      </c>
      <c r="G2039" s="22" t="s">
        <v>2743</v>
      </c>
      <c r="H2039" s="22">
        <v>29265.364211252199</v>
      </c>
      <c r="I2039" s="24">
        <f>'EVM CPZ List'!$D2039*'EVM CPZ List'!$C2039</f>
        <v>2.509218084312248E-2</v>
      </c>
      <c r="J2039" s="25">
        <f>INDEX('Pivot of Risk Data'!A:A,MATCH('EVM CPZ List'!$B2039,'Pivot of Risk Data'!B:B,0),1)</f>
        <v>2004</v>
      </c>
      <c r="K2039" s="22">
        <f>0.000621371*'EVM CPZ List'!$H2039</f>
        <v>18.18464862530999</v>
      </c>
      <c r="L2039" s="22">
        <f>L2038+'EVM CPZ List'!$K2039</f>
        <v>22584.645866733896</v>
      </c>
      <c r="M2039" s="22">
        <f>M2038-'EVM CPZ List'!$I2039</f>
        <v>1.2578129371391995</v>
      </c>
      <c r="N2039" s="7" t="e">
        <f>INDEX('2021 Certified EVM Plan'!G:G,MATCH(B2039,'2021 Certified EVM Plan'!E:E,0))</f>
        <v>#N/A</v>
      </c>
      <c r="O2039" s="7" t="e">
        <f>INDEX('2021 Certified EVM Plan'!M:M,MATCH(B2039,'2021 Certified EVM Plan'!E:E,0))</f>
        <v>#N/A</v>
      </c>
      <c r="P2039" s="7">
        <f t="shared" si="31"/>
        <v>1</v>
      </c>
      <c r="Q2039" s="26" t="e">
        <f>IF(INDEX('2021 Certified EVM Plan'!H:H,MATCH(B2039,'2021 Certified EVM Plan'!E:E,0))=1,M2039,#N/A)</f>
        <v>#N/A</v>
      </c>
      <c r="R2039" s="26" t="e">
        <f>IF(INDEX('2021 Certified EVM Plan'!J:J,MATCH(B2039,'2021 Certified EVM Plan'!E:E,0))=1,M2039,#N/A)</f>
        <v>#N/A</v>
      </c>
      <c r="S2039" s="26" t="e">
        <f>IF(INDEX('2021 Certified EVM Plan'!K:K,MATCH(B2039,'2021 Certified EVM Plan'!E:E,0))=1,M2039,#N/A)</f>
        <v>#N/A</v>
      </c>
    </row>
    <row r="2040" spans="1:19" x14ac:dyDescent="0.25">
      <c r="A2040" s="22" t="s">
        <v>1672</v>
      </c>
      <c r="B2040" s="22">
        <v>893</v>
      </c>
      <c r="C2040" s="22">
        <v>103</v>
      </c>
      <c r="D2040" s="23">
        <v>1.5934522070146801E-4</v>
      </c>
      <c r="E2040" s="22">
        <v>254061102</v>
      </c>
      <c r="F2040" s="22" t="s">
        <v>1924</v>
      </c>
      <c r="G2040" s="22" t="s">
        <v>2116</v>
      </c>
      <c r="H2040" s="22">
        <v>14670.668308025301</v>
      </c>
      <c r="I2040" s="24">
        <f>'EVM CPZ List'!$D2040*'EVM CPZ List'!$C2040</f>
        <v>1.6412557732251205E-2</v>
      </c>
      <c r="J2040" s="25">
        <f>INDEX('Pivot of Risk Data'!A:A,MATCH('EVM CPZ List'!$B2040,'Pivot of Risk Data'!B:B,0),1)</f>
        <v>2005</v>
      </c>
      <c r="K2040" s="22">
        <f>0.000621371*'EVM CPZ List'!$H2040</f>
        <v>9.1159278372259891</v>
      </c>
      <c r="L2040" s="22">
        <f>L2039+'EVM CPZ List'!$K2040</f>
        <v>22593.761794571121</v>
      </c>
      <c r="M2040" s="22">
        <f>M2039-'EVM CPZ List'!$I2040</f>
        <v>1.2414003794069484</v>
      </c>
      <c r="N2040" s="7" t="e">
        <f>INDEX('2021 Certified EVM Plan'!G:G,MATCH(B2040,'2021 Certified EVM Plan'!E:E,0))</f>
        <v>#N/A</v>
      </c>
      <c r="O2040" s="7" t="e">
        <f>INDEX('2021 Certified EVM Plan'!M:M,MATCH(B2040,'2021 Certified EVM Plan'!E:E,0))</f>
        <v>#N/A</v>
      </c>
      <c r="P2040" s="7">
        <f t="shared" si="31"/>
        <v>1</v>
      </c>
      <c r="Q2040" s="26" t="e">
        <f>IF(INDEX('2021 Certified EVM Plan'!H:H,MATCH(B2040,'2021 Certified EVM Plan'!E:E,0))=1,M2040,#N/A)</f>
        <v>#N/A</v>
      </c>
      <c r="R2040" s="26" t="e">
        <f>IF(INDEX('2021 Certified EVM Plan'!J:J,MATCH(B2040,'2021 Certified EVM Plan'!E:E,0))=1,M2040,#N/A)</f>
        <v>#N/A</v>
      </c>
      <c r="S2040" s="26" t="e">
        <f>IF(INDEX('2021 Certified EVM Plan'!K:K,MATCH(B2040,'2021 Certified EVM Plan'!E:E,0))=1,M2040,#N/A)</f>
        <v>#N/A</v>
      </c>
    </row>
    <row r="2041" spans="1:19" x14ac:dyDescent="0.25">
      <c r="A2041" s="22" t="s">
        <v>1672</v>
      </c>
      <c r="B2041" s="22">
        <v>2161</v>
      </c>
      <c r="C2041" s="22">
        <v>127</v>
      </c>
      <c r="D2041" s="23">
        <v>1.57712630862802E-4</v>
      </c>
      <c r="E2041" s="22">
        <v>254421103</v>
      </c>
      <c r="F2041" s="22" t="s">
        <v>1804</v>
      </c>
      <c r="G2041" s="22" t="s">
        <v>2115</v>
      </c>
      <c r="H2041" s="22">
        <v>15314.9971657077</v>
      </c>
      <c r="I2041" s="24">
        <f>'EVM CPZ List'!$D2041*'EVM CPZ List'!$C2041</f>
        <v>2.0029504119575856E-2</v>
      </c>
      <c r="J2041" s="25">
        <f>INDEX('Pivot of Risk Data'!A:A,MATCH('EVM CPZ List'!$B2041,'Pivot of Risk Data'!B:B,0),1)</f>
        <v>2006</v>
      </c>
      <c r="K2041" s="22">
        <f>0.000621371*'EVM CPZ List'!$H2041</f>
        <v>9.5162951038529595</v>
      </c>
      <c r="L2041" s="22">
        <f>L2040+'EVM CPZ List'!$K2041</f>
        <v>22603.278089674975</v>
      </c>
      <c r="M2041" s="22">
        <f>M2040-'EVM CPZ List'!$I2041</f>
        <v>1.2213708752873724</v>
      </c>
      <c r="N2041" s="7" t="e">
        <f>INDEX('2021 Certified EVM Plan'!G:G,MATCH(B2041,'2021 Certified EVM Plan'!E:E,0))</f>
        <v>#N/A</v>
      </c>
      <c r="O2041" s="7" t="e">
        <f>INDEX('2021 Certified EVM Plan'!M:M,MATCH(B2041,'2021 Certified EVM Plan'!E:E,0))</f>
        <v>#N/A</v>
      </c>
      <c r="P2041" s="7">
        <f t="shared" si="31"/>
        <v>1</v>
      </c>
      <c r="Q2041" s="26" t="e">
        <f>IF(INDEX('2021 Certified EVM Plan'!H:H,MATCH(B2041,'2021 Certified EVM Plan'!E:E,0))=1,M2041,#N/A)</f>
        <v>#N/A</v>
      </c>
      <c r="R2041" s="26" t="e">
        <f>IF(INDEX('2021 Certified EVM Plan'!J:J,MATCH(B2041,'2021 Certified EVM Plan'!E:E,0))=1,M2041,#N/A)</f>
        <v>#N/A</v>
      </c>
      <c r="S2041" s="26" t="e">
        <f>IF(INDEX('2021 Certified EVM Plan'!K:K,MATCH(B2041,'2021 Certified EVM Plan'!E:E,0))=1,M2041,#N/A)</f>
        <v>#N/A</v>
      </c>
    </row>
    <row r="2042" spans="1:19" x14ac:dyDescent="0.25">
      <c r="A2042" s="22" t="s">
        <v>1672</v>
      </c>
      <c r="B2042" s="22">
        <v>4718</v>
      </c>
      <c r="C2042" s="22">
        <v>147</v>
      </c>
      <c r="D2042" s="23">
        <v>1.5679041252748699E-4</v>
      </c>
      <c r="E2042" s="22">
        <v>252192101</v>
      </c>
      <c r="F2042" s="22" t="s">
        <v>1838</v>
      </c>
      <c r="G2042" s="22" t="s">
        <v>2097</v>
      </c>
      <c r="H2042" s="22">
        <v>30106.347463443901</v>
      </c>
      <c r="I2042" s="24">
        <f>'EVM CPZ List'!$D2042*'EVM CPZ List'!$C2042</f>
        <v>2.3048190641540588E-2</v>
      </c>
      <c r="J2042" s="25">
        <f>INDEX('Pivot of Risk Data'!A:A,MATCH('EVM CPZ List'!$B2042,'Pivot of Risk Data'!B:B,0),1)</f>
        <v>2007</v>
      </c>
      <c r="K2042" s="22">
        <f>0.000621371*'EVM CPZ List'!$H2042</f>
        <v>18.7072112297076</v>
      </c>
      <c r="L2042" s="22">
        <f>L2041+'EVM CPZ List'!$K2042</f>
        <v>22621.985300904682</v>
      </c>
      <c r="M2042" s="22">
        <f>M2041-'EVM CPZ List'!$I2042</f>
        <v>1.1983226846458319</v>
      </c>
      <c r="N2042" s="7" t="e">
        <f>INDEX('2021 Certified EVM Plan'!G:G,MATCH(B2042,'2021 Certified EVM Plan'!E:E,0))</f>
        <v>#N/A</v>
      </c>
      <c r="O2042" s="7" t="e">
        <f>INDEX('2021 Certified EVM Plan'!M:M,MATCH(B2042,'2021 Certified EVM Plan'!E:E,0))</f>
        <v>#N/A</v>
      </c>
      <c r="P2042" s="7">
        <f t="shared" si="31"/>
        <v>1</v>
      </c>
      <c r="Q2042" s="26" t="e">
        <f>IF(INDEX('2021 Certified EVM Plan'!H:H,MATCH(B2042,'2021 Certified EVM Plan'!E:E,0))=1,M2042,#N/A)</f>
        <v>#N/A</v>
      </c>
      <c r="R2042" s="26" t="e">
        <f>IF(INDEX('2021 Certified EVM Plan'!J:J,MATCH(B2042,'2021 Certified EVM Plan'!E:E,0))=1,M2042,#N/A)</f>
        <v>#N/A</v>
      </c>
      <c r="S2042" s="26" t="e">
        <f>IF(INDEX('2021 Certified EVM Plan'!K:K,MATCH(B2042,'2021 Certified EVM Plan'!E:E,0))=1,M2042,#N/A)</f>
        <v>#N/A</v>
      </c>
    </row>
    <row r="2043" spans="1:19" x14ac:dyDescent="0.25">
      <c r="A2043" s="22" t="s">
        <v>1672</v>
      </c>
      <c r="B2043" s="22">
        <v>138</v>
      </c>
      <c r="C2043" s="22">
        <v>201</v>
      </c>
      <c r="D2043" s="23">
        <v>1.5394469161082201E-4</v>
      </c>
      <c r="E2043" s="22">
        <v>163761703</v>
      </c>
      <c r="F2043" s="22" t="s">
        <v>1829</v>
      </c>
      <c r="G2043" s="22" t="s">
        <v>1941</v>
      </c>
      <c r="H2043" s="22">
        <v>24637.538470385</v>
      </c>
      <c r="I2043" s="24">
        <f>'EVM CPZ List'!$D2043*'EVM CPZ List'!$C2043</f>
        <v>3.0942883013775225E-2</v>
      </c>
      <c r="J2043" s="25">
        <f>INDEX('Pivot of Risk Data'!A:A,MATCH('EVM CPZ List'!$B2043,'Pivot of Risk Data'!B:B,0),1)</f>
        <v>2008</v>
      </c>
      <c r="K2043" s="22">
        <f>0.000621371*'EVM CPZ List'!$H2043</f>
        <v>15.309051916881598</v>
      </c>
      <c r="L2043" s="22">
        <f>L2042+'EVM CPZ List'!$K2043</f>
        <v>22637.294352821562</v>
      </c>
      <c r="M2043" s="22">
        <f>M2042-'EVM CPZ List'!$I2043</f>
        <v>1.1673798016320567</v>
      </c>
      <c r="N2043" s="7" t="e">
        <f>INDEX('2021 Certified EVM Plan'!G:G,MATCH(B2043,'2021 Certified EVM Plan'!E:E,0))</f>
        <v>#N/A</v>
      </c>
      <c r="O2043" s="7" t="e">
        <f>INDEX('2021 Certified EVM Plan'!M:M,MATCH(B2043,'2021 Certified EVM Plan'!E:E,0))</f>
        <v>#N/A</v>
      </c>
      <c r="P2043" s="7">
        <f t="shared" si="31"/>
        <v>1</v>
      </c>
      <c r="Q2043" s="26" t="e">
        <f>IF(INDEX('2021 Certified EVM Plan'!H:H,MATCH(B2043,'2021 Certified EVM Plan'!E:E,0))=1,M2043,#N/A)</f>
        <v>#N/A</v>
      </c>
      <c r="R2043" s="26" t="e">
        <f>IF(INDEX('2021 Certified EVM Plan'!J:J,MATCH(B2043,'2021 Certified EVM Plan'!E:E,0))=1,M2043,#N/A)</f>
        <v>#N/A</v>
      </c>
      <c r="S2043" s="26" t="e">
        <f>IF(INDEX('2021 Certified EVM Plan'!K:K,MATCH(B2043,'2021 Certified EVM Plan'!E:E,0))=1,M2043,#N/A)</f>
        <v>#N/A</v>
      </c>
    </row>
    <row r="2044" spans="1:19" x14ac:dyDescent="0.25">
      <c r="A2044" s="22" t="s">
        <v>2906</v>
      </c>
      <c r="B2044" s="22">
        <v>2806</v>
      </c>
      <c r="C2044" s="22">
        <v>217</v>
      </c>
      <c r="D2044" s="23">
        <v>1.5336211718181399E-4</v>
      </c>
      <c r="E2044" s="22">
        <v>42011107</v>
      </c>
      <c r="F2044" s="22" t="s">
        <v>3165</v>
      </c>
      <c r="G2044" s="22" t="s">
        <v>3166</v>
      </c>
      <c r="H2044" s="22">
        <v>19693.933953064301</v>
      </c>
      <c r="I2044" s="24">
        <f>'EVM CPZ List'!$D2044*'EVM CPZ List'!$C2044</f>
        <v>3.3279579428453637E-2</v>
      </c>
      <c r="J2044" s="25">
        <f>INDEX('Pivot of Risk Data'!A:A,MATCH('EVM CPZ List'!$B2044,'Pivot of Risk Data'!B:B,0),1)</f>
        <v>2009</v>
      </c>
      <c r="K2044" s="22">
        <f>0.000621371*'EVM CPZ List'!$H2044</f>
        <v>12.237239434349519</v>
      </c>
      <c r="L2044" s="22">
        <f>L2043+'EVM CPZ List'!$K2044</f>
        <v>22649.531592255913</v>
      </c>
      <c r="M2044" s="22">
        <f>M2043-'EVM CPZ List'!$I2044</f>
        <v>1.134100222203603</v>
      </c>
      <c r="N2044" s="7" t="e">
        <f>INDEX('2021 Certified EVM Plan'!G:G,MATCH(B2044,'2021 Certified EVM Plan'!E:E,0))</f>
        <v>#N/A</v>
      </c>
      <c r="O2044" s="7" t="e">
        <f>INDEX('2021 Certified EVM Plan'!M:M,MATCH(B2044,'2021 Certified EVM Plan'!E:E,0))</f>
        <v>#N/A</v>
      </c>
      <c r="P2044" s="7">
        <f t="shared" si="31"/>
        <v>1</v>
      </c>
      <c r="Q2044" s="26" t="e">
        <f>IF(INDEX('2021 Certified EVM Plan'!H:H,MATCH(B2044,'2021 Certified EVM Plan'!E:E,0))=1,M2044,#N/A)</f>
        <v>#N/A</v>
      </c>
      <c r="R2044" s="26" t="e">
        <f>IF(INDEX('2021 Certified EVM Plan'!J:J,MATCH(B2044,'2021 Certified EVM Plan'!E:E,0))=1,M2044,#N/A)</f>
        <v>#N/A</v>
      </c>
      <c r="S2044" s="26" t="e">
        <f>IF(INDEX('2021 Certified EVM Plan'!K:K,MATCH(B2044,'2021 Certified EVM Plan'!E:E,0))=1,M2044,#N/A)</f>
        <v>#N/A</v>
      </c>
    </row>
    <row r="2045" spans="1:19" x14ac:dyDescent="0.25">
      <c r="A2045" s="22" t="s">
        <v>1672</v>
      </c>
      <c r="B2045" s="22">
        <v>6081</v>
      </c>
      <c r="C2045" s="22">
        <v>101</v>
      </c>
      <c r="D2045" s="23">
        <v>1.53227072723813E-4</v>
      </c>
      <c r="E2045" s="22">
        <v>163351702</v>
      </c>
      <c r="F2045" s="22" t="s">
        <v>1802</v>
      </c>
      <c r="G2045" s="22" t="s">
        <v>2000</v>
      </c>
      <c r="H2045" s="22">
        <v>10695.610644960099</v>
      </c>
      <c r="I2045" s="24">
        <f>'EVM CPZ List'!$D2045*'EVM CPZ List'!$C2045</f>
        <v>1.5475934345105113E-2</v>
      </c>
      <c r="J2045" s="25">
        <f>INDEX('Pivot of Risk Data'!A:A,MATCH('EVM CPZ List'!$B2045,'Pivot of Risk Data'!B:B,0),1)</f>
        <v>2010</v>
      </c>
      <c r="K2045" s="22">
        <f>0.000621371*'EVM CPZ List'!$H2045</f>
        <v>6.6459422820695018</v>
      </c>
      <c r="L2045" s="22">
        <f>L2044+'EVM CPZ List'!$K2045</f>
        <v>22656.177534537983</v>
      </c>
      <c r="M2045" s="22">
        <f>M2044-'EVM CPZ List'!$I2045</f>
        <v>1.1186242878584978</v>
      </c>
      <c r="N2045" s="7" t="e">
        <f>INDEX('2021 Certified EVM Plan'!G:G,MATCH(B2045,'2021 Certified EVM Plan'!E:E,0))</f>
        <v>#N/A</v>
      </c>
      <c r="O2045" s="7" t="e">
        <f>INDEX('2021 Certified EVM Plan'!M:M,MATCH(B2045,'2021 Certified EVM Plan'!E:E,0))</f>
        <v>#N/A</v>
      </c>
      <c r="P2045" s="7">
        <f t="shared" si="31"/>
        <v>1</v>
      </c>
      <c r="Q2045" s="26" t="e">
        <f>IF(INDEX('2021 Certified EVM Plan'!H:H,MATCH(B2045,'2021 Certified EVM Plan'!E:E,0))=1,M2045,#N/A)</f>
        <v>#N/A</v>
      </c>
      <c r="R2045" s="26" t="e">
        <f>IF(INDEX('2021 Certified EVM Plan'!J:J,MATCH(B2045,'2021 Certified EVM Plan'!E:E,0))=1,M2045,#N/A)</f>
        <v>#N/A</v>
      </c>
      <c r="S2045" s="26" t="e">
        <f>IF(INDEX('2021 Certified EVM Plan'!K:K,MATCH(B2045,'2021 Certified EVM Plan'!E:E,0))=1,M2045,#N/A)</f>
        <v>#N/A</v>
      </c>
    </row>
    <row r="2046" spans="1:19" x14ac:dyDescent="0.25">
      <c r="A2046" s="22" t="s">
        <v>964</v>
      </c>
      <c r="B2046" s="22">
        <v>2842</v>
      </c>
      <c r="C2046" s="22">
        <v>7</v>
      </c>
      <c r="D2046" s="23">
        <v>1.5068806693609101E-4</v>
      </c>
      <c r="E2046" s="22">
        <v>42771114</v>
      </c>
      <c r="F2046" s="22" t="s">
        <v>1286</v>
      </c>
      <c r="G2046" s="22" t="s">
        <v>1493</v>
      </c>
      <c r="H2046" s="22">
        <v>423.90841761485598</v>
      </c>
      <c r="I2046" s="24">
        <f>'EVM CPZ List'!$D2046*'EVM CPZ List'!$C2046</f>
        <v>1.0548164685526371E-3</v>
      </c>
      <c r="J2046" s="25">
        <f>INDEX('Pivot of Risk Data'!A:A,MATCH('EVM CPZ List'!$B2046,'Pivot of Risk Data'!B:B,0),1)</f>
        <v>2011</v>
      </c>
      <c r="K2046" s="22">
        <f>0.000621371*'EVM CPZ List'!$H2046</f>
        <v>0.26340439736176069</v>
      </c>
      <c r="L2046" s="22">
        <f>L2045+'EVM CPZ List'!$K2046</f>
        <v>22656.440938935346</v>
      </c>
      <c r="M2046" s="22">
        <f>M2045-'EVM CPZ List'!$I2046</f>
        <v>1.1175694713899451</v>
      </c>
      <c r="N2046" s="7" t="e">
        <f>INDEX('2021 Certified EVM Plan'!G:G,MATCH(B2046,'2021 Certified EVM Plan'!E:E,0))</f>
        <v>#N/A</v>
      </c>
      <c r="O2046" s="7" t="e">
        <f>INDEX('2021 Certified EVM Plan'!M:M,MATCH(B2046,'2021 Certified EVM Plan'!E:E,0))</f>
        <v>#N/A</v>
      </c>
      <c r="P2046" s="7">
        <f t="shared" si="31"/>
        <v>1</v>
      </c>
      <c r="Q2046" s="26" t="e">
        <f>IF(INDEX('2021 Certified EVM Plan'!H:H,MATCH(B2046,'2021 Certified EVM Plan'!E:E,0))=1,M2046,#N/A)</f>
        <v>#N/A</v>
      </c>
      <c r="R2046" s="26" t="e">
        <f>IF(INDEX('2021 Certified EVM Plan'!J:J,MATCH(B2046,'2021 Certified EVM Plan'!E:E,0))=1,M2046,#N/A)</f>
        <v>#N/A</v>
      </c>
      <c r="S2046" s="26" t="e">
        <f>IF(INDEX('2021 Certified EVM Plan'!K:K,MATCH(B2046,'2021 Certified EVM Plan'!E:E,0))=1,M2046,#N/A)</f>
        <v>#N/A</v>
      </c>
    </row>
    <row r="2047" spans="1:19" x14ac:dyDescent="0.25">
      <c r="A2047" s="22" t="s">
        <v>2906</v>
      </c>
      <c r="B2047" s="22">
        <v>6656</v>
      </c>
      <c r="C2047" s="22">
        <v>7</v>
      </c>
      <c r="D2047" s="23">
        <v>1.5067225556663301E-4</v>
      </c>
      <c r="E2047" s="22">
        <v>42491102</v>
      </c>
      <c r="F2047" s="22" t="s">
        <v>3313</v>
      </c>
      <c r="G2047" s="22" t="s">
        <v>3557</v>
      </c>
      <c r="H2047" s="22">
        <v>1179.00566164065</v>
      </c>
      <c r="I2047" s="24">
        <f>'EVM CPZ List'!$D2047*'EVM CPZ List'!$C2047</f>
        <v>1.054705788966431E-3</v>
      </c>
      <c r="J2047" s="25">
        <f>INDEX('Pivot of Risk Data'!A:A,MATCH('EVM CPZ List'!$B2047,'Pivot of Risk Data'!B:B,0),1)</f>
        <v>2012</v>
      </c>
      <c r="K2047" s="22">
        <f>0.000621371*'EVM CPZ List'!$H2047</f>
        <v>0.73259992697931231</v>
      </c>
      <c r="L2047" s="22">
        <f>L2046+'EVM CPZ List'!$K2047</f>
        <v>22657.173538862324</v>
      </c>
      <c r="M2047" s="22">
        <f>M2046-'EVM CPZ List'!$I2047</f>
        <v>1.1165147656009786</v>
      </c>
      <c r="N2047" s="7" t="e">
        <f>INDEX('2021 Certified EVM Plan'!G:G,MATCH(B2047,'2021 Certified EVM Plan'!E:E,0))</f>
        <v>#N/A</v>
      </c>
      <c r="O2047" s="7" t="e">
        <f>INDEX('2021 Certified EVM Plan'!M:M,MATCH(B2047,'2021 Certified EVM Plan'!E:E,0))</f>
        <v>#N/A</v>
      </c>
      <c r="P2047" s="7">
        <f t="shared" si="31"/>
        <v>1</v>
      </c>
      <c r="Q2047" s="26" t="e">
        <f>IF(INDEX('2021 Certified EVM Plan'!H:H,MATCH(B2047,'2021 Certified EVM Plan'!E:E,0))=1,M2047,#N/A)</f>
        <v>#N/A</v>
      </c>
      <c r="R2047" s="26" t="e">
        <f>IF(INDEX('2021 Certified EVM Plan'!J:J,MATCH(B2047,'2021 Certified EVM Plan'!E:E,0))=1,M2047,#N/A)</f>
        <v>#N/A</v>
      </c>
      <c r="S2047" s="26" t="e">
        <f>IF(INDEX('2021 Certified EVM Plan'!K:K,MATCH(B2047,'2021 Certified EVM Plan'!E:E,0))=1,M2047,#N/A)</f>
        <v>#N/A</v>
      </c>
    </row>
    <row r="2048" spans="1:19" x14ac:dyDescent="0.25">
      <c r="A2048" s="22" t="s">
        <v>2195</v>
      </c>
      <c r="B2048" s="22">
        <v>1097</v>
      </c>
      <c r="C2048" s="22">
        <v>92</v>
      </c>
      <c r="D2048" s="23">
        <v>1.5027184538294699E-4</v>
      </c>
      <c r="E2048" s="22">
        <v>83242104</v>
      </c>
      <c r="F2048" s="22" t="s">
        <v>2689</v>
      </c>
      <c r="G2048" s="22" t="s">
        <v>2690</v>
      </c>
      <c r="H2048" s="22">
        <v>9365.0903933913396</v>
      </c>
      <c r="I2048" s="24">
        <f>'EVM CPZ List'!$D2048*'EVM CPZ List'!$C2048</f>
        <v>1.3825009775231123E-2</v>
      </c>
      <c r="J2048" s="25">
        <f>INDEX('Pivot of Risk Data'!A:A,MATCH('EVM CPZ List'!$B2048,'Pivot of Risk Data'!B:B,0),1)</f>
        <v>2013</v>
      </c>
      <c r="K2048" s="22">
        <f>0.000621371*'EVM CPZ List'!$H2048</f>
        <v>5.8191955828319699</v>
      </c>
      <c r="L2048" s="22">
        <f>L2047+'EVM CPZ List'!$K2048</f>
        <v>22662.992734445157</v>
      </c>
      <c r="M2048" s="22">
        <f>M2047-'EVM CPZ List'!$I2048</f>
        <v>1.1026897558257476</v>
      </c>
      <c r="N2048" s="7" t="e">
        <f>INDEX('2021 Certified EVM Plan'!G:G,MATCH(B2048,'2021 Certified EVM Plan'!E:E,0))</f>
        <v>#N/A</v>
      </c>
      <c r="O2048" s="7" t="e">
        <f>INDEX('2021 Certified EVM Plan'!M:M,MATCH(B2048,'2021 Certified EVM Plan'!E:E,0))</f>
        <v>#N/A</v>
      </c>
      <c r="P2048" s="7">
        <f t="shared" si="31"/>
        <v>1</v>
      </c>
      <c r="Q2048" s="26" t="e">
        <f>IF(INDEX('2021 Certified EVM Plan'!H:H,MATCH(B2048,'2021 Certified EVM Plan'!E:E,0))=1,M2048,#N/A)</f>
        <v>#N/A</v>
      </c>
      <c r="R2048" s="26" t="e">
        <f>IF(INDEX('2021 Certified EVM Plan'!J:J,MATCH(B2048,'2021 Certified EVM Plan'!E:E,0))=1,M2048,#N/A)</f>
        <v>#N/A</v>
      </c>
      <c r="S2048" s="26" t="e">
        <f>IF(INDEX('2021 Certified EVM Plan'!K:K,MATCH(B2048,'2021 Certified EVM Plan'!E:E,0))=1,M2048,#N/A)</f>
        <v>#N/A</v>
      </c>
    </row>
    <row r="2049" spans="1:19" x14ac:dyDescent="0.25">
      <c r="A2049" s="22" t="s">
        <v>964</v>
      </c>
      <c r="B2049" s="22">
        <v>186</v>
      </c>
      <c r="C2049" s="22">
        <v>233</v>
      </c>
      <c r="D2049" s="23">
        <v>1.4907774492713301E-4</v>
      </c>
      <c r="E2049" s="22">
        <v>43081101</v>
      </c>
      <c r="F2049" s="22" t="s">
        <v>844</v>
      </c>
      <c r="G2049" s="22" t="s">
        <v>1344</v>
      </c>
      <c r="H2049" s="22">
        <v>23966.437522821099</v>
      </c>
      <c r="I2049" s="24">
        <f>'EVM CPZ List'!$D2049*'EVM CPZ List'!$C2049</f>
        <v>3.4735114568021988E-2</v>
      </c>
      <c r="J2049" s="25">
        <f>INDEX('Pivot of Risk Data'!A:A,MATCH('EVM CPZ List'!$B2049,'Pivot of Risk Data'!B:B,0),1)</f>
        <v>2014</v>
      </c>
      <c r="K2049" s="22">
        <f>0.000621371*'EVM CPZ List'!$H2049</f>
        <v>14.892049249992869</v>
      </c>
      <c r="L2049" s="22">
        <f>L2048+'EVM CPZ List'!$K2049</f>
        <v>22677.88478369515</v>
      </c>
      <c r="M2049" s="22">
        <f>M2048-'EVM CPZ List'!$I2049</f>
        <v>1.0679546412577257</v>
      </c>
      <c r="N2049" s="7" t="e">
        <f>INDEX('2021 Certified EVM Plan'!G:G,MATCH(B2049,'2021 Certified EVM Plan'!E:E,0))</f>
        <v>#N/A</v>
      </c>
      <c r="O2049" s="7" t="e">
        <f>INDEX('2021 Certified EVM Plan'!M:M,MATCH(B2049,'2021 Certified EVM Plan'!E:E,0))</f>
        <v>#N/A</v>
      </c>
      <c r="P2049" s="7">
        <f t="shared" si="31"/>
        <v>1</v>
      </c>
      <c r="Q2049" s="26" t="e">
        <f>IF(INDEX('2021 Certified EVM Plan'!H:H,MATCH(B2049,'2021 Certified EVM Plan'!E:E,0))=1,M2049,#N/A)</f>
        <v>#N/A</v>
      </c>
      <c r="R2049" s="26" t="e">
        <f>IF(INDEX('2021 Certified EVM Plan'!J:J,MATCH(B2049,'2021 Certified EVM Plan'!E:E,0))=1,M2049,#N/A)</f>
        <v>#N/A</v>
      </c>
      <c r="S2049" s="26" t="e">
        <f>IF(INDEX('2021 Certified EVM Plan'!K:K,MATCH(B2049,'2021 Certified EVM Plan'!E:E,0))=1,M2049,#N/A)</f>
        <v>#N/A</v>
      </c>
    </row>
    <row r="2050" spans="1:19" x14ac:dyDescent="0.25">
      <c r="A2050" s="22" t="s">
        <v>8</v>
      </c>
      <c r="B2050" s="22">
        <v>2099</v>
      </c>
      <c r="C2050" s="22">
        <v>79</v>
      </c>
      <c r="D2050" s="23">
        <v>1.4871011121661001E-4</v>
      </c>
      <c r="E2050" s="22">
        <v>152481102</v>
      </c>
      <c r="F2050" s="22" t="s">
        <v>74</v>
      </c>
      <c r="G2050" s="22" t="s">
        <v>436</v>
      </c>
      <c r="H2050" s="22">
        <v>9785.3712617575293</v>
      </c>
      <c r="I2050" s="24">
        <f>'EVM CPZ List'!$D2050*'EVM CPZ List'!$C2050</f>
        <v>1.1748098786112191E-2</v>
      </c>
      <c r="J2050" s="25">
        <f>INDEX('Pivot of Risk Data'!A:A,MATCH('EVM CPZ List'!$B2050,'Pivot of Risk Data'!B:B,0),1)</f>
        <v>2015</v>
      </c>
      <c r="K2050" s="22">
        <f>0.000621371*'EVM CPZ List'!$H2050</f>
        <v>6.0803459262895379</v>
      </c>
      <c r="L2050" s="22">
        <f>L2049+'EVM CPZ List'!$K2050</f>
        <v>22683.96512962144</v>
      </c>
      <c r="M2050" s="22">
        <f>M2049-'EVM CPZ List'!$I2050</f>
        <v>1.0562065424716134</v>
      </c>
      <c r="N2050" s="7" t="e">
        <f>INDEX('2021 Certified EVM Plan'!G:G,MATCH(B2050,'2021 Certified EVM Plan'!E:E,0))</f>
        <v>#N/A</v>
      </c>
      <c r="O2050" s="7" t="e">
        <f>INDEX('2021 Certified EVM Plan'!M:M,MATCH(B2050,'2021 Certified EVM Plan'!E:E,0))</f>
        <v>#N/A</v>
      </c>
      <c r="P2050" s="7">
        <f t="shared" ref="P2050:P2113" si="32">COUNTIF(B:B,B2050)</f>
        <v>1</v>
      </c>
      <c r="Q2050" s="26" t="e">
        <f>IF(INDEX('2021 Certified EVM Plan'!H:H,MATCH(B2050,'2021 Certified EVM Plan'!E:E,0))=1,M2050,#N/A)</f>
        <v>#N/A</v>
      </c>
      <c r="R2050" s="26" t="e">
        <f>IF(INDEX('2021 Certified EVM Plan'!J:J,MATCH(B2050,'2021 Certified EVM Plan'!E:E,0))=1,M2050,#N/A)</f>
        <v>#N/A</v>
      </c>
      <c r="S2050" s="26" t="e">
        <f>IF(INDEX('2021 Certified EVM Plan'!K:K,MATCH(B2050,'2021 Certified EVM Plan'!E:E,0))=1,M2050,#N/A)</f>
        <v>#N/A</v>
      </c>
    </row>
    <row r="2051" spans="1:19" x14ac:dyDescent="0.25">
      <c r="A2051" s="22" t="s">
        <v>2195</v>
      </c>
      <c r="B2051" s="22">
        <v>1472</v>
      </c>
      <c r="C2051" s="22">
        <v>150</v>
      </c>
      <c r="D2051" s="23">
        <v>1.47448931160351E-4</v>
      </c>
      <c r="E2051" s="22">
        <v>83912110</v>
      </c>
      <c r="F2051" s="22" t="s">
        <v>2161</v>
      </c>
      <c r="G2051" s="22" t="s">
        <v>2162</v>
      </c>
      <c r="H2051" s="22">
        <v>32262.0913694554</v>
      </c>
      <c r="I2051" s="24">
        <f>'EVM CPZ List'!$D2051*'EVM CPZ List'!$C2051</f>
        <v>2.211733967405265E-2</v>
      </c>
      <c r="J2051" s="25">
        <f>INDEX('Pivot of Risk Data'!A:A,MATCH('EVM CPZ List'!$B2051,'Pivot of Risk Data'!B:B,0),1)</f>
        <v>2016</v>
      </c>
      <c r="K2051" s="22">
        <f>0.000621371*'EVM CPZ List'!$H2051</f>
        <v>20.046727976329873</v>
      </c>
      <c r="L2051" s="22">
        <f>L2050+'EVM CPZ List'!$K2051</f>
        <v>22704.011857597769</v>
      </c>
      <c r="M2051" s="22">
        <f>M2050-'EVM CPZ List'!$I2051</f>
        <v>1.0340892027975608</v>
      </c>
      <c r="N2051" s="7" t="e">
        <f>INDEX('2021 Certified EVM Plan'!G:G,MATCH(B2051,'2021 Certified EVM Plan'!E:E,0))</f>
        <v>#N/A</v>
      </c>
      <c r="O2051" s="7" t="e">
        <f>INDEX('2021 Certified EVM Plan'!M:M,MATCH(B2051,'2021 Certified EVM Plan'!E:E,0))</f>
        <v>#N/A</v>
      </c>
      <c r="P2051" s="7">
        <f t="shared" si="32"/>
        <v>2</v>
      </c>
      <c r="Q2051" s="26" t="e">
        <f>IF(INDEX('2021 Certified EVM Plan'!H:H,MATCH(B2051,'2021 Certified EVM Plan'!E:E,0))=1,M2051,#N/A)</f>
        <v>#N/A</v>
      </c>
      <c r="R2051" s="26" t="e">
        <f>IF(INDEX('2021 Certified EVM Plan'!J:J,MATCH(B2051,'2021 Certified EVM Plan'!E:E,0))=1,M2051,#N/A)</f>
        <v>#N/A</v>
      </c>
      <c r="S2051" s="26" t="e">
        <f>IF(INDEX('2021 Certified EVM Plan'!K:K,MATCH(B2051,'2021 Certified EVM Plan'!E:E,0))=1,M2051,#N/A)</f>
        <v>#N/A</v>
      </c>
    </row>
    <row r="2052" spans="1:19" x14ac:dyDescent="0.25">
      <c r="A2052" s="22" t="s">
        <v>1672</v>
      </c>
      <c r="B2052" s="22">
        <v>1472</v>
      </c>
      <c r="C2052" s="22">
        <v>1</v>
      </c>
      <c r="D2052" s="27">
        <v>1.0133249361270301E-6</v>
      </c>
      <c r="E2052" s="22">
        <v>83912110</v>
      </c>
      <c r="F2052" s="22" t="s">
        <v>2161</v>
      </c>
      <c r="G2052" s="22" t="s">
        <v>2162</v>
      </c>
      <c r="H2052" s="22">
        <v>32262.0913694554</v>
      </c>
      <c r="I2052" s="24">
        <f>'EVM CPZ List'!$D2052*'EVM CPZ List'!$C2052</f>
        <v>1.0133249361270301E-6</v>
      </c>
      <c r="J2052" s="25">
        <f>INDEX('Pivot of Risk Data'!A:A,MATCH('EVM CPZ List'!$B2052,'Pivot of Risk Data'!B:B,0),1)</f>
        <v>2016</v>
      </c>
      <c r="K2052" s="22">
        <f>0.000621371*'EVM CPZ List'!$H2052</f>
        <v>20.046727976329873</v>
      </c>
      <c r="L2052" s="22">
        <f>L2051+'EVM CPZ List'!$K2052</f>
        <v>22724.058585574097</v>
      </c>
      <c r="M2052" s="22">
        <f>M2051-'EVM CPZ List'!$I2052</f>
        <v>1.0340881894726246</v>
      </c>
      <c r="N2052" s="7" t="e">
        <f>INDEX('2021 Certified EVM Plan'!G:G,MATCH(B2052,'2021 Certified EVM Plan'!E:E,0))</f>
        <v>#N/A</v>
      </c>
      <c r="O2052" s="7" t="e">
        <f>INDEX('2021 Certified EVM Plan'!M:M,MATCH(B2052,'2021 Certified EVM Plan'!E:E,0))</f>
        <v>#N/A</v>
      </c>
      <c r="P2052" s="7">
        <f t="shared" si="32"/>
        <v>2</v>
      </c>
      <c r="Q2052" s="26" t="e">
        <f>IF(INDEX('2021 Certified EVM Plan'!H:H,MATCH(B2052,'2021 Certified EVM Plan'!E:E,0))=1,M2052,#N/A)</f>
        <v>#N/A</v>
      </c>
      <c r="R2052" s="26" t="e">
        <f>IF(INDEX('2021 Certified EVM Plan'!J:J,MATCH(B2052,'2021 Certified EVM Plan'!E:E,0))=1,M2052,#N/A)</f>
        <v>#N/A</v>
      </c>
      <c r="S2052" s="26" t="e">
        <f>IF(INDEX('2021 Certified EVM Plan'!K:K,MATCH(B2052,'2021 Certified EVM Plan'!E:E,0))=1,M2052,#N/A)</f>
        <v>#N/A</v>
      </c>
    </row>
    <row r="2053" spans="1:19" x14ac:dyDescent="0.25">
      <c r="A2053" s="22" t="s">
        <v>1672</v>
      </c>
      <c r="B2053" s="22">
        <v>3135</v>
      </c>
      <c r="C2053" s="22">
        <v>111</v>
      </c>
      <c r="D2053" s="23">
        <v>1.4607299181444399E-4</v>
      </c>
      <c r="E2053" s="22">
        <v>162831702</v>
      </c>
      <c r="F2053" s="22" t="s">
        <v>1263</v>
      </c>
      <c r="G2053" s="22">
        <v>9280</v>
      </c>
      <c r="H2053" s="22">
        <v>10238.6401127525</v>
      </c>
      <c r="I2053" s="24">
        <f>'EVM CPZ List'!$D2053*'EVM CPZ List'!$C2053</f>
        <v>1.6214102091403282E-2</v>
      </c>
      <c r="J2053" s="25">
        <f>INDEX('Pivot of Risk Data'!A:A,MATCH('EVM CPZ List'!$B2053,'Pivot of Risk Data'!B:B,0),1)</f>
        <v>2017</v>
      </c>
      <c r="K2053" s="22">
        <f>0.000621371*'EVM CPZ List'!$H2053</f>
        <v>6.3619940455011337</v>
      </c>
      <c r="L2053" s="22">
        <f>L2052+'EVM CPZ List'!$K2053</f>
        <v>22730.4205796196</v>
      </c>
      <c r="M2053" s="22">
        <f>M2052-'EVM CPZ List'!$I2053</f>
        <v>1.0178740873812213</v>
      </c>
      <c r="N2053" s="7" t="e">
        <f>INDEX('2021 Certified EVM Plan'!G:G,MATCH(B2053,'2021 Certified EVM Plan'!E:E,0))</f>
        <v>#N/A</v>
      </c>
      <c r="O2053" s="7" t="e">
        <f>INDEX('2021 Certified EVM Plan'!M:M,MATCH(B2053,'2021 Certified EVM Plan'!E:E,0))</f>
        <v>#N/A</v>
      </c>
      <c r="P2053" s="7">
        <f t="shared" si="32"/>
        <v>1</v>
      </c>
      <c r="Q2053" s="26" t="e">
        <f>IF(INDEX('2021 Certified EVM Plan'!H:H,MATCH(B2053,'2021 Certified EVM Plan'!E:E,0))=1,M2053,#N/A)</f>
        <v>#N/A</v>
      </c>
      <c r="R2053" s="26" t="e">
        <f>IF(INDEX('2021 Certified EVM Plan'!J:J,MATCH(B2053,'2021 Certified EVM Plan'!E:E,0))=1,M2053,#N/A)</f>
        <v>#N/A</v>
      </c>
      <c r="S2053" s="26" t="e">
        <f>IF(INDEX('2021 Certified EVM Plan'!K:K,MATCH(B2053,'2021 Certified EVM Plan'!E:E,0))=1,M2053,#N/A)</f>
        <v>#N/A</v>
      </c>
    </row>
    <row r="2054" spans="1:19" x14ac:dyDescent="0.25">
      <c r="A2054" s="22" t="s">
        <v>2195</v>
      </c>
      <c r="B2054" s="22">
        <v>8988</v>
      </c>
      <c r="C2054" s="22">
        <v>76</v>
      </c>
      <c r="D2054" s="23">
        <v>1.4591438592000399E-4</v>
      </c>
      <c r="E2054" s="22">
        <v>82021107</v>
      </c>
      <c r="F2054" s="22" t="s">
        <v>2373</v>
      </c>
      <c r="G2054" s="22" t="s">
        <v>2413</v>
      </c>
      <c r="H2054" s="22">
        <v>13828.936901057899</v>
      </c>
      <c r="I2054" s="24">
        <f>'EVM CPZ List'!$D2054*'EVM CPZ List'!$C2054</f>
        <v>1.1089493329920303E-2</v>
      </c>
      <c r="J2054" s="25">
        <f>INDEX('Pivot of Risk Data'!A:A,MATCH('EVM CPZ List'!$B2054,'Pivot of Risk Data'!B:B,0),1)</f>
        <v>2018</v>
      </c>
      <c r="K2054" s="22">
        <f>0.000621371*'EVM CPZ List'!$H2054</f>
        <v>8.5929003511472484</v>
      </c>
      <c r="L2054" s="22">
        <f>L2053+'EVM CPZ List'!$K2054</f>
        <v>22739.013479970748</v>
      </c>
      <c r="M2054" s="22">
        <f>M2053-'EVM CPZ List'!$I2054</f>
        <v>1.0067845940513009</v>
      </c>
      <c r="N2054" s="7" t="e">
        <f>INDEX('2021 Certified EVM Plan'!G:G,MATCH(B2054,'2021 Certified EVM Plan'!E:E,0))</f>
        <v>#N/A</v>
      </c>
      <c r="O2054" s="7" t="e">
        <f>INDEX('2021 Certified EVM Plan'!M:M,MATCH(B2054,'2021 Certified EVM Plan'!E:E,0))</f>
        <v>#N/A</v>
      </c>
      <c r="P2054" s="7">
        <f t="shared" si="32"/>
        <v>1</v>
      </c>
      <c r="Q2054" s="26" t="e">
        <f>IF(INDEX('2021 Certified EVM Plan'!H:H,MATCH(B2054,'2021 Certified EVM Plan'!E:E,0))=1,M2054,#N/A)</f>
        <v>#N/A</v>
      </c>
      <c r="R2054" s="26" t="e">
        <f>IF(INDEX('2021 Certified EVM Plan'!J:J,MATCH(B2054,'2021 Certified EVM Plan'!E:E,0))=1,M2054,#N/A)</f>
        <v>#N/A</v>
      </c>
      <c r="S2054" s="26" t="e">
        <f>IF(INDEX('2021 Certified EVM Plan'!K:K,MATCH(B2054,'2021 Certified EVM Plan'!E:E,0))=1,M2054,#N/A)</f>
        <v>#N/A</v>
      </c>
    </row>
    <row r="2055" spans="1:19" x14ac:dyDescent="0.25">
      <c r="A2055" s="22" t="s">
        <v>964</v>
      </c>
      <c r="B2055" s="22">
        <v>2224</v>
      </c>
      <c r="C2055" s="22">
        <v>147</v>
      </c>
      <c r="D2055" s="23">
        <v>1.4417123549861701E-4</v>
      </c>
      <c r="E2055" s="22">
        <v>42981101</v>
      </c>
      <c r="F2055" s="22" t="s">
        <v>1284</v>
      </c>
      <c r="G2055" s="22" t="s">
        <v>1467</v>
      </c>
      <c r="H2055" s="22">
        <v>18644.291232420499</v>
      </c>
      <c r="I2055" s="24">
        <f>'EVM CPZ List'!$D2055*'EVM CPZ List'!$C2055</f>
        <v>2.1193171618296702E-2</v>
      </c>
      <c r="J2055" s="25">
        <f>INDEX('Pivot of Risk Data'!A:A,MATCH('EVM CPZ List'!$B2055,'Pivot of Risk Data'!B:B,0),1)</f>
        <v>2019</v>
      </c>
      <c r="K2055" s="22">
        <f>0.000621371*'EVM CPZ List'!$H2055</f>
        <v>11.585021887380359</v>
      </c>
      <c r="L2055" s="22">
        <f>L2054+'EVM CPZ List'!$K2055</f>
        <v>22750.59850185813</v>
      </c>
      <c r="M2055" s="22">
        <f>M2054-'EVM CPZ List'!$I2055</f>
        <v>0.98559142243300424</v>
      </c>
      <c r="N2055" s="7" t="e">
        <f>INDEX('2021 Certified EVM Plan'!G:G,MATCH(B2055,'2021 Certified EVM Plan'!E:E,0))</f>
        <v>#N/A</v>
      </c>
      <c r="O2055" s="7" t="e">
        <f>INDEX('2021 Certified EVM Plan'!M:M,MATCH(B2055,'2021 Certified EVM Plan'!E:E,0))</f>
        <v>#N/A</v>
      </c>
      <c r="P2055" s="7">
        <f t="shared" si="32"/>
        <v>1</v>
      </c>
      <c r="Q2055" s="26" t="e">
        <f>IF(INDEX('2021 Certified EVM Plan'!H:H,MATCH(B2055,'2021 Certified EVM Plan'!E:E,0))=1,M2055,#N/A)</f>
        <v>#N/A</v>
      </c>
      <c r="R2055" s="26" t="e">
        <f>IF(INDEX('2021 Certified EVM Plan'!J:J,MATCH(B2055,'2021 Certified EVM Plan'!E:E,0))=1,M2055,#N/A)</f>
        <v>#N/A</v>
      </c>
      <c r="S2055" s="26" t="e">
        <f>IF(INDEX('2021 Certified EVM Plan'!K:K,MATCH(B2055,'2021 Certified EVM Plan'!E:E,0))=1,M2055,#N/A)</f>
        <v>#N/A</v>
      </c>
    </row>
    <row r="2056" spans="1:19" x14ac:dyDescent="0.25">
      <c r="A2056" s="22" t="s">
        <v>2906</v>
      </c>
      <c r="B2056" s="22">
        <v>5254</v>
      </c>
      <c r="C2056" s="22">
        <v>89</v>
      </c>
      <c r="D2056" s="23">
        <v>1.42103294644296E-4</v>
      </c>
      <c r="E2056" s="22">
        <v>14241101</v>
      </c>
      <c r="F2056" s="22" t="s">
        <v>2932</v>
      </c>
      <c r="G2056" s="22" t="s">
        <v>3215</v>
      </c>
      <c r="H2056" s="22">
        <v>8022.9477867617097</v>
      </c>
      <c r="I2056" s="24">
        <f>'EVM CPZ List'!$D2056*'EVM CPZ List'!$C2056</f>
        <v>1.2647193223342344E-2</v>
      </c>
      <c r="J2056" s="25">
        <f>INDEX('Pivot of Risk Data'!A:A,MATCH('EVM CPZ List'!$B2056,'Pivot of Risk Data'!B:B,0),1)</f>
        <v>2020</v>
      </c>
      <c r="K2056" s="22">
        <f>0.000621371*'EVM CPZ List'!$H2056</f>
        <v>4.9852270892079105</v>
      </c>
      <c r="L2056" s="22">
        <f>L2055+'EVM CPZ List'!$K2056</f>
        <v>22755.583728947338</v>
      </c>
      <c r="M2056" s="22">
        <f>M2055-'EVM CPZ List'!$I2056</f>
        <v>0.97294422920966195</v>
      </c>
      <c r="N2056" s="7" t="e">
        <f>INDEX('2021 Certified EVM Plan'!G:G,MATCH(B2056,'2021 Certified EVM Plan'!E:E,0))</f>
        <v>#N/A</v>
      </c>
      <c r="O2056" s="7" t="e">
        <f>INDEX('2021 Certified EVM Plan'!M:M,MATCH(B2056,'2021 Certified EVM Plan'!E:E,0))</f>
        <v>#N/A</v>
      </c>
      <c r="P2056" s="7">
        <f t="shared" si="32"/>
        <v>1</v>
      </c>
      <c r="Q2056" s="26" t="e">
        <f>IF(INDEX('2021 Certified EVM Plan'!H:H,MATCH(B2056,'2021 Certified EVM Plan'!E:E,0))=1,M2056,#N/A)</f>
        <v>#N/A</v>
      </c>
      <c r="R2056" s="26" t="e">
        <f>IF(INDEX('2021 Certified EVM Plan'!J:J,MATCH(B2056,'2021 Certified EVM Plan'!E:E,0))=1,M2056,#N/A)</f>
        <v>#N/A</v>
      </c>
      <c r="S2056" s="26" t="e">
        <f>IF(INDEX('2021 Certified EVM Plan'!K:K,MATCH(B2056,'2021 Certified EVM Plan'!E:E,0))=1,M2056,#N/A)</f>
        <v>#N/A</v>
      </c>
    </row>
    <row r="2057" spans="1:19" x14ac:dyDescent="0.25">
      <c r="A2057" s="22" t="s">
        <v>2906</v>
      </c>
      <c r="B2057" s="22">
        <v>1190</v>
      </c>
      <c r="C2057" s="22">
        <v>4</v>
      </c>
      <c r="D2057" s="23">
        <v>1.4059280565775599E-4</v>
      </c>
      <c r="E2057" s="22">
        <v>14232106</v>
      </c>
      <c r="F2057" s="22" t="s">
        <v>3589</v>
      </c>
      <c r="G2057" s="22" t="s">
        <v>3590</v>
      </c>
      <c r="H2057" s="22">
        <v>655.19106103674096</v>
      </c>
      <c r="I2057" s="24">
        <f>'EVM CPZ List'!$D2057*'EVM CPZ List'!$C2057</f>
        <v>5.6237122263102395E-4</v>
      </c>
      <c r="J2057" s="25">
        <f>INDEX('Pivot of Risk Data'!A:A,MATCH('EVM CPZ List'!$B2057,'Pivot of Risk Data'!B:B,0),1)</f>
        <v>2021</v>
      </c>
      <c r="K2057" s="22">
        <f>0.000621371*'EVM CPZ List'!$H2057</f>
        <v>0.40711672478746075</v>
      </c>
      <c r="L2057" s="22">
        <f>L2056+'EVM CPZ List'!$K2057</f>
        <v>22755.990845672124</v>
      </c>
      <c r="M2057" s="22">
        <f>M2056-'EVM CPZ List'!$I2057</f>
        <v>0.97238185798703092</v>
      </c>
      <c r="N2057" s="7" t="e">
        <f>INDEX('2021 Certified EVM Plan'!G:G,MATCH(B2057,'2021 Certified EVM Plan'!E:E,0))</f>
        <v>#N/A</v>
      </c>
      <c r="O2057" s="7" t="e">
        <f>INDEX('2021 Certified EVM Plan'!M:M,MATCH(B2057,'2021 Certified EVM Plan'!E:E,0))</f>
        <v>#N/A</v>
      </c>
      <c r="P2057" s="7">
        <f t="shared" si="32"/>
        <v>1</v>
      </c>
      <c r="Q2057" s="26" t="e">
        <f>IF(INDEX('2021 Certified EVM Plan'!H:H,MATCH(B2057,'2021 Certified EVM Plan'!E:E,0))=1,M2057,#N/A)</f>
        <v>#N/A</v>
      </c>
      <c r="R2057" s="26" t="e">
        <f>IF(INDEX('2021 Certified EVM Plan'!J:J,MATCH(B2057,'2021 Certified EVM Plan'!E:E,0))=1,M2057,#N/A)</f>
        <v>#N/A</v>
      </c>
      <c r="S2057" s="26" t="e">
        <f>IF(INDEX('2021 Certified EVM Plan'!K:K,MATCH(B2057,'2021 Certified EVM Plan'!E:E,0))=1,M2057,#N/A)</f>
        <v>#N/A</v>
      </c>
    </row>
    <row r="2058" spans="1:19" x14ac:dyDescent="0.25">
      <c r="A2058" s="22" t="s">
        <v>2195</v>
      </c>
      <c r="B2058" s="22">
        <v>174</v>
      </c>
      <c r="C2058" s="22">
        <v>130</v>
      </c>
      <c r="D2058" s="23">
        <v>1.4030624278189201E-4</v>
      </c>
      <c r="E2058" s="22">
        <v>182031103</v>
      </c>
      <c r="F2058" s="22" t="s">
        <v>2808</v>
      </c>
      <c r="G2058" s="22" t="s">
        <v>2809</v>
      </c>
      <c r="H2058" s="22">
        <v>28474.545847261201</v>
      </c>
      <c r="I2058" s="24">
        <f>'EVM CPZ List'!$D2058*'EVM CPZ List'!$C2058</f>
        <v>1.8239811561645961E-2</v>
      </c>
      <c r="J2058" s="25">
        <f>INDEX('Pivot of Risk Data'!A:A,MATCH('EVM CPZ List'!$B2058,'Pivot of Risk Data'!B:B,0),1)</f>
        <v>2022</v>
      </c>
      <c r="K2058" s="22">
        <f>0.000621371*'EVM CPZ List'!$H2058</f>
        <v>17.693257027658539</v>
      </c>
      <c r="L2058" s="22">
        <f>L2057+'EVM CPZ List'!$K2058</f>
        <v>22773.684102699783</v>
      </c>
      <c r="M2058" s="22">
        <f>M2057-'EVM CPZ List'!$I2058</f>
        <v>0.95414204642538492</v>
      </c>
      <c r="N2058" s="7" t="e">
        <f>INDEX('2021 Certified EVM Plan'!G:G,MATCH(B2058,'2021 Certified EVM Plan'!E:E,0))</f>
        <v>#N/A</v>
      </c>
      <c r="O2058" s="7" t="e">
        <f>INDEX('2021 Certified EVM Plan'!M:M,MATCH(B2058,'2021 Certified EVM Plan'!E:E,0))</f>
        <v>#N/A</v>
      </c>
      <c r="P2058" s="7">
        <f t="shared" si="32"/>
        <v>1</v>
      </c>
      <c r="Q2058" s="26" t="e">
        <f>IF(INDEX('2021 Certified EVM Plan'!H:H,MATCH(B2058,'2021 Certified EVM Plan'!E:E,0))=1,M2058,#N/A)</f>
        <v>#N/A</v>
      </c>
      <c r="R2058" s="26" t="e">
        <f>IF(INDEX('2021 Certified EVM Plan'!J:J,MATCH(B2058,'2021 Certified EVM Plan'!E:E,0))=1,M2058,#N/A)</f>
        <v>#N/A</v>
      </c>
      <c r="S2058" s="26" t="e">
        <f>IF(INDEX('2021 Certified EVM Plan'!K:K,MATCH(B2058,'2021 Certified EVM Plan'!E:E,0))=1,M2058,#N/A)</f>
        <v>#N/A</v>
      </c>
    </row>
    <row r="2059" spans="1:19" x14ac:dyDescent="0.25">
      <c r="A2059" s="22" t="s">
        <v>539</v>
      </c>
      <c r="B2059" s="22">
        <v>3860</v>
      </c>
      <c r="C2059" s="22">
        <v>166</v>
      </c>
      <c r="D2059" s="23">
        <v>1.4024327534224799E-4</v>
      </c>
      <c r="E2059" s="22">
        <v>102530401</v>
      </c>
      <c r="F2059" s="22" t="s">
        <v>909</v>
      </c>
      <c r="G2059" s="22" t="s">
        <v>910</v>
      </c>
      <c r="H2059" s="22">
        <v>17210.120843449102</v>
      </c>
      <c r="I2059" s="24">
        <f>'EVM CPZ List'!$D2059*'EVM CPZ List'!$C2059</f>
        <v>2.3280383706813165E-2</v>
      </c>
      <c r="J2059" s="25">
        <f>INDEX('Pivot of Risk Data'!A:A,MATCH('EVM CPZ List'!$B2059,'Pivot of Risk Data'!B:B,0),1)</f>
        <v>2023</v>
      </c>
      <c r="K2059" s="22">
        <f>0.000621371*'EVM CPZ List'!$H2059</f>
        <v>10.693869998614812</v>
      </c>
      <c r="L2059" s="22">
        <f>L2058+'EVM CPZ List'!$K2059</f>
        <v>22784.377972698396</v>
      </c>
      <c r="M2059" s="22">
        <f>M2058-'EVM CPZ List'!$I2059</f>
        <v>0.93086166271857174</v>
      </c>
      <c r="N2059" s="7" t="e">
        <f>INDEX('2021 Certified EVM Plan'!G:G,MATCH(B2059,'2021 Certified EVM Plan'!E:E,0))</f>
        <v>#N/A</v>
      </c>
      <c r="O2059" s="7" t="e">
        <f>INDEX('2021 Certified EVM Plan'!M:M,MATCH(B2059,'2021 Certified EVM Plan'!E:E,0))</f>
        <v>#N/A</v>
      </c>
      <c r="P2059" s="7">
        <f t="shared" si="32"/>
        <v>1</v>
      </c>
      <c r="Q2059" s="26" t="e">
        <f>IF(INDEX('2021 Certified EVM Plan'!H:H,MATCH(B2059,'2021 Certified EVM Plan'!E:E,0))=1,M2059,#N/A)</f>
        <v>#N/A</v>
      </c>
      <c r="R2059" s="26" t="e">
        <f>IF(INDEX('2021 Certified EVM Plan'!J:J,MATCH(B2059,'2021 Certified EVM Plan'!E:E,0))=1,M2059,#N/A)</f>
        <v>#N/A</v>
      </c>
      <c r="S2059" s="26" t="e">
        <f>IF(INDEX('2021 Certified EVM Plan'!K:K,MATCH(B2059,'2021 Certified EVM Plan'!E:E,0))=1,M2059,#N/A)</f>
        <v>#N/A</v>
      </c>
    </row>
    <row r="2060" spans="1:19" x14ac:dyDescent="0.25">
      <c r="A2060" s="22" t="s">
        <v>1672</v>
      </c>
      <c r="B2060" s="22">
        <v>4865</v>
      </c>
      <c r="C2060" s="22">
        <v>18</v>
      </c>
      <c r="D2060" s="23">
        <v>1.3996089907644899E-4</v>
      </c>
      <c r="E2060" s="22">
        <v>163781704</v>
      </c>
      <c r="F2060" s="22" t="s">
        <v>1816</v>
      </c>
      <c r="G2060" s="22" t="s">
        <v>2128</v>
      </c>
      <c r="H2060" s="22">
        <v>11308.873946534</v>
      </c>
      <c r="I2060" s="24">
        <f>'EVM CPZ List'!$D2060*'EVM CPZ List'!$C2060</f>
        <v>2.5192961833760815E-3</v>
      </c>
      <c r="J2060" s="25">
        <f>INDEX('Pivot of Risk Data'!A:A,MATCH('EVM CPZ List'!$B2060,'Pivot of Risk Data'!B:B,0),1)</f>
        <v>2024</v>
      </c>
      <c r="K2060" s="22">
        <f>0.000621371*'EVM CPZ List'!$H2060</f>
        <v>7.0270063130317784</v>
      </c>
      <c r="L2060" s="22">
        <f>L2059+'EVM CPZ List'!$K2060</f>
        <v>22791.404979011426</v>
      </c>
      <c r="M2060" s="22">
        <f>M2059-'EVM CPZ List'!$I2060</f>
        <v>0.92834236653519564</v>
      </c>
      <c r="N2060" s="7" t="e">
        <f>INDEX('2021 Certified EVM Plan'!G:G,MATCH(B2060,'2021 Certified EVM Plan'!E:E,0))</f>
        <v>#N/A</v>
      </c>
      <c r="O2060" s="7" t="e">
        <f>INDEX('2021 Certified EVM Plan'!M:M,MATCH(B2060,'2021 Certified EVM Plan'!E:E,0))</f>
        <v>#N/A</v>
      </c>
      <c r="P2060" s="7">
        <f t="shared" si="32"/>
        <v>1</v>
      </c>
      <c r="Q2060" s="26" t="e">
        <f>IF(INDEX('2021 Certified EVM Plan'!H:H,MATCH(B2060,'2021 Certified EVM Plan'!E:E,0))=1,M2060,#N/A)</f>
        <v>#N/A</v>
      </c>
      <c r="R2060" s="26" t="e">
        <f>IF(INDEX('2021 Certified EVM Plan'!J:J,MATCH(B2060,'2021 Certified EVM Plan'!E:E,0))=1,M2060,#N/A)</f>
        <v>#N/A</v>
      </c>
      <c r="S2060" s="26" t="e">
        <f>IF(INDEX('2021 Certified EVM Plan'!K:K,MATCH(B2060,'2021 Certified EVM Plan'!E:E,0))=1,M2060,#N/A)</f>
        <v>#N/A</v>
      </c>
    </row>
    <row r="2061" spans="1:19" x14ac:dyDescent="0.25">
      <c r="A2061" s="22" t="s">
        <v>2906</v>
      </c>
      <c r="B2061" s="22">
        <v>5641</v>
      </c>
      <c r="C2061" s="22">
        <v>25</v>
      </c>
      <c r="D2061" s="23">
        <v>1.3994198350699401E-4</v>
      </c>
      <c r="E2061" s="22">
        <v>13432207</v>
      </c>
      <c r="F2061" s="22" t="s">
        <v>3197</v>
      </c>
      <c r="G2061" s="22" t="s">
        <v>3198</v>
      </c>
      <c r="H2061" s="22">
        <v>3652.83814168554</v>
      </c>
      <c r="I2061" s="24">
        <f>'EVM CPZ List'!$D2061*'EVM CPZ List'!$C2061</f>
        <v>3.4985495876748503E-3</v>
      </c>
      <c r="J2061" s="25">
        <f>INDEX('Pivot of Risk Data'!A:A,MATCH('EVM CPZ List'!$B2061,'Pivot of Risk Data'!B:B,0),1)</f>
        <v>2025</v>
      </c>
      <c r="K2061" s="22">
        <f>0.000621371*'EVM CPZ List'!$H2061</f>
        <v>2.2697676889372858</v>
      </c>
      <c r="L2061" s="22">
        <f>L2060+'EVM CPZ List'!$K2061</f>
        <v>22793.674746700362</v>
      </c>
      <c r="M2061" s="22">
        <f>M2060-'EVM CPZ List'!$I2061</f>
        <v>0.92484381694752082</v>
      </c>
      <c r="N2061" s="7" t="e">
        <f>INDEX('2021 Certified EVM Plan'!G:G,MATCH(B2061,'2021 Certified EVM Plan'!E:E,0))</f>
        <v>#N/A</v>
      </c>
      <c r="O2061" s="7" t="e">
        <f>INDEX('2021 Certified EVM Plan'!M:M,MATCH(B2061,'2021 Certified EVM Plan'!E:E,0))</f>
        <v>#N/A</v>
      </c>
      <c r="P2061" s="7">
        <f t="shared" si="32"/>
        <v>1</v>
      </c>
      <c r="Q2061" s="26" t="e">
        <f>IF(INDEX('2021 Certified EVM Plan'!H:H,MATCH(B2061,'2021 Certified EVM Plan'!E:E,0))=1,M2061,#N/A)</f>
        <v>#N/A</v>
      </c>
      <c r="R2061" s="26" t="e">
        <f>IF(INDEX('2021 Certified EVM Plan'!J:J,MATCH(B2061,'2021 Certified EVM Plan'!E:E,0))=1,M2061,#N/A)</f>
        <v>#N/A</v>
      </c>
      <c r="S2061" s="26" t="e">
        <f>IF(INDEX('2021 Certified EVM Plan'!K:K,MATCH(B2061,'2021 Certified EVM Plan'!E:E,0))=1,M2061,#N/A)</f>
        <v>#N/A</v>
      </c>
    </row>
    <row r="2062" spans="1:19" x14ac:dyDescent="0.25">
      <c r="A2062" s="22" t="s">
        <v>8</v>
      </c>
      <c r="B2062" s="22">
        <v>4468</v>
      </c>
      <c r="C2062" s="22">
        <v>330</v>
      </c>
      <c r="D2062" s="23">
        <v>1.3862279819403799E-4</v>
      </c>
      <c r="E2062" s="22">
        <v>152491101</v>
      </c>
      <c r="F2062" s="22" t="s">
        <v>146</v>
      </c>
      <c r="G2062" s="22" t="s">
        <v>147</v>
      </c>
      <c r="H2062" s="22">
        <v>33216.260642349902</v>
      </c>
      <c r="I2062" s="24">
        <f>'EVM CPZ List'!$D2062*'EVM CPZ List'!$C2062</f>
        <v>4.574552340403254E-2</v>
      </c>
      <c r="J2062" s="25">
        <f>INDEX('Pivot of Risk Data'!A:A,MATCH('EVM CPZ List'!$B2062,'Pivot of Risk Data'!B:B,0),1)</f>
        <v>2026</v>
      </c>
      <c r="K2062" s="22">
        <f>0.000621371*'EVM CPZ List'!$H2062</f>
        <v>20.639621091597601</v>
      </c>
      <c r="L2062" s="22">
        <f>L2061+'EVM CPZ List'!$K2062</f>
        <v>22814.314367791962</v>
      </c>
      <c r="M2062" s="22">
        <f>M2061-'EVM CPZ List'!$I2062</f>
        <v>0.87909829354348834</v>
      </c>
      <c r="N2062" s="7" t="e">
        <f>INDEX('2021 Certified EVM Plan'!G:G,MATCH(B2062,'2021 Certified EVM Plan'!E:E,0))</f>
        <v>#N/A</v>
      </c>
      <c r="O2062" s="7" t="e">
        <f>INDEX('2021 Certified EVM Plan'!M:M,MATCH(B2062,'2021 Certified EVM Plan'!E:E,0))</f>
        <v>#N/A</v>
      </c>
      <c r="P2062" s="7">
        <f t="shared" si="32"/>
        <v>1</v>
      </c>
      <c r="Q2062" s="26" t="e">
        <f>IF(INDEX('2021 Certified EVM Plan'!H:H,MATCH(B2062,'2021 Certified EVM Plan'!E:E,0))=1,M2062,#N/A)</f>
        <v>#N/A</v>
      </c>
      <c r="R2062" s="26" t="e">
        <f>IF(INDEX('2021 Certified EVM Plan'!J:J,MATCH(B2062,'2021 Certified EVM Plan'!E:E,0))=1,M2062,#N/A)</f>
        <v>#N/A</v>
      </c>
      <c r="S2062" s="26" t="e">
        <f>IF(INDEX('2021 Certified EVM Plan'!K:K,MATCH(B2062,'2021 Certified EVM Plan'!E:E,0))=1,M2062,#N/A)</f>
        <v>#N/A</v>
      </c>
    </row>
    <row r="2063" spans="1:19" x14ac:dyDescent="0.25">
      <c r="A2063" s="22" t="s">
        <v>8</v>
      </c>
      <c r="B2063" s="22">
        <v>2562</v>
      </c>
      <c r="C2063" s="22">
        <v>161</v>
      </c>
      <c r="D2063" s="23">
        <v>1.3823031853708699E-4</v>
      </c>
      <c r="E2063" s="22">
        <v>152481106</v>
      </c>
      <c r="F2063" s="22" t="s">
        <v>52</v>
      </c>
      <c r="G2063" s="22" t="s">
        <v>305</v>
      </c>
      <c r="H2063" s="22">
        <v>15655.921157168101</v>
      </c>
      <c r="I2063" s="24">
        <f>'EVM CPZ List'!$D2063*'EVM CPZ List'!$C2063</f>
        <v>2.2255081284471005E-2</v>
      </c>
      <c r="J2063" s="25">
        <f>INDEX('Pivot of Risk Data'!A:A,MATCH('EVM CPZ List'!$B2063,'Pivot of Risk Data'!B:B,0),1)</f>
        <v>2027</v>
      </c>
      <c r="K2063" s="22">
        <f>0.000621371*'EVM CPZ List'!$H2063</f>
        <v>9.7281353853507007</v>
      </c>
      <c r="L2063" s="22">
        <f>L2062+'EVM CPZ List'!$K2063</f>
        <v>22824.042503177312</v>
      </c>
      <c r="M2063" s="22">
        <f>M2062-'EVM CPZ List'!$I2063</f>
        <v>0.85684321225901738</v>
      </c>
      <c r="N2063" s="7" t="e">
        <f>INDEX('2021 Certified EVM Plan'!G:G,MATCH(B2063,'2021 Certified EVM Plan'!E:E,0))</f>
        <v>#N/A</v>
      </c>
      <c r="O2063" s="7" t="e">
        <f>INDEX('2021 Certified EVM Plan'!M:M,MATCH(B2063,'2021 Certified EVM Plan'!E:E,0))</f>
        <v>#N/A</v>
      </c>
      <c r="P2063" s="7">
        <f t="shared" si="32"/>
        <v>1</v>
      </c>
      <c r="Q2063" s="26" t="e">
        <f>IF(INDEX('2021 Certified EVM Plan'!H:H,MATCH(B2063,'2021 Certified EVM Plan'!E:E,0))=1,M2063,#N/A)</f>
        <v>#N/A</v>
      </c>
      <c r="R2063" s="26" t="e">
        <f>IF(INDEX('2021 Certified EVM Plan'!J:J,MATCH(B2063,'2021 Certified EVM Plan'!E:E,0))=1,M2063,#N/A)</f>
        <v>#N/A</v>
      </c>
      <c r="S2063" s="26" t="e">
        <f>IF(INDEX('2021 Certified EVM Plan'!K:K,MATCH(B2063,'2021 Certified EVM Plan'!E:E,0))=1,M2063,#N/A)</f>
        <v>#N/A</v>
      </c>
    </row>
    <row r="2064" spans="1:19" x14ac:dyDescent="0.25">
      <c r="A2064" s="22" t="s">
        <v>2195</v>
      </c>
      <c r="B2064" s="22">
        <v>6840</v>
      </c>
      <c r="C2064" s="22">
        <v>89</v>
      </c>
      <c r="D2064" s="23">
        <v>1.3771882818643699E-4</v>
      </c>
      <c r="E2064" s="22">
        <v>182941102</v>
      </c>
      <c r="F2064" s="22" t="s">
        <v>2440</v>
      </c>
      <c r="G2064" s="22" t="s">
        <v>2724</v>
      </c>
      <c r="H2064" s="22">
        <v>13828.394284784799</v>
      </c>
      <c r="I2064" s="24">
        <f>'EVM CPZ List'!$D2064*'EVM CPZ List'!$C2064</f>
        <v>1.2256975708592893E-2</v>
      </c>
      <c r="J2064" s="25">
        <f>INDEX('Pivot of Risk Data'!A:A,MATCH('EVM CPZ List'!$B2064,'Pivot of Risk Data'!B:B,0),1)</f>
        <v>2028</v>
      </c>
      <c r="K2064" s="22">
        <f>0.000621371*'EVM CPZ List'!$H2064</f>
        <v>8.5925631851310165</v>
      </c>
      <c r="L2064" s="22">
        <f>L2063+'EVM CPZ List'!$K2064</f>
        <v>22832.635066362443</v>
      </c>
      <c r="M2064" s="22">
        <f>M2063-'EVM CPZ List'!$I2064</f>
        <v>0.84458623655042453</v>
      </c>
      <c r="N2064" s="7" t="e">
        <f>INDEX('2021 Certified EVM Plan'!G:G,MATCH(B2064,'2021 Certified EVM Plan'!E:E,0))</f>
        <v>#N/A</v>
      </c>
      <c r="O2064" s="7" t="e">
        <f>INDEX('2021 Certified EVM Plan'!M:M,MATCH(B2064,'2021 Certified EVM Plan'!E:E,0))</f>
        <v>#N/A</v>
      </c>
      <c r="P2064" s="7">
        <f t="shared" si="32"/>
        <v>1</v>
      </c>
      <c r="Q2064" s="26" t="e">
        <f>IF(INDEX('2021 Certified EVM Plan'!H:H,MATCH(B2064,'2021 Certified EVM Plan'!E:E,0))=1,M2064,#N/A)</f>
        <v>#N/A</v>
      </c>
      <c r="R2064" s="26" t="e">
        <f>IF(INDEX('2021 Certified EVM Plan'!J:J,MATCH(B2064,'2021 Certified EVM Plan'!E:E,0))=1,M2064,#N/A)</f>
        <v>#N/A</v>
      </c>
      <c r="S2064" s="26" t="e">
        <f>IF(INDEX('2021 Certified EVM Plan'!K:K,MATCH(B2064,'2021 Certified EVM Plan'!E:E,0))=1,M2064,#N/A)</f>
        <v>#N/A</v>
      </c>
    </row>
    <row r="2065" spans="1:19" x14ac:dyDescent="0.25">
      <c r="A2065" s="22" t="s">
        <v>2195</v>
      </c>
      <c r="B2065" s="22">
        <v>5174</v>
      </c>
      <c r="C2065" s="22">
        <v>13</v>
      </c>
      <c r="D2065" s="23">
        <v>1.3602820573867399E-4</v>
      </c>
      <c r="E2065" s="22">
        <v>183052113</v>
      </c>
      <c r="F2065" s="22" t="s">
        <v>2215</v>
      </c>
      <c r="G2065" s="22" t="s">
        <v>2643</v>
      </c>
      <c r="H2065" s="22">
        <v>2317.4886027460302</v>
      </c>
      <c r="I2065" s="24">
        <f>'EVM CPZ List'!$D2065*'EVM CPZ List'!$C2065</f>
        <v>1.7683666746027618E-3</v>
      </c>
      <c r="J2065" s="25">
        <f>INDEX('Pivot of Risk Data'!A:A,MATCH('EVM CPZ List'!$B2065,'Pivot of Risk Data'!B:B,0),1)</f>
        <v>2029</v>
      </c>
      <c r="K2065" s="22">
        <f>0.000621371*'EVM CPZ List'!$H2065</f>
        <v>1.4400202105769035</v>
      </c>
      <c r="L2065" s="22">
        <f>L2064+'EVM CPZ List'!$K2065</f>
        <v>22834.075086573019</v>
      </c>
      <c r="M2065" s="22">
        <f>M2064-'EVM CPZ List'!$I2065</f>
        <v>0.84281786987582175</v>
      </c>
      <c r="N2065" s="7" t="e">
        <f>INDEX('2021 Certified EVM Plan'!G:G,MATCH(B2065,'2021 Certified EVM Plan'!E:E,0))</f>
        <v>#N/A</v>
      </c>
      <c r="O2065" s="7" t="e">
        <f>INDEX('2021 Certified EVM Plan'!M:M,MATCH(B2065,'2021 Certified EVM Plan'!E:E,0))</f>
        <v>#N/A</v>
      </c>
      <c r="P2065" s="7">
        <f t="shared" si="32"/>
        <v>1</v>
      </c>
      <c r="Q2065" s="26" t="e">
        <f>IF(INDEX('2021 Certified EVM Plan'!H:H,MATCH(B2065,'2021 Certified EVM Plan'!E:E,0))=1,M2065,#N/A)</f>
        <v>#N/A</v>
      </c>
      <c r="R2065" s="26" t="e">
        <f>IF(INDEX('2021 Certified EVM Plan'!J:J,MATCH(B2065,'2021 Certified EVM Plan'!E:E,0))=1,M2065,#N/A)</f>
        <v>#N/A</v>
      </c>
      <c r="S2065" s="26" t="e">
        <f>IF(INDEX('2021 Certified EVM Plan'!K:K,MATCH(B2065,'2021 Certified EVM Plan'!E:E,0))=1,M2065,#N/A)</f>
        <v>#N/A</v>
      </c>
    </row>
    <row r="2066" spans="1:19" x14ac:dyDescent="0.25">
      <c r="A2066" s="22" t="s">
        <v>964</v>
      </c>
      <c r="B2066" s="22">
        <v>7444</v>
      </c>
      <c r="C2066" s="22">
        <v>223</v>
      </c>
      <c r="D2066" s="23">
        <v>1.3457572214011399E-4</v>
      </c>
      <c r="E2066" s="22">
        <v>42981101</v>
      </c>
      <c r="F2066" s="22" t="s">
        <v>1284</v>
      </c>
      <c r="G2066" s="22" t="s">
        <v>1510</v>
      </c>
      <c r="H2066" s="22">
        <v>24474.752553657501</v>
      </c>
      <c r="I2066" s="24">
        <f>'EVM CPZ List'!$D2066*'EVM CPZ List'!$C2066</f>
        <v>3.0010386037245419E-2</v>
      </c>
      <c r="J2066" s="25">
        <f>INDEX('Pivot of Risk Data'!A:A,MATCH('EVM CPZ List'!$B2066,'Pivot of Risk Data'!B:B,0),1)</f>
        <v>2030</v>
      </c>
      <c r="K2066" s="22">
        <f>0.000621371*'EVM CPZ List'!$H2066</f>
        <v>15.207901469018715</v>
      </c>
      <c r="L2066" s="22">
        <f>L2065+'EVM CPZ List'!$K2066</f>
        <v>22849.282988042036</v>
      </c>
      <c r="M2066" s="22">
        <f>M2065-'EVM CPZ List'!$I2066</f>
        <v>0.81280748383857637</v>
      </c>
      <c r="N2066" s="7" t="e">
        <f>INDEX('2021 Certified EVM Plan'!G:G,MATCH(B2066,'2021 Certified EVM Plan'!E:E,0))</f>
        <v>#N/A</v>
      </c>
      <c r="O2066" s="7" t="e">
        <f>INDEX('2021 Certified EVM Plan'!M:M,MATCH(B2066,'2021 Certified EVM Plan'!E:E,0))</f>
        <v>#N/A</v>
      </c>
      <c r="P2066" s="7">
        <f t="shared" si="32"/>
        <v>1</v>
      </c>
      <c r="Q2066" s="26" t="e">
        <f>IF(INDEX('2021 Certified EVM Plan'!H:H,MATCH(B2066,'2021 Certified EVM Plan'!E:E,0))=1,M2066,#N/A)</f>
        <v>#N/A</v>
      </c>
      <c r="R2066" s="26" t="e">
        <f>IF(INDEX('2021 Certified EVM Plan'!J:J,MATCH(B2066,'2021 Certified EVM Plan'!E:E,0))=1,M2066,#N/A)</f>
        <v>#N/A</v>
      </c>
      <c r="S2066" s="26" t="e">
        <f>IF(INDEX('2021 Certified EVM Plan'!K:K,MATCH(B2066,'2021 Certified EVM Plan'!E:E,0))=1,M2066,#N/A)</f>
        <v>#N/A</v>
      </c>
    </row>
    <row r="2067" spans="1:19" x14ac:dyDescent="0.25">
      <c r="A2067" s="22" t="s">
        <v>8</v>
      </c>
      <c r="B2067" s="22">
        <v>194</v>
      </c>
      <c r="C2067" s="22">
        <v>32</v>
      </c>
      <c r="D2067" s="23">
        <v>1.33271694175056E-4</v>
      </c>
      <c r="E2067" s="22">
        <v>152481105</v>
      </c>
      <c r="F2067" s="22" t="s">
        <v>32</v>
      </c>
      <c r="G2067" s="22" t="s">
        <v>303</v>
      </c>
      <c r="H2067" s="22">
        <v>5559.4271329493704</v>
      </c>
      <c r="I2067" s="24">
        <f>'EVM CPZ List'!$D2067*'EVM CPZ List'!$C2067</f>
        <v>4.2646942136017919E-3</v>
      </c>
      <c r="J2067" s="25">
        <f>INDEX('Pivot of Risk Data'!A:A,MATCH('EVM CPZ List'!$B2067,'Pivot of Risk Data'!B:B,0),1)</f>
        <v>2031</v>
      </c>
      <c r="K2067" s="22">
        <f>0.000621371*'EVM CPZ List'!$H2067</f>
        <v>3.4544667970278833</v>
      </c>
      <c r="L2067" s="22">
        <f>L2066+'EVM CPZ List'!$K2067</f>
        <v>22852.737454839065</v>
      </c>
      <c r="M2067" s="22">
        <f>M2066-'EVM CPZ List'!$I2067</f>
        <v>0.80854278962497461</v>
      </c>
      <c r="N2067" s="7" t="e">
        <f>INDEX('2021 Certified EVM Plan'!G:G,MATCH(B2067,'2021 Certified EVM Plan'!E:E,0))</f>
        <v>#N/A</v>
      </c>
      <c r="O2067" s="7" t="e">
        <f>INDEX('2021 Certified EVM Plan'!M:M,MATCH(B2067,'2021 Certified EVM Plan'!E:E,0))</f>
        <v>#N/A</v>
      </c>
      <c r="P2067" s="7">
        <f t="shared" si="32"/>
        <v>1</v>
      </c>
      <c r="Q2067" s="26" t="e">
        <f>IF(INDEX('2021 Certified EVM Plan'!H:H,MATCH(B2067,'2021 Certified EVM Plan'!E:E,0))=1,M2067,#N/A)</f>
        <v>#N/A</v>
      </c>
      <c r="R2067" s="26" t="e">
        <f>IF(INDEX('2021 Certified EVM Plan'!J:J,MATCH(B2067,'2021 Certified EVM Plan'!E:E,0))=1,M2067,#N/A)</f>
        <v>#N/A</v>
      </c>
      <c r="S2067" s="26" t="e">
        <f>IF(INDEX('2021 Certified EVM Plan'!K:K,MATCH(B2067,'2021 Certified EVM Plan'!E:E,0))=1,M2067,#N/A)</f>
        <v>#N/A</v>
      </c>
    </row>
    <row r="2068" spans="1:19" x14ac:dyDescent="0.25">
      <c r="A2068" s="22" t="s">
        <v>539</v>
      </c>
      <c r="B2068" s="22">
        <v>7954</v>
      </c>
      <c r="C2068" s="22">
        <v>113</v>
      </c>
      <c r="D2068" s="23">
        <v>1.3188034190586399E-4</v>
      </c>
      <c r="E2068" s="22">
        <v>102812101</v>
      </c>
      <c r="F2068" s="22" t="s">
        <v>825</v>
      </c>
      <c r="G2068" s="22" t="s">
        <v>950</v>
      </c>
      <c r="H2068" s="22">
        <v>12812.7346504456</v>
      </c>
      <c r="I2068" s="24">
        <f>'EVM CPZ List'!$D2068*'EVM CPZ List'!$C2068</f>
        <v>1.4902478635362631E-2</v>
      </c>
      <c r="J2068" s="25">
        <f>INDEX('Pivot of Risk Data'!A:A,MATCH('EVM CPZ List'!$B2068,'Pivot of Risk Data'!B:B,0),1)</f>
        <v>2032</v>
      </c>
      <c r="K2068" s="22">
        <f>0.000621371*'EVM CPZ List'!$H2068</f>
        <v>7.9614617424820331</v>
      </c>
      <c r="L2068" s="22">
        <f>L2067+'EVM CPZ List'!$K2068</f>
        <v>22860.698916581547</v>
      </c>
      <c r="M2068" s="22">
        <f>M2067-'EVM CPZ List'!$I2068</f>
        <v>0.79364031098961196</v>
      </c>
      <c r="N2068" s="7" t="e">
        <f>INDEX('2021 Certified EVM Plan'!G:G,MATCH(B2068,'2021 Certified EVM Plan'!E:E,0))</f>
        <v>#N/A</v>
      </c>
      <c r="O2068" s="7" t="e">
        <f>INDEX('2021 Certified EVM Plan'!M:M,MATCH(B2068,'2021 Certified EVM Plan'!E:E,0))</f>
        <v>#N/A</v>
      </c>
      <c r="P2068" s="7">
        <f t="shared" si="32"/>
        <v>1</v>
      </c>
      <c r="Q2068" s="26" t="e">
        <f>IF(INDEX('2021 Certified EVM Plan'!H:H,MATCH(B2068,'2021 Certified EVM Plan'!E:E,0))=1,M2068,#N/A)</f>
        <v>#N/A</v>
      </c>
      <c r="R2068" s="26" t="e">
        <f>IF(INDEX('2021 Certified EVM Plan'!J:J,MATCH(B2068,'2021 Certified EVM Plan'!E:E,0))=1,M2068,#N/A)</f>
        <v>#N/A</v>
      </c>
      <c r="S2068" s="26" t="e">
        <f>IF(INDEX('2021 Certified EVM Plan'!K:K,MATCH(B2068,'2021 Certified EVM Plan'!E:E,0))=1,M2068,#N/A)</f>
        <v>#N/A</v>
      </c>
    </row>
    <row r="2069" spans="1:19" x14ac:dyDescent="0.25">
      <c r="A2069" s="22" t="s">
        <v>2906</v>
      </c>
      <c r="B2069" s="22">
        <v>6722</v>
      </c>
      <c r="C2069" s="22">
        <v>18</v>
      </c>
      <c r="D2069" s="23">
        <v>1.3097393826668101E-4</v>
      </c>
      <c r="E2069" s="22">
        <v>42481101</v>
      </c>
      <c r="F2069" s="22" t="s">
        <v>3043</v>
      </c>
      <c r="G2069" s="22" t="s">
        <v>3044</v>
      </c>
      <c r="H2069" s="22">
        <v>2568.3257951566002</v>
      </c>
      <c r="I2069" s="24">
        <f>'EVM CPZ List'!$D2069*'EVM CPZ List'!$C2069</f>
        <v>2.3575308888002583E-3</v>
      </c>
      <c r="J2069" s="25">
        <f>INDEX('Pivot of Risk Data'!A:A,MATCH('EVM CPZ List'!$B2069,'Pivot of Risk Data'!B:B,0),1)</f>
        <v>2033</v>
      </c>
      <c r="K2069" s="22">
        <f>0.000621371*'EVM CPZ List'!$H2069</f>
        <v>1.5958831676622518</v>
      </c>
      <c r="L2069" s="22">
        <f>L2068+'EVM CPZ List'!$K2069</f>
        <v>22862.294799749208</v>
      </c>
      <c r="M2069" s="22">
        <f>M2068-'EVM CPZ List'!$I2069</f>
        <v>0.79128278010081166</v>
      </c>
      <c r="N2069" s="7" t="e">
        <f>INDEX('2021 Certified EVM Plan'!G:G,MATCH(B2069,'2021 Certified EVM Plan'!E:E,0))</f>
        <v>#N/A</v>
      </c>
      <c r="O2069" s="7" t="e">
        <f>INDEX('2021 Certified EVM Plan'!M:M,MATCH(B2069,'2021 Certified EVM Plan'!E:E,0))</f>
        <v>#N/A</v>
      </c>
      <c r="P2069" s="7">
        <f t="shared" si="32"/>
        <v>1</v>
      </c>
      <c r="Q2069" s="26" t="e">
        <f>IF(INDEX('2021 Certified EVM Plan'!H:H,MATCH(B2069,'2021 Certified EVM Plan'!E:E,0))=1,M2069,#N/A)</f>
        <v>#N/A</v>
      </c>
      <c r="R2069" s="26" t="e">
        <f>IF(INDEX('2021 Certified EVM Plan'!J:J,MATCH(B2069,'2021 Certified EVM Plan'!E:E,0))=1,M2069,#N/A)</f>
        <v>#N/A</v>
      </c>
      <c r="S2069" s="26" t="e">
        <f>IF(INDEX('2021 Certified EVM Plan'!K:K,MATCH(B2069,'2021 Certified EVM Plan'!E:E,0))=1,M2069,#N/A)</f>
        <v>#N/A</v>
      </c>
    </row>
    <row r="2070" spans="1:19" x14ac:dyDescent="0.25">
      <c r="A2070" s="22" t="s">
        <v>1672</v>
      </c>
      <c r="B2070" s="22">
        <v>6703</v>
      </c>
      <c r="C2070" s="22">
        <v>44</v>
      </c>
      <c r="D2070" s="23">
        <v>1.3002218167366701E-4</v>
      </c>
      <c r="E2070" s="22">
        <v>163692102</v>
      </c>
      <c r="F2070" s="22" t="s">
        <v>2017</v>
      </c>
      <c r="G2070" s="22" t="s">
        <v>2044</v>
      </c>
      <c r="H2070" s="22">
        <v>3564.5514106404298</v>
      </c>
      <c r="I2070" s="24">
        <f>'EVM CPZ List'!$D2070*'EVM CPZ List'!$C2070</f>
        <v>5.7209759936413486E-3</v>
      </c>
      <c r="J2070" s="25">
        <f>INDEX('Pivot of Risk Data'!A:A,MATCH('EVM CPZ List'!$B2070,'Pivot of Risk Data'!B:B,0),1)</f>
        <v>2034</v>
      </c>
      <c r="K2070" s="22">
        <f>0.000621371*'EVM CPZ List'!$H2070</f>
        <v>2.2149088745810546</v>
      </c>
      <c r="L2070" s="22">
        <f>L2069+'EVM CPZ List'!$K2070</f>
        <v>22864.509708623791</v>
      </c>
      <c r="M2070" s="22">
        <f>M2069-'EVM CPZ List'!$I2070</f>
        <v>0.78556180410717036</v>
      </c>
      <c r="N2070" s="7" t="e">
        <f>INDEX('2021 Certified EVM Plan'!G:G,MATCH(B2070,'2021 Certified EVM Plan'!E:E,0))</f>
        <v>#N/A</v>
      </c>
      <c r="O2070" s="7" t="e">
        <f>INDEX('2021 Certified EVM Plan'!M:M,MATCH(B2070,'2021 Certified EVM Plan'!E:E,0))</f>
        <v>#N/A</v>
      </c>
      <c r="P2070" s="7">
        <f t="shared" si="32"/>
        <v>1</v>
      </c>
      <c r="Q2070" s="26" t="e">
        <f>IF(INDEX('2021 Certified EVM Plan'!H:H,MATCH(B2070,'2021 Certified EVM Plan'!E:E,0))=1,M2070,#N/A)</f>
        <v>#N/A</v>
      </c>
      <c r="R2070" s="26" t="e">
        <f>IF(INDEX('2021 Certified EVM Plan'!J:J,MATCH(B2070,'2021 Certified EVM Plan'!E:E,0))=1,M2070,#N/A)</f>
        <v>#N/A</v>
      </c>
      <c r="S2070" s="26" t="e">
        <f>IF(INDEX('2021 Certified EVM Plan'!K:K,MATCH(B2070,'2021 Certified EVM Plan'!E:E,0))=1,M2070,#N/A)</f>
        <v>#N/A</v>
      </c>
    </row>
    <row r="2071" spans="1:19" x14ac:dyDescent="0.25">
      <c r="A2071" s="22" t="s">
        <v>2195</v>
      </c>
      <c r="B2071" s="22">
        <v>4927</v>
      </c>
      <c r="C2071" s="22">
        <v>11</v>
      </c>
      <c r="D2071" s="23">
        <v>1.2588309744323301E-4</v>
      </c>
      <c r="E2071" s="22">
        <v>83192101</v>
      </c>
      <c r="F2071" s="22" t="s">
        <v>2474</v>
      </c>
      <c r="G2071" s="22" t="s">
        <v>2726</v>
      </c>
      <c r="H2071" s="22">
        <v>2080.1982939346199</v>
      </c>
      <c r="I2071" s="24">
        <f>'EVM CPZ List'!$D2071*'EVM CPZ List'!$C2071</f>
        <v>1.384714071875563E-3</v>
      </c>
      <c r="J2071" s="25">
        <f>INDEX('Pivot of Risk Data'!A:A,MATCH('EVM CPZ List'!$B2071,'Pivot of Risk Data'!B:B,0),1)</f>
        <v>2035</v>
      </c>
      <c r="K2071" s="22">
        <f>0.000621371*'EVM CPZ List'!$H2071</f>
        <v>1.2925748941004487</v>
      </c>
      <c r="L2071" s="22">
        <f>L2070+'EVM CPZ List'!$K2071</f>
        <v>22865.802283517893</v>
      </c>
      <c r="M2071" s="22">
        <f>M2070-'EVM CPZ List'!$I2071</f>
        <v>0.78417709003529479</v>
      </c>
      <c r="N2071" s="7" t="e">
        <f>INDEX('2021 Certified EVM Plan'!G:G,MATCH(B2071,'2021 Certified EVM Plan'!E:E,0))</f>
        <v>#N/A</v>
      </c>
      <c r="O2071" s="7" t="e">
        <f>INDEX('2021 Certified EVM Plan'!M:M,MATCH(B2071,'2021 Certified EVM Plan'!E:E,0))</f>
        <v>#N/A</v>
      </c>
      <c r="P2071" s="7">
        <f t="shared" si="32"/>
        <v>1</v>
      </c>
      <c r="Q2071" s="26" t="e">
        <f>IF(INDEX('2021 Certified EVM Plan'!H:H,MATCH(B2071,'2021 Certified EVM Plan'!E:E,0))=1,M2071,#N/A)</f>
        <v>#N/A</v>
      </c>
      <c r="R2071" s="26" t="e">
        <f>IF(INDEX('2021 Certified EVM Plan'!J:J,MATCH(B2071,'2021 Certified EVM Plan'!E:E,0))=1,M2071,#N/A)</f>
        <v>#N/A</v>
      </c>
      <c r="S2071" s="26" t="e">
        <f>IF(INDEX('2021 Certified EVM Plan'!K:K,MATCH(B2071,'2021 Certified EVM Plan'!E:E,0))=1,M2071,#N/A)</f>
        <v>#N/A</v>
      </c>
    </row>
    <row r="2072" spans="1:19" x14ac:dyDescent="0.25">
      <c r="A2072" s="22" t="s">
        <v>2195</v>
      </c>
      <c r="B2072" s="22">
        <v>3711</v>
      </c>
      <c r="C2072" s="22">
        <v>179</v>
      </c>
      <c r="D2072" s="23">
        <v>1.25230988018513E-4</v>
      </c>
      <c r="E2072" s="22">
        <v>82931101</v>
      </c>
      <c r="F2072" s="22" t="s">
        <v>2254</v>
      </c>
      <c r="G2072" s="22" t="s">
        <v>2292</v>
      </c>
      <c r="H2072" s="22">
        <v>17020.6225267154</v>
      </c>
      <c r="I2072" s="24">
        <f>'EVM CPZ List'!$D2072*'EVM CPZ List'!$C2072</f>
        <v>2.2416346855313827E-2</v>
      </c>
      <c r="J2072" s="25">
        <f>INDEX('Pivot of Risk Data'!A:A,MATCH('EVM CPZ List'!$B2072,'Pivot of Risk Data'!B:B,0),1)</f>
        <v>2036</v>
      </c>
      <c r="K2072" s="22">
        <f>0.000621371*'EVM CPZ List'!$H2072</f>
        <v>10.576121240047675</v>
      </c>
      <c r="L2072" s="22">
        <f>L2071+'EVM CPZ List'!$K2072</f>
        <v>22876.378404757939</v>
      </c>
      <c r="M2072" s="22">
        <f>M2071-'EVM CPZ List'!$I2072</f>
        <v>0.76176074317998099</v>
      </c>
      <c r="N2072" s="7" t="e">
        <f>INDEX('2021 Certified EVM Plan'!G:G,MATCH(B2072,'2021 Certified EVM Plan'!E:E,0))</f>
        <v>#N/A</v>
      </c>
      <c r="O2072" s="7" t="e">
        <f>INDEX('2021 Certified EVM Plan'!M:M,MATCH(B2072,'2021 Certified EVM Plan'!E:E,0))</f>
        <v>#N/A</v>
      </c>
      <c r="P2072" s="7">
        <f t="shared" si="32"/>
        <v>1</v>
      </c>
      <c r="Q2072" s="26" t="e">
        <f>IF(INDEX('2021 Certified EVM Plan'!H:H,MATCH(B2072,'2021 Certified EVM Plan'!E:E,0))=1,M2072,#N/A)</f>
        <v>#N/A</v>
      </c>
      <c r="R2072" s="26" t="e">
        <f>IF(INDEX('2021 Certified EVM Plan'!J:J,MATCH(B2072,'2021 Certified EVM Plan'!E:E,0))=1,M2072,#N/A)</f>
        <v>#N/A</v>
      </c>
      <c r="S2072" s="26" t="e">
        <f>IF(INDEX('2021 Certified EVM Plan'!K:K,MATCH(B2072,'2021 Certified EVM Plan'!E:E,0))=1,M2072,#N/A)</f>
        <v>#N/A</v>
      </c>
    </row>
    <row r="2073" spans="1:19" x14ac:dyDescent="0.25">
      <c r="A2073" s="22" t="s">
        <v>964</v>
      </c>
      <c r="B2073" s="22">
        <v>1481</v>
      </c>
      <c r="C2073" s="22">
        <v>59</v>
      </c>
      <c r="D2073" s="23">
        <v>1.22976535861215E-4</v>
      </c>
      <c r="E2073" s="22">
        <v>42811113</v>
      </c>
      <c r="F2073" s="22" t="s">
        <v>1039</v>
      </c>
      <c r="G2073" s="22" t="s">
        <v>1235</v>
      </c>
      <c r="H2073" s="22">
        <v>7159.5444042823201</v>
      </c>
      <c r="I2073" s="24">
        <f>'EVM CPZ List'!$D2073*'EVM CPZ List'!$C2073</f>
        <v>7.2556156158116855E-3</v>
      </c>
      <c r="J2073" s="25">
        <f>INDEX('Pivot of Risk Data'!A:A,MATCH('EVM CPZ List'!$B2073,'Pivot of Risk Data'!B:B,0),1)</f>
        <v>2037</v>
      </c>
      <c r="K2073" s="22">
        <f>0.000621371*'EVM CPZ List'!$H2073</f>
        <v>4.4487332660333099</v>
      </c>
      <c r="L2073" s="22">
        <f>L2072+'EVM CPZ List'!$K2073</f>
        <v>22880.827138023971</v>
      </c>
      <c r="M2073" s="22">
        <f>M2072-'EVM CPZ List'!$I2073</f>
        <v>0.75450512756416932</v>
      </c>
      <c r="N2073" s="7" t="e">
        <f>INDEX('2021 Certified EVM Plan'!G:G,MATCH(B2073,'2021 Certified EVM Plan'!E:E,0))</f>
        <v>#N/A</v>
      </c>
      <c r="O2073" s="7" t="e">
        <f>INDEX('2021 Certified EVM Plan'!M:M,MATCH(B2073,'2021 Certified EVM Plan'!E:E,0))</f>
        <v>#N/A</v>
      </c>
      <c r="P2073" s="7">
        <f t="shared" si="32"/>
        <v>1</v>
      </c>
      <c r="Q2073" s="26" t="e">
        <f>IF(INDEX('2021 Certified EVM Plan'!H:H,MATCH(B2073,'2021 Certified EVM Plan'!E:E,0))=1,M2073,#N/A)</f>
        <v>#N/A</v>
      </c>
      <c r="R2073" s="26" t="e">
        <f>IF(INDEX('2021 Certified EVM Plan'!J:J,MATCH(B2073,'2021 Certified EVM Plan'!E:E,0))=1,M2073,#N/A)</f>
        <v>#N/A</v>
      </c>
      <c r="S2073" s="26" t="e">
        <f>IF(INDEX('2021 Certified EVM Plan'!K:K,MATCH(B2073,'2021 Certified EVM Plan'!E:E,0))=1,M2073,#N/A)</f>
        <v>#N/A</v>
      </c>
    </row>
    <row r="2074" spans="1:19" x14ac:dyDescent="0.25">
      <c r="A2074" s="22" t="s">
        <v>2195</v>
      </c>
      <c r="B2074" s="22">
        <v>313</v>
      </c>
      <c r="C2074" s="22">
        <v>82</v>
      </c>
      <c r="D2074" s="23">
        <v>1.21015481819545E-4</v>
      </c>
      <c r="E2074" s="22">
        <v>83192101</v>
      </c>
      <c r="F2074" s="22" t="s">
        <v>2474</v>
      </c>
      <c r="G2074" s="22" t="s">
        <v>2512</v>
      </c>
      <c r="H2074" s="22">
        <v>9141.9925069253295</v>
      </c>
      <c r="I2074" s="24">
        <f>'EVM CPZ List'!$D2074*'EVM CPZ List'!$C2074</f>
        <v>9.9232695092026906E-3</v>
      </c>
      <c r="J2074" s="25">
        <f>INDEX('Pivot of Risk Data'!A:A,MATCH('EVM CPZ List'!$B2074,'Pivot of Risk Data'!B:B,0),1)</f>
        <v>2038</v>
      </c>
      <c r="K2074" s="22">
        <f>0.000621371*'EVM CPZ List'!$H2074</f>
        <v>5.6805690260206987</v>
      </c>
      <c r="L2074" s="22">
        <f>L2073+'EVM CPZ List'!$K2074</f>
        <v>22886.50770704999</v>
      </c>
      <c r="M2074" s="22">
        <f>M2073-'EVM CPZ List'!$I2074</f>
        <v>0.74458185805496668</v>
      </c>
      <c r="N2074" s="7" t="e">
        <f>INDEX('2021 Certified EVM Plan'!G:G,MATCH(B2074,'2021 Certified EVM Plan'!E:E,0))</f>
        <v>#N/A</v>
      </c>
      <c r="O2074" s="7" t="e">
        <f>INDEX('2021 Certified EVM Plan'!M:M,MATCH(B2074,'2021 Certified EVM Plan'!E:E,0))</f>
        <v>#N/A</v>
      </c>
      <c r="P2074" s="7">
        <f t="shared" si="32"/>
        <v>1</v>
      </c>
      <c r="Q2074" s="26" t="e">
        <f>IF(INDEX('2021 Certified EVM Plan'!H:H,MATCH(B2074,'2021 Certified EVM Plan'!E:E,0))=1,M2074,#N/A)</f>
        <v>#N/A</v>
      </c>
      <c r="R2074" s="26" t="e">
        <f>IF(INDEX('2021 Certified EVM Plan'!J:J,MATCH(B2074,'2021 Certified EVM Plan'!E:E,0))=1,M2074,#N/A)</f>
        <v>#N/A</v>
      </c>
      <c r="S2074" s="26" t="e">
        <f>IF(INDEX('2021 Certified EVM Plan'!K:K,MATCH(B2074,'2021 Certified EVM Plan'!E:E,0))=1,M2074,#N/A)</f>
        <v>#N/A</v>
      </c>
    </row>
    <row r="2075" spans="1:19" x14ac:dyDescent="0.25">
      <c r="A2075" s="22" t="s">
        <v>1672</v>
      </c>
      <c r="B2075" s="22">
        <v>3226</v>
      </c>
      <c r="C2075" s="22">
        <v>73</v>
      </c>
      <c r="D2075" s="23">
        <v>1.19426428050678E-4</v>
      </c>
      <c r="E2075" s="22">
        <v>163240402</v>
      </c>
      <c r="F2075" s="22" t="s">
        <v>1983</v>
      </c>
      <c r="G2075" s="22" t="s">
        <v>1984</v>
      </c>
      <c r="H2075" s="22">
        <v>7378.0109944615797</v>
      </c>
      <c r="I2075" s="24">
        <f>'EVM CPZ List'!$D2075*'EVM CPZ List'!$C2075</f>
        <v>8.7181292476994944E-3</v>
      </c>
      <c r="J2075" s="25">
        <f>INDEX('Pivot of Risk Data'!A:A,MATCH('EVM CPZ List'!$B2075,'Pivot of Risk Data'!B:B,0),1)</f>
        <v>2039</v>
      </c>
      <c r="K2075" s="22">
        <f>0.000621371*'EVM CPZ List'!$H2075</f>
        <v>4.584482069639586</v>
      </c>
      <c r="L2075" s="22">
        <f>L2074+'EVM CPZ List'!$K2075</f>
        <v>22891.09218911963</v>
      </c>
      <c r="M2075" s="22">
        <f>M2074-'EVM CPZ List'!$I2075</f>
        <v>0.73586372880726714</v>
      </c>
      <c r="N2075" s="7" t="e">
        <f>INDEX('2021 Certified EVM Plan'!G:G,MATCH(B2075,'2021 Certified EVM Plan'!E:E,0))</f>
        <v>#N/A</v>
      </c>
      <c r="O2075" s="7" t="e">
        <f>INDEX('2021 Certified EVM Plan'!M:M,MATCH(B2075,'2021 Certified EVM Plan'!E:E,0))</f>
        <v>#N/A</v>
      </c>
      <c r="P2075" s="7">
        <f t="shared" si="32"/>
        <v>1</v>
      </c>
      <c r="Q2075" s="26" t="e">
        <f>IF(INDEX('2021 Certified EVM Plan'!H:H,MATCH(B2075,'2021 Certified EVM Plan'!E:E,0))=1,M2075,#N/A)</f>
        <v>#N/A</v>
      </c>
      <c r="R2075" s="26" t="e">
        <f>IF(INDEX('2021 Certified EVM Plan'!J:J,MATCH(B2075,'2021 Certified EVM Plan'!E:E,0))=1,M2075,#N/A)</f>
        <v>#N/A</v>
      </c>
      <c r="S2075" s="26" t="e">
        <f>IF(INDEX('2021 Certified EVM Plan'!K:K,MATCH(B2075,'2021 Certified EVM Plan'!E:E,0))=1,M2075,#N/A)</f>
        <v>#N/A</v>
      </c>
    </row>
    <row r="2076" spans="1:19" x14ac:dyDescent="0.25">
      <c r="A2076" s="22" t="s">
        <v>539</v>
      </c>
      <c r="B2076" s="22">
        <v>6142</v>
      </c>
      <c r="C2076" s="22">
        <v>106</v>
      </c>
      <c r="D2076" s="23">
        <v>1.1792962448941601E-4</v>
      </c>
      <c r="E2076" s="22">
        <v>103491101</v>
      </c>
      <c r="F2076" s="22" t="s">
        <v>871</v>
      </c>
      <c r="G2076" s="22" t="s">
        <v>873</v>
      </c>
      <c r="H2076" s="22">
        <v>13967.782002544</v>
      </c>
      <c r="I2076" s="24">
        <f>'EVM CPZ List'!$D2076*'EVM CPZ List'!$C2076</f>
        <v>1.2500540195878096E-2</v>
      </c>
      <c r="J2076" s="25">
        <f>INDEX('Pivot of Risk Data'!A:A,MATCH('EVM CPZ List'!$B2076,'Pivot of Risk Data'!B:B,0),1)</f>
        <v>2040</v>
      </c>
      <c r="K2076" s="22">
        <f>0.000621371*'EVM CPZ List'!$H2076</f>
        <v>8.6791746707027677</v>
      </c>
      <c r="L2076" s="22">
        <f>L2075+'EVM CPZ List'!$K2076</f>
        <v>22899.771363790333</v>
      </c>
      <c r="M2076" s="22">
        <f>M2075-'EVM CPZ List'!$I2076</f>
        <v>0.72336318861138904</v>
      </c>
      <c r="N2076" s="7" t="e">
        <f>INDEX('2021 Certified EVM Plan'!G:G,MATCH(B2076,'2021 Certified EVM Plan'!E:E,0))</f>
        <v>#N/A</v>
      </c>
      <c r="O2076" s="7" t="e">
        <f>INDEX('2021 Certified EVM Plan'!M:M,MATCH(B2076,'2021 Certified EVM Plan'!E:E,0))</f>
        <v>#N/A</v>
      </c>
      <c r="P2076" s="7">
        <f t="shared" si="32"/>
        <v>1</v>
      </c>
      <c r="Q2076" s="26" t="e">
        <f>IF(INDEX('2021 Certified EVM Plan'!H:H,MATCH(B2076,'2021 Certified EVM Plan'!E:E,0))=1,M2076,#N/A)</f>
        <v>#N/A</v>
      </c>
      <c r="R2076" s="26" t="e">
        <f>IF(INDEX('2021 Certified EVM Plan'!J:J,MATCH(B2076,'2021 Certified EVM Plan'!E:E,0))=1,M2076,#N/A)</f>
        <v>#N/A</v>
      </c>
      <c r="S2076" s="26" t="e">
        <f>IF(INDEX('2021 Certified EVM Plan'!K:K,MATCH(B2076,'2021 Certified EVM Plan'!E:E,0))=1,M2076,#N/A)</f>
        <v>#N/A</v>
      </c>
    </row>
    <row r="2077" spans="1:19" x14ac:dyDescent="0.25">
      <c r="A2077" s="22" t="s">
        <v>539</v>
      </c>
      <c r="B2077" s="22">
        <v>7900</v>
      </c>
      <c r="C2077" s="22">
        <v>69</v>
      </c>
      <c r="D2077" s="23">
        <v>1.17628714351176E-4</v>
      </c>
      <c r="E2077" s="22">
        <v>102541102</v>
      </c>
      <c r="F2077" s="22" t="s">
        <v>601</v>
      </c>
      <c r="G2077" s="22" t="s">
        <v>640</v>
      </c>
      <c r="H2077" s="22">
        <v>6888.3236987342098</v>
      </c>
      <c r="I2077" s="24">
        <f>'EVM CPZ List'!$D2077*'EVM CPZ List'!$C2077</f>
        <v>8.1163812902311436E-3</v>
      </c>
      <c r="J2077" s="25">
        <f>INDEX('Pivot of Risk Data'!A:A,MATCH('EVM CPZ List'!$B2077,'Pivot of Risk Data'!B:B,0),1)</f>
        <v>2041</v>
      </c>
      <c r="K2077" s="22">
        <f>0.000621371*'EVM CPZ List'!$H2077</f>
        <v>4.2802045850061745</v>
      </c>
      <c r="L2077" s="22">
        <f>L2076+'EVM CPZ List'!$K2077</f>
        <v>22904.05156837534</v>
      </c>
      <c r="M2077" s="22">
        <f>M2076-'EVM CPZ List'!$I2077</f>
        <v>0.71524680732115786</v>
      </c>
      <c r="N2077" s="7" t="e">
        <f>INDEX('2021 Certified EVM Plan'!G:G,MATCH(B2077,'2021 Certified EVM Plan'!E:E,0))</f>
        <v>#N/A</v>
      </c>
      <c r="O2077" s="7" t="e">
        <f>INDEX('2021 Certified EVM Plan'!M:M,MATCH(B2077,'2021 Certified EVM Plan'!E:E,0))</f>
        <v>#N/A</v>
      </c>
      <c r="P2077" s="7">
        <f t="shared" si="32"/>
        <v>1</v>
      </c>
      <c r="Q2077" s="26" t="e">
        <f>IF(INDEX('2021 Certified EVM Plan'!H:H,MATCH(B2077,'2021 Certified EVM Plan'!E:E,0))=1,M2077,#N/A)</f>
        <v>#N/A</v>
      </c>
      <c r="R2077" s="26" t="e">
        <f>IF(INDEX('2021 Certified EVM Plan'!J:J,MATCH(B2077,'2021 Certified EVM Plan'!E:E,0))=1,M2077,#N/A)</f>
        <v>#N/A</v>
      </c>
      <c r="S2077" s="26" t="e">
        <f>IF(INDEX('2021 Certified EVM Plan'!K:K,MATCH(B2077,'2021 Certified EVM Plan'!E:E,0))=1,M2077,#N/A)</f>
        <v>#N/A</v>
      </c>
    </row>
    <row r="2078" spans="1:19" x14ac:dyDescent="0.25">
      <c r="A2078" s="22" t="s">
        <v>2906</v>
      </c>
      <c r="B2078" s="22">
        <v>8970</v>
      </c>
      <c r="C2078" s="22">
        <v>14</v>
      </c>
      <c r="D2078" s="23">
        <v>1.17015440846618E-4</v>
      </c>
      <c r="E2078" s="22">
        <v>42491102</v>
      </c>
      <c r="F2078" s="22" t="s">
        <v>3313</v>
      </c>
      <c r="G2078" s="22" t="s">
        <v>3486</v>
      </c>
      <c r="H2078" s="22">
        <v>2267.2636892742298</v>
      </c>
      <c r="I2078" s="24">
        <f>'EVM CPZ List'!$D2078*'EVM CPZ List'!$C2078</f>
        <v>1.638216171852652E-3</v>
      </c>
      <c r="J2078" s="25">
        <f>INDEX('Pivot of Risk Data'!A:A,MATCH('EVM CPZ List'!$B2078,'Pivot of Risk Data'!B:B,0),1)</f>
        <v>2042</v>
      </c>
      <c r="K2078" s="22">
        <f>0.000621371*'EVM CPZ List'!$H2078</f>
        <v>1.4088119058680175</v>
      </c>
      <c r="L2078" s="22">
        <f>L2077+'EVM CPZ List'!$K2078</f>
        <v>22905.460380281209</v>
      </c>
      <c r="M2078" s="22">
        <f>M2077-'EVM CPZ List'!$I2078</f>
        <v>0.71360859114930519</v>
      </c>
      <c r="N2078" s="7" t="e">
        <f>INDEX('2021 Certified EVM Plan'!G:G,MATCH(B2078,'2021 Certified EVM Plan'!E:E,0))</f>
        <v>#N/A</v>
      </c>
      <c r="O2078" s="7" t="e">
        <f>INDEX('2021 Certified EVM Plan'!M:M,MATCH(B2078,'2021 Certified EVM Plan'!E:E,0))</f>
        <v>#N/A</v>
      </c>
      <c r="P2078" s="7">
        <f t="shared" si="32"/>
        <v>1</v>
      </c>
      <c r="Q2078" s="26" t="e">
        <f>IF(INDEX('2021 Certified EVM Plan'!H:H,MATCH(B2078,'2021 Certified EVM Plan'!E:E,0))=1,M2078,#N/A)</f>
        <v>#N/A</v>
      </c>
      <c r="R2078" s="26" t="e">
        <f>IF(INDEX('2021 Certified EVM Plan'!J:J,MATCH(B2078,'2021 Certified EVM Plan'!E:E,0))=1,M2078,#N/A)</f>
        <v>#N/A</v>
      </c>
      <c r="S2078" s="26" t="e">
        <f>IF(INDEX('2021 Certified EVM Plan'!K:K,MATCH(B2078,'2021 Certified EVM Plan'!E:E,0))=1,M2078,#N/A)</f>
        <v>#N/A</v>
      </c>
    </row>
    <row r="2079" spans="1:19" x14ac:dyDescent="0.25">
      <c r="A2079" s="22" t="s">
        <v>8</v>
      </c>
      <c r="B2079" s="22">
        <v>6422</v>
      </c>
      <c r="C2079" s="22">
        <v>54</v>
      </c>
      <c r="D2079" s="23">
        <v>1.1678555918427E-4</v>
      </c>
      <c r="E2079" s="22">
        <v>152481106</v>
      </c>
      <c r="F2079" s="22" t="s">
        <v>52</v>
      </c>
      <c r="G2079" s="22" t="s">
        <v>365</v>
      </c>
      <c r="H2079" s="22">
        <v>5228.1954916146096</v>
      </c>
      <c r="I2079" s="24">
        <f>'EVM CPZ List'!$D2079*'EVM CPZ List'!$C2079</f>
        <v>6.3064201959505805E-3</v>
      </c>
      <c r="J2079" s="25">
        <f>INDEX('Pivot of Risk Data'!A:A,MATCH('EVM CPZ List'!$B2079,'Pivot of Risk Data'!B:B,0),1)</f>
        <v>2043</v>
      </c>
      <c r="K2079" s="22">
        <f>0.000621371*'EVM CPZ List'!$H2079</f>
        <v>3.2486490608200618</v>
      </c>
      <c r="L2079" s="22">
        <f>L2078+'EVM CPZ List'!$K2079</f>
        <v>22908.70902934203</v>
      </c>
      <c r="M2079" s="22">
        <f>M2078-'EVM CPZ List'!$I2079</f>
        <v>0.70730217095335457</v>
      </c>
      <c r="N2079" s="7" t="e">
        <f>INDEX('2021 Certified EVM Plan'!G:G,MATCH(B2079,'2021 Certified EVM Plan'!E:E,0))</f>
        <v>#N/A</v>
      </c>
      <c r="O2079" s="7" t="e">
        <f>INDEX('2021 Certified EVM Plan'!M:M,MATCH(B2079,'2021 Certified EVM Plan'!E:E,0))</f>
        <v>#N/A</v>
      </c>
      <c r="P2079" s="7">
        <f t="shared" si="32"/>
        <v>1</v>
      </c>
      <c r="Q2079" s="26" t="e">
        <f>IF(INDEX('2021 Certified EVM Plan'!H:H,MATCH(B2079,'2021 Certified EVM Plan'!E:E,0))=1,M2079,#N/A)</f>
        <v>#N/A</v>
      </c>
      <c r="R2079" s="26" t="e">
        <f>IF(INDEX('2021 Certified EVM Plan'!J:J,MATCH(B2079,'2021 Certified EVM Plan'!E:E,0))=1,M2079,#N/A)</f>
        <v>#N/A</v>
      </c>
      <c r="S2079" s="26" t="e">
        <f>IF(INDEX('2021 Certified EVM Plan'!K:K,MATCH(B2079,'2021 Certified EVM Plan'!E:E,0))=1,M2079,#N/A)</f>
        <v>#N/A</v>
      </c>
    </row>
    <row r="2080" spans="1:19" x14ac:dyDescent="0.25">
      <c r="A2080" s="22" t="s">
        <v>2195</v>
      </c>
      <c r="B2080" s="22">
        <v>3550</v>
      </c>
      <c r="C2080" s="22">
        <v>15</v>
      </c>
      <c r="D2080" s="23">
        <v>1.16148606554012E-4</v>
      </c>
      <c r="E2080" s="22">
        <v>183071101</v>
      </c>
      <c r="F2080" s="22" t="s">
        <v>2392</v>
      </c>
      <c r="G2080" s="22" t="s">
        <v>2393</v>
      </c>
      <c r="H2080" s="22">
        <v>1316.7812606074699</v>
      </c>
      <c r="I2080" s="24">
        <f>'EVM CPZ List'!$D2080*'EVM CPZ List'!$C2080</f>
        <v>1.74222909831018E-3</v>
      </c>
      <c r="J2080" s="25">
        <f>INDEX('Pivot of Risk Data'!A:A,MATCH('EVM CPZ List'!$B2080,'Pivot of Risk Data'!B:B,0),1)</f>
        <v>2044</v>
      </c>
      <c r="K2080" s="22">
        <f>0.000621371*'EVM CPZ List'!$H2080</f>
        <v>0.81820968868492416</v>
      </c>
      <c r="L2080" s="22">
        <f>L2079+'EVM CPZ List'!$K2080</f>
        <v>22909.527239030715</v>
      </c>
      <c r="M2080" s="22">
        <f>M2079-'EVM CPZ List'!$I2080</f>
        <v>0.70555994185504434</v>
      </c>
      <c r="N2080" s="7" t="e">
        <f>INDEX('2021 Certified EVM Plan'!G:G,MATCH(B2080,'2021 Certified EVM Plan'!E:E,0))</f>
        <v>#N/A</v>
      </c>
      <c r="O2080" s="7" t="e">
        <f>INDEX('2021 Certified EVM Plan'!M:M,MATCH(B2080,'2021 Certified EVM Plan'!E:E,0))</f>
        <v>#N/A</v>
      </c>
      <c r="P2080" s="7">
        <f t="shared" si="32"/>
        <v>1</v>
      </c>
      <c r="Q2080" s="26" t="e">
        <f>IF(INDEX('2021 Certified EVM Plan'!H:H,MATCH(B2080,'2021 Certified EVM Plan'!E:E,0))=1,M2080,#N/A)</f>
        <v>#N/A</v>
      </c>
      <c r="R2080" s="26" t="e">
        <f>IF(INDEX('2021 Certified EVM Plan'!J:J,MATCH(B2080,'2021 Certified EVM Plan'!E:E,0))=1,M2080,#N/A)</f>
        <v>#N/A</v>
      </c>
      <c r="S2080" s="26" t="e">
        <f>IF(INDEX('2021 Certified EVM Plan'!K:K,MATCH(B2080,'2021 Certified EVM Plan'!E:E,0))=1,M2080,#N/A)</f>
        <v>#N/A</v>
      </c>
    </row>
    <row r="2081" spans="1:19" x14ac:dyDescent="0.25">
      <c r="A2081" s="22" t="s">
        <v>964</v>
      </c>
      <c r="B2081" s="22">
        <v>2078</v>
      </c>
      <c r="C2081" s="22">
        <v>23</v>
      </c>
      <c r="D2081" s="23">
        <v>1.15980961240181E-4</v>
      </c>
      <c r="E2081" s="22">
        <v>43351106</v>
      </c>
      <c r="F2081" s="22" t="s">
        <v>1139</v>
      </c>
      <c r="G2081" s="22" t="s">
        <v>1650</v>
      </c>
      <c r="H2081" s="22">
        <v>2265.0742486333702</v>
      </c>
      <c r="I2081" s="24">
        <f>'EVM CPZ List'!$D2081*'EVM CPZ List'!$C2081</f>
        <v>2.6675621085241628E-3</v>
      </c>
      <c r="J2081" s="25">
        <f>INDEX('Pivot of Risk Data'!A:A,MATCH('EVM CPZ List'!$B2081,'Pivot of Risk Data'!B:B,0),1)</f>
        <v>2045</v>
      </c>
      <c r="K2081" s="22">
        <f>0.000621371*'EVM CPZ List'!$H2081</f>
        <v>1.407451450947566</v>
      </c>
      <c r="L2081" s="22">
        <f>L2080+'EVM CPZ List'!$K2081</f>
        <v>22910.934690481663</v>
      </c>
      <c r="M2081" s="22">
        <f>M2080-'EVM CPZ List'!$I2081</f>
        <v>0.70289237974652019</v>
      </c>
      <c r="N2081" s="7" t="e">
        <f>INDEX('2021 Certified EVM Plan'!G:G,MATCH(B2081,'2021 Certified EVM Plan'!E:E,0))</f>
        <v>#N/A</v>
      </c>
      <c r="O2081" s="7" t="e">
        <f>INDEX('2021 Certified EVM Plan'!M:M,MATCH(B2081,'2021 Certified EVM Plan'!E:E,0))</f>
        <v>#N/A</v>
      </c>
      <c r="P2081" s="7">
        <f t="shared" si="32"/>
        <v>1</v>
      </c>
      <c r="Q2081" s="26" t="e">
        <f>IF(INDEX('2021 Certified EVM Plan'!H:H,MATCH(B2081,'2021 Certified EVM Plan'!E:E,0))=1,M2081,#N/A)</f>
        <v>#N/A</v>
      </c>
      <c r="R2081" s="26" t="e">
        <f>IF(INDEX('2021 Certified EVM Plan'!J:J,MATCH(B2081,'2021 Certified EVM Plan'!E:E,0))=1,M2081,#N/A)</f>
        <v>#N/A</v>
      </c>
      <c r="S2081" s="26" t="e">
        <f>IF(INDEX('2021 Certified EVM Plan'!K:K,MATCH(B2081,'2021 Certified EVM Plan'!E:E,0))=1,M2081,#N/A)</f>
        <v>#N/A</v>
      </c>
    </row>
    <row r="2082" spans="1:19" x14ac:dyDescent="0.25">
      <c r="A2082" s="22" t="s">
        <v>1672</v>
      </c>
      <c r="B2082" s="22">
        <v>1396</v>
      </c>
      <c r="C2082" s="22">
        <v>7</v>
      </c>
      <c r="D2082" s="23">
        <v>1.14867392723497E-4</v>
      </c>
      <c r="E2082" s="22">
        <v>163341101</v>
      </c>
      <c r="F2082" s="22" t="s">
        <v>1909</v>
      </c>
      <c r="G2082" s="22" t="s">
        <v>1910</v>
      </c>
      <c r="H2082" s="22">
        <v>598.92337468869096</v>
      </c>
      <c r="I2082" s="24">
        <f>'EVM CPZ List'!$D2082*'EVM CPZ List'!$C2082</f>
        <v>8.0407174906447902E-4</v>
      </c>
      <c r="J2082" s="25">
        <f>INDEX('Pivot of Risk Data'!A:A,MATCH('EVM CPZ List'!$B2082,'Pivot of Risk Data'!B:B,0),1)</f>
        <v>2046</v>
      </c>
      <c r="K2082" s="22">
        <f>0.000621371*'EVM CPZ List'!$H2082</f>
        <v>0.37215361625368659</v>
      </c>
      <c r="L2082" s="22">
        <f>L2081+'EVM CPZ List'!$K2082</f>
        <v>22911.306844097915</v>
      </c>
      <c r="M2082" s="22">
        <f>M2081-'EVM CPZ List'!$I2082</f>
        <v>0.7020883079974557</v>
      </c>
      <c r="N2082" s="7" t="e">
        <f>INDEX('2021 Certified EVM Plan'!G:G,MATCH(B2082,'2021 Certified EVM Plan'!E:E,0))</f>
        <v>#N/A</v>
      </c>
      <c r="O2082" s="7" t="e">
        <f>INDEX('2021 Certified EVM Plan'!M:M,MATCH(B2082,'2021 Certified EVM Plan'!E:E,0))</f>
        <v>#N/A</v>
      </c>
      <c r="P2082" s="7">
        <f t="shared" si="32"/>
        <v>1</v>
      </c>
      <c r="Q2082" s="26" t="e">
        <f>IF(INDEX('2021 Certified EVM Plan'!H:H,MATCH(B2082,'2021 Certified EVM Plan'!E:E,0))=1,M2082,#N/A)</f>
        <v>#N/A</v>
      </c>
      <c r="R2082" s="26" t="e">
        <f>IF(INDEX('2021 Certified EVM Plan'!J:J,MATCH(B2082,'2021 Certified EVM Plan'!E:E,0))=1,M2082,#N/A)</f>
        <v>#N/A</v>
      </c>
      <c r="S2082" s="26" t="e">
        <f>IF(INDEX('2021 Certified EVM Plan'!K:K,MATCH(B2082,'2021 Certified EVM Plan'!E:E,0))=1,M2082,#N/A)</f>
        <v>#N/A</v>
      </c>
    </row>
    <row r="2083" spans="1:19" x14ac:dyDescent="0.25">
      <c r="A2083" s="22" t="s">
        <v>964</v>
      </c>
      <c r="B2083" s="22">
        <v>6394</v>
      </c>
      <c r="C2083" s="22">
        <v>47</v>
      </c>
      <c r="D2083" s="23">
        <v>1.17017887245478E-4</v>
      </c>
      <c r="E2083" s="22">
        <v>43071101</v>
      </c>
      <c r="F2083" s="22" t="s">
        <v>1250</v>
      </c>
      <c r="G2083" s="22" t="s">
        <v>1480</v>
      </c>
      <c r="H2083" s="22">
        <v>5211.74211722574</v>
      </c>
      <c r="I2083" s="24">
        <f>'EVM CPZ List'!$D2083*'EVM CPZ List'!$C2083</f>
        <v>5.4998407005374655E-3</v>
      </c>
      <c r="J2083" s="25">
        <f>INDEX('Pivot of Risk Data'!A:A,MATCH('EVM CPZ List'!$B2083,'Pivot of Risk Data'!B:B,0),1)</f>
        <v>2047</v>
      </c>
      <c r="K2083" s="22">
        <f>0.000621371*'EVM CPZ List'!$H2083</f>
        <v>3.2384254111226753</v>
      </c>
      <c r="L2083" s="22">
        <f>L2082+'EVM CPZ List'!$K2083</f>
        <v>22914.545269509039</v>
      </c>
      <c r="M2083" s="22">
        <f>M2082-'EVM CPZ List'!$I2083</f>
        <v>0.69658846729691826</v>
      </c>
      <c r="N2083" s="7" t="e">
        <f>INDEX('2021 Certified EVM Plan'!G:G,MATCH(B2083,'2021 Certified EVM Plan'!E:E,0))</f>
        <v>#N/A</v>
      </c>
      <c r="O2083" s="7" t="e">
        <f>INDEX('2021 Certified EVM Plan'!M:M,MATCH(B2083,'2021 Certified EVM Plan'!E:E,0))</f>
        <v>#N/A</v>
      </c>
      <c r="P2083" s="7">
        <f t="shared" si="32"/>
        <v>2</v>
      </c>
      <c r="Q2083" s="26" t="e">
        <f>IF(INDEX('2021 Certified EVM Plan'!H:H,MATCH(B2083,'2021 Certified EVM Plan'!E:E,0))=1,M2083,#N/A)</f>
        <v>#N/A</v>
      </c>
      <c r="R2083" s="26" t="e">
        <f>IF(INDEX('2021 Certified EVM Plan'!J:J,MATCH(B2083,'2021 Certified EVM Plan'!E:E,0))=1,M2083,#N/A)</f>
        <v>#N/A</v>
      </c>
      <c r="S2083" s="26" t="e">
        <f>IF(INDEX('2021 Certified EVM Plan'!K:K,MATCH(B2083,'2021 Certified EVM Plan'!E:E,0))=1,M2083,#N/A)</f>
        <v>#N/A</v>
      </c>
    </row>
    <row r="2084" spans="1:19" x14ac:dyDescent="0.25">
      <c r="A2084" s="22" t="s">
        <v>2906</v>
      </c>
      <c r="B2084" s="22">
        <v>6394</v>
      </c>
      <c r="C2084" s="22">
        <v>1</v>
      </c>
      <c r="D2084" s="27">
        <v>4.5139873207174302E-6</v>
      </c>
      <c r="E2084" s="22">
        <v>43071101</v>
      </c>
      <c r="F2084" s="22" t="s">
        <v>1250</v>
      </c>
      <c r="G2084" s="22" t="s">
        <v>1480</v>
      </c>
      <c r="H2084" s="22">
        <v>5211.74211722574</v>
      </c>
      <c r="I2084" s="24">
        <f>'EVM CPZ List'!$D2084*'EVM CPZ List'!$C2084</f>
        <v>4.5139873207174302E-6</v>
      </c>
      <c r="J2084" s="25">
        <f>INDEX('Pivot of Risk Data'!A:A,MATCH('EVM CPZ List'!$B2084,'Pivot of Risk Data'!B:B,0),1)</f>
        <v>2047</v>
      </c>
      <c r="K2084" s="22">
        <f>0.000621371*'EVM CPZ List'!$H2084</f>
        <v>3.2384254111226753</v>
      </c>
      <c r="L2084" s="22">
        <f>L2083+'EVM CPZ List'!$K2084</f>
        <v>22917.783694920163</v>
      </c>
      <c r="M2084" s="22">
        <f>M2083-'EVM CPZ List'!$I2084</f>
        <v>0.69658395330959755</v>
      </c>
      <c r="N2084" s="7" t="e">
        <f>INDEX('2021 Certified EVM Plan'!G:G,MATCH(B2084,'2021 Certified EVM Plan'!E:E,0))</f>
        <v>#N/A</v>
      </c>
      <c r="O2084" s="7" t="e">
        <f>INDEX('2021 Certified EVM Plan'!M:M,MATCH(B2084,'2021 Certified EVM Plan'!E:E,0))</f>
        <v>#N/A</v>
      </c>
      <c r="P2084" s="7">
        <f t="shared" si="32"/>
        <v>2</v>
      </c>
      <c r="Q2084" s="26" t="e">
        <f>IF(INDEX('2021 Certified EVM Plan'!H:H,MATCH(B2084,'2021 Certified EVM Plan'!E:E,0))=1,M2084,#N/A)</f>
        <v>#N/A</v>
      </c>
      <c r="R2084" s="26" t="e">
        <f>IF(INDEX('2021 Certified EVM Plan'!J:J,MATCH(B2084,'2021 Certified EVM Plan'!E:E,0))=1,M2084,#N/A)</f>
        <v>#N/A</v>
      </c>
      <c r="S2084" s="26" t="e">
        <f>IF(INDEX('2021 Certified EVM Plan'!K:K,MATCH(B2084,'2021 Certified EVM Plan'!E:E,0))=1,M2084,#N/A)</f>
        <v>#N/A</v>
      </c>
    </row>
    <row r="2085" spans="1:19" x14ac:dyDescent="0.25">
      <c r="A2085" s="22" t="s">
        <v>2906</v>
      </c>
      <c r="B2085" s="22">
        <v>5658</v>
      </c>
      <c r="C2085" s="22">
        <v>49</v>
      </c>
      <c r="D2085" s="23">
        <v>1.09171746076125E-4</v>
      </c>
      <c r="E2085" s="22">
        <v>12541106</v>
      </c>
      <c r="F2085" s="22" t="s">
        <v>3265</v>
      </c>
      <c r="G2085" s="22" t="s">
        <v>3294</v>
      </c>
      <c r="H2085" s="22">
        <v>3933.9506550228998</v>
      </c>
      <c r="I2085" s="24">
        <f>'EVM CPZ List'!$D2085*'EVM CPZ List'!$C2085</f>
        <v>5.3494155577301248E-3</v>
      </c>
      <c r="J2085" s="25">
        <f>INDEX('Pivot of Risk Data'!A:A,MATCH('EVM CPZ List'!$B2085,'Pivot of Risk Data'!B:B,0),1)</f>
        <v>2048</v>
      </c>
      <c r="K2085" s="22">
        <f>0.000621371*'EVM CPZ List'!$H2085</f>
        <v>2.4444428524622341</v>
      </c>
      <c r="L2085" s="22">
        <f>L2084+'EVM CPZ List'!$K2085</f>
        <v>22920.228137772625</v>
      </c>
      <c r="M2085" s="22">
        <f>M2084-'EVM CPZ List'!$I2085</f>
        <v>0.69123453775186738</v>
      </c>
      <c r="N2085" s="7" t="e">
        <f>INDEX('2021 Certified EVM Plan'!G:G,MATCH(B2085,'2021 Certified EVM Plan'!E:E,0))</f>
        <v>#N/A</v>
      </c>
      <c r="O2085" s="7" t="e">
        <f>INDEX('2021 Certified EVM Plan'!M:M,MATCH(B2085,'2021 Certified EVM Plan'!E:E,0))</f>
        <v>#N/A</v>
      </c>
      <c r="P2085" s="7">
        <f t="shared" si="32"/>
        <v>1</v>
      </c>
      <c r="Q2085" s="26" t="e">
        <f>IF(INDEX('2021 Certified EVM Plan'!H:H,MATCH(B2085,'2021 Certified EVM Plan'!E:E,0))=1,M2085,#N/A)</f>
        <v>#N/A</v>
      </c>
      <c r="R2085" s="26" t="e">
        <f>IF(INDEX('2021 Certified EVM Plan'!J:J,MATCH(B2085,'2021 Certified EVM Plan'!E:E,0))=1,M2085,#N/A)</f>
        <v>#N/A</v>
      </c>
      <c r="S2085" s="26" t="e">
        <f>IF(INDEX('2021 Certified EVM Plan'!K:K,MATCH(B2085,'2021 Certified EVM Plan'!E:E,0))=1,M2085,#N/A)</f>
        <v>#N/A</v>
      </c>
    </row>
    <row r="2086" spans="1:19" x14ac:dyDescent="0.25">
      <c r="A2086" s="22" t="s">
        <v>2195</v>
      </c>
      <c r="B2086" s="22">
        <v>9254</v>
      </c>
      <c r="C2086" s="22">
        <v>6</v>
      </c>
      <c r="D2086" s="23">
        <v>1.06518663392228E-4</v>
      </c>
      <c r="E2086" s="22">
        <v>253671103</v>
      </c>
      <c r="F2086" s="22" t="s">
        <v>2700</v>
      </c>
      <c r="G2086" s="22" t="s">
        <v>2886</v>
      </c>
      <c r="H2086" s="22">
        <v>13306.7165500173</v>
      </c>
      <c r="I2086" s="24">
        <f>'EVM CPZ List'!$D2086*'EVM CPZ List'!$C2086</f>
        <v>6.3911198035336808E-4</v>
      </c>
      <c r="J2086" s="25">
        <f>INDEX('Pivot of Risk Data'!A:A,MATCH('EVM CPZ List'!$B2086,'Pivot of Risk Data'!B:B,0),1)</f>
        <v>2049</v>
      </c>
      <c r="K2086" s="22">
        <f>0.000621371*'EVM CPZ List'!$H2086</f>
        <v>8.2684077694007989</v>
      </c>
      <c r="L2086" s="22">
        <f>L2085+'EVM CPZ List'!$K2086</f>
        <v>22928.496545542024</v>
      </c>
      <c r="M2086" s="22">
        <f>M2085-'EVM CPZ List'!$I2086</f>
        <v>0.690595425771514</v>
      </c>
      <c r="N2086" s="7" t="e">
        <f>INDEX('2021 Certified EVM Plan'!G:G,MATCH(B2086,'2021 Certified EVM Plan'!E:E,0))</f>
        <v>#N/A</v>
      </c>
      <c r="O2086" s="7" t="e">
        <f>INDEX('2021 Certified EVM Plan'!M:M,MATCH(B2086,'2021 Certified EVM Plan'!E:E,0))</f>
        <v>#N/A</v>
      </c>
      <c r="P2086" s="7">
        <f t="shared" si="32"/>
        <v>1</v>
      </c>
      <c r="Q2086" s="26" t="e">
        <f>IF(INDEX('2021 Certified EVM Plan'!H:H,MATCH(B2086,'2021 Certified EVM Plan'!E:E,0))=1,M2086,#N/A)</f>
        <v>#N/A</v>
      </c>
      <c r="R2086" s="26" t="e">
        <f>IF(INDEX('2021 Certified EVM Plan'!J:J,MATCH(B2086,'2021 Certified EVM Plan'!E:E,0))=1,M2086,#N/A)</f>
        <v>#N/A</v>
      </c>
      <c r="S2086" s="26" t="e">
        <f>IF(INDEX('2021 Certified EVM Plan'!K:K,MATCH(B2086,'2021 Certified EVM Plan'!E:E,0))=1,M2086,#N/A)</f>
        <v>#N/A</v>
      </c>
    </row>
    <row r="2087" spans="1:19" x14ac:dyDescent="0.25">
      <c r="A2087" s="22" t="s">
        <v>1672</v>
      </c>
      <c r="B2087" s="22">
        <v>5946</v>
      </c>
      <c r="C2087" s="22">
        <v>13</v>
      </c>
      <c r="D2087" s="23">
        <v>1.05621509585451E-4</v>
      </c>
      <c r="E2087" s="22">
        <v>163781701</v>
      </c>
      <c r="F2087" s="22" t="s">
        <v>1921</v>
      </c>
      <c r="G2087" s="22" t="s">
        <v>2030</v>
      </c>
      <c r="H2087" s="22">
        <v>4347.2791675912104</v>
      </c>
      <c r="I2087" s="24">
        <f>'EVM CPZ List'!$D2087*'EVM CPZ List'!$C2087</f>
        <v>1.373079624610863E-3</v>
      </c>
      <c r="J2087" s="25">
        <f>INDEX('Pivot of Risk Data'!A:A,MATCH('EVM CPZ List'!$B2087,'Pivot of Risk Data'!B:B,0),1)</f>
        <v>2050</v>
      </c>
      <c r="K2087" s="22">
        <f>0.000621371*'EVM CPZ List'!$H2087</f>
        <v>2.701273203645318</v>
      </c>
      <c r="L2087" s="22">
        <f>L2086+'EVM CPZ List'!$K2087</f>
        <v>22931.19781874567</v>
      </c>
      <c r="M2087" s="22">
        <f>M2086-'EVM CPZ List'!$I2087</f>
        <v>0.68922234614690314</v>
      </c>
      <c r="N2087" s="7" t="e">
        <f>INDEX('2021 Certified EVM Plan'!G:G,MATCH(B2087,'2021 Certified EVM Plan'!E:E,0))</f>
        <v>#N/A</v>
      </c>
      <c r="O2087" s="7" t="e">
        <f>INDEX('2021 Certified EVM Plan'!M:M,MATCH(B2087,'2021 Certified EVM Plan'!E:E,0))</f>
        <v>#N/A</v>
      </c>
      <c r="P2087" s="7">
        <f t="shared" si="32"/>
        <v>1</v>
      </c>
      <c r="Q2087" s="26" t="e">
        <f>IF(INDEX('2021 Certified EVM Plan'!H:H,MATCH(B2087,'2021 Certified EVM Plan'!E:E,0))=1,M2087,#N/A)</f>
        <v>#N/A</v>
      </c>
      <c r="R2087" s="26" t="e">
        <f>IF(INDEX('2021 Certified EVM Plan'!J:J,MATCH(B2087,'2021 Certified EVM Plan'!E:E,0))=1,M2087,#N/A)</f>
        <v>#N/A</v>
      </c>
      <c r="S2087" s="26" t="e">
        <f>IF(INDEX('2021 Certified EVM Plan'!K:K,MATCH(B2087,'2021 Certified EVM Plan'!E:E,0))=1,M2087,#N/A)</f>
        <v>#N/A</v>
      </c>
    </row>
    <row r="2088" spans="1:19" x14ac:dyDescent="0.25">
      <c r="A2088" s="22" t="s">
        <v>2195</v>
      </c>
      <c r="B2088" s="22">
        <v>1778</v>
      </c>
      <c r="C2088" s="22">
        <v>36</v>
      </c>
      <c r="D2088" s="23">
        <v>1.05243615744386E-4</v>
      </c>
      <c r="E2088" s="22">
        <v>183101104</v>
      </c>
      <c r="F2088" s="22" t="s">
        <v>2612</v>
      </c>
      <c r="G2088" s="22" t="s">
        <v>2638</v>
      </c>
      <c r="H2088" s="22">
        <v>5579.5239090492096</v>
      </c>
      <c r="I2088" s="24">
        <f>'EVM CPZ List'!$D2088*'EVM CPZ List'!$C2088</f>
        <v>3.7887701667978961E-3</v>
      </c>
      <c r="J2088" s="25">
        <f>INDEX('Pivot of Risk Data'!A:A,MATCH('EVM CPZ List'!$B2088,'Pivot of Risk Data'!B:B,0),1)</f>
        <v>2051</v>
      </c>
      <c r="K2088" s="22">
        <f>0.000621371*'EVM CPZ List'!$H2088</f>
        <v>3.4669543508898166</v>
      </c>
      <c r="L2088" s="22">
        <f>L2087+'EVM CPZ List'!$K2088</f>
        <v>22934.66477309656</v>
      </c>
      <c r="M2088" s="22">
        <f>M2087-'EVM CPZ List'!$I2088</f>
        <v>0.68543357598010524</v>
      </c>
      <c r="N2088" s="7" t="e">
        <f>INDEX('2021 Certified EVM Plan'!G:G,MATCH(B2088,'2021 Certified EVM Plan'!E:E,0))</f>
        <v>#N/A</v>
      </c>
      <c r="O2088" s="7" t="e">
        <f>INDEX('2021 Certified EVM Plan'!M:M,MATCH(B2088,'2021 Certified EVM Plan'!E:E,0))</f>
        <v>#N/A</v>
      </c>
      <c r="P2088" s="7">
        <f t="shared" si="32"/>
        <v>1</v>
      </c>
      <c r="Q2088" s="26" t="e">
        <f>IF(INDEX('2021 Certified EVM Plan'!H:H,MATCH(B2088,'2021 Certified EVM Plan'!E:E,0))=1,M2088,#N/A)</f>
        <v>#N/A</v>
      </c>
      <c r="R2088" s="26" t="e">
        <f>IF(INDEX('2021 Certified EVM Plan'!J:J,MATCH(B2088,'2021 Certified EVM Plan'!E:E,0))=1,M2088,#N/A)</f>
        <v>#N/A</v>
      </c>
      <c r="S2088" s="26" t="e">
        <f>IF(INDEX('2021 Certified EVM Plan'!K:K,MATCH(B2088,'2021 Certified EVM Plan'!E:E,0))=1,M2088,#N/A)</f>
        <v>#N/A</v>
      </c>
    </row>
    <row r="2089" spans="1:19" x14ac:dyDescent="0.25">
      <c r="A2089" s="22" t="s">
        <v>2195</v>
      </c>
      <c r="B2089" s="22">
        <v>4579</v>
      </c>
      <c r="C2089" s="22">
        <v>47</v>
      </c>
      <c r="D2089" s="23">
        <v>1.02378634909184E-4</v>
      </c>
      <c r="E2089" s="22">
        <v>182771101</v>
      </c>
      <c r="F2089" s="22" t="s">
        <v>2847</v>
      </c>
      <c r="G2089" s="22" t="s">
        <v>2851</v>
      </c>
      <c r="H2089" s="22">
        <v>29392.386074814302</v>
      </c>
      <c r="I2089" s="24">
        <f>'EVM CPZ List'!$D2089*'EVM CPZ List'!$C2089</f>
        <v>4.8117958407316481E-3</v>
      </c>
      <c r="J2089" s="25">
        <f>INDEX('Pivot of Risk Data'!A:A,MATCH('EVM CPZ List'!$B2089,'Pivot of Risk Data'!B:B,0),1)</f>
        <v>2052</v>
      </c>
      <c r="K2089" s="22">
        <f>0.000621371*'EVM CPZ List'!$H2089</f>
        <v>18.263576327693439</v>
      </c>
      <c r="L2089" s="22">
        <f>L2088+'EVM CPZ List'!$K2089</f>
        <v>22952.928349424252</v>
      </c>
      <c r="M2089" s="22">
        <f>M2088-'EVM CPZ List'!$I2089</f>
        <v>0.68062178013937358</v>
      </c>
      <c r="N2089" s="7" t="e">
        <f>INDEX('2021 Certified EVM Plan'!G:G,MATCH(B2089,'2021 Certified EVM Plan'!E:E,0))</f>
        <v>#N/A</v>
      </c>
      <c r="O2089" s="7" t="e">
        <f>INDEX('2021 Certified EVM Plan'!M:M,MATCH(B2089,'2021 Certified EVM Plan'!E:E,0))</f>
        <v>#N/A</v>
      </c>
      <c r="P2089" s="7">
        <f t="shared" si="32"/>
        <v>1</v>
      </c>
      <c r="Q2089" s="26" t="e">
        <f>IF(INDEX('2021 Certified EVM Plan'!H:H,MATCH(B2089,'2021 Certified EVM Plan'!E:E,0))=1,M2089,#N/A)</f>
        <v>#N/A</v>
      </c>
      <c r="R2089" s="26" t="e">
        <f>IF(INDEX('2021 Certified EVM Plan'!J:J,MATCH(B2089,'2021 Certified EVM Plan'!E:E,0))=1,M2089,#N/A)</f>
        <v>#N/A</v>
      </c>
      <c r="S2089" s="26" t="e">
        <f>IF(INDEX('2021 Certified EVM Plan'!K:K,MATCH(B2089,'2021 Certified EVM Plan'!E:E,0))=1,M2089,#N/A)</f>
        <v>#N/A</v>
      </c>
    </row>
    <row r="2090" spans="1:19" x14ac:dyDescent="0.25">
      <c r="A2090" s="22" t="s">
        <v>2195</v>
      </c>
      <c r="B2090" s="22">
        <v>3709</v>
      </c>
      <c r="C2090" s="22">
        <v>34</v>
      </c>
      <c r="D2090" s="23">
        <v>1.0181397952857299E-4</v>
      </c>
      <c r="E2090" s="22">
        <v>183011102</v>
      </c>
      <c r="F2090" s="22" t="s">
        <v>2656</v>
      </c>
      <c r="G2090" s="22" t="s">
        <v>2749</v>
      </c>
      <c r="H2090" s="22">
        <v>14612.568740237801</v>
      </c>
      <c r="I2090" s="24">
        <f>'EVM CPZ List'!$D2090*'EVM CPZ List'!$C2090</f>
        <v>3.4616753039714817E-3</v>
      </c>
      <c r="J2090" s="25">
        <f>INDEX('Pivot of Risk Data'!A:A,MATCH('EVM CPZ List'!$B2090,'Pivot of Risk Data'!B:B,0),1)</f>
        <v>2053</v>
      </c>
      <c r="K2090" s="22">
        <f>0.000621371*'EVM CPZ List'!$H2090</f>
        <v>9.0798264506903035</v>
      </c>
      <c r="L2090" s="22">
        <f>L2089+'EVM CPZ List'!$K2090</f>
        <v>22962.008175874944</v>
      </c>
      <c r="M2090" s="22">
        <f>M2089-'EVM CPZ List'!$I2090</f>
        <v>0.67716010483540212</v>
      </c>
      <c r="N2090" s="7" t="e">
        <f>INDEX('2021 Certified EVM Plan'!G:G,MATCH(B2090,'2021 Certified EVM Plan'!E:E,0))</f>
        <v>#N/A</v>
      </c>
      <c r="O2090" s="7" t="e">
        <f>INDEX('2021 Certified EVM Plan'!M:M,MATCH(B2090,'2021 Certified EVM Plan'!E:E,0))</f>
        <v>#N/A</v>
      </c>
      <c r="P2090" s="7">
        <f t="shared" si="32"/>
        <v>1</v>
      </c>
      <c r="Q2090" s="26" t="e">
        <f>IF(INDEX('2021 Certified EVM Plan'!H:H,MATCH(B2090,'2021 Certified EVM Plan'!E:E,0))=1,M2090,#N/A)</f>
        <v>#N/A</v>
      </c>
      <c r="R2090" s="26" t="e">
        <f>IF(INDEX('2021 Certified EVM Plan'!J:J,MATCH(B2090,'2021 Certified EVM Plan'!E:E,0))=1,M2090,#N/A)</f>
        <v>#N/A</v>
      </c>
      <c r="S2090" s="26" t="e">
        <f>IF(INDEX('2021 Certified EVM Plan'!K:K,MATCH(B2090,'2021 Certified EVM Plan'!E:E,0))=1,M2090,#N/A)</f>
        <v>#N/A</v>
      </c>
    </row>
    <row r="2091" spans="1:19" x14ac:dyDescent="0.25">
      <c r="A2091" s="22" t="s">
        <v>1672</v>
      </c>
      <c r="B2091" s="22">
        <v>6442</v>
      </c>
      <c r="C2091" s="22">
        <v>7</v>
      </c>
      <c r="D2091" s="23">
        <v>1.01058447680457E-4</v>
      </c>
      <c r="E2091" s="22">
        <v>163351703</v>
      </c>
      <c r="F2091" s="22" t="s">
        <v>1819</v>
      </c>
      <c r="G2091" s="22" t="s">
        <v>2172</v>
      </c>
      <c r="H2091" s="22">
        <v>37044.928945129002</v>
      </c>
      <c r="I2091" s="24">
        <f>'EVM CPZ List'!$D2091*'EVM CPZ List'!$C2091</f>
        <v>7.0740913376319907E-4</v>
      </c>
      <c r="J2091" s="25">
        <f>INDEX('Pivot of Risk Data'!A:A,MATCH('EVM CPZ List'!$B2091,'Pivot of Risk Data'!B:B,0),1)</f>
        <v>2054</v>
      </c>
      <c r="K2091" s="22">
        <f>0.000621371*'EVM CPZ List'!$H2091</f>
        <v>23.018644543563752</v>
      </c>
      <c r="L2091" s="22">
        <f>L2090+'EVM CPZ List'!$K2091</f>
        <v>22985.026820418509</v>
      </c>
      <c r="M2091" s="22">
        <f>M2090-'EVM CPZ List'!$I2091</f>
        <v>0.67645269570163891</v>
      </c>
      <c r="N2091" s="7" t="e">
        <f>INDEX('2021 Certified EVM Plan'!G:G,MATCH(B2091,'2021 Certified EVM Plan'!E:E,0))</f>
        <v>#N/A</v>
      </c>
      <c r="O2091" s="7" t="e">
        <f>INDEX('2021 Certified EVM Plan'!M:M,MATCH(B2091,'2021 Certified EVM Plan'!E:E,0))</f>
        <v>#N/A</v>
      </c>
      <c r="P2091" s="7">
        <f t="shared" si="32"/>
        <v>1</v>
      </c>
      <c r="Q2091" s="26" t="e">
        <f>IF(INDEX('2021 Certified EVM Plan'!H:H,MATCH(B2091,'2021 Certified EVM Plan'!E:E,0))=1,M2091,#N/A)</f>
        <v>#N/A</v>
      </c>
      <c r="R2091" s="26" t="e">
        <f>IF(INDEX('2021 Certified EVM Plan'!J:J,MATCH(B2091,'2021 Certified EVM Plan'!E:E,0))=1,M2091,#N/A)</f>
        <v>#N/A</v>
      </c>
      <c r="S2091" s="26" t="e">
        <f>IF(INDEX('2021 Certified EVM Plan'!K:K,MATCH(B2091,'2021 Certified EVM Plan'!E:E,0))=1,M2091,#N/A)</f>
        <v>#N/A</v>
      </c>
    </row>
    <row r="2092" spans="1:19" x14ac:dyDescent="0.25">
      <c r="A2092" s="22" t="s">
        <v>8</v>
      </c>
      <c r="B2092" s="22">
        <v>8515</v>
      </c>
      <c r="C2092" s="22">
        <v>34</v>
      </c>
      <c r="D2092" s="27">
        <v>9.8869596323772295E-5</v>
      </c>
      <c r="E2092" s="22">
        <v>152591102</v>
      </c>
      <c r="F2092" s="22" t="s">
        <v>490</v>
      </c>
      <c r="G2092" s="22" t="s">
        <v>522</v>
      </c>
      <c r="H2092" s="22">
        <v>4326.7917754345199</v>
      </c>
      <c r="I2092" s="24">
        <f>'EVM CPZ List'!$D2092*'EVM CPZ List'!$C2092</f>
        <v>3.3615662750082582E-3</v>
      </c>
      <c r="J2092" s="25">
        <f>INDEX('Pivot of Risk Data'!A:A,MATCH('EVM CPZ List'!$B2092,'Pivot of Risk Data'!B:B,0),1)</f>
        <v>2055</v>
      </c>
      <c r="K2092" s="22">
        <f>0.000621371*'EVM CPZ List'!$H2092</f>
        <v>2.6885429322935233</v>
      </c>
      <c r="L2092" s="22">
        <f>L2091+'EVM CPZ List'!$K2092</f>
        <v>22987.715363350802</v>
      </c>
      <c r="M2092" s="22">
        <f>M2091-'EVM CPZ List'!$I2092</f>
        <v>0.67309112942663063</v>
      </c>
      <c r="N2092" s="7" t="e">
        <f>INDEX('2021 Certified EVM Plan'!G:G,MATCH(B2092,'2021 Certified EVM Plan'!E:E,0))</f>
        <v>#N/A</v>
      </c>
      <c r="O2092" s="7" t="e">
        <f>INDEX('2021 Certified EVM Plan'!M:M,MATCH(B2092,'2021 Certified EVM Plan'!E:E,0))</f>
        <v>#N/A</v>
      </c>
      <c r="P2092" s="7">
        <f t="shared" si="32"/>
        <v>1</v>
      </c>
      <c r="Q2092" s="26" t="e">
        <f>IF(INDEX('2021 Certified EVM Plan'!H:H,MATCH(B2092,'2021 Certified EVM Plan'!E:E,0))=1,M2092,#N/A)</f>
        <v>#N/A</v>
      </c>
      <c r="R2092" s="26" t="e">
        <f>IF(INDEX('2021 Certified EVM Plan'!J:J,MATCH(B2092,'2021 Certified EVM Plan'!E:E,0))=1,M2092,#N/A)</f>
        <v>#N/A</v>
      </c>
      <c r="S2092" s="26" t="e">
        <f>IF(INDEX('2021 Certified EVM Plan'!K:K,MATCH(B2092,'2021 Certified EVM Plan'!E:E,0))=1,M2092,#N/A)</f>
        <v>#N/A</v>
      </c>
    </row>
    <row r="2093" spans="1:19" x14ac:dyDescent="0.25">
      <c r="A2093" s="22" t="s">
        <v>2195</v>
      </c>
      <c r="B2093" s="22">
        <v>8903</v>
      </c>
      <c r="C2093" s="22">
        <v>38</v>
      </c>
      <c r="D2093" s="27">
        <v>9.8725095712191998E-5</v>
      </c>
      <c r="E2093" s="22">
        <v>182941101</v>
      </c>
      <c r="F2093" s="22" t="s">
        <v>2522</v>
      </c>
      <c r="G2093" s="22" t="s">
        <v>2595</v>
      </c>
      <c r="H2093" s="22">
        <v>7068.0362276431897</v>
      </c>
      <c r="I2093" s="24">
        <f>'EVM CPZ List'!$D2093*'EVM CPZ List'!$C2093</f>
        <v>3.7515536370632957E-3</v>
      </c>
      <c r="J2093" s="25">
        <f>INDEX('Pivot of Risk Data'!A:A,MATCH('EVM CPZ List'!$B2093,'Pivot of Risk Data'!B:B,0),1)</f>
        <v>2056</v>
      </c>
      <c r="K2093" s="22">
        <f>0.000621371*'EVM CPZ List'!$H2093</f>
        <v>4.3918727388068763</v>
      </c>
      <c r="L2093" s="22">
        <f>L2092+'EVM CPZ List'!$K2093</f>
        <v>22992.107236089611</v>
      </c>
      <c r="M2093" s="22">
        <f>M2092-'EVM CPZ List'!$I2093</f>
        <v>0.66933957578956738</v>
      </c>
      <c r="N2093" s="7" t="e">
        <f>INDEX('2021 Certified EVM Plan'!G:G,MATCH(B2093,'2021 Certified EVM Plan'!E:E,0))</f>
        <v>#N/A</v>
      </c>
      <c r="O2093" s="7" t="e">
        <f>INDEX('2021 Certified EVM Plan'!M:M,MATCH(B2093,'2021 Certified EVM Plan'!E:E,0))</f>
        <v>#N/A</v>
      </c>
      <c r="P2093" s="7">
        <f t="shared" si="32"/>
        <v>1</v>
      </c>
      <c r="Q2093" s="26" t="e">
        <f>IF(INDEX('2021 Certified EVM Plan'!H:H,MATCH(B2093,'2021 Certified EVM Plan'!E:E,0))=1,M2093,#N/A)</f>
        <v>#N/A</v>
      </c>
      <c r="R2093" s="26" t="e">
        <f>IF(INDEX('2021 Certified EVM Plan'!J:J,MATCH(B2093,'2021 Certified EVM Plan'!E:E,0))=1,M2093,#N/A)</f>
        <v>#N/A</v>
      </c>
      <c r="S2093" s="26" t="e">
        <f>IF(INDEX('2021 Certified EVM Plan'!K:K,MATCH(B2093,'2021 Certified EVM Plan'!E:E,0))=1,M2093,#N/A)</f>
        <v>#N/A</v>
      </c>
    </row>
    <row r="2094" spans="1:19" x14ac:dyDescent="0.25">
      <c r="A2094" s="22" t="s">
        <v>2195</v>
      </c>
      <c r="B2094" s="22">
        <v>686</v>
      </c>
      <c r="C2094" s="22">
        <v>212</v>
      </c>
      <c r="D2094" s="27">
        <v>9.8214666145646597E-5</v>
      </c>
      <c r="E2094" s="22">
        <v>182731101</v>
      </c>
      <c r="F2094" s="22" t="s">
        <v>2406</v>
      </c>
      <c r="G2094" s="22" t="s">
        <v>2477</v>
      </c>
      <c r="H2094" s="22">
        <v>34466.696917463698</v>
      </c>
      <c r="I2094" s="24">
        <f>'EVM CPZ List'!$D2094*'EVM CPZ List'!$C2094</f>
        <v>2.082150922287708E-2</v>
      </c>
      <c r="J2094" s="25">
        <f>INDEX('Pivot of Risk Data'!A:A,MATCH('EVM CPZ List'!$B2094,'Pivot of Risk Data'!B:B,0),1)</f>
        <v>2057</v>
      </c>
      <c r="K2094" s="22">
        <f>0.000621371*'EVM CPZ List'!$H2094</f>
        <v>21.416605930301337</v>
      </c>
      <c r="L2094" s="22">
        <f>L2093+'EVM CPZ List'!$K2094</f>
        <v>23013.523842019913</v>
      </c>
      <c r="M2094" s="22">
        <f>M2093-'EVM CPZ List'!$I2094</f>
        <v>0.64851806656669031</v>
      </c>
      <c r="N2094" s="7" t="e">
        <f>INDEX('2021 Certified EVM Plan'!G:G,MATCH(B2094,'2021 Certified EVM Plan'!E:E,0))</f>
        <v>#N/A</v>
      </c>
      <c r="O2094" s="7" t="e">
        <f>INDEX('2021 Certified EVM Plan'!M:M,MATCH(B2094,'2021 Certified EVM Plan'!E:E,0))</f>
        <v>#N/A</v>
      </c>
      <c r="P2094" s="7">
        <f t="shared" si="32"/>
        <v>1</v>
      </c>
      <c r="Q2094" s="26" t="e">
        <f>IF(INDEX('2021 Certified EVM Plan'!H:H,MATCH(B2094,'2021 Certified EVM Plan'!E:E,0))=1,M2094,#N/A)</f>
        <v>#N/A</v>
      </c>
      <c r="R2094" s="26" t="e">
        <f>IF(INDEX('2021 Certified EVM Plan'!J:J,MATCH(B2094,'2021 Certified EVM Plan'!E:E,0))=1,M2094,#N/A)</f>
        <v>#N/A</v>
      </c>
      <c r="S2094" s="26" t="e">
        <f>IF(INDEX('2021 Certified EVM Plan'!K:K,MATCH(B2094,'2021 Certified EVM Plan'!E:E,0))=1,M2094,#N/A)</f>
        <v>#N/A</v>
      </c>
    </row>
    <row r="2095" spans="1:19" x14ac:dyDescent="0.25">
      <c r="A2095" s="22" t="s">
        <v>2906</v>
      </c>
      <c r="B2095" s="22">
        <v>79</v>
      </c>
      <c r="C2095" s="22">
        <v>9</v>
      </c>
      <c r="D2095" s="27">
        <v>9.6499262423068395E-5</v>
      </c>
      <c r="E2095" s="22">
        <v>22721107</v>
      </c>
      <c r="F2095" s="22" t="s">
        <v>3469</v>
      </c>
      <c r="G2095" s="22" t="s">
        <v>3519</v>
      </c>
      <c r="H2095" s="22">
        <v>1051.97453319441</v>
      </c>
      <c r="I2095" s="24">
        <f>'EVM CPZ List'!$D2095*'EVM CPZ List'!$C2095</f>
        <v>8.6849336180761557E-4</v>
      </c>
      <c r="J2095" s="25">
        <f>INDEX('Pivot of Risk Data'!A:A,MATCH('EVM CPZ List'!$B2095,'Pivot of Risk Data'!B:B,0),1)</f>
        <v>2058</v>
      </c>
      <c r="K2095" s="22">
        <f>0.000621371*'EVM CPZ List'!$H2095</f>
        <v>0.6536664676655437</v>
      </c>
      <c r="L2095" s="22">
        <f>L2094+'EVM CPZ List'!$K2095</f>
        <v>23014.177508487577</v>
      </c>
      <c r="M2095" s="22">
        <f>M2094-'EVM CPZ List'!$I2095</f>
        <v>0.6476495732048827</v>
      </c>
      <c r="N2095" s="7" t="e">
        <f>INDEX('2021 Certified EVM Plan'!G:G,MATCH(B2095,'2021 Certified EVM Plan'!E:E,0))</f>
        <v>#N/A</v>
      </c>
      <c r="O2095" s="7" t="e">
        <f>INDEX('2021 Certified EVM Plan'!M:M,MATCH(B2095,'2021 Certified EVM Plan'!E:E,0))</f>
        <v>#N/A</v>
      </c>
      <c r="P2095" s="7">
        <f t="shared" si="32"/>
        <v>1</v>
      </c>
      <c r="Q2095" s="26" t="e">
        <f>IF(INDEX('2021 Certified EVM Plan'!H:H,MATCH(B2095,'2021 Certified EVM Plan'!E:E,0))=1,M2095,#N/A)</f>
        <v>#N/A</v>
      </c>
      <c r="R2095" s="26" t="e">
        <f>IF(INDEX('2021 Certified EVM Plan'!J:J,MATCH(B2095,'2021 Certified EVM Plan'!E:E,0))=1,M2095,#N/A)</f>
        <v>#N/A</v>
      </c>
      <c r="S2095" s="26" t="e">
        <f>IF(INDEX('2021 Certified EVM Plan'!K:K,MATCH(B2095,'2021 Certified EVM Plan'!E:E,0))=1,M2095,#N/A)</f>
        <v>#N/A</v>
      </c>
    </row>
    <row r="2096" spans="1:19" x14ac:dyDescent="0.25">
      <c r="A2096" s="22" t="s">
        <v>8</v>
      </c>
      <c r="B2096" s="22">
        <v>6485</v>
      </c>
      <c r="C2096" s="22">
        <v>122</v>
      </c>
      <c r="D2096" s="27">
        <v>9.4076365483713306E-5</v>
      </c>
      <c r="E2096" s="22">
        <v>152241102</v>
      </c>
      <c r="F2096" s="22" t="s">
        <v>247</v>
      </c>
      <c r="G2096" s="22" t="s">
        <v>419</v>
      </c>
      <c r="H2096" s="22">
        <v>12469.867386546301</v>
      </c>
      <c r="I2096" s="24">
        <f>'EVM CPZ List'!$D2096*'EVM CPZ List'!$C2096</f>
        <v>1.1477316589013024E-2</v>
      </c>
      <c r="J2096" s="25">
        <f>INDEX('Pivot of Risk Data'!A:A,MATCH('EVM CPZ List'!$B2096,'Pivot of Risk Data'!B:B,0),1)</f>
        <v>2059</v>
      </c>
      <c r="K2096" s="22">
        <f>0.000621371*'EVM CPZ List'!$H2096</f>
        <v>7.7484139678456616</v>
      </c>
      <c r="L2096" s="22">
        <f>L2095+'EVM CPZ List'!$K2096</f>
        <v>23021.925922455423</v>
      </c>
      <c r="M2096" s="22">
        <f>M2095-'EVM CPZ List'!$I2096</f>
        <v>0.63617225661586962</v>
      </c>
      <c r="N2096" s="7" t="e">
        <f>INDEX('2021 Certified EVM Plan'!G:G,MATCH(B2096,'2021 Certified EVM Plan'!E:E,0))</f>
        <v>#N/A</v>
      </c>
      <c r="O2096" s="7" t="e">
        <f>INDEX('2021 Certified EVM Plan'!M:M,MATCH(B2096,'2021 Certified EVM Plan'!E:E,0))</f>
        <v>#N/A</v>
      </c>
      <c r="P2096" s="7">
        <f t="shared" si="32"/>
        <v>1</v>
      </c>
      <c r="Q2096" s="26" t="e">
        <f>IF(INDEX('2021 Certified EVM Plan'!H:H,MATCH(B2096,'2021 Certified EVM Plan'!E:E,0))=1,M2096,#N/A)</f>
        <v>#N/A</v>
      </c>
      <c r="R2096" s="26" t="e">
        <f>IF(INDEX('2021 Certified EVM Plan'!J:J,MATCH(B2096,'2021 Certified EVM Plan'!E:E,0))=1,M2096,#N/A)</f>
        <v>#N/A</v>
      </c>
      <c r="S2096" s="26" t="e">
        <f>IF(INDEX('2021 Certified EVM Plan'!K:K,MATCH(B2096,'2021 Certified EVM Plan'!E:E,0))=1,M2096,#N/A)</f>
        <v>#N/A</v>
      </c>
    </row>
    <row r="2097" spans="1:19" x14ac:dyDescent="0.25">
      <c r="A2097" s="22" t="s">
        <v>2195</v>
      </c>
      <c r="B2097" s="22">
        <v>3027</v>
      </c>
      <c r="C2097" s="22">
        <v>21</v>
      </c>
      <c r="D2097" s="27">
        <v>9.3591019181465395E-5</v>
      </c>
      <c r="E2097" s="22">
        <v>182771101</v>
      </c>
      <c r="F2097" s="22" t="s">
        <v>2847</v>
      </c>
      <c r="G2097" s="22" t="s">
        <v>2848</v>
      </c>
      <c r="H2097" s="22">
        <v>9200.2096421599399</v>
      </c>
      <c r="I2097" s="24">
        <f>'EVM CPZ List'!$D2097*'EVM CPZ List'!$C2097</f>
        <v>1.9654114028107733E-3</v>
      </c>
      <c r="J2097" s="25">
        <f>INDEX('Pivot of Risk Data'!A:A,MATCH('EVM CPZ List'!$B2097,'Pivot of Risk Data'!B:B,0),1)</f>
        <v>2060</v>
      </c>
      <c r="K2097" s="22">
        <f>0.000621371*'EVM CPZ List'!$H2097</f>
        <v>5.7167434655585643</v>
      </c>
      <c r="L2097" s="22">
        <f>L2096+'EVM CPZ List'!$K2097</f>
        <v>23027.642665920983</v>
      </c>
      <c r="M2097" s="22">
        <f>M2096-'EVM CPZ List'!$I2097</f>
        <v>0.63420684521305881</v>
      </c>
      <c r="N2097" s="7" t="e">
        <f>INDEX('2021 Certified EVM Plan'!G:G,MATCH(B2097,'2021 Certified EVM Plan'!E:E,0))</f>
        <v>#N/A</v>
      </c>
      <c r="O2097" s="7" t="e">
        <f>INDEX('2021 Certified EVM Plan'!M:M,MATCH(B2097,'2021 Certified EVM Plan'!E:E,0))</f>
        <v>#N/A</v>
      </c>
      <c r="P2097" s="7">
        <f t="shared" si="32"/>
        <v>1</v>
      </c>
      <c r="Q2097" s="26" t="e">
        <f>IF(INDEX('2021 Certified EVM Plan'!H:H,MATCH(B2097,'2021 Certified EVM Plan'!E:E,0))=1,M2097,#N/A)</f>
        <v>#N/A</v>
      </c>
      <c r="R2097" s="26" t="e">
        <f>IF(INDEX('2021 Certified EVM Plan'!J:J,MATCH(B2097,'2021 Certified EVM Plan'!E:E,0))=1,M2097,#N/A)</f>
        <v>#N/A</v>
      </c>
      <c r="S2097" s="26" t="e">
        <f>IF(INDEX('2021 Certified EVM Plan'!K:K,MATCH(B2097,'2021 Certified EVM Plan'!E:E,0))=1,M2097,#N/A)</f>
        <v>#N/A</v>
      </c>
    </row>
    <row r="2098" spans="1:19" x14ac:dyDescent="0.25">
      <c r="A2098" s="22" t="s">
        <v>539</v>
      </c>
      <c r="B2098" s="22">
        <v>5961</v>
      </c>
      <c r="C2098" s="22">
        <v>25</v>
      </c>
      <c r="D2098" s="27">
        <v>9.0413409336555404E-5</v>
      </c>
      <c r="E2098" s="22">
        <v>102812101</v>
      </c>
      <c r="F2098" s="22" t="s">
        <v>825</v>
      </c>
      <c r="G2098" s="22" t="s">
        <v>945</v>
      </c>
      <c r="H2098" s="22">
        <v>3325.4735817566302</v>
      </c>
      <c r="I2098" s="24">
        <f>'EVM CPZ List'!$D2098*'EVM CPZ List'!$C2098</f>
        <v>2.260335233413885E-3</v>
      </c>
      <c r="J2098" s="25">
        <f>INDEX('Pivot of Risk Data'!A:A,MATCH('EVM CPZ List'!$B2098,'Pivot of Risk Data'!B:B,0),1)</f>
        <v>2061</v>
      </c>
      <c r="K2098" s="22">
        <f>0.000621371*'EVM CPZ List'!$H2098</f>
        <v>2.0663528449696993</v>
      </c>
      <c r="L2098" s="22">
        <f>L2097+'EVM CPZ List'!$K2098</f>
        <v>23029.709018765952</v>
      </c>
      <c r="M2098" s="22">
        <f>M2097-'EVM CPZ List'!$I2098</f>
        <v>0.63194650997964497</v>
      </c>
      <c r="N2098" s="7" t="e">
        <f>INDEX('2021 Certified EVM Plan'!G:G,MATCH(B2098,'2021 Certified EVM Plan'!E:E,0))</f>
        <v>#N/A</v>
      </c>
      <c r="O2098" s="7" t="e">
        <f>INDEX('2021 Certified EVM Plan'!M:M,MATCH(B2098,'2021 Certified EVM Plan'!E:E,0))</f>
        <v>#N/A</v>
      </c>
      <c r="P2098" s="7">
        <f t="shared" si="32"/>
        <v>1</v>
      </c>
      <c r="Q2098" s="26" t="e">
        <f>IF(INDEX('2021 Certified EVM Plan'!H:H,MATCH(B2098,'2021 Certified EVM Plan'!E:E,0))=1,M2098,#N/A)</f>
        <v>#N/A</v>
      </c>
      <c r="R2098" s="26" t="e">
        <f>IF(INDEX('2021 Certified EVM Plan'!J:J,MATCH(B2098,'2021 Certified EVM Plan'!E:E,0))=1,M2098,#N/A)</f>
        <v>#N/A</v>
      </c>
      <c r="S2098" s="26" t="e">
        <f>IF(INDEX('2021 Certified EVM Plan'!K:K,MATCH(B2098,'2021 Certified EVM Plan'!E:E,0))=1,M2098,#N/A)</f>
        <v>#N/A</v>
      </c>
    </row>
    <row r="2099" spans="1:19" x14ac:dyDescent="0.25">
      <c r="A2099" s="22" t="s">
        <v>2906</v>
      </c>
      <c r="B2099" s="22">
        <v>6520</v>
      </c>
      <c r="C2099" s="22">
        <v>32</v>
      </c>
      <c r="D2099" s="27">
        <v>8.9881045125621002E-5</v>
      </c>
      <c r="E2099" s="22">
        <v>12041112</v>
      </c>
      <c r="F2099" s="22" t="s">
        <v>3255</v>
      </c>
      <c r="G2099" s="22" t="s">
        <v>3256</v>
      </c>
      <c r="H2099" s="22">
        <v>3810.16189696737</v>
      </c>
      <c r="I2099" s="24">
        <f>'EVM CPZ List'!$D2099*'EVM CPZ List'!$C2099</f>
        <v>2.8761934440198721E-3</v>
      </c>
      <c r="J2099" s="25">
        <f>INDEX('Pivot of Risk Data'!A:A,MATCH('EVM CPZ List'!$B2099,'Pivot of Risk Data'!B:B,0),1)</f>
        <v>2062</v>
      </c>
      <c r="K2099" s="22">
        <f>0.000621371*'EVM CPZ List'!$H2099</f>
        <v>2.3675241080805116</v>
      </c>
      <c r="L2099" s="22">
        <f>L2098+'EVM CPZ List'!$K2099</f>
        <v>23032.076542874034</v>
      </c>
      <c r="M2099" s="22">
        <f>M2098-'EVM CPZ List'!$I2099</f>
        <v>0.62907031653562506</v>
      </c>
      <c r="N2099" s="7" t="e">
        <f>INDEX('2021 Certified EVM Plan'!G:G,MATCH(B2099,'2021 Certified EVM Plan'!E:E,0))</f>
        <v>#N/A</v>
      </c>
      <c r="O2099" s="7" t="e">
        <f>INDEX('2021 Certified EVM Plan'!M:M,MATCH(B2099,'2021 Certified EVM Plan'!E:E,0))</f>
        <v>#N/A</v>
      </c>
      <c r="P2099" s="7">
        <f t="shared" si="32"/>
        <v>1</v>
      </c>
      <c r="Q2099" s="26" t="e">
        <f>IF(INDEX('2021 Certified EVM Plan'!H:H,MATCH(B2099,'2021 Certified EVM Plan'!E:E,0))=1,M2099,#N/A)</f>
        <v>#N/A</v>
      </c>
      <c r="R2099" s="26" t="e">
        <f>IF(INDEX('2021 Certified EVM Plan'!J:J,MATCH(B2099,'2021 Certified EVM Plan'!E:E,0))=1,M2099,#N/A)</f>
        <v>#N/A</v>
      </c>
      <c r="S2099" s="26" t="e">
        <f>IF(INDEX('2021 Certified EVM Plan'!K:K,MATCH(B2099,'2021 Certified EVM Plan'!E:E,0))=1,M2099,#N/A)</f>
        <v>#N/A</v>
      </c>
    </row>
    <row r="2100" spans="1:19" x14ac:dyDescent="0.25">
      <c r="A2100" s="22" t="s">
        <v>2906</v>
      </c>
      <c r="B2100" s="22">
        <v>7289</v>
      </c>
      <c r="C2100" s="22">
        <v>61</v>
      </c>
      <c r="D2100" s="27">
        <v>8.9007158365474797E-5</v>
      </c>
      <c r="E2100" s="22">
        <v>14671103</v>
      </c>
      <c r="F2100" s="22" t="s">
        <v>3221</v>
      </c>
      <c r="G2100" s="22" t="s">
        <v>3222</v>
      </c>
      <c r="H2100" s="22">
        <v>6759.5317680033404</v>
      </c>
      <c r="I2100" s="24">
        <f>'EVM CPZ List'!$D2100*'EVM CPZ List'!$C2100</f>
        <v>5.4294366602939629E-3</v>
      </c>
      <c r="J2100" s="25">
        <f>INDEX('Pivot of Risk Data'!A:A,MATCH('EVM CPZ List'!$B2100,'Pivot of Risk Data'!B:B,0),1)</f>
        <v>2063</v>
      </c>
      <c r="K2100" s="22">
        <f>0.000621371*'EVM CPZ List'!$H2100</f>
        <v>4.2001770142160035</v>
      </c>
      <c r="L2100" s="22">
        <f>L2099+'EVM CPZ List'!$K2100</f>
        <v>23036.27671988825</v>
      </c>
      <c r="M2100" s="22">
        <f>M2099-'EVM CPZ List'!$I2100</f>
        <v>0.62364087987533112</v>
      </c>
      <c r="N2100" s="7" t="e">
        <f>INDEX('2021 Certified EVM Plan'!G:G,MATCH(B2100,'2021 Certified EVM Plan'!E:E,0))</f>
        <v>#N/A</v>
      </c>
      <c r="O2100" s="7" t="e">
        <f>INDEX('2021 Certified EVM Plan'!M:M,MATCH(B2100,'2021 Certified EVM Plan'!E:E,0))</f>
        <v>#N/A</v>
      </c>
      <c r="P2100" s="7">
        <f t="shared" si="32"/>
        <v>1</v>
      </c>
      <c r="Q2100" s="26" t="e">
        <f>IF(INDEX('2021 Certified EVM Plan'!H:H,MATCH(B2100,'2021 Certified EVM Plan'!E:E,0))=1,M2100,#N/A)</f>
        <v>#N/A</v>
      </c>
      <c r="R2100" s="26" t="e">
        <f>IF(INDEX('2021 Certified EVM Plan'!J:J,MATCH(B2100,'2021 Certified EVM Plan'!E:E,0))=1,M2100,#N/A)</f>
        <v>#N/A</v>
      </c>
      <c r="S2100" s="26" t="e">
        <f>IF(INDEX('2021 Certified EVM Plan'!K:K,MATCH(B2100,'2021 Certified EVM Plan'!E:E,0))=1,M2100,#N/A)</f>
        <v>#N/A</v>
      </c>
    </row>
    <row r="2101" spans="1:19" x14ac:dyDescent="0.25">
      <c r="A2101" s="22" t="s">
        <v>1672</v>
      </c>
      <c r="B2101" s="22">
        <v>6731</v>
      </c>
      <c r="C2101" s="22">
        <v>83</v>
      </c>
      <c r="D2101" s="27">
        <v>8.8803159918017898E-5</v>
      </c>
      <c r="E2101" s="22">
        <v>162161101</v>
      </c>
      <c r="F2101" s="22" t="s">
        <v>1707</v>
      </c>
      <c r="G2101" s="22" t="s">
        <v>1724</v>
      </c>
      <c r="H2101" s="22">
        <v>8779.0797668578998</v>
      </c>
      <c r="I2101" s="24">
        <f>'EVM CPZ List'!$D2101*'EVM CPZ List'!$C2101</f>
        <v>7.3706622731954854E-3</v>
      </c>
      <c r="J2101" s="25">
        <f>INDEX('Pivot of Risk Data'!A:A,MATCH('EVM CPZ List'!$B2101,'Pivot of Risk Data'!B:B,0),1)</f>
        <v>2064</v>
      </c>
      <c r="K2101" s="22">
        <f>0.000621371*'EVM CPZ List'!$H2101</f>
        <v>5.4550655738122602</v>
      </c>
      <c r="L2101" s="22">
        <f>L2100+'EVM CPZ List'!$K2101</f>
        <v>23041.731785462063</v>
      </c>
      <c r="M2101" s="22">
        <f>M2100-'EVM CPZ List'!$I2101</f>
        <v>0.61627021760213563</v>
      </c>
      <c r="N2101" s="7" t="e">
        <f>INDEX('2021 Certified EVM Plan'!G:G,MATCH(B2101,'2021 Certified EVM Plan'!E:E,0))</f>
        <v>#N/A</v>
      </c>
      <c r="O2101" s="7" t="e">
        <f>INDEX('2021 Certified EVM Plan'!M:M,MATCH(B2101,'2021 Certified EVM Plan'!E:E,0))</f>
        <v>#N/A</v>
      </c>
      <c r="P2101" s="7">
        <f t="shared" si="32"/>
        <v>1</v>
      </c>
      <c r="Q2101" s="26" t="e">
        <f>IF(INDEX('2021 Certified EVM Plan'!H:H,MATCH(B2101,'2021 Certified EVM Plan'!E:E,0))=1,M2101,#N/A)</f>
        <v>#N/A</v>
      </c>
      <c r="R2101" s="26" t="e">
        <f>IF(INDEX('2021 Certified EVM Plan'!J:J,MATCH(B2101,'2021 Certified EVM Plan'!E:E,0))=1,M2101,#N/A)</f>
        <v>#N/A</v>
      </c>
      <c r="S2101" s="26" t="e">
        <f>IF(INDEX('2021 Certified EVM Plan'!K:K,MATCH(B2101,'2021 Certified EVM Plan'!E:E,0))=1,M2101,#N/A)</f>
        <v>#N/A</v>
      </c>
    </row>
    <row r="2102" spans="1:19" x14ac:dyDescent="0.25">
      <c r="A2102" s="22" t="s">
        <v>539</v>
      </c>
      <c r="B2102" s="22">
        <v>4977</v>
      </c>
      <c r="C2102" s="22">
        <v>68</v>
      </c>
      <c r="D2102" s="27">
        <v>8.6934123574012505E-5</v>
      </c>
      <c r="E2102" s="22">
        <v>102361101</v>
      </c>
      <c r="F2102" s="22" t="s">
        <v>853</v>
      </c>
      <c r="G2102" s="22" t="s">
        <v>854</v>
      </c>
      <c r="H2102" s="22">
        <v>14724.1900359271</v>
      </c>
      <c r="I2102" s="24">
        <f>'EVM CPZ List'!$D2102*'EVM CPZ List'!$C2102</f>
        <v>5.9115204030328501E-3</v>
      </c>
      <c r="J2102" s="25">
        <f>INDEX('Pivot of Risk Data'!A:A,MATCH('EVM CPZ List'!$B2102,'Pivot of Risk Data'!B:B,0),1)</f>
        <v>2065</v>
      </c>
      <c r="K2102" s="22">
        <f>0.000621371*'EVM CPZ List'!$H2102</f>
        <v>9.1491846868140581</v>
      </c>
      <c r="L2102" s="22">
        <f>L2101+'EVM CPZ List'!$K2102</f>
        <v>23050.880970148879</v>
      </c>
      <c r="M2102" s="22">
        <f>M2101-'EVM CPZ List'!$I2102</f>
        <v>0.61035869719910274</v>
      </c>
      <c r="N2102" s="7" t="e">
        <f>INDEX('2021 Certified EVM Plan'!G:G,MATCH(B2102,'2021 Certified EVM Plan'!E:E,0))</f>
        <v>#N/A</v>
      </c>
      <c r="O2102" s="7" t="e">
        <f>INDEX('2021 Certified EVM Plan'!M:M,MATCH(B2102,'2021 Certified EVM Plan'!E:E,0))</f>
        <v>#N/A</v>
      </c>
      <c r="P2102" s="7">
        <f t="shared" si="32"/>
        <v>1</v>
      </c>
      <c r="Q2102" s="26" t="e">
        <f>IF(INDEX('2021 Certified EVM Plan'!H:H,MATCH(B2102,'2021 Certified EVM Plan'!E:E,0))=1,M2102,#N/A)</f>
        <v>#N/A</v>
      </c>
      <c r="R2102" s="26" t="e">
        <f>IF(INDEX('2021 Certified EVM Plan'!J:J,MATCH(B2102,'2021 Certified EVM Plan'!E:E,0))=1,M2102,#N/A)</f>
        <v>#N/A</v>
      </c>
      <c r="S2102" s="26" t="e">
        <f>IF(INDEX('2021 Certified EVM Plan'!K:K,MATCH(B2102,'2021 Certified EVM Plan'!E:E,0))=1,M2102,#N/A)</f>
        <v>#N/A</v>
      </c>
    </row>
    <row r="2103" spans="1:19" x14ac:dyDescent="0.25">
      <c r="A2103" s="22" t="s">
        <v>2195</v>
      </c>
      <c r="B2103" s="22">
        <v>1967</v>
      </c>
      <c r="C2103" s="22">
        <v>89</v>
      </c>
      <c r="D2103" s="27">
        <v>8.5223078165810501E-5</v>
      </c>
      <c r="E2103" s="22">
        <v>182492105</v>
      </c>
      <c r="F2103" s="22" t="s">
        <v>2668</v>
      </c>
      <c r="G2103" s="22" t="s">
        <v>2669</v>
      </c>
      <c r="H2103" s="22">
        <v>69788.144491529107</v>
      </c>
      <c r="I2103" s="24">
        <f>'EVM CPZ List'!$D2103*'EVM CPZ List'!$C2103</f>
        <v>7.5848539567571344E-3</v>
      </c>
      <c r="J2103" s="25">
        <f>INDEX('Pivot of Risk Data'!A:A,MATCH('EVM CPZ List'!$B2103,'Pivot of Risk Data'!B:B,0),1)</f>
        <v>2066</v>
      </c>
      <c r="K2103" s="22">
        <f>0.000621371*'EVM CPZ List'!$H2103</f>
        <v>43.364329130845931</v>
      </c>
      <c r="L2103" s="22">
        <f>L2102+'EVM CPZ List'!$K2103</f>
        <v>23094.245299279726</v>
      </c>
      <c r="M2103" s="22">
        <f>M2102-'EVM CPZ List'!$I2103</f>
        <v>0.60277384324234562</v>
      </c>
      <c r="N2103" s="7" t="e">
        <f>INDEX('2021 Certified EVM Plan'!G:G,MATCH(B2103,'2021 Certified EVM Plan'!E:E,0))</f>
        <v>#N/A</v>
      </c>
      <c r="O2103" s="7" t="e">
        <f>INDEX('2021 Certified EVM Plan'!M:M,MATCH(B2103,'2021 Certified EVM Plan'!E:E,0))</f>
        <v>#N/A</v>
      </c>
      <c r="P2103" s="7">
        <f t="shared" si="32"/>
        <v>1</v>
      </c>
      <c r="Q2103" s="26" t="e">
        <f>IF(INDEX('2021 Certified EVM Plan'!H:H,MATCH(B2103,'2021 Certified EVM Plan'!E:E,0))=1,M2103,#N/A)</f>
        <v>#N/A</v>
      </c>
      <c r="R2103" s="26" t="e">
        <f>IF(INDEX('2021 Certified EVM Plan'!J:J,MATCH(B2103,'2021 Certified EVM Plan'!E:E,0))=1,M2103,#N/A)</f>
        <v>#N/A</v>
      </c>
      <c r="S2103" s="26" t="e">
        <f>IF(INDEX('2021 Certified EVM Plan'!K:K,MATCH(B2103,'2021 Certified EVM Plan'!E:E,0))=1,M2103,#N/A)</f>
        <v>#N/A</v>
      </c>
    </row>
    <row r="2104" spans="1:19" x14ac:dyDescent="0.25">
      <c r="A2104" s="22" t="s">
        <v>964</v>
      </c>
      <c r="B2104" s="22">
        <v>6186</v>
      </c>
      <c r="C2104" s="22">
        <v>154</v>
      </c>
      <c r="D2104" s="27">
        <v>8.5170136733896801E-5</v>
      </c>
      <c r="E2104" s="22">
        <v>42761102</v>
      </c>
      <c r="F2104" s="22" t="s">
        <v>1243</v>
      </c>
      <c r="G2104" s="22" t="s">
        <v>1327</v>
      </c>
      <c r="H2104" s="22">
        <v>18050.200506814301</v>
      </c>
      <c r="I2104" s="24">
        <f>'EVM CPZ List'!$D2104*'EVM CPZ List'!$C2104</f>
        <v>1.3116201057020107E-2</v>
      </c>
      <c r="J2104" s="25">
        <f>INDEX('Pivot of Risk Data'!A:A,MATCH('EVM CPZ List'!$B2104,'Pivot of Risk Data'!B:B,0),1)</f>
        <v>2067</v>
      </c>
      <c r="K2104" s="22">
        <f>0.000621371*'EVM CPZ List'!$H2104</f>
        <v>11.215871139119709</v>
      </c>
      <c r="L2104" s="22">
        <f>L2103+'EVM CPZ List'!$K2104</f>
        <v>23105.461170418846</v>
      </c>
      <c r="M2104" s="22">
        <f>M2103-'EVM CPZ List'!$I2104</f>
        <v>0.58965764218532546</v>
      </c>
      <c r="N2104" s="7" t="e">
        <f>INDEX('2021 Certified EVM Plan'!G:G,MATCH(B2104,'2021 Certified EVM Plan'!E:E,0))</f>
        <v>#N/A</v>
      </c>
      <c r="O2104" s="7" t="e">
        <f>INDEX('2021 Certified EVM Plan'!M:M,MATCH(B2104,'2021 Certified EVM Plan'!E:E,0))</f>
        <v>#N/A</v>
      </c>
      <c r="P2104" s="7">
        <f t="shared" si="32"/>
        <v>1</v>
      </c>
      <c r="Q2104" s="26" t="e">
        <f>IF(INDEX('2021 Certified EVM Plan'!H:H,MATCH(B2104,'2021 Certified EVM Plan'!E:E,0))=1,M2104,#N/A)</f>
        <v>#N/A</v>
      </c>
      <c r="R2104" s="26" t="e">
        <f>IF(INDEX('2021 Certified EVM Plan'!J:J,MATCH(B2104,'2021 Certified EVM Plan'!E:E,0))=1,M2104,#N/A)</f>
        <v>#N/A</v>
      </c>
      <c r="S2104" s="26" t="e">
        <f>IF(INDEX('2021 Certified EVM Plan'!K:K,MATCH(B2104,'2021 Certified EVM Plan'!E:E,0))=1,M2104,#N/A)</f>
        <v>#N/A</v>
      </c>
    </row>
    <row r="2105" spans="1:19" x14ac:dyDescent="0.25">
      <c r="A2105" s="22" t="s">
        <v>539</v>
      </c>
      <c r="B2105" s="22">
        <v>3988</v>
      </c>
      <c r="C2105" s="22">
        <v>234</v>
      </c>
      <c r="D2105" s="27">
        <v>8.5109338553317096E-5</v>
      </c>
      <c r="E2105" s="22">
        <v>103311101</v>
      </c>
      <c r="F2105" s="22" t="s">
        <v>842</v>
      </c>
      <c r="G2105" s="22" t="s">
        <v>863</v>
      </c>
      <c r="H2105" s="22">
        <v>28964.499301035299</v>
      </c>
      <c r="I2105" s="24">
        <f>'EVM CPZ List'!$D2105*'EVM CPZ List'!$C2105</f>
        <v>1.9915585221476201E-2</v>
      </c>
      <c r="J2105" s="25">
        <f>INDEX('Pivot of Risk Data'!A:A,MATCH('EVM CPZ List'!$B2105,'Pivot of Risk Data'!B:B,0),1)</f>
        <v>2068</v>
      </c>
      <c r="K2105" s="22">
        <f>0.000621371*'EVM CPZ List'!$H2105</f>
        <v>17.997699895183604</v>
      </c>
      <c r="L2105" s="22">
        <f>L2104+'EVM CPZ List'!$K2105</f>
        <v>23123.458870314029</v>
      </c>
      <c r="M2105" s="22">
        <f>M2104-'EVM CPZ List'!$I2105</f>
        <v>0.56974205696384927</v>
      </c>
      <c r="N2105" s="7" t="e">
        <f>INDEX('2021 Certified EVM Plan'!G:G,MATCH(B2105,'2021 Certified EVM Plan'!E:E,0))</f>
        <v>#N/A</v>
      </c>
      <c r="O2105" s="7" t="e">
        <f>INDEX('2021 Certified EVM Plan'!M:M,MATCH(B2105,'2021 Certified EVM Plan'!E:E,0))</f>
        <v>#N/A</v>
      </c>
      <c r="P2105" s="7">
        <f t="shared" si="32"/>
        <v>1</v>
      </c>
      <c r="Q2105" s="26" t="e">
        <f>IF(INDEX('2021 Certified EVM Plan'!H:H,MATCH(B2105,'2021 Certified EVM Plan'!E:E,0))=1,M2105,#N/A)</f>
        <v>#N/A</v>
      </c>
      <c r="R2105" s="26" t="e">
        <f>IF(INDEX('2021 Certified EVM Plan'!J:J,MATCH(B2105,'2021 Certified EVM Plan'!E:E,0))=1,M2105,#N/A)</f>
        <v>#N/A</v>
      </c>
      <c r="S2105" s="26" t="e">
        <f>IF(INDEX('2021 Certified EVM Plan'!K:K,MATCH(B2105,'2021 Certified EVM Plan'!E:E,0))=1,M2105,#N/A)</f>
        <v>#N/A</v>
      </c>
    </row>
    <row r="2106" spans="1:19" x14ac:dyDescent="0.25">
      <c r="A2106" s="22" t="s">
        <v>2195</v>
      </c>
      <c r="B2106" s="22">
        <v>259</v>
      </c>
      <c r="C2106" s="22">
        <v>311</v>
      </c>
      <c r="D2106" s="27">
        <v>8.4235595339597901E-5</v>
      </c>
      <c r="E2106" s="22">
        <v>83692105</v>
      </c>
      <c r="F2106" s="22" t="s">
        <v>2312</v>
      </c>
      <c r="G2106" s="22" t="s">
        <v>2430</v>
      </c>
      <c r="H2106" s="22">
        <v>34034.380242133098</v>
      </c>
      <c r="I2106" s="24">
        <f>'EVM CPZ List'!$D2106*'EVM CPZ List'!$C2106</f>
        <v>2.6197270150614946E-2</v>
      </c>
      <c r="J2106" s="25">
        <f>INDEX('Pivot of Risk Data'!A:A,MATCH('EVM CPZ List'!$B2106,'Pivot of Risk Data'!B:B,0),1)</f>
        <v>2069</v>
      </c>
      <c r="K2106" s="22">
        <f>0.000621371*'EVM CPZ List'!$H2106</f>
        <v>21.147976885434485</v>
      </c>
      <c r="L2106" s="22">
        <f>L2105+'EVM CPZ List'!$K2106</f>
        <v>23144.606847199462</v>
      </c>
      <c r="M2106" s="22">
        <f>M2105-'EVM CPZ List'!$I2106</f>
        <v>0.54354478681323437</v>
      </c>
      <c r="N2106" s="7" t="e">
        <f>INDEX('2021 Certified EVM Plan'!G:G,MATCH(B2106,'2021 Certified EVM Plan'!E:E,0))</f>
        <v>#N/A</v>
      </c>
      <c r="O2106" s="7" t="e">
        <f>INDEX('2021 Certified EVM Plan'!M:M,MATCH(B2106,'2021 Certified EVM Plan'!E:E,0))</f>
        <v>#N/A</v>
      </c>
      <c r="P2106" s="7">
        <f t="shared" si="32"/>
        <v>1</v>
      </c>
      <c r="Q2106" s="26" t="e">
        <f>IF(INDEX('2021 Certified EVM Plan'!H:H,MATCH(B2106,'2021 Certified EVM Plan'!E:E,0))=1,M2106,#N/A)</f>
        <v>#N/A</v>
      </c>
      <c r="R2106" s="26" t="e">
        <f>IF(INDEX('2021 Certified EVM Plan'!J:J,MATCH(B2106,'2021 Certified EVM Plan'!E:E,0))=1,M2106,#N/A)</f>
        <v>#N/A</v>
      </c>
      <c r="S2106" s="26" t="e">
        <f>IF(INDEX('2021 Certified EVM Plan'!K:K,MATCH(B2106,'2021 Certified EVM Plan'!E:E,0))=1,M2106,#N/A)</f>
        <v>#N/A</v>
      </c>
    </row>
    <row r="2107" spans="1:19" x14ac:dyDescent="0.25">
      <c r="A2107" s="22" t="s">
        <v>1672</v>
      </c>
      <c r="B2107" s="22">
        <v>320</v>
      </c>
      <c r="C2107" s="22">
        <v>132</v>
      </c>
      <c r="D2107" s="27">
        <v>8.2050018997339104E-5</v>
      </c>
      <c r="E2107" s="22">
        <v>163351704</v>
      </c>
      <c r="F2107" s="22" t="s">
        <v>1767</v>
      </c>
      <c r="G2107" s="22" t="s">
        <v>2003</v>
      </c>
      <c r="H2107" s="22">
        <v>16791.798250927401</v>
      </c>
      <c r="I2107" s="24">
        <f>'EVM CPZ List'!$D2107*'EVM CPZ List'!$C2107</f>
        <v>1.0830602507648762E-2</v>
      </c>
      <c r="J2107" s="25">
        <f>INDEX('Pivot of Risk Data'!A:A,MATCH('EVM CPZ List'!$B2107,'Pivot of Risk Data'!B:B,0),1)</f>
        <v>2070</v>
      </c>
      <c r="K2107" s="22">
        <f>0.000621371*'EVM CPZ List'!$H2107</f>
        <v>10.433936470977009</v>
      </c>
      <c r="L2107" s="22">
        <f>L2106+'EVM CPZ List'!$K2107</f>
        <v>23155.04078367044</v>
      </c>
      <c r="M2107" s="22">
        <f>M2106-'EVM CPZ List'!$I2107</f>
        <v>0.53271418430558559</v>
      </c>
      <c r="N2107" s="7" t="e">
        <f>INDEX('2021 Certified EVM Plan'!G:G,MATCH(B2107,'2021 Certified EVM Plan'!E:E,0))</f>
        <v>#N/A</v>
      </c>
      <c r="O2107" s="7" t="e">
        <f>INDEX('2021 Certified EVM Plan'!M:M,MATCH(B2107,'2021 Certified EVM Plan'!E:E,0))</f>
        <v>#N/A</v>
      </c>
      <c r="P2107" s="7">
        <f t="shared" si="32"/>
        <v>1</v>
      </c>
      <c r="Q2107" s="26" t="e">
        <f>IF(INDEX('2021 Certified EVM Plan'!H:H,MATCH(B2107,'2021 Certified EVM Plan'!E:E,0))=1,M2107,#N/A)</f>
        <v>#N/A</v>
      </c>
      <c r="R2107" s="26" t="e">
        <f>IF(INDEX('2021 Certified EVM Plan'!J:J,MATCH(B2107,'2021 Certified EVM Plan'!E:E,0))=1,M2107,#N/A)</f>
        <v>#N/A</v>
      </c>
      <c r="S2107" s="26" t="e">
        <f>IF(INDEX('2021 Certified EVM Plan'!K:K,MATCH(B2107,'2021 Certified EVM Plan'!E:E,0))=1,M2107,#N/A)</f>
        <v>#N/A</v>
      </c>
    </row>
    <row r="2108" spans="1:19" x14ac:dyDescent="0.25">
      <c r="A2108" s="22" t="s">
        <v>2195</v>
      </c>
      <c r="B2108" s="22">
        <v>2890</v>
      </c>
      <c r="C2108" s="22">
        <v>101</v>
      </c>
      <c r="D2108" s="27">
        <v>8.2000528966564697E-5</v>
      </c>
      <c r="E2108" s="22">
        <v>83252105</v>
      </c>
      <c r="F2108" s="22" t="s">
        <v>2462</v>
      </c>
      <c r="G2108" s="22" t="s">
        <v>2463</v>
      </c>
      <c r="H2108" s="22">
        <v>12715.394871524501</v>
      </c>
      <c r="I2108" s="24">
        <f>'EVM CPZ List'!$D2108*'EVM CPZ List'!$C2108</f>
        <v>8.2820534256230344E-3</v>
      </c>
      <c r="J2108" s="25">
        <f>INDEX('Pivot of Risk Data'!A:A,MATCH('EVM CPZ List'!$B2108,'Pivot of Risk Data'!B:B,0),1)</f>
        <v>2071</v>
      </c>
      <c r="K2108" s="22">
        <f>0.000621371*'EVM CPZ List'!$H2108</f>
        <v>7.9009776267140506</v>
      </c>
      <c r="L2108" s="22">
        <f>L2107+'EVM CPZ List'!$K2108</f>
        <v>23162.941761297156</v>
      </c>
      <c r="M2108" s="22">
        <f>M2107-'EVM CPZ List'!$I2108</f>
        <v>0.52443213087996254</v>
      </c>
      <c r="N2108" s="7" t="e">
        <f>INDEX('2021 Certified EVM Plan'!G:G,MATCH(B2108,'2021 Certified EVM Plan'!E:E,0))</f>
        <v>#N/A</v>
      </c>
      <c r="O2108" s="7" t="e">
        <f>INDEX('2021 Certified EVM Plan'!M:M,MATCH(B2108,'2021 Certified EVM Plan'!E:E,0))</f>
        <v>#N/A</v>
      </c>
      <c r="P2108" s="7">
        <f t="shared" si="32"/>
        <v>1</v>
      </c>
      <c r="Q2108" s="26" t="e">
        <f>IF(INDEX('2021 Certified EVM Plan'!H:H,MATCH(B2108,'2021 Certified EVM Plan'!E:E,0))=1,M2108,#N/A)</f>
        <v>#N/A</v>
      </c>
      <c r="R2108" s="26" t="e">
        <f>IF(INDEX('2021 Certified EVM Plan'!J:J,MATCH(B2108,'2021 Certified EVM Plan'!E:E,0))=1,M2108,#N/A)</f>
        <v>#N/A</v>
      </c>
      <c r="S2108" s="26" t="e">
        <f>IF(INDEX('2021 Certified EVM Plan'!K:K,MATCH(B2108,'2021 Certified EVM Plan'!E:E,0))=1,M2108,#N/A)</f>
        <v>#N/A</v>
      </c>
    </row>
    <row r="2109" spans="1:19" x14ac:dyDescent="0.25">
      <c r="A2109" s="22" t="s">
        <v>2906</v>
      </c>
      <c r="B2109" s="22">
        <v>3571</v>
      </c>
      <c r="C2109" s="22">
        <v>55</v>
      </c>
      <c r="D2109" s="27">
        <v>8.0980213493413798E-5</v>
      </c>
      <c r="E2109" s="22">
        <v>24101103</v>
      </c>
      <c r="F2109" s="22" t="s">
        <v>2589</v>
      </c>
      <c r="G2109" s="22" t="s">
        <v>3125</v>
      </c>
      <c r="H2109" s="22">
        <v>4645.2114161933196</v>
      </c>
      <c r="I2109" s="24">
        <f>'EVM CPZ List'!$D2109*'EVM CPZ List'!$C2109</f>
        <v>4.4539117421377589E-3</v>
      </c>
      <c r="J2109" s="25">
        <f>INDEX('Pivot of Risk Data'!A:A,MATCH('EVM CPZ List'!$B2109,'Pivot of Risk Data'!B:B,0),1)</f>
        <v>2072</v>
      </c>
      <c r="K2109" s="22">
        <f>0.000621371*'EVM CPZ List'!$H2109</f>
        <v>2.8863996628914594</v>
      </c>
      <c r="L2109" s="22">
        <f>L2108+'EVM CPZ List'!$K2109</f>
        <v>23165.828160960045</v>
      </c>
      <c r="M2109" s="22">
        <f>M2108-'EVM CPZ List'!$I2109</f>
        <v>0.51997821913782483</v>
      </c>
      <c r="N2109" s="7" t="e">
        <f>INDEX('2021 Certified EVM Plan'!G:G,MATCH(B2109,'2021 Certified EVM Plan'!E:E,0))</f>
        <v>#N/A</v>
      </c>
      <c r="O2109" s="7" t="e">
        <f>INDEX('2021 Certified EVM Plan'!M:M,MATCH(B2109,'2021 Certified EVM Plan'!E:E,0))</f>
        <v>#N/A</v>
      </c>
      <c r="P2109" s="7">
        <f t="shared" si="32"/>
        <v>1</v>
      </c>
      <c r="Q2109" s="26" t="e">
        <f>IF(INDEX('2021 Certified EVM Plan'!H:H,MATCH(B2109,'2021 Certified EVM Plan'!E:E,0))=1,M2109,#N/A)</f>
        <v>#N/A</v>
      </c>
      <c r="R2109" s="26" t="e">
        <f>IF(INDEX('2021 Certified EVM Plan'!J:J,MATCH(B2109,'2021 Certified EVM Plan'!E:E,0))=1,M2109,#N/A)</f>
        <v>#N/A</v>
      </c>
      <c r="S2109" s="26" t="e">
        <f>IF(INDEX('2021 Certified EVM Plan'!K:K,MATCH(B2109,'2021 Certified EVM Plan'!E:E,0))=1,M2109,#N/A)</f>
        <v>#N/A</v>
      </c>
    </row>
    <row r="2110" spans="1:19" x14ac:dyDescent="0.25">
      <c r="A2110" s="22" t="s">
        <v>539</v>
      </c>
      <c r="B2110" s="22">
        <v>1338</v>
      </c>
      <c r="C2110" s="22">
        <v>118</v>
      </c>
      <c r="D2110" s="27">
        <v>8.0867166980731702E-5</v>
      </c>
      <c r="E2110" s="22">
        <v>103311101</v>
      </c>
      <c r="F2110" s="22" t="s">
        <v>842</v>
      </c>
      <c r="G2110" s="22" t="s">
        <v>898</v>
      </c>
      <c r="H2110" s="22">
        <v>23390.557767107399</v>
      </c>
      <c r="I2110" s="24">
        <f>'EVM CPZ List'!$D2110*'EVM CPZ List'!$C2110</f>
        <v>9.5423257037263402E-3</v>
      </c>
      <c r="J2110" s="25">
        <f>INDEX('Pivot of Risk Data'!A:A,MATCH('EVM CPZ List'!$B2110,'Pivot of Risk Data'!B:B,0),1)</f>
        <v>2073</v>
      </c>
      <c r="K2110" s="22">
        <f>0.000621371*'EVM CPZ List'!$H2110</f>
        <v>14.534214270305291</v>
      </c>
      <c r="L2110" s="22">
        <f>L2109+'EVM CPZ List'!$K2110</f>
        <v>23180.36237523035</v>
      </c>
      <c r="M2110" s="22">
        <f>M2109-'EVM CPZ List'!$I2110</f>
        <v>0.51043589343409845</v>
      </c>
      <c r="N2110" s="7" t="e">
        <f>INDEX('2021 Certified EVM Plan'!G:G,MATCH(B2110,'2021 Certified EVM Plan'!E:E,0))</f>
        <v>#N/A</v>
      </c>
      <c r="O2110" s="7" t="e">
        <f>INDEX('2021 Certified EVM Plan'!M:M,MATCH(B2110,'2021 Certified EVM Plan'!E:E,0))</f>
        <v>#N/A</v>
      </c>
      <c r="P2110" s="7">
        <f t="shared" si="32"/>
        <v>1</v>
      </c>
      <c r="Q2110" s="26" t="e">
        <f>IF(INDEX('2021 Certified EVM Plan'!H:H,MATCH(B2110,'2021 Certified EVM Plan'!E:E,0))=1,M2110,#N/A)</f>
        <v>#N/A</v>
      </c>
      <c r="R2110" s="26" t="e">
        <f>IF(INDEX('2021 Certified EVM Plan'!J:J,MATCH(B2110,'2021 Certified EVM Plan'!E:E,0))=1,M2110,#N/A)</f>
        <v>#N/A</v>
      </c>
      <c r="S2110" s="26" t="e">
        <f>IF(INDEX('2021 Certified EVM Plan'!K:K,MATCH(B2110,'2021 Certified EVM Plan'!E:E,0))=1,M2110,#N/A)</f>
        <v>#N/A</v>
      </c>
    </row>
    <row r="2111" spans="1:19" x14ac:dyDescent="0.25">
      <c r="A2111" s="22" t="s">
        <v>8</v>
      </c>
      <c r="B2111" s="22">
        <v>5977</v>
      </c>
      <c r="C2111" s="22">
        <v>33</v>
      </c>
      <c r="D2111" s="27">
        <v>8.0379528328312805E-5</v>
      </c>
      <c r="E2111" s="22">
        <v>152571104</v>
      </c>
      <c r="F2111" s="22" t="s">
        <v>423</v>
      </c>
      <c r="G2111" s="22" t="s">
        <v>424</v>
      </c>
      <c r="H2111" s="22">
        <v>3538.2319917947402</v>
      </c>
      <c r="I2111" s="24">
        <f>'EVM CPZ List'!$D2111*'EVM CPZ List'!$C2111</f>
        <v>2.6525244348343225E-3</v>
      </c>
      <c r="J2111" s="25">
        <f>INDEX('Pivot of Risk Data'!A:A,MATCH('EVM CPZ List'!$B2111,'Pivot of Risk Data'!B:B,0),1)</f>
        <v>2074</v>
      </c>
      <c r="K2111" s="22">
        <f>0.000621371*'EVM CPZ List'!$H2111</f>
        <v>2.1985547509734897</v>
      </c>
      <c r="L2111" s="22">
        <f>L2110+'EVM CPZ List'!$K2111</f>
        <v>23182.560929981322</v>
      </c>
      <c r="M2111" s="22">
        <f>M2110-'EVM CPZ List'!$I2111</f>
        <v>0.50778336899926413</v>
      </c>
      <c r="N2111" s="7" t="e">
        <f>INDEX('2021 Certified EVM Plan'!G:G,MATCH(B2111,'2021 Certified EVM Plan'!E:E,0))</f>
        <v>#N/A</v>
      </c>
      <c r="O2111" s="7" t="e">
        <f>INDEX('2021 Certified EVM Plan'!M:M,MATCH(B2111,'2021 Certified EVM Plan'!E:E,0))</f>
        <v>#N/A</v>
      </c>
      <c r="P2111" s="7">
        <f t="shared" si="32"/>
        <v>1</v>
      </c>
      <c r="Q2111" s="26" t="e">
        <f>IF(INDEX('2021 Certified EVM Plan'!H:H,MATCH(B2111,'2021 Certified EVM Plan'!E:E,0))=1,M2111,#N/A)</f>
        <v>#N/A</v>
      </c>
      <c r="R2111" s="26" t="e">
        <f>IF(INDEX('2021 Certified EVM Plan'!J:J,MATCH(B2111,'2021 Certified EVM Plan'!E:E,0))=1,M2111,#N/A)</f>
        <v>#N/A</v>
      </c>
      <c r="S2111" s="26" t="e">
        <f>IF(INDEX('2021 Certified EVM Plan'!K:K,MATCH(B2111,'2021 Certified EVM Plan'!E:E,0))=1,M2111,#N/A)</f>
        <v>#N/A</v>
      </c>
    </row>
    <row r="2112" spans="1:19" x14ac:dyDescent="0.25">
      <c r="A2112" s="22" t="s">
        <v>2906</v>
      </c>
      <c r="B2112" s="22">
        <v>7554</v>
      </c>
      <c r="C2112" s="22">
        <v>69</v>
      </c>
      <c r="D2112" s="27">
        <v>7.9711923798206005E-5</v>
      </c>
      <c r="E2112" s="22">
        <v>24131103</v>
      </c>
      <c r="F2112" s="22" t="s">
        <v>3104</v>
      </c>
      <c r="G2112" s="22" t="s">
        <v>3105</v>
      </c>
      <c r="H2112" s="22">
        <v>7297.0219947697597</v>
      </c>
      <c r="I2112" s="24">
        <f>'EVM CPZ List'!$D2112*'EVM CPZ List'!$C2112</f>
        <v>5.5001227420762144E-3</v>
      </c>
      <c r="J2112" s="25">
        <f>INDEX('Pivot of Risk Data'!A:A,MATCH('EVM CPZ List'!$B2112,'Pivot of Risk Data'!B:B,0),1)</f>
        <v>2075</v>
      </c>
      <c r="K2112" s="22">
        <f>0.000621371*'EVM CPZ List'!$H2112</f>
        <v>4.5341578539120801</v>
      </c>
      <c r="L2112" s="22">
        <f>L2111+'EVM CPZ List'!$K2112</f>
        <v>23187.095087835234</v>
      </c>
      <c r="M2112" s="22">
        <f>M2111-'EVM CPZ List'!$I2112</f>
        <v>0.5022832462571879</v>
      </c>
      <c r="N2112" s="7" t="e">
        <f>INDEX('2021 Certified EVM Plan'!G:G,MATCH(B2112,'2021 Certified EVM Plan'!E:E,0))</f>
        <v>#N/A</v>
      </c>
      <c r="O2112" s="7" t="e">
        <f>INDEX('2021 Certified EVM Plan'!M:M,MATCH(B2112,'2021 Certified EVM Plan'!E:E,0))</f>
        <v>#N/A</v>
      </c>
      <c r="P2112" s="7">
        <f t="shared" si="32"/>
        <v>1</v>
      </c>
      <c r="Q2112" s="26" t="e">
        <f>IF(INDEX('2021 Certified EVM Plan'!H:H,MATCH(B2112,'2021 Certified EVM Plan'!E:E,0))=1,M2112,#N/A)</f>
        <v>#N/A</v>
      </c>
      <c r="R2112" s="26" t="e">
        <f>IF(INDEX('2021 Certified EVM Plan'!J:J,MATCH(B2112,'2021 Certified EVM Plan'!E:E,0))=1,M2112,#N/A)</f>
        <v>#N/A</v>
      </c>
      <c r="S2112" s="26" t="e">
        <f>IF(INDEX('2021 Certified EVM Plan'!K:K,MATCH(B2112,'2021 Certified EVM Plan'!E:E,0))=1,M2112,#N/A)</f>
        <v>#N/A</v>
      </c>
    </row>
    <row r="2113" spans="1:19" x14ac:dyDescent="0.25">
      <c r="A2113" s="22" t="s">
        <v>539</v>
      </c>
      <c r="B2113" s="22">
        <v>3611</v>
      </c>
      <c r="C2113" s="22">
        <v>20</v>
      </c>
      <c r="D2113" s="27">
        <v>7.9696676744208202E-5</v>
      </c>
      <c r="E2113" s="22">
        <v>103381101</v>
      </c>
      <c r="F2113" s="22" t="s">
        <v>820</v>
      </c>
      <c r="G2113" s="22" t="s">
        <v>892</v>
      </c>
      <c r="H2113" s="22">
        <v>3697.5337391340499</v>
      </c>
      <c r="I2113" s="24">
        <f>'EVM CPZ List'!$D2113*'EVM CPZ List'!$C2113</f>
        <v>1.5939335348841639E-3</v>
      </c>
      <c r="J2113" s="25">
        <f>INDEX('Pivot of Risk Data'!A:A,MATCH('EVM CPZ List'!$B2113,'Pivot of Risk Data'!B:B,0),1)</f>
        <v>2076</v>
      </c>
      <c r="K2113" s="22">
        <f>0.000621371*'EVM CPZ List'!$H2113</f>
        <v>2.2975402370194637</v>
      </c>
      <c r="L2113" s="22">
        <f>L2112+'EVM CPZ List'!$K2113</f>
        <v>23189.392628072255</v>
      </c>
      <c r="M2113" s="22">
        <f>M2112-'EVM CPZ List'!$I2113</f>
        <v>0.50068931272230377</v>
      </c>
      <c r="N2113" s="7" t="e">
        <f>INDEX('2021 Certified EVM Plan'!G:G,MATCH(B2113,'2021 Certified EVM Plan'!E:E,0))</f>
        <v>#N/A</v>
      </c>
      <c r="O2113" s="7" t="e">
        <f>INDEX('2021 Certified EVM Plan'!M:M,MATCH(B2113,'2021 Certified EVM Plan'!E:E,0))</f>
        <v>#N/A</v>
      </c>
      <c r="P2113" s="7">
        <f t="shared" si="32"/>
        <v>1</v>
      </c>
      <c r="Q2113" s="26" t="e">
        <f>IF(INDEX('2021 Certified EVM Plan'!H:H,MATCH(B2113,'2021 Certified EVM Plan'!E:E,0))=1,M2113,#N/A)</f>
        <v>#N/A</v>
      </c>
      <c r="R2113" s="26" t="e">
        <f>IF(INDEX('2021 Certified EVM Plan'!J:J,MATCH(B2113,'2021 Certified EVM Plan'!E:E,0))=1,M2113,#N/A)</f>
        <v>#N/A</v>
      </c>
      <c r="S2113" s="26" t="e">
        <f>IF(INDEX('2021 Certified EVM Plan'!K:K,MATCH(B2113,'2021 Certified EVM Plan'!E:E,0))=1,M2113,#N/A)</f>
        <v>#N/A</v>
      </c>
    </row>
    <row r="2114" spans="1:19" x14ac:dyDescent="0.25">
      <c r="A2114" s="22" t="s">
        <v>964</v>
      </c>
      <c r="B2114" s="22">
        <v>826</v>
      </c>
      <c r="C2114" s="22">
        <v>352</v>
      </c>
      <c r="D2114" s="27">
        <v>7.9077974287377394E-5</v>
      </c>
      <c r="E2114" s="22">
        <v>42981101</v>
      </c>
      <c r="F2114" s="22" t="s">
        <v>1284</v>
      </c>
      <c r="G2114" s="22" t="s">
        <v>1485</v>
      </c>
      <c r="H2114" s="22">
        <v>35495.076415263902</v>
      </c>
      <c r="I2114" s="24">
        <f>'EVM CPZ List'!$D2114*'EVM CPZ List'!$C2114</f>
        <v>2.7835446949156843E-2</v>
      </c>
      <c r="J2114" s="25">
        <f>INDEX('Pivot of Risk Data'!A:A,MATCH('EVM CPZ List'!$B2114,'Pivot of Risk Data'!B:B,0),1)</f>
        <v>2077</v>
      </c>
      <c r="K2114" s="22">
        <f>0.000621371*'EVM CPZ List'!$H2114</f>
        <v>22.055611127228946</v>
      </c>
      <c r="L2114" s="22">
        <f>L2113+'EVM CPZ List'!$K2114</f>
        <v>23211.448239199482</v>
      </c>
      <c r="M2114" s="22">
        <f>M2113-'EVM CPZ List'!$I2114</f>
        <v>0.47285386577314692</v>
      </c>
      <c r="N2114" s="7" t="e">
        <f>INDEX('2021 Certified EVM Plan'!G:G,MATCH(B2114,'2021 Certified EVM Plan'!E:E,0))</f>
        <v>#N/A</v>
      </c>
      <c r="O2114" s="7" t="e">
        <f>INDEX('2021 Certified EVM Plan'!M:M,MATCH(B2114,'2021 Certified EVM Plan'!E:E,0))</f>
        <v>#N/A</v>
      </c>
      <c r="P2114" s="7">
        <f t="shared" ref="P2114:P2177" si="33">COUNTIF(B:B,B2114)</f>
        <v>1</v>
      </c>
      <c r="Q2114" s="26" t="e">
        <f>IF(INDEX('2021 Certified EVM Plan'!H:H,MATCH(B2114,'2021 Certified EVM Plan'!E:E,0))=1,M2114,#N/A)</f>
        <v>#N/A</v>
      </c>
      <c r="R2114" s="26" t="e">
        <f>IF(INDEX('2021 Certified EVM Plan'!J:J,MATCH(B2114,'2021 Certified EVM Plan'!E:E,0))=1,M2114,#N/A)</f>
        <v>#N/A</v>
      </c>
      <c r="S2114" s="26" t="e">
        <f>IF(INDEX('2021 Certified EVM Plan'!K:K,MATCH(B2114,'2021 Certified EVM Plan'!E:E,0))=1,M2114,#N/A)</f>
        <v>#N/A</v>
      </c>
    </row>
    <row r="2115" spans="1:19" x14ac:dyDescent="0.25">
      <c r="A2115" s="22" t="s">
        <v>8</v>
      </c>
      <c r="B2115" s="22">
        <v>8935</v>
      </c>
      <c r="C2115" s="22">
        <v>24</v>
      </c>
      <c r="D2115" s="27">
        <v>7.8714241312551896E-5</v>
      </c>
      <c r="E2115" s="22">
        <v>152591101</v>
      </c>
      <c r="F2115" s="22" t="s">
        <v>507</v>
      </c>
      <c r="G2115" s="22" t="s">
        <v>524</v>
      </c>
      <c r="H2115" s="22">
        <v>2854.48713655547</v>
      </c>
      <c r="I2115" s="24">
        <f>'EVM CPZ List'!$D2115*'EVM CPZ List'!$C2115</f>
        <v>1.8891417915012456E-3</v>
      </c>
      <c r="J2115" s="25">
        <f>INDEX('Pivot of Risk Data'!A:A,MATCH('EVM CPZ List'!$B2115,'Pivot of Risk Data'!B:B,0),1)</f>
        <v>2078</v>
      </c>
      <c r="K2115" s="22">
        <f>0.000621371*'EVM CPZ List'!$H2115</f>
        <v>1.773695526528609</v>
      </c>
      <c r="L2115" s="22">
        <f>L2114+'EVM CPZ List'!$K2115</f>
        <v>23213.221934726011</v>
      </c>
      <c r="M2115" s="22">
        <f>M2114-'EVM CPZ List'!$I2115</f>
        <v>0.47096472398164568</v>
      </c>
      <c r="N2115" s="7" t="e">
        <f>INDEX('2021 Certified EVM Plan'!G:G,MATCH(B2115,'2021 Certified EVM Plan'!E:E,0))</f>
        <v>#N/A</v>
      </c>
      <c r="O2115" s="7" t="e">
        <f>INDEX('2021 Certified EVM Plan'!M:M,MATCH(B2115,'2021 Certified EVM Plan'!E:E,0))</f>
        <v>#N/A</v>
      </c>
      <c r="P2115" s="7">
        <f t="shared" si="33"/>
        <v>1</v>
      </c>
      <c r="Q2115" s="26" t="e">
        <f>IF(INDEX('2021 Certified EVM Plan'!H:H,MATCH(B2115,'2021 Certified EVM Plan'!E:E,0))=1,M2115,#N/A)</f>
        <v>#N/A</v>
      </c>
      <c r="R2115" s="26" t="e">
        <f>IF(INDEX('2021 Certified EVM Plan'!J:J,MATCH(B2115,'2021 Certified EVM Plan'!E:E,0))=1,M2115,#N/A)</f>
        <v>#N/A</v>
      </c>
      <c r="S2115" s="26" t="e">
        <f>IF(INDEX('2021 Certified EVM Plan'!K:K,MATCH(B2115,'2021 Certified EVM Plan'!E:E,0))=1,M2115,#N/A)</f>
        <v>#N/A</v>
      </c>
    </row>
    <row r="2116" spans="1:19" x14ac:dyDescent="0.25">
      <c r="A2116" s="22" t="s">
        <v>8</v>
      </c>
      <c r="B2116" s="22">
        <v>7774</v>
      </c>
      <c r="C2116" s="22">
        <v>123</v>
      </c>
      <c r="D2116" s="27">
        <v>7.6822681499506707E-5</v>
      </c>
      <c r="E2116" s="22">
        <v>152481106</v>
      </c>
      <c r="F2116" s="22" t="s">
        <v>52</v>
      </c>
      <c r="G2116" s="22" t="s">
        <v>264</v>
      </c>
      <c r="H2116" s="22">
        <v>14079.748933564901</v>
      </c>
      <c r="I2116" s="24">
        <f>'EVM CPZ List'!$D2116*'EVM CPZ List'!$C2116</f>
        <v>9.4491898244393243E-3</v>
      </c>
      <c r="J2116" s="25">
        <f>INDEX('Pivot of Risk Data'!A:A,MATCH('EVM CPZ List'!$B2116,'Pivot of Risk Data'!B:B,0),1)</f>
        <v>2079</v>
      </c>
      <c r="K2116" s="22">
        <f>0.000621371*'EVM CPZ List'!$H2116</f>
        <v>8.7487476745981567</v>
      </c>
      <c r="L2116" s="22">
        <f>L2115+'EVM CPZ List'!$K2116</f>
        <v>23221.97068240061</v>
      </c>
      <c r="M2116" s="22">
        <f>M2115-'EVM CPZ List'!$I2116</f>
        <v>0.46151553415720636</v>
      </c>
      <c r="N2116" s="7" t="e">
        <f>INDEX('2021 Certified EVM Plan'!G:G,MATCH(B2116,'2021 Certified EVM Plan'!E:E,0))</f>
        <v>#N/A</v>
      </c>
      <c r="O2116" s="7" t="e">
        <f>INDEX('2021 Certified EVM Plan'!M:M,MATCH(B2116,'2021 Certified EVM Plan'!E:E,0))</f>
        <v>#N/A</v>
      </c>
      <c r="P2116" s="7">
        <f t="shared" si="33"/>
        <v>1</v>
      </c>
      <c r="Q2116" s="26" t="e">
        <f>IF(INDEX('2021 Certified EVM Plan'!H:H,MATCH(B2116,'2021 Certified EVM Plan'!E:E,0))=1,M2116,#N/A)</f>
        <v>#N/A</v>
      </c>
      <c r="R2116" s="26" t="e">
        <f>IF(INDEX('2021 Certified EVM Plan'!J:J,MATCH(B2116,'2021 Certified EVM Plan'!E:E,0))=1,M2116,#N/A)</f>
        <v>#N/A</v>
      </c>
      <c r="S2116" s="26" t="e">
        <f>IF(INDEX('2021 Certified EVM Plan'!K:K,MATCH(B2116,'2021 Certified EVM Plan'!E:E,0))=1,M2116,#N/A)</f>
        <v>#N/A</v>
      </c>
    </row>
    <row r="2117" spans="1:19" x14ac:dyDescent="0.25">
      <c r="A2117" s="22" t="s">
        <v>8</v>
      </c>
      <c r="B2117" s="22">
        <v>2514</v>
      </c>
      <c r="C2117" s="22">
        <v>147</v>
      </c>
      <c r="D2117" s="27">
        <v>7.6635887148439699E-5</v>
      </c>
      <c r="E2117" s="22">
        <v>152241102</v>
      </c>
      <c r="F2117" s="22" t="s">
        <v>247</v>
      </c>
      <c r="G2117" s="22" t="s">
        <v>417</v>
      </c>
      <c r="H2117" s="22">
        <v>15960.9106009551</v>
      </c>
      <c r="I2117" s="24">
        <f>'EVM CPZ List'!$D2117*'EVM CPZ List'!$C2117</f>
        <v>1.1265475410820635E-2</v>
      </c>
      <c r="J2117" s="25">
        <f>INDEX('Pivot of Risk Data'!A:A,MATCH('EVM CPZ List'!$B2117,'Pivot of Risk Data'!B:B,0),1)</f>
        <v>2080</v>
      </c>
      <c r="K2117" s="22">
        <f>0.000621371*'EVM CPZ List'!$H2117</f>
        <v>9.9176469810260706</v>
      </c>
      <c r="L2117" s="22">
        <f>L2116+'EVM CPZ List'!$K2117</f>
        <v>23231.888329381636</v>
      </c>
      <c r="M2117" s="22">
        <f>M2116-'EVM CPZ List'!$I2117</f>
        <v>0.45025005874638574</v>
      </c>
      <c r="N2117" s="7" t="e">
        <f>INDEX('2021 Certified EVM Plan'!G:G,MATCH(B2117,'2021 Certified EVM Plan'!E:E,0))</f>
        <v>#N/A</v>
      </c>
      <c r="O2117" s="7" t="e">
        <f>INDEX('2021 Certified EVM Plan'!M:M,MATCH(B2117,'2021 Certified EVM Plan'!E:E,0))</f>
        <v>#N/A</v>
      </c>
      <c r="P2117" s="7">
        <f t="shared" si="33"/>
        <v>1</v>
      </c>
      <c r="Q2117" s="26" t="e">
        <f>IF(INDEX('2021 Certified EVM Plan'!H:H,MATCH(B2117,'2021 Certified EVM Plan'!E:E,0))=1,M2117,#N/A)</f>
        <v>#N/A</v>
      </c>
      <c r="R2117" s="26" t="e">
        <f>IF(INDEX('2021 Certified EVM Plan'!J:J,MATCH(B2117,'2021 Certified EVM Plan'!E:E,0))=1,M2117,#N/A)</f>
        <v>#N/A</v>
      </c>
      <c r="S2117" s="26" t="e">
        <f>IF(INDEX('2021 Certified EVM Plan'!K:K,MATCH(B2117,'2021 Certified EVM Plan'!E:E,0))=1,M2117,#N/A)</f>
        <v>#N/A</v>
      </c>
    </row>
    <row r="2118" spans="1:19" x14ac:dyDescent="0.25">
      <c r="A2118" s="22" t="s">
        <v>2195</v>
      </c>
      <c r="B2118" s="22">
        <v>7092</v>
      </c>
      <c r="C2118" s="22">
        <v>51</v>
      </c>
      <c r="D2118" s="27">
        <v>7.6460481945284797E-5</v>
      </c>
      <c r="E2118" s="22">
        <v>182492106</v>
      </c>
      <c r="F2118" s="22" t="s">
        <v>2816</v>
      </c>
      <c r="G2118" s="22" t="s">
        <v>2817</v>
      </c>
      <c r="H2118" s="22">
        <v>12351.5176442962</v>
      </c>
      <c r="I2118" s="24">
        <f>'EVM CPZ List'!$D2118*'EVM CPZ List'!$C2118</f>
        <v>3.8994845792095245E-3</v>
      </c>
      <c r="J2118" s="25">
        <f>INDEX('Pivot of Risk Data'!A:A,MATCH('EVM CPZ List'!$B2118,'Pivot of Risk Data'!B:B,0),1)</f>
        <v>2081</v>
      </c>
      <c r="K2118" s="22">
        <f>0.000621371*'EVM CPZ List'!$H2118</f>
        <v>7.6748748701539746</v>
      </c>
      <c r="L2118" s="22">
        <f>L2117+'EVM CPZ List'!$K2118</f>
        <v>23239.56320425179</v>
      </c>
      <c r="M2118" s="22">
        <f>M2117-'EVM CPZ List'!$I2118</f>
        <v>0.44635057416717622</v>
      </c>
      <c r="N2118" s="7" t="e">
        <f>INDEX('2021 Certified EVM Plan'!G:G,MATCH(B2118,'2021 Certified EVM Plan'!E:E,0))</f>
        <v>#N/A</v>
      </c>
      <c r="O2118" s="7" t="e">
        <f>INDEX('2021 Certified EVM Plan'!M:M,MATCH(B2118,'2021 Certified EVM Plan'!E:E,0))</f>
        <v>#N/A</v>
      </c>
      <c r="P2118" s="7">
        <f t="shared" si="33"/>
        <v>1</v>
      </c>
      <c r="Q2118" s="26" t="e">
        <f>IF(INDEX('2021 Certified EVM Plan'!H:H,MATCH(B2118,'2021 Certified EVM Plan'!E:E,0))=1,M2118,#N/A)</f>
        <v>#N/A</v>
      </c>
      <c r="R2118" s="26" t="e">
        <f>IF(INDEX('2021 Certified EVM Plan'!J:J,MATCH(B2118,'2021 Certified EVM Plan'!E:E,0))=1,M2118,#N/A)</f>
        <v>#N/A</v>
      </c>
      <c r="S2118" s="26" t="e">
        <f>IF(INDEX('2021 Certified EVM Plan'!K:K,MATCH(B2118,'2021 Certified EVM Plan'!E:E,0))=1,M2118,#N/A)</f>
        <v>#N/A</v>
      </c>
    </row>
    <row r="2119" spans="1:19" x14ac:dyDescent="0.25">
      <c r="A2119" s="22" t="s">
        <v>2195</v>
      </c>
      <c r="B2119" s="22">
        <v>1902</v>
      </c>
      <c r="C2119" s="22">
        <v>125</v>
      </c>
      <c r="D2119" s="27">
        <v>7.5456275099820803E-5</v>
      </c>
      <c r="E2119" s="22">
        <v>83371107</v>
      </c>
      <c r="F2119" s="22" t="s">
        <v>2438</v>
      </c>
      <c r="G2119" s="22" t="s">
        <v>2511</v>
      </c>
      <c r="H2119" s="22">
        <v>12044.8192979169</v>
      </c>
      <c r="I2119" s="24">
        <f>'EVM CPZ List'!$D2119*'EVM CPZ List'!$C2119</f>
        <v>9.432034387477601E-3</v>
      </c>
      <c r="J2119" s="25">
        <f>INDEX('Pivot of Risk Data'!A:A,MATCH('EVM CPZ List'!$B2119,'Pivot of Risk Data'!B:B,0),1)</f>
        <v>2082</v>
      </c>
      <c r="K2119" s="22">
        <f>0.000621371*'EVM CPZ List'!$H2119</f>
        <v>7.4843014119659221</v>
      </c>
      <c r="L2119" s="22">
        <f>L2118+'EVM CPZ List'!$K2119</f>
        <v>23247.047505663755</v>
      </c>
      <c r="M2119" s="22">
        <f>M2118-'EVM CPZ List'!$I2119</f>
        <v>0.43691853977969863</v>
      </c>
      <c r="N2119" s="7" t="e">
        <f>INDEX('2021 Certified EVM Plan'!G:G,MATCH(B2119,'2021 Certified EVM Plan'!E:E,0))</f>
        <v>#N/A</v>
      </c>
      <c r="O2119" s="7" t="e">
        <f>INDEX('2021 Certified EVM Plan'!M:M,MATCH(B2119,'2021 Certified EVM Plan'!E:E,0))</f>
        <v>#N/A</v>
      </c>
      <c r="P2119" s="7">
        <f t="shared" si="33"/>
        <v>1</v>
      </c>
      <c r="Q2119" s="26" t="e">
        <f>IF(INDEX('2021 Certified EVM Plan'!H:H,MATCH(B2119,'2021 Certified EVM Plan'!E:E,0))=1,M2119,#N/A)</f>
        <v>#N/A</v>
      </c>
      <c r="R2119" s="26" t="e">
        <f>IF(INDEX('2021 Certified EVM Plan'!J:J,MATCH(B2119,'2021 Certified EVM Plan'!E:E,0))=1,M2119,#N/A)</f>
        <v>#N/A</v>
      </c>
      <c r="S2119" s="26" t="e">
        <f>IF(INDEX('2021 Certified EVM Plan'!K:K,MATCH(B2119,'2021 Certified EVM Plan'!E:E,0))=1,M2119,#N/A)</f>
        <v>#N/A</v>
      </c>
    </row>
    <row r="2120" spans="1:19" x14ac:dyDescent="0.25">
      <c r="A2120" s="22" t="s">
        <v>2195</v>
      </c>
      <c r="B2120" s="22">
        <v>6119</v>
      </c>
      <c r="C2120" s="22">
        <v>56</v>
      </c>
      <c r="D2120" s="27">
        <v>7.5143292105014597E-5</v>
      </c>
      <c r="E2120" s="22">
        <v>182492105</v>
      </c>
      <c r="F2120" s="22" t="s">
        <v>2668</v>
      </c>
      <c r="G2120" s="22" t="s">
        <v>2756</v>
      </c>
      <c r="H2120" s="22">
        <v>26554.045002364201</v>
      </c>
      <c r="I2120" s="24">
        <f>'EVM CPZ List'!$D2120*'EVM CPZ List'!$C2120</f>
        <v>4.2080243578808173E-3</v>
      </c>
      <c r="J2120" s="25">
        <f>INDEX('Pivot of Risk Data'!A:A,MATCH('EVM CPZ List'!$B2120,'Pivot of Risk Data'!B:B,0),1)</f>
        <v>2083</v>
      </c>
      <c r="K2120" s="22">
        <f>0.000621371*'EVM CPZ List'!$H2120</f>
        <v>16.499913497164044</v>
      </c>
      <c r="L2120" s="22">
        <f>L2119+'EVM CPZ List'!$K2120</f>
        <v>23263.547419160921</v>
      </c>
      <c r="M2120" s="22">
        <f>M2119-'EVM CPZ List'!$I2120</f>
        <v>0.43271051542181782</v>
      </c>
      <c r="N2120" s="7" t="e">
        <f>INDEX('2021 Certified EVM Plan'!G:G,MATCH(B2120,'2021 Certified EVM Plan'!E:E,0))</f>
        <v>#N/A</v>
      </c>
      <c r="O2120" s="7" t="e">
        <f>INDEX('2021 Certified EVM Plan'!M:M,MATCH(B2120,'2021 Certified EVM Plan'!E:E,0))</f>
        <v>#N/A</v>
      </c>
      <c r="P2120" s="7">
        <f t="shared" si="33"/>
        <v>1</v>
      </c>
      <c r="Q2120" s="26" t="e">
        <f>IF(INDEX('2021 Certified EVM Plan'!H:H,MATCH(B2120,'2021 Certified EVM Plan'!E:E,0))=1,M2120,#N/A)</f>
        <v>#N/A</v>
      </c>
      <c r="R2120" s="26" t="e">
        <f>IF(INDEX('2021 Certified EVM Plan'!J:J,MATCH(B2120,'2021 Certified EVM Plan'!E:E,0))=1,M2120,#N/A)</f>
        <v>#N/A</v>
      </c>
      <c r="S2120" s="26" t="e">
        <f>IF(INDEX('2021 Certified EVM Plan'!K:K,MATCH(B2120,'2021 Certified EVM Plan'!E:E,0))=1,M2120,#N/A)</f>
        <v>#N/A</v>
      </c>
    </row>
    <row r="2121" spans="1:19" x14ac:dyDescent="0.25">
      <c r="A2121" s="22" t="s">
        <v>2195</v>
      </c>
      <c r="B2121" s="22">
        <v>5624</v>
      </c>
      <c r="C2121" s="22">
        <v>16</v>
      </c>
      <c r="D2121" s="27">
        <v>7.4668835714709794E-5</v>
      </c>
      <c r="E2121" s="22">
        <v>182052102</v>
      </c>
      <c r="F2121" s="22" t="s">
        <v>2843</v>
      </c>
      <c r="G2121" s="22" t="s">
        <v>2844</v>
      </c>
      <c r="H2121" s="22">
        <v>25828.9181122642</v>
      </c>
      <c r="I2121" s="24">
        <f>'EVM CPZ List'!$D2121*'EVM CPZ List'!$C2121</f>
        <v>1.1947013714353567E-3</v>
      </c>
      <c r="J2121" s="25">
        <f>INDEX('Pivot of Risk Data'!A:A,MATCH('EVM CPZ List'!$B2121,'Pivot of Risk Data'!B:B,0),1)</f>
        <v>2084</v>
      </c>
      <c r="K2121" s="22">
        <f>0.000621371*'EVM CPZ List'!$H2121</f>
        <v>16.049340676335717</v>
      </c>
      <c r="L2121" s="22">
        <f>L2120+'EVM CPZ List'!$K2121</f>
        <v>23279.596759837255</v>
      </c>
      <c r="M2121" s="22">
        <f>M2120-'EVM CPZ List'!$I2121</f>
        <v>0.43151581405038247</v>
      </c>
      <c r="N2121" s="7" t="e">
        <f>INDEX('2021 Certified EVM Plan'!G:G,MATCH(B2121,'2021 Certified EVM Plan'!E:E,0))</f>
        <v>#N/A</v>
      </c>
      <c r="O2121" s="7" t="e">
        <f>INDEX('2021 Certified EVM Plan'!M:M,MATCH(B2121,'2021 Certified EVM Plan'!E:E,0))</f>
        <v>#N/A</v>
      </c>
      <c r="P2121" s="7">
        <f t="shared" si="33"/>
        <v>1</v>
      </c>
      <c r="Q2121" s="26" t="e">
        <f>IF(INDEX('2021 Certified EVM Plan'!H:H,MATCH(B2121,'2021 Certified EVM Plan'!E:E,0))=1,M2121,#N/A)</f>
        <v>#N/A</v>
      </c>
      <c r="R2121" s="26" t="e">
        <f>IF(INDEX('2021 Certified EVM Plan'!J:J,MATCH(B2121,'2021 Certified EVM Plan'!E:E,0))=1,M2121,#N/A)</f>
        <v>#N/A</v>
      </c>
      <c r="S2121" s="26" t="e">
        <f>IF(INDEX('2021 Certified EVM Plan'!K:K,MATCH(B2121,'2021 Certified EVM Plan'!E:E,0))=1,M2121,#N/A)</f>
        <v>#N/A</v>
      </c>
    </row>
    <row r="2122" spans="1:19" x14ac:dyDescent="0.25">
      <c r="A2122" s="22" t="s">
        <v>2906</v>
      </c>
      <c r="B2122" s="22">
        <v>5711</v>
      </c>
      <c r="C2122" s="22">
        <v>37</v>
      </c>
      <c r="D2122" s="27">
        <v>7.36469432849343E-5</v>
      </c>
      <c r="E2122" s="22">
        <v>12101102</v>
      </c>
      <c r="F2122" s="22" t="s">
        <v>3040</v>
      </c>
      <c r="G2122" s="22" t="s">
        <v>3234</v>
      </c>
      <c r="H2122" s="22">
        <v>4723.2659552710002</v>
      </c>
      <c r="I2122" s="24">
        <f>'EVM CPZ List'!$D2122*'EVM CPZ List'!$C2122</f>
        <v>2.7249369015425692E-3</v>
      </c>
      <c r="J2122" s="25">
        <f>INDEX('Pivot of Risk Data'!A:A,MATCH('EVM CPZ List'!$B2122,'Pivot of Risk Data'!B:B,0),1)</f>
        <v>2085</v>
      </c>
      <c r="K2122" s="22">
        <f>0.000621371*'EVM CPZ List'!$H2122</f>
        <v>2.9349004898926969</v>
      </c>
      <c r="L2122" s="22">
        <f>L2121+'EVM CPZ List'!$K2122</f>
        <v>23282.531660327149</v>
      </c>
      <c r="M2122" s="22">
        <f>M2121-'EVM CPZ List'!$I2122</f>
        <v>0.4287908771488399</v>
      </c>
      <c r="N2122" s="7" t="e">
        <f>INDEX('2021 Certified EVM Plan'!G:G,MATCH(B2122,'2021 Certified EVM Plan'!E:E,0))</f>
        <v>#N/A</v>
      </c>
      <c r="O2122" s="7" t="e">
        <f>INDEX('2021 Certified EVM Plan'!M:M,MATCH(B2122,'2021 Certified EVM Plan'!E:E,0))</f>
        <v>#N/A</v>
      </c>
      <c r="P2122" s="7">
        <f t="shared" si="33"/>
        <v>1</v>
      </c>
      <c r="Q2122" s="26" t="e">
        <f>IF(INDEX('2021 Certified EVM Plan'!H:H,MATCH(B2122,'2021 Certified EVM Plan'!E:E,0))=1,M2122,#N/A)</f>
        <v>#N/A</v>
      </c>
      <c r="R2122" s="26" t="e">
        <f>IF(INDEX('2021 Certified EVM Plan'!J:J,MATCH(B2122,'2021 Certified EVM Plan'!E:E,0))=1,M2122,#N/A)</f>
        <v>#N/A</v>
      </c>
      <c r="S2122" s="26" t="e">
        <f>IF(INDEX('2021 Certified EVM Plan'!K:K,MATCH(B2122,'2021 Certified EVM Plan'!E:E,0))=1,M2122,#N/A)</f>
        <v>#N/A</v>
      </c>
    </row>
    <row r="2123" spans="1:19" x14ac:dyDescent="0.25">
      <c r="A2123" s="22" t="s">
        <v>2195</v>
      </c>
      <c r="B2123" s="22">
        <v>3675</v>
      </c>
      <c r="C2123" s="22">
        <v>3</v>
      </c>
      <c r="D2123" s="27">
        <v>7.3262335850558997E-5</v>
      </c>
      <c r="E2123" s="22">
        <v>182492104</v>
      </c>
      <c r="F2123" s="22" t="s">
        <v>2865</v>
      </c>
      <c r="G2123" s="22" t="s">
        <v>2876</v>
      </c>
      <c r="H2123" s="22">
        <v>430.11307006478</v>
      </c>
      <c r="I2123" s="24">
        <f>'EVM CPZ List'!$D2123*'EVM CPZ List'!$C2123</f>
        <v>2.1978700755167699E-4</v>
      </c>
      <c r="J2123" s="25">
        <f>INDEX('Pivot of Risk Data'!A:A,MATCH('EVM CPZ List'!$B2123,'Pivot of Risk Data'!B:B,0),1)</f>
        <v>2086</v>
      </c>
      <c r="K2123" s="22">
        <f>0.000621371*'EVM CPZ List'!$H2123</f>
        <v>0.26725978845922244</v>
      </c>
      <c r="L2123" s="22">
        <f>L2122+'EVM CPZ List'!$K2123</f>
        <v>23282.798920115609</v>
      </c>
      <c r="M2123" s="22">
        <f>M2122-'EVM CPZ List'!$I2123</f>
        <v>0.42857109014128825</v>
      </c>
      <c r="N2123" s="7" t="e">
        <f>INDEX('2021 Certified EVM Plan'!G:G,MATCH(B2123,'2021 Certified EVM Plan'!E:E,0))</f>
        <v>#N/A</v>
      </c>
      <c r="O2123" s="7" t="e">
        <f>INDEX('2021 Certified EVM Plan'!M:M,MATCH(B2123,'2021 Certified EVM Plan'!E:E,0))</f>
        <v>#N/A</v>
      </c>
      <c r="P2123" s="7">
        <f t="shared" si="33"/>
        <v>1</v>
      </c>
      <c r="Q2123" s="26" t="e">
        <f>IF(INDEX('2021 Certified EVM Plan'!H:H,MATCH(B2123,'2021 Certified EVM Plan'!E:E,0))=1,M2123,#N/A)</f>
        <v>#N/A</v>
      </c>
      <c r="R2123" s="26" t="e">
        <f>IF(INDEX('2021 Certified EVM Plan'!J:J,MATCH(B2123,'2021 Certified EVM Plan'!E:E,0))=1,M2123,#N/A)</f>
        <v>#N/A</v>
      </c>
      <c r="S2123" s="26" t="e">
        <f>IF(INDEX('2021 Certified EVM Plan'!K:K,MATCH(B2123,'2021 Certified EVM Plan'!E:E,0))=1,M2123,#N/A)</f>
        <v>#N/A</v>
      </c>
    </row>
    <row r="2124" spans="1:19" x14ac:dyDescent="0.25">
      <c r="A2124" s="22" t="s">
        <v>539</v>
      </c>
      <c r="B2124" s="22">
        <v>2386</v>
      </c>
      <c r="C2124" s="22">
        <v>228</v>
      </c>
      <c r="D2124" s="27">
        <v>7.2650417743697995E-5</v>
      </c>
      <c r="E2124" s="22">
        <v>103732101</v>
      </c>
      <c r="F2124" s="22" t="s">
        <v>879</v>
      </c>
      <c r="G2124" s="22" t="s">
        <v>915</v>
      </c>
      <c r="H2124" s="22">
        <v>33967.807848666598</v>
      </c>
      <c r="I2124" s="24">
        <f>'EVM CPZ List'!$D2124*'EVM CPZ List'!$C2124</f>
        <v>1.6564295245563142E-2</v>
      </c>
      <c r="J2124" s="25">
        <f>INDEX('Pivot of Risk Data'!A:A,MATCH('EVM CPZ List'!$B2124,'Pivot of Risk Data'!B:B,0),1)</f>
        <v>2087</v>
      </c>
      <c r="K2124" s="22">
        <f>0.000621371*'EVM CPZ List'!$H2124</f>
        <v>21.106610730733813</v>
      </c>
      <c r="L2124" s="22">
        <f>L2123+'EVM CPZ List'!$K2124</f>
        <v>23303.905530846343</v>
      </c>
      <c r="M2124" s="22">
        <f>M2123-'EVM CPZ List'!$I2124</f>
        <v>0.41200679489572511</v>
      </c>
      <c r="N2124" s="7" t="e">
        <f>INDEX('2021 Certified EVM Plan'!G:G,MATCH(B2124,'2021 Certified EVM Plan'!E:E,0))</f>
        <v>#N/A</v>
      </c>
      <c r="O2124" s="7" t="e">
        <f>INDEX('2021 Certified EVM Plan'!M:M,MATCH(B2124,'2021 Certified EVM Plan'!E:E,0))</f>
        <v>#N/A</v>
      </c>
      <c r="P2124" s="7">
        <f t="shared" si="33"/>
        <v>1</v>
      </c>
      <c r="Q2124" s="26" t="e">
        <f>IF(INDEX('2021 Certified EVM Plan'!H:H,MATCH(B2124,'2021 Certified EVM Plan'!E:E,0))=1,M2124,#N/A)</f>
        <v>#N/A</v>
      </c>
      <c r="R2124" s="26" t="e">
        <f>IF(INDEX('2021 Certified EVM Plan'!J:J,MATCH(B2124,'2021 Certified EVM Plan'!E:E,0))=1,M2124,#N/A)</f>
        <v>#N/A</v>
      </c>
      <c r="S2124" s="26" t="e">
        <f>IF(INDEX('2021 Certified EVM Plan'!K:K,MATCH(B2124,'2021 Certified EVM Plan'!E:E,0))=1,M2124,#N/A)</f>
        <v>#N/A</v>
      </c>
    </row>
    <row r="2125" spans="1:19" x14ac:dyDescent="0.25">
      <c r="A2125" s="22" t="s">
        <v>539</v>
      </c>
      <c r="B2125" s="22">
        <v>3292</v>
      </c>
      <c r="C2125" s="22">
        <v>261</v>
      </c>
      <c r="D2125" s="27">
        <v>7.1538202966865406E-5</v>
      </c>
      <c r="E2125" s="22">
        <v>103031102</v>
      </c>
      <c r="F2125" s="22" t="s">
        <v>540</v>
      </c>
      <c r="G2125" s="22" t="s">
        <v>648</v>
      </c>
      <c r="H2125" s="22">
        <v>25688.695669059602</v>
      </c>
      <c r="I2125" s="24">
        <f>'EVM CPZ List'!$D2125*'EVM CPZ List'!$C2125</f>
        <v>1.8671470974351873E-2</v>
      </c>
      <c r="J2125" s="25">
        <f>INDEX('Pivot of Risk Data'!A:A,MATCH('EVM CPZ List'!$B2125,'Pivot of Risk Data'!B:B,0),1)</f>
        <v>2088</v>
      </c>
      <c r="K2125" s="22">
        <f>0.000621371*'EVM CPZ List'!$H2125</f>
        <v>15.962210516579233</v>
      </c>
      <c r="L2125" s="22">
        <f>L2124+'EVM CPZ List'!$K2125</f>
        <v>23319.867741362923</v>
      </c>
      <c r="M2125" s="22">
        <f>M2124-'EVM CPZ List'!$I2125</f>
        <v>0.39333532392137327</v>
      </c>
      <c r="N2125" s="7" t="e">
        <f>INDEX('2021 Certified EVM Plan'!G:G,MATCH(B2125,'2021 Certified EVM Plan'!E:E,0))</f>
        <v>#N/A</v>
      </c>
      <c r="O2125" s="7" t="e">
        <f>INDEX('2021 Certified EVM Plan'!M:M,MATCH(B2125,'2021 Certified EVM Plan'!E:E,0))</f>
        <v>#N/A</v>
      </c>
      <c r="P2125" s="7">
        <f t="shared" si="33"/>
        <v>1</v>
      </c>
      <c r="Q2125" s="26" t="e">
        <f>IF(INDEX('2021 Certified EVM Plan'!H:H,MATCH(B2125,'2021 Certified EVM Plan'!E:E,0))=1,M2125,#N/A)</f>
        <v>#N/A</v>
      </c>
      <c r="R2125" s="26" t="e">
        <f>IF(INDEX('2021 Certified EVM Plan'!J:J,MATCH(B2125,'2021 Certified EVM Plan'!E:E,0))=1,M2125,#N/A)</f>
        <v>#N/A</v>
      </c>
      <c r="S2125" s="26" t="e">
        <f>IF(INDEX('2021 Certified EVM Plan'!K:K,MATCH(B2125,'2021 Certified EVM Plan'!E:E,0))=1,M2125,#N/A)</f>
        <v>#N/A</v>
      </c>
    </row>
    <row r="2126" spans="1:19" x14ac:dyDescent="0.25">
      <c r="A2126" s="22" t="s">
        <v>2195</v>
      </c>
      <c r="B2126" s="22">
        <v>1783</v>
      </c>
      <c r="C2126" s="22">
        <v>56</v>
      </c>
      <c r="D2126" s="27">
        <v>7.1185933398263998E-5</v>
      </c>
      <c r="E2126" s="22">
        <v>182941102</v>
      </c>
      <c r="F2126" s="22" t="s">
        <v>2440</v>
      </c>
      <c r="G2126" s="22" t="s">
        <v>2825</v>
      </c>
      <c r="H2126" s="22">
        <v>14861.259747226401</v>
      </c>
      <c r="I2126" s="24">
        <f>'EVM CPZ List'!$D2126*'EVM CPZ List'!$C2126</f>
        <v>3.9864122703027836E-3</v>
      </c>
      <c r="J2126" s="25">
        <f>INDEX('Pivot of Risk Data'!A:A,MATCH('EVM CPZ List'!$B2126,'Pivot of Risk Data'!B:B,0),1)</f>
        <v>2089</v>
      </c>
      <c r="K2126" s="22">
        <f>0.000621371*'EVM CPZ List'!$H2126</f>
        <v>9.2343558303938167</v>
      </c>
      <c r="L2126" s="22">
        <f>L2125+'EVM CPZ List'!$K2126</f>
        <v>23329.102097193318</v>
      </c>
      <c r="M2126" s="22">
        <f>M2125-'EVM CPZ List'!$I2126</f>
        <v>0.3893489116510705</v>
      </c>
      <c r="N2126" s="7" t="e">
        <f>INDEX('2021 Certified EVM Plan'!G:G,MATCH(B2126,'2021 Certified EVM Plan'!E:E,0))</f>
        <v>#N/A</v>
      </c>
      <c r="O2126" s="7" t="e">
        <f>INDEX('2021 Certified EVM Plan'!M:M,MATCH(B2126,'2021 Certified EVM Plan'!E:E,0))</f>
        <v>#N/A</v>
      </c>
      <c r="P2126" s="7">
        <f t="shared" si="33"/>
        <v>1</v>
      </c>
      <c r="Q2126" s="26" t="e">
        <f>IF(INDEX('2021 Certified EVM Plan'!H:H,MATCH(B2126,'2021 Certified EVM Plan'!E:E,0))=1,M2126,#N/A)</f>
        <v>#N/A</v>
      </c>
      <c r="R2126" s="26" t="e">
        <f>IF(INDEX('2021 Certified EVM Plan'!J:J,MATCH(B2126,'2021 Certified EVM Plan'!E:E,0))=1,M2126,#N/A)</f>
        <v>#N/A</v>
      </c>
      <c r="S2126" s="26" t="e">
        <f>IF(INDEX('2021 Certified EVM Plan'!K:K,MATCH(B2126,'2021 Certified EVM Plan'!E:E,0))=1,M2126,#N/A)</f>
        <v>#N/A</v>
      </c>
    </row>
    <row r="2127" spans="1:19" x14ac:dyDescent="0.25">
      <c r="A2127" s="22" t="s">
        <v>964</v>
      </c>
      <c r="B2127" s="22">
        <v>1816</v>
      </c>
      <c r="C2127" s="22">
        <v>181</v>
      </c>
      <c r="D2127" s="27">
        <v>7.0733449828937406E-5</v>
      </c>
      <c r="E2127" s="22">
        <v>42761104</v>
      </c>
      <c r="F2127" s="22" t="s">
        <v>1238</v>
      </c>
      <c r="G2127" s="22" t="s">
        <v>1440</v>
      </c>
      <c r="H2127" s="22">
        <v>18031.261560851599</v>
      </c>
      <c r="I2127" s="24">
        <f>'EVM CPZ List'!$D2127*'EVM CPZ List'!$C2127</f>
        <v>1.280275441903767E-2</v>
      </c>
      <c r="J2127" s="25">
        <f>INDEX('Pivot of Risk Data'!A:A,MATCH('EVM CPZ List'!$B2127,'Pivot of Risk Data'!B:B,0),1)</f>
        <v>2090</v>
      </c>
      <c r="K2127" s="22">
        <f>0.000621371*'EVM CPZ List'!$H2127</f>
        <v>11.204103027327919</v>
      </c>
      <c r="L2127" s="22">
        <f>L2126+'EVM CPZ List'!$K2127</f>
        <v>23340.306200220646</v>
      </c>
      <c r="M2127" s="22">
        <f>M2126-'EVM CPZ List'!$I2127</f>
        <v>0.37654615723203283</v>
      </c>
      <c r="N2127" s="7" t="e">
        <f>INDEX('2021 Certified EVM Plan'!G:G,MATCH(B2127,'2021 Certified EVM Plan'!E:E,0))</f>
        <v>#N/A</v>
      </c>
      <c r="O2127" s="7" t="e">
        <f>INDEX('2021 Certified EVM Plan'!M:M,MATCH(B2127,'2021 Certified EVM Plan'!E:E,0))</f>
        <v>#N/A</v>
      </c>
      <c r="P2127" s="7">
        <f t="shared" si="33"/>
        <v>1</v>
      </c>
      <c r="Q2127" s="26" t="e">
        <f>IF(INDEX('2021 Certified EVM Plan'!H:H,MATCH(B2127,'2021 Certified EVM Plan'!E:E,0))=1,M2127,#N/A)</f>
        <v>#N/A</v>
      </c>
      <c r="R2127" s="26" t="e">
        <f>IF(INDEX('2021 Certified EVM Plan'!J:J,MATCH(B2127,'2021 Certified EVM Plan'!E:E,0))=1,M2127,#N/A)</f>
        <v>#N/A</v>
      </c>
      <c r="S2127" s="26" t="e">
        <f>IF(INDEX('2021 Certified EVM Plan'!K:K,MATCH(B2127,'2021 Certified EVM Plan'!E:E,0))=1,M2127,#N/A)</f>
        <v>#N/A</v>
      </c>
    </row>
    <row r="2128" spans="1:19" x14ac:dyDescent="0.25">
      <c r="A2128" s="22" t="s">
        <v>1672</v>
      </c>
      <c r="B2128" s="22">
        <v>7364</v>
      </c>
      <c r="C2128" s="22">
        <v>25</v>
      </c>
      <c r="D2128" s="27">
        <v>6.8791494048938505E-5</v>
      </c>
      <c r="E2128" s="22">
        <v>163781704</v>
      </c>
      <c r="F2128" s="22" t="s">
        <v>1816</v>
      </c>
      <c r="G2128" s="22" t="s">
        <v>2051</v>
      </c>
      <c r="H2128" s="22">
        <v>6383.5889122361496</v>
      </c>
      <c r="I2128" s="24">
        <f>'EVM CPZ List'!$D2128*'EVM CPZ List'!$C2128</f>
        <v>1.7197873512234626E-3</v>
      </c>
      <c r="J2128" s="25">
        <f>INDEX('Pivot of Risk Data'!A:A,MATCH('EVM CPZ List'!$B2128,'Pivot of Risk Data'!B:B,0),1)</f>
        <v>2091</v>
      </c>
      <c r="K2128" s="22">
        <f>0.000621371*'EVM CPZ List'!$H2128</f>
        <v>3.9665770259850888</v>
      </c>
      <c r="L2128" s="22">
        <f>L2127+'EVM CPZ List'!$K2128</f>
        <v>23344.272777246631</v>
      </c>
      <c r="M2128" s="22">
        <f>M2127-'EVM CPZ List'!$I2128</f>
        <v>0.37482636988080936</v>
      </c>
      <c r="N2128" s="7" t="e">
        <f>INDEX('2021 Certified EVM Plan'!G:G,MATCH(B2128,'2021 Certified EVM Plan'!E:E,0))</f>
        <v>#N/A</v>
      </c>
      <c r="O2128" s="7" t="e">
        <f>INDEX('2021 Certified EVM Plan'!M:M,MATCH(B2128,'2021 Certified EVM Plan'!E:E,0))</f>
        <v>#N/A</v>
      </c>
      <c r="P2128" s="7">
        <f t="shared" si="33"/>
        <v>1</v>
      </c>
      <c r="Q2128" s="26" t="e">
        <f>IF(INDEX('2021 Certified EVM Plan'!H:H,MATCH(B2128,'2021 Certified EVM Plan'!E:E,0))=1,M2128,#N/A)</f>
        <v>#N/A</v>
      </c>
      <c r="R2128" s="26" t="e">
        <f>IF(INDEX('2021 Certified EVM Plan'!J:J,MATCH(B2128,'2021 Certified EVM Plan'!E:E,0))=1,M2128,#N/A)</f>
        <v>#N/A</v>
      </c>
      <c r="S2128" s="26" t="e">
        <f>IF(INDEX('2021 Certified EVM Plan'!K:K,MATCH(B2128,'2021 Certified EVM Plan'!E:E,0))=1,M2128,#N/A)</f>
        <v>#N/A</v>
      </c>
    </row>
    <row r="2129" spans="1:19" x14ac:dyDescent="0.25">
      <c r="A2129" s="22" t="s">
        <v>539</v>
      </c>
      <c r="B2129" s="22">
        <v>5681</v>
      </c>
      <c r="C2129" s="22">
        <v>149</v>
      </c>
      <c r="D2129" s="27">
        <v>6.7303264573265303E-5</v>
      </c>
      <c r="E2129" s="22">
        <v>102541101</v>
      </c>
      <c r="F2129" s="22" t="s">
        <v>694</v>
      </c>
      <c r="G2129" s="22" t="s">
        <v>859</v>
      </c>
      <c r="H2129" s="22">
        <v>16481.288493056902</v>
      </c>
      <c r="I2129" s="24">
        <f>'EVM CPZ List'!$D2129*'EVM CPZ List'!$C2129</f>
        <v>1.002818642141653E-2</v>
      </c>
      <c r="J2129" s="25">
        <f>INDEX('Pivot of Risk Data'!A:A,MATCH('EVM CPZ List'!$B2129,'Pivot of Risk Data'!B:B,0),1)</f>
        <v>2092</v>
      </c>
      <c r="K2129" s="22">
        <f>0.000621371*'EVM CPZ List'!$H2129</f>
        <v>10.24099471221926</v>
      </c>
      <c r="L2129" s="22">
        <f>L2128+'EVM CPZ List'!$K2129</f>
        <v>23354.513771958849</v>
      </c>
      <c r="M2129" s="22">
        <f>M2128-'EVM CPZ List'!$I2129</f>
        <v>0.36479818345939286</v>
      </c>
      <c r="N2129" s="7" t="e">
        <f>INDEX('2021 Certified EVM Plan'!G:G,MATCH(B2129,'2021 Certified EVM Plan'!E:E,0))</f>
        <v>#N/A</v>
      </c>
      <c r="O2129" s="7" t="e">
        <f>INDEX('2021 Certified EVM Plan'!M:M,MATCH(B2129,'2021 Certified EVM Plan'!E:E,0))</f>
        <v>#N/A</v>
      </c>
      <c r="P2129" s="7">
        <f t="shared" si="33"/>
        <v>1</v>
      </c>
      <c r="Q2129" s="26" t="e">
        <f>IF(INDEX('2021 Certified EVM Plan'!H:H,MATCH(B2129,'2021 Certified EVM Plan'!E:E,0))=1,M2129,#N/A)</f>
        <v>#N/A</v>
      </c>
      <c r="R2129" s="26" t="e">
        <f>IF(INDEX('2021 Certified EVM Plan'!J:J,MATCH(B2129,'2021 Certified EVM Plan'!E:E,0))=1,M2129,#N/A)</f>
        <v>#N/A</v>
      </c>
      <c r="S2129" s="26" t="e">
        <f>IF(INDEX('2021 Certified EVM Plan'!K:K,MATCH(B2129,'2021 Certified EVM Plan'!E:E,0))=1,M2129,#N/A)</f>
        <v>#N/A</v>
      </c>
    </row>
    <row r="2130" spans="1:19" x14ac:dyDescent="0.25">
      <c r="A2130" s="22" t="s">
        <v>2195</v>
      </c>
      <c r="B2130" s="22">
        <v>3628</v>
      </c>
      <c r="C2130" s="22">
        <v>60</v>
      </c>
      <c r="D2130" s="27">
        <v>6.5738816679295804E-5</v>
      </c>
      <c r="E2130" s="22">
        <v>183052108</v>
      </c>
      <c r="F2130" s="22" t="s">
        <v>2398</v>
      </c>
      <c r="G2130" s="22" t="s">
        <v>2458</v>
      </c>
      <c r="H2130" s="22">
        <v>5903.9832337927601</v>
      </c>
      <c r="I2130" s="24">
        <f>'EVM CPZ List'!$D2130*'EVM CPZ List'!$C2130</f>
        <v>3.9443290007577479E-3</v>
      </c>
      <c r="J2130" s="25">
        <f>INDEX('Pivot of Risk Data'!A:A,MATCH('EVM CPZ List'!$B2130,'Pivot of Risk Data'!B:B,0),1)</f>
        <v>2093</v>
      </c>
      <c r="K2130" s="22">
        <f>0.000621371*'EVM CPZ List'!$H2130</f>
        <v>3.6685639659650411</v>
      </c>
      <c r="L2130" s="22">
        <f>L2129+'EVM CPZ List'!$K2130</f>
        <v>23358.182335924816</v>
      </c>
      <c r="M2130" s="22">
        <f>M2129-'EVM CPZ List'!$I2130</f>
        <v>0.3608538544586351</v>
      </c>
      <c r="N2130" s="7" t="e">
        <f>INDEX('2021 Certified EVM Plan'!G:G,MATCH(B2130,'2021 Certified EVM Plan'!E:E,0))</f>
        <v>#N/A</v>
      </c>
      <c r="O2130" s="7" t="e">
        <f>INDEX('2021 Certified EVM Plan'!M:M,MATCH(B2130,'2021 Certified EVM Plan'!E:E,0))</f>
        <v>#N/A</v>
      </c>
      <c r="P2130" s="7">
        <f t="shared" si="33"/>
        <v>1</v>
      </c>
      <c r="Q2130" s="26" t="e">
        <f>IF(INDEX('2021 Certified EVM Plan'!H:H,MATCH(B2130,'2021 Certified EVM Plan'!E:E,0))=1,M2130,#N/A)</f>
        <v>#N/A</v>
      </c>
      <c r="R2130" s="26" t="e">
        <f>IF(INDEX('2021 Certified EVM Plan'!J:J,MATCH(B2130,'2021 Certified EVM Plan'!E:E,0))=1,M2130,#N/A)</f>
        <v>#N/A</v>
      </c>
      <c r="S2130" s="26" t="e">
        <f>IF(INDEX('2021 Certified EVM Plan'!K:K,MATCH(B2130,'2021 Certified EVM Plan'!E:E,0))=1,M2130,#N/A)</f>
        <v>#N/A</v>
      </c>
    </row>
    <row r="2131" spans="1:19" x14ac:dyDescent="0.25">
      <c r="A2131" s="22" t="s">
        <v>2195</v>
      </c>
      <c r="B2131" s="22">
        <v>7129</v>
      </c>
      <c r="C2131" s="22">
        <v>71</v>
      </c>
      <c r="D2131" s="27">
        <v>6.4044045273104004E-5</v>
      </c>
      <c r="E2131" s="22">
        <v>182941101</v>
      </c>
      <c r="F2131" s="22" t="s">
        <v>2522</v>
      </c>
      <c r="G2131" s="22" t="s">
        <v>2523</v>
      </c>
      <c r="H2131" s="22">
        <v>7777.1247234073699</v>
      </c>
      <c r="I2131" s="24">
        <f>'EVM CPZ List'!$D2131*'EVM CPZ List'!$C2131</f>
        <v>4.5471272143903846E-3</v>
      </c>
      <c r="J2131" s="25">
        <f>INDEX('Pivot of Risk Data'!A:A,MATCH('EVM CPZ List'!$B2131,'Pivot of Risk Data'!B:B,0),1)</f>
        <v>2094</v>
      </c>
      <c r="K2131" s="22">
        <f>0.000621371*'EVM CPZ List'!$H2131</f>
        <v>4.832479766508361</v>
      </c>
      <c r="L2131" s="22">
        <f>L2130+'EVM CPZ List'!$K2131</f>
        <v>23363.014815691324</v>
      </c>
      <c r="M2131" s="22">
        <f>M2130-'EVM CPZ List'!$I2131</f>
        <v>0.35630672724424473</v>
      </c>
      <c r="N2131" s="7" t="e">
        <f>INDEX('2021 Certified EVM Plan'!G:G,MATCH(B2131,'2021 Certified EVM Plan'!E:E,0))</f>
        <v>#N/A</v>
      </c>
      <c r="O2131" s="7" t="e">
        <f>INDEX('2021 Certified EVM Plan'!M:M,MATCH(B2131,'2021 Certified EVM Plan'!E:E,0))</f>
        <v>#N/A</v>
      </c>
      <c r="P2131" s="7">
        <f t="shared" si="33"/>
        <v>1</v>
      </c>
      <c r="Q2131" s="26" t="e">
        <f>IF(INDEX('2021 Certified EVM Plan'!H:H,MATCH(B2131,'2021 Certified EVM Plan'!E:E,0))=1,M2131,#N/A)</f>
        <v>#N/A</v>
      </c>
      <c r="R2131" s="26" t="e">
        <f>IF(INDEX('2021 Certified EVM Plan'!J:J,MATCH(B2131,'2021 Certified EVM Plan'!E:E,0))=1,M2131,#N/A)</f>
        <v>#N/A</v>
      </c>
      <c r="S2131" s="26" t="e">
        <f>IF(INDEX('2021 Certified EVM Plan'!K:K,MATCH(B2131,'2021 Certified EVM Plan'!E:E,0))=1,M2131,#N/A)</f>
        <v>#N/A</v>
      </c>
    </row>
    <row r="2132" spans="1:19" x14ac:dyDescent="0.25">
      <c r="A2132" s="22" t="s">
        <v>2906</v>
      </c>
      <c r="B2132" s="22">
        <v>6972</v>
      </c>
      <c r="C2132" s="22">
        <v>62</v>
      </c>
      <c r="D2132" s="27">
        <v>6.3618466479838399E-5</v>
      </c>
      <c r="E2132" s="22">
        <v>13432207</v>
      </c>
      <c r="F2132" s="22" t="s">
        <v>3197</v>
      </c>
      <c r="G2132" s="22" t="s">
        <v>3264</v>
      </c>
      <c r="H2132" s="22">
        <v>15872.9642926941</v>
      </c>
      <c r="I2132" s="24">
        <f>'EVM CPZ List'!$D2132*'EVM CPZ List'!$C2132</f>
        <v>3.9443449217499808E-3</v>
      </c>
      <c r="J2132" s="25">
        <f>INDEX('Pivot of Risk Data'!A:A,MATCH('EVM CPZ List'!$B2132,'Pivot of Risk Data'!B:B,0),1)</f>
        <v>2095</v>
      </c>
      <c r="K2132" s="22">
        <f>0.000621371*'EVM CPZ List'!$H2132</f>
        <v>9.8629996955156258</v>
      </c>
      <c r="L2132" s="22">
        <f>L2131+'EVM CPZ List'!$K2132</f>
        <v>23372.877815386841</v>
      </c>
      <c r="M2132" s="22">
        <f>M2131-'EVM CPZ List'!$I2132</f>
        <v>0.35236238232249473</v>
      </c>
      <c r="N2132" s="7" t="e">
        <f>INDEX('2021 Certified EVM Plan'!G:G,MATCH(B2132,'2021 Certified EVM Plan'!E:E,0))</f>
        <v>#N/A</v>
      </c>
      <c r="O2132" s="7" t="e">
        <f>INDEX('2021 Certified EVM Plan'!M:M,MATCH(B2132,'2021 Certified EVM Plan'!E:E,0))</f>
        <v>#N/A</v>
      </c>
      <c r="P2132" s="7">
        <f t="shared" si="33"/>
        <v>1</v>
      </c>
      <c r="Q2132" s="26" t="e">
        <f>IF(INDEX('2021 Certified EVM Plan'!H:H,MATCH(B2132,'2021 Certified EVM Plan'!E:E,0))=1,M2132,#N/A)</f>
        <v>#N/A</v>
      </c>
      <c r="R2132" s="26" t="e">
        <f>IF(INDEX('2021 Certified EVM Plan'!J:J,MATCH(B2132,'2021 Certified EVM Plan'!E:E,0))=1,M2132,#N/A)</f>
        <v>#N/A</v>
      </c>
      <c r="S2132" s="26" t="e">
        <f>IF(INDEX('2021 Certified EVM Plan'!K:K,MATCH(B2132,'2021 Certified EVM Plan'!E:E,0))=1,M2132,#N/A)</f>
        <v>#N/A</v>
      </c>
    </row>
    <row r="2133" spans="1:19" x14ac:dyDescent="0.25">
      <c r="A2133" s="22" t="s">
        <v>964</v>
      </c>
      <c r="B2133" s="22">
        <v>748</v>
      </c>
      <c r="C2133" s="22">
        <v>210</v>
      </c>
      <c r="D2133" s="27">
        <v>6.1702588383387002E-5</v>
      </c>
      <c r="E2133" s="22">
        <v>43081101</v>
      </c>
      <c r="F2133" s="22" t="s">
        <v>844</v>
      </c>
      <c r="G2133" s="22" t="s">
        <v>1489</v>
      </c>
      <c r="H2133" s="22">
        <v>26689.2485216122</v>
      </c>
      <c r="I2133" s="24">
        <f>'EVM CPZ List'!$D2133*'EVM CPZ List'!$C2133</f>
        <v>1.2957543560511271E-2</v>
      </c>
      <c r="J2133" s="25">
        <f>INDEX('Pivot of Risk Data'!A:A,MATCH('EVM CPZ List'!$B2133,'Pivot of Risk Data'!B:B,0),1)</f>
        <v>2096</v>
      </c>
      <c r="K2133" s="22">
        <f>0.000621371*'EVM CPZ List'!$H2133</f>
        <v>16.583925043122694</v>
      </c>
      <c r="L2133" s="22">
        <f>L2132+'EVM CPZ List'!$K2133</f>
        <v>23389.461740429964</v>
      </c>
      <c r="M2133" s="22">
        <f>M2132-'EVM CPZ List'!$I2133</f>
        <v>0.33940483876198346</v>
      </c>
      <c r="N2133" s="7" t="e">
        <f>INDEX('2021 Certified EVM Plan'!G:G,MATCH(B2133,'2021 Certified EVM Plan'!E:E,0))</f>
        <v>#N/A</v>
      </c>
      <c r="O2133" s="7" t="e">
        <f>INDEX('2021 Certified EVM Plan'!M:M,MATCH(B2133,'2021 Certified EVM Plan'!E:E,0))</f>
        <v>#N/A</v>
      </c>
      <c r="P2133" s="7">
        <f t="shared" si="33"/>
        <v>1</v>
      </c>
      <c r="Q2133" s="26" t="e">
        <f>IF(INDEX('2021 Certified EVM Plan'!H:H,MATCH(B2133,'2021 Certified EVM Plan'!E:E,0))=1,M2133,#N/A)</f>
        <v>#N/A</v>
      </c>
      <c r="R2133" s="26" t="e">
        <f>IF(INDEX('2021 Certified EVM Plan'!J:J,MATCH(B2133,'2021 Certified EVM Plan'!E:E,0))=1,M2133,#N/A)</f>
        <v>#N/A</v>
      </c>
      <c r="S2133" s="26" t="e">
        <f>IF(INDEX('2021 Certified EVM Plan'!K:K,MATCH(B2133,'2021 Certified EVM Plan'!E:E,0))=1,M2133,#N/A)</f>
        <v>#N/A</v>
      </c>
    </row>
    <row r="2134" spans="1:19" x14ac:dyDescent="0.25">
      <c r="A2134" s="22" t="s">
        <v>1672</v>
      </c>
      <c r="B2134" s="22">
        <v>688</v>
      </c>
      <c r="C2134" s="22">
        <v>52</v>
      </c>
      <c r="D2134" s="27">
        <v>5.6936275966743298E-5</v>
      </c>
      <c r="E2134" s="22">
        <v>252811102</v>
      </c>
      <c r="F2134" s="22" t="s">
        <v>1966</v>
      </c>
      <c r="G2134" s="22" t="s">
        <v>2052</v>
      </c>
      <c r="H2134" s="22">
        <v>14069.704184791201</v>
      </c>
      <c r="I2134" s="24">
        <f>'EVM CPZ List'!$D2134*'EVM CPZ List'!$C2134</f>
        <v>2.9606863502706516E-3</v>
      </c>
      <c r="J2134" s="25">
        <f>INDEX('Pivot of Risk Data'!A:A,MATCH('EVM CPZ List'!$B2134,'Pivot of Risk Data'!B:B,0),1)</f>
        <v>2097</v>
      </c>
      <c r="K2134" s="22">
        <f>0.000621371*'EVM CPZ List'!$H2134</f>
        <v>8.7425061590078936</v>
      </c>
      <c r="L2134" s="22">
        <f>L2133+'EVM CPZ List'!$K2134</f>
        <v>23398.204246588972</v>
      </c>
      <c r="M2134" s="22">
        <f>M2133-'EVM CPZ List'!$I2134</f>
        <v>0.33644415241171283</v>
      </c>
      <c r="N2134" s="7" t="e">
        <f>INDEX('2021 Certified EVM Plan'!G:G,MATCH(B2134,'2021 Certified EVM Plan'!E:E,0))</f>
        <v>#N/A</v>
      </c>
      <c r="O2134" s="7" t="e">
        <f>INDEX('2021 Certified EVM Plan'!M:M,MATCH(B2134,'2021 Certified EVM Plan'!E:E,0))</f>
        <v>#N/A</v>
      </c>
      <c r="P2134" s="7">
        <f t="shared" si="33"/>
        <v>1</v>
      </c>
      <c r="Q2134" s="26" t="e">
        <f>IF(INDEX('2021 Certified EVM Plan'!H:H,MATCH(B2134,'2021 Certified EVM Plan'!E:E,0))=1,M2134,#N/A)</f>
        <v>#N/A</v>
      </c>
      <c r="R2134" s="26" t="e">
        <f>IF(INDEX('2021 Certified EVM Plan'!J:J,MATCH(B2134,'2021 Certified EVM Plan'!E:E,0))=1,M2134,#N/A)</f>
        <v>#N/A</v>
      </c>
      <c r="S2134" s="26" t="e">
        <f>IF(INDEX('2021 Certified EVM Plan'!K:K,MATCH(B2134,'2021 Certified EVM Plan'!E:E,0))=1,M2134,#N/A)</f>
        <v>#N/A</v>
      </c>
    </row>
    <row r="2135" spans="1:19" x14ac:dyDescent="0.25">
      <c r="A2135" s="22" t="s">
        <v>1672</v>
      </c>
      <c r="B2135" s="22">
        <v>892</v>
      </c>
      <c r="C2135" s="22">
        <v>40</v>
      </c>
      <c r="D2135" s="27">
        <v>5.6086424253118101E-5</v>
      </c>
      <c r="E2135" s="22">
        <v>258591101</v>
      </c>
      <c r="F2135" s="22" t="s">
        <v>2185</v>
      </c>
      <c r="G2135" s="22" t="s">
        <v>2186</v>
      </c>
      <c r="H2135" s="22">
        <v>6363.6748250536102</v>
      </c>
      <c r="I2135" s="24">
        <f>'EVM CPZ List'!$D2135*'EVM CPZ List'!$C2135</f>
        <v>2.2434569701247241E-3</v>
      </c>
      <c r="J2135" s="25">
        <f>INDEX('Pivot of Risk Data'!A:A,MATCH('EVM CPZ List'!$B2135,'Pivot of Risk Data'!B:B,0),1)</f>
        <v>2098</v>
      </c>
      <c r="K2135" s="22">
        <f>0.000621371*'EVM CPZ List'!$H2135</f>
        <v>3.9542029897183868</v>
      </c>
      <c r="L2135" s="22">
        <f>L2134+'EVM CPZ List'!$K2135</f>
        <v>23402.158449578688</v>
      </c>
      <c r="M2135" s="22">
        <f>M2134-'EVM CPZ List'!$I2135</f>
        <v>0.33420069544158809</v>
      </c>
      <c r="N2135" s="7" t="e">
        <f>INDEX('2021 Certified EVM Plan'!G:G,MATCH(B2135,'2021 Certified EVM Plan'!E:E,0))</f>
        <v>#N/A</v>
      </c>
      <c r="O2135" s="7" t="e">
        <f>INDEX('2021 Certified EVM Plan'!M:M,MATCH(B2135,'2021 Certified EVM Plan'!E:E,0))</f>
        <v>#N/A</v>
      </c>
      <c r="P2135" s="7">
        <f t="shared" si="33"/>
        <v>1</v>
      </c>
      <c r="Q2135" s="26" t="e">
        <f>IF(INDEX('2021 Certified EVM Plan'!H:H,MATCH(B2135,'2021 Certified EVM Plan'!E:E,0))=1,M2135,#N/A)</f>
        <v>#N/A</v>
      </c>
      <c r="R2135" s="26" t="e">
        <f>IF(INDEX('2021 Certified EVM Plan'!J:J,MATCH(B2135,'2021 Certified EVM Plan'!E:E,0))=1,M2135,#N/A)</f>
        <v>#N/A</v>
      </c>
      <c r="S2135" s="26" t="e">
        <f>IF(INDEX('2021 Certified EVM Plan'!K:K,MATCH(B2135,'2021 Certified EVM Plan'!E:E,0))=1,M2135,#N/A)</f>
        <v>#N/A</v>
      </c>
    </row>
    <row r="2136" spans="1:19" x14ac:dyDescent="0.25">
      <c r="A2136" s="22" t="s">
        <v>2906</v>
      </c>
      <c r="B2136" s="22">
        <v>3727</v>
      </c>
      <c r="C2136" s="22">
        <v>2</v>
      </c>
      <c r="D2136" s="27">
        <v>5.4726233807714201E-5</v>
      </c>
      <c r="E2136" s="22">
        <v>43292102</v>
      </c>
      <c r="F2136" s="22" t="s">
        <v>1616</v>
      </c>
      <c r="G2136" s="22" t="s">
        <v>3249</v>
      </c>
      <c r="H2136" s="22">
        <v>187.73254595595699</v>
      </c>
      <c r="I2136" s="24">
        <f>'EVM CPZ List'!$D2136*'EVM CPZ List'!$C2136</f>
        <v>1.094524676154284E-4</v>
      </c>
      <c r="J2136" s="25">
        <f>INDEX('Pivot of Risk Data'!A:A,MATCH('EVM CPZ List'!$B2136,'Pivot of Risk Data'!B:B,0),1)</f>
        <v>2099</v>
      </c>
      <c r="K2136" s="22">
        <f>0.000621371*'EVM CPZ List'!$H2136</f>
        <v>0.11665155981319895</v>
      </c>
      <c r="L2136" s="22">
        <f>L2135+'EVM CPZ List'!$K2136</f>
        <v>23402.275101138501</v>
      </c>
      <c r="M2136" s="22">
        <f>M2135-'EVM CPZ List'!$I2136</f>
        <v>0.33409124297397269</v>
      </c>
      <c r="N2136" s="7" t="e">
        <f>INDEX('2021 Certified EVM Plan'!G:G,MATCH(B2136,'2021 Certified EVM Plan'!E:E,0))</f>
        <v>#N/A</v>
      </c>
      <c r="O2136" s="7" t="e">
        <f>INDEX('2021 Certified EVM Plan'!M:M,MATCH(B2136,'2021 Certified EVM Plan'!E:E,0))</f>
        <v>#N/A</v>
      </c>
      <c r="P2136" s="7">
        <f t="shared" si="33"/>
        <v>1</v>
      </c>
      <c r="Q2136" s="26" t="e">
        <f>IF(INDEX('2021 Certified EVM Plan'!H:H,MATCH(B2136,'2021 Certified EVM Plan'!E:E,0))=1,M2136,#N/A)</f>
        <v>#N/A</v>
      </c>
      <c r="R2136" s="26" t="e">
        <f>IF(INDEX('2021 Certified EVM Plan'!J:J,MATCH(B2136,'2021 Certified EVM Plan'!E:E,0))=1,M2136,#N/A)</f>
        <v>#N/A</v>
      </c>
      <c r="S2136" s="26" t="e">
        <f>IF(INDEX('2021 Certified EVM Plan'!K:K,MATCH(B2136,'2021 Certified EVM Plan'!E:E,0))=1,M2136,#N/A)</f>
        <v>#N/A</v>
      </c>
    </row>
    <row r="2137" spans="1:19" x14ac:dyDescent="0.25">
      <c r="A2137" s="22" t="s">
        <v>2906</v>
      </c>
      <c r="B2137" s="22">
        <v>644</v>
      </c>
      <c r="C2137" s="22">
        <v>85</v>
      </c>
      <c r="D2137" s="27">
        <v>5.4117535532448401E-5</v>
      </c>
      <c r="E2137" s="22">
        <v>13801105</v>
      </c>
      <c r="F2137" s="22" t="s">
        <v>3118</v>
      </c>
      <c r="G2137" s="22" t="s">
        <v>3242</v>
      </c>
      <c r="H2137" s="22">
        <v>9314.4847681359897</v>
      </c>
      <c r="I2137" s="24">
        <f>'EVM CPZ List'!$D2137*'EVM CPZ List'!$C2137</f>
        <v>4.5999905202581143E-3</v>
      </c>
      <c r="J2137" s="25">
        <f>INDEX('Pivot of Risk Data'!A:A,MATCH('EVM CPZ List'!$B2137,'Pivot of Risk Data'!B:B,0),1)</f>
        <v>2100</v>
      </c>
      <c r="K2137" s="22">
        <f>0.000621371*'EVM CPZ List'!$H2137</f>
        <v>5.7877507148614278</v>
      </c>
      <c r="L2137" s="22">
        <f>L2136+'EVM CPZ List'!$K2137</f>
        <v>23408.062851853363</v>
      </c>
      <c r="M2137" s="22">
        <f>M2136-'EVM CPZ List'!$I2137</f>
        <v>0.32949125245371458</v>
      </c>
      <c r="N2137" s="7" t="e">
        <f>INDEX('2021 Certified EVM Plan'!G:G,MATCH(B2137,'2021 Certified EVM Plan'!E:E,0))</f>
        <v>#N/A</v>
      </c>
      <c r="O2137" s="7" t="e">
        <f>INDEX('2021 Certified EVM Plan'!M:M,MATCH(B2137,'2021 Certified EVM Plan'!E:E,0))</f>
        <v>#N/A</v>
      </c>
      <c r="P2137" s="7">
        <f t="shared" si="33"/>
        <v>1</v>
      </c>
      <c r="Q2137" s="26" t="e">
        <f>IF(INDEX('2021 Certified EVM Plan'!H:H,MATCH(B2137,'2021 Certified EVM Plan'!E:E,0))=1,M2137,#N/A)</f>
        <v>#N/A</v>
      </c>
      <c r="R2137" s="26" t="e">
        <f>IF(INDEX('2021 Certified EVM Plan'!J:J,MATCH(B2137,'2021 Certified EVM Plan'!E:E,0))=1,M2137,#N/A)</f>
        <v>#N/A</v>
      </c>
      <c r="S2137" s="26" t="e">
        <f>IF(INDEX('2021 Certified EVM Plan'!K:K,MATCH(B2137,'2021 Certified EVM Plan'!E:E,0))=1,M2137,#N/A)</f>
        <v>#N/A</v>
      </c>
    </row>
    <row r="2138" spans="1:19" x14ac:dyDescent="0.25">
      <c r="A2138" s="22" t="s">
        <v>2195</v>
      </c>
      <c r="B2138" s="22">
        <v>938</v>
      </c>
      <c r="C2138" s="22">
        <v>52</v>
      </c>
      <c r="D2138" s="27">
        <v>5.3930279534421699E-5</v>
      </c>
      <c r="E2138" s="22">
        <v>83252106</v>
      </c>
      <c r="F2138" s="22" t="s">
        <v>2239</v>
      </c>
      <c r="G2138" s="22" t="s">
        <v>2307</v>
      </c>
      <c r="H2138" s="22">
        <v>8257.1442480637506</v>
      </c>
      <c r="I2138" s="24">
        <f>'EVM CPZ List'!$D2138*'EVM CPZ List'!$C2138</f>
        <v>2.8043745357899282E-3</v>
      </c>
      <c r="J2138" s="25">
        <f>INDEX('Pivot of Risk Data'!A:A,MATCH('EVM CPZ List'!$B2138,'Pivot of Risk Data'!B:B,0),1)</f>
        <v>2101</v>
      </c>
      <c r="K2138" s="22">
        <f>0.000621371*'EVM CPZ List'!$H2138</f>
        <v>5.130749978563621</v>
      </c>
      <c r="L2138" s="22">
        <f>L2137+'EVM CPZ List'!$K2138</f>
        <v>23413.193601831928</v>
      </c>
      <c r="M2138" s="22">
        <f>M2137-'EVM CPZ List'!$I2138</f>
        <v>0.32668687791792467</v>
      </c>
      <c r="N2138" s="7" t="e">
        <f>INDEX('2021 Certified EVM Plan'!G:G,MATCH(B2138,'2021 Certified EVM Plan'!E:E,0))</f>
        <v>#N/A</v>
      </c>
      <c r="O2138" s="7" t="e">
        <f>INDEX('2021 Certified EVM Plan'!M:M,MATCH(B2138,'2021 Certified EVM Plan'!E:E,0))</f>
        <v>#N/A</v>
      </c>
      <c r="P2138" s="7">
        <f t="shared" si="33"/>
        <v>1</v>
      </c>
      <c r="Q2138" s="26" t="e">
        <f>IF(INDEX('2021 Certified EVM Plan'!H:H,MATCH(B2138,'2021 Certified EVM Plan'!E:E,0))=1,M2138,#N/A)</f>
        <v>#N/A</v>
      </c>
      <c r="R2138" s="26" t="e">
        <f>IF(INDEX('2021 Certified EVM Plan'!J:J,MATCH(B2138,'2021 Certified EVM Plan'!E:E,0))=1,M2138,#N/A)</f>
        <v>#N/A</v>
      </c>
      <c r="S2138" s="26" t="e">
        <f>IF(INDEX('2021 Certified EVM Plan'!K:K,MATCH(B2138,'2021 Certified EVM Plan'!E:E,0))=1,M2138,#N/A)</f>
        <v>#N/A</v>
      </c>
    </row>
    <row r="2139" spans="1:19" x14ac:dyDescent="0.25">
      <c r="A2139" s="22" t="s">
        <v>2195</v>
      </c>
      <c r="B2139" s="22">
        <v>806</v>
      </c>
      <c r="C2139" s="22">
        <v>46</v>
      </c>
      <c r="D2139" s="27">
        <v>5.3926193488965401E-5</v>
      </c>
      <c r="E2139" s="22">
        <v>183071101</v>
      </c>
      <c r="F2139" s="22" t="s">
        <v>2392</v>
      </c>
      <c r="G2139" s="22" t="s">
        <v>2532</v>
      </c>
      <c r="H2139" s="22">
        <v>6365.4334190831096</v>
      </c>
      <c r="I2139" s="24">
        <f>'EVM CPZ List'!$D2139*'EVM CPZ List'!$C2139</f>
        <v>2.4806049004924085E-3</v>
      </c>
      <c r="J2139" s="25">
        <f>INDEX('Pivot of Risk Data'!A:A,MATCH('EVM CPZ List'!$B2139,'Pivot of Risk Data'!B:B,0),1)</f>
        <v>2102</v>
      </c>
      <c r="K2139" s="22">
        <f>0.000621371*'EVM CPZ List'!$H2139</f>
        <v>3.9552957290490909</v>
      </c>
      <c r="L2139" s="22">
        <f>L2138+'EVM CPZ List'!$K2139</f>
        <v>23417.148897560979</v>
      </c>
      <c r="M2139" s="22">
        <f>M2138-'EVM CPZ List'!$I2139</f>
        <v>0.32420627301743227</v>
      </c>
      <c r="N2139" s="7" t="e">
        <f>INDEX('2021 Certified EVM Plan'!G:G,MATCH(B2139,'2021 Certified EVM Plan'!E:E,0))</f>
        <v>#N/A</v>
      </c>
      <c r="O2139" s="7" t="e">
        <f>INDEX('2021 Certified EVM Plan'!M:M,MATCH(B2139,'2021 Certified EVM Plan'!E:E,0))</f>
        <v>#N/A</v>
      </c>
      <c r="P2139" s="7">
        <f t="shared" si="33"/>
        <v>1</v>
      </c>
      <c r="Q2139" s="26" t="e">
        <f>IF(INDEX('2021 Certified EVM Plan'!H:H,MATCH(B2139,'2021 Certified EVM Plan'!E:E,0))=1,M2139,#N/A)</f>
        <v>#N/A</v>
      </c>
      <c r="R2139" s="26" t="e">
        <f>IF(INDEX('2021 Certified EVM Plan'!J:J,MATCH(B2139,'2021 Certified EVM Plan'!E:E,0))=1,M2139,#N/A)</f>
        <v>#N/A</v>
      </c>
      <c r="S2139" s="26" t="e">
        <f>IF(INDEX('2021 Certified EVM Plan'!K:K,MATCH(B2139,'2021 Certified EVM Plan'!E:E,0))=1,M2139,#N/A)</f>
        <v>#N/A</v>
      </c>
    </row>
    <row r="2140" spans="1:19" x14ac:dyDescent="0.25">
      <c r="A2140" s="22" t="s">
        <v>2195</v>
      </c>
      <c r="B2140" s="22">
        <v>3780</v>
      </c>
      <c r="C2140" s="22">
        <v>177</v>
      </c>
      <c r="D2140" s="27">
        <v>5.4140755237520702E-5</v>
      </c>
      <c r="E2140" s="22">
        <v>82021106</v>
      </c>
      <c r="F2140" s="22" t="s">
        <v>2285</v>
      </c>
      <c r="G2140" s="22" t="s">
        <v>2339</v>
      </c>
      <c r="H2140" s="22">
        <v>19897.480435294401</v>
      </c>
      <c r="I2140" s="24">
        <f>'EVM CPZ List'!$D2140*'EVM CPZ List'!$C2140</f>
        <v>9.5829136770411646E-3</v>
      </c>
      <c r="J2140" s="25">
        <f>INDEX('Pivot of Risk Data'!A:A,MATCH('EVM CPZ List'!$B2140,'Pivot of Risk Data'!B:B,0),1)</f>
        <v>2103</v>
      </c>
      <c r="K2140" s="22">
        <f>0.000621371*'EVM CPZ List'!$H2140</f>
        <v>12.363717315559317</v>
      </c>
      <c r="L2140" s="22">
        <f>L2139+'EVM CPZ List'!$K2140</f>
        <v>23429.512614876538</v>
      </c>
      <c r="M2140" s="22">
        <f>M2139-'EVM CPZ List'!$I2140</f>
        <v>0.3146233593403911</v>
      </c>
      <c r="N2140" s="7" t="e">
        <f>INDEX('2021 Certified EVM Plan'!G:G,MATCH(B2140,'2021 Certified EVM Plan'!E:E,0))</f>
        <v>#N/A</v>
      </c>
      <c r="O2140" s="7" t="e">
        <f>INDEX('2021 Certified EVM Plan'!M:M,MATCH(B2140,'2021 Certified EVM Plan'!E:E,0))</f>
        <v>#N/A</v>
      </c>
      <c r="P2140" s="7">
        <f t="shared" si="33"/>
        <v>2</v>
      </c>
      <c r="Q2140" s="26" t="e">
        <f>IF(INDEX('2021 Certified EVM Plan'!H:H,MATCH(B2140,'2021 Certified EVM Plan'!E:E,0))=1,M2140,#N/A)</f>
        <v>#N/A</v>
      </c>
      <c r="R2140" s="26" t="e">
        <f>IF(INDEX('2021 Certified EVM Plan'!J:J,MATCH(B2140,'2021 Certified EVM Plan'!E:E,0))=1,M2140,#N/A)</f>
        <v>#N/A</v>
      </c>
      <c r="S2140" s="26" t="e">
        <f>IF(INDEX('2021 Certified EVM Plan'!K:K,MATCH(B2140,'2021 Certified EVM Plan'!E:E,0))=1,M2140,#N/A)</f>
        <v>#N/A</v>
      </c>
    </row>
    <row r="2141" spans="1:19" x14ac:dyDescent="0.25">
      <c r="A2141" s="22" t="s">
        <v>2906</v>
      </c>
      <c r="B2141" s="22">
        <v>3780</v>
      </c>
      <c r="C2141" s="22">
        <v>1</v>
      </c>
      <c r="D2141" s="27">
        <v>6.3715758356906298E-6</v>
      </c>
      <c r="E2141" s="22">
        <v>82021106</v>
      </c>
      <c r="F2141" s="22" t="s">
        <v>2285</v>
      </c>
      <c r="G2141" s="22" t="s">
        <v>2339</v>
      </c>
      <c r="H2141" s="22">
        <v>19897.480435294401</v>
      </c>
      <c r="I2141" s="24">
        <f>'EVM CPZ List'!$D2141*'EVM CPZ List'!$C2141</f>
        <v>6.3715758356906298E-6</v>
      </c>
      <c r="J2141" s="25">
        <f>INDEX('Pivot of Risk Data'!A:A,MATCH('EVM CPZ List'!$B2141,'Pivot of Risk Data'!B:B,0),1)</f>
        <v>2103</v>
      </c>
      <c r="K2141" s="22">
        <f>0.000621371*'EVM CPZ List'!$H2141</f>
        <v>12.363717315559317</v>
      </c>
      <c r="L2141" s="22">
        <f>L2140+'EVM CPZ List'!$K2141</f>
        <v>23441.876332192096</v>
      </c>
      <c r="M2141" s="22">
        <f>M2140-'EVM CPZ List'!$I2141</f>
        <v>0.31461698776455538</v>
      </c>
      <c r="N2141" s="7" t="e">
        <f>INDEX('2021 Certified EVM Plan'!G:G,MATCH(B2141,'2021 Certified EVM Plan'!E:E,0))</f>
        <v>#N/A</v>
      </c>
      <c r="O2141" s="7" t="e">
        <f>INDEX('2021 Certified EVM Plan'!M:M,MATCH(B2141,'2021 Certified EVM Plan'!E:E,0))</f>
        <v>#N/A</v>
      </c>
      <c r="P2141" s="7">
        <f t="shared" si="33"/>
        <v>2</v>
      </c>
      <c r="Q2141" s="26" t="e">
        <f>IF(INDEX('2021 Certified EVM Plan'!H:H,MATCH(B2141,'2021 Certified EVM Plan'!E:E,0))=1,M2141,#N/A)</f>
        <v>#N/A</v>
      </c>
      <c r="R2141" s="26" t="e">
        <f>IF(INDEX('2021 Certified EVM Plan'!J:J,MATCH(B2141,'2021 Certified EVM Plan'!E:E,0))=1,M2141,#N/A)</f>
        <v>#N/A</v>
      </c>
      <c r="S2141" s="26" t="e">
        <f>IF(INDEX('2021 Certified EVM Plan'!K:K,MATCH(B2141,'2021 Certified EVM Plan'!E:E,0))=1,M2141,#N/A)</f>
        <v>#N/A</v>
      </c>
    </row>
    <row r="2142" spans="1:19" x14ac:dyDescent="0.25">
      <c r="A2142" s="22" t="s">
        <v>1672</v>
      </c>
      <c r="B2142" s="22">
        <v>1263</v>
      </c>
      <c r="C2142" s="22">
        <v>174</v>
      </c>
      <c r="D2142" s="27">
        <v>5.3393322883952697E-5</v>
      </c>
      <c r="E2142" s="22">
        <v>162211101</v>
      </c>
      <c r="F2142" s="22" t="s">
        <v>1773</v>
      </c>
      <c r="G2142" s="22" t="s">
        <v>2013</v>
      </c>
      <c r="H2142" s="22">
        <v>28470.777383907702</v>
      </c>
      <c r="I2142" s="24">
        <f>'EVM CPZ List'!$D2142*'EVM CPZ List'!$C2142</f>
        <v>9.29043818180777E-3</v>
      </c>
      <c r="J2142" s="25">
        <f>INDEX('Pivot of Risk Data'!A:A,MATCH('EVM CPZ List'!$B2142,'Pivot of Risk Data'!B:B,0),1)</f>
        <v>2104</v>
      </c>
      <c r="K2142" s="22">
        <f>0.000621371*'EVM CPZ List'!$H2142</f>
        <v>17.690915413816114</v>
      </c>
      <c r="L2142" s="22">
        <f>L2141+'EVM CPZ List'!$K2142</f>
        <v>23459.567247605912</v>
      </c>
      <c r="M2142" s="22">
        <f>M2141-'EVM CPZ List'!$I2142</f>
        <v>0.30532654958274763</v>
      </c>
      <c r="N2142" s="7" t="e">
        <f>INDEX('2021 Certified EVM Plan'!G:G,MATCH(B2142,'2021 Certified EVM Plan'!E:E,0))</f>
        <v>#N/A</v>
      </c>
      <c r="O2142" s="7" t="e">
        <f>INDEX('2021 Certified EVM Plan'!M:M,MATCH(B2142,'2021 Certified EVM Plan'!E:E,0))</f>
        <v>#N/A</v>
      </c>
      <c r="P2142" s="7">
        <f t="shared" si="33"/>
        <v>1</v>
      </c>
      <c r="Q2142" s="26" t="e">
        <f>IF(INDEX('2021 Certified EVM Plan'!H:H,MATCH(B2142,'2021 Certified EVM Plan'!E:E,0))=1,M2142,#N/A)</f>
        <v>#N/A</v>
      </c>
      <c r="R2142" s="26" t="e">
        <f>IF(INDEX('2021 Certified EVM Plan'!J:J,MATCH(B2142,'2021 Certified EVM Plan'!E:E,0))=1,M2142,#N/A)</f>
        <v>#N/A</v>
      </c>
      <c r="S2142" s="26" t="e">
        <f>IF(INDEX('2021 Certified EVM Plan'!K:K,MATCH(B2142,'2021 Certified EVM Plan'!E:E,0))=1,M2142,#N/A)</f>
        <v>#N/A</v>
      </c>
    </row>
    <row r="2143" spans="1:19" x14ac:dyDescent="0.25">
      <c r="A2143" s="22" t="s">
        <v>539</v>
      </c>
      <c r="B2143" s="22">
        <v>6983</v>
      </c>
      <c r="C2143" s="22">
        <v>27</v>
      </c>
      <c r="D2143" s="27">
        <v>5.2710929314926297E-5</v>
      </c>
      <c r="E2143" s="22">
        <v>102361101</v>
      </c>
      <c r="F2143" s="22" t="s">
        <v>853</v>
      </c>
      <c r="G2143" s="22" t="s">
        <v>904</v>
      </c>
      <c r="H2143" s="22">
        <v>5355.1369362523201</v>
      </c>
      <c r="I2143" s="24">
        <f>'EVM CPZ List'!$D2143*'EVM CPZ List'!$C2143</f>
        <v>1.42319509150301E-3</v>
      </c>
      <c r="J2143" s="25">
        <f>INDEX('Pivot of Risk Data'!A:A,MATCH('EVM CPZ List'!$B2143,'Pivot of Risk Data'!B:B,0),1)</f>
        <v>2105</v>
      </c>
      <c r="K2143" s="22">
        <f>0.000621371*'EVM CPZ List'!$H2143</f>
        <v>3.3275267932160406</v>
      </c>
      <c r="L2143" s="22">
        <f>L2142+'EVM CPZ List'!$K2143</f>
        <v>23462.894774399127</v>
      </c>
      <c r="M2143" s="22">
        <f>M2142-'EVM CPZ List'!$I2143</f>
        <v>0.30390335449124461</v>
      </c>
      <c r="N2143" s="7" t="e">
        <f>INDEX('2021 Certified EVM Plan'!G:G,MATCH(B2143,'2021 Certified EVM Plan'!E:E,0))</f>
        <v>#N/A</v>
      </c>
      <c r="O2143" s="7" t="e">
        <f>INDEX('2021 Certified EVM Plan'!M:M,MATCH(B2143,'2021 Certified EVM Plan'!E:E,0))</f>
        <v>#N/A</v>
      </c>
      <c r="P2143" s="7">
        <f t="shared" si="33"/>
        <v>1</v>
      </c>
      <c r="Q2143" s="26" t="e">
        <f>IF(INDEX('2021 Certified EVM Plan'!H:H,MATCH(B2143,'2021 Certified EVM Plan'!E:E,0))=1,M2143,#N/A)</f>
        <v>#N/A</v>
      </c>
      <c r="R2143" s="26" t="e">
        <f>IF(INDEX('2021 Certified EVM Plan'!J:J,MATCH(B2143,'2021 Certified EVM Plan'!E:E,0))=1,M2143,#N/A)</f>
        <v>#N/A</v>
      </c>
      <c r="S2143" s="26" t="e">
        <f>IF(INDEX('2021 Certified EVM Plan'!K:K,MATCH(B2143,'2021 Certified EVM Plan'!E:E,0))=1,M2143,#N/A)</f>
        <v>#N/A</v>
      </c>
    </row>
    <row r="2144" spans="1:19" x14ac:dyDescent="0.25">
      <c r="A2144" s="22" t="s">
        <v>2195</v>
      </c>
      <c r="B2144" s="22">
        <v>5645</v>
      </c>
      <c r="C2144" s="22">
        <v>37</v>
      </c>
      <c r="D2144" s="27">
        <v>5.2210330937266201E-5</v>
      </c>
      <c r="E2144" s="22">
        <v>182492102</v>
      </c>
      <c r="F2144" s="22" t="s">
        <v>2631</v>
      </c>
      <c r="G2144" s="22" t="s">
        <v>2632</v>
      </c>
      <c r="H2144" s="22">
        <v>42101.507646227903</v>
      </c>
      <c r="I2144" s="24">
        <f>'EVM CPZ List'!$D2144*'EVM CPZ List'!$C2144</f>
        <v>1.9317822446788494E-3</v>
      </c>
      <c r="J2144" s="25">
        <f>INDEX('Pivot of Risk Data'!A:A,MATCH('EVM CPZ List'!$B2144,'Pivot of Risk Data'!B:B,0),1)</f>
        <v>2106</v>
      </c>
      <c r="K2144" s="22">
        <f>0.000621371*'EVM CPZ List'!$H2144</f>
        <v>26.16065590764428</v>
      </c>
      <c r="L2144" s="22">
        <f>L2143+'EVM CPZ List'!$K2144</f>
        <v>23489.055430306769</v>
      </c>
      <c r="M2144" s="22">
        <f>M2143-'EVM CPZ List'!$I2144</f>
        <v>0.30197157224656579</v>
      </c>
      <c r="N2144" s="7" t="e">
        <f>INDEX('2021 Certified EVM Plan'!G:G,MATCH(B2144,'2021 Certified EVM Plan'!E:E,0))</f>
        <v>#N/A</v>
      </c>
      <c r="O2144" s="7" t="e">
        <f>INDEX('2021 Certified EVM Plan'!M:M,MATCH(B2144,'2021 Certified EVM Plan'!E:E,0))</f>
        <v>#N/A</v>
      </c>
      <c r="P2144" s="7">
        <f t="shared" si="33"/>
        <v>1</v>
      </c>
      <c r="Q2144" s="26" t="e">
        <f>IF(INDEX('2021 Certified EVM Plan'!H:H,MATCH(B2144,'2021 Certified EVM Plan'!E:E,0))=1,M2144,#N/A)</f>
        <v>#N/A</v>
      </c>
      <c r="R2144" s="26" t="e">
        <f>IF(INDEX('2021 Certified EVM Plan'!J:J,MATCH(B2144,'2021 Certified EVM Plan'!E:E,0))=1,M2144,#N/A)</f>
        <v>#N/A</v>
      </c>
      <c r="S2144" s="26" t="e">
        <f>IF(INDEX('2021 Certified EVM Plan'!K:K,MATCH(B2144,'2021 Certified EVM Plan'!E:E,0))=1,M2144,#N/A)</f>
        <v>#N/A</v>
      </c>
    </row>
    <row r="2145" spans="1:19" x14ac:dyDescent="0.25">
      <c r="A2145" s="22" t="s">
        <v>2195</v>
      </c>
      <c r="B2145" s="22">
        <v>1912</v>
      </c>
      <c r="C2145" s="22">
        <v>19</v>
      </c>
      <c r="D2145" s="27">
        <v>5.1828806027621301E-5</v>
      </c>
      <c r="E2145" s="22">
        <v>83692104</v>
      </c>
      <c r="F2145" s="22" t="s">
        <v>2378</v>
      </c>
      <c r="G2145" s="22" t="s">
        <v>2623</v>
      </c>
      <c r="H2145" s="22">
        <v>1570.01423285552</v>
      </c>
      <c r="I2145" s="24">
        <f>'EVM CPZ List'!$D2145*'EVM CPZ List'!$C2145</f>
        <v>9.8474731452480465E-4</v>
      </c>
      <c r="J2145" s="25">
        <f>INDEX('Pivot of Risk Data'!A:A,MATCH('EVM CPZ List'!$B2145,'Pivot of Risk Data'!B:B,0),1)</f>
        <v>2107</v>
      </c>
      <c r="K2145" s="22">
        <f>0.000621371*'EVM CPZ List'!$H2145</f>
        <v>0.9755613138836674</v>
      </c>
      <c r="L2145" s="22">
        <f>L2144+'EVM CPZ List'!$K2145</f>
        <v>23490.030991620653</v>
      </c>
      <c r="M2145" s="22">
        <f>M2144-'EVM CPZ List'!$I2145</f>
        <v>0.30098682493204099</v>
      </c>
      <c r="N2145" s="7" t="e">
        <f>INDEX('2021 Certified EVM Plan'!G:G,MATCH(B2145,'2021 Certified EVM Plan'!E:E,0))</f>
        <v>#N/A</v>
      </c>
      <c r="O2145" s="7" t="e">
        <f>INDEX('2021 Certified EVM Plan'!M:M,MATCH(B2145,'2021 Certified EVM Plan'!E:E,0))</f>
        <v>#N/A</v>
      </c>
      <c r="P2145" s="7">
        <f t="shared" si="33"/>
        <v>1</v>
      </c>
      <c r="Q2145" s="26" t="e">
        <f>IF(INDEX('2021 Certified EVM Plan'!H:H,MATCH(B2145,'2021 Certified EVM Plan'!E:E,0))=1,M2145,#N/A)</f>
        <v>#N/A</v>
      </c>
      <c r="R2145" s="26" t="e">
        <f>IF(INDEX('2021 Certified EVM Plan'!J:J,MATCH(B2145,'2021 Certified EVM Plan'!E:E,0))=1,M2145,#N/A)</f>
        <v>#N/A</v>
      </c>
      <c r="S2145" s="26" t="e">
        <f>IF(INDEX('2021 Certified EVM Plan'!K:K,MATCH(B2145,'2021 Certified EVM Plan'!E:E,0))=1,M2145,#N/A)</f>
        <v>#N/A</v>
      </c>
    </row>
    <row r="2146" spans="1:19" x14ac:dyDescent="0.25">
      <c r="A2146" s="22" t="s">
        <v>539</v>
      </c>
      <c r="B2146" s="22">
        <v>7528</v>
      </c>
      <c r="C2146" s="22">
        <v>133</v>
      </c>
      <c r="D2146" s="27">
        <v>5.1295940088003702E-5</v>
      </c>
      <c r="E2146" s="22">
        <v>103091102</v>
      </c>
      <c r="F2146" s="22" t="s">
        <v>627</v>
      </c>
      <c r="G2146" s="22" t="s">
        <v>786</v>
      </c>
      <c r="H2146" s="22">
        <v>16704.474592070099</v>
      </c>
      <c r="I2146" s="24">
        <f>'EVM CPZ List'!$D2146*'EVM CPZ List'!$C2146</f>
        <v>6.8223600317044927E-3</v>
      </c>
      <c r="J2146" s="25">
        <f>INDEX('Pivot of Risk Data'!A:A,MATCH('EVM CPZ List'!$B2146,'Pivot of Risk Data'!B:B,0),1)</f>
        <v>2108</v>
      </c>
      <c r="K2146" s="22">
        <f>0.000621371*'EVM CPZ List'!$H2146</f>
        <v>10.37967608174919</v>
      </c>
      <c r="L2146" s="22">
        <f>L2145+'EVM CPZ List'!$K2146</f>
        <v>23500.410667702403</v>
      </c>
      <c r="M2146" s="22">
        <f>M2145-'EVM CPZ List'!$I2146</f>
        <v>0.29416446490033649</v>
      </c>
      <c r="N2146" s="7" t="e">
        <f>INDEX('2021 Certified EVM Plan'!G:G,MATCH(B2146,'2021 Certified EVM Plan'!E:E,0))</f>
        <v>#N/A</v>
      </c>
      <c r="O2146" s="7" t="e">
        <f>INDEX('2021 Certified EVM Plan'!M:M,MATCH(B2146,'2021 Certified EVM Plan'!E:E,0))</f>
        <v>#N/A</v>
      </c>
      <c r="P2146" s="7">
        <f t="shared" si="33"/>
        <v>1</v>
      </c>
      <c r="Q2146" s="26" t="e">
        <f>IF(INDEX('2021 Certified EVM Plan'!H:H,MATCH(B2146,'2021 Certified EVM Plan'!E:E,0))=1,M2146,#N/A)</f>
        <v>#N/A</v>
      </c>
      <c r="R2146" s="26" t="e">
        <f>IF(INDEX('2021 Certified EVM Plan'!J:J,MATCH(B2146,'2021 Certified EVM Plan'!E:E,0))=1,M2146,#N/A)</f>
        <v>#N/A</v>
      </c>
      <c r="S2146" s="26" t="e">
        <f>IF(INDEX('2021 Certified EVM Plan'!K:K,MATCH(B2146,'2021 Certified EVM Plan'!E:E,0))=1,M2146,#N/A)</f>
        <v>#N/A</v>
      </c>
    </row>
    <row r="2147" spans="1:19" x14ac:dyDescent="0.25">
      <c r="A2147" s="22" t="s">
        <v>8</v>
      </c>
      <c r="B2147" s="22">
        <v>406</v>
      </c>
      <c r="C2147" s="22">
        <v>351</v>
      </c>
      <c r="D2147" s="27">
        <v>5.0163291751276798E-5</v>
      </c>
      <c r="E2147" s="22">
        <v>152481106</v>
      </c>
      <c r="F2147" s="22" t="s">
        <v>52</v>
      </c>
      <c r="G2147" s="22" t="s">
        <v>241</v>
      </c>
      <c r="H2147" s="22">
        <v>31981.5846314585</v>
      </c>
      <c r="I2147" s="24">
        <f>'EVM CPZ List'!$D2147*'EVM CPZ List'!$C2147</f>
        <v>1.7607315404698155E-2</v>
      </c>
      <c r="J2147" s="25">
        <f>INDEX('Pivot of Risk Data'!A:A,MATCH('EVM CPZ List'!$B2147,'Pivot of Risk Data'!B:B,0),1)</f>
        <v>2109</v>
      </c>
      <c r="K2147" s="22">
        <f>0.000621371*'EVM CPZ List'!$H2147</f>
        <v>19.872429224034001</v>
      </c>
      <c r="L2147" s="22">
        <f>L2146+'EVM CPZ List'!$K2147</f>
        <v>23520.283096926436</v>
      </c>
      <c r="M2147" s="22">
        <f>M2146-'EVM CPZ List'!$I2147</f>
        <v>0.27655714949563831</v>
      </c>
      <c r="N2147" s="7" t="e">
        <f>INDEX('2021 Certified EVM Plan'!G:G,MATCH(B2147,'2021 Certified EVM Plan'!E:E,0))</f>
        <v>#N/A</v>
      </c>
      <c r="O2147" s="7" t="e">
        <f>INDEX('2021 Certified EVM Plan'!M:M,MATCH(B2147,'2021 Certified EVM Plan'!E:E,0))</f>
        <v>#N/A</v>
      </c>
      <c r="P2147" s="7">
        <f t="shared" si="33"/>
        <v>1</v>
      </c>
      <c r="Q2147" s="26" t="e">
        <f>IF(INDEX('2021 Certified EVM Plan'!H:H,MATCH(B2147,'2021 Certified EVM Plan'!E:E,0))=1,M2147,#N/A)</f>
        <v>#N/A</v>
      </c>
      <c r="R2147" s="26" t="e">
        <f>IF(INDEX('2021 Certified EVM Plan'!J:J,MATCH(B2147,'2021 Certified EVM Plan'!E:E,0))=1,M2147,#N/A)</f>
        <v>#N/A</v>
      </c>
      <c r="S2147" s="26" t="e">
        <f>IF(INDEX('2021 Certified EVM Plan'!K:K,MATCH(B2147,'2021 Certified EVM Plan'!E:E,0))=1,M2147,#N/A)</f>
        <v>#N/A</v>
      </c>
    </row>
    <row r="2148" spans="1:19" x14ac:dyDescent="0.25">
      <c r="A2148" s="22" t="s">
        <v>539</v>
      </c>
      <c r="B2148" s="22">
        <v>9005</v>
      </c>
      <c r="C2148" s="22">
        <v>5</v>
      </c>
      <c r="D2148" s="27">
        <v>5.0137500657472502E-5</v>
      </c>
      <c r="E2148" s="22">
        <v>103381102</v>
      </c>
      <c r="F2148" s="22" t="s">
        <v>877</v>
      </c>
      <c r="G2148" s="22" t="s">
        <v>920</v>
      </c>
      <c r="H2148" s="22">
        <v>2729.0128879292702</v>
      </c>
      <c r="I2148" s="24">
        <f>'EVM CPZ List'!$D2148*'EVM CPZ List'!$C2148</f>
        <v>2.506875032873625E-4</v>
      </c>
      <c r="J2148" s="25">
        <f>INDEX('Pivot of Risk Data'!A:A,MATCH('EVM CPZ List'!$B2148,'Pivot of Risk Data'!B:B,0),1)</f>
        <v>2110</v>
      </c>
      <c r="K2148" s="22">
        <f>0.000621371*'EVM CPZ List'!$H2148</f>
        <v>1.6957294671854986</v>
      </c>
      <c r="L2148" s="22">
        <f>L2147+'EVM CPZ List'!$K2148</f>
        <v>23521.978826393621</v>
      </c>
      <c r="M2148" s="22">
        <f>M2147-'EVM CPZ List'!$I2148</f>
        <v>0.27630646199235093</v>
      </c>
      <c r="N2148" s="7" t="e">
        <f>INDEX('2021 Certified EVM Plan'!G:G,MATCH(B2148,'2021 Certified EVM Plan'!E:E,0))</f>
        <v>#N/A</v>
      </c>
      <c r="O2148" s="7" t="e">
        <f>INDEX('2021 Certified EVM Plan'!M:M,MATCH(B2148,'2021 Certified EVM Plan'!E:E,0))</f>
        <v>#N/A</v>
      </c>
      <c r="P2148" s="7">
        <f t="shared" si="33"/>
        <v>1</v>
      </c>
      <c r="Q2148" s="26" t="e">
        <f>IF(INDEX('2021 Certified EVM Plan'!H:H,MATCH(B2148,'2021 Certified EVM Plan'!E:E,0))=1,M2148,#N/A)</f>
        <v>#N/A</v>
      </c>
      <c r="R2148" s="26" t="e">
        <f>IF(INDEX('2021 Certified EVM Plan'!J:J,MATCH(B2148,'2021 Certified EVM Plan'!E:E,0))=1,M2148,#N/A)</f>
        <v>#N/A</v>
      </c>
      <c r="S2148" s="26" t="e">
        <f>IF(INDEX('2021 Certified EVM Plan'!K:K,MATCH(B2148,'2021 Certified EVM Plan'!E:E,0))=1,M2148,#N/A)</f>
        <v>#N/A</v>
      </c>
    </row>
    <row r="2149" spans="1:19" x14ac:dyDescent="0.25">
      <c r="A2149" s="22" t="s">
        <v>1672</v>
      </c>
      <c r="B2149" s="22">
        <v>7829</v>
      </c>
      <c r="C2149" s="22">
        <v>8</v>
      </c>
      <c r="D2149" s="27">
        <v>4.9989649373918101E-5</v>
      </c>
      <c r="E2149" s="22">
        <v>253141103</v>
      </c>
      <c r="F2149" s="22" t="s">
        <v>2173</v>
      </c>
      <c r="G2149" s="22" t="s">
        <v>2174</v>
      </c>
      <c r="H2149" s="22">
        <v>3818.1463912695699</v>
      </c>
      <c r="I2149" s="24">
        <f>'EVM CPZ List'!$D2149*'EVM CPZ List'!$C2149</f>
        <v>3.9991719499134481E-4</v>
      </c>
      <c r="J2149" s="25">
        <f>INDEX('Pivot of Risk Data'!A:A,MATCH('EVM CPZ List'!$B2149,'Pivot of Risk Data'!B:B,0),1)</f>
        <v>2111</v>
      </c>
      <c r="K2149" s="22">
        <f>0.000621371*'EVM CPZ List'!$H2149</f>
        <v>2.3724854412895642</v>
      </c>
      <c r="L2149" s="22">
        <f>L2148+'EVM CPZ List'!$K2149</f>
        <v>23524.351311834911</v>
      </c>
      <c r="M2149" s="22">
        <f>M2148-'EVM CPZ List'!$I2149</f>
        <v>0.2759065447973596</v>
      </c>
      <c r="N2149" s="7" t="e">
        <f>INDEX('2021 Certified EVM Plan'!G:G,MATCH(B2149,'2021 Certified EVM Plan'!E:E,0))</f>
        <v>#N/A</v>
      </c>
      <c r="O2149" s="7" t="e">
        <f>INDEX('2021 Certified EVM Plan'!M:M,MATCH(B2149,'2021 Certified EVM Plan'!E:E,0))</f>
        <v>#N/A</v>
      </c>
      <c r="P2149" s="7">
        <f t="shared" si="33"/>
        <v>1</v>
      </c>
      <c r="Q2149" s="26" t="e">
        <f>IF(INDEX('2021 Certified EVM Plan'!H:H,MATCH(B2149,'2021 Certified EVM Plan'!E:E,0))=1,M2149,#N/A)</f>
        <v>#N/A</v>
      </c>
      <c r="R2149" s="26" t="e">
        <f>IF(INDEX('2021 Certified EVM Plan'!J:J,MATCH(B2149,'2021 Certified EVM Plan'!E:E,0))=1,M2149,#N/A)</f>
        <v>#N/A</v>
      </c>
      <c r="S2149" s="26" t="e">
        <f>IF(INDEX('2021 Certified EVM Plan'!K:K,MATCH(B2149,'2021 Certified EVM Plan'!E:E,0))=1,M2149,#N/A)</f>
        <v>#N/A</v>
      </c>
    </row>
    <row r="2150" spans="1:19" x14ac:dyDescent="0.25">
      <c r="A2150" s="22" t="s">
        <v>2906</v>
      </c>
      <c r="B2150" s="22">
        <v>6134</v>
      </c>
      <c r="C2150" s="22">
        <v>44</v>
      </c>
      <c r="D2150" s="27">
        <v>4.8900431508206401E-5</v>
      </c>
      <c r="E2150" s="22">
        <v>24101103</v>
      </c>
      <c r="F2150" s="22" t="s">
        <v>2589</v>
      </c>
      <c r="G2150" s="22" t="s">
        <v>3493</v>
      </c>
      <c r="H2150" s="22">
        <v>8085.8324596631801</v>
      </c>
      <c r="I2150" s="24">
        <f>'EVM CPZ List'!$D2150*'EVM CPZ List'!$C2150</f>
        <v>2.1516189863610815E-3</v>
      </c>
      <c r="J2150" s="25">
        <f>INDEX('Pivot of Risk Data'!A:A,MATCH('EVM CPZ List'!$B2150,'Pivot of Risk Data'!B:B,0),1)</f>
        <v>2112</v>
      </c>
      <c r="K2150" s="22">
        <f>0.000621371*'EVM CPZ List'!$H2150</f>
        <v>5.0243018012933698</v>
      </c>
      <c r="L2150" s="22">
        <f>L2149+'EVM CPZ List'!$K2150</f>
        <v>23529.375613636203</v>
      </c>
      <c r="M2150" s="22">
        <f>M2149-'EVM CPZ List'!$I2150</f>
        <v>0.27375492581099853</v>
      </c>
      <c r="N2150" s="7" t="e">
        <f>INDEX('2021 Certified EVM Plan'!G:G,MATCH(B2150,'2021 Certified EVM Plan'!E:E,0))</f>
        <v>#N/A</v>
      </c>
      <c r="O2150" s="7" t="e">
        <f>INDEX('2021 Certified EVM Plan'!M:M,MATCH(B2150,'2021 Certified EVM Plan'!E:E,0))</f>
        <v>#N/A</v>
      </c>
      <c r="P2150" s="7">
        <f t="shared" si="33"/>
        <v>1</v>
      </c>
      <c r="Q2150" s="26" t="e">
        <f>IF(INDEX('2021 Certified EVM Plan'!H:H,MATCH(B2150,'2021 Certified EVM Plan'!E:E,0))=1,M2150,#N/A)</f>
        <v>#N/A</v>
      </c>
      <c r="R2150" s="26" t="e">
        <f>IF(INDEX('2021 Certified EVM Plan'!J:J,MATCH(B2150,'2021 Certified EVM Plan'!E:E,0))=1,M2150,#N/A)</f>
        <v>#N/A</v>
      </c>
      <c r="S2150" s="26" t="e">
        <f>IF(INDEX('2021 Certified EVM Plan'!K:K,MATCH(B2150,'2021 Certified EVM Plan'!E:E,0))=1,M2150,#N/A)</f>
        <v>#N/A</v>
      </c>
    </row>
    <row r="2151" spans="1:19" x14ac:dyDescent="0.25">
      <c r="A2151" s="22" t="s">
        <v>1672</v>
      </c>
      <c r="B2151" s="22">
        <v>6376</v>
      </c>
      <c r="C2151" s="22">
        <v>50</v>
      </c>
      <c r="D2151" s="27">
        <v>4.83584933046324E-5</v>
      </c>
      <c r="E2151" s="22">
        <v>163160401</v>
      </c>
      <c r="F2151" s="22" t="s">
        <v>2108</v>
      </c>
      <c r="G2151" s="22" t="s">
        <v>2109</v>
      </c>
      <c r="H2151" s="22">
        <v>5011.2664948709798</v>
      </c>
      <c r="I2151" s="24">
        <f>'EVM CPZ List'!$D2151*'EVM CPZ List'!$C2151</f>
        <v>2.4179246652316199E-3</v>
      </c>
      <c r="J2151" s="25">
        <f>INDEX('Pivot of Risk Data'!A:A,MATCH('EVM CPZ List'!$B2151,'Pivot of Risk Data'!B:B,0),1)</f>
        <v>2113</v>
      </c>
      <c r="K2151" s="22">
        <f>0.000621371*'EVM CPZ List'!$H2151</f>
        <v>3.1138556731844758</v>
      </c>
      <c r="L2151" s="22">
        <f>L2150+'EVM CPZ List'!$K2151</f>
        <v>23532.489469309388</v>
      </c>
      <c r="M2151" s="22">
        <f>M2150-'EVM CPZ List'!$I2151</f>
        <v>0.27133700114576692</v>
      </c>
      <c r="N2151" s="7" t="e">
        <f>INDEX('2021 Certified EVM Plan'!G:G,MATCH(B2151,'2021 Certified EVM Plan'!E:E,0))</f>
        <v>#N/A</v>
      </c>
      <c r="O2151" s="7" t="e">
        <f>INDEX('2021 Certified EVM Plan'!M:M,MATCH(B2151,'2021 Certified EVM Plan'!E:E,0))</f>
        <v>#N/A</v>
      </c>
      <c r="P2151" s="7">
        <f t="shared" si="33"/>
        <v>1</v>
      </c>
      <c r="Q2151" s="26" t="e">
        <f>IF(INDEX('2021 Certified EVM Plan'!H:H,MATCH(B2151,'2021 Certified EVM Plan'!E:E,0))=1,M2151,#N/A)</f>
        <v>#N/A</v>
      </c>
      <c r="R2151" s="26" t="e">
        <f>IF(INDEX('2021 Certified EVM Plan'!J:J,MATCH(B2151,'2021 Certified EVM Plan'!E:E,0))=1,M2151,#N/A)</f>
        <v>#N/A</v>
      </c>
      <c r="S2151" s="26" t="e">
        <f>IF(INDEX('2021 Certified EVM Plan'!K:K,MATCH(B2151,'2021 Certified EVM Plan'!E:E,0))=1,M2151,#N/A)</f>
        <v>#N/A</v>
      </c>
    </row>
    <row r="2152" spans="1:19" x14ac:dyDescent="0.25">
      <c r="A2152" s="22" t="s">
        <v>2195</v>
      </c>
      <c r="B2152" s="22">
        <v>7302</v>
      </c>
      <c r="C2152" s="22">
        <v>69</v>
      </c>
      <c r="D2152" s="27">
        <v>4.7521202261402499E-5</v>
      </c>
      <c r="E2152" s="22">
        <v>82931101</v>
      </c>
      <c r="F2152" s="22" t="s">
        <v>2254</v>
      </c>
      <c r="G2152" s="22" t="s">
        <v>2255</v>
      </c>
      <c r="H2152" s="22">
        <v>6707.29032915484</v>
      </c>
      <c r="I2152" s="24">
        <f>'EVM CPZ List'!$D2152*'EVM CPZ List'!$C2152</f>
        <v>3.2789629560367726E-3</v>
      </c>
      <c r="J2152" s="25">
        <f>INDEX('Pivot of Risk Data'!A:A,MATCH('EVM CPZ List'!$B2152,'Pivot of Risk Data'!B:B,0),1)</f>
        <v>2114</v>
      </c>
      <c r="K2152" s="22">
        <f>0.000621371*'EVM CPZ List'!$H2152</f>
        <v>4.1677156991172719</v>
      </c>
      <c r="L2152" s="22">
        <f>L2151+'EVM CPZ List'!$K2152</f>
        <v>23536.657185008506</v>
      </c>
      <c r="M2152" s="22">
        <f>M2151-'EVM CPZ List'!$I2152</f>
        <v>0.26805803818973017</v>
      </c>
      <c r="N2152" s="7" t="e">
        <f>INDEX('2021 Certified EVM Plan'!G:G,MATCH(B2152,'2021 Certified EVM Plan'!E:E,0))</f>
        <v>#N/A</v>
      </c>
      <c r="O2152" s="7" t="e">
        <f>INDEX('2021 Certified EVM Plan'!M:M,MATCH(B2152,'2021 Certified EVM Plan'!E:E,0))</f>
        <v>#N/A</v>
      </c>
      <c r="P2152" s="7">
        <f t="shared" si="33"/>
        <v>1</v>
      </c>
      <c r="Q2152" s="26" t="e">
        <f>IF(INDEX('2021 Certified EVM Plan'!H:H,MATCH(B2152,'2021 Certified EVM Plan'!E:E,0))=1,M2152,#N/A)</f>
        <v>#N/A</v>
      </c>
      <c r="R2152" s="26" t="e">
        <f>IF(INDEX('2021 Certified EVM Plan'!J:J,MATCH(B2152,'2021 Certified EVM Plan'!E:E,0))=1,M2152,#N/A)</f>
        <v>#N/A</v>
      </c>
      <c r="S2152" s="26" t="e">
        <f>IF(INDEX('2021 Certified EVM Plan'!K:K,MATCH(B2152,'2021 Certified EVM Plan'!E:E,0))=1,M2152,#N/A)</f>
        <v>#N/A</v>
      </c>
    </row>
    <row r="2153" spans="1:19" x14ac:dyDescent="0.25">
      <c r="A2153" s="22" t="s">
        <v>2195</v>
      </c>
      <c r="B2153" s="22">
        <v>7300</v>
      </c>
      <c r="C2153" s="22">
        <v>17</v>
      </c>
      <c r="D2153" s="27">
        <v>4.68020835577749E-5</v>
      </c>
      <c r="E2153" s="22">
        <v>83182101</v>
      </c>
      <c r="F2153" s="22" t="s">
        <v>2351</v>
      </c>
      <c r="G2153" s="22" t="s">
        <v>2850</v>
      </c>
      <c r="H2153" s="22">
        <v>9962.9329246586494</v>
      </c>
      <c r="I2153" s="24">
        <f>'EVM CPZ List'!$D2153*'EVM CPZ List'!$C2153</f>
        <v>7.9563542048217333E-4</v>
      </c>
      <c r="J2153" s="25">
        <f>INDEX('Pivot of Risk Data'!A:A,MATCH('EVM CPZ List'!$B2153,'Pivot of Risk Data'!B:B,0),1)</f>
        <v>2115</v>
      </c>
      <c r="K2153" s="22">
        <f>0.000621371*'EVM CPZ List'!$H2153</f>
        <v>6.1906775943280694</v>
      </c>
      <c r="L2153" s="22">
        <f>L2152+'EVM CPZ List'!$K2153</f>
        <v>23542.847862602834</v>
      </c>
      <c r="M2153" s="22">
        <f>M2152-'EVM CPZ List'!$I2153</f>
        <v>0.26726240276924801</v>
      </c>
      <c r="N2153" s="7" t="e">
        <f>INDEX('2021 Certified EVM Plan'!G:G,MATCH(B2153,'2021 Certified EVM Plan'!E:E,0))</f>
        <v>#N/A</v>
      </c>
      <c r="O2153" s="7" t="e">
        <f>INDEX('2021 Certified EVM Plan'!M:M,MATCH(B2153,'2021 Certified EVM Plan'!E:E,0))</f>
        <v>#N/A</v>
      </c>
      <c r="P2153" s="7">
        <f t="shared" si="33"/>
        <v>1</v>
      </c>
      <c r="Q2153" s="26" t="e">
        <f>IF(INDEX('2021 Certified EVM Plan'!H:H,MATCH(B2153,'2021 Certified EVM Plan'!E:E,0))=1,M2153,#N/A)</f>
        <v>#N/A</v>
      </c>
      <c r="R2153" s="26" t="e">
        <f>IF(INDEX('2021 Certified EVM Plan'!J:J,MATCH(B2153,'2021 Certified EVM Plan'!E:E,0))=1,M2153,#N/A)</f>
        <v>#N/A</v>
      </c>
      <c r="S2153" s="26" t="e">
        <f>IF(INDEX('2021 Certified EVM Plan'!K:K,MATCH(B2153,'2021 Certified EVM Plan'!E:E,0))=1,M2153,#N/A)</f>
        <v>#N/A</v>
      </c>
    </row>
    <row r="2154" spans="1:19" x14ac:dyDescent="0.25">
      <c r="A2154" s="22" t="s">
        <v>539</v>
      </c>
      <c r="B2154" s="22">
        <v>4887</v>
      </c>
      <c r="C2154" s="22">
        <v>92</v>
      </c>
      <c r="D2154" s="27">
        <v>4.6557502898514703E-5</v>
      </c>
      <c r="E2154" s="22">
        <v>102812101</v>
      </c>
      <c r="F2154" s="22" t="s">
        <v>825</v>
      </c>
      <c r="G2154" s="22" t="s">
        <v>942</v>
      </c>
      <c r="H2154" s="22">
        <v>12716.7550649402</v>
      </c>
      <c r="I2154" s="24">
        <f>'EVM CPZ List'!$D2154*'EVM CPZ List'!$C2154</f>
        <v>4.2832902666633524E-3</v>
      </c>
      <c r="J2154" s="25">
        <f>INDEX('Pivot of Risk Data'!A:A,MATCH('EVM CPZ List'!$B2154,'Pivot of Risk Data'!B:B,0),1)</f>
        <v>2116</v>
      </c>
      <c r="K2154" s="22">
        <f>0.000621371*'EVM CPZ List'!$H2154</f>
        <v>7.9018228114569569</v>
      </c>
      <c r="L2154" s="22">
        <f>L2153+'EVM CPZ List'!$K2154</f>
        <v>23550.749685414292</v>
      </c>
      <c r="M2154" s="22">
        <f>M2153-'EVM CPZ List'!$I2154</f>
        <v>0.26297911250258466</v>
      </c>
      <c r="N2154" s="7" t="e">
        <f>INDEX('2021 Certified EVM Plan'!G:G,MATCH(B2154,'2021 Certified EVM Plan'!E:E,0))</f>
        <v>#N/A</v>
      </c>
      <c r="O2154" s="7" t="e">
        <f>INDEX('2021 Certified EVM Plan'!M:M,MATCH(B2154,'2021 Certified EVM Plan'!E:E,0))</f>
        <v>#N/A</v>
      </c>
      <c r="P2154" s="7">
        <f t="shared" si="33"/>
        <v>1</v>
      </c>
      <c r="Q2154" s="26" t="e">
        <f>IF(INDEX('2021 Certified EVM Plan'!H:H,MATCH(B2154,'2021 Certified EVM Plan'!E:E,0))=1,M2154,#N/A)</f>
        <v>#N/A</v>
      </c>
      <c r="R2154" s="26" t="e">
        <f>IF(INDEX('2021 Certified EVM Plan'!J:J,MATCH(B2154,'2021 Certified EVM Plan'!E:E,0))=1,M2154,#N/A)</f>
        <v>#N/A</v>
      </c>
      <c r="S2154" s="26" t="e">
        <f>IF(INDEX('2021 Certified EVM Plan'!K:K,MATCH(B2154,'2021 Certified EVM Plan'!E:E,0))=1,M2154,#N/A)</f>
        <v>#N/A</v>
      </c>
    </row>
    <row r="2155" spans="1:19" x14ac:dyDescent="0.25">
      <c r="A2155" s="22" t="s">
        <v>2906</v>
      </c>
      <c r="B2155" s="22">
        <v>7853</v>
      </c>
      <c r="C2155" s="22">
        <v>50</v>
      </c>
      <c r="D2155" s="27">
        <v>4.5984207393139201E-5</v>
      </c>
      <c r="E2155" s="22">
        <v>14341106</v>
      </c>
      <c r="F2155" s="22" t="s">
        <v>3199</v>
      </c>
      <c r="G2155" s="22" t="s">
        <v>3348</v>
      </c>
      <c r="H2155" s="22">
        <v>7008.3241739022296</v>
      </c>
      <c r="I2155" s="24">
        <f>'EVM CPZ List'!$D2155*'EVM CPZ List'!$C2155</f>
        <v>2.2992103696569599E-3</v>
      </c>
      <c r="J2155" s="25">
        <f>INDEX('Pivot of Risk Data'!A:A,MATCH('EVM CPZ List'!$B2155,'Pivot of Risk Data'!B:B,0),1)</f>
        <v>2117</v>
      </c>
      <c r="K2155" s="22">
        <f>0.000621371*'EVM CPZ List'!$H2155</f>
        <v>4.3547694002618025</v>
      </c>
      <c r="L2155" s="22">
        <f>L2154+'EVM CPZ List'!$K2155</f>
        <v>23555.104454814555</v>
      </c>
      <c r="M2155" s="22">
        <f>M2154-'EVM CPZ List'!$I2155</f>
        <v>0.26067990213292769</v>
      </c>
      <c r="N2155" s="7" t="e">
        <f>INDEX('2021 Certified EVM Plan'!G:G,MATCH(B2155,'2021 Certified EVM Plan'!E:E,0))</f>
        <v>#N/A</v>
      </c>
      <c r="O2155" s="7" t="e">
        <f>INDEX('2021 Certified EVM Plan'!M:M,MATCH(B2155,'2021 Certified EVM Plan'!E:E,0))</f>
        <v>#N/A</v>
      </c>
      <c r="P2155" s="7">
        <f t="shared" si="33"/>
        <v>1</v>
      </c>
      <c r="Q2155" s="26" t="e">
        <f>IF(INDEX('2021 Certified EVM Plan'!H:H,MATCH(B2155,'2021 Certified EVM Plan'!E:E,0))=1,M2155,#N/A)</f>
        <v>#N/A</v>
      </c>
      <c r="R2155" s="26" t="e">
        <f>IF(INDEX('2021 Certified EVM Plan'!J:J,MATCH(B2155,'2021 Certified EVM Plan'!E:E,0))=1,M2155,#N/A)</f>
        <v>#N/A</v>
      </c>
      <c r="S2155" s="26" t="e">
        <f>IF(INDEX('2021 Certified EVM Plan'!K:K,MATCH(B2155,'2021 Certified EVM Plan'!E:E,0))=1,M2155,#N/A)</f>
        <v>#N/A</v>
      </c>
    </row>
    <row r="2156" spans="1:19" x14ac:dyDescent="0.25">
      <c r="A2156" s="22" t="s">
        <v>2906</v>
      </c>
      <c r="B2156" s="22">
        <v>7759</v>
      </c>
      <c r="C2156" s="22">
        <v>42</v>
      </c>
      <c r="D2156" s="27">
        <v>4.5551182914526202E-5</v>
      </c>
      <c r="E2156" s="22">
        <v>42491102</v>
      </c>
      <c r="F2156" s="22" t="s">
        <v>3313</v>
      </c>
      <c r="G2156" s="22" t="s">
        <v>3383</v>
      </c>
      <c r="H2156" s="22">
        <v>8059.3403463801997</v>
      </c>
      <c r="I2156" s="24">
        <f>'EVM CPZ List'!$D2156*'EVM CPZ List'!$C2156</f>
        <v>1.9131496824101005E-3</v>
      </c>
      <c r="J2156" s="25">
        <f>INDEX('Pivot of Risk Data'!A:A,MATCH('EVM CPZ List'!$B2156,'Pivot of Risk Data'!B:B,0),1)</f>
        <v>2118</v>
      </c>
      <c r="K2156" s="22">
        <f>0.000621371*'EVM CPZ List'!$H2156</f>
        <v>5.0078403703706114</v>
      </c>
      <c r="L2156" s="22">
        <f>L2155+'EVM CPZ List'!$K2156</f>
        <v>23560.112295184925</v>
      </c>
      <c r="M2156" s="22">
        <f>M2155-'EVM CPZ List'!$I2156</f>
        <v>0.25876675245051761</v>
      </c>
      <c r="N2156" s="7" t="e">
        <f>INDEX('2021 Certified EVM Plan'!G:G,MATCH(B2156,'2021 Certified EVM Plan'!E:E,0))</f>
        <v>#N/A</v>
      </c>
      <c r="O2156" s="7" t="e">
        <f>INDEX('2021 Certified EVM Plan'!M:M,MATCH(B2156,'2021 Certified EVM Plan'!E:E,0))</f>
        <v>#N/A</v>
      </c>
      <c r="P2156" s="7">
        <f t="shared" si="33"/>
        <v>1</v>
      </c>
      <c r="Q2156" s="26" t="e">
        <f>IF(INDEX('2021 Certified EVM Plan'!H:H,MATCH(B2156,'2021 Certified EVM Plan'!E:E,0))=1,M2156,#N/A)</f>
        <v>#N/A</v>
      </c>
      <c r="R2156" s="26" t="e">
        <f>IF(INDEX('2021 Certified EVM Plan'!J:J,MATCH(B2156,'2021 Certified EVM Plan'!E:E,0))=1,M2156,#N/A)</f>
        <v>#N/A</v>
      </c>
      <c r="S2156" s="26" t="e">
        <f>IF(INDEX('2021 Certified EVM Plan'!K:K,MATCH(B2156,'2021 Certified EVM Plan'!E:E,0))=1,M2156,#N/A)</f>
        <v>#N/A</v>
      </c>
    </row>
    <row r="2157" spans="1:19" x14ac:dyDescent="0.25">
      <c r="A2157" s="22" t="s">
        <v>1672</v>
      </c>
      <c r="B2157" s="22">
        <v>9147</v>
      </c>
      <c r="C2157" s="22">
        <v>8</v>
      </c>
      <c r="D2157" s="27">
        <v>4.4596726506193798E-5</v>
      </c>
      <c r="E2157" s="22">
        <v>254061102</v>
      </c>
      <c r="F2157" s="22" t="s">
        <v>1924</v>
      </c>
      <c r="G2157" s="22" t="s">
        <v>2165</v>
      </c>
      <c r="H2157" s="22">
        <v>4188.0046625136201</v>
      </c>
      <c r="I2157" s="24">
        <f>'EVM CPZ List'!$D2157*'EVM CPZ List'!$C2157</f>
        <v>3.5677381204955039E-4</v>
      </c>
      <c r="J2157" s="25">
        <f>INDEX('Pivot of Risk Data'!A:A,MATCH('EVM CPZ List'!$B2157,'Pivot of Risk Data'!B:B,0),1)</f>
        <v>2119</v>
      </c>
      <c r="K2157" s="22">
        <f>0.000621371*'EVM CPZ List'!$H2157</f>
        <v>2.6023046451507508</v>
      </c>
      <c r="L2157" s="22">
        <f>L2156+'EVM CPZ List'!$K2157</f>
        <v>23562.714599830077</v>
      </c>
      <c r="M2157" s="22">
        <f>M2156-'EVM CPZ List'!$I2157</f>
        <v>0.25840997863846804</v>
      </c>
      <c r="N2157" s="7" t="e">
        <f>INDEX('2021 Certified EVM Plan'!G:G,MATCH(B2157,'2021 Certified EVM Plan'!E:E,0))</f>
        <v>#N/A</v>
      </c>
      <c r="O2157" s="7" t="e">
        <f>INDEX('2021 Certified EVM Plan'!M:M,MATCH(B2157,'2021 Certified EVM Plan'!E:E,0))</f>
        <v>#N/A</v>
      </c>
      <c r="P2157" s="7">
        <f t="shared" si="33"/>
        <v>1</v>
      </c>
      <c r="Q2157" s="26" t="e">
        <f>IF(INDEX('2021 Certified EVM Plan'!H:H,MATCH(B2157,'2021 Certified EVM Plan'!E:E,0))=1,M2157,#N/A)</f>
        <v>#N/A</v>
      </c>
      <c r="R2157" s="26" t="e">
        <f>IF(INDEX('2021 Certified EVM Plan'!J:J,MATCH(B2157,'2021 Certified EVM Plan'!E:E,0))=1,M2157,#N/A)</f>
        <v>#N/A</v>
      </c>
      <c r="S2157" s="26" t="e">
        <f>IF(INDEX('2021 Certified EVM Plan'!K:K,MATCH(B2157,'2021 Certified EVM Plan'!E:E,0))=1,M2157,#N/A)</f>
        <v>#N/A</v>
      </c>
    </row>
    <row r="2158" spans="1:19" x14ac:dyDescent="0.25">
      <c r="A2158" s="22" t="s">
        <v>1672</v>
      </c>
      <c r="B2158" s="22">
        <v>2475</v>
      </c>
      <c r="C2158" s="22">
        <v>66</v>
      </c>
      <c r="D2158" s="27">
        <v>4.3598465092696003E-5</v>
      </c>
      <c r="E2158" s="22">
        <v>163661702</v>
      </c>
      <c r="F2158" s="22" t="s">
        <v>1744</v>
      </c>
      <c r="G2158" s="22" t="s">
        <v>1810</v>
      </c>
      <c r="H2158" s="22">
        <v>6478.2234587663197</v>
      </c>
      <c r="I2158" s="24">
        <f>'EVM CPZ List'!$D2158*'EVM CPZ List'!$C2158</f>
        <v>2.8774986961179363E-3</v>
      </c>
      <c r="J2158" s="25">
        <f>INDEX('Pivot of Risk Data'!A:A,MATCH('EVM CPZ List'!$B2158,'Pivot of Risk Data'!B:B,0),1)</f>
        <v>2120</v>
      </c>
      <c r="K2158" s="22">
        <f>0.000621371*'EVM CPZ List'!$H2158</f>
        <v>4.0253801887970866</v>
      </c>
      <c r="L2158" s="22">
        <f>L2157+'EVM CPZ List'!$K2158</f>
        <v>23566.739980018872</v>
      </c>
      <c r="M2158" s="22">
        <f>M2157-'EVM CPZ List'!$I2158</f>
        <v>0.25553247994235012</v>
      </c>
      <c r="N2158" s="7" t="e">
        <f>INDEX('2021 Certified EVM Plan'!G:G,MATCH(B2158,'2021 Certified EVM Plan'!E:E,0))</f>
        <v>#N/A</v>
      </c>
      <c r="O2158" s="7" t="e">
        <f>INDEX('2021 Certified EVM Plan'!M:M,MATCH(B2158,'2021 Certified EVM Plan'!E:E,0))</f>
        <v>#N/A</v>
      </c>
      <c r="P2158" s="7">
        <f t="shared" si="33"/>
        <v>1</v>
      </c>
      <c r="Q2158" s="26" t="e">
        <f>IF(INDEX('2021 Certified EVM Plan'!H:H,MATCH(B2158,'2021 Certified EVM Plan'!E:E,0))=1,M2158,#N/A)</f>
        <v>#N/A</v>
      </c>
      <c r="R2158" s="26" t="e">
        <f>IF(INDEX('2021 Certified EVM Plan'!J:J,MATCH(B2158,'2021 Certified EVM Plan'!E:E,0))=1,M2158,#N/A)</f>
        <v>#N/A</v>
      </c>
      <c r="S2158" s="26" t="e">
        <f>IF(INDEX('2021 Certified EVM Plan'!K:K,MATCH(B2158,'2021 Certified EVM Plan'!E:E,0))=1,M2158,#N/A)</f>
        <v>#N/A</v>
      </c>
    </row>
    <row r="2159" spans="1:19" x14ac:dyDescent="0.25">
      <c r="A2159" s="22" t="s">
        <v>2195</v>
      </c>
      <c r="B2159" s="22">
        <v>7253</v>
      </c>
      <c r="C2159" s="22">
        <v>45</v>
      </c>
      <c r="D2159" s="27">
        <v>4.3459550431791697E-5</v>
      </c>
      <c r="E2159" s="22">
        <v>253671103</v>
      </c>
      <c r="F2159" s="22" t="s">
        <v>2700</v>
      </c>
      <c r="G2159" s="22" t="s">
        <v>2701</v>
      </c>
      <c r="H2159" s="22">
        <v>56762.824144812701</v>
      </c>
      <c r="I2159" s="24">
        <f>'EVM CPZ List'!$D2159*'EVM CPZ List'!$C2159</f>
        <v>1.9556797694306265E-3</v>
      </c>
      <c r="J2159" s="25">
        <f>INDEX('Pivot of Risk Data'!A:A,MATCH('EVM CPZ List'!$B2159,'Pivot of Risk Data'!B:B,0),1)</f>
        <v>2121</v>
      </c>
      <c r="K2159" s="22">
        <f>0.000621371*'EVM CPZ List'!$H2159</f>
        <v>35.270772801686412</v>
      </c>
      <c r="L2159" s="22">
        <f>L2158+'EVM CPZ List'!$K2159</f>
        <v>23602.010752820559</v>
      </c>
      <c r="M2159" s="22">
        <f>M2158-'EVM CPZ List'!$I2159</f>
        <v>0.2535768001729195</v>
      </c>
      <c r="N2159" s="7" t="e">
        <f>INDEX('2021 Certified EVM Plan'!G:G,MATCH(B2159,'2021 Certified EVM Plan'!E:E,0))</f>
        <v>#N/A</v>
      </c>
      <c r="O2159" s="7" t="e">
        <f>INDEX('2021 Certified EVM Plan'!M:M,MATCH(B2159,'2021 Certified EVM Plan'!E:E,0))</f>
        <v>#N/A</v>
      </c>
      <c r="P2159" s="7">
        <f t="shared" si="33"/>
        <v>1</v>
      </c>
      <c r="Q2159" s="26" t="e">
        <f>IF(INDEX('2021 Certified EVM Plan'!H:H,MATCH(B2159,'2021 Certified EVM Plan'!E:E,0))=1,M2159,#N/A)</f>
        <v>#N/A</v>
      </c>
      <c r="R2159" s="26" t="e">
        <f>IF(INDEX('2021 Certified EVM Plan'!J:J,MATCH(B2159,'2021 Certified EVM Plan'!E:E,0))=1,M2159,#N/A)</f>
        <v>#N/A</v>
      </c>
      <c r="S2159" s="26" t="e">
        <f>IF(INDEX('2021 Certified EVM Plan'!K:K,MATCH(B2159,'2021 Certified EVM Plan'!E:E,0))=1,M2159,#N/A)</f>
        <v>#N/A</v>
      </c>
    </row>
    <row r="2160" spans="1:19" x14ac:dyDescent="0.25">
      <c r="A2160" s="22" t="s">
        <v>1672</v>
      </c>
      <c r="B2160" s="22">
        <v>2429</v>
      </c>
      <c r="C2160" s="22">
        <v>42</v>
      </c>
      <c r="D2160" s="27">
        <v>4.3142122970403901E-5</v>
      </c>
      <c r="E2160" s="22">
        <v>162161102</v>
      </c>
      <c r="F2160" s="22" t="s">
        <v>1975</v>
      </c>
      <c r="G2160" s="22" t="s">
        <v>1976</v>
      </c>
      <c r="H2160" s="22">
        <v>8101.0669300040699</v>
      </c>
      <c r="I2160" s="24">
        <f>'EVM CPZ List'!$D2160*'EVM CPZ List'!$C2160</f>
        <v>1.8119691647569638E-3</v>
      </c>
      <c r="J2160" s="25">
        <f>INDEX('Pivot of Risk Data'!A:A,MATCH('EVM CPZ List'!$B2160,'Pivot of Risk Data'!B:B,0),1)</f>
        <v>2122</v>
      </c>
      <c r="K2160" s="22">
        <f>0.000621371*'EVM CPZ List'!$H2160</f>
        <v>5.0337680593635588</v>
      </c>
      <c r="L2160" s="22">
        <f>L2159+'EVM CPZ List'!$K2160</f>
        <v>23607.044520879921</v>
      </c>
      <c r="M2160" s="22">
        <f>M2159-'EVM CPZ List'!$I2160</f>
        <v>0.25176483100816255</v>
      </c>
      <c r="N2160" s="7" t="e">
        <f>INDEX('2021 Certified EVM Plan'!G:G,MATCH(B2160,'2021 Certified EVM Plan'!E:E,0))</f>
        <v>#N/A</v>
      </c>
      <c r="O2160" s="7" t="e">
        <f>INDEX('2021 Certified EVM Plan'!M:M,MATCH(B2160,'2021 Certified EVM Plan'!E:E,0))</f>
        <v>#N/A</v>
      </c>
      <c r="P2160" s="7">
        <f t="shared" si="33"/>
        <v>1</v>
      </c>
      <c r="Q2160" s="26" t="e">
        <f>IF(INDEX('2021 Certified EVM Plan'!H:H,MATCH(B2160,'2021 Certified EVM Plan'!E:E,0))=1,M2160,#N/A)</f>
        <v>#N/A</v>
      </c>
      <c r="R2160" s="26" t="e">
        <f>IF(INDEX('2021 Certified EVM Plan'!J:J,MATCH(B2160,'2021 Certified EVM Plan'!E:E,0))=1,M2160,#N/A)</f>
        <v>#N/A</v>
      </c>
      <c r="S2160" s="26" t="e">
        <f>IF(INDEX('2021 Certified EVM Plan'!K:K,MATCH(B2160,'2021 Certified EVM Plan'!E:E,0))=1,M2160,#N/A)</f>
        <v>#N/A</v>
      </c>
    </row>
    <row r="2161" spans="1:19" x14ac:dyDescent="0.25">
      <c r="A2161" s="22" t="s">
        <v>539</v>
      </c>
      <c r="B2161" s="22">
        <v>3422</v>
      </c>
      <c r="C2161" s="22">
        <v>219</v>
      </c>
      <c r="D2161" s="27">
        <v>4.3006520434037901E-5</v>
      </c>
      <c r="E2161" s="22">
        <v>103132101</v>
      </c>
      <c r="F2161" s="22" t="s">
        <v>644</v>
      </c>
      <c r="G2161" s="22" t="s">
        <v>927</v>
      </c>
      <c r="H2161" s="22">
        <v>22620.380441757101</v>
      </c>
      <c r="I2161" s="24">
        <f>'EVM CPZ List'!$D2161*'EVM CPZ List'!$C2161</f>
        <v>9.4184279750542995E-3</v>
      </c>
      <c r="J2161" s="25">
        <f>INDEX('Pivot of Risk Data'!A:A,MATCH('EVM CPZ List'!$B2161,'Pivot of Risk Data'!B:B,0),1)</f>
        <v>2123</v>
      </c>
      <c r="K2161" s="22">
        <f>0.000621371*'EVM CPZ List'!$H2161</f>
        <v>14.055648415475051</v>
      </c>
      <c r="L2161" s="22">
        <f>L2160+'EVM CPZ List'!$K2161</f>
        <v>23621.100169295398</v>
      </c>
      <c r="M2161" s="22">
        <f>M2160-'EVM CPZ List'!$I2161</f>
        <v>0.24234640303310825</v>
      </c>
      <c r="N2161" s="7" t="e">
        <f>INDEX('2021 Certified EVM Plan'!G:G,MATCH(B2161,'2021 Certified EVM Plan'!E:E,0))</f>
        <v>#N/A</v>
      </c>
      <c r="O2161" s="7" t="e">
        <f>INDEX('2021 Certified EVM Plan'!M:M,MATCH(B2161,'2021 Certified EVM Plan'!E:E,0))</f>
        <v>#N/A</v>
      </c>
      <c r="P2161" s="7">
        <f t="shared" si="33"/>
        <v>1</v>
      </c>
      <c r="Q2161" s="26" t="e">
        <f>IF(INDEX('2021 Certified EVM Plan'!H:H,MATCH(B2161,'2021 Certified EVM Plan'!E:E,0))=1,M2161,#N/A)</f>
        <v>#N/A</v>
      </c>
      <c r="R2161" s="26" t="e">
        <f>IF(INDEX('2021 Certified EVM Plan'!J:J,MATCH(B2161,'2021 Certified EVM Plan'!E:E,0))=1,M2161,#N/A)</f>
        <v>#N/A</v>
      </c>
      <c r="S2161" s="26" t="e">
        <f>IF(INDEX('2021 Certified EVM Plan'!K:K,MATCH(B2161,'2021 Certified EVM Plan'!E:E,0))=1,M2161,#N/A)</f>
        <v>#N/A</v>
      </c>
    </row>
    <row r="2162" spans="1:19" x14ac:dyDescent="0.25">
      <c r="A2162" s="22" t="s">
        <v>8</v>
      </c>
      <c r="B2162" s="22">
        <v>6606</v>
      </c>
      <c r="C2162" s="22">
        <v>63</v>
      </c>
      <c r="D2162" s="27">
        <v>4.2383825900627799E-5</v>
      </c>
      <c r="E2162" s="22">
        <v>152481110</v>
      </c>
      <c r="F2162" s="22" t="s">
        <v>62</v>
      </c>
      <c r="G2162" s="22" t="s">
        <v>203</v>
      </c>
      <c r="H2162" s="22">
        <v>6591.8915475858503</v>
      </c>
      <c r="I2162" s="24">
        <f>'EVM CPZ List'!$D2162*'EVM CPZ List'!$C2162</f>
        <v>2.6701810317395513E-3</v>
      </c>
      <c r="J2162" s="25">
        <f>INDEX('Pivot of Risk Data'!A:A,MATCH('EVM CPZ List'!$B2162,'Pivot of Risk Data'!B:B,0),1)</f>
        <v>2124</v>
      </c>
      <c r="K2162" s="22">
        <f>0.000621371*'EVM CPZ List'!$H2162</f>
        <v>4.0960102428149678</v>
      </c>
      <c r="L2162" s="22">
        <f>L2161+'EVM CPZ List'!$K2162</f>
        <v>23625.196179538212</v>
      </c>
      <c r="M2162" s="22">
        <f>M2161-'EVM CPZ List'!$I2162</f>
        <v>0.23967622200136871</v>
      </c>
      <c r="N2162" s="7" t="e">
        <f>INDEX('2021 Certified EVM Plan'!G:G,MATCH(B2162,'2021 Certified EVM Plan'!E:E,0))</f>
        <v>#N/A</v>
      </c>
      <c r="O2162" s="7" t="e">
        <f>INDEX('2021 Certified EVM Plan'!M:M,MATCH(B2162,'2021 Certified EVM Plan'!E:E,0))</f>
        <v>#N/A</v>
      </c>
      <c r="P2162" s="7">
        <f t="shared" si="33"/>
        <v>1</v>
      </c>
      <c r="Q2162" s="26" t="e">
        <f>IF(INDEX('2021 Certified EVM Plan'!H:H,MATCH(B2162,'2021 Certified EVM Plan'!E:E,0))=1,M2162,#N/A)</f>
        <v>#N/A</v>
      </c>
      <c r="R2162" s="26" t="e">
        <f>IF(INDEX('2021 Certified EVM Plan'!J:J,MATCH(B2162,'2021 Certified EVM Plan'!E:E,0))=1,M2162,#N/A)</f>
        <v>#N/A</v>
      </c>
      <c r="S2162" s="26" t="e">
        <f>IF(INDEX('2021 Certified EVM Plan'!K:K,MATCH(B2162,'2021 Certified EVM Plan'!E:E,0))=1,M2162,#N/A)</f>
        <v>#N/A</v>
      </c>
    </row>
    <row r="2163" spans="1:19" x14ac:dyDescent="0.25">
      <c r="A2163" s="22" t="s">
        <v>2195</v>
      </c>
      <c r="B2163" s="22">
        <v>6218</v>
      </c>
      <c r="C2163" s="22">
        <v>206</v>
      </c>
      <c r="D2163" s="27">
        <v>4.1702511174411402E-5</v>
      </c>
      <c r="E2163" s="22">
        <v>182222104</v>
      </c>
      <c r="F2163" s="22" t="s">
        <v>2448</v>
      </c>
      <c r="G2163" s="22" t="s">
        <v>2457</v>
      </c>
      <c r="H2163" s="22">
        <v>24826.2716737601</v>
      </c>
      <c r="I2163" s="24">
        <f>'EVM CPZ List'!$D2163*'EVM CPZ List'!$C2163</f>
        <v>8.5907173019287488E-3</v>
      </c>
      <c r="J2163" s="25">
        <f>INDEX('Pivot of Risk Data'!A:A,MATCH('EVM CPZ List'!$B2163,'Pivot of Risk Data'!B:B,0),1)</f>
        <v>2125</v>
      </c>
      <c r="K2163" s="22">
        <f>0.000621371*'EVM CPZ List'!$H2163</f>
        <v>15.426325256195987</v>
      </c>
      <c r="L2163" s="22">
        <f>L2162+'EVM CPZ List'!$K2163</f>
        <v>23640.62250479441</v>
      </c>
      <c r="M2163" s="22">
        <f>M2162-'EVM CPZ List'!$I2163</f>
        <v>0.23108550469943995</v>
      </c>
      <c r="N2163" s="7" t="e">
        <f>INDEX('2021 Certified EVM Plan'!G:G,MATCH(B2163,'2021 Certified EVM Plan'!E:E,0))</f>
        <v>#N/A</v>
      </c>
      <c r="O2163" s="7" t="e">
        <f>INDEX('2021 Certified EVM Plan'!M:M,MATCH(B2163,'2021 Certified EVM Plan'!E:E,0))</f>
        <v>#N/A</v>
      </c>
      <c r="P2163" s="7">
        <f t="shared" si="33"/>
        <v>1</v>
      </c>
      <c r="Q2163" s="26" t="e">
        <f>IF(INDEX('2021 Certified EVM Plan'!H:H,MATCH(B2163,'2021 Certified EVM Plan'!E:E,0))=1,M2163,#N/A)</f>
        <v>#N/A</v>
      </c>
      <c r="R2163" s="26" t="e">
        <f>IF(INDEX('2021 Certified EVM Plan'!J:J,MATCH(B2163,'2021 Certified EVM Plan'!E:E,0))=1,M2163,#N/A)</f>
        <v>#N/A</v>
      </c>
      <c r="S2163" s="26" t="e">
        <f>IF(INDEX('2021 Certified EVM Plan'!K:K,MATCH(B2163,'2021 Certified EVM Plan'!E:E,0))=1,M2163,#N/A)</f>
        <v>#N/A</v>
      </c>
    </row>
    <row r="2164" spans="1:19" x14ac:dyDescent="0.25">
      <c r="A2164" s="22" t="s">
        <v>8</v>
      </c>
      <c r="B2164" s="22">
        <v>4963</v>
      </c>
      <c r="C2164" s="22">
        <v>12</v>
      </c>
      <c r="D2164" s="27">
        <v>4.0927702632584598E-5</v>
      </c>
      <c r="E2164" s="22">
        <v>152591102</v>
      </c>
      <c r="F2164" s="22" t="s">
        <v>490</v>
      </c>
      <c r="G2164" s="22" t="s">
        <v>532</v>
      </c>
      <c r="H2164" s="22">
        <v>2346.2589715387599</v>
      </c>
      <c r="I2164" s="24">
        <f>'EVM CPZ List'!$D2164*'EVM CPZ List'!$C2164</f>
        <v>4.9113243159101512E-4</v>
      </c>
      <c r="J2164" s="25">
        <f>INDEX('Pivot of Risk Data'!A:A,MATCH('EVM CPZ List'!$B2164,'Pivot of Risk Data'!B:B,0),1)</f>
        <v>2126</v>
      </c>
      <c r="K2164" s="22">
        <f>0.000621371*'EVM CPZ List'!$H2164</f>
        <v>1.4578972834040107</v>
      </c>
      <c r="L2164" s="22">
        <f>L2163+'EVM CPZ List'!$K2164</f>
        <v>23642.080402077812</v>
      </c>
      <c r="M2164" s="22">
        <f>M2163-'EVM CPZ List'!$I2164</f>
        <v>0.23059437226784893</v>
      </c>
      <c r="N2164" s="7" t="e">
        <f>INDEX('2021 Certified EVM Plan'!G:G,MATCH(B2164,'2021 Certified EVM Plan'!E:E,0))</f>
        <v>#N/A</v>
      </c>
      <c r="O2164" s="7" t="e">
        <f>INDEX('2021 Certified EVM Plan'!M:M,MATCH(B2164,'2021 Certified EVM Plan'!E:E,0))</f>
        <v>#N/A</v>
      </c>
      <c r="P2164" s="7">
        <f t="shared" si="33"/>
        <v>1</v>
      </c>
      <c r="Q2164" s="26" t="e">
        <f>IF(INDEX('2021 Certified EVM Plan'!H:H,MATCH(B2164,'2021 Certified EVM Plan'!E:E,0))=1,M2164,#N/A)</f>
        <v>#N/A</v>
      </c>
      <c r="R2164" s="26" t="e">
        <f>IF(INDEX('2021 Certified EVM Plan'!J:J,MATCH(B2164,'2021 Certified EVM Plan'!E:E,0))=1,M2164,#N/A)</f>
        <v>#N/A</v>
      </c>
      <c r="S2164" s="26" t="e">
        <f>IF(INDEX('2021 Certified EVM Plan'!K:K,MATCH(B2164,'2021 Certified EVM Plan'!E:E,0))=1,M2164,#N/A)</f>
        <v>#N/A</v>
      </c>
    </row>
    <row r="2165" spans="1:19" x14ac:dyDescent="0.25">
      <c r="A2165" s="22" t="s">
        <v>2195</v>
      </c>
      <c r="B2165" s="22">
        <v>219</v>
      </c>
      <c r="C2165" s="22">
        <v>256</v>
      </c>
      <c r="D2165" s="27">
        <v>4.0107109920227401E-5</v>
      </c>
      <c r="E2165" s="22">
        <v>83692104</v>
      </c>
      <c r="F2165" s="22" t="s">
        <v>2378</v>
      </c>
      <c r="G2165" s="22" t="s">
        <v>2525</v>
      </c>
      <c r="H2165" s="22">
        <v>27847.2687683689</v>
      </c>
      <c r="I2165" s="24">
        <f>'EVM CPZ List'!$D2165*'EVM CPZ List'!$C2165</f>
        <v>1.0267420139578215E-2</v>
      </c>
      <c r="J2165" s="25">
        <f>INDEX('Pivot of Risk Data'!A:A,MATCH('EVM CPZ List'!$B2165,'Pivot of Risk Data'!B:B,0),1)</f>
        <v>2127</v>
      </c>
      <c r="K2165" s="22">
        <f>0.000621371*'EVM CPZ List'!$H2165</f>
        <v>17.303485241870153</v>
      </c>
      <c r="L2165" s="22">
        <f>L2164+'EVM CPZ List'!$K2165</f>
        <v>23659.383887319684</v>
      </c>
      <c r="M2165" s="22">
        <f>M2164-'EVM CPZ List'!$I2165</f>
        <v>0.22032695212827072</v>
      </c>
      <c r="N2165" s="7" t="e">
        <f>INDEX('2021 Certified EVM Plan'!G:G,MATCH(B2165,'2021 Certified EVM Plan'!E:E,0))</f>
        <v>#N/A</v>
      </c>
      <c r="O2165" s="7" t="e">
        <f>INDEX('2021 Certified EVM Plan'!M:M,MATCH(B2165,'2021 Certified EVM Plan'!E:E,0))</f>
        <v>#N/A</v>
      </c>
      <c r="P2165" s="7">
        <f t="shared" si="33"/>
        <v>1</v>
      </c>
      <c r="Q2165" s="26" t="e">
        <f>IF(INDEX('2021 Certified EVM Plan'!H:H,MATCH(B2165,'2021 Certified EVM Plan'!E:E,0))=1,M2165,#N/A)</f>
        <v>#N/A</v>
      </c>
      <c r="R2165" s="26" t="e">
        <f>IF(INDEX('2021 Certified EVM Plan'!J:J,MATCH(B2165,'2021 Certified EVM Plan'!E:E,0))=1,M2165,#N/A)</f>
        <v>#N/A</v>
      </c>
      <c r="S2165" s="26" t="e">
        <f>IF(INDEX('2021 Certified EVM Plan'!K:K,MATCH(B2165,'2021 Certified EVM Plan'!E:E,0))=1,M2165,#N/A)</f>
        <v>#N/A</v>
      </c>
    </row>
    <row r="2166" spans="1:19" x14ac:dyDescent="0.25">
      <c r="A2166" s="22" t="s">
        <v>2195</v>
      </c>
      <c r="B2166" s="22">
        <v>5636</v>
      </c>
      <c r="C2166" s="22">
        <v>116</v>
      </c>
      <c r="D2166" s="27">
        <v>3.9645791995730599E-5</v>
      </c>
      <c r="E2166" s="22">
        <v>83692104</v>
      </c>
      <c r="F2166" s="22" t="s">
        <v>2378</v>
      </c>
      <c r="G2166" s="22" t="s">
        <v>2483</v>
      </c>
      <c r="H2166" s="22">
        <v>11322.631466114401</v>
      </c>
      <c r="I2166" s="24">
        <f>'EVM CPZ List'!$D2166*'EVM CPZ List'!$C2166</f>
        <v>4.5989118715047492E-3</v>
      </c>
      <c r="J2166" s="25">
        <f>INDEX('Pivot of Risk Data'!A:A,MATCH('EVM CPZ List'!$B2166,'Pivot of Risk Data'!B:B,0),1)</f>
        <v>2128</v>
      </c>
      <c r="K2166" s="22">
        <f>0.000621371*'EVM CPZ List'!$H2166</f>
        <v>7.035554836730971</v>
      </c>
      <c r="L2166" s="22">
        <f>L2165+'EVM CPZ List'!$K2166</f>
        <v>23666.419442156413</v>
      </c>
      <c r="M2166" s="22">
        <f>M2165-'EVM CPZ List'!$I2166</f>
        <v>0.21572804025676598</v>
      </c>
      <c r="N2166" s="7" t="e">
        <f>INDEX('2021 Certified EVM Plan'!G:G,MATCH(B2166,'2021 Certified EVM Plan'!E:E,0))</f>
        <v>#N/A</v>
      </c>
      <c r="O2166" s="7" t="e">
        <f>INDEX('2021 Certified EVM Plan'!M:M,MATCH(B2166,'2021 Certified EVM Plan'!E:E,0))</f>
        <v>#N/A</v>
      </c>
      <c r="P2166" s="7">
        <f t="shared" si="33"/>
        <v>1</v>
      </c>
      <c r="Q2166" s="26" t="e">
        <f>IF(INDEX('2021 Certified EVM Plan'!H:H,MATCH(B2166,'2021 Certified EVM Plan'!E:E,0))=1,M2166,#N/A)</f>
        <v>#N/A</v>
      </c>
      <c r="R2166" s="26" t="e">
        <f>IF(INDEX('2021 Certified EVM Plan'!J:J,MATCH(B2166,'2021 Certified EVM Plan'!E:E,0))=1,M2166,#N/A)</f>
        <v>#N/A</v>
      </c>
      <c r="S2166" s="26" t="e">
        <f>IF(INDEX('2021 Certified EVM Plan'!K:K,MATCH(B2166,'2021 Certified EVM Plan'!E:E,0))=1,M2166,#N/A)</f>
        <v>#N/A</v>
      </c>
    </row>
    <row r="2167" spans="1:19" x14ac:dyDescent="0.25">
      <c r="A2167" s="22" t="s">
        <v>8</v>
      </c>
      <c r="B2167" s="22">
        <v>3387</v>
      </c>
      <c r="C2167" s="22">
        <v>292</v>
      </c>
      <c r="D2167" s="27">
        <v>3.9259868124106697E-5</v>
      </c>
      <c r="E2167" s="22">
        <v>152491101</v>
      </c>
      <c r="F2167" s="22" t="s">
        <v>146</v>
      </c>
      <c r="G2167" s="22" t="s">
        <v>213</v>
      </c>
      <c r="H2167" s="22">
        <v>30589.176696811999</v>
      </c>
      <c r="I2167" s="24">
        <f>'EVM CPZ List'!$D2167*'EVM CPZ List'!$C2167</f>
        <v>1.1463881492239156E-2</v>
      </c>
      <c r="J2167" s="25">
        <f>INDEX('Pivot of Risk Data'!A:A,MATCH('EVM CPZ List'!$B2167,'Pivot of Risk Data'!B:B,0),1)</f>
        <v>2129</v>
      </c>
      <c r="K2167" s="22">
        <f>0.000621371*'EVM CPZ List'!$H2167</f>
        <v>19.007227313274768</v>
      </c>
      <c r="L2167" s="22">
        <f>L2166+'EVM CPZ List'!$K2167</f>
        <v>23685.426669469689</v>
      </c>
      <c r="M2167" s="22">
        <f>M2166-'EVM CPZ List'!$I2167</f>
        <v>0.20426415876452683</v>
      </c>
      <c r="N2167" s="7" t="e">
        <f>INDEX('2021 Certified EVM Plan'!G:G,MATCH(B2167,'2021 Certified EVM Plan'!E:E,0))</f>
        <v>#N/A</v>
      </c>
      <c r="O2167" s="7" t="e">
        <f>INDEX('2021 Certified EVM Plan'!M:M,MATCH(B2167,'2021 Certified EVM Plan'!E:E,0))</f>
        <v>#N/A</v>
      </c>
      <c r="P2167" s="7">
        <f t="shared" si="33"/>
        <v>1</v>
      </c>
      <c r="Q2167" s="26" t="e">
        <f>IF(INDEX('2021 Certified EVM Plan'!H:H,MATCH(B2167,'2021 Certified EVM Plan'!E:E,0))=1,M2167,#N/A)</f>
        <v>#N/A</v>
      </c>
      <c r="R2167" s="26" t="e">
        <f>IF(INDEX('2021 Certified EVM Plan'!J:J,MATCH(B2167,'2021 Certified EVM Plan'!E:E,0))=1,M2167,#N/A)</f>
        <v>#N/A</v>
      </c>
      <c r="S2167" s="26" t="e">
        <f>IF(INDEX('2021 Certified EVM Plan'!K:K,MATCH(B2167,'2021 Certified EVM Plan'!E:E,0))=1,M2167,#N/A)</f>
        <v>#N/A</v>
      </c>
    </row>
    <row r="2168" spans="1:19" x14ac:dyDescent="0.25">
      <c r="A2168" s="22" t="s">
        <v>1672</v>
      </c>
      <c r="B2168" s="22">
        <v>1216</v>
      </c>
      <c r="C2168" s="22">
        <v>427</v>
      </c>
      <c r="D2168" s="27">
        <v>3.8622404187949898E-5</v>
      </c>
      <c r="E2168" s="22">
        <v>162211101</v>
      </c>
      <c r="F2168" s="22" t="s">
        <v>1773</v>
      </c>
      <c r="G2168" s="22" t="s">
        <v>2101</v>
      </c>
      <c r="H2168" s="22">
        <v>65252.419132324198</v>
      </c>
      <c r="I2168" s="24">
        <f>'EVM CPZ List'!$D2168*'EVM CPZ List'!$C2168</f>
        <v>1.6491766588254606E-2</v>
      </c>
      <c r="J2168" s="25">
        <f>INDEX('Pivot of Risk Data'!A:A,MATCH('EVM CPZ List'!$B2168,'Pivot of Risk Data'!B:B,0),1)</f>
        <v>2130</v>
      </c>
      <c r="K2168" s="22">
        <f>0.000621371*'EVM CPZ List'!$H2168</f>
        <v>40.54596092867142</v>
      </c>
      <c r="L2168" s="22">
        <f>L2167+'EVM CPZ List'!$K2168</f>
        <v>23725.972630398359</v>
      </c>
      <c r="M2168" s="22">
        <f>M2167-'EVM CPZ List'!$I2168</f>
        <v>0.18777239217627223</v>
      </c>
      <c r="N2168" s="7" t="e">
        <f>INDEX('2021 Certified EVM Plan'!G:G,MATCH(B2168,'2021 Certified EVM Plan'!E:E,0))</f>
        <v>#N/A</v>
      </c>
      <c r="O2168" s="7" t="e">
        <f>INDEX('2021 Certified EVM Plan'!M:M,MATCH(B2168,'2021 Certified EVM Plan'!E:E,0))</f>
        <v>#N/A</v>
      </c>
      <c r="P2168" s="7">
        <f t="shared" si="33"/>
        <v>1</v>
      </c>
      <c r="Q2168" s="26" t="e">
        <f>IF(INDEX('2021 Certified EVM Plan'!H:H,MATCH(B2168,'2021 Certified EVM Plan'!E:E,0))=1,M2168,#N/A)</f>
        <v>#N/A</v>
      </c>
      <c r="R2168" s="26" t="e">
        <f>IF(INDEX('2021 Certified EVM Plan'!J:J,MATCH(B2168,'2021 Certified EVM Plan'!E:E,0))=1,M2168,#N/A)</f>
        <v>#N/A</v>
      </c>
      <c r="S2168" s="26" t="e">
        <f>IF(INDEX('2021 Certified EVM Plan'!K:K,MATCH(B2168,'2021 Certified EVM Plan'!E:E,0))=1,M2168,#N/A)</f>
        <v>#N/A</v>
      </c>
    </row>
    <row r="2169" spans="1:19" x14ac:dyDescent="0.25">
      <c r="A2169" s="22" t="s">
        <v>2195</v>
      </c>
      <c r="B2169" s="22">
        <v>7700</v>
      </c>
      <c r="C2169" s="22">
        <v>33</v>
      </c>
      <c r="D2169" s="27">
        <v>3.8384355739554402E-5</v>
      </c>
      <c r="E2169" s="22">
        <v>182941102</v>
      </c>
      <c r="F2169" s="22" t="s">
        <v>2440</v>
      </c>
      <c r="G2169" s="22" t="s">
        <v>2676</v>
      </c>
      <c r="H2169" s="22">
        <v>10537.639413171</v>
      </c>
      <c r="I2169" s="24">
        <f>'EVM CPZ List'!$D2169*'EVM CPZ List'!$C2169</f>
        <v>1.2666837394052952E-3</v>
      </c>
      <c r="J2169" s="25">
        <f>INDEX('Pivot of Risk Data'!A:A,MATCH('EVM CPZ List'!$B2169,'Pivot of Risk Data'!B:B,0),1)</f>
        <v>2131</v>
      </c>
      <c r="K2169" s="22">
        <f>0.000621371*'EVM CPZ List'!$H2169</f>
        <v>6.5477835398014781</v>
      </c>
      <c r="L2169" s="22">
        <f>L2168+'EVM CPZ List'!$K2169</f>
        <v>23732.52041393816</v>
      </c>
      <c r="M2169" s="22">
        <f>M2168-'EVM CPZ List'!$I2169</f>
        <v>0.18650570843686692</v>
      </c>
      <c r="N2169" s="7" t="e">
        <f>INDEX('2021 Certified EVM Plan'!G:G,MATCH(B2169,'2021 Certified EVM Plan'!E:E,0))</f>
        <v>#N/A</v>
      </c>
      <c r="O2169" s="7" t="e">
        <f>INDEX('2021 Certified EVM Plan'!M:M,MATCH(B2169,'2021 Certified EVM Plan'!E:E,0))</f>
        <v>#N/A</v>
      </c>
      <c r="P2169" s="7">
        <f t="shared" si="33"/>
        <v>1</v>
      </c>
      <c r="Q2169" s="26" t="e">
        <f>IF(INDEX('2021 Certified EVM Plan'!H:H,MATCH(B2169,'2021 Certified EVM Plan'!E:E,0))=1,M2169,#N/A)</f>
        <v>#N/A</v>
      </c>
      <c r="R2169" s="26" t="e">
        <f>IF(INDEX('2021 Certified EVM Plan'!J:J,MATCH(B2169,'2021 Certified EVM Plan'!E:E,0))=1,M2169,#N/A)</f>
        <v>#N/A</v>
      </c>
      <c r="S2169" s="26" t="e">
        <f>IF(INDEX('2021 Certified EVM Plan'!K:K,MATCH(B2169,'2021 Certified EVM Plan'!E:E,0))=1,M2169,#N/A)</f>
        <v>#N/A</v>
      </c>
    </row>
    <row r="2170" spans="1:19" x14ac:dyDescent="0.25">
      <c r="A2170" s="22" t="s">
        <v>2906</v>
      </c>
      <c r="B2170" s="22">
        <v>816</v>
      </c>
      <c r="C2170" s="22">
        <v>92</v>
      </c>
      <c r="D2170" s="27">
        <v>3.8194928581373897E-5</v>
      </c>
      <c r="E2170" s="22">
        <v>14161101</v>
      </c>
      <c r="F2170" s="22" t="s">
        <v>2991</v>
      </c>
      <c r="G2170" s="22" t="s">
        <v>3147</v>
      </c>
      <c r="H2170" s="22">
        <v>9481.3207290746195</v>
      </c>
      <c r="I2170" s="24">
        <f>'EVM CPZ List'!$D2170*'EVM CPZ List'!$C2170</f>
        <v>3.5139334294863986E-3</v>
      </c>
      <c r="J2170" s="25">
        <f>INDEX('Pivot of Risk Data'!A:A,MATCH('EVM CPZ List'!$B2170,'Pivot of Risk Data'!B:B,0),1)</f>
        <v>2132</v>
      </c>
      <c r="K2170" s="22">
        <f>0.000621371*'EVM CPZ List'!$H2170</f>
        <v>5.8914177427458254</v>
      </c>
      <c r="L2170" s="22">
        <f>L2169+'EVM CPZ List'!$K2170</f>
        <v>23738.411831680907</v>
      </c>
      <c r="M2170" s="22">
        <f>M2169-'EVM CPZ List'!$I2170</f>
        <v>0.18299177500738054</v>
      </c>
      <c r="N2170" s="7" t="e">
        <f>INDEX('2021 Certified EVM Plan'!G:G,MATCH(B2170,'2021 Certified EVM Plan'!E:E,0))</f>
        <v>#N/A</v>
      </c>
      <c r="O2170" s="7" t="e">
        <f>INDEX('2021 Certified EVM Plan'!M:M,MATCH(B2170,'2021 Certified EVM Plan'!E:E,0))</f>
        <v>#N/A</v>
      </c>
      <c r="P2170" s="7">
        <f t="shared" si="33"/>
        <v>1</v>
      </c>
      <c r="Q2170" s="26" t="e">
        <f>IF(INDEX('2021 Certified EVM Plan'!H:H,MATCH(B2170,'2021 Certified EVM Plan'!E:E,0))=1,M2170,#N/A)</f>
        <v>#N/A</v>
      </c>
      <c r="R2170" s="26" t="e">
        <f>IF(INDEX('2021 Certified EVM Plan'!J:J,MATCH(B2170,'2021 Certified EVM Plan'!E:E,0))=1,M2170,#N/A)</f>
        <v>#N/A</v>
      </c>
      <c r="S2170" s="26" t="e">
        <f>IF(INDEX('2021 Certified EVM Plan'!K:K,MATCH(B2170,'2021 Certified EVM Plan'!E:E,0))=1,M2170,#N/A)</f>
        <v>#N/A</v>
      </c>
    </row>
    <row r="2171" spans="1:19" x14ac:dyDescent="0.25">
      <c r="A2171" s="22" t="s">
        <v>2195</v>
      </c>
      <c r="B2171" s="22">
        <v>2873</v>
      </c>
      <c r="C2171" s="22">
        <v>63</v>
      </c>
      <c r="D2171" s="27">
        <v>3.7601099549942103E-5</v>
      </c>
      <c r="E2171" s="22">
        <v>83692105</v>
      </c>
      <c r="F2171" s="22" t="s">
        <v>2312</v>
      </c>
      <c r="G2171" s="22" t="s">
        <v>2315</v>
      </c>
      <c r="H2171" s="22">
        <v>8878.6769220090391</v>
      </c>
      <c r="I2171" s="24">
        <f>'EVM CPZ List'!$D2171*'EVM CPZ List'!$C2171</f>
        <v>2.3688692716463526E-3</v>
      </c>
      <c r="J2171" s="25">
        <f>INDEX('Pivot of Risk Data'!A:A,MATCH('EVM CPZ List'!$B2171,'Pivot of Risk Data'!B:B,0),1)</f>
        <v>2133</v>
      </c>
      <c r="K2171" s="22">
        <f>0.000621371*'EVM CPZ List'!$H2171</f>
        <v>5.5169523577056792</v>
      </c>
      <c r="L2171" s="22">
        <f>L2170+'EVM CPZ List'!$K2171</f>
        <v>23743.928784038613</v>
      </c>
      <c r="M2171" s="22">
        <f>M2170-'EVM CPZ List'!$I2171</f>
        <v>0.1806229057357342</v>
      </c>
      <c r="N2171" s="7" t="e">
        <f>INDEX('2021 Certified EVM Plan'!G:G,MATCH(B2171,'2021 Certified EVM Plan'!E:E,0))</f>
        <v>#N/A</v>
      </c>
      <c r="O2171" s="7" t="e">
        <f>INDEX('2021 Certified EVM Plan'!M:M,MATCH(B2171,'2021 Certified EVM Plan'!E:E,0))</f>
        <v>#N/A</v>
      </c>
      <c r="P2171" s="7">
        <f t="shared" si="33"/>
        <v>1</v>
      </c>
      <c r="Q2171" s="26" t="e">
        <f>IF(INDEX('2021 Certified EVM Plan'!H:H,MATCH(B2171,'2021 Certified EVM Plan'!E:E,0))=1,M2171,#N/A)</f>
        <v>#N/A</v>
      </c>
      <c r="R2171" s="26" t="e">
        <f>IF(INDEX('2021 Certified EVM Plan'!J:J,MATCH(B2171,'2021 Certified EVM Plan'!E:E,0))=1,M2171,#N/A)</f>
        <v>#N/A</v>
      </c>
      <c r="S2171" s="26" t="e">
        <f>IF(INDEX('2021 Certified EVM Plan'!K:K,MATCH(B2171,'2021 Certified EVM Plan'!E:E,0))=1,M2171,#N/A)</f>
        <v>#N/A</v>
      </c>
    </row>
    <row r="2172" spans="1:19" x14ac:dyDescent="0.25">
      <c r="A2172" s="22" t="s">
        <v>2195</v>
      </c>
      <c r="B2172" s="22">
        <v>5619</v>
      </c>
      <c r="C2172" s="22">
        <v>71</v>
      </c>
      <c r="D2172" s="27">
        <v>3.6777559627202601E-5</v>
      </c>
      <c r="E2172" s="22">
        <v>182222104</v>
      </c>
      <c r="F2172" s="22" t="s">
        <v>2448</v>
      </c>
      <c r="G2172" s="22" t="s">
        <v>2449</v>
      </c>
      <c r="H2172" s="22">
        <v>9189.3700746291706</v>
      </c>
      <c r="I2172" s="24">
        <f>'EVM CPZ List'!$D2172*'EVM CPZ List'!$C2172</f>
        <v>2.6112067335313845E-3</v>
      </c>
      <c r="J2172" s="25">
        <f>INDEX('Pivot of Risk Data'!A:A,MATCH('EVM CPZ List'!$B2172,'Pivot of Risk Data'!B:B,0),1)</f>
        <v>2134</v>
      </c>
      <c r="K2172" s="22">
        <f>0.000621371*'EVM CPZ List'!$H2172</f>
        <v>5.7100080726424025</v>
      </c>
      <c r="L2172" s="22">
        <f>L2171+'EVM CPZ List'!$K2172</f>
        <v>23749.638792111255</v>
      </c>
      <c r="M2172" s="22">
        <f>M2171-'EVM CPZ List'!$I2172</f>
        <v>0.17801169900220282</v>
      </c>
      <c r="N2172" s="7" t="e">
        <f>INDEX('2021 Certified EVM Plan'!G:G,MATCH(B2172,'2021 Certified EVM Plan'!E:E,0))</f>
        <v>#N/A</v>
      </c>
      <c r="O2172" s="7" t="e">
        <f>INDEX('2021 Certified EVM Plan'!M:M,MATCH(B2172,'2021 Certified EVM Plan'!E:E,0))</f>
        <v>#N/A</v>
      </c>
      <c r="P2172" s="7">
        <f t="shared" si="33"/>
        <v>1</v>
      </c>
      <c r="Q2172" s="26" t="e">
        <f>IF(INDEX('2021 Certified EVM Plan'!H:H,MATCH(B2172,'2021 Certified EVM Plan'!E:E,0))=1,M2172,#N/A)</f>
        <v>#N/A</v>
      </c>
      <c r="R2172" s="26" t="e">
        <f>IF(INDEX('2021 Certified EVM Plan'!J:J,MATCH(B2172,'2021 Certified EVM Plan'!E:E,0))=1,M2172,#N/A)</f>
        <v>#N/A</v>
      </c>
      <c r="S2172" s="26" t="e">
        <f>IF(INDEX('2021 Certified EVM Plan'!K:K,MATCH(B2172,'2021 Certified EVM Plan'!E:E,0))=1,M2172,#N/A)</f>
        <v>#N/A</v>
      </c>
    </row>
    <row r="2173" spans="1:19" x14ac:dyDescent="0.25">
      <c r="A2173" s="22" t="s">
        <v>1672</v>
      </c>
      <c r="B2173" s="22">
        <v>5760</v>
      </c>
      <c r="C2173" s="22">
        <v>63</v>
      </c>
      <c r="D2173" s="27">
        <v>3.4289554500030998E-5</v>
      </c>
      <c r="E2173" s="22">
        <v>162831702</v>
      </c>
      <c r="F2173" s="22" t="s">
        <v>1263</v>
      </c>
      <c r="G2173" s="22">
        <v>693441</v>
      </c>
      <c r="H2173" s="22">
        <v>6840.8929041943002</v>
      </c>
      <c r="I2173" s="24">
        <f>'EVM CPZ List'!$D2173*'EVM CPZ List'!$C2173</f>
        <v>2.1602419335019531E-3</v>
      </c>
      <c r="J2173" s="25">
        <f>INDEX('Pivot of Risk Data'!A:A,MATCH('EVM CPZ List'!$B2173,'Pivot of Risk Data'!B:B,0),1)</f>
        <v>2135</v>
      </c>
      <c r="K2173" s="22">
        <f>0.000621371*'EVM CPZ List'!$H2173</f>
        <v>4.250732464772117</v>
      </c>
      <c r="L2173" s="22">
        <f>L2172+'EVM CPZ List'!$K2173</f>
        <v>23753.889524576025</v>
      </c>
      <c r="M2173" s="22">
        <f>M2172-'EVM CPZ List'!$I2173</f>
        <v>0.17585145706870087</v>
      </c>
      <c r="N2173" s="7" t="e">
        <f>INDEX('2021 Certified EVM Plan'!G:G,MATCH(B2173,'2021 Certified EVM Plan'!E:E,0))</f>
        <v>#N/A</v>
      </c>
      <c r="O2173" s="7" t="e">
        <f>INDEX('2021 Certified EVM Plan'!M:M,MATCH(B2173,'2021 Certified EVM Plan'!E:E,0))</f>
        <v>#N/A</v>
      </c>
      <c r="P2173" s="7">
        <f t="shared" si="33"/>
        <v>1</v>
      </c>
      <c r="Q2173" s="26" t="e">
        <f>IF(INDEX('2021 Certified EVM Plan'!H:H,MATCH(B2173,'2021 Certified EVM Plan'!E:E,0))=1,M2173,#N/A)</f>
        <v>#N/A</v>
      </c>
      <c r="R2173" s="26" t="e">
        <f>IF(INDEX('2021 Certified EVM Plan'!J:J,MATCH(B2173,'2021 Certified EVM Plan'!E:E,0))=1,M2173,#N/A)</f>
        <v>#N/A</v>
      </c>
      <c r="S2173" s="26" t="e">
        <f>IF(INDEX('2021 Certified EVM Plan'!K:K,MATCH(B2173,'2021 Certified EVM Plan'!E:E,0))=1,M2173,#N/A)</f>
        <v>#N/A</v>
      </c>
    </row>
    <row r="2174" spans="1:19" x14ac:dyDescent="0.25">
      <c r="A2174" s="22" t="s">
        <v>8</v>
      </c>
      <c r="B2174" s="22">
        <v>2346</v>
      </c>
      <c r="C2174" s="22">
        <v>483</v>
      </c>
      <c r="D2174" s="27">
        <v>3.4121954774377101E-5</v>
      </c>
      <c r="E2174" s="22">
        <v>152241102</v>
      </c>
      <c r="F2174" s="22" t="s">
        <v>247</v>
      </c>
      <c r="G2174" s="22" t="s">
        <v>342</v>
      </c>
      <c r="H2174" s="22">
        <v>48994.532808306198</v>
      </c>
      <c r="I2174" s="24">
        <f>'EVM CPZ List'!$D2174*'EVM CPZ List'!$C2174</f>
        <v>1.6480904156024139E-2</v>
      </c>
      <c r="J2174" s="25">
        <f>INDEX('Pivot of Risk Data'!A:A,MATCH('EVM CPZ List'!$B2174,'Pivot of Risk Data'!B:B,0),1)</f>
        <v>2136</v>
      </c>
      <c r="K2174" s="22">
        <f>0.000621371*'EVM CPZ List'!$H2174</f>
        <v>30.443781845630031</v>
      </c>
      <c r="L2174" s="22">
        <f>L2173+'EVM CPZ List'!$K2174</f>
        <v>23784.333306421657</v>
      </c>
      <c r="M2174" s="22">
        <f>M2173-'EVM CPZ List'!$I2174</f>
        <v>0.15937055291267674</v>
      </c>
      <c r="N2174" s="7" t="e">
        <f>INDEX('2021 Certified EVM Plan'!G:G,MATCH(B2174,'2021 Certified EVM Plan'!E:E,0))</f>
        <v>#N/A</v>
      </c>
      <c r="O2174" s="7" t="e">
        <f>INDEX('2021 Certified EVM Plan'!M:M,MATCH(B2174,'2021 Certified EVM Plan'!E:E,0))</f>
        <v>#N/A</v>
      </c>
      <c r="P2174" s="7">
        <f t="shared" si="33"/>
        <v>1</v>
      </c>
      <c r="Q2174" s="26" t="e">
        <f>IF(INDEX('2021 Certified EVM Plan'!H:H,MATCH(B2174,'2021 Certified EVM Plan'!E:E,0))=1,M2174,#N/A)</f>
        <v>#N/A</v>
      </c>
      <c r="R2174" s="26" t="e">
        <f>IF(INDEX('2021 Certified EVM Plan'!J:J,MATCH(B2174,'2021 Certified EVM Plan'!E:E,0))=1,M2174,#N/A)</f>
        <v>#N/A</v>
      </c>
      <c r="S2174" s="26" t="e">
        <f>IF(INDEX('2021 Certified EVM Plan'!K:K,MATCH(B2174,'2021 Certified EVM Plan'!E:E,0))=1,M2174,#N/A)</f>
        <v>#N/A</v>
      </c>
    </row>
    <row r="2175" spans="1:19" x14ac:dyDescent="0.25">
      <c r="A2175" s="22" t="s">
        <v>2195</v>
      </c>
      <c r="B2175" s="22">
        <v>571</v>
      </c>
      <c r="C2175" s="22">
        <v>176</v>
      </c>
      <c r="D2175" s="27">
        <v>3.4071882963587302E-5</v>
      </c>
      <c r="E2175" s="22">
        <v>83392110</v>
      </c>
      <c r="F2175" s="22" t="s">
        <v>2558</v>
      </c>
      <c r="G2175" s="22" t="s">
        <v>2740</v>
      </c>
      <c r="H2175" s="22">
        <v>79862.0316774081</v>
      </c>
      <c r="I2175" s="24">
        <f>'EVM CPZ List'!$D2175*'EVM CPZ List'!$C2175</f>
        <v>5.9966514015913647E-3</v>
      </c>
      <c r="J2175" s="25">
        <f>INDEX('Pivot of Risk Data'!A:A,MATCH('EVM CPZ List'!$B2175,'Pivot of Risk Data'!B:B,0),1)</f>
        <v>2137</v>
      </c>
      <c r="K2175" s="22">
        <f>0.000621371*'EVM CPZ List'!$H2175</f>
        <v>49.623950485422746</v>
      </c>
      <c r="L2175" s="22">
        <f>L2174+'EVM CPZ List'!$K2175</f>
        <v>23833.957256907081</v>
      </c>
      <c r="M2175" s="22">
        <f>M2174-'EVM CPZ List'!$I2175</f>
        <v>0.15337390151108538</v>
      </c>
      <c r="N2175" s="7" t="e">
        <f>INDEX('2021 Certified EVM Plan'!G:G,MATCH(B2175,'2021 Certified EVM Plan'!E:E,0))</f>
        <v>#N/A</v>
      </c>
      <c r="O2175" s="7" t="e">
        <f>INDEX('2021 Certified EVM Plan'!M:M,MATCH(B2175,'2021 Certified EVM Plan'!E:E,0))</f>
        <v>#N/A</v>
      </c>
      <c r="P2175" s="7">
        <f t="shared" si="33"/>
        <v>1</v>
      </c>
      <c r="Q2175" s="26" t="e">
        <f>IF(INDEX('2021 Certified EVM Plan'!H:H,MATCH(B2175,'2021 Certified EVM Plan'!E:E,0))=1,M2175,#N/A)</f>
        <v>#N/A</v>
      </c>
      <c r="R2175" s="26" t="e">
        <f>IF(INDEX('2021 Certified EVM Plan'!J:J,MATCH(B2175,'2021 Certified EVM Plan'!E:E,0))=1,M2175,#N/A)</f>
        <v>#N/A</v>
      </c>
      <c r="S2175" s="26" t="e">
        <f>IF(INDEX('2021 Certified EVM Plan'!K:K,MATCH(B2175,'2021 Certified EVM Plan'!E:E,0))=1,M2175,#N/A)</f>
        <v>#N/A</v>
      </c>
    </row>
    <row r="2176" spans="1:19" x14ac:dyDescent="0.25">
      <c r="A2176" s="22" t="s">
        <v>2906</v>
      </c>
      <c r="B2176" s="22">
        <v>1047</v>
      </c>
      <c r="C2176" s="22">
        <v>2</v>
      </c>
      <c r="D2176" s="27">
        <v>3.3722668669039999E-5</v>
      </c>
      <c r="E2176" s="22">
        <v>13501101</v>
      </c>
      <c r="F2176" s="22" t="s">
        <v>3153</v>
      </c>
      <c r="G2176" s="22" t="s">
        <v>3154</v>
      </c>
      <c r="H2176" s="22">
        <v>567.70919134168503</v>
      </c>
      <c r="I2176" s="24">
        <f>'EVM CPZ List'!$D2176*'EVM CPZ List'!$C2176</f>
        <v>6.7445337338079998E-5</v>
      </c>
      <c r="J2176" s="25">
        <f>INDEX('Pivot of Risk Data'!A:A,MATCH('EVM CPZ List'!$B2176,'Pivot of Risk Data'!B:B,0),1)</f>
        <v>2138</v>
      </c>
      <c r="K2176" s="22">
        <f>0.000621371*'EVM CPZ List'!$H2176</f>
        <v>0.35275802793317418</v>
      </c>
      <c r="L2176" s="22">
        <f>L2175+'EVM CPZ List'!$K2176</f>
        <v>23834.310014935014</v>
      </c>
      <c r="M2176" s="22">
        <f>M2175-'EVM CPZ List'!$I2176</f>
        <v>0.1533064561737473</v>
      </c>
      <c r="N2176" s="7" t="e">
        <f>INDEX('2021 Certified EVM Plan'!G:G,MATCH(B2176,'2021 Certified EVM Plan'!E:E,0))</f>
        <v>#N/A</v>
      </c>
      <c r="O2176" s="7" t="e">
        <f>INDEX('2021 Certified EVM Plan'!M:M,MATCH(B2176,'2021 Certified EVM Plan'!E:E,0))</f>
        <v>#N/A</v>
      </c>
      <c r="P2176" s="7">
        <f t="shared" si="33"/>
        <v>1</v>
      </c>
      <c r="Q2176" s="26" t="e">
        <f>IF(INDEX('2021 Certified EVM Plan'!H:H,MATCH(B2176,'2021 Certified EVM Plan'!E:E,0))=1,M2176,#N/A)</f>
        <v>#N/A</v>
      </c>
      <c r="R2176" s="26" t="e">
        <f>IF(INDEX('2021 Certified EVM Plan'!J:J,MATCH(B2176,'2021 Certified EVM Plan'!E:E,0))=1,M2176,#N/A)</f>
        <v>#N/A</v>
      </c>
      <c r="S2176" s="26" t="e">
        <f>IF(INDEX('2021 Certified EVM Plan'!K:K,MATCH(B2176,'2021 Certified EVM Plan'!E:E,0))=1,M2176,#N/A)</f>
        <v>#N/A</v>
      </c>
    </row>
    <row r="2177" spans="1:19" x14ac:dyDescent="0.25">
      <c r="A2177" s="22" t="s">
        <v>2906</v>
      </c>
      <c r="B2177" s="22">
        <v>4450</v>
      </c>
      <c r="C2177" s="22">
        <v>38</v>
      </c>
      <c r="D2177" s="27">
        <v>3.2966843751866697E-5</v>
      </c>
      <c r="E2177" s="22">
        <v>14341106</v>
      </c>
      <c r="F2177" s="22" t="s">
        <v>3199</v>
      </c>
      <c r="G2177" s="22" t="s">
        <v>3200</v>
      </c>
      <c r="H2177" s="22">
        <v>5669.0771838441397</v>
      </c>
      <c r="I2177" s="24">
        <f>'EVM CPZ List'!$D2177*'EVM CPZ List'!$C2177</f>
        <v>1.2527400625709346E-3</v>
      </c>
      <c r="J2177" s="25">
        <f>INDEX('Pivot of Risk Data'!A:A,MATCH('EVM CPZ List'!$B2177,'Pivot of Risk Data'!B:B,0),1)</f>
        <v>2139</v>
      </c>
      <c r="K2177" s="22">
        <f>0.000621371*'EVM CPZ List'!$H2177</f>
        <v>3.5226001588024172</v>
      </c>
      <c r="L2177" s="22">
        <f>L2176+'EVM CPZ List'!$K2177</f>
        <v>23837.832615093816</v>
      </c>
      <c r="M2177" s="22">
        <f>M2176-'EVM CPZ List'!$I2177</f>
        <v>0.15205371611117638</v>
      </c>
      <c r="N2177" s="7" t="e">
        <f>INDEX('2021 Certified EVM Plan'!G:G,MATCH(B2177,'2021 Certified EVM Plan'!E:E,0))</f>
        <v>#N/A</v>
      </c>
      <c r="O2177" s="7" t="e">
        <f>INDEX('2021 Certified EVM Plan'!M:M,MATCH(B2177,'2021 Certified EVM Plan'!E:E,0))</f>
        <v>#N/A</v>
      </c>
      <c r="P2177" s="7">
        <f t="shared" si="33"/>
        <v>1</v>
      </c>
      <c r="Q2177" s="26" t="e">
        <f>IF(INDEX('2021 Certified EVM Plan'!H:H,MATCH(B2177,'2021 Certified EVM Plan'!E:E,0))=1,M2177,#N/A)</f>
        <v>#N/A</v>
      </c>
      <c r="R2177" s="26" t="e">
        <f>IF(INDEX('2021 Certified EVM Plan'!J:J,MATCH(B2177,'2021 Certified EVM Plan'!E:E,0))=1,M2177,#N/A)</f>
        <v>#N/A</v>
      </c>
      <c r="S2177" s="26" t="e">
        <f>IF(INDEX('2021 Certified EVM Plan'!K:K,MATCH(B2177,'2021 Certified EVM Plan'!E:E,0))=1,M2177,#N/A)</f>
        <v>#N/A</v>
      </c>
    </row>
    <row r="2178" spans="1:19" x14ac:dyDescent="0.25">
      <c r="A2178" s="22" t="s">
        <v>539</v>
      </c>
      <c r="B2178" s="22">
        <v>4796</v>
      </c>
      <c r="C2178" s="22">
        <v>65</v>
      </c>
      <c r="D2178" s="27">
        <v>3.2790103674278001E-5</v>
      </c>
      <c r="E2178" s="22">
        <v>103381102</v>
      </c>
      <c r="F2178" s="22" t="s">
        <v>877</v>
      </c>
      <c r="G2178" s="22" t="s">
        <v>878</v>
      </c>
      <c r="H2178" s="22">
        <v>14444.9129147207</v>
      </c>
      <c r="I2178" s="24">
        <f>'EVM CPZ List'!$D2178*'EVM CPZ List'!$C2178</f>
        <v>2.13135673882807E-3</v>
      </c>
      <c r="J2178" s="25">
        <f>INDEX('Pivot of Risk Data'!A:A,MATCH('EVM CPZ List'!$B2178,'Pivot of Risk Data'!B:B,0),1)</f>
        <v>2140</v>
      </c>
      <c r="K2178" s="22">
        <f>0.000621371*'EVM CPZ List'!$H2178</f>
        <v>8.9756499827329161</v>
      </c>
      <c r="L2178" s="22">
        <f>L2177+'EVM CPZ List'!$K2178</f>
        <v>23846.80826507655</v>
      </c>
      <c r="M2178" s="22">
        <f>M2177-'EVM CPZ List'!$I2178</f>
        <v>0.1499223593723483</v>
      </c>
      <c r="N2178" s="7" t="e">
        <f>INDEX('2021 Certified EVM Plan'!G:G,MATCH(B2178,'2021 Certified EVM Plan'!E:E,0))</f>
        <v>#N/A</v>
      </c>
      <c r="O2178" s="7" t="e">
        <f>INDEX('2021 Certified EVM Plan'!M:M,MATCH(B2178,'2021 Certified EVM Plan'!E:E,0))</f>
        <v>#N/A</v>
      </c>
      <c r="P2178" s="7">
        <f t="shared" ref="P2178:P2241" si="34">COUNTIF(B:B,B2178)</f>
        <v>1</v>
      </c>
      <c r="Q2178" s="26" t="e">
        <f>IF(INDEX('2021 Certified EVM Plan'!H:H,MATCH(B2178,'2021 Certified EVM Plan'!E:E,0))=1,M2178,#N/A)</f>
        <v>#N/A</v>
      </c>
      <c r="R2178" s="26" t="e">
        <f>IF(INDEX('2021 Certified EVM Plan'!J:J,MATCH(B2178,'2021 Certified EVM Plan'!E:E,0))=1,M2178,#N/A)</f>
        <v>#N/A</v>
      </c>
      <c r="S2178" s="26" t="e">
        <f>IF(INDEX('2021 Certified EVM Plan'!K:K,MATCH(B2178,'2021 Certified EVM Plan'!E:E,0))=1,M2178,#N/A)</f>
        <v>#N/A</v>
      </c>
    </row>
    <row r="2179" spans="1:19" x14ac:dyDescent="0.25">
      <c r="A2179" s="22" t="s">
        <v>2906</v>
      </c>
      <c r="B2179" s="22">
        <v>3405</v>
      </c>
      <c r="C2179" s="22">
        <v>72</v>
      </c>
      <c r="D2179" s="27">
        <v>3.2695185472270102E-5</v>
      </c>
      <c r="E2179" s="22">
        <v>42011107</v>
      </c>
      <c r="F2179" s="22" t="s">
        <v>3165</v>
      </c>
      <c r="G2179" s="22" t="s">
        <v>3236</v>
      </c>
      <c r="H2179" s="22">
        <v>7424.3496094420398</v>
      </c>
      <c r="I2179" s="24">
        <f>'EVM CPZ List'!$D2179*'EVM CPZ List'!$C2179</f>
        <v>2.3540533540034473E-3</v>
      </c>
      <c r="J2179" s="25">
        <f>INDEX('Pivot of Risk Data'!A:A,MATCH('EVM CPZ List'!$B2179,'Pivot of Risk Data'!B:B,0),1)</f>
        <v>2141</v>
      </c>
      <c r="K2179" s="22">
        <f>0.000621371*'EVM CPZ List'!$H2179</f>
        <v>4.6132755411686102</v>
      </c>
      <c r="L2179" s="22">
        <f>L2178+'EVM CPZ List'!$K2179</f>
        <v>23851.421540617717</v>
      </c>
      <c r="M2179" s="22">
        <f>M2178-'EVM CPZ List'!$I2179</f>
        <v>0.14756830601834484</v>
      </c>
      <c r="N2179" s="7" t="e">
        <f>INDEX('2021 Certified EVM Plan'!G:G,MATCH(B2179,'2021 Certified EVM Plan'!E:E,0))</f>
        <v>#N/A</v>
      </c>
      <c r="O2179" s="7" t="e">
        <f>INDEX('2021 Certified EVM Plan'!M:M,MATCH(B2179,'2021 Certified EVM Plan'!E:E,0))</f>
        <v>#N/A</v>
      </c>
      <c r="P2179" s="7">
        <f t="shared" si="34"/>
        <v>1</v>
      </c>
      <c r="Q2179" s="26" t="e">
        <f>IF(INDEX('2021 Certified EVM Plan'!H:H,MATCH(B2179,'2021 Certified EVM Plan'!E:E,0))=1,M2179,#N/A)</f>
        <v>#N/A</v>
      </c>
      <c r="R2179" s="26" t="e">
        <f>IF(INDEX('2021 Certified EVM Plan'!J:J,MATCH(B2179,'2021 Certified EVM Plan'!E:E,0))=1,M2179,#N/A)</f>
        <v>#N/A</v>
      </c>
      <c r="S2179" s="26" t="e">
        <f>IF(INDEX('2021 Certified EVM Plan'!K:K,MATCH(B2179,'2021 Certified EVM Plan'!E:E,0))=1,M2179,#N/A)</f>
        <v>#N/A</v>
      </c>
    </row>
    <row r="2180" spans="1:19" x14ac:dyDescent="0.25">
      <c r="A2180" s="22" t="s">
        <v>2906</v>
      </c>
      <c r="B2180" s="22">
        <v>5230</v>
      </c>
      <c r="C2180" s="22">
        <v>75</v>
      </c>
      <c r="D2180" s="27">
        <v>3.0933448964793501E-5</v>
      </c>
      <c r="E2180" s="22">
        <v>42011108</v>
      </c>
      <c r="F2180" s="22" t="s">
        <v>2982</v>
      </c>
      <c r="G2180" s="22" t="s">
        <v>3195</v>
      </c>
      <c r="H2180" s="22">
        <v>6729.9719049988798</v>
      </c>
      <c r="I2180" s="24">
        <f>'EVM CPZ List'!$D2180*'EVM CPZ List'!$C2180</f>
        <v>2.3200086723595124E-3</v>
      </c>
      <c r="J2180" s="25">
        <f>INDEX('Pivot of Risk Data'!A:A,MATCH('EVM CPZ List'!$B2180,'Pivot of Risk Data'!B:B,0),1)</f>
        <v>2142</v>
      </c>
      <c r="K2180" s="22">
        <f>0.000621371*'EVM CPZ List'!$H2180</f>
        <v>4.1818093725810588</v>
      </c>
      <c r="L2180" s="22">
        <f>L2179+'EVM CPZ List'!$K2180</f>
        <v>23855.603349990299</v>
      </c>
      <c r="M2180" s="22">
        <f>M2179-'EVM CPZ List'!$I2180</f>
        <v>0.14524829734598532</v>
      </c>
      <c r="N2180" s="7" t="e">
        <f>INDEX('2021 Certified EVM Plan'!G:G,MATCH(B2180,'2021 Certified EVM Plan'!E:E,0))</f>
        <v>#N/A</v>
      </c>
      <c r="O2180" s="7" t="e">
        <f>INDEX('2021 Certified EVM Plan'!M:M,MATCH(B2180,'2021 Certified EVM Plan'!E:E,0))</f>
        <v>#N/A</v>
      </c>
      <c r="P2180" s="7">
        <f t="shared" si="34"/>
        <v>1</v>
      </c>
      <c r="Q2180" s="26" t="e">
        <f>IF(INDEX('2021 Certified EVM Plan'!H:H,MATCH(B2180,'2021 Certified EVM Plan'!E:E,0))=1,M2180,#N/A)</f>
        <v>#N/A</v>
      </c>
      <c r="R2180" s="26" t="e">
        <f>IF(INDEX('2021 Certified EVM Plan'!J:J,MATCH(B2180,'2021 Certified EVM Plan'!E:E,0))=1,M2180,#N/A)</f>
        <v>#N/A</v>
      </c>
      <c r="S2180" s="26" t="e">
        <f>IF(INDEX('2021 Certified EVM Plan'!K:K,MATCH(B2180,'2021 Certified EVM Plan'!E:E,0))=1,M2180,#N/A)</f>
        <v>#N/A</v>
      </c>
    </row>
    <row r="2181" spans="1:19" x14ac:dyDescent="0.25">
      <c r="A2181" s="22" t="s">
        <v>2195</v>
      </c>
      <c r="B2181" s="22">
        <v>2988</v>
      </c>
      <c r="C2181" s="22">
        <v>410</v>
      </c>
      <c r="D2181" s="27">
        <v>3.0886727648350803E-5</v>
      </c>
      <c r="E2181" s="22">
        <v>182371111</v>
      </c>
      <c r="F2181" s="22" t="s">
        <v>2467</v>
      </c>
      <c r="G2181" s="22" t="s">
        <v>2725</v>
      </c>
      <c r="H2181" s="22">
        <v>79055.475478613604</v>
      </c>
      <c r="I2181" s="24">
        <f>'EVM CPZ List'!$D2181*'EVM CPZ List'!$C2181</f>
        <v>1.2663558335823829E-2</v>
      </c>
      <c r="J2181" s="25">
        <f>INDEX('Pivot of Risk Data'!A:A,MATCH('EVM CPZ List'!$B2181,'Pivot of Risk Data'!B:B,0),1)</f>
        <v>2143</v>
      </c>
      <c r="K2181" s="22">
        <f>0.000621371*'EVM CPZ List'!$H2181</f>
        <v>49.122779853621616</v>
      </c>
      <c r="L2181" s="22">
        <f>L2180+'EVM CPZ List'!$K2181</f>
        <v>23904.726129843919</v>
      </c>
      <c r="M2181" s="22">
        <f>M2180-'EVM CPZ List'!$I2181</f>
        <v>0.13258473901016149</v>
      </c>
      <c r="N2181" s="7" t="e">
        <f>INDEX('2021 Certified EVM Plan'!G:G,MATCH(B2181,'2021 Certified EVM Plan'!E:E,0))</f>
        <v>#N/A</v>
      </c>
      <c r="O2181" s="7" t="e">
        <f>INDEX('2021 Certified EVM Plan'!M:M,MATCH(B2181,'2021 Certified EVM Plan'!E:E,0))</f>
        <v>#N/A</v>
      </c>
      <c r="P2181" s="7">
        <f t="shared" si="34"/>
        <v>1</v>
      </c>
      <c r="Q2181" s="26" t="e">
        <f>IF(INDEX('2021 Certified EVM Plan'!H:H,MATCH(B2181,'2021 Certified EVM Plan'!E:E,0))=1,M2181,#N/A)</f>
        <v>#N/A</v>
      </c>
      <c r="R2181" s="26" t="e">
        <f>IF(INDEX('2021 Certified EVM Plan'!J:J,MATCH(B2181,'2021 Certified EVM Plan'!E:E,0))=1,M2181,#N/A)</f>
        <v>#N/A</v>
      </c>
      <c r="S2181" s="26" t="e">
        <f>IF(INDEX('2021 Certified EVM Plan'!K:K,MATCH(B2181,'2021 Certified EVM Plan'!E:E,0))=1,M2181,#N/A)</f>
        <v>#N/A</v>
      </c>
    </row>
    <row r="2182" spans="1:19" x14ac:dyDescent="0.25">
      <c r="A2182" s="22" t="s">
        <v>964</v>
      </c>
      <c r="B2182" s="22">
        <v>2382</v>
      </c>
      <c r="C2182" s="22">
        <v>219</v>
      </c>
      <c r="D2182" s="27">
        <v>2.8152928110234399E-5</v>
      </c>
      <c r="E2182" s="22">
        <v>42761102</v>
      </c>
      <c r="F2182" s="22" t="s">
        <v>1243</v>
      </c>
      <c r="G2182" s="22" t="s">
        <v>1460</v>
      </c>
      <c r="H2182" s="22">
        <v>21272.302076155102</v>
      </c>
      <c r="I2182" s="24">
        <f>'EVM CPZ List'!$D2182*'EVM CPZ List'!$C2182</f>
        <v>6.1654912561413333E-3</v>
      </c>
      <c r="J2182" s="25">
        <f>INDEX('Pivot of Risk Data'!A:A,MATCH('EVM CPZ List'!$B2182,'Pivot of Risk Data'!B:B,0),1)</f>
        <v>2144</v>
      </c>
      <c r="K2182" s="22">
        <f>0.000621371*'EVM CPZ List'!$H2182</f>
        <v>13.217991613362571</v>
      </c>
      <c r="L2182" s="22">
        <f>L2181+'EVM CPZ List'!$K2182</f>
        <v>23917.94412145728</v>
      </c>
      <c r="M2182" s="22">
        <f>M2181-'EVM CPZ List'!$I2182</f>
        <v>0.12641924775402016</v>
      </c>
      <c r="N2182" s="7" t="e">
        <f>INDEX('2021 Certified EVM Plan'!G:G,MATCH(B2182,'2021 Certified EVM Plan'!E:E,0))</f>
        <v>#N/A</v>
      </c>
      <c r="O2182" s="7" t="e">
        <f>INDEX('2021 Certified EVM Plan'!M:M,MATCH(B2182,'2021 Certified EVM Plan'!E:E,0))</f>
        <v>#N/A</v>
      </c>
      <c r="P2182" s="7">
        <f t="shared" si="34"/>
        <v>1</v>
      </c>
      <c r="Q2182" s="26" t="e">
        <f>IF(INDEX('2021 Certified EVM Plan'!H:H,MATCH(B2182,'2021 Certified EVM Plan'!E:E,0))=1,M2182,#N/A)</f>
        <v>#N/A</v>
      </c>
      <c r="R2182" s="26" t="e">
        <f>IF(INDEX('2021 Certified EVM Plan'!J:J,MATCH(B2182,'2021 Certified EVM Plan'!E:E,0))=1,M2182,#N/A)</f>
        <v>#N/A</v>
      </c>
      <c r="S2182" s="26" t="e">
        <f>IF(INDEX('2021 Certified EVM Plan'!K:K,MATCH(B2182,'2021 Certified EVM Plan'!E:E,0))=1,M2182,#N/A)</f>
        <v>#N/A</v>
      </c>
    </row>
    <row r="2183" spans="1:19" x14ac:dyDescent="0.25">
      <c r="A2183" s="22" t="s">
        <v>8</v>
      </c>
      <c r="B2183" s="22">
        <v>147</v>
      </c>
      <c r="C2183" s="22">
        <v>21</v>
      </c>
      <c r="D2183" s="27">
        <v>2.7967815189698302E-5</v>
      </c>
      <c r="E2183" s="22">
        <v>152591102</v>
      </c>
      <c r="F2183" s="22" t="s">
        <v>490</v>
      </c>
      <c r="G2183" s="22" t="s">
        <v>491</v>
      </c>
      <c r="H2183" s="22">
        <v>1626.5971377271301</v>
      </c>
      <c r="I2183" s="24">
        <f>'EVM CPZ List'!$D2183*'EVM CPZ List'!$C2183</f>
        <v>5.8732411898366435E-4</v>
      </c>
      <c r="J2183" s="25">
        <f>INDEX('Pivot of Risk Data'!A:A,MATCH('EVM CPZ List'!$B2183,'Pivot of Risk Data'!B:B,0),1)</f>
        <v>2145</v>
      </c>
      <c r="K2183" s="22">
        <f>0.000621371*'EVM CPZ List'!$H2183</f>
        <v>1.0107202900666445</v>
      </c>
      <c r="L2183" s="22">
        <f>L2182+'EVM CPZ List'!$K2183</f>
        <v>23918.954841747345</v>
      </c>
      <c r="M2183" s="22">
        <f>M2182-'EVM CPZ List'!$I2183</f>
        <v>0.12583192363503651</v>
      </c>
      <c r="N2183" s="7" t="e">
        <f>INDEX('2021 Certified EVM Plan'!G:G,MATCH(B2183,'2021 Certified EVM Plan'!E:E,0))</f>
        <v>#N/A</v>
      </c>
      <c r="O2183" s="7" t="e">
        <f>INDEX('2021 Certified EVM Plan'!M:M,MATCH(B2183,'2021 Certified EVM Plan'!E:E,0))</f>
        <v>#N/A</v>
      </c>
      <c r="P2183" s="7">
        <f t="shared" si="34"/>
        <v>1</v>
      </c>
      <c r="Q2183" s="26" t="e">
        <f>IF(INDEX('2021 Certified EVM Plan'!H:H,MATCH(B2183,'2021 Certified EVM Plan'!E:E,0))=1,M2183,#N/A)</f>
        <v>#N/A</v>
      </c>
      <c r="R2183" s="26" t="e">
        <f>IF(INDEX('2021 Certified EVM Plan'!J:J,MATCH(B2183,'2021 Certified EVM Plan'!E:E,0))=1,M2183,#N/A)</f>
        <v>#N/A</v>
      </c>
      <c r="S2183" s="26" t="e">
        <f>IF(INDEX('2021 Certified EVM Plan'!K:K,MATCH(B2183,'2021 Certified EVM Plan'!E:E,0))=1,M2183,#N/A)</f>
        <v>#N/A</v>
      </c>
    </row>
    <row r="2184" spans="1:19" x14ac:dyDescent="0.25">
      <c r="A2184" s="22" t="s">
        <v>1672</v>
      </c>
      <c r="B2184" s="22">
        <v>9546</v>
      </c>
      <c r="C2184" s="22">
        <v>3</v>
      </c>
      <c r="D2184" s="27">
        <v>2.7931871690259902E-5</v>
      </c>
      <c r="E2184" s="22">
        <v>163781704</v>
      </c>
      <c r="F2184" s="22" t="s">
        <v>1816</v>
      </c>
      <c r="G2184" s="22" t="s">
        <v>2135</v>
      </c>
      <c r="H2184" s="22">
        <v>1252.59710181226</v>
      </c>
      <c r="I2184" s="24">
        <f>'EVM CPZ List'!$D2184*'EVM CPZ List'!$C2184</f>
        <v>8.3795615070779702E-5</v>
      </c>
      <c r="J2184" s="25">
        <f>INDEX('Pivot of Risk Data'!A:A,MATCH('EVM CPZ List'!$B2184,'Pivot of Risk Data'!B:B,0),1)</f>
        <v>2146</v>
      </c>
      <c r="K2184" s="22">
        <f>0.000621371*'EVM CPZ List'!$H2184</f>
        <v>0.77832751375018583</v>
      </c>
      <c r="L2184" s="22">
        <f>L2183+'EVM CPZ List'!$K2184</f>
        <v>23919.733169261097</v>
      </c>
      <c r="M2184" s="22">
        <f>M2183-'EVM CPZ List'!$I2184</f>
        <v>0.12574812801996574</v>
      </c>
      <c r="N2184" s="7" t="e">
        <f>INDEX('2021 Certified EVM Plan'!G:G,MATCH(B2184,'2021 Certified EVM Plan'!E:E,0))</f>
        <v>#N/A</v>
      </c>
      <c r="O2184" s="7" t="e">
        <f>INDEX('2021 Certified EVM Plan'!M:M,MATCH(B2184,'2021 Certified EVM Plan'!E:E,0))</f>
        <v>#N/A</v>
      </c>
      <c r="P2184" s="7">
        <f t="shared" si="34"/>
        <v>1</v>
      </c>
      <c r="Q2184" s="26" t="e">
        <f>IF(INDEX('2021 Certified EVM Plan'!H:H,MATCH(B2184,'2021 Certified EVM Plan'!E:E,0))=1,M2184,#N/A)</f>
        <v>#N/A</v>
      </c>
      <c r="R2184" s="26" t="e">
        <f>IF(INDEX('2021 Certified EVM Plan'!J:J,MATCH(B2184,'2021 Certified EVM Plan'!E:E,0))=1,M2184,#N/A)</f>
        <v>#N/A</v>
      </c>
      <c r="S2184" s="26" t="e">
        <f>IF(INDEX('2021 Certified EVM Plan'!K:K,MATCH(B2184,'2021 Certified EVM Plan'!E:E,0))=1,M2184,#N/A)</f>
        <v>#N/A</v>
      </c>
    </row>
    <row r="2185" spans="1:19" x14ac:dyDescent="0.25">
      <c r="A2185" s="22" t="s">
        <v>964</v>
      </c>
      <c r="B2185" s="22">
        <v>6413</v>
      </c>
      <c r="C2185" s="22">
        <v>66</v>
      </c>
      <c r="D2185" s="27">
        <v>2.7170555819113498E-5</v>
      </c>
      <c r="E2185" s="22">
        <v>42841111</v>
      </c>
      <c r="F2185" s="22" t="s">
        <v>1351</v>
      </c>
      <c r="G2185" s="22" t="s">
        <v>1486</v>
      </c>
      <c r="H2185" s="22">
        <v>7924.3024350207497</v>
      </c>
      <c r="I2185" s="24">
        <f>'EVM CPZ List'!$D2185*'EVM CPZ List'!$C2185</f>
        <v>1.7932566840614908E-3</v>
      </c>
      <c r="J2185" s="25">
        <f>INDEX('Pivot of Risk Data'!A:A,MATCH('EVM CPZ List'!$B2185,'Pivot of Risk Data'!B:B,0),1)</f>
        <v>2147</v>
      </c>
      <c r="K2185" s="22">
        <f>0.000621371*'EVM CPZ List'!$H2185</f>
        <v>4.9239317283512785</v>
      </c>
      <c r="L2185" s="22">
        <f>L2184+'EVM CPZ List'!$K2185</f>
        <v>23924.657100989447</v>
      </c>
      <c r="M2185" s="22">
        <f>M2184-'EVM CPZ List'!$I2185</f>
        <v>0.12395487133590424</v>
      </c>
      <c r="N2185" s="7" t="e">
        <f>INDEX('2021 Certified EVM Plan'!G:G,MATCH(B2185,'2021 Certified EVM Plan'!E:E,0))</f>
        <v>#N/A</v>
      </c>
      <c r="O2185" s="7" t="e">
        <f>INDEX('2021 Certified EVM Plan'!M:M,MATCH(B2185,'2021 Certified EVM Plan'!E:E,0))</f>
        <v>#N/A</v>
      </c>
      <c r="P2185" s="7">
        <f t="shared" si="34"/>
        <v>1</v>
      </c>
      <c r="Q2185" s="26" t="e">
        <f>IF(INDEX('2021 Certified EVM Plan'!H:H,MATCH(B2185,'2021 Certified EVM Plan'!E:E,0))=1,M2185,#N/A)</f>
        <v>#N/A</v>
      </c>
      <c r="R2185" s="26" t="e">
        <f>IF(INDEX('2021 Certified EVM Plan'!J:J,MATCH(B2185,'2021 Certified EVM Plan'!E:E,0))=1,M2185,#N/A)</f>
        <v>#N/A</v>
      </c>
      <c r="S2185" s="26" t="e">
        <f>IF(INDEX('2021 Certified EVM Plan'!K:K,MATCH(B2185,'2021 Certified EVM Plan'!E:E,0))=1,M2185,#N/A)</f>
        <v>#N/A</v>
      </c>
    </row>
    <row r="2186" spans="1:19" x14ac:dyDescent="0.25">
      <c r="A2186" s="22" t="s">
        <v>2195</v>
      </c>
      <c r="B2186" s="22">
        <v>8206</v>
      </c>
      <c r="C2186" s="22">
        <v>23</v>
      </c>
      <c r="D2186" s="27">
        <v>2.5864667619769701E-5</v>
      </c>
      <c r="E2186" s="22">
        <v>182941101</v>
      </c>
      <c r="F2186" s="22" t="s">
        <v>2522</v>
      </c>
      <c r="G2186" s="22" t="s">
        <v>2713</v>
      </c>
      <c r="H2186" s="22">
        <v>9899.5428995590701</v>
      </c>
      <c r="I2186" s="24">
        <f>'EVM CPZ List'!$D2186*'EVM CPZ List'!$C2186</f>
        <v>5.9488735525470315E-4</v>
      </c>
      <c r="J2186" s="25">
        <f>INDEX('Pivot of Risk Data'!A:A,MATCH('EVM CPZ List'!$B2186,'Pivot of Risk Data'!B:B,0),1)</f>
        <v>2148</v>
      </c>
      <c r="K2186" s="22">
        <f>0.000621371*'EVM CPZ List'!$H2186</f>
        <v>6.1512888710419187</v>
      </c>
      <c r="L2186" s="22">
        <f>L2185+'EVM CPZ List'!$K2186</f>
        <v>23930.808389860489</v>
      </c>
      <c r="M2186" s="22">
        <f>M2185-'EVM CPZ List'!$I2186</f>
        <v>0.12335998398064954</v>
      </c>
      <c r="N2186" s="7" t="e">
        <f>INDEX('2021 Certified EVM Plan'!G:G,MATCH(B2186,'2021 Certified EVM Plan'!E:E,0))</f>
        <v>#N/A</v>
      </c>
      <c r="O2186" s="7" t="e">
        <f>INDEX('2021 Certified EVM Plan'!M:M,MATCH(B2186,'2021 Certified EVM Plan'!E:E,0))</f>
        <v>#N/A</v>
      </c>
      <c r="P2186" s="7">
        <f t="shared" si="34"/>
        <v>1</v>
      </c>
      <c r="Q2186" s="26" t="e">
        <f>IF(INDEX('2021 Certified EVM Plan'!H:H,MATCH(B2186,'2021 Certified EVM Plan'!E:E,0))=1,M2186,#N/A)</f>
        <v>#N/A</v>
      </c>
      <c r="R2186" s="26" t="e">
        <f>IF(INDEX('2021 Certified EVM Plan'!J:J,MATCH(B2186,'2021 Certified EVM Plan'!E:E,0))=1,M2186,#N/A)</f>
        <v>#N/A</v>
      </c>
      <c r="S2186" s="26" t="e">
        <f>IF(INDEX('2021 Certified EVM Plan'!K:K,MATCH(B2186,'2021 Certified EVM Plan'!E:E,0))=1,M2186,#N/A)</f>
        <v>#N/A</v>
      </c>
    </row>
    <row r="2187" spans="1:19" x14ac:dyDescent="0.25">
      <c r="A2187" s="22" t="s">
        <v>539</v>
      </c>
      <c r="B2187" s="22">
        <v>5225</v>
      </c>
      <c r="C2187" s="22">
        <v>77</v>
      </c>
      <c r="D2187" s="27">
        <v>2.5846893756677099E-5</v>
      </c>
      <c r="E2187" s="22">
        <v>103732101</v>
      </c>
      <c r="F2187" s="22" t="s">
        <v>879</v>
      </c>
      <c r="G2187" s="22" t="s">
        <v>911</v>
      </c>
      <c r="H2187" s="22">
        <v>10692.0890017654</v>
      </c>
      <c r="I2187" s="24">
        <f>'EVM CPZ List'!$D2187*'EVM CPZ List'!$C2187</f>
        <v>1.9902108192641366E-3</v>
      </c>
      <c r="J2187" s="25">
        <f>INDEX('Pivot of Risk Data'!A:A,MATCH('EVM CPZ List'!$B2187,'Pivot of Risk Data'!B:B,0),1)</f>
        <v>2149</v>
      </c>
      <c r="K2187" s="22">
        <f>0.000621371*'EVM CPZ List'!$H2187</f>
        <v>6.6437540351159683</v>
      </c>
      <c r="L2187" s="22">
        <f>L2186+'EVM CPZ List'!$K2187</f>
        <v>23937.452143895604</v>
      </c>
      <c r="M2187" s="22">
        <f>M2186-'EVM CPZ List'!$I2187</f>
        <v>0.12136977316138541</v>
      </c>
      <c r="N2187" s="7" t="e">
        <f>INDEX('2021 Certified EVM Plan'!G:G,MATCH(B2187,'2021 Certified EVM Plan'!E:E,0))</f>
        <v>#N/A</v>
      </c>
      <c r="O2187" s="7" t="e">
        <f>INDEX('2021 Certified EVM Plan'!M:M,MATCH(B2187,'2021 Certified EVM Plan'!E:E,0))</f>
        <v>#N/A</v>
      </c>
      <c r="P2187" s="7">
        <f t="shared" si="34"/>
        <v>1</v>
      </c>
      <c r="Q2187" s="26" t="e">
        <f>IF(INDEX('2021 Certified EVM Plan'!H:H,MATCH(B2187,'2021 Certified EVM Plan'!E:E,0))=1,M2187,#N/A)</f>
        <v>#N/A</v>
      </c>
      <c r="R2187" s="26" t="e">
        <f>IF(INDEX('2021 Certified EVM Plan'!J:J,MATCH(B2187,'2021 Certified EVM Plan'!E:E,0))=1,M2187,#N/A)</f>
        <v>#N/A</v>
      </c>
      <c r="S2187" s="26" t="e">
        <f>IF(INDEX('2021 Certified EVM Plan'!K:K,MATCH(B2187,'2021 Certified EVM Plan'!E:E,0))=1,M2187,#N/A)</f>
        <v>#N/A</v>
      </c>
    </row>
    <row r="2188" spans="1:19" x14ac:dyDescent="0.25">
      <c r="A2188" s="22" t="s">
        <v>2906</v>
      </c>
      <c r="B2188" s="22">
        <v>3496</v>
      </c>
      <c r="C2188" s="22">
        <v>150</v>
      </c>
      <c r="D2188" s="27">
        <v>2.54983870374755E-5</v>
      </c>
      <c r="E2188" s="22">
        <v>14671102</v>
      </c>
      <c r="F2188" s="22" t="s">
        <v>3178</v>
      </c>
      <c r="G2188" s="22" t="s">
        <v>3179</v>
      </c>
      <c r="H2188" s="22">
        <v>16784.221985555901</v>
      </c>
      <c r="I2188" s="24">
        <f>'EVM CPZ List'!$D2188*'EVM CPZ List'!$C2188</f>
        <v>3.824758055621325E-3</v>
      </c>
      <c r="J2188" s="25">
        <f>INDEX('Pivot of Risk Data'!A:A,MATCH('EVM CPZ List'!$B2188,'Pivot of Risk Data'!B:B,0),1)</f>
        <v>2150</v>
      </c>
      <c r="K2188" s="22">
        <f>0.000621371*'EVM CPZ List'!$H2188</f>
        <v>10.429228799386856</v>
      </c>
      <c r="L2188" s="22">
        <f>L2187+'EVM CPZ List'!$K2188</f>
        <v>23947.881372694992</v>
      </c>
      <c r="M2188" s="22">
        <f>M2187-'EVM CPZ List'!$I2188</f>
        <v>0.11754501510576408</v>
      </c>
      <c r="N2188" s="7">
        <f>INDEX('2021 Certified EVM Plan'!G:G,MATCH(B2188,'2021 Certified EVM Plan'!E:E,0))</f>
        <v>10.658143939393939</v>
      </c>
      <c r="O2188" s="7">
        <f>INDEX('2021 Certified EVM Plan'!M:M,MATCH(B2188,'2021 Certified EVM Plan'!E:E,0))</f>
        <v>3.824758055621325E-3</v>
      </c>
      <c r="P2188" s="7">
        <f t="shared" si="34"/>
        <v>1</v>
      </c>
      <c r="Q2188" s="26" t="e">
        <f>IF(INDEX('2021 Certified EVM Plan'!H:H,MATCH(B2188,'2021 Certified EVM Plan'!E:E,0))=1,M2188,#N/A)</f>
        <v>#N/A</v>
      </c>
      <c r="R2188" s="26">
        <f>IF(INDEX('2021 Certified EVM Plan'!J:J,MATCH(B2188,'2021 Certified EVM Plan'!E:E,0))=1,M2188,#N/A)</f>
        <v>0.11754501510576408</v>
      </c>
      <c r="S2188" s="26" t="e">
        <f>IF(INDEX('2021 Certified EVM Plan'!K:K,MATCH(B2188,'2021 Certified EVM Plan'!E:E,0))=1,M2188,#N/A)</f>
        <v>#N/A</v>
      </c>
    </row>
    <row r="2189" spans="1:19" x14ac:dyDescent="0.25">
      <c r="A2189" s="22" t="s">
        <v>1672</v>
      </c>
      <c r="B2189" s="22">
        <v>1876</v>
      </c>
      <c r="C2189" s="22">
        <v>73</v>
      </c>
      <c r="D2189" s="27">
        <v>2.4865441149714499E-5</v>
      </c>
      <c r="E2189" s="22">
        <v>163451701</v>
      </c>
      <c r="F2189" s="22" t="s">
        <v>1757</v>
      </c>
      <c r="G2189" s="22" t="s">
        <v>1903</v>
      </c>
      <c r="H2189" s="22">
        <v>7647.58528339242</v>
      </c>
      <c r="I2189" s="24">
        <f>'EVM CPZ List'!$D2189*'EVM CPZ List'!$C2189</f>
        <v>1.8151772039291586E-3</v>
      </c>
      <c r="J2189" s="25">
        <f>INDEX('Pivot of Risk Data'!A:A,MATCH('EVM CPZ List'!$B2189,'Pivot of Risk Data'!B:B,0),1)</f>
        <v>2151</v>
      </c>
      <c r="K2189" s="22">
        <f>0.000621371*'EVM CPZ List'!$H2189</f>
        <v>4.7519877151268313</v>
      </c>
      <c r="L2189" s="22">
        <f>L2188+'EVM CPZ List'!$K2189</f>
        <v>23952.63336041012</v>
      </c>
      <c r="M2189" s="22">
        <f>M2188-'EVM CPZ List'!$I2189</f>
        <v>0.11572983790183493</v>
      </c>
      <c r="N2189" s="7" t="e">
        <f>INDEX('2021 Certified EVM Plan'!G:G,MATCH(B2189,'2021 Certified EVM Plan'!E:E,0))</f>
        <v>#N/A</v>
      </c>
      <c r="O2189" s="7" t="e">
        <f>INDEX('2021 Certified EVM Plan'!M:M,MATCH(B2189,'2021 Certified EVM Plan'!E:E,0))</f>
        <v>#N/A</v>
      </c>
      <c r="P2189" s="7">
        <f t="shared" si="34"/>
        <v>1</v>
      </c>
      <c r="Q2189" s="26" t="e">
        <f>IF(INDEX('2021 Certified EVM Plan'!H:H,MATCH(B2189,'2021 Certified EVM Plan'!E:E,0))=1,M2189,#N/A)</f>
        <v>#N/A</v>
      </c>
      <c r="R2189" s="26" t="e">
        <f>IF(INDEX('2021 Certified EVM Plan'!J:J,MATCH(B2189,'2021 Certified EVM Plan'!E:E,0))=1,M2189,#N/A)</f>
        <v>#N/A</v>
      </c>
      <c r="S2189" s="26" t="e">
        <f>IF(INDEX('2021 Certified EVM Plan'!K:K,MATCH(B2189,'2021 Certified EVM Plan'!E:E,0))=1,M2189,#N/A)</f>
        <v>#N/A</v>
      </c>
    </row>
    <row r="2190" spans="1:19" x14ac:dyDescent="0.25">
      <c r="A2190" s="22" t="s">
        <v>2195</v>
      </c>
      <c r="B2190" s="22">
        <v>6692</v>
      </c>
      <c r="C2190" s="22">
        <v>1</v>
      </c>
      <c r="D2190" s="27">
        <v>2.47978632601806E-5</v>
      </c>
      <c r="E2190" s="22">
        <v>182191101</v>
      </c>
      <c r="F2190" s="22" t="s">
        <v>2841</v>
      </c>
      <c r="G2190" s="22" t="s">
        <v>2842</v>
      </c>
      <c r="H2190" s="22">
        <v>1004.5467141338401</v>
      </c>
      <c r="I2190" s="24">
        <f>'EVM CPZ List'!$D2190*'EVM CPZ List'!$C2190</f>
        <v>2.47978632601806E-5</v>
      </c>
      <c r="J2190" s="25">
        <f>INDEX('Pivot of Risk Data'!A:A,MATCH('EVM CPZ List'!$B2190,'Pivot of Risk Data'!B:B,0),1)</f>
        <v>2152</v>
      </c>
      <c r="K2190" s="22">
        <f>0.000621371*'EVM CPZ List'!$H2190</f>
        <v>0.62419619630805834</v>
      </c>
      <c r="L2190" s="22">
        <f>L2189+'EVM CPZ List'!$K2190</f>
        <v>23953.25755660643</v>
      </c>
      <c r="M2190" s="22">
        <f>M2189-'EVM CPZ List'!$I2190</f>
        <v>0.11570504003857475</v>
      </c>
      <c r="N2190" s="7" t="e">
        <f>INDEX('2021 Certified EVM Plan'!G:G,MATCH(B2190,'2021 Certified EVM Plan'!E:E,0))</f>
        <v>#N/A</v>
      </c>
      <c r="O2190" s="7" t="e">
        <f>INDEX('2021 Certified EVM Plan'!M:M,MATCH(B2190,'2021 Certified EVM Plan'!E:E,0))</f>
        <v>#N/A</v>
      </c>
      <c r="P2190" s="7">
        <f t="shared" si="34"/>
        <v>1</v>
      </c>
      <c r="Q2190" s="26" t="e">
        <f>IF(INDEX('2021 Certified EVM Plan'!H:H,MATCH(B2190,'2021 Certified EVM Plan'!E:E,0))=1,M2190,#N/A)</f>
        <v>#N/A</v>
      </c>
      <c r="R2190" s="26" t="e">
        <f>IF(INDEX('2021 Certified EVM Plan'!J:J,MATCH(B2190,'2021 Certified EVM Plan'!E:E,0))=1,M2190,#N/A)</f>
        <v>#N/A</v>
      </c>
      <c r="S2190" s="26" t="e">
        <f>IF(INDEX('2021 Certified EVM Plan'!K:K,MATCH(B2190,'2021 Certified EVM Plan'!E:E,0))=1,M2190,#N/A)</f>
        <v>#N/A</v>
      </c>
    </row>
    <row r="2191" spans="1:19" x14ac:dyDescent="0.25">
      <c r="A2191" s="22" t="s">
        <v>2195</v>
      </c>
      <c r="B2191" s="22">
        <v>5099</v>
      </c>
      <c r="C2191" s="22">
        <v>14</v>
      </c>
      <c r="D2191" s="27">
        <v>2.4114548076857902E-5</v>
      </c>
      <c r="E2191" s="22">
        <v>83622104</v>
      </c>
      <c r="F2191" s="22" t="s">
        <v>2203</v>
      </c>
      <c r="G2191" s="22" t="s">
        <v>2204</v>
      </c>
      <c r="H2191" s="22">
        <v>1223.0516588286</v>
      </c>
      <c r="I2191" s="24">
        <f>'EVM CPZ List'!$D2191*'EVM CPZ List'!$C2191</f>
        <v>3.3760367307601063E-4</v>
      </c>
      <c r="J2191" s="25">
        <f>INDEX('Pivot of Risk Data'!A:A,MATCH('EVM CPZ List'!$B2191,'Pivot of Risk Data'!B:B,0),1)</f>
        <v>2153</v>
      </c>
      <c r="K2191" s="22">
        <f>0.000621371*'EVM CPZ List'!$H2191</f>
        <v>0.75996883229798606</v>
      </c>
      <c r="L2191" s="22">
        <f>L2190+'EVM CPZ List'!$K2191</f>
        <v>23954.017525438729</v>
      </c>
      <c r="M2191" s="22">
        <f>M2190-'EVM CPZ List'!$I2191</f>
        <v>0.11536743636549873</v>
      </c>
      <c r="N2191" s="7" t="e">
        <f>INDEX('2021 Certified EVM Plan'!G:G,MATCH(B2191,'2021 Certified EVM Plan'!E:E,0))</f>
        <v>#N/A</v>
      </c>
      <c r="O2191" s="7" t="e">
        <f>INDEX('2021 Certified EVM Plan'!M:M,MATCH(B2191,'2021 Certified EVM Plan'!E:E,0))</f>
        <v>#N/A</v>
      </c>
      <c r="P2191" s="7">
        <f t="shared" si="34"/>
        <v>1</v>
      </c>
      <c r="Q2191" s="26" t="e">
        <f>IF(INDEX('2021 Certified EVM Plan'!H:H,MATCH(B2191,'2021 Certified EVM Plan'!E:E,0))=1,M2191,#N/A)</f>
        <v>#N/A</v>
      </c>
      <c r="R2191" s="26" t="e">
        <f>IF(INDEX('2021 Certified EVM Plan'!J:J,MATCH(B2191,'2021 Certified EVM Plan'!E:E,0))=1,M2191,#N/A)</f>
        <v>#N/A</v>
      </c>
      <c r="S2191" s="26" t="e">
        <f>IF(INDEX('2021 Certified EVM Plan'!K:K,MATCH(B2191,'2021 Certified EVM Plan'!E:E,0))=1,M2191,#N/A)</f>
        <v>#N/A</v>
      </c>
    </row>
    <row r="2192" spans="1:19" x14ac:dyDescent="0.25">
      <c r="A2192" s="22" t="s">
        <v>964</v>
      </c>
      <c r="B2192" s="22">
        <v>9664</v>
      </c>
      <c r="C2192" s="22">
        <v>1</v>
      </c>
      <c r="D2192" s="27">
        <v>2.3974304351330001E-5</v>
      </c>
      <c r="E2192" s="22">
        <v>192221102</v>
      </c>
      <c r="F2192" s="22" t="s">
        <v>1081</v>
      </c>
      <c r="G2192" s="22" t="s">
        <v>1269</v>
      </c>
      <c r="H2192" s="22">
        <v>5026.2321938823197</v>
      </c>
      <c r="I2192" s="24">
        <f>'EVM CPZ List'!$D2192*'EVM CPZ List'!$C2192</f>
        <v>2.3974304351330001E-5</v>
      </c>
      <c r="J2192" s="25">
        <f>INDEX('Pivot of Risk Data'!A:A,MATCH('EVM CPZ List'!$B2192,'Pivot of Risk Data'!B:B,0),1)</f>
        <v>2154</v>
      </c>
      <c r="K2192" s="22">
        <f>0.000621371*'EVM CPZ List'!$H2192</f>
        <v>3.1231549245448509</v>
      </c>
      <c r="L2192" s="22">
        <f>L2191+'EVM CPZ List'!$K2192</f>
        <v>23957.140680363274</v>
      </c>
      <c r="M2192" s="22">
        <f>M2191-'EVM CPZ List'!$I2192</f>
        <v>0.1153434620611474</v>
      </c>
      <c r="N2192" s="7" t="e">
        <f>INDEX('2021 Certified EVM Plan'!G:G,MATCH(B2192,'2021 Certified EVM Plan'!E:E,0))</f>
        <v>#N/A</v>
      </c>
      <c r="O2192" s="7" t="e">
        <f>INDEX('2021 Certified EVM Plan'!M:M,MATCH(B2192,'2021 Certified EVM Plan'!E:E,0))</f>
        <v>#N/A</v>
      </c>
      <c r="P2192" s="7">
        <f t="shared" si="34"/>
        <v>1</v>
      </c>
      <c r="Q2192" s="26" t="e">
        <f>IF(INDEX('2021 Certified EVM Plan'!H:H,MATCH(B2192,'2021 Certified EVM Plan'!E:E,0))=1,M2192,#N/A)</f>
        <v>#N/A</v>
      </c>
      <c r="R2192" s="26" t="e">
        <f>IF(INDEX('2021 Certified EVM Plan'!J:J,MATCH(B2192,'2021 Certified EVM Plan'!E:E,0))=1,M2192,#N/A)</f>
        <v>#N/A</v>
      </c>
      <c r="S2192" s="26" t="e">
        <f>IF(INDEX('2021 Certified EVM Plan'!K:K,MATCH(B2192,'2021 Certified EVM Plan'!E:E,0))=1,M2192,#N/A)</f>
        <v>#N/A</v>
      </c>
    </row>
    <row r="2193" spans="1:19" x14ac:dyDescent="0.25">
      <c r="A2193" s="22" t="s">
        <v>2906</v>
      </c>
      <c r="B2193" s="22">
        <v>854</v>
      </c>
      <c r="C2193" s="22">
        <v>32</v>
      </c>
      <c r="D2193" s="27">
        <v>2.3781541266869698E-5</v>
      </c>
      <c r="E2193" s="22">
        <v>13432207</v>
      </c>
      <c r="F2193" s="22" t="s">
        <v>3197</v>
      </c>
      <c r="G2193" s="22" t="s">
        <v>3350</v>
      </c>
      <c r="H2193" s="22">
        <v>3375.14299001067</v>
      </c>
      <c r="I2193" s="24">
        <f>'EVM CPZ List'!$D2193*'EVM CPZ List'!$C2193</f>
        <v>7.6100932053983035E-4</v>
      </c>
      <c r="J2193" s="25">
        <f>INDEX('Pivot of Risk Data'!A:A,MATCH('EVM CPZ List'!$B2193,'Pivot of Risk Data'!B:B,0),1)</f>
        <v>2155</v>
      </c>
      <c r="K2193" s="22">
        <f>0.000621371*'EVM CPZ List'!$H2193</f>
        <v>2.0972159748459203</v>
      </c>
      <c r="L2193" s="22">
        <f>L2192+'EVM CPZ List'!$K2193</f>
        <v>23959.23789633812</v>
      </c>
      <c r="M2193" s="22">
        <f>M2192-'EVM CPZ List'!$I2193</f>
        <v>0.11458245274060758</v>
      </c>
      <c r="N2193" s="7" t="e">
        <f>INDEX('2021 Certified EVM Plan'!G:G,MATCH(B2193,'2021 Certified EVM Plan'!E:E,0))</f>
        <v>#N/A</v>
      </c>
      <c r="O2193" s="7" t="e">
        <f>INDEX('2021 Certified EVM Plan'!M:M,MATCH(B2193,'2021 Certified EVM Plan'!E:E,0))</f>
        <v>#N/A</v>
      </c>
      <c r="P2193" s="7">
        <f t="shared" si="34"/>
        <v>1</v>
      </c>
      <c r="Q2193" s="26" t="e">
        <f>IF(INDEX('2021 Certified EVM Plan'!H:H,MATCH(B2193,'2021 Certified EVM Plan'!E:E,0))=1,M2193,#N/A)</f>
        <v>#N/A</v>
      </c>
      <c r="R2193" s="26" t="e">
        <f>IF(INDEX('2021 Certified EVM Plan'!J:J,MATCH(B2193,'2021 Certified EVM Plan'!E:E,0))=1,M2193,#N/A)</f>
        <v>#N/A</v>
      </c>
      <c r="S2193" s="26" t="e">
        <f>IF(INDEX('2021 Certified EVM Plan'!K:K,MATCH(B2193,'2021 Certified EVM Plan'!E:E,0))=1,M2193,#N/A)</f>
        <v>#N/A</v>
      </c>
    </row>
    <row r="2194" spans="1:19" x14ac:dyDescent="0.25">
      <c r="A2194" s="22" t="s">
        <v>2195</v>
      </c>
      <c r="B2194" s="22">
        <v>8613</v>
      </c>
      <c r="C2194" s="22">
        <v>11</v>
      </c>
      <c r="D2194" s="27">
        <v>2.3185394200630101E-5</v>
      </c>
      <c r="E2194" s="22">
        <v>82931101</v>
      </c>
      <c r="F2194" s="22" t="s">
        <v>2254</v>
      </c>
      <c r="G2194" s="22" t="s">
        <v>2646</v>
      </c>
      <c r="H2194" s="22">
        <v>2072.4094276549399</v>
      </c>
      <c r="I2194" s="24">
        <f>'EVM CPZ List'!$D2194*'EVM CPZ List'!$C2194</f>
        <v>2.5503933620693109E-4</v>
      </c>
      <c r="J2194" s="25">
        <f>INDEX('Pivot of Risk Data'!A:A,MATCH('EVM CPZ List'!$B2194,'Pivot of Risk Data'!B:B,0),1)</f>
        <v>2156</v>
      </c>
      <c r="K2194" s="22">
        <f>0.000621371*'EVM CPZ List'!$H2194</f>
        <v>1.2877351184713777</v>
      </c>
      <c r="L2194" s="22">
        <f>L2193+'EVM CPZ List'!$K2194</f>
        <v>23960.525631456592</v>
      </c>
      <c r="M2194" s="22">
        <f>M2193-'EVM CPZ List'!$I2194</f>
        <v>0.11432741340440064</v>
      </c>
      <c r="N2194" s="7" t="e">
        <f>INDEX('2021 Certified EVM Plan'!G:G,MATCH(B2194,'2021 Certified EVM Plan'!E:E,0))</f>
        <v>#N/A</v>
      </c>
      <c r="O2194" s="7" t="e">
        <f>INDEX('2021 Certified EVM Plan'!M:M,MATCH(B2194,'2021 Certified EVM Plan'!E:E,0))</f>
        <v>#N/A</v>
      </c>
      <c r="P2194" s="7">
        <f t="shared" si="34"/>
        <v>1</v>
      </c>
      <c r="Q2194" s="26" t="e">
        <f>IF(INDEX('2021 Certified EVM Plan'!H:H,MATCH(B2194,'2021 Certified EVM Plan'!E:E,0))=1,M2194,#N/A)</f>
        <v>#N/A</v>
      </c>
      <c r="R2194" s="26" t="e">
        <f>IF(INDEX('2021 Certified EVM Plan'!J:J,MATCH(B2194,'2021 Certified EVM Plan'!E:E,0))=1,M2194,#N/A)</f>
        <v>#N/A</v>
      </c>
      <c r="S2194" s="26" t="e">
        <f>IF(INDEX('2021 Certified EVM Plan'!K:K,MATCH(B2194,'2021 Certified EVM Plan'!E:E,0))=1,M2194,#N/A)</f>
        <v>#N/A</v>
      </c>
    </row>
    <row r="2195" spans="1:19" x14ac:dyDescent="0.25">
      <c r="A2195" s="22" t="s">
        <v>2195</v>
      </c>
      <c r="B2195" s="22">
        <v>7628</v>
      </c>
      <c r="C2195" s="22">
        <v>128</v>
      </c>
      <c r="D2195" s="27">
        <v>2.2829504583222001E-5</v>
      </c>
      <c r="E2195" s="22">
        <v>182222104</v>
      </c>
      <c r="F2195" s="22" t="s">
        <v>2448</v>
      </c>
      <c r="G2195" s="22" t="s">
        <v>2566</v>
      </c>
      <c r="H2195" s="22">
        <v>14335.493270975399</v>
      </c>
      <c r="I2195" s="24">
        <f>'EVM CPZ List'!$D2195*'EVM CPZ List'!$C2195</f>
        <v>2.9221765866524162E-3</v>
      </c>
      <c r="J2195" s="25">
        <f>INDEX('Pivot of Risk Data'!A:A,MATCH('EVM CPZ List'!$B2195,'Pivot of Risk Data'!B:B,0),1)</f>
        <v>2157</v>
      </c>
      <c r="K2195" s="22">
        <f>0.000621371*'EVM CPZ List'!$H2195</f>
        <v>8.9076597892792542</v>
      </c>
      <c r="L2195" s="22">
        <f>L2194+'EVM CPZ List'!$K2195</f>
        <v>23969.43329124587</v>
      </c>
      <c r="M2195" s="22">
        <f>M2194-'EVM CPZ List'!$I2195</f>
        <v>0.11140523681774822</v>
      </c>
      <c r="N2195" s="7" t="e">
        <f>INDEX('2021 Certified EVM Plan'!G:G,MATCH(B2195,'2021 Certified EVM Plan'!E:E,0))</f>
        <v>#N/A</v>
      </c>
      <c r="O2195" s="7" t="e">
        <f>INDEX('2021 Certified EVM Plan'!M:M,MATCH(B2195,'2021 Certified EVM Plan'!E:E,0))</f>
        <v>#N/A</v>
      </c>
      <c r="P2195" s="7">
        <f t="shared" si="34"/>
        <v>1</v>
      </c>
      <c r="Q2195" s="26" t="e">
        <f>IF(INDEX('2021 Certified EVM Plan'!H:H,MATCH(B2195,'2021 Certified EVM Plan'!E:E,0))=1,M2195,#N/A)</f>
        <v>#N/A</v>
      </c>
      <c r="R2195" s="26" t="e">
        <f>IF(INDEX('2021 Certified EVM Plan'!J:J,MATCH(B2195,'2021 Certified EVM Plan'!E:E,0))=1,M2195,#N/A)</f>
        <v>#N/A</v>
      </c>
      <c r="S2195" s="26" t="e">
        <f>IF(INDEX('2021 Certified EVM Plan'!K:K,MATCH(B2195,'2021 Certified EVM Plan'!E:E,0))=1,M2195,#N/A)</f>
        <v>#N/A</v>
      </c>
    </row>
    <row r="2196" spans="1:19" x14ac:dyDescent="0.25">
      <c r="A2196" s="22" t="s">
        <v>964</v>
      </c>
      <c r="B2196" s="22">
        <v>1532</v>
      </c>
      <c r="C2196" s="22">
        <v>43</v>
      </c>
      <c r="D2196" s="27">
        <v>2.27681724400316E-5</v>
      </c>
      <c r="E2196" s="22">
        <v>43321103</v>
      </c>
      <c r="F2196" s="22" t="s">
        <v>1110</v>
      </c>
      <c r="G2196" s="22" t="s">
        <v>1631</v>
      </c>
      <c r="H2196" s="22">
        <v>4843.5767708281401</v>
      </c>
      <c r="I2196" s="24">
        <f>'EVM CPZ List'!$D2196*'EVM CPZ List'!$C2196</f>
        <v>9.7903141492135877E-4</v>
      </c>
      <c r="J2196" s="25">
        <f>INDEX('Pivot of Risk Data'!A:A,MATCH('EVM CPZ List'!$B2196,'Pivot of Risk Data'!B:B,0),1)</f>
        <v>2158</v>
      </c>
      <c r="K2196" s="22">
        <f>0.000621371*'EVM CPZ List'!$H2196</f>
        <v>3.0096581416662525</v>
      </c>
      <c r="L2196" s="22">
        <f>L2195+'EVM CPZ List'!$K2196</f>
        <v>23972.442949387536</v>
      </c>
      <c r="M2196" s="22">
        <f>M2195-'EVM CPZ List'!$I2196</f>
        <v>0.11042620540282687</v>
      </c>
      <c r="N2196" s="7" t="e">
        <f>INDEX('2021 Certified EVM Plan'!G:G,MATCH(B2196,'2021 Certified EVM Plan'!E:E,0))</f>
        <v>#N/A</v>
      </c>
      <c r="O2196" s="7" t="e">
        <f>INDEX('2021 Certified EVM Plan'!M:M,MATCH(B2196,'2021 Certified EVM Plan'!E:E,0))</f>
        <v>#N/A</v>
      </c>
      <c r="P2196" s="7">
        <f t="shared" si="34"/>
        <v>1</v>
      </c>
      <c r="Q2196" s="26" t="e">
        <f>IF(INDEX('2021 Certified EVM Plan'!H:H,MATCH(B2196,'2021 Certified EVM Plan'!E:E,0))=1,M2196,#N/A)</f>
        <v>#N/A</v>
      </c>
      <c r="R2196" s="26" t="e">
        <f>IF(INDEX('2021 Certified EVM Plan'!J:J,MATCH(B2196,'2021 Certified EVM Plan'!E:E,0))=1,M2196,#N/A)</f>
        <v>#N/A</v>
      </c>
      <c r="S2196" s="26" t="e">
        <f>IF(INDEX('2021 Certified EVM Plan'!K:K,MATCH(B2196,'2021 Certified EVM Plan'!E:E,0))=1,M2196,#N/A)</f>
        <v>#N/A</v>
      </c>
    </row>
    <row r="2197" spans="1:19" x14ac:dyDescent="0.25">
      <c r="A2197" s="22" t="s">
        <v>2195</v>
      </c>
      <c r="B2197" s="22">
        <v>1431</v>
      </c>
      <c r="C2197" s="22">
        <v>5</v>
      </c>
      <c r="D2197" s="27">
        <v>2.12793151083883E-5</v>
      </c>
      <c r="E2197" s="22">
        <v>182082103</v>
      </c>
      <c r="F2197" s="22" t="s">
        <v>2746</v>
      </c>
      <c r="G2197" s="22" t="s">
        <v>2747</v>
      </c>
      <c r="H2197" s="22">
        <v>49533.9507090279</v>
      </c>
      <c r="I2197" s="24">
        <f>'EVM CPZ List'!$D2197*'EVM CPZ List'!$C2197</f>
        <v>1.063965755419415E-4</v>
      </c>
      <c r="J2197" s="25">
        <f>INDEX('Pivot of Risk Data'!A:A,MATCH('EVM CPZ List'!$B2197,'Pivot of Risk Data'!B:B,0),1)</f>
        <v>2159</v>
      </c>
      <c r="K2197" s="22">
        <f>0.000621371*'EVM CPZ List'!$H2197</f>
        <v>30.778960486019376</v>
      </c>
      <c r="L2197" s="22">
        <f>L2196+'EVM CPZ List'!$K2197</f>
        <v>24003.221909873555</v>
      </c>
      <c r="M2197" s="22">
        <f>M2196-'EVM CPZ List'!$I2197</f>
        <v>0.11031980882728493</v>
      </c>
      <c r="N2197" s="7" t="e">
        <f>INDEX('2021 Certified EVM Plan'!G:G,MATCH(B2197,'2021 Certified EVM Plan'!E:E,0))</f>
        <v>#N/A</v>
      </c>
      <c r="O2197" s="7" t="e">
        <f>INDEX('2021 Certified EVM Plan'!M:M,MATCH(B2197,'2021 Certified EVM Plan'!E:E,0))</f>
        <v>#N/A</v>
      </c>
      <c r="P2197" s="7">
        <f t="shared" si="34"/>
        <v>1</v>
      </c>
      <c r="Q2197" s="26" t="e">
        <f>IF(INDEX('2021 Certified EVM Plan'!H:H,MATCH(B2197,'2021 Certified EVM Plan'!E:E,0))=1,M2197,#N/A)</f>
        <v>#N/A</v>
      </c>
      <c r="R2197" s="26" t="e">
        <f>IF(INDEX('2021 Certified EVM Plan'!J:J,MATCH(B2197,'2021 Certified EVM Plan'!E:E,0))=1,M2197,#N/A)</f>
        <v>#N/A</v>
      </c>
      <c r="S2197" s="26" t="e">
        <f>IF(INDEX('2021 Certified EVM Plan'!K:K,MATCH(B2197,'2021 Certified EVM Plan'!E:E,0))=1,M2197,#N/A)</f>
        <v>#N/A</v>
      </c>
    </row>
    <row r="2198" spans="1:19" x14ac:dyDescent="0.25">
      <c r="A2198" s="22" t="s">
        <v>2195</v>
      </c>
      <c r="B2198" s="22">
        <v>7288</v>
      </c>
      <c r="C2198" s="22">
        <v>37</v>
      </c>
      <c r="D2198" s="27">
        <v>2.1079391768352699E-5</v>
      </c>
      <c r="E2198" s="22">
        <v>83622106</v>
      </c>
      <c r="F2198" s="22" t="s">
        <v>2200</v>
      </c>
      <c r="G2198" s="22" t="s">
        <v>2201</v>
      </c>
      <c r="H2198" s="22">
        <v>3279.9188914459701</v>
      </c>
      <c r="I2198" s="24">
        <f>'EVM CPZ List'!$D2198*'EVM CPZ List'!$C2198</f>
        <v>7.7993749542904986E-4</v>
      </c>
      <c r="J2198" s="25">
        <f>INDEX('Pivot of Risk Data'!A:A,MATCH('EVM CPZ List'!$B2198,'Pivot of Risk Data'!B:B,0),1)</f>
        <v>2160</v>
      </c>
      <c r="K2198" s="22">
        <f>0.000621371*'EVM CPZ List'!$H2198</f>
        <v>2.0380464814966741</v>
      </c>
      <c r="L2198" s="22">
        <f>L2197+'EVM CPZ List'!$K2198</f>
        <v>24005.25995635505</v>
      </c>
      <c r="M2198" s="22">
        <f>M2197-'EVM CPZ List'!$I2198</f>
        <v>0.10953987133185587</v>
      </c>
      <c r="N2198" s="7" t="e">
        <f>INDEX('2021 Certified EVM Plan'!G:G,MATCH(B2198,'2021 Certified EVM Plan'!E:E,0))</f>
        <v>#N/A</v>
      </c>
      <c r="O2198" s="7" t="e">
        <f>INDEX('2021 Certified EVM Plan'!M:M,MATCH(B2198,'2021 Certified EVM Plan'!E:E,0))</f>
        <v>#N/A</v>
      </c>
      <c r="P2198" s="7">
        <f t="shared" si="34"/>
        <v>1</v>
      </c>
      <c r="Q2198" s="26" t="e">
        <f>IF(INDEX('2021 Certified EVM Plan'!H:H,MATCH(B2198,'2021 Certified EVM Plan'!E:E,0))=1,M2198,#N/A)</f>
        <v>#N/A</v>
      </c>
      <c r="R2198" s="26" t="e">
        <f>IF(INDEX('2021 Certified EVM Plan'!J:J,MATCH(B2198,'2021 Certified EVM Plan'!E:E,0))=1,M2198,#N/A)</f>
        <v>#N/A</v>
      </c>
      <c r="S2198" s="26" t="e">
        <f>IF(INDEX('2021 Certified EVM Plan'!K:K,MATCH(B2198,'2021 Certified EVM Plan'!E:E,0))=1,M2198,#N/A)</f>
        <v>#N/A</v>
      </c>
    </row>
    <row r="2199" spans="1:19" x14ac:dyDescent="0.25">
      <c r="A2199" s="22" t="s">
        <v>964</v>
      </c>
      <c r="B2199" s="22">
        <v>5169</v>
      </c>
      <c r="C2199" s="22">
        <v>19</v>
      </c>
      <c r="D2199" s="27">
        <v>2.10035529768056E-5</v>
      </c>
      <c r="E2199" s="22">
        <v>42981101</v>
      </c>
      <c r="F2199" s="22" t="s">
        <v>1284</v>
      </c>
      <c r="G2199" s="22" t="s">
        <v>1522</v>
      </c>
      <c r="H2199" s="22">
        <v>2515.6030854987598</v>
      </c>
      <c r="I2199" s="24">
        <f>'EVM CPZ List'!$D2199*'EVM CPZ List'!$C2199</f>
        <v>3.990675065593064E-4</v>
      </c>
      <c r="J2199" s="25">
        <f>INDEX('Pivot of Risk Data'!A:A,MATCH('EVM CPZ List'!$B2199,'Pivot of Risk Data'!B:B,0),1)</f>
        <v>2161</v>
      </c>
      <c r="K2199" s="22">
        <f>0.000621371*'EVM CPZ List'!$H2199</f>
        <v>1.5631228048394499</v>
      </c>
      <c r="L2199" s="22">
        <f>L2198+'EVM CPZ List'!$K2199</f>
        <v>24006.823079159891</v>
      </c>
      <c r="M2199" s="22">
        <f>M2198-'EVM CPZ List'!$I2199</f>
        <v>0.10914080382529656</v>
      </c>
      <c r="N2199" s="7" t="e">
        <f>INDEX('2021 Certified EVM Plan'!G:G,MATCH(B2199,'2021 Certified EVM Plan'!E:E,0))</f>
        <v>#N/A</v>
      </c>
      <c r="O2199" s="7" t="e">
        <f>INDEX('2021 Certified EVM Plan'!M:M,MATCH(B2199,'2021 Certified EVM Plan'!E:E,0))</f>
        <v>#N/A</v>
      </c>
      <c r="P2199" s="7">
        <f t="shared" si="34"/>
        <v>1</v>
      </c>
      <c r="Q2199" s="26" t="e">
        <f>IF(INDEX('2021 Certified EVM Plan'!H:H,MATCH(B2199,'2021 Certified EVM Plan'!E:E,0))=1,M2199,#N/A)</f>
        <v>#N/A</v>
      </c>
      <c r="R2199" s="26" t="e">
        <f>IF(INDEX('2021 Certified EVM Plan'!J:J,MATCH(B2199,'2021 Certified EVM Plan'!E:E,0))=1,M2199,#N/A)</f>
        <v>#N/A</v>
      </c>
      <c r="S2199" s="26" t="e">
        <f>IF(INDEX('2021 Certified EVM Plan'!K:K,MATCH(B2199,'2021 Certified EVM Plan'!E:E,0))=1,M2199,#N/A)</f>
        <v>#N/A</v>
      </c>
    </row>
    <row r="2200" spans="1:19" x14ac:dyDescent="0.25">
      <c r="A2200" s="22" t="s">
        <v>2195</v>
      </c>
      <c r="B2200" s="22">
        <v>606</v>
      </c>
      <c r="C2200" s="22">
        <v>10</v>
      </c>
      <c r="D2200" s="27">
        <v>2.0605084074449198E-5</v>
      </c>
      <c r="E2200" s="22">
        <v>182492105</v>
      </c>
      <c r="F2200" s="22" t="s">
        <v>2668</v>
      </c>
      <c r="G2200" s="22" t="s">
        <v>2758</v>
      </c>
      <c r="H2200" s="22">
        <v>7277.4055219634201</v>
      </c>
      <c r="I2200" s="24">
        <f>'EVM CPZ List'!$D2200*'EVM CPZ List'!$C2200</f>
        <v>2.0605084074449198E-4</v>
      </c>
      <c r="J2200" s="25">
        <f>INDEX('Pivot of Risk Data'!A:A,MATCH('EVM CPZ List'!$B2200,'Pivot of Risk Data'!B:B,0),1)</f>
        <v>2162</v>
      </c>
      <c r="K2200" s="22">
        <f>0.000621371*'EVM CPZ List'!$H2200</f>
        <v>4.5219687465879321</v>
      </c>
      <c r="L2200" s="22">
        <f>L2199+'EVM CPZ List'!$K2200</f>
        <v>24011.345047906478</v>
      </c>
      <c r="M2200" s="22">
        <f>M2199-'EVM CPZ List'!$I2200</f>
        <v>0.10893475298455207</v>
      </c>
      <c r="N2200" s="7" t="e">
        <f>INDEX('2021 Certified EVM Plan'!G:G,MATCH(B2200,'2021 Certified EVM Plan'!E:E,0))</f>
        <v>#N/A</v>
      </c>
      <c r="O2200" s="7" t="e">
        <f>INDEX('2021 Certified EVM Plan'!M:M,MATCH(B2200,'2021 Certified EVM Plan'!E:E,0))</f>
        <v>#N/A</v>
      </c>
      <c r="P2200" s="7">
        <f t="shared" si="34"/>
        <v>1</v>
      </c>
      <c r="Q2200" s="26" t="e">
        <f>IF(INDEX('2021 Certified EVM Plan'!H:H,MATCH(B2200,'2021 Certified EVM Plan'!E:E,0))=1,M2200,#N/A)</f>
        <v>#N/A</v>
      </c>
      <c r="R2200" s="26" t="e">
        <f>IF(INDEX('2021 Certified EVM Plan'!J:J,MATCH(B2200,'2021 Certified EVM Plan'!E:E,0))=1,M2200,#N/A)</f>
        <v>#N/A</v>
      </c>
      <c r="S2200" s="26" t="e">
        <f>IF(INDEX('2021 Certified EVM Plan'!K:K,MATCH(B2200,'2021 Certified EVM Plan'!E:E,0))=1,M2200,#N/A)</f>
        <v>#N/A</v>
      </c>
    </row>
    <row r="2201" spans="1:19" x14ac:dyDescent="0.25">
      <c r="A2201" s="22" t="s">
        <v>2195</v>
      </c>
      <c r="B2201" s="22">
        <v>8776</v>
      </c>
      <c r="C2201" s="22">
        <v>2</v>
      </c>
      <c r="D2201" s="27">
        <v>2.0012286475410201E-5</v>
      </c>
      <c r="E2201" s="22">
        <v>88820401</v>
      </c>
      <c r="F2201" s="22" t="s">
        <v>2897</v>
      </c>
      <c r="G2201" s="22" t="s">
        <v>2898</v>
      </c>
      <c r="H2201" s="22">
        <v>465.463694840985</v>
      </c>
      <c r="I2201" s="24">
        <f>'EVM CPZ List'!$D2201*'EVM CPZ List'!$C2201</f>
        <v>4.0024572950820402E-5</v>
      </c>
      <c r="J2201" s="25">
        <f>INDEX('Pivot of Risk Data'!A:A,MATCH('EVM CPZ List'!$B2201,'Pivot of Risk Data'!B:B,0),1)</f>
        <v>2163</v>
      </c>
      <c r="K2201" s="22">
        <f>0.000621371*'EVM CPZ List'!$H2201</f>
        <v>0.28922564152703767</v>
      </c>
      <c r="L2201" s="22">
        <f>L2200+'EVM CPZ List'!$K2201</f>
        <v>24011.634273548003</v>
      </c>
      <c r="M2201" s="22">
        <f>M2200-'EVM CPZ List'!$I2201</f>
        <v>0.10889472841160125</v>
      </c>
      <c r="N2201" s="7" t="e">
        <f>INDEX('2021 Certified EVM Plan'!G:G,MATCH(B2201,'2021 Certified EVM Plan'!E:E,0))</f>
        <v>#N/A</v>
      </c>
      <c r="O2201" s="7" t="e">
        <f>INDEX('2021 Certified EVM Plan'!M:M,MATCH(B2201,'2021 Certified EVM Plan'!E:E,0))</f>
        <v>#N/A</v>
      </c>
      <c r="P2201" s="7">
        <f t="shared" si="34"/>
        <v>1</v>
      </c>
      <c r="Q2201" s="26" t="e">
        <f>IF(INDEX('2021 Certified EVM Plan'!H:H,MATCH(B2201,'2021 Certified EVM Plan'!E:E,0))=1,M2201,#N/A)</f>
        <v>#N/A</v>
      </c>
      <c r="R2201" s="26" t="e">
        <f>IF(INDEX('2021 Certified EVM Plan'!J:J,MATCH(B2201,'2021 Certified EVM Plan'!E:E,0))=1,M2201,#N/A)</f>
        <v>#N/A</v>
      </c>
      <c r="S2201" s="26" t="e">
        <f>IF(INDEX('2021 Certified EVM Plan'!K:K,MATCH(B2201,'2021 Certified EVM Plan'!E:E,0))=1,M2201,#N/A)</f>
        <v>#N/A</v>
      </c>
    </row>
    <row r="2202" spans="1:19" x14ac:dyDescent="0.25">
      <c r="A2202" s="22" t="s">
        <v>1672</v>
      </c>
      <c r="B2202" s="22">
        <v>6856</v>
      </c>
      <c r="C2202" s="22">
        <v>32</v>
      </c>
      <c r="D2202" s="27">
        <v>1.9122314764120798E-5</v>
      </c>
      <c r="E2202" s="22">
        <v>162161102</v>
      </c>
      <c r="F2202" s="22" t="s">
        <v>1975</v>
      </c>
      <c r="G2202" s="22" t="s">
        <v>2073</v>
      </c>
      <c r="H2202" s="22">
        <v>4216.8732024317296</v>
      </c>
      <c r="I2202" s="24">
        <f>'EVM CPZ List'!$D2202*'EVM CPZ List'!$C2202</f>
        <v>6.1191407245186555E-4</v>
      </c>
      <c r="J2202" s="25">
        <f>INDEX('Pivot of Risk Data'!A:A,MATCH('EVM CPZ List'!$B2202,'Pivot of Risk Data'!B:B,0),1)</f>
        <v>2164</v>
      </c>
      <c r="K2202" s="22">
        <f>0.000621371*'EVM CPZ List'!$H2202</f>
        <v>2.6202427186682065</v>
      </c>
      <c r="L2202" s="22">
        <f>L2201+'EVM CPZ List'!$K2202</f>
        <v>24014.254516266672</v>
      </c>
      <c r="M2202" s="22">
        <f>M2201-'EVM CPZ List'!$I2202</f>
        <v>0.10828281433914938</v>
      </c>
      <c r="N2202" s="7" t="e">
        <f>INDEX('2021 Certified EVM Plan'!G:G,MATCH(B2202,'2021 Certified EVM Plan'!E:E,0))</f>
        <v>#N/A</v>
      </c>
      <c r="O2202" s="7" t="e">
        <f>INDEX('2021 Certified EVM Plan'!M:M,MATCH(B2202,'2021 Certified EVM Plan'!E:E,0))</f>
        <v>#N/A</v>
      </c>
      <c r="P2202" s="7">
        <f t="shared" si="34"/>
        <v>1</v>
      </c>
      <c r="Q2202" s="26" t="e">
        <f>IF(INDEX('2021 Certified EVM Plan'!H:H,MATCH(B2202,'2021 Certified EVM Plan'!E:E,0))=1,M2202,#N/A)</f>
        <v>#N/A</v>
      </c>
      <c r="R2202" s="26" t="e">
        <f>IF(INDEX('2021 Certified EVM Plan'!J:J,MATCH(B2202,'2021 Certified EVM Plan'!E:E,0))=1,M2202,#N/A)</f>
        <v>#N/A</v>
      </c>
      <c r="S2202" s="26" t="e">
        <f>IF(INDEX('2021 Certified EVM Plan'!K:K,MATCH(B2202,'2021 Certified EVM Plan'!E:E,0))=1,M2202,#N/A)</f>
        <v>#N/A</v>
      </c>
    </row>
    <row r="2203" spans="1:19" x14ac:dyDescent="0.25">
      <c r="A2203" s="22" t="s">
        <v>2195</v>
      </c>
      <c r="B2203" s="22">
        <v>9623</v>
      </c>
      <c r="C2203" s="22">
        <v>4</v>
      </c>
      <c r="D2203" s="27">
        <v>1.8857826067266798E-5</v>
      </c>
      <c r="E2203" s="22">
        <v>83622105</v>
      </c>
      <c r="F2203" s="22" t="s">
        <v>2205</v>
      </c>
      <c r="G2203" s="22" t="s">
        <v>2423</v>
      </c>
      <c r="H2203" s="22">
        <v>797.37285241807695</v>
      </c>
      <c r="I2203" s="24">
        <f>'EVM CPZ List'!$D2203*'EVM CPZ List'!$C2203</f>
        <v>7.5431304269067193E-5</v>
      </c>
      <c r="J2203" s="25">
        <f>INDEX('Pivot of Risk Data'!A:A,MATCH('EVM CPZ List'!$B2203,'Pivot of Risk Data'!B:B,0),1)</f>
        <v>2165</v>
      </c>
      <c r="K2203" s="22">
        <f>0.000621371*'EVM CPZ List'!$H2203</f>
        <v>0.49546436667987293</v>
      </c>
      <c r="L2203" s="22">
        <f>L2202+'EVM CPZ List'!$K2203</f>
        <v>24014.749980633351</v>
      </c>
      <c r="M2203" s="22">
        <f>M2202-'EVM CPZ List'!$I2203</f>
        <v>0.10820738303488031</v>
      </c>
      <c r="N2203" s="7" t="e">
        <f>INDEX('2021 Certified EVM Plan'!G:G,MATCH(B2203,'2021 Certified EVM Plan'!E:E,0))</f>
        <v>#N/A</v>
      </c>
      <c r="O2203" s="7" t="e">
        <f>INDEX('2021 Certified EVM Plan'!M:M,MATCH(B2203,'2021 Certified EVM Plan'!E:E,0))</f>
        <v>#N/A</v>
      </c>
      <c r="P2203" s="7">
        <f t="shared" si="34"/>
        <v>1</v>
      </c>
      <c r="Q2203" s="26" t="e">
        <f>IF(INDEX('2021 Certified EVM Plan'!H:H,MATCH(B2203,'2021 Certified EVM Plan'!E:E,0))=1,M2203,#N/A)</f>
        <v>#N/A</v>
      </c>
      <c r="R2203" s="26" t="e">
        <f>IF(INDEX('2021 Certified EVM Plan'!J:J,MATCH(B2203,'2021 Certified EVM Plan'!E:E,0))=1,M2203,#N/A)</f>
        <v>#N/A</v>
      </c>
      <c r="S2203" s="26" t="e">
        <f>IF(INDEX('2021 Certified EVM Plan'!K:K,MATCH(B2203,'2021 Certified EVM Plan'!E:E,0))=1,M2203,#N/A)</f>
        <v>#N/A</v>
      </c>
    </row>
    <row r="2204" spans="1:19" x14ac:dyDescent="0.25">
      <c r="A2204" s="22" t="s">
        <v>2195</v>
      </c>
      <c r="B2204" s="22">
        <v>4629</v>
      </c>
      <c r="C2204" s="22">
        <v>48</v>
      </c>
      <c r="D2204" s="27">
        <v>1.8659702120273999E-5</v>
      </c>
      <c r="E2204" s="22">
        <v>83622105</v>
      </c>
      <c r="F2204" s="22" t="s">
        <v>2205</v>
      </c>
      <c r="G2204" s="22" t="s">
        <v>2206</v>
      </c>
      <c r="H2204" s="22">
        <v>5724.1197764998196</v>
      </c>
      <c r="I2204" s="24">
        <f>'EVM CPZ List'!$D2204*'EVM CPZ List'!$C2204</f>
        <v>8.9566570177315188E-4</v>
      </c>
      <c r="J2204" s="25">
        <f>INDEX('Pivot of Risk Data'!A:A,MATCH('EVM CPZ List'!$B2204,'Pivot of Risk Data'!B:B,0),1)</f>
        <v>2166</v>
      </c>
      <c r="K2204" s="22">
        <f>0.000621371*'EVM CPZ List'!$H2204</f>
        <v>3.5568020296434697</v>
      </c>
      <c r="L2204" s="22">
        <f>L2203+'EVM CPZ List'!$K2204</f>
        <v>24018.306782662996</v>
      </c>
      <c r="M2204" s="22">
        <f>M2203-'EVM CPZ List'!$I2204</f>
        <v>0.10731171733310715</v>
      </c>
      <c r="N2204" s="7" t="e">
        <f>INDEX('2021 Certified EVM Plan'!G:G,MATCH(B2204,'2021 Certified EVM Plan'!E:E,0))</f>
        <v>#N/A</v>
      </c>
      <c r="O2204" s="7" t="e">
        <f>INDEX('2021 Certified EVM Plan'!M:M,MATCH(B2204,'2021 Certified EVM Plan'!E:E,0))</f>
        <v>#N/A</v>
      </c>
      <c r="P2204" s="7">
        <f t="shared" si="34"/>
        <v>1</v>
      </c>
      <c r="Q2204" s="26" t="e">
        <f>IF(INDEX('2021 Certified EVM Plan'!H:H,MATCH(B2204,'2021 Certified EVM Plan'!E:E,0))=1,M2204,#N/A)</f>
        <v>#N/A</v>
      </c>
      <c r="R2204" s="26" t="e">
        <f>IF(INDEX('2021 Certified EVM Plan'!J:J,MATCH(B2204,'2021 Certified EVM Plan'!E:E,0))=1,M2204,#N/A)</f>
        <v>#N/A</v>
      </c>
      <c r="S2204" s="26" t="e">
        <f>IF(INDEX('2021 Certified EVM Plan'!K:K,MATCH(B2204,'2021 Certified EVM Plan'!E:E,0))=1,M2204,#N/A)</f>
        <v>#N/A</v>
      </c>
    </row>
    <row r="2205" spans="1:19" x14ac:dyDescent="0.25">
      <c r="A2205" s="22" t="s">
        <v>2906</v>
      </c>
      <c r="B2205" s="22">
        <v>2007</v>
      </c>
      <c r="C2205" s="22">
        <v>49</v>
      </c>
      <c r="D2205" s="27">
        <v>1.80659896839168E-5</v>
      </c>
      <c r="E2205" s="22">
        <v>13340401</v>
      </c>
      <c r="F2205" s="22" t="s">
        <v>3398</v>
      </c>
      <c r="G2205" s="22" t="s">
        <v>3399</v>
      </c>
      <c r="H2205" s="22">
        <v>6628.9852136735099</v>
      </c>
      <c r="I2205" s="24">
        <f>'EVM CPZ List'!$D2205*'EVM CPZ List'!$C2205</f>
        <v>8.8523349451192319E-4</v>
      </c>
      <c r="J2205" s="25">
        <f>INDEX('Pivot of Risk Data'!A:A,MATCH('EVM CPZ List'!$B2205,'Pivot of Risk Data'!B:B,0),1)</f>
        <v>2167</v>
      </c>
      <c r="K2205" s="22">
        <f>0.000621371*'EVM CPZ List'!$H2205</f>
        <v>4.1190591712055227</v>
      </c>
      <c r="L2205" s="22">
        <f>L2204+'EVM CPZ List'!$K2205</f>
        <v>24022.4258418342</v>
      </c>
      <c r="M2205" s="22">
        <f>M2204-'EVM CPZ List'!$I2205</f>
        <v>0.10642648383859524</v>
      </c>
      <c r="N2205" s="7" t="e">
        <f>INDEX('2021 Certified EVM Plan'!G:G,MATCH(B2205,'2021 Certified EVM Plan'!E:E,0))</f>
        <v>#N/A</v>
      </c>
      <c r="O2205" s="7" t="e">
        <f>INDEX('2021 Certified EVM Plan'!M:M,MATCH(B2205,'2021 Certified EVM Plan'!E:E,0))</f>
        <v>#N/A</v>
      </c>
      <c r="P2205" s="7">
        <f t="shared" si="34"/>
        <v>1</v>
      </c>
      <c r="Q2205" s="26" t="e">
        <f>IF(INDEX('2021 Certified EVM Plan'!H:H,MATCH(B2205,'2021 Certified EVM Plan'!E:E,0))=1,M2205,#N/A)</f>
        <v>#N/A</v>
      </c>
      <c r="R2205" s="26" t="e">
        <f>IF(INDEX('2021 Certified EVM Plan'!J:J,MATCH(B2205,'2021 Certified EVM Plan'!E:E,0))=1,M2205,#N/A)</f>
        <v>#N/A</v>
      </c>
      <c r="S2205" s="26" t="e">
        <f>IF(INDEX('2021 Certified EVM Plan'!K:K,MATCH(B2205,'2021 Certified EVM Plan'!E:E,0))=1,M2205,#N/A)</f>
        <v>#N/A</v>
      </c>
    </row>
    <row r="2206" spans="1:19" x14ac:dyDescent="0.25">
      <c r="A2206" s="22" t="s">
        <v>539</v>
      </c>
      <c r="B2206" s="22">
        <v>7834</v>
      </c>
      <c r="C2206" s="22">
        <v>8</v>
      </c>
      <c r="D2206" s="27">
        <v>1.78892501475432E-5</v>
      </c>
      <c r="E2206" s="22">
        <v>103381101</v>
      </c>
      <c r="F2206" s="22" t="s">
        <v>820</v>
      </c>
      <c r="G2206" s="22" t="s">
        <v>907</v>
      </c>
      <c r="H2206" s="22">
        <v>1371.48535705678</v>
      </c>
      <c r="I2206" s="24">
        <f>'EVM CPZ List'!$D2206*'EVM CPZ List'!$C2206</f>
        <v>1.431140011803456E-4</v>
      </c>
      <c r="J2206" s="25">
        <f>INDEX('Pivot of Risk Data'!A:A,MATCH('EVM CPZ List'!$B2206,'Pivot of Risk Data'!B:B,0),1)</f>
        <v>2168</v>
      </c>
      <c r="K2206" s="22">
        <f>0.000621371*'EVM CPZ List'!$H2206</f>
        <v>0.85220122779972851</v>
      </c>
      <c r="L2206" s="22">
        <f>L2205+'EVM CPZ List'!$K2206</f>
        <v>24023.278043062001</v>
      </c>
      <c r="M2206" s="22">
        <f>M2205-'EVM CPZ List'!$I2206</f>
        <v>0.10628336983741489</v>
      </c>
      <c r="N2206" s="7" t="e">
        <f>INDEX('2021 Certified EVM Plan'!G:G,MATCH(B2206,'2021 Certified EVM Plan'!E:E,0))</f>
        <v>#N/A</v>
      </c>
      <c r="O2206" s="7" t="e">
        <f>INDEX('2021 Certified EVM Plan'!M:M,MATCH(B2206,'2021 Certified EVM Plan'!E:E,0))</f>
        <v>#N/A</v>
      </c>
      <c r="P2206" s="7">
        <f t="shared" si="34"/>
        <v>1</v>
      </c>
      <c r="Q2206" s="26" t="e">
        <f>IF(INDEX('2021 Certified EVM Plan'!H:H,MATCH(B2206,'2021 Certified EVM Plan'!E:E,0))=1,M2206,#N/A)</f>
        <v>#N/A</v>
      </c>
      <c r="R2206" s="26" t="e">
        <f>IF(INDEX('2021 Certified EVM Plan'!J:J,MATCH(B2206,'2021 Certified EVM Plan'!E:E,0))=1,M2206,#N/A)</f>
        <v>#N/A</v>
      </c>
      <c r="S2206" s="26" t="e">
        <f>IF(INDEX('2021 Certified EVM Plan'!K:K,MATCH(B2206,'2021 Certified EVM Plan'!E:E,0))=1,M2206,#N/A)</f>
        <v>#N/A</v>
      </c>
    </row>
    <row r="2207" spans="1:19" x14ac:dyDescent="0.25">
      <c r="A2207" s="22" t="s">
        <v>8</v>
      </c>
      <c r="B2207" s="22">
        <v>2075</v>
      </c>
      <c r="C2207" s="22">
        <v>102</v>
      </c>
      <c r="D2207" s="27">
        <v>1.7749565900604401E-5</v>
      </c>
      <c r="E2207" s="22">
        <v>152241102</v>
      </c>
      <c r="F2207" s="22" t="s">
        <v>247</v>
      </c>
      <c r="G2207" s="22" t="s">
        <v>391</v>
      </c>
      <c r="H2207" s="22">
        <v>10731.869615722901</v>
      </c>
      <c r="I2207" s="24">
        <f>'EVM CPZ List'!$D2207*'EVM CPZ List'!$C2207</f>
        <v>1.8104557218616489E-3</v>
      </c>
      <c r="J2207" s="25">
        <f>INDEX('Pivot of Risk Data'!A:A,MATCH('EVM CPZ List'!$B2207,'Pivot of Risk Data'!B:B,0),1)</f>
        <v>2169</v>
      </c>
      <c r="K2207" s="22">
        <f>0.000621371*'EVM CPZ List'!$H2207</f>
        <v>6.6684725549913546</v>
      </c>
      <c r="L2207" s="22">
        <f>L2206+'EVM CPZ List'!$K2207</f>
        <v>24029.946515616994</v>
      </c>
      <c r="M2207" s="22">
        <f>M2206-'EVM CPZ List'!$I2207</f>
        <v>0.10447291411555325</v>
      </c>
      <c r="N2207" s="7" t="e">
        <f>INDEX('2021 Certified EVM Plan'!G:G,MATCH(B2207,'2021 Certified EVM Plan'!E:E,0))</f>
        <v>#N/A</v>
      </c>
      <c r="O2207" s="7" t="e">
        <f>INDEX('2021 Certified EVM Plan'!M:M,MATCH(B2207,'2021 Certified EVM Plan'!E:E,0))</f>
        <v>#N/A</v>
      </c>
      <c r="P2207" s="7">
        <f t="shared" si="34"/>
        <v>1</v>
      </c>
      <c r="Q2207" s="26" t="e">
        <f>IF(INDEX('2021 Certified EVM Plan'!H:H,MATCH(B2207,'2021 Certified EVM Plan'!E:E,0))=1,M2207,#N/A)</f>
        <v>#N/A</v>
      </c>
      <c r="R2207" s="26" t="e">
        <f>IF(INDEX('2021 Certified EVM Plan'!J:J,MATCH(B2207,'2021 Certified EVM Plan'!E:E,0))=1,M2207,#N/A)</f>
        <v>#N/A</v>
      </c>
      <c r="S2207" s="26" t="e">
        <f>IF(INDEX('2021 Certified EVM Plan'!K:K,MATCH(B2207,'2021 Certified EVM Plan'!E:E,0))=1,M2207,#N/A)</f>
        <v>#N/A</v>
      </c>
    </row>
    <row r="2208" spans="1:19" x14ac:dyDescent="0.25">
      <c r="A2208" s="22" t="s">
        <v>2195</v>
      </c>
      <c r="B2208" s="22">
        <v>4261</v>
      </c>
      <c r="C2208" s="22">
        <v>10</v>
      </c>
      <c r="D2208" s="27">
        <v>1.7725832443651399E-5</v>
      </c>
      <c r="E2208" s="22">
        <v>182731102</v>
      </c>
      <c r="F2208" s="22" t="s">
        <v>2427</v>
      </c>
      <c r="G2208" s="22" t="s">
        <v>2719</v>
      </c>
      <c r="H2208" s="22">
        <v>1694.84761320642</v>
      </c>
      <c r="I2208" s="24">
        <f>'EVM CPZ List'!$D2208*'EVM CPZ List'!$C2208</f>
        <v>1.7725832443651399E-4</v>
      </c>
      <c r="J2208" s="25">
        <f>INDEX('Pivot of Risk Data'!A:A,MATCH('EVM CPZ List'!$B2208,'Pivot of Risk Data'!B:B,0),1)</f>
        <v>2170</v>
      </c>
      <c r="K2208" s="22">
        <f>0.000621371*'EVM CPZ List'!$H2208</f>
        <v>1.0531291562656864</v>
      </c>
      <c r="L2208" s="22">
        <f>L2207+'EVM CPZ List'!$K2208</f>
        <v>24030.999644773259</v>
      </c>
      <c r="M2208" s="22">
        <f>M2207-'EVM CPZ List'!$I2208</f>
        <v>0.10429565579111673</v>
      </c>
      <c r="N2208" s="7" t="e">
        <f>INDEX('2021 Certified EVM Plan'!G:G,MATCH(B2208,'2021 Certified EVM Plan'!E:E,0))</f>
        <v>#N/A</v>
      </c>
      <c r="O2208" s="7" t="e">
        <f>INDEX('2021 Certified EVM Plan'!M:M,MATCH(B2208,'2021 Certified EVM Plan'!E:E,0))</f>
        <v>#N/A</v>
      </c>
      <c r="P2208" s="7">
        <f t="shared" si="34"/>
        <v>1</v>
      </c>
      <c r="Q2208" s="26" t="e">
        <f>IF(INDEX('2021 Certified EVM Plan'!H:H,MATCH(B2208,'2021 Certified EVM Plan'!E:E,0))=1,M2208,#N/A)</f>
        <v>#N/A</v>
      </c>
      <c r="R2208" s="26" t="e">
        <f>IF(INDEX('2021 Certified EVM Plan'!J:J,MATCH(B2208,'2021 Certified EVM Plan'!E:E,0))=1,M2208,#N/A)</f>
        <v>#N/A</v>
      </c>
      <c r="S2208" s="26" t="e">
        <f>IF(INDEX('2021 Certified EVM Plan'!K:K,MATCH(B2208,'2021 Certified EVM Plan'!E:E,0))=1,M2208,#N/A)</f>
        <v>#N/A</v>
      </c>
    </row>
    <row r="2209" spans="1:19" x14ac:dyDescent="0.25">
      <c r="A2209" s="22" t="s">
        <v>964</v>
      </c>
      <c r="B2209" s="22">
        <v>9138</v>
      </c>
      <c r="C2209" s="22">
        <v>3</v>
      </c>
      <c r="D2209" s="27">
        <v>1.7628715897284099E-5</v>
      </c>
      <c r="E2209" s="22">
        <v>192171101</v>
      </c>
      <c r="F2209" s="22" t="s">
        <v>998</v>
      </c>
      <c r="G2209" s="22" t="s">
        <v>999</v>
      </c>
      <c r="H2209" s="22">
        <v>437.85795948872197</v>
      </c>
      <c r="I2209" s="24">
        <f>'EVM CPZ List'!$D2209*'EVM CPZ List'!$C2209</f>
        <v>5.28861476918523E-5</v>
      </c>
      <c r="J2209" s="25">
        <f>INDEX('Pivot of Risk Data'!A:A,MATCH('EVM CPZ List'!$B2209,'Pivot of Risk Data'!B:B,0),1)</f>
        <v>2171</v>
      </c>
      <c r="K2209" s="22">
        <f>0.000621371*'EVM CPZ List'!$H2209</f>
        <v>0.27207223814546666</v>
      </c>
      <c r="L2209" s="22">
        <f>L2208+'EVM CPZ List'!$K2209</f>
        <v>24031.271717011405</v>
      </c>
      <c r="M2209" s="22">
        <f>M2208-'EVM CPZ List'!$I2209</f>
        <v>0.10424276964342488</v>
      </c>
      <c r="N2209" s="7" t="e">
        <f>INDEX('2021 Certified EVM Plan'!G:G,MATCH(B2209,'2021 Certified EVM Plan'!E:E,0))</f>
        <v>#N/A</v>
      </c>
      <c r="O2209" s="7" t="e">
        <f>INDEX('2021 Certified EVM Plan'!M:M,MATCH(B2209,'2021 Certified EVM Plan'!E:E,0))</f>
        <v>#N/A</v>
      </c>
      <c r="P2209" s="7">
        <f t="shared" si="34"/>
        <v>1</v>
      </c>
      <c r="Q2209" s="26" t="e">
        <f>IF(INDEX('2021 Certified EVM Plan'!H:H,MATCH(B2209,'2021 Certified EVM Plan'!E:E,0))=1,M2209,#N/A)</f>
        <v>#N/A</v>
      </c>
      <c r="R2209" s="26" t="e">
        <f>IF(INDEX('2021 Certified EVM Plan'!J:J,MATCH(B2209,'2021 Certified EVM Plan'!E:E,0))=1,M2209,#N/A)</f>
        <v>#N/A</v>
      </c>
      <c r="S2209" s="26" t="e">
        <f>IF(INDEX('2021 Certified EVM Plan'!K:K,MATCH(B2209,'2021 Certified EVM Plan'!E:E,0))=1,M2209,#N/A)</f>
        <v>#N/A</v>
      </c>
    </row>
    <row r="2210" spans="1:19" x14ac:dyDescent="0.25">
      <c r="A2210" s="22" t="s">
        <v>2195</v>
      </c>
      <c r="B2210" s="22">
        <v>732</v>
      </c>
      <c r="C2210" s="22">
        <v>2</v>
      </c>
      <c r="D2210" s="27">
        <v>1.7372832366862199E-5</v>
      </c>
      <c r="E2210" s="22">
        <v>182331101</v>
      </c>
      <c r="F2210" s="22" t="s">
        <v>2562</v>
      </c>
      <c r="G2210" s="22" t="s">
        <v>2762</v>
      </c>
      <c r="H2210" s="22">
        <v>558.75068515961698</v>
      </c>
      <c r="I2210" s="24">
        <f>'EVM CPZ List'!$D2210*'EVM CPZ List'!$C2210</f>
        <v>3.4745664733724398E-5</v>
      </c>
      <c r="J2210" s="25">
        <f>INDEX('Pivot of Risk Data'!A:A,MATCH('EVM CPZ List'!$B2210,'Pivot of Risk Data'!B:B,0),1)</f>
        <v>2172</v>
      </c>
      <c r="K2210" s="22">
        <f>0.000621371*'EVM CPZ List'!$H2210</f>
        <v>0.34719147198831635</v>
      </c>
      <c r="L2210" s="22">
        <f>L2209+'EVM CPZ List'!$K2210</f>
        <v>24031.618908483393</v>
      </c>
      <c r="M2210" s="22">
        <f>M2209-'EVM CPZ List'!$I2210</f>
        <v>0.10420802397869115</v>
      </c>
      <c r="N2210" s="7" t="e">
        <f>INDEX('2021 Certified EVM Plan'!G:G,MATCH(B2210,'2021 Certified EVM Plan'!E:E,0))</f>
        <v>#N/A</v>
      </c>
      <c r="O2210" s="7" t="e">
        <f>INDEX('2021 Certified EVM Plan'!M:M,MATCH(B2210,'2021 Certified EVM Plan'!E:E,0))</f>
        <v>#N/A</v>
      </c>
      <c r="P2210" s="7">
        <f t="shared" si="34"/>
        <v>1</v>
      </c>
      <c r="Q2210" s="26" t="e">
        <f>IF(INDEX('2021 Certified EVM Plan'!H:H,MATCH(B2210,'2021 Certified EVM Plan'!E:E,0))=1,M2210,#N/A)</f>
        <v>#N/A</v>
      </c>
      <c r="R2210" s="26" t="e">
        <f>IF(INDEX('2021 Certified EVM Plan'!J:J,MATCH(B2210,'2021 Certified EVM Plan'!E:E,0))=1,M2210,#N/A)</f>
        <v>#N/A</v>
      </c>
      <c r="S2210" s="26" t="e">
        <f>IF(INDEX('2021 Certified EVM Plan'!K:K,MATCH(B2210,'2021 Certified EVM Plan'!E:E,0))=1,M2210,#N/A)</f>
        <v>#N/A</v>
      </c>
    </row>
    <row r="2211" spans="1:19" x14ac:dyDescent="0.25">
      <c r="A2211" s="22" t="s">
        <v>2195</v>
      </c>
      <c r="B2211" s="22">
        <v>8571</v>
      </c>
      <c r="C2211" s="22">
        <v>3</v>
      </c>
      <c r="D2211" s="27">
        <v>1.7354253968864799E-5</v>
      </c>
      <c r="E2211" s="22">
        <v>83040401</v>
      </c>
      <c r="F2211" s="22" t="s">
        <v>2213</v>
      </c>
      <c r="G2211" s="22" t="s">
        <v>2369</v>
      </c>
      <c r="H2211" s="22">
        <v>712.57071811477101</v>
      </c>
      <c r="I2211" s="24">
        <f>'EVM CPZ List'!$D2211*'EVM CPZ List'!$C2211</f>
        <v>5.2062761906594392E-5</v>
      </c>
      <c r="J2211" s="25">
        <f>INDEX('Pivot of Risk Data'!A:A,MATCH('EVM CPZ List'!$B2211,'Pivot of Risk Data'!B:B,0),1)</f>
        <v>2173</v>
      </c>
      <c r="K2211" s="22">
        <f>0.000621371*'EVM CPZ List'!$H2211</f>
        <v>0.44277077968569339</v>
      </c>
      <c r="L2211" s="22">
        <f>L2210+'EVM CPZ List'!$K2211</f>
        <v>24032.061679263079</v>
      </c>
      <c r="M2211" s="22">
        <f>M2210-'EVM CPZ List'!$I2211</f>
        <v>0.10415596121678455</v>
      </c>
      <c r="N2211" s="7" t="e">
        <f>INDEX('2021 Certified EVM Plan'!G:G,MATCH(B2211,'2021 Certified EVM Plan'!E:E,0))</f>
        <v>#N/A</v>
      </c>
      <c r="O2211" s="7" t="e">
        <f>INDEX('2021 Certified EVM Plan'!M:M,MATCH(B2211,'2021 Certified EVM Plan'!E:E,0))</f>
        <v>#N/A</v>
      </c>
      <c r="P2211" s="7">
        <f t="shared" si="34"/>
        <v>1</v>
      </c>
      <c r="Q2211" s="26" t="e">
        <f>IF(INDEX('2021 Certified EVM Plan'!H:H,MATCH(B2211,'2021 Certified EVM Plan'!E:E,0))=1,M2211,#N/A)</f>
        <v>#N/A</v>
      </c>
      <c r="R2211" s="26" t="e">
        <f>IF(INDEX('2021 Certified EVM Plan'!J:J,MATCH(B2211,'2021 Certified EVM Plan'!E:E,0))=1,M2211,#N/A)</f>
        <v>#N/A</v>
      </c>
      <c r="S2211" s="26" t="e">
        <f>IF(INDEX('2021 Certified EVM Plan'!K:K,MATCH(B2211,'2021 Certified EVM Plan'!E:E,0))=1,M2211,#N/A)</f>
        <v>#N/A</v>
      </c>
    </row>
    <row r="2212" spans="1:19" x14ac:dyDescent="0.25">
      <c r="A2212" s="22" t="s">
        <v>2195</v>
      </c>
      <c r="B2212" s="22">
        <v>2265</v>
      </c>
      <c r="C2212" s="22">
        <v>17</v>
      </c>
      <c r="D2212" s="27">
        <v>1.72883777076303E-5</v>
      </c>
      <c r="E2212" s="22">
        <v>83040401</v>
      </c>
      <c r="F2212" s="22" t="s">
        <v>2213</v>
      </c>
      <c r="G2212" s="22" t="s">
        <v>2272</v>
      </c>
      <c r="H2212" s="22">
        <v>2728.9115091343501</v>
      </c>
      <c r="I2212" s="24">
        <f>'EVM CPZ List'!$D2212*'EVM CPZ List'!$C2212</f>
        <v>2.9390242102971513E-4</v>
      </c>
      <c r="J2212" s="25">
        <f>INDEX('Pivot of Risk Data'!A:A,MATCH('EVM CPZ List'!$B2212,'Pivot of Risk Data'!B:B,0),1)</f>
        <v>2174</v>
      </c>
      <c r="K2212" s="22">
        <f>0.000621371*'EVM CPZ List'!$H2212</f>
        <v>1.6956664733423203</v>
      </c>
      <c r="L2212" s="22">
        <f>L2211+'EVM CPZ List'!$K2212</f>
        <v>24033.75734573642</v>
      </c>
      <c r="M2212" s="22">
        <f>M2211-'EVM CPZ List'!$I2212</f>
        <v>0.10386205879575484</v>
      </c>
      <c r="N2212" s="7" t="e">
        <f>INDEX('2021 Certified EVM Plan'!G:G,MATCH(B2212,'2021 Certified EVM Plan'!E:E,0))</f>
        <v>#N/A</v>
      </c>
      <c r="O2212" s="7" t="e">
        <f>INDEX('2021 Certified EVM Plan'!M:M,MATCH(B2212,'2021 Certified EVM Plan'!E:E,0))</f>
        <v>#N/A</v>
      </c>
      <c r="P2212" s="7">
        <f t="shared" si="34"/>
        <v>1</v>
      </c>
      <c r="Q2212" s="26" t="e">
        <f>IF(INDEX('2021 Certified EVM Plan'!H:H,MATCH(B2212,'2021 Certified EVM Plan'!E:E,0))=1,M2212,#N/A)</f>
        <v>#N/A</v>
      </c>
      <c r="R2212" s="26" t="e">
        <f>IF(INDEX('2021 Certified EVM Plan'!J:J,MATCH(B2212,'2021 Certified EVM Plan'!E:E,0))=1,M2212,#N/A)</f>
        <v>#N/A</v>
      </c>
      <c r="S2212" s="26" t="e">
        <f>IF(INDEX('2021 Certified EVM Plan'!K:K,MATCH(B2212,'2021 Certified EVM Plan'!E:E,0))=1,M2212,#N/A)</f>
        <v>#N/A</v>
      </c>
    </row>
    <row r="2213" spans="1:19" x14ac:dyDescent="0.25">
      <c r="A2213" s="22" t="s">
        <v>2195</v>
      </c>
      <c r="B2213" s="22">
        <v>5747</v>
      </c>
      <c r="C2213" s="22">
        <v>76</v>
      </c>
      <c r="D2213" s="27">
        <v>1.71617324616326E-5</v>
      </c>
      <c r="E2213" s="22">
        <v>83040401</v>
      </c>
      <c r="F2213" s="22" t="s">
        <v>2213</v>
      </c>
      <c r="G2213" s="22" t="s">
        <v>2214</v>
      </c>
      <c r="H2213" s="22">
        <v>12506.4617858357</v>
      </c>
      <c r="I2213" s="24">
        <f>'EVM CPZ List'!$D2213*'EVM CPZ List'!$C2213</f>
        <v>1.3042916670840776E-3</v>
      </c>
      <c r="J2213" s="25">
        <f>INDEX('Pivot of Risk Data'!A:A,MATCH('EVM CPZ List'!$B2213,'Pivot of Risk Data'!B:B,0),1)</f>
        <v>2175</v>
      </c>
      <c r="K2213" s="22">
        <f>0.000621371*'EVM CPZ List'!$H2213</f>
        <v>7.7711526663265147</v>
      </c>
      <c r="L2213" s="22">
        <f>L2212+'EVM CPZ List'!$K2213</f>
        <v>24041.528498402746</v>
      </c>
      <c r="M2213" s="22">
        <f>M2212-'EVM CPZ List'!$I2213</f>
        <v>0.10255776712867076</v>
      </c>
      <c r="N2213" s="7" t="e">
        <f>INDEX('2021 Certified EVM Plan'!G:G,MATCH(B2213,'2021 Certified EVM Plan'!E:E,0))</f>
        <v>#N/A</v>
      </c>
      <c r="O2213" s="7" t="e">
        <f>INDEX('2021 Certified EVM Plan'!M:M,MATCH(B2213,'2021 Certified EVM Plan'!E:E,0))</f>
        <v>#N/A</v>
      </c>
      <c r="P2213" s="7">
        <f t="shared" si="34"/>
        <v>1</v>
      </c>
      <c r="Q2213" s="26" t="e">
        <f>IF(INDEX('2021 Certified EVM Plan'!H:H,MATCH(B2213,'2021 Certified EVM Plan'!E:E,0))=1,M2213,#N/A)</f>
        <v>#N/A</v>
      </c>
      <c r="R2213" s="26" t="e">
        <f>IF(INDEX('2021 Certified EVM Plan'!J:J,MATCH(B2213,'2021 Certified EVM Plan'!E:E,0))=1,M2213,#N/A)</f>
        <v>#N/A</v>
      </c>
      <c r="S2213" s="26" t="e">
        <f>IF(INDEX('2021 Certified EVM Plan'!K:K,MATCH(B2213,'2021 Certified EVM Plan'!E:E,0))=1,M2213,#N/A)</f>
        <v>#N/A</v>
      </c>
    </row>
    <row r="2214" spans="1:19" x14ac:dyDescent="0.25">
      <c r="A2214" s="22" t="s">
        <v>2195</v>
      </c>
      <c r="B2214" s="22">
        <v>8949</v>
      </c>
      <c r="C2214" s="22">
        <v>2</v>
      </c>
      <c r="D2214" s="27">
        <v>1.6595436967557701E-5</v>
      </c>
      <c r="E2214" s="22">
        <v>82831109</v>
      </c>
      <c r="F2214" s="22" t="s">
        <v>2228</v>
      </c>
      <c r="G2214" s="22" t="s">
        <v>2229</v>
      </c>
      <c r="H2214" s="22">
        <v>77.054809893899701</v>
      </c>
      <c r="I2214" s="24">
        <f>'EVM CPZ List'!$D2214*'EVM CPZ List'!$C2214</f>
        <v>3.3190873935115402E-5</v>
      </c>
      <c r="J2214" s="25">
        <f>INDEX('Pivot of Risk Data'!A:A,MATCH('EVM CPZ List'!$B2214,'Pivot of Risk Data'!B:B,0),1)</f>
        <v>2176</v>
      </c>
      <c r="K2214" s="22">
        <f>0.000621371*'EVM CPZ List'!$H2214</f>
        <v>4.7879624278582354E-2</v>
      </c>
      <c r="L2214" s="22">
        <f>L2213+'EVM CPZ List'!$K2214</f>
        <v>24041.576378027024</v>
      </c>
      <c r="M2214" s="22">
        <f>M2213-'EVM CPZ List'!$I2214</f>
        <v>0.10252457625473564</v>
      </c>
      <c r="N2214" s="7" t="e">
        <f>INDEX('2021 Certified EVM Plan'!G:G,MATCH(B2214,'2021 Certified EVM Plan'!E:E,0))</f>
        <v>#N/A</v>
      </c>
      <c r="O2214" s="7" t="e">
        <f>INDEX('2021 Certified EVM Plan'!M:M,MATCH(B2214,'2021 Certified EVM Plan'!E:E,0))</f>
        <v>#N/A</v>
      </c>
      <c r="P2214" s="7">
        <f t="shared" si="34"/>
        <v>1</v>
      </c>
      <c r="Q2214" s="26" t="e">
        <f>IF(INDEX('2021 Certified EVM Plan'!H:H,MATCH(B2214,'2021 Certified EVM Plan'!E:E,0))=1,M2214,#N/A)</f>
        <v>#N/A</v>
      </c>
      <c r="R2214" s="26" t="e">
        <f>IF(INDEX('2021 Certified EVM Plan'!J:J,MATCH(B2214,'2021 Certified EVM Plan'!E:E,0))=1,M2214,#N/A)</f>
        <v>#N/A</v>
      </c>
      <c r="S2214" s="26" t="e">
        <f>IF(INDEX('2021 Certified EVM Plan'!K:K,MATCH(B2214,'2021 Certified EVM Plan'!E:E,0))=1,M2214,#N/A)</f>
        <v>#N/A</v>
      </c>
    </row>
    <row r="2215" spans="1:19" x14ac:dyDescent="0.25">
      <c r="A2215" s="22" t="s">
        <v>2195</v>
      </c>
      <c r="B2215" s="22">
        <v>6283</v>
      </c>
      <c r="C2215" s="22">
        <v>3</v>
      </c>
      <c r="D2215" s="27">
        <v>1.6590796205936599E-5</v>
      </c>
      <c r="E2215" s="22">
        <v>82841101</v>
      </c>
      <c r="F2215" s="22" t="s">
        <v>2198</v>
      </c>
      <c r="G2215" s="22" t="s">
        <v>2199</v>
      </c>
      <c r="H2215" s="22">
        <v>274.045024482435</v>
      </c>
      <c r="I2215" s="24">
        <f>'EVM CPZ List'!$D2215*'EVM CPZ List'!$C2215</f>
        <v>4.9772388617809798E-5</v>
      </c>
      <c r="J2215" s="25">
        <f>INDEX('Pivot of Risk Data'!A:A,MATCH('EVM CPZ List'!$B2215,'Pivot of Risk Data'!B:B,0),1)</f>
        <v>2177</v>
      </c>
      <c r="K2215" s="22">
        <f>0.000621371*'EVM CPZ List'!$H2215</f>
        <v>0.17028363090767512</v>
      </c>
      <c r="L2215" s="22">
        <f>L2214+'EVM CPZ List'!$K2215</f>
        <v>24041.746661657933</v>
      </c>
      <c r="M2215" s="22">
        <f>M2214-'EVM CPZ List'!$I2215</f>
        <v>0.10247480386611783</v>
      </c>
      <c r="N2215" s="7" t="e">
        <f>INDEX('2021 Certified EVM Plan'!G:G,MATCH(B2215,'2021 Certified EVM Plan'!E:E,0))</f>
        <v>#N/A</v>
      </c>
      <c r="O2215" s="7" t="e">
        <f>INDEX('2021 Certified EVM Plan'!M:M,MATCH(B2215,'2021 Certified EVM Plan'!E:E,0))</f>
        <v>#N/A</v>
      </c>
      <c r="P2215" s="7">
        <f t="shared" si="34"/>
        <v>1</v>
      </c>
      <c r="Q2215" s="26" t="e">
        <f>IF(INDEX('2021 Certified EVM Plan'!H:H,MATCH(B2215,'2021 Certified EVM Plan'!E:E,0))=1,M2215,#N/A)</f>
        <v>#N/A</v>
      </c>
      <c r="R2215" s="26" t="e">
        <f>IF(INDEX('2021 Certified EVM Plan'!J:J,MATCH(B2215,'2021 Certified EVM Plan'!E:E,0))=1,M2215,#N/A)</f>
        <v>#N/A</v>
      </c>
      <c r="S2215" s="26" t="e">
        <f>IF(INDEX('2021 Certified EVM Plan'!K:K,MATCH(B2215,'2021 Certified EVM Plan'!E:E,0))=1,M2215,#N/A)</f>
        <v>#N/A</v>
      </c>
    </row>
    <row r="2216" spans="1:19" x14ac:dyDescent="0.25">
      <c r="A2216" s="22" t="s">
        <v>2195</v>
      </c>
      <c r="B2216" s="22">
        <v>6320</v>
      </c>
      <c r="C2216" s="22">
        <v>18</v>
      </c>
      <c r="D2216" s="27">
        <v>1.6398114366152299E-5</v>
      </c>
      <c r="E2216" s="22">
        <v>83622105</v>
      </c>
      <c r="F2216" s="22" t="s">
        <v>2205</v>
      </c>
      <c r="G2216" s="22" t="s">
        <v>2243</v>
      </c>
      <c r="H2216" s="22">
        <v>1864.9283405026699</v>
      </c>
      <c r="I2216" s="24">
        <f>'EVM CPZ List'!$D2216*'EVM CPZ List'!$C2216</f>
        <v>2.9516605859074139E-4</v>
      </c>
      <c r="J2216" s="25">
        <f>INDEX('Pivot of Risk Data'!A:A,MATCH('EVM CPZ List'!$B2216,'Pivot of Risk Data'!B:B,0),1)</f>
        <v>2178</v>
      </c>
      <c r="K2216" s="22">
        <f>0.000621371*'EVM CPZ List'!$H2216</f>
        <v>1.1588123878664844</v>
      </c>
      <c r="L2216" s="22">
        <f>L2215+'EVM CPZ List'!$K2216</f>
        <v>24042.905474045801</v>
      </c>
      <c r="M2216" s="22">
        <f>M2215-'EVM CPZ List'!$I2216</f>
        <v>0.10217963780752709</v>
      </c>
      <c r="N2216" s="7" t="e">
        <f>INDEX('2021 Certified EVM Plan'!G:G,MATCH(B2216,'2021 Certified EVM Plan'!E:E,0))</f>
        <v>#N/A</v>
      </c>
      <c r="O2216" s="7" t="e">
        <f>INDEX('2021 Certified EVM Plan'!M:M,MATCH(B2216,'2021 Certified EVM Plan'!E:E,0))</f>
        <v>#N/A</v>
      </c>
      <c r="P2216" s="7">
        <f t="shared" si="34"/>
        <v>1</v>
      </c>
      <c r="Q2216" s="26" t="e">
        <f>IF(INDEX('2021 Certified EVM Plan'!H:H,MATCH(B2216,'2021 Certified EVM Plan'!E:E,0))=1,M2216,#N/A)</f>
        <v>#N/A</v>
      </c>
      <c r="R2216" s="26" t="e">
        <f>IF(INDEX('2021 Certified EVM Plan'!J:J,MATCH(B2216,'2021 Certified EVM Plan'!E:E,0))=1,M2216,#N/A)</f>
        <v>#N/A</v>
      </c>
      <c r="S2216" s="26" t="e">
        <f>IF(INDEX('2021 Certified EVM Plan'!K:K,MATCH(B2216,'2021 Certified EVM Plan'!E:E,0))=1,M2216,#N/A)</f>
        <v>#N/A</v>
      </c>
    </row>
    <row r="2217" spans="1:19" x14ac:dyDescent="0.25">
      <c r="A2217" s="22" t="s">
        <v>2195</v>
      </c>
      <c r="B2217" s="22">
        <v>923</v>
      </c>
      <c r="C2217" s="22">
        <v>61</v>
      </c>
      <c r="D2217" s="27">
        <v>1.62872180695138E-5</v>
      </c>
      <c r="E2217" s="22">
        <v>83622105</v>
      </c>
      <c r="F2217" s="22" t="s">
        <v>2205</v>
      </c>
      <c r="G2217" s="22" t="s">
        <v>2211</v>
      </c>
      <c r="H2217" s="22">
        <v>6564.1653270771903</v>
      </c>
      <c r="I2217" s="24">
        <f>'EVM CPZ List'!$D2217*'EVM CPZ List'!$C2217</f>
        <v>9.9352030224034182E-4</v>
      </c>
      <c r="J2217" s="25">
        <f>INDEX('Pivot of Risk Data'!A:A,MATCH('EVM CPZ List'!$B2217,'Pivot of Risk Data'!B:B,0),1)</f>
        <v>2179</v>
      </c>
      <c r="K2217" s="22">
        <f>0.000621371*'EVM CPZ List'!$H2217</f>
        <v>4.0787819734512807</v>
      </c>
      <c r="L2217" s="22">
        <f>L2216+'EVM CPZ List'!$K2217</f>
        <v>24046.984256019252</v>
      </c>
      <c r="M2217" s="22">
        <f>M2216-'EVM CPZ List'!$I2217</f>
        <v>0.10118611750528675</v>
      </c>
      <c r="N2217" s="7" t="e">
        <f>INDEX('2021 Certified EVM Plan'!G:G,MATCH(B2217,'2021 Certified EVM Plan'!E:E,0))</f>
        <v>#N/A</v>
      </c>
      <c r="O2217" s="7" t="e">
        <f>INDEX('2021 Certified EVM Plan'!M:M,MATCH(B2217,'2021 Certified EVM Plan'!E:E,0))</f>
        <v>#N/A</v>
      </c>
      <c r="P2217" s="7">
        <f t="shared" si="34"/>
        <v>1</v>
      </c>
      <c r="Q2217" s="26" t="e">
        <f>IF(INDEX('2021 Certified EVM Plan'!H:H,MATCH(B2217,'2021 Certified EVM Plan'!E:E,0))=1,M2217,#N/A)</f>
        <v>#N/A</v>
      </c>
      <c r="R2217" s="26" t="e">
        <f>IF(INDEX('2021 Certified EVM Plan'!J:J,MATCH(B2217,'2021 Certified EVM Plan'!E:E,0))=1,M2217,#N/A)</f>
        <v>#N/A</v>
      </c>
      <c r="S2217" s="26" t="e">
        <f>IF(INDEX('2021 Certified EVM Plan'!K:K,MATCH(B2217,'2021 Certified EVM Plan'!E:E,0))=1,M2217,#N/A)</f>
        <v>#N/A</v>
      </c>
    </row>
    <row r="2218" spans="1:19" x14ac:dyDescent="0.25">
      <c r="A2218" s="22" t="s">
        <v>2195</v>
      </c>
      <c r="B2218" s="22">
        <v>2347</v>
      </c>
      <c r="C2218" s="22">
        <v>19</v>
      </c>
      <c r="D2218" s="27">
        <v>1.6096575241445101E-5</v>
      </c>
      <c r="E2218" s="22">
        <v>83622105</v>
      </c>
      <c r="F2218" s="22" t="s">
        <v>2205</v>
      </c>
      <c r="G2218" s="22" t="s">
        <v>2222</v>
      </c>
      <c r="H2218" s="22">
        <v>1758.1931784416599</v>
      </c>
      <c r="I2218" s="24">
        <f>'EVM CPZ List'!$D2218*'EVM CPZ List'!$C2218</f>
        <v>3.0583492958745692E-4</v>
      </c>
      <c r="J2218" s="25">
        <f>INDEX('Pivot of Risk Data'!A:A,MATCH('EVM CPZ List'!$B2218,'Pivot of Risk Data'!B:B,0),1)</f>
        <v>2180</v>
      </c>
      <c r="K2218" s="22">
        <f>0.000621371*'EVM CPZ List'!$H2218</f>
        <v>1.0924902534814727</v>
      </c>
      <c r="L2218" s="22">
        <f>L2217+'EVM CPZ List'!$K2218</f>
        <v>24048.076746272734</v>
      </c>
      <c r="M2218" s="22">
        <f>M2217-'EVM CPZ List'!$I2218</f>
        <v>0.1008802825756993</v>
      </c>
      <c r="N2218" s="7" t="e">
        <f>INDEX('2021 Certified EVM Plan'!G:G,MATCH(B2218,'2021 Certified EVM Plan'!E:E,0))</f>
        <v>#N/A</v>
      </c>
      <c r="O2218" s="7" t="e">
        <f>INDEX('2021 Certified EVM Plan'!M:M,MATCH(B2218,'2021 Certified EVM Plan'!E:E,0))</f>
        <v>#N/A</v>
      </c>
      <c r="P2218" s="7">
        <f t="shared" si="34"/>
        <v>1</v>
      </c>
      <c r="Q2218" s="26" t="e">
        <f>IF(INDEX('2021 Certified EVM Plan'!H:H,MATCH(B2218,'2021 Certified EVM Plan'!E:E,0))=1,M2218,#N/A)</f>
        <v>#N/A</v>
      </c>
      <c r="R2218" s="26" t="e">
        <f>IF(INDEX('2021 Certified EVM Plan'!J:J,MATCH(B2218,'2021 Certified EVM Plan'!E:E,0))=1,M2218,#N/A)</f>
        <v>#N/A</v>
      </c>
      <c r="S2218" s="26" t="e">
        <f>IF(INDEX('2021 Certified EVM Plan'!K:K,MATCH(B2218,'2021 Certified EVM Plan'!E:E,0))=1,M2218,#N/A)</f>
        <v>#N/A</v>
      </c>
    </row>
    <row r="2219" spans="1:19" x14ac:dyDescent="0.25">
      <c r="A2219" s="22" t="s">
        <v>964</v>
      </c>
      <c r="B2219" s="22">
        <v>9616</v>
      </c>
      <c r="C2219" s="22">
        <v>1</v>
      </c>
      <c r="D2219" s="27">
        <v>1.59908991024471E-5</v>
      </c>
      <c r="E2219" s="22">
        <v>192251102</v>
      </c>
      <c r="F2219" s="22" t="s">
        <v>1289</v>
      </c>
      <c r="G2219" s="22" t="s">
        <v>1403</v>
      </c>
      <c r="H2219" s="22">
        <v>1081.3743316903301</v>
      </c>
      <c r="I2219" s="24">
        <f>'EVM CPZ List'!$D2219*'EVM CPZ List'!$C2219</f>
        <v>1.59908991024471E-5</v>
      </c>
      <c r="J2219" s="25">
        <f>INDEX('Pivot of Risk Data'!A:A,MATCH('EVM CPZ List'!$B2219,'Pivot of Risk Data'!B:B,0),1)</f>
        <v>2181</v>
      </c>
      <c r="K2219" s="22">
        <f>0.000621371*'EVM CPZ List'!$H2219</f>
        <v>0.67193464985675211</v>
      </c>
      <c r="L2219" s="22">
        <f>L2218+'EVM CPZ List'!$K2219</f>
        <v>24048.748680922592</v>
      </c>
      <c r="M2219" s="22">
        <f>M2218-'EVM CPZ List'!$I2219</f>
        <v>0.10086429167659684</v>
      </c>
      <c r="N2219" s="7" t="e">
        <f>INDEX('2021 Certified EVM Plan'!G:G,MATCH(B2219,'2021 Certified EVM Plan'!E:E,0))</f>
        <v>#N/A</v>
      </c>
      <c r="O2219" s="7" t="e">
        <f>INDEX('2021 Certified EVM Plan'!M:M,MATCH(B2219,'2021 Certified EVM Plan'!E:E,0))</f>
        <v>#N/A</v>
      </c>
      <c r="P2219" s="7">
        <f t="shared" si="34"/>
        <v>1</v>
      </c>
      <c r="Q2219" s="26" t="e">
        <f>IF(INDEX('2021 Certified EVM Plan'!H:H,MATCH(B2219,'2021 Certified EVM Plan'!E:E,0))=1,M2219,#N/A)</f>
        <v>#N/A</v>
      </c>
      <c r="R2219" s="26" t="e">
        <f>IF(INDEX('2021 Certified EVM Plan'!J:J,MATCH(B2219,'2021 Certified EVM Plan'!E:E,0))=1,M2219,#N/A)</f>
        <v>#N/A</v>
      </c>
      <c r="S2219" s="26" t="e">
        <f>IF(INDEX('2021 Certified EVM Plan'!K:K,MATCH(B2219,'2021 Certified EVM Plan'!E:E,0))=1,M2219,#N/A)</f>
        <v>#N/A</v>
      </c>
    </row>
    <row r="2220" spans="1:19" x14ac:dyDescent="0.25">
      <c r="A2220" s="22" t="s">
        <v>2195</v>
      </c>
      <c r="B2220" s="22">
        <v>9640</v>
      </c>
      <c r="C2220" s="22">
        <v>2</v>
      </c>
      <c r="D2220" s="27">
        <v>1.5974602223765E-5</v>
      </c>
      <c r="E2220" s="22">
        <v>83622105</v>
      </c>
      <c r="F2220" s="22" t="s">
        <v>2205</v>
      </c>
      <c r="G2220" s="22" t="s">
        <v>2263</v>
      </c>
      <c r="H2220" s="22">
        <v>1226.20928867776</v>
      </c>
      <c r="I2220" s="24">
        <f>'EVM CPZ List'!$D2220*'EVM CPZ List'!$C2220</f>
        <v>3.194920444753E-5</v>
      </c>
      <c r="J2220" s="25">
        <f>INDEX('Pivot of Risk Data'!A:A,MATCH('EVM CPZ List'!$B2220,'Pivot of Risk Data'!B:B,0),1)</f>
        <v>2182</v>
      </c>
      <c r="K2220" s="22">
        <f>0.000621371*'EVM CPZ List'!$H2220</f>
        <v>0.76193089191498842</v>
      </c>
      <c r="L2220" s="22">
        <f>L2219+'EVM CPZ List'!$K2220</f>
        <v>24049.510611814509</v>
      </c>
      <c r="M2220" s="22">
        <f>M2219-'EVM CPZ List'!$I2220</f>
        <v>0.10083234247214931</v>
      </c>
      <c r="N2220" s="7" t="e">
        <f>INDEX('2021 Certified EVM Plan'!G:G,MATCH(B2220,'2021 Certified EVM Plan'!E:E,0))</f>
        <v>#N/A</v>
      </c>
      <c r="O2220" s="7" t="e">
        <f>INDEX('2021 Certified EVM Plan'!M:M,MATCH(B2220,'2021 Certified EVM Plan'!E:E,0))</f>
        <v>#N/A</v>
      </c>
      <c r="P2220" s="7">
        <f t="shared" si="34"/>
        <v>1</v>
      </c>
      <c r="Q2220" s="26" t="e">
        <f>IF(INDEX('2021 Certified EVM Plan'!H:H,MATCH(B2220,'2021 Certified EVM Plan'!E:E,0))=1,M2220,#N/A)</f>
        <v>#N/A</v>
      </c>
      <c r="R2220" s="26" t="e">
        <f>IF(INDEX('2021 Certified EVM Plan'!J:J,MATCH(B2220,'2021 Certified EVM Plan'!E:E,0))=1,M2220,#N/A)</f>
        <v>#N/A</v>
      </c>
      <c r="S2220" s="26" t="e">
        <f>IF(INDEX('2021 Certified EVM Plan'!K:K,MATCH(B2220,'2021 Certified EVM Plan'!E:E,0))=1,M2220,#N/A)</f>
        <v>#N/A</v>
      </c>
    </row>
    <row r="2221" spans="1:19" x14ac:dyDescent="0.25">
      <c r="A2221" s="22" t="s">
        <v>8</v>
      </c>
      <c r="B2221" s="22">
        <v>5464</v>
      </c>
      <c r="C2221" s="22">
        <v>128</v>
      </c>
      <c r="D2221" s="27">
        <v>1.5965863453109099E-5</v>
      </c>
      <c r="E2221" s="22">
        <v>152101101</v>
      </c>
      <c r="F2221" s="22" t="s">
        <v>380</v>
      </c>
      <c r="G2221" s="22" t="s">
        <v>527</v>
      </c>
      <c r="H2221" s="22">
        <v>17657.691768495199</v>
      </c>
      <c r="I2221" s="24">
        <f>'EVM CPZ List'!$D2221*'EVM CPZ List'!$C2221</f>
        <v>2.0436305219979647E-3</v>
      </c>
      <c r="J2221" s="25">
        <f>INDEX('Pivot of Risk Data'!A:A,MATCH('EVM CPZ List'!$B2221,'Pivot of Risk Data'!B:B,0),1)</f>
        <v>2183</v>
      </c>
      <c r="K2221" s="22">
        <f>0.000621371*'EVM CPZ List'!$H2221</f>
        <v>10.971977591881631</v>
      </c>
      <c r="L2221" s="22">
        <f>L2220+'EVM CPZ List'!$K2221</f>
        <v>24060.482589406391</v>
      </c>
      <c r="M2221" s="22">
        <f>M2220-'EVM CPZ List'!$I2221</f>
        <v>9.8788711950151348E-2</v>
      </c>
      <c r="N2221" s="7" t="e">
        <f>INDEX('2021 Certified EVM Plan'!G:G,MATCH(B2221,'2021 Certified EVM Plan'!E:E,0))</f>
        <v>#N/A</v>
      </c>
      <c r="O2221" s="7" t="e">
        <f>INDEX('2021 Certified EVM Plan'!M:M,MATCH(B2221,'2021 Certified EVM Plan'!E:E,0))</f>
        <v>#N/A</v>
      </c>
      <c r="P2221" s="7">
        <f t="shared" si="34"/>
        <v>1</v>
      </c>
      <c r="Q2221" s="26" t="e">
        <f>IF(INDEX('2021 Certified EVM Plan'!H:H,MATCH(B2221,'2021 Certified EVM Plan'!E:E,0))=1,M2221,#N/A)</f>
        <v>#N/A</v>
      </c>
      <c r="R2221" s="26" t="e">
        <f>IF(INDEX('2021 Certified EVM Plan'!J:J,MATCH(B2221,'2021 Certified EVM Plan'!E:E,0))=1,M2221,#N/A)</f>
        <v>#N/A</v>
      </c>
      <c r="S2221" s="26" t="e">
        <f>IF(INDEX('2021 Certified EVM Plan'!K:K,MATCH(B2221,'2021 Certified EVM Plan'!E:E,0))=1,M2221,#N/A)</f>
        <v>#N/A</v>
      </c>
    </row>
    <row r="2222" spans="1:19" x14ac:dyDescent="0.25">
      <c r="A2222" s="22" t="s">
        <v>539</v>
      </c>
      <c r="B2222" s="22">
        <v>3444</v>
      </c>
      <c r="C2222" s="22">
        <v>29</v>
      </c>
      <c r="D2222" s="27">
        <v>1.5563233561008001E-5</v>
      </c>
      <c r="E2222" s="22">
        <v>103181101</v>
      </c>
      <c r="F2222" s="22" t="s">
        <v>937</v>
      </c>
      <c r="G2222" s="22" t="s">
        <v>938</v>
      </c>
      <c r="H2222" s="22">
        <v>3248.2591116993099</v>
      </c>
      <c r="I2222" s="24">
        <f>'EVM CPZ List'!$D2222*'EVM CPZ List'!$C2222</f>
        <v>4.5133377326923201E-4</v>
      </c>
      <c r="J2222" s="25">
        <f>INDEX('Pivot of Risk Data'!A:A,MATCH('EVM CPZ List'!$B2222,'Pivot of Risk Data'!B:B,0),1)</f>
        <v>2184</v>
      </c>
      <c r="K2222" s="22">
        <f>0.000621371*'EVM CPZ List'!$H2222</f>
        <v>2.0183740124957117</v>
      </c>
      <c r="L2222" s="22">
        <f>L2221+'EVM CPZ List'!$K2222</f>
        <v>24062.500963418886</v>
      </c>
      <c r="M2222" s="22">
        <f>M2221-'EVM CPZ List'!$I2222</f>
        <v>9.8337378176882109E-2</v>
      </c>
      <c r="N2222" s="7" t="e">
        <f>INDEX('2021 Certified EVM Plan'!G:G,MATCH(B2222,'2021 Certified EVM Plan'!E:E,0))</f>
        <v>#N/A</v>
      </c>
      <c r="O2222" s="7" t="e">
        <f>INDEX('2021 Certified EVM Plan'!M:M,MATCH(B2222,'2021 Certified EVM Plan'!E:E,0))</f>
        <v>#N/A</v>
      </c>
      <c r="P2222" s="7">
        <f t="shared" si="34"/>
        <v>1</v>
      </c>
      <c r="Q2222" s="26" t="e">
        <f>IF(INDEX('2021 Certified EVM Plan'!H:H,MATCH(B2222,'2021 Certified EVM Plan'!E:E,0))=1,M2222,#N/A)</f>
        <v>#N/A</v>
      </c>
      <c r="R2222" s="26" t="e">
        <f>IF(INDEX('2021 Certified EVM Plan'!J:J,MATCH(B2222,'2021 Certified EVM Plan'!E:E,0))=1,M2222,#N/A)</f>
        <v>#N/A</v>
      </c>
      <c r="S2222" s="26" t="e">
        <f>IF(INDEX('2021 Certified EVM Plan'!K:K,MATCH(B2222,'2021 Certified EVM Plan'!E:E,0))=1,M2222,#N/A)</f>
        <v>#N/A</v>
      </c>
    </row>
    <row r="2223" spans="1:19" x14ac:dyDescent="0.25">
      <c r="A2223" s="22" t="s">
        <v>2906</v>
      </c>
      <c r="B2223" s="22">
        <v>16</v>
      </c>
      <c r="C2223" s="22">
        <v>20</v>
      </c>
      <c r="D2223" s="27">
        <v>1.5554255144701401E-5</v>
      </c>
      <c r="E2223" s="22">
        <v>42011106</v>
      </c>
      <c r="F2223" s="22" t="s">
        <v>3223</v>
      </c>
      <c r="G2223" s="22" t="s">
        <v>3224</v>
      </c>
      <c r="H2223" s="22">
        <v>2037.00210787524</v>
      </c>
      <c r="I2223" s="24">
        <f>'EVM CPZ List'!$D2223*'EVM CPZ List'!$C2223</f>
        <v>3.1108510289402805E-4</v>
      </c>
      <c r="J2223" s="25">
        <f>INDEX('Pivot of Risk Data'!A:A,MATCH('EVM CPZ List'!$B2223,'Pivot of Risk Data'!B:B,0),1)</f>
        <v>2185</v>
      </c>
      <c r="K2223" s="22">
        <f>0.000621371*'EVM CPZ List'!$H2223</f>
        <v>1.2657340367725458</v>
      </c>
      <c r="L2223" s="22">
        <f>L2222+'EVM CPZ List'!$K2223</f>
        <v>24063.76669745566</v>
      </c>
      <c r="M2223" s="22">
        <f>M2222-'EVM CPZ List'!$I2223</f>
        <v>9.802629307398808E-2</v>
      </c>
      <c r="N2223" s="7" t="e">
        <f>INDEX('2021 Certified EVM Plan'!G:G,MATCH(B2223,'2021 Certified EVM Plan'!E:E,0))</f>
        <v>#N/A</v>
      </c>
      <c r="O2223" s="7" t="e">
        <f>INDEX('2021 Certified EVM Plan'!M:M,MATCH(B2223,'2021 Certified EVM Plan'!E:E,0))</f>
        <v>#N/A</v>
      </c>
      <c r="P2223" s="7">
        <f t="shared" si="34"/>
        <v>1</v>
      </c>
      <c r="Q2223" s="26" t="e">
        <f>IF(INDEX('2021 Certified EVM Plan'!H:H,MATCH(B2223,'2021 Certified EVM Plan'!E:E,0))=1,M2223,#N/A)</f>
        <v>#N/A</v>
      </c>
      <c r="R2223" s="26" t="e">
        <f>IF(INDEX('2021 Certified EVM Plan'!J:J,MATCH(B2223,'2021 Certified EVM Plan'!E:E,0))=1,M2223,#N/A)</f>
        <v>#N/A</v>
      </c>
      <c r="S2223" s="26" t="e">
        <f>IF(INDEX('2021 Certified EVM Plan'!K:K,MATCH(B2223,'2021 Certified EVM Plan'!E:E,0))=1,M2223,#N/A)</f>
        <v>#N/A</v>
      </c>
    </row>
    <row r="2224" spans="1:19" x14ac:dyDescent="0.25">
      <c r="A2224" s="22" t="s">
        <v>2195</v>
      </c>
      <c r="B2224" s="22">
        <v>3733</v>
      </c>
      <c r="C2224" s="22">
        <v>142</v>
      </c>
      <c r="D2224" s="27">
        <v>1.55455737754693E-5</v>
      </c>
      <c r="E2224" s="22">
        <v>83371105</v>
      </c>
      <c r="F2224" s="22" t="s">
        <v>2702</v>
      </c>
      <c r="G2224" s="22" t="s">
        <v>2703</v>
      </c>
      <c r="H2224" s="22">
        <v>15716.5349906601</v>
      </c>
      <c r="I2224" s="24">
        <f>'EVM CPZ List'!$D2224*'EVM CPZ List'!$C2224</f>
        <v>2.2074714761166408E-3</v>
      </c>
      <c r="J2224" s="25">
        <f>INDEX('Pivot of Risk Data'!A:A,MATCH('EVM CPZ List'!$B2224,'Pivot of Risk Data'!B:B,0),1)</f>
        <v>2186</v>
      </c>
      <c r="K2224" s="22">
        <f>0.000621371*'EVM CPZ List'!$H2224</f>
        <v>9.7657990636814578</v>
      </c>
      <c r="L2224" s="22">
        <f>L2223+'EVM CPZ List'!$K2224</f>
        <v>24073.532496519339</v>
      </c>
      <c r="M2224" s="22">
        <f>M2223-'EVM CPZ List'!$I2224</f>
        <v>9.5818821597871445E-2</v>
      </c>
      <c r="N2224" s="7" t="e">
        <f>INDEX('2021 Certified EVM Plan'!G:G,MATCH(B2224,'2021 Certified EVM Plan'!E:E,0))</f>
        <v>#N/A</v>
      </c>
      <c r="O2224" s="7" t="e">
        <f>INDEX('2021 Certified EVM Plan'!M:M,MATCH(B2224,'2021 Certified EVM Plan'!E:E,0))</f>
        <v>#N/A</v>
      </c>
      <c r="P2224" s="7">
        <f t="shared" si="34"/>
        <v>1</v>
      </c>
      <c r="Q2224" s="26" t="e">
        <f>IF(INDEX('2021 Certified EVM Plan'!H:H,MATCH(B2224,'2021 Certified EVM Plan'!E:E,0))=1,M2224,#N/A)</f>
        <v>#N/A</v>
      </c>
      <c r="R2224" s="26" t="e">
        <f>IF(INDEX('2021 Certified EVM Plan'!J:J,MATCH(B2224,'2021 Certified EVM Plan'!E:E,0))=1,M2224,#N/A)</f>
        <v>#N/A</v>
      </c>
      <c r="S2224" s="26" t="e">
        <f>IF(INDEX('2021 Certified EVM Plan'!K:K,MATCH(B2224,'2021 Certified EVM Plan'!E:E,0))=1,M2224,#N/A)</f>
        <v>#N/A</v>
      </c>
    </row>
    <row r="2225" spans="1:19" x14ac:dyDescent="0.25">
      <c r="A2225" s="22" t="s">
        <v>2195</v>
      </c>
      <c r="B2225" s="22">
        <v>6797</v>
      </c>
      <c r="C2225" s="22">
        <v>78</v>
      </c>
      <c r="D2225" s="27">
        <v>1.5467035982498302E-5</v>
      </c>
      <c r="E2225" s="22">
        <v>83622105</v>
      </c>
      <c r="F2225" s="22" t="s">
        <v>2205</v>
      </c>
      <c r="G2225" s="22" t="s">
        <v>2262</v>
      </c>
      <c r="H2225" s="22">
        <v>7281.9330344425098</v>
      </c>
      <c r="I2225" s="24">
        <f>'EVM CPZ List'!$D2225*'EVM CPZ List'!$C2225</f>
        <v>1.2064288066348675E-3</v>
      </c>
      <c r="J2225" s="25">
        <f>INDEX('Pivot of Risk Data'!A:A,MATCH('EVM CPZ List'!$B2225,'Pivot of Risk Data'!B:B,0),1)</f>
        <v>2187</v>
      </c>
      <c r="K2225" s="22">
        <f>0.000621371*'EVM CPZ List'!$H2225</f>
        <v>4.5247820115445769</v>
      </c>
      <c r="L2225" s="22">
        <f>L2224+'EVM CPZ List'!$K2225</f>
        <v>24078.057278530883</v>
      </c>
      <c r="M2225" s="22">
        <f>M2224-'EVM CPZ List'!$I2225</f>
        <v>9.461239279123658E-2</v>
      </c>
      <c r="N2225" s="7" t="e">
        <f>INDEX('2021 Certified EVM Plan'!G:G,MATCH(B2225,'2021 Certified EVM Plan'!E:E,0))</f>
        <v>#N/A</v>
      </c>
      <c r="O2225" s="7" t="e">
        <f>INDEX('2021 Certified EVM Plan'!M:M,MATCH(B2225,'2021 Certified EVM Plan'!E:E,0))</f>
        <v>#N/A</v>
      </c>
      <c r="P2225" s="7">
        <f t="shared" si="34"/>
        <v>1</v>
      </c>
      <c r="Q2225" s="26" t="e">
        <f>IF(INDEX('2021 Certified EVM Plan'!H:H,MATCH(B2225,'2021 Certified EVM Plan'!E:E,0))=1,M2225,#N/A)</f>
        <v>#N/A</v>
      </c>
      <c r="R2225" s="26" t="e">
        <f>IF(INDEX('2021 Certified EVM Plan'!J:J,MATCH(B2225,'2021 Certified EVM Plan'!E:E,0))=1,M2225,#N/A)</f>
        <v>#N/A</v>
      </c>
      <c r="S2225" s="26" t="e">
        <f>IF(INDEX('2021 Certified EVM Plan'!K:K,MATCH(B2225,'2021 Certified EVM Plan'!E:E,0))=1,M2225,#N/A)</f>
        <v>#N/A</v>
      </c>
    </row>
    <row r="2226" spans="1:19" x14ac:dyDescent="0.25">
      <c r="A2226" s="22" t="s">
        <v>964</v>
      </c>
      <c r="B2226" s="22">
        <v>5172</v>
      </c>
      <c r="C2226" s="22">
        <v>1</v>
      </c>
      <c r="D2226" s="27">
        <v>1.5373793329506698E-5</v>
      </c>
      <c r="E2226" s="22">
        <v>192381103</v>
      </c>
      <c r="F2226" s="22" t="s">
        <v>1536</v>
      </c>
      <c r="G2226" s="22" t="s">
        <v>1537</v>
      </c>
      <c r="H2226" s="22">
        <v>5191.5082732895899</v>
      </c>
      <c r="I2226" s="24">
        <f>'EVM CPZ List'!$D2226*'EVM CPZ List'!$C2226</f>
        <v>1.5373793329506698E-5</v>
      </c>
      <c r="J2226" s="25">
        <f>INDEX('Pivot of Risk Data'!A:A,MATCH('EVM CPZ List'!$B2226,'Pivot of Risk Data'!B:B,0),1)</f>
        <v>2188</v>
      </c>
      <c r="K2226" s="22">
        <f>0.000621371*'EVM CPZ List'!$H2226</f>
        <v>3.225852687282226</v>
      </c>
      <c r="L2226" s="22">
        <f>L2225+'EVM CPZ List'!$K2226</f>
        <v>24081.283131218166</v>
      </c>
      <c r="M2226" s="22">
        <f>M2225-'EVM CPZ List'!$I2226</f>
        <v>9.4597018997907067E-2</v>
      </c>
      <c r="N2226" s="7" t="e">
        <f>INDEX('2021 Certified EVM Plan'!G:G,MATCH(B2226,'2021 Certified EVM Plan'!E:E,0))</f>
        <v>#N/A</v>
      </c>
      <c r="O2226" s="7" t="e">
        <f>INDEX('2021 Certified EVM Plan'!M:M,MATCH(B2226,'2021 Certified EVM Plan'!E:E,0))</f>
        <v>#N/A</v>
      </c>
      <c r="P2226" s="7">
        <f t="shared" si="34"/>
        <v>1</v>
      </c>
      <c r="Q2226" s="26" t="e">
        <f>IF(INDEX('2021 Certified EVM Plan'!H:H,MATCH(B2226,'2021 Certified EVM Plan'!E:E,0))=1,M2226,#N/A)</f>
        <v>#N/A</v>
      </c>
      <c r="R2226" s="26" t="e">
        <f>IF(INDEX('2021 Certified EVM Plan'!J:J,MATCH(B2226,'2021 Certified EVM Plan'!E:E,0))=1,M2226,#N/A)</f>
        <v>#N/A</v>
      </c>
      <c r="S2226" s="26" t="e">
        <f>IF(INDEX('2021 Certified EVM Plan'!K:K,MATCH(B2226,'2021 Certified EVM Plan'!E:E,0))=1,M2226,#N/A)</f>
        <v>#N/A</v>
      </c>
    </row>
    <row r="2227" spans="1:19" x14ac:dyDescent="0.25">
      <c r="A2227" s="22" t="s">
        <v>2906</v>
      </c>
      <c r="B2227" s="22">
        <v>898</v>
      </c>
      <c r="C2227" s="22">
        <v>33</v>
      </c>
      <c r="D2227" s="27">
        <v>1.5315819538557299E-5</v>
      </c>
      <c r="E2227" s="22">
        <v>13350402</v>
      </c>
      <c r="F2227" s="22" t="s">
        <v>3338</v>
      </c>
      <c r="G2227" s="22" t="s">
        <v>3339</v>
      </c>
      <c r="H2227" s="22">
        <v>4721.98766468541</v>
      </c>
      <c r="I2227" s="24">
        <f>'EVM CPZ List'!$D2227*'EVM CPZ List'!$C2227</f>
        <v>5.0542204477239082E-4</v>
      </c>
      <c r="J2227" s="25">
        <f>INDEX('Pivot of Risk Data'!A:A,MATCH('EVM CPZ List'!$B2227,'Pivot of Risk Data'!B:B,0),1)</f>
        <v>2189</v>
      </c>
      <c r="K2227" s="22">
        <f>0.000621371*'EVM CPZ List'!$H2227</f>
        <v>2.9341061971932381</v>
      </c>
      <c r="L2227" s="22">
        <f>L2226+'EVM CPZ List'!$K2227</f>
        <v>24084.21723741536</v>
      </c>
      <c r="M2227" s="22">
        <f>M2226-'EVM CPZ List'!$I2227</f>
        <v>9.4091596953134682E-2</v>
      </c>
      <c r="N2227" s="7" t="e">
        <f>INDEX('2021 Certified EVM Plan'!G:G,MATCH(B2227,'2021 Certified EVM Plan'!E:E,0))</f>
        <v>#N/A</v>
      </c>
      <c r="O2227" s="7" t="e">
        <f>INDEX('2021 Certified EVM Plan'!M:M,MATCH(B2227,'2021 Certified EVM Plan'!E:E,0))</f>
        <v>#N/A</v>
      </c>
      <c r="P2227" s="7">
        <f t="shared" si="34"/>
        <v>1</v>
      </c>
      <c r="Q2227" s="26" t="e">
        <f>IF(INDEX('2021 Certified EVM Plan'!H:H,MATCH(B2227,'2021 Certified EVM Plan'!E:E,0))=1,M2227,#N/A)</f>
        <v>#N/A</v>
      </c>
      <c r="R2227" s="26" t="e">
        <f>IF(INDEX('2021 Certified EVM Plan'!J:J,MATCH(B2227,'2021 Certified EVM Plan'!E:E,0))=1,M2227,#N/A)</f>
        <v>#N/A</v>
      </c>
      <c r="S2227" s="26" t="e">
        <f>IF(INDEX('2021 Certified EVM Plan'!K:K,MATCH(B2227,'2021 Certified EVM Plan'!E:E,0))=1,M2227,#N/A)</f>
        <v>#N/A</v>
      </c>
    </row>
    <row r="2228" spans="1:19" x14ac:dyDescent="0.25">
      <c r="A2228" s="22" t="s">
        <v>2195</v>
      </c>
      <c r="B2228" s="22">
        <v>8058</v>
      </c>
      <c r="C2228" s="22">
        <v>82</v>
      </c>
      <c r="D2228" s="27">
        <v>1.5087758418558E-5</v>
      </c>
      <c r="E2228" s="22">
        <v>182222104</v>
      </c>
      <c r="F2228" s="22" t="s">
        <v>2448</v>
      </c>
      <c r="G2228" s="22" t="s">
        <v>2717</v>
      </c>
      <c r="H2228" s="22">
        <v>9052.9084885697503</v>
      </c>
      <c r="I2228" s="24">
        <f>'EVM CPZ List'!$D2228*'EVM CPZ List'!$C2228</f>
        <v>1.2371961903217561E-3</v>
      </c>
      <c r="J2228" s="25">
        <f>INDEX('Pivot of Risk Data'!A:A,MATCH('EVM CPZ List'!$B2228,'Pivot of Risk Data'!B:B,0),1)</f>
        <v>2190</v>
      </c>
      <c r="K2228" s="22">
        <f>0.000621371*'EVM CPZ List'!$H2228</f>
        <v>5.625214800451074</v>
      </c>
      <c r="L2228" s="22">
        <f>L2227+'EVM CPZ List'!$K2228</f>
        <v>24089.842452215809</v>
      </c>
      <c r="M2228" s="22">
        <f>M2227-'EVM CPZ List'!$I2228</f>
        <v>9.2854400762812928E-2</v>
      </c>
      <c r="N2228" s="7" t="e">
        <f>INDEX('2021 Certified EVM Plan'!G:G,MATCH(B2228,'2021 Certified EVM Plan'!E:E,0))</f>
        <v>#N/A</v>
      </c>
      <c r="O2228" s="7" t="e">
        <f>INDEX('2021 Certified EVM Plan'!M:M,MATCH(B2228,'2021 Certified EVM Plan'!E:E,0))</f>
        <v>#N/A</v>
      </c>
      <c r="P2228" s="7">
        <f t="shared" si="34"/>
        <v>1</v>
      </c>
      <c r="Q2228" s="26" t="e">
        <f>IF(INDEX('2021 Certified EVM Plan'!H:H,MATCH(B2228,'2021 Certified EVM Plan'!E:E,0))=1,M2228,#N/A)</f>
        <v>#N/A</v>
      </c>
      <c r="R2228" s="26" t="e">
        <f>IF(INDEX('2021 Certified EVM Plan'!J:J,MATCH(B2228,'2021 Certified EVM Plan'!E:E,0))=1,M2228,#N/A)</f>
        <v>#N/A</v>
      </c>
      <c r="S2228" s="26" t="e">
        <f>IF(INDEX('2021 Certified EVM Plan'!K:K,MATCH(B2228,'2021 Certified EVM Plan'!E:E,0))=1,M2228,#N/A)</f>
        <v>#N/A</v>
      </c>
    </row>
    <row r="2229" spans="1:19" x14ac:dyDescent="0.25">
      <c r="A2229" s="22" t="s">
        <v>2195</v>
      </c>
      <c r="B2229" s="22">
        <v>2449</v>
      </c>
      <c r="C2229" s="22">
        <v>12</v>
      </c>
      <c r="D2229" s="27">
        <v>1.5082146793381701E-5</v>
      </c>
      <c r="E2229" s="22">
        <v>182131101</v>
      </c>
      <c r="F2229" s="22" t="s">
        <v>2837</v>
      </c>
      <c r="G2229" s="22" t="s">
        <v>2838</v>
      </c>
      <c r="H2229" s="22">
        <v>5968.4042045502201</v>
      </c>
      <c r="I2229" s="24">
        <f>'EVM CPZ List'!$D2229*'EVM CPZ List'!$C2229</f>
        <v>1.8098576152058042E-4</v>
      </c>
      <c r="J2229" s="25">
        <f>INDEX('Pivot of Risk Data'!A:A,MATCH('EVM CPZ List'!$B2229,'Pivot of Risk Data'!B:B,0),1)</f>
        <v>2191</v>
      </c>
      <c r="K2229" s="22">
        <f>0.000621371*'EVM CPZ List'!$H2229</f>
        <v>3.7085932889855751</v>
      </c>
      <c r="L2229" s="22">
        <f>L2228+'EVM CPZ List'!$K2229</f>
        <v>24093.551045504795</v>
      </c>
      <c r="M2229" s="22">
        <f>M2228-'EVM CPZ List'!$I2229</f>
        <v>9.267341500129235E-2</v>
      </c>
      <c r="N2229" s="7" t="e">
        <f>INDEX('2021 Certified EVM Plan'!G:G,MATCH(B2229,'2021 Certified EVM Plan'!E:E,0))</f>
        <v>#N/A</v>
      </c>
      <c r="O2229" s="7" t="e">
        <f>INDEX('2021 Certified EVM Plan'!M:M,MATCH(B2229,'2021 Certified EVM Plan'!E:E,0))</f>
        <v>#N/A</v>
      </c>
      <c r="P2229" s="7">
        <f t="shared" si="34"/>
        <v>1</v>
      </c>
      <c r="Q2229" s="26" t="e">
        <f>IF(INDEX('2021 Certified EVM Plan'!H:H,MATCH(B2229,'2021 Certified EVM Plan'!E:E,0))=1,M2229,#N/A)</f>
        <v>#N/A</v>
      </c>
      <c r="R2229" s="26" t="e">
        <f>IF(INDEX('2021 Certified EVM Plan'!J:J,MATCH(B2229,'2021 Certified EVM Plan'!E:E,0))=1,M2229,#N/A)</f>
        <v>#N/A</v>
      </c>
      <c r="S2229" s="26" t="e">
        <f>IF(INDEX('2021 Certified EVM Plan'!K:K,MATCH(B2229,'2021 Certified EVM Plan'!E:E,0))=1,M2229,#N/A)</f>
        <v>#N/A</v>
      </c>
    </row>
    <row r="2230" spans="1:19" x14ac:dyDescent="0.25">
      <c r="A2230" s="22" t="s">
        <v>2195</v>
      </c>
      <c r="B2230" s="22">
        <v>7211</v>
      </c>
      <c r="C2230" s="22">
        <v>27</v>
      </c>
      <c r="D2230" s="27">
        <v>1.4846298683092001E-5</v>
      </c>
      <c r="E2230" s="22">
        <v>83622106</v>
      </c>
      <c r="F2230" s="22" t="s">
        <v>2200</v>
      </c>
      <c r="G2230" s="22" t="s">
        <v>2416</v>
      </c>
      <c r="H2230" s="22">
        <v>3330.3404081264298</v>
      </c>
      <c r="I2230" s="24">
        <f>'EVM CPZ List'!$D2230*'EVM CPZ List'!$C2230</f>
        <v>4.0085006444348404E-4</v>
      </c>
      <c r="J2230" s="25">
        <f>INDEX('Pivot of Risk Data'!A:A,MATCH('EVM CPZ List'!$B2230,'Pivot of Risk Data'!B:B,0),1)</f>
        <v>2192</v>
      </c>
      <c r="K2230" s="22">
        <f>0.000621371*'EVM CPZ List'!$H2230</f>
        <v>2.069376949737928</v>
      </c>
      <c r="L2230" s="22">
        <f>L2229+'EVM CPZ List'!$K2230</f>
        <v>24095.620422454533</v>
      </c>
      <c r="M2230" s="22">
        <f>M2229-'EVM CPZ List'!$I2230</f>
        <v>9.2272564936848864E-2</v>
      </c>
      <c r="N2230" s="7" t="e">
        <f>INDEX('2021 Certified EVM Plan'!G:G,MATCH(B2230,'2021 Certified EVM Plan'!E:E,0))</f>
        <v>#N/A</v>
      </c>
      <c r="O2230" s="7" t="e">
        <f>INDEX('2021 Certified EVM Plan'!M:M,MATCH(B2230,'2021 Certified EVM Plan'!E:E,0))</f>
        <v>#N/A</v>
      </c>
      <c r="P2230" s="7">
        <f t="shared" si="34"/>
        <v>1</v>
      </c>
      <c r="Q2230" s="26" t="e">
        <f>IF(INDEX('2021 Certified EVM Plan'!H:H,MATCH(B2230,'2021 Certified EVM Plan'!E:E,0))=1,M2230,#N/A)</f>
        <v>#N/A</v>
      </c>
      <c r="R2230" s="26" t="e">
        <f>IF(INDEX('2021 Certified EVM Plan'!J:J,MATCH(B2230,'2021 Certified EVM Plan'!E:E,0))=1,M2230,#N/A)</f>
        <v>#N/A</v>
      </c>
      <c r="S2230" s="26" t="e">
        <f>IF(INDEX('2021 Certified EVM Plan'!K:K,MATCH(B2230,'2021 Certified EVM Plan'!E:E,0))=1,M2230,#N/A)</f>
        <v>#N/A</v>
      </c>
    </row>
    <row r="2231" spans="1:19" x14ac:dyDescent="0.25">
      <c r="A2231" s="22" t="s">
        <v>2195</v>
      </c>
      <c r="B2231" s="22">
        <v>6991</v>
      </c>
      <c r="C2231" s="22">
        <v>7</v>
      </c>
      <c r="D2231" s="27">
        <v>1.4754807619571799E-5</v>
      </c>
      <c r="E2231" s="22">
        <v>82841101</v>
      </c>
      <c r="F2231" s="22" t="s">
        <v>2198</v>
      </c>
      <c r="G2231" s="22" t="s">
        <v>2218</v>
      </c>
      <c r="H2231" s="22">
        <v>738.726574360173</v>
      </c>
      <c r="I2231" s="24">
        <f>'EVM CPZ List'!$D2231*'EVM CPZ List'!$C2231</f>
        <v>1.032836533370026E-4</v>
      </c>
      <c r="J2231" s="25">
        <f>INDEX('Pivot of Risk Data'!A:A,MATCH('EVM CPZ List'!$B2231,'Pivot of Risk Data'!B:B,0),1)</f>
        <v>2193</v>
      </c>
      <c r="K2231" s="22">
        <f>0.000621371*'EVM CPZ List'!$H2231</f>
        <v>0.45902327023675504</v>
      </c>
      <c r="L2231" s="22">
        <f>L2230+'EVM CPZ List'!$K2231</f>
        <v>24096.079445724768</v>
      </c>
      <c r="M2231" s="22">
        <f>M2230-'EVM CPZ List'!$I2231</f>
        <v>9.2169281283511859E-2</v>
      </c>
      <c r="N2231" s="7" t="e">
        <f>INDEX('2021 Certified EVM Plan'!G:G,MATCH(B2231,'2021 Certified EVM Plan'!E:E,0))</f>
        <v>#N/A</v>
      </c>
      <c r="O2231" s="7" t="e">
        <f>INDEX('2021 Certified EVM Plan'!M:M,MATCH(B2231,'2021 Certified EVM Plan'!E:E,0))</f>
        <v>#N/A</v>
      </c>
      <c r="P2231" s="7">
        <f t="shared" si="34"/>
        <v>1</v>
      </c>
      <c r="Q2231" s="26" t="e">
        <f>IF(INDEX('2021 Certified EVM Plan'!H:H,MATCH(B2231,'2021 Certified EVM Plan'!E:E,0))=1,M2231,#N/A)</f>
        <v>#N/A</v>
      </c>
      <c r="R2231" s="26" t="e">
        <f>IF(INDEX('2021 Certified EVM Plan'!J:J,MATCH(B2231,'2021 Certified EVM Plan'!E:E,0))=1,M2231,#N/A)</f>
        <v>#N/A</v>
      </c>
      <c r="S2231" s="26" t="e">
        <f>IF(INDEX('2021 Certified EVM Plan'!K:K,MATCH(B2231,'2021 Certified EVM Plan'!E:E,0))=1,M2231,#N/A)</f>
        <v>#N/A</v>
      </c>
    </row>
    <row r="2232" spans="1:19" x14ac:dyDescent="0.25">
      <c r="A2232" s="22" t="s">
        <v>2195</v>
      </c>
      <c r="B2232" s="22">
        <v>8862</v>
      </c>
      <c r="C2232" s="22">
        <v>14</v>
      </c>
      <c r="D2232" s="27">
        <v>1.47489411907694E-5</v>
      </c>
      <c r="E2232" s="22">
        <v>83622106</v>
      </c>
      <c r="F2232" s="22" t="s">
        <v>2200</v>
      </c>
      <c r="G2232" s="22" t="s">
        <v>2246</v>
      </c>
      <c r="H2232" s="22">
        <v>972.75547745012602</v>
      </c>
      <c r="I2232" s="24">
        <f>'EVM CPZ List'!$D2232*'EVM CPZ List'!$C2232</f>
        <v>2.0648517667077161E-4</v>
      </c>
      <c r="J2232" s="25">
        <f>INDEX('Pivot of Risk Data'!A:A,MATCH('EVM CPZ List'!$B2232,'Pivot of Risk Data'!B:B,0),1)</f>
        <v>2194</v>
      </c>
      <c r="K2232" s="22">
        <f>0.000621371*'EVM CPZ List'!$H2232</f>
        <v>0.60444204377866229</v>
      </c>
      <c r="L2232" s="22">
        <f>L2231+'EVM CPZ List'!$K2232</f>
        <v>24096.683887768548</v>
      </c>
      <c r="M2232" s="22">
        <f>M2231-'EVM CPZ List'!$I2232</f>
        <v>9.1962796106841091E-2</v>
      </c>
      <c r="N2232" s="7" t="e">
        <f>INDEX('2021 Certified EVM Plan'!G:G,MATCH(B2232,'2021 Certified EVM Plan'!E:E,0))</f>
        <v>#N/A</v>
      </c>
      <c r="O2232" s="7" t="e">
        <f>INDEX('2021 Certified EVM Plan'!M:M,MATCH(B2232,'2021 Certified EVM Plan'!E:E,0))</f>
        <v>#N/A</v>
      </c>
      <c r="P2232" s="7">
        <f t="shared" si="34"/>
        <v>1</v>
      </c>
      <c r="Q2232" s="26" t="e">
        <f>IF(INDEX('2021 Certified EVM Plan'!H:H,MATCH(B2232,'2021 Certified EVM Plan'!E:E,0))=1,M2232,#N/A)</f>
        <v>#N/A</v>
      </c>
      <c r="R2232" s="26" t="e">
        <f>IF(INDEX('2021 Certified EVM Plan'!J:J,MATCH(B2232,'2021 Certified EVM Plan'!E:E,0))=1,M2232,#N/A)</f>
        <v>#N/A</v>
      </c>
      <c r="S2232" s="26" t="e">
        <f>IF(INDEX('2021 Certified EVM Plan'!K:K,MATCH(B2232,'2021 Certified EVM Plan'!E:E,0))=1,M2232,#N/A)</f>
        <v>#N/A</v>
      </c>
    </row>
    <row r="2233" spans="1:19" x14ac:dyDescent="0.25">
      <c r="A2233" s="22" t="s">
        <v>2195</v>
      </c>
      <c r="B2233" s="22">
        <v>3271</v>
      </c>
      <c r="C2233" s="22">
        <v>87</v>
      </c>
      <c r="D2233" s="27">
        <v>1.4590372946470601E-5</v>
      </c>
      <c r="E2233" s="22">
        <v>83622105</v>
      </c>
      <c r="F2233" s="22" t="s">
        <v>2205</v>
      </c>
      <c r="G2233" s="22" t="s">
        <v>2340</v>
      </c>
      <c r="H2233" s="22">
        <v>9692.8147952996896</v>
      </c>
      <c r="I2233" s="24">
        <f>'EVM CPZ List'!$D2233*'EVM CPZ List'!$C2233</f>
        <v>1.2693624463429422E-3</v>
      </c>
      <c r="J2233" s="25">
        <f>INDEX('Pivot of Risk Data'!A:A,MATCH('EVM CPZ List'!$B2233,'Pivot of Risk Data'!B:B,0),1)</f>
        <v>2195</v>
      </c>
      <c r="K2233" s="22">
        <f>0.000621371*'EVM CPZ List'!$H2233</f>
        <v>6.0228340221701639</v>
      </c>
      <c r="L2233" s="22">
        <f>L2232+'EVM CPZ List'!$K2233</f>
        <v>24102.706721790717</v>
      </c>
      <c r="M2233" s="22">
        <f>M2232-'EVM CPZ List'!$I2233</f>
        <v>9.0693433660498146E-2</v>
      </c>
      <c r="N2233" s="7" t="e">
        <f>INDEX('2021 Certified EVM Plan'!G:G,MATCH(B2233,'2021 Certified EVM Plan'!E:E,0))</f>
        <v>#N/A</v>
      </c>
      <c r="O2233" s="7" t="e">
        <f>INDEX('2021 Certified EVM Plan'!M:M,MATCH(B2233,'2021 Certified EVM Plan'!E:E,0))</f>
        <v>#N/A</v>
      </c>
      <c r="P2233" s="7">
        <f t="shared" si="34"/>
        <v>1</v>
      </c>
      <c r="Q2233" s="26" t="e">
        <f>IF(INDEX('2021 Certified EVM Plan'!H:H,MATCH(B2233,'2021 Certified EVM Plan'!E:E,0))=1,M2233,#N/A)</f>
        <v>#N/A</v>
      </c>
      <c r="R2233" s="26" t="e">
        <f>IF(INDEX('2021 Certified EVM Plan'!J:J,MATCH(B2233,'2021 Certified EVM Plan'!E:E,0))=1,M2233,#N/A)</f>
        <v>#N/A</v>
      </c>
      <c r="S2233" s="26" t="e">
        <f>IF(INDEX('2021 Certified EVM Plan'!K:K,MATCH(B2233,'2021 Certified EVM Plan'!E:E,0))=1,M2233,#N/A)</f>
        <v>#N/A</v>
      </c>
    </row>
    <row r="2234" spans="1:19" x14ac:dyDescent="0.25">
      <c r="A2234" s="22" t="s">
        <v>2195</v>
      </c>
      <c r="B2234" s="22">
        <v>463</v>
      </c>
      <c r="C2234" s="22">
        <v>73</v>
      </c>
      <c r="D2234" s="27">
        <v>1.43372229570096E-5</v>
      </c>
      <c r="E2234" s="22">
        <v>82841101</v>
      </c>
      <c r="F2234" s="22" t="s">
        <v>2198</v>
      </c>
      <c r="G2234" s="22" t="s">
        <v>2306</v>
      </c>
      <c r="H2234" s="22">
        <v>7931.4865932101302</v>
      </c>
      <c r="I2234" s="24">
        <f>'EVM CPZ List'!$D2234*'EVM CPZ List'!$C2234</f>
        <v>1.0466172758617008E-3</v>
      </c>
      <c r="J2234" s="25">
        <f>INDEX('Pivot of Risk Data'!A:A,MATCH('EVM CPZ List'!$B2234,'Pivot of Risk Data'!B:B,0),1)</f>
        <v>2196</v>
      </c>
      <c r="K2234" s="22">
        <f>0.000621371*'EVM CPZ List'!$H2234</f>
        <v>4.9283957559095715</v>
      </c>
      <c r="L2234" s="22">
        <f>L2233+'EVM CPZ List'!$K2234</f>
        <v>24107.635117546626</v>
      </c>
      <c r="M2234" s="22">
        <f>M2233-'EVM CPZ List'!$I2234</f>
        <v>8.9646816384636452E-2</v>
      </c>
      <c r="N2234" s="7" t="e">
        <f>INDEX('2021 Certified EVM Plan'!G:G,MATCH(B2234,'2021 Certified EVM Plan'!E:E,0))</f>
        <v>#N/A</v>
      </c>
      <c r="O2234" s="7" t="e">
        <f>INDEX('2021 Certified EVM Plan'!M:M,MATCH(B2234,'2021 Certified EVM Plan'!E:E,0))</f>
        <v>#N/A</v>
      </c>
      <c r="P2234" s="7">
        <f t="shared" si="34"/>
        <v>1</v>
      </c>
      <c r="Q2234" s="26" t="e">
        <f>IF(INDEX('2021 Certified EVM Plan'!H:H,MATCH(B2234,'2021 Certified EVM Plan'!E:E,0))=1,M2234,#N/A)</f>
        <v>#N/A</v>
      </c>
      <c r="R2234" s="26" t="e">
        <f>IF(INDEX('2021 Certified EVM Plan'!J:J,MATCH(B2234,'2021 Certified EVM Plan'!E:E,0))=1,M2234,#N/A)</f>
        <v>#N/A</v>
      </c>
      <c r="S2234" s="26" t="e">
        <f>IF(INDEX('2021 Certified EVM Plan'!K:K,MATCH(B2234,'2021 Certified EVM Plan'!E:E,0))=1,M2234,#N/A)</f>
        <v>#N/A</v>
      </c>
    </row>
    <row r="2235" spans="1:19" x14ac:dyDescent="0.25">
      <c r="A2235" s="22" t="s">
        <v>539</v>
      </c>
      <c r="B2235" s="22">
        <v>3377</v>
      </c>
      <c r="C2235" s="22">
        <v>9</v>
      </c>
      <c r="D2235" s="27">
        <v>1.42857118211531E-5</v>
      </c>
      <c r="E2235" s="22">
        <v>102831106</v>
      </c>
      <c r="F2235" s="22" t="s">
        <v>559</v>
      </c>
      <c r="G2235" s="22" t="s">
        <v>560</v>
      </c>
      <c r="H2235" s="22">
        <v>9061.9312546027595</v>
      </c>
      <c r="I2235" s="24">
        <f>'EVM CPZ List'!$D2235*'EVM CPZ List'!$C2235</f>
        <v>1.2857140639037791E-4</v>
      </c>
      <c r="J2235" s="25">
        <f>INDEX('Pivot of Risk Data'!A:A,MATCH('EVM CPZ List'!$B2235,'Pivot of Risk Data'!B:B,0),1)</f>
        <v>2197</v>
      </c>
      <c r="K2235" s="22">
        <f>0.000621371*'EVM CPZ List'!$H2235</f>
        <v>5.6308212856037718</v>
      </c>
      <c r="L2235" s="22">
        <f>L2234+'EVM CPZ List'!$K2235</f>
        <v>24113.265938832228</v>
      </c>
      <c r="M2235" s="22">
        <f>M2234-'EVM CPZ List'!$I2235</f>
        <v>8.9518244978246078E-2</v>
      </c>
      <c r="N2235" s="7" t="e">
        <f>INDEX('2021 Certified EVM Plan'!G:G,MATCH(B2235,'2021 Certified EVM Plan'!E:E,0))</f>
        <v>#N/A</v>
      </c>
      <c r="O2235" s="7" t="e">
        <f>INDEX('2021 Certified EVM Plan'!M:M,MATCH(B2235,'2021 Certified EVM Plan'!E:E,0))</f>
        <v>#N/A</v>
      </c>
      <c r="P2235" s="7">
        <f t="shared" si="34"/>
        <v>1</v>
      </c>
      <c r="Q2235" s="26" t="e">
        <f>IF(INDEX('2021 Certified EVM Plan'!H:H,MATCH(B2235,'2021 Certified EVM Plan'!E:E,0))=1,M2235,#N/A)</f>
        <v>#N/A</v>
      </c>
      <c r="R2235" s="26" t="e">
        <f>IF(INDEX('2021 Certified EVM Plan'!J:J,MATCH(B2235,'2021 Certified EVM Plan'!E:E,0))=1,M2235,#N/A)</f>
        <v>#N/A</v>
      </c>
      <c r="S2235" s="26" t="e">
        <f>IF(INDEX('2021 Certified EVM Plan'!K:K,MATCH(B2235,'2021 Certified EVM Plan'!E:E,0))=1,M2235,#N/A)</f>
        <v>#N/A</v>
      </c>
    </row>
    <row r="2236" spans="1:19" x14ac:dyDescent="0.25">
      <c r="A2236" s="22" t="s">
        <v>539</v>
      </c>
      <c r="B2236" s="22">
        <v>4273</v>
      </c>
      <c r="C2236" s="22">
        <v>2</v>
      </c>
      <c r="D2236" s="27">
        <v>1.4176958721696999E-5</v>
      </c>
      <c r="E2236" s="22">
        <v>102541101</v>
      </c>
      <c r="F2236" s="22" t="s">
        <v>694</v>
      </c>
      <c r="G2236" s="22" t="s">
        <v>868</v>
      </c>
      <c r="H2236" s="22">
        <v>39161.809014748003</v>
      </c>
      <c r="I2236" s="24">
        <f>'EVM CPZ List'!$D2236*'EVM CPZ List'!$C2236</f>
        <v>2.8353917443393999E-5</v>
      </c>
      <c r="J2236" s="25">
        <f>INDEX('Pivot of Risk Data'!A:A,MATCH('EVM CPZ List'!$B2236,'Pivot of Risk Data'!B:B,0),1)</f>
        <v>2198</v>
      </c>
      <c r="K2236" s="22">
        <f>0.000621371*'EVM CPZ List'!$H2236</f>
        <v>24.334012429302984</v>
      </c>
      <c r="L2236" s="22">
        <f>L2235+'EVM CPZ List'!$K2236</f>
        <v>24137.599951261531</v>
      </c>
      <c r="M2236" s="22">
        <f>M2235-'EVM CPZ List'!$I2236</f>
        <v>8.9489891060802684E-2</v>
      </c>
      <c r="N2236" s="7" t="e">
        <f>INDEX('2021 Certified EVM Plan'!G:G,MATCH(B2236,'2021 Certified EVM Plan'!E:E,0))</f>
        <v>#N/A</v>
      </c>
      <c r="O2236" s="7" t="e">
        <f>INDEX('2021 Certified EVM Plan'!M:M,MATCH(B2236,'2021 Certified EVM Plan'!E:E,0))</f>
        <v>#N/A</v>
      </c>
      <c r="P2236" s="7">
        <f t="shared" si="34"/>
        <v>1</v>
      </c>
      <c r="Q2236" s="26" t="e">
        <f>IF(INDEX('2021 Certified EVM Plan'!H:H,MATCH(B2236,'2021 Certified EVM Plan'!E:E,0))=1,M2236,#N/A)</f>
        <v>#N/A</v>
      </c>
      <c r="R2236" s="26" t="e">
        <f>IF(INDEX('2021 Certified EVM Plan'!J:J,MATCH(B2236,'2021 Certified EVM Plan'!E:E,0))=1,M2236,#N/A)</f>
        <v>#N/A</v>
      </c>
      <c r="S2236" s="26" t="e">
        <f>IF(INDEX('2021 Certified EVM Plan'!K:K,MATCH(B2236,'2021 Certified EVM Plan'!E:E,0))=1,M2236,#N/A)</f>
        <v>#N/A</v>
      </c>
    </row>
    <row r="2237" spans="1:19" x14ac:dyDescent="0.25">
      <c r="A2237" s="22" t="s">
        <v>2195</v>
      </c>
      <c r="B2237" s="22">
        <v>5106</v>
      </c>
      <c r="C2237" s="22">
        <v>16</v>
      </c>
      <c r="D2237" s="27">
        <v>1.38092415805589E-5</v>
      </c>
      <c r="E2237" s="22">
        <v>83622106</v>
      </c>
      <c r="F2237" s="22" t="s">
        <v>2200</v>
      </c>
      <c r="G2237" s="22" t="s">
        <v>2212</v>
      </c>
      <c r="H2237" s="22">
        <v>1453.56012667562</v>
      </c>
      <c r="I2237" s="24">
        <f>'EVM CPZ List'!$D2237*'EVM CPZ List'!$C2237</f>
        <v>2.209478652889424E-4</v>
      </c>
      <c r="J2237" s="25">
        <f>INDEX('Pivot of Risk Data'!A:A,MATCH('EVM CPZ List'!$B2237,'Pivot of Risk Data'!B:B,0),1)</f>
        <v>2199</v>
      </c>
      <c r="K2237" s="22">
        <f>0.000621371*'EVM CPZ List'!$H2237</f>
        <v>0.90320010947255669</v>
      </c>
      <c r="L2237" s="22">
        <f>L2236+'EVM CPZ List'!$K2237</f>
        <v>24138.503151371002</v>
      </c>
      <c r="M2237" s="22">
        <f>M2236-'EVM CPZ List'!$I2237</f>
        <v>8.9268943195513747E-2</v>
      </c>
      <c r="N2237" s="7" t="e">
        <f>INDEX('2021 Certified EVM Plan'!G:G,MATCH(B2237,'2021 Certified EVM Plan'!E:E,0))</f>
        <v>#N/A</v>
      </c>
      <c r="O2237" s="7" t="e">
        <f>INDEX('2021 Certified EVM Plan'!M:M,MATCH(B2237,'2021 Certified EVM Plan'!E:E,0))</f>
        <v>#N/A</v>
      </c>
      <c r="P2237" s="7">
        <f t="shared" si="34"/>
        <v>1</v>
      </c>
      <c r="Q2237" s="26" t="e">
        <f>IF(INDEX('2021 Certified EVM Plan'!H:H,MATCH(B2237,'2021 Certified EVM Plan'!E:E,0))=1,M2237,#N/A)</f>
        <v>#N/A</v>
      </c>
      <c r="R2237" s="26" t="e">
        <f>IF(INDEX('2021 Certified EVM Plan'!J:J,MATCH(B2237,'2021 Certified EVM Plan'!E:E,0))=1,M2237,#N/A)</f>
        <v>#N/A</v>
      </c>
      <c r="S2237" s="26" t="e">
        <f>IF(INDEX('2021 Certified EVM Plan'!K:K,MATCH(B2237,'2021 Certified EVM Plan'!E:E,0))=1,M2237,#N/A)</f>
        <v>#N/A</v>
      </c>
    </row>
    <row r="2238" spans="1:19" x14ac:dyDescent="0.25">
      <c r="A2238" s="22" t="s">
        <v>2195</v>
      </c>
      <c r="B2238" s="22">
        <v>125</v>
      </c>
      <c r="C2238" s="22">
        <v>66</v>
      </c>
      <c r="D2238" s="27">
        <v>1.37855793319798E-5</v>
      </c>
      <c r="E2238" s="22">
        <v>83622105</v>
      </c>
      <c r="F2238" s="22" t="s">
        <v>2205</v>
      </c>
      <c r="G2238" s="22" t="s">
        <v>2287</v>
      </c>
      <c r="H2238" s="22">
        <v>7297.0471354434203</v>
      </c>
      <c r="I2238" s="24">
        <f>'EVM CPZ List'!$D2238*'EVM CPZ List'!$C2238</f>
        <v>9.0984823591066675E-4</v>
      </c>
      <c r="J2238" s="25">
        <f>INDEX('Pivot of Risk Data'!A:A,MATCH('EVM CPZ List'!$B2238,'Pivot of Risk Data'!B:B,0),1)</f>
        <v>2200</v>
      </c>
      <c r="K2238" s="22">
        <f>0.000621371*'EVM CPZ List'!$H2238</f>
        <v>4.5341734755976137</v>
      </c>
      <c r="L2238" s="22">
        <f>L2237+'EVM CPZ List'!$K2238</f>
        <v>24143.037324846598</v>
      </c>
      <c r="M2238" s="22">
        <f>M2237-'EVM CPZ List'!$I2238</f>
        <v>8.8359094959603077E-2</v>
      </c>
      <c r="N2238" s="7" t="e">
        <f>INDEX('2021 Certified EVM Plan'!G:G,MATCH(B2238,'2021 Certified EVM Plan'!E:E,0))</f>
        <v>#N/A</v>
      </c>
      <c r="O2238" s="7" t="e">
        <f>INDEX('2021 Certified EVM Plan'!M:M,MATCH(B2238,'2021 Certified EVM Plan'!E:E,0))</f>
        <v>#N/A</v>
      </c>
      <c r="P2238" s="7">
        <f t="shared" si="34"/>
        <v>1</v>
      </c>
      <c r="Q2238" s="26" t="e">
        <f>IF(INDEX('2021 Certified EVM Plan'!H:H,MATCH(B2238,'2021 Certified EVM Plan'!E:E,0))=1,M2238,#N/A)</f>
        <v>#N/A</v>
      </c>
      <c r="R2238" s="26" t="e">
        <f>IF(INDEX('2021 Certified EVM Plan'!J:J,MATCH(B2238,'2021 Certified EVM Plan'!E:E,0))=1,M2238,#N/A)</f>
        <v>#N/A</v>
      </c>
      <c r="S2238" s="26" t="e">
        <f>IF(INDEX('2021 Certified EVM Plan'!K:K,MATCH(B2238,'2021 Certified EVM Plan'!E:E,0))=1,M2238,#N/A)</f>
        <v>#N/A</v>
      </c>
    </row>
    <row r="2239" spans="1:19" x14ac:dyDescent="0.25">
      <c r="A2239" s="22" t="s">
        <v>964</v>
      </c>
      <c r="B2239" s="22">
        <v>1735</v>
      </c>
      <c r="C2239" s="22">
        <v>28</v>
      </c>
      <c r="D2239" s="27">
        <v>1.3359406021389401E-5</v>
      </c>
      <c r="E2239" s="22">
        <v>42811112</v>
      </c>
      <c r="F2239" s="22" t="s">
        <v>991</v>
      </c>
      <c r="G2239" s="22" t="s">
        <v>1149</v>
      </c>
      <c r="H2239" s="22">
        <v>2767.8677725827301</v>
      </c>
      <c r="I2239" s="24">
        <f>'EVM CPZ List'!$D2239*'EVM CPZ List'!$C2239</f>
        <v>3.7406336859890324E-4</v>
      </c>
      <c r="J2239" s="25">
        <f>INDEX('Pivot of Risk Data'!A:A,MATCH('EVM CPZ List'!$B2239,'Pivot of Risk Data'!B:B,0),1)</f>
        <v>2201</v>
      </c>
      <c r="K2239" s="22">
        <f>0.000621371*'EVM CPZ List'!$H2239</f>
        <v>1.7198727657175037</v>
      </c>
      <c r="L2239" s="22">
        <f>L2238+'EVM CPZ List'!$K2239</f>
        <v>24144.757197612314</v>
      </c>
      <c r="M2239" s="22">
        <f>M2238-'EVM CPZ List'!$I2239</f>
        <v>8.7985031591004167E-2</v>
      </c>
      <c r="N2239" s="7" t="e">
        <f>INDEX('2021 Certified EVM Plan'!G:G,MATCH(B2239,'2021 Certified EVM Plan'!E:E,0))</f>
        <v>#N/A</v>
      </c>
      <c r="O2239" s="7" t="e">
        <f>INDEX('2021 Certified EVM Plan'!M:M,MATCH(B2239,'2021 Certified EVM Plan'!E:E,0))</f>
        <v>#N/A</v>
      </c>
      <c r="P2239" s="7">
        <f t="shared" si="34"/>
        <v>1</v>
      </c>
      <c r="Q2239" s="26" t="e">
        <f>IF(INDEX('2021 Certified EVM Plan'!H:H,MATCH(B2239,'2021 Certified EVM Plan'!E:E,0))=1,M2239,#N/A)</f>
        <v>#N/A</v>
      </c>
      <c r="R2239" s="26" t="e">
        <f>IF(INDEX('2021 Certified EVM Plan'!J:J,MATCH(B2239,'2021 Certified EVM Plan'!E:E,0))=1,M2239,#N/A)</f>
        <v>#N/A</v>
      </c>
      <c r="S2239" s="26" t="e">
        <f>IF(INDEX('2021 Certified EVM Plan'!K:K,MATCH(B2239,'2021 Certified EVM Plan'!E:E,0))=1,M2239,#N/A)</f>
        <v>#N/A</v>
      </c>
    </row>
    <row r="2240" spans="1:19" x14ac:dyDescent="0.25">
      <c r="A2240" s="22" t="s">
        <v>8</v>
      </c>
      <c r="B2240" s="22">
        <v>1440</v>
      </c>
      <c r="C2240" s="22">
        <v>133</v>
      </c>
      <c r="D2240" s="27">
        <v>1.3327280515512701E-5</v>
      </c>
      <c r="E2240" s="22">
        <v>153082106</v>
      </c>
      <c r="F2240" s="22" t="s">
        <v>25</v>
      </c>
      <c r="G2240" s="22" t="s">
        <v>350</v>
      </c>
      <c r="H2240" s="22">
        <v>14586.218215617</v>
      </c>
      <c r="I2240" s="24">
        <f>'EVM CPZ List'!$D2240*'EVM CPZ List'!$C2240</f>
        <v>1.7725283085631891E-3</v>
      </c>
      <c r="J2240" s="25">
        <f>INDEX('Pivot of Risk Data'!A:A,MATCH('EVM CPZ List'!$B2240,'Pivot of Risk Data'!B:B,0),1)</f>
        <v>2202</v>
      </c>
      <c r="K2240" s="22">
        <f>0.000621371*'EVM CPZ List'!$H2240</f>
        <v>9.0634529988561514</v>
      </c>
      <c r="L2240" s="22">
        <f>L2239+'EVM CPZ List'!$K2240</f>
        <v>24153.820650611171</v>
      </c>
      <c r="M2240" s="22">
        <f>M2239-'EVM CPZ List'!$I2240</f>
        <v>8.6212503282440983E-2</v>
      </c>
      <c r="N2240" s="7" t="e">
        <f>INDEX('2021 Certified EVM Plan'!G:G,MATCH(B2240,'2021 Certified EVM Plan'!E:E,0))</f>
        <v>#N/A</v>
      </c>
      <c r="O2240" s="7" t="e">
        <f>INDEX('2021 Certified EVM Plan'!M:M,MATCH(B2240,'2021 Certified EVM Plan'!E:E,0))</f>
        <v>#N/A</v>
      </c>
      <c r="P2240" s="7">
        <f t="shared" si="34"/>
        <v>1</v>
      </c>
      <c r="Q2240" s="26" t="e">
        <f>IF(INDEX('2021 Certified EVM Plan'!H:H,MATCH(B2240,'2021 Certified EVM Plan'!E:E,0))=1,M2240,#N/A)</f>
        <v>#N/A</v>
      </c>
      <c r="R2240" s="26" t="e">
        <f>IF(INDEX('2021 Certified EVM Plan'!J:J,MATCH(B2240,'2021 Certified EVM Plan'!E:E,0))=1,M2240,#N/A)</f>
        <v>#N/A</v>
      </c>
      <c r="S2240" s="26" t="e">
        <f>IF(INDEX('2021 Certified EVM Plan'!K:K,MATCH(B2240,'2021 Certified EVM Plan'!E:E,0))=1,M2240,#N/A)</f>
        <v>#N/A</v>
      </c>
    </row>
    <row r="2241" spans="1:19" x14ac:dyDescent="0.25">
      <c r="A2241" s="22" t="s">
        <v>2906</v>
      </c>
      <c r="B2241" s="22">
        <v>4517</v>
      </c>
      <c r="C2241" s="22">
        <v>1</v>
      </c>
      <c r="D2241" s="27">
        <v>1.3323049238654099E-5</v>
      </c>
      <c r="E2241" s="22">
        <v>24101102</v>
      </c>
      <c r="F2241" s="22" t="s">
        <v>3063</v>
      </c>
      <c r="G2241" s="22" t="s">
        <v>3243</v>
      </c>
      <c r="H2241" s="22">
        <v>168.75191909349101</v>
      </c>
      <c r="I2241" s="24">
        <f>'EVM CPZ List'!$D2241*'EVM CPZ List'!$C2241</f>
        <v>1.3323049238654099E-5</v>
      </c>
      <c r="J2241" s="25">
        <f>INDEX('Pivot of Risk Data'!A:A,MATCH('EVM CPZ List'!$B2241,'Pivot of Risk Data'!B:B,0),1)</f>
        <v>2203</v>
      </c>
      <c r="K2241" s="22">
        <f>0.000621371*'EVM CPZ List'!$H2241</f>
        <v>0.1048575487190416</v>
      </c>
      <c r="L2241" s="22">
        <f>L2240+'EVM CPZ List'!$K2241</f>
        <v>24153.925508159889</v>
      </c>
      <c r="M2241" s="22">
        <f>M2240-'EVM CPZ List'!$I2241</f>
        <v>8.6199180233202333E-2</v>
      </c>
      <c r="N2241" s="7" t="e">
        <f>INDEX('2021 Certified EVM Plan'!G:G,MATCH(B2241,'2021 Certified EVM Plan'!E:E,0))</f>
        <v>#N/A</v>
      </c>
      <c r="O2241" s="7" t="e">
        <f>INDEX('2021 Certified EVM Plan'!M:M,MATCH(B2241,'2021 Certified EVM Plan'!E:E,0))</f>
        <v>#N/A</v>
      </c>
      <c r="P2241" s="7">
        <f t="shared" si="34"/>
        <v>1</v>
      </c>
      <c r="Q2241" s="26" t="e">
        <f>IF(INDEX('2021 Certified EVM Plan'!H:H,MATCH(B2241,'2021 Certified EVM Plan'!E:E,0))=1,M2241,#N/A)</f>
        <v>#N/A</v>
      </c>
      <c r="R2241" s="26" t="e">
        <f>IF(INDEX('2021 Certified EVM Plan'!J:J,MATCH(B2241,'2021 Certified EVM Plan'!E:E,0))=1,M2241,#N/A)</f>
        <v>#N/A</v>
      </c>
      <c r="S2241" s="26" t="e">
        <f>IF(INDEX('2021 Certified EVM Plan'!K:K,MATCH(B2241,'2021 Certified EVM Plan'!E:E,0))=1,M2241,#N/A)</f>
        <v>#N/A</v>
      </c>
    </row>
    <row r="2242" spans="1:19" x14ac:dyDescent="0.25">
      <c r="A2242" s="22" t="s">
        <v>2195</v>
      </c>
      <c r="B2242" s="22">
        <v>3806</v>
      </c>
      <c r="C2242" s="22">
        <v>35</v>
      </c>
      <c r="D2242" s="27">
        <v>1.3239019622681199E-5</v>
      </c>
      <c r="E2242" s="22">
        <v>182052102</v>
      </c>
      <c r="F2242" s="22" t="s">
        <v>2843</v>
      </c>
      <c r="G2242" s="22" t="s">
        <v>2879</v>
      </c>
      <c r="H2242" s="22">
        <v>13203.3162856991</v>
      </c>
      <c r="I2242" s="24">
        <f>'EVM CPZ List'!$D2242*'EVM CPZ List'!$C2242</f>
        <v>4.6336568679384199E-4</v>
      </c>
      <c r="J2242" s="25">
        <f>INDEX('Pivot of Risk Data'!A:A,MATCH('EVM CPZ List'!$B2242,'Pivot of Risk Data'!B:B,0),1)</f>
        <v>2204</v>
      </c>
      <c r="K2242" s="22">
        <f>0.000621371*'EVM CPZ List'!$H2242</f>
        <v>8.204157843761136</v>
      </c>
      <c r="L2242" s="22">
        <f>L2241+'EVM CPZ List'!$K2242</f>
        <v>24162.12966600365</v>
      </c>
      <c r="M2242" s="22">
        <f>M2241-'EVM CPZ List'!$I2242</f>
        <v>8.5735814546408495E-2</v>
      </c>
      <c r="N2242" s="7" t="e">
        <f>INDEX('2021 Certified EVM Plan'!G:G,MATCH(B2242,'2021 Certified EVM Plan'!E:E,0))</f>
        <v>#N/A</v>
      </c>
      <c r="O2242" s="7" t="e">
        <f>INDEX('2021 Certified EVM Plan'!M:M,MATCH(B2242,'2021 Certified EVM Plan'!E:E,0))</f>
        <v>#N/A</v>
      </c>
      <c r="P2242" s="7">
        <f t="shared" ref="P2242:P2305" si="35">COUNTIF(B:B,B2242)</f>
        <v>1</v>
      </c>
      <c r="Q2242" s="26" t="e">
        <f>IF(INDEX('2021 Certified EVM Plan'!H:H,MATCH(B2242,'2021 Certified EVM Plan'!E:E,0))=1,M2242,#N/A)</f>
        <v>#N/A</v>
      </c>
      <c r="R2242" s="26" t="e">
        <f>IF(INDEX('2021 Certified EVM Plan'!J:J,MATCH(B2242,'2021 Certified EVM Plan'!E:E,0))=1,M2242,#N/A)</f>
        <v>#N/A</v>
      </c>
      <c r="S2242" s="26" t="e">
        <f>IF(INDEX('2021 Certified EVM Plan'!K:K,MATCH(B2242,'2021 Certified EVM Plan'!E:E,0))=1,M2242,#N/A)</f>
        <v>#N/A</v>
      </c>
    </row>
    <row r="2243" spans="1:19" x14ac:dyDescent="0.25">
      <c r="A2243" s="22" t="s">
        <v>2195</v>
      </c>
      <c r="B2243" s="22">
        <v>8034</v>
      </c>
      <c r="C2243" s="22">
        <v>7</v>
      </c>
      <c r="D2243" s="27">
        <v>1.3231496202201301E-5</v>
      </c>
      <c r="E2243" s="22">
        <v>182191101</v>
      </c>
      <c r="F2243" s="22" t="s">
        <v>2841</v>
      </c>
      <c r="G2243" s="22" t="s">
        <v>2864</v>
      </c>
      <c r="H2243" s="22">
        <v>1399.1939951052</v>
      </c>
      <c r="I2243" s="24">
        <f>'EVM CPZ List'!$D2243*'EVM CPZ List'!$C2243</f>
        <v>9.2620473415409106E-5</v>
      </c>
      <c r="J2243" s="25">
        <f>INDEX('Pivot of Risk Data'!A:A,MATCH('EVM CPZ List'!$B2243,'Pivot of Risk Data'!B:B,0),1)</f>
        <v>2205</v>
      </c>
      <c r="K2243" s="22">
        <f>0.000621371*'EVM CPZ List'!$H2243</f>
        <v>0.86941857193251326</v>
      </c>
      <c r="L2243" s="22">
        <f>L2242+'EVM CPZ List'!$K2243</f>
        <v>24162.999084575582</v>
      </c>
      <c r="M2243" s="22">
        <f>M2242-'EVM CPZ List'!$I2243</f>
        <v>8.564319407299309E-2</v>
      </c>
      <c r="N2243" s="7" t="e">
        <f>INDEX('2021 Certified EVM Plan'!G:G,MATCH(B2243,'2021 Certified EVM Plan'!E:E,0))</f>
        <v>#N/A</v>
      </c>
      <c r="O2243" s="7" t="e">
        <f>INDEX('2021 Certified EVM Plan'!M:M,MATCH(B2243,'2021 Certified EVM Plan'!E:E,0))</f>
        <v>#N/A</v>
      </c>
      <c r="P2243" s="7">
        <f t="shared" si="35"/>
        <v>1</v>
      </c>
      <c r="Q2243" s="26" t="e">
        <f>IF(INDEX('2021 Certified EVM Plan'!H:H,MATCH(B2243,'2021 Certified EVM Plan'!E:E,0))=1,M2243,#N/A)</f>
        <v>#N/A</v>
      </c>
      <c r="R2243" s="26" t="e">
        <f>IF(INDEX('2021 Certified EVM Plan'!J:J,MATCH(B2243,'2021 Certified EVM Plan'!E:E,0))=1,M2243,#N/A)</f>
        <v>#N/A</v>
      </c>
      <c r="S2243" s="26" t="e">
        <f>IF(INDEX('2021 Certified EVM Plan'!K:K,MATCH(B2243,'2021 Certified EVM Plan'!E:E,0))=1,M2243,#N/A)</f>
        <v>#N/A</v>
      </c>
    </row>
    <row r="2244" spans="1:19" x14ac:dyDescent="0.25">
      <c r="A2244" s="22" t="s">
        <v>2195</v>
      </c>
      <c r="B2244" s="22">
        <v>6732</v>
      </c>
      <c r="C2244" s="22">
        <v>8</v>
      </c>
      <c r="D2244" s="27">
        <v>1.32180940657624E-5</v>
      </c>
      <c r="E2244" s="22">
        <v>182492104</v>
      </c>
      <c r="F2244" s="22" t="s">
        <v>2865</v>
      </c>
      <c r="G2244" s="22" t="s">
        <v>2866</v>
      </c>
      <c r="H2244" s="22">
        <v>9894.6539219173392</v>
      </c>
      <c r="I2244" s="24">
        <f>'EVM CPZ List'!$D2244*'EVM CPZ List'!$C2244</f>
        <v>1.057447525260992E-4</v>
      </c>
      <c r="J2244" s="25">
        <f>INDEX('Pivot of Risk Data'!A:A,MATCH('EVM CPZ List'!$B2244,'Pivot of Risk Data'!B:B,0),1)</f>
        <v>2206</v>
      </c>
      <c r="K2244" s="22">
        <f>0.000621371*'EVM CPZ List'!$H2244</f>
        <v>6.1482510021156989</v>
      </c>
      <c r="L2244" s="22">
        <f>L2243+'EVM CPZ List'!$K2244</f>
        <v>24169.147335577698</v>
      </c>
      <c r="M2244" s="22">
        <f>M2243-'EVM CPZ List'!$I2244</f>
        <v>8.5537449320466988E-2</v>
      </c>
      <c r="N2244" s="7" t="e">
        <f>INDEX('2021 Certified EVM Plan'!G:G,MATCH(B2244,'2021 Certified EVM Plan'!E:E,0))</f>
        <v>#N/A</v>
      </c>
      <c r="O2244" s="7" t="e">
        <f>INDEX('2021 Certified EVM Plan'!M:M,MATCH(B2244,'2021 Certified EVM Plan'!E:E,0))</f>
        <v>#N/A</v>
      </c>
      <c r="P2244" s="7">
        <f t="shared" si="35"/>
        <v>1</v>
      </c>
      <c r="Q2244" s="26" t="e">
        <f>IF(INDEX('2021 Certified EVM Plan'!H:H,MATCH(B2244,'2021 Certified EVM Plan'!E:E,0))=1,M2244,#N/A)</f>
        <v>#N/A</v>
      </c>
      <c r="R2244" s="26" t="e">
        <f>IF(INDEX('2021 Certified EVM Plan'!J:J,MATCH(B2244,'2021 Certified EVM Plan'!E:E,0))=1,M2244,#N/A)</f>
        <v>#N/A</v>
      </c>
      <c r="S2244" s="26" t="e">
        <f>IF(INDEX('2021 Certified EVM Plan'!K:K,MATCH(B2244,'2021 Certified EVM Plan'!E:E,0))=1,M2244,#N/A)</f>
        <v>#N/A</v>
      </c>
    </row>
    <row r="2245" spans="1:19" x14ac:dyDescent="0.25">
      <c r="A2245" s="22" t="s">
        <v>2195</v>
      </c>
      <c r="B2245" s="22">
        <v>5667</v>
      </c>
      <c r="C2245" s="22">
        <v>90</v>
      </c>
      <c r="D2245" s="27">
        <v>1.30533254938648E-5</v>
      </c>
      <c r="E2245" s="22">
        <v>182371112</v>
      </c>
      <c r="F2245" s="22" t="s">
        <v>2383</v>
      </c>
      <c r="G2245" s="22" t="s">
        <v>2529</v>
      </c>
      <c r="H2245" s="22">
        <v>9769.2909297140905</v>
      </c>
      <c r="I2245" s="24">
        <f>'EVM CPZ List'!$D2245*'EVM CPZ List'!$C2245</f>
        <v>1.174799294447832E-3</v>
      </c>
      <c r="J2245" s="25">
        <f>INDEX('Pivot of Risk Data'!A:A,MATCH('EVM CPZ List'!$B2245,'Pivot of Risk Data'!B:B,0),1)</f>
        <v>2207</v>
      </c>
      <c r="K2245" s="22">
        <f>0.000621371*'EVM CPZ List'!$H2245</f>
        <v>6.0703540742873745</v>
      </c>
      <c r="L2245" s="22">
        <f>L2244+'EVM CPZ List'!$K2245</f>
        <v>24175.217689651985</v>
      </c>
      <c r="M2245" s="22">
        <f>M2244-'EVM CPZ List'!$I2245</f>
        <v>8.4362650026019156E-2</v>
      </c>
      <c r="N2245" s="7" t="e">
        <f>INDEX('2021 Certified EVM Plan'!G:G,MATCH(B2245,'2021 Certified EVM Plan'!E:E,0))</f>
        <v>#N/A</v>
      </c>
      <c r="O2245" s="7" t="e">
        <f>INDEX('2021 Certified EVM Plan'!M:M,MATCH(B2245,'2021 Certified EVM Plan'!E:E,0))</f>
        <v>#N/A</v>
      </c>
      <c r="P2245" s="7">
        <f t="shared" si="35"/>
        <v>1</v>
      </c>
      <c r="Q2245" s="26" t="e">
        <f>IF(INDEX('2021 Certified EVM Plan'!H:H,MATCH(B2245,'2021 Certified EVM Plan'!E:E,0))=1,M2245,#N/A)</f>
        <v>#N/A</v>
      </c>
      <c r="R2245" s="26" t="e">
        <f>IF(INDEX('2021 Certified EVM Plan'!J:J,MATCH(B2245,'2021 Certified EVM Plan'!E:E,0))=1,M2245,#N/A)</f>
        <v>#N/A</v>
      </c>
      <c r="S2245" s="26" t="e">
        <f>IF(INDEX('2021 Certified EVM Plan'!K:K,MATCH(B2245,'2021 Certified EVM Plan'!E:E,0))=1,M2245,#N/A)</f>
        <v>#N/A</v>
      </c>
    </row>
    <row r="2246" spans="1:19" x14ac:dyDescent="0.25">
      <c r="A2246" s="22" t="s">
        <v>2195</v>
      </c>
      <c r="B2246" s="22">
        <v>632</v>
      </c>
      <c r="C2246" s="22">
        <v>71</v>
      </c>
      <c r="D2246" s="27">
        <v>1.28923762168986E-5</v>
      </c>
      <c r="E2246" s="22">
        <v>83622105</v>
      </c>
      <c r="F2246" s="22" t="s">
        <v>2205</v>
      </c>
      <c r="G2246" s="22" t="s">
        <v>2353</v>
      </c>
      <c r="H2246" s="22">
        <v>6906.8405551649103</v>
      </c>
      <c r="I2246" s="24">
        <f>'EVM CPZ List'!$D2246*'EVM CPZ List'!$C2246</f>
        <v>9.1535871139980063E-4</v>
      </c>
      <c r="J2246" s="25">
        <f>INDEX('Pivot of Risk Data'!A:A,MATCH('EVM CPZ List'!$B2246,'Pivot of Risk Data'!B:B,0),1)</f>
        <v>2208</v>
      </c>
      <c r="K2246" s="22">
        <f>0.000621371*'EVM CPZ List'!$H2246</f>
        <v>4.2917104226033755</v>
      </c>
      <c r="L2246" s="22">
        <f>L2245+'EVM CPZ List'!$K2246</f>
        <v>24179.509400074588</v>
      </c>
      <c r="M2246" s="22">
        <f>M2245-'EVM CPZ List'!$I2246</f>
        <v>8.3447291314619351E-2</v>
      </c>
      <c r="N2246" s="7" t="e">
        <f>INDEX('2021 Certified EVM Plan'!G:G,MATCH(B2246,'2021 Certified EVM Plan'!E:E,0))</f>
        <v>#N/A</v>
      </c>
      <c r="O2246" s="7" t="e">
        <f>INDEX('2021 Certified EVM Plan'!M:M,MATCH(B2246,'2021 Certified EVM Plan'!E:E,0))</f>
        <v>#N/A</v>
      </c>
      <c r="P2246" s="7">
        <f t="shared" si="35"/>
        <v>1</v>
      </c>
      <c r="Q2246" s="26" t="e">
        <f>IF(INDEX('2021 Certified EVM Plan'!H:H,MATCH(B2246,'2021 Certified EVM Plan'!E:E,0))=1,M2246,#N/A)</f>
        <v>#N/A</v>
      </c>
      <c r="R2246" s="26" t="e">
        <f>IF(INDEX('2021 Certified EVM Plan'!J:J,MATCH(B2246,'2021 Certified EVM Plan'!E:E,0))=1,M2246,#N/A)</f>
        <v>#N/A</v>
      </c>
      <c r="S2246" s="26" t="e">
        <f>IF(INDEX('2021 Certified EVM Plan'!K:K,MATCH(B2246,'2021 Certified EVM Plan'!E:E,0))=1,M2246,#N/A)</f>
        <v>#N/A</v>
      </c>
    </row>
    <row r="2247" spans="1:19" x14ac:dyDescent="0.25">
      <c r="A2247" s="22" t="s">
        <v>539</v>
      </c>
      <c r="B2247" s="22">
        <v>5274</v>
      </c>
      <c r="C2247" s="22">
        <v>9</v>
      </c>
      <c r="D2247" s="27">
        <v>1.28748597937931E-5</v>
      </c>
      <c r="E2247" s="22">
        <v>102831106</v>
      </c>
      <c r="F2247" s="22" t="s">
        <v>559</v>
      </c>
      <c r="G2247" s="22" t="s">
        <v>802</v>
      </c>
      <c r="H2247" s="22">
        <v>16790.799705491499</v>
      </c>
      <c r="I2247" s="24">
        <f>'EVM CPZ List'!$D2247*'EVM CPZ List'!$C2247</f>
        <v>1.158737381441379E-4</v>
      </c>
      <c r="J2247" s="25">
        <f>INDEX('Pivot of Risk Data'!A:A,MATCH('EVM CPZ List'!$B2247,'Pivot of Risk Data'!B:B,0),1)</f>
        <v>2209</v>
      </c>
      <c r="K2247" s="22">
        <f>0.000621371*'EVM CPZ List'!$H2247</f>
        <v>10.433316003800959</v>
      </c>
      <c r="L2247" s="22">
        <f>L2246+'EVM CPZ List'!$K2247</f>
        <v>24189.942716078389</v>
      </c>
      <c r="M2247" s="22">
        <f>M2246-'EVM CPZ List'!$I2247</f>
        <v>8.333141757647522E-2</v>
      </c>
      <c r="N2247" s="7" t="e">
        <f>INDEX('2021 Certified EVM Plan'!G:G,MATCH(B2247,'2021 Certified EVM Plan'!E:E,0))</f>
        <v>#N/A</v>
      </c>
      <c r="O2247" s="7" t="e">
        <f>INDEX('2021 Certified EVM Plan'!M:M,MATCH(B2247,'2021 Certified EVM Plan'!E:E,0))</f>
        <v>#N/A</v>
      </c>
      <c r="P2247" s="7">
        <f t="shared" si="35"/>
        <v>1</v>
      </c>
      <c r="Q2247" s="26" t="e">
        <f>IF(INDEX('2021 Certified EVM Plan'!H:H,MATCH(B2247,'2021 Certified EVM Plan'!E:E,0))=1,M2247,#N/A)</f>
        <v>#N/A</v>
      </c>
      <c r="R2247" s="26" t="e">
        <f>IF(INDEX('2021 Certified EVM Plan'!J:J,MATCH(B2247,'2021 Certified EVM Plan'!E:E,0))=1,M2247,#N/A)</f>
        <v>#N/A</v>
      </c>
      <c r="S2247" s="26" t="e">
        <f>IF(INDEX('2021 Certified EVM Plan'!K:K,MATCH(B2247,'2021 Certified EVM Plan'!E:E,0))=1,M2247,#N/A)</f>
        <v>#N/A</v>
      </c>
    </row>
    <row r="2248" spans="1:19" x14ac:dyDescent="0.25">
      <c r="A2248" s="22" t="s">
        <v>2906</v>
      </c>
      <c r="B2248" s="22">
        <v>2058</v>
      </c>
      <c r="C2248" s="22">
        <v>4</v>
      </c>
      <c r="D2248" s="27">
        <v>1.26529016520701E-5</v>
      </c>
      <c r="E2248" s="22">
        <v>42711102</v>
      </c>
      <c r="F2248" s="22" t="s">
        <v>2988</v>
      </c>
      <c r="G2248" s="22" t="s">
        <v>3071</v>
      </c>
      <c r="H2248" s="22">
        <v>636.03559708970499</v>
      </c>
      <c r="I2248" s="24">
        <f>'EVM CPZ List'!$D2248*'EVM CPZ List'!$C2248</f>
        <v>5.0611606608280399E-5</v>
      </c>
      <c r="J2248" s="25">
        <f>INDEX('Pivot of Risk Data'!A:A,MATCH('EVM CPZ List'!$B2248,'Pivot of Risk Data'!B:B,0),1)</f>
        <v>2210</v>
      </c>
      <c r="K2248" s="22">
        <f>0.000621371*'EVM CPZ List'!$H2248</f>
        <v>0.39521407499922706</v>
      </c>
      <c r="L2248" s="22">
        <f>L2247+'EVM CPZ List'!$K2248</f>
        <v>24190.33793015339</v>
      </c>
      <c r="M2248" s="22">
        <f>M2247-'EVM CPZ List'!$I2248</f>
        <v>8.3280805969866936E-2</v>
      </c>
      <c r="N2248" s="7" t="e">
        <f>INDEX('2021 Certified EVM Plan'!G:G,MATCH(B2248,'2021 Certified EVM Plan'!E:E,0))</f>
        <v>#N/A</v>
      </c>
      <c r="O2248" s="7" t="e">
        <f>INDEX('2021 Certified EVM Plan'!M:M,MATCH(B2248,'2021 Certified EVM Plan'!E:E,0))</f>
        <v>#N/A</v>
      </c>
      <c r="P2248" s="7">
        <f t="shared" si="35"/>
        <v>1</v>
      </c>
      <c r="Q2248" s="26" t="e">
        <f>IF(INDEX('2021 Certified EVM Plan'!H:H,MATCH(B2248,'2021 Certified EVM Plan'!E:E,0))=1,M2248,#N/A)</f>
        <v>#N/A</v>
      </c>
      <c r="R2248" s="26" t="e">
        <f>IF(INDEX('2021 Certified EVM Plan'!J:J,MATCH(B2248,'2021 Certified EVM Plan'!E:E,0))=1,M2248,#N/A)</f>
        <v>#N/A</v>
      </c>
      <c r="S2248" s="26" t="e">
        <f>IF(INDEX('2021 Certified EVM Plan'!K:K,MATCH(B2248,'2021 Certified EVM Plan'!E:E,0))=1,M2248,#N/A)</f>
        <v>#N/A</v>
      </c>
    </row>
    <row r="2249" spans="1:19" x14ac:dyDescent="0.25">
      <c r="A2249" s="22" t="s">
        <v>964</v>
      </c>
      <c r="B2249" s="22">
        <v>5186</v>
      </c>
      <c r="C2249" s="22">
        <v>3</v>
      </c>
      <c r="D2249" s="27">
        <v>1.2576042852506301E-5</v>
      </c>
      <c r="E2249" s="22">
        <v>42561104</v>
      </c>
      <c r="F2249" s="22" t="s">
        <v>1027</v>
      </c>
      <c r="G2249" s="22" t="s">
        <v>1028</v>
      </c>
      <c r="H2249" s="22">
        <v>626.09780257324599</v>
      </c>
      <c r="I2249" s="24">
        <f>'EVM CPZ List'!$D2249*'EVM CPZ List'!$C2249</f>
        <v>3.7728128557518901E-5</v>
      </c>
      <c r="J2249" s="25">
        <f>INDEX('Pivot of Risk Data'!A:A,MATCH('EVM CPZ List'!$B2249,'Pivot of Risk Data'!B:B,0),1)</f>
        <v>2211</v>
      </c>
      <c r="K2249" s="22">
        <f>0.000621371*'EVM CPZ List'!$H2249</f>
        <v>0.38903901768274046</v>
      </c>
      <c r="L2249" s="22">
        <f>L2248+'EVM CPZ List'!$K2249</f>
        <v>24190.726969171072</v>
      </c>
      <c r="M2249" s="22">
        <f>M2248-'EVM CPZ List'!$I2249</f>
        <v>8.3243077841309424E-2</v>
      </c>
      <c r="N2249" s="7" t="e">
        <f>INDEX('2021 Certified EVM Plan'!G:G,MATCH(B2249,'2021 Certified EVM Plan'!E:E,0))</f>
        <v>#N/A</v>
      </c>
      <c r="O2249" s="7" t="e">
        <f>INDEX('2021 Certified EVM Plan'!M:M,MATCH(B2249,'2021 Certified EVM Plan'!E:E,0))</f>
        <v>#N/A</v>
      </c>
      <c r="P2249" s="7">
        <f t="shared" si="35"/>
        <v>1</v>
      </c>
      <c r="Q2249" s="26" t="e">
        <f>IF(INDEX('2021 Certified EVM Plan'!H:H,MATCH(B2249,'2021 Certified EVM Plan'!E:E,0))=1,M2249,#N/A)</f>
        <v>#N/A</v>
      </c>
      <c r="R2249" s="26" t="e">
        <f>IF(INDEX('2021 Certified EVM Plan'!J:J,MATCH(B2249,'2021 Certified EVM Plan'!E:E,0))=1,M2249,#N/A)</f>
        <v>#N/A</v>
      </c>
      <c r="S2249" s="26" t="e">
        <f>IF(INDEX('2021 Certified EVM Plan'!K:K,MATCH(B2249,'2021 Certified EVM Plan'!E:E,0))=1,M2249,#N/A)</f>
        <v>#N/A</v>
      </c>
    </row>
    <row r="2250" spans="1:19" x14ac:dyDescent="0.25">
      <c r="A2250" s="22" t="s">
        <v>2195</v>
      </c>
      <c r="B2250" s="22">
        <v>6165</v>
      </c>
      <c r="C2250" s="22">
        <v>12</v>
      </c>
      <c r="D2250" s="27">
        <v>1.24333140534638E-5</v>
      </c>
      <c r="E2250" s="22">
        <v>82841102</v>
      </c>
      <c r="F2250" s="22" t="s">
        <v>2249</v>
      </c>
      <c r="G2250" s="22" t="s">
        <v>2250</v>
      </c>
      <c r="H2250" s="22">
        <v>1047.5360475091099</v>
      </c>
      <c r="I2250" s="24">
        <f>'EVM CPZ List'!$D2250*'EVM CPZ List'!$C2250</f>
        <v>1.491997686415656E-4</v>
      </c>
      <c r="J2250" s="25">
        <f>INDEX('Pivot of Risk Data'!A:A,MATCH('EVM CPZ List'!$B2250,'Pivot of Risk Data'!B:B,0),1)</f>
        <v>2212</v>
      </c>
      <c r="K2250" s="22">
        <f>0.000621371*'EVM CPZ List'!$H2250</f>
        <v>0.65090852137678312</v>
      </c>
      <c r="L2250" s="22">
        <f>L2249+'EVM CPZ List'!$K2250</f>
        <v>24191.377877692448</v>
      </c>
      <c r="M2250" s="22">
        <f>M2249-'EVM CPZ List'!$I2250</f>
        <v>8.3093878072667854E-2</v>
      </c>
      <c r="N2250" s="7" t="e">
        <f>INDEX('2021 Certified EVM Plan'!G:G,MATCH(B2250,'2021 Certified EVM Plan'!E:E,0))</f>
        <v>#N/A</v>
      </c>
      <c r="O2250" s="7" t="e">
        <f>INDEX('2021 Certified EVM Plan'!M:M,MATCH(B2250,'2021 Certified EVM Plan'!E:E,0))</f>
        <v>#N/A</v>
      </c>
      <c r="P2250" s="7">
        <f t="shared" si="35"/>
        <v>1</v>
      </c>
      <c r="Q2250" s="26" t="e">
        <f>IF(INDEX('2021 Certified EVM Plan'!H:H,MATCH(B2250,'2021 Certified EVM Plan'!E:E,0))=1,M2250,#N/A)</f>
        <v>#N/A</v>
      </c>
      <c r="R2250" s="26" t="e">
        <f>IF(INDEX('2021 Certified EVM Plan'!J:J,MATCH(B2250,'2021 Certified EVM Plan'!E:E,0))=1,M2250,#N/A)</f>
        <v>#N/A</v>
      </c>
      <c r="S2250" s="26" t="e">
        <f>IF(INDEX('2021 Certified EVM Plan'!K:K,MATCH(B2250,'2021 Certified EVM Plan'!E:E,0))=1,M2250,#N/A)</f>
        <v>#N/A</v>
      </c>
    </row>
    <row r="2251" spans="1:19" x14ac:dyDescent="0.25">
      <c r="A2251" s="22" t="s">
        <v>539</v>
      </c>
      <c r="B2251" s="22">
        <v>5356</v>
      </c>
      <c r="C2251" s="22">
        <v>126</v>
      </c>
      <c r="D2251" s="27">
        <v>1.22271954177446E-5</v>
      </c>
      <c r="E2251" s="22">
        <v>103271101</v>
      </c>
      <c r="F2251" s="22" t="s">
        <v>571</v>
      </c>
      <c r="G2251" s="22" t="s">
        <v>736</v>
      </c>
      <c r="H2251" s="22">
        <v>14263.9900935479</v>
      </c>
      <c r="I2251" s="24">
        <f>'EVM CPZ List'!$D2251*'EVM CPZ List'!$C2251</f>
        <v>1.5406266226358197E-3</v>
      </c>
      <c r="J2251" s="25">
        <f>INDEX('Pivot of Risk Data'!A:A,MATCH('EVM CPZ List'!$B2251,'Pivot of Risk Data'!B:B,0),1)</f>
        <v>2213</v>
      </c>
      <c r="K2251" s="22">
        <f>0.000621371*'EVM CPZ List'!$H2251</f>
        <v>8.8632297884179518</v>
      </c>
      <c r="L2251" s="22">
        <f>L2250+'EVM CPZ List'!$K2251</f>
        <v>24200.241107480866</v>
      </c>
      <c r="M2251" s="22">
        <f>M2250-'EVM CPZ List'!$I2251</f>
        <v>8.1553251450032033E-2</v>
      </c>
      <c r="N2251" s="7" t="e">
        <f>INDEX('2021 Certified EVM Plan'!G:G,MATCH(B2251,'2021 Certified EVM Plan'!E:E,0))</f>
        <v>#N/A</v>
      </c>
      <c r="O2251" s="7" t="e">
        <f>INDEX('2021 Certified EVM Plan'!M:M,MATCH(B2251,'2021 Certified EVM Plan'!E:E,0))</f>
        <v>#N/A</v>
      </c>
      <c r="P2251" s="7">
        <f t="shared" si="35"/>
        <v>1</v>
      </c>
      <c r="Q2251" s="26" t="e">
        <f>IF(INDEX('2021 Certified EVM Plan'!H:H,MATCH(B2251,'2021 Certified EVM Plan'!E:E,0))=1,M2251,#N/A)</f>
        <v>#N/A</v>
      </c>
      <c r="R2251" s="26" t="e">
        <f>IF(INDEX('2021 Certified EVM Plan'!J:J,MATCH(B2251,'2021 Certified EVM Plan'!E:E,0))=1,M2251,#N/A)</f>
        <v>#N/A</v>
      </c>
      <c r="S2251" s="26" t="e">
        <f>IF(INDEX('2021 Certified EVM Plan'!K:K,MATCH(B2251,'2021 Certified EVM Plan'!E:E,0))=1,M2251,#N/A)</f>
        <v>#N/A</v>
      </c>
    </row>
    <row r="2252" spans="1:19" x14ac:dyDescent="0.25">
      <c r="A2252" s="22" t="s">
        <v>2195</v>
      </c>
      <c r="B2252" s="22">
        <v>7580</v>
      </c>
      <c r="C2252" s="22">
        <v>16</v>
      </c>
      <c r="D2252" s="27">
        <v>1.21900305595691E-5</v>
      </c>
      <c r="E2252" s="22">
        <v>83622104</v>
      </c>
      <c r="F2252" s="22" t="s">
        <v>2203</v>
      </c>
      <c r="G2252" s="22" t="s">
        <v>2421</v>
      </c>
      <c r="H2252" s="22">
        <v>1365.31692082478</v>
      </c>
      <c r="I2252" s="24">
        <f>'EVM CPZ List'!$D2252*'EVM CPZ List'!$C2252</f>
        <v>1.950404889531056E-4</v>
      </c>
      <c r="J2252" s="25">
        <f>INDEX('Pivot of Risk Data'!A:A,MATCH('EVM CPZ List'!$B2252,'Pivot of Risk Data'!B:B,0),1)</f>
        <v>2214</v>
      </c>
      <c r="K2252" s="22">
        <f>0.000621371*'EVM CPZ List'!$H2252</f>
        <v>0.84836834040981446</v>
      </c>
      <c r="L2252" s="22">
        <f>L2251+'EVM CPZ List'!$K2252</f>
        <v>24201.089475821274</v>
      </c>
      <c r="M2252" s="22">
        <f>M2251-'EVM CPZ List'!$I2252</f>
        <v>8.1358210961078925E-2</v>
      </c>
      <c r="N2252" s="7" t="e">
        <f>INDEX('2021 Certified EVM Plan'!G:G,MATCH(B2252,'2021 Certified EVM Plan'!E:E,0))</f>
        <v>#N/A</v>
      </c>
      <c r="O2252" s="7" t="e">
        <f>INDEX('2021 Certified EVM Plan'!M:M,MATCH(B2252,'2021 Certified EVM Plan'!E:E,0))</f>
        <v>#N/A</v>
      </c>
      <c r="P2252" s="7">
        <f t="shared" si="35"/>
        <v>1</v>
      </c>
      <c r="Q2252" s="26" t="e">
        <f>IF(INDEX('2021 Certified EVM Plan'!H:H,MATCH(B2252,'2021 Certified EVM Plan'!E:E,0))=1,M2252,#N/A)</f>
        <v>#N/A</v>
      </c>
      <c r="R2252" s="26" t="e">
        <f>IF(INDEX('2021 Certified EVM Plan'!J:J,MATCH(B2252,'2021 Certified EVM Plan'!E:E,0))=1,M2252,#N/A)</f>
        <v>#N/A</v>
      </c>
      <c r="S2252" s="26" t="e">
        <f>IF(INDEX('2021 Certified EVM Plan'!K:K,MATCH(B2252,'2021 Certified EVM Plan'!E:E,0))=1,M2252,#N/A)</f>
        <v>#N/A</v>
      </c>
    </row>
    <row r="2253" spans="1:19" x14ac:dyDescent="0.25">
      <c r="A2253" s="22" t="s">
        <v>964</v>
      </c>
      <c r="B2253" s="22">
        <v>8302</v>
      </c>
      <c r="C2253" s="22">
        <v>3</v>
      </c>
      <c r="D2253" s="27">
        <v>1.21704034914588E-5</v>
      </c>
      <c r="E2253" s="22">
        <v>42811111</v>
      </c>
      <c r="F2253" s="22" t="s">
        <v>1092</v>
      </c>
      <c r="G2253" s="22" t="s">
        <v>1599</v>
      </c>
      <c r="H2253" s="22">
        <v>425.32638198465099</v>
      </c>
      <c r="I2253" s="24">
        <f>'EVM CPZ List'!$D2253*'EVM CPZ List'!$C2253</f>
        <v>3.6511210474376402E-5</v>
      </c>
      <c r="J2253" s="25">
        <f>INDEX('Pivot of Risk Data'!A:A,MATCH('EVM CPZ List'!$B2253,'Pivot of Risk Data'!B:B,0),1)</f>
        <v>2215</v>
      </c>
      <c r="K2253" s="22">
        <f>0.000621371*'EVM CPZ List'!$H2253</f>
        <v>0.26428547930018459</v>
      </c>
      <c r="L2253" s="22">
        <f>L2252+'EVM CPZ List'!$K2253</f>
        <v>24201.353761300576</v>
      </c>
      <c r="M2253" s="22">
        <f>M2252-'EVM CPZ List'!$I2253</f>
        <v>8.1321699750604548E-2</v>
      </c>
      <c r="N2253" s="7" t="e">
        <f>INDEX('2021 Certified EVM Plan'!G:G,MATCH(B2253,'2021 Certified EVM Plan'!E:E,0))</f>
        <v>#N/A</v>
      </c>
      <c r="O2253" s="7" t="e">
        <f>INDEX('2021 Certified EVM Plan'!M:M,MATCH(B2253,'2021 Certified EVM Plan'!E:E,0))</f>
        <v>#N/A</v>
      </c>
      <c r="P2253" s="7">
        <f t="shared" si="35"/>
        <v>1</v>
      </c>
      <c r="Q2253" s="26" t="e">
        <f>IF(INDEX('2021 Certified EVM Plan'!H:H,MATCH(B2253,'2021 Certified EVM Plan'!E:E,0))=1,M2253,#N/A)</f>
        <v>#N/A</v>
      </c>
      <c r="R2253" s="26" t="e">
        <f>IF(INDEX('2021 Certified EVM Plan'!J:J,MATCH(B2253,'2021 Certified EVM Plan'!E:E,0))=1,M2253,#N/A)</f>
        <v>#N/A</v>
      </c>
      <c r="S2253" s="26" t="e">
        <f>IF(INDEX('2021 Certified EVM Plan'!K:K,MATCH(B2253,'2021 Certified EVM Plan'!E:E,0))=1,M2253,#N/A)</f>
        <v>#N/A</v>
      </c>
    </row>
    <row r="2254" spans="1:19" x14ac:dyDescent="0.25">
      <c r="A2254" s="22" t="s">
        <v>8</v>
      </c>
      <c r="B2254" s="22">
        <v>9412</v>
      </c>
      <c r="C2254" s="22">
        <v>7</v>
      </c>
      <c r="D2254" s="27">
        <v>1.2141180082037399E-5</v>
      </c>
      <c r="E2254" s="22">
        <v>153652110</v>
      </c>
      <c r="F2254" s="22" t="s">
        <v>144</v>
      </c>
      <c r="G2254" s="22" t="s">
        <v>447</v>
      </c>
      <c r="H2254" s="22">
        <v>1202.0334169289699</v>
      </c>
      <c r="I2254" s="24">
        <f>'EVM CPZ List'!$D2254*'EVM CPZ List'!$C2254</f>
        <v>8.49882605742618E-5</v>
      </c>
      <c r="J2254" s="25">
        <f>INDEX('Pivot of Risk Data'!A:A,MATCH('EVM CPZ List'!$B2254,'Pivot of Risk Data'!B:B,0),1)</f>
        <v>2216</v>
      </c>
      <c r="K2254" s="22">
        <f>0.000621371*'EVM CPZ List'!$H2254</f>
        <v>0.74690870631057094</v>
      </c>
      <c r="L2254" s="22">
        <f>L2253+'EVM CPZ List'!$K2254</f>
        <v>24202.100670006887</v>
      </c>
      <c r="M2254" s="22">
        <f>M2253-'EVM CPZ List'!$I2254</f>
        <v>8.1236711490030283E-2</v>
      </c>
      <c r="N2254" s="7" t="e">
        <f>INDEX('2021 Certified EVM Plan'!G:G,MATCH(B2254,'2021 Certified EVM Plan'!E:E,0))</f>
        <v>#N/A</v>
      </c>
      <c r="O2254" s="7" t="e">
        <f>INDEX('2021 Certified EVM Plan'!M:M,MATCH(B2254,'2021 Certified EVM Plan'!E:E,0))</f>
        <v>#N/A</v>
      </c>
      <c r="P2254" s="7">
        <f t="shared" si="35"/>
        <v>1</v>
      </c>
      <c r="Q2254" s="26" t="e">
        <f>IF(INDEX('2021 Certified EVM Plan'!H:H,MATCH(B2254,'2021 Certified EVM Plan'!E:E,0))=1,M2254,#N/A)</f>
        <v>#N/A</v>
      </c>
      <c r="R2254" s="26" t="e">
        <f>IF(INDEX('2021 Certified EVM Plan'!J:J,MATCH(B2254,'2021 Certified EVM Plan'!E:E,0))=1,M2254,#N/A)</f>
        <v>#N/A</v>
      </c>
      <c r="S2254" s="26" t="e">
        <f>IF(INDEX('2021 Certified EVM Plan'!K:K,MATCH(B2254,'2021 Certified EVM Plan'!E:E,0))=1,M2254,#N/A)</f>
        <v>#N/A</v>
      </c>
    </row>
    <row r="2255" spans="1:19" x14ac:dyDescent="0.25">
      <c r="A2255" s="22" t="s">
        <v>2906</v>
      </c>
      <c r="B2255" s="22">
        <v>4394</v>
      </c>
      <c r="C2255" s="22">
        <v>10</v>
      </c>
      <c r="D2255" s="27">
        <v>1.2123203567907399E-5</v>
      </c>
      <c r="E2255" s="22">
        <v>43432105</v>
      </c>
      <c r="F2255" s="22" t="s">
        <v>2961</v>
      </c>
      <c r="G2255" s="22" t="s">
        <v>2962</v>
      </c>
      <c r="H2255" s="22">
        <v>958.04317206835105</v>
      </c>
      <c r="I2255" s="24">
        <f>'EVM CPZ List'!$D2255*'EVM CPZ List'!$C2255</f>
        <v>1.2123203567907399E-4</v>
      </c>
      <c r="J2255" s="25">
        <f>INDEX('Pivot of Risk Data'!A:A,MATCH('EVM CPZ List'!$B2255,'Pivot of Risk Data'!B:B,0),1)</f>
        <v>2217</v>
      </c>
      <c r="K2255" s="22">
        <f>0.000621371*'EVM CPZ List'!$H2255</f>
        <v>0.59530024387128333</v>
      </c>
      <c r="L2255" s="22">
        <f>L2254+'EVM CPZ List'!$K2255</f>
        <v>24202.695970250759</v>
      </c>
      <c r="M2255" s="22">
        <f>M2254-'EVM CPZ List'!$I2255</f>
        <v>8.1115479454351214E-2</v>
      </c>
      <c r="N2255" s="7" t="e">
        <f>INDEX('2021 Certified EVM Plan'!G:G,MATCH(B2255,'2021 Certified EVM Plan'!E:E,0))</f>
        <v>#N/A</v>
      </c>
      <c r="O2255" s="7" t="e">
        <f>INDEX('2021 Certified EVM Plan'!M:M,MATCH(B2255,'2021 Certified EVM Plan'!E:E,0))</f>
        <v>#N/A</v>
      </c>
      <c r="P2255" s="7">
        <f t="shared" si="35"/>
        <v>1</v>
      </c>
      <c r="Q2255" s="26" t="e">
        <f>IF(INDEX('2021 Certified EVM Plan'!H:H,MATCH(B2255,'2021 Certified EVM Plan'!E:E,0))=1,M2255,#N/A)</f>
        <v>#N/A</v>
      </c>
      <c r="R2255" s="26" t="e">
        <f>IF(INDEX('2021 Certified EVM Plan'!J:J,MATCH(B2255,'2021 Certified EVM Plan'!E:E,0))=1,M2255,#N/A)</f>
        <v>#N/A</v>
      </c>
      <c r="S2255" s="26" t="e">
        <f>IF(INDEX('2021 Certified EVM Plan'!K:K,MATCH(B2255,'2021 Certified EVM Plan'!E:E,0))=1,M2255,#N/A)</f>
        <v>#N/A</v>
      </c>
    </row>
    <row r="2256" spans="1:19" x14ac:dyDescent="0.25">
      <c r="A2256" s="22" t="s">
        <v>2195</v>
      </c>
      <c r="B2256" s="22">
        <v>5648</v>
      </c>
      <c r="C2256" s="22">
        <v>101</v>
      </c>
      <c r="D2256" s="27">
        <v>1.2117779834597399E-5</v>
      </c>
      <c r="E2256" s="22">
        <v>83622106</v>
      </c>
      <c r="F2256" s="22" t="s">
        <v>2200</v>
      </c>
      <c r="G2256" s="22" t="s">
        <v>2332</v>
      </c>
      <c r="H2256" s="22">
        <v>12091.4268298766</v>
      </c>
      <c r="I2256" s="24">
        <f>'EVM CPZ List'!$D2256*'EVM CPZ List'!$C2256</f>
        <v>1.2238957632943373E-3</v>
      </c>
      <c r="J2256" s="25">
        <f>INDEX('Pivot of Risk Data'!A:A,MATCH('EVM CPZ List'!$B2256,'Pivot of Risk Data'!B:B,0),1)</f>
        <v>2218</v>
      </c>
      <c r="K2256" s="22">
        <f>0.000621371*'EVM CPZ List'!$H2256</f>
        <v>7.5132619807072532</v>
      </c>
      <c r="L2256" s="22">
        <f>L2255+'EVM CPZ List'!$K2256</f>
        <v>24210.209232231467</v>
      </c>
      <c r="M2256" s="22">
        <f>M2255-'EVM CPZ List'!$I2256</f>
        <v>7.9891583691056881E-2</v>
      </c>
      <c r="N2256" s="7" t="e">
        <f>INDEX('2021 Certified EVM Plan'!G:G,MATCH(B2256,'2021 Certified EVM Plan'!E:E,0))</f>
        <v>#N/A</v>
      </c>
      <c r="O2256" s="7" t="e">
        <f>INDEX('2021 Certified EVM Plan'!M:M,MATCH(B2256,'2021 Certified EVM Plan'!E:E,0))</f>
        <v>#N/A</v>
      </c>
      <c r="P2256" s="7">
        <f t="shared" si="35"/>
        <v>1</v>
      </c>
      <c r="Q2256" s="26" t="e">
        <f>IF(INDEX('2021 Certified EVM Plan'!H:H,MATCH(B2256,'2021 Certified EVM Plan'!E:E,0))=1,M2256,#N/A)</f>
        <v>#N/A</v>
      </c>
      <c r="R2256" s="26" t="e">
        <f>IF(INDEX('2021 Certified EVM Plan'!J:J,MATCH(B2256,'2021 Certified EVM Plan'!E:E,0))=1,M2256,#N/A)</f>
        <v>#N/A</v>
      </c>
      <c r="S2256" s="26" t="e">
        <f>IF(INDEX('2021 Certified EVM Plan'!K:K,MATCH(B2256,'2021 Certified EVM Plan'!E:E,0))=1,M2256,#N/A)</f>
        <v>#N/A</v>
      </c>
    </row>
    <row r="2257" spans="1:19" x14ac:dyDescent="0.25">
      <c r="A2257" s="22" t="s">
        <v>964</v>
      </c>
      <c r="B2257" s="22">
        <v>6649</v>
      </c>
      <c r="C2257" s="22">
        <v>18</v>
      </c>
      <c r="D2257" s="27">
        <v>1.1912897414734E-5</v>
      </c>
      <c r="E2257" s="22">
        <v>42811111</v>
      </c>
      <c r="F2257" s="22" t="s">
        <v>1092</v>
      </c>
      <c r="G2257" s="22" t="s">
        <v>1116</v>
      </c>
      <c r="H2257" s="22">
        <v>1987.35046324686</v>
      </c>
      <c r="I2257" s="24">
        <f>'EVM CPZ List'!$D2257*'EVM CPZ List'!$C2257</f>
        <v>2.14432153465212E-4</v>
      </c>
      <c r="J2257" s="25">
        <f>INDEX('Pivot of Risk Data'!A:A,MATCH('EVM CPZ List'!$B2257,'Pivot of Risk Data'!B:B,0),1)</f>
        <v>2219</v>
      </c>
      <c r="K2257" s="22">
        <f>0.000621371*'EVM CPZ List'!$H2257</f>
        <v>1.2348819446981647</v>
      </c>
      <c r="L2257" s="22">
        <f>L2256+'EVM CPZ List'!$K2257</f>
        <v>24211.444114176167</v>
      </c>
      <c r="M2257" s="22">
        <f>M2256-'EVM CPZ List'!$I2257</f>
        <v>7.9677151537591667E-2</v>
      </c>
      <c r="N2257" s="7" t="e">
        <f>INDEX('2021 Certified EVM Plan'!G:G,MATCH(B2257,'2021 Certified EVM Plan'!E:E,0))</f>
        <v>#N/A</v>
      </c>
      <c r="O2257" s="7" t="e">
        <f>INDEX('2021 Certified EVM Plan'!M:M,MATCH(B2257,'2021 Certified EVM Plan'!E:E,0))</f>
        <v>#N/A</v>
      </c>
      <c r="P2257" s="7">
        <f t="shared" si="35"/>
        <v>1</v>
      </c>
      <c r="Q2257" s="26" t="e">
        <f>IF(INDEX('2021 Certified EVM Plan'!H:H,MATCH(B2257,'2021 Certified EVM Plan'!E:E,0))=1,M2257,#N/A)</f>
        <v>#N/A</v>
      </c>
      <c r="R2257" s="26" t="e">
        <f>IF(INDEX('2021 Certified EVM Plan'!J:J,MATCH(B2257,'2021 Certified EVM Plan'!E:E,0))=1,M2257,#N/A)</f>
        <v>#N/A</v>
      </c>
      <c r="S2257" s="26" t="e">
        <f>IF(INDEX('2021 Certified EVM Plan'!K:K,MATCH(B2257,'2021 Certified EVM Plan'!E:E,0))=1,M2257,#N/A)</f>
        <v>#N/A</v>
      </c>
    </row>
    <row r="2258" spans="1:19" x14ac:dyDescent="0.25">
      <c r="A2258" s="22" t="s">
        <v>2906</v>
      </c>
      <c r="B2258" s="22">
        <v>6410</v>
      </c>
      <c r="C2258" s="22">
        <v>39</v>
      </c>
      <c r="D2258" s="27">
        <v>1.1785478946528399E-5</v>
      </c>
      <c r="E2258" s="22">
        <v>24251104</v>
      </c>
      <c r="F2258" s="22" t="s">
        <v>3058</v>
      </c>
      <c r="G2258" s="22" t="s">
        <v>3059</v>
      </c>
      <c r="H2258" s="22">
        <v>4480.4664549627696</v>
      </c>
      <c r="I2258" s="24">
        <f>'EVM CPZ List'!$D2258*'EVM CPZ List'!$C2258</f>
        <v>4.5963367891460757E-4</v>
      </c>
      <c r="J2258" s="25">
        <f>INDEX('Pivot of Risk Data'!A:A,MATCH('EVM CPZ List'!$B2258,'Pivot of Risk Data'!B:B,0),1)</f>
        <v>2220</v>
      </c>
      <c r="K2258" s="22">
        <f>0.000621371*'EVM CPZ List'!$H2258</f>
        <v>2.7840319215866711</v>
      </c>
      <c r="L2258" s="22">
        <f>L2257+'EVM CPZ List'!$K2258</f>
        <v>24214.228146097754</v>
      </c>
      <c r="M2258" s="22">
        <f>M2257-'EVM CPZ List'!$I2258</f>
        <v>7.9217517858677061E-2</v>
      </c>
      <c r="N2258" s="7" t="e">
        <f>INDEX('2021 Certified EVM Plan'!G:G,MATCH(B2258,'2021 Certified EVM Plan'!E:E,0))</f>
        <v>#N/A</v>
      </c>
      <c r="O2258" s="7" t="e">
        <f>INDEX('2021 Certified EVM Plan'!M:M,MATCH(B2258,'2021 Certified EVM Plan'!E:E,0))</f>
        <v>#N/A</v>
      </c>
      <c r="P2258" s="7">
        <f t="shared" si="35"/>
        <v>1</v>
      </c>
      <c r="Q2258" s="26" t="e">
        <f>IF(INDEX('2021 Certified EVM Plan'!H:H,MATCH(B2258,'2021 Certified EVM Plan'!E:E,0))=1,M2258,#N/A)</f>
        <v>#N/A</v>
      </c>
      <c r="R2258" s="26" t="e">
        <f>IF(INDEX('2021 Certified EVM Plan'!J:J,MATCH(B2258,'2021 Certified EVM Plan'!E:E,0))=1,M2258,#N/A)</f>
        <v>#N/A</v>
      </c>
      <c r="S2258" s="26" t="e">
        <f>IF(INDEX('2021 Certified EVM Plan'!K:K,MATCH(B2258,'2021 Certified EVM Plan'!E:E,0))=1,M2258,#N/A)</f>
        <v>#N/A</v>
      </c>
    </row>
    <row r="2259" spans="1:19" x14ac:dyDescent="0.25">
      <c r="A2259" s="22" t="s">
        <v>539</v>
      </c>
      <c r="B2259" s="22">
        <v>3011</v>
      </c>
      <c r="C2259" s="22">
        <v>16</v>
      </c>
      <c r="D2259" s="27">
        <v>1.17170491029762E-5</v>
      </c>
      <c r="E2259" s="22">
        <v>103271101</v>
      </c>
      <c r="F2259" s="22" t="s">
        <v>571</v>
      </c>
      <c r="G2259" s="22" t="s">
        <v>767</v>
      </c>
      <c r="H2259" s="22">
        <v>2574.47252954645</v>
      </c>
      <c r="I2259" s="24">
        <f>'EVM CPZ List'!$D2259*'EVM CPZ List'!$C2259</f>
        <v>1.874727856476192E-4</v>
      </c>
      <c r="J2259" s="25">
        <f>INDEX('Pivot of Risk Data'!A:A,MATCH('EVM CPZ List'!$B2259,'Pivot of Risk Data'!B:B,0),1)</f>
        <v>2221</v>
      </c>
      <c r="K2259" s="22">
        <f>0.000621371*'EVM CPZ List'!$H2259</f>
        <v>1.5997025701568073</v>
      </c>
      <c r="L2259" s="22">
        <f>L2258+'EVM CPZ List'!$K2259</f>
        <v>24215.827848667912</v>
      </c>
      <c r="M2259" s="22">
        <f>M2258-'EVM CPZ List'!$I2259</f>
        <v>7.9030045073029437E-2</v>
      </c>
      <c r="N2259" s="7" t="e">
        <f>INDEX('2021 Certified EVM Plan'!G:G,MATCH(B2259,'2021 Certified EVM Plan'!E:E,0))</f>
        <v>#N/A</v>
      </c>
      <c r="O2259" s="7" t="e">
        <f>INDEX('2021 Certified EVM Plan'!M:M,MATCH(B2259,'2021 Certified EVM Plan'!E:E,0))</f>
        <v>#N/A</v>
      </c>
      <c r="P2259" s="7">
        <f t="shared" si="35"/>
        <v>1</v>
      </c>
      <c r="Q2259" s="26" t="e">
        <f>IF(INDEX('2021 Certified EVM Plan'!H:H,MATCH(B2259,'2021 Certified EVM Plan'!E:E,0))=1,M2259,#N/A)</f>
        <v>#N/A</v>
      </c>
      <c r="R2259" s="26" t="e">
        <f>IF(INDEX('2021 Certified EVM Plan'!J:J,MATCH(B2259,'2021 Certified EVM Plan'!E:E,0))=1,M2259,#N/A)</f>
        <v>#N/A</v>
      </c>
      <c r="S2259" s="26" t="e">
        <f>IF(INDEX('2021 Certified EVM Plan'!K:K,MATCH(B2259,'2021 Certified EVM Plan'!E:E,0))=1,M2259,#N/A)</f>
        <v>#N/A</v>
      </c>
    </row>
    <row r="2260" spans="1:19" x14ac:dyDescent="0.25">
      <c r="A2260" s="22" t="s">
        <v>2195</v>
      </c>
      <c r="B2260" s="22">
        <v>8417</v>
      </c>
      <c r="C2260" s="22">
        <v>3</v>
      </c>
      <c r="D2260" s="27">
        <v>1.1677252605215699E-5</v>
      </c>
      <c r="E2260" s="22">
        <v>82841102</v>
      </c>
      <c r="F2260" s="22" t="s">
        <v>2249</v>
      </c>
      <c r="G2260" s="22" t="s">
        <v>2455</v>
      </c>
      <c r="H2260" s="22">
        <v>407.39223705355403</v>
      </c>
      <c r="I2260" s="24">
        <f>'EVM CPZ List'!$D2260*'EVM CPZ List'!$C2260</f>
        <v>3.5031757815647098E-5</v>
      </c>
      <c r="J2260" s="25">
        <f>INDEX('Pivot of Risk Data'!A:A,MATCH('EVM CPZ List'!$B2260,'Pivot of Risk Data'!B:B,0),1)</f>
        <v>2222</v>
      </c>
      <c r="K2260" s="22">
        <f>0.000621371*'EVM CPZ List'!$H2260</f>
        <v>0.25314172173020394</v>
      </c>
      <c r="L2260" s="22">
        <f>L2259+'EVM CPZ List'!$K2260</f>
        <v>24216.080990389641</v>
      </c>
      <c r="M2260" s="22">
        <f>M2259-'EVM CPZ List'!$I2260</f>
        <v>7.8995013315213788E-2</v>
      </c>
      <c r="N2260" s="7" t="e">
        <f>INDEX('2021 Certified EVM Plan'!G:G,MATCH(B2260,'2021 Certified EVM Plan'!E:E,0))</f>
        <v>#N/A</v>
      </c>
      <c r="O2260" s="7" t="e">
        <f>INDEX('2021 Certified EVM Plan'!M:M,MATCH(B2260,'2021 Certified EVM Plan'!E:E,0))</f>
        <v>#N/A</v>
      </c>
      <c r="P2260" s="7">
        <f t="shared" si="35"/>
        <v>1</v>
      </c>
      <c r="Q2260" s="26" t="e">
        <f>IF(INDEX('2021 Certified EVM Plan'!H:H,MATCH(B2260,'2021 Certified EVM Plan'!E:E,0))=1,M2260,#N/A)</f>
        <v>#N/A</v>
      </c>
      <c r="R2260" s="26" t="e">
        <f>IF(INDEX('2021 Certified EVM Plan'!J:J,MATCH(B2260,'2021 Certified EVM Plan'!E:E,0))=1,M2260,#N/A)</f>
        <v>#N/A</v>
      </c>
      <c r="S2260" s="26" t="e">
        <f>IF(INDEX('2021 Certified EVM Plan'!K:K,MATCH(B2260,'2021 Certified EVM Plan'!E:E,0))=1,M2260,#N/A)</f>
        <v>#N/A</v>
      </c>
    </row>
    <row r="2261" spans="1:19" x14ac:dyDescent="0.25">
      <c r="A2261" s="22" t="s">
        <v>2195</v>
      </c>
      <c r="B2261" s="22">
        <v>7992</v>
      </c>
      <c r="C2261" s="22">
        <v>15</v>
      </c>
      <c r="D2261" s="27">
        <v>1.1677173335682599E-5</v>
      </c>
      <c r="E2261" s="22">
        <v>83622106</v>
      </c>
      <c r="F2261" s="22" t="s">
        <v>2200</v>
      </c>
      <c r="G2261" s="22" t="s">
        <v>2489</v>
      </c>
      <c r="H2261" s="22">
        <v>1504.5923150332401</v>
      </c>
      <c r="I2261" s="24">
        <f>'EVM CPZ List'!$D2261*'EVM CPZ List'!$C2261</f>
        <v>1.75157600035239E-4</v>
      </c>
      <c r="J2261" s="25">
        <f>INDEX('Pivot of Risk Data'!A:A,MATCH('EVM CPZ List'!$B2261,'Pivot of Risk Data'!B:B,0),1)</f>
        <v>2223</v>
      </c>
      <c r="K2261" s="22">
        <f>0.000621371*'EVM CPZ List'!$H2261</f>
        <v>0.93491003138451945</v>
      </c>
      <c r="L2261" s="22">
        <f>L2260+'EVM CPZ List'!$K2261</f>
        <v>24217.015900421025</v>
      </c>
      <c r="M2261" s="22">
        <f>M2260-'EVM CPZ List'!$I2261</f>
        <v>7.8819855715178549E-2</v>
      </c>
      <c r="N2261" s="7" t="e">
        <f>INDEX('2021 Certified EVM Plan'!G:G,MATCH(B2261,'2021 Certified EVM Plan'!E:E,0))</f>
        <v>#N/A</v>
      </c>
      <c r="O2261" s="7" t="e">
        <f>INDEX('2021 Certified EVM Plan'!M:M,MATCH(B2261,'2021 Certified EVM Plan'!E:E,0))</f>
        <v>#N/A</v>
      </c>
      <c r="P2261" s="7">
        <f t="shared" si="35"/>
        <v>1</v>
      </c>
      <c r="Q2261" s="26" t="e">
        <f>IF(INDEX('2021 Certified EVM Plan'!H:H,MATCH(B2261,'2021 Certified EVM Plan'!E:E,0))=1,M2261,#N/A)</f>
        <v>#N/A</v>
      </c>
      <c r="R2261" s="26" t="e">
        <f>IF(INDEX('2021 Certified EVM Plan'!J:J,MATCH(B2261,'2021 Certified EVM Plan'!E:E,0))=1,M2261,#N/A)</f>
        <v>#N/A</v>
      </c>
      <c r="S2261" s="26" t="e">
        <f>IF(INDEX('2021 Certified EVM Plan'!K:K,MATCH(B2261,'2021 Certified EVM Plan'!E:E,0))=1,M2261,#N/A)</f>
        <v>#N/A</v>
      </c>
    </row>
    <row r="2262" spans="1:19" x14ac:dyDescent="0.25">
      <c r="A2262" s="22" t="s">
        <v>8</v>
      </c>
      <c r="B2262" s="22">
        <v>1978</v>
      </c>
      <c r="C2262" s="22">
        <v>2</v>
      </c>
      <c r="D2262" s="27">
        <v>1.15910111127845E-5</v>
      </c>
      <c r="E2262" s="22">
        <v>153652108</v>
      </c>
      <c r="F2262" s="22" t="s">
        <v>95</v>
      </c>
      <c r="G2262" s="22" t="s">
        <v>432</v>
      </c>
      <c r="H2262" s="22">
        <v>394.22460362346601</v>
      </c>
      <c r="I2262" s="24">
        <f>'EVM CPZ List'!$D2262*'EVM CPZ List'!$C2262</f>
        <v>2.3182022225569E-5</v>
      </c>
      <c r="J2262" s="25">
        <f>INDEX('Pivot of Risk Data'!A:A,MATCH('EVM CPZ List'!$B2262,'Pivot of Risk Data'!B:B,0),1)</f>
        <v>2224</v>
      </c>
      <c r="K2262" s="22">
        <f>0.000621371*'EVM CPZ List'!$H2262</f>
        <v>0.2449597361781167</v>
      </c>
      <c r="L2262" s="22">
        <f>L2261+'EVM CPZ List'!$K2262</f>
        <v>24217.260860157203</v>
      </c>
      <c r="M2262" s="22">
        <f>M2261-'EVM CPZ List'!$I2262</f>
        <v>7.8796673692952984E-2</v>
      </c>
      <c r="N2262" s="7" t="e">
        <f>INDEX('2021 Certified EVM Plan'!G:G,MATCH(B2262,'2021 Certified EVM Plan'!E:E,0))</f>
        <v>#N/A</v>
      </c>
      <c r="O2262" s="7" t="e">
        <f>INDEX('2021 Certified EVM Plan'!M:M,MATCH(B2262,'2021 Certified EVM Plan'!E:E,0))</f>
        <v>#N/A</v>
      </c>
      <c r="P2262" s="7">
        <f t="shared" si="35"/>
        <v>1</v>
      </c>
      <c r="Q2262" s="26" t="e">
        <f>IF(INDEX('2021 Certified EVM Plan'!H:H,MATCH(B2262,'2021 Certified EVM Plan'!E:E,0))=1,M2262,#N/A)</f>
        <v>#N/A</v>
      </c>
      <c r="R2262" s="26" t="e">
        <f>IF(INDEX('2021 Certified EVM Plan'!J:J,MATCH(B2262,'2021 Certified EVM Plan'!E:E,0))=1,M2262,#N/A)</f>
        <v>#N/A</v>
      </c>
      <c r="S2262" s="26" t="e">
        <f>IF(INDEX('2021 Certified EVM Plan'!K:K,MATCH(B2262,'2021 Certified EVM Plan'!E:E,0))=1,M2262,#N/A)</f>
        <v>#N/A</v>
      </c>
    </row>
    <row r="2263" spans="1:19" x14ac:dyDescent="0.25">
      <c r="A2263" s="22" t="s">
        <v>2906</v>
      </c>
      <c r="B2263" s="22">
        <v>4979</v>
      </c>
      <c r="C2263" s="22">
        <v>31</v>
      </c>
      <c r="D2263" s="27">
        <v>1.15883424007643E-5</v>
      </c>
      <c r="E2263" s="22">
        <v>24251101</v>
      </c>
      <c r="F2263" s="22" t="s">
        <v>3027</v>
      </c>
      <c r="G2263" s="22" t="s">
        <v>3033</v>
      </c>
      <c r="H2263" s="22">
        <v>3168.3928267062902</v>
      </c>
      <c r="I2263" s="24">
        <f>'EVM CPZ List'!$D2263*'EVM CPZ List'!$C2263</f>
        <v>3.592386144236933E-4</v>
      </c>
      <c r="J2263" s="25">
        <f>INDEX('Pivot of Risk Data'!A:A,MATCH('EVM CPZ List'!$B2263,'Pivot of Risk Data'!B:B,0),1)</f>
        <v>2225</v>
      </c>
      <c r="K2263" s="22">
        <f>0.000621371*'EVM CPZ List'!$H2263</f>
        <v>1.9687474191233143</v>
      </c>
      <c r="L2263" s="22">
        <f>L2262+'EVM CPZ List'!$K2263</f>
        <v>24219.229607576326</v>
      </c>
      <c r="M2263" s="22">
        <f>M2262-'EVM CPZ List'!$I2263</f>
        <v>7.8437435078529294E-2</v>
      </c>
      <c r="N2263" s="7" t="e">
        <f>INDEX('2021 Certified EVM Plan'!G:G,MATCH(B2263,'2021 Certified EVM Plan'!E:E,0))</f>
        <v>#N/A</v>
      </c>
      <c r="O2263" s="7" t="e">
        <f>INDEX('2021 Certified EVM Plan'!M:M,MATCH(B2263,'2021 Certified EVM Plan'!E:E,0))</f>
        <v>#N/A</v>
      </c>
      <c r="P2263" s="7">
        <f t="shared" si="35"/>
        <v>1</v>
      </c>
      <c r="Q2263" s="26" t="e">
        <f>IF(INDEX('2021 Certified EVM Plan'!H:H,MATCH(B2263,'2021 Certified EVM Plan'!E:E,0))=1,M2263,#N/A)</f>
        <v>#N/A</v>
      </c>
      <c r="R2263" s="26" t="e">
        <f>IF(INDEX('2021 Certified EVM Plan'!J:J,MATCH(B2263,'2021 Certified EVM Plan'!E:E,0))=1,M2263,#N/A)</f>
        <v>#N/A</v>
      </c>
      <c r="S2263" s="26" t="e">
        <f>IF(INDEX('2021 Certified EVM Plan'!K:K,MATCH(B2263,'2021 Certified EVM Plan'!E:E,0))=1,M2263,#N/A)</f>
        <v>#N/A</v>
      </c>
    </row>
    <row r="2264" spans="1:19" x14ac:dyDescent="0.25">
      <c r="A2264" s="22" t="s">
        <v>2906</v>
      </c>
      <c r="B2264" s="22">
        <v>6764</v>
      </c>
      <c r="C2264" s="22">
        <v>6</v>
      </c>
      <c r="D2264" s="27">
        <v>1.1506355910961099E-5</v>
      </c>
      <c r="E2264" s="22">
        <v>42491102</v>
      </c>
      <c r="F2264" s="22" t="s">
        <v>3313</v>
      </c>
      <c r="G2264" s="22" t="s">
        <v>3314</v>
      </c>
      <c r="H2264" s="22">
        <v>1851.84443188861</v>
      </c>
      <c r="I2264" s="24">
        <f>'EVM CPZ List'!$D2264*'EVM CPZ List'!$C2264</f>
        <v>6.90381354657666E-5</v>
      </c>
      <c r="J2264" s="25">
        <f>INDEX('Pivot of Risk Data'!A:A,MATCH('EVM CPZ List'!$B2264,'Pivot of Risk Data'!B:B,0),1)</f>
        <v>2226</v>
      </c>
      <c r="K2264" s="22">
        <f>0.000621371*'EVM CPZ List'!$H2264</f>
        <v>1.1506824264870574</v>
      </c>
      <c r="L2264" s="22">
        <f>L2263+'EVM CPZ List'!$K2264</f>
        <v>24220.380290002813</v>
      </c>
      <c r="M2264" s="22">
        <f>M2263-'EVM CPZ List'!$I2264</f>
        <v>7.8368396943063523E-2</v>
      </c>
      <c r="N2264" s="7" t="e">
        <f>INDEX('2021 Certified EVM Plan'!G:G,MATCH(B2264,'2021 Certified EVM Plan'!E:E,0))</f>
        <v>#N/A</v>
      </c>
      <c r="O2264" s="7" t="e">
        <f>INDEX('2021 Certified EVM Plan'!M:M,MATCH(B2264,'2021 Certified EVM Plan'!E:E,0))</f>
        <v>#N/A</v>
      </c>
      <c r="P2264" s="7">
        <f t="shared" si="35"/>
        <v>1</v>
      </c>
      <c r="Q2264" s="26" t="e">
        <f>IF(INDEX('2021 Certified EVM Plan'!H:H,MATCH(B2264,'2021 Certified EVM Plan'!E:E,0))=1,M2264,#N/A)</f>
        <v>#N/A</v>
      </c>
      <c r="R2264" s="26" t="e">
        <f>IF(INDEX('2021 Certified EVM Plan'!J:J,MATCH(B2264,'2021 Certified EVM Plan'!E:E,0))=1,M2264,#N/A)</f>
        <v>#N/A</v>
      </c>
      <c r="S2264" s="26" t="e">
        <f>IF(INDEX('2021 Certified EVM Plan'!K:K,MATCH(B2264,'2021 Certified EVM Plan'!E:E,0))=1,M2264,#N/A)</f>
        <v>#N/A</v>
      </c>
    </row>
    <row r="2265" spans="1:19" x14ac:dyDescent="0.25">
      <c r="A2265" s="22" t="s">
        <v>964</v>
      </c>
      <c r="B2265" s="22">
        <v>8385</v>
      </c>
      <c r="C2265" s="22">
        <v>3</v>
      </c>
      <c r="D2265" s="27">
        <v>1.14431219499056E-5</v>
      </c>
      <c r="E2265" s="22">
        <v>192311141</v>
      </c>
      <c r="F2265" s="22" t="s">
        <v>1236</v>
      </c>
      <c r="G2265" s="22" t="s">
        <v>1539</v>
      </c>
      <c r="H2265" s="22">
        <v>895.77397641662003</v>
      </c>
      <c r="I2265" s="24">
        <f>'EVM CPZ List'!$D2265*'EVM CPZ List'!$C2265</f>
        <v>3.4329365849716803E-5</v>
      </c>
      <c r="J2265" s="25">
        <f>INDEX('Pivot of Risk Data'!A:A,MATCH('EVM CPZ List'!$B2265,'Pivot of Risk Data'!B:B,0),1)</f>
        <v>2227</v>
      </c>
      <c r="K2265" s="22">
        <f>0.000621371*'EVM CPZ List'!$H2265</f>
        <v>0.55660797149997165</v>
      </c>
      <c r="L2265" s="22">
        <f>L2264+'EVM CPZ List'!$K2265</f>
        <v>24220.936897974312</v>
      </c>
      <c r="M2265" s="22">
        <f>M2264-'EVM CPZ List'!$I2265</f>
        <v>7.8334067577213812E-2</v>
      </c>
      <c r="N2265" s="7" t="e">
        <f>INDEX('2021 Certified EVM Plan'!G:G,MATCH(B2265,'2021 Certified EVM Plan'!E:E,0))</f>
        <v>#N/A</v>
      </c>
      <c r="O2265" s="7" t="e">
        <f>INDEX('2021 Certified EVM Plan'!M:M,MATCH(B2265,'2021 Certified EVM Plan'!E:E,0))</f>
        <v>#N/A</v>
      </c>
      <c r="P2265" s="7">
        <f t="shared" si="35"/>
        <v>1</v>
      </c>
      <c r="Q2265" s="26" t="e">
        <f>IF(INDEX('2021 Certified EVM Plan'!H:H,MATCH(B2265,'2021 Certified EVM Plan'!E:E,0))=1,M2265,#N/A)</f>
        <v>#N/A</v>
      </c>
      <c r="R2265" s="26" t="e">
        <f>IF(INDEX('2021 Certified EVM Plan'!J:J,MATCH(B2265,'2021 Certified EVM Plan'!E:E,0))=1,M2265,#N/A)</f>
        <v>#N/A</v>
      </c>
      <c r="S2265" s="26" t="e">
        <f>IF(INDEX('2021 Certified EVM Plan'!K:K,MATCH(B2265,'2021 Certified EVM Plan'!E:E,0))=1,M2265,#N/A)</f>
        <v>#N/A</v>
      </c>
    </row>
    <row r="2266" spans="1:19" x14ac:dyDescent="0.25">
      <c r="A2266" s="22" t="s">
        <v>2906</v>
      </c>
      <c r="B2266" s="22">
        <v>7215</v>
      </c>
      <c r="C2266" s="22">
        <v>32</v>
      </c>
      <c r="D2266" s="27">
        <v>1.1354474085204799E-5</v>
      </c>
      <c r="E2266" s="22">
        <v>24251101</v>
      </c>
      <c r="F2266" s="22" t="s">
        <v>3027</v>
      </c>
      <c r="G2266" s="22" t="s">
        <v>3079</v>
      </c>
      <c r="H2266" s="22">
        <v>2949.4430694887501</v>
      </c>
      <c r="I2266" s="24">
        <f>'EVM CPZ List'!$D2266*'EVM CPZ List'!$C2266</f>
        <v>3.6334317072655358E-4</v>
      </c>
      <c r="J2266" s="25">
        <f>INDEX('Pivot of Risk Data'!A:A,MATCH('EVM CPZ List'!$B2266,'Pivot of Risk Data'!B:B,0),1)</f>
        <v>2228</v>
      </c>
      <c r="K2266" s="22">
        <f>0.000621371*'EVM CPZ List'!$H2266</f>
        <v>1.8326983895312943</v>
      </c>
      <c r="L2266" s="22">
        <f>L2265+'EVM CPZ List'!$K2266</f>
        <v>24222.769596363843</v>
      </c>
      <c r="M2266" s="22">
        <f>M2265-'EVM CPZ List'!$I2266</f>
        <v>7.7970724406487252E-2</v>
      </c>
      <c r="N2266" s="7" t="e">
        <f>INDEX('2021 Certified EVM Plan'!G:G,MATCH(B2266,'2021 Certified EVM Plan'!E:E,0))</f>
        <v>#N/A</v>
      </c>
      <c r="O2266" s="7" t="e">
        <f>INDEX('2021 Certified EVM Plan'!M:M,MATCH(B2266,'2021 Certified EVM Plan'!E:E,0))</f>
        <v>#N/A</v>
      </c>
      <c r="P2266" s="7">
        <f t="shared" si="35"/>
        <v>1</v>
      </c>
      <c r="Q2266" s="26" t="e">
        <f>IF(INDEX('2021 Certified EVM Plan'!H:H,MATCH(B2266,'2021 Certified EVM Plan'!E:E,0))=1,M2266,#N/A)</f>
        <v>#N/A</v>
      </c>
      <c r="R2266" s="26" t="e">
        <f>IF(INDEX('2021 Certified EVM Plan'!J:J,MATCH(B2266,'2021 Certified EVM Plan'!E:E,0))=1,M2266,#N/A)</f>
        <v>#N/A</v>
      </c>
      <c r="S2266" s="26" t="e">
        <f>IF(INDEX('2021 Certified EVM Plan'!K:K,MATCH(B2266,'2021 Certified EVM Plan'!E:E,0))=1,M2266,#N/A)</f>
        <v>#N/A</v>
      </c>
    </row>
    <row r="2267" spans="1:19" x14ac:dyDescent="0.25">
      <c r="A2267" s="22" t="s">
        <v>2195</v>
      </c>
      <c r="B2267" s="22">
        <v>3490</v>
      </c>
      <c r="C2267" s="22">
        <v>1</v>
      </c>
      <c r="D2267" s="27">
        <v>1.11522878845206E-5</v>
      </c>
      <c r="E2267" s="22">
        <v>83182106</v>
      </c>
      <c r="F2267" s="22" t="s">
        <v>2880</v>
      </c>
      <c r="G2267" s="22" t="s">
        <v>2881</v>
      </c>
      <c r="H2267" s="22">
        <v>2566.3114908112998</v>
      </c>
      <c r="I2267" s="24">
        <f>'EVM CPZ List'!$D2267*'EVM CPZ List'!$C2267</f>
        <v>1.11522878845206E-5</v>
      </c>
      <c r="J2267" s="25">
        <f>INDEX('Pivot of Risk Data'!A:A,MATCH('EVM CPZ List'!$B2267,'Pivot of Risk Data'!B:B,0),1)</f>
        <v>2229</v>
      </c>
      <c r="K2267" s="22">
        <f>0.000621371*'EVM CPZ List'!$H2267</f>
        <v>1.5946315373569082</v>
      </c>
      <c r="L2267" s="22">
        <f>L2266+'EVM CPZ List'!$K2267</f>
        <v>24224.364227901202</v>
      </c>
      <c r="M2267" s="22">
        <f>M2266-'EVM CPZ List'!$I2267</f>
        <v>7.795957211860273E-2</v>
      </c>
      <c r="N2267" s="7" t="e">
        <f>INDEX('2021 Certified EVM Plan'!G:G,MATCH(B2267,'2021 Certified EVM Plan'!E:E,0))</f>
        <v>#N/A</v>
      </c>
      <c r="O2267" s="7" t="e">
        <f>INDEX('2021 Certified EVM Plan'!M:M,MATCH(B2267,'2021 Certified EVM Plan'!E:E,0))</f>
        <v>#N/A</v>
      </c>
      <c r="P2267" s="7">
        <f t="shared" si="35"/>
        <v>1</v>
      </c>
      <c r="Q2267" s="26" t="e">
        <f>IF(INDEX('2021 Certified EVM Plan'!H:H,MATCH(B2267,'2021 Certified EVM Plan'!E:E,0))=1,M2267,#N/A)</f>
        <v>#N/A</v>
      </c>
      <c r="R2267" s="26" t="e">
        <f>IF(INDEX('2021 Certified EVM Plan'!J:J,MATCH(B2267,'2021 Certified EVM Plan'!E:E,0))=1,M2267,#N/A)</f>
        <v>#N/A</v>
      </c>
      <c r="S2267" s="26" t="e">
        <f>IF(INDEX('2021 Certified EVM Plan'!K:K,MATCH(B2267,'2021 Certified EVM Plan'!E:E,0))=1,M2267,#N/A)</f>
        <v>#N/A</v>
      </c>
    </row>
    <row r="2268" spans="1:19" x14ac:dyDescent="0.25">
      <c r="A2268" s="22" t="s">
        <v>2195</v>
      </c>
      <c r="B2268" s="22">
        <v>5661</v>
      </c>
      <c r="C2268" s="22">
        <v>9</v>
      </c>
      <c r="D2268" s="27">
        <v>1.10676739770766E-5</v>
      </c>
      <c r="E2268" s="22">
        <v>82841101</v>
      </c>
      <c r="F2268" s="22" t="s">
        <v>2198</v>
      </c>
      <c r="G2268" s="22" t="s">
        <v>2202</v>
      </c>
      <c r="H2268" s="22">
        <v>724.72489103764099</v>
      </c>
      <c r="I2268" s="24">
        <f>'EVM CPZ List'!$D2268*'EVM CPZ List'!$C2268</f>
        <v>9.96090657936894E-5</v>
      </c>
      <c r="J2268" s="25">
        <f>INDEX('Pivot of Risk Data'!A:A,MATCH('EVM CPZ List'!$B2268,'Pivot of Risk Data'!B:B,0),1)</f>
        <v>2230</v>
      </c>
      <c r="K2268" s="22">
        <f>0.000621371*'EVM CPZ List'!$H2268</f>
        <v>0.45032303026895004</v>
      </c>
      <c r="L2268" s="22">
        <f>L2267+'EVM CPZ List'!$K2268</f>
        <v>24224.814550931471</v>
      </c>
      <c r="M2268" s="22">
        <f>M2267-'EVM CPZ List'!$I2268</f>
        <v>7.7859963052809039E-2</v>
      </c>
      <c r="N2268" s="7" t="e">
        <f>INDEX('2021 Certified EVM Plan'!G:G,MATCH(B2268,'2021 Certified EVM Plan'!E:E,0))</f>
        <v>#N/A</v>
      </c>
      <c r="O2268" s="7" t="e">
        <f>INDEX('2021 Certified EVM Plan'!M:M,MATCH(B2268,'2021 Certified EVM Plan'!E:E,0))</f>
        <v>#N/A</v>
      </c>
      <c r="P2268" s="7">
        <f t="shared" si="35"/>
        <v>1</v>
      </c>
      <c r="Q2268" s="26" t="e">
        <f>IF(INDEX('2021 Certified EVM Plan'!H:H,MATCH(B2268,'2021 Certified EVM Plan'!E:E,0))=1,M2268,#N/A)</f>
        <v>#N/A</v>
      </c>
      <c r="R2268" s="26" t="e">
        <f>IF(INDEX('2021 Certified EVM Plan'!J:J,MATCH(B2268,'2021 Certified EVM Plan'!E:E,0))=1,M2268,#N/A)</f>
        <v>#N/A</v>
      </c>
      <c r="S2268" s="26" t="e">
        <f>IF(INDEX('2021 Certified EVM Plan'!K:K,MATCH(B2268,'2021 Certified EVM Plan'!E:E,0))=1,M2268,#N/A)</f>
        <v>#N/A</v>
      </c>
    </row>
    <row r="2269" spans="1:19" x14ac:dyDescent="0.25">
      <c r="A2269" s="22" t="s">
        <v>964</v>
      </c>
      <c r="B2269" s="22">
        <v>2826</v>
      </c>
      <c r="C2269" s="22">
        <v>26</v>
      </c>
      <c r="D2269" s="27">
        <v>1.0919393117719301E-5</v>
      </c>
      <c r="E2269" s="22">
        <v>42811111</v>
      </c>
      <c r="F2269" s="22" t="s">
        <v>1092</v>
      </c>
      <c r="G2269" s="22" t="s">
        <v>1138</v>
      </c>
      <c r="H2269" s="22">
        <v>2197.6127282280199</v>
      </c>
      <c r="I2269" s="24">
        <f>'EVM CPZ List'!$D2269*'EVM CPZ List'!$C2269</f>
        <v>2.8390422106070183E-4</v>
      </c>
      <c r="J2269" s="25">
        <f>INDEX('Pivot of Risk Data'!A:A,MATCH('EVM CPZ List'!$B2269,'Pivot of Risk Data'!B:B,0),1)</f>
        <v>2231</v>
      </c>
      <c r="K2269" s="22">
        <f>0.000621371*'EVM CPZ List'!$H2269</f>
        <v>1.365532818551773</v>
      </c>
      <c r="L2269" s="22">
        <f>L2268+'EVM CPZ List'!$K2269</f>
        <v>24226.180083750023</v>
      </c>
      <c r="M2269" s="22">
        <f>M2268-'EVM CPZ List'!$I2269</f>
        <v>7.757605883174834E-2</v>
      </c>
      <c r="N2269" s="7" t="e">
        <f>INDEX('2021 Certified EVM Plan'!G:G,MATCH(B2269,'2021 Certified EVM Plan'!E:E,0))</f>
        <v>#N/A</v>
      </c>
      <c r="O2269" s="7" t="e">
        <f>INDEX('2021 Certified EVM Plan'!M:M,MATCH(B2269,'2021 Certified EVM Plan'!E:E,0))</f>
        <v>#N/A</v>
      </c>
      <c r="P2269" s="7">
        <f t="shared" si="35"/>
        <v>1</v>
      </c>
      <c r="Q2269" s="26" t="e">
        <f>IF(INDEX('2021 Certified EVM Plan'!H:H,MATCH(B2269,'2021 Certified EVM Plan'!E:E,0))=1,M2269,#N/A)</f>
        <v>#N/A</v>
      </c>
      <c r="R2269" s="26" t="e">
        <f>IF(INDEX('2021 Certified EVM Plan'!J:J,MATCH(B2269,'2021 Certified EVM Plan'!E:E,0))=1,M2269,#N/A)</f>
        <v>#N/A</v>
      </c>
      <c r="S2269" s="26" t="e">
        <f>IF(INDEX('2021 Certified EVM Plan'!K:K,MATCH(B2269,'2021 Certified EVM Plan'!E:E,0))=1,M2269,#N/A)</f>
        <v>#N/A</v>
      </c>
    </row>
    <row r="2270" spans="1:19" x14ac:dyDescent="0.25">
      <c r="A2270" s="22" t="s">
        <v>2906</v>
      </c>
      <c r="B2270" s="22">
        <v>9376</v>
      </c>
      <c r="C2270" s="22">
        <v>6</v>
      </c>
      <c r="D2270" s="27">
        <v>1.0833406024987099E-5</v>
      </c>
      <c r="E2270" s="22">
        <v>43091103</v>
      </c>
      <c r="F2270" s="22" t="s">
        <v>3082</v>
      </c>
      <c r="G2270" s="22" t="s">
        <v>3083</v>
      </c>
      <c r="H2270" s="22">
        <v>549.34563195914302</v>
      </c>
      <c r="I2270" s="24">
        <f>'EVM CPZ List'!$D2270*'EVM CPZ List'!$C2270</f>
        <v>6.5000436149922596E-5</v>
      </c>
      <c r="J2270" s="25">
        <f>INDEX('Pivot of Risk Data'!A:A,MATCH('EVM CPZ List'!$B2270,'Pivot of Risk Data'!B:B,0),1)</f>
        <v>2232</v>
      </c>
      <c r="K2270" s="22">
        <f>0.000621371*'EVM CPZ List'!$H2270</f>
        <v>0.34134744467608469</v>
      </c>
      <c r="L2270" s="22">
        <f>L2269+'EVM CPZ List'!$K2270</f>
        <v>24226.521431194698</v>
      </c>
      <c r="M2270" s="22">
        <f>M2269-'EVM CPZ List'!$I2270</f>
        <v>7.7511058395598423E-2</v>
      </c>
      <c r="N2270" s="7" t="e">
        <f>INDEX('2021 Certified EVM Plan'!G:G,MATCH(B2270,'2021 Certified EVM Plan'!E:E,0))</f>
        <v>#N/A</v>
      </c>
      <c r="O2270" s="7" t="e">
        <f>INDEX('2021 Certified EVM Plan'!M:M,MATCH(B2270,'2021 Certified EVM Plan'!E:E,0))</f>
        <v>#N/A</v>
      </c>
      <c r="P2270" s="7">
        <f t="shared" si="35"/>
        <v>1</v>
      </c>
      <c r="Q2270" s="26" t="e">
        <f>IF(INDEX('2021 Certified EVM Plan'!H:H,MATCH(B2270,'2021 Certified EVM Plan'!E:E,0))=1,M2270,#N/A)</f>
        <v>#N/A</v>
      </c>
      <c r="R2270" s="26" t="e">
        <f>IF(INDEX('2021 Certified EVM Plan'!J:J,MATCH(B2270,'2021 Certified EVM Plan'!E:E,0))=1,M2270,#N/A)</f>
        <v>#N/A</v>
      </c>
      <c r="S2270" s="26" t="e">
        <f>IF(INDEX('2021 Certified EVM Plan'!K:K,MATCH(B2270,'2021 Certified EVM Plan'!E:E,0))=1,M2270,#N/A)</f>
        <v>#N/A</v>
      </c>
    </row>
    <row r="2271" spans="1:19" x14ac:dyDescent="0.25">
      <c r="A2271" s="22" t="s">
        <v>8</v>
      </c>
      <c r="B2271" s="22">
        <v>546</v>
      </c>
      <c r="C2271" s="22">
        <v>40</v>
      </c>
      <c r="D2271" s="27">
        <v>1.07258620897836E-5</v>
      </c>
      <c r="E2271" s="22">
        <v>152481107</v>
      </c>
      <c r="F2271" s="22" t="s">
        <v>261</v>
      </c>
      <c r="G2271" s="22" t="s">
        <v>340</v>
      </c>
      <c r="H2271" s="22">
        <v>3726.96123560465</v>
      </c>
      <c r="I2271" s="24">
        <f>'EVM CPZ List'!$D2271*'EVM CPZ List'!$C2271</f>
        <v>4.2903448359134396E-4</v>
      </c>
      <c r="J2271" s="25">
        <f>INDEX('Pivot of Risk Data'!A:A,MATCH('EVM CPZ List'!$B2271,'Pivot of Risk Data'!B:B,0),1)</f>
        <v>2233</v>
      </c>
      <c r="K2271" s="22">
        <f>0.000621371*'EVM CPZ List'!$H2271</f>
        <v>2.3158256299288968</v>
      </c>
      <c r="L2271" s="22">
        <f>L2270+'EVM CPZ List'!$K2271</f>
        <v>24228.837256824627</v>
      </c>
      <c r="M2271" s="22">
        <f>M2270-'EVM CPZ List'!$I2271</f>
        <v>7.708202391200708E-2</v>
      </c>
      <c r="N2271" s="7" t="e">
        <f>INDEX('2021 Certified EVM Plan'!G:G,MATCH(B2271,'2021 Certified EVM Plan'!E:E,0))</f>
        <v>#N/A</v>
      </c>
      <c r="O2271" s="7" t="e">
        <f>INDEX('2021 Certified EVM Plan'!M:M,MATCH(B2271,'2021 Certified EVM Plan'!E:E,0))</f>
        <v>#N/A</v>
      </c>
      <c r="P2271" s="7">
        <f t="shared" si="35"/>
        <v>1</v>
      </c>
      <c r="Q2271" s="26" t="e">
        <f>IF(INDEX('2021 Certified EVM Plan'!H:H,MATCH(B2271,'2021 Certified EVM Plan'!E:E,0))=1,M2271,#N/A)</f>
        <v>#N/A</v>
      </c>
      <c r="R2271" s="26" t="e">
        <f>IF(INDEX('2021 Certified EVM Plan'!J:J,MATCH(B2271,'2021 Certified EVM Plan'!E:E,0))=1,M2271,#N/A)</f>
        <v>#N/A</v>
      </c>
      <c r="S2271" s="26" t="e">
        <f>IF(INDEX('2021 Certified EVM Plan'!K:K,MATCH(B2271,'2021 Certified EVM Plan'!E:E,0))=1,M2271,#N/A)</f>
        <v>#N/A</v>
      </c>
    </row>
    <row r="2272" spans="1:19" x14ac:dyDescent="0.25">
      <c r="A2272" s="22" t="s">
        <v>2195</v>
      </c>
      <c r="B2272" s="22">
        <v>8373</v>
      </c>
      <c r="C2272" s="22">
        <v>10</v>
      </c>
      <c r="D2272" s="27">
        <v>1.0592159083532E-5</v>
      </c>
      <c r="E2272" s="22">
        <v>83622106</v>
      </c>
      <c r="F2272" s="22" t="s">
        <v>2200</v>
      </c>
      <c r="G2272" s="22" t="s">
        <v>2221</v>
      </c>
      <c r="H2272" s="22">
        <v>828.20557842882602</v>
      </c>
      <c r="I2272" s="24">
        <f>'EVM CPZ List'!$D2272*'EVM CPZ List'!$C2272</f>
        <v>1.0592159083532E-4</v>
      </c>
      <c r="J2272" s="25">
        <f>INDEX('Pivot of Risk Data'!A:A,MATCH('EVM CPZ List'!$B2272,'Pivot of Risk Data'!B:B,0),1)</f>
        <v>2234</v>
      </c>
      <c r="K2272" s="22">
        <f>0.000621371*'EVM CPZ List'!$H2272</f>
        <v>0.51462292847389801</v>
      </c>
      <c r="L2272" s="22">
        <f>L2271+'EVM CPZ List'!$K2272</f>
        <v>24229.3518797531</v>
      </c>
      <c r="M2272" s="22">
        <f>M2271-'EVM CPZ List'!$I2272</f>
        <v>7.697610232117176E-2</v>
      </c>
      <c r="N2272" s="7" t="e">
        <f>INDEX('2021 Certified EVM Plan'!G:G,MATCH(B2272,'2021 Certified EVM Plan'!E:E,0))</f>
        <v>#N/A</v>
      </c>
      <c r="O2272" s="7" t="e">
        <f>INDEX('2021 Certified EVM Plan'!M:M,MATCH(B2272,'2021 Certified EVM Plan'!E:E,0))</f>
        <v>#N/A</v>
      </c>
      <c r="P2272" s="7">
        <f t="shared" si="35"/>
        <v>1</v>
      </c>
      <c r="Q2272" s="26" t="e">
        <f>IF(INDEX('2021 Certified EVM Plan'!H:H,MATCH(B2272,'2021 Certified EVM Plan'!E:E,0))=1,M2272,#N/A)</f>
        <v>#N/A</v>
      </c>
      <c r="R2272" s="26" t="e">
        <f>IF(INDEX('2021 Certified EVM Plan'!J:J,MATCH(B2272,'2021 Certified EVM Plan'!E:E,0))=1,M2272,#N/A)</f>
        <v>#N/A</v>
      </c>
      <c r="S2272" s="26" t="e">
        <f>IF(INDEX('2021 Certified EVM Plan'!K:K,MATCH(B2272,'2021 Certified EVM Plan'!E:E,0))=1,M2272,#N/A)</f>
        <v>#N/A</v>
      </c>
    </row>
    <row r="2273" spans="1:19" x14ac:dyDescent="0.25">
      <c r="A2273" s="22" t="s">
        <v>2195</v>
      </c>
      <c r="B2273" s="22">
        <v>5867</v>
      </c>
      <c r="C2273" s="22">
        <v>46</v>
      </c>
      <c r="D2273" s="27">
        <v>1.04335236932125E-5</v>
      </c>
      <c r="E2273" s="22">
        <v>82931101</v>
      </c>
      <c r="F2273" s="22" t="s">
        <v>2254</v>
      </c>
      <c r="G2273" s="22" t="s">
        <v>2293</v>
      </c>
      <c r="H2273" s="22">
        <v>3614.1844412933701</v>
      </c>
      <c r="I2273" s="24">
        <f>'EVM CPZ List'!$D2273*'EVM CPZ List'!$C2273</f>
        <v>4.7994208988777498E-4</v>
      </c>
      <c r="J2273" s="25">
        <f>INDEX('Pivot of Risk Data'!A:A,MATCH('EVM CPZ List'!$B2273,'Pivot of Risk Data'!B:B,0),1)</f>
        <v>2235</v>
      </c>
      <c r="K2273" s="22">
        <f>0.000621371*'EVM CPZ List'!$H2273</f>
        <v>2.2457494004709027</v>
      </c>
      <c r="L2273" s="22">
        <f>L2272+'EVM CPZ List'!$K2273</f>
        <v>24231.59762915357</v>
      </c>
      <c r="M2273" s="22">
        <f>M2272-'EVM CPZ List'!$I2273</f>
        <v>7.6496160231283986E-2</v>
      </c>
      <c r="N2273" s="7" t="e">
        <f>INDEX('2021 Certified EVM Plan'!G:G,MATCH(B2273,'2021 Certified EVM Plan'!E:E,0))</f>
        <v>#N/A</v>
      </c>
      <c r="O2273" s="7" t="e">
        <f>INDEX('2021 Certified EVM Plan'!M:M,MATCH(B2273,'2021 Certified EVM Plan'!E:E,0))</f>
        <v>#N/A</v>
      </c>
      <c r="P2273" s="7">
        <f t="shared" si="35"/>
        <v>1</v>
      </c>
      <c r="Q2273" s="26" t="e">
        <f>IF(INDEX('2021 Certified EVM Plan'!H:H,MATCH(B2273,'2021 Certified EVM Plan'!E:E,0))=1,M2273,#N/A)</f>
        <v>#N/A</v>
      </c>
      <c r="R2273" s="26" t="e">
        <f>IF(INDEX('2021 Certified EVM Plan'!J:J,MATCH(B2273,'2021 Certified EVM Plan'!E:E,0))=1,M2273,#N/A)</f>
        <v>#N/A</v>
      </c>
      <c r="S2273" s="26" t="e">
        <f>IF(INDEX('2021 Certified EVM Plan'!K:K,MATCH(B2273,'2021 Certified EVM Plan'!E:E,0))=1,M2273,#N/A)</f>
        <v>#N/A</v>
      </c>
    </row>
    <row r="2274" spans="1:19" x14ac:dyDescent="0.25">
      <c r="A2274" s="22" t="s">
        <v>964</v>
      </c>
      <c r="B2274" s="22">
        <v>7098</v>
      </c>
      <c r="C2274" s="22">
        <v>17</v>
      </c>
      <c r="D2274" s="27">
        <v>1.0316058381105999E-5</v>
      </c>
      <c r="E2274" s="22">
        <v>192171103</v>
      </c>
      <c r="F2274" s="22" t="s">
        <v>1034</v>
      </c>
      <c r="G2274" s="22" t="s">
        <v>1187</v>
      </c>
      <c r="H2274" s="22">
        <v>6235.9798470875003</v>
      </c>
      <c r="I2274" s="24">
        <f>'EVM CPZ List'!$D2274*'EVM CPZ List'!$C2274</f>
        <v>1.75372992478802E-4</v>
      </c>
      <c r="J2274" s="25">
        <f>INDEX('Pivot of Risk Data'!A:A,MATCH('EVM CPZ List'!$B2274,'Pivot of Risk Data'!B:B,0),1)</f>
        <v>2236</v>
      </c>
      <c r="K2274" s="22">
        <f>0.000621371*'EVM CPZ List'!$H2274</f>
        <v>3.8748570335646071</v>
      </c>
      <c r="L2274" s="22">
        <f>L2273+'EVM CPZ List'!$K2274</f>
        <v>24235.472486187133</v>
      </c>
      <c r="M2274" s="22">
        <f>M2273-'EVM CPZ List'!$I2274</f>
        <v>7.6320787238805185E-2</v>
      </c>
      <c r="N2274" s="7" t="e">
        <f>INDEX('2021 Certified EVM Plan'!G:G,MATCH(B2274,'2021 Certified EVM Plan'!E:E,0))</f>
        <v>#N/A</v>
      </c>
      <c r="O2274" s="7" t="e">
        <f>INDEX('2021 Certified EVM Plan'!M:M,MATCH(B2274,'2021 Certified EVM Plan'!E:E,0))</f>
        <v>#N/A</v>
      </c>
      <c r="P2274" s="7">
        <f t="shared" si="35"/>
        <v>1</v>
      </c>
      <c r="Q2274" s="26" t="e">
        <f>IF(INDEX('2021 Certified EVM Plan'!H:H,MATCH(B2274,'2021 Certified EVM Plan'!E:E,0))=1,M2274,#N/A)</f>
        <v>#N/A</v>
      </c>
      <c r="R2274" s="26" t="e">
        <f>IF(INDEX('2021 Certified EVM Plan'!J:J,MATCH(B2274,'2021 Certified EVM Plan'!E:E,0))=1,M2274,#N/A)</f>
        <v>#N/A</v>
      </c>
      <c r="S2274" s="26" t="e">
        <f>IF(INDEX('2021 Certified EVM Plan'!K:K,MATCH(B2274,'2021 Certified EVM Plan'!E:E,0))=1,M2274,#N/A)</f>
        <v>#N/A</v>
      </c>
    </row>
    <row r="2275" spans="1:19" x14ac:dyDescent="0.25">
      <c r="A2275" s="22" t="s">
        <v>8</v>
      </c>
      <c r="B2275" s="22">
        <v>8182</v>
      </c>
      <c r="C2275" s="22">
        <v>14</v>
      </c>
      <c r="D2275" s="27">
        <v>1.02152438627092E-5</v>
      </c>
      <c r="E2275" s="22">
        <v>153612109</v>
      </c>
      <c r="F2275" s="22" t="s">
        <v>351</v>
      </c>
      <c r="G2275" s="22" t="s">
        <v>392</v>
      </c>
      <c r="H2275" s="22">
        <v>1413.20192789214</v>
      </c>
      <c r="I2275" s="24">
        <f>'EVM CPZ List'!$D2275*'EVM CPZ List'!$C2275</f>
        <v>1.4301341407792881E-4</v>
      </c>
      <c r="J2275" s="25">
        <f>INDEX('Pivot of Risk Data'!A:A,MATCH('EVM CPZ List'!$B2275,'Pivot of Risk Data'!B:B,0),1)</f>
        <v>2237</v>
      </c>
      <c r="K2275" s="22">
        <f>0.000621371*'EVM CPZ List'!$H2275</f>
        <v>0.87812269513626695</v>
      </c>
      <c r="L2275" s="22">
        <f>L2274+'EVM CPZ List'!$K2275</f>
        <v>24236.350608882269</v>
      </c>
      <c r="M2275" s="22">
        <f>M2274-'EVM CPZ List'!$I2275</f>
        <v>7.6177773824727263E-2</v>
      </c>
      <c r="N2275" s="7" t="e">
        <f>INDEX('2021 Certified EVM Plan'!G:G,MATCH(B2275,'2021 Certified EVM Plan'!E:E,0))</f>
        <v>#N/A</v>
      </c>
      <c r="O2275" s="7" t="e">
        <f>INDEX('2021 Certified EVM Plan'!M:M,MATCH(B2275,'2021 Certified EVM Plan'!E:E,0))</f>
        <v>#N/A</v>
      </c>
      <c r="P2275" s="7">
        <f t="shared" si="35"/>
        <v>1</v>
      </c>
      <c r="Q2275" s="26" t="e">
        <f>IF(INDEX('2021 Certified EVM Plan'!H:H,MATCH(B2275,'2021 Certified EVM Plan'!E:E,0))=1,M2275,#N/A)</f>
        <v>#N/A</v>
      </c>
      <c r="R2275" s="26" t="e">
        <f>IF(INDEX('2021 Certified EVM Plan'!J:J,MATCH(B2275,'2021 Certified EVM Plan'!E:E,0))=1,M2275,#N/A)</f>
        <v>#N/A</v>
      </c>
      <c r="S2275" s="26" t="e">
        <f>IF(INDEX('2021 Certified EVM Plan'!K:K,MATCH(B2275,'2021 Certified EVM Plan'!E:E,0))=1,M2275,#N/A)</f>
        <v>#N/A</v>
      </c>
    </row>
    <row r="2276" spans="1:19" x14ac:dyDescent="0.25">
      <c r="A2276" s="22" t="s">
        <v>2195</v>
      </c>
      <c r="B2276" s="22">
        <v>3714</v>
      </c>
      <c r="C2276" s="22">
        <v>27</v>
      </c>
      <c r="D2276" s="27">
        <v>1.0187735342470499E-5</v>
      </c>
      <c r="E2276" s="22">
        <v>83622103</v>
      </c>
      <c r="F2276" s="22" t="s">
        <v>2258</v>
      </c>
      <c r="G2276" s="22" t="s">
        <v>2469</v>
      </c>
      <c r="H2276" s="22">
        <v>2080.9166670630998</v>
      </c>
      <c r="I2276" s="24">
        <f>'EVM CPZ List'!$D2276*'EVM CPZ List'!$C2276</f>
        <v>2.7506885424670349E-4</v>
      </c>
      <c r="J2276" s="25">
        <f>INDEX('Pivot of Risk Data'!A:A,MATCH('EVM CPZ List'!$B2276,'Pivot of Risk Data'!B:B,0),1)</f>
        <v>2238</v>
      </c>
      <c r="K2276" s="22">
        <f>0.000621371*'EVM CPZ List'!$H2276</f>
        <v>1.2930212703296653</v>
      </c>
      <c r="L2276" s="22">
        <f>L2275+'EVM CPZ List'!$K2276</f>
        <v>24237.643630152597</v>
      </c>
      <c r="M2276" s="22">
        <f>M2275-'EVM CPZ List'!$I2276</f>
        <v>7.5902704970480558E-2</v>
      </c>
      <c r="N2276" s="7" t="e">
        <f>INDEX('2021 Certified EVM Plan'!G:G,MATCH(B2276,'2021 Certified EVM Plan'!E:E,0))</f>
        <v>#N/A</v>
      </c>
      <c r="O2276" s="7" t="e">
        <f>INDEX('2021 Certified EVM Plan'!M:M,MATCH(B2276,'2021 Certified EVM Plan'!E:E,0))</f>
        <v>#N/A</v>
      </c>
      <c r="P2276" s="7">
        <f t="shared" si="35"/>
        <v>1</v>
      </c>
      <c r="Q2276" s="26" t="e">
        <f>IF(INDEX('2021 Certified EVM Plan'!H:H,MATCH(B2276,'2021 Certified EVM Plan'!E:E,0))=1,M2276,#N/A)</f>
        <v>#N/A</v>
      </c>
      <c r="R2276" s="26" t="e">
        <f>IF(INDEX('2021 Certified EVM Plan'!J:J,MATCH(B2276,'2021 Certified EVM Plan'!E:E,0))=1,M2276,#N/A)</f>
        <v>#N/A</v>
      </c>
      <c r="S2276" s="26" t="e">
        <f>IF(INDEX('2021 Certified EVM Plan'!K:K,MATCH(B2276,'2021 Certified EVM Plan'!E:E,0))=1,M2276,#N/A)</f>
        <v>#N/A</v>
      </c>
    </row>
    <row r="2277" spans="1:19" x14ac:dyDescent="0.25">
      <c r="A2277" s="22" t="s">
        <v>2906</v>
      </c>
      <c r="B2277" s="22">
        <v>6059</v>
      </c>
      <c r="C2277" s="22">
        <v>1</v>
      </c>
      <c r="D2277" s="27">
        <v>1.42299411738547E-5</v>
      </c>
      <c r="E2277" s="22">
        <v>42811113</v>
      </c>
      <c r="F2277" s="22" t="s">
        <v>1039</v>
      </c>
      <c r="G2277" s="22" t="s">
        <v>1271</v>
      </c>
      <c r="H2277" s="22">
        <v>1971.2642298190799</v>
      </c>
      <c r="I2277" s="24">
        <f>'EVM CPZ List'!$D2277*'EVM CPZ List'!$C2277</f>
        <v>1.42299411738547E-5</v>
      </c>
      <c r="J2277" s="25">
        <f>INDEX('Pivot of Risk Data'!A:A,MATCH('EVM CPZ List'!$B2277,'Pivot of Risk Data'!B:B,0),1)</f>
        <v>2239</v>
      </c>
      <c r="K2277" s="22">
        <f>0.000621371*'EVM CPZ List'!$H2277</f>
        <v>1.2248864257469114</v>
      </c>
      <c r="L2277" s="22">
        <f>L2276+'EVM CPZ List'!$K2277</f>
        <v>24238.868516578343</v>
      </c>
      <c r="M2277" s="22">
        <f>M2276-'EVM CPZ List'!$I2277</f>
        <v>7.5888475029306707E-2</v>
      </c>
      <c r="N2277" s="7" t="e">
        <f>INDEX('2021 Certified EVM Plan'!G:G,MATCH(B2277,'2021 Certified EVM Plan'!E:E,0))</f>
        <v>#N/A</v>
      </c>
      <c r="O2277" s="7" t="e">
        <f>INDEX('2021 Certified EVM Plan'!M:M,MATCH(B2277,'2021 Certified EVM Plan'!E:E,0))</f>
        <v>#N/A</v>
      </c>
      <c r="P2277" s="7">
        <f t="shared" si="35"/>
        <v>2</v>
      </c>
      <c r="Q2277" s="26" t="e">
        <f>IF(INDEX('2021 Certified EVM Plan'!H:H,MATCH(B2277,'2021 Certified EVM Plan'!E:E,0))=1,M2277,#N/A)</f>
        <v>#N/A</v>
      </c>
      <c r="R2277" s="26" t="e">
        <f>IF(INDEX('2021 Certified EVM Plan'!J:J,MATCH(B2277,'2021 Certified EVM Plan'!E:E,0))=1,M2277,#N/A)</f>
        <v>#N/A</v>
      </c>
      <c r="S2277" s="26" t="e">
        <f>IF(INDEX('2021 Certified EVM Plan'!K:K,MATCH(B2277,'2021 Certified EVM Plan'!E:E,0))=1,M2277,#N/A)</f>
        <v>#N/A</v>
      </c>
    </row>
    <row r="2278" spans="1:19" x14ac:dyDescent="0.25">
      <c r="A2278" s="22" t="s">
        <v>964</v>
      </c>
      <c r="B2278" s="22">
        <v>6059</v>
      </c>
      <c r="C2278" s="22">
        <v>19</v>
      </c>
      <c r="D2278" s="27">
        <v>9.9696250848816005E-6</v>
      </c>
      <c r="E2278" s="22">
        <v>42811113</v>
      </c>
      <c r="F2278" s="22" t="s">
        <v>1039</v>
      </c>
      <c r="G2278" s="22" t="s">
        <v>1271</v>
      </c>
      <c r="H2278" s="22">
        <v>1971.2642298190799</v>
      </c>
      <c r="I2278" s="24">
        <f>'EVM CPZ List'!$D2278*'EVM CPZ List'!$C2278</f>
        <v>1.894228766127504E-4</v>
      </c>
      <c r="J2278" s="25">
        <f>INDEX('Pivot of Risk Data'!A:A,MATCH('EVM CPZ List'!$B2278,'Pivot of Risk Data'!B:B,0),1)</f>
        <v>2239</v>
      </c>
      <c r="K2278" s="22">
        <f>0.000621371*'EVM CPZ List'!$H2278</f>
        <v>1.2248864257469114</v>
      </c>
      <c r="L2278" s="22">
        <f>L2277+'EVM CPZ List'!$K2278</f>
        <v>24240.093403004088</v>
      </c>
      <c r="M2278" s="22">
        <f>M2277-'EVM CPZ List'!$I2278</f>
        <v>7.5699052152693957E-2</v>
      </c>
      <c r="N2278" s="7" t="e">
        <f>INDEX('2021 Certified EVM Plan'!G:G,MATCH(B2278,'2021 Certified EVM Plan'!E:E,0))</f>
        <v>#N/A</v>
      </c>
      <c r="O2278" s="7" t="e">
        <f>INDEX('2021 Certified EVM Plan'!M:M,MATCH(B2278,'2021 Certified EVM Plan'!E:E,0))</f>
        <v>#N/A</v>
      </c>
      <c r="P2278" s="7">
        <f t="shared" si="35"/>
        <v>2</v>
      </c>
      <c r="Q2278" s="26" t="e">
        <f>IF(INDEX('2021 Certified EVM Plan'!H:H,MATCH(B2278,'2021 Certified EVM Plan'!E:E,0))=1,M2278,#N/A)</f>
        <v>#N/A</v>
      </c>
      <c r="R2278" s="26" t="e">
        <f>IF(INDEX('2021 Certified EVM Plan'!J:J,MATCH(B2278,'2021 Certified EVM Plan'!E:E,0))=1,M2278,#N/A)</f>
        <v>#N/A</v>
      </c>
      <c r="S2278" s="26" t="e">
        <f>IF(INDEX('2021 Certified EVM Plan'!K:K,MATCH(B2278,'2021 Certified EVM Plan'!E:E,0))=1,M2278,#N/A)</f>
        <v>#N/A</v>
      </c>
    </row>
    <row r="2279" spans="1:19" x14ac:dyDescent="0.25">
      <c r="A2279" s="22" t="s">
        <v>1672</v>
      </c>
      <c r="B2279" s="22">
        <v>7192</v>
      </c>
      <c r="C2279" s="22">
        <v>1</v>
      </c>
      <c r="D2279" s="27">
        <v>1.0152722848501599E-5</v>
      </c>
      <c r="E2279" s="22">
        <v>163201101</v>
      </c>
      <c r="F2279" s="22" t="s">
        <v>1683</v>
      </c>
      <c r="G2279" s="22" t="s">
        <v>2037</v>
      </c>
      <c r="H2279" s="22">
        <v>5487.8839079305098</v>
      </c>
      <c r="I2279" s="24">
        <f>'EVM CPZ List'!$D2279*'EVM CPZ List'!$C2279</f>
        <v>1.0152722848501599E-5</v>
      </c>
      <c r="J2279" s="25">
        <f>INDEX('Pivot of Risk Data'!A:A,MATCH('EVM CPZ List'!$B2279,'Pivot of Risk Data'!B:B,0),1)</f>
        <v>2240</v>
      </c>
      <c r="K2279" s="22">
        <f>0.000621371*'EVM CPZ List'!$H2279</f>
        <v>3.410011911754689</v>
      </c>
      <c r="L2279" s="22">
        <f>L2278+'EVM CPZ List'!$K2279</f>
        <v>24243.503414915842</v>
      </c>
      <c r="M2279" s="22">
        <f>M2278-'EVM CPZ List'!$I2279</f>
        <v>7.5688899429845455E-2</v>
      </c>
      <c r="N2279" s="7" t="e">
        <f>INDEX('2021 Certified EVM Plan'!G:G,MATCH(B2279,'2021 Certified EVM Plan'!E:E,0))</f>
        <v>#N/A</v>
      </c>
      <c r="O2279" s="7" t="e">
        <f>INDEX('2021 Certified EVM Plan'!M:M,MATCH(B2279,'2021 Certified EVM Plan'!E:E,0))</f>
        <v>#N/A</v>
      </c>
      <c r="P2279" s="7">
        <f t="shared" si="35"/>
        <v>1</v>
      </c>
      <c r="Q2279" s="26" t="e">
        <f>IF(INDEX('2021 Certified EVM Plan'!H:H,MATCH(B2279,'2021 Certified EVM Plan'!E:E,0))=1,M2279,#N/A)</f>
        <v>#N/A</v>
      </c>
      <c r="R2279" s="26" t="e">
        <f>IF(INDEX('2021 Certified EVM Plan'!J:J,MATCH(B2279,'2021 Certified EVM Plan'!E:E,0))=1,M2279,#N/A)</f>
        <v>#N/A</v>
      </c>
      <c r="S2279" s="26" t="e">
        <f>IF(INDEX('2021 Certified EVM Plan'!K:K,MATCH(B2279,'2021 Certified EVM Plan'!E:E,0))=1,M2279,#N/A)</f>
        <v>#N/A</v>
      </c>
    </row>
    <row r="2280" spans="1:19" x14ac:dyDescent="0.25">
      <c r="A2280" s="22" t="s">
        <v>2906</v>
      </c>
      <c r="B2280" s="22">
        <v>388</v>
      </c>
      <c r="C2280" s="22">
        <v>28</v>
      </c>
      <c r="D2280" s="27">
        <v>1.01001099886697E-5</v>
      </c>
      <c r="E2280" s="22">
        <v>24251104</v>
      </c>
      <c r="F2280" s="22" t="s">
        <v>3058</v>
      </c>
      <c r="G2280" s="22" t="s">
        <v>3120</v>
      </c>
      <c r="H2280" s="22">
        <v>6850.4288177669696</v>
      </c>
      <c r="I2280" s="24">
        <f>'EVM CPZ List'!$D2280*'EVM CPZ List'!$C2280</f>
        <v>2.8280307968275159E-4</v>
      </c>
      <c r="J2280" s="25">
        <f>INDEX('Pivot of Risk Data'!A:A,MATCH('EVM CPZ List'!$B2280,'Pivot of Risk Data'!B:B,0),1)</f>
        <v>2241</v>
      </c>
      <c r="K2280" s="22">
        <f>0.000621371*'EVM CPZ List'!$H2280</f>
        <v>4.2566578049246795</v>
      </c>
      <c r="L2280" s="22">
        <f>L2279+'EVM CPZ List'!$K2280</f>
        <v>24247.760072720768</v>
      </c>
      <c r="M2280" s="22">
        <f>M2279-'EVM CPZ List'!$I2280</f>
        <v>7.540609635016271E-2</v>
      </c>
      <c r="N2280" s="7" t="e">
        <f>INDEX('2021 Certified EVM Plan'!G:G,MATCH(B2280,'2021 Certified EVM Plan'!E:E,0))</f>
        <v>#N/A</v>
      </c>
      <c r="O2280" s="7" t="e">
        <f>INDEX('2021 Certified EVM Plan'!M:M,MATCH(B2280,'2021 Certified EVM Plan'!E:E,0))</f>
        <v>#N/A</v>
      </c>
      <c r="P2280" s="7">
        <f t="shared" si="35"/>
        <v>1</v>
      </c>
      <c r="Q2280" s="26" t="e">
        <f>IF(INDEX('2021 Certified EVM Plan'!H:H,MATCH(B2280,'2021 Certified EVM Plan'!E:E,0))=1,M2280,#N/A)</f>
        <v>#N/A</v>
      </c>
      <c r="R2280" s="26" t="e">
        <f>IF(INDEX('2021 Certified EVM Plan'!J:J,MATCH(B2280,'2021 Certified EVM Plan'!E:E,0))=1,M2280,#N/A)</f>
        <v>#N/A</v>
      </c>
      <c r="S2280" s="26" t="e">
        <f>IF(INDEX('2021 Certified EVM Plan'!K:K,MATCH(B2280,'2021 Certified EVM Plan'!E:E,0))=1,M2280,#N/A)</f>
        <v>#N/A</v>
      </c>
    </row>
    <row r="2281" spans="1:19" x14ac:dyDescent="0.25">
      <c r="A2281" s="22" t="s">
        <v>964</v>
      </c>
      <c r="B2281" s="22">
        <v>7484</v>
      </c>
      <c r="C2281" s="22">
        <v>35</v>
      </c>
      <c r="D2281" s="27">
        <v>1.00933478537606E-5</v>
      </c>
      <c r="E2281" s="22">
        <v>42811112</v>
      </c>
      <c r="F2281" s="22" t="s">
        <v>991</v>
      </c>
      <c r="G2281" s="22" t="s">
        <v>1176</v>
      </c>
      <c r="H2281" s="22">
        <v>3618.17262030762</v>
      </c>
      <c r="I2281" s="24">
        <f>'EVM CPZ List'!$D2281*'EVM CPZ List'!$C2281</f>
        <v>3.53267174881621E-4</v>
      </c>
      <c r="J2281" s="25">
        <f>INDEX('Pivot of Risk Data'!A:A,MATCH('EVM CPZ List'!$B2281,'Pivot of Risk Data'!B:B,0),1)</f>
        <v>2242</v>
      </c>
      <c r="K2281" s="22">
        <f>0.000621371*'EVM CPZ List'!$H2281</f>
        <v>2.2482275392531661</v>
      </c>
      <c r="L2281" s="22">
        <f>L2280+'EVM CPZ List'!$K2281</f>
        <v>24250.008300260022</v>
      </c>
      <c r="M2281" s="22">
        <f>M2280-'EVM CPZ List'!$I2281</f>
        <v>7.5052829175281083E-2</v>
      </c>
      <c r="N2281" s="7" t="e">
        <f>INDEX('2021 Certified EVM Plan'!G:G,MATCH(B2281,'2021 Certified EVM Plan'!E:E,0))</f>
        <v>#N/A</v>
      </c>
      <c r="O2281" s="7" t="e">
        <f>INDEX('2021 Certified EVM Plan'!M:M,MATCH(B2281,'2021 Certified EVM Plan'!E:E,0))</f>
        <v>#N/A</v>
      </c>
      <c r="P2281" s="7">
        <f t="shared" si="35"/>
        <v>1</v>
      </c>
      <c r="Q2281" s="26" t="e">
        <f>IF(INDEX('2021 Certified EVM Plan'!H:H,MATCH(B2281,'2021 Certified EVM Plan'!E:E,0))=1,M2281,#N/A)</f>
        <v>#N/A</v>
      </c>
      <c r="R2281" s="26" t="e">
        <f>IF(INDEX('2021 Certified EVM Plan'!J:J,MATCH(B2281,'2021 Certified EVM Plan'!E:E,0))=1,M2281,#N/A)</f>
        <v>#N/A</v>
      </c>
      <c r="S2281" s="26" t="e">
        <f>IF(INDEX('2021 Certified EVM Plan'!K:K,MATCH(B2281,'2021 Certified EVM Plan'!E:E,0))=1,M2281,#N/A)</f>
        <v>#N/A</v>
      </c>
    </row>
    <row r="2282" spans="1:19" x14ac:dyDescent="0.25">
      <c r="A2282" s="22" t="s">
        <v>2195</v>
      </c>
      <c r="B2282" s="22">
        <v>6747</v>
      </c>
      <c r="C2282" s="22">
        <v>25</v>
      </c>
      <c r="D2282" s="27">
        <v>9.9751075808909495E-6</v>
      </c>
      <c r="E2282" s="22">
        <v>183582101</v>
      </c>
      <c r="F2282" s="22" t="s">
        <v>2270</v>
      </c>
      <c r="G2282" s="22" t="s">
        <v>2271</v>
      </c>
      <c r="H2282" s="22">
        <v>2668.3534659629599</v>
      </c>
      <c r="I2282" s="24">
        <f>'EVM CPZ List'!$D2282*'EVM CPZ List'!$C2282</f>
        <v>2.4937768952227376E-4</v>
      </c>
      <c r="J2282" s="25">
        <f>INDEX('Pivot of Risk Data'!A:A,MATCH('EVM CPZ List'!$B2282,'Pivot of Risk Data'!B:B,0),1)</f>
        <v>2243</v>
      </c>
      <c r="K2282" s="22">
        <f>0.000621371*'EVM CPZ List'!$H2282</f>
        <v>1.6580374614988704</v>
      </c>
      <c r="L2282" s="22">
        <f>L2281+'EVM CPZ List'!$K2282</f>
        <v>24251.666337721523</v>
      </c>
      <c r="M2282" s="22">
        <f>M2281-'EVM CPZ List'!$I2282</f>
        <v>7.4803451485758815E-2</v>
      </c>
      <c r="N2282" s="7" t="e">
        <f>INDEX('2021 Certified EVM Plan'!G:G,MATCH(B2282,'2021 Certified EVM Plan'!E:E,0))</f>
        <v>#N/A</v>
      </c>
      <c r="O2282" s="7" t="e">
        <f>INDEX('2021 Certified EVM Plan'!M:M,MATCH(B2282,'2021 Certified EVM Plan'!E:E,0))</f>
        <v>#N/A</v>
      </c>
      <c r="P2282" s="7">
        <f t="shared" si="35"/>
        <v>1</v>
      </c>
      <c r="Q2282" s="26" t="e">
        <f>IF(INDEX('2021 Certified EVM Plan'!H:H,MATCH(B2282,'2021 Certified EVM Plan'!E:E,0))=1,M2282,#N/A)</f>
        <v>#N/A</v>
      </c>
      <c r="R2282" s="26" t="e">
        <f>IF(INDEX('2021 Certified EVM Plan'!J:J,MATCH(B2282,'2021 Certified EVM Plan'!E:E,0))=1,M2282,#N/A)</f>
        <v>#N/A</v>
      </c>
      <c r="S2282" s="26" t="e">
        <f>IF(INDEX('2021 Certified EVM Plan'!K:K,MATCH(B2282,'2021 Certified EVM Plan'!E:E,0))=1,M2282,#N/A)</f>
        <v>#N/A</v>
      </c>
    </row>
    <row r="2283" spans="1:19" x14ac:dyDescent="0.25">
      <c r="A2283" s="22" t="s">
        <v>539</v>
      </c>
      <c r="B2283" s="22">
        <v>3669</v>
      </c>
      <c r="C2283" s="22">
        <v>3</v>
      </c>
      <c r="D2283" s="27">
        <v>9.9468901231775003E-6</v>
      </c>
      <c r="E2283" s="22">
        <v>102831104</v>
      </c>
      <c r="F2283" s="22" t="s">
        <v>665</v>
      </c>
      <c r="G2283" s="22" t="s">
        <v>666</v>
      </c>
      <c r="H2283" s="22">
        <v>7211.2586865596904</v>
      </c>
      <c r="I2283" s="24">
        <f>'EVM CPZ List'!$D2283*'EVM CPZ List'!$C2283</f>
        <v>2.9840670369532501E-5</v>
      </c>
      <c r="J2283" s="25">
        <f>INDEX('Pivot of Risk Data'!A:A,MATCH('EVM CPZ List'!$B2283,'Pivot of Risk Data'!B:B,0),1)</f>
        <v>2244</v>
      </c>
      <c r="K2283" s="22">
        <f>0.000621371*'EVM CPZ List'!$H2283</f>
        <v>4.4808670213262811</v>
      </c>
      <c r="L2283" s="22">
        <f>L2282+'EVM CPZ List'!$K2283</f>
        <v>24256.147204742851</v>
      </c>
      <c r="M2283" s="22">
        <f>M2282-'EVM CPZ List'!$I2283</f>
        <v>7.4773610815389288E-2</v>
      </c>
      <c r="N2283" s="7" t="e">
        <f>INDEX('2021 Certified EVM Plan'!G:G,MATCH(B2283,'2021 Certified EVM Plan'!E:E,0))</f>
        <v>#N/A</v>
      </c>
      <c r="O2283" s="7" t="e">
        <f>INDEX('2021 Certified EVM Plan'!M:M,MATCH(B2283,'2021 Certified EVM Plan'!E:E,0))</f>
        <v>#N/A</v>
      </c>
      <c r="P2283" s="7">
        <f t="shared" si="35"/>
        <v>1</v>
      </c>
      <c r="Q2283" s="26" t="e">
        <f>IF(INDEX('2021 Certified EVM Plan'!H:H,MATCH(B2283,'2021 Certified EVM Plan'!E:E,0))=1,M2283,#N/A)</f>
        <v>#N/A</v>
      </c>
      <c r="R2283" s="26" t="e">
        <f>IF(INDEX('2021 Certified EVM Plan'!J:J,MATCH(B2283,'2021 Certified EVM Plan'!E:E,0))=1,M2283,#N/A)</f>
        <v>#N/A</v>
      </c>
      <c r="S2283" s="26" t="e">
        <f>IF(INDEX('2021 Certified EVM Plan'!K:K,MATCH(B2283,'2021 Certified EVM Plan'!E:E,0))=1,M2283,#N/A)</f>
        <v>#N/A</v>
      </c>
    </row>
    <row r="2284" spans="1:19" x14ac:dyDescent="0.25">
      <c r="A2284" s="22" t="s">
        <v>539</v>
      </c>
      <c r="B2284" s="22">
        <v>9863</v>
      </c>
      <c r="C2284" s="22">
        <v>1</v>
      </c>
      <c r="D2284" s="27">
        <v>9.8610941533882407E-6</v>
      </c>
      <c r="E2284" s="22">
        <v>101321101</v>
      </c>
      <c r="F2284" s="22" t="s">
        <v>699</v>
      </c>
      <c r="G2284" s="22" t="s">
        <v>818</v>
      </c>
      <c r="H2284" s="22">
        <v>149.20496905532099</v>
      </c>
      <c r="I2284" s="24">
        <f>'EVM CPZ List'!$D2284*'EVM CPZ List'!$C2284</f>
        <v>9.8610941533882407E-6</v>
      </c>
      <c r="J2284" s="25">
        <f>INDEX('Pivot of Risk Data'!A:A,MATCH('EVM CPZ List'!$B2284,'Pivot of Risk Data'!B:B,0),1)</f>
        <v>2245</v>
      </c>
      <c r="K2284" s="22">
        <f>0.000621371*'EVM CPZ List'!$H2284</f>
        <v>9.2711640826873859E-2</v>
      </c>
      <c r="L2284" s="22">
        <f>L2283+'EVM CPZ List'!$K2284</f>
        <v>24256.239916383678</v>
      </c>
      <c r="M2284" s="22">
        <f>M2283-'EVM CPZ List'!$I2284</f>
        <v>7.4763749721235895E-2</v>
      </c>
      <c r="N2284" s="7" t="e">
        <f>INDEX('2021 Certified EVM Plan'!G:G,MATCH(B2284,'2021 Certified EVM Plan'!E:E,0))</f>
        <v>#N/A</v>
      </c>
      <c r="O2284" s="7" t="e">
        <f>INDEX('2021 Certified EVM Plan'!M:M,MATCH(B2284,'2021 Certified EVM Plan'!E:E,0))</f>
        <v>#N/A</v>
      </c>
      <c r="P2284" s="7">
        <f t="shared" si="35"/>
        <v>1</v>
      </c>
      <c r="Q2284" s="26" t="e">
        <f>IF(INDEX('2021 Certified EVM Plan'!H:H,MATCH(B2284,'2021 Certified EVM Plan'!E:E,0))=1,M2284,#N/A)</f>
        <v>#N/A</v>
      </c>
      <c r="R2284" s="26" t="e">
        <f>IF(INDEX('2021 Certified EVM Plan'!J:J,MATCH(B2284,'2021 Certified EVM Plan'!E:E,0))=1,M2284,#N/A)</f>
        <v>#N/A</v>
      </c>
      <c r="S2284" s="26" t="e">
        <f>IF(INDEX('2021 Certified EVM Plan'!K:K,MATCH(B2284,'2021 Certified EVM Plan'!E:E,0))=1,M2284,#N/A)</f>
        <v>#N/A</v>
      </c>
    </row>
    <row r="2285" spans="1:19" x14ac:dyDescent="0.25">
      <c r="A2285" s="22" t="s">
        <v>964</v>
      </c>
      <c r="B2285" s="22">
        <v>1812</v>
      </c>
      <c r="C2285" s="22">
        <v>112</v>
      </c>
      <c r="D2285" s="27">
        <v>9.5900216421562403E-6</v>
      </c>
      <c r="E2285" s="22">
        <v>43081101</v>
      </c>
      <c r="F2285" s="22" t="s">
        <v>844</v>
      </c>
      <c r="G2285" s="22" t="s">
        <v>1160</v>
      </c>
      <c r="H2285" s="22">
        <v>11691.892386207801</v>
      </c>
      <c r="I2285" s="24">
        <f>'EVM CPZ List'!$D2285*'EVM CPZ List'!$C2285</f>
        <v>1.0740824239214989E-3</v>
      </c>
      <c r="J2285" s="25">
        <f>INDEX('Pivot of Risk Data'!A:A,MATCH('EVM CPZ List'!$B2285,'Pivot of Risk Data'!B:B,0),1)</f>
        <v>2246</v>
      </c>
      <c r="K2285" s="22">
        <f>0.000621371*'EVM CPZ List'!$H2285</f>
        <v>7.2650028639103272</v>
      </c>
      <c r="L2285" s="22">
        <f>L2284+'EVM CPZ List'!$K2285</f>
        <v>24263.504919247589</v>
      </c>
      <c r="M2285" s="22">
        <f>M2284-'EVM CPZ List'!$I2285</f>
        <v>7.3689667297314396E-2</v>
      </c>
      <c r="N2285" s="7" t="e">
        <f>INDEX('2021 Certified EVM Plan'!G:G,MATCH(B2285,'2021 Certified EVM Plan'!E:E,0))</f>
        <v>#N/A</v>
      </c>
      <c r="O2285" s="7" t="e">
        <f>INDEX('2021 Certified EVM Plan'!M:M,MATCH(B2285,'2021 Certified EVM Plan'!E:E,0))</f>
        <v>#N/A</v>
      </c>
      <c r="P2285" s="7">
        <f t="shared" si="35"/>
        <v>1</v>
      </c>
      <c r="Q2285" s="26" t="e">
        <f>IF(INDEX('2021 Certified EVM Plan'!H:H,MATCH(B2285,'2021 Certified EVM Plan'!E:E,0))=1,M2285,#N/A)</f>
        <v>#N/A</v>
      </c>
      <c r="R2285" s="26" t="e">
        <f>IF(INDEX('2021 Certified EVM Plan'!J:J,MATCH(B2285,'2021 Certified EVM Plan'!E:E,0))=1,M2285,#N/A)</f>
        <v>#N/A</v>
      </c>
      <c r="S2285" s="26" t="e">
        <f>IF(INDEX('2021 Certified EVM Plan'!K:K,MATCH(B2285,'2021 Certified EVM Plan'!E:E,0))=1,M2285,#N/A)</f>
        <v>#N/A</v>
      </c>
    </row>
    <row r="2286" spans="1:19" x14ac:dyDescent="0.25">
      <c r="A2286" s="22" t="s">
        <v>8</v>
      </c>
      <c r="B2286" s="22">
        <v>9899</v>
      </c>
      <c r="C2286" s="22">
        <v>1</v>
      </c>
      <c r="D2286" s="27">
        <v>9.5706651295297104E-6</v>
      </c>
      <c r="E2286" s="22">
        <v>152031103</v>
      </c>
      <c r="F2286" s="22" t="s">
        <v>36</v>
      </c>
      <c r="G2286" s="22" t="s">
        <v>446</v>
      </c>
      <c r="H2286" s="22">
        <v>191.18061003132601</v>
      </c>
      <c r="I2286" s="24">
        <f>'EVM CPZ List'!$D2286*'EVM CPZ List'!$C2286</f>
        <v>9.5706651295297104E-6</v>
      </c>
      <c r="J2286" s="25">
        <f>INDEX('Pivot of Risk Data'!A:A,MATCH('EVM CPZ List'!$B2286,'Pivot of Risk Data'!B:B,0),1)</f>
        <v>2247</v>
      </c>
      <c r="K2286" s="22">
        <f>0.000621371*'EVM CPZ List'!$H2286</f>
        <v>0.11879408683577508</v>
      </c>
      <c r="L2286" s="22">
        <f>L2285+'EVM CPZ List'!$K2286</f>
        <v>24263.623713334426</v>
      </c>
      <c r="M2286" s="22">
        <f>M2285-'EVM CPZ List'!$I2286</f>
        <v>7.368009663218486E-2</v>
      </c>
      <c r="N2286" s="7" t="e">
        <f>INDEX('2021 Certified EVM Plan'!G:G,MATCH(B2286,'2021 Certified EVM Plan'!E:E,0))</f>
        <v>#N/A</v>
      </c>
      <c r="O2286" s="7" t="e">
        <f>INDEX('2021 Certified EVM Plan'!M:M,MATCH(B2286,'2021 Certified EVM Plan'!E:E,0))</f>
        <v>#N/A</v>
      </c>
      <c r="P2286" s="7">
        <f t="shared" si="35"/>
        <v>1</v>
      </c>
      <c r="Q2286" s="26" t="e">
        <f>IF(INDEX('2021 Certified EVM Plan'!H:H,MATCH(B2286,'2021 Certified EVM Plan'!E:E,0))=1,M2286,#N/A)</f>
        <v>#N/A</v>
      </c>
      <c r="R2286" s="26" t="e">
        <f>IF(INDEX('2021 Certified EVM Plan'!J:J,MATCH(B2286,'2021 Certified EVM Plan'!E:E,0))=1,M2286,#N/A)</f>
        <v>#N/A</v>
      </c>
      <c r="S2286" s="26" t="e">
        <f>IF(INDEX('2021 Certified EVM Plan'!K:K,MATCH(B2286,'2021 Certified EVM Plan'!E:E,0))=1,M2286,#N/A)</f>
        <v>#N/A</v>
      </c>
    </row>
    <row r="2287" spans="1:19" x14ac:dyDescent="0.25">
      <c r="A2287" s="22" t="s">
        <v>1672</v>
      </c>
      <c r="B2287" s="22">
        <v>6857</v>
      </c>
      <c r="C2287" s="22">
        <v>2</v>
      </c>
      <c r="D2287" s="27">
        <v>9.5333936317535607E-6</v>
      </c>
      <c r="E2287" s="22">
        <v>163201101</v>
      </c>
      <c r="F2287" s="22" t="s">
        <v>1683</v>
      </c>
      <c r="G2287" s="22" t="s">
        <v>1828</v>
      </c>
      <c r="H2287" s="22">
        <v>12006.059811773401</v>
      </c>
      <c r="I2287" s="24">
        <f>'EVM CPZ List'!$D2287*'EVM CPZ List'!$C2287</f>
        <v>1.9066787263507121E-5</v>
      </c>
      <c r="J2287" s="25">
        <f>INDEX('Pivot of Risk Data'!A:A,MATCH('EVM CPZ List'!$B2287,'Pivot of Risk Data'!B:B,0),1)</f>
        <v>2248</v>
      </c>
      <c r="K2287" s="22">
        <f>0.000621371*'EVM CPZ List'!$H2287</f>
        <v>7.46021739130145</v>
      </c>
      <c r="L2287" s="22">
        <f>L2286+'EVM CPZ List'!$K2287</f>
        <v>24271.083930725727</v>
      </c>
      <c r="M2287" s="22">
        <f>M2286-'EVM CPZ List'!$I2287</f>
        <v>7.3661029844921358E-2</v>
      </c>
      <c r="N2287" s="7" t="e">
        <f>INDEX('2021 Certified EVM Plan'!G:G,MATCH(B2287,'2021 Certified EVM Plan'!E:E,0))</f>
        <v>#N/A</v>
      </c>
      <c r="O2287" s="7" t="e">
        <f>INDEX('2021 Certified EVM Plan'!M:M,MATCH(B2287,'2021 Certified EVM Plan'!E:E,0))</f>
        <v>#N/A</v>
      </c>
      <c r="P2287" s="7">
        <f t="shared" si="35"/>
        <v>1</v>
      </c>
      <c r="Q2287" s="26" t="e">
        <f>IF(INDEX('2021 Certified EVM Plan'!H:H,MATCH(B2287,'2021 Certified EVM Plan'!E:E,0))=1,M2287,#N/A)</f>
        <v>#N/A</v>
      </c>
      <c r="R2287" s="26" t="e">
        <f>IF(INDEX('2021 Certified EVM Plan'!J:J,MATCH(B2287,'2021 Certified EVM Plan'!E:E,0))=1,M2287,#N/A)</f>
        <v>#N/A</v>
      </c>
      <c r="S2287" s="26" t="e">
        <f>IF(INDEX('2021 Certified EVM Plan'!K:K,MATCH(B2287,'2021 Certified EVM Plan'!E:E,0))=1,M2287,#N/A)</f>
        <v>#N/A</v>
      </c>
    </row>
    <row r="2288" spans="1:19" x14ac:dyDescent="0.25">
      <c r="A2288" s="22" t="s">
        <v>2906</v>
      </c>
      <c r="B2288" s="22">
        <v>722</v>
      </c>
      <c r="C2288" s="22">
        <v>8</v>
      </c>
      <c r="D2288" s="27">
        <v>9.5084812796422899E-6</v>
      </c>
      <c r="E2288" s="22">
        <v>43432105</v>
      </c>
      <c r="F2288" s="22" t="s">
        <v>2961</v>
      </c>
      <c r="G2288" s="22" t="s">
        <v>3011</v>
      </c>
      <c r="H2288" s="22">
        <v>812.07164835694505</v>
      </c>
      <c r="I2288" s="24">
        <f>'EVM CPZ List'!$D2288*'EVM CPZ List'!$C2288</f>
        <v>7.6067850237138319E-5</v>
      </c>
      <c r="J2288" s="25">
        <f>INDEX('Pivot of Risk Data'!A:A,MATCH('EVM CPZ List'!$B2288,'Pivot of Risk Data'!B:B,0),1)</f>
        <v>2249</v>
      </c>
      <c r="K2288" s="22">
        <f>0.000621371*'EVM CPZ List'!$H2288</f>
        <v>0.50459777221120328</v>
      </c>
      <c r="L2288" s="22">
        <f>L2287+'EVM CPZ List'!$K2288</f>
        <v>24271.588528497938</v>
      </c>
      <c r="M2288" s="22">
        <f>M2287-'EVM CPZ List'!$I2288</f>
        <v>7.3584961994684214E-2</v>
      </c>
      <c r="N2288" s="7" t="e">
        <f>INDEX('2021 Certified EVM Plan'!G:G,MATCH(B2288,'2021 Certified EVM Plan'!E:E,0))</f>
        <v>#N/A</v>
      </c>
      <c r="O2288" s="7" t="e">
        <f>INDEX('2021 Certified EVM Plan'!M:M,MATCH(B2288,'2021 Certified EVM Plan'!E:E,0))</f>
        <v>#N/A</v>
      </c>
      <c r="P2288" s="7">
        <f t="shared" si="35"/>
        <v>1</v>
      </c>
      <c r="Q2288" s="26" t="e">
        <f>IF(INDEX('2021 Certified EVM Plan'!H:H,MATCH(B2288,'2021 Certified EVM Plan'!E:E,0))=1,M2288,#N/A)</f>
        <v>#N/A</v>
      </c>
      <c r="R2288" s="26" t="e">
        <f>IF(INDEX('2021 Certified EVM Plan'!J:J,MATCH(B2288,'2021 Certified EVM Plan'!E:E,0))=1,M2288,#N/A)</f>
        <v>#N/A</v>
      </c>
      <c r="S2288" s="26" t="e">
        <f>IF(INDEX('2021 Certified EVM Plan'!K:K,MATCH(B2288,'2021 Certified EVM Plan'!E:E,0))=1,M2288,#N/A)</f>
        <v>#N/A</v>
      </c>
    </row>
    <row r="2289" spans="1:19" x14ac:dyDescent="0.25">
      <c r="A2289" s="22" t="s">
        <v>2195</v>
      </c>
      <c r="B2289" s="22">
        <v>3911</v>
      </c>
      <c r="C2289" s="22">
        <v>6</v>
      </c>
      <c r="D2289" s="27">
        <v>9.4913172206536395E-6</v>
      </c>
      <c r="E2289" s="22">
        <v>182071101</v>
      </c>
      <c r="F2289" s="22" t="s">
        <v>2889</v>
      </c>
      <c r="G2289" s="22" t="s">
        <v>2890</v>
      </c>
      <c r="H2289" s="22">
        <v>3393.7442849076901</v>
      </c>
      <c r="I2289" s="24">
        <f>'EVM CPZ List'!$D2289*'EVM CPZ List'!$C2289</f>
        <v>5.6947903323921837E-5</v>
      </c>
      <c r="J2289" s="25">
        <f>INDEX('Pivot of Risk Data'!A:A,MATCH('EVM CPZ List'!$B2289,'Pivot of Risk Data'!B:B,0),1)</f>
        <v>2250</v>
      </c>
      <c r="K2289" s="22">
        <f>0.000621371*'EVM CPZ List'!$H2289</f>
        <v>2.1087742800573763</v>
      </c>
      <c r="L2289" s="22">
        <f>L2288+'EVM CPZ List'!$K2289</f>
        <v>24273.697302777997</v>
      </c>
      <c r="M2289" s="22">
        <f>M2288-'EVM CPZ List'!$I2289</f>
        <v>7.3528014091360297E-2</v>
      </c>
      <c r="N2289" s="7" t="e">
        <f>INDEX('2021 Certified EVM Plan'!G:G,MATCH(B2289,'2021 Certified EVM Plan'!E:E,0))</f>
        <v>#N/A</v>
      </c>
      <c r="O2289" s="7" t="e">
        <f>INDEX('2021 Certified EVM Plan'!M:M,MATCH(B2289,'2021 Certified EVM Plan'!E:E,0))</f>
        <v>#N/A</v>
      </c>
      <c r="P2289" s="7">
        <f t="shared" si="35"/>
        <v>1</v>
      </c>
      <c r="Q2289" s="26" t="e">
        <f>IF(INDEX('2021 Certified EVM Plan'!H:H,MATCH(B2289,'2021 Certified EVM Plan'!E:E,0))=1,M2289,#N/A)</f>
        <v>#N/A</v>
      </c>
      <c r="R2289" s="26" t="e">
        <f>IF(INDEX('2021 Certified EVM Plan'!J:J,MATCH(B2289,'2021 Certified EVM Plan'!E:E,0))=1,M2289,#N/A)</f>
        <v>#N/A</v>
      </c>
      <c r="S2289" s="26" t="e">
        <f>IF(INDEX('2021 Certified EVM Plan'!K:K,MATCH(B2289,'2021 Certified EVM Plan'!E:E,0))=1,M2289,#N/A)</f>
        <v>#N/A</v>
      </c>
    </row>
    <row r="2290" spans="1:19" x14ac:dyDescent="0.25">
      <c r="A2290" s="22" t="s">
        <v>8</v>
      </c>
      <c r="B2290" s="22">
        <v>3631</v>
      </c>
      <c r="C2290" s="22">
        <v>30</v>
      </c>
      <c r="D2290" s="27">
        <v>9.3800666795568803E-6</v>
      </c>
      <c r="E2290" s="22">
        <v>153652105</v>
      </c>
      <c r="F2290" s="22" t="s">
        <v>41</v>
      </c>
      <c r="G2290" s="22" t="s">
        <v>458</v>
      </c>
      <c r="H2290" s="22">
        <v>3051.0510304259101</v>
      </c>
      <c r="I2290" s="24">
        <f>'EVM CPZ List'!$D2290*'EVM CPZ List'!$C2290</f>
        <v>2.8140200038670639E-4</v>
      </c>
      <c r="J2290" s="25">
        <f>INDEX('Pivot of Risk Data'!A:A,MATCH('EVM CPZ List'!$B2290,'Pivot of Risk Data'!B:B,0),1)</f>
        <v>2251</v>
      </c>
      <c r="K2290" s="22">
        <f>0.000621371*'EVM CPZ List'!$H2290</f>
        <v>1.8958346298267783</v>
      </c>
      <c r="L2290" s="22">
        <f>L2289+'EVM CPZ List'!$K2290</f>
        <v>24275.593137407825</v>
      </c>
      <c r="M2290" s="22">
        <f>M2289-'EVM CPZ List'!$I2290</f>
        <v>7.3246612090973592E-2</v>
      </c>
      <c r="N2290" s="7" t="e">
        <f>INDEX('2021 Certified EVM Plan'!G:G,MATCH(B2290,'2021 Certified EVM Plan'!E:E,0))</f>
        <v>#N/A</v>
      </c>
      <c r="O2290" s="7" t="e">
        <f>INDEX('2021 Certified EVM Plan'!M:M,MATCH(B2290,'2021 Certified EVM Plan'!E:E,0))</f>
        <v>#N/A</v>
      </c>
      <c r="P2290" s="7">
        <f t="shared" si="35"/>
        <v>1</v>
      </c>
      <c r="Q2290" s="26" t="e">
        <f>IF(INDEX('2021 Certified EVM Plan'!H:H,MATCH(B2290,'2021 Certified EVM Plan'!E:E,0))=1,M2290,#N/A)</f>
        <v>#N/A</v>
      </c>
      <c r="R2290" s="26" t="e">
        <f>IF(INDEX('2021 Certified EVM Plan'!J:J,MATCH(B2290,'2021 Certified EVM Plan'!E:E,0))=1,M2290,#N/A)</f>
        <v>#N/A</v>
      </c>
      <c r="S2290" s="26" t="e">
        <f>IF(INDEX('2021 Certified EVM Plan'!K:K,MATCH(B2290,'2021 Certified EVM Plan'!E:E,0))=1,M2290,#N/A)</f>
        <v>#N/A</v>
      </c>
    </row>
    <row r="2291" spans="1:19" x14ac:dyDescent="0.25">
      <c r="A2291" s="22" t="s">
        <v>8</v>
      </c>
      <c r="B2291" s="22">
        <v>8165</v>
      </c>
      <c r="C2291" s="22">
        <v>3</v>
      </c>
      <c r="D2291" s="27">
        <v>9.3400743253246293E-6</v>
      </c>
      <c r="E2291" s="22">
        <v>152481110</v>
      </c>
      <c r="F2291" s="22" t="s">
        <v>62</v>
      </c>
      <c r="G2291" s="22" t="s">
        <v>374</v>
      </c>
      <c r="H2291" s="22">
        <v>431.14320012477998</v>
      </c>
      <c r="I2291" s="24">
        <f>'EVM CPZ List'!$D2291*'EVM CPZ List'!$C2291</f>
        <v>2.8020222975973886E-5</v>
      </c>
      <c r="J2291" s="25">
        <f>INDEX('Pivot of Risk Data'!A:A,MATCH('EVM CPZ List'!$B2291,'Pivot of Risk Data'!B:B,0),1)</f>
        <v>2252</v>
      </c>
      <c r="K2291" s="22">
        <f>0.000621371*'EVM CPZ List'!$H2291</f>
        <v>0.26789988140473464</v>
      </c>
      <c r="L2291" s="22">
        <f>L2290+'EVM CPZ List'!$K2291</f>
        <v>24275.861037289229</v>
      </c>
      <c r="M2291" s="22">
        <f>M2290-'EVM CPZ List'!$I2291</f>
        <v>7.3218591867997618E-2</v>
      </c>
      <c r="N2291" s="7" t="e">
        <f>INDEX('2021 Certified EVM Plan'!G:G,MATCH(B2291,'2021 Certified EVM Plan'!E:E,0))</f>
        <v>#N/A</v>
      </c>
      <c r="O2291" s="7" t="e">
        <f>INDEX('2021 Certified EVM Plan'!M:M,MATCH(B2291,'2021 Certified EVM Plan'!E:E,0))</f>
        <v>#N/A</v>
      </c>
      <c r="P2291" s="7">
        <f t="shared" si="35"/>
        <v>1</v>
      </c>
      <c r="Q2291" s="26" t="e">
        <f>IF(INDEX('2021 Certified EVM Plan'!H:H,MATCH(B2291,'2021 Certified EVM Plan'!E:E,0))=1,M2291,#N/A)</f>
        <v>#N/A</v>
      </c>
      <c r="R2291" s="26" t="e">
        <f>IF(INDEX('2021 Certified EVM Plan'!J:J,MATCH(B2291,'2021 Certified EVM Plan'!E:E,0))=1,M2291,#N/A)</f>
        <v>#N/A</v>
      </c>
      <c r="S2291" s="26" t="e">
        <f>IF(INDEX('2021 Certified EVM Plan'!K:K,MATCH(B2291,'2021 Certified EVM Plan'!E:E,0))=1,M2291,#N/A)</f>
        <v>#N/A</v>
      </c>
    </row>
    <row r="2292" spans="1:19" x14ac:dyDescent="0.25">
      <c r="A2292" s="22" t="s">
        <v>1672</v>
      </c>
      <c r="B2292" s="22">
        <v>3927</v>
      </c>
      <c r="C2292" s="22">
        <v>102</v>
      </c>
      <c r="D2292" s="27">
        <v>9.3223912140152995E-6</v>
      </c>
      <c r="E2292" s="22">
        <v>254061103</v>
      </c>
      <c r="F2292" s="22" t="s">
        <v>1789</v>
      </c>
      <c r="G2292" s="22" t="s">
        <v>2169</v>
      </c>
      <c r="H2292" s="22">
        <v>17013.968341600299</v>
      </c>
      <c r="I2292" s="24">
        <f>'EVM CPZ List'!$D2292*'EVM CPZ List'!$C2292</f>
        <v>9.5088390382956059E-4</v>
      </c>
      <c r="J2292" s="25">
        <f>INDEX('Pivot of Risk Data'!A:A,MATCH('EVM CPZ List'!$B2292,'Pivot of Risk Data'!B:B,0),1)</f>
        <v>2253</v>
      </c>
      <c r="K2292" s="22">
        <f>0.000621371*'EVM CPZ List'!$H2292</f>
        <v>10.571986522388519</v>
      </c>
      <c r="L2292" s="22">
        <f>L2291+'EVM CPZ List'!$K2292</f>
        <v>24286.433023811616</v>
      </c>
      <c r="M2292" s="22">
        <f>M2291-'EVM CPZ List'!$I2292</f>
        <v>7.2267707964168051E-2</v>
      </c>
      <c r="N2292" s="7" t="e">
        <f>INDEX('2021 Certified EVM Plan'!G:G,MATCH(B2292,'2021 Certified EVM Plan'!E:E,0))</f>
        <v>#N/A</v>
      </c>
      <c r="O2292" s="7" t="e">
        <f>INDEX('2021 Certified EVM Plan'!M:M,MATCH(B2292,'2021 Certified EVM Plan'!E:E,0))</f>
        <v>#N/A</v>
      </c>
      <c r="P2292" s="7">
        <f t="shared" si="35"/>
        <v>1</v>
      </c>
      <c r="Q2292" s="26" t="e">
        <f>IF(INDEX('2021 Certified EVM Plan'!H:H,MATCH(B2292,'2021 Certified EVM Plan'!E:E,0))=1,M2292,#N/A)</f>
        <v>#N/A</v>
      </c>
      <c r="R2292" s="26" t="e">
        <f>IF(INDEX('2021 Certified EVM Plan'!J:J,MATCH(B2292,'2021 Certified EVM Plan'!E:E,0))=1,M2292,#N/A)</f>
        <v>#N/A</v>
      </c>
      <c r="S2292" s="26" t="e">
        <f>IF(INDEX('2021 Certified EVM Plan'!K:K,MATCH(B2292,'2021 Certified EVM Plan'!E:E,0))=1,M2292,#N/A)</f>
        <v>#N/A</v>
      </c>
    </row>
    <row r="2293" spans="1:19" x14ac:dyDescent="0.25">
      <c r="A2293" s="22" t="s">
        <v>2195</v>
      </c>
      <c r="B2293" s="22">
        <v>6393</v>
      </c>
      <c r="C2293" s="22">
        <v>55</v>
      </c>
      <c r="D2293" s="27">
        <v>9.2834976499488298E-6</v>
      </c>
      <c r="E2293" s="22">
        <v>83252102</v>
      </c>
      <c r="F2293" s="22" t="s">
        <v>2294</v>
      </c>
      <c r="G2293" s="22" t="s">
        <v>2295</v>
      </c>
      <c r="H2293" s="22">
        <v>5450.0474681109099</v>
      </c>
      <c r="I2293" s="24">
        <f>'EVM CPZ List'!$D2293*'EVM CPZ List'!$C2293</f>
        <v>5.1059237074718559E-4</v>
      </c>
      <c r="J2293" s="25">
        <f>INDEX('Pivot of Risk Data'!A:A,MATCH('EVM CPZ List'!$B2293,'Pivot of Risk Data'!B:B,0),1)</f>
        <v>2254</v>
      </c>
      <c r="K2293" s="22">
        <f>0.000621371*'EVM CPZ List'!$H2293</f>
        <v>3.3865014453075442</v>
      </c>
      <c r="L2293" s="22">
        <f>L2292+'EVM CPZ List'!$K2293</f>
        <v>24289.819525256924</v>
      </c>
      <c r="M2293" s="22">
        <f>M2292-'EVM CPZ List'!$I2293</f>
        <v>7.1757115593420864E-2</v>
      </c>
      <c r="N2293" s="7" t="e">
        <f>INDEX('2021 Certified EVM Plan'!G:G,MATCH(B2293,'2021 Certified EVM Plan'!E:E,0))</f>
        <v>#N/A</v>
      </c>
      <c r="O2293" s="7" t="e">
        <f>INDEX('2021 Certified EVM Plan'!M:M,MATCH(B2293,'2021 Certified EVM Plan'!E:E,0))</f>
        <v>#N/A</v>
      </c>
      <c r="P2293" s="7">
        <f t="shared" si="35"/>
        <v>1</v>
      </c>
      <c r="Q2293" s="26" t="e">
        <f>IF(INDEX('2021 Certified EVM Plan'!H:H,MATCH(B2293,'2021 Certified EVM Plan'!E:E,0))=1,M2293,#N/A)</f>
        <v>#N/A</v>
      </c>
      <c r="R2293" s="26" t="e">
        <f>IF(INDEX('2021 Certified EVM Plan'!J:J,MATCH(B2293,'2021 Certified EVM Plan'!E:E,0))=1,M2293,#N/A)</f>
        <v>#N/A</v>
      </c>
      <c r="S2293" s="26" t="e">
        <f>IF(INDEX('2021 Certified EVM Plan'!K:K,MATCH(B2293,'2021 Certified EVM Plan'!E:E,0))=1,M2293,#N/A)</f>
        <v>#N/A</v>
      </c>
    </row>
    <row r="2294" spans="1:19" x14ac:dyDescent="0.25">
      <c r="A2294" s="22" t="s">
        <v>539</v>
      </c>
      <c r="B2294" s="22">
        <v>1503</v>
      </c>
      <c r="C2294" s="22">
        <v>29</v>
      </c>
      <c r="D2294" s="27">
        <v>9.1337995794854794E-6</v>
      </c>
      <c r="E2294" s="22">
        <v>102361101</v>
      </c>
      <c r="F2294" s="22" t="s">
        <v>853</v>
      </c>
      <c r="G2294" s="22" t="s">
        <v>939</v>
      </c>
      <c r="H2294" s="22">
        <v>3577.0016298012501</v>
      </c>
      <c r="I2294" s="24">
        <f>'EVM CPZ List'!$D2294*'EVM CPZ List'!$C2294</f>
        <v>2.6488018780507889E-4</v>
      </c>
      <c r="J2294" s="25">
        <f>INDEX('Pivot of Risk Data'!A:A,MATCH('EVM CPZ List'!$B2294,'Pivot of Risk Data'!B:B,0),1)</f>
        <v>2255</v>
      </c>
      <c r="K2294" s="22">
        <f>0.000621371*'EVM CPZ List'!$H2294</f>
        <v>2.2226450797112327</v>
      </c>
      <c r="L2294" s="22">
        <f>L2293+'EVM CPZ List'!$K2294</f>
        <v>24292.042170336634</v>
      </c>
      <c r="M2294" s="22">
        <f>M2293-'EVM CPZ List'!$I2294</f>
        <v>7.1492235405615792E-2</v>
      </c>
      <c r="N2294" s="7" t="e">
        <f>INDEX('2021 Certified EVM Plan'!G:G,MATCH(B2294,'2021 Certified EVM Plan'!E:E,0))</f>
        <v>#N/A</v>
      </c>
      <c r="O2294" s="7" t="e">
        <f>INDEX('2021 Certified EVM Plan'!M:M,MATCH(B2294,'2021 Certified EVM Plan'!E:E,0))</f>
        <v>#N/A</v>
      </c>
      <c r="P2294" s="7">
        <f t="shared" si="35"/>
        <v>1</v>
      </c>
      <c r="Q2294" s="26" t="e">
        <f>IF(INDEX('2021 Certified EVM Plan'!H:H,MATCH(B2294,'2021 Certified EVM Plan'!E:E,0))=1,M2294,#N/A)</f>
        <v>#N/A</v>
      </c>
      <c r="R2294" s="26" t="e">
        <f>IF(INDEX('2021 Certified EVM Plan'!J:J,MATCH(B2294,'2021 Certified EVM Plan'!E:E,0))=1,M2294,#N/A)</f>
        <v>#N/A</v>
      </c>
      <c r="S2294" s="26" t="e">
        <f>IF(INDEX('2021 Certified EVM Plan'!K:K,MATCH(B2294,'2021 Certified EVM Plan'!E:E,0))=1,M2294,#N/A)</f>
        <v>#N/A</v>
      </c>
    </row>
    <row r="2295" spans="1:19" x14ac:dyDescent="0.25">
      <c r="A2295" s="22" t="s">
        <v>964</v>
      </c>
      <c r="B2295" s="22">
        <v>4802</v>
      </c>
      <c r="C2295" s="22">
        <v>166</v>
      </c>
      <c r="D2295" s="27">
        <v>9.0945960601050903E-6</v>
      </c>
      <c r="E2295" s="22">
        <v>192171103</v>
      </c>
      <c r="F2295" s="22" t="s">
        <v>1034</v>
      </c>
      <c r="G2295" s="22" t="s">
        <v>1192</v>
      </c>
      <c r="H2295" s="22">
        <v>17863.199507881302</v>
      </c>
      <c r="I2295" s="24">
        <f>'EVM CPZ List'!$D2295*'EVM CPZ List'!$C2295</f>
        <v>1.509702945977445E-3</v>
      </c>
      <c r="J2295" s="25">
        <f>INDEX('Pivot of Risk Data'!A:A,MATCH('EVM CPZ List'!$B2295,'Pivot of Risk Data'!B:B,0),1)</f>
        <v>2256</v>
      </c>
      <c r="K2295" s="22">
        <f>0.000621371*'EVM CPZ List'!$H2295</f>
        <v>11.099674141411713</v>
      </c>
      <c r="L2295" s="22">
        <f>L2294+'EVM CPZ List'!$K2295</f>
        <v>24303.141844478047</v>
      </c>
      <c r="M2295" s="22">
        <f>M2294-'EVM CPZ List'!$I2295</f>
        <v>6.9982532459638341E-2</v>
      </c>
      <c r="N2295" s="7" t="e">
        <f>INDEX('2021 Certified EVM Plan'!G:G,MATCH(B2295,'2021 Certified EVM Plan'!E:E,0))</f>
        <v>#N/A</v>
      </c>
      <c r="O2295" s="7" t="e">
        <f>INDEX('2021 Certified EVM Plan'!M:M,MATCH(B2295,'2021 Certified EVM Plan'!E:E,0))</f>
        <v>#N/A</v>
      </c>
      <c r="P2295" s="7">
        <f t="shared" si="35"/>
        <v>1</v>
      </c>
      <c r="Q2295" s="26" t="e">
        <f>IF(INDEX('2021 Certified EVM Plan'!H:H,MATCH(B2295,'2021 Certified EVM Plan'!E:E,0))=1,M2295,#N/A)</f>
        <v>#N/A</v>
      </c>
      <c r="R2295" s="26" t="e">
        <f>IF(INDEX('2021 Certified EVM Plan'!J:J,MATCH(B2295,'2021 Certified EVM Plan'!E:E,0))=1,M2295,#N/A)</f>
        <v>#N/A</v>
      </c>
      <c r="S2295" s="26" t="e">
        <f>IF(INDEX('2021 Certified EVM Plan'!K:K,MATCH(B2295,'2021 Certified EVM Plan'!E:E,0))=1,M2295,#N/A)</f>
        <v>#N/A</v>
      </c>
    </row>
    <row r="2296" spans="1:19" x14ac:dyDescent="0.25">
      <c r="A2296" s="22" t="s">
        <v>8</v>
      </c>
      <c r="B2296" s="22">
        <v>7583</v>
      </c>
      <c r="C2296" s="22">
        <v>23</v>
      </c>
      <c r="D2296" s="27">
        <v>8.9357016376226494E-6</v>
      </c>
      <c r="E2296" s="22">
        <v>152261107</v>
      </c>
      <c r="F2296" s="22" t="s">
        <v>163</v>
      </c>
      <c r="G2296" s="22" t="s">
        <v>426</v>
      </c>
      <c r="H2296" s="22">
        <v>2152.3519101126499</v>
      </c>
      <c r="I2296" s="24">
        <f>'EVM CPZ List'!$D2296*'EVM CPZ List'!$C2296</f>
        <v>2.0552113766532094E-4</v>
      </c>
      <c r="J2296" s="25">
        <f>INDEX('Pivot of Risk Data'!A:A,MATCH('EVM CPZ List'!$B2296,'Pivot of Risk Data'!B:B,0),1)</f>
        <v>2257</v>
      </c>
      <c r="K2296" s="22">
        <f>0.000621371*'EVM CPZ List'!$H2296</f>
        <v>1.3374090587386074</v>
      </c>
      <c r="L2296" s="22">
        <f>L2295+'EVM CPZ List'!$K2296</f>
        <v>24304.479253536785</v>
      </c>
      <c r="M2296" s="22">
        <f>M2295-'EVM CPZ List'!$I2296</f>
        <v>6.9777011321973018E-2</v>
      </c>
      <c r="N2296" s="7" t="e">
        <f>INDEX('2021 Certified EVM Plan'!G:G,MATCH(B2296,'2021 Certified EVM Plan'!E:E,0))</f>
        <v>#N/A</v>
      </c>
      <c r="O2296" s="7" t="e">
        <f>INDEX('2021 Certified EVM Plan'!M:M,MATCH(B2296,'2021 Certified EVM Plan'!E:E,0))</f>
        <v>#N/A</v>
      </c>
      <c r="P2296" s="7">
        <f t="shared" si="35"/>
        <v>1</v>
      </c>
      <c r="Q2296" s="26" t="e">
        <f>IF(INDEX('2021 Certified EVM Plan'!H:H,MATCH(B2296,'2021 Certified EVM Plan'!E:E,0))=1,M2296,#N/A)</f>
        <v>#N/A</v>
      </c>
      <c r="R2296" s="26" t="e">
        <f>IF(INDEX('2021 Certified EVM Plan'!J:J,MATCH(B2296,'2021 Certified EVM Plan'!E:E,0))=1,M2296,#N/A)</f>
        <v>#N/A</v>
      </c>
      <c r="S2296" s="26" t="e">
        <f>IF(INDEX('2021 Certified EVM Plan'!K:K,MATCH(B2296,'2021 Certified EVM Plan'!E:E,0))=1,M2296,#N/A)</f>
        <v>#N/A</v>
      </c>
    </row>
    <row r="2297" spans="1:19" x14ac:dyDescent="0.25">
      <c r="A2297" s="22" t="s">
        <v>2906</v>
      </c>
      <c r="B2297" s="22">
        <v>1395</v>
      </c>
      <c r="C2297" s="22">
        <v>3</v>
      </c>
      <c r="D2297" s="27">
        <v>8.8292693856082007E-6</v>
      </c>
      <c r="E2297" s="22">
        <v>22811103</v>
      </c>
      <c r="F2297" s="22" t="s">
        <v>2970</v>
      </c>
      <c r="G2297" s="22" t="s">
        <v>3192</v>
      </c>
      <c r="H2297" s="22">
        <v>224.09759344760201</v>
      </c>
      <c r="I2297" s="24">
        <f>'EVM CPZ List'!$D2297*'EVM CPZ List'!$C2297</f>
        <v>2.6487808156824602E-5</v>
      </c>
      <c r="J2297" s="25">
        <f>INDEX('Pivot of Risk Data'!A:A,MATCH('EVM CPZ List'!$B2297,'Pivot of Risk Data'!B:B,0),1)</f>
        <v>2258</v>
      </c>
      <c r="K2297" s="22">
        <f>0.000621371*'EVM CPZ List'!$H2297</f>
        <v>0.1392477457381299</v>
      </c>
      <c r="L2297" s="22">
        <f>L2296+'EVM CPZ List'!$K2297</f>
        <v>24304.618501282523</v>
      </c>
      <c r="M2297" s="22">
        <f>M2296-'EVM CPZ List'!$I2297</f>
        <v>6.9750523513816193E-2</v>
      </c>
      <c r="N2297" s="7" t="e">
        <f>INDEX('2021 Certified EVM Plan'!G:G,MATCH(B2297,'2021 Certified EVM Plan'!E:E,0))</f>
        <v>#N/A</v>
      </c>
      <c r="O2297" s="7" t="e">
        <f>INDEX('2021 Certified EVM Plan'!M:M,MATCH(B2297,'2021 Certified EVM Plan'!E:E,0))</f>
        <v>#N/A</v>
      </c>
      <c r="P2297" s="7">
        <f t="shared" si="35"/>
        <v>1</v>
      </c>
      <c r="Q2297" s="26" t="e">
        <f>IF(INDEX('2021 Certified EVM Plan'!H:H,MATCH(B2297,'2021 Certified EVM Plan'!E:E,0))=1,M2297,#N/A)</f>
        <v>#N/A</v>
      </c>
      <c r="R2297" s="26" t="e">
        <f>IF(INDEX('2021 Certified EVM Plan'!J:J,MATCH(B2297,'2021 Certified EVM Plan'!E:E,0))=1,M2297,#N/A)</f>
        <v>#N/A</v>
      </c>
      <c r="S2297" s="26" t="e">
        <f>IF(INDEX('2021 Certified EVM Plan'!K:K,MATCH(B2297,'2021 Certified EVM Plan'!E:E,0))=1,M2297,#N/A)</f>
        <v>#N/A</v>
      </c>
    </row>
    <row r="2298" spans="1:19" x14ac:dyDescent="0.25">
      <c r="A2298" s="22" t="s">
        <v>2906</v>
      </c>
      <c r="B2298" s="22">
        <v>409</v>
      </c>
      <c r="C2298" s="22">
        <v>9</v>
      </c>
      <c r="D2298" s="27">
        <v>8.7328905564443695E-6</v>
      </c>
      <c r="E2298" s="22">
        <v>22811102</v>
      </c>
      <c r="F2298" s="22" t="s">
        <v>3139</v>
      </c>
      <c r="G2298" s="22" t="s">
        <v>3140</v>
      </c>
      <c r="H2298" s="22">
        <v>430.72724052339601</v>
      </c>
      <c r="I2298" s="24">
        <f>'EVM CPZ List'!$D2298*'EVM CPZ List'!$C2298</f>
        <v>7.8596015007999324E-5</v>
      </c>
      <c r="J2298" s="25">
        <f>INDEX('Pivot of Risk Data'!A:A,MATCH('EVM CPZ List'!$B2298,'Pivot of Risk Data'!B:B,0),1)</f>
        <v>2259</v>
      </c>
      <c r="K2298" s="22">
        <f>0.000621371*'EVM CPZ List'!$H2298</f>
        <v>0.26764141617126308</v>
      </c>
      <c r="L2298" s="22">
        <f>L2297+'EVM CPZ List'!$K2298</f>
        <v>24304.886142698695</v>
      </c>
      <c r="M2298" s="22">
        <f>M2297-'EVM CPZ List'!$I2298</f>
        <v>6.9671927498808198E-2</v>
      </c>
      <c r="N2298" s="7" t="e">
        <f>INDEX('2021 Certified EVM Plan'!G:G,MATCH(B2298,'2021 Certified EVM Plan'!E:E,0))</f>
        <v>#N/A</v>
      </c>
      <c r="O2298" s="7" t="e">
        <f>INDEX('2021 Certified EVM Plan'!M:M,MATCH(B2298,'2021 Certified EVM Plan'!E:E,0))</f>
        <v>#N/A</v>
      </c>
      <c r="P2298" s="7">
        <f t="shared" si="35"/>
        <v>1</v>
      </c>
      <c r="Q2298" s="26" t="e">
        <f>IF(INDEX('2021 Certified EVM Plan'!H:H,MATCH(B2298,'2021 Certified EVM Plan'!E:E,0))=1,M2298,#N/A)</f>
        <v>#N/A</v>
      </c>
      <c r="R2298" s="26" t="e">
        <f>IF(INDEX('2021 Certified EVM Plan'!J:J,MATCH(B2298,'2021 Certified EVM Plan'!E:E,0))=1,M2298,#N/A)</f>
        <v>#N/A</v>
      </c>
      <c r="S2298" s="26" t="e">
        <f>IF(INDEX('2021 Certified EVM Plan'!K:K,MATCH(B2298,'2021 Certified EVM Plan'!E:E,0))=1,M2298,#N/A)</f>
        <v>#N/A</v>
      </c>
    </row>
    <row r="2299" spans="1:19" x14ac:dyDescent="0.25">
      <c r="A2299" s="22" t="s">
        <v>1672</v>
      </c>
      <c r="B2299" s="22">
        <v>8305</v>
      </c>
      <c r="C2299" s="22">
        <v>4</v>
      </c>
      <c r="D2299" s="27">
        <v>8.6352581473976007E-6</v>
      </c>
      <c r="E2299" s="22">
        <v>163781704</v>
      </c>
      <c r="F2299" s="22" t="s">
        <v>1816</v>
      </c>
      <c r="G2299" s="22" t="s">
        <v>2103</v>
      </c>
      <c r="H2299" s="22">
        <v>1011.00463219886</v>
      </c>
      <c r="I2299" s="24">
        <f>'EVM CPZ List'!$D2299*'EVM CPZ List'!$C2299</f>
        <v>3.4541032589590403E-5</v>
      </c>
      <c r="J2299" s="25">
        <f>INDEX('Pivot of Risk Data'!A:A,MATCH('EVM CPZ List'!$B2299,'Pivot of Risk Data'!B:B,0),1)</f>
        <v>2260</v>
      </c>
      <c r="K2299" s="22">
        <f>0.000621371*'EVM CPZ List'!$H2299</f>
        <v>0.62820895931403786</v>
      </c>
      <c r="L2299" s="22">
        <f>L2298+'EVM CPZ List'!$K2299</f>
        <v>24305.51435165801</v>
      </c>
      <c r="M2299" s="22">
        <f>M2298-'EVM CPZ List'!$I2299</f>
        <v>6.9637386466218601E-2</v>
      </c>
      <c r="N2299" s="7" t="e">
        <f>INDEX('2021 Certified EVM Plan'!G:G,MATCH(B2299,'2021 Certified EVM Plan'!E:E,0))</f>
        <v>#N/A</v>
      </c>
      <c r="O2299" s="7" t="e">
        <f>INDEX('2021 Certified EVM Plan'!M:M,MATCH(B2299,'2021 Certified EVM Plan'!E:E,0))</f>
        <v>#N/A</v>
      </c>
      <c r="P2299" s="7">
        <f t="shared" si="35"/>
        <v>1</v>
      </c>
      <c r="Q2299" s="26" t="e">
        <f>IF(INDEX('2021 Certified EVM Plan'!H:H,MATCH(B2299,'2021 Certified EVM Plan'!E:E,0))=1,M2299,#N/A)</f>
        <v>#N/A</v>
      </c>
      <c r="R2299" s="26" t="e">
        <f>IF(INDEX('2021 Certified EVM Plan'!J:J,MATCH(B2299,'2021 Certified EVM Plan'!E:E,0))=1,M2299,#N/A)</f>
        <v>#N/A</v>
      </c>
      <c r="S2299" s="26" t="e">
        <f>IF(INDEX('2021 Certified EVM Plan'!K:K,MATCH(B2299,'2021 Certified EVM Plan'!E:E,0))=1,M2299,#N/A)</f>
        <v>#N/A</v>
      </c>
    </row>
    <row r="2300" spans="1:19" x14ac:dyDescent="0.25">
      <c r="A2300" s="22" t="s">
        <v>964</v>
      </c>
      <c r="B2300" s="22">
        <v>8366</v>
      </c>
      <c r="C2300" s="22">
        <v>7</v>
      </c>
      <c r="D2300" s="27">
        <v>8.5875353981782295E-6</v>
      </c>
      <c r="E2300" s="22">
        <v>42091102</v>
      </c>
      <c r="F2300" s="22" t="s">
        <v>1058</v>
      </c>
      <c r="G2300" s="22" t="s">
        <v>1276</v>
      </c>
      <c r="H2300" s="22">
        <v>1171.48876922555</v>
      </c>
      <c r="I2300" s="24">
        <f>'EVM CPZ List'!$D2300*'EVM CPZ List'!$C2300</f>
        <v>6.0112747787247607E-5</v>
      </c>
      <c r="J2300" s="25">
        <f>INDEX('Pivot of Risk Data'!A:A,MATCH('EVM CPZ List'!$B2300,'Pivot of Risk Data'!B:B,0),1)</f>
        <v>2261</v>
      </c>
      <c r="K2300" s="22">
        <f>0.000621371*'EVM CPZ List'!$H2300</f>
        <v>0.72792914802244924</v>
      </c>
      <c r="L2300" s="22">
        <f>L2299+'EVM CPZ List'!$K2300</f>
        <v>24306.242280806033</v>
      </c>
      <c r="M2300" s="22">
        <f>M2299-'EVM CPZ List'!$I2300</f>
        <v>6.9577273718431351E-2</v>
      </c>
      <c r="N2300" s="7" t="e">
        <f>INDEX('2021 Certified EVM Plan'!G:G,MATCH(B2300,'2021 Certified EVM Plan'!E:E,0))</f>
        <v>#N/A</v>
      </c>
      <c r="O2300" s="7" t="e">
        <f>INDEX('2021 Certified EVM Plan'!M:M,MATCH(B2300,'2021 Certified EVM Plan'!E:E,0))</f>
        <v>#N/A</v>
      </c>
      <c r="P2300" s="7">
        <f t="shared" si="35"/>
        <v>1</v>
      </c>
      <c r="Q2300" s="26" t="e">
        <f>IF(INDEX('2021 Certified EVM Plan'!H:H,MATCH(B2300,'2021 Certified EVM Plan'!E:E,0))=1,M2300,#N/A)</f>
        <v>#N/A</v>
      </c>
      <c r="R2300" s="26" t="e">
        <f>IF(INDEX('2021 Certified EVM Plan'!J:J,MATCH(B2300,'2021 Certified EVM Plan'!E:E,0))=1,M2300,#N/A)</f>
        <v>#N/A</v>
      </c>
      <c r="S2300" s="26" t="e">
        <f>IF(INDEX('2021 Certified EVM Plan'!K:K,MATCH(B2300,'2021 Certified EVM Plan'!E:E,0))=1,M2300,#N/A)</f>
        <v>#N/A</v>
      </c>
    </row>
    <row r="2301" spans="1:19" x14ac:dyDescent="0.25">
      <c r="A2301" s="22" t="s">
        <v>2195</v>
      </c>
      <c r="B2301" s="22">
        <v>6609</v>
      </c>
      <c r="C2301" s="22">
        <v>148</v>
      </c>
      <c r="D2301" s="27">
        <v>8.4165470847957806E-6</v>
      </c>
      <c r="E2301" s="22">
        <v>182222104</v>
      </c>
      <c r="F2301" s="22" t="s">
        <v>2448</v>
      </c>
      <c r="G2301" s="22" t="s">
        <v>2541</v>
      </c>
      <c r="H2301" s="22">
        <v>29790.863761266501</v>
      </c>
      <c r="I2301" s="24">
        <f>'EVM CPZ List'!$D2301*'EVM CPZ List'!$C2301</f>
        <v>1.2456489685497756E-3</v>
      </c>
      <c r="J2301" s="25">
        <f>INDEX('Pivot of Risk Data'!A:A,MATCH('EVM CPZ List'!$B2301,'Pivot of Risk Data'!B:B,0),1)</f>
        <v>2262</v>
      </c>
      <c r="K2301" s="22">
        <f>0.000621371*'EVM CPZ List'!$H2301</f>
        <v>18.511178806201926</v>
      </c>
      <c r="L2301" s="22">
        <f>L2300+'EVM CPZ List'!$K2301</f>
        <v>24324.753459612235</v>
      </c>
      <c r="M2301" s="22">
        <f>M2300-'EVM CPZ List'!$I2301</f>
        <v>6.8331624749881581E-2</v>
      </c>
      <c r="N2301" s="7" t="e">
        <f>INDEX('2021 Certified EVM Plan'!G:G,MATCH(B2301,'2021 Certified EVM Plan'!E:E,0))</f>
        <v>#N/A</v>
      </c>
      <c r="O2301" s="7" t="e">
        <f>INDEX('2021 Certified EVM Plan'!M:M,MATCH(B2301,'2021 Certified EVM Plan'!E:E,0))</f>
        <v>#N/A</v>
      </c>
      <c r="P2301" s="7">
        <f t="shared" si="35"/>
        <v>1</v>
      </c>
      <c r="Q2301" s="26" t="e">
        <f>IF(INDEX('2021 Certified EVM Plan'!H:H,MATCH(B2301,'2021 Certified EVM Plan'!E:E,0))=1,M2301,#N/A)</f>
        <v>#N/A</v>
      </c>
      <c r="R2301" s="26" t="e">
        <f>IF(INDEX('2021 Certified EVM Plan'!J:J,MATCH(B2301,'2021 Certified EVM Plan'!E:E,0))=1,M2301,#N/A)</f>
        <v>#N/A</v>
      </c>
      <c r="S2301" s="26" t="e">
        <f>IF(INDEX('2021 Certified EVM Plan'!K:K,MATCH(B2301,'2021 Certified EVM Plan'!E:E,0))=1,M2301,#N/A)</f>
        <v>#N/A</v>
      </c>
    </row>
    <row r="2302" spans="1:19" x14ac:dyDescent="0.25">
      <c r="A2302" s="22" t="s">
        <v>2906</v>
      </c>
      <c r="B2302" s="22">
        <v>4302</v>
      </c>
      <c r="C2302" s="22">
        <v>24</v>
      </c>
      <c r="D2302" s="27">
        <v>8.4103137784008901E-6</v>
      </c>
      <c r="E2302" s="22">
        <v>14161106</v>
      </c>
      <c r="F2302" s="22" t="s">
        <v>2923</v>
      </c>
      <c r="G2302" s="22" t="s">
        <v>2926</v>
      </c>
      <c r="H2302" s="22">
        <v>2246.1308485208301</v>
      </c>
      <c r="I2302" s="24">
        <f>'EVM CPZ List'!$D2302*'EVM CPZ List'!$C2302</f>
        <v>2.0184753068162138E-4</v>
      </c>
      <c r="J2302" s="25">
        <f>INDEX('Pivot of Risk Data'!A:A,MATCH('EVM CPZ List'!$B2302,'Pivot of Risk Data'!B:B,0),1)</f>
        <v>2263</v>
      </c>
      <c r="K2302" s="22">
        <f>0.000621371*'EVM CPZ List'!$H2302</f>
        <v>1.3956805714762368</v>
      </c>
      <c r="L2302" s="22">
        <f>L2301+'EVM CPZ List'!$K2302</f>
        <v>24326.149140183712</v>
      </c>
      <c r="M2302" s="22">
        <f>M2301-'EVM CPZ List'!$I2302</f>
        <v>6.8129777219199966E-2</v>
      </c>
      <c r="N2302" s="7" t="e">
        <f>INDEX('2021 Certified EVM Plan'!G:G,MATCH(B2302,'2021 Certified EVM Plan'!E:E,0))</f>
        <v>#N/A</v>
      </c>
      <c r="O2302" s="7" t="e">
        <f>INDEX('2021 Certified EVM Plan'!M:M,MATCH(B2302,'2021 Certified EVM Plan'!E:E,0))</f>
        <v>#N/A</v>
      </c>
      <c r="P2302" s="7">
        <f t="shared" si="35"/>
        <v>1</v>
      </c>
      <c r="Q2302" s="26" t="e">
        <f>IF(INDEX('2021 Certified EVM Plan'!H:H,MATCH(B2302,'2021 Certified EVM Plan'!E:E,0))=1,M2302,#N/A)</f>
        <v>#N/A</v>
      </c>
      <c r="R2302" s="26" t="e">
        <f>IF(INDEX('2021 Certified EVM Plan'!J:J,MATCH(B2302,'2021 Certified EVM Plan'!E:E,0))=1,M2302,#N/A)</f>
        <v>#N/A</v>
      </c>
      <c r="S2302" s="26" t="e">
        <f>IF(INDEX('2021 Certified EVM Plan'!K:K,MATCH(B2302,'2021 Certified EVM Plan'!E:E,0))=1,M2302,#N/A)</f>
        <v>#N/A</v>
      </c>
    </row>
    <row r="2303" spans="1:19" x14ac:dyDescent="0.25">
      <c r="A2303" s="22" t="s">
        <v>539</v>
      </c>
      <c r="B2303" s="22">
        <v>1430</v>
      </c>
      <c r="C2303" s="22">
        <v>243</v>
      </c>
      <c r="D2303" s="27">
        <v>8.3439792362227397E-6</v>
      </c>
      <c r="E2303" s="22">
        <v>103031101</v>
      </c>
      <c r="F2303" s="22" t="s">
        <v>606</v>
      </c>
      <c r="G2303" s="22" t="s">
        <v>630</v>
      </c>
      <c r="H2303" s="22">
        <v>29450.007284857398</v>
      </c>
      <c r="I2303" s="24">
        <f>'EVM CPZ List'!$D2303*'EVM CPZ List'!$C2303</f>
        <v>2.027586954402126E-3</v>
      </c>
      <c r="J2303" s="25">
        <f>INDEX('Pivot of Risk Data'!A:A,MATCH('EVM CPZ List'!$B2303,'Pivot of Risk Data'!B:B,0),1)</f>
        <v>2264</v>
      </c>
      <c r="K2303" s="22">
        <f>0.000621371*'EVM CPZ List'!$H2303</f>
        <v>18.299380476599126</v>
      </c>
      <c r="L2303" s="22">
        <f>L2302+'EVM CPZ List'!$K2303</f>
        <v>24344.448520660309</v>
      </c>
      <c r="M2303" s="22">
        <f>M2302-'EVM CPZ List'!$I2303</f>
        <v>6.6102190264797842E-2</v>
      </c>
      <c r="N2303" s="7" t="e">
        <f>INDEX('2021 Certified EVM Plan'!G:G,MATCH(B2303,'2021 Certified EVM Plan'!E:E,0))</f>
        <v>#N/A</v>
      </c>
      <c r="O2303" s="7" t="e">
        <f>INDEX('2021 Certified EVM Plan'!M:M,MATCH(B2303,'2021 Certified EVM Plan'!E:E,0))</f>
        <v>#N/A</v>
      </c>
      <c r="P2303" s="7">
        <f t="shared" si="35"/>
        <v>1</v>
      </c>
      <c r="Q2303" s="26" t="e">
        <f>IF(INDEX('2021 Certified EVM Plan'!H:H,MATCH(B2303,'2021 Certified EVM Plan'!E:E,0))=1,M2303,#N/A)</f>
        <v>#N/A</v>
      </c>
      <c r="R2303" s="26" t="e">
        <f>IF(INDEX('2021 Certified EVM Plan'!J:J,MATCH(B2303,'2021 Certified EVM Plan'!E:E,0))=1,M2303,#N/A)</f>
        <v>#N/A</v>
      </c>
      <c r="S2303" s="26" t="e">
        <f>IF(INDEX('2021 Certified EVM Plan'!K:K,MATCH(B2303,'2021 Certified EVM Plan'!E:E,0))=1,M2303,#N/A)</f>
        <v>#N/A</v>
      </c>
    </row>
    <row r="2304" spans="1:19" x14ac:dyDescent="0.25">
      <c r="A2304" s="22" t="s">
        <v>1672</v>
      </c>
      <c r="B2304" s="22">
        <v>3210</v>
      </c>
      <c r="C2304" s="22">
        <v>14</v>
      </c>
      <c r="D2304" s="27">
        <v>8.2252359308743092E-6</v>
      </c>
      <c r="E2304" s="22">
        <v>163761703</v>
      </c>
      <c r="F2304" s="22" t="s">
        <v>1829</v>
      </c>
      <c r="G2304" s="22" t="s">
        <v>2064</v>
      </c>
      <c r="H2304" s="22">
        <v>927.65239260238695</v>
      </c>
      <c r="I2304" s="24">
        <f>'EVM CPZ List'!$D2304*'EVM CPZ List'!$C2304</f>
        <v>1.1515330303224033E-4</v>
      </c>
      <c r="J2304" s="25">
        <f>INDEX('Pivot of Risk Data'!A:A,MATCH('EVM CPZ List'!$B2304,'Pivot of Risk Data'!B:B,0),1)</f>
        <v>2265</v>
      </c>
      <c r="K2304" s="22">
        <f>0.000621371*'EVM CPZ List'!$H2304</f>
        <v>0.5764162948437378</v>
      </c>
      <c r="L2304" s="22">
        <f>L2303+'EVM CPZ List'!$K2304</f>
        <v>24345.024936955153</v>
      </c>
      <c r="M2304" s="22">
        <f>M2303-'EVM CPZ List'!$I2304</f>
        <v>6.5987036961765597E-2</v>
      </c>
      <c r="N2304" s="7" t="e">
        <f>INDEX('2021 Certified EVM Plan'!G:G,MATCH(B2304,'2021 Certified EVM Plan'!E:E,0))</f>
        <v>#N/A</v>
      </c>
      <c r="O2304" s="7" t="e">
        <f>INDEX('2021 Certified EVM Plan'!M:M,MATCH(B2304,'2021 Certified EVM Plan'!E:E,0))</f>
        <v>#N/A</v>
      </c>
      <c r="P2304" s="7">
        <f t="shared" si="35"/>
        <v>1</v>
      </c>
      <c r="Q2304" s="26" t="e">
        <f>IF(INDEX('2021 Certified EVM Plan'!H:H,MATCH(B2304,'2021 Certified EVM Plan'!E:E,0))=1,M2304,#N/A)</f>
        <v>#N/A</v>
      </c>
      <c r="R2304" s="26" t="e">
        <f>IF(INDEX('2021 Certified EVM Plan'!J:J,MATCH(B2304,'2021 Certified EVM Plan'!E:E,0))=1,M2304,#N/A)</f>
        <v>#N/A</v>
      </c>
      <c r="S2304" s="26" t="e">
        <f>IF(INDEX('2021 Certified EVM Plan'!K:K,MATCH(B2304,'2021 Certified EVM Plan'!E:E,0))=1,M2304,#N/A)</f>
        <v>#N/A</v>
      </c>
    </row>
    <row r="2305" spans="1:19" x14ac:dyDescent="0.25">
      <c r="A2305" s="22" t="s">
        <v>8</v>
      </c>
      <c r="B2305" s="22">
        <v>661</v>
      </c>
      <c r="C2305" s="22">
        <v>19</v>
      </c>
      <c r="D2305" s="27">
        <v>8.2065794290552707E-6</v>
      </c>
      <c r="E2305" s="22">
        <v>152531101</v>
      </c>
      <c r="F2305" s="22" t="s">
        <v>265</v>
      </c>
      <c r="G2305" s="22" t="s">
        <v>463</v>
      </c>
      <c r="H2305" s="22">
        <v>1886.43101071253</v>
      </c>
      <c r="I2305" s="24">
        <f>'EVM CPZ List'!$D2305*'EVM CPZ List'!$C2305</f>
        <v>1.5592500915205014E-4</v>
      </c>
      <c r="J2305" s="25">
        <f>INDEX('Pivot of Risk Data'!A:A,MATCH('EVM CPZ List'!$B2305,'Pivot of Risk Data'!B:B,0),1)</f>
        <v>2266</v>
      </c>
      <c r="K2305" s="22">
        <f>0.000621371*'EVM CPZ List'!$H2305</f>
        <v>1.1721735235574555</v>
      </c>
      <c r="L2305" s="22">
        <f>L2304+'EVM CPZ List'!$K2305</f>
        <v>24346.197110478712</v>
      </c>
      <c r="M2305" s="22">
        <f>M2304-'EVM CPZ List'!$I2305</f>
        <v>6.5831111952613541E-2</v>
      </c>
      <c r="N2305" s="7" t="e">
        <f>INDEX('2021 Certified EVM Plan'!G:G,MATCH(B2305,'2021 Certified EVM Plan'!E:E,0))</f>
        <v>#N/A</v>
      </c>
      <c r="O2305" s="7" t="e">
        <f>INDEX('2021 Certified EVM Plan'!M:M,MATCH(B2305,'2021 Certified EVM Plan'!E:E,0))</f>
        <v>#N/A</v>
      </c>
      <c r="P2305" s="7">
        <f t="shared" si="35"/>
        <v>1</v>
      </c>
      <c r="Q2305" s="26" t="e">
        <f>IF(INDEX('2021 Certified EVM Plan'!H:H,MATCH(B2305,'2021 Certified EVM Plan'!E:E,0))=1,M2305,#N/A)</f>
        <v>#N/A</v>
      </c>
      <c r="R2305" s="26" t="e">
        <f>IF(INDEX('2021 Certified EVM Plan'!J:J,MATCH(B2305,'2021 Certified EVM Plan'!E:E,0))=1,M2305,#N/A)</f>
        <v>#N/A</v>
      </c>
      <c r="S2305" s="26" t="e">
        <f>IF(INDEX('2021 Certified EVM Plan'!K:K,MATCH(B2305,'2021 Certified EVM Plan'!E:E,0))=1,M2305,#N/A)</f>
        <v>#N/A</v>
      </c>
    </row>
    <row r="2306" spans="1:19" x14ac:dyDescent="0.25">
      <c r="A2306" s="22" t="s">
        <v>964</v>
      </c>
      <c r="B2306" s="22">
        <v>9142</v>
      </c>
      <c r="C2306" s="22">
        <v>73</v>
      </c>
      <c r="D2306" s="27">
        <v>8.1925984645152396E-6</v>
      </c>
      <c r="E2306" s="22">
        <v>42841111</v>
      </c>
      <c r="F2306" s="22" t="s">
        <v>1351</v>
      </c>
      <c r="G2306" s="22" t="s">
        <v>1471</v>
      </c>
      <c r="H2306" s="22">
        <v>9193.5625536070893</v>
      </c>
      <c r="I2306" s="24">
        <f>'EVM CPZ List'!$D2306*'EVM CPZ List'!$C2306</f>
        <v>5.9805968790961248E-4</v>
      </c>
      <c r="J2306" s="25">
        <f>INDEX('Pivot of Risk Data'!A:A,MATCH('EVM CPZ List'!$B2306,'Pivot of Risk Data'!B:B,0),1)</f>
        <v>2267</v>
      </c>
      <c r="K2306" s="22">
        <f>0.000621371*'EVM CPZ List'!$H2306</f>
        <v>5.7126131574973904</v>
      </c>
      <c r="L2306" s="22">
        <f>L2305+'EVM CPZ List'!$K2306</f>
        <v>24351.90972363621</v>
      </c>
      <c r="M2306" s="22">
        <f>M2305-'EVM CPZ List'!$I2306</f>
        <v>6.5233052264703925E-2</v>
      </c>
      <c r="N2306" s="7" t="e">
        <f>INDEX('2021 Certified EVM Plan'!G:G,MATCH(B2306,'2021 Certified EVM Plan'!E:E,0))</f>
        <v>#N/A</v>
      </c>
      <c r="O2306" s="7" t="e">
        <f>INDEX('2021 Certified EVM Plan'!M:M,MATCH(B2306,'2021 Certified EVM Plan'!E:E,0))</f>
        <v>#N/A</v>
      </c>
      <c r="P2306" s="7">
        <f t="shared" ref="P2306:P2369" si="36">COUNTIF(B:B,B2306)</f>
        <v>1</v>
      </c>
      <c r="Q2306" s="26" t="e">
        <f>IF(INDEX('2021 Certified EVM Plan'!H:H,MATCH(B2306,'2021 Certified EVM Plan'!E:E,0))=1,M2306,#N/A)</f>
        <v>#N/A</v>
      </c>
      <c r="R2306" s="26" t="e">
        <f>IF(INDEX('2021 Certified EVM Plan'!J:J,MATCH(B2306,'2021 Certified EVM Plan'!E:E,0))=1,M2306,#N/A)</f>
        <v>#N/A</v>
      </c>
      <c r="S2306" s="26" t="e">
        <f>IF(INDEX('2021 Certified EVM Plan'!K:K,MATCH(B2306,'2021 Certified EVM Plan'!E:E,0))=1,M2306,#N/A)</f>
        <v>#N/A</v>
      </c>
    </row>
    <row r="2307" spans="1:19" x14ac:dyDescent="0.25">
      <c r="A2307" s="22" t="s">
        <v>2195</v>
      </c>
      <c r="B2307" s="22">
        <v>3212</v>
      </c>
      <c r="C2307" s="22">
        <v>79</v>
      </c>
      <c r="D2307" s="27">
        <v>8.1847613417949906E-6</v>
      </c>
      <c r="E2307" s="22">
        <v>83622103</v>
      </c>
      <c r="F2307" s="22" t="s">
        <v>2258</v>
      </c>
      <c r="G2307" s="22" t="s">
        <v>2368</v>
      </c>
      <c r="H2307" s="22">
        <v>8744.1235236018292</v>
      </c>
      <c r="I2307" s="24">
        <f>'EVM CPZ List'!$D2307*'EVM CPZ List'!$C2307</f>
        <v>6.4659614600180422E-4</v>
      </c>
      <c r="J2307" s="25">
        <f>INDEX('Pivot of Risk Data'!A:A,MATCH('EVM CPZ List'!$B2307,'Pivot of Risk Data'!B:B,0),1)</f>
        <v>2268</v>
      </c>
      <c r="K2307" s="22">
        <f>0.000621371*'EVM CPZ List'!$H2307</f>
        <v>5.4333447779839927</v>
      </c>
      <c r="L2307" s="22">
        <f>L2306+'EVM CPZ List'!$K2307</f>
        <v>24357.343068414193</v>
      </c>
      <c r="M2307" s="22">
        <f>M2306-'EVM CPZ List'!$I2307</f>
        <v>6.4586456118702118E-2</v>
      </c>
      <c r="N2307" s="7" t="e">
        <f>INDEX('2021 Certified EVM Plan'!G:G,MATCH(B2307,'2021 Certified EVM Plan'!E:E,0))</f>
        <v>#N/A</v>
      </c>
      <c r="O2307" s="7" t="e">
        <f>INDEX('2021 Certified EVM Plan'!M:M,MATCH(B2307,'2021 Certified EVM Plan'!E:E,0))</f>
        <v>#N/A</v>
      </c>
      <c r="P2307" s="7">
        <f t="shared" si="36"/>
        <v>1</v>
      </c>
      <c r="Q2307" s="26" t="e">
        <f>IF(INDEX('2021 Certified EVM Plan'!H:H,MATCH(B2307,'2021 Certified EVM Plan'!E:E,0))=1,M2307,#N/A)</f>
        <v>#N/A</v>
      </c>
      <c r="R2307" s="26" t="e">
        <f>IF(INDEX('2021 Certified EVM Plan'!J:J,MATCH(B2307,'2021 Certified EVM Plan'!E:E,0))=1,M2307,#N/A)</f>
        <v>#N/A</v>
      </c>
      <c r="S2307" s="26" t="e">
        <f>IF(INDEX('2021 Certified EVM Plan'!K:K,MATCH(B2307,'2021 Certified EVM Plan'!E:E,0))=1,M2307,#N/A)</f>
        <v>#N/A</v>
      </c>
    </row>
    <row r="2308" spans="1:19" x14ac:dyDescent="0.25">
      <c r="A2308" s="22" t="s">
        <v>2906</v>
      </c>
      <c r="B2308" s="22">
        <v>6317</v>
      </c>
      <c r="C2308" s="22">
        <v>1</v>
      </c>
      <c r="D2308" s="27">
        <v>8.9187069877856704E-6</v>
      </c>
      <c r="E2308" s="22">
        <v>152691104</v>
      </c>
      <c r="F2308" s="22" t="s">
        <v>70</v>
      </c>
      <c r="G2308" s="22" t="s">
        <v>127</v>
      </c>
      <c r="H2308" s="22">
        <v>966.14886395386497</v>
      </c>
      <c r="I2308" s="24">
        <f>'EVM CPZ List'!$D2308*'EVM CPZ List'!$C2308</f>
        <v>8.9187069877856704E-6</v>
      </c>
      <c r="J2308" s="25">
        <f>INDEX('Pivot of Risk Data'!A:A,MATCH('EVM CPZ List'!$B2308,'Pivot of Risk Data'!B:B,0),1)</f>
        <v>2269</v>
      </c>
      <c r="K2308" s="22">
        <f>0.000621371*'EVM CPZ List'!$H2308</f>
        <v>0.600336885743877</v>
      </c>
      <c r="L2308" s="22">
        <f>L2307+'EVM CPZ List'!$K2308</f>
        <v>24357.943405299939</v>
      </c>
      <c r="M2308" s="22">
        <f>M2307-'EVM CPZ List'!$I2308</f>
        <v>6.4577537411714334E-2</v>
      </c>
      <c r="N2308" s="7" t="e">
        <f>INDEX('2021 Certified EVM Plan'!G:G,MATCH(B2308,'2021 Certified EVM Plan'!E:E,0))</f>
        <v>#N/A</v>
      </c>
      <c r="O2308" s="7" t="e">
        <f>INDEX('2021 Certified EVM Plan'!M:M,MATCH(B2308,'2021 Certified EVM Plan'!E:E,0))</f>
        <v>#N/A</v>
      </c>
      <c r="P2308" s="7">
        <f t="shared" si="36"/>
        <v>2</v>
      </c>
      <c r="Q2308" s="26" t="e">
        <f>IF(INDEX('2021 Certified EVM Plan'!H:H,MATCH(B2308,'2021 Certified EVM Plan'!E:E,0))=1,M2308,#N/A)</f>
        <v>#N/A</v>
      </c>
      <c r="R2308" s="26" t="e">
        <f>IF(INDEX('2021 Certified EVM Plan'!J:J,MATCH(B2308,'2021 Certified EVM Plan'!E:E,0))=1,M2308,#N/A)</f>
        <v>#N/A</v>
      </c>
      <c r="S2308" s="26" t="e">
        <f>IF(INDEX('2021 Certified EVM Plan'!K:K,MATCH(B2308,'2021 Certified EVM Plan'!E:E,0))=1,M2308,#N/A)</f>
        <v>#N/A</v>
      </c>
    </row>
    <row r="2309" spans="1:19" x14ac:dyDescent="0.25">
      <c r="A2309" s="22" t="s">
        <v>8</v>
      </c>
      <c r="B2309" s="22">
        <v>6317</v>
      </c>
      <c r="C2309" s="22">
        <v>10</v>
      </c>
      <c r="D2309" s="27">
        <v>8.0984168097747503E-6</v>
      </c>
      <c r="E2309" s="22">
        <v>152691104</v>
      </c>
      <c r="F2309" s="22" t="s">
        <v>70</v>
      </c>
      <c r="G2309" s="22" t="s">
        <v>127</v>
      </c>
      <c r="H2309" s="22">
        <v>966.14886395386497</v>
      </c>
      <c r="I2309" s="24">
        <f>'EVM CPZ List'!$D2309*'EVM CPZ List'!$C2309</f>
        <v>8.0984168097747509E-5</v>
      </c>
      <c r="J2309" s="25">
        <f>INDEX('Pivot of Risk Data'!A:A,MATCH('EVM CPZ List'!$B2309,'Pivot of Risk Data'!B:B,0),1)</f>
        <v>2269</v>
      </c>
      <c r="K2309" s="22">
        <f>0.000621371*'EVM CPZ List'!$H2309</f>
        <v>0.600336885743877</v>
      </c>
      <c r="L2309" s="22">
        <f>L2308+'EVM CPZ List'!$K2309</f>
        <v>24358.543742185684</v>
      </c>
      <c r="M2309" s="22">
        <f>M2308-'EVM CPZ List'!$I2309</f>
        <v>6.4496553243616583E-2</v>
      </c>
      <c r="N2309" s="7" t="e">
        <f>INDEX('2021 Certified EVM Plan'!G:G,MATCH(B2309,'2021 Certified EVM Plan'!E:E,0))</f>
        <v>#N/A</v>
      </c>
      <c r="O2309" s="7" t="e">
        <f>INDEX('2021 Certified EVM Plan'!M:M,MATCH(B2309,'2021 Certified EVM Plan'!E:E,0))</f>
        <v>#N/A</v>
      </c>
      <c r="P2309" s="7">
        <f t="shared" si="36"/>
        <v>2</v>
      </c>
      <c r="Q2309" s="26" t="e">
        <f>IF(INDEX('2021 Certified EVM Plan'!H:H,MATCH(B2309,'2021 Certified EVM Plan'!E:E,0))=1,M2309,#N/A)</f>
        <v>#N/A</v>
      </c>
      <c r="R2309" s="26" t="e">
        <f>IF(INDEX('2021 Certified EVM Plan'!J:J,MATCH(B2309,'2021 Certified EVM Plan'!E:E,0))=1,M2309,#N/A)</f>
        <v>#N/A</v>
      </c>
      <c r="S2309" s="26" t="e">
        <f>IF(INDEX('2021 Certified EVM Plan'!K:K,MATCH(B2309,'2021 Certified EVM Plan'!E:E,0))=1,M2309,#N/A)</f>
        <v>#N/A</v>
      </c>
    </row>
    <row r="2310" spans="1:19" x14ac:dyDescent="0.25">
      <c r="A2310" s="22" t="s">
        <v>964</v>
      </c>
      <c r="B2310" s="22">
        <v>1534</v>
      </c>
      <c r="C2310" s="22">
        <v>6</v>
      </c>
      <c r="D2310" s="27">
        <v>8.1085866483401892E-6</v>
      </c>
      <c r="E2310" s="22">
        <v>42151104</v>
      </c>
      <c r="F2310" s="22" t="s">
        <v>1195</v>
      </c>
      <c r="G2310" s="22" t="s">
        <v>1338</v>
      </c>
      <c r="H2310" s="22">
        <v>380.548903698049</v>
      </c>
      <c r="I2310" s="24">
        <f>'EVM CPZ List'!$D2310*'EVM CPZ List'!$C2310</f>
        <v>4.8651519890041139E-5</v>
      </c>
      <c r="J2310" s="25">
        <f>INDEX('Pivot of Risk Data'!A:A,MATCH('EVM CPZ List'!$B2310,'Pivot of Risk Data'!B:B,0),1)</f>
        <v>2270</v>
      </c>
      <c r="K2310" s="22">
        <f>0.000621371*'EVM CPZ List'!$H2310</f>
        <v>0.23646205283976041</v>
      </c>
      <c r="L2310" s="22">
        <f>L2309+'EVM CPZ List'!$K2310</f>
        <v>24358.780204238523</v>
      </c>
      <c r="M2310" s="22">
        <f>M2309-'EVM CPZ List'!$I2310</f>
        <v>6.4447901723726539E-2</v>
      </c>
      <c r="N2310" s="7" t="e">
        <f>INDEX('2021 Certified EVM Plan'!G:G,MATCH(B2310,'2021 Certified EVM Plan'!E:E,0))</f>
        <v>#N/A</v>
      </c>
      <c r="O2310" s="7" t="e">
        <f>INDEX('2021 Certified EVM Plan'!M:M,MATCH(B2310,'2021 Certified EVM Plan'!E:E,0))</f>
        <v>#N/A</v>
      </c>
      <c r="P2310" s="7">
        <f t="shared" si="36"/>
        <v>1</v>
      </c>
      <c r="Q2310" s="26" t="e">
        <f>IF(INDEX('2021 Certified EVM Plan'!H:H,MATCH(B2310,'2021 Certified EVM Plan'!E:E,0))=1,M2310,#N/A)</f>
        <v>#N/A</v>
      </c>
      <c r="R2310" s="26" t="e">
        <f>IF(INDEX('2021 Certified EVM Plan'!J:J,MATCH(B2310,'2021 Certified EVM Plan'!E:E,0))=1,M2310,#N/A)</f>
        <v>#N/A</v>
      </c>
      <c r="S2310" s="26" t="e">
        <f>IF(INDEX('2021 Certified EVM Plan'!K:K,MATCH(B2310,'2021 Certified EVM Plan'!E:E,0))=1,M2310,#N/A)</f>
        <v>#N/A</v>
      </c>
    </row>
    <row r="2311" spans="1:19" x14ac:dyDescent="0.25">
      <c r="A2311" s="22" t="s">
        <v>2906</v>
      </c>
      <c r="B2311" s="22">
        <v>6440</v>
      </c>
      <c r="C2311" s="22">
        <v>5</v>
      </c>
      <c r="D2311" s="27">
        <v>8.0930812313701295E-6</v>
      </c>
      <c r="E2311" s="22">
        <v>14341106</v>
      </c>
      <c r="F2311" s="22" t="s">
        <v>3199</v>
      </c>
      <c r="G2311" s="22" t="s">
        <v>3342</v>
      </c>
      <c r="H2311" s="22">
        <v>184.068536761487</v>
      </c>
      <c r="I2311" s="24">
        <f>'EVM CPZ List'!$D2311*'EVM CPZ List'!$C2311</f>
        <v>4.0465406156850651E-5</v>
      </c>
      <c r="J2311" s="25">
        <f>INDEX('Pivot of Risk Data'!A:A,MATCH('EVM CPZ List'!$B2311,'Pivot of Risk Data'!B:B,0),1)</f>
        <v>2271</v>
      </c>
      <c r="K2311" s="22">
        <f>0.000621371*'EVM CPZ List'!$H2311</f>
        <v>0.11437485075602194</v>
      </c>
      <c r="L2311" s="22">
        <f>L2310+'EVM CPZ List'!$K2311</f>
        <v>24358.894579089279</v>
      </c>
      <c r="M2311" s="22">
        <f>M2310-'EVM CPZ List'!$I2311</f>
        <v>6.4407436317569691E-2</v>
      </c>
      <c r="N2311" s="7" t="e">
        <f>INDEX('2021 Certified EVM Plan'!G:G,MATCH(B2311,'2021 Certified EVM Plan'!E:E,0))</f>
        <v>#N/A</v>
      </c>
      <c r="O2311" s="7" t="e">
        <f>INDEX('2021 Certified EVM Plan'!M:M,MATCH(B2311,'2021 Certified EVM Plan'!E:E,0))</f>
        <v>#N/A</v>
      </c>
      <c r="P2311" s="7">
        <f t="shared" si="36"/>
        <v>1</v>
      </c>
      <c r="Q2311" s="26" t="e">
        <f>IF(INDEX('2021 Certified EVM Plan'!H:H,MATCH(B2311,'2021 Certified EVM Plan'!E:E,0))=1,M2311,#N/A)</f>
        <v>#N/A</v>
      </c>
      <c r="R2311" s="26" t="e">
        <f>IF(INDEX('2021 Certified EVM Plan'!J:J,MATCH(B2311,'2021 Certified EVM Plan'!E:E,0))=1,M2311,#N/A)</f>
        <v>#N/A</v>
      </c>
      <c r="S2311" s="26" t="e">
        <f>IF(INDEX('2021 Certified EVM Plan'!K:K,MATCH(B2311,'2021 Certified EVM Plan'!E:E,0))=1,M2311,#N/A)</f>
        <v>#N/A</v>
      </c>
    </row>
    <row r="2312" spans="1:19" x14ac:dyDescent="0.25">
      <c r="A2312" s="22" t="s">
        <v>8</v>
      </c>
      <c r="B2312" s="22">
        <v>4306</v>
      </c>
      <c r="C2312" s="22">
        <v>28</v>
      </c>
      <c r="D2312" s="27">
        <v>8.0242294246652599E-6</v>
      </c>
      <c r="E2312" s="22">
        <v>153651103</v>
      </c>
      <c r="F2312" s="22" t="s">
        <v>125</v>
      </c>
      <c r="G2312" s="22" t="s">
        <v>460</v>
      </c>
      <c r="H2312" s="22">
        <v>2895.0362008893098</v>
      </c>
      <c r="I2312" s="24">
        <f>'EVM CPZ List'!$D2312*'EVM CPZ List'!$C2312</f>
        <v>2.2467842389062726E-4</v>
      </c>
      <c r="J2312" s="25">
        <f>INDEX('Pivot of Risk Data'!A:A,MATCH('EVM CPZ List'!$B2312,'Pivot of Risk Data'!B:B,0),1)</f>
        <v>2272</v>
      </c>
      <c r="K2312" s="22">
        <f>0.000621371*'EVM CPZ List'!$H2312</f>
        <v>1.7988915391827913</v>
      </c>
      <c r="L2312" s="22">
        <f>L2311+'EVM CPZ List'!$K2312</f>
        <v>24360.693470628463</v>
      </c>
      <c r="M2312" s="22">
        <f>M2311-'EVM CPZ List'!$I2312</f>
        <v>6.4182757893679068E-2</v>
      </c>
      <c r="N2312" s="7" t="e">
        <f>INDEX('2021 Certified EVM Plan'!G:G,MATCH(B2312,'2021 Certified EVM Plan'!E:E,0))</f>
        <v>#N/A</v>
      </c>
      <c r="O2312" s="7" t="e">
        <f>INDEX('2021 Certified EVM Plan'!M:M,MATCH(B2312,'2021 Certified EVM Plan'!E:E,0))</f>
        <v>#N/A</v>
      </c>
      <c r="P2312" s="7">
        <f t="shared" si="36"/>
        <v>1</v>
      </c>
      <c r="Q2312" s="26" t="e">
        <f>IF(INDEX('2021 Certified EVM Plan'!H:H,MATCH(B2312,'2021 Certified EVM Plan'!E:E,0))=1,M2312,#N/A)</f>
        <v>#N/A</v>
      </c>
      <c r="R2312" s="26" t="e">
        <f>IF(INDEX('2021 Certified EVM Plan'!J:J,MATCH(B2312,'2021 Certified EVM Plan'!E:E,0))=1,M2312,#N/A)</f>
        <v>#N/A</v>
      </c>
      <c r="S2312" s="26" t="e">
        <f>IF(INDEX('2021 Certified EVM Plan'!K:K,MATCH(B2312,'2021 Certified EVM Plan'!E:E,0))=1,M2312,#N/A)</f>
        <v>#N/A</v>
      </c>
    </row>
    <row r="2313" spans="1:19" x14ac:dyDescent="0.25">
      <c r="A2313" s="22" t="s">
        <v>964</v>
      </c>
      <c r="B2313" s="22">
        <v>8674</v>
      </c>
      <c r="C2313" s="22">
        <v>1</v>
      </c>
      <c r="D2313" s="27">
        <v>7.9051935262904295E-6</v>
      </c>
      <c r="E2313" s="22">
        <v>42281105</v>
      </c>
      <c r="F2313" s="22" t="s">
        <v>1084</v>
      </c>
      <c r="G2313" s="22" t="s">
        <v>1503</v>
      </c>
      <c r="H2313" s="22">
        <v>296.52878271788001</v>
      </c>
      <c r="I2313" s="24">
        <f>'EVM CPZ List'!$D2313*'EVM CPZ List'!$C2313</f>
        <v>7.9051935262904295E-6</v>
      </c>
      <c r="J2313" s="25">
        <f>INDEX('Pivot of Risk Data'!A:A,MATCH('EVM CPZ List'!$B2313,'Pivot of Risk Data'!B:B,0),1)</f>
        <v>2273</v>
      </c>
      <c r="K2313" s="22">
        <f>0.000621371*'EVM CPZ List'!$H2313</f>
        <v>0.18425438624619181</v>
      </c>
      <c r="L2313" s="22">
        <f>L2312+'EVM CPZ List'!$K2313</f>
        <v>24360.87772501471</v>
      </c>
      <c r="M2313" s="22">
        <f>M2312-'EVM CPZ List'!$I2313</f>
        <v>6.4174852700152774E-2</v>
      </c>
      <c r="N2313" s="7" t="e">
        <f>INDEX('2021 Certified EVM Plan'!G:G,MATCH(B2313,'2021 Certified EVM Plan'!E:E,0))</f>
        <v>#N/A</v>
      </c>
      <c r="O2313" s="7" t="e">
        <f>INDEX('2021 Certified EVM Plan'!M:M,MATCH(B2313,'2021 Certified EVM Plan'!E:E,0))</f>
        <v>#N/A</v>
      </c>
      <c r="P2313" s="7">
        <f t="shared" si="36"/>
        <v>1</v>
      </c>
      <c r="Q2313" s="26" t="e">
        <f>IF(INDEX('2021 Certified EVM Plan'!H:H,MATCH(B2313,'2021 Certified EVM Plan'!E:E,0))=1,M2313,#N/A)</f>
        <v>#N/A</v>
      </c>
      <c r="R2313" s="26" t="e">
        <f>IF(INDEX('2021 Certified EVM Plan'!J:J,MATCH(B2313,'2021 Certified EVM Plan'!E:E,0))=1,M2313,#N/A)</f>
        <v>#N/A</v>
      </c>
      <c r="S2313" s="26" t="e">
        <f>IF(INDEX('2021 Certified EVM Plan'!K:K,MATCH(B2313,'2021 Certified EVM Plan'!E:E,0))=1,M2313,#N/A)</f>
        <v>#N/A</v>
      </c>
    </row>
    <row r="2314" spans="1:19" x14ac:dyDescent="0.25">
      <c r="A2314" s="22" t="s">
        <v>2906</v>
      </c>
      <c r="B2314" s="22">
        <v>8980</v>
      </c>
      <c r="C2314" s="22">
        <v>10</v>
      </c>
      <c r="D2314" s="27">
        <v>7.8955249971530995E-6</v>
      </c>
      <c r="E2314" s="22">
        <v>42291101</v>
      </c>
      <c r="F2314" s="22" t="s">
        <v>2920</v>
      </c>
      <c r="G2314" s="22" t="s">
        <v>3466</v>
      </c>
      <c r="H2314" s="22">
        <v>1000.1368833451</v>
      </c>
      <c r="I2314" s="24">
        <f>'EVM CPZ List'!$D2314*'EVM CPZ List'!$C2314</f>
        <v>7.8955249971530988E-5</v>
      </c>
      <c r="J2314" s="25">
        <f>INDEX('Pivot of Risk Data'!A:A,MATCH('EVM CPZ List'!$B2314,'Pivot of Risk Data'!B:B,0),1)</f>
        <v>2274</v>
      </c>
      <c r="K2314" s="22">
        <f>0.000621371*'EVM CPZ List'!$H2314</f>
        <v>0.62145605534102821</v>
      </c>
      <c r="L2314" s="22">
        <f>L2313+'EVM CPZ List'!$K2314</f>
        <v>24361.499181070052</v>
      </c>
      <c r="M2314" s="22">
        <f>M2313-'EVM CPZ List'!$I2314</f>
        <v>6.4095897450181238E-2</v>
      </c>
      <c r="N2314" s="7" t="e">
        <f>INDEX('2021 Certified EVM Plan'!G:G,MATCH(B2314,'2021 Certified EVM Plan'!E:E,0))</f>
        <v>#N/A</v>
      </c>
      <c r="O2314" s="7" t="e">
        <f>INDEX('2021 Certified EVM Plan'!M:M,MATCH(B2314,'2021 Certified EVM Plan'!E:E,0))</f>
        <v>#N/A</v>
      </c>
      <c r="P2314" s="7">
        <f t="shared" si="36"/>
        <v>1</v>
      </c>
      <c r="Q2314" s="26" t="e">
        <f>IF(INDEX('2021 Certified EVM Plan'!H:H,MATCH(B2314,'2021 Certified EVM Plan'!E:E,0))=1,M2314,#N/A)</f>
        <v>#N/A</v>
      </c>
      <c r="R2314" s="26" t="e">
        <f>IF(INDEX('2021 Certified EVM Plan'!J:J,MATCH(B2314,'2021 Certified EVM Plan'!E:E,0))=1,M2314,#N/A)</f>
        <v>#N/A</v>
      </c>
      <c r="S2314" s="26" t="e">
        <f>IF(INDEX('2021 Certified EVM Plan'!K:K,MATCH(B2314,'2021 Certified EVM Plan'!E:E,0))=1,M2314,#N/A)</f>
        <v>#N/A</v>
      </c>
    </row>
    <row r="2315" spans="1:19" x14ac:dyDescent="0.25">
      <c r="A2315" s="22" t="s">
        <v>8</v>
      </c>
      <c r="B2315" s="22">
        <v>817</v>
      </c>
      <c r="C2315" s="22">
        <v>10</v>
      </c>
      <c r="D2315" s="27">
        <v>7.8662601351551505E-6</v>
      </c>
      <c r="E2315" s="22">
        <v>152481104</v>
      </c>
      <c r="F2315" s="22" t="s">
        <v>21</v>
      </c>
      <c r="G2315" s="22" t="s">
        <v>461</v>
      </c>
      <c r="H2315" s="22">
        <v>8462.4654095168698</v>
      </c>
      <c r="I2315" s="24">
        <f>'EVM CPZ List'!$D2315*'EVM CPZ List'!$C2315</f>
        <v>7.8662601351551508E-5</v>
      </c>
      <c r="J2315" s="25">
        <f>INDEX('Pivot of Risk Data'!A:A,MATCH('EVM CPZ List'!$B2315,'Pivot of Risk Data'!B:B,0),1)</f>
        <v>2275</v>
      </c>
      <c r="K2315" s="22">
        <f>0.000621371*'EVM CPZ List'!$H2315</f>
        <v>5.2583305939769067</v>
      </c>
      <c r="L2315" s="22">
        <f>L2314+'EVM CPZ List'!$K2315</f>
        <v>24366.757511664029</v>
      </c>
      <c r="M2315" s="22">
        <f>M2314-'EVM CPZ List'!$I2315</f>
        <v>6.4017234848829693E-2</v>
      </c>
      <c r="N2315" s="7" t="e">
        <f>INDEX('2021 Certified EVM Plan'!G:G,MATCH(B2315,'2021 Certified EVM Plan'!E:E,0))</f>
        <v>#N/A</v>
      </c>
      <c r="O2315" s="7" t="e">
        <f>INDEX('2021 Certified EVM Plan'!M:M,MATCH(B2315,'2021 Certified EVM Plan'!E:E,0))</f>
        <v>#N/A</v>
      </c>
      <c r="P2315" s="7">
        <f t="shared" si="36"/>
        <v>1</v>
      </c>
      <c r="Q2315" s="26" t="e">
        <f>IF(INDEX('2021 Certified EVM Plan'!H:H,MATCH(B2315,'2021 Certified EVM Plan'!E:E,0))=1,M2315,#N/A)</f>
        <v>#N/A</v>
      </c>
      <c r="R2315" s="26" t="e">
        <f>IF(INDEX('2021 Certified EVM Plan'!J:J,MATCH(B2315,'2021 Certified EVM Plan'!E:E,0))=1,M2315,#N/A)</f>
        <v>#N/A</v>
      </c>
      <c r="S2315" s="26" t="e">
        <f>IF(INDEX('2021 Certified EVM Plan'!K:K,MATCH(B2315,'2021 Certified EVM Plan'!E:E,0))=1,M2315,#N/A)</f>
        <v>#N/A</v>
      </c>
    </row>
    <row r="2316" spans="1:19" x14ac:dyDescent="0.25">
      <c r="A2316" s="22" t="s">
        <v>964</v>
      </c>
      <c r="B2316" s="22">
        <v>8089</v>
      </c>
      <c r="C2316" s="22">
        <v>21</v>
      </c>
      <c r="D2316" s="27">
        <v>7.8562026297928995E-6</v>
      </c>
      <c r="E2316" s="22">
        <v>43081101</v>
      </c>
      <c r="F2316" s="22" t="s">
        <v>844</v>
      </c>
      <c r="G2316" s="22" t="s">
        <v>1479</v>
      </c>
      <c r="H2316" s="22">
        <v>2894.9274357649201</v>
      </c>
      <c r="I2316" s="24">
        <f>'EVM CPZ List'!$D2316*'EVM CPZ List'!$C2316</f>
        <v>1.649802552256509E-4</v>
      </c>
      <c r="J2316" s="25">
        <f>INDEX('Pivot of Risk Data'!A:A,MATCH('EVM CPZ List'!$B2316,'Pivot of Risk Data'!B:B,0),1)</f>
        <v>2276</v>
      </c>
      <c r="K2316" s="22">
        <f>0.000621371*'EVM CPZ List'!$H2316</f>
        <v>1.7988239556886843</v>
      </c>
      <c r="L2316" s="22">
        <f>L2315+'EVM CPZ List'!$K2316</f>
        <v>24368.556335619716</v>
      </c>
      <c r="M2316" s="22">
        <f>M2315-'EVM CPZ List'!$I2316</f>
        <v>6.3852254593604038E-2</v>
      </c>
      <c r="N2316" s="7" t="e">
        <f>INDEX('2021 Certified EVM Plan'!G:G,MATCH(B2316,'2021 Certified EVM Plan'!E:E,0))</f>
        <v>#N/A</v>
      </c>
      <c r="O2316" s="7" t="e">
        <f>INDEX('2021 Certified EVM Plan'!M:M,MATCH(B2316,'2021 Certified EVM Plan'!E:E,0))</f>
        <v>#N/A</v>
      </c>
      <c r="P2316" s="7">
        <f t="shared" si="36"/>
        <v>1</v>
      </c>
      <c r="Q2316" s="26" t="e">
        <f>IF(INDEX('2021 Certified EVM Plan'!H:H,MATCH(B2316,'2021 Certified EVM Plan'!E:E,0))=1,M2316,#N/A)</f>
        <v>#N/A</v>
      </c>
      <c r="R2316" s="26" t="e">
        <f>IF(INDEX('2021 Certified EVM Plan'!J:J,MATCH(B2316,'2021 Certified EVM Plan'!E:E,0))=1,M2316,#N/A)</f>
        <v>#N/A</v>
      </c>
      <c r="S2316" s="26" t="e">
        <f>IF(INDEX('2021 Certified EVM Plan'!K:K,MATCH(B2316,'2021 Certified EVM Plan'!E:E,0))=1,M2316,#N/A)</f>
        <v>#N/A</v>
      </c>
    </row>
    <row r="2317" spans="1:19" x14ac:dyDescent="0.25">
      <c r="A2317" s="22" t="s">
        <v>964</v>
      </c>
      <c r="B2317" s="22">
        <v>5049</v>
      </c>
      <c r="C2317" s="22">
        <v>28</v>
      </c>
      <c r="D2317" s="27">
        <v>7.8457120706539298E-6</v>
      </c>
      <c r="E2317" s="22">
        <v>42811113</v>
      </c>
      <c r="F2317" s="22" t="s">
        <v>1039</v>
      </c>
      <c r="G2317" s="22" t="s">
        <v>1175</v>
      </c>
      <c r="H2317" s="22">
        <v>2955.8476780793499</v>
      </c>
      <c r="I2317" s="24">
        <f>'EVM CPZ List'!$D2317*'EVM CPZ List'!$C2317</f>
        <v>2.1967993797831004E-4</v>
      </c>
      <c r="J2317" s="25">
        <f>INDEX('Pivot of Risk Data'!A:A,MATCH('EVM CPZ List'!$B2317,'Pivot of Risk Data'!B:B,0),1)</f>
        <v>2277</v>
      </c>
      <c r="K2317" s="22">
        <f>0.000621371*'EVM CPZ List'!$H2317</f>
        <v>1.8366780275758436</v>
      </c>
      <c r="L2317" s="22">
        <f>L2316+'EVM CPZ List'!$K2317</f>
        <v>24370.393013647292</v>
      </c>
      <c r="M2317" s="22">
        <f>M2316-'EVM CPZ List'!$I2317</f>
        <v>6.3632574655625732E-2</v>
      </c>
      <c r="N2317" s="7" t="e">
        <f>INDEX('2021 Certified EVM Plan'!G:G,MATCH(B2317,'2021 Certified EVM Plan'!E:E,0))</f>
        <v>#N/A</v>
      </c>
      <c r="O2317" s="7" t="e">
        <f>INDEX('2021 Certified EVM Plan'!M:M,MATCH(B2317,'2021 Certified EVM Plan'!E:E,0))</f>
        <v>#N/A</v>
      </c>
      <c r="P2317" s="7">
        <f t="shared" si="36"/>
        <v>1</v>
      </c>
      <c r="Q2317" s="26" t="e">
        <f>IF(INDEX('2021 Certified EVM Plan'!H:H,MATCH(B2317,'2021 Certified EVM Plan'!E:E,0))=1,M2317,#N/A)</f>
        <v>#N/A</v>
      </c>
      <c r="R2317" s="26" t="e">
        <f>IF(INDEX('2021 Certified EVM Plan'!J:J,MATCH(B2317,'2021 Certified EVM Plan'!E:E,0))=1,M2317,#N/A)</f>
        <v>#N/A</v>
      </c>
      <c r="S2317" s="26" t="e">
        <f>IF(INDEX('2021 Certified EVM Plan'!K:K,MATCH(B2317,'2021 Certified EVM Plan'!E:E,0))=1,M2317,#N/A)</f>
        <v>#N/A</v>
      </c>
    </row>
    <row r="2318" spans="1:19" x14ac:dyDescent="0.25">
      <c r="A2318" s="22" t="s">
        <v>2195</v>
      </c>
      <c r="B2318" s="22">
        <v>8134</v>
      </c>
      <c r="C2318" s="22">
        <v>40</v>
      </c>
      <c r="D2318" s="27">
        <v>7.8290453496174506E-6</v>
      </c>
      <c r="E2318" s="22">
        <v>82931101</v>
      </c>
      <c r="F2318" s="22" t="s">
        <v>2254</v>
      </c>
      <c r="G2318" s="22" t="s">
        <v>2273</v>
      </c>
      <c r="H2318" s="22">
        <v>4092.0756656502999</v>
      </c>
      <c r="I2318" s="24">
        <f>'EVM CPZ List'!$D2318*'EVM CPZ List'!$C2318</f>
        <v>3.1316181398469801E-4</v>
      </c>
      <c r="J2318" s="25">
        <f>INDEX('Pivot of Risk Data'!A:A,MATCH('EVM CPZ List'!$B2318,'Pivot of Risk Data'!B:B,0),1)</f>
        <v>2278</v>
      </c>
      <c r="K2318" s="22">
        <f>0.000621371*'EVM CPZ List'!$H2318</f>
        <v>2.5426971484407925</v>
      </c>
      <c r="L2318" s="22">
        <f>L2317+'EVM CPZ List'!$K2318</f>
        <v>24372.935710795733</v>
      </c>
      <c r="M2318" s="22">
        <f>M2317-'EVM CPZ List'!$I2318</f>
        <v>6.331941284164104E-2</v>
      </c>
      <c r="N2318" s="7" t="e">
        <f>INDEX('2021 Certified EVM Plan'!G:G,MATCH(B2318,'2021 Certified EVM Plan'!E:E,0))</f>
        <v>#N/A</v>
      </c>
      <c r="O2318" s="7" t="e">
        <f>INDEX('2021 Certified EVM Plan'!M:M,MATCH(B2318,'2021 Certified EVM Plan'!E:E,0))</f>
        <v>#N/A</v>
      </c>
      <c r="P2318" s="7">
        <f t="shared" si="36"/>
        <v>1</v>
      </c>
      <c r="Q2318" s="26" t="e">
        <f>IF(INDEX('2021 Certified EVM Plan'!H:H,MATCH(B2318,'2021 Certified EVM Plan'!E:E,0))=1,M2318,#N/A)</f>
        <v>#N/A</v>
      </c>
      <c r="R2318" s="26" t="e">
        <f>IF(INDEX('2021 Certified EVM Plan'!J:J,MATCH(B2318,'2021 Certified EVM Plan'!E:E,0))=1,M2318,#N/A)</f>
        <v>#N/A</v>
      </c>
      <c r="S2318" s="26" t="e">
        <f>IF(INDEX('2021 Certified EVM Plan'!K:K,MATCH(B2318,'2021 Certified EVM Plan'!E:E,0))=1,M2318,#N/A)</f>
        <v>#N/A</v>
      </c>
    </row>
    <row r="2319" spans="1:19" x14ac:dyDescent="0.25">
      <c r="A2319" s="22" t="s">
        <v>964</v>
      </c>
      <c r="B2319" s="22">
        <v>5312</v>
      </c>
      <c r="C2319" s="22">
        <v>189</v>
      </c>
      <c r="D2319" s="27">
        <v>7.7744284935985206E-6</v>
      </c>
      <c r="E2319" s="22">
        <v>42761101</v>
      </c>
      <c r="F2319" s="22" t="s">
        <v>1189</v>
      </c>
      <c r="G2319" s="22" t="s">
        <v>1190</v>
      </c>
      <c r="H2319" s="22">
        <v>19614.6508784791</v>
      </c>
      <c r="I2319" s="24">
        <f>'EVM CPZ List'!$D2319*'EVM CPZ List'!$C2319</f>
        <v>1.4693669852901205E-3</v>
      </c>
      <c r="J2319" s="25">
        <f>INDEX('Pivot of Risk Data'!A:A,MATCH('EVM CPZ List'!$B2319,'Pivot of Risk Data'!B:B,0),1)</f>
        <v>2279</v>
      </c>
      <c r="K2319" s="22">
        <f>0.000621371*'EVM CPZ List'!$H2319</f>
        <v>12.187975231011437</v>
      </c>
      <c r="L2319" s="22">
        <f>L2318+'EVM CPZ List'!$K2319</f>
        <v>24385.123686026745</v>
      </c>
      <c r="M2319" s="22">
        <f>M2318-'EVM CPZ List'!$I2319</f>
        <v>6.185004585635092E-2</v>
      </c>
      <c r="N2319" s="7" t="e">
        <f>INDEX('2021 Certified EVM Plan'!G:G,MATCH(B2319,'2021 Certified EVM Plan'!E:E,0))</f>
        <v>#N/A</v>
      </c>
      <c r="O2319" s="7" t="e">
        <f>INDEX('2021 Certified EVM Plan'!M:M,MATCH(B2319,'2021 Certified EVM Plan'!E:E,0))</f>
        <v>#N/A</v>
      </c>
      <c r="P2319" s="7">
        <f t="shared" si="36"/>
        <v>1</v>
      </c>
      <c r="Q2319" s="26" t="e">
        <f>IF(INDEX('2021 Certified EVM Plan'!H:H,MATCH(B2319,'2021 Certified EVM Plan'!E:E,0))=1,M2319,#N/A)</f>
        <v>#N/A</v>
      </c>
      <c r="R2319" s="26" t="e">
        <f>IF(INDEX('2021 Certified EVM Plan'!J:J,MATCH(B2319,'2021 Certified EVM Plan'!E:E,0))=1,M2319,#N/A)</f>
        <v>#N/A</v>
      </c>
      <c r="S2319" s="26" t="e">
        <f>IF(INDEX('2021 Certified EVM Plan'!K:K,MATCH(B2319,'2021 Certified EVM Plan'!E:E,0))=1,M2319,#N/A)</f>
        <v>#N/A</v>
      </c>
    </row>
    <row r="2320" spans="1:19" x14ac:dyDescent="0.25">
      <c r="A2320" s="22" t="s">
        <v>8</v>
      </c>
      <c r="B2320" s="22">
        <v>7519</v>
      </c>
      <c r="C2320" s="22">
        <v>51</v>
      </c>
      <c r="D2320" s="27">
        <v>7.7463153519097805E-6</v>
      </c>
      <c r="E2320" s="22">
        <v>152241101</v>
      </c>
      <c r="F2320" s="22" t="s">
        <v>308</v>
      </c>
      <c r="G2320" s="22" t="s">
        <v>339</v>
      </c>
      <c r="H2320" s="22">
        <v>5029.61936638522</v>
      </c>
      <c r="I2320" s="24">
        <f>'EVM CPZ List'!$D2320*'EVM CPZ List'!$C2320</f>
        <v>3.9506208294739879E-4</v>
      </c>
      <c r="J2320" s="25">
        <f>INDEX('Pivot of Risk Data'!A:A,MATCH('EVM CPZ List'!$B2320,'Pivot of Risk Data'!B:B,0),1)</f>
        <v>2280</v>
      </c>
      <c r="K2320" s="22">
        <f>0.000621371*'EVM CPZ List'!$H2320</f>
        <v>3.1252596153101506</v>
      </c>
      <c r="L2320" s="22">
        <f>L2319+'EVM CPZ List'!$K2320</f>
        <v>24388.248945642055</v>
      </c>
      <c r="M2320" s="22">
        <f>M2319-'EVM CPZ List'!$I2320</f>
        <v>6.145498377340352E-2</v>
      </c>
      <c r="N2320" s="7" t="e">
        <f>INDEX('2021 Certified EVM Plan'!G:G,MATCH(B2320,'2021 Certified EVM Plan'!E:E,0))</f>
        <v>#N/A</v>
      </c>
      <c r="O2320" s="7" t="e">
        <f>INDEX('2021 Certified EVM Plan'!M:M,MATCH(B2320,'2021 Certified EVM Plan'!E:E,0))</f>
        <v>#N/A</v>
      </c>
      <c r="P2320" s="7">
        <f t="shared" si="36"/>
        <v>1</v>
      </c>
      <c r="Q2320" s="26" t="e">
        <f>IF(INDEX('2021 Certified EVM Plan'!H:H,MATCH(B2320,'2021 Certified EVM Plan'!E:E,0))=1,M2320,#N/A)</f>
        <v>#N/A</v>
      </c>
      <c r="R2320" s="26" t="e">
        <f>IF(INDEX('2021 Certified EVM Plan'!J:J,MATCH(B2320,'2021 Certified EVM Plan'!E:E,0))=1,M2320,#N/A)</f>
        <v>#N/A</v>
      </c>
      <c r="S2320" s="26" t="e">
        <f>IF(INDEX('2021 Certified EVM Plan'!K:K,MATCH(B2320,'2021 Certified EVM Plan'!E:E,0))=1,M2320,#N/A)</f>
        <v>#N/A</v>
      </c>
    </row>
    <row r="2321" spans="1:19" x14ac:dyDescent="0.25">
      <c r="A2321" s="22" t="s">
        <v>8</v>
      </c>
      <c r="B2321" s="22">
        <v>957</v>
      </c>
      <c r="C2321" s="22">
        <v>3</v>
      </c>
      <c r="D2321" s="27">
        <v>7.7313711003799493E-6</v>
      </c>
      <c r="E2321" s="22">
        <v>152481103</v>
      </c>
      <c r="F2321" s="22" t="s">
        <v>9</v>
      </c>
      <c r="G2321" s="22" t="s">
        <v>389</v>
      </c>
      <c r="H2321" s="22">
        <v>8459.5798863844993</v>
      </c>
      <c r="I2321" s="24">
        <f>'EVM CPZ List'!$D2321*'EVM CPZ List'!$C2321</f>
        <v>2.3194113301139848E-5</v>
      </c>
      <c r="J2321" s="25">
        <f>INDEX('Pivot of Risk Data'!A:A,MATCH('EVM CPZ List'!$B2321,'Pivot of Risk Data'!B:B,0),1)</f>
        <v>2281</v>
      </c>
      <c r="K2321" s="22">
        <f>0.000621371*'EVM CPZ List'!$H2321</f>
        <v>5.2565376135826227</v>
      </c>
      <c r="L2321" s="22">
        <f>L2320+'EVM CPZ List'!$K2321</f>
        <v>24393.505483255638</v>
      </c>
      <c r="M2321" s="22">
        <f>M2320-'EVM CPZ List'!$I2321</f>
        <v>6.1431789660102383E-2</v>
      </c>
      <c r="N2321" s="7">
        <f>INDEX('2021 Certified EVM Plan'!G:G,MATCH(B2321,'2021 Certified EVM Plan'!E:E,0))</f>
        <v>5.2893939393939391</v>
      </c>
      <c r="O2321" s="7">
        <f>INDEX('2021 Certified EVM Plan'!M:M,MATCH(B2321,'2021 Certified EVM Plan'!E:E,0))</f>
        <v>2.2598562527010663E-5</v>
      </c>
      <c r="P2321" s="7">
        <f t="shared" si="36"/>
        <v>1</v>
      </c>
      <c r="Q2321" s="26" t="e">
        <f>IF(INDEX('2021 Certified EVM Plan'!H:H,MATCH(B2321,'2021 Certified EVM Plan'!E:E,0))=1,M2321,#N/A)</f>
        <v>#N/A</v>
      </c>
      <c r="R2321" s="26">
        <f>IF(INDEX('2021 Certified EVM Plan'!J:J,MATCH(B2321,'2021 Certified EVM Plan'!E:E,0))=1,M2321,#N/A)</f>
        <v>6.1431789660102383E-2</v>
      </c>
      <c r="S2321" s="26" t="e">
        <f>IF(INDEX('2021 Certified EVM Plan'!K:K,MATCH(B2321,'2021 Certified EVM Plan'!E:E,0))=1,M2321,#N/A)</f>
        <v>#N/A</v>
      </c>
    </row>
    <row r="2322" spans="1:19" x14ac:dyDescent="0.25">
      <c r="A2322" s="22" t="s">
        <v>964</v>
      </c>
      <c r="B2322" s="22">
        <v>7206</v>
      </c>
      <c r="C2322" s="22">
        <v>3</v>
      </c>
      <c r="D2322" s="27">
        <v>7.7159605254022697E-6</v>
      </c>
      <c r="E2322" s="22">
        <v>42091102</v>
      </c>
      <c r="F2322" s="22" t="s">
        <v>1058</v>
      </c>
      <c r="G2322" s="22" t="s">
        <v>1561</v>
      </c>
      <c r="H2322" s="22">
        <v>1089.7129611979699</v>
      </c>
      <c r="I2322" s="24">
        <f>'EVM CPZ List'!$D2322*'EVM CPZ List'!$C2322</f>
        <v>2.3147881576206811E-5</v>
      </c>
      <c r="J2322" s="25">
        <f>INDEX('Pivot of Risk Data'!A:A,MATCH('EVM CPZ List'!$B2322,'Pivot of Risk Data'!B:B,0),1)</f>
        <v>2282</v>
      </c>
      <c r="K2322" s="22">
        <f>0.000621371*'EVM CPZ List'!$H2322</f>
        <v>0.67711603241254381</v>
      </c>
      <c r="L2322" s="22">
        <f>L2321+'EVM CPZ List'!$K2322</f>
        <v>24394.182599288051</v>
      </c>
      <c r="M2322" s="22">
        <f>M2321-'EVM CPZ List'!$I2322</f>
        <v>6.1408641778526174E-2</v>
      </c>
      <c r="N2322" s="7" t="e">
        <f>INDEX('2021 Certified EVM Plan'!G:G,MATCH(B2322,'2021 Certified EVM Plan'!E:E,0))</f>
        <v>#N/A</v>
      </c>
      <c r="O2322" s="7" t="e">
        <f>INDEX('2021 Certified EVM Plan'!M:M,MATCH(B2322,'2021 Certified EVM Plan'!E:E,0))</f>
        <v>#N/A</v>
      </c>
      <c r="P2322" s="7">
        <f t="shared" si="36"/>
        <v>1</v>
      </c>
      <c r="Q2322" s="26" t="e">
        <f>IF(INDEX('2021 Certified EVM Plan'!H:H,MATCH(B2322,'2021 Certified EVM Plan'!E:E,0))=1,M2322,#N/A)</f>
        <v>#N/A</v>
      </c>
      <c r="R2322" s="26" t="e">
        <f>IF(INDEX('2021 Certified EVM Plan'!J:J,MATCH(B2322,'2021 Certified EVM Plan'!E:E,0))=1,M2322,#N/A)</f>
        <v>#N/A</v>
      </c>
      <c r="S2322" s="26" t="e">
        <f>IF(INDEX('2021 Certified EVM Plan'!K:K,MATCH(B2322,'2021 Certified EVM Plan'!E:E,0))=1,M2322,#N/A)</f>
        <v>#N/A</v>
      </c>
    </row>
    <row r="2323" spans="1:19" x14ac:dyDescent="0.25">
      <c r="A2323" s="22" t="s">
        <v>8</v>
      </c>
      <c r="B2323" s="22">
        <v>488</v>
      </c>
      <c r="C2323" s="22">
        <v>49</v>
      </c>
      <c r="D2323" s="27">
        <v>7.6626785528720793E-6</v>
      </c>
      <c r="E2323" s="22">
        <v>152161101</v>
      </c>
      <c r="F2323" s="22" t="s">
        <v>399</v>
      </c>
      <c r="G2323" s="22" t="s">
        <v>400</v>
      </c>
      <c r="H2323" s="22">
        <v>5202.5566625480997</v>
      </c>
      <c r="I2323" s="24">
        <f>'EVM CPZ List'!$D2323*'EVM CPZ List'!$C2323</f>
        <v>3.7547124909073187E-4</v>
      </c>
      <c r="J2323" s="25">
        <f>INDEX('Pivot of Risk Data'!A:A,MATCH('EVM CPZ List'!$B2323,'Pivot of Risk Data'!B:B,0),1)</f>
        <v>2283</v>
      </c>
      <c r="K2323" s="22">
        <f>0.000621371*'EVM CPZ List'!$H2323</f>
        <v>3.2327178359641753</v>
      </c>
      <c r="L2323" s="22">
        <f>L2322+'EVM CPZ List'!$K2323</f>
        <v>24397.415317124014</v>
      </c>
      <c r="M2323" s="22">
        <f>M2322-'EVM CPZ List'!$I2323</f>
        <v>6.1033170529435445E-2</v>
      </c>
      <c r="N2323" s="7" t="e">
        <f>INDEX('2021 Certified EVM Plan'!G:G,MATCH(B2323,'2021 Certified EVM Plan'!E:E,0))</f>
        <v>#N/A</v>
      </c>
      <c r="O2323" s="7" t="e">
        <f>INDEX('2021 Certified EVM Plan'!M:M,MATCH(B2323,'2021 Certified EVM Plan'!E:E,0))</f>
        <v>#N/A</v>
      </c>
      <c r="P2323" s="7">
        <f t="shared" si="36"/>
        <v>1</v>
      </c>
      <c r="Q2323" s="26" t="e">
        <f>IF(INDEX('2021 Certified EVM Plan'!H:H,MATCH(B2323,'2021 Certified EVM Plan'!E:E,0))=1,M2323,#N/A)</f>
        <v>#N/A</v>
      </c>
      <c r="R2323" s="26" t="e">
        <f>IF(INDEX('2021 Certified EVM Plan'!J:J,MATCH(B2323,'2021 Certified EVM Plan'!E:E,0))=1,M2323,#N/A)</f>
        <v>#N/A</v>
      </c>
      <c r="S2323" s="26" t="e">
        <f>IF(INDEX('2021 Certified EVM Plan'!K:K,MATCH(B2323,'2021 Certified EVM Plan'!E:E,0))=1,M2323,#N/A)</f>
        <v>#N/A</v>
      </c>
    </row>
    <row r="2324" spans="1:19" x14ac:dyDescent="0.25">
      <c r="A2324" s="22" t="s">
        <v>964</v>
      </c>
      <c r="B2324" s="22">
        <v>685</v>
      </c>
      <c r="C2324" s="22">
        <v>42</v>
      </c>
      <c r="D2324" s="27">
        <v>7.6292928150319601E-6</v>
      </c>
      <c r="E2324" s="22">
        <v>42151107</v>
      </c>
      <c r="F2324" s="22" t="s">
        <v>1469</v>
      </c>
      <c r="G2324" s="22" t="s">
        <v>1470</v>
      </c>
      <c r="H2324" s="22">
        <v>4761.8385996579</v>
      </c>
      <c r="I2324" s="24">
        <f>'EVM CPZ List'!$D2324*'EVM CPZ List'!$C2324</f>
        <v>3.2043029823134231E-4</v>
      </c>
      <c r="J2324" s="25">
        <f>INDEX('Pivot of Risk Data'!A:A,MATCH('EVM CPZ List'!$B2324,'Pivot of Risk Data'!B:B,0),1)</f>
        <v>2284</v>
      </c>
      <c r="K2324" s="22">
        <f>0.000621371*'EVM CPZ List'!$H2324</f>
        <v>2.9588684125080289</v>
      </c>
      <c r="L2324" s="22">
        <f>L2323+'EVM CPZ List'!$K2324</f>
        <v>24400.374185536522</v>
      </c>
      <c r="M2324" s="22">
        <f>M2323-'EVM CPZ List'!$I2324</f>
        <v>6.0712740231204106E-2</v>
      </c>
      <c r="N2324" s="7" t="e">
        <f>INDEX('2021 Certified EVM Plan'!G:G,MATCH(B2324,'2021 Certified EVM Plan'!E:E,0))</f>
        <v>#N/A</v>
      </c>
      <c r="O2324" s="7" t="e">
        <f>INDEX('2021 Certified EVM Plan'!M:M,MATCH(B2324,'2021 Certified EVM Plan'!E:E,0))</f>
        <v>#N/A</v>
      </c>
      <c r="P2324" s="7">
        <f t="shared" si="36"/>
        <v>1</v>
      </c>
      <c r="Q2324" s="26" t="e">
        <f>IF(INDEX('2021 Certified EVM Plan'!H:H,MATCH(B2324,'2021 Certified EVM Plan'!E:E,0))=1,M2324,#N/A)</f>
        <v>#N/A</v>
      </c>
      <c r="R2324" s="26" t="e">
        <f>IF(INDEX('2021 Certified EVM Plan'!J:J,MATCH(B2324,'2021 Certified EVM Plan'!E:E,0))=1,M2324,#N/A)</f>
        <v>#N/A</v>
      </c>
      <c r="S2324" s="26" t="e">
        <f>IF(INDEX('2021 Certified EVM Plan'!K:K,MATCH(B2324,'2021 Certified EVM Plan'!E:E,0))=1,M2324,#N/A)</f>
        <v>#N/A</v>
      </c>
    </row>
    <row r="2325" spans="1:19" x14ac:dyDescent="0.25">
      <c r="A2325" s="22" t="s">
        <v>2195</v>
      </c>
      <c r="B2325" s="22">
        <v>3696</v>
      </c>
      <c r="C2325" s="22">
        <v>30</v>
      </c>
      <c r="D2325" s="27">
        <v>7.4891752163895997E-6</v>
      </c>
      <c r="E2325" s="22">
        <v>82021106</v>
      </c>
      <c r="F2325" s="22" t="s">
        <v>2285</v>
      </c>
      <c r="G2325" s="22" t="s">
        <v>2286</v>
      </c>
      <c r="H2325" s="22">
        <v>2467.65521765726</v>
      </c>
      <c r="I2325" s="24">
        <f>'EVM CPZ List'!$D2325*'EVM CPZ List'!$C2325</f>
        <v>2.24675256491688E-4</v>
      </c>
      <c r="J2325" s="25">
        <f>INDEX('Pivot of Risk Data'!A:A,MATCH('EVM CPZ List'!$B2325,'Pivot of Risk Data'!B:B,0),1)</f>
        <v>2285</v>
      </c>
      <c r="K2325" s="22">
        <f>0.000621371*'EVM CPZ List'!$H2325</f>
        <v>1.5333293902509093</v>
      </c>
      <c r="L2325" s="22">
        <f>L2324+'EVM CPZ List'!$K2325</f>
        <v>24401.907514926774</v>
      </c>
      <c r="M2325" s="22">
        <f>M2324-'EVM CPZ List'!$I2325</f>
        <v>6.0488064974712416E-2</v>
      </c>
      <c r="N2325" s="7" t="e">
        <f>INDEX('2021 Certified EVM Plan'!G:G,MATCH(B2325,'2021 Certified EVM Plan'!E:E,0))</f>
        <v>#N/A</v>
      </c>
      <c r="O2325" s="7" t="e">
        <f>INDEX('2021 Certified EVM Plan'!M:M,MATCH(B2325,'2021 Certified EVM Plan'!E:E,0))</f>
        <v>#N/A</v>
      </c>
      <c r="P2325" s="7">
        <f t="shared" si="36"/>
        <v>1</v>
      </c>
      <c r="Q2325" s="26" t="e">
        <f>IF(INDEX('2021 Certified EVM Plan'!H:H,MATCH(B2325,'2021 Certified EVM Plan'!E:E,0))=1,M2325,#N/A)</f>
        <v>#N/A</v>
      </c>
      <c r="R2325" s="26" t="e">
        <f>IF(INDEX('2021 Certified EVM Plan'!J:J,MATCH(B2325,'2021 Certified EVM Plan'!E:E,0))=1,M2325,#N/A)</f>
        <v>#N/A</v>
      </c>
      <c r="S2325" s="26" t="e">
        <f>IF(INDEX('2021 Certified EVM Plan'!K:K,MATCH(B2325,'2021 Certified EVM Plan'!E:E,0))=1,M2325,#N/A)</f>
        <v>#N/A</v>
      </c>
    </row>
    <row r="2326" spans="1:19" x14ac:dyDescent="0.25">
      <c r="A2326" s="22" t="s">
        <v>8</v>
      </c>
      <c r="B2326" s="22">
        <v>3409</v>
      </c>
      <c r="C2326" s="22">
        <v>135</v>
      </c>
      <c r="D2326" s="27">
        <v>7.4601336070030201E-6</v>
      </c>
      <c r="E2326" s="22">
        <v>152491101</v>
      </c>
      <c r="F2326" s="22" t="s">
        <v>146</v>
      </c>
      <c r="G2326" s="22" t="s">
        <v>227</v>
      </c>
      <c r="H2326" s="22">
        <v>14826.0710247033</v>
      </c>
      <c r="I2326" s="24">
        <f>'EVM CPZ List'!$D2326*'EVM CPZ List'!$C2326</f>
        <v>1.0071180369454077E-3</v>
      </c>
      <c r="J2326" s="25">
        <f>INDEX('Pivot of Risk Data'!A:A,MATCH('EVM CPZ List'!$B2326,'Pivot of Risk Data'!B:B,0),1)</f>
        <v>2286</v>
      </c>
      <c r="K2326" s="22">
        <f>0.000621371*'EVM CPZ List'!$H2326</f>
        <v>9.2124905786909146</v>
      </c>
      <c r="L2326" s="22">
        <f>L2325+'EVM CPZ List'!$K2326</f>
        <v>24411.120005505465</v>
      </c>
      <c r="M2326" s="22">
        <f>M2325-'EVM CPZ List'!$I2326</f>
        <v>5.948094693776701E-2</v>
      </c>
      <c r="N2326" s="7" t="e">
        <f>INDEX('2021 Certified EVM Plan'!G:G,MATCH(B2326,'2021 Certified EVM Plan'!E:E,0))</f>
        <v>#N/A</v>
      </c>
      <c r="O2326" s="7" t="e">
        <f>INDEX('2021 Certified EVM Plan'!M:M,MATCH(B2326,'2021 Certified EVM Plan'!E:E,0))</f>
        <v>#N/A</v>
      </c>
      <c r="P2326" s="7">
        <f t="shared" si="36"/>
        <v>1</v>
      </c>
      <c r="Q2326" s="26" t="e">
        <f>IF(INDEX('2021 Certified EVM Plan'!H:H,MATCH(B2326,'2021 Certified EVM Plan'!E:E,0))=1,M2326,#N/A)</f>
        <v>#N/A</v>
      </c>
      <c r="R2326" s="26" t="e">
        <f>IF(INDEX('2021 Certified EVM Plan'!J:J,MATCH(B2326,'2021 Certified EVM Plan'!E:E,0))=1,M2326,#N/A)</f>
        <v>#N/A</v>
      </c>
      <c r="S2326" s="26" t="e">
        <f>IF(INDEX('2021 Certified EVM Plan'!K:K,MATCH(B2326,'2021 Certified EVM Plan'!E:E,0))=1,M2326,#N/A)</f>
        <v>#N/A</v>
      </c>
    </row>
    <row r="2327" spans="1:19" x14ac:dyDescent="0.25">
      <c r="A2327" s="22" t="s">
        <v>964</v>
      </c>
      <c r="B2327" s="22">
        <v>4764</v>
      </c>
      <c r="C2327" s="22">
        <v>5</v>
      </c>
      <c r="D2327" s="27">
        <v>7.4469741877828199E-6</v>
      </c>
      <c r="E2327" s="22">
        <v>42811113</v>
      </c>
      <c r="F2327" s="22" t="s">
        <v>1039</v>
      </c>
      <c r="G2327" s="22" t="s">
        <v>1106</v>
      </c>
      <c r="H2327" s="22">
        <v>836.42207442115</v>
      </c>
      <c r="I2327" s="24">
        <f>'EVM CPZ List'!$D2327*'EVM CPZ List'!$C2327</f>
        <v>3.7234870938914097E-5</v>
      </c>
      <c r="J2327" s="25">
        <f>INDEX('Pivot of Risk Data'!A:A,MATCH('EVM CPZ List'!$B2327,'Pivot of Risk Data'!B:B,0),1)</f>
        <v>2287</v>
      </c>
      <c r="K2327" s="22">
        <f>0.000621371*'EVM CPZ List'!$H2327</f>
        <v>0.51972842080514436</v>
      </c>
      <c r="L2327" s="22">
        <f>L2326+'EVM CPZ List'!$K2327</f>
        <v>24411.639733926269</v>
      </c>
      <c r="M2327" s="22">
        <f>M2326-'EVM CPZ List'!$I2327</f>
        <v>5.9443712066828094E-2</v>
      </c>
      <c r="N2327" s="7" t="e">
        <f>INDEX('2021 Certified EVM Plan'!G:G,MATCH(B2327,'2021 Certified EVM Plan'!E:E,0))</f>
        <v>#N/A</v>
      </c>
      <c r="O2327" s="7" t="e">
        <f>INDEX('2021 Certified EVM Plan'!M:M,MATCH(B2327,'2021 Certified EVM Plan'!E:E,0))</f>
        <v>#N/A</v>
      </c>
      <c r="P2327" s="7">
        <f t="shared" si="36"/>
        <v>1</v>
      </c>
      <c r="Q2327" s="26" t="e">
        <f>IF(INDEX('2021 Certified EVM Plan'!H:H,MATCH(B2327,'2021 Certified EVM Plan'!E:E,0))=1,M2327,#N/A)</f>
        <v>#N/A</v>
      </c>
      <c r="R2327" s="26" t="e">
        <f>IF(INDEX('2021 Certified EVM Plan'!J:J,MATCH(B2327,'2021 Certified EVM Plan'!E:E,0))=1,M2327,#N/A)</f>
        <v>#N/A</v>
      </c>
      <c r="S2327" s="26" t="e">
        <f>IF(INDEX('2021 Certified EVM Plan'!K:K,MATCH(B2327,'2021 Certified EVM Plan'!E:E,0))=1,M2327,#N/A)</f>
        <v>#N/A</v>
      </c>
    </row>
    <row r="2328" spans="1:19" x14ac:dyDescent="0.25">
      <c r="A2328" s="22" t="s">
        <v>8</v>
      </c>
      <c r="B2328" s="22">
        <v>836</v>
      </c>
      <c r="C2328" s="22">
        <v>3</v>
      </c>
      <c r="D2328" s="27">
        <v>7.43507876585679E-6</v>
      </c>
      <c r="E2328" s="22">
        <v>153651104</v>
      </c>
      <c r="F2328" s="22" t="s">
        <v>234</v>
      </c>
      <c r="G2328" s="22" t="s">
        <v>462</v>
      </c>
      <c r="H2328" s="22">
        <v>901.82179290901195</v>
      </c>
      <c r="I2328" s="24">
        <f>'EVM CPZ List'!$D2328*'EVM CPZ List'!$C2328</f>
        <v>2.2305236297570368E-5</v>
      </c>
      <c r="J2328" s="25">
        <f>INDEX('Pivot of Risk Data'!A:A,MATCH('EVM CPZ List'!$B2328,'Pivot of Risk Data'!B:B,0),1)</f>
        <v>2288</v>
      </c>
      <c r="K2328" s="22">
        <f>0.000621371*'EVM CPZ List'!$H2328</f>
        <v>0.56036590928166563</v>
      </c>
      <c r="L2328" s="22">
        <f>L2327+'EVM CPZ List'!$K2328</f>
        <v>24412.200099835551</v>
      </c>
      <c r="M2328" s="22">
        <f>M2327-'EVM CPZ List'!$I2328</f>
        <v>5.9421406830530522E-2</v>
      </c>
      <c r="N2328" s="7" t="e">
        <f>INDEX('2021 Certified EVM Plan'!G:G,MATCH(B2328,'2021 Certified EVM Plan'!E:E,0))</f>
        <v>#N/A</v>
      </c>
      <c r="O2328" s="7" t="e">
        <f>INDEX('2021 Certified EVM Plan'!M:M,MATCH(B2328,'2021 Certified EVM Plan'!E:E,0))</f>
        <v>#N/A</v>
      </c>
      <c r="P2328" s="7">
        <f t="shared" si="36"/>
        <v>1</v>
      </c>
      <c r="Q2328" s="26" t="e">
        <f>IF(INDEX('2021 Certified EVM Plan'!H:H,MATCH(B2328,'2021 Certified EVM Plan'!E:E,0))=1,M2328,#N/A)</f>
        <v>#N/A</v>
      </c>
      <c r="R2328" s="26" t="e">
        <f>IF(INDEX('2021 Certified EVM Plan'!J:J,MATCH(B2328,'2021 Certified EVM Plan'!E:E,0))=1,M2328,#N/A)</f>
        <v>#N/A</v>
      </c>
      <c r="S2328" s="26" t="e">
        <f>IF(INDEX('2021 Certified EVM Plan'!K:K,MATCH(B2328,'2021 Certified EVM Plan'!E:E,0))=1,M2328,#N/A)</f>
        <v>#N/A</v>
      </c>
    </row>
    <row r="2329" spans="1:19" x14ac:dyDescent="0.25">
      <c r="A2329" s="22" t="s">
        <v>964</v>
      </c>
      <c r="B2329" s="22">
        <v>3013</v>
      </c>
      <c r="C2329" s="22">
        <v>1</v>
      </c>
      <c r="D2329" s="27">
        <v>7.4331826482577699E-6</v>
      </c>
      <c r="E2329" s="22">
        <v>43191102</v>
      </c>
      <c r="F2329" s="22" t="s">
        <v>1500</v>
      </c>
      <c r="G2329" s="22" t="s">
        <v>1513</v>
      </c>
      <c r="H2329" s="22">
        <v>125.636734417737</v>
      </c>
      <c r="I2329" s="24">
        <f>'EVM CPZ List'!$D2329*'EVM CPZ List'!$C2329</f>
        <v>7.4331826482577699E-6</v>
      </c>
      <c r="J2329" s="25">
        <f>INDEX('Pivot of Risk Data'!A:A,MATCH('EVM CPZ List'!$B2329,'Pivot of Risk Data'!B:B,0),1)</f>
        <v>2289</v>
      </c>
      <c r="K2329" s="22">
        <f>0.000621371*'EVM CPZ List'!$H2329</f>
        <v>7.8067023301883656E-2</v>
      </c>
      <c r="L2329" s="22">
        <f>L2328+'EVM CPZ List'!$K2329</f>
        <v>24412.278166858854</v>
      </c>
      <c r="M2329" s="22">
        <f>M2328-'EVM CPZ List'!$I2329</f>
        <v>5.9413973647882264E-2</v>
      </c>
      <c r="N2329" s="7" t="e">
        <f>INDEX('2021 Certified EVM Plan'!G:G,MATCH(B2329,'2021 Certified EVM Plan'!E:E,0))</f>
        <v>#N/A</v>
      </c>
      <c r="O2329" s="7" t="e">
        <f>INDEX('2021 Certified EVM Plan'!M:M,MATCH(B2329,'2021 Certified EVM Plan'!E:E,0))</f>
        <v>#N/A</v>
      </c>
      <c r="P2329" s="7">
        <f t="shared" si="36"/>
        <v>1</v>
      </c>
      <c r="Q2329" s="26" t="e">
        <f>IF(INDEX('2021 Certified EVM Plan'!H:H,MATCH(B2329,'2021 Certified EVM Plan'!E:E,0))=1,M2329,#N/A)</f>
        <v>#N/A</v>
      </c>
      <c r="R2329" s="26" t="e">
        <f>IF(INDEX('2021 Certified EVM Plan'!J:J,MATCH(B2329,'2021 Certified EVM Plan'!E:E,0))=1,M2329,#N/A)</f>
        <v>#N/A</v>
      </c>
      <c r="S2329" s="26" t="e">
        <f>IF(INDEX('2021 Certified EVM Plan'!K:K,MATCH(B2329,'2021 Certified EVM Plan'!E:E,0))=1,M2329,#N/A)</f>
        <v>#N/A</v>
      </c>
    </row>
    <row r="2330" spans="1:19" x14ac:dyDescent="0.25">
      <c r="A2330" s="22" t="s">
        <v>964</v>
      </c>
      <c r="B2330" s="22">
        <v>9617</v>
      </c>
      <c r="C2330" s="22">
        <v>1</v>
      </c>
      <c r="D2330" s="27">
        <v>7.3846568377454303E-6</v>
      </c>
      <c r="E2330" s="22">
        <v>42281104</v>
      </c>
      <c r="F2330" s="22" t="s">
        <v>1206</v>
      </c>
      <c r="G2330" s="22" t="s">
        <v>1668</v>
      </c>
      <c r="H2330" s="22">
        <v>158.68059287561101</v>
      </c>
      <c r="I2330" s="24">
        <f>'EVM CPZ List'!$D2330*'EVM CPZ List'!$C2330</f>
        <v>7.3846568377454303E-6</v>
      </c>
      <c r="J2330" s="25">
        <f>INDEX('Pivot of Risk Data'!A:A,MATCH('EVM CPZ List'!$B2330,'Pivot of Risk Data'!B:B,0),1)</f>
        <v>2290</v>
      </c>
      <c r="K2330" s="22">
        <f>0.000621371*'EVM CPZ List'!$H2330</f>
        <v>9.859951867571129E-2</v>
      </c>
      <c r="L2330" s="22">
        <f>L2329+'EVM CPZ List'!$K2330</f>
        <v>24412.376766377529</v>
      </c>
      <c r="M2330" s="22">
        <f>M2329-'EVM CPZ List'!$I2330</f>
        <v>5.9406588991044521E-2</v>
      </c>
      <c r="N2330" s="7" t="e">
        <f>INDEX('2021 Certified EVM Plan'!G:G,MATCH(B2330,'2021 Certified EVM Plan'!E:E,0))</f>
        <v>#N/A</v>
      </c>
      <c r="O2330" s="7" t="e">
        <f>INDEX('2021 Certified EVM Plan'!M:M,MATCH(B2330,'2021 Certified EVM Plan'!E:E,0))</f>
        <v>#N/A</v>
      </c>
      <c r="P2330" s="7">
        <f t="shared" si="36"/>
        <v>1</v>
      </c>
      <c r="Q2330" s="26" t="e">
        <f>IF(INDEX('2021 Certified EVM Plan'!H:H,MATCH(B2330,'2021 Certified EVM Plan'!E:E,0))=1,M2330,#N/A)</f>
        <v>#N/A</v>
      </c>
      <c r="R2330" s="26" t="e">
        <f>IF(INDEX('2021 Certified EVM Plan'!J:J,MATCH(B2330,'2021 Certified EVM Plan'!E:E,0))=1,M2330,#N/A)</f>
        <v>#N/A</v>
      </c>
      <c r="S2330" s="26" t="e">
        <f>IF(INDEX('2021 Certified EVM Plan'!K:K,MATCH(B2330,'2021 Certified EVM Plan'!E:E,0))=1,M2330,#N/A)</f>
        <v>#N/A</v>
      </c>
    </row>
    <row r="2331" spans="1:19" x14ac:dyDescent="0.25">
      <c r="A2331" s="22" t="s">
        <v>1672</v>
      </c>
      <c r="B2331" s="22">
        <v>1409</v>
      </c>
      <c r="C2331" s="22">
        <v>6</v>
      </c>
      <c r="D2331" s="27">
        <v>7.3809447644484304E-6</v>
      </c>
      <c r="E2331" s="22">
        <v>163240402</v>
      </c>
      <c r="F2331" s="22" t="s">
        <v>1983</v>
      </c>
      <c r="G2331" s="22" t="s">
        <v>2074</v>
      </c>
      <c r="H2331" s="22">
        <v>1258.5470590779601</v>
      </c>
      <c r="I2331" s="24">
        <f>'EVM CPZ List'!$D2331*'EVM CPZ List'!$C2331</f>
        <v>4.4285668586690582E-5</v>
      </c>
      <c r="J2331" s="25">
        <f>INDEX('Pivot of Risk Data'!A:A,MATCH('EVM CPZ List'!$B2331,'Pivot of Risk Data'!B:B,0),1)</f>
        <v>2291</v>
      </c>
      <c r="K2331" s="22">
        <f>0.000621371*'EVM CPZ List'!$H2331</f>
        <v>0.78202464464633115</v>
      </c>
      <c r="L2331" s="22">
        <f>L2330+'EVM CPZ List'!$K2331</f>
        <v>24413.158791022175</v>
      </c>
      <c r="M2331" s="22">
        <f>M2330-'EVM CPZ List'!$I2331</f>
        <v>5.9362303322457829E-2</v>
      </c>
      <c r="N2331" s="7" t="e">
        <f>INDEX('2021 Certified EVM Plan'!G:G,MATCH(B2331,'2021 Certified EVM Plan'!E:E,0))</f>
        <v>#N/A</v>
      </c>
      <c r="O2331" s="7" t="e">
        <f>INDEX('2021 Certified EVM Plan'!M:M,MATCH(B2331,'2021 Certified EVM Plan'!E:E,0))</f>
        <v>#N/A</v>
      </c>
      <c r="P2331" s="7">
        <f t="shared" si="36"/>
        <v>1</v>
      </c>
      <c r="Q2331" s="26" t="e">
        <f>IF(INDEX('2021 Certified EVM Plan'!H:H,MATCH(B2331,'2021 Certified EVM Plan'!E:E,0))=1,M2331,#N/A)</f>
        <v>#N/A</v>
      </c>
      <c r="R2331" s="26" t="e">
        <f>IF(INDEX('2021 Certified EVM Plan'!J:J,MATCH(B2331,'2021 Certified EVM Plan'!E:E,0))=1,M2331,#N/A)</f>
        <v>#N/A</v>
      </c>
      <c r="S2331" s="26" t="e">
        <f>IF(INDEX('2021 Certified EVM Plan'!K:K,MATCH(B2331,'2021 Certified EVM Plan'!E:E,0))=1,M2331,#N/A)</f>
        <v>#N/A</v>
      </c>
    </row>
    <row r="2332" spans="1:19" x14ac:dyDescent="0.25">
      <c r="A2332" s="22" t="s">
        <v>2195</v>
      </c>
      <c r="B2332" s="22">
        <v>1656</v>
      </c>
      <c r="C2332" s="22">
        <v>228</v>
      </c>
      <c r="D2332" s="27">
        <v>7.37203140034617E-6</v>
      </c>
      <c r="E2332" s="22">
        <v>83622103</v>
      </c>
      <c r="F2332" s="22" t="s">
        <v>2258</v>
      </c>
      <c r="G2332" s="22" t="s">
        <v>2359</v>
      </c>
      <c r="H2332" s="22">
        <v>21722.133808157701</v>
      </c>
      <c r="I2332" s="24">
        <f>'EVM CPZ List'!$D2332*'EVM CPZ List'!$C2332</f>
        <v>1.6808231592789268E-3</v>
      </c>
      <c r="J2332" s="25">
        <f>INDEX('Pivot of Risk Data'!A:A,MATCH('EVM CPZ List'!$B2332,'Pivot of Risk Data'!B:B,0),1)</f>
        <v>2292</v>
      </c>
      <c r="K2332" s="22">
        <f>0.000621371*'EVM CPZ List'!$H2332</f>
        <v>13.497504006508759</v>
      </c>
      <c r="L2332" s="22">
        <f>L2331+'EVM CPZ List'!$K2332</f>
        <v>24426.656295028683</v>
      </c>
      <c r="M2332" s="22">
        <f>M2331-'EVM CPZ List'!$I2332</f>
        <v>5.7681480163178901E-2</v>
      </c>
      <c r="N2332" s="7" t="e">
        <f>INDEX('2021 Certified EVM Plan'!G:G,MATCH(B2332,'2021 Certified EVM Plan'!E:E,0))</f>
        <v>#N/A</v>
      </c>
      <c r="O2332" s="7" t="e">
        <f>INDEX('2021 Certified EVM Plan'!M:M,MATCH(B2332,'2021 Certified EVM Plan'!E:E,0))</f>
        <v>#N/A</v>
      </c>
      <c r="P2332" s="7">
        <f t="shared" si="36"/>
        <v>1</v>
      </c>
      <c r="Q2332" s="26" t="e">
        <f>IF(INDEX('2021 Certified EVM Plan'!H:H,MATCH(B2332,'2021 Certified EVM Plan'!E:E,0))=1,M2332,#N/A)</f>
        <v>#N/A</v>
      </c>
      <c r="R2332" s="26" t="e">
        <f>IF(INDEX('2021 Certified EVM Plan'!J:J,MATCH(B2332,'2021 Certified EVM Plan'!E:E,0))=1,M2332,#N/A)</f>
        <v>#N/A</v>
      </c>
      <c r="S2332" s="26" t="e">
        <f>IF(INDEX('2021 Certified EVM Plan'!K:K,MATCH(B2332,'2021 Certified EVM Plan'!E:E,0))=1,M2332,#N/A)</f>
        <v>#N/A</v>
      </c>
    </row>
    <row r="2333" spans="1:19" x14ac:dyDescent="0.25">
      <c r="A2333" s="22" t="s">
        <v>8</v>
      </c>
      <c r="B2333" s="22">
        <v>2859</v>
      </c>
      <c r="C2333" s="22">
        <v>354</v>
      </c>
      <c r="D2333" s="27">
        <v>7.3649628494636701E-6</v>
      </c>
      <c r="E2333" s="22">
        <v>152241101</v>
      </c>
      <c r="F2333" s="22" t="s">
        <v>308</v>
      </c>
      <c r="G2333" s="22" t="s">
        <v>309</v>
      </c>
      <c r="H2333" s="22">
        <v>32534.905667512099</v>
      </c>
      <c r="I2333" s="24">
        <f>'EVM CPZ List'!$D2333*'EVM CPZ List'!$C2333</f>
        <v>2.6071968487101391E-3</v>
      </c>
      <c r="J2333" s="25">
        <f>INDEX('Pivot of Risk Data'!A:A,MATCH('EVM CPZ List'!$B2333,'Pivot of Risk Data'!B:B,0),1)</f>
        <v>2293</v>
      </c>
      <c r="K2333" s="22">
        <f>0.000621371*'EVM CPZ List'!$H2333</f>
        <v>20.216246869527662</v>
      </c>
      <c r="L2333" s="22">
        <f>L2332+'EVM CPZ List'!$K2333</f>
        <v>24446.87254189821</v>
      </c>
      <c r="M2333" s="22">
        <f>M2332-'EVM CPZ List'!$I2333</f>
        <v>5.5074283314468765E-2</v>
      </c>
      <c r="N2333" s="7" t="e">
        <f>INDEX('2021 Certified EVM Plan'!G:G,MATCH(B2333,'2021 Certified EVM Plan'!E:E,0))</f>
        <v>#N/A</v>
      </c>
      <c r="O2333" s="7" t="e">
        <f>INDEX('2021 Certified EVM Plan'!M:M,MATCH(B2333,'2021 Certified EVM Plan'!E:E,0))</f>
        <v>#N/A</v>
      </c>
      <c r="P2333" s="7">
        <f t="shared" si="36"/>
        <v>1</v>
      </c>
      <c r="Q2333" s="26" t="e">
        <f>IF(INDEX('2021 Certified EVM Plan'!H:H,MATCH(B2333,'2021 Certified EVM Plan'!E:E,0))=1,M2333,#N/A)</f>
        <v>#N/A</v>
      </c>
      <c r="R2333" s="26" t="e">
        <f>IF(INDEX('2021 Certified EVM Plan'!J:J,MATCH(B2333,'2021 Certified EVM Plan'!E:E,0))=1,M2333,#N/A)</f>
        <v>#N/A</v>
      </c>
      <c r="S2333" s="26" t="e">
        <f>IF(INDEX('2021 Certified EVM Plan'!K:K,MATCH(B2333,'2021 Certified EVM Plan'!E:E,0))=1,M2333,#N/A)</f>
        <v>#N/A</v>
      </c>
    </row>
    <row r="2334" spans="1:19" x14ac:dyDescent="0.25">
      <c r="A2334" s="22" t="s">
        <v>964</v>
      </c>
      <c r="B2334" s="22">
        <v>1878</v>
      </c>
      <c r="C2334" s="22">
        <v>18</v>
      </c>
      <c r="D2334" s="27">
        <v>7.3440393815005396E-6</v>
      </c>
      <c r="E2334" s="22">
        <v>42151104</v>
      </c>
      <c r="F2334" s="22" t="s">
        <v>1195</v>
      </c>
      <c r="G2334" s="22" t="s">
        <v>1264</v>
      </c>
      <c r="H2334" s="22">
        <v>1494.43666134664</v>
      </c>
      <c r="I2334" s="24">
        <f>'EVM CPZ List'!$D2334*'EVM CPZ List'!$C2334</f>
        <v>1.3219270886700971E-4</v>
      </c>
      <c r="J2334" s="25">
        <f>INDEX('Pivot of Risk Data'!A:A,MATCH('EVM CPZ List'!$B2334,'Pivot of Risk Data'!B:B,0),1)</f>
        <v>2294</v>
      </c>
      <c r="K2334" s="22">
        <f>0.000621371*'EVM CPZ List'!$H2334</f>
        <v>0.92859960269762309</v>
      </c>
      <c r="L2334" s="22">
        <f>L2333+'EVM CPZ List'!$K2334</f>
        <v>24447.80114150091</v>
      </c>
      <c r="M2334" s="22">
        <f>M2333-'EVM CPZ List'!$I2334</f>
        <v>5.4942090605601755E-2</v>
      </c>
      <c r="N2334" s="7" t="e">
        <f>INDEX('2021 Certified EVM Plan'!G:G,MATCH(B2334,'2021 Certified EVM Plan'!E:E,0))</f>
        <v>#N/A</v>
      </c>
      <c r="O2334" s="7" t="e">
        <f>INDEX('2021 Certified EVM Plan'!M:M,MATCH(B2334,'2021 Certified EVM Plan'!E:E,0))</f>
        <v>#N/A</v>
      </c>
      <c r="P2334" s="7">
        <f t="shared" si="36"/>
        <v>1</v>
      </c>
      <c r="Q2334" s="26" t="e">
        <f>IF(INDEX('2021 Certified EVM Plan'!H:H,MATCH(B2334,'2021 Certified EVM Plan'!E:E,0))=1,M2334,#N/A)</f>
        <v>#N/A</v>
      </c>
      <c r="R2334" s="26" t="e">
        <f>IF(INDEX('2021 Certified EVM Plan'!J:J,MATCH(B2334,'2021 Certified EVM Plan'!E:E,0))=1,M2334,#N/A)</f>
        <v>#N/A</v>
      </c>
      <c r="S2334" s="26" t="e">
        <f>IF(INDEX('2021 Certified EVM Plan'!K:K,MATCH(B2334,'2021 Certified EVM Plan'!E:E,0))=1,M2334,#N/A)</f>
        <v>#N/A</v>
      </c>
    </row>
    <row r="2335" spans="1:19" x14ac:dyDescent="0.25">
      <c r="A2335" s="22" t="s">
        <v>2906</v>
      </c>
      <c r="B2335" s="22">
        <v>2928</v>
      </c>
      <c r="C2335" s="22">
        <v>3</v>
      </c>
      <c r="D2335" s="27">
        <v>7.2837501637401698E-6</v>
      </c>
      <c r="E2335" s="22">
        <v>14662108</v>
      </c>
      <c r="F2335" s="22" t="s">
        <v>2972</v>
      </c>
      <c r="G2335" s="22" t="s">
        <v>2993</v>
      </c>
      <c r="H2335" s="22">
        <v>128.95740240725101</v>
      </c>
      <c r="I2335" s="24">
        <f>'EVM CPZ List'!$D2335*'EVM CPZ List'!$C2335</f>
        <v>2.185125049122051E-5</v>
      </c>
      <c r="J2335" s="25">
        <f>INDEX('Pivot of Risk Data'!A:A,MATCH('EVM CPZ List'!$B2335,'Pivot of Risk Data'!B:B,0),1)</f>
        <v>2295</v>
      </c>
      <c r="K2335" s="22">
        <f>0.000621371*'EVM CPZ List'!$H2335</f>
        <v>8.0130390091195963E-2</v>
      </c>
      <c r="L2335" s="22">
        <f>L2334+'EVM CPZ List'!$K2335</f>
        <v>24447.881271891001</v>
      </c>
      <c r="M2335" s="22">
        <f>M2334-'EVM CPZ List'!$I2335</f>
        <v>5.4920239355110534E-2</v>
      </c>
      <c r="N2335" s="7" t="e">
        <f>INDEX('2021 Certified EVM Plan'!G:G,MATCH(B2335,'2021 Certified EVM Plan'!E:E,0))</f>
        <v>#N/A</v>
      </c>
      <c r="O2335" s="7" t="e">
        <f>INDEX('2021 Certified EVM Plan'!M:M,MATCH(B2335,'2021 Certified EVM Plan'!E:E,0))</f>
        <v>#N/A</v>
      </c>
      <c r="P2335" s="7">
        <f t="shared" si="36"/>
        <v>1</v>
      </c>
      <c r="Q2335" s="26" t="e">
        <f>IF(INDEX('2021 Certified EVM Plan'!H:H,MATCH(B2335,'2021 Certified EVM Plan'!E:E,0))=1,M2335,#N/A)</f>
        <v>#N/A</v>
      </c>
      <c r="R2335" s="26" t="e">
        <f>IF(INDEX('2021 Certified EVM Plan'!J:J,MATCH(B2335,'2021 Certified EVM Plan'!E:E,0))=1,M2335,#N/A)</f>
        <v>#N/A</v>
      </c>
      <c r="S2335" s="26" t="e">
        <f>IF(INDEX('2021 Certified EVM Plan'!K:K,MATCH(B2335,'2021 Certified EVM Plan'!E:E,0))=1,M2335,#N/A)</f>
        <v>#N/A</v>
      </c>
    </row>
    <row r="2336" spans="1:19" x14ac:dyDescent="0.25">
      <c r="A2336" s="22" t="s">
        <v>964</v>
      </c>
      <c r="B2336" s="22">
        <v>1172</v>
      </c>
      <c r="C2336" s="22">
        <v>228</v>
      </c>
      <c r="D2336" s="27">
        <v>7.1917038123688201E-6</v>
      </c>
      <c r="E2336" s="22">
        <v>42761102</v>
      </c>
      <c r="F2336" s="22" t="s">
        <v>1243</v>
      </c>
      <c r="G2336" s="22" t="s">
        <v>1412</v>
      </c>
      <c r="H2336" s="22">
        <v>21780.1497670633</v>
      </c>
      <c r="I2336" s="24">
        <f>'EVM CPZ List'!$D2336*'EVM CPZ List'!$C2336</f>
        <v>1.6397084692200911E-3</v>
      </c>
      <c r="J2336" s="25">
        <f>INDEX('Pivot of Risk Data'!A:A,MATCH('EVM CPZ List'!$B2336,'Pivot of Risk Data'!B:B,0),1)</f>
        <v>2296</v>
      </c>
      <c r="K2336" s="22">
        <f>0.000621371*'EVM CPZ List'!$H2336</f>
        <v>13.533553440909889</v>
      </c>
      <c r="L2336" s="22">
        <f>L2335+'EVM CPZ List'!$K2336</f>
        <v>24461.414825331911</v>
      </c>
      <c r="M2336" s="22">
        <f>M2335-'EVM CPZ List'!$I2336</f>
        <v>5.3280530885890444E-2</v>
      </c>
      <c r="N2336" s="7" t="e">
        <f>INDEX('2021 Certified EVM Plan'!G:G,MATCH(B2336,'2021 Certified EVM Plan'!E:E,0))</f>
        <v>#N/A</v>
      </c>
      <c r="O2336" s="7" t="e">
        <f>INDEX('2021 Certified EVM Plan'!M:M,MATCH(B2336,'2021 Certified EVM Plan'!E:E,0))</f>
        <v>#N/A</v>
      </c>
      <c r="P2336" s="7">
        <f t="shared" si="36"/>
        <v>1</v>
      </c>
      <c r="Q2336" s="26" t="e">
        <f>IF(INDEX('2021 Certified EVM Plan'!H:H,MATCH(B2336,'2021 Certified EVM Plan'!E:E,0))=1,M2336,#N/A)</f>
        <v>#N/A</v>
      </c>
      <c r="R2336" s="26" t="e">
        <f>IF(INDEX('2021 Certified EVM Plan'!J:J,MATCH(B2336,'2021 Certified EVM Plan'!E:E,0))=1,M2336,#N/A)</f>
        <v>#N/A</v>
      </c>
      <c r="S2336" s="26" t="e">
        <f>IF(INDEX('2021 Certified EVM Plan'!K:K,MATCH(B2336,'2021 Certified EVM Plan'!E:E,0))=1,M2336,#N/A)</f>
        <v>#N/A</v>
      </c>
    </row>
    <row r="2337" spans="1:19" x14ac:dyDescent="0.25">
      <c r="A2337" s="22" t="s">
        <v>2195</v>
      </c>
      <c r="B2337" s="22">
        <v>3862</v>
      </c>
      <c r="C2337" s="22">
        <v>36</v>
      </c>
      <c r="D2337" s="27">
        <v>7.1764972975233898E-6</v>
      </c>
      <c r="E2337" s="22">
        <v>82021106</v>
      </c>
      <c r="F2337" s="22" t="s">
        <v>2285</v>
      </c>
      <c r="G2337" s="22" t="s">
        <v>2481</v>
      </c>
      <c r="H2337" s="22">
        <v>4461.9179843213496</v>
      </c>
      <c r="I2337" s="24">
        <f>'EVM CPZ List'!$D2337*'EVM CPZ List'!$C2337</f>
        <v>2.5835390271084201E-4</v>
      </c>
      <c r="J2337" s="25">
        <f>INDEX('Pivot of Risk Data'!A:A,MATCH('EVM CPZ List'!$B2337,'Pivot of Risk Data'!B:B,0),1)</f>
        <v>2297</v>
      </c>
      <c r="K2337" s="22">
        <f>0.000621371*'EVM CPZ List'!$H2337</f>
        <v>2.7725064398357415</v>
      </c>
      <c r="L2337" s="22">
        <f>L2336+'EVM CPZ List'!$K2337</f>
        <v>24464.187331771747</v>
      </c>
      <c r="M2337" s="22">
        <f>M2336-'EVM CPZ List'!$I2337</f>
        <v>5.3022176983179604E-2</v>
      </c>
      <c r="N2337" s="7" t="e">
        <f>INDEX('2021 Certified EVM Plan'!G:G,MATCH(B2337,'2021 Certified EVM Plan'!E:E,0))</f>
        <v>#N/A</v>
      </c>
      <c r="O2337" s="7" t="e">
        <f>INDEX('2021 Certified EVM Plan'!M:M,MATCH(B2337,'2021 Certified EVM Plan'!E:E,0))</f>
        <v>#N/A</v>
      </c>
      <c r="P2337" s="7">
        <f t="shared" si="36"/>
        <v>1</v>
      </c>
      <c r="Q2337" s="26" t="e">
        <f>IF(INDEX('2021 Certified EVM Plan'!H:H,MATCH(B2337,'2021 Certified EVM Plan'!E:E,0))=1,M2337,#N/A)</f>
        <v>#N/A</v>
      </c>
      <c r="R2337" s="26" t="e">
        <f>IF(INDEX('2021 Certified EVM Plan'!J:J,MATCH(B2337,'2021 Certified EVM Plan'!E:E,0))=1,M2337,#N/A)</f>
        <v>#N/A</v>
      </c>
      <c r="S2337" s="26" t="e">
        <f>IF(INDEX('2021 Certified EVM Plan'!K:K,MATCH(B2337,'2021 Certified EVM Plan'!E:E,0))=1,M2337,#N/A)</f>
        <v>#N/A</v>
      </c>
    </row>
    <row r="2338" spans="1:19" x14ac:dyDescent="0.25">
      <c r="A2338" s="22" t="s">
        <v>2195</v>
      </c>
      <c r="B2338" s="22">
        <v>9573</v>
      </c>
      <c r="C2338" s="22">
        <v>10</v>
      </c>
      <c r="D2338" s="27">
        <v>7.1749649170184302E-6</v>
      </c>
      <c r="E2338" s="22">
        <v>82931101</v>
      </c>
      <c r="F2338" s="22" t="s">
        <v>2254</v>
      </c>
      <c r="G2338" s="22" t="s">
        <v>2276</v>
      </c>
      <c r="H2338" s="22">
        <v>974.50605048996499</v>
      </c>
      <c r="I2338" s="24">
        <f>'EVM CPZ List'!$D2338*'EVM CPZ List'!$C2338</f>
        <v>7.1749649170184304E-5</v>
      </c>
      <c r="J2338" s="25">
        <f>INDEX('Pivot of Risk Data'!A:A,MATCH('EVM CPZ List'!$B2338,'Pivot of Risk Data'!B:B,0),1)</f>
        <v>2298</v>
      </c>
      <c r="K2338" s="22">
        <f>0.000621371*'EVM CPZ List'!$H2338</f>
        <v>0.60552979909900007</v>
      </c>
      <c r="L2338" s="22">
        <f>L2337+'EVM CPZ List'!$K2338</f>
        <v>24464.792861570848</v>
      </c>
      <c r="M2338" s="22">
        <f>M2337-'EVM CPZ List'!$I2338</f>
        <v>5.2950427334009419E-2</v>
      </c>
      <c r="N2338" s="7" t="e">
        <f>INDEX('2021 Certified EVM Plan'!G:G,MATCH(B2338,'2021 Certified EVM Plan'!E:E,0))</f>
        <v>#N/A</v>
      </c>
      <c r="O2338" s="7" t="e">
        <f>INDEX('2021 Certified EVM Plan'!M:M,MATCH(B2338,'2021 Certified EVM Plan'!E:E,0))</f>
        <v>#N/A</v>
      </c>
      <c r="P2338" s="7">
        <f t="shared" si="36"/>
        <v>1</v>
      </c>
      <c r="Q2338" s="26" t="e">
        <f>IF(INDEX('2021 Certified EVM Plan'!H:H,MATCH(B2338,'2021 Certified EVM Plan'!E:E,0))=1,M2338,#N/A)</f>
        <v>#N/A</v>
      </c>
      <c r="R2338" s="26" t="e">
        <f>IF(INDEX('2021 Certified EVM Plan'!J:J,MATCH(B2338,'2021 Certified EVM Plan'!E:E,0))=1,M2338,#N/A)</f>
        <v>#N/A</v>
      </c>
      <c r="S2338" s="26" t="e">
        <f>IF(INDEX('2021 Certified EVM Plan'!K:K,MATCH(B2338,'2021 Certified EVM Plan'!E:E,0))=1,M2338,#N/A)</f>
        <v>#N/A</v>
      </c>
    </row>
    <row r="2339" spans="1:19" x14ac:dyDescent="0.25">
      <c r="A2339" s="22" t="s">
        <v>1672</v>
      </c>
      <c r="B2339" s="22">
        <v>4123</v>
      </c>
      <c r="C2339" s="22">
        <v>33</v>
      </c>
      <c r="D2339" s="27">
        <v>7.1546917847588697E-6</v>
      </c>
      <c r="E2339" s="22">
        <v>163240401</v>
      </c>
      <c r="F2339" s="22" t="s">
        <v>1995</v>
      </c>
      <c r="G2339" s="22" t="s">
        <v>1996</v>
      </c>
      <c r="H2339" s="22">
        <v>5449.6774224710698</v>
      </c>
      <c r="I2339" s="24">
        <f>'EVM CPZ List'!$D2339*'EVM CPZ List'!$C2339</f>
        <v>2.3610482889704269E-4</v>
      </c>
      <c r="J2339" s="25">
        <f>INDEX('Pivot of Risk Data'!A:A,MATCH('EVM CPZ List'!$B2339,'Pivot of Risk Data'!B:B,0),1)</f>
        <v>2299</v>
      </c>
      <c r="K2339" s="22">
        <f>0.000621371*'EVM CPZ List'!$H2339</f>
        <v>3.3862715096782714</v>
      </c>
      <c r="L2339" s="22">
        <f>L2338+'EVM CPZ List'!$K2339</f>
        <v>24468.179133080524</v>
      </c>
      <c r="M2339" s="22">
        <f>M2338-'EVM CPZ List'!$I2339</f>
        <v>5.2714322505112376E-2</v>
      </c>
      <c r="N2339" s="7" t="e">
        <f>INDEX('2021 Certified EVM Plan'!G:G,MATCH(B2339,'2021 Certified EVM Plan'!E:E,0))</f>
        <v>#N/A</v>
      </c>
      <c r="O2339" s="7" t="e">
        <f>INDEX('2021 Certified EVM Plan'!M:M,MATCH(B2339,'2021 Certified EVM Plan'!E:E,0))</f>
        <v>#N/A</v>
      </c>
      <c r="P2339" s="7">
        <f t="shared" si="36"/>
        <v>1</v>
      </c>
      <c r="Q2339" s="26" t="e">
        <f>IF(INDEX('2021 Certified EVM Plan'!H:H,MATCH(B2339,'2021 Certified EVM Plan'!E:E,0))=1,M2339,#N/A)</f>
        <v>#N/A</v>
      </c>
      <c r="R2339" s="26" t="e">
        <f>IF(INDEX('2021 Certified EVM Plan'!J:J,MATCH(B2339,'2021 Certified EVM Plan'!E:E,0))=1,M2339,#N/A)</f>
        <v>#N/A</v>
      </c>
      <c r="S2339" s="26" t="e">
        <f>IF(INDEX('2021 Certified EVM Plan'!K:K,MATCH(B2339,'2021 Certified EVM Plan'!E:E,0))=1,M2339,#N/A)</f>
        <v>#N/A</v>
      </c>
    </row>
    <row r="2340" spans="1:19" x14ac:dyDescent="0.25">
      <c r="A2340" s="22" t="s">
        <v>964</v>
      </c>
      <c r="B2340" s="22">
        <v>4056</v>
      </c>
      <c r="C2340" s="22">
        <v>35</v>
      </c>
      <c r="D2340" s="27">
        <v>7.1293492732892101E-6</v>
      </c>
      <c r="E2340" s="22">
        <v>42981101</v>
      </c>
      <c r="F2340" s="22" t="s">
        <v>1284</v>
      </c>
      <c r="G2340" s="22" t="s">
        <v>1285</v>
      </c>
      <c r="H2340" s="22">
        <v>3351.2979647736902</v>
      </c>
      <c r="I2340" s="24">
        <f>'EVM CPZ List'!$D2340*'EVM CPZ List'!$C2340</f>
        <v>2.4952722456512234E-4</v>
      </c>
      <c r="J2340" s="25">
        <f>INDEX('Pivot of Risk Data'!A:A,MATCH('EVM CPZ List'!$B2340,'Pivot of Risk Data'!B:B,0),1)</f>
        <v>2300</v>
      </c>
      <c r="K2340" s="22">
        <f>0.000621371*'EVM CPZ List'!$H2340</f>
        <v>2.0823993676693928</v>
      </c>
      <c r="L2340" s="22">
        <f>L2339+'EVM CPZ List'!$K2340</f>
        <v>24470.261532448192</v>
      </c>
      <c r="M2340" s="22">
        <f>M2339-'EVM CPZ List'!$I2340</f>
        <v>5.2464795280547254E-2</v>
      </c>
      <c r="N2340" s="7" t="e">
        <f>INDEX('2021 Certified EVM Plan'!G:G,MATCH(B2340,'2021 Certified EVM Plan'!E:E,0))</f>
        <v>#N/A</v>
      </c>
      <c r="O2340" s="7" t="e">
        <f>INDEX('2021 Certified EVM Plan'!M:M,MATCH(B2340,'2021 Certified EVM Plan'!E:E,0))</f>
        <v>#N/A</v>
      </c>
      <c r="P2340" s="7">
        <f t="shared" si="36"/>
        <v>1</v>
      </c>
      <c r="Q2340" s="26" t="e">
        <f>IF(INDEX('2021 Certified EVM Plan'!H:H,MATCH(B2340,'2021 Certified EVM Plan'!E:E,0))=1,M2340,#N/A)</f>
        <v>#N/A</v>
      </c>
      <c r="R2340" s="26" t="e">
        <f>IF(INDEX('2021 Certified EVM Plan'!J:J,MATCH(B2340,'2021 Certified EVM Plan'!E:E,0))=1,M2340,#N/A)</f>
        <v>#N/A</v>
      </c>
      <c r="S2340" s="26" t="e">
        <f>IF(INDEX('2021 Certified EVM Plan'!K:K,MATCH(B2340,'2021 Certified EVM Plan'!E:E,0))=1,M2340,#N/A)</f>
        <v>#N/A</v>
      </c>
    </row>
    <row r="2341" spans="1:19" x14ac:dyDescent="0.25">
      <c r="A2341" s="22" t="s">
        <v>964</v>
      </c>
      <c r="B2341" s="22">
        <v>7349</v>
      </c>
      <c r="C2341" s="22">
        <v>6</v>
      </c>
      <c r="D2341" s="27">
        <v>7.11860435141507E-6</v>
      </c>
      <c r="E2341" s="22">
        <v>42761103</v>
      </c>
      <c r="F2341" s="22" t="s">
        <v>1421</v>
      </c>
      <c r="G2341" s="22" t="s">
        <v>1422</v>
      </c>
      <c r="H2341" s="22">
        <v>271.18739396916698</v>
      </c>
      <c r="I2341" s="24">
        <f>'EVM CPZ List'!$D2341*'EVM CPZ List'!$C2341</f>
        <v>4.2711626108490417E-5</v>
      </c>
      <c r="J2341" s="25">
        <f>INDEX('Pivot of Risk Data'!A:A,MATCH('EVM CPZ List'!$B2341,'Pivot of Risk Data'!B:B,0),1)</f>
        <v>2301</v>
      </c>
      <c r="K2341" s="22">
        <f>0.000621371*'EVM CPZ List'!$H2341</f>
        <v>0.16850798217801527</v>
      </c>
      <c r="L2341" s="22">
        <f>L2340+'EVM CPZ List'!$K2341</f>
        <v>24470.430040430369</v>
      </c>
      <c r="M2341" s="22">
        <f>M2340-'EVM CPZ List'!$I2341</f>
        <v>5.2422083654438761E-2</v>
      </c>
      <c r="N2341" s="7" t="e">
        <f>INDEX('2021 Certified EVM Plan'!G:G,MATCH(B2341,'2021 Certified EVM Plan'!E:E,0))</f>
        <v>#N/A</v>
      </c>
      <c r="O2341" s="7" t="e">
        <f>INDEX('2021 Certified EVM Plan'!M:M,MATCH(B2341,'2021 Certified EVM Plan'!E:E,0))</f>
        <v>#N/A</v>
      </c>
      <c r="P2341" s="7">
        <f t="shared" si="36"/>
        <v>1</v>
      </c>
      <c r="Q2341" s="26" t="e">
        <f>IF(INDEX('2021 Certified EVM Plan'!H:H,MATCH(B2341,'2021 Certified EVM Plan'!E:E,0))=1,M2341,#N/A)</f>
        <v>#N/A</v>
      </c>
      <c r="R2341" s="26" t="e">
        <f>IF(INDEX('2021 Certified EVM Plan'!J:J,MATCH(B2341,'2021 Certified EVM Plan'!E:E,0))=1,M2341,#N/A)</f>
        <v>#N/A</v>
      </c>
      <c r="S2341" s="26" t="e">
        <f>IF(INDEX('2021 Certified EVM Plan'!K:K,MATCH(B2341,'2021 Certified EVM Plan'!E:E,0))=1,M2341,#N/A)</f>
        <v>#N/A</v>
      </c>
    </row>
    <row r="2342" spans="1:19" x14ac:dyDescent="0.25">
      <c r="A2342" s="22" t="s">
        <v>964</v>
      </c>
      <c r="B2342" s="22">
        <v>5918</v>
      </c>
      <c r="C2342" s="22">
        <v>1</v>
      </c>
      <c r="D2342" s="27">
        <v>7.1086933856498897E-6</v>
      </c>
      <c r="E2342" s="22">
        <v>43361102</v>
      </c>
      <c r="F2342" s="22" t="s">
        <v>1395</v>
      </c>
      <c r="G2342" s="22" t="s">
        <v>1520</v>
      </c>
      <c r="H2342" s="22">
        <v>0</v>
      </c>
      <c r="I2342" s="24">
        <f>'EVM CPZ List'!$D2342*'EVM CPZ List'!$C2342</f>
        <v>7.1086933856498897E-6</v>
      </c>
      <c r="J2342" s="25">
        <f>INDEX('Pivot of Risk Data'!A:A,MATCH('EVM CPZ List'!$B2342,'Pivot of Risk Data'!B:B,0),1)</f>
        <v>2302</v>
      </c>
      <c r="K2342" s="22">
        <f>0.000621371*'EVM CPZ List'!$H2342</f>
        <v>0</v>
      </c>
      <c r="L2342" s="22">
        <f>L2341+'EVM CPZ List'!$K2342</f>
        <v>24470.430040430369</v>
      </c>
      <c r="M2342" s="22">
        <f>M2341-'EVM CPZ List'!$I2342</f>
        <v>5.2414974961053108E-2</v>
      </c>
      <c r="N2342" s="7" t="e">
        <f>INDEX('2021 Certified EVM Plan'!G:G,MATCH(B2342,'2021 Certified EVM Plan'!E:E,0))</f>
        <v>#N/A</v>
      </c>
      <c r="O2342" s="7" t="e">
        <f>INDEX('2021 Certified EVM Plan'!M:M,MATCH(B2342,'2021 Certified EVM Plan'!E:E,0))</f>
        <v>#N/A</v>
      </c>
      <c r="P2342" s="7">
        <f t="shared" si="36"/>
        <v>1</v>
      </c>
      <c r="Q2342" s="26" t="e">
        <f>IF(INDEX('2021 Certified EVM Plan'!H:H,MATCH(B2342,'2021 Certified EVM Plan'!E:E,0))=1,M2342,#N/A)</f>
        <v>#N/A</v>
      </c>
      <c r="R2342" s="26" t="e">
        <f>IF(INDEX('2021 Certified EVM Plan'!J:J,MATCH(B2342,'2021 Certified EVM Plan'!E:E,0))=1,M2342,#N/A)</f>
        <v>#N/A</v>
      </c>
      <c r="S2342" s="26" t="e">
        <f>IF(INDEX('2021 Certified EVM Plan'!K:K,MATCH(B2342,'2021 Certified EVM Plan'!E:E,0))=1,M2342,#N/A)</f>
        <v>#N/A</v>
      </c>
    </row>
    <row r="2343" spans="1:19" x14ac:dyDescent="0.25">
      <c r="A2343" s="22" t="s">
        <v>8</v>
      </c>
      <c r="B2343" s="22">
        <v>9322</v>
      </c>
      <c r="C2343" s="22">
        <v>9</v>
      </c>
      <c r="D2343" s="27">
        <v>7.1019402701854497E-6</v>
      </c>
      <c r="E2343" s="22">
        <v>152491101</v>
      </c>
      <c r="F2343" s="22" t="s">
        <v>146</v>
      </c>
      <c r="G2343" s="22" t="s">
        <v>453</v>
      </c>
      <c r="H2343" s="22">
        <v>997.92809774044701</v>
      </c>
      <c r="I2343" s="24">
        <f>'EVM CPZ List'!$D2343*'EVM CPZ List'!$C2343</f>
        <v>6.3917462431669052E-5</v>
      </c>
      <c r="J2343" s="25">
        <f>INDEX('Pivot of Risk Data'!A:A,MATCH('EVM CPZ List'!$B2343,'Pivot of Risk Data'!B:B,0),1)</f>
        <v>2303</v>
      </c>
      <c r="K2343" s="22">
        <f>0.000621371*'EVM CPZ List'!$H2343</f>
        <v>0.62008358002107933</v>
      </c>
      <c r="L2343" s="22">
        <f>L2342+'EVM CPZ List'!$K2343</f>
        <v>24471.050124010391</v>
      </c>
      <c r="M2343" s="22">
        <f>M2342-'EVM CPZ List'!$I2343</f>
        <v>5.2351057498621442E-2</v>
      </c>
      <c r="N2343" s="7" t="e">
        <f>INDEX('2021 Certified EVM Plan'!G:G,MATCH(B2343,'2021 Certified EVM Plan'!E:E,0))</f>
        <v>#N/A</v>
      </c>
      <c r="O2343" s="7" t="e">
        <f>INDEX('2021 Certified EVM Plan'!M:M,MATCH(B2343,'2021 Certified EVM Plan'!E:E,0))</f>
        <v>#N/A</v>
      </c>
      <c r="P2343" s="7">
        <f t="shared" si="36"/>
        <v>1</v>
      </c>
      <c r="Q2343" s="26" t="e">
        <f>IF(INDEX('2021 Certified EVM Plan'!H:H,MATCH(B2343,'2021 Certified EVM Plan'!E:E,0))=1,M2343,#N/A)</f>
        <v>#N/A</v>
      </c>
      <c r="R2343" s="26" t="e">
        <f>IF(INDEX('2021 Certified EVM Plan'!J:J,MATCH(B2343,'2021 Certified EVM Plan'!E:E,0))=1,M2343,#N/A)</f>
        <v>#N/A</v>
      </c>
      <c r="S2343" s="26" t="e">
        <f>IF(INDEX('2021 Certified EVM Plan'!K:K,MATCH(B2343,'2021 Certified EVM Plan'!E:E,0))=1,M2343,#N/A)</f>
        <v>#N/A</v>
      </c>
    </row>
    <row r="2344" spans="1:19" x14ac:dyDescent="0.25">
      <c r="A2344" s="22" t="s">
        <v>1672</v>
      </c>
      <c r="B2344" s="22">
        <v>5808</v>
      </c>
      <c r="C2344" s="22">
        <v>17</v>
      </c>
      <c r="D2344" s="27">
        <v>7.0730568883081103E-6</v>
      </c>
      <c r="E2344" s="22">
        <v>163761703</v>
      </c>
      <c r="F2344" s="22" t="s">
        <v>1829</v>
      </c>
      <c r="G2344" s="22" t="s">
        <v>1920</v>
      </c>
      <c r="H2344" s="22">
        <v>1162.4254704935599</v>
      </c>
      <c r="I2344" s="24">
        <f>'EVM CPZ List'!$D2344*'EVM CPZ List'!$C2344</f>
        <v>1.2024196710123788E-4</v>
      </c>
      <c r="J2344" s="25">
        <f>INDEX('Pivot of Risk Data'!A:A,MATCH('EVM CPZ List'!$B2344,'Pivot of Risk Data'!B:B,0),1)</f>
        <v>2304</v>
      </c>
      <c r="K2344" s="22">
        <f>0.000621371*'EVM CPZ List'!$H2344</f>
        <v>0.72229747702605385</v>
      </c>
      <c r="L2344" s="22">
        <f>L2343+'EVM CPZ List'!$K2344</f>
        <v>24471.772421487418</v>
      </c>
      <c r="M2344" s="22">
        <f>M2343-'EVM CPZ List'!$I2344</f>
        <v>5.2230815531520203E-2</v>
      </c>
      <c r="N2344" s="7" t="e">
        <f>INDEX('2021 Certified EVM Plan'!G:G,MATCH(B2344,'2021 Certified EVM Plan'!E:E,0))</f>
        <v>#N/A</v>
      </c>
      <c r="O2344" s="7" t="e">
        <f>INDEX('2021 Certified EVM Plan'!M:M,MATCH(B2344,'2021 Certified EVM Plan'!E:E,0))</f>
        <v>#N/A</v>
      </c>
      <c r="P2344" s="7">
        <f t="shared" si="36"/>
        <v>1</v>
      </c>
      <c r="Q2344" s="26" t="e">
        <f>IF(INDEX('2021 Certified EVM Plan'!H:H,MATCH(B2344,'2021 Certified EVM Plan'!E:E,0))=1,M2344,#N/A)</f>
        <v>#N/A</v>
      </c>
      <c r="R2344" s="26" t="e">
        <f>IF(INDEX('2021 Certified EVM Plan'!J:J,MATCH(B2344,'2021 Certified EVM Plan'!E:E,0))=1,M2344,#N/A)</f>
        <v>#N/A</v>
      </c>
      <c r="S2344" s="26" t="e">
        <f>IF(INDEX('2021 Certified EVM Plan'!K:K,MATCH(B2344,'2021 Certified EVM Plan'!E:E,0))=1,M2344,#N/A)</f>
        <v>#N/A</v>
      </c>
    </row>
    <row r="2345" spans="1:19" x14ac:dyDescent="0.25">
      <c r="A2345" s="22" t="s">
        <v>2195</v>
      </c>
      <c r="B2345" s="22">
        <v>9266</v>
      </c>
      <c r="C2345" s="22">
        <v>31</v>
      </c>
      <c r="D2345" s="27">
        <v>7.0524556591154701E-6</v>
      </c>
      <c r="E2345" s="22">
        <v>83192101</v>
      </c>
      <c r="F2345" s="22" t="s">
        <v>2474</v>
      </c>
      <c r="G2345" s="22" t="s">
        <v>2586</v>
      </c>
      <c r="H2345" s="22">
        <v>3063.60940784799</v>
      </c>
      <c r="I2345" s="24">
        <f>'EVM CPZ List'!$D2345*'EVM CPZ List'!$C2345</f>
        <v>2.1862612543257958E-4</v>
      </c>
      <c r="J2345" s="25">
        <f>INDEX('Pivot of Risk Data'!A:A,MATCH('EVM CPZ List'!$B2345,'Pivot of Risk Data'!B:B,0),1)</f>
        <v>2305</v>
      </c>
      <c r="K2345" s="22">
        <f>0.000621371*'EVM CPZ List'!$H2345</f>
        <v>1.9036380413639133</v>
      </c>
      <c r="L2345" s="22">
        <f>L2344+'EVM CPZ List'!$K2345</f>
        <v>24473.676059528781</v>
      </c>
      <c r="M2345" s="22">
        <f>M2344-'EVM CPZ List'!$I2345</f>
        <v>5.2012189406087622E-2</v>
      </c>
      <c r="N2345" s="7" t="e">
        <f>INDEX('2021 Certified EVM Plan'!G:G,MATCH(B2345,'2021 Certified EVM Plan'!E:E,0))</f>
        <v>#N/A</v>
      </c>
      <c r="O2345" s="7" t="e">
        <f>INDEX('2021 Certified EVM Plan'!M:M,MATCH(B2345,'2021 Certified EVM Plan'!E:E,0))</f>
        <v>#N/A</v>
      </c>
      <c r="P2345" s="7">
        <f t="shared" si="36"/>
        <v>1</v>
      </c>
      <c r="Q2345" s="26" t="e">
        <f>IF(INDEX('2021 Certified EVM Plan'!H:H,MATCH(B2345,'2021 Certified EVM Plan'!E:E,0))=1,M2345,#N/A)</f>
        <v>#N/A</v>
      </c>
      <c r="R2345" s="26" t="e">
        <f>IF(INDEX('2021 Certified EVM Plan'!J:J,MATCH(B2345,'2021 Certified EVM Plan'!E:E,0))=1,M2345,#N/A)</f>
        <v>#N/A</v>
      </c>
      <c r="S2345" s="26" t="e">
        <f>IF(INDEX('2021 Certified EVM Plan'!K:K,MATCH(B2345,'2021 Certified EVM Plan'!E:E,0))=1,M2345,#N/A)</f>
        <v>#N/A</v>
      </c>
    </row>
    <row r="2346" spans="1:19" x14ac:dyDescent="0.25">
      <c r="A2346" s="22" t="s">
        <v>2906</v>
      </c>
      <c r="B2346" s="22">
        <v>550</v>
      </c>
      <c r="C2346" s="22">
        <v>11</v>
      </c>
      <c r="D2346" s="27">
        <v>7.0139704669764099E-6</v>
      </c>
      <c r="E2346" s="22">
        <v>22811102</v>
      </c>
      <c r="F2346" s="22" t="s">
        <v>3139</v>
      </c>
      <c r="G2346" s="22" t="s">
        <v>3284</v>
      </c>
      <c r="H2346" s="22">
        <v>1010.3488444302</v>
      </c>
      <c r="I2346" s="24">
        <f>'EVM CPZ List'!$D2346*'EVM CPZ List'!$C2346</f>
        <v>7.7153675136740511E-5</v>
      </c>
      <c r="J2346" s="25">
        <f>INDEX('Pivot of Risk Data'!A:A,MATCH('EVM CPZ List'!$B2346,'Pivot of Risk Data'!B:B,0),1)</f>
        <v>2306</v>
      </c>
      <c r="K2346" s="22">
        <f>0.000621371*'EVM CPZ List'!$H2346</f>
        <v>0.62780147181243784</v>
      </c>
      <c r="L2346" s="22">
        <f>L2345+'EVM CPZ List'!$K2346</f>
        <v>24474.303861000593</v>
      </c>
      <c r="M2346" s="22">
        <f>M2345-'EVM CPZ List'!$I2346</f>
        <v>5.1935035730950881E-2</v>
      </c>
      <c r="N2346" s="7" t="e">
        <f>INDEX('2021 Certified EVM Plan'!G:G,MATCH(B2346,'2021 Certified EVM Plan'!E:E,0))</f>
        <v>#N/A</v>
      </c>
      <c r="O2346" s="7" t="e">
        <f>INDEX('2021 Certified EVM Plan'!M:M,MATCH(B2346,'2021 Certified EVM Plan'!E:E,0))</f>
        <v>#N/A</v>
      </c>
      <c r="P2346" s="7">
        <f t="shared" si="36"/>
        <v>1</v>
      </c>
      <c r="Q2346" s="26" t="e">
        <f>IF(INDEX('2021 Certified EVM Plan'!H:H,MATCH(B2346,'2021 Certified EVM Plan'!E:E,0))=1,M2346,#N/A)</f>
        <v>#N/A</v>
      </c>
      <c r="R2346" s="26" t="e">
        <f>IF(INDEX('2021 Certified EVM Plan'!J:J,MATCH(B2346,'2021 Certified EVM Plan'!E:E,0))=1,M2346,#N/A)</f>
        <v>#N/A</v>
      </c>
      <c r="S2346" s="26" t="e">
        <f>IF(INDEX('2021 Certified EVM Plan'!K:K,MATCH(B2346,'2021 Certified EVM Plan'!E:E,0))=1,M2346,#N/A)</f>
        <v>#N/A</v>
      </c>
    </row>
    <row r="2347" spans="1:19" x14ac:dyDescent="0.25">
      <c r="A2347" s="22" t="s">
        <v>2906</v>
      </c>
      <c r="B2347" s="22">
        <v>2696</v>
      </c>
      <c r="C2347" s="22">
        <v>16</v>
      </c>
      <c r="D2347" s="27">
        <v>6.9967745656899198E-6</v>
      </c>
      <c r="E2347" s="22">
        <v>14241101</v>
      </c>
      <c r="F2347" s="22" t="s">
        <v>2932</v>
      </c>
      <c r="G2347" s="22" t="s">
        <v>3312</v>
      </c>
      <c r="H2347" s="22">
        <v>1692.84928354001</v>
      </c>
      <c r="I2347" s="24">
        <f>'EVM CPZ List'!$D2347*'EVM CPZ List'!$C2347</f>
        <v>1.1194839305103872E-4</v>
      </c>
      <c r="J2347" s="25">
        <f>INDEX('Pivot of Risk Data'!A:A,MATCH('EVM CPZ List'!$B2347,'Pivot of Risk Data'!B:B,0),1)</f>
        <v>2307</v>
      </c>
      <c r="K2347" s="22">
        <f>0.000621371*'EVM CPZ List'!$H2347</f>
        <v>1.0518874521625396</v>
      </c>
      <c r="L2347" s="22">
        <f>L2346+'EVM CPZ List'!$K2347</f>
        <v>24475.355748452756</v>
      </c>
      <c r="M2347" s="22">
        <f>M2346-'EVM CPZ List'!$I2347</f>
        <v>5.1823087337899844E-2</v>
      </c>
      <c r="N2347" s="7" t="e">
        <f>INDEX('2021 Certified EVM Plan'!G:G,MATCH(B2347,'2021 Certified EVM Plan'!E:E,0))</f>
        <v>#N/A</v>
      </c>
      <c r="O2347" s="7" t="e">
        <f>INDEX('2021 Certified EVM Plan'!M:M,MATCH(B2347,'2021 Certified EVM Plan'!E:E,0))</f>
        <v>#N/A</v>
      </c>
      <c r="P2347" s="7">
        <f t="shared" si="36"/>
        <v>1</v>
      </c>
      <c r="Q2347" s="26" t="e">
        <f>IF(INDEX('2021 Certified EVM Plan'!H:H,MATCH(B2347,'2021 Certified EVM Plan'!E:E,0))=1,M2347,#N/A)</f>
        <v>#N/A</v>
      </c>
      <c r="R2347" s="26" t="e">
        <f>IF(INDEX('2021 Certified EVM Plan'!J:J,MATCH(B2347,'2021 Certified EVM Plan'!E:E,0))=1,M2347,#N/A)</f>
        <v>#N/A</v>
      </c>
      <c r="S2347" s="26" t="e">
        <f>IF(INDEX('2021 Certified EVM Plan'!K:K,MATCH(B2347,'2021 Certified EVM Plan'!E:E,0))=1,M2347,#N/A)</f>
        <v>#N/A</v>
      </c>
    </row>
    <row r="2348" spans="1:19" x14ac:dyDescent="0.25">
      <c r="A2348" s="22" t="s">
        <v>2906</v>
      </c>
      <c r="B2348" s="22">
        <v>4486</v>
      </c>
      <c r="C2348" s="22">
        <v>55</v>
      </c>
      <c r="D2348" s="27">
        <v>6.9922815008837698E-6</v>
      </c>
      <c r="E2348" s="22">
        <v>42011108</v>
      </c>
      <c r="F2348" s="22" t="s">
        <v>2982</v>
      </c>
      <c r="G2348" s="22" t="s">
        <v>3057</v>
      </c>
      <c r="H2348" s="22">
        <v>6212.9384418218096</v>
      </c>
      <c r="I2348" s="24">
        <f>'EVM CPZ List'!$D2348*'EVM CPZ List'!$C2348</f>
        <v>3.8457548254860737E-4</v>
      </c>
      <c r="J2348" s="25">
        <f>INDEX('Pivot of Risk Data'!A:A,MATCH('EVM CPZ List'!$B2348,'Pivot of Risk Data'!B:B,0),1)</f>
        <v>2308</v>
      </c>
      <c r="K2348" s="22">
        <f>0.000621371*'EVM CPZ List'!$H2348</f>
        <v>3.8605397725332598</v>
      </c>
      <c r="L2348" s="22">
        <f>L2347+'EVM CPZ List'!$K2348</f>
        <v>24479.216288225289</v>
      </c>
      <c r="M2348" s="22">
        <f>M2347-'EVM CPZ List'!$I2348</f>
        <v>5.1438511855351234E-2</v>
      </c>
      <c r="N2348" s="7" t="e">
        <f>INDEX('2021 Certified EVM Plan'!G:G,MATCH(B2348,'2021 Certified EVM Plan'!E:E,0))</f>
        <v>#N/A</v>
      </c>
      <c r="O2348" s="7" t="e">
        <f>INDEX('2021 Certified EVM Plan'!M:M,MATCH(B2348,'2021 Certified EVM Plan'!E:E,0))</f>
        <v>#N/A</v>
      </c>
      <c r="P2348" s="7">
        <f t="shared" si="36"/>
        <v>1</v>
      </c>
      <c r="Q2348" s="26" t="e">
        <f>IF(INDEX('2021 Certified EVM Plan'!H:H,MATCH(B2348,'2021 Certified EVM Plan'!E:E,0))=1,M2348,#N/A)</f>
        <v>#N/A</v>
      </c>
      <c r="R2348" s="26" t="e">
        <f>IF(INDEX('2021 Certified EVM Plan'!J:J,MATCH(B2348,'2021 Certified EVM Plan'!E:E,0))=1,M2348,#N/A)</f>
        <v>#N/A</v>
      </c>
      <c r="S2348" s="26" t="e">
        <f>IF(INDEX('2021 Certified EVM Plan'!K:K,MATCH(B2348,'2021 Certified EVM Plan'!E:E,0))=1,M2348,#N/A)</f>
        <v>#N/A</v>
      </c>
    </row>
    <row r="2349" spans="1:19" x14ac:dyDescent="0.25">
      <c r="A2349" s="22" t="s">
        <v>8</v>
      </c>
      <c r="B2349" s="22">
        <v>4129</v>
      </c>
      <c r="C2349" s="22">
        <v>3</v>
      </c>
      <c r="D2349" s="27">
        <v>6.9795510987342602E-6</v>
      </c>
      <c r="E2349" s="22">
        <v>152481104</v>
      </c>
      <c r="F2349" s="22" t="s">
        <v>21</v>
      </c>
      <c r="G2349" s="22" t="s">
        <v>465</v>
      </c>
      <c r="H2349" s="22">
        <v>2663.6103890163199</v>
      </c>
      <c r="I2349" s="24">
        <f>'EVM CPZ List'!$D2349*'EVM CPZ List'!$C2349</f>
        <v>2.0938653296202781E-5</v>
      </c>
      <c r="J2349" s="25">
        <f>INDEX('Pivot of Risk Data'!A:A,MATCH('EVM CPZ List'!$B2349,'Pivot of Risk Data'!B:B,0),1)</f>
        <v>2309</v>
      </c>
      <c r="K2349" s="22">
        <f>0.000621371*'EVM CPZ List'!$H2349</f>
        <v>1.6550902510334597</v>
      </c>
      <c r="L2349" s="22">
        <f>L2348+'EVM CPZ List'!$K2349</f>
        <v>24480.87137847632</v>
      </c>
      <c r="M2349" s="22">
        <f>M2348-'EVM CPZ List'!$I2349</f>
        <v>5.1417573202055034E-2</v>
      </c>
      <c r="N2349" s="7" t="e">
        <f>INDEX('2021 Certified EVM Plan'!G:G,MATCH(B2349,'2021 Certified EVM Plan'!E:E,0))</f>
        <v>#N/A</v>
      </c>
      <c r="O2349" s="7" t="e">
        <f>INDEX('2021 Certified EVM Plan'!M:M,MATCH(B2349,'2021 Certified EVM Plan'!E:E,0))</f>
        <v>#N/A</v>
      </c>
      <c r="P2349" s="7">
        <f t="shared" si="36"/>
        <v>1</v>
      </c>
      <c r="Q2349" s="26" t="e">
        <f>IF(INDEX('2021 Certified EVM Plan'!H:H,MATCH(B2349,'2021 Certified EVM Plan'!E:E,0))=1,M2349,#N/A)</f>
        <v>#N/A</v>
      </c>
      <c r="R2349" s="26" t="e">
        <f>IF(INDEX('2021 Certified EVM Plan'!J:J,MATCH(B2349,'2021 Certified EVM Plan'!E:E,0))=1,M2349,#N/A)</f>
        <v>#N/A</v>
      </c>
      <c r="S2349" s="26" t="e">
        <f>IF(INDEX('2021 Certified EVM Plan'!K:K,MATCH(B2349,'2021 Certified EVM Plan'!E:E,0))=1,M2349,#N/A)</f>
        <v>#N/A</v>
      </c>
    </row>
    <row r="2350" spans="1:19" x14ac:dyDescent="0.25">
      <c r="A2350" s="22" t="s">
        <v>8</v>
      </c>
      <c r="B2350" s="22">
        <v>4205</v>
      </c>
      <c r="C2350" s="22">
        <v>22</v>
      </c>
      <c r="D2350" s="27">
        <v>6.9478650422288302E-6</v>
      </c>
      <c r="E2350" s="22">
        <v>152481106</v>
      </c>
      <c r="F2350" s="22" t="s">
        <v>52</v>
      </c>
      <c r="G2350" s="22" t="s">
        <v>184</v>
      </c>
      <c r="H2350" s="22">
        <v>1491.0430303620701</v>
      </c>
      <c r="I2350" s="24">
        <f>'EVM CPZ List'!$D2350*'EVM CPZ List'!$C2350</f>
        <v>1.5285303092903426E-4</v>
      </c>
      <c r="J2350" s="25">
        <f>INDEX('Pivot of Risk Data'!A:A,MATCH('EVM CPZ List'!$B2350,'Pivot of Risk Data'!B:B,0),1)</f>
        <v>2310</v>
      </c>
      <c r="K2350" s="22">
        <f>0.000621371*'EVM CPZ List'!$H2350</f>
        <v>0.92649089881910984</v>
      </c>
      <c r="L2350" s="22">
        <f>L2349+'EVM CPZ List'!$K2350</f>
        <v>24481.797869375139</v>
      </c>
      <c r="M2350" s="22">
        <f>M2349-'EVM CPZ List'!$I2350</f>
        <v>5.1264720171126002E-2</v>
      </c>
      <c r="N2350" s="7" t="e">
        <f>INDEX('2021 Certified EVM Plan'!G:G,MATCH(B2350,'2021 Certified EVM Plan'!E:E,0))</f>
        <v>#N/A</v>
      </c>
      <c r="O2350" s="7" t="e">
        <f>INDEX('2021 Certified EVM Plan'!M:M,MATCH(B2350,'2021 Certified EVM Plan'!E:E,0))</f>
        <v>#N/A</v>
      </c>
      <c r="P2350" s="7">
        <f t="shared" si="36"/>
        <v>1</v>
      </c>
      <c r="Q2350" s="26" t="e">
        <f>IF(INDEX('2021 Certified EVM Plan'!H:H,MATCH(B2350,'2021 Certified EVM Plan'!E:E,0))=1,M2350,#N/A)</f>
        <v>#N/A</v>
      </c>
      <c r="R2350" s="26" t="e">
        <f>IF(INDEX('2021 Certified EVM Plan'!J:J,MATCH(B2350,'2021 Certified EVM Plan'!E:E,0))=1,M2350,#N/A)</f>
        <v>#N/A</v>
      </c>
      <c r="S2350" s="26" t="e">
        <f>IF(INDEX('2021 Certified EVM Plan'!K:K,MATCH(B2350,'2021 Certified EVM Plan'!E:E,0))=1,M2350,#N/A)</f>
        <v>#N/A</v>
      </c>
    </row>
    <row r="2351" spans="1:19" x14ac:dyDescent="0.25">
      <c r="A2351" s="22" t="s">
        <v>8</v>
      </c>
      <c r="B2351" s="22">
        <v>4891</v>
      </c>
      <c r="C2351" s="22">
        <v>96</v>
      </c>
      <c r="D2351" s="27">
        <v>6.9128957215981996E-6</v>
      </c>
      <c r="E2351" s="22">
        <v>152491101</v>
      </c>
      <c r="F2351" s="22" t="s">
        <v>146</v>
      </c>
      <c r="G2351" s="22" t="s">
        <v>174</v>
      </c>
      <c r="H2351" s="22">
        <v>9841.7614546183704</v>
      </c>
      <c r="I2351" s="24">
        <f>'EVM CPZ List'!$D2351*'EVM CPZ List'!$C2351</f>
        <v>6.6363798927342719E-4</v>
      </c>
      <c r="J2351" s="25">
        <f>INDEX('Pivot of Risk Data'!A:A,MATCH('EVM CPZ List'!$B2351,'Pivot of Risk Data'!B:B,0),1)</f>
        <v>2311</v>
      </c>
      <c r="K2351" s="22">
        <f>0.000621371*'EVM CPZ List'!$H2351</f>
        <v>6.1153851568176716</v>
      </c>
      <c r="L2351" s="22">
        <f>L2350+'EVM CPZ List'!$K2351</f>
        <v>24487.913254531955</v>
      </c>
      <c r="M2351" s="22">
        <f>M2350-'EVM CPZ List'!$I2351</f>
        <v>5.0601082181852573E-2</v>
      </c>
      <c r="N2351" s="7" t="e">
        <f>INDEX('2021 Certified EVM Plan'!G:G,MATCH(B2351,'2021 Certified EVM Plan'!E:E,0))</f>
        <v>#N/A</v>
      </c>
      <c r="O2351" s="7" t="e">
        <f>INDEX('2021 Certified EVM Plan'!M:M,MATCH(B2351,'2021 Certified EVM Plan'!E:E,0))</f>
        <v>#N/A</v>
      </c>
      <c r="P2351" s="7">
        <f t="shared" si="36"/>
        <v>1</v>
      </c>
      <c r="Q2351" s="26" t="e">
        <f>IF(INDEX('2021 Certified EVM Plan'!H:H,MATCH(B2351,'2021 Certified EVM Plan'!E:E,0))=1,M2351,#N/A)</f>
        <v>#N/A</v>
      </c>
      <c r="R2351" s="26" t="e">
        <f>IF(INDEX('2021 Certified EVM Plan'!J:J,MATCH(B2351,'2021 Certified EVM Plan'!E:E,0))=1,M2351,#N/A)</f>
        <v>#N/A</v>
      </c>
      <c r="S2351" s="26" t="e">
        <f>IF(INDEX('2021 Certified EVM Plan'!K:K,MATCH(B2351,'2021 Certified EVM Plan'!E:E,0))=1,M2351,#N/A)</f>
        <v>#N/A</v>
      </c>
    </row>
    <row r="2352" spans="1:19" x14ac:dyDescent="0.25">
      <c r="A2352" s="22" t="s">
        <v>2195</v>
      </c>
      <c r="B2352" s="22">
        <v>617</v>
      </c>
      <c r="C2352" s="22">
        <v>383</v>
      </c>
      <c r="D2352" s="27">
        <v>6.8950537286444897E-6</v>
      </c>
      <c r="E2352" s="22">
        <v>182371111</v>
      </c>
      <c r="F2352" s="22" t="s">
        <v>2467</v>
      </c>
      <c r="G2352" s="22" t="s">
        <v>2616</v>
      </c>
      <c r="H2352" s="22">
        <v>53149.329117717702</v>
      </c>
      <c r="I2352" s="24">
        <f>'EVM CPZ List'!$D2352*'EVM CPZ List'!$C2352</f>
        <v>2.6408055780708394E-3</v>
      </c>
      <c r="J2352" s="25">
        <f>INDEX('Pivot of Risk Data'!A:A,MATCH('EVM CPZ List'!$B2352,'Pivot of Risk Data'!B:B,0),1)</f>
        <v>2312</v>
      </c>
      <c r="K2352" s="22">
        <f>0.000621371*'EVM CPZ List'!$H2352</f>
        <v>33.025451783205369</v>
      </c>
      <c r="L2352" s="22">
        <f>L2351+'EVM CPZ List'!$K2352</f>
        <v>24520.938706315159</v>
      </c>
      <c r="M2352" s="22">
        <f>M2351-'EVM CPZ List'!$I2352</f>
        <v>4.7960276603781736E-2</v>
      </c>
      <c r="N2352" s="7" t="e">
        <f>INDEX('2021 Certified EVM Plan'!G:G,MATCH(B2352,'2021 Certified EVM Plan'!E:E,0))</f>
        <v>#N/A</v>
      </c>
      <c r="O2352" s="7" t="e">
        <f>INDEX('2021 Certified EVM Plan'!M:M,MATCH(B2352,'2021 Certified EVM Plan'!E:E,0))</f>
        <v>#N/A</v>
      </c>
      <c r="P2352" s="7">
        <f t="shared" si="36"/>
        <v>1</v>
      </c>
      <c r="Q2352" s="26" t="e">
        <f>IF(INDEX('2021 Certified EVM Plan'!H:H,MATCH(B2352,'2021 Certified EVM Plan'!E:E,0))=1,M2352,#N/A)</f>
        <v>#N/A</v>
      </c>
      <c r="R2352" s="26" t="e">
        <f>IF(INDEX('2021 Certified EVM Plan'!J:J,MATCH(B2352,'2021 Certified EVM Plan'!E:E,0))=1,M2352,#N/A)</f>
        <v>#N/A</v>
      </c>
      <c r="S2352" s="26" t="e">
        <f>IF(INDEX('2021 Certified EVM Plan'!K:K,MATCH(B2352,'2021 Certified EVM Plan'!E:E,0))=1,M2352,#N/A)</f>
        <v>#N/A</v>
      </c>
    </row>
    <row r="2353" spans="1:19" x14ac:dyDescent="0.25">
      <c r="A2353" s="22" t="s">
        <v>964</v>
      </c>
      <c r="B2353" s="22">
        <v>4230</v>
      </c>
      <c r="C2353" s="22">
        <v>33</v>
      </c>
      <c r="D2353" s="27">
        <v>6.7785665227794203E-6</v>
      </c>
      <c r="E2353" s="22">
        <v>42151104</v>
      </c>
      <c r="F2353" s="22" t="s">
        <v>1195</v>
      </c>
      <c r="G2353" s="22" t="s">
        <v>1266</v>
      </c>
      <c r="H2353" s="22">
        <v>3607.45472659814</v>
      </c>
      <c r="I2353" s="24">
        <f>'EVM CPZ List'!$D2353*'EVM CPZ List'!$C2353</f>
        <v>2.2369269525172086E-4</v>
      </c>
      <c r="J2353" s="25">
        <f>INDEX('Pivot of Risk Data'!A:A,MATCH('EVM CPZ List'!$B2353,'Pivot of Risk Data'!B:B,0),1)</f>
        <v>2313</v>
      </c>
      <c r="K2353" s="22">
        <f>0.000621371*'EVM CPZ List'!$H2353</f>
        <v>2.2415677509210128</v>
      </c>
      <c r="L2353" s="22">
        <f>L2352+'EVM CPZ List'!$K2353</f>
        <v>24523.180274066079</v>
      </c>
      <c r="M2353" s="22">
        <f>M2352-'EVM CPZ List'!$I2353</f>
        <v>4.7736583908530014E-2</v>
      </c>
      <c r="N2353" s="7" t="e">
        <f>INDEX('2021 Certified EVM Plan'!G:G,MATCH(B2353,'2021 Certified EVM Plan'!E:E,0))</f>
        <v>#N/A</v>
      </c>
      <c r="O2353" s="7" t="e">
        <f>INDEX('2021 Certified EVM Plan'!M:M,MATCH(B2353,'2021 Certified EVM Plan'!E:E,0))</f>
        <v>#N/A</v>
      </c>
      <c r="P2353" s="7">
        <f t="shared" si="36"/>
        <v>1</v>
      </c>
      <c r="Q2353" s="26" t="e">
        <f>IF(INDEX('2021 Certified EVM Plan'!H:H,MATCH(B2353,'2021 Certified EVM Plan'!E:E,0))=1,M2353,#N/A)</f>
        <v>#N/A</v>
      </c>
      <c r="R2353" s="26" t="e">
        <f>IF(INDEX('2021 Certified EVM Plan'!J:J,MATCH(B2353,'2021 Certified EVM Plan'!E:E,0))=1,M2353,#N/A)</f>
        <v>#N/A</v>
      </c>
      <c r="S2353" s="26" t="e">
        <f>IF(INDEX('2021 Certified EVM Plan'!K:K,MATCH(B2353,'2021 Certified EVM Plan'!E:E,0))=1,M2353,#N/A)</f>
        <v>#N/A</v>
      </c>
    </row>
    <row r="2354" spans="1:19" x14ac:dyDescent="0.25">
      <c r="A2354" s="22" t="s">
        <v>2195</v>
      </c>
      <c r="B2354" s="22">
        <v>4675</v>
      </c>
      <c r="C2354" s="22">
        <v>40</v>
      </c>
      <c r="D2354" s="27">
        <v>6.7764416875878402E-6</v>
      </c>
      <c r="E2354" s="22">
        <v>83622103</v>
      </c>
      <c r="F2354" s="22" t="s">
        <v>2258</v>
      </c>
      <c r="G2354" s="22" t="s">
        <v>2444</v>
      </c>
      <c r="H2354" s="22">
        <v>3769.8778532247402</v>
      </c>
      <c r="I2354" s="24">
        <f>'EVM CPZ List'!$D2354*'EVM CPZ List'!$C2354</f>
        <v>2.7105766750351362E-4</v>
      </c>
      <c r="J2354" s="25">
        <f>INDEX('Pivot of Risk Data'!A:A,MATCH('EVM CPZ List'!$B2354,'Pivot of Risk Data'!B:B,0),1)</f>
        <v>2314</v>
      </c>
      <c r="K2354" s="22">
        <f>0.000621371*'EVM CPZ List'!$H2354</f>
        <v>2.3424927715361101</v>
      </c>
      <c r="L2354" s="22">
        <f>L2353+'EVM CPZ List'!$K2354</f>
        <v>24525.522766837614</v>
      </c>
      <c r="M2354" s="22">
        <f>M2353-'EVM CPZ List'!$I2354</f>
        <v>4.7465526241026498E-2</v>
      </c>
      <c r="N2354" s="7" t="e">
        <f>INDEX('2021 Certified EVM Plan'!G:G,MATCH(B2354,'2021 Certified EVM Plan'!E:E,0))</f>
        <v>#N/A</v>
      </c>
      <c r="O2354" s="7" t="e">
        <f>INDEX('2021 Certified EVM Plan'!M:M,MATCH(B2354,'2021 Certified EVM Plan'!E:E,0))</f>
        <v>#N/A</v>
      </c>
      <c r="P2354" s="7">
        <f t="shared" si="36"/>
        <v>1</v>
      </c>
      <c r="Q2354" s="26" t="e">
        <f>IF(INDEX('2021 Certified EVM Plan'!H:H,MATCH(B2354,'2021 Certified EVM Plan'!E:E,0))=1,M2354,#N/A)</f>
        <v>#N/A</v>
      </c>
      <c r="R2354" s="26" t="e">
        <f>IF(INDEX('2021 Certified EVM Plan'!J:J,MATCH(B2354,'2021 Certified EVM Plan'!E:E,0))=1,M2354,#N/A)</f>
        <v>#N/A</v>
      </c>
      <c r="S2354" s="26" t="e">
        <f>IF(INDEX('2021 Certified EVM Plan'!K:K,MATCH(B2354,'2021 Certified EVM Plan'!E:E,0))=1,M2354,#N/A)</f>
        <v>#N/A</v>
      </c>
    </row>
    <row r="2355" spans="1:19" x14ac:dyDescent="0.25">
      <c r="A2355" s="22" t="s">
        <v>2906</v>
      </c>
      <c r="B2355" s="22">
        <v>8715</v>
      </c>
      <c r="C2355" s="22">
        <v>7</v>
      </c>
      <c r="D2355" s="27">
        <v>6.6731514108186299E-6</v>
      </c>
      <c r="E2355" s="22">
        <v>43051101</v>
      </c>
      <c r="F2355" s="22" t="s">
        <v>2917</v>
      </c>
      <c r="G2355" s="22" t="s">
        <v>3321</v>
      </c>
      <c r="H2355" s="22">
        <v>898.33388754263899</v>
      </c>
      <c r="I2355" s="24">
        <f>'EVM CPZ List'!$D2355*'EVM CPZ List'!$C2355</f>
        <v>4.6712059875730407E-5</v>
      </c>
      <c r="J2355" s="25">
        <f>INDEX('Pivot of Risk Data'!A:A,MATCH('EVM CPZ List'!$B2355,'Pivot of Risk Data'!B:B,0),1)</f>
        <v>2315</v>
      </c>
      <c r="K2355" s="22">
        <f>0.000621371*'EVM CPZ List'!$H2355</f>
        <v>0.55819862603625714</v>
      </c>
      <c r="L2355" s="22">
        <f>L2354+'EVM CPZ List'!$K2355</f>
        <v>24526.080965463651</v>
      </c>
      <c r="M2355" s="22">
        <f>M2354-'EVM CPZ List'!$I2355</f>
        <v>4.7418814181150765E-2</v>
      </c>
      <c r="N2355" s="7" t="e">
        <f>INDEX('2021 Certified EVM Plan'!G:G,MATCH(B2355,'2021 Certified EVM Plan'!E:E,0))</f>
        <v>#N/A</v>
      </c>
      <c r="O2355" s="7" t="e">
        <f>INDEX('2021 Certified EVM Plan'!M:M,MATCH(B2355,'2021 Certified EVM Plan'!E:E,0))</f>
        <v>#N/A</v>
      </c>
      <c r="P2355" s="7">
        <f t="shared" si="36"/>
        <v>1</v>
      </c>
      <c r="Q2355" s="26" t="e">
        <f>IF(INDEX('2021 Certified EVM Plan'!H:H,MATCH(B2355,'2021 Certified EVM Plan'!E:E,0))=1,M2355,#N/A)</f>
        <v>#N/A</v>
      </c>
      <c r="R2355" s="26" t="e">
        <f>IF(INDEX('2021 Certified EVM Plan'!J:J,MATCH(B2355,'2021 Certified EVM Plan'!E:E,0))=1,M2355,#N/A)</f>
        <v>#N/A</v>
      </c>
      <c r="S2355" s="26" t="e">
        <f>IF(INDEX('2021 Certified EVM Plan'!K:K,MATCH(B2355,'2021 Certified EVM Plan'!E:E,0))=1,M2355,#N/A)</f>
        <v>#N/A</v>
      </c>
    </row>
    <row r="2356" spans="1:19" x14ac:dyDescent="0.25">
      <c r="A2356" s="22" t="s">
        <v>964</v>
      </c>
      <c r="B2356" s="22">
        <v>4368</v>
      </c>
      <c r="C2356" s="22">
        <v>25</v>
      </c>
      <c r="D2356" s="27">
        <v>6.65549218562066E-6</v>
      </c>
      <c r="E2356" s="22">
        <v>42091102</v>
      </c>
      <c r="F2356" s="22" t="s">
        <v>1058</v>
      </c>
      <c r="G2356" s="22" t="s">
        <v>1618</v>
      </c>
      <c r="H2356" s="22">
        <v>2879.3704975005699</v>
      </c>
      <c r="I2356" s="24">
        <f>'EVM CPZ List'!$D2356*'EVM CPZ List'!$C2356</f>
        <v>1.663873046405165E-4</v>
      </c>
      <c r="J2356" s="25">
        <f>INDEX('Pivot of Risk Data'!A:A,MATCH('EVM CPZ List'!$B2356,'Pivot of Risk Data'!B:B,0),1)</f>
        <v>2316</v>
      </c>
      <c r="K2356" s="22">
        <f>0.000621371*'EVM CPZ List'!$H2356</f>
        <v>1.7891573254024267</v>
      </c>
      <c r="L2356" s="22">
        <f>L2355+'EVM CPZ List'!$K2356</f>
        <v>24527.870122789052</v>
      </c>
      <c r="M2356" s="22">
        <f>M2355-'EVM CPZ List'!$I2356</f>
        <v>4.7252426876510246E-2</v>
      </c>
      <c r="N2356" s="7" t="e">
        <f>INDEX('2021 Certified EVM Plan'!G:G,MATCH(B2356,'2021 Certified EVM Plan'!E:E,0))</f>
        <v>#N/A</v>
      </c>
      <c r="O2356" s="7" t="e">
        <f>INDEX('2021 Certified EVM Plan'!M:M,MATCH(B2356,'2021 Certified EVM Plan'!E:E,0))</f>
        <v>#N/A</v>
      </c>
      <c r="P2356" s="7">
        <f t="shared" si="36"/>
        <v>1</v>
      </c>
      <c r="Q2356" s="26" t="e">
        <f>IF(INDEX('2021 Certified EVM Plan'!H:H,MATCH(B2356,'2021 Certified EVM Plan'!E:E,0))=1,M2356,#N/A)</f>
        <v>#N/A</v>
      </c>
      <c r="R2356" s="26" t="e">
        <f>IF(INDEX('2021 Certified EVM Plan'!J:J,MATCH(B2356,'2021 Certified EVM Plan'!E:E,0))=1,M2356,#N/A)</f>
        <v>#N/A</v>
      </c>
      <c r="S2356" s="26" t="e">
        <f>IF(INDEX('2021 Certified EVM Plan'!K:K,MATCH(B2356,'2021 Certified EVM Plan'!E:E,0))=1,M2356,#N/A)</f>
        <v>#N/A</v>
      </c>
    </row>
    <row r="2357" spans="1:19" x14ac:dyDescent="0.25">
      <c r="A2357" s="22" t="s">
        <v>964</v>
      </c>
      <c r="B2357" s="22">
        <v>636</v>
      </c>
      <c r="C2357" s="22">
        <v>26</v>
      </c>
      <c r="D2357" s="27">
        <v>6.6370600704641797E-6</v>
      </c>
      <c r="E2357" s="22">
        <v>43311108</v>
      </c>
      <c r="F2357" s="22" t="s">
        <v>1182</v>
      </c>
      <c r="G2357" s="22" t="s">
        <v>1538</v>
      </c>
      <c r="H2357" s="22">
        <v>2945.2304244793199</v>
      </c>
      <c r="I2357" s="24">
        <f>'EVM CPZ List'!$D2357*'EVM CPZ List'!$C2357</f>
        <v>1.7256356183206867E-4</v>
      </c>
      <c r="J2357" s="25">
        <f>INDEX('Pivot of Risk Data'!A:A,MATCH('EVM CPZ List'!$B2357,'Pivot of Risk Data'!B:B,0),1)</f>
        <v>2317</v>
      </c>
      <c r="K2357" s="22">
        <f>0.000621371*'EVM CPZ List'!$H2357</f>
        <v>1.8300807740891396</v>
      </c>
      <c r="L2357" s="22">
        <f>L2356+'EVM CPZ List'!$K2357</f>
        <v>24529.700203563141</v>
      </c>
      <c r="M2357" s="22">
        <f>M2356-'EVM CPZ List'!$I2357</f>
        <v>4.7079863314678179E-2</v>
      </c>
      <c r="N2357" s="7" t="e">
        <f>INDEX('2021 Certified EVM Plan'!G:G,MATCH(B2357,'2021 Certified EVM Plan'!E:E,0))</f>
        <v>#N/A</v>
      </c>
      <c r="O2357" s="7" t="e">
        <f>INDEX('2021 Certified EVM Plan'!M:M,MATCH(B2357,'2021 Certified EVM Plan'!E:E,0))</f>
        <v>#N/A</v>
      </c>
      <c r="P2357" s="7">
        <f t="shared" si="36"/>
        <v>1</v>
      </c>
      <c r="Q2357" s="26" t="e">
        <f>IF(INDEX('2021 Certified EVM Plan'!H:H,MATCH(B2357,'2021 Certified EVM Plan'!E:E,0))=1,M2357,#N/A)</f>
        <v>#N/A</v>
      </c>
      <c r="R2357" s="26" t="e">
        <f>IF(INDEX('2021 Certified EVM Plan'!J:J,MATCH(B2357,'2021 Certified EVM Plan'!E:E,0))=1,M2357,#N/A)</f>
        <v>#N/A</v>
      </c>
      <c r="S2357" s="26" t="e">
        <f>IF(INDEX('2021 Certified EVM Plan'!K:K,MATCH(B2357,'2021 Certified EVM Plan'!E:E,0))=1,M2357,#N/A)</f>
        <v>#N/A</v>
      </c>
    </row>
    <row r="2358" spans="1:19" x14ac:dyDescent="0.25">
      <c r="A2358" s="22" t="s">
        <v>8</v>
      </c>
      <c r="B2358" s="22">
        <v>3558</v>
      </c>
      <c r="C2358" s="22">
        <v>23</v>
      </c>
      <c r="D2358" s="27">
        <v>6.6097917334536998E-6</v>
      </c>
      <c r="E2358" s="22">
        <v>152161102</v>
      </c>
      <c r="F2358" s="22" t="s">
        <v>361</v>
      </c>
      <c r="G2358" s="22" t="s">
        <v>362</v>
      </c>
      <c r="H2358" s="22">
        <v>1981.8220838744401</v>
      </c>
      <c r="I2358" s="24">
        <f>'EVM CPZ List'!$D2358*'EVM CPZ List'!$C2358</f>
        <v>1.5202520986943509E-4</v>
      </c>
      <c r="J2358" s="25">
        <f>INDEX('Pivot of Risk Data'!A:A,MATCH('EVM CPZ List'!$B2358,'Pivot of Risk Data'!B:B,0),1)</f>
        <v>2318</v>
      </c>
      <c r="K2358" s="22">
        <f>0.000621371*'EVM CPZ List'!$H2358</f>
        <v>1.2314467700791447</v>
      </c>
      <c r="L2358" s="22">
        <f>L2357+'EVM CPZ List'!$K2358</f>
        <v>24530.931650333219</v>
      </c>
      <c r="M2358" s="22">
        <f>M2357-'EVM CPZ List'!$I2358</f>
        <v>4.6927838104808745E-2</v>
      </c>
      <c r="N2358" s="7" t="e">
        <f>INDEX('2021 Certified EVM Plan'!G:G,MATCH(B2358,'2021 Certified EVM Plan'!E:E,0))</f>
        <v>#N/A</v>
      </c>
      <c r="O2358" s="7" t="e">
        <f>INDEX('2021 Certified EVM Plan'!M:M,MATCH(B2358,'2021 Certified EVM Plan'!E:E,0))</f>
        <v>#N/A</v>
      </c>
      <c r="P2358" s="7">
        <f t="shared" si="36"/>
        <v>1</v>
      </c>
      <c r="Q2358" s="26" t="e">
        <f>IF(INDEX('2021 Certified EVM Plan'!H:H,MATCH(B2358,'2021 Certified EVM Plan'!E:E,0))=1,M2358,#N/A)</f>
        <v>#N/A</v>
      </c>
      <c r="R2358" s="26" t="e">
        <f>IF(INDEX('2021 Certified EVM Plan'!J:J,MATCH(B2358,'2021 Certified EVM Plan'!E:E,0))=1,M2358,#N/A)</f>
        <v>#N/A</v>
      </c>
      <c r="S2358" s="26" t="e">
        <f>IF(INDEX('2021 Certified EVM Plan'!K:K,MATCH(B2358,'2021 Certified EVM Plan'!E:E,0))=1,M2358,#N/A)</f>
        <v>#N/A</v>
      </c>
    </row>
    <row r="2359" spans="1:19" x14ac:dyDescent="0.25">
      <c r="A2359" s="22" t="s">
        <v>8</v>
      </c>
      <c r="B2359" s="22">
        <v>5199</v>
      </c>
      <c r="C2359" s="22">
        <v>15</v>
      </c>
      <c r="D2359" s="27">
        <v>6.5866097678855104E-6</v>
      </c>
      <c r="E2359" s="22">
        <v>152261105</v>
      </c>
      <c r="F2359" s="22" t="s">
        <v>211</v>
      </c>
      <c r="G2359" s="22" t="s">
        <v>355</v>
      </c>
      <c r="H2359" s="22">
        <v>2499.6007192956699</v>
      </c>
      <c r="I2359" s="24">
        <f>'EVM CPZ List'!$D2359*'EVM CPZ List'!$C2359</f>
        <v>9.8799146518282655E-5</v>
      </c>
      <c r="J2359" s="25">
        <f>INDEX('Pivot of Risk Data'!A:A,MATCH('EVM CPZ List'!$B2359,'Pivot of Risk Data'!B:B,0),1)</f>
        <v>2319</v>
      </c>
      <c r="K2359" s="22">
        <f>0.000621371*'EVM CPZ List'!$H2359</f>
        <v>1.5531793985494697</v>
      </c>
      <c r="L2359" s="22">
        <f>L2358+'EVM CPZ List'!$K2359</f>
        <v>24532.484829731769</v>
      </c>
      <c r="M2359" s="22">
        <f>M2358-'EVM CPZ List'!$I2359</f>
        <v>4.6829038958290464E-2</v>
      </c>
      <c r="N2359" s="7" t="e">
        <f>INDEX('2021 Certified EVM Plan'!G:G,MATCH(B2359,'2021 Certified EVM Plan'!E:E,0))</f>
        <v>#N/A</v>
      </c>
      <c r="O2359" s="7" t="e">
        <f>INDEX('2021 Certified EVM Plan'!M:M,MATCH(B2359,'2021 Certified EVM Plan'!E:E,0))</f>
        <v>#N/A</v>
      </c>
      <c r="P2359" s="7">
        <f t="shared" si="36"/>
        <v>1</v>
      </c>
      <c r="Q2359" s="26" t="e">
        <f>IF(INDEX('2021 Certified EVM Plan'!H:H,MATCH(B2359,'2021 Certified EVM Plan'!E:E,0))=1,M2359,#N/A)</f>
        <v>#N/A</v>
      </c>
      <c r="R2359" s="26" t="e">
        <f>IF(INDEX('2021 Certified EVM Plan'!J:J,MATCH(B2359,'2021 Certified EVM Plan'!E:E,0))=1,M2359,#N/A)</f>
        <v>#N/A</v>
      </c>
      <c r="S2359" s="26" t="e">
        <f>IF(INDEX('2021 Certified EVM Plan'!K:K,MATCH(B2359,'2021 Certified EVM Plan'!E:E,0))=1,M2359,#N/A)</f>
        <v>#N/A</v>
      </c>
    </row>
    <row r="2360" spans="1:19" x14ac:dyDescent="0.25">
      <c r="A2360" s="22" t="s">
        <v>2195</v>
      </c>
      <c r="B2360" s="22">
        <v>7115</v>
      </c>
      <c r="C2360" s="22">
        <v>154</v>
      </c>
      <c r="D2360" s="27">
        <v>6.56438391031277E-6</v>
      </c>
      <c r="E2360" s="22">
        <v>83692104</v>
      </c>
      <c r="F2360" s="22" t="s">
        <v>2378</v>
      </c>
      <c r="G2360" s="22" t="s">
        <v>2445</v>
      </c>
      <c r="H2360" s="22">
        <v>17304.313870045298</v>
      </c>
      <c r="I2360" s="24">
        <f>'EVM CPZ List'!$D2360*'EVM CPZ List'!$C2360</f>
        <v>1.0109151221881665E-3</v>
      </c>
      <c r="J2360" s="25">
        <f>INDEX('Pivot of Risk Data'!A:A,MATCH('EVM CPZ List'!$B2360,'Pivot of Risk Data'!B:B,0),1)</f>
        <v>2320</v>
      </c>
      <c r="K2360" s="22">
        <f>0.000621371*'EVM CPZ List'!$H2360</f>
        <v>10.752398813743918</v>
      </c>
      <c r="L2360" s="22">
        <f>L2359+'EVM CPZ List'!$K2360</f>
        <v>24543.237228545513</v>
      </c>
      <c r="M2360" s="22">
        <f>M2359-'EVM CPZ List'!$I2360</f>
        <v>4.5818123836102301E-2</v>
      </c>
      <c r="N2360" s="7" t="e">
        <f>INDEX('2021 Certified EVM Plan'!G:G,MATCH(B2360,'2021 Certified EVM Plan'!E:E,0))</f>
        <v>#N/A</v>
      </c>
      <c r="O2360" s="7" t="e">
        <f>INDEX('2021 Certified EVM Plan'!M:M,MATCH(B2360,'2021 Certified EVM Plan'!E:E,0))</f>
        <v>#N/A</v>
      </c>
      <c r="P2360" s="7">
        <f t="shared" si="36"/>
        <v>1</v>
      </c>
      <c r="Q2360" s="26" t="e">
        <f>IF(INDEX('2021 Certified EVM Plan'!H:H,MATCH(B2360,'2021 Certified EVM Plan'!E:E,0))=1,M2360,#N/A)</f>
        <v>#N/A</v>
      </c>
      <c r="R2360" s="26" t="e">
        <f>IF(INDEX('2021 Certified EVM Plan'!J:J,MATCH(B2360,'2021 Certified EVM Plan'!E:E,0))=1,M2360,#N/A)</f>
        <v>#N/A</v>
      </c>
      <c r="S2360" s="26" t="e">
        <f>IF(INDEX('2021 Certified EVM Plan'!K:K,MATCH(B2360,'2021 Certified EVM Plan'!E:E,0))=1,M2360,#N/A)</f>
        <v>#N/A</v>
      </c>
    </row>
    <row r="2361" spans="1:19" x14ac:dyDescent="0.25">
      <c r="A2361" s="22" t="s">
        <v>8</v>
      </c>
      <c r="B2361" s="22">
        <v>1048</v>
      </c>
      <c r="C2361" s="22">
        <v>115</v>
      </c>
      <c r="D2361" s="27">
        <v>6.5556530481196202E-6</v>
      </c>
      <c r="E2361" s="22">
        <v>152261106</v>
      </c>
      <c r="F2361" s="22" t="s">
        <v>39</v>
      </c>
      <c r="G2361" s="22" t="s">
        <v>220</v>
      </c>
      <c r="H2361" s="22">
        <v>12193.331248640299</v>
      </c>
      <c r="I2361" s="24">
        <f>'EVM CPZ List'!$D2361*'EVM CPZ List'!$C2361</f>
        <v>7.5390010053375629E-4</v>
      </c>
      <c r="J2361" s="25">
        <f>INDEX('Pivot of Risk Data'!A:A,MATCH('EVM CPZ List'!$B2361,'Pivot of Risk Data'!B:B,0),1)</f>
        <v>2321</v>
      </c>
      <c r="K2361" s="22">
        <f>0.000621371*'EVM CPZ List'!$H2361</f>
        <v>7.5765824312988714</v>
      </c>
      <c r="L2361" s="22">
        <f>L2360+'EVM CPZ List'!$K2361</f>
        <v>24550.813810976812</v>
      </c>
      <c r="M2361" s="22">
        <f>M2360-'EVM CPZ List'!$I2361</f>
        <v>4.5064223735568544E-2</v>
      </c>
      <c r="N2361" s="7" t="e">
        <f>INDEX('2021 Certified EVM Plan'!G:G,MATCH(B2361,'2021 Certified EVM Plan'!E:E,0))</f>
        <v>#N/A</v>
      </c>
      <c r="O2361" s="7" t="e">
        <f>INDEX('2021 Certified EVM Plan'!M:M,MATCH(B2361,'2021 Certified EVM Plan'!E:E,0))</f>
        <v>#N/A</v>
      </c>
      <c r="P2361" s="7">
        <f t="shared" si="36"/>
        <v>1</v>
      </c>
      <c r="Q2361" s="26" t="e">
        <f>IF(INDEX('2021 Certified EVM Plan'!H:H,MATCH(B2361,'2021 Certified EVM Plan'!E:E,0))=1,M2361,#N/A)</f>
        <v>#N/A</v>
      </c>
      <c r="R2361" s="26" t="e">
        <f>IF(INDEX('2021 Certified EVM Plan'!J:J,MATCH(B2361,'2021 Certified EVM Plan'!E:E,0))=1,M2361,#N/A)</f>
        <v>#N/A</v>
      </c>
      <c r="S2361" s="26" t="e">
        <f>IF(INDEX('2021 Certified EVM Plan'!K:K,MATCH(B2361,'2021 Certified EVM Plan'!E:E,0))=1,M2361,#N/A)</f>
        <v>#N/A</v>
      </c>
    </row>
    <row r="2362" spans="1:19" x14ac:dyDescent="0.25">
      <c r="A2362" s="22" t="s">
        <v>8</v>
      </c>
      <c r="B2362" s="22">
        <v>6385</v>
      </c>
      <c r="C2362" s="22">
        <v>54</v>
      </c>
      <c r="D2362" s="27">
        <v>6.55263959027156E-6</v>
      </c>
      <c r="E2362" s="22">
        <v>152241102</v>
      </c>
      <c r="F2362" s="22" t="s">
        <v>247</v>
      </c>
      <c r="G2362" s="22" t="s">
        <v>248</v>
      </c>
      <c r="H2362" s="22">
        <v>5155.4944213008703</v>
      </c>
      <c r="I2362" s="24">
        <f>'EVM CPZ List'!$D2362*'EVM CPZ List'!$C2362</f>
        <v>3.5384253787466423E-4</v>
      </c>
      <c r="J2362" s="25">
        <f>INDEX('Pivot of Risk Data'!A:A,MATCH('EVM CPZ List'!$B2362,'Pivot of Risk Data'!B:B,0),1)</f>
        <v>2322</v>
      </c>
      <c r="K2362" s="22">
        <f>0.000621371*'EVM CPZ List'!$H2362</f>
        <v>3.2034747240581432</v>
      </c>
      <c r="L2362" s="22">
        <f>L2361+'EVM CPZ List'!$K2362</f>
        <v>24554.017285700869</v>
      </c>
      <c r="M2362" s="22">
        <f>M2361-'EVM CPZ List'!$I2362</f>
        <v>4.4710381197693883E-2</v>
      </c>
      <c r="N2362" s="7" t="e">
        <f>INDEX('2021 Certified EVM Plan'!G:G,MATCH(B2362,'2021 Certified EVM Plan'!E:E,0))</f>
        <v>#N/A</v>
      </c>
      <c r="O2362" s="7" t="e">
        <f>INDEX('2021 Certified EVM Plan'!M:M,MATCH(B2362,'2021 Certified EVM Plan'!E:E,0))</f>
        <v>#N/A</v>
      </c>
      <c r="P2362" s="7">
        <f t="shared" si="36"/>
        <v>1</v>
      </c>
      <c r="Q2362" s="26" t="e">
        <f>IF(INDEX('2021 Certified EVM Plan'!H:H,MATCH(B2362,'2021 Certified EVM Plan'!E:E,0))=1,M2362,#N/A)</f>
        <v>#N/A</v>
      </c>
      <c r="R2362" s="26" t="e">
        <f>IF(INDEX('2021 Certified EVM Plan'!J:J,MATCH(B2362,'2021 Certified EVM Plan'!E:E,0))=1,M2362,#N/A)</f>
        <v>#N/A</v>
      </c>
      <c r="S2362" s="26" t="e">
        <f>IF(INDEX('2021 Certified EVM Plan'!K:K,MATCH(B2362,'2021 Certified EVM Plan'!E:E,0))=1,M2362,#N/A)</f>
        <v>#N/A</v>
      </c>
    </row>
    <row r="2363" spans="1:19" x14ac:dyDescent="0.25">
      <c r="A2363" s="22" t="s">
        <v>1672</v>
      </c>
      <c r="B2363" s="22">
        <v>5467</v>
      </c>
      <c r="C2363" s="22">
        <v>40</v>
      </c>
      <c r="D2363" s="27">
        <v>6.5404522825962102E-6</v>
      </c>
      <c r="E2363" s="22">
        <v>163351701</v>
      </c>
      <c r="F2363" s="22" t="s">
        <v>1933</v>
      </c>
      <c r="G2363" s="22" t="s">
        <v>2043</v>
      </c>
      <c r="H2363" s="22">
        <v>4659.8125041439198</v>
      </c>
      <c r="I2363" s="24">
        <f>'EVM CPZ List'!$D2363*'EVM CPZ List'!$C2363</f>
        <v>2.6161809130384841E-4</v>
      </c>
      <c r="J2363" s="25">
        <f>INDEX('Pivot of Risk Data'!A:A,MATCH('EVM CPZ List'!$B2363,'Pivot of Risk Data'!B:B,0),1)</f>
        <v>2323</v>
      </c>
      <c r="K2363" s="22">
        <f>0.000621371*'EVM CPZ List'!$H2363</f>
        <v>2.8954723555124118</v>
      </c>
      <c r="L2363" s="22">
        <f>L2362+'EVM CPZ List'!$K2363</f>
        <v>24556.91275805638</v>
      </c>
      <c r="M2363" s="22">
        <f>M2362-'EVM CPZ List'!$I2363</f>
        <v>4.4448763106390031E-2</v>
      </c>
      <c r="N2363" s="7" t="e">
        <f>INDEX('2021 Certified EVM Plan'!G:G,MATCH(B2363,'2021 Certified EVM Plan'!E:E,0))</f>
        <v>#N/A</v>
      </c>
      <c r="O2363" s="7" t="e">
        <f>INDEX('2021 Certified EVM Plan'!M:M,MATCH(B2363,'2021 Certified EVM Plan'!E:E,0))</f>
        <v>#N/A</v>
      </c>
      <c r="P2363" s="7">
        <f t="shared" si="36"/>
        <v>1</v>
      </c>
      <c r="Q2363" s="26" t="e">
        <f>IF(INDEX('2021 Certified EVM Plan'!H:H,MATCH(B2363,'2021 Certified EVM Plan'!E:E,0))=1,M2363,#N/A)</f>
        <v>#N/A</v>
      </c>
      <c r="R2363" s="26" t="e">
        <f>IF(INDEX('2021 Certified EVM Plan'!J:J,MATCH(B2363,'2021 Certified EVM Plan'!E:E,0))=1,M2363,#N/A)</f>
        <v>#N/A</v>
      </c>
      <c r="S2363" s="26" t="e">
        <f>IF(INDEX('2021 Certified EVM Plan'!K:K,MATCH(B2363,'2021 Certified EVM Plan'!E:E,0))=1,M2363,#N/A)</f>
        <v>#N/A</v>
      </c>
    </row>
    <row r="2364" spans="1:19" x14ac:dyDescent="0.25">
      <c r="A2364" s="22" t="s">
        <v>2906</v>
      </c>
      <c r="B2364" s="22">
        <v>1875</v>
      </c>
      <c r="C2364" s="22">
        <v>247</v>
      </c>
      <c r="D2364" s="27">
        <v>6.5172056172236103E-6</v>
      </c>
      <c r="E2364" s="22">
        <v>13801104</v>
      </c>
      <c r="F2364" s="22" t="s">
        <v>3007</v>
      </c>
      <c r="G2364" s="22" t="s">
        <v>3008</v>
      </c>
      <c r="H2364" s="22">
        <v>22579.224890622001</v>
      </c>
      <c r="I2364" s="24">
        <f>'EVM CPZ List'!$D2364*'EVM CPZ List'!$C2364</f>
        <v>1.6097497874542318E-3</v>
      </c>
      <c r="J2364" s="25">
        <f>INDEX('Pivot of Risk Data'!A:A,MATCH('EVM CPZ List'!$B2364,'Pivot of Risk Data'!B:B,0),1)</f>
        <v>2324</v>
      </c>
      <c r="K2364" s="22">
        <f>0.000621371*'EVM CPZ List'!$H2364</f>
        <v>14.030075549510684</v>
      </c>
      <c r="L2364" s="22">
        <f>L2363+'EVM CPZ List'!$K2364</f>
        <v>24570.942833605892</v>
      </c>
      <c r="M2364" s="22">
        <f>M2363-'EVM CPZ List'!$I2364</f>
        <v>4.2839013318935797E-2</v>
      </c>
      <c r="N2364" s="7" t="e">
        <f>INDEX('2021 Certified EVM Plan'!G:G,MATCH(B2364,'2021 Certified EVM Plan'!E:E,0))</f>
        <v>#N/A</v>
      </c>
      <c r="O2364" s="7" t="e">
        <f>INDEX('2021 Certified EVM Plan'!M:M,MATCH(B2364,'2021 Certified EVM Plan'!E:E,0))</f>
        <v>#N/A</v>
      </c>
      <c r="P2364" s="7">
        <f t="shared" si="36"/>
        <v>1</v>
      </c>
      <c r="Q2364" s="26" t="e">
        <f>IF(INDEX('2021 Certified EVM Plan'!H:H,MATCH(B2364,'2021 Certified EVM Plan'!E:E,0))=1,M2364,#N/A)</f>
        <v>#N/A</v>
      </c>
      <c r="R2364" s="26" t="e">
        <f>IF(INDEX('2021 Certified EVM Plan'!J:J,MATCH(B2364,'2021 Certified EVM Plan'!E:E,0))=1,M2364,#N/A)</f>
        <v>#N/A</v>
      </c>
      <c r="S2364" s="26" t="e">
        <f>IF(INDEX('2021 Certified EVM Plan'!K:K,MATCH(B2364,'2021 Certified EVM Plan'!E:E,0))=1,M2364,#N/A)</f>
        <v>#N/A</v>
      </c>
    </row>
    <row r="2365" spans="1:19" x14ac:dyDescent="0.25">
      <c r="A2365" s="22" t="s">
        <v>8</v>
      </c>
      <c r="B2365" s="22">
        <v>575</v>
      </c>
      <c r="C2365" s="22">
        <v>202</v>
      </c>
      <c r="D2365" s="27">
        <v>6.5083295862669301E-6</v>
      </c>
      <c r="E2365" s="22">
        <v>152491102</v>
      </c>
      <c r="F2365" s="22" t="s">
        <v>253</v>
      </c>
      <c r="G2365" s="22" t="s">
        <v>390</v>
      </c>
      <c r="H2365" s="22">
        <v>21541.658507732602</v>
      </c>
      <c r="I2365" s="24">
        <f>'EVM CPZ List'!$D2365*'EVM CPZ List'!$C2365</f>
        <v>1.31468257642592E-3</v>
      </c>
      <c r="J2365" s="25">
        <f>INDEX('Pivot of Risk Data'!A:A,MATCH('EVM CPZ List'!$B2365,'Pivot of Risk Data'!B:B,0),1)</f>
        <v>2325</v>
      </c>
      <c r="K2365" s="22">
        <f>0.000621371*'EVM CPZ List'!$H2365</f>
        <v>13.385361888608315</v>
      </c>
      <c r="L2365" s="22">
        <f>L2364+'EVM CPZ List'!$K2365</f>
        <v>24584.328195494501</v>
      </c>
      <c r="M2365" s="22">
        <f>M2364-'EVM CPZ List'!$I2365</f>
        <v>4.1524330742509878E-2</v>
      </c>
      <c r="N2365" s="7" t="e">
        <f>INDEX('2021 Certified EVM Plan'!G:G,MATCH(B2365,'2021 Certified EVM Plan'!E:E,0))</f>
        <v>#N/A</v>
      </c>
      <c r="O2365" s="7" t="e">
        <f>INDEX('2021 Certified EVM Plan'!M:M,MATCH(B2365,'2021 Certified EVM Plan'!E:E,0))</f>
        <v>#N/A</v>
      </c>
      <c r="P2365" s="7">
        <f t="shared" si="36"/>
        <v>1</v>
      </c>
      <c r="Q2365" s="26" t="e">
        <f>IF(INDEX('2021 Certified EVM Plan'!H:H,MATCH(B2365,'2021 Certified EVM Plan'!E:E,0))=1,M2365,#N/A)</f>
        <v>#N/A</v>
      </c>
      <c r="R2365" s="26" t="e">
        <f>IF(INDEX('2021 Certified EVM Plan'!J:J,MATCH(B2365,'2021 Certified EVM Plan'!E:E,0))=1,M2365,#N/A)</f>
        <v>#N/A</v>
      </c>
      <c r="S2365" s="26" t="e">
        <f>IF(INDEX('2021 Certified EVM Plan'!K:K,MATCH(B2365,'2021 Certified EVM Plan'!E:E,0))=1,M2365,#N/A)</f>
        <v>#N/A</v>
      </c>
    </row>
    <row r="2366" spans="1:19" x14ac:dyDescent="0.25">
      <c r="A2366" s="22" t="s">
        <v>2195</v>
      </c>
      <c r="B2366" s="22">
        <v>4947</v>
      </c>
      <c r="C2366" s="22">
        <v>240</v>
      </c>
      <c r="D2366" s="27">
        <v>6.4881327076748404E-6</v>
      </c>
      <c r="E2366" s="22">
        <v>83252104</v>
      </c>
      <c r="F2366" s="22" t="s">
        <v>2354</v>
      </c>
      <c r="G2366" s="22" t="s">
        <v>2355</v>
      </c>
      <c r="H2366" s="22">
        <v>23022.138386620802</v>
      </c>
      <c r="I2366" s="24">
        <f>'EVM CPZ List'!$D2366*'EVM CPZ List'!$C2366</f>
        <v>1.5571518498419617E-3</v>
      </c>
      <c r="J2366" s="25">
        <f>INDEX('Pivot of Risk Data'!A:A,MATCH('EVM CPZ List'!$B2366,'Pivot of Risk Data'!B:B,0),1)</f>
        <v>2326</v>
      </c>
      <c r="K2366" s="22">
        <f>0.000621371*'EVM CPZ List'!$H2366</f>
        <v>14.305289151432955</v>
      </c>
      <c r="L2366" s="22">
        <f>L2365+'EVM CPZ List'!$K2366</f>
        <v>24598.633484645936</v>
      </c>
      <c r="M2366" s="22">
        <f>M2365-'EVM CPZ List'!$I2366</f>
        <v>3.9967178892667918E-2</v>
      </c>
      <c r="N2366" s="7" t="e">
        <f>INDEX('2021 Certified EVM Plan'!G:G,MATCH(B2366,'2021 Certified EVM Plan'!E:E,0))</f>
        <v>#N/A</v>
      </c>
      <c r="O2366" s="7" t="e">
        <f>INDEX('2021 Certified EVM Plan'!M:M,MATCH(B2366,'2021 Certified EVM Plan'!E:E,0))</f>
        <v>#N/A</v>
      </c>
      <c r="P2366" s="7">
        <f t="shared" si="36"/>
        <v>1</v>
      </c>
      <c r="Q2366" s="26" t="e">
        <f>IF(INDEX('2021 Certified EVM Plan'!H:H,MATCH(B2366,'2021 Certified EVM Plan'!E:E,0))=1,M2366,#N/A)</f>
        <v>#N/A</v>
      </c>
      <c r="R2366" s="26" t="e">
        <f>IF(INDEX('2021 Certified EVM Plan'!J:J,MATCH(B2366,'2021 Certified EVM Plan'!E:E,0))=1,M2366,#N/A)</f>
        <v>#N/A</v>
      </c>
      <c r="S2366" s="26" t="e">
        <f>IF(INDEX('2021 Certified EVM Plan'!K:K,MATCH(B2366,'2021 Certified EVM Plan'!E:E,0))=1,M2366,#N/A)</f>
        <v>#N/A</v>
      </c>
    </row>
    <row r="2367" spans="1:19" x14ac:dyDescent="0.25">
      <c r="A2367" s="22" t="s">
        <v>2906</v>
      </c>
      <c r="B2367" s="22">
        <v>2851</v>
      </c>
      <c r="C2367" s="22">
        <v>3</v>
      </c>
      <c r="D2367" s="27">
        <v>6.4742319676467802E-6</v>
      </c>
      <c r="E2367" s="22">
        <v>13810401</v>
      </c>
      <c r="F2367" s="22" t="s">
        <v>2980</v>
      </c>
      <c r="G2367" s="22" t="s">
        <v>2981</v>
      </c>
      <c r="H2367" s="22">
        <v>282.89346546120601</v>
      </c>
      <c r="I2367" s="24">
        <f>'EVM CPZ List'!$D2367*'EVM CPZ List'!$C2367</f>
        <v>1.942269590294034E-5</v>
      </c>
      <c r="J2367" s="25">
        <f>INDEX('Pivot of Risk Data'!A:A,MATCH('EVM CPZ List'!$B2367,'Pivot of Risk Data'!B:B,0),1)</f>
        <v>2327</v>
      </c>
      <c r="K2367" s="22">
        <f>0.000621371*'EVM CPZ List'!$H2367</f>
        <v>0.17578179552709505</v>
      </c>
      <c r="L2367" s="22">
        <f>L2366+'EVM CPZ List'!$K2367</f>
        <v>24598.809266441462</v>
      </c>
      <c r="M2367" s="22">
        <f>M2366-'EVM CPZ List'!$I2367</f>
        <v>3.994775619676498E-2</v>
      </c>
      <c r="N2367" s="7" t="e">
        <f>INDEX('2021 Certified EVM Plan'!G:G,MATCH(B2367,'2021 Certified EVM Plan'!E:E,0))</f>
        <v>#N/A</v>
      </c>
      <c r="O2367" s="7" t="e">
        <f>INDEX('2021 Certified EVM Plan'!M:M,MATCH(B2367,'2021 Certified EVM Plan'!E:E,0))</f>
        <v>#N/A</v>
      </c>
      <c r="P2367" s="7">
        <f t="shared" si="36"/>
        <v>1</v>
      </c>
      <c r="Q2367" s="26" t="e">
        <f>IF(INDEX('2021 Certified EVM Plan'!H:H,MATCH(B2367,'2021 Certified EVM Plan'!E:E,0))=1,M2367,#N/A)</f>
        <v>#N/A</v>
      </c>
      <c r="R2367" s="26" t="e">
        <f>IF(INDEX('2021 Certified EVM Plan'!J:J,MATCH(B2367,'2021 Certified EVM Plan'!E:E,0))=1,M2367,#N/A)</f>
        <v>#N/A</v>
      </c>
      <c r="S2367" s="26" t="e">
        <f>IF(INDEX('2021 Certified EVM Plan'!K:K,MATCH(B2367,'2021 Certified EVM Plan'!E:E,0))=1,M2367,#N/A)</f>
        <v>#N/A</v>
      </c>
    </row>
    <row r="2368" spans="1:19" x14ac:dyDescent="0.25">
      <c r="A2368" s="22" t="s">
        <v>2195</v>
      </c>
      <c r="B2368" s="22">
        <v>9182</v>
      </c>
      <c r="C2368" s="22">
        <v>13</v>
      </c>
      <c r="D2368" s="27">
        <v>6.42985800378763E-6</v>
      </c>
      <c r="E2368" s="22">
        <v>82931101</v>
      </c>
      <c r="F2368" s="22" t="s">
        <v>2254</v>
      </c>
      <c r="G2368" s="22" t="s">
        <v>2647</v>
      </c>
      <c r="H2368" s="22">
        <v>3791.8732744613199</v>
      </c>
      <c r="I2368" s="24">
        <f>'EVM CPZ List'!$D2368*'EVM CPZ List'!$C2368</f>
        <v>8.3588154049239185E-5</v>
      </c>
      <c r="J2368" s="25">
        <f>INDEX('Pivot of Risk Data'!A:A,MATCH('EVM CPZ List'!$B2368,'Pivot of Risk Data'!B:B,0),1)</f>
        <v>2328</v>
      </c>
      <c r="K2368" s="22">
        <f>0.000621371*'EVM CPZ List'!$H2368</f>
        <v>2.3561600884253049</v>
      </c>
      <c r="L2368" s="22">
        <f>L2367+'EVM CPZ List'!$K2368</f>
        <v>24601.165426529886</v>
      </c>
      <c r="M2368" s="22">
        <f>M2367-'EVM CPZ List'!$I2368</f>
        <v>3.9864168042715739E-2</v>
      </c>
      <c r="N2368" s="7" t="e">
        <f>INDEX('2021 Certified EVM Plan'!G:G,MATCH(B2368,'2021 Certified EVM Plan'!E:E,0))</f>
        <v>#N/A</v>
      </c>
      <c r="O2368" s="7" t="e">
        <f>INDEX('2021 Certified EVM Plan'!M:M,MATCH(B2368,'2021 Certified EVM Plan'!E:E,0))</f>
        <v>#N/A</v>
      </c>
      <c r="P2368" s="7">
        <f t="shared" si="36"/>
        <v>1</v>
      </c>
      <c r="Q2368" s="26" t="e">
        <f>IF(INDEX('2021 Certified EVM Plan'!H:H,MATCH(B2368,'2021 Certified EVM Plan'!E:E,0))=1,M2368,#N/A)</f>
        <v>#N/A</v>
      </c>
      <c r="R2368" s="26" t="e">
        <f>IF(INDEX('2021 Certified EVM Plan'!J:J,MATCH(B2368,'2021 Certified EVM Plan'!E:E,0))=1,M2368,#N/A)</f>
        <v>#N/A</v>
      </c>
      <c r="S2368" s="26" t="e">
        <f>IF(INDEX('2021 Certified EVM Plan'!K:K,MATCH(B2368,'2021 Certified EVM Plan'!E:E,0))=1,M2368,#N/A)</f>
        <v>#N/A</v>
      </c>
    </row>
    <row r="2369" spans="1:19" x14ac:dyDescent="0.25">
      <c r="A2369" s="22" t="s">
        <v>8</v>
      </c>
      <c r="B2369" s="22">
        <v>7131</v>
      </c>
      <c r="C2369" s="22">
        <v>8</v>
      </c>
      <c r="D2369" s="27">
        <v>6.42954320399513E-6</v>
      </c>
      <c r="E2369" s="22">
        <v>152531101</v>
      </c>
      <c r="F2369" s="22" t="s">
        <v>265</v>
      </c>
      <c r="G2369" s="22" t="s">
        <v>346</v>
      </c>
      <c r="H2369" s="22">
        <v>831.09336684987102</v>
      </c>
      <c r="I2369" s="24">
        <f>'EVM CPZ List'!$D2369*'EVM CPZ List'!$C2369</f>
        <v>5.143634563196104E-5</v>
      </c>
      <c r="J2369" s="25">
        <f>INDEX('Pivot of Risk Data'!A:A,MATCH('EVM CPZ List'!$B2369,'Pivot of Risk Data'!B:B,0),1)</f>
        <v>2329</v>
      </c>
      <c r="K2369" s="22">
        <f>0.000621371*'EVM CPZ List'!$H2369</f>
        <v>0.51641731645287126</v>
      </c>
      <c r="L2369" s="22">
        <f>L2368+'EVM CPZ List'!$K2369</f>
        <v>24601.681843846338</v>
      </c>
      <c r="M2369" s="22">
        <f>M2368-'EVM CPZ List'!$I2369</f>
        <v>3.9812731697083777E-2</v>
      </c>
      <c r="N2369" s="7" t="e">
        <f>INDEX('2021 Certified EVM Plan'!G:G,MATCH(B2369,'2021 Certified EVM Plan'!E:E,0))</f>
        <v>#N/A</v>
      </c>
      <c r="O2369" s="7" t="e">
        <f>INDEX('2021 Certified EVM Plan'!M:M,MATCH(B2369,'2021 Certified EVM Plan'!E:E,0))</f>
        <v>#N/A</v>
      </c>
      <c r="P2369" s="7">
        <f t="shared" si="36"/>
        <v>1</v>
      </c>
      <c r="Q2369" s="26" t="e">
        <f>IF(INDEX('2021 Certified EVM Plan'!H:H,MATCH(B2369,'2021 Certified EVM Plan'!E:E,0))=1,M2369,#N/A)</f>
        <v>#N/A</v>
      </c>
      <c r="R2369" s="26" t="e">
        <f>IF(INDEX('2021 Certified EVM Plan'!J:J,MATCH(B2369,'2021 Certified EVM Plan'!E:E,0))=1,M2369,#N/A)</f>
        <v>#N/A</v>
      </c>
      <c r="S2369" s="26" t="e">
        <f>IF(INDEX('2021 Certified EVM Plan'!K:K,MATCH(B2369,'2021 Certified EVM Plan'!E:E,0))=1,M2369,#N/A)</f>
        <v>#N/A</v>
      </c>
    </row>
    <row r="2370" spans="1:19" x14ac:dyDescent="0.25">
      <c r="A2370" s="22" t="s">
        <v>964</v>
      </c>
      <c r="B2370" s="22">
        <v>5217</v>
      </c>
      <c r="C2370" s="22">
        <v>183</v>
      </c>
      <c r="D2370" s="27">
        <v>6.4233814272668E-6</v>
      </c>
      <c r="E2370" s="22">
        <v>42761104</v>
      </c>
      <c r="F2370" s="22" t="s">
        <v>1238</v>
      </c>
      <c r="G2370" s="22" t="s">
        <v>1239</v>
      </c>
      <c r="H2370" s="22">
        <v>21724.371235818999</v>
      </c>
      <c r="I2370" s="24">
        <f>'EVM CPZ List'!$D2370*'EVM CPZ List'!$C2370</f>
        <v>1.1754788011898243E-3</v>
      </c>
      <c r="J2370" s="25">
        <f>INDEX('Pivot of Risk Data'!A:A,MATCH('EVM CPZ List'!$B2370,'Pivot of Risk Data'!B:B,0),1)</f>
        <v>2330</v>
      </c>
      <c r="K2370" s="22">
        <f>0.000621371*'EVM CPZ List'!$H2370</f>
        <v>13.498894279172088</v>
      </c>
      <c r="L2370" s="22">
        <f>L2369+'EVM CPZ List'!$K2370</f>
        <v>24615.180738125509</v>
      </c>
      <c r="M2370" s="22">
        <f>M2369-'EVM CPZ List'!$I2370</f>
        <v>3.8637252895893953E-2</v>
      </c>
      <c r="N2370" s="7" t="e">
        <f>INDEX('2021 Certified EVM Plan'!G:G,MATCH(B2370,'2021 Certified EVM Plan'!E:E,0))</f>
        <v>#N/A</v>
      </c>
      <c r="O2370" s="7" t="e">
        <f>INDEX('2021 Certified EVM Plan'!M:M,MATCH(B2370,'2021 Certified EVM Plan'!E:E,0))</f>
        <v>#N/A</v>
      </c>
      <c r="P2370" s="7">
        <f t="shared" ref="P2370:P2433" si="37">COUNTIF(B:B,B2370)</f>
        <v>1</v>
      </c>
      <c r="Q2370" s="26" t="e">
        <f>IF(INDEX('2021 Certified EVM Plan'!H:H,MATCH(B2370,'2021 Certified EVM Plan'!E:E,0))=1,M2370,#N/A)</f>
        <v>#N/A</v>
      </c>
      <c r="R2370" s="26" t="e">
        <f>IF(INDEX('2021 Certified EVM Plan'!J:J,MATCH(B2370,'2021 Certified EVM Plan'!E:E,0))=1,M2370,#N/A)</f>
        <v>#N/A</v>
      </c>
      <c r="S2370" s="26" t="e">
        <f>IF(INDEX('2021 Certified EVM Plan'!K:K,MATCH(B2370,'2021 Certified EVM Plan'!E:E,0))=1,M2370,#N/A)</f>
        <v>#N/A</v>
      </c>
    </row>
    <row r="2371" spans="1:19" x14ac:dyDescent="0.25">
      <c r="A2371" s="22" t="s">
        <v>964</v>
      </c>
      <c r="B2371" s="22">
        <v>1796</v>
      </c>
      <c r="C2371" s="22">
        <v>105</v>
      </c>
      <c r="D2371" s="27">
        <v>6.3779867045585401E-6</v>
      </c>
      <c r="E2371" s="22">
        <v>42151104</v>
      </c>
      <c r="F2371" s="22" t="s">
        <v>1195</v>
      </c>
      <c r="G2371" s="22" t="s">
        <v>1386</v>
      </c>
      <c r="H2371" s="22">
        <v>10547.5245001895</v>
      </c>
      <c r="I2371" s="24">
        <f>'EVM CPZ List'!$D2371*'EVM CPZ List'!$C2371</f>
        <v>6.6968860397864671E-4</v>
      </c>
      <c r="J2371" s="25">
        <f>INDEX('Pivot of Risk Data'!A:A,MATCH('EVM CPZ List'!$B2371,'Pivot of Risk Data'!B:B,0),1)</f>
        <v>2331</v>
      </c>
      <c r="K2371" s="22">
        <f>0.000621371*'EVM CPZ List'!$H2371</f>
        <v>6.5539258462072496</v>
      </c>
      <c r="L2371" s="22">
        <f>L2370+'EVM CPZ List'!$K2371</f>
        <v>24621.734663971718</v>
      </c>
      <c r="M2371" s="22">
        <f>M2370-'EVM CPZ List'!$I2371</f>
        <v>3.7967564291915307E-2</v>
      </c>
      <c r="N2371" s="7" t="e">
        <f>INDEX('2021 Certified EVM Plan'!G:G,MATCH(B2371,'2021 Certified EVM Plan'!E:E,0))</f>
        <v>#N/A</v>
      </c>
      <c r="O2371" s="7" t="e">
        <f>INDEX('2021 Certified EVM Plan'!M:M,MATCH(B2371,'2021 Certified EVM Plan'!E:E,0))</f>
        <v>#N/A</v>
      </c>
      <c r="P2371" s="7">
        <f t="shared" si="37"/>
        <v>1</v>
      </c>
      <c r="Q2371" s="26" t="e">
        <f>IF(INDEX('2021 Certified EVM Plan'!H:H,MATCH(B2371,'2021 Certified EVM Plan'!E:E,0))=1,M2371,#N/A)</f>
        <v>#N/A</v>
      </c>
      <c r="R2371" s="26" t="e">
        <f>IF(INDEX('2021 Certified EVM Plan'!J:J,MATCH(B2371,'2021 Certified EVM Plan'!E:E,0))=1,M2371,#N/A)</f>
        <v>#N/A</v>
      </c>
      <c r="S2371" s="26" t="e">
        <f>IF(INDEX('2021 Certified EVM Plan'!K:K,MATCH(B2371,'2021 Certified EVM Plan'!E:E,0))=1,M2371,#N/A)</f>
        <v>#N/A</v>
      </c>
    </row>
    <row r="2372" spans="1:19" x14ac:dyDescent="0.25">
      <c r="A2372" s="22" t="s">
        <v>8</v>
      </c>
      <c r="B2372" s="22">
        <v>4061</v>
      </c>
      <c r="C2372" s="22">
        <v>1</v>
      </c>
      <c r="D2372" s="27">
        <v>6.3416606241407897E-6</v>
      </c>
      <c r="E2372" s="22">
        <v>152031102</v>
      </c>
      <c r="F2372" s="22" t="s">
        <v>537</v>
      </c>
      <c r="G2372" s="22" t="s">
        <v>538</v>
      </c>
      <c r="H2372" s="22">
        <v>284.919648233685</v>
      </c>
      <c r="I2372" s="24">
        <f>'EVM CPZ List'!$D2372*'EVM CPZ List'!$C2372</f>
        <v>6.3416606241407897E-6</v>
      </c>
      <c r="J2372" s="25">
        <f>INDEX('Pivot of Risk Data'!A:A,MATCH('EVM CPZ List'!$B2372,'Pivot of Risk Data'!B:B,0),1)</f>
        <v>2332</v>
      </c>
      <c r="K2372" s="22">
        <f>0.000621371*'EVM CPZ List'!$H2372</f>
        <v>0.17704080674261308</v>
      </c>
      <c r="L2372" s="22">
        <f>L2371+'EVM CPZ List'!$K2372</f>
        <v>24621.91170477846</v>
      </c>
      <c r="M2372" s="22">
        <f>M2371-'EVM CPZ List'!$I2372</f>
        <v>3.7961222631291168E-2</v>
      </c>
      <c r="N2372" s="7" t="e">
        <f>INDEX('2021 Certified EVM Plan'!G:G,MATCH(B2372,'2021 Certified EVM Plan'!E:E,0))</f>
        <v>#N/A</v>
      </c>
      <c r="O2372" s="7" t="e">
        <f>INDEX('2021 Certified EVM Plan'!M:M,MATCH(B2372,'2021 Certified EVM Plan'!E:E,0))</f>
        <v>#N/A</v>
      </c>
      <c r="P2372" s="7">
        <f t="shared" si="37"/>
        <v>1</v>
      </c>
      <c r="Q2372" s="26" t="e">
        <f>IF(INDEX('2021 Certified EVM Plan'!H:H,MATCH(B2372,'2021 Certified EVM Plan'!E:E,0))=1,M2372,#N/A)</f>
        <v>#N/A</v>
      </c>
      <c r="R2372" s="26" t="e">
        <f>IF(INDEX('2021 Certified EVM Plan'!J:J,MATCH(B2372,'2021 Certified EVM Plan'!E:E,0))=1,M2372,#N/A)</f>
        <v>#N/A</v>
      </c>
      <c r="S2372" s="26" t="e">
        <f>IF(INDEX('2021 Certified EVM Plan'!K:K,MATCH(B2372,'2021 Certified EVM Plan'!E:E,0))=1,M2372,#N/A)</f>
        <v>#N/A</v>
      </c>
    </row>
    <row r="2373" spans="1:19" x14ac:dyDescent="0.25">
      <c r="A2373" s="22" t="s">
        <v>8</v>
      </c>
      <c r="B2373" s="22">
        <v>9057</v>
      </c>
      <c r="C2373" s="22">
        <v>24</v>
      </c>
      <c r="D2373" s="27">
        <v>6.3139883420242102E-6</v>
      </c>
      <c r="E2373" s="22">
        <v>152161102</v>
      </c>
      <c r="F2373" s="22" t="s">
        <v>361</v>
      </c>
      <c r="G2373" s="22" t="s">
        <v>449</v>
      </c>
      <c r="H2373" s="22">
        <v>2944.6304356663099</v>
      </c>
      <c r="I2373" s="24">
        <f>'EVM CPZ List'!$D2373*'EVM CPZ List'!$C2373</f>
        <v>1.5153572020858104E-4</v>
      </c>
      <c r="J2373" s="25">
        <f>INDEX('Pivot of Risk Data'!A:A,MATCH('EVM CPZ List'!$B2373,'Pivot of Risk Data'!B:B,0),1)</f>
        <v>2333</v>
      </c>
      <c r="K2373" s="22">
        <f>0.000621371*'EVM CPZ List'!$H2373</f>
        <v>1.8297079584404108</v>
      </c>
      <c r="L2373" s="22">
        <f>L2372+'EVM CPZ List'!$K2373</f>
        <v>24623.741412736901</v>
      </c>
      <c r="M2373" s="22">
        <f>M2372-'EVM CPZ List'!$I2373</f>
        <v>3.7809686911082586E-2</v>
      </c>
      <c r="N2373" s="7" t="e">
        <f>INDEX('2021 Certified EVM Plan'!G:G,MATCH(B2373,'2021 Certified EVM Plan'!E:E,0))</f>
        <v>#N/A</v>
      </c>
      <c r="O2373" s="7" t="e">
        <f>INDEX('2021 Certified EVM Plan'!M:M,MATCH(B2373,'2021 Certified EVM Plan'!E:E,0))</f>
        <v>#N/A</v>
      </c>
      <c r="P2373" s="7">
        <f t="shared" si="37"/>
        <v>1</v>
      </c>
      <c r="Q2373" s="26" t="e">
        <f>IF(INDEX('2021 Certified EVM Plan'!H:H,MATCH(B2373,'2021 Certified EVM Plan'!E:E,0))=1,M2373,#N/A)</f>
        <v>#N/A</v>
      </c>
      <c r="R2373" s="26" t="e">
        <f>IF(INDEX('2021 Certified EVM Plan'!J:J,MATCH(B2373,'2021 Certified EVM Plan'!E:E,0))=1,M2373,#N/A)</f>
        <v>#N/A</v>
      </c>
      <c r="S2373" s="26" t="e">
        <f>IF(INDEX('2021 Certified EVM Plan'!K:K,MATCH(B2373,'2021 Certified EVM Plan'!E:E,0))=1,M2373,#N/A)</f>
        <v>#N/A</v>
      </c>
    </row>
    <row r="2374" spans="1:19" x14ac:dyDescent="0.25">
      <c r="A2374" s="22" t="s">
        <v>8</v>
      </c>
      <c r="B2374" s="22">
        <v>6462</v>
      </c>
      <c r="C2374" s="22">
        <v>17</v>
      </c>
      <c r="D2374" s="27">
        <v>6.3117930758557598E-6</v>
      </c>
      <c r="E2374" s="22">
        <v>152481110</v>
      </c>
      <c r="F2374" s="22" t="s">
        <v>62</v>
      </c>
      <c r="G2374" s="22" t="s">
        <v>329</v>
      </c>
      <c r="H2374" s="22">
        <v>1437.90905499728</v>
      </c>
      <c r="I2374" s="24">
        <f>'EVM CPZ List'!$D2374*'EVM CPZ List'!$C2374</f>
        <v>1.0730048228954792E-4</v>
      </c>
      <c r="J2374" s="25">
        <f>INDEX('Pivot of Risk Data'!A:A,MATCH('EVM CPZ List'!$B2374,'Pivot of Risk Data'!B:B,0),1)</f>
        <v>2334</v>
      </c>
      <c r="K2374" s="22">
        <f>0.000621371*'EVM CPZ List'!$H2374</f>
        <v>0.89347498741271492</v>
      </c>
      <c r="L2374" s="22">
        <f>L2373+'EVM CPZ List'!$K2374</f>
        <v>24624.634887724314</v>
      </c>
      <c r="M2374" s="22">
        <f>M2373-'EVM CPZ List'!$I2374</f>
        <v>3.770238642879304E-2</v>
      </c>
      <c r="N2374" s="7" t="e">
        <f>INDEX('2021 Certified EVM Plan'!G:G,MATCH(B2374,'2021 Certified EVM Plan'!E:E,0))</f>
        <v>#N/A</v>
      </c>
      <c r="O2374" s="7" t="e">
        <f>INDEX('2021 Certified EVM Plan'!M:M,MATCH(B2374,'2021 Certified EVM Plan'!E:E,0))</f>
        <v>#N/A</v>
      </c>
      <c r="P2374" s="7">
        <f t="shared" si="37"/>
        <v>1</v>
      </c>
      <c r="Q2374" s="26" t="e">
        <f>IF(INDEX('2021 Certified EVM Plan'!H:H,MATCH(B2374,'2021 Certified EVM Plan'!E:E,0))=1,M2374,#N/A)</f>
        <v>#N/A</v>
      </c>
      <c r="R2374" s="26" t="e">
        <f>IF(INDEX('2021 Certified EVM Plan'!J:J,MATCH(B2374,'2021 Certified EVM Plan'!E:E,0))=1,M2374,#N/A)</f>
        <v>#N/A</v>
      </c>
      <c r="S2374" s="26" t="e">
        <f>IF(INDEX('2021 Certified EVM Plan'!K:K,MATCH(B2374,'2021 Certified EVM Plan'!E:E,0))=1,M2374,#N/A)</f>
        <v>#N/A</v>
      </c>
    </row>
    <row r="2375" spans="1:19" x14ac:dyDescent="0.25">
      <c r="A2375" s="22" t="s">
        <v>964</v>
      </c>
      <c r="B2375" s="22">
        <v>5753</v>
      </c>
      <c r="C2375" s="22">
        <v>34</v>
      </c>
      <c r="D2375" s="27">
        <v>6.2265809356670298E-6</v>
      </c>
      <c r="E2375" s="22">
        <v>43081101</v>
      </c>
      <c r="F2375" s="22" t="s">
        <v>844</v>
      </c>
      <c r="G2375" s="22" t="s">
        <v>1435</v>
      </c>
      <c r="H2375" s="22">
        <v>4246.8638286946998</v>
      </c>
      <c r="I2375" s="24">
        <f>'EVM CPZ List'!$D2375*'EVM CPZ List'!$C2375</f>
        <v>2.1170375181267902E-4</v>
      </c>
      <c r="J2375" s="25">
        <f>INDEX('Pivot of Risk Data'!A:A,MATCH('EVM CPZ List'!$B2375,'Pivot of Risk Data'!B:B,0),1)</f>
        <v>2335</v>
      </c>
      <c r="K2375" s="22">
        <f>0.000621371*'EVM CPZ List'!$H2375</f>
        <v>2.6388780240998542</v>
      </c>
      <c r="L2375" s="22">
        <f>L2374+'EVM CPZ List'!$K2375</f>
        <v>24627.273765748414</v>
      </c>
      <c r="M2375" s="22">
        <f>M2374-'EVM CPZ List'!$I2375</f>
        <v>3.7490682676980358E-2</v>
      </c>
      <c r="N2375" s="7" t="e">
        <f>INDEX('2021 Certified EVM Plan'!G:G,MATCH(B2375,'2021 Certified EVM Plan'!E:E,0))</f>
        <v>#N/A</v>
      </c>
      <c r="O2375" s="7" t="e">
        <f>INDEX('2021 Certified EVM Plan'!M:M,MATCH(B2375,'2021 Certified EVM Plan'!E:E,0))</f>
        <v>#N/A</v>
      </c>
      <c r="P2375" s="7">
        <f t="shared" si="37"/>
        <v>1</v>
      </c>
      <c r="Q2375" s="26" t="e">
        <f>IF(INDEX('2021 Certified EVM Plan'!H:H,MATCH(B2375,'2021 Certified EVM Plan'!E:E,0))=1,M2375,#N/A)</f>
        <v>#N/A</v>
      </c>
      <c r="R2375" s="26" t="e">
        <f>IF(INDEX('2021 Certified EVM Plan'!J:J,MATCH(B2375,'2021 Certified EVM Plan'!E:E,0))=1,M2375,#N/A)</f>
        <v>#N/A</v>
      </c>
      <c r="S2375" s="26" t="e">
        <f>IF(INDEX('2021 Certified EVM Plan'!K:K,MATCH(B2375,'2021 Certified EVM Plan'!E:E,0))=1,M2375,#N/A)</f>
        <v>#N/A</v>
      </c>
    </row>
    <row r="2376" spans="1:19" x14ac:dyDescent="0.25">
      <c r="A2376" s="22" t="s">
        <v>1672</v>
      </c>
      <c r="B2376" s="22">
        <v>9867</v>
      </c>
      <c r="C2376" s="22">
        <v>8</v>
      </c>
      <c r="D2376" s="27">
        <v>6.2245912761896098E-6</v>
      </c>
      <c r="E2376" s="22">
        <v>252192105</v>
      </c>
      <c r="F2376" s="22" t="s">
        <v>1840</v>
      </c>
      <c r="G2376" s="22" t="s">
        <v>2160</v>
      </c>
      <c r="H2376" s="22">
        <v>6175.4075279282597</v>
      </c>
      <c r="I2376" s="24">
        <f>'EVM CPZ List'!$D2376*'EVM CPZ List'!$C2376</f>
        <v>4.9796730209516878E-5</v>
      </c>
      <c r="J2376" s="25">
        <f>INDEX('Pivot of Risk Data'!A:A,MATCH('EVM CPZ List'!$B2376,'Pivot of Risk Data'!B:B,0),1)</f>
        <v>2336</v>
      </c>
      <c r="K2376" s="22">
        <f>0.000621371*'EVM CPZ List'!$H2376</f>
        <v>3.8372191510363107</v>
      </c>
      <c r="L2376" s="22">
        <f>L2375+'EVM CPZ List'!$K2376</f>
        <v>24631.110984899449</v>
      </c>
      <c r="M2376" s="22">
        <f>M2375-'EVM CPZ List'!$I2376</f>
        <v>3.7440885946770842E-2</v>
      </c>
      <c r="N2376" s="7" t="e">
        <f>INDEX('2021 Certified EVM Plan'!G:G,MATCH(B2376,'2021 Certified EVM Plan'!E:E,0))</f>
        <v>#N/A</v>
      </c>
      <c r="O2376" s="7" t="e">
        <f>INDEX('2021 Certified EVM Plan'!M:M,MATCH(B2376,'2021 Certified EVM Plan'!E:E,0))</f>
        <v>#N/A</v>
      </c>
      <c r="P2376" s="7">
        <f t="shared" si="37"/>
        <v>1</v>
      </c>
      <c r="Q2376" s="26" t="e">
        <f>IF(INDEX('2021 Certified EVM Plan'!H:H,MATCH(B2376,'2021 Certified EVM Plan'!E:E,0))=1,M2376,#N/A)</f>
        <v>#N/A</v>
      </c>
      <c r="R2376" s="26" t="e">
        <f>IF(INDEX('2021 Certified EVM Plan'!J:J,MATCH(B2376,'2021 Certified EVM Plan'!E:E,0))=1,M2376,#N/A)</f>
        <v>#N/A</v>
      </c>
      <c r="S2376" s="26" t="e">
        <f>IF(INDEX('2021 Certified EVM Plan'!K:K,MATCH(B2376,'2021 Certified EVM Plan'!E:E,0))=1,M2376,#N/A)</f>
        <v>#N/A</v>
      </c>
    </row>
    <row r="2377" spans="1:19" x14ac:dyDescent="0.25">
      <c r="A2377" s="22" t="s">
        <v>964</v>
      </c>
      <c r="B2377" s="22">
        <v>7454</v>
      </c>
      <c r="C2377" s="22">
        <v>25</v>
      </c>
      <c r="D2377" s="27">
        <v>6.2216801892302296E-6</v>
      </c>
      <c r="E2377" s="22">
        <v>42761102</v>
      </c>
      <c r="F2377" s="22" t="s">
        <v>1243</v>
      </c>
      <c r="G2377" s="22" t="s">
        <v>1244</v>
      </c>
      <c r="H2377" s="22">
        <v>2547.2289542907001</v>
      </c>
      <c r="I2377" s="24">
        <f>'EVM CPZ List'!$D2377*'EVM CPZ List'!$C2377</f>
        <v>1.5554200473075574E-4</v>
      </c>
      <c r="J2377" s="25">
        <f>INDEX('Pivot of Risk Data'!A:A,MATCH('EVM CPZ List'!$B2377,'Pivot of Risk Data'!B:B,0),1)</f>
        <v>2337</v>
      </c>
      <c r="K2377" s="22">
        <f>0.000621371*'EVM CPZ List'!$H2377</f>
        <v>1.5827742025565668</v>
      </c>
      <c r="L2377" s="22">
        <f>L2376+'EVM CPZ List'!$K2377</f>
        <v>24632.693759102007</v>
      </c>
      <c r="M2377" s="22">
        <f>M2376-'EVM CPZ List'!$I2377</f>
        <v>3.7285343942040083E-2</v>
      </c>
      <c r="N2377" s="7" t="e">
        <f>INDEX('2021 Certified EVM Plan'!G:G,MATCH(B2377,'2021 Certified EVM Plan'!E:E,0))</f>
        <v>#N/A</v>
      </c>
      <c r="O2377" s="7" t="e">
        <f>INDEX('2021 Certified EVM Plan'!M:M,MATCH(B2377,'2021 Certified EVM Plan'!E:E,0))</f>
        <v>#N/A</v>
      </c>
      <c r="P2377" s="7">
        <f t="shared" si="37"/>
        <v>1</v>
      </c>
      <c r="Q2377" s="26" t="e">
        <f>IF(INDEX('2021 Certified EVM Plan'!H:H,MATCH(B2377,'2021 Certified EVM Plan'!E:E,0))=1,M2377,#N/A)</f>
        <v>#N/A</v>
      </c>
      <c r="R2377" s="26" t="e">
        <f>IF(INDEX('2021 Certified EVM Plan'!J:J,MATCH(B2377,'2021 Certified EVM Plan'!E:E,0))=1,M2377,#N/A)</f>
        <v>#N/A</v>
      </c>
      <c r="S2377" s="26" t="e">
        <f>IF(INDEX('2021 Certified EVM Plan'!K:K,MATCH(B2377,'2021 Certified EVM Plan'!E:E,0))=1,M2377,#N/A)</f>
        <v>#N/A</v>
      </c>
    </row>
    <row r="2378" spans="1:19" x14ac:dyDescent="0.25">
      <c r="A2378" s="22" t="s">
        <v>2195</v>
      </c>
      <c r="B2378" s="22">
        <v>3462</v>
      </c>
      <c r="C2378" s="22">
        <v>4</v>
      </c>
      <c r="D2378" s="27">
        <v>6.1853573238802997E-6</v>
      </c>
      <c r="E2378" s="22">
        <v>83500402</v>
      </c>
      <c r="F2378" s="22" t="s">
        <v>2380</v>
      </c>
      <c r="G2378" s="22" t="s">
        <v>2381</v>
      </c>
      <c r="H2378" s="22">
        <v>417.79508951487003</v>
      </c>
      <c r="I2378" s="24">
        <f>'EVM CPZ List'!$D2378*'EVM CPZ List'!$C2378</f>
        <v>2.4741429295521199E-5</v>
      </c>
      <c r="J2378" s="25">
        <f>INDEX('Pivot of Risk Data'!A:A,MATCH('EVM CPZ List'!$B2378,'Pivot of Risk Data'!B:B,0),1)</f>
        <v>2338</v>
      </c>
      <c r="K2378" s="22">
        <f>0.000621371*'EVM CPZ List'!$H2378</f>
        <v>0.25960575256694429</v>
      </c>
      <c r="L2378" s="22">
        <f>L2377+'EVM CPZ List'!$K2378</f>
        <v>24632.953364854573</v>
      </c>
      <c r="M2378" s="22">
        <f>M2377-'EVM CPZ List'!$I2378</f>
        <v>3.7260602512744559E-2</v>
      </c>
      <c r="N2378" s="7" t="e">
        <f>INDEX('2021 Certified EVM Plan'!G:G,MATCH(B2378,'2021 Certified EVM Plan'!E:E,0))</f>
        <v>#N/A</v>
      </c>
      <c r="O2378" s="7" t="e">
        <f>INDEX('2021 Certified EVM Plan'!M:M,MATCH(B2378,'2021 Certified EVM Plan'!E:E,0))</f>
        <v>#N/A</v>
      </c>
      <c r="P2378" s="7">
        <f t="shared" si="37"/>
        <v>1</v>
      </c>
      <c r="Q2378" s="26" t="e">
        <f>IF(INDEX('2021 Certified EVM Plan'!H:H,MATCH(B2378,'2021 Certified EVM Plan'!E:E,0))=1,M2378,#N/A)</f>
        <v>#N/A</v>
      </c>
      <c r="R2378" s="26" t="e">
        <f>IF(INDEX('2021 Certified EVM Plan'!J:J,MATCH(B2378,'2021 Certified EVM Plan'!E:E,0))=1,M2378,#N/A)</f>
        <v>#N/A</v>
      </c>
      <c r="S2378" s="26" t="e">
        <f>IF(INDEX('2021 Certified EVM Plan'!K:K,MATCH(B2378,'2021 Certified EVM Plan'!E:E,0))=1,M2378,#N/A)</f>
        <v>#N/A</v>
      </c>
    </row>
    <row r="2379" spans="1:19" x14ac:dyDescent="0.25">
      <c r="A2379" s="22" t="s">
        <v>2195</v>
      </c>
      <c r="B2379" s="22">
        <v>6144</v>
      </c>
      <c r="C2379" s="22">
        <v>14</v>
      </c>
      <c r="D2379" s="27">
        <v>6.1743161918764499E-6</v>
      </c>
      <c r="E2379" s="22">
        <v>83692104</v>
      </c>
      <c r="F2379" s="22" t="s">
        <v>2378</v>
      </c>
      <c r="G2379" s="22" t="s">
        <v>2425</v>
      </c>
      <c r="H2379" s="22">
        <v>921.51823176009395</v>
      </c>
      <c r="I2379" s="24">
        <f>'EVM CPZ List'!$D2379*'EVM CPZ List'!$C2379</f>
        <v>8.6440426686270293E-5</v>
      </c>
      <c r="J2379" s="25">
        <f>INDEX('Pivot of Risk Data'!A:A,MATCH('EVM CPZ List'!$B2379,'Pivot of Risk Data'!B:B,0),1)</f>
        <v>2339</v>
      </c>
      <c r="K2379" s="22">
        <f>0.000621371*'EVM CPZ List'!$H2379</f>
        <v>0.57260470518700135</v>
      </c>
      <c r="L2379" s="22">
        <f>L2378+'EVM CPZ List'!$K2379</f>
        <v>24633.52596955976</v>
      </c>
      <c r="M2379" s="22">
        <f>M2378-'EVM CPZ List'!$I2379</f>
        <v>3.7174162086058289E-2</v>
      </c>
      <c r="N2379" s="7" t="e">
        <f>INDEX('2021 Certified EVM Plan'!G:G,MATCH(B2379,'2021 Certified EVM Plan'!E:E,0))</f>
        <v>#N/A</v>
      </c>
      <c r="O2379" s="7" t="e">
        <f>INDEX('2021 Certified EVM Plan'!M:M,MATCH(B2379,'2021 Certified EVM Plan'!E:E,0))</f>
        <v>#N/A</v>
      </c>
      <c r="P2379" s="7">
        <f t="shared" si="37"/>
        <v>1</v>
      </c>
      <c r="Q2379" s="26" t="e">
        <f>IF(INDEX('2021 Certified EVM Plan'!H:H,MATCH(B2379,'2021 Certified EVM Plan'!E:E,0))=1,M2379,#N/A)</f>
        <v>#N/A</v>
      </c>
      <c r="R2379" s="26" t="e">
        <f>IF(INDEX('2021 Certified EVM Plan'!J:J,MATCH(B2379,'2021 Certified EVM Plan'!E:E,0))=1,M2379,#N/A)</f>
        <v>#N/A</v>
      </c>
      <c r="S2379" s="26" t="e">
        <f>IF(INDEX('2021 Certified EVM Plan'!K:K,MATCH(B2379,'2021 Certified EVM Plan'!E:E,0))=1,M2379,#N/A)</f>
        <v>#N/A</v>
      </c>
    </row>
    <row r="2380" spans="1:19" x14ac:dyDescent="0.25">
      <c r="A2380" s="22" t="s">
        <v>964</v>
      </c>
      <c r="B2380" s="22">
        <v>4805</v>
      </c>
      <c r="C2380" s="22">
        <v>1</v>
      </c>
      <c r="D2380" s="27">
        <v>6.1641791924093796E-6</v>
      </c>
      <c r="E2380" s="22">
        <v>42811113</v>
      </c>
      <c r="F2380" s="22" t="s">
        <v>1039</v>
      </c>
      <c r="G2380" s="22" t="s">
        <v>1087</v>
      </c>
      <c r="H2380" s="22">
        <v>2244.0392051952699</v>
      </c>
      <c r="I2380" s="24">
        <f>'EVM CPZ List'!$D2380*'EVM CPZ List'!$C2380</f>
        <v>6.1641791924093796E-6</v>
      </c>
      <c r="J2380" s="25">
        <f>INDEX('Pivot of Risk Data'!A:A,MATCH('EVM CPZ List'!$B2380,'Pivot of Risk Data'!B:B,0),1)</f>
        <v>2340</v>
      </c>
      <c r="K2380" s="22">
        <f>0.000621371*'EVM CPZ List'!$H2380</f>
        <v>1.3943808849713901</v>
      </c>
      <c r="L2380" s="22">
        <f>L2379+'EVM CPZ List'!$K2380</f>
        <v>24634.920350444732</v>
      </c>
      <c r="M2380" s="22">
        <f>M2379-'EVM CPZ List'!$I2380</f>
        <v>3.7167997906865882E-2</v>
      </c>
      <c r="N2380" s="7" t="e">
        <f>INDEX('2021 Certified EVM Plan'!G:G,MATCH(B2380,'2021 Certified EVM Plan'!E:E,0))</f>
        <v>#N/A</v>
      </c>
      <c r="O2380" s="7" t="e">
        <f>INDEX('2021 Certified EVM Plan'!M:M,MATCH(B2380,'2021 Certified EVM Plan'!E:E,0))</f>
        <v>#N/A</v>
      </c>
      <c r="P2380" s="7">
        <f t="shared" si="37"/>
        <v>1</v>
      </c>
      <c r="Q2380" s="26" t="e">
        <f>IF(INDEX('2021 Certified EVM Plan'!H:H,MATCH(B2380,'2021 Certified EVM Plan'!E:E,0))=1,M2380,#N/A)</f>
        <v>#N/A</v>
      </c>
      <c r="R2380" s="26" t="e">
        <f>IF(INDEX('2021 Certified EVM Plan'!J:J,MATCH(B2380,'2021 Certified EVM Plan'!E:E,0))=1,M2380,#N/A)</f>
        <v>#N/A</v>
      </c>
      <c r="S2380" s="26" t="e">
        <f>IF(INDEX('2021 Certified EVM Plan'!K:K,MATCH(B2380,'2021 Certified EVM Plan'!E:E,0))=1,M2380,#N/A)</f>
        <v>#N/A</v>
      </c>
    </row>
    <row r="2381" spans="1:19" x14ac:dyDescent="0.25">
      <c r="A2381" s="22" t="s">
        <v>2906</v>
      </c>
      <c r="B2381" s="22">
        <v>3797</v>
      </c>
      <c r="C2381" s="22">
        <v>35</v>
      </c>
      <c r="D2381" s="27">
        <v>6.1457120969891796E-6</v>
      </c>
      <c r="E2381" s="22">
        <v>13432207</v>
      </c>
      <c r="F2381" s="22" t="s">
        <v>3197</v>
      </c>
      <c r="G2381" s="22" t="s">
        <v>3467</v>
      </c>
      <c r="H2381" s="22">
        <v>8495.0390311631199</v>
      </c>
      <c r="I2381" s="24">
        <f>'EVM CPZ List'!$D2381*'EVM CPZ List'!$C2381</f>
        <v>2.150999233946213E-4</v>
      </c>
      <c r="J2381" s="25">
        <f>INDEX('Pivot of Risk Data'!A:A,MATCH('EVM CPZ List'!$B2381,'Pivot of Risk Data'!B:B,0),1)</f>
        <v>2341</v>
      </c>
      <c r="K2381" s="22">
        <f>0.000621371*'EVM CPZ List'!$H2381</f>
        <v>5.2785708978328589</v>
      </c>
      <c r="L2381" s="22">
        <f>L2380+'EVM CPZ List'!$K2381</f>
        <v>24640.198921342566</v>
      </c>
      <c r="M2381" s="22">
        <f>M2380-'EVM CPZ List'!$I2381</f>
        <v>3.6952897983471261E-2</v>
      </c>
      <c r="N2381" s="7" t="e">
        <f>INDEX('2021 Certified EVM Plan'!G:G,MATCH(B2381,'2021 Certified EVM Plan'!E:E,0))</f>
        <v>#N/A</v>
      </c>
      <c r="O2381" s="7" t="e">
        <f>INDEX('2021 Certified EVM Plan'!M:M,MATCH(B2381,'2021 Certified EVM Plan'!E:E,0))</f>
        <v>#N/A</v>
      </c>
      <c r="P2381" s="7">
        <f t="shared" si="37"/>
        <v>1</v>
      </c>
      <c r="Q2381" s="26" t="e">
        <f>IF(INDEX('2021 Certified EVM Plan'!H:H,MATCH(B2381,'2021 Certified EVM Plan'!E:E,0))=1,M2381,#N/A)</f>
        <v>#N/A</v>
      </c>
      <c r="R2381" s="26" t="e">
        <f>IF(INDEX('2021 Certified EVM Plan'!J:J,MATCH(B2381,'2021 Certified EVM Plan'!E:E,0))=1,M2381,#N/A)</f>
        <v>#N/A</v>
      </c>
      <c r="S2381" s="26" t="e">
        <f>IF(INDEX('2021 Certified EVM Plan'!K:K,MATCH(B2381,'2021 Certified EVM Plan'!E:E,0))=1,M2381,#N/A)</f>
        <v>#N/A</v>
      </c>
    </row>
    <row r="2382" spans="1:19" x14ac:dyDescent="0.25">
      <c r="A2382" s="22" t="s">
        <v>964</v>
      </c>
      <c r="B2382" s="22">
        <v>2043</v>
      </c>
      <c r="C2382" s="22">
        <v>1</v>
      </c>
      <c r="D2382" s="27">
        <v>6.1143829889247202E-6</v>
      </c>
      <c r="E2382" s="22">
        <v>192151131</v>
      </c>
      <c r="F2382" s="22" t="s">
        <v>1361</v>
      </c>
      <c r="G2382" s="22" t="s">
        <v>1551</v>
      </c>
      <c r="H2382" s="22">
        <v>0</v>
      </c>
      <c r="I2382" s="24">
        <f>'EVM CPZ List'!$D2382*'EVM CPZ List'!$C2382</f>
        <v>6.1143829889247202E-6</v>
      </c>
      <c r="J2382" s="25">
        <f>INDEX('Pivot of Risk Data'!A:A,MATCH('EVM CPZ List'!$B2382,'Pivot of Risk Data'!B:B,0),1)</f>
        <v>2342</v>
      </c>
      <c r="K2382" s="22">
        <f>0.000621371*'EVM CPZ List'!$H2382</f>
        <v>0</v>
      </c>
      <c r="L2382" s="22">
        <f>L2381+'EVM CPZ List'!$K2382</f>
        <v>24640.198921342566</v>
      </c>
      <c r="M2382" s="22">
        <f>M2381-'EVM CPZ List'!$I2382</f>
        <v>3.6946783600482334E-2</v>
      </c>
      <c r="N2382" s="7" t="e">
        <f>INDEX('2021 Certified EVM Plan'!G:G,MATCH(B2382,'2021 Certified EVM Plan'!E:E,0))</f>
        <v>#N/A</v>
      </c>
      <c r="O2382" s="7" t="e">
        <f>INDEX('2021 Certified EVM Plan'!M:M,MATCH(B2382,'2021 Certified EVM Plan'!E:E,0))</f>
        <v>#N/A</v>
      </c>
      <c r="P2382" s="7">
        <f t="shared" si="37"/>
        <v>1</v>
      </c>
      <c r="Q2382" s="26" t="e">
        <f>IF(INDEX('2021 Certified EVM Plan'!H:H,MATCH(B2382,'2021 Certified EVM Plan'!E:E,0))=1,M2382,#N/A)</f>
        <v>#N/A</v>
      </c>
      <c r="R2382" s="26" t="e">
        <f>IF(INDEX('2021 Certified EVM Plan'!J:J,MATCH(B2382,'2021 Certified EVM Plan'!E:E,0))=1,M2382,#N/A)</f>
        <v>#N/A</v>
      </c>
      <c r="S2382" s="26" t="e">
        <f>IF(INDEX('2021 Certified EVM Plan'!K:K,MATCH(B2382,'2021 Certified EVM Plan'!E:E,0))=1,M2382,#N/A)</f>
        <v>#N/A</v>
      </c>
    </row>
    <row r="2383" spans="1:19" x14ac:dyDescent="0.25">
      <c r="A2383" s="22" t="s">
        <v>2195</v>
      </c>
      <c r="B2383" s="22">
        <v>9752</v>
      </c>
      <c r="C2383" s="22">
        <v>8</v>
      </c>
      <c r="D2383" s="27">
        <v>6.08393293186429E-6</v>
      </c>
      <c r="E2383" s="22">
        <v>83192101</v>
      </c>
      <c r="F2383" s="22" t="s">
        <v>2474</v>
      </c>
      <c r="G2383" s="22" t="s">
        <v>2475</v>
      </c>
      <c r="H2383" s="22">
        <v>777.85142011519304</v>
      </c>
      <c r="I2383" s="24">
        <f>'EVM CPZ List'!$D2383*'EVM CPZ List'!$C2383</f>
        <v>4.867146345491432E-5</v>
      </c>
      <c r="J2383" s="25">
        <f>INDEX('Pivot of Risk Data'!A:A,MATCH('EVM CPZ List'!$B2383,'Pivot of Risk Data'!B:B,0),1)</f>
        <v>2343</v>
      </c>
      <c r="K2383" s="22">
        <f>0.000621371*'EVM CPZ List'!$H2383</f>
        <v>0.48333431476839761</v>
      </c>
      <c r="L2383" s="22">
        <f>L2382+'EVM CPZ List'!$K2383</f>
        <v>24640.682255657335</v>
      </c>
      <c r="M2383" s="22">
        <f>M2382-'EVM CPZ List'!$I2383</f>
        <v>3.6898112137027421E-2</v>
      </c>
      <c r="N2383" s="7" t="e">
        <f>INDEX('2021 Certified EVM Plan'!G:G,MATCH(B2383,'2021 Certified EVM Plan'!E:E,0))</f>
        <v>#N/A</v>
      </c>
      <c r="O2383" s="7" t="e">
        <f>INDEX('2021 Certified EVM Plan'!M:M,MATCH(B2383,'2021 Certified EVM Plan'!E:E,0))</f>
        <v>#N/A</v>
      </c>
      <c r="P2383" s="7">
        <f t="shared" si="37"/>
        <v>1</v>
      </c>
      <c r="Q2383" s="26" t="e">
        <f>IF(INDEX('2021 Certified EVM Plan'!H:H,MATCH(B2383,'2021 Certified EVM Plan'!E:E,0))=1,M2383,#N/A)</f>
        <v>#N/A</v>
      </c>
      <c r="R2383" s="26" t="e">
        <f>IF(INDEX('2021 Certified EVM Plan'!J:J,MATCH(B2383,'2021 Certified EVM Plan'!E:E,0))=1,M2383,#N/A)</f>
        <v>#N/A</v>
      </c>
      <c r="S2383" s="26" t="e">
        <f>IF(INDEX('2021 Certified EVM Plan'!K:K,MATCH(B2383,'2021 Certified EVM Plan'!E:E,0))=1,M2383,#N/A)</f>
        <v>#N/A</v>
      </c>
    </row>
    <row r="2384" spans="1:19" x14ac:dyDescent="0.25">
      <c r="A2384" s="22" t="s">
        <v>964</v>
      </c>
      <c r="B2384" s="22">
        <v>6706</v>
      </c>
      <c r="C2384" s="22">
        <v>35</v>
      </c>
      <c r="D2384" s="27">
        <v>6.07499212179579E-6</v>
      </c>
      <c r="E2384" s="22">
        <v>42761102</v>
      </c>
      <c r="F2384" s="22" t="s">
        <v>1243</v>
      </c>
      <c r="G2384" s="22" t="s">
        <v>1385</v>
      </c>
      <c r="H2384" s="22">
        <v>3663.9719570511502</v>
      </c>
      <c r="I2384" s="24">
        <f>'EVM CPZ List'!$D2384*'EVM CPZ List'!$C2384</f>
        <v>2.1262472426285264E-4</v>
      </c>
      <c r="J2384" s="25">
        <f>INDEX('Pivot of Risk Data'!A:A,MATCH('EVM CPZ List'!$B2384,'Pivot of Risk Data'!B:B,0),1)</f>
        <v>2344</v>
      </c>
      <c r="K2384" s="22">
        <f>0.000621371*'EVM CPZ List'!$H2384</f>
        <v>2.2766859189248301</v>
      </c>
      <c r="L2384" s="22">
        <f>L2383+'EVM CPZ List'!$K2384</f>
        <v>24642.95894157626</v>
      </c>
      <c r="M2384" s="22">
        <f>M2383-'EVM CPZ List'!$I2384</f>
        <v>3.6685487412764568E-2</v>
      </c>
      <c r="N2384" s="7" t="e">
        <f>INDEX('2021 Certified EVM Plan'!G:G,MATCH(B2384,'2021 Certified EVM Plan'!E:E,0))</f>
        <v>#N/A</v>
      </c>
      <c r="O2384" s="7" t="e">
        <f>INDEX('2021 Certified EVM Plan'!M:M,MATCH(B2384,'2021 Certified EVM Plan'!E:E,0))</f>
        <v>#N/A</v>
      </c>
      <c r="P2384" s="7">
        <f t="shared" si="37"/>
        <v>1</v>
      </c>
      <c r="Q2384" s="26" t="e">
        <f>IF(INDEX('2021 Certified EVM Plan'!H:H,MATCH(B2384,'2021 Certified EVM Plan'!E:E,0))=1,M2384,#N/A)</f>
        <v>#N/A</v>
      </c>
      <c r="R2384" s="26" t="e">
        <f>IF(INDEX('2021 Certified EVM Plan'!J:J,MATCH(B2384,'2021 Certified EVM Plan'!E:E,0))=1,M2384,#N/A)</f>
        <v>#N/A</v>
      </c>
      <c r="S2384" s="26" t="e">
        <f>IF(INDEX('2021 Certified EVM Plan'!K:K,MATCH(B2384,'2021 Certified EVM Plan'!E:E,0))=1,M2384,#N/A)</f>
        <v>#N/A</v>
      </c>
    </row>
    <row r="2385" spans="1:19" x14ac:dyDescent="0.25">
      <c r="A2385" s="22" t="s">
        <v>2906</v>
      </c>
      <c r="B2385" s="22">
        <v>2319</v>
      </c>
      <c r="C2385" s="22">
        <v>5</v>
      </c>
      <c r="D2385" s="27">
        <v>6.0567369593086604E-6</v>
      </c>
      <c r="E2385" s="22">
        <v>22811101</v>
      </c>
      <c r="F2385" s="22" t="s">
        <v>3287</v>
      </c>
      <c r="G2385" s="22" t="s">
        <v>3438</v>
      </c>
      <c r="H2385" s="22">
        <v>1174.86358814602</v>
      </c>
      <c r="I2385" s="24">
        <f>'EVM CPZ List'!$D2385*'EVM CPZ List'!$C2385</f>
        <v>3.0283684796543301E-5</v>
      </c>
      <c r="J2385" s="25">
        <f>INDEX('Pivot of Risk Data'!A:A,MATCH('EVM CPZ List'!$B2385,'Pivot of Risk Data'!B:B,0),1)</f>
        <v>2345</v>
      </c>
      <c r="K2385" s="22">
        <f>0.000621371*'EVM CPZ List'!$H2385</f>
        <v>0.73002616262988063</v>
      </c>
      <c r="L2385" s="22">
        <f>L2384+'EVM CPZ List'!$K2385</f>
        <v>24643.68896773889</v>
      </c>
      <c r="M2385" s="22">
        <f>M2384-'EVM CPZ List'!$I2385</f>
        <v>3.6655203727968023E-2</v>
      </c>
      <c r="N2385" s="7" t="e">
        <f>INDEX('2021 Certified EVM Plan'!G:G,MATCH(B2385,'2021 Certified EVM Plan'!E:E,0))</f>
        <v>#N/A</v>
      </c>
      <c r="O2385" s="7" t="e">
        <f>INDEX('2021 Certified EVM Plan'!M:M,MATCH(B2385,'2021 Certified EVM Plan'!E:E,0))</f>
        <v>#N/A</v>
      </c>
      <c r="P2385" s="7">
        <f t="shared" si="37"/>
        <v>1</v>
      </c>
      <c r="Q2385" s="26" t="e">
        <f>IF(INDEX('2021 Certified EVM Plan'!H:H,MATCH(B2385,'2021 Certified EVM Plan'!E:E,0))=1,M2385,#N/A)</f>
        <v>#N/A</v>
      </c>
      <c r="R2385" s="26" t="e">
        <f>IF(INDEX('2021 Certified EVM Plan'!J:J,MATCH(B2385,'2021 Certified EVM Plan'!E:E,0))=1,M2385,#N/A)</f>
        <v>#N/A</v>
      </c>
      <c r="S2385" s="26" t="e">
        <f>IF(INDEX('2021 Certified EVM Plan'!K:K,MATCH(B2385,'2021 Certified EVM Plan'!E:E,0))=1,M2385,#N/A)</f>
        <v>#N/A</v>
      </c>
    </row>
    <row r="2386" spans="1:19" x14ac:dyDescent="0.25">
      <c r="A2386" s="22" t="s">
        <v>1672</v>
      </c>
      <c r="B2386" s="22">
        <v>34</v>
      </c>
      <c r="C2386" s="22">
        <v>24</v>
      </c>
      <c r="D2386" s="27">
        <v>6.03517378522277E-6</v>
      </c>
      <c r="E2386" s="22">
        <v>163351701</v>
      </c>
      <c r="F2386" s="22" t="s">
        <v>1933</v>
      </c>
      <c r="G2386" s="22" t="s">
        <v>1934</v>
      </c>
      <c r="H2386" s="22">
        <v>3602.8641788331802</v>
      </c>
      <c r="I2386" s="24">
        <f>'EVM CPZ List'!$D2386*'EVM CPZ List'!$C2386</f>
        <v>1.4484417084534648E-4</v>
      </c>
      <c r="J2386" s="25">
        <f>INDEX('Pivot of Risk Data'!A:A,MATCH('EVM CPZ List'!$B2386,'Pivot of Risk Data'!B:B,0),1)</f>
        <v>2346</v>
      </c>
      <c r="K2386" s="22">
        <f>0.000621371*'EVM CPZ List'!$H2386</f>
        <v>2.2387153176657519</v>
      </c>
      <c r="L2386" s="22">
        <f>L2385+'EVM CPZ List'!$K2386</f>
        <v>24645.927683056554</v>
      </c>
      <c r="M2386" s="22">
        <f>M2385-'EVM CPZ List'!$I2386</f>
        <v>3.6510359557122674E-2</v>
      </c>
      <c r="N2386" s="7" t="e">
        <f>INDEX('2021 Certified EVM Plan'!G:G,MATCH(B2386,'2021 Certified EVM Plan'!E:E,0))</f>
        <v>#N/A</v>
      </c>
      <c r="O2386" s="7" t="e">
        <f>INDEX('2021 Certified EVM Plan'!M:M,MATCH(B2386,'2021 Certified EVM Plan'!E:E,0))</f>
        <v>#N/A</v>
      </c>
      <c r="P2386" s="7">
        <f t="shared" si="37"/>
        <v>1</v>
      </c>
      <c r="Q2386" s="26" t="e">
        <f>IF(INDEX('2021 Certified EVM Plan'!H:H,MATCH(B2386,'2021 Certified EVM Plan'!E:E,0))=1,M2386,#N/A)</f>
        <v>#N/A</v>
      </c>
      <c r="R2386" s="26" t="e">
        <f>IF(INDEX('2021 Certified EVM Plan'!J:J,MATCH(B2386,'2021 Certified EVM Plan'!E:E,0))=1,M2386,#N/A)</f>
        <v>#N/A</v>
      </c>
      <c r="S2386" s="26" t="e">
        <f>IF(INDEX('2021 Certified EVM Plan'!K:K,MATCH(B2386,'2021 Certified EVM Plan'!E:E,0))=1,M2386,#N/A)</f>
        <v>#N/A</v>
      </c>
    </row>
    <row r="2387" spans="1:19" x14ac:dyDescent="0.25">
      <c r="A2387" s="22" t="s">
        <v>2906</v>
      </c>
      <c r="B2387" s="22">
        <v>3357</v>
      </c>
      <c r="C2387" s="22">
        <v>5</v>
      </c>
      <c r="D2387" s="27">
        <v>5.9897146453344299E-6</v>
      </c>
      <c r="E2387" s="22">
        <v>42711102</v>
      </c>
      <c r="F2387" s="22" t="s">
        <v>2988</v>
      </c>
      <c r="G2387" s="22" t="s">
        <v>3346</v>
      </c>
      <c r="H2387" s="22">
        <v>862.94781727328495</v>
      </c>
      <c r="I2387" s="24">
        <f>'EVM CPZ List'!$D2387*'EVM CPZ List'!$C2387</f>
        <v>2.9948573226672149E-5</v>
      </c>
      <c r="J2387" s="25">
        <f>INDEX('Pivot of Risk Data'!A:A,MATCH('EVM CPZ List'!$B2387,'Pivot of Risk Data'!B:B,0),1)</f>
        <v>2347</v>
      </c>
      <c r="K2387" s="22">
        <f>0.000621371*'EVM CPZ List'!$H2387</f>
        <v>0.53621074816691838</v>
      </c>
      <c r="L2387" s="22">
        <f>L2386+'EVM CPZ List'!$K2387</f>
        <v>24646.463893804721</v>
      </c>
      <c r="M2387" s="22">
        <f>M2386-'EVM CPZ List'!$I2387</f>
        <v>3.6480410983896004E-2</v>
      </c>
      <c r="N2387" s="7" t="e">
        <f>INDEX('2021 Certified EVM Plan'!G:G,MATCH(B2387,'2021 Certified EVM Plan'!E:E,0))</f>
        <v>#N/A</v>
      </c>
      <c r="O2387" s="7" t="e">
        <f>INDEX('2021 Certified EVM Plan'!M:M,MATCH(B2387,'2021 Certified EVM Plan'!E:E,0))</f>
        <v>#N/A</v>
      </c>
      <c r="P2387" s="7">
        <f t="shared" si="37"/>
        <v>1</v>
      </c>
      <c r="Q2387" s="26" t="e">
        <f>IF(INDEX('2021 Certified EVM Plan'!H:H,MATCH(B2387,'2021 Certified EVM Plan'!E:E,0))=1,M2387,#N/A)</f>
        <v>#N/A</v>
      </c>
      <c r="R2387" s="26" t="e">
        <f>IF(INDEX('2021 Certified EVM Plan'!J:J,MATCH(B2387,'2021 Certified EVM Plan'!E:E,0))=1,M2387,#N/A)</f>
        <v>#N/A</v>
      </c>
      <c r="S2387" s="26" t="e">
        <f>IF(INDEX('2021 Certified EVM Plan'!K:K,MATCH(B2387,'2021 Certified EVM Plan'!E:E,0))=1,M2387,#N/A)</f>
        <v>#N/A</v>
      </c>
    </row>
    <row r="2388" spans="1:19" x14ac:dyDescent="0.25">
      <c r="A2388" s="22" t="s">
        <v>964</v>
      </c>
      <c r="B2388" s="22">
        <v>7060</v>
      </c>
      <c r="C2388" s="22">
        <v>62</v>
      </c>
      <c r="D2388" s="27">
        <v>5.9878307660366499E-6</v>
      </c>
      <c r="E2388" s="22">
        <v>192251102</v>
      </c>
      <c r="F2388" s="22" t="s">
        <v>1289</v>
      </c>
      <c r="G2388" s="22" t="s">
        <v>1376</v>
      </c>
      <c r="H2388" s="22">
        <v>6733.2313507377603</v>
      </c>
      <c r="I2388" s="24">
        <f>'EVM CPZ List'!$D2388*'EVM CPZ List'!$C2388</f>
        <v>3.7124550749427227E-4</v>
      </c>
      <c r="J2388" s="25">
        <f>INDEX('Pivot of Risk Data'!A:A,MATCH('EVM CPZ List'!$B2388,'Pivot of Risk Data'!B:B,0),1)</f>
        <v>2348</v>
      </c>
      <c r="K2388" s="22">
        <f>0.000621371*'EVM CPZ List'!$H2388</f>
        <v>4.1838346976392726</v>
      </c>
      <c r="L2388" s="22">
        <f>L2387+'EVM CPZ List'!$K2388</f>
        <v>24650.647728502361</v>
      </c>
      <c r="M2388" s="22">
        <f>M2387-'EVM CPZ List'!$I2388</f>
        <v>3.6109165476401729E-2</v>
      </c>
      <c r="N2388" s="7" t="e">
        <f>INDEX('2021 Certified EVM Plan'!G:G,MATCH(B2388,'2021 Certified EVM Plan'!E:E,0))</f>
        <v>#N/A</v>
      </c>
      <c r="O2388" s="7" t="e">
        <f>INDEX('2021 Certified EVM Plan'!M:M,MATCH(B2388,'2021 Certified EVM Plan'!E:E,0))</f>
        <v>#N/A</v>
      </c>
      <c r="P2388" s="7">
        <f t="shared" si="37"/>
        <v>1</v>
      </c>
      <c r="Q2388" s="26" t="e">
        <f>IF(INDEX('2021 Certified EVM Plan'!H:H,MATCH(B2388,'2021 Certified EVM Plan'!E:E,0))=1,M2388,#N/A)</f>
        <v>#N/A</v>
      </c>
      <c r="R2388" s="26" t="e">
        <f>IF(INDEX('2021 Certified EVM Plan'!J:J,MATCH(B2388,'2021 Certified EVM Plan'!E:E,0))=1,M2388,#N/A)</f>
        <v>#N/A</v>
      </c>
      <c r="S2388" s="26" t="e">
        <f>IF(INDEX('2021 Certified EVM Plan'!K:K,MATCH(B2388,'2021 Certified EVM Plan'!E:E,0))=1,M2388,#N/A)</f>
        <v>#N/A</v>
      </c>
    </row>
    <row r="2389" spans="1:19" x14ac:dyDescent="0.25">
      <c r="A2389" s="22" t="s">
        <v>2906</v>
      </c>
      <c r="B2389" s="22">
        <v>9133</v>
      </c>
      <c r="C2389" s="22">
        <v>3</v>
      </c>
      <c r="D2389" s="27">
        <v>5.9517776063421503E-6</v>
      </c>
      <c r="E2389" s="22">
        <v>42011107</v>
      </c>
      <c r="F2389" s="22" t="s">
        <v>3165</v>
      </c>
      <c r="G2389" s="22" t="s">
        <v>3258</v>
      </c>
      <c r="H2389" s="22">
        <v>214.72860234856799</v>
      </c>
      <c r="I2389" s="24">
        <f>'EVM CPZ List'!$D2389*'EVM CPZ List'!$C2389</f>
        <v>1.7855332819026453E-5</v>
      </c>
      <c r="J2389" s="25">
        <f>INDEX('Pivot of Risk Data'!A:A,MATCH('EVM CPZ List'!$B2389,'Pivot of Risk Data'!B:B,0),1)</f>
        <v>2349</v>
      </c>
      <c r="K2389" s="22">
        <f>0.000621371*'EVM CPZ List'!$H2389</f>
        <v>0.13342612636993204</v>
      </c>
      <c r="L2389" s="22">
        <f>L2388+'EVM CPZ List'!$K2389</f>
        <v>24650.78115462873</v>
      </c>
      <c r="M2389" s="22">
        <f>M2388-'EVM CPZ List'!$I2389</f>
        <v>3.6091310143582703E-2</v>
      </c>
      <c r="N2389" s="7" t="e">
        <f>INDEX('2021 Certified EVM Plan'!G:G,MATCH(B2389,'2021 Certified EVM Plan'!E:E,0))</f>
        <v>#N/A</v>
      </c>
      <c r="O2389" s="7" t="e">
        <f>INDEX('2021 Certified EVM Plan'!M:M,MATCH(B2389,'2021 Certified EVM Plan'!E:E,0))</f>
        <v>#N/A</v>
      </c>
      <c r="P2389" s="7">
        <f t="shared" si="37"/>
        <v>1</v>
      </c>
      <c r="Q2389" s="26" t="e">
        <f>IF(INDEX('2021 Certified EVM Plan'!H:H,MATCH(B2389,'2021 Certified EVM Plan'!E:E,0))=1,M2389,#N/A)</f>
        <v>#N/A</v>
      </c>
      <c r="R2389" s="26" t="e">
        <f>IF(INDEX('2021 Certified EVM Plan'!J:J,MATCH(B2389,'2021 Certified EVM Plan'!E:E,0))=1,M2389,#N/A)</f>
        <v>#N/A</v>
      </c>
      <c r="S2389" s="26" t="e">
        <f>IF(INDEX('2021 Certified EVM Plan'!K:K,MATCH(B2389,'2021 Certified EVM Plan'!E:E,0))=1,M2389,#N/A)</f>
        <v>#N/A</v>
      </c>
    </row>
    <row r="2390" spans="1:19" x14ac:dyDescent="0.25">
      <c r="A2390" s="22" t="s">
        <v>964</v>
      </c>
      <c r="B2390" s="22">
        <v>3591</v>
      </c>
      <c r="C2390" s="22">
        <v>10</v>
      </c>
      <c r="D2390" s="27">
        <v>5.9296112521481703E-6</v>
      </c>
      <c r="E2390" s="22">
        <v>43302107</v>
      </c>
      <c r="F2390" s="22" t="s">
        <v>1253</v>
      </c>
      <c r="G2390" s="22" t="s">
        <v>1254</v>
      </c>
      <c r="H2390" s="22">
        <v>1114.9522304780501</v>
      </c>
      <c r="I2390" s="24">
        <f>'EVM CPZ List'!$D2390*'EVM CPZ List'!$C2390</f>
        <v>5.9296112521481705E-5</v>
      </c>
      <c r="J2390" s="25">
        <f>INDEX('Pivot of Risk Data'!A:A,MATCH('EVM CPZ List'!$B2390,'Pivot of Risk Data'!B:B,0),1)</f>
        <v>2350</v>
      </c>
      <c r="K2390" s="22">
        <f>0.000621371*'EVM CPZ List'!$H2390</f>
        <v>0.69279898240437643</v>
      </c>
      <c r="L2390" s="22">
        <f>L2389+'EVM CPZ List'!$K2390</f>
        <v>24651.473953611134</v>
      </c>
      <c r="M2390" s="22">
        <f>M2389-'EVM CPZ List'!$I2390</f>
        <v>3.6032014031061224E-2</v>
      </c>
      <c r="N2390" s="7" t="e">
        <f>INDEX('2021 Certified EVM Plan'!G:G,MATCH(B2390,'2021 Certified EVM Plan'!E:E,0))</f>
        <v>#N/A</v>
      </c>
      <c r="O2390" s="7" t="e">
        <f>INDEX('2021 Certified EVM Plan'!M:M,MATCH(B2390,'2021 Certified EVM Plan'!E:E,0))</f>
        <v>#N/A</v>
      </c>
      <c r="P2390" s="7">
        <f t="shared" si="37"/>
        <v>1</v>
      </c>
      <c r="Q2390" s="26" t="e">
        <f>IF(INDEX('2021 Certified EVM Plan'!H:H,MATCH(B2390,'2021 Certified EVM Plan'!E:E,0))=1,M2390,#N/A)</f>
        <v>#N/A</v>
      </c>
      <c r="R2390" s="26" t="e">
        <f>IF(INDEX('2021 Certified EVM Plan'!J:J,MATCH(B2390,'2021 Certified EVM Plan'!E:E,0))=1,M2390,#N/A)</f>
        <v>#N/A</v>
      </c>
      <c r="S2390" s="26" t="e">
        <f>IF(INDEX('2021 Certified EVM Plan'!K:K,MATCH(B2390,'2021 Certified EVM Plan'!E:E,0))=1,M2390,#N/A)</f>
        <v>#N/A</v>
      </c>
    </row>
    <row r="2391" spans="1:19" x14ac:dyDescent="0.25">
      <c r="A2391" s="22" t="s">
        <v>2906</v>
      </c>
      <c r="B2391" s="22">
        <v>4004</v>
      </c>
      <c r="C2391" s="22">
        <v>16</v>
      </c>
      <c r="D2391" s="27">
        <v>5.9019903555718398E-6</v>
      </c>
      <c r="E2391" s="22">
        <v>43091103</v>
      </c>
      <c r="F2391" s="22" t="s">
        <v>3082</v>
      </c>
      <c r="G2391" s="22" t="s">
        <v>3226</v>
      </c>
      <c r="H2391" s="22">
        <v>1165.1033174750601</v>
      </c>
      <c r="I2391" s="24">
        <f>'EVM CPZ List'!$D2391*'EVM CPZ List'!$C2391</f>
        <v>9.4431845689149437E-5</v>
      </c>
      <c r="J2391" s="25">
        <f>INDEX('Pivot of Risk Data'!A:A,MATCH('EVM CPZ List'!$B2391,'Pivot of Risk Data'!B:B,0),1)</f>
        <v>2351</v>
      </c>
      <c r="K2391" s="22">
        <f>0.000621371*'EVM CPZ List'!$H2391</f>
        <v>0.72396141348279552</v>
      </c>
      <c r="L2391" s="22">
        <f>L2390+'EVM CPZ List'!$K2391</f>
        <v>24652.197915024615</v>
      </c>
      <c r="M2391" s="22">
        <f>M2390-'EVM CPZ List'!$I2391</f>
        <v>3.5937582185372074E-2</v>
      </c>
      <c r="N2391" s="7" t="e">
        <f>INDEX('2021 Certified EVM Plan'!G:G,MATCH(B2391,'2021 Certified EVM Plan'!E:E,0))</f>
        <v>#N/A</v>
      </c>
      <c r="O2391" s="7" t="e">
        <f>INDEX('2021 Certified EVM Plan'!M:M,MATCH(B2391,'2021 Certified EVM Plan'!E:E,0))</f>
        <v>#N/A</v>
      </c>
      <c r="P2391" s="7">
        <f t="shared" si="37"/>
        <v>1</v>
      </c>
      <c r="Q2391" s="26" t="e">
        <f>IF(INDEX('2021 Certified EVM Plan'!H:H,MATCH(B2391,'2021 Certified EVM Plan'!E:E,0))=1,M2391,#N/A)</f>
        <v>#N/A</v>
      </c>
      <c r="R2391" s="26" t="e">
        <f>IF(INDEX('2021 Certified EVM Plan'!J:J,MATCH(B2391,'2021 Certified EVM Plan'!E:E,0))=1,M2391,#N/A)</f>
        <v>#N/A</v>
      </c>
      <c r="S2391" s="26" t="e">
        <f>IF(INDEX('2021 Certified EVM Plan'!K:K,MATCH(B2391,'2021 Certified EVM Plan'!E:E,0))=1,M2391,#N/A)</f>
        <v>#N/A</v>
      </c>
    </row>
    <row r="2392" spans="1:19" x14ac:dyDescent="0.25">
      <c r="A2392" s="22" t="s">
        <v>8</v>
      </c>
      <c r="B2392" s="22">
        <v>6665</v>
      </c>
      <c r="C2392" s="22">
        <v>12</v>
      </c>
      <c r="D2392" s="27">
        <v>5.8876371918679903E-6</v>
      </c>
      <c r="E2392" s="22">
        <v>152481102</v>
      </c>
      <c r="F2392" s="22" t="s">
        <v>74</v>
      </c>
      <c r="G2392" s="22" t="s">
        <v>444</v>
      </c>
      <c r="H2392" s="22">
        <v>1331.18827870719</v>
      </c>
      <c r="I2392" s="24">
        <f>'EVM CPZ List'!$D2392*'EVM CPZ List'!$C2392</f>
        <v>7.0651646302415881E-5</v>
      </c>
      <c r="J2392" s="25">
        <f>INDEX('Pivot of Risk Data'!A:A,MATCH('EVM CPZ List'!$B2392,'Pivot of Risk Data'!B:B,0),1)</f>
        <v>2352</v>
      </c>
      <c r="K2392" s="22">
        <f>0.000621371*'EVM CPZ List'!$H2392</f>
        <v>0.82716179192856532</v>
      </c>
      <c r="L2392" s="22">
        <f>L2391+'EVM CPZ List'!$K2392</f>
        <v>24653.025076816542</v>
      </c>
      <c r="M2392" s="22">
        <f>M2391-'EVM CPZ List'!$I2392</f>
        <v>3.5866930539069655E-2</v>
      </c>
      <c r="N2392" s="7" t="e">
        <f>INDEX('2021 Certified EVM Plan'!G:G,MATCH(B2392,'2021 Certified EVM Plan'!E:E,0))</f>
        <v>#N/A</v>
      </c>
      <c r="O2392" s="7" t="e">
        <f>INDEX('2021 Certified EVM Plan'!M:M,MATCH(B2392,'2021 Certified EVM Plan'!E:E,0))</f>
        <v>#N/A</v>
      </c>
      <c r="P2392" s="7">
        <f t="shared" si="37"/>
        <v>1</v>
      </c>
      <c r="Q2392" s="26" t="e">
        <f>IF(INDEX('2021 Certified EVM Plan'!H:H,MATCH(B2392,'2021 Certified EVM Plan'!E:E,0))=1,M2392,#N/A)</f>
        <v>#N/A</v>
      </c>
      <c r="R2392" s="26" t="e">
        <f>IF(INDEX('2021 Certified EVM Plan'!J:J,MATCH(B2392,'2021 Certified EVM Plan'!E:E,0))=1,M2392,#N/A)</f>
        <v>#N/A</v>
      </c>
      <c r="S2392" s="26" t="e">
        <f>IF(INDEX('2021 Certified EVM Plan'!K:K,MATCH(B2392,'2021 Certified EVM Plan'!E:E,0))=1,M2392,#N/A)</f>
        <v>#N/A</v>
      </c>
    </row>
    <row r="2393" spans="1:19" x14ac:dyDescent="0.25">
      <c r="A2393" s="22" t="s">
        <v>2195</v>
      </c>
      <c r="B2393" s="22">
        <v>7708</v>
      </c>
      <c r="C2393" s="22">
        <v>52</v>
      </c>
      <c r="D2393" s="27">
        <v>5.88515077755437E-6</v>
      </c>
      <c r="E2393" s="22">
        <v>182371111</v>
      </c>
      <c r="F2393" s="22" t="s">
        <v>2467</v>
      </c>
      <c r="G2393" s="22" t="s">
        <v>2639</v>
      </c>
      <c r="H2393" s="22">
        <v>4696.5789361650704</v>
      </c>
      <c r="I2393" s="24">
        <f>'EVM CPZ List'!$D2393*'EVM CPZ List'!$C2393</f>
        <v>3.0602784043282723E-4</v>
      </c>
      <c r="J2393" s="25">
        <f>INDEX('Pivot of Risk Data'!A:A,MATCH('EVM CPZ List'!$B2393,'Pivot of Risk Data'!B:B,0),1)</f>
        <v>2353</v>
      </c>
      <c r="K2393" s="22">
        <f>0.000621371*'EVM CPZ List'!$H2393</f>
        <v>2.9183179501438259</v>
      </c>
      <c r="L2393" s="22">
        <f>L2392+'EVM CPZ List'!$K2393</f>
        <v>24655.943394766688</v>
      </c>
      <c r="M2393" s="22">
        <f>M2392-'EVM CPZ List'!$I2393</f>
        <v>3.5560902698636827E-2</v>
      </c>
      <c r="N2393" s="7" t="e">
        <f>INDEX('2021 Certified EVM Plan'!G:G,MATCH(B2393,'2021 Certified EVM Plan'!E:E,0))</f>
        <v>#N/A</v>
      </c>
      <c r="O2393" s="7" t="e">
        <f>INDEX('2021 Certified EVM Plan'!M:M,MATCH(B2393,'2021 Certified EVM Plan'!E:E,0))</f>
        <v>#N/A</v>
      </c>
      <c r="P2393" s="7">
        <f t="shared" si="37"/>
        <v>1</v>
      </c>
      <c r="Q2393" s="26" t="e">
        <f>IF(INDEX('2021 Certified EVM Plan'!H:H,MATCH(B2393,'2021 Certified EVM Plan'!E:E,0))=1,M2393,#N/A)</f>
        <v>#N/A</v>
      </c>
      <c r="R2393" s="26" t="e">
        <f>IF(INDEX('2021 Certified EVM Plan'!J:J,MATCH(B2393,'2021 Certified EVM Plan'!E:E,0))=1,M2393,#N/A)</f>
        <v>#N/A</v>
      </c>
      <c r="S2393" s="26" t="e">
        <f>IF(INDEX('2021 Certified EVM Plan'!K:K,MATCH(B2393,'2021 Certified EVM Plan'!E:E,0))=1,M2393,#N/A)</f>
        <v>#N/A</v>
      </c>
    </row>
    <row r="2394" spans="1:19" x14ac:dyDescent="0.25">
      <c r="A2394" s="22" t="s">
        <v>8</v>
      </c>
      <c r="B2394" s="22">
        <v>2848</v>
      </c>
      <c r="C2394" s="22">
        <v>20</v>
      </c>
      <c r="D2394" s="27">
        <v>5.8701052934079797E-6</v>
      </c>
      <c r="E2394" s="22">
        <v>152461101</v>
      </c>
      <c r="F2394" s="22" t="s">
        <v>408</v>
      </c>
      <c r="G2394" s="22" t="s">
        <v>409</v>
      </c>
      <c r="H2394" s="22">
        <v>1809.15497540554</v>
      </c>
      <c r="I2394" s="24">
        <f>'EVM CPZ List'!$D2394*'EVM CPZ List'!$C2394</f>
        <v>1.174021058681596E-4</v>
      </c>
      <c r="J2394" s="25">
        <f>INDEX('Pivot of Risk Data'!A:A,MATCH('EVM CPZ List'!$B2394,'Pivot of Risk Data'!B:B,0),1)</f>
        <v>2354</v>
      </c>
      <c r="K2394" s="22">
        <f>0.000621371*'EVM CPZ List'!$H2394</f>
        <v>1.1241564362227159</v>
      </c>
      <c r="L2394" s="22">
        <f>L2393+'EVM CPZ List'!$K2394</f>
        <v>24657.067551202912</v>
      </c>
      <c r="M2394" s="22">
        <f>M2393-'EVM CPZ List'!$I2394</f>
        <v>3.544350059276867E-2</v>
      </c>
      <c r="N2394" s="7" t="e">
        <f>INDEX('2021 Certified EVM Plan'!G:G,MATCH(B2394,'2021 Certified EVM Plan'!E:E,0))</f>
        <v>#N/A</v>
      </c>
      <c r="O2394" s="7" t="e">
        <f>INDEX('2021 Certified EVM Plan'!M:M,MATCH(B2394,'2021 Certified EVM Plan'!E:E,0))</f>
        <v>#N/A</v>
      </c>
      <c r="P2394" s="7">
        <f t="shared" si="37"/>
        <v>1</v>
      </c>
      <c r="Q2394" s="26" t="e">
        <f>IF(INDEX('2021 Certified EVM Plan'!H:H,MATCH(B2394,'2021 Certified EVM Plan'!E:E,0))=1,M2394,#N/A)</f>
        <v>#N/A</v>
      </c>
      <c r="R2394" s="26" t="e">
        <f>IF(INDEX('2021 Certified EVM Plan'!J:J,MATCH(B2394,'2021 Certified EVM Plan'!E:E,0))=1,M2394,#N/A)</f>
        <v>#N/A</v>
      </c>
      <c r="S2394" s="26" t="e">
        <f>IF(INDEX('2021 Certified EVM Plan'!K:K,MATCH(B2394,'2021 Certified EVM Plan'!E:E,0))=1,M2394,#N/A)</f>
        <v>#N/A</v>
      </c>
    </row>
    <row r="2395" spans="1:19" x14ac:dyDescent="0.25">
      <c r="A2395" s="22" t="s">
        <v>2906</v>
      </c>
      <c r="B2395" s="22">
        <v>3790</v>
      </c>
      <c r="C2395" s="22">
        <v>11</v>
      </c>
      <c r="D2395" s="27">
        <v>5.85221675033864E-6</v>
      </c>
      <c r="E2395" s="22">
        <v>42011108</v>
      </c>
      <c r="F2395" s="22" t="s">
        <v>2982</v>
      </c>
      <c r="G2395" s="22" t="s">
        <v>3282</v>
      </c>
      <c r="H2395" s="22">
        <v>1229.3804783293399</v>
      </c>
      <c r="I2395" s="24">
        <f>'EVM CPZ List'!$D2395*'EVM CPZ List'!$C2395</f>
        <v>6.4374384253725034E-5</v>
      </c>
      <c r="J2395" s="25">
        <f>INDEX('Pivot of Risk Data'!A:A,MATCH('EVM CPZ List'!$B2395,'Pivot of Risk Data'!B:B,0),1)</f>
        <v>2355</v>
      </c>
      <c r="K2395" s="22">
        <f>0.000621371*'EVM CPZ List'!$H2395</f>
        <v>0.7639013771999803</v>
      </c>
      <c r="L2395" s="22">
        <f>L2394+'EVM CPZ List'!$K2395</f>
        <v>24657.831452580111</v>
      </c>
      <c r="M2395" s="22">
        <f>M2394-'EVM CPZ List'!$I2395</f>
        <v>3.5379126208514945E-2</v>
      </c>
      <c r="N2395" s="7" t="e">
        <f>INDEX('2021 Certified EVM Plan'!G:G,MATCH(B2395,'2021 Certified EVM Plan'!E:E,0))</f>
        <v>#N/A</v>
      </c>
      <c r="O2395" s="7" t="e">
        <f>INDEX('2021 Certified EVM Plan'!M:M,MATCH(B2395,'2021 Certified EVM Plan'!E:E,0))</f>
        <v>#N/A</v>
      </c>
      <c r="P2395" s="7">
        <f t="shared" si="37"/>
        <v>1</v>
      </c>
      <c r="Q2395" s="26" t="e">
        <f>IF(INDEX('2021 Certified EVM Plan'!H:H,MATCH(B2395,'2021 Certified EVM Plan'!E:E,0))=1,M2395,#N/A)</f>
        <v>#N/A</v>
      </c>
      <c r="R2395" s="26" t="e">
        <f>IF(INDEX('2021 Certified EVM Plan'!J:J,MATCH(B2395,'2021 Certified EVM Plan'!E:E,0))=1,M2395,#N/A)</f>
        <v>#N/A</v>
      </c>
      <c r="S2395" s="26" t="e">
        <f>IF(INDEX('2021 Certified EVM Plan'!K:K,MATCH(B2395,'2021 Certified EVM Plan'!E:E,0))=1,M2395,#N/A)</f>
        <v>#N/A</v>
      </c>
    </row>
    <row r="2396" spans="1:19" x14ac:dyDescent="0.25">
      <c r="A2396" s="22" t="s">
        <v>2195</v>
      </c>
      <c r="B2396" s="22">
        <v>6318</v>
      </c>
      <c r="C2396" s="22">
        <v>83</v>
      </c>
      <c r="D2396" s="27">
        <v>5.8013896206881E-6</v>
      </c>
      <c r="E2396" s="22">
        <v>83481110</v>
      </c>
      <c r="F2396" s="22" t="s">
        <v>2484</v>
      </c>
      <c r="G2396" s="22" t="s">
        <v>2800</v>
      </c>
      <c r="H2396" s="22">
        <v>10215.113848663001</v>
      </c>
      <c r="I2396" s="24">
        <f>'EVM CPZ List'!$D2396*'EVM CPZ List'!$C2396</f>
        <v>4.815153385171123E-4</v>
      </c>
      <c r="J2396" s="25">
        <f>INDEX('Pivot of Risk Data'!A:A,MATCH('EVM CPZ List'!$B2396,'Pivot of Risk Data'!B:B,0),1)</f>
        <v>2356</v>
      </c>
      <c r="K2396" s="22">
        <f>0.000621371*'EVM CPZ List'!$H2396</f>
        <v>6.3473755072575777</v>
      </c>
      <c r="L2396" s="22">
        <f>L2395+'EVM CPZ List'!$K2396</f>
        <v>24664.17882808737</v>
      </c>
      <c r="M2396" s="22">
        <f>M2395-'EVM CPZ List'!$I2396</f>
        <v>3.4897610869997833E-2</v>
      </c>
      <c r="N2396" s="7" t="e">
        <f>INDEX('2021 Certified EVM Plan'!G:G,MATCH(B2396,'2021 Certified EVM Plan'!E:E,0))</f>
        <v>#N/A</v>
      </c>
      <c r="O2396" s="7" t="e">
        <f>INDEX('2021 Certified EVM Plan'!M:M,MATCH(B2396,'2021 Certified EVM Plan'!E:E,0))</f>
        <v>#N/A</v>
      </c>
      <c r="P2396" s="7">
        <f t="shared" si="37"/>
        <v>1</v>
      </c>
      <c r="Q2396" s="26" t="e">
        <f>IF(INDEX('2021 Certified EVM Plan'!H:H,MATCH(B2396,'2021 Certified EVM Plan'!E:E,0))=1,M2396,#N/A)</f>
        <v>#N/A</v>
      </c>
      <c r="R2396" s="26" t="e">
        <f>IF(INDEX('2021 Certified EVM Plan'!J:J,MATCH(B2396,'2021 Certified EVM Plan'!E:E,0))=1,M2396,#N/A)</f>
        <v>#N/A</v>
      </c>
      <c r="S2396" s="26" t="e">
        <f>IF(INDEX('2021 Certified EVM Plan'!K:K,MATCH(B2396,'2021 Certified EVM Plan'!E:E,0))=1,M2396,#N/A)</f>
        <v>#N/A</v>
      </c>
    </row>
    <row r="2397" spans="1:19" x14ac:dyDescent="0.25">
      <c r="A2397" s="22" t="s">
        <v>1672</v>
      </c>
      <c r="B2397" s="22">
        <v>525</v>
      </c>
      <c r="C2397" s="22">
        <v>3</v>
      </c>
      <c r="D2397" s="27">
        <v>5.79863675654715E-6</v>
      </c>
      <c r="E2397" s="22">
        <v>162821702</v>
      </c>
      <c r="F2397" s="22" t="s">
        <v>1747</v>
      </c>
      <c r="G2397" s="22" t="s">
        <v>1870</v>
      </c>
      <c r="H2397" s="22">
        <v>10956.0145202106</v>
      </c>
      <c r="I2397" s="24">
        <f>'EVM CPZ List'!$D2397*'EVM CPZ List'!$C2397</f>
        <v>1.7395910269641451E-5</v>
      </c>
      <c r="J2397" s="25">
        <f>INDEX('Pivot of Risk Data'!A:A,MATCH('EVM CPZ List'!$B2397,'Pivot of Risk Data'!B:B,0),1)</f>
        <v>2357</v>
      </c>
      <c r="K2397" s="22">
        <f>0.000621371*'EVM CPZ List'!$H2397</f>
        <v>6.8077496984377808</v>
      </c>
      <c r="L2397" s="22">
        <f>L2396+'EVM CPZ List'!$K2397</f>
        <v>24670.986577785807</v>
      </c>
      <c r="M2397" s="22">
        <f>M2396-'EVM CPZ List'!$I2397</f>
        <v>3.4880214959728192E-2</v>
      </c>
      <c r="N2397" s="7" t="e">
        <f>INDEX('2021 Certified EVM Plan'!G:G,MATCH(B2397,'2021 Certified EVM Plan'!E:E,0))</f>
        <v>#N/A</v>
      </c>
      <c r="O2397" s="7" t="e">
        <f>INDEX('2021 Certified EVM Plan'!M:M,MATCH(B2397,'2021 Certified EVM Plan'!E:E,0))</f>
        <v>#N/A</v>
      </c>
      <c r="P2397" s="7">
        <f t="shared" si="37"/>
        <v>1</v>
      </c>
      <c r="Q2397" s="26" t="e">
        <f>IF(INDEX('2021 Certified EVM Plan'!H:H,MATCH(B2397,'2021 Certified EVM Plan'!E:E,0))=1,M2397,#N/A)</f>
        <v>#N/A</v>
      </c>
      <c r="R2397" s="26" t="e">
        <f>IF(INDEX('2021 Certified EVM Plan'!J:J,MATCH(B2397,'2021 Certified EVM Plan'!E:E,0))=1,M2397,#N/A)</f>
        <v>#N/A</v>
      </c>
      <c r="S2397" s="26" t="e">
        <f>IF(INDEX('2021 Certified EVM Plan'!K:K,MATCH(B2397,'2021 Certified EVM Plan'!E:E,0))=1,M2397,#N/A)</f>
        <v>#N/A</v>
      </c>
    </row>
    <row r="2398" spans="1:19" x14ac:dyDescent="0.25">
      <c r="A2398" s="22" t="s">
        <v>964</v>
      </c>
      <c r="B2398" s="22">
        <v>6622</v>
      </c>
      <c r="C2398" s="22">
        <v>8</v>
      </c>
      <c r="D2398" s="27">
        <v>5.7824442867533899E-6</v>
      </c>
      <c r="E2398" s="22">
        <v>42091102</v>
      </c>
      <c r="F2398" s="22" t="s">
        <v>1058</v>
      </c>
      <c r="G2398" s="22" t="s">
        <v>1248</v>
      </c>
      <c r="H2398" s="22">
        <v>914.89607074641401</v>
      </c>
      <c r="I2398" s="24">
        <f>'EVM CPZ List'!$D2398*'EVM CPZ List'!$C2398</f>
        <v>4.6259554294027119E-5</v>
      </c>
      <c r="J2398" s="25">
        <f>INDEX('Pivot of Risk Data'!A:A,MATCH('EVM CPZ List'!$B2398,'Pivot of Risk Data'!B:B,0),1)</f>
        <v>2358</v>
      </c>
      <c r="K2398" s="22">
        <f>0.000621371*'EVM CPZ List'!$H2398</f>
        <v>0.56848988637577003</v>
      </c>
      <c r="L2398" s="22">
        <f>L2397+'EVM CPZ List'!$K2398</f>
        <v>24671.555067672183</v>
      </c>
      <c r="M2398" s="22">
        <f>M2397-'EVM CPZ List'!$I2398</f>
        <v>3.4833955405434165E-2</v>
      </c>
      <c r="N2398" s="7" t="e">
        <f>INDEX('2021 Certified EVM Plan'!G:G,MATCH(B2398,'2021 Certified EVM Plan'!E:E,0))</f>
        <v>#N/A</v>
      </c>
      <c r="O2398" s="7" t="e">
        <f>INDEX('2021 Certified EVM Plan'!M:M,MATCH(B2398,'2021 Certified EVM Plan'!E:E,0))</f>
        <v>#N/A</v>
      </c>
      <c r="P2398" s="7">
        <f t="shared" si="37"/>
        <v>1</v>
      </c>
      <c r="Q2398" s="26" t="e">
        <f>IF(INDEX('2021 Certified EVM Plan'!H:H,MATCH(B2398,'2021 Certified EVM Plan'!E:E,0))=1,M2398,#N/A)</f>
        <v>#N/A</v>
      </c>
      <c r="R2398" s="26" t="e">
        <f>IF(INDEX('2021 Certified EVM Plan'!J:J,MATCH(B2398,'2021 Certified EVM Plan'!E:E,0))=1,M2398,#N/A)</f>
        <v>#N/A</v>
      </c>
      <c r="S2398" s="26" t="e">
        <f>IF(INDEX('2021 Certified EVM Plan'!K:K,MATCH(B2398,'2021 Certified EVM Plan'!E:E,0))=1,M2398,#N/A)</f>
        <v>#N/A</v>
      </c>
    </row>
    <row r="2399" spans="1:19" x14ac:dyDescent="0.25">
      <c r="A2399" s="22" t="s">
        <v>2195</v>
      </c>
      <c r="B2399" s="22">
        <v>8605</v>
      </c>
      <c r="C2399" s="22">
        <v>3</v>
      </c>
      <c r="D2399" s="27">
        <v>5.7662839503836896E-6</v>
      </c>
      <c r="E2399" s="22">
        <v>182971101</v>
      </c>
      <c r="F2399" s="22" t="s">
        <v>2493</v>
      </c>
      <c r="G2399" s="22" t="s">
        <v>2856</v>
      </c>
      <c r="H2399" s="22">
        <v>1017.10080928073</v>
      </c>
      <c r="I2399" s="24">
        <f>'EVM CPZ List'!$D2399*'EVM CPZ List'!$C2399</f>
        <v>1.729885185115107E-5</v>
      </c>
      <c r="J2399" s="25">
        <f>INDEX('Pivot of Risk Data'!A:A,MATCH('EVM CPZ List'!$B2399,'Pivot of Risk Data'!B:B,0),1)</f>
        <v>2359</v>
      </c>
      <c r="K2399" s="22">
        <f>0.000621371*'EVM CPZ List'!$H2399</f>
        <v>0.63199694696357644</v>
      </c>
      <c r="L2399" s="22">
        <f>L2398+'EVM CPZ List'!$K2399</f>
        <v>24672.187064619146</v>
      </c>
      <c r="M2399" s="22">
        <f>M2398-'EVM CPZ List'!$I2399</f>
        <v>3.4816656553583014E-2</v>
      </c>
      <c r="N2399" s="7" t="e">
        <f>INDEX('2021 Certified EVM Plan'!G:G,MATCH(B2399,'2021 Certified EVM Plan'!E:E,0))</f>
        <v>#N/A</v>
      </c>
      <c r="O2399" s="7" t="e">
        <f>INDEX('2021 Certified EVM Plan'!M:M,MATCH(B2399,'2021 Certified EVM Plan'!E:E,0))</f>
        <v>#N/A</v>
      </c>
      <c r="P2399" s="7">
        <f t="shared" si="37"/>
        <v>1</v>
      </c>
      <c r="Q2399" s="26" t="e">
        <f>IF(INDEX('2021 Certified EVM Plan'!H:H,MATCH(B2399,'2021 Certified EVM Plan'!E:E,0))=1,M2399,#N/A)</f>
        <v>#N/A</v>
      </c>
      <c r="R2399" s="26" t="e">
        <f>IF(INDEX('2021 Certified EVM Plan'!J:J,MATCH(B2399,'2021 Certified EVM Plan'!E:E,0))=1,M2399,#N/A)</f>
        <v>#N/A</v>
      </c>
      <c r="S2399" s="26" t="e">
        <f>IF(INDEX('2021 Certified EVM Plan'!K:K,MATCH(B2399,'2021 Certified EVM Plan'!E:E,0))=1,M2399,#N/A)</f>
        <v>#N/A</v>
      </c>
    </row>
    <row r="2400" spans="1:19" x14ac:dyDescent="0.25">
      <c r="A2400" s="22" t="s">
        <v>8</v>
      </c>
      <c r="B2400" s="22">
        <v>3632</v>
      </c>
      <c r="C2400" s="22">
        <v>24</v>
      </c>
      <c r="D2400" s="27">
        <v>5.7636729944906502E-6</v>
      </c>
      <c r="E2400" s="22">
        <v>152481103</v>
      </c>
      <c r="F2400" s="22" t="s">
        <v>9</v>
      </c>
      <c r="G2400" s="22" t="s">
        <v>401</v>
      </c>
      <c r="H2400" s="22">
        <v>23108.479410170101</v>
      </c>
      <c r="I2400" s="24">
        <f>'EVM CPZ List'!$D2400*'EVM CPZ List'!$C2400</f>
        <v>1.3832815186777561E-4</v>
      </c>
      <c r="J2400" s="25">
        <f>INDEX('Pivot of Risk Data'!A:A,MATCH('EVM CPZ List'!$B2400,'Pivot of Risk Data'!B:B,0),1)</f>
        <v>2360</v>
      </c>
      <c r="K2400" s="22">
        <f>0.000621371*'EVM CPZ List'!$H2400</f>
        <v>14.358938959576806</v>
      </c>
      <c r="L2400" s="22">
        <f>L2399+'EVM CPZ List'!$K2400</f>
        <v>24686.546003578722</v>
      </c>
      <c r="M2400" s="22">
        <f>M2399-'EVM CPZ List'!$I2400</f>
        <v>3.4678328401715239E-2</v>
      </c>
      <c r="N2400" s="7">
        <f>INDEX('2021 Certified EVM Plan'!G:G,MATCH(B2400,'2021 Certified EVM Plan'!E:E,0))</f>
        <v>14.533901515151516</v>
      </c>
      <c r="O2400" s="7">
        <f>INDEX('2021 Certified EVM Plan'!M:M,MATCH(B2400,'2021 Certified EVM Plan'!E:E,0))</f>
        <v>1.3760550732650482E-4</v>
      </c>
      <c r="P2400" s="7">
        <f t="shared" si="37"/>
        <v>1</v>
      </c>
      <c r="Q2400" s="26" t="e">
        <f>IF(INDEX('2021 Certified EVM Plan'!H:H,MATCH(B2400,'2021 Certified EVM Plan'!E:E,0))=1,M2400,#N/A)</f>
        <v>#N/A</v>
      </c>
      <c r="R2400" s="26">
        <f>IF(INDEX('2021 Certified EVM Plan'!J:J,MATCH(B2400,'2021 Certified EVM Plan'!E:E,0))=1,M2400,#N/A)</f>
        <v>3.4678328401715239E-2</v>
      </c>
      <c r="S2400" s="26" t="e">
        <f>IF(INDEX('2021 Certified EVM Plan'!K:K,MATCH(B2400,'2021 Certified EVM Plan'!E:E,0))=1,M2400,#N/A)</f>
        <v>#N/A</v>
      </c>
    </row>
    <row r="2401" spans="1:19" x14ac:dyDescent="0.25">
      <c r="A2401" s="22" t="s">
        <v>2195</v>
      </c>
      <c r="B2401" s="22">
        <v>4068</v>
      </c>
      <c r="C2401" s="22">
        <v>149</v>
      </c>
      <c r="D2401" s="27">
        <v>5.7578867169161297E-6</v>
      </c>
      <c r="E2401" s="22">
        <v>82021107</v>
      </c>
      <c r="F2401" s="22" t="s">
        <v>2373</v>
      </c>
      <c r="G2401" s="22" t="s">
        <v>2394</v>
      </c>
      <c r="H2401" s="22">
        <v>15505.861103605301</v>
      </c>
      <c r="I2401" s="24">
        <f>'EVM CPZ List'!$D2401*'EVM CPZ List'!$C2401</f>
        <v>8.5792512082050328E-4</v>
      </c>
      <c r="J2401" s="25">
        <f>INDEX('Pivot of Risk Data'!A:A,MATCH('EVM CPZ List'!$B2401,'Pivot of Risk Data'!B:B,0),1)</f>
        <v>2361</v>
      </c>
      <c r="K2401" s="22">
        <f>0.000621371*'EVM CPZ List'!$H2401</f>
        <v>9.6348924198083292</v>
      </c>
      <c r="L2401" s="22">
        <f>L2400+'EVM CPZ List'!$K2401</f>
        <v>24696.180895998532</v>
      </c>
      <c r="M2401" s="22">
        <f>M2400-'EVM CPZ List'!$I2401</f>
        <v>3.3820403280894737E-2</v>
      </c>
      <c r="N2401" s="7" t="e">
        <f>INDEX('2021 Certified EVM Plan'!G:G,MATCH(B2401,'2021 Certified EVM Plan'!E:E,0))</f>
        <v>#N/A</v>
      </c>
      <c r="O2401" s="7" t="e">
        <f>INDEX('2021 Certified EVM Plan'!M:M,MATCH(B2401,'2021 Certified EVM Plan'!E:E,0))</f>
        <v>#N/A</v>
      </c>
      <c r="P2401" s="7">
        <f t="shared" si="37"/>
        <v>1</v>
      </c>
      <c r="Q2401" s="26" t="e">
        <f>IF(INDEX('2021 Certified EVM Plan'!H:H,MATCH(B2401,'2021 Certified EVM Plan'!E:E,0))=1,M2401,#N/A)</f>
        <v>#N/A</v>
      </c>
      <c r="R2401" s="26" t="e">
        <f>IF(INDEX('2021 Certified EVM Plan'!J:J,MATCH(B2401,'2021 Certified EVM Plan'!E:E,0))=1,M2401,#N/A)</f>
        <v>#N/A</v>
      </c>
      <c r="S2401" s="26" t="e">
        <f>IF(INDEX('2021 Certified EVM Plan'!K:K,MATCH(B2401,'2021 Certified EVM Plan'!E:E,0))=1,M2401,#N/A)</f>
        <v>#N/A</v>
      </c>
    </row>
    <row r="2402" spans="1:19" x14ac:dyDescent="0.25">
      <c r="A2402" s="22" t="s">
        <v>964</v>
      </c>
      <c r="B2402" s="22">
        <v>2184</v>
      </c>
      <c r="C2402" s="22">
        <v>31</v>
      </c>
      <c r="D2402" s="27">
        <v>5.7480978763350604E-6</v>
      </c>
      <c r="E2402" s="22">
        <v>42761102</v>
      </c>
      <c r="F2402" s="22" t="s">
        <v>1243</v>
      </c>
      <c r="G2402" s="22" t="s">
        <v>1358</v>
      </c>
      <c r="H2402" s="22">
        <v>2760.5741749983999</v>
      </c>
      <c r="I2402" s="24">
        <f>'EVM CPZ List'!$D2402*'EVM CPZ List'!$C2402</f>
        <v>1.7819103416638688E-4</v>
      </c>
      <c r="J2402" s="25">
        <f>INDEX('Pivot of Risk Data'!A:A,MATCH('EVM CPZ List'!$B2402,'Pivot of Risk Data'!B:B,0),1)</f>
        <v>2362</v>
      </c>
      <c r="K2402" s="22">
        <f>0.000621371*'EVM CPZ List'!$H2402</f>
        <v>1.7153407356929309</v>
      </c>
      <c r="L2402" s="22">
        <f>L2401+'EVM CPZ List'!$K2402</f>
        <v>24697.896236734225</v>
      </c>
      <c r="M2402" s="22">
        <f>M2401-'EVM CPZ List'!$I2402</f>
        <v>3.3642212246728351E-2</v>
      </c>
      <c r="N2402" s="7" t="e">
        <f>INDEX('2021 Certified EVM Plan'!G:G,MATCH(B2402,'2021 Certified EVM Plan'!E:E,0))</f>
        <v>#N/A</v>
      </c>
      <c r="O2402" s="7" t="e">
        <f>INDEX('2021 Certified EVM Plan'!M:M,MATCH(B2402,'2021 Certified EVM Plan'!E:E,0))</f>
        <v>#N/A</v>
      </c>
      <c r="P2402" s="7">
        <f t="shared" si="37"/>
        <v>1</v>
      </c>
      <c r="Q2402" s="26" t="e">
        <f>IF(INDEX('2021 Certified EVM Plan'!H:H,MATCH(B2402,'2021 Certified EVM Plan'!E:E,0))=1,M2402,#N/A)</f>
        <v>#N/A</v>
      </c>
      <c r="R2402" s="26" t="e">
        <f>IF(INDEX('2021 Certified EVM Plan'!J:J,MATCH(B2402,'2021 Certified EVM Plan'!E:E,0))=1,M2402,#N/A)</f>
        <v>#N/A</v>
      </c>
      <c r="S2402" s="26" t="e">
        <f>IF(INDEX('2021 Certified EVM Plan'!K:K,MATCH(B2402,'2021 Certified EVM Plan'!E:E,0))=1,M2402,#N/A)</f>
        <v>#N/A</v>
      </c>
    </row>
    <row r="2403" spans="1:19" x14ac:dyDescent="0.25">
      <c r="A2403" s="22" t="s">
        <v>2906</v>
      </c>
      <c r="B2403" s="22">
        <v>6381</v>
      </c>
      <c r="C2403" s="22">
        <v>12</v>
      </c>
      <c r="D2403" s="27">
        <v>5.7125355691937204E-6</v>
      </c>
      <c r="E2403" s="22">
        <v>42011101</v>
      </c>
      <c r="F2403" s="22" t="s">
        <v>3189</v>
      </c>
      <c r="G2403" s="22" t="s">
        <v>3190</v>
      </c>
      <c r="H2403" s="22">
        <v>1316.51921619977</v>
      </c>
      <c r="I2403" s="24">
        <f>'EVM CPZ List'!$D2403*'EVM CPZ List'!$C2403</f>
        <v>6.8550426830324651E-5</v>
      </c>
      <c r="J2403" s="25">
        <f>INDEX('Pivot of Risk Data'!A:A,MATCH('EVM CPZ List'!$B2403,'Pivot of Risk Data'!B:B,0),1)</f>
        <v>2363</v>
      </c>
      <c r="K2403" s="22">
        <f>0.000621371*'EVM CPZ List'!$H2403</f>
        <v>0.81804686188926723</v>
      </c>
      <c r="L2403" s="22">
        <f>L2402+'EVM CPZ List'!$K2403</f>
        <v>24698.714283596113</v>
      </c>
      <c r="M2403" s="22">
        <f>M2402-'EVM CPZ List'!$I2403</f>
        <v>3.3573661819898029E-2</v>
      </c>
      <c r="N2403" s="7" t="e">
        <f>INDEX('2021 Certified EVM Plan'!G:G,MATCH(B2403,'2021 Certified EVM Plan'!E:E,0))</f>
        <v>#N/A</v>
      </c>
      <c r="O2403" s="7" t="e">
        <f>INDEX('2021 Certified EVM Plan'!M:M,MATCH(B2403,'2021 Certified EVM Plan'!E:E,0))</f>
        <v>#N/A</v>
      </c>
      <c r="P2403" s="7">
        <f t="shared" si="37"/>
        <v>1</v>
      </c>
      <c r="Q2403" s="26" t="e">
        <f>IF(INDEX('2021 Certified EVM Plan'!H:H,MATCH(B2403,'2021 Certified EVM Plan'!E:E,0))=1,M2403,#N/A)</f>
        <v>#N/A</v>
      </c>
      <c r="R2403" s="26" t="e">
        <f>IF(INDEX('2021 Certified EVM Plan'!J:J,MATCH(B2403,'2021 Certified EVM Plan'!E:E,0))=1,M2403,#N/A)</f>
        <v>#N/A</v>
      </c>
      <c r="S2403" s="26" t="e">
        <f>IF(INDEX('2021 Certified EVM Plan'!K:K,MATCH(B2403,'2021 Certified EVM Plan'!E:E,0))=1,M2403,#N/A)</f>
        <v>#N/A</v>
      </c>
    </row>
    <row r="2404" spans="1:19" x14ac:dyDescent="0.25">
      <c r="A2404" s="22" t="s">
        <v>1672</v>
      </c>
      <c r="B2404" s="22">
        <v>832</v>
      </c>
      <c r="C2404" s="22">
        <v>3</v>
      </c>
      <c r="D2404" s="27">
        <v>5.6323104253591499E-6</v>
      </c>
      <c r="E2404" s="22">
        <v>162821702</v>
      </c>
      <c r="F2404" s="22" t="s">
        <v>1747</v>
      </c>
      <c r="G2404" s="22" t="s">
        <v>1954</v>
      </c>
      <c r="H2404" s="22">
        <v>18919.7774114557</v>
      </c>
      <c r="I2404" s="24">
        <f>'EVM CPZ List'!$D2404*'EVM CPZ List'!$C2404</f>
        <v>1.6896931276077449E-5</v>
      </c>
      <c r="J2404" s="25">
        <f>INDEX('Pivot of Risk Data'!A:A,MATCH('EVM CPZ List'!$B2404,'Pivot of Risk Data'!B:B,0),1)</f>
        <v>2364</v>
      </c>
      <c r="K2404" s="22">
        <f>0.000621371*'EVM CPZ List'!$H2404</f>
        <v>11.75620100993364</v>
      </c>
      <c r="L2404" s="22">
        <f>L2403+'EVM CPZ List'!$K2404</f>
        <v>24710.470484606045</v>
      </c>
      <c r="M2404" s="22">
        <f>M2403-'EVM CPZ List'!$I2404</f>
        <v>3.355676488862195E-2</v>
      </c>
      <c r="N2404" s="7" t="e">
        <f>INDEX('2021 Certified EVM Plan'!G:G,MATCH(B2404,'2021 Certified EVM Plan'!E:E,0))</f>
        <v>#N/A</v>
      </c>
      <c r="O2404" s="7" t="e">
        <f>INDEX('2021 Certified EVM Plan'!M:M,MATCH(B2404,'2021 Certified EVM Plan'!E:E,0))</f>
        <v>#N/A</v>
      </c>
      <c r="P2404" s="7">
        <f t="shared" si="37"/>
        <v>1</v>
      </c>
      <c r="Q2404" s="26" t="e">
        <f>IF(INDEX('2021 Certified EVM Plan'!H:H,MATCH(B2404,'2021 Certified EVM Plan'!E:E,0))=1,M2404,#N/A)</f>
        <v>#N/A</v>
      </c>
      <c r="R2404" s="26" t="e">
        <f>IF(INDEX('2021 Certified EVM Plan'!J:J,MATCH(B2404,'2021 Certified EVM Plan'!E:E,0))=1,M2404,#N/A)</f>
        <v>#N/A</v>
      </c>
      <c r="S2404" s="26" t="e">
        <f>IF(INDEX('2021 Certified EVM Plan'!K:K,MATCH(B2404,'2021 Certified EVM Plan'!E:E,0))=1,M2404,#N/A)</f>
        <v>#N/A</v>
      </c>
    </row>
    <row r="2405" spans="1:19" x14ac:dyDescent="0.25">
      <c r="A2405" s="22" t="s">
        <v>964</v>
      </c>
      <c r="B2405" s="22">
        <v>7332</v>
      </c>
      <c r="C2405" s="22">
        <v>1</v>
      </c>
      <c r="D2405" s="27">
        <v>5.62528455217343E-6</v>
      </c>
      <c r="E2405" s="22">
        <v>192291121</v>
      </c>
      <c r="F2405" s="22" t="s">
        <v>1032</v>
      </c>
      <c r="G2405" s="22" t="s">
        <v>1569</v>
      </c>
      <c r="H2405" s="22">
        <v>0</v>
      </c>
      <c r="I2405" s="24">
        <f>'EVM CPZ List'!$D2405*'EVM CPZ List'!$C2405</f>
        <v>5.62528455217343E-6</v>
      </c>
      <c r="J2405" s="25">
        <f>INDEX('Pivot of Risk Data'!A:A,MATCH('EVM CPZ List'!$B2405,'Pivot of Risk Data'!B:B,0),1)</f>
        <v>2365</v>
      </c>
      <c r="K2405" s="22">
        <f>0.000621371*'EVM CPZ List'!$H2405</f>
        <v>0</v>
      </c>
      <c r="L2405" s="22">
        <f>L2404+'EVM CPZ List'!$K2405</f>
        <v>24710.470484606045</v>
      </c>
      <c r="M2405" s="22">
        <f>M2404-'EVM CPZ List'!$I2405</f>
        <v>3.3551139604069774E-2</v>
      </c>
      <c r="N2405" s="7" t="e">
        <f>INDEX('2021 Certified EVM Plan'!G:G,MATCH(B2405,'2021 Certified EVM Plan'!E:E,0))</f>
        <v>#N/A</v>
      </c>
      <c r="O2405" s="7" t="e">
        <f>INDEX('2021 Certified EVM Plan'!M:M,MATCH(B2405,'2021 Certified EVM Plan'!E:E,0))</f>
        <v>#N/A</v>
      </c>
      <c r="P2405" s="7">
        <f t="shared" si="37"/>
        <v>1</v>
      </c>
      <c r="Q2405" s="26" t="e">
        <f>IF(INDEX('2021 Certified EVM Plan'!H:H,MATCH(B2405,'2021 Certified EVM Plan'!E:E,0))=1,M2405,#N/A)</f>
        <v>#N/A</v>
      </c>
      <c r="R2405" s="26" t="e">
        <f>IF(INDEX('2021 Certified EVM Plan'!J:J,MATCH(B2405,'2021 Certified EVM Plan'!E:E,0))=1,M2405,#N/A)</f>
        <v>#N/A</v>
      </c>
      <c r="S2405" s="26" t="e">
        <f>IF(INDEX('2021 Certified EVM Plan'!K:K,MATCH(B2405,'2021 Certified EVM Plan'!E:E,0))=1,M2405,#N/A)</f>
        <v>#N/A</v>
      </c>
    </row>
    <row r="2406" spans="1:19" x14ac:dyDescent="0.25">
      <c r="A2406" s="22" t="s">
        <v>2195</v>
      </c>
      <c r="B2406" s="22">
        <v>1588</v>
      </c>
      <c r="C2406" s="22">
        <v>121</v>
      </c>
      <c r="D2406" s="27">
        <v>5.5740162466119298E-6</v>
      </c>
      <c r="E2406" s="22">
        <v>83371106</v>
      </c>
      <c r="F2406" s="22" t="s">
        <v>2518</v>
      </c>
      <c r="G2406" s="22" t="s">
        <v>2519</v>
      </c>
      <c r="H2406" s="22">
        <v>12995.8405588652</v>
      </c>
      <c r="I2406" s="24">
        <f>'EVM CPZ List'!$D2406*'EVM CPZ List'!$C2406</f>
        <v>6.7445596584004349E-4</v>
      </c>
      <c r="J2406" s="25">
        <f>INDEX('Pivot of Risk Data'!A:A,MATCH('EVM CPZ List'!$B2406,'Pivot of Risk Data'!B:B,0),1)</f>
        <v>2366</v>
      </c>
      <c r="K2406" s="22">
        <f>0.000621371*'EVM CPZ List'!$H2406</f>
        <v>8.075238443902629</v>
      </c>
      <c r="L2406" s="22">
        <f>L2405+'EVM CPZ List'!$K2406</f>
        <v>24718.545723049949</v>
      </c>
      <c r="M2406" s="22">
        <f>M2405-'EVM CPZ List'!$I2406</f>
        <v>3.287668363822973E-2</v>
      </c>
      <c r="N2406" s="7" t="e">
        <f>INDEX('2021 Certified EVM Plan'!G:G,MATCH(B2406,'2021 Certified EVM Plan'!E:E,0))</f>
        <v>#N/A</v>
      </c>
      <c r="O2406" s="7" t="e">
        <f>INDEX('2021 Certified EVM Plan'!M:M,MATCH(B2406,'2021 Certified EVM Plan'!E:E,0))</f>
        <v>#N/A</v>
      </c>
      <c r="P2406" s="7">
        <f t="shared" si="37"/>
        <v>1</v>
      </c>
      <c r="Q2406" s="26" t="e">
        <f>IF(INDEX('2021 Certified EVM Plan'!H:H,MATCH(B2406,'2021 Certified EVM Plan'!E:E,0))=1,M2406,#N/A)</f>
        <v>#N/A</v>
      </c>
      <c r="R2406" s="26" t="e">
        <f>IF(INDEX('2021 Certified EVM Plan'!J:J,MATCH(B2406,'2021 Certified EVM Plan'!E:E,0))=1,M2406,#N/A)</f>
        <v>#N/A</v>
      </c>
      <c r="S2406" s="26" t="e">
        <f>IF(INDEX('2021 Certified EVM Plan'!K:K,MATCH(B2406,'2021 Certified EVM Plan'!E:E,0))=1,M2406,#N/A)</f>
        <v>#N/A</v>
      </c>
    </row>
    <row r="2407" spans="1:19" x14ac:dyDescent="0.25">
      <c r="A2407" s="22" t="s">
        <v>8</v>
      </c>
      <c r="B2407" s="22">
        <v>6159</v>
      </c>
      <c r="C2407" s="22">
        <v>29</v>
      </c>
      <c r="D2407" s="27">
        <v>5.5719444467050597E-6</v>
      </c>
      <c r="E2407" s="22">
        <v>152461102</v>
      </c>
      <c r="F2407" s="22" t="s">
        <v>433</v>
      </c>
      <c r="G2407" s="22" t="s">
        <v>434</v>
      </c>
      <c r="H2407" s="22">
        <v>2698.3238241092599</v>
      </c>
      <c r="I2407" s="24">
        <f>'EVM CPZ List'!$D2407*'EVM CPZ List'!$C2407</f>
        <v>1.6158638895444674E-4</v>
      </c>
      <c r="J2407" s="25">
        <f>INDEX('Pivot of Risk Data'!A:A,MATCH('EVM CPZ List'!$B2407,'Pivot of Risk Data'!B:B,0),1)</f>
        <v>2367</v>
      </c>
      <c r="K2407" s="22">
        <f>0.000621371*'EVM CPZ List'!$H2407</f>
        <v>1.676660172910595</v>
      </c>
      <c r="L2407" s="22">
        <f>L2406+'EVM CPZ List'!$K2407</f>
        <v>24720.222383222859</v>
      </c>
      <c r="M2407" s="22">
        <f>M2406-'EVM CPZ List'!$I2407</f>
        <v>3.2715097249275286E-2</v>
      </c>
      <c r="N2407" s="7" t="e">
        <f>INDEX('2021 Certified EVM Plan'!G:G,MATCH(B2407,'2021 Certified EVM Plan'!E:E,0))</f>
        <v>#N/A</v>
      </c>
      <c r="O2407" s="7" t="e">
        <f>INDEX('2021 Certified EVM Plan'!M:M,MATCH(B2407,'2021 Certified EVM Plan'!E:E,0))</f>
        <v>#N/A</v>
      </c>
      <c r="P2407" s="7">
        <f t="shared" si="37"/>
        <v>1</v>
      </c>
      <c r="Q2407" s="26" t="e">
        <f>IF(INDEX('2021 Certified EVM Plan'!H:H,MATCH(B2407,'2021 Certified EVM Plan'!E:E,0))=1,M2407,#N/A)</f>
        <v>#N/A</v>
      </c>
      <c r="R2407" s="26" t="e">
        <f>IF(INDEX('2021 Certified EVM Plan'!J:J,MATCH(B2407,'2021 Certified EVM Plan'!E:E,0))=1,M2407,#N/A)</f>
        <v>#N/A</v>
      </c>
      <c r="S2407" s="26" t="e">
        <f>IF(INDEX('2021 Certified EVM Plan'!K:K,MATCH(B2407,'2021 Certified EVM Plan'!E:E,0))=1,M2407,#N/A)</f>
        <v>#N/A</v>
      </c>
    </row>
    <row r="2408" spans="1:19" x14ac:dyDescent="0.25">
      <c r="A2408" s="22" t="s">
        <v>539</v>
      </c>
      <c r="B2408" s="22">
        <v>8429</v>
      </c>
      <c r="C2408" s="22">
        <v>1</v>
      </c>
      <c r="D2408" s="27">
        <v>6.9219472562077501E-6</v>
      </c>
      <c r="E2408" s="22">
        <v>43081101</v>
      </c>
      <c r="F2408" s="22" t="s">
        <v>844</v>
      </c>
      <c r="G2408" s="22" t="s">
        <v>845</v>
      </c>
      <c r="H2408" s="22">
        <v>11972.401052344099</v>
      </c>
      <c r="I2408" s="24">
        <f>'EVM CPZ List'!$D2408*'EVM CPZ List'!$C2408</f>
        <v>6.9219472562077501E-6</v>
      </c>
      <c r="J2408" s="25">
        <f>INDEX('Pivot of Risk Data'!A:A,MATCH('EVM CPZ List'!$B2408,'Pivot of Risk Data'!B:B,0),1)</f>
        <v>2368</v>
      </c>
      <c r="K2408" s="22">
        <f>0.000621371*'EVM CPZ List'!$H2408</f>
        <v>7.4393028142961057</v>
      </c>
      <c r="L2408" s="22">
        <f>L2407+'EVM CPZ List'!$K2408</f>
        <v>24727.661686037154</v>
      </c>
      <c r="M2408" s="22">
        <f>M2407-'EVM CPZ List'!$I2408</f>
        <v>3.2708175302019075E-2</v>
      </c>
      <c r="N2408" s="7" t="e">
        <f>INDEX('2021 Certified EVM Plan'!G:G,MATCH(B2408,'2021 Certified EVM Plan'!E:E,0))</f>
        <v>#N/A</v>
      </c>
      <c r="O2408" s="7" t="e">
        <f>INDEX('2021 Certified EVM Plan'!M:M,MATCH(B2408,'2021 Certified EVM Plan'!E:E,0))</f>
        <v>#N/A</v>
      </c>
      <c r="P2408" s="7">
        <f t="shared" si="37"/>
        <v>2</v>
      </c>
      <c r="Q2408" s="26" t="e">
        <f>IF(INDEX('2021 Certified EVM Plan'!H:H,MATCH(B2408,'2021 Certified EVM Plan'!E:E,0))=1,M2408,#N/A)</f>
        <v>#N/A</v>
      </c>
      <c r="R2408" s="26" t="e">
        <f>IF(INDEX('2021 Certified EVM Plan'!J:J,MATCH(B2408,'2021 Certified EVM Plan'!E:E,0))=1,M2408,#N/A)</f>
        <v>#N/A</v>
      </c>
      <c r="S2408" s="26" t="e">
        <f>IF(INDEX('2021 Certified EVM Plan'!K:K,MATCH(B2408,'2021 Certified EVM Plan'!E:E,0))=1,M2408,#N/A)</f>
        <v>#N/A</v>
      </c>
    </row>
    <row r="2409" spans="1:19" x14ac:dyDescent="0.25">
      <c r="A2409" s="22" t="s">
        <v>964</v>
      </c>
      <c r="B2409" s="22">
        <v>8429</v>
      </c>
      <c r="C2409" s="22">
        <v>108</v>
      </c>
      <c r="D2409" s="27">
        <v>5.5577650298602903E-6</v>
      </c>
      <c r="E2409" s="22">
        <v>43081101</v>
      </c>
      <c r="F2409" s="22" t="s">
        <v>844</v>
      </c>
      <c r="G2409" s="22" t="s">
        <v>845</v>
      </c>
      <c r="H2409" s="22">
        <v>11972.401052344099</v>
      </c>
      <c r="I2409" s="24">
        <f>'EVM CPZ List'!$D2409*'EVM CPZ List'!$C2409</f>
        <v>6.0023862322491136E-4</v>
      </c>
      <c r="J2409" s="25">
        <f>INDEX('Pivot of Risk Data'!A:A,MATCH('EVM CPZ List'!$B2409,'Pivot of Risk Data'!B:B,0),1)</f>
        <v>2368</v>
      </c>
      <c r="K2409" s="22">
        <f>0.000621371*'EVM CPZ List'!$H2409</f>
        <v>7.4393028142961057</v>
      </c>
      <c r="L2409" s="22">
        <f>L2408+'EVM CPZ List'!$K2409</f>
        <v>24735.100988851449</v>
      </c>
      <c r="M2409" s="22">
        <f>M2408-'EVM CPZ List'!$I2409</f>
        <v>3.2107936678794163E-2</v>
      </c>
      <c r="N2409" s="7" t="e">
        <f>INDEX('2021 Certified EVM Plan'!G:G,MATCH(B2409,'2021 Certified EVM Plan'!E:E,0))</f>
        <v>#N/A</v>
      </c>
      <c r="O2409" s="7" t="e">
        <f>INDEX('2021 Certified EVM Plan'!M:M,MATCH(B2409,'2021 Certified EVM Plan'!E:E,0))</f>
        <v>#N/A</v>
      </c>
      <c r="P2409" s="7">
        <f t="shared" si="37"/>
        <v>2</v>
      </c>
      <c r="Q2409" s="26" t="e">
        <f>IF(INDEX('2021 Certified EVM Plan'!H:H,MATCH(B2409,'2021 Certified EVM Plan'!E:E,0))=1,M2409,#N/A)</f>
        <v>#N/A</v>
      </c>
      <c r="R2409" s="26" t="e">
        <f>IF(INDEX('2021 Certified EVM Plan'!J:J,MATCH(B2409,'2021 Certified EVM Plan'!E:E,0))=1,M2409,#N/A)</f>
        <v>#N/A</v>
      </c>
      <c r="S2409" s="26" t="e">
        <f>IF(INDEX('2021 Certified EVM Plan'!K:K,MATCH(B2409,'2021 Certified EVM Plan'!E:E,0))=1,M2409,#N/A)</f>
        <v>#N/A</v>
      </c>
    </row>
    <row r="2410" spans="1:19" x14ac:dyDescent="0.25">
      <c r="A2410" s="22" t="s">
        <v>1672</v>
      </c>
      <c r="B2410" s="22">
        <v>4968</v>
      </c>
      <c r="C2410" s="22">
        <v>12</v>
      </c>
      <c r="D2410" s="27">
        <v>5.5455761834093503E-6</v>
      </c>
      <c r="E2410" s="22">
        <v>162821702</v>
      </c>
      <c r="F2410" s="22" t="s">
        <v>1747</v>
      </c>
      <c r="G2410" s="22" t="s">
        <v>2077</v>
      </c>
      <c r="H2410" s="22">
        <v>21674.507639915399</v>
      </c>
      <c r="I2410" s="24">
        <f>'EVM CPZ List'!$D2410*'EVM CPZ List'!$C2410</f>
        <v>6.6546914200912207E-5</v>
      </c>
      <c r="J2410" s="25">
        <f>INDEX('Pivot of Risk Data'!A:A,MATCH('EVM CPZ List'!$B2410,'Pivot of Risk Data'!B:B,0),1)</f>
        <v>2369</v>
      </c>
      <c r="K2410" s="22">
        <f>0.000621371*'EVM CPZ List'!$H2410</f>
        <v>13.467910486721872</v>
      </c>
      <c r="L2410" s="22">
        <f>L2409+'EVM CPZ List'!$K2410</f>
        <v>24748.56889933817</v>
      </c>
      <c r="M2410" s="22">
        <f>M2409-'EVM CPZ List'!$I2410</f>
        <v>3.2041389764593253E-2</v>
      </c>
      <c r="N2410" s="7" t="e">
        <f>INDEX('2021 Certified EVM Plan'!G:G,MATCH(B2410,'2021 Certified EVM Plan'!E:E,0))</f>
        <v>#N/A</v>
      </c>
      <c r="O2410" s="7" t="e">
        <f>INDEX('2021 Certified EVM Plan'!M:M,MATCH(B2410,'2021 Certified EVM Plan'!E:E,0))</f>
        <v>#N/A</v>
      </c>
      <c r="P2410" s="7">
        <f t="shared" si="37"/>
        <v>1</v>
      </c>
      <c r="Q2410" s="26" t="e">
        <f>IF(INDEX('2021 Certified EVM Plan'!H:H,MATCH(B2410,'2021 Certified EVM Plan'!E:E,0))=1,M2410,#N/A)</f>
        <v>#N/A</v>
      </c>
      <c r="R2410" s="26" t="e">
        <f>IF(INDEX('2021 Certified EVM Plan'!J:J,MATCH(B2410,'2021 Certified EVM Plan'!E:E,0))=1,M2410,#N/A)</f>
        <v>#N/A</v>
      </c>
      <c r="S2410" s="26" t="e">
        <f>IF(INDEX('2021 Certified EVM Plan'!K:K,MATCH(B2410,'2021 Certified EVM Plan'!E:E,0))=1,M2410,#N/A)</f>
        <v>#N/A</v>
      </c>
    </row>
    <row r="2411" spans="1:19" x14ac:dyDescent="0.25">
      <c r="A2411" s="22" t="s">
        <v>2195</v>
      </c>
      <c r="B2411" s="22">
        <v>8313</v>
      </c>
      <c r="C2411" s="22">
        <v>14</v>
      </c>
      <c r="D2411" s="27">
        <v>5.4548656675148903E-6</v>
      </c>
      <c r="E2411" s="22">
        <v>82841102</v>
      </c>
      <c r="F2411" s="22" t="s">
        <v>2249</v>
      </c>
      <c r="G2411" s="22" t="s">
        <v>2364</v>
      </c>
      <c r="H2411" s="22">
        <v>1442.89167396724</v>
      </c>
      <c r="I2411" s="24">
        <f>'EVM CPZ List'!$D2411*'EVM CPZ List'!$C2411</f>
        <v>7.6368119345208464E-5</v>
      </c>
      <c r="J2411" s="25">
        <f>INDEX('Pivot of Risk Data'!A:A,MATCH('EVM CPZ List'!$B2411,'Pivot of Risk Data'!B:B,0),1)</f>
        <v>2370</v>
      </c>
      <c r="K2411" s="22">
        <f>0.000621371*'EVM CPZ List'!$H2411</f>
        <v>0.89657104234469787</v>
      </c>
      <c r="L2411" s="22">
        <f>L2410+'EVM CPZ List'!$K2411</f>
        <v>24749.465470380514</v>
      </c>
      <c r="M2411" s="22">
        <f>M2410-'EVM CPZ List'!$I2411</f>
        <v>3.1965021645248046E-2</v>
      </c>
      <c r="N2411" s="7" t="e">
        <f>INDEX('2021 Certified EVM Plan'!G:G,MATCH(B2411,'2021 Certified EVM Plan'!E:E,0))</f>
        <v>#N/A</v>
      </c>
      <c r="O2411" s="7" t="e">
        <f>INDEX('2021 Certified EVM Plan'!M:M,MATCH(B2411,'2021 Certified EVM Plan'!E:E,0))</f>
        <v>#N/A</v>
      </c>
      <c r="P2411" s="7">
        <f t="shared" si="37"/>
        <v>1</v>
      </c>
      <c r="Q2411" s="26" t="e">
        <f>IF(INDEX('2021 Certified EVM Plan'!H:H,MATCH(B2411,'2021 Certified EVM Plan'!E:E,0))=1,M2411,#N/A)</f>
        <v>#N/A</v>
      </c>
      <c r="R2411" s="26" t="e">
        <f>IF(INDEX('2021 Certified EVM Plan'!J:J,MATCH(B2411,'2021 Certified EVM Plan'!E:E,0))=1,M2411,#N/A)</f>
        <v>#N/A</v>
      </c>
      <c r="S2411" s="26" t="e">
        <f>IF(INDEX('2021 Certified EVM Plan'!K:K,MATCH(B2411,'2021 Certified EVM Plan'!E:E,0))=1,M2411,#N/A)</f>
        <v>#N/A</v>
      </c>
    </row>
    <row r="2412" spans="1:19" x14ac:dyDescent="0.25">
      <c r="A2412" s="22" t="s">
        <v>964</v>
      </c>
      <c r="B2412" s="22">
        <v>6172</v>
      </c>
      <c r="C2412" s="22">
        <v>4</v>
      </c>
      <c r="D2412" s="27">
        <v>5.4347075015953302E-6</v>
      </c>
      <c r="E2412" s="22">
        <v>42761104</v>
      </c>
      <c r="F2412" s="22" t="s">
        <v>1238</v>
      </c>
      <c r="G2412" s="22" t="s">
        <v>1365</v>
      </c>
      <c r="H2412" s="22">
        <v>322.19944605300702</v>
      </c>
      <c r="I2412" s="24">
        <f>'EVM CPZ List'!$D2412*'EVM CPZ List'!$C2412</f>
        <v>2.1738830006381321E-5</v>
      </c>
      <c r="J2412" s="25">
        <f>INDEX('Pivot of Risk Data'!A:A,MATCH('EVM CPZ List'!$B2412,'Pivot of Risk Data'!B:B,0),1)</f>
        <v>2371</v>
      </c>
      <c r="K2412" s="22">
        <f>0.000621371*'EVM CPZ List'!$H2412</f>
        <v>0.20020539199340304</v>
      </c>
      <c r="L2412" s="22">
        <f>L2411+'EVM CPZ List'!$K2412</f>
        <v>24749.665675772507</v>
      </c>
      <c r="M2412" s="22">
        <f>M2411-'EVM CPZ List'!$I2412</f>
        <v>3.1943282815241662E-2</v>
      </c>
      <c r="N2412" s="7" t="e">
        <f>INDEX('2021 Certified EVM Plan'!G:G,MATCH(B2412,'2021 Certified EVM Plan'!E:E,0))</f>
        <v>#N/A</v>
      </c>
      <c r="O2412" s="7" t="e">
        <f>INDEX('2021 Certified EVM Plan'!M:M,MATCH(B2412,'2021 Certified EVM Plan'!E:E,0))</f>
        <v>#N/A</v>
      </c>
      <c r="P2412" s="7">
        <f t="shared" si="37"/>
        <v>1</v>
      </c>
      <c r="Q2412" s="26" t="e">
        <f>IF(INDEX('2021 Certified EVM Plan'!H:H,MATCH(B2412,'2021 Certified EVM Plan'!E:E,0))=1,M2412,#N/A)</f>
        <v>#N/A</v>
      </c>
      <c r="R2412" s="26" t="e">
        <f>IF(INDEX('2021 Certified EVM Plan'!J:J,MATCH(B2412,'2021 Certified EVM Plan'!E:E,0))=1,M2412,#N/A)</f>
        <v>#N/A</v>
      </c>
      <c r="S2412" s="26" t="e">
        <f>IF(INDEX('2021 Certified EVM Plan'!K:K,MATCH(B2412,'2021 Certified EVM Plan'!E:E,0))=1,M2412,#N/A)</f>
        <v>#N/A</v>
      </c>
    </row>
    <row r="2413" spans="1:19" x14ac:dyDescent="0.25">
      <c r="A2413" s="22" t="s">
        <v>2195</v>
      </c>
      <c r="B2413" s="22">
        <v>1339</v>
      </c>
      <c r="C2413" s="22">
        <v>32</v>
      </c>
      <c r="D2413" s="27">
        <v>5.4173915646883196E-6</v>
      </c>
      <c r="E2413" s="22">
        <v>83622103</v>
      </c>
      <c r="F2413" s="22" t="s">
        <v>2258</v>
      </c>
      <c r="G2413" s="22" t="s">
        <v>2436</v>
      </c>
      <c r="H2413" s="22">
        <v>3816.6305284434502</v>
      </c>
      <c r="I2413" s="24">
        <f>'EVM CPZ List'!$D2413*'EVM CPZ List'!$C2413</f>
        <v>1.7335653007002623E-4</v>
      </c>
      <c r="J2413" s="25">
        <f>INDEX('Pivot of Risk Data'!A:A,MATCH('EVM CPZ List'!$B2413,'Pivot of Risk Data'!B:B,0),1)</f>
        <v>2372</v>
      </c>
      <c r="K2413" s="22">
        <f>0.000621371*'EVM CPZ List'!$H2413</f>
        <v>2.3715435280894352</v>
      </c>
      <c r="L2413" s="22">
        <f>L2412+'EVM CPZ List'!$K2413</f>
        <v>24752.037219300597</v>
      </c>
      <c r="M2413" s="22">
        <f>M2412-'EVM CPZ List'!$I2413</f>
        <v>3.1769926285171633E-2</v>
      </c>
      <c r="N2413" s="7" t="e">
        <f>INDEX('2021 Certified EVM Plan'!G:G,MATCH(B2413,'2021 Certified EVM Plan'!E:E,0))</f>
        <v>#N/A</v>
      </c>
      <c r="O2413" s="7" t="e">
        <f>INDEX('2021 Certified EVM Plan'!M:M,MATCH(B2413,'2021 Certified EVM Plan'!E:E,0))</f>
        <v>#N/A</v>
      </c>
      <c r="P2413" s="7">
        <f t="shared" si="37"/>
        <v>1</v>
      </c>
      <c r="Q2413" s="26" t="e">
        <f>IF(INDEX('2021 Certified EVM Plan'!H:H,MATCH(B2413,'2021 Certified EVM Plan'!E:E,0))=1,M2413,#N/A)</f>
        <v>#N/A</v>
      </c>
      <c r="R2413" s="26" t="e">
        <f>IF(INDEX('2021 Certified EVM Plan'!J:J,MATCH(B2413,'2021 Certified EVM Plan'!E:E,0))=1,M2413,#N/A)</f>
        <v>#N/A</v>
      </c>
      <c r="S2413" s="26" t="e">
        <f>IF(INDEX('2021 Certified EVM Plan'!K:K,MATCH(B2413,'2021 Certified EVM Plan'!E:E,0))=1,M2413,#N/A)</f>
        <v>#N/A</v>
      </c>
    </row>
    <row r="2414" spans="1:19" x14ac:dyDescent="0.25">
      <c r="A2414" s="22" t="s">
        <v>964</v>
      </c>
      <c r="B2414" s="22">
        <v>7418</v>
      </c>
      <c r="C2414" s="22">
        <v>5</v>
      </c>
      <c r="D2414" s="27">
        <v>5.3873481972090701E-6</v>
      </c>
      <c r="E2414" s="22">
        <v>43351106</v>
      </c>
      <c r="F2414" s="22" t="s">
        <v>1139</v>
      </c>
      <c r="G2414" s="22" t="s">
        <v>1604</v>
      </c>
      <c r="H2414" s="22">
        <v>560.25169860356596</v>
      </c>
      <c r="I2414" s="24">
        <f>'EVM CPZ List'!$D2414*'EVM CPZ List'!$C2414</f>
        <v>2.693674098604535E-5</v>
      </c>
      <c r="J2414" s="25">
        <f>INDEX('Pivot of Risk Data'!A:A,MATCH('EVM CPZ List'!$B2414,'Pivot of Risk Data'!B:B,0),1)</f>
        <v>2373</v>
      </c>
      <c r="K2414" s="22">
        <f>0.000621371*'EVM CPZ List'!$H2414</f>
        <v>0.34812415821299642</v>
      </c>
      <c r="L2414" s="22">
        <f>L2413+'EVM CPZ List'!$K2414</f>
        <v>24752.385343458809</v>
      </c>
      <c r="M2414" s="22">
        <f>M2413-'EVM CPZ List'!$I2414</f>
        <v>3.1742989544185585E-2</v>
      </c>
      <c r="N2414" s="7" t="e">
        <f>INDEX('2021 Certified EVM Plan'!G:G,MATCH(B2414,'2021 Certified EVM Plan'!E:E,0))</f>
        <v>#N/A</v>
      </c>
      <c r="O2414" s="7" t="e">
        <f>INDEX('2021 Certified EVM Plan'!M:M,MATCH(B2414,'2021 Certified EVM Plan'!E:E,0))</f>
        <v>#N/A</v>
      </c>
      <c r="P2414" s="7">
        <f t="shared" si="37"/>
        <v>1</v>
      </c>
      <c r="Q2414" s="26" t="e">
        <f>IF(INDEX('2021 Certified EVM Plan'!H:H,MATCH(B2414,'2021 Certified EVM Plan'!E:E,0))=1,M2414,#N/A)</f>
        <v>#N/A</v>
      </c>
      <c r="R2414" s="26" t="e">
        <f>IF(INDEX('2021 Certified EVM Plan'!J:J,MATCH(B2414,'2021 Certified EVM Plan'!E:E,0))=1,M2414,#N/A)</f>
        <v>#N/A</v>
      </c>
      <c r="S2414" s="26" t="e">
        <f>IF(INDEX('2021 Certified EVM Plan'!K:K,MATCH(B2414,'2021 Certified EVM Plan'!E:E,0))=1,M2414,#N/A)</f>
        <v>#N/A</v>
      </c>
    </row>
    <row r="2415" spans="1:19" x14ac:dyDescent="0.25">
      <c r="A2415" s="22" t="s">
        <v>964</v>
      </c>
      <c r="B2415" s="22">
        <v>1711</v>
      </c>
      <c r="C2415" s="22">
        <v>27</v>
      </c>
      <c r="D2415" s="27">
        <v>5.3410716112281102E-6</v>
      </c>
      <c r="E2415" s="22">
        <v>42841111</v>
      </c>
      <c r="F2415" s="22" t="s">
        <v>1351</v>
      </c>
      <c r="G2415" s="22" t="s">
        <v>1453</v>
      </c>
      <c r="H2415" s="22">
        <v>2022.52077781715</v>
      </c>
      <c r="I2415" s="24">
        <f>'EVM CPZ List'!$D2415*'EVM CPZ List'!$C2415</f>
        <v>1.4420893350315897E-4</v>
      </c>
      <c r="J2415" s="25">
        <f>INDEX('Pivot of Risk Data'!A:A,MATCH('EVM CPZ List'!$B2415,'Pivot of Risk Data'!B:B,0),1)</f>
        <v>2374</v>
      </c>
      <c r="K2415" s="22">
        <f>0.000621371*'EVM CPZ List'!$H2415</f>
        <v>1.2567357582330203</v>
      </c>
      <c r="L2415" s="22">
        <f>L2414+'EVM CPZ List'!$K2415</f>
        <v>24753.642079217043</v>
      </c>
      <c r="M2415" s="22">
        <f>M2414-'EVM CPZ List'!$I2415</f>
        <v>3.1598780610682428E-2</v>
      </c>
      <c r="N2415" s="7" t="e">
        <f>INDEX('2021 Certified EVM Plan'!G:G,MATCH(B2415,'2021 Certified EVM Plan'!E:E,0))</f>
        <v>#N/A</v>
      </c>
      <c r="O2415" s="7" t="e">
        <f>INDEX('2021 Certified EVM Plan'!M:M,MATCH(B2415,'2021 Certified EVM Plan'!E:E,0))</f>
        <v>#N/A</v>
      </c>
      <c r="P2415" s="7">
        <f t="shared" si="37"/>
        <v>1</v>
      </c>
      <c r="Q2415" s="26" t="e">
        <f>IF(INDEX('2021 Certified EVM Plan'!H:H,MATCH(B2415,'2021 Certified EVM Plan'!E:E,0))=1,M2415,#N/A)</f>
        <v>#N/A</v>
      </c>
      <c r="R2415" s="26" t="e">
        <f>IF(INDEX('2021 Certified EVM Plan'!J:J,MATCH(B2415,'2021 Certified EVM Plan'!E:E,0))=1,M2415,#N/A)</f>
        <v>#N/A</v>
      </c>
      <c r="S2415" s="26" t="e">
        <f>IF(INDEX('2021 Certified EVM Plan'!K:K,MATCH(B2415,'2021 Certified EVM Plan'!E:E,0))=1,M2415,#N/A)</f>
        <v>#N/A</v>
      </c>
    </row>
    <row r="2416" spans="1:19" x14ac:dyDescent="0.25">
      <c r="A2416" s="22" t="s">
        <v>964</v>
      </c>
      <c r="B2416" s="22">
        <v>1776</v>
      </c>
      <c r="C2416" s="22">
        <v>43</v>
      </c>
      <c r="D2416" s="27">
        <v>5.2922421443674796E-6</v>
      </c>
      <c r="E2416" s="22">
        <v>43211101</v>
      </c>
      <c r="F2416" s="22" t="s">
        <v>1436</v>
      </c>
      <c r="G2416" s="22" t="s">
        <v>1437</v>
      </c>
      <c r="H2416" s="22">
        <v>3766.2763912663199</v>
      </c>
      <c r="I2416" s="24">
        <f>'EVM CPZ List'!$D2416*'EVM CPZ List'!$C2416</f>
        <v>2.2756641220780162E-4</v>
      </c>
      <c r="J2416" s="25">
        <f>INDEX('Pivot of Risk Data'!A:A,MATCH('EVM CPZ List'!$B2416,'Pivot of Risk Data'!B:B,0),1)</f>
        <v>2375</v>
      </c>
      <c r="K2416" s="22">
        <f>0.000621371*'EVM CPZ List'!$H2416</f>
        <v>2.3402549275175444</v>
      </c>
      <c r="L2416" s="22">
        <f>L2415+'EVM CPZ List'!$K2416</f>
        <v>24755.982334144559</v>
      </c>
      <c r="M2416" s="22">
        <f>M2415-'EVM CPZ List'!$I2416</f>
        <v>3.1371214198474627E-2</v>
      </c>
      <c r="N2416" s="7" t="e">
        <f>INDEX('2021 Certified EVM Plan'!G:G,MATCH(B2416,'2021 Certified EVM Plan'!E:E,0))</f>
        <v>#N/A</v>
      </c>
      <c r="O2416" s="7" t="e">
        <f>INDEX('2021 Certified EVM Plan'!M:M,MATCH(B2416,'2021 Certified EVM Plan'!E:E,0))</f>
        <v>#N/A</v>
      </c>
      <c r="P2416" s="7">
        <f t="shared" si="37"/>
        <v>1</v>
      </c>
      <c r="Q2416" s="26" t="e">
        <f>IF(INDEX('2021 Certified EVM Plan'!H:H,MATCH(B2416,'2021 Certified EVM Plan'!E:E,0))=1,M2416,#N/A)</f>
        <v>#N/A</v>
      </c>
      <c r="R2416" s="26" t="e">
        <f>IF(INDEX('2021 Certified EVM Plan'!J:J,MATCH(B2416,'2021 Certified EVM Plan'!E:E,0))=1,M2416,#N/A)</f>
        <v>#N/A</v>
      </c>
      <c r="S2416" s="26" t="e">
        <f>IF(INDEX('2021 Certified EVM Plan'!K:K,MATCH(B2416,'2021 Certified EVM Plan'!E:E,0))=1,M2416,#N/A)</f>
        <v>#N/A</v>
      </c>
    </row>
    <row r="2417" spans="1:19" x14ac:dyDescent="0.25">
      <c r="A2417" s="22" t="s">
        <v>964</v>
      </c>
      <c r="B2417" s="22">
        <v>361</v>
      </c>
      <c r="C2417" s="22">
        <v>9</v>
      </c>
      <c r="D2417" s="27">
        <v>5.2885225991088901E-6</v>
      </c>
      <c r="E2417" s="22">
        <v>192021122</v>
      </c>
      <c r="F2417" s="22" t="s">
        <v>1413</v>
      </c>
      <c r="G2417" s="22" t="s">
        <v>1495</v>
      </c>
      <c r="H2417" s="22">
        <v>701.415753147327</v>
      </c>
      <c r="I2417" s="24">
        <f>'EVM CPZ List'!$D2417*'EVM CPZ List'!$C2417</f>
        <v>4.7596703391980013E-5</v>
      </c>
      <c r="J2417" s="25">
        <f>INDEX('Pivot of Risk Data'!A:A,MATCH('EVM CPZ List'!$B2417,'Pivot of Risk Data'!B:B,0),1)</f>
        <v>2376</v>
      </c>
      <c r="K2417" s="22">
        <f>0.000621371*'EVM CPZ List'!$H2417</f>
        <v>0.43583940794890774</v>
      </c>
      <c r="L2417" s="22">
        <f>L2416+'EVM CPZ List'!$K2417</f>
        <v>24756.418173552509</v>
      </c>
      <c r="M2417" s="22">
        <f>M2416-'EVM CPZ List'!$I2417</f>
        <v>3.1323617495082647E-2</v>
      </c>
      <c r="N2417" s="7" t="e">
        <f>INDEX('2021 Certified EVM Plan'!G:G,MATCH(B2417,'2021 Certified EVM Plan'!E:E,0))</f>
        <v>#N/A</v>
      </c>
      <c r="O2417" s="7" t="e">
        <f>INDEX('2021 Certified EVM Plan'!M:M,MATCH(B2417,'2021 Certified EVM Plan'!E:E,0))</f>
        <v>#N/A</v>
      </c>
      <c r="P2417" s="7">
        <f t="shared" si="37"/>
        <v>1</v>
      </c>
      <c r="Q2417" s="26" t="e">
        <f>IF(INDEX('2021 Certified EVM Plan'!H:H,MATCH(B2417,'2021 Certified EVM Plan'!E:E,0))=1,M2417,#N/A)</f>
        <v>#N/A</v>
      </c>
      <c r="R2417" s="26" t="e">
        <f>IF(INDEX('2021 Certified EVM Plan'!J:J,MATCH(B2417,'2021 Certified EVM Plan'!E:E,0))=1,M2417,#N/A)</f>
        <v>#N/A</v>
      </c>
      <c r="S2417" s="26" t="e">
        <f>IF(INDEX('2021 Certified EVM Plan'!K:K,MATCH(B2417,'2021 Certified EVM Plan'!E:E,0))=1,M2417,#N/A)</f>
        <v>#N/A</v>
      </c>
    </row>
    <row r="2418" spans="1:19" x14ac:dyDescent="0.25">
      <c r="A2418" s="22" t="s">
        <v>964</v>
      </c>
      <c r="B2418" s="22">
        <v>7979</v>
      </c>
      <c r="C2418" s="22">
        <v>28</v>
      </c>
      <c r="D2418" s="27">
        <v>5.2364417196894499E-6</v>
      </c>
      <c r="E2418" s="22">
        <v>42841112</v>
      </c>
      <c r="F2418" s="22" t="s">
        <v>1217</v>
      </c>
      <c r="G2418" s="22" t="s">
        <v>1448</v>
      </c>
      <c r="H2418" s="22">
        <v>2212.4234316018401</v>
      </c>
      <c r="I2418" s="24">
        <f>'EVM CPZ List'!$D2418*'EVM CPZ List'!$C2418</f>
        <v>1.4662036815130461E-4</v>
      </c>
      <c r="J2418" s="25">
        <f>INDEX('Pivot of Risk Data'!A:A,MATCH('EVM CPZ List'!$B2418,'Pivot of Risk Data'!B:B,0),1)</f>
        <v>2377</v>
      </c>
      <c r="K2418" s="22">
        <f>0.000621371*'EVM CPZ List'!$H2418</f>
        <v>1.3747357601178669</v>
      </c>
      <c r="L2418" s="22">
        <f>L2417+'EVM CPZ List'!$K2418</f>
        <v>24757.792909312626</v>
      </c>
      <c r="M2418" s="22">
        <f>M2417-'EVM CPZ List'!$I2418</f>
        <v>3.1176997126931342E-2</v>
      </c>
      <c r="N2418" s="7" t="e">
        <f>INDEX('2021 Certified EVM Plan'!G:G,MATCH(B2418,'2021 Certified EVM Plan'!E:E,0))</f>
        <v>#N/A</v>
      </c>
      <c r="O2418" s="7" t="e">
        <f>INDEX('2021 Certified EVM Plan'!M:M,MATCH(B2418,'2021 Certified EVM Plan'!E:E,0))</f>
        <v>#N/A</v>
      </c>
      <c r="P2418" s="7">
        <f t="shared" si="37"/>
        <v>1</v>
      </c>
      <c r="Q2418" s="26" t="e">
        <f>IF(INDEX('2021 Certified EVM Plan'!H:H,MATCH(B2418,'2021 Certified EVM Plan'!E:E,0))=1,M2418,#N/A)</f>
        <v>#N/A</v>
      </c>
      <c r="R2418" s="26" t="e">
        <f>IF(INDEX('2021 Certified EVM Plan'!J:J,MATCH(B2418,'2021 Certified EVM Plan'!E:E,0))=1,M2418,#N/A)</f>
        <v>#N/A</v>
      </c>
      <c r="S2418" s="26" t="e">
        <f>IF(INDEX('2021 Certified EVM Plan'!K:K,MATCH(B2418,'2021 Certified EVM Plan'!E:E,0))=1,M2418,#N/A)</f>
        <v>#N/A</v>
      </c>
    </row>
    <row r="2419" spans="1:19" x14ac:dyDescent="0.25">
      <c r="A2419" s="22" t="s">
        <v>964</v>
      </c>
      <c r="B2419" s="22">
        <v>364</v>
      </c>
      <c r="C2419" s="22">
        <v>5</v>
      </c>
      <c r="D2419" s="27">
        <v>5.2359572600612099E-6</v>
      </c>
      <c r="E2419" s="22">
        <v>42771114</v>
      </c>
      <c r="F2419" s="22" t="s">
        <v>1286</v>
      </c>
      <c r="G2419" s="22" t="s">
        <v>1355</v>
      </c>
      <c r="H2419" s="22">
        <v>555.57245151728603</v>
      </c>
      <c r="I2419" s="24">
        <f>'EVM CPZ List'!$D2419*'EVM CPZ List'!$C2419</f>
        <v>2.6179786300306049E-5</v>
      </c>
      <c r="J2419" s="25">
        <f>INDEX('Pivot of Risk Data'!A:A,MATCH('EVM CPZ List'!$B2419,'Pivot of Risk Data'!B:B,0),1)</f>
        <v>2378</v>
      </c>
      <c r="K2419" s="22">
        <f>0.000621371*'EVM CPZ List'!$H2419</f>
        <v>0.34521660977174756</v>
      </c>
      <c r="L2419" s="22">
        <f>L2418+'EVM CPZ List'!$K2419</f>
        <v>24758.138125922396</v>
      </c>
      <c r="M2419" s="22">
        <f>M2418-'EVM CPZ List'!$I2419</f>
        <v>3.1150817340631035E-2</v>
      </c>
      <c r="N2419" s="7" t="e">
        <f>INDEX('2021 Certified EVM Plan'!G:G,MATCH(B2419,'2021 Certified EVM Plan'!E:E,0))</f>
        <v>#N/A</v>
      </c>
      <c r="O2419" s="7" t="e">
        <f>INDEX('2021 Certified EVM Plan'!M:M,MATCH(B2419,'2021 Certified EVM Plan'!E:E,0))</f>
        <v>#N/A</v>
      </c>
      <c r="P2419" s="7">
        <f t="shared" si="37"/>
        <v>1</v>
      </c>
      <c r="Q2419" s="26" t="e">
        <f>IF(INDEX('2021 Certified EVM Plan'!H:H,MATCH(B2419,'2021 Certified EVM Plan'!E:E,0))=1,M2419,#N/A)</f>
        <v>#N/A</v>
      </c>
      <c r="R2419" s="26" t="e">
        <f>IF(INDEX('2021 Certified EVM Plan'!J:J,MATCH(B2419,'2021 Certified EVM Plan'!E:E,0))=1,M2419,#N/A)</f>
        <v>#N/A</v>
      </c>
      <c r="S2419" s="26" t="e">
        <f>IF(INDEX('2021 Certified EVM Plan'!K:K,MATCH(B2419,'2021 Certified EVM Plan'!E:E,0))=1,M2419,#N/A)</f>
        <v>#N/A</v>
      </c>
    </row>
    <row r="2420" spans="1:19" x14ac:dyDescent="0.25">
      <c r="A2420" s="22" t="s">
        <v>2195</v>
      </c>
      <c r="B2420" s="22">
        <v>4324</v>
      </c>
      <c r="C2420" s="22">
        <v>77</v>
      </c>
      <c r="D2420" s="27">
        <v>5.2256894191904804E-6</v>
      </c>
      <c r="E2420" s="22">
        <v>182941101</v>
      </c>
      <c r="F2420" s="22" t="s">
        <v>2522</v>
      </c>
      <c r="G2420" s="22" t="s">
        <v>2577</v>
      </c>
      <c r="H2420" s="22">
        <v>9356.9889768849807</v>
      </c>
      <c r="I2420" s="24">
        <f>'EVM CPZ List'!$D2420*'EVM CPZ List'!$C2420</f>
        <v>4.0237808527766698E-4</v>
      </c>
      <c r="J2420" s="25">
        <f>INDEX('Pivot of Risk Data'!A:A,MATCH('EVM CPZ List'!$B2420,'Pivot of Risk Data'!B:B,0),1)</f>
        <v>2379</v>
      </c>
      <c r="K2420" s="22">
        <f>0.000621371*'EVM CPZ List'!$H2420</f>
        <v>5.814161597555997</v>
      </c>
      <c r="L2420" s="22">
        <f>L2419+'EVM CPZ List'!$K2420</f>
        <v>24763.952287519951</v>
      </c>
      <c r="M2420" s="22">
        <f>M2419-'EVM CPZ List'!$I2420</f>
        <v>3.0748439255353366E-2</v>
      </c>
      <c r="N2420" s="7" t="e">
        <f>INDEX('2021 Certified EVM Plan'!G:G,MATCH(B2420,'2021 Certified EVM Plan'!E:E,0))</f>
        <v>#N/A</v>
      </c>
      <c r="O2420" s="7" t="e">
        <f>INDEX('2021 Certified EVM Plan'!M:M,MATCH(B2420,'2021 Certified EVM Plan'!E:E,0))</f>
        <v>#N/A</v>
      </c>
      <c r="P2420" s="7">
        <f t="shared" si="37"/>
        <v>1</v>
      </c>
      <c r="Q2420" s="26" t="e">
        <f>IF(INDEX('2021 Certified EVM Plan'!H:H,MATCH(B2420,'2021 Certified EVM Plan'!E:E,0))=1,M2420,#N/A)</f>
        <v>#N/A</v>
      </c>
      <c r="R2420" s="26" t="e">
        <f>IF(INDEX('2021 Certified EVM Plan'!J:J,MATCH(B2420,'2021 Certified EVM Plan'!E:E,0))=1,M2420,#N/A)</f>
        <v>#N/A</v>
      </c>
      <c r="S2420" s="26" t="e">
        <f>IF(INDEX('2021 Certified EVM Plan'!K:K,MATCH(B2420,'2021 Certified EVM Plan'!E:E,0))=1,M2420,#N/A)</f>
        <v>#N/A</v>
      </c>
    </row>
    <row r="2421" spans="1:19" x14ac:dyDescent="0.25">
      <c r="A2421" s="22" t="s">
        <v>964</v>
      </c>
      <c r="B2421" s="22">
        <v>7630</v>
      </c>
      <c r="C2421" s="22">
        <v>28</v>
      </c>
      <c r="D2421" s="27">
        <v>5.2215875063115899E-6</v>
      </c>
      <c r="E2421" s="22">
        <v>43081101</v>
      </c>
      <c r="F2421" s="22" t="s">
        <v>844</v>
      </c>
      <c r="G2421" s="22" t="s">
        <v>1443</v>
      </c>
      <c r="H2421" s="22">
        <v>3543.5773702905299</v>
      </c>
      <c r="I2421" s="24">
        <f>'EVM CPZ List'!$D2421*'EVM CPZ List'!$C2421</f>
        <v>1.4620445017672452E-4</v>
      </c>
      <c r="J2421" s="25">
        <f>INDEX('Pivot of Risk Data'!A:A,MATCH('EVM CPZ List'!$B2421,'Pivot of Risk Data'!B:B,0),1)</f>
        <v>2380</v>
      </c>
      <c r="K2421" s="22">
        <f>0.000621371*'EVM CPZ List'!$H2421</f>
        <v>2.201876214154797</v>
      </c>
      <c r="L2421" s="22">
        <f>L2420+'EVM CPZ List'!$K2421</f>
        <v>24766.154163734107</v>
      </c>
      <c r="M2421" s="22">
        <f>M2420-'EVM CPZ List'!$I2421</f>
        <v>3.060223480517664E-2</v>
      </c>
      <c r="N2421" s="7" t="e">
        <f>INDEX('2021 Certified EVM Plan'!G:G,MATCH(B2421,'2021 Certified EVM Plan'!E:E,0))</f>
        <v>#N/A</v>
      </c>
      <c r="O2421" s="7" t="e">
        <f>INDEX('2021 Certified EVM Plan'!M:M,MATCH(B2421,'2021 Certified EVM Plan'!E:E,0))</f>
        <v>#N/A</v>
      </c>
      <c r="P2421" s="7">
        <f t="shared" si="37"/>
        <v>1</v>
      </c>
      <c r="Q2421" s="26" t="e">
        <f>IF(INDEX('2021 Certified EVM Plan'!H:H,MATCH(B2421,'2021 Certified EVM Plan'!E:E,0))=1,M2421,#N/A)</f>
        <v>#N/A</v>
      </c>
      <c r="R2421" s="26" t="e">
        <f>IF(INDEX('2021 Certified EVM Plan'!J:J,MATCH(B2421,'2021 Certified EVM Plan'!E:E,0))=1,M2421,#N/A)</f>
        <v>#N/A</v>
      </c>
      <c r="S2421" s="26" t="e">
        <f>IF(INDEX('2021 Certified EVM Plan'!K:K,MATCH(B2421,'2021 Certified EVM Plan'!E:E,0))=1,M2421,#N/A)</f>
        <v>#N/A</v>
      </c>
    </row>
    <row r="2422" spans="1:19" x14ac:dyDescent="0.25">
      <c r="A2422" s="22" t="s">
        <v>2195</v>
      </c>
      <c r="B2422" s="22">
        <v>308</v>
      </c>
      <c r="C2422" s="22">
        <v>8</v>
      </c>
      <c r="D2422" s="27">
        <v>5.2004432302940599E-6</v>
      </c>
      <c r="E2422" s="22">
        <v>83252102</v>
      </c>
      <c r="F2422" s="22" t="s">
        <v>2294</v>
      </c>
      <c r="G2422" s="22" t="s">
        <v>2391</v>
      </c>
      <c r="H2422" s="22">
        <v>590.09544025826494</v>
      </c>
      <c r="I2422" s="24">
        <f>'EVM CPZ List'!$D2422*'EVM CPZ List'!$C2422</f>
        <v>4.1603545842352479E-5</v>
      </c>
      <c r="J2422" s="25">
        <f>INDEX('Pivot of Risk Data'!A:A,MATCH('EVM CPZ List'!$B2422,'Pivot of Risk Data'!B:B,0),1)</f>
        <v>2381</v>
      </c>
      <c r="K2422" s="22">
        <f>0.000621371*'EVM CPZ List'!$H2422</f>
        <v>0.36666819380871835</v>
      </c>
      <c r="L2422" s="22">
        <f>L2421+'EVM CPZ List'!$K2422</f>
        <v>24766.520831927915</v>
      </c>
      <c r="M2422" s="22">
        <f>M2421-'EVM CPZ List'!$I2422</f>
        <v>3.0560631259334288E-2</v>
      </c>
      <c r="N2422" s="7" t="e">
        <f>INDEX('2021 Certified EVM Plan'!G:G,MATCH(B2422,'2021 Certified EVM Plan'!E:E,0))</f>
        <v>#N/A</v>
      </c>
      <c r="O2422" s="7" t="e">
        <f>INDEX('2021 Certified EVM Plan'!M:M,MATCH(B2422,'2021 Certified EVM Plan'!E:E,0))</f>
        <v>#N/A</v>
      </c>
      <c r="P2422" s="7">
        <f t="shared" si="37"/>
        <v>1</v>
      </c>
      <c r="Q2422" s="26" t="e">
        <f>IF(INDEX('2021 Certified EVM Plan'!H:H,MATCH(B2422,'2021 Certified EVM Plan'!E:E,0))=1,M2422,#N/A)</f>
        <v>#N/A</v>
      </c>
      <c r="R2422" s="26" t="e">
        <f>IF(INDEX('2021 Certified EVM Plan'!J:J,MATCH(B2422,'2021 Certified EVM Plan'!E:E,0))=1,M2422,#N/A)</f>
        <v>#N/A</v>
      </c>
      <c r="S2422" s="26" t="e">
        <f>IF(INDEX('2021 Certified EVM Plan'!K:K,MATCH(B2422,'2021 Certified EVM Plan'!E:E,0))=1,M2422,#N/A)</f>
        <v>#N/A</v>
      </c>
    </row>
    <row r="2423" spans="1:19" x14ac:dyDescent="0.25">
      <c r="A2423" s="22" t="s">
        <v>2195</v>
      </c>
      <c r="B2423" s="22">
        <v>8987</v>
      </c>
      <c r="C2423" s="22">
        <v>2</v>
      </c>
      <c r="D2423" s="27">
        <v>5.1732608732617602E-6</v>
      </c>
      <c r="E2423" s="22">
        <v>83622103</v>
      </c>
      <c r="F2423" s="22" t="s">
        <v>2258</v>
      </c>
      <c r="G2423" s="22" t="s">
        <v>2259</v>
      </c>
      <c r="H2423" s="22">
        <v>146.191188158062</v>
      </c>
      <c r="I2423" s="24">
        <f>'EVM CPZ List'!$D2423*'EVM CPZ List'!$C2423</f>
        <v>1.034652174652352E-5</v>
      </c>
      <c r="J2423" s="25">
        <f>INDEX('Pivot of Risk Data'!A:A,MATCH('EVM CPZ List'!$B2423,'Pivot of Risk Data'!B:B,0),1)</f>
        <v>2382</v>
      </c>
      <c r="K2423" s="22">
        <f>0.000621371*'EVM CPZ List'!$H2423</f>
        <v>9.0838964776963141E-2</v>
      </c>
      <c r="L2423" s="22">
        <f>L2422+'EVM CPZ List'!$K2423</f>
        <v>24766.611670892693</v>
      </c>
      <c r="M2423" s="22">
        <f>M2422-'EVM CPZ List'!$I2423</f>
        <v>3.0550284737587766E-2</v>
      </c>
      <c r="N2423" s="7" t="e">
        <f>INDEX('2021 Certified EVM Plan'!G:G,MATCH(B2423,'2021 Certified EVM Plan'!E:E,0))</f>
        <v>#N/A</v>
      </c>
      <c r="O2423" s="7" t="e">
        <f>INDEX('2021 Certified EVM Plan'!M:M,MATCH(B2423,'2021 Certified EVM Plan'!E:E,0))</f>
        <v>#N/A</v>
      </c>
      <c r="P2423" s="7">
        <f t="shared" si="37"/>
        <v>1</v>
      </c>
      <c r="Q2423" s="26" t="e">
        <f>IF(INDEX('2021 Certified EVM Plan'!H:H,MATCH(B2423,'2021 Certified EVM Plan'!E:E,0))=1,M2423,#N/A)</f>
        <v>#N/A</v>
      </c>
      <c r="R2423" s="26" t="e">
        <f>IF(INDEX('2021 Certified EVM Plan'!J:J,MATCH(B2423,'2021 Certified EVM Plan'!E:E,0))=1,M2423,#N/A)</f>
        <v>#N/A</v>
      </c>
      <c r="S2423" s="26" t="e">
        <f>IF(INDEX('2021 Certified EVM Plan'!K:K,MATCH(B2423,'2021 Certified EVM Plan'!E:E,0))=1,M2423,#N/A)</f>
        <v>#N/A</v>
      </c>
    </row>
    <row r="2424" spans="1:19" x14ac:dyDescent="0.25">
      <c r="A2424" s="22" t="s">
        <v>2906</v>
      </c>
      <c r="B2424" s="22">
        <v>4574</v>
      </c>
      <c r="C2424" s="22">
        <v>17</v>
      </c>
      <c r="D2424" s="27">
        <v>5.1020457096285299E-6</v>
      </c>
      <c r="E2424" s="22">
        <v>14692102</v>
      </c>
      <c r="F2424" s="22" t="s">
        <v>3016</v>
      </c>
      <c r="G2424" s="22" t="s">
        <v>3017</v>
      </c>
      <c r="H2424" s="22">
        <v>1130.0389446366901</v>
      </c>
      <c r="I2424" s="24">
        <f>'EVM CPZ List'!$D2424*'EVM CPZ List'!$C2424</f>
        <v>8.6734777063685004E-5</v>
      </c>
      <c r="J2424" s="25">
        <f>INDEX('Pivot of Risk Data'!A:A,MATCH('EVM CPZ List'!$B2424,'Pivot of Risk Data'!B:B,0),1)</f>
        <v>2383</v>
      </c>
      <c r="K2424" s="22">
        <f>0.000621371*'EVM CPZ List'!$H2424</f>
        <v>0.70217342906784475</v>
      </c>
      <c r="L2424" s="22">
        <f>L2423+'EVM CPZ List'!$K2424</f>
        <v>24767.313844321761</v>
      </c>
      <c r="M2424" s="22">
        <f>M2423-'EVM CPZ List'!$I2424</f>
        <v>3.046354996052408E-2</v>
      </c>
      <c r="N2424" s="7" t="e">
        <f>INDEX('2021 Certified EVM Plan'!G:G,MATCH(B2424,'2021 Certified EVM Plan'!E:E,0))</f>
        <v>#N/A</v>
      </c>
      <c r="O2424" s="7" t="e">
        <f>INDEX('2021 Certified EVM Plan'!M:M,MATCH(B2424,'2021 Certified EVM Plan'!E:E,0))</f>
        <v>#N/A</v>
      </c>
      <c r="P2424" s="7">
        <f t="shared" si="37"/>
        <v>1</v>
      </c>
      <c r="Q2424" s="26" t="e">
        <f>IF(INDEX('2021 Certified EVM Plan'!H:H,MATCH(B2424,'2021 Certified EVM Plan'!E:E,0))=1,M2424,#N/A)</f>
        <v>#N/A</v>
      </c>
      <c r="R2424" s="26" t="e">
        <f>IF(INDEX('2021 Certified EVM Plan'!J:J,MATCH(B2424,'2021 Certified EVM Plan'!E:E,0))=1,M2424,#N/A)</f>
        <v>#N/A</v>
      </c>
      <c r="S2424" s="26" t="e">
        <f>IF(INDEX('2021 Certified EVM Plan'!K:K,MATCH(B2424,'2021 Certified EVM Plan'!E:E,0))=1,M2424,#N/A)</f>
        <v>#N/A</v>
      </c>
    </row>
    <row r="2425" spans="1:19" x14ac:dyDescent="0.25">
      <c r="A2425" s="22" t="s">
        <v>2906</v>
      </c>
      <c r="B2425" s="22">
        <v>1451</v>
      </c>
      <c r="C2425" s="22">
        <v>219</v>
      </c>
      <c r="D2425" s="27">
        <v>5.0630728213458802E-6</v>
      </c>
      <c r="E2425" s="22">
        <v>14671101</v>
      </c>
      <c r="F2425" s="22" t="s">
        <v>3134</v>
      </c>
      <c r="G2425" s="22" t="s">
        <v>3182</v>
      </c>
      <c r="H2425" s="22">
        <v>22159.202873050999</v>
      </c>
      <c r="I2425" s="24">
        <f>'EVM CPZ List'!$D2425*'EVM CPZ List'!$C2425</f>
        <v>1.1088129478747477E-3</v>
      </c>
      <c r="J2425" s="25">
        <f>INDEX('Pivot of Risk Data'!A:A,MATCH('EVM CPZ List'!$B2425,'Pivot of Risk Data'!B:B,0),1)</f>
        <v>2384</v>
      </c>
      <c r="K2425" s="22">
        <f>0.000621371*'EVM CPZ List'!$H2425</f>
        <v>13.769086048430573</v>
      </c>
      <c r="L2425" s="22">
        <f>L2424+'EVM CPZ List'!$K2425</f>
        <v>24781.08293037019</v>
      </c>
      <c r="M2425" s="22">
        <f>M2424-'EVM CPZ List'!$I2425</f>
        <v>2.9354737012649332E-2</v>
      </c>
      <c r="N2425" s="7" t="e">
        <f>INDEX('2021 Certified EVM Plan'!G:G,MATCH(B2425,'2021 Certified EVM Plan'!E:E,0))</f>
        <v>#N/A</v>
      </c>
      <c r="O2425" s="7" t="e">
        <f>INDEX('2021 Certified EVM Plan'!M:M,MATCH(B2425,'2021 Certified EVM Plan'!E:E,0))</f>
        <v>#N/A</v>
      </c>
      <c r="P2425" s="7">
        <f t="shared" si="37"/>
        <v>1</v>
      </c>
      <c r="Q2425" s="26" t="e">
        <f>IF(INDEX('2021 Certified EVM Plan'!H:H,MATCH(B2425,'2021 Certified EVM Plan'!E:E,0))=1,M2425,#N/A)</f>
        <v>#N/A</v>
      </c>
      <c r="R2425" s="26" t="e">
        <f>IF(INDEX('2021 Certified EVM Plan'!J:J,MATCH(B2425,'2021 Certified EVM Plan'!E:E,0))=1,M2425,#N/A)</f>
        <v>#N/A</v>
      </c>
      <c r="S2425" s="26" t="e">
        <f>IF(INDEX('2021 Certified EVM Plan'!K:K,MATCH(B2425,'2021 Certified EVM Plan'!E:E,0))=1,M2425,#N/A)</f>
        <v>#N/A</v>
      </c>
    </row>
    <row r="2426" spans="1:19" x14ac:dyDescent="0.25">
      <c r="A2426" s="22" t="s">
        <v>2906</v>
      </c>
      <c r="B2426" s="22">
        <v>3285</v>
      </c>
      <c r="C2426" s="22">
        <v>18</v>
      </c>
      <c r="D2426" s="27">
        <v>5.0100774597656697E-6</v>
      </c>
      <c r="E2426" s="22">
        <v>14662108</v>
      </c>
      <c r="F2426" s="22" t="s">
        <v>2972</v>
      </c>
      <c r="G2426" s="22" t="s">
        <v>3065</v>
      </c>
      <c r="H2426" s="22">
        <v>1348.3115437696299</v>
      </c>
      <c r="I2426" s="24">
        <f>'EVM CPZ List'!$D2426*'EVM CPZ List'!$C2426</f>
        <v>9.0181394275782049E-5</v>
      </c>
      <c r="J2426" s="25">
        <f>INDEX('Pivot of Risk Data'!A:A,MATCH('EVM CPZ List'!$B2426,'Pivot of Risk Data'!B:B,0),1)</f>
        <v>2385</v>
      </c>
      <c r="K2426" s="22">
        <f>0.000621371*'EVM CPZ List'!$H2426</f>
        <v>0.83780169226367873</v>
      </c>
      <c r="L2426" s="22">
        <f>L2425+'EVM CPZ List'!$K2426</f>
        <v>24781.920732062455</v>
      </c>
      <c r="M2426" s="22">
        <f>M2425-'EVM CPZ List'!$I2426</f>
        <v>2.9264555618373551E-2</v>
      </c>
      <c r="N2426" s="7" t="e">
        <f>INDEX('2021 Certified EVM Plan'!G:G,MATCH(B2426,'2021 Certified EVM Plan'!E:E,0))</f>
        <v>#N/A</v>
      </c>
      <c r="O2426" s="7" t="e">
        <f>INDEX('2021 Certified EVM Plan'!M:M,MATCH(B2426,'2021 Certified EVM Plan'!E:E,0))</f>
        <v>#N/A</v>
      </c>
      <c r="P2426" s="7">
        <f t="shared" si="37"/>
        <v>1</v>
      </c>
      <c r="Q2426" s="26" t="e">
        <f>IF(INDEX('2021 Certified EVM Plan'!H:H,MATCH(B2426,'2021 Certified EVM Plan'!E:E,0))=1,M2426,#N/A)</f>
        <v>#N/A</v>
      </c>
      <c r="R2426" s="26" t="e">
        <f>IF(INDEX('2021 Certified EVM Plan'!J:J,MATCH(B2426,'2021 Certified EVM Plan'!E:E,0))=1,M2426,#N/A)</f>
        <v>#N/A</v>
      </c>
      <c r="S2426" s="26" t="e">
        <f>IF(INDEX('2021 Certified EVM Plan'!K:K,MATCH(B2426,'2021 Certified EVM Plan'!E:E,0))=1,M2426,#N/A)</f>
        <v>#N/A</v>
      </c>
    </row>
    <row r="2427" spans="1:19" x14ac:dyDescent="0.25">
      <c r="A2427" s="22" t="s">
        <v>2195</v>
      </c>
      <c r="B2427" s="22">
        <v>6149</v>
      </c>
      <c r="C2427" s="22">
        <v>15</v>
      </c>
      <c r="D2427" s="27">
        <v>5.0044111320769496E-6</v>
      </c>
      <c r="E2427" s="22">
        <v>83692105</v>
      </c>
      <c r="F2427" s="22" t="s">
        <v>2312</v>
      </c>
      <c r="G2427" s="22" t="s">
        <v>2386</v>
      </c>
      <c r="H2427" s="22">
        <v>1881.1604569210699</v>
      </c>
      <c r="I2427" s="24">
        <f>'EVM CPZ List'!$D2427*'EVM CPZ List'!$C2427</f>
        <v>7.5066166981154248E-5</v>
      </c>
      <c r="J2427" s="25">
        <f>INDEX('Pivot of Risk Data'!A:A,MATCH('EVM CPZ List'!$B2427,'Pivot of Risk Data'!B:B,0),1)</f>
        <v>2386</v>
      </c>
      <c r="K2427" s="22">
        <f>0.000621371*'EVM CPZ List'!$H2427</f>
        <v>1.1688985542775021</v>
      </c>
      <c r="L2427" s="22">
        <f>L2426+'EVM CPZ List'!$K2427</f>
        <v>24783.089630616734</v>
      </c>
      <c r="M2427" s="22">
        <f>M2426-'EVM CPZ List'!$I2427</f>
        <v>2.9189489451392398E-2</v>
      </c>
      <c r="N2427" s="7" t="e">
        <f>INDEX('2021 Certified EVM Plan'!G:G,MATCH(B2427,'2021 Certified EVM Plan'!E:E,0))</f>
        <v>#N/A</v>
      </c>
      <c r="O2427" s="7" t="e">
        <f>INDEX('2021 Certified EVM Plan'!M:M,MATCH(B2427,'2021 Certified EVM Plan'!E:E,0))</f>
        <v>#N/A</v>
      </c>
      <c r="P2427" s="7">
        <f t="shared" si="37"/>
        <v>1</v>
      </c>
      <c r="Q2427" s="26" t="e">
        <f>IF(INDEX('2021 Certified EVM Plan'!H:H,MATCH(B2427,'2021 Certified EVM Plan'!E:E,0))=1,M2427,#N/A)</f>
        <v>#N/A</v>
      </c>
      <c r="R2427" s="26" t="e">
        <f>IF(INDEX('2021 Certified EVM Plan'!J:J,MATCH(B2427,'2021 Certified EVM Plan'!E:E,0))=1,M2427,#N/A)</f>
        <v>#N/A</v>
      </c>
      <c r="S2427" s="26" t="e">
        <f>IF(INDEX('2021 Certified EVM Plan'!K:K,MATCH(B2427,'2021 Certified EVM Plan'!E:E,0))=1,M2427,#N/A)</f>
        <v>#N/A</v>
      </c>
    </row>
    <row r="2428" spans="1:19" x14ac:dyDescent="0.25">
      <c r="A2428" s="22" t="s">
        <v>8</v>
      </c>
      <c r="B2428" s="22">
        <v>7769</v>
      </c>
      <c r="C2428" s="22">
        <v>2</v>
      </c>
      <c r="D2428" s="27">
        <v>4.9885921729614798E-6</v>
      </c>
      <c r="E2428" s="22">
        <v>152481103</v>
      </c>
      <c r="F2428" s="22" t="s">
        <v>9</v>
      </c>
      <c r="G2428" s="22" t="s">
        <v>489</v>
      </c>
      <c r="H2428" s="22">
        <v>2321.7397159460802</v>
      </c>
      <c r="I2428" s="24">
        <f>'EVM CPZ List'!$D2428*'EVM CPZ List'!$C2428</f>
        <v>9.9771843459229595E-6</v>
      </c>
      <c r="J2428" s="25">
        <f>INDEX('Pivot of Risk Data'!A:A,MATCH('EVM CPZ List'!$B2428,'Pivot of Risk Data'!B:B,0),1)</f>
        <v>2387</v>
      </c>
      <c r="K2428" s="22">
        <f>0.000621371*'EVM CPZ List'!$H2428</f>
        <v>1.4426617290371317</v>
      </c>
      <c r="L2428" s="22">
        <f>L2427+'EVM CPZ List'!$K2428</f>
        <v>24784.532292345772</v>
      </c>
      <c r="M2428" s="22">
        <f>M2427-'EVM CPZ List'!$I2428</f>
        <v>2.9179512267046476E-2</v>
      </c>
      <c r="N2428" s="7" t="e">
        <f>INDEX('2021 Certified EVM Plan'!G:G,MATCH(B2428,'2021 Certified EVM Plan'!E:E,0))</f>
        <v>#N/A</v>
      </c>
      <c r="O2428" s="7" t="e">
        <f>INDEX('2021 Certified EVM Plan'!M:M,MATCH(B2428,'2021 Certified EVM Plan'!E:E,0))</f>
        <v>#N/A</v>
      </c>
      <c r="P2428" s="7">
        <f t="shared" si="37"/>
        <v>1</v>
      </c>
      <c r="Q2428" s="26" t="e">
        <f>IF(INDEX('2021 Certified EVM Plan'!H:H,MATCH(B2428,'2021 Certified EVM Plan'!E:E,0))=1,M2428,#N/A)</f>
        <v>#N/A</v>
      </c>
      <c r="R2428" s="26" t="e">
        <f>IF(INDEX('2021 Certified EVM Plan'!J:J,MATCH(B2428,'2021 Certified EVM Plan'!E:E,0))=1,M2428,#N/A)</f>
        <v>#N/A</v>
      </c>
      <c r="S2428" s="26" t="e">
        <f>IF(INDEX('2021 Certified EVM Plan'!K:K,MATCH(B2428,'2021 Certified EVM Plan'!E:E,0))=1,M2428,#N/A)</f>
        <v>#N/A</v>
      </c>
    </row>
    <row r="2429" spans="1:19" x14ac:dyDescent="0.25">
      <c r="A2429" s="22" t="s">
        <v>2906</v>
      </c>
      <c r="B2429" s="22">
        <v>1182</v>
      </c>
      <c r="C2429" s="22">
        <v>1</v>
      </c>
      <c r="D2429" s="27">
        <v>4.8972524469463198E-6</v>
      </c>
      <c r="E2429" s="22">
        <v>43292103</v>
      </c>
      <c r="F2429" s="22" t="s">
        <v>2948</v>
      </c>
      <c r="G2429" s="22" t="s">
        <v>3210</v>
      </c>
      <c r="H2429" s="22">
        <v>20.0122765603411</v>
      </c>
      <c r="I2429" s="24">
        <f>'EVM CPZ List'!$D2429*'EVM CPZ List'!$C2429</f>
        <v>4.8972524469463198E-6</v>
      </c>
      <c r="J2429" s="25">
        <f>INDEX('Pivot of Risk Data'!A:A,MATCH('EVM CPZ List'!$B2429,'Pivot of Risk Data'!B:B,0),1)</f>
        <v>2388</v>
      </c>
      <c r="K2429" s="22">
        <f>0.000621371*'EVM CPZ List'!$H2429</f>
        <v>1.243504829857571E-2</v>
      </c>
      <c r="L2429" s="22">
        <f>L2428+'EVM CPZ List'!$K2429</f>
        <v>24784.54472739407</v>
      </c>
      <c r="M2429" s="22">
        <f>M2428-'EVM CPZ List'!$I2429</f>
        <v>2.9174615014599531E-2</v>
      </c>
      <c r="N2429" s="7" t="e">
        <f>INDEX('2021 Certified EVM Plan'!G:G,MATCH(B2429,'2021 Certified EVM Plan'!E:E,0))</f>
        <v>#N/A</v>
      </c>
      <c r="O2429" s="7" t="e">
        <f>INDEX('2021 Certified EVM Plan'!M:M,MATCH(B2429,'2021 Certified EVM Plan'!E:E,0))</f>
        <v>#N/A</v>
      </c>
      <c r="P2429" s="7">
        <f t="shared" si="37"/>
        <v>1</v>
      </c>
      <c r="Q2429" s="26" t="e">
        <f>IF(INDEX('2021 Certified EVM Plan'!H:H,MATCH(B2429,'2021 Certified EVM Plan'!E:E,0))=1,M2429,#N/A)</f>
        <v>#N/A</v>
      </c>
      <c r="R2429" s="26" t="e">
        <f>IF(INDEX('2021 Certified EVM Plan'!J:J,MATCH(B2429,'2021 Certified EVM Plan'!E:E,0))=1,M2429,#N/A)</f>
        <v>#N/A</v>
      </c>
      <c r="S2429" s="26" t="e">
        <f>IF(INDEX('2021 Certified EVM Plan'!K:K,MATCH(B2429,'2021 Certified EVM Plan'!E:E,0))=1,M2429,#N/A)</f>
        <v>#N/A</v>
      </c>
    </row>
    <row r="2430" spans="1:19" x14ac:dyDescent="0.25">
      <c r="A2430" s="22" t="s">
        <v>964</v>
      </c>
      <c r="B2430" s="22">
        <v>7309</v>
      </c>
      <c r="C2430" s="22">
        <v>1</v>
      </c>
      <c r="D2430" s="27">
        <v>4.8970421888648596E-6</v>
      </c>
      <c r="E2430" s="22">
        <v>42631109</v>
      </c>
      <c r="F2430" s="22" t="s">
        <v>1585</v>
      </c>
      <c r="G2430" s="22" t="s">
        <v>1586</v>
      </c>
      <c r="H2430" s="22">
        <v>2889.9767502795298</v>
      </c>
      <c r="I2430" s="24">
        <f>'EVM CPZ List'!$D2430*'EVM CPZ List'!$C2430</f>
        <v>4.8970421888648596E-6</v>
      </c>
      <c r="J2430" s="25">
        <f>INDEX('Pivot of Risk Data'!A:A,MATCH('EVM CPZ List'!$B2430,'Pivot of Risk Data'!B:B,0),1)</f>
        <v>2389</v>
      </c>
      <c r="K2430" s="22">
        <f>0.000621371*'EVM CPZ List'!$H2430</f>
        <v>1.7957477432979418</v>
      </c>
      <c r="L2430" s="22">
        <f>L2429+'EVM CPZ List'!$K2430</f>
        <v>24786.340475137367</v>
      </c>
      <c r="M2430" s="22">
        <f>M2429-'EVM CPZ List'!$I2430</f>
        <v>2.9169717972410667E-2</v>
      </c>
      <c r="N2430" s="7" t="e">
        <f>INDEX('2021 Certified EVM Plan'!G:G,MATCH(B2430,'2021 Certified EVM Plan'!E:E,0))</f>
        <v>#N/A</v>
      </c>
      <c r="O2430" s="7" t="e">
        <f>INDEX('2021 Certified EVM Plan'!M:M,MATCH(B2430,'2021 Certified EVM Plan'!E:E,0))</f>
        <v>#N/A</v>
      </c>
      <c r="P2430" s="7">
        <f t="shared" si="37"/>
        <v>1</v>
      </c>
      <c r="Q2430" s="26" t="e">
        <f>IF(INDEX('2021 Certified EVM Plan'!H:H,MATCH(B2430,'2021 Certified EVM Plan'!E:E,0))=1,M2430,#N/A)</f>
        <v>#N/A</v>
      </c>
      <c r="R2430" s="26" t="e">
        <f>IF(INDEX('2021 Certified EVM Plan'!J:J,MATCH(B2430,'2021 Certified EVM Plan'!E:E,0))=1,M2430,#N/A)</f>
        <v>#N/A</v>
      </c>
      <c r="S2430" s="26" t="e">
        <f>IF(INDEX('2021 Certified EVM Plan'!K:K,MATCH(B2430,'2021 Certified EVM Plan'!E:E,0))=1,M2430,#N/A)</f>
        <v>#N/A</v>
      </c>
    </row>
    <row r="2431" spans="1:19" x14ac:dyDescent="0.25">
      <c r="A2431" s="22" t="s">
        <v>2906</v>
      </c>
      <c r="B2431" s="22">
        <v>391</v>
      </c>
      <c r="C2431" s="22">
        <v>2</v>
      </c>
      <c r="D2431" s="27">
        <v>4.8821220552018703E-6</v>
      </c>
      <c r="E2431" s="22">
        <v>14161104</v>
      </c>
      <c r="F2431" s="22" t="s">
        <v>3428</v>
      </c>
      <c r="G2431" s="22" t="s">
        <v>3429</v>
      </c>
      <c r="H2431" s="22">
        <v>0</v>
      </c>
      <c r="I2431" s="24">
        <f>'EVM CPZ List'!$D2431*'EVM CPZ List'!$C2431</f>
        <v>9.7642441104037405E-6</v>
      </c>
      <c r="J2431" s="25">
        <f>INDEX('Pivot of Risk Data'!A:A,MATCH('EVM CPZ List'!$B2431,'Pivot of Risk Data'!B:B,0),1)</f>
        <v>2390</v>
      </c>
      <c r="K2431" s="22">
        <f>0.000621371*'EVM CPZ List'!$H2431</f>
        <v>0</v>
      </c>
      <c r="L2431" s="22">
        <f>L2430+'EVM CPZ List'!$K2431</f>
        <v>24786.340475137367</v>
      </c>
      <c r="M2431" s="22">
        <f>M2430-'EVM CPZ List'!$I2431</f>
        <v>2.9159953728300263E-2</v>
      </c>
      <c r="N2431" s="7" t="e">
        <f>INDEX('2021 Certified EVM Plan'!G:G,MATCH(B2431,'2021 Certified EVM Plan'!E:E,0))</f>
        <v>#N/A</v>
      </c>
      <c r="O2431" s="7" t="e">
        <f>INDEX('2021 Certified EVM Plan'!M:M,MATCH(B2431,'2021 Certified EVM Plan'!E:E,0))</f>
        <v>#N/A</v>
      </c>
      <c r="P2431" s="7">
        <f t="shared" si="37"/>
        <v>1</v>
      </c>
      <c r="Q2431" s="26" t="e">
        <f>IF(INDEX('2021 Certified EVM Plan'!H:H,MATCH(B2431,'2021 Certified EVM Plan'!E:E,0))=1,M2431,#N/A)</f>
        <v>#N/A</v>
      </c>
      <c r="R2431" s="26" t="e">
        <f>IF(INDEX('2021 Certified EVM Plan'!J:J,MATCH(B2431,'2021 Certified EVM Plan'!E:E,0))=1,M2431,#N/A)</f>
        <v>#N/A</v>
      </c>
      <c r="S2431" s="26" t="e">
        <f>IF(INDEX('2021 Certified EVM Plan'!K:K,MATCH(B2431,'2021 Certified EVM Plan'!E:E,0))=1,M2431,#N/A)</f>
        <v>#N/A</v>
      </c>
    </row>
    <row r="2432" spans="1:19" x14ac:dyDescent="0.25">
      <c r="A2432" s="22" t="s">
        <v>2195</v>
      </c>
      <c r="B2432" s="22">
        <v>429</v>
      </c>
      <c r="C2432" s="22">
        <v>96</v>
      </c>
      <c r="D2432" s="27">
        <v>4.8688593801132099E-6</v>
      </c>
      <c r="E2432" s="22">
        <v>83371107</v>
      </c>
      <c r="F2432" s="22" t="s">
        <v>2438</v>
      </c>
      <c r="G2432" s="22" t="s">
        <v>2628</v>
      </c>
      <c r="H2432" s="22">
        <v>9086.0613707852408</v>
      </c>
      <c r="I2432" s="24">
        <f>'EVM CPZ List'!$D2432*'EVM CPZ List'!$C2432</f>
        <v>4.6741050049086818E-4</v>
      </c>
      <c r="J2432" s="25">
        <f>INDEX('Pivot of Risk Data'!A:A,MATCH('EVM CPZ List'!$B2432,'Pivot of Risk Data'!B:B,0),1)</f>
        <v>2391</v>
      </c>
      <c r="K2432" s="22">
        <f>0.000621371*'EVM CPZ List'!$H2432</f>
        <v>5.6458150400261964</v>
      </c>
      <c r="L2432" s="22">
        <f>L2431+'EVM CPZ List'!$K2432</f>
        <v>24791.986290177392</v>
      </c>
      <c r="M2432" s="22">
        <f>M2431-'EVM CPZ List'!$I2432</f>
        <v>2.8692543227809394E-2</v>
      </c>
      <c r="N2432" s="7" t="e">
        <f>INDEX('2021 Certified EVM Plan'!G:G,MATCH(B2432,'2021 Certified EVM Plan'!E:E,0))</f>
        <v>#N/A</v>
      </c>
      <c r="O2432" s="7" t="e">
        <f>INDEX('2021 Certified EVM Plan'!M:M,MATCH(B2432,'2021 Certified EVM Plan'!E:E,0))</f>
        <v>#N/A</v>
      </c>
      <c r="P2432" s="7">
        <f t="shared" si="37"/>
        <v>1</v>
      </c>
      <c r="Q2432" s="26" t="e">
        <f>IF(INDEX('2021 Certified EVM Plan'!H:H,MATCH(B2432,'2021 Certified EVM Plan'!E:E,0))=1,M2432,#N/A)</f>
        <v>#N/A</v>
      </c>
      <c r="R2432" s="26" t="e">
        <f>IF(INDEX('2021 Certified EVM Plan'!J:J,MATCH(B2432,'2021 Certified EVM Plan'!E:E,0))=1,M2432,#N/A)</f>
        <v>#N/A</v>
      </c>
      <c r="S2432" s="26" t="e">
        <f>IF(INDEX('2021 Certified EVM Plan'!K:K,MATCH(B2432,'2021 Certified EVM Plan'!E:E,0))=1,M2432,#N/A)</f>
        <v>#N/A</v>
      </c>
    </row>
    <row r="2433" spans="1:19" x14ac:dyDescent="0.25">
      <c r="A2433" s="22" t="s">
        <v>964</v>
      </c>
      <c r="B2433" s="22">
        <v>524</v>
      </c>
      <c r="C2433" s="22">
        <v>15</v>
      </c>
      <c r="D2433" s="27">
        <v>4.86173368826588E-6</v>
      </c>
      <c r="E2433" s="22">
        <v>43361104</v>
      </c>
      <c r="F2433" s="22" t="s">
        <v>1145</v>
      </c>
      <c r="G2433" s="22" t="s">
        <v>1146</v>
      </c>
      <c r="H2433" s="22">
        <v>1626.6223174178399</v>
      </c>
      <c r="I2433" s="24">
        <f>'EVM CPZ List'!$D2433*'EVM CPZ List'!$C2433</f>
        <v>7.2926005323988198E-5</v>
      </c>
      <c r="J2433" s="25">
        <f>INDEX('Pivot of Risk Data'!A:A,MATCH('EVM CPZ List'!$B2433,'Pivot of Risk Data'!B:B,0),1)</f>
        <v>2392</v>
      </c>
      <c r="K2433" s="22">
        <f>0.000621371*'EVM CPZ List'!$H2433</f>
        <v>1.0107359359962407</v>
      </c>
      <c r="L2433" s="22">
        <f>L2432+'EVM CPZ List'!$K2433</f>
        <v>24792.997026113389</v>
      </c>
      <c r="M2433" s="22">
        <f>M2432-'EVM CPZ List'!$I2433</f>
        <v>2.8619617222485405E-2</v>
      </c>
      <c r="N2433" s="7" t="e">
        <f>INDEX('2021 Certified EVM Plan'!G:G,MATCH(B2433,'2021 Certified EVM Plan'!E:E,0))</f>
        <v>#N/A</v>
      </c>
      <c r="O2433" s="7" t="e">
        <f>INDEX('2021 Certified EVM Plan'!M:M,MATCH(B2433,'2021 Certified EVM Plan'!E:E,0))</f>
        <v>#N/A</v>
      </c>
      <c r="P2433" s="7">
        <f t="shared" si="37"/>
        <v>1</v>
      </c>
      <c r="Q2433" s="26" t="e">
        <f>IF(INDEX('2021 Certified EVM Plan'!H:H,MATCH(B2433,'2021 Certified EVM Plan'!E:E,0))=1,M2433,#N/A)</f>
        <v>#N/A</v>
      </c>
      <c r="R2433" s="26" t="e">
        <f>IF(INDEX('2021 Certified EVM Plan'!J:J,MATCH(B2433,'2021 Certified EVM Plan'!E:E,0))=1,M2433,#N/A)</f>
        <v>#N/A</v>
      </c>
      <c r="S2433" s="26" t="e">
        <f>IF(INDEX('2021 Certified EVM Plan'!K:K,MATCH(B2433,'2021 Certified EVM Plan'!E:E,0))=1,M2433,#N/A)</f>
        <v>#N/A</v>
      </c>
    </row>
    <row r="2434" spans="1:19" x14ac:dyDescent="0.25">
      <c r="A2434" s="22" t="s">
        <v>2195</v>
      </c>
      <c r="B2434" s="22">
        <v>2769</v>
      </c>
      <c r="C2434" s="22">
        <v>106</v>
      </c>
      <c r="D2434" s="27">
        <v>4.78935068660039E-6</v>
      </c>
      <c r="E2434" s="22">
        <v>83432101</v>
      </c>
      <c r="F2434" s="22" t="s">
        <v>2395</v>
      </c>
      <c r="G2434" s="22" t="s">
        <v>2664</v>
      </c>
      <c r="H2434" s="22">
        <v>12241.6476588431</v>
      </c>
      <c r="I2434" s="24">
        <f>'EVM CPZ List'!$D2434*'EVM CPZ List'!$C2434</f>
        <v>5.076711727796413E-4</v>
      </c>
      <c r="J2434" s="25">
        <f>INDEX('Pivot of Risk Data'!A:A,MATCH('EVM CPZ List'!$B2434,'Pivot of Risk Data'!B:B,0),1)</f>
        <v>2393</v>
      </c>
      <c r="K2434" s="22">
        <f>0.000621371*'EVM CPZ List'!$H2434</f>
        <v>7.6066048474229957</v>
      </c>
      <c r="L2434" s="22">
        <f>L2433+'EVM CPZ List'!$K2434</f>
        <v>24800.603630960813</v>
      </c>
      <c r="M2434" s="22">
        <f>M2433-'EVM CPZ List'!$I2434</f>
        <v>2.8111946049705763E-2</v>
      </c>
      <c r="N2434" s="7" t="e">
        <f>INDEX('2021 Certified EVM Plan'!G:G,MATCH(B2434,'2021 Certified EVM Plan'!E:E,0))</f>
        <v>#N/A</v>
      </c>
      <c r="O2434" s="7" t="e">
        <f>INDEX('2021 Certified EVM Plan'!M:M,MATCH(B2434,'2021 Certified EVM Plan'!E:E,0))</f>
        <v>#N/A</v>
      </c>
      <c r="P2434" s="7">
        <f t="shared" ref="P2434:P2497" si="38">COUNTIF(B:B,B2434)</f>
        <v>1</v>
      </c>
      <c r="Q2434" s="26" t="e">
        <f>IF(INDEX('2021 Certified EVM Plan'!H:H,MATCH(B2434,'2021 Certified EVM Plan'!E:E,0))=1,M2434,#N/A)</f>
        <v>#N/A</v>
      </c>
      <c r="R2434" s="26" t="e">
        <f>IF(INDEX('2021 Certified EVM Plan'!J:J,MATCH(B2434,'2021 Certified EVM Plan'!E:E,0))=1,M2434,#N/A)</f>
        <v>#N/A</v>
      </c>
      <c r="S2434" s="26" t="e">
        <f>IF(INDEX('2021 Certified EVM Plan'!K:K,MATCH(B2434,'2021 Certified EVM Plan'!E:E,0))=1,M2434,#N/A)</f>
        <v>#N/A</v>
      </c>
    </row>
    <row r="2435" spans="1:19" x14ac:dyDescent="0.25">
      <c r="A2435" s="22" t="s">
        <v>964</v>
      </c>
      <c r="B2435" s="22">
        <v>2728</v>
      </c>
      <c r="C2435" s="22">
        <v>7</v>
      </c>
      <c r="D2435" s="27">
        <v>4.7854841865885898E-6</v>
      </c>
      <c r="E2435" s="22">
        <v>192251102</v>
      </c>
      <c r="F2435" s="22" t="s">
        <v>1289</v>
      </c>
      <c r="G2435" s="22" t="s">
        <v>1290</v>
      </c>
      <c r="H2435" s="22">
        <v>655.88029323592605</v>
      </c>
      <c r="I2435" s="24">
        <f>'EVM CPZ List'!$D2435*'EVM CPZ List'!$C2435</f>
        <v>3.3498389306120127E-5</v>
      </c>
      <c r="J2435" s="25">
        <f>INDEX('Pivot of Risk Data'!A:A,MATCH('EVM CPZ List'!$B2435,'Pivot of Risk Data'!B:B,0),1)</f>
        <v>2394</v>
      </c>
      <c r="K2435" s="22">
        <f>0.000621371*'EVM CPZ List'!$H2435</f>
        <v>0.40754499368830061</v>
      </c>
      <c r="L2435" s="22">
        <f>L2434+'EVM CPZ List'!$K2435</f>
        <v>24801.011175954503</v>
      </c>
      <c r="M2435" s="22">
        <f>M2434-'EVM CPZ List'!$I2435</f>
        <v>2.8078447660399644E-2</v>
      </c>
      <c r="N2435" s="7" t="e">
        <f>INDEX('2021 Certified EVM Plan'!G:G,MATCH(B2435,'2021 Certified EVM Plan'!E:E,0))</f>
        <v>#N/A</v>
      </c>
      <c r="O2435" s="7" t="e">
        <f>INDEX('2021 Certified EVM Plan'!M:M,MATCH(B2435,'2021 Certified EVM Plan'!E:E,0))</f>
        <v>#N/A</v>
      </c>
      <c r="P2435" s="7">
        <f t="shared" si="38"/>
        <v>1</v>
      </c>
      <c r="Q2435" s="26" t="e">
        <f>IF(INDEX('2021 Certified EVM Plan'!H:H,MATCH(B2435,'2021 Certified EVM Plan'!E:E,0))=1,M2435,#N/A)</f>
        <v>#N/A</v>
      </c>
      <c r="R2435" s="26" t="e">
        <f>IF(INDEX('2021 Certified EVM Plan'!J:J,MATCH(B2435,'2021 Certified EVM Plan'!E:E,0))=1,M2435,#N/A)</f>
        <v>#N/A</v>
      </c>
      <c r="S2435" s="26" t="e">
        <f>IF(INDEX('2021 Certified EVM Plan'!K:K,MATCH(B2435,'2021 Certified EVM Plan'!E:E,0))=1,M2435,#N/A)</f>
        <v>#N/A</v>
      </c>
    </row>
    <row r="2436" spans="1:19" x14ac:dyDescent="0.25">
      <c r="A2436" s="22" t="s">
        <v>964</v>
      </c>
      <c r="B2436" s="22">
        <v>5345</v>
      </c>
      <c r="C2436" s="22">
        <v>69</v>
      </c>
      <c r="D2436" s="27">
        <v>4.7003412950136297E-6</v>
      </c>
      <c r="E2436" s="22">
        <v>42841111</v>
      </c>
      <c r="F2436" s="22" t="s">
        <v>1351</v>
      </c>
      <c r="G2436" s="22" t="s">
        <v>1418</v>
      </c>
      <c r="H2436" s="22">
        <v>5963.2451188921596</v>
      </c>
      <c r="I2436" s="24">
        <f>'EVM CPZ List'!$D2436*'EVM CPZ List'!$C2436</f>
        <v>3.2432354935594046E-4</v>
      </c>
      <c r="J2436" s="25">
        <f>INDEX('Pivot of Risk Data'!A:A,MATCH('EVM CPZ List'!$B2436,'Pivot of Risk Data'!B:B,0),1)</f>
        <v>2395</v>
      </c>
      <c r="K2436" s="22">
        <f>0.000621371*'EVM CPZ List'!$H2436</f>
        <v>3.7053875827711402</v>
      </c>
      <c r="L2436" s="22">
        <f>L2435+'EVM CPZ List'!$K2436</f>
        <v>24804.716563537273</v>
      </c>
      <c r="M2436" s="22">
        <f>M2435-'EVM CPZ List'!$I2436</f>
        <v>2.7754124111043704E-2</v>
      </c>
      <c r="N2436" s="7" t="e">
        <f>INDEX('2021 Certified EVM Plan'!G:G,MATCH(B2436,'2021 Certified EVM Plan'!E:E,0))</f>
        <v>#N/A</v>
      </c>
      <c r="O2436" s="7" t="e">
        <f>INDEX('2021 Certified EVM Plan'!M:M,MATCH(B2436,'2021 Certified EVM Plan'!E:E,0))</f>
        <v>#N/A</v>
      </c>
      <c r="P2436" s="7">
        <f t="shared" si="38"/>
        <v>1</v>
      </c>
      <c r="Q2436" s="26" t="e">
        <f>IF(INDEX('2021 Certified EVM Plan'!H:H,MATCH(B2436,'2021 Certified EVM Plan'!E:E,0))=1,M2436,#N/A)</f>
        <v>#N/A</v>
      </c>
      <c r="R2436" s="26" t="e">
        <f>IF(INDEX('2021 Certified EVM Plan'!J:J,MATCH(B2436,'2021 Certified EVM Plan'!E:E,0))=1,M2436,#N/A)</f>
        <v>#N/A</v>
      </c>
      <c r="S2436" s="26" t="e">
        <f>IF(INDEX('2021 Certified EVM Plan'!K:K,MATCH(B2436,'2021 Certified EVM Plan'!E:E,0))=1,M2436,#N/A)</f>
        <v>#N/A</v>
      </c>
    </row>
    <row r="2437" spans="1:19" x14ac:dyDescent="0.25">
      <c r="A2437" s="22" t="s">
        <v>964</v>
      </c>
      <c r="B2437" s="22">
        <v>625</v>
      </c>
      <c r="C2437" s="22">
        <v>23</v>
      </c>
      <c r="D2437" s="27">
        <v>4.6737877653418197E-6</v>
      </c>
      <c r="E2437" s="22">
        <v>43071101</v>
      </c>
      <c r="F2437" s="22" t="s">
        <v>1250</v>
      </c>
      <c r="G2437" s="22" t="s">
        <v>1587</v>
      </c>
      <c r="H2437" s="22">
        <v>3768.8877525760799</v>
      </c>
      <c r="I2437" s="24">
        <f>'EVM CPZ List'!$D2437*'EVM CPZ List'!$C2437</f>
        <v>1.0749711860286186E-4</v>
      </c>
      <c r="J2437" s="25">
        <f>INDEX('Pivot of Risk Data'!A:A,MATCH('EVM CPZ List'!$B2437,'Pivot of Risk Data'!B:B,0),1)</f>
        <v>2396</v>
      </c>
      <c r="K2437" s="22">
        <f>0.000621371*'EVM CPZ List'!$H2437</f>
        <v>2.3418775517059514</v>
      </c>
      <c r="L2437" s="22">
        <f>L2436+'EVM CPZ List'!$K2437</f>
        <v>24807.058441088979</v>
      </c>
      <c r="M2437" s="22">
        <f>M2436-'EVM CPZ List'!$I2437</f>
        <v>2.7646626992440842E-2</v>
      </c>
      <c r="N2437" s="7" t="e">
        <f>INDEX('2021 Certified EVM Plan'!G:G,MATCH(B2437,'2021 Certified EVM Plan'!E:E,0))</f>
        <v>#N/A</v>
      </c>
      <c r="O2437" s="7" t="e">
        <f>INDEX('2021 Certified EVM Plan'!M:M,MATCH(B2437,'2021 Certified EVM Plan'!E:E,0))</f>
        <v>#N/A</v>
      </c>
      <c r="P2437" s="7">
        <f t="shared" si="38"/>
        <v>1</v>
      </c>
      <c r="Q2437" s="26" t="e">
        <f>IF(INDEX('2021 Certified EVM Plan'!H:H,MATCH(B2437,'2021 Certified EVM Plan'!E:E,0))=1,M2437,#N/A)</f>
        <v>#N/A</v>
      </c>
      <c r="R2437" s="26" t="e">
        <f>IF(INDEX('2021 Certified EVM Plan'!J:J,MATCH(B2437,'2021 Certified EVM Plan'!E:E,0))=1,M2437,#N/A)</f>
        <v>#N/A</v>
      </c>
      <c r="S2437" s="26" t="e">
        <f>IF(INDEX('2021 Certified EVM Plan'!K:K,MATCH(B2437,'2021 Certified EVM Plan'!E:E,0))=1,M2437,#N/A)</f>
        <v>#N/A</v>
      </c>
    </row>
    <row r="2438" spans="1:19" x14ac:dyDescent="0.25">
      <c r="A2438" s="22" t="s">
        <v>2195</v>
      </c>
      <c r="B2438" s="22">
        <v>751</v>
      </c>
      <c r="C2438" s="22">
        <v>65</v>
      </c>
      <c r="D2438" s="27">
        <v>4.6724263650094903E-6</v>
      </c>
      <c r="E2438" s="22">
        <v>82021108</v>
      </c>
      <c r="F2438" s="22" t="s">
        <v>2375</v>
      </c>
      <c r="G2438" s="22" t="s">
        <v>2376</v>
      </c>
      <c r="H2438" s="22">
        <v>7195.6750030500598</v>
      </c>
      <c r="I2438" s="24">
        <f>'EVM CPZ List'!$D2438*'EVM CPZ List'!$C2438</f>
        <v>3.0370771372561687E-4</v>
      </c>
      <c r="J2438" s="25">
        <f>INDEX('Pivot of Risk Data'!A:A,MATCH('EVM CPZ List'!$B2438,'Pivot of Risk Data'!B:B,0),1)</f>
        <v>2397</v>
      </c>
      <c r="K2438" s="22">
        <f>0.000621371*'EVM CPZ List'!$H2438</f>
        <v>4.4711837723202184</v>
      </c>
      <c r="L2438" s="22">
        <f>L2437+'EVM CPZ List'!$K2438</f>
        <v>24811.529624861298</v>
      </c>
      <c r="M2438" s="22">
        <f>M2437-'EVM CPZ List'!$I2438</f>
        <v>2.7342919278715225E-2</v>
      </c>
      <c r="N2438" s="7" t="e">
        <f>INDEX('2021 Certified EVM Plan'!G:G,MATCH(B2438,'2021 Certified EVM Plan'!E:E,0))</f>
        <v>#N/A</v>
      </c>
      <c r="O2438" s="7" t="e">
        <f>INDEX('2021 Certified EVM Plan'!M:M,MATCH(B2438,'2021 Certified EVM Plan'!E:E,0))</f>
        <v>#N/A</v>
      </c>
      <c r="P2438" s="7">
        <f t="shared" si="38"/>
        <v>1</v>
      </c>
      <c r="Q2438" s="26" t="e">
        <f>IF(INDEX('2021 Certified EVM Plan'!H:H,MATCH(B2438,'2021 Certified EVM Plan'!E:E,0))=1,M2438,#N/A)</f>
        <v>#N/A</v>
      </c>
      <c r="R2438" s="26" t="e">
        <f>IF(INDEX('2021 Certified EVM Plan'!J:J,MATCH(B2438,'2021 Certified EVM Plan'!E:E,0))=1,M2438,#N/A)</f>
        <v>#N/A</v>
      </c>
      <c r="S2438" s="26" t="e">
        <f>IF(INDEX('2021 Certified EVM Plan'!K:K,MATCH(B2438,'2021 Certified EVM Plan'!E:E,0))=1,M2438,#N/A)</f>
        <v>#N/A</v>
      </c>
    </row>
    <row r="2439" spans="1:19" x14ac:dyDescent="0.25">
      <c r="A2439" s="22" t="s">
        <v>2906</v>
      </c>
      <c r="B2439" s="22">
        <v>4900</v>
      </c>
      <c r="C2439" s="22">
        <v>21</v>
      </c>
      <c r="D2439" s="27">
        <v>4.6178254297271099E-6</v>
      </c>
      <c r="E2439" s="22">
        <v>12501112</v>
      </c>
      <c r="F2439" s="22" t="s">
        <v>3316</v>
      </c>
      <c r="G2439" s="22" t="s">
        <v>3317</v>
      </c>
      <c r="H2439" s="22">
        <v>2290.0817575730498</v>
      </c>
      <c r="I2439" s="24">
        <f>'EVM CPZ List'!$D2439*'EVM CPZ List'!$C2439</f>
        <v>9.6974334024269314E-5</v>
      </c>
      <c r="J2439" s="25">
        <f>INDEX('Pivot of Risk Data'!A:A,MATCH('EVM CPZ List'!$B2439,'Pivot of Risk Data'!B:B,0),1)</f>
        <v>2398</v>
      </c>
      <c r="K2439" s="22">
        <f>0.000621371*'EVM CPZ List'!$H2439</f>
        <v>1.4229903917849236</v>
      </c>
      <c r="L2439" s="22">
        <f>L2438+'EVM CPZ List'!$K2439</f>
        <v>24812.952615253082</v>
      </c>
      <c r="M2439" s="22">
        <f>M2438-'EVM CPZ List'!$I2439</f>
        <v>2.7245944944690955E-2</v>
      </c>
      <c r="N2439" s="7" t="e">
        <f>INDEX('2021 Certified EVM Plan'!G:G,MATCH(B2439,'2021 Certified EVM Plan'!E:E,0))</f>
        <v>#N/A</v>
      </c>
      <c r="O2439" s="7" t="e">
        <f>INDEX('2021 Certified EVM Plan'!M:M,MATCH(B2439,'2021 Certified EVM Plan'!E:E,0))</f>
        <v>#N/A</v>
      </c>
      <c r="P2439" s="7">
        <f t="shared" si="38"/>
        <v>1</v>
      </c>
      <c r="Q2439" s="26" t="e">
        <f>IF(INDEX('2021 Certified EVM Plan'!H:H,MATCH(B2439,'2021 Certified EVM Plan'!E:E,0))=1,M2439,#N/A)</f>
        <v>#N/A</v>
      </c>
      <c r="R2439" s="26" t="e">
        <f>IF(INDEX('2021 Certified EVM Plan'!J:J,MATCH(B2439,'2021 Certified EVM Plan'!E:E,0))=1,M2439,#N/A)</f>
        <v>#N/A</v>
      </c>
      <c r="S2439" s="26" t="e">
        <f>IF(INDEX('2021 Certified EVM Plan'!K:K,MATCH(B2439,'2021 Certified EVM Plan'!E:E,0))=1,M2439,#N/A)</f>
        <v>#N/A</v>
      </c>
    </row>
    <row r="2440" spans="1:19" x14ac:dyDescent="0.25">
      <c r="A2440" s="22" t="s">
        <v>1672</v>
      </c>
      <c r="B2440" s="22">
        <v>5281</v>
      </c>
      <c r="C2440" s="22">
        <v>42</v>
      </c>
      <c r="D2440" s="27">
        <v>4.6141676159514498E-6</v>
      </c>
      <c r="E2440" s="22">
        <v>163201102</v>
      </c>
      <c r="F2440" s="22" t="s">
        <v>486</v>
      </c>
      <c r="G2440" s="22" t="s">
        <v>2110</v>
      </c>
      <c r="H2440" s="22">
        <v>5289.0317150250303</v>
      </c>
      <c r="I2440" s="24">
        <f>'EVM CPZ List'!$D2440*'EVM CPZ List'!$C2440</f>
        <v>1.937950398699609E-4</v>
      </c>
      <c r="J2440" s="25">
        <f>INDEX('Pivot of Risk Data'!A:A,MATCH('EVM CPZ List'!$B2440,'Pivot of Risk Data'!B:B,0),1)</f>
        <v>2399</v>
      </c>
      <c r="K2440" s="22">
        <f>0.000621371*'EVM CPZ List'!$H2440</f>
        <v>3.2864509257968182</v>
      </c>
      <c r="L2440" s="22">
        <f>L2439+'EVM CPZ List'!$K2440</f>
        <v>24816.239066178878</v>
      </c>
      <c r="M2440" s="22">
        <f>M2439-'EVM CPZ List'!$I2440</f>
        <v>2.7052149904820993E-2</v>
      </c>
      <c r="N2440" s="7" t="e">
        <f>INDEX('2021 Certified EVM Plan'!G:G,MATCH(B2440,'2021 Certified EVM Plan'!E:E,0))</f>
        <v>#N/A</v>
      </c>
      <c r="O2440" s="7" t="e">
        <f>INDEX('2021 Certified EVM Plan'!M:M,MATCH(B2440,'2021 Certified EVM Plan'!E:E,0))</f>
        <v>#N/A</v>
      </c>
      <c r="P2440" s="7">
        <f t="shared" si="38"/>
        <v>1</v>
      </c>
      <c r="Q2440" s="26" t="e">
        <f>IF(INDEX('2021 Certified EVM Plan'!H:H,MATCH(B2440,'2021 Certified EVM Plan'!E:E,0))=1,M2440,#N/A)</f>
        <v>#N/A</v>
      </c>
      <c r="R2440" s="26" t="e">
        <f>IF(INDEX('2021 Certified EVM Plan'!J:J,MATCH(B2440,'2021 Certified EVM Plan'!E:E,0))=1,M2440,#N/A)</f>
        <v>#N/A</v>
      </c>
      <c r="S2440" s="26" t="e">
        <f>IF(INDEX('2021 Certified EVM Plan'!K:K,MATCH(B2440,'2021 Certified EVM Plan'!E:E,0))=1,M2440,#N/A)</f>
        <v>#N/A</v>
      </c>
    </row>
    <row r="2441" spans="1:19" x14ac:dyDescent="0.25">
      <c r="A2441" s="22" t="s">
        <v>2906</v>
      </c>
      <c r="B2441" s="22">
        <v>8436</v>
      </c>
      <c r="C2441" s="22">
        <v>1</v>
      </c>
      <c r="D2441" s="27">
        <v>4.6135013278680201E-6</v>
      </c>
      <c r="E2441" s="22">
        <v>14161101</v>
      </c>
      <c r="F2441" s="22" t="s">
        <v>2991</v>
      </c>
      <c r="G2441" s="22" t="s">
        <v>2992</v>
      </c>
      <c r="H2441" s="22">
        <v>0</v>
      </c>
      <c r="I2441" s="24">
        <f>'EVM CPZ List'!$D2441*'EVM CPZ List'!$C2441</f>
        <v>4.6135013278680201E-6</v>
      </c>
      <c r="J2441" s="25">
        <f>INDEX('Pivot of Risk Data'!A:A,MATCH('EVM CPZ List'!$B2441,'Pivot of Risk Data'!B:B,0),1)</f>
        <v>2400</v>
      </c>
      <c r="K2441" s="22">
        <f>0.000621371*'EVM CPZ List'!$H2441</f>
        <v>0</v>
      </c>
      <c r="L2441" s="22">
        <f>L2440+'EVM CPZ List'!$K2441</f>
        <v>24816.239066178878</v>
      </c>
      <c r="M2441" s="22">
        <f>M2440-'EVM CPZ List'!$I2441</f>
        <v>2.7047536403493125E-2</v>
      </c>
      <c r="N2441" s="7" t="e">
        <f>INDEX('2021 Certified EVM Plan'!G:G,MATCH(B2441,'2021 Certified EVM Plan'!E:E,0))</f>
        <v>#N/A</v>
      </c>
      <c r="O2441" s="7" t="e">
        <f>INDEX('2021 Certified EVM Plan'!M:M,MATCH(B2441,'2021 Certified EVM Plan'!E:E,0))</f>
        <v>#N/A</v>
      </c>
      <c r="P2441" s="7">
        <f t="shared" si="38"/>
        <v>1</v>
      </c>
      <c r="Q2441" s="26" t="e">
        <f>IF(INDEX('2021 Certified EVM Plan'!H:H,MATCH(B2441,'2021 Certified EVM Plan'!E:E,0))=1,M2441,#N/A)</f>
        <v>#N/A</v>
      </c>
      <c r="R2441" s="26" t="e">
        <f>IF(INDEX('2021 Certified EVM Plan'!J:J,MATCH(B2441,'2021 Certified EVM Plan'!E:E,0))=1,M2441,#N/A)</f>
        <v>#N/A</v>
      </c>
      <c r="S2441" s="26" t="e">
        <f>IF(INDEX('2021 Certified EVM Plan'!K:K,MATCH(B2441,'2021 Certified EVM Plan'!E:E,0))=1,M2441,#N/A)</f>
        <v>#N/A</v>
      </c>
    </row>
    <row r="2442" spans="1:19" x14ac:dyDescent="0.25">
      <c r="A2442" s="22" t="s">
        <v>2195</v>
      </c>
      <c r="B2442" s="22">
        <v>3149</v>
      </c>
      <c r="C2442" s="22">
        <v>41</v>
      </c>
      <c r="D2442" s="27">
        <v>4.5594206411630299E-6</v>
      </c>
      <c r="E2442" s="22">
        <v>83692105</v>
      </c>
      <c r="F2442" s="22" t="s">
        <v>2312</v>
      </c>
      <c r="G2442" s="22" t="s">
        <v>2362</v>
      </c>
      <c r="H2442" s="22">
        <v>4762.2826262053604</v>
      </c>
      <c r="I2442" s="24">
        <f>'EVM CPZ List'!$D2442*'EVM CPZ List'!$C2442</f>
        <v>1.8693624628768422E-4</v>
      </c>
      <c r="J2442" s="25">
        <f>INDEX('Pivot of Risk Data'!A:A,MATCH('EVM CPZ List'!$B2442,'Pivot of Risk Data'!B:B,0),1)</f>
        <v>2401</v>
      </c>
      <c r="K2442" s="22">
        <f>0.000621371*'EVM CPZ List'!$H2442</f>
        <v>2.9591443177278509</v>
      </c>
      <c r="L2442" s="22">
        <f>L2441+'EVM CPZ List'!$K2442</f>
        <v>24819.198210496605</v>
      </c>
      <c r="M2442" s="22">
        <f>M2441-'EVM CPZ List'!$I2442</f>
        <v>2.6860600157205441E-2</v>
      </c>
      <c r="N2442" s="7" t="e">
        <f>INDEX('2021 Certified EVM Plan'!G:G,MATCH(B2442,'2021 Certified EVM Plan'!E:E,0))</f>
        <v>#N/A</v>
      </c>
      <c r="O2442" s="7" t="e">
        <f>INDEX('2021 Certified EVM Plan'!M:M,MATCH(B2442,'2021 Certified EVM Plan'!E:E,0))</f>
        <v>#N/A</v>
      </c>
      <c r="P2442" s="7">
        <f t="shared" si="38"/>
        <v>1</v>
      </c>
      <c r="Q2442" s="26" t="e">
        <f>IF(INDEX('2021 Certified EVM Plan'!H:H,MATCH(B2442,'2021 Certified EVM Plan'!E:E,0))=1,M2442,#N/A)</f>
        <v>#N/A</v>
      </c>
      <c r="R2442" s="26" t="e">
        <f>IF(INDEX('2021 Certified EVM Plan'!J:J,MATCH(B2442,'2021 Certified EVM Plan'!E:E,0))=1,M2442,#N/A)</f>
        <v>#N/A</v>
      </c>
      <c r="S2442" s="26" t="e">
        <f>IF(INDEX('2021 Certified EVM Plan'!K:K,MATCH(B2442,'2021 Certified EVM Plan'!E:E,0))=1,M2442,#N/A)</f>
        <v>#N/A</v>
      </c>
    </row>
    <row r="2443" spans="1:19" x14ac:dyDescent="0.25">
      <c r="A2443" s="22" t="s">
        <v>964</v>
      </c>
      <c r="B2443" s="22">
        <v>5241</v>
      </c>
      <c r="C2443" s="22">
        <v>1</v>
      </c>
      <c r="D2443" s="27">
        <v>4.5570432869013399E-6</v>
      </c>
      <c r="E2443" s="22">
        <v>42631108</v>
      </c>
      <c r="F2443" s="22" t="s">
        <v>1004</v>
      </c>
      <c r="G2443" s="22" t="s">
        <v>1428</v>
      </c>
      <c r="H2443" s="22">
        <v>8142.7680132240503</v>
      </c>
      <c r="I2443" s="24">
        <f>'EVM CPZ List'!$D2443*'EVM CPZ List'!$C2443</f>
        <v>4.5570432869013399E-6</v>
      </c>
      <c r="J2443" s="25">
        <f>INDEX('Pivot of Risk Data'!A:A,MATCH('EVM CPZ List'!$B2443,'Pivot of Risk Data'!B:B,0),1)</f>
        <v>2402</v>
      </c>
      <c r="K2443" s="22">
        <f>0.000621371*'EVM CPZ List'!$H2443</f>
        <v>5.0596799031450415</v>
      </c>
      <c r="L2443" s="22">
        <f>L2442+'EVM CPZ List'!$K2443</f>
        <v>24824.257890399749</v>
      </c>
      <c r="M2443" s="22">
        <f>M2442-'EVM CPZ List'!$I2443</f>
        <v>2.6856043113918541E-2</v>
      </c>
      <c r="N2443" s="7" t="e">
        <f>INDEX('2021 Certified EVM Plan'!G:G,MATCH(B2443,'2021 Certified EVM Plan'!E:E,0))</f>
        <v>#N/A</v>
      </c>
      <c r="O2443" s="7" t="e">
        <f>INDEX('2021 Certified EVM Plan'!M:M,MATCH(B2443,'2021 Certified EVM Plan'!E:E,0))</f>
        <v>#N/A</v>
      </c>
      <c r="P2443" s="7">
        <f t="shared" si="38"/>
        <v>1</v>
      </c>
      <c r="Q2443" s="26" t="e">
        <f>IF(INDEX('2021 Certified EVM Plan'!H:H,MATCH(B2443,'2021 Certified EVM Plan'!E:E,0))=1,M2443,#N/A)</f>
        <v>#N/A</v>
      </c>
      <c r="R2443" s="26" t="e">
        <f>IF(INDEX('2021 Certified EVM Plan'!J:J,MATCH(B2443,'2021 Certified EVM Plan'!E:E,0))=1,M2443,#N/A)</f>
        <v>#N/A</v>
      </c>
      <c r="S2443" s="26" t="e">
        <f>IF(INDEX('2021 Certified EVM Plan'!K:K,MATCH(B2443,'2021 Certified EVM Plan'!E:E,0))=1,M2443,#N/A)</f>
        <v>#N/A</v>
      </c>
    </row>
    <row r="2444" spans="1:19" x14ac:dyDescent="0.25">
      <c r="A2444" s="22" t="s">
        <v>964</v>
      </c>
      <c r="B2444" s="22">
        <v>9360</v>
      </c>
      <c r="C2444" s="22">
        <v>4</v>
      </c>
      <c r="D2444" s="27">
        <v>4.5028709700368799E-6</v>
      </c>
      <c r="E2444" s="22">
        <v>43501103</v>
      </c>
      <c r="F2444" s="22" t="s">
        <v>1263</v>
      </c>
      <c r="G2444" s="22">
        <v>5060</v>
      </c>
      <c r="H2444" s="22">
        <v>477.31344145230503</v>
      </c>
      <c r="I2444" s="24">
        <f>'EVM CPZ List'!$D2444*'EVM CPZ List'!$C2444</f>
        <v>1.8011483880147519E-5</v>
      </c>
      <c r="J2444" s="25">
        <f>INDEX('Pivot of Risk Data'!A:A,MATCH('EVM CPZ List'!$B2444,'Pivot of Risk Data'!B:B,0),1)</f>
        <v>2403</v>
      </c>
      <c r="K2444" s="22">
        <f>0.000621371*'EVM CPZ List'!$H2444</f>
        <v>0.29658873042866024</v>
      </c>
      <c r="L2444" s="22">
        <f>L2443+'EVM CPZ List'!$K2444</f>
        <v>24824.554479130176</v>
      </c>
      <c r="M2444" s="22">
        <f>M2443-'EVM CPZ List'!$I2444</f>
        <v>2.6838031630038395E-2</v>
      </c>
      <c r="N2444" s="7" t="e">
        <f>INDEX('2021 Certified EVM Plan'!G:G,MATCH(B2444,'2021 Certified EVM Plan'!E:E,0))</f>
        <v>#N/A</v>
      </c>
      <c r="O2444" s="7" t="e">
        <f>INDEX('2021 Certified EVM Plan'!M:M,MATCH(B2444,'2021 Certified EVM Plan'!E:E,0))</f>
        <v>#N/A</v>
      </c>
      <c r="P2444" s="7">
        <f t="shared" si="38"/>
        <v>1</v>
      </c>
      <c r="Q2444" s="26" t="e">
        <f>IF(INDEX('2021 Certified EVM Plan'!H:H,MATCH(B2444,'2021 Certified EVM Plan'!E:E,0))=1,M2444,#N/A)</f>
        <v>#N/A</v>
      </c>
      <c r="R2444" s="26" t="e">
        <f>IF(INDEX('2021 Certified EVM Plan'!J:J,MATCH(B2444,'2021 Certified EVM Plan'!E:E,0))=1,M2444,#N/A)</f>
        <v>#N/A</v>
      </c>
      <c r="S2444" s="26" t="e">
        <f>IF(INDEX('2021 Certified EVM Plan'!K:K,MATCH(B2444,'2021 Certified EVM Plan'!E:E,0))=1,M2444,#N/A)</f>
        <v>#N/A</v>
      </c>
    </row>
    <row r="2445" spans="1:19" x14ac:dyDescent="0.25">
      <c r="A2445" s="22" t="s">
        <v>8</v>
      </c>
      <c r="B2445" s="22">
        <v>9013</v>
      </c>
      <c r="C2445" s="22">
        <v>9</v>
      </c>
      <c r="D2445" s="27">
        <v>4.4957297150760402E-6</v>
      </c>
      <c r="E2445" s="22">
        <v>153741101</v>
      </c>
      <c r="F2445" s="22" t="s">
        <v>180</v>
      </c>
      <c r="G2445" s="22" t="s">
        <v>498</v>
      </c>
      <c r="H2445" s="22">
        <v>1079.09359212411</v>
      </c>
      <c r="I2445" s="24">
        <f>'EVM CPZ List'!$D2445*'EVM CPZ List'!$C2445</f>
        <v>4.0461567435684362E-5</v>
      </c>
      <c r="J2445" s="25">
        <f>INDEX('Pivot of Risk Data'!A:A,MATCH('EVM CPZ List'!$B2445,'Pivot of Risk Data'!B:B,0),1)</f>
        <v>2404</v>
      </c>
      <c r="K2445" s="22">
        <f>0.000621371*'EVM CPZ List'!$H2445</f>
        <v>0.67051746443175042</v>
      </c>
      <c r="L2445" s="22">
        <f>L2444+'EVM CPZ List'!$K2445</f>
        <v>24825.224996594607</v>
      </c>
      <c r="M2445" s="22">
        <f>M2444-'EVM CPZ List'!$I2445</f>
        <v>2.6797570062602711E-2</v>
      </c>
      <c r="N2445" s="7" t="e">
        <f>INDEX('2021 Certified EVM Plan'!G:G,MATCH(B2445,'2021 Certified EVM Plan'!E:E,0))</f>
        <v>#N/A</v>
      </c>
      <c r="O2445" s="7" t="e">
        <f>INDEX('2021 Certified EVM Plan'!M:M,MATCH(B2445,'2021 Certified EVM Plan'!E:E,0))</f>
        <v>#N/A</v>
      </c>
      <c r="P2445" s="7">
        <f t="shared" si="38"/>
        <v>1</v>
      </c>
      <c r="Q2445" s="26" t="e">
        <f>IF(INDEX('2021 Certified EVM Plan'!H:H,MATCH(B2445,'2021 Certified EVM Plan'!E:E,0))=1,M2445,#N/A)</f>
        <v>#N/A</v>
      </c>
      <c r="R2445" s="26" t="e">
        <f>IF(INDEX('2021 Certified EVM Plan'!J:J,MATCH(B2445,'2021 Certified EVM Plan'!E:E,0))=1,M2445,#N/A)</f>
        <v>#N/A</v>
      </c>
      <c r="S2445" s="26" t="e">
        <f>IF(INDEX('2021 Certified EVM Plan'!K:K,MATCH(B2445,'2021 Certified EVM Plan'!E:E,0))=1,M2445,#N/A)</f>
        <v>#N/A</v>
      </c>
    </row>
    <row r="2446" spans="1:19" x14ac:dyDescent="0.25">
      <c r="A2446" s="22" t="s">
        <v>2195</v>
      </c>
      <c r="B2446" s="22">
        <v>3917</v>
      </c>
      <c r="C2446" s="22">
        <v>67</v>
      </c>
      <c r="D2446" s="27">
        <v>4.4938827238896196E-6</v>
      </c>
      <c r="E2446" s="22">
        <v>182371111</v>
      </c>
      <c r="F2446" s="22" t="s">
        <v>2467</v>
      </c>
      <c r="G2446" s="22" t="s">
        <v>2685</v>
      </c>
      <c r="H2446" s="22">
        <v>11332.967871196999</v>
      </c>
      <c r="I2446" s="24">
        <f>'EVM CPZ List'!$D2446*'EVM CPZ List'!$C2446</f>
        <v>3.0109014250060453E-4</v>
      </c>
      <c r="J2446" s="25">
        <f>INDEX('Pivot of Risk Data'!A:A,MATCH('EVM CPZ List'!$B2446,'Pivot of Risk Data'!B:B,0),1)</f>
        <v>2405</v>
      </c>
      <c r="K2446" s="22">
        <f>0.000621371*'EVM CPZ List'!$H2446</f>
        <v>7.041977579093551</v>
      </c>
      <c r="L2446" s="22">
        <f>L2445+'EVM CPZ List'!$K2446</f>
        <v>24832.266974173701</v>
      </c>
      <c r="M2446" s="22">
        <f>M2445-'EVM CPZ List'!$I2446</f>
        <v>2.6496479920102105E-2</v>
      </c>
      <c r="N2446" s="7" t="e">
        <f>INDEX('2021 Certified EVM Plan'!G:G,MATCH(B2446,'2021 Certified EVM Plan'!E:E,0))</f>
        <v>#N/A</v>
      </c>
      <c r="O2446" s="7" t="e">
        <f>INDEX('2021 Certified EVM Plan'!M:M,MATCH(B2446,'2021 Certified EVM Plan'!E:E,0))</f>
        <v>#N/A</v>
      </c>
      <c r="P2446" s="7">
        <f t="shared" si="38"/>
        <v>1</v>
      </c>
      <c r="Q2446" s="26" t="e">
        <f>IF(INDEX('2021 Certified EVM Plan'!H:H,MATCH(B2446,'2021 Certified EVM Plan'!E:E,0))=1,M2446,#N/A)</f>
        <v>#N/A</v>
      </c>
      <c r="R2446" s="26" t="e">
        <f>IF(INDEX('2021 Certified EVM Plan'!J:J,MATCH(B2446,'2021 Certified EVM Plan'!E:E,0))=1,M2446,#N/A)</f>
        <v>#N/A</v>
      </c>
      <c r="S2446" s="26" t="e">
        <f>IF(INDEX('2021 Certified EVM Plan'!K:K,MATCH(B2446,'2021 Certified EVM Plan'!E:E,0))=1,M2446,#N/A)</f>
        <v>#N/A</v>
      </c>
    </row>
    <row r="2447" spans="1:19" x14ac:dyDescent="0.25">
      <c r="A2447" s="22" t="s">
        <v>964</v>
      </c>
      <c r="B2447" s="22">
        <v>395</v>
      </c>
      <c r="C2447" s="22">
        <v>82</v>
      </c>
      <c r="D2447" s="27">
        <v>4.4761942156115598E-6</v>
      </c>
      <c r="E2447" s="22">
        <v>43191102</v>
      </c>
      <c r="F2447" s="22" t="s">
        <v>1500</v>
      </c>
      <c r="G2447" s="22" t="s">
        <v>1578</v>
      </c>
      <c r="H2447" s="22">
        <v>12117.3140228223</v>
      </c>
      <c r="I2447" s="24">
        <f>'EVM CPZ List'!$D2447*'EVM CPZ List'!$C2447</f>
        <v>3.6704792568014789E-4</v>
      </c>
      <c r="J2447" s="25">
        <f>INDEX('Pivot of Risk Data'!A:A,MATCH('EVM CPZ List'!$B2447,'Pivot of Risk Data'!B:B,0),1)</f>
        <v>2406</v>
      </c>
      <c r="K2447" s="22">
        <f>0.000621371*'EVM CPZ List'!$H2447</f>
        <v>7.5293475316751159</v>
      </c>
      <c r="L2447" s="22">
        <f>L2446+'EVM CPZ List'!$K2447</f>
        <v>24839.796321705377</v>
      </c>
      <c r="M2447" s="22">
        <f>M2446-'EVM CPZ List'!$I2447</f>
        <v>2.6129431994421956E-2</v>
      </c>
      <c r="N2447" s="7" t="e">
        <f>INDEX('2021 Certified EVM Plan'!G:G,MATCH(B2447,'2021 Certified EVM Plan'!E:E,0))</f>
        <v>#N/A</v>
      </c>
      <c r="O2447" s="7" t="e">
        <f>INDEX('2021 Certified EVM Plan'!M:M,MATCH(B2447,'2021 Certified EVM Plan'!E:E,0))</f>
        <v>#N/A</v>
      </c>
      <c r="P2447" s="7">
        <f t="shared" si="38"/>
        <v>1</v>
      </c>
      <c r="Q2447" s="26" t="e">
        <f>IF(INDEX('2021 Certified EVM Plan'!H:H,MATCH(B2447,'2021 Certified EVM Plan'!E:E,0))=1,M2447,#N/A)</f>
        <v>#N/A</v>
      </c>
      <c r="R2447" s="26" t="e">
        <f>IF(INDEX('2021 Certified EVM Plan'!J:J,MATCH(B2447,'2021 Certified EVM Plan'!E:E,0))=1,M2447,#N/A)</f>
        <v>#N/A</v>
      </c>
      <c r="S2447" s="26" t="e">
        <f>IF(INDEX('2021 Certified EVM Plan'!K:K,MATCH(B2447,'2021 Certified EVM Plan'!E:E,0))=1,M2447,#N/A)</f>
        <v>#N/A</v>
      </c>
    </row>
    <row r="2448" spans="1:19" x14ac:dyDescent="0.25">
      <c r="A2448" s="22" t="s">
        <v>2906</v>
      </c>
      <c r="B2448" s="22">
        <v>1360</v>
      </c>
      <c r="C2448" s="22">
        <v>15</v>
      </c>
      <c r="D2448" s="27">
        <v>4.4623059244752604E-6</v>
      </c>
      <c r="E2448" s="22">
        <v>22811103</v>
      </c>
      <c r="F2448" s="22" t="s">
        <v>2970</v>
      </c>
      <c r="G2448" s="22" t="s">
        <v>3354</v>
      </c>
      <c r="H2448" s="22">
        <v>1394.69663050862</v>
      </c>
      <c r="I2448" s="24">
        <f>'EVM CPZ List'!$D2448*'EVM CPZ List'!$C2448</f>
        <v>6.6934588867128907E-5</v>
      </c>
      <c r="J2448" s="25">
        <f>INDEX('Pivot of Risk Data'!A:A,MATCH('EVM CPZ List'!$B2448,'Pivot of Risk Data'!B:B,0),1)</f>
        <v>2407</v>
      </c>
      <c r="K2448" s="22">
        <f>0.000621371*'EVM CPZ List'!$H2448</f>
        <v>0.86662403999577176</v>
      </c>
      <c r="L2448" s="22">
        <f>L2447+'EVM CPZ List'!$K2448</f>
        <v>24840.662945745371</v>
      </c>
      <c r="M2448" s="22">
        <f>M2447-'EVM CPZ List'!$I2448</f>
        <v>2.6062497405554826E-2</v>
      </c>
      <c r="N2448" s="7" t="e">
        <f>INDEX('2021 Certified EVM Plan'!G:G,MATCH(B2448,'2021 Certified EVM Plan'!E:E,0))</f>
        <v>#N/A</v>
      </c>
      <c r="O2448" s="7" t="e">
        <f>INDEX('2021 Certified EVM Plan'!M:M,MATCH(B2448,'2021 Certified EVM Plan'!E:E,0))</f>
        <v>#N/A</v>
      </c>
      <c r="P2448" s="7">
        <f t="shared" si="38"/>
        <v>1</v>
      </c>
      <c r="Q2448" s="26" t="e">
        <f>IF(INDEX('2021 Certified EVM Plan'!H:H,MATCH(B2448,'2021 Certified EVM Plan'!E:E,0))=1,M2448,#N/A)</f>
        <v>#N/A</v>
      </c>
      <c r="R2448" s="26" t="e">
        <f>IF(INDEX('2021 Certified EVM Plan'!J:J,MATCH(B2448,'2021 Certified EVM Plan'!E:E,0))=1,M2448,#N/A)</f>
        <v>#N/A</v>
      </c>
      <c r="S2448" s="26" t="e">
        <f>IF(INDEX('2021 Certified EVM Plan'!K:K,MATCH(B2448,'2021 Certified EVM Plan'!E:E,0))=1,M2448,#N/A)</f>
        <v>#N/A</v>
      </c>
    </row>
    <row r="2449" spans="1:19" x14ac:dyDescent="0.25">
      <c r="A2449" s="22" t="s">
        <v>539</v>
      </c>
      <c r="B2449" s="22">
        <v>9841</v>
      </c>
      <c r="C2449" s="22">
        <v>6</v>
      </c>
      <c r="D2449" s="27">
        <v>4.4599128022108103E-6</v>
      </c>
      <c r="E2449" s="22">
        <v>103301101</v>
      </c>
      <c r="F2449" s="22" t="s">
        <v>960</v>
      </c>
      <c r="G2449" s="22" t="s">
        <v>961</v>
      </c>
      <c r="H2449" s="22">
        <v>830.50118554933795</v>
      </c>
      <c r="I2449" s="24">
        <f>'EVM CPZ List'!$D2449*'EVM CPZ List'!$C2449</f>
        <v>2.6759476813264862E-5</v>
      </c>
      <c r="J2449" s="25">
        <f>INDEX('Pivot of Risk Data'!A:A,MATCH('EVM CPZ List'!$B2449,'Pivot of Risk Data'!B:B,0),1)</f>
        <v>2408</v>
      </c>
      <c r="K2449" s="22">
        <f>0.000621371*'EVM CPZ List'!$H2449</f>
        <v>0.51604935216597769</v>
      </c>
      <c r="L2449" s="22">
        <f>L2448+'EVM CPZ List'!$K2449</f>
        <v>24841.178995097536</v>
      </c>
      <c r="M2449" s="22">
        <f>M2448-'EVM CPZ List'!$I2449</f>
        <v>2.6035737928741563E-2</v>
      </c>
      <c r="N2449" s="7" t="e">
        <f>INDEX('2021 Certified EVM Plan'!G:G,MATCH(B2449,'2021 Certified EVM Plan'!E:E,0))</f>
        <v>#N/A</v>
      </c>
      <c r="O2449" s="7" t="e">
        <f>INDEX('2021 Certified EVM Plan'!M:M,MATCH(B2449,'2021 Certified EVM Plan'!E:E,0))</f>
        <v>#N/A</v>
      </c>
      <c r="P2449" s="7">
        <f t="shared" si="38"/>
        <v>1</v>
      </c>
      <c r="Q2449" s="26" t="e">
        <f>IF(INDEX('2021 Certified EVM Plan'!H:H,MATCH(B2449,'2021 Certified EVM Plan'!E:E,0))=1,M2449,#N/A)</f>
        <v>#N/A</v>
      </c>
      <c r="R2449" s="26" t="e">
        <f>IF(INDEX('2021 Certified EVM Plan'!J:J,MATCH(B2449,'2021 Certified EVM Plan'!E:E,0))=1,M2449,#N/A)</f>
        <v>#N/A</v>
      </c>
      <c r="S2449" s="26" t="e">
        <f>IF(INDEX('2021 Certified EVM Plan'!K:K,MATCH(B2449,'2021 Certified EVM Plan'!E:E,0))=1,M2449,#N/A)</f>
        <v>#N/A</v>
      </c>
    </row>
    <row r="2450" spans="1:19" x14ac:dyDescent="0.25">
      <c r="A2450" s="22" t="s">
        <v>964</v>
      </c>
      <c r="B2450" s="22">
        <v>8330</v>
      </c>
      <c r="C2450" s="22">
        <v>3</v>
      </c>
      <c r="D2450" s="27">
        <v>4.4034479433980199E-6</v>
      </c>
      <c r="E2450" s="22">
        <v>43302103</v>
      </c>
      <c r="F2450" s="22" t="s">
        <v>1498</v>
      </c>
      <c r="G2450" s="22" t="s">
        <v>1525</v>
      </c>
      <c r="H2450" s="22">
        <v>437.47532040812399</v>
      </c>
      <c r="I2450" s="24">
        <f>'EVM CPZ List'!$D2450*'EVM CPZ List'!$C2450</f>
        <v>1.321034383019406E-5</v>
      </c>
      <c r="J2450" s="25">
        <f>INDEX('Pivot of Risk Data'!A:A,MATCH('EVM CPZ List'!$B2450,'Pivot of Risk Data'!B:B,0),1)</f>
        <v>2409</v>
      </c>
      <c r="K2450" s="22">
        <f>0.000621371*'EVM CPZ List'!$H2450</f>
        <v>0.27183447731731641</v>
      </c>
      <c r="L2450" s="22">
        <f>L2449+'EVM CPZ List'!$K2450</f>
        <v>24841.450829574853</v>
      </c>
      <c r="M2450" s="22">
        <f>M2449-'EVM CPZ List'!$I2450</f>
        <v>2.6022527584911369E-2</v>
      </c>
      <c r="N2450" s="7" t="e">
        <f>INDEX('2021 Certified EVM Plan'!G:G,MATCH(B2450,'2021 Certified EVM Plan'!E:E,0))</f>
        <v>#N/A</v>
      </c>
      <c r="O2450" s="7" t="e">
        <f>INDEX('2021 Certified EVM Plan'!M:M,MATCH(B2450,'2021 Certified EVM Plan'!E:E,0))</f>
        <v>#N/A</v>
      </c>
      <c r="P2450" s="7">
        <f t="shared" si="38"/>
        <v>1</v>
      </c>
      <c r="Q2450" s="26" t="e">
        <f>IF(INDEX('2021 Certified EVM Plan'!H:H,MATCH(B2450,'2021 Certified EVM Plan'!E:E,0))=1,M2450,#N/A)</f>
        <v>#N/A</v>
      </c>
      <c r="R2450" s="26" t="e">
        <f>IF(INDEX('2021 Certified EVM Plan'!J:J,MATCH(B2450,'2021 Certified EVM Plan'!E:E,0))=1,M2450,#N/A)</f>
        <v>#N/A</v>
      </c>
      <c r="S2450" s="26" t="e">
        <f>IF(INDEX('2021 Certified EVM Plan'!K:K,MATCH(B2450,'2021 Certified EVM Plan'!E:E,0))=1,M2450,#N/A)</f>
        <v>#N/A</v>
      </c>
    </row>
    <row r="2451" spans="1:19" x14ac:dyDescent="0.25">
      <c r="A2451" s="22" t="s">
        <v>2906</v>
      </c>
      <c r="B2451" s="22">
        <v>6675</v>
      </c>
      <c r="C2451" s="22">
        <v>7</v>
      </c>
      <c r="D2451" s="27">
        <v>4.3991102955235804E-6</v>
      </c>
      <c r="E2451" s="22">
        <v>24101101</v>
      </c>
      <c r="F2451" s="22" t="s">
        <v>3080</v>
      </c>
      <c r="G2451" s="22" t="s">
        <v>3553</v>
      </c>
      <c r="H2451" s="22">
        <v>1128.58568748779</v>
      </c>
      <c r="I2451" s="24">
        <f>'EVM CPZ List'!$D2451*'EVM CPZ List'!$C2451</f>
        <v>3.0793772068665065E-5</v>
      </c>
      <c r="J2451" s="25">
        <f>INDEX('Pivot of Risk Data'!A:A,MATCH('EVM CPZ List'!$B2451,'Pivot of Risk Data'!B:B,0),1)</f>
        <v>2410</v>
      </c>
      <c r="K2451" s="22">
        <f>0.000621371*'EVM CPZ List'!$H2451</f>
        <v>0.70127041721997552</v>
      </c>
      <c r="L2451" s="22">
        <f>L2450+'EVM CPZ List'!$K2451</f>
        <v>24842.152099992072</v>
      </c>
      <c r="M2451" s="22">
        <f>M2450-'EVM CPZ List'!$I2451</f>
        <v>2.5991733812842706E-2</v>
      </c>
      <c r="N2451" s="7" t="e">
        <f>INDEX('2021 Certified EVM Plan'!G:G,MATCH(B2451,'2021 Certified EVM Plan'!E:E,0))</f>
        <v>#N/A</v>
      </c>
      <c r="O2451" s="7" t="e">
        <f>INDEX('2021 Certified EVM Plan'!M:M,MATCH(B2451,'2021 Certified EVM Plan'!E:E,0))</f>
        <v>#N/A</v>
      </c>
      <c r="P2451" s="7">
        <f t="shared" si="38"/>
        <v>1</v>
      </c>
      <c r="Q2451" s="26" t="e">
        <f>IF(INDEX('2021 Certified EVM Plan'!H:H,MATCH(B2451,'2021 Certified EVM Plan'!E:E,0))=1,M2451,#N/A)</f>
        <v>#N/A</v>
      </c>
      <c r="R2451" s="26" t="e">
        <f>IF(INDEX('2021 Certified EVM Plan'!J:J,MATCH(B2451,'2021 Certified EVM Plan'!E:E,0))=1,M2451,#N/A)</f>
        <v>#N/A</v>
      </c>
      <c r="S2451" s="26" t="e">
        <f>IF(INDEX('2021 Certified EVM Plan'!K:K,MATCH(B2451,'2021 Certified EVM Plan'!E:E,0))=1,M2451,#N/A)</f>
        <v>#N/A</v>
      </c>
    </row>
    <row r="2452" spans="1:19" x14ac:dyDescent="0.25">
      <c r="A2452" s="22" t="s">
        <v>2906</v>
      </c>
      <c r="B2452" s="22">
        <v>791</v>
      </c>
      <c r="C2452" s="22">
        <v>22</v>
      </c>
      <c r="D2452" s="27">
        <v>4.3962406540816199E-6</v>
      </c>
      <c r="E2452" s="22">
        <v>14692102</v>
      </c>
      <c r="F2452" s="22" t="s">
        <v>3016</v>
      </c>
      <c r="G2452" s="22" t="s">
        <v>3035</v>
      </c>
      <c r="H2452" s="22">
        <v>2064.5249156793602</v>
      </c>
      <c r="I2452" s="24">
        <f>'EVM CPZ List'!$D2452*'EVM CPZ List'!$C2452</f>
        <v>9.6717294389795638E-5</v>
      </c>
      <c r="J2452" s="25">
        <f>INDEX('Pivot of Risk Data'!A:A,MATCH('EVM CPZ List'!$B2452,'Pivot of Risk Data'!B:B,0),1)</f>
        <v>2411</v>
      </c>
      <c r="K2452" s="22">
        <f>0.000621371*'EVM CPZ List'!$H2452</f>
        <v>1.2828359113805998</v>
      </c>
      <c r="L2452" s="22">
        <f>L2451+'EVM CPZ List'!$K2452</f>
        <v>24843.434935903453</v>
      </c>
      <c r="M2452" s="22">
        <f>M2451-'EVM CPZ List'!$I2452</f>
        <v>2.5895016518452909E-2</v>
      </c>
      <c r="N2452" s="7" t="e">
        <f>INDEX('2021 Certified EVM Plan'!G:G,MATCH(B2452,'2021 Certified EVM Plan'!E:E,0))</f>
        <v>#N/A</v>
      </c>
      <c r="O2452" s="7" t="e">
        <f>INDEX('2021 Certified EVM Plan'!M:M,MATCH(B2452,'2021 Certified EVM Plan'!E:E,0))</f>
        <v>#N/A</v>
      </c>
      <c r="P2452" s="7">
        <f t="shared" si="38"/>
        <v>1</v>
      </c>
      <c r="Q2452" s="26" t="e">
        <f>IF(INDEX('2021 Certified EVM Plan'!H:H,MATCH(B2452,'2021 Certified EVM Plan'!E:E,0))=1,M2452,#N/A)</f>
        <v>#N/A</v>
      </c>
      <c r="R2452" s="26" t="e">
        <f>IF(INDEX('2021 Certified EVM Plan'!J:J,MATCH(B2452,'2021 Certified EVM Plan'!E:E,0))=1,M2452,#N/A)</f>
        <v>#N/A</v>
      </c>
      <c r="S2452" s="26" t="e">
        <f>IF(INDEX('2021 Certified EVM Plan'!K:K,MATCH(B2452,'2021 Certified EVM Plan'!E:E,0))=1,M2452,#N/A)</f>
        <v>#N/A</v>
      </c>
    </row>
    <row r="2453" spans="1:19" x14ac:dyDescent="0.25">
      <c r="A2453" s="22" t="s">
        <v>964</v>
      </c>
      <c r="B2453" s="22">
        <v>6333</v>
      </c>
      <c r="C2453" s="22">
        <v>3</v>
      </c>
      <c r="D2453" s="27">
        <v>4.3938235286027402E-6</v>
      </c>
      <c r="E2453" s="22">
        <v>42851121</v>
      </c>
      <c r="F2453" s="22" t="s">
        <v>1178</v>
      </c>
      <c r="G2453" s="22" t="s">
        <v>1649</v>
      </c>
      <c r="H2453" s="22">
        <v>12414.5773946175</v>
      </c>
      <c r="I2453" s="24">
        <f>'EVM CPZ List'!$D2453*'EVM CPZ List'!$C2453</f>
        <v>1.318147058580822E-5</v>
      </c>
      <c r="J2453" s="25">
        <f>INDEX('Pivot of Risk Data'!A:A,MATCH('EVM CPZ List'!$B2453,'Pivot of Risk Data'!B:B,0),1)</f>
        <v>2412</v>
      </c>
      <c r="K2453" s="22">
        <f>0.000621371*'EVM CPZ List'!$H2453</f>
        <v>7.7140583702708705</v>
      </c>
      <c r="L2453" s="22">
        <f>L2452+'EVM CPZ List'!$K2453</f>
        <v>24851.148994273724</v>
      </c>
      <c r="M2453" s="22">
        <f>M2452-'EVM CPZ List'!$I2453</f>
        <v>2.5881835047867102E-2</v>
      </c>
      <c r="N2453" s="7" t="e">
        <f>INDEX('2021 Certified EVM Plan'!G:G,MATCH(B2453,'2021 Certified EVM Plan'!E:E,0))</f>
        <v>#N/A</v>
      </c>
      <c r="O2453" s="7" t="e">
        <f>INDEX('2021 Certified EVM Plan'!M:M,MATCH(B2453,'2021 Certified EVM Plan'!E:E,0))</f>
        <v>#N/A</v>
      </c>
      <c r="P2453" s="7">
        <f t="shared" si="38"/>
        <v>1</v>
      </c>
      <c r="Q2453" s="26" t="e">
        <f>IF(INDEX('2021 Certified EVM Plan'!H:H,MATCH(B2453,'2021 Certified EVM Plan'!E:E,0))=1,M2453,#N/A)</f>
        <v>#N/A</v>
      </c>
      <c r="R2453" s="26" t="e">
        <f>IF(INDEX('2021 Certified EVM Plan'!J:J,MATCH(B2453,'2021 Certified EVM Plan'!E:E,0))=1,M2453,#N/A)</f>
        <v>#N/A</v>
      </c>
      <c r="S2453" s="26" t="e">
        <f>IF(INDEX('2021 Certified EVM Plan'!K:K,MATCH(B2453,'2021 Certified EVM Plan'!E:E,0))=1,M2453,#N/A)</f>
        <v>#N/A</v>
      </c>
    </row>
    <row r="2454" spans="1:19" x14ac:dyDescent="0.25">
      <c r="A2454" s="22" t="s">
        <v>2906</v>
      </c>
      <c r="B2454" s="22">
        <v>7824</v>
      </c>
      <c r="C2454" s="22">
        <v>1</v>
      </c>
      <c r="D2454" s="27">
        <v>4.3596105921312402E-6</v>
      </c>
      <c r="E2454" s="22">
        <v>14161107</v>
      </c>
      <c r="F2454" s="22" t="s">
        <v>3227</v>
      </c>
      <c r="G2454" s="22" t="s">
        <v>3228</v>
      </c>
      <c r="H2454" s="22">
        <v>0</v>
      </c>
      <c r="I2454" s="24">
        <f>'EVM CPZ List'!$D2454*'EVM CPZ List'!$C2454</f>
        <v>4.3596105921312402E-6</v>
      </c>
      <c r="J2454" s="25">
        <f>INDEX('Pivot of Risk Data'!A:A,MATCH('EVM CPZ List'!$B2454,'Pivot of Risk Data'!B:B,0),1)</f>
        <v>2413</v>
      </c>
      <c r="K2454" s="22">
        <f>0.000621371*'EVM CPZ List'!$H2454</f>
        <v>0</v>
      </c>
      <c r="L2454" s="22">
        <f>L2453+'EVM CPZ List'!$K2454</f>
        <v>24851.148994273724</v>
      </c>
      <c r="M2454" s="22">
        <f>M2453-'EVM CPZ List'!$I2454</f>
        <v>2.587747543727497E-2</v>
      </c>
      <c r="N2454" s="7" t="e">
        <f>INDEX('2021 Certified EVM Plan'!G:G,MATCH(B2454,'2021 Certified EVM Plan'!E:E,0))</f>
        <v>#N/A</v>
      </c>
      <c r="O2454" s="7" t="e">
        <f>INDEX('2021 Certified EVM Plan'!M:M,MATCH(B2454,'2021 Certified EVM Plan'!E:E,0))</f>
        <v>#N/A</v>
      </c>
      <c r="P2454" s="7">
        <f t="shared" si="38"/>
        <v>1</v>
      </c>
      <c r="Q2454" s="26" t="e">
        <f>IF(INDEX('2021 Certified EVM Plan'!H:H,MATCH(B2454,'2021 Certified EVM Plan'!E:E,0))=1,M2454,#N/A)</f>
        <v>#N/A</v>
      </c>
      <c r="R2454" s="26" t="e">
        <f>IF(INDEX('2021 Certified EVM Plan'!J:J,MATCH(B2454,'2021 Certified EVM Plan'!E:E,0))=1,M2454,#N/A)</f>
        <v>#N/A</v>
      </c>
      <c r="S2454" s="26" t="e">
        <f>IF(INDEX('2021 Certified EVM Plan'!K:K,MATCH(B2454,'2021 Certified EVM Plan'!E:E,0))=1,M2454,#N/A)</f>
        <v>#N/A</v>
      </c>
    </row>
    <row r="2455" spans="1:19" x14ac:dyDescent="0.25">
      <c r="A2455" s="22" t="s">
        <v>964</v>
      </c>
      <c r="B2455" s="22">
        <v>9727</v>
      </c>
      <c r="C2455" s="22">
        <v>3</v>
      </c>
      <c r="D2455" s="27">
        <v>4.3512520053752598E-6</v>
      </c>
      <c r="E2455" s="22">
        <v>42811113</v>
      </c>
      <c r="F2455" s="22" t="s">
        <v>1039</v>
      </c>
      <c r="G2455" s="22" t="s">
        <v>1360</v>
      </c>
      <c r="H2455" s="22">
        <v>545.86639956631495</v>
      </c>
      <c r="I2455" s="24">
        <f>'EVM CPZ List'!$D2455*'EVM CPZ List'!$C2455</f>
        <v>1.3053756016125779E-5</v>
      </c>
      <c r="J2455" s="25">
        <f>INDEX('Pivot of Risk Data'!A:A,MATCH('EVM CPZ List'!$B2455,'Pivot of Risk Data'!B:B,0),1)</f>
        <v>2414</v>
      </c>
      <c r="K2455" s="22">
        <f>0.000621371*'EVM CPZ List'!$H2455</f>
        <v>0.33918555056492067</v>
      </c>
      <c r="L2455" s="22">
        <f>L2454+'EVM CPZ List'!$K2455</f>
        <v>24851.48817982429</v>
      </c>
      <c r="M2455" s="22">
        <f>M2454-'EVM CPZ List'!$I2455</f>
        <v>2.5864421681258843E-2</v>
      </c>
      <c r="N2455" s="7" t="e">
        <f>INDEX('2021 Certified EVM Plan'!G:G,MATCH(B2455,'2021 Certified EVM Plan'!E:E,0))</f>
        <v>#N/A</v>
      </c>
      <c r="O2455" s="7" t="e">
        <f>INDEX('2021 Certified EVM Plan'!M:M,MATCH(B2455,'2021 Certified EVM Plan'!E:E,0))</f>
        <v>#N/A</v>
      </c>
      <c r="P2455" s="7">
        <f t="shared" si="38"/>
        <v>1</v>
      </c>
      <c r="Q2455" s="26" t="e">
        <f>IF(INDEX('2021 Certified EVM Plan'!H:H,MATCH(B2455,'2021 Certified EVM Plan'!E:E,0))=1,M2455,#N/A)</f>
        <v>#N/A</v>
      </c>
      <c r="R2455" s="26" t="e">
        <f>IF(INDEX('2021 Certified EVM Plan'!J:J,MATCH(B2455,'2021 Certified EVM Plan'!E:E,0))=1,M2455,#N/A)</f>
        <v>#N/A</v>
      </c>
      <c r="S2455" s="26" t="e">
        <f>IF(INDEX('2021 Certified EVM Plan'!K:K,MATCH(B2455,'2021 Certified EVM Plan'!E:E,0))=1,M2455,#N/A)</f>
        <v>#N/A</v>
      </c>
    </row>
    <row r="2456" spans="1:19" x14ac:dyDescent="0.25">
      <c r="A2456" s="22" t="s">
        <v>2195</v>
      </c>
      <c r="B2456" s="22">
        <v>7788</v>
      </c>
      <c r="C2456" s="22">
        <v>1</v>
      </c>
      <c r="D2456" s="27">
        <v>4.4328044945066203E-6</v>
      </c>
      <c r="E2456" s="22">
        <v>24101103</v>
      </c>
      <c r="F2456" s="22" t="s">
        <v>2589</v>
      </c>
      <c r="G2456" s="22" t="s">
        <v>2590</v>
      </c>
      <c r="H2456" s="22">
        <v>1026.3244004005401</v>
      </c>
      <c r="I2456" s="24">
        <f>'EVM CPZ List'!$D2456*'EVM CPZ List'!$C2456</f>
        <v>4.4328044945066203E-6</v>
      </c>
      <c r="J2456" s="25">
        <f>INDEX('Pivot of Risk Data'!A:A,MATCH('EVM CPZ List'!$B2456,'Pivot of Risk Data'!B:B,0),1)</f>
        <v>2415</v>
      </c>
      <c r="K2456" s="22">
        <f>0.000621371*'EVM CPZ List'!$H2456</f>
        <v>0.63772821900128396</v>
      </c>
      <c r="L2456" s="22">
        <f>L2455+'EVM CPZ List'!$K2456</f>
        <v>24852.12590804329</v>
      </c>
      <c r="M2456" s="22">
        <f>M2455-'EVM CPZ List'!$I2456</f>
        <v>2.5859988876764335E-2</v>
      </c>
      <c r="N2456" s="7" t="e">
        <f>INDEX('2021 Certified EVM Plan'!G:G,MATCH(B2456,'2021 Certified EVM Plan'!E:E,0))</f>
        <v>#N/A</v>
      </c>
      <c r="O2456" s="7" t="e">
        <f>INDEX('2021 Certified EVM Plan'!M:M,MATCH(B2456,'2021 Certified EVM Plan'!E:E,0))</f>
        <v>#N/A</v>
      </c>
      <c r="P2456" s="7">
        <f t="shared" si="38"/>
        <v>2</v>
      </c>
      <c r="Q2456" s="26" t="e">
        <f>IF(INDEX('2021 Certified EVM Plan'!H:H,MATCH(B2456,'2021 Certified EVM Plan'!E:E,0))=1,M2456,#N/A)</f>
        <v>#N/A</v>
      </c>
      <c r="R2456" s="26" t="e">
        <f>IF(INDEX('2021 Certified EVM Plan'!J:J,MATCH(B2456,'2021 Certified EVM Plan'!E:E,0))=1,M2456,#N/A)</f>
        <v>#N/A</v>
      </c>
      <c r="S2456" s="26" t="e">
        <f>IF(INDEX('2021 Certified EVM Plan'!K:K,MATCH(B2456,'2021 Certified EVM Plan'!E:E,0))=1,M2456,#N/A)</f>
        <v>#N/A</v>
      </c>
    </row>
    <row r="2457" spans="1:19" x14ac:dyDescent="0.25">
      <c r="A2457" s="22" t="s">
        <v>2906</v>
      </c>
      <c r="B2457" s="22">
        <v>7788</v>
      </c>
      <c r="C2457" s="22">
        <v>8</v>
      </c>
      <c r="D2457" s="27">
        <v>4.3390725613190803E-6</v>
      </c>
      <c r="E2457" s="22">
        <v>24101103</v>
      </c>
      <c r="F2457" s="22" t="s">
        <v>2589</v>
      </c>
      <c r="G2457" s="22" t="s">
        <v>2590</v>
      </c>
      <c r="H2457" s="22">
        <v>1026.3244004005401</v>
      </c>
      <c r="I2457" s="24">
        <f>'EVM CPZ List'!$D2457*'EVM CPZ List'!$C2457</f>
        <v>3.4712580490552642E-5</v>
      </c>
      <c r="J2457" s="25">
        <f>INDEX('Pivot of Risk Data'!A:A,MATCH('EVM CPZ List'!$B2457,'Pivot of Risk Data'!B:B,0),1)</f>
        <v>2415</v>
      </c>
      <c r="K2457" s="22">
        <f>0.000621371*'EVM CPZ List'!$H2457</f>
        <v>0.63772821900128396</v>
      </c>
      <c r="L2457" s="22">
        <f>L2456+'EVM CPZ List'!$K2457</f>
        <v>24852.763636262291</v>
      </c>
      <c r="M2457" s="22">
        <f>M2456-'EVM CPZ List'!$I2457</f>
        <v>2.5825276296273781E-2</v>
      </c>
      <c r="N2457" s="7" t="e">
        <f>INDEX('2021 Certified EVM Plan'!G:G,MATCH(B2457,'2021 Certified EVM Plan'!E:E,0))</f>
        <v>#N/A</v>
      </c>
      <c r="O2457" s="7" t="e">
        <f>INDEX('2021 Certified EVM Plan'!M:M,MATCH(B2457,'2021 Certified EVM Plan'!E:E,0))</f>
        <v>#N/A</v>
      </c>
      <c r="P2457" s="7">
        <f t="shared" si="38"/>
        <v>2</v>
      </c>
      <c r="Q2457" s="26" t="e">
        <f>IF(INDEX('2021 Certified EVM Plan'!H:H,MATCH(B2457,'2021 Certified EVM Plan'!E:E,0))=1,M2457,#N/A)</f>
        <v>#N/A</v>
      </c>
      <c r="R2457" s="26" t="e">
        <f>IF(INDEX('2021 Certified EVM Plan'!J:J,MATCH(B2457,'2021 Certified EVM Plan'!E:E,0))=1,M2457,#N/A)</f>
        <v>#N/A</v>
      </c>
      <c r="S2457" s="26" t="e">
        <f>IF(INDEX('2021 Certified EVM Plan'!K:K,MATCH(B2457,'2021 Certified EVM Plan'!E:E,0))=1,M2457,#N/A)</f>
        <v>#N/A</v>
      </c>
    </row>
    <row r="2458" spans="1:19" x14ac:dyDescent="0.25">
      <c r="A2458" s="22" t="s">
        <v>2195</v>
      </c>
      <c r="B2458" s="22">
        <v>2056</v>
      </c>
      <c r="C2458" s="22">
        <v>17</v>
      </c>
      <c r="D2458" s="27">
        <v>4.33284924675826E-6</v>
      </c>
      <c r="E2458" s="22">
        <v>83692105</v>
      </c>
      <c r="F2458" s="22" t="s">
        <v>2312</v>
      </c>
      <c r="G2458" s="22" t="s">
        <v>2530</v>
      </c>
      <c r="H2458" s="22">
        <v>2805.97166619781</v>
      </c>
      <c r="I2458" s="24">
        <f>'EVM CPZ List'!$D2458*'EVM CPZ List'!$C2458</f>
        <v>7.3658437194890417E-5</v>
      </c>
      <c r="J2458" s="25">
        <f>INDEX('Pivot of Risk Data'!A:A,MATCH('EVM CPZ List'!$B2458,'Pivot of Risk Data'!B:B,0),1)</f>
        <v>2416</v>
      </c>
      <c r="K2458" s="22">
        <f>0.000621371*'EVM CPZ List'!$H2458</f>
        <v>1.7435494201969994</v>
      </c>
      <c r="L2458" s="22">
        <f>L2457+'EVM CPZ List'!$K2458</f>
        <v>24854.507185682487</v>
      </c>
      <c r="M2458" s="22">
        <f>M2457-'EVM CPZ List'!$I2458</f>
        <v>2.5751617859078889E-2</v>
      </c>
      <c r="N2458" s="7" t="e">
        <f>INDEX('2021 Certified EVM Plan'!G:G,MATCH(B2458,'2021 Certified EVM Plan'!E:E,0))</f>
        <v>#N/A</v>
      </c>
      <c r="O2458" s="7" t="e">
        <f>INDEX('2021 Certified EVM Plan'!M:M,MATCH(B2458,'2021 Certified EVM Plan'!E:E,0))</f>
        <v>#N/A</v>
      </c>
      <c r="P2458" s="7">
        <f t="shared" si="38"/>
        <v>1</v>
      </c>
      <c r="Q2458" s="26" t="e">
        <f>IF(INDEX('2021 Certified EVM Plan'!H:H,MATCH(B2458,'2021 Certified EVM Plan'!E:E,0))=1,M2458,#N/A)</f>
        <v>#N/A</v>
      </c>
      <c r="R2458" s="26" t="e">
        <f>IF(INDEX('2021 Certified EVM Plan'!J:J,MATCH(B2458,'2021 Certified EVM Plan'!E:E,0))=1,M2458,#N/A)</f>
        <v>#N/A</v>
      </c>
      <c r="S2458" s="26" t="e">
        <f>IF(INDEX('2021 Certified EVM Plan'!K:K,MATCH(B2458,'2021 Certified EVM Plan'!E:E,0))=1,M2458,#N/A)</f>
        <v>#N/A</v>
      </c>
    </row>
    <row r="2459" spans="1:19" x14ac:dyDescent="0.25">
      <c r="A2459" s="22" t="s">
        <v>2195</v>
      </c>
      <c r="B2459" s="22">
        <v>260</v>
      </c>
      <c r="C2459" s="22">
        <v>46</v>
      </c>
      <c r="D2459" s="27">
        <v>4.3145610507641898E-6</v>
      </c>
      <c r="E2459" s="22">
        <v>83371104</v>
      </c>
      <c r="F2459" s="22" t="s">
        <v>2640</v>
      </c>
      <c r="G2459" s="22" t="s">
        <v>2641</v>
      </c>
      <c r="H2459" s="22">
        <v>4930.3504613466303</v>
      </c>
      <c r="I2459" s="24">
        <f>'EVM CPZ List'!$D2459*'EVM CPZ List'!$C2459</f>
        <v>1.9846980833515272E-4</v>
      </c>
      <c r="J2459" s="25">
        <f>INDEX('Pivot of Risk Data'!A:A,MATCH('EVM CPZ List'!$B2459,'Pivot of Risk Data'!B:B,0),1)</f>
        <v>2417</v>
      </c>
      <c r="K2459" s="22">
        <f>0.000621371*'EVM CPZ List'!$H2459</f>
        <v>3.0635767965174172</v>
      </c>
      <c r="L2459" s="22">
        <f>L2458+'EVM CPZ List'!$K2459</f>
        <v>24857.570762479005</v>
      </c>
      <c r="M2459" s="22">
        <f>M2458-'EVM CPZ List'!$I2459</f>
        <v>2.5553148050743737E-2</v>
      </c>
      <c r="N2459" s="7" t="e">
        <f>INDEX('2021 Certified EVM Plan'!G:G,MATCH(B2459,'2021 Certified EVM Plan'!E:E,0))</f>
        <v>#N/A</v>
      </c>
      <c r="O2459" s="7" t="e">
        <f>INDEX('2021 Certified EVM Plan'!M:M,MATCH(B2459,'2021 Certified EVM Plan'!E:E,0))</f>
        <v>#N/A</v>
      </c>
      <c r="P2459" s="7">
        <f t="shared" si="38"/>
        <v>1</v>
      </c>
      <c r="Q2459" s="26" t="e">
        <f>IF(INDEX('2021 Certified EVM Plan'!H:H,MATCH(B2459,'2021 Certified EVM Plan'!E:E,0))=1,M2459,#N/A)</f>
        <v>#N/A</v>
      </c>
      <c r="R2459" s="26" t="e">
        <f>IF(INDEX('2021 Certified EVM Plan'!J:J,MATCH(B2459,'2021 Certified EVM Plan'!E:E,0))=1,M2459,#N/A)</f>
        <v>#N/A</v>
      </c>
      <c r="S2459" s="26" t="e">
        <f>IF(INDEX('2021 Certified EVM Plan'!K:K,MATCH(B2459,'2021 Certified EVM Plan'!E:E,0))=1,M2459,#N/A)</f>
        <v>#N/A</v>
      </c>
    </row>
    <row r="2460" spans="1:19" x14ac:dyDescent="0.25">
      <c r="A2460" s="22" t="s">
        <v>2906</v>
      </c>
      <c r="B2460" s="22">
        <v>8777</v>
      </c>
      <c r="C2460" s="22">
        <v>2</v>
      </c>
      <c r="D2460" s="27">
        <v>4.2936571304173698E-6</v>
      </c>
      <c r="E2460" s="22">
        <v>24240402</v>
      </c>
      <c r="F2460" s="22" t="s">
        <v>3597</v>
      </c>
      <c r="G2460" s="22" t="s">
        <v>3598</v>
      </c>
      <c r="H2460" s="22">
        <v>0</v>
      </c>
      <c r="I2460" s="24">
        <f>'EVM CPZ List'!$D2460*'EVM CPZ List'!$C2460</f>
        <v>8.5873142608347395E-6</v>
      </c>
      <c r="J2460" s="25">
        <f>INDEX('Pivot of Risk Data'!A:A,MATCH('EVM CPZ List'!$B2460,'Pivot of Risk Data'!B:B,0),1)</f>
        <v>2418</v>
      </c>
      <c r="K2460" s="22">
        <f>0.000621371*'EVM CPZ List'!$H2460</f>
        <v>0</v>
      </c>
      <c r="L2460" s="22">
        <f>L2459+'EVM CPZ List'!$K2460</f>
        <v>24857.570762479005</v>
      </c>
      <c r="M2460" s="22">
        <f>M2459-'EVM CPZ List'!$I2460</f>
        <v>2.5544560736482903E-2</v>
      </c>
      <c r="N2460" s="7" t="e">
        <f>INDEX('2021 Certified EVM Plan'!G:G,MATCH(B2460,'2021 Certified EVM Plan'!E:E,0))</f>
        <v>#N/A</v>
      </c>
      <c r="O2460" s="7" t="e">
        <f>INDEX('2021 Certified EVM Plan'!M:M,MATCH(B2460,'2021 Certified EVM Plan'!E:E,0))</f>
        <v>#N/A</v>
      </c>
      <c r="P2460" s="7">
        <f t="shared" si="38"/>
        <v>1</v>
      </c>
      <c r="Q2460" s="26" t="e">
        <f>IF(INDEX('2021 Certified EVM Plan'!H:H,MATCH(B2460,'2021 Certified EVM Plan'!E:E,0))=1,M2460,#N/A)</f>
        <v>#N/A</v>
      </c>
      <c r="R2460" s="26" t="e">
        <f>IF(INDEX('2021 Certified EVM Plan'!J:J,MATCH(B2460,'2021 Certified EVM Plan'!E:E,0))=1,M2460,#N/A)</f>
        <v>#N/A</v>
      </c>
      <c r="S2460" s="26" t="e">
        <f>IF(INDEX('2021 Certified EVM Plan'!K:K,MATCH(B2460,'2021 Certified EVM Plan'!E:E,0))=1,M2460,#N/A)</f>
        <v>#N/A</v>
      </c>
    </row>
    <row r="2461" spans="1:19" x14ac:dyDescent="0.25">
      <c r="A2461" s="22" t="s">
        <v>964</v>
      </c>
      <c r="B2461" s="22">
        <v>4616</v>
      </c>
      <c r="C2461" s="22">
        <v>9</v>
      </c>
      <c r="D2461" s="27">
        <v>4.2753501000546502E-6</v>
      </c>
      <c r="E2461" s="22">
        <v>42631109</v>
      </c>
      <c r="F2461" s="22" t="s">
        <v>1585</v>
      </c>
      <c r="G2461" s="22" t="s">
        <v>1641</v>
      </c>
      <c r="H2461" s="22">
        <v>15185.53944955</v>
      </c>
      <c r="I2461" s="24">
        <f>'EVM CPZ List'!$D2461*'EVM CPZ List'!$C2461</f>
        <v>3.847815090049185E-5</v>
      </c>
      <c r="J2461" s="25">
        <f>INDEX('Pivot of Risk Data'!A:A,MATCH('EVM CPZ List'!$B2461,'Pivot of Risk Data'!B:B,0),1)</f>
        <v>2419</v>
      </c>
      <c r="K2461" s="22">
        <f>0.000621371*'EVM CPZ List'!$H2461</f>
        <v>9.435853833306334</v>
      </c>
      <c r="L2461" s="22">
        <f>L2460+'EVM CPZ List'!$K2461</f>
        <v>24867.006616312312</v>
      </c>
      <c r="M2461" s="22">
        <f>M2460-'EVM CPZ List'!$I2461</f>
        <v>2.5506082585582412E-2</v>
      </c>
      <c r="N2461" s="7" t="e">
        <f>INDEX('2021 Certified EVM Plan'!G:G,MATCH(B2461,'2021 Certified EVM Plan'!E:E,0))</f>
        <v>#N/A</v>
      </c>
      <c r="O2461" s="7" t="e">
        <f>INDEX('2021 Certified EVM Plan'!M:M,MATCH(B2461,'2021 Certified EVM Plan'!E:E,0))</f>
        <v>#N/A</v>
      </c>
      <c r="P2461" s="7">
        <f t="shared" si="38"/>
        <v>1</v>
      </c>
      <c r="Q2461" s="26" t="e">
        <f>IF(INDEX('2021 Certified EVM Plan'!H:H,MATCH(B2461,'2021 Certified EVM Plan'!E:E,0))=1,M2461,#N/A)</f>
        <v>#N/A</v>
      </c>
      <c r="R2461" s="26" t="e">
        <f>IF(INDEX('2021 Certified EVM Plan'!J:J,MATCH(B2461,'2021 Certified EVM Plan'!E:E,0))=1,M2461,#N/A)</f>
        <v>#N/A</v>
      </c>
      <c r="S2461" s="26" t="e">
        <f>IF(INDEX('2021 Certified EVM Plan'!K:K,MATCH(B2461,'2021 Certified EVM Plan'!E:E,0))=1,M2461,#N/A)</f>
        <v>#N/A</v>
      </c>
    </row>
    <row r="2462" spans="1:19" x14ac:dyDescent="0.25">
      <c r="A2462" s="22" t="s">
        <v>2195</v>
      </c>
      <c r="B2462" s="22">
        <v>3894</v>
      </c>
      <c r="C2462" s="22">
        <v>37</v>
      </c>
      <c r="D2462" s="27">
        <v>4.2666631955846397E-6</v>
      </c>
      <c r="E2462" s="22">
        <v>83692105</v>
      </c>
      <c r="F2462" s="22" t="s">
        <v>2312</v>
      </c>
      <c r="G2462" s="22" t="s">
        <v>2537</v>
      </c>
      <c r="H2462" s="22">
        <v>5377.6553513262697</v>
      </c>
      <c r="I2462" s="24">
        <f>'EVM CPZ List'!$D2462*'EVM CPZ List'!$C2462</f>
        <v>1.5786653823663167E-4</v>
      </c>
      <c r="J2462" s="25">
        <f>INDEX('Pivot of Risk Data'!A:A,MATCH('EVM CPZ List'!$B2462,'Pivot of Risk Data'!B:B,0),1)</f>
        <v>2420</v>
      </c>
      <c r="K2462" s="22">
        <f>0.000621371*'EVM CPZ List'!$H2462</f>
        <v>3.3415190833089556</v>
      </c>
      <c r="L2462" s="22">
        <f>L2461+'EVM CPZ List'!$K2462</f>
        <v>24870.348135395619</v>
      </c>
      <c r="M2462" s="22">
        <f>M2461-'EVM CPZ List'!$I2462</f>
        <v>2.534821604734578E-2</v>
      </c>
      <c r="N2462" s="7" t="e">
        <f>INDEX('2021 Certified EVM Plan'!G:G,MATCH(B2462,'2021 Certified EVM Plan'!E:E,0))</f>
        <v>#N/A</v>
      </c>
      <c r="O2462" s="7" t="e">
        <f>INDEX('2021 Certified EVM Plan'!M:M,MATCH(B2462,'2021 Certified EVM Plan'!E:E,0))</f>
        <v>#N/A</v>
      </c>
      <c r="P2462" s="7">
        <f t="shared" si="38"/>
        <v>1</v>
      </c>
      <c r="Q2462" s="26" t="e">
        <f>IF(INDEX('2021 Certified EVM Plan'!H:H,MATCH(B2462,'2021 Certified EVM Plan'!E:E,0))=1,M2462,#N/A)</f>
        <v>#N/A</v>
      </c>
      <c r="R2462" s="26" t="e">
        <f>IF(INDEX('2021 Certified EVM Plan'!J:J,MATCH(B2462,'2021 Certified EVM Plan'!E:E,0))=1,M2462,#N/A)</f>
        <v>#N/A</v>
      </c>
      <c r="S2462" s="26" t="e">
        <f>IF(INDEX('2021 Certified EVM Plan'!K:K,MATCH(B2462,'2021 Certified EVM Plan'!E:E,0))=1,M2462,#N/A)</f>
        <v>#N/A</v>
      </c>
    </row>
    <row r="2463" spans="1:19" x14ac:dyDescent="0.25">
      <c r="A2463" s="22" t="s">
        <v>2195</v>
      </c>
      <c r="B2463" s="22">
        <v>6777</v>
      </c>
      <c r="C2463" s="22">
        <v>4</v>
      </c>
      <c r="D2463" s="27">
        <v>4.2653773787779597E-6</v>
      </c>
      <c r="E2463" s="22">
        <v>182541102</v>
      </c>
      <c r="F2463" s="22" t="s">
        <v>2691</v>
      </c>
      <c r="G2463" s="22" t="s">
        <v>2692</v>
      </c>
      <c r="H2463" s="22">
        <v>1034.6973714203</v>
      </c>
      <c r="I2463" s="24">
        <f>'EVM CPZ List'!$D2463*'EVM CPZ List'!$C2463</f>
        <v>1.7061509515111839E-5</v>
      </c>
      <c r="J2463" s="25">
        <f>INDEX('Pivot of Risk Data'!A:A,MATCH('EVM CPZ List'!$B2463,'Pivot of Risk Data'!B:B,0),1)</f>
        <v>2421</v>
      </c>
      <c r="K2463" s="22">
        <f>0.000621371*'EVM CPZ List'!$H2463</f>
        <v>0.64293094037680321</v>
      </c>
      <c r="L2463" s="22">
        <f>L2462+'EVM CPZ List'!$K2463</f>
        <v>24870.991066335995</v>
      </c>
      <c r="M2463" s="22">
        <f>M2462-'EVM CPZ List'!$I2463</f>
        <v>2.5331154537830667E-2</v>
      </c>
      <c r="N2463" s="7" t="e">
        <f>INDEX('2021 Certified EVM Plan'!G:G,MATCH(B2463,'2021 Certified EVM Plan'!E:E,0))</f>
        <v>#N/A</v>
      </c>
      <c r="O2463" s="7" t="e">
        <f>INDEX('2021 Certified EVM Plan'!M:M,MATCH(B2463,'2021 Certified EVM Plan'!E:E,0))</f>
        <v>#N/A</v>
      </c>
      <c r="P2463" s="7">
        <f t="shared" si="38"/>
        <v>1</v>
      </c>
      <c r="Q2463" s="26" t="e">
        <f>IF(INDEX('2021 Certified EVM Plan'!H:H,MATCH(B2463,'2021 Certified EVM Plan'!E:E,0))=1,M2463,#N/A)</f>
        <v>#N/A</v>
      </c>
      <c r="R2463" s="26" t="e">
        <f>IF(INDEX('2021 Certified EVM Plan'!J:J,MATCH(B2463,'2021 Certified EVM Plan'!E:E,0))=1,M2463,#N/A)</f>
        <v>#N/A</v>
      </c>
      <c r="S2463" s="26" t="e">
        <f>IF(INDEX('2021 Certified EVM Plan'!K:K,MATCH(B2463,'2021 Certified EVM Plan'!E:E,0))=1,M2463,#N/A)</f>
        <v>#N/A</v>
      </c>
    </row>
    <row r="2464" spans="1:19" x14ac:dyDescent="0.25">
      <c r="A2464" s="22" t="s">
        <v>964</v>
      </c>
      <c r="B2464" s="22">
        <v>5237</v>
      </c>
      <c r="C2464" s="22">
        <v>51</v>
      </c>
      <c r="D2464" s="27">
        <v>4.25903629057937E-6</v>
      </c>
      <c r="E2464" s="22">
        <v>42861101</v>
      </c>
      <c r="F2464" s="22" t="s">
        <v>1444</v>
      </c>
      <c r="G2464" s="22" t="s">
        <v>1614</v>
      </c>
      <c r="H2464" s="22">
        <v>43657.3062760998</v>
      </c>
      <c r="I2464" s="24">
        <f>'EVM CPZ List'!$D2464*'EVM CPZ List'!$C2464</f>
        <v>2.1721085081954786E-4</v>
      </c>
      <c r="J2464" s="25">
        <f>INDEX('Pivot of Risk Data'!A:A,MATCH('EVM CPZ List'!$B2464,'Pivot of Risk Data'!B:B,0),1)</f>
        <v>2422</v>
      </c>
      <c r="K2464" s="22">
        <f>0.000621371*'EVM CPZ List'!$H2464</f>
        <v>27.12738405808641</v>
      </c>
      <c r="L2464" s="22">
        <f>L2463+'EVM CPZ List'!$K2464</f>
        <v>24898.118450394082</v>
      </c>
      <c r="M2464" s="22">
        <f>M2463-'EVM CPZ List'!$I2464</f>
        <v>2.5113943687011118E-2</v>
      </c>
      <c r="N2464" s="7" t="e">
        <f>INDEX('2021 Certified EVM Plan'!G:G,MATCH(B2464,'2021 Certified EVM Plan'!E:E,0))</f>
        <v>#N/A</v>
      </c>
      <c r="O2464" s="7" t="e">
        <f>INDEX('2021 Certified EVM Plan'!M:M,MATCH(B2464,'2021 Certified EVM Plan'!E:E,0))</f>
        <v>#N/A</v>
      </c>
      <c r="P2464" s="7">
        <f t="shared" si="38"/>
        <v>1</v>
      </c>
      <c r="Q2464" s="26" t="e">
        <f>IF(INDEX('2021 Certified EVM Plan'!H:H,MATCH(B2464,'2021 Certified EVM Plan'!E:E,0))=1,M2464,#N/A)</f>
        <v>#N/A</v>
      </c>
      <c r="R2464" s="26" t="e">
        <f>IF(INDEX('2021 Certified EVM Plan'!J:J,MATCH(B2464,'2021 Certified EVM Plan'!E:E,0))=1,M2464,#N/A)</f>
        <v>#N/A</v>
      </c>
      <c r="S2464" s="26" t="e">
        <f>IF(INDEX('2021 Certified EVM Plan'!K:K,MATCH(B2464,'2021 Certified EVM Plan'!E:E,0))=1,M2464,#N/A)</f>
        <v>#N/A</v>
      </c>
    </row>
    <row r="2465" spans="1:19" x14ac:dyDescent="0.25">
      <c r="A2465" s="22" t="s">
        <v>2195</v>
      </c>
      <c r="B2465" s="22">
        <v>4682</v>
      </c>
      <c r="C2465" s="22">
        <v>6</v>
      </c>
      <c r="D2465" s="27">
        <v>4.2303347667106201E-6</v>
      </c>
      <c r="E2465" s="22">
        <v>83692105</v>
      </c>
      <c r="F2465" s="22" t="s">
        <v>2312</v>
      </c>
      <c r="G2465" s="22" t="s">
        <v>2810</v>
      </c>
      <c r="H2465" s="22">
        <v>778.44518397126103</v>
      </c>
      <c r="I2465" s="24">
        <f>'EVM CPZ List'!$D2465*'EVM CPZ List'!$C2465</f>
        <v>2.5382008600263719E-5</v>
      </c>
      <c r="J2465" s="25">
        <f>INDEX('Pivot of Risk Data'!A:A,MATCH('EVM CPZ List'!$B2465,'Pivot of Risk Data'!B:B,0),1)</f>
        <v>2423</v>
      </c>
      <c r="K2465" s="22">
        <f>0.000621371*'EVM CPZ List'!$H2465</f>
        <v>0.48370326240940642</v>
      </c>
      <c r="L2465" s="22">
        <f>L2464+'EVM CPZ List'!$K2465</f>
        <v>24898.602153656491</v>
      </c>
      <c r="M2465" s="22">
        <f>M2464-'EVM CPZ List'!$I2465</f>
        <v>2.5088561678410854E-2</v>
      </c>
      <c r="N2465" s="7" t="e">
        <f>INDEX('2021 Certified EVM Plan'!G:G,MATCH(B2465,'2021 Certified EVM Plan'!E:E,0))</f>
        <v>#N/A</v>
      </c>
      <c r="O2465" s="7" t="e">
        <f>INDEX('2021 Certified EVM Plan'!M:M,MATCH(B2465,'2021 Certified EVM Plan'!E:E,0))</f>
        <v>#N/A</v>
      </c>
      <c r="P2465" s="7">
        <f t="shared" si="38"/>
        <v>1</v>
      </c>
      <c r="Q2465" s="26" t="e">
        <f>IF(INDEX('2021 Certified EVM Plan'!H:H,MATCH(B2465,'2021 Certified EVM Plan'!E:E,0))=1,M2465,#N/A)</f>
        <v>#N/A</v>
      </c>
      <c r="R2465" s="26" t="e">
        <f>IF(INDEX('2021 Certified EVM Plan'!J:J,MATCH(B2465,'2021 Certified EVM Plan'!E:E,0))=1,M2465,#N/A)</f>
        <v>#N/A</v>
      </c>
      <c r="S2465" s="26" t="e">
        <f>IF(INDEX('2021 Certified EVM Plan'!K:K,MATCH(B2465,'2021 Certified EVM Plan'!E:E,0))=1,M2465,#N/A)</f>
        <v>#N/A</v>
      </c>
    </row>
    <row r="2466" spans="1:19" x14ac:dyDescent="0.25">
      <c r="A2466" s="22" t="s">
        <v>2195</v>
      </c>
      <c r="B2466" s="22">
        <v>4825</v>
      </c>
      <c r="C2466" s="22">
        <v>3</v>
      </c>
      <c r="D2466" s="27">
        <v>4.2124754964148098E-6</v>
      </c>
      <c r="E2466" s="22">
        <v>83252102</v>
      </c>
      <c r="F2466" s="22" t="s">
        <v>2294</v>
      </c>
      <c r="G2466" s="22" t="s">
        <v>2561</v>
      </c>
      <c r="H2466" s="22">
        <v>1087.1798207298</v>
      </c>
      <c r="I2466" s="24">
        <f>'EVM CPZ List'!$D2466*'EVM CPZ List'!$C2466</f>
        <v>1.2637426489244429E-5</v>
      </c>
      <c r="J2466" s="25">
        <f>INDEX('Pivot of Risk Data'!A:A,MATCH('EVM CPZ List'!$B2466,'Pivot of Risk Data'!B:B,0),1)</f>
        <v>2424</v>
      </c>
      <c r="K2466" s="22">
        <f>0.000621371*'EVM CPZ List'!$H2466</f>
        <v>0.67554201238669653</v>
      </c>
      <c r="L2466" s="22">
        <f>L2465+'EVM CPZ List'!$K2466</f>
        <v>24899.277695668879</v>
      </c>
      <c r="M2466" s="22">
        <f>M2465-'EVM CPZ List'!$I2466</f>
        <v>2.5075924251921608E-2</v>
      </c>
      <c r="N2466" s="7" t="e">
        <f>INDEX('2021 Certified EVM Plan'!G:G,MATCH(B2466,'2021 Certified EVM Plan'!E:E,0))</f>
        <v>#N/A</v>
      </c>
      <c r="O2466" s="7" t="e">
        <f>INDEX('2021 Certified EVM Plan'!M:M,MATCH(B2466,'2021 Certified EVM Plan'!E:E,0))</f>
        <v>#N/A</v>
      </c>
      <c r="P2466" s="7">
        <f t="shared" si="38"/>
        <v>1</v>
      </c>
      <c r="Q2466" s="26" t="e">
        <f>IF(INDEX('2021 Certified EVM Plan'!H:H,MATCH(B2466,'2021 Certified EVM Plan'!E:E,0))=1,M2466,#N/A)</f>
        <v>#N/A</v>
      </c>
      <c r="R2466" s="26" t="e">
        <f>IF(INDEX('2021 Certified EVM Plan'!J:J,MATCH(B2466,'2021 Certified EVM Plan'!E:E,0))=1,M2466,#N/A)</f>
        <v>#N/A</v>
      </c>
      <c r="S2466" s="26" t="e">
        <f>IF(INDEX('2021 Certified EVM Plan'!K:K,MATCH(B2466,'2021 Certified EVM Plan'!E:E,0))=1,M2466,#N/A)</f>
        <v>#N/A</v>
      </c>
    </row>
    <row r="2467" spans="1:19" x14ac:dyDescent="0.25">
      <c r="A2467" s="22" t="s">
        <v>2906</v>
      </c>
      <c r="B2467" s="22">
        <v>5659</v>
      </c>
      <c r="C2467" s="22">
        <v>149</v>
      </c>
      <c r="D2467" s="27">
        <v>4.2078086187318597E-6</v>
      </c>
      <c r="E2467" s="22">
        <v>12101102</v>
      </c>
      <c r="F2467" s="22" t="s">
        <v>3040</v>
      </c>
      <c r="G2467" s="22" t="s">
        <v>3041</v>
      </c>
      <c r="H2467" s="22">
        <v>16905.478822208701</v>
      </c>
      <c r="I2467" s="24">
        <f>'EVM CPZ List'!$D2467*'EVM CPZ List'!$C2467</f>
        <v>6.2696348419104709E-4</v>
      </c>
      <c r="J2467" s="25">
        <f>INDEX('Pivot of Risk Data'!A:A,MATCH('EVM CPZ List'!$B2467,'Pivot of Risk Data'!B:B,0),1)</f>
        <v>2425</v>
      </c>
      <c r="K2467" s="22">
        <f>0.000621371*'EVM CPZ List'!$H2467</f>
        <v>10.504574281234643</v>
      </c>
      <c r="L2467" s="22">
        <f>L2466+'EVM CPZ List'!$K2467</f>
        <v>24909.782269950116</v>
      </c>
      <c r="M2467" s="22">
        <f>M2466-'EVM CPZ List'!$I2467</f>
        <v>2.4448960767730562E-2</v>
      </c>
      <c r="N2467" s="7" t="e">
        <f>INDEX('2021 Certified EVM Plan'!G:G,MATCH(B2467,'2021 Certified EVM Plan'!E:E,0))</f>
        <v>#N/A</v>
      </c>
      <c r="O2467" s="7" t="e">
        <f>INDEX('2021 Certified EVM Plan'!M:M,MATCH(B2467,'2021 Certified EVM Plan'!E:E,0))</f>
        <v>#N/A</v>
      </c>
      <c r="P2467" s="7">
        <f t="shared" si="38"/>
        <v>1</v>
      </c>
      <c r="Q2467" s="26" t="e">
        <f>IF(INDEX('2021 Certified EVM Plan'!H:H,MATCH(B2467,'2021 Certified EVM Plan'!E:E,0))=1,M2467,#N/A)</f>
        <v>#N/A</v>
      </c>
      <c r="R2467" s="26" t="e">
        <f>IF(INDEX('2021 Certified EVM Plan'!J:J,MATCH(B2467,'2021 Certified EVM Plan'!E:E,0))=1,M2467,#N/A)</f>
        <v>#N/A</v>
      </c>
      <c r="S2467" s="26" t="e">
        <f>IF(INDEX('2021 Certified EVM Plan'!K:K,MATCH(B2467,'2021 Certified EVM Plan'!E:E,0))=1,M2467,#N/A)</f>
        <v>#N/A</v>
      </c>
    </row>
    <row r="2468" spans="1:19" x14ac:dyDescent="0.25">
      <c r="A2468" s="22" t="s">
        <v>8</v>
      </c>
      <c r="B2468" s="22">
        <v>6973</v>
      </c>
      <c r="C2468" s="22">
        <v>1</v>
      </c>
      <c r="D2468" s="27">
        <v>4.1876829301066002E-6</v>
      </c>
      <c r="E2468" s="22">
        <v>153612106</v>
      </c>
      <c r="F2468" s="22" t="s">
        <v>483</v>
      </c>
      <c r="G2468" s="22" t="s">
        <v>484</v>
      </c>
      <c r="H2468" s="22">
        <v>618.19552496521601</v>
      </c>
      <c r="I2468" s="24">
        <f>'EVM CPZ List'!$D2468*'EVM CPZ List'!$C2468</f>
        <v>4.1876829301066002E-6</v>
      </c>
      <c r="J2468" s="25">
        <f>INDEX('Pivot of Risk Data'!A:A,MATCH('EVM CPZ List'!$B2468,'Pivot of Risk Data'!B:B,0),1)</f>
        <v>2426</v>
      </c>
      <c r="K2468" s="22">
        <f>0.000621371*'EVM CPZ List'!$H2468</f>
        <v>0.38412877154316122</v>
      </c>
      <c r="L2468" s="22">
        <f>L2467+'EVM CPZ List'!$K2468</f>
        <v>24910.16639872166</v>
      </c>
      <c r="M2468" s="22">
        <f>M2467-'EVM CPZ List'!$I2468</f>
        <v>2.4444773084800454E-2</v>
      </c>
      <c r="N2468" s="7" t="e">
        <f>INDEX('2021 Certified EVM Plan'!G:G,MATCH(B2468,'2021 Certified EVM Plan'!E:E,0))</f>
        <v>#N/A</v>
      </c>
      <c r="O2468" s="7" t="e">
        <f>INDEX('2021 Certified EVM Plan'!M:M,MATCH(B2468,'2021 Certified EVM Plan'!E:E,0))</f>
        <v>#N/A</v>
      </c>
      <c r="P2468" s="7">
        <f t="shared" si="38"/>
        <v>1</v>
      </c>
      <c r="Q2468" s="26" t="e">
        <f>IF(INDEX('2021 Certified EVM Plan'!H:H,MATCH(B2468,'2021 Certified EVM Plan'!E:E,0))=1,M2468,#N/A)</f>
        <v>#N/A</v>
      </c>
      <c r="R2468" s="26" t="e">
        <f>IF(INDEX('2021 Certified EVM Plan'!J:J,MATCH(B2468,'2021 Certified EVM Plan'!E:E,0))=1,M2468,#N/A)</f>
        <v>#N/A</v>
      </c>
      <c r="S2468" s="26" t="e">
        <f>IF(INDEX('2021 Certified EVM Plan'!K:K,MATCH(B2468,'2021 Certified EVM Plan'!E:E,0))=1,M2468,#N/A)</f>
        <v>#N/A</v>
      </c>
    </row>
    <row r="2469" spans="1:19" x14ac:dyDescent="0.25">
      <c r="A2469" s="22" t="s">
        <v>2195</v>
      </c>
      <c r="B2469" s="22">
        <v>2181</v>
      </c>
      <c r="C2469" s="22">
        <v>47</v>
      </c>
      <c r="D2469" s="27">
        <v>4.1765285128066996E-6</v>
      </c>
      <c r="E2469" s="22">
        <v>83252109</v>
      </c>
      <c r="F2469" s="22" t="s">
        <v>2409</v>
      </c>
      <c r="G2469" s="22" t="s">
        <v>2410</v>
      </c>
      <c r="H2469" s="22">
        <v>4486.5579499425903</v>
      </c>
      <c r="I2469" s="24">
        <f>'EVM CPZ List'!$D2469*'EVM CPZ List'!$C2469</f>
        <v>1.9629684010191489E-4</v>
      </c>
      <c r="J2469" s="25">
        <f>INDEX('Pivot of Risk Data'!A:A,MATCH('EVM CPZ List'!$B2469,'Pivot of Risk Data'!B:B,0),1)</f>
        <v>2427</v>
      </c>
      <c r="K2469" s="22">
        <f>0.000621371*'EVM CPZ List'!$H2469</f>
        <v>2.7878169999137774</v>
      </c>
      <c r="L2469" s="22">
        <f>L2468+'EVM CPZ List'!$K2469</f>
        <v>24912.954215721573</v>
      </c>
      <c r="M2469" s="22">
        <f>M2468-'EVM CPZ List'!$I2469</f>
        <v>2.4248476244698541E-2</v>
      </c>
      <c r="N2469" s="7" t="e">
        <f>INDEX('2021 Certified EVM Plan'!G:G,MATCH(B2469,'2021 Certified EVM Plan'!E:E,0))</f>
        <v>#N/A</v>
      </c>
      <c r="O2469" s="7" t="e">
        <f>INDEX('2021 Certified EVM Plan'!M:M,MATCH(B2469,'2021 Certified EVM Plan'!E:E,0))</f>
        <v>#N/A</v>
      </c>
      <c r="P2469" s="7">
        <f t="shared" si="38"/>
        <v>1</v>
      </c>
      <c r="Q2469" s="26" t="e">
        <f>IF(INDEX('2021 Certified EVM Plan'!H:H,MATCH(B2469,'2021 Certified EVM Plan'!E:E,0))=1,M2469,#N/A)</f>
        <v>#N/A</v>
      </c>
      <c r="R2469" s="26" t="e">
        <f>IF(INDEX('2021 Certified EVM Plan'!J:J,MATCH(B2469,'2021 Certified EVM Plan'!E:E,0))=1,M2469,#N/A)</f>
        <v>#N/A</v>
      </c>
      <c r="S2469" s="26" t="e">
        <f>IF(INDEX('2021 Certified EVM Plan'!K:K,MATCH(B2469,'2021 Certified EVM Plan'!E:E,0))=1,M2469,#N/A)</f>
        <v>#N/A</v>
      </c>
    </row>
    <row r="2470" spans="1:19" x14ac:dyDescent="0.25">
      <c r="A2470" s="22" t="s">
        <v>964</v>
      </c>
      <c r="B2470" s="22">
        <v>839</v>
      </c>
      <c r="C2470" s="22">
        <v>6</v>
      </c>
      <c r="D2470" s="27">
        <v>4.1761188380389996E-6</v>
      </c>
      <c r="E2470" s="22">
        <v>43321102</v>
      </c>
      <c r="F2470" s="22" t="s">
        <v>1370</v>
      </c>
      <c r="G2470" s="22" t="s">
        <v>1639</v>
      </c>
      <c r="H2470" s="22">
        <v>652.5483258726</v>
      </c>
      <c r="I2470" s="24">
        <f>'EVM CPZ List'!$D2470*'EVM CPZ List'!$C2470</f>
        <v>2.5056713028233996E-5</v>
      </c>
      <c r="J2470" s="25">
        <f>INDEX('Pivot of Risk Data'!A:A,MATCH('EVM CPZ List'!$B2470,'Pivot of Risk Data'!B:B,0),1)</f>
        <v>2428</v>
      </c>
      <c r="K2470" s="22">
        <f>0.000621371*'EVM CPZ List'!$H2470</f>
        <v>0.40547460579578332</v>
      </c>
      <c r="L2470" s="22">
        <f>L2469+'EVM CPZ List'!$K2470</f>
        <v>24913.359690327368</v>
      </c>
      <c r="M2470" s="22">
        <f>M2469-'EVM CPZ List'!$I2470</f>
        <v>2.4223419531670308E-2</v>
      </c>
      <c r="N2470" s="7" t="e">
        <f>INDEX('2021 Certified EVM Plan'!G:G,MATCH(B2470,'2021 Certified EVM Plan'!E:E,0))</f>
        <v>#N/A</v>
      </c>
      <c r="O2470" s="7" t="e">
        <f>INDEX('2021 Certified EVM Plan'!M:M,MATCH(B2470,'2021 Certified EVM Plan'!E:E,0))</f>
        <v>#N/A</v>
      </c>
      <c r="P2470" s="7">
        <f t="shared" si="38"/>
        <v>1</v>
      </c>
      <c r="Q2470" s="26" t="e">
        <f>IF(INDEX('2021 Certified EVM Plan'!H:H,MATCH(B2470,'2021 Certified EVM Plan'!E:E,0))=1,M2470,#N/A)</f>
        <v>#N/A</v>
      </c>
      <c r="R2470" s="26" t="e">
        <f>IF(INDEX('2021 Certified EVM Plan'!J:J,MATCH(B2470,'2021 Certified EVM Plan'!E:E,0))=1,M2470,#N/A)</f>
        <v>#N/A</v>
      </c>
      <c r="S2470" s="26" t="e">
        <f>IF(INDEX('2021 Certified EVM Plan'!K:K,MATCH(B2470,'2021 Certified EVM Plan'!E:E,0))=1,M2470,#N/A)</f>
        <v>#N/A</v>
      </c>
    </row>
    <row r="2471" spans="1:19" x14ac:dyDescent="0.25">
      <c r="A2471" s="22" t="s">
        <v>2906</v>
      </c>
      <c r="B2471" s="22">
        <v>5223</v>
      </c>
      <c r="C2471" s="22">
        <v>3</v>
      </c>
      <c r="D2471" s="27">
        <v>4.1715373983699299E-6</v>
      </c>
      <c r="E2471" s="22">
        <v>22811101</v>
      </c>
      <c r="F2471" s="22" t="s">
        <v>3287</v>
      </c>
      <c r="G2471" s="22" t="s">
        <v>3288</v>
      </c>
      <c r="H2471" s="22">
        <v>222.81261025939401</v>
      </c>
      <c r="I2471" s="24">
        <f>'EVM CPZ List'!$D2471*'EVM CPZ List'!$C2471</f>
        <v>1.2514612195109791E-5</v>
      </c>
      <c r="J2471" s="25">
        <f>INDEX('Pivot of Risk Data'!A:A,MATCH('EVM CPZ List'!$B2471,'Pivot of Risk Data'!B:B,0),1)</f>
        <v>2429</v>
      </c>
      <c r="K2471" s="22">
        <f>0.000621371*'EVM CPZ List'!$H2471</f>
        <v>0.13844929444948992</v>
      </c>
      <c r="L2471" s="22">
        <f>L2470+'EVM CPZ List'!$K2471</f>
        <v>24913.498139621817</v>
      </c>
      <c r="M2471" s="22">
        <f>M2470-'EVM CPZ List'!$I2471</f>
        <v>2.4210904919475199E-2</v>
      </c>
      <c r="N2471" s="7" t="e">
        <f>INDEX('2021 Certified EVM Plan'!G:G,MATCH(B2471,'2021 Certified EVM Plan'!E:E,0))</f>
        <v>#N/A</v>
      </c>
      <c r="O2471" s="7" t="e">
        <f>INDEX('2021 Certified EVM Plan'!M:M,MATCH(B2471,'2021 Certified EVM Plan'!E:E,0))</f>
        <v>#N/A</v>
      </c>
      <c r="P2471" s="7">
        <f t="shared" si="38"/>
        <v>1</v>
      </c>
      <c r="Q2471" s="26" t="e">
        <f>IF(INDEX('2021 Certified EVM Plan'!H:H,MATCH(B2471,'2021 Certified EVM Plan'!E:E,0))=1,M2471,#N/A)</f>
        <v>#N/A</v>
      </c>
      <c r="R2471" s="26" t="e">
        <f>IF(INDEX('2021 Certified EVM Plan'!J:J,MATCH(B2471,'2021 Certified EVM Plan'!E:E,0))=1,M2471,#N/A)</f>
        <v>#N/A</v>
      </c>
      <c r="S2471" s="26" t="e">
        <f>IF(INDEX('2021 Certified EVM Plan'!K:K,MATCH(B2471,'2021 Certified EVM Plan'!E:E,0))=1,M2471,#N/A)</f>
        <v>#N/A</v>
      </c>
    </row>
    <row r="2472" spans="1:19" x14ac:dyDescent="0.25">
      <c r="A2472" s="22" t="s">
        <v>8</v>
      </c>
      <c r="B2472" s="22">
        <v>8784</v>
      </c>
      <c r="C2472" s="22">
        <v>6</v>
      </c>
      <c r="D2472" s="27">
        <v>4.16865290923656E-6</v>
      </c>
      <c r="E2472" s="22">
        <v>152701108</v>
      </c>
      <c r="F2472" s="22" t="s">
        <v>275</v>
      </c>
      <c r="G2472" s="22" t="s">
        <v>276</v>
      </c>
      <c r="H2472" s="22">
        <v>685.52339813512197</v>
      </c>
      <c r="I2472" s="24">
        <f>'EVM CPZ List'!$D2472*'EVM CPZ List'!$C2472</f>
        <v>2.501191745541936E-5</v>
      </c>
      <c r="J2472" s="25">
        <f>INDEX('Pivot of Risk Data'!A:A,MATCH('EVM CPZ List'!$B2472,'Pivot of Risk Data'!B:B,0),1)</f>
        <v>2430</v>
      </c>
      <c r="K2472" s="22">
        <f>0.000621371*'EVM CPZ List'!$H2472</f>
        <v>0.4259643594226189</v>
      </c>
      <c r="L2472" s="22">
        <f>L2471+'EVM CPZ List'!$K2472</f>
        <v>24913.92410398124</v>
      </c>
      <c r="M2472" s="22">
        <f>M2471-'EVM CPZ List'!$I2472</f>
        <v>2.418589300201978E-2</v>
      </c>
      <c r="N2472" s="7" t="e">
        <f>INDEX('2021 Certified EVM Plan'!G:G,MATCH(B2472,'2021 Certified EVM Plan'!E:E,0))</f>
        <v>#N/A</v>
      </c>
      <c r="O2472" s="7" t="e">
        <f>INDEX('2021 Certified EVM Plan'!M:M,MATCH(B2472,'2021 Certified EVM Plan'!E:E,0))</f>
        <v>#N/A</v>
      </c>
      <c r="P2472" s="7">
        <f t="shared" si="38"/>
        <v>1</v>
      </c>
      <c r="Q2472" s="26" t="e">
        <f>IF(INDEX('2021 Certified EVM Plan'!H:H,MATCH(B2472,'2021 Certified EVM Plan'!E:E,0))=1,M2472,#N/A)</f>
        <v>#N/A</v>
      </c>
      <c r="R2472" s="26" t="e">
        <f>IF(INDEX('2021 Certified EVM Plan'!J:J,MATCH(B2472,'2021 Certified EVM Plan'!E:E,0))=1,M2472,#N/A)</f>
        <v>#N/A</v>
      </c>
      <c r="S2472" s="26" t="e">
        <f>IF(INDEX('2021 Certified EVM Plan'!K:K,MATCH(B2472,'2021 Certified EVM Plan'!E:E,0))=1,M2472,#N/A)</f>
        <v>#N/A</v>
      </c>
    </row>
    <row r="2473" spans="1:19" x14ac:dyDescent="0.25">
      <c r="A2473" s="22" t="s">
        <v>2195</v>
      </c>
      <c r="B2473" s="22">
        <v>7508</v>
      </c>
      <c r="C2473" s="22">
        <v>93</v>
      </c>
      <c r="D2473" s="27">
        <v>4.1653208009217004E-6</v>
      </c>
      <c r="E2473" s="22">
        <v>82021106</v>
      </c>
      <c r="F2473" s="22" t="s">
        <v>2285</v>
      </c>
      <c r="G2473" s="22" t="s">
        <v>2581</v>
      </c>
      <c r="H2473" s="22">
        <v>10732.618808081899</v>
      </c>
      <c r="I2473" s="24">
        <f>'EVM CPZ List'!$D2473*'EVM CPZ List'!$C2473</f>
        <v>3.8737483448571816E-4</v>
      </c>
      <c r="J2473" s="25">
        <f>INDEX('Pivot of Risk Data'!A:A,MATCH('EVM CPZ List'!$B2473,'Pivot of Risk Data'!B:B,0),1)</f>
        <v>2431</v>
      </c>
      <c r="K2473" s="22">
        <f>0.000621371*'EVM CPZ List'!$H2473</f>
        <v>6.6689380813966581</v>
      </c>
      <c r="L2473" s="22">
        <f>L2472+'EVM CPZ List'!$K2473</f>
        <v>24920.593042062636</v>
      </c>
      <c r="M2473" s="22">
        <f>M2472-'EVM CPZ List'!$I2473</f>
        <v>2.3798518167534061E-2</v>
      </c>
      <c r="N2473" s="7" t="e">
        <f>INDEX('2021 Certified EVM Plan'!G:G,MATCH(B2473,'2021 Certified EVM Plan'!E:E,0))</f>
        <v>#N/A</v>
      </c>
      <c r="O2473" s="7" t="e">
        <f>INDEX('2021 Certified EVM Plan'!M:M,MATCH(B2473,'2021 Certified EVM Plan'!E:E,0))</f>
        <v>#N/A</v>
      </c>
      <c r="P2473" s="7">
        <f t="shared" si="38"/>
        <v>1</v>
      </c>
      <c r="Q2473" s="26" t="e">
        <f>IF(INDEX('2021 Certified EVM Plan'!H:H,MATCH(B2473,'2021 Certified EVM Plan'!E:E,0))=1,M2473,#N/A)</f>
        <v>#N/A</v>
      </c>
      <c r="R2473" s="26" t="e">
        <f>IF(INDEX('2021 Certified EVM Plan'!J:J,MATCH(B2473,'2021 Certified EVM Plan'!E:E,0))=1,M2473,#N/A)</f>
        <v>#N/A</v>
      </c>
      <c r="S2473" s="26" t="e">
        <f>IF(INDEX('2021 Certified EVM Plan'!K:K,MATCH(B2473,'2021 Certified EVM Plan'!E:E,0))=1,M2473,#N/A)</f>
        <v>#N/A</v>
      </c>
    </row>
    <row r="2474" spans="1:19" x14ac:dyDescent="0.25">
      <c r="A2474" s="22" t="s">
        <v>2906</v>
      </c>
      <c r="B2474" s="22">
        <v>946</v>
      </c>
      <c r="C2474" s="22">
        <v>35</v>
      </c>
      <c r="D2474" s="27">
        <v>4.1621012574192298E-6</v>
      </c>
      <c r="E2474" s="22">
        <v>42011109</v>
      </c>
      <c r="F2474" s="22" t="s">
        <v>3046</v>
      </c>
      <c r="G2474" s="22" t="s">
        <v>3330</v>
      </c>
      <c r="H2474" s="22">
        <v>6806.4297518049598</v>
      </c>
      <c r="I2474" s="24">
        <f>'EVM CPZ List'!$D2474*'EVM CPZ List'!$C2474</f>
        <v>1.4567354400967306E-4</v>
      </c>
      <c r="J2474" s="25">
        <f>INDEX('Pivot of Risk Data'!A:A,MATCH('EVM CPZ List'!$B2474,'Pivot of Risk Data'!B:B,0),1)</f>
        <v>2432</v>
      </c>
      <c r="K2474" s="22">
        <f>0.000621371*'EVM CPZ List'!$H2474</f>
        <v>4.2293180613087999</v>
      </c>
      <c r="L2474" s="22">
        <f>L2473+'EVM CPZ List'!$K2474</f>
        <v>24924.822360123944</v>
      </c>
      <c r="M2474" s="22">
        <f>M2473-'EVM CPZ List'!$I2474</f>
        <v>2.3652844623524388E-2</v>
      </c>
      <c r="N2474" s="7" t="e">
        <f>INDEX('2021 Certified EVM Plan'!G:G,MATCH(B2474,'2021 Certified EVM Plan'!E:E,0))</f>
        <v>#N/A</v>
      </c>
      <c r="O2474" s="7" t="e">
        <f>INDEX('2021 Certified EVM Plan'!M:M,MATCH(B2474,'2021 Certified EVM Plan'!E:E,0))</f>
        <v>#N/A</v>
      </c>
      <c r="P2474" s="7">
        <f t="shared" si="38"/>
        <v>1</v>
      </c>
      <c r="Q2474" s="26" t="e">
        <f>IF(INDEX('2021 Certified EVM Plan'!H:H,MATCH(B2474,'2021 Certified EVM Plan'!E:E,0))=1,M2474,#N/A)</f>
        <v>#N/A</v>
      </c>
      <c r="R2474" s="26" t="e">
        <f>IF(INDEX('2021 Certified EVM Plan'!J:J,MATCH(B2474,'2021 Certified EVM Plan'!E:E,0))=1,M2474,#N/A)</f>
        <v>#N/A</v>
      </c>
      <c r="S2474" s="26" t="e">
        <f>IF(INDEX('2021 Certified EVM Plan'!K:K,MATCH(B2474,'2021 Certified EVM Plan'!E:E,0))=1,M2474,#N/A)</f>
        <v>#N/A</v>
      </c>
    </row>
    <row r="2475" spans="1:19" x14ac:dyDescent="0.25">
      <c r="A2475" s="22" t="s">
        <v>2195</v>
      </c>
      <c r="B2475" s="22">
        <v>4391</v>
      </c>
      <c r="C2475" s="22">
        <v>2</v>
      </c>
      <c r="D2475" s="27">
        <v>4.13806658941255E-6</v>
      </c>
      <c r="E2475" s="22">
        <v>182052101</v>
      </c>
      <c r="F2475" s="22" t="s">
        <v>2859</v>
      </c>
      <c r="G2475" s="22" t="s">
        <v>2894</v>
      </c>
      <c r="H2475" s="22">
        <v>6257.9857884610801</v>
      </c>
      <c r="I2475" s="24">
        <f>'EVM CPZ List'!$D2475*'EVM CPZ List'!$C2475</f>
        <v>8.2761331788251E-6</v>
      </c>
      <c r="J2475" s="25">
        <f>INDEX('Pivot of Risk Data'!A:A,MATCH('EVM CPZ List'!$B2475,'Pivot of Risk Data'!B:B,0),1)</f>
        <v>2433</v>
      </c>
      <c r="K2475" s="22">
        <f>0.000621371*'EVM CPZ List'!$H2475</f>
        <v>3.88853088736185</v>
      </c>
      <c r="L2475" s="22">
        <f>L2474+'EVM CPZ List'!$K2475</f>
        <v>24928.710891011306</v>
      </c>
      <c r="M2475" s="22">
        <f>M2474-'EVM CPZ List'!$I2475</f>
        <v>2.3644568490345564E-2</v>
      </c>
      <c r="N2475" s="7" t="e">
        <f>INDEX('2021 Certified EVM Plan'!G:G,MATCH(B2475,'2021 Certified EVM Plan'!E:E,0))</f>
        <v>#N/A</v>
      </c>
      <c r="O2475" s="7" t="e">
        <f>INDEX('2021 Certified EVM Plan'!M:M,MATCH(B2475,'2021 Certified EVM Plan'!E:E,0))</f>
        <v>#N/A</v>
      </c>
      <c r="P2475" s="7">
        <f t="shared" si="38"/>
        <v>1</v>
      </c>
      <c r="Q2475" s="26" t="e">
        <f>IF(INDEX('2021 Certified EVM Plan'!H:H,MATCH(B2475,'2021 Certified EVM Plan'!E:E,0))=1,M2475,#N/A)</f>
        <v>#N/A</v>
      </c>
      <c r="R2475" s="26" t="e">
        <f>IF(INDEX('2021 Certified EVM Plan'!J:J,MATCH(B2475,'2021 Certified EVM Plan'!E:E,0))=1,M2475,#N/A)</f>
        <v>#N/A</v>
      </c>
      <c r="S2475" s="26" t="e">
        <f>IF(INDEX('2021 Certified EVM Plan'!K:K,MATCH(B2475,'2021 Certified EVM Plan'!E:E,0))=1,M2475,#N/A)</f>
        <v>#N/A</v>
      </c>
    </row>
    <row r="2476" spans="1:19" x14ac:dyDescent="0.25">
      <c r="A2476" s="22" t="s">
        <v>2906</v>
      </c>
      <c r="B2476" s="22">
        <v>2882</v>
      </c>
      <c r="C2476" s="22">
        <v>89</v>
      </c>
      <c r="D2476" s="27">
        <v>4.1108349682469299E-6</v>
      </c>
      <c r="E2476" s="22">
        <v>13532107</v>
      </c>
      <c r="F2476" s="22" t="s">
        <v>3001</v>
      </c>
      <c r="G2476" s="22" t="s">
        <v>3002</v>
      </c>
      <c r="H2476" s="22">
        <v>8401.1792694205906</v>
      </c>
      <c r="I2476" s="24">
        <f>'EVM CPZ List'!$D2476*'EVM CPZ List'!$C2476</f>
        <v>3.6586431217397675E-4</v>
      </c>
      <c r="J2476" s="25">
        <f>INDEX('Pivot of Risk Data'!A:A,MATCH('EVM CPZ List'!$B2476,'Pivot of Risk Data'!B:B,0),1)</f>
        <v>2434</v>
      </c>
      <c r="K2476" s="22">
        <f>0.000621371*'EVM CPZ List'!$H2476</f>
        <v>5.2202491638191422</v>
      </c>
      <c r="L2476" s="22">
        <f>L2475+'EVM CPZ List'!$K2476</f>
        <v>24933.931140175126</v>
      </c>
      <c r="M2476" s="22">
        <f>M2475-'EVM CPZ List'!$I2476</f>
        <v>2.3278704178171586E-2</v>
      </c>
      <c r="N2476" s="7" t="e">
        <f>INDEX('2021 Certified EVM Plan'!G:G,MATCH(B2476,'2021 Certified EVM Plan'!E:E,0))</f>
        <v>#N/A</v>
      </c>
      <c r="O2476" s="7" t="e">
        <f>INDEX('2021 Certified EVM Plan'!M:M,MATCH(B2476,'2021 Certified EVM Plan'!E:E,0))</f>
        <v>#N/A</v>
      </c>
      <c r="P2476" s="7">
        <f t="shared" si="38"/>
        <v>1</v>
      </c>
      <c r="Q2476" s="26" t="e">
        <f>IF(INDEX('2021 Certified EVM Plan'!H:H,MATCH(B2476,'2021 Certified EVM Plan'!E:E,0))=1,M2476,#N/A)</f>
        <v>#N/A</v>
      </c>
      <c r="R2476" s="26" t="e">
        <f>IF(INDEX('2021 Certified EVM Plan'!J:J,MATCH(B2476,'2021 Certified EVM Plan'!E:E,0))=1,M2476,#N/A)</f>
        <v>#N/A</v>
      </c>
      <c r="S2476" s="26" t="e">
        <f>IF(INDEX('2021 Certified EVM Plan'!K:K,MATCH(B2476,'2021 Certified EVM Plan'!E:E,0))=1,M2476,#N/A)</f>
        <v>#N/A</v>
      </c>
    </row>
    <row r="2477" spans="1:19" x14ac:dyDescent="0.25">
      <c r="A2477" s="22" t="s">
        <v>2906</v>
      </c>
      <c r="B2477" s="22">
        <v>3836</v>
      </c>
      <c r="C2477" s="22">
        <v>37</v>
      </c>
      <c r="D2477" s="27">
        <v>4.1047944503109602E-6</v>
      </c>
      <c r="E2477" s="22">
        <v>13600401</v>
      </c>
      <c r="F2477" s="22" t="s">
        <v>3061</v>
      </c>
      <c r="G2477" s="22" t="s">
        <v>3152</v>
      </c>
      <c r="H2477" s="22">
        <v>3654.02833637606</v>
      </c>
      <c r="I2477" s="24">
        <f>'EVM CPZ List'!$D2477*'EVM CPZ List'!$C2477</f>
        <v>1.5187739466150554E-4</v>
      </c>
      <c r="J2477" s="25">
        <f>INDEX('Pivot of Risk Data'!A:A,MATCH('EVM CPZ List'!$B2477,'Pivot of Risk Data'!B:B,0),1)</f>
        <v>2435</v>
      </c>
      <c r="K2477" s="22">
        <f>0.000621371*'EVM CPZ List'!$H2477</f>
        <v>2.2705072414023286</v>
      </c>
      <c r="L2477" s="22">
        <f>L2476+'EVM CPZ List'!$K2477</f>
        <v>24936.201647416528</v>
      </c>
      <c r="M2477" s="22">
        <f>M2476-'EVM CPZ List'!$I2477</f>
        <v>2.3126826783510079E-2</v>
      </c>
      <c r="N2477" s="7" t="e">
        <f>INDEX('2021 Certified EVM Plan'!G:G,MATCH(B2477,'2021 Certified EVM Plan'!E:E,0))</f>
        <v>#N/A</v>
      </c>
      <c r="O2477" s="7" t="e">
        <f>INDEX('2021 Certified EVM Plan'!M:M,MATCH(B2477,'2021 Certified EVM Plan'!E:E,0))</f>
        <v>#N/A</v>
      </c>
      <c r="P2477" s="7">
        <f t="shared" si="38"/>
        <v>1</v>
      </c>
      <c r="Q2477" s="26" t="e">
        <f>IF(INDEX('2021 Certified EVM Plan'!H:H,MATCH(B2477,'2021 Certified EVM Plan'!E:E,0))=1,M2477,#N/A)</f>
        <v>#N/A</v>
      </c>
      <c r="R2477" s="26" t="e">
        <f>IF(INDEX('2021 Certified EVM Plan'!J:J,MATCH(B2477,'2021 Certified EVM Plan'!E:E,0))=1,M2477,#N/A)</f>
        <v>#N/A</v>
      </c>
      <c r="S2477" s="26" t="e">
        <f>IF(INDEX('2021 Certified EVM Plan'!K:K,MATCH(B2477,'2021 Certified EVM Plan'!E:E,0))=1,M2477,#N/A)</f>
        <v>#N/A</v>
      </c>
    </row>
    <row r="2478" spans="1:19" x14ac:dyDescent="0.25">
      <c r="A2478" s="22" t="s">
        <v>964</v>
      </c>
      <c r="B2478" s="22">
        <v>193</v>
      </c>
      <c r="C2478" s="22">
        <v>5</v>
      </c>
      <c r="D2478" s="27">
        <v>4.0852320055705303E-6</v>
      </c>
      <c r="E2478" s="22">
        <v>192251102</v>
      </c>
      <c r="F2478" s="22" t="s">
        <v>1289</v>
      </c>
      <c r="G2478" s="22" t="s">
        <v>1629</v>
      </c>
      <c r="H2478" s="22">
        <v>449.15832387719797</v>
      </c>
      <c r="I2478" s="24">
        <f>'EVM CPZ List'!$D2478*'EVM CPZ List'!$C2478</f>
        <v>2.0426160027852651E-5</v>
      </c>
      <c r="J2478" s="25">
        <f>INDEX('Pivot of Risk Data'!A:A,MATCH('EVM CPZ List'!$B2478,'Pivot of Risk Data'!B:B,0),1)</f>
        <v>2436</v>
      </c>
      <c r="K2478" s="22">
        <f>0.000621371*'EVM CPZ List'!$H2478</f>
        <v>0.27909395686589838</v>
      </c>
      <c r="L2478" s="22">
        <f>L2477+'EVM CPZ List'!$K2478</f>
        <v>24936.480741373394</v>
      </c>
      <c r="M2478" s="22">
        <f>M2477-'EVM CPZ List'!$I2478</f>
        <v>2.3106400623482227E-2</v>
      </c>
      <c r="N2478" s="7" t="e">
        <f>INDEX('2021 Certified EVM Plan'!G:G,MATCH(B2478,'2021 Certified EVM Plan'!E:E,0))</f>
        <v>#N/A</v>
      </c>
      <c r="O2478" s="7" t="e">
        <f>INDEX('2021 Certified EVM Plan'!M:M,MATCH(B2478,'2021 Certified EVM Plan'!E:E,0))</f>
        <v>#N/A</v>
      </c>
      <c r="P2478" s="7">
        <f t="shared" si="38"/>
        <v>1</v>
      </c>
      <c r="Q2478" s="26" t="e">
        <f>IF(INDEX('2021 Certified EVM Plan'!H:H,MATCH(B2478,'2021 Certified EVM Plan'!E:E,0))=1,M2478,#N/A)</f>
        <v>#N/A</v>
      </c>
      <c r="R2478" s="26" t="e">
        <f>IF(INDEX('2021 Certified EVM Plan'!J:J,MATCH(B2478,'2021 Certified EVM Plan'!E:E,0))=1,M2478,#N/A)</f>
        <v>#N/A</v>
      </c>
      <c r="S2478" s="26" t="e">
        <f>IF(INDEX('2021 Certified EVM Plan'!K:K,MATCH(B2478,'2021 Certified EVM Plan'!E:E,0))=1,M2478,#N/A)</f>
        <v>#N/A</v>
      </c>
    </row>
    <row r="2479" spans="1:19" x14ac:dyDescent="0.25">
      <c r="A2479" s="22" t="s">
        <v>2195</v>
      </c>
      <c r="B2479" s="22">
        <v>2445</v>
      </c>
      <c r="C2479" s="22">
        <v>1</v>
      </c>
      <c r="D2479" s="27">
        <v>4.0796284687288102E-6</v>
      </c>
      <c r="E2479" s="22">
        <v>82161102</v>
      </c>
      <c r="F2479" s="22" t="s">
        <v>2600</v>
      </c>
      <c r="G2479" s="22" t="s">
        <v>2601</v>
      </c>
      <c r="H2479" s="22">
        <v>51.533247399590202</v>
      </c>
      <c r="I2479" s="24">
        <f>'EVM CPZ List'!$D2479*'EVM CPZ List'!$C2479</f>
        <v>4.0796284687288102E-6</v>
      </c>
      <c r="J2479" s="25">
        <f>INDEX('Pivot of Risk Data'!A:A,MATCH('EVM CPZ List'!$B2479,'Pivot of Risk Data'!B:B,0),1)</f>
        <v>2437</v>
      </c>
      <c r="K2479" s="22">
        <f>0.000621371*'EVM CPZ List'!$H2479</f>
        <v>3.2021265469930761E-2</v>
      </c>
      <c r="L2479" s="22">
        <f>L2478+'EVM CPZ List'!$K2479</f>
        <v>24936.512762638864</v>
      </c>
      <c r="M2479" s="22">
        <f>M2478-'EVM CPZ List'!$I2479</f>
        <v>2.3102320995013498E-2</v>
      </c>
      <c r="N2479" s="7" t="e">
        <f>INDEX('2021 Certified EVM Plan'!G:G,MATCH(B2479,'2021 Certified EVM Plan'!E:E,0))</f>
        <v>#N/A</v>
      </c>
      <c r="O2479" s="7" t="e">
        <f>INDEX('2021 Certified EVM Plan'!M:M,MATCH(B2479,'2021 Certified EVM Plan'!E:E,0))</f>
        <v>#N/A</v>
      </c>
      <c r="P2479" s="7">
        <f t="shared" si="38"/>
        <v>1</v>
      </c>
      <c r="Q2479" s="26" t="e">
        <f>IF(INDEX('2021 Certified EVM Plan'!H:H,MATCH(B2479,'2021 Certified EVM Plan'!E:E,0))=1,M2479,#N/A)</f>
        <v>#N/A</v>
      </c>
      <c r="R2479" s="26" t="e">
        <f>IF(INDEX('2021 Certified EVM Plan'!J:J,MATCH(B2479,'2021 Certified EVM Plan'!E:E,0))=1,M2479,#N/A)</f>
        <v>#N/A</v>
      </c>
      <c r="S2479" s="26" t="e">
        <f>IF(INDEX('2021 Certified EVM Plan'!K:K,MATCH(B2479,'2021 Certified EVM Plan'!E:E,0))=1,M2479,#N/A)</f>
        <v>#N/A</v>
      </c>
    </row>
    <row r="2480" spans="1:19" x14ac:dyDescent="0.25">
      <c r="A2480" s="22" t="s">
        <v>2906</v>
      </c>
      <c r="B2480" s="22">
        <v>726</v>
      </c>
      <c r="C2480" s="22">
        <v>48</v>
      </c>
      <c r="D2480" s="27">
        <v>4.0751038973652197E-6</v>
      </c>
      <c r="E2480" s="22">
        <v>42011104</v>
      </c>
      <c r="F2480" s="22" t="s">
        <v>3102</v>
      </c>
      <c r="G2480" s="22" t="s">
        <v>3390</v>
      </c>
      <c r="H2480" s="22">
        <v>5364.61384749025</v>
      </c>
      <c r="I2480" s="24">
        <f>'EVM CPZ List'!$D2480*'EVM CPZ List'!$C2480</f>
        <v>1.9560498707353054E-4</v>
      </c>
      <c r="J2480" s="25">
        <f>INDEX('Pivot of Risk Data'!A:A,MATCH('EVM CPZ List'!$B2480,'Pivot of Risk Data'!B:B,0),1)</f>
        <v>2438</v>
      </c>
      <c r="K2480" s="22">
        <f>0.000621371*'EVM CPZ List'!$H2480</f>
        <v>3.3334154710288644</v>
      </c>
      <c r="L2480" s="22">
        <f>L2479+'EVM CPZ List'!$K2480</f>
        <v>24939.846178109892</v>
      </c>
      <c r="M2480" s="22">
        <f>M2479-'EVM CPZ List'!$I2480</f>
        <v>2.2906716007939969E-2</v>
      </c>
      <c r="N2480" s="7" t="e">
        <f>INDEX('2021 Certified EVM Plan'!G:G,MATCH(B2480,'2021 Certified EVM Plan'!E:E,0))</f>
        <v>#N/A</v>
      </c>
      <c r="O2480" s="7" t="e">
        <f>INDEX('2021 Certified EVM Plan'!M:M,MATCH(B2480,'2021 Certified EVM Plan'!E:E,0))</f>
        <v>#N/A</v>
      </c>
      <c r="P2480" s="7">
        <f t="shared" si="38"/>
        <v>1</v>
      </c>
      <c r="Q2480" s="26" t="e">
        <f>IF(INDEX('2021 Certified EVM Plan'!H:H,MATCH(B2480,'2021 Certified EVM Plan'!E:E,0))=1,M2480,#N/A)</f>
        <v>#N/A</v>
      </c>
      <c r="R2480" s="26" t="e">
        <f>IF(INDEX('2021 Certified EVM Plan'!J:J,MATCH(B2480,'2021 Certified EVM Plan'!E:E,0))=1,M2480,#N/A)</f>
        <v>#N/A</v>
      </c>
      <c r="S2480" s="26" t="e">
        <f>IF(INDEX('2021 Certified EVM Plan'!K:K,MATCH(B2480,'2021 Certified EVM Plan'!E:E,0))=1,M2480,#N/A)</f>
        <v>#N/A</v>
      </c>
    </row>
    <row r="2481" spans="1:19" x14ac:dyDescent="0.25">
      <c r="A2481" s="22" t="s">
        <v>2906</v>
      </c>
      <c r="B2481" s="22">
        <v>8271</v>
      </c>
      <c r="C2481" s="22">
        <v>4</v>
      </c>
      <c r="D2481" s="27">
        <v>4.0552848668449796E-6</v>
      </c>
      <c r="E2481" s="22">
        <v>43051101</v>
      </c>
      <c r="F2481" s="22" t="s">
        <v>2917</v>
      </c>
      <c r="G2481" s="22" t="s">
        <v>2918</v>
      </c>
      <c r="H2481" s="22">
        <v>3504.9564561307502</v>
      </c>
      <c r="I2481" s="24">
        <f>'EVM CPZ List'!$D2481*'EVM CPZ List'!$C2481</f>
        <v>1.6221139467379919E-5</v>
      </c>
      <c r="J2481" s="25">
        <f>INDEX('Pivot of Risk Data'!A:A,MATCH('EVM CPZ List'!$B2481,'Pivot of Risk Data'!B:B,0),1)</f>
        <v>2439</v>
      </c>
      <c r="K2481" s="22">
        <f>0.000621371*'EVM CPZ List'!$H2481</f>
        <v>2.1778782981024203</v>
      </c>
      <c r="L2481" s="22">
        <f>L2480+'EVM CPZ List'!$K2481</f>
        <v>24942.024056407994</v>
      </c>
      <c r="M2481" s="22">
        <f>M2480-'EVM CPZ List'!$I2481</f>
        <v>2.289049486847259E-2</v>
      </c>
      <c r="N2481" s="7" t="e">
        <f>INDEX('2021 Certified EVM Plan'!G:G,MATCH(B2481,'2021 Certified EVM Plan'!E:E,0))</f>
        <v>#N/A</v>
      </c>
      <c r="O2481" s="7" t="e">
        <f>INDEX('2021 Certified EVM Plan'!M:M,MATCH(B2481,'2021 Certified EVM Plan'!E:E,0))</f>
        <v>#N/A</v>
      </c>
      <c r="P2481" s="7">
        <f t="shared" si="38"/>
        <v>1</v>
      </c>
      <c r="Q2481" s="26" t="e">
        <f>IF(INDEX('2021 Certified EVM Plan'!H:H,MATCH(B2481,'2021 Certified EVM Plan'!E:E,0))=1,M2481,#N/A)</f>
        <v>#N/A</v>
      </c>
      <c r="R2481" s="26" t="e">
        <f>IF(INDEX('2021 Certified EVM Plan'!J:J,MATCH(B2481,'2021 Certified EVM Plan'!E:E,0))=1,M2481,#N/A)</f>
        <v>#N/A</v>
      </c>
      <c r="S2481" s="26" t="e">
        <f>IF(INDEX('2021 Certified EVM Plan'!K:K,MATCH(B2481,'2021 Certified EVM Plan'!E:E,0))=1,M2481,#N/A)</f>
        <v>#N/A</v>
      </c>
    </row>
    <row r="2482" spans="1:19" x14ac:dyDescent="0.25">
      <c r="A2482" s="22" t="s">
        <v>2195</v>
      </c>
      <c r="B2482" s="22">
        <v>1259</v>
      </c>
      <c r="C2482" s="22">
        <v>120</v>
      </c>
      <c r="D2482" s="27">
        <v>4.0527111926502097E-6</v>
      </c>
      <c r="E2482" s="22">
        <v>83371106</v>
      </c>
      <c r="F2482" s="22" t="s">
        <v>2518</v>
      </c>
      <c r="G2482" s="22" t="s">
        <v>2625</v>
      </c>
      <c r="H2482" s="22">
        <v>11864.172136084801</v>
      </c>
      <c r="I2482" s="24">
        <f>'EVM CPZ List'!$D2482*'EVM CPZ List'!$C2482</f>
        <v>4.8632534311802517E-4</v>
      </c>
      <c r="J2482" s="25">
        <f>INDEX('Pivot of Risk Data'!A:A,MATCH('EVM CPZ List'!$B2482,'Pivot of Risk Data'!B:B,0),1)</f>
        <v>2440</v>
      </c>
      <c r="K2482" s="22">
        <f>0.000621371*'EVM CPZ List'!$H2482</f>
        <v>7.3720525043711485</v>
      </c>
      <c r="L2482" s="22">
        <f>L2481+'EVM CPZ List'!$K2482</f>
        <v>24949.396108912366</v>
      </c>
      <c r="M2482" s="22">
        <f>M2481-'EVM CPZ List'!$I2482</f>
        <v>2.2404169525354563E-2</v>
      </c>
      <c r="N2482" s="7" t="e">
        <f>INDEX('2021 Certified EVM Plan'!G:G,MATCH(B2482,'2021 Certified EVM Plan'!E:E,0))</f>
        <v>#N/A</v>
      </c>
      <c r="O2482" s="7" t="e">
        <f>INDEX('2021 Certified EVM Plan'!M:M,MATCH(B2482,'2021 Certified EVM Plan'!E:E,0))</f>
        <v>#N/A</v>
      </c>
      <c r="P2482" s="7">
        <f t="shared" si="38"/>
        <v>1</v>
      </c>
      <c r="Q2482" s="26" t="e">
        <f>IF(INDEX('2021 Certified EVM Plan'!H:H,MATCH(B2482,'2021 Certified EVM Plan'!E:E,0))=1,M2482,#N/A)</f>
        <v>#N/A</v>
      </c>
      <c r="R2482" s="26" t="e">
        <f>IF(INDEX('2021 Certified EVM Plan'!J:J,MATCH(B2482,'2021 Certified EVM Plan'!E:E,0))=1,M2482,#N/A)</f>
        <v>#N/A</v>
      </c>
      <c r="S2482" s="26" t="e">
        <f>IF(INDEX('2021 Certified EVM Plan'!K:K,MATCH(B2482,'2021 Certified EVM Plan'!E:E,0))=1,M2482,#N/A)</f>
        <v>#N/A</v>
      </c>
    </row>
    <row r="2483" spans="1:19" x14ac:dyDescent="0.25">
      <c r="A2483" s="22" t="s">
        <v>2906</v>
      </c>
      <c r="B2483" s="22">
        <v>3969</v>
      </c>
      <c r="C2483" s="22">
        <v>44</v>
      </c>
      <c r="D2483" s="27">
        <v>4.0404882902959899E-6</v>
      </c>
      <c r="E2483" s="22">
        <v>13600401</v>
      </c>
      <c r="F2483" s="22" t="s">
        <v>3061</v>
      </c>
      <c r="G2483" s="22" t="s">
        <v>3062</v>
      </c>
      <c r="H2483" s="22">
        <v>4766.0600680957004</v>
      </c>
      <c r="I2483" s="24">
        <f>'EVM CPZ List'!$D2483*'EVM CPZ List'!$C2483</f>
        <v>1.7778148477302355E-4</v>
      </c>
      <c r="J2483" s="25">
        <f>INDEX('Pivot of Risk Data'!A:A,MATCH('EVM CPZ List'!$B2483,'Pivot of Risk Data'!B:B,0),1)</f>
        <v>2441</v>
      </c>
      <c r="K2483" s="22">
        <f>0.000621371*'EVM CPZ List'!$H2483</f>
        <v>2.9614915105726936</v>
      </c>
      <c r="L2483" s="22">
        <f>L2482+'EVM CPZ List'!$K2483</f>
        <v>24952.35760042294</v>
      </c>
      <c r="M2483" s="22">
        <f>M2482-'EVM CPZ List'!$I2483</f>
        <v>2.2226388040581541E-2</v>
      </c>
      <c r="N2483" s="7" t="e">
        <f>INDEX('2021 Certified EVM Plan'!G:G,MATCH(B2483,'2021 Certified EVM Plan'!E:E,0))</f>
        <v>#N/A</v>
      </c>
      <c r="O2483" s="7" t="e">
        <f>INDEX('2021 Certified EVM Plan'!M:M,MATCH(B2483,'2021 Certified EVM Plan'!E:E,0))</f>
        <v>#N/A</v>
      </c>
      <c r="P2483" s="7">
        <f t="shared" si="38"/>
        <v>1</v>
      </c>
      <c r="Q2483" s="26" t="e">
        <f>IF(INDEX('2021 Certified EVM Plan'!H:H,MATCH(B2483,'2021 Certified EVM Plan'!E:E,0))=1,M2483,#N/A)</f>
        <v>#N/A</v>
      </c>
      <c r="R2483" s="26" t="e">
        <f>IF(INDEX('2021 Certified EVM Plan'!J:J,MATCH(B2483,'2021 Certified EVM Plan'!E:E,0))=1,M2483,#N/A)</f>
        <v>#N/A</v>
      </c>
      <c r="S2483" s="26" t="e">
        <f>IF(INDEX('2021 Certified EVM Plan'!K:K,MATCH(B2483,'2021 Certified EVM Plan'!E:E,0))=1,M2483,#N/A)</f>
        <v>#N/A</v>
      </c>
    </row>
    <row r="2484" spans="1:19" x14ac:dyDescent="0.25">
      <c r="A2484" s="22" t="s">
        <v>2906</v>
      </c>
      <c r="B2484" s="22">
        <v>2281</v>
      </c>
      <c r="C2484" s="22">
        <v>30</v>
      </c>
      <c r="D2484" s="27">
        <v>4.0384465543389896E-6</v>
      </c>
      <c r="E2484" s="22">
        <v>42031124</v>
      </c>
      <c r="F2484" s="22" t="s">
        <v>2930</v>
      </c>
      <c r="G2484" s="22" t="s">
        <v>3340</v>
      </c>
      <c r="H2484" s="22">
        <v>3322.8701329362998</v>
      </c>
      <c r="I2484" s="24">
        <f>'EVM CPZ List'!$D2484*'EVM CPZ List'!$C2484</f>
        <v>1.2115339663016969E-4</v>
      </c>
      <c r="J2484" s="25">
        <f>INDEX('Pivot of Risk Data'!A:A,MATCH('EVM CPZ List'!$B2484,'Pivot of Risk Data'!B:B,0),1)</f>
        <v>2442</v>
      </c>
      <c r="K2484" s="22">
        <f>0.000621371*'EVM CPZ List'!$H2484</f>
        <v>2.0647351373727614</v>
      </c>
      <c r="L2484" s="22">
        <f>L2483+'EVM CPZ List'!$K2484</f>
        <v>24954.422335560314</v>
      </c>
      <c r="M2484" s="22">
        <f>M2483-'EVM CPZ List'!$I2484</f>
        <v>2.2105234643951373E-2</v>
      </c>
      <c r="N2484" s="7" t="e">
        <f>INDEX('2021 Certified EVM Plan'!G:G,MATCH(B2484,'2021 Certified EVM Plan'!E:E,0))</f>
        <v>#N/A</v>
      </c>
      <c r="O2484" s="7" t="e">
        <f>INDEX('2021 Certified EVM Plan'!M:M,MATCH(B2484,'2021 Certified EVM Plan'!E:E,0))</f>
        <v>#N/A</v>
      </c>
      <c r="P2484" s="7">
        <f t="shared" si="38"/>
        <v>1</v>
      </c>
      <c r="Q2484" s="26" t="e">
        <f>IF(INDEX('2021 Certified EVM Plan'!H:H,MATCH(B2484,'2021 Certified EVM Plan'!E:E,0))=1,M2484,#N/A)</f>
        <v>#N/A</v>
      </c>
      <c r="R2484" s="26" t="e">
        <f>IF(INDEX('2021 Certified EVM Plan'!J:J,MATCH(B2484,'2021 Certified EVM Plan'!E:E,0))=1,M2484,#N/A)</f>
        <v>#N/A</v>
      </c>
      <c r="S2484" s="26" t="e">
        <f>IF(INDEX('2021 Certified EVM Plan'!K:K,MATCH(B2484,'2021 Certified EVM Plan'!E:E,0))=1,M2484,#N/A)</f>
        <v>#N/A</v>
      </c>
    </row>
    <row r="2485" spans="1:19" x14ac:dyDescent="0.25">
      <c r="A2485" s="22" t="s">
        <v>8</v>
      </c>
      <c r="B2485" s="22">
        <v>5023</v>
      </c>
      <c r="C2485" s="22">
        <v>3</v>
      </c>
      <c r="D2485" s="27">
        <v>4.0363737712679299E-6</v>
      </c>
      <c r="E2485" s="22">
        <v>152261106</v>
      </c>
      <c r="F2485" s="22" t="s">
        <v>39</v>
      </c>
      <c r="G2485" s="22" t="s">
        <v>172</v>
      </c>
      <c r="H2485" s="22">
        <v>305.36685150682899</v>
      </c>
      <c r="I2485" s="24">
        <f>'EVM CPZ List'!$D2485*'EVM CPZ List'!$C2485</f>
        <v>1.2109121313803789E-5</v>
      </c>
      <c r="J2485" s="25">
        <f>INDEX('Pivot of Risk Data'!A:A,MATCH('EVM CPZ List'!$B2485,'Pivot of Risk Data'!B:B,0),1)</f>
        <v>2443</v>
      </c>
      <c r="K2485" s="22">
        <f>0.000621371*'EVM CPZ List'!$H2485</f>
        <v>0.18974610588764984</v>
      </c>
      <c r="L2485" s="22">
        <f>L2484+'EVM CPZ List'!$K2485</f>
        <v>24954.612081666201</v>
      </c>
      <c r="M2485" s="22">
        <f>M2484-'EVM CPZ List'!$I2485</f>
        <v>2.209312552263757E-2</v>
      </c>
      <c r="N2485" s="7" t="e">
        <f>INDEX('2021 Certified EVM Plan'!G:G,MATCH(B2485,'2021 Certified EVM Plan'!E:E,0))</f>
        <v>#N/A</v>
      </c>
      <c r="O2485" s="7" t="e">
        <f>INDEX('2021 Certified EVM Plan'!M:M,MATCH(B2485,'2021 Certified EVM Plan'!E:E,0))</f>
        <v>#N/A</v>
      </c>
      <c r="P2485" s="7">
        <f t="shared" si="38"/>
        <v>1</v>
      </c>
      <c r="Q2485" s="26" t="e">
        <f>IF(INDEX('2021 Certified EVM Plan'!H:H,MATCH(B2485,'2021 Certified EVM Plan'!E:E,0))=1,M2485,#N/A)</f>
        <v>#N/A</v>
      </c>
      <c r="R2485" s="26" t="e">
        <f>IF(INDEX('2021 Certified EVM Plan'!J:J,MATCH(B2485,'2021 Certified EVM Plan'!E:E,0))=1,M2485,#N/A)</f>
        <v>#N/A</v>
      </c>
      <c r="S2485" s="26" t="e">
        <f>IF(INDEX('2021 Certified EVM Plan'!K:K,MATCH(B2485,'2021 Certified EVM Plan'!E:E,0))=1,M2485,#N/A)</f>
        <v>#N/A</v>
      </c>
    </row>
    <row r="2486" spans="1:19" x14ac:dyDescent="0.25">
      <c r="A2486" s="22" t="s">
        <v>964</v>
      </c>
      <c r="B2486" s="22">
        <v>180</v>
      </c>
      <c r="C2486" s="22">
        <v>3</v>
      </c>
      <c r="D2486" s="27">
        <v>4.0038685126027097E-6</v>
      </c>
      <c r="E2486" s="22">
        <v>42141101</v>
      </c>
      <c r="F2486" s="22" t="s">
        <v>1260</v>
      </c>
      <c r="G2486" s="22" t="s">
        <v>1665</v>
      </c>
      <c r="H2486" s="22">
        <v>859.68237392015601</v>
      </c>
      <c r="I2486" s="24">
        <f>'EVM CPZ List'!$D2486*'EVM CPZ List'!$C2486</f>
        <v>1.2011605537808129E-5</v>
      </c>
      <c r="J2486" s="25">
        <f>INDEX('Pivot of Risk Data'!A:A,MATCH('EVM CPZ List'!$B2486,'Pivot of Risk Data'!B:B,0),1)</f>
        <v>2444</v>
      </c>
      <c r="K2486" s="22">
        <f>0.000621371*'EVM CPZ List'!$H2486</f>
        <v>0.53418169636514123</v>
      </c>
      <c r="L2486" s="22">
        <f>L2485+'EVM CPZ List'!$K2486</f>
        <v>24955.146263362567</v>
      </c>
      <c r="M2486" s="22">
        <f>M2485-'EVM CPZ List'!$I2486</f>
        <v>2.2081113917099764E-2</v>
      </c>
      <c r="N2486" s="7" t="e">
        <f>INDEX('2021 Certified EVM Plan'!G:G,MATCH(B2486,'2021 Certified EVM Plan'!E:E,0))</f>
        <v>#N/A</v>
      </c>
      <c r="O2486" s="7" t="e">
        <f>INDEX('2021 Certified EVM Plan'!M:M,MATCH(B2486,'2021 Certified EVM Plan'!E:E,0))</f>
        <v>#N/A</v>
      </c>
      <c r="P2486" s="7">
        <f t="shared" si="38"/>
        <v>1</v>
      </c>
      <c r="Q2486" s="26" t="e">
        <f>IF(INDEX('2021 Certified EVM Plan'!H:H,MATCH(B2486,'2021 Certified EVM Plan'!E:E,0))=1,M2486,#N/A)</f>
        <v>#N/A</v>
      </c>
      <c r="R2486" s="26" t="e">
        <f>IF(INDEX('2021 Certified EVM Plan'!J:J,MATCH(B2486,'2021 Certified EVM Plan'!E:E,0))=1,M2486,#N/A)</f>
        <v>#N/A</v>
      </c>
      <c r="S2486" s="26" t="e">
        <f>IF(INDEX('2021 Certified EVM Plan'!K:K,MATCH(B2486,'2021 Certified EVM Plan'!E:E,0))=1,M2486,#N/A)</f>
        <v>#N/A</v>
      </c>
    </row>
    <row r="2487" spans="1:19" x14ac:dyDescent="0.25">
      <c r="A2487" s="22" t="s">
        <v>2906</v>
      </c>
      <c r="B2487" s="22">
        <v>1418</v>
      </c>
      <c r="C2487" s="22">
        <v>52</v>
      </c>
      <c r="D2487" s="27">
        <v>4.0008684255016902E-6</v>
      </c>
      <c r="E2487" s="22">
        <v>12101104</v>
      </c>
      <c r="F2487" s="22" t="s">
        <v>3054</v>
      </c>
      <c r="G2487" s="22" t="s">
        <v>3130</v>
      </c>
      <c r="H2487" s="22">
        <v>6584.4716630735102</v>
      </c>
      <c r="I2487" s="24">
        <f>'EVM CPZ List'!$D2487*'EVM CPZ List'!$C2487</f>
        <v>2.080451581260879E-4</v>
      </c>
      <c r="J2487" s="25">
        <f>INDEX('Pivot of Risk Data'!A:A,MATCH('EVM CPZ List'!$B2487,'Pivot of Risk Data'!B:B,0),1)</f>
        <v>2445</v>
      </c>
      <c r="K2487" s="22">
        <f>0.000621371*'EVM CPZ List'!$H2487</f>
        <v>4.0913997417556498</v>
      </c>
      <c r="L2487" s="22">
        <f>L2486+'EVM CPZ List'!$K2487</f>
        <v>24959.237663104323</v>
      </c>
      <c r="M2487" s="22">
        <f>M2486-'EVM CPZ List'!$I2487</f>
        <v>2.1873068758973675E-2</v>
      </c>
      <c r="N2487" s="7" t="e">
        <f>INDEX('2021 Certified EVM Plan'!G:G,MATCH(B2487,'2021 Certified EVM Plan'!E:E,0))</f>
        <v>#N/A</v>
      </c>
      <c r="O2487" s="7" t="e">
        <f>INDEX('2021 Certified EVM Plan'!M:M,MATCH(B2487,'2021 Certified EVM Plan'!E:E,0))</f>
        <v>#N/A</v>
      </c>
      <c r="P2487" s="7">
        <f t="shared" si="38"/>
        <v>1</v>
      </c>
      <c r="Q2487" s="26" t="e">
        <f>IF(INDEX('2021 Certified EVM Plan'!H:H,MATCH(B2487,'2021 Certified EVM Plan'!E:E,0))=1,M2487,#N/A)</f>
        <v>#N/A</v>
      </c>
      <c r="R2487" s="26" t="e">
        <f>IF(INDEX('2021 Certified EVM Plan'!J:J,MATCH(B2487,'2021 Certified EVM Plan'!E:E,0))=1,M2487,#N/A)</f>
        <v>#N/A</v>
      </c>
      <c r="S2487" s="26" t="e">
        <f>IF(INDEX('2021 Certified EVM Plan'!K:K,MATCH(B2487,'2021 Certified EVM Plan'!E:E,0))=1,M2487,#N/A)</f>
        <v>#N/A</v>
      </c>
    </row>
    <row r="2488" spans="1:19" x14ac:dyDescent="0.25">
      <c r="A2488" s="22" t="s">
        <v>964</v>
      </c>
      <c r="B2488" s="22">
        <v>5970</v>
      </c>
      <c r="C2488" s="22">
        <v>1</v>
      </c>
      <c r="D2488" s="27">
        <v>3.9985442805475903E-6</v>
      </c>
      <c r="E2488" s="22">
        <v>43371102</v>
      </c>
      <c r="F2488" s="22" t="s">
        <v>1009</v>
      </c>
      <c r="G2488" s="22" t="s">
        <v>1667</v>
      </c>
      <c r="H2488" s="22">
        <v>291.98826155241102</v>
      </c>
      <c r="I2488" s="24">
        <f>'EVM CPZ List'!$D2488*'EVM CPZ List'!$C2488</f>
        <v>3.9985442805475903E-6</v>
      </c>
      <c r="J2488" s="25">
        <f>INDEX('Pivot of Risk Data'!A:A,MATCH('EVM CPZ List'!$B2488,'Pivot of Risk Data'!B:B,0),1)</f>
        <v>2446</v>
      </c>
      <c r="K2488" s="22">
        <f>0.000621371*'EVM CPZ List'!$H2488</f>
        <v>0.1814330380690832</v>
      </c>
      <c r="L2488" s="22">
        <f>L2487+'EVM CPZ List'!$K2488</f>
        <v>24959.419096142392</v>
      </c>
      <c r="M2488" s="22">
        <f>M2487-'EVM CPZ List'!$I2488</f>
        <v>2.1869070214693125E-2</v>
      </c>
      <c r="N2488" s="7" t="e">
        <f>INDEX('2021 Certified EVM Plan'!G:G,MATCH(B2488,'2021 Certified EVM Plan'!E:E,0))</f>
        <v>#N/A</v>
      </c>
      <c r="O2488" s="7" t="e">
        <f>INDEX('2021 Certified EVM Plan'!M:M,MATCH(B2488,'2021 Certified EVM Plan'!E:E,0))</f>
        <v>#N/A</v>
      </c>
      <c r="P2488" s="7">
        <f t="shared" si="38"/>
        <v>1</v>
      </c>
      <c r="Q2488" s="26" t="e">
        <f>IF(INDEX('2021 Certified EVM Plan'!H:H,MATCH(B2488,'2021 Certified EVM Plan'!E:E,0))=1,M2488,#N/A)</f>
        <v>#N/A</v>
      </c>
      <c r="R2488" s="26" t="e">
        <f>IF(INDEX('2021 Certified EVM Plan'!J:J,MATCH(B2488,'2021 Certified EVM Plan'!E:E,0))=1,M2488,#N/A)</f>
        <v>#N/A</v>
      </c>
      <c r="S2488" s="26" t="e">
        <f>IF(INDEX('2021 Certified EVM Plan'!K:K,MATCH(B2488,'2021 Certified EVM Plan'!E:E,0))=1,M2488,#N/A)</f>
        <v>#N/A</v>
      </c>
    </row>
    <row r="2489" spans="1:19" x14ac:dyDescent="0.25">
      <c r="A2489" s="22" t="s">
        <v>2195</v>
      </c>
      <c r="B2489" s="22">
        <v>5792</v>
      </c>
      <c r="C2489" s="22">
        <v>8</v>
      </c>
      <c r="D2489" s="27">
        <v>3.9785642964610599E-6</v>
      </c>
      <c r="E2489" s="22">
        <v>83242105</v>
      </c>
      <c r="F2489" s="22" t="s">
        <v>2241</v>
      </c>
      <c r="G2489" s="22" t="s">
        <v>2527</v>
      </c>
      <c r="H2489" s="22">
        <v>791.07075057367103</v>
      </c>
      <c r="I2489" s="24">
        <f>'EVM CPZ List'!$D2489*'EVM CPZ List'!$C2489</f>
        <v>3.1828514371688479E-5</v>
      </c>
      <c r="J2489" s="25">
        <f>INDEX('Pivot of Risk Data'!A:A,MATCH('EVM CPZ List'!$B2489,'Pivot of Risk Data'!B:B,0),1)</f>
        <v>2447</v>
      </c>
      <c r="K2489" s="22">
        <f>0.000621371*'EVM CPZ List'!$H2489</f>
        <v>0.49154842335471255</v>
      </c>
      <c r="L2489" s="22">
        <f>L2488+'EVM CPZ List'!$K2489</f>
        <v>24959.910644565745</v>
      </c>
      <c r="M2489" s="22">
        <f>M2488-'EVM CPZ List'!$I2489</f>
        <v>2.1837241700321437E-2</v>
      </c>
      <c r="N2489" s="7" t="e">
        <f>INDEX('2021 Certified EVM Plan'!G:G,MATCH(B2489,'2021 Certified EVM Plan'!E:E,0))</f>
        <v>#N/A</v>
      </c>
      <c r="O2489" s="7" t="e">
        <f>INDEX('2021 Certified EVM Plan'!M:M,MATCH(B2489,'2021 Certified EVM Plan'!E:E,0))</f>
        <v>#N/A</v>
      </c>
      <c r="P2489" s="7">
        <f t="shared" si="38"/>
        <v>1</v>
      </c>
      <c r="Q2489" s="26" t="e">
        <f>IF(INDEX('2021 Certified EVM Plan'!H:H,MATCH(B2489,'2021 Certified EVM Plan'!E:E,0))=1,M2489,#N/A)</f>
        <v>#N/A</v>
      </c>
      <c r="R2489" s="26" t="e">
        <f>IF(INDEX('2021 Certified EVM Plan'!J:J,MATCH(B2489,'2021 Certified EVM Plan'!E:E,0))=1,M2489,#N/A)</f>
        <v>#N/A</v>
      </c>
      <c r="S2489" s="26" t="e">
        <f>IF(INDEX('2021 Certified EVM Plan'!K:K,MATCH(B2489,'2021 Certified EVM Plan'!E:E,0))=1,M2489,#N/A)</f>
        <v>#N/A</v>
      </c>
    </row>
    <row r="2490" spans="1:19" x14ac:dyDescent="0.25">
      <c r="A2490" s="22" t="s">
        <v>2906</v>
      </c>
      <c r="B2490" s="22">
        <v>717</v>
      </c>
      <c r="C2490" s="22">
        <v>51</v>
      </c>
      <c r="D2490" s="27">
        <v>3.9753111979547702E-6</v>
      </c>
      <c r="E2490" s="22">
        <v>13151105</v>
      </c>
      <c r="F2490" s="22" t="s">
        <v>3052</v>
      </c>
      <c r="G2490" s="22" t="s">
        <v>3053</v>
      </c>
      <c r="H2490" s="22">
        <v>4954.2228455501299</v>
      </c>
      <c r="I2490" s="24">
        <f>'EVM CPZ List'!$D2490*'EVM CPZ List'!$C2490</f>
        <v>2.0274087109569327E-4</v>
      </c>
      <c r="J2490" s="25">
        <f>INDEX('Pivot of Risk Data'!A:A,MATCH('EVM CPZ List'!$B2490,'Pivot of Risk Data'!B:B,0),1)</f>
        <v>2448</v>
      </c>
      <c r="K2490" s="22">
        <f>0.000621371*'EVM CPZ List'!$H2490</f>
        <v>3.0784104037623297</v>
      </c>
      <c r="L2490" s="22">
        <f>L2489+'EVM CPZ List'!$K2490</f>
        <v>24962.989054969508</v>
      </c>
      <c r="M2490" s="22">
        <f>M2489-'EVM CPZ List'!$I2490</f>
        <v>2.1634500829225745E-2</v>
      </c>
      <c r="N2490" s="7" t="e">
        <f>INDEX('2021 Certified EVM Plan'!G:G,MATCH(B2490,'2021 Certified EVM Plan'!E:E,0))</f>
        <v>#N/A</v>
      </c>
      <c r="O2490" s="7" t="e">
        <f>INDEX('2021 Certified EVM Plan'!M:M,MATCH(B2490,'2021 Certified EVM Plan'!E:E,0))</f>
        <v>#N/A</v>
      </c>
      <c r="P2490" s="7">
        <f t="shared" si="38"/>
        <v>1</v>
      </c>
      <c r="Q2490" s="26" t="e">
        <f>IF(INDEX('2021 Certified EVM Plan'!H:H,MATCH(B2490,'2021 Certified EVM Plan'!E:E,0))=1,M2490,#N/A)</f>
        <v>#N/A</v>
      </c>
      <c r="R2490" s="26" t="e">
        <f>IF(INDEX('2021 Certified EVM Plan'!J:J,MATCH(B2490,'2021 Certified EVM Plan'!E:E,0))=1,M2490,#N/A)</f>
        <v>#N/A</v>
      </c>
      <c r="S2490" s="26" t="e">
        <f>IF(INDEX('2021 Certified EVM Plan'!K:K,MATCH(B2490,'2021 Certified EVM Plan'!E:E,0))=1,M2490,#N/A)</f>
        <v>#N/A</v>
      </c>
    </row>
    <row r="2491" spans="1:19" x14ac:dyDescent="0.25">
      <c r="A2491" s="22" t="s">
        <v>2906</v>
      </c>
      <c r="B2491" s="22">
        <v>9195</v>
      </c>
      <c r="C2491" s="22">
        <v>18</v>
      </c>
      <c r="D2491" s="27">
        <v>3.9372844924814599E-6</v>
      </c>
      <c r="E2491" s="22">
        <v>12541106</v>
      </c>
      <c r="F2491" s="22" t="s">
        <v>3265</v>
      </c>
      <c r="G2491" s="22" t="s">
        <v>3322</v>
      </c>
      <c r="H2491" s="22">
        <v>1901.6084191907401</v>
      </c>
      <c r="I2491" s="24">
        <f>'EVM CPZ List'!$D2491*'EVM CPZ List'!$C2491</f>
        <v>7.0871120864666277E-5</v>
      </c>
      <c r="J2491" s="25">
        <f>INDEX('Pivot of Risk Data'!A:A,MATCH('EVM CPZ List'!$B2491,'Pivot of Risk Data'!B:B,0),1)</f>
        <v>2449</v>
      </c>
      <c r="K2491" s="22">
        <f>0.000621371*'EVM CPZ List'!$H2491</f>
        <v>1.1816043250409693</v>
      </c>
      <c r="L2491" s="22">
        <f>L2490+'EVM CPZ List'!$K2491</f>
        <v>24964.170659294548</v>
      </c>
      <c r="M2491" s="22">
        <f>M2490-'EVM CPZ List'!$I2491</f>
        <v>2.1563629708361079E-2</v>
      </c>
      <c r="N2491" s="7" t="e">
        <f>INDEX('2021 Certified EVM Plan'!G:G,MATCH(B2491,'2021 Certified EVM Plan'!E:E,0))</f>
        <v>#N/A</v>
      </c>
      <c r="O2491" s="7" t="e">
        <f>INDEX('2021 Certified EVM Plan'!M:M,MATCH(B2491,'2021 Certified EVM Plan'!E:E,0))</f>
        <v>#N/A</v>
      </c>
      <c r="P2491" s="7">
        <f t="shared" si="38"/>
        <v>1</v>
      </c>
      <c r="Q2491" s="26" t="e">
        <f>IF(INDEX('2021 Certified EVM Plan'!H:H,MATCH(B2491,'2021 Certified EVM Plan'!E:E,0))=1,M2491,#N/A)</f>
        <v>#N/A</v>
      </c>
      <c r="R2491" s="26" t="e">
        <f>IF(INDEX('2021 Certified EVM Plan'!J:J,MATCH(B2491,'2021 Certified EVM Plan'!E:E,0))=1,M2491,#N/A)</f>
        <v>#N/A</v>
      </c>
      <c r="S2491" s="26" t="e">
        <f>IF(INDEX('2021 Certified EVM Plan'!K:K,MATCH(B2491,'2021 Certified EVM Plan'!E:E,0))=1,M2491,#N/A)</f>
        <v>#N/A</v>
      </c>
    </row>
    <row r="2492" spans="1:19" x14ac:dyDescent="0.25">
      <c r="A2492" s="22" t="s">
        <v>964</v>
      </c>
      <c r="B2492" s="22">
        <v>7432</v>
      </c>
      <c r="C2492" s="22">
        <v>12</v>
      </c>
      <c r="D2492" s="27">
        <v>3.9330728144134202E-6</v>
      </c>
      <c r="E2492" s="22">
        <v>42771114</v>
      </c>
      <c r="F2492" s="22" t="s">
        <v>1286</v>
      </c>
      <c r="G2492" s="22" t="s">
        <v>1577</v>
      </c>
      <c r="H2492" s="22">
        <v>1032.2982436884299</v>
      </c>
      <c r="I2492" s="24">
        <f>'EVM CPZ List'!$D2492*'EVM CPZ List'!$C2492</f>
        <v>4.7196873772961042E-5</v>
      </c>
      <c r="J2492" s="25">
        <f>INDEX('Pivot of Risk Data'!A:A,MATCH('EVM CPZ List'!$B2492,'Pivot of Risk Data'!B:B,0),1)</f>
        <v>2450</v>
      </c>
      <c r="K2492" s="22">
        <f>0.000621371*'EVM CPZ List'!$H2492</f>
        <v>0.64144019197892344</v>
      </c>
      <c r="L2492" s="22">
        <f>L2491+'EVM CPZ List'!$K2492</f>
        <v>24964.812099486528</v>
      </c>
      <c r="M2492" s="22">
        <f>M2491-'EVM CPZ List'!$I2492</f>
        <v>2.1516432834588119E-2</v>
      </c>
      <c r="N2492" s="7" t="e">
        <f>INDEX('2021 Certified EVM Plan'!G:G,MATCH(B2492,'2021 Certified EVM Plan'!E:E,0))</f>
        <v>#N/A</v>
      </c>
      <c r="O2492" s="7" t="e">
        <f>INDEX('2021 Certified EVM Plan'!M:M,MATCH(B2492,'2021 Certified EVM Plan'!E:E,0))</f>
        <v>#N/A</v>
      </c>
      <c r="P2492" s="7">
        <f t="shared" si="38"/>
        <v>1</v>
      </c>
      <c r="Q2492" s="26" t="e">
        <f>IF(INDEX('2021 Certified EVM Plan'!H:H,MATCH(B2492,'2021 Certified EVM Plan'!E:E,0))=1,M2492,#N/A)</f>
        <v>#N/A</v>
      </c>
      <c r="R2492" s="26" t="e">
        <f>IF(INDEX('2021 Certified EVM Plan'!J:J,MATCH(B2492,'2021 Certified EVM Plan'!E:E,0))=1,M2492,#N/A)</f>
        <v>#N/A</v>
      </c>
      <c r="S2492" s="26" t="e">
        <f>IF(INDEX('2021 Certified EVM Plan'!K:K,MATCH(B2492,'2021 Certified EVM Plan'!E:E,0))=1,M2492,#N/A)</f>
        <v>#N/A</v>
      </c>
    </row>
    <row r="2493" spans="1:19" x14ac:dyDescent="0.25">
      <c r="A2493" s="22" t="s">
        <v>2906</v>
      </c>
      <c r="B2493" s="22">
        <v>5148</v>
      </c>
      <c r="C2493" s="22">
        <v>17</v>
      </c>
      <c r="D2493" s="27">
        <v>3.9296042682482504E-6</v>
      </c>
      <c r="E2493" s="22">
        <v>42011105</v>
      </c>
      <c r="F2493" s="22" t="s">
        <v>3267</v>
      </c>
      <c r="G2493" s="22" t="s">
        <v>3268</v>
      </c>
      <c r="H2493" s="22">
        <v>1383.12161860733</v>
      </c>
      <c r="I2493" s="24">
        <f>'EVM CPZ List'!$D2493*'EVM CPZ List'!$C2493</f>
        <v>6.6803272560220261E-5</v>
      </c>
      <c r="J2493" s="25">
        <f>INDEX('Pivot of Risk Data'!A:A,MATCH('EVM CPZ List'!$B2493,'Pivot of Risk Data'!B:B,0),1)</f>
        <v>2451</v>
      </c>
      <c r="K2493" s="22">
        <f>0.000621371*'EVM CPZ List'!$H2493</f>
        <v>0.85943166327565523</v>
      </c>
      <c r="L2493" s="22">
        <f>L2492+'EVM CPZ List'!$K2493</f>
        <v>24965.671531149805</v>
      </c>
      <c r="M2493" s="22">
        <f>M2492-'EVM CPZ List'!$I2493</f>
        <v>2.1449629562027898E-2</v>
      </c>
      <c r="N2493" s="7" t="e">
        <f>INDEX('2021 Certified EVM Plan'!G:G,MATCH(B2493,'2021 Certified EVM Plan'!E:E,0))</f>
        <v>#N/A</v>
      </c>
      <c r="O2493" s="7" t="e">
        <f>INDEX('2021 Certified EVM Plan'!M:M,MATCH(B2493,'2021 Certified EVM Plan'!E:E,0))</f>
        <v>#N/A</v>
      </c>
      <c r="P2493" s="7">
        <f t="shared" si="38"/>
        <v>1</v>
      </c>
      <c r="Q2493" s="26" t="e">
        <f>IF(INDEX('2021 Certified EVM Plan'!H:H,MATCH(B2493,'2021 Certified EVM Plan'!E:E,0))=1,M2493,#N/A)</f>
        <v>#N/A</v>
      </c>
      <c r="R2493" s="26" t="e">
        <f>IF(INDEX('2021 Certified EVM Plan'!J:J,MATCH(B2493,'2021 Certified EVM Plan'!E:E,0))=1,M2493,#N/A)</f>
        <v>#N/A</v>
      </c>
      <c r="S2493" s="26" t="e">
        <f>IF(INDEX('2021 Certified EVM Plan'!K:K,MATCH(B2493,'2021 Certified EVM Plan'!E:E,0))=1,M2493,#N/A)</f>
        <v>#N/A</v>
      </c>
    </row>
    <row r="2494" spans="1:19" x14ac:dyDescent="0.25">
      <c r="A2494" s="22" t="s">
        <v>1672</v>
      </c>
      <c r="B2494" s="22">
        <v>4363</v>
      </c>
      <c r="C2494" s="22">
        <v>10</v>
      </c>
      <c r="D2494" s="27">
        <v>3.9205525354706899E-6</v>
      </c>
      <c r="E2494" s="22">
        <v>163451702</v>
      </c>
      <c r="F2494" s="22" t="s">
        <v>1831</v>
      </c>
      <c r="G2494" s="22" t="s">
        <v>1911</v>
      </c>
      <c r="H2494" s="22">
        <v>1211.75709118653</v>
      </c>
      <c r="I2494" s="24">
        <f>'EVM CPZ List'!$D2494*'EVM CPZ List'!$C2494</f>
        <v>3.9205525354706896E-5</v>
      </c>
      <c r="J2494" s="25">
        <f>INDEX('Pivot of Risk Data'!A:A,MATCH('EVM CPZ List'!$B2494,'Pivot of Risk Data'!B:B,0),1)</f>
        <v>2452</v>
      </c>
      <c r="K2494" s="22">
        <f>0.000621371*'EVM CPZ List'!$H2494</f>
        <v>0.75295071550766535</v>
      </c>
      <c r="L2494" s="22">
        <f>L2493+'EVM CPZ List'!$K2494</f>
        <v>24966.424481865313</v>
      </c>
      <c r="M2494" s="22">
        <f>M2493-'EVM CPZ List'!$I2494</f>
        <v>2.141042403667319E-2</v>
      </c>
      <c r="N2494" s="7" t="e">
        <f>INDEX('2021 Certified EVM Plan'!G:G,MATCH(B2494,'2021 Certified EVM Plan'!E:E,0))</f>
        <v>#N/A</v>
      </c>
      <c r="O2494" s="7" t="e">
        <f>INDEX('2021 Certified EVM Plan'!M:M,MATCH(B2494,'2021 Certified EVM Plan'!E:E,0))</f>
        <v>#N/A</v>
      </c>
      <c r="P2494" s="7">
        <f t="shared" si="38"/>
        <v>1</v>
      </c>
      <c r="Q2494" s="26" t="e">
        <f>IF(INDEX('2021 Certified EVM Plan'!H:H,MATCH(B2494,'2021 Certified EVM Plan'!E:E,0))=1,M2494,#N/A)</f>
        <v>#N/A</v>
      </c>
      <c r="R2494" s="26" t="e">
        <f>IF(INDEX('2021 Certified EVM Plan'!J:J,MATCH(B2494,'2021 Certified EVM Plan'!E:E,0))=1,M2494,#N/A)</f>
        <v>#N/A</v>
      </c>
      <c r="S2494" s="26" t="e">
        <f>IF(INDEX('2021 Certified EVM Plan'!K:K,MATCH(B2494,'2021 Certified EVM Plan'!E:E,0))=1,M2494,#N/A)</f>
        <v>#N/A</v>
      </c>
    </row>
    <row r="2495" spans="1:19" x14ac:dyDescent="0.25">
      <c r="A2495" s="22" t="s">
        <v>2906</v>
      </c>
      <c r="B2495" s="22">
        <v>1446</v>
      </c>
      <c r="C2495" s="22">
        <v>19</v>
      </c>
      <c r="D2495" s="27">
        <v>3.9045266415905802E-6</v>
      </c>
      <c r="E2495" s="22">
        <v>42261101</v>
      </c>
      <c r="F2495" s="22" t="s">
        <v>3088</v>
      </c>
      <c r="G2495" s="22" t="s">
        <v>3442</v>
      </c>
      <c r="H2495" s="22">
        <v>2645.4949162277298</v>
      </c>
      <c r="I2495" s="24">
        <f>'EVM CPZ List'!$D2495*'EVM CPZ List'!$C2495</f>
        <v>7.4186006190221022E-5</v>
      </c>
      <c r="J2495" s="25">
        <f>INDEX('Pivot of Risk Data'!A:A,MATCH('EVM CPZ List'!$B2495,'Pivot of Risk Data'!B:B,0),1)</f>
        <v>2453</v>
      </c>
      <c r="K2495" s="22">
        <f>0.000621371*'EVM CPZ List'!$H2495</f>
        <v>1.6438338215913408</v>
      </c>
      <c r="L2495" s="22">
        <f>L2494+'EVM CPZ List'!$K2495</f>
        <v>24968.068315686905</v>
      </c>
      <c r="M2495" s="22">
        <f>M2494-'EVM CPZ List'!$I2495</f>
        <v>2.1336238030482967E-2</v>
      </c>
      <c r="N2495" s="7" t="e">
        <f>INDEX('2021 Certified EVM Plan'!G:G,MATCH(B2495,'2021 Certified EVM Plan'!E:E,0))</f>
        <v>#N/A</v>
      </c>
      <c r="O2495" s="7" t="e">
        <f>INDEX('2021 Certified EVM Plan'!M:M,MATCH(B2495,'2021 Certified EVM Plan'!E:E,0))</f>
        <v>#N/A</v>
      </c>
      <c r="P2495" s="7">
        <f t="shared" si="38"/>
        <v>1</v>
      </c>
      <c r="Q2495" s="26" t="e">
        <f>IF(INDEX('2021 Certified EVM Plan'!H:H,MATCH(B2495,'2021 Certified EVM Plan'!E:E,0))=1,M2495,#N/A)</f>
        <v>#N/A</v>
      </c>
      <c r="R2495" s="26" t="e">
        <f>IF(INDEX('2021 Certified EVM Plan'!J:J,MATCH(B2495,'2021 Certified EVM Plan'!E:E,0))=1,M2495,#N/A)</f>
        <v>#N/A</v>
      </c>
      <c r="S2495" s="26" t="e">
        <f>IF(INDEX('2021 Certified EVM Plan'!K:K,MATCH(B2495,'2021 Certified EVM Plan'!E:E,0))=1,M2495,#N/A)</f>
        <v>#N/A</v>
      </c>
    </row>
    <row r="2496" spans="1:19" x14ac:dyDescent="0.25">
      <c r="A2496" s="22" t="s">
        <v>2906</v>
      </c>
      <c r="B2496" s="22">
        <v>7858</v>
      </c>
      <c r="C2496" s="22">
        <v>4</v>
      </c>
      <c r="D2496" s="27">
        <v>3.9017560758192398E-6</v>
      </c>
      <c r="E2496" s="22">
        <v>42011104</v>
      </c>
      <c r="F2496" s="22" t="s">
        <v>3102</v>
      </c>
      <c r="G2496" s="22" t="s">
        <v>3103</v>
      </c>
      <c r="H2496" s="22">
        <v>240.53684838618599</v>
      </c>
      <c r="I2496" s="24">
        <f>'EVM CPZ List'!$D2496*'EVM CPZ List'!$C2496</f>
        <v>1.5607024303276959E-5</v>
      </c>
      <c r="J2496" s="25">
        <f>INDEX('Pivot of Risk Data'!A:A,MATCH('EVM CPZ List'!$B2496,'Pivot of Risk Data'!B:B,0),1)</f>
        <v>2454</v>
      </c>
      <c r="K2496" s="22">
        <f>0.000621371*'EVM CPZ List'!$H2496</f>
        <v>0.14946262201857277</v>
      </c>
      <c r="L2496" s="22">
        <f>L2495+'EVM CPZ List'!$K2496</f>
        <v>24968.217778308925</v>
      </c>
      <c r="M2496" s="22">
        <f>M2495-'EVM CPZ List'!$I2496</f>
        <v>2.1320631006179692E-2</v>
      </c>
      <c r="N2496" s="7" t="e">
        <f>INDEX('2021 Certified EVM Plan'!G:G,MATCH(B2496,'2021 Certified EVM Plan'!E:E,0))</f>
        <v>#N/A</v>
      </c>
      <c r="O2496" s="7" t="e">
        <f>INDEX('2021 Certified EVM Plan'!M:M,MATCH(B2496,'2021 Certified EVM Plan'!E:E,0))</f>
        <v>#N/A</v>
      </c>
      <c r="P2496" s="7">
        <f t="shared" si="38"/>
        <v>1</v>
      </c>
      <c r="Q2496" s="26" t="e">
        <f>IF(INDEX('2021 Certified EVM Plan'!H:H,MATCH(B2496,'2021 Certified EVM Plan'!E:E,0))=1,M2496,#N/A)</f>
        <v>#N/A</v>
      </c>
      <c r="R2496" s="26" t="e">
        <f>IF(INDEX('2021 Certified EVM Plan'!J:J,MATCH(B2496,'2021 Certified EVM Plan'!E:E,0))=1,M2496,#N/A)</f>
        <v>#N/A</v>
      </c>
      <c r="S2496" s="26" t="e">
        <f>IF(INDEX('2021 Certified EVM Plan'!K:K,MATCH(B2496,'2021 Certified EVM Plan'!E:E,0))=1,M2496,#N/A)</f>
        <v>#N/A</v>
      </c>
    </row>
    <row r="2497" spans="1:19" x14ac:dyDescent="0.25">
      <c r="A2497" s="22" t="s">
        <v>2906</v>
      </c>
      <c r="B2497" s="22">
        <v>5191</v>
      </c>
      <c r="C2497" s="22">
        <v>20</v>
      </c>
      <c r="D2497" s="27">
        <v>3.9009322836970197E-6</v>
      </c>
      <c r="E2497" s="22">
        <v>12101104</v>
      </c>
      <c r="F2497" s="22" t="s">
        <v>3054</v>
      </c>
      <c r="G2497" s="22" t="s">
        <v>3250</v>
      </c>
      <c r="H2497" s="22">
        <v>2883.3046768489899</v>
      </c>
      <c r="I2497" s="24">
        <f>'EVM CPZ List'!$D2497*'EVM CPZ List'!$C2497</f>
        <v>7.8018645673940391E-5</v>
      </c>
      <c r="J2497" s="25">
        <f>INDEX('Pivot of Risk Data'!A:A,MATCH('EVM CPZ List'!$B2497,'Pivot of Risk Data'!B:B,0),1)</f>
        <v>2455</v>
      </c>
      <c r="K2497" s="22">
        <f>0.000621371*'EVM CPZ List'!$H2497</f>
        <v>1.7916019103583336</v>
      </c>
      <c r="L2497" s="22">
        <f>L2496+'EVM CPZ List'!$K2497</f>
        <v>24970.009380219282</v>
      </c>
      <c r="M2497" s="22">
        <f>M2496-'EVM CPZ List'!$I2497</f>
        <v>2.1242612360505751E-2</v>
      </c>
      <c r="N2497" s="7" t="e">
        <f>INDEX('2021 Certified EVM Plan'!G:G,MATCH(B2497,'2021 Certified EVM Plan'!E:E,0))</f>
        <v>#N/A</v>
      </c>
      <c r="O2497" s="7" t="e">
        <f>INDEX('2021 Certified EVM Plan'!M:M,MATCH(B2497,'2021 Certified EVM Plan'!E:E,0))</f>
        <v>#N/A</v>
      </c>
      <c r="P2497" s="7">
        <f t="shared" si="38"/>
        <v>1</v>
      </c>
      <c r="Q2497" s="26" t="e">
        <f>IF(INDEX('2021 Certified EVM Plan'!H:H,MATCH(B2497,'2021 Certified EVM Plan'!E:E,0))=1,M2497,#N/A)</f>
        <v>#N/A</v>
      </c>
      <c r="R2497" s="26" t="e">
        <f>IF(INDEX('2021 Certified EVM Plan'!J:J,MATCH(B2497,'2021 Certified EVM Plan'!E:E,0))=1,M2497,#N/A)</f>
        <v>#N/A</v>
      </c>
      <c r="S2497" s="26" t="e">
        <f>IF(INDEX('2021 Certified EVM Plan'!K:K,MATCH(B2497,'2021 Certified EVM Plan'!E:E,0))=1,M2497,#N/A)</f>
        <v>#N/A</v>
      </c>
    </row>
    <row r="2498" spans="1:19" x14ac:dyDescent="0.25">
      <c r="A2498" s="22" t="s">
        <v>1672</v>
      </c>
      <c r="B2498" s="22">
        <v>5484</v>
      </c>
      <c r="C2498" s="22">
        <v>1</v>
      </c>
      <c r="D2498" s="27">
        <v>3.8878269375899898E-6</v>
      </c>
      <c r="E2498" s="22">
        <v>162821702</v>
      </c>
      <c r="F2498" s="22" t="s">
        <v>1747</v>
      </c>
      <c r="G2498" s="22" t="s">
        <v>2114</v>
      </c>
      <c r="H2498" s="22">
        <v>8681.8427207438599</v>
      </c>
      <c r="I2498" s="24">
        <f>'EVM CPZ List'!$D2498*'EVM CPZ List'!$C2498</f>
        <v>3.8878269375899898E-6</v>
      </c>
      <c r="J2498" s="25">
        <f>INDEX('Pivot of Risk Data'!A:A,MATCH('EVM CPZ List'!$B2498,'Pivot of Risk Data'!B:B,0),1)</f>
        <v>2456</v>
      </c>
      <c r="K2498" s="22">
        <f>0.000621371*'EVM CPZ List'!$H2498</f>
        <v>5.3946452932313331</v>
      </c>
      <c r="L2498" s="22">
        <f>L2497+'EVM CPZ List'!$K2498</f>
        <v>24975.404025512515</v>
      </c>
      <c r="M2498" s="22">
        <f>M2497-'EVM CPZ List'!$I2498</f>
        <v>2.1238724533568162E-2</v>
      </c>
      <c r="N2498" s="7" t="e">
        <f>INDEX('2021 Certified EVM Plan'!G:G,MATCH(B2498,'2021 Certified EVM Plan'!E:E,0))</f>
        <v>#N/A</v>
      </c>
      <c r="O2498" s="7" t="e">
        <f>INDEX('2021 Certified EVM Plan'!M:M,MATCH(B2498,'2021 Certified EVM Plan'!E:E,0))</f>
        <v>#N/A</v>
      </c>
      <c r="P2498" s="7">
        <f t="shared" ref="P2498:P2561" si="39">COUNTIF(B:B,B2498)</f>
        <v>1</v>
      </c>
      <c r="Q2498" s="26" t="e">
        <f>IF(INDEX('2021 Certified EVM Plan'!H:H,MATCH(B2498,'2021 Certified EVM Plan'!E:E,0))=1,M2498,#N/A)</f>
        <v>#N/A</v>
      </c>
      <c r="R2498" s="26" t="e">
        <f>IF(INDEX('2021 Certified EVM Plan'!J:J,MATCH(B2498,'2021 Certified EVM Plan'!E:E,0))=1,M2498,#N/A)</f>
        <v>#N/A</v>
      </c>
      <c r="S2498" s="26" t="e">
        <f>IF(INDEX('2021 Certified EVM Plan'!K:K,MATCH(B2498,'2021 Certified EVM Plan'!E:E,0))=1,M2498,#N/A)</f>
        <v>#N/A</v>
      </c>
    </row>
    <row r="2499" spans="1:19" x14ac:dyDescent="0.25">
      <c r="A2499" s="22" t="s">
        <v>2195</v>
      </c>
      <c r="B2499" s="22">
        <v>4545</v>
      </c>
      <c r="C2499" s="22">
        <v>103</v>
      </c>
      <c r="D2499" s="27">
        <v>3.8466665365801503E-6</v>
      </c>
      <c r="E2499" s="22">
        <v>83692104</v>
      </c>
      <c r="F2499" s="22" t="s">
        <v>2378</v>
      </c>
      <c r="G2499" s="22" t="s">
        <v>2480</v>
      </c>
      <c r="H2499" s="22">
        <v>11237.3874533587</v>
      </c>
      <c r="I2499" s="24">
        <f>'EVM CPZ List'!$D2499*'EVM CPZ List'!$C2499</f>
        <v>3.962066532677555E-4</v>
      </c>
      <c r="J2499" s="25">
        <f>INDEX('Pivot of Risk Data'!A:A,MATCH('EVM CPZ List'!$B2499,'Pivot of Risk Data'!B:B,0),1)</f>
        <v>2457</v>
      </c>
      <c r="K2499" s="22">
        <f>0.000621371*'EVM CPZ List'!$H2499</f>
        <v>6.9825866792809492</v>
      </c>
      <c r="L2499" s="22">
        <f>L2498+'EVM CPZ List'!$K2499</f>
        <v>24982.386612191796</v>
      </c>
      <c r="M2499" s="22">
        <f>M2498-'EVM CPZ List'!$I2499</f>
        <v>2.0842517880300407E-2</v>
      </c>
      <c r="N2499" s="7" t="e">
        <f>INDEX('2021 Certified EVM Plan'!G:G,MATCH(B2499,'2021 Certified EVM Plan'!E:E,0))</f>
        <v>#N/A</v>
      </c>
      <c r="O2499" s="7" t="e">
        <f>INDEX('2021 Certified EVM Plan'!M:M,MATCH(B2499,'2021 Certified EVM Plan'!E:E,0))</f>
        <v>#N/A</v>
      </c>
      <c r="P2499" s="7">
        <f t="shared" si="39"/>
        <v>1</v>
      </c>
      <c r="Q2499" s="26" t="e">
        <f>IF(INDEX('2021 Certified EVM Plan'!H:H,MATCH(B2499,'2021 Certified EVM Plan'!E:E,0))=1,M2499,#N/A)</f>
        <v>#N/A</v>
      </c>
      <c r="R2499" s="26" t="e">
        <f>IF(INDEX('2021 Certified EVM Plan'!J:J,MATCH(B2499,'2021 Certified EVM Plan'!E:E,0))=1,M2499,#N/A)</f>
        <v>#N/A</v>
      </c>
      <c r="S2499" s="26" t="e">
        <f>IF(INDEX('2021 Certified EVM Plan'!K:K,MATCH(B2499,'2021 Certified EVM Plan'!E:E,0))=1,M2499,#N/A)</f>
        <v>#N/A</v>
      </c>
    </row>
    <row r="2500" spans="1:19" x14ac:dyDescent="0.25">
      <c r="A2500" s="22" t="s">
        <v>1672</v>
      </c>
      <c r="B2500" s="22">
        <v>6304</v>
      </c>
      <c r="C2500" s="22">
        <v>57</v>
      </c>
      <c r="D2500" s="27">
        <v>3.8202596873905598E-6</v>
      </c>
      <c r="E2500" s="22">
        <v>163661702</v>
      </c>
      <c r="F2500" s="22" t="s">
        <v>1744</v>
      </c>
      <c r="G2500" s="22" t="s">
        <v>2028</v>
      </c>
      <c r="H2500" s="22">
        <v>7868.7696022916798</v>
      </c>
      <c r="I2500" s="24">
        <f>'EVM CPZ List'!$D2500*'EVM CPZ List'!$C2500</f>
        <v>2.1775480218126192E-4</v>
      </c>
      <c r="J2500" s="25">
        <f>INDEX('Pivot of Risk Data'!A:A,MATCH('EVM CPZ List'!$B2500,'Pivot of Risk Data'!B:B,0),1)</f>
        <v>2458</v>
      </c>
      <c r="K2500" s="22">
        <f>0.000621371*'EVM CPZ List'!$H2500</f>
        <v>4.8894252365455833</v>
      </c>
      <c r="L2500" s="22">
        <f>L2499+'EVM CPZ List'!$K2500</f>
        <v>24987.276037428343</v>
      </c>
      <c r="M2500" s="22">
        <f>M2499-'EVM CPZ List'!$I2500</f>
        <v>2.0624763078119144E-2</v>
      </c>
      <c r="N2500" s="7" t="e">
        <f>INDEX('2021 Certified EVM Plan'!G:G,MATCH(B2500,'2021 Certified EVM Plan'!E:E,0))</f>
        <v>#N/A</v>
      </c>
      <c r="O2500" s="7" t="e">
        <f>INDEX('2021 Certified EVM Plan'!M:M,MATCH(B2500,'2021 Certified EVM Plan'!E:E,0))</f>
        <v>#N/A</v>
      </c>
      <c r="P2500" s="7">
        <f t="shared" si="39"/>
        <v>1</v>
      </c>
      <c r="Q2500" s="26" t="e">
        <f>IF(INDEX('2021 Certified EVM Plan'!H:H,MATCH(B2500,'2021 Certified EVM Plan'!E:E,0))=1,M2500,#N/A)</f>
        <v>#N/A</v>
      </c>
      <c r="R2500" s="26" t="e">
        <f>IF(INDEX('2021 Certified EVM Plan'!J:J,MATCH(B2500,'2021 Certified EVM Plan'!E:E,0))=1,M2500,#N/A)</f>
        <v>#N/A</v>
      </c>
      <c r="S2500" s="26" t="e">
        <f>IF(INDEX('2021 Certified EVM Plan'!K:K,MATCH(B2500,'2021 Certified EVM Plan'!E:E,0))=1,M2500,#N/A)</f>
        <v>#N/A</v>
      </c>
    </row>
    <row r="2501" spans="1:19" x14ac:dyDescent="0.25">
      <c r="A2501" s="22" t="s">
        <v>2906</v>
      </c>
      <c r="B2501" s="22">
        <v>2249</v>
      </c>
      <c r="C2501" s="22">
        <v>16</v>
      </c>
      <c r="D2501" s="27">
        <v>3.80178967654541E-6</v>
      </c>
      <c r="E2501" s="22">
        <v>12101104</v>
      </c>
      <c r="F2501" s="22" t="s">
        <v>3054</v>
      </c>
      <c r="G2501" s="22" t="s">
        <v>3055</v>
      </c>
      <c r="H2501" s="22">
        <v>2098.96008368709</v>
      </c>
      <c r="I2501" s="24">
        <f>'EVM CPZ List'!$D2501*'EVM CPZ List'!$C2501</f>
        <v>6.082863482472656E-5</v>
      </c>
      <c r="J2501" s="25">
        <f>INDEX('Pivot of Risk Data'!A:A,MATCH('EVM CPZ List'!$B2501,'Pivot of Risk Data'!B:B,0),1)</f>
        <v>2459</v>
      </c>
      <c r="K2501" s="22">
        <f>0.000621371*'EVM CPZ List'!$H2501</f>
        <v>1.3042329261607308</v>
      </c>
      <c r="L2501" s="22">
        <f>L2500+'EVM CPZ List'!$K2501</f>
        <v>24988.580270354505</v>
      </c>
      <c r="M2501" s="22">
        <f>M2500-'EVM CPZ List'!$I2501</f>
        <v>2.0563934443294418E-2</v>
      </c>
      <c r="N2501" s="7" t="e">
        <f>INDEX('2021 Certified EVM Plan'!G:G,MATCH(B2501,'2021 Certified EVM Plan'!E:E,0))</f>
        <v>#N/A</v>
      </c>
      <c r="O2501" s="7" t="e">
        <f>INDEX('2021 Certified EVM Plan'!M:M,MATCH(B2501,'2021 Certified EVM Plan'!E:E,0))</f>
        <v>#N/A</v>
      </c>
      <c r="P2501" s="7">
        <f t="shared" si="39"/>
        <v>1</v>
      </c>
      <c r="Q2501" s="26" t="e">
        <f>IF(INDEX('2021 Certified EVM Plan'!H:H,MATCH(B2501,'2021 Certified EVM Plan'!E:E,0))=1,M2501,#N/A)</f>
        <v>#N/A</v>
      </c>
      <c r="R2501" s="26" t="e">
        <f>IF(INDEX('2021 Certified EVM Plan'!J:J,MATCH(B2501,'2021 Certified EVM Plan'!E:E,0))=1,M2501,#N/A)</f>
        <v>#N/A</v>
      </c>
      <c r="S2501" s="26" t="e">
        <f>IF(INDEX('2021 Certified EVM Plan'!K:K,MATCH(B2501,'2021 Certified EVM Plan'!E:E,0))=1,M2501,#N/A)</f>
        <v>#N/A</v>
      </c>
    </row>
    <row r="2502" spans="1:19" x14ac:dyDescent="0.25">
      <c r="A2502" s="22" t="s">
        <v>2906</v>
      </c>
      <c r="B2502" s="22">
        <v>814</v>
      </c>
      <c r="C2502" s="22">
        <v>68</v>
      </c>
      <c r="D2502" s="27">
        <v>3.7860048044688102E-6</v>
      </c>
      <c r="E2502" s="22">
        <v>12541104</v>
      </c>
      <c r="F2502" s="22" t="s">
        <v>3003</v>
      </c>
      <c r="G2502" s="22" t="s">
        <v>3141</v>
      </c>
      <c r="H2502" s="22">
        <v>9630.8272563572991</v>
      </c>
      <c r="I2502" s="24">
        <f>'EVM CPZ List'!$D2502*'EVM CPZ List'!$C2502</f>
        <v>2.5744832670387908E-4</v>
      </c>
      <c r="J2502" s="25">
        <f>INDEX('Pivot of Risk Data'!A:A,MATCH('EVM CPZ List'!$B2502,'Pivot of Risk Data'!B:B,0),1)</f>
        <v>2460</v>
      </c>
      <c r="K2502" s="22">
        <f>0.000621371*'EVM CPZ List'!$H2502</f>
        <v>5.9843167631099918</v>
      </c>
      <c r="L2502" s="22">
        <f>L2501+'EVM CPZ List'!$K2502</f>
        <v>24994.564587117617</v>
      </c>
      <c r="M2502" s="22">
        <f>M2501-'EVM CPZ List'!$I2502</f>
        <v>2.0306486116590538E-2</v>
      </c>
      <c r="N2502" s="7" t="e">
        <f>INDEX('2021 Certified EVM Plan'!G:G,MATCH(B2502,'2021 Certified EVM Plan'!E:E,0))</f>
        <v>#N/A</v>
      </c>
      <c r="O2502" s="7" t="e">
        <f>INDEX('2021 Certified EVM Plan'!M:M,MATCH(B2502,'2021 Certified EVM Plan'!E:E,0))</f>
        <v>#N/A</v>
      </c>
      <c r="P2502" s="7">
        <f t="shared" si="39"/>
        <v>1</v>
      </c>
      <c r="Q2502" s="26" t="e">
        <f>IF(INDEX('2021 Certified EVM Plan'!H:H,MATCH(B2502,'2021 Certified EVM Plan'!E:E,0))=1,M2502,#N/A)</f>
        <v>#N/A</v>
      </c>
      <c r="R2502" s="26" t="e">
        <f>IF(INDEX('2021 Certified EVM Plan'!J:J,MATCH(B2502,'2021 Certified EVM Plan'!E:E,0))=1,M2502,#N/A)</f>
        <v>#N/A</v>
      </c>
      <c r="S2502" s="26" t="e">
        <f>IF(INDEX('2021 Certified EVM Plan'!K:K,MATCH(B2502,'2021 Certified EVM Plan'!E:E,0))=1,M2502,#N/A)</f>
        <v>#N/A</v>
      </c>
    </row>
    <row r="2503" spans="1:19" x14ac:dyDescent="0.25">
      <c r="A2503" s="22" t="s">
        <v>1672</v>
      </c>
      <c r="B2503" s="22">
        <v>1279</v>
      </c>
      <c r="C2503" s="22">
        <v>219</v>
      </c>
      <c r="D2503" s="27">
        <v>3.7253130775766901E-6</v>
      </c>
      <c r="E2503" s="22">
        <v>163351702</v>
      </c>
      <c r="F2503" s="22" t="s">
        <v>1802</v>
      </c>
      <c r="G2503" s="22" t="s">
        <v>1858</v>
      </c>
      <c r="H2503" s="22">
        <v>23052.1801208654</v>
      </c>
      <c r="I2503" s="24">
        <f>'EVM CPZ List'!$D2503*'EVM CPZ List'!$C2503</f>
        <v>8.1584356398929517E-4</v>
      </c>
      <c r="J2503" s="25">
        <f>INDEX('Pivot of Risk Data'!A:A,MATCH('EVM CPZ List'!$B2503,'Pivot of Risk Data'!B:B,0),1)</f>
        <v>2461</v>
      </c>
      <c r="K2503" s="22">
        <f>0.000621371*'EVM CPZ List'!$H2503</f>
        <v>14.323956213882255</v>
      </c>
      <c r="L2503" s="22">
        <f>L2502+'EVM CPZ List'!$K2503</f>
        <v>25008.888543331497</v>
      </c>
      <c r="M2503" s="22">
        <f>M2502-'EVM CPZ List'!$I2503</f>
        <v>1.9490642552601242E-2</v>
      </c>
      <c r="N2503" s="7" t="e">
        <f>INDEX('2021 Certified EVM Plan'!G:G,MATCH(B2503,'2021 Certified EVM Plan'!E:E,0))</f>
        <v>#N/A</v>
      </c>
      <c r="O2503" s="7" t="e">
        <f>INDEX('2021 Certified EVM Plan'!M:M,MATCH(B2503,'2021 Certified EVM Plan'!E:E,0))</f>
        <v>#N/A</v>
      </c>
      <c r="P2503" s="7">
        <f t="shared" si="39"/>
        <v>1</v>
      </c>
      <c r="Q2503" s="26" t="e">
        <f>IF(INDEX('2021 Certified EVM Plan'!H:H,MATCH(B2503,'2021 Certified EVM Plan'!E:E,0))=1,M2503,#N/A)</f>
        <v>#N/A</v>
      </c>
      <c r="R2503" s="26" t="e">
        <f>IF(INDEX('2021 Certified EVM Plan'!J:J,MATCH(B2503,'2021 Certified EVM Plan'!E:E,0))=1,M2503,#N/A)</f>
        <v>#N/A</v>
      </c>
      <c r="S2503" s="26" t="e">
        <f>IF(INDEX('2021 Certified EVM Plan'!K:K,MATCH(B2503,'2021 Certified EVM Plan'!E:E,0))=1,M2503,#N/A)</f>
        <v>#N/A</v>
      </c>
    </row>
    <row r="2504" spans="1:19" x14ac:dyDescent="0.25">
      <c r="A2504" s="22" t="s">
        <v>2906</v>
      </c>
      <c r="B2504" s="22">
        <v>4106</v>
      </c>
      <c r="C2504" s="22">
        <v>37</v>
      </c>
      <c r="D2504" s="27">
        <v>3.7238356856540301E-6</v>
      </c>
      <c r="E2504" s="22">
        <v>12541104</v>
      </c>
      <c r="F2504" s="22" t="s">
        <v>3003</v>
      </c>
      <c r="G2504" s="22" t="s">
        <v>3004</v>
      </c>
      <c r="H2504" s="22">
        <v>4637.1495928714703</v>
      </c>
      <c r="I2504" s="24">
        <f>'EVM CPZ List'!$D2504*'EVM CPZ List'!$C2504</f>
        <v>1.3778192036919911E-4</v>
      </c>
      <c r="J2504" s="25">
        <f>INDEX('Pivot of Risk Data'!A:A,MATCH('EVM CPZ List'!$B2504,'Pivot of Risk Data'!B:B,0),1)</f>
        <v>2462</v>
      </c>
      <c r="K2504" s="22">
        <f>0.000621371*'EVM CPZ List'!$H2504</f>
        <v>2.8813902796721385</v>
      </c>
      <c r="L2504" s="22">
        <f>L2503+'EVM CPZ List'!$K2504</f>
        <v>25011.769933611169</v>
      </c>
      <c r="M2504" s="22">
        <f>M2503-'EVM CPZ List'!$I2504</f>
        <v>1.9352860632232044E-2</v>
      </c>
      <c r="N2504" s="7" t="e">
        <f>INDEX('2021 Certified EVM Plan'!G:G,MATCH(B2504,'2021 Certified EVM Plan'!E:E,0))</f>
        <v>#N/A</v>
      </c>
      <c r="O2504" s="7" t="e">
        <f>INDEX('2021 Certified EVM Plan'!M:M,MATCH(B2504,'2021 Certified EVM Plan'!E:E,0))</f>
        <v>#N/A</v>
      </c>
      <c r="P2504" s="7">
        <f t="shared" si="39"/>
        <v>1</v>
      </c>
      <c r="Q2504" s="26" t="e">
        <f>IF(INDEX('2021 Certified EVM Plan'!H:H,MATCH(B2504,'2021 Certified EVM Plan'!E:E,0))=1,M2504,#N/A)</f>
        <v>#N/A</v>
      </c>
      <c r="R2504" s="26" t="e">
        <f>IF(INDEX('2021 Certified EVM Plan'!J:J,MATCH(B2504,'2021 Certified EVM Plan'!E:E,0))=1,M2504,#N/A)</f>
        <v>#N/A</v>
      </c>
      <c r="S2504" s="26" t="e">
        <f>IF(INDEX('2021 Certified EVM Plan'!K:K,MATCH(B2504,'2021 Certified EVM Plan'!E:E,0))=1,M2504,#N/A)</f>
        <v>#N/A</v>
      </c>
    </row>
    <row r="2505" spans="1:19" x14ac:dyDescent="0.25">
      <c r="A2505" s="22" t="s">
        <v>964</v>
      </c>
      <c r="B2505" s="22">
        <v>9419</v>
      </c>
      <c r="C2505" s="22">
        <v>30</v>
      </c>
      <c r="D2505" s="27">
        <v>3.6815830186670402E-6</v>
      </c>
      <c r="E2505" s="22">
        <v>42841111</v>
      </c>
      <c r="F2505" s="22" t="s">
        <v>1351</v>
      </c>
      <c r="G2505" s="22" t="s">
        <v>1352</v>
      </c>
      <c r="H2505" s="22">
        <v>3498.0819493865602</v>
      </c>
      <c r="I2505" s="24">
        <f>'EVM CPZ List'!$D2505*'EVM CPZ List'!$C2505</f>
        <v>1.104474905600112E-4</v>
      </c>
      <c r="J2505" s="25">
        <f>INDEX('Pivot of Risk Data'!A:A,MATCH('EVM CPZ List'!$B2505,'Pivot of Risk Data'!B:B,0),1)</f>
        <v>2463</v>
      </c>
      <c r="K2505" s="22">
        <f>0.000621371*'EVM CPZ List'!$H2505</f>
        <v>2.1736066789722761</v>
      </c>
      <c r="L2505" s="22">
        <f>L2504+'EVM CPZ List'!$K2505</f>
        <v>25013.94354029014</v>
      </c>
      <c r="M2505" s="22">
        <f>M2504-'EVM CPZ List'!$I2505</f>
        <v>1.9242413141672032E-2</v>
      </c>
      <c r="N2505" s="7" t="e">
        <f>INDEX('2021 Certified EVM Plan'!G:G,MATCH(B2505,'2021 Certified EVM Plan'!E:E,0))</f>
        <v>#N/A</v>
      </c>
      <c r="O2505" s="7" t="e">
        <f>INDEX('2021 Certified EVM Plan'!M:M,MATCH(B2505,'2021 Certified EVM Plan'!E:E,0))</f>
        <v>#N/A</v>
      </c>
      <c r="P2505" s="7">
        <f t="shared" si="39"/>
        <v>1</v>
      </c>
      <c r="Q2505" s="26" t="e">
        <f>IF(INDEX('2021 Certified EVM Plan'!H:H,MATCH(B2505,'2021 Certified EVM Plan'!E:E,0))=1,M2505,#N/A)</f>
        <v>#N/A</v>
      </c>
      <c r="R2505" s="26" t="e">
        <f>IF(INDEX('2021 Certified EVM Plan'!J:J,MATCH(B2505,'2021 Certified EVM Plan'!E:E,0))=1,M2505,#N/A)</f>
        <v>#N/A</v>
      </c>
      <c r="S2505" s="26" t="e">
        <f>IF(INDEX('2021 Certified EVM Plan'!K:K,MATCH(B2505,'2021 Certified EVM Plan'!E:E,0))=1,M2505,#N/A)</f>
        <v>#N/A</v>
      </c>
    </row>
    <row r="2506" spans="1:19" x14ac:dyDescent="0.25">
      <c r="A2506" s="22" t="s">
        <v>1672</v>
      </c>
      <c r="B2506" s="22">
        <v>10015</v>
      </c>
      <c r="C2506" s="22">
        <v>1</v>
      </c>
      <c r="D2506" s="27">
        <v>3.6783346746180001E-6</v>
      </c>
      <c r="E2506" s="22">
        <v>163351705</v>
      </c>
      <c r="F2506" s="22" t="s">
        <v>1700</v>
      </c>
      <c r="G2506" s="22" t="s">
        <v>2157</v>
      </c>
      <c r="H2506" s="22">
        <v>22.898750424177301</v>
      </c>
      <c r="I2506" s="24">
        <f>'EVM CPZ List'!$D2506*'EVM CPZ List'!$C2506</f>
        <v>3.6783346746180001E-6</v>
      </c>
      <c r="J2506" s="25">
        <f>INDEX('Pivot of Risk Data'!A:A,MATCH('EVM CPZ List'!$B2506,'Pivot of Risk Data'!B:B,0),1)</f>
        <v>2464</v>
      </c>
      <c r="K2506" s="22">
        <f>0.000621371*'EVM CPZ List'!$H2506</f>
        <v>1.4228619449821473E-2</v>
      </c>
      <c r="L2506" s="22">
        <f>L2505+'EVM CPZ List'!$K2506</f>
        <v>25013.95776890959</v>
      </c>
      <c r="M2506" s="22">
        <f>M2505-'EVM CPZ List'!$I2506</f>
        <v>1.9238734806997414E-2</v>
      </c>
      <c r="N2506" s="7" t="e">
        <f>INDEX('2021 Certified EVM Plan'!G:G,MATCH(B2506,'2021 Certified EVM Plan'!E:E,0))</f>
        <v>#N/A</v>
      </c>
      <c r="O2506" s="7" t="e">
        <f>INDEX('2021 Certified EVM Plan'!M:M,MATCH(B2506,'2021 Certified EVM Plan'!E:E,0))</f>
        <v>#N/A</v>
      </c>
      <c r="P2506" s="7">
        <f t="shared" si="39"/>
        <v>1</v>
      </c>
      <c r="Q2506" s="26" t="e">
        <f>IF(INDEX('2021 Certified EVM Plan'!H:H,MATCH(B2506,'2021 Certified EVM Plan'!E:E,0))=1,M2506,#N/A)</f>
        <v>#N/A</v>
      </c>
      <c r="R2506" s="26" t="e">
        <f>IF(INDEX('2021 Certified EVM Plan'!J:J,MATCH(B2506,'2021 Certified EVM Plan'!E:E,0))=1,M2506,#N/A)</f>
        <v>#N/A</v>
      </c>
      <c r="S2506" s="26" t="e">
        <f>IF(INDEX('2021 Certified EVM Plan'!K:K,MATCH(B2506,'2021 Certified EVM Plan'!E:E,0))=1,M2506,#N/A)</f>
        <v>#N/A</v>
      </c>
    </row>
    <row r="2507" spans="1:19" x14ac:dyDescent="0.25">
      <c r="A2507" s="22" t="s">
        <v>964</v>
      </c>
      <c r="B2507" s="22">
        <v>4535</v>
      </c>
      <c r="C2507" s="22">
        <v>15</v>
      </c>
      <c r="D2507" s="27">
        <v>3.67134124605249E-6</v>
      </c>
      <c r="E2507" s="22">
        <v>43311108</v>
      </c>
      <c r="F2507" s="22" t="s">
        <v>1182</v>
      </c>
      <c r="G2507" s="22" t="s">
        <v>1333</v>
      </c>
      <c r="H2507" s="22">
        <v>1537.62414433701</v>
      </c>
      <c r="I2507" s="24">
        <f>'EVM CPZ List'!$D2507*'EVM CPZ List'!$C2507</f>
        <v>5.5070118690787348E-5</v>
      </c>
      <c r="J2507" s="25">
        <f>INDEX('Pivot of Risk Data'!A:A,MATCH('EVM CPZ List'!$B2507,'Pivot of Risk Data'!B:B,0),1)</f>
        <v>2465</v>
      </c>
      <c r="K2507" s="22">
        <f>0.000621371*'EVM CPZ List'!$H2507</f>
        <v>0.95543505219083225</v>
      </c>
      <c r="L2507" s="22">
        <f>L2506+'EVM CPZ List'!$K2507</f>
        <v>25014.91320396178</v>
      </c>
      <c r="M2507" s="22">
        <f>M2506-'EVM CPZ List'!$I2507</f>
        <v>1.9183664688306627E-2</v>
      </c>
      <c r="N2507" s="7" t="e">
        <f>INDEX('2021 Certified EVM Plan'!G:G,MATCH(B2507,'2021 Certified EVM Plan'!E:E,0))</f>
        <v>#N/A</v>
      </c>
      <c r="O2507" s="7" t="e">
        <f>INDEX('2021 Certified EVM Plan'!M:M,MATCH(B2507,'2021 Certified EVM Plan'!E:E,0))</f>
        <v>#N/A</v>
      </c>
      <c r="P2507" s="7">
        <f t="shared" si="39"/>
        <v>1</v>
      </c>
      <c r="Q2507" s="26" t="e">
        <f>IF(INDEX('2021 Certified EVM Plan'!H:H,MATCH(B2507,'2021 Certified EVM Plan'!E:E,0))=1,M2507,#N/A)</f>
        <v>#N/A</v>
      </c>
      <c r="R2507" s="26" t="e">
        <f>IF(INDEX('2021 Certified EVM Plan'!J:J,MATCH(B2507,'2021 Certified EVM Plan'!E:E,0))=1,M2507,#N/A)</f>
        <v>#N/A</v>
      </c>
      <c r="S2507" s="26" t="e">
        <f>IF(INDEX('2021 Certified EVM Plan'!K:K,MATCH(B2507,'2021 Certified EVM Plan'!E:E,0))=1,M2507,#N/A)</f>
        <v>#N/A</v>
      </c>
    </row>
    <row r="2508" spans="1:19" x14ac:dyDescent="0.25">
      <c r="A2508" s="22" t="s">
        <v>2195</v>
      </c>
      <c r="B2508" s="22">
        <v>233</v>
      </c>
      <c r="C2508" s="22">
        <v>5</v>
      </c>
      <c r="D2508" s="27">
        <v>3.6468975060055398E-6</v>
      </c>
      <c r="E2508" s="22">
        <v>82021102</v>
      </c>
      <c r="F2508" s="22" t="s">
        <v>2694</v>
      </c>
      <c r="G2508" s="22" t="s">
        <v>2695</v>
      </c>
      <c r="H2508" s="22">
        <v>1766.81057084093</v>
      </c>
      <c r="I2508" s="24">
        <f>'EVM CPZ List'!$D2508*'EVM CPZ List'!$C2508</f>
        <v>1.82344875300277E-5</v>
      </c>
      <c r="J2508" s="25">
        <f>INDEX('Pivot of Risk Data'!A:A,MATCH('EVM CPZ List'!$B2508,'Pivot of Risk Data'!B:B,0),1)</f>
        <v>2466</v>
      </c>
      <c r="K2508" s="22">
        <f>0.000621371*'EVM CPZ List'!$H2508</f>
        <v>1.0978448512139996</v>
      </c>
      <c r="L2508" s="22">
        <f>L2507+'EVM CPZ List'!$K2508</f>
        <v>25016.011048812994</v>
      </c>
      <c r="M2508" s="22">
        <f>M2507-'EVM CPZ List'!$I2508</f>
        <v>1.9165430200776597E-2</v>
      </c>
      <c r="N2508" s="7" t="e">
        <f>INDEX('2021 Certified EVM Plan'!G:G,MATCH(B2508,'2021 Certified EVM Plan'!E:E,0))</f>
        <v>#N/A</v>
      </c>
      <c r="O2508" s="7" t="e">
        <f>INDEX('2021 Certified EVM Plan'!M:M,MATCH(B2508,'2021 Certified EVM Plan'!E:E,0))</f>
        <v>#N/A</v>
      </c>
      <c r="P2508" s="7">
        <f t="shared" si="39"/>
        <v>1</v>
      </c>
      <c r="Q2508" s="26" t="e">
        <f>IF(INDEX('2021 Certified EVM Plan'!H:H,MATCH(B2508,'2021 Certified EVM Plan'!E:E,0))=1,M2508,#N/A)</f>
        <v>#N/A</v>
      </c>
      <c r="R2508" s="26" t="e">
        <f>IF(INDEX('2021 Certified EVM Plan'!J:J,MATCH(B2508,'2021 Certified EVM Plan'!E:E,0))=1,M2508,#N/A)</f>
        <v>#N/A</v>
      </c>
      <c r="S2508" s="26" t="e">
        <f>IF(INDEX('2021 Certified EVM Plan'!K:K,MATCH(B2508,'2021 Certified EVM Plan'!E:E,0))=1,M2508,#N/A)</f>
        <v>#N/A</v>
      </c>
    </row>
    <row r="2509" spans="1:19" x14ac:dyDescent="0.25">
      <c r="A2509" s="22" t="s">
        <v>2906</v>
      </c>
      <c r="B2509" s="22">
        <v>69</v>
      </c>
      <c r="C2509" s="22">
        <v>13</v>
      </c>
      <c r="D2509" s="27">
        <v>3.6433241758522499E-6</v>
      </c>
      <c r="E2509" s="22">
        <v>22811102</v>
      </c>
      <c r="F2509" s="22" t="s">
        <v>3139</v>
      </c>
      <c r="G2509" s="22" t="s">
        <v>3229</v>
      </c>
      <c r="H2509" s="22">
        <v>2227.3023642800599</v>
      </c>
      <c r="I2509" s="24">
        <f>'EVM CPZ List'!$D2509*'EVM CPZ List'!$C2509</f>
        <v>4.7363214286079251E-5</v>
      </c>
      <c r="J2509" s="25">
        <f>INDEX('Pivot of Risk Data'!A:A,MATCH('EVM CPZ List'!$B2509,'Pivot of Risk Data'!B:B,0),1)</f>
        <v>2467</v>
      </c>
      <c r="K2509" s="22">
        <f>0.000621371*'EVM CPZ List'!$H2509</f>
        <v>1.383981097395065</v>
      </c>
      <c r="L2509" s="22">
        <f>L2508+'EVM CPZ List'!$K2509</f>
        <v>25017.395029910389</v>
      </c>
      <c r="M2509" s="22">
        <f>M2508-'EVM CPZ List'!$I2509</f>
        <v>1.9118066986490517E-2</v>
      </c>
      <c r="N2509" s="7" t="e">
        <f>INDEX('2021 Certified EVM Plan'!G:G,MATCH(B2509,'2021 Certified EVM Plan'!E:E,0))</f>
        <v>#N/A</v>
      </c>
      <c r="O2509" s="7" t="e">
        <f>INDEX('2021 Certified EVM Plan'!M:M,MATCH(B2509,'2021 Certified EVM Plan'!E:E,0))</f>
        <v>#N/A</v>
      </c>
      <c r="P2509" s="7">
        <f t="shared" si="39"/>
        <v>1</v>
      </c>
      <c r="Q2509" s="26" t="e">
        <f>IF(INDEX('2021 Certified EVM Plan'!H:H,MATCH(B2509,'2021 Certified EVM Plan'!E:E,0))=1,M2509,#N/A)</f>
        <v>#N/A</v>
      </c>
      <c r="R2509" s="26" t="e">
        <f>IF(INDEX('2021 Certified EVM Plan'!J:J,MATCH(B2509,'2021 Certified EVM Plan'!E:E,0))=1,M2509,#N/A)</f>
        <v>#N/A</v>
      </c>
      <c r="S2509" s="26" t="e">
        <f>IF(INDEX('2021 Certified EVM Plan'!K:K,MATCH(B2509,'2021 Certified EVM Plan'!E:E,0))=1,M2509,#N/A)</f>
        <v>#N/A</v>
      </c>
    </row>
    <row r="2510" spans="1:19" x14ac:dyDescent="0.25">
      <c r="A2510" s="22" t="s">
        <v>2906</v>
      </c>
      <c r="B2510" s="22">
        <v>548</v>
      </c>
      <c r="C2510" s="22">
        <v>90</v>
      </c>
      <c r="D2510" s="27">
        <v>3.6288544762780002E-6</v>
      </c>
      <c r="E2510" s="22">
        <v>43091102</v>
      </c>
      <c r="F2510" s="22" t="s">
        <v>3361</v>
      </c>
      <c r="G2510" s="22" t="s">
        <v>3362</v>
      </c>
      <c r="H2510" s="22">
        <v>9494.3832413746895</v>
      </c>
      <c r="I2510" s="24">
        <f>'EVM CPZ List'!$D2510*'EVM CPZ List'!$C2510</f>
        <v>3.2659690286502001E-4</v>
      </c>
      <c r="J2510" s="25">
        <f>INDEX('Pivot of Risk Data'!A:A,MATCH('EVM CPZ List'!$B2510,'Pivot of Risk Data'!B:B,0),1)</f>
        <v>2468</v>
      </c>
      <c r="K2510" s="22">
        <f>0.000621371*'EVM CPZ List'!$H2510</f>
        <v>5.8995344090762325</v>
      </c>
      <c r="L2510" s="22">
        <f>L2509+'EVM CPZ List'!$K2510</f>
        <v>25023.294564319465</v>
      </c>
      <c r="M2510" s="22">
        <f>M2509-'EVM CPZ List'!$I2510</f>
        <v>1.8791470083625497E-2</v>
      </c>
      <c r="N2510" s="7" t="e">
        <f>INDEX('2021 Certified EVM Plan'!G:G,MATCH(B2510,'2021 Certified EVM Plan'!E:E,0))</f>
        <v>#N/A</v>
      </c>
      <c r="O2510" s="7" t="e">
        <f>INDEX('2021 Certified EVM Plan'!M:M,MATCH(B2510,'2021 Certified EVM Plan'!E:E,0))</f>
        <v>#N/A</v>
      </c>
      <c r="P2510" s="7">
        <f t="shared" si="39"/>
        <v>1</v>
      </c>
      <c r="Q2510" s="26" t="e">
        <f>IF(INDEX('2021 Certified EVM Plan'!H:H,MATCH(B2510,'2021 Certified EVM Plan'!E:E,0))=1,M2510,#N/A)</f>
        <v>#N/A</v>
      </c>
      <c r="R2510" s="26" t="e">
        <f>IF(INDEX('2021 Certified EVM Plan'!J:J,MATCH(B2510,'2021 Certified EVM Plan'!E:E,0))=1,M2510,#N/A)</f>
        <v>#N/A</v>
      </c>
      <c r="S2510" s="26" t="e">
        <f>IF(INDEX('2021 Certified EVM Plan'!K:K,MATCH(B2510,'2021 Certified EVM Plan'!E:E,0))=1,M2510,#N/A)</f>
        <v>#N/A</v>
      </c>
    </row>
    <row r="2511" spans="1:19" x14ac:dyDescent="0.25">
      <c r="A2511" s="22" t="s">
        <v>2906</v>
      </c>
      <c r="B2511" s="22">
        <v>7001</v>
      </c>
      <c r="C2511" s="22">
        <v>2</v>
      </c>
      <c r="D2511" s="27">
        <v>3.6111539034177698E-6</v>
      </c>
      <c r="E2511" s="22">
        <v>12101101</v>
      </c>
      <c r="F2511" s="22" t="s">
        <v>2677</v>
      </c>
      <c r="G2511" s="22" t="s">
        <v>3353</v>
      </c>
      <c r="H2511" s="22">
        <v>301.37802808782999</v>
      </c>
      <c r="I2511" s="24">
        <f>'EVM CPZ List'!$D2511*'EVM CPZ List'!$C2511</f>
        <v>7.2223078068355396E-6</v>
      </c>
      <c r="J2511" s="25">
        <f>INDEX('Pivot of Risk Data'!A:A,MATCH('EVM CPZ List'!$B2511,'Pivot of Risk Data'!B:B,0),1)</f>
        <v>2469</v>
      </c>
      <c r="K2511" s="22">
        <f>0.000621371*'EVM CPZ List'!$H2511</f>
        <v>0.18726756669096301</v>
      </c>
      <c r="L2511" s="22">
        <f>L2510+'EVM CPZ List'!$K2511</f>
        <v>25023.481831886158</v>
      </c>
      <c r="M2511" s="22">
        <f>M2510-'EVM CPZ List'!$I2511</f>
        <v>1.878424777581866E-2</v>
      </c>
      <c r="N2511" s="7" t="e">
        <f>INDEX('2021 Certified EVM Plan'!G:G,MATCH(B2511,'2021 Certified EVM Plan'!E:E,0))</f>
        <v>#N/A</v>
      </c>
      <c r="O2511" s="7" t="e">
        <f>INDEX('2021 Certified EVM Plan'!M:M,MATCH(B2511,'2021 Certified EVM Plan'!E:E,0))</f>
        <v>#N/A</v>
      </c>
      <c r="P2511" s="7">
        <f t="shared" si="39"/>
        <v>1</v>
      </c>
      <c r="Q2511" s="26" t="e">
        <f>IF(INDEX('2021 Certified EVM Plan'!H:H,MATCH(B2511,'2021 Certified EVM Plan'!E:E,0))=1,M2511,#N/A)</f>
        <v>#N/A</v>
      </c>
      <c r="R2511" s="26" t="e">
        <f>IF(INDEX('2021 Certified EVM Plan'!J:J,MATCH(B2511,'2021 Certified EVM Plan'!E:E,0))=1,M2511,#N/A)</f>
        <v>#N/A</v>
      </c>
      <c r="S2511" s="26" t="e">
        <f>IF(INDEX('2021 Certified EVM Plan'!K:K,MATCH(B2511,'2021 Certified EVM Plan'!E:E,0))=1,M2511,#N/A)</f>
        <v>#N/A</v>
      </c>
    </row>
    <row r="2512" spans="1:19" x14ac:dyDescent="0.25">
      <c r="A2512" s="22" t="s">
        <v>1672</v>
      </c>
      <c r="B2512" s="22">
        <v>52</v>
      </c>
      <c r="C2512" s="22">
        <v>58</v>
      </c>
      <c r="D2512" s="27">
        <v>3.6105788642372698E-6</v>
      </c>
      <c r="E2512" s="22">
        <v>163351702</v>
      </c>
      <c r="F2512" s="22" t="s">
        <v>1802</v>
      </c>
      <c r="G2512" s="22" t="s">
        <v>1948</v>
      </c>
      <c r="H2512" s="22">
        <v>7090.4474794571097</v>
      </c>
      <c r="I2512" s="24">
        <f>'EVM CPZ List'!$D2512*'EVM CPZ List'!$C2512</f>
        <v>2.0941357412576164E-4</v>
      </c>
      <c r="J2512" s="25">
        <f>INDEX('Pivot of Risk Data'!A:A,MATCH('EVM CPZ List'!$B2512,'Pivot of Risk Data'!B:B,0),1)</f>
        <v>2470</v>
      </c>
      <c r="K2512" s="22">
        <f>0.000621371*'EVM CPZ List'!$H2512</f>
        <v>4.405798440757744</v>
      </c>
      <c r="L2512" s="22">
        <f>L2511+'EVM CPZ List'!$K2512</f>
        <v>25027.887630326917</v>
      </c>
      <c r="M2512" s="22">
        <f>M2511-'EVM CPZ List'!$I2512</f>
        <v>1.8574834201692897E-2</v>
      </c>
      <c r="N2512" s="7" t="e">
        <f>INDEX('2021 Certified EVM Plan'!G:G,MATCH(B2512,'2021 Certified EVM Plan'!E:E,0))</f>
        <v>#N/A</v>
      </c>
      <c r="O2512" s="7" t="e">
        <f>INDEX('2021 Certified EVM Plan'!M:M,MATCH(B2512,'2021 Certified EVM Plan'!E:E,0))</f>
        <v>#N/A</v>
      </c>
      <c r="P2512" s="7">
        <f t="shared" si="39"/>
        <v>1</v>
      </c>
      <c r="Q2512" s="26" t="e">
        <f>IF(INDEX('2021 Certified EVM Plan'!H:H,MATCH(B2512,'2021 Certified EVM Plan'!E:E,0))=1,M2512,#N/A)</f>
        <v>#N/A</v>
      </c>
      <c r="R2512" s="26" t="e">
        <f>IF(INDEX('2021 Certified EVM Plan'!J:J,MATCH(B2512,'2021 Certified EVM Plan'!E:E,0))=1,M2512,#N/A)</f>
        <v>#N/A</v>
      </c>
      <c r="S2512" s="26" t="e">
        <f>IF(INDEX('2021 Certified EVM Plan'!K:K,MATCH(B2512,'2021 Certified EVM Plan'!E:E,0))=1,M2512,#N/A)</f>
        <v>#N/A</v>
      </c>
    </row>
    <row r="2513" spans="1:19" x14ac:dyDescent="0.25">
      <c r="A2513" s="22" t="s">
        <v>2906</v>
      </c>
      <c r="B2513" s="22">
        <v>2971</v>
      </c>
      <c r="C2513" s="22">
        <v>53</v>
      </c>
      <c r="D2513" s="27">
        <v>3.5980716715053099E-6</v>
      </c>
      <c r="E2513" s="22">
        <v>12541104</v>
      </c>
      <c r="F2513" s="22" t="s">
        <v>3003</v>
      </c>
      <c r="G2513" s="22" t="s">
        <v>3131</v>
      </c>
      <c r="H2513" s="22">
        <v>4410.6694744122296</v>
      </c>
      <c r="I2513" s="24">
        <f>'EVM CPZ List'!$D2513*'EVM CPZ List'!$C2513</f>
        <v>1.9069779858978141E-4</v>
      </c>
      <c r="J2513" s="25">
        <f>INDEX('Pivot of Risk Data'!A:A,MATCH('EVM CPZ List'!$B2513,'Pivot of Risk Data'!B:B,0),1)</f>
        <v>2471</v>
      </c>
      <c r="K2513" s="22">
        <f>0.000621371*'EVM CPZ List'!$H2513</f>
        <v>2.7406621019850017</v>
      </c>
      <c r="L2513" s="22">
        <f>L2512+'EVM CPZ List'!$K2513</f>
        <v>25030.628292428901</v>
      </c>
      <c r="M2513" s="22">
        <f>M2512-'EVM CPZ List'!$I2513</f>
        <v>1.8384136403103116E-2</v>
      </c>
      <c r="N2513" s="7" t="e">
        <f>INDEX('2021 Certified EVM Plan'!G:G,MATCH(B2513,'2021 Certified EVM Plan'!E:E,0))</f>
        <v>#N/A</v>
      </c>
      <c r="O2513" s="7" t="e">
        <f>INDEX('2021 Certified EVM Plan'!M:M,MATCH(B2513,'2021 Certified EVM Plan'!E:E,0))</f>
        <v>#N/A</v>
      </c>
      <c r="P2513" s="7">
        <f t="shared" si="39"/>
        <v>1</v>
      </c>
      <c r="Q2513" s="26" t="e">
        <f>IF(INDEX('2021 Certified EVM Plan'!H:H,MATCH(B2513,'2021 Certified EVM Plan'!E:E,0))=1,M2513,#N/A)</f>
        <v>#N/A</v>
      </c>
      <c r="R2513" s="26" t="e">
        <f>IF(INDEX('2021 Certified EVM Plan'!J:J,MATCH(B2513,'2021 Certified EVM Plan'!E:E,0))=1,M2513,#N/A)</f>
        <v>#N/A</v>
      </c>
      <c r="S2513" s="26" t="e">
        <f>IF(INDEX('2021 Certified EVM Plan'!K:K,MATCH(B2513,'2021 Certified EVM Plan'!E:E,0))=1,M2513,#N/A)</f>
        <v>#N/A</v>
      </c>
    </row>
    <row r="2514" spans="1:19" x14ac:dyDescent="0.25">
      <c r="A2514" s="22" t="s">
        <v>964</v>
      </c>
      <c r="B2514" s="22">
        <v>7055</v>
      </c>
      <c r="C2514" s="22">
        <v>30</v>
      </c>
      <c r="D2514" s="27">
        <v>3.5825246095186402E-6</v>
      </c>
      <c r="E2514" s="22">
        <v>192431108</v>
      </c>
      <c r="F2514" s="22" t="s">
        <v>1475</v>
      </c>
      <c r="G2514" s="22" t="s">
        <v>1476</v>
      </c>
      <c r="H2514" s="22">
        <v>2687.4494329026002</v>
      </c>
      <c r="I2514" s="24">
        <f>'EVM CPZ List'!$D2514*'EVM CPZ List'!$C2514</f>
        <v>1.074757382855592E-4</v>
      </c>
      <c r="J2514" s="25">
        <f>INDEX('Pivot of Risk Data'!A:A,MATCH('EVM CPZ List'!$B2514,'Pivot of Risk Data'!B:B,0),1)</f>
        <v>2472</v>
      </c>
      <c r="K2514" s="22">
        <f>0.000621371*'EVM CPZ List'!$H2514</f>
        <v>1.6699031415721215</v>
      </c>
      <c r="L2514" s="22">
        <f>L2513+'EVM CPZ List'!$K2514</f>
        <v>25032.298195570474</v>
      </c>
      <c r="M2514" s="22">
        <f>M2513-'EVM CPZ List'!$I2514</f>
        <v>1.8276660664817555E-2</v>
      </c>
      <c r="N2514" s="7" t="e">
        <f>INDEX('2021 Certified EVM Plan'!G:G,MATCH(B2514,'2021 Certified EVM Plan'!E:E,0))</f>
        <v>#N/A</v>
      </c>
      <c r="O2514" s="7" t="e">
        <f>INDEX('2021 Certified EVM Plan'!M:M,MATCH(B2514,'2021 Certified EVM Plan'!E:E,0))</f>
        <v>#N/A</v>
      </c>
      <c r="P2514" s="7">
        <f t="shared" si="39"/>
        <v>1</v>
      </c>
      <c r="Q2514" s="26" t="e">
        <f>IF(INDEX('2021 Certified EVM Plan'!H:H,MATCH(B2514,'2021 Certified EVM Plan'!E:E,0))=1,M2514,#N/A)</f>
        <v>#N/A</v>
      </c>
      <c r="R2514" s="26" t="e">
        <f>IF(INDEX('2021 Certified EVM Plan'!J:J,MATCH(B2514,'2021 Certified EVM Plan'!E:E,0))=1,M2514,#N/A)</f>
        <v>#N/A</v>
      </c>
      <c r="S2514" s="26" t="e">
        <f>IF(INDEX('2021 Certified EVM Plan'!K:K,MATCH(B2514,'2021 Certified EVM Plan'!E:E,0))=1,M2514,#N/A)</f>
        <v>#N/A</v>
      </c>
    </row>
    <row r="2515" spans="1:19" x14ac:dyDescent="0.25">
      <c r="A2515" s="22" t="s">
        <v>2195</v>
      </c>
      <c r="B2515" s="22">
        <v>7486</v>
      </c>
      <c r="C2515" s="22">
        <v>2</v>
      </c>
      <c r="D2515" s="27">
        <v>3.5715366960419101E-6</v>
      </c>
      <c r="E2515" s="22">
        <v>82161102</v>
      </c>
      <c r="F2515" s="22" t="s">
        <v>2600</v>
      </c>
      <c r="G2515" s="22" t="s">
        <v>2757</v>
      </c>
      <c r="H2515" s="22">
        <v>176.37561989915201</v>
      </c>
      <c r="I2515" s="24">
        <f>'EVM CPZ List'!$D2515*'EVM CPZ List'!$C2515</f>
        <v>7.1430733920838202E-6</v>
      </c>
      <c r="J2515" s="25">
        <f>INDEX('Pivot of Risk Data'!A:A,MATCH('EVM CPZ List'!$B2515,'Pivot of Risk Data'!B:B,0),1)</f>
        <v>2473</v>
      </c>
      <c r="K2515" s="22">
        <f>0.000621371*'EVM CPZ List'!$H2515</f>
        <v>0.10959469531235599</v>
      </c>
      <c r="L2515" s="22">
        <f>L2514+'EVM CPZ List'!$K2515</f>
        <v>25032.407790265788</v>
      </c>
      <c r="M2515" s="22">
        <f>M2514-'EVM CPZ List'!$I2515</f>
        <v>1.826951759142547E-2</v>
      </c>
      <c r="N2515" s="7" t="e">
        <f>INDEX('2021 Certified EVM Plan'!G:G,MATCH(B2515,'2021 Certified EVM Plan'!E:E,0))</f>
        <v>#N/A</v>
      </c>
      <c r="O2515" s="7" t="e">
        <f>INDEX('2021 Certified EVM Plan'!M:M,MATCH(B2515,'2021 Certified EVM Plan'!E:E,0))</f>
        <v>#N/A</v>
      </c>
      <c r="P2515" s="7">
        <f t="shared" si="39"/>
        <v>1</v>
      </c>
      <c r="Q2515" s="26" t="e">
        <f>IF(INDEX('2021 Certified EVM Plan'!H:H,MATCH(B2515,'2021 Certified EVM Plan'!E:E,0))=1,M2515,#N/A)</f>
        <v>#N/A</v>
      </c>
      <c r="R2515" s="26" t="e">
        <f>IF(INDEX('2021 Certified EVM Plan'!J:J,MATCH(B2515,'2021 Certified EVM Plan'!E:E,0))=1,M2515,#N/A)</f>
        <v>#N/A</v>
      </c>
      <c r="S2515" s="26" t="e">
        <f>IF(INDEX('2021 Certified EVM Plan'!K:K,MATCH(B2515,'2021 Certified EVM Plan'!E:E,0))=1,M2515,#N/A)</f>
        <v>#N/A</v>
      </c>
    </row>
    <row r="2516" spans="1:19" x14ac:dyDescent="0.25">
      <c r="A2516" s="22" t="s">
        <v>2195</v>
      </c>
      <c r="B2516" s="22">
        <v>3681</v>
      </c>
      <c r="C2516" s="22">
        <v>24</v>
      </c>
      <c r="D2516" s="27">
        <v>3.55296261285048E-6</v>
      </c>
      <c r="E2516" s="22">
        <v>83252104</v>
      </c>
      <c r="F2516" s="22" t="s">
        <v>2354</v>
      </c>
      <c r="G2516" s="22" t="s">
        <v>2539</v>
      </c>
      <c r="H2516" s="22">
        <v>4575.9781339462497</v>
      </c>
      <c r="I2516" s="24">
        <f>'EVM CPZ List'!$D2516*'EVM CPZ List'!$C2516</f>
        <v>8.5271102708411523E-5</v>
      </c>
      <c r="J2516" s="25">
        <f>INDEX('Pivot of Risk Data'!A:A,MATCH('EVM CPZ List'!$B2516,'Pivot of Risk Data'!B:B,0),1)</f>
        <v>2474</v>
      </c>
      <c r="K2516" s="22">
        <f>0.000621371*'EVM CPZ List'!$H2516</f>
        <v>2.8433801090683151</v>
      </c>
      <c r="L2516" s="22">
        <f>L2515+'EVM CPZ List'!$K2516</f>
        <v>25035.251170374857</v>
      </c>
      <c r="M2516" s="22">
        <f>M2515-'EVM CPZ List'!$I2516</f>
        <v>1.8184246488717058E-2</v>
      </c>
      <c r="N2516" s="7" t="e">
        <f>INDEX('2021 Certified EVM Plan'!G:G,MATCH(B2516,'2021 Certified EVM Plan'!E:E,0))</f>
        <v>#N/A</v>
      </c>
      <c r="O2516" s="7" t="e">
        <f>INDEX('2021 Certified EVM Plan'!M:M,MATCH(B2516,'2021 Certified EVM Plan'!E:E,0))</f>
        <v>#N/A</v>
      </c>
      <c r="P2516" s="7">
        <f t="shared" si="39"/>
        <v>1</v>
      </c>
      <c r="Q2516" s="26" t="e">
        <f>IF(INDEX('2021 Certified EVM Plan'!H:H,MATCH(B2516,'2021 Certified EVM Plan'!E:E,0))=1,M2516,#N/A)</f>
        <v>#N/A</v>
      </c>
      <c r="R2516" s="26" t="e">
        <f>IF(INDEX('2021 Certified EVM Plan'!J:J,MATCH(B2516,'2021 Certified EVM Plan'!E:E,0))=1,M2516,#N/A)</f>
        <v>#N/A</v>
      </c>
      <c r="S2516" s="26" t="e">
        <f>IF(INDEX('2021 Certified EVM Plan'!K:K,MATCH(B2516,'2021 Certified EVM Plan'!E:E,0))=1,M2516,#N/A)</f>
        <v>#N/A</v>
      </c>
    </row>
    <row r="2517" spans="1:19" x14ac:dyDescent="0.25">
      <c r="A2517" s="22" t="s">
        <v>964</v>
      </c>
      <c r="B2517" s="22">
        <v>2863</v>
      </c>
      <c r="C2517" s="22">
        <v>1</v>
      </c>
      <c r="D2517" s="27">
        <v>3.53033331602805E-6</v>
      </c>
      <c r="E2517" s="22">
        <v>192331104</v>
      </c>
      <c r="F2517" s="22" t="s">
        <v>1627</v>
      </c>
      <c r="G2517" s="22" t="s">
        <v>1628</v>
      </c>
      <c r="H2517" s="22">
        <v>163.15044640719299</v>
      </c>
      <c r="I2517" s="24">
        <f>'EVM CPZ List'!$D2517*'EVM CPZ List'!$C2517</f>
        <v>3.53033331602805E-6</v>
      </c>
      <c r="J2517" s="25">
        <f>INDEX('Pivot of Risk Data'!A:A,MATCH('EVM CPZ List'!$B2517,'Pivot of Risk Data'!B:B,0),1)</f>
        <v>2475</v>
      </c>
      <c r="K2517" s="22">
        <f>0.000621371*'EVM CPZ List'!$H2517</f>
        <v>0.10137695603448392</v>
      </c>
      <c r="L2517" s="22">
        <f>L2516+'EVM CPZ List'!$K2517</f>
        <v>25035.352547330891</v>
      </c>
      <c r="M2517" s="22">
        <f>M2516-'EVM CPZ List'!$I2517</f>
        <v>1.8180716155401028E-2</v>
      </c>
      <c r="N2517" s="7" t="e">
        <f>INDEX('2021 Certified EVM Plan'!G:G,MATCH(B2517,'2021 Certified EVM Plan'!E:E,0))</f>
        <v>#N/A</v>
      </c>
      <c r="O2517" s="7" t="e">
        <f>INDEX('2021 Certified EVM Plan'!M:M,MATCH(B2517,'2021 Certified EVM Plan'!E:E,0))</f>
        <v>#N/A</v>
      </c>
      <c r="P2517" s="7">
        <f t="shared" si="39"/>
        <v>1</v>
      </c>
      <c r="Q2517" s="26" t="e">
        <f>IF(INDEX('2021 Certified EVM Plan'!H:H,MATCH(B2517,'2021 Certified EVM Plan'!E:E,0))=1,M2517,#N/A)</f>
        <v>#N/A</v>
      </c>
      <c r="R2517" s="26" t="e">
        <f>IF(INDEX('2021 Certified EVM Plan'!J:J,MATCH(B2517,'2021 Certified EVM Plan'!E:E,0))=1,M2517,#N/A)</f>
        <v>#N/A</v>
      </c>
      <c r="S2517" s="26" t="e">
        <f>IF(INDEX('2021 Certified EVM Plan'!K:K,MATCH(B2517,'2021 Certified EVM Plan'!E:E,0))=1,M2517,#N/A)</f>
        <v>#N/A</v>
      </c>
    </row>
    <row r="2518" spans="1:19" x14ac:dyDescent="0.25">
      <c r="A2518" s="22" t="s">
        <v>2906</v>
      </c>
      <c r="B2518" s="22">
        <v>3063</v>
      </c>
      <c r="C2518" s="22">
        <v>1</v>
      </c>
      <c r="D2518" s="27">
        <v>3.5154295686809302E-6</v>
      </c>
      <c r="E2518" s="22">
        <v>42011106</v>
      </c>
      <c r="F2518" s="22" t="s">
        <v>3223</v>
      </c>
      <c r="G2518" s="22" t="s">
        <v>3602</v>
      </c>
      <c r="H2518" s="22">
        <v>44.485159404765596</v>
      </c>
      <c r="I2518" s="24">
        <f>'EVM CPZ List'!$D2518*'EVM CPZ List'!$C2518</f>
        <v>3.5154295686809302E-6</v>
      </c>
      <c r="J2518" s="25">
        <f>INDEX('Pivot of Risk Data'!A:A,MATCH('EVM CPZ List'!$B2518,'Pivot of Risk Data'!B:B,0),1)</f>
        <v>2476</v>
      </c>
      <c r="K2518" s="22">
        <f>0.000621371*'EVM CPZ List'!$H2518</f>
        <v>2.7641787984498605E-2</v>
      </c>
      <c r="L2518" s="22">
        <f>L2517+'EVM CPZ List'!$K2518</f>
        <v>25035.380189118874</v>
      </c>
      <c r="M2518" s="22">
        <f>M2517-'EVM CPZ List'!$I2518</f>
        <v>1.8177200725832347E-2</v>
      </c>
      <c r="N2518" s="7" t="e">
        <f>INDEX('2021 Certified EVM Plan'!G:G,MATCH(B2518,'2021 Certified EVM Plan'!E:E,0))</f>
        <v>#N/A</v>
      </c>
      <c r="O2518" s="7" t="e">
        <f>INDEX('2021 Certified EVM Plan'!M:M,MATCH(B2518,'2021 Certified EVM Plan'!E:E,0))</f>
        <v>#N/A</v>
      </c>
      <c r="P2518" s="7">
        <f t="shared" si="39"/>
        <v>1</v>
      </c>
      <c r="Q2518" s="26" t="e">
        <f>IF(INDEX('2021 Certified EVM Plan'!H:H,MATCH(B2518,'2021 Certified EVM Plan'!E:E,0))=1,M2518,#N/A)</f>
        <v>#N/A</v>
      </c>
      <c r="R2518" s="26" t="e">
        <f>IF(INDEX('2021 Certified EVM Plan'!J:J,MATCH(B2518,'2021 Certified EVM Plan'!E:E,0))=1,M2518,#N/A)</f>
        <v>#N/A</v>
      </c>
      <c r="S2518" s="26" t="e">
        <f>IF(INDEX('2021 Certified EVM Plan'!K:K,MATCH(B2518,'2021 Certified EVM Plan'!E:E,0))=1,M2518,#N/A)</f>
        <v>#N/A</v>
      </c>
    </row>
    <row r="2519" spans="1:19" x14ac:dyDescent="0.25">
      <c r="A2519" s="22" t="s">
        <v>2906</v>
      </c>
      <c r="B2519" s="22">
        <v>671</v>
      </c>
      <c r="C2519" s="22">
        <v>10</v>
      </c>
      <c r="D2519" s="27">
        <v>3.5112498471934001E-6</v>
      </c>
      <c r="E2519" s="22">
        <v>14161106</v>
      </c>
      <c r="F2519" s="22" t="s">
        <v>2923</v>
      </c>
      <c r="G2519" s="22" t="s">
        <v>2943</v>
      </c>
      <c r="H2519" s="22">
        <v>812.79441513383699</v>
      </c>
      <c r="I2519" s="24">
        <f>'EVM CPZ List'!$D2519*'EVM CPZ List'!$C2519</f>
        <v>3.5112498471934003E-5</v>
      </c>
      <c r="J2519" s="25">
        <f>INDEX('Pivot of Risk Data'!A:A,MATCH('EVM CPZ List'!$B2519,'Pivot of Risk Data'!B:B,0),1)</f>
        <v>2477</v>
      </c>
      <c r="K2519" s="22">
        <f>0.000621371*'EVM CPZ List'!$H2519</f>
        <v>0.5050468785261274</v>
      </c>
      <c r="L2519" s="22">
        <f>L2518+'EVM CPZ List'!$K2519</f>
        <v>25035.885235997401</v>
      </c>
      <c r="M2519" s="22">
        <f>M2518-'EVM CPZ List'!$I2519</f>
        <v>1.8142088227360412E-2</v>
      </c>
      <c r="N2519" s="7" t="e">
        <f>INDEX('2021 Certified EVM Plan'!G:G,MATCH(B2519,'2021 Certified EVM Plan'!E:E,0))</f>
        <v>#N/A</v>
      </c>
      <c r="O2519" s="7" t="e">
        <f>INDEX('2021 Certified EVM Plan'!M:M,MATCH(B2519,'2021 Certified EVM Plan'!E:E,0))</f>
        <v>#N/A</v>
      </c>
      <c r="P2519" s="7">
        <f t="shared" si="39"/>
        <v>1</v>
      </c>
      <c r="Q2519" s="26" t="e">
        <f>IF(INDEX('2021 Certified EVM Plan'!H:H,MATCH(B2519,'2021 Certified EVM Plan'!E:E,0))=1,M2519,#N/A)</f>
        <v>#N/A</v>
      </c>
      <c r="R2519" s="26" t="e">
        <f>IF(INDEX('2021 Certified EVM Plan'!J:J,MATCH(B2519,'2021 Certified EVM Plan'!E:E,0))=1,M2519,#N/A)</f>
        <v>#N/A</v>
      </c>
      <c r="S2519" s="26" t="e">
        <f>IF(INDEX('2021 Certified EVM Plan'!K:K,MATCH(B2519,'2021 Certified EVM Plan'!E:E,0))=1,M2519,#N/A)</f>
        <v>#N/A</v>
      </c>
    </row>
    <row r="2520" spans="1:19" x14ac:dyDescent="0.25">
      <c r="A2520" s="22" t="s">
        <v>1672</v>
      </c>
      <c r="B2520" s="22">
        <v>1229</v>
      </c>
      <c r="C2520" s="22">
        <v>131</v>
      </c>
      <c r="D2520" s="27">
        <v>3.48481219327938E-6</v>
      </c>
      <c r="E2520" s="22">
        <v>163351703</v>
      </c>
      <c r="F2520" s="22" t="s">
        <v>1819</v>
      </c>
      <c r="G2520" s="22" t="s">
        <v>1929</v>
      </c>
      <c r="H2520" s="22">
        <v>17593.402246517599</v>
      </c>
      <c r="I2520" s="24">
        <f>'EVM CPZ List'!$D2520*'EVM CPZ List'!$C2520</f>
        <v>4.565103973195988E-4</v>
      </c>
      <c r="J2520" s="25">
        <f>INDEX('Pivot of Risk Data'!A:A,MATCH('EVM CPZ List'!$B2520,'Pivot of Risk Data'!B:B,0),1)</f>
        <v>2478</v>
      </c>
      <c r="K2520" s="22">
        <f>0.000621371*'EVM CPZ List'!$H2520</f>
        <v>10.932029947320887</v>
      </c>
      <c r="L2520" s="22">
        <f>L2519+'EVM CPZ List'!$K2520</f>
        <v>25046.817265944723</v>
      </c>
      <c r="M2520" s="22">
        <f>M2519-'EVM CPZ List'!$I2520</f>
        <v>1.7685577830040815E-2</v>
      </c>
      <c r="N2520" s="7" t="e">
        <f>INDEX('2021 Certified EVM Plan'!G:G,MATCH(B2520,'2021 Certified EVM Plan'!E:E,0))</f>
        <v>#N/A</v>
      </c>
      <c r="O2520" s="7" t="e">
        <f>INDEX('2021 Certified EVM Plan'!M:M,MATCH(B2520,'2021 Certified EVM Plan'!E:E,0))</f>
        <v>#N/A</v>
      </c>
      <c r="P2520" s="7">
        <f t="shared" si="39"/>
        <v>1</v>
      </c>
      <c r="Q2520" s="26" t="e">
        <f>IF(INDEX('2021 Certified EVM Plan'!H:H,MATCH(B2520,'2021 Certified EVM Plan'!E:E,0))=1,M2520,#N/A)</f>
        <v>#N/A</v>
      </c>
      <c r="R2520" s="26" t="e">
        <f>IF(INDEX('2021 Certified EVM Plan'!J:J,MATCH(B2520,'2021 Certified EVM Plan'!E:E,0))=1,M2520,#N/A)</f>
        <v>#N/A</v>
      </c>
      <c r="S2520" s="26" t="e">
        <f>IF(INDEX('2021 Certified EVM Plan'!K:K,MATCH(B2520,'2021 Certified EVM Plan'!E:E,0))=1,M2520,#N/A)</f>
        <v>#N/A</v>
      </c>
    </row>
    <row r="2521" spans="1:19" x14ac:dyDescent="0.25">
      <c r="A2521" s="22" t="s">
        <v>1672</v>
      </c>
      <c r="B2521" s="22">
        <v>6293</v>
      </c>
      <c r="C2521" s="22">
        <v>100</v>
      </c>
      <c r="D2521" s="27">
        <v>3.4755037757771399E-6</v>
      </c>
      <c r="E2521" s="22">
        <v>163351705</v>
      </c>
      <c r="F2521" s="22" t="s">
        <v>1700</v>
      </c>
      <c r="G2521" s="22" t="s">
        <v>2082</v>
      </c>
      <c r="H2521" s="22">
        <v>12248.0291339419</v>
      </c>
      <c r="I2521" s="24">
        <f>'EVM CPZ List'!$D2521*'EVM CPZ List'!$C2521</f>
        <v>3.4755037757771396E-4</v>
      </c>
      <c r="J2521" s="25">
        <f>INDEX('Pivot of Risk Data'!A:A,MATCH('EVM CPZ List'!$B2521,'Pivot of Risk Data'!B:B,0),1)</f>
        <v>2479</v>
      </c>
      <c r="K2521" s="22">
        <f>0.000621371*'EVM CPZ List'!$H2521</f>
        <v>7.6105701109866128</v>
      </c>
      <c r="L2521" s="22">
        <f>L2520+'EVM CPZ List'!$K2521</f>
        <v>25054.427836055711</v>
      </c>
      <c r="M2521" s="22">
        <f>M2520-'EVM CPZ List'!$I2521</f>
        <v>1.7338027452463101E-2</v>
      </c>
      <c r="N2521" s="7" t="e">
        <f>INDEX('2021 Certified EVM Plan'!G:G,MATCH(B2521,'2021 Certified EVM Plan'!E:E,0))</f>
        <v>#N/A</v>
      </c>
      <c r="O2521" s="7" t="e">
        <f>INDEX('2021 Certified EVM Plan'!M:M,MATCH(B2521,'2021 Certified EVM Plan'!E:E,0))</f>
        <v>#N/A</v>
      </c>
      <c r="P2521" s="7">
        <f t="shared" si="39"/>
        <v>1</v>
      </c>
      <c r="Q2521" s="26" t="e">
        <f>IF(INDEX('2021 Certified EVM Plan'!H:H,MATCH(B2521,'2021 Certified EVM Plan'!E:E,0))=1,M2521,#N/A)</f>
        <v>#N/A</v>
      </c>
      <c r="R2521" s="26" t="e">
        <f>IF(INDEX('2021 Certified EVM Plan'!J:J,MATCH(B2521,'2021 Certified EVM Plan'!E:E,0))=1,M2521,#N/A)</f>
        <v>#N/A</v>
      </c>
      <c r="S2521" s="26" t="e">
        <f>IF(INDEX('2021 Certified EVM Plan'!K:K,MATCH(B2521,'2021 Certified EVM Plan'!E:E,0))=1,M2521,#N/A)</f>
        <v>#N/A</v>
      </c>
    </row>
    <row r="2522" spans="1:19" x14ac:dyDescent="0.25">
      <c r="A2522" s="22" t="s">
        <v>2906</v>
      </c>
      <c r="B2522" s="22">
        <v>4672</v>
      </c>
      <c r="C2522" s="22">
        <v>46</v>
      </c>
      <c r="D2522" s="27">
        <v>3.4628717222869701E-6</v>
      </c>
      <c r="E2522" s="22">
        <v>14161101</v>
      </c>
      <c r="F2522" s="22" t="s">
        <v>2991</v>
      </c>
      <c r="G2522" s="22" t="s">
        <v>3143</v>
      </c>
      <c r="H2522" s="22">
        <v>4210.4765299944002</v>
      </c>
      <c r="I2522" s="24">
        <f>'EVM CPZ List'!$D2522*'EVM CPZ List'!$C2522</f>
        <v>1.5929209922520063E-4</v>
      </c>
      <c r="J2522" s="25">
        <f>INDEX('Pivot of Risk Data'!A:A,MATCH('EVM CPZ List'!$B2522,'Pivot of Risk Data'!B:B,0),1)</f>
        <v>2480</v>
      </c>
      <c r="K2522" s="22">
        <f>0.000621371*'EVM CPZ List'!$H2522</f>
        <v>2.6162680119191504</v>
      </c>
      <c r="L2522" s="22">
        <f>L2521+'EVM CPZ List'!$K2522</f>
        <v>25057.044104067631</v>
      </c>
      <c r="M2522" s="22">
        <f>M2521-'EVM CPZ List'!$I2522</f>
        <v>1.7178735353237901E-2</v>
      </c>
      <c r="N2522" s="7" t="e">
        <f>INDEX('2021 Certified EVM Plan'!G:G,MATCH(B2522,'2021 Certified EVM Plan'!E:E,0))</f>
        <v>#N/A</v>
      </c>
      <c r="O2522" s="7" t="e">
        <f>INDEX('2021 Certified EVM Plan'!M:M,MATCH(B2522,'2021 Certified EVM Plan'!E:E,0))</f>
        <v>#N/A</v>
      </c>
      <c r="P2522" s="7">
        <f t="shared" si="39"/>
        <v>1</v>
      </c>
      <c r="Q2522" s="26" t="e">
        <f>IF(INDEX('2021 Certified EVM Plan'!H:H,MATCH(B2522,'2021 Certified EVM Plan'!E:E,0))=1,M2522,#N/A)</f>
        <v>#N/A</v>
      </c>
      <c r="R2522" s="26" t="e">
        <f>IF(INDEX('2021 Certified EVM Plan'!J:J,MATCH(B2522,'2021 Certified EVM Plan'!E:E,0))=1,M2522,#N/A)</f>
        <v>#N/A</v>
      </c>
      <c r="S2522" s="26" t="e">
        <f>IF(INDEX('2021 Certified EVM Plan'!K:K,MATCH(B2522,'2021 Certified EVM Plan'!E:E,0))=1,M2522,#N/A)</f>
        <v>#N/A</v>
      </c>
    </row>
    <row r="2523" spans="1:19" x14ac:dyDescent="0.25">
      <c r="A2523" s="22" t="s">
        <v>539</v>
      </c>
      <c r="B2523" s="22">
        <v>3113</v>
      </c>
      <c r="C2523" s="22">
        <v>1</v>
      </c>
      <c r="D2523" s="27">
        <v>3.4538362038510898E-6</v>
      </c>
      <c r="E2523" s="22">
        <v>103541105</v>
      </c>
      <c r="F2523" s="22" t="s">
        <v>760</v>
      </c>
      <c r="G2523" s="22" t="s">
        <v>876</v>
      </c>
      <c r="H2523" s="22">
        <v>275.19028883605301</v>
      </c>
      <c r="I2523" s="24">
        <f>'EVM CPZ List'!$D2523*'EVM CPZ List'!$C2523</f>
        <v>3.4538362038510898E-6</v>
      </c>
      <c r="J2523" s="25">
        <f>INDEX('Pivot of Risk Data'!A:A,MATCH('EVM CPZ List'!$B2523,'Pivot of Risk Data'!B:B,0),1)</f>
        <v>2481</v>
      </c>
      <c r="K2523" s="22">
        <f>0.000621371*'EVM CPZ List'!$H2523</f>
        <v>0.17099526496434711</v>
      </c>
      <c r="L2523" s="22">
        <f>L2522+'EVM CPZ List'!$K2523</f>
        <v>25057.215099332596</v>
      </c>
      <c r="M2523" s="22">
        <f>M2522-'EVM CPZ List'!$I2523</f>
        <v>1.7175281517034052E-2</v>
      </c>
      <c r="N2523" s="7" t="e">
        <f>INDEX('2021 Certified EVM Plan'!G:G,MATCH(B2523,'2021 Certified EVM Plan'!E:E,0))</f>
        <v>#N/A</v>
      </c>
      <c r="O2523" s="7" t="e">
        <f>INDEX('2021 Certified EVM Plan'!M:M,MATCH(B2523,'2021 Certified EVM Plan'!E:E,0))</f>
        <v>#N/A</v>
      </c>
      <c r="P2523" s="7">
        <f t="shared" si="39"/>
        <v>1</v>
      </c>
      <c r="Q2523" s="26" t="e">
        <f>IF(INDEX('2021 Certified EVM Plan'!H:H,MATCH(B2523,'2021 Certified EVM Plan'!E:E,0))=1,M2523,#N/A)</f>
        <v>#N/A</v>
      </c>
      <c r="R2523" s="26" t="e">
        <f>IF(INDEX('2021 Certified EVM Plan'!J:J,MATCH(B2523,'2021 Certified EVM Plan'!E:E,0))=1,M2523,#N/A)</f>
        <v>#N/A</v>
      </c>
      <c r="S2523" s="26" t="e">
        <f>IF(INDEX('2021 Certified EVM Plan'!K:K,MATCH(B2523,'2021 Certified EVM Plan'!E:E,0))=1,M2523,#N/A)</f>
        <v>#N/A</v>
      </c>
    </row>
    <row r="2524" spans="1:19" x14ac:dyDescent="0.25">
      <c r="A2524" s="22" t="s">
        <v>2906</v>
      </c>
      <c r="B2524" s="22">
        <v>6909</v>
      </c>
      <c r="C2524" s="22">
        <v>75</v>
      </c>
      <c r="D2524" s="27">
        <v>3.4466622077939199E-6</v>
      </c>
      <c r="E2524" s="22">
        <v>12350401</v>
      </c>
      <c r="F2524" s="22" t="s">
        <v>3123</v>
      </c>
      <c r="G2524" s="22" t="s">
        <v>3212</v>
      </c>
      <c r="H2524" s="22">
        <v>7643.0559318740497</v>
      </c>
      <c r="I2524" s="24">
        <f>'EVM CPZ List'!$D2524*'EVM CPZ List'!$C2524</f>
        <v>2.58499665584544E-4</v>
      </c>
      <c r="J2524" s="25">
        <f>INDEX('Pivot of Risk Data'!A:A,MATCH('EVM CPZ List'!$B2524,'Pivot of Risk Data'!B:B,0),1)</f>
        <v>2482</v>
      </c>
      <c r="K2524" s="22">
        <f>0.000621371*'EVM CPZ List'!$H2524</f>
        <v>4.7491733074445106</v>
      </c>
      <c r="L2524" s="22">
        <f>L2523+'EVM CPZ List'!$K2524</f>
        <v>25061.964272640042</v>
      </c>
      <c r="M2524" s="22">
        <f>M2523-'EVM CPZ List'!$I2524</f>
        <v>1.6916781851449507E-2</v>
      </c>
      <c r="N2524" s="7" t="e">
        <f>INDEX('2021 Certified EVM Plan'!G:G,MATCH(B2524,'2021 Certified EVM Plan'!E:E,0))</f>
        <v>#N/A</v>
      </c>
      <c r="O2524" s="7" t="e">
        <f>INDEX('2021 Certified EVM Plan'!M:M,MATCH(B2524,'2021 Certified EVM Plan'!E:E,0))</f>
        <v>#N/A</v>
      </c>
      <c r="P2524" s="7">
        <f t="shared" si="39"/>
        <v>1</v>
      </c>
      <c r="Q2524" s="26" t="e">
        <f>IF(INDEX('2021 Certified EVM Plan'!H:H,MATCH(B2524,'2021 Certified EVM Plan'!E:E,0))=1,M2524,#N/A)</f>
        <v>#N/A</v>
      </c>
      <c r="R2524" s="26" t="e">
        <f>IF(INDEX('2021 Certified EVM Plan'!J:J,MATCH(B2524,'2021 Certified EVM Plan'!E:E,0))=1,M2524,#N/A)</f>
        <v>#N/A</v>
      </c>
      <c r="S2524" s="26" t="e">
        <f>IF(INDEX('2021 Certified EVM Plan'!K:K,MATCH(B2524,'2021 Certified EVM Plan'!E:E,0))=1,M2524,#N/A)</f>
        <v>#N/A</v>
      </c>
    </row>
    <row r="2525" spans="1:19" x14ac:dyDescent="0.25">
      <c r="A2525" s="22" t="s">
        <v>2906</v>
      </c>
      <c r="B2525" s="22">
        <v>5153</v>
      </c>
      <c r="C2525" s="22">
        <v>29</v>
      </c>
      <c r="D2525" s="27">
        <v>3.4383306758942802E-6</v>
      </c>
      <c r="E2525" s="22">
        <v>14161106</v>
      </c>
      <c r="F2525" s="22" t="s">
        <v>2923</v>
      </c>
      <c r="G2525" s="22" t="s">
        <v>3013</v>
      </c>
      <c r="H2525" s="22">
        <v>3036.9141138155701</v>
      </c>
      <c r="I2525" s="24">
        <f>'EVM CPZ List'!$D2525*'EVM CPZ List'!$C2525</f>
        <v>9.9711589600934124E-5</v>
      </c>
      <c r="J2525" s="25">
        <f>INDEX('Pivot of Risk Data'!A:A,MATCH('EVM CPZ List'!$B2525,'Pivot of Risk Data'!B:B,0),1)</f>
        <v>2483</v>
      </c>
      <c r="K2525" s="22">
        <f>0.000621371*'EVM CPZ List'!$H2525</f>
        <v>1.8870503598156947</v>
      </c>
      <c r="L2525" s="22">
        <f>L2524+'EVM CPZ List'!$K2525</f>
        <v>25063.851322999857</v>
      </c>
      <c r="M2525" s="22">
        <f>M2524-'EVM CPZ List'!$I2525</f>
        <v>1.6817070261848574E-2</v>
      </c>
      <c r="N2525" s="7" t="e">
        <f>INDEX('2021 Certified EVM Plan'!G:G,MATCH(B2525,'2021 Certified EVM Plan'!E:E,0))</f>
        <v>#N/A</v>
      </c>
      <c r="O2525" s="7" t="e">
        <f>INDEX('2021 Certified EVM Plan'!M:M,MATCH(B2525,'2021 Certified EVM Plan'!E:E,0))</f>
        <v>#N/A</v>
      </c>
      <c r="P2525" s="7">
        <f t="shared" si="39"/>
        <v>1</v>
      </c>
      <c r="Q2525" s="26" t="e">
        <f>IF(INDEX('2021 Certified EVM Plan'!H:H,MATCH(B2525,'2021 Certified EVM Plan'!E:E,0))=1,M2525,#N/A)</f>
        <v>#N/A</v>
      </c>
      <c r="R2525" s="26" t="e">
        <f>IF(INDEX('2021 Certified EVM Plan'!J:J,MATCH(B2525,'2021 Certified EVM Plan'!E:E,0))=1,M2525,#N/A)</f>
        <v>#N/A</v>
      </c>
      <c r="S2525" s="26" t="e">
        <f>IF(INDEX('2021 Certified EVM Plan'!K:K,MATCH(B2525,'2021 Certified EVM Plan'!E:E,0))=1,M2525,#N/A)</f>
        <v>#N/A</v>
      </c>
    </row>
    <row r="2526" spans="1:19" x14ac:dyDescent="0.25">
      <c r="A2526" s="22" t="s">
        <v>2195</v>
      </c>
      <c r="B2526" s="22">
        <v>227</v>
      </c>
      <c r="C2526" s="22">
        <v>16</v>
      </c>
      <c r="D2526" s="27">
        <v>3.4111579846131402E-6</v>
      </c>
      <c r="E2526" s="22">
        <v>83252106</v>
      </c>
      <c r="F2526" s="22" t="s">
        <v>2239</v>
      </c>
      <c r="G2526" s="22" t="s">
        <v>2305</v>
      </c>
      <c r="H2526" s="22">
        <v>1804.68397302315</v>
      </c>
      <c r="I2526" s="24">
        <f>'EVM CPZ List'!$D2526*'EVM CPZ List'!$C2526</f>
        <v>5.4578527753810242E-5</v>
      </c>
      <c r="J2526" s="25">
        <f>INDEX('Pivot of Risk Data'!A:A,MATCH('EVM CPZ List'!$B2526,'Pivot of Risk Data'!B:B,0),1)</f>
        <v>2484</v>
      </c>
      <c r="K2526" s="22">
        <f>0.000621371*'EVM CPZ List'!$H2526</f>
        <v>1.1213782850013678</v>
      </c>
      <c r="L2526" s="22">
        <f>L2525+'EVM CPZ List'!$K2526</f>
        <v>25064.97270128486</v>
      </c>
      <c r="M2526" s="22">
        <f>M2525-'EVM CPZ List'!$I2526</f>
        <v>1.6762491734094765E-2</v>
      </c>
      <c r="N2526" s="7" t="e">
        <f>INDEX('2021 Certified EVM Plan'!G:G,MATCH(B2526,'2021 Certified EVM Plan'!E:E,0))</f>
        <v>#N/A</v>
      </c>
      <c r="O2526" s="7" t="e">
        <f>INDEX('2021 Certified EVM Plan'!M:M,MATCH(B2526,'2021 Certified EVM Plan'!E:E,0))</f>
        <v>#N/A</v>
      </c>
      <c r="P2526" s="7">
        <f t="shared" si="39"/>
        <v>1</v>
      </c>
      <c r="Q2526" s="26" t="e">
        <f>IF(INDEX('2021 Certified EVM Plan'!H:H,MATCH(B2526,'2021 Certified EVM Plan'!E:E,0))=1,M2526,#N/A)</f>
        <v>#N/A</v>
      </c>
      <c r="R2526" s="26" t="e">
        <f>IF(INDEX('2021 Certified EVM Plan'!J:J,MATCH(B2526,'2021 Certified EVM Plan'!E:E,0))=1,M2526,#N/A)</f>
        <v>#N/A</v>
      </c>
      <c r="S2526" s="26" t="e">
        <f>IF(INDEX('2021 Certified EVM Plan'!K:K,MATCH(B2526,'2021 Certified EVM Plan'!E:E,0))=1,M2526,#N/A)</f>
        <v>#N/A</v>
      </c>
    </row>
    <row r="2527" spans="1:19" x14ac:dyDescent="0.25">
      <c r="A2527" s="22" t="s">
        <v>964</v>
      </c>
      <c r="B2527" s="22">
        <v>1354</v>
      </c>
      <c r="C2527" s="22">
        <v>5</v>
      </c>
      <c r="D2527" s="27">
        <v>3.4056816105695198E-6</v>
      </c>
      <c r="E2527" s="22">
        <v>192431108</v>
      </c>
      <c r="F2527" s="22" t="s">
        <v>1475</v>
      </c>
      <c r="G2527" s="22" t="s">
        <v>1671</v>
      </c>
      <c r="H2527" s="22">
        <v>465.56812240691897</v>
      </c>
      <c r="I2527" s="24">
        <f>'EVM CPZ List'!$D2527*'EVM CPZ List'!$C2527</f>
        <v>1.7028408052847598E-5</v>
      </c>
      <c r="J2527" s="25">
        <f>INDEX('Pivot of Risk Data'!A:A,MATCH('EVM CPZ List'!$B2527,'Pivot of Risk Data'!B:B,0),1)</f>
        <v>2485</v>
      </c>
      <c r="K2527" s="22">
        <f>0.000621371*'EVM CPZ List'!$H2527</f>
        <v>0.28929052978810965</v>
      </c>
      <c r="L2527" s="22">
        <f>L2526+'EVM CPZ List'!$K2527</f>
        <v>25065.261991814648</v>
      </c>
      <c r="M2527" s="22">
        <f>M2526-'EVM CPZ List'!$I2527</f>
        <v>1.6745463326041918E-2</v>
      </c>
      <c r="N2527" s="7" t="e">
        <f>INDEX('2021 Certified EVM Plan'!G:G,MATCH(B2527,'2021 Certified EVM Plan'!E:E,0))</f>
        <v>#N/A</v>
      </c>
      <c r="O2527" s="7" t="e">
        <f>INDEX('2021 Certified EVM Plan'!M:M,MATCH(B2527,'2021 Certified EVM Plan'!E:E,0))</f>
        <v>#N/A</v>
      </c>
      <c r="P2527" s="7">
        <f t="shared" si="39"/>
        <v>1</v>
      </c>
      <c r="Q2527" s="26" t="e">
        <f>IF(INDEX('2021 Certified EVM Plan'!H:H,MATCH(B2527,'2021 Certified EVM Plan'!E:E,0))=1,M2527,#N/A)</f>
        <v>#N/A</v>
      </c>
      <c r="R2527" s="26" t="e">
        <f>IF(INDEX('2021 Certified EVM Plan'!J:J,MATCH(B2527,'2021 Certified EVM Plan'!E:E,0))=1,M2527,#N/A)</f>
        <v>#N/A</v>
      </c>
      <c r="S2527" s="26" t="e">
        <f>IF(INDEX('2021 Certified EVM Plan'!K:K,MATCH(B2527,'2021 Certified EVM Plan'!E:E,0))=1,M2527,#N/A)</f>
        <v>#N/A</v>
      </c>
    </row>
    <row r="2528" spans="1:19" x14ac:dyDescent="0.25">
      <c r="A2528" s="22" t="s">
        <v>964</v>
      </c>
      <c r="B2528" s="22">
        <v>2779</v>
      </c>
      <c r="C2528" s="22">
        <v>38</v>
      </c>
      <c r="D2528" s="27">
        <v>3.40454250582456E-6</v>
      </c>
      <c r="E2528" s="22">
        <v>42271104</v>
      </c>
      <c r="F2528" s="22" t="s">
        <v>1171</v>
      </c>
      <c r="G2528" s="22" t="s">
        <v>1172</v>
      </c>
      <c r="H2528" s="22">
        <v>5446.6395110105104</v>
      </c>
      <c r="I2528" s="24">
        <f>'EVM CPZ List'!$D2528*'EVM CPZ List'!$C2528</f>
        <v>1.2937261522133329E-4</v>
      </c>
      <c r="J2528" s="25">
        <f>INDEX('Pivot of Risk Data'!A:A,MATCH('EVM CPZ List'!$B2528,'Pivot of Risk Data'!B:B,0),1)</f>
        <v>2486</v>
      </c>
      <c r="K2528" s="22">
        <f>0.000621371*'EVM CPZ List'!$H2528</f>
        <v>3.3843838395961119</v>
      </c>
      <c r="L2528" s="22">
        <f>L2527+'EVM CPZ List'!$K2528</f>
        <v>25068.646375654243</v>
      </c>
      <c r="M2528" s="22">
        <f>M2527-'EVM CPZ List'!$I2528</f>
        <v>1.6616090710820583E-2</v>
      </c>
      <c r="N2528" s="7" t="e">
        <f>INDEX('2021 Certified EVM Plan'!G:G,MATCH(B2528,'2021 Certified EVM Plan'!E:E,0))</f>
        <v>#N/A</v>
      </c>
      <c r="O2528" s="7" t="e">
        <f>INDEX('2021 Certified EVM Plan'!M:M,MATCH(B2528,'2021 Certified EVM Plan'!E:E,0))</f>
        <v>#N/A</v>
      </c>
      <c r="P2528" s="7">
        <f t="shared" si="39"/>
        <v>1</v>
      </c>
      <c r="Q2528" s="26" t="e">
        <f>IF(INDEX('2021 Certified EVM Plan'!H:H,MATCH(B2528,'2021 Certified EVM Plan'!E:E,0))=1,M2528,#N/A)</f>
        <v>#N/A</v>
      </c>
      <c r="R2528" s="26" t="e">
        <f>IF(INDEX('2021 Certified EVM Plan'!J:J,MATCH(B2528,'2021 Certified EVM Plan'!E:E,0))=1,M2528,#N/A)</f>
        <v>#N/A</v>
      </c>
      <c r="S2528" s="26" t="e">
        <f>IF(INDEX('2021 Certified EVM Plan'!K:K,MATCH(B2528,'2021 Certified EVM Plan'!E:E,0))=1,M2528,#N/A)</f>
        <v>#N/A</v>
      </c>
    </row>
    <row r="2529" spans="1:19" x14ac:dyDescent="0.25">
      <c r="A2529" s="22" t="s">
        <v>2195</v>
      </c>
      <c r="B2529" s="22">
        <v>3318</v>
      </c>
      <c r="C2529" s="22">
        <v>2</v>
      </c>
      <c r="D2529" s="27">
        <v>3.3979471277794999E-6</v>
      </c>
      <c r="E2529" s="22">
        <v>83371107</v>
      </c>
      <c r="F2529" s="22" t="s">
        <v>2438</v>
      </c>
      <c r="G2529" s="22" t="s">
        <v>2820</v>
      </c>
      <c r="H2529" s="22">
        <v>273.84244393477701</v>
      </c>
      <c r="I2529" s="24">
        <f>'EVM CPZ List'!$D2529*'EVM CPZ List'!$C2529</f>
        <v>6.7958942555589999E-6</v>
      </c>
      <c r="J2529" s="25">
        <f>INDEX('Pivot of Risk Data'!A:A,MATCH('EVM CPZ List'!$B2529,'Pivot of Risk Data'!B:B,0),1)</f>
        <v>2487</v>
      </c>
      <c r="K2529" s="22">
        <f>0.000621371*'EVM CPZ List'!$H2529</f>
        <v>0.17015775323019633</v>
      </c>
      <c r="L2529" s="22">
        <f>L2528+'EVM CPZ List'!$K2529</f>
        <v>25068.816533407473</v>
      </c>
      <c r="M2529" s="22">
        <f>M2528-'EVM CPZ List'!$I2529</f>
        <v>1.6609294816565024E-2</v>
      </c>
      <c r="N2529" s="7" t="e">
        <f>INDEX('2021 Certified EVM Plan'!G:G,MATCH(B2529,'2021 Certified EVM Plan'!E:E,0))</f>
        <v>#N/A</v>
      </c>
      <c r="O2529" s="7" t="e">
        <f>INDEX('2021 Certified EVM Plan'!M:M,MATCH(B2529,'2021 Certified EVM Plan'!E:E,0))</f>
        <v>#N/A</v>
      </c>
      <c r="P2529" s="7">
        <f t="shared" si="39"/>
        <v>1</v>
      </c>
      <c r="Q2529" s="26" t="e">
        <f>IF(INDEX('2021 Certified EVM Plan'!H:H,MATCH(B2529,'2021 Certified EVM Plan'!E:E,0))=1,M2529,#N/A)</f>
        <v>#N/A</v>
      </c>
      <c r="R2529" s="26" t="e">
        <f>IF(INDEX('2021 Certified EVM Plan'!J:J,MATCH(B2529,'2021 Certified EVM Plan'!E:E,0))=1,M2529,#N/A)</f>
        <v>#N/A</v>
      </c>
      <c r="S2529" s="26" t="e">
        <f>IF(INDEX('2021 Certified EVM Plan'!K:K,MATCH(B2529,'2021 Certified EVM Plan'!E:E,0))=1,M2529,#N/A)</f>
        <v>#N/A</v>
      </c>
    </row>
    <row r="2530" spans="1:19" x14ac:dyDescent="0.25">
      <c r="A2530" s="22" t="s">
        <v>2906</v>
      </c>
      <c r="B2530" s="22">
        <v>5179</v>
      </c>
      <c r="C2530" s="22">
        <v>8</v>
      </c>
      <c r="D2530" s="27">
        <v>3.3891651576752299E-6</v>
      </c>
      <c r="E2530" s="22">
        <v>14671101</v>
      </c>
      <c r="F2530" s="22" t="s">
        <v>3134</v>
      </c>
      <c r="G2530" s="22" t="s">
        <v>3135</v>
      </c>
      <c r="H2530" s="22">
        <v>755.76256827667805</v>
      </c>
      <c r="I2530" s="24">
        <f>'EVM CPZ List'!$D2530*'EVM CPZ List'!$C2530</f>
        <v>2.7113321261401839E-5</v>
      </c>
      <c r="J2530" s="25">
        <f>INDEX('Pivot of Risk Data'!A:A,MATCH('EVM CPZ List'!$B2530,'Pivot of Risk Data'!B:B,0),1)</f>
        <v>2488</v>
      </c>
      <c r="K2530" s="22">
        <f>0.000621371*'EVM CPZ List'!$H2530</f>
        <v>0.4696089428126477</v>
      </c>
      <c r="L2530" s="22">
        <f>L2529+'EVM CPZ List'!$K2530</f>
        <v>25069.286142350287</v>
      </c>
      <c r="M2530" s="22">
        <f>M2529-'EVM CPZ List'!$I2530</f>
        <v>1.6582181495303622E-2</v>
      </c>
      <c r="N2530" s="7" t="e">
        <f>INDEX('2021 Certified EVM Plan'!G:G,MATCH(B2530,'2021 Certified EVM Plan'!E:E,0))</f>
        <v>#N/A</v>
      </c>
      <c r="O2530" s="7" t="e">
        <f>INDEX('2021 Certified EVM Plan'!M:M,MATCH(B2530,'2021 Certified EVM Plan'!E:E,0))</f>
        <v>#N/A</v>
      </c>
      <c r="P2530" s="7">
        <f t="shared" si="39"/>
        <v>1</v>
      </c>
      <c r="Q2530" s="26" t="e">
        <f>IF(INDEX('2021 Certified EVM Plan'!H:H,MATCH(B2530,'2021 Certified EVM Plan'!E:E,0))=1,M2530,#N/A)</f>
        <v>#N/A</v>
      </c>
      <c r="R2530" s="26" t="e">
        <f>IF(INDEX('2021 Certified EVM Plan'!J:J,MATCH(B2530,'2021 Certified EVM Plan'!E:E,0))=1,M2530,#N/A)</f>
        <v>#N/A</v>
      </c>
      <c r="S2530" s="26" t="e">
        <f>IF(INDEX('2021 Certified EVM Plan'!K:K,MATCH(B2530,'2021 Certified EVM Plan'!E:E,0))=1,M2530,#N/A)</f>
        <v>#N/A</v>
      </c>
    </row>
    <row r="2531" spans="1:19" x14ac:dyDescent="0.25">
      <c r="A2531" s="22" t="s">
        <v>1672</v>
      </c>
      <c r="B2531" s="22">
        <v>8718</v>
      </c>
      <c r="C2531" s="22">
        <v>2</v>
      </c>
      <c r="D2531" s="27">
        <v>3.38908906496224E-6</v>
      </c>
      <c r="E2531" s="22">
        <v>254432102</v>
      </c>
      <c r="F2531" s="22" t="s">
        <v>1862</v>
      </c>
      <c r="G2531" s="22" t="s">
        <v>2063</v>
      </c>
      <c r="H2531" s="22">
        <v>613.19255067340202</v>
      </c>
      <c r="I2531" s="24">
        <f>'EVM CPZ List'!$D2531*'EVM CPZ List'!$C2531</f>
        <v>6.7781781299244801E-6</v>
      </c>
      <c r="J2531" s="25">
        <f>INDEX('Pivot of Risk Data'!A:A,MATCH('EVM CPZ List'!$B2531,'Pivot of Risk Data'!B:B,0),1)</f>
        <v>2489</v>
      </c>
      <c r="K2531" s="22">
        <f>0.000621371*'EVM CPZ List'!$H2531</f>
        <v>0.38102006840448249</v>
      </c>
      <c r="L2531" s="22">
        <f>L2530+'EVM CPZ List'!$K2531</f>
        <v>25069.667162418693</v>
      </c>
      <c r="M2531" s="22">
        <f>M2530-'EVM CPZ List'!$I2531</f>
        <v>1.6575403317173699E-2</v>
      </c>
      <c r="N2531" s="7" t="e">
        <f>INDEX('2021 Certified EVM Plan'!G:G,MATCH(B2531,'2021 Certified EVM Plan'!E:E,0))</f>
        <v>#N/A</v>
      </c>
      <c r="O2531" s="7" t="e">
        <f>INDEX('2021 Certified EVM Plan'!M:M,MATCH(B2531,'2021 Certified EVM Plan'!E:E,0))</f>
        <v>#N/A</v>
      </c>
      <c r="P2531" s="7">
        <f t="shared" si="39"/>
        <v>1</v>
      </c>
      <c r="Q2531" s="26" t="e">
        <f>IF(INDEX('2021 Certified EVM Plan'!H:H,MATCH(B2531,'2021 Certified EVM Plan'!E:E,0))=1,M2531,#N/A)</f>
        <v>#N/A</v>
      </c>
      <c r="R2531" s="26" t="e">
        <f>IF(INDEX('2021 Certified EVM Plan'!J:J,MATCH(B2531,'2021 Certified EVM Plan'!E:E,0))=1,M2531,#N/A)</f>
        <v>#N/A</v>
      </c>
      <c r="S2531" s="26" t="e">
        <f>IF(INDEX('2021 Certified EVM Plan'!K:K,MATCH(B2531,'2021 Certified EVM Plan'!E:E,0))=1,M2531,#N/A)</f>
        <v>#N/A</v>
      </c>
    </row>
    <row r="2532" spans="1:19" x14ac:dyDescent="0.25">
      <c r="A2532" s="22" t="s">
        <v>2906</v>
      </c>
      <c r="B2532" s="22">
        <v>4698</v>
      </c>
      <c r="C2532" s="22">
        <v>6</v>
      </c>
      <c r="D2532" s="27">
        <v>3.3780958920260901E-6</v>
      </c>
      <c r="E2532" s="22">
        <v>14341103</v>
      </c>
      <c r="F2532" s="22" t="s">
        <v>3417</v>
      </c>
      <c r="G2532" s="22" t="s">
        <v>3418</v>
      </c>
      <c r="H2532" s="22">
        <v>868.23480563024202</v>
      </c>
      <c r="I2532" s="24">
        <f>'EVM CPZ List'!$D2532*'EVM CPZ List'!$C2532</f>
        <v>2.0268575352156539E-5</v>
      </c>
      <c r="J2532" s="25">
        <f>INDEX('Pivot of Risk Data'!A:A,MATCH('EVM CPZ List'!$B2532,'Pivot of Risk Data'!B:B,0),1)</f>
        <v>2490</v>
      </c>
      <c r="K2532" s="22">
        <f>0.000621371*'EVM CPZ List'!$H2532</f>
        <v>0.53949592940926916</v>
      </c>
      <c r="L2532" s="22">
        <f>L2531+'EVM CPZ List'!$K2532</f>
        <v>25070.206658348103</v>
      </c>
      <c r="M2532" s="22">
        <f>M2531-'EVM CPZ List'!$I2532</f>
        <v>1.6555134741821544E-2</v>
      </c>
      <c r="N2532" s="7" t="e">
        <f>INDEX('2021 Certified EVM Plan'!G:G,MATCH(B2532,'2021 Certified EVM Plan'!E:E,0))</f>
        <v>#N/A</v>
      </c>
      <c r="O2532" s="7" t="e">
        <f>INDEX('2021 Certified EVM Plan'!M:M,MATCH(B2532,'2021 Certified EVM Plan'!E:E,0))</f>
        <v>#N/A</v>
      </c>
      <c r="P2532" s="7">
        <f t="shared" si="39"/>
        <v>1</v>
      </c>
      <c r="Q2532" s="26" t="e">
        <f>IF(INDEX('2021 Certified EVM Plan'!H:H,MATCH(B2532,'2021 Certified EVM Plan'!E:E,0))=1,M2532,#N/A)</f>
        <v>#N/A</v>
      </c>
      <c r="R2532" s="26" t="e">
        <f>IF(INDEX('2021 Certified EVM Plan'!J:J,MATCH(B2532,'2021 Certified EVM Plan'!E:E,0))=1,M2532,#N/A)</f>
        <v>#N/A</v>
      </c>
      <c r="S2532" s="26" t="e">
        <f>IF(INDEX('2021 Certified EVM Plan'!K:K,MATCH(B2532,'2021 Certified EVM Plan'!E:E,0))=1,M2532,#N/A)</f>
        <v>#N/A</v>
      </c>
    </row>
    <row r="2533" spans="1:19" x14ac:dyDescent="0.25">
      <c r="A2533" s="22" t="s">
        <v>2906</v>
      </c>
      <c r="B2533" s="22">
        <v>959</v>
      </c>
      <c r="C2533" s="22">
        <v>34</v>
      </c>
      <c r="D2533" s="27">
        <v>3.32977873474831E-6</v>
      </c>
      <c r="E2533" s="22">
        <v>13090402</v>
      </c>
      <c r="F2533" s="22" t="s">
        <v>3072</v>
      </c>
      <c r="G2533" s="22" t="s">
        <v>3073</v>
      </c>
      <c r="H2533" s="22">
        <v>3304.7717721612999</v>
      </c>
      <c r="I2533" s="24">
        <f>'EVM CPZ List'!$D2533*'EVM CPZ List'!$C2533</f>
        <v>1.1321247698144254E-4</v>
      </c>
      <c r="J2533" s="25">
        <f>INDEX('Pivot of Risk Data'!A:A,MATCH('EVM CPZ List'!$B2533,'Pivot of Risk Data'!B:B,0),1)</f>
        <v>2491</v>
      </c>
      <c r="K2533" s="22">
        <f>0.000621371*'EVM CPZ List'!$H2533</f>
        <v>2.0534893408396391</v>
      </c>
      <c r="L2533" s="22">
        <f>L2532+'EVM CPZ List'!$K2533</f>
        <v>25072.260147688943</v>
      </c>
      <c r="M2533" s="22">
        <f>M2532-'EVM CPZ List'!$I2533</f>
        <v>1.6441922264840102E-2</v>
      </c>
      <c r="N2533" s="7" t="e">
        <f>INDEX('2021 Certified EVM Plan'!G:G,MATCH(B2533,'2021 Certified EVM Plan'!E:E,0))</f>
        <v>#N/A</v>
      </c>
      <c r="O2533" s="7" t="e">
        <f>INDEX('2021 Certified EVM Plan'!M:M,MATCH(B2533,'2021 Certified EVM Plan'!E:E,0))</f>
        <v>#N/A</v>
      </c>
      <c r="P2533" s="7">
        <f t="shared" si="39"/>
        <v>1</v>
      </c>
      <c r="Q2533" s="26" t="e">
        <f>IF(INDEX('2021 Certified EVM Plan'!H:H,MATCH(B2533,'2021 Certified EVM Plan'!E:E,0))=1,M2533,#N/A)</f>
        <v>#N/A</v>
      </c>
      <c r="R2533" s="26" t="e">
        <f>IF(INDEX('2021 Certified EVM Plan'!J:J,MATCH(B2533,'2021 Certified EVM Plan'!E:E,0))=1,M2533,#N/A)</f>
        <v>#N/A</v>
      </c>
      <c r="S2533" s="26" t="e">
        <f>IF(INDEX('2021 Certified EVM Plan'!K:K,MATCH(B2533,'2021 Certified EVM Plan'!E:E,0))=1,M2533,#N/A)</f>
        <v>#N/A</v>
      </c>
    </row>
    <row r="2534" spans="1:19" x14ac:dyDescent="0.25">
      <c r="A2534" s="22" t="s">
        <v>2906</v>
      </c>
      <c r="B2534" s="22">
        <v>7330</v>
      </c>
      <c r="C2534" s="22">
        <v>7</v>
      </c>
      <c r="D2534" s="27">
        <v>3.32918909188278E-6</v>
      </c>
      <c r="E2534" s="22">
        <v>14161102</v>
      </c>
      <c r="F2534" s="22" t="s">
        <v>2907</v>
      </c>
      <c r="G2534" s="22" t="s">
        <v>2908</v>
      </c>
      <c r="H2534" s="22">
        <v>400.21663246947901</v>
      </c>
      <c r="I2534" s="24">
        <f>'EVM CPZ List'!$D2534*'EVM CPZ List'!$C2534</f>
        <v>2.3304323643179462E-5</v>
      </c>
      <c r="J2534" s="25">
        <f>INDEX('Pivot of Risk Data'!A:A,MATCH('EVM CPZ List'!$B2534,'Pivot of Risk Data'!B:B,0),1)</f>
        <v>2492</v>
      </c>
      <c r="K2534" s="22">
        <f>0.000621371*'EVM CPZ List'!$H2534</f>
        <v>0.24868300913419264</v>
      </c>
      <c r="L2534" s="22">
        <f>L2533+'EVM CPZ List'!$K2534</f>
        <v>25072.508830698076</v>
      </c>
      <c r="M2534" s="22">
        <f>M2533-'EVM CPZ List'!$I2534</f>
        <v>1.6418617941196922E-2</v>
      </c>
      <c r="N2534" s="7" t="e">
        <f>INDEX('2021 Certified EVM Plan'!G:G,MATCH(B2534,'2021 Certified EVM Plan'!E:E,0))</f>
        <v>#N/A</v>
      </c>
      <c r="O2534" s="7" t="e">
        <f>INDEX('2021 Certified EVM Plan'!M:M,MATCH(B2534,'2021 Certified EVM Plan'!E:E,0))</f>
        <v>#N/A</v>
      </c>
      <c r="P2534" s="7">
        <f t="shared" si="39"/>
        <v>1</v>
      </c>
      <c r="Q2534" s="26" t="e">
        <f>IF(INDEX('2021 Certified EVM Plan'!H:H,MATCH(B2534,'2021 Certified EVM Plan'!E:E,0))=1,M2534,#N/A)</f>
        <v>#N/A</v>
      </c>
      <c r="R2534" s="26" t="e">
        <f>IF(INDEX('2021 Certified EVM Plan'!J:J,MATCH(B2534,'2021 Certified EVM Plan'!E:E,0))=1,M2534,#N/A)</f>
        <v>#N/A</v>
      </c>
      <c r="S2534" s="26" t="e">
        <f>IF(INDEX('2021 Certified EVM Plan'!K:K,MATCH(B2534,'2021 Certified EVM Plan'!E:E,0))=1,M2534,#N/A)</f>
        <v>#N/A</v>
      </c>
    </row>
    <row r="2535" spans="1:19" x14ac:dyDescent="0.25">
      <c r="A2535" s="22" t="s">
        <v>964</v>
      </c>
      <c r="B2535" s="22">
        <v>9058</v>
      </c>
      <c r="C2535" s="22">
        <v>3</v>
      </c>
      <c r="D2535" s="27">
        <v>3.3136294900892501E-6</v>
      </c>
      <c r="E2535" s="22">
        <v>43361104</v>
      </c>
      <c r="F2535" s="22" t="s">
        <v>1145</v>
      </c>
      <c r="G2535" s="22" t="s">
        <v>1666</v>
      </c>
      <c r="H2535" s="22">
        <v>569.72783177212295</v>
      </c>
      <c r="I2535" s="24">
        <f>'EVM CPZ List'!$D2535*'EVM CPZ List'!$C2535</f>
        <v>9.9408884702677512E-6</v>
      </c>
      <c r="J2535" s="25">
        <f>INDEX('Pivot of Risk Data'!A:A,MATCH('EVM CPZ List'!$B2535,'Pivot of Risk Data'!B:B,0),1)</f>
        <v>2493</v>
      </c>
      <c r="K2535" s="22">
        <f>0.000621371*'EVM CPZ List'!$H2535</f>
        <v>0.35401235255607583</v>
      </c>
      <c r="L2535" s="22">
        <f>L2534+'EVM CPZ List'!$K2535</f>
        <v>25072.862843050632</v>
      </c>
      <c r="M2535" s="22">
        <f>M2534-'EVM CPZ List'!$I2535</f>
        <v>1.6408677052726656E-2</v>
      </c>
      <c r="N2535" s="7" t="e">
        <f>INDEX('2021 Certified EVM Plan'!G:G,MATCH(B2535,'2021 Certified EVM Plan'!E:E,0))</f>
        <v>#N/A</v>
      </c>
      <c r="O2535" s="7" t="e">
        <f>INDEX('2021 Certified EVM Plan'!M:M,MATCH(B2535,'2021 Certified EVM Plan'!E:E,0))</f>
        <v>#N/A</v>
      </c>
      <c r="P2535" s="7">
        <f t="shared" si="39"/>
        <v>1</v>
      </c>
      <c r="Q2535" s="26" t="e">
        <f>IF(INDEX('2021 Certified EVM Plan'!H:H,MATCH(B2535,'2021 Certified EVM Plan'!E:E,0))=1,M2535,#N/A)</f>
        <v>#N/A</v>
      </c>
      <c r="R2535" s="26" t="e">
        <f>IF(INDEX('2021 Certified EVM Plan'!J:J,MATCH(B2535,'2021 Certified EVM Plan'!E:E,0))=1,M2535,#N/A)</f>
        <v>#N/A</v>
      </c>
      <c r="S2535" s="26" t="e">
        <f>IF(INDEX('2021 Certified EVM Plan'!K:K,MATCH(B2535,'2021 Certified EVM Plan'!E:E,0))=1,M2535,#N/A)</f>
        <v>#N/A</v>
      </c>
    </row>
    <row r="2536" spans="1:19" x14ac:dyDescent="0.25">
      <c r="A2536" s="22" t="s">
        <v>1672</v>
      </c>
      <c r="B2536" s="22">
        <v>346</v>
      </c>
      <c r="C2536" s="22">
        <v>135</v>
      </c>
      <c r="D2536" s="27">
        <v>3.29624021436776E-6</v>
      </c>
      <c r="E2536" s="22">
        <v>163351702</v>
      </c>
      <c r="F2536" s="22" t="s">
        <v>1802</v>
      </c>
      <c r="G2536" s="22" t="s">
        <v>1892</v>
      </c>
      <c r="H2536" s="22">
        <v>13795.9365879499</v>
      </c>
      <c r="I2536" s="24">
        <f>'EVM CPZ List'!$D2536*'EVM CPZ List'!$C2536</f>
        <v>4.4499242893964759E-4</v>
      </c>
      <c r="J2536" s="25">
        <f>INDEX('Pivot of Risk Data'!A:A,MATCH('EVM CPZ List'!$B2536,'Pivot of Risk Data'!B:B,0),1)</f>
        <v>2494</v>
      </c>
      <c r="K2536" s="22">
        <f>0.000621371*'EVM CPZ List'!$H2536</f>
        <v>8.5723949135910171</v>
      </c>
      <c r="L2536" s="22">
        <f>L2535+'EVM CPZ List'!$K2536</f>
        <v>25081.435237964222</v>
      </c>
      <c r="M2536" s="22">
        <f>M2535-'EVM CPZ List'!$I2536</f>
        <v>1.596368462378701E-2</v>
      </c>
      <c r="N2536" s="7" t="e">
        <f>INDEX('2021 Certified EVM Plan'!G:G,MATCH(B2536,'2021 Certified EVM Plan'!E:E,0))</f>
        <v>#N/A</v>
      </c>
      <c r="O2536" s="7" t="e">
        <f>INDEX('2021 Certified EVM Plan'!M:M,MATCH(B2536,'2021 Certified EVM Plan'!E:E,0))</f>
        <v>#N/A</v>
      </c>
      <c r="P2536" s="7">
        <f t="shared" si="39"/>
        <v>1</v>
      </c>
      <c r="Q2536" s="26" t="e">
        <f>IF(INDEX('2021 Certified EVM Plan'!H:H,MATCH(B2536,'2021 Certified EVM Plan'!E:E,0))=1,M2536,#N/A)</f>
        <v>#N/A</v>
      </c>
      <c r="R2536" s="26" t="e">
        <f>IF(INDEX('2021 Certified EVM Plan'!J:J,MATCH(B2536,'2021 Certified EVM Plan'!E:E,0))=1,M2536,#N/A)</f>
        <v>#N/A</v>
      </c>
      <c r="S2536" s="26" t="e">
        <f>IF(INDEX('2021 Certified EVM Plan'!K:K,MATCH(B2536,'2021 Certified EVM Plan'!E:E,0))=1,M2536,#N/A)</f>
        <v>#N/A</v>
      </c>
    </row>
    <row r="2537" spans="1:19" x14ac:dyDescent="0.25">
      <c r="A2537" s="22" t="s">
        <v>2195</v>
      </c>
      <c r="B2537" s="22">
        <v>7676</v>
      </c>
      <c r="C2537" s="22">
        <v>86</v>
      </c>
      <c r="D2537" s="27">
        <v>3.2933779683894401E-6</v>
      </c>
      <c r="E2537" s="22">
        <v>83371107</v>
      </c>
      <c r="F2537" s="22" t="s">
        <v>2438</v>
      </c>
      <c r="G2537" s="22" t="s">
        <v>2651</v>
      </c>
      <c r="H2537" s="22">
        <v>8008.7280602964101</v>
      </c>
      <c r="I2537" s="24">
        <f>'EVM CPZ List'!$D2537*'EVM CPZ List'!$C2537</f>
        <v>2.8323050528149187E-4</v>
      </c>
      <c r="J2537" s="25">
        <f>INDEX('Pivot of Risk Data'!A:A,MATCH('EVM CPZ List'!$B2537,'Pivot of Risk Data'!B:B,0),1)</f>
        <v>2495</v>
      </c>
      <c r="K2537" s="22">
        <f>0.000621371*'EVM CPZ List'!$H2537</f>
        <v>4.9763913635544403</v>
      </c>
      <c r="L2537" s="22">
        <f>L2536+'EVM CPZ List'!$K2537</f>
        <v>25086.411629327777</v>
      </c>
      <c r="M2537" s="22">
        <f>M2536-'EVM CPZ List'!$I2537</f>
        <v>1.5680454118505518E-2</v>
      </c>
      <c r="N2537" s="7" t="e">
        <f>INDEX('2021 Certified EVM Plan'!G:G,MATCH(B2537,'2021 Certified EVM Plan'!E:E,0))</f>
        <v>#N/A</v>
      </c>
      <c r="O2537" s="7" t="e">
        <f>INDEX('2021 Certified EVM Plan'!M:M,MATCH(B2537,'2021 Certified EVM Plan'!E:E,0))</f>
        <v>#N/A</v>
      </c>
      <c r="P2537" s="7">
        <f t="shared" si="39"/>
        <v>1</v>
      </c>
      <c r="Q2537" s="26" t="e">
        <f>IF(INDEX('2021 Certified EVM Plan'!H:H,MATCH(B2537,'2021 Certified EVM Plan'!E:E,0))=1,M2537,#N/A)</f>
        <v>#N/A</v>
      </c>
      <c r="R2537" s="26" t="e">
        <f>IF(INDEX('2021 Certified EVM Plan'!J:J,MATCH(B2537,'2021 Certified EVM Plan'!E:E,0))=1,M2537,#N/A)</f>
        <v>#N/A</v>
      </c>
      <c r="S2537" s="26" t="e">
        <f>IF(INDEX('2021 Certified EVM Plan'!K:K,MATCH(B2537,'2021 Certified EVM Plan'!E:E,0))=1,M2537,#N/A)</f>
        <v>#N/A</v>
      </c>
    </row>
    <row r="2538" spans="1:19" x14ac:dyDescent="0.25">
      <c r="A2538" s="22" t="s">
        <v>2906</v>
      </c>
      <c r="B2538" s="22">
        <v>2119</v>
      </c>
      <c r="C2538" s="22">
        <v>144</v>
      </c>
      <c r="D2538" s="27">
        <v>3.2577505754981798E-6</v>
      </c>
      <c r="E2538" s="22">
        <v>14671102</v>
      </c>
      <c r="F2538" s="22" t="s">
        <v>3178</v>
      </c>
      <c r="G2538" s="22" t="s">
        <v>3183</v>
      </c>
      <c r="H2538" s="22">
        <v>14977.7338216644</v>
      </c>
      <c r="I2538" s="24">
        <f>'EVM CPZ List'!$D2538*'EVM CPZ List'!$C2538</f>
        <v>4.691160828717379E-4</v>
      </c>
      <c r="J2538" s="25">
        <f>INDEX('Pivot of Risk Data'!A:A,MATCH('EVM CPZ List'!$B2538,'Pivot of Risk Data'!B:B,0),1)</f>
        <v>2496</v>
      </c>
      <c r="K2538" s="22">
        <f>0.000621371*'EVM CPZ List'!$H2538</f>
        <v>9.30672944250143</v>
      </c>
      <c r="L2538" s="22">
        <f>L2537+'EVM CPZ List'!$K2538</f>
        <v>25095.718358770278</v>
      </c>
      <c r="M2538" s="22">
        <f>M2537-'EVM CPZ List'!$I2538</f>
        <v>1.521133803563378E-2</v>
      </c>
      <c r="N2538" s="7" t="e">
        <f>INDEX('2021 Certified EVM Plan'!G:G,MATCH(B2538,'2021 Certified EVM Plan'!E:E,0))</f>
        <v>#N/A</v>
      </c>
      <c r="O2538" s="7" t="e">
        <f>INDEX('2021 Certified EVM Plan'!M:M,MATCH(B2538,'2021 Certified EVM Plan'!E:E,0))</f>
        <v>#N/A</v>
      </c>
      <c r="P2538" s="7">
        <f t="shared" si="39"/>
        <v>1</v>
      </c>
      <c r="Q2538" s="26" t="e">
        <f>IF(INDEX('2021 Certified EVM Plan'!H:H,MATCH(B2538,'2021 Certified EVM Plan'!E:E,0))=1,M2538,#N/A)</f>
        <v>#N/A</v>
      </c>
      <c r="R2538" s="26" t="e">
        <f>IF(INDEX('2021 Certified EVM Plan'!J:J,MATCH(B2538,'2021 Certified EVM Plan'!E:E,0))=1,M2538,#N/A)</f>
        <v>#N/A</v>
      </c>
      <c r="S2538" s="26" t="e">
        <f>IF(INDEX('2021 Certified EVM Plan'!K:K,MATCH(B2538,'2021 Certified EVM Plan'!E:E,0))=1,M2538,#N/A)</f>
        <v>#N/A</v>
      </c>
    </row>
    <row r="2539" spans="1:19" x14ac:dyDescent="0.25">
      <c r="A2539" s="22" t="s">
        <v>964</v>
      </c>
      <c r="B2539" s="22">
        <v>2117</v>
      </c>
      <c r="C2539" s="22">
        <v>71</v>
      </c>
      <c r="D2539" s="27">
        <v>3.25005836003691E-6</v>
      </c>
      <c r="E2539" s="22">
        <v>43361104</v>
      </c>
      <c r="F2539" s="22" t="s">
        <v>1145</v>
      </c>
      <c r="G2539" s="22" t="s">
        <v>1651</v>
      </c>
      <c r="H2539" s="22">
        <v>7426.3872701543696</v>
      </c>
      <c r="I2539" s="24">
        <f>'EVM CPZ List'!$D2539*'EVM CPZ List'!$C2539</f>
        <v>2.3075414356262062E-4</v>
      </c>
      <c r="J2539" s="25">
        <f>INDEX('Pivot of Risk Data'!A:A,MATCH('EVM CPZ List'!$B2539,'Pivot of Risk Data'!B:B,0),1)</f>
        <v>2497</v>
      </c>
      <c r="K2539" s="22">
        <f>0.000621371*'EVM CPZ List'!$H2539</f>
        <v>4.6145416844430907</v>
      </c>
      <c r="L2539" s="22">
        <f>L2538+'EVM CPZ List'!$K2539</f>
        <v>25100.332900454723</v>
      </c>
      <c r="M2539" s="22">
        <f>M2538-'EVM CPZ List'!$I2539</f>
        <v>1.498058389207116E-2</v>
      </c>
      <c r="N2539" s="7" t="e">
        <f>INDEX('2021 Certified EVM Plan'!G:G,MATCH(B2539,'2021 Certified EVM Plan'!E:E,0))</f>
        <v>#N/A</v>
      </c>
      <c r="O2539" s="7" t="e">
        <f>INDEX('2021 Certified EVM Plan'!M:M,MATCH(B2539,'2021 Certified EVM Plan'!E:E,0))</f>
        <v>#N/A</v>
      </c>
      <c r="P2539" s="7">
        <f t="shared" si="39"/>
        <v>1</v>
      </c>
      <c r="Q2539" s="26" t="e">
        <f>IF(INDEX('2021 Certified EVM Plan'!H:H,MATCH(B2539,'2021 Certified EVM Plan'!E:E,0))=1,M2539,#N/A)</f>
        <v>#N/A</v>
      </c>
      <c r="R2539" s="26" t="e">
        <f>IF(INDEX('2021 Certified EVM Plan'!J:J,MATCH(B2539,'2021 Certified EVM Plan'!E:E,0))=1,M2539,#N/A)</f>
        <v>#N/A</v>
      </c>
      <c r="S2539" s="26" t="e">
        <f>IF(INDEX('2021 Certified EVM Plan'!K:K,MATCH(B2539,'2021 Certified EVM Plan'!E:E,0))=1,M2539,#N/A)</f>
        <v>#N/A</v>
      </c>
    </row>
    <row r="2540" spans="1:19" x14ac:dyDescent="0.25">
      <c r="A2540" s="22" t="s">
        <v>1672</v>
      </c>
      <c r="B2540" s="22">
        <v>1297</v>
      </c>
      <c r="C2540" s="22">
        <v>54</v>
      </c>
      <c r="D2540" s="27">
        <v>3.2486180401477102E-6</v>
      </c>
      <c r="E2540" s="22">
        <v>163781701</v>
      </c>
      <c r="F2540" s="22" t="s">
        <v>1921</v>
      </c>
      <c r="G2540" s="22" t="s">
        <v>1958</v>
      </c>
      <c r="H2540" s="22">
        <v>15920.2864484437</v>
      </c>
      <c r="I2540" s="24">
        <f>'EVM CPZ List'!$D2540*'EVM CPZ List'!$C2540</f>
        <v>1.7542537416797636E-4</v>
      </c>
      <c r="J2540" s="25">
        <f>INDEX('Pivot of Risk Data'!A:A,MATCH('EVM CPZ List'!$B2540,'Pivot of Risk Data'!B:B,0),1)</f>
        <v>2498</v>
      </c>
      <c r="K2540" s="22">
        <f>0.000621371*'EVM CPZ List'!$H2540</f>
        <v>9.8924043107559108</v>
      </c>
      <c r="L2540" s="22">
        <f>L2539+'EVM CPZ List'!$K2540</f>
        <v>25110.225304765478</v>
      </c>
      <c r="M2540" s="22">
        <f>M2539-'EVM CPZ List'!$I2540</f>
        <v>1.4805158517903184E-2</v>
      </c>
      <c r="N2540" s="7" t="e">
        <f>INDEX('2021 Certified EVM Plan'!G:G,MATCH(B2540,'2021 Certified EVM Plan'!E:E,0))</f>
        <v>#N/A</v>
      </c>
      <c r="O2540" s="7" t="e">
        <f>INDEX('2021 Certified EVM Plan'!M:M,MATCH(B2540,'2021 Certified EVM Plan'!E:E,0))</f>
        <v>#N/A</v>
      </c>
      <c r="P2540" s="7">
        <f t="shared" si="39"/>
        <v>1</v>
      </c>
      <c r="Q2540" s="26" t="e">
        <f>IF(INDEX('2021 Certified EVM Plan'!H:H,MATCH(B2540,'2021 Certified EVM Plan'!E:E,0))=1,M2540,#N/A)</f>
        <v>#N/A</v>
      </c>
      <c r="R2540" s="26" t="e">
        <f>IF(INDEX('2021 Certified EVM Plan'!J:J,MATCH(B2540,'2021 Certified EVM Plan'!E:E,0))=1,M2540,#N/A)</f>
        <v>#N/A</v>
      </c>
      <c r="S2540" s="26" t="e">
        <f>IF(INDEX('2021 Certified EVM Plan'!K:K,MATCH(B2540,'2021 Certified EVM Plan'!E:E,0))=1,M2540,#N/A)</f>
        <v>#N/A</v>
      </c>
    </row>
    <row r="2541" spans="1:19" x14ac:dyDescent="0.25">
      <c r="A2541" s="22" t="s">
        <v>2906</v>
      </c>
      <c r="B2541" s="22">
        <v>421</v>
      </c>
      <c r="C2541" s="22">
        <v>120</v>
      </c>
      <c r="D2541" s="27">
        <v>3.24840549942761E-6</v>
      </c>
      <c r="E2541" s="22">
        <v>14671102</v>
      </c>
      <c r="F2541" s="22" t="s">
        <v>3178</v>
      </c>
      <c r="G2541" s="22" t="s">
        <v>3247</v>
      </c>
      <c r="H2541" s="22">
        <v>11876.5416714287</v>
      </c>
      <c r="I2541" s="24">
        <f>'EVM CPZ List'!$D2541*'EVM CPZ List'!$C2541</f>
        <v>3.8980865993131321E-4</v>
      </c>
      <c r="J2541" s="25">
        <f>INDEX('Pivot of Risk Data'!A:A,MATCH('EVM CPZ List'!$B2541,'Pivot of Risk Data'!B:B,0),1)</f>
        <v>2499</v>
      </c>
      <c r="K2541" s="22">
        <f>0.000621371*'EVM CPZ List'!$H2541</f>
        <v>7.3797385749173232</v>
      </c>
      <c r="L2541" s="22">
        <f>L2540+'EVM CPZ List'!$K2541</f>
        <v>25117.605043340394</v>
      </c>
      <c r="M2541" s="22">
        <f>M2540-'EVM CPZ List'!$I2541</f>
        <v>1.4415349857971872E-2</v>
      </c>
      <c r="N2541" s="7" t="e">
        <f>INDEX('2021 Certified EVM Plan'!G:G,MATCH(B2541,'2021 Certified EVM Plan'!E:E,0))</f>
        <v>#N/A</v>
      </c>
      <c r="O2541" s="7" t="e">
        <f>INDEX('2021 Certified EVM Plan'!M:M,MATCH(B2541,'2021 Certified EVM Plan'!E:E,0))</f>
        <v>#N/A</v>
      </c>
      <c r="P2541" s="7">
        <f t="shared" si="39"/>
        <v>1</v>
      </c>
      <c r="Q2541" s="26" t="e">
        <f>IF(INDEX('2021 Certified EVM Plan'!H:H,MATCH(B2541,'2021 Certified EVM Plan'!E:E,0))=1,M2541,#N/A)</f>
        <v>#N/A</v>
      </c>
      <c r="R2541" s="26" t="e">
        <f>IF(INDEX('2021 Certified EVM Plan'!J:J,MATCH(B2541,'2021 Certified EVM Plan'!E:E,0))=1,M2541,#N/A)</f>
        <v>#N/A</v>
      </c>
      <c r="S2541" s="26" t="e">
        <f>IF(INDEX('2021 Certified EVM Plan'!K:K,MATCH(B2541,'2021 Certified EVM Plan'!E:E,0))=1,M2541,#N/A)</f>
        <v>#N/A</v>
      </c>
    </row>
    <row r="2542" spans="1:19" x14ac:dyDescent="0.25">
      <c r="A2542" s="22" t="s">
        <v>2195</v>
      </c>
      <c r="B2542" s="22">
        <v>2012</v>
      </c>
      <c r="C2542" s="22">
        <v>3</v>
      </c>
      <c r="D2542" s="27">
        <v>3.2293600904502101E-6</v>
      </c>
      <c r="E2542" s="22">
        <v>83771102</v>
      </c>
      <c r="F2542" s="22" t="s">
        <v>2792</v>
      </c>
      <c r="G2542" s="22" t="s">
        <v>2793</v>
      </c>
      <c r="H2542" s="22">
        <v>282.64014330971901</v>
      </c>
      <c r="I2542" s="24">
        <f>'EVM CPZ List'!$D2542*'EVM CPZ List'!$C2542</f>
        <v>9.6880802713506299E-6</v>
      </c>
      <c r="J2542" s="25">
        <f>INDEX('Pivot of Risk Data'!A:A,MATCH('EVM CPZ List'!$B2542,'Pivot of Risk Data'!B:B,0),1)</f>
        <v>2500</v>
      </c>
      <c r="K2542" s="22">
        <f>0.000621371*'EVM CPZ List'!$H2542</f>
        <v>0.17562438848850342</v>
      </c>
      <c r="L2542" s="22">
        <f>L2541+'EVM CPZ List'!$K2542</f>
        <v>25117.780667728883</v>
      </c>
      <c r="M2542" s="22">
        <f>M2541-'EVM CPZ List'!$I2542</f>
        <v>1.440566177770052E-2</v>
      </c>
      <c r="N2542" s="7" t="e">
        <f>INDEX('2021 Certified EVM Plan'!G:G,MATCH(B2542,'2021 Certified EVM Plan'!E:E,0))</f>
        <v>#N/A</v>
      </c>
      <c r="O2542" s="7" t="e">
        <f>INDEX('2021 Certified EVM Plan'!M:M,MATCH(B2542,'2021 Certified EVM Plan'!E:E,0))</f>
        <v>#N/A</v>
      </c>
      <c r="P2542" s="7">
        <f t="shared" si="39"/>
        <v>1</v>
      </c>
      <c r="Q2542" s="26" t="e">
        <f>IF(INDEX('2021 Certified EVM Plan'!H:H,MATCH(B2542,'2021 Certified EVM Plan'!E:E,0))=1,M2542,#N/A)</f>
        <v>#N/A</v>
      </c>
      <c r="R2542" s="26" t="e">
        <f>IF(INDEX('2021 Certified EVM Plan'!J:J,MATCH(B2542,'2021 Certified EVM Plan'!E:E,0))=1,M2542,#N/A)</f>
        <v>#N/A</v>
      </c>
      <c r="S2542" s="26" t="e">
        <f>IF(INDEX('2021 Certified EVM Plan'!K:K,MATCH(B2542,'2021 Certified EVM Plan'!E:E,0))=1,M2542,#N/A)</f>
        <v>#N/A</v>
      </c>
    </row>
    <row r="2543" spans="1:19" x14ac:dyDescent="0.25">
      <c r="A2543" s="22" t="s">
        <v>2195</v>
      </c>
      <c r="B2543" s="22">
        <v>6033</v>
      </c>
      <c r="C2543" s="22">
        <v>44</v>
      </c>
      <c r="D2543" s="27">
        <v>3.2246294035022499E-6</v>
      </c>
      <c r="E2543" s="22">
        <v>182291102</v>
      </c>
      <c r="F2543" s="22" t="s">
        <v>2498</v>
      </c>
      <c r="G2543" s="22" t="s">
        <v>2499</v>
      </c>
      <c r="H2543" s="22">
        <v>6466.4829153664896</v>
      </c>
      <c r="I2543" s="24">
        <f>'EVM CPZ List'!$D2543*'EVM CPZ List'!$C2543</f>
        <v>1.4188369375409899E-4</v>
      </c>
      <c r="J2543" s="25">
        <f>INDEX('Pivot of Risk Data'!A:A,MATCH('EVM CPZ List'!$B2543,'Pivot of Risk Data'!B:B,0),1)</f>
        <v>2501</v>
      </c>
      <c r="K2543" s="22">
        <f>0.000621371*'EVM CPZ List'!$H2543</f>
        <v>4.0180849556041913</v>
      </c>
      <c r="L2543" s="22">
        <f>L2542+'EVM CPZ List'!$K2543</f>
        <v>25121.798752684488</v>
      </c>
      <c r="M2543" s="22">
        <f>M2542-'EVM CPZ List'!$I2543</f>
        <v>1.4263778083946422E-2</v>
      </c>
      <c r="N2543" s="7" t="e">
        <f>INDEX('2021 Certified EVM Plan'!G:G,MATCH(B2543,'2021 Certified EVM Plan'!E:E,0))</f>
        <v>#N/A</v>
      </c>
      <c r="O2543" s="7" t="e">
        <f>INDEX('2021 Certified EVM Plan'!M:M,MATCH(B2543,'2021 Certified EVM Plan'!E:E,0))</f>
        <v>#N/A</v>
      </c>
      <c r="P2543" s="7">
        <f t="shared" si="39"/>
        <v>1</v>
      </c>
      <c r="Q2543" s="26" t="e">
        <f>IF(INDEX('2021 Certified EVM Plan'!H:H,MATCH(B2543,'2021 Certified EVM Plan'!E:E,0))=1,M2543,#N/A)</f>
        <v>#N/A</v>
      </c>
      <c r="R2543" s="26" t="e">
        <f>IF(INDEX('2021 Certified EVM Plan'!J:J,MATCH(B2543,'2021 Certified EVM Plan'!E:E,0))=1,M2543,#N/A)</f>
        <v>#N/A</v>
      </c>
      <c r="S2543" s="26" t="e">
        <f>IF(INDEX('2021 Certified EVM Plan'!K:K,MATCH(B2543,'2021 Certified EVM Plan'!E:E,0))=1,M2543,#N/A)</f>
        <v>#N/A</v>
      </c>
    </row>
    <row r="2544" spans="1:19" x14ac:dyDescent="0.25">
      <c r="A2544" s="22" t="s">
        <v>964</v>
      </c>
      <c r="B2544" s="22">
        <v>4496</v>
      </c>
      <c r="C2544" s="22">
        <v>21</v>
      </c>
      <c r="D2544" s="27">
        <v>3.2055412916020702E-6</v>
      </c>
      <c r="E2544" s="22">
        <v>42271104</v>
      </c>
      <c r="F2544" s="22" t="s">
        <v>1171</v>
      </c>
      <c r="G2544" s="22" t="s">
        <v>1484</v>
      </c>
      <c r="H2544" s="22">
        <v>3056.6341361499199</v>
      </c>
      <c r="I2544" s="24">
        <f>'EVM CPZ List'!$D2544*'EVM CPZ List'!$C2544</f>
        <v>6.7316367123643474E-5</v>
      </c>
      <c r="J2544" s="25">
        <f>INDEX('Pivot of Risk Data'!A:A,MATCH('EVM CPZ List'!$B2544,'Pivot of Risk Data'!B:B,0),1)</f>
        <v>2502</v>
      </c>
      <c r="K2544" s="22">
        <f>0.000621371*'EVM CPZ List'!$H2544</f>
        <v>1.8993038098136119</v>
      </c>
      <c r="L2544" s="22">
        <f>L2543+'EVM CPZ List'!$K2544</f>
        <v>25123.698056494301</v>
      </c>
      <c r="M2544" s="22">
        <f>M2543-'EVM CPZ List'!$I2544</f>
        <v>1.4196461716822779E-2</v>
      </c>
      <c r="N2544" s="7" t="e">
        <f>INDEX('2021 Certified EVM Plan'!G:G,MATCH(B2544,'2021 Certified EVM Plan'!E:E,0))</f>
        <v>#N/A</v>
      </c>
      <c r="O2544" s="7" t="e">
        <f>INDEX('2021 Certified EVM Plan'!M:M,MATCH(B2544,'2021 Certified EVM Plan'!E:E,0))</f>
        <v>#N/A</v>
      </c>
      <c r="P2544" s="7">
        <f t="shared" si="39"/>
        <v>1</v>
      </c>
      <c r="Q2544" s="26" t="e">
        <f>IF(INDEX('2021 Certified EVM Plan'!H:H,MATCH(B2544,'2021 Certified EVM Plan'!E:E,0))=1,M2544,#N/A)</f>
        <v>#N/A</v>
      </c>
      <c r="R2544" s="26" t="e">
        <f>IF(INDEX('2021 Certified EVM Plan'!J:J,MATCH(B2544,'2021 Certified EVM Plan'!E:E,0))=1,M2544,#N/A)</f>
        <v>#N/A</v>
      </c>
      <c r="S2544" s="26" t="e">
        <f>IF(INDEX('2021 Certified EVM Plan'!K:K,MATCH(B2544,'2021 Certified EVM Plan'!E:E,0))=1,M2544,#N/A)</f>
        <v>#N/A</v>
      </c>
    </row>
    <row r="2545" spans="1:19" x14ac:dyDescent="0.25">
      <c r="A2545" s="22" t="s">
        <v>2906</v>
      </c>
      <c r="B2545" s="22">
        <v>1202</v>
      </c>
      <c r="C2545" s="22">
        <v>13</v>
      </c>
      <c r="D2545" s="27">
        <v>3.2020928735438401E-6</v>
      </c>
      <c r="E2545" s="22">
        <v>13801103</v>
      </c>
      <c r="F2545" s="22" t="s">
        <v>3280</v>
      </c>
      <c r="G2545" s="22" t="s">
        <v>3281</v>
      </c>
      <c r="H2545" s="22">
        <v>1121.0612489233799</v>
      </c>
      <c r="I2545" s="24">
        <f>'EVM CPZ List'!$D2545*'EVM CPZ List'!$C2545</f>
        <v>4.1627207356069923E-5</v>
      </c>
      <c r="J2545" s="25">
        <f>INDEX('Pivot of Risk Data'!A:A,MATCH('EVM CPZ List'!$B2545,'Pivot of Risk Data'!B:B,0),1)</f>
        <v>2503</v>
      </c>
      <c r="K2545" s="22">
        <f>0.000621371*'EVM CPZ List'!$H2545</f>
        <v>0.69659494930476951</v>
      </c>
      <c r="L2545" s="22">
        <f>L2544+'EVM CPZ List'!$K2545</f>
        <v>25124.394651443607</v>
      </c>
      <c r="M2545" s="22">
        <f>M2544-'EVM CPZ List'!$I2545</f>
        <v>1.4154834509466708E-2</v>
      </c>
      <c r="N2545" s="7" t="e">
        <f>INDEX('2021 Certified EVM Plan'!G:G,MATCH(B2545,'2021 Certified EVM Plan'!E:E,0))</f>
        <v>#N/A</v>
      </c>
      <c r="O2545" s="7" t="e">
        <f>INDEX('2021 Certified EVM Plan'!M:M,MATCH(B2545,'2021 Certified EVM Plan'!E:E,0))</f>
        <v>#N/A</v>
      </c>
      <c r="P2545" s="7">
        <f t="shared" si="39"/>
        <v>1</v>
      </c>
      <c r="Q2545" s="26" t="e">
        <f>IF(INDEX('2021 Certified EVM Plan'!H:H,MATCH(B2545,'2021 Certified EVM Plan'!E:E,0))=1,M2545,#N/A)</f>
        <v>#N/A</v>
      </c>
      <c r="R2545" s="26" t="e">
        <f>IF(INDEX('2021 Certified EVM Plan'!J:J,MATCH(B2545,'2021 Certified EVM Plan'!E:E,0))=1,M2545,#N/A)</f>
        <v>#N/A</v>
      </c>
      <c r="S2545" s="26" t="e">
        <f>IF(INDEX('2021 Certified EVM Plan'!K:K,MATCH(B2545,'2021 Certified EVM Plan'!E:E,0))=1,M2545,#N/A)</f>
        <v>#N/A</v>
      </c>
    </row>
    <row r="2546" spans="1:19" x14ac:dyDescent="0.25">
      <c r="A2546" s="22" t="s">
        <v>2906</v>
      </c>
      <c r="B2546" s="22">
        <v>8711</v>
      </c>
      <c r="C2546" s="22">
        <v>13</v>
      </c>
      <c r="D2546" s="27">
        <v>3.1945219872505599E-6</v>
      </c>
      <c r="E2546" s="22">
        <v>13532224</v>
      </c>
      <c r="F2546" s="22" t="s">
        <v>3207</v>
      </c>
      <c r="G2546" s="22" t="s">
        <v>3208</v>
      </c>
      <c r="H2546" s="22">
        <v>1334.4521943541099</v>
      </c>
      <c r="I2546" s="24">
        <f>'EVM CPZ List'!$D2546*'EVM CPZ List'!$C2546</f>
        <v>4.1528785834257278E-5</v>
      </c>
      <c r="J2546" s="25">
        <f>INDEX('Pivot of Risk Data'!A:A,MATCH('EVM CPZ List'!$B2546,'Pivot of Risk Data'!B:B,0),1)</f>
        <v>2504</v>
      </c>
      <c r="K2546" s="22">
        <f>0.000621371*'EVM CPZ List'!$H2546</f>
        <v>0.82918989445800761</v>
      </c>
      <c r="L2546" s="22">
        <f>L2545+'EVM CPZ List'!$K2546</f>
        <v>25125.223841338066</v>
      </c>
      <c r="M2546" s="22">
        <f>M2545-'EVM CPZ List'!$I2546</f>
        <v>1.411330572363245E-2</v>
      </c>
      <c r="N2546" s="7" t="e">
        <f>INDEX('2021 Certified EVM Plan'!G:G,MATCH(B2546,'2021 Certified EVM Plan'!E:E,0))</f>
        <v>#N/A</v>
      </c>
      <c r="O2546" s="7" t="e">
        <f>INDEX('2021 Certified EVM Plan'!M:M,MATCH(B2546,'2021 Certified EVM Plan'!E:E,0))</f>
        <v>#N/A</v>
      </c>
      <c r="P2546" s="7">
        <f t="shared" si="39"/>
        <v>1</v>
      </c>
      <c r="Q2546" s="26" t="e">
        <f>IF(INDEX('2021 Certified EVM Plan'!H:H,MATCH(B2546,'2021 Certified EVM Plan'!E:E,0))=1,M2546,#N/A)</f>
        <v>#N/A</v>
      </c>
      <c r="R2546" s="26" t="e">
        <f>IF(INDEX('2021 Certified EVM Plan'!J:J,MATCH(B2546,'2021 Certified EVM Plan'!E:E,0))=1,M2546,#N/A)</f>
        <v>#N/A</v>
      </c>
      <c r="S2546" s="26" t="e">
        <f>IF(INDEX('2021 Certified EVM Plan'!K:K,MATCH(B2546,'2021 Certified EVM Plan'!E:E,0))=1,M2546,#N/A)</f>
        <v>#N/A</v>
      </c>
    </row>
    <row r="2547" spans="1:19" x14ac:dyDescent="0.25">
      <c r="A2547" s="22" t="s">
        <v>2906</v>
      </c>
      <c r="B2547" s="22">
        <v>1136</v>
      </c>
      <c r="C2547" s="22">
        <v>4</v>
      </c>
      <c r="D2547" s="27">
        <v>3.19384258178677E-6</v>
      </c>
      <c r="E2547" s="22">
        <v>13801105</v>
      </c>
      <c r="F2547" s="22" t="s">
        <v>3118</v>
      </c>
      <c r="G2547" s="22" t="s">
        <v>3119</v>
      </c>
      <c r="H2547" s="22">
        <v>320.26609068466598</v>
      </c>
      <c r="I2547" s="24">
        <f>'EVM CPZ List'!$D2547*'EVM CPZ List'!$C2547</f>
        <v>1.277537032714708E-5</v>
      </c>
      <c r="J2547" s="25">
        <f>INDEX('Pivot of Risk Data'!A:A,MATCH('EVM CPZ List'!$B2547,'Pivot of Risk Data'!B:B,0),1)</f>
        <v>2505</v>
      </c>
      <c r="K2547" s="22">
        <f>0.000621371*'EVM CPZ List'!$H2547</f>
        <v>0.1990040610348216</v>
      </c>
      <c r="L2547" s="22">
        <f>L2546+'EVM CPZ List'!$K2547</f>
        <v>25125.422845399102</v>
      </c>
      <c r="M2547" s="22">
        <f>M2546-'EVM CPZ List'!$I2547</f>
        <v>1.4100530353305303E-2</v>
      </c>
      <c r="N2547" s="7" t="e">
        <f>INDEX('2021 Certified EVM Plan'!G:G,MATCH(B2547,'2021 Certified EVM Plan'!E:E,0))</f>
        <v>#N/A</v>
      </c>
      <c r="O2547" s="7" t="e">
        <f>INDEX('2021 Certified EVM Plan'!M:M,MATCH(B2547,'2021 Certified EVM Plan'!E:E,0))</f>
        <v>#N/A</v>
      </c>
      <c r="P2547" s="7">
        <f t="shared" si="39"/>
        <v>1</v>
      </c>
      <c r="Q2547" s="26" t="e">
        <f>IF(INDEX('2021 Certified EVM Plan'!H:H,MATCH(B2547,'2021 Certified EVM Plan'!E:E,0))=1,M2547,#N/A)</f>
        <v>#N/A</v>
      </c>
      <c r="R2547" s="26" t="e">
        <f>IF(INDEX('2021 Certified EVM Plan'!J:J,MATCH(B2547,'2021 Certified EVM Plan'!E:E,0))=1,M2547,#N/A)</f>
        <v>#N/A</v>
      </c>
      <c r="S2547" s="26" t="e">
        <f>IF(INDEX('2021 Certified EVM Plan'!K:K,MATCH(B2547,'2021 Certified EVM Plan'!E:E,0))=1,M2547,#N/A)</f>
        <v>#N/A</v>
      </c>
    </row>
    <row r="2548" spans="1:19" x14ac:dyDescent="0.25">
      <c r="A2548" s="22" t="s">
        <v>2906</v>
      </c>
      <c r="B2548" s="22">
        <v>2507</v>
      </c>
      <c r="C2548" s="22">
        <v>6</v>
      </c>
      <c r="D2548" s="27">
        <v>3.1845934168423601E-6</v>
      </c>
      <c r="E2548" s="22">
        <v>13432207</v>
      </c>
      <c r="F2548" s="22" t="s">
        <v>3197</v>
      </c>
      <c r="G2548" s="22" t="s">
        <v>3297</v>
      </c>
      <c r="H2548" s="22">
        <v>1241.47527446566</v>
      </c>
      <c r="I2548" s="24">
        <f>'EVM CPZ List'!$D2548*'EVM CPZ List'!$C2548</f>
        <v>1.9107560501054161E-5</v>
      </c>
      <c r="J2548" s="25">
        <f>INDEX('Pivot of Risk Data'!A:A,MATCH('EVM CPZ List'!$B2548,'Pivot of Risk Data'!B:B,0),1)</f>
        <v>2506</v>
      </c>
      <c r="K2548" s="22">
        <f>0.000621371*'EVM CPZ List'!$H2548</f>
        <v>0.77141673277000167</v>
      </c>
      <c r="L2548" s="22">
        <f>L2547+'EVM CPZ List'!$K2548</f>
        <v>25126.19426213187</v>
      </c>
      <c r="M2548" s="22">
        <f>M2547-'EVM CPZ List'!$I2548</f>
        <v>1.4081422792804249E-2</v>
      </c>
      <c r="N2548" s="7" t="e">
        <f>INDEX('2021 Certified EVM Plan'!G:G,MATCH(B2548,'2021 Certified EVM Plan'!E:E,0))</f>
        <v>#N/A</v>
      </c>
      <c r="O2548" s="7" t="e">
        <f>INDEX('2021 Certified EVM Plan'!M:M,MATCH(B2548,'2021 Certified EVM Plan'!E:E,0))</f>
        <v>#N/A</v>
      </c>
      <c r="P2548" s="7">
        <f t="shared" si="39"/>
        <v>1</v>
      </c>
      <c r="Q2548" s="26" t="e">
        <f>IF(INDEX('2021 Certified EVM Plan'!H:H,MATCH(B2548,'2021 Certified EVM Plan'!E:E,0))=1,M2548,#N/A)</f>
        <v>#N/A</v>
      </c>
      <c r="R2548" s="26" t="e">
        <f>IF(INDEX('2021 Certified EVM Plan'!J:J,MATCH(B2548,'2021 Certified EVM Plan'!E:E,0))=1,M2548,#N/A)</f>
        <v>#N/A</v>
      </c>
      <c r="S2548" s="26" t="e">
        <f>IF(INDEX('2021 Certified EVM Plan'!K:K,MATCH(B2548,'2021 Certified EVM Plan'!E:E,0))=1,M2548,#N/A)</f>
        <v>#N/A</v>
      </c>
    </row>
    <row r="2549" spans="1:19" x14ac:dyDescent="0.25">
      <c r="A2549" s="22" t="s">
        <v>2906</v>
      </c>
      <c r="B2549" s="22">
        <v>522</v>
      </c>
      <c r="C2549" s="22">
        <v>3</v>
      </c>
      <c r="D2549" s="27">
        <v>3.1821793710225201E-6</v>
      </c>
      <c r="E2549" s="22">
        <v>42011109</v>
      </c>
      <c r="F2549" s="22" t="s">
        <v>3046</v>
      </c>
      <c r="G2549" s="22" t="s">
        <v>3047</v>
      </c>
      <c r="H2549" s="22">
        <v>8200.6280719898405</v>
      </c>
      <c r="I2549" s="24">
        <f>'EVM CPZ List'!$D2549*'EVM CPZ List'!$C2549</f>
        <v>9.5465381130675598E-6</v>
      </c>
      <c r="J2549" s="25">
        <f>INDEX('Pivot of Risk Data'!A:A,MATCH('EVM CPZ List'!$B2549,'Pivot of Risk Data'!B:B,0),1)</f>
        <v>2507</v>
      </c>
      <c r="K2549" s="22">
        <f>0.000621371*'EVM CPZ List'!$H2549</f>
        <v>5.0956324657203993</v>
      </c>
      <c r="L2549" s="22">
        <f>L2548+'EVM CPZ List'!$K2549</f>
        <v>25131.28989459759</v>
      </c>
      <c r="M2549" s="22">
        <f>M2548-'EVM CPZ List'!$I2549</f>
        <v>1.4071876254691182E-2</v>
      </c>
      <c r="N2549" s="7" t="e">
        <f>INDEX('2021 Certified EVM Plan'!G:G,MATCH(B2549,'2021 Certified EVM Plan'!E:E,0))</f>
        <v>#N/A</v>
      </c>
      <c r="O2549" s="7" t="e">
        <f>INDEX('2021 Certified EVM Plan'!M:M,MATCH(B2549,'2021 Certified EVM Plan'!E:E,0))</f>
        <v>#N/A</v>
      </c>
      <c r="P2549" s="7">
        <f t="shared" si="39"/>
        <v>1</v>
      </c>
      <c r="Q2549" s="26" t="e">
        <f>IF(INDEX('2021 Certified EVM Plan'!H:H,MATCH(B2549,'2021 Certified EVM Plan'!E:E,0))=1,M2549,#N/A)</f>
        <v>#N/A</v>
      </c>
      <c r="R2549" s="26" t="e">
        <f>IF(INDEX('2021 Certified EVM Plan'!J:J,MATCH(B2549,'2021 Certified EVM Plan'!E:E,0))=1,M2549,#N/A)</f>
        <v>#N/A</v>
      </c>
      <c r="S2549" s="26" t="e">
        <f>IF(INDEX('2021 Certified EVM Plan'!K:K,MATCH(B2549,'2021 Certified EVM Plan'!E:E,0))=1,M2549,#N/A)</f>
        <v>#N/A</v>
      </c>
    </row>
    <row r="2550" spans="1:19" x14ac:dyDescent="0.25">
      <c r="A2550" s="22" t="s">
        <v>2195</v>
      </c>
      <c r="B2550" s="22">
        <v>7461</v>
      </c>
      <c r="C2550" s="22">
        <v>6</v>
      </c>
      <c r="D2550" s="27">
        <v>3.1688269318400898E-6</v>
      </c>
      <c r="E2550" s="22">
        <v>182381101</v>
      </c>
      <c r="F2550" s="22" t="s">
        <v>2587</v>
      </c>
      <c r="G2550" s="22" t="s">
        <v>2588</v>
      </c>
      <c r="H2550" s="22">
        <v>274.47833168618001</v>
      </c>
      <c r="I2550" s="24">
        <f>'EVM CPZ List'!$D2550*'EVM CPZ List'!$C2550</f>
        <v>1.9012961591040538E-5</v>
      </c>
      <c r="J2550" s="25">
        <f>INDEX('Pivot of Risk Data'!A:A,MATCH('EVM CPZ List'!$B2550,'Pivot of Risk Data'!B:B,0),1)</f>
        <v>2508</v>
      </c>
      <c r="K2550" s="22">
        <f>0.000621371*'EVM CPZ List'!$H2550</f>
        <v>0.17055287543817335</v>
      </c>
      <c r="L2550" s="22">
        <f>L2549+'EVM CPZ List'!$K2550</f>
        <v>25131.460447473029</v>
      </c>
      <c r="M2550" s="22">
        <f>M2549-'EVM CPZ List'!$I2550</f>
        <v>1.4052863293100142E-2</v>
      </c>
      <c r="N2550" s="7" t="e">
        <f>INDEX('2021 Certified EVM Plan'!G:G,MATCH(B2550,'2021 Certified EVM Plan'!E:E,0))</f>
        <v>#N/A</v>
      </c>
      <c r="O2550" s="7" t="e">
        <f>INDEX('2021 Certified EVM Plan'!M:M,MATCH(B2550,'2021 Certified EVM Plan'!E:E,0))</f>
        <v>#N/A</v>
      </c>
      <c r="P2550" s="7">
        <f t="shared" si="39"/>
        <v>1</v>
      </c>
      <c r="Q2550" s="26" t="e">
        <f>IF(INDEX('2021 Certified EVM Plan'!H:H,MATCH(B2550,'2021 Certified EVM Plan'!E:E,0))=1,M2550,#N/A)</f>
        <v>#N/A</v>
      </c>
      <c r="R2550" s="26" t="e">
        <f>IF(INDEX('2021 Certified EVM Plan'!J:J,MATCH(B2550,'2021 Certified EVM Plan'!E:E,0))=1,M2550,#N/A)</f>
        <v>#N/A</v>
      </c>
      <c r="S2550" s="26" t="e">
        <f>IF(INDEX('2021 Certified EVM Plan'!K:K,MATCH(B2550,'2021 Certified EVM Plan'!E:E,0))=1,M2550,#N/A)</f>
        <v>#N/A</v>
      </c>
    </row>
    <row r="2551" spans="1:19" x14ac:dyDescent="0.25">
      <c r="A2551" s="22" t="s">
        <v>2906</v>
      </c>
      <c r="B2551" s="22">
        <v>1469</v>
      </c>
      <c r="C2551" s="22">
        <v>35</v>
      </c>
      <c r="D2551" s="27">
        <v>3.1108681929310399E-6</v>
      </c>
      <c r="E2551" s="22">
        <v>42011101</v>
      </c>
      <c r="F2551" s="22" t="s">
        <v>3189</v>
      </c>
      <c r="G2551" s="22" t="s">
        <v>3347</v>
      </c>
      <c r="H2551" s="22">
        <v>3967.8905125741398</v>
      </c>
      <c r="I2551" s="24">
        <f>'EVM CPZ List'!$D2551*'EVM CPZ List'!$C2551</f>
        <v>1.0888038675258639E-4</v>
      </c>
      <c r="J2551" s="25">
        <f>INDEX('Pivot of Risk Data'!A:A,MATCH('EVM CPZ List'!$B2551,'Pivot of Risk Data'!B:B,0),1)</f>
        <v>2509</v>
      </c>
      <c r="K2551" s="22">
        <f>0.000621371*'EVM CPZ List'!$H2551</f>
        <v>2.4655320956887059</v>
      </c>
      <c r="L2551" s="22">
        <f>L2550+'EVM CPZ List'!$K2551</f>
        <v>25133.925979568718</v>
      </c>
      <c r="M2551" s="22">
        <f>M2550-'EVM CPZ List'!$I2551</f>
        <v>1.3943982906347555E-2</v>
      </c>
      <c r="N2551" s="7" t="e">
        <f>INDEX('2021 Certified EVM Plan'!G:G,MATCH(B2551,'2021 Certified EVM Plan'!E:E,0))</f>
        <v>#N/A</v>
      </c>
      <c r="O2551" s="7" t="e">
        <f>INDEX('2021 Certified EVM Plan'!M:M,MATCH(B2551,'2021 Certified EVM Plan'!E:E,0))</f>
        <v>#N/A</v>
      </c>
      <c r="P2551" s="7">
        <f t="shared" si="39"/>
        <v>1</v>
      </c>
      <c r="Q2551" s="26" t="e">
        <f>IF(INDEX('2021 Certified EVM Plan'!H:H,MATCH(B2551,'2021 Certified EVM Plan'!E:E,0))=1,M2551,#N/A)</f>
        <v>#N/A</v>
      </c>
      <c r="R2551" s="26" t="e">
        <f>IF(INDEX('2021 Certified EVM Plan'!J:J,MATCH(B2551,'2021 Certified EVM Plan'!E:E,0))=1,M2551,#N/A)</f>
        <v>#N/A</v>
      </c>
      <c r="S2551" s="26" t="e">
        <f>IF(INDEX('2021 Certified EVM Plan'!K:K,MATCH(B2551,'2021 Certified EVM Plan'!E:E,0))=1,M2551,#N/A)</f>
        <v>#N/A</v>
      </c>
    </row>
    <row r="2552" spans="1:19" x14ac:dyDescent="0.25">
      <c r="A2552" s="22" t="s">
        <v>2195</v>
      </c>
      <c r="B2552" s="22">
        <v>1253</v>
      </c>
      <c r="C2552" s="22">
        <v>191</v>
      </c>
      <c r="D2552" s="27">
        <v>3.0702533922105199E-6</v>
      </c>
      <c r="E2552" s="22">
        <v>82021107</v>
      </c>
      <c r="F2552" s="22" t="s">
        <v>2373</v>
      </c>
      <c r="G2552" s="22" t="s">
        <v>2545</v>
      </c>
      <c r="H2552" s="22">
        <v>24420.956384339399</v>
      </c>
      <c r="I2552" s="24">
        <f>'EVM CPZ List'!$D2552*'EVM CPZ List'!$C2552</f>
        <v>5.8641839791220927E-4</v>
      </c>
      <c r="J2552" s="25">
        <f>INDEX('Pivot of Risk Data'!A:A,MATCH('EVM CPZ List'!$B2552,'Pivot of Risk Data'!B:B,0),1)</f>
        <v>2510</v>
      </c>
      <c r="K2552" s="22">
        <f>0.000621371*'EVM CPZ List'!$H2552</f>
        <v>15.174474089493357</v>
      </c>
      <c r="L2552" s="22">
        <f>L2551+'EVM CPZ List'!$K2552</f>
        <v>25149.100453658211</v>
      </c>
      <c r="M2552" s="22">
        <f>M2551-'EVM CPZ List'!$I2552</f>
        <v>1.3357564508435345E-2</v>
      </c>
      <c r="N2552" s="7" t="e">
        <f>INDEX('2021 Certified EVM Plan'!G:G,MATCH(B2552,'2021 Certified EVM Plan'!E:E,0))</f>
        <v>#N/A</v>
      </c>
      <c r="O2552" s="7" t="e">
        <f>INDEX('2021 Certified EVM Plan'!M:M,MATCH(B2552,'2021 Certified EVM Plan'!E:E,0))</f>
        <v>#N/A</v>
      </c>
      <c r="P2552" s="7">
        <f t="shared" si="39"/>
        <v>1</v>
      </c>
      <c r="Q2552" s="26" t="e">
        <f>IF(INDEX('2021 Certified EVM Plan'!H:H,MATCH(B2552,'2021 Certified EVM Plan'!E:E,0))=1,M2552,#N/A)</f>
        <v>#N/A</v>
      </c>
      <c r="R2552" s="26" t="e">
        <f>IF(INDEX('2021 Certified EVM Plan'!J:J,MATCH(B2552,'2021 Certified EVM Plan'!E:E,0))=1,M2552,#N/A)</f>
        <v>#N/A</v>
      </c>
      <c r="S2552" s="26" t="e">
        <f>IF(INDEX('2021 Certified EVM Plan'!K:K,MATCH(B2552,'2021 Certified EVM Plan'!E:E,0))=1,M2552,#N/A)</f>
        <v>#N/A</v>
      </c>
    </row>
    <row r="2553" spans="1:19" x14ac:dyDescent="0.25">
      <c r="A2553" s="22" t="s">
        <v>2906</v>
      </c>
      <c r="B2553" s="22">
        <v>7941</v>
      </c>
      <c r="C2553" s="22">
        <v>1</v>
      </c>
      <c r="D2553" s="27">
        <v>3.06677676597569E-6</v>
      </c>
      <c r="E2553" s="22">
        <v>42481105</v>
      </c>
      <c r="F2553" s="22" t="s">
        <v>1263</v>
      </c>
      <c r="G2553" s="22">
        <v>1943</v>
      </c>
      <c r="H2553" s="22">
        <v>1959.96299528295</v>
      </c>
      <c r="I2553" s="24">
        <f>'EVM CPZ List'!$D2553*'EVM CPZ List'!$C2553</f>
        <v>3.06677676597569E-6</v>
      </c>
      <c r="J2553" s="25">
        <f>INDEX('Pivot of Risk Data'!A:A,MATCH('EVM CPZ List'!$B2553,'Pivot of Risk Data'!B:B,0),1)</f>
        <v>2511</v>
      </c>
      <c r="K2553" s="22">
        <f>0.000621371*'EVM CPZ List'!$H2553</f>
        <v>1.217864166341962</v>
      </c>
      <c r="L2553" s="22">
        <f>L2552+'EVM CPZ List'!$K2553</f>
        <v>25150.318317824553</v>
      </c>
      <c r="M2553" s="22">
        <f>M2552-'EVM CPZ List'!$I2553</f>
        <v>1.3354497731669369E-2</v>
      </c>
      <c r="N2553" s="7" t="e">
        <f>INDEX('2021 Certified EVM Plan'!G:G,MATCH(B2553,'2021 Certified EVM Plan'!E:E,0))</f>
        <v>#N/A</v>
      </c>
      <c r="O2553" s="7" t="e">
        <f>INDEX('2021 Certified EVM Plan'!M:M,MATCH(B2553,'2021 Certified EVM Plan'!E:E,0))</f>
        <v>#N/A</v>
      </c>
      <c r="P2553" s="7">
        <f t="shared" si="39"/>
        <v>1</v>
      </c>
      <c r="Q2553" s="26" t="e">
        <f>IF(INDEX('2021 Certified EVM Plan'!H:H,MATCH(B2553,'2021 Certified EVM Plan'!E:E,0))=1,M2553,#N/A)</f>
        <v>#N/A</v>
      </c>
      <c r="R2553" s="26" t="e">
        <f>IF(INDEX('2021 Certified EVM Plan'!J:J,MATCH(B2553,'2021 Certified EVM Plan'!E:E,0))=1,M2553,#N/A)</f>
        <v>#N/A</v>
      </c>
      <c r="S2553" s="26" t="e">
        <f>IF(INDEX('2021 Certified EVM Plan'!K:K,MATCH(B2553,'2021 Certified EVM Plan'!E:E,0))=1,M2553,#N/A)</f>
        <v>#N/A</v>
      </c>
    </row>
    <row r="2554" spans="1:19" x14ac:dyDescent="0.25">
      <c r="A2554" s="22" t="s">
        <v>2906</v>
      </c>
      <c r="B2554" s="22">
        <v>4226</v>
      </c>
      <c r="C2554" s="22">
        <v>8</v>
      </c>
      <c r="D2554" s="27">
        <v>3.0659313230636702E-6</v>
      </c>
      <c r="E2554" s="22">
        <v>42211104</v>
      </c>
      <c r="F2554" s="22" t="s">
        <v>1669</v>
      </c>
      <c r="G2554" s="22" t="s">
        <v>3299</v>
      </c>
      <c r="H2554" s="22">
        <v>722.77707430242697</v>
      </c>
      <c r="I2554" s="24">
        <f>'EVM CPZ List'!$D2554*'EVM CPZ List'!$C2554</f>
        <v>2.4527450584509361E-5</v>
      </c>
      <c r="J2554" s="25">
        <f>INDEX('Pivot of Risk Data'!A:A,MATCH('EVM CPZ List'!$B2554,'Pivot of Risk Data'!B:B,0),1)</f>
        <v>2512</v>
      </c>
      <c r="K2554" s="22">
        <f>0.000621371*'EVM CPZ List'!$H2554</f>
        <v>0.44911271343637338</v>
      </c>
      <c r="L2554" s="22">
        <f>L2553+'EVM CPZ List'!$K2554</f>
        <v>25150.767430537988</v>
      </c>
      <c r="M2554" s="22">
        <f>M2553-'EVM CPZ List'!$I2554</f>
        <v>1.332997028108486E-2</v>
      </c>
      <c r="N2554" s="7" t="e">
        <f>INDEX('2021 Certified EVM Plan'!G:G,MATCH(B2554,'2021 Certified EVM Plan'!E:E,0))</f>
        <v>#N/A</v>
      </c>
      <c r="O2554" s="7" t="e">
        <f>INDEX('2021 Certified EVM Plan'!M:M,MATCH(B2554,'2021 Certified EVM Plan'!E:E,0))</f>
        <v>#N/A</v>
      </c>
      <c r="P2554" s="7">
        <f t="shared" si="39"/>
        <v>1</v>
      </c>
      <c r="Q2554" s="26" t="e">
        <f>IF(INDEX('2021 Certified EVM Plan'!H:H,MATCH(B2554,'2021 Certified EVM Plan'!E:E,0))=1,M2554,#N/A)</f>
        <v>#N/A</v>
      </c>
      <c r="R2554" s="26" t="e">
        <f>IF(INDEX('2021 Certified EVM Plan'!J:J,MATCH(B2554,'2021 Certified EVM Plan'!E:E,0))=1,M2554,#N/A)</f>
        <v>#N/A</v>
      </c>
      <c r="S2554" s="26" t="e">
        <f>IF(INDEX('2021 Certified EVM Plan'!K:K,MATCH(B2554,'2021 Certified EVM Plan'!E:E,0))=1,M2554,#N/A)</f>
        <v>#N/A</v>
      </c>
    </row>
    <row r="2555" spans="1:19" x14ac:dyDescent="0.25">
      <c r="A2555" s="22" t="s">
        <v>2195</v>
      </c>
      <c r="B2555" s="22">
        <v>7585</v>
      </c>
      <c r="C2555" s="22">
        <v>45</v>
      </c>
      <c r="D2555" s="27">
        <v>3.0645479019717298E-6</v>
      </c>
      <c r="E2555" s="22">
        <v>83371115</v>
      </c>
      <c r="F2555" s="22" t="s">
        <v>2768</v>
      </c>
      <c r="G2555" s="22" t="s">
        <v>2769</v>
      </c>
      <c r="H2555" s="22">
        <v>4697.8741444623902</v>
      </c>
      <c r="I2555" s="24">
        <f>'EVM CPZ List'!$D2555*'EVM CPZ List'!$C2555</f>
        <v>1.3790465558872784E-4</v>
      </c>
      <c r="J2555" s="25">
        <f>INDEX('Pivot of Risk Data'!A:A,MATCH('EVM CPZ List'!$B2555,'Pivot of Risk Data'!B:B,0),1)</f>
        <v>2513</v>
      </c>
      <c r="K2555" s="22">
        <f>0.000621371*'EVM CPZ List'!$H2555</f>
        <v>2.9191227550187397</v>
      </c>
      <c r="L2555" s="22">
        <f>L2554+'EVM CPZ List'!$K2555</f>
        <v>25153.686553293006</v>
      </c>
      <c r="M2555" s="22">
        <f>M2554-'EVM CPZ List'!$I2555</f>
        <v>1.3192065625496132E-2</v>
      </c>
      <c r="N2555" s="7" t="e">
        <f>INDEX('2021 Certified EVM Plan'!G:G,MATCH(B2555,'2021 Certified EVM Plan'!E:E,0))</f>
        <v>#N/A</v>
      </c>
      <c r="O2555" s="7" t="e">
        <f>INDEX('2021 Certified EVM Plan'!M:M,MATCH(B2555,'2021 Certified EVM Plan'!E:E,0))</f>
        <v>#N/A</v>
      </c>
      <c r="P2555" s="7">
        <f t="shared" si="39"/>
        <v>1</v>
      </c>
      <c r="Q2555" s="26" t="e">
        <f>IF(INDEX('2021 Certified EVM Plan'!H:H,MATCH(B2555,'2021 Certified EVM Plan'!E:E,0))=1,M2555,#N/A)</f>
        <v>#N/A</v>
      </c>
      <c r="R2555" s="26" t="e">
        <f>IF(INDEX('2021 Certified EVM Plan'!J:J,MATCH(B2555,'2021 Certified EVM Plan'!E:E,0))=1,M2555,#N/A)</f>
        <v>#N/A</v>
      </c>
      <c r="S2555" s="26" t="e">
        <f>IF(INDEX('2021 Certified EVM Plan'!K:K,MATCH(B2555,'2021 Certified EVM Plan'!E:E,0))=1,M2555,#N/A)</f>
        <v>#N/A</v>
      </c>
    </row>
    <row r="2556" spans="1:19" x14ac:dyDescent="0.25">
      <c r="A2556" s="22" t="s">
        <v>2906</v>
      </c>
      <c r="B2556" s="22">
        <v>7080</v>
      </c>
      <c r="C2556" s="22">
        <v>11</v>
      </c>
      <c r="D2556" s="27">
        <v>3.02491083715618E-6</v>
      </c>
      <c r="E2556" s="22">
        <v>14091108</v>
      </c>
      <c r="F2556" s="22" t="s">
        <v>3066</v>
      </c>
      <c r="G2556" s="22" t="s">
        <v>3481</v>
      </c>
      <c r="H2556" s="22">
        <v>1166.5861196097201</v>
      </c>
      <c r="I2556" s="24">
        <f>'EVM CPZ List'!$D2556*'EVM CPZ List'!$C2556</f>
        <v>3.3274019208717984E-5</v>
      </c>
      <c r="J2556" s="25">
        <f>INDEX('Pivot of Risk Data'!A:A,MATCH('EVM CPZ List'!$B2556,'Pivot of Risk Data'!B:B,0),1)</f>
        <v>2514</v>
      </c>
      <c r="K2556" s="22">
        <f>0.000621371*'EVM CPZ List'!$H2556</f>
        <v>0.7248827837280114</v>
      </c>
      <c r="L2556" s="22">
        <f>L2555+'EVM CPZ List'!$K2556</f>
        <v>25154.411436076734</v>
      </c>
      <c r="M2556" s="22">
        <f>M2555-'EVM CPZ List'!$I2556</f>
        <v>1.3158791606287414E-2</v>
      </c>
      <c r="N2556" s="7" t="e">
        <f>INDEX('2021 Certified EVM Plan'!G:G,MATCH(B2556,'2021 Certified EVM Plan'!E:E,0))</f>
        <v>#N/A</v>
      </c>
      <c r="O2556" s="7" t="e">
        <f>INDEX('2021 Certified EVM Plan'!M:M,MATCH(B2556,'2021 Certified EVM Plan'!E:E,0))</f>
        <v>#N/A</v>
      </c>
      <c r="P2556" s="7">
        <f t="shared" si="39"/>
        <v>1</v>
      </c>
      <c r="Q2556" s="26" t="e">
        <f>IF(INDEX('2021 Certified EVM Plan'!H:H,MATCH(B2556,'2021 Certified EVM Plan'!E:E,0))=1,M2556,#N/A)</f>
        <v>#N/A</v>
      </c>
      <c r="R2556" s="26" t="e">
        <f>IF(INDEX('2021 Certified EVM Plan'!J:J,MATCH(B2556,'2021 Certified EVM Plan'!E:E,0))=1,M2556,#N/A)</f>
        <v>#N/A</v>
      </c>
      <c r="S2556" s="26" t="e">
        <f>IF(INDEX('2021 Certified EVM Plan'!K:K,MATCH(B2556,'2021 Certified EVM Plan'!E:E,0))=1,M2556,#N/A)</f>
        <v>#N/A</v>
      </c>
    </row>
    <row r="2557" spans="1:19" x14ac:dyDescent="0.25">
      <c r="A2557" s="22" t="s">
        <v>2906</v>
      </c>
      <c r="B2557" s="22">
        <v>3454</v>
      </c>
      <c r="C2557" s="22">
        <v>22</v>
      </c>
      <c r="D2557" s="27">
        <v>3.0187500517110299E-6</v>
      </c>
      <c r="E2557" s="22">
        <v>12101104</v>
      </c>
      <c r="F2557" s="22" t="s">
        <v>3054</v>
      </c>
      <c r="G2557" s="22" t="s">
        <v>3070</v>
      </c>
      <c r="H2557" s="22">
        <v>1972.5088214697901</v>
      </c>
      <c r="I2557" s="24">
        <f>'EVM CPZ List'!$D2557*'EVM CPZ List'!$C2557</f>
        <v>6.6412501137642655E-5</v>
      </c>
      <c r="J2557" s="25">
        <f>INDEX('Pivot of Risk Data'!A:A,MATCH('EVM CPZ List'!$B2557,'Pivot of Risk Data'!B:B,0),1)</f>
        <v>2515</v>
      </c>
      <c r="K2557" s="22">
        <f>0.000621371*'EVM CPZ List'!$H2557</f>
        <v>1.225659778905505</v>
      </c>
      <c r="L2557" s="22">
        <f>L2556+'EVM CPZ List'!$K2557</f>
        <v>25155.63709585564</v>
      </c>
      <c r="M2557" s="22">
        <f>M2556-'EVM CPZ List'!$I2557</f>
        <v>1.3092379105149772E-2</v>
      </c>
      <c r="N2557" s="7" t="e">
        <f>INDEX('2021 Certified EVM Plan'!G:G,MATCH(B2557,'2021 Certified EVM Plan'!E:E,0))</f>
        <v>#N/A</v>
      </c>
      <c r="O2557" s="7" t="e">
        <f>INDEX('2021 Certified EVM Plan'!M:M,MATCH(B2557,'2021 Certified EVM Plan'!E:E,0))</f>
        <v>#N/A</v>
      </c>
      <c r="P2557" s="7">
        <f t="shared" si="39"/>
        <v>1</v>
      </c>
      <c r="Q2557" s="26" t="e">
        <f>IF(INDEX('2021 Certified EVM Plan'!H:H,MATCH(B2557,'2021 Certified EVM Plan'!E:E,0))=1,M2557,#N/A)</f>
        <v>#N/A</v>
      </c>
      <c r="R2557" s="26" t="e">
        <f>IF(INDEX('2021 Certified EVM Plan'!J:J,MATCH(B2557,'2021 Certified EVM Plan'!E:E,0))=1,M2557,#N/A)</f>
        <v>#N/A</v>
      </c>
      <c r="S2557" s="26" t="e">
        <f>IF(INDEX('2021 Certified EVM Plan'!K:K,MATCH(B2557,'2021 Certified EVM Plan'!E:E,0))=1,M2557,#N/A)</f>
        <v>#N/A</v>
      </c>
    </row>
    <row r="2558" spans="1:19" x14ac:dyDescent="0.25">
      <c r="A2558" s="22" t="s">
        <v>2195</v>
      </c>
      <c r="B2558" s="22">
        <v>1701</v>
      </c>
      <c r="C2558" s="22">
        <v>25</v>
      </c>
      <c r="D2558" s="27">
        <v>3.0134334630703501E-6</v>
      </c>
      <c r="E2558" s="22">
        <v>82021101</v>
      </c>
      <c r="F2558" s="22" t="s">
        <v>2491</v>
      </c>
      <c r="G2558" s="22" t="s">
        <v>2492</v>
      </c>
      <c r="H2558" s="22">
        <v>2776.4398037844098</v>
      </c>
      <c r="I2558" s="24">
        <f>'EVM CPZ List'!$D2558*'EVM CPZ List'!$C2558</f>
        <v>7.533583657675875E-5</v>
      </c>
      <c r="J2558" s="25">
        <f>INDEX('Pivot of Risk Data'!A:A,MATCH('EVM CPZ List'!$B2558,'Pivot of Risk Data'!B:B,0),1)</f>
        <v>2516</v>
      </c>
      <c r="K2558" s="22">
        <f>0.000621371*'EVM CPZ List'!$H2558</f>
        <v>1.7251991773173225</v>
      </c>
      <c r="L2558" s="22">
        <f>L2557+'EVM CPZ List'!$K2558</f>
        <v>25157.362295032955</v>
      </c>
      <c r="M2558" s="22">
        <f>M2557-'EVM CPZ List'!$I2558</f>
        <v>1.3017043268573013E-2</v>
      </c>
      <c r="N2558" s="7" t="e">
        <f>INDEX('2021 Certified EVM Plan'!G:G,MATCH(B2558,'2021 Certified EVM Plan'!E:E,0))</f>
        <v>#N/A</v>
      </c>
      <c r="O2558" s="7" t="e">
        <f>INDEX('2021 Certified EVM Plan'!M:M,MATCH(B2558,'2021 Certified EVM Plan'!E:E,0))</f>
        <v>#N/A</v>
      </c>
      <c r="P2558" s="7">
        <f t="shared" si="39"/>
        <v>1</v>
      </c>
      <c r="Q2558" s="26" t="e">
        <f>IF(INDEX('2021 Certified EVM Plan'!H:H,MATCH(B2558,'2021 Certified EVM Plan'!E:E,0))=1,M2558,#N/A)</f>
        <v>#N/A</v>
      </c>
      <c r="R2558" s="26" t="e">
        <f>IF(INDEX('2021 Certified EVM Plan'!J:J,MATCH(B2558,'2021 Certified EVM Plan'!E:E,0))=1,M2558,#N/A)</f>
        <v>#N/A</v>
      </c>
      <c r="S2558" s="26" t="e">
        <f>IF(INDEX('2021 Certified EVM Plan'!K:K,MATCH(B2558,'2021 Certified EVM Plan'!E:E,0))=1,M2558,#N/A)</f>
        <v>#N/A</v>
      </c>
    </row>
    <row r="2559" spans="1:19" x14ac:dyDescent="0.25">
      <c r="A2559" s="22" t="s">
        <v>2195</v>
      </c>
      <c r="B2559" s="22">
        <v>4981</v>
      </c>
      <c r="C2559" s="22">
        <v>2</v>
      </c>
      <c r="D2559" s="27">
        <v>2.9942888229066702E-6</v>
      </c>
      <c r="E2559" s="22">
        <v>182951101</v>
      </c>
      <c r="F2559" s="22" t="s">
        <v>2329</v>
      </c>
      <c r="G2559" s="22" t="s">
        <v>2330</v>
      </c>
      <c r="H2559" s="22">
        <v>18495.1348348049</v>
      </c>
      <c r="I2559" s="24">
        <f>'EVM CPZ List'!$D2559*'EVM CPZ List'!$C2559</f>
        <v>5.9885776458133404E-6</v>
      </c>
      <c r="J2559" s="25">
        <f>INDEX('Pivot of Risk Data'!A:A,MATCH('EVM CPZ List'!$B2559,'Pivot of Risk Data'!B:B,0),1)</f>
        <v>2517</v>
      </c>
      <c r="K2559" s="22">
        <f>0.000621371*'EVM CPZ List'!$H2559</f>
        <v>11.492340427437556</v>
      </c>
      <c r="L2559" s="22">
        <f>L2558+'EVM CPZ List'!$K2559</f>
        <v>25168.854635460393</v>
      </c>
      <c r="M2559" s="22">
        <f>M2558-'EVM CPZ List'!$I2559</f>
        <v>1.30110546909272E-2</v>
      </c>
      <c r="N2559" s="7" t="e">
        <f>INDEX('2021 Certified EVM Plan'!G:G,MATCH(B2559,'2021 Certified EVM Plan'!E:E,0))</f>
        <v>#N/A</v>
      </c>
      <c r="O2559" s="7" t="e">
        <f>INDEX('2021 Certified EVM Plan'!M:M,MATCH(B2559,'2021 Certified EVM Plan'!E:E,0))</f>
        <v>#N/A</v>
      </c>
      <c r="P2559" s="7">
        <f t="shared" si="39"/>
        <v>1</v>
      </c>
      <c r="Q2559" s="26" t="e">
        <f>IF(INDEX('2021 Certified EVM Plan'!H:H,MATCH(B2559,'2021 Certified EVM Plan'!E:E,0))=1,M2559,#N/A)</f>
        <v>#N/A</v>
      </c>
      <c r="R2559" s="26" t="e">
        <f>IF(INDEX('2021 Certified EVM Plan'!J:J,MATCH(B2559,'2021 Certified EVM Plan'!E:E,0))=1,M2559,#N/A)</f>
        <v>#N/A</v>
      </c>
      <c r="S2559" s="26" t="e">
        <f>IF(INDEX('2021 Certified EVM Plan'!K:K,MATCH(B2559,'2021 Certified EVM Plan'!E:E,0))=1,M2559,#N/A)</f>
        <v>#N/A</v>
      </c>
    </row>
    <row r="2560" spans="1:19" x14ac:dyDescent="0.25">
      <c r="A2560" s="22" t="s">
        <v>2906</v>
      </c>
      <c r="B2560" s="22">
        <v>2962</v>
      </c>
      <c r="C2560" s="22">
        <v>80</v>
      </c>
      <c r="D2560" s="27">
        <v>2.98974327710379E-6</v>
      </c>
      <c r="E2560" s="22">
        <v>42011101</v>
      </c>
      <c r="F2560" s="22" t="s">
        <v>3189</v>
      </c>
      <c r="G2560" s="22" t="s">
        <v>3325</v>
      </c>
      <c r="H2560" s="22">
        <v>8677.8794066008904</v>
      </c>
      <c r="I2560" s="24">
        <f>'EVM CPZ List'!$D2560*'EVM CPZ List'!$C2560</f>
        <v>2.391794621683032E-4</v>
      </c>
      <c r="J2560" s="25">
        <f>INDEX('Pivot of Risk Data'!A:A,MATCH('EVM CPZ List'!$B2560,'Pivot of Risk Data'!B:B,0),1)</f>
        <v>2518</v>
      </c>
      <c r="K2560" s="22">
        <f>0.000621371*'EVM CPZ List'!$H2560</f>
        <v>5.392182604759002</v>
      </c>
      <c r="L2560" s="22">
        <f>L2559+'EVM CPZ List'!$K2560</f>
        <v>25174.246818065152</v>
      </c>
      <c r="M2560" s="22">
        <f>M2559-'EVM CPZ List'!$I2560</f>
        <v>1.2771875228758897E-2</v>
      </c>
      <c r="N2560" s="7" t="e">
        <f>INDEX('2021 Certified EVM Plan'!G:G,MATCH(B2560,'2021 Certified EVM Plan'!E:E,0))</f>
        <v>#N/A</v>
      </c>
      <c r="O2560" s="7" t="e">
        <f>INDEX('2021 Certified EVM Plan'!M:M,MATCH(B2560,'2021 Certified EVM Plan'!E:E,0))</f>
        <v>#N/A</v>
      </c>
      <c r="P2560" s="7">
        <f t="shared" si="39"/>
        <v>1</v>
      </c>
      <c r="Q2560" s="26" t="e">
        <f>IF(INDEX('2021 Certified EVM Plan'!H:H,MATCH(B2560,'2021 Certified EVM Plan'!E:E,0))=1,M2560,#N/A)</f>
        <v>#N/A</v>
      </c>
      <c r="R2560" s="26" t="e">
        <f>IF(INDEX('2021 Certified EVM Plan'!J:J,MATCH(B2560,'2021 Certified EVM Plan'!E:E,0))=1,M2560,#N/A)</f>
        <v>#N/A</v>
      </c>
      <c r="S2560" s="26" t="e">
        <f>IF(INDEX('2021 Certified EVM Plan'!K:K,MATCH(B2560,'2021 Certified EVM Plan'!E:E,0))=1,M2560,#N/A)</f>
        <v>#N/A</v>
      </c>
    </row>
    <row r="2561" spans="1:19" x14ac:dyDescent="0.25">
      <c r="A2561" s="22" t="s">
        <v>2906</v>
      </c>
      <c r="B2561" s="22">
        <v>7223</v>
      </c>
      <c r="C2561" s="22">
        <v>44</v>
      </c>
      <c r="D2561" s="27">
        <v>2.9870744690238598E-6</v>
      </c>
      <c r="E2561" s="22">
        <v>42481104</v>
      </c>
      <c r="F2561" s="22" t="s">
        <v>3193</v>
      </c>
      <c r="G2561" s="22" t="s">
        <v>3285</v>
      </c>
      <c r="H2561" s="22">
        <v>4879.3487544898599</v>
      </c>
      <c r="I2561" s="24">
        <f>'EVM CPZ List'!$D2561*'EVM CPZ List'!$C2561</f>
        <v>1.3143127663704982E-4</v>
      </c>
      <c r="J2561" s="25">
        <f>INDEX('Pivot of Risk Data'!A:A,MATCH('EVM CPZ List'!$B2561,'Pivot of Risk Data'!B:B,0),1)</f>
        <v>2519</v>
      </c>
      <c r="K2561" s="22">
        <f>0.000621371*'EVM CPZ List'!$H2561</f>
        <v>3.031885814926119</v>
      </c>
      <c r="L2561" s="22">
        <f>L2560+'EVM CPZ List'!$K2561</f>
        <v>25177.278703880078</v>
      </c>
      <c r="M2561" s="22">
        <f>M2560-'EVM CPZ List'!$I2561</f>
        <v>1.2640443952121848E-2</v>
      </c>
      <c r="N2561" s="7" t="e">
        <f>INDEX('2021 Certified EVM Plan'!G:G,MATCH(B2561,'2021 Certified EVM Plan'!E:E,0))</f>
        <v>#N/A</v>
      </c>
      <c r="O2561" s="7" t="e">
        <f>INDEX('2021 Certified EVM Plan'!M:M,MATCH(B2561,'2021 Certified EVM Plan'!E:E,0))</f>
        <v>#N/A</v>
      </c>
      <c r="P2561" s="7">
        <f t="shared" si="39"/>
        <v>1</v>
      </c>
      <c r="Q2561" s="26" t="e">
        <f>IF(INDEX('2021 Certified EVM Plan'!H:H,MATCH(B2561,'2021 Certified EVM Plan'!E:E,0))=1,M2561,#N/A)</f>
        <v>#N/A</v>
      </c>
      <c r="R2561" s="26" t="e">
        <f>IF(INDEX('2021 Certified EVM Plan'!J:J,MATCH(B2561,'2021 Certified EVM Plan'!E:E,0))=1,M2561,#N/A)</f>
        <v>#N/A</v>
      </c>
      <c r="S2561" s="26" t="e">
        <f>IF(INDEX('2021 Certified EVM Plan'!K:K,MATCH(B2561,'2021 Certified EVM Plan'!E:E,0))=1,M2561,#N/A)</f>
        <v>#N/A</v>
      </c>
    </row>
    <row r="2562" spans="1:19" x14ac:dyDescent="0.25">
      <c r="A2562" s="22" t="s">
        <v>2906</v>
      </c>
      <c r="B2562" s="22">
        <v>4303</v>
      </c>
      <c r="C2562" s="22">
        <v>11</v>
      </c>
      <c r="D2562" s="27">
        <v>2.9621884751978199E-6</v>
      </c>
      <c r="E2562" s="22">
        <v>42011105</v>
      </c>
      <c r="F2562" s="22" t="s">
        <v>3267</v>
      </c>
      <c r="G2562" s="22" t="s">
        <v>3304</v>
      </c>
      <c r="H2562" s="22">
        <v>796.04480913748705</v>
      </c>
      <c r="I2562" s="24">
        <f>'EVM CPZ List'!$D2562*'EVM CPZ List'!$C2562</f>
        <v>3.2584073227176017E-5</v>
      </c>
      <c r="J2562" s="25">
        <f>INDEX('Pivot of Risk Data'!A:A,MATCH('EVM CPZ List'!$B2562,'Pivot of Risk Data'!B:B,0),1)</f>
        <v>2520</v>
      </c>
      <c r="K2562" s="22">
        <f>0.000621371*'EVM CPZ List'!$H2562</f>
        <v>0.49463915909856948</v>
      </c>
      <c r="L2562" s="22">
        <f>L2561+'EVM CPZ List'!$K2562</f>
        <v>25177.773343039178</v>
      </c>
      <c r="M2562" s="22">
        <f>M2561-'EVM CPZ List'!$I2562</f>
        <v>1.2607859878894671E-2</v>
      </c>
      <c r="N2562" s="7" t="e">
        <f>INDEX('2021 Certified EVM Plan'!G:G,MATCH(B2562,'2021 Certified EVM Plan'!E:E,0))</f>
        <v>#N/A</v>
      </c>
      <c r="O2562" s="7" t="e">
        <f>INDEX('2021 Certified EVM Plan'!M:M,MATCH(B2562,'2021 Certified EVM Plan'!E:E,0))</f>
        <v>#N/A</v>
      </c>
      <c r="P2562" s="7">
        <f t="shared" ref="P2562:P2625" si="40">COUNTIF(B:B,B2562)</f>
        <v>1</v>
      </c>
      <c r="Q2562" s="26" t="e">
        <f>IF(INDEX('2021 Certified EVM Plan'!H:H,MATCH(B2562,'2021 Certified EVM Plan'!E:E,0))=1,M2562,#N/A)</f>
        <v>#N/A</v>
      </c>
      <c r="R2562" s="26" t="e">
        <f>IF(INDEX('2021 Certified EVM Plan'!J:J,MATCH(B2562,'2021 Certified EVM Plan'!E:E,0))=1,M2562,#N/A)</f>
        <v>#N/A</v>
      </c>
      <c r="S2562" s="26" t="e">
        <f>IF(INDEX('2021 Certified EVM Plan'!K:K,MATCH(B2562,'2021 Certified EVM Plan'!E:E,0))=1,M2562,#N/A)</f>
        <v>#N/A</v>
      </c>
    </row>
    <row r="2563" spans="1:19" x14ac:dyDescent="0.25">
      <c r="A2563" s="22" t="s">
        <v>2906</v>
      </c>
      <c r="B2563" s="22">
        <v>5127</v>
      </c>
      <c r="C2563" s="22">
        <v>3</v>
      </c>
      <c r="D2563" s="27">
        <v>2.9347874567373799E-6</v>
      </c>
      <c r="E2563" s="22">
        <v>42011105</v>
      </c>
      <c r="F2563" s="22" t="s">
        <v>3267</v>
      </c>
      <c r="G2563" s="22" t="s">
        <v>3289</v>
      </c>
      <c r="H2563" s="22">
        <v>373.68262761609401</v>
      </c>
      <c r="I2563" s="24">
        <f>'EVM CPZ List'!$D2563*'EVM CPZ List'!$C2563</f>
        <v>8.8043623702121407E-6</v>
      </c>
      <c r="J2563" s="25">
        <f>INDEX('Pivot of Risk Data'!A:A,MATCH('EVM CPZ List'!$B2563,'Pivot of Risk Data'!B:B,0),1)</f>
        <v>2521</v>
      </c>
      <c r="K2563" s="22">
        <f>0.000621371*'EVM CPZ List'!$H2563</f>
        <v>0.23219554800443995</v>
      </c>
      <c r="L2563" s="22">
        <f>L2562+'EVM CPZ List'!$K2563</f>
        <v>25178.005538587182</v>
      </c>
      <c r="M2563" s="22">
        <f>M2562-'EVM CPZ List'!$I2563</f>
        <v>1.259905551652446E-2</v>
      </c>
      <c r="N2563" s="7" t="e">
        <f>INDEX('2021 Certified EVM Plan'!G:G,MATCH(B2563,'2021 Certified EVM Plan'!E:E,0))</f>
        <v>#N/A</v>
      </c>
      <c r="O2563" s="7" t="e">
        <f>INDEX('2021 Certified EVM Plan'!M:M,MATCH(B2563,'2021 Certified EVM Plan'!E:E,0))</f>
        <v>#N/A</v>
      </c>
      <c r="P2563" s="7">
        <f t="shared" si="40"/>
        <v>1</v>
      </c>
      <c r="Q2563" s="26" t="e">
        <f>IF(INDEX('2021 Certified EVM Plan'!H:H,MATCH(B2563,'2021 Certified EVM Plan'!E:E,0))=1,M2563,#N/A)</f>
        <v>#N/A</v>
      </c>
      <c r="R2563" s="26" t="e">
        <f>IF(INDEX('2021 Certified EVM Plan'!J:J,MATCH(B2563,'2021 Certified EVM Plan'!E:E,0))=1,M2563,#N/A)</f>
        <v>#N/A</v>
      </c>
      <c r="S2563" s="26" t="e">
        <f>IF(INDEX('2021 Certified EVM Plan'!K:K,MATCH(B2563,'2021 Certified EVM Plan'!E:E,0))=1,M2563,#N/A)</f>
        <v>#N/A</v>
      </c>
    </row>
    <row r="2564" spans="1:19" x14ac:dyDescent="0.25">
      <c r="A2564" s="22" t="s">
        <v>2906</v>
      </c>
      <c r="B2564" s="22">
        <v>1380</v>
      </c>
      <c r="C2564" s="22">
        <v>18</v>
      </c>
      <c r="D2564" s="27">
        <v>2.8994556471072899E-6</v>
      </c>
      <c r="E2564" s="22">
        <v>42011106</v>
      </c>
      <c r="F2564" s="22" t="s">
        <v>3223</v>
      </c>
      <c r="G2564" s="22" t="s">
        <v>3315</v>
      </c>
      <c r="H2564" s="22">
        <v>1200.48102142364</v>
      </c>
      <c r="I2564" s="24">
        <f>'EVM CPZ List'!$D2564*'EVM CPZ List'!$C2564</f>
        <v>5.2190201647931222E-5</v>
      </c>
      <c r="J2564" s="25">
        <f>INDEX('Pivot of Risk Data'!A:A,MATCH('EVM CPZ List'!$B2564,'Pivot of Risk Data'!B:B,0),1)</f>
        <v>2522</v>
      </c>
      <c r="K2564" s="22">
        <f>0.000621371*'EVM CPZ List'!$H2564</f>
        <v>0.74594409276302864</v>
      </c>
      <c r="L2564" s="22">
        <f>L2563+'EVM CPZ List'!$K2564</f>
        <v>25178.751482679945</v>
      </c>
      <c r="M2564" s="22">
        <f>M2563-'EVM CPZ List'!$I2564</f>
        <v>1.2546865314876528E-2</v>
      </c>
      <c r="N2564" s="7" t="e">
        <f>INDEX('2021 Certified EVM Plan'!G:G,MATCH(B2564,'2021 Certified EVM Plan'!E:E,0))</f>
        <v>#N/A</v>
      </c>
      <c r="O2564" s="7" t="e">
        <f>INDEX('2021 Certified EVM Plan'!M:M,MATCH(B2564,'2021 Certified EVM Plan'!E:E,0))</f>
        <v>#N/A</v>
      </c>
      <c r="P2564" s="7">
        <f t="shared" si="40"/>
        <v>1</v>
      </c>
      <c r="Q2564" s="26" t="e">
        <f>IF(INDEX('2021 Certified EVM Plan'!H:H,MATCH(B2564,'2021 Certified EVM Plan'!E:E,0))=1,M2564,#N/A)</f>
        <v>#N/A</v>
      </c>
      <c r="R2564" s="26" t="e">
        <f>IF(INDEX('2021 Certified EVM Plan'!J:J,MATCH(B2564,'2021 Certified EVM Plan'!E:E,0))=1,M2564,#N/A)</f>
        <v>#N/A</v>
      </c>
      <c r="S2564" s="26" t="e">
        <f>IF(INDEX('2021 Certified EVM Plan'!K:K,MATCH(B2564,'2021 Certified EVM Plan'!E:E,0))=1,M2564,#N/A)</f>
        <v>#N/A</v>
      </c>
    </row>
    <row r="2565" spans="1:19" x14ac:dyDescent="0.25">
      <c r="A2565" s="22" t="s">
        <v>2195</v>
      </c>
      <c r="B2565" s="22">
        <v>5252</v>
      </c>
      <c r="C2565" s="22">
        <v>121</v>
      </c>
      <c r="D2565" s="27">
        <v>2.8847204467021801E-6</v>
      </c>
      <c r="E2565" s="22">
        <v>182291101</v>
      </c>
      <c r="F2565" s="22" t="s">
        <v>2501</v>
      </c>
      <c r="G2565" s="22" t="s">
        <v>2637</v>
      </c>
      <c r="H2565" s="22">
        <v>10725.956513388001</v>
      </c>
      <c r="I2565" s="24">
        <f>'EVM CPZ List'!$D2565*'EVM CPZ List'!$C2565</f>
        <v>3.4905117405096382E-4</v>
      </c>
      <c r="J2565" s="25">
        <f>INDEX('Pivot of Risk Data'!A:A,MATCH('EVM CPZ List'!$B2565,'Pivot of Risk Data'!B:B,0),1)</f>
        <v>2523</v>
      </c>
      <c r="K2565" s="22">
        <f>0.000621371*'EVM CPZ List'!$H2565</f>
        <v>6.6647983246804152</v>
      </c>
      <c r="L2565" s="22">
        <f>L2564+'EVM CPZ List'!$K2565</f>
        <v>25185.416281004625</v>
      </c>
      <c r="M2565" s="22">
        <f>M2564-'EVM CPZ List'!$I2565</f>
        <v>1.2197814140825564E-2</v>
      </c>
      <c r="N2565" s="7" t="e">
        <f>INDEX('2021 Certified EVM Plan'!G:G,MATCH(B2565,'2021 Certified EVM Plan'!E:E,0))</f>
        <v>#N/A</v>
      </c>
      <c r="O2565" s="7" t="e">
        <f>INDEX('2021 Certified EVM Plan'!M:M,MATCH(B2565,'2021 Certified EVM Plan'!E:E,0))</f>
        <v>#N/A</v>
      </c>
      <c r="P2565" s="7">
        <f t="shared" si="40"/>
        <v>1</v>
      </c>
      <c r="Q2565" s="26" t="e">
        <f>IF(INDEX('2021 Certified EVM Plan'!H:H,MATCH(B2565,'2021 Certified EVM Plan'!E:E,0))=1,M2565,#N/A)</f>
        <v>#N/A</v>
      </c>
      <c r="R2565" s="26" t="e">
        <f>IF(INDEX('2021 Certified EVM Plan'!J:J,MATCH(B2565,'2021 Certified EVM Plan'!E:E,0))=1,M2565,#N/A)</f>
        <v>#N/A</v>
      </c>
      <c r="S2565" s="26" t="e">
        <f>IF(INDEX('2021 Certified EVM Plan'!K:K,MATCH(B2565,'2021 Certified EVM Plan'!E:E,0))=1,M2565,#N/A)</f>
        <v>#N/A</v>
      </c>
    </row>
    <row r="2566" spans="1:19" x14ac:dyDescent="0.25">
      <c r="A2566" s="22" t="s">
        <v>2195</v>
      </c>
      <c r="B2566" s="22">
        <v>5428</v>
      </c>
      <c r="C2566" s="22">
        <v>24</v>
      </c>
      <c r="D2566" s="27">
        <v>2.8314043344314798E-6</v>
      </c>
      <c r="E2566" s="22">
        <v>182371111</v>
      </c>
      <c r="F2566" s="22" t="s">
        <v>2467</v>
      </c>
      <c r="G2566" s="22" t="s">
        <v>2565</v>
      </c>
      <c r="H2566" s="22">
        <v>2923.6770447203098</v>
      </c>
      <c r="I2566" s="24">
        <f>'EVM CPZ List'!$D2566*'EVM CPZ List'!$C2566</f>
        <v>6.7953704026355515E-5</v>
      </c>
      <c r="J2566" s="25">
        <f>INDEX('Pivot of Risk Data'!A:A,MATCH('EVM CPZ List'!$B2566,'Pivot of Risk Data'!B:B,0),1)</f>
        <v>2524</v>
      </c>
      <c r="K2566" s="22">
        <f>0.000621371*'EVM CPZ List'!$H2566</f>
        <v>1.8166881289549037</v>
      </c>
      <c r="L2566" s="22">
        <f>L2565+'EVM CPZ List'!$K2566</f>
        <v>25187.23296913358</v>
      </c>
      <c r="M2566" s="22">
        <f>M2565-'EVM CPZ List'!$I2566</f>
        <v>1.2129860436799209E-2</v>
      </c>
      <c r="N2566" s="7" t="e">
        <f>INDEX('2021 Certified EVM Plan'!G:G,MATCH(B2566,'2021 Certified EVM Plan'!E:E,0))</f>
        <v>#N/A</v>
      </c>
      <c r="O2566" s="7" t="e">
        <f>INDEX('2021 Certified EVM Plan'!M:M,MATCH(B2566,'2021 Certified EVM Plan'!E:E,0))</f>
        <v>#N/A</v>
      </c>
      <c r="P2566" s="7">
        <f t="shared" si="40"/>
        <v>1</v>
      </c>
      <c r="Q2566" s="26" t="e">
        <f>IF(INDEX('2021 Certified EVM Plan'!H:H,MATCH(B2566,'2021 Certified EVM Plan'!E:E,0))=1,M2566,#N/A)</f>
        <v>#N/A</v>
      </c>
      <c r="R2566" s="26" t="e">
        <f>IF(INDEX('2021 Certified EVM Plan'!J:J,MATCH(B2566,'2021 Certified EVM Plan'!E:E,0))=1,M2566,#N/A)</f>
        <v>#N/A</v>
      </c>
      <c r="S2566" s="26" t="e">
        <f>IF(INDEX('2021 Certified EVM Plan'!K:K,MATCH(B2566,'2021 Certified EVM Plan'!E:E,0))=1,M2566,#N/A)</f>
        <v>#N/A</v>
      </c>
    </row>
    <row r="2567" spans="1:19" x14ac:dyDescent="0.25">
      <c r="A2567" s="22" t="s">
        <v>2195</v>
      </c>
      <c r="B2567" s="22">
        <v>6433</v>
      </c>
      <c r="C2567" s="22">
        <v>26</v>
      </c>
      <c r="D2567" s="27">
        <v>2.8313913749236602E-6</v>
      </c>
      <c r="E2567" s="22">
        <v>182371112</v>
      </c>
      <c r="F2567" s="22" t="s">
        <v>2383</v>
      </c>
      <c r="G2567" s="22" t="s">
        <v>2384</v>
      </c>
      <c r="H2567" s="22">
        <v>7535.0704836318901</v>
      </c>
      <c r="I2567" s="24">
        <f>'EVM CPZ List'!$D2567*'EVM CPZ List'!$C2567</f>
        <v>7.3616175748015162E-5</v>
      </c>
      <c r="J2567" s="25">
        <f>INDEX('Pivot of Risk Data'!A:A,MATCH('EVM CPZ List'!$B2567,'Pivot of Risk Data'!B:B,0),1)</f>
        <v>2525</v>
      </c>
      <c r="K2567" s="22">
        <f>0.000621371*'EVM CPZ List'!$H2567</f>
        <v>4.6820742814848311</v>
      </c>
      <c r="L2567" s="22">
        <f>L2566+'EVM CPZ List'!$K2567</f>
        <v>25191.915043415065</v>
      </c>
      <c r="M2567" s="22">
        <f>M2566-'EVM CPZ List'!$I2567</f>
        <v>1.2056244261051193E-2</v>
      </c>
      <c r="N2567" s="7" t="e">
        <f>INDEX('2021 Certified EVM Plan'!G:G,MATCH(B2567,'2021 Certified EVM Plan'!E:E,0))</f>
        <v>#N/A</v>
      </c>
      <c r="O2567" s="7" t="e">
        <f>INDEX('2021 Certified EVM Plan'!M:M,MATCH(B2567,'2021 Certified EVM Plan'!E:E,0))</f>
        <v>#N/A</v>
      </c>
      <c r="P2567" s="7">
        <f t="shared" si="40"/>
        <v>1</v>
      </c>
      <c r="Q2567" s="26" t="e">
        <f>IF(INDEX('2021 Certified EVM Plan'!H:H,MATCH(B2567,'2021 Certified EVM Plan'!E:E,0))=1,M2567,#N/A)</f>
        <v>#N/A</v>
      </c>
      <c r="R2567" s="26" t="e">
        <f>IF(INDEX('2021 Certified EVM Plan'!J:J,MATCH(B2567,'2021 Certified EVM Plan'!E:E,0))=1,M2567,#N/A)</f>
        <v>#N/A</v>
      </c>
      <c r="S2567" s="26" t="e">
        <f>IF(INDEX('2021 Certified EVM Plan'!K:K,MATCH(B2567,'2021 Certified EVM Plan'!E:E,0))=1,M2567,#N/A)</f>
        <v>#N/A</v>
      </c>
    </row>
    <row r="2568" spans="1:19" x14ac:dyDescent="0.25">
      <c r="A2568" s="22" t="s">
        <v>2906</v>
      </c>
      <c r="B2568" s="22">
        <v>761</v>
      </c>
      <c r="C2568" s="22">
        <v>6</v>
      </c>
      <c r="D2568" s="27">
        <v>2.8279536061980599E-6</v>
      </c>
      <c r="E2568" s="22">
        <v>22811104</v>
      </c>
      <c r="F2568" s="22" t="s">
        <v>3335</v>
      </c>
      <c r="G2568" s="22" t="s">
        <v>3336</v>
      </c>
      <c r="H2568" s="22">
        <v>1298.4065459047999</v>
      </c>
      <c r="I2568" s="24">
        <f>'EVM CPZ List'!$D2568*'EVM CPZ List'!$C2568</f>
        <v>1.6967721637188359E-5</v>
      </c>
      <c r="J2568" s="25">
        <f>INDEX('Pivot of Risk Data'!A:A,MATCH('EVM CPZ List'!$B2568,'Pivot of Risk Data'!B:B,0),1)</f>
        <v>2526</v>
      </c>
      <c r="K2568" s="22">
        <f>0.000621371*'EVM CPZ List'!$H2568</f>
        <v>0.80679217383541146</v>
      </c>
      <c r="L2568" s="22">
        <f>L2567+'EVM CPZ List'!$K2568</f>
        <v>25192.721835588902</v>
      </c>
      <c r="M2568" s="22">
        <f>M2567-'EVM CPZ List'!$I2568</f>
        <v>1.2039276539414005E-2</v>
      </c>
      <c r="N2568" s="7" t="e">
        <f>INDEX('2021 Certified EVM Plan'!G:G,MATCH(B2568,'2021 Certified EVM Plan'!E:E,0))</f>
        <v>#N/A</v>
      </c>
      <c r="O2568" s="7" t="e">
        <f>INDEX('2021 Certified EVM Plan'!M:M,MATCH(B2568,'2021 Certified EVM Plan'!E:E,0))</f>
        <v>#N/A</v>
      </c>
      <c r="P2568" s="7">
        <f t="shared" si="40"/>
        <v>1</v>
      </c>
      <c r="Q2568" s="26" t="e">
        <f>IF(INDEX('2021 Certified EVM Plan'!H:H,MATCH(B2568,'2021 Certified EVM Plan'!E:E,0))=1,M2568,#N/A)</f>
        <v>#N/A</v>
      </c>
      <c r="R2568" s="26" t="e">
        <f>IF(INDEX('2021 Certified EVM Plan'!J:J,MATCH(B2568,'2021 Certified EVM Plan'!E:E,0))=1,M2568,#N/A)</f>
        <v>#N/A</v>
      </c>
      <c r="S2568" s="26" t="e">
        <f>IF(INDEX('2021 Certified EVM Plan'!K:K,MATCH(B2568,'2021 Certified EVM Plan'!E:E,0))=1,M2568,#N/A)</f>
        <v>#N/A</v>
      </c>
    </row>
    <row r="2569" spans="1:19" x14ac:dyDescent="0.25">
      <c r="A2569" s="22" t="s">
        <v>2195</v>
      </c>
      <c r="B2569" s="22">
        <v>2563</v>
      </c>
      <c r="C2569" s="22">
        <v>4</v>
      </c>
      <c r="D2569" s="27">
        <v>2.8233324318015699E-6</v>
      </c>
      <c r="E2569" s="22">
        <v>182961110</v>
      </c>
      <c r="F2569" s="22" t="s">
        <v>2812</v>
      </c>
      <c r="G2569" s="22" t="s">
        <v>2813</v>
      </c>
      <c r="H2569" s="22">
        <v>500.904584049454</v>
      </c>
      <c r="I2569" s="24">
        <f>'EVM CPZ List'!$D2569*'EVM CPZ List'!$C2569</f>
        <v>1.129332972720628E-5</v>
      </c>
      <c r="J2569" s="25">
        <f>INDEX('Pivot of Risk Data'!A:A,MATCH('EVM CPZ List'!$B2569,'Pivot of Risk Data'!B:B,0),1)</f>
        <v>2527</v>
      </c>
      <c r="K2569" s="22">
        <f>0.000621371*'EVM CPZ List'!$H2569</f>
        <v>0.31124758229539329</v>
      </c>
      <c r="L2569" s="22">
        <f>L2568+'EVM CPZ List'!$K2569</f>
        <v>25193.033083171198</v>
      </c>
      <c r="M2569" s="22">
        <f>M2568-'EVM CPZ List'!$I2569</f>
        <v>1.2027983209686798E-2</v>
      </c>
      <c r="N2569" s="7" t="e">
        <f>INDEX('2021 Certified EVM Plan'!G:G,MATCH(B2569,'2021 Certified EVM Plan'!E:E,0))</f>
        <v>#N/A</v>
      </c>
      <c r="O2569" s="7" t="e">
        <f>INDEX('2021 Certified EVM Plan'!M:M,MATCH(B2569,'2021 Certified EVM Plan'!E:E,0))</f>
        <v>#N/A</v>
      </c>
      <c r="P2569" s="7">
        <f t="shared" si="40"/>
        <v>1</v>
      </c>
      <c r="Q2569" s="26" t="e">
        <f>IF(INDEX('2021 Certified EVM Plan'!H:H,MATCH(B2569,'2021 Certified EVM Plan'!E:E,0))=1,M2569,#N/A)</f>
        <v>#N/A</v>
      </c>
      <c r="R2569" s="26" t="e">
        <f>IF(INDEX('2021 Certified EVM Plan'!J:J,MATCH(B2569,'2021 Certified EVM Plan'!E:E,0))=1,M2569,#N/A)</f>
        <v>#N/A</v>
      </c>
      <c r="S2569" s="26" t="e">
        <f>IF(INDEX('2021 Certified EVM Plan'!K:K,MATCH(B2569,'2021 Certified EVM Plan'!E:E,0))=1,M2569,#N/A)</f>
        <v>#N/A</v>
      </c>
    </row>
    <row r="2570" spans="1:19" x14ac:dyDescent="0.25">
      <c r="A2570" s="22" t="s">
        <v>2195</v>
      </c>
      <c r="B2570" s="22">
        <v>5620</v>
      </c>
      <c r="C2570" s="22">
        <v>4</v>
      </c>
      <c r="D2570" s="27">
        <v>2.8173416390177001E-6</v>
      </c>
      <c r="E2570" s="22">
        <v>182721102</v>
      </c>
      <c r="F2570" s="22" t="s">
        <v>2236</v>
      </c>
      <c r="G2570" s="22" t="s">
        <v>2729</v>
      </c>
      <c r="H2570" s="22">
        <v>464.699558563165</v>
      </c>
      <c r="I2570" s="24">
        <f>'EVM CPZ List'!$D2570*'EVM CPZ List'!$C2570</f>
        <v>1.12693665560708E-5</v>
      </c>
      <c r="J2570" s="25">
        <f>INDEX('Pivot of Risk Data'!A:A,MATCH('EVM CPZ List'!$B2570,'Pivot of Risk Data'!B:B,0),1)</f>
        <v>2528</v>
      </c>
      <c r="K2570" s="22">
        <f>0.000621371*'EVM CPZ List'!$H2570</f>
        <v>0.28875082940395241</v>
      </c>
      <c r="L2570" s="22">
        <f>L2569+'EVM CPZ List'!$K2570</f>
        <v>25193.321834000602</v>
      </c>
      <c r="M2570" s="22">
        <f>M2569-'EVM CPZ List'!$I2570</f>
        <v>1.2016713843130727E-2</v>
      </c>
      <c r="N2570" s="7" t="e">
        <f>INDEX('2021 Certified EVM Plan'!G:G,MATCH(B2570,'2021 Certified EVM Plan'!E:E,0))</f>
        <v>#N/A</v>
      </c>
      <c r="O2570" s="7" t="e">
        <f>INDEX('2021 Certified EVM Plan'!M:M,MATCH(B2570,'2021 Certified EVM Plan'!E:E,0))</f>
        <v>#N/A</v>
      </c>
      <c r="P2570" s="7">
        <f t="shared" si="40"/>
        <v>1</v>
      </c>
      <c r="Q2570" s="26" t="e">
        <f>IF(INDEX('2021 Certified EVM Plan'!H:H,MATCH(B2570,'2021 Certified EVM Plan'!E:E,0))=1,M2570,#N/A)</f>
        <v>#N/A</v>
      </c>
      <c r="R2570" s="26" t="e">
        <f>IF(INDEX('2021 Certified EVM Plan'!J:J,MATCH(B2570,'2021 Certified EVM Plan'!E:E,0))=1,M2570,#N/A)</f>
        <v>#N/A</v>
      </c>
      <c r="S2570" s="26" t="e">
        <f>IF(INDEX('2021 Certified EVM Plan'!K:K,MATCH(B2570,'2021 Certified EVM Plan'!E:E,0))=1,M2570,#N/A)</f>
        <v>#N/A</v>
      </c>
    </row>
    <row r="2571" spans="1:19" x14ac:dyDescent="0.25">
      <c r="A2571" s="22" t="s">
        <v>2195</v>
      </c>
      <c r="B2571" s="22">
        <v>1865</v>
      </c>
      <c r="C2571" s="22">
        <v>19</v>
      </c>
      <c r="D2571" s="27">
        <v>2.8049316507797898E-6</v>
      </c>
      <c r="E2571" s="22">
        <v>182742104</v>
      </c>
      <c r="F2571" s="22" t="s">
        <v>2579</v>
      </c>
      <c r="G2571" s="22" t="s">
        <v>2697</v>
      </c>
      <c r="H2571" s="22">
        <v>7728.5812922213299</v>
      </c>
      <c r="I2571" s="24">
        <f>'EVM CPZ List'!$D2571*'EVM CPZ List'!$C2571</f>
        <v>5.3293701364816003E-5</v>
      </c>
      <c r="J2571" s="25">
        <f>INDEX('Pivot of Risk Data'!A:A,MATCH('EVM CPZ List'!$B2571,'Pivot of Risk Data'!B:B,0),1)</f>
        <v>2529</v>
      </c>
      <c r="K2571" s="22">
        <f>0.000621371*'EVM CPZ List'!$H2571</f>
        <v>4.8023162861288604</v>
      </c>
      <c r="L2571" s="22">
        <f>L2570+'EVM CPZ List'!$K2571</f>
        <v>25198.124150286731</v>
      </c>
      <c r="M2571" s="22">
        <f>M2570-'EVM CPZ List'!$I2571</f>
        <v>1.196342014176591E-2</v>
      </c>
      <c r="N2571" s="7" t="e">
        <f>INDEX('2021 Certified EVM Plan'!G:G,MATCH(B2571,'2021 Certified EVM Plan'!E:E,0))</f>
        <v>#N/A</v>
      </c>
      <c r="O2571" s="7" t="e">
        <f>INDEX('2021 Certified EVM Plan'!M:M,MATCH(B2571,'2021 Certified EVM Plan'!E:E,0))</f>
        <v>#N/A</v>
      </c>
      <c r="P2571" s="7">
        <f t="shared" si="40"/>
        <v>1</v>
      </c>
      <c r="Q2571" s="26" t="e">
        <f>IF(INDEX('2021 Certified EVM Plan'!H:H,MATCH(B2571,'2021 Certified EVM Plan'!E:E,0))=1,M2571,#N/A)</f>
        <v>#N/A</v>
      </c>
      <c r="R2571" s="26" t="e">
        <f>IF(INDEX('2021 Certified EVM Plan'!J:J,MATCH(B2571,'2021 Certified EVM Plan'!E:E,0))=1,M2571,#N/A)</f>
        <v>#N/A</v>
      </c>
      <c r="S2571" s="26" t="e">
        <f>IF(INDEX('2021 Certified EVM Plan'!K:K,MATCH(B2571,'2021 Certified EVM Plan'!E:E,0))=1,M2571,#N/A)</f>
        <v>#N/A</v>
      </c>
    </row>
    <row r="2572" spans="1:19" x14ac:dyDescent="0.25">
      <c r="A2572" s="22" t="s">
        <v>2906</v>
      </c>
      <c r="B2572" s="22">
        <v>1765</v>
      </c>
      <c r="C2572" s="22">
        <v>27</v>
      </c>
      <c r="D2572" s="27">
        <v>2.8021295180095901E-6</v>
      </c>
      <c r="E2572" s="22">
        <v>12061103</v>
      </c>
      <c r="F2572" s="22" t="s">
        <v>3031</v>
      </c>
      <c r="G2572" s="22" t="s">
        <v>3032</v>
      </c>
      <c r="H2572" s="22">
        <v>3020.1329880384701</v>
      </c>
      <c r="I2572" s="24">
        <f>'EVM CPZ List'!$D2572*'EVM CPZ List'!$C2572</f>
        <v>7.5657496986258934E-5</v>
      </c>
      <c r="J2572" s="25">
        <f>INDEX('Pivot of Risk Data'!A:A,MATCH('EVM CPZ List'!$B2572,'Pivot of Risk Data'!B:B,0),1)</f>
        <v>2530</v>
      </c>
      <c r="K2572" s="22">
        <f>0.000621371*'EVM CPZ List'!$H2572</f>
        <v>1.8766230549104523</v>
      </c>
      <c r="L2572" s="22">
        <f>L2571+'EVM CPZ List'!$K2572</f>
        <v>25200.000773341642</v>
      </c>
      <c r="M2572" s="22">
        <f>M2571-'EVM CPZ List'!$I2572</f>
        <v>1.1887762644779651E-2</v>
      </c>
      <c r="N2572" s="7" t="e">
        <f>INDEX('2021 Certified EVM Plan'!G:G,MATCH(B2572,'2021 Certified EVM Plan'!E:E,0))</f>
        <v>#N/A</v>
      </c>
      <c r="O2572" s="7" t="e">
        <f>INDEX('2021 Certified EVM Plan'!M:M,MATCH(B2572,'2021 Certified EVM Plan'!E:E,0))</f>
        <v>#N/A</v>
      </c>
      <c r="P2572" s="7">
        <f t="shared" si="40"/>
        <v>1</v>
      </c>
      <c r="Q2572" s="26" t="e">
        <f>IF(INDEX('2021 Certified EVM Plan'!H:H,MATCH(B2572,'2021 Certified EVM Plan'!E:E,0))=1,M2572,#N/A)</f>
        <v>#N/A</v>
      </c>
      <c r="R2572" s="26" t="e">
        <f>IF(INDEX('2021 Certified EVM Plan'!J:J,MATCH(B2572,'2021 Certified EVM Plan'!E:E,0))=1,M2572,#N/A)</f>
        <v>#N/A</v>
      </c>
      <c r="S2572" s="26" t="e">
        <f>IF(INDEX('2021 Certified EVM Plan'!K:K,MATCH(B2572,'2021 Certified EVM Plan'!E:E,0))=1,M2572,#N/A)</f>
        <v>#N/A</v>
      </c>
    </row>
    <row r="2573" spans="1:19" x14ac:dyDescent="0.25">
      <c r="A2573" s="22" t="s">
        <v>2195</v>
      </c>
      <c r="B2573" s="22">
        <v>8137</v>
      </c>
      <c r="C2573" s="22">
        <v>33</v>
      </c>
      <c r="D2573" s="27">
        <v>2.7998378517874201E-6</v>
      </c>
      <c r="E2573" s="22">
        <v>83481110</v>
      </c>
      <c r="F2573" s="22" t="s">
        <v>2484</v>
      </c>
      <c r="G2573" s="22" t="s">
        <v>2750</v>
      </c>
      <c r="H2573" s="22">
        <v>3010.4448263803702</v>
      </c>
      <c r="I2573" s="24">
        <f>'EVM CPZ List'!$D2573*'EVM CPZ List'!$C2573</f>
        <v>9.2394649108984862E-5</v>
      </c>
      <c r="J2573" s="25">
        <f>INDEX('Pivot of Risk Data'!A:A,MATCH('EVM CPZ List'!$B2573,'Pivot of Risk Data'!B:B,0),1)</f>
        <v>2531</v>
      </c>
      <c r="K2573" s="22">
        <f>0.000621371*'EVM CPZ List'!$H2573</f>
        <v>1.8706031122127971</v>
      </c>
      <c r="L2573" s="22">
        <f>L2572+'EVM CPZ List'!$K2573</f>
        <v>25201.871376453855</v>
      </c>
      <c r="M2573" s="22">
        <f>M2572-'EVM CPZ List'!$I2573</f>
        <v>1.1795367995670667E-2</v>
      </c>
      <c r="N2573" s="7" t="e">
        <f>INDEX('2021 Certified EVM Plan'!G:G,MATCH(B2573,'2021 Certified EVM Plan'!E:E,0))</f>
        <v>#N/A</v>
      </c>
      <c r="O2573" s="7" t="e">
        <f>INDEX('2021 Certified EVM Plan'!M:M,MATCH(B2573,'2021 Certified EVM Plan'!E:E,0))</f>
        <v>#N/A</v>
      </c>
      <c r="P2573" s="7">
        <f t="shared" si="40"/>
        <v>1</v>
      </c>
      <c r="Q2573" s="26" t="e">
        <f>IF(INDEX('2021 Certified EVM Plan'!H:H,MATCH(B2573,'2021 Certified EVM Plan'!E:E,0))=1,M2573,#N/A)</f>
        <v>#N/A</v>
      </c>
      <c r="R2573" s="26" t="e">
        <f>IF(INDEX('2021 Certified EVM Plan'!J:J,MATCH(B2573,'2021 Certified EVM Plan'!E:E,0))=1,M2573,#N/A)</f>
        <v>#N/A</v>
      </c>
      <c r="S2573" s="26" t="e">
        <f>IF(INDEX('2021 Certified EVM Plan'!K:K,MATCH(B2573,'2021 Certified EVM Plan'!E:E,0))=1,M2573,#N/A)</f>
        <v>#N/A</v>
      </c>
    </row>
    <row r="2574" spans="1:19" x14ac:dyDescent="0.25">
      <c r="A2574" s="22" t="s">
        <v>2906</v>
      </c>
      <c r="B2574" s="22">
        <v>4136</v>
      </c>
      <c r="C2574" s="22">
        <v>12</v>
      </c>
      <c r="D2574" s="27">
        <v>2.7958418978377201E-6</v>
      </c>
      <c r="E2574" s="22">
        <v>42011106</v>
      </c>
      <c r="F2574" s="22" t="s">
        <v>3223</v>
      </c>
      <c r="G2574" s="22" t="s">
        <v>3460</v>
      </c>
      <c r="H2574" s="22">
        <v>1084.07639215723</v>
      </c>
      <c r="I2574" s="24">
        <f>'EVM CPZ List'!$D2574*'EVM CPZ List'!$C2574</f>
        <v>3.3550102774052644E-5</v>
      </c>
      <c r="J2574" s="25">
        <f>INDEX('Pivot of Risk Data'!A:A,MATCH('EVM CPZ List'!$B2574,'Pivot of Risk Data'!B:B,0),1)</f>
        <v>2532</v>
      </c>
      <c r="K2574" s="22">
        <f>0.000621371*'EVM CPZ List'!$H2574</f>
        <v>0.67361363187113021</v>
      </c>
      <c r="L2574" s="22">
        <f>L2573+'EVM CPZ List'!$K2574</f>
        <v>25202.544990085727</v>
      </c>
      <c r="M2574" s="22">
        <f>M2573-'EVM CPZ List'!$I2574</f>
        <v>1.1761817892896613E-2</v>
      </c>
      <c r="N2574" s="7" t="e">
        <f>INDEX('2021 Certified EVM Plan'!G:G,MATCH(B2574,'2021 Certified EVM Plan'!E:E,0))</f>
        <v>#N/A</v>
      </c>
      <c r="O2574" s="7" t="e">
        <f>INDEX('2021 Certified EVM Plan'!M:M,MATCH(B2574,'2021 Certified EVM Plan'!E:E,0))</f>
        <v>#N/A</v>
      </c>
      <c r="P2574" s="7">
        <f t="shared" si="40"/>
        <v>1</v>
      </c>
      <c r="Q2574" s="26" t="e">
        <f>IF(INDEX('2021 Certified EVM Plan'!H:H,MATCH(B2574,'2021 Certified EVM Plan'!E:E,0))=1,M2574,#N/A)</f>
        <v>#N/A</v>
      </c>
      <c r="R2574" s="26" t="e">
        <f>IF(INDEX('2021 Certified EVM Plan'!J:J,MATCH(B2574,'2021 Certified EVM Plan'!E:E,0))=1,M2574,#N/A)</f>
        <v>#N/A</v>
      </c>
      <c r="S2574" s="26" t="e">
        <f>IF(INDEX('2021 Certified EVM Plan'!K:K,MATCH(B2574,'2021 Certified EVM Plan'!E:E,0))=1,M2574,#N/A)</f>
        <v>#N/A</v>
      </c>
    </row>
    <row r="2575" spans="1:19" x14ac:dyDescent="0.25">
      <c r="A2575" s="22" t="s">
        <v>2906</v>
      </c>
      <c r="B2575" s="22">
        <v>9946</v>
      </c>
      <c r="C2575" s="22">
        <v>14</v>
      </c>
      <c r="D2575" s="27">
        <v>2.79402087250745E-6</v>
      </c>
      <c r="E2575" s="22">
        <v>13801101</v>
      </c>
      <c r="F2575" s="22" t="s">
        <v>2956</v>
      </c>
      <c r="G2575" s="22" t="s">
        <v>3078</v>
      </c>
      <c r="H2575" s="22">
        <v>2587.2467003885499</v>
      </c>
      <c r="I2575" s="24">
        <f>'EVM CPZ List'!$D2575*'EVM CPZ List'!$C2575</f>
        <v>3.9116292215104296E-5</v>
      </c>
      <c r="J2575" s="25">
        <f>INDEX('Pivot of Risk Data'!A:A,MATCH('EVM CPZ List'!$B2575,'Pivot of Risk Data'!B:B,0),1)</f>
        <v>2533</v>
      </c>
      <c r="K2575" s="22">
        <f>0.000621371*'EVM CPZ List'!$H2575</f>
        <v>1.6076400694671338</v>
      </c>
      <c r="L2575" s="22">
        <f>L2574+'EVM CPZ List'!$K2575</f>
        <v>25204.152630155193</v>
      </c>
      <c r="M2575" s="22">
        <f>M2574-'EVM CPZ List'!$I2575</f>
        <v>1.1722701600681508E-2</v>
      </c>
      <c r="N2575" s="7" t="e">
        <f>INDEX('2021 Certified EVM Plan'!G:G,MATCH(B2575,'2021 Certified EVM Plan'!E:E,0))</f>
        <v>#N/A</v>
      </c>
      <c r="O2575" s="7" t="e">
        <f>INDEX('2021 Certified EVM Plan'!M:M,MATCH(B2575,'2021 Certified EVM Plan'!E:E,0))</f>
        <v>#N/A</v>
      </c>
      <c r="P2575" s="7">
        <f t="shared" si="40"/>
        <v>1</v>
      </c>
      <c r="Q2575" s="26" t="e">
        <f>IF(INDEX('2021 Certified EVM Plan'!H:H,MATCH(B2575,'2021 Certified EVM Plan'!E:E,0))=1,M2575,#N/A)</f>
        <v>#N/A</v>
      </c>
      <c r="R2575" s="26" t="e">
        <f>IF(INDEX('2021 Certified EVM Plan'!J:J,MATCH(B2575,'2021 Certified EVM Plan'!E:E,0))=1,M2575,#N/A)</f>
        <v>#N/A</v>
      </c>
      <c r="S2575" s="26" t="e">
        <f>IF(INDEX('2021 Certified EVM Plan'!K:K,MATCH(B2575,'2021 Certified EVM Plan'!E:E,0))=1,M2575,#N/A)</f>
        <v>#N/A</v>
      </c>
    </row>
    <row r="2576" spans="1:19" x14ac:dyDescent="0.25">
      <c r="A2576" s="22" t="s">
        <v>2195</v>
      </c>
      <c r="B2576" s="22">
        <v>2627</v>
      </c>
      <c r="C2576" s="22">
        <v>121</v>
      </c>
      <c r="D2576" s="27">
        <v>2.7924770864875501E-6</v>
      </c>
      <c r="E2576" s="22">
        <v>82021101</v>
      </c>
      <c r="F2576" s="22" t="s">
        <v>2491</v>
      </c>
      <c r="G2576" s="22" t="s">
        <v>2572</v>
      </c>
      <c r="H2576" s="22">
        <v>13423.6309041151</v>
      </c>
      <c r="I2576" s="24">
        <f>'EVM CPZ List'!$D2576*'EVM CPZ List'!$C2576</f>
        <v>3.3788972746499353E-4</v>
      </c>
      <c r="J2576" s="25">
        <f>INDEX('Pivot of Risk Data'!A:A,MATCH('EVM CPZ List'!$B2576,'Pivot of Risk Data'!B:B,0),1)</f>
        <v>2534</v>
      </c>
      <c r="K2576" s="22">
        <f>0.000621371*'EVM CPZ List'!$H2576</f>
        <v>8.3410549585209033</v>
      </c>
      <c r="L2576" s="22">
        <f>L2575+'EVM CPZ List'!$K2576</f>
        <v>25212.493685113714</v>
      </c>
      <c r="M2576" s="22">
        <f>M2575-'EVM CPZ List'!$I2576</f>
        <v>1.1384811873216515E-2</v>
      </c>
      <c r="N2576" s="7" t="e">
        <f>INDEX('2021 Certified EVM Plan'!G:G,MATCH(B2576,'2021 Certified EVM Plan'!E:E,0))</f>
        <v>#N/A</v>
      </c>
      <c r="O2576" s="7" t="e">
        <f>INDEX('2021 Certified EVM Plan'!M:M,MATCH(B2576,'2021 Certified EVM Plan'!E:E,0))</f>
        <v>#N/A</v>
      </c>
      <c r="P2576" s="7">
        <f t="shared" si="40"/>
        <v>1</v>
      </c>
      <c r="Q2576" s="26" t="e">
        <f>IF(INDEX('2021 Certified EVM Plan'!H:H,MATCH(B2576,'2021 Certified EVM Plan'!E:E,0))=1,M2576,#N/A)</f>
        <v>#N/A</v>
      </c>
      <c r="R2576" s="26" t="e">
        <f>IF(INDEX('2021 Certified EVM Plan'!J:J,MATCH(B2576,'2021 Certified EVM Plan'!E:E,0))=1,M2576,#N/A)</f>
        <v>#N/A</v>
      </c>
      <c r="S2576" s="26" t="e">
        <f>IF(INDEX('2021 Certified EVM Plan'!K:K,MATCH(B2576,'2021 Certified EVM Plan'!E:E,0))=1,M2576,#N/A)</f>
        <v>#N/A</v>
      </c>
    </row>
    <row r="2577" spans="1:19" x14ac:dyDescent="0.25">
      <c r="A2577" s="22" t="s">
        <v>1672</v>
      </c>
      <c r="B2577" s="22">
        <v>9544</v>
      </c>
      <c r="C2577" s="22">
        <v>3</v>
      </c>
      <c r="D2577" s="27">
        <v>2.7891526130560501E-6</v>
      </c>
      <c r="E2577" s="22">
        <v>163351703</v>
      </c>
      <c r="F2577" s="22" t="s">
        <v>1819</v>
      </c>
      <c r="G2577" s="22" t="s">
        <v>2090</v>
      </c>
      <c r="H2577" s="22">
        <v>601.90074408477597</v>
      </c>
      <c r="I2577" s="24">
        <f>'EVM CPZ List'!$D2577*'EVM CPZ List'!$C2577</f>
        <v>8.3674578391681513E-6</v>
      </c>
      <c r="J2577" s="25">
        <f>INDEX('Pivot of Risk Data'!A:A,MATCH('EVM CPZ List'!$B2577,'Pivot of Risk Data'!B:B,0),1)</f>
        <v>2535</v>
      </c>
      <c r="K2577" s="22">
        <f>0.000621371*'EVM CPZ List'!$H2577</f>
        <v>0.37400366725270134</v>
      </c>
      <c r="L2577" s="22">
        <f>L2576+'EVM CPZ List'!$K2577</f>
        <v>25212.867688780967</v>
      </c>
      <c r="M2577" s="22">
        <f>M2576-'EVM CPZ List'!$I2577</f>
        <v>1.1376444415377347E-2</v>
      </c>
      <c r="N2577" s="7" t="e">
        <f>INDEX('2021 Certified EVM Plan'!G:G,MATCH(B2577,'2021 Certified EVM Plan'!E:E,0))</f>
        <v>#N/A</v>
      </c>
      <c r="O2577" s="7" t="e">
        <f>INDEX('2021 Certified EVM Plan'!M:M,MATCH(B2577,'2021 Certified EVM Plan'!E:E,0))</f>
        <v>#N/A</v>
      </c>
      <c r="P2577" s="7">
        <f t="shared" si="40"/>
        <v>1</v>
      </c>
      <c r="Q2577" s="26" t="e">
        <f>IF(INDEX('2021 Certified EVM Plan'!H:H,MATCH(B2577,'2021 Certified EVM Plan'!E:E,0))=1,M2577,#N/A)</f>
        <v>#N/A</v>
      </c>
      <c r="R2577" s="26" t="e">
        <f>IF(INDEX('2021 Certified EVM Plan'!J:J,MATCH(B2577,'2021 Certified EVM Plan'!E:E,0))=1,M2577,#N/A)</f>
        <v>#N/A</v>
      </c>
      <c r="S2577" s="26" t="e">
        <f>IF(INDEX('2021 Certified EVM Plan'!K:K,MATCH(B2577,'2021 Certified EVM Plan'!E:E,0))=1,M2577,#N/A)</f>
        <v>#N/A</v>
      </c>
    </row>
    <row r="2578" spans="1:19" x14ac:dyDescent="0.25">
      <c r="A2578" s="22" t="s">
        <v>964</v>
      </c>
      <c r="B2578" s="22">
        <v>6012</v>
      </c>
      <c r="C2578" s="22">
        <v>83</v>
      </c>
      <c r="D2578" s="27">
        <v>2.7825281768325099E-6</v>
      </c>
      <c r="E2578" s="22">
        <v>43361104</v>
      </c>
      <c r="F2578" s="22" t="s">
        <v>1145</v>
      </c>
      <c r="G2578" s="22" t="s">
        <v>1652</v>
      </c>
      <c r="H2578" s="22">
        <v>9900.0196371564107</v>
      </c>
      <c r="I2578" s="24">
        <f>'EVM CPZ List'!$D2578*'EVM CPZ List'!$C2578</f>
        <v>2.3094983867709832E-4</v>
      </c>
      <c r="J2578" s="25">
        <f>INDEX('Pivot of Risk Data'!A:A,MATCH('EVM CPZ List'!$B2578,'Pivot of Risk Data'!B:B,0),1)</f>
        <v>2536</v>
      </c>
      <c r="K2578" s="22">
        <f>0.000621371*'EVM CPZ List'!$H2578</f>
        <v>6.1515851019595162</v>
      </c>
      <c r="L2578" s="22">
        <f>L2577+'EVM CPZ List'!$K2578</f>
        <v>25219.019273882928</v>
      </c>
      <c r="M2578" s="22">
        <f>M2577-'EVM CPZ List'!$I2578</f>
        <v>1.1145494576700249E-2</v>
      </c>
      <c r="N2578" s="7" t="e">
        <f>INDEX('2021 Certified EVM Plan'!G:G,MATCH(B2578,'2021 Certified EVM Plan'!E:E,0))</f>
        <v>#N/A</v>
      </c>
      <c r="O2578" s="7" t="e">
        <f>INDEX('2021 Certified EVM Plan'!M:M,MATCH(B2578,'2021 Certified EVM Plan'!E:E,0))</f>
        <v>#N/A</v>
      </c>
      <c r="P2578" s="7">
        <f t="shared" si="40"/>
        <v>1</v>
      </c>
      <c r="Q2578" s="26" t="e">
        <f>IF(INDEX('2021 Certified EVM Plan'!H:H,MATCH(B2578,'2021 Certified EVM Plan'!E:E,0))=1,M2578,#N/A)</f>
        <v>#N/A</v>
      </c>
      <c r="R2578" s="26" t="e">
        <f>IF(INDEX('2021 Certified EVM Plan'!J:J,MATCH(B2578,'2021 Certified EVM Plan'!E:E,0))=1,M2578,#N/A)</f>
        <v>#N/A</v>
      </c>
      <c r="S2578" s="26" t="e">
        <f>IF(INDEX('2021 Certified EVM Plan'!K:K,MATCH(B2578,'2021 Certified EVM Plan'!E:E,0))=1,M2578,#N/A)</f>
        <v>#N/A</v>
      </c>
    </row>
    <row r="2579" spans="1:19" x14ac:dyDescent="0.25">
      <c r="A2579" s="22" t="s">
        <v>2906</v>
      </c>
      <c r="B2579" s="22">
        <v>2118</v>
      </c>
      <c r="C2579" s="22">
        <v>2</v>
      </c>
      <c r="D2579" s="27">
        <v>2.7645164077337299E-6</v>
      </c>
      <c r="E2579" s="22">
        <v>13532227</v>
      </c>
      <c r="F2579" s="22" t="s">
        <v>3605</v>
      </c>
      <c r="G2579" s="22" t="s">
        <v>3606</v>
      </c>
      <c r="H2579" s="22">
        <v>121.873550803748</v>
      </c>
      <c r="I2579" s="24">
        <f>'EVM CPZ List'!$D2579*'EVM CPZ List'!$C2579</f>
        <v>5.5290328154674597E-6</v>
      </c>
      <c r="J2579" s="25">
        <f>INDEX('Pivot of Risk Data'!A:A,MATCH('EVM CPZ List'!$B2579,'Pivot of Risk Data'!B:B,0),1)</f>
        <v>2537</v>
      </c>
      <c r="K2579" s="22">
        <f>0.000621371*'EVM CPZ List'!$H2579</f>
        <v>7.5728690136475707E-2</v>
      </c>
      <c r="L2579" s="22">
        <f>L2578+'EVM CPZ List'!$K2579</f>
        <v>25219.095002573064</v>
      </c>
      <c r="M2579" s="22">
        <f>M2578-'EVM CPZ List'!$I2579</f>
        <v>1.1139965543884781E-2</v>
      </c>
      <c r="N2579" s="7" t="e">
        <f>INDEX('2021 Certified EVM Plan'!G:G,MATCH(B2579,'2021 Certified EVM Plan'!E:E,0))</f>
        <v>#N/A</v>
      </c>
      <c r="O2579" s="7" t="e">
        <f>INDEX('2021 Certified EVM Plan'!M:M,MATCH(B2579,'2021 Certified EVM Plan'!E:E,0))</f>
        <v>#N/A</v>
      </c>
      <c r="P2579" s="7">
        <f t="shared" si="40"/>
        <v>1</v>
      </c>
      <c r="Q2579" s="26" t="e">
        <f>IF(INDEX('2021 Certified EVM Plan'!H:H,MATCH(B2579,'2021 Certified EVM Plan'!E:E,0))=1,M2579,#N/A)</f>
        <v>#N/A</v>
      </c>
      <c r="R2579" s="26" t="e">
        <f>IF(INDEX('2021 Certified EVM Plan'!J:J,MATCH(B2579,'2021 Certified EVM Plan'!E:E,0))=1,M2579,#N/A)</f>
        <v>#N/A</v>
      </c>
      <c r="S2579" s="26" t="e">
        <f>IF(INDEX('2021 Certified EVM Plan'!K:K,MATCH(B2579,'2021 Certified EVM Plan'!E:E,0))=1,M2579,#N/A)</f>
        <v>#N/A</v>
      </c>
    </row>
    <row r="2580" spans="1:19" x14ac:dyDescent="0.25">
      <c r="A2580" s="22" t="s">
        <v>2195</v>
      </c>
      <c r="B2580" s="22">
        <v>8050</v>
      </c>
      <c r="C2580" s="22">
        <v>21</v>
      </c>
      <c r="D2580" s="27">
        <v>2.76329179031724E-6</v>
      </c>
      <c r="E2580" s="22">
        <v>183011102</v>
      </c>
      <c r="F2580" s="22" t="s">
        <v>2656</v>
      </c>
      <c r="G2580" s="22" t="s">
        <v>2657</v>
      </c>
      <c r="H2580" s="22">
        <v>5907.9517007744198</v>
      </c>
      <c r="I2580" s="24">
        <f>'EVM CPZ List'!$D2580*'EVM CPZ List'!$C2580</f>
        <v>5.802912759666204E-5</v>
      </c>
      <c r="J2580" s="25">
        <f>INDEX('Pivot of Risk Data'!A:A,MATCH('EVM CPZ List'!$B2580,'Pivot of Risk Data'!B:B,0),1)</f>
        <v>2538</v>
      </c>
      <c r="K2580" s="22">
        <f>0.000621371*'EVM CPZ List'!$H2580</f>
        <v>3.6710298562619021</v>
      </c>
      <c r="L2580" s="22">
        <f>L2579+'EVM CPZ List'!$K2580</f>
        <v>25222.766032429325</v>
      </c>
      <c r="M2580" s="22">
        <f>M2579-'EVM CPZ List'!$I2580</f>
        <v>1.1081936416288119E-2</v>
      </c>
      <c r="N2580" s="7" t="e">
        <f>INDEX('2021 Certified EVM Plan'!G:G,MATCH(B2580,'2021 Certified EVM Plan'!E:E,0))</f>
        <v>#N/A</v>
      </c>
      <c r="O2580" s="7" t="e">
        <f>INDEX('2021 Certified EVM Plan'!M:M,MATCH(B2580,'2021 Certified EVM Plan'!E:E,0))</f>
        <v>#N/A</v>
      </c>
      <c r="P2580" s="7">
        <f t="shared" si="40"/>
        <v>1</v>
      </c>
      <c r="Q2580" s="26" t="e">
        <f>IF(INDEX('2021 Certified EVM Plan'!H:H,MATCH(B2580,'2021 Certified EVM Plan'!E:E,0))=1,M2580,#N/A)</f>
        <v>#N/A</v>
      </c>
      <c r="R2580" s="26" t="e">
        <f>IF(INDEX('2021 Certified EVM Plan'!J:J,MATCH(B2580,'2021 Certified EVM Plan'!E:E,0))=1,M2580,#N/A)</f>
        <v>#N/A</v>
      </c>
      <c r="S2580" s="26" t="e">
        <f>IF(INDEX('2021 Certified EVM Plan'!K:K,MATCH(B2580,'2021 Certified EVM Plan'!E:E,0))=1,M2580,#N/A)</f>
        <v>#N/A</v>
      </c>
    </row>
    <row r="2581" spans="1:19" x14ac:dyDescent="0.25">
      <c r="A2581" s="22" t="s">
        <v>2195</v>
      </c>
      <c r="B2581" s="22">
        <v>4001</v>
      </c>
      <c r="C2581" s="22">
        <v>82</v>
      </c>
      <c r="D2581" s="27">
        <v>2.7620321659733498E-6</v>
      </c>
      <c r="E2581" s="22">
        <v>182371112</v>
      </c>
      <c r="F2581" s="22" t="s">
        <v>2383</v>
      </c>
      <c r="G2581" s="22" t="s">
        <v>2526</v>
      </c>
      <c r="H2581" s="22">
        <v>12390.3415323462</v>
      </c>
      <c r="I2581" s="24">
        <f>'EVM CPZ List'!$D2581*'EVM CPZ List'!$C2581</f>
        <v>2.2648663760981469E-4</v>
      </c>
      <c r="J2581" s="25">
        <f>INDEX('Pivot of Risk Data'!A:A,MATCH('EVM CPZ List'!$B2581,'Pivot of Risk Data'!B:B,0),1)</f>
        <v>2539</v>
      </c>
      <c r="K2581" s="22">
        <f>0.000621371*'EVM CPZ List'!$H2581</f>
        <v>7.6989989082954908</v>
      </c>
      <c r="L2581" s="22">
        <f>L2580+'EVM CPZ List'!$K2581</f>
        <v>25230.465031337619</v>
      </c>
      <c r="M2581" s="22">
        <f>M2580-'EVM CPZ List'!$I2581</f>
        <v>1.0855449778678304E-2</v>
      </c>
      <c r="N2581" s="7" t="e">
        <f>INDEX('2021 Certified EVM Plan'!G:G,MATCH(B2581,'2021 Certified EVM Plan'!E:E,0))</f>
        <v>#N/A</v>
      </c>
      <c r="O2581" s="7" t="e">
        <f>INDEX('2021 Certified EVM Plan'!M:M,MATCH(B2581,'2021 Certified EVM Plan'!E:E,0))</f>
        <v>#N/A</v>
      </c>
      <c r="P2581" s="7">
        <f t="shared" si="40"/>
        <v>1</v>
      </c>
      <c r="Q2581" s="26" t="e">
        <f>IF(INDEX('2021 Certified EVM Plan'!H:H,MATCH(B2581,'2021 Certified EVM Plan'!E:E,0))=1,M2581,#N/A)</f>
        <v>#N/A</v>
      </c>
      <c r="R2581" s="26" t="e">
        <f>IF(INDEX('2021 Certified EVM Plan'!J:J,MATCH(B2581,'2021 Certified EVM Plan'!E:E,0))=1,M2581,#N/A)</f>
        <v>#N/A</v>
      </c>
      <c r="S2581" s="26" t="e">
        <f>IF(INDEX('2021 Certified EVM Plan'!K:K,MATCH(B2581,'2021 Certified EVM Plan'!E:E,0))=1,M2581,#N/A)</f>
        <v>#N/A</v>
      </c>
    </row>
    <row r="2582" spans="1:19" x14ac:dyDescent="0.25">
      <c r="A2582" s="22" t="s">
        <v>539</v>
      </c>
      <c r="B2582" s="22">
        <v>2588</v>
      </c>
      <c r="C2582" s="22">
        <v>45</v>
      </c>
      <c r="D2582" s="27">
        <v>2.7554044874371001E-6</v>
      </c>
      <c r="E2582" s="22">
        <v>102551101</v>
      </c>
      <c r="F2582" s="22" t="s">
        <v>737</v>
      </c>
      <c r="G2582" s="22" t="s">
        <v>798</v>
      </c>
      <c r="H2582" s="22">
        <v>4164.7045642887197</v>
      </c>
      <c r="I2582" s="24">
        <f>'EVM CPZ List'!$D2582*'EVM CPZ List'!$C2582</f>
        <v>1.2399320193466951E-4</v>
      </c>
      <c r="J2582" s="25">
        <f>INDEX('Pivot of Risk Data'!A:A,MATCH('EVM CPZ List'!$B2582,'Pivot of Risk Data'!B:B,0),1)</f>
        <v>2540</v>
      </c>
      <c r="K2582" s="22">
        <f>0.000621371*'EVM CPZ List'!$H2582</f>
        <v>2.5878266398166461</v>
      </c>
      <c r="L2582" s="22">
        <f>L2581+'EVM CPZ List'!$K2582</f>
        <v>25233.052857977436</v>
      </c>
      <c r="M2582" s="22">
        <f>M2581-'EVM CPZ List'!$I2582</f>
        <v>1.0731456576743634E-2</v>
      </c>
      <c r="N2582" s="7" t="e">
        <f>INDEX('2021 Certified EVM Plan'!G:G,MATCH(B2582,'2021 Certified EVM Plan'!E:E,0))</f>
        <v>#N/A</v>
      </c>
      <c r="O2582" s="7" t="e">
        <f>INDEX('2021 Certified EVM Plan'!M:M,MATCH(B2582,'2021 Certified EVM Plan'!E:E,0))</f>
        <v>#N/A</v>
      </c>
      <c r="P2582" s="7">
        <f t="shared" si="40"/>
        <v>1</v>
      </c>
      <c r="Q2582" s="26" t="e">
        <f>IF(INDEX('2021 Certified EVM Plan'!H:H,MATCH(B2582,'2021 Certified EVM Plan'!E:E,0))=1,M2582,#N/A)</f>
        <v>#N/A</v>
      </c>
      <c r="R2582" s="26" t="e">
        <f>IF(INDEX('2021 Certified EVM Plan'!J:J,MATCH(B2582,'2021 Certified EVM Plan'!E:E,0))=1,M2582,#N/A)</f>
        <v>#N/A</v>
      </c>
      <c r="S2582" s="26" t="e">
        <f>IF(INDEX('2021 Certified EVM Plan'!K:K,MATCH(B2582,'2021 Certified EVM Plan'!E:E,0))=1,M2582,#N/A)</f>
        <v>#N/A</v>
      </c>
    </row>
    <row r="2583" spans="1:19" x14ac:dyDescent="0.25">
      <c r="A2583" s="22" t="s">
        <v>2195</v>
      </c>
      <c r="B2583" s="22">
        <v>8223</v>
      </c>
      <c r="C2583" s="22">
        <v>28</v>
      </c>
      <c r="D2583" s="27">
        <v>2.7356329476255202E-6</v>
      </c>
      <c r="E2583" s="22">
        <v>82021101</v>
      </c>
      <c r="F2583" s="22" t="s">
        <v>2491</v>
      </c>
      <c r="G2583" s="22" t="s">
        <v>2674</v>
      </c>
      <c r="H2583" s="22">
        <v>3109.18530821068</v>
      </c>
      <c r="I2583" s="24">
        <f>'EVM CPZ List'!$D2583*'EVM CPZ List'!$C2583</f>
        <v>7.6597722533514571E-5</v>
      </c>
      <c r="J2583" s="25">
        <f>INDEX('Pivot of Risk Data'!A:A,MATCH('EVM CPZ List'!$B2583,'Pivot of Risk Data'!B:B,0),1)</f>
        <v>2541</v>
      </c>
      <c r="K2583" s="22">
        <f>0.000621371*'EVM CPZ List'!$H2583</f>
        <v>1.9319575841481784</v>
      </c>
      <c r="L2583" s="22">
        <f>L2582+'EVM CPZ List'!$K2583</f>
        <v>25234.984815561584</v>
      </c>
      <c r="M2583" s="22">
        <f>M2582-'EVM CPZ List'!$I2583</f>
        <v>1.0654858854210119E-2</v>
      </c>
      <c r="N2583" s="7" t="e">
        <f>INDEX('2021 Certified EVM Plan'!G:G,MATCH(B2583,'2021 Certified EVM Plan'!E:E,0))</f>
        <v>#N/A</v>
      </c>
      <c r="O2583" s="7" t="e">
        <f>INDEX('2021 Certified EVM Plan'!M:M,MATCH(B2583,'2021 Certified EVM Plan'!E:E,0))</f>
        <v>#N/A</v>
      </c>
      <c r="P2583" s="7">
        <f t="shared" si="40"/>
        <v>1</v>
      </c>
      <c r="Q2583" s="26" t="e">
        <f>IF(INDEX('2021 Certified EVM Plan'!H:H,MATCH(B2583,'2021 Certified EVM Plan'!E:E,0))=1,M2583,#N/A)</f>
        <v>#N/A</v>
      </c>
      <c r="R2583" s="26" t="e">
        <f>IF(INDEX('2021 Certified EVM Plan'!J:J,MATCH(B2583,'2021 Certified EVM Plan'!E:E,0))=1,M2583,#N/A)</f>
        <v>#N/A</v>
      </c>
      <c r="S2583" s="26" t="e">
        <f>IF(INDEX('2021 Certified EVM Plan'!K:K,MATCH(B2583,'2021 Certified EVM Plan'!E:E,0))=1,M2583,#N/A)</f>
        <v>#N/A</v>
      </c>
    </row>
    <row r="2584" spans="1:19" x14ac:dyDescent="0.25">
      <c r="A2584" s="22" t="s">
        <v>2906</v>
      </c>
      <c r="B2584" s="22">
        <v>195</v>
      </c>
      <c r="C2584" s="22">
        <v>8</v>
      </c>
      <c r="D2584" s="27">
        <v>2.7297975730073401E-6</v>
      </c>
      <c r="E2584" s="22">
        <v>13700401</v>
      </c>
      <c r="F2584" s="22" t="s">
        <v>3137</v>
      </c>
      <c r="G2584" s="22" t="s">
        <v>3138</v>
      </c>
      <c r="H2584" s="22">
        <v>973.39185469664005</v>
      </c>
      <c r="I2584" s="24">
        <f>'EVM CPZ List'!$D2584*'EVM CPZ List'!$C2584</f>
        <v>2.183838058405872E-5</v>
      </c>
      <c r="J2584" s="25">
        <f>INDEX('Pivot of Risk Data'!A:A,MATCH('EVM CPZ List'!$B2584,'Pivot of Risk Data'!B:B,0),1)</f>
        <v>2542</v>
      </c>
      <c r="K2584" s="22">
        <f>0.000621371*'EVM CPZ List'!$H2584</f>
        <v>0.6048374701447059</v>
      </c>
      <c r="L2584" s="22">
        <f>L2583+'EVM CPZ List'!$K2584</f>
        <v>25235.58965303173</v>
      </c>
      <c r="M2584" s="22">
        <f>M2583-'EVM CPZ List'!$I2584</f>
        <v>1.063302047362606E-2</v>
      </c>
      <c r="N2584" s="7" t="e">
        <f>INDEX('2021 Certified EVM Plan'!G:G,MATCH(B2584,'2021 Certified EVM Plan'!E:E,0))</f>
        <v>#N/A</v>
      </c>
      <c r="O2584" s="7" t="e">
        <f>INDEX('2021 Certified EVM Plan'!M:M,MATCH(B2584,'2021 Certified EVM Plan'!E:E,0))</f>
        <v>#N/A</v>
      </c>
      <c r="P2584" s="7">
        <f t="shared" si="40"/>
        <v>1</v>
      </c>
      <c r="Q2584" s="26" t="e">
        <f>IF(INDEX('2021 Certified EVM Plan'!H:H,MATCH(B2584,'2021 Certified EVM Plan'!E:E,0))=1,M2584,#N/A)</f>
        <v>#N/A</v>
      </c>
      <c r="R2584" s="26" t="e">
        <f>IF(INDEX('2021 Certified EVM Plan'!J:J,MATCH(B2584,'2021 Certified EVM Plan'!E:E,0))=1,M2584,#N/A)</f>
        <v>#N/A</v>
      </c>
      <c r="S2584" s="26" t="e">
        <f>IF(INDEX('2021 Certified EVM Plan'!K:K,MATCH(B2584,'2021 Certified EVM Plan'!E:E,0))=1,M2584,#N/A)</f>
        <v>#N/A</v>
      </c>
    </row>
    <row r="2585" spans="1:19" x14ac:dyDescent="0.25">
      <c r="A2585" s="22" t="s">
        <v>2195</v>
      </c>
      <c r="B2585" s="22">
        <v>2600</v>
      </c>
      <c r="C2585" s="22">
        <v>84</v>
      </c>
      <c r="D2585" s="27">
        <v>2.7293091952386099E-6</v>
      </c>
      <c r="E2585" s="22">
        <v>183071101</v>
      </c>
      <c r="F2585" s="22" t="s">
        <v>2392</v>
      </c>
      <c r="G2585" s="22" t="s">
        <v>2658</v>
      </c>
      <c r="H2585" s="22">
        <v>9688.7012325836895</v>
      </c>
      <c r="I2585" s="24">
        <f>'EVM CPZ List'!$D2585*'EVM CPZ List'!$C2585</f>
        <v>2.2926197240004322E-4</v>
      </c>
      <c r="J2585" s="25">
        <f>INDEX('Pivot of Risk Data'!A:A,MATCH('EVM CPZ List'!$B2585,'Pivot of Risk Data'!B:B,0),1)</f>
        <v>2543</v>
      </c>
      <c r="K2585" s="22">
        <f>0.000621371*'EVM CPZ List'!$H2585</f>
        <v>6.0202779735917602</v>
      </c>
      <c r="L2585" s="22">
        <f>L2584+'EVM CPZ List'!$K2585</f>
        <v>25241.609931005321</v>
      </c>
      <c r="M2585" s="22">
        <f>M2584-'EVM CPZ List'!$I2585</f>
        <v>1.0403758501226016E-2</v>
      </c>
      <c r="N2585" s="7" t="e">
        <f>INDEX('2021 Certified EVM Plan'!G:G,MATCH(B2585,'2021 Certified EVM Plan'!E:E,0))</f>
        <v>#N/A</v>
      </c>
      <c r="O2585" s="7" t="e">
        <f>INDEX('2021 Certified EVM Plan'!M:M,MATCH(B2585,'2021 Certified EVM Plan'!E:E,0))</f>
        <v>#N/A</v>
      </c>
      <c r="P2585" s="7">
        <f t="shared" si="40"/>
        <v>1</v>
      </c>
      <c r="Q2585" s="26" t="e">
        <f>IF(INDEX('2021 Certified EVM Plan'!H:H,MATCH(B2585,'2021 Certified EVM Plan'!E:E,0))=1,M2585,#N/A)</f>
        <v>#N/A</v>
      </c>
      <c r="R2585" s="26" t="e">
        <f>IF(INDEX('2021 Certified EVM Plan'!J:J,MATCH(B2585,'2021 Certified EVM Plan'!E:E,0))=1,M2585,#N/A)</f>
        <v>#N/A</v>
      </c>
      <c r="S2585" s="26" t="e">
        <f>IF(INDEX('2021 Certified EVM Plan'!K:K,MATCH(B2585,'2021 Certified EVM Plan'!E:E,0))=1,M2585,#N/A)</f>
        <v>#N/A</v>
      </c>
    </row>
    <row r="2586" spans="1:19" x14ac:dyDescent="0.25">
      <c r="A2586" s="22" t="s">
        <v>2906</v>
      </c>
      <c r="B2586" s="22">
        <v>629</v>
      </c>
      <c r="C2586" s="22">
        <v>40</v>
      </c>
      <c r="D2586" s="27">
        <v>2.7034798503108399E-6</v>
      </c>
      <c r="E2586" s="22">
        <v>42031125</v>
      </c>
      <c r="F2586" s="22" t="s">
        <v>3068</v>
      </c>
      <c r="G2586" s="22" t="s">
        <v>3069</v>
      </c>
      <c r="H2586" s="22">
        <v>5180.4034655273199</v>
      </c>
      <c r="I2586" s="24">
        <f>'EVM CPZ List'!$D2586*'EVM CPZ List'!$C2586</f>
        <v>1.081391940124336E-4</v>
      </c>
      <c r="J2586" s="25">
        <f>INDEX('Pivot of Risk Data'!A:A,MATCH('EVM CPZ List'!$B2586,'Pivot of Risk Data'!B:B,0),1)</f>
        <v>2544</v>
      </c>
      <c r="K2586" s="22">
        <f>0.000621371*'EVM CPZ List'!$H2586</f>
        <v>3.2189524817781763</v>
      </c>
      <c r="L2586" s="22">
        <f>L2585+'EVM CPZ List'!$K2586</f>
        <v>25244.828883487098</v>
      </c>
      <c r="M2586" s="22">
        <f>M2585-'EVM CPZ List'!$I2586</f>
        <v>1.0295619307213583E-2</v>
      </c>
      <c r="N2586" s="7" t="e">
        <f>INDEX('2021 Certified EVM Plan'!G:G,MATCH(B2586,'2021 Certified EVM Plan'!E:E,0))</f>
        <v>#N/A</v>
      </c>
      <c r="O2586" s="7" t="e">
        <f>INDEX('2021 Certified EVM Plan'!M:M,MATCH(B2586,'2021 Certified EVM Plan'!E:E,0))</f>
        <v>#N/A</v>
      </c>
      <c r="P2586" s="7">
        <f t="shared" si="40"/>
        <v>1</v>
      </c>
      <c r="Q2586" s="26" t="e">
        <f>IF(INDEX('2021 Certified EVM Plan'!H:H,MATCH(B2586,'2021 Certified EVM Plan'!E:E,0))=1,M2586,#N/A)</f>
        <v>#N/A</v>
      </c>
      <c r="R2586" s="26" t="e">
        <f>IF(INDEX('2021 Certified EVM Plan'!J:J,MATCH(B2586,'2021 Certified EVM Plan'!E:E,0))=1,M2586,#N/A)</f>
        <v>#N/A</v>
      </c>
      <c r="S2586" s="26" t="e">
        <f>IF(INDEX('2021 Certified EVM Plan'!K:K,MATCH(B2586,'2021 Certified EVM Plan'!E:E,0))=1,M2586,#N/A)</f>
        <v>#N/A</v>
      </c>
    </row>
    <row r="2587" spans="1:19" x14ac:dyDescent="0.25">
      <c r="A2587" s="22" t="s">
        <v>2906</v>
      </c>
      <c r="B2587" s="22">
        <v>1961</v>
      </c>
      <c r="C2587" s="22">
        <v>9</v>
      </c>
      <c r="D2587" s="27">
        <v>2.6941143379621299E-6</v>
      </c>
      <c r="E2587" s="22">
        <v>13801103</v>
      </c>
      <c r="F2587" s="22" t="s">
        <v>3280</v>
      </c>
      <c r="G2587" s="22" t="s">
        <v>3409</v>
      </c>
      <c r="H2587" s="22">
        <v>662.33465524709595</v>
      </c>
      <c r="I2587" s="24">
        <f>'EVM CPZ List'!$D2587*'EVM CPZ List'!$C2587</f>
        <v>2.424702904165917E-5</v>
      </c>
      <c r="J2587" s="25">
        <f>INDEX('Pivot of Risk Data'!A:A,MATCH('EVM CPZ List'!$B2587,'Pivot of Risk Data'!B:B,0),1)</f>
        <v>2545</v>
      </c>
      <c r="K2587" s="22">
        <f>0.000621371*'EVM CPZ List'!$H2587</f>
        <v>0.41155554706554326</v>
      </c>
      <c r="L2587" s="22">
        <f>L2586+'EVM CPZ List'!$K2587</f>
        <v>25245.240439034165</v>
      </c>
      <c r="M2587" s="22">
        <f>M2586-'EVM CPZ List'!$I2587</f>
        <v>1.0271372278171924E-2</v>
      </c>
      <c r="N2587" s="7" t="e">
        <f>INDEX('2021 Certified EVM Plan'!G:G,MATCH(B2587,'2021 Certified EVM Plan'!E:E,0))</f>
        <v>#N/A</v>
      </c>
      <c r="O2587" s="7" t="e">
        <f>INDEX('2021 Certified EVM Plan'!M:M,MATCH(B2587,'2021 Certified EVM Plan'!E:E,0))</f>
        <v>#N/A</v>
      </c>
      <c r="P2587" s="7">
        <f t="shared" si="40"/>
        <v>1</v>
      </c>
      <c r="Q2587" s="26" t="e">
        <f>IF(INDEX('2021 Certified EVM Plan'!H:H,MATCH(B2587,'2021 Certified EVM Plan'!E:E,0))=1,M2587,#N/A)</f>
        <v>#N/A</v>
      </c>
      <c r="R2587" s="26" t="e">
        <f>IF(INDEX('2021 Certified EVM Plan'!J:J,MATCH(B2587,'2021 Certified EVM Plan'!E:E,0))=1,M2587,#N/A)</f>
        <v>#N/A</v>
      </c>
      <c r="S2587" s="26" t="e">
        <f>IF(INDEX('2021 Certified EVM Plan'!K:K,MATCH(B2587,'2021 Certified EVM Plan'!E:E,0))=1,M2587,#N/A)</f>
        <v>#N/A</v>
      </c>
    </row>
    <row r="2588" spans="1:19" x14ac:dyDescent="0.25">
      <c r="A2588" s="22" t="s">
        <v>2195</v>
      </c>
      <c r="B2588" s="22">
        <v>7016</v>
      </c>
      <c r="C2588" s="22">
        <v>9</v>
      </c>
      <c r="D2588" s="27">
        <v>2.6901102788302199E-6</v>
      </c>
      <c r="E2588" s="22">
        <v>83371107</v>
      </c>
      <c r="F2588" s="22" t="s">
        <v>2438</v>
      </c>
      <c r="G2588" s="22" t="s">
        <v>2727</v>
      </c>
      <c r="H2588" s="22">
        <v>985.94930273440195</v>
      </c>
      <c r="I2588" s="24">
        <f>'EVM CPZ List'!$D2588*'EVM CPZ List'!$C2588</f>
        <v>2.4210992509471978E-5</v>
      </c>
      <c r="J2588" s="25">
        <f>INDEX('Pivot of Risk Data'!A:A,MATCH('EVM CPZ List'!$B2588,'Pivot of Risk Data'!B:B,0),1)</f>
        <v>2546</v>
      </c>
      <c r="K2588" s="22">
        <f>0.000621371*'EVM CPZ List'!$H2588</f>
        <v>0.61264030418937809</v>
      </c>
      <c r="L2588" s="22">
        <f>L2587+'EVM CPZ List'!$K2588</f>
        <v>25245.853079338354</v>
      </c>
      <c r="M2588" s="22">
        <f>M2587-'EVM CPZ List'!$I2588</f>
        <v>1.0247161285662451E-2</v>
      </c>
      <c r="N2588" s="7" t="e">
        <f>INDEX('2021 Certified EVM Plan'!G:G,MATCH(B2588,'2021 Certified EVM Plan'!E:E,0))</f>
        <v>#N/A</v>
      </c>
      <c r="O2588" s="7" t="e">
        <f>INDEX('2021 Certified EVM Plan'!M:M,MATCH(B2588,'2021 Certified EVM Plan'!E:E,0))</f>
        <v>#N/A</v>
      </c>
      <c r="P2588" s="7">
        <f t="shared" si="40"/>
        <v>1</v>
      </c>
      <c r="Q2588" s="26" t="e">
        <f>IF(INDEX('2021 Certified EVM Plan'!H:H,MATCH(B2588,'2021 Certified EVM Plan'!E:E,0))=1,M2588,#N/A)</f>
        <v>#N/A</v>
      </c>
      <c r="R2588" s="26" t="e">
        <f>IF(INDEX('2021 Certified EVM Plan'!J:J,MATCH(B2588,'2021 Certified EVM Plan'!E:E,0))=1,M2588,#N/A)</f>
        <v>#N/A</v>
      </c>
      <c r="S2588" s="26" t="e">
        <f>IF(INDEX('2021 Certified EVM Plan'!K:K,MATCH(B2588,'2021 Certified EVM Plan'!E:E,0))=1,M2588,#N/A)</f>
        <v>#N/A</v>
      </c>
    </row>
    <row r="2589" spans="1:19" x14ac:dyDescent="0.25">
      <c r="A2589" s="22" t="s">
        <v>2906</v>
      </c>
      <c r="B2589" s="22">
        <v>4743</v>
      </c>
      <c r="C2589" s="22">
        <v>1</v>
      </c>
      <c r="D2589" s="27">
        <v>2.6669818995022801E-6</v>
      </c>
      <c r="E2589" s="22">
        <v>42481105</v>
      </c>
      <c r="F2589" s="22" t="s">
        <v>1263</v>
      </c>
      <c r="G2589" s="22">
        <v>84764</v>
      </c>
      <c r="H2589" s="22">
        <v>2403.75186032595</v>
      </c>
      <c r="I2589" s="24">
        <f>'EVM CPZ List'!$D2589*'EVM CPZ List'!$C2589</f>
        <v>2.6669818995022801E-6</v>
      </c>
      <c r="J2589" s="25">
        <f>INDEX('Pivot of Risk Data'!A:A,MATCH('EVM CPZ List'!$B2589,'Pivot of Risk Data'!B:B,0),1)</f>
        <v>2547</v>
      </c>
      <c r="K2589" s="22">
        <f>0.000621371*'EVM CPZ List'!$H2589</f>
        <v>1.493621697202596</v>
      </c>
      <c r="L2589" s="22">
        <f>L2588+'EVM CPZ List'!$K2589</f>
        <v>25247.346701035556</v>
      </c>
      <c r="M2589" s="22">
        <f>M2588-'EVM CPZ List'!$I2589</f>
        <v>1.0244494303762949E-2</v>
      </c>
      <c r="N2589" s="7" t="e">
        <f>INDEX('2021 Certified EVM Plan'!G:G,MATCH(B2589,'2021 Certified EVM Plan'!E:E,0))</f>
        <v>#N/A</v>
      </c>
      <c r="O2589" s="7" t="e">
        <f>INDEX('2021 Certified EVM Plan'!M:M,MATCH(B2589,'2021 Certified EVM Plan'!E:E,0))</f>
        <v>#N/A</v>
      </c>
      <c r="P2589" s="7">
        <f t="shared" si="40"/>
        <v>1</v>
      </c>
      <c r="Q2589" s="26" t="e">
        <f>IF(INDEX('2021 Certified EVM Plan'!H:H,MATCH(B2589,'2021 Certified EVM Plan'!E:E,0))=1,M2589,#N/A)</f>
        <v>#N/A</v>
      </c>
      <c r="R2589" s="26" t="e">
        <f>IF(INDEX('2021 Certified EVM Plan'!J:J,MATCH(B2589,'2021 Certified EVM Plan'!E:E,0))=1,M2589,#N/A)</f>
        <v>#N/A</v>
      </c>
      <c r="S2589" s="26" t="e">
        <f>IF(INDEX('2021 Certified EVM Plan'!K:K,MATCH(B2589,'2021 Certified EVM Plan'!E:E,0))=1,M2589,#N/A)</f>
        <v>#N/A</v>
      </c>
    </row>
    <row r="2590" spans="1:19" x14ac:dyDescent="0.25">
      <c r="A2590" s="22" t="s">
        <v>2906</v>
      </c>
      <c r="B2590" s="22">
        <v>2072</v>
      </c>
      <c r="C2590" s="22">
        <v>1</v>
      </c>
      <c r="D2590" s="27">
        <v>2.6645549375655001E-6</v>
      </c>
      <c r="E2590" s="22">
        <v>14091106</v>
      </c>
      <c r="F2590" s="22" t="s">
        <v>2730</v>
      </c>
      <c r="G2590" s="22" t="s">
        <v>3327</v>
      </c>
      <c r="H2590" s="22">
        <v>143.13282936490401</v>
      </c>
      <c r="I2590" s="24">
        <f>'EVM CPZ List'!$D2590*'EVM CPZ List'!$C2590</f>
        <v>2.6645549375655001E-6</v>
      </c>
      <c r="J2590" s="25">
        <f>INDEX('Pivot of Risk Data'!A:A,MATCH('EVM CPZ List'!$B2590,'Pivot of Risk Data'!B:B,0),1)</f>
        <v>2548</v>
      </c>
      <c r="K2590" s="22">
        <f>0.000621371*'EVM CPZ List'!$H2590</f>
        <v>8.8938589315299771E-2</v>
      </c>
      <c r="L2590" s="22">
        <f>L2589+'EVM CPZ List'!$K2590</f>
        <v>25247.435639624873</v>
      </c>
      <c r="M2590" s="22">
        <f>M2589-'EVM CPZ List'!$I2590</f>
        <v>1.0241829748825383E-2</v>
      </c>
      <c r="N2590" s="7" t="e">
        <f>INDEX('2021 Certified EVM Plan'!G:G,MATCH(B2590,'2021 Certified EVM Plan'!E:E,0))</f>
        <v>#N/A</v>
      </c>
      <c r="O2590" s="7" t="e">
        <f>INDEX('2021 Certified EVM Plan'!M:M,MATCH(B2590,'2021 Certified EVM Plan'!E:E,0))</f>
        <v>#N/A</v>
      </c>
      <c r="P2590" s="7">
        <f t="shared" si="40"/>
        <v>1</v>
      </c>
      <c r="Q2590" s="26" t="e">
        <f>IF(INDEX('2021 Certified EVM Plan'!H:H,MATCH(B2590,'2021 Certified EVM Plan'!E:E,0))=1,M2590,#N/A)</f>
        <v>#N/A</v>
      </c>
      <c r="R2590" s="26" t="e">
        <f>IF(INDEX('2021 Certified EVM Plan'!J:J,MATCH(B2590,'2021 Certified EVM Plan'!E:E,0))=1,M2590,#N/A)</f>
        <v>#N/A</v>
      </c>
      <c r="S2590" s="26" t="e">
        <f>IF(INDEX('2021 Certified EVM Plan'!K:K,MATCH(B2590,'2021 Certified EVM Plan'!E:E,0))=1,M2590,#N/A)</f>
        <v>#N/A</v>
      </c>
    </row>
    <row r="2591" spans="1:19" x14ac:dyDescent="0.25">
      <c r="A2591" s="22" t="s">
        <v>2195</v>
      </c>
      <c r="B2591" s="22">
        <v>2253</v>
      </c>
      <c r="C2591" s="22">
        <v>139</v>
      </c>
      <c r="D2591" s="27">
        <v>2.65676483467047E-6</v>
      </c>
      <c r="E2591" s="22">
        <v>182371111</v>
      </c>
      <c r="F2591" s="22" t="s">
        <v>2467</v>
      </c>
      <c r="G2591" s="22" t="s">
        <v>2468</v>
      </c>
      <c r="H2591" s="22">
        <v>14048.0686425399</v>
      </c>
      <c r="I2591" s="24">
        <f>'EVM CPZ List'!$D2591*'EVM CPZ List'!$C2591</f>
        <v>3.6929031201919535E-4</v>
      </c>
      <c r="J2591" s="25">
        <f>INDEX('Pivot of Risk Data'!A:A,MATCH('EVM CPZ List'!$B2591,'Pivot of Risk Data'!B:B,0),1)</f>
        <v>2549</v>
      </c>
      <c r="K2591" s="22">
        <f>0.000621371*'EVM CPZ List'!$H2591</f>
        <v>8.7290624604836609</v>
      </c>
      <c r="L2591" s="22">
        <f>L2590+'EVM CPZ List'!$K2591</f>
        <v>25256.164702085356</v>
      </c>
      <c r="M2591" s="22">
        <f>M2590-'EVM CPZ List'!$I2591</f>
        <v>9.8725394368061881E-3</v>
      </c>
      <c r="N2591" s="7" t="e">
        <f>INDEX('2021 Certified EVM Plan'!G:G,MATCH(B2591,'2021 Certified EVM Plan'!E:E,0))</f>
        <v>#N/A</v>
      </c>
      <c r="O2591" s="7" t="e">
        <f>INDEX('2021 Certified EVM Plan'!M:M,MATCH(B2591,'2021 Certified EVM Plan'!E:E,0))</f>
        <v>#N/A</v>
      </c>
      <c r="P2591" s="7">
        <f t="shared" si="40"/>
        <v>1</v>
      </c>
      <c r="Q2591" s="26" t="e">
        <f>IF(INDEX('2021 Certified EVM Plan'!H:H,MATCH(B2591,'2021 Certified EVM Plan'!E:E,0))=1,M2591,#N/A)</f>
        <v>#N/A</v>
      </c>
      <c r="R2591" s="26" t="e">
        <f>IF(INDEX('2021 Certified EVM Plan'!J:J,MATCH(B2591,'2021 Certified EVM Plan'!E:E,0))=1,M2591,#N/A)</f>
        <v>#N/A</v>
      </c>
      <c r="S2591" s="26" t="e">
        <f>IF(INDEX('2021 Certified EVM Plan'!K:K,MATCH(B2591,'2021 Certified EVM Plan'!E:E,0))=1,M2591,#N/A)</f>
        <v>#N/A</v>
      </c>
    </row>
    <row r="2592" spans="1:19" x14ac:dyDescent="0.25">
      <c r="A2592" s="22" t="s">
        <v>2906</v>
      </c>
      <c r="B2592" s="22">
        <v>2216</v>
      </c>
      <c r="C2592" s="22">
        <v>20</v>
      </c>
      <c r="D2592" s="27">
        <v>2.64325530275501E-6</v>
      </c>
      <c r="E2592" s="22">
        <v>13532107</v>
      </c>
      <c r="F2592" s="22" t="s">
        <v>3001</v>
      </c>
      <c r="G2592" s="22" t="s">
        <v>3219</v>
      </c>
      <c r="H2592" s="22">
        <v>3768.67832489379</v>
      </c>
      <c r="I2592" s="24">
        <f>'EVM CPZ List'!$D2592*'EVM CPZ List'!$C2592</f>
        <v>5.2865106055100197E-5</v>
      </c>
      <c r="J2592" s="25">
        <f>INDEX('Pivot of Risk Data'!A:A,MATCH('EVM CPZ List'!$B2592,'Pivot of Risk Data'!B:B,0),1)</f>
        <v>2550</v>
      </c>
      <c r="K2592" s="22">
        <f>0.000621371*'EVM CPZ List'!$H2592</f>
        <v>2.3417474194175791</v>
      </c>
      <c r="L2592" s="22">
        <f>L2591+'EVM CPZ List'!$K2592</f>
        <v>25258.506449504774</v>
      </c>
      <c r="M2592" s="22">
        <f>M2591-'EVM CPZ List'!$I2592</f>
        <v>9.8196743307510884E-3</v>
      </c>
      <c r="N2592" s="7" t="e">
        <f>INDEX('2021 Certified EVM Plan'!G:G,MATCH(B2592,'2021 Certified EVM Plan'!E:E,0))</f>
        <v>#N/A</v>
      </c>
      <c r="O2592" s="7" t="e">
        <f>INDEX('2021 Certified EVM Plan'!M:M,MATCH(B2592,'2021 Certified EVM Plan'!E:E,0))</f>
        <v>#N/A</v>
      </c>
      <c r="P2592" s="7">
        <f t="shared" si="40"/>
        <v>1</v>
      </c>
      <c r="Q2592" s="26" t="e">
        <f>IF(INDEX('2021 Certified EVM Plan'!H:H,MATCH(B2592,'2021 Certified EVM Plan'!E:E,0))=1,M2592,#N/A)</f>
        <v>#N/A</v>
      </c>
      <c r="R2592" s="26" t="e">
        <f>IF(INDEX('2021 Certified EVM Plan'!J:J,MATCH(B2592,'2021 Certified EVM Plan'!E:E,0))=1,M2592,#N/A)</f>
        <v>#N/A</v>
      </c>
      <c r="S2592" s="26" t="e">
        <f>IF(INDEX('2021 Certified EVM Plan'!K:K,MATCH(B2592,'2021 Certified EVM Plan'!E:E,0))=1,M2592,#N/A)</f>
        <v>#N/A</v>
      </c>
    </row>
    <row r="2593" spans="1:19" x14ac:dyDescent="0.25">
      <c r="A2593" s="22" t="s">
        <v>964</v>
      </c>
      <c r="B2593" s="22">
        <v>4592</v>
      </c>
      <c r="C2593" s="22">
        <v>28</v>
      </c>
      <c r="D2593" s="27">
        <v>2.6352432744346002E-6</v>
      </c>
      <c r="E2593" s="22">
        <v>43211101</v>
      </c>
      <c r="F2593" s="22" t="s">
        <v>1436</v>
      </c>
      <c r="G2593" s="22" t="s">
        <v>1568</v>
      </c>
      <c r="H2593" s="22">
        <v>3325.1898033939201</v>
      </c>
      <c r="I2593" s="24">
        <f>'EVM CPZ List'!$D2593*'EVM CPZ List'!$C2593</f>
        <v>7.3786811684168799E-5</v>
      </c>
      <c r="J2593" s="25">
        <f>INDEX('Pivot of Risk Data'!A:A,MATCH('EVM CPZ List'!$B2593,'Pivot of Risk Data'!B:B,0),1)</f>
        <v>2551</v>
      </c>
      <c r="K2593" s="22">
        <f>0.000621371*'EVM CPZ List'!$H2593</f>
        <v>2.0661765133246837</v>
      </c>
      <c r="L2593" s="22">
        <f>L2592+'EVM CPZ List'!$K2593</f>
        <v>25260.5726260181</v>
      </c>
      <c r="M2593" s="22">
        <f>M2592-'EVM CPZ List'!$I2593</f>
        <v>9.7458875190669196E-3</v>
      </c>
      <c r="N2593" s="7" t="e">
        <f>INDEX('2021 Certified EVM Plan'!G:G,MATCH(B2593,'2021 Certified EVM Plan'!E:E,0))</f>
        <v>#N/A</v>
      </c>
      <c r="O2593" s="7" t="e">
        <f>INDEX('2021 Certified EVM Plan'!M:M,MATCH(B2593,'2021 Certified EVM Plan'!E:E,0))</f>
        <v>#N/A</v>
      </c>
      <c r="P2593" s="7">
        <f t="shared" si="40"/>
        <v>1</v>
      </c>
      <c r="Q2593" s="26" t="e">
        <f>IF(INDEX('2021 Certified EVM Plan'!H:H,MATCH(B2593,'2021 Certified EVM Plan'!E:E,0))=1,M2593,#N/A)</f>
        <v>#N/A</v>
      </c>
      <c r="R2593" s="26" t="e">
        <f>IF(INDEX('2021 Certified EVM Plan'!J:J,MATCH(B2593,'2021 Certified EVM Plan'!E:E,0))=1,M2593,#N/A)</f>
        <v>#N/A</v>
      </c>
      <c r="S2593" s="26" t="e">
        <f>IF(INDEX('2021 Certified EVM Plan'!K:K,MATCH(B2593,'2021 Certified EVM Plan'!E:E,0))=1,M2593,#N/A)</f>
        <v>#N/A</v>
      </c>
    </row>
    <row r="2594" spans="1:19" x14ac:dyDescent="0.25">
      <c r="A2594" s="22" t="s">
        <v>2195</v>
      </c>
      <c r="B2594" s="22">
        <v>4949</v>
      </c>
      <c r="C2594" s="22">
        <v>1</v>
      </c>
      <c r="D2594" s="27">
        <v>3.0524109581944698E-6</v>
      </c>
      <c r="E2594" s="22">
        <v>12840401</v>
      </c>
      <c r="F2594" s="22" t="s">
        <v>2900</v>
      </c>
      <c r="G2594" s="22" t="s">
        <v>2901</v>
      </c>
      <c r="H2594" s="22">
        <v>4156.4128638014099</v>
      </c>
      <c r="I2594" s="24">
        <f>'EVM CPZ List'!$D2594*'EVM CPZ List'!$C2594</f>
        <v>3.0524109581944698E-6</v>
      </c>
      <c r="J2594" s="25">
        <f>INDEX('Pivot of Risk Data'!A:A,MATCH('EVM CPZ List'!$B2594,'Pivot of Risk Data'!B:B,0),1)</f>
        <v>2552</v>
      </c>
      <c r="K2594" s="22">
        <f>0.000621371*'EVM CPZ List'!$H2594</f>
        <v>2.5826744175931458</v>
      </c>
      <c r="L2594" s="22">
        <f>L2593+'EVM CPZ List'!$K2594</f>
        <v>25263.155300435694</v>
      </c>
      <c r="M2594" s="22">
        <f>M2593-'EVM CPZ List'!$I2594</f>
        <v>9.7428351081087251E-3</v>
      </c>
      <c r="N2594" s="7" t="e">
        <f>INDEX('2021 Certified EVM Plan'!G:G,MATCH(B2594,'2021 Certified EVM Plan'!E:E,0))</f>
        <v>#N/A</v>
      </c>
      <c r="O2594" s="7" t="e">
        <f>INDEX('2021 Certified EVM Plan'!M:M,MATCH(B2594,'2021 Certified EVM Plan'!E:E,0))</f>
        <v>#N/A</v>
      </c>
      <c r="P2594" s="7">
        <f t="shared" si="40"/>
        <v>2</v>
      </c>
      <c r="Q2594" s="26" t="e">
        <f>IF(INDEX('2021 Certified EVM Plan'!H:H,MATCH(B2594,'2021 Certified EVM Plan'!E:E,0))=1,M2594,#N/A)</f>
        <v>#N/A</v>
      </c>
      <c r="R2594" s="26" t="e">
        <f>IF(INDEX('2021 Certified EVM Plan'!J:J,MATCH(B2594,'2021 Certified EVM Plan'!E:E,0))=1,M2594,#N/A)</f>
        <v>#N/A</v>
      </c>
      <c r="S2594" s="26" t="e">
        <f>IF(INDEX('2021 Certified EVM Plan'!K:K,MATCH(B2594,'2021 Certified EVM Plan'!E:E,0))=1,M2594,#N/A)</f>
        <v>#N/A</v>
      </c>
    </row>
    <row r="2595" spans="1:19" x14ac:dyDescent="0.25">
      <c r="A2595" s="22" t="s">
        <v>2906</v>
      </c>
      <c r="B2595" s="22">
        <v>4949</v>
      </c>
      <c r="C2595" s="22">
        <v>36</v>
      </c>
      <c r="D2595" s="27">
        <v>2.6193340590964801E-6</v>
      </c>
      <c r="E2595" s="22">
        <v>12840401</v>
      </c>
      <c r="F2595" s="22" t="s">
        <v>2900</v>
      </c>
      <c r="G2595" s="22" t="s">
        <v>2901</v>
      </c>
      <c r="H2595" s="22">
        <v>4156.4128638014099</v>
      </c>
      <c r="I2595" s="24">
        <f>'EVM CPZ List'!$D2595*'EVM CPZ List'!$C2595</f>
        <v>9.4296026127473279E-5</v>
      </c>
      <c r="J2595" s="25">
        <f>INDEX('Pivot of Risk Data'!A:A,MATCH('EVM CPZ List'!$B2595,'Pivot of Risk Data'!B:B,0),1)</f>
        <v>2552</v>
      </c>
      <c r="K2595" s="22">
        <f>0.000621371*'EVM CPZ List'!$H2595</f>
        <v>2.5826744175931458</v>
      </c>
      <c r="L2595" s="22">
        <f>L2594+'EVM CPZ List'!$K2595</f>
        <v>25265.737974853288</v>
      </c>
      <c r="M2595" s="22">
        <f>M2594-'EVM CPZ List'!$I2595</f>
        <v>9.648539081981251E-3</v>
      </c>
      <c r="N2595" s="7" t="e">
        <f>INDEX('2021 Certified EVM Plan'!G:G,MATCH(B2595,'2021 Certified EVM Plan'!E:E,0))</f>
        <v>#N/A</v>
      </c>
      <c r="O2595" s="7" t="e">
        <f>INDEX('2021 Certified EVM Plan'!M:M,MATCH(B2595,'2021 Certified EVM Plan'!E:E,0))</f>
        <v>#N/A</v>
      </c>
      <c r="P2595" s="7">
        <f t="shared" si="40"/>
        <v>2</v>
      </c>
      <c r="Q2595" s="26" t="e">
        <f>IF(INDEX('2021 Certified EVM Plan'!H:H,MATCH(B2595,'2021 Certified EVM Plan'!E:E,0))=1,M2595,#N/A)</f>
        <v>#N/A</v>
      </c>
      <c r="R2595" s="26" t="e">
        <f>IF(INDEX('2021 Certified EVM Plan'!J:J,MATCH(B2595,'2021 Certified EVM Plan'!E:E,0))=1,M2595,#N/A)</f>
        <v>#N/A</v>
      </c>
      <c r="S2595" s="26" t="e">
        <f>IF(INDEX('2021 Certified EVM Plan'!K:K,MATCH(B2595,'2021 Certified EVM Plan'!E:E,0))=1,M2595,#N/A)</f>
        <v>#N/A</v>
      </c>
    </row>
    <row r="2596" spans="1:19" x14ac:dyDescent="0.25">
      <c r="A2596" s="22" t="s">
        <v>2195</v>
      </c>
      <c r="B2596" s="22">
        <v>6996</v>
      </c>
      <c r="C2596" s="22">
        <v>1</v>
      </c>
      <c r="D2596" s="27">
        <v>2.5957412697692898E-6</v>
      </c>
      <c r="E2596" s="22">
        <v>182541101</v>
      </c>
      <c r="F2596" s="22" t="s">
        <v>2274</v>
      </c>
      <c r="G2596" s="22" t="s">
        <v>2557</v>
      </c>
      <c r="H2596" s="22">
        <v>491.58393571441701</v>
      </c>
      <c r="I2596" s="24">
        <f>'EVM CPZ List'!$D2596*'EVM CPZ List'!$C2596</f>
        <v>2.5957412697692898E-6</v>
      </c>
      <c r="J2596" s="25">
        <f>INDEX('Pivot of Risk Data'!A:A,MATCH('EVM CPZ List'!$B2596,'Pivot of Risk Data'!B:B,0),1)</f>
        <v>2553</v>
      </c>
      <c r="K2596" s="22">
        <f>0.000621371*'EVM CPZ List'!$H2596</f>
        <v>0.30545600171880299</v>
      </c>
      <c r="L2596" s="22">
        <f>L2595+'EVM CPZ List'!$K2596</f>
        <v>25266.043430855007</v>
      </c>
      <c r="M2596" s="22">
        <f>M2595-'EVM CPZ List'!$I2596</f>
        <v>9.6459433407114822E-3</v>
      </c>
      <c r="N2596" s="7" t="e">
        <f>INDEX('2021 Certified EVM Plan'!G:G,MATCH(B2596,'2021 Certified EVM Plan'!E:E,0))</f>
        <v>#N/A</v>
      </c>
      <c r="O2596" s="7" t="e">
        <f>INDEX('2021 Certified EVM Plan'!M:M,MATCH(B2596,'2021 Certified EVM Plan'!E:E,0))</f>
        <v>#N/A</v>
      </c>
      <c r="P2596" s="7">
        <f t="shared" si="40"/>
        <v>1</v>
      </c>
      <c r="Q2596" s="26" t="e">
        <f>IF(INDEX('2021 Certified EVM Plan'!H:H,MATCH(B2596,'2021 Certified EVM Plan'!E:E,0))=1,M2596,#N/A)</f>
        <v>#N/A</v>
      </c>
      <c r="R2596" s="26" t="e">
        <f>IF(INDEX('2021 Certified EVM Plan'!J:J,MATCH(B2596,'2021 Certified EVM Plan'!E:E,0))=1,M2596,#N/A)</f>
        <v>#N/A</v>
      </c>
      <c r="S2596" s="26" t="e">
        <f>IF(INDEX('2021 Certified EVM Plan'!K:K,MATCH(B2596,'2021 Certified EVM Plan'!E:E,0))=1,M2596,#N/A)</f>
        <v>#N/A</v>
      </c>
    </row>
    <row r="2597" spans="1:19" x14ac:dyDescent="0.25">
      <c r="A2597" s="22" t="s">
        <v>964</v>
      </c>
      <c r="B2597" s="22">
        <v>1996</v>
      </c>
      <c r="C2597" s="22">
        <v>16</v>
      </c>
      <c r="D2597" s="27">
        <v>2.5935905825343702E-6</v>
      </c>
      <c r="E2597" s="22">
        <v>43351103</v>
      </c>
      <c r="F2597" s="22" t="s">
        <v>1267</v>
      </c>
      <c r="G2597" s="22" t="s">
        <v>1601</v>
      </c>
      <c r="H2597" s="22">
        <v>1947.64623502935</v>
      </c>
      <c r="I2597" s="24">
        <f>'EVM CPZ List'!$D2597*'EVM CPZ List'!$C2597</f>
        <v>4.1497449320549923E-5</v>
      </c>
      <c r="J2597" s="25">
        <f>INDEX('Pivot of Risk Data'!A:A,MATCH('EVM CPZ List'!$B2597,'Pivot of Risk Data'!B:B,0),1)</f>
        <v>2554</v>
      </c>
      <c r="K2597" s="22">
        <f>0.000621371*'EVM CPZ List'!$H2597</f>
        <v>1.2102108887064222</v>
      </c>
      <c r="L2597" s="22">
        <f>L2596+'EVM CPZ List'!$K2597</f>
        <v>25267.253641743711</v>
      </c>
      <c r="M2597" s="22">
        <f>M2596-'EVM CPZ List'!$I2597</f>
        <v>9.6044458913909329E-3</v>
      </c>
      <c r="N2597" s="7" t="e">
        <f>INDEX('2021 Certified EVM Plan'!G:G,MATCH(B2597,'2021 Certified EVM Plan'!E:E,0))</f>
        <v>#N/A</v>
      </c>
      <c r="O2597" s="7" t="e">
        <f>INDEX('2021 Certified EVM Plan'!M:M,MATCH(B2597,'2021 Certified EVM Plan'!E:E,0))</f>
        <v>#N/A</v>
      </c>
      <c r="P2597" s="7">
        <f t="shared" si="40"/>
        <v>1</v>
      </c>
      <c r="Q2597" s="26" t="e">
        <f>IF(INDEX('2021 Certified EVM Plan'!H:H,MATCH(B2597,'2021 Certified EVM Plan'!E:E,0))=1,M2597,#N/A)</f>
        <v>#N/A</v>
      </c>
      <c r="R2597" s="26" t="e">
        <f>IF(INDEX('2021 Certified EVM Plan'!J:J,MATCH(B2597,'2021 Certified EVM Plan'!E:E,0))=1,M2597,#N/A)</f>
        <v>#N/A</v>
      </c>
      <c r="S2597" s="26" t="e">
        <f>IF(INDEX('2021 Certified EVM Plan'!K:K,MATCH(B2597,'2021 Certified EVM Plan'!E:E,0))=1,M2597,#N/A)</f>
        <v>#N/A</v>
      </c>
    </row>
    <row r="2598" spans="1:19" x14ac:dyDescent="0.25">
      <c r="A2598" s="22" t="s">
        <v>2195</v>
      </c>
      <c r="B2598" s="22">
        <v>4378</v>
      </c>
      <c r="C2598" s="22">
        <v>29</v>
      </c>
      <c r="D2598" s="27">
        <v>2.58173152732136E-6</v>
      </c>
      <c r="E2598" s="22">
        <v>83242109</v>
      </c>
      <c r="F2598" s="22" t="s">
        <v>2608</v>
      </c>
      <c r="G2598" s="22" t="s">
        <v>2609</v>
      </c>
      <c r="H2598" s="22">
        <v>4044.7080346900998</v>
      </c>
      <c r="I2598" s="24">
        <f>'EVM CPZ List'!$D2598*'EVM CPZ List'!$C2598</f>
        <v>7.4870214292319437E-5</v>
      </c>
      <c r="J2598" s="25">
        <f>INDEX('Pivot of Risk Data'!A:A,MATCH('EVM CPZ List'!$B2598,'Pivot of Risk Data'!B:B,0),1)</f>
        <v>2555</v>
      </c>
      <c r="K2598" s="22">
        <f>0.000621371*'EVM CPZ List'!$H2598</f>
        <v>2.5132642762234219</v>
      </c>
      <c r="L2598" s="22">
        <f>L2597+'EVM CPZ List'!$K2598</f>
        <v>25269.766906019933</v>
      </c>
      <c r="M2598" s="22">
        <f>M2597-'EVM CPZ List'!$I2598</f>
        <v>9.5295756770986135E-3</v>
      </c>
      <c r="N2598" s="7" t="e">
        <f>INDEX('2021 Certified EVM Plan'!G:G,MATCH(B2598,'2021 Certified EVM Plan'!E:E,0))</f>
        <v>#N/A</v>
      </c>
      <c r="O2598" s="7" t="e">
        <f>INDEX('2021 Certified EVM Plan'!M:M,MATCH(B2598,'2021 Certified EVM Plan'!E:E,0))</f>
        <v>#N/A</v>
      </c>
      <c r="P2598" s="7">
        <f t="shared" si="40"/>
        <v>1</v>
      </c>
      <c r="Q2598" s="26" t="e">
        <f>IF(INDEX('2021 Certified EVM Plan'!H:H,MATCH(B2598,'2021 Certified EVM Plan'!E:E,0))=1,M2598,#N/A)</f>
        <v>#N/A</v>
      </c>
      <c r="R2598" s="26" t="e">
        <f>IF(INDEX('2021 Certified EVM Plan'!J:J,MATCH(B2598,'2021 Certified EVM Plan'!E:E,0))=1,M2598,#N/A)</f>
        <v>#N/A</v>
      </c>
      <c r="S2598" s="26" t="e">
        <f>IF(INDEX('2021 Certified EVM Plan'!K:K,MATCH(B2598,'2021 Certified EVM Plan'!E:E,0))=1,M2598,#N/A)</f>
        <v>#N/A</v>
      </c>
    </row>
    <row r="2599" spans="1:19" x14ac:dyDescent="0.25">
      <c r="A2599" s="22" t="s">
        <v>1672</v>
      </c>
      <c r="B2599" s="22">
        <v>792</v>
      </c>
      <c r="C2599" s="22">
        <v>12</v>
      </c>
      <c r="D2599" s="27">
        <v>2.5749955599937598E-6</v>
      </c>
      <c r="E2599" s="22">
        <v>163781701</v>
      </c>
      <c r="F2599" s="22" t="s">
        <v>1921</v>
      </c>
      <c r="G2599" s="22" t="s">
        <v>2111</v>
      </c>
      <c r="H2599" s="22">
        <v>13421.5991500046</v>
      </c>
      <c r="I2599" s="24">
        <f>'EVM CPZ List'!$D2599*'EVM CPZ List'!$C2599</f>
        <v>3.0899946719925114E-5</v>
      </c>
      <c r="J2599" s="25">
        <f>INDEX('Pivot of Risk Data'!A:A,MATCH('EVM CPZ List'!$B2599,'Pivot of Risk Data'!B:B,0),1)</f>
        <v>2556</v>
      </c>
      <c r="K2599" s="22">
        <f>0.000621371*'EVM CPZ List'!$H2599</f>
        <v>8.3397924854375081</v>
      </c>
      <c r="L2599" s="22">
        <f>L2598+'EVM CPZ List'!$K2599</f>
        <v>25278.106698505369</v>
      </c>
      <c r="M2599" s="22">
        <f>M2598-'EVM CPZ List'!$I2599</f>
        <v>9.4986757303786879E-3</v>
      </c>
      <c r="N2599" s="7" t="e">
        <f>INDEX('2021 Certified EVM Plan'!G:G,MATCH(B2599,'2021 Certified EVM Plan'!E:E,0))</f>
        <v>#N/A</v>
      </c>
      <c r="O2599" s="7" t="e">
        <f>INDEX('2021 Certified EVM Plan'!M:M,MATCH(B2599,'2021 Certified EVM Plan'!E:E,0))</f>
        <v>#N/A</v>
      </c>
      <c r="P2599" s="7">
        <f t="shared" si="40"/>
        <v>1</v>
      </c>
      <c r="Q2599" s="26" t="e">
        <f>IF(INDEX('2021 Certified EVM Plan'!H:H,MATCH(B2599,'2021 Certified EVM Plan'!E:E,0))=1,M2599,#N/A)</f>
        <v>#N/A</v>
      </c>
      <c r="R2599" s="26" t="e">
        <f>IF(INDEX('2021 Certified EVM Plan'!J:J,MATCH(B2599,'2021 Certified EVM Plan'!E:E,0))=1,M2599,#N/A)</f>
        <v>#N/A</v>
      </c>
      <c r="S2599" s="26" t="e">
        <f>IF(INDEX('2021 Certified EVM Plan'!K:K,MATCH(B2599,'2021 Certified EVM Plan'!E:E,0))=1,M2599,#N/A)</f>
        <v>#N/A</v>
      </c>
    </row>
    <row r="2600" spans="1:19" x14ac:dyDescent="0.25">
      <c r="A2600" s="22" t="s">
        <v>2906</v>
      </c>
      <c r="B2600" s="22">
        <v>4524</v>
      </c>
      <c r="C2600" s="22">
        <v>36</v>
      </c>
      <c r="D2600" s="27">
        <v>2.5721834778372E-6</v>
      </c>
      <c r="E2600" s="22">
        <v>12101104</v>
      </c>
      <c r="F2600" s="22" t="s">
        <v>3054</v>
      </c>
      <c r="G2600" s="22" t="s">
        <v>3171</v>
      </c>
      <c r="H2600" s="22">
        <v>3895.4110708824301</v>
      </c>
      <c r="I2600" s="24">
        <f>'EVM CPZ List'!$D2600*'EVM CPZ List'!$C2600</f>
        <v>9.25986052021392E-5</v>
      </c>
      <c r="J2600" s="25">
        <f>INDEX('Pivot of Risk Data'!A:A,MATCH('EVM CPZ List'!$B2600,'Pivot of Risk Data'!B:B,0),1)</f>
        <v>2557</v>
      </c>
      <c r="K2600" s="22">
        <f>0.000621371*'EVM CPZ List'!$H2600</f>
        <v>2.4204954725252863</v>
      </c>
      <c r="L2600" s="22">
        <f>L2599+'EVM CPZ List'!$K2600</f>
        <v>25280.527193977894</v>
      </c>
      <c r="M2600" s="22">
        <f>M2599-'EVM CPZ List'!$I2600</f>
        <v>9.4060771251765485E-3</v>
      </c>
      <c r="N2600" s="7" t="e">
        <f>INDEX('2021 Certified EVM Plan'!G:G,MATCH(B2600,'2021 Certified EVM Plan'!E:E,0))</f>
        <v>#N/A</v>
      </c>
      <c r="O2600" s="7" t="e">
        <f>INDEX('2021 Certified EVM Plan'!M:M,MATCH(B2600,'2021 Certified EVM Plan'!E:E,0))</f>
        <v>#N/A</v>
      </c>
      <c r="P2600" s="7">
        <f t="shared" si="40"/>
        <v>1</v>
      </c>
      <c r="Q2600" s="26" t="e">
        <f>IF(INDEX('2021 Certified EVM Plan'!H:H,MATCH(B2600,'2021 Certified EVM Plan'!E:E,0))=1,M2600,#N/A)</f>
        <v>#N/A</v>
      </c>
      <c r="R2600" s="26" t="e">
        <f>IF(INDEX('2021 Certified EVM Plan'!J:J,MATCH(B2600,'2021 Certified EVM Plan'!E:E,0))=1,M2600,#N/A)</f>
        <v>#N/A</v>
      </c>
      <c r="S2600" s="26" t="e">
        <f>IF(INDEX('2021 Certified EVM Plan'!K:K,MATCH(B2600,'2021 Certified EVM Plan'!E:E,0))=1,M2600,#N/A)</f>
        <v>#N/A</v>
      </c>
    </row>
    <row r="2601" spans="1:19" x14ac:dyDescent="0.25">
      <c r="A2601" s="22" t="s">
        <v>2195</v>
      </c>
      <c r="B2601" s="22">
        <v>2952</v>
      </c>
      <c r="C2601" s="22">
        <v>36</v>
      </c>
      <c r="D2601" s="27">
        <v>2.5493090950525998E-6</v>
      </c>
      <c r="E2601" s="22">
        <v>183071101</v>
      </c>
      <c r="F2601" s="22" t="s">
        <v>2392</v>
      </c>
      <c r="G2601" s="22" t="s">
        <v>2617</v>
      </c>
      <c r="H2601" s="22">
        <v>4757.9408506920099</v>
      </c>
      <c r="I2601" s="24">
        <f>'EVM CPZ List'!$D2601*'EVM CPZ List'!$C2601</f>
        <v>9.1775127421893588E-5</v>
      </c>
      <c r="J2601" s="25">
        <f>INDEX('Pivot of Risk Data'!A:A,MATCH('EVM CPZ List'!$B2601,'Pivot of Risk Data'!B:B,0),1)</f>
        <v>2558</v>
      </c>
      <c r="K2601" s="22">
        <f>0.000621371*'EVM CPZ List'!$H2601</f>
        <v>2.956446464335345</v>
      </c>
      <c r="L2601" s="22">
        <f>L2600+'EVM CPZ List'!$K2601</f>
        <v>25283.483640442228</v>
      </c>
      <c r="M2601" s="22">
        <f>M2600-'EVM CPZ List'!$I2601</f>
        <v>9.3143019977546555E-3</v>
      </c>
      <c r="N2601" s="7" t="e">
        <f>INDEX('2021 Certified EVM Plan'!G:G,MATCH(B2601,'2021 Certified EVM Plan'!E:E,0))</f>
        <v>#N/A</v>
      </c>
      <c r="O2601" s="7" t="e">
        <f>INDEX('2021 Certified EVM Plan'!M:M,MATCH(B2601,'2021 Certified EVM Plan'!E:E,0))</f>
        <v>#N/A</v>
      </c>
      <c r="P2601" s="7">
        <f t="shared" si="40"/>
        <v>1</v>
      </c>
      <c r="Q2601" s="26" t="e">
        <f>IF(INDEX('2021 Certified EVM Plan'!H:H,MATCH(B2601,'2021 Certified EVM Plan'!E:E,0))=1,M2601,#N/A)</f>
        <v>#N/A</v>
      </c>
      <c r="R2601" s="26" t="e">
        <f>IF(INDEX('2021 Certified EVM Plan'!J:J,MATCH(B2601,'2021 Certified EVM Plan'!E:E,0))=1,M2601,#N/A)</f>
        <v>#N/A</v>
      </c>
      <c r="S2601" s="26" t="e">
        <f>IF(INDEX('2021 Certified EVM Plan'!K:K,MATCH(B2601,'2021 Certified EVM Plan'!E:E,0))=1,M2601,#N/A)</f>
        <v>#N/A</v>
      </c>
    </row>
    <row r="2602" spans="1:19" x14ac:dyDescent="0.25">
      <c r="A2602" s="22" t="s">
        <v>2195</v>
      </c>
      <c r="B2602" s="22">
        <v>1251</v>
      </c>
      <c r="C2602" s="22">
        <v>5</v>
      </c>
      <c r="D2602" s="27">
        <v>2.5403223084567101E-6</v>
      </c>
      <c r="E2602" s="22">
        <v>182721104</v>
      </c>
      <c r="F2602" s="22" t="s">
        <v>2244</v>
      </c>
      <c r="G2602" s="22" t="s">
        <v>2348</v>
      </c>
      <c r="H2602" s="22">
        <v>984.77889542846401</v>
      </c>
      <c r="I2602" s="24">
        <f>'EVM CPZ List'!$D2602*'EVM CPZ List'!$C2602</f>
        <v>1.2701611542283551E-5</v>
      </c>
      <c r="J2602" s="25">
        <f>INDEX('Pivot of Risk Data'!A:A,MATCH('EVM CPZ List'!$B2602,'Pivot of Risk Data'!B:B,0),1)</f>
        <v>2559</v>
      </c>
      <c r="K2602" s="22">
        <f>0.000621371*'EVM CPZ List'!$H2602</f>
        <v>0.61191304703128013</v>
      </c>
      <c r="L2602" s="22">
        <f>L2601+'EVM CPZ List'!$K2602</f>
        <v>25284.09555348926</v>
      </c>
      <c r="M2602" s="22">
        <f>M2601-'EVM CPZ List'!$I2602</f>
        <v>9.3016003862123713E-3</v>
      </c>
      <c r="N2602" s="7" t="e">
        <f>INDEX('2021 Certified EVM Plan'!G:G,MATCH(B2602,'2021 Certified EVM Plan'!E:E,0))</f>
        <v>#N/A</v>
      </c>
      <c r="O2602" s="7" t="e">
        <f>INDEX('2021 Certified EVM Plan'!M:M,MATCH(B2602,'2021 Certified EVM Plan'!E:E,0))</f>
        <v>#N/A</v>
      </c>
      <c r="P2602" s="7">
        <f t="shared" si="40"/>
        <v>1</v>
      </c>
      <c r="Q2602" s="26" t="e">
        <f>IF(INDEX('2021 Certified EVM Plan'!H:H,MATCH(B2602,'2021 Certified EVM Plan'!E:E,0))=1,M2602,#N/A)</f>
        <v>#N/A</v>
      </c>
      <c r="R2602" s="26" t="e">
        <f>IF(INDEX('2021 Certified EVM Plan'!J:J,MATCH(B2602,'2021 Certified EVM Plan'!E:E,0))=1,M2602,#N/A)</f>
        <v>#N/A</v>
      </c>
      <c r="S2602" s="26" t="e">
        <f>IF(INDEX('2021 Certified EVM Plan'!K:K,MATCH(B2602,'2021 Certified EVM Plan'!E:E,0))=1,M2602,#N/A)</f>
        <v>#N/A</v>
      </c>
    </row>
    <row r="2603" spans="1:19" x14ac:dyDescent="0.25">
      <c r="A2603" s="22" t="s">
        <v>2195</v>
      </c>
      <c r="B2603" s="22">
        <v>1173</v>
      </c>
      <c r="C2603" s="22">
        <v>30</v>
      </c>
      <c r="D2603" s="27">
        <v>2.5247739581859201E-6</v>
      </c>
      <c r="E2603" s="22">
        <v>182852204</v>
      </c>
      <c r="F2603" s="22" t="s">
        <v>2573</v>
      </c>
      <c r="G2603" s="22" t="s">
        <v>2655</v>
      </c>
      <c r="H2603" s="22">
        <v>3591.9838131450902</v>
      </c>
      <c r="I2603" s="24">
        <f>'EVM CPZ List'!$D2603*'EVM CPZ List'!$C2603</f>
        <v>7.5743218745577597E-5</v>
      </c>
      <c r="J2603" s="25">
        <f>INDEX('Pivot of Risk Data'!A:A,MATCH('EVM CPZ List'!$B2603,'Pivot of Risk Data'!B:B,0),1)</f>
        <v>2560</v>
      </c>
      <c r="K2603" s="22">
        <f>0.000621371*'EVM CPZ List'!$H2603</f>
        <v>2.2319545739577777</v>
      </c>
      <c r="L2603" s="22">
        <f>L2602+'EVM CPZ List'!$K2603</f>
        <v>25286.327508063219</v>
      </c>
      <c r="M2603" s="22">
        <f>M2602-'EVM CPZ List'!$I2603</f>
        <v>9.2258571674667944E-3</v>
      </c>
      <c r="N2603" s="7" t="e">
        <f>INDEX('2021 Certified EVM Plan'!G:G,MATCH(B2603,'2021 Certified EVM Plan'!E:E,0))</f>
        <v>#N/A</v>
      </c>
      <c r="O2603" s="7" t="e">
        <f>INDEX('2021 Certified EVM Plan'!M:M,MATCH(B2603,'2021 Certified EVM Plan'!E:E,0))</f>
        <v>#N/A</v>
      </c>
      <c r="P2603" s="7">
        <f t="shared" si="40"/>
        <v>1</v>
      </c>
      <c r="Q2603" s="26" t="e">
        <f>IF(INDEX('2021 Certified EVM Plan'!H:H,MATCH(B2603,'2021 Certified EVM Plan'!E:E,0))=1,M2603,#N/A)</f>
        <v>#N/A</v>
      </c>
      <c r="R2603" s="26" t="e">
        <f>IF(INDEX('2021 Certified EVM Plan'!J:J,MATCH(B2603,'2021 Certified EVM Plan'!E:E,0))=1,M2603,#N/A)</f>
        <v>#N/A</v>
      </c>
      <c r="S2603" s="26" t="e">
        <f>IF(INDEX('2021 Certified EVM Plan'!K:K,MATCH(B2603,'2021 Certified EVM Plan'!E:E,0))=1,M2603,#N/A)</f>
        <v>#N/A</v>
      </c>
    </row>
    <row r="2604" spans="1:19" x14ac:dyDescent="0.25">
      <c r="A2604" s="22" t="s">
        <v>2906</v>
      </c>
      <c r="B2604" s="22">
        <v>1814</v>
      </c>
      <c r="C2604" s="22">
        <v>24</v>
      </c>
      <c r="D2604" s="27">
        <v>2.5237330535005402E-6</v>
      </c>
      <c r="E2604" s="22">
        <v>42031122</v>
      </c>
      <c r="F2604" s="22" t="s">
        <v>3024</v>
      </c>
      <c r="G2604" s="22" t="s">
        <v>3391</v>
      </c>
      <c r="H2604" s="22">
        <v>3067.3601141250001</v>
      </c>
      <c r="I2604" s="24">
        <f>'EVM CPZ List'!$D2604*'EVM CPZ List'!$C2604</f>
        <v>6.0569593284012964E-5</v>
      </c>
      <c r="J2604" s="25">
        <f>INDEX('Pivot of Risk Data'!A:A,MATCH('EVM CPZ List'!$B2604,'Pivot of Risk Data'!B:B,0),1)</f>
        <v>2561</v>
      </c>
      <c r="K2604" s="22">
        <f>0.000621371*'EVM CPZ List'!$H2604</f>
        <v>1.9059686214739655</v>
      </c>
      <c r="L2604" s="22">
        <f>L2603+'EVM CPZ List'!$K2604</f>
        <v>25288.233476684694</v>
      </c>
      <c r="M2604" s="22">
        <f>M2603-'EVM CPZ List'!$I2604</f>
        <v>9.1652875741827823E-3</v>
      </c>
      <c r="N2604" s="7" t="e">
        <f>INDEX('2021 Certified EVM Plan'!G:G,MATCH(B2604,'2021 Certified EVM Plan'!E:E,0))</f>
        <v>#N/A</v>
      </c>
      <c r="O2604" s="7" t="e">
        <f>INDEX('2021 Certified EVM Plan'!M:M,MATCH(B2604,'2021 Certified EVM Plan'!E:E,0))</f>
        <v>#N/A</v>
      </c>
      <c r="P2604" s="7">
        <f t="shared" si="40"/>
        <v>1</v>
      </c>
      <c r="Q2604" s="26" t="e">
        <f>IF(INDEX('2021 Certified EVM Plan'!H:H,MATCH(B2604,'2021 Certified EVM Plan'!E:E,0))=1,M2604,#N/A)</f>
        <v>#N/A</v>
      </c>
      <c r="R2604" s="26" t="e">
        <f>IF(INDEX('2021 Certified EVM Plan'!J:J,MATCH(B2604,'2021 Certified EVM Plan'!E:E,0))=1,M2604,#N/A)</f>
        <v>#N/A</v>
      </c>
      <c r="S2604" s="26" t="e">
        <f>IF(INDEX('2021 Certified EVM Plan'!K:K,MATCH(B2604,'2021 Certified EVM Plan'!E:E,0))=1,M2604,#N/A)</f>
        <v>#N/A</v>
      </c>
    </row>
    <row r="2605" spans="1:19" x14ac:dyDescent="0.25">
      <c r="A2605" s="22" t="s">
        <v>2195</v>
      </c>
      <c r="B2605" s="22">
        <v>6591</v>
      </c>
      <c r="C2605" s="22">
        <v>51</v>
      </c>
      <c r="D2605" s="27">
        <v>2.5218482845181999E-6</v>
      </c>
      <c r="E2605" s="22">
        <v>182291102</v>
      </c>
      <c r="F2605" s="22" t="s">
        <v>2498</v>
      </c>
      <c r="G2605" s="22" t="s">
        <v>2682</v>
      </c>
      <c r="H2605" s="22">
        <v>5792.88199469349</v>
      </c>
      <c r="I2605" s="24">
        <f>'EVM CPZ List'!$D2605*'EVM CPZ List'!$C2605</f>
        <v>1.286142625104282E-4</v>
      </c>
      <c r="J2605" s="25">
        <f>INDEX('Pivot of Risk Data'!A:A,MATCH('EVM CPZ List'!$B2605,'Pivot of Risk Data'!B:B,0),1)</f>
        <v>2562</v>
      </c>
      <c r="K2605" s="22">
        <f>0.000621371*'EVM CPZ List'!$H2605</f>
        <v>3.5995288779246888</v>
      </c>
      <c r="L2605" s="22">
        <f>L2604+'EVM CPZ List'!$K2605</f>
        <v>25291.833005562617</v>
      </c>
      <c r="M2605" s="22">
        <f>M2604-'EVM CPZ List'!$I2605</f>
        <v>9.0366733116723549E-3</v>
      </c>
      <c r="N2605" s="7" t="e">
        <f>INDEX('2021 Certified EVM Plan'!G:G,MATCH(B2605,'2021 Certified EVM Plan'!E:E,0))</f>
        <v>#N/A</v>
      </c>
      <c r="O2605" s="7" t="e">
        <f>INDEX('2021 Certified EVM Plan'!M:M,MATCH(B2605,'2021 Certified EVM Plan'!E:E,0))</f>
        <v>#N/A</v>
      </c>
      <c r="P2605" s="7">
        <f t="shared" si="40"/>
        <v>1</v>
      </c>
      <c r="Q2605" s="26" t="e">
        <f>IF(INDEX('2021 Certified EVM Plan'!H:H,MATCH(B2605,'2021 Certified EVM Plan'!E:E,0))=1,M2605,#N/A)</f>
        <v>#N/A</v>
      </c>
      <c r="R2605" s="26" t="e">
        <f>IF(INDEX('2021 Certified EVM Plan'!J:J,MATCH(B2605,'2021 Certified EVM Plan'!E:E,0))=1,M2605,#N/A)</f>
        <v>#N/A</v>
      </c>
      <c r="S2605" s="26" t="e">
        <f>IF(INDEX('2021 Certified EVM Plan'!K:K,MATCH(B2605,'2021 Certified EVM Plan'!E:E,0))=1,M2605,#N/A)</f>
        <v>#N/A</v>
      </c>
    </row>
    <row r="2606" spans="1:19" x14ac:dyDescent="0.25">
      <c r="A2606" s="22" t="s">
        <v>2906</v>
      </c>
      <c r="B2606" s="22">
        <v>5028</v>
      </c>
      <c r="C2606" s="22">
        <v>11</v>
      </c>
      <c r="D2606" s="27">
        <v>2.5166492614453098E-6</v>
      </c>
      <c r="E2606" s="22">
        <v>12061105</v>
      </c>
      <c r="F2606" s="22" t="s">
        <v>3163</v>
      </c>
      <c r="G2606" s="22" t="s">
        <v>3449</v>
      </c>
      <c r="H2606" s="22">
        <v>1156.96596049651</v>
      </c>
      <c r="I2606" s="24">
        <f>'EVM CPZ List'!$D2606*'EVM CPZ List'!$C2606</f>
        <v>2.7683141875898409E-5</v>
      </c>
      <c r="J2606" s="25">
        <f>INDEX('Pivot of Risk Data'!A:A,MATCH('EVM CPZ List'!$B2606,'Pivot of Risk Data'!B:B,0),1)</f>
        <v>2563</v>
      </c>
      <c r="K2606" s="22">
        <f>0.000621371*'EVM CPZ List'!$H2606</f>
        <v>0.71890509583967688</v>
      </c>
      <c r="L2606" s="22">
        <f>L2605+'EVM CPZ List'!$K2606</f>
        <v>25292.551910658458</v>
      </c>
      <c r="M2606" s="22">
        <f>M2605-'EVM CPZ List'!$I2606</f>
        <v>9.0089901697964561E-3</v>
      </c>
      <c r="N2606" s="7" t="e">
        <f>INDEX('2021 Certified EVM Plan'!G:G,MATCH(B2606,'2021 Certified EVM Plan'!E:E,0))</f>
        <v>#N/A</v>
      </c>
      <c r="O2606" s="7" t="e">
        <f>INDEX('2021 Certified EVM Plan'!M:M,MATCH(B2606,'2021 Certified EVM Plan'!E:E,0))</f>
        <v>#N/A</v>
      </c>
      <c r="P2606" s="7">
        <f t="shared" si="40"/>
        <v>1</v>
      </c>
      <c r="Q2606" s="26" t="e">
        <f>IF(INDEX('2021 Certified EVM Plan'!H:H,MATCH(B2606,'2021 Certified EVM Plan'!E:E,0))=1,M2606,#N/A)</f>
        <v>#N/A</v>
      </c>
      <c r="R2606" s="26" t="e">
        <f>IF(INDEX('2021 Certified EVM Plan'!J:J,MATCH(B2606,'2021 Certified EVM Plan'!E:E,0))=1,M2606,#N/A)</f>
        <v>#N/A</v>
      </c>
      <c r="S2606" s="26" t="e">
        <f>IF(INDEX('2021 Certified EVM Plan'!K:K,MATCH(B2606,'2021 Certified EVM Plan'!E:E,0))=1,M2606,#N/A)</f>
        <v>#N/A</v>
      </c>
    </row>
    <row r="2607" spans="1:19" x14ac:dyDescent="0.25">
      <c r="A2607" s="22" t="s">
        <v>2906</v>
      </c>
      <c r="B2607" s="22">
        <v>4062</v>
      </c>
      <c r="C2607" s="22">
        <v>8</v>
      </c>
      <c r="D2607" s="27">
        <v>2.5032242959572601E-6</v>
      </c>
      <c r="E2607" s="22">
        <v>42011104</v>
      </c>
      <c r="F2607" s="22" t="s">
        <v>3102</v>
      </c>
      <c r="G2607" s="22" t="s">
        <v>3400</v>
      </c>
      <c r="H2607" s="22">
        <v>1083.75442907261</v>
      </c>
      <c r="I2607" s="24">
        <f>'EVM CPZ List'!$D2607*'EVM CPZ List'!$C2607</f>
        <v>2.002579436765808E-5</v>
      </c>
      <c r="J2607" s="25">
        <f>INDEX('Pivot of Risk Data'!A:A,MATCH('EVM CPZ List'!$B2607,'Pivot of Risk Data'!B:B,0),1)</f>
        <v>2564</v>
      </c>
      <c r="K2607" s="22">
        <f>0.000621371*'EVM CPZ List'!$H2607</f>
        <v>0.67341357334727681</v>
      </c>
      <c r="L2607" s="22">
        <f>L2606+'EVM CPZ List'!$K2607</f>
        <v>25293.225324231804</v>
      </c>
      <c r="M2607" s="22">
        <f>M2606-'EVM CPZ List'!$I2607</f>
        <v>8.9889643754287978E-3</v>
      </c>
      <c r="N2607" s="7" t="e">
        <f>INDEX('2021 Certified EVM Plan'!G:G,MATCH(B2607,'2021 Certified EVM Plan'!E:E,0))</f>
        <v>#N/A</v>
      </c>
      <c r="O2607" s="7" t="e">
        <f>INDEX('2021 Certified EVM Plan'!M:M,MATCH(B2607,'2021 Certified EVM Plan'!E:E,0))</f>
        <v>#N/A</v>
      </c>
      <c r="P2607" s="7">
        <f t="shared" si="40"/>
        <v>1</v>
      </c>
      <c r="Q2607" s="26" t="e">
        <f>IF(INDEX('2021 Certified EVM Plan'!H:H,MATCH(B2607,'2021 Certified EVM Plan'!E:E,0))=1,M2607,#N/A)</f>
        <v>#N/A</v>
      </c>
      <c r="R2607" s="26" t="e">
        <f>IF(INDEX('2021 Certified EVM Plan'!J:J,MATCH(B2607,'2021 Certified EVM Plan'!E:E,0))=1,M2607,#N/A)</f>
        <v>#N/A</v>
      </c>
      <c r="S2607" s="26" t="e">
        <f>IF(INDEX('2021 Certified EVM Plan'!K:K,MATCH(B2607,'2021 Certified EVM Plan'!E:E,0))=1,M2607,#N/A)</f>
        <v>#N/A</v>
      </c>
    </row>
    <row r="2608" spans="1:19" x14ac:dyDescent="0.25">
      <c r="A2608" s="22" t="s">
        <v>2906</v>
      </c>
      <c r="B2608" s="22">
        <v>5914</v>
      </c>
      <c r="C2608" s="22">
        <v>44</v>
      </c>
      <c r="D2608" s="27">
        <v>2.49698652419534E-6</v>
      </c>
      <c r="E2608" s="22">
        <v>42481104</v>
      </c>
      <c r="F2608" s="22" t="s">
        <v>3193</v>
      </c>
      <c r="G2608" s="22" t="s">
        <v>3194</v>
      </c>
      <c r="H2608" s="22">
        <v>5098.94967436765</v>
      </c>
      <c r="I2608" s="24">
        <f>'EVM CPZ List'!$D2608*'EVM CPZ List'!$C2608</f>
        <v>1.0986740706459496E-4</v>
      </c>
      <c r="J2608" s="25">
        <f>INDEX('Pivot of Risk Data'!A:A,MATCH('EVM CPZ List'!$B2608,'Pivot of Risk Data'!B:B,0),1)</f>
        <v>2565</v>
      </c>
      <c r="K2608" s="22">
        <f>0.000621371*'EVM CPZ List'!$H2608</f>
        <v>3.1683394581115012</v>
      </c>
      <c r="L2608" s="22">
        <f>L2607+'EVM CPZ List'!$K2608</f>
        <v>25296.393663689916</v>
      </c>
      <c r="M2608" s="22">
        <f>M2607-'EVM CPZ List'!$I2608</f>
        <v>8.8790969683642026E-3</v>
      </c>
      <c r="N2608" s="7" t="e">
        <f>INDEX('2021 Certified EVM Plan'!G:G,MATCH(B2608,'2021 Certified EVM Plan'!E:E,0))</f>
        <v>#N/A</v>
      </c>
      <c r="O2608" s="7" t="e">
        <f>INDEX('2021 Certified EVM Plan'!M:M,MATCH(B2608,'2021 Certified EVM Plan'!E:E,0))</f>
        <v>#N/A</v>
      </c>
      <c r="P2608" s="7">
        <f t="shared" si="40"/>
        <v>1</v>
      </c>
      <c r="Q2608" s="26" t="e">
        <f>IF(INDEX('2021 Certified EVM Plan'!H:H,MATCH(B2608,'2021 Certified EVM Plan'!E:E,0))=1,M2608,#N/A)</f>
        <v>#N/A</v>
      </c>
      <c r="R2608" s="26" t="e">
        <f>IF(INDEX('2021 Certified EVM Plan'!J:J,MATCH(B2608,'2021 Certified EVM Plan'!E:E,0))=1,M2608,#N/A)</f>
        <v>#N/A</v>
      </c>
      <c r="S2608" s="26" t="e">
        <f>IF(INDEX('2021 Certified EVM Plan'!K:K,MATCH(B2608,'2021 Certified EVM Plan'!E:E,0))=1,M2608,#N/A)</f>
        <v>#N/A</v>
      </c>
    </row>
    <row r="2609" spans="1:19" x14ac:dyDescent="0.25">
      <c r="A2609" s="22" t="s">
        <v>2195</v>
      </c>
      <c r="B2609" s="22">
        <v>6914</v>
      </c>
      <c r="C2609" s="22">
        <v>43</v>
      </c>
      <c r="D2609" s="27">
        <v>2.4773184939928002E-6</v>
      </c>
      <c r="E2609" s="22">
        <v>182852203</v>
      </c>
      <c r="F2609" s="22" t="s">
        <v>2704</v>
      </c>
      <c r="G2609" s="22" t="s">
        <v>2705</v>
      </c>
      <c r="H2609" s="22">
        <v>4363.1693379222097</v>
      </c>
      <c r="I2609" s="24">
        <f>'EVM CPZ List'!$D2609*'EVM CPZ List'!$C2609</f>
        <v>1.065246952416904E-4</v>
      </c>
      <c r="J2609" s="25">
        <f>INDEX('Pivot of Risk Data'!A:A,MATCH('EVM CPZ List'!$B2609,'Pivot of Risk Data'!B:B,0),1)</f>
        <v>2566</v>
      </c>
      <c r="K2609" s="22">
        <f>0.000621371*'EVM CPZ List'!$H2609</f>
        <v>2.7111468946740613</v>
      </c>
      <c r="L2609" s="22">
        <f>L2608+'EVM CPZ List'!$K2609</f>
        <v>25299.104810584591</v>
      </c>
      <c r="M2609" s="22">
        <f>M2608-'EVM CPZ List'!$I2609</f>
        <v>8.7725722731225118E-3</v>
      </c>
      <c r="N2609" s="7" t="e">
        <f>INDEX('2021 Certified EVM Plan'!G:G,MATCH(B2609,'2021 Certified EVM Plan'!E:E,0))</f>
        <v>#N/A</v>
      </c>
      <c r="O2609" s="7" t="e">
        <f>INDEX('2021 Certified EVM Plan'!M:M,MATCH(B2609,'2021 Certified EVM Plan'!E:E,0))</f>
        <v>#N/A</v>
      </c>
      <c r="P2609" s="7">
        <f t="shared" si="40"/>
        <v>1</v>
      </c>
      <c r="Q2609" s="26" t="e">
        <f>IF(INDEX('2021 Certified EVM Plan'!H:H,MATCH(B2609,'2021 Certified EVM Plan'!E:E,0))=1,M2609,#N/A)</f>
        <v>#N/A</v>
      </c>
      <c r="R2609" s="26" t="e">
        <f>IF(INDEX('2021 Certified EVM Plan'!J:J,MATCH(B2609,'2021 Certified EVM Plan'!E:E,0))=1,M2609,#N/A)</f>
        <v>#N/A</v>
      </c>
      <c r="S2609" s="26" t="e">
        <f>IF(INDEX('2021 Certified EVM Plan'!K:K,MATCH(B2609,'2021 Certified EVM Plan'!E:E,0))=1,M2609,#N/A)</f>
        <v>#N/A</v>
      </c>
    </row>
    <row r="2610" spans="1:19" x14ac:dyDescent="0.25">
      <c r="A2610" s="22" t="s">
        <v>2906</v>
      </c>
      <c r="B2610" s="22">
        <v>2189</v>
      </c>
      <c r="C2610" s="22">
        <v>1</v>
      </c>
      <c r="D2610" s="27">
        <v>3.38706341282895E-6</v>
      </c>
      <c r="E2610" s="22">
        <v>83432103</v>
      </c>
      <c r="F2610" s="22" t="s">
        <v>2744</v>
      </c>
      <c r="G2610" s="22" t="s">
        <v>2745</v>
      </c>
      <c r="H2610" s="22">
        <v>18634.0427914432</v>
      </c>
      <c r="I2610" s="24">
        <f>'EVM CPZ List'!$D2610*'EVM CPZ List'!$C2610</f>
        <v>3.38706341282895E-6</v>
      </c>
      <c r="J2610" s="25">
        <f>INDEX('Pivot of Risk Data'!A:A,MATCH('EVM CPZ List'!$B2610,'Pivot of Risk Data'!B:B,0),1)</f>
        <v>2567</v>
      </c>
      <c r="K2610" s="22">
        <f>0.000621371*'EVM CPZ List'!$H2610</f>
        <v>11.578653803361853</v>
      </c>
      <c r="L2610" s="22">
        <f>L2609+'EVM CPZ List'!$K2610</f>
        <v>25310.683464387952</v>
      </c>
      <c r="M2610" s="22">
        <f>M2609-'EVM CPZ List'!$I2610</f>
        <v>8.7691852097096824E-3</v>
      </c>
      <c r="N2610" s="7" t="e">
        <f>INDEX('2021 Certified EVM Plan'!G:G,MATCH(B2610,'2021 Certified EVM Plan'!E:E,0))</f>
        <v>#N/A</v>
      </c>
      <c r="O2610" s="7" t="e">
        <f>INDEX('2021 Certified EVM Plan'!M:M,MATCH(B2610,'2021 Certified EVM Plan'!E:E,0))</f>
        <v>#N/A</v>
      </c>
      <c r="P2610" s="7">
        <f t="shared" si="40"/>
        <v>2</v>
      </c>
      <c r="Q2610" s="26" t="e">
        <f>IF(INDEX('2021 Certified EVM Plan'!H:H,MATCH(B2610,'2021 Certified EVM Plan'!E:E,0))=1,M2610,#N/A)</f>
        <v>#N/A</v>
      </c>
      <c r="R2610" s="26" t="e">
        <f>IF(INDEX('2021 Certified EVM Plan'!J:J,MATCH(B2610,'2021 Certified EVM Plan'!E:E,0))=1,M2610,#N/A)</f>
        <v>#N/A</v>
      </c>
      <c r="S2610" s="26" t="e">
        <f>IF(INDEX('2021 Certified EVM Plan'!K:K,MATCH(B2610,'2021 Certified EVM Plan'!E:E,0))=1,M2610,#N/A)</f>
        <v>#N/A</v>
      </c>
    </row>
    <row r="2611" spans="1:19" x14ac:dyDescent="0.25">
      <c r="A2611" s="22" t="s">
        <v>2195</v>
      </c>
      <c r="B2611" s="22">
        <v>2189</v>
      </c>
      <c r="C2611" s="22">
        <v>94</v>
      </c>
      <c r="D2611" s="27">
        <v>2.4628637417247199E-6</v>
      </c>
      <c r="E2611" s="22">
        <v>83432103</v>
      </c>
      <c r="F2611" s="22" t="s">
        <v>2744</v>
      </c>
      <c r="G2611" s="22" t="s">
        <v>2745</v>
      </c>
      <c r="H2611" s="22">
        <v>18634.0427914432</v>
      </c>
      <c r="I2611" s="24">
        <f>'EVM CPZ List'!$D2611*'EVM CPZ List'!$C2611</f>
        <v>2.3150919172212369E-4</v>
      </c>
      <c r="J2611" s="25">
        <f>INDEX('Pivot of Risk Data'!A:A,MATCH('EVM CPZ List'!$B2611,'Pivot of Risk Data'!B:B,0),1)</f>
        <v>2567</v>
      </c>
      <c r="K2611" s="22">
        <f>0.000621371*'EVM CPZ List'!$H2611</f>
        <v>11.578653803361853</v>
      </c>
      <c r="L2611" s="22">
        <f>L2610+'EVM CPZ List'!$K2611</f>
        <v>25322.262118191313</v>
      </c>
      <c r="M2611" s="22">
        <f>M2610-'EVM CPZ List'!$I2611</f>
        <v>8.5376760179875586E-3</v>
      </c>
      <c r="N2611" s="7" t="e">
        <f>INDEX('2021 Certified EVM Plan'!G:G,MATCH(B2611,'2021 Certified EVM Plan'!E:E,0))</f>
        <v>#N/A</v>
      </c>
      <c r="O2611" s="7" t="e">
        <f>INDEX('2021 Certified EVM Plan'!M:M,MATCH(B2611,'2021 Certified EVM Plan'!E:E,0))</f>
        <v>#N/A</v>
      </c>
      <c r="P2611" s="7">
        <f t="shared" si="40"/>
        <v>2</v>
      </c>
      <c r="Q2611" s="26" t="e">
        <f>IF(INDEX('2021 Certified EVM Plan'!H:H,MATCH(B2611,'2021 Certified EVM Plan'!E:E,0))=1,M2611,#N/A)</f>
        <v>#N/A</v>
      </c>
      <c r="R2611" s="26" t="e">
        <f>IF(INDEX('2021 Certified EVM Plan'!J:J,MATCH(B2611,'2021 Certified EVM Plan'!E:E,0))=1,M2611,#N/A)</f>
        <v>#N/A</v>
      </c>
      <c r="S2611" s="26" t="e">
        <f>IF(INDEX('2021 Certified EVM Plan'!K:K,MATCH(B2611,'2021 Certified EVM Plan'!E:E,0))=1,M2611,#N/A)</f>
        <v>#N/A</v>
      </c>
    </row>
    <row r="2612" spans="1:19" x14ac:dyDescent="0.25">
      <c r="A2612" s="22" t="s">
        <v>2195</v>
      </c>
      <c r="B2612" s="22">
        <v>6805</v>
      </c>
      <c r="C2612" s="22">
        <v>119</v>
      </c>
      <c r="D2612" s="27">
        <v>2.4660776987792099E-6</v>
      </c>
      <c r="E2612" s="22">
        <v>182222103</v>
      </c>
      <c r="F2612" s="22" t="s">
        <v>2334</v>
      </c>
      <c r="G2612" s="22" t="s">
        <v>2629</v>
      </c>
      <c r="H2612" s="22">
        <v>14596.6084954815</v>
      </c>
      <c r="I2612" s="24">
        <f>'EVM CPZ List'!$D2612*'EVM CPZ List'!$C2612</f>
        <v>2.9346324615472599E-4</v>
      </c>
      <c r="J2612" s="25">
        <f>INDEX('Pivot of Risk Data'!A:A,MATCH('EVM CPZ List'!$B2612,'Pivot of Risk Data'!B:B,0),1)</f>
        <v>2568</v>
      </c>
      <c r="K2612" s="22">
        <f>0.000621371*'EVM CPZ List'!$H2612</f>
        <v>9.0699092174458347</v>
      </c>
      <c r="L2612" s="22">
        <f>L2611+'EVM CPZ List'!$K2612</f>
        <v>25331.33202740876</v>
      </c>
      <c r="M2612" s="22">
        <f>M2611-'EVM CPZ List'!$I2612</f>
        <v>8.2442127718328328E-3</v>
      </c>
      <c r="N2612" s="7" t="e">
        <f>INDEX('2021 Certified EVM Plan'!G:G,MATCH(B2612,'2021 Certified EVM Plan'!E:E,0))</f>
        <v>#N/A</v>
      </c>
      <c r="O2612" s="7" t="e">
        <f>INDEX('2021 Certified EVM Plan'!M:M,MATCH(B2612,'2021 Certified EVM Plan'!E:E,0))</f>
        <v>#N/A</v>
      </c>
      <c r="P2612" s="7">
        <f t="shared" si="40"/>
        <v>1</v>
      </c>
      <c r="Q2612" s="26" t="e">
        <f>IF(INDEX('2021 Certified EVM Plan'!H:H,MATCH(B2612,'2021 Certified EVM Plan'!E:E,0))=1,M2612,#N/A)</f>
        <v>#N/A</v>
      </c>
      <c r="R2612" s="26" t="e">
        <f>IF(INDEX('2021 Certified EVM Plan'!J:J,MATCH(B2612,'2021 Certified EVM Plan'!E:E,0))=1,M2612,#N/A)</f>
        <v>#N/A</v>
      </c>
      <c r="S2612" s="26" t="e">
        <f>IF(INDEX('2021 Certified EVM Plan'!K:K,MATCH(B2612,'2021 Certified EVM Plan'!E:E,0))=1,M2612,#N/A)</f>
        <v>#N/A</v>
      </c>
    </row>
    <row r="2613" spans="1:19" x14ac:dyDescent="0.25">
      <c r="A2613" s="22" t="s">
        <v>2906</v>
      </c>
      <c r="B2613" s="22">
        <v>6923</v>
      </c>
      <c r="C2613" s="22">
        <v>33</v>
      </c>
      <c r="D2613" s="27">
        <v>2.4507133919529202E-6</v>
      </c>
      <c r="E2613" s="22">
        <v>42031122</v>
      </c>
      <c r="F2613" s="22" t="s">
        <v>3024</v>
      </c>
      <c r="G2613" s="22" t="s">
        <v>3404</v>
      </c>
      <c r="H2613" s="22">
        <v>4236.5188620025201</v>
      </c>
      <c r="I2613" s="24">
        <f>'EVM CPZ List'!$D2613*'EVM CPZ List'!$C2613</f>
        <v>8.0873541934446371E-5</v>
      </c>
      <c r="J2613" s="25">
        <f>INDEX('Pivot of Risk Data'!A:A,MATCH('EVM CPZ List'!$B2613,'Pivot of Risk Data'!B:B,0),1)</f>
        <v>2569</v>
      </c>
      <c r="K2613" s="22">
        <f>0.000621371*'EVM CPZ List'!$H2613</f>
        <v>2.6324499618013681</v>
      </c>
      <c r="L2613" s="22">
        <f>L2612+'EVM CPZ List'!$K2613</f>
        <v>25333.964477370562</v>
      </c>
      <c r="M2613" s="22">
        <f>M2612-'EVM CPZ List'!$I2613</f>
        <v>8.1633392298983871E-3</v>
      </c>
      <c r="N2613" s="7" t="e">
        <f>INDEX('2021 Certified EVM Plan'!G:G,MATCH(B2613,'2021 Certified EVM Plan'!E:E,0))</f>
        <v>#N/A</v>
      </c>
      <c r="O2613" s="7" t="e">
        <f>INDEX('2021 Certified EVM Plan'!M:M,MATCH(B2613,'2021 Certified EVM Plan'!E:E,0))</f>
        <v>#N/A</v>
      </c>
      <c r="P2613" s="7">
        <f t="shared" si="40"/>
        <v>1</v>
      </c>
      <c r="Q2613" s="26" t="e">
        <f>IF(INDEX('2021 Certified EVM Plan'!H:H,MATCH(B2613,'2021 Certified EVM Plan'!E:E,0))=1,M2613,#N/A)</f>
        <v>#N/A</v>
      </c>
      <c r="R2613" s="26" t="e">
        <f>IF(INDEX('2021 Certified EVM Plan'!J:J,MATCH(B2613,'2021 Certified EVM Plan'!E:E,0))=1,M2613,#N/A)</f>
        <v>#N/A</v>
      </c>
      <c r="S2613" s="26" t="e">
        <f>IF(INDEX('2021 Certified EVM Plan'!K:K,MATCH(B2613,'2021 Certified EVM Plan'!E:E,0))=1,M2613,#N/A)</f>
        <v>#N/A</v>
      </c>
    </row>
    <row r="2614" spans="1:19" x14ac:dyDescent="0.25">
      <c r="A2614" s="22" t="s">
        <v>2195</v>
      </c>
      <c r="B2614" s="22">
        <v>8738</v>
      </c>
      <c r="C2614" s="22">
        <v>26</v>
      </c>
      <c r="D2614" s="27">
        <v>2.4273803430022902E-6</v>
      </c>
      <c r="E2614" s="22">
        <v>182371111</v>
      </c>
      <c r="F2614" s="22" t="s">
        <v>2467</v>
      </c>
      <c r="G2614" s="22" t="s">
        <v>2715</v>
      </c>
      <c r="H2614" s="22">
        <v>2777.3682492182802</v>
      </c>
      <c r="I2614" s="24">
        <f>'EVM CPZ List'!$D2614*'EVM CPZ List'!$C2614</f>
        <v>6.3111888918059548E-5</v>
      </c>
      <c r="J2614" s="25">
        <f>INDEX('Pivot of Risk Data'!A:A,MATCH('EVM CPZ List'!$B2614,'Pivot of Risk Data'!B:B,0),1)</f>
        <v>2570</v>
      </c>
      <c r="K2614" s="22">
        <f>0.000621371*'EVM CPZ List'!$H2614</f>
        <v>1.725776086385012</v>
      </c>
      <c r="L2614" s="22">
        <f>L2613+'EVM CPZ List'!$K2614</f>
        <v>25335.690253456949</v>
      </c>
      <c r="M2614" s="22">
        <f>M2613-'EVM CPZ List'!$I2614</f>
        <v>8.1002273409803271E-3</v>
      </c>
      <c r="N2614" s="7" t="e">
        <f>INDEX('2021 Certified EVM Plan'!G:G,MATCH(B2614,'2021 Certified EVM Plan'!E:E,0))</f>
        <v>#N/A</v>
      </c>
      <c r="O2614" s="7" t="e">
        <f>INDEX('2021 Certified EVM Plan'!M:M,MATCH(B2614,'2021 Certified EVM Plan'!E:E,0))</f>
        <v>#N/A</v>
      </c>
      <c r="P2614" s="7">
        <f t="shared" si="40"/>
        <v>1</v>
      </c>
      <c r="Q2614" s="26" t="e">
        <f>IF(INDEX('2021 Certified EVM Plan'!H:H,MATCH(B2614,'2021 Certified EVM Plan'!E:E,0))=1,M2614,#N/A)</f>
        <v>#N/A</v>
      </c>
      <c r="R2614" s="26" t="e">
        <f>IF(INDEX('2021 Certified EVM Plan'!J:J,MATCH(B2614,'2021 Certified EVM Plan'!E:E,0))=1,M2614,#N/A)</f>
        <v>#N/A</v>
      </c>
      <c r="S2614" s="26" t="e">
        <f>IF(INDEX('2021 Certified EVM Plan'!K:K,MATCH(B2614,'2021 Certified EVM Plan'!E:E,0))=1,M2614,#N/A)</f>
        <v>#N/A</v>
      </c>
    </row>
    <row r="2615" spans="1:19" x14ac:dyDescent="0.25">
      <c r="A2615" s="22" t="s">
        <v>2195</v>
      </c>
      <c r="B2615" s="22">
        <v>6965</v>
      </c>
      <c r="C2615" s="22">
        <v>6</v>
      </c>
      <c r="D2615" s="27">
        <v>2.4272800580425099E-6</v>
      </c>
      <c r="E2615" s="22">
        <v>182082102</v>
      </c>
      <c r="F2615" s="22" t="s">
        <v>2870</v>
      </c>
      <c r="G2615" s="22" t="s">
        <v>2871</v>
      </c>
      <c r="H2615" s="22">
        <v>6032.2924570761397</v>
      </c>
      <c r="I2615" s="24">
        <f>'EVM CPZ List'!$D2615*'EVM CPZ List'!$C2615</f>
        <v>1.456368034825506E-5</v>
      </c>
      <c r="J2615" s="25">
        <f>INDEX('Pivot of Risk Data'!A:A,MATCH('EVM CPZ List'!$B2615,'Pivot of Risk Data'!B:B,0),1)</f>
        <v>2571</v>
      </c>
      <c r="K2615" s="22">
        <f>0.000621371*'EVM CPZ List'!$H2615</f>
        <v>3.7482915963458581</v>
      </c>
      <c r="L2615" s="22">
        <f>L2614+'EVM CPZ List'!$K2615</f>
        <v>25339.438545053294</v>
      </c>
      <c r="M2615" s="22">
        <f>M2614-'EVM CPZ List'!$I2615</f>
        <v>8.0856636606320715E-3</v>
      </c>
      <c r="N2615" s="7" t="e">
        <f>INDEX('2021 Certified EVM Plan'!G:G,MATCH(B2615,'2021 Certified EVM Plan'!E:E,0))</f>
        <v>#N/A</v>
      </c>
      <c r="O2615" s="7" t="e">
        <f>INDEX('2021 Certified EVM Plan'!M:M,MATCH(B2615,'2021 Certified EVM Plan'!E:E,0))</f>
        <v>#N/A</v>
      </c>
      <c r="P2615" s="7">
        <f t="shared" si="40"/>
        <v>1</v>
      </c>
      <c r="Q2615" s="26" t="e">
        <f>IF(INDEX('2021 Certified EVM Plan'!H:H,MATCH(B2615,'2021 Certified EVM Plan'!E:E,0))=1,M2615,#N/A)</f>
        <v>#N/A</v>
      </c>
      <c r="R2615" s="26" t="e">
        <f>IF(INDEX('2021 Certified EVM Plan'!J:J,MATCH(B2615,'2021 Certified EVM Plan'!E:E,0))=1,M2615,#N/A)</f>
        <v>#N/A</v>
      </c>
      <c r="S2615" s="26" t="e">
        <f>IF(INDEX('2021 Certified EVM Plan'!K:K,MATCH(B2615,'2021 Certified EVM Plan'!E:E,0))=1,M2615,#N/A)</f>
        <v>#N/A</v>
      </c>
    </row>
    <row r="2616" spans="1:19" x14ac:dyDescent="0.25">
      <c r="A2616" s="22" t="s">
        <v>2195</v>
      </c>
      <c r="B2616" s="22">
        <v>2168</v>
      </c>
      <c r="C2616" s="22">
        <v>26</v>
      </c>
      <c r="D2616" s="27">
        <v>2.4211778597246499E-6</v>
      </c>
      <c r="E2616" s="22">
        <v>182222103</v>
      </c>
      <c r="F2616" s="22" t="s">
        <v>2334</v>
      </c>
      <c r="G2616" s="22" t="s">
        <v>2610</v>
      </c>
      <c r="H2616" s="22">
        <v>2963.5998627357599</v>
      </c>
      <c r="I2616" s="24">
        <f>'EVM CPZ List'!$D2616*'EVM CPZ List'!$C2616</f>
        <v>6.2950624352840897E-5</v>
      </c>
      <c r="J2616" s="25">
        <f>INDEX('Pivot of Risk Data'!A:A,MATCH('EVM CPZ List'!$B2616,'Pivot of Risk Data'!B:B,0),1)</f>
        <v>2572</v>
      </c>
      <c r="K2616" s="22">
        <f>0.000621371*'EVM CPZ List'!$H2616</f>
        <v>1.8414950103079819</v>
      </c>
      <c r="L2616" s="22">
        <f>L2615+'EVM CPZ List'!$K2616</f>
        <v>25341.280040063601</v>
      </c>
      <c r="M2616" s="22">
        <f>M2615-'EVM CPZ List'!$I2616</f>
        <v>8.0227130362792304E-3</v>
      </c>
      <c r="N2616" s="7" t="e">
        <f>INDEX('2021 Certified EVM Plan'!G:G,MATCH(B2616,'2021 Certified EVM Plan'!E:E,0))</f>
        <v>#N/A</v>
      </c>
      <c r="O2616" s="7" t="e">
        <f>INDEX('2021 Certified EVM Plan'!M:M,MATCH(B2616,'2021 Certified EVM Plan'!E:E,0))</f>
        <v>#N/A</v>
      </c>
      <c r="P2616" s="7">
        <f t="shared" si="40"/>
        <v>1</v>
      </c>
      <c r="Q2616" s="26" t="e">
        <f>IF(INDEX('2021 Certified EVM Plan'!H:H,MATCH(B2616,'2021 Certified EVM Plan'!E:E,0))=1,M2616,#N/A)</f>
        <v>#N/A</v>
      </c>
      <c r="R2616" s="26" t="e">
        <f>IF(INDEX('2021 Certified EVM Plan'!J:J,MATCH(B2616,'2021 Certified EVM Plan'!E:E,0))=1,M2616,#N/A)</f>
        <v>#N/A</v>
      </c>
      <c r="S2616" s="26" t="e">
        <f>IF(INDEX('2021 Certified EVM Plan'!K:K,MATCH(B2616,'2021 Certified EVM Plan'!E:E,0))=1,M2616,#N/A)</f>
        <v>#N/A</v>
      </c>
    </row>
    <row r="2617" spans="1:19" x14ac:dyDescent="0.25">
      <c r="A2617" s="22" t="s">
        <v>1672</v>
      </c>
      <c r="B2617" s="22">
        <v>4487</v>
      </c>
      <c r="C2617" s="22">
        <v>4</v>
      </c>
      <c r="D2617" s="27">
        <v>2.4142336899009299E-6</v>
      </c>
      <c r="E2617" s="22">
        <v>163781701</v>
      </c>
      <c r="F2617" s="22" t="s">
        <v>1921</v>
      </c>
      <c r="G2617" s="22" t="s">
        <v>1922</v>
      </c>
      <c r="H2617" s="22">
        <v>16239.9492688753</v>
      </c>
      <c r="I2617" s="24">
        <f>'EVM CPZ List'!$D2617*'EVM CPZ List'!$C2617</f>
        <v>9.6569347596037196E-6</v>
      </c>
      <c r="J2617" s="25">
        <f>INDEX('Pivot of Risk Data'!A:A,MATCH('EVM CPZ List'!$B2617,'Pivot of Risk Data'!B:B,0),1)</f>
        <v>2573</v>
      </c>
      <c r="K2617" s="22">
        <f>0.000621371*'EVM CPZ List'!$H2617</f>
        <v>10.091033517150315</v>
      </c>
      <c r="L2617" s="22">
        <f>L2616+'EVM CPZ List'!$K2617</f>
        <v>25351.371073580751</v>
      </c>
      <c r="M2617" s="22">
        <f>M2616-'EVM CPZ List'!$I2617</f>
        <v>8.0130561015196271E-3</v>
      </c>
      <c r="N2617" s="7" t="e">
        <f>INDEX('2021 Certified EVM Plan'!G:G,MATCH(B2617,'2021 Certified EVM Plan'!E:E,0))</f>
        <v>#N/A</v>
      </c>
      <c r="O2617" s="7" t="e">
        <f>INDEX('2021 Certified EVM Plan'!M:M,MATCH(B2617,'2021 Certified EVM Plan'!E:E,0))</f>
        <v>#N/A</v>
      </c>
      <c r="P2617" s="7">
        <f t="shared" si="40"/>
        <v>1</v>
      </c>
      <c r="Q2617" s="26" t="e">
        <f>IF(INDEX('2021 Certified EVM Plan'!H:H,MATCH(B2617,'2021 Certified EVM Plan'!E:E,0))=1,M2617,#N/A)</f>
        <v>#N/A</v>
      </c>
      <c r="R2617" s="26" t="e">
        <f>IF(INDEX('2021 Certified EVM Plan'!J:J,MATCH(B2617,'2021 Certified EVM Plan'!E:E,0))=1,M2617,#N/A)</f>
        <v>#N/A</v>
      </c>
      <c r="S2617" s="26" t="e">
        <f>IF(INDEX('2021 Certified EVM Plan'!K:K,MATCH(B2617,'2021 Certified EVM Plan'!E:E,0))=1,M2617,#N/A)</f>
        <v>#N/A</v>
      </c>
    </row>
    <row r="2618" spans="1:19" x14ac:dyDescent="0.25">
      <c r="A2618" s="22" t="s">
        <v>2906</v>
      </c>
      <c r="B2618" s="22">
        <v>2419</v>
      </c>
      <c r="C2618" s="22">
        <v>10</v>
      </c>
      <c r="D2618" s="27">
        <v>2.4093985493115098E-6</v>
      </c>
      <c r="E2618" s="22">
        <v>12061105</v>
      </c>
      <c r="F2618" s="22" t="s">
        <v>3163</v>
      </c>
      <c r="G2618" s="22" t="s">
        <v>3164</v>
      </c>
      <c r="H2618" s="22">
        <v>1678.7946898503701</v>
      </c>
      <c r="I2618" s="24">
        <f>'EVM CPZ List'!$D2618*'EVM CPZ List'!$C2618</f>
        <v>2.40939854931151E-5</v>
      </c>
      <c r="J2618" s="25">
        <f>INDEX('Pivot of Risk Data'!A:A,MATCH('EVM CPZ List'!$B2618,'Pivot of Risk Data'!B:B,0),1)</f>
        <v>2574</v>
      </c>
      <c r="K2618" s="22">
        <f>0.000621371*'EVM CPZ List'!$H2618</f>
        <v>1.0431543352270143</v>
      </c>
      <c r="L2618" s="22">
        <f>L2617+'EVM CPZ List'!$K2618</f>
        <v>25352.414227915979</v>
      </c>
      <c r="M2618" s="22">
        <f>M2617-'EVM CPZ List'!$I2618</f>
        <v>7.9889621160265118E-3</v>
      </c>
      <c r="N2618" s="7" t="e">
        <f>INDEX('2021 Certified EVM Plan'!G:G,MATCH(B2618,'2021 Certified EVM Plan'!E:E,0))</f>
        <v>#N/A</v>
      </c>
      <c r="O2618" s="7" t="e">
        <f>INDEX('2021 Certified EVM Plan'!M:M,MATCH(B2618,'2021 Certified EVM Plan'!E:E,0))</f>
        <v>#N/A</v>
      </c>
      <c r="P2618" s="7">
        <f t="shared" si="40"/>
        <v>1</v>
      </c>
      <c r="Q2618" s="26" t="e">
        <f>IF(INDEX('2021 Certified EVM Plan'!H:H,MATCH(B2618,'2021 Certified EVM Plan'!E:E,0))=1,M2618,#N/A)</f>
        <v>#N/A</v>
      </c>
      <c r="R2618" s="26" t="e">
        <f>IF(INDEX('2021 Certified EVM Plan'!J:J,MATCH(B2618,'2021 Certified EVM Plan'!E:E,0))=1,M2618,#N/A)</f>
        <v>#N/A</v>
      </c>
      <c r="S2618" s="26" t="e">
        <f>IF(INDEX('2021 Certified EVM Plan'!K:K,MATCH(B2618,'2021 Certified EVM Plan'!E:E,0))=1,M2618,#N/A)</f>
        <v>#N/A</v>
      </c>
    </row>
    <row r="2619" spans="1:19" x14ac:dyDescent="0.25">
      <c r="A2619" s="22" t="s">
        <v>2195</v>
      </c>
      <c r="B2619" s="22">
        <v>2103</v>
      </c>
      <c r="C2619" s="22">
        <v>4</v>
      </c>
      <c r="D2619" s="27">
        <v>2.4085891217559298E-6</v>
      </c>
      <c r="E2619" s="22">
        <v>83371105</v>
      </c>
      <c r="F2619" s="22" t="s">
        <v>2702</v>
      </c>
      <c r="G2619" s="22" t="s">
        <v>2804</v>
      </c>
      <c r="H2619" s="22">
        <v>514.55518357482401</v>
      </c>
      <c r="I2619" s="24">
        <f>'EVM CPZ List'!$D2619*'EVM CPZ List'!$C2619</f>
        <v>9.6343564870237193E-6</v>
      </c>
      <c r="J2619" s="25">
        <f>INDEX('Pivot of Risk Data'!A:A,MATCH('EVM CPZ List'!$B2619,'Pivot of Risk Data'!B:B,0),1)</f>
        <v>2575</v>
      </c>
      <c r="K2619" s="22">
        <f>0.000621371*'EVM CPZ List'!$H2619</f>
        <v>0.31972966897307198</v>
      </c>
      <c r="L2619" s="22">
        <f>L2618+'EVM CPZ List'!$K2619</f>
        <v>25352.733957584951</v>
      </c>
      <c r="M2619" s="22">
        <f>M2618-'EVM CPZ List'!$I2619</f>
        <v>7.9793277595394882E-3</v>
      </c>
      <c r="N2619" s="7" t="e">
        <f>INDEX('2021 Certified EVM Plan'!G:G,MATCH(B2619,'2021 Certified EVM Plan'!E:E,0))</f>
        <v>#N/A</v>
      </c>
      <c r="O2619" s="7" t="e">
        <f>INDEX('2021 Certified EVM Plan'!M:M,MATCH(B2619,'2021 Certified EVM Plan'!E:E,0))</f>
        <v>#N/A</v>
      </c>
      <c r="P2619" s="7">
        <f t="shared" si="40"/>
        <v>1</v>
      </c>
      <c r="Q2619" s="26" t="e">
        <f>IF(INDEX('2021 Certified EVM Plan'!H:H,MATCH(B2619,'2021 Certified EVM Plan'!E:E,0))=1,M2619,#N/A)</f>
        <v>#N/A</v>
      </c>
      <c r="R2619" s="26" t="e">
        <f>IF(INDEX('2021 Certified EVM Plan'!J:J,MATCH(B2619,'2021 Certified EVM Plan'!E:E,0))=1,M2619,#N/A)</f>
        <v>#N/A</v>
      </c>
      <c r="S2619" s="26" t="e">
        <f>IF(INDEX('2021 Certified EVM Plan'!K:K,MATCH(B2619,'2021 Certified EVM Plan'!E:E,0))=1,M2619,#N/A)</f>
        <v>#N/A</v>
      </c>
    </row>
    <row r="2620" spans="1:19" x14ac:dyDescent="0.25">
      <c r="A2620" s="22" t="s">
        <v>2906</v>
      </c>
      <c r="B2620" s="22">
        <v>1605</v>
      </c>
      <c r="C2620" s="22">
        <v>7</v>
      </c>
      <c r="D2620" s="27">
        <v>2.4042801001010199E-6</v>
      </c>
      <c r="E2620" s="22">
        <v>12101101</v>
      </c>
      <c r="F2620" s="22" t="s">
        <v>2677</v>
      </c>
      <c r="G2620" s="22" t="s">
        <v>3433</v>
      </c>
      <c r="H2620" s="22">
        <v>572.87204913559799</v>
      </c>
      <c r="I2620" s="24">
        <f>'EVM CPZ List'!$D2620*'EVM CPZ List'!$C2620</f>
        <v>1.6829960700707139E-5</v>
      </c>
      <c r="J2620" s="25">
        <f>INDEX('Pivot of Risk Data'!A:A,MATCH('EVM CPZ List'!$B2620,'Pivot of Risk Data'!B:B,0),1)</f>
        <v>2576</v>
      </c>
      <c r="K2620" s="22">
        <f>0.000621371*'EVM CPZ List'!$H2620</f>
        <v>0.35596607804343566</v>
      </c>
      <c r="L2620" s="22">
        <f>L2619+'EVM CPZ List'!$K2620</f>
        <v>25353.089923662996</v>
      </c>
      <c r="M2620" s="22">
        <f>M2619-'EVM CPZ List'!$I2620</f>
        <v>7.9624977988387805E-3</v>
      </c>
      <c r="N2620" s="7" t="e">
        <f>INDEX('2021 Certified EVM Plan'!G:G,MATCH(B2620,'2021 Certified EVM Plan'!E:E,0))</f>
        <v>#N/A</v>
      </c>
      <c r="O2620" s="7" t="e">
        <f>INDEX('2021 Certified EVM Plan'!M:M,MATCH(B2620,'2021 Certified EVM Plan'!E:E,0))</f>
        <v>#N/A</v>
      </c>
      <c r="P2620" s="7">
        <f t="shared" si="40"/>
        <v>1</v>
      </c>
      <c r="Q2620" s="26" t="e">
        <f>IF(INDEX('2021 Certified EVM Plan'!H:H,MATCH(B2620,'2021 Certified EVM Plan'!E:E,0))=1,M2620,#N/A)</f>
        <v>#N/A</v>
      </c>
      <c r="R2620" s="26" t="e">
        <f>IF(INDEX('2021 Certified EVM Plan'!J:J,MATCH(B2620,'2021 Certified EVM Plan'!E:E,0))=1,M2620,#N/A)</f>
        <v>#N/A</v>
      </c>
      <c r="S2620" s="26" t="e">
        <f>IF(INDEX('2021 Certified EVM Plan'!K:K,MATCH(B2620,'2021 Certified EVM Plan'!E:E,0))=1,M2620,#N/A)</f>
        <v>#N/A</v>
      </c>
    </row>
    <row r="2621" spans="1:19" x14ac:dyDescent="0.25">
      <c r="A2621" s="22" t="s">
        <v>2195</v>
      </c>
      <c r="B2621" s="22">
        <v>5885</v>
      </c>
      <c r="C2621" s="22">
        <v>38</v>
      </c>
      <c r="D2621" s="27">
        <v>2.4022966021411398E-6</v>
      </c>
      <c r="E2621" s="22">
        <v>183071101</v>
      </c>
      <c r="F2621" s="22" t="s">
        <v>2392</v>
      </c>
      <c r="G2621" s="22" t="s">
        <v>2742</v>
      </c>
      <c r="H2621" s="22">
        <v>5951.1009034162298</v>
      </c>
      <c r="I2621" s="24">
        <f>'EVM CPZ List'!$D2621*'EVM CPZ List'!$C2621</f>
        <v>9.1287270881363315E-5</v>
      </c>
      <c r="J2621" s="25">
        <f>INDEX('Pivot of Risk Data'!A:A,MATCH('EVM CPZ List'!$B2621,'Pivot of Risk Data'!B:B,0),1)</f>
        <v>2577</v>
      </c>
      <c r="K2621" s="22">
        <f>0.000621371*'EVM CPZ List'!$H2621</f>
        <v>3.6978415194566461</v>
      </c>
      <c r="L2621" s="22">
        <f>L2620+'EVM CPZ List'!$K2621</f>
        <v>25356.787765182453</v>
      </c>
      <c r="M2621" s="22">
        <f>M2620-'EVM CPZ List'!$I2621</f>
        <v>7.8712105279574174E-3</v>
      </c>
      <c r="N2621" s="7" t="e">
        <f>INDEX('2021 Certified EVM Plan'!G:G,MATCH(B2621,'2021 Certified EVM Plan'!E:E,0))</f>
        <v>#N/A</v>
      </c>
      <c r="O2621" s="7" t="e">
        <f>INDEX('2021 Certified EVM Plan'!M:M,MATCH(B2621,'2021 Certified EVM Plan'!E:E,0))</f>
        <v>#N/A</v>
      </c>
      <c r="P2621" s="7">
        <f t="shared" si="40"/>
        <v>1</v>
      </c>
      <c r="Q2621" s="26" t="e">
        <f>IF(INDEX('2021 Certified EVM Plan'!H:H,MATCH(B2621,'2021 Certified EVM Plan'!E:E,0))=1,M2621,#N/A)</f>
        <v>#N/A</v>
      </c>
      <c r="R2621" s="26" t="e">
        <f>IF(INDEX('2021 Certified EVM Plan'!J:J,MATCH(B2621,'2021 Certified EVM Plan'!E:E,0))=1,M2621,#N/A)</f>
        <v>#N/A</v>
      </c>
      <c r="S2621" s="26" t="e">
        <f>IF(INDEX('2021 Certified EVM Plan'!K:K,MATCH(B2621,'2021 Certified EVM Plan'!E:E,0))=1,M2621,#N/A)</f>
        <v>#N/A</v>
      </c>
    </row>
    <row r="2622" spans="1:19" x14ac:dyDescent="0.25">
      <c r="A2622" s="22" t="s">
        <v>2195</v>
      </c>
      <c r="B2622" s="22">
        <v>3182</v>
      </c>
      <c r="C2622" s="22">
        <v>1</v>
      </c>
      <c r="D2622" s="27">
        <v>2.6224135656359202E-6</v>
      </c>
      <c r="E2622" s="22">
        <v>12101101</v>
      </c>
      <c r="F2622" s="22" t="s">
        <v>2677</v>
      </c>
      <c r="G2622" s="22" t="s">
        <v>2678</v>
      </c>
      <c r="H2622" s="22">
        <v>559.18836879181299</v>
      </c>
      <c r="I2622" s="24">
        <f>'EVM CPZ List'!$D2622*'EVM CPZ List'!$C2622</f>
        <v>2.6224135656359202E-6</v>
      </c>
      <c r="J2622" s="25">
        <f>INDEX('Pivot of Risk Data'!A:A,MATCH('EVM CPZ List'!$B2622,'Pivot of Risk Data'!B:B,0),1)</f>
        <v>2578</v>
      </c>
      <c r="K2622" s="22">
        <f>0.000621371*'EVM CPZ List'!$H2622</f>
        <v>0.34746343590453765</v>
      </c>
      <c r="L2622" s="22">
        <f>L2621+'EVM CPZ List'!$K2622</f>
        <v>25357.135228618357</v>
      </c>
      <c r="M2622" s="22">
        <f>M2621-'EVM CPZ List'!$I2622</f>
        <v>7.8685881143917818E-3</v>
      </c>
      <c r="N2622" s="7" t="e">
        <f>INDEX('2021 Certified EVM Plan'!G:G,MATCH(B2622,'2021 Certified EVM Plan'!E:E,0))</f>
        <v>#N/A</v>
      </c>
      <c r="O2622" s="7" t="e">
        <f>INDEX('2021 Certified EVM Plan'!M:M,MATCH(B2622,'2021 Certified EVM Plan'!E:E,0))</f>
        <v>#N/A</v>
      </c>
      <c r="P2622" s="7">
        <f t="shared" si="40"/>
        <v>2</v>
      </c>
      <c r="Q2622" s="26" t="e">
        <f>IF(INDEX('2021 Certified EVM Plan'!H:H,MATCH(B2622,'2021 Certified EVM Plan'!E:E,0))=1,M2622,#N/A)</f>
        <v>#N/A</v>
      </c>
      <c r="R2622" s="26" t="e">
        <f>IF(INDEX('2021 Certified EVM Plan'!J:J,MATCH(B2622,'2021 Certified EVM Plan'!E:E,0))=1,M2622,#N/A)</f>
        <v>#N/A</v>
      </c>
      <c r="S2622" s="26" t="e">
        <f>IF(INDEX('2021 Certified EVM Plan'!K:K,MATCH(B2622,'2021 Certified EVM Plan'!E:E,0))=1,M2622,#N/A)</f>
        <v>#N/A</v>
      </c>
    </row>
    <row r="2623" spans="1:19" x14ac:dyDescent="0.25">
      <c r="A2623" s="22" t="s">
        <v>2906</v>
      </c>
      <c r="B2623" s="22">
        <v>3182</v>
      </c>
      <c r="C2623" s="22">
        <v>8</v>
      </c>
      <c r="D2623" s="27">
        <v>2.3745830804120101E-6</v>
      </c>
      <c r="E2623" s="22">
        <v>12101101</v>
      </c>
      <c r="F2623" s="22" t="s">
        <v>2677</v>
      </c>
      <c r="G2623" s="22" t="s">
        <v>2678</v>
      </c>
      <c r="H2623" s="22">
        <v>559.18836879181299</v>
      </c>
      <c r="I2623" s="24">
        <f>'EVM CPZ List'!$D2623*'EVM CPZ List'!$C2623</f>
        <v>1.8996664643296081E-5</v>
      </c>
      <c r="J2623" s="25">
        <f>INDEX('Pivot of Risk Data'!A:A,MATCH('EVM CPZ List'!$B2623,'Pivot of Risk Data'!B:B,0),1)</f>
        <v>2578</v>
      </c>
      <c r="K2623" s="22">
        <f>0.000621371*'EVM CPZ List'!$H2623</f>
        <v>0.34746343590453765</v>
      </c>
      <c r="L2623" s="22">
        <f>L2622+'EVM CPZ List'!$K2623</f>
        <v>25357.482692054262</v>
      </c>
      <c r="M2623" s="22">
        <f>M2622-'EVM CPZ List'!$I2623</f>
        <v>7.8495914497484862E-3</v>
      </c>
      <c r="N2623" s="7" t="e">
        <f>INDEX('2021 Certified EVM Plan'!G:G,MATCH(B2623,'2021 Certified EVM Plan'!E:E,0))</f>
        <v>#N/A</v>
      </c>
      <c r="O2623" s="7" t="e">
        <f>INDEX('2021 Certified EVM Plan'!M:M,MATCH(B2623,'2021 Certified EVM Plan'!E:E,0))</f>
        <v>#N/A</v>
      </c>
      <c r="P2623" s="7">
        <f t="shared" si="40"/>
        <v>2</v>
      </c>
      <c r="Q2623" s="26" t="e">
        <f>IF(INDEX('2021 Certified EVM Plan'!H:H,MATCH(B2623,'2021 Certified EVM Plan'!E:E,0))=1,M2623,#N/A)</f>
        <v>#N/A</v>
      </c>
      <c r="R2623" s="26" t="e">
        <f>IF(INDEX('2021 Certified EVM Plan'!J:J,MATCH(B2623,'2021 Certified EVM Plan'!E:E,0))=1,M2623,#N/A)</f>
        <v>#N/A</v>
      </c>
      <c r="S2623" s="26" t="e">
        <f>IF(INDEX('2021 Certified EVM Plan'!K:K,MATCH(B2623,'2021 Certified EVM Plan'!E:E,0))=1,M2623,#N/A)</f>
        <v>#N/A</v>
      </c>
    </row>
    <row r="2624" spans="1:19" x14ac:dyDescent="0.25">
      <c r="A2624" s="22" t="s">
        <v>2195</v>
      </c>
      <c r="B2624" s="22">
        <v>1942</v>
      </c>
      <c r="C2624" s="22">
        <v>134</v>
      </c>
      <c r="D2624" s="27">
        <v>2.4020694731771099E-6</v>
      </c>
      <c r="E2624" s="22">
        <v>182371112</v>
      </c>
      <c r="F2624" s="22" t="s">
        <v>2383</v>
      </c>
      <c r="G2624" s="22" t="s">
        <v>2534</v>
      </c>
      <c r="H2624" s="22">
        <v>12588.411065370399</v>
      </c>
      <c r="I2624" s="24">
        <f>'EVM CPZ List'!$D2624*'EVM CPZ List'!$C2624</f>
        <v>3.2187730940573273E-4</v>
      </c>
      <c r="J2624" s="25">
        <f>INDEX('Pivot of Risk Data'!A:A,MATCH('EVM CPZ List'!$B2624,'Pivot of Risk Data'!B:B,0),1)</f>
        <v>2579</v>
      </c>
      <c r="K2624" s="22">
        <f>0.000621371*'EVM CPZ List'!$H2624</f>
        <v>7.8220735721002708</v>
      </c>
      <c r="L2624" s="22">
        <f>L2623+'EVM CPZ List'!$K2624</f>
        <v>25365.304765626362</v>
      </c>
      <c r="M2624" s="22">
        <f>M2623-'EVM CPZ List'!$I2624</f>
        <v>7.5277141403427535E-3</v>
      </c>
      <c r="N2624" s="7" t="e">
        <f>INDEX('2021 Certified EVM Plan'!G:G,MATCH(B2624,'2021 Certified EVM Plan'!E:E,0))</f>
        <v>#N/A</v>
      </c>
      <c r="O2624" s="7" t="e">
        <f>INDEX('2021 Certified EVM Plan'!M:M,MATCH(B2624,'2021 Certified EVM Plan'!E:E,0))</f>
        <v>#N/A</v>
      </c>
      <c r="P2624" s="7">
        <f t="shared" si="40"/>
        <v>1</v>
      </c>
      <c r="Q2624" s="26" t="e">
        <f>IF(INDEX('2021 Certified EVM Plan'!H:H,MATCH(B2624,'2021 Certified EVM Plan'!E:E,0))=1,M2624,#N/A)</f>
        <v>#N/A</v>
      </c>
      <c r="R2624" s="26" t="e">
        <f>IF(INDEX('2021 Certified EVM Plan'!J:J,MATCH(B2624,'2021 Certified EVM Plan'!E:E,0))=1,M2624,#N/A)</f>
        <v>#N/A</v>
      </c>
      <c r="S2624" s="26" t="e">
        <f>IF(INDEX('2021 Certified EVM Plan'!K:K,MATCH(B2624,'2021 Certified EVM Plan'!E:E,0))=1,M2624,#N/A)</f>
        <v>#N/A</v>
      </c>
    </row>
    <row r="2625" spans="1:19" x14ac:dyDescent="0.25">
      <c r="A2625" s="22" t="s">
        <v>2906</v>
      </c>
      <c r="B2625" s="22">
        <v>3378</v>
      </c>
      <c r="C2625" s="22">
        <v>3</v>
      </c>
      <c r="D2625" s="27">
        <v>2.4002592706866299E-6</v>
      </c>
      <c r="E2625" s="22">
        <v>12101101</v>
      </c>
      <c r="F2625" s="22" t="s">
        <v>2677</v>
      </c>
      <c r="G2625" s="22" t="s">
        <v>3408</v>
      </c>
      <c r="H2625" s="22">
        <v>529.886155044058</v>
      </c>
      <c r="I2625" s="24">
        <f>'EVM CPZ List'!$D2625*'EVM CPZ List'!$C2625</f>
        <v>7.2007778120598896E-6</v>
      </c>
      <c r="J2625" s="25">
        <f>INDEX('Pivot of Risk Data'!A:A,MATCH('EVM CPZ List'!$B2625,'Pivot of Risk Data'!B:B,0),1)</f>
        <v>2580</v>
      </c>
      <c r="K2625" s="22">
        <f>0.000621371*'EVM CPZ List'!$H2625</f>
        <v>0.32925589004588135</v>
      </c>
      <c r="L2625" s="22">
        <f>L2624+'EVM CPZ List'!$K2625</f>
        <v>25365.634021516409</v>
      </c>
      <c r="M2625" s="22">
        <f>M2624-'EVM CPZ List'!$I2625</f>
        <v>7.5205133625306933E-3</v>
      </c>
      <c r="N2625" s="7" t="e">
        <f>INDEX('2021 Certified EVM Plan'!G:G,MATCH(B2625,'2021 Certified EVM Plan'!E:E,0))</f>
        <v>#N/A</v>
      </c>
      <c r="O2625" s="7" t="e">
        <f>INDEX('2021 Certified EVM Plan'!M:M,MATCH(B2625,'2021 Certified EVM Plan'!E:E,0))</f>
        <v>#N/A</v>
      </c>
      <c r="P2625" s="7">
        <f t="shared" si="40"/>
        <v>1</v>
      </c>
      <c r="Q2625" s="26" t="e">
        <f>IF(INDEX('2021 Certified EVM Plan'!H:H,MATCH(B2625,'2021 Certified EVM Plan'!E:E,0))=1,M2625,#N/A)</f>
        <v>#N/A</v>
      </c>
      <c r="R2625" s="26" t="e">
        <f>IF(INDEX('2021 Certified EVM Plan'!J:J,MATCH(B2625,'2021 Certified EVM Plan'!E:E,0))=1,M2625,#N/A)</f>
        <v>#N/A</v>
      </c>
      <c r="S2625" s="26" t="e">
        <f>IF(INDEX('2021 Certified EVM Plan'!K:K,MATCH(B2625,'2021 Certified EVM Plan'!E:E,0))=1,M2625,#N/A)</f>
        <v>#N/A</v>
      </c>
    </row>
    <row r="2626" spans="1:19" x14ac:dyDescent="0.25">
      <c r="A2626" s="22" t="s">
        <v>2906</v>
      </c>
      <c r="B2626" s="22">
        <v>6006</v>
      </c>
      <c r="C2626" s="22">
        <v>3</v>
      </c>
      <c r="D2626" s="27">
        <v>2.3992880075666899E-6</v>
      </c>
      <c r="E2626" s="22">
        <v>13380401</v>
      </c>
      <c r="F2626" s="22" t="s">
        <v>3359</v>
      </c>
      <c r="G2626" s="22" t="s">
        <v>3360</v>
      </c>
      <c r="H2626" s="22">
        <v>198.803254206926</v>
      </c>
      <c r="I2626" s="24">
        <f>'EVM CPZ List'!$D2626*'EVM CPZ List'!$C2626</f>
        <v>7.1978640227000696E-6</v>
      </c>
      <c r="J2626" s="25">
        <f>INDEX('Pivot of Risk Data'!A:A,MATCH('EVM CPZ List'!$B2626,'Pivot of Risk Data'!B:B,0),1)</f>
        <v>2581</v>
      </c>
      <c r="K2626" s="22">
        <f>0.000621371*'EVM CPZ List'!$H2626</f>
        <v>0.12353057686981182</v>
      </c>
      <c r="L2626" s="22">
        <f>L2625+'EVM CPZ List'!$K2626</f>
        <v>25365.757552093281</v>
      </c>
      <c r="M2626" s="22">
        <f>M2625-'EVM CPZ List'!$I2626</f>
        <v>7.5133154985079931E-3</v>
      </c>
      <c r="N2626" s="7" t="e">
        <f>INDEX('2021 Certified EVM Plan'!G:G,MATCH(B2626,'2021 Certified EVM Plan'!E:E,0))</f>
        <v>#N/A</v>
      </c>
      <c r="O2626" s="7" t="e">
        <f>INDEX('2021 Certified EVM Plan'!M:M,MATCH(B2626,'2021 Certified EVM Plan'!E:E,0))</f>
        <v>#N/A</v>
      </c>
      <c r="P2626" s="7">
        <f t="shared" ref="P2626:P2689" si="41">COUNTIF(B:B,B2626)</f>
        <v>1</v>
      </c>
      <c r="Q2626" s="26" t="e">
        <f>IF(INDEX('2021 Certified EVM Plan'!H:H,MATCH(B2626,'2021 Certified EVM Plan'!E:E,0))=1,M2626,#N/A)</f>
        <v>#N/A</v>
      </c>
      <c r="R2626" s="26" t="e">
        <f>IF(INDEX('2021 Certified EVM Plan'!J:J,MATCH(B2626,'2021 Certified EVM Plan'!E:E,0))=1,M2626,#N/A)</f>
        <v>#N/A</v>
      </c>
      <c r="S2626" s="26" t="e">
        <f>IF(INDEX('2021 Certified EVM Plan'!K:K,MATCH(B2626,'2021 Certified EVM Plan'!E:E,0))=1,M2626,#N/A)</f>
        <v>#N/A</v>
      </c>
    </row>
    <row r="2627" spans="1:19" x14ac:dyDescent="0.25">
      <c r="A2627" s="22" t="s">
        <v>2195</v>
      </c>
      <c r="B2627" s="22">
        <v>4742</v>
      </c>
      <c r="C2627" s="22">
        <v>31</v>
      </c>
      <c r="D2627" s="27">
        <v>2.38678905153055E-6</v>
      </c>
      <c r="E2627" s="22">
        <v>83371103</v>
      </c>
      <c r="F2627" s="22" t="s">
        <v>2770</v>
      </c>
      <c r="G2627" s="22" t="s">
        <v>2771</v>
      </c>
      <c r="H2627" s="22">
        <v>6890.8054693928598</v>
      </c>
      <c r="I2627" s="24">
        <f>'EVM CPZ List'!$D2627*'EVM CPZ List'!$C2627</f>
        <v>7.3990460597447052E-5</v>
      </c>
      <c r="J2627" s="25">
        <f>INDEX('Pivot of Risk Data'!A:A,MATCH('EVM CPZ List'!$B2627,'Pivot of Risk Data'!B:B,0),1)</f>
        <v>2582</v>
      </c>
      <c r="K2627" s="22">
        <f>0.000621371*'EVM CPZ List'!$H2627</f>
        <v>4.2817466853221111</v>
      </c>
      <c r="L2627" s="22">
        <f>L2626+'EVM CPZ List'!$K2627</f>
        <v>25370.039298778604</v>
      </c>
      <c r="M2627" s="22">
        <f>M2626-'EVM CPZ List'!$I2627</f>
        <v>7.4393250379105463E-3</v>
      </c>
      <c r="N2627" s="7" t="e">
        <f>INDEX('2021 Certified EVM Plan'!G:G,MATCH(B2627,'2021 Certified EVM Plan'!E:E,0))</f>
        <v>#N/A</v>
      </c>
      <c r="O2627" s="7" t="e">
        <f>INDEX('2021 Certified EVM Plan'!M:M,MATCH(B2627,'2021 Certified EVM Plan'!E:E,0))</f>
        <v>#N/A</v>
      </c>
      <c r="P2627" s="7">
        <f t="shared" si="41"/>
        <v>1</v>
      </c>
      <c r="Q2627" s="26" t="e">
        <f>IF(INDEX('2021 Certified EVM Plan'!H:H,MATCH(B2627,'2021 Certified EVM Plan'!E:E,0))=1,M2627,#N/A)</f>
        <v>#N/A</v>
      </c>
      <c r="R2627" s="26" t="e">
        <f>IF(INDEX('2021 Certified EVM Plan'!J:J,MATCH(B2627,'2021 Certified EVM Plan'!E:E,0))=1,M2627,#N/A)</f>
        <v>#N/A</v>
      </c>
      <c r="S2627" s="26" t="e">
        <f>IF(INDEX('2021 Certified EVM Plan'!K:K,MATCH(B2627,'2021 Certified EVM Plan'!E:E,0))=1,M2627,#N/A)</f>
        <v>#N/A</v>
      </c>
    </row>
    <row r="2628" spans="1:19" x14ac:dyDescent="0.25">
      <c r="A2628" s="22" t="s">
        <v>539</v>
      </c>
      <c r="B2628" s="22">
        <v>4640</v>
      </c>
      <c r="C2628" s="22">
        <v>1</v>
      </c>
      <c r="D2628" s="27">
        <v>2.37323367650691E-6</v>
      </c>
      <c r="E2628" s="22">
        <v>102911102</v>
      </c>
      <c r="F2628" s="22" t="s">
        <v>830</v>
      </c>
      <c r="G2628" s="22" t="s">
        <v>901</v>
      </c>
      <c r="H2628" s="22">
        <v>43.111700479257202</v>
      </c>
      <c r="I2628" s="24">
        <f>'EVM CPZ List'!$D2628*'EVM CPZ List'!$C2628</f>
        <v>2.37323367650691E-6</v>
      </c>
      <c r="J2628" s="25">
        <f>INDEX('Pivot of Risk Data'!A:A,MATCH('EVM CPZ List'!$B2628,'Pivot of Risk Data'!B:B,0),1)</f>
        <v>2583</v>
      </c>
      <c r="K2628" s="22">
        <f>0.000621371*'EVM CPZ List'!$H2628</f>
        <v>2.6788360438496528E-2</v>
      </c>
      <c r="L2628" s="22">
        <f>L2627+'EVM CPZ List'!$K2628</f>
        <v>25370.066087139043</v>
      </c>
      <c r="M2628" s="22">
        <f>M2627-'EVM CPZ List'!$I2628</f>
        <v>7.4369518042340394E-3</v>
      </c>
      <c r="N2628" s="7" t="e">
        <f>INDEX('2021 Certified EVM Plan'!G:G,MATCH(B2628,'2021 Certified EVM Plan'!E:E,0))</f>
        <v>#N/A</v>
      </c>
      <c r="O2628" s="7" t="e">
        <f>INDEX('2021 Certified EVM Plan'!M:M,MATCH(B2628,'2021 Certified EVM Plan'!E:E,0))</f>
        <v>#N/A</v>
      </c>
      <c r="P2628" s="7">
        <f t="shared" si="41"/>
        <v>1</v>
      </c>
      <c r="Q2628" s="26" t="e">
        <f>IF(INDEX('2021 Certified EVM Plan'!H:H,MATCH(B2628,'2021 Certified EVM Plan'!E:E,0))=1,M2628,#N/A)</f>
        <v>#N/A</v>
      </c>
      <c r="R2628" s="26" t="e">
        <f>IF(INDEX('2021 Certified EVM Plan'!J:J,MATCH(B2628,'2021 Certified EVM Plan'!E:E,0))=1,M2628,#N/A)</f>
        <v>#N/A</v>
      </c>
      <c r="S2628" s="26" t="e">
        <f>IF(INDEX('2021 Certified EVM Plan'!K:K,MATCH(B2628,'2021 Certified EVM Plan'!E:E,0))=1,M2628,#N/A)</f>
        <v>#N/A</v>
      </c>
    </row>
    <row r="2629" spans="1:19" x14ac:dyDescent="0.25">
      <c r="A2629" s="22" t="s">
        <v>2195</v>
      </c>
      <c r="B2629" s="22">
        <v>1695</v>
      </c>
      <c r="C2629" s="22">
        <v>4</v>
      </c>
      <c r="D2629" s="27">
        <v>2.3724957387724798E-6</v>
      </c>
      <c r="E2629" s="22">
        <v>182371112</v>
      </c>
      <c r="F2629" s="22" t="s">
        <v>2383</v>
      </c>
      <c r="G2629" s="22" t="s">
        <v>2699</v>
      </c>
      <c r="H2629" s="22">
        <v>334.28362388247302</v>
      </c>
      <c r="I2629" s="24">
        <f>'EVM CPZ List'!$D2629*'EVM CPZ List'!$C2629</f>
        <v>9.4899829550899192E-6</v>
      </c>
      <c r="J2629" s="25">
        <f>INDEX('Pivot of Risk Data'!A:A,MATCH('EVM CPZ List'!$B2629,'Pivot of Risk Data'!B:B,0),1)</f>
        <v>2584</v>
      </c>
      <c r="K2629" s="22">
        <f>0.000621371*'EVM CPZ List'!$H2629</f>
        <v>0.20771414965547616</v>
      </c>
      <c r="L2629" s="22">
        <f>L2628+'EVM CPZ List'!$K2629</f>
        <v>25370.273801288698</v>
      </c>
      <c r="M2629" s="22">
        <f>M2628-'EVM CPZ List'!$I2629</f>
        <v>7.4274618212789491E-3</v>
      </c>
      <c r="N2629" s="7" t="e">
        <f>INDEX('2021 Certified EVM Plan'!G:G,MATCH(B2629,'2021 Certified EVM Plan'!E:E,0))</f>
        <v>#N/A</v>
      </c>
      <c r="O2629" s="7" t="e">
        <f>INDEX('2021 Certified EVM Plan'!M:M,MATCH(B2629,'2021 Certified EVM Plan'!E:E,0))</f>
        <v>#N/A</v>
      </c>
      <c r="P2629" s="7">
        <f t="shared" si="41"/>
        <v>1</v>
      </c>
      <c r="Q2629" s="26" t="e">
        <f>IF(INDEX('2021 Certified EVM Plan'!H:H,MATCH(B2629,'2021 Certified EVM Plan'!E:E,0))=1,M2629,#N/A)</f>
        <v>#N/A</v>
      </c>
      <c r="R2629" s="26" t="e">
        <f>IF(INDEX('2021 Certified EVM Plan'!J:J,MATCH(B2629,'2021 Certified EVM Plan'!E:E,0))=1,M2629,#N/A)</f>
        <v>#N/A</v>
      </c>
      <c r="S2629" s="26" t="e">
        <f>IF(INDEX('2021 Certified EVM Plan'!K:K,MATCH(B2629,'2021 Certified EVM Plan'!E:E,0))=1,M2629,#N/A)</f>
        <v>#N/A</v>
      </c>
    </row>
    <row r="2630" spans="1:19" x14ac:dyDescent="0.25">
      <c r="A2630" s="22" t="s">
        <v>964</v>
      </c>
      <c r="B2630" s="22">
        <v>5355</v>
      </c>
      <c r="C2630" s="22">
        <v>9</v>
      </c>
      <c r="D2630" s="27">
        <v>2.3591767105084699E-6</v>
      </c>
      <c r="E2630" s="22">
        <v>43311108</v>
      </c>
      <c r="F2630" s="22" t="s">
        <v>1182</v>
      </c>
      <c r="G2630" s="22" t="s">
        <v>1662</v>
      </c>
      <c r="H2630" s="22">
        <v>1312.7690792569199</v>
      </c>
      <c r="I2630" s="24">
        <f>'EVM CPZ List'!$D2630*'EVM CPZ List'!$C2630</f>
        <v>2.1232590394576228E-5</v>
      </c>
      <c r="J2630" s="25">
        <f>INDEX('Pivot of Risk Data'!A:A,MATCH('EVM CPZ List'!$B2630,'Pivot of Risk Data'!B:B,0),1)</f>
        <v>2585</v>
      </c>
      <c r="K2630" s="22">
        <f>0.000621371*'EVM CPZ List'!$H2630</f>
        <v>0.81571663554695162</v>
      </c>
      <c r="L2630" s="22">
        <f>L2629+'EVM CPZ List'!$K2630</f>
        <v>25371.089517924247</v>
      </c>
      <c r="M2630" s="22">
        <f>M2629-'EVM CPZ List'!$I2630</f>
        <v>7.4062292308843727E-3</v>
      </c>
      <c r="N2630" s="7" t="e">
        <f>INDEX('2021 Certified EVM Plan'!G:G,MATCH(B2630,'2021 Certified EVM Plan'!E:E,0))</f>
        <v>#N/A</v>
      </c>
      <c r="O2630" s="7" t="e">
        <f>INDEX('2021 Certified EVM Plan'!M:M,MATCH(B2630,'2021 Certified EVM Plan'!E:E,0))</f>
        <v>#N/A</v>
      </c>
      <c r="P2630" s="7">
        <f t="shared" si="41"/>
        <v>1</v>
      </c>
      <c r="Q2630" s="26" t="e">
        <f>IF(INDEX('2021 Certified EVM Plan'!H:H,MATCH(B2630,'2021 Certified EVM Plan'!E:E,0))=1,M2630,#N/A)</f>
        <v>#N/A</v>
      </c>
      <c r="R2630" s="26" t="e">
        <f>IF(INDEX('2021 Certified EVM Plan'!J:J,MATCH(B2630,'2021 Certified EVM Plan'!E:E,0))=1,M2630,#N/A)</f>
        <v>#N/A</v>
      </c>
      <c r="S2630" s="26" t="e">
        <f>IF(INDEX('2021 Certified EVM Plan'!K:K,MATCH(B2630,'2021 Certified EVM Plan'!E:E,0))=1,M2630,#N/A)</f>
        <v>#N/A</v>
      </c>
    </row>
    <row r="2631" spans="1:19" x14ac:dyDescent="0.25">
      <c r="A2631" s="22" t="s">
        <v>1672</v>
      </c>
      <c r="B2631" s="22">
        <v>7396</v>
      </c>
      <c r="C2631" s="22">
        <v>23</v>
      </c>
      <c r="D2631" s="27">
        <v>2.3538573331417998E-6</v>
      </c>
      <c r="E2631" s="22">
        <v>163351702</v>
      </c>
      <c r="F2631" s="22" t="s">
        <v>1802</v>
      </c>
      <c r="G2631" s="22" t="s">
        <v>1946</v>
      </c>
      <c r="H2631" s="22">
        <v>2995.5530496339002</v>
      </c>
      <c r="I2631" s="24">
        <f>'EVM CPZ List'!$D2631*'EVM CPZ List'!$C2631</f>
        <v>5.4138718662261397E-5</v>
      </c>
      <c r="J2631" s="25">
        <f>INDEX('Pivot of Risk Data'!A:A,MATCH('EVM CPZ List'!$B2631,'Pivot of Risk Data'!B:B,0),1)</f>
        <v>2586</v>
      </c>
      <c r="K2631" s="22">
        <f>0.000621371*'EVM CPZ List'!$H2631</f>
        <v>1.8613497940040662</v>
      </c>
      <c r="L2631" s="22">
        <f>L2630+'EVM CPZ List'!$K2631</f>
        <v>25372.950867718249</v>
      </c>
      <c r="M2631" s="22">
        <f>M2630-'EVM CPZ List'!$I2631</f>
        <v>7.3520905122221114E-3</v>
      </c>
      <c r="N2631" s="7" t="e">
        <f>INDEX('2021 Certified EVM Plan'!G:G,MATCH(B2631,'2021 Certified EVM Plan'!E:E,0))</f>
        <v>#N/A</v>
      </c>
      <c r="O2631" s="7" t="e">
        <f>INDEX('2021 Certified EVM Plan'!M:M,MATCH(B2631,'2021 Certified EVM Plan'!E:E,0))</f>
        <v>#N/A</v>
      </c>
      <c r="P2631" s="7">
        <f t="shared" si="41"/>
        <v>1</v>
      </c>
      <c r="Q2631" s="26" t="e">
        <f>IF(INDEX('2021 Certified EVM Plan'!H:H,MATCH(B2631,'2021 Certified EVM Plan'!E:E,0))=1,M2631,#N/A)</f>
        <v>#N/A</v>
      </c>
      <c r="R2631" s="26" t="e">
        <f>IF(INDEX('2021 Certified EVM Plan'!J:J,MATCH(B2631,'2021 Certified EVM Plan'!E:E,0))=1,M2631,#N/A)</f>
        <v>#N/A</v>
      </c>
      <c r="S2631" s="26" t="e">
        <f>IF(INDEX('2021 Certified EVM Plan'!K:K,MATCH(B2631,'2021 Certified EVM Plan'!E:E,0))=1,M2631,#N/A)</f>
        <v>#N/A</v>
      </c>
    </row>
    <row r="2632" spans="1:19" x14ac:dyDescent="0.25">
      <c r="A2632" s="22" t="s">
        <v>8</v>
      </c>
      <c r="B2632" s="22">
        <v>9978</v>
      </c>
      <c r="C2632" s="22">
        <v>1</v>
      </c>
      <c r="D2632" s="27">
        <v>2.3483800294532E-6</v>
      </c>
      <c r="E2632" s="22">
        <v>153612105</v>
      </c>
      <c r="F2632" s="22" t="s">
        <v>43</v>
      </c>
      <c r="G2632" s="22" t="s">
        <v>503</v>
      </c>
      <c r="H2632" s="22">
        <v>81.054078366231096</v>
      </c>
      <c r="I2632" s="24">
        <f>'EVM CPZ List'!$D2632*'EVM CPZ List'!$C2632</f>
        <v>2.3483800294532E-6</v>
      </c>
      <c r="J2632" s="25">
        <f>INDEX('Pivot of Risk Data'!A:A,MATCH('EVM CPZ List'!$B2632,'Pivot of Risk Data'!B:B,0),1)</f>
        <v>2587</v>
      </c>
      <c r="K2632" s="22">
        <f>0.000621371*'EVM CPZ List'!$H2632</f>
        <v>5.0364653728503385E-2</v>
      </c>
      <c r="L2632" s="22">
        <f>L2631+'EVM CPZ List'!$K2632</f>
        <v>25373.001232371978</v>
      </c>
      <c r="M2632" s="22">
        <f>M2631-'EVM CPZ List'!$I2632</f>
        <v>7.3497421321926581E-3</v>
      </c>
      <c r="N2632" s="7" t="e">
        <f>INDEX('2021 Certified EVM Plan'!G:G,MATCH(B2632,'2021 Certified EVM Plan'!E:E,0))</f>
        <v>#N/A</v>
      </c>
      <c r="O2632" s="7" t="e">
        <f>INDEX('2021 Certified EVM Plan'!M:M,MATCH(B2632,'2021 Certified EVM Plan'!E:E,0))</f>
        <v>#N/A</v>
      </c>
      <c r="P2632" s="7">
        <f t="shared" si="41"/>
        <v>1</v>
      </c>
      <c r="Q2632" s="26" t="e">
        <f>IF(INDEX('2021 Certified EVM Plan'!H:H,MATCH(B2632,'2021 Certified EVM Plan'!E:E,0))=1,M2632,#N/A)</f>
        <v>#N/A</v>
      </c>
      <c r="R2632" s="26" t="e">
        <f>IF(INDEX('2021 Certified EVM Plan'!J:J,MATCH(B2632,'2021 Certified EVM Plan'!E:E,0))=1,M2632,#N/A)</f>
        <v>#N/A</v>
      </c>
      <c r="S2632" s="26" t="e">
        <f>IF(INDEX('2021 Certified EVM Plan'!K:K,MATCH(B2632,'2021 Certified EVM Plan'!E:E,0))=1,M2632,#N/A)</f>
        <v>#N/A</v>
      </c>
    </row>
    <row r="2633" spans="1:19" x14ac:dyDescent="0.25">
      <c r="A2633" s="22" t="s">
        <v>2195</v>
      </c>
      <c r="B2633" s="22">
        <v>7069</v>
      </c>
      <c r="C2633" s="22">
        <v>6</v>
      </c>
      <c r="D2633" s="27">
        <v>2.3216382919786399E-6</v>
      </c>
      <c r="E2633" s="22">
        <v>182222103</v>
      </c>
      <c r="F2633" s="22" t="s">
        <v>2334</v>
      </c>
      <c r="G2633" s="22" t="s">
        <v>2680</v>
      </c>
      <c r="H2633" s="22">
        <v>616.50674873894002</v>
      </c>
      <c r="I2633" s="24">
        <f>'EVM CPZ List'!$D2633*'EVM CPZ List'!$C2633</f>
        <v>1.3929829751871839E-5</v>
      </c>
      <c r="J2633" s="25">
        <f>INDEX('Pivot of Risk Data'!A:A,MATCH('EVM CPZ List'!$B2633,'Pivot of Risk Data'!B:B,0),1)</f>
        <v>2588</v>
      </c>
      <c r="K2633" s="22">
        <f>0.000621371*'EVM CPZ List'!$H2633</f>
        <v>0.38307941497066389</v>
      </c>
      <c r="L2633" s="22">
        <f>L2632+'EVM CPZ List'!$K2633</f>
        <v>25373.384311786947</v>
      </c>
      <c r="M2633" s="22">
        <f>M2632-'EVM CPZ List'!$I2633</f>
        <v>7.3358123024407865E-3</v>
      </c>
      <c r="N2633" s="7" t="e">
        <f>INDEX('2021 Certified EVM Plan'!G:G,MATCH(B2633,'2021 Certified EVM Plan'!E:E,0))</f>
        <v>#N/A</v>
      </c>
      <c r="O2633" s="7" t="e">
        <f>INDEX('2021 Certified EVM Plan'!M:M,MATCH(B2633,'2021 Certified EVM Plan'!E:E,0))</f>
        <v>#N/A</v>
      </c>
      <c r="P2633" s="7">
        <f t="shared" si="41"/>
        <v>1</v>
      </c>
      <c r="Q2633" s="26" t="e">
        <f>IF(INDEX('2021 Certified EVM Plan'!H:H,MATCH(B2633,'2021 Certified EVM Plan'!E:E,0))=1,M2633,#N/A)</f>
        <v>#N/A</v>
      </c>
      <c r="R2633" s="26" t="e">
        <f>IF(INDEX('2021 Certified EVM Plan'!J:J,MATCH(B2633,'2021 Certified EVM Plan'!E:E,0))=1,M2633,#N/A)</f>
        <v>#N/A</v>
      </c>
      <c r="S2633" s="26" t="e">
        <f>IF(INDEX('2021 Certified EVM Plan'!K:K,MATCH(B2633,'2021 Certified EVM Plan'!E:E,0))=1,M2633,#N/A)</f>
        <v>#N/A</v>
      </c>
    </row>
    <row r="2634" spans="1:19" x14ac:dyDescent="0.25">
      <c r="A2634" s="22" t="s">
        <v>2195</v>
      </c>
      <c r="B2634" s="22">
        <v>3919</v>
      </c>
      <c r="C2634" s="22">
        <v>50</v>
      </c>
      <c r="D2634" s="27">
        <v>2.3175781509098E-6</v>
      </c>
      <c r="E2634" s="22">
        <v>182381101</v>
      </c>
      <c r="F2634" s="22" t="s">
        <v>2587</v>
      </c>
      <c r="G2634" s="22" t="s">
        <v>2624</v>
      </c>
      <c r="H2634" s="22">
        <v>5235.0907986456205</v>
      </c>
      <c r="I2634" s="24">
        <f>'EVM CPZ List'!$D2634*'EVM CPZ List'!$C2634</f>
        <v>1.1587890754549E-4</v>
      </c>
      <c r="J2634" s="25">
        <f>INDEX('Pivot of Risk Data'!A:A,MATCH('EVM CPZ List'!$B2634,'Pivot of Risk Data'!B:B,0),1)</f>
        <v>2589</v>
      </c>
      <c r="K2634" s="22">
        <f>0.000621371*'EVM CPZ List'!$H2634</f>
        <v>3.2529336046452277</v>
      </c>
      <c r="L2634" s="22">
        <f>L2633+'EVM CPZ List'!$K2634</f>
        <v>25376.637245391594</v>
      </c>
      <c r="M2634" s="22">
        <f>M2633-'EVM CPZ List'!$I2634</f>
        <v>7.2199333948952966E-3</v>
      </c>
      <c r="N2634" s="7" t="e">
        <f>INDEX('2021 Certified EVM Plan'!G:G,MATCH(B2634,'2021 Certified EVM Plan'!E:E,0))</f>
        <v>#N/A</v>
      </c>
      <c r="O2634" s="7" t="e">
        <f>INDEX('2021 Certified EVM Plan'!M:M,MATCH(B2634,'2021 Certified EVM Plan'!E:E,0))</f>
        <v>#N/A</v>
      </c>
      <c r="P2634" s="7">
        <f t="shared" si="41"/>
        <v>1</v>
      </c>
      <c r="Q2634" s="26" t="e">
        <f>IF(INDEX('2021 Certified EVM Plan'!H:H,MATCH(B2634,'2021 Certified EVM Plan'!E:E,0))=1,M2634,#N/A)</f>
        <v>#N/A</v>
      </c>
      <c r="R2634" s="26" t="e">
        <f>IF(INDEX('2021 Certified EVM Plan'!J:J,MATCH(B2634,'2021 Certified EVM Plan'!E:E,0))=1,M2634,#N/A)</f>
        <v>#N/A</v>
      </c>
      <c r="S2634" s="26" t="e">
        <f>IF(INDEX('2021 Certified EVM Plan'!K:K,MATCH(B2634,'2021 Certified EVM Plan'!E:E,0))=1,M2634,#N/A)</f>
        <v>#N/A</v>
      </c>
    </row>
    <row r="2635" spans="1:19" x14ac:dyDescent="0.25">
      <c r="A2635" s="22" t="s">
        <v>2906</v>
      </c>
      <c r="B2635" s="22">
        <v>4148</v>
      </c>
      <c r="C2635" s="22">
        <v>179</v>
      </c>
      <c r="D2635" s="27">
        <v>2.31628080831873E-6</v>
      </c>
      <c r="E2635" s="22">
        <v>24101103</v>
      </c>
      <c r="F2635" s="22" t="s">
        <v>2589</v>
      </c>
      <c r="G2635" s="22" t="s">
        <v>3333</v>
      </c>
      <c r="H2635" s="22">
        <v>18016.315290152201</v>
      </c>
      <c r="I2635" s="24">
        <f>'EVM CPZ List'!$D2635*'EVM CPZ List'!$C2635</f>
        <v>4.1461426468905268E-4</v>
      </c>
      <c r="J2635" s="25">
        <f>INDEX('Pivot of Risk Data'!A:A,MATCH('EVM CPZ List'!$B2635,'Pivot of Risk Data'!B:B,0),1)</f>
        <v>2590</v>
      </c>
      <c r="K2635" s="22">
        <f>0.000621371*'EVM CPZ List'!$H2635</f>
        <v>11.194815848157162</v>
      </c>
      <c r="L2635" s="22">
        <f>L2634+'EVM CPZ List'!$K2635</f>
        <v>25387.832061239751</v>
      </c>
      <c r="M2635" s="22">
        <f>M2634-'EVM CPZ List'!$I2635</f>
        <v>6.805319130206244E-3</v>
      </c>
      <c r="N2635" s="7" t="e">
        <f>INDEX('2021 Certified EVM Plan'!G:G,MATCH(B2635,'2021 Certified EVM Plan'!E:E,0))</f>
        <v>#N/A</v>
      </c>
      <c r="O2635" s="7" t="e">
        <f>INDEX('2021 Certified EVM Plan'!M:M,MATCH(B2635,'2021 Certified EVM Plan'!E:E,0))</f>
        <v>#N/A</v>
      </c>
      <c r="P2635" s="7">
        <f t="shared" si="41"/>
        <v>1</v>
      </c>
      <c r="Q2635" s="26" t="e">
        <f>IF(INDEX('2021 Certified EVM Plan'!H:H,MATCH(B2635,'2021 Certified EVM Plan'!E:E,0))=1,M2635,#N/A)</f>
        <v>#N/A</v>
      </c>
      <c r="R2635" s="26" t="e">
        <f>IF(INDEX('2021 Certified EVM Plan'!J:J,MATCH(B2635,'2021 Certified EVM Plan'!E:E,0))=1,M2635,#N/A)</f>
        <v>#N/A</v>
      </c>
      <c r="S2635" s="26" t="e">
        <f>IF(INDEX('2021 Certified EVM Plan'!K:K,MATCH(B2635,'2021 Certified EVM Plan'!E:E,0))=1,M2635,#N/A)</f>
        <v>#N/A</v>
      </c>
    </row>
    <row r="2636" spans="1:19" x14ac:dyDescent="0.25">
      <c r="A2636" s="22" t="s">
        <v>2906</v>
      </c>
      <c r="B2636" s="22">
        <v>3718</v>
      </c>
      <c r="C2636" s="22">
        <v>46</v>
      </c>
      <c r="D2636" s="27">
        <v>2.29375842712219E-6</v>
      </c>
      <c r="E2636" s="22">
        <v>12541106</v>
      </c>
      <c r="F2636" s="22" t="s">
        <v>3265</v>
      </c>
      <c r="G2636" s="22" t="s">
        <v>3401</v>
      </c>
      <c r="H2636" s="22">
        <v>5810.98245503006</v>
      </c>
      <c r="I2636" s="24">
        <f>'EVM CPZ List'!$D2636*'EVM CPZ List'!$C2636</f>
        <v>1.0551288764762075E-4</v>
      </c>
      <c r="J2636" s="25">
        <f>INDEX('Pivot of Risk Data'!A:A,MATCH('EVM CPZ List'!$B2636,'Pivot of Risk Data'!B:B,0),1)</f>
        <v>2591</v>
      </c>
      <c r="K2636" s="22">
        <f>0.000621371*'EVM CPZ List'!$H2636</f>
        <v>3.6107759790644836</v>
      </c>
      <c r="L2636" s="22">
        <f>L2635+'EVM CPZ List'!$K2636</f>
        <v>25391.442837218816</v>
      </c>
      <c r="M2636" s="22">
        <f>M2635-'EVM CPZ List'!$I2636</f>
        <v>6.6998062425586234E-3</v>
      </c>
      <c r="N2636" s="7" t="e">
        <f>INDEX('2021 Certified EVM Plan'!G:G,MATCH(B2636,'2021 Certified EVM Plan'!E:E,0))</f>
        <v>#N/A</v>
      </c>
      <c r="O2636" s="7" t="e">
        <f>INDEX('2021 Certified EVM Plan'!M:M,MATCH(B2636,'2021 Certified EVM Plan'!E:E,0))</f>
        <v>#N/A</v>
      </c>
      <c r="P2636" s="7">
        <f t="shared" si="41"/>
        <v>1</v>
      </c>
      <c r="Q2636" s="26" t="e">
        <f>IF(INDEX('2021 Certified EVM Plan'!H:H,MATCH(B2636,'2021 Certified EVM Plan'!E:E,0))=1,M2636,#N/A)</f>
        <v>#N/A</v>
      </c>
      <c r="R2636" s="26" t="e">
        <f>IF(INDEX('2021 Certified EVM Plan'!J:J,MATCH(B2636,'2021 Certified EVM Plan'!E:E,0))=1,M2636,#N/A)</f>
        <v>#N/A</v>
      </c>
      <c r="S2636" s="26" t="e">
        <f>IF(INDEX('2021 Certified EVM Plan'!K:K,MATCH(B2636,'2021 Certified EVM Plan'!E:E,0))=1,M2636,#N/A)</f>
        <v>#N/A</v>
      </c>
    </row>
    <row r="2637" spans="1:19" x14ac:dyDescent="0.25">
      <c r="A2637" s="22" t="s">
        <v>964</v>
      </c>
      <c r="B2637" s="22">
        <v>2738</v>
      </c>
      <c r="C2637" s="22">
        <v>57</v>
      </c>
      <c r="D2637" s="27">
        <v>2.2859553150477799E-6</v>
      </c>
      <c r="E2637" s="22">
        <v>43361102</v>
      </c>
      <c r="F2637" s="22" t="s">
        <v>1395</v>
      </c>
      <c r="G2637" s="22" t="s">
        <v>1663</v>
      </c>
      <c r="H2637" s="22">
        <v>11973.989976077601</v>
      </c>
      <c r="I2637" s="24">
        <f>'EVM CPZ List'!$D2637*'EVM CPZ List'!$C2637</f>
        <v>1.3029945295772345E-4</v>
      </c>
      <c r="J2637" s="25">
        <f>INDEX('Pivot of Risk Data'!A:A,MATCH('EVM CPZ List'!$B2637,'Pivot of Risk Data'!B:B,0),1)</f>
        <v>2592</v>
      </c>
      <c r="K2637" s="22">
        <f>0.000621371*'EVM CPZ List'!$H2637</f>
        <v>7.4402901254253146</v>
      </c>
      <c r="L2637" s="22">
        <f>L2636+'EVM CPZ List'!$K2637</f>
        <v>25398.883127344241</v>
      </c>
      <c r="M2637" s="22">
        <f>M2636-'EVM CPZ List'!$I2637</f>
        <v>6.5695067896008996E-3</v>
      </c>
      <c r="N2637" s="7" t="e">
        <f>INDEX('2021 Certified EVM Plan'!G:G,MATCH(B2637,'2021 Certified EVM Plan'!E:E,0))</f>
        <v>#N/A</v>
      </c>
      <c r="O2637" s="7" t="e">
        <f>INDEX('2021 Certified EVM Plan'!M:M,MATCH(B2637,'2021 Certified EVM Plan'!E:E,0))</f>
        <v>#N/A</v>
      </c>
      <c r="P2637" s="7">
        <f t="shared" si="41"/>
        <v>1</v>
      </c>
      <c r="Q2637" s="26" t="e">
        <f>IF(INDEX('2021 Certified EVM Plan'!H:H,MATCH(B2637,'2021 Certified EVM Plan'!E:E,0))=1,M2637,#N/A)</f>
        <v>#N/A</v>
      </c>
      <c r="R2637" s="26" t="e">
        <f>IF(INDEX('2021 Certified EVM Plan'!J:J,MATCH(B2637,'2021 Certified EVM Plan'!E:E,0))=1,M2637,#N/A)</f>
        <v>#N/A</v>
      </c>
      <c r="S2637" s="26" t="e">
        <f>IF(INDEX('2021 Certified EVM Plan'!K:K,MATCH(B2637,'2021 Certified EVM Plan'!E:E,0))=1,M2637,#N/A)</f>
        <v>#N/A</v>
      </c>
    </row>
    <row r="2638" spans="1:19" x14ac:dyDescent="0.25">
      <c r="A2638" s="22" t="s">
        <v>2195</v>
      </c>
      <c r="B2638" s="22">
        <v>1269</v>
      </c>
      <c r="C2638" s="22">
        <v>1</v>
      </c>
      <c r="D2638" s="27">
        <v>2.2636810215918699E-6</v>
      </c>
      <c r="E2638" s="22">
        <v>182040405</v>
      </c>
      <c r="F2638" s="22" t="s">
        <v>2460</v>
      </c>
      <c r="G2638" s="22" t="s">
        <v>2461</v>
      </c>
      <c r="H2638" s="22">
        <v>58.706742116371302</v>
      </c>
      <c r="I2638" s="24">
        <f>'EVM CPZ List'!$D2638*'EVM CPZ List'!$C2638</f>
        <v>2.2636810215918699E-6</v>
      </c>
      <c r="J2638" s="25">
        <f>INDEX('Pivot of Risk Data'!A:A,MATCH('EVM CPZ List'!$B2638,'Pivot of Risk Data'!B:B,0),1)</f>
        <v>2593</v>
      </c>
      <c r="K2638" s="22">
        <f>0.000621371*'EVM CPZ List'!$H2638</f>
        <v>3.6478667055591753E-2</v>
      </c>
      <c r="L2638" s="22">
        <f>L2637+'EVM CPZ List'!$K2638</f>
        <v>25398.919606011295</v>
      </c>
      <c r="M2638" s="22">
        <f>M2637-'EVM CPZ List'!$I2638</f>
        <v>6.5672431085793074E-3</v>
      </c>
      <c r="N2638" s="7" t="e">
        <f>INDEX('2021 Certified EVM Plan'!G:G,MATCH(B2638,'2021 Certified EVM Plan'!E:E,0))</f>
        <v>#N/A</v>
      </c>
      <c r="O2638" s="7" t="e">
        <f>INDEX('2021 Certified EVM Plan'!M:M,MATCH(B2638,'2021 Certified EVM Plan'!E:E,0))</f>
        <v>#N/A</v>
      </c>
      <c r="P2638" s="7">
        <f t="shared" si="41"/>
        <v>1</v>
      </c>
      <c r="Q2638" s="26" t="e">
        <f>IF(INDEX('2021 Certified EVM Plan'!H:H,MATCH(B2638,'2021 Certified EVM Plan'!E:E,0))=1,M2638,#N/A)</f>
        <v>#N/A</v>
      </c>
      <c r="R2638" s="26" t="e">
        <f>IF(INDEX('2021 Certified EVM Plan'!J:J,MATCH(B2638,'2021 Certified EVM Plan'!E:E,0))=1,M2638,#N/A)</f>
        <v>#N/A</v>
      </c>
      <c r="S2638" s="26" t="e">
        <f>IF(INDEX('2021 Certified EVM Plan'!K:K,MATCH(B2638,'2021 Certified EVM Plan'!E:E,0))=1,M2638,#N/A)</f>
        <v>#N/A</v>
      </c>
    </row>
    <row r="2639" spans="1:19" x14ac:dyDescent="0.25">
      <c r="A2639" s="22" t="s">
        <v>2195</v>
      </c>
      <c r="B2639" s="22">
        <v>1597</v>
      </c>
      <c r="C2639" s="22">
        <v>1</v>
      </c>
      <c r="D2639" s="27">
        <v>2.2515668341989201E-6</v>
      </c>
      <c r="E2639" s="22">
        <v>182631105</v>
      </c>
      <c r="F2639" s="22" t="s">
        <v>2387</v>
      </c>
      <c r="G2639" s="22" t="s">
        <v>2388</v>
      </c>
      <c r="H2639" s="22">
        <v>67.490625575632293</v>
      </c>
      <c r="I2639" s="24">
        <f>'EVM CPZ List'!$D2639*'EVM CPZ List'!$C2639</f>
        <v>2.2515668341989201E-6</v>
      </c>
      <c r="J2639" s="25">
        <f>INDEX('Pivot of Risk Data'!A:A,MATCH('EVM CPZ List'!$B2639,'Pivot of Risk Data'!B:B,0),1)</f>
        <v>2594</v>
      </c>
      <c r="K2639" s="22">
        <f>0.000621371*'EVM CPZ List'!$H2639</f>
        <v>4.1936717504556215E-2</v>
      </c>
      <c r="L2639" s="22">
        <f>L2638+'EVM CPZ List'!$K2639</f>
        <v>25398.961542728801</v>
      </c>
      <c r="M2639" s="22">
        <f>M2638-'EVM CPZ List'!$I2639</f>
        <v>6.5649915417451089E-3</v>
      </c>
      <c r="N2639" s="7" t="e">
        <f>INDEX('2021 Certified EVM Plan'!G:G,MATCH(B2639,'2021 Certified EVM Plan'!E:E,0))</f>
        <v>#N/A</v>
      </c>
      <c r="O2639" s="7" t="e">
        <f>INDEX('2021 Certified EVM Plan'!M:M,MATCH(B2639,'2021 Certified EVM Plan'!E:E,0))</f>
        <v>#N/A</v>
      </c>
      <c r="P2639" s="7">
        <f t="shared" si="41"/>
        <v>1</v>
      </c>
      <c r="Q2639" s="26" t="e">
        <f>IF(INDEX('2021 Certified EVM Plan'!H:H,MATCH(B2639,'2021 Certified EVM Plan'!E:E,0))=1,M2639,#N/A)</f>
        <v>#N/A</v>
      </c>
      <c r="R2639" s="26" t="e">
        <f>IF(INDEX('2021 Certified EVM Plan'!J:J,MATCH(B2639,'2021 Certified EVM Plan'!E:E,0))=1,M2639,#N/A)</f>
        <v>#N/A</v>
      </c>
      <c r="S2639" s="26" t="e">
        <f>IF(INDEX('2021 Certified EVM Plan'!K:K,MATCH(B2639,'2021 Certified EVM Plan'!E:E,0))=1,M2639,#N/A)</f>
        <v>#N/A</v>
      </c>
    </row>
    <row r="2640" spans="1:19" x14ac:dyDescent="0.25">
      <c r="A2640" s="22" t="s">
        <v>2906</v>
      </c>
      <c r="B2640" s="22">
        <v>9756</v>
      </c>
      <c r="C2640" s="22">
        <v>1</v>
      </c>
      <c r="D2640" s="27">
        <v>2.23885850252978E-6</v>
      </c>
      <c r="E2640" s="22">
        <v>42011109</v>
      </c>
      <c r="F2640" s="22" t="s">
        <v>3046</v>
      </c>
      <c r="G2640" s="22" t="s">
        <v>3368</v>
      </c>
      <c r="H2640" s="22">
        <v>666.43007619176001</v>
      </c>
      <c r="I2640" s="24">
        <f>'EVM CPZ List'!$D2640*'EVM CPZ List'!$C2640</f>
        <v>2.23885850252978E-6</v>
      </c>
      <c r="J2640" s="25">
        <f>INDEX('Pivot of Risk Data'!A:A,MATCH('EVM CPZ List'!$B2640,'Pivot of Risk Data'!B:B,0),1)</f>
        <v>2595</v>
      </c>
      <c r="K2640" s="22">
        <f>0.000621371*'EVM CPZ List'!$H2640</f>
        <v>0.41410032287335014</v>
      </c>
      <c r="L2640" s="22">
        <f>L2639+'EVM CPZ List'!$K2640</f>
        <v>25399.375643051673</v>
      </c>
      <c r="M2640" s="22">
        <f>M2639-'EVM CPZ List'!$I2640</f>
        <v>6.5627526832425795E-3</v>
      </c>
      <c r="N2640" s="7" t="e">
        <f>INDEX('2021 Certified EVM Plan'!G:G,MATCH(B2640,'2021 Certified EVM Plan'!E:E,0))</f>
        <v>#N/A</v>
      </c>
      <c r="O2640" s="7" t="e">
        <f>INDEX('2021 Certified EVM Plan'!M:M,MATCH(B2640,'2021 Certified EVM Plan'!E:E,0))</f>
        <v>#N/A</v>
      </c>
      <c r="P2640" s="7">
        <f t="shared" si="41"/>
        <v>1</v>
      </c>
      <c r="Q2640" s="26" t="e">
        <f>IF(INDEX('2021 Certified EVM Plan'!H:H,MATCH(B2640,'2021 Certified EVM Plan'!E:E,0))=1,M2640,#N/A)</f>
        <v>#N/A</v>
      </c>
      <c r="R2640" s="26" t="e">
        <f>IF(INDEX('2021 Certified EVM Plan'!J:J,MATCH(B2640,'2021 Certified EVM Plan'!E:E,0))=1,M2640,#N/A)</f>
        <v>#N/A</v>
      </c>
      <c r="S2640" s="26" t="e">
        <f>IF(INDEX('2021 Certified EVM Plan'!K:K,MATCH(B2640,'2021 Certified EVM Plan'!E:E,0))=1,M2640,#N/A)</f>
        <v>#N/A</v>
      </c>
    </row>
    <row r="2641" spans="1:19" x14ac:dyDescent="0.25">
      <c r="A2641" s="22" t="s">
        <v>2906</v>
      </c>
      <c r="B2641" s="22">
        <v>4978</v>
      </c>
      <c r="C2641" s="22">
        <v>43</v>
      </c>
      <c r="D2641" s="27">
        <v>2.2384423426945002E-6</v>
      </c>
      <c r="E2641" s="22">
        <v>13681112</v>
      </c>
      <c r="F2641" s="22" t="s">
        <v>3355</v>
      </c>
      <c r="G2641" s="22" t="s">
        <v>3356</v>
      </c>
      <c r="H2641" s="22">
        <v>5725.9492679786099</v>
      </c>
      <c r="I2641" s="24">
        <f>'EVM CPZ List'!$D2641*'EVM CPZ List'!$C2641</f>
        <v>9.6253020735863508E-5</v>
      </c>
      <c r="J2641" s="25">
        <f>INDEX('Pivot of Risk Data'!A:A,MATCH('EVM CPZ List'!$B2641,'Pivot of Risk Data'!B:B,0),1)</f>
        <v>2596</v>
      </c>
      <c r="K2641" s="22">
        <f>0.000621371*'EVM CPZ List'!$H2641</f>
        <v>3.5579388225931368</v>
      </c>
      <c r="L2641" s="22">
        <f>L2640+'EVM CPZ List'!$K2641</f>
        <v>25402.933581874266</v>
      </c>
      <c r="M2641" s="22">
        <f>M2640-'EVM CPZ List'!$I2641</f>
        <v>6.4664996625067158E-3</v>
      </c>
      <c r="N2641" s="7" t="e">
        <f>INDEX('2021 Certified EVM Plan'!G:G,MATCH(B2641,'2021 Certified EVM Plan'!E:E,0))</f>
        <v>#N/A</v>
      </c>
      <c r="O2641" s="7" t="e">
        <f>INDEX('2021 Certified EVM Plan'!M:M,MATCH(B2641,'2021 Certified EVM Plan'!E:E,0))</f>
        <v>#N/A</v>
      </c>
      <c r="P2641" s="7">
        <f t="shared" si="41"/>
        <v>1</v>
      </c>
      <c r="Q2641" s="26" t="e">
        <f>IF(INDEX('2021 Certified EVM Plan'!H:H,MATCH(B2641,'2021 Certified EVM Plan'!E:E,0))=1,M2641,#N/A)</f>
        <v>#N/A</v>
      </c>
      <c r="R2641" s="26" t="e">
        <f>IF(INDEX('2021 Certified EVM Plan'!J:J,MATCH(B2641,'2021 Certified EVM Plan'!E:E,0))=1,M2641,#N/A)</f>
        <v>#N/A</v>
      </c>
      <c r="S2641" s="26" t="e">
        <f>IF(INDEX('2021 Certified EVM Plan'!K:K,MATCH(B2641,'2021 Certified EVM Plan'!E:E,0))=1,M2641,#N/A)</f>
        <v>#N/A</v>
      </c>
    </row>
    <row r="2642" spans="1:19" x14ac:dyDescent="0.25">
      <c r="A2642" s="22" t="s">
        <v>2195</v>
      </c>
      <c r="B2642" s="22">
        <v>4057</v>
      </c>
      <c r="C2642" s="22">
        <v>12</v>
      </c>
      <c r="D2642" s="27">
        <v>2.2316568759882699E-6</v>
      </c>
      <c r="E2642" s="22">
        <v>182852202</v>
      </c>
      <c r="F2642" s="22" t="s">
        <v>2542</v>
      </c>
      <c r="G2642" s="22" t="s">
        <v>2710</v>
      </c>
      <c r="H2642" s="22">
        <v>1139.9058887783499</v>
      </c>
      <c r="I2642" s="24">
        <f>'EVM CPZ List'!$D2642*'EVM CPZ List'!$C2642</f>
        <v>2.677988251185924E-5</v>
      </c>
      <c r="J2642" s="25">
        <f>INDEX('Pivot of Risk Data'!A:A,MATCH('EVM CPZ List'!$B2642,'Pivot of Risk Data'!B:B,0),1)</f>
        <v>2597</v>
      </c>
      <c r="K2642" s="22">
        <f>0.000621371*'EVM CPZ List'!$H2642</f>
        <v>0.7083044620160921</v>
      </c>
      <c r="L2642" s="22">
        <f>L2641+'EVM CPZ List'!$K2642</f>
        <v>25403.641886336281</v>
      </c>
      <c r="M2642" s="22">
        <f>M2641-'EVM CPZ List'!$I2642</f>
        <v>6.4397197799948569E-3</v>
      </c>
      <c r="N2642" s="7" t="e">
        <f>INDEX('2021 Certified EVM Plan'!G:G,MATCH(B2642,'2021 Certified EVM Plan'!E:E,0))</f>
        <v>#N/A</v>
      </c>
      <c r="O2642" s="7" t="e">
        <f>INDEX('2021 Certified EVM Plan'!M:M,MATCH(B2642,'2021 Certified EVM Plan'!E:E,0))</f>
        <v>#N/A</v>
      </c>
      <c r="P2642" s="7">
        <f t="shared" si="41"/>
        <v>1</v>
      </c>
      <c r="Q2642" s="26" t="e">
        <f>IF(INDEX('2021 Certified EVM Plan'!H:H,MATCH(B2642,'2021 Certified EVM Plan'!E:E,0))=1,M2642,#N/A)</f>
        <v>#N/A</v>
      </c>
      <c r="R2642" s="26" t="e">
        <f>IF(INDEX('2021 Certified EVM Plan'!J:J,MATCH(B2642,'2021 Certified EVM Plan'!E:E,0))=1,M2642,#N/A)</f>
        <v>#N/A</v>
      </c>
      <c r="S2642" s="26" t="e">
        <f>IF(INDEX('2021 Certified EVM Plan'!K:K,MATCH(B2642,'2021 Certified EVM Plan'!E:E,0))=1,M2642,#N/A)</f>
        <v>#N/A</v>
      </c>
    </row>
    <row r="2643" spans="1:19" x14ac:dyDescent="0.25">
      <c r="A2643" s="22" t="s">
        <v>539</v>
      </c>
      <c r="B2643" s="22">
        <v>4565</v>
      </c>
      <c r="C2643" s="22">
        <v>72</v>
      </c>
      <c r="D2643" s="27">
        <v>2.2143115766306302E-6</v>
      </c>
      <c r="E2643" s="22">
        <v>103311101</v>
      </c>
      <c r="F2643" s="22" t="s">
        <v>842</v>
      </c>
      <c r="G2643" s="22" t="s">
        <v>843</v>
      </c>
      <c r="H2643" s="22">
        <v>7772.5623606508798</v>
      </c>
      <c r="I2643" s="24">
        <f>'EVM CPZ List'!$D2643*'EVM CPZ List'!$C2643</f>
        <v>1.5943043351740536E-4</v>
      </c>
      <c r="J2643" s="25">
        <f>INDEX('Pivot of Risk Data'!A:A,MATCH('EVM CPZ List'!$B2643,'Pivot of Risk Data'!B:B,0),1)</f>
        <v>2598</v>
      </c>
      <c r="K2643" s="22">
        <f>0.000621371*'EVM CPZ List'!$H2643</f>
        <v>4.8296448465999982</v>
      </c>
      <c r="L2643" s="22">
        <f>L2642+'EVM CPZ List'!$K2643</f>
        <v>25408.47153118288</v>
      </c>
      <c r="M2643" s="22">
        <f>M2642-'EVM CPZ List'!$I2643</f>
        <v>6.2802893464774514E-3</v>
      </c>
      <c r="N2643" s="7" t="e">
        <f>INDEX('2021 Certified EVM Plan'!G:G,MATCH(B2643,'2021 Certified EVM Plan'!E:E,0))</f>
        <v>#N/A</v>
      </c>
      <c r="O2643" s="7" t="e">
        <f>INDEX('2021 Certified EVM Plan'!M:M,MATCH(B2643,'2021 Certified EVM Plan'!E:E,0))</f>
        <v>#N/A</v>
      </c>
      <c r="P2643" s="7">
        <f t="shared" si="41"/>
        <v>1</v>
      </c>
      <c r="Q2643" s="26" t="e">
        <f>IF(INDEX('2021 Certified EVM Plan'!H:H,MATCH(B2643,'2021 Certified EVM Plan'!E:E,0))=1,M2643,#N/A)</f>
        <v>#N/A</v>
      </c>
      <c r="R2643" s="26" t="e">
        <f>IF(INDEX('2021 Certified EVM Plan'!J:J,MATCH(B2643,'2021 Certified EVM Plan'!E:E,0))=1,M2643,#N/A)</f>
        <v>#N/A</v>
      </c>
      <c r="S2643" s="26" t="e">
        <f>IF(INDEX('2021 Certified EVM Plan'!K:K,MATCH(B2643,'2021 Certified EVM Plan'!E:E,0))=1,M2643,#N/A)</f>
        <v>#N/A</v>
      </c>
    </row>
    <row r="2644" spans="1:19" x14ac:dyDescent="0.25">
      <c r="A2644" s="22" t="s">
        <v>2906</v>
      </c>
      <c r="B2644" s="22">
        <v>6508</v>
      </c>
      <c r="C2644" s="22">
        <v>25</v>
      </c>
      <c r="D2644" s="27">
        <v>2.2125596376878799E-6</v>
      </c>
      <c r="E2644" s="22">
        <v>24080402</v>
      </c>
      <c r="F2644" s="22" t="s">
        <v>3474</v>
      </c>
      <c r="G2644" s="22" t="s">
        <v>3475</v>
      </c>
      <c r="H2644" s="22">
        <v>3073.62255186633</v>
      </c>
      <c r="I2644" s="24">
        <f>'EVM CPZ List'!$D2644*'EVM CPZ List'!$C2644</f>
        <v>5.5313990942196996E-5</v>
      </c>
      <c r="J2644" s="25">
        <f>INDEX('Pivot of Risk Data'!A:A,MATCH('EVM CPZ List'!$B2644,'Pivot of Risk Data'!B:B,0),1)</f>
        <v>2599</v>
      </c>
      <c r="K2644" s="22">
        <f>0.000621371*'EVM CPZ List'!$H2644</f>
        <v>1.9098599186757335</v>
      </c>
      <c r="L2644" s="22">
        <f>L2643+'EVM CPZ List'!$K2644</f>
        <v>25410.381391101557</v>
      </c>
      <c r="M2644" s="22">
        <f>M2643-'EVM CPZ List'!$I2644</f>
        <v>6.2249753555352547E-3</v>
      </c>
      <c r="N2644" s="7" t="e">
        <f>INDEX('2021 Certified EVM Plan'!G:G,MATCH(B2644,'2021 Certified EVM Plan'!E:E,0))</f>
        <v>#N/A</v>
      </c>
      <c r="O2644" s="7" t="e">
        <f>INDEX('2021 Certified EVM Plan'!M:M,MATCH(B2644,'2021 Certified EVM Plan'!E:E,0))</f>
        <v>#N/A</v>
      </c>
      <c r="P2644" s="7">
        <f t="shared" si="41"/>
        <v>1</v>
      </c>
      <c r="Q2644" s="26" t="e">
        <f>IF(INDEX('2021 Certified EVM Plan'!H:H,MATCH(B2644,'2021 Certified EVM Plan'!E:E,0))=1,M2644,#N/A)</f>
        <v>#N/A</v>
      </c>
      <c r="R2644" s="26" t="e">
        <f>IF(INDEX('2021 Certified EVM Plan'!J:J,MATCH(B2644,'2021 Certified EVM Plan'!E:E,0))=1,M2644,#N/A)</f>
        <v>#N/A</v>
      </c>
      <c r="S2644" s="26" t="e">
        <f>IF(INDEX('2021 Certified EVM Plan'!K:K,MATCH(B2644,'2021 Certified EVM Plan'!E:E,0))=1,M2644,#N/A)</f>
        <v>#N/A</v>
      </c>
    </row>
    <row r="2645" spans="1:19" x14ac:dyDescent="0.25">
      <c r="A2645" s="22" t="s">
        <v>2906</v>
      </c>
      <c r="B2645" s="22">
        <v>6087</v>
      </c>
      <c r="C2645" s="22">
        <v>7</v>
      </c>
      <c r="D2645" s="27">
        <v>2.2045788397221702E-6</v>
      </c>
      <c r="E2645" s="22">
        <v>42011101</v>
      </c>
      <c r="F2645" s="22" t="s">
        <v>3189</v>
      </c>
      <c r="G2645" s="22" t="s">
        <v>3372</v>
      </c>
      <c r="H2645" s="22">
        <v>395.86992313328699</v>
      </c>
      <c r="I2645" s="24">
        <f>'EVM CPZ List'!$D2645*'EVM CPZ List'!$C2645</f>
        <v>1.543205187805519E-5</v>
      </c>
      <c r="J2645" s="25">
        <f>INDEX('Pivot of Risk Data'!A:A,MATCH('EVM CPZ List'!$B2645,'Pivot of Risk Data'!B:B,0),1)</f>
        <v>2600</v>
      </c>
      <c r="K2645" s="22">
        <f>0.000621371*'EVM CPZ List'!$H2645</f>
        <v>0.24598209000725368</v>
      </c>
      <c r="L2645" s="22">
        <f>L2644+'EVM CPZ List'!$K2645</f>
        <v>25410.627373191564</v>
      </c>
      <c r="M2645" s="22">
        <f>M2644-'EVM CPZ List'!$I2645</f>
        <v>6.2095433036571997E-3</v>
      </c>
      <c r="N2645" s="7" t="e">
        <f>INDEX('2021 Certified EVM Plan'!G:G,MATCH(B2645,'2021 Certified EVM Plan'!E:E,0))</f>
        <v>#N/A</v>
      </c>
      <c r="O2645" s="7" t="e">
        <f>INDEX('2021 Certified EVM Plan'!M:M,MATCH(B2645,'2021 Certified EVM Plan'!E:E,0))</f>
        <v>#N/A</v>
      </c>
      <c r="P2645" s="7">
        <f t="shared" si="41"/>
        <v>1</v>
      </c>
      <c r="Q2645" s="26" t="e">
        <f>IF(INDEX('2021 Certified EVM Plan'!H:H,MATCH(B2645,'2021 Certified EVM Plan'!E:E,0))=1,M2645,#N/A)</f>
        <v>#N/A</v>
      </c>
      <c r="R2645" s="26" t="e">
        <f>IF(INDEX('2021 Certified EVM Plan'!J:J,MATCH(B2645,'2021 Certified EVM Plan'!E:E,0))=1,M2645,#N/A)</f>
        <v>#N/A</v>
      </c>
      <c r="S2645" s="26" t="e">
        <f>IF(INDEX('2021 Certified EVM Plan'!K:K,MATCH(B2645,'2021 Certified EVM Plan'!E:E,0))=1,M2645,#N/A)</f>
        <v>#N/A</v>
      </c>
    </row>
    <row r="2646" spans="1:19" x14ac:dyDescent="0.25">
      <c r="A2646" s="22" t="s">
        <v>2906</v>
      </c>
      <c r="B2646" s="22">
        <v>6509</v>
      </c>
      <c r="C2646" s="22">
        <v>3</v>
      </c>
      <c r="D2646" s="27">
        <v>2.1968667920758699E-6</v>
      </c>
      <c r="E2646" s="22">
        <v>24181104</v>
      </c>
      <c r="F2646" s="22" t="s">
        <v>3461</v>
      </c>
      <c r="G2646" s="22" t="s">
        <v>3563</v>
      </c>
      <c r="H2646" s="22">
        <v>618.92600113500305</v>
      </c>
      <c r="I2646" s="24">
        <f>'EVM CPZ List'!$D2646*'EVM CPZ List'!$C2646</f>
        <v>6.5906003762276093E-6</v>
      </c>
      <c r="J2646" s="25">
        <f>INDEX('Pivot of Risk Data'!A:A,MATCH('EVM CPZ List'!$B2646,'Pivot of Risk Data'!B:B,0),1)</f>
        <v>2601</v>
      </c>
      <c r="K2646" s="22">
        <f>0.000621371*'EVM CPZ List'!$H2646</f>
        <v>0.38458266825125798</v>
      </c>
      <c r="L2646" s="22">
        <f>L2645+'EVM CPZ List'!$K2646</f>
        <v>25411.011955859816</v>
      </c>
      <c r="M2646" s="22">
        <f>M2645-'EVM CPZ List'!$I2646</f>
        <v>6.2029527032809719E-3</v>
      </c>
      <c r="N2646" s="7" t="e">
        <f>INDEX('2021 Certified EVM Plan'!G:G,MATCH(B2646,'2021 Certified EVM Plan'!E:E,0))</f>
        <v>#N/A</v>
      </c>
      <c r="O2646" s="7" t="e">
        <f>INDEX('2021 Certified EVM Plan'!M:M,MATCH(B2646,'2021 Certified EVM Plan'!E:E,0))</f>
        <v>#N/A</v>
      </c>
      <c r="P2646" s="7">
        <f t="shared" si="41"/>
        <v>1</v>
      </c>
      <c r="Q2646" s="26" t="e">
        <f>IF(INDEX('2021 Certified EVM Plan'!H:H,MATCH(B2646,'2021 Certified EVM Plan'!E:E,0))=1,M2646,#N/A)</f>
        <v>#N/A</v>
      </c>
      <c r="R2646" s="26" t="e">
        <f>IF(INDEX('2021 Certified EVM Plan'!J:J,MATCH(B2646,'2021 Certified EVM Plan'!E:E,0))=1,M2646,#N/A)</f>
        <v>#N/A</v>
      </c>
      <c r="S2646" s="26" t="e">
        <f>IF(INDEX('2021 Certified EVM Plan'!K:K,MATCH(B2646,'2021 Certified EVM Plan'!E:E,0))=1,M2646,#N/A)</f>
        <v>#N/A</v>
      </c>
    </row>
    <row r="2647" spans="1:19" x14ac:dyDescent="0.25">
      <c r="A2647" s="22" t="s">
        <v>2906</v>
      </c>
      <c r="B2647" s="22">
        <v>5893</v>
      </c>
      <c r="C2647" s="22">
        <v>54</v>
      </c>
      <c r="D2647" s="27">
        <v>2.19058628886939E-6</v>
      </c>
      <c r="E2647" s="22">
        <v>24060404</v>
      </c>
      <c r="F2647" s="22" t="s">
        <v>3388</v>
      </c>
      <c r="G2647" s="22" t="s">
        <v>3424</v>
      </c>
      <c r="H2647" s="22">
        <v>5539.7320615366098</v>
      </c>
      <c r="I2647" s="24">
        <f>'EVM CPZ List'!$D2647*'EVM CPZ List'!$C2647</f>
        <v>1.1829165959894706E-4</v>
      </c>
      <c r="J2647" s="25">
        <f>INDEX('Pivot of Risk Data'!A:A,MATCH('EVM CPZ List'!$B2647,'Pivot of Risk Data'!B:B,0),1)</f>
        <v>2602</v>
      </c>
      <c r="K2647" s="22">
        <f>0.000621371*'EVM CPZ List'!$H2647</f>
        <v>3.4422288508090646</v>
      </c>
      <c r="L2647" s="22">
        <f>L2646+'EVM CPZ List'!$K2647</f>
        <v>25414.454184710627</v>
      </c>
      <c r="M2647" s="22">
        <f>M2646-'EVM CPZ List'!$I2647</f>
        <v>6.0846610436820249E-3</v>
      </c>
      <c r="N2647" s="7" t="e">
        <f>INDEX('2021 Certified EVM Plan'!G:G,MATCH(B2647,'2021 Certified EVM Plan'!E:E,0))</f>
        <v>#N/A</v>
      </c>
      <c r="O2647" s="7" t="e">
        <f>INDEX('2021 Certified EVM Plan'!M:M,MATCH(B2647,'2021 Certified EVM Plan'!E:E,0))</f>
        <v>#N/A</v>
      </c>
      <c r="P2647" s="7">
        <f t="shared" si="41"/>
        <v>1</v>
      </c>
      <c r="Q2647" s="26" t="e">
        <f>IF(INDEX('2021 Certified EVM Plan'!H:H,MATCH(B2647,'2021 Certified EVM Plan'!E:E,0))=1,M2647,#N/A)</f>
        <v>#N/A</v>
      </c>
      <c r="R2647" s="26" t="e">
        <f>IF(INDEX('2021 Certified EVM Plan'!J:J,MATCH(B2647,'2021 Certified EVM Plan'!E:E,0))=1,M2647,#N/A)</f>
        <v>#N/A</v>
      </c>
      <c r="S2647" s="26" t="e">
        <f>IF(INDEX('2021 Certified EVM Plan'!K:K,MATCH(B2647,'2021 Certified EVM Plan'!E:E,0))=1,M2647,#N/A)</f>
        <v>#N/A</v>
      </c>
    </row>
    <row r="2648" spans="1:19" x14ac:dyDescent="0.25">
      <c r="A2648" s="22" t="s">
        <v>2906</v>
      </c>
      <c r="B2648" s="22">
        <v>5151</v>
      </c>
      <c r="C2648" s="22">
        <v>3</v>
      </c>
      <c r="D2648" s="27">
        <v>2.1881647940778398E-6</v>
      </c>
      <c r="E2648" s="22">
        <v>13432207</v>
      </c>
      <c r="F2648" s="22" t="s">
        <v>3197</v>
      </c>
      <c r="G2648" s="22" t="s">
        <v>3539</v>
      </c>
      <c r="H2648" s="22">
        <v>267.75832461226298</v>
      </c>
      <c r="I2648" s="24">
        <f>'EVM CPZ List'!$D2648*'EVM CPZ List'!$C2648</f>
        <v>6.5644943822335191E-6</v>
      </c>
      <c r="J2648" s="25">
        <f>INDEX('Pivot of Risk Data'!A:A,MATCH('EVM CPZ List'!$B2648,'Pivot of Risk Data'!B:B,0),1)</f>
        <v>2603</v>
      </c>
      <c r="K2648" s="22">
        <f>0.000621371*'EVM CPZ List'!$H2648</f>
        <v>0.16637725792264646</v>
      </c>
      <c r="L2648" s="22">
        <f>L2647+'EVM CPZ List'!$K2648</f>
        <v>25414.62056196855</v>
      </c>
      <c r="M2648" s="22">
        <f>M2647-'EVM CPZ List'!$I2648</f>
        <v>6.0780965492997913E-3</v>
      </c>
      <c r="N2648" s="7" t="e">
        <f>INDEX('2021 Certified EVM Plan'!G:G,MATCH(B2648,'2021 Certified EVM Plan'!E:E,0))</f>
        <v>#N/A</v>
      </c>
      <c r="O2648" s="7" t="e">
        <f>INDEX('2021 Certified EVM Plan'!M:M,MATCH(B2648,'2021 Certified EVM Plan'!E:E,0))</f>
        <v>#N/A</v>
      </c>
      <c r="P2648" s="7">
        <f t="shared" si="41"/>
        <v>1</v>
      </c>
      <c r="Q2648" s="26" t="e">
        <f>IF(INDEX('2021 Certified EVM Plan'!H:H,MATCH(B2648,'2021 Certified EVM Plan'!E:E,0))=1,M2648,#N/A)</f>
        <v>#N/A</v>
      </c>
      <c r="R2648" s="26" t="e">
        <f>IF(INDEX('2021 Certified EVM Plan'!J:J,MATCH(B2648,'2021 Certified EVM Plan'!E:E,0))=1,M2648,#N/A)</f>
        <v>#N/A</v>
      </c>
      <c r="S2648" s="26" t="e">
        <f>IF(INDEX('2021 Certified EVM Plan'!K:K,MATCH(B2648,'2021 Certified EVM Plan'!E:E,0))=1,M2648,#N/A)</f>
        <v>#N/A</v>
      </c>
    </row>
    <row r="2649" spans="1:19" x14ac:dyDescent="0.25">
      <c r="A2649" s="22" t="s">
        <v>2906</v>
      </c>
      <c r="B2649" s="22">
        <v>8536</v>
      </c>
      <c r="C2649" s="22">
        <v>25</v>
      </c>
      <c r="D2649" s="27">
        <v>2.18698974097004E-6</v>
      </c>
      <c r="E2649" s="22">
        <v>12101103</v>
      </c>
      <c r="F2649" s="22" t="s">
        <v>3110</v>
      </c>
      <c r="G2649" s="22" t="s">
        <v>3425</v>
      </c>
      <c r="H2649" s="22">
        <v>3148.3595039986899</v>
      </c>
      <c r="I2649" s="24">
        <f>'EVM CPZ List'!$D2649*'EVM CPZ List'!$C2649</f>
        <v>5.4674743524250996E-5</v>
      </c>
      <c r="J2649" s="25">
        <f>INDEX('Pivot of Risk Data'!A:A,MATCH('EVM CPZ List'!$B2649,'Pivot of Risk Data'!B:B,0),1)</f>
        <v>2604</v>
      </c>
      <c r="K2649" s="22">
        <f>0.000621371*'EVM CPZ List'!$H2649</f>
        <v>1.9562992933591701</v>
      </c>
      <c r="L2649" s="22">
        <f>L2648+'EVM CPZ List'!$K2649</f>
        <v>25416.57686126191</v>
      </c>
      <c r="M2649" s="22">
        <f>M2648-'EVM CPZ List'!$I2649</f>
        <v>6.0234218057755402E-3</v>
      </c>
      <c r="N2649" s="7" t="e">
        <f>INDEX('2021 Certified EVM Plan'!G:G,MATCH(B2649,'2021 Certified EVM Plan'!E:E,0))</f>
        <v>#N/A</v>
      </c>
      <c r="O2649" s="7" t="e">
        <f>INDEX('2021 Certified EVM Plan'!M:M,MATCH(B2649,'2021 Certified EVM Plan'!E:E,0))</f>
        <v>#N/A</v>
      </c>
      <c r="P2649" s="7">
        <f t="shared" si="41"/>
        <v>1</v>
      </c>
      <c r="Q2649" s="26" t="e">
        <f>IF(INDEX('2021 Certified EVM Plan'!H:H,MATCH(B2649,'2021 Certified EVM Plan'!E:E,0))=1,M2649,#N/A)</f>
        <v>#N/A</v>
      </c>
      <c r="R2649" s="26" t="e">
        <f>IF(INDEX('2021 Certified EVM Plan'!J:J,MATCH(B2649,'2021 Certified EVM Plan'!E:E,0))=1,M2649,#N/A)</f>
        <v>#N/A</v>
      </c>
      <c r="S2649" s="26" t="e">
        <f>IF(INDEX('2021 Certified EVM Plan'!K:K,MATCH(B2649,'2021 Certified EVM Plan'!E:E,0))=1,M2649,#N/A)</f>
        <v>#N/A</v>
      </c>
    </row>
    <row r="2650" spans="1:19" x14ac:dyDescent="0.25">
      <c r="A2650" s="22" t="s">
        <v>2906</v>
      </c>
      <c r="B2650" s="22">
        <v>774</v>
      </c>
      <c r="C2650" s="22">
        <v>36</v>
      </c>
      <c r="D2650" s="27">
        <v>2.1858320199985499E-6</v>
      </c>
      <c r="E2650" s="22">
        <v>12101104</v>
      </c>
      <c r="F2650" s="22" t="s">
        <v>3054</v>
      </c>
      <c r="G2650" s="22" t="s">
        <v>3384</v>
      </c>
      <c r="H2650" s="22">
        <v>4546.5469607376099</v>
      </c>
      <c r="I2650" s="24">
        <f>'EVM CPZ List'!$D2650*'EVM CPZ List'!$C2650</f>
        <v>7.8689952719947792E-5</v>
      </c>
      <c r="J2650" s="25">
        <f>INDEX('Pivot of Risk Data'!A:A,MATCH('EVM CPZ List'!$B2650,'Pivot of Risk Data'!B:B,0),1)</f>
        <v>2605</v>
      </c>
      <c r="K2650" s="22">
        <f>0.000621371*'EVM CPZ List'!$H2650</f>
        <v>2.8250924315404893</v>
      </c>
      <c r="L2650" s="22">
        <f>L2649+'EVM CPZ List'!$K2650</f>
        <v>25419.40195369345</v>
      </c>
      <c r="M2650" s="22">
        <f>M2649-'EVM CPZ List'!$I2650</f>
        <v>5.9447318530555923E-3</v>
      </c>
      <c r="N2650" s="7" t="e">
        <f>INDEX('2021 Certified EVM Plan'!G:G,MATCH(B2650,'2021 Certified EVM Plan'!E:E,0))</f>
        <v>#N/A</v>
      </c>
      <c r="O2650" s="7" t="e">
        <f>INDEX('2021 Certified EVM Plan'!M:M,MATCH(B2650,'2021 Certified EVM Plan'!E:E,0))</f>
        <v>#N/A</v>
      </c>
      <c r="P2650" s="7">
        <f t="shared" si="41"/>
        <v>1</v>
      </c>
      <c r="Q2650" s="26" t="e">
        <f>IF(INDEX('2021 Certified EVM Plan'!H:H,MATCH(B2650,'2021 Certified EVM Plan'!E:E,0))=1,M2650,#N/A)</f>
        <v>#N/A</v>
      </c>
      <c r="R2650" s="26" t="e">
        <f>IF(INDEX('2021 Certified EVM Plan'!J:J,MATCH(B2650,'2021 Certified EVM Plan'!E:E,0))=1,M2650,#N/A)</f>
        <v>#N/A</v>
      </c>
      <c r="S2650" s="26" t="e">
        <f>IF(INDEX('2021 Certified EVM Plan'!K:K,MATCH(B2650,'2021 Certified EVM Plan'!E:E,0))=1,M2650,#N/A)</f>
        <v>#N/A</v>
      </c>
    </row>
    <row r="2651" spans="1:19" x14ac:dyDescent="0.25">
      <c r="A2651" s="22" t="s">
        <v>2195</v>
      </c>
      <c r="B2651" s="22">
        <v>9104</v>
      </c>
      <c r="C2651" s="22">
        <v>6</v>
      </c>
      <c r="D2651" s="27">
        <v>2.1773120513936099E-6</v>
      </c>
      <c r="E2651" s="22">
        <v>182222103</v>
      </c>
      <c r="F2651" s="22" t="s">
        <v>2334</v>
      </c>
      <c r="G2651" s="22" t="s">
        <v>2335</v>
      </c>
      <c r="H2651" s="22">
        <v>592.64129784544605</v>
      </c>
      <c r="I2651" s="24">
        <f>'EVM CPZ List'!$D2651*'EVM CPZ List'!$C2651</f>
        <v>1.3063872308361659E-5</v>
      </c>
      <c r="J2651" s="25">
        <f>INDEX('Pivot of Risk Data'!A:A,MATCH('EVM CPZ List'!$B2651,'Pivot of Risk Data'!B:B,0),1)</f>
        <v>2606</v>
      </c>
      <c r="K2651" s="22">
        <f>0.000621371*'EVM CPZ List'!$H2651</f>
        <v>0.36825011588352269</v>
      </c>
      <c r="L2651" s="22">
        <f>L2650+'EVM CPZ List'!$K2651</f>
        <v>25419.770203809334</v>
      </c>
      <c r="M2651" s="22">
        <f>M2650-'EVM CPZ List'!$I2651</f>
        <v>5.9316679807472307E-3</v>
      </c>
      <c r="N2651" s="7" t="e">
        <f>INDEX('2021 Certified EVM Plan'!G:G,MATCH(B2651,'2021 Certified EVM Plan'!E:E,0))</f>
        <v>#N/A</v>
      </c>
      <c r="O2651" s="7" t="e">
        <f>INDEX('2021 Certified EVM Plan'!M:M,MATCH(B2651,'2021 Certified EVM Plan'!E:E,0))</f>
        <v>#N/A</v>
      </c>
      <c r="P2651" s="7">
        <f t="shared" si="41"/>
        <v>1</v>
      </c>
      <c r="Q2651" s="26" t="e">
        <f>IF(INDEX('2021 Certified EVM Plan'!H:H,MATCH(B2651,'2021 Certified EVM Plan'!E:E,0))=1,M2651,#N/A)</f>
        <v>#N/A</v>
      </c>
      <c r="R2651" s="26" t="e">
        <f>IF(INDEX('2021 Certified EVM Plan'!J:J,MATCH(B2651,'2021 Certified EVM Plan'!E:E,0))=1,M2651,#N/A)</f>
        <v>#N/A</v>
      </c>
      <c r="S2651" s="26" t="e">
        <f>IF(INDEX('2021 Certified EVM Plan'!K:K,MATCH(B2651,'2021 Certified EVM Plan'!E:E,0))=1,M2651,#N/A)</f>
        <v>#N/A</v>
      </c>
    </row>
    <row r="2652" spans="1:19" x14ac:dyDescent="0.25">
      <c r="A2652" s="22" t="s">
        <v>2906</v>
      </c>
      <c r="B2652" s="22">
        <v>6362</v>
      </c>
      <c r="C2652" s="22">
        <v>1</v>
      </c>
      <c r="D2652" s="27">
        <v>2.1732543903537899E-6</v>
      </c>
      <c r="E2652" s="22">
        <v>14341106</v>
      </c>
      <c r="F2652" s="22" t="s">
        <v>3199</v>
      </c>
      <c r="G2652" s="22" t="s">
        <v>3375</v>
      </c>
      <c r="H2652" s="22">
        <v>133.40757937508101</v>
      </c>
      <c r="I2652" s="24">
        <f>'EVM CPZ List'!$D2652*'EVM CPZ List'!$C2652</f>
        <v>2.1732543903537899E-6</v>
      </c>
      <c r="J2652" s="25">
        <f>INDEX('Pivot of Risk Data'!A:A,MATCH('EVM CPZ List'!$B2652,'Pivot of Risk Data'!B:B,0),1)</f>
        <v>2607</v>
      </c>
      <c r="K2652" s="22">
        <f>0.000621371*'EVM CPZ List'!$H2652</f>
        <v>8.289560100387347E-2</v>
      </c>
      <c r="L2652" s="22">
        <f>L2651+'EVM CPZ List'!$K2652</f>
        <v>25419.853099410338</v>
      </c>
      <c r="M2652" s="22">
        <f>M2651-'EVM CPZ List'!$I2652</f>
        <v>5.929494726356877E-3</v>
      </c>
      <c r="N2652" s="7" t="e">
        <f>INDEX('2021 Certified EVM Plan'!G:G,MATCH(B2652,'2021 Certified EVM Plan'!E:E,0))</f>
        <v>#N/A</v>
      </c>
      <c r="O2652" s="7" t="e">
        <f>INDEX('2021 Certified EVM Plan'!M:M,MATCH(B2652,'2021 Certified EVM Plan'!E:E,0))</f>
        <v>#N/A</v>
      </c>
      <c r="P2652" s="7">
        <f t="shared" si="41"/>
        <v>1</v>
      </c>
      <c r="Q2652" s="26" t="e">
        <f>IF(INDEX('2021 Certified EVM Plan'!H:H,MATCH(B2652,'2021 Certified EVM Plan'!E:E,0))=1,M2652,#N/A)</f>
        <v>#N/A</v>
      </c>
      <c r="R2652" s="26" t="e">
        <f>IF(INDEX('2021 Certified EVM Plan'!J:J,MATCH(B2652,'2021 Certified EVM Plan'!E:E,0))=1,M2652,#N/A)</f>
        <v>#N/A</v>
      </c>
      <c r="S2652" s="26" t="e">
        <f>IF(INDEX('2021 Certified EVM Plan'!K:K,MATCH(B2652,'2021 Certified EVM Plan'!E:E,0))=1,M2652,#N/A)</f>
        <v>#N/A</v>
      </c>
    </row>
    <row r="2653" spans="1:19" x14ac:dyDescent="0.25">
      <c r="A2653" s="22" t="s">
        <v>2195</v>
      </c>
      <c r="B2653" s="22">
        <v>6954</v>
      </c>
      <c r="C2653" s="22">
        <v>1</v>
      </c>
      <c r="D2653" s="27">
        <v>2.1662095433349999E-6</v>
      </c>
      <c r="E2653" s="22">
        <v>182852203</v>
      </c>
      <c r="F2653" s="22" t="s">
        <v>2704</v>
      </c>
      <c r="G2653" s="22" t="s">
        <v>2877</v>
      </c>
      <c r="H2653" s="22">
        <v>0</v>
      </c>
      <c r="I2653" s="24">
        <f>'EVM CPZ List'!$D2653*'EVM CPZ List'!$C2653</f>
        <v>2.1662095433349999E-6</v>
      </c>
      <c r="J2653" s="25">
        <f>INDEX('Pivot of Risk Data'!A:A,MATCH('EVM CPZ List'!$B2653,'Pivot of Risk Data'!B:B,0),1)</f>
        <v>2608</v>
      </c>
      <c r="K2653" s="22">
        <f>0.000621371*'EVM CPZ List'!$H2653</f>
        <v>0</v>
      </c>
      <c r="L2653" s="22">
        <f>L2652+'EVM CPZ List'!$K2653</f>
        <v>25419.853099410338</v>
      </c>
      <c r="M2653" s="22">
        <f>M2652-'EVM CPZ List'!$I2653</f>
        <v>5.9273285168135424E-3</v>
      </c>
      <c r="N2653" s="7" t="e">
        <f>INDEX('2021 Certified EVM Plan'!G:G,MATCH(B2653,'2021 Certified EVM Plan'!E:E,0))</f>
        <v>#N/A</v>
      </c>
      <c r="O2653" s="7" t="e">
        <f>INDEX('2021 Certified EVM Plan'!M:M,MATCH(B2653,'2021 Certified EVM Plan'!E:E,0))</f>
        <v>#N/A</v>
      </c>
      <c r="P2653" s="7">
        <f t="shared" si="41"/>
        <v>1</v>
      </c>
      <c r="Q2653" s="26" t="e">
        <f>IF(INDEX('2021 Certified EVM Plan'!H:H,MATCH(B2653,'2021 Certified EVM Plan'!E:E,0))=1,M2653,#N/A)</f>
        <v>#N/A</v>
      </c>
      <c r="R2653" s="26" t="e">
        <f>IF(INDEX('2021 Certified EVM Plan'!J:J,MATCH(B2653,'2021 Certified EVM Plan'!E:E,0))=1,M2653,#N/A)</f>
        <v>#N/A</v>
      </c>
      <c r="S2653" s="26" t="e">
        <f>IF(INDEX('2021 Certified EVM Plan'!K:K,MATCH(B2653,'2021 Certified EVM Plan'!E:E,0))=1,M2653,#N/A)</f>
        <v>#N/A</v>
      </c>
    </row>
    <row r="2654" spans="1:19" x14ac:dyDescent="0.25">
      <c r="A2654" s="22" t="s">
        <v>2906</v>
      </c>
      <c r="B2654" s="22">
        <v>59</v>
      </c>
      <c r="C2654" s="22">
        <v>1</v>
      </c>
      <c r="D2654" s="27">
        <v>2.1437028545578799E-6</v>
      </c>
      <c r="E2654" s="22">
        <v>24012102</v>
      </c>
      <c r="F2654" s="22" t="s">
        <v>3377</v>
      </c>
      <c r="G2654" s="22" t="s">
        <v>3378</v>
      </c>
      <c r="H2654" s="22">
        <v>5.1180003131836997</v>
      </c>
      <c r="I2654" s="24">
        <f>'EVM CPZ List'!$D2654*'EVM CPZ List'!$C2654</f>
        <v>2.1437028545578799E-6</v>
      </c>
      <c r="J2654" s="25">
        <f>INDEX('Pivot of Risk Data'!A:A,MATCH('EVM CPZ List'!$B2654,'Pivot of Risk Data'!B:B,0),1)</f>
        <v>2609</v>
      </c>
      <c r="K2654" s="22">
        <f>0.000621371*'EVM CPZ List'!$H2654</f>
        <v>3.1801769726032686E-3</v>
      </c>
      <c r="L2654" s="22">
        <f>L2653+'EVM CPZ List'!$K2654</f>
        <v>25419.856279587311</v>
      </c>
      <c r="M2654" s="22">
        <f>M2653-'EVM CPZ List'!$I2654</f>
        <v>5.9251848139589844E-3</v>
      </c>
      <c r="N2654" s="7" t="e">
        <f>INDEX('2021 Certified EVM Plan'!G:G,MATCH(B2654,'2021 Certified EVM Plan'!E:E,0))</f>
        <v>#N/A</v>
      </c>
      <c r="O2654" s="7" t="e">
        <f>INDEX('2021 Certified EVM Plan'!M:M,MATCH(B2654,'2021 Certified EVM Plan'!E:E,0))</f>
        <v>#N/A</v>
      </c>
      <c r="P2654" s="7">
        <f t="shared" si="41"/>
        <v>1</v>
      </c>
      <c r="Q2654" s="26" t="e">
        <f>IF(INDEX('2021 Certified EVM Plan'!H:H,MATCH(B2654,'2021 Certified EVM Plan'!E:E,0))=1,M2654,#N/A)</f>
        <v>#N/A</v>
      </c>
      <c r="R2654" s="26" t="e">
        <f>IF(INDEX('2021 Certified EVM Plan'!J:J,MATCH(B2654,'2021 Certified EVM Plan'!E:E,0))=1,M2654,#N/A)</f>
        <v>#N/A</v>
      </c>
      <c r="S2654" s="26" t="e">
        <f>IF(INDEX('2021 Certified EVM Plan'!K:K,MATCH(B2654,'2021 Certified EVM Plan'!E:E,0))=1,M2654,#N/A)</f>
        <v>#N/A</v>
      </c>
    </row>
    <row r="2655" spans="1:19" x14ac:dyDescent="0.25">
      <c r="A2655" s="22" t="s">
        <v>2195</v>
      </c>
      <c r="B2655" s="22">
        <v>5852</v>
      </c>
      <c r="C2655" s="22">
        <v>25</v>
      </c>
      <c r="D2655" s="27">
        <v>2.1410439733332699E-6</v>
      </c>
      <c r="E2655" s="22">
        <v>182852204</v>
      </c>
      <c r="F2655" s="22" t="s">
        <v>2573</v>
      </c>
      <c r="G2655" s="22" t="s">
        <v>2574</v>
      </c>
      <c r="H2655" s="22">
        <v>2249.9339860074301</v>
      </c>
      <c r="I2655" s="24">
        <f>'EVM CPZ List'!$D2655*'EVM CPZ List'!$C2655</f>
        <v>5.3526099333331744E-5</v>
      </c>
      <c r="J2655" s="25">
        <f>INDEX('Pivot of Risk Data'!A:A,MATCH('EVM CPZ List'!$B2655,'Pivot of Risk Data'!B:B,0),1)</f>
        <v>2610</v>
      </c>
      <c r="K2655" s="22">
        <f>0.000621371*'EVM CPZ List'!$H2655</f>
        <v>1.3980437308194229</v>
      </c>
      <c r="L2655" s="22">
        <f>L2654+'EVM CPZ List'!$K2655</f>
        <v>25421.254323318131</v>
      </c>
      <c r="M2655" s="22">
        <f>M2654-'EVM CPZ List'!$I2655</f>
        <v>5.871658714625653E-3</v>
      </c>
      <c r="N2655" s="7" t="e">
        <f>INDEX('2021 Certified EVM Plan'!G:G,MATCH(B2655,'2021 Certified EVM Plan'!E:E,0))</f>
        <v>#N/A</v>
      </c>
      <c r="O2655" s="7" t="e">
        <f>INDEX('2021 Certified EVM Plan'!M:M,MATCH(B2655,'2021 Certified EVM Plan'!E:E,0))</f>
        <v>#N/A</v>
      </c>
      <c r="P2655" s="7">
        <f t="shared" si="41"/>
        <v>1</v>
      </c>
      <c r="Q2655" s="26" t="e">
        <f>IF(INDEX('2021 Certified EVM Plan'!H:H,MATCH(B2655,'2021 Certified EVM Plan'!E:E,0))=1,M2655,#N/A)</f>
        <v>#N/A</v>
      </c>
      <c r="R2655" s="26" t="e">
        <f>IF(INDEX('2021 Certified EVM Plan'!J:J,MATCH(B2655,'2021 Certified EVM Plan'!E:E,0))=1,M2655,#N/A)</f>
        <v>#N/A</v>
      </c>
      <c r="S2655" s="26" t="e">
        <f>IF(INDEX('2021 Certified EVM Plan'!K:K,MATCH(B2655,'2021 Certified EVM Plan'!E:E,0))=1,M2655,#N/A)</f>
        <v>#N/A</v>
      </c>
    </row>
    <row r="2656" spans="1:19" x14ac:dyDescent="0.25">
      <c r="A2656" s="22" t="s">
        <v>2195</v>
      </c>
      <c r="B2656" s="22">
        <v>526</v>
      </c>
      <c r="C2656" s="22">
        <v>13</v>
      </c>
      <c r="D2656" s="27">
        <v>2.1373796409829799E-6</v>
      </c>
      <c r="E2656" s="22">
        <v>182541101</v>
      </c>
      <c r="F2656" s="22" t="s">
        <v>2274</v>
      </c>
      <c r="G2656" s="22" t="s">
        <v>2490</v>
      </c>
      <c r="H2656" s="22">
        <v>1171.36889187974</v>
      </c>
      <c r="I2656" s="24">
        <f>'EVM CPZ List'!$D2656*'EVM CPZ List'!$C2656</f>
        <v>2.778593533277874E-5</v>
      </c>
      <c r="J2656" s="25">
        <f>INDEX('Pivot of Risk Data'!A:A,MATCH('EVM CPZ List'!$B2656,'Pivot of Risk Data'!B:B,0),1)</f>
        <v>2611</v>
      </c>
      <c r="K2656" s="22">
        <f>0.000621371*'EVM CPZ List'!$H2656</f>
        <v>0.72785465971620589</v>
      </c>
      <c r="L2656" s="22">
        <f>L2655+'EVM CPZ List'!$K2656</f>
        <v>25421.982177977847</v>
      </c>
      <c r="M2656" s="22">
        <f>M2655-'EVM CPZ List'!$I2656</f>
        <v>5.8438727792928741E-3</v>
      </c>
      <c r="N2656" s="7" t="e">
        <f>INDEX('2021 Certified EVM Plan'!G:G,MATCH(B2656,'2021 Certified EVM Plan'!E:E,0))</f>
        <v>#N/A</v>
      </c>
      <c r="O2656" s="7" t="e">
        <f>INDEX('2021 Certified EVM Plan'!M:M,MATCH(B2656,'2021 Certified EVM Plan'!E:E,0))</f>
        <v>#N/A</v>
      </c>
      <c r="P2656" s="7">
        <f t="shared" si="41"/>
        <v>1</v>
      </c>
      <c r="Q2656" s="26" t="e">
        <f>IF(INDEX('2021 Certified EVM Plan'!H:H,MATCH(B2656,'2021 Certified EVM Plan'!E:E,0))=1,M2656,#N/A)</f>
        <v>#N/A</v>
      </c>
      <c r="R2656" s="26" t="e">
        <f>IF(INDEX('2021 Certified EVM Plan'!J:J,MATCH(B2656,'2021 Certified EVM Plan'!E:E,0))=1,M2656,#N/A)</f>
        <v>#N/A</v>
      </c>
      <c r="S2656" s="26" t="e">
        <f>IF(INDEX('2021 Certified EVM Plan'!K:K,MATCH(B2656,'2021 Certified EVM Plan'!E:E,0))=1,M2656,#N/A)</f>
        <v>#N/A</v>
      </c>
    </row>
    <row r="2657" spans="1:19" x14ac:dyDescent="0.25">
      <c r="A2657" s="22" t="s">
        <v>2906</v>
      </c>
      <c r="B2657" s="22">
        <v>2893</v>
      </c>
      <c r="C2657" s="22">
        <v>5</v>
      </c>
      <c r="D2657" s="27">
        <v>2.13600647746366E-6</v>
      </c>
      <c r="E2657" s="22">
        <v>24251104</v>
      </c>
      <c r="F2657" s="22" t="s">
        <v>3058</v>
      </c>
      <c r="G2657" s="22" t="s">
        <v>3432</v>
      </c>
      <c r="H2657" s="22">
        <v>1213.09942012087</v>
      </c>
      <c r="I2657" s="24">
        <f>'EVM CPZ List'!$D2657*'EVM CPZ List'!$C2657</f>
        <v>1.0680032387318301E-5</v>
      </c>
      <c r="J2657" s="25">
        <f>INDEX('Pivot of Risk Data'!A:A,MATCH('EVM CPZ List'!$B2657,'Pivot of Risk Data'!B:B,0),1)</f>
        <v>2612</v>
      </c>
      <c r="K2657" s="22">
        <f>0.000621371*'EVM CPZ List'!$H2657</f>
        <v>0.75378479977992519</v>
      </c>
      <c r="L2657" s="22">
        <f>L2656+'EVM CPZ List'!$K2657</f>
        <v>25422.735962777628</v>
      </c>
      <c r="M2657" s="22">
        <f>M2656-'EVM CPZ List'!$I2657</f>
        <v>5.8331927469055557E-3</v>
      </c>
      <c r="N2657" s="7" t="e">
        <f>INDEX('2021 Certified EVM Plan'!G:G,MATCH(B2657,'2021 Certified EVM Plan'!E:E,0))</f>
        <v>#N/A</v>
      </c>
      <c r="O2657" s="7" t="e">
        <f>INDEX('2021 Certified EVM Plan'!M:M,MATCH(B2657,'2021 Certified EVM Plan'!E:E,0))</f>
        <v>#N/A</v>
      </c>
      <c r="P2657" s="7">
        <f t="shared" si="41"/>
        <v>1</v>
      </c>
      <c r="Q2657" s="26" t="e">
        <f>IF(INDEX('2021 Certified EVM Plan'!H:H,MATCH(B2657,'2021 Certified EVM Plan'!E:E,0))=1,M2657,#N/A)</f>
        <v>#N/A</v>
      </c>
      <c r="R2657" s="26" t="e">
        <f>IF(INDEX('2021 Certified EVM Plan'!J:J,MATCH(B2657,'2021 Certified EVM Plan'!E:E,0))=1,M2657,#N/A)</f>
        <v>#N/A</v>
      </c>
      <c r="S2657" s="26" t="e">
        <f>IF(INDEX('2021 Certified EVM Plan'!K:K,MATCH(B2657,'2021 Certified EVM Plan'!E:E,0))=1,M2657,#N/A)</f>
        <v>#N/A</v>
      </c>
    </row>
    <row r="2658" spans="1:19" x14ac:dyDescent="0.25">
      <c r="A2658" s="22" t="s">
        <v>2195</v>
      </c>
      <c r="B2658" s="22">
        <v>3391</v>
      </c>
      <c r="C2658" s="22">
        <v>7</v>
      </c>
      <c r="D2658" s="27">
        <v>2.1317939871328198E-6</v>
      </c>
      <c r="E2658" s="22">
        <v>82021101</v>
      </c>
      <c r="F2658" s="22" t="s">
        <v>2491</v>
      </c>
      <c r="G2658" s="22" t="s">
        <v>2855</v>
      </c>
      <c r="H2658" s="22">
        <v>461.71862019620698</v>
      </c>
      <c r="I2658" s="24">
        <f>'EVM CPZ List'!$D2658*'EVM CPZ List'!$C2658</f>
        <v>1.4922557909929739E-5</v>
      </c>
      <c r="J2658" s="25">
        <f>INDEX('Pivot of Risk Data'!A:A,MATCH('EVM CPZ List'!$B2658,'Pivot of Risk Data'!B:B,0),1)</f>
        <v>2613</v>
      </c>
      <c r="K2658" s="22">
        <f>0.000621371*'EVM CPZ List'!$H2658</f>
        <v>0.28689856074993736</v>
      </c>
      <c r="L2658" s="22">
        <f>L2657+'EVM CPZ List'!$K2658</f>
        <v>25423.022861338377</v>
      </c>
      <c r="M2658" s="22">
        <f>M2657-'EVM CPZ List'!$I2658</f>
        <v>5.818270188995626E-3</v>
      </c>
      <c r="N2658" s="7" t="e">
        <f>INDEX('2021 Certified EVM Plan'!G:G,MATCH(B2658,'2021 Certified EVM Plan'!E:E,0))</f>
        <v>#N/A</v>
      </c>
      <c r="O2658" s="7" t="e">
        <f>INDEX('2021 Certified EVM Plan'!M:M,MATCH(B2658,'2021 Certified EVM Plan'!E:E,0))</f>
        <v>#N/A</v>
      </c>
      <c r="P2658" s="7">
        <f t="shared" si="41"/>
        <v>1</v>
      </c>
      <c r="Q2658" s="26" t="e">
        <f>IF(INDEX('2021 Certified EVM Plan'!H:H,MATCH(B2658,'2021 Certified EVM Plan'!E:E,0))=1,M2658,#N/A)</f>
        <v>#N/A</v>
      </c>
      <c r="R2658" s="26" t="e">
        <f>IF(INDEX('2021 Certified EVM Plan'!J:J,MATCH(B2658,'2021 Certified EVM Plan'!E:E,0))=1,M2658,#N/A)</f>
        <v>#N/A</v>
      </c>
      <c r="S2658" s="26" t="e">
        <f>IF(INDEX('2021 Certified EVM Plan'!K:K,MATCH(B2658,'2021 Certified EVM Plan'!E:E,0))=1,M2658,#N/A)</f>
        <v>#N/A</v>
      </c>
    </row>
    <row r="2659" spans="1:19" x14ac:dyDescent="0.25">
      <c r="A2659" s="22" t="s">
        <v>2195</v>
      </c>
      <c r="B2659" s="22">
        <v>9222</v>
      </c>
      <c r="C2659" s="22">
        <v>1</v>
      </c>
      <c r="D2659" s="27">
        <v>2.13119554091391E-6</v>
      </c>
      <c r="E2659" s="22">
        <v>182222104</v>
      </c>
      <c r="F2659" s="22" t="s">
        <v>2448</v>
      </c>
      <c r="G2659" s="22" t="s">
        <v>2878</v>
      </c>
      <c r="H2659" s="22">
        <v>26.034529474920699</v>
      </c>
      <c r="I2659" s="24">
        <f>'EVM CPZ List'!$D2659*'EVM CPZ List'!$C2659</f>
        <v>2.13119554091391E-6</v>
      </c>
      <c r="J2659" s="25">
        <f>INDEX('Pivot of Risk Data'!A:A,MATCH('EVM CPZ List'!$B2659,'Pivot of Risk Data'!B:B,0),1)</f>
        <v>2614</v>
      </c>
      <c r="K2659" s="22">
        <f>0.000621371*'EVM CPZ List'!$H2659</f>
        <v>1.617710161436095E-2</v>
      </c>
      <c r="L2659" s="22">
        <f>L2658+'EVM CPZ List'!$K2659</f>
        <v>25423.039038439991</v>
      </c>
      <c r="M2659" s="22">
        <f>M2658-'EVM CPZ List'!$I2659</f>
        <v>5.8161389934547119E-3</v>
      </c>
      <c r="N2659" s="7" t="e">
        <f>INDEX('2021 Certified EVM Plan'!G:G,MATCH(B2659,'2021 Certified EVM Plan'!E:E,0))</f>
        <v>#N/A</v>
      </c>
      <c r="O2659" s="7" t="e">
        <f>INDEX('2021 Certified EVM Plan'!M:M,MATCH(B2659,'2021 Certified EVM Plan'!E:E,0))</f>
        <v>#N/A</v>
      </c>
      <c r="P2659" s="7">
        <f t="shared" si="41"/>
        <v>1</v>
      </c>
      <c r="Q2659" s="26" t="e">
        <f>IF(INDEX('2021 Certified EVM Plan'!H:H,MATCH(B2659,'2021 Certified EVM Plan'!E:E,0))=1,M2659,#N/A)</f>
        <v>#N/A</v>
      </c>
      <c r="R2659" s="26" t="e">
        <f>IF(INDEX('2021 Certified EVM Plan'!J:J,MATCH(B2659,'2021 Certified EVM Plan'!E:E,0))=1,M2659,#N/A)</f>
        <v>#N/A</v>
      </c>
      <c r="S2659" s="26" t="e">
        <f>IF(INDEX('2021 Certified EVM Plan'!K:K,MATCH(B2659,'2021 Certified EVM Plan'!E:E,0))=1,M2659,#N/A)</f>
        <v>#N/A</v>
      </c>
    </row>
    <row r="2660" spans="1:19" x14ac:dyDescent="0.25">
      <c r="A2660" s="22" t="s">
        <v>2906</v>
      </c>
      <c r="B2660" s="22">
        <v>7709</v>
      </c>
      <c r="C2660" s="22">
        <v>1</v>
      </c>
      <c r="D2660" s="27">
        <v>2.1301971572091198E-6</v>
      </c>
      <c r="E2660" s="22">
        <v>13801105</v>
      </c>
      <c r="F2660" s="22" t="s">
        <v>3118</v>
      </c>
      <c r="G2660" s="22" t="s">
        <v>3480</v>
      </c>
      <c r="H2660" s="22">
        <v>125.70139484104899</v>
      </c>
      <c r="I2660" s="24">
        <f>'EVM CPZ List'!$D2660*'EVM CPZ List'!$C2660</f>
        <v>2.1301971572091198E-6</v>
      </c>
      <c r="J2660" s="25">
        <f>INDEX('Pivot of Risk Data'!A:A,MATCH('EVM CPZ List'!$B2660,'Pivot of Risk Data'!B:B,0),1)</f>
        <v>2615</v>
      </c>
      <c r="K2660" s="22">
        <f>0.000621371*'EVM CPZ List'!$H2660</f>
        <v>7.8107201413777458E-2</v>
      </c>
      <c r="L2660" s="22">
        <f>L2659+'EVM CPZ List'!$K2660</f>
        <v>25423.117145641405</v>
      </c>
      <c r="M2660" s="22">
        <f>M2659-'EVM CPZ List'!$I2660</f>
        <v>5.8140087962975026E-3</v>
      </c>
      <c r="N2660" s="7" t="e">
        <f>INDEX('2021 Certified EVM Plan'!G:G,MATCH(B2660,'2021 Certified EVM Plan'!E:E,0))</f>
        <v>#N/A</v>
      </c>
      <c r="O2660" s="7" t="e">
        <f>INDEX('2021 Certified EVM Plan'!M:M,MATCH(B2660,'2021 Certified EVM Plan'!E:E,0))</f>
        <v>#N/A</v>
      </c>
      <c r="P2660" s="7">
        <f t="shared" si="41"/>
        <v>1</v>
      </c>
      <c r="Q2660" s="26" t="e">
        <f>IF(INDEX('2021 Certified EVM Plan'!H:H,MATCH(B2660,'2021 Certified EVM Plan'!E:E,0))=1,M2660,#N/A)</f>
        <v>#N/A</v>
      </c>
      <c r="R2660" s="26" t="e">
        <f>IF(INDEX('2021 Certified EVM Plan'!J:J,MATCH(B2660,'2021 Certified EVM Plan'!E:E,0))=1,M2660,#N/A)</f>
        <v>#N/A</v>
      </c>
      <c r="S2660" s="26" t="e">
        <f>IF(INDEX('2021 Certified EVM Plan'!K:K,MATCH(B2660,'2021 Certified EVM Plan'!E:E,0))=1,M2660,#N/A)</f>
        <v>#N/A</v>
      </c>
    </row>
    <row r="2661" spans="1:19" x14ac:dyDescent="0.25">
      <c r="A2661" s="22" t="s">
        <v>2195</v>
      </c>
      <c r="B2661" s="22">
        <v>6806</v>
      </c>
      <c r="C2661" s="22">
        <v>26</v>
      </c>
      <c r="D2661" s="27">
        <v>2.11447454794645E-6</v>
      </c>
      <c r="E2661" s="22">
        <v>182222103</v>
      </c>
      <c r="F2661" s="22" t="s">
        <v>2334</v>
      </c>
      <c r="G2661" s="22" t="s">
        <v>2560</v>
      </c>
      <c r="H2661" s="22">
        <v>2565.9589406691298</v>
      </c>
      <c r="I2661" s="24">
        <f>'EVM CPZ List'!$D2661*'EVM CPZ List'!$C2661</f>
        <v>5.4976338246607701E-5</v>
      </c>
      <c r="J2661" s="25">
        <f>INDEX('Pivot of Risk Data'!A:A,MATCH('EVM CPZ List'!$B2661,'Pivot of Risk Data'!B:B,0),1)</f>
        <v>2616</v>
      </c>
      <c r="K2661" s="22">
        <f>0.000621371*'EVM CPZ List'!$H2661</f>
        <v>1.594412472922518</v>
      </c>
      <c r="L2661" s="22">
        <f>L2660+'EVM CPZ List'!$K2661</f>
        <v>25424.711558114326</v>
      </c>
      <c r="M2661" s="22">
        <f>M2660-'EVM CPZ List'!$I2661</f>
        <v>5.7590324580508948E-3</v>
      </c>
      <c r="N2661" s="7" t="e">
        <f>INDEX('2021 Certified EVM Plan'!G:G,MATCH(B2661,'2021 Certified EVM Plan'!E:E,0))</f>
        <v>#N/A</v>
      </c>
      <c r="O2661" s="7" t="e">
        <f>INDEX('2021 Certified EVM Plan'!M:M,MATCH(B2661,'2021 Certified EVM Plan'!E:E,0))</f>
        <v>#N/A</v>
      </c>
      <c r="P2661" s="7">
        <f t="shared" si="41"/>
        <v>1</v>
      </c>
      <c r="Q2661" s="26" t="e">
        <f>IF(INDEX('2021 Certified EVM Plan'!H:H,MATCH(B2661,'2021 Certified EVM Plan'!E:E,0))=1,M2661,#N/A)</f>
        <v>#N/A</v>
      </c>
      <c r="R2661" s="26" t="e">
        <f>IF(INDEX('2021 Certified EVM Plan'!J:J,MATCH(B2661,'2021 Certified EVM Plan'!E:E,0))=1,M2661,#N/A)</f>
        <v>#N/A</v>
      </c>
      <c r="S2661" s="26" t="e">
        <f>IF(INDEX('2021 Certified EVM Plan'!K:K,MATCH(B2661,'2021 Certified EVM Plan'!E:E,0))=1,M2661,#N/A)</f>
        <v>#N/A</v>
      </c>
    </row>
    <row r="2662" spans="1:19" x14ac:dyDescent="0.25">
      <c r="A2662" s="22" t="s">
        <v>2906</v>
      </c>
      <c r="B2662" s="22">
        <v>6644</v>
      </c>
      <c r="C2662" s="22">
        <v>21</v>
      </c>
      <c r="D2662" s="27">
        <v>2.1099104740793301E-6</v>
      </c>
      <c r="E2662" s="22">
        <v>13801101</v>
      </c>
      <c r="F2662" s="22" t="s">
        <v>2956</v>
      </c>
      <c r="G2662" s="22" t="s">
        <v>3334</v>
      </c>
      <c r="H2662" s="22">
        <v>2295.5196210313102</v>
      </c>
      <c r="I2662" s="24">
        <f>'EVM CPZ List'!$D2662*'EVM CPZ List'!$C2662</f>
        <v>4.4308119955665935E-5</v>
      </c>
      <c r="J2662" s="25">
        <f>INDEX('Pivot of Risk Data'!A:A,MATCH('EVM CPZ List'!$B2662,'Pivot of Risk Data'!B:B,0),1)</f>
        <v>2617</v>
      </c>
      <c r="K2662" s="22">
        <f>0.000621371*'EVM CPZ List'!$H2662</f>
        <v>1.4263693224398462</v>
      </c>
      <c r="L2662" s="22">
        <f>L2661+'EVM CPZ List'!$K2662</f>
        <v>25426.137927436765</v>
      </c>
      <c r="M2662" s="22">
        <f>M2661-'EVM CPZ List'!$I2662</f>
        <v>5.7147243380952289E-3</v>
      </c>
      <c r="N2662" s="7" t="e">
        <f>INDEX('2021 Certified EVM Plan'!G:G,MATCH(B2662,'2021 Certified EVM Plan'!E:E,0))</f>
        <v>#N/A</v>
      </c>
      <c r="O2662" s="7" t="e">
        <f>INDEX('2021 Certified EVM Plan'!M:M,MATCH(B2662,'2021 Certified EVM Plan'!E:E,0))</f>
        <v>#N/A</v>
      </c>
      <c r="P2662" s="7">
        <f t="shared" si="41"/>
        <v>1</v>
      </c>
      <c r="Q2662" s="26" t="e">
        <f>IF(INDEX('2021 Certified EVM Plan'!H:H,MATCH(B2662,'2021 Certified EVM Plan'!E:E,0))=1,M2662,#N/A)</f>
        <v>#N/A</v>
      </c>
      <c r="R2662" s="26" t="e">
        <f>IF(INDEX('2021 Certified EVM Plan'!J:J,MATCH(B2662,'2021 Certified EVM Plan'!E:E,0))=1,M2662,#N/A)</f>
        <v>#N/A</v>
      </c>
      <c r="S2662" s="26" t="e">
        <f>IF(INDEX('2021 Certified EVM Plan'!K:K,MATCH(B2662,'2021 Certified EVM Plan'!E:E,0))=1,M2662,#N/A)</f>
        <v>#N/A</v>
      </c>
    </row>
    <row r="2663" spans="1:19" x14ac:dyDescent="0.25">
      <c r="A2663" s="22" t="s">
        <v>2906</v>
      </c>
      <c r="B2663" s="22">
        <v>283</v>
      </c>
      <c r="C2663" s="22">
        <v>40</v>
      </c>
      <c r="D2663" s="27">
        <v>2.0960229762256299E-6</v>
      </c>
      <c r="E2663" s="22">
        <v>12541106</v>
      </c>
      <c r="F2663" s="22" t="s">
        <v>3265</v>
      </c>
      <c r="G2663" s="22" t="s">
        <v>3351</v>
      </c>
      <c r="H2663" s="22">
        <v>6219.7565082569799</v>
      </c>
      <c r="I2663" s="24">
        <f>'EVM CPZ List'!$D2663*'EVM CPZ List'!$C2663</f>
        <v>8.3840919049025194E-5</v>
      </c>
      <c r="J2663" s="25">
        <f>INDEX('Pivot of Risk Data'!A:A,MATCH('EVM CPZ List'!$B2663,'Pivot of Risk Data'!B:B,0),1)</f>
        <v>2618</v>
      </c>
      <c r="K2663" s="22">
        <f>0.000621371*'EVM CPZ List'!$H2663</f>
        <v>3.864776321292148</v>
      </c>
      <c r="L2663" s="22">
        <f>L2662+'EVM CPZ List'!$K2663</f>
        <v>25430.002703758058</v>
      </c>
      <c r="M2663" s="22">
        <f>M2662-'EVM CPZ List'!$I2663</f>
        <v>5.6308834190462037E-3</v>
      </c>
      <c r="N2663" s="7" t="e">
        <f>INDEX('2021 Certified EVM Plan'!G:G,MATCH(B2663,'2021 Certified EVM Plan'!E:E,0))</f>
        <v>#N/A</v>
      </c>
      <c r="O2663" s="7" t="e">
        <f>INDEX('2021 Certified EVM Plan'!M:M,MATCH(B2663,'2021 Certified EVM Plan'!E:E,0))</f>
        <v>#N/A</v>
      </c>
      <c r="P2663" s="7">
        <f t="shared" si="41"/>
        <v>1</v>
      </c>
      <c r="Q2663" s="26" t="e">
        <f>IF(INDEX('2021 Certified EVM Plan'!H:H,MATCH(B2663,'2021 Certified EVM Plan'!E:E,0))=1,M2663,#N/A)</f>
        <v>#N/A</v>
      </c>
      <c r="R2663" s="26" t="e">
        <f>IF(INDEX('2021 Certified EVM Plan'!J:J,MATCH(B2663,'2021 Certified EVM Plan'!E:E,0))=1,M2663,#N/A)</f>
        <v>#N/A</v>
      </c>
      <c r="S2663" s="26" t="e">
        <f>IF(INDEX('2021 Certified EVM Plan'!K:K,MATCH(B2663,'2021 Certified EVM Plan'!E:E,0))=1,M2663,#N/A)</f>
        <v>#N/A</v>
      </c>
    </row>
    <row r="2664" spans="1:19" x14ac:dyDescent="0.25">
      <c r="A2664" s="22" t="s">
        <v>2195</v>
      </c>
      <c r="B2664" s="22">
        <v>995</v>
      </c>
      <c r="C2664" s="22">
        <v>20</v>
      </c>
      <c r="D2664" s="27">
        <v>2.0931154265302898E-6</v>
      </c>
      <c r="E2664" s="22">
        <v>182852201</v>
      </c>
      <c r="F2664" s="22" t="s">
        <v>2548</v>
      </c>
      <c r="G2664" s="22" t="s">
        <v>2681</v>
      </c>
      <c r="H2664" s="22">
        <v>2513.1939517750402</v>
      </c>
      <c r="I2664" s="24">
        <f>'EVM CPZ List'!$D2664*'EVM CPZ List'!$C2664</f>
        <v>4.1862308530605795E-5</v>
      </c>
      <c r="J2664" s="25">
        <f>INDEX('Pivot of Risk Data'!A:A,MATCH('EVM CPZ List'!$B2664,'Pivot of Risk Data'!B:B,0),1)</f>
        <v>2619</v>
      </c>
      <c r="K2664" s="22">
        <f>0.000621371*'EVM CPZ List'!$H2664</f>
        <v>1.5616258390084086</v>
      </c>
      <c r="L2664" s="22">
        <f>L2663+'EVM CPZ List'!$K2664</f>
        <v>25431.564329597066</v>
      </c>
      <c r="M2664" s="22">
        <f>M2663-'EVM CPZ List'!$I2664</f>
        <v>5.589021110515598E-3</v>
      </c>
      <c r="N2664" s="7" t="e">
        <f>INDEX('2021 Certified EVM Plan'!G:G,MATCH(B2664,'2021 Certified EVM Plan'!E:E,0))</f>
        <v>#N/A</v>
      </c>
      <c r="O2664" s="7" t="e">
        <f>INDEX('2021 Certified EVM Plan'!M:M,MATCH(B2664,'2021 Certified EVM Plan'!E:E,0))</f>
        <v>#N/A</v>
      </c>
      <c r="P2664" s="7">
        <f t="shared" si="41"/>
        <v>1</v>
      </c>
      <c r="Q2664" s="26" t="e">
        <f>IF(INDEX('2021 Certified EVM Plan'!H:H,MATCH(B2664,'2021 Certified EVM Plan'!E:E,0))=1,M2664,#N/A)</f>
        <v>#N/A</v>
      </c>
      <c r="R2664" s="26" t="e">
        <f>IF(INDEX('2021 Certified EVM Plan'!J:J,MATCH(B2664,'2021 Certified EVM Plan'!E:E,0))=1,M2664,#N/A)</f>
        <v>#N/A</v>
      </c>
      <c r="S2664" s="26" t="e">
        <f>IF(INDEX('2021 Certified EVM Plan'!K:K,MATCH(B2664,'2021 Certified EVM Plan'!E:E,0))=1,M2664,#N/A)</f>
        <v>#N/A</v>
      </c>
    </row>
    <row r="2665" spans="1:19" x14ac:dyDescent="0.25">
      <c r="A2665" s="22" t="s">
        <v>539</v>
      </c>
      <c r="B2665" s="22">
        <v>5052</v>
      </c>
      <c r="C2665" s="22">
        <v>15</v>
      </c>
      <c r="D2665" s="27">
        <v>2.0883488424054801E-6</v>
      </c>
      <c r="E2665" s="22">
        <v>103311101</v>
      </c>
      <c r="F2665" s="22" t="s">
        <v>842</v>
      </c>
      <c r="G2665" s="22" t="s">
        <v>897</v>
      </c>
      <c r="H2665" s="22">
        <v>1949.59391198045</v>
      </c>
      <c r="I2665" s="24">
        <f>'EVM CPZ List'!$D2665*'EVM CPZ List'!$C2665</f>
        <v>3.1325232636082201E-5</v>
      </c>
      <c r="J2665" s="25">
        <f>INDEX('Pivot of Risk Data'!A:A,MATCH('EVM CPZ List'!$B2665,'Pivot of Risk Data'!B:B,0),1)</f>
        <v>2620</v>
      </c>
      <c r="K2665" s="22">
        <f>0.000621371*'EVM CPZ List'!$H2665</f>
        <v>1.2114211186812043</v>
      </c>
      <c r="L2665" s="22">
        <f>L2664+'EVM CPZ List'!$K2665</f>
        <v>25432.775750715748</v>
      </c>
      <c r="M2665" s="22">
        <f>M2664-'EVM CPZ List'!$I2665</f>
        <v>5.5576958778795161E-3</v>
      </c>
      <c r="N2665" s="7" t="e">
        <f>INDEX('2021 Certified EVM Plan'!G:G,MATCH(B2665,'2021 Certified EVM Plan'!E:E,0))</f>
        <v>#N/A</v>
      </c>
      <c r="O2665" s="7" t="e">
        <f>INDEX('2021 Certified EVM Plan'!M:M,MATCH(B2665,'2021 Certified EVM Plan'!E:E,0))</f>
        <v>#N/A</v>
      </c>
      <c r="P2665" s="7">
        <f t="shared" si="41"/>
        <v>1</v>
      </c>
      <c r="Q2665" s="26" t="e">
        <f>IF(INDEX('2021 Certified EVM Plan'!H:H,MATCH(B2665,'2021 Certified EVM Plan'!E:E,0))=1,M2665,#N/A)</f>
        <v>#N/A</v>
      </c>
      <c r="R2665" s="26" t="e">
        <f>IF(INDEX('2021 Certified EVM Plan'!J:J,MATCH(B2665,'2021 Certified EVM Plan'!E:E,0))=1,M2665,#N/A)</f>
        <v>#N/A</v>
      </c>
      <c r="S2665" s="26" t="e">
        <f>IF(INDEX('2021 Certified EVM Plan'!K:K,MATCH(B2665,'2021 Certified EVM Plan'!E:E,0))=1,M2665,#N/A)</f>
        <v>#N/A</v>
      </c>
    </row>
    <row r="2666" spans="1:19" x14ac:dyDescent="0.25">
      <c r="A2666" s="22" t="s">
        <v>2906</v>
      </c>
      <c r="B2666" s="22">
        <v>289</v>
      </c>
      <c r="C2666" s="22">
        <v>21</v>
      </c>
      <c r="D2666" s="27">
        <v>2.0882428390785799E-6</v>
      </c>
      <c r="E2666" s="22">
        <v>12840402</v>
      </c>
      <c r="F2666" s="22" t="s">
        <v>3126</v>
      </c>
      <c r="G2666" s="22" t="s">
        <v>3127</v>
      </c>
      <c r="H2666" s="22">
        <v>2818.33734258104</v>
      </c>
      <c r="I2666" s="24">
        <f>'EVM CPZ List'!$D2666*'EVM CPZ List'!$C2666</f>
        <v>4.3853099620650178E-5</v>
      </c>
      <c r="J2666" s="25">
        <f>INDEX('Pivot of Risk Data'!A:A,MATCH('EVM CPZ List'!$B2666,'Pivot of Risk Data'!B:B,0),1)</f>
        <v>2621</v>
      </c>
      <c r="K2666" s="22">
        <f>0.000621371*'EVM CPZ List'!$H2666</f>
        <v>1.7512330928969235</v>
      </c>
      <c r="L2666" s="22">
        <f>L2665+'EVM CPZ List'!$K2666</f>
        <v>25434.526983808646</v>
      </c>
      <c r="M2666" s="22">
        <f>M2665-'EVM CPZ List'!$I2666</f>
        <v>5.5138427782588659E-3</v>
      </c>
      <c r="N2666" s="7" t="e">
        <f>INDEX('2021 Certified EVM Plan'!G:G,MATCH(B2666,'2021 Certified EVM Plan'!E:E,0))</f>
        <v>#N/A</v>
      </c>
      <c r="O2666" s="7" t="e">
        <f>INDEX('2021 Certified EVM Plan'!M:M,MATCH(B2666,'2021 Certified EVM Plan'!E:E,0))</f>
        <v>#N/A</v>
      </c>
      <c r="P2666" s="7">
        <f t="shared" si="41"/>
        <v>1</v>
      </c>
      <c r="Q2666" s="26" t="e">
        <f>IF(INDEX('2021 Certified EVM Plan'!H:H,MATCH(B2666,'2021 Certified EVM Plan'!E:E,0))=1,M2666,#N/A)</f>
        <v>#N/A</v>
      </c>
      <c r="R2666" s="26" t="e">
        <f>IF(INDEX('2021 Certified EVM Plan'!J:J,MATCH(B2666,'2021 Certified EVM Plan'!E:E,0))=1,M2666,#N/A)</f>
        <v>#N/A</v>
      </c>
      <c r="S2666" s="26" t="e">
        <f>IF(INDEX('2021 Certified EVM Plan'!K:K,MATCH(B2666,'2021 Certified EVM Plan'!E:E,0))=1,M2666,#N/A)</f>
        <v>#N/A</v>
      </c>
    </row>
    <row r="2667" spans="1:19" x14ac:dyDescent="0.25">
      <c r="A2667" s="22" t="s">
        <v>2195</v>
      </c>
      <c r="B2667" s="22">
        <v>7417</v>
      </c>
      <c r="C2667" s="22">
        <v>4</v>
      </c>
      <c r="D2667" s="27">
        <v>2.0845209721258699E-6</v>
      </c>
      <c r="E2667" s="22">
        <v>182040402</v>
      </c>
      <c r="F2667" s="22" t="s">
        <v>2365</v>
      </c>
      <c r="G2667" s="22" t="s">
        <v>2366</v>
      </c>
      <c r="H2667" s="22">
        <v>461.40106097916401</v>
      </c>
      <c r="I2667" s="24">
        <f>'EVM CPZ List'!$D2667*'EVM CPZ List'!$C2667</f>
        <v>8.3380838885034796E-6</v>
      </c>
      <c r="J2667" s="25">
        <f>INDEX('Pivot of Risk Data'!A:A,MATCH('EVM CPZ List'!$B2667,'Pivot of Risk Data'!B:B,0),1)</f>
        <v>2622</v>
      </c>
      <c r="K2667" s="22">
        <f>0.000621371*'EVM CPZ List'!$H2667</f>
        <v>0.28670123866168412</v>
      </c>
      <c r="L2667" s="22">
        <f>L2666+'EVM CPZ List'!$K2667</f>
        <v>25434.813685047309</v>
      </c>
      <c r="M2667" s="22">
        <f>M2666-'EVM CPZ List'!$I2667</f>
        <v>5.505504694370362E-3</v>
      </c>
      <c r="N2667" s="7" t="e">
        <f>INDEX('2021 Certified EVM Plan'!G:G,MATCH(B2667,'2021 Certified EVM Plan'!E:E,0))</f>
        <v>#N/A</v>
      </c>
      <c r="O2667" s="7" t="e">
        <f>INDEX('2021 Certified EVM Plan'!M:M,MATCH(B2667,'2021 Certified EVM Plan'!E:E,0))</f>
        <v>#N/A</v>
      </c>
      <c r="P2667" s="7">
        <f t="shared" si="41"/>
        <v>1</v>
      </c>
      <c r="Q2667" s="26" t="e">
        <f>IF(INDEX('2021 Certified EVM Plan'!H:H,MATCH(B2667,'2021 Certified EVM Plan'!E:E,0))=1,M2667,#N/A)</f>
        <v>#N/A</v>
      </c>
      <c r="R2667" s="26" t="e">
        <f>IF(INDEX('2021 Certified EVM Plan'!J:J,MATCH(B2667,'2021 Certified EVM Plan'!E:E,0))=1,M2667,#N/A)</f>
        <v>#N/A</v>
      </c>
      <c r="S2667" s="26" t="e">
        <f>IF(INDEX('2021 Certified EVM Plan'!K:K,MATCH(B2667,'2021 Certified EVM Plan'!E:E,0))=1,M2667,#N/A)</f>
        <v>#N/A</v>
      </c>
    </row>
    <row r="2668" spans="1:19" x14ac:dyDescent="0.25">
      <c r="A2668" s="22" t="s">
        <v>2195</v>
      </c>
      <c r="B2668" s="22">
        <v>5764</v>
      </c>
      <c r="C2668" s="22">
        <v>8</v>
      </c>
      <c r="D2668" s="27">
        <v>2.0844820771363098E-6</v>
      </c>
      <c r="E2668" s="22">
        <v>182852201</v>
      </c>
      <c r="F2668" s="22" t="s">
        <v>2548</v>
      </c>
      <c r="G2668" s="22" t="s">
        <v>2722</v>
      </c>
      <c r="H2668" s="22">
        <v>912.58148357813604</v>
      </c>
      <c r="I2668" s="24">
        <f>'EVM CPZ List'!$D2668*'EVM CPZ List'!$C2668</f>
        <v>1.6675856617090479E-5</v>
      </c>
      <c r="J2668" s="25">
        <f>INDEX('Pivot of Risk Data'!A:A,MATCH('EVM CPZ List'!$B2668,'Pivot of Risk Data'!B:B,0),1)</f>
        <v>2623</v>
      </c>
      <c r="K2668" s="22">
        <f>0.000621371*'EVM CPZ List'!$H2668</f>
        <v>0.56705166903242998</v>
      </c>
      <c r="L2668" s="22">
        <f>L2667+'EVM CPZ List'!$K2668</f>
        <v>25435.380736716343</v>
      </c>
      <c r="M2668" s="22">
        <f>M2667-'EVM CPZ List'!$I2668</f>
        <v>5.4888288377532716E-3</v>
      </c>
      <c r="N2668" s="7" t="e">
        <f>INDEX('2021 Certified EVM Plan'!G:G,MATCH(B2668,'2021 Certified EVM Plan'!E:E,0))</f>
        <v>#N/A</v>
      </c>
      <c r="O2668" s="7" t="e">
        <f>INDEX('2021 Certified EVM Plan'!M:M,MATCH(B2668,'2021 Certified EVM Plan'!E:E,0))</f>
        <v>#N/A</v>
      </c>
      <c r="P2668" s="7">
        <f t="shared" si="41"/>
        <v>1</v>
      </c>
      <c r="Q2668" s="26" t="e">
        <f>IF(INDEX('2021 Certified EVM Plan'!H:H,MATCH(B2668,'2021 Certified EVM Plan'!E:E,0))=1,M2668,#N/A)</f>
        <v>#N/A</v>
      </c>
      <c r="R2668" s="26" t="e">
        <f>IF(INDEX('2021 Certified EVM Plan'!J:J,MATCH(B2668,'2021 Certified EVM Plan'!E:E,0))=1,M2668,#N/A)</f>
        <v>#N/A</v>
      </c>
      <c r="S2668" s="26" t="e">
        <f>IF(INDEX('2021 Certified EVM Plan'!K:K,MATCH(B2668,'2021 Certified EVM Plan'!E:E,0))=1,M2668,#N/A)</f>
        <v>#N/A</v>
      </c>
    </row>
    <row r="2669" spans="1:19" x14ac:dyDescent="0.25">
      <c r="A2669" s="22" t="s">
        <v>2906</v>
      </c>
      <c r="B2669" s="22">
        <v>5207</v>
      </c>
      <c r="C2669" s="22">
        <v>6</v>
      </c>
      <c r="D2669" s="27">
        <v>2.0674746906627402E-6</v>
      </c>
      <c r="E2669" s="22">
        <v>24060404</v>
      </c>
      <c r="F2669" s="22" t="s">
        <v>3388</v>
      </c>
      <c r="G2669" s="22" t="s">
        <v>3440</v>
      </c>
      <c r="H2669" s="22">
        <v>159.014724708627</v>
      </c>
      <c r="I2669" s="24">
        <f>'EVM CPZ List'!$D2669*'EVM CPZ List'!$C2669</f>
        <v>1.2404848143976441E-5</v>
      </c>
      <c r="J2669" s="25">
        <f>INDEX('Pivot of Risk Data'!A:A,MATCH('EVM CPZ List'!$B2669,'Pivot of Risk Data'!B:B,0),1)</f>
        <v>2624</v>
      </c>
      <c r="K2669" s="22">
        <f>0.000621371*'EVM CPZ List'!$H2669</f>
        <v>9.8807138506924269E-2</v>
      </c>
      <c r="L2669" s="22">
        <f>L2668+'EVM CPZ List'!$K2669</f>
        <v>25435.47954385485</v>
      </c>
      <c r="M2669" s="22">
        <f>M2668-'EVM CPZ List'!$I2669</f>
        <v>5.4764239896092949E-3</v>
      </c>
      <c r="N2669" s="7" t="e">
        <f>INDEX('2021 Certified EVM Plan'!G:G,MATCH(B2669,'2021 Certified EVM Plan'!E:E,0))</f>
        <v>#N/A</v>
      </c>
      <c r="O2669" s="7" t="e">
        <f>INDEX('2021 Certified EVM Plan'!M:M,MATCH(B2669,'2021 Certified EVM Plan'!E:E,0))</f>
        <v>#N/A</v>
      </c>
      <c r="P2669" s="7">
        <f t="shared" si="41"/>
        <v>1</v>
      </c>
      <c r="Q2669" s="26" t="e">
        <f>IF(INDEX('2021 Certified EVM Plan'!H:H,MATCH(B2669,'2021 Certified EVM Plan'!E:E,0))=1,M2669,#N/A)</f>
        <v>#N/A</v>
      </c>
      <c r="R2669" s="26" t="e">
        <f>IF(INDEX('2021 Certified EVM Plan'!J:J,MATCH(B2669,'2021 Certified EVM Plan'!E:E,0))=1,M2669,#N/A)</f>
        <v>#N/A</v>
      </c>
      <c r="S2669" s="26" t="e">
        <f>IF(INDEX('2021 Certified EVM Plan'!K:K,MATCH(B2669,'2021 Certified EVM Plan'!E:E,0))=1,M2669,#N/A)</f>
        <v>#N/A</v>
      </c>
    </row>
    <row r="2670" spans="1:19" x14ac:dyDescent="0.25">
      <c r="A2670" s="22" t="s">
        <v>2906</v>
      </c>
      <c r="B2670" s="22">
        <v>8323</v>
      </c>
      <c r="C2670" s="22">
        <v>5</v>
      </c>
      <c r="D2670" s="27">
        <v>2.0555198889040499E-6</v>
      </c>
      <c r="E2670" s="22">
        <v>24181104</v>
      </c>
      <c r="F2670" s="22" t="s">
        <v>3461</v>
      </c>
      <c r="G2670" s="22" t="s">
        <v>3462</v>
      </c>
      <c r="H2670" s="22">
        <v>812.45616041825497</v>
      </c>
      <c r="I2670" s="24">
        <f>'EVM CPZ List'!$D2670*'EVM CPZ List'!$C2670</f>
        <v>1.027759944452025E-5</v>
      </c>
      <c r="J2670" s="25">
        <f>INDEX('Pivot of Risk Data'!A:A,MATCH('EVM CPZ List'!$B2670,'Pivot of Risk Data'!B:B,0),1)</f>
        <v>2625</v>
      </c>
      <c r="K2670" s="22">
        <f>0.000621371*'EVM CPZ List'!$H2670</f>
        <v>0.50483669685525157</v>
      </c>
      <c r="L2670" s="22">
        <f>L2669+'EVM CPZ List'!$K2670</f>
        <v>25435.984380551705</v>
      </c>
      <c r="M2670" s="22">
        <f>M2669-'EVM CPZ List'!$I2670</f>
        <v>5.4661463901647745E-3</v>
      </c>
      <c r="N2670" s="7" t="e">
        <f>INDEX('2021 Certified EVM Plan'!G:G,MATCH(B2670,'2021 Certified EVM Plan'!E:E,0))</f>
        <v>#N/A</v>
      </c>
      <c r="O2670" s="7" t="e">
        <f>INDEX('2021 Certified EVM Plan'!M:M,MATCH(B2670,'2021 Certified EVM Plan'!E:E,0))</f>
        <v>#N/A</v>
      </c>
      <c r="P2670" s="7">
        <f t="shared" si="41"/>
        <v>1</v>
      </c>
      <c r="Q2670" s="26" t="e">
        <f>IF(INDEX('2021 Certified EVM Plan'!H:H,MATCH(B2670,'2021 Certified EVM Plan'!E:E,0))=1,M2670,#N/A)</f>
        <v>#N/A</v>
      </c>
      <c r="R2670" s="26" t="e">
        <f>IF(INDEX('2021 Certified EVM Plan'!J:J,MATCH(B2670,'2021 Certified EVM Plan'!E:E,0))=1,M2670,#N/A)</f>
        <v>#N/A</v>
      </c>
      <c r="S2670" s="26" t="e">
        <f>IF(INDEX('2021 Certified EVM Plan'!K:K,MATCH(B2670,'2021 Certified EVM Plan'!E:E,0))=1,M2670,#N/A)</f>
        <v>#N/A</v>
      </c>
    </row>
    <row r="2671" spans="1:19" x14ac:dyDescent="0.25">
      <c r="A2671" s="22" t="s">
        <v>2195</v>
      </c>
      <c r="B2671" s="22">
        <v>1411</v>
      </c>
      <c r="C2671" s="22">
        <v>80</v>
      </c>
      <c r="D2671" s="27">
        <v>2.0370550781272898E-6</v>
      </c>
      <c r="E2671" s="22">
        <v>182852201</v>
      </c>
      <c r="F2671" s="22" t="s">
        <v>2548</v>
      </c>
      <c r="G2671" s="22" t="s">
        <v>2635</v>
      </c>
      <c r="H2671" s="22">
        <v>10880.685030595499</v>
      </c>
      <c r="I2671" s="24">
        <f>'EVM CPZ List'!$D2671*'EVM CPZ List'!$C2671</f>
        <v>1.6296440625018319E-4</v>
      </c>
      <c r="J2671" s="25">
        <f>INDEX('Pivot of Risk Data'!A:A,MATCH('EVM CPZ List'!$B2671,'Pivot of Risk Data'!B:B,0),1)</f>
        <v>2626</v>
      </c>
      <c r="K2671" s="22">
        <f>0.000621371*'EVM CPZ List'!$H2671</f>
        <v>6.7609421381461559</v>
      </c>
      <c r="L2671" s="22">
        <f>L2670+'EVM CPZ List'!$K2671</f>
        <v>25442.745322689851</v>
      </c>
      <c r="M2671" s="22">
        <f>M2670-'EVM CPZ List'!$I2671</f>
        <v>5.303181983914591E-3</v>
      </c>
      <c r="N2671" s="7" t="e">
        <f>INDEX('2021 Certified EVM Plan'!G:G,MATCH(B2671,'2021 Certified EVM Plan'!E:E,0))</f>
        <v>#N/A</v>
      </c>
      <c r="O2671" s="7" t="e">
        <f>INDEX('2021 Certified EVM Plan'!M:M,MATCH(B2671,'2021 Certified EVM Plan'!E:E,0))</f>
        <v>#N/A</v>
      </c>
      <c r="P2671" s="7">
        <f t="shared" si="41"/>
        <v>1</v>
      </c>
      <c r="Q2671" s="26" t="e">
        <f>IF(INDEX('2021 Certified EVM Plan'!H:H,MATCH(B2671,'2021 Certified EVM Plan'!E:E,0))=1,M2671,#N/A)</f>
        <v>#N/A</v>
      </c>
      <c r="R2671" s="26" t="e">
        <f>IF(INDEX('2021 Certified EVM Plan'!J:J,MATCH(B2671,'2021 Certified EVM Plan'!E:E,0))=1,M2671,#N/A)</f>
        <v>#N/A</v>
      </c>
      <c r="S2671" s="26" t="e">
        <f>IF(INDEX('2021 Certified EVM Plan'!K:K,MATCH(B2671,'2021 Certified EVM Plan'!E:E,0))=1,M2671,#N/A)</f>
        <v>#N/A</v>
      </c>
    </row>
    <row r="2672" spans="1:19" x14ac:dyDescent="0.25">
      <c r="A2672" s="22" t="s">
        <v>2195</v>
      </c>
      <c r="B2672" s="22">
        <v>6135</v>
      </c>
      <c r="C2672" s="22">
        <v>17</v>
      </c>
      <c r="D2672" s="27">
        <v>2.03658047770787E-6</v>
      </c>
      <c r="E2672" s="22">
        <v>183071101</v>
      </c>
      <c r="F2672" s="22" t="s">
        <v>2392</v>
      </c>
      <c r="G2672" s="22" t="s">
        <v>2554</v>
      </c>
      <c r="H2672" s="22">
        <v>1609.5516393363901</v>
      </c>
      <c r="I2672" s="24">
        <f>'EVM CPZ List'!$D2672*'EVM CPZ List'!$C2672</f>
        <v>3.4621868121033792E-5</v>
      </c>
      <c r="J2672" s="25">
        <f>INDEX('Pivot of Risk Data'!A:A,MATCH('EVM CPZ List'!$B2672,'Pivot of Risk Data'!B:B,0),1)</f>
        <v>2627</v>
      </c>
      <c r="K2672" s="22">
        <f>0.000621371*'EVM CPZ List'!$H2672</f>
        <v>1.000128711686092</v>
      </c>
      <c r="L2672" s="22">
        <f>L2671+'EVM CPZ List'!$K2672</f>
        <v>25443.745451401537</v>
      </c>
      <c r="M2672" s="22">
        <f>M2671-'EVM CPZ List'!$I2672</f>
        <v>5.2685601157935573E-3</v>
      </c>
      <c r="N2672" s="7" t="e">
        <f>INDEX('2021 Certified EVM Plan'!G:G,MATCH(B2672,'2021 Certified EVM Plan'!E:E,0))</f>
        <v>#N/A</v>
      </c>
      <c r="O2672" s="7" t="e">
        <f>INDEX('2021 Certified EVM Plan'!M:M,MATCH(B2672,'2021 Certified EVM Plan'!E:E,0))</f>
        <v>#N/A</v>
      </c>
      <c r="P2672" s="7">
        <f t="shared" si="41"/>
        <v>1</v>
      </c>
      <c r="Q2672" s="26" t="e">
        <f>IF(INDEX('2021 Certified EVM Plan'!H:H,MATCH(B2672,'2021 Certified EVM Plan'!E:E,0))=1,M2672,#N/A)</f>
        <v>#N/A</v>
      </c>
      <c r="R2672" s="26" t="e">
        <f>IF(INDEX('2021 Certified EVM Plan'!J:J,MATCH(B2672,'2021 Certified EVM Plan'!E:E,0))=1,M2672,#N/A)</f>
        <v>#N/A</v>
      </c>
      <c r="S2672" s="26" t="e">
        <f>IF(INDEX('2021 Certified EVM Plan'!K:K,MATCH(B2672,'2021 Certified EVM Plan'!E:E,0))=1,M2672,#N/A)</f>
        <v>#N/A</v>
      </c>
    </row>
    <row r="2673" spans="1:19" x14ac:dyDescent="0.25">
      <c r="A2673" s="22" t="s">
        <v>2906</v>
      </c>
      <c r="B2673" s="22">
        <v>6936</v>
      </c>
      <c r="C2673" s="22">
        <v>69</v>
      </c>
      <c r="D2673" s="27">
        <v>2.0365500024465598E-6</v>
      </c>
      <c r="E2673" s="22">
        <v>24181104</v>
      </c>
      <c r="F2673" s="22" t="s">
        <v>3461</v>
      </c>
      <c r="G2673" s="22" t="s">
        <v>3465</v>
      </c>
      <c r="H2673" s="22">
        <v>7726.2126278578398</v>
      </c>
      <c r="I2673" s="24">
        <f>'EVM CPZ List'!$D2673*'EVM CPZ List'!$C2673</f>
        <v>1.4052195016881261E-4</v>
      </c>
      <c r="J2673" s="25">
        <f>INDEX('Pivot of Risk Data'!A:A,MATCH('EVM CPZ List'!$B2673,'Pivot of Risk Data'!B:B,0),1)</f>
        <v>2628</v>
      </c>
      <c r="K2673" s="22">
        <f>0.000621371*'EVM CPZ List'!$H2673</f>
        <v>4.8008444667846542</v>
      </c>
      <c r="L2673" s="22">
        <f>L2672+'EVM CPZ List'!$K2673</f>
        <v>25448.54629586832</v>
      </c>
      <c r="M2673" s="22">
        <f>M2672-'EVM CPZ List'!$I2673</f>
        <v>5.1280381656247445E-3</v>
      </c>
      <c r="N2673" s="7" t="e">
        <f>INDEX('2021 Certified EVM Plan'!G:G,MATCH(B2673,'2021 Certified EVM Plan'!E:E,0))</f>
        <v>#N/A</v>
      </c>
      <c r="O2673" s="7" t="e">
        <f>INDEX('2021 Certified EVM Plan'!M:M,MATCH(B2673,'2021 Certified EVM Plan'!E:E,0))</f>
        <v>#N/A</v>
      </c>
      <c r="P2673" s="7">
        <f t="shared" si="41"/>
        <v>1</v>
      </c>
      <c r="Q2673" s="26" t="e">
        <f>IF(INDEX('2021 Certified EVM Plan'!H:H,MATCH(B2673,'2021 Certified EVM Plan'!E:E,0))=1,M2673,#N/A)</f>
        <v>#N/A</v>
      </c>
      <c r="R2673" s="26" t="e">
        <f>IF(INDEX('2021 Certified EVM Plan'!J:J,MATCH(B2673,'2021 Certified EVM Plan'!E:E,0))=1,M2673,#N/A)</f>
        <v>#N/A</v>
      </c>
      <c r="S2673" s="26" t="e">
        <f>IF(INDEX('2021 Certified EVM Plan'!K:K,MATCH(B2673,'2021 Certified EVM Plan'!E:E,0))=1,M2673,#N/A)</f>
        <v>#N/A</v>
      </c>
    </row>
    <row r="2674" spans="1:19" x14ac:dyDescent="0.25">
      <c r="A2674" s="22" t="s">
        <v>2195</v>
      </c>
      <c r="B2674" s="22">
        <v>931</v>
      </c>
      <c r="C2674" s="22">
        <v>1</v>
      </c>
      <c r="D2674" s="27">
        <v>2.0360839362871298E-6</v>
      </c>
      <c r="E2674" s="22">
        <v>83481109</v>
      </c>
      <c r="F2674" s="22" t="s">
        <v>2732</v>
      </c>
      <c r="G2674" s="22" t="s">
        <v>2733</v>
      </c>
      <c r="H2674" s="22">
        <v>1453.4737618740601</v>
      </c>
      <c r="I2674" s="24">
        <f>'EVM CPZ List'!$D2674*'EVM CPZ List'!$C2674</f>
        <v>2.0360839362871298E-6</v>
      </c>
      <c r="J2674" s="25">
        <f>INDEX('Pivot of Risk Data'!A:A,MATCH('EVM CPZ List'!$B2674,'Pivot of Risk Data'!B:B,0),1)</f>
        <v>2629</v>
      </c>
      <c r="K2674" s="22">
        <f>0.000621371*'EVM CPZ List'!$H2674</f>
        <v>0.90314644488944662</v>
      </c>
      <c r="L2674" s="22">
        <f>L2673+'EVM CPZ List'!$K2674</f>
        <v>25449.449442313209</v>
      </c>
      <c r="M2674" s="22">
        <f>M2673-'EVM CPZ List'!$I2674</f>
        <v>5.1260020816884574E-3</v>
      </c>
      <c r="N2674" s="7" t="e">
        <f>INDEX('2021 Certified EVM Plan'!G:G,MATCH(B2674,'2021 Certified EVM Plan'!E:E,0))</f>
        <v>#N/A</v>
      </c>
      <c r="O2674" s="7" t="e">
        <f>INDEX('2021 Certified EVM Plan'!M:M,MATCH(B2674,'2021 Certified EVM Plan'!E:E,0))</f>
        <v>#N/A</v>
      </c>
      <c r="P2674" s="7">
        <f t="shared" si="41"/>
        <v>1</v>
      </c>
      <c r="Q2674" s="26" t="e">
        <f>IF(INDEX('2021 Certified EVM Plan'!H:H,MATCH(B2674,'2021 Certified EVM Plan'!E:E,0))=1,M2674,#N/A)</f>
        <v>#N/A</v>
      </c>
      <c r="R2674" s="26" t="e">
        <f>IF(INDEX('2021 Certified EVM Plan'!J:J,MATCH(B2674,'2021 Certified EVM Plan'!E:E,0))=1,M2674,#N/A)</f>
        <v>#N/A</v>
      </c>
      <c r="S2674" s="26" t="e">
        <f>IF(INDEX('2021 Certified EVM Plan'!K:K,MATCH(B2674,'2021 Certified EVM Plan'!E:E,0))=1,M2674,#N/A)</f>
        <v>#N/A</v>
      </c>
    </row>
    <row r="2675" spans="1:19" x14ac:dyDescent="0.25">
      <c r="A2675" s="22" t="s">
        <v>2906</v>
      </c>
      <c r="B2675" s="22">
        <v>7684</v>
      </c>
      <c r="C2675" s="22">
        <v>21</v>
      </c>
      <c r="D2675" s="27">
        <v>2.0351928641894698E-6</v>
      </c>
      <c r="E2675" s="22">
        <v>24080402</v>
      </c>
      <c r="F2675" s="22" t="s">
        <v>3474</v>
      </c>
      <c r="G2675" s="22" t="s">
        <v>3512</v>
      </c>
      <c r="H2675" s="22">
        <v>3052.0290986565201</v>
      </c>
      <c r="I2675" s="24">
        <f>'EVM CPZ List'!$D2675*'EVM CPZ List'!$C2675</f>
        <v>4.2739050147978867E-5</v>
      </c>
      <c r="J2675" s="25">
        <f>INDEX('Pivot of Risk Data'!A:A,MATCH('EVM CPZ List'!$B2675,'Pivot of Risk Data'!B:B,0),1)</f>
        <v>2630</v>
      </c>
      <c r="K2675" s="22">
        <f>0.000621371*'EVM CPZ List'!$H2675</f>
        <v>1.8964423730613005</v>
      </c>
      <c r="L2675" s="22">
        <f>L2674+'EVM CPZ List'!$K2675</f>
        <v>25451.34588468627</v>
      </c>
      <c r="M2675" s="22">
        <f>M2674-'EVM CPZ List'!$I2675</f>
        <v>5.0832630315404788E-3</v>
      </c>
      <c r="N2675" s="7" t="e">
        <f>INDEX('2021 Certified EVM Plan'!G:G,MATCH(B2675,'2021 Certified EVM Plan'!E:E,0))</f>
        <v>#N/A</v>
      </c>
      <c r="O2675" s="7" t="e">
        <f>INDEX('2021 Certified EVM Plan'!M:M,MATCH(B2675,'2021 Certified EVM Plan'!E:E,0))</f>
        <v>#N/A</v>
      </c>
      <c r="P2675" s="7">
        <f t="shared" si="41"/>
        <v>1</v>
      </c>
      <c r="Q2675" s="26" t="e">
        <f>IF(INDEX('2021 Certified EVM Plan'!H:H,MATCH(B2675,'2021 Certified EVM Plan'!E:E,0))=1,M2675,#N/A)</f>
        <v>#N/A</v>
      </c>
      <c r="R2675" s="26" t="e">
        <f>IF(INDEX('2021 Certified EVM Plan'!J:J,MATCH(B2675,'2021 Certified EVM Plan'!E:E,0))=1,M2675,#N/A)</f>
        <v>#N/A</v>
      </c>
      <c r="S2675" s="26" t="e">
        <f>IF(INDEX('2021 Certified EVM Plan'!K:K,MATCH(B2675,'2021 Certified EVM Plan'!E:E,0))=1,M2675,#N/A)</f>
        <v>#N/A</v>
      </c>
    </row>
    <row r="2676" spans="1:19" x14ac:dyDescent="0.25">
      <c r="A2676" s="22" t="s">
        <v>2906</v>
      </c>
      <c r="B2676" s="22">
        <v>71</v>
      </c>
      <c r="C2676" s="22">
        <v>1</v>
      </c>
      <c r="D2676" s="27">
        <v>2.0339143939586801E-6</v>
      </c>
      <c r="E2676" s="22">
        <v>24110404</v>
      </c>
      <c r="F2676" s="22" t="s">
        <v>3385</v>
      </c>
      <c r="G2676" s="22" t="s">
        <v>3386</v>
      </c>
      <c r="H2676" s="22">
        <v>0</v>
      </c>
      <c r="I2676" s="24">
        <f>'EVM CPZ List'!$D2676*'EVM CPZ List'!$C2676</f>
        <v>2.0339143939586801E-6</v>
      </c>
      <c r="J2676" s="25">
        <f>INDEX('Pivot of Risk Data'!A:A,MATCH('EVM CPZ List'!$B2676,'Pivot of Risk Data'!B:B,0),1)</f>
        <v>2631</v>
      </c>
      <c r="K2676" s="22">
        <f>0.000621371*'EVM CPZ List'!$H2676</f>
        <v>0</v>
      </c>
      <c r="L2676" s="22">
        <f>L2675+'EVM CPZ List'!$K2676</f>
        <v>25451.34588468627</v>
      </c>
      <c r="M2676" s="22">
        <f>M2675-'EVM CPZ List'!$I2676</f>
        <v>5.0812291171465204E-3</v>
      </c>
      <c r="N2676" s="7" t="e">
        <f>INDEX('2021 Certified EVM Plan'!G:G,MATCH(B2676,'2021 Certified EVM Plan'!E:E,0))</f>
        <v>#N/A</v>
      </c>
      <c r="O2676" s="7" t="e">
        <f>INDEX('2021 Certified EVM Plan'!M:M,MATCH(B2676,'2021 Certified EVM Plan'!E:E,0))</f>
        <v>#N/A</v>
      </c>
      <c r="P2676" s="7">
        <f t="shared" si="41"/>
        <v>1</v>
      </c>
      <c r="Q2676" s="26" t="e">
        <f>IF(INDEX('2021 Certified EVM Plan'!H:H,MATCH(B2676,'2021 Certified EVM Plan'!E:E,0))=1,M2676,#N/A)</f>
        <v>#N/A</v>
      </c>
      <c r="R2676" s="26" t="e">
        <f>IF(INDEX('2021 Certified EVM Plan'!J:J,MATCH(B2676,'2021 Certified EVM Plan'!E:E,0))=1,M2676,#N/A)</f>
        <v>#N/A</v>
      </c>
      <c r="S2676" s="26" t="e">
        <f>IF(INDEX('2021 Certified EVM Plan'!K:K,MATCH(B2676,'2021 Certified EVM Plan'!E:E,0))=1,M2676,#N/A)</f>
        <v>#N/A</v>
      </c>
    </row>
    <row r="2677" spans="1:19" x14ac:dyDescent="0.25">
      <c r="A2677" s="22" t="s">
        <v>1672</v>
      </c>
      <c r="B2677" s="22">
        <v>8419</v>
      </c>
      <c r="C2677" s="22">
        <v>2</v>
      </c>
      <c r="D2677" s="27">
        <v>2.0064100011513302E-6</v>
      </c>
      <c r="E2677" s="22">
        <v>254452102</v>
      </c>
      <c r="F2677" s="22" t="s">
        <v>1859</v>
      </c>
      <c r="G2677" s="22" t="s">
        <v>2158</v>
      </c>
      <c r="H2677" s="22">
        <v>66.964897011123398</v>
      </c>
      <c r="I2677" s="24">
        <f>'EVM CPZ List'!$D2677*'EVM CPZ List'!$C2677</f>
        <v>4.0128200023026604E-6</v>
      </c>
      <c r="J2677" s="25">
        <f>INDEX('Pivot of Risk Data'!A:A,MATCH('EVM CPZ List'!$B2677,'Pivot of Risk Data'!B:B,0),1)</f>
        <v>2632</v>
      </c>
      <c r="K2677" s="22">
        <f>0.000621371*'EVM CPZ List'!$H2677</f>
        <v>4.161004502069876E-2</v>
      </c>
      <c r="L2677" s="22">
        <f>L2676+'EVM CPZ List'!$K2677</f>
        <v>25451.387494731291</v>
      </c>
      <c r="M2677" s="22">
        <f>M2676-'EVM CPZ List'!$I2677</f>
        <v>5.0772162971442179E-3</v>
      </c>
      <c r="N2677" s="7" t="e">
        <f>INDEX('2021 Certified EVM Plan'!G:G,MATCH(B2677,'2021 Certified EVM Plan'!E:E,0))</f>
        <v>#N/A</v>
      </c>
      <c r="O2677" s="7" t="e">
        <f>INDEX('2021 Certified EVM Plan'!M:M,MATCH(B2677,'2021 Certified EVM Plan'!E:E,0))</f>
        <v>#N/A</v>
      </c>
      <c r="P2677" s="7">
        <f t="shared" si="41"/>
        <v>1</v>
      </c>
      <c r="Q2677" s="26" t="e">
        <f>IF(INDEX('2021 Certified EVM Plan'!H:H,MATCH(B2677,'2021 Certified EVM Plan'!E:E,0))=1,M2677,#N/A)</f>
        <v>#N/A</v>
      </c>
      <c r="R2677" s="26" t="e">
        <f>IF(INDEX('2021 Certified EVM Plan'!J:J,MATCH(B2677,'2021 Certified EVM Plan'!E:E,0))=1,M2677,#N/A)</f>
        <v>#N/A</v>
      </c>
      <c r="S2677" s="26" t="e">
        <f>IF(INDEX('2021 Certified EVM Plan'!K:K,MATCH(B2677,'2021 Certified EVM Plan'!E:E,0))=1,M2677,#N/A)</f>
        <v>#N/A</v>
      </c>
    </row>
    <row r="2678" spans="1:19" x14ac:dyDescent="0.25">
      <c r="A2678" s="22" t="s">
        <v>2906</v>
      </c>
      <c r="B2678" s="22">
        <v>6763</v>
      </c>
      <c r="C2678" s="22">
        <v>15</v>
      </c>
      <c r="D2678" s="27">
        <v>2.0048319332103801E-6</v>
      </c>
      <c r="E2678" s="22">
        <v>12101101</v>
      </c>
      <c r="F2678" s="22" t="s">
        <v>2677</v>
      </c>
      <c r="G2678" s="22" t="s">
        <v>3349</v>
      </c>
      <c r="H2678" s="22">
        <v>2012.9177615654301</v>
      </c>
      <c r="I2678" s="24">
        <f>'EVM CPZ List'!$D2678*'EVM CPZ List'!$C2678</f>
        <v>3.0072478998155701E-5</v>
      </c>
      <c r="J2678" s="25">
        <f>INDEX('Pivot of Risk Data'!A:A,MATCH('EVM CPZ List'!$B2678,'Pivot of Risk Data'!B:B,0),1)</f>
        <v>2633</v>
      </c>
      <c r="K2678" s="22">
        <f>0.000621371*'EVM CPZ List'!$H2678</f>
        <v>1.2507687224216728</v>
      </c>
      <c r="L2678" s="22">
        <f>L2677+'EVM CPZ List'!$K2678</f>
        <v>25452.638263453711</v>
      </c>
      <c r="M2678" s="22">
        <f>M2677-'EVM CPZ List'!$I2678</f>
        <v>5.0471438181460626E-3</v>
      </c>
      <c r="N2678" s="7" t="e">
        <f>INDEX('2021 Certified EVM Plan'!G:G,MATCH(B2678,'2021 Certified EVM Plan'!E:E,0))</f>
        <v>#N/A</v>
      </c>
      <c r="O2678" s="7" t="e">
        <f>INDEX('2021 Certified EVM Plan'!M:M,MATCH(B2678,'2021 Certified EVM Plan'!E:E,0))</f>
        <v>#N/A</v>
      </c>
      <c r="P2678" s="7">
        <f t="shared" si="41"/>
        <v>1</v>
      </c>
      <c r="Q2678" s="26" t="e">
        <f>IF(INDEX('2021 Certified EVM Plan'!H:H,MATCH(B2678,'2021 Certified EVM Plan'!E:E,0))=1,M2678,#N/A)</f>
        <v>#N/A</v>
      </c>
      <c r="R2678" s="26" t="e">
        <f>IF(INDEX('2021 Certified EVM Plan'!J:J,MATCH(B2678,'2021 Certified EVM Plan'!E:E,0))=1,M2678,#N/A)</f>
        <v>#N/A</v>
      </c>
      <c r="S2678" s="26" t="e">
        <f>IF(INDEX('2021 Certified EVM Plan'!K:K,MATCH(B2678,'2021 Certified EVM Plan'!E:E,0))=1,M2678,#N/A)</f>
        <v>#N/A</v>
      </c>
    </row>
    <row r="2679" spans="1:19" x14ac:dyDescent="0.25">
      <c r="A2679" s="22" t="s">
        <v>2195</v>
      </c>
      <c r="B2679" s="22">
        <v>6338</v>
      </c>
      <c r="C2679" s="22">
        <v>129</v>
      </c>
      <c r="D2679" s="27">
        <v>1.9938579889513401E-6</v>
      </c>
      <c r="E2679" s="22">
        <v>83431116</v>
      </c>
      <c r="F2679" s="22" t="s">
        <v>2672</v>
      </c>
      <c r="G2679" s="22" t="s">
        <v>2673</v>
      </c>
      <c r="H2679" s="22">
        <v>13194.2856605372</v>
      </c>
      <c r="I2679" s="24">
        <f>'EVM CPZ List'!$D2679*'EVM CPZ List'!$C2679</f>
        <v>2.572076805747229E-4</v>
      </c>
      <c r="J2679" s="25">
        <f>INDEX('Pivot of Risk Data'!A:A,MATCH('EVM CPZ List'!$B2679,'Pivot of Risk Data'!B:B,0),1)</f>
        <v>2634</v>
      </c>
      <c r="K2679" s="22">
        <f>0.000621371*'EVM CPZ List'!$H2679</f>
        <v>8.1985464751736608</v>
      </c>
      <c r="L2679" s="22">
        <f>L2678+'EVM CPZ List'!$K2679</f>
        <v>25460.836809928885</v>
      </c>
      <c r="M2679" s="22">
        <f>M2678-'EVM CPZ List'!$I2679</f>
        <v>4.7899361375713396E-3</v>
      </c>
      <c r="N2679" s="7" t="e">
        <f>INDEX('2021 Certified EVM Plan'!G:G,MATCH(B2679,'2021 Certified EVM Plan'!E:E,0))</f>
        <v>#N/A</v>
      </c>
      <c r="O2679" s="7" t="e">
        <f>INDEX('2021 Certified EVM Plan'!M:M,MATCH(B2679,'2021 Certified EVM Plan'!E:E,0))</f>
        <v>#N/A</v>
      </c>
      <c r="P2679" s="7">
        <f t="shared" si="41"/>
        <v>1</v>
      </c>
      <c r="Q2679" s="26" t="e">
        <f>IF(INDEX('2021 Certified EVM Plan'!H:H,MATCH(B2679,'2021 Certified EVM Plan'!E:E,0))=1,M2679,#N/A)</f>
        <v>#N/A</v>
      </c>
      <c r="R2679" s="26" t="e">
        <f>IF(INDEX('2021 Certified EVM Plan'!J:J,MATCH(B2679,'2021 Certified EVM Plan'!E:E,0))=1,M2679,#N/A)</f>
        <v>#N/A</v>
      </c>
      <c r="S2679" s="26" t="e">
        <f>IF(INDEX('2021 Certified EVM Plan'!K:K,MATCH(B2679,'2021 Certified EVM Plan'!E:E,0))=1,M2679,#N/A)</f>
        <v>#N/A</v>
      </c>
    </row>
    <row r="2680" spans="1:19" x14ac:dyDescent="0.25">
      <c r="A2680" s="22" t="s">
        <v>2195</v>
      </c>
      <c r="B2680" s="22">
        <v>7699</v>
      </c>
      <c r="C2680" s="22">
        <v>27</v>
      </c>
      <c r="D2680" s="27">
        <v>1.9836549002980599E-6</v>
      </c>
      <c r="E2680" s="22">
        <v>182291101</v>
      </c>
      <c r="F2680" s="22" t="s">
        <v>2501</v>
      </c>
      <c r="G2680" s="22" t="s">
        <v>2502</v>
      </c>
      <c r="H2680" s="22">
        <v>2553.7001072810399</v>
      </c>
      <c r="I2680" s="24">
        <f>'EVM CPZ List'!$D2680*'EVM CPZ List'!$C2680</f>
        <v>5.3558682308047618E-5</v>
      </c>
      <c r="J2680" s="25">
        <f>INDEX('Pivot of Risk Data'!A:A,MATCH('EVM CPZ List'!$B2680,'Pivot of Risk Data'!B:B,0),1)</f>
        <v>2635</v>
      </c>
      <c r="K2680" s="22">
        <f>0.000621371*'EVM CPZ List'!$H2680</f>
        <v>1.586795189361327</v>
      </c>
      <c r="L2680" s="22">
        <f>L2679+'EVM CPZ List'!$K2680</f>
        <v>25462.423605118245</v>
      </c>
      <c r="M2680" s="22">
        <f>M2679-'EVM CPZ List'!$I2680</f>
        <v>4.7363774552632923E-3</v>
      </c>
      <c r="N2680" s="7" t="e">
        <f>INDEX('2021 Certified EVM Plan'!G:G,MATCH(B2680,'2021 Certified EVM Plan'!E:E,0))</f>
        <v>#N/A</v>
      </c>
      <c r="O2680" s="7" t="e">
        <f>INDEX('2021 Certified EVM Plan'!M:M,MATCH(B2680,'2021 Certified EVM Plan'!E:E,0))</f>
        <v>#N/A</v>
      </c>
      <c r="P2680" s="7">
        <f t="shared" si="41"/>
        <v>1</v>
      </c>
      <c r="Q2680" s="26" t="e">
        <f>IF(INDEX('2021 Certified EVM Plan'!H:H,MATCH(B2680,'2021 Certified EVM Plan'!E:E,0))=1,M2680,#N/A)</f>
        <v>#N/A</v>
      </c>
      <c r="R2680" s="26" t="e">
        <f>IF(INDEX('2021 Certified EVM Plan'!J:J,MATCH(B2680,'2021 Certified EVM Plan'!E:E,0))=1,M2680,#N/A)</f>
        <v>#N/A</v>
      </c>
      <c r="S2680" s="26" t="e">
        <f>IF(INDEX('2021 Certified EVM Plan'!K:K,MATCH(B2680,'2021 Certified EVM Plan'!E:E,0))=1,M2680,#N/A)</f>
        <v>#N/A</v>
      </c>
    </row>
    <row r="2681" spans="1:19" x14ac:dyDescent="0.25">
      <c r="A2681" s="22" t="s">
        <v>2906</v>
      </c>
      <c r="B2681" s="22">
        <v>1235</v>
      </c>
      <c r="C2681" s="22">
        <v>47</v>
      </c>
      <c r="D2681" s="27">
        <v>1.9770869115936E-6</v>
      </c>
      <c r="E2681" s="22">
        <v>13180401</v>
      </c>
      <c r="F2681" s="22" t="s">
        <v>3406</v>
      </c>
      <c r="G2681" s="22" t="s">
        <v>3407</v>
      </c>
      <c r="H2681" s="22">
        <v>7450.9364351325703</v>
      </c>
      <c r="I2681" s="24">
        <f>'EVM CPZ List'!$D2681*'EVM CPZ List'!$C2681</f>
        <v>9.2923084844899205E-5</v>
      </c>
      <c r="J2681" s="25">
        <f>INDEX('Pivot of Risk Data'!A:A,MATCH('EVM CPZ List'!$B2681,'Pivot of Risk Data'!B:B,0),1)</f>
        <v>2636</v>
      </c>
      <c r="K2681" s="22">
        <f>0.000621371*'EVM CPZ List'!$H2681</f>
        <v>4.6297958236347601</v>
      </c>
      <c r="L2681" s="22">
        <f>L2680+'EVM CPZ List'!$K2681</f>
        <v>25467.053400941881</v>
      </c>
      <c r="M2681" s="22">
        <f>M2680-'EVM CPZ List'!$I2681</f>
        <v>4.643454370418393E-3</v>
      </c>
      <c r="N2681" s="7" t="e">
        <f>INDEX('2021 Certified EVM Plan'!G:G,MATCH(B2681,'2021 Certified EVM Plan'!E:E,0))</f>
        <v>#N/A</v>
      </c>
      <c r="O2681" s="7" t="e">
        <f>INDEX('2021 Certified EVM Plan'!M:M,MATCH(B2681,'2021 Certified EVM Plan'!E:E,0))</f>
        <v>#N/A</v>
      </c>
      <c r="P2681" s="7">
        <f t="shared" si="41"/>
        <v>1</v>
      </c>
      <c r="Q2681" s="26" t="e">
        <f>IF(INDEX('2021 Certified EVM Plan'!H:H,MATCH(B2681,'2021 Certified EVM Plan'!E:E,0))=1,M2681,#N/A)</f>
        <v>#N/A</v>
      </c>
      <c r="R2681" s="26" t="e">
        <f>IF(INDEX('2021 Certified EVM Plan'!J:J,MATCH(B2681,'2021 Certified EVM Plan'!E:E,0))=1,M2681,#N/A)</f>
        <v>#N/A</v>
      </c>
      <c r="S2681" s="26" t="e">
        <f>IF(INDEX('2021 Certified EVM Plan'!K:K,MATCH(B2681,'2021 Certified EVM Plan'!E:E,0))=1,M2681,#N/A)</f>
        <v>#N/A</v>
      </c>
    </row>
    <row r="2682" spans="1:19" x14ac:dyDescent="0.25">
      <c r="A2682" s="22" t="s">
        <v>2906</v>
      </c>
      <c r="B2682" s="22">
        <v>2423</v>
      </c>
      <c r="C2682" s="22">
        <v>52</v>
      </c>
      <c r="D2682" s="27">
        <v>1.9448612701894098E-6</v>
      </c>
      <c r="E2682" s="22">
        <v>12101103</v>
      </c>
      <c r="F2682" s="22" t="s">
        <v>3110</v>
      </c>
      <c r="G2682" s="22" t="s">
        <v>3111</v>
      </c>
      <c r="H2682" s="22">
        <v>5757.5464772170999</v>
      </c>
      <c r="I2682" s="24">
        <f>'EVM CPZ List'!$D2682*'EVM CPZ List'!$C2682</f>
        <v>1.0113278604984931E-4</v>
      </c>
      <c r="J2682" s="25">
        <f>INDEX('Pivot of Risk Data'!A:A,MATCH('EVM CPZ List'!$B2682,'Pivot of Risk Data'!B:B,0),1)</f>
        <v>2637</v>
      </c>
      <c r="K2682" s="22">
        <f>0.000621371*'EVM CPZ List'!$H2682</f>
        <v>3.5775724120948666</v>
      </c>
      <c r="L2682" s="22">
        <f>L2681+'EVM CPZ List'!$K2682</f>
        <v>25470.630973353975</v>
      </c>
      <c r="M2682" s="22">
        <f>M2681-'EVM CPZ List'!$I2682</f>
        <v>4.5423215843685433E-3</v>
      </c>
      <c r="N2682" s="7" t="e">
        <f>INDEX('2021 Certified EVM Plan'!G:G,MATCH(B2682,'2021 Certified EVM Plan'!E:E,0))</f>
        <v>#N/A</v>
      </c>
      <c r="O2682" s="7" t="e">
        <f>INDEX('2021 Certified EVM Plan'!M:M,MATCH(B2682,'2021 Certified EVM Plan'!E:E,0))</f>
        <v>#N/A</v>
      </c>
      <c r="P2682" s="7">
        <f t="shared" si="41"/>
        <v>1</v>
      </c>
      <c r="Q2682" s="26" t="e">
        <f>IF(INDEX('2021 Certified EVM Plan'!H:H,MATCH(B2682,'2021 Certified EVM Plan'!E:E,0))=1,M2682,#N/A)</f>
        <v>#N/A</v>
      </c>
      <c r="R2682" s="26" t="e">
        <f>IF(INDEX('2021 Certified EVM Plan'!J:J,MATCH(B2682,'2021 Certified EVM Plan'!E:E,0))=1,M2682,#N/A)</f>
        <v>#N/A</v>
      </c>
      <c r="S2682" s="26" t="e">
        <f>IF(INDEX('2021 Certified EVM Plan'!K:K,MATCH(B2682,'2021 Certified EVM Plan'!E:E,0))=1,M2682,#N/A)</f>
        <v>#N/A</v>
      </c>
    </row>
    <row r="2683" spans="1:19" x14ac:dyDescent="0.25">
      <c r="A2683" s="22" t="s">
        <v>2195</v>
      </c>
      <c r="B2683" s="22">
        <v>3744</v>
      </c>
      <c r="C2683" s="22">
        <v>33</v>
      </c>
      <c r="D2683" s="27">
        <v>1.9359172122028002E-6</v>
      </c>
      <c r="E2683" s="22">
        <v>182971101</v>
      </c>
      <c r="F2683" s="22" t="s">
        <v>2493</v>
      </c>
      <c r="G2683" s="22" t="s">
        <v>2728</v>
      </c>
      <c r="H2683" s="22">
        <v>5755.7194579269199</v>
      </c>
      <c r="I2683" s="24">
        <f>'EVM CPZ List'!$D2683*'EVM CPZ List'!$C2683</f>
        <v>6.3885268002692401E-5</v>
      </c>
      <c r="J2683" s="25">
        <f>INDEX('Pivot of Risk Data'!A:A,MATCH('EVM CPZ List'!$B2683,'Pivot of Risk Data'!B:B,0),1)</f>
        <v>2638</v>
      </c>
      <c r="K2683" s="22">
        <f>0.000621371*'EVM CPZ List'!$H2683</f>
        <v>3.576437155291508</v>
      </c>
      <c r="L2683" s="22">
        <f>L2682+'EVM CPZ List'!$K2683</f>
        <v>25474.207410509265</v>
      </c>
      <c r="M2683" s="22">
        <f>M2682-'EVM CPZ List'!$I2683</f>
        <v>4.4784363163658508E-3</v>
      </c>
      <c r="N2683" s="7" t="e">
        <f>INDEX('2021 Certified EVM Plan'!G:G,MATCH(B2683,'2021 Certified EVM Plan'!E:E,0))</f>
        <v>#N/A</v>
      </c>
      <c r="O2683" s="7" t="e">
        <f>INDEX('2021 Certified EVM Plan'!M:M,MATCH(B2683,'2021 Certified EVM Plan'!E:E,0))</f>
        <v>#N/A</v>
      </c>
      <c r="P2683" s="7">
        <f t="shared" si="41"/>
        <v>1</v>
      </c>
      <c r="Q2683" s="26" t="e">
        <f>IF(INDEX('2021 Certified EVM Plan'!H:H,MATCH(B2683,'2021 Certified EVM Plan'!E:E,0))=1,M2683,#N/A)</f>
        <v>#N/A</v>
      </c>
      <c r="R2683" s="26" t="e">
        <f>IF(INDEX('2021 Certified EVM Plan'!J:J,MATCH(B2683,'2021 Certified EVM Plan'!E:E,0))=1,M2683,#N/A)</f>
        <v>#N/A</v>
      </c>
      <c r="S2683" s="26" t="e">
        <f>IF(INDEX('2021 Certified EVM Plan'!K:K,MATCH(B2683,'2021 Certified EVM Plan'!E:E,0))=1,M2683,#N/A)</f>
        <v>#N/A</v>
      </c>
    </row>
    <row r="2684" spans="1:19" x14ac:dyDescent="0.25">
      <c r="A2684" s="22" t="s">
        <v>2906</v>
      </c>
      <c r="B2684" s="22">
        <v>5480</v>
      </c>
      <c r="C2684" s="22">
        <v>7</v>
      </c>
      <c r="D2684" s="27">
        <v>1.93558931012342E-6</v>
      </c>
      <c r="E2684" s="22">
        <v>12101104</v>
      </c>
      <c r="F2684" s="22" t="s">
        <v>3054</v>
      </c>
      <c r="G2684" s="22" t="s">
        <v>3220</v>
      </c>
      <c r="H2684" s="22">
        <v>2362.6398393418799</v>
      </c>
      <c r="I2684" s="24">
        <f>'EVM CPZ List'!$D2684*'EVM CPZ List'!$C2684</f>
        <v>1.3549125170863941E-5</v>
      </c>
      <c r="J2684" s="25">
        <f>INDEX('Pivot of Risk Data'!A:A,MATCH('EVM CPZ List'!$B2684,'Pivot of Risk Data'!B:B,0),1)</f>
        <v>2639</v>
      </c>
      <c r="K2684" s="22">
        <f>0.000621371*'EVM CPZ List'!$H2684</f>
        <v>1.4680758796117033</v>
      </c>
      <c r="L2684" s="22">
        <f>L2683+'EVM CPZ List'!$K2684</f>
        <v>25475.675486388878</v>
      </c>
      <c r="M2684" s="22">
        <f>M2683-'EVM CPZ List'!$I2684</f>
        <v>4.4648871911949868E-3</v>
      </c>
      <c r="N2684" s="7" t="e">
        <f>INDEX('2021 Certified EVM Plan'!G:G,MATCH(B2684,'2021 Certified EVM Plan'!E:E,0))</f>
        <v>#N/A</v>
      </c>
      <c r="O2684" s="7" t="e">
        <f>INDEX('2021 Certified EVM Plan'!M:M,MATCH(B2684,'2021 Certified EVM Plan'!E:E,0))</f>
        <v>#N/A</v>
      </c>
      <c r="P2684" s="7">
        <f t="shared" si="41"/>
        <v>1</v>
      </c>
      <c r="Q2684" s="26" t="e">
        <f>IF(INDEX('2021 Certified EVM Plan'!H:H,MATCH(B2684,'2021 Certified EVM Plan'!E:E,0))=1,M2684,#N/A)</f>
        <v>#N/A</v>
      </c>
      <c r="R2684" s="26" t="e">
        <f>IF(INDEX('2021 Certified EVM Plan'!J:J,MATCH(B2684,'2021 Certified EVM Plan'!E:E,0))=1,M2684,#N/A)</f>
        <v>#N/A</v>
      </c>
      <c r="S2684" s="26" t="e">
        <f>IF(INDEX('2021 Certified EVM Plan'!K:K,MATCH(B2684,'2021 Certified EVM Plan'!E:E,0))=1,M2684,#N/A)</f>
        <v>#N/A</v>
      </c>
    </row>
    <row r="2685" spans="1:19" x14ac:dyDescent="0.25">
      <c r="A2685" s="22" t="s">
        <v>2906</v>
      </c>
      <c r="B2685" s="22">
        <v>2068</v>
      </c>
      <c r="C2685" s="22">
        <v>19</v>
      </c>
      <c r="D2685" s="27">
        <v>1.9350978737919802E-6</v>
      </c>
      <c r="E2685" s="22">
        <v>13340402</v>
      </c>
      <c r="F2685" s="22" t="s">
        <v>3395</v>
      </c>
      <c r="G2685" s="22" t="s">
        <v>3396</v>
      </c>
      <c r="H2685" s="22">
        <v>2445.8735826229799</v>
      </c>
      <c r="I2685" s="24">
        <f>'EVM CPZ List'!$D2685*'EVM CPZ List'!$C2685</f>
        <v>3.6766859602047624E-5</v>
      </c>
      <c r="J2685" s="25">
        <f>INDEX('Pivot of Risk Data'!A:A,MATCH('EVM CPZ List'!$B2685,'Pivot of Risk Data'!B:B,0),1)</f>
        <v>2640</v>
      </c>
      <c r="K2685" s="22">
        <f>0.000621371*'EVM CPZ List'!$H2685</f>
        <v>1.5197949139080238</v>
      </c>
      <c r="L2685" s="22">
        <f>L2684+'EVM CPZ List'!$K2685</f>
        <v>25477.195281302786</v>
      </c>
      <c r="M2685" s="22">
        <f>M2684-'EVM CPZ List'!$I2685</f>
        <v>4.4281203315929395E-3</v>
      </c>
      <c r="N2685" s="7" t="e">
        <f>INDEX('2021 Certified EVM Plan'!G:G,MATCH(B2685,'2021 Certified EVM Plan'!E:E,0))</f>
        <v>#N/A</v>
      </c>
      <c r="O2685" s="7" t="e">
        <f>INDEX('2021 Certified EVM Plan'!M:M,MATCH(B2685,'2021 Certified EVM Plan'!E:E,0))</f>
        <v>#N/A</v>
      </c>
      <c r="P2685" s="7">
        <f t="shared" si="41"/>
        <v>1</v>
      </c>
      <c r="Q2685" s="26" t="e">
        <f>IF(INDEX('2021 Certified EVM Plan'!H:H,MATCH(B2685,'2021 Certified EVM Plan'!E:E,0))=1,M2685,#N/A)</f>
        <v>#N/A</v>
      </c>
      <c r="R2685" s="26" t="e">
        <f>IF(INDEX('2021 Certified EVM Plan'!J:J,MATCH(B2685,'2021 Certified EVM Plan'!E:E,0))=1,M2685,#N/A)</f>
        <v>#N/A</v>
      </c>
      <c r="S2685" s="26" t="e">
        <f>IF(INDEX('2021 Certified EVM Plan'!K:K,MATCH(B2685,'2021 Certified EVM Plan'!E:E,0))=1,M2685,#N/A)</f>
        <v>#N/A</v>
      </c>
    </row>
    <row r="2686" spans="1:19" x14ac:dyDescent="0.25">
      <c r="A2686" s="22" t="s">
        <v>2195</v>
      </c>
      <c r="B2686" s="22">
        <v>1844</v>
      </c>
      <c r="C2686" s="22">
        <v>31</v>
      </c>
      <c r="D2686" s="27">
        <v>1.92265251482587E-6</v>
      </c>
      <c r="E2686" s="22">
        <v>182291102</v>
      </c>
      <c r="F2686" s="22" t="s">
        <v>2498</v>
      </c>
      <c r="G2686" s="22" t="s">
        <v>2569</v>
      </c>
      <c r="H2686" s="22">
        <v>3118.5334228837601</v>
      </c>
      <c r="I2686" s="24">
        <f>'EVM CPZ List'!$D2686*'EVM CPZ List'!$C2686</f>
        <v>5.960222795960197E-5</v>
      </c>
      <c r="J2686" s="25">
        <f>INDEX('Pivot of Risk Data'!A:A,MATCH('EVM CPZ List'!$B2686,'Pivot of Risk Data'!B:B,0),1)</f>
        <v>2641</v>
      </c>
      <c r="K2686" s="22">
        <f>0.000621371*'EVM CPZ List'!$H2686</f>
        <v>1.9377662315107049</v>
      </c>
      <c r="L2686" s="22">
        <f>L2685+'EVM CPZ List'!$K2686</f>
        <v>25479.133047534295</v>
      </c>
      <c r="M2686" s="22">
        <f>M2685-'EVM CPZ List'!$I2686</f>
        <v>4.3685181036333372E-3</v>
      </c>
      <c r="N2686" s="7" t="e">
        <f>INDEX('2021 Certified EVM Plan'!G:G,MATCH(B2686,'2021 Certified EVM Plan'!E:E,0))</f>
        <v>#N/A</v>
      </c>
      <c r="O2686" s="7" t="e">
        <f>INDEX('2021 Certified EVM Plan'!M:M,MATCH(B2686,'2021 Certified EVM Plan'!E:E,0))</f>
        <v>#N/A</v>
      </c>
      <c r="P2686" s="7">
        <f t="shared" si="41"/>
        <v>1</v>
      </c>
      <c r="Q2686" s="26" t="e">
        <f>IF(INDEX('2021 Certified EVM Plan'!H:H,MATCH(B2686,'2021 Certified EVM Plan'!E:E,0))=1,M2686,#N/A)</f>
        <v>#N/A</v>
      </c>
      <c r="R2686" s="26" t="e">
        <f>IF(INDEX('2021 Certified EVM Plan'!J:J,MATCH(B2686,'2021 Certified EVM Plan'!E:E,0))=1,M2686,#N/A)</f>
        <v>#N/A</v>
      </c>
      <c r="S2686" s="26" t="e">
        <f>IF(INDEX('2021 Certified EVM Plan'!K:K,MATCH(B2686,'2021 Certified EVM Plan'!E:E,0))=1,M2686,#N/A)</f>
        <v>#N/A</v>
      </c>
    </row>
    <row r="2687" spans="1:19" x14ac:dyDescent="0.25">
      <c r="A2687" s="22" t="s">
        <v>2195</v>
      </c>
      <c r="B2687" s="22">
        <v>6323</v>
      </c>
      <c r="C2687" s="22">
        <v>28</v>
      </c>
      <c r="D2687" s="27">
        <v>1.9178597029420002E-6</v>
      </c>
      <c r="E2687" s="22">
        <v>182852202</v>
      </c>
      <c r="F2687" s="22" t="s">
        <v>2542</v>
      </c>
      <c r="G2687" s="22" t="s">
        <v>2551</v>
      </c>
      <c r="H2687" s="22">
        <v>3355.25446586524</v>
      </c>
      <c r="I2687" s="24">
        <f>'EVM CPZ List'!$D2687*'EVM CPZ List'!$C2687</f>
        <v>5.3700071682376009E-5</v>
      </c>
      <c r="J2687" s="25">
        <f>INDEX('Pivot of Risk Data'!A:A,MATCH('EVM CPZ List'!$B2687,'Pivot of Risk Data'!B:B,0),1)</f>
        <v>2642</v>
      </c>
      <c r="K2687" s="22">
        <f>0.000621371*'EVM CPZ List'!$H2687</f>
        <v>2.0848578227091501</v>
      </c>
      <c r="L2687" s="22">
        <f>L2686+'EVM CPZ List'!$K2687</f>
        <v>25481.217905357003</v>
      </c>
      <c r="M2687" s="22">
        <f>M2686-'EVM CPZ List'!$I2687</f>
        <v>4.3148180319509616E-3</v>
      </c>
      <c r="N2687" s="7" t="e">
        <f>INDEX('2021 Certified EVM Plan'!G:G,MATCH(B2687,'2021 Certified EVM Plan'!E:E,0))</f>
        <v>#N/A</v>
      </c>
      <c r="O2687" s="7" t="e">
        <f>INDEX('2021 Certified EVM Plan'!M:M,MATCH(B2687,'2021 Certified EVM Plan'!E:E,0))</f>
        <v>#N/A</v>
      </c>
      <c r="P2687" s="7">
        <f t="shared" si="41"/>
        <v>1</v>
      </c>
      <c r="Q2687" s="26" t="e">
        <f>IF(INDEX('2021 Certified EVM Plan'!H:H,MATCH(B2687,'2021 Certified EVM Plan'!E:E,0))=1,M2687,#N/A)</f>
        <v>#N/A</v>
      </c>
      <c r="R2687" s="26" t="e">
        <f>IF(INDEX('2021 Certified EVM Plan'!J:J,MATCH(B2687,'2021 Certified EVM Plan'!E:E,0))=1,M2687,#N/A)</f>
        <v>#N/A</v>
      </c>
      <c r="S2687" s="26" t="e">
        <f>IF(INDEX('2021 Certified EVM Plan'!K:K,MATCH(B2687,'2021 Certified EVM Plan'!E:E,0))=1,M2687,#N/A)</f>
        <v>#N/A</v>
      </c>
    </row>
    <row r="2688" spans="1:19" x14ac:dyDescent="0.25">
      <c r="A2688" s="22" t="s">
        <v>2195</v>
      </c>
      <c r="B2688" s="22">
        <v>542</v>
      </c>
      <c r="C2688" s="22">
        <v>1</v>
      </c>
      <c r="D2688" s="27">
        <v>1.9085085012653202E-6</v>
      </c>
      <c r="E2688" s="22">
        <v>83531103</v>
      </c>
      <c r="F2688" s="22" t="s">
        <v>2738</v>
      </c>
      <c r="G2688" s="22" t="s">
        <v>2739</v>
      </c>
      <c r="H2688" s="22">
        <v>1085.77357169789</v>
      </c>
      <c r="I2688" s="24">
        <f>'EVM CPZ List'!$D2688*'EVM CPZ List'!$C2688</f>
        <v>1.9085085012653202E-6</v>
      </c>
      <c r="J2688" s="25">
        <f>INDEX('Pivot of Risk Data'!A:A,MATCH('EVM CPZ List'!$B2688,'Pivot of Risk Data'!B:B,0),1)</f>
        <v>2643</v>
      </c>
      <c r="K2688" s="22">
        <f>0.000621371*'EVM CPZ List'!$H2688</f>
        <v>0.67466821001948962</v>
      </c>
      <c r="L2688" s="22">
        <f>L2687+'EVM CPZ List'!$K2688</f>
        <v>25481.892573567024</v>
      </c>
      <c r="M2688" s="22">
        <f>M2687-'EVM CPZ List'!$I2688</f>
        <v>4.3129095234496961E-3</v>
      </c>
      <c r="N2688" s="7" t="e">
        <f>INDEX('2021 Certified EVM Plan'!G:G,MATCH(B2688,'2021 Certified EVM Plan'!E:E,0))</f>
        <v>#N/A</v>
      </c>
      <c r="O2688" s="7" t="e">
        <f>INDEX('2021 Certified EVM Plan'!M:M,MATCH(B2688,'2021 Certified EVM Plan'!E:E,0))</f>
        <v>#N/A</v>
      </c>
      <c r="P2688" s="7">
        <f t="shared" si="41"/>
        <v>1</v>
      </c>
      <c r="Q2688" s="26" t="e">
        <f>IF(INDEX('2021 Certified EVM Plan'!H:H,MATCH(B2688,'2021 Certified EVM Plan'!E:E,0))=1,M2688,#N/A)</f>
        <v>#N/A</v>
      </c>
      <c r="R2688" s="26" t="e">
        <f>IF(INDEX('2021 Certified EVM Plan'!J:J,MATCH(B2688,'2021 Certified EVM Plan'!E:E,0))=1,M2688,#N/A)</f>
        <v>#N/A</v>
      </c>
      <c r="S2688" s="26" t="e">
        <f>IF(INDEX('2021 Certified EVM Plan'!K:K,MATCH(B2688,'2021 Certified EVM Plan'!E:E,0))=1,M2688,#N/A)</f>
        <v>#N/A</v>
      </c>
    </row>
    <row r="2689" spans="1:19" x14ac:dyDescent="0.25">
      <c r="A2689" s="22" t="s">
        <v>2906</v>
      </c>
      <c r="B2689" s="22">
        <v>2322</v>
      </c>
      <c r="C2689" s="22">
        <v>8</v>
      </c>
      <c r="D2689" s="27">
        <v>1.90428128683219E-6</v>
      </c>
      <c r="E2689" s="22">
        <v>12541104</v>
      </c>
      <c r="F2689" s="22" t="s">
        <v>3003</v>
      </c>
      <c r="G2689" s="22" t="s">
        <v>3445</v>
      </c>
      <c r="H2689" s="22">
        <v>2011.6074201323299</v>
      </c>
      <c r="I2689" s="24">
        <f>'EVM CPZ List'!$D2689*'EVM CPZ List'!$C2689</f>
        <v>1.523425029465752E-5</v>
      </c>
      <c r="J2689" s="25">
        <f>INDEX('Pivot of Risk Data'!A:A,MATCH('EVM CPZ List'!$B2689,'Pivot of Risk Data'!B:B,0),1)</f>
        <v>2644</v>
      </c>
      <c r="K2689" s="22">
        <f>0.000621371*'EVM CPZ List'!$H2689</f>
        <v>1.2499545142550461</v>
      </c>
      <c r="L2689" s="22">
        <f>L2688+'EVM CPZ List'!$K2689</f>
        <v>25483.14252808128</v>
      </c>
      <c r="M2689" s="22">
        <f>M2688-'EVM CPZ List'!$I2689</f>
        <v>4.2976752731550385E-3</v>
      </c>
      <c r="N2689" s="7" t="e">
        <f>INDEX('2021 Certified EVM Plan'!G:G,MATCH(B2689,'2021 Certified EVM Plan'!E:E,0))</f>
        <v>#N/A</v>
      </c>
      <c r="O2689" s="7" t="e">
        <f>INDEX('2021 Certified EVM Plan'!M:M,MATCH(B2689,'2021 Certified EVM Plan'!E:E,0))</f>
        <v>#N/A</v>
      </c>
      <c r="P2689" s="7">
        <f t="shared" si="41"/>
        <v>1</v>
      </c>
      <c r="Q2689" s="26" t="e">
        <f>IF(INDEX('2021 Certified EVM Plan'!H:H,MATCH(B2689,'2021 Certified EVM Plan'!E:E,0))=1,M2689,#N/A)</f>
        <v>#N/A</v>
      </c>
      <c r="R2689" s="26" t="e">
        <f>IF(INDEX('2021 Certified EVM Plan'!J:J,MATCH(B2689,'2021 Certified EVM Plan'!E:E,0))=1,M2689,#N/A)</f>
        <v>#N/A</v>
      </c>
      <c r="S2689" s="26" t="e">
        <f>IF(INDEX('2021 Certified EVM Plan'!K:K,MATCH(B2689,'2021 Certified EVM Plan'!E:E,0))=1,M2689,#N/A)</f>
        <v>#N/A</v>
      </c>
    </row>
    <row r="2690" spans="1:19" x14ac:dyDescent="0.25">
      <c r="A2690" s="22" t="s">
        <v>2906</v>
      </c>
      <c r="B2690" s="22">
        <v>63</v>
      </c>
      <c r="C2690" s="22">
        <v>31</v>
      </c>
      <c r="D2690" s="27">
        <v>1.9002386222877099E-6</v>
      </c>
      <c r="E2690" s="22">
        <v>12541105</v>
      </c>
      <c r="F2690" s="22" t="s">
        <v>3184</v>
      </c>
      <c r="G2690" s="22" t="s">
        <v>3185</v>
      </c>
      <c r="H2690" s="22">
        <v>3428.00951386011</v>
      </c>
      <c r="I2690" s="24">
        <f>'EVM CPZ List'!$D2690*'EVM CPZ List'!$C2690</f>
        <v>5.8907397290919005E-5</v>
      </c>
      <c r="J2690" s="25">
        <f>INDEX('Pivot of Risk Data'!A:A,MATCH('EVM CPZ List'!$B2690,'Pivot of Risk Data'!B:B,0),1)</f>
        <v>2645</v>
      </c>
      <c r="K2690" s="22">
        <f>0.000621371*'EVM CPZ List'!$H2690</f>
        <v>2.1300656996367704</v>
      </c>
      <c r="L2690" s="22">
        <f>L2689+'EVM CPZ List'!$K2690</f>
        <v>25485.272593780915</v>
      </c>
      <c r="M2690" s="22">
        <f>M2689-'EVM CPZ List'!$I2690</f>
        <v>4.2387678758641191E-3</v>
      </c>
      <c r="N2690" s="7" t="e">
        <f>INDEX('2021 Certified EVM Plan'!G:G,MATCH(B2690,'2021 Certified EVM Plan'!E:E,0))</f>
        <v>#N/A</v>
      </c>
      <c r="O2690" s="7" t="e">
        <f>INDEX('2021 Certified EVM Plan'!M:M,MATCH(B2690,'2021 Certified EVM Plan'!E:E,0))</f>
        <v>#N/A</v>
      </c>
      <c r="P2690" s="7">
        <f t="shared" ref="P2690:P2753" si="42">COUNTIF(B:B,B2690)</f>
        <v>1</v>
      </c>
      <c r="Q2690" s="26" t="e">
        <f>IF(INDEX('2021 Certified EVM Plan'!H:H,MATCH(B2690,'2021 Certified EVM Plan'!E:E,0))=1,M2690,#N/A)</f>
        <v>#N/A</v>
      </c>
      <c r="R2690" s="26" t="e">
        <f>IF(INDEX('2021 Certified EVM Plan'!J:J,MATCH(B2690,'2021 Certified EVM Plan'!E:E,0))=1,M2690,#N/A)</f>
        <v>#N/A</v>
      </c>
      <c r="S2690" s="26" t="e">
        <f>IF(INDEX('2021 Certified EVM Plan'!K:K,MATCH(B2690,'2021 Certified EVM Plan'!E:E,0))=1,M2690,#N/A)</f>
        <v>#N/A</v>
      </c>
    </row>
    <row r="2691" spans="1:19" x14ac:dyDescent="0.25">
      <c r="A2691" s="22" t="s">
        <v>2906</v>
      </c>
      <c r="B2691" s="22">
        <v>3434</v>
      </c>
      <c r="C2691" s="22">
        <v>3</v>
      </c>
      <c r="D2691" s="27">
        <v>1.89661972796803E-6</v>
      </c>
      <c r="E2691" s="22">
        <v>12690401</v>
      </c>
      <c r="F2691" s="22" t="s">
        <v>3306</v>
      </c>
      <c r="G2691" s="22" t="s">
        <v>3458</v>
      </c>
      <c r="H2691" s="22">
        <v>350.26746264241302</v>
      </c>
      <c r="I2691" s="24">
        <f>'EVM CPZ List'!$D2691*'EVM CPZ List'!$C2691</f>
        <v>5.6898591839040901E-6</v>
      </c>
      <c r="J2691" s="25">
        <f>INDEX('Pivot of Risk Data'!A:A,MATCH('EVM CPZ List'!$B2691,'Pivot of Risk Data'!B:B,0),1)</f>
        <v>2646</v>
      </c>
      <c r="K2691" s="22">
        <f>0.000621371*'EVM CPZ List'!$H2691</f>
        <v>0.21764604352957884</v>
      </c>
      <c r="L2691" s="22">
        <f>L2690+'EVM CPZ List'!$K2691</f>
        <v>25485.490239824445</v>
      </c>
      <c r="M2691" s="22">
        <f>M2690-'EVM CPZ List'!$I2691</f>
        <v>4.2330780166802149E-3</v>
      </c>
      <c r="N2691" s="7" t="e">
        <f>INDEX('2021 Certified EVM Plan'!G:G,MATCH(B2691,'2021 Certified EVM Plan'!E:E,0))</f>
        <v>#N/A</v>
      </c>
      <c r="O2691" s="7" t="e">
        <f>INDEX('2021 Certified EVM Plan'!M:M,MATCH(B2691,'2021 Certified EVM Plan'!E:E,0))</f>
        <v>#N/A</v>
      </c>
      <c r="P2691" s="7">
        <f t="shared" si="42"/>
        <v>1</v>
      </c>
      <c r="Q2691" s="26" t="e">
        <f>IF(INDEX('2021 Certified EVM Plan'!H:H,MATCH(B2691,'2021 Certified EVM Plan'!E:E,0))=1,M2691,#N/A)</f>
        <v>#N/A</v>
      </c>
      <c r="R2691" s="26" t="e">
        <f>IF(INDEX('2021 Certified EVM Plan'!J:J,MATCH(B2691,'2021 Certified EVM Plan'!E:E,0))=1,M2691,#N/A)</f>
        <v>#N/A</v>
      </c>
      <c r="S2691" s="26" t="e">
        <f>IF(INDEX('2021 Certified EVM Plan'!K:K,MATCH(B2691,'2021 Certified EVM Plan'!E:E,0))=1,M2691,#N/A)</f>
        <v>#N/A</v>
      </c>
    </row>
    <row r="2692" spans="1:19" x14ac:dyDescent="0.25">
      <c r="A2692" s="22" t="s">
        <v>539</v>
      </c>
      <c r="B2692" s="22">
        <v>1020</v>
      </c>
      <c r="C2692" s="22">
        <v>20</v>
      </c>
      <c r="D2692" s="27">
        <v>1.89274284232041E-6</v>
      </c>
      <c r="E2692" s="22">
        <v>103021101</v>
      </c>
      <c r="F2692" s="22" t="s">
        <v>781</v>
      </c>
      <c r="G2692" s="22" t="s">
        <v>782</v>
      </c>
      <c r="H2692" s="22">
        <v>1440.8216052821101</v>
      </c>
      <c r="I2692" s="24">
        <f>'EVM CPZ List'!$D2692*'EVM CPZ List'!$C2692</f>
        <v>3.7854856846408198E-5</v>
      </c>
      <c r="J2692" s="25">
        <f>INDEX('Pivot of Risk Data'!A:A,MATCH('EVM CPZ List'!$B2692,'Pivot of Risk Data'!B:B,0),1)</f>
        <v>2647</v>
      </c>
      <c r="K2692" s="22">
        <f>0.000621371*'EVM CPZ List'!$H2692</f>
        <v>0.89528476169575011</v>
      </c>
      <c r="L2692" s="22">
        <f>L2691+'EVM CPZ List'!$K2692</f>
        <v>25486.385524586141</v>
      </c>
      <c r="M2692" s="22">
        <f>M2691-'EVM CPZ List'!$I2692</f>
        <v>4.1952231598338064E-3</v>
      </c>
      <c r="N2692" s="7" t="e">
        <f>INDEX('2021 Certified EVM Plan'!G:G,MATCH(B2692,'2021 Certified EVM Plan'!E:E,0))</f>
        <v>#N/A</v>
      </c>
      <c r="O2692" s="7" t="e">
        <f>INDEX('2021 Certified EVM Plan'!M:M,MATCH(B2692,'2021 Certified EVM Plan'!E:E,0))</f>
        <v>#N/A</v>
      </c>
      <c r="P2692" s="7">
        <f t="shared" si="42"/>
        <v>1</v>
      </c>
      <c r="Q2692" s="26" t="e">
        <f>IF(INDEX('2021 Certified EVM Plan'!H:H,MATCH(B2692,'2021 Certified EVM Plan'!E:E,0))=1,M2692,#N/A)</f>
        <v>#N/A</v>
      </c>
      <c r="R2692" s="26" t="e">
        <f>IF(INDEX('2021 Certified EVM Plan'!J:J,MATCH(B2692,'2021 Certified EVM Plan'!E:E,0))=1,M2692,#N/A)</f>
        <v>#N/A</v>
      </c>
      <c r="S2692" s="26" t="e">
        <f>IF(INDEX('2021 Certified EVM Plan'!K:K,MATCH(B2692,'2021 Certified EVM Plan'!E:E,0))=1,M2692,#N/A)</f>
        <v>#N/A</v>
      </c>
    </row>
    <row r="2693" spans="1:19" x14ac:dyDescent="0.25">
      <c r="A2693" s="22" t="s">
        <v>2906</v>
      </c>
      <c r="B2693" s="22">
        <v>3120</v>
      </c>
      <c r="C2693" s="22">
        <v>7</v>
      </c>
      <c r="D2693" s="27">
        <v>1.89217862519755E-6</v>
      </c>
      <c r="E2693" s="22">
        <v>43201102</v>
      </c>
      <c r="F2693" s="22" t="s">
        <v>2941</v>
      </c>
      <c r="G2693" s="22" t="s">
        <v>3444</v>
      </c>
      <c r="H2693" s="22">
        <v>623.24085567636996</v>
      </c>
      <c r="I2693" s="24">
        <f>'EVM CPZ List'!$D2693*'EVM CPZ List'!$C2693</f>
        <v>1.3245250376382851E-5</v>
      </c>
      <c r="J2693" s="25">
        <f>INDEX('Pivot of Risk Data'!A:A,MATCH('EVM CPZ List'!$B2693,'Pivot of Risk Data'!B:B,0),1)</f>
        <v>2648</v>
      </c>
      <c r="K2693" s="22">
        <f>0.000621371*'EVM CPZ List'!$H2693</f>
        <v>0.38726379373248171</v>
      </c>
      <c r="L2693" s="22">
        <f>L2692+'EVM CPZ List'!$K2693</f>
        <v>25486.772788379873</v>
      </c>
      <c r="M2693" s="22">
        <f>M2692-'EVM CPZ List'!$I2693</f>
        <v>4.1819779094574233E-3</v>
      </c>
      <c r="N2693" s="7" t="e">
        <f>INDEX('2021 Certified EVM Plan'!G:G,MATCH(B2693,'2021 Certified EVM Plan'!E:E,0))</f>
        <v>#N/A</v>
      </c>
      <c r="O2693" s="7" t="e">
        <f>INDEX('2021 Certified EVM Plan'!M:M,MATCH(B2693,'2021 Certified EVM Plan'!E:E,0))</f>
        <v>#N/A</v>
      </c>
      <c r="P2693" s="7">
        <f t="shared" si="42"/>
        <v>1</v>
      </c>
      <c r="Q2693" s="26" t="e">
        <f>IF(INDEX('2021 Certified EVM Plan'!H:H,MATCH(B2693,'2021 Certified EVM Plan'!E:E,0))=1,M2693,#N/A)</f>
        <v>#N/A</v>
      </c>
      <c r="R2693" s="26" t="e">
        <f>IF(INDEX('2021 Certified EVM Plan'!J:J,MATCH(B2693,'2021 Certified EVM Plan'!E:E,0))=1,M2693,#N/A)</f>
        <v>#N/A</v>
      </c>
      <c r="S2693" s="26" t="e">
        <f>IF(INDEX('2021 Certified EVM Plan'!K:K,MATCH(B2693,'2021 Certified EVM Plan'!E:E,0))=1,M2693,#N/A)</f>
        <v>#N/A</v>
      </c>
    </row>
    <row r="2694" spans="1:19" x14ac:dyDescent="0.25">
      <c r="A2694" s="22" t="s">
        <v>964</v>
      </c>
      <c r="B2694" s="22">
        <v>7645</v>
      </c>
      <c r="C2694" s="22">
        <v>4</v>
      </c>
      <c r="D2694" s="27">
        <v>1.89051331641177E-6</v>
      </c>
      <c r="E2694" s="22">
        <v>42251101</v>
      </c>
      <c r="F2694" s="22" t="s">
        <v>1136</v>
      </c>
      <c r="G2694" s="22" t="s">
        <v>1524</v>
      </c>
      <c r="H2694" s="22">
        <v>1104.23571507356</v>
      </c>
      <c r="I2694" s="24">
        <f>'EVM CPZ List'!$D2694*'EVM CPZ List'!$C2694</f>
        <v>7.56205326564708E-6</v>
      </c>
      <c r="J2694" s="25">
        <f>INDEX('Pivot of Risk Data'!A:A,MATCH('EVM CPZ List'!$B2694,'Pivot of Risk Data'!B:B,0),1)</f>
        <v>2649</v>
      </c>
      <c r="K2694" s="22">
        <f>0.000621371*'EVM CPZ List'!$H2694</f>
        <v>0.68614005051097304</v>
      </c>
      <c r="L2694" s="22">
        <f>L2693+'EVM CPZ List'!$K2694</f>
        <v>25487.458928430384</v>
      </c>
      <c r="M2694" s="22">
        <f>M2693-'EVM CPZ List'!$I2694</f>
        <v>4.1744158561917762E-3</v>
      </c>
      <c r="N2694" s="7" t="e">
        <f>INDEX('2021 Certified EVM Plan'!G:G,MATCH(B2694,'2021 Certified EVM Plan'!E:E,0))</f>
        <v>#N/A</v>
      </c>
      <c r="O2694" s="7" t="e">
        <f>INDEX('2021 Certified EVM Plan'!M:M,MATCH(B2694,'2021 Certified EVM Plan'!E:E,0))</f>
        <v>#N/A</v>
      </c>
      <c r="P2694" s="7">
        <f t="shared" si="42"/>
        <v>1</v>
      </c>
      <c r="Q2694" s="26" t="e">
        <f>IF(INDEX('2021 Certified EVM Plan'!H:H,MATCH(B2694,'2021 Certified EVM Plan'!E:E,0))=1,M2694,#N/A)</f>
        <v>#N/A</v>
      </c>
      <c r="R2694" s="26" t="e">
        <f>IF(INDEX('2021 Certified EVM Plan'!J:J,MATCH(B2694,'2021 Certified EVM Plan'!E:E,0))=1,M2694,#N/A)</f>
        <v>#N/A</v>
      </c>
      <c r="S2694" s="26" t="e">
        <f>IF(INDEX('2021 Certified EVM Plan'!K:K,MATCH(B2694,'2021 Certified EVM Plan'!E:E,0))=1,M2694,#N/A)</f>
        <v>#N/A</v>
      </c>
    </row>
    <row r="2695" spans="1:19" x14ac:dyDescent="0.25">
      <c r="A2695" s="22" t="s">
        <v>2906</v>
      </c>
      <c r="B2695" s="22">
        <v>5759</v>
      </c>
      <c r="C2695" s="22">
        <v>61</v>
      </c>
      <c r="D2695" s="27">
        <v>1.8857821727396399E-6</v>
      </c>
      <c r="E2695" s="22">
        <v>24040403</v>
      </c>
      <c r="F2695" s="22" t="s">
        <v>3472</v>
      </c>
      <c r="G2695" s="22" t="s">
        <v>3473</v>
      </c>
      <c r="H2695" s="22">
        <v>6496.7788681970296</v>
      </c>
      <c r="I2695" s="24">
        <f>'EVM CPZ List'!$D2695*'EVM CPZ List'!$C2695</f>
        <v>1.1503271253711803E-4</v>
      </c>
      <c r="J2695" s="25">
        <f>INDEX('Pivot of Risk Data'!A:A,MATCH('EVM CPZ List'!$B2695,'Pivot of Risk Data'!B:B,0),1)</f>
        <v>2650</v>
      </c>
      <c r="K2695" s="22">
        <f>0.000621371*'EVM CPZ List'!$H2695</f>
        <v>4.0369099821104566</v>
      </c>
      <c r="L2695" s="22">
        <f>L2694+'EVM CPZ List'!$K2695</f>
        <v>25491.495838412495</v>
      </c>
      <c r="M2695" s="22">
        <f>M2694-'EVM CPZ List'!$I2695</f>
        <v>4.0593831436546582E-3</v>
      </c>
      <c r="N2695" s="7" t="e">
        <f>INDEX('2021 Certified EVM Plan'!G:G,MATCH(B2695,'2021 Certified EVM Plan'!E:E,0))</f>
        <v>#N/A</v>
      </c>
      <c r="O2695" s="7" t="e">
        <f>INDEX('2021 Certified EVM Plan'!M:M,MATCH(B2695,'2021 Certified EVM Plan'!E:E,0))</f>
        <v>#N/A</v>
      </c>
      <c r="P2695" s="7">
        <f t="shared" si="42"/>
        <v>1</v>
      </c>
      <c r="Q2695" s="26" t="e">
        <f>IF(INDEX('2021 Certified EVM Plan'!H:H,MATCH(B2695,'2021 Certified EVM Plan'!E:E,0))=1,M2695,#N/A)</f>
        <v>#N/A</v>
      </c>
      <c r="R2695" s="26" t="e">
        <f>IF(INDEX('2021 Certified EVM Plan'!J:J,MATCH(B2695,'2021 Certified EVM Plan'!E:E,0))=1,M2695,#N/A)</f>
        <v>#N/A</v>
      </c>
      <c r="S2695" s="26" t="e">
        <f>IF(INDEX('2021 Certified EVM Plan'!K:K,MATCH(B2695,'2021 Certified EVM Plan'!E:E,0))=1,M2695,#N/A)</f>
        <v>#N/A</v>
      </c>
    </row>
    <row r="2696" spans="1:19" x14ac:dyDescent="0.25">
      <c r="A2696" s="22" t="s">
        <v>2906</v>
      </c>
      <c r="B2696" s="22">
        <v>5120</v>
      </c>
      <c r="C2696" s="22">
        <v>52</v>
      </c>
      <c r="D2696" s="27">
        <v>1.8741879493644899E-6</v>
      </c>
      <c r="E2696" s="22">
        <v>13111109</v>
      </c>
      <c r="F2696" s="22" t="s">
        <v>3414</v>
      </c>
      <c r="G2696" s="22" t="s">
        <v>3415</v>
      </c>
      <c r="H2696" s="22">
        <v>7762.1288709844603</v>
      </c>
      <c r="I2696" s="24">
        <f>'EVM CPZ List'!$D2696*'EVM CPZ List'!$C2696</f>
        <v>9.745777336695347E-5</v>
      </c>
      <c r="J2696" s="25">
        <f>INDEX('Pivot of Risk Data'!A:A,MATCH('EVM CPZ List'!$B2696,'Pivot of Risk Data'!B:B,0),1)</f>
        <v>2651</v>
      </c>
      <c r="K2696" s="22">
        <f>0.000621371*'EVM CPZ List'!$H2696</f>
        <v>4.8231617786924854</v>
      </c>
      <c r="L2696" s="22">
        <f>L2695+'EVM CPZ List'!$K2696</f>
        <v>25496.319000191186</v>
      </c>
      <c r="M2696" s="22">
        <f>M2695-'EVM CPZ List'!$I2696</f>
        <v>3.9619253702877048E-3</v>
      </c>
      <c r="N2696" s="7" t="e">
        <f>INDEX('2021 Certified EVM Plan'!G:G,MATCH(B2696,'2021 Certified EVM Plan'!E:E,0))</f>
        <v>#N/A</v>
      </c>
      <c r="O2696" s="7" t="e">
        <f>INDEX('2021 Certified EVM Plan'!M:M,MATCH(B2696,'2021 Certified EVM Plan'!E:E,0))</f>
        <v>#N/A</v>
      </c>
      <c r="P2696" s="7">
        <f t="shared" si="42"/>
        <v>1</v>
      </c>
      <c r="Q2696" s="26" t="e">
        <f>IF(INDEX('2021 Certified EVM Plan'!H:H,MATCH(B2696,'2021 Certified EVM Plan'!E:E,0))=1,M2696,#N/A)</f>
        <v>#N/A</v>
      </c>
      <c r="R2696" s="26" t="e">
        <f>IF(INDEX('2021 Certified EVM Plan'!J:J,MATCH(B2696,'2021 Certified EVM Plan'!E:E,0))=1,M2696,#N/A)</f>
        <v>#N/A</v>
      </c>
      <c r="S2696" s="26" t="e">
        <f>IF(INDEX('2021 Certified EVM Plan'!K:K,MATCH(B2696,'2021 Certified EVM Plan'!E:E,0))=1,M2696,#N/A)</f>
        <v>#N/A</v>
      </c>
    </row>
    <row r="2697" spans="1:19" x14ac:dyDescent="0.25">
      <c r="A2697" s="22" t="s">
        <v>2195</v>
      </c>
      <c r="B2697" s="22">
        <v>9245</v>
      </c>
      <c r="C2697" s="22">
        <v>17</v>
      </c>
      <c r="D2697" s="27">
        <v>1.8692849913231301E-6</v>
      </c>
      <c r="E2697" s="22">
        <v>182371111</v>
      </c>
      <c r="F2697" s="22" t="s">
        <v>2467</v>
      </c>
      <c r="G2697" s="22" t="s">
        <v>2748</v>
      </c>
      <c r="H2697" s="22">
        <v>1964.6047399837</v>
      </c>
      <c r="I2697" s="24">
        <f>'EVM CPZ List'!$D2697*'EVM CPZ List'!$C2697</f>
        <v>3.1777844852493213E-5</v>
      </c>
      <c r="J2697" s="25">
        <f>INDEX('Pivot of Risk Data'!A:A,MATCH('EVM CPZ List'!$B2697,'Pivot of Risk Data'!B:B,0),1)</f>
        <v>2652</v>
      </c>
      <c r="K2697" s="22">
        <f>0.000621371*'EVM CPZ List'!$H2697</f>
        <v>1.2207484118884118</v>
      </c>
      <c r="L2697" s="22">
        <f>L2696+'EVM CPZ List'!$K2697</f>
        <v>25497.539748603074</v>
      </c>
      <c r="M2697" s="22">
        <f>M2696-'EVM CPZ List'!$I2697</f>
        <v>3.930147525435212E-3</v>
      </c>
      <c r="N2697" s="7" t="e">
        <f>INDEX('2021 Certified EVM Plan'!G:G,MATCH(B2697,'2021 Certified EVM Plan'!E:E,0))</f>
        <v>#N/A</v>
      </c>
      <c r="O2697" s="7" t="e">
        <f>INDEX('2021 Certified EVM Plan'!M:M,MATCH(B2697,'2021 Certified EVM Plan'!E:E,0))</f>
        <v>#N/A</v>
      </c>
      <c r="P2697" s="7">
        <f t="shared" si="42"/>
        <v>1</v>
      </c>
      <c r="Q2697" s="26" t="e">
        <f>IF(INDEX('2021 Certified EVM Plan'!H:H,MATCH(B2697,'2021 Certified EVM Plan'!E:E,0))=1,M2697,#N/A)</f>
        <v>#N/A</v>
      </c>
      <c r="R2697" s="26" t="e">
        <f>IF(INDEX('2021 Certified EVM Plan'!J:J,MATCH(B2697,'2021 Certified EVM Plan'!E:E,0))=1,M2697,#N/A)</f>
        <v>#N/A</v>
      </c>
      <c r="S2697" s="26" t="e">
        <f>IF(INDEX('2021 Certified EVM Plan'!K:K,MATCH(B2697,'2021 Certified EVM Plan'!E:E,0))=1,M2697,#N/A)</f>
        <v>#N/A</v>
      </c>
    </row>
    <row r="2698" spans="1:19" x14ac:dyDescent="0.25">
      <c r="A2698" s="22" t="s">
        <v>2906</v>
      </c>
      <c r="B2698" s="22">
        <v>5517</v>
      </c>
      <c r="C2698" s="22">
        <v>7</v>
      </c>
      <c r="D2698" s="27">
        <v>1.86750816862756E-6</v>
      </c>
      <c r="E2698" s="22">
        <v>12690401</v>
      </c>
      <c r="F2698" s="22" t="s">
        <v>3306</v>
      </c>
      <c r="G2698" s="22" t="s">
        <v>3307</v>
      </c>
      <c r="H2698" s="22">
        <v>996.03721632382997</v>
      </c>
      <c r="I2698" s="24">
        <f>'EVM CPZ List'!$D2698*'EVM CPZ List'!$C2698</f>
        <v>1.307255718039292E-5</v>
      </c>
      <c r="J2698" s="25">
        <f>INDEX('Pivot of Risk Data'!A:A,MATCH('EVM CPZ List'!$B2698,'Pivot of Risk Data'!B:B,0),1)</f>
        <v>2653</v>
      </c>
      <c r="K2698" s="22">
        <f>0.000621371*'EVM CPZ List'!$H2698</f>
        <v>0.61890864114435451</v>
      </c>
      <c r="L2698" s="22">
        <f>L2697+'EVM CPZ List'!$K2698</f>
        <v>25498.158657244217</v>
      </c>
      <c r="M2698" s="22">
        <f>M2697-'EVM CPZ List'!$I2698</f>
        <v>3.9170749682548188E-3</v>
      </c>
      <c r="N2698" s="7" t="e">
        <f>INDEX('2021 Certified EVM Plan'!G:G,MATCH(B2698,'2021 Certified EVM Plan'!E:E,0))</f>
        <v>#N/A</v>
      </c>
      <c r="O2698" s="7" t="e">
        <f>INDEX('2021 Certified EVM Plan'!M:M,MATCH(B2698,'2021 Certified EVM Plan'!E:E,0))</f>
        <v>#N/A</v>
      </c>
      <c r="P2698" s="7">
        <f t="shared" si="42"/>
        <v>1</v>
      </c>
      <c r="Q2698" s="26" t="e">
        <f>IF(INDEX('2021 Certified EVM Plan'!H:H,MATCH(B2698,'2021 Certified EVM Plan'!E:E,0))=1,M2698,#N/A)</f>
        <v>#N/A</v>
      </c>
      <c r="R2698" s="26" t="e">
        <f>IF(INDEX('2021 Certified EVM Plan'!J:J,MATCH(B2698,'2021 Certified EVM Plan'!E:E,0))=1,M2698,#N/A)</f>
        <v>#N/A</v>
      </c>
      <c r="S2698" s="26" t="e">
        <f>IF(INDEX('2021 Certified EVM Plan'!K:K,MATCH(B2698,'2021 Certified EVM Plan'!E:E,0))=1,M2698,#N/A)</f>
        <v>#N/A</v>
      </c>
    </row>
    <row r="2699" spans="1:19" x14ac:dyDescent="0.25">
      <c r="A2699" s="22" t="s">
        <v>2906</v>
      </c>
      <c r="B2699" s="22">
        <v>4662</v>
      </c>
      <c r="C2699" s="22">
        <v>8</v>
      </c>
      <c r="D2699" s="27">
        <v>1.8545168390797799E-6</v>
      </c>
      <c r="E2699" s="22">
        <v>42031125</v>
      </c>
      <c r="F2699" s="22" t="s">
        <v>3068</v>
      </c>
      <c r="G2699" s="22" t="s">
        <v>3402</v>
      </c>
      <c r="H2699" s="22">
        <v>831.76024564071702</v>
      </c>
      <c r="I2699" s="24">
        <f>'EVM CPZ List'!$D2699*'EVM CPZ List'!$C2699</f>
        <v>1.4836134712638239E-5</v>
      </c>
      <c r="J2699" s="25">
        <f>INDEX('Pivot of Risk Data'!A:A,MATCH('EVM CPZ List'!$B2699,'Pivot of Risk Data'!B:B,0),1)</f>
        <v>2654</v>
      </c>
      <c r="K2699" s="22">
        <f>0.000621371*'EVM CPZ List'!$H2699</f>
        <v>0.51683169559401798</v>
      </c>
      <c r="L2699" s="22">
        <f>L2698+'EVM CPZ List'!$K2699</f>
        <v>25498.675488939811</v>
      </c>
      <c r="M2699" s="22">
        <f>M2698-'EVM CPZ List'!$I2699</f>
        <v>3.9022388335421803E-3</v>
      </c>
      <c r="N2699" s="7" t="e">
        <f>INDEX('2021 Certified EVM Plan'!G:G,MATCH(B2699,'2021 Certified EVM Plan'!E:E,0))</f>
        <v>#N/A</v>
      </c>
      <c r="O2699" s="7" t="e">
        <f>INDEX('2021 Certified EVM Plan'!M:M,MATCH(B2699,'2021 Certified EVM Plan'!E:E,0))</f>
        <v>#N/A</v>
      </c>
      <c r="P2699" s="7">
        <f t="shared" si="42"/>
        <v>1</v>
      </c>
      <c r="Q2699" s="26" t="e">
        <f>IF(INDEX('2021 Certified EVM Plan'!H:H,MATCH(B2699,'2021 Certified EVM Plan'!E:E,0))=1,M2699,#N/A)</f>
        <v>#N/A</v>
      </c>
      <c r="R2699" s="26" t="e">
        <f>IF(INDEX('2021 Certified EVM Plan'!J:J,MATCH(B2699,'2021 Certified EVM Plan'!E:E,0))=1,M2699,#N/A)</f>
        <v>#N/A</v>
      </c>
      <c r="S2699" s="26" t="e">
        <f>IF(INDEX('2021 Certified EVM Plan'!K:K,MATCH(B2699,'2021 Certified EVM Plan'!E:E,0))=1,M2699,#N/A)</f>
        <v>#N/A</v>
      </c>
    </row>
    <row r="2700" spans="1:19" x14ac:dyDescent="0.25">
      <c r="A2700" s="22" t="s">
        <v>2195</v>
      </c>
      <c r="B2700" s="22">
        <v>249</v>
      </c>
      <c r="C2700" s="22">
        <v>35</v>
      </c>
      <c r="D2700" s="27">
        <v>1.8475060320624301E-6</v>
      </c>
      <c r="E2700" s="22">
        <v>83431116</v>
      </c>
      <c r="F2700" s="22" t="s">
        <v>2672</v>
      </c>
      <c r="G2700" s="22" t="s">
        <v>2827</v>
      </c>
      <c r="H2700" s="22">
        <v>4776.7232703209702</v>
      </c>
      <c r="I2700" s="24">
        <f>'EVM CPZ List'!$D2700*'EVM CPZ List'!$C2700</f>
        <v>6.4662711122185048E-5</v>
      </c>
      <c r="J2700" s="25">
        <f>INDEX('Pivot of Risk Data'!A:A,MATCH('EVM CPZ List'!$B2700,'Pivot of Risk Data'!B:B,0),1)</f>
        <v>2655</v>
      </c>
      <c r="K2700" s="22">
        <f>0.000621371*'EVM CPZ List'!$H2700</f>
        <v>2.9681173152026115</v>
      </c>
      <c r="L2700" s="22">
        <f>L2699+'EVM CPZ List'!$K2700</f>
        <v>25501.643606255013</v>
      </c>
      <c r="M2700" s="22">
        <f>M2699-'EVM CPZ List'!$I2700</f>
        <v>3.8375761224199952E-3</v>
      </c>
      <c r="N2700" s="7" t="e">
        <f>INDEX('2021 Certified EVM Plan'!G:G,MATCH(B2700,'2021 Certified EVM Plan'!E:E,0))</f>
        <v>#N/A</v>
      </c>
      <c r="O2700" s="7" t="e">
        <f>INDEX('2021 Certified EVM Plan'!M:M,MATCH(B2700,'2021 Certified EVM Plan'!E:E,0))</f>
        <v>#N/A</v>
      </c>
      <c r="P2700" s="7">
        <f t="shared" si="42"/>
        <v>1</v>
      </c>
      <c r="Q2700" s="26" t="e">
        <f>IF(INDEX('2021 Certified EVM Plan'!H:H,MATCH(B2700,'2021 Certified EVM Plan'!E:E,0))=1,M2700,#N/A)</f>
        <v>#N/A</v>
      </c>
      <c r="R2700" s="26" t="e">
        <f>IF(INDEX('2021 Certified EVM Plan'!J:J,MATCH(B2700,'2021 Certified EVM Plan'!E:E,0))=1,M2700,#N/A)</f>
        <v>#N/A</v>
      </c>
      <c r="S2700" s="26" t="e">
        <f>IF(INDEX('2021 Certified EVM Plan'!K:K,MATCH(B2700,'2021 Certified EVM Plan'!E:E,0))=1,M2700,#N/A)</f>
        <v>#N/A</v>
      </c>
    </row>
    <row r="2701" spans="1:19" x14ac:dyDescent="0.25">
      <c r="A2701" s="22" t="s">
        <v>2906</v>
      </c>
      <c r="B2701" s="22">
        <v>613</v>
      </c>
      <c r="C2701" s="22">
        <v>70</v>
      </c>
      <c r="D2701" s="27">
        <v>1.8447362620162799E-6</v>
      </c>
      <c r="E2701" s="22">
        <v>14161101</v>
      </c>
      <c r="F2701" s="22" t="s">
        <v>2991</v>
      </c>
      <c r="G2701" s="22" t="s">
        <v>3180</v>
      </c>
      <c r="H2701" s="22">
        <v>6929.1359296478704</v>
      </c>
      <c r="I2701" s="24">
        <f>'EVM CPZ List'!$D2701*'EVM CPZ List'!$C2701</f>
        <v>1.2913153834113959E-4</v>
      </c>
      <c r="J2701" s="25">
        <f>INDEX('Pivot of Risk Data'!A:A,MATCH('EVM CPZ List'!$B2701,'Pivot of Risk Data'!B:B,0),1)</f>
        <v>2656</v>
      </c>
      <c r="K2701" s="22">
        <f>0.000621371*'EVM CPZ List'!$H2701</f>
        <v>4.3055641217412273</v>
      </c>
      <c r="L2701" s="22">
        <f>L2700+'EVM CPZ List'!$K2701</f>
        <v>25505.949170376753</v>
      </c>
      <c r="M2701" s="22">
        <f>M2700-'EVM CPZ List'!$I2701</f>
        <v>3.7084445840788556E-3</v>
      </c>
      <c r="N2701" s="7" t="e">
        <f>INDEX('2021 Certified EVM Plan'!G:G,MATCH(B2701,'2021 Certified EVM Plan'!E:E,0))</f>
        <v>#N/A</v>
      </c>
      <c r="O2701" s="7" t="e">
        <f>INDEX('2021 Certified EVM Plan'!M:M,MATCH(B2701,'2021 Certified EVM Plan'!E:E,0))</f>
        <v>#N/A</v>
      </c>
      <c r="P2701" s="7">
        <f t="shared" si="42"/>
        <v>1</v>
      </c>
      <c r="Q2701" s="26" t="e">
        <f>IF(INDEX('2021 Certified EVM Plan'!H:H,MATCH(B2701,'2021 Certified EVM Plan'!E:E,0))=1,M2701,#N/A)</f>
        <v>#N/A</v>
      </c>
      <c r="R2701" s="26" t="e">
        <f>IF(INDEX('2021 Certified EVM Plan'!J:J,MATCH(B2701,'2021 Certified EVM Plan'!E:E,0))=1,M2701,#N/A)</f>
        <v>#N/A</v>
      </c>
      <c r="S2701" s="26" t="e">
        <f>IF(INDEX('2021 Certified EVM Plan'!K:K,MATCH(B2701,'2021 Certified EVM Plan'!E:E,0))=1,M2701,#N/A)</f>
        <v>#N/A</v>
      </c>
    </row>
    <row r="2702" spans="1:19" x14ac:dyDescent="0.25">
      <c r="A2702" s="22" t="s">
        <v>2195</v>
      </c>
      <c r="B2702" s="22">
        <v>4984</v>
      </c>
      <c r="C2702" s="22">
        <v>6</v>
      </c>
      <c r="D2702" s="27">
        <v>1.8307850012195899E-6</v>
      </c>
      <c r="E2702" s="22">
        <v>183011101</v>
      </c>
      <c r="F2702" s="22" t="s">
        <v>2371</v>
      </c>
      <c r="G2702" s="22" t="s">
        <v>2803</v>
      </c>
      <c r="H2702" s="22">
        <v>3169.5643475163001</v>
      </c>
      <c r="I2702" s="24">
        <f>'EVM CPZ List'!$D2702*'EVM CPZ List'!$C2702</f>
        <v>1.0984710007317539E-5</v>
      </c>
      <c r="J2702" s="25">
        <f>INDEX('Pivot of Risk Data'!A:A,MATCH('EVM CPZ List'!$B2702,'Pivot of Risk Data'!B:B,0),1)</f>
        <v>2657</v>
      </c>
      <c r="K2702" s="22">
        <f>0.000621371*'EVM CPZ List'!$H2702</f>
        <v>1.969475368180551</v>
      </c>
      <c r="L2702" s="22">
        <f>L2701+'EVM CPZ List'!$K2702</f>
        <v>25507.918645744932</v>
      </c>
      <c r="M2702" s="22">
        <f>M2701-'EVM CPZ List'!$I2702</f>
        <v>3.697459874071538E-3</v>
      </c>
      <c r="N2702" s="7" t="e">
        <f>INDEX('2021 Certified EVM Plan'!G:G,MATCH(B2702,'2021 Certified EVM Plan'!E:E,0))</f>
        <v>#N/A</v>
      </c>
      <c r="O2702" s="7" t="e">
        <f>INDEX('2021 Certified EVM Plan'!M:M,MATCH(B2702,'2021 Certified EVM Plan'!E:E,0))</f>
        <v>#N/A</v>
      </c>
      <c r="P2702" s="7">
        <f t="shared" si="42"/>
        <v>1</v>
      </c>
      <c r="Q2702" s="26" t="e">
        <f>IF(INDEX('2021 Certified EVM Plan'!H:H,MATCH(B2702,'2021 Certified EVM Plan'!E:E,0))=1,M2702,#N/A)</f>
        <v>#N/A</v>
      </c>
      <c r="R2702" s="26" t="e">
        <f>IF(INDEX('2021 Certified EVM Plan'!J:J,MATCH(B2702,'2021 Certified EVM Plan'!E:E,0))=1,M2702,#N/A)</f>
        <v>#N/A</v>
      </c>
      <c r="S2702" s="26" t="e">
        <f>IF(INDEX('2021 Certified EVM Plan'!K:K,MATCH(B2702,'2021 Certified EVM Plan'!E:E,0))=1,M2702,#N/A)</f>
        <v>#N/A</v>
      </c>
    </row>
    <row r="2703" spans="1:19" x14ac:dyDescent="0.25">
      <c r="A2703" s="22" t="s">
        <v>2906</v>
      </c>
      <c r="B2703" s="22">
        <v>5085</v>
      </c>
      <c r="C2703" s="22">
        <v>7</v>
      </c>
      <c r="D2703" s="27">
        <v>1.8273143609505599E-6</v>
      </c>
      <c r="E2703" s="22">
        <v>42481103</v>
      </c>
      <c r="F2703" s="22" t="s">
        <v>3548</v>
      </c>
      <c r="G2703" s="22" t="s">
        <v>3549</v>
      </c>
      <c r="H2703" s="22">
        <v>849.079823461655</v>
      </c>
      <c r="I2703" s="24">
        <f>'EVM CPZ List'!$D2703*'EVM CPZ List'!$C2703</f>
        <v>1.279120052665392E-5</v>
      </c>
      <c r="J2703" s="25">
        <f>INDEX('Pivot of Risk Data'!A:A,MATCH('EVM CPZ List'!$B2703,'Pivot of Risk Data'!B:B,0),1)</f>
        <v>2658</v>
      </c>
      <c r="K2703" s="22">
        <f>0.000621371*'EVM CPZ List'!$H2703</f>
        <v>0.52759357898419201</v>
      </c>
      <c r="L2703" s="22">
        <f>L2702+'EVM CPZ List'!$K2703</f>
        <v>25508.446239323916</v>
      </c>
      <c r="M2703" s="22">
        <f>M2702-'EVM CPZ List'!$I2703</f>
        <v>3.6846686735448842E-3</v>
      </c>
      <c r="N2703" s="7" t="e">
        <f>INDEX('2021 Certified EVM Plan'!G:G,MATCH(B2703,'2021 Certified EVM Plan'!E:E,0))</f>
        <v>#N/A</v>
      </c>
      <c r="O2703" s="7" t="e">
        <f>INDEX('2021 Certified EVM Plan'!M:M,MATCH(B2703,'2021 Certified EVM Plan'!E:E,0))</f>
        <v>#N/A</v>
      </c>
      <c r="P2703" s="7">
        <f t="shared" si="42"/>
        <v>1</v>
      </c>
      <c r="Q2703" s="26" t="e">
        <f>IF(INDEX('2021 Certified EVM Plan'!H:H,MATCH(B2703,'2021 Certified EVM Plan'!E:E,0))=1,M2703,#N/A)</f>
        <v>#N/A</v>
      </c>
      <c r="R2703" s="26" t="e">
        <f>IF(INDEX('2021 Certified EVM Plan'!J:J,MATCH(B2703,'2021 Certified EVM Plan'!E:E,0))=1,M2703,#N/A)</f>
        <v>#N/A</v>
      </c>
      <c r="S2703" s="26" t="e">
        <f>IF(INDEX('2021 Certified EVM Plan'!K:K,MATCH(B2703,'2021 Certified EVM Plan'!E:E,0))=1,M2703,#N/A)</f>
        <v>#N/A</v>
      </c>
    </row>
    <row r="2704" spans="1:19" x14ac:dyDescent="0.25">
      <c r="A2704" s="22" t="s">
        <v>2195</v>
      </c>
      <c r="B2704" s="22">
        <v>695</v>
      </c>
      <c r="C2704" s="22">
        <v>26</v>
      </c>
      <c r="D2704" s="27">
        <v>1.82526514212731E-6</v>
      </c>
      <c r="E2704" s="22">
        <v>182222104</v>
      </c>
      <c r="F2704" s="22" t="s">
        <v>2448</v>
      </c>
      <c r="G2704" s="22" t="s">
        <v>2531</v>
      </c>
      <c r="H2704" s="22">
        <v>4362.4600629032502</v>
      </c>
      <c r="I2704" s="24">
        <f>'EVM CPZ List'!$D2704*'EVM CPZ List'!$C2704</f>
        <v>4.7456893695310058E-5</v>
      </c>
      <c r="J2704" s="25">
        <f>INDEX('Pivot of Risk Data'!A:A,MATCH('EVM CPZ List'!$B2704,'Pivot of Risk Data'!B:B,0),1)</f>
        <v>2659</v>
      </c>
      <c r="K2704" s="22">
        <f>0.000621371*'EVM CPZ List'!$H2704</f>
        <v>2.7107061717462555</v>
      </c>
      <c r="L2704" s="22">
        <f>L2703+'EVM CPZ List'!$K2704</f>
        <v>25511.156945495663</v>
      </c>
      <c r="M2704" s="22">
        <f>M2703-'EVM CPZ List'!$I2704</f>
        <v>3.6372117798495742E-3</v>
      </c>
      <c r="N2704" s="7" t="e">
        <f>INDEX('2021 Certified EVM Plan'!G:G,MATCH(B2704,'2021 Certified EVM Plan'!E:E,0))</f>
        <v>#N/A</v>
      </c>
      <c r="O2704" s="7" t="e">
        <f>INDEX('2021 Certified EVM Plan'!M:M,MATCH(B2704,'2021 Certified EVM Plan'!E:E,0))</f>
        <v>#N/A</v>
      </c>
      <c r="P2704" s="7">
        <f t="shared" si="42"/>
        <v>1</v>
      </c>
      <c r="Q2704" s="26" t="e">
        <f>IF(INDEX('2021 Certified EVM Plan'!H:H,MATCH(B2704,'2021 Certified EVM Plan'!E:E,0))=1,M2704,#N/A)</f>
        <v>#N/A</v>
      </c>
      <c r="R2704" s="26" t="e">
        <f>IF(INDEX('2021 Certified EVM Plan'!J:J,MATCH(B2704,'2021 Certified EVM Plan'!E:E,0))=1,M2704,#N/A)</f>
        <v>#N/A</v>
      </c>
      <c r="S2704" s="26" t="e">
        <f>IF(INDEX('2021 Certified EVM Plan'!K:K,MATCH(B2704,'2021 Certified EVM Plan'!E:E,0))=1,M2704,#N/A)</f>
        <v>#N/A</v>
      </c>
    </row>
    <row r="2705" spans="1:19" x14ac:dyDescent="0.25">
      <c r="A2705" s="22" t="s">
        <v>2195</v>
      </c>
      <c r="B2705" s="22">
        <v>6876</v>
      </c>
      <c r="C2705" s="22">
        <v>19</v>
      </c>
      <c r="D2705" s="27">
        <v>1.8170310301935699E-6</v>
      </c>
      <c r="E2705" s="22">
        <v>182852201</v>
      </c>
      <c r="F2705" s="22" t="s">
        <v>2548</v>
      </c>
      <c r="G2705" s="22" t="s">
        <v>2549</v>
      </c>
      <c r="H2705" s="22">
        <v>8158.9016209266902</v>
      </c>
      <c r="I2705" s="24">
        <f>'EVM CPZ List'!$D2705*'EVM CPZ List'!$C2705</f>
        <v>3.452358957367783E-5</v>
      </c>
      <c r="J2705" s="25">
        <f>INDEX('Pivot of Risk Data'!A:A,MATCH('EVM CPZ List'!$B2705,'Pivot of Risk Data'!B:B,0),1)</f>
        <v>2660</v>
      </c>
      <c r="K2705" s="22">
        <f>0.000621371*'EVM CPZ List'!$H2705</f>
        <v>5.0697048590968388</v>
      </c>
      <c r="L2705" s="22">
        <f>L2704+'EVM CPZ List'!$K2705</f>
        <v>25516.226650354758</v>
      </c>
      <c r="M2705" s="22">
        <f>M2704-'EVM CPZ List'!$I2705</f>
        <v>3.6026881902758963E-3</v>
      </c>
      <c r="N2705" s="7" t="e">
        <f>INDEX('2021 Certified EVM Plan'!G:G,MATCH(B2705,'2021 Certified EVM Plan'!E:E,0))</f>
        <v>#N/A</v>
      </c>
      <c r="O2705" s="7" t="e">
        <f>INDEX('2021 Certified EVM Plan'!M:M,MATCH(B2705,'2021 Certified EVM Plan'!E:E,0))</f>
        <v>#N/A</v>
      </c>
      <c r="P2705" s="7">
        <f t="shared" si="42"/>
        <v>1</v>
      </c>
      <c r="Q2705" s="26" t="e">
        <f>IF(INDEX('2021 Certified EVM Plan'!H:H,MATCH(B2705,'2021 Certified EVM Plan'!E:E,0))=1,M2705,#N/A)</f>
        <v>#N/A</v>
      </c>
      <c r="R2705" s="26" t="e">
        <f>IF(INDEX('2021 Certified EVM Plan'!J:J,MATCH(B2705,'2021 Certified EVM Plan'!E:E,0))=1,M2705,#N/A)</f>
        <v>#N/A</v>
      </c>
      <c r="S2705" s="26" t="e">
        <f>IF(INDEX('2021 Certified EVM Plan'!K:K,MATCH(B2705,'2021 Certified EVM Plan'!E:E,0))=1,M2705,#N/A)</f>
        <v>#N/A</v>
      </c>
    </row>
    <row r="2706" spans="1:19" x14ac:dyDescent="0.25">
      <c r="A2706" s="22" t="s">
        <v>2195</v>
      </c>
      <c r="B2706" s="22">
        <v>3662</v>
      </c>
      <c r="C2706" s="22">
        <v>3</v>
      </c>
      <c r="D2706" s="27">
        <v>1.8083841812634499E-6</v>
      </c>
      <c r="E2706" s="22">
        <v>183031101</v>
      </c>
      <c r="F2706" s="22" t="s">
        <v>2711</v>
      </c>
      <c r="G2706" s="22" t="s">
        <v>2712</v>
      </c>
      <c r="H2706" s="22">
        <v>16759.4337279229</v>
      </c>
      <c r="I2706" s="24">
        <f>'EVM CPZ List'!$D2706*'EVM CPZ List'!$C2706</f>
        <v>5.42515254379035E-6</v>
      </c>
      <c r="J2706" s="25">
        <f>INDEX('Pivot of Risk Data'!A:A,MATCH('EVM CPZ List'!$B2706,'Pivot of Risk Data'!B:B,0),1)</f>
        <v>2661</v>
      </c>
      <c r="K2706" s="22">
        <f>0.000621371*'EVM CPZ List'!$H2706</f>
        <v>10.41382609495318</v>
      </c>
      <c r="L2706" s="22">
        <f>L2705+'EVM CPZ List'!$K2706</f>
        <v>25526.640476449713</v>
      </c>
      <c r="M2706" s="22">
        <f>M2705-'EVM CPZ List'!$I2706</f>
        <v>3.5972630377321059E-3</v>
      </c>
      <c r="N2706" s="7" t="e">
        <f>INDEX('2021 Certified EVM Plan'!G:G,MATCH(B2706,'2021 Certified EVM Plan'!E:E,0))</f>
        <v>#N/A</v>
      </c>
      <c r="O2706" s="7" t="e">
        <f>INDEX('2021 Certified EVM Plan'!M:M,MATCH(B2706,'2021 Certified EVM Plan'!E:E,0))</f>
        <v>#N/A</v>
      </c>
      <c r="P2706" s="7">
        <f t="shared" si="42"/>
        <v>1</v>
      </c>
      <c r="Q2706" s="26" t="e">
        <f>IF(INDEX('2021 Certified EVM Plan'!H:H,MATCH(B2706,'2021 Certified EVM Plan'!E:E,0))=1,M2706,#N/A)</f>
        <v>#N/A</v>
      </c>
      <c r="R2706" s="26" t="e">
        <f>IF(INDEX('2021 Certified EVM Plan'!J:J,MATCH(B2706,'2021 Certified EVM Plan'!E:E,0))=1,M2706,#N/A)</f>
        <v>#N/A</v>
      </c>
      <c r="S2706" s="26" t="e">
        <f>IF(INDEX('2021 Certified EVM Plan'!K:K,MATCH(B2706,'2021 Certified EVM Plan'!E:E,0))=1,M2706,#N/A)</f>
        <v>#N/A</v>
      </c>
    </row>
    <row r="2707" spans="1:19" x14ac:dyDescent="0.25">
      <c r="A2707" s="22" t="s">
        <v>2906</v>
      </c>
      <c r="B2707" s="22">
        <v>645</v>
      </c>
      <c r="C2707" s="22">
        <v>16</v>
      </c>
      <c r="D2707" s="27">
        <v>1.7973976886161E-6</v>
      </c>
      <c r="E2707" s="22">
        <v>12091102</v>
      </c>
      <c r="F2707" s="22" t="s">
        <v>3426</v>
      </c>
      <c r="G2707" s="22" t="s">
        <v>3459</v>
      </c>
      <c r="H2707" s="22">
        <v>1754.2397880349099</v>
      </c>
      <c r="I2707" s="24">
        <f>'EVM CPZ List'!$D2707*'EVM CPZ List'!$C2707</f>
        <v>2.87583630178576E-5</v>
      </c>
      <c r="J2707" s="25">
        <f>INDEX('Pivot of Risk Data'!A:A,MATCH('EVM CPZ List'!$B2707,'Pivot of Risk Data'!B:B,0),1)</f>
        <v>2662</v>
      </c>
      <c r="K2707" s="22">
        <f>0.000621371*'EVM CPZ List'!$H2707</f>
        <v>1.09003373133104</v>
      </c>
      <c r="L2707" s="22">
        <f>L2706+'EVM CPZ List'!$K2707</f>
        <v>25527.730510181045</v>
      </c>
      <c r="M2707" s="22">
        <f>M2706-'EVM CPZ List'!$I2707</f>
        <v>3.5685046747142481E-3</v>
      </c>
      <c r="N2707" s="7" t="e">
        <f>INDEX('2021 Certified EVM Plan'!G:G,MATCH(B2707,'2021 Certified EVM Plan'!E:E,0))</f>
        <v>#N/A</v>
      </c>
      <c r="O2707" s="7" t="e">
        <f>INDEX('2021 Certified EVM Plan'!M:M,MATCH(B2707,'2021 Certified EVM Plan'!E:E,0))</f>
        <v>#N/A</v>
      </c>
      <c r="P2707" s="7">
        <f t="shared" si="42"/>
        <v>1</v>
      </c>
      <c r="Q2707" s="26" t="e">
        <f>IF(INDEX('2021 Certified EVM Plan'!H:H,MATCH(B2707,'2021 Certified EVM Plan'!E:E,0))=1,M2707,#N/A)</f>
        <v>#N/A</v>
      </c>
      <c r="R2707" s="26" t="e">
        <f>IF(INDEX('2021 Certified EVM Plan'!J:J,MATCH(B2707,'2021 Certified EVM Plan'!E:E,0))=1,M2707,#N/A)</f>
        <v>#N/A</v>
      </c>
      <c r="S2707" s="26" t="e">
        <f>IF(INDEX('2021 Certified EVM Plan'!K:K,MATCH(B2707,'2021 Certified EVM Plan'!E:E,0))=1,M2707,#N/A)</f>
        <v>#N/A</v>
      </c>
    </row>
    <row r="2708" spans="1:19" x14ac:dyDescent="0.25">
      <c r="A2708" s="22" t="s">
        <v>2906</v>
      </c>
      <c r="B2708" s="22">
        <v>2509</v>
      </c>
      <c r="C2708" s="22">
        <v>5</v>
      </c>
      <c r="D2708" s="27">
        <v>1.78222892299728E-6</v>
      </c>
      <c r="E2708" s="22">
        <v>14091101</v>
      </c>
      <c r="F2708" s="22" t="s">
        <v>3364</v>
      </c>
      <c r="G2708" s="22" t="s">
        <v>3365</v>
      </c>
      <c r="H2708" s="22">
        <v>232.960434193282</v>
      </c>
      <c r="I2708" s="24">
        <f>'EVM CPZ List'!$D2708*'EVM CPZ List'!$C2708</f>
        <v>8.9111446149863999E-6</v>
      </c>
      <c r="J2708" s="25">
        <f>INDEX('Pivot of Risk Data'!A:A,MATCH('EVM CPZ List'!$B2708,'Pivot of Risk Data'!B:B,0),1)</f>
        <v>2663</v>
      </c>
      <c r="K2708" s="22">
        <f>0.000621371*'EVM CPZ List'!$H2708</f>
        <v>0.14475485795511384</v>
      </c>
      <c r="L2708" s="22">
        <f>L2707+'EVM CPZ List'!$K2708</f>
        <v>25527.875265039002</v>
      </c>
      <c r="M2708" s="22">
        <f>M2707-'EVM CPZ List'!$I2708</f>
        <v>3.5595935300992616E-3</v>
      </c>
      <c r="N2708" s="7" t="e">
        <f>INDEX('2021 Certified EVM Plan'!G:G,MATCH(B2708,'2021 Certified EVM Plan'!E:E,0))</f>
        <v>#N/A</v>
      </c>
      <c r="O2708" s="7" t="e">
        <f>INDEX('2021 Certified EVM Plan'!M:M,MATCH(B2708,'2021 Certified EVM Plan'!E:E,0))</f>
        <v>#N/A</v>
      </c>
      <c r="P2708" s="7">
        <f t="shared" si="42"/>
        <v>1</v>
      </c>
      <c r="Q2708" s="26" t="e">
        <f>IF(INDEX('2021 Certified EVM Plan'!H:H,MATCH(B2708,'2021 Certified EVM Plan'!E:E,0))=1,M2708,#N/A)</f>
        <v>#N/A</v>
      </c>
      <c r="R2708" s="26" t="e">
        <f>IF(INDEX('2021 Certified EVM Plan'!J:J,MATCH(B2708,'2021 Certified EVM Plan'!E:E,0))=1,M2708,#N/A)</f>
        <v>#N/A</v>
      </c>
      <c r="S2708" s="26" t="e">
        <f>IF(INDEX('2021 Certified EVM Plan'!K:K,MATCH(B2708,'2021 Certified EVM Plan'!E:E,0))=1,M2708,#N/A)</f>
        <v>#N/A</v>
      </c>
    </row>
    <row r="2709" spans="1:19" x14ac:dyDescent="0.25">
      <c r="A2709" s="22" t="s">
        <v>2906</v>
      </c>
      <c r="B2709" s="22">
        <v>3426</v>
      </c>
      <c r="C2709" s="22">
        <v>28</v>
      </c>
      <c r="D2709" s="27">
        <v>1.7774447703985901E-6</v>
      </c>
      <c r="E2709" s="22">
        <v>24251104</v>
      </c>
      <c r="F2709" s="22" t="s">
        <v>3058</v>
      </c>
      <c r="G2709" s="22" t="s">
        <v>3478</v>
      </c>
      <c r="H2709" s="22">
        <v>3145.1983234568102</v>
      </c>
      <c r="I2709" s="24">
        <f>'EVM CPZ List'!$D2709*'EVM CPZ List'!$C2709</f>
        <v>4.9768453571160524E-5</v>
      </c>
      <c r="J2709" s="25">
        <f>INDEX('Pivot of Risk Data'!A:A,MATCH('EVM CPZ List'!$B2709,'Pivot of Risk Data'!B:B,0),1)</f>
        <v>2664</v>
      </c>
      <c r="K2709" s="22">
        <f>0.000621371*'EVM CPZ List'!$H2709</f>
        <v>1.9543350274446816</v>
      </c>
      <c r="L2709" s="22">
        <f>L2708+'EVM CPZ List'!$K2709</f>
        <v>25529.829600066445</v>
      </c>
      <c r="M2709" s="22">
        <f>M2708-'EVM CPZ List'!$I2709</f>
        <v>3.509825076528101E-3</v>
      </c>
      <c r="N2709" s="7" t="e">
        <f>INDEX('2021 Certified EVM Plan'!G:G,MATCH(B2709,'2021 Certified EVM Plan'!E:E,0))</f>
        <v>#N/A</v>
      </c>
      <c r="O2709" s="7" t="e">
        <f>INDEX('2021 Certified EVM Plan'!M:M,MATCH(B2709,'2021 Certified EVM Plan'!E:E,0))</f>
        <v>#N/A</v>
      </c>
      <c r="P2709" s="7">
        <f t="shared" si="42"/>
        <v>1</v>
      </c>
      <c r="Q2709" s="26" t="e">
        <f>IF(INDEX('2021 Certified EVM Plan'!H:H,MATCH(B2709,'2021 Certified EVM Plan'!E:E,0))=1,M2709,#N/A)</f>
        <v>#N/A</v>
      </c>
      <c r="R2709" s="26" t="e">
        <f>IF(INDEX('2021 Certified EVM Plan'!J:J,MATCH(B2709,'2021 Certified EVM Plan'!E:E,0))=1,M2709,#N/A)</f>
        <v>#N/A</v>
      </c>
      <c r="S2709" s="26" t="e">
        <f>IF(INDEX('2021 Certified EVM Plan'!K:K,MATCH(B2709,'2021 Certified EVM Plan'!E:E,0))=1,M2709,#N/A)</f>
        <v>#N/A</v>
      </c>
    </row>
    <row r="2710" spans="1:19" x14ac:dyDescent="0.25">
      <c r="A2710" s="22" t="s">
        <v>539</v>
      </c>
      <c r="B2710" s="22">
        <v>2238</v>
      </c>
      <c r="C2710" s="22">
        <v>122</v>
      </c>
      <c r="D2710" s="27">
        <v>1.75330088295728E-6</v>
      </c>
      <c r="E2710" s="22">
        <v>102541101</v>
      </c>
      <c r="F2710" s="22" t="s">
        <v>694</v>
      </c>
      <c r="G2710" s="22" t="s">
        <v>864</v>
      </c>
      <c r="H2710" s="22">
        <v>12197.7117214507</v>
      </c>
      <c r="I2710" s="24">
        <f>'EVM CPZ List'!$D2710*'EVM CPZ List'!$C2710</f>
        <v>2.1390270772078817E-4</v>
      </c>
      <c r="J2710" s="25">
        <f>INDEX('Pivot of Risk Data'!A:A,MATCH('EVM CPZ List'!$B2710,'Pivot of Risk Data'!B:B,0),1)</f>
        <v>2665</v>
      </c>
      <c r="K2710" s="22">
        <f>0.000621371*'EVM CPZ List'!$H2710</f>
        <v>7.5793043300695428</v>
      </c>
      <c r="L2710" s="22">
        <f>L2709+'EVM CPZ List'!$K2710</f>
        <v>25537.408904396514</v>
      </c>
      <c r="M2710" s="22">
        <f>M2709-'EVM CPZ List'!$I2710</f>
        <v>3.295922368807313E-3</v>
      </c>
      <c r="N2710" s="7" t="e">
        <f>INDEX('2021 Certified EVM Plan'!G:G,MATCH(B2710,'2021 Certified EVM Plan'!E:E,0))</f>
        <v>#N/A</v>
      </c>
      <c r="O2710" s="7" t="e">
        <f>INDEX('2021 Certified EVM Plan'!M:M,MATCH(B2710,'2021 Certified EVM Plan'!E:E,0))</f>
        <v>#N/A</v>
      </c>
      <c r="P2710" s="7">
        <f t="shared" si="42"/>
        <v>1</v>
      </c>
      <c r="Q2710" s="26" t="e">
        <f>IF(INDEX('2021 Certified EVM Plan'!H:H,MATCH(B2710,'2021 Certified EVM Plan'!E:E,0))=1,M2710,#N/A)</f>
        <v>#N/A</v>
      </c>
      <c r="R2710" s="26" t="e">
        <f>IF(INDEX('2021 Certified EVM Plan'!J:J,MATCH(B2710,'2021 Certified EVM Plan'!E:E,0))=1,M2710,#N/A)</f>
        <v>#N/A</v>
      </c>
      <c r="S2710" s="26" t="e">
        <f>IF(INDEX('2021 Certified EVM Plan'!K:K,MATCH(B2710,'2021 Certified EVM Plan'!E:E,0))=1,M2710,#N/A)</f>
        <v>#N/A</v>
      </c>
    </row>
    <row r="2711" spans="1:19" x14ac:dyDescent="0.25">
      <c r="A2711" s="22" t="s">
        <v>2906</v>
      </c>
      <c r="B2711" s="22">
        <v>1112</v>
      </c>
      <c r="C2711" s="22">
        <v>54</v>
      </c>
      <c r="D2711" s="27">
        <v>1.7525695767019501E-6</v>
      </c>
      <c r="E2711" s="22">
        <v>24181103</v>
      </c>
      <c r="F2711" s="22" t="s">
        <v>3452</v>
      </c>
      <c r="G2711" s="22" t="s">
        <v>3453</v>
      </c>
      <c r="H2711" s="22">
        <v>6379.4044361132101</v>
      </c>
      <c r="I2711" s="24">
        <f>'EVM CPZ List'!$D2711*'EVM CPZ List'!$C2711</f>
        <v>9.4638757141905308E-5</v>
      </c>
      <c r="J2711" s="25">
        <f>INDEX('Pivot of Risk Data'!A:A,MATCH('EVM CPZ List'!$B2711,'Pivot of Risk Data'!B:B,0),1)</f>
        <v>2666</v>
      </c>
      <c r="K2711" s="22">
        <f>0.000621371*'EVM CPZ List'!$H2711</f>
        <v>3.9639769138721017</v>
      </c>
      <c r="L2711" s="22">
        <f>L2710+'EVM CPZ List'!$K2711</f>
        <v>25541.372881310388</v>
      </c>
      <c r="M2711" s="22">
        <f>M2710-'EVM CPZ List'!$I2711</f>
        <v>3.2012836116654076E-3</v>
      </c>
      <c r="N2711" s="7" t="e">
        <f>INDEX('2021 Certified EVM Plan'!G:G,MATCH(B2711,'2021 Certified EVM Plan'!E:E,0))</f>
        <v>#N/A</v>
      </c>
      <c r="O2711" s="7" t="e">
        <f>INDEX('2021 Certified EVM Plan'!M:M,MATCH(B2711,'2021 Certified EVM Plan'!E:E,0))</f>
        <v>#N/A</v>
      </c>
      <c r="P2711" s="7">
        <f t="shared" si="42"/>
        <v>1</v>
      </c>
      <c r="Q2711" s="26" t="e">
        <f>IF(INDEX('2021 Certified EVM Plan'!H:H,MATCH(B2711,'2021 Certified EVM Plan'!E:E,0))=1,M2711,#N/A)</f>
        <v>#N/A</v>
      </c>
      <c r="R2711" s="26" t="e">
        <f>IF(INDEX('2021 Certified EVM Plan'!J:J,MATCH(B2711,'2021 Certified EVM Plan'!E:E,0))=1,M2711,#N/A)</f>
        <v>#N/A</v>
      </c>
      <c r="S2711" s="26" t="e">
        <f>IF(INDEX('2021 Certified EVM Plan'!K:K,MATCH(B2711,'2021 Certified EVM Plan'!E:E,0))=1,M2711,#N/A)</f>
        <v>#N/A</v>
      </c>
    </row>
    <row r="2712" spans="1:19" x14ac:dyDescent="0.25">
      <c r="A2712" s="22" t="s">
        <v>2906</v>
      </c>
      <c r="B2712" s="22">
        <v>386</v>
      </c>
      <c r="C2712" s="22">
        <v>40</v>
      </c>
      <c r="D2712" s="27">
        <v>1.74978111186834E-6</v>
      </c>
      <c r="E2712" s="22">
        <v>24031103</v>
      </c>
      <c r="F2712" s="22" t="s">
        <v>3506</v>
      </c>
      <c r="G2712" s="22" t="s">
        <v>3507</v>
      </c>
      <c r="H2712" s="22">
        <v>5350.1909666819201</v>
      </c>
      <c r="I2712" s="24">
        <f>'EVM CPZ List'!$D2712*'EVM CPZ List'!$C2712</f>
        <v>6.9991244474733604E-5</v>
      </c>
      <c r="J2712" s="25">
        <f>INDEX('Pivot of Risk Data'!A:A,MATCH('EVM CPZ List'!$B2712,'Pivot of Risk Data'!B:B,0),1)</f>
        <v>2667</v>
      </c>
      <c r="K2712" s="22">
        <f>0.000621371*'EVM CPZ List'!$H2712</f>
        <v>3.3244535111581115</v>
      </c>
      <c r="L2712" s="22">
        <f>L2711+'EVM CPZ List'!$K2712</f>
        <v>25544.697334821547</v>
      </c>
      <c r="M2712" s="22">
        <f>M2711-'EVM CPZ List'!$I2712</f>
        <v>3.1312923671906741E-3</v>
      </c>
      <c r="N2712" s="7" t="e">
        <f>INDEX('2021 Certified EVM Plan'!G:G,MATCH(B2712,'2021 Certified EVM Plan'!E:E,0))</f>
        <v>#N/A</v>
      </c>
      <c r="O2712" s="7" t="e">
        <f>INDEX('2021 Certified EVM Plan'!M:M,MATCH(B2712,'2021 Certified EVM Plan'!E:E,0))</f>
        <v>#N/A</v>
      </c>
      <c r="P2712" s="7">
        <f t="shared" si="42"/>
        <v>1</v>
      </c>
      <c r="Q2712" s="26" t="e">
        <f>IF(INDEX('2021 Certified EVM Plan'!H:H,MATCH(B2712,'2021 Certified EVM Plan'!E:E,0))=1,M2712,#N/A)</f>
        <v>#N/A</v>
      </c>
      <c r="R2712" s="26" t="e">
        <f>IF(INDEX('2021 Certified EVM Plan'!J:J,MATCH(B2712,'2021 Certified EVM Plan'!E:E,0))=1,M2712,#N/A)</f>
        <v>#N/A</v>
      </c>
      <c r="S2712" s="26" t="e">
        <f>IF(INDEX('2021 Certified EVM Plan'!K:K,MATCH(B2712,'2021 Certified EVM Plan'!E:E,0))=1,M2712,#N/A)</f>
        <v>#N/A</v>
      </c>
    </row>
    <row r="2713" spans="1:19" x14ac:dyDescent="0.25">
      <c r="A2713" s="22" t="s">
        <v>2906</v>
      </c>
      <c r="B2713" s="22">
        <v>1757</v>
      </c>
      <c r="C2713" s="22">
        <v>4</v>
      </c>
      <c r="D2713" s="27">
        <v>1.7490362304325499E-6</v>
      </c>
      <c r="E2713" s="22">
        <v>12060402</v>
      </c>
      <c r="F2713" s="22" t="s">
        <v>3515</v>
      </c>
      <c r="G2713" s="22" t="s">
        <v>3516</v>
      </c>
      <c r="H2713" s="22">
        <v>226.02383594434099</v>
      </c>
      <c r="I2713" s="24">
        <f>'EVM CPZ List'!$D2713*'EVM CPZ List'!$C2713</f>
        <v>6.9961449217301996E-6</v>
      </c>
      <c r="J2713" s="25">
        <f>INDEX('Pivot of Risk Data'!A:A,MATCH('EVM CPZ List'!$B2713,'Pivot of Risk Data'!B:B,0),1)</f>
        <v>2668</v>
      </c>
      <c r="K2713" s="22">
        <f>0.000621371*'EVM CPZ List'!$H2713</f>
        <v>0.14044465696457112</v>
      </c>
      <c r="L2713" s="22">
        <f>L2712+'EVM CPZ List'!$K2713</f>
        <v>25544.837779478512</v>
      </c>
      <c r="M2713" s="22">
        <f>M2712-'EVM CPZ List'!$I2713</f>
        <v>3.1242962222689441E-3</v>
      </c>
      <c r="N2713" s="7" t="e">
        <f>INDEX('2021 Certified EVM Plan'!G:G,MATCH(B2713,'2021 Certified EVM Plan'!E:E,0))</f>
        <v>#N/A</v>
      </c>
      <c r="O2713" s="7" t="e">
        <f>INDEX('2021 Certified EVM Plan'!M:M,MATCH(B2713,'2021 Certified EVM Plan'!E:E,0))</f>
        <v>#N/A</v>
      </c>
      <c r="P2713" s="7">
        <f t="shared" si="42"/>
        <v>1</v>
      </c>
      <c r="Q2713" s="26" t="e">
        <f>IF(INDEX('2021 Certified EVM Plan'!H:H,MATCH(B2713,'2021 Certified EVM Plan'!E:E,0))=1,M2713,#N/A)</f>
        <v>#N/A</v>
      </c>
      <c r="R2713" s="26" t="e">
        <f>IF(INDEX('2021 Certified EVM Plan'!J:J,MATCH(B2713,'2021 Certified EVM Plan'!E:E,0))=1,M2713,#N/A)</f>
        <v>#N/A</v>
      </c>
      <c r="S2713" s="26" t="e">
        <f>IF(INDEX('2021 Certified EVM Plan'!K:K,MATCH(B2713,'2021 Certified EVM Plan'!E:E,0))=1,M2713,#N/A)</f>
        <v>#N/A</v>
      </c>
    </row>
    <row r="2714" spans="1:19" x14ac:dyDescent="0.25">
      <c r="A2714" s="22" t="s">
        <v>2906</v>
      </c>
      <c r="B2714" s="22">
        <v>2603</v>
      </c>
      <c r="C2714" s="22">
        <v>17</v>
      </c>
      <c r="D2714" s="27">
        <v>1.74395781404588E-6</v>
      </c>
      <c r="E2714" s="22">
        <v>12091106</v>
      </c>
      <c r="F2714" s="22" t="s">
        <v>3446</v>
      </c>
      <c r="G2714" s="22" t="s">
        <v>3447</v>
      </c>
      <c r="H2714" s="22">
        <v>2328.9296452793001</v>
      </c>
      <c r="I2714" s="24">
        <f>'EVM CPZ List'!$D2714*'EVM CPZ List'!$C2714</f>
        <v>2.964728283877996E-5</v>
      </c>
      <c r="J2714" s="25">
        <f>INDEX('Pivot of Risk Data'!A:A,MATCH('EVM CPZ List'!$B2714,'Pivot of Risk Data'!B:B,0),1)</f>
        <v>2669</v>
      </c>
      <c r="K2714" s="22">
        <f>0.000621371*'EVM CPZ List'!$H2714</f>
        <v>1.4471293426168439</v>
      </c>
      <c r="L2714" s="22">
        <f>L2713+'EVM CPZ List'!$K2714</f>
        <v>25546.28490882113</v>
      </c>
      <c r="M2714" s="22">
        <f>M2713-'EVM CPZ List'!$I2714</f>
        <v>3.0946489394301641E-3</v>
      </c>
      <c r="N2714" s="7" t="e">
        <f>INDEX('2021 Certified EVM Plan'!G:G,MATCH(B2714,'2021 Certified EVM Plan'!E:E,0))</f>
        <v>#N/A</v>
      </c>
      <c r="O2714" s="7" t="e">
        <f>INDEX('2021 Certified EVM Plan'!M:M,MATCH(B2714,'2021 Certified EVM Plan'!E:E,0))</f>
        <v>#N/A</v>
      </c>
      <c r="P2714" s="7">
        <f t="shared" si="42"/>
        <v>1</v>
      </c>
      <c r="Q2714" s="26" t="e">
        <f>IF(INDEX('2021 Certified EVM Plan'!H:H,MATCH(B2714,'2021 Certified EVM Plan'!E:E,0))=1,M2714,#N/A)</f>
        <v>#N/A</v>
      </c>
      <c r="R2714" s="26" t="e">
        <f>IF(INDEX('2021 Certified EVM Plan'!J:J,MATCH(B2714,'2021 Certified EVM Plan'!E:E,0))=1,M2714,#N/A)</f>
        <v>#N/A</v>
      </c>
      <c r="S2714" s="26" t="e">
        <f>IF(INDEX('2021 Certified EVM Plan'!K:K,MATCH(B2714,'2021 Certified EVM Plan'!E:E,0))=1,M2714,#N/A)</f>
        <v>#N/A</v>
      </c>
    </row>
    <row r="2715" spans="1:19" x14ac:dyDescent="0.25">
      <c r="A2715" s="22" t="s">
        <v>2195</v>
      </c>
      <c r="B2715" s="22">
        <v>8948</v>
      </c>
      <c r="C2715" s="22">
        <v>4</v>
      </c>
      <c r="D2715" s="27">
        <v>1.7386133280838099E-6</v>
      </c>
      <c r="E2715" s="22">
        <v>83242105</v>
      </c>
      <c r="F2715" s="22" t="s">
        <v>2241</v>
      </c>
      <c r="G2715" s="22" t="s">
        <v>2604</v>
      </c>
      <c r="H2715" s="22">
        <v>356.90036674794999</v>
      </c>
      <c r="I2715" s="24">
        <f>'EVM CPZ List'!$D2715*'EVM CPZ List'!$C2715</f>
        <v>6.9544533123352397E-6</v>
      </c>
      <c r="J2715" s="25">
        <f>INDEX('Pivot of Risk Data'!A:A,MATCH('EVM CPZ List'!$B2715,'Pivot of Risk Data'!B:B,0),1)</f>
        <v>2670</v>
      </c>
      <c r="K2715" s="22">
        <f>0.000621371*'EVM CPZ List'!$H2715</f>
        <v>0.22176753778654043</v>
      </c>
      <c r="L2715" s="22">
        <f>L2714+'EVM CPZ List'!$K2715</f>
        <v>25546.506676358917</v>
      </c>
      <c r="M2715" s="22">
        <f>M2714-'EVM CPZ List'!$I2715</f>
        <v>3.0876944861178289E-3</v>
      </c>
      <c r="N2715" s="7" t="e">
        <f>INDEX('2021 Certified EVM Plan'!G:G,MATCH(B2715,'2021 Certified EVM Plan'!E:E,0))</f>
        <v>#N/A</v>
      </c>
      <c r="O2715" s="7" t="e">
        <f>INDEX('2021 Certified EVM Plan'!M:M,MATCH(B2715,'2021 Certified EVM Plan'!E:E,0))</f>
        <v>#N/A</v>
      </c>
      <c r="P2715" s="7">
        <f t="shared" si="42"/>
        <v>1</v>
      </c>
      <c r="Q2715" s="26" t="e">
        <f>IF(INDEX('2021 Certified EVM Plan'!H:H,MATCH(B2715,'2021 Certified EVM Plan'!E:E,0))=1,M2715,#N/A)</f>
        <v>#N/A</v>
      </c>
      <c r="R2715" s="26" t="e">
        <f>IF(INDEX('2021 Certified EVM Plan'!J:J,MATCH(B2715,'2021 Certified EVM Plan'!E:E,0))=1,M2715,#N/A)</f>
        <v>#N/A</v>
      </c>
      <c r="S2715" s="26" t="e">
        <f>IF(INDEX('2021 Certified EVM Plan'!K:K,MATCH(B2715,'2021 Certified EVM Plan'!E:E,0))=1,M2715,#N/A)</f>
        <v>#N/A</v>
      </c>
    </row>
    <row r="2716" spans="1:19" x14ac:dyDescent="0.25">
      <c r="A2716" s="22" t="s">
        <v>2906</v>
      </c>
      <c r="B2716" s="22">
        <v>6127</v>
      </c>
      <c r="C2716" s="22">
        <v>67</v>
      </c>
      <c r="D2716" s="27">
        <v>1.73822197385854E-6</v>
      </c>
      <c r="E2716" s="22">
        <v>12541106</v>
      </c>
      <c r="F2716" s="22" t="s">
        <v>3265</v>
      </c>
      <c r="G2716" s="22" t="s">
        <v>3266</v>
      </c>
      <c r="H2716" s="22">
        <v>7102.0163658617303</v>
      </c>
      <c r="I2716" s="24">
        <f>'EVM CPZ List'!$D2716*'EVM CPZ List'!$C2716</f>
        <v>1.1646087224852218E-4</v>
      </c>
      <c r="J2716" s="25">
        <f>INDEX('Pivot of Risk Data'!A:A,MATCH('EVM CPZ List'!$B2716,'Pivot of Risk Data'!B:B,0),1)</f>
        <v>2671</v>
      </c>
      <c r="K2716" s="22">
        <f>0.000621371*'EVM CPZ List'!$H2716</f>
        <v>4.412987011271869</v>
      </c>
      <c r="L2716" s="22">
        <f>L2715+'EVM CPZ List'!$K2716</f>
        <v>25550.919663370187</v>
      </c>
      <c r="M2716" s="22">
        <f>M2715-'EVM CPZ List'!$I2716</f>
        <v>2.9712336138693067E-3</v>
      </c>
      <c r="N2716" s="7" t="e">
        <f>INDEX('2021 Certified EVM Plan'!G:G,MATCH(B2716,'2021 Certified EVM Plan'!E:E,0))</f>
        <v>#N/A</v>
      </c>
      <c r="O2716" s="7" t="e">
        <f>INDEX('2021 Certified EVM Plan'!M:M,MATCH(B2716,'2021 Certified EVM Plan'!E:E,0))</f>
        <v>#N/A</v>
      </c>
      <c r="P2716" s="7">
        <f t="shared" si="42"/>
        <v>1</v>
      </c>
      <c r="Q2716" s="26" t="e">
        <f>IF(INDEX('2021 Certified EVM Plan'!H:H,MATCH(B2716,'2021 Certified EVM Plan'!E:E,0))=1,M2716,#N/A)</f>
        <v>#N/A</v>
      </c>
      <c r="R2716" s="26" t="e">
        <f>IF(INDEX('2021 Certified EVM Plan'!J:J,MATCH(B2716,'2021 Certified EVM Plan'!E:E,0))=1,M2716,#N/A)</f>
        <v>#N/A</v>
      </c>
      <c r="S2716" s="26" t="e">
        <f>IF(INDEX('2021 Certified EVM Plan'!K:K,MATCH(B2716,'2021 Certified EVM Plan'!E:E,0))=1,M2716,#N/A)</f>
        <v>#N/A</v>
      </c>
    </row>
    <row r="2717" spans="1:19" x14ac:dyDescent="0.25">
      <c r="A2717" s="22" t="s">
        <v>2906</v>
      </c>
      <c r="B2717" s="22">
        <v>3736</v>
      </c>
      <c r="C2717" s="22">
        <v>3</v>
      </c>
      <c r="D2717" s="27">
        <v>1.73010423258687E-6</v>
      </c>
      <c r="E2717" s="22">
        <v>42031120</v>
      </c>
      <c r="F2717" s="22" t="s">
        <v>3237</v>
      </c>
      <c r="G2717" s="22" t="s">
        <v>3479</v>
      </c>
      <c r="H2717" s="22">
        <v>498.00826673445999</v>
      </c>
      <c r="I2717" s="24">
        <f>'EVM CPZ List'!$D2717*'EVM CPZ List'!$C2717</f>
        <v>5.1903126977606101E-6</v>
      </c>
      <c r="J2717" s="25">
        <f>INDEX('Pivot of Risk Data'!A:A,MATCH('EVM CPZ List'!$B2717,'Pivot of Risk Data'!B:B,0),1)</f>
        <v>2672</v>
      </c>
      <c r="K2717" s="22">
        <f>0.000621371*'EVM CPZ List'!$H2717</f>
        <v>0.30944789470905815</v>
      </c>
      <c r="L2717" s="22">
        <f>L2716+'EVM CPZ List'!$K2717</f>
        <v>25551.229111264896</v>
      </c>
      <c r="M2717" s="22">
        <f>M2716-'EVM CPZ List'!$I2717</f>
        <v>2.9660433011715463E-3</v>
      </c>
      <c r="N2717" s="7" t="e">
        <f>INDEX('2021 Certified EVM Plan'!G:G,MATCH(B2717,'2021 Certified EVM Plan'!E:E,0))</f>
        <v>#N/A</v>
      </c>
      <c r="O2717" s="7" t="e">
        <f>INDEX('2021 Certified EVM Plan'!M:M,MATCH(B2717,'2021 Certified EVM Plan'!E:E,0))</f>
        <v>#N/A</v>
      </c>
      <c r="P2717" s="7">
        <f t="shared" si="42"/>
        <v>1</v>
      </c>
      <c r="Q2717" s="26" t="e">
        <f>IF(INDEX('2021 Certified EVM Plan'!H:H,MATCH(B2717,'2021 Certified EVM Plan'!E:E,0))=1,M2717,#N/A)</f>
        <v>#N/A</v>
      </c>
      <c r="R2717" s="26" t="e">
        <f>IF(INDEX('2021 Certified EVM Plan'!J:J,MATCH(B2717,'2021 Certified EVM Plan'!E:E,0))=1,M2717,#N/A)</f>
        <v>#N/A</v>
      </c>
      <c r="S2717" s="26" t="e">
        <f>IF(INDEX('2021 Certified EVM Plan'!K:K,MATCH(B2717,'2021 Certified EVM Plan'!E:E,0))=1,M2717,#N/A)</f>
        <v>#N/A</v>
      </c>
    </row>
    <row r="2718" spans="1:19" x14ac:dyDescent="0.25">
      <c r="A2718" s="22" t="s">
        <v>2195</v>
      </c>
      <c r="B2718" s="22">
        <v>4406</v>
      </c>
      <c r="C2718" s="22">
        <v>13</v>
      </c>
      <c r="D2718" s="27">
        <v>1.7295525953265901E-6</v>
      </c>
      <c r="E2718" s="22">
        <v>182852202</v>
      </c>
      <c r="F2718" s="22" t="s">
        <v>2542</v>
      </c>
      <c r="G2718" s="22" t="s">
        <v>2663</v>
      </c>
      <c r="H2718" s="22">
        <v>1316.0448877338699</v>
      </c>
      <c r="I2718" s="24">
        <f>'EVM CPZ List'!$D2718*'EVM CPZ List'!$C2718</f>
        <v>2.2484183739245671E-5</v>
      </c>
      <c r="J2718" s="25">
        <f>INDEX('Pivot of Risk Data'!A:A,MATCH('EVM CPZ List'!$B2718,'Pivot of Risk Data'!B:B,0),1)</f>
        <v>2673</v>
      </c>
      <c r="K2718" s="22">
        <f>0.000621371*'EVM CPZ List'!$H2718</f>
        <v>0.81775212793608254</v>
      </c>
      <c r="L2718" s="22">
        <f>L2717+'EVM CPZ List'!$K2718</f>
        <v>25552.046863392832</v>
      </c>
      <c r="M2718" s="22">
        <f>M2717-'EVM CPZ List'!$I2718</f>
        <v>2.9435591174323005E-3</v>
      </c>
      <c r="N2718" s="7" t="e">
        <f>INDEX('2021 Certified EVM Plan'!G:G,MATCH(B2718,'2021 Certified EVM Plan'!E:E,0))</f>
        <v>#N/A</v>
      </c>
      <c r="O2718" s="7" t="e">
        <f>INDEX('2021 Certified EVM Plan'!M:M,MATCH(B2718,'2021 Certified EVM Plan'!E:E,0))</f>
        <v>#N/A</v>
      </c>
      <c r="P2718" s="7">
        <f t="shared" si="42"/>
        <v>1</v>
      </c>
      <c r="Q2718" s="26" t="e">
        <f>IF(INDEX('2021 Certified EVM Plan'!H:H,MATCH(B2718,'2021 Certified EVM Plan'!E:E,0))=1,M2718,#N/A)</f>
        <v>#N/A</v>
      </c>
      <c r="R2718" s="26" t="e">
        <f>IF(INDEX('2021 Certified EVM Plan'!J:J,MATCH(B2718,'2021 Certified EVM Plan'!E:E,0))=1,M2718,#N/A)</f>
        <v>#N/A</v>
      </c>
      <c r="S2718" s="26" t="e">
        <f>IF(INDEX('2021 Certified EVM Plan'!K:K,MATCH(B2718,'2021 Certified EVM Plan'!E:E,0))=1,M2718,#N/A)</f>
        <v>#N/A</v>
      </c>
    </row>
    <row r="2719" spans="1:19" x14ac:dyDescent="0.25">
      <c r="A2719" s="22" t="s">
        <v>8</v>
      </c>
      <c r="B2719" s="22">
        <v>10107</v>
      </c>
      <c r="C2719" s="22">
        <v>1</v>
      </c>
      <c r="D2719" s="27">
        <v>1.7279162032015801E-6</v>
      </c>
      <c r="E2719" s="22">
        <v>152481104</v>
      </c>
      <c r="F2719" s="22" t="s">
        <v>21</v>
      </c>
      <c r="G2719" s="22" t="s">
        <v>205</v>
      </c>
      <c r="H2719" s="22">
        <v>43.105262736478203</v>
      </c>
      <c r="I2719" s="24">
        <f>'EVM CPZ List'!$D2719*'EVM CPZ List'!$C2719</f>
        <v>1.7279162032015801E-6</v>
      </c>
      <c r="J2719" s="25">
        <f>INDEX('Pivot of Risk Data'!A:A,MATCH('EVM CPZ List'!$B2719,'Pivot of Risk Data'!B:B,0),1)</f>
        <v>2674</v>
      </c>
      <c r="K2719" s="22">
        <f>0.000621371*'EVM CPZ List'!$H2719</f>
        <v>2.6784360211828197E-2</v>
      </c>
      <c r="L2719" s="22">
        <f>L2718+'EVM CPZ List'!$K2719</f>
        <v>25552.073647753044</v>
      </c>
      <c r="M2719" s="22">
        <f>M2718-'EVM CPZ List'!$I2719</f>
        <v>2.9418312012290991E-3</v>
      </c>
      <c r="N2719" s="7" t="e">
        <f>INDEX('2021 Certified EVM Plan'!G:G,MATCH(B2719,'2021 Certified EVM Plan'!E:E,0))</f>
        <v>#N/A</v>
      </c>
      <c r="O2719" s="7" t="e">
        <f>INDEX('2021 Certified EVM Plan'!M:M,MATCH(B2719,'2021 Certified EVM Plan'!E:E,0))</f>
        <v>#N/A</v>
      </c>
      <c r="P2719" s="7">
        <f t="shared" si="42"/>
        <v>1</v>
      </c>
      <c r="Q2719" s="26" t="e">
        <f>IF(INDEX('2021 Certified EVM Plan'!H:H,MATCH(B2719,'2021 Certified EVM Plan'!E:E,0))=1,M2719,#N/A)</f>
        <v>#N/A</v>
      </c>
      <c r="R2719" s="26" t="e">
        <f>IF(INDEX('2021 Certified EVM Plan'!J:J,MATCH(B2719,'2021 Certified EVM Plan'!E:E,0))=1,M2719,#N/A)</f>
        <v>#N/A</v>
      </c>
      <c r="S2719" s="26" t="e">
        <f>IF(INDEX('2021 Certified EVM Plan'!K:K,MATCH(B2719,'2021 Certified EVM Plan'!E:E,0))=1,M2719,#N/A)</f>
        <v>#N/A</v>
      </c>
    </row>
    <row r="2720" spans="1:19" x14ac:dyDescent="0.25">
      <c r="A2720" s="22" t="s">
        <v>964</v>
      </c>
      <c r="B2720" s="22">
        <v>197</v>
      </c>
      <c r="C2720" s="22">
        <v>1</v>
      </c>
      <c r="D2720" s="27">
        <v>1.7129475761727599E-6</v>
      </c>
      <c r="E2720" s="22">
        <v>42631109</v>
      </c>
      <c r="F2720" s="22" t="s">
        <v>1585</v>
      </c>
      <c r="G2720" s="22" t="s">
        <v>1660</v>
      </c>
      <c r="H2720" s="22">
        <v>2986.7863097996501</v>
      </c>
      <c r="I2720" s="24">
        <f>'EVM CPZ List'!$D2720*'EVM CPZ List'!$C2720</f>
        <v>1.7129475761727599E-6</v>
      </c>
      <c r="J2720" s="25">
        <f>INDEX('Pivot of Risk Data'!A:A,MATCH('EVM CPZ List'!$B2720,'Pivot of Risk Data'!B:B,0),1)</f>
        <v>2675</v>
      </c>
      <c r="K2720" s="22">
        <f>0.000621371*'EVM CPZ List'!$H2720</f>
        <v>1.8559023961065184</v>
      </c>
      <c r="L2720" s="22">
        <f>L2719+'EVM CPZ List'!$K2720</f>
        <v>25553.929550149151</v>
      </c>
      <c r="M2720" s="22">
        <f>M2719-'EVM CPZ List'!$I2720</f>
        <v>2.9401182536529262E-3</v>
      </c>
      <c r="N2720" s="7" t="e">
        <f>INDEX('2021 Certified EVM Plan'!G:G,MATCH(B2720,'2021 Certified EVM Plan'!E:E,0))</f>
        <v>#N/A</v>
      </c>
      <c r="O2720" s="7" t="e">
        <f>INDEX('2021 Certified EVM Plan'!M:M,MATCH(B2720,'2021 Certified EVM Plan'!E:E,0))</f>
        <v>#N/A</v>
      </c>
      <c r="P2720" s="7">
        <f t="shared" si="42"/>
        <v>1</v>
      </c>
      <c r="Q2720" s="26" t="e">
        <f>IF(INDEX('2021 Certified EVM Plan'!H:H,MATCH(B2720,'2021 Certified EVM Plan'!E:E,0))=1,M2720,#N/A)</f>
        <v>#N/A</v>
      </c>
      <c r="R2720" s="26" t="e">
        <f>IF(INDEX('2021 Certified EVM Plan'!J:J,MATCH(B2720,'2021 Certified EVM Plan'!E:E,0))=1,M2720,#N/A)</f>
        <v>#N/A</v>
      </c>
      <c r="S2720" s="26" t="e">
        <f>IF(INDEX('2021 Certified EVM Plan'!K:K,MATCH(B2720,'2021 Certified EVM Plan'!E:E,0))=1,M2720,#N/A)</f>
        <v>#N/A</v>
      </c>
    </row>
    <row r="2721" spans="1:19" x14ac:dyDescent="0.25">
      <c r="A2721" s="22" t="s">
        <v>2195</v>
      </c>
      <c r="B2721" s="22">
        <v>6784</v>
      </c>
      <c r="C2721" s="22">
        <v>29</v>
      </c>
      <c r="D2721" s="27">
        <v>1.70700069107215E-6</v>
      </c>
      <c r="E2721" s="22">
        <v>182731102</v>
      </c>
      <c r="F2721" s="22" t="s">
        <v>2427</v>
      </c>
      <c r="G2721" s="22" t="s">
        <v>2868</v>
      </c>
      <c r="H2721" s="22">
        <v>4109.0681675084197</v>
      </c>
      <c r="I2721" s="24">
        <f>'EVM CPZ List'!$D2721*'EVM CPZ List'!$C2721</f>
        <v>4.9503020041092352E-5</v>
      </c>
      <c r="J2721" s="25">
        <f>INDEX('Pivot of Risk Data'!A:A,MATCH('EVM CPZ List'!$B2721,'Pivot of Risk Data'!B:B,0),1)</f>
        <v>2676</v>
      </c>
      <c r="K2721" s="22">
        <f>0.000621371*'EVM CPZ List'!$H2721</f>
        <v>2.5532557963128744</v>
      </c>
      <c r="L2721" s="22">
        <f>L2720+'EVM CPZ List'!$K2721</f>
        <v>25556.482805945463</v>
      </c>
      <c r="M2721" s="22">
        <f>M2720-'EVM CPZ List'!$I2721</f>
        <v>2.8906152336118339E-3</v>
      </c>
      <c r="N2721" s="7" t="e">
        <f>INDEX('2021 Certified EVM Plan'!G:G,MATCH(B2721,'2021 Certified EVM Plan'!E:E,0))</f>
        <v>#N/A</v>
      </c>
      <c r="O2721" s="7" t="e">
        <f>INDEX('2021 Certified EVM Plan'!M:M,MATCH(B2721,'2021 Certified EVM Plan'!E:E,0))</f>
        <v>#N/A</v>
      </c>
      <c r="P2721" s="7">
        <f t="shared" si="42"/>
        <v>1</v>
      </c>
      <c r="Q2721" s="26" t="e">
        <f>IF(INDEX('2021 Certified EVM Plan'!H:H,MATCH(B2721,'2021 Certified EVM Plan'!E:E,0))=1,M2721,#N/A)</f>
        <v>#N/A</v>
      </c>
      <c r="R2721" s="26" t="e">
        <f>IF(INDEX('2021 Certified EVM Plan'!J:J,MATCH(B2721,'2021 Certified EVM Plan'!E:E,0))=1,M2721,#N/A)</f>
        <v>#N/A</v>
      </c>
      <c r="S2721" s="26" t="e">
        <f>IF(INDEX('2021 Certified EVM Plan'!K:K,MATCH(B2721,'2021 Certified EVM Plan'!E:E,0))=1,M2721,#N/A)</f>
        <v>#N/A</v>
      </c>
    </row>
    <row r="2722" spans="1:19" x14ac:dyDescent="0.25">
      <c r="A2722" s="22" t="s">
        <v>2195</v>
      </c>
      <c r="B2722" s="22">
        <v>6768</v>
      </c>
      <c r="C2722" s="22">
        <v>25</v>
      </c>
      <c r="D2722" s="27">
        <v>1.70428397343634E-6</v>
      </c>
      <c r="E2722" s="22">
        <v>182291102</v>
      </c>
      <c r="F2722" s="22" t="s">
        <v>2498</v>
      </c>
      <c r="G2722" s="22" t="s">
        <v>2528</v>
      </c>
      <c r="H2722" s="22">
        <v>1925.89343872626</v>
      </c>
      <c r="I2722" s="24">
        <f>'EVM CPZ List'!$D2722*'EVM CPZ List'!$C2722</f>
        <v>4.2607099335908504E-5</v>
      </c>
      <c r="J2722" s="25">
        <f>INDEX('Pivot of Risk Data'!A:A,MATCH('EVM CPZ List'!$B2722,'Pivot of Risk Data'!B:B,0),1)</f>
        <v>2677</v>
      </c>
      <c r="K2722" s="22">
        <f>0.000621371*'EVM CPZ List'!$H2722</f>
        <v>1.1966943319147749</v>
      </c>
      <c r="L2722" s="22">
        <f>L2721+'EVM CPZ List'!$K2722</f>
        <v>25557.679500277376</v>
      </c>
      <c r="M2722" s="22">
        <f>M2721-'EVM CPZ List'!$I2722</f>
        <v>2.8480081342759254E-3</v>
      </c>
      <c r="N2722" s="7" t="e">
        <f>INDEX('2021 Certified EVM Plan'!G:G,MATCH(B2722,'2021 Certified EVM Plan'!E:E,0))</f>
        <v>#N/A</v>
      </c>
      <c r="O2722" s="7" t="e">
        <f>INDEX('2021 Certified EVM Plan'!M:M,MATCH(B2722,'2021 Certified EVM Plan'!E:E,0))</f>
        <v>#N/A</v>
      </c>
      <c r="P2722" s="7">
        <f t="shared" si="42"/>
        <v>1</v>
      </c>
      <c r="Q2722" s="26" t="e">
        <f>IF(INDEX('2021 Certified EVM Plan'!H:H,MATCH(B2722,'2021 Certified EVM Plan'!E:E,0))=1,M2722,#N/A)</f>
        <v>#N/A</v>
      </c>
      <c r="R2722" s="26" t="e">
        <f>IF(INDEX('2021 Certified EVM Plan'!J:J,MATCH(B2722,'2021 Certified EVM Plan'!E:E,0))=1,M2722,#N/A)</f>
        <v>#N/A</v>
      </c>
      <c r="S2722" s="26" t="e">
        <f>IF(INDEX('2021 Certified EVM Plan'!K:K,MATCH(B2722,'2021 Certified EVM Plan'!E:E,0))=1,M2722,#N/A)</f>
        <v>#N/A</v>
      </c>
    </row>
    <row r="2723" spans="1:19" x14ac:dyDescent="0.25">
      <c r="A2723" s="22" t="s">
        <v>964</v>
      </c>
      <c r="B2723" s="22">
        <v>451</v>
      </c>
      <c r="C2723" s="22">
        <v>1</v>
      </c>
      <c r="D2723" s="27">
        <v>1.70332973119396E-6</v>
      </c>
      <c r="E2723" s="22">
        <v>43211102</v>
      </c>
      <c r="F2723" s="22" t="s">
        <v>1372</v>
      </c>
      <c r="G2723" s="22" t="s">
        <v>1645</v>
      </c>
      <c r="H2723" s="22">
        <v>137.51070713512101</v>
      </c>
      <c r="I2723" s="24">
        <f>'EVM CPZ List'!$D2723*'EVM CPZ List'!$C2723</f>
        <v>1.70332973119396E-6</v>
      </c>
      <c r="J2723" s="25">
        <f>INDEX('Pivot of Risk Data'!A:A,MATCH('EVM CPZ List'!$B2723,'Pivot of Risk Data'!B:B,0),1)</f>
        <v>2678</v>
      </c>
      <c r="K2723" s="22">
        <f>0.000621371*'EVM CPZ List'!$H2723</f>
        <v>8.5445165603257281E-2</v>
      </c>
      <c r="L2723" s="22">
        <f>L2722+'EVM CPZ List'!$K2723</f>
        <v>25557.764945442981</v>
      </c>
      <c r="M2723" s="22">
        <f>M2722-'EVM CPZ List'!$I2723</f>
        <v>2.8463048045447316E-3</v>
      </c>
      <c r="N2723" s="7" t="e">
        <f>INDEX('2021 Certified EVM Plan'!G:G,MATCH(B2723,'2021 Certified EVM Plan'!E:E,0))</f>
        <v>#N/A</v>
      </c>
      <c r="O2723" s="7" t="e">
        <f>INDEX('2021 Certified EVM Plan'!M:M,MATCH(B2723,'2021 Certified EVM Plan'!E:E,0))</f>
        <v>#N/A</v>
      </c>
      <c r="P2723" s="7">
        <f t="shared" si="42"/>
        <v>1</v>
      </c>
      <c r="Q2723" s="26" t="e">
        <f>IF(INDEX('2021 Certified EVM Plan'!H:H,MATCH(B2723,'2021 Certified EVM Plan'!E:E,0))=1,M2723,#N/A)</f>
        <v>#N/A</v>
      </c>
      <c r="R2723" s="26" t="e">
        <f>IF(INDEX('2021 Certified EVM Plan'!J:J,MATCH(B2723,'2021 Certified EVM Plan'!E:E,0))=1,M2723,#N/A)</f>
        <v>#N/A</v>
      </c>
      <c r="S2723" s="26" t="e">
        <f>IF(INDEX('2021 Certified EVM Plan'!K:K,MATCH(B2723,'2021 Certified EVM Plan'!E:E,0))=1,M2723,#N/A)</f>
        <v>#N/A</v>
      </c>
    </row>
    <row r="2724" spans="1:19" x14ac:dyDescent="0.25">
      <c r="A2724" s="22" t="s">
        <v>2906</v>
      </c>
      <c r="B2724" s="22">
        <v>4110</v>
      </c>
      <c r="C2724" s="22">
        <v>16</v>
      </c>
      <c r="D2724" s="27">
        <v>1.7012613513561901E-6</v>
      </c>
      <c r="E2724" s="22">
        <v>14341106</v>
      </c>
      <c r="F2724" s="22" t="s">
        <v>3199</v>
      </c>
      <c r="G2724" s="22" t="s">
        <v>3202</v>
      </c>
      <c r="H2724" s="22">
        <v>1598.93303341453</v>
      </c>
      <c r="I2724" s="24">
        <f>'EVM CPZ List'!$D2724*'EVM CPZ List'!$C2724</f>
        <v>2.7220181621699041E-5</v>
      </c>
      <c r="J2724" s="25">
        <f>INDEX('Pivot of Risk Data'!A:A,MATCH('EVM CPZ List'!$B2724,'Pivot of Risk Data'!B:B,0),1)</f>
        <v>2679</v>
      </c>
      <c r="K2724" s="22">
        <f>0.000621371*'EVM CPZ List'!$H2724</f>
        <v>0.99353061790581987</v>
      </c>
      <c r="L2724" s="22">
        <f>L2723+'EVM CPZ List'!$K2724</f>
        <v>25558.758476060888</v>
      </c>
      <c r="M2724" s="22">
        <f>M2723-'EVM CPZ List'!$I2724</f>
        <v>2.8190846229230325E-3</v>
      </c>
      <c r="N2724" s="7" t="e">
        <f>INDEX('2021 Certified EVM Plan'!G:G,MATCH(B2724,'2021 Certified EVM Plan'!E:E,0))</f>
        <v>#N/A</v>
      </c>
      <c r="O2724" s="7" t="e">
        <f>INDEX('2021 Certified EVM Plan'!M:M,MATCH(B2724,'2021 Certified EVM Plan'!E:E,0))</f>
        <v>#N/A</v>
      </c>
      <c r="P2724" s="7">
        <f t="shared" si="42"/>
        <v>1</v>
      </c>
      <c r="Q2724" s="26" t="e">
        <f>IF(INDEX('2021 Certified EVM Plan'!H:H,MATCH(B2724,'2021 Certified EVM Plan'!E:E,0))=1,M2724,#N/A)</f>
        <v>#N/A</v>
      </c>
      <c r="R2724" s="26" t="e">
        <f>IF(INDEX('2021 Certified EVM Plan'!J:J,MATCH(B2724,'2021 Certified EVM Plan'!E:E,0))=1,M2724,#N/A)</f>
        <v>#N/A</v>
      </c>
      <c r="S2724" s="26" t="e">
        <f>IF(INDEX('2021 Certified EVM Plan'!K:K,MATCH(B2724,'2021 Certified EVM Plan'!E:E,0))=1,M2724,#N/A)</f>
        <v>#N/A</v>
      </c>
    </row>
    <row r="2725" spans="1:19" x14ac:dyDescent="0.25">
      <c r="A2725" s="22" t="s">
        <v>2906</v>
      </c>
      <c r="B2725" s="22">
        <v>181</v>
      </c>
      <c r="C2725" s="22">
        <v>9</v>
      </c>
      <c r="D2725" s="27">
        <v>1.6946242817689699E-6</v>
      </c>
      <c r="E2725" s="22">
        <v>13480401</v>
      </c>
      <c r="F2725" s="22" t="s">
        <v>3436</v>
      </c>
      <c r="G2725" s="22" t="s">
        <v>3437</v>
      </c>
      <c r="H2725" s="22">
        <v>1368.0825001543101</v>
      </c>
      <c r="I2725" s="24">
        <f>'EVM CPZ List'!$D2725*'EVM CPZ List'!$C2725</f>
        <v>1.525161853592073E-5</v>
      </c>
      <c r="J2725" s="25">
        <f>INDEX('Pivot of Risk Data'!A:A,MATCH('EVM CPZ List'!$B2725,'Pivot of Risk Data'!B:B,0),1)</f>
        <v>2680</v>
      </c>
      <c r="K2725" s="22">
        <f>0.000621371*'EVM CPZ List'!$H2725</f>
        <v>0.85008679120338382</v>
      </c>
      <c r="L2725" s="22">
        <f>L2724+'EVM CPZ List'!$K2725</f>
        <v>25559.608562852092</v>
      </c>
      <c r="M2725" s="22">
        <f>M2724-'EVM CPZ List'!$I2725</f>
        <v>2.8038330043871117E-3</v>
      </c>
      <c r="N2725" s="7" t="e">
        <f>INDEX('2021 Certified EVM Plan'!G:G,MATCH(B2725,'2021 Certified EVM Plan'!E:E,0))</f>
        <v>#N/A</v>
      </c>
      <c r="O2725" s="7" t="e">
        <f>INDEX('2021 Certified EVM Plan'!M:M,MATCH(B2725,'2021 Certified EVM Plan'!E:E,0))</f>
        <v>#N/A</v>
      </c>
      <c r="P2725" s="7">
        <f t="shared" si="42"/>
        <v>1</v>
      </c>
      <c r="Q2725" s="26" t="e">
        <f>IF(INDEX('2021 Certified EVM Plan'!H:H,MATCH(B2725,'2021 Certified EVM Plan'!E:E,0))=1,M2725,#N/A)</f>
        <v>#N/A</v>
      </c>
      <c r="R2725" s="26" t="e">
        <f>IF(INDEX('2021 Certified EVM Plan'!J:J,MATCH(B2725,'2021 Certified EVM Plan'!E:E,0))=1,M2725,#N/A)</f>
        <v>#N/A</v>
      </c>
      <c r="S2725" s="26" t="e">
        <f>IF(INDEX('2021 Certified EVM Plan'!K:K,MATCH(B2725,'2021 Certified EVM Plan'!E:E,0))=1,M2725,#N/A)</f>
        <v>#N/A</v>
      </c>
    </row>
    <row r="2726" spans="1:19" x14ac:dyDescent="0.25">
      <c r="A2726" s="22" t="s">
        <v>2906</v>
      </c>
      <c r="B2726" s="22">
        <v>9368</v>
      </c>
      <c r="C2726" s="22">
        <v>2</v>
      </c>
      <c r="D2726" s="27">
        <v>1.68837604927273E-6</v>
      </c>
      <c r="E2726" s="22">
        <v>14091106</v>
      </c>
      <c r="F2726" s="22" t="s">
        <v>2730</v>
      </c>
      <c r="G2726" s="22" t="s">
        <v>3416</v>
      </c>
      <c r="H2726" s="22">
        <v>164.99755384355299</v>
      </c>
      <c r="I2726" s="24">
        <f>'EVM CPZ List'!$D2726*'EVM CPZ List'!$C2726</f>
        <v>3.3767520985454601E-6</v>
      </c>
      <c r="J2726" s="25">
        <f>INDEX('Pivot of Risk Data'!A:A,MATCH('EVM CPZ List'!$B2726,'Pivot of Risk Data'!B:B,0),1)</f>
        <v>2681</v>
      </c>
      <c r="K2726" s="22">
        <f>0.000621371*'EVM CPZ List'!$H2726</f>
        <v>0.10252469502932236</v>
      </c>
      <c r="L2726" s="22">
        <f>L2725+'EVM CPZ List'!$K2726</f>
        <v>25559.711087547123</v>
      </c>
      <c r="M2726" s="22">
        <f>M2725-'EVM CPZ List'!$I2726</f>
        <v>2.8004562522885661E-3</v>
      </c>
      <c r="N2726" s="7" t="e">
        <f>INDEX('2021 Certified EVM Plan'!G:G,MATCH(B2726,'2021 Certified EVM Plan'!E:E,0))</f>
        <v>#N/A</v>
      </c>
      <c r="O2726" s="7" t="e">
        <f>INDEX('2021 Certified EVM Plan'!M:M,MATCH(B2726,'2021 Certified EVM Plan'!E:E,0))</f>
        <v>#N/A</v>
      </c>
      <c r="P2726" s="7">
        <f t="shared" si="42"/>
        <v>1</v>
      </c>
      <c r="Q2726" s="26" t="e">
        <f>IF(INDEX('2021 Certified EVM Plan'!H:H,MATCH(B2726,'2021 Certified EVM Plan'!E:E,0))=1,M2726,#N/A)</f>
        <v>#N/A</v>
      </c>
      <c r="R2726" s="26" t="e">
        <f>IF(INDEX('2021 Certified EVM Plan'!J:J,MATCH(B2726,'2021 Certified EVM Plan'!E:E,0))=1,M2726,#N/A)</f>
        <v>#N/A</v>
      </c>
      <c r="S2726" s="26" t="e">
        <f>IF(INDEX('2021 Certified EVM Plan'!K:K,MATCH(B2726,'2021 Certified EVM Plan'!E:E,0))=1,M2726,#N/A)</f>
        <v>#N/A</v>
      </c>
    </row>
    <row r="2727" spans="1:19" x14ac:dyDescent="0.25">
      <c r="A2727" s="22" t="s">
        <v>2906</v>
      </c>
      <c r="B2727" s="22">
        <v>4813</v>
      </c>
      <c r="C2727" s="22">
        <v>49</v>
      </c>
      <c r="D2727" s="27">
        <v>1.6812747418121799E-6</v>
      </c>
      <c r="E2727" s="22">
        <v>13681112</v>
      </c>
      <c r="F2727" s="22" t="s">
        <v>3355</v>
      </c>
      <c r="G2727" s="22" t="s">
        <v>3490</v>
      </c>
      <c r="H2727" s="22">
        <v>6573.0207697860196</v>
      </c>
      <c r="I2727" s="24">
        <f>'EVM CPZ List'!$D2727*'EVM CPZ List'!$C2727</f>
        <v>8.238246234879682E-5</v>
      </c>
      <c r="J2727" s="25">
        <f>INDEX('Pivot of Risk Data'!A:A,MATCH('EVM CPZ List'!$B2727,'Pivot of Risk Data'!B:B,0),1)</f>
        <v>2682</v>
      </c>
      <c r="K2727" s="22">
        <f>0.000621371*'EVM CPZ List'!$H2727</f>
        <v>4.0842844887427088</v>
      </c>
      <c r="L2727" s="22">
        <f>L2726+'EVM CPZ List'!$K2727</f>
        <v>25563.795372035864</v>
      </c>
      <c r="M2727" s="22">
        <f>M2726-'EVM CPZ List'!$I2727</f>
        <v>2.7180737899397695E-3</v>
      </c>
      <c r="N2727" s="7" t="e">
        <f>INDEX('2021 Certified EVM Plan'!G:G,MATCH(B2727,'2021 Certified EVM Plan'!E:E,0))</f>
        <v>#N/A</v>
      </c>
      <c r="O2727" s="7" t="e">
        <f>INDEX('2021 Certified EVM Plan'!M:M,MATCH(B2727,'2021 Certified EVM Plan'!E:E,0))</f>
        <v>#N/A</v>
      </c>
      <c r="P2727" s="7">
        <f t="shared" si="42"/>
        <v>1</v>
      </c>
      <c r="Q2727" s="26" t="e">
        <f>IF(INDEX('2021 Certified EVM Plan'!H:H,MATCH(B2727,'2021 Certified EVM Plan'!E:E,0))=1,M2727,#N/A)</f>
        <v>#N/A</v>
      </c>
      <c r="R2727" s="26" t="e">
        <f>IF(INDEX('2021 Certified EVM Plan'!J:J,MATCH(B2727,'2021 Certified EVM Plan'!E:E,0))=1,M2727,#N/A)</f>
        <v>#N/A</v>
      </c>
      <c r="S2727" s="26" t="e">
        <f>IF(INDEX('2021 Certified EVM Plan'!K:K,MATCH(B2727,'2021 Certified EVM Plan'!E:E,0))=1,M2727,#N/A)</f>
        <v>#N/A</v>
      </c>
    </row>
    <row r="2728" spans="1:19" x14ac:dyDescent="0.25">
      <c r="A2728" s="22" t="s">
        <v>2195</v>
      </c>
      <c r="B2728" s="22">
        <v>1079</v>
      </c>
      <c r="C2728" s="22">
        <v>3</v>
      </c>
      <c r="D2728" s="27">
        <v>1.6716882639219099E-6</v>
      </c>
      <c r="E2728" s="22">
        <v>182852201</v>
      </c>
      <c r="F2728" s="22" t="s">
        <v>2548</v>
      </c>
      <c r="G2728" s="22" t="s">
        <v>2818</v>
      </c>
      <c r="H2728" s="22">
        <v>1409.39755947239</v>
      </c>
      <c r="I2728" s="24">
        <f>'EVM CPZ List'!$D2728*'EVM CPZ List'!$C2728</f>
        <v>5.01506479176573E-6</v>
      </c>
      <c r="J2728" s="25">
        <f>INDEX('Pivot of Risk Data'!A:A,MATCH('EVM CPZ List'!$B2728,'Pivot of Risk Data'!B:B,0),1)</f>
        <v>2683</v>
      </c>
      <c r="K2728" s="22">
        <f>0.000621371*'EVM CPZ List'!$H2728</f>
        <v>0.87575877092691845</v>
      </c>
      <c r="L2728" s="22">
        <f>L2727+'EVM CPZ List'!$K2728</f>
        <v>25564.67113080679</v>
      </c>
      <c r="M2728" s="22">
        <f>M2727-'EVM CPZ List'!$I2728</f>
        <v>2.7130587251480037E-3</v>
      </c>
      <c r="N2728" s="7" t="e">
        <f>INDEX('2021 Certified EVM Plan'!G:G,MATCH(B2728,'2021 Certified EVM Plan'!E:E,0))</f>
        <v>#N/A</v>
      </c>
      <c r="O2728" s="7" t="e">
        <f>INDEX('2021 Certified EVM Plan'!M:M,MATCH(B2728,'2021 Certified EVM Plan'!E:E,0))</f>
        <v>#N/A</v>
      </c>
      <c r="P2728" s="7">
        <f t="shared" si="42"/>
        <v>1</v>
      </c>
      <c r="Q2728" s="26" t="e">
        <f>IF(INDEX('2021 Certified EVM Plan'!H:H,MATCH(B2728,'2021 Certified EVM Plan'!E:E,0))=1,M2728,#N/A)</f>
        <v>#N/A</v>
      </c>
      <c r="R2728" s="26" t="e">
        <f>IF(INDEX('2021 Certified EVM Plan'!J:J,MATCH(B2728,'2021 Certified EVM Plan'!E:E,0))=1,M2728,#N/A)</f>
        <v>#N/A</v>
      </c>
      <c r="S2728" s="26" t="e">
        <f>IF(INDEX('2021 Certified EVM Plan'!K:K,MATCH(B2728,'2021 Certified EVM Plan'!E:E,0))=1,M2728,#N/A)</f>
        <v>#N/A</v>
      </c>
    </row>
    <row r="2729" spans="1:19" x14ac:dyDescent="0.25">
      <c r="A2729" s="22" t="s">
        <v>964</v>
      </c>
      <c r="B2729" s="22">
        <v>160</v>
      </c>
      <c r="C2729" s="22">
        <v>5</v>
      </c>
      <c r="D2729" s="27">
        <v>1.6696297518693299E-6</v>
      </c>
      <c r="E2729" s="22">
        <v>43491103</v>
      </c>
      <c r="F2729" s="22" t="s">
        <v>1575</v>
      </c>
      <c r="G2729" s="22" t="s">
        <v>1576</v>
      </c>
      <c r="H2729" s="22">
        <v>734.24013523840495</v>
      </c>
      <c r="I2729" s="24">
        <f>'EVM CPZ List'!$D2729*'EVM CPZ List'!$C2729</f>
        <v>8.34814875934665E-6</v>
      </c>
      <c r="J2729" s="25">
        <f>INDEX('Pivot of Risk Data'!A:A,MATCH('EVM CPZ List'!$B2729,'Pivot of Risk Data'!B:B,0),1)</f>
        <v>2684</v>
      </c>
      <c r="K2729" s="22">
        <f>0.000621371*'EVM CPZ List'!$H2729</f>
        <v>0.4562355270732229</v>
      </c>
      <c r="L2729" s="22">
        <f>L2728+'EVM CPZ List'!$K2729</f>
        <v>25565.127366333862</v>
      </c>
      <c r="M2729" s="22">
        <f>M2728-'EVM CPZ List'!$I2729</f>
        <v>2.7047105763886572E-3</v>
      </c>
      <c r="N2729" s="7" t="e">
        <f>INDEX('2021 Certified EVM Plan'!G:G,MATCH(B2729,'2021 Certified EVM Plan'!E:E,0))</f>
        <v>#N/A</v>
      </c>
      <c r="O2729" s="7" t="e">
        <f>INDEX('2021 Certified EVM Plan'!M:M,MATCH(B2729,'2021 Certified EVM Plan'!E:E,0))</f>
        <v>#N/A</v>
      </c>
      <c r="P2729" s="7">
        <f t="shared" si="42"/>
        <v>1</v>
      </c>
      <c r="Q2729" s="26" t="e">
        <f>IF(INDEX('2021 Certified EVM Plan'!H:H,MATCH(B2729,'2021 Certified EVM Plan'!E:E,0))=1,M2729,#N/A)</f>
        <v>#N/A</v>
      </c>
      <c r="R2729" s="26" t="e">
        <f>IF(INDEX('2021 Certified EVM Plan'!J:J,MATCH(B2729,'2021 Certified EVM Plan'!E:E,0))=1,M2729,#N/A)</f>
        <v>#N/A</v>
      </c>
      <c r="S2729" s="26" t="e">
        <f>IF(INDEX('2021 Certified EVM Plan'!K:K,MATCH(B2729,'2021 Certified EVM Plan'!E:E,0))=1,M2729,#N/A)</f>
        <v>#N/A</v>
      </c>
    </row>
    <row r="2730" spans="1:19" x14ac:dyDescent="0.25">
      <c r="A2730" s="22" t="s">
        <v>2195</v>
      </c>
      <c r="B2730" s="22">
        <v>1767</v>
      </c>
      <c r="C2730" s="22">
        <v>1</v>
      </c>
      <c r="D2730" s="27">
        <v>1.64592400042845E-6</v>
      </c>
      <c r="E2730" s="22">
        <v>83242105</v>
      </c>
      <c r="F2730" s="22" t="s">
        <v>2241</v>
      </c>
      <c r="G2730" s="22" t="s">
        <v>2767</v>
      </c>
      <c r="H2730" s="22">
        <v>251.91617674974199</v>
      </c>
      <c r="I2730" s="24">
        <f>'EVM CPZ List'!$D2730*'EVM CPZ List'!$C2730</f>
        <v>1.64592400042845E-6</v>
      </c>
      <c r="J2730" s="25">
        <f>INDEX('Pivot of Risk Data'!A:A,MATCH('EVM CPZ List'!$B2730,'Pivot of Risk Data'!B:B,0),1)</f>
        <v>2685</v>
      </c>
      <c r="K2730" s="22">
        <f>0.000621371*'EVM CPZ List'!$H2730</f>
        <v>0.15653340666316393</v>
      </c>
      <c r="L2730" s="22">
        <f>L2729+'EVM CPZ List'!$K2730</f>
        <v>25565.283899740523</v>
      </c>
      <c r="M2730" s="22">
        <f>M2729-'EVM CPZ List'!$I2730</f>
        <v>2.7030646523882288E-3</v>
      </c>
      <c r="N2730" s="7" t="e">
        <f>INDEX('2021 Certified EVM Plan'!G:G,MATCH(B2730,'2021 Certified EVM Plan'!E:E,0))</f>
        <v>#N/A</v>
      </c>
      <c r="O2730" s="7" t="e">
        <f>INDEX('2021 Certified EVM Plan'!M:M,MATCH(B2730,'2021 Certified EVM Plan'!E:E,0))</f>
        <v>#N/A</v>
      </c>
      <c r="P2730" s="7">
        <f t="shared" si="42"/>
        <v>1</v>
      </c>
      <c r="Q2730" s="26" t="e">
        <f>IF(INDEX('2021 Certified EVM Plan'!H:H,MATCH(B2730,'2021 Certified EVM Plan'!E:E,0))=1,M2730,#N/A)</f>
        <v>#N/A</v>
      </c>
      <c r="R2730" s="26" t="e">
        <f>IF(INDEX('2021 Certified EVM Plan'!J:J,MATCH(B2730,'2021 Certified EVM Plan'!E:E,0))=1,M2730,#N/A)</f>
        <v>#N/A</v>
      </c>
      <c r="S2730" s="26" t="e">
        <f>IF(INDEX('2021 Certified EVM Plan'!K:K,MATCH(B2730,'2021 Certified EVM Plan'!E:E,0))=1,M2730,#N/A)</f>
        <v>#N/A</v>
      </c>
    </row>
    <row r="2731" spans="1:19" x14ac:dyDescent="0.25">
      <c r="A2731" s="22" t="s">
        <v>2906</v>
      </c>
      <c r="B2731" s="22">
        <v>2447</v>
      </c>
      <c r="C2731" s="22">
        <v>28</v>
      </c>
      <c r="D2731" s="27">
        <v>1.6362765755035401E-6</v>
      </c>
      <c r="E2731" s="22">
        <v>24181104</v>
      </c>
      <c r="F2731" s="22" t="s">
        <v>3461</v>
      </c>
      <c r="G2731" s="22" t="s">
        <v>3514</v>
      </c>
      <c r="H2731" s="22">
        <v>3326.5950906926601</v>
      </c>
      <c r="I2731" s="24">
        <f>'EVM CPZ List'!$D2731*'EVM CPZ List'!$C2731</f>
        <v>4.5815744114099122E-5</v>
      </c>
      <c r="J2731" s="25">
        <f>INDEX('Pivot of Risk Data'!A:A,MATCH('EVM CPZ List'!$B2731,'Pivot of Risk Data'!B:B,0),1)</f>
        <v>2686</v>
      </c>
      <c r="K2731" s="22">
        <f>0.000621371*'EVM CPZ List'!$H2731</f>
        <v>2.0670497180987888</v>
      </c>
      <c r="L2731" s="22">
        <f>L2730+'EVM CPZ List'!$K2731</f>
        <v>25567.350949458621</v>
      </c>
      <c r="M2731" s="22">
        <f>M2730-'EVM CPZ List'!$I2731</f>
        <v>2.6572489082741296E-3</v>
      </c>
      <c r="N2731" s="7" t="e">
        <f>INDEX('2021 Certified EVM Plan'!G:G,MATCH(B2731,'2021 Certified EVM Plan'!E:E,0))</f>
        <v>#N/A</v>
      </c>
      <c r="O2731" s="7" t="e">
        <f>INDEX('2021 Certified EVM Plan'!M:M,MATCH(B2731,'2021 Certified EVM Plan'!E:E,0))</f>
        <v>#N/A</v>
      </c>
      <c r="P2731" s="7">
        <f t="shared" si="42"/>
        <v>1</v>
      </c>
      <c r="Q2731" s="26" t="e">
        <f>IF(INDEX('2021 Certified EVM Plan'!H:H,MATCH(B2731,'2021 Certified EVM Plan'!E:E,0))=1,M2731,#N/A)</f>
        <v>#N/A</v>
      </c>
      <c r="R2731" s="26" t="e">
        <f>IF(INDEX('2021 Certified EVM Plan'!J:J,MATCH(B2731,'2021 Certified EVM Plan'!E:E,0))=1,M2731,#N/A)</f>
        <v>#N/A</v>
      </c>
      <c r="S2731" s="26" t="e">
        <f>IF(INDEX('2021 Certified EVM Plan'!K:K,MATCH(B2731,'2021 Certified EVM Plan'!E:E,0))=1,M2731,#N/A)</f>
        <v>#N/A</v>
      </c>
    </row>
    <row r="2732" spans="1:19" x14ac:dyDescent="0.25">
      <c r="A2732" s="22" t="s">
        <v>2906</v>
      </c>
      <c r="B2732" s="22">
        <v>2724</v>
      </c>
      <c r="C2732" s="22">
        <v>4</v>
      </c>
      <c r="D2732" s="27">
        <v>1.63071138991075E-6</v>
      </c>
      <c r="E2732" s="22">
        <v>12501112</v>
      </c>
      <c r="F2732" s="22" t="s">
        <v>3316</v>
      </c>
      <c r="G2732" s="22" t="s">
        <v>3497</v>
      </c>
      <c r="H2732" s="22">
        <v>850.58895655321805</v>
      </c>
      <c r="I2732" s="24">
        <f>'EVM CPZ List'!$D2732*'EVM CPZ List'!$C2732</f>
        <v>6.5228455596429999E-6</v>
      </c>
      <c r="J2732" s="25">
        <f>INDEX('Pivot of Risk Data'!A:A,MATCH('EVM CPZ List'!$B2732,'Pivot of Risk Data'!B:B,0),1)</f>
        <v>2687</v>
      </c>
      <c r="K2732" s="22">
        <f>0.000621371*'EVM CPZ List'!$H2732</f>
        <v>0.52853131052242963</v>
      </c>
      <c r="L2732" s="22">
        <f>L2731+'EVM CPZ List'!$K2732</f>
        <v>25567.879480769145</v>
      </c>
      <c r="M2732" s="22">
        <f>M2731-'EVM CPZ List'!$I2732</f>
        <v>2.6507260627144868E-3</v>
      </c>
      <c r="N2732" s="7" t="e">
        <f>INDEX('2021 Certified EVM Plan'!G:G,MATCH(B2732,'2021 Certified EVM Plan'!E:E,0))</f>
        <v>#N/A</v>
      </c>
      <c r="O2732" s="7" t="e">
        <f>INDEX('2021 Certified EVM Plan'!M:M,MATCH(B2732,'2021 Certified EVM Plan'!E:E,0))</f>
        <v>#N/A</v>
      </c>
      <c r="P2732" s="7">
        <f t="shared" si="42"/>
        <v>1</v>
      </c>
      <c r="Q2732" s="26" t="e">
        <f>IF(INDEX('2021 Certified EVM Plan'!H:H,MATCH(B2732,'2021 Certified EVM Plan'!E:E,0))=1,M2732,#N/A)</f>
        <v>#N/A</v>
      </c>
      <c r="R2732" s="26" t="e">
        <f>IF(INDEX('2021 Certified EVM Plan'!J:J,MATCH(B2732,'2021 Certified EVM Plan'!E:E,0))=1,M2732,#N/A)</f>
        <v>#N/A</v>
      </c>
      <c r="S2732" s="26" t="e">
        <f>IF(INDEX('2021 Certified EVM Plan'!K:K,MATCH(B2732,'2021 Certified EVM Plan'!E:E,0))=1,M2732,#N/A)</f>
        <v>#N/A</v>
      </c>
    </row>
    <row r="2733" spans="1:19" x14ac:dyDescent="0.25">
      <c r="A2733" s="22" t="s">
        <v>2906</v>
      </c>
      <c r="B2733" s="22">
        <v>226</v>
      </c>
      <c r="C2733" s="22">
        <v>12</v>
      </c>
      <c r="D2733" s="27">
        <v>1.62653227083561E-6</v>
      </c>
      <c r="E2733" s="22">
        <v>24060404</v>
      </c>
      <c r="F2733" s="22" t="s">
        <v>3388</v>
      </c>
      <c r="G2733" s="22" t="s">
        <v>3389</v>
      </c>
      <c r="H2733" s="22">
        <v>1254.4035555875</v>
      </c>
      <c r="I2733" s="24">
        <f>'EVM CPZ List'!$D2733*'EVM CPZ List'!$C2733</f>
        <v>1.9518387250027321E-5</v>
      </c>
      <c r="J2733" s="25">
        <f>INDEX('Pivot of Risk Data'!A:A,MATCH('EVM CPZ List'!$B2733,'Pivot of Risk Data'!B:B,0),1)</f>
        <v>2688</v>
      </c>
      <c r="K2733" s="22">
        <f>0.000621371*'EVM CPZ List'!$H2733</f>
        <v>0.77944999173896046</v>
      </c>
      <c r="L2733" s="22">
        <f>L2732+'EVM CPZ List'!$K2733</f>
        <v>25568.658930760885</v>
      </c>
      <c r="M2733" s="22">
        <f>M2732-'EVM CPZ List'!$I2733</f>
        <v>2.6312076754644595E-3</v>
      </c>
      <c r="N2733" s="7" t="e">
        <f>INDEX('2021 Certified EVM Plan'!G:G,MATCH(B2733,'2021 Certified EVM Plan'!E:E,0))</f>
        <v>#N/A</v>
      </c>
      <c r="O2733" s="7" t="e">
        <f>INDEX('2021 Certified EVM Plan'!M:M,MATCH(B2733,'2021 Certified EVM Plan'!E:E,0))</f>
        <v>#N/A</v>
      </c>
      <c r="P2733" s="7">
        <f t="shared" si="42"/>
        <v>1</v>
      </c>
      <c r="Q2733" s="26" t="e">
        <f>IF(INDEX('2021 Certified EVM Plan'!H:H,MATCH(B2733,'2021 Certified EVM Plan'!E:E,0))=1,M2733,#N/A)</f>
        <v>#N/A</v>
      </c>
      <c r="R2733" s="26" t="e">
        <f>IF(INDEX('2021 Certified EVM Plan'!J:J,MATCH(B2733,'2021 Certified EVM Plan'!E:E,0))=1,M2733,#N/A)</f>
        <v>#N/A</v>
      </c>
      <c r="S2733" s="26" t="e">
        <f>IF(INDEX('2021 Certified EVM Plan'!K:K,MATCH(B2733,'2021 Certified EVM Plan'!E:E,0))=1,M2733,#N/A)</f>
        <v>#N/A</v>
      </c>
    </row>
    <row r="2734" spans="1:19" x14ac:dyDescent="0.25">
      <c r="A2734" s="22" t="s">
        <v>2195</v>
      </c>
      <c r="B2734" s="22">
        <v>2301</v>
      </c>
      <c r="C2734" s="22">
        <v>3</v>
      </c>
      <c r="D2734" s="27">
        <v>1.62565919936888E-6</v>
      </c>
      <c r="E2734" s="22">
        <v>83242106</v>
      </c>
      <c r="F2734" s="22" t="s">
        <v>2402</v>
      </c>
      <c r="G2734" s="22" t="s">
        <v>2403</v>
      </c>
      <c r="H2734" s="22">
        <v>0</v>
      </c>
      <c r="I2734" s="24">
        <f>'EVM CPZ List'!$D2734*'EVM CPZ List'!$C2734</f>
        <v>4.8769775981066401E-6</v>
      </c>
      <c r="J2734" s="25">
        <f>INDEX('Pivot of Risk Data'!A:A,MATCH('EVM CPZ List'!$B2734,'Pivot of Risk Data'!B:B,0),1)</f>
        <v>2689</v>
      </c>
      <c r="K2734" s="22">
        <f>0.000621371*'EVM CPZ List'!$H2734</f>
        <v>0</v>
      </c>
      <c r="L2734" s="22">
        <f>L2733+'EVM CPZ List'!$K2734</f>
        <v>25568.658930760885</v>
      </c>
      <c r="M2734" s="22">
        <f>M2733-'EVM CPZ List'!$I2734</f>
        <v>2.6263306978663529E-3</v>
      </c>
      <c r="N2734" s="7" t="e">
        <f>INDEX('2021 Certified EVM Plan'!G:G,MATCH(B2734,'2021 Certified EVM Plan'!E:E,0))</f>
        <v>#N/A</v>
      </c>
      <c r="O2734" s="7" t="e">
        <f>INDEX('2021 Certified EVM Plan'!M:M,MATCH(B2734,'2021 Certified EVM Plan'!E:E,0))</f>
        <v>#N/A</v>
      </c>
      <c r="P2734" s="7">
        <f t="shared" si="42"/>
        <v>1</v>
      </c>
      <c r="Q2734" s="26" t="e">
        <f>IF(INDEX('2021 Certified EVM Plan'!H:H,MATCH(B2734,'2021 Certified EVM Plan'!E:E,0))=1,M2734,#N/A)</f>
        <v>#N/A</v>
      </c>
      <c r="R2734" s="26" t="e">
        <f>IF(INDEX('2021 Certified EVM Plan'!J:J,MATCH(B2734,'2021 Certified EVM Plan'!E:E,0))=1,M2734,#N/A)</f>
        <v>#N/A</v>
      </c>
      <c r="S2734" s="26" t="e">
        <f>IF(INDEX('2021 Certified EVM Plan'!K:K,MATCH(B2734,'2021 Certified EVM Plan'!E:E,0))=1,M2734,#N/A)</f>
        <v>#N/A</v>
      </c>
    </row>
    <row r="2735" spans="1:19" x14ac:dyDescent="0.25">
      <c r="A2735" s="22" t="s">
        <v>2906</v>
      </c>
      <c r="B2735" s="22">
        <v>7692</v>
      </c>
      <c r="C2735" s="22">
        <v>10</v>
      </c>
      <c r="D2735" s="27">
        <v>1.6131499060357099E-6</v>
      </c>
      <c r="E2735" s="22">
        <v>24251104</v>
      </c>
      <c r="F2735" s="22" t="s">
        <v>3058</v>
      </c>
      <c r="G2735" s="22" t="s">
        <v>3565</v>
      </c>
      <c r="H2735" s="22">
        <v>1379.9837427822799</v>
      </c>
      <c r="I2735" s="24">
        <f>'EVM CPZ List'!$D2735*'EVM CPZ List'!$C2735</f>
        <v>1.6131499060357098E-5</v>
      </c>
      <c r="J2735" s="25">
        <f>INDEX('Pivot of Risk Data'!A:A,MATCH('EVM CPZ List'!$B2735,'Pivot of Risk Data'!B:B,0),1)</f>
        <v>2690</v>
      </c>
      <c r="K2735" s="22">
        <f>0.000621371*'EVM CPZ List'!$H2735</f>
        <v>0.85748187823636812</v>
      </c>
      <c r="L2735" s="22">
        <f>L2734+'EVM CPZ List'!$K2735</f>
        <v>25569.516412639121</v>
      </c>
      <c r="M2735" s="22">
        <f>M2734-'EVM CPZ List'!$I2735</f>
        <v>2.6101991988059957E-3</v>
      </c>
      <c r="N2735" s="7" t="e">
        <f>INDEX('2021 Certified EVM Plan'!G:G,MATCH(B2735,'2021 Certified EVM Plan'!E:E,0))</f>
        <v>#N/A</v>
      </c>
      <c r="O2735" s="7" t="e">
        <f>INDEX('2021 Certified EVM Plan'!M:M,MATCH(B2735,'2021 Certified EVM Plan'!E:E,0))</f>
        <v>#N/A</v>
      </c>
      <c r="P2735" s="7">
        <f t="shared" si="42"/>
        <v>1</v>
      </c>
      <c r="Q2735" s="26" t="e">
        <f>IF(INDEX('2021 Certified EVM Plan'!H:H,MATCH(B2735,'2021 Certified EVM Plan'!E:E,0))=1,M2735,#N/A)</f>
        <v>#N/A</v>
      </c>
      <c r="R2735" s="26" t="e">
        <f>IF(INDEX('2021 Certified EVM Plan'!J:J,MATCH(B2735,'2021 Certified EVM Plan'!E:E,0))=1,M2735,#N/A)</f>
        <v>#N/A</v>
      </c>
      <c r="S2735" s="26" t="e">
        <f>IF(INDEX('2021 Certified EVM Plan'!K:K,MATCH(B2735,'2021 Certified EVM Plan'!E:E,0))=1,M2735,#N/A)</f>
        <v>#N/A</v>
      </c>
    </row>
    <row r="2736" spans="1:19" x14ac:dyDescent="0.25">
      <c r="A2736" s="22" t="s">
        <v>2906</v>
      </c>
      <c r="B2736" s="22">
        <v>1941</v>
      </c>
      <c r="C2736" s="22">
        <v>1</v>
      </c>
      <c r="D2736" s="27">
        <v>1.6072406764443601E-6</v>
      </c>
      <c r="E2736" s="22">
        <v>24141102</v>
      </c>
      <c r="F2736" s="22" t="s">
        <v>3554</v>
      </c>
      <c r="G2736" s="22" t="s">
        <v>3555</v>
      </c>
      <c r="H2736" s="22">
        <v>2900.1535077285498</v>
      </c>
      <c r="I2736" s="24">
        <f>'EVM CPZ List'!$D2736*'EVM CPZ List'!$C2736</f>
        <v>1.6072406764443601E-6</v>
      </c>
      <c r="J2736" s="25">
        <f>INDEX('Pivot of Risk Data'!A:A,MATCH('EVM CPZ List'!$B2736,'Pivot of Risk Data'!B:B,0),1)</f>
        <v>2691</v>
      </c>
      <c r="K2736" s="22">
        <f>0.000621371*'EVM CPZ List'!$H2736</f>
        <v>1.8020712852507967</v>
      </c>
      <c r="L2736" s="22">
        <f>L2735+'EVM CPZ List'!$K2736</f>
        <v>25571.318483924373</v>
      </c>
      <c r="M2736" s="22">
        <f>M2735-'EVM CPZ List'!$I2736</f>
        <v>2.6085919581295513E-3</v>
      </c>
      <c r="N2736" s="7" t="e">
        <f>INDEX('2021 Certified EVM Plan'!G:G,MATCH(B2736,'2021 Certified EVM Plan'!E:E,0))</f>
        <v>#N/A</v>
      </c>
      <c r="O2736" s="7" t="e">
        <f>INDEX('2021 Certified EVM Plan'!M:M,MATCH(B2736,'2021 Certified EVM Plan'!E:E,0))</f>
        <v>#N/A</v>
      </c>
      <c r="P2736" s="7">
        <f t="shared" si="42"/>
        <v>1</v>
      </c>
      <c r="Q2736" s="26" t="e">
        <f>IF(INDEX('2021 Certified EVM Plan'!H:H,MATCH(B2736,'2021 Certified EVM Plan'!E:E,0))=1,M2736,#N/A)</f>
        <v>#N/A</v>
      </c>
      <c r="R2736" s="26" t="e">
        <f>IF(INDEX('2021 Certified EVM Plan'!J:J,MATCH(B2736,'2021 Certified EVM Plan'!E:E,0))=1,M2736,#N/A)</f>
        <v>#N/A</v>
      </c>
      <c r="S2736" s="26" t="e">
        <f>IF(INDEX('2021 Certified EVM Plan'!K:K,MATCH(B2736,'2021 Certified EVM Plan'!E:E,0))=1,M2736,#N/A)</f>
        <v>#N/A</v>
      </c>
    </row>
    <row r="2737" spans="1:19" x14ac:dyDescent="0.25">
      <c r="A2737" s="22" t="s">
        <v>2195</v>
      </c>
      <c r="B2737" s="22">
        <v>4930</v>
      </c>
      <c r="C2737" s="22">
        <v>36</v>
      </c>
      <c r="D2737" s="27">
        <v>1.59645950019819E-6</v>
      </c>
      <c r="E2737" s="22">
        <v>182222104</v>
      </c>
      <c r="F2737" s="22" t="s">
        <v>2448</v>
      </c>
      <c r="G2737" s="22" t="s">
        <v>2829</v>
      </c>
      <c r="H2737" s="22">
        <v>4576.3875673786097</v>
      </c>
      <c r="I2737" s="24">
        <f>'EVM CPZ List'!$D2737*'EVM CPZ List'!$C2737</f>
        <v>5.747254200713484E-5</v>
      </c>
      <c r="J2737" s="25">
        <f>INDEX('Pivot of Risk Data'!A:A,MATCH('EVM CPZ List'!$B2737,'Pivot of Risk Data'!B:B,0),1)</f>
        <v>2692</v>
      </c>
      <c r="K2737" s="22">
        <f>0.000621371*'EVM CPZ List'!$H2737</f>
        <v>2.8436345191296142</v>
      </c>
      <c r="L2737" s="22">
        <f>L2736+'EVM CPZ List'!$K2737</f>
        <v>25574.162118443503</v>
      </c>
      <c r="M2737" s="22">
        <f>M2736-'EVM CPZ List'!$I2737</f>
        <v>2.5511194161224166E-3</v>
      </c>
      <c r="N2737" s="7" t="e">
        <f>INDEX('2021 Certified EVM Plan'!G:G,MATCH(B2737,'2021 Certified EVM Plan'!E:E,0))</f>
        <v>#N/A</v>
      </c>
      <c r="O2737" s="7" t="e">
        <f>INDEX('2021 Certified EVM Plan'!M:M,MATCH(B2737,'2021 Certified EVM Plan'!E:E,0))</f>
        <v>#N/A</v>
      </c>
      <c r="P2737" s="7">
        <f t="shared" si="42"/>
        <v>1</v>
      </c>
      <c r="Q2737" s="26" t="e">
        <f>IF(INDEX('2021 Certified EVM Plan'!H:H,MATCH(B2737,'2021 Certified EVM Plan'!E:E,0))=1,M2737,#N/A)</f>
        <v>#N/A</v>
      </c>
      <c r="R2737" s="26" t="e">
        <f>IF(INDEX('2021 Certified EVM Plan'!J:J,MATCH(B2737,'2021 Certified EVM Plan'!E:E,0))=1,M2737,#N/A)</f>
        <v>#N/A</v>
      </c>
      <c r="S2737" s="26" t="e">
        <f>IF(INDEX('2021 Certified EVM Plan'!K:K,MATCH(B2737,'2021 Certified EVM Plan'!E:E,0))=1,M2737,#N/A)</f>
        <v>#N/A</v>
      </c>
    </row>
    <row r="2738" spans="1:19" x14ac:dyDescent="0.25">
      <c r="A2738" s="22" t="s">
        <v>539</v>
      </c>
      <c r="B2738" s="22">
        <v>4020</v>
      </c>
      <c r="C2738" s="22">
        <v>1</v>
      </c>
      <c r="D2738" s="27">
        <v>1.5961698842528699E-6</v>
      </c>
      <c r="E2738" s="22">
        <v>103311102</v>
      </c>
      <c r="F2738" s="22" t="s">
        <v>842</v>
      </c>
      <c r="G2738" s="22" t="s">
        <v>963</v>
      </c>
      <c r="H2738" s="22">
        <v>77.103686094811295</v>
      </c>
      <c r="I2738" s="24">
        <f>'EVM CPZ List'!$D2738*'EVM CPZ List'!$C2738</f>
        <v>1.5961698842528699E-6</v>
      </c>
      <c r="J2738" s="25">
        <f>INDEX('Pivot of Risk Data'!A:A,MATCH('EVM CPZ List'!$B2738,'Pivot of Risk Data'!B:B,0),1)</f>
        <v>2693</v>
      </c>
      <c r="K2738" s="22">
        <f>0.000621371*'EVM CPZ List'!$H2738</f>
        <v>4.7909994532418988E-2</v>
      </c>
      <c r="L2738" s="22">
        <f>L2737+'EVM CPZ List'!$K2738</f>
        <v>25574.210028438036</v>
      </c>
      <c r="M2738" s="22">
        <f>M2737-'EVM CPZ List'!$I2738</f>
        <v>2.5495232462381637E-3</v>
      </c>
      <c r="N2738" s="7" t="e">
        <f>INDEX('2021 Certified EVM Plan'!G:G,MATCH(B2738,'2021 Certified EVM Plan'!E:E,0))</f>
        <v>#N/A</v>
      </c>
      <c r="O2738" s="7" t="e">
        <f>INDEX('2021 Certified EVM Plan'!M:M,MATCH(B2738,'2021 Certified EVM Plan'!E:E,0))</f>
        <v>#N/A</v>
      </c>
      <c r="P2738" s="7">
        <f t="shared" si="42"/>
        <v>1</v>
      </c>
      <c r="Q2738" s="26" t="e">
        <f>IF(INDEX('2021 Certified EVM Plan'!H:H,MATCH(B2738,'2021 Certified EVM Plan'!E:E,0))=1,M2738,#N/A)</f>
        <v>#N/A</v>
      </c>
      <c r="R2738" s="26" t="e">
        <f>IF(INDEX('2021 Certified EVM Plan'!J:J,MATCH(B2738,'2021 Certified EVM Plan'!E:E,0))=1,M2738,#N/A)</f>
        <v>#N/A</v>
      </c>
      <c r="S2738" s="26" t="e">
        <f>IF(INDEX('2021 Certified EVM Plan'!K:K,MATCH(B2738,'2021 Certified EVM Plan'!E:E,0))=1,M2738,#N/A)</f>
        <v>#N/A</v>
      </c>
    </row>
    <row r="2739" spans="1:19" x14ac:dyDescent="0.25">
      <c r="A2739" s="22" t="s">
        <v>2906</v>
      </c>
      <c r="B2739" s="22">
        <v>4178</v>
      </c>
      <c r="C2739" s="22">
        <v>45</v>
      </c>
      <c r="D2739" s="27">
        <v>1.5929593283364799E-6</v>
      </c>
      <c r="E2739" s="22">
        <v>24080402</v>
      </c>
      <c r="F2739" s="22" t="s">
        <v>3474</v>
      </c>
      <c r="G2739" s="22" t="s">
        <v>3491</v>
      </c>
      <c r="H2739" s="22">
        <v>7185.3166957155499</v>
      </c>
      <c r="I2739" s="24">
        <f>'EVM CPZ List'!$D2739*'EVM CPZ List'!$C2739</f>
        <v>7.1683169775141602E-5</v>
      </c>
      <c r="J2739" s="25">
        <f>INDEX('Pivot of Risk Data'!A:A,MATCH('EVM CPZ List'!$B2739,'Pivot of Risk Data'!B:B,0),1)</f>
        <v>2694</v>
      </c>
      <c r="K2739" s="22">
        <f>0.000621371*'EVM CPZ List'!$H2739</f>
        <v>4.4647474205334667</v>
      </c>
      <c r="L2739" s="22">
        <f>L2738+'EVM CPZ List'!$K2739</f>
        <v>25578.67477585857</v>
      </c>
      <c r="M2739" s="22">
        <f>M2738-'EVM CPZ List'!$I2739</f>
        <v>2.4778400764630219E-3</v>
      </c>
      <c r="N2739" s="7" t="e">
        <f>INDEX('2021 Certified EVM Plan'!G:G,MATCH(B2739,'2021 Certified EVM Plan'!E:E,0))</f>
        <v>#N/A</v>
      </c>
      <c r="O2739" s="7" t="e">
        <f>INDEX('2021 Certified EVM Plan'!M:M,MATCH(B2739,'2021 Certified EVM Plan'!E:E,0))</f>
        <v>#N/A</v>
      </c>
      <c r="P2739" s="7">
        <f t="shared" si="42"/>
        <v>1</v>
      </c>
      <c r="Q2739" s="26" t="e">
        <f>IF(INDEX('2021 Certified EVM Plan'!H:H,MATCH(B2739,'2021 Certified EVM Plan'!E:E,0))=1,M2739,#N/A)</f>
        <v>#N/A</v>
      </c>
      <c r="R2739" s="26" t="e">
        <f>IF(INDEX('2021 Certified EVM Plan'!J:J,MATCH(B2739,'2021 Certified EVM Plan'!E:E,0))=1,M2739,#N/A)</f>
        <v>#N/A</v>
      </c>
      <c r="S2739" s="26" t="e">
        <f>IF(INDEX('2021 Certified EVM Plan'!K:K,MATCH(B2739,'2021 Certified EVM Plan'!E:E,0))=1,M2739,#N/A)</f>
        <v>#N/A</v>
      </c>
    </row>
    <row r="2740" spans="1:19" x14ac:dyDescent="0.25">
      <c r="A2740" s="22" t="s">
        <v>2195</v>
      </c>
      <c r="B2740" s="22">
        <v>2515</v>
      </c>
      <c r="C2740" s="22">
        <v>4</v>
      </c>
      <c r="D2740" s="27">
        <v>1.56869964652693E-6</v>
      </c>
      <c r="E2740" s="22">
        <v>182222104</v>
      </c>
      <c r="F2740" s="22" t="s">
        <v>2448</v>
      </c>
      <c r="G2740" s="22" t="s">
        <v>2891</v>
      </c>
      <c r="H2740" s="22">
        <v>253.94097115423199</v>
      </c>
      <c r="I2740" s="24">
        <f>'EVM CPZ List'!$D2740*'EVM CPZ List'!$C2740</f>
        <v>6.2747985861077199E-6</v>
      </c>
      <c r="J2740" s="25">
        <f>INDEX('Pivot of Risk Data'!A:A,MATCH('EVM CPZ List'!$B2740,'Pivot of Risk Data'!B:B,0),1)</f>
        <v>2695</v>
      </c>
      <c r="K2740" s="22">
        <f>0.000621371*'EVM CPZ List'!$H2740</f>
        <v>0.1577915551870763</v>
      </c>
      <c r="L2740" s="22">
        <f>L2739+'EVM CPZ List'!$K2740</f>
        <v>25578.832567413756</v>
      </c>
      <c r="M2740" s="22">
        <f>M2739-'EVM CPZ List'!$I2740</f>
        <v>2.4715652778769144E-3</v>
      </c>
      <c r="N2740" s="7" t="e">
        <f>INDEX('2021 Certified EVM Plan'!G:G,MATCH(B2740,'2021 Certified EVM Plan'!E:E,0))</f>
        <v>#N/A</v>
      </c>
      <c r="O2740" s="7" t="e">
        <f>INDEX('2021 Certified EVM Plan'!M:M,MATCH(B2740,'2021 Certified EVM Plan'!E:E,0))</f>
        <v>#N/A</v>
      </c>
      <c r="P2740" s="7">
        <f t="shared" si="42"/>
        <v>1</v>
      </c>
      <c r="Q2740" s="26" t="e">
        <f>IF(INDEX('2021 Certified EVM Plan'!H:H,MATCH(B2740,'2021 Certified EVM Plan'!E:E,0))=1,M2740,#N/A)</f>
        <v>#N/A</v>
      </c>
      <c r="R2740" s="26" t="e">
        <f>IF(INDEX('2021 Certified EVM Plan'!J:J,MATCH(B2740,'2021 Certified EVM Plan'!E:E,0))=1,M2740,#N/A)</f>
        <v>#N/A</v>
      </c>
      <c r="S2740" s="26" t="e">
        <f>IF(INDEX('2021 Certified EVM Plan'!K:K,MATCH(B2740,'2021 Certified EVM Plan'!E:E,0))=1,M2740,#N/A)</f>
        <v>#N/A</v>
      </c>
    </row>
    <row r="2741" spans="1:19" x14ac:dyDescent="0.25">
      <c r="A2741" s="22" t="s">
        <v>539</v>
      </c>
      <c r="B2741" s="22">
        <v>5708</v>
      </c>
      <c r="C2741" s="22">
        <v>31</v>
      </c>
      <c r="D2741" s="27">
        <v>1.5672041527322901E-6</v>
      </c>
      <c r="E2741" s="22">
        <v>102551101</v>
      </c>
      <c r="F2741" s="22" t="s">
        <v>737</v>
      </c>
      <c r="G2741" s="22" t="s">
        <v>738</v>
      </c>
      <c r="H2741" s="22">
        <v>2653.0625560588401</v>
      </c>
      <c r="I2741" s="24">
        <f>'EVM CPZ List'!$D2741*'EVM CPZ List'!$C2741</f>
        <v>4.8583328734700992E-5</v>
      </c>
      <c r="J2741" s="25">
        <f>INDEX('Pivot of Risk Data'!A:A,MATCH('EVM CPZ List'!$B2741,'Pivot of Risk Data'!B:B,0),1)</f>
        <v>2696</v>
      </c>
      <c r="K2741" s="22">
        <f>0.000621371*'EVM CPZ List'!$H2741</f>
        <v>1.6485361335208375</v>
      </c>
      <c r="L2741" s="22">
        <f>L2740+'EVM CPZ List'!$K2741</f>
        <v>25580.481103547278</v>
      </c>
      <c r="M2741" s="22">
        <f>M2740-'EVM CPZ List'!$I2741</f>
        <v>2.4229819491422134E-3</v>
      </c>
      <c r="N2741" s="7" t="e">
        <f>INDEX('2021 Certified EVM Plan'!G:G,MATCH(B2741,'2021 Certified EVM Plan'!E:E,0))</f>
        <v>#N/A</v>
      </c>
      <c r="O2741" s="7" t="e">
        <f>INDEX('2021 Certified EVM Plan'!M:M,MATCH(B2741,'2021 Certified EVM Plan'!E:E,0))</f>
        <v>#N/A</v>
      </c>
      <c r="P2741" s="7">
        <f t="shared" si="42"/>
        <v>1</v>
      </c>
      <c r="Q2741" s="26" t="e">
        <f>IF(INDEX('2021 Certified EVM Plan'!H:H,MATCH(B2741,'2021 Certified EVM Plan'!E:E,0))=1,M2741,#N/A)</f>
        <v>#N/A</v>
      </c>
      <c r="R2741" s="26" t="e">
        <f>IF(INDEX('2021 Certified EVM Plan'!J:J,MATCH(B2741,'2021 Certified EVM Plan'!E:E,0))=1,M2741,#N/A)</f>
        <v>#N/A</v>
      </c>
      <c r="S2741" s="26" t="e">
        <f>IF(INDEX('2021 Certified EVM Plan'!K:K,MATCH(B2741,'2021 Certified EVM Plan'!E:E,0))=1,M2741,#N/A)</f>
        <v>#N/A</v>
      </c>
    </row>
    <row r="2742" spans="1:19" x14ac:dyDescent="0.25">
      <c r="A2742" s="22" t="s">
        <v>2195</v>
      </c>
      <c r="B2742" s="22">
        <v>5032</v>
      </c>
      <c r="C2742" s="22">
        <v>9</v>
      </c>
      <c r="D2742" s="27">
        <v>1.55878926889219E-6</v>
      </c>
      <c r="E2742" s="22">
        <v>182852202</v>
      </c>
      <c r="F2742" s="22" t="s">
        <v>2542</v>
      </c>
      <c r="G2742" s="22" t="s">
        <v>2543</v>
      </c>
      <c r="H2742" s="22">
        <v>2530.9243912052598</v>
      </c>
      <c r="I2742" s="24">
        <f>'EVM CPZ List'!$D2742*'EVM CPZ List'!$C2742</f>
        <v>1.4029103420029711E-5</v>
      </c>
      <c r="J2742" s="25">
        <f>INDEX('Pivot of Risk Data'!A:A,MATCH('EVM CPZ List'!$B2742,'Pivot of Risk Data'!B:B,0),1)</f>
        <v>2697</v>
      </c>
      <c r="K2742" s="22">
        <f>0.000621371*'EVM CPZ List'!$H2742</f>
        <v>1.5726430198876036</v>
      </c>
      <c r="L2742" s="22">
        <f>L2741+'EVM CPZ List'!$K2742</f>
        <v>25582.053746567166</v>
      </c>
      <c r="M2742" s="22">
        <f>M2741-'EVM CPZ List'!$I2742</f>
        <v>2.4089528457221839E-3</v>
      </c>
      <c r="N2742" s="7" t="e">
        <f>INDEX('2021 Certified EVM Plan'!G:G,MATCH(B2742,'2021 Certified EVM Plan'!E:E,0))</f>
        <v>#N/A</v>
      </c>
      <c r="O2742" s="7" t="e">
        <f>INDEX('2021 Certified EVM Plan'!M:M,MATCH(B2742,'2021 Certified EVM Plan'!E:E,0))</f>
        <v>#N/A</v>
      </c>
      <c r="P2742" s="7">
        <f t="shared" si="42"/>
        <v>1</v>
      </c>
      <c r="Q2742" s="26" t="e">
        <f>IF(INDEX('2021 Certified EVM Plan'!H:H,MATCH(B2742,'2021 Certified EVM Plan'!E:E,0))=1,M2742,#N/A)</f>
        <v>#N/A</v>
      </c>
      <c r="R2742" s="26" t="e">
        <f>IF(INDEX('2021 Certified EVM Plan'!J:J,MATCH(B2742,'2021 Certified EVM Plan'!E:E,0))=1,M2742,#N/A)</f>
        <v>#N/A</v>
      </c>
      <c r="S2742" s="26" t="e">
        <f>IF(INDEX('2021 Certified EVM Plan'!K:K,MATCH(B2742,'2021 Certified EVM Plan'!E:E,0))=1,M2742,#N/A)</f>
        <v>#N/A</v>
      </c>
    </row>
    <row r="2743" spans="1:19" x14ac:dyDescent="0.25">
      <c r="A2743" s="22" t="s">
        <v>2906</v>
      </c>
      <c r="B2743" s="22">
        <v>1306</v>
      </c>
      <c r="C2743" s="22">
        <v>21</v>
      </c>
      <c r="D2743" s="27">
        <v>1.55640112197082E-6</v>
      </c>
      <c r="E2743" s="22">
        <v>13170401</v>
      </c>
      <c r="F2743" s="22" t="s">
        <v>3561</v>
      </c>
      <c r="G2743" s="22" t="s">
        <v>3562</v>
      </c>
      <c r="H2743" s="22">
        <v>4478.6500597222803</v>
      </c>
      <c r="I2743" s="24">
        <f>'EVM CPZ List'!$D2743*'EVM CPZ List'!$C2743</f>
        <v>3.2684423561387218E-5</v>
      </c>
      <c r="J2743" s="25">
        <f>INDEX('Pivot of Risk Data'!A:A,MATCH('EVM CPZ List'!$B2743,'Pivot of Risk Data'!B:B,0),1)</f>
        <v>2698</v>
      </c>
      <c r="K2743" s="22">
        <f>0.000621371*'EVM CPZ List'!$H2743</f>
        <v>2.7829032662596931</v>
      </c>
      <c r="L2743" s="22">
        <f>L2742+'EVM CPZ List'!$K2743</f>
        <v>25584.836649833425</v>
      </c>
      <c r="M2743" s="22">
        <f>M2742-'EVM CPZ List'!$I2743</f>
        <v>2.3762684221607967E-3</v>
      </c>
      <c r="N2743" s="7" t="e">
        <f>INDEX('2021 Certified EVM Plan'!G:G,MATCH(B2743,'2021 Certified EVM Plan'!E:E,0))</f>
        <v>#N/A</v>
      </c>
      <c r="O2743" s="7" t="e">
        <f>INDEX('2021 Certified EVM Plan'!M:M,MATCH(B2743,'2021 Certified EVM Plan'!E:E,0))</f>
        <v>#N/A</v>
      </c>
      <c r="P2743" s="7">
        <f t="shared" si="42"/>
        <v>1</v>
      </c>
      <c r="Q2743" s="26" t="e">
        <f>IF(INDEX('2021 Certified EVM Plan'!H:H,MATCH(B2743,'2021 Certified EVM Plan'!E:E,0))=1,M2743,#N/A)</f>
        <v>#N/A</v>
      </c>
      <c r="R2743" s="26" t="e">
        <f>IF(INDEX('2021 Certified EVM Plan'!J:J,MATCH(B2743,'2021 Certified EVM Plan'!E:E,0))=1,M2743,#N/A)</f>
        <v>#N/A</v>
      </c>
      <c r="S2743" s="26" t="e">
        <f>IF(INDEX('2021 Certified EVM Plan'!K:K,MATCH(B2743,'2021 Certified EVM Plan'!E:E,0))=1,M2743,#N/A)</f>
        <v>#N/A</v>
      </c>
    </row>
    <row r="2744" spans="1:19" x14ac:dyDescent="0.25">
      <c r="A2744" s="22" t="s">
        <v>2906</v>
      </c>
      <c r="B2744" s="22">
        <v>7151</v>
      </c>
      <c r="C2744" s="22">
        <v>10</v>
      </c>
      <c r="D2744" s="27">
        <v>1.5555098102092599E-6</v>
      </c>
      <c r="E2744" s="22">
        <v>13681112</v>
      </c>
      <c r="F2744" s="22" t="s">
        <v>3355</v>
      </c>
      <c r="G2744" s="22" t="s">
        <v>3536</v>
      </c>
      <c r="H2744" s="22">
        <v>1619.58328525139</v>
      </c>
      <c r="I2744" s="24">
        <f>'EVM CPZ List'!$D2744*'EVM CPZ List'!$C2744</f>
        <v>1.5555098102092601E-5</v>
      </c>
      <c r="J2744" s="25">
        <f>INDEX('Pivot of Risk Data'!A:A,MATCH('EVM CPZ List'!$B2744,'Pivot of Risk Data'!B:B,0),1)</f>
        <v>2699</v>
      </c>
      <c r="K2744" s="22">
        <f>0.000621371*'EVM CPZ List'!$H2744</f>
        <v>1.0063620855399416</v>
      </c>
      <c r="L2744" s="22">
        <f>L2743+'EVM CPZ List'!$K2744</f>
        <v>25585.843011918965</v>
      </c>
      <c r="M2744" s="22">
        <f>M2743-'EVM CPZ List'!$I2744</f>
        <v>2.3607133240587043E-3</v>
      </c>
      <c r="N2744" s="7" t="e">
        <f>INDEX('2021 Certified EVM Plan'!G:G,MATCH(B2744,'2021 Certified EVM Plan'!E:E,0))</f>
        <v>#N/A</v>
      </c>
      <c r="O2744" s="7" t="e">
        <f>INDEX('2021 Certified EVM Plan'!M:M,MATCH(B2744,'2021 Certified EVM Plan'!E:E,0))</f>
        <v>#N/A</v>
      </c>
      <c r="P2744" s="7">
        <f t="shared" si="42"/>
        <v>1</v>
      </c>
      <c r="Q2744" s="26" t="e">
        <f>IF(INDEX('2021 Certified EVM Plan'!H:H,MATCH(B2744,'2021 Certified EVM Plan'!E:E,0))=1,M2744,#N/A)</f>
        <v>#N/A</v>
      </c>
      <c r="R2744" s="26" t="e">
        <f>IF(INDEX('2021 Certified EVM Plan'!J:J,MATCH(B2744,'2021 Certified EVM Plan'!E:E,0))=1,M2744,#N/A)</f>
        <v>#N/A</v>
      </c>
      <c r="S2744" s="26" t="e">
        <f>IF(INDEX('2021 Certified EVM Plan'!K:K,MATCH(B2744,'2021 Certified EVM Plan'!E:E,0))=1,M2744,#N/A)</f>
        <v>#N/A</v>
      </c>
    </row>
    <row r="2745" spans="1:19" x14ac:dyDescent="0.25">
      <c r="A2745" s="22" t="s">
        <v>2906</v>
      </c>
      <c r="B2745" s="22">
        <v>3308</v>
      </c>
      <c r="C2745" s="22">
        <v>4</v>
      </c>
      <c r="D2745" s="27">
        <v>1.55538793376859E-6</v>
      </c>
      <c r="E2745" s="22">
        <v>43091104</v>
      </c>
      <c r="F2745" s="22" t="s">
        <v>3343</v>
      </c>
      <c r="G2745" s="22" t="s">
        <v>3344</v>
      </c>
      <c r="H2745" s="22">
        <v>342.67226131845098</v>
      </c>
      <c r="I2745" s="24">
        <f>'EVM CPZ List'!$D2745*'EVM CPZ List'!$C2745</f>
        <v>6.22155173507436E-6</v>
      </c>
      <c r="J2745" s="25">
        <f>INDEX('Pivot of Risk Data'!A:A,MATCH('EVM CPZ List'!$B2745,'Pivot of Risk Data'!B:B,0),1)</f>
        <v>2700</v>
      </c>
      <c r="K2745" s="22">
        <f>0.000621371*'EVM CPZ List'!$H2745</f>
        <v>0.21292660568770722</v>
      </c>
      <c r="L2745" s="22">
        <f>L2744+'EVM CPZ List'!$K2745</f>
        <v>25586.055938524652</v>
      </c>
      <c r="M2745" s="22">
        <f>M2744-'EVM CPZ List'!$I2745</f>
        <v>2.3544917723236298E-3</v>
      </c>
      <c r="N2745" s="7" t="e">
        <f>INDEX('2021 Certified EVM Plan'!G:G,MATCH(B2745,'2021 Certified EVM Plan'!E:E,0))</f>
        <v>#N/A</v>
      </c>
      <c r="O2745" s="7" t="e">
        <f>INDEX('2021 Certified EVM Plan'!M:M,MATCH(B2745,'2021 Certified EVM Plan'!E:E,0))</f>
        <v>#N/A</v>
      </c>
      <c r="P2745" s="7">
        <f t="shared" si="42"/>
        <v>1</v>
      </c>
      <c r="Q2745" s="26" t="e">
        <f>IF(INDEX('2021 Certified EVM Plan'!H:H,MATCH(B2745,'2021 Certified EVM Plan'!E:E,0))=1,M2745,#N/A)</f>
        <v>#N/A</v>
      </c>
      <c r="R2745" s="26" t="e">
        <f>IF(INDEX('2021 Certified EVM Plan'!J:J,MATCH(B2745,'2021 Certified EVM Plan'!E:E,0))=1,M2745,#N/A)</f>
        <v>#N/A</v>
      </c>
      <c r="S2745" s="26" t="e">
        <f>IF(INDEX('2021 Certified EVM Plan'!K:K,MATCH(B2745,'2021 Certified EVM Plan'!E:E,0))=1,M2745,#N/A)</f>
        <v>#N/A</v>
      </c>
    </row>
    <row r="2746" spans="1:19" x14ac:dyDescent="0.25">
      <c r="A2746" s="22" t="s">
        <v>2195</v>
      </c>
      <c r="B2746" s="22">
        <v>1993</v>
      </c>
      <c r="C2746" s="22">
        <v>44</v>
      </c>
      <c r="D2746" s="27">
        <v>1.5546015575475801E-6</v>
      </c>
      <c r="E2746" s="22">
        <v>83431116</v>
      </c>
      <c r="F2746" s="22" t="s">
        <v>2672</v>
      </c>
      <c r="G2746" s="22" t="s">
        <v>2849</v>
      </c>
      <c r="H2746" s="22">
        <v>4954.2992057634501</v>
      </c>
      <c r="I2746" s="24">
        <f>'EVM CPZ List'!$D2746*'EVM CPZ List'!$C2746</f>
        <v>6.8402468532093521E-5</v>
      </c>
      <c r="J2746" s="25">
        <f>INDEX('Pivot of Risk Data'!A:A,MATCH('EVM CPZ List'!$B2746,'Pivot of Risk Data'!B:B,0),1)</f>
        <v>2701</v>
      </c>
      <c r="K2746" s="22">
        <f>0.000621371*'EVM CPZ List'!$H2746</f>
        <v>3.078457851784441</v>
      </c>
      <c r="L2746" s="22">
        <f>L2745+'EVM CPZ List'!$K2746</f>
        <v>25589.134396376438</v>
      </c>
      <c r="M2746" s="22">
        <f>M2745-'EVM CPZ List'!$I2746</f>
        <v>2.286089303791536E-3</v>
      </c>
      <c r="N2746" s="7" t="e">
        <f>INDEX('2021 Certified EVM Plan'!G:G,MATCH(B2746,'2021 Certified EVM Plan'!E:E,0))</f>
        <v>#N/A</v>
      </c>
      <c r="O2746" s="7" t="e">
        <f>INDEX('2021 Certified EVM Plan'!M:M,MATCH(B2746,'2021 Certified EVM Plan'!E:E,0))</f>
        <v>#N/A</v>
      </c>
      <c r="P2746" s="7">
        <f t="shared" si="42"/>
        <v>1</v>
      </c>
      <c r="Q2746" s="26" t="e">
        <f>IF(INDEX('2021 Certified EVM Plan'!H:H,MATCH(B2746,'2021 Certified EVM Plan'!E:E,0))=1,M2746,#N/A)</f>
        <v>#N/A</v>
      </c>
      <c r="R2746" s="26" t="e">
        <f>IF(INDEX('2021 Certified EVM Plan'!J:J,MATCH(B2746,'2021 Certified EVM Plan'!E:E,0))=1,M2746,#N/A)</f>
        <v>#N/A</v>
      </c>
      <c r="S2746" s="26" t="e">
        <f>IF(INDEX('2021 Certified EVM Plan'!K:K,MATCH(B2746,'2021 Certified EVM Plan'!E:E,0))=1,M2746,#N/A)</f>
        <v>#N/A</v>
      </c>
    </row>
    <row r="2747" spans="1:19" x14ac:dyDescent="0.25">
      <c r="A2747" s="22" t="s">
        <v>2906</v>
      </c>
      <c r="B2747" s="22">
        <v>369</v>
      </c>
      <c r="C2747" s="22">
        <v>23</v>
      </c>
      <c r="D2747" s="27">
        <v>1.5535412227752999E-6</v>
      </c>
      <c r="E2747" s="22">
        <v>24040403</v>
      </c>
      <c r="F2747" s="22" t="s">
        <v>3472</v>
      </c>
      <c r="G2747" s="22" t="s">
        <v>3566</v>
      </c>
      <c r="H2747" s="22">
        <v>1971.1563991558901</v>
      </c>
      <c r="I2747" s="24">
        <f>'EVM CPZ List'!$D2747*'EVM CPZ List'!$C2747</f>
        <v>3.57314481238319E-5</v>
      </c>
      <c r="J2747" s="25">
        <f>INDEX('Pivot of Risk Data'!A:A,MATCH('EVM CPZ List'!$B2747,'Pivot of Risk Data'!B:B,0),1)</f>
        <v>2702</v>
      </c>
      <c r="K2747" s="22">
        <f>0.000621371*'EVM CPZ List'!$H2747</f>
        <v>1.2248194228998945</v>
      </c>
      <c r="L2747" s="22">
        <f>L2746+'EVM CPZ List'!$K2747</f>
        <v>25590.359215799337</v>
      </c>
      <c r="M2747" s="22">
        <f>M2746-'EVM CPZ List'!$I2747</f>
        <v>2.2503578556677039E-3</v>
      </c>
      <c r="N2747" s="7" t="e">
        <f>INDEX('2021 Certified EVM Plan'!G:G,MATCH(B2747,'2021 Certified EVM Plan'!E:E,0))</f>
        <v>#N/A</v>
      </c>
      <c r="O2747" s="7" t="e">
        <f>INDEX('2021 Certified EVM Plan'!M:M,MATCH(B2747,'2021 Certified EVM Plan'!E:E,0))</f>
        <v>#N/A</v>
      </c>
      <c r="P2747" s="7">
        <f t="shared" si="42"/>
        <v>1</v>
      </c>
      <c r="Q2747" s="26" t="e">
        <f>IF(INDEX('2021 Certified EVM Plan'!H:H,MATCH(B2747,'2021 Certified EVM Plan'!E:E,0))=1,M2747,#N/A)</f>
        <v>#N/A</v>
      </c>
      <c r="R2747" s="26" t="e">
        <f>IF(INDEX('2021 Certified EVM Plan'!J:J,MATCH(B2747,'2021 Certified EVM Plan'!E:E,0))=1,M2747,#N/A)</f>
        <v>#N/A</v>
      </c>
      <c r="S2747" s="26" t="e">
        <f>IF(INDEX('2021 Certified EVM Plan'!K:K,MATCH(B2747,'2021 Certified EVM Plan'!E:E,0))=1,M2747,#N/A)</f>
        <v>#N/A</v>
      </c>
    </row>
    <row r="2748" spans="1:19" x14ac:dyDescent="0.25">
      <c r="A2748" s="22" t="s">
        <v>2906</v>
      </c>
      <c r="B2748" s="22">
        <v>4320</v>
      </c>
      <c r="C2748" s="22">
        <v>9</v>
      </c>
      <c r="D2748" s="27">
        <v>1.5431738038885499E-6</v>
      </c>
      <c r="E2748" s="22">
        <v>12541101</v>
      </c>
      <c r="F2748" s="22" t="s">
        <v>3366</v>
      </c>
      <c r="G2748" s="22" t="s">
        <v>3367</v>
      </c>
      <c r="H2748" s="22">
        <v>791.86197879317797</v>
      </c>
      <c r="I2748" s="24">
        <f>'EVM CPZ List'!$D2748*'EVM CPZ List'!$C2748</f>
        <v>1.3888564234996949E-5</v>
      </c>
      <c r="J2748" s="25">
        <f>INDEX('Pivot of Risk Data'!A:A,MATCH('EVM CPZ List'!$B2748,'Pivot of Risk Data'!B:B,0),1)</f>
        <v>2703</v>
      </c>
      <c r="K2748" s="22">
        <f>0.000621371*'EVM CPZ List'!$H2748</f>
        <v>0.49204006962469582</v>
      </c>
      <c r="L2748" s="22">
        <f>L2747+'EVM CPZ List'!$K2748</f>
        <v>25590.851255868962</v>
      </c>
      <c r="M2748" s="22">
        <f>M2747-'EVM CPZ List'!$I2748</f>
        <v>2.236469291432707E-3</v>
      </c>
      <c r="N2748" s="7" t="e">
        <f>INDEX('2021 Certified EVM Plan'!G:G,MATCH(B2748,'2021 Certified EVM Plan'!E:E,0))</f>
        <v>#N/A</v>
      </c>
      <c r="O2748" s="7" t="e">
        <f>INDEX('2021 Certified EVM Plan'!M:M,MATCH(B2748,'2021 Certified EVM Plan'!E:E,0))</f>
        <v>#N/A</v>
      </c>
      <c r="P2748" s="7">
        <f t="shared" si="42"/>
        <v>1</v>
      </c>
      <c r="Q2748" s="26" t="e">
        <f>IF(INDEX('2021 Certified EVM Plan'!H:H,MATCH(B2748,'2021 Certified EVM Plan'!E:E,0))=1,M2748,#N/A)</f>
        <v>#N/A</v>
      </c>
      <c r="R2748" s="26" t="e">
        <f>IF(INDEX('2021 Certified EVM Plan'!J:J,MATCH(B2748,'2021 Certified EVM Plan'!E:E,0))=1,M2748,#N/A)</f>
        <v>#N/A</v>
      </c>
      <c r="S2748" s="26" t="e">
        <f>IF(INDEX('2021 Certified EVM Plan'!K:K,MATCH(B2748,'2021 Certified EVM Plan'!E:E,0))=1,M2748,#N/A)</f>
        <v>#N/A</v>
      </c>
    </row>
    <row r="2749" spans="1:19" x14ac:dyDescent="0.25">
      <c r="A2749" s="22" t="s">
        <v>2906</v>
      </c>
      <c r="B2749" s="22">
        <v>543</v>
      </c>
      <c r="C2749" s="22">
        <v>5</v>
      </c>
      <c r="D2749" s="27">
        <v>1.53852070716221E-6</v>
      </c>
      <c r="E2749" s="22">
        <v>42031120</v>
      </c>
      <c r="F2749" s="22" t="s">
        <v>3237</v>
      </c>
      <c r="G2749" s="22" t="s">
        <v>3543</v>
      </c>
      <c r="H2749" s="22">
        <v>530.69656046936802</v>
      </c>
      <c r="I2749" s="24">
        <f>'EVM CPZ List'!$D2749*'EVM CPZ List'!$C2749</f>
        <v>7.6926035358110498E-6</v>
      </c>
      <c r="J2749" s="25">
        <f>INDEX('Pivot of Risk Data'!A:A,MATCH('EVM CPZ List'!$B2749,'Pivot of Risk Data'!B:B,0),1)</f>
        <v>2704</v>
      </c>
      <c r="K2749" s="22">
        <f>0.000621371*'EVM CPZ List'!$H2749</f>
        <v>0.32975945247541166</v>
      </c>
      <c r="L2749" s="22">
        <f>L2748+'EVM CPZ List'!$K2749</f>
        <v>25591.181015321436</v>
      </c>
      <c r="M2749" s="22">
        <f>M2748-'EVM CPZ List'!$I2749</f>
        <v>2.2287766878968962E-3</v>
      </c>
      <c r="N2749" s="7" t="e">
        <f>INDEX('2021 Certified EVM Plan'!G:G,MATCH(B2749,'2021 Certified EVM Plan'!E:E,0))</f>
        <v>#N/A</v>
      </c>
      <c r="O2749" s="7" t="e">
        <f>INDEX('2021 Certified EVM Plan'!M:M,MATCH(B2749,'2021 Certified EVM Plan'!E:E,0))</f>
        <v>#N/A</v>
      </c>
      <c r="P2749" s="7">
        <f t="shared" si="42"/>
        <v>1</v>
      </c>
      <c r="Q2749" s="26" t="e">
        <f>IF(INDEX('2021 Certified EVM Plan'!H:H,MATCH(B2749,'2021 Certified EVM Plan'!E:E,0))=1,M2749,#N/A)</f>
        <v>#N/A</v>
      </c>
      <c r="R2749" s="26" t="e">
        <f>IF(INDEX('2021 Certified EVM Plan'!J:J,MATCH(B2749,'2021 Certified EVM Plan'!E:E,0))=1,M2749,#N/A)</f>
        <v>#N/A</v>
      </c>
      <c r="S2749" s="26" t="e">
        <f>IF(INDEX('2021 Certified EVM Plan'!K:K,MATCH(B2749,'2021 Certified EVM Plan'!E:E,0))=1,M2749,#N/A)</f>
        <v>#N/A</v>
      </c>
    </row>
    <row r="2750" spans="1:19" x14ac:dyDescent="0.25">
      <c r="A2750" s="22" t="s">
        <v>2195</v>
      </c>
      <c r="B2750" s="22">
        <v>6898</v>
      </c>
      <c r="C2750" s="22">
        <v>3</v>
      </c>
      <c r="D2750" s="27">
        <v>1.53713695603123E-6</v>
      </c>
      <c r="E2750" s="22">
        <v>182440422</v>
      </c>
      <c r="F2750" s="22" t="s">
        <v>2783</v>
      </c>
      <c r="G2750" s="22" t="s">
        <v>2784</v>
      </c>
      <c r="H2750" s="22">
        <v>283.10916196135997</v>
      </c>
      <c r="I2750" s="24">
        <f>'EVM CPZ List'!$D2750*'EVM CPZ List'!$C2750</f>
        <v>4.6114108680936899E-6</v>
      </c>
      <c r="J2750" s="25">
        <f>INDEX('Pivot of Risk Data'!A:A,MATCH('EVM CPZ List'!$B2750,'Pivot of Risk Data'!B:B,0),1)</f>
        <v>2705</v>
      </c>
      <c r="K2750" s="22">
        <f>0.000621371*'EVM CPZ List'!$H2750</f>
        <v>0.17591582307709222</v>
      </c>
      <c r="L2750" s="22">
        <f>L2749+'EVM CPZ List'!$K2750</f>
        <v>25591.356931144514</v>
      </c>
      <c r="M2750" s="22">
        <f>M2749-'EVM CPZ List'!$I2750</f>
        <v>2.2241652770288024E-3</v>
      </c>
      <c r="N2750" s="7" t="e">
        <f>INDEX('2021 Certified EVM Plan'!G:G,MATCH(B2750,'2021 Certified EVM Plan'!E:E,0))</f>
        <v>#N/A</v>
      </c>
      <c r="O2750" s="7" t="e">
        <f>INDEX('2021 Certified EVM Plan'!M:M,MATCH(B2750,'2021 Certified EVM Plan'!E:E,0))</f>
        <v>#N/A</v>
      </c>
      <c r="P2750" s="7">
        <f t="shared" si="42"/>
        <v>1</v>
      </c>
      <c r="Q2750" s="26" t="e">
        <f>IF(INDEX('2021 Certified EVM Plan'!H:H,MATCH(B2750,'2021 Certified EVM Plan'!E:E,0))=1,M2750,#N/A)</f>
        <v>#N/A</v>
      </c>
      <c r="R2750" s="26" t="e">
        <f>IF(INDEX('2021 Certified EVM Plan'!J:J,MATCH(B2750,'2021 Certified EVM Plan'!E:E,0))=1,M2750,#N/A)</f>
        <v>#N/A</v>
      </c>
      <c r="S2750" s="26" t="e">
        <f>IF(INDEX('2021 Certified EVM Plan'!K:K,MATCH(B2750,'2021 Certified EVM Plan'!E:E,0))=1,M2750,#N/A)</f>
        <v>#N/A</v>
      </c>
    </row>
    <row r="2751" spans="1:19" x14ac:dyDescent="0.25">
      <c r="A2751" s="22" t="s">
        <v>2906</v>
      </c>
      <c r="B2751" s="22">
        <v>40</v>
      </c>
      <c r="C2751" s="22">
        <v>53</v>
      </c>
      <c r="D2751" s="27">
        <v>1.5338455301975601E-6</v>
      </c>
      <c r="E2751" s="22">
        <v>24251104</v>
      </c>
      <c r="F2751" s="22" t="s">
        <v>3058</v>
      </c>
      <c r="G2751" s="22" t="s">
        <v>3525</v>
      </c>
      <c r="H2751" s="22">
        <v>6600.4202297245001</v>
      </c>
      <c r="I2751" s="24">
        <f>'EVM CPZ List'!$D2751*'EVM CPZ List'!$C2751</f>
        <v>8.1293813100470684E-5</v>
      </c>
      <c r="J2751" s="25">
        <f>INDEX('Pivot of Risk Data'!A:A,MATCH('EVM CPZ List'!$B2751,'Pivot of Risk Data'!B:B,0),1)</f>
        <v>2706</v>
      </c>
      <c r="K2751" s="22">
        <f>0.000621371*'EVM CPZ List'!$H2751</f>
        <v>4.1013097185641421</v>
      </c>
      <c r="L2751" s="22">
        <f>L2750+'EVM CPZ List'!$K2751</f>
        <v>25595.458240863078</v>
      </c>
      <c r="M2751" s="22">
        <f>M2750-'EVM CPZ List'!$I2751</f>
        <v>2.1428714639283317E-3</v>
      </c>
      <c r="N2751" s="7" t="e">
        <f>INDEX('2021 Certified EVM Plan'!G:G,MATCH(B2751,'2021 Certified EVM Plan'!E:E,0))</f>
        <v>#N/A</v>
      </c>
      <c r="O2751" s="7" t="e">
        <f>INDEX('2021 Certified EVM Plan'!M:M,MATCH(B2751,'2021 Certified EVM Plan'!E:E,0))</f>
        <v>#N/A</v>
      </c>
      <c r="P2751" s="7">
        <f t="shared" si="42"/>
        <v>1</v>
      </c>
      <c r="Q2751" s="26" t="e">
        <f>IF(INDEX('2021 Certified EVM Plan'!H:H,MATCH(B2751,'2021 Certified EVM Plan'!E:E,0))=1,M2751,#N/A)</f>
        <v>#N/A</v>
      </c>
      <c r="R2751" s="26" t="e">
        <f>IF(INDEX('2021 Certified EVM Plan'!J:J,MATCH(B2751,'2021 Certified EVM Plan'!E:E,0))=1,M2751,#N/A)</f>
        <v>#N/A</v>
      </c>
      <c r="S2751" s="26" t="e">
        <f>IF(INDEX('2021 Certified EVM Plan'!K:K,MATCH(B2751,'2021 Certified EVM Plan'!E:E,0))=1,M2751,#N/A)</f>
        <v>#N/A</v>
      </c>
    </row>
    <row r="2752" spans="1:19" x14ac:dyDescent="0.25">
      <c r="A2752" s="22" t="s">
        <v>2906</v>
      </c>
      <c r="B2752" s="22">
        <v>6845</v>
      </c>
      <c r="C2752" s="22">
        <v>2</v>
      </c>
      <c r="D2752" s="27">
        <v>1.5301465807052999E-6</v>
      </c>
      <c r="E2752" s="22">
        <v>12501112</v>
      </c>
      <c r="F2752" s="22" t="s">
        <v>3316</v>
      </c>
      <c r="G2752" s="22" t="s">
        <v>3464</v>
      </c>
      <c r="H2752" s="22">
        <v>188.83535214334799</v>
      </c>
      <c r="I2752" s="24">
        <f>'EVM CPZ List'!$D2752*'EVM CPZ List'!$C2752</f>
        <v>3.0602931614105999E-6</v>
      </c>
      <c r="J2752" s="25">
        <f>INDEX('Pivot of Risk Data'!A:A,MATCH('EVM CPZ List'!$B2752,'Pivot of Risk Data'!B:B,0),1)</f>
        <v>2707</v>
      </c>
      <c r="K2752" s="22">
        <f>0.000621371*'EVM CPZ List'!$H2752</f>
        <v>0.11733681159666429</v>
      </c>
      <c r="L2752" s="22">
        <f>L2751+'EVM CPZ List'!$K2752</f>
        <v>25595.575577674674</v>
      </c>
      <c r="M2752" s="22">
        <f>M2751-'EVM CPZ List'!$I2752</f>
        <v>2.1398111707669211E-3</v>
      </c>
      <c r="N2752" s="7" t="e">
        <f>INDEX('2021 Certified EVM Plan'!G:G,MATCH(B2752,'2021 Certified EVM Plan'!E:E,0))</f>
        <v>#N/A</v>
      </c>
      <c r="O2752" s="7" t="e">
        <f>INDEX('2021 Certified EVM Plan'!M:M,MATCH(B2752,'2021 Certified EVM Plan'!E:E,0))</f>
        <v>#N/A</v>
      </c>
      <c r="P2752" s="7">
        <f t="shared" si="42"/>
        <v>1</v>
      </c>
      <c r="Q2752" s="26" t="e">
        <f>IF(INDEX('2021 Certified EVM Plan'!H:H,MATCH(B2752,'2021 Certified EVM Plan'!E:E,0))=1,M2752,#N/A)</f>
        <v>#N/A</v>
      </c>
      <c r="R2752" s="26" t="e">
        <f>IF(INDEX('2021 Certified EVM Plan'!J:J,MATCH(B2752,'2021 Certified EVM Plan'!E:E,0))=1,M2752,#N/A)</f>
        <v>#N/A</v>
      </c>
      <c r="S2752" s="26" t="e">
        <f>IF(INDEX('2021 Certified EVM Plan'!K:K,MATCH(B2752,'2021 Certified EVM Plan'!E:E,0))=1,M2752,#N/A)</f>
        <v>#N/A</v>
      </c>
    </row>
    <row r="2753" spans="1:19" x14ac:dyDescent="0.25">
      <c r="A2753" s="22" t="s">
        <v>2195</v>
      </c>
      <c r="B2753" s="22">
        <v>136</v>
      </c>
      <c r="C2753" s="22">
        <v>51</v>
      </c>
      <c r="D2753" s="27">
        <v>1.5222748279579399E-6</v>
      </c>
      <c r="E2753" s="22">
        <v>183011102</v>
      </c>
      <c r="F2753" s="22" t="s">
        <v>2656</v>
      </c>
      <c r="G2753" s="22" t="s">
        <v>2693</v>
      </c>
      <c r="H2753" s="22">
        <v>11103.833342314299</v>
      </c>
      <c r="I2753" s="24">
        <f>'EVM CPZ List'!$D2753*'EVM CPZ List'!$C2753</f>
        <v>7.7636016225854942E-5</v>
      </c>
      <c r="J2753" s="25">
        <f>INDEX('Pivot of Risk Data'!A:A,MATCH('EVM CPZ List'!$B2753,'Pivot of Risk Data'!B:B,0),1)</f>
        <v>2708</v>
      </c>
      <c r="K2753" s="22">
        <f>0.000621371*'EVM CPZ List'!$H2753</f>
        <v>6.8996000277471783</v>
      </c>
      <c r="L2753" s="22">
        <f>L2752+'EVM CPZ List'!$K2753</f>
        <v>25602.475177702421</v>
      </c>
      <c r="M2753" s="22">
        <f>M2752-'EVM CPZ List'!$I2753</f>
        <v>2.062175154541066E-3</v>
      </c>
      <c r="N2753" s="7" t="e">
        <f>INDEX('2021 Certified EVM Plan'!G:G,MATCH(B2753,'2021 Certified EVM Plan'!E:E,0))</f>
        <v>#N/A</v>
      </c>
      <c r="O2753" s="7" t="e">
        <f>INDEX('2021 Certified EVM Plan'!M:M,MATCH(B2753,'2021 Certified EVM Plan'!E:E,0))</f>
        <v>#N/A</v>
      </c>
      <c r="P2753" s="7">
        <f t="shared" si="42"/>
        <v>1</v>
      </c>
      <c r="Q2753" s="26" t="e">
        <f>IF(INDEX('2021 Certified EVM Plan'!H:H,MATCH(B2753,'2021 Certified EVM Plan'!E:E,0))=1,M2753,#N/A)</f>
        <v>#N/A</v>
      </c>
      <c r="R2753" s="26" t="e">
        <f>IF(INDEX('2021 Certified EVM Plan'!J:J,MATCH(B2753,'2021 Certified EVM Plan'!E:E,0))=1,M2753,#N/A)</f>
        <v>#N/A</v>
      </c>
      <c r="S2753" s="26" t="e">
        <f>IF(INDEX('2021 Certified EVM Plan'!K:K,MATCH(B2753,'2021 Certified EVM Plan'!E:E,0))=1,M2753,#N/A)</f>
        <v>#N/A</v>
      </c>
    </row>
    <row r="2754" spans="1:19" x14ac:dyDescent="0.25">
      <c r="A2754" s="22" t="s">
        <v>2195</v>
      </c>
      <c r="B2754" s="22">
        <v>7806</v>
      </c>
      <c r="C2754" s="22">
        <v>9</v>
      </c>
      <c r="D2754" s="27">
        <v>1.51989974392507E-6</v>
      </c>
      <c r="E2754" s="22">
        <v>182852202</v>
      </c>
      <c r="F2754" s="22" t="s">
        <v>2542</v>
      </c>
      <c r="G2754" s="22" t="s">
        <v>2720</v>
      </c>
      <c r="H2754" s="22">
        <v>2193.9182192264698</v>
      </c>
      <c r="I2754" s="24">
        <f>'EVM CPZ List'!$D2754*'EVM CPZ List'!$C2754</f>
        <v>1.3679097695325629E-5</v>
      </c>
      <c r="J2754" s="25">
        <f>INDEX('Pivot of Risk Data'!A:A,MATCH('EVM CPZ List'!$B2754,'Pivot of Risk Data'!B:B,0),1)</f>
        <v>2709</v>
      </c>
      <c r="K2754" s="22">
        <f>0.000621371*'EVM CPZ List'!$H2754</f>
        <v>1.3632371577989708</v>
      </c>
      <c r="L2754" s="22">
        <f>L2753+'EVM CPZ List'!$K2754</f>
        <v>25603.83841486022</v>
      </c>
      <c r="M2754" s="22">
        <f>M2753-'EVM CPZ List'!$I2754</f>
        <v>2.0484960568457403E-3</v>
      </c>
      <c r="N2754" s="7" t="e">
        <f>INDEX('2021 Certified EVM Plan'!G:G,MATCH(B2754,'2021 Certified EVM Plan'!E:E,0))</f>
        <v>#N/A</v>
      </c>
      <c r="O2754" s="7" t="e">
        <f>INDEX('2021 Certified EVM Plan'!M:M,MATCH(B2754,'2021 Certified EVM Plan'!E:E,0))</f>
        <v>#N/A</v>
      </c>
      <c r="P2754" s="7">
        <f t="shared" ref="P2754:P2817" si="43">COUNTIF(B:B,B2754)</f>
        <v>1</v>
      </c>
      <c r="Q2754" s="26" t="e">
        <f>IF(INDEX('2021 Certified EVM Plan'!H:H,MATCH(B2754,'2021 Certified EVM Plan'!E:E,0))=1,M2754,#N/A)</f>
        <v>#N/A</v>
      </c>
      <c r="R2754" s="26" t="e">
        <f>IF(INDEX('2021 Certified EVM Plan'!J:J,MATCH(B2754,'2021 Certified EVM Plan'!E:E,0))=1,M2754,#N/A)</f>
        <v>#N/A</v>
      </c>
      <c r="S2754" s="26" t="e">
        <f>IF(INDEX('2021 Certified EVM Plan'!K:K,MATCH(B2754,'2021 Certified EVM Plan'!E:E,0))=1,M2754,#N/A)</f>
        <v>#N/A</v>
      </c>
    </row>
    <row r="2755" spans="1:19" x14ac:dyDescent="0.25">
      <c r="A2755" s="22" t="s">
        <v>2195</v>
      </c>
      <c r="B2755" s="22">
        <v>3322</v>
      </c>
      <c r="C2755" s="22">
        <v>75</v>
      </c>
      <c r="D2755" s="27">
        <v>1.5079240828750499E-6</v>
      </c>
      <c r="E2755" s="22">
        <v>182852202</v>
      </c>
      <c r="F2755" s="22" t="s">
        <v>2542</v>
      </c>
      <c r="G2755" s="22" t="s">
        <v>2593</v>
      </c>
      <c r="H2755" s="22">
        <v>9288.6259769764492</v>
      </c>
      <c r="I2755" s="24">
        <f>'EVM CPZ List'!$D2755*'EVM CPZ List'!$C2755</f>
        <v>1.1309430621562874E-4</v>
      </c>
      <c r="J2755" s="25">
        <f>INDEX('Pivot of Risk Data'!A:A,MATCH('EVM CPZ List'!$B2755,'Pivot of Risk Data'!B:B,0),1)</f>
        <v>2710</v>
      </c>
      <c r="K2755" s="22">
        <f>0.000621371*'EVM CPZ List'!$H2755</f>
        <v>5.7716828119398329</v>
      </c>
      <c r="L2755" s="22">
        <f>L2754+'EVM CPZ List'!$K2755</f>
        <v>25609.610097672161</v>
      </c>
      <c r="M2755" s="22">
        <f>M2754-'EVM CPZ List'!$I2755</f>
        <v>1.9354017506301115E-3</v>
      </c>
      <c r="N2755" s="7" t="e">
        <f>INDEX('2021 Certified EVM Plan'!G:G,MATCH(B2755,'2021 Certified EVM Plan'!E:E,0))</f>
        <v>#N/A</v>
      </c>
      <c r="O2755" s="7" t="e">
        <f>INDEX('2021 Certified EVM Plan'!M:M,MATCH(B2755,'2021 Certified EVM Plan'!E:E,0))</f>
        <v>#N/A</v>
      </c>
      <c r="P2755" s="7">
        <f t="shared" si="43"/>
        <v>1</v>
      </c>
      <c r="Q2755" s="26" t="e">
        <f>IF(INDEX('2021 Certified EVM Plan'!H:H,MATCH(B2755,'2021 Certified EVM Plan'!E:E,0))=1,M2755,#N/A)</f>
        <v>#N/A</v>
      </c>
      <c r="R2755" s="26" t="e">
        <f>IF(INDEX('2021 Certified EVM Plan'!J:J,MATCH(B2755,'2021 Certified EVM Plan'!E:E,0))=1,M2755,#N/A)</f>
        <v>#N/A</v>
      </c>
      <c r="S2755" s="26" t="e">
        <f>IF(INDEX('2021 Certified EVM Plan'!K:K,MATCH(B2755,'2021 Certified EVM Plan'!E:E,0))=1,M2755,#N/A)</f>
        <v>#N/A</v>
      </c>
    </row>
    <row r="2756" spans="1:19" x14ac:dyDescent="0.25">
      <c r="A2756" s="22" t="s">
        <v>2906</v>
      </c>
      <c r="B2756" s="22">
        <v>7828</v>
      </c>
      <c r="C2756" s="22">
        <v>11</v>
      </c>
      <c r="D2756" s="27">
        <v>1.4947733126676299E-6</v>
      </c>
      <c r="E2756" s="22">
        <v>12091102</v>
      </c>
      <c r="F2756" s="22" t="s">
        <v>3426</v>
      </c>
      <c r="G2756" s="22" t="s">
        <v>3521</v>
      </c>
      <c r="H2756" s="22">
        <v>1602.2825779191201</v>
      </c>
      <c r="I2756" s="24">
        <f>'EVM CPZ List'!$D2756*'EVM CPZ List'!$C2756</f>
        <v>1.6442506439343928E-5</v>
      </c>
      <c r="J2756" s="25">
        <f>INDEX('Pivot of Risk Data'!A:A,MATCH('EVM CPZ List'!$B2756,'Pivot of Risk Data'!B:B,0),1)</f>
        <v>2711</v>
      </c>
      <c r="K2756" s="22">
        <f>0.000621371*'EVM CPZ List'!$H2756</f>
        <v>0.99561192772418161</v>
      </c>
      <c r="L2756" s="22">
        <f>L2755+'EVM CPZ List'!$K2756</f>
        <v>25610.605709599884</v>
      </c>
      <c r="M2756" s="22">
        <f>M2755-'EVM CPZ List'!$I2756</f>
        <v>1.9189592441907675E-3</v>
      </c>
      <c r="N2756" s="7" t="e">
        <f>INDEX('2021 Certified EVM Plan'!G:G,MATCH(B2756,'2021 Certified EVM Plan'!E:E,0))</f>
        <v>#N/A</v>
      </c>
      <c r="O2756" s="7" t="e">
        <f>INDEX('2021 Certified EVM Plan'!M:M,MATCH(B2756,'2021 Certified EVM Plan'!E:E,0))</f>
        <v>#N/A</v>
      </c>
      <c r="P2756" s="7">
        <f t="shared" si="43"/>
        <v>1</v>
      </c>
      <c r="Q2756" s="26" t="e">
        <f>IF(INDEX('2021 Certified EVM Plan'!H:H,MATCH(B2756,'2021 Certified EVM Plan'!E:E,0))=1,M2756,#N/A)</f>
        <v>#N/A</v>
      </c>
      <c r="R2756" s="26" t="e">
        <f>IF(INDEX('2021 Certified EVM Plan'!J:J,MATCH(B2756,'2021 Certified EVM Plan'!E:E,0))=1,M2756,#N/A)</f>
        <v>#N/A</v>
      </c>
      <c r="S2756" s="26" t="e">
        <f>IF(INDEX('2021 Certified EVM Plan'!K:K,MATCH(B2756,'2021 Certified EVM Plan'!E:E,0))=1,M2756,#N/A)</f>
        <v>#N/A</v>
      </c>
    </row>
    <row r="2757" spans="1:19" x14ac:dyDescent="0.25">
      <c r="A2757" s="22" t="s">
        <v>2906</v>
      </c>
      <c r="B2757" s="22">
        <v>5793</v>
      </c>
      <c r="C2757" s="22">
        <v>2</v>
      </c>
      <c r="D2757" s="27">
        <v>1.4816191728949799E-6</v>
      </c>
      <c r="E2757" s="22">
        <v>24251102</v>
      </c>
      <c r="F2757" s="22" t="s">
        <v>3504</v>
      </c>
      <c r="G2757" s="22" t="s">
        <v>3505</v>
      </c>
      <c r="H2757" s="22">
        <v>97.310023100488706</v>
      </c>
      <c r="I2757" s="24">
        <f>'EVM CPZ List'!$D2757*'EVM CPZ List'!$C2757</f>
        <v>2.9632383457899598E-6</v>
      </c>
      <c r="J2757" s="25">
        <f>INDEX('Pivot of Risk Data'!A:A,MATCH('EVM CPZ List'!$B2757,'Pivot of Risk Data'!B:B,0),1)</f>
        <v>2712</v>
      </c>
      <c r="K2757" s="22">
        <f>0.000621371*'EVM CPZ List'!$H2757</f>
        <v>6.0465626363973769E-2</v>
      </c>
      <c r="L2757" s="22">
        <f>L2756+'EVM CPZ List'!$K2757</f>
        <v>25610.666175226248</v>
      </c>
      <c r="M2757" s="22">
        <f>M2756-'EVM CPZ List'!$I2757</f>
        <v>1.9159960058449776E-3</v>
      </c>
      <c r="N2757" s="7" t="e">
        <f>INDEX('2021 Certified EVM Plan'!G:G,MATCH(B2757,'2021 Certified EVM Plan'!E:E,0))</f>
        <v>#N/A</v>
      </c>
      <c r="O2757" s="7" t="e">
        <f>INDEX('2021 Certified EVM Plan'!M:M,MATCH(B2757,'2021 Certified EVM Plan'!E:E,0))</f>
        <v>#N/A</v>
      </c>
      <c r="P2757" s="7">
        <f t="shared" si="43"/>
        <v>1</v>
      </c>
      <c r="Q2757" s="26" t="e">
        <f>IF(INDEX('2021 Certified EVM Plan'!H:H,MATCH(B2757,'2021 Certified EVM Plan'!E:E,0))=1,M2757,#N/A)</f>
        <v>#N/A</v>
      </c>
      <c r="R2757" s="26" t="e">
        <f>IF(INDEX('2021 Certified EVM Plan'!J:J,MATCH(B2757,'2021 Certified EVM Plan'!E:E,0))=1,M2757,#N/A)</f>
        <v>#N/A</v>
      </c>
      <c r="S2757" s="26" t="e">
        <f>IF(INDEX('2021 Certified EVM Plan'!K:K,MATCH(B2757,'2021 Certified EVM Plan'!E:E,0))=1,M2757,#N/A)</f>
        <v>#N/A</v>
      </c>
    </row>
    <row r="2758" spans="1:19" x14ac:dyDescent="0.25">
      <c r="A2758" s="22" t="s">
        <v>2195</v>
      </c>
      <c r="B2758" s="22">
        <v>3771</v>
      </c>
      <c r="C2758" s="22">
        <v>80</v>
      </c>
      <c r="D2758" s="27">
        <v>1.4803170175974901E-6</v>
      </c>
      <c r="E2758" s="22">
        <v>182291101</v>
      </c>
      <c r="F2758" s="22" t="s">
        <v>2501</v>
      </c>
      <c r="G2758" s="22" t="s">
        <v>2824</v>
      </c>
      <c r="H2758" s="22">
        <v>7951.2018330933497</v>
      </c>
      <c r="I2758" s="24">
        <f>'EVM CPZ List'!$D2758*'EVM CPZ List'!$C2758</f>
        <v>1.1842536140779921E-4</v>
      </c>
      <c r="J2758" s="25">
        <f>INDEX('Pivot of Risk Data'!A:A,MATCH('EVM CPZ List'!$B2758,'Pivot of Risk Data'!B:B,0),1)</f>
        <v>2713</v>
      </c>
      <c r="K2758" s="22">
        <f>0.000621371*'EVM CPZ List'!$H2758</f>
        <v>4.940646234231048</v>
      </c>
      <c r="L2758" s="22">
        <f>L2757+'EVM CPZ List'!$K2758</f>
        <v>25615.606821460478</v>
      </c>
      <c r="M2758" s="22">
        <f>M2757-'EVM CPZ List'!$I2758</f>
        <v>1.7975706444371784E-3</v>
      </c>
      <c r="N2758" s="7" t="e">
        <f>INDEX('2021 Certified EVM Plan'!G:G,MATCH(B2758,'2021 Certified EVM Plan'!E:E,0))</f>
        <v>#N/A</v>
      </c>
      <c r="O2758" s="7" t="e">
        <f>INDEX('2021 Certified EVM Plan'!M:M,MATCH(B2758,'2021 Certified EVM Plan'!E:E,0))</f>
        <v>#N/A</v>
      </c>
      <c r="P2758" s="7">
        <f t="shared" si="43"/>
        <v>1</v>
      </c>
      <c r="Q2758" s="26" t="e">
        <f>IF(INDEX('2021 Certified EVM Plan'!H:H,MATCH(B2758,'2021 Certified EVM Plan'!E:E,0))=1,M2758,#N/A)</f>
        <v>#N/A</v>
      </c>
      <c r="R2758" s="26" t="e">
        <f>IF(INDEX('2021 Certified EVM Plan'!J:J,MATCH(B2758,'2021 Certified EVM Plan'!E:E,0))=1,M2758,#N/A)</f>
        <v>#N/A</v>
      </c>
      <c r="S2758" s="26" t="e">
        <f>IF(INDEX('2021 Certified EVM Plan'!K:K,MATCH(B2758,'2021 Certified EVM Plan'!E:E,0))=1,M2758,#N/A)</f>
        <v>#N/A</v>
      </c>
    </row>
    <row r="2759" spans="1:19" x14ac:dyDescent="0.25">
      <c r="A2759" s="22" t="s">
        <v>2195</v>
      </c>
      <c r="B2759" s="22">
        <v>2408</v>
      </c>
      <c r="C2759" s="22">
        <v>13</v>
      </c>
      <c r="D2759" s="27">
        <v>1.4731233192236901E-6</v>
      </c>
      <c r="E2759" s="22">
        <v>182852202</v>
      </c>
      <c r="F2759" s="22" t="s">
        <v>2542</v>
      </c>
      <c r="G2759" s="22" t="s">
        <v>2761</v>
      </c>
      <c r="H2759" s="22">
        <v>1129.5144535300899</v>
      </c>
      <c r="I2759" s="24">
        <f>'EVM CPZ List'!$D2759*'EVM CPZ List'!$C2759</f>
        <v>1.915060314990797E-5</v>
      </c>
      <c r="J2759" s="25">
        <f>INDEX('Pivot of Risk Data'!A:A,MATCH('EVM CPZ List'!$B2759,'Pivot of Risk Data'!B:B,0),1)</f>
        <v>2714</v>
      </c>
      <c r="K2759" s="22">
        <f>0.000621371*'EVM CPZ List'!$H2759</f>
        <v>0.70184752550444551</v>
      </c>
      <c r="L2759" s="22">
        <f>L2758+'EVM CPZ List'!$K2759</f>
        <v>25616.308668985981</v>
      </c>
      <c r="M2759" s="22">
        <f>M2758-'EVM CPZ List'!$I2759</f>
        <v>1.7784200412872704E-3</v>
      </c>
      <c r="N2759" s="7" t="e">
        <f>INDEX('2021 Certified EVM Plan'!G:G,MATCH(B2759,'2021 Certified EVM Plan'!E:E,0))</f>
        <v>#N/A</v>
      </c>
      <c r="O2759" s="7" t="e">
        <f>INDEX('2021 Certified EVM Plan'!M:M,MATCH(B2759,'2021 Certified EVM Plan'!E:E,0))</f>
        <v>#N/A</v>
      </c>
      <c r="P2759" s="7">
        <f t="shared" si="43"/>
        <v>1</v>
      </c>
      <c r="Q2759" s="26" t="e">
        <f>IF(INDEX('2021 Certified EVM Plan'!H:H,MATCH(B2759,'2021 Certified EVM Plan'!E:E,0))=1,M2759,#N/A)</f>
        <v>#N/A</v>
      </c>
      <c r="R2759" s="26" t="e">
        <f>IF(INDEX('2021 Certified EVM Plan'!J:J,MATCH(B2759,'2021 Certified EVM Plan'!E:E,0))=1,M2759,#N/A)</f>
        <v>#N/A</v>
      </c>
      <c r="S2759" s="26" t="e">
        <f>IF(INDEX('2021 Certified EVM Plan'!K:K,MATCH(B2759,'2021 Certified EVM Plan'!E:E,0))=1,M2759,#N/A)</f>
        <v>#N/A</v>
      </c>
    </row>
    <row r="2760" spans="1:19" x14ac:dyDescent="0.25">
      <c r="A2760" s="22" t="s">
        <v>2195</v>
      </c>
      <c r="B2760" s="22">
        <v>1081</v>
      </c>
      <c r="C2760" s="22">
        <v>15</v>
      </c>
      <c r="D2760" s="27">
        <v>1.4617522652071901E-6</v>
      </c>
      <c r="E2760" s="22">
        <v>182222103</v>
      </c>
      <c r="F2760" s="22" t="s">
        <v>2334</v>
      </c>
      <c r="G2760" s="22" t="s">
        <v>2650</v>
      </c>
      <c r="H2760" s="22">
        <v>1909.9299823522001</v>
      </c>
      <c r="I2760" s="24">
        <f>'EVM CPZ List'!$D2760*'EVM CPZ List'!$C2760</f>
        <v>2.1926283978107851E-5</v>
      </c>
      <c r="J2760" s="25">
        <f>INDEX('Pivot of Risk Data'!A:A,MATCH('EVM CPZ List'!$B2760,'Pivot of Risk Data'!B:B,0),1)</f>
        <v>2715</v>
      </c>
      <c r="K2760" s="22">
        <f>0.000621371*'EVM CPZ List'!$H2760</f>
        <v>1.1867751030641689</v>
      </c>
      <c r="L2760" s="22">
        <f>L2759+'EVM CPZ List'!$K2760</f>
        <v>25617.495444089047</v>
      </c>
      <c r="M2760" s="22">
        <f>M2759-'EVM CPZ List'!$I2760</f>
        <v>1.7564937573091627E-3</v>
      </c>
      <c r="N2760" s="7" t="e">
        <f>INDEX('2021 Certified EVM Plan'!G:G,MATCH(B2760,'2021 Certified EVM Plan'!E:E,0))</f>
        <v>#N/A</v>
      </c>
      <c r="O2760" s="7" t="e">
        <f>INDEX('2021 Certified EVM Plan'!M:M,MATCH(B2760,'2021 Certified EVM Plan'!E:E,0))</f>
        <v>#N/A</v>
      </c>
      <c r="P2760" s="7">
        <f t="shared" si="43"/>
        <v>1</v>
      </c>
      <c r="Q2760" s="26" t="e">
        <f>IF(INDEX('2021 Certified EVM Plan'!H:H,MATCH(B2760,'2021 Certified EVM Plan'!E:E,0))=1,M2760,#N/A)</f>
        <v>#N/A</v>
      </c>
      <c r="R2760" s="26" t="e">
        <f>IF(INDEX('2021 Certified EVM Plan'!J:J,MATCH(B2760,'2021 Certified EVM Plan'!E:E,0))=1,M2760,#N/A)</f>
        <v>#N/A</v>
      </c>
      <c r="S2760" s="26" t="e">
        <f>IF(INDEX('2021 Certified EVM Plan'!K:K,MATCH(B2760,'2021 Certified EVM Plan'!E:E,0))=1,M2760,#N/A)</f>
        <v>#N/A</v>
      </c>
    </row>
    <row r="2761" spans="1:19" x14ac:dyDescent="0.25">
      <c r="A2761" s="22" t="s">
        <v>2195</v>
      </c>
      <c r="B2761" s="22">
        <v>6816</v>
      </c>
      <c r="C2761" s="22">
        <v>1</v>
      </c>
      <c r="D2761" s="27">
        <v>1.4547519638181601E-6</v>
      </c>
      <c r="E2761" s="22">
        <v>83431115</v>
      </c>
      <c r="F2761" s="22" t="s">
        <v>2794</v>
      </c>
      <c r="G2761" s="22" t="s">
        <v>2795</v>
      </c>
      <c r="H2761" s="22">
        <v>84.654971818309903</v>
      </c>
      <c r="I2761" s="24">
        <f>'EVM CPZ List'!$D2761*'EVM CPZ List'!$C2761</f>
        <v>1.4547519638181601E-6</v>
      </c>
      <c r="J2761" s="25">
        <f>INDEX('Pivot of Risk Data'!A:A,MATCH('EVM CPZ List'!$B2761,'Pivot of Risk Data'!B:B,0),1)</f>
        <v>2716</v>
      </c>
      <c r="K2761" s="22">
        <f>0.000621371*'EVM CPZ List'!$H2761</f>
        <v>5.2602144493715045E-2</v>
      </c>
      <c r="L2761" s="22">
        <f>L2760+'EVM CPZ List'!$K2761</f>
        <v>25617.54804623354</v>
      </c>
      <c r="M2761" s="22">
        <f>M2760-'EVM CPZ List'!$I2761</f>
        <v>1.7550390053453445E-3</v>
      </c>
      <c r="N2761" s="7" t="e">
        <f>INDEX('2021 Certified EVM Plan'!G:G,MATCH(B2761,'2021 Certified EVM Plan'!E:E,0))</f>
        <v>#N/A</v>
      </c>
      <c r="O2761" s="7" t="e">
        <f>INDEX('2021 Certified EVM Plan'!M:M,MATCH(B2761,'2021 Certified EVM Plan'!E:E,0))</f>
        <v>#N/A</v>
      </c>
      <c r="P2761" s="7">
        <f t="shared" si="43"/>
        <v>1</v>
      </c>
      <c r="Q2761" s="26" t="e">
        <f>IF(INDEX('2021 Certified EVM Plan'!H:H,MATCH(B2761,'2021 Certified EVM Plan'!E:E,0))=1,M2761,#N/A)</f>
        <v>#N/A</v>
      </c>
      <c r="R2761" s="26" t="e">
        <f>IF(INDEX('2021 Certified EVM Plan'!J:J,MATCH(B2761,'2021 Certified EVM Plan'!E:E,0))=1,M2761,#N/A)</f>
        <v>#N/A</v>
      </c>
      <c r="S2761" s="26" t="e">
        <f>IF(INDEX('2021 Certified EVM Plan'!K:K,MATCH(B2761,'2021 Certified EVM Plan'!E:E,0))=1,M2761,#N/A)</f>
        <v>#N/A</v>
      </c>
    </row>
    <row r="2762" spans="1:19" x14ac:dyDescent="0.25">
      <c r="A2762" s="22" t="s">
        <v>2906</v>
      </c>
      <c r="B2762" s="22">
        <v>4812</v>
      </c>
      <c r="C2762" s="22">
        <v>19</v>
      </c>
      <c r="D2762" s="27">
        <v>1.4531950780953899E-6</v>
      </c>
      <c r="E2762" s="22">
        <v>14091108</v>
      </c>
      <c r="F2762" s="22" t="s">
        <v>3066</v>
      </c>
      <c r="G2762" s="22" t="s">
        <v>3495</v>
      </c>
      <c r="H2762" s="22">
        <v>2110.9437250978699</v>
      </c>
      <c r="I2762" s="24">
        <f>'EVM CPZ List'!$D2762*'EVM CPZ List'!$C2762</f>
        <v>2.7610706483812408E-5</v>
      </c>
      <c r="J2762" s="25">
        <f>INDEX('Pivot of Risk Data'!A:A,MATCH('EVM CPZ List'!$B2762,'Pivot of Risk Data'!B:B,0),1)</f>
        <v>2717</v>
      </c>
      <c r="K2762" s="22">
        <f>0.000621371*'EVM CPZ List'!$H2762</f>
        <v>1.3116792134077886</v>
      </c>
      <c r="L2762" s="22">
        <f>L2761+'EVM CPZ List'!$K2762</f>
        <v>25618.859725446946</v>
      </c>
      <c r="M2762" s="22">
        <f>M2761-'EVM CPZ List'!$I2762</f>
        <v>1.7274282988615321E-3</v>
      </c>
      <c r="N2762" s="7" t="e">
        <f>INDEX('2021 Certified EVM Plan'!G:G,MATCH(B2762,'2021 Certified EVM Plan'!E:E,0))</f>
        <v>#N/A</v>
      </c>
      <c r="O2762" s="7" t="e">
        <f>INDEX('2021 Certified EVM Plan'!M:M,MATCH(B2762,'2021 Certified EVM Plan'!E:E,0))</f>
        <v>#N/A</v>
      </c>
      <c r="P2762" s="7">
        <f t="shared" si="43"/>
        <v>1</v>
      </c>
      <c r="Q2762" s="26" t="e">
        <f>IF(INDEX('2021 Certified EVM Plan'!H:H,MATCH(B2762,'2021 Certified EVM Plan'!E:E,0))=1,M2762,#N/A)</f>
        <v>#N/A</v>
      </c>
      <c r="R2762" s="26" t="e">
        <f>IF(INDEX('2021 Certified EVM Plan'!J:J,MATCH(B2762,'2021 Certified EVM Plan'!E:E,0))=1,M2762,#N/A)</f>
        <v>#N/A</v>
      </c>
      <c r="S2762" s="26" t="e">
        <f>IF(INDEX('2021 Certified EVM Plan'!K:K,MATCH(B2762,'2021 Certified EVM Plan'!E:E,0))=1,M2762,#N/A)</f>
        <v>#N/A</v>
      </c>
    </row>
    <row r="2763" spans="1:19" x14ac:dyDescent="0.25">
      <c r="A2763" s="22" t="s">
        <v>2906</v>
      </c>
      <c r="B2763" s="22">
        <v>745</v>
      </c>
      <c r="C2763" s="22">
        <v>2</v>
      </c>
      <c r="D2763" s="27">
        <v>1.44433091144666E-6</v>
      </c>
      <c r="E2763" s="22">
        <v>13531102</v>
      </c>
      <c r="F2763" s="22" t="s">
        <v>3106</v>
      </c>
      <c r="G2763" s="22" t="s">
        <v>3107</v>
      </c>
      <c r="H2763" s="22">
        <v>153.40630998607199</v>
      </c>
      <c r="I2763" s="24">
        <f>'EVM CPZ List'!$D2763*'EVM CPZ List'!$C2763</f>
        <v>2.8886618228933201E-6</v>
      </c>
      <c r="J2763" s="25">
        <f>INDEX('Pivot of Risk Data'!A:A,MATCH('EVM CPZ List'!$B2763,'Pivot of Risk Data'!B:B,0),1)</f>
        <v>2718</v>
      </c>
      <c r="K2763" s="22">
        <f>0.000621371*'EVM CPZ List'!$H2763</f>
        <v>9.5322232242355545E-2</v>
      </c>
      <c r="L2763" s="22">
        <f>L2762+'EVM CPZ List'!$K2763</f>
        <v>25618.955047679188</v>
      </c>
      <c r="M2763" s="22">
        <f>M2762-'EVM CPZ List'!$I2763</f>
        <v>1.7245396370386388E-3</v>
      </c>
      <c r="N2763" s="7" t="e">
        <f>INDEX('2021 Certified EVM Plan'!G:G,MATCH(B2763,'2021 Certified EVM Plan'!E:E,0))</f>
        <v>#N/A</v>
      </c>
      <c r="O2763" s="7" t="e">
        <f>INDEX('2021 Certified EVM Plan'!M:M,MATCH(B2763,'2021 Certified EVM Plan'!E:E,0))</f>
        <v>#N/A</v>
      </c>
      <c r="P2763" s="7">
        <f t="shared" si="43"/>
        <v>1</v>
      </c>
      <c r="Q2763" s="26" t="e">
        <f>IF(INDEX('2021 Certified EVM Plan'!H:H,MATCH(B2763,'2021 Certified EVM Plan'!E:E,0))=1,M2763,#N/A)</f>
        <v>#N/A</v>
      </c>
      <c r="R2763" s="26" t="e">
        <f>IF(INDEX('2021 Certified EVM Plan'!J:J,MATCH(B2763,'2021 Certified EVM Plan'!E:E,0))=1,M2763,#N/A)</f>
        <v>#N/A</v>
      </c>
      <c r="S2763" s="26" t="e">
        <f>IF(INDEX('2021 Certified EVM Plan'!K:K,MATCH(B2763,'2021 Certified EVM Plan'!E:E,0))=1,M2763,#N/A)</f>
        <v>#N/A</v>
      </c>
    </row>
    <row r="2764" spans="1:19" x14ac:dyDescent="0.25">
      <c r="A2764" s="22" t="s">
        <v>2906</v>
      </c>
      <c r="B2764" s="22">
        <v>4871</v>
      </c>
      <c r="C2764" s="22">
        <v>41</v>
      </c>
      <c r="D2764" s="27">
        <v>1.44119626995146E-6</v>
      </c>
      <c r="E2764" s="22">
        <v>12091102</v>
      </c>
      <c r="F2764" s="22" t="s">
        <v>3426</v>
      </c>
      <c r="G2764" s="22" t="s">
        <v>3502</v>
      </c>
      <c r="H2764" s="22">
        <v>5568.9905949225904</v>
      </c>
      <c r="I2764" s="24">
        <f>'EVM CPZ List'!$D2764*'EVM CPZ List'!$C2764</f>
        <v>5.9089047068009859E-5</v>
      </c>
      <c r="J2764" s="25">
        <f>INDEX('Pivot of Risk Data'!A:A,MATCH('EVM CPZ List'!$B2764,'Pivot of Risk Data'!B:B,0),1)</f>
        <v>2719</v>
      </c>
      <c r="K2764" s="22">
        <f>0.000621371*'EVM CPZ List'!$H2764</f>
        <v>3.4604092549576451</v>
      </c>
      <c r="L2764" s="22">
        <f>L2763+'EVM CPZ List'!$K2764</f>
        <v>25622.415456934144</v>
      </c>
      <c r="M2764" s="22">
        <f>M2763-'EVM CPZ List'!$I2764</f>
        <v>1.665450589970629E-3</v>
      </c>
      <c r="N2764" s="7" t="e">
        <f>INDEX('2021 Certified EVM Plan'!G:G,MATCH(B2764,'2021 Certified EVM Plan'!E:E,0))</f>
        <v>#N/A</v>
      </c>
      <c r="O2764" s="7" t="e">
        <f>INDEX('2021 Certified EVM Plan'!M:M,MATCH(B2764,'2021 Certified EVM Plan'!E:E,0))</f>
        <v>#N/A</v>
      </c>
      <c r="P2764" s="7">
        <f t="shared" si="43"/>
        <v>1</v>
      </c>
      <c r="Q2764" s="26" t="e">
        <f>IF(INDEX('2021 Certified EVM Plan'!H:H,MATCH(B2764,'2021 Certified EVM Plan'!E:E,0))=1,M2764,#N/A)</f>
        <v>#N/A</v>
      </c>
      <c r="R2764" s="26" t="e">
        <f>IF(INDEX('2021 Certified EVM Plan'!J:J,MATCH(B2764,'2021 Certified EVM Plan'!E:E,0))=1,M2764,#N/A)</f>
        <v>#N/A</v>
      </c>
      <c r="S2764" s="26" t="e">
        <f>IF(INDEX('2021 Certified EVM Plan'!K:K,MATCH(B2764,'2021 Certified EVM Plan'!E:E,0))=1,M2764,#N/A)</f>
        <v>#N/A</v>
      </c>
    </row>
    <row r="2765" spans="1:19" x14ac:dyDescent="0.25">
      <c r="A2765" s="22" t="s">
        <v>2906</v>
      </c>
      <c r="B2765" s="22">
        <v>2647</v>
      </c>
      <c r="C2765" s="22">
        <v>4</v>
      </c>
      <c r="D2765" s="27">
        <v>1.44086101410165E-6</v>
      </c>
      <c r="E2765" s="22">
        <v>13320401</v>
      </c>
      <c r="F2765" s="22" t="s">
        <v>1263</v>
      </c>
      <c r="G2765" s="22" t="s">
        <v>3036</v>
      </c>
      <c r="H2765" s="22">
        <v>362.70250534968397</v>
      </c>
      <c r="I2765" s="24">
        <f>'EVM CPZ List'!$D2765*'EVM CPZ List'!$C2765</f>
        <v>5.7634440564065998E-6</v>
      </c>
      <c r="J2765" s="25">
        <f>INDEX('Pivot of Risk Data'!A:A,MATCH('EVM CPZ List'!$B2765,'Pivot of Risk Data'!B:B,0),1)</f>
        <v>2720</v>
      </c>
      <c r="K2765" s="22">
        <f>0.000621371*'EVM CPZ List'!$H2765</f>
        <v>0.22537281845163848</v>
      </c>
      <c r="L2765" s="22">
        <f>L2764+'EVM CPZ List'!$K2765</f>
        <v>25622.640829752596</v>
      </c>
      <c r="M2765" s="22">
        <f>M2764-'EVM CPZ List'!$I2765</f>
        <v>1.6596871459142223E-3</v>
      </c>
      <c r="N2765" s="7" t="e">
        <f>INDEX('2021 Certified EVM Plan'!G:G,MATCH(B2765,'2021 Certified EVM Plan'!E:E,0))</f>
        <v>#N/A</v>
      </c>
      <c r="O2765" s="7" t="e">
        <f>INDEX('2021 Certified EVM Plan'!M:M,MATCH(B2765,'2021 Certified EVM Plan'!E:E,0))</f>
        <v>#N/A</v>
      </c>
      <c r="P2765" s="7">
        <f t="shared" si="43"/>
        <v>1</v>
      </c>
      <c r="Q2765" s="26" t="e">
        <f>IF(INDEX('2021 Certified EVM Plan'!H:H,MATCH(B2765,'2021 Certified EVM Plan'!E:E,0))=1,M2765,#N/A)</f>
        <v>#N/A</v>
      </c>
      <c r="R2765" s="26" t="e">
        <f>IF(INDEX('2021 Certified EVM Plan'!J:J,MATCH(B2765,'2021 Certified EVM Plan'!E:E,0))=1,M2765,#N/A)</f>
        <v>#N/A</v>
      </c>
      <c r="S2765" s="26" t="e">
        <f>IF(INDEX('2021 Certified EVM Plan'!K:K,MATCH(B2765,'2021 Certified EVM Plan'!E:E,0))=1,M2765,#N/A)</f>
        <v>#N/A</v>
      </c>
    </row>
    <row r="2766" spans="1:19" x14ac:dyDescent="0.25">
      <c r="A2766" s="22" t="s">
        <v>2906</v>
      </c>
      <c r="B2766" s="22">
        <v>4097</v>
      </c>
      <c r="C2766" s="22">
        <v>13</v>
      </c>
      <c r="D2766" s="27">
        <v>1.43982209086967E-6</v>
      </c>
      <c r="E2766" s="22">
        <v>13432207</v>
      </c>
      <c r="F2766" s="22" t="s">
        <v>3197</v>
      </c>
      <c r="G2766" s="22" t="s">
        <v>3286</v>
      </c>
      <c r="H2766" s="22">
        <v>1449.23279351629</v>
      </c>
      <c r="I2766" s="24">
        <f>'EVM CPZ List'!$D2766*'EVM CPZ List'!$C2766</f>
        <v>1.8717687181305708E-5</v>
      </c>
      <c r="J2766" s="25">
        <f>INDEX('Pivot of Risk Data'!A:A,MATCH('EVM CPZ List'!$B2766,'Pivot of Risk Data'!B:B,0),1)</f>
        <v>2721</v>
      </c>
      <c r="K2766" s="22">
        <f>0.000621371*'EVM CPZ List'!$H2766</f>
        <v>0.90051123014001067</v>
      </c>
      <c r="L2766" s="22">
        <f>L2765+'EVM CPZ List'!$K2766</f>
        <v>25623.541340982734</v>
      </c>
      <c r="M2766" s="22">
        <f>M2765-'EVM CPZ List'!$I2766</f>
        <v>1.6409694587329166E-3</v>
      </c>
      <c r="N2766" s="7" t="e">
        <f>INDEX('2021 Certified EVM Plan'!G:G,MATCH(B2766,'2021 Certified EVM Plan'!E:E,0))</f>
        <v>#N/A</v>
      </c>
      <c r="O2766" s="7" t="e">
        <f>INDEX('2021 Certified EVM Plan'!M:M,MATCH(B2766,'2021 Certified EVM Plan'!E:E,0))</f>
        <v>#N/A</v>
      </c>
      <c r="P2766" s="7">
        <f t="shared" si="43"/>
        <v>1</v>
      </c>
      <c r="Q2766" s="26" t="e">
        <f>IF(INDEX('2021 Certified EVM Plan'!H:H,MATCH(B2766,'2021 Certified EVM Plan'!E:E,0))=1,M2766,#N/A)</f>
        <v>#N/A</v>
      </c>
      <c r="R2766" s="26" t="e">
        <f>IF(INDEX('2021 Certified EVM Plan'!J:J,MATCH(B2766,'2021 Certified EVM Plan'!E:E,0))=1,M2766,#N/A)</f>
        <v>#N/A</v>
      </c>
      <c r="S2766" s="26" t="e">
        <f>IF(INDEX('2021 Certified EVM Plan'!K:K,MATCH(B2766,'2021 Certified EVM Plan'!E:E,0))=1,M2766,#N/A)</f>
        <v>#N/A</v>
      </c>
    </row>
    <row r="2767" spans="1:19" x14ac:dyDescent="0.25">
      <c r="A2767" s="22" t="s">
        <v>2195</v>
      </c>
      <c r="B2767" s="22">
        <v>6234</v>
      </c>
      <c r="C2767" s="22">
        <v>8</v>
      </c>
      <c r="D2767" s="27">
        <v>1.4368676088676201E-6</v>
      </c>
      <c r="E2767" s="22">
        <v>182852202</v>
      </c>
      <c r="F2767" s="22" t="s">
        <v>2542</v>
      </c>
      <c r="G2767" s="22" t="s">
        <v>2683</v>
      </c>
      <c r="H2767" s="22">
        <v>903.50735121673699</v>
      </c>
      <c r="I2767" s="24">
        <f>'EVM CPZ List'!$D2767*'EVM CPZ List'!$C2767</f>
        <v>1.1494940870940961E-5</v>
      </c>
      <c r="J2767" s="25">
        <f>INDEX('Pivot of Risk Data'!A:A,MATCH('EVM CPZ List'!$B2767,'Pivot of Risk Data'!B:B,0),1)</f>
        <v>2722</v>
      </c>
      <c r="K2767" s="22">
        <f>0.000621371*'EVM CPZ List'!$H2767</f>
        <v>0.56141326633289512</v>
      </c>
      <c r="L2767" s="22">
        <f>L2766+'EVM CPZ List'!$K2767</f>
        <v>25624.102754249066</v>
      </c>
      <c r="M2767" s="22">
        <f>M2766-'EVM CPZ List'!$I2767</f>
        <v>1.6294745178619756E-3</v>
      </c>
      <c r="N2767" s="7" t="e">
        <f>INDEX('2021 Certified EVM Plan'!G:G,MATCH(B2767,'2021 Certified EVM Plan'!E:E,0))</f>
        <v>#N/A</v>
      </c>
      <c r="O2767" s="7" t="e">
        <f>INDEX('2021 Certified EVM Plan'!M:M,MATCH(B2767,'2021 Certified EVM Plan'!E:E,0))</f>
        <v>#N/A</v>
      </c>
      <c r="P2767" s="7">
        <f t="shared" si="43"/>
        <v>1</v>
      </c>
      <c r="Q2767" s="26" t="e">
        <f>IF(INDEX('2021 Certified EVM Plan'!H:H,MATCH(B2767,'2021 Certified EVM Plan'!E:E,0))=1,M2767,#N/A)</f>
        <v>#N/A</v>
      </c>
      <c r="R2767" s="26" t="e">
        <f>IF(INDEX('2021 Certified EVM Plan'!J:J,MATCH(B2767,'2021 Certified EVM Plan'!E:E,0))=1,M2767,#N/A)</f>
        <v>#N/A</v>
      </c>
      <c r="S2767" s="26" t="e">
        <f>IF(INDEX('2021 Certified EVM Plan'!K:K,MATCH(B2767,'2021 Certified EVM Plan'!E:E,0))=1,M2767,#N/A)</f>
        <v>#N/A</v>
      </c>
    </row>
    <row r="2768" spans="1:19" x14ac:dyDescent="0.25">
      <c r="A2768" s="22" t="s">
        <v>2906</v>
      </c>
      <c r="B2768" s="22">
        <v>1645</v>
      </c>
      <c r="C2768" s="22">
        <v>1</v>
      </c>
      <c r="D2768" s="27">
        <v>1.42929929537277E-6</v>
      </c>
      <c r="E2768" s="22">
        <v>14091109</v>
      </c>
      <c r="F2768" s="22" t="s">
        <v>3290</v>
      </c>
      <c r="G2768" s="22" t="s">
        <v>3439</v>
      </c>
      <c r="H2768" s="22">
        <v>222.293944574097</v>
      </c>
      <c r="I2768" s="24">
        <f>'EVM CPZ List'!$D2768*'EVM CPZ List'!$C2768</f>
        <v>1.42929929537277E-6</v>
      </c>
      <c r="J2768" s="25">
        <f>INDEX('Pivot of Risk Data'!A:A,MATCH('EVM CPZ List'!$B2768,'Pivot of Risk Data'!B:B,0),1)</f>
        <v>2723</v>
      </c>
      <c r="K2768" s="22">
        <f>0.000621371*'EVM CPZ List'!$H2768</f>
        <v>0.13812701063395122</v>
      </c>
      <c r="L2768" s="22">
        <f>L2767+'EVM CPZ List'!$K2768</f>
        <v>25624.240881259699</v>
      </c>
      <c r="M2768" s="22">
        <f>M2767-'EVM CPZ List'!$I2768</f>
        <v>1.6280452185666028E-3</v>
      </c>
      <c r="N2768" s="7" t="e">
        <f>INDEX('2021 Certified EVM Plan'!G:G,MATCH(B2768,'2021 Certified EVM Plan'!E:E,0))</f>
        <v>#N/A</v>
      </c>
      <c r="O2768" s="7" t="e">
        <f>INDEX('2021 Certified EVM Plan'!M:M,MATCH(B2768,'2021 Certified EVM Plan'!E:E,0))</f>
        <v>#N/A</v>
      </c>
      <c r="P2768" s="7">
        <f t="shared" si="43"/>
        <v>1</v>
      </c>
      <c r="Q2768" s="26" t="e">
        <f>IF(INDEX('2021 Certified EVM Plan'!H:H,MATCH(B2768,'2021 Certified EVM Plan'!E:E,0))=1,M2768,#N/A)</f>
        <v>#N/A</v>
      </c>
      <c r="R2768" s="26" t="e">
        <f>IF(INDEX('2021 Certified EVM Plan'!J:J,MATCH(B2768,'2021 Certified EVM Plan'!E:E,0))=1,M2768,#N/A)</f>
        <v>#N/A</v>
      </c>
      <c r="S2768" s="26" t="e">
        <f>IF(INDEX('2021 Certified EVM Plan'!K:K,MATCH(B2768,'2021 Certified EVM Plan'!E:E,0))=1,M2768,#N/A)</f>
        <v>#N/A</v>
      </c>
    </row>
    <row r="2769" spans="1:19" x14ac:dyDescent="0.25">
      <c r="A2769" s="22" t="s">
        <v>2195</v>
      </c>
      <c r="B2769" s="22">
        <v>7033</v>
      </c>
      <c r="C2769" s="22">
        <v>4</v>
      </c>
      <c r="D2769" s="27">
        <v>1.41258128283784E-6</v>
      </c>
      <c r="E2769" s="22">
        <v>182852202</v>
      </c>
      <c r="F2769" s="22" t="s">
        <v>2542</v>
      </c>
      <c r="G2769" s="22" t="s">
        <v>2696</v>
      </c>
      <c r="H2769" s="22">
        <v>676.37966729183699</v>
      </c>
      <c r="I2769" s="24">
        <f>'EVM CPZ List'!$D2769*'EVM CPZ List'!$C2769</f>
        <v>5.65032513135136E-6</v>
      </c>
      <c r="J2769" s="25">
        <f>INDEX('Pivot of Risk Data'!A:A,MATCH('EVM CPZ List'!$B2769,'Pivot of Risk Data'!B:B,0),1)</f>
        <v>2724</v>
      </c>
      <c r="K2769" s="22">
        <f>0.000621371*'EVM CPZ List'!$H2769</f>
        <v>0.42028271024479608</v>
      </c>
      <c r="L2769" s="22">
        <f>L2768+'EVM CPZ List'!$K2769</f>
        <v>25624.661163969944</v>
      </c>
      <c r="M2769" s="22">
        <f>M2768-'EVM CPZ List'!$I2769</f>
        <v>1.6223948934352514E-3</v>
      </c>
      <c r="N2769" s="7" t="e">
        <f>INDEX('2021 Certified EVM Plan'!G:G,MATCH(B2769,'2021 Certified EVM Plan'!E:E,0))</f>
        <v>#N/A</v>
      </c>
      <c r="O2769" s="7" t="e">
        <f>INDEX('2021 Certified EVM Plan'!M:M,MATCH(B2769,'2021 Certified EVM Plan'!E:E,0))</f>
        <v>#N/A</v>
      </c>
      <c r="P2769" s="7">
        <f t="shared" si="43"/>
        <v>1</v>
      </c>
      <c r="Q2769" s="26" t="e">
        <f>IF(INDEX('2021 Certified EVM Plan'!H:H,MATCH(B2769,'2021 Certified EVM Plan'!E:E,0))=1,M2769,#N/A)</f>
        <v>#N/A</v>
      </c>
      <c r="R2769" s="26" t="e">
        <f>IF(INDEX('2021 Certified EVM Plan'!J:J,MATCH(B2769,'2021 Certified EVM Plan'!E:E,0))=1,M2769,#N/A)</f>
        <v>#N/A</v>
      </c>
      <c r="S2769" s="26" t="e">
        <f>IF(INDEX('2021 Certified EVM Plan'!K:K,MATCH(B2769,'2021 Certified EVM Plan'!E:E,0))=1,M2769,#N/A)</f>
        <v>#N/A</v>
      </c>
    </row>
    <row r="2770" spans="1:19" x14ac:dyDescent="0.25">
      <c r="A2770" s="22" t="s">
        <v>2906</v>
      </c>
      <c r="B2770" s="22">
        <v>9585</v>
      </c>
      <c r="C2770" s="22">
        <v>10</v>
      </c>
      <c r="D2770" s="27">
        <v>1.40514140662164E-6</v>
      </c>
      <c r="E2770" s="22">
        <v>12091102</v>
      </c>
      <c r="F2770" s="22" t="s">
        <v>3426</v>
      </c>
      <c r="G2770" s="22" t="s">
        <v>3427</v>
      </c>
      <c r="H2770" s="22">
        <v>846.04262933758002</v>
      </c>
      <c r="I2770" s="24">
        <f>'EVM CPZ List'!$D2770*'EVM CPZ List'!$C2770</f>
        <v>1.40514140662164E-5</v>
      </c>
      <c r="J2770" s="25">
        <f>INDEX('Pivot of Risk Data'!A:A,MATCH('EVM CPZ List'!$B2770,'Pivot of Risk Data'!B:B,0),1)</f>
        <v>2725</v>
      </c>
      <c r="K2770" s="22">
        <f>0.000621371*'EVM CPZ List'!$H2770</f>
        <v>0.52570635463412141</v>
      </c>
      <c r="L2770" s="22">
        <f>L2769+'EVM CPZ List'!$K2770</f>
        <v>25625.186870324578</v>
      </c>
      <c r="M2770" s="22">
        <f>M2769-'EVM CPZ List'!$I2770</f>
        <v>1.6083434793690351E-3</v>
      </c>
      <c r="N2770" s="7" t="e">
        <f>INDEX('2021 Certified EVM Plan'!G:G,MATCH(B2770,'2021 Certified EVM Plan'!E:E,0))</f>
        <v>#N/A</v>
      </c>
      <c r="O2770" s="7" t="e">
        <f>INDEX('2021 Certified EVM Plan'!M:M,MATCH(B2770,'2021 Certified EVM Plan'!E:E,0))</f>
        <v>#N/A</v>
      </c>
      <c r="P2770" s="7">
        <f t="shared" si="43"/>
        <v>1</v>
      </c>
      <c r="Q2770" s="26" t="e">
        <f>IF(INDEX('2021 Certified EVM Plan'!H:H,MATCH(B2770,'2021 Certified EVM Plan'!E:E,0))=1,M2770,#N/A)</f>
        <v>#N/A</v>
      </c>
      <c r="R2770" s="26" t="e">
        <f>IF(INDEX('2021 Certified EVM Plan'!J:J,MATCH(B2770,'2021 Certified EVM Plan'!E:E,0))=1,M2770,#N/A)</f>
        <v>#N/A</v>
      </c>
      <c r="S2770" s="26" t="e">
        <f>IF(INDEX('2021 Certified EVM Plan'!K:K,MATCH(B2770,'2021 Certified EVM Plan'!E:E,0))=1,M2770,#N/A)</f>
        <v>#N/A</v>
      </c>
    </row>
    <row r="2771" spans="1:19" x14ac:dyDescent="0.25">
      <c r="A2771" s="22" t="s">
        <v>2195</v>
      </c>
      <c r="B2771" s="22">
        <v>822</v>
      </c>
      <c r="C2771" s="22">
        <v>31</v>
      </c>
      <c r="D2771" s="27">
        <v>1.3779842072796299E-6</v>
      </c>
      <c r="E2771" s="22">
        <v>183011102</v>
      </c>
      <c r="F2771" s="22" t="s">
        <v>2656</v>
      </c>
      <c r="G2771" s="22" t="s">
        <v>2799</v>
      </c>
      <c r="H2771" s="22">
        <v>3676.14034375755</v>
      </c>
      <c r="I2771" s="24">
        <f>'EVM CPZ List'!$D2771*'EVM CPZ List'!$C2771</f>
        <v>4.2717510425668526E-5</v>
      </c>
      <c r="J2771" s="25">
        <f>INDEX('Pivot of Risk Data'!A:A,MATCH('EVM CPZ List'!$B2771,'Pivot of Risk Data'!B:B,0),1)</f>
        <v>2726</v>
      </c>
      <c r="K2771" s="22">
        <f>0.000621371*'EVM CPZ List'!$H2771</f>
        <v>2.2842470015409728</v>
      </c>
      <c r="L2771" s="22">
        <f>L2770+'EVM CPZ List'!$K2771</f>
        <v>25627.47111732612</v>
      </c>
      <c r="M2771" s="22">
        <f>M2770-'EVM CPZ List'!$I2771</f>
        <v>1.5656259689433665E-3</v>
      </c>
      <c r="N2771" s="7" t="e">
        <f>INDEX('2021 Certified EVM Plan'!G:G,MATCH(B2771,'2021 Certified EVM Plan'!E:E,0))</f>
        <v>#N/A</v>
      </c>
      <c r="O2771" s="7" t="e">
        <f>INDEX('2021 Certified EVM Plan'!M:M,MATCH(B2771,'2021 Certified EVM Plan'!E:E,0))</f>
        <v>#N/A</v>
      </c>
      <c r="P2771" s="7">
        <f t="shared" si="43"/>
        <v>1</v>
      </c>
      <c r="Q2771" s="26" t="e">
        <f>IF(INDEX('2021 Certified EVM Plan'!H:H,MATCH(B2771,'2021 Certified EVM Plan'!E:E,0))=1,M2771,#N/A)</f>
        <v>#N/A</v>
      </c>
      <c r="R2771" s="26" t="e">
        <f>IF(INDEX('2021 Certified EVM Plan'!J:J,MATCH(B2771,'2021 Certified EVM Plan'!E:E,0))=1,M2771,#N/A)</f>
        <v>#N/A</v>
      </c>
      <c r="S2771" s="26" t="e">
        <f>IF(INDEX('2021 Certified EVM Plan'!K:K,MATCH(B2771,'2021 Certified EVM Plan'!E:E,0))=1,M2771,#N/A)</f>
        <v>#N/A</v>
      </c>
    </row>
    <row r="2772" spans="1:19" x14ac:dyDescent="0.25">
      <c r="A2772" s="22" t="s">
        <v>2906</v>
      </c>
      <c r="B2772" s="22">
        <v>1013</v>
      </c>
      <c r="C2772" s="22">
        <v>8</v>
      </c>
      <c r="D2772" s="27">
        <v>1.3761270366843701E-6</v>
      </c>
      <c r="E2772" s="22">
        <v>42031123</v>
      </c>
      <c r="F2772" s="22" t="s">
        <v>3430</v>
      </c>
      <c r="G2772" s="22" t="s">
        <v>3431</v>
      </c>
      <c r="H2772" s="22">
        <v>1041.5153208059301</v>
      </c>
      <c r="I2772" s="24">
        <f>'EVM CPZ List'!$D2772*'EVM CPZ List'!$C2772</f>
        <v>1.1009016293474961E-5</v>
      </c>
      <c r="J2772" s="25">
        <f>INDEX('Pivot of Risk Data'!A:A,MATCH('EVM CPZ List'!$B2772,'Pivot of Risk Data'!B:B,0),1)</f>
        <v>2727</v>
      </c>
      <c r="K2772" s="22">
        <f>0.000621371*'EVM CPZ List'!$H2772</f>
        <v>0.64716741640450159</v>
      </c>
      <c r="L2772" s="22">
        <f>L2771+'EVM CPZ List'!$K2772</f>
        <v>25628.118284742526</v>
      </c>
      <c r="M2772" s="22">
        <f>M2771-'EVM CPZ List'!$I2772</f>
        <v>1.5546169526498915E-3</v>
      </c>
      <c r="N2772" s="7" t="e">
        <f>INDEX('2021 Certified EVM Plan'!G:G,MATCH(B2772,'2021 Certified EVM Plan'!E:E,0))</f>
        <v>#N/A</v>
      </c>
      <c r="O2772" s="7" t="e">
        <f>INDEX('2021 Certified EVM Plan'!M:M,MATCH(B2772,'2021 Certified EVM Plan'!E:E,0))</f>
        <v>#N/A</v>
      </c>
      <c r="P2772" s="7">
        <f t="shared" si="43"/>
        <v>1</v>
      </c>
      <c r="Q2772" s="26" t="e">
        <f>IF(INDEX('2021 Certified EVM Plan'!H:H,MATCH(B2772,'2021 Certified EVM Plan'!E:E,0))=1,M2772,#N/A)</f>
        <v>#N/A</v>
      </c>
      <c r="R2772" s="26" t="e">
        <f>IF(INDEX('2021 Certified EVM Plan'!J:J,MATCH(B2772,'2021 Certified EVM Plan'!E:E,0))=1,M2772,#N/A)</f>
        <v>#N/A</v>
      </c>
      <c r="S2772" s="26" t="e">
        <f>IF(INDEX('2021 Certified EVM Plan'!K:K,MATCH(B2772,'2021 Certified EVM Plan'!E:E,0))=1,M2772,#N/A)</f>
        <v>#N/A</v>
      </c>
    </row>
    <row r="2773" spans="1:19" x14ac:dyDescent="0.25">
      <c r="A2773" s="22" t="s">
        <v>539</v>
      </c>
      <c r="B2773" s="22">
        <v>7297</v>
      </c>
      <c r="C2773" s="22">
        <v>2</v>
      </c>
      <c r="D2773" s="27">
        <v>1.3683765903277199E-6</v>
      </c>
      <c r="E2773" s="22">
        <v>103311102</v>
      </c>
      <c r="F2773" s="22" t="s">
        <v>842</v>
      </c>
      <c r="G2773" s="22" t="s">
        <v>930</v>
      </c>
      <c r="H2773" s="22">
        <v>11.2632836017762</v>
      </c>
      <c r="I2773" s="24">
        <f>'EVM CPZ List'!$D2773*'EVM CPZ List'!$C2773</f>
        <v>2.7367531806554398E-6</v>
      </c>
      <c r="J2773" s="25">
        <f>INDEX('Pivot of Risk Data'!A:A,MATCH('EVM CPZ List'!$B2773,'Pivot of Risk Data'!B:B,0),1)</f>
        <v>2728</v>
      </c>
      <c r="K2773" s="22">
        <f>0.000621371*'EVM CPZ List'!$H2773</f>
        <v>6.9986777949192789E-3</v>
      </c>
      <c r="L2773" s="22">
        <f>L2772+'EVM CPZ List'!$K2773</f>
        <v>25628.125283420322</v>
      </c>
      <c r="M2773" s="22">
        <f>M2772-'EVM CPZ List'!$I2773</f>
        <v>1.5518801994692361E-3</v>
      </c>
      <c r="N2773" s="7" t="e">
        <f>INDEX('2021 Certified EVM Plan'!G:G,MATCH(B2773,'2021 Certified EVM Plan'!E:E,0))</f>
        <v>#N/A</v>
      </c>
      <c r="O2773" s="7" t="e">
        <f>INDEX('2021 Certified EVM Plan'!M:M,MATCH(B2773,'2021 Certified EVM Plan'!E:E,0))</f>
        <v>#N/A</v>
      </c>
      <c r="P2773" s="7">
        <f t="shared" si="43"/>
        <v>1</v>
      </c>
      <c r="Q2773" s="26" t="e">
        <f>IF(INDEX('2021 Certified EVM Plan'!H:H,MATCH(B2773,'2021 Certified EVM Plan'!E:E,0))=1,M2773,#N/A)</f>
        <v>#N/A</v>
      </c>
      <c r="R2773" s="26" t="e">
        <f>IF(INDEX('2021 Certified EVM Plan'!J:J,MATCH(B2773,'2021 Certified EVM Plan'!E:E,0))=1,M2773,#N/A)</f>
        <v>#N/A</v>
      </c>
      <c r="S2773" s="26" t="e">
        <f>IF(INDEX('2021 Certified EVM Plan'!K:K,MATCH(B2773,'2021 Certified EVM Plan'!E:E,0))=1,M2773,#N/A)</f>
        <v>#N/A</v>
      </c>
    </row>
    <row r="2774" spans="1:19" x14ac:dyDescent="0.25">
      <c r="A2774" s="22" t="s">
        <v>2906</v>
      </c>
      <c r="B2774" s="22">
        <v>3926</v>
      </c>
      <c r="C2774" s="22">
        <v>35</v>
      </c>
      <c r="D2774" s="27">
        <v>1.3531660271603299E-6</v>
      </c>
      <c r="E2774" s="22">
        <v>13681112</v>
      </c>
      <c r="F2774" s="22" t="s">
        <v>3355</v>
      </c>
      <c r="G2774" s="22" t="s">
        <v>3531</v>
      </c>
      <c r="H2774" s="22">
        <v>5399.0675269696503</v>
      </c>
      <c r="I2774" s="24">
        <f>'EVM CPZ List'!$D2774*'EVM CPZ List'!$C2774</f>
        <v>4.7360810950611548E-5</v>
      </c>
      <c r="J2774" s="25">
        <f>INDEX('Pivot of Risk Data'!A:A,MATCH('EVM CPZ List'!$B2774,'Pivot of Risk Data'!B:B,0),1)</f>
        <v>2729</v>
      </c>
      <c r="K2774" s="22">
        <f>0.000621371*'EVM CPZ List'!$H2774</f>
        <v>3.3548239883006588</v>
      </c>
      <c r="L2774" s="22">
        <f>L2773+'EVM CPZ List'!$K2774</f>
        <v>25631.480107408624</v>
      </c>
      <c r="M2774" s="22">
        <f>M2773-'EVM CPZ List'!$I2774</f>
        <v>1.5045193885186246E-3</v>
      </c>
      <c r="N2774" s="7" t="e">
        <f>INDEX('2021 Certified EVM Plan'!G:G,MATCH(B2774,'2021 Certified EVM Plan'!E:E,0))</f>
        <v>#N/A</v>
      </c>
      <c r="O2774" s="7" t="e">
        <f>INDEX('2021 Certified EVM Plan'!M:M,MATCH(B2774,'2021 Certified EVM Plan'!E:E,0))</f>
        <v>#N/A</v>
      </c>
      <c r="P2774" s="7">
        <f t="shared" si="43"/>
        <v>1</v>
      </c>
      <c r="Q2774" s="26" t="e">
        <f>IF(INDEX('2021 Certified EVM Plan'!H:H,MATCH(B2774,'2021 Certified EVM Plan'!E:E,0))=1,M2774,#N/A)</f>
        <v>#N/A</v>
      </c>
      <c r="R2774" s="26" t="e">
        <f>IF(INDEX('2021 Certified EVM Plan'!J:J,MATCH(B2774,'2021 Certified EVM Plan'!E:E,0))=1,M2774,#N/A)</f>
        <v>#N/A</v>
      </c>
      <c r="S2774" s="26" t="e">
        <f>IF(INDEX('2021 Certified EVM Plan'!K:K,MATCH(B2774,'2021 Certified EVM Plan'!E:E,0))=1,M2774,#N/A)</f>
        <v>#N/A</v>
      </c>
    </row>
    <row r="2775" spans="1:19" x14ac:dyDescent="0.25">
      <c r="A2775" s="22" t="s">
        <v>2195</v>
      </c>
      <c r="B2775" s="22">
        <v>8192</v>
      </c>
      <c r="C2775" s="22">
        <v>8</v>
      </c>
      <c r="D2775" s="27">
        <v>1.3358783695728501E-6</v>
      </c>
      <c r="E2775" s="22">
        <v>182852202</v>
      </c>
      <c r="F2775" s="22" t="s">
        <v>2542</v>
      </c>
      <c r="G2775" s="22" t="s">
        <v>2763</v>
      </c>
      <c r="H2775" s="22">
        <v>1141.9333894532101</v>
      </c>
      <c r="I2775" s="24">
        <f>'EVM CPZ List'!$D2775*'EVM CPZ List'!$C2775</f>
        <v>1.06870269565828E-5</v>
      </c>
      <c r="J2775" s="25">
        <f>INDEX('Pivot of Risk Data'!A:A,MATCH('EVM CPZ List'!$B2775,'Pivot of Risk Data'!B:B,0),1)</f>
        <v>2730</v>
      </c>
      <c r="K2775" s="22">
        <f>0.000621371*'EVM CPZ List'!$H2775</f>
        <v>0.7095642921379306</v>
      </c>
      <c r="L2775" s="22">
        <f>L2774+'EVM CPZ List'!$K2775</f>
        <v>25632.189671700762</v>
      </c>
      <c r="M2775" s="22">
        <f>M2774-'EVM CPZ List'!$I2775</f>
        <v>1.4938323615620417E-3</v>
      </c>
      <c r="N2775" s="7" t="e">
        <f>INDEX('2021 Certified EVM Plan'!G:G,MATCH(B2775,'2021 Certified EVM Plan'!E:E,0))</f>
        <v>#N/A</v>
      </c>
      <c r="O2775" s="7" t="e">
        <f>INDEX('2021 Certified EVM Plan'!M:M,MATCH(B2775,'2021 Certified EVM Plan'!E:E,0))</f>
        <v>#N/A</v>
      </c>
      <c r="P2775" s="7">
        <f t="shared" si="43"/>
        <v>1</v>
      </c>
      <c r="Q2775" s="26" t="e">
        <f>IF(INDEX('2021 Certified EVM Plan'!H:H,MATCH(B2775,'2021 Certified EVM Plan'!E:E,0))=1,M2775,#N/A)</f>
        <v>#N/A</v>
      </c>
      <c r="R2775" s="26" t="e">
        <f>IF(INDEX('2021 Certified EVM Plan'!J:J,MATCH(B2775,'2021 Certified EVM Plan'!E:E,0))=1,M2775,#N/A)</f>
        <v>#N/A</v>
      </c>
      <c r="S2775" s="26" t="e">
        <f>IF(INDEX('2021 Certified EVM Plan'!K:K,MATCH(B2775,'2021 Certified EVM Plan'!E:E,0))=1,M2775,#N/A)</f>
        <v>#N/A</v>
      </c>
    </row>
    <row r="2776" spans="1:19" x14ac:dyDescent="0.25">
      <c r="A2776" s="22" t="s">
        <v>2195</v>
      </c>
      <c r="B2776" s="22">
        <v>6710</v>
      </c>
      <c r="C2776" s="22">
        <v>1</v>
      </c>
      <c r="D2776" s="27">
        <v>1.3174174934026999E-6</v>
      </c>
      <c r="E2776" s="22">
        <v>182852202</v>
      </c>
      <c r="F2776" s="22" t="s">
        <v>2542</v>
      </c>
      <c r="G2776" s="22" t="s">
        <v>2807</v>
      </c>
      <c r="H2776" s="22">
        <v>0</v>
      </c>
      <c r="I2776" s="24">
        <f>'EVM CPZ List'!$D2776*'EVM CPZ List'!$C2776</f>
        <v>1.3174174934026999E-6</v>
      </c>
      <c r="J2776" s="25">
        <f>INDEX('Pivot of Risk Data'!A:A,MATCH('EVM CPZ List'!$B2776,'Pivot of Risk Data'!B:B,0),1)</f>
        <v>2731</v>
      </c>
      <c r="K2776" s="22">
        <f>0.000621371*'EVM CPZ List'!$H2776</f>
        <v>0</v>
      </c>
      <c r="L2776" s="22">
        <f>L2775+'EVM CPZ List'!$K2776</f>
        <v>25632.189671700762</v>
      </c>
      <c r="M2776" s="22">
        <f>M2775-'EVM CPZ List'!$I2776</f>
        <v>1.4925149440686389E-3</v>
      </c>
      <c r="N2776" s="7" t="e">
        <f>INDEX('2021 Certified EVM Plan'!G:G,MATCH(B2776,'2021 Certified EVM Plan'!E:E,0))</f>
        <v>#N/A</v>
      </c>
      <c r="O2776" s="7" t="e">
        <f>INDEX('2021 Certified EVM Plan'!M:M,MATCH(B2776,'2021 Certified EVM Plan'!E:E,0))</f>
        <v>#N/A</v>
      </c>
      <c r="P2776" s="7">
        <f t="shared" si="43"/>
        <v>1</v>
      </c>
      <c r="Q2776" s="26" t="e">
        <f>IF(INDEX('2021 Certified EVM Plan'!H:H,MATCH(B2776,'2021 Certified EVM Plan'!E:E,0))=1,M2776,#N/A)</f>
        <v>#N/A</v>
      </c>
      <c r="R2776" s="26" t="e">
        <f>IF(INDEX('2021 Certified EVM Plan'!J:J,MATCH(B2776,'2021 Certified EVM Plan'!E:E,0))=1,M2776,#N/A)</f>
        <v>#N/A</v>
      </c>
      <c r="S2776" s="26" t="e">
        <f>IF(INDEX('2021 Certified EVM Plan'!K:K,MATCH(B2776,'2021 Certified EVM Plan'!E:E,0))=1,M2776,#N/A)</f>
        <v>#N/A</v>
      </c>
    </row>
    <row r="2777" spans="1:19" x14ac:dyDescent="0.25">
      <c r="A2777" s="22" t="s">
        <v>2906</v>
      </c>
      <c r="B2777" s="22">
        <v>3642</v>
      </c>
      <c r="C2777" s="22">
        <v>11</v>
      </c>
      <c r="D2777" s="27">
        <v>1.28924374544026E-6</v>
      </c>
      <c r="E2777" s="22">
        <v>14671101</v>
      </c>
      <c r="F2777" s="22" t="s">
        <v>3134</v>
      </c>
      <c r="G2777" s="22" t="s">
        <v>3492</v>
      </c>
      <c r="H2777" s="22">
        <v>1291.92656252554</v>
      </c>
      <c r="I2777" s="24">
        <f>'EVM CPZ List'!$D2777*'EVM CPZ List'!$C2777</f>
        <v>1.418168119984286E-5</v>
      </c>
      <c r="J2777" s="25">
        <f>INDEX('Pivot of Risk Data'!A:A,MATCH('EVM CPZ List'!$B2777,'Pivot of Risk Data'!B:B,0),1)</f>
        <v>2732</v>
      </c>
      <c r="K2777" s="22">
        <f>0.000621371*'EVM CPZ List'!$H2777</f>
        <v>0.80276570008305737</v>
      </c>
      <c r="L2777" s="22">
        <f>L2776+'EVM CPZ List'!$K2777</f>
        <v>25632.992437400844</v>
      </c>
      <c r="M2777" s="22">
        <f>M2776-'EVM CPZ List'!$I2777</f>
        <v>1.478333262868796E-3</v>
      </c>
      <c r="N2777" s="7" t="e">
        <f>INDEX('2021 Certified EVM Plan'!G:G,MATCH(B2777,'2021 Certified EVM Plan'!E:E,0))</f>
        <v>#N/A</v>
      </c>
      <c r="O2777" s="7" t="e">
        <f>INDEX('2021 Certified EVM Plan'!M:M,MATCH(B2777,'2021 Certified EVM Plan'!E:E,0))</f>
        <v>#N/A</v>
      </c>
      <c r="P2777" s="7">
        <f t="shared" si="43"/>
        <v>1</v>
      </c>
      <c r="Q2777" s="26" t="e">
        <f>IF(INDEX('2021 Certified EVM Plan'!H:H,MATCH(B2777,'2021 Certified EVM Plan'!E:E,0))=1,M2777,#N/A)</f>
        <v>#N/A</v>
      </c>
      <c r="R2777" s="26" t="e">
        <f>IF(INDEX('2021 Certified EVM Plan'!J:J,MATCH(B2777,'2021 Certified EVM Plan'!E:E,0))=1,M2777,#N/A)</f>
        <v>#N/A</v>
      </c>
      <c r="S2777" s="26" t="e">
        <f>IF(INDEX('2021 Certified EVM Plan'!K:K,MATCH(B2777,'2021 Certified EVM Plan'!E:E,0))=1,M2777,#N/A)</f>
        <v>#N/A</v>
      </c>
    </row>
    <row r="2778" spans="1:19" x14ac:dyDescent="0.25">
      <c r="A2778" s="22" t="s">
        <v>2906</v>
      </c>
      <c r="B2778" s="22">
        <v>3626</v>
      </c>
      <c r="C2778" s="22">
        <v>10</v>
      </c>
      <c r="D2778" s="27">
        <v>1.2890077541881599E-6</v>
      </c>
      <c r="E2778" s="22">
        <v>14091101</v>
      </c>
      <c r="F2778" s="22" t="s">
        <v>3364</v>
      </c>
      <c r="G2778" s="22" t="s">
        <v>3509</v>
      </c>
      <c r="H2778" s="22">
        <v>1462.91740793638</v>
      </c>
      <c r="I2778" s="24">
        <f>'EVM CPZ List'!$D2778*'EVM CPZ List'!$C2778</f>
        <v>1.2890077541881599E-5</v>
      </c>
      <c r="J2778" s="25">
        <f>INDEX('Pivot of Risk Data'!A:A,MATCH('EVM CPZ List'!$B2778,'Pivot of Risk Data'!B:B,0),1)</f>
        <v>2733</v>
      </c>
      <c r="K2778" s="22">
        <f>0.000621371*'EVM CPZ List'!$H2778</f>
        <v>0.90901445268683634</v>
      </c>
      <c r="L2778" s="22">
        <f>L2777+'EVM CPZ List'!$K2778</f>
        <v>25633.90145185353</v>
      </c>
      <c r="M2778" s="22">
        <f>M2777-'EVM CPZ List'!$I2778</f>
        <v>1.4654431853269145E-3</v>
      </c>
      <c r="N2778" s="7" t="e">
        <f>INDEX('2021 Certified EVM Plan'!G:G,MATCH(B2778,'2021 Certified EVM Plan'!E:E,0))</f>
        <v>#N/A</v>
      </c>
      <c r="O2778" s="7" t="e">
        <f>INDEX('2021 Certified EVM Plan'!M:M,MATCH(B2778,'2021 Certified EVM Plan'!E:E,0))</f>
        <v>#N/A</v>
      </c>
      <c r="P2778" s="7">
        <f t="shared" si="43"/>
        <v>1</v>
      </c>
      <c r="Q2778" s="26" t="e">
        <f>IF(INDEX('2021 Certified EVM Plan'!H:H,MATCH(B2778,'2021 Certified EVM Plan'!E:E,0))=1,M2778,#N/A)</f>
        <v>#N/A</v>
      </c>
      <c r="R2778" s="26" t="e">
        <f>IF(INDEX('2021 Certified EVM Plan'!J:J,MATCH(B2778,'2021 Certified EVM Plan'!E:E,0))=1,M2778,#N/A)</f>
        <v>#N/A</v>
      </c>
      <c r="S2778" s="26" t="e">
        <f>IF(INDEX('2021 Certified EVM Plan'!K:K,MATCH(B2778,'2021 Certified EVM Plan'!E:E,0))=1,M2778,#N/A)</f>
        <v>#N/A</v>
      </c>
    </row>
    <row r="2779" spans="1:19" x14ac:dyDescent="0.25">
      <c r="A2779" s="22" t="s">
        <v>2906</v>
      </c>
      <c r="B2779" s="22">
        <v>5814</v>
      </c>
      <c r="C2779" s="22">
        <v>16</v>
      </c>
      <c r="D2779" s="27">
        <v>1.2744074625233501E-6</v>
      </c>
      <c r="E2779" s="22">
        <v>12091105</v>
      </c>
      <c r="F2779" s="22" t="s">
        <v>3370</v>
      </c>
      <c r="G2779" s="22" t="s">
        <v>3371</v>
      </c>
      <c r="H2779" s="22">
        <v>1245.6021581683201</v>
      </c>
      <c r="I2779" s="24">
        <f>'EVM CPZ List'!$D2779*'EVM CPZ List'!$C2779</f>
        <v>2.0390519400373602E-5</v>
      </c>
      <c r="J2779" s="25">
        <f>INDEX('Pivot of Risk Data'!A:A,MATCH('EVM CPZ List'!$B2779,'Pivot of Risk Data'!B:B,0),1)</f>
        <v>2734</v>
      </c>
      <c r="K2779" s="22">
        <f>0.000621371*'EVM CPZ List'!$H2779</f>
        <v>0.77398105862320721</v>
      </c>
      <c r="L2779" s="22">
        <f>L2778+'EVM CPZ List'!$K2779</f>
        <v>25634.675432912154</v>
      </c>
      <c r="M2779" s="22">
        <f>M2778-'EVM CPZ List'!$I2779</f>
        <v>1.445052665926541E-3</v>
      </c>
      <c r="N2779" s="7" t="e">
        <f>INDEX('2021 Certified EVM Plan'!G:G,MATCH(B2779,'2021 Certified EVM Plan'!E:E,0))</f>
        <v>#N/A</v>
      </c>
      <c r="O2779" s="7" t="e">
        <f>INDEX('2021 Certified EVM Plan'!M:M,MATCH(B2779,'2021 Certified EVM Plan'!E:E,0))</f>
        <v>#N/A</v>
      </c>
      <c r="P2779" s="7">
        <f t="shared" si="43"/>
        <v>1</v>
      </c>
      <c r="Q2779" s="26" t="e">
        <f>IF(INDEX('2021 Certified EVM Plan'!H:H,MATCH(B2779,'2021 Certified EVM Plan'!E:E,0))=1,M2779,#N/A)</f>
        <v>#N/A</v>
      </c>
      <c r="R2779" s="26" t="e">
        <f>IF(INDEX('2021 Certified EVM Plan'!J:J,MATCH(B2779,'2021 Certified EVM Plan'!E:E,0))=1,M2779,#N/A)</f>
        <v>#N/A</v>
      </c>
      <c r="S2779" s="26" t="e">
        <f>IF(INDEX('2021 Certified EVM Plan'!K:K,MATCH(B2779,'2021 Certified EVM Plan'!E:E,0))=1,M2779,#N/A)</f>
        <v>#N/A</v>
      </c>
    </row>
    <row r="2780" spans="1:19" x14ac:dyDescent="0.25">
      <c r="A2780" s="22" t="s">
        <v>2906</v>
      </c>
      <c r="B2780" s="22">
        <v>410</v>
      </c>
      <c r="C2780" s="22">
        <v>56</v>
      </c>
      <c r="D2780" s="27">
        <v>1.2725928203854101E-6</v>
      </c>
      <c r="E2780" s="22">
        <v>24141101</v>
      </c>
      <c r="F2780" s="22" t="s">
        <v>3567</v>
      </c>
      <c r="G2780" s="22" t="s">
        <v>3568</v>
      </c>
      <c r="H2780" s="22">
        <v>7097.0963045443996</v>
      </c>
      <c r="I2780" s="24">
        <f>'EVM CPZ List'!$D2780*'EVM CPZ List'!$C2780</f>
        <v>7.1265197941582968E-5</v>
      </c>
      <c r="J2780" s="25">
        <f>INDEX('Pivot of Risk Data'!A:A,MATCH('EVM CPZ List'!$B2780,'Pivot of Risk Data'!B:B,0),1)</f>
        <v>2735</v>
      </c>
      <c r="K2780" s="22">
        <f>0.000621371*'EVM CPZ List'!$H2780</f>
        <v>4.4099298278510579</v>
      </c>
      <c r="L2780" s="22">
        <f>L2779+'EVM CPZ List'!$K2780</f>
        <v>25639.085362740007</v>
      </c>
      <c r="M2780" s="22">
        <f>M2779-'EVM CPZ List'!$I2780</f>
        <v>1.3737874679849581E-3</v>
      </c>
      <c r="N2780" s="7" t="e">
        <f>INDEX('2021 Certified EVM Plan'!G:G,MATCH(B2780,'2021 Certified EVM Plan'!E:E,0))</f>
        <v>#N/A</v>
      </c>
      <c r="O2780" s="7" t="e">
        <f>INDEX('2021 Certified EVM Plan'!M:M,MATCH(B2780,'2021 Certified EVM Plan'!E:E,0))</f>
        <v>#N/A</v>
      </c>
      <c r="P2780" s="7">
        <f t="shared" si="43"/>
        <v>1</v>
      </c>
      <c r="Q2780" s="26" t="e">
        <f>IF(INDEX('2021 Certified EVM Plan'!H:H,MATCH(B2780,'2021 Certified EVM Plan'!E:E,0))=1,M2780,#N/A)</f>
        <v>#N/A</v>
      </c>
      <c r="R2780" s="26" t="e">
        <f>IF(INDEX('2021 Certified EVM Plan'!J:J,MATCH(B2780,'2021 Certified EVM Plan'!E:E,0))=1,M2780,#N/A)</f>
        <v>#N/A</v>
      </c>
      <c r="S2780" s="26" t="e">
        <f>IF(INDEX('2021 Certified EVM Plan'!K:K,MATCH(B2780,'2021 Certified EVM Plan'!E:E,0))=1,M2780,#N/A)</f>
        <v>#N/A</v>
      </c>
    </row>
    <row r="2781" spans="1:19" x14ac:dyDescent="0.25">
      <c r="A2781" s="22" t="s">
        <v>2906</v>
      </c>
      <c r="B2781" s="22">
        <v>2000</v>
      </c>
      <c r="C2781" s="22">
        <v>47</v>
      </c>
      <c r="D2781" s="27">
        <v>1.27171257362643E-6</v>
      </c>
      <c r="E2781" s="22">
        <v>13111114</v>
      </c>
      <c r="F2781" s="22" t="s">
        <v>3541</v>
      </c>
      <c r="G2781" s="22" t="s">
        <v>3542</v>
      </c>
      <c r="H2781" s="22">
        <v>8791.3953936731596</v>
      </c>
      <c r="I2781" s="24">
        <f>'EVM CPZ List'!$D2781*'EVM CPZ List'!$C2781</f>
        <v>5.9770490960442208E-5</v>
      </c>
      <c r="J2781" s="25">
        <f>INDEX('Pivot of Risk Data'!A:A,MATCH('EVM CPZ List'!$B2781,'Pivot of Risk Data'!B:B,0),1)</f>
        <v>2736</v>
      </c>
      <c r="K2781" s="22">
        <f>0.000621371*'EVM CPZ List'!$H2781</f>
        <v>5.4627181471620849</v>
      </c>
      <c r="L2781" s="22">
        <f>L2780+'EVM CPZ List'!$K2781</f>
        <v>25644.548080887169</v>
      </c>
      <c r="M2781" s="22">
        <f>M2780-'EVM CPZ List'!$I2781</f>
        <v>1.3140169770245159E-3</v>
      </c>
      <c r="N2781" s="7" t="e">
        <f>INDEX('2021 Certified EVM Plan'!G:G,MATCH(B2781,'2021 Certified EVM Plan'!E:E,0))</f>
        <v>#N/A</v>
      </c>
      <c r="O2781" s="7" t="e">
        <f>INDEX('2021 Certified EVM Plan'!M:M,MATCH(B2781,'2021 Certified EVM Plan'!E:E,0))</f>
        <v>#N/A</v>
      </c>
      <c r="P2781" s="7">
        <f t="shared" si="43"/>
        <v>1</v>
      </c>
      <c r="Q2781" s="26" t="e">
        <f>IF(INDEX('2021 Certified EVM Plan'!H:H,MATCH(B2781,'2021 Certified EVM Plan'!E:E,0))=1,M2781,#N/A)</f>
        <v>#N/A</v>
      </c>
      <c r="R2781" s="26" t="e">
        <f>IF(INDEX('2021 Certified EVM Plan'!J:J,MATCH(B2781,'2021 Certified EVM Plan'!E:E,0))=1,M2781,#N/A)</f>
        <v>#N/A</v>
      </c>
      <c r="S2781" s="26" t="e">
        <f>IF(INDEX('2021 Certified EVM Plan'!K:K,MATCH(B2781,'2021 Certified EVM Plan'!E:E,0))=1,M2781,#N/A)</f>
        <v>#N/A</v>
      </c>
    </row>
    <row r="2782" spans="1:19" x14ac:dyDescent="0.25">
      <c r="A2782" s="22" t="s">
        <v>2195</v>
      </c>
      <c r="B2782" s="22">
        <v>2334</v>
      </c>
      <c r="C2782" s="22">
        <v>1</v>
      </c>
      <c r="D2782" s="27">
        <v>1.26938709036467E-6</v>
      </c>
      <c r="E2782" s="22">
        <v>182852204</v>
      </c>
      <c r="F2782" s="22" t="s">
        <v>2573</v>
      </c>
      <c r="G2782" s="22" t="s">
        <v>2814</v>
      </c>
      <c r="H2782" s="22">
        <v>20.690256313019798</v>
      </c>
      <c r="I2782" s="24">
        <f>'EVM CPZ List'!$D2782*'EVM CPZ List'!$C2782</f>
        <v>1.26938709036467E-6</v>
      </c>
      <c r="J2782" s="25">
        <f>INDEX('Pivot of Risk Data'!A:A,MATCH('EVM CPZ List'!$B2782,'Pivot of Risk Data'!B:B,0),1)</f>
        <v>2737</v>
      </c>
      <c r="K2782" s="22">
        <f>0.000621371*'EVM CPZ List'!$H2782</f>
        <v>1.2856325255477426E-2</v>
      </c>
      <c r="L2782" s="22">
        <f>L2781+'EVM CPZ List'!$K2782</f>
        <v>25644.560937212424</v>
      </c>
      <c r="M2782" s="22">
        <f>M2781-'EVM CPZ List'!$I2782</f>
        <v>1.3127475899341512E-3</v>
      </c>
      <c r="N2782" s="7" t="e">
        <f>INDEX('2021 Certified EVM Plan'!G:G,MATCH(B2782,'2021 Certified EVM Plan'!E:E,0))</f>
        <v>#N/A</v>
      </c>
      <c r="O2782" s="7" t="e">
        <f>INDEX('2021 Certified EVM Plan'!M:M,MATCH(B2782,'2021 Certified EVM Plan'!E:E,0))</f>
        <v>#N/A</v>
      </c>
      <c r="P2782" s="7">
        <f t="shared" si="43"/>
        <v>1</v>
      </c>
      <c r="Q2782" s="26" t="e">
        <f>IF(INDEX('2021 Certified EVM Plan'!H:H,MATCH(B2782,'2021 Certified EVM Plan'!E:E,0))=1,M2782,#N/A)</f>
        <v>#N/A</v>
      </c>
      <c r="R2782" s="26" t="e">
        <f>IF(INDEX('2021 Certified EVM Plan'!J:J,MATCH(B2782,'2021 Certified EVM Plan'!E:E,0))=1,M2782,#N/A)</f>
        <v>#N/A</v>
      </c>
      <c r="S2782" s="26" t="e">
        <f>IF(INDEX('2021 Certified EVM Plan'!K:K,MATCH(B2782,'2021 Certified EVM Plan'!E:E,0))=1,M2782,#N/A)</f>
        <v>#N/A</v>
      </c>
    </row>
    <row r="2783" spans="1:19" x14ac:dyDescent="0.25">
      <c r="A2783" s="22" t="s">
        <v>8</v>
      </c>
      <c r="B2783" s="22">
        <v>8717</v>
      </c>
      <c r="C2783" s="22">
        <v>9</v>
      </c>
      <c r="D2783" s="27">
        <v>1.2674051148708501E-6</v>
      </c>
      <c r="E2783" s="22">
        <v>158031101</v>
      </c>
      <c r="F2783" s="22" t="s">
        <v>514</v>
      </c>
      <c r="G2783" s="22" t="s">
        <v>518</v>
      </c>
      <c r="H2783" s="22">
        <v>1137.7951664837501</v>
      </c>
      <c r="I2783" s="24">
        <f>'EVM CPZ List'!$D2783*'EVM CPZ List'!$C2783</f>
        <v>1.1406646033837651E-5</v>
      </c>
      <c r="J2783" s="25">
        <f>INDEX('Pivot of Risk Data'!A:A,MATCH('EVM CPZ List'!$B2783,'Pivot of Risk Data'!B:B,0),1)</f>
        <v>2738</v>
      </c>
      <c r="K2783" s="22">
        <f>0.000621371*'EVM CPZ List'!$H2783</f>
        <v>0.7069929203931743</v>
      </c>
      <c r="L2783" s="22">
        <f>L2782+'EVM CPZ List'!$K2783</f>
        <v>25645.267930132817</v>
      </c>
      <c r="M2783" s="22">
        <f>M2782-'EVM CPZ List'!$I2783</f>
        <v>1.3013409439003136E-3</v>
      </c>
      <c r="N2783" s="7" t="e">
        <f>INDEX('2021 Certified EVM Plan'!G:G,MATCH(B2783,'2021 Certified EVM Plan'!E:E,0))</f>
        <v>#N/A</v>
      </c>
      <c r="O2783" s="7" t="e">
        <f>INDEX('2021 Certified EVM Plan'!M:M,MATCH(B2783,'2021 Certified EVM Plan'!E:E,0))</f>
        <v>#N/A</v>
      </c>
      <c r="P2783" s="7">
        <f t="shared" si="43"/>
        <v>1</v>
      </c>
      <c r="Q2783" s="26" t="e">
        <f>IF(INDEX('2021 Certified EVM Plan'!H:H,MATCH(B2783,'2021 Certified EVM Plan'!E:E,0))=1,M2783,#N/A)</f>
        <v>#N/A</v>
      </c>
      <c r="R2783" s="26" t="e">
        <f>IF(INDEX('2021 Certified EVM Plan'!J:J,MATCH(B2783,'2021 Certified EVM Plan'!E:E,0))=1,M2783,#N/A)</f>
        <v>#N/A</v>
      </c>
      <c r="S2783" s="26" t="e">
        <f>IF(INDEX('2021 Certified EVM Plan'!K:K,MATCH(B2783,'2021 Certified EVM Plan'!E:E,0))=1,M2783,#N/A)</f>
        <v>#N/A</v>
      </c>
    </row>
    <row r="2784" spans="1:19" x14ac:dyDescent="0.25">
      <c r="A2784" s="22" t="s">
        <v>2906</v>
      </c>
      <c r="B2784" s="22">
        <v>2921</v>
      </c>
      <c r="C2784" s="22">
        <v>20</v>
      </c>
      <c r="D2784" s="27">
        <v>1.2577722777695601E-6</v>
      </c>
      <c r="E2784" s="22">
        <v>43201101</v>
      </c>
      <c r="F2784" s="22" t="s">
        <v>2937</v>
      </c>
      <c r="G2784" s="22" t="s">
        <v>3405</v>
      </c>
      <c r="H2784" s="22">
        <v>2037.2045365690699</v>
      </c>
      <c r="I2784" s="24">
        <f>'EVM CPZ List'!$D2784*'EVM CPZ List'!$C2784</f>
        <v>2.5155445555391202E-5</v>
      </c>
      <c r="J2784" s="25">
        <f>INDEX('Pivot of Risk Data'!A:A,MATCH('EVM CPZ List'!$B2784,'Pivot of Risk Data'!B:B,0),1)</f>
        <v>2739</v>
      </c>
      <c r="K2784" s="22">
        <f>0.000621371*'EVM CPZ List'!$H2784</f>
        <v>1.2658598200924596</v>
      </c>
      <c r="L2784" s="22">
        <f>L2783+'EVM CPZ List'!$K2784</f>
        <v>25646.533789952911</v>
      </c>
      <c r="M2784" s="22">
        <f>M2783-'EVM CPZ List'!$I2784</f>
        <v>1.2761854983449224E-3</v>
      </c>
      <c r="N2784" s="7" t="e">
        <f>INDEX('2021 Certified EVM Plan'!G:G,MATCH(B2784,'2021 Certified EVM Plan'!E:E,0))</f>
        <v>#N/A</v>
      </c>
      <c r="O2784" s="7" t="e">
        <f>INDEX('2021 Certified EVM Plan'!M:M,MATCH(B2784,'2021 Certified EVM Plan'!E:E,0))</f>
        <v>#N/A</v>
      </c>
      <c r="P2784" s="7">
        <f t="shared" si="43"/>
        <v>1</v>
      </c>
      <c r="Q2784" s="26" t="e">
        <f>IF(INDEX('2021 Certified EVM Plan'!H:H,MATCH(B2784,'2021 Certified EVM Plan'!E:E,0))=1,M2784,#N/A)</f>
        <v>#N/A</v>
      </c>
      <c r="R2784" s="26" t="e">
        <f>IF(INDEX('2021 Certified EVM Plan'!J:J,MATCH(B2784,'2021 Certified EVM Plan'!E:E,0))=1,M2784,#N/A)</f>
        <v>#N/A</v>
      </c>
      <c r="S2784" s="26" t="e">
        <f>IF(INDEX('2021 Certified EVM Plan'!K:K,MATCH(B2784,'2021 Certified EVM Plan'!E:E,0))=1,M2784,#N/A)</f>
        <v>#N/A</v>
      </c>
    </row>
    <row r="2785" spans="1:19" x14ac:dyDescent="0.25">
      <c r="A2785" s="22" t="s">
        <v>2906</v>
      </c>
      <c r="B2785" s="22">
        <v>868</v>
      </c>
      <c r="C2785" s="22">
        <v>34</v>
      </c>
      <c r="D2785" s="27">
        <v>1.2523430038640099E-6</v>
      </c>
      <c r="E2785" s="22">
        <v>13681112</v>
      </c>
      <c r="F2785" s="22" t="s">
        <v>3355</v>
      </c>
      <c r="G2785" s="22" t="s">
        <v>3533</v>
      </c>
      <c r="H2785" s="22">
        <v>5048.72851921862</v>
      </c>
      <c r="I2785" s="24">
        <f>'EVM CPZ List'!$D2785*'EVM CPZ List'!$C2785</f>
        <v>4.2579662131376339E-5</v>
      </c>
      <c r="J2785" s="25">
        <f>INDEX('Pivot of Risk Data'!A:A,MATCH('EVM CPZ List'!$B2785,'Pivot of Risk Data'!B:B,0),1)</f>
        <v>2740</v>
      </c>
      <c r="K2785" s="22">
        <f>0.000621371*'EVM CPZ List'!$H2785</f>
        <v>3.137133488715393</v>
      </c>
      <c r="L2785" s="22">
        <f>L2784+'EVM CPZ List'!$K2785</f>
        <v>25649.670923441627</v>
      </c>
      <c r="M2785" s="22">
        <f>M2784-'EVM CPZ List'!$I2785</f>
        <v>1.2336058362135461E-3</v>
      </c>
      <c r="N2785" s="7" t="e">
        <f>INDEX('2021 Certified EVM Plan'!G:G,MATCH(B2785,'2021 Certified EVM Plan'!E:E,0))</f>
        <v>#N/A</v>
      </c>
      <c r="O2785" s="7" t="e">
        <f>INDEX('2021 Certified EVM Plan'!M:M,MATCH(B2785,'2021 Certified EVM Plan'!E:E,0))</f>
        <v>#N/A</v>
      </c>
      <c r="P2785" s="7">
        <f t="shared" si="43"/>
        <v>1</v>
      </c>
      <c r="Q2785" s="26" t="e">
        <f>IF(INDEX('2021 Certified EVM Plan'!H:H,MATCH(B2785,'2021 Certified EVM Plan'!E:E,0))=1,M2785,#N/A)</f>
        <v>#N/A</v>
      </c>
      <c r="R2785" s="26" t="e">
        <f>IF(INDEX('2021 Certified EVM Plan'!J:J,MATCH(B2785,'2021 Certified EVM Plan'!E:E,0))=1,M2785,#N/A)</f>
        <v>#N/A</v>
      </c>
      <c r="S2785" s="26" t="e">
        <f>IF(INDEX('2021 Certified EVM Plan'!K:K,MATCH(B2785,'2021 Certified EVM Plan'!E:E,0))=1,M2785,#N/A)</f>
        <v>#N/A</v>
      </c>
    </row>
    <row r="2786" spans="1:19" x14ac:dyDescent="0.25">
      <c r="A2786" s="22" t="s">
        <v>8</v>
      </c>
      <c r="B2786" s="22">
        <v>9061</v>
      </c>
      <c r="C2786" s="22">
        <v>9</v>
      </c>
      <c r="D2786" s="27">
        <v>1.2401401187419901E-6</v>
      </c>
      <c r="E2786" s="22">
        <v>158031101</v>
      </c>
      <c r="F2786" s="22" t="s">
        <v>514</v>
      </c>
      <c r="G2786" s="22" t="s">
        <v>516</v>
      </c>
      <c r="H2786" s="22">
        <v>1299.27079943494</v>
      </c>
      <c r="I2786" s="24">
        <f>'EVM CPZ List'!$D2786*'EVM CPZ List'!$C2786</f>
        <v>1.116126106867791E-5</v>
      </c>
      <c r="J2786" s="25">
        <f>INDEX('Pivot of Risk Data'!A:A,MATCH('EVM CPZ List'!$B2786,'Pivot of Risk Data'!B:B,0),1)</f>
        <v>2741</v>
      </c>
      <c r="K2786" s="22">
        <f>0.000621371*'EVM CPZ List'!$H2786</f>
        <v>0.80732919591568819</v>
      </c>
      <c r="L2786" s="22">
        <f>L2785+'EVM CPZ List'!$K2786</f>
        <v>25650.478252637542</v>
      </c>
      <c r="M2786" s="22">
        <f>M2785-'EVM CPZ List'!$I2786</f>
        <v>1.2224445751448682E-3</v>
      </c>
      <c r="N2786" s="7" t="e">
        <f>INDEX('2021 Certified EVM Plan'!G:G,MATCH(B2786,'2021 Certified EVM Plan'!E:E,0))</f>
        <v>#N/A</v>
      </c>
      <c r="O2786" s="7" t="e">
        <f>INDEX('2021 Certified EVM Plan'!M:M,MATCH(B2786,'2021 Certified EVM Plan'!E:E,0))</f>
        <v>#N/A</v>
      </c>
      <c r="P2786" s="7">
        <f t="shared" si="43"/>
        <v>1</v>
      </c>
      <c r="Q2786" s="26" t="e">
        <f>IF(INDEX('2021 Certified EVM Plan'!H:H,MATCH(B2786,'2021 Certified EVM Plan'!E:E,0))=1,M2786,#N/A)</f>
        <v>#N/A</v>
      </c>
      <c r="R2786" s="26" t="e">
        <f>IF(INDEX('2021 Certified EVM Plan'!J:J,MATCH(B2786,'2021 Certified EVM Plan'!E:E,0))=1,M2786,#N/A)</f>
        <v>#N/A</v>
      </c>
      <c r="S2786" s="26" t="e">
        <f>IF(INDEX('2021 Certified EVM Plan'!K:K,MATCH(B2786,'2021 Certified EVM Plan'!E:E,0))=1,M2786,#N/A)</f>
        <v>#N/A</v>
      </c>
    </row>
    <row r="2787" spans="1:19" x14ac:dyDescent="0.25">
      <c r="A2787" s="22" t="s">
        <v>2195</v>
      </c>
      <c r="B2787" s="22">
        <v>3597</v>
      </c>
      <c r="C2787" s="22">
        <v>1</v>
      </c>
      <c r="D2787" s="27">
        <v>1.23756841608714E-6</v>
      </c>
      <c r="E2787" s="22">
        <v>182492104</v>
      </c>
      <c r="F2787" s="22" t="s">
        <v>2865</v>
      </c>
      <c r="G2787" s="22" t="s">
        <v>2905</v>
      </c>
      <c r="H2787" s="22">
        <v>4.0766684043028203</v>
      </c>
      <c r="I2787" s="24">
        <f>'EVM CPZ List'!$D2787*'EVM CPZ List'!$C2787</f>
        <v>1.23756841608714E-6</v>
      </c>
      <c r="J2787" s="25">
        <f>INDEX('Pivot of Risk Data'!A:A,MATCH('EVM CPZ List'!$B2787,'Pivot of Risk Data'!B:B,0),1)</f>
        <v>2742</v>
      </c>
      <c r="K2787" s="22">
        <f>0.000621371*'EVM CPZ List'!$H2787</f>
        <v>2.5331235230500477E-3</v>
      </c>
      <c r="L2787" s="22">
        <f>L2786+'EVM CPZ List'!$K2787</f>
        <v>25650.480785761065</v>
      </c>
      <c r="M2787" s="22">
        <f>M2786-'EVM CPZ List'!$I2787</f>
        <v>1.2212070067287811E-3</v>
      </c>
      <c r="N2787" s="7" t="e">
        <f>INDEX('2021 Certified EVM Plan'!G:G,MATCH(B2787,'2021 Certified EVM Plan'!E:E,0))</f>
        <v>#N/A</v>
      </c>
      <c r="O2787" s="7" t="e">
        <f>INDEX('2021 Certified EVM Plan'!M:M,MATCH(B2787,'2021 Certified EVM Plan'!E:E,0))</f>
        <v>#N/A</v>
      </c>
      <c r="P2787" s="7">
        <f t="shared" si="43"/>
        <v>1</v>
      </c>
      <c r="Q2787" s="26" t="e">
        <f>IF(INDEX('2021 Certified EVM Plan'!H:H,MATCH(B2787,'2021 Certified EVM Plan'!E:E,0))=1,M2787,#N/A)</f>
        <v>#N/A</v>
      </c>
      <c r="R2787" s="26" t="e">
        <f>IF(INDEX('2021 Certified EVM Plan'!J:J,MATCH(B2787,'2021 Certified EVM Plan'!E:E,0))=1,M2787,#N/A)</f>
        <v>#N/A</v>
      </c>
      <c r="S2787" s="26" t="e">
        <f>IF(INDEX('2021 Certified EVM Plan'!K:K,MATCH(B2787,'2021 Certified EVM Plan'!E:E,0))=1,M2787,#N/A)</f>
        <v>#N/A</v>
      </c>
    </row>
    <row r="2788" spans="1:19" x14ac:dyDescent="0.25">
      <c r="A2788" s="22" t="s">
        <v>2906</v>
      </c>
      <c r="B2788" s="22">
        <v>5376</v>
      </c>
      <c r="C2788" s="22">
        <v>27</v>
      </c>
      <c r="D2788" s="27">
        <v>1.2368023716734699E-6</v>
      </c>
      <c r="E2788" s="22">
        <v>24181104</v>
      </c>
      <c r="F2788" s="22" t="s">
        <v>3461</v>
      </c>
      <c r="G2788" s="22" t="s">
        <v>3487</v>
      </c>
      <c r="H2788" s="22">
        <v>3376.0520765225201</v>
      </c>
      <c r="I2788" s="24">
        <f>'EVM CPZ List'!$D2788*'EVM CPZ List'!$C2788</f>
        <v>3.3393664035183689E-5</v>
      </c>
      <c r="J2788" s="25">
        <f>INDEX('Pivot of Risk Data'!A:A,MATCH('EVM CPZ List'!$B2788,'Pivot of Risk Data'!B:B,0),1)</f>
        <v>2743</v>
      </c>
      <c r="K2788" s="22">
        <f>0.000621371*'EVM CPZ List'!$H2788</f>
        <v>2.0977808548408747</v>
      </c>
      <c r="L2788" s="22">
        <f>L2787+'EVM CPZ List'!$K2788</f>
        <v>25652.578566615906</v>
      </c>
      <c r="M2788" s="22">
        <f>M2787-'EVM CPZ List'!$I2788</f>
        <v>1.1878133426935975E-3</v>
      </c>
      <c r="N2788" s="7" t="e">
        <f>INDEX('2021 Certified EVM Plan'!G:G,MATCH(B2788,'2021 Certified EVM Plan'!E:E,0))</f>
        <v>#N/A</v>
      </c>
      <c r="O2788" s="7" t="e">
        <f>INDEX('2021 Certified EVM Plan'!M:M,MATCH(B2788,'2021 Certified EVM Plan'!E:E,0))</f>
        <v>#N/A</v>
      </c>
      <c r="P2788" s="7">
        <f t="shared" si="43"/>
        <v>1</v>
      </c>
      <c r="Q2788" s="26" t="e">
        <f>IF(INDEX('2021 Certified EVM Plan'!H:H,MATCH(B2788,'2021 Certified EVM Plan'!E:E,0))=1,M2788,#N/A)</f>
        <v>#N/A</v>
      </c>
      <c r="R2788" s="26" t="e">
        <f>IF(INDEX('2021 Certified EVM Plan'!J:J,MATCH(B2788,'2021 Certified EVM Plan'!E:E,0))=1,M2788,#N/A)</f>
        <v>#N/A</v>
      </c>
      <c r="S2788" s="26" t="e">
        <f>IF(INDEX('2021 Certified EVM Plan'!K:K,MATCH(B2788,'2021 Certified EVM Plan'!E:E,0))=1,M2788,#N/A)</f>
        <v>#N/A</v>
      </c>
    </row>
    <row r="2789" spans="1:19" x14ac:dyDescent="0.25">
      <c r="A2789" s="22" t="s">
        <v>539</v>
      </c>
      <c r="B2789" s="22">
        <v>8763</v>
      </c>
      <c r="C2789" s="22">
        <v>10</v>
      </c>
      <c r="D2789" s="27">
        <v>1.2257779569997101E-6</v>
      </c>
      <c r="E2789" s="22">
        <v>102812101</v>
      </c>
      <c r="F2789" s="22" t="s">
        <v>825</v>
      </c>
      <c r="G2789" s="22" t="s">
        <v>849</v>
      </c>
      <c r="H2789" s="22">
        <v>1041.66074856405</v>
      </c>
      <c r="I2789" s="24">
        <f>'EVM CPZ List'!$D2789*'EVM CPZ List'!$C2789</f>
        <v>1.2257779569997101E-5</v>
      </c>
      <c r="J2789" s="25">
        <f>INDEX('Pivot of Risk Data'!A:A,MATCH('EVM CPZ List'!$B2789,'Pivot of Risk Data'!B:B,0),1)</f>
        <v>2744</v>
      </c>
      <c r="K2789" s="22">
        <f>0.000621371*'EVM CPZ List'!$H2789</f>
        <v>0.64725778099599229</v>
      </c>
      <c r="L2789" s="22">
        <f>L2788+'EVM CPZ List'!$K2789</f>
        <v>25653.225824396901</v>
      </c>
      <c r="M2789" s="22">
        <f>M2788-'EVM CPZ List'!$I2789</f>
        <v>1.1755555631236003E-3</v>
      </c>
      <c r="N2789" s="7" t="e">
        <f>INDEX('2021 Certified EVM Plan'!G:G,MATCH(B2789,'2021 Certified EVM Plan'!E:E,0))</f>
        <v>#N/A</v>
      </c>
      <c r="O2789" s="7" t="e">
        <f>INDEX('2021 Certified EVM Plan'!M:M,MATCH(B2789,'2021 Certified EVM Plan'!E:E,0))</f>
        <v>#N/A</v>
      </c>
      <c r="P2789" s="7">
        <f t="shared" si="43"/>
        <v>1</v>
      </c>
      <c r="Q2789" s="26" t="e">
        <f>IF(INDEX('2021 Certified EVM Plan'!H:H,MATCH(B2789,'2021 Certified EVM Plan'!E:E,0))=1,M2789,#N/A)</f>
        <v>#N/A</v>
      </c>
      <c r="R2789" s="26" t="e">
        <f>IF(INDEX('2021 Certified EVM Plan'!J:J,MATCH(B2789,'2021 Certified EVM Plan'!E:E,0))=1,M2789,#N/A)</f>
        <v>#N/A</v>
      </c>
      <c r="S2789" s="26" t="e">
        <f>IF(INDEX('2021 Certified EVM Plan'!K:K,MATCH(B2789,'2021 Certified EVM Plan'!E:E,0))=1,M2789,#N/A)</f>
        <v>#N/A</v>
      </c>
    </row>
    <row r="2790" spans="1:19" x14ac:dyDescent="0.25">
      <c r="A2790" s="22" t="s">
        <v>8</v>
      </c>
      <c r="B2790" s="22">
        <v>1545</v>
      </c>
      <c r="C2790" s="22">
        <v>36</v>
      </c>
      <c r="D2790" s="27">
        <v>1.22356926646299E-6</v>
      </c>
      <c r="E2790" s="22">
        <v>158031101</v>
      </c>
      <c r="F2790" s="22" t="s">
        <v>514</v>
      </c>
      <c r="G2790" s="22" t="s">
        <v>515</v>
      </c>
      <c r="H2790" s="22">
        <v>3502.0827421664399</v>
      </c>
      <c r="I2790" s="24">
        <f>'EVM CPZ List'!$D2790*'EVM CPZ List'!$C2790</f>
        <v>4.4048493592667643E-5</v>
      </c>
      <c r="J2790" s="25">
        <f>INDEX('Pivot of Risk Data'!A:A,MATCH('EVM CPZ List'!$B2790,'Pivot of Risk Data'!B:B,0),1)</f>
        <v>2745</v>
      </c>
      <c r="K2790" s="22">
        <f>0.000621371*'EVM CPZ List'!$H2790</f>
        <v>2.1760926555827029</v>
      </c>
      <c r="L2790" s="22">
        <f>L2789+'EVM CPZ List'!$K2790</f>
        <v>25655.401917052484</v>
      </c>
      <c r="M2790" s="22">
        <f>M2789-'EVM CPZ List'!$I2790</f>
        <v>1.1315070695309326E-3</v>
      </c>
      <c r="N2790" s="7" t="e">
        <f>INDEX('2021 Certified EVM Plan'!G:G,MATCH(B2790,'2021 Certified EVM Plan'!E:E,0))</f>
        <v>#N/A</v>
      </c>
      <c r="O2790" s="7" t="e">
        <f>INDEX('2021 Certified EVM Plan'!M:M,MATCH(B2790,'2021 Certified EVM Plan'!E:E,0))</f>
        <v>#N/A</v>
      </c>
      <c r="P2790" s="7">
        <f t="shared" si="43"/>
        <v>1</v>
      </c>
      <c r="Q2790" s="26" t="e">
        <f>IF(INDEX('2021 Certified EVM Plan'!H:H,MATCH(B2790,'2021 Certified EVM Plan'!E:E,0))=1,M2790,#N/A)</f>
        <v>#N/A</v>
      </c>
      <c r="R2790" s="26" t="e">
        <f>IF(INDEX('2021 Certified EVM Plan'!J:J,MATCH(B2790,'2021 Certified EVM Plan'!E:E,0))=1,M2790,#N/A)</f>
        <v>#N/A</v>
      </c>
      <c r="S2790" s="26" t="e">
        <f>IF(INDEX('2021 Certified EVM Plan'!K:K,MATCH(B2790,'2021 Certified EVM Plan'!E:E,0))=1,M2790,#N/A)</f>
        <v>#N/A</v>
      </c>
    </row>
    <row r="2791" spans="1:19" x14ac:dyDescent="0.25">
      <c r="A2791" s="22" t="s">
        <v>2195</v>
      </c>
      <c r="B2791" s="22">
        <v>3814</v>
      </c>
      <c r="C2791" s="22">
        <v>1</v>
      </c>
      <c r="D2791" s="27">
        <v>1.2196067577870799E-6</v>
      </c>
      <c r="E2791" s="22">
        <v>183011102</v>
      </c>
      <c r="F2791" s="22" t="s">
        <v>2656</v>
      </c>
      <c r="G2791" s="22" t="s">
        <v>2819</v>
      </c>
      <c r="H2791" s="22">
        <v>101.419586060977</v>
      </c>
      <c r="I2791" s="24">
        <f>'EVM CPZ List'!$D2791*'EVM CPZ List'!$C2791</f>
        <v>1.2196067577870799E-6</v>
      </c>
      <c r="J2791" s="25">
        <f>INDEX('Pivot of Risk Data'!A:A,MATCH('EVM CPZ List'!$B2791,'Pivot of Risk Data'!B:B,0),1)</f>
        <v>2746</v>
      </c>
      <c r="K2791" s="22">
        <f>0.000621371*'EVM CPZ List'!$H2791</f>
        <v>6.3019189610295345E-2</v>
      </c>
      <c r="L2791" s="22">
        <f>L2790+'EVM CPZ List'!$K2791</f>
        <v>25655.464936242093</v>
      </c>
      <c r="M2791" s="22">
        <f>M2790-'EVM CPZ List'!$I2791</f>
        <v>1.1302874627731455E-3</v>
      </c>
      <c r="N2791" s="7" t="e">
        <f>INDEX('2021 Certified EVM Plan'!G:G,MATCH(B2791,'2021 Certified EVM Plan'!E:E,0))</f>
        <v>#N/A</v>
      </c>
      <c r="O2791" s="7" t="e">
        <f>INDEX('2021 Certified EVM Plan'!M:M,MATCH(B2791,'2021 Certified EVM Plan'!E:E,0))</f>
        <v>#N/A</v>
      </c>
      <c r="P2791" s="7">
        <f t="shared" si="43"/>
        <v>1</v>
      </c>
      <c r="Q2791" s="26" t="e">
        <f>IF(INDEX('2021 Certified EVM Plan'!H:H,MATCH(B2791,'2021 Certified EVM Plan'!E:E,0))=1,M2791,#N/A)</f>
        <v>#N/A</v>
      </c>
      <c r="R2791" s="26" t="e">
        <f>IF(INDEX('2021 Certified EVM Plan'!J:J,MATCH(B2791,'2021 Certified EVM Plan'!E:E,0))=1,M2791,#N/A)</f>
        <v>#N/A</v>
      </c>
      <c r="S2791" s="26" t="e">
        <f>IF(INDEX('2021 Certified EVM Plan'!K:K,MATCH(B2791,'2021 Certified EVM Plan'!E:E,0))=1,M2791,#N/A)</f>
        <v>#N/A</v>
      </c>
    </row>
    <row r="2792" spans="1:19" x14ac:dyDescent="0.25">
      <c r="A2792" s="22" t="s">
        <v>2906</v>
      </c>
      <c r="B2792" s="22">
        <v>199</v>
      </c>
      <c r="C2792" s="22">
        <v>8</v>
      </c>
      <c r="D2792" s="27">
        <v>1.21312454921498E-6</v>
      </c>
      <c r="E2792" s="22">
        <v>24120401</v>
      </c>
      <c r="F2792" s="22" t="s">
        <v>3573</v>
      </c>
      <c r="G2792" s="22" t="s">
        <v>3574</v>
      </c>
      <c r="H2792" s="22">
        <v>583.90421456937497</v>
      </c>
      <c r="I2792" s="24">
        <f>'EVM CPZ List'!$D2792*'EVM CPZ List'!$C2792</f>
        <v>9.7049963937198401E-6</v>
      </c>
      <c r="J2792" s="25">
        <f>INDEX('Pivot of Risk Data'!A:A,MATCH('EVM CPZ List'!$B2792,'Pivot of Risk Data'!B:B,0),1)</f>
        <v>2747</v>
      </c>
      <c r="K2792" s="22">
        <f>0.000621371*'EVM CPZ List'!$H2792</f>
        <v>0.36282114571118712</v>
      </c>
      <c r="L2792" s="22">
        <f>L2791+'EVM CPZ List'!$K2792</f>
        <v>25655.827757387804</v>
      </c>
      <c r="M2792" s="22">
        <f>M2791-'EVM CPZ List'!$I2792</f>
        <v>1.1205824663794257E-3</v>
      </c>
      <c r="N2792" s="7" t="e">
        <f>INDEX('2021 Certified EVM Plan'!G:G,MATCH(B2792,'2021 Certified EVM Plan'!E:E,0))</f>
        <v>#N/A</v>
      </c>
      <c r="O2792" s="7" t="e">
        <f>INDEX('2021 Certified EVM Plan'!M:M,MATCH(B2792,'2021 Certified EVM Plan'!E:E,0))</f>
        <v>#N/A</v>
      </c>
      <c r="P2792" s="7">
        <f t="shared" si="43"/>
        <v>1</v>
      </c>
      <c r="Q2792" s="26" t="e">
        <f>IF(INDEX('2021 Certified EVM Plan'!H:H,MATCH(B2792,'2021 Certified EVM Plan'!E:E,0))=1,M2792,#N/A)</f>
        <v>#N/A</v>
      </c>
      <c r="R2792" s="26" t="e">
        <f>IF(INDEX('2021 Certified EVM Plan'!J:J,MATCH(B2792,'2021 Certified EVM Plan'!E:E,0))=1,M2792,#N/A)</f>
        <v>#N/A</v>
      </c>
      <c r="S2792" s="26" t="e">
        <f>IF(INDEX('2021 Certified EVM Plan'!K:K,MATCH(B2792,'2021 Certified EVM Plan'!E:E,0))=1,M2792,#N/A)</f>
        <v>#N/A</v>
      </c>
    </row>
    <row r="2793" spans="1:19" x14ac:dyDescent="0.25">
      <c r="A2793" s="22" t="s">
        <v>2195</v>
      </c>
      <c r="B2793" s="22">
        <v>2513</v>
      </c>
      <c r="C2793" s="22">
        <v>2</v>
      </c>
      <c r="D2793" s="27">
        <v>1.2118734536558E-6</v>
      </c>
      <c r="E2793" s="22">
        <v>182052102</v>
      </c>
      <c r="F2793" s="22" t="s">
        <v>2843</v>
      </c>
      <c r="G2793" s="22" t="s">
        <v>2904</v>
      </c>
      <c r="H2793" s="22">
        <v>2922.68529336345</v>
      </c>
      <c r="I2793" s="24">
        <f>'EVM CPZ List'!$D2793*'EVM CPZ List'!$C2793</f>
        <v>2.4237469073115999E-6</v>
      </c>
      <c r="J2793" s="25">
        <f>INDEX('Pivot of Risk Data'!A:A,MATCH('EVM CPZ List'!$B2793,'Pivot of Risk Data'!B:B,0),1)</f>
        <v>2748</v>
      </c>
      <c r="K2793" s="22">
        <f>0.000621371*'EVM CPZ List'!$H2793</f>
        <v>1.8160718834225402</v>
      </c>
      <c r="L2793" s="22">
        <f>L2792+'EVM CPZ List'!$K2793</f>
        <v>25657.643829271226</v>
      </c>
      <c r="M2793" s="22">
        <f>M2792-'EVM CPZ List'!$I2793</f>
        <v>1.118158719472114E-3</v>
      </c>
      <c r="N2793" s="7" t="e">
        <f>INDEX('2021 Certified EVM Plan'!G:G,MATCH(B2793,'2021 Certified EVM Plan'!E:E,0))</f>
        <v>#N/A</v>
      </c>
      <c r="O2793" s="7" t="e">
        <f>INDEX('2021 Certified EVM Plan'!M:M,MATCH(B2793,'2021 Certified EVM Plan'!E:E,0))</f>
        <v>#N/A</v>
      </c>
      <c r="P2793" s="7">
        <f t="shared" si="43"/>
        <v>1</v>
      </c>
      <c r="Q2793" s="26" t="e">
        <f>IF(INDEX('2021 Certified EVM Plan'!H:H,MATCH(B2793,'2021 Certified EVM Plan'!E:E,0))=1,M2793,#N/A)</f>
        <v>#N/A</v>
      </c>
      <c r="R2793" s="26" t="e">
        <f>IF(INDEX('2021 Certified EVM Plan'!J:J,MATCH(B2793,'2021 Certified EVM Plan'!E:E,0))=1,M2793,#N/A)</f>
        <v>#N/A</v>
      </c>
      <c r="S2793" s="26" t="e">
        <f>IF(INDEX('2021 Certified EVM Plan'!K:K,MATCH(B2793,'2021 Certified EVM Plan'!E:E,0))=1,M2793,#N/A)</f>
        <v>#N/A</v>
      </c>
    </row>
    <row r="2794" spans="1:19" x14ac:dyDescent="0.25">
      <c r="A2794" s="22" t="s">
        <v>2906</v>
      </c>
      <c r="B2794" s="22">
        <v>2617</v>
      </c>
      <c r="C2794" s="22">
        <v>12</v>
      </c>
      <c r="D2794" s="27">
        <v>1.2098516340779799E-6</v>
      </c>
      <c r="E2794" s="22">
        <v>14091104</v>
      </c>
      <c r="F2794" s="22" t="s">
        <v>3569</v>
      </c>
      <c r="G2794" s="22" t="s">
        <v>3591</v>
      </c>
      <c r="H2794" s="22">
        <v>1973.7096542704601</v>
      </c>
      <c r="I2794" s="24">
        <f>'EVM CPZ List'!$D2794*'EVM CPZ List'!$C2794</f>
        <v>1.4518219608935758E-5</v>
      </c>
      <c r="J2794" s="25">
        <f>INDEX('Pivot of Risk Data'!A:A,MATCH('EVM CPZ List'!$B2794,'Pivot of Risk Data'!B:B,0),1)</f>
        <v>2749</v>
      </c>
      <c r="K2794" s="22">
        <f>0.000621371*'EVM CPZ List'!$H2794</f>
        <v>1.2264059415836901</v>
      </c>
      <c r="L2794" s="22">
        <f>L2793+'EVM CPZ List'!$K2794</f>
        <v>25658.870235212809</v>
      </c>
      <c r="M2794" s="22">
        <f>M2793-'EVM CPZ List'!$I2794</f>
        <v>1.1036404998631783E-3</v>
      </c>
      <c r="N2794" s="7" t="e">
        <f>INDEX('2021 Certified EVM Plan'!G:G,MATCH(B2794,'2021 Certified EVM Plan'!E:E,0))</f>
        <v>#N/A</v>
      </c>
      <c r="O2794" s="7" t="e">
        <f>INDEX('2021 Certified EVM Plan'!M:M,MATCH(B2794,'2021 Certified EVM Plan'!E:E,0))</f>
        <v>#N/A</v>
      </c>
      <c r="P2794" s="7">
        <f t="shared" si="43"/>
        <v>1</v>
      </c>
      <c r="Q2794" s="26" t="e">
        <f>IF(INDEX('2021 Certified EVM Plan'!H:H,MATCH(B2794,'2021 Certified EVM Plan'!E:E,0))=1,M2794,#N/A)</f>
        <v>#N/A</v>
      </c>
      <c r="R2794" s="26" t="e">
        <f>IF(INDEX('2021 Certified EVM Plan'!J:J,MATCH(B2794,'2021 Certified EVM Plan'!E:E,0))=1,M2794,#N/A)</f>
        <v>#N/A</v>
      </c>
      <c r="S2794" s="26" t="e">
        <f>IF(INDEX('2021 Certified EVM Plan'!K:K,MATCH(B2794,'2021 Certified EVM Plan'!E:E,0))=1,M2794,#N/A)</f>
        <v>#N/A</v>
      </c>
    </row>
    <row r="2795" spans="1:19" x14ac:dyDescent="0.25">
      <c r="A2795" s="22" t="s">
        <v>2195</v>
      </c>
      <c r="B2795" s="22">
        <v>8443</v>
      </c>
      <c r="C2795" s="22">
        <v>1</v>
      </c>
      <c r="D2795" s="27">
        <v>1.20962287708398E-6</v>
      </c>
      <c r="E2795" s="22">
        <v>182402106</v>
      </c>
      <c r="F2795" s="22" t="s">
        <v>2302</v>
      </c>
      <c r="G2795" s="22" t="s">
        <v>2303</v>
      </c>
      <c r="H2795" s="22">
        <v>3227.61225809092</v>
      </c>
      <c r="I2795" s="24">
        <f>'EVM CPZ List'!$D2795*'EVM CPZ List'!$C2795</f>
        <v>1.20962287708398E-6</v>
      </c>
      <c r="J2795" s="25">
        <f>INDEX('Pivot of Risk Data'!A:A,MATCH('EVM CPZ List'!$B2795,'Pivot of Risk Data'!B:B,0),1)</f>
        <v>2750</v>
      </c>
      <c r="K2795" s="22">
        <f>0.000621371*'EVM CPZ List'!$H2795</f>
        <v>2.005544656422213</v>
      </c>
      <c r="L2795" s="22">
        <f>L2794+'EVM CPZ List'!$K2795</f>
        <v>25660.875779869231</v>
      </c>
      <c r="M2795" s="22">
        <f>M2794-'EVM CPZ List'!$I2795</f>
        <v>1.1024308769860944E-3</v>
      </c>
      <c r="N2795" s="7" t="e">
        <f>INDEX('2021 Certified EVM Plan'!G:G,MATCH(B2795,'2021 Certified EVM Plan'!E:E,0))</f>
        <v>#N/A</v>
      </c>
      <c r="O2795" s="7" t="e">
        <f>INDEX('2021 Certified EVM Plan'!M:M,MATCH(B2795,'2021 Certified EVM Plan'!E:E,0))</f>
        <v>#N/A</v>
      </c>
      <c r="P2795" s="7">
        <f t="shared" si="43"/>
        <v>1</v>
      </c>
      <c r="Q2795" s="26" t="e">
        <f>IF(INDEX('2021 Certified EVM Plan'!H:H,MATCH(B2795,'2021 Certified EVM Plan'!E:E,0))=1,M2795,#N/A)</f>
        <v>#N/A</v>
      </c>
      <c r="R2795" s="26" t="e">
        <f>IF(INDEX('2021 Certified EVM Plan'!J:J,MATCH(B2795,'2021 Certified EVM Plan'!E:E,0))=1,M2795,#N/A)</f>
        <v>#N/A</v>
      </c>
      <c r="S2795" s="26" t="e">
        <f>IF(INDEX('2021 Certified EVM Plan'!K:K,MATCH(B2795,'2021 Certified EVM Plan'!E:E,0))=1,M2795,#N/A)</f>
        <v>#N/A</v>
      </c>
    </row>
    <row r="2796" spans="1:19" x14ac:dyDescent="0.25">
      <c r="A2796" s="22" t="s">
        <v>2906</v>
      </c>
      <c r="B2796" s="22">
        <v>42</v>
      </c>
      <c r="C2796" s="22">
        <v>2</v>
      </c>
      <c r="D2796" s="27">
        <v>1.19548570425057E-6</v>
      </c>
      <c r="E2796" s="22">
        <v>12091105</v>
      </c>
      <c r="F2796" s="22" t="s">
        <v>3370</v>
      </c>
      <c r="G2796" s="22" t="s">
        <v>3604</v>
      </c>
      <c r="H2796" s="22">
        <v>241.881893654641</v>
      </c>
      <c r="I2796" s="24">
        <f>'EVM CPZ List'!$D2796*'EVM CPZ List'!$C2796</f>
        <v>2.3909714085011399E-6</v>
      </c>
      <c r="J2796" s="25">
        <f>INDEX('Pivot of Risk Data'!A:A,MATCH('EVM CPZ List'!$B2796,'Pivot of Risk Data'!B:B,0),1)</f>
        <v>2751</v>
      </c>
      <c r="K2796" s="22">
        <f>0.000621371*'EVM CPZ List'!$H2796</f>
        <v>0.15029839414207793</v>
      </c>
      <c r="L2796" s="22">
        <f>L2795+'EVM CPZ List'!$K2796</f>
        <v>25661.026078263374</v>
      </c>
      <c r="M2796" s="22">
        <f>M2795-'EVM CPZ List'!$I2796</f>
        <v>1.1000399055775933E-3</v>
      </c>
      <c r="N2796" s="7" t="e">
        <f>INDEX('2021 Certified EVM Plan'!G:G,MATCH(B2796,'2021 Certified EVM Plan'!E:E,0))</f>
        <v>#N/A</v>
      </c>
      <c r="O2796" s="7" t="e">
        <f>INDEX('2021 Certified EVM Plan'!M:M,MATCH(B2796,'2021 Certified EVM Plan'!E:E,0))</f>
        <v>#N/A</v>
      </c>
      <c r="P2796" s="7">
        <f t="shared" si="43"/>
        <v>1</v>
      </c>
      <c r="Q2796" s="26" t="e">
        <f>IF(INDEX('2021 Certified EVM Plan'!H:H,MATCH(B2796,'2021 Certified EVM Plan'!E:E,0))=1,M2796,#N/A)</f>
        <v>#N/A</v>
      </c>
      <c r="R2796" s="26" t="e">
        <f>IF(INDEX('2021 Certified EVM Plan'!J:J,MATCH(B2796,'2021 Certified EVM Plan'!E:E,0))=1,M2796,#N/A)</f>
        <v>#N/A</v>
      </c>
      <c r="S2796" s="26" t="e">
        <f>IF(INDEX('2021 Certified EVM Plan'!K:K,MATCH(B2796,'2021 Certified EVM Plan'!E:E,0))=1,M2796,#N/A)</f>
        <v>#N/A</v>
      </c>
    </row>
    <row r="2797" spans="1:19" x14ac:dyDescent="0.25">
      <c r="A2797" s="22" t="s">
        <v>8</v>
      </c>
      <c r="B2797" s="22">
        <v>9773</v>
      </c>
      <c r="C2797" s="22">
        <v>1</v>
      </c>
      <c r="D2797" s="27">
        <v>1.1834873461177899E-6</v>
      </c>
      <c r="E2797" s="22">
        <v>158031101</v>
      </c>
      <c r="F2797" s="22" t="s">
        <v>514</v>
      </c>
      <c r="G2797" s="22" t="s">
        <v>531</v>
      </c>
      <c r="H2797" s="22">
        <v>266.533957373769</v>
      </c>
      <c r="I2797" s="24">
        <f>'EVM CPZ List'!$D2797*'EVM CPZ List'!$C2797</f>
        <v>1.1834873461177899E-6</v>
      </c>
      <c r="J2797" s="25">
        <f>INDEX('Pivot of Risk Data'!A:A,MATCH('EVM CPZ List'!$B2797,'Pivot of Risk Data'!B:B,0),1)</f>
        <v>2752</v>
      </c>
      <c r="K2797" s="22">
        <f>0.000621371*'EVM CPZ List'!$H2797</f>
        <v>0.16561647162729623</v>
      </c>
      <c r="L2797" s="22">
        <f>L2796+'EVM CPZ List'!$K2797</f>
        <v>25661.191694735</v>
      </c>
      <c r="M2797" s="22">
        <f>M2796-'EVM CPZ List'!$I2797</f>
        <v>1.0988564182314755E-3</v>
      </c>
      <c r="N2797" s="7" t="e">
        <f>INDEX('2021 Certified EVM Plan'!G:G,MATCH(B2797,'2021 Certified EVM Plan'!E:E,0))</f>
        <v>#N/A</v>
      </c>
      <c r="O2797" s="7" t="e">
        <f>INDEX('2021 Certified EVM Plan'!M:M,MATCH(B2797,'2021 Certified EVM Plan'!E:E,0))</f>
        <v>#N/A</v>
      </c>
      <c r="P2797" s="7">
        <f t="shared" si="43"/>
        <v>1</v>
      </c>
      <c r="Q2797" s="26" t="e">
        <f>IF(INDEX('2021 Certified EVM Plan'!H:H,MATCH(B2797,'2021 Certified EVM Plan'!E:E,0))=1,M2797,#N/A)</f>
        <v>#N/A</v>
      </c>
      <c r="R2797" s="26" t="e">
        <f>IF(INDEX('2021 Certified EVM Plan'!J:J,MATCH(B2797,'2021 Certified EVM Plan'!E:E,0))=1,M2797,#N/A)</f>
        <v>#N/A</v>
      </c>
      <c r="S2797" s="26" t="e">
        <f>IF(INDEX('2021 Certified EVM Plan'!K:K,MATCH(B2797,'2021 Certified EVM Plan'!E:E,0))=1,M2797,#N/A)</f>
        <v>#N/A</v>
      </c>
    </row>
    <row r="2798" spans="1:19" x14ac:dyDescent="0.25">
      <c r="A2798" s="22" t="s">
        <v>2906</v>
      </c>
      <c r="B2798" s="22">
        <v>7884</v>
      </c>
      <c r="C2798" s="22">
        <v>1</v>
      </c>
      <c r="D2798" s="27">
        <v>1.1819589026797E-6</v>
      </c>
      <c r="E2798" s="22">
        <v>42291101</v>
      </c>
      <c r="F2798" s="22" t="s">
        <v>2920</v>
      </c>
      <c r="G2798" s="22" t="s">
        <v>2974</v>
      </c>
      <c r="H2798" s="22">
        <v>21.945601490024199</v>
      </c>
      <c r="I2798" s="24">
        <f>'EVM CPZ List'!$D2798*'EVM CPZ List'!$C2798</f>
        <v>1.1819589026797E-6</v>
      </c>
      <c r="J2798" s="25">
        <f>INDEX('Pivot of Risk Data'!A:A,MATCH('EVM CPZ List'!$B2798,'Pivot of Risk Data'!B:B,0),1)</f>
        <v>2753</v>
      </c>
      <c r="K2798" s="22">
        <f>0.000621371*'EVM CPZ List'!$H2798</f>
        <v>1.3636360343457827E-2</v>
      </c>
      <c r="L2798" s="22">
        <f>L2797+'EVM CPZ List'!$K2798</f>
        <v>25661.205331095345</v>
      </c>
      <c r="M2798" s="22">
        <f>M2797-'EVM CPZ List'!$I2798</f>
        <v>1.0976744593287958E-3</v>
      </c>
      <c r="N2798" s="7" t="e">
        <f>INDEX('2021 Certified EVM Plan'!G:G,MATCH(B2798,'2021 Certified EVM Plan'!E:E,0))</f>
        <v>#N/A</v>
      </c>
      <c r="O2798" s="7" t="e">
        <f>INDEX('2021 Certified EVM Plan'!M:M,MATCH(B2798,'2021 Certified EVM Plan'!E:E,0))</f>
        <v>#N/A</v>
      </c>
      <c r="P2798" s="7">
        <f t="shared" si="43"/>
        <v>1</v>
      </c>
      <c r="Q2798" s="26" t="e">
        <f>IF(INDEX('2021 Certified EVM Plan'!H:H,MATCH(B2798,'2021 Certified EVM Plan'!E:E,0))=1,M2798,#N/A)</f>
        <v>#N/A</v>
      </c>
      <c r="R2798" s="26" t="e">
        <f>IF(INDEX('2021 Certified EVM Plan'!J:J,MATCH(B2798,'2021 Certified EVM Plan'!E:E,0))=1,M2798,#N/A)</f>
        <v>#N/A</v>
      </c>
      <c r="S2798" s="26" t="e">
        <f>IF(INDEX('2021 Certified EVM Plan'!K:K,MATCH(B2798,'2021 Certified EVM Plan'!E:E,0))=1,M2798,#N/A)</f>
        <v>#N/A</v>
      </c>
    </row>
    <row r="2799" spans="1:19" x14ac:dyDescent="0.25">
      <c r="A2799" s="22" t="s">
        <v>2195</v>
      </c>
      <c r="B2799" s="22">
        <v>2481</v>
      </c>
      <c r="C2799" s="22">
        <v>10</v>
      </c>
      <c r="D2799" s="27">
        <v>1.1588678376373501E-6</v>
      </c>
      <c r="E2799" s="22">
        <v>182131103</v>
      </c>
      <c r="F2799" s="22" t="s">
        <v>2853</v>
      </c>
      <c r="G2799" s="22" t="s">
        <v>2854</v>
      </c>
      <c r="H2799" s="22">
        <v>2007.69174615107</v>
      </c>
      <c r="I2799" s="24">
        <f>'EVM CPZ List'!$D2799*'EVM CPZ List'!$C2799</f>
        <v>1.1588678376373501E-5</v>
      </c>
      <c r="J2799" s="25">
        <f>INDEX('Pivot of Risk Data'!A:A,MATCH('EVM CPZ List'!$B2799,'Pivot of Risk Data'!B:B,0),1)</f>
        <v>2754</v>
      </c>
      <c r="K2799" s="22">
        <f>0.000621371*'EVM CPZ List'!$H2799</f>
        <v>1.2475214279976365</v>
      </c>
      <c r="L2799" s="22">
        <f>L2798+'EVM CPZ List'!$K2799</f>
        <v>25662.452852523344</v>
      </c>
      <c r="M2799" s="22">
        <f>M2798-'EVM CPZ List'!$I2799</f>
        <v>1.0860857809524224E-3</v>
      </c>
      <c r="N2799" s="7" t="e">
        <f>INDEX('2021 Certified EVM Plan'!G:G,MATCH(B2799,'2021 Certified EVM Plan'!E:E,0))</f>
        <v>#N/A</v>
      </c>
      <c r="O2799" s="7" t="e">
        <f>INDEX('2021 Certified EVM Plan'!M:M,MATCH(B2799,'2021 Certified EVM Plan'!E:E,0))</f>
        <v>#N/A</v>
      </c>
      <c r="P2799" s="7">
        <f t="shared" si="43"/>
        <v>1</v>
      </c>
      <c r="Q2799" s="26" t="e">
        <f>IF(INDEX('2021 Certified EVM Plan'!H:H,MATCH(B2799,'2021 Certified EVM Plan'!E:E,0))=1,M2799,#N/A)</f>
        <v>#N/A</v>
      </c>
      <c r="R2799" s="26" t="e">
        <f>IF(INDEX('2021 Certified EVM Plan'!J:J,MATCH(B2799,'2021 Certified EVM Plan'!E:E,0))=1,M2799,#N/A)</f>
        <v>#N/A</v>
      </c>
      <c r="S2799" s="26" t="e">
        <f>IF(INDEX('2021 Certified EVM Plan'!K:K,MATCH(B2799,'2021 Certified EVM Plan'!E:E,0))=1,M2799,#N/A)</f>
        <v>#N/A</v>
      </c>
    </row>
    <row r="2800" spans="1:19" x14ac:dyDescent="0.25">
      <c r="A2800" s="22" t="s">
        <v>2195</v>
      </c>
      <c r="B2800" s="22">
        <v>1286</v>
      </c>
      <c r="C2800" s="22">
        <v>4</v>
      </c>
      <c r="D2800" s="27">
        <v>1.15647681612903E-6</v>
      </c>
      <c r="E2800" s="22">
        <v>182052101</v>
      </c>
      <c r="F2800" s="22" t="s">
        <v>2859</v>
      </c>
      <c r="G2800" s="22" t="s">
        <v>2860</v>
      </c>
      <c r="H2800" s="22">
        <v>1217.4718072969899</v>
      </c>
      <c r="I2800" s="24">
        <f>'EVM CPZ List'!$D2800*'EVM CPZ List'!$C2800</f>
        <v>4.6259072645161202E-6</v>
      </c>
      <c r="J2800" s="25">
        <f>INDEX('Pivot of Risk Data'!A:A,MATCH('EVM CPZ List'!$B2800,'Pivot of Risk Data'!B:B,0),1)</f>
        <v>2755</v>
      </c>
      <c r="K2800" s="22">
        <f>0.000621371*'EVM CPZ List'!$H2800</f>
        <v>0.75650167437193794</v>
      </c>
      <c r="L2800" s="22">
        <f>L2799+'EVM CPZ List'!$K2800</f>
        <v>25663.209354197716</v>
      </c>
      <c r="M2800" s="22">
        <f>M2799-'EVM CPZ List'!$I2800</f>
        <v>1.0814598736879062E-3</v>
      </c>
      <c r="N2800" s="7" t="e">
        <f>INDEX('2021 Certified EVM Plan'!G:G,MATCH(B2800,'2021 Certified EVM Plan'!E:E,0))</f>
        <v>#N/A</v>
      </c>
      <c r="O2800" s="7" t="e">
        <f>INDEX('2021 Certified EVM Plan'!M:M,MATCH(B2800,'2021 Certified EVM Plan'!E:E,0))</f>
        <v>#N/A</v>
      </c>
      <c r="P2800" s="7">
        <f t="shared" si="43"/>
        <v>1</v>
      </c>
      <c r="Q2800" s="26" t="e">
        <f>IF(INDEX('2021 Certified EVM Plan'!H:H,MATCH(B2800,'2021 Certified EVM Plan'!E:E,0))=1,M2800,#N/A)</f>
        <v>#N/A</v>
      </c>
      <c r="R2800" s="26" t="e">
        <f>IF(INDEX('2021 Certified EVM Plan'!J:J,MATCH(B2800,'2021 Certified EVM Plan'!E:E,0))=1,M2800,#N/A)</f>
        <v>#N/A</v>
      </c>
      <c r="S2800" s="26" t="e">
        <f>IF(INDEX('2021 Certified EVM Plan'!K:K,MATCH(B2800,'2021 Certified EVM Plan'!E:E,0))=1,M2800,#N/A)</f>
        <v>#N/A</v>
      </c>
    </row>
    <row r="2801" spans="1:19" x14ac:dyDescent="0.25">
      <c r="A2801" s="22" t="s">
        <v>539</v>
      </c>
      <c r="B2801" s="22">
        <v>7483</v>
      </c>
      <c r="C2801" s="22">
        <v>2</v>
      </c>
      <c r="D2801" s="27">
        <v>1.1563330395530599E-6</v>
      </c>
      <c r="E2801" s="22">
        <v>102551101</v>
      </c>
      <c r="F2801" s="22" t="s">
        <v>737</v>
      </c>
      <c r="G2801" s="22" t="s">
        <v>926</v>
      </c>
      <c r="H2801" s="22">
        <v>230.105863905028</v>
      </c>
      <c r="I2801" s="24">
        <f>'EVM CPZ List'!$D2801*'EVM CPZ List'!$C2801</f>
        <v>2.3126660791061199E-6</v>
      </c>
      <c r="J2801" s="25">
        <f>INDEX('Pivot of Risk Data'!A:A,MATCH('EVM CPZ List'!$B2801,'Pivot of Risk Data'!B:B,0),1)</f>
        <v>2756</v>
      </c>
      <c r="K2801" s="22">
        <f>0.000621371*'EVM CPZ List'!$H2801</f>
        <v>0.14298111076053116</v>
      </c>
      <c r="L2801" s="22">
        <f>L2800+'EVM CPZ List'!$K2801</f>
        <v>25663.352335308475</v>
      </c>
      <c r="M2801" s="22">
        <f>M2800-'EVM CPZ List'!$I2801</f>
        <v>1.0791472076088001E-3</v>
      </c>
      <c r="N2801" s="7" t="e">
        <f>INDEX('2021 Certified EVM Plan'!G:G,MATCH(B2801,'2021 Certified EVM Plan'!E:E,0))</f>
        <v>#N/A</v>
      </c>
      <c r="O2801" s="7" t="e">
        <f>INDEX('2021 Certified EVM Plan'!M:M,MATCH(B2801,'2021 Certified EVM Plan'!E:E,0))</f>
        <v>#N/A</v>
      </c>
      <c r="P2801" s="7">
        <f t="shared" si="43"/>
        <v>1</v>
      </c>
      <c r="Q2801" s="26" t="e">
        <f>IF(INDEX('2021 Certified EVM Plan'!H:H,MATCH(B2801,'2021 Certified EVM Plan'!E:E,0))=1,M2801,#N/A)</f>
        <v>#N/A</v>
      </c>
      <c r="R2801" s="26" t="e">
        <f>IF(INDEX('2021 Certified EVM Plan'!J:J,MATCH(B2801,'2021 Certified EVM Plan'!E:E,0))=1,M2801,#N/A)</f>
        <v>#N/A</v>
      </c>
      <c r="S2801" s="26" t="e">
        <f>IF(INDEX('2021 Certified EVM Plan'!K:K,MATCH(B2801,'2021 Certified EVM Plan'!E:E,0))=1,M2801,#N/A)</f>
        <v>#N/A</v>
      </c>
    </row>
    <row r="2802" spans="1:19" x14ac:dyDescent="0.25">
      <c r="A2802" s="22" t="s">
        <v>2906</v>
      </c>
      <c r="B2802" s="22">
        <v>4550</v>
      </c>
      <c r="C2802" s="22">
        <v>24</v>
      </c>
      <c r="D2802" s="27">
        <v>1.1499457623087501E-6</v>
      </c>
      <c r="E2802" s="22">
        <v>22721101</v>
      </c>
      <c r="F2802" s="22" t="s">
        <v>3528</v>
      </c>
      <c r="G2802" s="22" t="s">
        <v>3529</v>
      </c>
      <c r="H2802" s="22">
        <v>2524.5868037954001</v>
      </c>
      <c r="I2802" s="24">
        <f>'EVM CPZ List'!$D2802*'EVM CPZ List'!$C2802</f>
        <v>2.7598698295410003E-5</v>
      </c>
      <c r="J2802" s="25">
        <f>INDEX('Pivot of Risk Data'!A:A,MATCH('EVM CPZ List'!$B2802,'Pivot of Risk Data'!B:B,0),1)</f>
        <v>2757</v>
      </c>
      <c r="K2802" s="22">
        <f>0.000621371*'EVM CPZ List'!$H2802</f>
        <v>1.5687050268611515</v>
      </c>
      <c r="L2802" s="22">
        <f>L2801+'EVM CPZ List'!$K2802</f>
        <v>25664.921040335335</v>
      </c>
      <c r="M2802" s="22">
        <f>M2801-'EVM CPZ List'!$I2802</f>
        <v>1.0515485093133901E-3</v>
      </c>
      <c r="N2802" s="7" t="e">
        <f>INDEX('2021 Certified EVM Plan'!G:G,MATCH(B2802,'2021 Certified EVM Plan'!E:E,0))</f>
        <v>#N/A</v>
      </c>
      <c r="O2802" s="7" t="e">
        <f>INDEX('2021 Certified EVM Plan'!M:M,MATCH(B2802,'2021 Certified EVM Plan'!E:E,0))</f>
        <v>#N/A</v>
      </c>
      <c r="P2802" s="7">
        <f t="shared" si="43"/>
        <v>1</v>
      </c>
      <c r="Q2802" s="26" t="e">
        <f>IF(INDEX('2021 Certified EVM Plan'!H:H,MATCH(B2802,'2021 Certified EVM Plan'!E:E,0))=1,M2802,#N/A)</f>
        <v>#N/A</v>
      </c>
      <c r="R2802" s="26" t="e">
        <f>IF(INDEX('2021 Certified EVM Plan'!J:J,MATCH(B2802,'2021 Certified EVM Plan'!E:E,0))=1,M2802,#N/A)</f>
        <v>#N/A</v>
      </c>
      <c r="S2802" s="26" t="e">
        <f>IF(INDEX('2021 Certified EVM Plan'!K:K,MATCH(B2802,'2021 Certified EVM Plan'!E:E,0))=1,M2802,#N/A)</f>
        <v>#N/A</v>
      </c>
    </row>
    <row r="2803" spans="1:19" x14ac:dyDescent="0.25">
      <c r="A2803" s="22" t="s">
        <v>2906</v>
      </c>
      <c r="B2803" s="22">
        <v>474</v>
      </c>
      <c r="C2803" s="22">
        <v>77</v>
      </c>
      <c r="D2803" s="27">
        <v>1.1456607494811E-6</v>
      </c>
      <c r="E2803" s="22">
        <v>12501105</v>
      </c>
      <c r="F2803" s="22" t="s">
        <v>2660</v>
      </c>
      <c r="G2803" s="22" t="s">
        <v>3394</v>
      </c>
      <c r="H2803" s="22">
        <v>11881.4228147698</v>
      </c>
      <c r="I2803" s="24">
        <f>'EVM CPZ List'!$D2803*'EVM CPZ List'!$C2803</f>
        <v>8.8215877710044695E-5</v>
      </c>
      <c r="J2803" s="25">
        <f>INDEX('Pivot of Risk Data'!A:A,MATCH('EVM CPZ List'!$B2803,'Pivot of Risk Data'!B:B,0),1)</f>
        <v>2758</v>
      </c>
      <c r="K2803" s="22">
        <f>0.000621371*'EVM CPZ List'!$H2803</f>
        <v>7.3827715758363253</v>
      </c>
      <c r="L2803" s="22">
        <f>L2802+'EVM CPZ List'!$K2803</f>
        <v>25672.303811911173</v>
      </c>
      <c r="M2803" s="22">
        <f>M2802-'EVM CPZ List'!$I2803</f>
        <v>9.6333263160334537E-4</v>
      </c>
      <c r="N2803" s="7" t="e">
        <f>INDEX('2021 Certified EVM Plan'!G:G,MATCH(B2803,'2021 Certified EVM Plan'!E:E,0))</f>
        <v>#N/A</v>
      </c>
      <c r="O2803" s="7" t="e">
        <f>INDEX('2021 Certified EVM Plan'!M:M,MATCH(B2803,'2021 Certified EVM Plan'!E:E,0))</f>
        <v>#N/A</v>
      </c>
      <c r="P2803" s="7">
        <f t="shared" si="43"/>
        <v>1</v>
      </c>
      <c r="Q2803" s="26" t="e">
        <f>IF(INDEX('2021 Certified EVM Plan'!H:H,MATCH(B2803,'2021 Certified EVM Plan'!E:E,0))=1,M2803,#N/A)</f>
        <v>#N/A</v>
      </c>
      <c r="R2803" s="26" t="e">
        <f>IF(INDEX('2021 Certified EVM Plan'!J:J,MATCH(B2803,'2021 Certified EVM Plan'!E:E,0))=1,M2803,#N/A)</f>
        <v>#N/A</v>
      </c>
      <c r="S2803" s="26" t="e">
        <f>IF(INDEX('2021 Certified EVM Plan'!K:K,MATCH(B2803,'2021 Certified EVM Plan'!E:E,0))=1,M2803,#N/A)</f>
        <v>#N/A</v>
      </c>
    </row>
    <row r="2804" spans="1:19" x14ac:dyDescent="0.25">
      <c r="A2804" s="22" t="s">
        <v>2906</v>
      </c>
      <c r="B2804" s="22">
        <v>2622</v>
      </c>
      <c r="C2804" s="22">
        <v>49</v>
      </c>
      <c r="D2804" s="27">
        <v>1.1418907820802399E-6</v>
      </c>
      <c r="E2804" s="22">
        <v>14341105</v>
      </c>
      <c r="F2804" s="22" t="s">
        <v>3357</v>
      </c>
      <c r="G2804" s="22" t="s">
        <v>3450</v>
      </c>
      <c r="H2804" s="22">
        <v>4841.3797835208497</v>
      </c>
      <c r="I2804" s="24">
        <f>'EVM CPZ List'!$D2804*'EVM CPZ List'!$C2804</f>
        <v>5.5952648321931753E-5</v>
      </c>
      <c r="J2804" s="25">
        <f>INDEX('Pivot of Risk Data'!A:A,MATCH('EVM CPZ List'!$B2804,'Pivot of Risk Data'!B:B,0),1)</f>
        <v>2759</v>
      </c>
      <c r="K2804" s="22">
        <f>0.000621371*'EVM CPZ List'!$H2804</f>
        <v>3.0082929974661341</v>
      </c>
      <c r="L2804" s="22">
        <f>L2803+'EVM CPZ List'!$K2804</f>
        <v>25675.31210490864</v>
      </c>
      <c r="M2804" s="22">
        <f>M2803-'EVM CPZ List'!$I2804</f>
        <v>9.0737998328141358E-4</v>
      </c>
      <c r="N2804" s="7" t="e">
        <f>INDEX('2021 Certified EVM Plan'!G:G,MATCH(B2804,'2021 Certified EVM Plan'!E:E,0))</f>
        <v>#N/A</v>
      </c>
      <c r="O2804" s="7" t="e">
        <f>INDEX('2021 Certified EVM Plan'!M:M,MATCH(B2804,'2021 Certified EVM Plan'!E:E,0))</f>
        <v>#N/A</v>
      </c>
      <c r="P2804" s="7">
        <f t="shared" si="43"/>
        <v>1</v>
      </c>
      <c r="Q2804" s="26" t="e">
        <f>IF(INDEX('2021 Certified EVM Plan'!H:H,MATCH(B2804,'2021 Certified EVM Plan'!E:E,0))=1,M2804,#N/A)</f>
        <v>#N/A</v>
      </c>
      <c r="R2804" s="26" t="e">
        <f>IF(INDEX('2021 Certified EVM Plan'!J:J,MATCH(B2804,'2021 Certified EVM Plan'!E:E,0))=1,M2804,#N/A)</f>
        <v>#N/A</v>
      </c>
      <c r="S2804" s="26" t="e">
        <f>IF(INDEX('2021 Certified EVM Plan'!K:K,MATCH(B2804,'2021 Certified EVM Plan'!E:E,0))=1,M2804,#N/A)</f>
        <v>#N/A</v>
      </c>
    </row>
    <row r="2805" spans="1:19" x14ac:dyDescent="0.25">
      <c r="A2805" s="22" t="s">
        <v>2906</v>
      </c>
      <c r="B2805" s="22">
        <v>3517</v>
      </c>
      <c r="C2805" s="22">
        <v>39</v>
      </c>
      <c r="D2805" s="27">
        <v>1.13951995866354E-6</v>
      </c>
      <c r="E2805" s="22">
        <v>12600401</v>
      </c>
      <c r="F2805" s="22" t="s">
        <v>3410</v>
      </c>
      <c r="G2805" s="22" t="s">
        <v>3411</v>
      </c>
      <c r="H2805" s="22">
        <v>5406.3145279580103</v>
      </c>
      <c r="I2805" s="24">
        <f>'EVM CPZ List'!$D2805*'EVM CPZ List'!$C2805</f>
        <v>4.4441278387878061E-5</v>
      </c>
      <c r="J2805" s="25">
        <f>INDEX('Pivot of Risk Data'!A:A,MATCH('EVM CPZ List'!$B2805,'Pivot of Risk Data'!B:B,0),1)</f>
        <v>2760</v>
      </c>
      <c r="K2805" s="22">
        <f>0.000621371*'EVM CPZ List'!$H2805</f>
        <v>3.3593270645517967</v>
      </c>
      <c r="L2805" s="22">
        <f>L2804+'EVM CPZ List'!$K2805</f>
        <v>25678.671431973191</v>
      </c>
      <c r="M2805" s="22">
        <f>M2804-'EVM CPZ List'!$I2805</f>
        <v>8.6293870489353552E-4</v>
      </c>
      <c r="N2805" s="7" t="e">
        <f>INDEX('2021 Certified EVM Plan'!G:G,MATCH(B2805,'2021 Certified EVM Plan'!E:E,0))</f>
        <v>#N/A</v>
      </c>
      <c r="O2805" s="7" t="e">
        <f>INDEX('2021 Certified EVM Plan'!M:M,MATCH(B2805,'2021 Certified EVM Plan'!E:E,0))</f>
        <v>#N/A</v>
      </c>
      <c r="P2805" s="7">
        <f t="shared" si="43"/>
        <v>1</v>
      </c>
      <c r="Q2805" s="26" t="e">
        <f>IF(INDEX('2021 Certified EVM Plan'!H:H,MATCH(B2805,'2021 Certified EVM Plan'!E:E,0))=1,M2805,#N/A)</f>
        <v>#N/A</v>
      </c>
      <c r="R2805" s="26" t="e">
        <f>IF(INDEX('2021 Certified EVM Plan'!J:J,MATCH(B2805,'2021 Certified EVM Plan'!E:E,0))=1,M2805,#N/A)</f>
        <v>#N/A</v>
      </c>
      <c r="S2805" s="26" t="e">
        <f>IF(INDEX('2021 Certified EVM Plan'!K:K,MATCH(B2805,'2021 Certified EVM Plan'!E:E,0))=1,M2805,#N/A)</f>
        <v>#N/A</v>
      </c>
    </row>
    <row r="2806" spans="1:19" x14ac:dyDescent="0.25">
      <c r="A2806" s="22" t="s">
        <v>2906</v>
      </c>
      <c r="B2806" s="22">
        <v>6115</v>
      </c>
      <c r="C2806" s="22">
        <v>66</v>
      </c>
      <c r="D2806" s="27">
        <v>1.1294771073860399E-6</v>
      </c>
      <c r="E2806" s="22">
        <v>24012102</v>
      </c>
      <c r="F2806" s="22" t="s">
        <v>3377</v>
      </c>
      <c r="G2806" s="22" t="s">
        <v>3422</v>
      </c>
      <c r="H2806" s="22">
        <v>6347.2399142908098</v>
      </c>
      <c r="I2806" s="24">
        <f>'EVM CPZ List'!$D2806*'EVM CPZ List'!$C2806</f>
        <v>7.4545489087478632E-5</v>
      </c>
      <c r="J2806" s="25">
        <f>INDEX('Pivot of Risk Data'!A:A,MATCH('EVM CPZ List'!$B2806,'Pivot of Risk Data'!B:B,0),1)</f>
        <v>2761</v>
      </c>
      <c r="K2806" s="22">
        <f>0.000621371*'EVM CPZ List'!$H2806</f>
        <v>3.9439908127827947</v>
      </c>
      <c r="L2806" s="22">
        <f>L2805+'EVM CPZ List'!$K2806</f>
        <v>25682.615422785973</v>
      </c>
      <c r="M2806" s="22">
        <f>M2805-'EVM CPZ List'!$I2806</f>
        <v>7.8839321580605692E-4</v>
      </c>
      <c r="N2806" s="7" t="e">
        <f>INDEX('2021 Certified EVM Plan'!G:G,MATCH(B2806,'2021 Certified EVM Plan'!E:E,0))</f>
        <v>#N/A</v>
      </c>
      <c r="O2806" s="7" t="e">
        <f>INDEX('2021 Certified EVM Plan'!M:M,MATCH(B2806,'2021 Certified EVM Plan'!E:E,0))</f>
        <v>#N/A</v>
      </c>
      <c r="P2806" s="7">
        <f t="shared" si="43"/>
        <v>1</v>
      </c>
      <c r="Q2806" s="26" t="e">
        <f>IF(INDEX('2021 Certified EVM Plan'!H:H,MATCH(B2806,'2021 Certified EVM Plan'!E:E,0))=1,M2806,#N/A)</f>
        <v>#N/A</v>
      </c>
      <c r="R2806" s="26" t="e">
        <f>IF(INDEX('2021 Certified EVM Plan'!J:J,MATCH(B2806,'2021 Certified EVM Plan'!E:E,0))=1,M2806,#N/A)</f>
        <v>#N/A</v>
      </c>
      <c r="S2806" s="26" t="e">
        <f>IF(INDEX('2021 Certified EVM Plan'!K:K,MATCH(B2806,'2021 Certified EVM Plan'!E:E,0))=1,M2806,#N/A)</f>
        <v>#N/A</v>
      </c>
    </row>
    <row r="2807" spans="1:19" x14ac:dyDescent="0.25">
      <c r="A2807" s="22" t="s">
        <v>2906</v>
      </c>
      <c r="B2807" s="22">
        <v>3200</v>
      </c>
      <c r="C2807" s="22">
        <v>73</v>
      </c>
      <c r="D2807" s="27">
        <v>1.1248862976355599E-6</v>
      </c>
      <c r="E2807" s="22">
        <v>13111109</v>
      </c>
      <c r="F2807" s="22" t="s">
        <v>3414</v>
      </c>
      <c r="G2807" s="22" t="s">
        <v>3540</v>
      </c>
      <c r="H2807" s="22">
        <v>10902.831044734899</v>
      </c>
      <c r="I2807" s="24">
        <f>'EVM CPZ List'!$D2807*'EVM CPZ List'!$C2807</f>
        <v>8.2116699727395869E-5</v>
      </c>
      <c r="J2807" s="25">
        <f>INDEX('Pivot of Risk Data'!A:A,MATCH('EVM CPZ List'!$B2807,'Pivot of Risk Data'!B:B,0),1)</f>
        <v>2762</v>
      </c>
      <c r="K2807" s="22">
        <f>0.000621371*'EVM CPZ List'!$H2807</f>
        <v>6.7747030290979691</v>
      </c>
      <c r="L2807" s="22">
        <f>L2806+'EVM CPZ List'!$K2807</f>
        <v>25689.390125815073</v>
      </c>
      <c r="M2807" s="22">
        <f>M2806-'EVM CPZ List'!$I2807</f>
        <v>7.0627651607866107E-4</v>
      </c>
      <c r="N2807" s="7" t="e">
        <f>INDEX('2021 Certified EVM Plan'!G:G,MATCH(B2807,'2021 Certified EVM Plan'!E:E,0))</f>
        <v>#N/A</v>
      </c>
      <c r="O2807" s="7" t="e">
        <f>INDEX('2021 Certified EVM Plan'!M:M,MATCH(B2807,'2021 Certified EVM Plan'!E:E,0))</f>
        <v>#N/A</v>
      </c>
      <c r="P2807" s="7">
        <f t="shared" si="43"/>
        <v>1</v>
      </c>
      <c r="Q2807" s="26" t="e">
        <f>IF(INDEX('2021 Certified EVM Plan'!H:H,MATCH(B2807,'2021 Certified EVM Plan'!E:E,0))=1,M2807,#N/A)</f>
        <v>#N/A</v>
      </c>
      <c r="R2807" s="26" t="e">
        <f>IF(INDEX('2021 Certified EVM Plan'!J:J,MATCH(B2807,'2021 Certified EVM Plan'!E:E,0))=1,M2807,#N/A)</f>
        <v>#N/A</v>
      </c>
      <c r="S2807" s="26" t="e">
        <f>IF(INDEX('2021 Certified EVM Plan'!K:K,MATCH(B2807,'2021 Certified EVM Plan'!E:E,0))=1,M2807,#N/A)</f>
        <v>#N/A</v>
      </c>
    </row>
    <row r="2808" spans="1:19" x14ac:dyDescent="0.25">
      <c r="A2808" s="22" t="s">
        <v>2195</v>
      </c>
      <c r="B2808" s="22">
        <v>8392</v>
      </c>
      <c r="C2808" s="22">
        <v>1</v>
      </c>
      <c r="D2808" s="27">
        <v>1.1231470802515201E-6</v>
      </c>
      <c r="E2808" s="22">
        <v>182051114</v>
      </c>
      <c r="F2808" s="22" t="s">
        <v>2902</v>
      </c>
      <c r="G2808" s="22" t="s">
        <v>2903</v>
      </c>
      <c r="H2808" s="22">
        <v>1328.8876255543901</v>
      </c>
      <c r="I2808" s="24">
        <f>'EVM CPZ List'!$D2808*'EVM CPZ List'!$C2808</f>
        <v>1.1231470802515201E-6</v>
      </c>
      <c r="J2808" s="25">
        <f>INDEX('Pivot of Risk Data'!A:A,MATCH('EVM CPZ List'!$B2808,'Pivot of Risk Data'!B:B,0),1)</f>
        <v>2763</v>
      </c>
      <c r="K2808" s="22">
        <f>0.000621371*'EVM CPZ List'!$H2808</f>
        <v>0.82573223277835694</v>
      </c>
      <c r="L2808" s="22">
        <f>L2807+'EVM CPZ List'!$K2808</f>
        <v>25690.21585804785</v>
      </c>
      <c r="M2808" s="22">
        <f>M2807-'EVM CPZ List'!$I2808</f>
        <v>7.0515336899840955E-4</v>
      </c>
      <c r="N2808" s="7" t="e">
        <f>INDEX('2021 Certified EVM Plan'!G:G,MATCH(B2808,'2021 Certified EVM Plan'!E:E,0))</f>
        <v>#N/A</v>
      </c>
      <c r="O2808" s="7" t="e">
        <f>INDEX('2021 Certified EVM Plan'!M:M,MATCH(B2808,'2021 Certified EVM Plan'!E:E,0))</f>
        <v>#N/A</v>
      </c>
      <c r="P2808" s="7">
        <f t="shared" si="43"/>
        <v>1</v>
      </c>
      <c r="Q2808" s="26" t="e">
        <f>IF(INDEX('2021 Certified EVM Plan'!H:H,MATCH(B2808,'2021 Certified EVM Plan'!E:E,0))=1,M2808,#N/A)</f>
        <v>#N/A</v>
      </c>
      <c r="R2808" s="26" t="e">
        <f>IF(INDEX('2021 Certified EVM Plan'!J:J,MATCH(B2808,'2021 Certified EVM Plan'!E:E,0))=1,M2808,#N/A)</f>
        <v>#N/A</v>
      </c>
      <c r="S2808" s="26" t="e">
        <f>IF(INDEX('2021 Certified EVM Plan'!K:K,MATCH(B2808,'2021 Certified EVM Plan'!E:E,0))=1,M2808,#N/A)</f>
        <v>#N/A</v>
      </c>
    </row>
    <row r="2809" spans="1:19" x14ac:dyDescent="0.25">
      <c r="A2809" s="22" t="s">
        <v>2906</v>
      </c>
      <c r="B2809" s="22">
        <v>3199</v>
      </c>
      <c r="C2809" s="22">
        <v>5</v>
      </c>
      <c r="D2809" s="27">
        <v>1.11039688611641E-6</v>
      </c>
      <c r="E2809" s="22">
        <v>12091106</v>
      </c>
      <c r="F2809" s="22" t="s">
        <v>3446</v>
      </c>
      <c r="G2809" s="22" t="s">
        <v>3451</v>
      </c>
      <c r="H2809" s="22">
        <v>845.05703276863903</v>
      </c>
      <c r="I2809" s="24">
        <f>'EVM CPZ List'!$D2809*'EVM CPZ List'!$C2809</f>
        <v>5.5519844305820497E-6</v>
      </c>
      <c r="J2809" s="25">
        <f>INDEX('Pivot of Risk Data'!A:A,MATCH('EVM CPZ List'!$B2809,'Pivot of Risk Data'!B:B,0),1)</f>
        <v>2764</v>
      </c>
      <c r="K2809" s="22">
        <f>0.000621371*'EVM CPZ List'!$H2809</f>
        <v>0.52509393350848199</v>
      </c>
      <c r="L2809" s="22">
        <f>L2808+'EVM CPZ List'!$K2809</f>
        <v>25690.740951981359</v>
      </c>
      <c r="M2809" s="22">
        <f>M2808-'EVM CPZ List'!$I2809</f>
        <v>6.9960138456782745E-4</v>
      </c>
      <c r="N2809" s="7" t="e">
        <f>INDEX('2021 Certified EVM Plan'!G:G,MATCH(B2809,'2021 Certified EVM Plan'!E:E,0))</f>
        <v>#N/A</v>
      </c>
      <c r="O2809" s="7" t="e">
        <f>INDEX('2021 Certified EVM Plan'!M:M,MATCH(B2809,'2021 Certified EVM Plan'!E:E,0))</f>
        <v>#N/A</v>
      </c>
      <c r="P2809" s="7">
        <f t="shared" si="43"/>
        <v>1</v>
      </c>
      <c r="Q2809" s="26" t="e">
        <f>IF(INDEX('2021 Certified EVM Plan'!H:H,MATCH(B2809,'2021 Certified EVM Plan'!E:E,0))=1,M2809,#N/A)</f>
        <v>#N/A</v>
      </c>
      <c r="R2809" s="26" t="e">
        <f>IF(INDEX('2021 Certified EVM Plan'!J:J,MATCH(B2809,'2021 Certified EVM Plan'!E:E,0))=1,M2809,#N/A)</f>
        <v>#N/A</v>
      </c>
      <c r="S2809" s="26" t="e">
        <f>IF(INDEX('2021 Certified EVM Plan'!K:K,MATCH(B2809,'2021 Certified EVM Plan'!E:E,0))=1,M2809,#N/A)</f>
        <v>#N/A</v>
      </c>
    </row>
    <row r="2810" spans="1:19" x14ac:dyDescent="0.25">
      <c r="A2810" s="22" t="s">
        <v>2195</v>
      </c>
      <c r="B2810" s="22">
        <v>359</v>
      </c>
      <c r="C2810" s="22">
        <v>10</v>
      </c>
      <c r="D2810" s="27">
        <v>1.10282808171209E-6</v>
      </c>
      <c r="E2810" s="22">
        <v>182971101</v>
      </c>
      <c r="F2810" s="22" t="s">
        <v>2493</v>
      </c>
      <c r="G2810" s="22" t="s">
        <v>2494</v>
      </c>
      <c r="H2810" s="22">
        <v>1434.27901556232</v>
      </c>
      <c r="I2810" s="24">
        <f>'EVM CPZ List'!$D2810*'EVM CPZ List'!$C2810</f>
        <v>1.10282808171209E-5</v>
      </c>
      <c r="J2810" s="25">
        <f>INDEX('Pivot of Risk Data'!A:A,MATCH('EVM CPZ List'!$B2810,'Pivot of Risk Data'!B:B,0),1)</f>
        <v>2765</v>
      </c>
      <c r="K2810" s="22">
        <f>0.000621371*'EVM CPZ List'!$H2810</f>
        <v>0.89121938617897434</v>
      </c>
      <c r="L2810" s="22">
        <f>L2809+'EVM CPZ List'!$K2810</f>
        <v>25691.632171367539</v>
      </c>
      <c r="M2810" s="22">
        <f>M2809-'EVM CPZ List'!$I2810</f>
        <v>6.8857310375070653E-4</v>
      </c>
      <c r="N2810" s="7" t="e">
        <f>INDEX('2021 Certified EVM Plan'!G:G,MATCH(B2810,'2021 Certified EVM Plan'!E:E,0))</f>
        <v>#N/A</v>
      </c>
      <c r="O2810" s="7" t="e">
        <f>INDEX('2021 Certified EVM Plan'!M:M,MATCH(B2810,'2021 Certified EVM Plan'!E:E,0))</f>
        <v>#N/A</v>
      </c>
      <c r="P2810" s="7">
        <f t="shared" si="43"/>
        <v>1</v>
      </c>
      <c r="Q2810" s="26" t="e">
        <f>IF(INDEX('2021 Certified EVM Plan'!H:H,MATCH(B2810,'2021 Certified EVM Plan'!E:E,0))=1,M2810,#N/A)</f>
        <v>#N/A</v>
      </c>
      <c r="R2810" s="26" t="e">
        <f>IF(INDEX('2021 Certified EVM Plan'!J:J,MATCH(B2810,'2021 Certified EVM Plan'!E:E,0))=1,M2810,#N/A)</f>
        <v>#N/A</v>
      </c>
      <c r="S2810" s="26" t="e">
        <f>IF(INDEX('2021 Certified EVM Plan'!K:K,MATCH(B2810,'2021 Certified EVM Plan'!E:E,0))=1,M2810,#N/A)</f>
        <v>#N/A</v>
      </c>
    </row>
    <row r="2811" spans="1:19" x14ac:dyDescent="0.25">
      <c r="A2811" s="22" t="s">
        <v>2906</v>
      </c>
      <c r="B2811" s="22">
        <v>5182</v>
      </c>
      <c r="C2811" s="22">
        <v>9</v>
      </c>
      <c r="D2811" s="27">
        <v>1.09718010074269E-6</v>
      </c>
      <c r="E2811" s="22">
        <v>14101105</v>
      </c>
      <c r="F2811" s="22" t="s">
        <v>3149</v>
      </c>
      <c r="G2811" s="22" t="s">
        <v>3274</v>
      </c>
      <c r="H2811" s="22">
        <v>1107.67899521965</v>
      </c>
      <c r="I2811" s="24">
        <f>'EVM CPZ List'!$D2811*'EVM CPZ List'!$C2811</f>
        <v>9.8746209066842092E-6</v>
      </c>
      <c r="J2811" s="25">
        <f>INDEX('Pivot of Risk Data'!A:A,MATCH('EVM CPZ List'!$B2811,'Pivot of Risk Data'!B:B,0),1)</f>
        <v>2766</v>
      </c>
      <c r="K2811" s="22">
        <f>0.000621371*'EVM CPZ List'!$H2811</f>
        <v>0.68827960493862916</v>
      </c>
      <c r="L2811" s="22">
        <f>L2810+'EVM CPZ List'!$K2811</f>
        <v>25692.320450972478</v>
      </c>
      <c r="M2811" s="22">
        <f>M2810-'EVM CPZ List'!$I2811</f>
        <v>6.7869848284402229E-4</v>
      </c>
      <c r="N2811" s="7" t="e">
        <f>INDEX('2021 Certified EVM Plan'!G:G,MATCH(B2811,'2021 Certified EVM Plan'!E:E,0))</f>
        <v>#N/A</v>
      </c>
      <c r="O2811" s="7" t="e">
        <f>INDEX('2021 Certified EVM Plan'!M:M,MATCH(B2811,'2021 Certified EVM Plan'!E:E,0))</f>
        <v>#N/A</v>
      </c>
      <c r="P2811" s="7">
        <f t="shared" si="43"/>
        <v>1</v>
      </c>
      <c r="Q2811" s="26" t="e">
        <f>IF(INDEX('2021 Certified EVM Plan'!H:H,MATCH(B2811,'2021 Certified EVM Plan'!E:E,0))=1,M2811,#N/A)</f>
        <v>#N/A</v>
      </c>
      <c r="R2811" s="26" t="e">
        <f>IF(INDEX('2021 Certified EVM Plan'!J:J,MATCH(B2811,'2021 Certified EVM Plan'!E:E,0))=1,M2811,#N/A)</f>
        <v>#N/A</v>
      </c>
      <c r="S2811" s="26" t="e">
        <f>IF(INDEX('2021 Certified EVM Plan'!K:K,MATCH(B2811,'2021 Certified EVM Plan'!E:E,0))=1,M2811,#N/A)</f>
        <v>#N/A</v>
      </c>
    </row>
    <row r="2812" spans="1:19" x14ac:dyDescent="0.25">
      <c r="A2812" s="22" t="s">
        <v>2906</v>
      </c>
      <c r="B2812" s="22">
        <v>8049</v>
      </c>
      <c r="C2812" s="22">
        <v>5</v>
      </c>
      <c r="D2812" s="27">
        <v>1.0861928889306901E-6</v>
      </c>
      <c r="E2812" s="22">
        <v>14161104</v>
      </c>
      <c r="F2812" s="22" t="s">
        <v>3428</v>
      </c>
      <c r="G2812" s="22" t="s">
        <v>3494</v>
      </c>
      <c r="H2812" s="22">
        <v>400.43153819886697</v>
      </c>
      <c r="I2812" s="24">
        <f>'EVM CPZ List'!$D2812*'EVM CPZ List'!$C2812</f>
        <v>5.4309644446534499E-6</v>
      </c>
      <c r="J2812" s="25">
        <f>INDEX('Pivot of Risk Data'!A:A,MATCH('EVM CPZ List'!$B2812,'Pivot of Risk Data'!B:B,0),1)</f>
        <v>2767</v>
      </c>
      <c r="K2812" s="22">
        <f>0.000621371*'EVM CPZ List'!$H2812</f>
        <v>0.24881654532216818</v>
      </c>
      <c r="L2812" s="22">
        <f>L2811+'EVM CPZ List'!$K2812</f>
        <v>25692.5692675178</v>
      </c>
      <c r="M2812" s="22">
        <f>M2811-'EVM CPZ List'!$I2812</f>
        <v>6.7326751839936886E-4</v>
      </c>
      <c r="N2812" s="7" t="e">
        <f>INDEX('2021 Certified EVM Plan'!G:G,MATCH(B2812,'2021 Certified EVM Plan'!E:E,0))</f>
        <v>#N/A</v>
      </c>
      <c r="O2812" s="7" t="e">
        <f>INDEX('2021 Certified EVM Plan'!M:M,MATCH(B2812,'2021 Certified EVM Plan'!E:E,0))</f>
        <v>#N/A</v>
      </c>
      <c r="P2812" s="7">
        <f t="shared" si="43"/>
        <v>1</v>
      </c>
      <c r="Q2812" s="26" t="e">
        <f>IF(INDEX('2021 Certified EVM Plan'!H:H,MATCH(B2812,'2021 Certified EVM Plan'!E:E,0))=1,M2812,#N/A)</f>
        <v>#N/A</v>
      </c>
      <c r="R2812" s="26" t="e">
        <f>IF(INDEX('2021 Certified EVM Plan'!J:J,MATCH(B2812,'2021 Certified EVM Plan'!E:E,0))=1,M2812,#N/A)</f>
        <v>#N/A</v>
      </c>
      <c r="S2812" s="26" t="e">
        <f>IF(INDEX('2021 Certified EVM Plan'!K:K,MATCH(B2812,'2021 Certified EVM Plan'!E:E,0))=1,M2812,#N/A)</f>
        <v>#N/A</v>
      </c>
    </row>
    <row r="2813" spans="1:19" x14ac:dyDescent="0.25">
      <c r="A2813" s="22" t="s">
        <v>539</v>
      </c>
      <c r="B2813" s="22">
        <v>9380</v>
      </c>
      <c r="C2813" s="22">
        <v>9</v>
      </c>
      <c r="D2813" s="27">
        <v>1.07938799026791E-6</v>
      </c>
      <c r="E2813" s="22">
        <v>102361101</v>
      </c>
      <c r="F2813" s="22" t="s">
        <v>853</v>
      </c>
      <c r="G2813" s="22" t="s">
        <v>955</v>
      </c>
      <c r="H2813" s="22">
        <v>2038.3209985313799</v>
      </c>
      <c r="I2813" s="24">
        <f>'EVM CPZ List'!$D2813*'EVM CPZ List'!$C2813</f>
        <v>9.7144919124111907E-6</v>
      </c>
      <c r="J2813" s="25">
        <f>INDEX('Pivot of Risk Data'!A:A,MATCH('EVM CPZ List'!$B2813,'Pivot of Risk Data'!B:B,0),1)</f>
        <v>2768</v>
      </c>
      <c r="K2813" s="22">
        <f>0.000621371*'EVM CPZ List'!$H2813</f>
        <v>1.2665535571784421</v>
      </c>
      <c r="L2813" s="22">
        <f>L2812+'EVM CPZ List'!$K2813</f>
        <v>25693.835821074979</v>
      </c>
      <c r="M2813" s="22">
        <f>M2812-'EVM CPZ List'!$I2813</f>
        <v>6.635530264869577E-4</v>
      </c>
      <c r="N2813" s="7" t="e">
        <f>INDEX('2021 Certified EVM Plan'!G:G,MATCH(B2813,'2021 Certified EVM Plan'!E:E,0))</f>
        <v>#N/A</v>
      </c>
      <c r="O2813" s="7" t="e">
        <f>INDEX('2021 Certified EVM Plan'!M:M,MATCH(B2813,'2021 Certified EVM Plan'!E:E,0))</f>
        <v>#N/A</v>
      </c>
      <c r="P2813" s="7">
        <f t="shared" si="43"/>
        <v>1</v>
      </c>
      <c r="Q2813" s="26" t="e">
        <f>IF(INDEX('2021 Certified EVM Plan'!H:H,MATCH(B2813,'2021 Certified EVM Plan'!E:E,0))=1,M2813,#N/A)</f>
        <v>#N/A</v>
      </c>
      <c r="R2813" s="26" t="e">
        <f>IF(INDEX('2021 Certified EVM Plan'!J:J,MATCH(B2813,'2021 Certified EVM Plan'!E:E,0))=1,M2813,#N/A)</f>
        <v>#N/A</v>
      </c>
      <c r="S2813" s="26" t="e">
        <f>IF(INDEX('2021 Certified EVM Plan'!K:K,MATCH(B2813,'2021 Certified EVM Plan'!E:E,0))=1,M2813,#N/A)</f>
        <v>#N/A</v>
      </c>
    </row>
    <row r="2814" spans="1:19" x14ac:dyDescent="0.25">
      <c r="A2814" s="22" t="s">
        <v>2195</v>
      </c>
      <c r="B2814" s="22">
        <v>954</v>
      </c>
      <c r="C2814" s="22">
        <v>4</v>
      </c>
      <c r="D2814" s="27">
        <v>1.0719976616644901E-6</v>
      </c>
      <c r="E2814" s="22">
        <v>182221101</v>
      </c>
      <c r="F2814" s="22" t="s">
        <v>2839</v>
      </c>
      <c r="G2814" s="22" t="s">
        <v>2840</v>
      </c>
      <c r="H2814" s="22">
        <v>792.59120672525705</v>
      </c>
      <c r="I2814" s="24">
        <f>'EVM CPZ List'!$D2814*'EVM CPZ List'!$C2814</f>
        <v>4.2879906466579604E-6</v>
      </c>
      <c r="J2814" s="25">
        <f>INDEX('Pivot of Risk Data'!A:A,MATCH('EVM CPZ List'!$B2814,'Pivot of Risk Data'!B:B,0),1)</f>
        <v>2769</v>
      </c>
      <c r="K2814" s="22">
        <f>0.000621371*'EVM CPZ List'!$H2814</f>
        <v>0.49249319071407971</v>
      </c>
      <c r="L2814" s="22">
        <f>L2813+'EVM CPZ List'!$K2814</f>
        <v>25694.328314265695</v>
      </c>
      <c r="M2814" s="22">
        <f>M2813-'EVM CPZ List'!$I2814</f>
        <v>6.5926503584029972E-4</v>
      </c>
      <c r="N2814" s="7" t="e">
        <f>INDEX('2021 Certified EVM Plan'!G:G,MATCH(B2814,'2021 Certified EVM Plan'!E:E,0))</f>
        <v>#N/A</v>
      </c>
      <c r="O2814" s="7" t="e">
        <f>INDEX('2021 Certified EVM Plan'!M:M,MATCH(B2814,'2021 Certified EVM Plan'!E:E,0))</f>
        <v>#N/A</v>
      </c>
      <c r="P2814" s="7">
        <f t="shared" si="43"/>
        <v>1</v>
      </c>
      <c r="Q2814" s="26" t="e">
        <f>IF(INDEX('2021 Certified EVM Plan'!H:H,MATCH(B2814,'2021 Certified EVM Plan'!E:E,0))=1,M2814,#N/A)</f>
        <v>#N/A</v>
      </c>
      <c r="R2814" s="26" t="e">
        <f>IF(INDEX('2021 Certified EVM Plan'!J:J,MATCH(B2814,'2021 Certified EVM Plan'!E:E,0))=1,M2814,#N/A)</f>
        <v>#N/A</v>
      </c>
      <c r="S2814" s="26" t="e">
        <f>IF(INDEX('2021 Certified EVM Plan'!K:K,MATCH(B2814,'2021 Certified EVM Plan'!E:E,0))=1,M2814,#N/A)</f>
        <v>#N/A</v>
      </c>
    </row>
    <row r="2815" spans="1:19" x14ac:dyDescent="0.25">
      <c r="A2815" s="22" t="s">
        <v>2906</v>
      </c>
      <c r="B2815" s="22">
        <v>4052</v>
      </c>
      <c r="C2815" s="22">
        <v>3</v>
      </c>
      <c r="D2815" s="27">
        <v>1.06611403468821E-6</v>
      </c>
      <c r="E2815" s="22">
        <v>12501110</v>
      </c>
      <c r="F2815" s="22" t="s">
        <v>3500</v>
      </c>
      <c r="G2815" s="22" t="s">
        <v>3501</v>
      </c>
      <c r="H2815" s="22">
        <v>376.253500607653</v>
      </c>
      <c r="I2815" s="24">
        <f>'EVM CPZ List'!$D2815*'EVM CPZ List'!$C2815</f>
        <v>3.1983421040646301E-6</v>
      </c>
      <c r="J2815" s="25">
        <f>INDEX('Pivot of Risk Data'!A:A,MATCH('EVM CPZ List'!$B2815,'Pivot of Risk Data'!B:B,0),1)</f>
        <v>2770</v>
      </c>
      <c r="K2815" s="22">
        <f>0.000621371*'EVM CPZ List'!$H2815</f>
        <v>0.23379301392607796</v>
      </c>
      <c r="L2815" s="22">
        <f>L2814+'EVM CPZ List'!$K2815</f>
        <v>25694.56210727962</v>
      </c>
      <c r="M2815" s="22">
        <f>M2814-'EVM CPZ List'!$I2815</f>
        <v>6.5606669373623509E-4</v>
      </c>
      <c r="N2815" s="7" t="e">
        <f>INDEX('2021 Certified EVM Plan'!G:G,MATCH(B2815,'2021 Certified EVM Plan'!E:E,0))</f>
        <v>#N/A</v>
      </c>
      <c r="O2815" s="7" t="e">
        <f>INDEX('2021 Certified EVM Plan'!M:M,MATCH(B2815,'2021 Certified EVM Plan'!E:E,0))</f>
        <v>#N/A</v>
      </c>
      <c r="P2815" s="7">
        <f t="shared" si="43"/>
        <v>1</v>
      </c>
      <c r="Q2815" s="26" t="e">
        <f>IF(INDEX('2021 Certified EVM Plan'!H:H,MATCH(B2815,'2021 Certified EVM Plan'!E:E,0))=1,M2815,#N/A)</f>
        <v>#N/A</v>
      </c>
      <c r="R2815" s="26" t="e">
        <f>IF(INDEX('2021 Certified EVM Plan'!J:J,MATCH(B2815,'2021 Certified EVM Plan'!E:E,0))=1,M2815,#N/A)</f>
        <v>#N/A</v>
      </c>
      <c r="S2815" s="26" t="e">
        <f>IF(INDEX('2021 Certified EVM Plan'!K:K,MATCH(B2815,'2021 Certified EVM Plan'!E:E,0))=1,M2815,#N/A)</f>
        <v>#N/A</v>
      </c>
    </row>
    <row r="2816" spans="1:19" x14ac:dyDescent="0.25">
      <c r="A2816" s="22" t="s">
        <v>1672</v>
      </c>
      <c r="B2816" s="22">
        <v>9984</v>
      </c>
      <c r="C2816" s="22">
        <v>1</v>
      </c>
      <c r="D2816" s="27">
        <v>1.05323918198291E-6</v>
      </c>
      <c r="E2816" s="22">
        <v>163160401</v>
      </c>
      <c r="F2816" s="22" t="s">
        <v>2108</v>
      </c>
      <c r="G2816" s="22" t="s">
        <v>2159</v>
      </c>
      <c r="H2816" s="22">
        <v>20.616470112975499</v>
      </c>
      <c r="I2816" s="24">
        <f>'EVM CPZ List'!$D2816*'EVM CPZ List'!$C2816</f>
        <v>1.05323918198291E-6</v>
      </c>
      <c r="J2816" s="25">
        <f>INDEX('Pivot of Risk Data'!A:A,MATCH('EVM CPZ List'!$B2816,'Pivot of Risk Data'!B:B,0),1)</f>
        <v>2771</v>
      </c>
      <c r="K2816" s="22">
        <f>0.000621371*'EVM CPZ List'!$H2816</f>
        <v>1.2810476650569698E-2</v>
      </c>
      <c r="L2816" s="22">
        <f>L2815+'EVM CPZ List'!$K2816</f>
        <v>25694.574917756272</v>
      </c>
      <c r="M2816" s="22">
        <f>M2815-'EVM CPZ List'!$I2816</f>
        <v>6.5501345455425217E-4</v>
      </c>
      <c r="N2816" s="7" t="e">
        <f>INDEX('2021 Certified EVM Plan'!G:G,MATCH(B2816,'2021 Certified EVM Plan'!E:E,0))</f>
        <v>#N/A</v>
      </c>
      <c r="O2816" s="7" t="e">
        <f>INDEX('2021 Certified EVM Plan'!M:M,MATCH(B2816,'2021 Certified EVM Plan'!E:E,0))</f>
        <v>#N/A</v>
      </c>
      <c r="P2816" s="7">
        <f t="shared" si="43"/>
        <v>1</v>
      </c>
      <c r="Q2816" s="26" t="e">
        <f>IF(INDEX('2021 Certified EVM Plan'!H:H,MATCH(B2816,'2021 Certified EVM Plan'!E:E,0))=1,M2816,#N/A)</f>
        <v>#N/A</v>
      </c>
      <c r="R2816" s="26" t="e">
        <f>IF(INDEX('2021 Certified EVM Plan'!J:J,MATCH(B2816,'2021 Certified EVM Plan'!E:E,0))=1,M2816,#N/A)</f>
        <v>#N/A</v>
      </c>
      <c r="S2816" s="26" t="e">
        <f>IF(INDEX('2021 Certified EVM Plan'!K:K,MATCH(B2816,'2021 Certified EVM Plan'!E:E,0))=1,M2816,#N/A)</f>
        <v>#N/A</v>
      </c>
    </row>
    <row r="2817" spans="1:19" x14ac:dyDescent="0.25">
      <c r="A2817" s="22" t="s">
        <v>8</v>
      </c>
      <c r="B2817" s="22">
        <v>6441</v>
      </c>
      <c r="C2817" s="22">
        <v>19</v>
      </c>
      <c r="D2817" s="27">
        <v>1.04947997842199E-6</v>
      </c>
      <c r="E2817" s="22">
        <v>158031101</v>
      </c>
      <c r="F2817" s="22" t="s">
        <v>514</v>
      </c>
      <c r="G2817" s="22" t="s">
        <v>523</v>
      </c>
      <c r="H2817" s="22">
        <v>1790.6655446983</v>
      </c>
      <c r="I2817" s="24">
        <f>'EVM CPZ List'!$D2817*'EVM CPZ List'!$C2817</f>
        <v>1.9940119590017809E-5</v>
      </c>
      <c r="J2817" s="25">
        <f>INDEX('Pivot of Risk Data'!A:A,MATCH('EVM CPZ List'!$B2817,'Pivot of Risk Data'!B:B,0),1)</f>
        <v>2772</v>
      </c>
      <c r="K2817" s="22">
        <f>0.000621371*'EVM CPZ List'!$H2817</f>
        <v>1.1126676401747273</v>
      </c>
      <c r="L2817" s="22">
        <f>L2816+'EVM CPZ List'!$K2817</f>
        <v>25695.687585396448</v>
      </c>
      <c r="M2817" s="22">
        <f>M2816-'EVM CPZ List'!$I2817</f>
        <v>6.3507333496423441E-4</v>
      </c>
      <c r="N2817" s="7" t="e">
        <f>INDEX('2021 Certified EVM Plan'!G:G,MATCH(B2817,'2021 Certified EVM Plan'!E:E,0))</f>
        <v>#N/A</v>
      </c>
      <c r="O2817" s="7" t="e">
        <f>INDEX('2021 Certified EVM Plan'!M:M,MATCH(B2817,'2021 Certified EVM Plan'!E:E,0))</f>
        <v>#N/A</v>
      </c>
      <c r="P2817" s="7">
        <f t="shared" si="43"/>
        <v>1</v>
      </c>
      <c r="Q2817" s="26" t="e">
        <f>IF(INDEX('2021 Certified EVM Plan'!H:H,MATCH(B2817,'2021 Certified EVM Plan'!E:E,0))=1,M2817,#N/A)</f>
        <v>#N/A</v>
      </c>
      <c r="R2817" s="26" t="e">
        <f>IF(INDEX('2021 Certified EVM Plan'!J:J,MATCH(B2817,'2021 Certified EVM Plan'!E:E,0))=1,M2817,#N/A)</f>
        <v>#N/A</v>
      </c>
      <c r="S2817" s="26" t="e">
        <f>IF(INDEX('2021 Certified EVM Plan'!K:K,MATCH(B2817,'2021 Certified EVM Plan'!E:E,0))=1,M2817,#N/A)</f>
        <v>#N/A</v>
      </c>
    </row>
    <row r="2818" spans="1:19" x14ac:dyDescent="0.25">
      <c r="A2818" s="22" t="s">
        <v>2906</v>
      </c>
      <c r="B2818" s="22">
        <v>638</v>
      </c>
      <c r="C2818" s="22">
        <v>2</v>
      </c>
      <c r="D2818" s="27">
        <v>1.0264473435503501E-6</v>
      </c>
      <c r="E2818" s="22">
        <v>12091105</v>
      </c>
      <c r="F2818" s="22" t="s">
        <v>3370</v>
      </c>
      <c r="G2818" s="22" t="s">
        <v>3508</v>
      </c>
      <c r="H2818" s="22">
        <v>753.235224746428</v>
      </c>
      <c r="I2818" s="24">
        <f>'EVM CPZ List'!$D2818*'EVM CPZ List'!$C2818</f>
        <v>2.0528946871007001E-6</v>
      </c>
      <c r="J2818" s="25">
        <f>INDEX('Pivot of Risk Data'!A:A,MATCH('EVM CPZ List'!$B2818,'Pivot of Risk Data'!B:B,0),1)</f>
        <v>2773</v>
      </c>
      <c r="K2818" s="22">
        <f>0.000621371*'EVM CPZ List'!$H2818</f>
        <v>0.46803852483591274</v>
      </c>
      <c r="L2818" s="22">
        <f>L2817+'EVM CPZ List'!$K2818</f>
        <v>25696.155623921284</v>
      </c>
      <c r="M2818" s="22">
        <f>M2817-'EVM CPZ List'!$I2818</f>
        <v>6.3302044027713374E-4</v>
      </c>
      <c r="N2818" s="7" t="e">
        <f>INDEX('2021 Certified EVM Plan'!G:G,MATCH(B2818,'2021 Certified EVM Plan'!E:E,0))</f>
        <v>#N/A</v>
      </c>
      <c r="O2818" s="7" t="e">
        <f>INDEX('2021 Certified EVM Plan'!M:M,MATCH(B2818,'2021 Certified EVM Plan'!E:E,0))</f>
        <v>#N/A</v>
      </c>
      <c r="P2818" s="7">
        <f t="shared" ref="P2818:P2881" si="44">COUNTIF(B:B,B2818)</f>
        <v>1</v>
      </c>
      <c r="Q2818" s="26" t="e">
        <f>IF(INDEX('2021 Certified EVM Plan'!H:H,MATCH(B2818,'2021 Certified EVM Plan'!E:E,0))=1,M2818,#N/A)</f>
        <v>#N/A</v>
      </c>
      <c r="R2818" s="26" t="e">
        <f>IF(INDEX('2021 Certified EVM Plan'!J:J,MATCH(B2818,'2021 Certified EVM Plan'!E:E,0))=1,M2818,#N/A)</f>
        <v>#N/A</v>
      </c>
      <c r="S2818" s="26" t="e">
        <f>IF(INDEX('2021 Certified EVM Plan'!K:K,MATCH(B2818,'2021 Certified EVM Plan'!E:E,0))=1,M2818,#N/A)</f>
        <v>#N/A</v>
      </c>
    </row>
    <row r="2819" spans="1:19" x14ac:dyDescent="0.25">
      <c r="A2819" s="22" t="s">
        <v>2906</v>
      </c>
      <c r="B2819" s="22">
        <v>1652</v>
      </c>
      <c r="C2819" s="22">
        <v>1</v>
      </c>
      <c r="D2819" s="27">
        <v>1.02249198294737E-6</v>
      </c>
      <c r="E2819" s="22">
        <v>12091118</v>
      </c>
      <c r="F2819" s="22" t="s">
        <v>3510</v>
      </c>
      <c r="G2819" s="22" t="s">
        <v>3511</v>
      </c>
      <c r="H2819" s="22">
        <v>515.47709684930305</v>
      </c>
      <c r="I2819" s="24">
        <f>'EVM CPZ List'!$D2819*'EVM CPZ List'!$C2819</f>
        <v>1.02249198294737E-6</v>
      </c>
      <c r="J2819" s="25">
        <f>INDEX('Pivot of Risk Data'!A:A,MATCH('EVM CPZ List'!$B2819,'Pivot of Risk Data'!B:B,0),1)</f>
        <v>2774</v>
      </c>
      <c r="K2819" s="22">
        <f>0.000621371*'EVM CPZ List'!$H2819</f>
        <v>0.32030251914634827</v>
      </c>
      <c r="L2819" s="22">
        <f>L2818+'EVM CPZ List'!$K2819</f>
        <v>25696.475926440431</v>
      </c>
      <c r="M2819" s="22">
        <f>M2818-'EVM CPZ List'!$I2819</f>
        <v>6.3199794829418637E-4</v>
      </c>
      <c r="N2819" s="7" t="e">
        <f>INDEX('2021 Certified EVM Plan'!G:G,MATCH(B2819,'2021 Certified EVM Plan'!E:E,0))</f>
        <v>#N/A</v>
      </c>
      <c r="O2819" s="7" t="e">
        <f>INDEX('2021 Certified EVM Plan'!M:M,MATCH(B2819,'2021 Certified EVM Plan'!E:E,0))</f>
        <v>#N/A</v>
      </c>
      <c r="P2819" s="7">
        <f t="shared" si="44"/>
        <v>1</v>
      </c>
      <c r="Q2819" s="26" t="e">
        <f>IF(INDEX('2021 Certified EVM Plan'!H:H,MATCH(B2819,'2021 Certified EVM Plan'!E:E,0))=1,M2819,#N/A)</f>
        <v>#N/A</v>
      </c>
      <c r="R2819" s="26" t="e">
        <f>IF(INDEX('2021 Certified EVM Plan'!J:J,MATCH(B2819,'2021 Certified EVM Plan'!E:E,0))=1,M2819,#N/A)</f>
        <v>#N/A</v>
      </c>
      <c r="S2819" s="26" t="e">
        <f>IF(INDEX('2021 Certified EVM Plan'!K:K,MATCH(B2819,'2021 Certified EVM Plan'!E:E,0))=1,M2819,#N/A)</f>
        <v>#N/A</v>
      </c>
    </row>
    <row r="2820" spans="1:19" x14ac:dyDescent="0.25">
      <c r="A2820" s="22" t="s">
        <v>2906</v>
      </c>
      <c r="B2820" s="22">
        <v>7965</v>
      </c>
      <c r="C2820" s="22">
        <v>4</v>
      </c>
      <c r="D2820" s="27">
        <v>1.01032274644773E-6</v>
      </c>
      <c r="E2820" s="22">
        <v>22721107</v>
      </c>
      <c r="F2820" s="22" t="s">
        <v>3469</v>
      </c>
      <c r="G2820" s="22" t="s">
        <v>3470</v>
      </c>
      <c r="H2820" s="22">
        <v>518.82703062098005</v>
      </c>
      <c r="I2820" s="24">
        <f>'EVM CPZ List'!$D2820*'EVM CPZ List'!$C2820</f>
        <v>4.04129098579092E-6</v>
      </c>
      <c r="J2820" s="25">
        <f>INDEX('Pivot of Risk Data'!A:A,MATCH('EVM CPZ List'!$B2820,'Pivot of Risk Data'!B:B,0),1)</f>
        <v>2775</v>
      </c>
      <c r="K2820" s="22">
        <f>0.000621371*'EVM CPZ List'!$H2820</f>
        <v>0.32238407084398901</v>
      </c>
      <c r="L2820" s="22">
        <f>L2819+'EVM CPZ List'!$K2820</f>
        <v>25696.798310511276</v>
      </c>
      <c r="M2820" s="22">
        <f>M2819-'EVM CPZ List'!$I2820</f>
        <v>6.2795665730839547E-4</v>
      </c>
      <c r="N2820" s="7" t="e">
        <f>INDEX('2021 Certified EVM Plan'!G:G,MATCH(B2820,'2021 Certified EVM Plan'!E:E,0))</f>
        <v>#N/A</v>
      </c>
      <c r="O2820" s="7" t="e">
        <f>INDEX('2021 Certified EVM Plan'!M:M,MATCH(B2820,'2021 Certified EVM Plan'!E:E,0))</f>
        <v>#N/A</v>
      </c>
      <c r="P2820" s="7">
        <f t="shared" si="44"/>
        <v>1</v>
      </c>
      <c r="Q2820" s="26" t="e">
        <f>IF(INDEX('2021 Certified EVM Plan'!H:H,MATCH(B2820,'2021 Certified EVM Plan'!E:E,0))=1,M2820,#N/A)</f>
        <v>#N/A</v>
      </c>
      <c r="R2820" s="26" t="e">
        <f>IF(INDEX('2021 Certified EVM Plan'!J:J,MATCH(B2820,'2021 Certified EVM Plan'!E:E,0))=1,M2820,#N/A)</f>
        <v>#N/A</v>
      </c>
      <c r="S2820" s="26" t="e">
        <f>IF(INDEX('2021 Certified EVM Plan'!K:K,MATCH(B2820,'2021 Certified EVM Plan'!E:E,0))=1,M2820,#N/A)</f>
        <v>#N/A</v>
      </c>
    </row>
    <row r="2821" spans="1:19" x14ac:dyDescent="0.25">
      <c r="A2821" s="22" t="s">
        <v>2906</v>
      </c>
      <c r="B2821" s="22">
        <v>3699</v>
      </c>
      <c r="C2821" s="22">
        <v>3</v>
      </c>
      <c r="D2821" s="27">
        <v>1.0068345089070701E-6</v>
      </c>
      <c r="E2821" s="22">
        <v>12501112</v>
      </c>
      <c r="F2821" s="22" t="s">
        <v>3316</v>
      </c>
      <c r="G2821" s="22" t="s">
        <v>3513</v>
      </c>
      <c r="H2821" s="22">
        <v>510.80102422932401</v>
      </c>
      <c r="I2821" s="24">
        <f>'EVM CPZ List'!$D2821*'EVM CPZ List'!$C2821</f>
        <v>3.02050352672121E-6</v>
      </c>
      <c r="J2821" s="25">
        <f>INDEX('Pivot of Risk Data'!A:A,MATCH('EVM CPZ List'!$B2821,'Pivot of Risk Data'!B:B,0),1)</f>
        <v>2776</v>
      </c>
      <c r="K2821" s="22">
        <f>0.000621371*'EVM CPZ List'!$H2821</f>
        <v>0.31739694322639928</v>
      </c>
      <c r="L2821" s="22">
        <f>L2820+'EVM CPZ List'!$K2821</f>
        <v>25697.115707454501</v>
      </c>
      <c r="M2821" s="22">
        <f>M2820-'EVM CPZ List'!$I2821</f>
        <v>6.2493615378167422E-4</v>
      </c>
      <c r="N2821" s="7" t="e">
        <f>INDEX('2021 Certified EVM Plan'!G:G,MATCH(B2821,'2021 Certified EVM Plan'!E:E,0))</f>
        <v>#N/A</v>
      </c>
      <c r="O2821" s="7" t="e">
        <f>INDEX('2021 Certified EVM Plan'!M:M,MATCH(B2821,'2021 Certified EVM Plan'!E:E,0))</f>
        <v>#N/A</v>
      </c>
      <c r="P2821" s="7">
        <f t="shared" si="44"/>
        <v>1</v>
      </c>
      <c r="Q2821" s="26" t="e">
        <f>IF(INDEX('2021 Certified EVM Plan'!H:H,MATCH(B2821,'2021 Certified EVM Plan'!E:E,0))=1,M2821,#N/A)</f>
        <v>#N/A</v>
      </c>
      <c r="R2821" s="26" t="e">
        <f>IF(INDEX('2021 Certified EVM Plan'!J:J,MATCH(B2821,'2021 Certified EVM Plan'!E:E,0))=1,M2821,#N/A)</f>
        <v>#N/A</v>
      </c>
      <c r="S2821" s="26" t="e">
        <f>IF(INDEX('2021 Certified EVM Plan'!K:K,MATCH(B2821,'2021 Certified EVM Plan'!E:E,0))=1,M2821,#N/A)</f>
        <v>#N/A</v>
      </c>
    </row>
    <row r="2822" spans="1:19" x14ac:dyDescent="0.25">
      <c r="A2822" s="22" t="s">
        <v>2195</v>
      </c>
      <c r="B2822" s="22">
        <v>4475</v>
      </c>
      <c r="C2822" s="22">
        <v>10</v>
      </c>
      <c r="D2822" s="27">
        <v>9.8727003082322494E-7</v>
      </c>
      <c r="E2822" s="22">
        <v>182291102</v>
      </c>
      <c r="F2822" s="22" t="s">
        <v>2498</v>
      </c>
      <c r="G2822" s="22" t="s">
        <v>2506</v>
      </c>
      <c r="H2822" s="22">
        <v>797.81508646058796</v>
      </c>
      <c r="I2822" s="24">
        <f>'EVM CPZ List'!$D2822*'EVM CPZ List'!$C2822</f>
        <v>9.8727003082322499E-6</v>
      </c>
      <c r="J2822" s="25">
        <f>INDEX('Pivot of Risk Data'!A:A,MATCH('EVM CPZ List'!$B2822,'Pivot of Risk Data'!B:B,0),1)</f>
        <v>2777</v>
      </c>
      <c r="K2822" s="22">
        <f>0.000621371*'EVM CPZ List'!$H2822</f>
        <v>0.49573915808910202</v>
      </c>
      <c r="L2822" s="22">
        <f>L2821+'EVM CPZ List'!$K2822</f>
        <v>25697.611446612591</v>
      </c>
      <c r="M2822" s="22">
        <f>M2821-'EVM CPZ List'!$I2822</f>
        <v>6.1506345347344196E-4</v>
      </c>
      <c r="N2822" s="7" t="e">
        <f>INDEX('2021 Certified EVM Plan'!G:G,MATCH(B2822,'2021 Certified EVM Plan'!E:E,0))</f>
        <v>#N/A</v>
      </c>
      <c r="O2822" s="7" t="e">
        <f>INDEX('2021 Certified EVM Plan'!M:M,MATCH(B2822,'2021 Certified EVM Plan'!E:E,0))</f>
        <v>#N/A</v>
      </c>
      <c r="P2822" s="7">
        <f t="shared" si="44"/>
        <v>1</v>
      </c>
      <c r="Q2822" s="26" t="e">
        <f>IF(INDEX('2021 Certified EVM Plan'!H:H,MATCH(B2822,'2021 Certified EVM Plan'!E:E,0))=1,M2822,#N/A)</f>
        <v>#N/A</v>
      </c>
      <c r="R2822" s="26" t="e">
        <f>IF(INDEX('2021 Certified EVM Plan'!J:J,MATCH(B2822,'2021 Certified EVM Plan'!E:E,0))=1,M2822,#N/A)</f>
        <v>#N/A</v>
      </c>
      <c r="S2822" s="26" t="e">
        <f>IF(INDEX('2021 Certified EVM Plan'!K:K,MATCH(B2822,'2021 Certified EVM Plan'!E:E,0))=1,M2822,#N/A)</f>
        <v>#N/A</v>
      </c>
    </row>
    <row r="2823" spans="1:19" x14ac:dyDescent="0.25">
      <c r="A2823" s="22" t="s">
        <v>8</v>
      </c>
      <c r="B2823" s="22">
        <v>2274</v>
      </c>
      <c r="C2823" s="22">
        <v>2</v>
      </c>
      <c r="D2823" s="27">
        <v>9.8392189457948301E-7</v>
      </c>
      <c r="E2823" s="22">
        <v>63601112</v>
      </c>
      <c r="F2823" s="22" t="s">
        <v>519</v>
      </c>
      <c r="G2823" s="22" t="s">
        <v>520</v>
      </c>
      <c r="H2823" s="22">
        <v>207.00495513732599</v>
      </c>
      <c r="I2823" s="24">
        <f>'EVM CPZ List'!$D2823*'EVM CPZ List'!$C2823</f>
        <v>1.967843789158966E-6</v>
      </c>
      <c r="J2823" s="25">
        <f>INDEX('Pivot of Risk Data'!A:A,MATCH('EVM CPZ List'!$B2823,'Pivot of Risk Data'!B:B,0),1)</f>
        <v>2778</v>
      </c>
      <c r="K2823" s="22">
        <f>0.000621371*'EVM CPZ List'!$H2823</f>
        <v>0.1286268759786354</v>
      </c>
      <c r="L2823" s="22">
        <f>L2822+'EVM CPZ List'!$K2823</f>
        <v>25697.74007348857</v>
      </c>
      <c r="M2823" s="22">
        <f>M2822-'EVM CPZ List'!$I2823</f>
        <v>6.1309560968428301E-4</v>
      </c>
      <c r="N2823" s="7" t="e">
        <f>INDEX('2021 Certified EVM Plan'!G:G,MATCH(B2823,'2021 Certified EVM Plan'!E:E,0))</f>
        <v>#N/A</v>
      </c>
      <c r="O2823" s="7" t="e">
        <f>INDEX('2021 Certified EVM Plan'!M:M,MATCH(B2823,'2021 Certified EVM Plan'!E:E,0))</f>
        <v>#N/A</v>
      </c>
      <c r="P2823" s="7">
        <f t="shared" si="44"/>
        <v>1</v>
      </c>
      <c r="Q2823" s="26" t="e">
        <f>IF(INDEX('2021 Certified EVM Plan'!H:H,MATCH(B2823,'2021 Certified EVM Plan'!E:E,0))=1,M2823,#N/A)</f>
        <v>#N/A</v>
      </c>
      <c r="R2823" s="26" t="e">
        <f>IF(INDEX('2021 Certified EVM Plan'!J:J,MATCH(B2823,'2021 Certified EVM Plan'!E:E,0))=1,M2823,#N/A)</f>
        <v>#N/A</v>
      </c>
      <c r="S2823" s="26" t="e">
        <f>IF(INDEX('2021 Certified EVM Plan'!K:K,MATCH(B2823,'2021 Certified EVM Plan'!E:E,0))=1,M2823,#N/A)</f>
        <v>#N/A</v>
      </c>
    </row>
    <row r="2824" spans="1:19" x14ac:dyDescent="0.25">
      <c r="A2824" s="22" t="s">
        <v>2906</v>
      </c>
      <c r="B2824" s="22">
        <v>141</v>
      </c>
      <c r="C2824" s="22">
        <v>11</v>
      </c>
      <c r="D2824" s="27">
        <v>9.7724976297889504E-7</v>
      </c>
      <c r="E2824" s="22">
        <v>14091108</v>
      </c>
      <c r="F2824" s="22" t="s">
        <v>3066</v>
      </c>
      <c r="G2824" s="22" t="s">
        <v>3582</v>
      </c>
      <c r="H2824" s="22">
        <v>1604.9823763934201</v>
      </c>
      <c r="I2824" s="24">
        <f>'EVM CPZ List'!$D2824*'EVM CPZ List'!$C2824</f>
        <v>1.0749747392767846E-5</v>
      </c>
      <c r="J2824" s="25">
        <f>INDEX('Pivot of Risk Data'!A:A,MATCH('EVM CPZ List'!$B2824,'Pivot of Risk Data'!B:B,0),1)</f>
        <v>2779</v>
      </c>
      <c r="K2824" s="22">
        <f>0.000621371*'EVM CPZ List'!$H2824</f>
        <v>0.99728950420195583</v>
      </c>
      <c r="L2824" s="22">
        <f>L2823+'EVM CPZ List'!$K2824</f>
        <v>25698.737362992772</v>
      </c>
      <c r="M2824" s="22">
        <f>M2823-'EVM CPZ List'!$I2824</f>
        <v>6.0234586229151522E-4</v>
      </c>
      <c r="N2824" s="7" t="e">
        <f>INDEX('2021 Certified EVM Plan'!G:G,MATCH(B2824,'2021 Certified EVM Plan'!E:E,0))</f>
        <v>#N/A</v>
      </c>
      <c r="O2824" s="7" t="e">
        <f>INDEX('2021 Certified EVM Plan'!M:M,MATCH(B2824,'2021 Certified EVM Plan'!E:E,0))</f>
        <v>#N/A</v>
      </c>
      <c r="P2824" s="7">
        <f t="shared" si="44"/>
        <v>1</v>
      </c>
      <c r="Q2824" s="26" t="e">
        <f>IF(INDEX('2021 Certified EVM Plan'!H:H,MATCH(B2824,'2021 Certified EVM Plan'!E:E,0))=1,M2824,#N/A)</f>
        <v>#N/A</v>
      </c>
      <c r="R2824" s="26" t="e">
        <f>IF(INDEX('2021 Certified EVM Plan'!J:J,MATCH(B2824,'2021 Certified EVM Plan'!E:E,0))=1,M2824,#N/A)</f>
        <v>#N/A</v>
      </c>
      <c r="S2824" s="26" t="e">
        <f>IF(INDEX('2021 Certified EVM Plan'!K:K,MATCH(B2824,'2021 Certified EVM Plan'!E:E,0))=1,M2824,#N/A)</f>
        <v>#N/A</v>
      </c>
    </row>
    <row r="2825" spans="1:19" x14ac:dyDescent="0.25">
      <c r="A2825" s="22" t="s">
        <v>2195</v>
      </c>
      <c r="B2825" s="22">
        <v>440</v>
      </c>
      <c r="C2825" s="22">
        <v>3</v>
      </c>
      <c r="D2825" s="27">
        <v>9.7678066621388204E-7</v>
      </c>
      <c r="E2825" s="22">
        <v>182601105</v>
      </c>
      <c r="F2825" s="22" t="s">
        <v>2834</v>
      </c>
      <c r="G2825" s="22" t="s">
        <v>2835</v>
      </c>
      <c r="H2825" s="22">
        <v>1004.12368720297</v>
      </c>
      <c r="I2825" s="24">
        <f>'EVM CPZ List'!$D2825*'EVM CPZ List'!$C2825</f>
        <v>2.9303419986416459E-6</v>
      </c>
      <c r="J2825" s="25">
        <f>INDEX('Pivot of Risk Data'!A:A,MATCH('EVM CPZ List'!$B2825,'Pivot of Risk Data'!B:B,0),1)</f>
        <v>2780</v>
      </c>
      <c r="K2825" s="22">
        <f>0.000621371*'EVM CPZ List'!$H2825</f>
        <v>0.62393333964099673</v>
      </c>
      <c r="L2825" s="22">
        <f>L2824+'EVM CPZ List'!$K2825</f>
        <v>25699.361296332412</v>
      </c>
      <c r="M2825" s="22">
        <f>M2824-'EVM CPZ List'!$I2825</f>
        <v>5.9941552029287362E-4</v>
      </c>
      <c r="N2825" s="7" t="e">
        <f>INDEX('2021 Certified EVM Plan'!G:G,MATCH(B2825,'2021 Certified EVM Plan'!E:E,0))</f>
        <v>#N/A</v>
      </c>
      <c r="O2825" s="7" t="e">
        <f>INDEX('2021 Certified EVM Plan'!M:M,MATCH(B2825,'2021 Certified EVM Plan'!E:E,0))</f>
        <v>#N/A</v>
      </c>
      <c r="P2825" s="7">
        <f t="shared" si="44"/>
        <v>1</v>
      </c>
      <c r="Q2825" s="26" t="e">
        <f>IF(INDEX('2021 Certified EVM Plan'!H:H,MATCH(B2825,'2021 Certified EVM Plan'!E:E,0))=1,M2825,#N/A)</f>
        <v>#N/A</v>
      </c>
      <c r="R2825" s="26" t="e">
        <f>IF(INDEX('2021 Certified EVM Plan'!J:J,MATCH(B2825,'2021 Certified EVM Plan'!E:E,0))=1,M2825,#N/A)</f>
        <v>#N/A</v>
      </c>
      <c r="S2825" s="26" t="e">
        <f>IF(INDEX('2021 Certified EVM Plan'!K:K,MATCH(B2825,'2021 Certified EVM Plan'!E:E,0))=1,M2825,#N/A)</f>
        <v>#N/A</v>
      </c>
    </row>
    <row r="2826" spans="1:19" x14ac:dyDescent="0.25">
      <c r="A2826" s="22" t="s">
        <v>2195</v>
      </c>
      <c r="B2826" s="22">
        <v>6054</v>
      </c>
      <c r="C2826" s="22">
        <v>3</v>
      </c>
      <c r="D2826" s="27">
        <v>9.6346290593926698E-7</v>
      </c>
      <c r="E2826" s="22">
        <v>83242111</v>
      </c>
      <c r="F2826" s="22" t="s">
        <v>2289</v>
      </c>
      <c r="G2826" s="22" t="s">
        <v>2290</v>
      </c>
      <c r="H2826" s="22">
        <v>461.92658512127201</v>
      </c>
      <c r="I2826" s="24">
        <f>'EVM CPZ List'!$D2826*'EVM CPZ List'!$C2826</f>
        <v>2.8903887178178009E-6</v>
      </c>
      <c r="J2826" s="25">
        <f>INDEX('Pivot of Risk Data'!A:A,MATCH('EVM CPZ List'!$B2826,'Pivot of Risk Data'!B:B,0),1)</f>
        <v>2781</v>
      </c>
      <c r="K2826" s="22">
        <f>0.000621371*'EVM CPZ List'!$H2826</f>
        <v>0.28702778412338992</v>
      </c>
      <c r="L2826" s="22">
        <f>L2825+'EVM CPZ List'!$K2826</f>
        <v>25699.648324116537</v>
      </c>
      <c r="M2826" s="22">
        <f>M2825-'EVM CPZ List'!$I2826</f>
        <v>5.9652513157505585E-4</v>
      </c>
      <c r="N2826" s="7" t="e">
        <f>INDEX('2021 Certified EVM Plan'!G:G,MATCH(B2826,'2021 Certified EVM Plan'!E:E,0))</f>
        <v>#N/A</v>
      </c>
      <c r="O2826" s="7" t="e">
        <f>INDEX('2021 Certified EVM Plan'!M:M,MATCH(B2826,'2021 Certified EVM Plan'!E:E,0))</f>
        <v>#N/A</v>
      </c>
      <c r="P2826" s="7">
        <f t="shared" si="44"/>
        <v>1</v>
      </c>
      <c r="Q2826" s="26" t="e">
        <f>IF(INDEX('2021 Certified EVM Plan'!H:H,MATCH(B2826,'2021 Certified EVM Plan'!E:E,0))=1,M2826,#N/A)</f>
        <v>#N/A</v>
      </c>
      <c r="R2826" s="26" t="e">
        <f>IF(INDEX('2021 Certified EVM Plan'!J:J,MATCH(B2826,'2021 Certified EVM Plan'!E:E,0))=1,M2826,#N/A)</f>
        <v>#N/A</v>
      </c>
      <c r="S2826" s="26" t="e">
        <f>IF(INDEX('2021 Certified EVM Plan'!K:K,MATCH(B2826,'2021 Certified EVM Plan'!E:E,0))=1,M2826,#N/A)</f>
        <v>#N/A</v>
      </c>
    </row>
    <row r="2827" spans="1:19" x14ac:dyDescent="0.25">
      <c r="A2827" s="22" t="s">
        <v>2906</v>
      </c>
      <c r="B2827" s="22">
        <v>7726</v>
      </c>
      <c r="C2827" s="22">
        <v>3</v>
      </c>
      <c r="D2827" s="27">
        <v>9.6108862219062203E-7</v>
      </c>
      <c r="E2827" s="22">
        <v>12091105</v>
      </c>
      <c r="F2827" s="22" t="s">
        <v>3370</v>
      </c>
      <c r="G2827" s="22" t="s">
        <v>3564</v>
      </c>
      <c r="H2827" s="22">
        <v>288.224252767981</v>
      </c>
      <c r="I2827" s="24">
        <f>'EVM CPZ List'!$D2827*'EVM CPZ List'!$C2827</f>
        <v>2.8832658665718663E-6</v>
      </c>
      <c r="J2827" s="25">
        <f>INDEX('Pivot of Risk Data'!A:A,MATCH('EVM CPZ List'!$B2827,'Pivot of Risk Data'!B:B,0),1)</f>
        <v>2782</v>
      </c>
      <c r="K2827" s="22">
        <f>0.000621371*'EVM CPZ List'!$H2827</f>
        <v>0.17909419216669312</v>
      </c>
      <c r="L2827" s="22">
        <f>L2826+'EVM CPZ List'!$K2827</f>
        <v>25699.827418308705</v>
      </c>
      <c r="M2827" s="22">
        <f>M2826-'EVM CPZ List'!$I2827</f>
        <v>5.9364186570848396E-4</v>
      </c>
      <c r="N2827" s="7" t="e">
        <f>INDEX('2021 Certified EVM Plan'!G:G,MATCH(B2827,'2021 Certified EVM Plan'!E:E,0))</f>
        <v>#N/A</v>
      </c>
      <c r="O2827" s="7" t="e">
        <f>INDEX('2021 Certified EVM Plan'!M:M,MATCH(B2827,'2021 Certified EVM Plan'!E:E,0))</f>
        <v>#N/A</v>
      </c>
      <c r="P2827" s="7">
        <f t="shared" si="44"/>
        <v>1</v>
      </c>
      <c r="Q2827" s="26" t="e">
        <f>IF(INDEX('2021 Certified EVM Plan'!H:H,MATCH(B2827,'2021 Certified EVM Plan'!E:E,0))=1,M2827,#N/A)</f>
        <v>#N/A</v>
      </c>
      <c r="R2827" s="26" t="e">
        <f>IF(INDEX('2021 Certified EVM Plan'!J:J,MATCH(B2827,'2021 Certified EVM Plan'!E:E,0))=1,M2827,#N/A)</f>
        <v>#N/A</v>
      </c>
      <c r="S2827" s="26" t="e">
        <f>IF(INDEX('2021 Certified EVM Plan'!K:K,MATCH(B2827,'2021 Certified EVM Plan'!E:E,0))=1,M2827,#N/A)</f>
        <v>#N/A</v>
      </c>
    </row>
    <row r="2828" spans="1:19" x14ac:dyDescent="0.25">
      <c r="A2828" s="22" t="s">
        <v>2906</v>
      </c>
      <c r="B2828" s="22">
        <v>3401</v>
      </c>
      <c r="C2828" s="22">
        <v>22</v>
      </c>
      <c r="D2828" s="27">
        <v>9.4818234740926599E-7</v>
      </c>
      <c r="E2828" s="22">
        <v>42481105</v>
      </c>
      <c r="F2828" s="22" t="s">
        <v>1263</v>
      </c>
      <c r="G2828" s="22">
        <v>318</v>
      </c>
      <c r="H2828" s="22">
        <v>2707.5370039920999</v>
      </c>
      <c r="I2828" s="24">
        <f>'EVM CPZ List'!$D2828*'EVM CPZ List'!$C2828</f>
        <v>2.0860011643003852E-5</v>
      </c>
      <c r="J2828" s="25">
        <f>INDEX('Pivot of Risk Data'!A:A,MATCH('EVM CPZ List'!$B2828,'Pivot of Risk Data'!B:B,0),1)</f>
        <v>2783</v>
      </c>
      <c r="K2828" s="22">
        <f>0.000621371*'EVM CPZ List'!$H2828</f>
        <v>1.6823849757075751</v>
      </c>
      <c r="L2828" s="22">
        <f>L2827+'EVM CPZ List'!$K2828</f>
        <v>25701.509803284414</v>
      </c>
      <c r="M2828" s="22">
        <f>M2827-'EVM CPZ List'!$I2828</f>
        <v>5.7278185406548008E-4</v>
      </c>
      <c r="N2828" s="7" t="e">
        <f>INDEX('2021 Certified EVM Plan'!G:G,MATCH(B2828,'2021 Certified EVM Plan'!E:E,0))</f>
        <v>#N/A</v>
      </c>
      <c r="O2828" s="7" t="e">
        <f>INDEX('2021 Certified EVM Plan'!M:M,MATCH(B2828,'2021 Certified EVM Plan'!E:E,0))</f>
        <v>#N/A</v>
      </c>
      <c r="P2828" s="7">
        <f t="shared" si="44"/>
        <v>1</v>
      </c>
      <c r="Q2828" s="26" t="e">
        <f>IF(INDEX('2021 Certified EVM Plan'!H:H,MATCH(B2828,'2021 Certified EVM Plan'!E:E,0))=1,M2828,#N/A)</f>
        <v>#N/A</v>
      </c>
      <c r="R2828" s="26" t="e">
        <f>IF(INDEX('2021 Certified EVM Plan'!J:J,MATCH(B2828,'2021 Certified EVM Plan'!E:E,0))=1,M2828,#N/A)</f>
        <v>#N/A</v>
      </c>
      <c r="S2828" s="26" t="e">
        <f>IF(INDEX('2021 Certified EVM Plan'!K:K,MATCH(B2828,'2021 Certified EVM Plan'!E:E,0))=1,M2828,#N/A)</f>
        <v>#N/A</v>
      </c>
    </row>
    <row r="2829" spans="1:19" x14ac:dyDescent="0.25">
      <c r="A2829" s="22" t="s">
        <v>2195</v>
      </c>
      <c r="B2829" s="22">
        <v>4756</v>
      </c>
      <c r="C2829" s="22">
        <v>9</v>
      </c>
      <c r="D2829" s="27">
        <v>9.3790159748154397E-7</v>
      </c>
      <c r="E2829" s="22">
        <v>182631108</v>
      </c>
      <c r="F2829" s="22" t="s">
        <v>2666</v>
      </c>
      <c r="G2829" s="22" t="s">
        <v>2667</v>
      </c>
      <c r="H2829" s="22">
        <v>2912.0067969868801</v>
      </c>
      <c r="I2829" s="24">
        <f>'EVM CPZ List'!$D2829*'EVM CPZ List'!$C2829</f>
        <v>8.4411143773338956E-6</v>
      </c>
      <c r="J2829" s="25">
        <f>INDEX('Pivot of Risk Data'!A:A,MATCH('EVM CPZ List'!$B2829,'Pivot of Risk Data'!B:B,0),1)</f>
        <v>2784</v>
      </c>
      <c r="K2829" s="22">
        <f>0.000621371*'EVM CPZ List'!$H2829</f>
        <v>1.8094365754505346</v>
      </c>
      <c r="L2829" s="22">
        <f>L2828+'EVM CPZ List'!$K2829</f>
        <v>25703.319239859866</v>
      </c>
      <c r="M2829" s="22">
        <f>M2828-'EVM CPZ List'!$I2829</f>
        <v>5.6434073968814622E-4</v>
      </c>
      <c r="N2829" s="7" t="e">
        <f>INDEX('2021 Certified EVM Plan'!G:G,MATCH(B2829,'2021 Certified EVM Plan'!E:E,0))</f>
        <v>#N/A</v>
      </c>
      <c r="O2829" s="7" t="e">
        <f>INDEX('2021 Certified EVM Plan'!M:M,MATCH(B2829,'2021 Certified EVM Plan'!E:E,0))</f>
        <v>#N/A</v>
      </c>
      <c r="P2829" s="7">
        <f t="shared" si="44"/>
        <v>1</v>
      </c>
      <c r="Q2829" s="26" t="e">
        <f>IF(INDEX('2021 Certified EVM Plan'!H:H,MATCH(B2829,'2021 Certified EVM Plan'!E:E,0))=1,M2829,#N/A)</f>
        <v>#N/A</v>
      </c>
      <c r="R2829" s="26" t="e">
        <f>IF(INDEX('2021 Certified EVM Plan'!J:J,MATCH(B2829,'2021 Certified EVM Plan'!E:E,0))=1,M2829,#N/A)</f>
        <v>#N/A</v>
      </c>
      <c r="S2829" s="26" t="e">
        <f>IF(INDEX('2021 Certified EVM Plan'!K:K,MATCH(B2829,'2021 Certified EVM Plan'!E:E,0))=1,M2829,#N/A)</f>
        <v>#N/A</v>
      </c>
    </row>
    <row r="2830" spans="1:19" x14ac:dyDescent="0.25">
      <c r="A2830" s="22" t="s">
        <v>2906</v>
      </c>
      <c r="B2830" s="22">
        <v>4494</v>
      </c>
      <c r="C2830" s="22">
        <v>40</v>
      </c>
      <c r="D2830" s="27">
        <v>9.2443658238626505E-7</v>
      </c>
      <c r="E2830" s="22">
        <v>12501105</v>
      </c>
      <c r="F2830" s="22" t="s">
        <v>2660</v>
      </c>
      <c r="G2830" s="22" t="s">
        <v>3373</v>
      </c>
      <c r="H2830" s="22">
        <v>5780.6277717415796</v>
      </c>
      <c r="I2830" s="24">
        <f>'EVM CPZ List'!$D2830*'EVM CPZ List'!$C2830</f>
        <v>3.6977463295450603E-5</v>
      </c>
      <c r="J2830" s="25">
        <f>INDEX('Pivot of Risk Data'!A:A,MATCH('EVM CPZ List'!$B2830,'Pivot of Risk Data'!B:B,0),1)</f>
        <v>2785</v>
      </c>
      <c r="K2830" s="22">
        <f>0.000621371*'EVM CPZ List'!$H2830</f>
        <v>3.5919144591548373</v>
      </c>
      <c r="L2830" s="22">
        <f>L2829+'EVM CPZ List'!$K2830</f>
        <v>25706.911154319019</v>
      </c>
      <c r="M2830" s="22">
        <f>M2829-'EVM CPZ List'!$I2830</f>
        <v>5.2736327639269561E-4</v>
      </c>
      <c r="N2830" s="7" t="e">
        <f>INDEX('2021 Certified EVM Plan'!G:G,MATCH(B2830,'2021 Certified EVM Plan'!E:E,0))</f>
        <v>#N/A</v>
      </c>
      <c r="O2830" s="7" t="e">
        <f>INDEX('2021 Certified EVM Plan'!M:M,MATCH(B2830,'2021 Certified EVM Plan'!E:E,0))</f>
        <v>#N/A</v>
      </c>
      <c r="P2830" s="7">
        <f t="shared" si="44"/>
        <v>1</v>
      </c>
      <c r="Q2830" s="26" t="e">
        <f>IF(INDEX('2021 Certified EVM Plan'!H:H,MATCH(B2830,'2021 Certified EVM Plan'!E:E,0))=1,M2830,#N/A)</f>
        <v>#N/A</v>
      </c>
      <c r="R2830" s="26" t="e">
        <f>IF(INDEX('2021 Certified EVM Plan'!J:J,MATCH(B2830,'2021 Certified EVM Plan'!E:E,0))=1,M2830,#N/A)</f>
        <v>#N/A</v>
      </c>
      <c r="S2830" s="26" t="e">
        <f>IF(INDEX('2021 Certified EVM Plan'!K:K,MATCH(B2830,'2021 Certified EVM Plan'!E:E,0))=1,M2830,#N/A)</f>
        <v>#N/A</v>
      </c>
    </row>
    <row r="2831" spans="1:19" x14ac:dyDescent="0.25">
      <c r="A2831" s="22" t="s">
        <v>2906</v>
      </c>
      <c r="B2831" s="22">
        <v>5974</v>
      </c>
      <c r="C2831" s="22">
        <v>9</v>
      </c>
      <c r="D2831" s="27">
        <v>9.1581935441562805E-7</v>
      </c>
      <c r="E2831" s="22">
        <v>24181104</v>
      </c>
      <c r="F2831" s="22" t="s">
        <v>3461</v>
      </c>
      <c r="G2831" s="22" t="s">
        <v>3524</v>
      </c>
      <c r="H2831" s="22">
        <v>1093.29726630808</v>
      </c>
      <c r="I2831" s="24">
        <f>'EVM CPZ List'!$D2831*'EVM CPZ List'!$C2831</f>
        <v>8.2423741897406519E-6</v>
      </c>
      <c r="J2831" s="25">
        <f>INDEX('Pivot of Risk Data'!A:A,MATCH('EVM CPZ List'!$B2831,'Pivot of Risk Data'!B:B,0),1)</f>
        <v>2786</v>
      </c>
      <c r="K2831" s="22">
        <f>0.000621371*'EVM CPZ List'!$H2831</f>
        <v>0.67934321566311795</v>
      </c>
      <c r="L2831" s="22">
        <f>L2830+'EVM CPZ List'!$K2831</f>
        <v>25707.590497534682</v>
      </c>
      <c r="M2831" s="22">
        <f>M2830-'EVM CPZ List'!$I2831</f>
        <v>5.1912090220295501E-4</v>
      </c>
      <c r="N2831" s="7" t="e">
        <f>INDEX('2021 Certified EVM Plan'!G:G,MATCH(B2831,'2021 Certified EVM Plan'!E:E,0))</f>
        <v>#N/A</v>
      </c>
      <c r="O2831" s="7" t="e">
        <f>INDEX('2021 Certified EVM Plan'!M:M,MATCH(B2831,'2021 Certified EVM Plan'!E:E,0))</f>
        <v>#N/A</v>
      </c>
      <c r="P2831" s="7">
        <f t="shared" si="44"/>
        <v>1</v>
      </c>
      <c r="Q2831" s="26" t="e">
        <f>IF(INDEX('2021 Certified EVM Plan'!H:H,MATCH(B2831,'2021 Certified EVM Plan'!E:E,0))=1,M2831,#N/A)</f>
        <v>#N/A</v>
      </c>
      <c r="R2831" s="26" t="e">
        <f>IF(INDEX('2021 Certified EVM Plan'!J:J,MATCH(B2831,'2021 Certified EVM Plan'!E:E,0))=1,M2831,#N/A)</f>
        <v>#N/A</v>
      </c>
      <c r="S2831" s="26" t="e">
        <f>IF(INDEX('2021 Certified EVM Plan'!K:K,MATCH(B2831,'2021 Certified EVM Plan'!E:E,0))=1,M2831,#N/A)</f>
        <v>#N/A</v>
      </c>
    </row>
    <row r="2832" spans="1:19" x14ac:dyDescent="0.25">
      <c r="A2832" s="22" t="s">
        <v>2906</v>
      </c>
      <c r="B2832" s="22">
        <v>1646</v>
      </c>
      <c r="C2832" s="22">
        <v>3</v>
      </c>
      <c r="D2832" s="27">
        <v>9.08635640552241E-7</v>
      </c>
      <c r="E2832" s="22">
        <v>12501111</v>
      </c>
      <c r="F2832" s="22" t="s">
        <v>3522</v>
      </c>
      <c r="G2832" s="22" t="s">
        <v>3523</v>
      </c>
      <c r="H2832" s="22">
        <v>521.16061812983799</v>
      </c>
      <c r="I2832" s="24">
        <f>'EVM CPZ List'!$D2832*'EVM CPZ List'!$C2832</f>
        <v>2.7259069216567229E-6</v>
      </c>
      <c r="J2832" s="25">
        <f>INDEX('Pivot of Risk Data'!A:A,MATCH('EVM CPZ List'!$B2832,'Pivot of Risk Data'!B:B,0),1)</f>
        <v>2787</v>
      </c>
      <c r="K2832" s="22">
        <f>0.000621371*'EVM CPZ List'!$H2832</f>
        <v>0.32383409444795558</v>
      </c>
      <c r="L2832" s="22">
        <f>L2831+'EVM CPZ List'!$K2832</f>
        <v>25707.91433162913</v>
      </c>
      <c r="M2832" s="22">
        <f>M2831-'EVM CPZ List'!$I2832</f>
        <v>5.1639499528129823E-4</v>
      </c>
      <c r="N2832" s="7" t="e">
        <f>INDEX('2021 Certified EVM Plan'!G:G,MATCH(B2832,'2021 Certified EVM Plan'!E:E,0))</f>
        <v>#N/A</v>
      </c>
      <c r="O2832" s="7" t="e">
        <f>INDEX('2021 Certified EVM Plan'!M:M,MATCH(B2832,'2021 Certified EVM Plan'!E:E,0))</f>
        <v>#N/A</v>
      </c>
      <c r="P2832" s="7">
        <f t="shared" si="44"/>
        <v>1</v>
      </c>
      <c r="Q2832" s="26" t="e">
        <f>IF(INDEX('2021 Certified EVM Plan'!H:H,MATCH(B2832,'2021 Certified EVM Plan'!E:E,0))=1,M2832,#N/A)</f>
        <v>#N/A</v>
      </c>
      <c r="R2832" s="26" t="e">
        <f>IF(INDEX('2021 Certified EVM Plan'!J:J,MATCH(B2832,'2021 Certified EVM Plan'!E:E,0))=1,M2832,#N/A)</f>
        <v>#N/A</v>
      </c>
      <c r="S2832" s="26" t="e">
        <f>IF(INDEX('2021 Certified EVM Plan'!K:K,MATCH(B2832,'2021 Certified EVM Plan'!E:E,0))=1,M2832,#N/A)</f>
        <v>#N/A</v>
      </c>
    </row>
    <row r="2833" spans="1:19" x14ac:dyDescent="0.25">
      <c r="A2833" s="22" t="s">
        <v>2195</v>
      </c>
      <c r="B2833" s="22">
        <v>4313</v>
      </c>
      <c r="C2833" s="22">
        <v>2</v>
      </c>
      <c r="D2833" s="27">
        <v>8.8340351541660196E-7</v>
      </c>
      <c r="E2833" s="22">
        <v>182090401</v>
      </c>
      <c r="F2833" s="22" t="s">
        <v>2882</v>
      </c>
      <c r="G2833" s="22" t="s">
        <v>2883</v>
      </c>
      <c r="H2833" s="22">
        <v>395.92490054855199</v>
      </c>
      <c r="I2833" s="24">
        <f>'EVM CPZ List'!$D2833*'EVM CPZ List'!$C2833</f>
        <v>1.7668070308332039E-6</v>
      </c>
      <c r="J2833" s="25">
        <f>INDEX('Pivot of Risk Data'!A:A,MATCH('EVM CPZ List'!$B2833,'Pivot of Risk Data'!B:B,0),1)</f>
        <v>2788</v>
      </c>
      <c r="K2833" s="22">
        <f>0.000621371*'EVM CPZ List'!$H2833</f>
        <v>0.2460162513787543</v>
      </c>
      <c r="L2833" s="22">
        <f>L2832+'EVM CPZ List'!$K2833</f>
        <v>25708.160347880508</v>
      </c>
      <c r="M2833" s="22">
        <f>M2832-'EVM CPZ List'!$I2833</f>
        <v>5.1462818825046507E-4</v>
      </c>
      <c r="N2833" s="7" t="e">
        <f>INDEX('2021 Certified EVM Plan'!G:G,MATCH(B2833,'2021 Certified EVM Plan'!E:E,0))</f>
        <v>#N/A</v>
      </c>
      <c r="O2833" s="7" t="e">
        <f>INDEX('2021 Certified EVM Plan'!M:M,MATCH(B2833,'2021 Certified EVM Plan'!E:E,0))</f>
        <v>#N/A</v>
      </c>
      <c r="P2833" s="7">
        <f t="shared" si="44"/>
        <v>1</v>
      </c>
      <c r="Q2833" s="26" t="e">
        <f>IF(INDEX('2021 Certified EVM Plan'!H:H,MATCH(B2833,'2021 Certified EVM Plan'!E:E,0))=1,M2833,#N/A)</f>
        <v>#N/A</v>
      </c>
      <c r="R2833" s="26" t="e">
        <f>IF(INDEX('2021 Certified EVM Plan'!J:J,MATCH(B2833,'2021 Certified EVM Plan'!E:E,0))=1,M2833,#N/A)</f>
        <v>#N/A</v>
      </c>
      <c r="S2833" s="26" t="e">
        <f>IF(INDEX('2021 Certified EVM Plan'!K:K,MATCH(B2833,'2021 Certified EVM Plan'!E:E,0))=1,M2833,#N/A)</f>
        <v>#N/A</v>
      </c>
    </row>
    <row r="2834" spans="1:19" x14ac:dyDescent="0.25">
      <c r="A2834" s="22" t="s">
        <v>2906</v>
      </c>
      <c r="B2834" s="22">
        <v>4623</v>
      </c>
      <c r="C2834" s="22">
        <v>2</v>
      </c>
      <c r="D2834" s="27">
        <v>8.7796858051827898E-7</v>
      </c>
      <c r="E2834" s="22">
        <v>22721107</v>
      </c>
      <c r="F2834" s="22" t="s">
        <v>3469</v>
      </c>
      <c r="G2834" s="22" t="s">
        <v>3530</v>
      </c>
      <c r="H2834" s="22">
        <v>61.117334954085599</v>
      </c>
      <c r="I2834" s="24">
        <f>'EVM CPZ List'!$D2834*'EVM CPZ List'!$C2834</f>
        <v>1.755937161036558E-6</v>
      </c>
      <c r="J2834" s="25">
        <f>INDEX('Pivot of Risk Data'!A:A,MATCH('EVM CPZ List'!$B2834,'Pivot of Risk Data'!B:B,0),1)</f>
        <v>2789</v>
      </c>
      <c r="K2834" s="22">
        <f>0.000621371*'EVM CPZ List'!$H2834</f>
        <v>3.7976539537755122E-2</v>
      </c>
      <c r="L2834" s="22">
        <f>L2833+'EVM CPZ List'!$K2834</f>
        <v>25708.198324420046</v>
      </c>
      <c r="M2834" s="22">
        <f>M2833-'EVM CPZ List'!$I2834</f>
        <v>5.1287225108942848E-4</v>
      </c>
      <c r="N2834" s="7" t="e">
        <f>INDEX('2021 Certified EVM Plan'!G:G,MATCH(B2834,'2021 Certified EVM Plan'!E:E,0))</f>
        <v>#N/A</v>
      </c>
      <c r="O2834" s="7" t="e">
        <f>INDEX('2021 Certified EVM Plan'!M:M,MATCH(B2834,'2021 Certified EVM Plan'!E:E,0))</f>
        <v>#N/A</v>
      </c>
      <c r="P2834" s="7">
        <f t="shared" si="44"/>
        <v>1</v>
      </c>
      <c r="Q2834" s="26" t="e">
        <f>IF(INDEX('2021 Certified EVM Plan'!H:H,MATCH(B2834,'2021 Certified EVM Plan'!E:E,0))=1,M2834,#N/A)</f>
        <v>#N/A</v>
      </c>
      <c r="R2834" s="26" t="e">
        <f>IF(INDEX('2021 Certified EVM Plan'!J:J,MATCH(B2834,'2021 Certified EVM Plan'!E:E,0))=1,M2834,#N/A)</f>
        <v>#N/A</v>
      </c>
      <c r="S2834" s="26" t="e">
        <f>IF(INDEX('2021 Certified EVM Plan'!K:K,MATCH(B2834,'2021 Certified EVM Plan'!E:E,0))=1,M2834,#N/A)</f>
        <v>#N/A</v>
      </c>
    </row>
    <row r="2835" spans="1:19" x14ac:dyDescent="0.25">
      <c r="A2835" s="22" t="s">
        <v>2906</v>
      </c>
      <c r="B2835" s="22">
        <v>3555</v>
      </c>
      <c r="C2835" s="22">
        <v>8</v>
      </c>
      <c r="D2835" s="27">
        <v>8.7795460473962596E-7</v>
      </c>
      <c r="E2835" s="22">
        <v>12650401</v>
      </c>
      <c r="F2835" s="22" t="s">
        <v>3456</v>
      </c>
      <c r="G2835" s="22" t="s">
        <v>3457</v>
      </c>
      <c r="H2835" s="22">
        <v>2166.00199553935</v>
      </c>
      <c r="I2835" s="24">
        <f>'EVM CPZ List'!$D2835*'EVM CPZ List'!$C2835</f>
        <v>7.0236368379170077E-6</v>
      </c>
      <c r="J2835" s="25">
        <f>INDEX('Pivot of Risk Data'!A:A,MATCH('EVM CPZ List'!$B2835,'Pivot of Risk Data'!B:B,0),1)</f>
        <v>2790</v>
      </c>
      <c r="K2835" s="22">
        <f>0.000621371*'EVM CPZ List'!$H2835</f>
        <v>1.3458908259702815</v>
      </c>
      <c r="L2835" s="22">
        <f>L2834+'EVM CPZ List'!$K2835</f>
        <v>25709.544215246016</v>
      </c>
      <c r="M2835" s="22">
        <f>M2834-'EVM CPZ List'!$I2835</f>
        <v>5.0584861425151146E-4</v>
      </c>
      <c r="N2835" s="7" t="e">
        <f>INDEX('2021 Certified EVM Plan'!G:G,MATCH(B2835,'2021 Certified EVM Plan'!E:E,0))</f>
        <v>#N/A</v>
      </c>
      <c r="O2835" s="7" t="e">
        <f>INDEX('2021 Certified EVM Plan'!M:M,MATCH(B2835,'2021 Certified EVM Plan'!E:E,0))</f>
        <v>#N/A</v>
      </c>
      <c r="P2835" s="7">
        <f t="shared" si="44"/>
        <v>1</v>
      </c>
      <c r="Q2835" s="26" t="e">
        <f>IF(INDEX('2021 Certified EVM Plan'!H:H,MATCH(B2835,'2021 Certified EVM Plan'!E:E,0))=1,M2835,#N/A)</f>
        <v>#N/A</v>
      </c>
      <c r="R2835" s="26" t="e">
        <f>IF(INDEX('2021 Certified EVM Plan'!J:J,MATCH(B2835,'2021 Certified EVM Plan'!E:E,0))=1,M2835,#N/A)</f>
        <v>#N/A</v>
      </c>
      <c r="S2835" s="26" t="e">
        <f>IF(INDEX('2021 Certified EVM Plan'!K:K,MATCH(B2835,'2021 Certified EVM Plan'!E:E,0))=1,M2835,#N/A)</f>
        <v>#N/A</v>
      </c>
    </row>
    <row r="2836" spans="1:19" x14ac:dyDescent="0.25">
      <c r="A2836" s="22" t="s">
        <v>539</v>
      </c>
      <c r="B2836" s="22">
        <v>6801</v>
      </c>
      <c r="C2836" s="22">
        <v>10</v>
      </c>
      <c r="D2836" s="27">
        <v>8.7699304050352804E-7</v>
      </c>
      <c r="E2836" s="22">
        <v>103021101</v>
      </c>
      <c r="F2836" s="22" t="s">
        <v>781</v>
      </c>
      <c r="G2836" s="22" t="s">
        <v>922</v>
      </c>
      <c r="H2836" s="22">
        <v>1047.5057922220201</v>
      </c>
      <c r="I2836" s="24">
        <f>'EVM CPZ List'!$D2836*'EVM CPZ List'!$C2836</f>
        <v>8.7699304050352795E-6</v>
      </c>
      <c r="J2836" s="25">
        <f>INDEX('Pivot of Risk Data'!A:A,MATCH('EVM CPZ List'!$B2836,'Pivot of Risk Data'!B:B,0),1)</f>
        <v>2791</v>
      </c>
      <c r="K2836" s="22">
        <f>0.000621371*'EVM CPZ List'!$H2836</f>
        <v>0.65088972161878889</v>
      </c>
      <c r="L2836" s="22">
        <f>L2835+'EVM CPZ List'!$K2836</f>
        <v>25710.195104967635</v>
      </c>
      <c r="M2836" s="22">
        <f>M2835-'EVM CPZ List'!$I2836</f>
        <v>4.9707868384647616E-4</v>
      </c>
      <c r="N2836" s="7" t="e">
        <f>INDEX('2021 Certified EVM Plan'!G:G,MATCH(B2836,'2021 Certified EVM Plan'!E:E,0))</f>
        <v>#N/A</v>
      </c>
      <c r="O2836" s="7" t="e">
        <f>INDEX('2021 Certified EVM Plan'!M:M,MATCH(B2836,'2021 Certified EVM Plan'!E:E,0))</f>
        <v>#N/A</v>
      </c>
      <c r="P2836" s="7">
        <f t="shared" si="44"/>
        <v>1</v>
      </c>
      <c r="Q2836" s="26" t="e">
        <f>IF(INDEX('2021 Certified EVM Plan'!H:H,MATCH(B2836,'2021 Certified EVM Plan'!E:E,0))=1,M2836,#N/A)</f>
        <v>#N/A</v>
      </c>
      <c r="R2836" s="26" t="e">
        <f>IF(INDEX('2021 Certified EVM Plan'!J:J,MATCH(B2836,'2021 Certified EVM Plan'!E:E,0))=1,M2836,#N/A)</f>
        <v>#N/A</v>
      </c>
      <c r="S2836" s="26" t="e">
        <f>IF(INDEX('2021 Certified EVM Plan'!K:K,MATCH(B2836,'2021 Certified EVM Plan'!E:E,0))=1,M2836,#N/A)</f>
        <v>#N/A</v>
      </c>
    </row>
    <row r="2837" spans="1:19" x14ac:dyDescent="0.25">
      <c r="A2837" s="22" t="s">
        <v>2195</v>
      </c>
      <c r="B2837" s="22">
        <v>3855</v>
      </c>
      <c r="C2837" s="22">
        <v>9</v>
      </c>
      <c r="D2837" s="27">
        <v>8.7465038556659705E-7</v>
      </c>
      <c r="E2837" s="22">
        <v>182090402</v>
      </c>
      <c r="F2837" s="22" t="s">
        <v>2872</v>
      </c>
      <c r="G2837" s="22" t="s">
        <v>2873</v>
      </c>
      <c r="H2837" s="22">
        <v>887.48182680373304</v>
      </c>
      <c r="I2837" s="24">
        <f>'EVM CPZ List'!$D2837*'EVM CPZ List'!$C2837</f>
        <v>7.8718534700993739E-6</v>
      </c>
      <c r="J2837" s="25">
        <f>INDEX('Pivot of Risk Data'!A:A,MATCH('EVM CPZ List'!$B2837,'Pivot of Risk Data'!B:B,0),1)</f>
        <v>2792</v>
      </c>
      <c r="K2837" s="22">
        <f>0.000621371*'EVM CPZ List'!$H2837</f>
        <v>0.55145547020286245</v>
      </c>
      <c r="L2837" s="22">
        <f>L2836+'EVM CPZ List'!$K2837</f>
        <v>25710.746560437838</v>
      </c>
      <c r="M2837" s="22">
        <f>M2836-'EVM CPZ List'!$I2837</f>
        <v>4.8920683037637677E-4</v>
      </c>
      <c r="N2837" s="7" t="e">
        <f>INDEX('2021 Certified EVM Plan'!G:G,MATCH(B2837,'2021 Certified EVM Plan'!E:E,0))</f>
        <v>#N/A</v>
      </c>
      <c r="O2837" s="7" t="e">
        <f>INDEX('2021 Certified EVM Plan'!M:M,MATCH(B2837,'2021 Certified EVM Plan'!E:E,0))</f>
        <v>#N/A</v>
      </c>
      <c r="P2837" s="7">
        <f t="shared" si="44"/>
        <v>1</v>
      </c>
      <c r="Q2837" s="26" t="e">
        <f>IF(INDEX('2021 Certified EVM Plan'!H:H,MATCH(B2837,'2021 Certified EVM Plan'!E:E,0))=1,M2837,#N/A)</f>
        <v>#N/A</v>
      </c>
      <c r="R2837" s="26" t="e">
        <f>IF(INDEX('2021 Certified EVM Plan'!J:J,MATCH(B2837,'2021 Certified EVM Plan'!E:E,0))=1,M2837,#N/A)</f>
        <v>#N/A</v>
      </c>
      <c r="S2837" s="26" t="e">
        <f>IF(INDEX('2021 Certified EVM Plan'!K:K,MATCH(B2837,'2021 Certified EVM Plan'!E:E,0))=1,M2837,#N/A)</f>
        <v>#N/A</v>
      </c>
    </row>
    <row r="2838" spans="1:19" x14ac:dyDescent="0.25">
      <c r="A2838" s="22" t="s">
        <v>2906</v>
      </c>
      <c r="B2838" s="22">
        <v>1956</v>
      </c>
      <c r="C2838" s="22">
        <v>3</v>
      </c>
      <c r="D2838" s="27">
        <v>8.6504760745759799E-7</v>
      </c>
      <c r="E2838" s="22">
        <v>14091101</v>
      </c>
      <c r="F2838" s="22" t="s">
        <v>3364</v>
      </c>
      <c r="G2838" s="22" t="s">
        <v>3592</v>
      </c>
      <c r="H2838" s="22">
        <v>621.91828776953002</v>
      </c>
      <c r="I2838" s="24">
        <f>'EVM CPZ List'!$D2838*'EVM CPZ List'!$C2838</f>
        <v>2.5951428223727941E-6</v>
      </c>
      <c r="J2838" s="25">
        <f>INDEX('Pivot of Risk Data'!A:A,MATCH('EVM CPZ List'!$B2838,'Pivot of Risk Data'!B:B,0),1)</f>
        <v>2793</v>
      </c>
      <c r="K2838" s="22">
        <f>0.000621371*'EVM CPZ List'!$H2838</f>
        <v>0.38644198838964067</v>
      </c>
      <c r="L2838" s="22">
        <f>L2837+'EVM CPZ List'!$K2838</f>
        <v>25711.133002426228</v>
      </c>
      <c r="M2838" s="22">
        <f>M2837-'EVM CPZ List'!$I2838</f>
        <v>4.8661168755400399E-4</v>
      </c>
      <c r="N2838" s="7" t="e">
        <f>INDEX('2021 Certified EVM Plan'!G:G,MATCH(B2838,'2021 Certified EVM Plan'!E:E,0))</f>
        <v>#N/A</v>
      </c>
      <c r="O2838" s="7" t="e">
        <f>INDEX('2021 Certified EVM Plan'!M:M,MATCH(B2838,'2021 Certified EVM Plan'!E:E,0))</f>
        <v>#N/A</v>
      </c>
      <c r="P2838" s="7">
        <f t="shared" si="44"/>
        <v>1</v>
      </c>
      <c r="Q2838" s="26" t="e">
        <f>IF(INDEX('2021 Certified EVM Plan'!H:H,MATCH(B2838,'2021 Certified EVM Plan'!E:E,0))=1,M2838,#N/A)</f>
        <v>#N/A</v>
      </c>
      <c r="R2838" s="26" t="e">
        <f>IF(INDEX('2021 Certified EVM Plan'!J:J,MATCH(B2838,'2021 Certified EVM Plan'!E:E,0))=1,M2838,#N/A)</f>
        <v>#N/A</v>
      </c>
      <c r="S2838" s="26" t="e">
        <f>IF(INDEX('2021 Certified EVM Plan'!K:K,MATCH(B2838,'2021 Certified EVM Plan'!E:E,0))=1,M2838,#N/A)</f>
        <v>#N/A</v>
      </c>
    </row>
    <row r="2839" spans="1:19" x14ac:dyDescent="0.25">
      <c r="A2839" s="22" t="s">
        <v>2906</v>
      </c>
      <c r="B2839" s="22">
        <v>3585</v>
      </c>
      <c r="C2839" s="22">
        <v>2</v>
      </c>
      <c r="D2839" s="27">
        <v>8.4613041996738495E-7</v>
      </c>
      <c r="E2839" s="22">
        <v>13681112</v>
      </c>
      <c r="F2839" s="22" t="s">
        <v>3355</v>
      </c>
      <c r="G2839" s="22" t="s">
        <v>3538</v>
      </c>
      <c r="H2839" s="22">
        <v>342.87455004391899</v>
      </c>
      <c r="I2839" s="24">
        <f>'EVM CPZ List'!$D2839*'EVM CPZ List'!$C2839</f>
        <v>1.6922608399347699E-6</v>
      </c>
      <c r="J2839" s="25">
        <f>INDEX('Pivot of Risk Data'!A:A,MATCH('EVM CPZ List'!$B2839,'Pivot of Risk Data'!B:B,0),1)</f>
        <v>2794</v>
      </c>
      <c r="K2839" s="22">
        <f>0.000621371*'EVM CPZ List'!$H2839</f>
        <v>0.21305230203533998</v>
      </c>
      <c r="L2839" s="22">
        <f>L2838+'EVM CPZ List'!$K2839</f>
        <v>25711.346054728263</v>
      </c>
      <c r="M2839" s="22">
        <f>M2838-'EVM CPZ List'!$I2839</f>
        <v>4.8491942671406924E-4</v>
      </c>
      <c r="N2839" s="7" t="e">
        <f>INDEX('2021 Certified EVM Plan'!G:G,MATCH(B2839,'2021 Certified EVM Plan'!E:E,0))</f>
        <v>#N/A</v>
      </c>
      <c r="O2839" s="7" t="e">
        <f>INDEX('2021 Certified EVM Plan'!M:M,MATCH(B2839,'2021 Certified EVM Plan'!E:E,0))</f>
        <v>#N/A</v>
      </c>
      <c r="P2839" s="7">
        <f t="shared" si="44"/>
        <v>1</v>
      </c>
      <c r="Q2839" s="26" t="e">
        <f>IF(INDEX('2021 Certified EVM Plan'!H:H,MATCH(B2839,'2021 Certified EVM Plan'!E:E,0))=1,M2839,#N/A)</f>
        <v>#N/A</v>
      </c>
      <c r="R2839" s="26" t="e">
        <f>IF(INDEX('2021 Certified EVM Plan'!J:J,MATCH(B2839,'2021 Certified EVM Plan'!E:E,0))=1,M2839,#N/A)</f>
        <v>#N/A</v>
      </c>
      <c r="S2839" s="26" t="e">
        <f>IF(INDEX('2021 Certified EVM Plan'!K:K,MATCH(B2839,'2021 Certified EVM Plan'!E:E,0))=1,M2839,#N/A)</f>
        <v>#N/A</v>
      </c>
    </row>
    <row r="2840" spans="1:19" x14ac:dyDescent="0.25">
      <c r="A2840" s="22" t="s">
        <v>539</v>
      </c>
      <c r="B2840" s="22">
        <v>9495</v>
      </c>
      <c r="C2840" s="22">
        <v>22</v>
      </c>
      <c r="D2840" s="27">
        <v>8.3912768781453695E-7</v>
      </c>
      <c r="E2840" s="22">
        <v>102361101</v>
      </c>
      <c r="F2840" s="22" t="s">
        <v>853</v>
      </c>
      <c r="G2840" s="22" t="s">
        <v>954</v>
      </c>
      <c r="H2840" s="22">
        <v>3707.1238122167601</v>
      </c>
      <c r="I2840" s="24">
        <f>'EVM CPZ List'!$D2840*'EVM CPZ List'!$C2840</f>
        <v>1.8460809131919814E-5</v>
      </c>
      <c r="J2840" s="25">
        <f>INDEX('Pivot of Risk Data'!A:A,MATCH('EVM CPZ List'!$B2840,'Pivot of Risk Data'!B:B,0),1)</f>
        <v>2795</v>
      </c>
      <c r="K2840" s="22">
        <f>0.000621371*'EVM CPZ List'!$H2840</f>
        <v>2.3034992303209405</v>
      </c>
      <c r="L2840" s="22">
        <f>L2839+'EVM CPZ List'!$K2840</f>
        <v>25713.649553958585</v>
      </c>
      <c r="M2840" s="22">
        <f>M2839-'EVM CPZ List'!$I2840</f>
        <v>4.6645861758214943E-4</v>
      </c>
      <c r="N2840" s="7" t="e">
        <f>INDEX('2021 Certified EVM Plan'!G:G,MATCH(B2840,'2021 Certified EVM Plan'!E:E,0))</f>
        <v>#N/A</v>
      </c>
      <c r="O2840" s="7" t="e">
        <f>INDEX('2021 Certified EVM Plan'!M:M,MATCH(B2840,'2021 Certified EVM Plan'!E:E,0))</f>
        <v>#N/A</v>
      </c>
      <c r="P2840" s="7">
        <f t="shared" si="44"/>
        <v>1</v>
      </c>
      <c r="Q2840" s="26" t="e">
        <f>IF(INDEX('2021 Certified EVM Plan'!H:H,MATCH(B2840,'2021 Certified EVM Plan'!E:E,0))=1,M2840,#N/A)</f>
        <v>#N/A</v>
      </c>
      <c r="R2840" s="26" t="e">
        <f>IF(INDEX('2021 Certified EVM Plan'!J:J,MATCH(B2840,'2021 Certified EVM Plan'!E:E,0))=1,M2840,#N/A)</f>
        <v>#N/A</v>
      </c>
      <c r="S2840" s="26" t="e">
        <f>IF(INDEX('2021 Certified EVM Plan'!K:K,MATCH(B2840,'2021 Certified EVM Plan'!E:E,0))=1,M2840,#N/A)</f>
        <v>#N/A</v>
      </c>
    </row>
    <row r="2841" spans="1:19" x14ac:dyDescent="0.25">
      <c r="A2841" s="22" t="s">
        <v>2906</v>
      </c>
      <c r="B2841" s="22">
        <v>9208</v>
      </c>
      <c r="C2841" s="22">
        <v>24</v>
      </c>
      <c r="D2841" s="27">
        <v>8.38854511613073E-7</v>
      </c>
      <c r="E2841" s="22">
        <v>13921104</v>
      </c>
      <c r="F2841" s="22" t="s">
        <v>3097</v>
      </c>
      <c r="G2841" s="22" t="s">
        <v>3496</v>
      </c>
      <c r="H2841" s="22">
        <v>6756.6357433959001</v>
      </c>
      <c r="I2841" s="24">
        <f>'EVM CPZ List'!$D2841*'EVM CPZ List'!$C2841</f>
        <v>2.0132508278713751E-5</v>
      </c>
      <c r="J2841" s="25">
        <f>INDEX('Pivot of Risk Data'!A:A,MATCH('EVM CPZ List'!$B2841,'Pivot of Risk Data'!B:B,0),1)</f>
        <v>2796</v>
      </c>
      <c r="K2841" s="22">
        <f>0.000621371*'EVM CPZ List'!$H2841</f>
        <v>4.1983775085096537</v>
      </c>
      <c r="L2841" s="22">
        <f>L2840+'EVM CPZ List'!$K2841</f>
        <v>25717.847931467095</v>
      </c>
      <c r="M2841" s="22">
        <f>M2840-'EVM CPZ List'!$I2841</f>
        <v>4.463261093034357E-4</v>
      </c>
      <c r="N2841" s="7" t="e">
        <f>INDEX('2021 Certified EVM Plan'!G:G,MATCH(B2841,'2021 Certified EVM Plan'!E:E,0))</f>
        <v>#N/A</v>
      </c>
      <c r="O2841" s="7" t="e">
        <f>INDEX('2021 Certified EVM Plan'!M:M,MATCH(B2841,'2021 Certified EVM Plan'!E:E,0))</f>
        <v>#N/A</v>
      </c>
      <c r="P2841" s="7">
        <f t="shared" si="44"/>
        <v>1</v>
      </c>
      <c r="Q2841" s="26" t="e">
        <f>IF(INDEX('2021 Certified EVM Plan'!H:H,MATCH(B2841,'2021 Certified EVM Plan'!E:E,0))=1,M2841,#N/A)</f>
        <v>#N/A</v>
      </c>
      <c r="R2841" s="26" t="e">
        <f>IF(INDEX('2021 Certified EVM Plan'!J:J,MATCH(B2841,'2021 Certified EVM Plan'!E:E,0))=1,M2841,#N/A)</f>
        <v>#N/A</v>
      </c>
      <c r="S2841" s="26" t="e">
        <f>IF(INDEX('2021 Certified EVM Plan'!K:K,MATCH(B2841,'2021 Certified EVM Plan'!E:E,0))=1,M2841,#N/A)</f>
        <v>#N/A</v>
      </c>
    </row>
    <row r="2842" spans="1:19" x14ac:dyDescent="0.25">
      <c r="A2842" s="22" t="s">
        <v>2906</v>
      </c>
      <c r="B2842" s="22">
        <v>476</v>
      </c>
      <c r="C2842" s="22">
        <v>1</v>
      </c>
      <c r="D2842" s="27">
        <v>8.1308305435382E-7</v>
      </c>
      <c r="E2842" s="22">
        <v>22721102</v>
      </c>
      <c r="F2842" s="22" t="s">
        <v>3544</v>
      </c>
      <c r="G2842" s="22" t="s">
        <v>3545</v>
      </c>
      <c r="H2842" s="22">
        <v>0</v>
      </c>
      <c r="I2842" s="24">
        <f>'EVM CPZ List'!$D2842*'EVM CPZ List'!$C2842</f>
        <v>8.1308305435382E-7</v>
      </c>
      <c r="J2842" s="25">
        <f>INDEX('Pivot of Risk Data'!A:A,MATCH('EVM CPZ List'!$B2842,'Pivot of Risk Data'!B:B,0),1)</f>
        <v>2797</v>
      </c>
      <c r="K2842" s="22">
        <f>0.000621371*'EVM CPZ List'!$H2842</f>
        <v>0</v>
      </c>
      <c r="L2842" s="22">
        <f>L2841+'EVM CPZ List'!$K2842</f>
        <v>25717.847931467095</v>
      </c>
      <c r="M2842" s="22">
        <f>M2841-'EVM CPZ List'!$I2842</f>
        <v>4.4551302624908188E-4</v>
      </c>
      <c r="N2842" s="7" t="e">
        <f>INDEX('2021 Certified EVM Plan'!G:G,MATCH(B2842,'2021 Certified EVM Plan'!E:E,0))</f>
        <v>#N/A</v>
      </c>
      <c r="O2842" s="7" t="e">
        <f>INDEX('2021 Certified EVM Plan'!M:M,MATCH(B2842,'2021 Certified EVM Plan'!E:E,0))</f>
        <v>#N/A</v>
      </c>
      <c r="P2842" s="7">
        <f t="shared" si="44"/>
        <v>1</v>
      </c>
      <c r="Q2842" s="26" t="e">
        <f>IF(INDEX('2021 Certified EVM Plan'!H:H,MATCH(B2842,'2021 Certified EVM Plan'!E:E,0))=1,M2842,#N/A)</f>
        <v>#N/A</v>
      </c>
      <c r="R2842" s="26" t="e">
        <f>IF(INDEX('2021 Certified EVM Plan'!J:J,MATCH(B2842,'2021 Certified EVM Plan'!E:E,0))=1,M2842,#N/A)</f>
        <v>#N/A</v>
      </c>
      <c r="S2842" s="26" t="e">
        <f>IF(INDEX('2021 Certified EVM Plan'!K:K,MATCH(B2842,'2021 Certified EVM Plan'!E:E,0))=1,M2842,#N/A)</f>
        <v>#N/A</v>
      </c>
    </row>
    <row r="2843" spans="1:19" x14ac:dyDescent="0.25">
      <c r="A2843" s="22" t="s">
        <v>2906</v>
      </c>
      <c r="B2843" s="22">
        <v>3646</v>
      </c>
      <c r="C2843" s="22">
        <v>14</v>
      </c>
      <c r="D2843" s="27">
        <v>8.1299050016968097E-7</v>
      </c>
      <c r="E2843" s="22">
        <v>14341105</v>
      </c>
      <c r="F2843" s="22" t="s">
        <v>3357</v>
      </c>
      <c r="G2843" s="22" t="s">
        <v>3358</v>
      </c>
      <c r="H2843" s="22">
        <v>1553.97049087453</v>
      </c>
      <c r="I2843" s="24">
        <f>'EVM CPZ List'!$D2843*'EVM CPZ List'!$C2843</f>
        <v>1.1381867002375534E-5</v>
      </c>
      <c r="J2843" s="25">
        <f>INDEX('Pivot of Risk Data'!A:A,MATCH('EVM CPZ List'!$B2843,'Pivot of Risk Data'!B:B,0),1)</f>
        <v>2798</v>
      </c>
      <c r="K2843" s="22">
        <f>0.000621371*'EVM CPZ List'!$H2843</f>
        <v>0.96559219788519757</v>
      </c>
      <c r="L2843" s="22">
        <f>L2842+'EVM CPZ List'!$K2843</f>
        <v>25718.81352366498</v>
      </c>
      <c r="M2843" s="22">
        <f>M2842-'EVM CPZ List'!$I2843</f>
        <v>4.3413115924670635E-4</v>
      </c>
      <c r="N2843" s="7" t="e">
        <f>INDEX('2021 Certified EVM Plan'!G:G,MATCH(B2843,'2021 Certified EVM Plan'!E:E,0))</f>
        <v>#N/A</v>
      </c>
      <c r="O2843" s="7" t="e">
        <f>INDEX('2021 Certified EVM Plan'!M:M,MATCH(B2843,'2021 Certified EVM Plan'!E:E,0))</f>
        <v>#N/A</v>
      </c>
      <c r="P2843" s="7">
        <f t="shared" si="44"/>
        <v>1</v>
      </c>
      <c r="Q2843" s="26" t="e">
        <f>IF(INDEX('2021 Certified EVM Plan'!H:H,MATCH(B2843,'2021 Certified EVM Plan'!E:E,0))=1,M2843,#N/A)</f>
        <v>#N/A</v>
      </c>
      <c r="R2843" s="26" t="e">
        <f>IF(INDEX('2021 Certified EVM Plan'!J:J,MATCH(B2843,'2021 Certified EVM Plan'!E:E,0))=1,M2843,#N/A)</f>
        <v>#N/A</v>
      </c>
      <c r="S2843" s="26" t="e">
        <f>IF(INDEX('2021 Certified EVM Plan'!K:K,MATCH(B2843,'2021 Certified EVM Plan'!E:E,0))=1,M2843,#N/A)</f>
        <v>#N/A</v>
      </c>
    </row>
    <row r="2844" spans="1:19" x14ac:dyDescent="0.25">
      <c r="A2844" s="22" t="s">
        <v>2906</v>
      </c>
      <c r="B2844" s="22">
        <v>3167</v>
      </c>
      <c r="C2844" s="22">
        <v>2</v>
      </c>
      <c r="D2844" s="27">
        <v>8.0976104153066697E-7</v>
      </c>
      <c r="E2844" s="22">
        <v>14341105</v>
      </c>
      <c r="F2844" s="22" t="s">
        <v>3357</v>
      </c>
      <c r="G2844" s="22" t="s">
        <v>3546</v>
      </c>
      <c r="H2844" s="22">
        <v>104.261445570015</v>
      </c>
      <c r="I2844" s="24">
        <f>'EVM CPZ List'!$D2844*'EVM CPZ List'!$C2844</f>
        <v>1.6195220830613339E-6</v>
      </c>
      <c r="J2844" s="25">
        <f>INDEX('Pivot of Risk Data'!A:A,MATCH('EVM CPZ List'!$B2844,'Pivot of Risk Data'!B:B,0),1)</f>
        <v>2799</v>
      </c>
      <c r="K2844" s="22">
        <f>0.000621371*'EVM CPZ List'!$H2844</f>
        <v>6.478503869528579E-2</v>
      </c>
      <c r="L2844" s="22">
        <f>L2843+'EVM CPZ List'!$K2844</f>
        <v>25718.878308703675</v>
      </c>
      <c r="M2844" s="22">
        <f>M2843-'EVM CPZ List'!$I2844</f>
        <v>4.3251163716364504E-4</v>
      </c>
      <c r="N2844" s="7" t="e">
        <f>INDEX('2021 Certified EVM Plan'!G:G,MATCH(B2844,'2021 Certified EVM Plan'!E:E,0))</f>
        <v>#N/A</v>
      </c>
      <c r="O2844" s="7" t="e">
        <f>INDEX('2021 Certified EVM Plan'!M:M,MATCH(B2844,'2021 Certified EVM Plan'!E:E,0))</f>
        <v>#N/A</v>
      </c>
      <c r="P2844" s="7">
        <f t="shared" si="44"/>
        <v>1</v>
      </c>
      <c r="Q2844" s="26" t="e">
        <f>IF(INDEX('2021 Certified EVM Plan'!H:H,MATCH(B2844,'2021 Certified EVM Plan'!E:E,0))=1,M2844,#N/A)</f>
        <v>#N/A</v>
      </c>
      <c r="R2844" s="26" t="e">
        <f>IF(INDEX('2021 Certified EVM Plan'!J:J,MATCH(B2844,'2021 Certified EVM Plan'!E:E,0))=1,M2844,#N/A)</f>
        <v>#N/A</v>
      </c>
      <c r="S2844" s="26" t="e">
        <f>IF(INDEX('2021 Certified EVM Plan'!K:K,MATCH(B2844,'2021 Certified EVM Plan'!E:E,0))=1,M2844,#N/A)</f>
        <v>#N/A</v>
      </c>
    </row>
    <row r="2845" spans="1:19" x14ac:dyDescent="0.25">
      <c r="A2845" s="22" t="s">
        <v>2906</v>
      </c>
      <c r="B2845" s="22">
        <v>7735</v>
      </c>
      <c r="C2845" s="22">
        <v>13</v>
      </c>
      <c r="D2845" s="27">
        <v>7.8920014183445502E-7</v>
      </c>
      <c r="E2845" s="22">
        <v>42491102</v>
      </c>
      <c r="F2845" s="22" t="s">
        <v>3313</v>
      </c>
      <c r="G2845" s="22" t="s">
        <v>3537</v>
      </c>
      <c r="H2845" s="22">
        <v>1900.8840530617099</v>
      </c>
      <c r="I2845" s="24">
        <f>'EVM CPZ List'!$D2845*'EVM CPZ List'!$C2845</f>
        <v>1.0259601843847916E-5</v>
      </c>
      <c r="J2845" s="25">
        <f>INDEX('Pivot of Risk Data'!A:A,MATCH('EVM CPZ List'!$B2845,'Pivot of Risk Data'!B:B,0),1)</f>
        <v>2800</v>
      </c>
      <c r="K2845" s="22">
        <f>0.000621371*'EVM CPZ List'!$H2845</f>
        <v>1.1811542249350078</v>
      </c>
      <c r="L2845" s="22">
        <f>L2844+'EVM CPZ List'!$K2845</f>
        <v>25720.05946292861</v>
      </c>
      <c r="M2845" s="22">
        <f>M2844-'EVM CPZ List'!$I2845</f>
        <v>4.2225203531979713E-4</v>
      </c>
      <c r="N2845" s="7" t="e">
        <f>INDEX('2021 Certified EVM Plan'!G:G,MATCH(B2845,'2021 Certified EVM Plan'!E:E,0))</f>
        <v>#N/A</v>
      </c>
      <c r="O2845" s="7" t="e">
        <f>INDEX('2021 Certified EVM Plan'!M:M,MATCH(B2845,'2021 Certified EVM Plan'!E:E,0))</f>
        <v>#N/A</v>
      </c>
      <c r="P2845" s="7">
        <f t="shared" si="44"/>
        <v>1</v>
      </c>
      <c r="Q2845" s="26" t="e">
        <f>IF(INDEX('2021 Certified EVM Plan'!H:H,MATCH(B2845,'2021 Certified EVM Plan'!E:E,0))=1,M2845,#N/A)</f>
        <v>#N/A</v>
      </c>
      <c r="R2845" s="26" t="e">
        <f>IF(INDEX('2021 Certified EVM Plan'!J:J,MATCH(B2845,'2021 Certified EVM Plan'!E:E,0))=1,M2845,#N/A)</f>
        <v>#N/A</v>
      </c>
      <c r="S2845" s="26" t="e">
        <f>IF(INDEX('2021 Certified EVM Plan'!K:K,MATCH(B2845,'2021 Certified EVM Plan'!E:E,0))=1,M2845,#N/A)</f>
        <v>#N/A</v>
      </c>
    </row>
    <row r="2846" spans="1:19" x14ac:dyDescent="0.25">
      <c r="A2846" s="22" t="s">
        <v>2195</v>
      </c>
      <c r="B2846" s="22">
        <v>5474</v>
      </c>
      <c r="C2846" s="22">
        <v>1</v>
      </c>
      <c r="D2846" s="27">
        <v>7.7790496592127402E-7</v>
      </c>
      <c r="E2846" s="22">
        <v>182631102</v>
      </c>
      <c r="F2846" s="22" t="s">
        <v>2895</v>
      </c>
      <c r="G2846" s="22" t="s">
        <v>2896</v>
      </c>
      <c r="H2846" s="22">
        <v>881.79494893395895</v>
      </c>
      <c r="I2846" s="24">
        <f>'EVM CPZ List'!$D2846*'EVM CPZ List'!$C2846</f>
        <v>7.7790496592127402E-7</v>
      </c>
      <c r="J2846" s="25">
        <f>INDEX('Pivot of Risk Data'!A:A,MATCH('EVM CPZ List'!$B2846,'Pivot of Risk Data'!B:B,0),1)</f>
        <v>2801</v>
      </c>
      <c r="K2846" s="22">
        <f>0.000621371*'EVM CPZ List'!$H2846</f>
        <v>0.54792180921404299</v>
      </c>
      <c r="L2846" s="22">
        <f>L2845+'EVM CPZ List'!$K2846</f>
        <v>25720.607384737825</v>
      </c>
      <c r="M2846" s="22">
        <f>M2845-'EVM CPZ List'!$I2846</f>
        <v>4.2147413035387588E-4</v>
      </c>
      <c r="N2846" s="7" t="e">
        <f>INDEX('2021 Certified EVM Plan'!G:G,MATCH(B2846,'2021 Certified EVM Plan'!E:E,0))</f>
        <v>#N/A</v>
      </c>
      <c r="O2846" s="7" t="e">
        <f>INDEX('2021 Certified EVM Plan'!M:M,MATCH(B2846,'2021 Certified EVM Plan'!E:E,0))</f>
        <v>#N/A</v>
      </c>
      <c r="P2846" s="7">
        <f t="shared" si="44"/>
        <v>1</v>
      </c>
      <c r="Q2846" s="26" t="e">
        <f>IF(INDEX('2021 Certified EVM Plan'!H:H,MATCH(B2846,'2021 Certified EVM Plan'!E:E,0))=1,M2846,#N/A)</f>
        <v>#N/A</v>
      </c>
      <c r="R2846" s="26" t="e">
        <f>IF(INDEX('2021 Certified EVM Plan'!J:J,MATCH(B2846,'2021 Certified EVM Plan'!E:E,0))=1,M2846,#N/A)</f>
        <v>#N/A</v>
      </c>
      <c r="S2846" s="26" t="e">
        <f>IF(INDEX('2021 Certified EVM Plan'!K:K,MATCH(B2846,'2021 Certified EVM Plan'!E:E,0))=1,M2846,#N/A)</f>
        <v>#N/A</v>
      </c>
    </row>
    <row r="2847" spans="1:19" x14ac:dyDescent="0.25">
      <c r="A2847" s="22" t="s">
        <v>2195</v>
      </c>
      <c r="B2847" s="22">
        <v>7161</v>
      </c>
      <c r="C2847" s="22">
        <v>5</v>
      </c>
      <c r="D2847" s="27">
        <v>7.6941115453625805E-7</v>
      </c>
      <c r="E2847" s="22">
        <v>182631107</v>
      </c>
      <c r="F2847" s="22" t="s">
        <v>2298</v>
      </c>
      <c r="G2847" s="22" t="s">
        <v>2887</v>
      </c>
      <c r="H2847" s="22">
        <v>1569.1088812804301</v>
      </c>
      <c r="I2847" s="24">
        <f>'EVM CPZ List'!$D2847*'EVM CPZ List'!$C2847</f>
        <v>3.8470557726812907E-6</v>
      </c>
      <c r="J2847" s="25">
        <f>INDEX('Pivot of Risk Data'!A:A,MATCH('EVM CPZ List'!$B2847,'Pivot of Risk Data'!B:B,0),1)</f>
        <v>2802</v>
      </c>
      <c r="K2847" s="22">
        <f>0.000621371*'EVM CPZ List'!$H2847</f>
        <v>0.97499875467010211</v>
      </c>
      <c r="L2847" s="22">
        <f>L2846+'EVM CPZ List'!$K2847</f>
        <v>25721.582383492496</v>
      </c>
      <c r="M2847" s="22">
        <f>M2846-'EVM CPZ List'!$I2847</f>
        <v>4.1762707458119458E-4</v>
      </c>
      <c r="N2847" s="7" t="e">
        <f>INDEX('2021 Certified EVM Plan'!G:G,MATCH(B2847,'2021 Certified EVM Plan'!E:E,0))</f>
        <v>#N/A</v>
      </c>
      <c r="O2847" s="7" t="e">
        <f>INDEX('2021 Certified EVM Plan'!M:M,MATCH(B2847,'2021 Certified EVM Plan'!E:E,0))</f>
        <v>#N/A</v>
      </c>
      <c r="P2847" s="7">
        <f t="shared" si="44"/>
        <v>1</v>
      </c>
      <c r="Q2847" s="26" t="e">
        <f>IF(INDEX('2021 Certified EVM Plan'!H:H,MATCH(B2847,'2021 Certified EVM Plan'!E:E,0))=1,M2847,#N/A)</f>
        <v>#N/A</v>
      </c>
      <c r="R2847" s="26" t="e">
        <f>IF(INDEX('2021 Certified EVM Plan'!J:J,MATCH(B2847,'2021 Certified EVM Plan'!E:E,0))=1,M2847,#N/A)</f>
        <v>#N/A</v>
      </c>
      <c r="S2847" s="26" t="e">
        <f>IF(INDEX('2021 Certified EVM Plan'!K:K,MATCH(B2847,'2021 Certified EVM Plan'!E:E,0))=1,M2847,#N/A)</f>
        <v>#N/A</v>
      </c>
    </row>
    <row r="2848" spans="1:19" x14ac:dyDescent="0.25">
      <c r="A2848" s="22" t="s">
        <v>2906</v>
      </c>
      <c r="B2848" s="22">
        <v>25</v>
      </c>
      <c r="C2848" s="22">
        <v>60</v>
      </c>
      <c r="D2848" s="27">
        <v>7.6713637810643696E-7</v>
      </c>
      <c r="E2848" s="22">
        <v>24141101</v>
      </c>
      <c r="F2848" s="22" t="s">
        <v>3567</v>
      </c>
      <c r="G2848" s="22" t="s">
        <v>3578</v>
      </c>
      <c r="H2848" s="22">
        <v>7442.6660191351402</v>
      </c>
      <c r="I2848" s="24">
        <f>'EVM CPZ List'!$D2848*'EVM CPZ List'!$C2848</f>
        <v>4.6028182686386215E-5</v>
      </c>
      <c r="J2848" s="25">
        <f>INDEX('Pivot of Risk Data'!A:A,MATCH('EVM CPZ List'!$B2848,'Pivot of Risk Data'!B:B,0),1)</f>
        <v>2803</v>
      </c>
      <c r="K2848" s="22">
        <f>0.000621371*'EVM CPZ List'!$H2848</f>
        <v>4.6246568269760209</v>
      </c>
      <c r="L2848" s="22">
        <f>L2847+'EVM CPZ List'!$K2848</f>
        <v>25726.20704031947</v>
      </c>
      <c r="M2848" s="22">
        <f>M2847-'EVM CPZ List'!$I2848</f>
        <v>3.7159889189480834E-4</v>
      </c>
      <c r="N2848" s="7" t="e">
        <f>INDEX('2021 Certified EVM Plan'!G:G,MATCH(B2848,'2021 Certified EVM Plan'!E:E,0))</f>
        <v>#N/A</v>
      </c>
      <c r="O2848" s="7" t="e">
        <f>INDEX('2021 Certified EVM Plan'!M:M,MATCH(B2848,'2021 Certified EVM Plan'!E:E,0))</f>
        <v>#N/A</v>
      </c>
      <c r="P2848" s="7">
        <f t="shared" si="44"/>
        <v>1</v>
      </c>
      <c r="Q2848" s="26" t="e">
        <f>IF(INDEX('2021 Certified EVM Plan'!H:H,MATCH(B2848,'2021 Certified EVM Plan'!E:E,0))=1,M2848,#N/A)</f>
        <v>#N/A</v>
      </c>
      <c r="R2848" s="26" t="e">
        <f>IF(INDEX('2021 Certified EVM Plan'!J:J,MATCH(B2848,'2021 Certified EVM Plan'!E:E,0))=1,M2848,#N/A)</f>
        <v>#N/A</v>
      </c>
      <c r="S2848" s="26" t="e">
        <f>IF(INDEX('2021 Certified EVM Plan'!K:K,MATCH(B2848,'2021 Certified EVM Plan'!E:E,0))=1,M2848,#N/A)</f>
        <v>#N/A</v>
      </c>
    </row>
    <row r="2849" spans="1:19" x14ac:dyDescent="0.25">
      <c r="A2849" s="22" t="s">
        <v>2906</v>
      </c>
      <c r="B2849" s="22">
        <v>1040</v>
      </c>
      <c r="C2849" s="22">
        <v>23</v>
      </c>
      <c r="D2849" s="27">
        <v>7.5644671401235696E-7</v>
      </c>
      <c r="E2849" s="22">
        <v>13111114</v>
      </c>
      <c r="F2849" s="22" t="s">
        <v>3541</v>
      </c>
      <c r="G2849" s="22" t="s">
        <v>3577</v>
      </c>
      <c r="H2849" s="22">
        <v>3494.5659060681501</v>
      </c>
      <c r="I2849" s="24">
        <f>'EVM CPZ List'!$D2849*'EVM CPZ List'!$C2849</f>
        <v>1.7398274422284211E-5</v>
      </c>
      <c r="J2849" s="25">
        <f>INDEX('Pivot of Risk Data'!A:A,MATCH('EVM CPZ List'!$B2849,'Pivot of Risk Data'!B:B,0),1)</f>
        <v>2804</v>
      </c>
      <c r="K2849" s="22">
        <f>0.000621371*'EVM CPZ List'!$H2849</f>
        <v>2.1714219116194724</v>
      </c>
      <c r="L2849" s="22">
        <f>L2848+'EVM CPZ List'!$K2849</f>
        <v>25728.378462231089</v>
      </c>
      <c r="M2849" s="22">
        <f>M2848-'EVM CPZ List'!$I2849</f>
        <v>3.5420061747252411E-4</v>
      </c>
      <c r="N2849" s="7" t="e">
        <f>INDEX('2021 Certified EVM Plan'!G:G,MATCH(B2849,'2021 Certified EVM Plan'!E:E,0))</f>
        <v>#N/A</v>
      </c>
      <c r="O2849" s="7" t="e">
        <f>INDEX('2021 Certified EVM Plan'!M:M,MATCH(B2849,'2021 Certified EVM Plan'!E:E,0))</f>
        <v>#N/A</v>
      </c>
      <c r="P2849" s="7">
        <f t="shared" si="44"/>
        <v>1</v>
      </c>
      <c r="Q2849" s="26" t="e">
        <f>IF(INDEX('2021 Certified EVM Plan'!H:H,MATCH(B2849,'2021 Certified EVM Plan'!E:E,0))=1,M2849,#N/A)</f>
        <v>#N/A</v>
      </c>
      <c r="R2849" s="26" t="e">
        <f>IF(INDEX('2021 Certified EVM Plan'!J:J,MATCH(B2849,'2021 Certified EVM Plan'!E:E,0))=1,M2849,#N/A)</f>
        <v>#N/A</v>
      </c>
      <c r="S2849" s="26" t="e">
        <f>IF(INDEX('2021 Certified EVM Plan'!K:K,MATCH(B2849,'2021 Certified EVM Plan'!E:E,0))=1,M2849,#N/A)</f>
        <v>#N/A</v>
      </c>
    </row>
    <row r="2850" spans="1:19" x14ac:dyDescent="0.25">
      <c r="A2850" s="22" t="s">
        <v>2906</v>
      </c>
      <c r="B2850" s="22">
        <v>196</v>
      </c>
      <c r="C2850" s="22">
        <v>6</v>
      </c>
      <c r="D2850" s="27">
        <v>7.5579561388281702E-7</v>
      </c>
      <c r="E2850" s="22">
        <v>12101103</v>
      </c>
      <c r="F2850" s="22" t="s">
        <v>3110</v>
      </c>
      <c r="G2850" s="22" t="s">
        <v>3421</v>
      </c>
      <c r="H2850" s="22">
        <v>859.41490421562003</v>
      </c>
      <c r="I2850" s="24">
        <f>'EVM CPZ List'!$D2850*'EVM CPZ List'!$C2850</f>
        <v>4.5347736832969017E-6</v>
      </c>
      <c r="J2850" s="25">
        <f>INDEX('Pivot of Risk Data'!A:A,MATCH('EVM CPZ List'!$B2850,'Pivot of Risk Data'!B:B,0),1)</f>
        <v>2805</v>
      </c>
      <c r="K2850" s="22">
        <f>0.000621371*'EVM CPZ List'!$H2850</f>
        <v>0.53401549844736407</v>
      </c>
      <c r="L2850" s="22">
        <f>L2849+'EVM CPZ List'!$K2850</f>
        <v>25728.912477729536</v>
      </c>
      <c r="M2850" s="22">
        <f>M2849-'EVM CPZ List'!$I2850</f>
        <v>3.4966584378922722E-4</v>
      </c>
      <c r="N2850" s="7" t="e">
        <f>INDEX('2021 Certified EVM Plan'!G:G,MATCH(B2850,'2021 Certified EVM Plan'!E:E,0))</f>
        <v>#N/A</v>
      </c>
      <c r="O2850" s="7" t="e">
        <f>INDEX('2021 Certified EVM Plan'!M:M,MATCH(B2850,'2021 Certified EVM Plan'!E:E,0))</f>
        <v>#N/A</v>
      </c>
      <c r="P2850" s="7">
        <f t="shared" si="44"/>
        <v>1</v>
      </c>
      <c r="Q2850" s="26" t="e">
        <f>IF(INDEX('2021 Certified EVM Plan'!H:H,MATCH(B2850,'2021 Certified EVM Plan'!E:E,0))=1,M2850,#N/A)</f>
        <v>#N/A</v>
      </c>
      <c r="R2850" s="26" t="e">
        <f>IF(INDEX('2021 Certified EVM Plan'!J:J,MATCH(B2850,'2021 Certified EVM Plan'!E:E,0))=1,M2850,#N/A)</f>
        <v>#N/A</v>
      </c>
      <c r="S2850" s="26" t="e">
        <f>IF(INDEX('2021 Certified EVM Plan'!K:K,MATCH(B2850,'2021 Certified EVM Plan'!E:E,0))=1,M2850,#N/A)</f>
        <v>#N/A</v>
      </c>
    </row>
    <row r="2851" spans="1:19" x14ac:dyDescent="0.25">
      <c r="A2851" s="22" t="s">
        <v>2906</v>
      </c>
      <c r="B2851" s="22">
        <v>2371</v>
      </c>
      <c r="C2851" s="22">
        <v>4</v>
      </c>
      <c r="D2851" s="27">
        <v>7.5488417359060795E-7</v>
      </c>
      <c r="E2851" s="22">
        <v>13111114</v>
      </c>
      <c r="F2851" s="22" t="s">
        <v>3541</v>
      </c>
      <c r="G2851" s="22" t="s">
        <v>3571</v>
      </c>
      <c r="H2851" s="22">
        <v>1064.93506740415</v>
      </c>
      <c r="I2851" s="24">
        <f>'EVM CPZ List'!$D2851*'EVM CPZ List'!$C2851</f>
        <v>3.0195366943624318E-6</v>
      </c>
      <c r="J2851" s="25">
        <f>INDEX('Pivot of Risk Data'!A:A,MATCH('EVM CPZ List'!$B2851,'Pivot of Risk Data'!B:B,0),1)</f>
        <v>2806</v>
      </c>
      <c r="K2851" s="22">
        <f>0.000621371*'EVM CPZ List'!$H2851</f>
        <v>0.66171976776798413</v>
      </c>
      <c r="L2851" s="22">
        <f>L2850+'EVM CPZ List'!$K2851</f>
        <v>25729.574197497306</v>
      </c>
      <c r="M2851" s="22">
        <f>M2850-'EVM CPZ List'!$I2851</f>
        <v>3.4664630709486477E-4</v>
      </c>
      <c r="N2851" s="7" t="e">
        <f>INDEX('2021 Certified EVM Plan'!G:G,MATCH(B2851,'2021 Certified EVM Plan'!E:E,0))</f>
        <v>#N/A</v>
      </c>
      <c r="O2851" s="7" t="e">
        <f>INDEX('2021 Certified EVM Plan'!M:M,MATCH(B2851,'2021 Certified EVM Plan'!E:E,0))</f>
        <v>#N/A</v>
      </c>
      <c r="P2851" s="7">
        <f t="shared" si="44"/>
        <v>1</v>
      </c>
      <c r="Q2851" s="26" t="e">
        <f>IF(INDEX('2021 Certified EVM Plan'!H:H,MATCH(B2851,'2021 Certified EVM Plan'!E:E,0))=1,M2851,#N/A)</f>
        <v>#N/A</v>
      </c>
      <c r="R2851" s="26" t="e">
        <f>IF(INDEX('2021 Certified EVM Plan'!J:J,MATCH(B2851,'2021 Certified EVM Plan'!E:E,0))=1,M2851,#N/A)</f>
        <v>#N/A</v>
      </c>
      <c r="S2851" s="26" t="e">
        <f>IF(INDEX('2021 Certified EVM Plan'!K:K,MATCH(B2851,'2021 Certified EVM Plan'!E:E,0))=1,M2851,#N/A)</f>
        <v>#N/A</v>
      </c>
    </row>
    <row r="2852" spans="1:19" x14ac:dyDescent="0.25">
      <c r="A2852" s="22" t="s">
        <v>2906</v>
      </c>
      <c r="B2852" s="22">
        <v>5766</v>
      </c>
      <c r="C2852" s="22">
        <v>1</v>
      </c>
      <c r="D2852" s="27">
        <v>7.26094262249315E-7</v>
      </c>
      <c r="E2852" s="22">
        <v>42991104</v>
      </c>
      <c r="F2852" s="22" t="s">
        <v>3484</v>
      </c>
      <c r="G2852" s="22" t="s">
        <v>3558</v>
      </c>
      <c r="H2852" s="22">
        <v>0</v>
      </c>
      <c r="I2852" s="24">
        <f>'EVM CPZ List'!$D2852*'EVM CPZ List'!$C2852</f>
        <v>7.26094262249315E-7</v>
      </c>
      <c r="J2852" s="25">
        <f>INDEX('Pivot of Risk Data'!A:A,MATCH('EVM CPZ List'!$B2852,'Pivot of Risk Data'!B:B,0),1)</f>
        <v>2807</v>
      </c>
      <c r="K2852" s="22">
        <f>0.000621371*'EVM CPZ List'!$H2852</f>
        <v>0</v>
      </c>
      <c r="L2852" s="22">
        <f>L2851+'EVM CPZ List'!$K2852</f>
        <v>25729.574197497306</v>
      </c>
      <c r="M2852" s="22">
        <f>M2851-'EVM CPZ List'!$I2852</f>
        <v>3.4592021283261546E-4</v>
      </c>
      <c r="N2852" s="7" t="e">
        <f>INDEX('2021 Certified EVM Plan'!G:G,MATCH(B2852,'2021 Certified EVM Plan'!E:E,0))</f>
        <v>#N/A</v>
      </c>
      <c r="O2852" s="7" t="e">
        <f>INDEX('2021 Certified EVM Plan'!M:M,MATCH(B2852,'2021 Certified EVM Plan'!E:E,0))</f>
        <v>#N/A</v>
      </c>
      <c r="P2852" s="7">
        <f t="shared" si="44"/>
        <v>1</v>
      </c>
      <c r="Q2852" s="26" t="e">
        <f>IF(INDEX('2021 Certified EVM Plan'!H:H,MATCH(B2852,'2021 Certified EVM Plan'!E:E,0))=1,M2852,#N/A)</f>
        <v>#N/A</v>
      </c>
      <c r="R2852" s="26" t="e">
        <f>IF(INDEX('2021 Certified EVM Plan'!J:J,MATCH(B2852,'2021 Certified EVM Plan'!E:E,0))=1,M2852,#N/A)</f>
        <v>#N/A</v>
      </c>
      <c r="S2852" s="26" t="e">
        <f>IF(INDEX('2021 Certified EVM Plan'!K:K,MATCH(B2852,'2021 Certified EVM Plan'!E:E,0))=1,M2852,#N/A)</f>
        <v>#N/A</v>
      </c>
    </row>
    <row r="2853" spans="1:19" x14ac:dyDescent="0.25">
      <c r="A2853" s="22" t="s">
        <v>539</v>
      </c>
      <c r="B2853" s="22">
        <v>6253</v>
      </c>
      <c r="C2853" s="22">
        <v>15</v>
      </c>
      <c r="D2853" s="27">
        <v>7.2314147364921698E-7</v>
      </c>
      <c r="E2853" s="22">
        <v>102361101</v>
      </c>
      <c r="F2853" s="22" t="s">
        <v>853</v>
      </c>
      <c r="G2853" s="22" t="s">
        <v>893</v>
      </c>
      <c r="H2853" s="22">
        <v>2146.9459414693501</v>
      </c>
      <c r="I2853" s="24">
        <f>'EVM CPZ List'!$D2853*'EVM CPZ List'!$C2853</f>
        <v>1.0847122104738255E-5</v>
      </c>
      <c r="J2853" s="25">
        <f>INDEX('Pivot of Risk Data'!A:A,MATCH('EVM CPZ List'!$B2853,'Pivot of Risk Data'!B:B,0),1)</f>
        <v>2808</v>
      </c>
      <c r="K2853" s="22">
        <f>0.000621371*'EVM CPZ List'!$H2853</f>
        <v>1.3340499465967517</v>
      </c>
      <c r="L2853" s="22">
        <f>L2852+'EVM CPZ List'!$K2853</f>
        <v>25730.908247443902</v>
      </c>
      <c r="M2853" s="22">
        <f>M2852-'EVM CPZ List'!$I2853</f>
        <v>3.3507309072787722E-4</v>
      </c>
      <c r="N2853" s="7" t="e">
        <f>INDEX('2021 Certified EVM Plan'!G:G,MATCH(B2853,'2021 Certified EVM Plan'!E:E,0))</f>
        <v>#N/A</v>
      </c>
      <c r="O2853" s="7" t="e">
        <f>INDEX('2021 Certified EVM Plan'!M:M,MATCH(B2853,'2021 Certified EVM Plan'!E:E,0))</f>
        <v>#N/A</v>
      </c>
      <c r="P2853" s="7">
        <f t="shared" si="44"/>
        <v>1</v>
      </c>
      <c r="Q2853" s="26" t="e">
        <f>IF(INDEX('2021 Certified EVM Plan'!H:H,MATCH(B2853,'2021 Certified EVM Plan'!E:E,0))=1,M2853,#N/A)</f>
        <v>#N/A</v>
      </c>
      <c r="R2853" s="26" t="e">
        <f>IF(INDEX('2021 Certified EVM Plan'!J:J,MATCH(B2853,'2021 Certified EVM Plan'!E:E,0))=1,M2853,#N/A)</f>
        <v>#N/A</v>
      </c>
      <c r="S2853" s="26" t="e">
        <f>IF(INDEX('2021 Certified EVM Plan'!K:K,MATCH(B2853,'2021 Certified EVM Plan'!E:E,0))=1,M2853,#N/A)</f>
        <v>#N/A</v>
      </c>
    </row>
    <row r="2854" spans="1:19" x14ac:dyDescent="0.25">
      <c r="A2854" s="22" t="s">
        <v>2906</v>
      </c>
      <c r="B2854" s="22">
        <v>5600</v>
      </c>
      <c r="C2854" s="22">
        <v>1</v>
      </c>
      <c r="D2854" s="27">
        <v>7.2039294519742596E-7</v>
      </c>
      <c r="E2854" s="22">
        <v>42991105</v>
      </c>
      <c r="F2854" s="22" t="s">
        <v>2952</v>
      </c>
      <c r="G2854" s="22" t="s">
        <v>3595</v>
      </c>
      <c r="H2854" s="22">
        <v>60.278368417767098</v>
      </c>
      <c r="I2854" s="24">
        <f>'EVM CPZ List'!$D2854*'EVM CPZ List'!$C2854</f>
        <v>7.2039294519742596E-7</v>
      </c>
      <c r="J2854" s="25">
        <f>INDEX('Pivot of Risk Data'!A:A,MATCH('EVM CPZ List'!$B2854,'Pivot of Risk Data'!B:B,0),1)</f>
        <v>2809</v>
      </c>
      <c r="K2854" s="22">
        <f>0.000621371*'EVM CPZ List'!$H2854</f>
        <v>3.745523006211636E-2</v>
      </c>
      <c r="L2854" s="22">
        <f>L2853+'EVM CPZ List'!$K2854</f>
        <v>25730.945702673966</v>
      </c>
      <c r="M2854" s="22">
        <f>M2853-'EVM CPZ List'!$I2854</f>
        <v>3.3435269778267978E-4</v>
      </c>
      <c r="N2854" s="7" t="e">
        <f>INDEX('2021 Certified EVM Plan'!G:G,MATCH(B2854,'2021 Certified EVM Plan'!E:E,0))</f>
        <v>#N/A</v>
      </c>
      <c r="O2854" s="7" t="e">
        <f>INDEX('2021 Certified EVM Plan'!M:M,MATCH(B2854,'2021 Certified EVM Plan'!E:E,0))</f>
        <v>#N/A</v>
      </c>
      <c r="P2854" s="7">
        <f t="shared" si="44"/>
        <v>1</v>
      </c>
      <c r="Q2854" s="26" t="e">
        <f>IF(INDEX('2021 Certified EVM Plan'!H:H,MATCH(B2854,'2021 Certified EVM Plan'!E:E,0))=1,M2854,#N/A)</f>
        <v>#N/A</v>
      </c>
      <c r="R2854" s="26" t="e">
        <f>IF(INDEX('2021 Certified EVM Plan'!J:J,MATCH(B2854,'2021 Certified EVM Plan'!E:E,0))=1,M2854,#N/A)</f>
        <v>#N/A</v>
      </c>
      <c r="S2854" s="26" t="e">
        <f>IF(INDEX('2021 Certified EVM Plan'!K:K,MATCH(B2854,'2021 Certified EVM Plan'!E:E,0))=1,M2854,#N/A)</f>
        <v>#N/A</v>
      </c>
    </row>
    <row r="2855" spans="1:19" x14ac:dyDescent="0.25">
      <c r="A2855" s="22" t="s">
        <v>8</v>
      </c>
      <c r="B2855" s="22">
        <v>8825</v>
      </c>
      <c r="C2855" s="22">
        <v>5</v>
      </c>
      <c r="D2855" s="27">
        <v>7.1958663287092495E-7</v>
      </c>
      <c r="E2855" s="22">
        <v>158031101</v>
      </c>
      <c r="F2855" s="22" t="s">
        <v>514</v>
      </c>
      <c r="G2855" s="22" t="s">
        <v>528</v>
      </c>
      <c r="H2855" s="22">
        <v>778.97776355301801</v>
      </c>
      <c r="I2855" s="24">
        <f>'EVM CPZ List'!$D2855*'EVM CPZ List'!$C2855</f>
        <v>3.5979331643546247E-6</v>
      </c>
      <c r="J2855" s="25">
        <f>INDEX('Pivot of Risk Data'!A:A,MATCH('EVM CPZ List'!$B2855,'Pivot of Risk Data'!B:B,0),1)</f>
        <v>2810</v>
      </c>
      <c r="K2855" s="22">
        <f>0.000621371*'EVM CPZ List'!$H2855</f>
        <v>0.48403419191670238</v>
      </c>
      <c r="L2855" s="22">
        <f>L2854+'EVM CPZ List'!$K2855</f>
        <v>25731.429736865881</v>
      </c>
      <c r="M2855" s="22">
        <f>M2854-'EVM CPZ List'!$I2855</f>
        <v>3.3075476461832514E-4</v>
      </c>
      <c r="N2855" s="7" t="e">
        <f>INDEX('2021 Certified EVM Plan'!G:G,MATCH(B2855,'2021 Certified EVM Plan'!E:E,0))</f>
        <v>#N/A</v>
      </c>
      <c r="O2855" s="7" t="e">
        <f>INDEX('2021 Certified EVM Plan'!M:M,MATCH(B2855,'2021 Certified EVM Plan'!E:E,0))</f>
        <v>#N/A</v>
      </c>
      <c r="P2855" s="7">
        <f t="shared" si="44"/>
        <v>1</v>
      </c>
      <c r="Q2855" s="26" t="e">
        <f>IF(INDEX('2021 Certified EVM Plan'!H:H,MATCH(B2855,'2021 Certified EVM Plan'!E:E,0))=1,M2855,#N/A)</f>
        <v>#N/A</v>
      </c>
      <c r="R2855" s="26" t="e">
        <f>IF(INDEX('2021 Certified EVM Plan'!J:J,MATCH(B2855,'2021 Certified EVM Plan'!E:E,0))=1,M2855,#N/A)</f>
        <v>#N/A</v>
      </c>
      <c r="S2855" s="26" t="e">
        <f>IF(INDEX('2021 Certified EVM Plan'!K:K,MATCH(B2855,'2021 Certified EVM Plan'!E:E,0))=1,M2855,#N/A)</f>
        <v>#N/A</v>
      </c>
    </row>
    <row r="2856" spans="1:19" x14ac:dyDescent="0.25">
      <c r="A2856" s="22" t="s">
        <v>2906</v>
      </c>
      <c r="B2856" s="22">
        <v>7531</v>
      </c>
      <c r="C2856" s="22">
        <v>8</v>
      </c>
      <c r="D2856" s="27">
        <v>7.1940143886171496E-7</v>
      </c>
      <c r="E2856" s="22">
        <v>13111109</v>
      </c>
      <c r="F2856" s="22" t="s">
        <v>3414</v>
      </c>
      <c r="G2856" s="22" t="s">
        <v>3580</v>
      </c>
      <c r="H2856" s="22">
        <v>1126.0170821607901</v>
      </c>
      <c r="I2856" s="24">
        <f>'EVM CPZ List'!$D2856*'EVM CPZ List'!$C2856</f>
        <v>5.7552115108937197E-6</v>
      </c>
      <c r="J2856" s="25">
        <f>INDEX('Pivot of Risk Data'!A:A,MATCH('EVM CPZ List'!$B2856,'Pivot of Risk Data'!B:B,0),1)</f>
        <v>2811</v>
      </c>
      <c r="K2856" s="22">
        <f>0.000621371*'EVM CPZ List'!$H2856</f>
        <v>0.69967436035933228</v>
      </c>
      <c r="L2856" s="22">
        <f>L2855+'EVM CPZ List'!$K2856</f>
        <v>25732.12941122624</v>
      </c>
      <c r="M2856" s="22">
        <f>M2855-'EVM CPZ List'!$I2856</f>
        <v>3.2499955310743141E-4</v>
      </c>
      <c r="N2856" s="7" t="e">
        <f>INDEX('2021 Certified EVM Plan'!G:G,MATCH(B2856,'2021 Certified EVM Plan'!E:E,0))</f>
        <v>#N/A</v>
      </c>
      <c r="O2856" s="7" t="e">
        <f>INDEX('2021 Certified EVM Plan'!M:M,MATCH(B2856,'2021 Certified EVM Plan'!E:E,0))</f>
        <v>#N/A</v>
      </c>
      <c r="P2856" s="7">
        <f t="shared" si="44"/>
        <v>1</v>
      </c>
      <c r="Q2856" s="26" t="e">
        <f>IF(INDEX('2021 Certified EVM Plan'!H:H,MATCH(B2856,'2021 Certified EVM Plan'!E:E,0))=1,M2856,#N/A)</f>
        <v>#N/A</v>
      </c>
      <c r="R2856" s="26" t="e">
        <f>IF(INDEX('2021 Certified EVM Plan'!J:J,MATCH(B2856,'2021 Certified EVM Plan'!E:E,0))=1,M2856,#N/A)</f>
        <v>#N/A</v>
      </c>
      <c r="S2856" s="26" t="e">
        <f>IF(INDEX('2021 Certified EVM Plan'!K:K,MATCH(B2856,'2021 Certified EVM Plan'!E:E,0))=1,M2856,#N/A)</f>
        <v>#N/A</v>
      </c>
    </row>
    <row r="2857" spans="1:19" x14ac:dyDescent="0.25">
      <c r="A2857" s="22" t="s">
        <v>539</v>
      </c>
      <c r="B2857" s="22">
        <v>3715</v>
      </c>
      <c r="C2857" s="22">
        <v>14</v>
      </c>
      <c r="D2857" s="27">
        <v>7.1314342952009304E-7</v>
      </c>
      <c r="E2857" s="22">
        <v>102361101</v>
      </c>
      <c r="F2857" s="22" t="s">
        <v>853</v>
      </c>
      <c r="G2857" s="22" t="s">
        <v>936</v>
      </c>
      <c r="H2857" s="22">
        <v>1766.4723483325199</v>
      </c>
      <c r="I2857" s="24">
        <f>'EVM CPZ List'!$D2857*'EVM CPZ List'!$C2857</f>
        <v>9.984008013281302E-6</v>
      </c>
      <c r="J2857" s="25">
        <f>INDEX('Pivot of Risk Data'!A:A,MATCH('EVM CPZ List'!$B2857,'Pivot of Risk Data'!B:B,0),1)</f>
        <v>2812</v>
      </c>
      <c r="K2857" s="22">
        <f>0.000621371*'EVM CPZ List'!$H2857</f>
        <v>1.0976346895557263</v>
      </c>
      <c r="L2857" s="22">
        <f>L2856+'EVM CPZ List'!$K2857</f>
        <v>25733.227045915795</v>
      </c>
      <c r="M2857" s="22">
        <f>M2856-'EVM CPZ List'!$I2857</f>
        <v>3.1501554509415008E-4</v>
      </c>
      <c r="N2857" s="7" t="e">
        <f>INDEX('2021 Certified EVM Plan'!G:G,MATCH(B2857,'2021 Certified EVM Plan'!E:E,0))</f>
        <v>#N/A</v>
      </c>
      <c r="O2857" s="7" t="e">
        <f>INDEX('2021 Certified EVM Plan'!M:M,MATCH(B2857,'2021 Certified EVM Plan'!E:E,0))</f>
        <v>#N/A</v>
      </c>
      <c r="P2857" s="7">
        <f t="shared" si="44"/>
        <v>1</v>
      </c>
      <c r="Q2857" s="26" t="e">
        <f>IF(INDEX('2021 Certified EVM Plan'!H:H,MATCH(B2857,'2021 Certified EVM Plan'!E:E,0))=1,M2857,#N/A)</f>
        <v>#N/A</v>
      </c>
      <c r="R2857" s="26" t="e">
        <f>IF(INDEX('2021 Certified EVM Plan'!J:J,MATCH(B2857,'2021 Certified EVM Plan'!E:E,0))=1,M2857,#N/A)</f>
        <v>#N/A</v>
      </c>
      <c r="S2857" s="26" t="e">
        <f>IF(INDEX('2021 Certified EVM Plan'!K:K,MATCH(B2857,'2021 Certified EVM Plan'!E:E,0))=1,M2857,#N/A)</f>
        <v>#N/A</v>
      </c>
    </row>
    <row r="2858" spans="1:19" x14ac:dyDescent="0.25">
      <c r="A2858" s="22" t="s">
        <v>2195</v>
      </c>
      <c r="B2858" s="22">
        <v>4257</v>
      </c>
      <c r="C2858" s="22">
        <v>1</v>
      </c>
      <c r="D2858" s="27">
        <v>6.9889817102069696E-7</v>
      </c>
      <c r="E2858" s="22">
        <v>182601103</v>
      </c>
      <c r="F2858" s="22" t="s">
        <v>2861</v>
      </c>
      <c r="G2858" s="22" t="s">
        <v>2862</v>
      </c>
      <c r="H2858" s="22">
        <v>1804.8040798228601</v>
      </c>
      <c r="I2858" s="24">
        <f>'EVM CPZ List'!$D2858*'EVM CPZ List'!$C2858</f>
        <v>6.9889817102069696E-7</v>
      </c>
      <c r="J2858" s="25">
        <f>INDEX('Pivot of Risk Data'!A:A,MATCH('EVM CPZ List'!$B2858,'Pivot of Risk Data'!B:B,0),1)</f>
        <v>2813</v>
      </c>
      <c r="K2858" s="22">
        <f>0.000621371*'EVM CPZ List'!$H2858</f>
        <v>1.1214529158836104</v>
      </c>
      <c r="L2858" s="22">
        <f>L2857+'EVM CPZ List'!$K2858</f>
        <v>25734.348498831678</v>
      </c>
      <c r="M2858" s="22">
        <f>M2857-'EVM CPZ List'!$I2858</f>
        <v>3.1431664692312941E-4</v>
      </c>
      <c r="N2858" s="7" t="e">
        <f>INDEX('2021 Certified EVM Plan'!G:G,MATCH(B2858,'2021 Certified EVM Plan'!E:E,0))</f>
        <v>#N/A</v>
      </c>
      <c r="O2858" s="7" t="e">
        <f>INDEX('2021 Certified EVM Plan'!M:M,MATCH(B2858,'2021 Certified EVM Plan'!E:E,0))</f>
        <v>#N/A</v>
      </c>
      <c r="P2858" s="7">
        <f t="shared" si="44"/>
        <v>1</v>
      </c>
      <c r="Q2858" s="26" t="e">
        <f>IF(INDEX('2021 Certified EVM Plan'!H:H,MATCH(B2858,'2021 Certified EVM Plan'!E:E,0))=1,M2858,#N/A)</f>
        <v>#N/A</v>
      </c>
      <c r="R2858" s="26" t="e">
        <f>IF(INDEX('2021 Certified EVM Plan'!J:J,MATCH(B2858,'2021 Certified EVM Plan'!E:E,0))=1,M2858,#N/A)</f>
        <v>#N/A</v>
      </c>
      <c r="S2858" s="26" t="e">
        <f>IF(INDEX('2021 Certified EVM Plan'!K:K,MATCH(B2858,'2021 Certified EVM Plan'!E:E,0))=1,M2858,#N/A)</f>
        <v>#N/A</v>
      </c>
    </row>
    <row r="2859" spans="1:19" x14ac:dyDescent="0.25">
      <c r="A2859" s="22" t="s">
        <v>2195</v>
      </c>
      <c r="B2859" s="22">
        <v>3165</v>
      </c>
      <c r="C2859" s="22">
        <v>4</v>
      </c>
      <c r="D2859" s="27">
        <v>6.9852803226825502E-7</v>
      </c>
      <c r="E2859" s="22">
        <v>182852204</v>
      </c>
      <c r="F2859" s="22" t="s">
        <v>2573</v>
      </c>
      <c r="G2859" s="22" t="s">
        <v>2863</v>
      </c>
      <c r="H2859" s="22">
        <v>444.15071383864699</v>
      </c>
      <c r="I2859" s="24">
        <f>'EVM CPZ List'!$D2859*'EVM CPZ List'!$C2859</f>
        <v>2.7941121290730201E-6</v>
      </c>
      <c r="J2859" s="25">
        <f>INDEX('Pivot of Risk Data'!A:A,MATCH('EVM CPZ List'!$B2859,'Pivot of Risk Data'!B:B,0),1)</f>
        <v>2814</v>
      </c>
      <c r="K2859" s="22">
        <f>0.000621371*'EVM CPZ List'!$H2859</f>
        <v>0.27598237320863395</v>
      </c>
      <c r="L2859" s="22">
        <f>L2858+'EVM CPZ List'!$K2859</f>
        <v>25734.624481204886</v>
      </c>
      <c r="M2859" s="22">
        <f>M2858-'EVM CPZ List'!$I2859</f>
        <v>3.1152253479405637E-4</v>
      </c>
      <c r="N2859" s="7" t="e">
        <f>INDEX('2021 Certified EVM Plan'!G:G,MATCH(B2859,'2021 Certified EVM Plan'!E:E,0))</f>
        <v>#N/A</v>
      </c>
      <c r="O2859" s="7" t="e">
        <f>INDEX('2021 Certified EVM Plan'!M:M,MATCH(B2859,'2021 Certified EVM Plan'!E:E,0))</f>
        <v>#N/A</v>
      </c>
      <c r="P2859" s="7">
        <f t="shared" si="44"/>
        <v>1</v>
      </c>
      <c r="Q2859" s="26" t="e">
        <f>IF(INDEX('2021 Certified EVM Plan'!H:H,MATCH(B2859,'2021 Certified EVM Plan'!E:E,0))=1,M2859,#N/A)</f>
        <v>#N/A</v>
      </c>
      <c r="R2859" s="26" t="e">
        <f>IF(INDEX('2021 Certified EVM Plan'!J:J,MATCH(B2859,'2021 Certified EVM Plan'!E:E,0))=1,M2859,#N/A)</f>
        <v>#N/A</v>
      </c>
      <c r="S2859" s="26" t="e">
        <f>IF(INDEX('2021 Certified EVM Plan'!K:K,MATCH(B2859,'2021 Certified EVM Plan'!E:E,0))=1,M2859,#N/A)</f>
        <v>#N/A</v>
      </c>
    </row>
    <row r="2860" spans="1:19" x14ac:dyDescent="0.25">
      <c r="A2860" s="22" t="s">
        <v>539</v>
      </c>
      <c r="B2860" s="22">
        <v>1494</v>
      </c>
      <c r="C2860" s="22">
        <v>27</v>
      </c>
      <c r="D2860" s="27">
        <v>6.9391989887558601E-7</v>
      </c>
      <c r="E2860" s="22">
        <v>102361101</v>
      </c>
      <c r="F2860" s="22" t="s">
        <v>853</v>
      </c>
      <c r="G2860" s="22" t="s">
        <v>912</v>
      </c>
      <c r="H2860" s="22">
        <v>2328.7215260748299</v>
      </c>
      <c r="I2860" s="24">
        <f>'EVM CPZ List'!$D2860*'EVM CPZ List'!$C2860</f>
        <v>1.8735837269640822E-5</v>
      </c>
      <c r="J2860" s="25">
        <f>INDEX('Pivot of Risk Data'!A:A,MATCH('EVM CPZ List'!$B2860,'Pivot of Risk Data'!B:B,0),1)</f>
        <v>2815</v>
      </c>
      <c r="K2860" s="22">
        <f>0.000621371*'EVM CPZ List'!$H2860</f>
        <v>1.4470000233786431</v>
      </c>
      <c r="L2860" s="22">
        <f>L2859+'EVM CPZ List'!$K2860</f>
        <v>25736.071481228264</v>
      </c>
      <c r="M2860" s="22">
        <f>M2859-'EVM CPZ List'!$I2860</f>
        <v>2.9278669752441557E-4</v>
      </c>
      <c r="N2860" s="7" t="e">
        <f>INDEX('2021 Certified EVM Plan'!G:G,MATCH(B2860,'2021 Certified EVM Plan'!E:E,0))</f>
        <v>#N/A</v>
      </c>
      <c r="O2860" s="7" t="e">
        <f>INDEX('2021 Certified EVM Plan'!M:M,MATCH(B2860,'2021 Certified EVM Plan'!E:E,0))</f>
        <v>#N/A</v>
      </c>
      <c r="P2860" s="7">
        <f t="shared" si="44"/>
        <v>1</v>
      </c>
      <c r="Q2860" s="26" t="e">
        <f>IF(INDEX('2021 Certified EVM Plan'!H:H,MATCH(B2860,'2021 Certified EVM Plan'!E:E,0))=1,M2860,#N/A)</f>
        <v>#N/A</v>
      </c>
      <c r="R2860" s="26" t="e">
        <f>IF(INDEX('2021 Certified EVM Plan'!J:J,MATCH(B2860,'2021 Certified EVM Plan'!E:E,0))=1,M2860,#N/A)</f>
        <v>#N/A</v>
      </c>
      <c r="S2860" s="26" t="e">
        <f>IF(INDEX('2021 Certified EVM Plan'!K:K,MATCH(B2860,'2021 Certified EVM Plan'!E:E,0))=1,M2860,#N/A)</f>
        <v>#N/A</v>
      </c>
    </row>
    <row r="2861" spans="1:19" x14ac:dyDescent="0.25">
      <c r="A2861" s="22" t="s">
        <v>539</v>
      </c>
      <c r="B2861" s="22">
        <v>6355</v>
      </c>
      <c r="C2861" s="22">
        <v>32</v>
      </c>
      <c r="D2861" s="27">
        <v>6.84658761153319E-7</v>
      </c>
      <c r="E2861" s="22">
        <v>102812101</v>
      </c>
      <c r="F2861" s="22" t="s">
        <v>825</v>
      </c>
      <c r="G2861" s="22" t="s">
        <v>919</v>
      </c>
      <c r="H2861" s="22">
        <v>2937.49240188367</v>
      </c>
      <c r="I2861" s="24">
        <f>'EVM CPZ List'!$D2861*'EVM CPZ List'!$C2861</f>
        <v>2.1909080356906208E-5</v>
      </c>
      <c r="J2861" s="25">
        <f>INDEX('Pivot of Risk Data'!A:A,MATCH('EVM CPZ List'!$B2861,'Pivot of Risk Data'!B:B,0),1)</f>
        <v>2816</v>
      </c>
      <c r="K2861" s="22">
        <f>0.000621371*'EVM CPZ List'!$H2861</f>
        <v>1.8252725912508581</v>
      </c>
      <c r="L2861" s="22">
        <f>L2860+'EVM CPZ List'!$K2861</f>
        <v>25737.896753819514</v>
      </c>
      <c r="M2861" s="22">
        <f>M2860-'EVM CPZ List'!$I2861</f>
        <v>2.7087761716750936E-4</v>
      </c>
      <c r="N2861" s="7" t="e">
        <f>INDEX('2021 Certified EVM Plan'!G:G,MATCH(B2861,'2021 Certified EVM Plan'!E:E,0))</f>
        <v>#N/A</v>
      </c>
      <c r="O2861" s="7" t="e">
        <f>INDEX('2021 Certified EVM Plan'!M:M,MATCH(B2861,'2021 Certified EVM Plan'!E:E,0))</f>
        <v>#N/A</v>
      </c>
      <c r="P2861" s="7">
        <f t="shared" si="44"/>
        <v>1</v>
      </c>
      <c r="Q2861" s="26" t="e">
        <f>IF(INDEX('2021 Certified EVM Plan'!H:H,MATCH(B2861,'2021 Certified EVM Plan'!E:E,0))=1,M2861,#N/A)</f>
        <v>#N/A</v>
      </c>
      <c r="R2861" s="26" t="e">
        <f>IF(INDEX('2021 Certified EVM Plan'!J:J,MATCH(B2861,'2021 Certified EVM Plan'!E:E,0))=1,M2861,#N/A)</f>
        <v>#N/A</v>
      </c>
      <c r="S2861" s="26" t="e">
        <f>IF(INDEX('2021 Certified EVM Plan'!K:K,MATCH(B2861,'2021 Certified EVM Plan'!E:E,0))=1,M2861,#N/A)</f>
        <v>#N/A</v>
      </c>
    </row>
    <row r="2862" spans="1:19" x14ac:dyDescent="0.25">
      <c r="A2862" s="22" t="s">
        <v>2906</v>
      </c>
      <c r="B2862" s="22">
        <v>342</v>
      </c>
      <c r="C2862" s="22">
        <v>1</v>
      </c>
      <c r="D2862" s="27">
        <v>6.83687343372899E-7</v>
      </c>
      <c r="E2862" s="22">
        <v>14101102</v>
      </c>
      <c r="F2862" s="22" t="s">
        <v>3599</v>
      </c>
      <c r="G2862" s="22" t="s">
        <v>3600</v>
      </c>
      <c r="H2862" s="22">
        <v>306.90842691250799</v>
      </c>
      <c r="I2862" s="24">
        <f>'EVM CPZ List'!$D2862*'EVM CPZ List'!$C2862</f>
        <v>6.83687343372899E-7</v>
      </c>
      <c r="J2862" s="25">
        <f>INDEX('Pivot of Risk Data'!A:A,MATCH('EVM CPZ List'!$B2862,'Pivot of Risk Data'!B:B,0),1)</f>
        <v>2817</v>
      </c>
      <c r="K2862" s="22">
        <f>0.000621371*'EVM CPZ List'!$H2862</f>
        <v>0.19070399613905201</v>
      </c>
      <c r="L2862" s="22">
        <f>L2861+'EVM CPZ List'!$K2862</f>
        <v>25738.087457815654</v>
      </c>
      <c r="M2862" s="22">
        <f>M2861-'EVM CPZ List'!$I2862</f>
        <v>2.7019392982413648E-4</v>
      </c>
      <c r="N2862" s="7" t="e">
        <f>INDEX('2021 Certified EVM Plan'!G:G,MATCH(B2862,'2021 Certified EVM Plan'!E:E,0))</f>
        <v>#N/A</v>
      </c>
      <c r="O2862" s="7" t="e">
        <f>INDEX('2021 Certified EVM Plan'!M:M,MATCH(B2862,'2021 Certified EVM Plan'!E:E,0))</f>
        <v>#N/A</v>
      </c>
      <c r="P2862" s="7">
        <f t="shared" si="44"/>
        <v>1</v>
      </c>
      <c r="Q2862" s="26" t="e">
        <f>IF(INDEX('2021 Certified EVM Plan'!H:H,MATCH(B2862,'2021 Certified EVM Plan'!E:E,0))=1,M2862,#N/A)</f>
        <v>#N/A</v>
      </c>
      <c r="R2862" s="26" t="e">
        <f>IF(INDEX('2021 Certified EVM Plan'!J:J,MATCH(B2862,'2021 Certified EVM Plan'!E:E,0))=1,M2862,#N/A)</f>
        <v>#N/A</v>
      </c>
      <c r="S2862" s="26" t="e">
        <f>IF(INDEX('2021 Certified EVM Plan'!K:K,MATCH(B2862,'2021 Certified EVM Plan'!E:E,0))=1,M2862,#N/A)</f>
        <v>#N/A</v>
      </c>
    </row>
    <row r="2863" spans="1:19" x14ac:dyDescent="0.25">
      <c r="A2863" s="22" t="s">
        <v>2906</v>
      </c>
      <c r="B2863" s="22">
        <v>737</v>
      </c>
      <c r="C2863" s="22">
        <v>18</v>
      </c>
      <c r="D2863" s="27">
        <v>6.7733688063789502E-7</v>
      </c>
      <c r="E2863" s="22">
        <v>13350401</v>
      </c>
      <c r="F2863" s="22" t="s">
        <v>3551</v>
      </c>
      <c r="G2863" s="22" t="s">
        <v>3552</v>
      </c>
      <c r="H2863" s="22">
        <v>2562.06667137259</v>
      </c>
      <c r="I2863" s="24">
        <f>'EVM CPZ List'!$D2863*'EVM CPZ List'!$C2863</f>
        <v>1.219206385148211E-5</v>
      </c>
      <c r="J2863" s="25">
        <f>INDEX('Pivot of Risk Data'!A:A,MATCH('EVM CPZ List'!$B2863,'Pivot of Risk Data'!B:B,0),1)</f>
        <v>2818</v>
      </c>
      <c r="K2863" s="22">
        <f>0.000621371*'EVM CPZ List'!$H2863</f>
        <v>1.5919939296574577</v>
      </c>
      <c r="L2863" s="22">
        <f>L2862+'EVM CPZ List'!$K2863</f>
        <v>25739.679451745313</v>
      </c>
      <c r="M2863" s="22">
        <f>M2862-'EVM CPZ List'!$I2863</f>
        <v>2.5800186597265437E-4</v>
      </c>
      <c r="N2863" s="7" t="e">
        <f>INDEX('2021 Certified EVM Plan'!G:G,MATCH(B2863,'2021 Certified EVM Plan'!E:E,0))</f>
        <v>#N/A</v>
      </c>
      <c r="O2863" s="7" t="e">
        <f>INDEX('2021 Certified EVM Plan'!M:M,MATCH(B2863,'2021 Certified EVM Plan'!E:E,0))</f>
        <v>#N/A</v>
      </c>
      <c r="P2863" s="7">
        <f t="shared" si="44"/>
        <v>1</v>
      </c>
      <c r="Q2863" s="26" t="e">
        <f>IF(INDEX('2021 Certified EVM Plan'!H:H,MATCH(B2863,'2021 Certified EVM Plan'!E:E,0))=1,M2863,#N/A)</f>
        <v>#N/A</v>
      </c>
      <c r="R2863" s="26" t="e">
        <f>IF(INDEX('2021 Certified EVM Plan'!J:J,MATCH(B2863,'2021 Certified EVM Plan'!E:E,0))=1,M2863,#N/A)</f>
        <v>#N/A</v>
      </c>
      <c r="S2863" s="26" t="e">
        <f>IF(INDEX('2021 Certified EVM Plan'!K:K,MATCH(B2863,'2021 Certified EVM Plan'!E:E,0))=1,M2863,#N/A)</f>
        <v>#N/A</v>
      </c>
    </row>
    <row r="2864" spans="1:19" x14ac:dyDescent="0.25">
      <c r="A2864" s="22" t="s">
        <v>2195</v>
      </c>
      <c r="B2864" s="22">
        <v>4836</v>
      </c>
      <c r="C2864" s="22">
        <v>1</v>
      </c>
      <c r="D2864" s="27">
        <v>6.7393405440966197E-7</v>
      </c>
      <c r="E2864" s="22">
        <v>182052102</v>
      </c>
      <c r="F2864" s="22" t="s">
        <v>2843</v>
      </c>
      <c r="G2864" s="22" t="s">
        <v>2867</v>
      </c>
      <c r="H2864" s="22">
        <v>3543.9743856815098</v>
      </c>
      <c r="I2864" s="24">
        <f>'EVM CPZ List'!$D2864*'EVM CPZ List'!$C2864</f>
        <v>6.7393405440966197E-7</v>
      </c>
      <c r="J2864" s="25">
        <f>INDEX('Pivot of Risk Data'!A:A,MATCH('EVM CPZ List'!$B2864,'Pivot of Risk Data'!B:B,0),1)</f>
        <v>2819</v>
      </c>
      <c r="K2864" s="22">
        <f>0.000621371*'EVM CPZ List'!$H2864</f>
        <v>2.2021229080053053</v>
      </c>
      <c r="L2864" s="22">
        <f>L2863+'EVM CPZ List'!$K2864</f>
        <v>25741.881574653318</v>
      </c>
      <c r="M2864" s="22">
        <f>M2863-'EVM CPZ List'!$I2864</f>
        <v>2.5732793191824473E-4</v>
      </c>
      <c r="N2864" s="7" t="e">
        <f>INDEX('2021 Certified EVM Plan'!G:G,MATCH(B2864,'2021 Certified EVM Plan'!E:E,0))</f>
        <v>#N/A</v>
      </c>
      <c r="O2864" s="7" t="e">
        <f>INDEX('2021 Certified EVM Plan'!M:M,MATCH(B2864,'2021 Certified EVM Plan'!E:E,0))</f>
        <v>#N/A</v>
      </c>
      <c r="P2864" s="7">
        <f t="shared" si="44"/>
        <v>1</v>
      </c>
      <c r="Q2864" s="26" t="e">
        <f>IF(INDEX('2021 Certified EVM Plan'!H:H,MATCH(B2864,'2021 Certified EVM Plan'!E:E,0))=1,M2864,#N/A)</f>
        <v>#N/A</v>
      </c>
      <c r="R2864" s="26" t="e">
        <f>IF(INDEX('2021 Certified EVM Plan'!J:J,MATCH(B2864,'2021 Certified EVM Plan'!E:E,0))=1,M2864,#N/A)</f>
        <v>#N/A</v>
      </c>
      <c r="S2864" s="26" t="e">
        <f>IF(INDEX('2021 Certified EVM Plan'!K:K,MATCH(B2864,'2021 Certified EVM Plan'!E:E,0))=1,M2864,#N/A)</f>
        <v>#N/A</v>
      </c>
    </row>
    <row r="2865" spans="1:19" x14ac:dyDescent="0.25">
      <c r="A2865" s="22" t="s">
        <v>2906</v>
      </c>
      <c r="B2865" s="22">
        <v>5548</v>
      </c>
      <c r="C2865" s="22">
        <v>6</v>
      </c>
      <c r="D2865" s="27">
        <v>6.7158971855452698E-7</v>
      </c>
      <c r="E2865" s="22">
        <v>13111114</v>
      </c>
      <c r="F2865" s="22" t="s">
        <v>3541</v>
      </c>
      <c r="G2865" s="22" t="s">
        <v>3594</v>
      </c>
      <c r="H2865" s="22">
        <v>1189.5492596486499</v>
      </c>
      <c r="I2865" s="24">
        <f>'EVM CPZ List'!$D2865*'EVM CPZ List'!$C2865</f>
        <v>4.0295383113271621E-6</v>
      </c>
      <c r="J2865" s="25">
        <f>INDEX('Pivot of Risk Data'!A:A,MATCH('EVM CPZ List'!$B2865,'Pivot of Risk Data'!B:B,0),1)</f>
        <v>2820</v>
      </c>
      <c r="K2865" s="22">
        <f>0.000621371*'EVM CPZ List'!$H2865</f>
        <v>0.73915141301714127</v>
      </c>
      <c r="L2865" s="22">
        <f>L2864+'EVM CPZ List'!$K2865</f>
        <v>25742.620726066336</v>
      </c>
      <c r="M2865" s="22">
        <f>M2864-'EVM CPZ List'!$I2865</f>
        <v>2.5329839360691757E-4</v>
      </c>
      <c r="N2865" s="7" t="e">
        <f>INDEX('2021 Certified EVM Plan'!G:G,MATCH(B2865,'2021 Certified EVM Plan'!E:E,0))</f>
        <v>#N/A</v>
      </c>
      <c r="O2865" s="7" t="e">
        <f>INDEX('2021 Certified EVM Plan'!M:M,MATCH(B2865,'2021 Certified EVM Plan'!E:E,0))</f>
        <v>#N/A</v>
      </c>
      <c r="P2865" s="7">
        <f t="shared" si="44"/>
        <v>1</v>
      </c>
      <c r="Q2865" s="26" t="e">
        <f>IF(INDEX('2021 Certified EVM Plan'!H:H,MATCH(B2865,'2021 Certified EVM Plan'!E:E,0))=1,M2865,#N/A)</f>
        <v>#N/A</v>
      </c>
      <c r="R2865" s="26" t="e">
        <f>IF(INDEX('2021 Certified EVM Plan'!J:J,MATCH(B2865,'2021 Certified EVM Plan'!E:E,0))=1,M2865,#N/A)</f>
        <v>#N/A</v>
      </c>
      <c r="S2865" s="26" t="e">
        <f>IF(INDEX('2021 Certified EVM Plan'!K:K,MATCH(B2865,'2021 Certified EVM Plan'!E:E,0))=1,M2865,#N/A)</f>
        <v>#N/A</v>
      </c>
    </row>
    <row r="2866" spans="1:19" x14ac:dyDescent="0.25">
      <c r="A2866" s="22" t="s">
        <v>2906</v>
      </c>
      <c r="B2866" s="22">
        <v>5396</v>
      </c>
      <c r="C2866" s="22">
        <v>14</v>
      </c>
      <c r="D2866" s="27">
        <v>6.6230576205621105E-7</v>
      </c>
      <c r="E2866" s="22">
        <v>22721102</v>
      </c>
      <c r="F2866" s="22" t="s">
        <v>3544</v>
      </c>
      <c r="G2866" s="22" t="s">
        <v>3579</v>
      </c>
      <c r="H2866" s="22">
        <v>1789.3661189729401</v>
      </c>
      <c r="I2866" s="24">
        <f>'EVM CPZ List'!$D2866*'EVM CPZ List'!$C2866</f>
        <v>9.2722806687869553E-6</v>
      </c>
      <c r="J2866" s="25">
        <f>INDEX('Pivot of Risk Data'!A:A,MATCH('EVM CPZ List'!$B2866,'Pivot of Risk Data'!B:B,0),1)</f>
        <v>2821</v>
      </c>
      <c r="K2866" s="22">
        <f>0.000621371*'EVM CPZ List'!$H2866</f>
        <v>1.1118602147123346</v>
      </c>
      <c r="L2866" s="22">
        <f>L2865+'EVM CPZ List'!$K2866</f>
        <v>25743.732586281047</v>
      </c>
      <c r="M2866" s="22">
        <f>M2865-'EVM CPZ List'!$I2866</f>
        <v>2.4402611293813061E-4</v>
      </c>
      <c r="N2866" s="7" t="e">
        <f>INDEX('2021 Certified EVM Plan'!G:G,MATCH(B2866,'2021 Certified EVM Plan'!E:E,0))</f>
        <v>#N/A</v>
      </c>
      <c r="O2866" s="7" t="e">
        <f>INDEX('2021 Certified EVM Plan'!M:M,MATCH(B2866,'2021 Certified EVM Plan'!E:E,0))</f>
        <v>#N/A</v>
      </c>
      <c r="P2866" s="7">
        <f t="shared" si="44"/>
        <v>1</v>
      </c>
      <c r="Q2866" s="26" t="e">
        <f>IF(INDEX('2021 Certified EVM Plan'!H:H,MATCH(B2866,'2021 Certified EVM Plan'!E:E,0))=1,M2866,#N/A)</f>
        <v>#N/A</v>
      </c>
      <c r="R2866" s="26" t="e">
        <f>IF(INDEX('2021 Certified EVM Plan'!J:J,MATCH(B2866,'2021 Certified EVM Plan'!E:E,0))=1,M2866,#N/A)</f>
        <v>#N/A</v>
      </c>
      <c r="S2866" s="26" t="e">
        <f>IF(INDEX('2021 Certified EVM Plan'!K:K,MATCH(B2866,'2021 Certified EVM Plan'!E:E,0))=1,M2866,#N/A)</f>
        <v>#N/A</v>
      </c>
    </row>
    <row r="2867" spans="1:19" x14ac:dyDescent="0.25">
      <c r="A2867" s="22" t="s">
        <v>2906</v>
      </c>
      <c r="B2867" s="22">
        <v>486</v>
      </c>
      <c r="C2867" s="22">
        <v>1</v>
      </c>
      <c r="D2867" s="27">
        <v>6.55192841110389E-7</v>
      </c>
      <c r="E2867" s="22">
        <v>24031110</v>
      </c>
      <c r="F2867" s="22" t="s">
        <v>3587</v>
      </c>
      <c r="G2867" s="22" t="s">
        <v>3603</v>
      </c>
      <c r="H2867" s="22">
        <v>0</v>
      </c>
      <c r="I2867" s="24">
        <f>'EVM CPZ List'!$D2867*'EVM CPZ List'!$C2867</f>
        <v>6.55192841110389E-7</v>
      </c>
      <c r="J2867" s="25">
        <f>INDEX('Pivot of Risk Data'!A:A,MATCH('EVM CPZ List'!$B2867,'Pivot of Risk Data'!B:B,0),1)</f>
        <v>2822</v>
      </c>
      <c r="K2867" s="22">
        <f>0.000621371*'EVM CPZ List'!$H2867</f>
        <v>0</v>
      </c>
      <c r="L2867" s="22">
        <f>L2866+'EVM CPZ List'!$K2867</f>
        <v>25743.732586281047</v>
      </c>
      <c r="M2867" s="22">
        <f>M2866-'EVM CPZ List'!$I2867</f>
        <v>2.4337092009702022E-4</v>
      </c>
      <c r="N2867" s="7" t="e">
        <f>INDEX('2021 Certified EVM Plan'!G:G,MATCH(B2867,'2021 Certified EVM Plan'!E:E,0))</f>
        <v>#N/A</v>
      </c>
      <c r="O2867" s="7" t="e">
        <f>INDEX('2021 Certified EVM Plan'!M:M,MATCH(B2867,'2021 Certified EVM Plan'!E:E,0))</f>
        <v>#N/A</v>
      </c>
      <c r="P2867" s="7">
        <f t="shared" si="44"/>
        <v>1</v>
      </c>
      <c r="Q2867" s="26" t="e">
        <f>IF(INDEX('2021 Certified EVM Plan'!H:H,MATCH(B2867,'2021 Certified EVM Plan'!E:E,0))=1,M2867,#N/A)</f>
        <v>#N/A</v>
      </c>
      <c r="R2867" s="26" t="e">
        <f>IF(INDEX('2021 Certified EVM Plan'!J:J,MATCH(B2867,'2021 Certified EVM Plan'!E:E,0))=1,M2867,#N/A)</f>
        <v>#N/A</v>
      </c>
      <c r="S2867" s="26" t="e">
        <f>IF(INDEX('2021 Certified EVM Plan'!K:K,MATCH(B2867,'2021 Certified EVM Plan'!E:E,0))=1,M2867,#N/A)</f>
        <v>#N/A</v>
      </c>
    </row>
    <row r="2868" spans="1:19" x14ac:dyDescent="0.25">
      <c r="A2868" s="22" t="s">
        <v>2906</v>
      </c>
      <c r="B2868" s="22">
        <v>2477</v>
      </c>
      <c r="C2868" s="22">
        <v>2</v>
      </c>
      <c r="D2868" s="27">
        <v>6.2668611950561505E-7</v>
      </c>
      <c r="E2868" s="22">
        <v>12501113</v>
      </c>
      <c r="F2868" s="22" t="s">
        <v>3534</v>
      </c>
      <c r="G2868" s="22" t="s">
        <v>3535</v>
      </c>
      <c r="H2868" s="22">
        <v>336.06300916835198</v>
      </c>
      <c r="I2868" s="24">
        <f>'EVM CPZ List'!$D2868*'EVM CPZ List'!$C2868</f>
        <v>1.2533722390112301E-6</v>
      </c>
      <c r="J2868" s="25">
        <f>INDEX('Pivot of Risk Data'!A:A,MATCH('EVM CPZ List'!$B2868,'Pivot of Risk Data'!B:B,0),1)</f>
        <v>2823</v>
      </c>
      <c r="K2868" s="22">
        <f>0.000621371*'EVM CPZ List'!$H2868</f>
        <v>0.20881980806994804</v>
      </c>
      <c r="L2868" s="22">
        <f>L2867+'EVM CPZ List'!$K2868</f>
        <v>25743.941406089118</v>
      </c>
      <c r="M2868" s="22">
        <f>M2867-'EVM CPZ List'!$I2868</f>
        <v>2.4211754785800899E-4</v>
      </c>
      <c r="N2868" s="7" t="e">
        <f>INDEX('2021 Certified EVM Plan'!G:G,MATCH(B2868,'2021 Certified EVM Plan'!E:E,0))</f>
        <v>#N/A</v>
      </c>
      <c r="O2868" s="7" t="e">
        <f>INDEX('2021 Certified EVM Plan'!M:M,MATCH(B2868,'2021 Certified EVM Plan'!E:E,0))</f>
        <v>#N/A</v>
      </c>
      <c r="P2868" s="7">
        <f t="shared" si="44"/>
        <v>1</v>
      </c>
      <c r="Q2868" s="26" t="e">
        <f>IF(INDEX('2021 Certified EVM Plan'!H:H,MATCH(B2868,'2021 Certified EVM Plan'!E:E,0))=1,M2868,#N/A)</f>
        <v>#N/A</v>
      </c>
      <c r="R2868" s="26" t="e">
        <f>IF(INDEX('2021 Certified EVM Plan'!J:J,MATCH(B2868,'2021 Certified EVM Plan'!E:E,0))=1,M2868,#N/A)</f>
        <v>#N/A</v>
      </c>
      <c r="S2868" s="26" t="e">
        <f>IF(INDEX('2021 Certified EVM Plan'!K:K,MATCH(B2868,'2021 Certified EVM Plan'!E:E,0))=1,M2868,#N/A)</f>
        <v>#N/A</v>
      </c>
    </row>
    <row r="2869" spans="1:19" x14ac:dyDescent="0.25">
      <c r="A2869" s="22" t="s">
        <v>2906</v>
      </c>
      <c r="B2869" s="22">
        <v>418</v>
      </c>
      <c r="C2869" s="22">
        <v>15</v>
      </c>
      <c r="D2869" s="27">
        <v>6.1289186108091304E-7</v>
      </c>
      <c r="E2869" s="22">
        <v>14091104</v>
      </c>
      <c r="F2869" s="22" t="s">
        <v>3569</v>
      </c>
      <c r="G2869" s="22" t="s">
        <v>3570</v>
      </c>
      <c r="H2869" s="22">
        <v>1927.06526440794</v>
      </c>
      <c r="I2869" s="24">
        <f>'EVM CPZ List'!$D2869*'EVM CPZ List'!$C2869</f>
        <v>9.1933779162136953E-6</v>
      </c>
      <c r="J2869" s="25">
        <f>INDEX('Pivot of Risk Data'!A:A,MATCH('EVM CPZ List'!$B2869,'Pivot of Risk Data'!B:B,0),1)</f>
        <v>2824</v>
      </c>
      <c r="K2869" s="22">
        <f>0.000621371*'EVM CPZ List'!$H2869</f>
        <v>1.1974224704104262</v>
      </c>
      <c r="L2869" s="22">
        <f>L2868+'EVM CPZ List'!$K2869</f>
        <v>25745.138828559528</v>
      </c>
      <c r="M2869" s="22">
        <f>M2868-'EVM CPZ List'!$I2869</f>
        <v>2.329241699417953E-4</v>
      </c>
      <c r="N2869" s="7" t="e">
        <f>INDEX('2021 Certified EVM Plan'!G:G,MATCH(B2869,'2021 Certified EVM Plan'!E:E,0))</f>
        <v>#N/A</v>
      </c>
      <c r="O2869" s="7" t="e">
        <f>INDEX('2021 Certified EVM Plan'!M:M,MATCH(B2869,'2021 Certified EVM Plan'!E:E,0))</f>
        <v>#N/A</v>
      </c>
      <c r="P2869" s="7">
        <f t="shared" si="44"/>
        <v>1</v>
      </c>
      <c r="Q2869" s="26" t="e">
        <f>IF(INDEX('2021 Certified EVM Plan'!H:H,MATCH(B2869,'2021 Certified EVM Plan'!E:E,0))=1,M2869,#N/A)</f>
        <v>#N/A</v>
      </c>
      <c r="R2869" s="26" t="e">
        <f>IF(INDEX('2021 Certified EVM Plan'!J:J,MATCH(B2869,'2021 Certified EVM Plan'!E:E,0))=1,M2869,#N/A)</f>
        <v>#N/A</v>
      </c>
      <c r="S2869" s="26" t="e">
        <f>IF(INDEX('2021 Certified EVM Plan'!K:K,MATCH(B2869,'2021 Certified EVM Plan'!E:E,0))=1,M2869,#N/A)</f>
        <v>#N/A</v>
      </c>
    </row>
    <row r="2870" spans="1:19" x14ac:dyDescent="0.25">
      <c r="A2870" s="22" t="s">
        <v>2906</v>
      </c>
      <c r="B2870" s="22">
        <v>7712</v>
      </c>
      <c r="C2870" s="22">
        <v>5</v>
      </c>
      <c r="D2870" s="27">
        <v>6.0933166945761996E-7</v>
      </c>
      <c r="E2870" s="22">
        <v>13921101</v>
      </c>
      <c r="F2870" s="22" t="s">
        <v>3379</v>
      </c>
      <c r="G2870" s="22" t="s">
        <v>3380</v>
      </c>
      <c r="H2870" s="22">
        <v>2364.7361848471301</v>
      </c>
      <c r="I2870" s="24">
        <f>'EVM CPZ List'!$D2870*'EVM CPZ List'!$C2870</f>
        <v>3.0466583472880998E-6</v>
      </c>
      <c r="J2870" s="25">
        <f>INDEX('Pivot of Risk Data'!A:A,MATCH('EVM CPZ List'!$B2870,'Pivot of Risk Data'!B:B,0),1)</f>
        <v>2825</v>
      </c>
      <c r="K2870" s="22">
        <f>0.000621371*'EVM CPZ List'!$H2870</f>
        <v>1.4693784879146461</v>
      </c>
      <c r="L2870" s="22">
        <f>L2869+'EVM CPZ List'!$K2870</f>
        <v>25746.608207047444</v>
      </c>
      <c r="M2870" s="22">
        <f>M2869-'EVM CPZ List'!$I2870</f>
        <v>2.298775115945072E-4</v>
      </c>
      <c r="N2870" s="7" t="e">
        <f>INDEX('2021 Certified EVM Plan'!G:G,MATCH(B2870,'2021 Certified EVM Plan'!E:E,0))</f>
        <v>#N/A</v>
      </c>
      <c r="O2870" s="7" t="e">
        <f>INDEX('2021 Certified EVM Plan'!M:M,MATCH(B2870,'2021 Certified EVM Plan'!E:E,0))</f>
        <v>#N/A</v>
      </c>
      <c r="P2870" s="7">
        <f t="shared" si="44"/>
        <v>1</v>
      </c>
      <c r="Q2870" s="26" t="e">
        <f>IF(INDEX('2021 Certified EVM Plan'!H:H,MATCH(B2870,'2021 Certified EVM Plan'!E:E,0))=1,M2870,#N/A)</f>
        <v>#N/A</v>
      </c>
      <c r="R2870" s="26" t="e">
        <f>IF(INDEX('2021 Certified EVM Plan'!J:J,MATCH(B2870,'2021 Certified EVM Plan'!E:E,0))=1,M2870,#N/A)</f>
        <v>#N/A</v>
      </c>
      <c r="S2870" s="26" t="e">
        <f>IF(INDEX('2021 Certified EVM Plan'!K:K,MATCH(B2870,'2021 Certified EVM Plan'!E:E,0))=1,M2870,#N/A)</f>
        <v>#N/A</v>
      </c>
    </row>
    <row r="2871" spans="1:19" x14ac:dyDescent="0.25">
      <c r="A2871" s="22" t="s">
        <v>539</v>
      </c>
      <c r="B2871" s="22">
        <v>7348</v>
      </c>
      <c r="C2871" s="22">
        <v>50</v>
      </c>
      <c r="D2871" s="27">
        <v>6.0714791494251202E-7</v>
      </c>
      <c r="E2871" s="22">
        <v>102812101</v>
      </c>
      <c r="F2871" s="22" t="s">
        <v>825</v>
      </c>
      <c r="G2871" s="22" t="s">
        <v>951</v>
      </c>
      <c r="H2871" s="22">
        <v>6780.2401930912602</v>
      </c>
      <c r="I2871" s="24">
        <f>'EVM CPZ List'!$D2871*'EVM CPZ List'!$C2871</f>
        <v>3.0357395747125602E-5</v>
      </c>
      <c r="J2871" s="25">
        <f>INDEX('Pivot of Risk Data'!A:A,MATCH('EVM CPZ List'!$B2871,'Pivot of Risk Data'!B:B,0),1)</f>
        <v>2826</v>
      </c>
      <c r="K2871" s="22">
        <f>0.000621371*'EVM CPZ List'!$H2871</f>
        <v>4.2130446290213097</v>
      </c>
      <c r="L2871" s="22">
        <f>L2870+'EVM CPZ List'!$K2871</f>
        <v>25750.821251676465</v>
      </c>
      <c r="M2871" s="22">
        <f>M2870-'EVM CPZ List'!$I2871</f>
        <v>1.9952011584738162E-4</v>
      </c>
      <c r="N2871" s="7" t="e">
        <f>INDEX('2021 Certified EVM Plan'!G:G,MATCH(B2871,'2021 Certified EVM Plan'!E:E,0))</f>
        <v>#N/A</v>
      </c>
      <c r="O2871" s="7" t="e">
        <f>INDEX('2021 Certified EVM Plan'!M:M,MATCH(B2871,'2021 Certified EVM Plan'!E:E,0))</f>
        <v>#N/A</v>
      </c>
      <c r="P2871" s="7">
        <f t="shared" si="44"/>
        <v>1</v>
      </c>
      <c r="Q2871" s="26" t="e">
        <f>IF(INDEX('2021 Certified EVM Plan'!H:H,MATCH(B2871,'2021 Certified EVM Plan'!E:E,0))=1,M2871,#N/A)</f>
        <v>#N/A</v>
      </c>
      <c r="R2871" s="26" t="e">
        <f>IF(INDEX('2021 Certified EVM Plan'!J:J,MATCH(B2871,'2021 Certified EVM Plan'!E:E,0))=1,M2871,#N/A)</f>
        <v>#N/A</v>
      </c>
      <c r="S2871" s="26" t="e">
        <f>IF(INDEX('2021 Certified EVM Plan'!K:K,MATCH(B2871,'2021 Certified EVM Plan'!E:E,0))=1,M2871,#N/A)</f>
        <v>#N/A</v>
      </c>
    </row>
    <row r="2872" spans="1:19" x14ac:dyDescent="0.25">
      <c r="A2872" s="22" t="s">
        <v>2906</v>
      </c>
      <c r="B2872" s="22">
        <v>6261</v>
      </c>
      <c r="C2872" s="22">
        <v>1</v>
      </c>
      <c r="D2872" s="27">
        <v>5.6515761993281696E-7</v>
      </c>
      <c r="E2872" s="22">
        <v>22721102</v>
      </c>
      <c r="F2872" s="22" t="s">
        <v>3544</v>
      </c>
      <c r="G2872" s="22" t="s">
        <v>3601</v>
      </c>
      <c r="H2872" s="22">
        <v>184.04247793559199</v>
      </c>
      <c r="I2872" s="24">
        <f>'EVM CPZ List'!$D2872*'EVM CPZ List'!$C2872</f>
        <v>5.6515761993281696E-7</v>
      </c>
      <c r="J2872" s="25">
        <f>INDEX('Pivot of Risk Data'!A:A,MATCH('EVM CPZ List'!$B2872,'Pivot of Risk Data'!B:B,0),1)</f>
        <v>2827</v>
      </c>
      <c r="K2872" s="22">
        <f>0.000621371*'EVM CPZ List'!$H2872</f>
        <v>0.11435865855731674</v>
      </c>
      <c r="L2872" s="22">
        <f>L2871+'EVM CPZ List'!$K2872</f>
        <v>25750.935610335022</v>
      </c>
      <c r="M2872" s="22">
        <f>M2871-'EVM CPZ List'!$I2872</f>
        <v>1.989549582274488E-4</v>
      </c>
      <c r="N2872" s="7" t="e">
        <f>INDEX('2021 Certified EVM Plan'!G:G,MATCH(B2872,'2021 Certified EVM Plan'!E:E,0))</f>
        <v>#N/A</v>
      </c>
      <c r="O2872" s="7" t="e">
        <f>INDEX('2021 Certified EVM Plan'!M:M,MATCH(B2872,'2021 Certified EVM Plan'!E:E,0))</f>
        <v>#N/A</v>
      </c>
      <c r="P2872" s="7">
        <f t="shared" si="44"/>
        <v>1</v>
      </c>
      <c r="Q2872" s="26" t="e">
        <f>IF(INDEX('2021 Certified EVM Plan'!H:H,MATCH(B2872,'2021 Certified EVM Plan'!E:E,0))=1,M2872,#N/A)</f>
        <v>#N/A</v>
      </c>
      <c r="R2872" s="26" t="e">
        <f>IF(INDEX('2021 Certified EVM Plan'!J:J,MATCH(B2872,'2021 Certified EVM Plan'!E:E,0))=1,M2872,#N/A)</f>
        <v>#N/A</v>
      </c>
      <c r="S2872" s="26" t="e">
        <f>IF(INDEX('2021 Certified EVM Plan'!K:K,MATCH(B2872,'2021 Certified EVM Plan'!E:E,0))=1,M2872,#N/A)</f>
        <v>#N/A</v>
      </c>
    </row>
    <row r="2873" spans="1:19" x14ac:dyDescent="0.25">
      <c r="A2873" s="22" t="s">
        <v>1672</v>
      </c>
      <c r="B2873" s="22">
        <v>9903</v>
      </c>
      <c r="C2873" s="22">
        <v>1</v>
      </c>
      <c r="D2873" s="27">
        <v>5.6404814588173903E-7</v>
      </c>
      <c r="E2873" s="22">
        <v>252691104</v>
      </c>
      <c r="F2873" s="22" t="s">
        <v>2117</v>
      </c>
      <c r="G2873" s="22" t="s">
        <v>2170</v>
      </c>
      <c r="H2873" s="22">
        <v>376.28490045886298</v>
      </c>
      <c r="I2873" s="24">
        <f>'EVM CPZ List'!$D2873*'EVM CPZ List'!$C2873</f>
        <v>5.6404814588173903E-7</v>
      </c>
      <c r="J2873" s="25">
        <f>INDEX('Pivot of Risk Data'!A:A,MATCH('EVM CPZ List'!$B2873,'Pivot of Risk Data'!B:B,0),1)</f>
        <v>2828</v>
      </c>
      <c r="K2873" s="22">
        <f>0.000621371*'EVM CPZ List'!$H2873</f>
        <v>0.23381252488302415</v>
      </c>
      <c r="L2873" s="22">
        <f>L2872+'EVM CPZ List'!$K2873</f>
        <v>25751.169422859904</v>
      </c>
      <c r="M2873" s="22">
        <f>M2872-'EVM CPZ List'!$I2873</f>
        <v>1.9839091008156705E-4</v>
      </c>
      <c r="N2873" s="7" t="e">
        <f>INDEX('2021 Certified EVM Plan'!G:G,MATCH(B2873,'2021 Certified EVM Plan'!E:E,0))</f>
        <v>#N/A</v>
      </c>
      <c r="O2873" s="7" t="e">
        <f>INDEX('2021 Certified EVM Plan'!M:M,MATCH(B2873,'2021 Certified EVM Plan'!E:E,0))</f>
        <v>#N/A</v>
      </c>
      <c r="P2873" s="7">
        <f t="shared" si="44"/>
        <v>1</v>
      </c>
      <c r="Q2873" s="26" t="e">
        <f>IF(INDEX('2021 Certified EVM Plan'!H:H,MATCH(B2873,'2021 Certified EVM Plan'!E:E,0))=1,M2873,#N/A)</f>
        <v>#N/A</v>
      </c>
      <c r="R2873" s="26" t="e">
        <f>IF(INDEX('2021 Certified EVM Plan'!J:J,MATCH(B2873,'2021 Certified EVM Plan'!E:E,0))=1,M2873,#N/A)</f>
        <v>#N/A</v>
      </c>
      <c r="S2873" s="26" t="e">
        <f>IF(INDEX('2021 Certified EVM Plan'!K:K,MATCH(B2873,'2021 Certified EVM Plan'!E:E,0))=1,M2873,#N/A)</f>
        <v>#N/A</v>
      </c>
    </row>
    <row r="2874" spans="1:19" x14ac:dyDescent="0.25">
      <c r="A2874" s="22" t="s">
        <v>2195</v>
      </c>
      <c r="B2874" s="22">
        <v>2660</v>
      </c>
      <c r="C2874" s="22">
        <v>8</v>
      </c>
      <c r="D2874" s="27">
        <v>5.6288826634626002E-7</v>
      </c>
      <c r="E2874" s="22">
        <v>182402107</v>
      </c>
      <c r="F2874" s="22" t="s">
        <v>2892</v>
      </c>
      <c r="G2874" s="22" t="s">
        <v>2893</v>
      </c>
      <c r="H2874" s="22">
        <v>6277.7798665483897</v>
      </c>
      <c r="I2874" s="24">
        <f>'EVM CPZ List'!$D2874*'EVM CPZ List'!$C2874</f>
        <v>4.5031061307700801E-6</v>
      </c>
      <c r="J2874" s="25">
        <f>INDEX('Pivot of Risk Data'!A:A,MATCH('EVM CPZ List'!$B2874,'Pivot of Risk Data'!B:B,0),1)</f>
        <v>2829</v>
      </c>
      <c r="K2874" s="22">
        <f>0.000621371*'EVM CPZ List'!$H2874</f>
        <v>3.9008303534570397</v>
      </c>
      <c r="L2874" s="22">
        <f>L2873+'EVM CPZ List'!$K2874</f>
        <v>25755.070253213362</v>
      </c>
      <c r="M2874" s="22">
        <f>M2873-'EVM CPZ List'!$I2874</f>
        <v>1.9388780395079698E-4</v>
      </c>
      <c r="N2874" s="7" t="e">
        <f>INDEX('2021 Certified EVM Plan'!G:G,MATCH(B2874,'2021 Certified EVM Plan'!E:E,0))</f>
        <v>#N/A</v>
      </c>
      <c r="O2874" s="7" t="e">
        <f>INDEX('2021 Certified EVM Plan'!M:M,MATCH(B2874,'2021 Certified EVM Plan'!E:E,0))</f>
        <v>#N/A</v>
      </c>
      <c r="P2874" s="7">
        <f t="shared" si="44"/>
        <v>1</v>
      </c>
      <c r="Q2874" s="26" t="e">
        <f>IF(INDEX('2021 Certified EVM Plan'!H:H,MATCH(B2874,'2021 Certified EVM Plan'!E:E,0))=1,M2874,#N/A)</f>
        <v>#N/A</v>
      </c>
      <c r="R2874" s="26" t="e">
        <f>IF(INDEX('2021 Certified EVM Plan'!J:J,MATCH(B2874,'2021 Certified EVM Plan'!E:E,0))=1,M2874,#N/A)</f>
        <v>#N/A</v>
      </c>
      <c r="S2874" s="26" t="e">
        <f>IF(INDEX('2021 Certified EVM Plan'!K:K,MATCH(B2874,'2021 Certified EVM Plan'!E:E,0))=1,M2874,#N/A)</f>
        <v>#N/A</v>
      </c>
    </row>
    <row r="2875" spans="1:19" x14ac:dyDescent="0.25">
      <c r="A2875" s="22" t="s">
        <v>2906</v>
      </c>
      <c r="B2875" s="22">
        <v>1096</v>
      </c>
      <c r="C2875" s="22">
        <v>2</v>
      </c>
      <c r="D2875" s="27">
        <v>5.62627735885339E-7</v>
      </c>
      <c r="E2875" s="22">
        <v>22721101</v>
      </c>
      <c r="F2875" s="22" t="s">
        <v>3528</v>
      </c>
      <c r="G2875" s="22" t="s">
        <v>3593</v>
      </c>
      <c r="H2875" s="22">
        <v>175.95559282283401</v>
      </c>
      <c r="I2875" s="24">
        <f>'EVM CPZ List'!$D2875*'EVM CPZ List'!$C2875</f>
        <v>1.125255471770678E-6</v>
      </c>
      <c r="J2875" s="25">
        <f>INDEX('Pivot of Risk Data'!A:A,MATCH('EVM CPZ List'!$B2875,'Pivot of Risk Data'!B:B,0),1)</f>
        <v>2830</v>
      </c>
      <c r="K2875" s="22">
        <f>0.000621371*'EVM CPZ List'!$H2875</f>
        <v>0.10933370266791718</v>
      </c>
      <c r="L2875" s="22">
        <f>L2874+'EVM CPZ List'!$K2875</f>
        <v>25755.179586916031</v>
      </c>
      <c r="M2875" s="22">
        <f>M2874-'EVM CPZ List'!$I2875</f>
        <v>1.927625484790263E-4</v>
      </c>
      <c r="N2875" s="7" t="e">
        <f>INDEX('2021 Certified EVM Plan'!G:G,MATCH(B2875,'2021 Certified EVM Plan'!E:E,0))</f>
        <v>#N/A</v>
      </c>
      <c r="O2875" s="7" t="e">
        <f>INDEX('2021 Certified EVM Plan'!M:M,MATCH(B2875,'2021 Certified EVM Plan'!E:E,0))</f>
        <v>#N/A</v>
      </c>
      <c r="P2875" s="7">
        <f t="shared" si="44"/>
        <v>1</v>
      </c>
      <c r="Q2875" s="26" t="e">
        <f>IF(INDEX('2021 Certified EVM Plan'!H:H,MATCH(B2875,'2021 Certified EVM Plan'!E:E,0))=1,M2875,#N/A)</f>
        <v>#N/A</v>
      </c>
      <c r="R2875" s="26" t="e">
        <f>IF(INDEX('2021 Certified EVM Plan'!J:J,MATCH(B2875,'2021 Certified EVM Plan'!E:E,0))=1,M2875,#N/A)</f>
        <v>#N/A</v>
      </c>
      <c r="S2875" s="26" t="e">
        <f>IF(INDEX('2021 Certified EVM Plan'!K:K,MATCH(B2875,'2021 Certified EVM Plan'!E:E,0))=1,M2875,#N/A)</f>
        <v>#N/A</v>
      </c>
    </row>
    <row r="2876" spans="1:19" x14ac:dyDescent="0.25">
      <c r="A2876" s="22" t="s">
        <v>539</v>
      </c>
      <c r="B2876" s="22">
        <v>6179</v>
      </c>
      <c r="C2876" s="22">
        <v>10</v>
      </c>
      <c r="D2876" s="27">
        <v>5.5274864128606501E-7</v>
      </c>
      <c r="E2876" s="22">
        <v>102361101</v>
      </c>
      <c r="F2876" s="22" t="s">
        <v>853</v>
      </c>
      <c r="G2876" s="22" t="s">
        <v>924</v>
      </c>
      <c r="H2876" s="22">
        <v>1145.8185861934501</v>
      </c>
      <c r="I2876" s="24">
        <f>'EVM CPZ List'!$D2876*'EVM CPZ List'!$C2876</f>
        <v>5.5274864128606501E-6</v>
      </c>
      <c r="J2876" s="25">
        <f>INDEX('Pivot of Risk Data'!A:A,MATCH('EVM CPZ List'!$B2876,'Pivot of Risk Data'!B:B,0),1)</f>
        <v>2831</v>
      </c>
      <c r="K2876" s="22">
        <f>0.000621371*'EVM CPZ List'!$H2876</f>
        <v>0.71197844072161032</v>
      </c>
      <c r="L2876" s="22">
        <f>L2875+'EVM CPZ List'!$K2876</f>
        <v>25755.891565356753</v>
      </c>
      <c r="M2876" s="22">
        <f>M2875-'EVM CPZ List'!$I2876</f>
        <v>1.8723506206616563E-4</v>
      </c>
      <c r="N2876" s="7" t="e">
        <f>INDEX('2021 Certified EVM Plan'!G:G,MATCH(B2876,'2021 Certified EVM Plan'!E:E,0))</f>
        <v>#N/A</v>
      </c>
      <c r="O2876" s="7" t="e">
        <f>INDEX('2021 Certified EVM Plan'!M:M,MATCH(B2876,'2021 Certified EVM Plan'!E:E,0))</f>
        <v>#N/A</v>
      </c>
      <c r="P2876" s="7">
        <f t="shared" si="44"/>
        <v>1</v>
      </c>
      <c r="Q2876" s="26" t="e">
        <f>IF(INDEX('2021 Certified EVM Plan'!H:H,MATCH(B2876,'2021 Certified EVM Plan'!E:E,0))=1,M2876,#N/A)</f>
        <v>#N/A</v>
      </c>
      <c r="R2876" s="26" t="e">
        <f>IF(INDEX('2021 Certified EVM Plan'!J:J,MATCH(B2876,'2021 Certified EVM Plan'!E:E,0))=1,M2876,#N/A)</f>
        <v>#N/A</v>
      </c>
      <c r="S2876" s="26" t="e">
        <f>IF(INDEX('2021 Certified EVM Plan'!K:K,MATCH(B2876,'2021 Certified EVM Plan'!E:E,0))=1,M2876,#N/A)</f>
        <v>#N/A</v>
      </c>
    </row>
    <row r="2877" spans="1:19" x14ac:dyDescent="0.25">
      <c r="A2877" s="22" t="s">
        <v>2195</v>
      </c>
      <c r="B2877" s="22">
        <v>2576</v>
      </c>
      <c r="C2877" s="22">
        <v>1</v>
      </c>
      <c r="D2877" s="27">
        <v>5.0593668948097199E-7</v>
      </c>
      <c r="E2877" s="22">
        <v>182222102</v>
      </c>
      <c r="F2877" s="22" t="s">
        <v>2874</v>
      </c>
      <c r="G2877" s="22" t="s">
        <v>2875</v>
      </c>
      <c r="H2877" s="22">
        <v>1038.0388028426401</v>
      </c>
      <c r="I2877" s="24">
        <f>'EVM CPZ List'!$D2877*'EVM CPZ List'!$C2877</f>
        <v>5.0593668948097199E-7</v>
      </c>
      <c r="J2877" s="25">
        <f>INDEX('Pivot of Risk Data'!A:A,MATCH('EVM CPZ List'!$B2877,'Pivot of Risk Data'!B:B,0),1)</f>
        <v>2832</v>
      </c>
      <c r="K2877" s="22">
        <f>0.000621371*'EVM CPZ List'!$H2877</f>
        <v>0.64500720896113406</v>
      </c>
      <c r="L2877" s="22">
        <f>L2876+'EVM CPZ List'!$K2877</f>
        <v>25756.536572565714</v>
      </c>
      <c r="M2877" s="22">
        <f>M2876-'EVM CPZ List'!$I2877</f>
        <v>1.8672912537668465E-4</v>
      </c>
      <c r="N2877" s="7" t="e">
        <f>INDEX('2021 Certified EVM Plan'!G:G,MATCH(B2877,'2021 Certified EVM Plan'!E:E,0))</f>
        <v>#N/A</v>
      </c>
      <c r="O2877" s="7" t="e">
        <f>INDEX('2021 Certified EVM Plan'!M:M,MATCH(B2877,'2021 Certified EVM Plan'!E:E,0))</f>
        <v>#N/A</v>
      </c>
      <c r="P2877" s="7">
        <f t="shared" si="44"/>
        <v>1</v>
      </c>
      <c r="Q2877" s="26" t="e">
        <f>IF(INDEX('2021 Certified EVM Plan'!H:H,MATCH(B2877,'2021 Certified EVM Plan'!E:E,0))=1,M2877,#N/A)</f>
        <v>#N/A</v>
      </c>
      <c r="R2877" s="26" t="e">
        <f>IF(INDEX('2021 Certified EVM Plan'!J:J,MATCH(B2877,'2021 Certified EVM Plan'!E:E,0))=1,M2877,#N/A)</f>
        <v>#N/A</v>
      </c>
      <c r="S2877" s="26" t="e">
        <f>IF(INDEX('2021 Certified EVM Plan'!K:K,MATCH(B2877,'2021 Certified EVM Plan'!E:E,0))=1,M2877,#N/A)</f>
        <v>#N/A</v>
      </c>
    </row>
    <row r="2878" spans="1:19" x14ac:dyDescent="0.25">
      <c r="A2878" s="22" t="s">
        <v>8</v>
      </c>
      <c r="B2878" s="22">
        <v>8203</v>
      </c>
      <c r="C2878" s="22">
        <v>6</v>
      </c>
      <c r="D2878" s="27">
        <v>4.5366933856935802E-7</v>
      </c>
      <c r="E2878" s="22">
        <v>152591101</v>
      </c>
      <c r="F2878" s="22" t="s">
        <v>507</v>
      </c>
      <c r="G2878" s="22" t="s">
        <v>534</v>
      </c>
      <c r="H2878" s="22">
        <v>1026.4157867562999</v>
      </c>
      <c r="I2878" s="24">
        <f>'EVM CPZ List'!$D2878*'EVM CPZ List'!$C2878</f>
        <v>2.7220160314161479E-6</v>
      </c>
      <c r="J2878" s="25">
        <f>INDEX('Pivot of Risk Data'!A:A,MATCH('EVM CPZ List'!$B2878,'Pivot of Risk Data'!B:B,0),1)</f>
        <v>2833</v>
      </c>
      <c r="K2878" s="22">
        <f>0.000621371*'EVM CPZ List'!$H2878</f>
        <v>0.63778500383254888</v>
      </c>
      <c r="L2878" s="22">
        <f>L2877+'EVM CPZ List'!$K2878</f>
        <v>25757.174357569547</v>
      </c>
      <c r="M2878" s="22">
        <f>M2877-'EVM CPZ List'!$I2878</f>
        <v>1.8400710934526852E-4</v>
      </c>
      <c r="N2878" s="7" t="e">
        <f>INDEX('2021 Certified EVM Plan'!G:G,MATCH(B2878,'2021 Certified EVM Plan'!E:E,0))</f>
        <v>#N/A</v>
      </c>
      <c r="O2878" s="7" t="e">
        <f>INDEX('2021 Certified EVM Plan'!M:M,MATCH(B2878,'2021 Certified EVM Plan'!E:E,0))</f>
        <v>#N/A</v>
      </c>
      <c r="P2878" s="7">
        <f t="shared" si="44"/>
        <v>1</v>
      </c>
      <c r="Q2878" s="26" t="e">
        <f>IF(INDEX('2021 Certified EVM Plan'!H:H,MATCH(B2878,'2021 Certified EVM Plan'!E:E,0))=1,M2878,#N/A)</f>
        <v>#N/A</v>
      </c>
      <c r="R2878" s="26" t="e">
        <f>IF(INDEX('2021 Certified EVM Plan'!J:J,MATCH(B2878,'2021 Certified EVM Plan'!E:E,0))=1,M2878,#N/A)</f>
        <v>#N/A</v>
      </c>
      <c r="S2878" s="26" t="e">
        <f>IF(INDEX('2021 Certified EVM Plan'!K:K,MATCH(B2878,'2021 Certified EVM Plan'!E:E,0))=1,M2878,#N/A)</f>
        <v>#N/A</v>
      </c>
    </row>
    <row r="2879" spans="1:19" x14ac:dyDescent="0.25">
      <c r="A2879" s="22" t="s">
        <v>8</v>
      </c>
      <c r="B2879" s="22">
        <v>7328</v>
      </c>
      <c r="C2879" s="22">
        <v>35</v>
      </c>
      <c r="D2879" s="27">
        <v>4.5126406509622602E-7</v>
      </c>
      <c r="E2879" s="22">
        <v>152591101</v>
      </c>
      <c r="F2879" s="22" t="s">
        <v>507</v>
      </c>
      <c r="G2879" s="22" t="s">
        <v>517</v>
      </c>
      <c r="H2879" s="22">
        <v>4368.17535213261</v>
      </c>
      <c r="I2879" s="24">
        <f>'EVM CPZ List'!$D2879*'EVM CPZ List'!$C2879</f>
        <v>1.5794242278367912E-5</v>
      </c>
      <c r="J2879" s="25">
        <f>INDEX('Pivot of Risk Data'!A:A,MATCH('EVM CPZ List'!$B2879,'Pivot of Risk Data'!B:B,0),1)</f>
        <v>2834</v>
      </c>
      <c r="K2879" s="22">
        <f>0.000621371*'EVM CPZ List'!$H2879</f>
        <v>2.7142574867299922</v>
      </c>
      <c r="L2879" s="22">
        <f>L2878+'EVM CPZ List'!$K2879</f>
        <v>25759.888615056276</v>
      </c>
      <c r="M2879" s="22">
        <f>M2878-'EVM CPZ List'!$I2879</f>
        <v>1.6821286706690061E-4</v>
      </c>
      <c r="N2879" s="7" t="e">
        <f>INDEX('2021 Certified EVM Plan'!G:G,MATCH(B2879,'2021 Certified EVM Plan'!E:E,0))</f>
        <v>#N/A</v>
      </c>
      <c r="O2879" s="7" t="e">
        <f>INDEX('2021 Certified EVM Plan'!M:M,MATCH(B2879,'2021 Certified EVM Plan'!E:E,0))</f>
        <v>#N/A</v>
      </c>
      <c r="P2879" s="7">
        <f t="shared" si="44"/>
        <v>1</v>
      </c>
      <c r="Q2879" s="26" t="e">
        <f>IF(INDEX('2021 Certified EVM Plan'!H:H,MATCH(B2879,'2021 Certified EVM Plan'!E:E,0))=1,M2879,#N/A)</f>
        <v>#N/A</v>
      </c>
      <c r="R2879" s="26" t="e">
        <f>IF(INDEX('2021 Certified EVM Plan'!J:J,MATCH(B2879,'2021 Certified EVM Plan'!E:E,0))=1,M2879,#N/A)</f>
        <v>#N/A</v>
      </c>
      <c r="S2879" s="26" t="e">
        <f>IF(INDEX('2021 Certified EVM Plan'!K:K,MATCH(B2879,'2021 Certified EVM Plan'!E:E,0))=1,M2879,#N/A)</f>
        <v>#N/A</v>
      </c>
    </row>
    <row r="2880" spans="1:19" x14ac:dyDescent="0.25">
      <c r="A2880" s="22" t="s">
        <v>2906</v>
      </c>
      <c r="B2880" s="22">
        <v>5702</v>
      </c>
      <c r="C2880" s="22">
        <v>1</v>
      </c>
      <c r="D2880" s="27">
        <v>4.4509694314303402E-7</v>
      </c>
      <c r="E2880" s="22">
        <v>22721101</v>
      </c>
      <c r="F2880" s="22" t="s">
        <v>3528</v>
      </c>
      <c r="G2880" s="22" t="s">
        <v>3583</v>
      </c>
      <c r="H2880" s="22">
        <v>448.96925511968101</v>
      </c>
      <c r="I2880" s="24">
        <f>'EVM CPZ List'!$D2880*'EVM CPZ List'!$C2880</f>
        <v>4.4509694314303402E-7</v>
      </c>
      <c r="J2880" s="25">
        <f>INDEX('Pivot of Risk Data'!A:A,MATCH('EVM CPZ List'!$B2880,'Pivot of Risk Data'!B:B,0),1)</f>
        <v>2835</v>
      </c>
      <c r="K2880" s="22">
        <f>0.000621371*'EVM CPZ List'!$H2880</f>
        <v>0.27897647502297129</v>
      </c>
      <c r="L2880" s="22">
        <f>L2879+'EVM CPZ List'!$K2880</f>
        <v>25760.167591531299</v>
      </c>
      <c r="M2880" s="22">
        <f>M2879-'EVM CPZ List'!$I2880</f>
        <v>1.6776777012375758E-4</v>
      </c>
      <c r="N2880" s="7" t="e">
        <f>INDEX('2021 Certified EVM Plan'!G:G,MATCH(B2880,'2021 Certified EVM Plan'!E:E,0))</f>
        <v>#N/A</v>
      </c>
      <c r="O2880" s="7" t="e">
        <f>INDEX('2021 Certified EVM Plan'!M:M,MATCH(B2880,'2021 Certified EVM Plan'!E:E,0))</f>
        <v>#N/A</v>
      </c>
      <c r="P2880" s="7">
        <f t="shared" si="44"/>
        <v>1</v>
      </c>
      <c r="Q2880" s="26" t="e">
        <f>IF(INDEX('2021 Certified EVM Plan'!H:H,MATCH(B2880,'2021 Certified EVM Plan'!E:E,0))=1,M2880,#N/A)</f>
        <v>#N/A</v>
      </c>
      <c r="R2880" s="26" t="e">
        <f>IF(INDEX('2021 Certified EVM Plan'!J:J,MATCH(B2880,'2021 Certified EVM Plan'!E:E,0))=1,M2880,#N/A)</f>
        <v>#N/A</v>
      </c>
      <c r="S2880" s="26" t="e">
        <f>IF(INDEX('2021 Certified EVM Plan'!K:K,MATCH(B2880,'2021 Certified EVM Plan'!E:E,0))=1,M2880,#N/A)</f>
        <v>#N/A</v>
      </c>
    </row>
    <row r="2881" spans="1:19" x14ac:dyDescent="0.25">
      <c r="A2881" s="22" t="s">
        <v>8</v>
      </c>
      <c r="B2881" s="22">
        <v>9118</v>
      </c>
      <c r="C2881" s="22">
        <v>9</v>
      </c>
      <c r="D2881" s="27">
        <v>4.42809487447849E-7</v>
      </c>
      <c r="E2881" s="22">
        <v>152591101</v>
      </c>
      <c r="F2881" s="22" t="s">
        <v>507</v>
      </c>
      <c r="G2881" s="22" t="s">
        <v>508</v>
      </c>
      <c r="H2881" s="22">
        <v>903.78249051869898</v>
      </c>
      <c r="I2881" s="24">
        <f>'EVM CPZ List'!$D2881*'EVM CPZ List'!$C2881</f>
        <v>3.9852853870306408E-6</v>
      </c>
      <c r="J2881" s="25">
        <f>INDEX('Pivot of Risk Data'!A:A,MATCH('EVM CPZ List'!$B2881,'Pivot of Risk Data'!B:B,0),1)</f>
        <v>2836</v>
      </c>
      <c r="K2881" s="22">
        <f>0.000621371*'EVM CPZ List'!$H2881</f>
        <v>0.56158422991609447</v>
      </c>
      <c r="L2881" s="22">
        <f>L2880+'EVM CPZ List'!$K2881</f>
        <v>25760.729175761215</v>
      </c>
      <c r="M2881" s="22">
        <f>M2880-'EVM CPZ List'!$I2881</f>
        <v>1.6378248473672695E-4</v>
      </c>
      <c r="N2881" s="7" t="e">
        <f>INDEX('2021 Certified EVM Plan'!G:G,MATCH(B2881,'2021 Certified EVM Plan'!E:E,0))</f>
        <v>#N/A</v>
      </c>
      <c r="O2881" s="7" t="e">
        <f>INDEX('2021 Certified EVM Plan'!M:M,MATCH(B2881,'2021 Certified EVM Plan'!E:E,0))</f>
        <v>#N/A</v>
      </c>
      <c r="P2881" s="7">
        <f t="shared" si="44"/>
        <v>1</v>
      </c>
      <c r="Q2881" s="26" t="e">
        <f>IF(INDEX('2021 Certified EVM Plan'!H:H,MATCH(B2881,'2021 Certified EVM Plan'!E:E,0))=1,M2881,#N/A)</f>
        <v>#N/A</v>
      </c>
      <c r="R2881" s="26" t="e">
        <f>IF(INDEX('2021 Certified EVM Plan'!J:J,MATCH(B2881,'2021 Certified EVM Plan'!E:E,0))=1,M2881,#N/A)</f>
        <v>#N/A</v>
      </c>
      <c r="S2881" s="26" t="e">
        <f>IF(INDEX('2021 Certified EVM Plan'!K:K,MATCH(B2881,'2021 Certified EVM Plan'!E:E,0))=1,M2881,#N/A)</f>
        <v>#N/A</v>
      </c>
    </row>
    <row r="2882" spans="1:19" x14ac:dyDescent="0.25">
      <c r="A2882" s="22" t="s">
        <v>2906</v>
      </c>
      <c r="B2882" s="22">
        <v>1275</v>
      </c>
      <c r="C2882" s="22">
        <v>2</v>
      </c>
      <c r="D2882" s="27">
        <v>4.3003870437115699E-7</v>
      </c>
      <c r="E2882" s="22">
        <v>13030402</v>
      </c>
      <c r="F2882" s="22" t="s">
        <v>3585</v>
      </c>
      <c r="G2882" s="22" t="s">
        <v>3586</v>
      </c>
      <c r="H2882" s="22">
        <v>149.81708065820601</v>
      </c>
      <c r="I2882" s="24">
        <f>'EVM CPZ List'!$D2882*'EVM CPZ List'!$C2882</f>
        <v>8.6007740874231398E-7</v>
      </c>
      <c r="J2882" s="25">
        <f>INDEX('Pivot of Risk Data'!A:A,MATCH('EVM CPZ List'!$B2882,'Pivot of Risk Data'!B:B,0),1)</f>
        <v>2837</v>
      </c>
      <c r="K2882" s="22">
        <f>0.000621371*'EVM CPZ List'!$H2882</f>
        <v>9.3091989225670121E-2</v>
      </c>
      <c r="L2882" s="22">
        <f>L2881+'EVM CPZ List'!$K2882</f>
        <v>25760.822267750442</v>
      </c>
      <c r="M2882" s="22">
        <f>M2881-'EVM CPZ List'!$I2882</f>
        <v>1.6292240732798465E-4</v>
      </c>
      <c r="N2882" s="7" t="e">
        <f>INDEX('2021 Certified EVM Plan'!G:G,MATCH(B2882,'2021 Certified EVM Plan'!E:E,0))</f>
        <v>#N/A</v>
      </c>
      <c r="O2882" s="7" t="e">
        <f>INDEX('2021 Certified EVM Plan'!M:M,MATCH(B2882,'2021 Certified EVM Plan'!E:E,0))</f>
        <v>#N/A</v>
      </c>
      <c r="P2882" s="7">
        <f t="shared" ref="P2882:P2945" si="45">COUNTIF(B:B,B2882)</f>
        <v>1</v>
      </c>
      <c r="Q2882" s="26" t="e">
        <f>IF(INDEX('2021 Certified EVM Plan'!H:H,MATCH(B2882,'2021 Certified EVM Plan'!E:E,0))=1,M2882,#N/A)</f>
        <v>#N/A</v>
      </c>
      <c r="R2882" s="26" t="e">
        <f>IF(INDEX('2021 Certified EVM Plan'!J:J,MATCH(B2882,'2021 Certified EVM Plan'!E:E,0))=1,M2882,#N/A)</f>
        <v>#N/A</v>
      </c>
      <c r="S2882" s="26" t="e">
        <f>IF(INDEX('2021 Certified EVM Plan'!K:K,MATCH(B2882,'2021 Certified EVM Plan'!E:E,0))=1,M2882,#N/A)</f>
        <v>#N/A</v>
      </c>
    </row>
    <row r="2883" spans="1:19" x14ac:dyDescent="0.25">
      <c r="A2883" s="22" t="s">
        <v>1672</v>
      </c>
      <c r="B2883" s="22">
        <v>5721</v>
      </c>
      <c r="C2883" s="22">
        <v>91</v>
      </c>
      <c r="D2883" s="27">
        <v>4.1162397685219799E-7</v>
      </c>
      <c r="E2883" s="22">
        <v>163692101</v>
      </c>
      <c r="F2883" s="22" t="s">
        <v>2150</v>
      </c>
      <c r="G2883" s="22" t="s">
        <v>2181</v>
      </c>
      <c r="H2883" s="22">
        <v>10582.3145321839</v>
      </c>
      <c r="I2883" s="24">
        <f>'EVM CPZ List'!$D2883*'EVM CPZ List'!$C2883</f>
        <v>3.7457781893550018E-5</v>
      </c>
      <c r="J2883" s="25">
        <f>INDEX('Pivot of Risk Data'!A:A,MATCH('EVM CPZ List'!$B2883,'Pivot of Risk Data'!B:B,0),1)</f>
        <v>2838</v>
      </c>
      <c r="K2883" s="22">
        <f>0.000621371*'EVM CPZ List'!$H2883</f>
        <v>6.5755433631776423</v>
      </c>
      <c r="L2883" s="22">
        <f>L2882+'EVM CPZ List'!$K2883</f>
        <v>25767.39781111362</v>
      </c>
      <c r="M2883" s="22">
        <f>M2882-'EVM CPZ List'!$I2883</f>
        <v>1.2546462543443465E-4</v>
      </c>
      <c r="N2883" s="7" t="e">
        <f>INDEX('2021 Certified EVM Plan'!G:G,MATCH(B2883,'2021 Certified EVM Plan'!E:E,0))</f>
        <v>#N/A</v>
      </c>
      <c r="O2883" s="7" t="e">
        <f>INDEX('2021 Certified EVM Plan'!M:M,MATCH(B2883,'2021 Certified EVM Plan'!E:E,0))</f>
        <v>#N/A</v>
      </c>
      <c r="P2883" s="7">
        <f t="shared" si="45"/>
        <v>1</v>
      </c>
      <c r="Q2883" s="26" t="e">
        <f>IF(INDEX('2021 Certified EVM Plan'!H:H,MATCH(B2883,'2021 Certified EVM Plan'!E:E,0))=1,M2883,#N/A)</f>
        <v>#N/A</v>
      </c>
      <c r="R2883" s="26" t="e">
        <f>IF(INDEX('2021 Certified EVM Plan'!J:J,MATCH(B2883,'2021 Certified EVM Plan'!E:E,0))=1,M2883,#N/A)</f>
        <v>#N/A</v>
      </c>
      <c r="S2883" s="26" t="e">
        <f>IF(INDEX('2021 Certified EVM Plan'!K:K,MATCH(B2883,'2021 Certified EVM Plan'!E:E,0))=1,M2883,#N/A)</f>
        <v>#N/A</v>
      </c>
    </row>
    <row r="2884" spans="1:19" x14ac:dyDescent="0.25">
      <c r="A2884" s="22" t="s">
        <v>8</v>
      </c>
      <c r="B2884" s="22">
        <v>5537</v>
      </c>
      <c r="C2884" s="22">
        <v>2</v>
      </c>
      <c r="D2884" s="27">
        <v>4.1108998566431498E-7</v>
      </c>
      <c r="E2884" s="22">
        <v>152591101</v>
      </c>
      <c r="F2884" s="22" t="s">
        <v>507</v>
      </c>
      <c r="G2884" s="22" t="s">
        <v>535</v>
      </c>
      <c r="H2884" s="22">
        <v>42.055258725069201</v>
      </c>
      <c r="I2884" s="24">
        <f>'EVM CPZ List'!$D2884*'EVM CPZ List'!$C2884</f>
        <v>8.2217997132862996E-7</v>
      </c>
      <c r="J2884" s="25">
        <f>INDEX('Pivot of Risk Data'!A:A,MATCH('EVM CPZ List'!$B2884,'Pivot of Risk Data'!B:B,0),1)</f>
        <v>2839</v>
      </c>
      <c r="K2884" s="22">
        <f>0.000621371*'EVM CPZ List'!$H2884</f>
        <v>2.6131918169254975E-2</v>
      </c>
      <c r="L2884" s="22">
        <f>L2883+'EVM CPZ List'!$K2884</f>
        <v>25767.42394303179</v>
      </c>
      <c r="M2884" s="22">
        <f>M2883-'EVM CPZ List'!$I2884</f>
        <v>1.2464244546310602E-4</v>
      </c>
      <c r="N2884" s="7" t="e">
        <f>INDEX('2021 Certified EVM Plan'!G:G,MATCH(B2884,'2021 Certified EVM Plan'!E:E,0))</f>
        <v>#N/A</v>
      </c>
      <c r="O2884" s="7" t="e">
        <f>INDEX('2021 Certified EVM Plan'!M:M,MATCH(B2884,'2021 Certified EVM Plan'!E:E,0))</f>
        <v>#N/A</v>
      </c>
      <c r="P2884" s="7">
        <f t="shared" si="45"/>
        <v>1</v>
      </c>
      <c r="Q2884" s="26" t="e">
        <f>IF(INDEX('2021 Certified EVM Plan'!H:H,MATCH(B2884,'2021 Certified EVM Plan'!E:E,0))=1,M2884,#N/A)</f>
        <v>#N/A</v>
      </c>
      <c r="R2884" s="26" t="e">
        <f>IF(INDEX('2021 Certified EVM Plan'!J:J,MATCH(B2884,'2021 Certified EVM Plan'!E:E,0))=1,M2884,#N/A)</f>
        <v>#N/A</v>
      </c>
      <c r="S2884" s="26" t="e">
        <f>IF(INDEX('2021 Certified EVM Plan'!K:K,MATCH(B2884,'2021 Certified EVM Plan'!E:E,0))=1,M2884,#N/A)</f>
        <v>#N/A</v>
      </c>
    </row>
    <row r="2885" spans="1:19" x14ac:dyDescent="0.25">
      <c r="A2885" s="22" t="s">
        <v>8</v>
      </c>
      <c r="B2885" s="22">
        <v>6917</v>
      </c>
      <c r="C2885" s="22">
        <v>8</v>
      </c>
      <c r="D2885" s="27">
        <v>3.8942519016397301E-7</v>
      </c>
      <c r="E2885" s="22">
        <v>152591101</v>
      </c>
      <c r="F2885" s="22" t="s">
        <v>507</v>
      </c>
      <c r="G2885" s="22" t="s">
        <v>533</v>
      </c>
      <c r="H2885" s="22">
        <v>2091.8057243037101</v>
      </c>
      <c r="I2885" s="24">
        <f>'EVM CPZ List'!$D2885*'EVM CPZ List'!$C2885</f>
        <v>3.1154015213117841E-6</v>
      </c>
      <c r="J2885" s="25">
        <f>INDEX('Pivot of Risk Data'!A:A,MATCH('EVM CPZ List'!$B2885,'Pivot of Risk Data'!B:B,0),1)</f>
        <v>2840</v>
      </c>
      <c r="K2885" s="22">
        <f>0.000621371*'EVM CPZ List'!$H2885</f>
        <v>1.2997874147163206</v>
      </c>
      <c r="L2885" s="22">
        <f>L2884+'EVM CPZ List'!$K2885</f>
        <v>25768.723730446505</v>
      </c>
      <c r="M2885" s="22">
        <f>M2884-'EVM CPZ List'!$I2885</f>
        <v>1.2152704394179423E-4</v>
      </c>
      <c r="N2885" s="7" t="e">
        <f>INDEX('2021 Certified EVM Plan'!G:G,MATCH(B2885,'2021 Certified EVM Plan'!E:E,0))</f>
        <v>#N/A</v>
      </c>
      <c r="O2885" s="7" t="e">
        <f>INDEX('2021 Certified EVM Plan'!M:M,MATCH(B2885,'2021 Certified EVM Plan'!E:E,0))</f>
        <v>#N/A</v>
      </c>
      <c r="P2885" s="7">
        <f t="shared" si="45"/>
        <v>1</v>
      </c>
      <c r="Q2885" s="26" t="e">
        <f>IF(INDEX('2021 Certified EVM Plan'!H:H,MATCH(B2885,'2021 Certified EVM Plan'!E:E,0))=1,M2885,#N/A)</f>
        <v>#N/A</v>
      </c>
      <c r="R2885" s="26" t="e">
        <f>IF(INDEX('2021 Certified EVM Plan'!J:J,MATCH(B2885,'2021 Certified EVM Plan'!E:E,0))=1,M2885,#N/A)</f>
        <v>#N/A</v>
      </c>
      <c r="S2885" s="26" t="e">
        <f>IF(INDEX('2021 Certified EVM Plan'!K:K,MATCH(B2885,'2021 Certified EVM Plan'!E:E,0))=1,M2885,#N/A)</f>
        <v>#N/A</v>
      </c>
    </row>
    <row r="2886" spans="1:19" x14ac:dyDescent="0.25">
      <c r="A2886" s="22" t="s">
        <v>1672</v>
      </c>
      <c r="B2886" s="22">
        <v>7826</v>
      </c>
      <c r="C2886" s="22">
        <v>13</v>
      </c>
      <c r="D2886" s="27">
        <v>3.68571128129582E-7</v>
      </c>
      <c r="E2886" s="22">
        <v>163692101</v>
      </c>
      <c r="F2886" s="22" t="s">
        <v>2150</v>
      </c>
      <c r="G2886" s="22" t="s">
        <v>2187</v>
      </c>
      <c r="H2886" s="22">
        <v>1222.9143105721801</v>
      </c>
      <c r="I2886" s="24">
        <f>'EVM CPZ List'!$D2886*'EVM CPZ List'!$C2886</f>
        <v>4.7914246656845657E-6</v>
      </c>
      <c r="J2886" s="25">
        <f>INDEX('Pivot of Risk Data'!A:A,MATCH('EVM CPZ List'!$B2886,'Pivot of Risk Data'!B:B,0),1)</f>
        <v>2841</v>
      </c>
      <c r="K2886" s="22">
        <f>0.000621371*'EVM CPZ List'!$H2886</f>
        <v>0.75988348807454609</v>
      </c>
      <c r="L2886" s="22">
        <f>L2885+'EVM CPZ List'!$K2886</f>
        <v>25769.483613934579</v>
      </c>
      <c r="M2886" s="22">
        <f>M2885-'EVM CPZ List'!$I2886</f>
        <v>1.1673561927610967E-4</v>
      </c>
      <c r="N2886" s="7" t="e">
        <f>INDEX('2021 Certified EVM Plan'!G:G,MATCH(B2886,'2021 Certified EVM Plan'!E:E,0))</f>
        <v>#N/A</v>
      </c>
      <c r="O2886" s="7" t="e">
        <f>INDEX('2021 Certified EVM Plan'!M:M,MATCH(B2886,'2021 Certified EVM Plan'!E:E,0))</f>
        <v>#N/A</v>
      </c>
      <c r="P2886" s="7">
        <f t="shared" si="45"/>
        <v>1</v>
      </c>
      <c r="Q2886" s="26" t="e">
        <f>IF(INDEX('2021 Certified EVM Plan'!H:H,MATCH(B2886,'2021 Certified EVM Plan'!E:E,0))=1,M2886,#N/A)</f>
        <v>#N/A</v>
      </c>
      <c r="R2886" s="26" t="e">
        <f>IF(INDEX('2021 Certified EVM Plan'!J:J,MATCH(B2886,'2021 Certified EVM Plan'!E:E,0))=1,M2886,#N/A)</f>
        <v>#N/A</v>
      </c>
      <c r="S2886" s="26" t="e">
        <f>IF(INDEX('2021 Certified EVM Plan'!K:K,MATCH(B2886,'2021 Certified EVM Plan'!E:E,0))=1,M2886,#N/A)</f>
        <v>#N/A</v>
      </c>
    </row>
    <row r="2887" spans="1:19" x14ac:dyDescent="0.25">
      <c r="A2887" s="22" t="s">
        <v>8</v>
      </c>
      <c r="B2887" s="22">
        <v>5387</v>
      </c>
      <c r="C2887" s="22">
        <v>185</v>
      </c>
      <c r="D2887" s="27">
        <v>3.5676387687222302E-7</v>
      </c>
      <c r="E2887" s="22">
        <v>152291101</v>
      </c>
      <c r="F2887" s="22" t="s">
        <v>525</v>
      </c>
      <c r="G2887" s="22" t="s">
        <v>526</v>
      </c>
      <c r="H2887" s="22">
        <v>28053.578635498801</v>
      </c>
      <c r="I2887" s="24">
        <f>'EVM CPZ List'!$D2887*'EVM CPZ List'!$C2887</f>
        <v>6.600131722136126E-5</v>
      </c>
      <c r="J2887" s="25">
        <f>INDEX('Pivot of Risk Data'!A:A,MATCH('EVM CPZ List'!$B2887,'Pivot of Risk Data'!B:B,0),1)</f>
        <v>2842</v>
      </c>
      <c r="K2887" s="22">
        <f>0.000621371*'EVM CPZ List'!$H2887</f>
        <v>17.431680210318525</v>
      </c>
      <c r="L2887" s="22">
        <f>L2886+'EVM CPZ List'!$K2887</f>
        <v>25786.915294144899</v>
      </c>
      <c r="M2887" s="22">
        <f>M2886-'EVM CPZ List'!$I2887</f>
        <v>5.0734302054748407E-5</v>
      </c>
      <c r="N2887" s="7" t="e">
        <f>INDEX('2021 Certified EVM Plan'!G:G,MATCH(B2887,'2021 Certified EVM Plan'!E:E,0))</f>
        <v>#N/A</v>
      </c>
      <c r="O2887" s="7" t="e">
        <f>INDEX('2021 Certified EVM Plan'!M:M,MATCH(B2887,'2021 Certified EVM Plan'!E:E,0))</f>
        <v>#N/A</v>
      </c>
      <c r="P2887" s="7">
        <f t="shared" si="45"/>
        <v>1</v>
      </c>
      <c r="Q2887" s="26" t="e">
        <f>IF(INDEX('2021 Certified EVM Plan'!H:H,MATCH(B2887,'2021 Certified EVM Plan'!E:E,0))=1,M2887,#N/A)</f>
        <v>#N/A</v>
      </c>
      <c r="R2887" s="26" t="e">
        <f>IF(INDEX('2021 Certified EVM Plan'!J:J,MATCH(B2887,'2021 Certified EVM Plan'!E:E,0))=1,M2887,#N/A)</f>
        <v>#N/A</v>
      </c>
      <c r="S2887" s="26" t="e">
        <f>IF(INDEX('2021 Certified EVM Plan'!K:K,MATCH(B2887,'2021 Certified EVM Plan'!E:E,0))=1,M2887,#N/A)</f>
        <v>#N/A</v>
      </c>
    </row>
    <row r="2888" spans="1:19" x14ac:dyDescent="0.25">
      <c r="A2888" s="22" t="s">
        <v>1672</v>
      </c>
      <c r="B2888" s="22">
        <v>7363</v>
      </c>
      <c r="C2888" s="22">
        <v>68</v>
      </c>
      <c r="D2888" s="27">
        <v>3.5255833426005999E-7</v>
      </c>
      <c r="E2888" s="22">
        <v>163692101</v>
      </c>
      <c r="F2888" s="22" t="s">
        <v>2150</v>
      </c>
      <c r="G2888" s="22" t="s">
        <v>2151</v>
      </c>
      <c r="H2888" s="22">
        <v>6222.6928779468599</v>
      </c>
      <c r="I2888" s="24">
        <f>'EVM CPZ List'!$D2888*'EVM CPZ List'!$C2888</f>
        <v>2.3973966729684079E-5</v>
      </c>
      <c r="J2888" s="25">
        <f>INDEX('Pivot of Risk Data'!A:A,MATCH('EVM CPZ List'!$B2888,'Pivot of Risk Data'!B:B,0),1)</f>
        <v>2843</v>
      </c>
      <c r="K2888" s="22">
        <f>0.000621371*'EVM CPZ List'!$H2888</f>
        <v>3.8666008962627183</v>
      </c>
      <c r="L2888" s="22">
        <f>L2887+'EVM CPZ List'!$K2888</f>
        <v>25790.78189504116</v>
      </c>
      <c r="M2888" s="22">
        <f>M2887-'EVM CPZ List'!$I2888</f>
        <v>2.6760335325064327E-5</v>
      </c>
      <c r="N2888" s="7" t="e">
        <f>INDEX('2021 Certified EVM Plan'!G:G,MATCH(B2888,'2021 Certified EVM Plan'!E:E,0))</f>
        <v>#N/A</v>
      </c>
      <c r="O2888" s="7" t="e">
        <f>INDEX('2021 Certified EVM Plan'!M:M,MATCH(B2888,'2021 Certified EVM Plan'!E:E,0))</f>
        <v>#N/A</v>
      </c>
      <c r="P2888" s="7">
        <f t="shared" si="45"/>
        <v>1</v>
      </c>
      <c r="Q2888" s="26" t="e">
        <f>IF(INDEX('2021 Certified EVM Plan'!H:H,MATCH(B2888,'2021 Certified EVM Plan'!E:E,0))=1,M2888,#N/A)</f>
        <v>#N/A</v>
      </c>
      <c r="R2888" s="26" t="e">
        <f>IF(INDEX('2021 Certified EVM Plan'!J:J,MATCH(B2888,'2021 Certified EVM Plan'!E:E,0))=1,M2888,#N/A)</f>
        <v>#N/A</v>
      </c>
      <c r="S2888" s="26" t="e">
        <f>IF(INDEX('2021 Certified EVM Plan'!K:K,MATCH(B2888,'2021 Certified EVM Plan'!E:E,0))=1,M2888,#N/A)</f>
        <v>#N/A</v>
      </c>
    </row>
    <row r="2889" spans="1:19" x14ac:dyDescent="0.25">
      <c r="A2889" s="22" t="s">
        <v>8</v>
      </c>
      <c r="B2889" s="22">
        <v>6918</v>
      </c>
      <c r="C2889" s="22">
        <v>13</v>
      </c>
      <c r="D2889" s="27">
        <v>3.2660799422396601E-7</v>
      </c>
      <c r="E2889" s="22">
        <v>152591101</v>
      </c>
      <c r="F2889" s="22" t="s">
        <v>507</v>
      </c>
      <c r="G2889" s="22" t="s">
        <v>536</v>
      </c>
      <c r="H2889" s="22">
        <v>3078.8650532548399</v>
      </c>
      <c r="I2889" s="24">
        <f>'EVM CPZ List'!$D2889*'EVM CPZ List'!$C2889</f>
        <v>4.2459039249115579E-6</v>
      </c>
      <c r="J2889" s="25">
        <f>INDEX('Pivot of Risk Data'!A:A,MATCH('EVM CPZ List'!$B2889,'Pivot of Risk Data'!B:B,0),1)</f>
        <v>2844</v>
      </c>
      <c r="K2889" s="22">
        <f>0.000621371*'EVM CPZ List'!$H2889</f>
        <v>1.9131174570060132</v>
      </c>
      <c r="L2889" s="22">
        <f>L2888+'EVM CPZ List'!$K2889</f>
        <v>25792.695012498167</v>
      </c>
      <c r="M2889" s="22">
        <f>M2888-'EVM CPZ List'!$I2889</f>
        <v>2.2514431400152771E-5</v>
      </c>
      <c r="N2889" s="7" t="e">
        <f>INDEX('2021 Certified EVM Plan'!G:G,MATCH(B2889,'2021 Certified EVM Plan'!E:E,0))</f>
        <v>#N/A</v>
      </c>
      <c r="O2889" s="7" t="e">
        <f>INDEX('2021 Certified EVM Plan'!M:M,MATCH(B2889,'2021 Certified EVM Plan'!E:E,0))</f>
        <v>#N/A</v>
      </c>
      <c r="P2889" s="7">
        <f t="shared" si="45"/>
        <v>1</v>
      </c>
      <c r="Q2889" s="26" t="e">
        <f>IF(INDEX('2021 Certified EVM Plan'!H:H,MATCH(B2889,'2021 Certified EVM Plan'!E:E,0))=1,M2889,#N/A)</f>
        <v>#N/A</v>
      </c>
      <c r="R2889" s="26" t="e">
        <f>IF(INDEX('2021 Certified EVM Plan'!J:J,MATCH(B2889,'2021 Certified EVM Plan'!E:E,0))=1,M2889,#N/A)</f>
        <v>#N/A</v>
      </c>
      <c r="S2889" s="26" t="e">
        <f>IF(INDEX('2021 Certified EVM Plan'!K:K,MATCH(B2889,'2021 Certified EVM Plan'!E:E,0))=1,M2889,#N/A)</f>
        <v>#N/A</v>
      </c>
    </row>
    <row r="2890" spans="1:19" x14ac:dyDescent="0.25">
      <c r="A2890" s="22" t="s">
        <v>539</v>
      </c>
      <c r="B2890" s="22">
        <v>2421</v>
      </c>
      <c r="C2890" s="22">
        <v>8</v>
      </c>
      <c r="D2890" s="27">
        <v>3.22205660994127E-7</v>
      </c>
      <c r="E2890" s="22">
        <v>102361101</v>
      </c>
      <c r="F2890" s="22" t="s">
        <v>853</v>
      </c>
      <c r="G2890" s="22" t="s">
        <v>949</v>
      </c>
      <c r="H2890" s="22">
        <v>951.94888525211002</v>
      </c>
      <c r="I2890" s="24">
        <f>'EVM CPZ List'!$D2890*'EVM CPZ List'!$C2890</f>
        <v>2.577645287953016E-6</v>
      </c>
      <c r="J2890" s="25">
        <f>INDEX('Pivot of Risk Data'!A:A,MATCH('EVM CPZ List'!$B2890,'Pivot of Risk Data'!B:B,0),1)</f>
        <v>2845</v>
      </c>
      <c r="K2890" s="22">
        <f>0.000621371*'EVM CPZ List'!$H2890</f>
        <v>0.5915134307779889</v>
      </c>
      <c r="L2890" s="22">
        <f>L2889+'EVM CPZ List'!$K2890</f>
        <v>25793.286525928947</v>
      </c>
      <c r="M2890" s="22">
        <f>M2889-'EVM CPZ List'!$I2890</f>
        <v>1.9936786112199756E-5</v>
      </c>
      <c r="N2890" s="7" t="e">
        <f>INDEX('2021 Certified EVM Plan'!G:G,MATCH(B2890,'2021 Certified EVM Plan'!E:E,0))</f>
        <v>#N/A</v>
      </c>
      <c r="O2890" s="7" t="e">
        <f>INDEX('2021 Certified EVM Plan'!M:M,MATCH(B2890,'2021 Certified EVM Plan'!E:E,0))</f>
        <v>#N/A</v>
      </c>
      <c r="P2890" s="7">
        <f t="shared" si="45"/>
        <v>1</v>
      </c>
      <c r="Q2890" s="26" t="e">
        <f>IF(INDEX('2021 Certified EVM Plan'!H:H,MATCH(B2890,'2021 Certified EVM Plan'!E:E,0))=1,M2890,#N/A)</f>
        <v>#N/A</v>
      </c>
      <c r="R2890" s="26" t="e">
        <f>IF(INDEX('2021 Certified EVM Plan'!J:J,MATCH(B2890,'2021 Certified EVM Plan'!E:E,0))=1,M2890,#N/A)</f>
        <v>#N/A</v>
      </c>
      <c r="S2890" s="26" t="e">
        <f>IF(INDEX('2021 Certified EVM Plan'!K:K,MATCH(B2890,'2021 Certified EVM Plan'!E:E,0))=1,M2890,#N/A)</f>
        <v>#N/A</v>
      </c>
    </row>
    <row r="2891" spans="1:19" x14ac:dyDescent="0.25">
      <c r="A2891" s="22" t="s">
        <v>2906</v>
      </c>
      <c r="B2891" s="22">
        <v>1305</v>
      </c>
      <c r="C2891" s="22">
        <v>1</v>
      </c>
      <c r="D2891" s="27">
        <v>3.12844251713426E-7</v>
      </c>
      <c r="E2891" s="22">
        <v>24031110</v>
      </c>
      <c r="F2891" s="22" t="s">
        <v>3587</v>
      </c>
      <c r="G2891" s="22" t="s">
        <v>3588</v>
      </c>
      <c r="H2891" s="22">
        <v>111.801747792897</v>
      </c>
      <c r="I2891" s="24">
        <f>'EVM CPZ List'!$D2891*'EVM CPZ List'!$C2891</f>
        <v>3.12844251713426E-7</v>
      </c>
      <c r="J2891" s="25">
        <f>INDEX('Pivot of Risk Data'!A:A,MATCH('EVM CPZ List'!$B2891,'Pivot of Risk Data'!B:B,0),1)</f>
        <v>2846</v>
      </c>
      <c r="K2891" s="22">
        <f>0.000621371*'EVM CPZ List'!$H2891</f>
        <v>6.9470363827820208E-2</v>
      </c>
      <c r="L2891" s="22">
        <f>L2890+'EVM CPZ List'!$K2891</f>
        <v>25793.355996292776</v>
      </c>
      <c r="M2891" s="22">
        <f>M2890-'EVM CPZ List'!$I2891</f>
        <v>1.962394186048633E-5</v>
      </c>
      <c r="N2891" s="7" t="e">
        <f>INDEX('2021 Certified EVM Plan'!G:G,MATCH(B2891,'2021 Certified EVM Plan'!E:E,0))</f>
        <v>#N/A</v>
      </c>
      <c r="O2891" s="7" t="e">
        <f>INDEX('2021 Certified EVM Plan'!M:M,MATCH(B2891,'2021 Certified EVM Plan'!E:E,0))</f>
        <v>#N/A</v>
      </c>
      <c r="P2891" s="7">
        <f t="shared" si="45"/>
        <v>1</v>
      </c>
      <c r="Q2891" s="26" t="e">
        <f>IF(INDEX('2021 Certified EVM Plan'!H:H,MATCH(B2891,'2021 Certified EVM Plan'!E:E,0))=1,M2891,#N/A)</f>
        <v>#N/A</v>
      </c>
      <c r="R2891" s="26" t="e">
        <f>IF(INDEX('2021 Certified EVM Plan'!J:J,MATCH(B2891,'2021 Certified EVM Plan'!E:E,0))=1,M2891,#N/A)</f>
        <v>#N/A</v>
      </c>
      <c r="S2891" s="26" t="e">
        <f>IF(INDEX('2021 Certified EVM Plan'!K:K,MATCH(B2891,'2021 Certified EVM Plan'!E:E,0))=1,M2891,#N/A)</f>
        <v>#N/A</v>
      </c>
    </row>
    <row r="2892" spans="1:19" x14ac:dyDescent="0.25">
      <c r="A2892" s="22" t="s">
        <v>1672</v>
      </c>
      <c r="B2892" s="22">
        <v>1985</v>
      </c>
      <c r="C2892" s="22">
        <v>42</v>
      </c>
      <c r="D2892" s="27">
        <v>2.84355120230025E-7</v>
      </c>
      <c r="E2892" s="22">
        <v>254061103</v>
      </c>
      <c r="F2892" s="22" t="s">
        <v>1789</v>
      </c>
      <c r="G2892" s="22" t="s">
        <v>2182</v>
      </c>
      <c r="H2892" s="22">
        <v>8635.1098652135297</v>
      </c>
      <c r="I2892" s="24">
        <f>'EVM CPZ List'!$D2892*'EVM CPZ List'!$C2892</f>
        <v>1.194291504966105E-5</v>
      </c>
      <c r="J2892" s="25">
        <f>INDEX('Pivot of Risk Data'!A:A,MATCH('EVM CPZ List'!$B2892,'Pivot of Risk Data'!B:B,0),1)</f>
        <v>2847</v>
      </c>
      <c r="K2892" s="22">
        <f>0.000621371*'EVM CPZ List'!$H2892</f>
        <v>5.3656068520575966</v>
      </c>
      <c r="L2892" s="22">
        <f>L2891+'EVM CPZ List'!$K2892</f>
        <v>25798.721603144833</v>
      </c>
      <c r="M2892" s="22">
        <f>M2891-'EVM CPZ List'!$I2892</f>
        <v>7.6810268108252797E-6</v>
      </c>
      <c r="N2892" s="7" t="e">
        <f>INDEX('2021 Certified EVM Plan'!G:G,MATCH(B2892,'2021 Certified EVM Plan'!E:E,0))</f>
        <v>#N/A</v>
      </c>
      <c r="O2892" s="7" t="e">
        <f>INDEX('2021 Certified EVM Plan'!M:M,MATCH(B2892,'2021 Certified EVM Plan'!E:E,0))</f>
        <v>#N/A</v>
      </c>
      <c r="P2892" s="7">
        <f t="shared" si="45"/>
        <v>1</v>
      </c>
      <c r="Q2892" s="26" t="e">
        <f>IF(INDEX('2021 Certified EVM Plan'!H:H,MATCH(B2892,'2021 Certified EVM Plan'!E:E,0))=1,M2892,#N/A)</f>
        <v>#N/A</v>
      </c>
      <c r="R2892" s="26" t="e">
        <f>IF(INDEX('2021 Certified EVM Plan'!J:J,MATCH(B2892,'2021 Certified EVM Plan'!E:E,0))=1,M2892,#N/A)</f>
        <v>#N/A</v>
      </c>
      <c r="S2892" s="26" t="e">
        <f>IF(INDEX('2021 Certified EVM Plan'!K:K,MATCH(B2892,'2021 Certified EVM Plan'!E:E,0))=1,M2892,#N/A)</f>
        <v>#N/A</v>
      </c>
    </row>
    <row r="2893" spans="1:19" x14ac:dyDescent="0.25">
      <c r="A2893" s="22" t="s">
        <v>539</v>
      </c>
      <c r="B2893" s="22">
        <v>4747</v>
      </c>
      <c r="C2893" s="22">
        <v>21</v>
      </c>
      <c r="D2893" s="27">
        <v>2.57099245851185E-7</v>
      </c>
      <c r="E2893" s="22">
        <v>103181102</v>
      </c>
      <c r="F2893" s="22" t="s">
        <v>958</v>
      </c>
      <c r="G2893" s="22" t="s">
        <v>962</v>
      </c>
      <c r="H2893" s="22">
        <v>3485.5233593343601</v>
      </c>
      <c r="I2893" s="24">
        <f>'EVM CPZ List'!$D2893*'EVM CPZ List'!$C2893</f>
        <v>5.3990841628748847E-6</v>
      </c>
      <c r="J2893" s="25">
        <f>INDEX('Pivot of Risk Data'!A:A,MATCH('EVM CPZ List'!$B2893,'Pivot of Risk Data'!B:B,0),1)</f>
        <v>2848</v>
      </c>
      <c r="K2893" s="22">
        <f>0.000621371*'EVM CPZ List'!$H2893</f>
        <v>2.1658031353129505</v>
      </c>
      <c r="L2893" s="22">
        <f>L2892+'EVM CPZ List'!$K2893</f>
        <v>25800.887406280148</v>
      </c>
      <c r="M2893" s="22">
        <f>M2892-'EVM CPZ List'!$I2893</f>
        <v>2.281942647950395E-6</v>
      </c>
      <c r="N2893" s="7" t="e">
        <f>INDEX('2021 Certified EVM Plan'!G:G,MATCH(B2893,'2021 Certified EVM Plan'!E:E,0))</f>
        <v>#N/A</v>
      </c>
      <c r="O2893" s="7" t="e">
        <f>INDEX('2021 Certified EVM Plan'!M:M,MATCH(B2893,'2021 Certified EVM Plan'!E:E,0))</f>
        <v>#N/A</v>
      </c>
      <c r="P2893" s="7">
        <f t="shared" si="45"/>
        <v>1</v>
      </c>
      <c r="Q2893" s="26" t="e">
        <f>IF(INDEX('2021 Certified EVM Plan'!H:H,MATCH(B2893,'2021 Certified EVM Plan'!E:E,0))=1,M2893,#N/A)</f>
        <v>#N/A</v>
      </c>
      <c r="R2893" s="26" t="e">
        <f>IF(INDEX('2021 Certified EVM Plan'!J:J,MATCH(B2893,'2021 Certified EVM Plan'!E:E,0))=1,M2893,#N/A)</f>
        <v>#N/A</v>
      </c>
      <c r="S2893" s="26" t="e">
        <f>IF(INDEX('2021 Certified EVM Plan'!K:K,MATCH(B2893,'2021 Certified EVM Plan'!E:E,0))=1,M2893,#N/A)</f>
        <v>#N/A</v>
      </c>
    </row>
    <row r="2894" spans="1:19" x14ac:dyDescent="0.25">
      <c r="A2894" s="22" t="s">
        <v>2906</v>
      </c>
      <c r="B2894" s="22">
        <v>4237</v>
      </c>
      <c r="C2894" s="22">
        <v>2</v>
      </c>
      <c r="D2894" s="27">
        <v>1.80352457783761E-7</v>
      </c>
      <c r="E2894" s="22">
        <v>24031103</v>
      </c>
      <c r="F2894" s="22" t="s">
        <v>3506</v>
      </c>
      <c r="G2894" s="22" t="s">
        <v>3596</v>
      </c>
      <c r="H2894" s="22">
        <v>228.07156170270201</v>
      </c>
      <c r="I2894" s="24">
        <f>'EVM CPZ List'!$D2894*'EVM CPZ List'!$C2894</f>
        <v>3.6070491556752201E-7</v>
      </c>
      <c r="J2894" s="25">
        <f>INDEX('Pivot of Risk Data'!A:A,MATCH('EVM CPZ List'!$B2894,'Pivot of Risk Data'!B:B,0),1)</f>
        <v>2849</v>
      </c>
      <c r="K2894" s="22">
        <f>0.000621371*'EVM CPZ List'!$H2894</f>
        <v>0.14171705436676965</v>
      </c>
      <c r="L2894" s="22">
        <f>L2893+'EVM CPZ List'!$K2894</f>
        <v>25801.029123334516</v>
      </c>
      <c r="M2894" s="22">
        <f>M2893-'EVM CPZ List'!$I2894</f>
        <v>1.9212377323828729E-6</v>
      </c>
      <c r="N2894" s="7" t="e">
        <f>INDEX('2021 Certified EVM Plan'!G:G,MATCH(B2894,'2021 Certified EVM Plan'!E:E,0))</f>
        <v>#N/A</v>
      </c>
      <c r="O2894" s="7" t="e">
        <f>INDEX('2021 Certified EVM Plan'!M:M,MATCH(B2894,'2021 Certified EVM Plan'!E:E,0))</f>
        <v>#N/A</v>
      </c>
      <c r="P2894" s="7">
        <f t="shared" si="45"/>
        <v>1</v>
      </c>
      <c r="Q2894" s="26" t="e">
        <f>IF(INDEX('2021 Certified EVM Plan'!H:H,MATCH(B2894,'2021 Certified EVM Plan'!E:E,0))=1,M2894,#N/A)</f>
        <v>#N/A</v>
      </c>
      <c r="R2894" s="26" t="e">
        <f>IF(INDEX('2021 Certified EVM Plan'!J:J,MATCH(B2894,'2021 Certified EVM Plan'!E:E,0))=1,M2894,#N/A)</f>
        <v>#N/A</v>
      </c>
      <c r="S2894" s="26" t="e">
        <f>IF(INDEX('2021 Certified EVM Plan'!K:K,MATCH(B2894,'2021 Certified EVM Plan'!E:E,0))=1,M2894,#N/A)</f>
        <v>#N/A</v>
      </c>
    </row>
    <row r="2895" spans="1:19" x14ac:dyDescent="0.25">
      <c r="A2895" s="22" t="s">
        <v>539</v>
      </c>
      <c r="B2895" s="22">
        <v>5682</v>
      </c>
      <c r="C2895" s="22">
        <v>2</v>
      </c>
      <c r="D2895" s="27">
        <v>1.60790269017132E-7</v>
      </c>
      <c r="E2895" s="22">
        <v>103181102</v>
      </c>
      <c r="F2895" s="22" t="s">
        <v>958</v>
      </c>
      <c r="G2895" s="22" t="s">
        <v>959</v>
      </c>
      <c r="H2895" s="22">
        <v>460.59225393498798</v>
      </c>
      <c r="I2895" s="24">
        <f>'EVM CPZ List'!$D2895*'EVM CPZ List'!$C2895</f>
        <v>3.2158053803426401E-7</v>
      </c>
      <c r="J2895" s="25">
        <f>INDEX('Pivot of Risk Data'!A:A,MATCH('EVM CPZ List'!$B2895,'Pivot of Risk Data'!B:B,0),1)</f>
        <v>2850</v>
      </c>
      <c r="K2895" s="22">
        <f>0.000621371*'EVM CPZ List'!$H2895</f>
        <v>0.2861986694198374</v>
      </c>
      <c r="L2895" s="22">
        <f>L2894+'EVM CPZ List'!$K2895</f>
        <v>25801.315322003935</v>
      </c>
      <c r="M2895" s="22">
        <f>M2894-'EVM CPZ List'!$I2895</f>
        <v>1.5996571943486087E-6</v>
      </c>
      <c r="N2895" s="7" t="e">
        <f>INDEX('2021 Certified EVM Plan'!G:G,MATCH(B2895,'2021 Certified EVM Plan'!E:E,0))</f>
        <v>#N/A</v>
      </c>
      <c r="O2895" s="7" t="e">
        <f>INDEX('2021 Certified EVM Plan'!M:M,MATCH(B2895,'2021 Certified EVM Plan'!E:E,0))</f>
        <v>#N/A</v>
      </c>
      <c r="P2895" s="7">
        <f t="shared" si="45"/>
        <v>1</v>
      </c>
      <c r="Q2895" s="26" t="e">
        <f>IF(INDEX('2021 Certified EVM Plan'!H:H,MATCH(B2895,'2021 Certified EVM Plan'!E:E,0))=1,M2895,#N/A)</f>
        <v>#N/A</v>
      </c>
      <c r="R2895" s="26" t="e">
        <f>IF(INDEX('2021 Certified EVM Plan'!J:J,MATCH(B2895,'2021 Certified EVM Plan'!E:E,0))=1,M2895,#N/A)</f>
        <v>#N/A</v>
      </c>
      <c r="S2895" s="26" t="e">
        <f>IF(INDEX('2021 Certified EVM Plan'!K:K,MATCH(B2895,'2021 Certified EVM Plan'!E:E,0))=1,M2895,#N/A)</f>
        <v>#N/A</v>
      </c>
    </row>
    <row r="2896" spans="1:19" x14ac:dyDescent="0.25">
      <c r="A2896" s="22" t="s">
        <v>1672</v>
      </c>
      <c r="B2896" s="22">
        <v>9477</v>
      </c>
      <c r="C2896" s="22">
        <v>11</v>
      </c>
      <c r="D2896" s="27">
        <v>1.45425533303383E-7</v>
      </c>
      <c r="E2896" s="22">
        <v>254061102</v>
      </c>
      <c r="F2896" s="22" t="s">
        <v>1924</v>
      </c>
      <c r="G2896" s="22" t="s">
        <v>2192</v>
      </c>
      <c r="H2896" s="22">
        <v>1178.1007024928001</v>
      </c>
      <c r="I2896" s="24">
        <f>'EVM CPZ List'!$D2896*'EVM CPZ List'!$C2896</f>
        <v>1.5996808663372131E-6</v>
      </c>
      <c r="J2896" s="25">
        <f>INDEX('Pivot of Risk Data'!A:A,MATCH('EVM CPZ List'!$B2896,'Pivot of Risk Data'!B:B,0),1)</f>
        <v>2851</v>
      </c>
      <c r="K2896" s="22">
        <f>0.000621371*'EVM CPZ List'!$H2896</f>
        <v>0.73203761160865366</v>
      </c>
      <c r="L2896" s="22">
        <f>L2895+'EVM CPZ List'!$K2896</f>
        <v>25802.047359615543</v>
      </c>
      <c r="M2896" s="22">
        <f>M2895-'EVM CPZ List'!$I2896</f>
        <v>-2.3671988604338431E-11</v>
      </c>
      <c r="N2896" s="7" t="e">
        <f>INDEX('2021 Certified EVM Plan'!G:G,MATCH(B2896,'2021 Certified EVM Plan'!E:E,0))</f>
        <v>#N/A</v>
      </c>
      <c r="O2896" s="7" t="e">
        <f>INDEX('2021 Certified EVM Plan'!M:M,MATCH(B2896,'2021 Certified EVM Plan'!E:E,0))</f>
        <v>#N/A</v>
      </c>
      <c r="P2896" s="7">
        <f t="shared" si="45"/>
        <v>1</v>
      </c>
      <c r="Q2896" s="26" t="e">
        <f>IF(INDEX('2021 Certified EVM Plan'!H:H,MATCH(B2896,'2021 Certified EVM Plan'!E:E,0))=1,M2896,#N/A)</f>
        <v>#N/A</v>
      </c>
      <c r="R2896" s="26" t="e">
        <f>IF(INDEX('2021 Certified EVM Plan'!J:J,MATCH(B2896,'2021 Certified EVM Plan'!E:E,0))=1,M2896,#N/A)</f>
        <v>#N/A</v>
      </c>
      <c r="S2896" s="26" t="e">
        <f>IF(INDEX('2021 Certified EVM Plan'!K:K,MATCH(B2896,'2021 Certified EVM Plan'!E:E,0))=1,M2896,#N/A)</f>
        <v>#N/A</v>
      </c>
    </row>
    <row r="2897" spans="1:19" x14ac:dyDescent="0.25">
      <c r="A2897" s="22"/>
      <c r="B2897" s="22">
        <v>9714</v>
      </c>
      <c r="C2897" s="22"/>
      <c r="D2897" s="23"/>
      <c r="E2897" s="22">
        <v>24181104</v>
      </c>
      <c r="F2897" s="22" t="s">
        <v>3461</v>
      </c>
      <c r="G2897" s="22" t="s">
        <v>3666</v>
      </c>
      <c r="H2897" s="22">
        <v>24.590900042404201</v>
      </c>
      <c r="I2897" s="24">
        <f>'EVM CPZ List'!$D2897*'EVM CPZ List'!$C2897</f>
        <v>0</v>
      </c>
      <c r="J2897" s="25">
        <f>INDEX('Pivot of Risk Data'!A:A,MATCH('EVM CPZ List'!$B2897,'Pivot of Risk Data'!B:B,0),1)</f>
        <v>2852</v>
      </c>
      <c r="K2897" s="22">
        <f>0.000621371*'EVM CPZ List'!$H2897</f>
        <v>1.5280072150248741E-2</v>
      </c>
      <c r="L2897" s="22">
        <f>L2896+'EVM CPZ List'!$K2897</f>
        <v>25802.062639687694</v>
      </c>
      <c r="M2897" s="22">
        <f>M2896-'EVM CPZ List'!$I2897</f>
        <v>-2.3671988604338431E-11</v>
      </c>
      <c r="N2897" s="7" t="e">
        <f>INDEX('2021 Certified EVM Plan'!G:G,MATCH(B2897,'2021 Certified EVM Plan'!E:E,0))</f>
        <v>#N/A</v>
      </c>
      <c r="O2897" s="7" t="e">
        <f>INDEX('2021 Certified EVM Plan'!M:M,MATCH(B2897,'2021 Certified EVM Plan'!E:E,0))</f>
        <v>#N/A</v>
      </c>
      <c r="P2897" s="7">
        <f t="shared" si="45"/>
        <v>1</v>
      </c>
      <c r="Q2897" s="26" t="e">
        <f>IF(INDEX('2021 Certified EVM Plan'!H:H,MATCH(B2897,'2021 Certified EVM Plan'!E:E,0))=1,M2897,#N/A)</f>
        <v>#N/A</v>
      </c>
      <c r="R2897" s="26" t="e">
        <f>IF(INDEX('2021 Certified EVM Plan'!J:J,MATCH(B2897,'2021 Certified EVM Plan'!E:E,0))=1,M2897,#N/A)</f>
        <v>#N/A</v>
      </c>
      <c r="S2897" s="26" t="e">
        <f>IF(INDEX('2021 Certified EVM Plan'!K:K,MATCH(B2897,'2021 Certified EVM Plan'!E:E,0))=1,M2897,#N/A)</f>
        <v>#N/A</v>
      </c>
    </row>
    <row r="2898" spans="1:19" x14ac:dyDescent="0.25">
      <c r="A2898" s="22"/>
      <c r="B2898" s="22">
        <v>7447</v>
      </c>
      <c r="C2898" s="22"/>
      <c r="D2898" s="23"/>
      <c r="E2898" s="22">
        <v>182391103</v>
      </c>
      <c r="F2898" s="22" t="s">
        <v>2196</v>
      </c>
      <c r="G2898" s="22" t="s">
        <v>3648</v>
      </c>
      <c r="H2898" s="22">
        <v>4491.0736164822101</v>
      </c>
      <c r="I2898" s="24">
        <f>'EVM CPZ List'!$D2898*'EVM CPZ List'!$C2898</f>
        <v>0</v>
      </c>
      <c r="J2898" s="25">
        <f>INDEX('Pivot of Risk Data'!A:A,MATCH('EVM CPZ List'!$B2898,'Pivot of Risk Data'!B:B,0),1)</f>
        <v>2870</v>
      </c>
      <c r="K2898" s="22">
        <f>0.000621371*'EVM CPZ List'!$H2898</f>
        <v>2.7906229041471673</v>
      </c>
      <c r="L2898" s="22">
        <f>L2897+'EVM CPZ List'!$K2898</f>
        <v>25804.853262591841</v>
      </c>
      <c r="M2898" s="22">
        <f>M2897-'EVM CPZ List'!$I2898</f>
        <v>-2.3671988604338431E-11</v>
      </c>
      <c r="N2898" s="7" t="e">
        <f>INDEX('2021 Certified EVM Plan'!G:G,MATCH(B2898,'2021 Certified EVM Plan'!E:E,0))</f>
        <v>#N/A</v>
      </c>
      <c r="O2898" s="7" t="e">
        <f>INDEX('2021 Certified EVM Plan'!M:M,MATCH(B2898,'2021 Certified EVM Plan'!E:E,0))</f>
        <v>#N/A</v>
      </c>
      <c r="P2898" s="7">
        <f t="shared" si="45"/>
        <v>1</v>
      </c>
      <c r="Q2898" s="26" t="e">
        <f>IF(INDEX('2021 Certified EVM Plan'!H:H,MATCH(B2898,'2021 Certified EVM Plan'!E:E,0))=1,M2898,#N/A)</f>
        <v>#N/A</v>
      </c>
      <c r="R2898" s="26" t="e">
        <f>IF(INDEX('2021 Certified EVM Plan'!J:J,MATCH(B2898,'2021 Certified EVM Plan'!E:E,0))=1,M2898,#N/A)</f>
        <v>#N/A</v>
      </c>
      <c r="S2898" s="26" t="e">
        <f>IF(INDEX('2021 Certified EVM Plan'!K:K,MATCH(B2898,'2021 Certified EVM Plan'!E:E,0))=1,M2898,#N/A)</f>
        <v>#N/A</v>
      </c>
    </row>
    <row r="2899" spans="1:19" x14ac:dyDescent="0.25">
      <c r="A2899" s="22"/>
      <c r="B2899" s="22">
        <v>9001</v>
      </c>
      <c r="C2899" s="22"/>
      <c r="D2899" s="23"/>
      <c r="E2899" s="22">
        <v>254452101</v>
      </c>
      <c r="F2899" s="22" t="s">
        <v>1895</v>
      </c>
      <c r="G2899" s="22" t="s">
        <v>3654</v>
      </c>
      <c r="H2899" s="22">
        <v>144.81012279224001</v>
      </c>
      <c r="I2899" s="24">
        <f>'EVM CPZ List'!$D2899*'EVM CPZ List'!$C2899</f>
        <v>0</v>
      </c>
      <c r="J2899" s="25">
        <f>INDEX('Pivot of Risk Data'!A:A,MATCH('EVM CPZ List'!$B2899,'Pivot of Risk Data'!B:B,0),1)</f>
        <v>2960</v>
      </c>
      <c r="K2899" s="22">
        <f>0.000621371*'EVM CPZ List'!$H2899</f>
        <v>8.9980810809536974E-2</v>
      </c>
      <c r="L2899" s="22">
        <f>L2898+'EVM CPZ List'!$K2899</f>
        <v>25804.943243402649</v>
      </c>
      <c r="M2899" s="22">
        <f>M2898-'EVM CPZ List'!$I2899</f>
        <v>-2.3671988604338431E-11</v>
      </c>
      <c r="N2899" s="7" t="e">
        <f>INDEX('2021 Certified EVM Plan'!G:G,MATCH(B2899,'2021 Certified EVM Plan'!E:E,0))</f>
        <v>#N/A</v>
      </c>
      <c r="O2899" s="7" t="e">
        <f>INDEX('2021 Certified EVM Plan'!M:M,MATCH(B2899,'2021 Certified EVM Plan'!E:E,0))</f>
        <v>#N/A</v>
      </c>
      <c r="P2899" s="7">
        <f t="shared" si="45"/>
        <v>1</v>
      </c>
      <c r="Q2899" s="26" t="e">
        <f>IF(INDEX('2021 Certified EVM Plan'!H:H,MATCH(B2899,'2021 Certified EVM Plan'!E:E,0))=1,M2899,#N/A)</f>
        <v>#N/A</v>
      </c>
      <c r="R2899" s="26" t="e">
        <f>IF(INDEX('2021 Certified EVM Plan'!J:J,MATCH(B2899,'2021 Certified EVM Plan'!E:E,0))=1,M2899,#N/A)</f>
        <v>#N/A</v>
      </c>
      <c r="S2899" s="26" t="e">
        <f>IF(INDEX('2021 Certified EVM Plan'!K:K,MATCH(B2899,'2021 Certified EVM Plan'!E:E,0))=1,M2899,#N/A)</f>
        <v>#N/A</v>
      </c>
    </row>
    <row r="2900" spans="1:19" x14ac:dyDescent="0.25">
      <c r="A2900" s="22"/>
      <c r="B2900" s="22">
        <v>9068</v>
      </c>
      <c r="C2900" s="22"/>
      <c r="D2900" s="23"/>
      <c r="E2900" s="22">
        <v>252531101</v>
      </c>
      <c r="F2900" s="22" t="s">
        <v>2066</v>
      </c>
      <c r="G2900" s="22" t="s">
        <v>3699</v>
      </c>
      <c r="H2900" s="22">
        <v>8550.0081513383393</v>
      </c>
      <c r="I2900" s="24">
        <f>'EVM CPZ List'!$D2900*'EVM CPZ List'!$C2900</f>
        <v>0</v>
      </c>
      <c r="J2900" s="25">
        <f>INDEX('Pivot of Risk Data'!A:A,MATCH('EVM CPZ List'!$B2900,'Pivot of Risk Data'!B:B,0),1)</f>
        <v>2940</v>
      </c>
      <c r="K2900" s="22">
        <f>0.000621371*'EVM CPZ List'!$H2900</f>
        <v>5.3127271150052557</v>
      </c>
      <c r="L2900" s="22">
        <f>L2899+'EVM CPZ List'!$K2900</f>
        <v>25810.255970517654</v>
      </c>
      <c r="M2900" s="22">
        <f>M2899-'EVM CPZ List'!$I2900</f>
        <v>-2.3671988604338431E-11</v>
      </c>
      <c r="N2900" s="7" t="e">
        <f>INDEX('2021 Certified EVM Plan'!G:G,MATCH(B2900,'2021 Certified EVM Plan'!E:E,0))</f>
        <v>#N/A</v>
      </c>
      <c r="O2900" s="7" t="e">
        <f>INDEX('2021 Certified EVM Plan'!M:M,MATCH(B2900,'2021 Certified EVM Plan'!E:E,0))</f>
        <v>#N/A</v>
      </c>
      <c r="P2900" s="7">
        <f t="shared" si="45"/>
        <v>1</v>
      </c>
      <c r="Q2900" s="26" t="e">
        <f>IF(INDEX('2021 Certified EVM Plan'!H:H,MATCH(B2900,'2021 Certified EVM Plan'!E:E,0))=1,M2900,#N/A)</f>
        <v>#N/A</v>
      </c>
      <c r="R2900" s="26" t="e">
        <f>IF(INDEX('2021 Certified EVM Plan'!J:J,MATCH(B2900,'2021 Certified EVM Plan'!E:E,0))=1,M2900,#N/A)</f>
        <v>#N/A</v>
      </c>
      <c r="S2900" s="26" t="e">
        <f>IF(INDEX('2021 Certified EVM Plan'!K:K,MATCH(B2900,'2021 Certified EVM Plan'!E:E,0))=1,M2900,#N/A)</f>
        <v>#N/A</v>
      </c>
    </row>
    <row r="2901" spans="1:19" x14ac:dyDescent="0.25">
      <c r="A2901" s="22"/>
      <c r="B2901" s="22">
        <v>9663</v>
      </c>
      <c r="C2901" s="22"/>
      <c r="D2901" s="23"/>
      <c r="E2901" s="22">
        <v>43201102</v>
      </c>
      <c r="F2901" s="22" t="s">
        <v>2941</v>
      </c>
      <c r="G2901" s="22" t="s">
        <v>3700</v>
      </c>
      <c r="H2901" s="22">
        <v>43.883485353777701</v>
      </c>
      <c r="I2901" s="24">
        <f>'EVM CPZ List'!$D2901*'EVM CPZ List'!$C2901</f>
        <v>0</v>
      </c>
      <c r="J2901" s="25">
        <f>INDEX('Pivot of Risk Data'!A:A,MATCH('EVM CPZ List'!$B2901,'Pivot of Risk Data'!B:B,0),1)</f>
        <v>2970</v>
      </c>
      <c r="K2901" s="22">
        <f>0.000621371*'EVM CPZ List'!$H2901</f>
        <v>2.7267925177762203E-2</v>
      </c>
      <c r="L2901" s="22">
        <f>L2900+'EVM CPZ List'!$K2901</f>
        <v>25810.283238442833</v>
      </c>
      <c r="M2901" s="22">
        <f>M2900-'EVM CPZ List'!$I2901</f>
        <v>-2.3671988604338431E-11</v>
      </c>
      <c r="N2901" s="7" t="e">
        <f>INDEX('2021 Certified EVM Plan'!G:G,MATCH(B2901,'2021 Certified EVM Plan'!E:E,0))</f>
        <v>#N/A</v>
      </c>
      <c r="O2901" s="7" t="e">
        <f>INDEX('2021 Certified EVM Plan'!M:M,MATCH(B2901,'2021 Certified EVM Plan'!E:E,0))</f>
        <v>#N/A</v>
      </c>
      <c r="P2901" s="7">
        <f t="shared" si="45"/>
        <v>1</v>
      </c>
      <c r="Q2901" s="26" t="e">
        <f>IF(INDEX('2021 Certified EVM Plan'!H:H,MATCH(B2901,'2021 Certified EVM Plan'!E:E,0))=1,M2901,#N/A)</f>
        <v>#N/A</v>
      </c>
      <c r="R2901" s="26" t="e">
        <f>IF(INDEX('2021 Certified EVM Plan'!J:J,MATCH(B2901,'2021 Certified EVM Plan'!E:E,0))=1,M2901,#N/A)</f>
        <v>#N/A</v>
      </c>
      <c r="S2901" s="26" t="e">
        <f>IF(INDEX('2021 Certified EVM Plan'!K:K,MATCH(B2901,'2021 Certified EVM Plan'!E:E,0))=1,M2901,#N/A)</f>
        <v>#N/A</v>
      </c>
    </row>
    <row r="2902" spans="1:19" x14ac:dyDescent="0.25">
      <c r="A2902" s="22"/>
      <c r="B2902" s="22">
        <v>9393</v>
      </c>
      <c r="C2902" s="22"/>
      <c r="D2902" s="23"/>
      <c r="E2902" s="22">
        <v>12022215</v>
      </c>
      <c r="F2902" s="22" t="s">
        <v>2915</v>
      </c>
      <c r="G2902" s="22" t="s">
        <v>3780</v>
      </c>
      <c r="H2902" s="22">
        <v>425.49789521016697</v>
      </c>
      <c r="I2902" s="24">
        <f>'EVM CPZ List'!$D2902*'EVM CPZ List'!$C2902</f>
        <v>0</v>
      </c>
      <c r="J2902" s="25">
        <f>INDEX('Pivot of Risk Data'!A:A,MATCH('EVM CPZ List'!$B2902,'Pivot of Risk Data'!B:B,0),1)</f>
        <v>2857</v>
      </c>
      <c r="K2902" s="22">
        <f>0.000621371*'EVM CPZ List'!$H2902</f>
        <v>0.26439205264463667</v>
      </c>
      <c r="L2902" s="22">
        <f>L2901+'EVM CPZ List'!$K2902</f>
        <v>25810.547630495479</v>
      </c>
      <c r="M2902" s="22">
        <f>M2901-'EVM CPZ List'!$I2902</f>
        <v>-2.3671988604338431E-11</v>
      </c>
      <c r="N2902" s="7" t="e">
        <f>INDEX('2021 Certified EVM Plan'!G:G,MATCH(B2902,'2021 Certified EVM Plan'!E:E,0))</f>
        <v>#N/A</v>
      </c>
      <c r="O2902" s="7" t="e">
        <f>INDEX('2021 Certified EVM Plan'!M:M,MATCH(B2902,'2021 Certified EVM Plan'!E:E,0))</f>
        <v>#N/A</v>
      </c>
      <c r="P2902" s="7">
        <f t="shared" si="45"/>
        <v>1</v>
      </c>
      <c r="Q2902" s="26" t="e">
        <f>IF(INDEX('2021 Certified EVM Plan'!H:H,MATCH(B2902,'2021 Certified EVM Plan'!E:E,0))=1,M2902,#N/A)</f>
        <v>#N/A</v>
      </c>
      <c r="R2902" s="26" t="e">
        <f>IF(INDEX('2021 Certified EVM Plan'!J:J,MATCH(B2902,'2021 Certified EVM Plan'!E:E,0))=1,M2902,#N/A)</f>
        <v>#N/A</v>
      </c>
      <c r="S2902" s="26" t="e">
        <f>IF(INDEX('2021 Certified EVM Plan'!K:K,MATCH(B2902,'2021 Certified EVM Plan'!E:E,0))=1,M2902,#N/A)</f>
        <v>#N/A</v>
      </c>
    </row>
    <row r="2903" spans="1:19" x14ac:dyDescent="0.25">
      <c r="A2903" s="22"/>
      <c r="B2903" s="22">
        <v>9758</v>
      </c>
      <c r="C2903" s="22"/>
      <c r="D2903" s="23"/>
      <c r="E2903" s="22">
        <v>42711102</v>
      </c>
      <c r="F2903" s="22" t="s">
        <v>2988</v>
      </c>
      <c r="G2903" s="22" t="s">
        <v>3656</v>
      </c>
      <c r="H2903" s="22">
        <v>1883.75698018863</v>
      </c>
      <c r="I2903" s="24">
        <f>'EVM CPZ List'!$D2903*'EVM CPZ List'!$C2903</f>
        <v>0</v>
      </c>
      <c r="J2903" s="25">
        <f>INDEX('Pivot of Risk Data'!A:A,MATCH('EVM CPZ List'!$B2903,'Pivot of Risk Data'!B:B,0),1)</f>
        <v>2858</v>
      </c>
      <c r="K2903" s="22">
        <f>0.000621371*'EVM CPZ List'!$H2903</f>
        <v>1.1705119585367891</v>
      </c>
      <c r="L2903" s="22">
        <f>L2902+'EVM CPZ List'!$K2903</f>
        <v>25811.718142454018</v>
      </c>
      <c r="M2903" s="22">
        <f>M2902-'EVM CPZ List'!$I2903</f>
        <v>-2.3671988604338431E-11</v>
      </c>
      <c r="N2903" s="7" t="e">
        <f>INDEX('2021 Certified EVM Plan'!G:G,MATCH(B2903,'2021 Certified EVM Plan'!E:E,0))</f>
        <v>#N/A</v>
      </c>
      <c r="O2903" s="7" t="e">
        <f>INDEX('2021 Certified EVM Plan'!M:M,MATCH(B2903,'2021 Certified EVM Plan'!E:E,0))</f>
        <v>#N/A</v>
      </c>
      <c r="P2903" s="7">
        <f t="shared" si="45"/>
        <v>1</v>
      </c>
      <c r="Q2903" s="26" t="e">
        <f>IF(INDEX('2021 Certified EVM Plan'!H:H,MATCH(B2903,'2021 Certified EVM Plan'!E:E,0))=1,M2903,#N/A)</f>
        <v>#N/A</v>
      </c>
      <c r="R2903" s="26" t="e">
        <f>IF(INDEX('2021 Certified EVM Plan'!J:J,MATCH(B2903,'2021 Certified EVM Plan'!E:E,0))=1,M2903,#N/A)</f>
        <v>#N/A</v>
      </c>
      <c r="S2903" s="26" t="e">
        <f>IF(INDEX('2021 Certified EVM Plan'!K:K,MATCH(B2903,'2021 Certified EVM Plan'!E:E,0))=1,M2903,#N/A)</f>
        <v>#N/A</v>
      </c>
    </row>
    <row r="2904" spans="1:19" x14ac:dyDescent="0.25">
      <c r="A2904" s="22"/>
      <c r="B2904" s="22">
        <v>7313</v>
      </c>
      <c r="C2904" s="22"/>
      <c r="D2904" s="23"/>
      <c r="E2904" s="22">
        <v>63642106</v>
      </c>
      <c r="F2904" s="22" t="s">
        <v>139</v>
      </c>
      <c r="G2904" s="22" t="s">
        <v>3663</v>
      </c>
      <c r="H2904" s="22">
        <v>1514.2977977952801</v>
      </c>
      <c r="I2904" s="24">
        <f>'EVM CPZ List'!$D2904*'EVM CPZ List'!$C2904</f>
        <v>0</v>
      </c>
      <c r="J2904" s="25">
        <f>INDEX('Pivot of Risk Data'!A:A,MATCH('EVM CPZ List'!$B2904,'Pivot of Risk Data'!B:B,0),1)</f>
        <v>2913</v>
      </c>
      <c r="K2904" s="22">
        <f>0.000621371*'EVM CPZ List'!$H2904</f>
        <v>0.94094073691385094</v>
      </c>
      <c r="L2904" s="22">
        <f>L2903+'EVM CPZ List'!$K2904</f>
        <v>25812.659083190931</v>
      </c>
      <c r="M2904" s="22">
        <f>M2903-'EVM CPZ List'!$I2904</f>
        <v>-2.3671988604338431E-11</v>
      </c>
      <c r="N2904" s="7" t="e">
        <f>INDEX('2021 Certified EVM Plan'!G:G,MATCH(B2904,'2021 Certified EVM Plan'!E:E,0))</f>
        <v>#N/A</v>
      </c>
      <c r="O2904" s="7" t="e">
        <f>INDEX('2021 Certified EVM Plan'!M:M,MATCH(B2904,'2021 Certified EVM Plan'!E:E,0))</f>
        <v>#N/A</v>
      </c>
      <c r="P2904" s="7">
        <f t="shared" si="45"/>
        <v>1</v>
      </c>
      <c r="Q2904" s="26" t="e">
        <f>IF(INDEX('2021 Certified EVM Plan'!H:H,MATCH(B2904,'2021 Certified EVM Plan'!E:E,0))=1,M2904,#N/A)</f>
        <v>#N/A</v>
      </c>
      <c r="R2904" s="26" t="e">
        <f>IF(INDEX('2021 Certified EVM Plan'!J:J,MATCH(B2904,'2021 Certified EVM Plan'!E:E,0))=1,M2904,#N/A)</f>
        <v>#N/A</v>
      </c>
      <c r="S2904" s="26" t="e">
        <f>IF(INDEX('2021 Certified EVM Plan'!K:K,MATCH(B2904,'2021 Certified EVM Plan'!E:E,0))=1,M2904,#N/A)</f>
        <v>#N/A</v>
      </c>
    </row>
    <row r="2905" spans="1:19" x14ac:dyDescent="0.25">
      <c r="A2905" s="22"/>
      <c r="B2905" s="22">
        <v>9918</v>
      </c>
      <c r="C2905" s="22"/>
      <c r="D2905" s="23"/>
      <c r="E2905" s="22">
        <v>162831702</v>
      </c>
      <c r="F2905" s="22" t="s">
        <v>1263</v>
      </c>
      <c r="G2905" s="22">
        <v>188426</v>
      </c>
      <c r="H2905" s="22">
        <v>4.5720336635607</v>
      </c>
      <c r="I2905" s="24">
        <f>'EVM CPZ List'!$D2905*'EVM CPZ List'!$C2905</f>
        <v>0</v>
      </c>
      <c r="J2905" s="25">
        <f>INDEX('Pivot of Risk Data'!A:A,MATCH('EVM CPZ List'!$B2905,'Pivot of Risk Data'!B:B,0),1)</f>
        <v>2892</v>
      </c>
      <c r="K2905" s="22">
        <f>0.000621371*'EVM CPZ List'!$H2905</f>
        <v>2.8409291295603757E-3</v>
      </c>
      <c r="L2905" s="22">
        <f>L2904+'EVM CPZ List'!$K2905</f>
        <v>25812.661924120061</v>
      </c>
      <c r="M2905" s="22">
        <f>M2904-'EVM CPZ List'!$I2905</f>
        <v>-2.3671988604338431E-11</v>
      </c>
      <c r="N2905" s="7" t="e">
        <f>INDEX('2021 Certified EVM Plan'!G:G,MATCH(B2905,'2021 Certified EVM Plan'!E:E,0))</f>
        <v>#N/A</v>
      </c>
      <c r="O2905" s="7" t="e">
        <f>INDEX('2021 Certified EVM Plan'!M:M,MATCH(B2905,'2021 Certified EVM Plan'!E:E,0))</f>
        <v>#N/A</v>
      </c>
      <c r="P2905" s="7">
        <f t="shared" si="45"/>
        <v>1</v>
      </c>
      <c r="Q2905" s="26" t="e">
        <f>IF(INDEX('2021 Certified EVM Plan'!H:H,MATCH(B2905,'2021 Certified EVM Plan'!E:E,0))=1,M2905,#N/A)</f>
        <v>#N/A</v>
      </c>
      <c r="R2905" s="26" t="e">
        <f>IF(INDEX('2021 Certified EVM Plan'!J:J,MATCH(B2905,'2021 Certified EVM Plan'!E:E,0))=1,M2905,#N/A)</f>
        <v>#N/A</v>
      </c>
      <c r="S2905" s="26" t="e">
        <f>IF(INDEX('2021 Certified EVM Plan'!K:K,MATCH(B2905,'2021 Certified EVM Plan'!E:E,0))=1,M2905,#N/A)</f>
        <v>#N/A</v>
      </c>
    </row>
    <row r="2906" spans="1:19" x14ac:dyDescent="0.25">
      <c r="A2906" s="22"/>
      <c r="B2906" s="22">
        <v>9400</v>
      </c>
      <c r="C2906" s="22"/>
      <c r="D2906" s="23"/>
      <c r="E2906" s="22">
        <v>253642103</v>
      </c>
      <c r="F2906" s="22" t="s">
        <v>2176</v>
      </c>
      <c r="G2906" s="22" t="s">
        <v>3870</v>
      </c>
      <c r="H2906" s="22">
        <v>3720.3790270087502</v>
      </c>
      <c r="I2906" s="24">
        <f>'EVM CPZ List'!$D2906*'EVM CPZ List'!$C2906</f>
        <v>0</v>
      </c>
      <c r="J2906" s="25">
        <f>INDEX('Pivot of Risk Data'!A:A,MATCH('EVM CPZ List'!$B2906,'Pivot of Risk Data'!B:B,0),1)</f>
        <v>2861</v>
      </c>
      <c r="K2906" s="22">
        <f>0.000621371*'EVM CPZ List'!$H2906</f>
        <v>2.3117356363914543</v>
      </c>
      <c r="L2906" s="22">
        <f>L2905+'EVM CPZ List'!$K2906</f>
        <v>25814.973659756452</v>
      </c>
      <c r="M2906" s="22">
        <f>M2905-'EVM CPZ List'!$I2906</f>
        <v>-2.3671988604338431E-11</v>
      </c>
      <c r="N2906" s="7" t="e">
        <f>INDEX('2021 Certified EVM Plan'!G:G,MATCH(B2906,'2021 Certified EVM Plan'!E:E,0))</f>
        <v>#N/A</v>
      </c>
      <c r="O2906" s="7" t="e">
        <f>INDEX('2021 Certified EVM Plan'!M:M,MATCH(B2906,'2021 Certified EVM Plan'!E:E,0))</f>
        <v>#N/A</v>
      </c>
      <c r="P2906" s="7">
        <f t="shared" si="45"/>
        <v>1</v>
      </c>
      <c r="Q2906" s="26" t="e">
        <f>IF(INDEX('2021 Certified EVM Plan'!H:H,MATCH(B2906,'2021 Certified EVM Plan'!E:E,0))=1,M2906,#N/A)</f>
        <v>#N/A</v>
      </c>
      <c r="R2906" s="26" t="e">
        <f>IF(INDEX('2021 Certified EVM Plan'!J:J,MATCH(B2906,'2021 Certified EVM Plan'!E:E,0))=1,M2906,#N/A)</f>
        <v>#N/A</v>
      </c>
      <c r="S2906" s="26" t="e">
        <f>IF(INDEX('2021 Certified EVM Plan'!K:K,MATCH(B2906,'2021 Certified EVM Plan'!E:E,0))=1,M2906,#N/A)</f>
        <v>#N/A</v>
      </c>
    </row>
    <row r="2907" spans="1:19" x14ac:dyDescent="0.25">
      <c r="A2907" s="22"/>
      <c r="B2907" s="22">
        <v>10004</v>
      </c>
      <c r="C2907" s="22"/>
      <c r="D2907" s="23"/>
      <c r="E2907" s="22">
        <v>158041101</v>
      </c>
      <c r="F2907" s="22" t="s">
        <v>3682</v>
      </c>
      <c r="G2907" s="22" t="s">
        <v>3758</v>
      </c>
      <c r="H2907" s="22">
        <v>20.353404795350599</v>
      </c>
      <c r="I2907" s="24">
        <f>'EVM CPZ List'!$D2907*'EVM CPZ List'!$C2907</f>
        <v>0</v>
      </c>
      <c r="J2907" s="25">
        <f>INDEX('Pivot of Risk Data'!A:A,MATCH('EVM CPZ List'!$B2907,'Pivot of Risk Data'!B:B,0),1)</f>
        <v>2874</v>
      </c>
      <c r="K2907" s="22">
        <f>0.000621371*'EVM CPZ List'!$H2907</f>
        <v>1.2647015491091797E-2</v>
      </c>
      <c r="L2907" s="22">
        <f>L2906+'EVM CPZ List'!$K2907</f>
        <v>25814.986306771942</v>
      </c>
      <c r="M2907" s="22">
        <f>M2906-'EVM CPZ List'!$I2907</f>
        <v>-2.3671988604338431E-11</v>
      </c>
      <c r="N2907" s="7" t="e">
        <f>INDEX('2021 Certified EVM Plan'!G:G,MATCH(B2907,'2021 Certified EVM Plan'!E:E,0))</f>
        <v>#N/A</v>
      </c>
      <c r="O2907" s="7" t="e">
        <f>INDEX('2021 Certified EVM Plan'!M:M,MATCH(B2907,'2021 Certified EVM Plan'!E:E,0))</f>
        <v>#N/A</v>
      </c>
      <c r="P2907" s="7">
        <f t="shared" si="45"/>
        <v>1</v>
      </c>
      <c r="Q2907" s="26" t="e">
        <f>IF(INDEX('2021 Certified EVM Plan'!H:H,MATCH(B2907,'2021 Certified EVM Plan'!E:E,0))=1,M2907,#N/A)</f>
        <v>#N/A</v>
      </c>
      <c r="R2907" s="26" t="e">
        <f>IF(INDEX('2021 Certified EVM Plan'!J:J,MATCH(B2907,'2021 Certified EVM Plan'!E:E,0))=1,M2907,#N/A)</f>
        <v>#N/A</v>
      </c>
      <c r="S2907" s="26" t="e">
        <f>IF(INDEX('2021 Certified EVM Plan'!K:K,MATCH(B2907,'2021 Certified EVM Plan'!E:E,0))=1,M2907,#N/A)</f>
        <v>#N/A</v>
      </c>
    </row>
    <row r="2908" spans="1:19" x14ac:dyDescent="0.25">
      <c r="A2908" s="22"/>
      <c r="B2908" s="22">
        <v>9403</v>
      </c>
      <c r="C2908" s="22"/>
      <c r="D2908" s="23"/>
      <c r="E2908" s="22">
        <v>163692102</v>
      </c>
      <c r="F2908" s="22" t="s">
        <v>2017</v>
      </c>
      <c r="G2908" s="22" t="s">
        <v>3693</v>
      </c>
      <c r="H2908" s="22">
        <v>115.850124576762</v>
      </c>
      <c r="I2908" s="24">
        <f>'EVM CPZ List'!$D2908*'EVM CPZ List'!$C2908</f>
        <v>0</v>
      </c>
      <c r="J2908" s="25">
        <f>INDEX('Pivot of Risk Data'!A:A,MATCH('EVM CPZ List'!$B2908,'Pivot of Risk Data'!B:B,0),1)</f>
        <v>2863</v>
      </c>
      <c r="K2908" s="22">
        <f>0.000621371*'EVM CPZ List'!$H2908</f>
        <v>7.1985907758387188E-2</v>
      </c>
      <c r="L2908" s="22">
        <f>L2907+'EVM CPZ List'!$K2908</f>
        <v>25815.0582926797</v>
      </c>
      <c r="M2908" s="22">
        <f>M2907-'EVM CPZ List'!$I2908</f>
        <v>-2.3671988604338431E-11</v>
      </c>
      <c r="N2908" s="7" t="e">
        <f>INDEX('2021 Certified EVM Plan'!G:G,MATCH(B2908,'2021 Certified EVM Plan'!E:E,0))</f>
        <v>#N/A</v>
      </c>
      <c r="O2908" s="7" t="e">
        <f>INDEX('2021 Certified EVM Plan'!M:M,MATCH(B2908,'2021 Certified EVM Plan'!E:E,0))</f>
        <v>#N/A</v>
      </c>
      <c r="P2908" s="7">
        <f t="shared" si="45"/>
        <v>1</v>
      </c>
      <c r="Q2908" s="26" t="e">
        <f>IF(INDEX('2021 Certified EVM Plan'!H:H,MATCH(B2908,'2021 Certified EVM Plan'!E:E,0))=1,M2908,#N/A)</f>
        <v>#N/A</v>
      </c>
      <c r="R2908" s="26" t="e">
        <f>IF(INDEX('2021 Certified EVM Plan'!J:J,MATCH(B2908,'2021 Certified EVM Plan'!E:E,0))=1,M2908,#N/A)</f>
        <v>#N/A</v>
      </c>
      <c r="S2908" s="26" t="e">
        <f>IF(INDEX('2021 Certified EVM Plan'!K:K,MATCH(B2908,'2021 Certified EVM Plan'!E:E,0))=1,M2908,#N/A)</f>
        <v>#N/A</v>
      </c>
    </row>
    <row r="2909" spans="1:19" x14ac:dyDescent="0.25">
      <c r="A2909" s="22"/>
      <c r="B2909" s="22">
        <v>9683</v>
      </c>
      <c r="C2909" s="22"/>
      <c r="D2909" s="23"/>
      <c r="E2909" s="22">
        <v>182611103</v>
      </c>
      <c r="F2909" s="22" t="s">
        <v>2251</v>
      </c>
      <c r="G2909" s="22" t="s">
        <v>3726</v>
      </c>
      <c r="H2909" s="22">
        <v>70.934064197584703</v>
      </c>
      <c r="I2909" s="24">
        <f>'EVM CPZ List'!$D2909*'EVM CPZ List'!$C2909</f>
        <v>0</v>
      </c>
      <c r="J2909" s="25">
        <f>INDEX('Pivot of Risk Data'!A:A,MATCH('EVM CPZ List'!$B2909,'Pivot of Risk Data'!B:B,0),1)</f>
        <v>2864</v>
      </c>
      <c r="K2909" s="22">
        <f>0.000621371*'EVM CPZ List'!$H2909</f>
        <v>4.4076370404517402E-2</v>
      </c>
      <c r="L2909" s="22">
        <f>L2908+'EVM CPZ List'!$K2909</f>
        <v>25815.102369050102</v>
      </c>
      <c r="M2909" s="22">
        <f>M2908-'EVM CPZ List'!$I2909</f>
        <v>-2.3671988604338431E-11</v>
      </c>
      <c r="N2909" s="7" t="e">
        <f>INDEX('2021 Certified EVM Plan'!G:G,MATCH(B2909,'2021 Certified EVM Plan'!E:E,0))</f>
        <v>#N/A</v>
      </c>
      <c r="O2909" s="7" t="e">
        <f>INDEX('2021 Certified EVM Plan'!M:M,MATCH(B2909,'2021 Certified EVM Plan'!E:E,0))</f>
        <v>#N/A</v>
      </c>
      <c r="P2909" s="7">
        <f t="shared" si="45"/>
        <v>1</v>
      </c>
      <c r="Q2909" s="26" t="e">
        <f>IF(INDEX('2021 Certified EVM Plan'!H:H,MATCH(B2909,'2021 Certified EVM Plan'!E:E,0))=1,M2909,#N/A)</f>
        <v>#N/A</v>
      </c>
      <c r="R2909" s="26" t="e">
        <f>IF(INDEX('2021 Certified EVM Plan'!J:J,MATCH(B2909,'2021 Certified EVM Plan'!E:E,0))=1,M2909,#N/A)</f>
        <v>#N/A</v>
      </c>
      <c r="S2909" s="26" t="e">
        <f>IF(INDEX('2021 Certified EVM Plan'!K:K,MATCH(B2909,'2021 Certified EVM Plan'!E:E,0))=1,M2909,#N/A)</f>
        <v>#N/A</v>
      </c>
    </row>
    <row r="2910" spans="1:19" x14ac:dyDescent="0.25">
      <c r="A2910" s="22"/>
      <c r="B2910" s="22">
        <v>9410</v>
      </c>
      <c r="C2910" s="22"/>
      <c r="D2910" s="23"/>
      <c r="E2910" s="22">
        <v>43071101</v>
      </c>
      <c r="F2910" s="22" t="s">
        <v>1250</v>
      </c>
      <c r="G2910" s="22" t="s">
        <v>3848</v>
      </c>
      <c r="H2910" s="22">
        <v>0</v>
      </c>
      <c r="I2910" s="24">
        <f>'EVM CPZ List'!$D2910*'EVM CPZ List'!$C2910</f>
        <v>0</v>
      </c>
      <c r="J2910" s="25">
        <f>INDEX('Pivot of Risk Data'!A:A,MATCH('EVM CPZ List'!$B2910,'Pivot of Risk Data'!B:B,0),1)</f>
        <v>2865</v>
      </c>
      <c r="K2910" s="22">
        <f>0.000621371*'EVM CPZ List'!$H2910</f>
        <v>0</v>
      </c>
      <c r="L2910" s="22">
        <f>L2909+'EVM CPZ List'!$K2910</f>
        <v>25815.102369050102</v>
      </c>
      <c r="M2910" s="22">
        <f>M2909-'EVM CPZ List'!$I2910</f>
        <v>-2.3671988604338431E-11</v>
      </c>
      <c r="N2910" s="7" t="e">
        <f>INDEX('2021 Certified EVM Plan'!G:G,MATCH(B2910,'2021 Certified EVM Plan'!E:E,0))</f>
        <v>#N/A</v>
      </c>
      <c r="O2910" s="7" t="e">
        <f>INDEX('2021 Certified EVM Plan'!M:M,MATCH(B2910,'2021 Certified EVM Plan'!E:E,0))</f>
        <v>#N/A</v>
      </c>
      <c r="P2910" s="7">
        <f t="shared" si="45"/>
        <v>1</v>
      </c>
      <c r="Q2910" s="26" t="e">
        <f>IF(INDEX('2021 Certified EVM Plan'!H:H,MATCH(B2910,'2021 Certified EVM Plan'!E:E,0))=1,M2910,#N/A)</f>
        <v>#N/A</v>
      </c>
      <c r="R2910" s="26" t="e">
        <f>IF(INDEX('2021 Certified EVM Plan'!J:J,MATCH(B2910,'2021 Certified EVM Plan'!E:E,0))=1,M2910,#N/A)</f>
        <v>#N/A</v>
      </c>
      <c r="S2910" s="26" t="e">
        <f>IF(INDEX('2021 Certified EVM Plan'!K:K,MATCH(B2910,'2021 Certified EVM Plan'!E:E,0))=1,M2910,#N/A)</f>
        <v>#N/A</v>
      </c>
    </row>
    <row r="2911" spans="1:19" x14ac:dyDescent="0.25">
      <c r="A2911" s="22"/>
      <c r="B2911" s="22">
        <v>9735</v>
      </c>
      <c r="C2911" s="22"/>
      <c r="D2911" s="23"/>
      <c r="E2911" s="22">
        <v>12061105</v>
      </c>
      <c r="F2911" s="22" t="s">
        <v>3163</v>
      </c>
      <c r="G2911" s="22" t="s">
        <v>3767</v>
      </c>
      <c r="H2911" s="22">
        <v>61.434510683179099</v>
      </c>
      <c r="I2911" s="24">
        <f>'EVM CPZ List'!$D2911*'EVM CPZ List'!$C2911</f>
        <v>0</v>
      </c>
      <c r="J2911" s="25">
        <f>INDEX('Pivot of Risk Data'!A:A,MATCH('EVM CPZ List'!$B2911,'Pivot of Risk Data'!B:B,0),1)</f>
        <v>2866</v>
      </c>
      <c r="K2911" s="22">
        <f>0.000621371*'EVM CPZ List'!$H2911</f>
        <v>3.8173623337717677E-2</v>
      </c>
      <c r="L2911" s="22">
        <f>L2910+'EVM CPZ List'!$K2911</f>
        <v>25815.140542673442</v>
      </c>
      <c r="M2911" s="22">
        <f>M2910-'EVM CPZ List'!$I2911</f>
        <v>-2.3671988604338431E-11</v>
      </c>
      <c r="N2911" s="7" t="e">
        <f>INDEX('2021 Certified EVM Plan'!G:G,MATCH(B2911,'2021 Certified EVM Plan'!E:E,0))</f>
        <v>#N/A</v>
      </c>
      <c r="O2911" s="7" t="e">
        <f>INDEX('2021 Certified EVM Plan'!M:M,MATCH(B2911,'2021 Certified EVM Plan'!E:E,0))</f>
        <v>#N/A</v>
      </c>
      <c r="P2911" s="7">
        <f t="shared" si="45"/>
        <v>1</v>
      </c>
      <c r="Q2911" s="26" t="e">
        <f>IF(INDEX('2021 Certified EVM Plan'!H:H,MATCH(B2911,'2021 Certified EVM Plan'!E:E,0))=1,M2911,#N/A)</f>
        <v>#N/A</v>
      </c>
      <c r="R2911" s="26" t="e">
        <f>IF(INDEX('2021 Certified EVM Plan'!J:J,MATCH(B2911,'2021 Certified EVM Plan'!E:E,0))=1,M2911,#N/A)</f>
        <v>#N/A</v>
      </c>
      <c r="S2911" s="26" t="e">
        <f>IF(INDEX('2021 Certified EVM Plan'!K:K,MATCH(B2911,'2021 Certified EVM Plan'!E:E,0))=1,M2911,#N/A)</f>
        <v>#N/A</v>
      </c>
    </row>
    <row r="2912" spans="1:19" x14ac:dyDescent="0.25">
      <c r="A2912" s="22"/>
      <c r="B2912" s="22">
        <v>8116</v>
      </c>
      <c r="C2912" s="22"/>
      <c r="D2912" s="23"/>
      <c r="E2912" s="22">
        <v>42631108</v>
      </c>
      <c r="F2912" s="22" t="s">
        <v>1004</v>
      </c>
      <c r="G2912" s="22" t="s">
        <v>3797</v>
      </c>
      <c r="H2912" s="22">
        <v>14844.249927742199</v>
      </c>
      <c r="I2912" s="24">
        <f>'EVM CPZ List'!$D2912*'EVM CPZ List'!$C2912</f>
        <v>0</v>
      </c>
      <c r="J2912" s="25">
        <f>INDEX('Pivot of Risk Data'!A:A,MATCH('EVM CPZ List'!$B2912,'Pivot of Risk Data'!B:B,0),1)</f>
        <v>2873</v>
      </c>
      <c r="K2912" s="22">
        <f>0.000621371*'EVM CPZ List'!$H2912</f>
        <v>9.2237864218510985</v>
      </c>
      <c r="L2912" s="22">
        <f>L2911+'EVM CPZ List'!$K2912</f>
        <v>25824.364329095293</v>
      </c>
      <c r="M2912" s="22">
        <f>M2911-'EVM CPZ List'!$I2912</f>
        <v>-2.3671988604338431E-11</v>
      </c>
      <c r="N2912" s="7" t="e">
        <f>INDEX('2021 Certified EVM Plan'!G:G,MATCH(B2912,'2021 Certified EVM Plan'!E:E,0))</f>
        <v>#N/A</v>
      </c>
      <c r="O2912" s="7" t="e">
        <f>INDEX('2021 Certified EVM Plan'!M:M,MATCH(B2912,'2021 Certified EVM Plan'!E:E,0))</f>
        <v>#N/A</v>
      </c>
      <c r="P2912" s="7">
        <f t="shared" si="45"/>
        <v>1</v>
      </c>
      <c r="Q2912" s="26" t="e">
        <f>IF(INDEX('2021 Certified EVM Plan'!H:H,MATCH(B2912,'2021 Certified EVM Plan'!E:E,0))=1,M2912,#N/A)</f>
        <v>#N/A</v>
      </c>
      <c r="R2912" s="26" t="e">
        <f>IF(INDEX('2021 Certified EVM Plan'!J:J,MATCH(B2912,'2021 Certified EVM Plan'!E:E,0))=1,M2912,#N/A)</f>
        <v>#N/A</v>
      </c>
      <c r="S2912" s="26" t="e">
        <f>IF(INDEX('2021 Certified EVM Plan'!K:K,MATCH(B2912,'2021 Certified EVM Plan'!E:E,0))=1,M2912,#N/A)</f>
        <v>#N/A</v>
      </c>
    </row>
    <row r="2913" spans="1:19" x14ac:dyDescent="0.25">
      <c r="A2913" s="22"/>
      <c r="B2913" s="22">
        <v>9794</v>
      </c>
      <c r="C2913" s="22"/>
      <c r="D2913" s="23"/>
      <c r="E2913" s="22">
        <v>43211101</v>
      </c>
      <c r="F2913" s="22" t="s">
        <v>1436</v>
      </c>
      <c r="G2913" s="22" t="s">
        <v>3708</v>
      </c>
      <c r="H2913" s="22">
        <v>251.91576006164999</v>
      </c>
      <c r="I2913" s="24">
        <f>'EVM CPZ List'!$D2913*'EVM CPZ List'!$C2913</f>
        <v>0</v>
      </c>
      <c r="J2913" s="25">
        <f>INDEX('Pivot of Risk Data'!A:A,MATCH('EVM CPZ List'!$B2913,'Pivot of Risk Data'!B:B,0),1)</f>
        <v>2868</v>
      </c>
      <c r="K2913" s="22">
        <f>0.000621371*'EVM CPZ List'!$H2913</f>
        <v>0.15653314774526753</v>
      </c>
      <c r="L2913" s="22">
        <f>L2912+'EVM CPZ List'!$K2913</f>
        <v>25824.52086224304</v>
      </c>
      <c r="M2913" s="22">
        <f>M2912-'EVM CPZ List'!$I2913</f>
        <v>-2.3671988604338431E-11</v>
      </c>
      <c r="N2913" s="7" t="e">
        <f>INDEX('2021 Certified EVM Plan'!G:G,MATCH(B2913,'2021 Certified EVM Plan'!E:E,0))</f>
        <v>#N/A</v>
      </c>
      <c r="O2913" s="7" t="e">
        <f>INDEX('2021 Certified EVM Plan'!M:M,MATCH(B2913,'2021 Certified EVM Plan'!E:E,0))</f>
        <v>#N/A</v>
      </c>
      <c r="P2913" s="7">
        <f t="shared" si="45"/>
        <v>1</v>
      </c>
      <c r="Q2913" s="26" t="e">
        <f>IF(INDEX('2021 Certified EVM Plan'!H:H,MATCH(B2913,'2021 Certified EVM Plan'!E:E,0))=1,M2913,#N/A)</f>
        <v>#N/A</v>
      </c>
      <c r="R2913" s="26" t="e">
        <f>IF(INDEX('2021 Certified EVM Plan'!J:J,MATCH(B2913,'2021 Certified EVM Plan'!E:E,0))=1,M2913,#N/A)</f>
        <v>#N/A</v>
      </c>
      <c r="S2913" s="26" t="e">
        <f>IF(INDEX('2021 Certified EVM Plan'!K:K,MATCH(B2913,'2021 Certified EVM Plan'!E:E,0))=1,M2913,#N/A)</f>
        <v>#N/A</v>
      </c>
    </row>
    <row r="2914" spans="1:19" x14ac:dyDescent="0.25">
      <c r="A2914" s="22"/>
      <c r="B2914" s="22">
        <v>8946</v>
      </c>
      <c r="C2914" s="22"/>
      <c r="D2914" s="23"/>
      <c r="E2914" s="22">
        <v>103261101</v>
      </c>
      <c r="F2914" s="22" t="s">
        <v>620</v>
      </c>
      <c r="G2914" s="22" t="s">
        <v>3860</v>
      </c>
      <c r="H2914" s="22">
        <v>15.3101790132982</v>
      </c>
      <c r="I2914" s="24">
        <f>'EVM CPZ List'!$D2914*'EVM CPZ List'!$C2914</f>
        <v>0</v>
      </c>
      <c r="J2914" s="25">
        <f>INDEX('Pivot of Risk Data'!A:A,MATCH('EVM CPZ List'!$B2914,'Pivot of Risk Data'!B:B,0),1)</f>
        <v>2928</v>
      </c>
      <c r="K2914" s="22">
        <f>0.000621371*'EVM CPZ List'!$H2914</f>
        <v>9.5133012436721155E-3</v>
      </c>
      <c r="L2914" s="22">
        <f>L2913+'EVM CPZ List'!$K2914</f>
        <v>25824.530375544284</v>
      </c>
      <c r="M2914" s="22">
        <f>M2913-'EVM CPZ List'!$I2914</f>
        <v>-2.3671988604338431E-11</v>
      </c>
      <c r="N2914" s="7" t="e">
        <f>INDEX('2021 Certified EVM Plan'!G:G,MATCH(B2914,'2021 Certified EVM Plan'!E:E,0))</f>
        <v>#N/A</v>
      </c>
      <c r="O2914" s="7" t="e">
        <f>INDEX('2021 Certified EVM Plan'!M:M,MATCH(B2914,'2021 Certified EVM Plan'!E:E,0))</f>
        <v>#N/A</v>
      </c>
      <c r="P2914" s="7">
        <f t="shared" si="45"/>
        <v>1</v>
      </c>
      <c r="Q2914" s="26" t="e">
        <f>IF(INDEX('2021 Certified EVM Plan'!H:H,MATCH(B2914,'2021 Certified EVM Plan'!E:E,0))=1,M2914,#N/A)</f>
        <v>#N/A</v>
      </c>
      <c r="R2914" s="26" t="e">
        <f>IF(INDEX('2021 Certified EVM Plan'!J:J,MATCH(B2914,'2021 Certified EVM Plan'!E:E,0))=1,M2914,#N/A)</f>
        <v>#N/A</v>
      </c>
      <c r="S2914" s="26" t="e">
        <f>IF(INDEX('2021 Certified EVM Plan'!K:K,MATCH(B2914,'2021 Certified EVM Plan'!E:E,0))=1,M2914,#N/A)</f>
        <v>#N/A</v>
      </c>
    </row>
    <row r="2915" spans="1:19" x14ac:dyDescent="0.25">
      <c r="A2915" s="22"/>
      <c r="B2915" s="22">
        <v>7241</v>
      </c>
      <c r="C2915" s="22"/>
      <c r="D2915" s="23"/>
      <c r="E2915" s="22">
        <v>182631107</v>
      </c>
      <c r="F2915" s="22" t="s">
        <v>2298</v>
      </c>
      <c r="G2915" s="22" t="s">
        <v>3667</v>
      </c>
      <c r="H2915" s="22">
        <v>1708.32391708922</v>
      </c>
      <c r="I2915" s="24">
        <f>'EVM CPZ List'!$D2915*'EVM CPZ List'!$C2915</f>
        <v>0</v>
      </c>
      <c r="J2915" s="25">
        <f>INDEX('Pivot of Risk Data'!A:A,MATCH('EVM CPZ List'!$B2915,'Pivot of Risk Data'!B:B,0),1)</f>
        <v>2911</v>
      </c>
      <c r="K2915" s="22">
        <f>0.000621371*'EVM CPZ List'!$H2915</f>
        <v>1.0615029406856458</v>
      </c>
      <c r="L2915" s="22">
        <f>L2914+'EVM CPZ List'!$K2915</f>
        <v>25825.591878484971</v>
      </c>
      <c r="M2915" s="22">
        <f>M2914-'EVM CPZ List'!$I2915</f>
        <v>-2.3671988604338431E-11</v>
      </c>
      <c r="N2915" s="7" t="e">
        <f>INDEX('2021 Certified EVM Plan'!G:G,MATCH(B2915,'2021 Certified EVM Plan'!E:E,0))</f>
        <v>#N/A</v>
      </c>
      <c r="O2915" s="7" t="e">
        <f>INDEX('2021 Certified EVM Plan'!M:M,MATCH(B2915,'2021 Certified EVM Plan'!E:E,0))</f>
        <v>#N/A</v>
      </c>
      <c r="P2915" s="7">
        <f t="shared" si="45"/>
        <v>1</v>
      </c>
      <c r="Q2915" s="26" t="e">
        <f>IF(INDEX('2021 Certified EVM Plan'!H:H,MATCH(B2915,'2021 Certified EVM Plan'!E:E,0))=1,M2915,#N/A)</f>
        <v>#N/A</v>
      </c>
      <c r="R2915" s="26" t="e">
        <f>IF(INDEX('2021 Certified EVM Plan'!J:J,MATCH(B2915,'2021 Certified EVM Plan'!E:E,0))=1,M2915,#N/A)</f>
        <v>#N/A</v>
      </c>
      <c r="S2915" s="26" t="e">
        <f>IF(INDEX('2021 Certified EVM Plan'!K:K,MATCH(B2915,'2021 Certified EVM Plan'!E:E,0))=1,M2915,#N/A)</f>
        <v>#N/A</v>
      </c>
    </row>
    <row r="2916" spans="1:19" x14ac:dyDescent="0.25">
      <c r="A2916" s="22"/>
      <c r="B2916" s="22">
        <v>7133</v>
      </c>
      <c r="C2916" s="22"/>
      <c r="D2916" s="23"/>
      <c r="E2916" s="22">
        <v>153652105</v>
      </c>
      <c r="F2916" s="22" t="s">
        <v>41</v>
      </c>
      <c r="G2916" s="22" t="s">
        <v>3737</v>
      </c>
      <c r="H2916" s="22">
        <v>26.680649065418901</v>
      </c>
      <c r="I2916" s="24">
        <f>'EVM CPZ List'!$D2916*'EVM CPZ List'!$C2916</f>
        <v>0</v>
      </c>
      <c r="J2916" s="25">
        <f>INDEX('Pivot of Risk Data'!A:A,MATCH('EVM CPZ List'!$B2916,'Pivot of Risk Data'!B:B,0),1)</f>
        <v>2945</v>
      </c>
      <c r="K2916" s="22">
        <f>0.000621371*'EVM CPZ List'!$H2916</f>
        <v>1.657858159042841E-2</v>
      </c>
      <c r="L2916" s="22">
        <f>L2915+'EVM CPZ List'!$K2916</f>
        <v>25825.608457066563</v>
      </c>
      <c r="M2916" s="22">
        <f>M2915-'EVM CPZ List'!$I2916</f>
        <v>-2.3671988604338431E-11</v>
      </c>
      <c r="N2916" s="7" t="e">
        <f>INDEX('2021 Certified EVM Plan'!G:G,MATCH(B2916,'2021 Certified EVM Plan'!E:E,0))</f>
        <v>#N/A</v>
      </c>
      <c r="O2916" s="7" t="e">
        <f>INDEX('2021 Certified EVM Plan'!M:M,MATCH(B2916,'2021 Certified EVM Plan'!E:E,0))</f>
        <v>#N/A</v>
      </c>
      <c r="P2916" s="7">
        <f t="shared" si="45"/>
        <v>1</v>
      </c>
      <c r="Q2916" s="26" t="e">
        <f>IF(INDEX('2021 Certified EVM Plan'!H:H,MATCH(B2916,'2021 Certified EVM Plan'!E:E,0))=1,M2916,#N/A)</f>
        <v>#N/A</v>
      </c>
      <c r="R2916" s="26" t="e">
        <f>IF(INDEX('2021 Certified EVM Plan'!J:J,MATCH(B2916,'2021 Certified EVM Plan'!E:E,0))=1,M2916,#N/A)</f>
        <v>#N/A</v>
      </c>
      <c r="S2916" s="26" t="e">
        <f>IF(INDEX('2021 Certified EVM Plan'!K:K,MATCH(B2916,'2021 Certified EVM Plan'!E:E,0))=1,M2916,#N/A)</f>
        <v>#N/A</v>
      </c>
    </row>
    <row r="2917" spans="1:19" x14ac:dyDescent="0.25">
      <c r="A2917" s="22"/>
      <c r="B2917" s="22">
        <v>9937</v>
      </c>
      <c r="C2917" s="22"/>
      <c r="D2917" s="23"/>
      <c r="E2917" s="22">
        <v>182611103</v>
      </c>
      <c r="F2917" s="22" t="s">
        <v>2251</v>
      </c>
      <c r="G2917" s="22" t="s">
        <v>3608</v>
      </c>
      <c r="H2917" s="22">
        <v>858.02867663453003</v>
      </c>
      <c r="I2917" s="24">
        <f>'EVM CPZ List'!$D2917*'EVM CPZ List'!$C2917</f>
        <v>0</v>
      </c>
      <c r="J2917" s="25">
        <f>INDEX('Pivot of Risk Data'!A:A,MATCH('EVM CPZ List'!$B2917,'Pivot of Risk Data'!B:B,0),1)</f>
        <v>2860</v>
      </c>
      <c r="K2917" s="22">
        <f>0.000621371*'EVM CPZ List'!$H2917</f>
        <v>0.53315413682907453</v>
      </c>
      <c r="L2917" s="22">
        <f>L2916+'EVM CPZ List'!$K2917</f>
        <v>25826.141611203391</v>
      </c>
      <c r="M2917" s="22">
        <f>M2916-'EVM CPZ List'!$I2917</f>
        <v>-2.3671988604338431E-11</v>
      </c>
      <c r="N2917" s="7" t="e">
        <f>INDEX('2021 Certified EVM Plan'!G:G,MATCH(B2917,'2021 Certified EVM Plan'!E:E,0))</f>
        <v>#N/A</v>
      </c>
      <c r="O2917" s="7" t="e">
        <f>INDEX('2021 Certified EVM Plan'!M:M,MATCH(B2917,'2021 Certified EVM Plan'!E:E,0))</f>
        <v>#N/A</v>
      </c>
      <c r="P2917" s="7">
        <f t="shared" si="45"/>
        <v>1</v>
      </c>
      <c r="Q2917" s="26" t="e">
        <f>IF(INDEX('2021 Certified EVM Plan'!H:H,MATCH(B2917,'2021 Certified EVM Plan'!E:E,0))=1,M2917,#N/A)</f>
        <v>#N/A</v>
      </c>
      <c r="R2917" s="26" t="e">
        <f>IF(INDEX('2021 Certified EVM Plan'!J:J,MATCH(B2917,'2021 Certified EVM Plan'!E:E,0))=1,M2917,#N/A)</f>
        <v>#N/A</v>
      </c>
      <c r="S2917" s="26" t="e">
        <f>IF(INDEX('2021 Certified EVM Plan'!K:K,MATCH(B2917,'2021 Certified EVM Plan'!E:E,0))=1,M2917,#N/A)</f>
        <v>#N/A</v>
      </c>
    </row>
    <row r="2918" spans="1:19" x14ac:dyDescent="0.25">
      <c r="A2918" s="22"/>
      <c r="B2918" s="22">
        <v>10128</v>
      </c>
      <c r="C2918" s="22"/>
      <c r="D2918" s="23"/>
      <c r="E2918" s="22">
        <v>158011101</v>
      </c>
      <c r="F2918" s="22" t="s">
        <v>3703</v>
      </c>
      <c r="G2918" s="22" t="s">
        <v>3704</v>
      </c>
      <c r="H2918" s="22">
        <v>8.5137256975123599</v>
      </c>
      <c r="I2918" s="24">
        <f>'EVM CPZ List'!$D2918*'EVM CPZ List'!$C2918</f>
        <v>0</v>
      </c>
      <c r="J2918" s="25">
        <f>INDEX('Pivot of Risk Data'!A:A,MATCH('EVM CPZ List'!$B2918,'Pivot of Risk Data'!B:B,0),1)</f>
        <v>2969</v>
      </c>
      <c r="K2918" s="22">
        <f>0.000621371*'EVM CPZ List'!$H2918</f>
        <v>5.2901822503889527E-3</v>
      </c>
      <c r="L2918" s="22">
        <f>L2917+'EVM CPZ List'!$K2918</f>
        <v>25826.14690138564</v>
      </c>
      <c r="M2918" s="22">
        <f>M2917-'EVM CPZ List'!$I2918</f>
        <v>-2.3671988604338431E-11</v>
      </c>
      <c r="N2918" s="7" t="e">
        <f>INDEX('2021 Certified EVM Plan'!G:G,MATCH(B2918,'2021 Certified EVM Plan'!E:E,0))</f>
        <v>#N/A</v>
      </c>
      <c r="O2918" s="7" t="e">
        <f>INDEX('2021 Certified EVM Plan'!M:M,MATCH(B2918,'2021 Certified EVM Plan'!E:E,0))</f>
        <v>#N/A</v>
      </c>
      <c r="P2918" s="7">
        <f t="shared" si="45"/>
        <v>1</v>
      </c>
      <c r="Q2918" s="26" t="e">
        <f>IF(INDEX('2021 Certified EVM Plan'!H:H,MATCH(B2918,'2021 Certified EVM Plan'!E:E,0))=1,M2918,#N/A)</f>
        <v>#N/A</v>
      </c>
      <c r="R2918" s="26" t="e">
        <f>IF(INDEX('2021 Certified EVM Plan'!J:J,MATCH(B2918,'2021 Certified EVM Plan'!E:E,0))=1,M2918,#N/A)</f>
        <v>#N/A</v>
      </c>
      <c r="S2918" s="26" t="e">
        <f>IF(INDEX('2021 Certified EVM Plan'!K:K,MATCH(B2918,'2021 Certified EVM Plan'!E:E,0))=1,M2918,#N/A)</f>
        <v>#N/A</v>
      </c>
    </row>
    <row r="2919" spans="1:19" x14ac:dyDescent="0.25">
      <c r="A2919" s="22"/>
      <c r="B2919" s="22">
        <v>9987</v>
      </c>
      <c r="C2919" s="22"/>
      <c r="D2919" s="23"/>
      <c r="E2919" s="22">
        <v>182581105</v>
      </c>
      <c r="F2919" s="22" t="s">
        <v>2775</v>
      </c>
      <c r="G2919" s="22" t="s">
        <v>3869</v>
      </c>
      <c r="H2919" s="22">
        <v>35.717743330561497</v>
      </c>
      <c r="I2919" s="24">
        <f>'EVM CPZ List'!$D2919*'EVM CPZ List'!$C2919</f>
        <v>0</v>
      </c>
      <c r="J2919" s="25">
        <f>INDEX('Pivot of Risk Data'!A:A,MATCH('EVM CPZ List'!$B2919,'Pivot of Risk Data'!B:B,0),1)</f>
        <v>2853</v>
      </c>
      <c r="K2919" s="22">
        <f>0.000621371*'EVM CPZ List'!$H2919</f>
        <v>2.2193969891054328E-2</v>
      </c>
      <c r="L2919" s="22">
        <f>L2918+'EVM CPZ List'!$K2919</f>
        <v>25826.16909535553</v>
      </c>
      <c r="M2919" s="22">
        <f>M2918-'EVM CPZ List'!$I2919</f>
        <v>-2.3671988604338431E-11</v>
      </c>
      <c r="N2919" s="7" t="e">
        <f>INDEX('2021 Certified EVM Plan'!G:G,MATCH(B2919,'2021 Certified EVM Plan'!E:E,0))</f>
        <v>#N/A</v>
      </c>
      <c r="O2919" s="7" t="e">
        <f>INDEX('2021 Certified EVM Plan'!M:M,MATCH(B2919,'2021 Certified EVM Plan'!E:E,0))</f>
        <v>#N/A</v>
      </c>
      <c r="P2919" s="7">
        <f t="shared" si="45"/>
        <v>1</v>
      </c>
      <c r="Q2919" s="26" t="e">
        <f>IF(INDEX('2021 Certified EVM Plan'!H:H,MATCH(B2919,'2021 Certified EVM Plan'!E:E,0))=1,M2919,#N/A)</f>
        <v>#N/A</v>
      </c>
      <c r="R2919" s="26" t="e">
        <f>IF(INDEX('2021 Certified EVM Plan'!J:J,MATCH(B2919,'2021 Certified EVM Plan'!E:E,0))=1,M2919,#N/A)</f>
        <v>#N/A</v>
      </c>
      <c r="S2919" s="26" t="e">
        <f>IF(INDEX('2021 Certified EVM Plan'!K:K,MATCH(B2919,'2021 Certified EVM Plan'!E:E,0))=1,M2919,#N/A)</f>
        <v>#N/A</v>
      </c>
    </row>
    <row r="2920" spans="1:19" x14ac:dyDescent="0.25">
      <c r="A2920" s="22"/>
      <c r="B2920" s="22">
        <v>10133</v>
      </c>
      <c r="C2920" s="22"/>
      <c r="D2920" s="23"/>
      <c r="E2920" s="22">
        <v>48011146</v>
      </c>
      <c r="F2920" s="22" t="s">
        <v>1543</v>
      </c>
      <c r="G2920" s="22" t="s">
        <v>3842</v>
      </c>
      <c r="H2920" s="22">
        <v>18.168309044742902</v>
      </c>
      <c r="I2920" s="24">
        <f>'EVM CPZ List'!$D2920*'EVM CPZ List'!$C2920</f>
        <v>0</v>
      </c>
      <c r="J2920" s="25">
        <f>INDEX('Pivot of Risk Data'!A:A,MATCH('EVM CPZ List'!$B2920,'Pivot of Risk Data'!B:B,0),1)</f>
        <v>2907</v>
      </c>
      <c r="K2920" s="22">
        <f>0.000621371*'EVM CPZ List'!$H2920</f>
        <v>1.1289260359440941E-2</v>
      </c>
      <c r="L2920" s="22">
        <f>L2919+'EVM CPZ List'!$K2920</f>
        <v>25826.180384615891</v>
      </c>
      <c r="M2920" s="22">
        <f>M2919-'EVM CPZ List'!$I2920</f>
        <v>-2.3671988604338431E-11</v>
      </c>
      <c r="N2920" s="7" t="e">
        <f>INDEX('2021 Certified EVM Plan'!G:G,MATCH(B2920,'2021 Certified EVM Plan'!E:E,0))</f>
        <v>#N/A</v>
      </c>
      <c r="O2920" s="7" t="e">
        <f>INDEX('2021 Certified EVM Plan'!M:M,MATCH(B2920,'2021 Certified EVM Plan'!E:E,0))</f>
        <v>#N/A</v>
      </c>
      <c r="P2920" s="7">
        <f t="shared" si="45"/>
        <v>1</v>
      </c>
      <c r="Q2920" s="26" t="e">
        <f>IF(INDEX('2021 Certified EVM Plan'!H:H,MATCH(B2920,'2021 Certified EVM Plan'!E:E,0))=1,M2920,#N/A)</f>
        <v>#N/A</v>
      </c>
      <c r="R2920" s="26" t="e">
        <f>IF(INDEX('2021 Certified EVM Plan'!J:J,MATCH(B2920,'2021 Certified EVM Plan'!E:E,0))=1,M2920,#N/A)</f>
        <v>#N/A</v>
      </c>
      <c r="S2920" s="26" t="e">
        <f>IF(INDEX('2021 Certified EVM Plan'!K:K,MATCH(B2920,'2021 Certified EVM Plan'!E:E,0))=1,M2920,#N/A)</f>
        <v>#N/A</v>
      </c>
    </row>
    <row r="2921" spans="1:19" x14ac:dyDescent="0.25">
      <c r="A2921" s="22"/>
      <c r="B2921" s="22">
        <v>9654</v>
      </c>
      <c r="C2921" s="22"/>
      <c r="D2921" s="23"/>
      <c r="E2921" s="22">
        <v>103221101</v>
      </c>
      <c r="F2921" s="22" t="s">
        <v>542</v>
      </c>
      <c r="G2921" s="22" t="s">
        <v>3812</v>
      </c>
      <c r="H2921" s="22">
        <v>979.13688573343097</v>
      </c>
      <c r="I2921" s="24">
        <f>'EVM CPZ List'!$D2921*'EVM CPZ List'!$C2921</f>
        <v>0</v>
      </c>
      <c r="J2921" s="25">
        <f>INDEX('Pivot of Risk Data'!A:A,MATCH('EVM CPZ List'!$B2921,'Pivot of Risk Data'!B:B,0),1)</f>
        <v>2966</v>
      </c>
      <c r="K2921" s="22">
        <f>0.000621371*'EVM CPZ List'!$H2921</f>
        <v>0.60840726582506777</v>
      </c>
      <c r="L2921" s="22">
        <f>L2920+'EVM CPZ List'!$K2921</f>
        <v>25826.788791881718</v>
      </c>
      <c r="M2921" s="22">
        <f>M2920-'EVM CPZ List'!$I2921</f>
        <v>-2.3671988604338431E-11</v>
      </c>
      <c r="N2921" s="7" t="e">
        <f>INDEX('2021 Certified EVM Plan'!G:G,MATCH(B2921,'2021 Certified EVM Plan'!E:E,0))</f>
        <v>#N/A</v>
      </c>
      <c r="O2921" s="7" t="e">
        <f>INDEX('2021 Certified EVM Plan'!M:M,MATCH(B2921,'2021 Certified EVM Plan'!E:E,0))</f>
        <v>#N/A</v>
      </c>
      <c r="P2921" s="7">
        <f t="shared" si="45"/>
        <v>1</v>
      </c>
      <c r="Q2921" s="26" t="e">
        <f>IF(INDEX('2021 Certified EVM Plan'!H:H,MATCH(B2921,'2021 Certified EVM Plan'!E:E,0))=1,M2921,#N/A)</f>
        <v>#N/A</v>
      </c>
      <c r="R2921" s="26" t="e">
        <f>IF(INDEX('2021 Certified EVM Plan'!J:J,MATCH(B2921,'2021 Certified EVM Plan'!E:E,0))=1,M2921,#N/A)</f>
        <v>#N/A</v>
      </c>
      <c r="S2921" s="26" t="e">
        <f>IF(INDEX('2021 Certified EVM Plan'!K:K,MATCH(B2921,'2021 Certified EVM Plan'!E:E,0))=1,M2921,#N/A)</f>
        <v>#N/A</v>
      </c>
    </row>
    <row r="2922" spans="1:19" x14ac:dyDescent="0.25">
      <c r="A2922" s="22"/>
      <c r="B2922" s="22">
        <v>8404</v>
      </c>
      <c r="C2922" s="22"/>
      <c r="D2922" s="23"/>
      <c r="E2922" s="22">
        <v>42091102</v>
      </c>
      <c r="F2922" s="22" t="s">
        <v>1058</v>
      </c>
      <c r="G2922" s="22" t="s">
        <v>3630</v>
      </c>
      <c r="H2922" s="22">
        <v>625.96424791786501</v>
      </c>
      <c r="I2922" s="24">
        <f>'EVM CPZ List'!$D2922*'EVM CPZ List'!$C2922</f>
        <v>0</v>
      </c>
      <c r="J2922" s="25">
        <f>INDEX('Pivot of Risk Data'!A:A,MATCH('EVM CPZ List'!$B2922,'Pivot of Risk Data'!B:B,0),1)</f>
        <v>2922</v>
      </c>
      <c r="K2922" s="22">
        <f>0.000621371*'EVM CPZ List'!$H2922</f>
        <v>0.38895603069297169</v>
      </c>
      <c r="L2922" s="22">
        <f>L2921+'EVM CPZ List'!$K2922</f>
        <v>25827.17774791241</v>
      </c>
      <c r="M2922" s="22">
        <f>M2921-'EVM CPZ List'!$I2922</f>
        <v>-2.3671988604338431E-11</v>
      </c>
      <c r="N2922" s="7" t="e">
        <f>INDEX('2021 Certified EVM Plan'!G:G,MATCH(B2922,'2021 Certified EVM Plan'!E:E,0))</f>
        <v>#N/A</v>
      </c>
      <c r="O2922" s="7" t="e">
        <f>INDEX('2021 Certified EVM Plan'!M:M,MATCH(B2922,'2021 Certified EVM Plan'!E:E,0))</f>
        <v>#N/A</v>
      </c>
      <c r="P2922" s="7">
        <f t="shared" si="45"/>
        <v>1</v>
      </c>
      <c r="Q2922" s="26" t="e">
        <f>IF(INDEX('2021 Certified EVM Plan'!H:H,MATCH(B2922,'2021 Certified EVM Plan'!E:E,0))=1,M2922,#N/A)</f>
        <v>#N/A</v>
      </c>
      <c r="R2922" s="26" t="e">
        <f>IF(INDEX('2021 Certified EVM Plan'!J:J,MATCH(B2922,'2021 Certified EVM Plan'!E:E,0))=1,M2922,#N/A)</f>
        <v>#N/A</v>
      </c>
      <c r="S2922" s="26" t="e">
        <f>IF(INDEX('2021 Certified EVM Plan'!K:K,MATCH(B2922,'2021 Certified EVM Plan'!E:E,0))=1,M2922,#N/A)</f>
        <v>#N/A</v>
      </c>
    </row>
    <row r="2923" spans="1:19" x14ac:dyDescent="0.25">
      <c r="A2923" s="22"/>
      <c r="B2923" s="22">
        <v>9681</v>
      </c>
      <c r="C2923" s="22"/>
      <c r="D2923" s="23"/>
      <c r="E2923" s="22">
        <v>182611103</v>
      </c>
      <c r="F2923" s="22" t="s">
        <v>2251</v>
      </c>
      <c r="G2923" s="22" t="s">
        <v>3678</v>
      </c>
      <c r="H2923" s="22">
        <v>82.445412982879006</v>
      </c>
      <c r="I2923" s="24">
        <f>'EVM CPZ List'!$D2923*'EVM CPZ List'!$C2923</f>
        <v>0</v>
      </c>
      <c r="J2923" s="25">
        <f>INDEX('Pivot of Risk Data'!A:A,MATCH('EVM CPZ List'!$B2923,'Pivot of Risk Data'!B:B,0),1)</f>
        <v>2974</v>
      </c>
      <c r="K2923" s="22">
        <f>0.000621371*'EVM CPZ List'!$H2923</f>
        <v>5.122918871058451E-2</v>
      </c>
      <c r="L2923" s="22">
        <f>L2922+'EVM CPZ List'!$K2923</f>
        <v>25827.22897710112</v>
      </c>
      <c r="M2923" s="22">
        <f>M2922-'EVM CPZ List'!$I2923</f>
        <v>-2.3671988604338431E-11</v>
      </c>
      <c r="N2923" s="7" t="e">
        <f>INDEX('2021 Certified EVM Plan'!G:G,MATCH(B2923,'2021 Certified EVM Plan'!E:E,0))</f>
        <v>#N/A</v>
      </c>
      <c r="O2923" s="7" t="e">
        <f>INDEX('2021 Certified EVM Plan'!M:M,MATCH(B2923,'2021 Certified EVM Plan'!E:E,0))</f>
        <v>#N/A</v>
      </c>
      <c r="P2923" s="7">
        <f t="shared" si="45"/>
        <v>1</v>
      </c>
      <c r="Q2923" s="26" t="e">
        <f>IF(INDEX('2021 Certified EVM Plan'!H:H,MATCH(B2923,'2021 Certified EVM Plan'!E:E,0))=1,M2923,#N/A)</f>
        <v>#N/A</v>
      </c>
      <c r="R2923" s="26" t="e">
        <f>IF(INDEX('2021 Certified EVM Plan'!J:J,MATCH(B2923,'2021 Certified EVM Plan'!E:E,0))=1,M2923,#N/A)</f>
        <v>#N/A</v>
      </c>
      <c r="S2923" s="26" t="e">
        <f>IF(INDEX('2021 Certified EVM Plan'!K:K,MATCH(B2923,'2021 Certified EVM Plan'!E:E,0))=1,M2923,#N/A)</f>
        <v>#N/A</v>
      </c>
    </row>
    <row r="2924" spans="1:19" x14ac:dyDescent="0.25">
      <c r="A2924" s="22"/>
      <c r="B2924" s="22">
        <v>9441</v>
      </c>
      <c r="C2924" s="22"/>
      <c r="D2924" s="23"/>
      <c r="E2924" s="22">
        <v>102781101</v>
      </c>
      <c r="F2924" s="22" t="s">
        <v>670</v>
      </c>
      <c r="G2924" s="22" t="s">
        <v>3807</v>
      </c>
      <c r="H2924" s="22">
        <v>130.737928915776</v>
      </c>
      <c r="I2924" s="24">
        <f>'EVM CPZ List'!$D2924*'EVM CPZ List'!$C2924</f>
        <v>0</v>
      </c>
      <c r="J2924" s="25">
        <f>INDEX('Pivot of Risk Data'!A:A,MATCH('EVM CPZ List'!$B2924,'Pivot of Risk Data'!B:B,0),1)</f>
        <v>2879</v>
      </c>
      <c r="K2924" s="22">
        <f>0.000621371*'EVM CPZ List'!$H2924</f>
        <v>8.1236757628324649E-2</v>
      </c>
      <c r="L2924" s="22">
        <f>L2923+'EVM CPZ List'!$K2924</f>
        <v>25827.310213858749</v>
      </c>
      <c r="M2924" s="22">
        <f>M2923-'EVM CPZ List'!$I2924</f>
        <v>-2.3671988604338431E-11</v>
      </c>
      <c r="N2924" s="7" t="e">
        <f>INDEX('2021 Certified EVM Plan'!G:G,MATCH(B2924,'2021 Certified EVM Plan'!E:E,0))</f>
        <v>#N/A</v>
      </c>
      <c r="O2924" s="7" t="e">
        <f>INDEX('2021 Certified EVM Plan'!M:M,MATCH(B2924,'2021 Certified EVM Plan'!E:E,0))</f>
        <v>#N/A</v>
      </c>
      <c r="P2924" s="7">
        <f t="shared" si="45"/>
        <v>1</v>
      </c>
      <c r="Q2924" s="26" t="e">
        <f>IF(INDEX('2021 Certified EVM Plan'!H:H,MATCH(B2924,'2021 Certified EVM Plan'!E:E,0))=1,M2924,#N/A)</f>
        <v>#N/A</v>
      </c>
      <c r="R2924" s="26" t="e">
        <f>IF(INDEX('2021 Certified EVM Plan'!J:J,MATCH(B2924,'2021 Certified EVM Plan'!E:E,0))=1,M2924,#N/A)</f>
        <v>#N/A</v>
      </c>
      <c r="S2924" s="26" t="e">
        <f>IF(INDEX('2021 Certified EVM Plan'!K:K,MATCH(B2924,'2021 Certified EVM Plan'!E:E,0))=1,M2924,#N/A)</f>
        <v>#N/A</v>
      </c>
    </row>
    <row r="2925" spans="1:19" x14ac:dyDescent="0.25">
      <c r="A2925" s="22"/>
      <c r="B2925" s="22">
        <v>9704</v>
      </c>
      <c r="C2925" s="22"/>
      <c r="D2925" s="23"/>
      <c r="E2925" s="22">
        <v>12501105</v>
      </c>
      <c r="F2925" s="22" t="s">
        <v>2660</v>
      </c>
      <c r="G2925" s="22" t="s">
        <v>3636</v>
      </c>
      <c r="H2925" s="22">
        <v>91.584488192999103</v>
      </c>
      <c r="I2925" s="24">
        <f>'EVM CPZ List'!$D2925*'EVM CPZ List'!$C2925</f>
        <v>0</v>
      </c>
      <c r="J2925" s="25">
        <f>INDEX('Pivot of Risk Data'!A:A,MATCH('EVM CPZ List'!$B2925,'Pivot of Risk Data'!B:B,0),1)</f>
        <v>2880</v>
      </c>
      <c r="K2925" s="22">
        <f>0.000621371*'EVM CPZ List'!$H2925</f>
        <v>5.6907945012972048E-2</v>
      </c>
      <c r="L2925" s="22">
        <f>L2924+'EVM CPZ List'!$K2925</f>
        <v>25827.367121803763</v>
      </c>
      <c r="M2925" s="22">
        <f>M2924-'EVM CPZ List'!$I2925</f>
        <v>-2.3671988604338431E-11</v>
      </c>
      <c r="N2925" s="7" t="e">
        <f>INDEX('2021 Certified EVM Plan'!G:G,MATCH(B2925,'2021 Certified EVM Plan'!E:E,0))</f>
        <v>#N/A</v>
      </c>
      <c r="O2925" s="7" t="e">
        <f>INDEX('2021 Certified EVM Plan'!M:M,MATCH(B2925,'2021 Certified EVM Plan'!E:E,0))</f>
        <v>#N/A</v>
      </c>
      <c r="P2925" s="7">
        <f t="shared" si="45"/>
        <v>1</v>
      </c>
      <c r="Q2925" s="26" t="e">
        <f>IF(INDEX('2021 Certified EVM Plan'!H:H,MATCH(B2925,'2021 Certified EVM Plan'!E:E,0))=1,M2925,#N/A)</f>
        <v>#N/A</v>
      </c>
      <c r="R2925" s="26" t="e">
        <f>IF(INDEX('2021 Certified EVM Plan'!J:J,MATCH(B2925,'2021 Certified EVM Plan'!E:E,0))=1,M2925,#N/A)</f>
        <v>#N/A</v>
      </c>
      <c r="S2925" s="26" t="e">
        <f>IF(INDEX('2021 Certified EVM Plan'!K:K,MATCH(B2925,'2021 Certified EVM Plan'!E:E,0))=1,M2925,#N/A)</f>
        <v>#N/A</v>
      </c>
    </row>
    <row r="2926" spans="1:19" x14ac:dyDescent="0.25">
      <c r="A2926" s="22"/>
      <c r="B2926" s="22">
        <v>8335</v>
      </c>
      <c r="C2926" s="22"/>
      <c r="D2926" s="23"/>
      <c r="E2926" s="22">
        <v>152481104</v>
      </c>
      <c r="F2926" s="22" t="s">
        <v>21</v>
      </c>
      <c r="G2926" s="22" t="s">
        <v>3733</v>
      </c>
      <c r="H2926" s="22">
        <v>1196.7091781384099</v>
      </c>
      <c r="I2926" s="24">
        <f>'EVM CPZ List'!$D2926*'EVM CPZ List'!$C2926</f>
        <v>0</v>
      </c>
      <c r="J2926" s="25">
        <f>INDEX('Pivot of Risk Data'!A:A,MATCH('EVM CPZ List'!$B2926,'Pivot of Risk Data'!B:B,0),1)</f>
        <v>2889</v>
      </c>
      <c r="K2926" s="22">
        <f>0.000621371*'EVM CPZ List'!$H2926</f>
        <v>0.74360037872904194</v>
      </c>
      <c r="L2926" s="22">
        <f>L2925+'EVM CPZ List'!$K2926</f>
        <v>25828.110722182493</v>
      </c>
      <c r="M2926" s="22">
        <f>M2925-'EVM CPZ List'!$I2926</f>
        <v>-2.3671988604338431E-11</v>
      </c>
      <c r="N2926" s="7" t="e">
        <f>INDEX('2021 Certified EVM Plan'!G:G,MATCH(B2926,'2021 Certified EVM Plan'!E:E,0))</f>
        <v>#N/A</v>
      </c>
      <c r="O2926" s="7" t="e">
        <f>INDEX('2021 Certified EVM Plan'!M:M,MATCH(B2926,'2021 Certified EVM Plan'!E:E,0))</f>
        <v>#N/A</v>
      </c>
      <c r="P2926" s="7">
        <f t="shared" si="45"/>
        <v>1</v>
      </c>
      <c r="Q2926" s="26" t="e">
        <f>IF(INDEX('2021 Certified EVM Plan'!H:H,MATCH(B2926,'2021 Certified EVM Plan'!E:E,0))=1,M2926,#N/A)</f>
        <v>#N/A</v>
      </c>
      <c r="R2926" s="26" t="e">
        <f>IF(INDEX('2021 Certified EVM Plan'!J:J,MATCH(B2926,'2021 Certified EVM Plan'!E:E,0))=1,M2926,#N/A)</f>
        <v>#N/A</v>
      </c>
      <c r="S2926" s="26" t="e">
        <f>IF(INDEX('2021 Certified EVM Plan'!K:K,MATCH(B2926,'2021 Certified EVM Plan'!E:E,0))=1,M2926,#N/A)</f>
        <v>#N/A</v>
      </c>
    </row>
    <row r="2927" spans="1:19" x14ac:dyDescent="0.25">
      <c r="A2927" s="22"/>
      <c r="B2927" s="22">
        <v>7745</v>
      </c>
      <c r="C2927" s="22"/>
      <c r="D2927" s="23"/>
      <c r="E2927" s="22">
        <v>182082103</v>
      </c>
      <c r="F2927" s="22" t="s">
        <v>2746</v>
      </c>
      <c r="G2927" s="22" t="s">
        <v>3629</v>
      </c>
      <c r="H2927" s="22">
        <v>19658.4150100265</v>
      </c>
      <c r="I2927" s="24">
        <f>'EVM CPZ List'!$D2927*'EVM CPZ List'!$C2927</f>
        <v>0</v>
      </c>
      <c r="J2927" s="25">
        <f>INDEX('Pivot of Risk Data'!A:A,MATCH('EVM CPZ List'!$B2927,'Pivot of Risk Data'!B:B,0),1)</f>
        <v>2898</v>
      </c>
      <c r="K2927" s="22">
        <f>0.000621371*'EVM CPZ List'!$H2927</f>
        <v>12.215168993195176</v>
      </c>
      <c r="L2927" s="22">
        <f>L2926+'EVM CPZ List'!$K2927</f>
        <v>25840.325891175689</v>
      </c>
      <c r="M2927" s="22">
        <f>M2926-'EVM CPZ List'!$I2927</f>
        <v>-2.3671988604338431E-11</v>
      </c>
      <c r="N2927" s="7" t="e">
        <f>INDEX('2021 Certified EVM Plan'!G:G,MATCH(B2927,'2021 Certified EVM Plan'!E:E,0))</f>
        <v>#N/A</v>
      </c>
      <c r="O2927" s="7" t="e">
        <f>INDEX('2021 Certified EVM Plan'!M:M,MATCH(B2927,'2021 Certified EVM Plan'!E:E,0))</f>
        <v>#N/A</v>
      </c>
      <c r="P2927" s="7">
        <f t="shared" si="45"/>
        <v>1</v>
      </c>
      <c r="Q2927" s="26" t="e">
        <f>IF(INDEX('2021 Certified EVM Plan'!H:H,MATCH(B2927,'2021 Certified EVM Plan'!E:E,0))=1,M2927,#N/A)</f>
        <v>#N/A</v>
      </c>
      <c r="R2927" s="26" t="e">
        <f>IF(INDEX('2021 Certified EVM Plan'!J:J,MATCH(B2927,'2021 Certified EVM Plan'!E:E,0))=1,M2927,#N/A)</f>
        <v>#N/A</v>
      </c>
      <c r="S2927" s="26" t="e">
        <f>IF(INDEX('2021 Certified EVM Plan'!K:K,MATCH(B2927,'2021 Certified EVM Plan'!E:E,0))=1,M2927,#N/A)</f>
        <v>#N/A</v>
      </c>
    </row>
    <row r="2928" spans="1:19" x14ac:dyDescent="0.25">
      <c r="A2928" s="22"/>
      <c r="B2928" s="22">
        <v>9450</v>
      </c>
      <c r="C2928" s="22"/>
      <c r="D2928" s="23"/>
      <c r="E2928" s="22">
        <v>153612103</v>
      </c>
      <c r="F2928" s="22" t="s">
        <v>298</v>
      </c>
      <c r="G2928" s="22" t="s">
        <v>3695</v>
      </c>
      <c r="H2928" s="22">
        <v>239.369721119551</v>
      </c>
      <c r="I2928" s="24">
        <f>'EVM CPZ List'!$D2928*'EVM CPZ List'!$C2928</f>
        <v>0</v>
      </c>
      <c r="J2928" s="25">
        <f>INDEX('Pivot of Risk Data'!A:A,MATCH('EVM CPZ List'!$B2928,'Pivot of Risk Data'!B:B,0),1)</f>
        <v>2883</v>
      </c>
      <c r="K2928" s="22">
        <f>0.000621371*'EVM CPZ List'!$H2928</f>
        <v>0.14873740298177654</v>
      </c>
      <c r="L2928" s="22">
        <f>L2927+'EVM CPZ List'!$K2928</f>
        <v>25840.474628578671</v>
      </c>
      <c r="M2928" s="22">
        <f>M2927-'EVM CPZ List'!$I2928</f>
        <v>-2.3671988604338431E-11</v>
      </c>
      <c r="N2928" s="7" t="e">
        <f>INDEX('2021 Certified EVM Plan'!G:G,MATCH(B2928,'2021 Certified EVM Plan'!E:E,0))</f>
        <v>#N/A</v>
      </c>
      <c r="O2928" s="7" t="e">
        <f>INDEX('2021 Certified EVM Plan'!M:M,MATCH(B2928,'2021 Certified EVM Plan'!E:E,0))</f>
        <v>#N/A</v>
      </c>
      <c r="P2928" s="7">
        <f t="shared" si="45"/>
        <v>1</v>
      </c>
      <c r="Q2928" s="26" t="e">
        <f>IF(INDEX('2021 Certified EVM Plan'!H:H,MATCH(B2928,'2021 Certified EVM Plan'!E:E,0))=1,M2928,#N/A)</f>
        <v>#N/A</v>
      </c>
      <c r="R2928" s="26" t="e">
        <f>IF(INDEX('2021 Certified EVM Plan'!J:J,MATCH(B2928,'2021 Certified EVM Plan'!E:E,0))=1,M2928,#N/A)</f>
        <v>#N/A</v>
      </c>
      <c r="S2928" s="26" t="e">
        <f>IF(INDEX('2021 Certified EVM Plan'!K:K,MATCH(B2928,'2021 Certified EVM Plan'!E:E,0))=1,M2928,#N/A)</f>
        <v>#N/A</v>
      </c>
    </row>
    <row r="2929" spans="1:19" x14ac:dyDescent="0.25">
      <c r="A2929" s="22"/>
      <c r="B2929" s="22">
        <v>7381</v>
      </c>
      <c r="C2929" s="22"/>
      <c r="D2929" s="23"/>
      <c r="E2929" s="22">
        <v>43061101</v>
      </c>
      <c r="F2929" s="22" t="s">
        <v>1642</v>
      </c>
      <c r="G2929" s="22" t="s">
        <v>3820</v>
      </c>
      <c r="H2929" s="22">
        <v>6550.0939478524297</v>
      </c>
      <c r="I2929" s="24">
        <f>'EVM CPZ List'!$D2929*'EVM CPZ List'!$C2929</f>
        <v>0</v>
      </c>
      <c r="J2929" s="25">
        <f>INDEX('Pivot of Risk Data'!A:A,MATCH('EVM CPZ List'!$B2929,'Pivot of Risk Data'!B:B,0),1)</f>
        <v>2906</v>
      </c>
      <c r="K2929" s="22">
        <f>0.000621371*'EVM CPZ List'!$H2929</f>
        <v>4.0700384264710125</v>
      </c>
      <c r="L2929" s="22">
        <f>L2928+'EVM CPZ List'!$K2929</f>
        <v>25844.544667005142</v>
      </c>
      <c r="M2929" s="22">
        <f>M2928-'EVM CPZ List'!$I2929</f>
        <v>-2.3671988604338431E-11</v>
      </c>
      <c r="N2929" s="7" t="e">
        <f>INDEX('2021 Certified EVM Plan'!G:G,MATCH(B2929,'2021 Certified EVM Plan'!E:E,0))</f>
        <v>#N/A</v>
      </c>
      <c r="O2929" s="7" t="e">
        <f>INDEX('2021 Certified EVM Plan'!M:M,MATCH(B2929,'2021 Certified EVM Plan'!E:E,0))</f>
        <v>#N/A</v>
      </c>
      <c r="P2929" s="7">
        <f t="shared" si="45"/>
        <v>1</v>
      </c>
      <c r="Q2929" s="26" t="e">
        <f>IF(INDEX('2021 Certified EVM Plan'!H:H,MATCH(B2929,'2021 Certified EVM Plan'!E:E,0))=1,M2929,#N/A)</f>
        <v>#N/A</v>
      </c>
      <c r="R2929" s="26" t="e">
        <f>IF(INDEX('2021 Certified EVM Plan'!J:J,MATCH(B2929,'2021 Certified EVM Plan'!E:E,0))=1,M2929,#N/A)</f>
        <v>#N/A</v>
      </c>
      <c r="S2929" s="26" t="e">
        <f>IF(INDEX('2021 Certified EVM Plan'!K:K,MATCH(B2929,'2021 Certified EVM Plan'!E:E,0))=1,M2929,#N/A)</f>
        <v>#N/A</v>
      </c>
    </row>
    <row r="2930" spans="1:19" x14ac:dyDescent="0.25">
      <c r="A2930" s="22"/>
      <c r="B2930" s="22">
        <v>10158</v>
      </c>
      <c r="C2930" s="22"/>
      <c r="D2930" s="23"/>
      <c r="E2930" s="22">
        <v>189001101</v>
      </c>
      <c r="F2930" s="22" t="s">
        <v>3697</v>
      </c>
      <c r="G2930" s="22" t="s">
        <v>3698</v>
      </c>
      <c r="H2930" s="22">
        <v>0</v>
      </c>
      <c r="I2930" s="24">
        <f>'EVM CPZ List'!$D2930*'EVM CPZ List'!$C2930</f>
        <v>0</v>
      </c>
      <c r="J2930" s="25">
        <f>INDEX('Pivot of Risk Data'!A:A,MATCH('EVM CPZ List'!$B2930,'Pivot of Risk Data'!B:B,0),1)</f>
        <v>2878</v>
      </c>
      <c r="K2930" s="22">
        <f>0.000621371*'EVM CPZ List'!$H2930</f>
        <v>0</v>
      </c>
      <c r="L2930" s="22">
        <f>L2929+'EVM CPZ List'!$K2930</f>
        <v>25844.544667005142</v>
      </c>
      <c r="M2930" s="22">
        <f>M2929-'EVM CPZ List'!$I2930</f>
        <v>-2.3671988604338431E-11</v>
      </c>
      <c r="N2930" s="7" t="e">
        <f>INDEX('2021 Certified EVM Plan'!G:G,MATCH(B2930,'2021 Certified EVM Plan'!E:E,0))</f>
        <v>#N/A</v>
      </c>
      <c r="O2930" s="7" t="e">
        <f>INDEX('2021 Certified EVM Plan'!M:M,MATCH(B2930,'2021 Certified EVM Plan'!E:E,0))</f>
        <v>#N/A</v>
      </c>
      <c r="P2930" s="7">
        <f t="shared" si="45"/>
        <v>1</v>
      </c>
      <c r="Q2930" s="26" t="e">
        <f>IF(INDEX('2021 Certified EVM Plan'!H:H,MATCH(B2930,'2021 Certified EVM Plan'!E:E,0))=1,M2930,#N/A)</f>
        <v>#N/A</v>
      </c>
      <c r="R2930" s="26" t="e">
        <f>IF(INDEX('2021 Certified EVM Plan'!J:J,MATCH(B2930,'2021 Certified EVM Plan'!E:E,0))=1,M2930,#N/A)</f>
        <v>#N/A</v>
      </c>
      <c r="S2930" s="26" t="e">
        <f>IF(INDEX('2021 Certified EVM Plan'!K:K,MATCH(B2930,'2021 Certified EVM Plan'!E:E,0))=1,M2930,#N/A)</f>
        <v>#N/A</v>
      </c>
    </row>
    <row r="2931" spans="1:19" x14ac:dyDescent="0.25">
      <c r="A2931" s="22"/>
      <c r="B2931" s="22">
        <v>9098</v>
      </c>
      <c r="C2931" s="22"/>
      <c r="D2931" s="23"/>
      <c r="E2931" s="22">
        <v>255292108</v>
      </c>
      <c r="F2931" s="22" t="s">
        <v>1822</v>
      </c>
      <c r="G2931" s="22" t="s">
        <v>3836</v>
      </c>
      <c r="H2931" s="22">
        <v>24.360420485484202</v>
      </c>
      <c r="I2931" s="24">
        <f>'EVM CPZ List'!$D2931*'EVM CPZ List'!$C2931</f>
        <v>0</v>
      </c>
      <c r="J2931" s="25">
        <f>INDEX('Pivot of Risk Data'!A:A,MATCH('EVM CPZ List'!$B2931,'Pivot of Risk Data'!B:B,0),1)</f>
        <v>2854</v>
      </c>
      <c r="K2931" s="22">
        <f>0.000621371*'EVM CPZ List'!$H2931</f>
        <v>1.5136858837485804E-2</v>
      </c>
      <c r="L2931" s="22">
        <f>L2930+'EVM CPZ List'!$K2931</f>
        <v>25844.55980386398</v>
      </c>
      <c r="M2931" s="22">
        <f>M2930-'EVM CPZ List'!$I2931</f>
        <v>-2.3671988604338431E-11</v>
      </c>
      <c r="N2931" s="7" t="e">
        <f>INDEX('2021 Certified EVM Plan'!G:G,MATCH(B2931,'2021 Certified EVM Plan'!E:E,0))</f>
        <v>#N/A</v>
      </c>
      <c r="O2931" s="7" t="e">
        <f>INDEX('2021 Certified EVM Plan'!M:M,MATCH(B2931,'2021 Certified EVM Plan'!E:E,0))</f>
        <v>#N/A</v>
      </c>
      <c r="P2931" s="7">
        <f t="shared" si="45"/>
        <v>1</v>
      </c>
      <c r="Q2931" s="26" t="e">
        <f>IF(INDEX('2021 Certified EVM Plan'!H:H,MATCH(B2931,'2021 Certified EVM Plan'!E:E,0))=1,M2931,#N/A)</f>
        <v>#N/A</v>
      </c>
      <c r="R2931" s="26" t="e">
        <f>IF(INDEX('2021 Certified EVM Plan'!J:J,MATCH(B2931,'2021 Certified EVM Plan'!E:E,0))=1,M2931,#N/A)</f>
        <v>#N/A</v>
      </c>
      <c r="S2931" s="26" t="e">
        <f>IF(INDEX('2021 Certified EVM Plan'!K:K,MATCH(B2931,'2021 Certified EVM Plan'!E:E,0))=1,M2931,#N/A)</f>
        <v>#N/A</v>
      </c>
    </row>
    <row r="2932" spans="1:19" x14ac:dyDescent="0.25">
      <c r="A2932" s="22"/>
      <c r="B2932" s="22">
        <v>8689</v>
      </c>
      <c r="C2932" s="22"/>
      <c r="D2932" s="23"/>
      <c r="E2932" s="22">
        <v>14671103</v>
      </c>
      <c r="F2932" s="22" t="s">
        <v>3221</v>
      </c>
      <c r="G2932" s="22" t="s">
        <v>3835</v>
      </c>
      <c r="H2932" s="22">
        <v>404.60919864398699</v>
      </c>
      <c r="I2932" s="24">
        <f>'EVM CPZ List'!$D2932*'EVM CPZ List'!$C2932</f>
        <v>0</v>
      </c>
      <c r="J2932" s="25">
        <f>INDEX('Pivot of Risk Data'!A:A,MATCH('EVM CPZ List'!$B2932,'Pivot of Risk Data'!B:B,0),1)</f>
        <v>2882</v>
      </c>
      <c r="K2932" s="22">
        <f>0.000621371*'EVM CPZ List'!$H2932</f>
        <v>0.25141242237061284</v>
      </c>
      <c r="L2932" s="22">
        <f>L2931+'EVM CPZ List'!$K2932</f>
        <v>25844.811216286351</v>
      </c>
      <c r="M2932" s="22">
        <f>M2931-'EVM CPZ List'!$I2932</f>
        <v>-2.3671988604338431E-11</v>
      </c>
      <c r="N2932" s="7" t="e">
        <f>INDEX('2021 Certified EVM Plan'!G:G,MATCH(B2932,'2021 Certified EVM Plan'!E:E,0))</f>
        <v>#N/A</v>
      </c>
      <c r="O2932" s="7" t="e">
        <f>INDEX('2021 Certified EVM Plan'!M:M,MATCH(B2932,'2021 Certified EVM Plan'!E:E,0))</f>
        <v>#N/A</v>
      </c>
      <c r="P2932" s="7">
        <f t="shared" si="45"/>
        <v>1</v>
      </c>
      <c r="Q2932" s="26" t="e">
        <f>IF(INDEX('2021 Certified EVM Plan'!H:H,MATCH(B2932,'2021 Certified EVM Plan'!E:E,0))=1,M2932,#N/A)</f>
        <v>#N/A</v>
      </c>
      <c r="R2932" s="26" t="e">
        <f>IF(INDEX('2021 Certified EVM Plan'!J:J,MATCH(B2932,'2021 Certified EVM Plan'!E:E,0))=1,M2932,#N/A)</f>
        <v>#N/A</v>
      </c>
      <c r="S2932" s="26" t="e">
        <f>IF(INDEX('2021 Certified EVM Plan'!K:K,MATCH(B2932,'2021 Certified EVM Plan'!E:E,0))=1,M2932,#N/A)</f>
        <v>#N/A</v>
      </c>
    </row>
    <row r="2933" spans="1:19" x14ac:dyDescent="0.25">
      <c r="A2933" s="22"/>
      <c r="B2933" s="22">
        <v>8771</v>
      </c>
      <c r="C2933" s="22"/>
      <c r="D2933" s="23"/>
      <c r="E2933" s="22">
        <v>14091108</v>
      </c>
      <c r="F2933" s="22" t="s">
        <v>3066</v>
      </c>
      <c r="G2933" s="22" t="s">
        <v>3833</v>
      </c>
      <c r="H2933" s="22">
        <v>98.249114598709994</v>
      </c>
      <c r="I2933" s="24">
        <f>'EVM CPZ List'!$D2933*'EVM CPZ List'!$C2933</f>
        <v>0</v>
      </c>
      <c r="J2933" s="25">
        <f>INDEX('Pivot of Risk Data'!A:A,MATCH('EVM CPZ List'!$B2933,'Pivot of Risk Data'!B:B,0),1)</f>
        <v>2916</v>
      </c>
      <c r="K2933" s="22">
        <f>0.000621371*'EVM CPZ List'!$H2933</f>
        <v>6.1049150587315026E-2</v>
      </c>
      <c r="L2933" s="22">
        <f>L2932+'EVM CPZ List'!$K2933</f>
        <v>25844.872265436938</v>
      </c>
      <c r="M2933" s="22">
        <f>M2932-'EVM CPZ List'!$I2933</f>
        <v>-2.3671988604338431E-11</v>
      </c>
      <c r="N2933" s="7" t="e">
        <f>INDEX('2021 Certified EVM Plan'!G:G,MATCH(B2933,'2021 Certified EVM Plan'!E:E,0))</f>
        <v>#N/A</v>
      </c>
      <c r="O2933" s="7" t="e">
        <f>INDEX('2021 Certified EVM Plan'!M:M,MATCH(B2933,'2021 Certified EVM Plan'!E:E,0))</f>
        <v>#N/A</v>
      </c>
      <c r="P2933" s="7">
        <f t="shared" si="45"/>
        <v>1</v>
      </c>
      <c r="Q2933" s="26" t="e">
        <f>IF(INDEX('2021 Certified EVM Plan'!H:H,MATCH(B2933,'2021 Certified EVM Plan'!E:E,0))=1,M2933,#N/A)</f>
        <v>#N/A</v>
      </c>
      <c r="R2933" s="26" t="e">
        <f>IF(INDEX('2021 Certified EVM Plan'!J:J,MATCH(B2933,'2021 Certified EVM Plan'!E:E,0))=1,M2933,#N/A)</f>
        <v>#N/A</v>
      </c>
      <c r="S2933" s="26" t="e">
        <f>IF(INDEX('2021 Certified EVM Plan'!K:K,MATCH(B2933,'2021 Certified EVM Plan'!E:E,0))=1,M2933,#N/A)</f>
        <v>#N/A</v>
      </c>
    </row>
    <row r="2934" spans="1:19" x14ac:dyDescent="0.25">
      <c r="A2934" s="22"/>
      <c r="B2934" s="22">
        <v>7967</v>
      </c>
      <c r="C2934" s="22"/>
      <c r="D2934" s="23"/>
      <c r="E2934" s="22">
        <v>42851121</v>
      </c>
      <c r="F2934" s="22" t="s">
        <v>1178</v>
      </c>
      <c r="G2934" s="22" t="s">
        <v>3613</v>
      </c>
      <c r="H2934" s="22">
        <v>30176.150379298299</v>
      </c>
      <c r="I2934" s="24">
        <f>'EVM CPZ List'!$D2934*'EVM CPZ List'!$C2934</f>
        <v>0</v>
      </c>
      <c r="J2934" s="25">
        <f>INDEX('Pivot of Risk Data'!A:A,MATCH('EVM CPZ List'!$B2934,'Pivot of Risk Data'!B:B,0),1)</f>
        <v>2917</v>
      </c>
      <c r="K2934" s="22">
        <f>0.000621371*'EVM CPZ List'!$H2934</f>
        <v>18.750584737334965</v>
      </c>
      <c r="L2934" s="22">
        <f>L2933+'EVM CPZ List'!$K2934</f>
        <v>25863.622850174273</v>
      </c>
      <c r="M2934" s="22">
        <f>M2933-'EVM CPZ List'!$I2934</f>
        <v>-2.3671988604338431E-11</v>
      </c>
      <c r="N2934" s="7" t="e">
        <f>INDEX('2021 Certified EVM Plan'!G:G,MATCH(B2934,'2021 Certified EVM Plan'!E:E,0))</f>
        <v>#N/A</v>
      </c>
      <c r="O2934" s="7" t="e">
        <f>INDEX('2021 Certified EVM Plan'!M:M,MATCH(B2934,'2021 Certified EVM Plan'!E:E,0))</f>
        <v>#N/A</v>
      </c>
      <c r="P2934" s="7">
        <f t="shared" si="45"/>
        <v>1</v>
      </c>
      <c r="Q2934" s="26" t="e">
        <f>IF(INDEX('2021 Certified EVM Plan'!H:H,MATCH(B2934,'2021 Certified EVM Plan'!E:E,0))=1,M2934,#N/A)</f>
        <v>#N/A</v>
      </c>
      <c r="R2934" s="26" t="e">
        <f>IF(INDEX('2021 Certified EVM Plan'!J:J,MATCH(B2934,'2021 Certified EVM Plan'!E:E,0))=1,M2934,#N/A)</f>
        <v>#N/A</v>
      </c>
      <c r="S2934" s="26" t="e">
        <f>IF(INDEX('2021 Certified EVM Plan'!K:K,MATCH(B2934,'2021 Certified EVM Plan'!E:E,0))=1,M2934,#N/A)</f>
        <v>#N/A</v>
      </c>
    </row>
    <row r="2935" spans="1:19" x14ac:dyDescent="0.25">
      <c r="A2935" s="22"/>
      <c r="B2935" s="22">
        <v>7180</v>
      </c>
      <c r="C2935" s="22"/>
      <c r="D2935" s="23"/>
      <c r="E2935" s="22">
        <v>42661102</v>
      </c>
      <c r="F2935" s="22" t="s">
        <v>980</v>
      </c>
      <c r="G2935" s="22" t="s">
        <v>3646</v>
      </c>
      <c r="H2935" s="22">
        <v>0</v>
      </c>
      <c r="I2935" s="24">
        <f>'EVM CPZ List'!$D2935*'EVM CPZ List'!$C2935</f>
        <v>0</v>
      </c>
      <c r="J2935" s="25">
        <f>INDEX('Pivot of Risk Data'!A:A,MATCH('EVM CPZ List'!$B2935,'Pivot of Risk Data'!B:B,0),1)</f>
        <v>2948</v>
      </c>
      <c r="K2935" s="22">
        <f>0.000621371*'EVM CPZ List'!$H2935</f>
        <v>0</v>
      </c>
      <c r="L2935" s="22">
        <f>L2934+'EVM CPZ List'!$K2935</f>
        <v>25863.622850174273</v>
      </c>
      <c r="M2935" s="22">
        <f>M2934-'EVM CPZ List'!$I2935</f>
        <v>-2.3671988604338431E-11</v>
      </c>
      <c r="N2935" s="7" t="e">
        <f>INDEX('2021 Certified EVM Plan'!G:G,MATCH(B2935,'2021 Certified EVM Plan'!E:E,0))</f>
        <v>#N/A</v>
      </c>
      <c r="O2935" s="7" t="e">
        <f>INDEX('2021 Certified EVM Plan'!M:M,MATCH(B2935,'2021 Certified EVM Plan'!E:E,0))</f>
        <v>#N/A</v>
      </c>
      <c r="P2935" s="7">
        <f t="shared" si="45"/>
        <v>1</v>
      </c>
      <c r="Q2935" s="26" t="e">
        <f>IF(INDEX('2021 Certified EVM Plan'!H:H,MATCH(B2935,'2021 Certified EVM Plan'!E:E,0))=1,M2935,#N/A)</f>
        <v>#N/A</v>
      </c>
      <c r="R2935" s="26" t="e">
        <f>IF(INDEX('2021 Certified EVM Plan'!J:J,MATCH(B2935,'2021 Certified EVM Plan'!E:E,0))=1,M2935,#N/A)</f>
        <v>#N/A</v>
      </c>
      <c r="S2935" s="26" t="e">
        <f>IF(INDEX('2021 Certified EVM Plan'!K:K,MATCH(B2935,'2021 Certified EVM Plan'!E:E,0))=1,M2935,#N/A)</f>
        <v>#N/A</v>
      </c>
    </row>
    <row r="2936" spans="1:19" x14ac:dyDescent="0.25">
      <c r="A2936" s="22"/>
      <c r="B2936" s="22">
        <v>7710</v>
      </c>
      <c r="C2936" s="22"/>
      <c r="D2936" s="23"/>
      <c r="E2936" s="22">
        <v>24251101</v>
      </c>
      <c r="F2936" s="22" t="s">
        <v>3027</v>
      </c>
      <c r="G2936" s="22" t="s">
        <v>3725</v>
      </c>
      <c r="H2936" s="22">
        <v>16.002067111075998</v>
      </c>
      <c r="I2936" s="24">
        <f>'EVM CPZ List'!$D2936*'EVM CPZ List'!$C2936</f>
        <v>0</v>
      </c>
      <c r="J2936" s="25">
        <f>INDEX('Pivot of Risk Data'!A:A,MATCH('EVM CPZ List'!$B2936,'Pivot of Risk Data'!B:B,0),1)</f>
        <v>2950</v>
      </c>
      <c r="K2936" s="22">
        <f>0.000621371*'EVM CPZ List'!$H2936</f>
        <v>9.9432204428764048E-3</v>
      </c>
      <c r="L2936" s="22">
        <f>L2935+'EVM CPZ List'!$K2936</f>
        <v>25863.632793394718</v>
      </c>
      <c r="M2936" s="22">
        <f>M2935-'EVM CPZ List'!$I2936</f>
        <v>-2.3671988604338431E-11</v>
      </c>
      <c r="N2936" s="7" t="e">
        <f>INDEX('2021 Certified EVM Plan'!G:G,MATCH(B2936,'2021 Certified EVM Plan'!E:E,0))</f>
        <v>#N/A</v>
      </c>
      <c r="O2936" s="7" t="e">
        <f>INDEX('2021 Certified EVM Plan'!M:M,MATCH(B2936,'2021 Certified EVM Plan'!E:E,0))</f>
        <v>#N/A</v>
      </c>
      <c r="P2936" s="7">
        <f t="shared" si="45"/>
        <v>1</v>
      </c>
      <c r="Q2936" s="26" t="e">
        <f>IF(INDEX('2021 Certified EVM Plan'!H:H,MATCH(B2936,'2021 Certified EVM Plan'!E:E,0))=1,M2936,#N/A)</f>
        <v>#N/A</v>
      </c>
      <c r="R2936" s="26" t="e">
        <f>IF(INDEX('2021 Certified EVM Plan'!J:J,MATCH(B2936,'2021 Certified EVM Plan'!E:E,0))=1,M2936,#N/A)</f>
        <v>#N/A</v>
      </c>
      <c r="S2936" s="26" t="e">
        <f>IF(INDEX('2021 Certified EVM Plan'!K:K,MATCH(B2936,'2021 Certified EVM Plan'!E:E,0))=1,M2936,#N/A)</f>
        <v>#N/A</v>
      </c>
    </row>
    <row r="2937" spans="1:19" x14ac:dyDescent="0.25">
      <c r="A2937" s="22"/>
      <c r="B2937" s="22">
        <v>7357</v>
      </c>
      <c r="C2937" s="22"/>
      <c r="D2937" s="23"/>
      <c r="E2937" s="22">
        <v>182391103</v>
      </c>
      <c r="F2937" s="22" t="s">
        <v>2196</v>
      </c>
      <c r="G2937" s="22" t="s">
        <v>3705</v>
      </c>
      <c r="H2937" s="22">
        <v>3372.5858202623599</v>
      </c>
      <c r="I2937" s="24">
        <f>'EVM CPZ List'!$D2937*'EVM CPZ List'!$C2937</f>
        <v>0</v>
      </c>
      <c r="J2937" s="25">
        <f>INDEX('Pivot of Risk Data'!A:A,MATCH('EVM CPZ List'!$B2937,'Pivot of Risk Data'!B:B,0),1)</f>
        <v>2958</v>
      </c>
      <c r="K2937" s="22">
        <f>0.000621371*'EVM CPZ List'!$H2937</f>
        <v>2.0956270237222427</v>
      </c>
      <c r="L2937" s="22">
        <f>L2936+'EVM CPZ List'!$K2937</f>
        <v>25865.72842041844</v>
      </c>
      <c r="M2937" s="22">
        <f>M2936-'EVM CPZ List'!$I2937</f>
        <v>-2.3671988604338431E-11</v>
      </c>
      <c r="N2937" s="7" t="e">
        <f>INDEX('2021 Certified EVM Plan'!G:G,MATCH(B2937,'2021 Certified EVM Plan'!E:E,0))</f>
        <v>#N/A</v>
      </c>
      <c r="O2937" s="7" t="e">
        <f>INDEX('2021 Certified EVM Plan'!M:M,MATCH(B2937,'2021 Certified EVM Plan'!E:E,0))</f>
        <v>#N/A</v>
      </c>
      <c r="P2937" s="7">
        <f t="shared" si="45"/>
        <v>1</v>
      </c>
      <c r="Q2937" s="26" t="e">
        <f>IF(INDEX('2021 Certified EVM Plan'!H:H,MATCH(B2937,'2021 Certified EVM Plan'!E:E,0))=1,M2937,#N/A)</f>
        <v>#N/A</v>
      </c>
      <c r="R2937" s="26" t="e">
        <f>IF(INDEX('2021 Certified EVM Plan'!J:J,MATCH(B2937,'2021 Certified EVM Plan'!E:E,0))=1,M2937,#N/A)</f>
        <v>#N/A</v>
      </c>
      <c r="S2937" s="26" t="e">
        <f>IF(INDEX('2021 Certified EVM Plan'!K:K,MATCH(B2937,'2021 Certified EVM Plan'!E:E,0))=1,M2937,#N/A)</f>
        <v>#N/A</v>
      </c>
    </row>
    <row r="2938" spans="1:19" x14ac:dyDescent="0.25">
      <c r="A2938" s="22"/>
      <c r="B2938" s="22">
        <v>9905</v>
      </c>
      <c r="C2938" s="22"/>
      <c r="D2938" s="23"/>
      <c r="E2938" s="22">
        <v>82831109</v>
      </c>
      <c r="F2938" s="22" t="s">
        <v>2228</v>
      </c>
      <c r="G2938" s="22" t="s">
        <v>3756</v>
      </c>
      <c r="H2938" s="22">
        <v>72.101477177400398</v>
      </c>
      <c r="I2938" s="24">
        <f>'EVM CPZ List'!$D2938*'EVM CPZ List'!$C2938</f>
        <v>0</v>
      </c>
      <c r="J2938" s="25">
        <f>INDEX('Pivot of Risk Data'!A:A,MATCH('EVM CPZ List'!$B2938,'Pivot of Risk Data'!B:B,0),1)</f>
        <v>2936</v>
      </c>
      <c r="K2938" s="22">
        <f>0.000621371*'EVM CPZ List'!$H2938</f>
        <v>4.4801766975198463E-2</v>
      </c>
      <c r="L2938" s="22">
        <f>L2937+'EVM CPZ List'!$K2938</f>
        <v>25865.773222185417</v>
      </c>
      <c r="M2938" s="22">
        <f>M2937-'EVM CPZ List'!$I2938</f>
        <v>-2.3671988604338431E-11</v>
      </c>
      <c r="N2938" s="7" t="e">
        <f>INDEX('2021 Certified EVM Plan'!G:G,MATCH(B2938,'2021 Certified EVM Plan'!E:E,0))</f>
        <v>#N/A</v>
      </c>
      <c r="O2938" s="7" t="e">
        <f>INDEX('2021 Certified EVM Plan'!M:M,MATCH(B2938,'2021 Certified EVM Plan'!E:E,0))</f>
        <v>#N/A</v>
      </c>
      <c r="P2938" s="7">
        <f t="shared" si="45"/>
        <v>1</v>
      </c>
      <c r="Q2938" s="26" t="e">
        <f>IF(INDEX('2021 Certified EVM Plan'!H:H,MATCH(B2938,'2021 Certified EVM Plan'!E:E,0))=1,M2938,#N/A)</f>
        <v>#N/A</v>
      </c>
      <c r="R2938" s="26" t="e">
        <f>IF(INDEX('2021 Certified EVM Plan'!J:J,MATCH(B2938,'2021 Certified EVM Plan'!E:E,0))=1,M2938,#N/A)</f>
        <v>#N/A</v>
      </c>
      <c r="S2938" s="26" t="e">
        <f>IF(INDEX('2021 Certified EVM Plan'!K:K,MATCH(B2938,'2021 Certified EVM Plan'!E:E,0))=1,M2938,#N/A)</f>
        <v>#N/A</v>
      </c>
    </row>
    <row r="2939" spans="1:19" x14ac:dyDescent="0.25">
      <c r="A2939" s="22"/>
      <c r="B2939" s="22">
        <v>7326</v>
      </c>
      <c r="C2939" s="22"/>
      <c r="D2939" s="23"/>
      <c r="E2939" s="22">
        <v>182581107</v>
      </c>
      <c r="F2939" s="22" t="s">
        <v>3609</v>
      </c>
      <c r="G2939" s="22" t="s">
        <v>3610</v>
      </c>
      <c r="H2939" s="22">
        <v>1525.8895662715599</v>
      </c>
      <c r="I2939" s="24">
        <f>'EVM CPZ List'!$D2939*'EVM CPZ List'!$C2939</f>
        <v>0</v>
      </c>
      <c r="J2939" s="25">
        <f>INDEX('Pivot of Risk Data'!A:A,MATCH('EVM CPZ List'!$B2939,'Pivot of Risk Data'!B:B,0),1)</f>
        <v>2888</v>
      </c>
      <c r="K2939" s="22">
        <f>0.000621371*'EVM CPZ List'!$H2939</f>
        <v>0.94814352568372551</v>
      </c>
      <c r="L2939" s="22">
        <f>L2938+'EVM CPZ List'!$K2939</f>
        <v>25866.721365711099</v>
      </c>
      <c r="M2939" s="22">
        <f>M2938-'EVM CPZ List'!$I2939</f>
        <v>-2.3671988604338431E-11</v>
      </c>
      <c r="N2939" s="7" t="e">
        <f>INDEX('2021 Certified EVM Plan'!G:G,MATCH(B2939,'2021 Certified EVM Plan'!E:E,0))</f>
        <v>#N/A</v>
      </c>
      <c r="O2939" s="7" t="e">
        <f>INDEX('2021 Certified EVM Plan'!M:M,MATCH(B2939,'2021 Certified EVM Plan'!E:E,0))</f>
        <v>#N/A</v>
      </c>
      <c r="P2939" s="7">
        <f t="shared" si="45"/>
        <v>1</v>
      </c>
      <c r="Q2939" s="26" t="e">
        <f>IF(INDEX('2021 Certified EVM Plan'!H:H,MATCH(B2939,'2021 Certified EVM Plan'!E:E,0))=1,M2939,#N/A)</f>
        <v>#N/A</v>
      </c>
      <c r="R2939" s="26" t="e">
        <f>IF(INDEX('2021 Certified EVM Plan'!J:J,MATCH(B2939,'2021 Certified EVM Plan'!E:E,0))=1,M2939,#N/A)</f>
        <v>#N/A</v>
      </c>
      <c r="S2939" s="26" t="e">
        <f>IF(INDEX('2021 Certified EVM Plan'!K:K,MATCH(B2939,'2021 Certified EVM Plan'!E:E,0))=1,M2939,#N/A)</f>
        <v>#N/A</v>
      </c>
    </row>
    <row r="2940" spans="1:19" x14ac:dyDescent="0.25">
      <c r="A2940" s="22"/>
      <c r="B2940" s="22">
        <v>9928</v>
      </c>
      <c r="C2940" s="22"/>
      <c r="D2940" s="23"/>
      <c r="E2940" s="22">
        <v>158011101</v>
      </c>
      <c r="F2940" s="22" t="s">
        <v>3703</v>
      </c>
      <c r="G2940" s="22" t="s">
        <v>3794</v>
      </c>
      <c r="H2940" s="22">
        <v>21.281372156128299</v>
      </c>
      <c r="I2940" s="24">
        <f>'EVM CPZ List'!$D2940*'EVM CPZ List'!$C2940</f>
        <v>0</v>
      </c>
      <c r="J2940" s="25">
        <f>INDEX('Pivot of Risk Data'!A:A,MATCH('EVM CPZ List'!$B2940,'Pivot of Risk Data'!B:B,0),1)</f>
        <v>2893</v>
      </c>
      <c r="K2940" s="22">
        <f>0.000621371*'EVM CPZ List'!$H2940</f>
        <v>1.3223627498025598E-2</v>
      </c>
      <c r="L2940" s="22">
        <f>L2939+'EVM CPZ List'!$K2940</f>
        <v>25866.734589338597</v>
      </c>
      <c r="M2940" s="22">
        <f>M2939-'EVM CPZ List'!$I2940</f>
        <v>-2.3671988604338431E-11</v>
      </c>
      <c r="N2940" s="7" t="e">
        <f>INDEX('2021 Certified EVM Plan'!G:G,MATCH(B2940,'2021 Certified EVM Plan'!E:E,0))</f>
        <v>#N/A</v>
      </c>
      <c r="O2940" s="7" t="e">
        <f>INDEX('2021 Certified EVM Plan'!M:M,MATCH(B2940,'2021 Certified EVM Plan'!E:E,0))</f>
        <v>#N/A</v>
      </c>
      <c r="P2940" s="7">
        <f t="shared" si="45"/>
        <v>1</v>
      </c>
      <c r="Q2940" s="26" t="e">
        <f>IF(INDEX('2021 Certified EVM Plan'!H:H,MATCH(B2940,'2021 Certified EVM Plan'!E:E,0))=1,M2940,#N/A)</f>
        <v>#N/A</v>
      </c>
      <c r="R2940" s="26" t="e">
        <f>IF(INDEX('2021 Certified EVM Plan'!J:J,MATCH(B2940,'2021 Certified EVM Plan'!E:E,0))=1,M2940,#N/A)</f>
        <v>#N/A</v>
      </c>
      <c r="S2940" s="26" t="e">
        <f>IF(INDEX('2021 Certified EVM Plan'!K:K,MATCH(B2940,'2021 Certified EVM Plan'!E:E,0))=1,M2940,#N/A)</f>
        <v>#N/A</v>
      </c>
    </row>
    <row r="2941" spans="1:19" x14ac:dyDescent="0.25">
      <c r="A2941" s="22"/>
      <c r="B2941" s="22">
        <v>9035</v>
      </c>
      <c r="C2941" s="22"/>
      <c r="D2941" s="23"/>
      <c r="E2941" s="22">
        <v>152582109</v>
      </c>
      <c r="F2941" s="22" t="s">
        <v>327</v>
      </c>
      <c r="G2941" s="22" t="s">
        <v>3749</v>
      </c>
      <c r="H2941" s="22">
        <v>0</v>
      </c>
      <c r="I2941" s="24">
        <f>'EVM CPZ List'!$D2941*'EVM CPZ List'!$C2941</f>
        <v>0</v>
      </c>
      <c r="J2941" s="25">
        <f>INDEX('Pivot of Risk Data'!A:A,MATCH('EVM CPZ List'!$B2941,'Pivot of Risk Data'!B:B,0),1)</f>
        <v>2869</v>
      </c>
      <c r="K2941" s="22">
        <f>0.000621371*'EVM CPZ List'!$H2941</f>
        <v>0</v>
      </c>
      <c r="L2941" s="22">
        <f>L2940+'EVM CPZ List'!$K2941</f>
        <v>25866.734589338597</v>
      </c>
      <c r="M2941" s="22">
        <f>M2940-'EVM CPZ List'!$I2941</f>
        <v>-2.3671988604338431E-11</v>
      </c>
      <c r="N2941" s="7" t="e">
        <f>INDEX('2021 Certified EVM Plan'!G:G,MATCH(B2941,'2021 Certified EVM Plan'!E:E,0))</f>
        <v>#N/A</v>
      </c>
      <c r="O2941" s="7" t="e">
        <f>INDEX('2021 Certified EVM Plan'!M:M,MATCH(B2941,'2021 Certified EVM Plan'!E:E,0))</f>
        <v>#N/A</v>
      </c>
      <c r="P2941" s="7">
        <f t="shared" si="45"/>
        <v>1</v>
      </c>
      <c r="Q2941" s="26" t="e">
        <f>IF(INDEX('2021 Certified EVM Plan'!H:H,MATCH(B2941,'2021 Certified EVM Plan'!E:E,0))=1,M2941,#N/A)</f>
        <v>#N/A</v>
      </c>
      <c r="R2941" s="26" t="e">
        <f>IF(INDEX('2021 Certified EVM Plan'!J:J,MATCH(B2941,'2021 Certified EVM Plan'!E:E,0))=1,M2941,#N/A)</f>
        <v>#N/A</v>
      </c>
      <c r="S2941" s="26" t="e">
        <f>IF(INDEX('2021 Certified EVM Plan'!K:K,MATCH(B2941,'2021 Certified EVM Plan'!E:E,0))=1,M2941,#N/A)</f>
        <v>#N/A</v>
      </c>
    </row>
    <row r="2942" spans="1:19" x14ac:dyDescent="0.25">
      <c r="A2942" s="22"/>
      <c r="B2942" s="22">
        <v>9948</v>
      </c>
      <c r="C2942" s="22"/>
      <c r="D2942" s="23"/>
      <c r="E2942" s="22">
        <v>12541104</v>
      </c>
      <c r="F2942" s="22" t="s">
        <v>3003</v>
      </c>
      <c r="G2942" s="22" t="s">
        <v>3628</v>
      </c>
      <c r="H2942" s="22">
        <v>28.392080990712099</v>
      </c>
      <c r="I2942" s="24">
        <f>'EVM CPZ List'!$D2942*'EVM CPZ List'!$C2942</f>
        <v>0</v>
      </c>
      <c r="J2942" s="25">
        <f>INDEX('Pivot of Risk Data'!A:A,MATCH('EVM CPZ List'!$B2942,'Pivot of Risk Data'!B:B,0),1)</f>
        <v>2895</v>
      </c>
      <c r="K2942" s="22">
        <f>0.000621371*'EVM CPZ List'!$H2942</f>
        <v>1.7642015757279767E-2</v>
      </c>
      <c r="L2942" s="22">
        <f>L2941+'EVM CPZ List'!$K2942</f>
        <v>25866.752231354356</v>
      </c>
      <c r="M2942" s="22">
        <f>M2941-'EVM CPZ List'!$I2942</f>
        <v>-2.3671988604338431E-11</v>
      </c>
      <c r="N2942" s="7" t="e">
        <f>INDEX('2021 Certified EVM Plan'!G:G,MATCH(B2942,'2021 Certified EVM Plan'!E:E,0))</f>
        <v>#N/A</v>
      </c>
      <c r="O2942" s="7" t="e">
        <f>INDEX('2021 Certified EVM Plan'!M:M,MATCH(B2942,'2021 Certified EVM Plan'!E:E,0))</f>
        <v>#N/A</v>
      </c>
      <c r="P2942" s="7">
        <f t="shared" si="45"/>
        <v>1</v>
      </c>
      <c r="Q2942" s="26" t="e">
        <f>IF(INDEX('2021 Certified EVM Plan'!H:H,MATCH(B2942,'2021 Certified EVM Plan'!E:E,0))=1,M2942,#N/A)</f>
        <v>#N/A</v>
      </c>
      <c r="R2942" s="26" t="e">
        <f>IF(INDEX('2021 Certified EVM Plan'!J:J,MATCH(B2942,'2021 Certified EVM Plan'!E:E,0))=1,M2942,#N/A)</f>
        <v>#N/A</v>
      </c>
      <c r="S2942" s="26" t="e">
        <f>IF(INDEX('2021 Certified EVM Plan'!K:K,MATCH(B2942,'2021 Certified EVM Plan'!E:E,0))=1,M2942,#N/A)</f>
        <v>#N/A</v>
      </c>
    </row>
    <row r="2943" spans="1:19" x14ac:dyDescent="0.25">
      <c r="A2943" s="22"/>
      <c r="B2943" s="22">
        <v>8019</v>
      </c>
      <c r="C2943" s="22"/>
      <c r="D2943" s="23"/>
      <c r="E2943" s="22">
        <v>14592105</v>
      </c>
      <c r="F2943" s="22" t="s">
        <v>3239</v>
      </c>
      <c r="G2943" s="22" t="s">
        <v>3782</v>
      </c>
      <c r="H2943" s="22">
        <v>1990.24045781057</v>
      </c>
      <c r="I2943" s="24">
        <f>'EVM CPZ List'!$D2943*'EVM CPZ List'!$C2943</f>
        <v>0</v>
      </c>
      <c r="J2943" s="25">
        <f>INDEX('Pivot of Risk Data'!A:A,MATCH('EVM CPZ List'!$B2943,'Pivot of Risk Data'!B:B,0),1)</f>
        <v>2876</v>
      </c>
      <c r="K2943" s="22">
        <f>0.000621371*'EVM CPZ List'!$H2943</f>
        <v>1.2366777035102117</v>
      </c>
      <c r="L2943" s="22">
        <f>L2942+'EVM CPZ List'!$K2943</f>
        <v>25867.988909057865</v>
      </c>
      <c r="M2943" s="22">
        <f>M2942-'EVM CPZ List'!$I2943</f>
        <v>-2.3671988604338431E-11</v>
      </c>
      <c r="N2943" s="7" t="e">
        <f>INDEX('2021 Certified EVM Plan'!G:G,MATCH(B2943,'2021 Certified EVM Plan'!E:E,0))</f>
        <v>#N/A</v>
      </c>
      <c r="O2943" s="7" t="e">
        <f>INDEX('2021 Certified EVM Plan'!M:M,MATCH(B2943,'2021 Certified EVM Plan'!E:E,0))</f>
        <v>#N/A</v>
      </c>
      <c r="P2943" s="7">
        <f t="shared" si="45"/>
        <v>1</v>
      </c>
      <c r="Q2943" s="26" t="e">
        <f>IF(INDEX('2021 Certified EVM Plan'!H:H,MATCH(B2943,'2021 Certified EVM Plan'!E:E,0))=1,M2943,#N/A)</f>
        <v>#N/A</v>
      </c>
      <c r="R2943" s="26" t="e">
        <f>IF(INDEX('2021 Certified EVM Plan'!J:J,MATCH(B2943,'2021 Certified EVM Plan'!E:E,0))=1,M2943,#N/A)</f>
        <v>#N/A</v>
      </c>
      <c r="S2943" s="26" t="e">
        <f>IF(INDEX('2021 Certified EVM Plan'!K:K,MATCH(B2943,'2021 Certified EVM Plan'!E:E,0))=1,M2943,#N/A)</f>
        <v>#N/A</v>
      </c>
    </row>
    <row r="2944" spans="1:19" x14ac:dyDescent="0.25">
      <c r="A2944" s="22"/>
      <c r="B2944" s="22">
        <v>9092</v>
      </c>
      <c r="C2944" s="22"/>
      <c r="D2944" s="23"/>
      <c r="E2944" s="22">
        <v>83622105</v>
      </c>
      <c r="F2944" s="22" t="s">
        <v>2205</v>
      </c>
      <c r="G2944" s="22" t="s">
        <v>3811</v>
      </c>
      <c r="H2944" s="22">
        <v>223.21173343560699</v>
      </c>
      <c r="I2944" s="24">
        <f>'EVM CPZ List'!$D2944*'EVM CPZ List'!$C2944</f>
        <v>0</v>
      </c>
      <c r="J2944" s="25">
        <f>INDEX('Pivot of Risk Data'!A:A,MATCH('EVM CPZ List'!$B2944,'Pivot of Risk Data'!B:B,0),1)</f>
        <v>2972</v>
      </c>
      <c r="K2944" s="22">
        <f>0.000621371*'EVM CPZ List'!$H2944</f>
        <v>0.13869729801661654</v>
      </c>
      <c r="L2944" s="22">
        <f>L2943+'EVM CPZ List'!$K2944</f>
        <v>25868.127606355883</v>
      </c>
      <c r="M2944" s="22">
        <f>M2943-'EVM CPZ List'!$I2944</f>
        <v>-2.3671988604338431E-11</v>
      </c>
      <c r="N2944" s="7" t="e">
        <f>INDEX('2021 Certified EVM Plan'!G:G,MATCH(B2944,'2021 Certified EVM Plan'!E:E,0))</f>
        <v>#N/A</v>
      </c>
      <c r="O2944" s="7" t="e">
        <f>INDEX('2021 Certified EVM Plan'!M:M,MATCH(B2944,'2021 Certified EVM Plan'!E:E,0))</f>
        <v>#N/A</v>
      </c>
      <c r="P2944" s="7">
        <f t="shared" si="45"/>
        <v>1</v>
      </c>
      <c r="Q2944" s="26" t="e">
        <f>IF(INDEX('2021 Certified EVM Plan'!H:H,MATCH(B2944,'2021 Certified EVM Plan'!E:E,0))=1,M2944,#N/A)</f>
        <v>#N/A</v>
      </c>
      <c r="R2944" s="26" t="e">
        <f>IF(INDEX('2021 Certified EVM Plan'!J:J,MATCH(B2944,'2021 Certified EVM Plan'!E:E,0))=1,M2944,#N/A)</f>
        <v>#N/A</v>
      </c>
      <c r="S2944" s="26" t="e">
        <f>IF(INDEX('2021 Certified EVM Plan'!K:K,MATCH(B2944,'2021 Certified EVM Plan'!E:E,0))=1,M2944,#N/A)</f>
        <v>#N/A</v>
      </c>
    </row>
    <row r="2945" spans="1:19" x14ac:dyDescent="0.25">
      <c r="A2945" s="22"/>
      <c r="B2945" s="22">
        <v>9490</v>
      </c>
      <c r="C2945" s="22"/>
      <c r="D2945" s="23"/>
      <c r="E2945" s="22">
        <v>188881701</v>
      </c>
      <c r="F2945" s="22" t="s">
        <v>1263</v>
      </c>
      <c r="G2945" s="22" t="s">
        <v>2065</v>
      </c>
      <c r="H2945" s="22">
        <v>168.41272917640001</v>
      </c>
      <c r="I2945" s="24">
        <f>'EVM CPZ List'!$D2945*'EVM CPZ List'!$C2945</f>
        <v>0</v>
      </c>
      <c r="J2945" s="25">
        <f>INDEX('Pivot of Risk Data'!A:A,MATCH('EVM CPZ List'!$B2945,'Pivot of Risk Data'!B:B,0),1)</f>
        <v>2900</v>
      </c>
      <c r="K2945" s="22">
        <f>0.000621371*'EVM CPZ List'!$H2945</f>
        <v>0.10464678594106885</v>
      </c>
      <c r="L2945" s="22">
        <f>L2944+'EVM CPZ List'!$K2945</f>
        <v>25868.232253141825</v>
      </c>
      <c r="M2945" s="22">
        <f>M2944-'EVM CPZ List'!$I2945</f>
        <v>-2.3671988604338431E-11</v>
      </c>
      <c r="N2945" s="7" t="e">
        <f>INDEX('2021 Certified EVM Plan'!G:G,MATCH(B2945,'2021 Certified EVM Plan'!E:E,0))</f>
        <v>#N/A</v>
      </c>
      <c r="O2945" s="7" t="e">
        <f>INDEX('2021 Certified EVM Plan'!M:M,MATCH(B2945,'2021 Certified EVM Plan'!E:E,0))</f>
        <v>#N/A</v>
      </c>
      <c r="P2945" s="7">
        <f t="shared" si="45"/>
        <v>1</v>
      </c>
      <c r="Q2945" s="26" t="e">
        <f>IF(INDEX('2021 Certified EVM Plan'!H:H,MATCH(B2945,'2021 Certified EVM Plan'!E:E,0))=1,M2945,#N/A)</f>
        <v>#N/A</v>
      </c>
      <c r="R2945" s="26" t="e">
        <f>IF(INDEX('2021 Certified EVM Plan'!J:J,MATCH(B2945,'2021 Certified EVM Plan'!E:E,0))=1,M2945,#N/A)</f>
        <v>#N/A</v>
      </c>
      <c r="S2945" s="26" t="e">
        <f>IF(INDEX('2021 Certified EVM Plan'!K:K,MATCH(B2945,'2021 Certified EVM Plan'!E:E,0))=1,M2945,#N/A)</f>
        <v>#N/A</v>
      </c>
    </row>
    <row r="2946" spans="1:19" x14ac:dyDescent="0.25">
      <c r="A2946" s="22"/>
      <c r="B2946" s="22">
        <v>9990</v>
      </c>
      <c r="C2946" s="22"/>
      <c r="D2946" s="23"/>
      <c r="E2946" s="22">
        <v>182402106</v>
      </c>
      <c r="F2946" s="22" t="s">
        <v>2302</v>
      </c>
      <c r="G2946" s="22" t="s">
        <v>3744</v>
      </c>
      <c r="H2946" s="22">
        <v>188.98829727435199</v>
      </c>
      <c r="I2946" s="24">
        <f>'EVM CPZ List'!$D2946*'EVM CPZ List'!$C2946</f>
        <v>0</v>
      </c>
      <c r="J2946" s="25">
        <f>INDEX('Pivot of Risk Data'!A:A,MATCH('EVM CPZ List'!$B2946,'Pivot of Risk Data'!B:B,0),1)</f>
        <v>2899</v>
      </c>
      <c r="K2946" s="22">
        <f>0.000621371*'EVM CPZ List'!$H2946</f>
        <v>0.11743184726566137</v>
      </c>
      <c r="L2946" s="22">
        <f>L2945+'EVM CPZ List'!$K2946</f>
        <v>25868.349684989091</v>
      </c>
      <c r="M2946" s="22">
        <f>M2945-'EVM CPZ List'!$I2946</f>
        <v>-2.3671988604338431E-11</v>
      </c>
      <c r="N2946" s="7" t="e">
        <f>INDEX('2021 Certified EVM Plan'!G:G,MATCH(B2946,'2021 Certified EVM Plan'!E:E,0))</f>
        <v>#N/A</v>
      </c>
      <c r="O2946" s="7" t="e">
        <f>INDEX('2021 Certified EVM Plan'!M:M,MATCH(B2946,'2021 Certified EVM Plan'!E:E,0))</f>
        <v>#N/A</v>
      </c>
      <c r="P2946" s="7">
        <f t="shared" ref="P2946:P3009" si="46">COUNTIF(B:B,B2946)</f>
        <v>1</v>
      </c>
      <c r="Q2946" s="26" t="e">
        <f>IF(INDEX('2021 Certified EVM Plan'!H:H,MATCH(B2946,'2021 Certified EVM Plan'!E:E,0))=1,M2946,#N/A)</f>
        <v>#N/A</v>
      </c>
      <c r="R2946" s="26" t="e">
        <f>IF(INDEX('2021 Certified EVM Plan'!J:J,MATCH(B2946,'2021 Certified EVM Plan'!E:E,0))=1,M2946,#N/A)</f>
        <v>#N/A</v>
      </c>
      <c r="S2946" s="26" t="e">
        <f>IF(INDEX('2021 Certified EVM Plan'!K:K,MATCH(B2946,'2021 Certified EVM Plan'!E:E,0))=1,M2946,#N/A)</f>
        <v>#N/A</v>
      </c>
    </row>
    <row r="2947" spans="1:19" x14ac:dyDescent="0.25">
      <c r="A2947" s="22"/>
      <c r="B2947" s="22">
        <v>8702</v>
      </c>
      <c r="C2947" s="22"/>
      <c r="D2947" s="23"/>
      <c r="E2947" s="22">
        <v>252021101</v>
      </c>
      <c r="F2947" s="22" t="s">
        <v>3640</v>
      </c>
      <c r="G2947" s="22" t="s">
        <v>3641</v>
      </c>
      <c r="H2947" s="22">
        <v>1210.7069194005801</v>
      </c>
      <c r="I2947" s="24">
        <f>'EVM CPZ List'!$D2947*'EVM CPZ List'!$C2947</f>
        <v>0</v>
      </c>
      <c r="J2947" s="25">
        <f>INDEX('Pivot of Risk Data'!A:A,MATCH('EVM CPZ List'!$B2947,'Pivot of Risk Data'!B:B,0),1)</f>
        <v>2934</v>
      </c>
      <c r="K2947" s="22">
        <f>0.000621371*'EVM CPZ List'!$H2947</f>
        <v>0.75229816921485781</v>
      </c>
      <c r="L2947" s="22">
        <f>L2946+'EVM CPZ List'!$K2947</f>
        <v>25869.101983158307</v>
      </c>
      <c r="M2947" s="22">
        <f>M2946-'EVM CPZ List'!$I2947</f>
        <v>-2.3671988604338431E-11</v>
      </c>
      <c r="N2947" s="7" t="e">
        <f>INDEX('2021 Certified EVM Plan'!G:G,MATCH(B2947,'2021 Certified EVM Plan'!E:E,0))</f>
        <v>#N/A</v>
      </c>
      <c r="O2947" s="7" t="e">
        <f>INDEX('2021 Certified EVM Plan'!M:M,MATCH(B2947,'2021 Certified EVM Plan'!E:E,0))</f>
        <v>#N/A</v>
      </c>
      <c r="P2947" s="7">
        <f t="shared" si="46"/>
        <v>1</v>
      </c>
      <c r="Q2947" s="26" t="e">
        <f>IF(INDEX('2021 Certified EVM Plan'!H:H,MATCH(B2947,'2021 Certified EVM Plan'!E:E,0))=1,M2947,#N/A)</f>
        <v>#N/A</v>
      </c>
      <c r="R2947" s="26" t="e">
        <f>IF(INDEX('2021 Certified EVM Plan'!J:J,MATCH(B2947,'2021 Certified EVM Plan'!E:E,0))=1,M2947,#N/A)</f>
        <v>#N/A</v>
      </c>
      <c r="S2947" s="26" t="e">
        <f>IF(INDEX('2021 Certified EVM Plan'!K:K,MATCH(B2947,'2021 Certified EVM Plan'!E:E,0))=1,M2947,#N/A)</f>
        <v>#N/A</v>
      </c>
    </row>
    <row r="2948" spans="1:19" x14ac:dyDescent="0.25">
      <c r="A2948" s="22"/>
      <c r="B2948" s="22">
        <v>7587</v>
      </c>
      <c r="C2948" s="22"/>
      <c r="D2948" s="23"/>
      <c r="E2948" s="22">
        <v>43291105</v>
      </c>
      <c r="F2948" s="22" t="s">
        <v>3213</v>
      </c>
      <c r="G2948" s="22" t="s">
        <v>3712</v>
      </c>
      <c r="H2948" s="22">
        <v>238.673083310251</v>
      </c>
      <c r="I2948" s="24">
        <f>'EVM CPZ List'!$D2948*'EVM CPZ List'!$C2948</f>
        <v>0</v>
      </c>
      <c r="J2948" s="25">
        <f>INDEX('Pivot of Risk Data'!A:A,MATCH('EVM CPZ List'!$B2948,'Pivot of Risk Data'!B:B,0),1)</f>
        <v>2894</v>
      </c>
      <c r="K2948" s="22">
        <f>0.000621371*'EVM CPZ List'!$H2948</f>
        <v>0.14830453244957398</v>
      </c>
      <c r="L2948" s="22">
        <f>L2947+'EVM CPZ List'!$K2948</f>
        <v>25869.250287690757</v>
      </c>
      <c r="M2948" s="22">
        <f>M2947-'EVM CPZ List'!$I2948</f>
        <v>-2.3671988604338431E-11</v>
      </c>
      <c r="N2948" s="7" t="e">
        <f>INDEX('2021 Certified EVM Plan'!G:G,MATCH(B2948,'2021 Certified EVM Plan'!E:E,0))</f>
        <v>#N/A</v>
      </c>
      <c r="O2948" s="7" t="e">
        <f>INDEX('2021 Certified EVM Plan'!M:M,MATCH(B2948,'2021 Certified EVM Plan'!E:E,0))</f>
        <v>#N/A</v>
      </c>
      <c r="P2948" s="7">
        <f t="shared" si="46"/>
        <v>1</v>
      </c>
      <c r="Q2948" s="26" t="e">
        <f>IF(INDEX('2021 Certified EVM Plan'!H:H,MATCH(B2948,'2021 Certified EVM Plan'!E:E,0))=1,M2948,#N/A)</f>
        <v>#N/A</v>
      </c>
      <c r="R2948" s="26" t="e">
        <f>IF(INDEX('2021 Certified EVM Plan'!J:J,MATCH(B2948,'2021 Certified EVM Plan'!E:E,0))=1,M2948,#N/A)</f>
        <v>#N/A</v>
      </c>
      <c r="S2948" s="26" t="e">
        <f>IF(INDEX('2021 Certified EVM Plan'!K:K,MATCH(B2948,'2021 Certified EVM Plan'!E:E,0))=1,M2948,#N/A)</f>
        <v>#N/A</v>
      </c>
    </row>
    <row r="2949" spans="1:19" x14ac:dyDescent="0.25">
      <c r="A2949" s="22"/>
      <c r="B2949" s="22">
        <v>9337</v>
      </c>
      <c r="C2949" s="22"/>
      <c r="D2949" s="23"/>
      <c r="E2949" s="22">
        <v>42281105</v>
      </c>
      <c r="F2949" s="22" t="s">
        <v>1084</v>
      </c>
      <c r="G2949" s="22" t="s">
        <v>3643</v>
      </c>
      <c r="H2949" s="22">
        <v>6.5126787855413601</v>
      </c>
      <c r="I2949" s="24">
        <f>'EVM CPZ List'!$D2949*'EVM CPZ List'!$C2949</f>
        <v>0</v>
      </c>
      <c r="J2949" s="25">
        <f>INDEX('Pivot of Risk Data'!A:A,MATCH('EVM CPZ List'!$B2949,'Pivot of Risk Data'!B:B,0),1)</f>
        <v>2891</v>
      </c>
      <c r="K2949" s="22">
        <f>0.000621371*'EVM CPZ List'!$H2949</f>
        <v>4.0467897296506206E-3</v>
      </c>
      <c r="L2949" s="22">
        <f>L2948+'EVM CPZ List'!$K2949</f>
        <v>25869.254334480487</v>
      </c>
      <c r="M2949" s="22">
        <f>M2948-'EVM CPZ List'!$I2949</f>
        <v>-2.3671988604338431E-11</v>
      </c>
      <c r="N2949" s="7" t="e">
        <f>INDEX('2021 Certified EVM Plan'!G:G,MATCH(B2949,'2021 Certified EVM Plan'!E:E,0))</f>
        <v>#N/A</v>
      </c>
      <c r="O2949" s="7" t="e">
        <f>INDEX('2021 Certified EVM Plan'!M:M,MATCH(B2949,'2021 Certified EVM Plan'!E:E,0))</f>
        <v>#N/A</v>
      </c>
      <c r="P2949" s="7">
        <f t="shared" si="46"/>
        <v>1</v>
      </c>
      <c r="Q2949" s="26" t="e">
        <f>IF(INDEX('2021 Certified EVM Plan'!H:H,MATCH(B2949,'2021 Certified EVM Plan'!E:E,0))=1,M2949,#N/A)</f>
        <v>#N/A</v>
      </c>
      <c r="R2949" s="26" t="e">
        <f>IF(INDEX('2021 Certified EVM Plan'!J:J,MATCH(B2949,'2021 Certified EVM Plan'!E:E,0))=1,M2949,#N/A)</f>
        <v>#N/A</v>
      </c>
      <c r="S2949" s="26" t="e">
        <f>IF(INDEX('2021 Certified EVM Plan'!K:K,MATCH(B2949,'2021 Certified EVM Plan'!E:E,0))=1,M2949,#N/A)</f>
        <v>#N/A</v>
      </c>
    </row>
    <row r="2950" spans="1:19" x14ac:dyDescent="0.25">
      <c r="A2950" s="22"/>
      <c r="B2950" s="22">
        <v>9662</v>
      </c>
      <c r="C2950" s="22"/>
      <c r="D2950" s="23"/>
      <c r="E2950" s="22">
        <v>258131101</v>
      </c>
      <c r="F2950" s="22" t="s">
        <v>3691</v>
      </c>
      <c r="G2950" s="22" t="s">
        <v>3692</v>
      </c>
      <c r="H2950" s="22">
        <v>1862.1340372120801</v>
      </c>
      <c r="I2950" s="24">
        <f>'EVM CPZ List'!$D2950*'EVM CPZ List'!$C2950</f>
        <v>0</v>
      </c>
      <c r="J2950" s="25">
        <f>INDEX('Pivot of Risk Data'!A:A,MATCH('EVM CPZ List'!$B2950,'Pivot of Risk Data'!B:B,0),1)</f>
        <v>2968</v>
      </c>
      <c r="K2950" s="22">
        <f>0.000621371*'EVM CPZ List'!$H2950</f>
        <v>1.1570760888365075</v>
      </c>
      <c r="L2950" s="22">
        <f>L2949+'EVM CPZ List'!$K2950</f>
        <v>25870.411410569322</v>
      </c>
      <c r="M2950" s="22">
        <f>M2949-'EVM CPZ List'!$I2950</f>
        <v>-2.3671988604338431E-11</v>
      </c>
      <c r="N2950" s="7" t="e">
        <f>INDEX('2021 Certified EVM Plan'!G:G,MATCH(B2950,'2021 Certified EVM Plan'!E:E,0))</f>
        <v>#N/A</v>
      </c>
      <c r="O2950" s="7" t="e">
        <f>INDEX('2021 Certified EVM Plan'!M:M,MATCH(B2950,'2021 Certified EVM Plan'!E:E,0))</f>
        <v>#N/A</v>
      </c>
      <c r="P2950" s="7">
        <f t="shared" si="46"/>
        <v>1</v>
      </c>
      <c r="Q2950" s="26" t="e">
        <f>IF(INDEX('2021 Certified EVM Plan'!H:H,MATCH(B2950,'2021 Certified EVM Plan'!E:E,0))=1,M2950,#N/A)</f>
        <v>#N/A</v>
      </c>
      <c r="R2950" s="26" t="e">
        <f>IF(INDEX('2021 Certified EVM Plan'!J:J,MATCH(B2950,'2021 Certified EVM Plan'!E:E,0))=1,M2950,#N/A)</f>
        <v>#N/A</v>
      </c>
      <c r="S2950" s="26" t="e">
        <f>IF(INDEX('2021 Certified EVM Plan'!K:K,MATCH(B2950,'2021 Certified EVM Plan'!E:E,0))=1,M2950,#N/A)</f>
        <v>#N/A</v>
      </c>
    </row>
    <row r="2951" spans="1:19" x14ac:dyDescent="0.25">
      <c r="A2951" s="22"/>
      <c r="B2951" s="22">
        <v>7896</v>
      </c>
      <c r="C2951" s="22"/>
      <c r="D2951" s="23"/>
      <c r="E2951" s="22">
        <v>152481110</v>
      </c>
      <c r="F2951" s="22" t="s">
        <v>62</v>
      </c>
      <c r="G2951" s="22" t="s">
        <v>3768</v>
      </c>
      <c r="H2951" s="22">
        <v>6.0960197819942197</v>
      </c>
      <c r="I2951" s="24">
        <f>'EVM CPZ List'!$D2951*'EVM CPZ List'!$C2951</f>
        <v>0</v>
      </c>
      <c r="J2951" s="25">
        <f>INDEX('Pivot of Risk Data'!A:A,MATCH('EVM CPZ List'!$B2951,'Pivot of Risk Data'!B:B,0),1)</f>
        <v>2896</v>
      </c>
      <c r="K2951" s="22">
        <f>0.000621371*'EVM CPZ List'!$H2951</f>
        <v>3.7878899079575304E-3</v>
      </c>
      <c r="L2951" s="22">
        <f>L2950+'EVM CPZ List'!$K2951</f>
        <v>25870.415198459232</v>
      </c>
      <c r="M2951" s="22">
        <f>M2950-'EVM CPZ List'!$I2951</f>
        <v>-2.3671988604338431E-11</v>
      </c>
      <c r="N2951" s="7" t="e">
        <f>INDEX('2021 Certified EVM Plan'!G:G,MATCH(B2951,'2021 Certified EVM Plan'!E:E,0))</f>
        <v>#N/A</v>
      </c>
      <c r="O2951" s="7" t="e">
        <f>INDEX('2021 Certified EVM Plan'!M:M,MATCH(B2951,'2021 Certified EVM Plan'!E:E,0))</f>
        <v>#N/A</v>
      </c>
      <c r="P2951" s="7">
        <f t="shared" si="46"/>
        <v>1</v>
      </c>
      <c r="Q2951" s="26" t="e">
        <f>IF(INDEX('2021 Certified EVM Plan'!H:H,MATCH(B2951,'2021 Certified EVM Plan'!E:E,0))=1,M2951,#N/A)</f>
        <v>#N/A</v>
      </c>
      <c r="R2951" s="26" t="e">
        <f>IF(INDEX('2021 Certified EVM Plan'!J:J,MATCH(B2951,'2021 Certified EVM Plan'!E:E,0))=1,M2951,#N/A)</f>
        <v>#N/A</v>
      </c>
      <c r="S2951" s="26" t="e">
        <f>IF(INDEX('2021 Certified EVM Plan'!K:K,MATCH(B2951,'2021 Certified EVM Plan'!E:E,0))=1,M2951,#N/A)</f>
        <v>#N/A</v>
      </c>
    </row>
    <row r="2952" spans="1:19" x14ac:dyDescent="0.25">
      <c r="A2952" s="22"/>
      <c r="B2952" s="22">
        <v>8272</v>
      </c>
      <c r="C2952" s="22"/>
      <c r="D2952" s="23"/>
      <c r="E2952" s="22">
        <v>102601101</v>
      </c>
      <c r="F2952" s="22" t="s">
        <v>3729</v>
      </c>
      <c r="G2952" s="22" t="s">
        <v>3730</v>
      </c>
      <c r="H2952" s="22">
        <v>480.069770747277</v>
      </c>
      <c r="I2952" s="24">
        <f>'EVM CPZ List'!$D2952*'EVM CPZ List'!$C2952</f>
        <v>0</v>
      </c>
      <c r="J2952" s="25">
        <f>INDEX('Pivot of Risk Data'!A:A,MATCH('EVM CPZ List'!$B2952,'Pivot of Risk Data'!B:B,0),1)</f>
        <v>2946</v>
      </c>
      <c r="K2952" s="22">
        <f>0.000621371*'EVM CPZ List'!$H2952</f>
        <v>0.29830143351900629</v>
      </c>
      <c r="L2952" s="22">
        <f>L2951+'EVM CPZ List'!$K2952</f>
        <v>25870.71349989275</v>
      </c>
      <c r="M2952" s="22">
        <f>M2951-'EVM CPZ List'!$I2952</f>
        <v>-2.3671988604338431E-11</v>
      </c>
      <c r="N2952" s="7" t="e">
        <f>INDEX('2021 Certified EVM Plan'!G:G,MATCH(B2952,'2021 Certified EVM Plan'!E:E,0))</f>
        <v>#N/A</v>
      </c>
      <c r="O2952" s="7" t="e">
        <f>INDEX('2021 Certified EVM Plan'!M:M,MATCH(B2952,'2021 Certified EVM Plan'!E:E,0))</f>
        <v>#N/A</v>
      </c>
      <c r="P2952" s="7">
        <f t="shared" si="46"/>
        <v>1</v>
      </c>
      <c r="Q2952" s="26" t="e">
        <f>IF(INDEX('2021 Certified EVM Plan'!H:H,MATCH(B2952,'2021 Certified EVM Plan'!E:E,0))=1,M2952,#N/A)</f>
        <v>#N/A</v>
      </c>
      <c r="R2952" s="26" t="e">
        <f>IF(INDEX('2021 Certified EVM Plan'!J:J,MATCH(B2952,'2021 Certified EVM Plan'!E:E,0))=1,M2952,#N/A)</f>
        <v>#N/A</v>
      </c>
      <c r="S2952" s="26" t="e">
        <f>IF(INDEX('2021 Certified EVM Plan'!K:K,MATCH(B2952,'2021 Certified EVM Plan'!E:E,0))=1,M2952,#N/A)</f>
        <v>#N/A</v>
      </c>
    </row>
    <row r="2953" spans="1:19" x14ac:dyDescent="0.25">
      <c r="A2953" s="22"/>
      <c r="B2953" s="22">
        <v>9502</v>
      </c>
      <c r="C2953" s="22"/>
      <c r="D2953" s="23"/>
      <c r="E2953" s="22">
        <v>103331101</v>
      </c>
      <c r="F2953" s="22" t="s">
        <v>763</v>
      </c>
      <c r="G2953" s="22" t="s">
        <v>3728</v>
      </c>
      <c r="H2953" s="22">
        <v>114.04931598887801</v>
      </c>
      <c r="I2953" s="24">
        <f>'EVM CPZ List'!$D2953*'EVM CPZ List'!$C2953</f>
        <v>0</v>
      </c>
      <c r="J2953" s="25">
        <f>INDEX('Pivot of Risk Data'!A:A,MATCH('EVM CPZ List'!$B2953,'Pivot of Risk Data'!B:B,0),1)</f>
        <v>2908</v>
      </c>
      <c r="K2953" s="22">
        <f>0.000621371*'EVM CPZ List'!$H2953</f>
        <v>7.0866937525325122E-2</v>
      </c>
      <c r="L2953" s="22">
        <f>L2952+'EVM CPZ List'!$K2953</f>
        <v>25870.784366830274</v>
      </c>
      <c r="M2953" s="22">
        <f>M2952-'EVM CPZ List'!$I2953</f>
        <v>-2.3671988604338431E-11</v>
      </c>
      <c r="N2953" s="7" t="e">
        <f>INDEX('2021 Certified EVM Plan'!G:G,MATCH(B2953,'2021 Certified EVM Plan'!E:E,0))</f>
        <v>#N/A</v>
      </c>
      <c r="O2953" s="7" t="e">
        <f>INDEX('2021 Certified EVM Plan'!M:M,MATCH(B2953,'2021 Certified EVM Plan'!E:E,0))</f>
        <v>#N/A</v>
      </c>
      <c r="P2953" s="7">
        <f t="shared" si="46"/>
        <v>1</v>
      </c>
      <c r="Q2953" s="26" t="e">
        <f>IF(INDEX('2021 Certified EVM Plan'!H:H,MATCH(B2953,'2021 Certified EVM Plan'!E:E,0))=1,M2953,#N/A)</f>
        <v>#N/A</v>
      </c>
      <c r="R2953" s="26" t="e">
        <f>IF(INDEX('2021 Certified EVM Plan'!J:J,MATCH(B2953,'2021 Certified EVM Plan'!E:E,0))=1,M2953,#N/A)</f>
        <v>#N/A</v>
      </c>
      <c r="S2953" s="26" t="e">
        <f>IF(INDEX('2021 Certified EVM Plan'!K:K,MATCH(B2953,'2021 Certified EVM Plan'!E:E,0))=1,M2953,#N/A)</f>
        <v>#N/A</v>
      </c>
    </row>
    <row r="2954" spans="1:19" x14ac:dyDescent="0.25">
      <c r="A2954" s="22"/>
      <c r="B2954" s="22">
        <v>8310</v>
      </c>
      <c r="C2954" s="22"/>
      <c r="D2954" s="23"/>
      <c r="E2954" s="22">
        <v>102541101</v>
      </c>
      <c r="F2954" s="22" t="s">
        <v>694</v>
      </c>
      <c r="G2954" s="22" t="s">
        <v>3853</v>
      </c>
      <c r="H2954" s="22">
        <v>14809.704197695401</v>
      </c>
      <c r="I2954" s="24">
        <f>'EVM CPZ List'!$D2954*'EVM CPZ List'!$C2954</f>
        <v>0</v>
      </c>
      <c r="J2954" s="25">
        <f>INDEX('Pivot of Risk Data'!A:A,MATCH('EVM CPZ List'!$B2954,'Pivot of Risk Data'!B:B,0),1)</f>
        <v>2932</v>
      </c>
      <c r="K2954" s="22">
        <f>0.000621371*'EVM CPZ List'!$H2954</f>
        <v>9.202320707026189</v>
      </c>
      <c r="L2954" s="22">
        <f>L2953+'EVM CPZ List'!$K2954</f>
        <v>25879.986687537301</v>
      </c>
      <c r="M2954" s="22">
        <f>M2953-'EVM CPZ List'!$I2954</f>
        <v>-2.3671988604338431E-11</v>
      </c>
      <c r="N2954" s="7" t="e">
        <f>INDEX('2021 Certified EVM Plan'!G:G,MATCH(B2954,'2021 Certified EVM Plan'!E:E,0))</f>
        <v>#N/A</v>
      </c>
      <c r="O2954" s="7" t="e">
        <f>INDEX('2021 Certified EVM Plan'!M:M,MATCH(B2954,'2021 Certified EVM Plan'!E:E,0))</f>
        <v>#N/A</v>
      </c>
      <c r="P2954" s="7">
        <f t="shared" si="46"/>
        <v>1</v>
      </c>
      <c r="Q2954" s="26" t="e">
        <f>IF(INDEX('2021 Certified EVM Plan'!H:H,MATCH(B2954,'2021 Certified EVM Plan'!E:E,0))=1,M2954,#N/A)</f>
        <v>#N/A</v>
      </c>
      <c r="R2954" s="26" t="e">
        <f>IF(INDEX('2021 Certified EVM Plan'!J:J,MATCH(B2954,'2021 Certified EVM Plan'!E:E,0))=1,M2954,#N/A)</f>
        <v>#N/A</v>
      </c>
      <c r="S2954" s="26" t="e">
        <f>IF(INDEX('2021 Certified EVM Plan'!K:K,MATCH(B2954,'2021 Certified EVM Plan'!E:E,0))=1,M2954,#N/A)</f>
        <v>#N/A</v>
      </c>
    </row>
    <row r="2955" spans="1:19" x14ac:dyDescent="0.25">
      <c r="A2955" s="22"/>
      <c r="B2955" s="22">
        <v>9209</v>
      </c>
      <c r="C2955" s="22"/>
      <c r="D2955" s="23"/>
      <c r="E2955" s="22">
        <v>102911103</v>
      </c>
      <c r="F2955" s="22" t="s">
        <v>545</v>
      </c>
      <c r="G2955" s="22" t="s">
        <v>3672</v>
      </c>
      <c r="H2955" s="22">
        <v>252.308263398902</v>
      </c>
      <c r="I2955" s="24">
        <f>'EVM CPZ List'!$D2955*'EVM CPZ List'!$C2955</f>
        <v>0</v>
      </c>
      <c r="J2955" s="25">
        <f>INDEX('Pivot of Risk Data'!A:A,MATCH('EVM CPZ List'!$B2955,'Pivot of Risk Data'!B:B,0),1)</f>
        <v>2924</v>
      </c>
      <c r="K2955" s="22">
        <f>0.000621371*'EVM CPZ List'!$H2955</f>
        <v>0.15677703793643913</v>
      </c>
      <c r="L2955" s="22">
        <f>L2954+'EVM CPZ List'!$K2955</f>
        <v>25880.143464575238</v>
      </c>
      <c r="M2955" s="22">
        <f>M2954-'EVM CPZ List'!$I2955</f>
        <v>-2.3671988604338431E-11</v>
      </c>
      <c r="N2955" s="7" t="e">
        <f>INDEX('2021 Certified EVM Plan'!G:G,MATCH(B2955,'2021 Certified EVM Plan'!E:E,0))</f>
        <v>#N/A</v>
      </c>
      <c r="O2955" s="7" t="e">
        <f>INDEX('2021 Certified EVM Plan'!M:M,MATCH(B2955,'2021 Certified EVM Plan'!E:E,0))</f>
        <v>#N/A</v>
      </c>
      <c r="P2955" s="7">
        <f t="shared" si="46"/>
        <v>1</v>
      </c>
      <c r="Q2955" s="26" t="e">
        <f>IF(INDEX('2021 Certified EVM Plan'!H:H,MATCH(B2955,'2021 Certified EVM Plan'!E:E,0))=1,M2955,#N/A)</f>
        <v>#N/A</v>
      </c>
      <c r="R2955" s="26" t="e">
        <f>IF(INDEX('2021 Certified EVM Plan'!J:J,MATCH(B2955,'2021 Certified EVM Plan'!E:E,0))=1,M2955,#N/A)</f>
        <v>#N/A</v>
      </c>
      <c r="S2955" s="26" t="e">
        <f>IF(INDEX('2021 Certified EVM Plan'!K:K,MATCH(B2955,'2021 Certified EVM Plan'!E:E,0))=1,M2955,#N/A)</f>
        <v>#N/A</v>
      </c>
    </row>
    <row r="2956" spans="1:19" x14ac:dyDescent="0.25">
      <c r="A2956" s="22"/>
      <c r="B2956" s="22">
        <v>8157</v>
      </c>
      <c r="C2956" s="22"/>
      <c r="D2956" s="23"/>
      <c r="E2956" s="22">
        <v>182601103</v>
      </c>
      <c r="F2956" s="22" t="s">
        <v>2861</v>
      </c>
      <c r="G2956" s="22" t="s">
        <v>3651</v>
      </c>
      <c r="H2956" s="22">
        <v>88.752172949153305</v>
      </c>
      <c r="I2956" s="24">
        <f>'EVM CPZ List'!$D2956*'EVM CPZ List'!$C2956</f>
        <v>0</v>
      </c>
      <c r="J2956" s="25">
        <f>INDEX('Pivot of Risk Data'!A:A,MATCH('EVM CPZ List'!$B2956,'Pivot of Risk Data'!B:B,0),1)</f>
        <v>2902</v>
      </c>
      <c r="K2956" s="22">
        <f>0.000621371*'EVM CPZ List'!$H2956</f>
        <v>5.5148026457588338E-2</v>
      </c>
      <c r="L2956" s="22">
        <f>L2955+'EVM CPZ List'!$K2956</f>
        <v>25880.198612601696</v>
      </c>
      <c r="M2956" s="22">
        <f>M2955-'EVM CPZ List'!$I2956</f>
        <v>-2.3671988604338431E-11</v>
      </c>
      <c r="N2956" s="7" t="e">
        <f>INDEX('2021 Certified EVM Plan'!G:G,MATCH(B2956,'2021 Certified EVM Plan'!E:E,0))</f>
        <v>#N/A</v>
      </c>
      <c r="O2956" s="7" t="e">
        <f>INDEX('2021 Certified EVM Plan'!M:M,MATCH(B2956,'2021 Certified EVM Plan'!E:E,0))</f>
        <v>#N/A</v>
      </c>
      <c r="P2956" s="7">
        <f t="shared" si="46"/>
        <v>1</v>
      </c>
      <c r="Q2956" s="26" t="e">
        <f>IF(INDEX('2021 Certified EVM Plan'!H:H,MATCH(B2956,'2021 Certified EVM Plan'!E:E,0))=1,M2956,#N/A)</f>
        <v>#N/A</v>
      </c>
      <c r="R2956" s="26" t="e">
        <f>IF(INDEX('2021 Certified EVM Plan'!J:J,MATCH(B2956,'2021 Certified EVM Plan'!E:E,0))=1,M2956,#N/A)</f>
        <v>#N/A</v>
      </c>
      <c r="S2956" s="26" t="e">
        <f>IF(INDEX('2021 Certified EVM Plan'!K:K,MATCH(B2956,'2021 Certified EVM Plan'!E:E,0))=1,M2956,#N/A)</f>
        <v>#N/A</v>
      </c>
    </row>
    <row r="2957" spans="1:19" x14ac:dyDescent="0.25">
      <c r="A2957" s="22"/>
      <c r="B2957" s="22">
        <v>9519</v>
      </c>
      <c r="C2957" s="22"/>
      <c r="D2957" s="23"/>
      <c r="E2957" s="22">
        <v>42631109</v>
      </c>
      <c r="F2957" s="22" t="s">
        <v>1585</v>
      </c>
      <c r="G2957" s="22" t="s">
        <v>3676</v>
      </c>
      <c r="H2957" s="22">
        <v>1437.8146542729701</v>
      </c>
      <c r="I2957" s="24">
        <f>'EVM CPZ List'!$D2957*'EVM CPZ List'!$C2957</f>
        <v>0</v>
      </c>
      <c r="J2957" s="25">
        <f>INDEX('Pivot of Risk Data'!A:A,MATCH('EVM CPZ List'!$B2957,'Pivot of Risk Data'!B:B,0),1)</f>
        <v>2912</v>
      </c>
      <c r="K2957" s="22">
        <f>0.000621371*'EVM CPZ List'!$H2957</f>
        <v>0.89341632954024974</v>
      </c>
      <c r="L2957" s="22">
        <f>L2956+'EVM CPZ List'!$K2957</f>
        <v>25881.092028931238</v>
      </c>
      <c r="M2957" s="22">
        <f>M2956-'EVM CPZ List'!$I2957</f>
        <v>-2.3671988604338431E-11</v>
      </c>
      <c r="N2957" s="7" t="e">
        <f>INDEX('2021 Certified EVM Plan'!G:G,MATCH(B2957,'2021 Certified EVM Plan'!E:E,0))</f>
        <v>#N/A</v>
      </c>
      <c r="O2957" s="7" t="e">
        <f>INDEX('2021 Certified EVM Plan'!M:M,MATCH(B2957,'2021 Certified EVM Plan'!E:E,0))</f>
        <v>#N/A</v>
      </c>
      <c r="P2957" s="7">
        <f t="shared" si="46"/>
        <v>1</v>
      </c>
      <c r="Q2957" s="26" t="e">
        <f>IF(INDEX('2021 Certified EVM Plan'!H:H,MATCH(B2957,'2021 Certified EVM Plan'!E:E,0))=1,M2957,#N/A)</f>
        <v>#N/A</v>
      </c>
      <c r="R2957" s="26" t="e">
        <f>IF(INDEX('2021 Certified EVM Plan'!J:J,MATCH(B2957,'2021 Certified EVM Plan'!E:E,0))=1,M2957,#N/A)</f>
        <v>#N/A</v>
      </c>
      <c r="S2957" s="26" t="e">
        <f>IF(INDEX('2021 Certified EVM Plan'!K:K,MATCH(B2957,'2021 Certified EVM Plan'!E:E,0))=1,M2957,#N/A)</f>
        <v>#N/A</v>
      </c>
    </row>
    <row r="2958" spans="1:19" x14ac:dyDescent="0.25">
      <c r="A2958" s="22"/>
      <c r="B2958" s="22">
        <v>7406</v>
      </c>
      <c r="C2958" s="22"/>
      <c r="D2958" s="23"/>
      <c r="E2958" s="22">
        <v>42481105</v>
      </c>
      <c r="F2958" s="22" t="s">
        <v>1263</v>
      </c>
      <c r="G2958" s="22">
        <v>908</v>
      </c>
      <c r="H2958" s="22">
        <v>1022.6866875601</v>
      </c>
      <c r="I2958" s="24">
        <f>'EVM CPZ List'!$D2958*'EVM CPZ List'!$C2958</f>
        <v>0</v>
      </c>
      <c r="J2958" s="25">
        <f>INDEX('Pivot of Risk Data'!A:A,MATCH('EVM CPZ List'!$B2958,'Pivot of Risk Data'!B:B,0),1)</f>
        <v>2957</v>
      </c>
      <c r="K2958" s="22">
        <f>0.000621371*'EVM CPZ List'!$H2958</f>
        <v>0.63546784973590698</v>
      </c>
      <c r="L2958" s="22">
        <f>L2957+'EVM CPZ List'!$K2958</f>
        <v>25881.727496780975</v>
      </c>
      <c r="M2958" s="22">
        <f>M2957-'EVM CPZ List'!$I2958</f>
        <v>-2.3671988604338431E-11</v>
      </c>
      <c r="N2958" s="7" t="e">
        <f>INDEX('2021 Certified EVM Plan'!G:G,MATCH(B2958,'2021 Certified EVM Plan'!E:E,0))</f>
        <v>#N/A</v>
      </c>
      <c r="O2958" s="7" t="e">
        <f>INDEX('2021 Certified EVM Plan'!M:M,MATCH(B2958,'2021 Certified EVM Plan'!E:E,0))</f>
        <v>#N/A</v>
      </c>
      <c r="P2958" s="7">
        <f t="shared" si="46"/>
        <v>1</v>
      </c>
      <c r="Q2958" s="26" t="e">
        <f>IF(INDEX('2021 Certified EVM Plan'!H:H,MATCH(B2958,'2021 Certified EVM Plan'!E:E,0))=1,M2958,#N/A)</f>
        <v>#N/A</v>
      </c>
      <c r="R2958" s="26" t="e">
        <f>IF(INDEX('2021 Certified EVM Plan'!J:J,MATCH(B2958,'2021 Certified EVM Plan'!E:E,0))=1,M2958,#N/A)</f>
        <v>#N/A</v>
      </c>
      <c r="S2958" s="26" t="e">
        <f>IF(INDEX('2021 Certified EVM Plan'!K:K,MATCH(B2958,'2021 Certified EVM Plan'!E:E,0))=1,M2958,#N/A)</f>
        <v>#N/A</v>
      </c>
    </row>
    <row r="2959" spans="1:19" x14ac:dyDescent="0.25">
      <c r="A2959" s="22"/>
      <c r="B2959" s="22">
        <v>7009</v>
      </c>
      <c r="C2959" s="22"/>
      <c r="D2959" s="23"/>
      <c r="E2959" s="22">
        <v>182981102</v>
      </c>
      <c r="F2959" s="22" t="s">
        <v>2779</v>
      </c>
      <c r="G2959" s="22" t="s">
        <v>3670</v>
      </c>
      <c r="H2959" s="22">
        <v>8688.0358686384898</v>
      </c>
      <c r="I2959" s="24">
        <f>'EVM CPZ List'!$D2959*'EVM CPZ List'!$C2959</f>
        <v>0</v>
      </c>
      <c r="J2959" s="25">
        <f>INDEX('Pivot of Risk Data'!A:A,MATCH('EVM CPZ List'!$B2959,'Pivot of Risk Data'!B:B,0),1)</f>
        <v>2973</v>
      </c>
      <c r="K2959" s="22">
        <f>0.000621371*'EVM CPZ List'!$H2959</f>
        <v>5.3984935357317667</v>
      </c>
      <c r="L2959" s="22">
        <f>L2958+'EVM CPZ List'!$K2959</f>
        <v>25887.125990316708</v>
      </c>
      <c r="M2959" s="22">
        <f>M2958-'EVM CPZ List'!$I2959</f>
        <v>-2.3671988604338431E-11</v>
      </c>
      <c r="N2959" s="7" t="e">
        <f>INDEX('2021 Certified EVM Plan'!G:G,MATCH(B2959,'2021 Certified EVM Plan'!E:E,0))</f>
        <v>#N/A</v>
      </c>
      <c r="O2959" s="7" t="e">
        <f>INDEX('2021 Certified EVM Plan'!M:M,MATCH(B2959,'2021 Certified EVM Plan'!E:E,0))</f>
        <v>#N/A</v>
      </c>
      <c r="P2959" s="7">
        <f t="shared" si="46"/>
        <v>1</v>
      </c>
      <c r="Q2959" s="26" t="e">
        <f>IF(INDEX('2021 Certified EVM Plan'!H:H,MATCH(B2959,'2021 Certified EVM Plan'!E:E,0))=1,M2959,#N/A)</f>
        <v>#N/A</v>
      </c>
      <c r="R2959" s="26" t="e">
        <f>IF(INDEX('2021 Certified EVM Plan'!J:J,MATCH(B2959,'2021 Certified EVM Plan'!E:E,0))=1,M2959,#N/A)</f>
        <v>#N/A</v>
      </c>
      <c r="S2959" s="26" t="e">
        <f>IF(INDEX('2021 Certified EVM Plan'!K:K,MATCH(B2959,'2021 Certified EVM Plan'!E:E,0))=1,M2959,#N/A)</f>
        <v>#N/A</v>
      </c>
    </row>
    <row r="2960" spans="1:19" x14ac:dyDescent="0.25">
      <c r="A2960" s="22"/>
      <c r="B2960" s="22">
        <v>9721</v>
      </c>
      <c r="C2960" s="22"/>
      <c r="D2960" s="23"/>
      <c r="E2960" s="22">
        <v>182631107</v>
      </c>
      <c r="F2960" s="22" t="s">
        <v>2298</v>
      </c>
      <c r="G2960" s="22" t="s">
        <v>3647</v>
      </c>
      <c r="H2960" s="22">
        <v>39.951105223436798</v>
      </c>
      <c r="I2960" s="24">
        <f>'EVM CPZ List'!$D2960*'EVM CPZ List'!$C2960</f>
        <v>0</v>
      </c>
      <c r="J2960" s="25">
        <f>INDEX('Pivot of Risk Data'!A:A,MATCH('EVM CPZ List'!$B2960,'Pivot of Risk Data'!B:B,0),1)</f>
        <v>2915</v>
      </c>
      <c r="K2960" s="22">
        <f>0.000621371*'EVM CPZ List'!$H2960</f>
        <v>2.4824458203792147E-2</v>
      </c>
      <c r="L2960" s="22">
        <f>L2959+'EVM CPZ List'!$K2960</f>
        <v>25887.150814774912</v>
      </c>
      <c r="M2960" s="22">
        <f>M2959-'EVM CPZ List'!$I2960</f>
        <v>-2.3671988604338431E-11</v>
      </c>
      <c r="N2960" s="7" t="e">
        <f>INDEX('2021 Certified EVM Plan'!G:G,MATCH(B2960,'2021 Certified EVM Plan'!E:E,0))</f>
        <v>#N/A</v>
      </c>
      <c r="O2960" s="7" t="e">
        <f>INDEX('2021 Certified EVM Plan'!M:M,MATCH(B2960,'2021 Certified EVM Plan'!E:E,0))</f>
        <v>#N/A</v>
      </c>
      <c r="P2960" s="7">
        <f t="shared" si="46"/>
        <v>1</v>
      </c>
      <c r="Q2960" s="26" t="e">
        <f>IF(INDEX('2021 Certified EVM Plan'!H:H,MATCH(B2960,'2021 Certified EVM Plan'!E:E,0))=1,M2960,#N/A)</f>
        <v>#N/A</v>
      </c>
      <c r="R2960" s="26" t="e">
        <f>IF(INDEX('2021 Certified EVM Plan'!J:J,MATCH(B2960,'2021 Certified EVM Plan'!E:E,0))=1,M2960,#N/A)</f>
        <v>#N/A</v>
      </c>
      <c r="S2960" s="26" t="e">
        <f>IF(INDEX('2021 Certified EVM Plan'!K:K,MATCH(B2960,'2021 Certified EVM Plan'!E:E,0))=1,M2960,#N/A)</f>
        <v>#N/A</v>
      </c>
    </row>
    <row r="2961" spans="1:19" x14ac:dyDescent="0.25">
      <c r="A2961" s="22"/>
      <c r="B2961" s="22">
        <v>9031</v>
      </c>
      <c r="C2961" s="22"/>
      <c r="D2961" s="23"/>
      <c r="E2961" s="22">
        <v>14232103</v>
      </c>
      <c r="F2961" s="22" t="s">
        <v>3845</v>
      </c>
      <c r="G2961" s="22" t="s">
        <v>3846</v>
      </c>
      <c r="H2961" s="22">
        <v>4.57198704615762</v>
      </c>
      <c r="I2961" s="24">
        <f>'EVM CPZ List'!$D2961*'EVM CPZ List'!$C2961</f>
        <v>0</v>
      </c>
      <c r="J2961" s="25">
        <f>INDEX('Pivot of Risk Data'!A:A,MATCH('EVM CPZ List'!$B2961,'Pivot of Risk Data'!B:B,0),1)</f>
        <v>2855</v>
      </c>
      <c r="K2961" s="22">
        <f>0.000621371*'EVM CPZ List'!$H2961</f>
        <v>2.8409001628580065E-3</v>
      </c>
      <c r="L2961" s="22">
        <f>L2960+'EVM CPZ List'!$K2961</f>
        <v>25887.153655675076</v>
      </c>
      <c r="M2961" s="22">
        <f>M2960-'EVM CPZ List'!$I2961</f>
        <v>-2.3671988604338431E-11</v>
      </c>
      <c r="N2961" s="7" t="e">
        <f>INDEX('2021 Certified EVM Plan'!G:G,MATCH(B2961,'2021 Certified EVM Plan'!E:E,0))</f>
        <v>#N/A</v>
      </c>
      <c r="O2961" s="7" t="e">
        <f>INDEX('2021 Certified EVM Plan'!M:M,MATCH(B2961,'2021 Certified EVM Plan'!E:E,0))</f>
        <v>#N/A</v>
      </c>
      <c r="P2961" s="7">
        <f t="shared" si="46"/>
        <v>1</v>
      </c>
      <c r="Q2961" s="26" t="e">
        <f>IF(INDEX('2021 Certified EVM Plan'!H:H,MATCH(B2961,'2021 Certified EVM Plan'!E:E,0))=1,M2961,#N/A)</f>
        <v>#N/A</v>
      </c>
      <c r="R2961" s="26" t="e">
        <f>IF(INDEX('2021 Certified EVM Plan'!J:J,MATCH(B2961,'2021 Certified EVM Plan'!E:E,0))=1,M2961,#N/A)</f>
        <v>#N/A</v>
      </c>
      <c r="S2961" s="26" t="e">
        <f>IF(INDEX('2021 Certified EVM Plan'!K:K,MATCH(B2961,'2021 Certified EVM Plan'!E:E,0))=1,M2961,#N/A)</f>
        <v>#N/A</v>
      </c>
    </row>
    <row r="2962" spans="1:19" x14ac:dyDescent="0.25">
      <c r="A2962" s="22"/>
      <c r="B2962" s="22">
        <v>7042</v>
      </c>
      <c r="C2962" s="22"/>
      <c r="D2962" s="23"/>
      <c r="E2962" s="22">
        <v>43501103</v>
      </c>
      <c r="F2962" s="22" t="s">
        <v>1263</v>
      </c>
      <c r="G2962" s="22" t="s">
        <v>2065</v>
      </c>
      <c r="H2962" s="22">
        <v>0</v>
      </c>
      <c r="I2962" s="24">
        <f>'EVM CPZ List'!$D2962*'EVM CPZ List'!$C2962</f>
        <v>0</v>
      </c>
      <c r="J2962" s="25">
        <f>INDEX('Pivot of Risk Data'!A:A,MATCH('EVM CPZ List'!$B2962,'Pivot of Risk Data'!B:B,0),1)</f>
        <v>2897</v>
      </c>
      <c r="K2962" s="22">
        <f>0.000621371*'EVM CPZ List'!$H2962</f>
        <v>0</v>
      </c>
      <c r="L2962" s="22">
        <f>L2961+'EVM CPZ List'!$K2962</f>
        <v>25887.153655675076</v>
      </c>
      <c r="M2962" s="22">
        <f>M2961-'EVM CPZ List'!$I2962</f>
        <v>-2.3671988604338431E-11</v>
      </c>
      <c r="N2962" s="7" t="e">
        <f>INDEX('2021 Certified EVM Plan'!G:G,MATCH(B2962,'2021 Certified EVM Plan'!E:E,0))</f>
        <v>#N/A</v>
      </c>
      <c r="O2962" s="7" t="e">
        <f>INDEX('2021 Certified EVM Plan'!M:M,MATCH(B2962,'2021 Certified EVM Plan'!E:E,0))</f>
        <v>#N/A</v>
      </c>
      <c r="P2962" s="7">
        <f t="shared" si="46"/>
        <v>1</v>
      </c>
      <c r="Q2962" s="26" t="e">
        <f>IF(INDEX('2021 Certified EVM Plan'!H:H,MATCH(B2962,'2021 Certified EVM Plan'!E:E,0))=1,M2962,#N/A)</f>
        <v>#N/A</v>
      </c>
      <c r="R2962" s="26" t="e">
        <f>IF(INDEX('2021 Certified EVM Plan'!J:J,MATCH(B2962,'2021 Certified EVM Plan'!E:E,0))=1,M2962,#N/A)</f>
        <v>#N/A</v>
      </c>
      <c r="S2962" s="26" t="e">
        <f>IF(INDEX('2021 Certified EVM Plan'!K:K,MATCH(B2962,'2021 Certified EVM Plan'!E:E,0))=1,M2962,#N/A)</f>
        <v>#N/A</v>
      </c>
    </row>
    <row r="2963" spans="1:19" x14ac:dyDescent="0.25">
      <c r="A2963" s="22"/>
      <c r="B2963" s="22">
        <v>7391</v>
      </c>
      <c r="C2963" s="22"/>
      <c r="D2963" s="23"/>
      <c r="E2963" s="22">
        <v>183221111</v>
      </c>
      <c r="F2963" s="22" t="s">
        <v>3795</v>
      </c>
      <c r="G2963" s="22" t="s">
        <v>3796</v>
      </c>
      <c r="H2963" s="22">
        <v>0</v>
      </c>
      <c r="I2963" s="24">
        <f>'EVM CPZ List'!$D2963*'EVM CPZ List'!$C2963</f>
        <v>0</v>
      </c>
      <c r="J2963" s="25">
        <f>INDEX('Pivot of Risk Data'!A:A,MATCH('EVM CPZ List'!$B2963,'Pivot of Risk Data'!B:B,0),1)</f>
        <v>2952</v>
      </c>
      <c r="K2963" s="22">
        <f>0.000621371*'EVM CPZ List'!$H2963</f>
        <v>0</v>
      </c>
      <c r="L2963" s="22">
        <f>L2962+'EVM CPZ List'!$K2963</f>
        <v>25887.153655675076</v>
      </c>
      <c r="M2963" s="22">
        <f>M2962-'EVM CPZ List'!$I2963</f>
        <v>-2.3671988604338431E-11</v>
      </c>
      <c r="N2963" s="7" t="e">
        <f>INDEX('2021 Certified EVM Plan'!G:G,MATCH(B2963,'2021 Certified EVM Plan'!E:E,0))</f>
        <v>#N/A</v>
      </c>
      <c r="O2963" s="7" t="e">
        <f>INDEX('2021 Certified EVM Plan'!M:M,MATCH(B2963,'2021 Certified EVM Plan'!E:E,0))</f>
        <v>#N/A</v>
      </c>
      <c r="P2963" s="7">
        <f t="shared" si="46"/>
        <v>1</v>
      </c>
      <c r="Q2963" s="26" t="e">
        <f>IF(INDEX('2021 Certified EVM Plan'!H:H,MATCH(B2963,'2021 Certified EVM Plan'!E:E,0))=1,M2963,#N/A)</f>
        <v>#N/A</v>
      </c>
      <c r="R2963" s="26" t="e">
        <f>IF(INDEX('2021 Certified EVM Plan'!J:J,MATCH(B2963,'2021 Certified EVM Plan'!E:E,0))=1,M2963,#N/A)</f>
        <v>#N/A</v>
      </c>
      <c r="S2963" s="26" t="e">
        <f>IF(INDEX('2021 Certified EVM Plan'!K:K,MATCH(B2963,'2021 Certified EVM Plan'!E:E,0))=1,M2963,#N/A)</f>
        <v>#N/A</v>
      </c>
    </row>
    <row r="2964" spans="1:19" x14ac:dyDescent="0.25">
      <c r="A2964" s="22"/>
      <c r="B2964" s="22">
        <v>8333</v>
      </c>
      <c r="C2964" s="22"/>
      <c r="D2964" s="23"/>
      <c r="E2964" s="22">
        <v>14232101</v>
      </c>
      <c r="F2964" s="22" t="s">
        <v>3822</v>
      </c>
      <c r="G2964" s="22" t="s">
        <v>3823</v>
      </c>
      <c r="H2964" s="22">
        <v>940.37421862384497</v>
      </c>
      <c r="I2964" s="24">
        <f>'EVM CPZ List'!$D2964*'EVM CPZ List'!$C2964</f>
        <v>0</v>
      </c>
      <c r="J2964" s="25">
        <f>INDEX('Pivot of Risk Data'!A:A,MATCH('EVM CPZ List'!$B2964,'Pivot of Risk Data'!B:B,0),1)</f>
        <v>2867</v>
      </c>
      <c r="K2964" s="22">
        <f>0.000621371*'EVM CPZ List'!$H2964</f>
        <v>0.58432126860051714</v>
      </c>
      <c r="L2964" s="22">
        <f>L2963+'EVM CPZ List'!$K2964</f>
        <v>25887.737976943677</v>
      </c>
      <c r="M2964" s="22">
        <f>M2963-'EVM CPZ List'!$I2964</f>
        <v>-2.3671988604338431E-11</v>
      </c>
      <c r="N2964" s="7" t="e">
        <f>INDEX('2021 Certified EVM Plan'!G:G,MATCH(B2964,'2021 Certified EVM Plan'!E:E,0))</f>
        <v>#N/A</v>
      </c>
      <c r="O2964" s="7" t="e">
        <f>INDEX('2021 Certified EVM Plan'!M:M,MATCH(B2964,'2021 Certified EVM Plan'!E:E,0))</f>
        <v>#N/A</v>
      </c>
      <c r="P2964" s="7">
        <f t="shared" si="46"/>
        <v>1</v>
      </c>
      <c r="Q2964" s="26" t="e">
        <f>IF(INDEX('2021 Certified EVM Plan'!H:H,MATCH(B2964,'2021 Certified EVM Plan'!E:E,0))=1,M2964,#N/A)</f>
        <v>#N/A</v>
      </c>
      <c r="R2964" s="26" t="e">
        <f>IF(INDEX('2021 Certified EVM Plan'!J:J,MATCH(B2964,'2021 Certified EVM Plan'!E:E,0))=1,M2964,#N/A)</f>
        <v>#N/A</v>
      </c>
      <c r="S2964" s="26" t="e">
        <f>IF(INDEX('2021 Certified EVM Plan'!K:K,MATCH(B2964,'2021 Certified EVM Plan'!E:E,0))=1,M2964,#N/A)</f>
        <v>#N/A</v>
      </c>
    </row>
    <row r="2965" spans="1:19" x14ac:dyDescent="0.25">
      <c r="A2965" s="22"/>
      <c r="B2965" s="22">
        <v>7902</v>
      </c>
      <c r="C2965" s="22"/>
      <c r="D2965" s="23"/>
      <c r="E2965" s="22">
        <v>43061101</v>
      </c>
      <c r="F2965" s="22" t="s">
        <v>1642</v>
      </c>
      <c r="G2965" s="22" t="s">
        <v>3810</v>
      </c>
      <c r="H2965" s="22">
        <v>5810.2676331799903</v>
      </c>
      <c r="I2965" s="24">
        <f>'EVM CPZ List'!$D2965*'EVM CPZ List'!$C2965</f>
        <v>0</v>
      </c>
      <c r="J2965" s="25">
        <f>INDEX('Pivot of Risk Data'!A:A,MATCH('EVM CPZ List'!$B2965,'Pivot of Risk Data'!B:B,0),1)</f>
        <v>2904</v>
      </c>
      <c r="K2965" s="22">
        <f>0.000621371*'EVM CPZ List'!$H2965</f>
        <v>3.6103318094966839</v>
      </c>
      <c r="L2965" s="22">
        <f>L2964+'EVM CPZ List'!$K2965</f>
        <v>25891.348308753175</v>
      </c>
      <c r="M2965" s="22">
        <f>M2964-'EVM CPZ List'!$I2965</f>
        <v>-2.3671988604338431E-11</v>
      </c>
      <c r="N2965" s="7" t="e">
        <f>INDEX('2021 Certified EVM Plan'!G:G,MATCH(B2965,'2021 Certified EVM Plan'!E:E,0))</f>
        <v>#N/A</v>
      </c>
      <c r="O2965" s="7" t="e">
        <f>INDEX('2021 Certified EVM Plan'!M:M,MATCH(B2965,'2021 Certified EVM Plan'!E:E,0))</f>
        <v>#N/A</v>
      </c>
      <c r="P2965" s="7">
        <f t="shared" si="46"/>
        <v>1</v>
      </c>
      <c r="Q2965" s="26" t="e">
        <f>IF(INDEX('2021 Certified EVM Plan'!H:H,MATCH(B2965,'2021 Certified EVM Plan'!E:E,0))=1,M2965,#N/A)</f>
        <v>#N/A</v>
      </c>
      <c r="R2965" s="26" t="e">
        <f>IF(INDEX('2021 Certified EVM Plan'!J:J,MATCH(B2965,'2021 Certified EVM Plan'!E:E,0))=1,M2965,#N/A)</f>
        <v>#N/A</v>
      </c>
      <c r="S2965" s="26" t="e">
        <f>IF(INDEX('2021 Certified EVM Plan'!K:K,MATCH(B2965,'2021 Certified EVM Plan'!E:E,0))=1,M2965,#N/A)</f>
        <v>#N/A</v>
      </c>
    </row>
    <row r="2966" spans="1:19" x14ac:dyDescent="0.25">
      <c r="A2966" s="22"/>
      <c r="B2966" s="22">
        <v>9047</v>
      </c>
      <c r="C2966" s="22"/>
      <c r="D2966" s="23"/>
      <c r="E2966" s="22">
        <v>182082103</v>
      </c>
      <c r="F2966" s="22" t="s">
        <v>2746</v>
      </c>
      <c r="G2966" s="22" t="s">
        <v>3615</v>
      </c>
      <c r="H2966" s="22">
        <v>736.81593566693095</v>
      </c>
      <c r="I2966" s="24">
        <f>'EVM CPZ List'!$D2966*'EVM CPZ List'!$C2966</f>
        <v>0</v>
      </c>
      <c r="J2966" s="25">
        <f>INDEX('Pivot of Risk Data'!A:A,MATCH('EVM CPZ List'!$B2966,'Pivot of Risk Data'!B:B,0),1)</f>
        <v>2887</v>
      </c>
      <c r="K2966" s="22">
        <f>0.000621371*'EVM CPZ List'!$H2966</f>
        <v>0.45783605476129657</v>
      </c>
      <c r="L2966" s="22">
        <f>L2965+'EVM CPZ List'!$K2966</f>
        <v>25891.806144807935</v>
      </c>
      <c r="M2966" s="22">
        <f>M2965-'EVM CPZ List'!$I2966</f>
        <v>-2.3671988604338431E-11</v>
      </c>
      <c r="N2966" s="7" t="e">
        <f>INDEX('2021 Certified EVM Plan'!G:G,MATCH(B2966,'2021 Certified EVM Plan'!E:E,0))</f>
        <v>#N/A</v>
      </c>
      <c r="O2966" s="7" t="e">
        <f>INDEX('2021 Certified EVM Plan'!M:M,MATCH(B2966,'2021 Certified EVM Plan'!E:E,0))</f>
        <v>#N/A</v>
      </c>
      <c r="P2966" s="7">
        <f t="shared" si="46"/>
        <v>1</v>
      </c>
      <c r="Q2966" s="26" t="e">
        <f>IF(INDEX('2021 Certified EVM Plan'!H:H,MATCH(B2966,'2021 Certified EVM Plan'!E:E,0))=1,M2966,#N/A)</f>
        <v>#N/A</v>
      </c>
      <c r="R2966" s="26" t="e">
        <f>IF(INDEX('2021 Certified EVM Plan'!J:J,MATCH(B2966,'2021 Certified EVM Plan'!E:E,0))=1,M2966,#N/A)</f>
        <v>#N/A</v>
      </c>
      <c r="S2966" s="26" t="e">
        <f>IF(INDEX('2021 Certified EVM Plan'!K:K,MATCH(B2966,'2021 Certified EVM Plan'!E:E,0))=1,M2966,#N/A)</f>
        <v>#N/A</v>
      </c>
    </row>
    <row r="2967" spans="1:19" x14ac:dyDescent="0.25">
      <c r="A2967" s="22"/>
      <c r="B2967" s="22">
        <v>9340</v>
      </c>
      <c r="C2967" s="22"/>
      <c r="D2967" s="23"/>
      <c r="E2967" s="22">
        <v>42561102</v>
      </c>
      <c r="F2967" s="22" t="s">
        <v>1180</v>
      </c>
      <c r="G2967" s="22" t="s">
        <v>3827</v>
      </c>
      <c r="H2967" s="22">
        <v>0</v>
      </c>
      <c r="I2967" s="24">
        <f>'EVM CPZ List'!$D2967*'EVM CPZ List'!$C2967</f>
        <v>0</v>
      </c>
      <c r="J2967" s="25">
        <f>INDEX('Pivot of Risk Data'!A:A,MATCH('EVM CPZ List'!$B2967,'Pivot of Risk Data'!B:B,0),1)</f>
        <v>2943</v>
      </c>
      <c r="K2967" s="22">
        <f>0.000621371*'EVM CPZ List'!$H2967</f>
        <v>0</v>
      </c>
      <c r="L2967" s="22">
        <f>L2966+'EVM CPZ List'!$K2967</f>
        <v>25891.806144807935</v>
      </c>
      <c r="M2967" s="22">
        <f>M2966-'EVM CPZ List'!$I2967</f>
        <v>-2.3671988604338431E-11</v>
      </c>
      <c r="N2967" s="7" t="e">
        <f>INDEX('2021 Certified EVM Plan'!G:G,MATCH(B2967,'2021 Certified EVM Plan'!E:E,0))</f>
        <v>#N/A</v>
      </c>
      <c r="O2967" s="7" t="e">
        <f>INDEX('2021 Certified EVM Plan'!M:M,MATCH(B2967,'2021 Certified EVM Plan'!E:E,0))</f>
        <v>#N/A</v>
      </c>
      <c r="P2967" s="7">
        <f t="shared" si="46"/>
        <v>1</v>
      </c>
      <c r="Q2967" s="26" t="e">
        <f>IF(INDEX('2021 Certified EVM Plan'!H:H,MATCH(B2967,'2021 Certified EVM Plan'!E:E,0))=1,M2967,#N/A)</f>
        <v>#N/A</v>
      </c>
      <c r="R2967" s="26" t="e">
        <f>IF(INDEX('2021 Certified EVM Plan'!J:J,MATCH(B2967,'2021 Certified EVM Plan'!E:E,0))=1,M2967,#N/A)</f>
        <v>#N/A</v>
      </c>
      <c r="S2967" s="26" t="e">
        <f>IF(INDEX('2021 Certified EVM Plan'!K:K,MATCH(B2967,'2021 Certified EVM Plan'!E:E,0))=1,M2967,#N/A)</f>
        <v>#N/A</v>
      </c>
    </row>
    <row r="2968" spans="1:19" x14ac:dyDescent="0.25">
      <c r="A2968" s="22"/>
      <c r="B2968" s="22">
        <v>9770</v>
      </c>
      <c r="C2968" s="22"/>
      <c r="D2968" s="23"/>
      <c r="E2968" s="22">
        <v>163661701</v>
      </c>
      <c r="F2968" s="22" t="s">
        <v>1691</v>
      </c>
      <c r="G2968" s="22" t="s">
        <v>3732</v>
      </c>
      <c r="H2968" s="22">
        <v>31.1563636830661</v>
      </c>
      <c r="I2968" s="24">
        <f>'EVM CPZ List'!$D2968*'EVM CPZ List'!$C2968</f>
        <v>0</v>
      </c>
      <c r="J2968" s="25">
        <f>INDEX('Pivot of Risk Data'!A:A,MATCH('EVM CPZ List'!$B2968,'Pivot of Risk Data'!B:B,0),1)</f>
        <v>2923</v>
      </c>
      <c r="K2968" s="22">
        <f>0.000621371*'EVM CPZ List'!$H2968</f>
        <v>1.9359660858110465E-2</v>
      </c>
      <c r="L2968" s="22">
        <f>L2967+'EVM CPZ List'!$K2968</f>
        <v>25891.825504468794</v>
      </c>
      <c r="M2968" s="22">
        <f>M2967-'EVM CPZ List'!$I2968</f>
        <v>-2.3671988604338431E-11</v>
      </c>
      <c r="N2968" s="7" t="e">
        <f>INDEX('2021 Certified EVM Plan'!G:G,MATCH(B2968,'2021 Certified EVM Plan'!E:E,0))</f>
        <v>#N/A</v>
      </c>
      <c r="O2968" s="7" t="e">
        <f>INDEX('2021 Certified EVM Plan'!M:M,MATCH(B2968,'2021 Certified EVM Plan'!E:E,0))</f>
        <v>#N/A</v>
      </c>
      <c r="P2968" s="7">
        <f t="shared" si="46"/>
        <v>1</v>
      </c>
      <c r="Q2968" s="26" t="e">
        <f>IF(INDEX('2021 Certified EVM Plan'!H:H,MATCH(B2968,'2021 Certified EVM Plan'!E:E,0))=1,M2968,#N/A)</f>
        <v>#N/A</v>
      </c>
      <c r="R2968" s="26" t="e">
        <f>IF(INDEX('2021 Certified EVM Plan'!J:J,MATCH(B2968,'2021 Certified EVM Plan'!E:E,0))=1,M2968,#N/A)</f>
        <v>#N/A</v>
      </c>
      <c r="S2968" s="26" t="e">
        <f>IF(INDEX('2021 Certified EVM Plan'!K:K,MATCH(B2968,'2021 Certified EVM Plan'!E:E,0))=1,M2968,#N/A)</f>
        <v>#N/A</v>
      </c>
    </row>
    <row r="2969" spans="1:19" x14ac:dyDescent="0.25">
      <c r="A2969" s="22"/>
      <c r="B2969" s="22">
        <v>7668</v>
      </c>
      <c r="C2969" s="22"/>
      <c r="D2969" s="23"/>
      <c r="E2969" s="22">
        <v>14232107</v>
      </c>
      <c r="F2969" s="22" t="s">
        <v>3230</v>
      </c>
      <c r="G2969" s="22" t="s">
        <v>3825</v>
      </c>
      <c r="H2969" s="22">
        <v>40.201579250940704</v>
      </c>
      <c r="I2969" s="24">
        <f>'EVM CPZ List'!$D2969*'EVM CPZ List'!$C2969</f>
        <v>0</v>
      </c>
      <c r="J2969" s="25">
        <f>INDEX('Pivot of Risk Data'!A:A,MATCH('EVM CPZ List'!$B2969,'Pivot of Risk Data'!B:B,0),1)</f>
        <v>2921</v>
      </c>
      <c r="K2969" s="22">
        <f>0.000621371*'EVM CPZ List'!$H2969</f>
        <v>2.4980095500736276E-2</v>
      </c>
      <c r="L2969" s="22">
        <f>L2968+'EVM CPZ List'!$K2969</f>
        <v>25891.850484564296</v>
      </c>
      <c r="M2969" s="22">
        <f>M2968-'EVM CPZ List'!$I2969</f>
        <v>-2.3671988604338431E-11</v>
      </c>
      <c r="N2969" s="7" t="e">
        <f>INDEX('2021 Certified EVM Plan'!G:G,MATCH(B2969,'2021 Certified EVM Plan'!E:E,0))</f>
        <v>#N/A</v>
      </c>
      <c r="O2969" s="7" t="e">
        <f>INDEX('2021 Certified EVM Plan'!M:M,MATCH(B2969,'2021 Certified EVM Plan'!E:E,0))</f>
        <v>#N/A</v>
      </c>
      <c r="P2969" s="7">
        <f t="shared" si="46"/>
        <v>1</v>
      </c>
      <c r="Q2969" s="26" t="e">
        <f>IF(INDEX('2021 Certified EVM Plan'!H:H,MATCH(B2969,'2021 Certified EVM Plan'!E:E,0))=1,M2969,#N/A)</f>
        <v>#N/A</v>
      </c>
      <c r="R2969" s="26" t="e">
        <f>IF(INDEX('2021 Certified EVM Plan'!J:J,MATCH(B2969,'2021 Certified EVM Plan'!E:E,0))=1,M2969,#N/A)</f>
        <v>#N/A</v>
      </c>
      <c r="S2969" s="26" t="e">
        <f>IF(INDEX('2021 Certified EVM Plan'!K:K,MATCH(B2969,'2021 Certified EVM Plan'!E:E,0))=1,M2969,#N/A)</f>
        <v>#N/A</v>
      </c>
    </row>
    <row r="2970" spans="1:19" x14ac:dyDescent="0.25">
      <c r="A2970" s="22"/>
      <c r="B2970" s="22">
        <v>9776</v>
      </c>
      <c r="C2970" s="22"/>
      <c r="D2970" s="23"/>
      <c r="E2970" s="22">
        <v>14232102</v>
      </c>
      <c r="F2970" s="22" t="s">
        <v>3776</v>
      </c>
      <c r="G2970" s="22" t="s">
        <v>3777</v>
      </c>
      <c r="H2970" s="22">
        <v>2478.2007855942102</v>
      </c>
      <c r="I2970" s="24">
        <f>'EVM CPZ List'!$D2970*'EVM CPZ List'!$C2970</f>
        <v>0</v>
      </c>
      <c r="J2970" s="25">
        <f>INDEX('Pivot of Risk Data'!A:A,MATCH('EVM CPZ List'!$B2970,'Pivot of Risk Data'!B:B,0),1)</f>
        <v>2925</v>
      </c>
      <c r="K2970" s="22">
        <f>0.000621371*'EVM CPZ List'!$H2970</f>
        <v>1.5398821003454599</v>
      </c>
      <c r="L2970" s="22">
        <f>L2969+'EVM CPZ List'!$K2970</f>
        <v>25893.39036666464</v>
      </c>
      <c r="M2970" s="22">
        <f>M2969-'EVM CPZ List'!$I2970</f>
        <v>-2.3671988604338431E-11</v>
      </c>
      <c r="N2970" s="7" t="e">
        <f>INDEX('2021 Certified EVM Plan'!G:G,MATCH(B2970,'2021 Certified EVM Plan'!E:E,0))</f>
        <v>#N/A</v>
      </c>
      <c r="O2970" s="7" t="e">
        <f>INDEX('2021 Certified EVM Plan'!M:M,MATCH(B2970,'2021 Certified EVM Plan'!E:E,0))</f>
        <v>#N/A</v>
      </c>
      <c r="P2970" s="7">
        <f t="shared" si="46"/>
        <v>1</v>
      </c>
      <c r="Q2970" s="26" t="e">
        <f>IF(INDEX('2021 Certified EVM Plan'!H:H,MATCH(B2970,'2021 Certified EVM Plan'!E:E,0))=1,M2970,#N/A)</f>
        <v>#N/A</v>
      </c>
      <c r="R2970" s="26" t="e">
        <f>IF(INDEX('2021 Certified EVM Plan'!J:J,MATCH(B2970,'2021 Certified EVM Plan'!E:E,0))=1,M2970,#N/A)</f>
        <v>#N/A</v>
      </c>
      <c r="S2970" s="26" t="e">
        <f>IF(INDEX('2021 Certified EVM Plan'!K:K,MATCH(B2970,'2021 Certified EVM Plan'!E:E,0))=1,M2970,#N/A)</f>
        <v>#N/A</v>
      </c>
    </row>
    <row r="2971" spans="1:19" x14ac:dyDescent="0.25">
      <c r="A2971" s="22"/>
      <c r="B2971" s="22">
        <v>9561</v>
      </c>
      <c r="C2971" s="22"/>
      <c r="D2971" s="23"/>
      <c r="E2971" s="22">
        <v>158001101</v>
      </c>
      <c r="F2971" s="22" t="s">
        <v>3734</v>
      </c>
      <c r="G2971" s="22" t="s">
        <v>3735</v>
      </c>
      <c r="H2971" s="22">
        <v>36.983949395941103</v>
      </c>
      <c r="I2971" s="24">
        <f>'EVM CPZ List'!$D2971*'EVM CPZ List'!$C2971</f>
        <v>0</v>
      </c>
      <c r="J2971" s="25">
        <f>INDEX('Pivot of Risk Data'!A:A,MATCH('EVM CPZ List'!$B2971,'Pivot of Risk Data'!B:B,0),1)</f>
        <v>2926</v>
      </c>
      <c r="K2971" s="22">
        <f>0.000621371*'EVM CPZ List'!$H2971</f>
        <v>2.2980753620105321E-2</v>
      </c>
      <c r="L2971" s="22">
        <f>L2970+'EVM CPZ List'!$K2971</f>
        <v>25893.41334741826</v>
      </c>
      <c r="M2971" s="22">
        <f>M2970-'EVM CPZ List'!$I2971</f>
        <v>-2.3671988604338431E-11</v>
      </c>
      <c r="N2971" s="7" t="e">
        <f>INDEX('2021 Certified EVM Plan'!G:G,MATCH(B2971,'2021 Certified EVM Plan'!E:E,0))</f>
        <v>#N/A</v>
      </c>
      <c r="O2971" s="7" t="e">
        <f>INDEX('2021 Certified EVM Plan'!M:M,MATCH(B2971,'2021 Certified EVM Plan'!E:E,0))</f>
        <v>#N/A</v>
      </c>
      <c r="P2971" s="7">
        <f t="shared" si="46"/>
        <v>1</v>
      </c>
      <c r="Q2971" s="26" t="e">
        <f>IF(INDEX('2021 Certified EVM Plan'!H:H,MATCH(B2971,'2021 Certified EVM Plan'!E:E,0))=1,M2971,#N/A)</f>
        <v>#N/A</v>
      </c>
      <c r="R2971" s="26" t="e">
        <f>IF(INDEX('2021 Certified EVM Plan'!J:J,MATCH(B2971,'2021 Certified EVM Plan'!E:E,0))=1,M2971,#N/A)</f>
        <v>#N/A</v>
      </c>
      <c r="S2971" s="26" t="e">
        <f>IF(INDEX('2021 Certified EVM Plan'!K:K,MATCH(B2971,'2021 Certified EVM Plan'!E:E,0))=1,M2971,#N/A)</f>
        <v>#N/A</v>
      </c>
    </row>
    <row r="2972" spans="1:19" x14ac:dyDescent="0.25">
      <c r="A2972" s="22"/>
      <c r="B2972" s="22">
        <v>9803</v>
      </c>
      <c r="C2972" s="22"/>
      <c r="D2972" s="23"/>
      <c r="E2972" s="22">
        <v>14241101</v>
      </c>
      <c r="F2972" s="22" t="s">
        <v>2932</v>
      </c>
      <c r="G2972" s="22" t="s">
        <v>3685</v>
      </c>
      <c r="H2972" s="22">
        <v>13.6403816735347</v>
      </c>
      <c r="I2972" s="24">
        <f>'EVM CPZ List'!$D2972*'EVM CPZ List'!$C2972</f>
        <v>0</v>
      </c>
      <c r="J2972" s="25">
        <f>INDEX('Pivot of Risk Data'!A:A,MATCH('EVM CPZ List'!$B2972,'Pivot of Risk Data'!B:B,0),1)</f>
        <v>2927</v>
      </c>
      <c r="K2972" s="22">
        <f>0.000621371*'EVM CPZ List'!$H2972</f>
        <v>8.4757376008659305E-3</v>
      </c>
      <c r="L2972" s="22">
        <f>L2971+'EVM CPZ List'!$K2972</f>
        <v>25893.421823155863</v>
      </c>
      <c r="M2972" s="22">
        <f>M2971-'EVM CPZ List'!$I2972</f>
        <v>-2.3671988604338431E-11</v>
      </c>
      <c r="N2972" s="7" t="e">
        <f>INDEX('2021 Certified EVM Plan'!G:G,MATCH(B2972,'2021 Certified EVM Plan'!E:E,0))</f>
        <v>#N/A</v>
      </c>
      <c r="O2972" s="7" t="e">
        <f>INDEX('2021 Certified EVM Plan'!M:M,MATCH(B2972,'2021 Certified EVM Plan'!E:E,0))</f>
        <v>#N/A</v>
      </c>
      <c r="P2972" s="7">
        <f t="shared" si="46"/>
        <v>1</v>
      </c>
      <c r="Q2972" s="26" t="e">
        <f>IF(INDEX('2021 Certified EVM Plan'!H:H,MATCH(B2972,'2021 Certified EVM Plan'!E:E,0))=1,M2972,#N/A)</f>
        <v>#N/A</v>
      </c>
      <c r="R2972" s="26" t="e">
        <f>IF(INDEX('2021 Certified EVM Plan'!J:J,MATCH(B2972,'2021 Certified EVM Plan'!E:E,0))=1,M2972,#N/A)</f>
        <v>#N/A</v>
      </c>
      <c r="S2972" s="26" t="e">
        <f>IF(INDEX('2021 Certified EVM Plan'!K:K,MATCH(B2972,'2021 Certified EVM Plan'!E:E,0))=1,M2972,#N/A)</f>
        <v>#N/A</v>
      </c>
    </row>
    <row r="2973" spans="1:19" x14ac:dyDescent="0.25">
      <c r="A2973" s="22"/>
      <c r="B2973" s="22">
        <v>9275</v>
      </c>
      <c r="C2973" s="22"/>
      <c r="D2973" s="23"/>
      <c r="E2973" s="22">
        <v>43051101</v>
      </c>
      <c r="F2973" s="22" t="s">
        <v>2917</v>
      </c>
      <c r="G2973" s="22" t="s">
        <v>3686</v>
      </c>
      <c r="H2973" s="22">
        <v>105.92654911885199</v>
      </c>
      <c r="I2973" s="24">
        <f>'EVM CPZ List'!$D2973*'EVM CPZ List'!$C2973</f>
        <v>0</v>
      </c>
      <c r="J2973" s="25">
        <f>INDEX('Pivot of Risk Data'!A:A,MATCH('EVM CPZ List'!$B2973,'Pivot of Risk Data'!B:B,0),1)</f>
        <v>2909</v>
      </c>
      <c r="K2973" s="22">
        <f>0.000621371*'EVM CPZ List'!$H2973</f>
        <v>6.581968575253018E-2</v>
      </c>
      <c r="L2973" s="22">
        <f>L2972+'EVM CPZ List'!$K2973</f>
        <v>25893.487642841614</v>
      </c>
      <c r="M2973" s="22">
        <f>M2972-'EVM CPZ List'!$I2973</f>
        <v>-2.3671988604338431E-11</v>
      </c>
      <c r="N2973" s="7" t="e">
        <f>INDEX('2021 Certified EVM Plan'!G:G,MATCH(B2973,'2021 Certified EVM Plan'!E:E,0))</f>
        <v>#N/A</v>
      </c>
      <c r="O2973" s="7" t="e">
        <f>INDEX('2021 Certified EVM Plan'!M:M,MATCH(B2973,'2021 Certified EVM Plan'!E:E,0))</f>
        <v>#N/A</v>
      </c>
      <c r="P2973" s="7">
        <f t="shared" si="46"/>
        <v>1</v>
      </c>
      <c r="Q2973" s="26" t="e">
        <f>IF(INDEX('2021 Certified EVM Plan'!H:H,MATCH(B2973,'2021 Certified EVM Plan'!E:E,0))=1,M2973,#N/A)</f>
        <v>#N/A</v>
      </c>
      <c r="R2973" s="26" t="e">
        <f>IF(INDEX('2021 Certified EVM Plan'!J:J,MATCH(B2973,'2021 Certified EVM Plan'!E:E,0))=1,M2973,#N/A)</f>
        <v>#N/A</v>
      </c>
      <c r="S2973" s="26" t="e">
        <f>IF(INDEX('2021 Certified EVM Plan'!K:K,MATCH(B2973,'2021 Certified EVM Plan'!E:E,0))=1,M2973,#N/A)</f>
        <v>#N/A</v>
      </c>
    </row>
    <row r="2974" spans="1:19" x14ac:dyDescent="0.25">
      <c r="A2974" s="22"/>
      <c r="B2974" s="22">
        <v>9837</v>
      </c>
      <c r="C2974" s="22"/>
      <c r="D2974" s="23"/>
      <c r="E2974" s="22">
        <v>14091108</v>
      </c>
      <c r="F2974" s="22" t="s">
        <v>3066</v>
      </c>
      <c r="G2974" s="22" t="s">
        <v>3677</v>
      </c>
      <c r="H2974" s="22">
        <v>4.5721261067605301</v>
      </c>
      <c r="I2974" s="24">
        <f>'EVM CPZ List'!$D2974*'EVM CPZ List'!$C2974</f>
        <v>0</v>
      </c>
      <c r="J2974" s="25">
        <f>INDEX('Pivot of Risk Data'!A:A,MATCH('EVM CPZ List'!$B2974,'Pivot of Risk Data'!B:B,0),1)</f>
        <v>2929</v>
      </c>
      <c r="K2974" s="22">
        <f>0.000621371*'EVM CPZ List'!$H2974</f>
        <v>2.8409865710838974E-3</v>
      </c>
      <c r="L2974" s="22">
        <f>L2973+'EVM CPZ List'!$K2974</f>
        <v>25893.490483828184</v>
      </c>
      <c r="M2974" s="22">
        <f>M2973-'EVM CPZ List'!$I2974</f>
        <v>-2.3671988604338431E-11</v>
      </c>
      <c r="N2974" s="7" t="e">
        <f>INDEX('2021 Certified EVM Plan'!G:G,MATCH(B2974,'2021 Certified EVM Plan'!E:E,0))</f>
        <v>#N/A</v>
      </c>
      <c r="O2974" s="7" t="e">
        <f>INDEX('2021 Certified EVM Plan'!M:M,MATCH(B2974,'2021 Certified EVM Plan'!E:E,0))</f>
        <v>#N/A</v>
      </c>
      <c r="P2974" s="7">
        <f t="shared" si="46"/>
        <v>1</v>
      </c>
      <c r="Q2974" s="26" t="e">
        <f>IF(INDEX('2021 Certified EVM Plan'!H:H,MATCH(B2974,'2021 Certified EVM Plan'!E:E,0))=1,M2974,#N/A)</f>
        <v>#N/A</v>
      </c>
      <c r="R2974" s="26" t="e">
        <f>IF(INDEX('2021 Certified EVM Plan'!J:J,MATCH(B2974,'2021 Certified EVM Plan'!E:E,0))=1,M2974,#N/A)</f>
        <v>#N/A</v>
      </c>
      <c r="S2974" s="26" t="e">
        <f>IF(INDEX('2021 Certified EVM Plan'!K:K,MATCH(B2974,'2021 Certified EVM Plan'!E:E,0))=1,M2974,#N/A)</f>
        <v>#N/A</v>
      </c>
    </row>
    <row r="2975" spans="1:19" x14ac:dyDescent="0.25">
      <c r="A2975" s="22"/>
      <c r="B2975" s="22">
        <v>9578</v>
      </c>
      <c r="C2975" s="22"/>
      <c r="D2975" s="23"/>
      <c r="E2975" s="22">
        <v>253642101</v>
      </c>
      <c r="F2975" s="22" t="s">
        <v>2143</v>
      </c>
      <c r="G2975" s="22" t="s">
        <v>3721</v>
      </c>
      <c r="H2975" s="22">
        <v>1455.5284880060201</v>
      </c>
      <c r="I2975" s="24">
        <f>'EVM CPZ List'!$D2975*'EVM CPZ List'!$C2975</f>
        <v>0</v>
      </c>
      <c r="J2975" s="25">
        <f>INDEX('Pivot of Risk Data'!A:A,MATCH('EVM CPZ List'!$B2975,'Pivot of Risk Data'!B:B,0),1)</f>
        <v>2930</v>
      </c>
      <c r="K2975" s="22">
        <f>0.000621371*'EVM CPZ List'!$H2975</f>
        <v>0.9044231921207887</v>
      </c>
      <c r="L2975" s="22">
        <f>L2974+'EVM CPZ List'!$K2975</f>
        <v>25894.394907020305</v>
      </c>
      <c r="M2975" s="22">
        <f>M2974-'EVM CPZ List'!$I2975</f>
        <v>-2.3671988604338431E-11</v>
      </c>
      <c r="N2975" s="7" t="e">
        <f>INDEX('2021 Certified EVM Plan'!G:G,MATCH(B2975,'2021 Certified EVM Plan'!E:E,0))</f>
        <v>#N/A</v>
      </c>
      <c r="O2975" s="7" t="e">
        <f>INDEX('2021 Certified EVM Plan'!M:M,MATCH(B2975,'2021 Certified EVM Plan'!E:E,0))</f>
        <v>#N/A</v>
      </c>
      <c r="P2975" s="7">
        <f t="shared" si="46"/>
        <v>1</v>
      </c>
      <c r="Q2975" s="26" t="e">
        <f>IF(INDEX('2021 Certified EVM Plan'!H:H,MATCH(B2975,'2021 Certified EVM Plan'!E:E,0))=1,M2975,#N/A)</f>
        <v>#N/A</v>
      </c>
      <c r="R2975" s="26" t="e">
        <f>IF(INDEX('2021 Certified EVM Plan'!J:J,MATCH(B2975,'2021 Certified EVM Plan'!E:E,0))=1,M2975,#N/A)</f>
        <v>#N/A</v>
      </c>
      <c r="S2975" s="26" t="e">
        <f>IF(INDEX('2021 Certified EVM Plan'!K:K,MATCH(B2975,'2021 Certified EVM Plan'!E:E,0))=1,M2975,#N/A)</f>
        <v>#N/A</v>
      </c>
    </row>
    <row r="2976" spans="1:19" x14ac:dyDescent="0.25">
      <c r="A2976" s="22"/>
      <c r="B2976" s="22">
        <v>9849</v>
      </c>
      <c r="C2976" s="22"/>
      <c r="D2976" s="23"/>
      <c r="E2976" s="22">
        <v>152531102</v>
      </c>
      <c r="F2976" s="22" t="s">
        <v>3805</v>
      </c>
      <c r="G2976" s="22" t="s">
        <v>3806</v>
      </c>
      <c r="H2976" s="22">
        <v>149.41783196869699</v>
      </c>
      <c r="I2976" s="24">
        <f>'EVM CPZ List'!$D2976*'EVM CPZ List'!$C2976</f>
        <v>0</v>
      </c>
      <c r="J2976" s="25">
        <f>INDEX('Pivot of Risk Data'!A:A,MATCH('EVM CPZ List'!$B2976,'Pivot of Risk Data'!B:B,0),1)</f>
        <v>2931</v>
      </c>
      <c r="K2976" s="22">
        <f>0.000621371*'EVM CPZ List'!$H2976</f>
        <v>9.2843907668221218E-2</v>
      </c>
      <c r="L2976" s="22">
        <f>L2975+'EVM CPZ List'!$K2976</f>
        <v>25894.487750927972</v>
      </c>
      <c r="M2976" s="22">
        <f>M2975-'EVM CPZ List'!$I2976</f>
        <v>-2.3671988604338431E-11</v>
      </c>
      <c r="N2976" s="7" t="e">
        <f>INDEX('2021 Certified EVM Plan'!G:G,MATCH(B2976,'2021 Certified EVM Plan'!E:E,0))</f>
        <v>#N/A</v>
      </c>
      <c r="O2976" s="7" t="e">
        <f>INDEX('2021 Certified EVM Plan'!M:M,MATCH(B2976,'2021 Certified EVM Plan'!E:E,0))</f>
        <v>#N/A</v>
      </c>
      <c r="P2976" s="7">
        <f t="shared" si="46"/>
        <v>1</v>
      </c>
      <c r="Q2976" s="26" t="e">
        <f>IF(INDEX('2021 Certified EVM Plan'!H:H,MATCH(B2976,'2021 Certified EVM Plan'!E:E,0))=1,M2976,#N/A)</f>
        <v>#N/A</v>
      </c>
      <c r="R2976" s="26" t="e">
        <f>IF(INDEX('2021 Certified EVM Plan'!J:J,MATCH(B2976,'2021 Certified EVM Plan'!E:E,0))=1,M2976,#N/A)</f>
        <v>#N/A</v>
      </c>
      <c r="S2976" s="26" t="e">
        <f>IF(INDEX('2021 Certified EVM Plan'!K:K,MATCH(B2976,'2021 Certified EVM Plan'!E:E,0))=1,M2976,#N/A)</f>
        <v>#N/A</v>
      </c>
    </row>
    <row r="2977" spans="1:19" x14ac:dyDescent="0.25">
      <c r="A2977" s="22"/>
      <c r="B2977" s="22">
        <v>10125</v>
      </c>
      <c r="C2977" s="22"/>
      <c r="D2977" s="23"/>
      <c r="E2977" s="22">
        <v>153132104</v>
      </c>
      <c r="F2977" s="22" t="s">
        <v>3858</v>
      </c>
      <c r="G2977" s="22" t="s">
        <v>3859</v>
      </c>
      <c r="H2977" s="22">
        <v>4.5719965864070904</v>
      </c>
      <c r="I2977" s="24">
        <f>'EVM CPZ List'!$D2977*'EVM CPZ List'!$C2977</f>
        <v>0</v>
      </c>
      <c r="J2977" s="25">
        <f>INDEX('Pivot of Risk Data'!A:A,MATCH('EVM CPZ List'!$B2977,'Pivot of Risk Data'!B:B,0),1)</f>
        <v>2856</v>
      </c>
      <c r="K2977" s="22">
        <f>0.000621371*'EVM CPZ List'!$H2977</f>
        <v>2.8409060908923603E-3</v>
      </c>
      <c r="L2977" s="22">
        <f>L2976+'EVM CPZ List'!$K2977</f>
        <v>25894.490591834063</v>
      </c>
      <c r="M2977" s="22">
        <f>M2976-'EVM CPZ List'!$I2977</f>
        <v>-2.3671988604338431E-11</v>
      </c>
      <c r="N2977" s="7" t="e">
        <f>INDEX('2021 Certified EVM Plan'!G:G,MATCH(B2977,'2021 Certified EVM Plan'!E:E,0))</f>
        <v>#N/A</v>
      </c>
      <c r="O2977" s="7" t="e">
        <f>INDEX('2021 Certified EVM Plan'!M:M,MATCH(B2977,'2021 Certified EVM Plan'!E:E,0))</f>
        <v>#N/A</v>
      </c>
      <c r="P2977" s="7">
        <f t="shared" si="46"/>
        <v>1</v>
      </c>
      <c r="Q2977" s="26" t="e">
        <f>IF(INDEX('2021 Certified EVM Plan'!H:H,MATCH(B2977,'2021 Certified EVM Plan'!E:E,0))=1,M2977,#N/A)</f>
        <v>#N/A</v>
      </c>
      <c r="R2977" s="26" t="e">
        <f>IF(INDEX('2021 Certified EVM Plan'!J:J,MATCH(B2977,'2021 Certified EVM Plan'!E:E,0))=1,M2977,#N/A)</f>
        <v>#N/A</v>
      </c>
      <c r="S2977" s="26" t="e">
        <f>IF(INDEX('2021 Certified EVM Plan'!K:K,MATCH(B2977,'2021 Certified EVM Plan'!E:E,0))=1,M2977,#N/A)</f>
        <v>#N/A</v>
      </c>
    </row>
    <row r="2978" spans="1:19" x14ac:dyDescent="0.25">
      <c r="A2978" s="22"/>
      <c r="B2978" s="22">
        <v>9864</v>
      </c>
      <c r="C2978" s="22"/>
      <c r="D2978" s="23"/>
      <c r="E2978" s="22">
        <v>48011144</v>
      </c>
      <c r="F2978" s="22" t="s">
        <v>1571</v>
      </c>
      <c r="G2978" s="22" t="s">
        <v>3788</v>
      </c>
      <c r="H2978" s="22">
        <v>6465.1164894925396</v>
      </c>
      <c r="I2978" s="24">
        <f>'EVM CPZ List'!$D2978*'EVM CPZ List'!$C2978</f>
        <v>0</v>
      </c>
      <c r="J2978" s="25">
        <f>INDEX('Pivot of Risk Data'!A:A,MATCH('EVM CPZ List'!$B2978,'Pivot of Risk Data'!B:B,0),1)</f>
        <v>2933</v>
      </c>
      <c r="K2978" s="22">
        <f>0.000621371*'EVM CPZ List'!$H2978</f>
        <v>4.0172358981924692</v>
      </c>
      <c r="L2978" s="22">
        <f>L2977+'EVM CPZ List'!$K2978</f>
        <v>25898.507827732254</v>
      </c>
      <c r="M2978" s="22">
        <f>M2977-'EVM CPZ List'!$I2978</f>
        <v>-2.3671988604338431E-11</v>
      </c>
      <c r="N2978" s="7" t="e">
        <f>INDEX('2021 Certified EVM Plan'!G:G,MATCH(B2978,'2021 Certified EVM Plan'!E:E,0))</f>
        <v>#N/A</v>
      </c>
      <c r="O2978" s="7" t="e">
        <f>INDEX('2021 Certified EVM Plan'!M:M,MATCH(B2978,'2021 Certified EVM Plan'!E:E,0))</f>
        <v>#N/A</v>
      </c>
      <c r="P2978" s="7">
        <f t="shared" si="46"/>
        <v>1</v>
      </c>
      <c r="Q2978" s="26" t="e">
        <f>IF(INDEX('2021 Certified EVM Plan'!H:H,MATCH(B2978,'2021 Certified EVM Plan'!E:E,0))=1,M2978,#N/A)</f>
        <v>#N/A</v>
      </c>
      <c r="R2978" s="26" t="e">
        <f>IF(INDEX('2021 Certified EVM Plan'!J:J,MATCH(B2978,'2021 Certified EVM Plan'!E:E,0))=1,M2978,#N/A)</f>
        <v>#N/A</v>
      </c>
      <c r="S2978" s="26" t="e">
        <f>IF(INDEX('2021 Certified EVM Plan'!K:K,MATCH(B2978,'2021 Certified EVM Plan'!E:E,0))=1,M2978,#N/A)</f>
        <v>#N/A</v>
      </c>
    </row>
    <row r="2979" spans="1:19" x14ac:dyDescent="0.25">
      <c r="A2979" s="22"/>
      <c r="B2979" s="22">
        <v>10038</v>
      </c>
      <c r="C2979" s="22"/>
      <c r="D2979" s="23"/>
      <c r="E2979" s="22">
        <v>158031101</v>
      </c>
      <c r="F2979" s="22" t="s">
        <v>514</v>
      </c>
      <c r="G2979" s="22" t="s">
        <v>3750</v>
      </c>
      <c r="H2979" s="22">
        <v>49.176122778648697</v>
      </c>
      <c r="I2979" s="24">
        <f>'EVM CPZ List'!$D2979*'EVM CPZ List'!$C2979</f>
        <v>0</v>
      </c>
      <c r="J2979" s="25">
        <f>INDEX('Pivot of Risk Data'!A:A,MATCH('EVM CPZ List'!$B2979,'Pivot of Risk Data'!B:B,0),1)</f>
        <v>2901</v>
      </c>
      <c r="K2979" s="22">
        <f>0.000621371*'EVM CPZ List'!$H2979</f>
        <v>3.0556616587091721E-2</v>
      </c>
      <c r="L2979" s="22">
        <f>L2978+'EVM CPZ List'!$K2979</f>
        <v>25898.538384348842</v>
      </c>
      <c r="M2979" s="22">
        <f>M2978-'EVM CPZ List'!$I2979</f>
        <v>-2.3671988604338431E-11</v>
      </c>
      <c r="N2979" s="7" t="e">
        <f>INDEX('2021 Certified EVM Plan'!G:G,MATCH(B2979,'2021 Certified EVM Plan'!E:E,0))</f>
        <v>#N/A</v>
      </c>
      <c r="O2979" s="7" t="e">
        <f>INDEX('2021 Certified EVM Plan'!M:M,MATCH(B2979,'2021 Certified EVM Plan'!E:E,0))</f>
        <v>#N/A</v>
      </c>
      <c r="P2979" s="7">
        <f t="shared" si="46"/>
        <v>1</v>
      </c>
      <c r="Q2979" s="26" t="e">
        <f>IF(INDEX('2021 Certified EVM Plan'!H:H,MATCH(B2979,'2021 Certified EVM Plan'!E:E,0))=1,M2979,#N/A)</f>
        <v>#N/A</v>
      </c>
      <c r="R2979" s="26" t="e">
        <f>IF(INDEX('2021 Certified EVM Plan'!J:J,MATCH(B2979,'2021 Certified EVM Plan'!E:E,0))=1,M2979,#N/A)</f>
        <v>#N/A</v>
      </c>
      <c r="S2979" s="26" t="e">
        <f>IF(INDEX('2021 Certified EVM Plan'!K:K,MATCH(B2979,'2021 Certified EVM Plan'!E:E,0))=1,M2979,#N/A)</f>
        <v>#N/A</v>
      </c>
    </row>
    <row r="2980" spans="1:19" x14ac:dyDescent="0.25">
      <c r="A2980" s="22"/>
      <c r="B2980" s="22">
        <v>9197</v>
      </c>
      <c r="C2980" s="22"/>
      <c r="D2980" s="23"/>
      <c r="E2980" s="22">
        <v>42821102</v>
      </c>
      <c r="F2980" s="22" t="s">
        <v>1336</v>
      </c>
      <c r="G2980" s="22" t="s">
        <v>3688</v>
      </c>
      <c r="H2980" s="22">
        <v>43.972016813486597</v>
      </c>
      <c r="I2980" s="24">
        <f>'EVM CPZ List'!$D2980*'EVM CPZ List'!$C2980</f>
        <v>0</v>
      </c>
      <c r="J2980" s="25">
        <f>INDEX('Pivot of Risk Data'!A:A,MATCH('EVM CPZ List'!$B2980,'Pivot of Risk Data'!B:B,0),1)</f>
        <v>2918</v>
      </c>
      <c r="K2980" s="22">
        <f>0.000621371*'EVM CPZ List'!$H2980</f>
        <v>2.7322936059412981E-2</v>
      </c>
      <c r="L2980" s="22">
        <f>L2979+'EVM CPZ List'!$K2980</f>
        <v>25898.565707284903</v>
      </c>
      <c r="M2980" s="22">
        <f>M2979-'EVM CPZ List'!$I2980</f>
        <v>-2.3671988604338431E-11</v>
      </c>
      <c r="N2980" s="7" t="e">
        <f>INDEX('2021 Certified EVM Plan'!G:G,MATCH(B2980,'2021 Certified EVM Plan'!E:E,0))</f>
        <v>#N/A</v>
      </c>
      <c r="O2980" s="7" t="e">
        <f>INDEX('2021 Certified EVM Plan'!M:M,MATCH(B2980,'2021 Certified EVM Plan'!E:E,0))</f>
        <v>#N/A</v>
      </c>
      <c r="P2980" s="7">
        <f t="shared" si="46"/>
        <v>1</v>
      </c>
      <c r="Q2980" s="26" t="e">
        <f>IF(INDEX('2021 Certified EVM Plan'!H:H,MATCH(B2980,'2021 Certified EVM Plan'!E:E,0))=1,M2980,#N/A)</f>
        <v>#N/A</v>
      </c>
      <c r="R2980" s="26" t="e">
        <f>IF(INDEX('2021 Certified EVM Plan'!J:J,MATCH(B2980,'2021 Certified EVM Plan'!E:E,0))=1,M2980,#N/A)</f>
        <v>#N/A</v>
      </c>
      <c r="S2980" s="26" t="e">
        <f>IF(INDEX('2021 Certified EVM Plan'!K:K,MATCH(B2980,'2021 Certified EVM Plan'!E:E,0))=1,M2980,#N/A)</f>
        <v>#N/A</v>
      </c>
    </row>
    <row r="2981" spans="1:19" x14ac:dyDescent="0.25">
      <c r="A2981" s="22"/>
      <c r="B2981" s="22">
        <v>10071</v>
      </c>
      <c r="C2981" s="22"/>
      <c r="D2981" s="23"/>
      <c r="E2981" s="22">
        <v>48011144</v>
      </c>
      <c r="F2981" s="22" t="s">
        <v>1571</v>
      </c>
      <c r="G2981" s="22" t="s">
        <v>3819</v>
      </c>
      <c r="H2981" s="22">
        <v>23.747835416688201</v>
      </c>
      <c r="I2981" s="24">
        <f>'EVM CPZ List'!$D2981*'EVM CPZ List'!$C2981</f>
        <v>0</v>
      </c>
      <c r="J2981" s="25">
        <f>INDEX('Pivot of Risk Data'!A:A,MATCH('EVM CPZ List'!$B2981,'Pivot of Risk Data'!B:B,0),1)</f>
        <v>2959</v>
      </c>
      <c r="K2981" s="22">
        <f>0.000621371*'EVM CPZ List'!$H2981</f>
        <v>1.4756216240702964E-2</v>
      </c>
      <c r="L2981" s="22">
        <f>L2980+'EVM CPZ List'!$K2981</f>
        <v>25898.580463501145</v>
      </c>
      <c r="M2981" s="22">
        <f>M2980-'EVM CPZ List'!$I2981</f>
        <v>-2.3671988604338431E-11</v>
      </c>
      <c r="N2981" s="7" t="e">
        <f>INDEX('2021 Certified EVM Plan'!G:G,MATCH(B2981,'2021 Certified EVM Plan'!E:E,0))</f>
        <v>#N/A</v>
      </c>
      <c r="O2981" s="7" t="e">
        <f>INDEX('2021 Certified EVM Plan'!M:M,MATCH(B2981,'2021 Certified EVM Plan'!E:E,0))</f>
        <v>#N/A</v>
      </c>
      <c r="P2981" s="7">
        <f t="shared" si="46"/>
        <v>1</v>
      </c>
      <c r="Q2981" s="26" t="e">
        <f>IF(INDEX('2021 Certified EVM Plan'!H:H,MATCH(B2981,'2021 Certified EVM Plan'!E:E,0))=1,M2981,#N/A)</f>
        <v>#N/A</v>
      </c>
      <c r="R2981" s="26" t="e">
        <f>IF(INDEX('2021 Certified EVM Plan'!J:J,MATCH(B2981,'2021 Certified EVM Plan'!E:E,0))=1,M2981,#N/A)</f>
        <v>#N/A</v>
      </c>
      <c r="S2981" s="26" t="e">
        <f>IF(INDEX('2021 Certified EVM Plan'!K:K,MATCH(B2981,'2021 Certified EVM Plan'!E:E,0))=1,M2981,#N/A)</f>
        <v>#N/A</v>
      </c>
    </row>
    <row r="2982" spans="1:19" x14ac:dyDescent="0.25">
      <c r="A2982" s="22"/>
      <c r="B2982" s="22">
        <v>9904</v>
      </c>
      <c r="C2982" s="22"/>
      <c r="D2982" s="23"/>
      <c r="E2982" s="22">
        <v>183041101</v>
      </c>
      <c r="F2982" s="22" t="s">
        <v>2446</v>
      </c>
      <c r="G2982" s="22" t="s">
        <v>3657</v>
      </c>
      <c r="H2982" s="22">
        <v>0</v>
      </c>
      <c r="I2982" s="24">
        <f>'EVM CPZ List'!$D2982*'EVM CPZ List'!$C2982</f>
        <v>0</v>
      </c>
      <c r="J2982" s="25">
        <f>INDEX('Pivot of Risk Data'!A:A,MATCH('EVM CPZ List'!$B2982,'Pivot of Risk Data'!B:B,0),1)</f>
        <v>2937</v>
      </c>
      <c r="K2982" s="22">
        <f>0.000621371*'EVM CPZ List'!$H2982</f>
        <v>0</v>
      </c>
      <c r="L2982" s="22">
        <f>L2981+'EVM CPZ List'!$K2982</f>
        <v>25898.580463501145</v>
      </c>
      <c r="M2982" s="22">
        <f>M2981-'EVM CPZ List'!$I2982</f>
        <v>-2.3671988604338431E-11</v>
      </c>
      <c r="N2982" s="7" t="e">
        <f>INDEX('2021 Certified EVM Plan'!G:G,MATCH(B2982,'2021 Certified EVM Plan'!E:E,0))</f>
        <v>#N/A</v>
      </c>
      <c r="O2982" s="7" t="e">
        <f>INDEX('2021 Certified EVM Plan'!M:M,MATCH(B2982,'2021 Certified EVM Plan'!E:E,0))</f>
        <v>#N/A</v>
      </c>
      <c r="P2982" s="7">
        <f t="shared" si="46"/>
        <v>1</v>
      </c>
      <c r="Q2982" s="26" t="e">
        <f>IF(INDEX('2021 Certified EVM Plan'!H:H,MATCH(B2982,'2021 Certified EVM Plan'!E:E,0))=1,M2982,#N/A)</f>
        <v>#N/A</v>
      </c>
      <c r="R2982" s="26" t="e">
        <f>IF(INDEX('2021 Certified EVM Plan'!J:J,MATCH(B2982,'2021 Certified EVM Plan'!E:E,0))=1,M2982,#N/A)</f>
        <v>#N/A</v>
      </c>
      <c r="S2982" s="26" t="e">
        <f>IF(INDEX('2021 Certified EVM Plan'!K:K,MATCH(B2982,'2021 Certified EVM Plan'!E:E,0))=1,M2982,#N/A)</f>
        <v>#N/A</v>
      </c>
    </row>
    <row r="2983" spans="1:19" x14ac:dyDescent="0.25">
      <c r="A2983" s="22"/>
      <c r="B2983" s="22">
        <v>10077</v>
      </c>
      <c r="C2983" s="22"/>
      <c r="D2983" s="23"/>
      <c r="E2983" s="22">
        <v>43361101</v>
      </c>
      <c r="F2983" s="22" t="s">
        <v>3862</v>
      </c>
      <c r="G2983" s="22" t="s">
        <v>3863</v>
      </c>
      <c r="H2983" s="22">
        <v>42.501941755524697</v>
      </c>
      <c r="I2983" s="24">
        <f>'EVM CPZ List'!$D2983*'EVM CPZ List'!$C2983</f>
        <v>0</v>
      </c>
      <c r="J2983" s="25">
        <f>INDEX('Pivot of Risk Data'!A:A,MATCH('EVM CPZ List'!$B2983,'Pivot of Risk Data'!B:B,0),1)</f>
        <v>2961</v>
      </c>
      <c r="K2983" s="22">
        <f>0.000621371*'EVM CPZ List'!$H2983</f>
        <v>2.6409474050572136E-2</v>
      </c>
      <c r="L2983" s="22">
        <f>L2982+'EVM CPZ List'!$K2983</f>
        <v>25898.606872975197</v>
      </c>
      <c r="M2983" s="22">
        <f>M2982-'EVM CPZ List'!$I2983</f>
        <v>-2.3671988604338431E-11</v>
      </c>
      <c r="N2983" s="7" t="e">
        <f>INDEX('2021 Certified EVM Plan'!G:G,MATCH(B2983,'2021 Certified EVM Plan'!E:E,0))</f>
        <v>#N/A</v>
      </c>
      <c r="O2983" s="7" t="e">
        <f>INDEX('2021 Certified EVM Plan'!M:M,MATCH(B2983,'2021 Certified EVM Plan'!E:E,0))</f>
        <v>#N/A</v>
      </c>
      <c r="P2983" s="7">
        <f t="shared" si="46"/>
        <v>1</v>
      </c>
      <c r="Q2983" s="26" t="e">
        <f>IF(INDEX('2021 Certified EVM Plan'!H:H,MATCH(B2983,'2021 Certified EVM Plan'!E:E,0))=1,M2983,#N/A)</f>
        <v>#N/A</v>
      </c>
      <c r="R2983" s="26" t="e">
        <f>IF(INDEX('2021 Certified EVM Plan'!J:J,MATCH(B2983,'2021 Certified EVM Plan'!E:E,0))=1,M2983,#N/A)</f>
        <v>#N/A</v>
      </c>
      <c r="S2983" s="26" t="e">
        <f>IF(INDEX('2021 Certified EVM Plan'!K:K,MATCH(B2983,'2021 Certified EVM Plan'!E:E,0))=1,M2983,#N/A)</f>
        <v>#N/A</v>
      </c>
    </row>
    <row r="2984" spans="1:19" x14ac:dyDescent="0.25">
      <c r="A2984" s="22"/>
      <c r="B2984" s="22">
        <v>9906</v>
      </c>
      <c r="C2984" s="22"/>
      <c r="D2984" s="23"/>
      <c r="E2984" s="22">
        <v>42631109</v>
      </c>
      <c r="F2984" s="22" t="s">
        <v>1585</v>
      </c>
      <c r="G2984" s="22" t="s">
        <v>3669</v>
      </c>
      <c r="H2984" s="22">
        <v>28.669060501634</v>
      </c>
      <c r="I2984" s="24">
        <f>'EVM CPZ List'!$D2984*'EVM CPZ List'!$C2984</f>
        <v>0</v>
      </c>
      <c r="J2984" s="25">
        <f>INDEX('Pivot of Risk Data'!A:A,MATCH('EVM CPZ List'!$B2984,'Pivot of Risk Data'!B:B,0),1)</f>
        <v>2939</v>
      </c>
      <c r="K2984" s="22">
        <f>0.000621371*'EVM CPZ List'!$H2984</f>
        <v>1.781412279296082E-2</v>
      </c>
      <c r="L2984" s="22">
        <f>L2983+'EVM CPZ List'!$K2984</f>
        <v>25898.624687097988</v>
      </c>
      <c r="M2984" s="22">
        <f>M2983-'EVM CPZ List'!$I2984</f>
        <v>-2.3671988604338431E-11</v>
      </c>
      <c r="N2984" s="7" t="e">
        <f>INDEX('2021 Certified EVM Plan'!G:G,MATCH(B2984,'2021 Certified EVM Plan'!E:E,0))</f>
        <v>#N/A</v>
      </c>
      <c r="O2984" s="7" t="e">
        <f>INDEX('2021 Certified EVM Plan'!M:M,MATCH(B2984,'2021 Certified EVM Plan'!E:E,0))</f>
        <v>#N/A</v>
      </c>
      <c r="P2984" s="7">
        <f t="shared" si="46"/>
        <v>1</v>
      </c>
      <c r="Q2984" s="26" t="e">
        <f>IF(INDEX('2021 Certified EVM Plan'!H:H,MATCH(B2984,'2021 Certified EVM Plan'!E:E,0))=1,M2984,#N/A)</f>
        <v>#N/A</v>
      </c>
      <c r="R2984" s="26" t="e">
        <f>IF(INDEX('2021 Certified EVM Plan'!J:J,MATCH(B2984,'2021 Certified EVM Plan'!E:E,0))=1,M2984,#N/A)</f>
        <v>#N/A</v>
      </c>
      <c r="S2984" s="26" t="e">
        <f>IF(INDEX('2021 Certified EVM Plan'!K:K,MATCH(B2984,'2021 Certified EVM Plan'!E:E,0))=1,M2984,#N/A)</f>
        <v>#N/A</v>
      </c>
    </row>
    <row r="2985" spans="1:19" x14ac:dyDescent="0.25">
      <c r="A2985" s="22"/>
      <c r="B2985" s="22">
        <v>7938</v>
      </c>
      <c r="C2985" s="22"/>
      <c r="D2985" s="23"/>
      <c r="E2985" s="22">
        <v>182611107</v>
      </c>
      <c r="F2985" s="22" t="s">
        <v>3798</v>
      </c>
      <c r="G2985" s="22" t="s">
        <v>3799</v>
      </c>
      <c r="H2985" s="22">
        <v>447.63574011341802</v>
      </c>
      <c r="I2985" s="24">
        <f>'EVM CPZ List'!$D2985*'EVM CPZ List'!$C2985</f>
        <v>0</v>
      </c>
      <c r="J2985" s="25">
        <f>INDEX('Pivot of Risk Data'!A:A,MATCH('EVM CPZ List'!$B2985,'Pivot of Risk Data'!B:B,0),1)</f>
        <v>2875</v>
      </c>
      <c r="K2985" s="22">
        <f>0.000621371*'EVM CPZ List'!$H2985</f>
        <v>0.27814786747001469</v>
      </c>
      <c r="L2985" s="22">
        <f>L2984+'EVM CPZ List'!$K2985</f>
        <v>25898.902834965458</v>
      </c>
      <c r="M2985" s="22">
        <f>M2984-'EVM CPZ List'!$I2985</f>
        <v>-2.3671988604338431E-11</v>
      </c>
      <c r="N2985" s="7">
        <f>INDEX('2021 Certified EVM Plan'!G:G,MATCH(B2985,'2021 Certified EVM Plan'!E:E,0))</f>
        <v>0.64659090909090911</v>
      </c>
      <c r="O2985" s="7">
        <f>INDEX('2021 Certified EVM Plan'!M:M,MATCH(B2985,'2021 Certified EVM Plan'!E:E,0))</f>
        <v>0</v>
      </c>
      <c r="P2985" s="7">
        <f t="shared" si="46"/>
        <v>1</v>
      </c>
      <c r="Q2985" s="26" t="e">
        <f>IF(INDEX('2021 Certified EVM Plan'!H:H,MATCH(B2985,'2021 Certified EVM Plan'!E:E,0))=1,M2985,#N/A)</f>
        <v>#N/A</v>
      </c>
      <c r="R2985" s="26">
        <f>IF(INDEX('2021 Certified EVM Plan'!J:J,MATCH(B2985,'2021 Certified EVM Plan'!E:E,0))=1,M2985,#N/A)</f>
        <v>-2.3671988604338431E-11</v>
      </c>
      <c r="S2985" s="26" t="e">
        <f>IF(INDEX('2021 Certified EVM Plan'!K:K,MATCH(B2985,'2021 Certified EVM Plan'!E:E,0))=1,M2985,#N/A)</f>
        <v>#N/A</v>
      </c>
    </row>
    <row r="2986" spans="1:19" x14ac:dyDescent="0.25">
      <c r="A2986" s="22"/>
      <c r="B2986" s="22">
        <v>9927</v>
      </c>
      <c r="C2986" s="22"/>
      <c r="D2986" s="23"/>
      <c r="E2986" s="22">
        <v>103611101</v>
      </c>
      <c r="F2986" s="22" t="s">
        <v>799</v>
      </c>
      <c r="G2986" s="22" t="s">
        <v>3674</v>
      </c>
      <c r="H2986" s="22">
        <v>96.362497532398805</v>
      </c>
      <c r="I2986" s="24">
        <f>'EVM CPZ List'!$D2986*'EVM CPZ List'!$C2986</f>
        <v>0</v>
      </c>
      <c r="J2986" s="25">
        <f>INDEX('Pivot of Risk Data'!A:A,MATCH('EVM CPZ List'!$B2986,'Pivot of Risk Data'!B:B,0),1)</f>
        <v>2941</v>
      </c>
      <c r="K2986" s="22">
        <f>0.000621371*'EVM CPZ List'!$H2986</f>
        <v>5.9876861454204178E-2</v>
      </c>
      <c r="L2986" s="22">
        <f>L2985+'EVM CPZ List'!$K2986</f>
        <v>25898.962711826913</v>
      </c>
      <c r="M2986" s="22">
        <f>M2985-'EVM CPZ List'!$I2986</f>
        <v>-2.3671988604338431E-11</v>
      </c>
      <c r="N2986" s="7" t="e">
        <f>INDEX('2021 Certified EVM Plan'!G:G,MATCH(B2986,'2021 Certified EVM Plan'!E:E,0))</f>
        <v>#N/A</v>
      </c>
      <c r="O2986" s="7" t="e">
        <f>INDEX('2021 Certified EVM Plan'!M:M,MATCH(B2986,'2021 Certified EVM Plan'!E:E,0))</f>
        <v>#N/A</v>
      </c>
      <c r="P2986" s="7">
        <f t="shared" si="46"/>
        <v>1</v>
      </c>
      <c r="Q2986" s="26" t="e">
        <f>IF(INDEX('2021 Certified EVM Plan'!H:H,MATCH(B2986,'2021 Certified EVM Plan'!E:E,0))=1,M2986,#N/A)</f>
        <v>#N/A</v>
      </c>
      <c r="R2986" s="26" t="e">
        <f>IF(INDEX('2021 Certified EVM Plan'!J:J,MATCH(B2986,'2021 Certified EVM Plan'!E:E,0))=1,M2986,#N/A)</f>
        <v>#N/A</v>
      </c>
      <c r="S2986" s="26" t="e">
        <f>IF(INDEX('2021 Certified EVM Plan'!K:K,MATCH(B2986,'2021 Certified EVM Plan'!E:E,0))=1,M2986,#N/A)</f>
        <v>#N/A</v>
      </c>
    </row>
    <row r="2987" spans="1:19" x14ac:dyDescent="0.25">
      <c r="A2987" s="22"/>
      <c r="B2987" s="22">
        <v>7005</v>
      </c>
      <c r="C2987" s="22"/>
      <c r="D2987" s="23"/>
      <c r="E2987" s="22">
        <v>152591101</v>
      </c>
      <c r="F2987" s="22" t="s">
        <v>507</v>
      </c>
      <c r="G2987" s="22" t="s">
        <v>3815</v>
      </c>
      <c r="H2987" s="22">
        <v>200.82102856985699</v>
      </c>
      <c r="I2987" s="24">
        <f>'EVM CPZ List'!$D2987*'EVM CPZ List'!$C2987</f>
        <v>0</v>
      </c>
      <c r="J2987" s="25">
        <f>INDEX('Pivot of Risk Data'!A:A,MATCH('EVM CPZ List'!$B2987,'Pivot of Risk Data'!B:B,0),1)</f>
        <v>2881</v>
      </c>
      <c r="K2987" s="22">
        <f>0.000621371*'EVM CPZ List'!$H2987</f>
        <v>0.12478436334348061</v>
      </c>
      <c r="L2987" s="22">
        <f>L2986+'EVM CPZ List'!$K2987</f>
        <v>25899.087496190255</v>
      </c>
      <c r="M2987" s="22">
        <f>M2986-'EVM CPZ List'!$I2987</f>
        <v>-2.3671988604338431E-11</v>
      </c>
      <c r="N2987" s="7" t="e">
        <f>INDEX('2021 Certified EVM Plan'!G:G,MATCH(B2987,'2021 Certified EVM Plan'!E:E,0))</f>
        <v>#N/A</v>
      </c>
      <c r="O2987" s="7" t="e">
        <f>INDEX('2021 Certified EVM Plan'!M:M,MATCH(B2987,'2021 Certified EVM Plan'!E:E,0))</f>
        <v>#N/A</v>
      </c>
      <c r="P2987" s="7">
        <f t="shared" si="46"/>
        <v>1</v>
      </c>
      <c r="Q2987" s="26" t="e">
        <f>IF(INDEX('2021 Certified EVM Plan'!H:H,MATCH(B2987,'2021 Certified EVM Plan'!E:E,0))=1,M2987,#N/A)</f>
        <v>#N/A</v>
      </c>
      <c r="R2987" s="26" t="e">
        <f>IF(INDEX('2021 Certified EVM Plan'!J:J,MATCH(B2987,'2021 Certified EVM Plan'!E:E,0))=1,M2987,#N/A)</f>
        <v>#N/A</v>
      </c>
      <c r="S2987" s="26" t="e">
        <f>IF(INDEX('2021 Certified EVM Plan'!K:K,MATCH(B2987,'2021 Certified EVM Plan'!E:E,0))=1,M2987,#N/A)</f>
        <v>#N/A</v>
      </c>
    </row>
    <row r="2988" spans="1:19" x14ac:dyDescent="0.25">
      <c r="A2988" s="22"/>
      <c r="B2988" s="22">
        <v>8915</v>
      </c>
      <c r="C2988" s="22"/>
      <c r="D2988" s="23"/>
      <c r="E2988" s="22">
        <v>182981102</v>
      </c>
      <c r="F2988" s="22" t="s">
        <v>2779</v>
      </c>
      <c r="G2988" s="22" t="s">
        <v>3710</v>
      </c>
      <c r="H2988" s="22">
        <v>5962.9888661695304</v>
      </c>
      <c r="I2988" s="24">
        <f>'EVM CPZ List'!$D2988*'EVM CPZ List'!$C2988</f>
        <v>0</v>
      </c>
      <c r="J2988" s="25">
        <f>INDEX('Pivot of Risk Data'!A:A,MATCH('EVM CPZ List'!$B2988,'Pivot of Risk Data'!B:B,0),1)</f>
        <v>2884</v>
      </c>
      <c r="K2988" s="22">
        <f>0.000621371*'EVM CPZ List'!$H2988</f>
        <v>3.7052283547606275</v>
      </c>
      <c r="L2988" s="22">
        <f>L2987+'EVM CPZ List'!$K2988</f>
        <v>25902.792724545016</v>
      </c>
      <c r="M2988" s="22">
        <f>M2987-'EVM CPZ List'!$I2988</f>
        <v>-2.3671988604338431E-11</v>
      </c>
      <c r="N2988" s="7" t="e">
        <f>INDEX('2021 Certified EVM Plan'!G:G,MATCH(B2988,'2021 Certified EVM Plan'!E:E,0))</f>
        <v>#N/A</v>
      </c>
      <c r="O2988" s="7" t="e">
        <f>INDEX('2021 Certified EVM Plan'!M:M,MATCH(B2988,'2021 Certified EVM Plan'!E:E,0))</f>
        <v>#N/A</v>
      </c>
      <c r="P2988" s="7">
        <f t="shared" si="46"/>
        <v>1</v>
      </c>
      <c r="Q2988" s="26" t="e">
        <f>IF(INDEX('2021 Certified EVM Plan'!H:H,MATCH(B2988,'2021 Certified EVM Plan'!E:E,0))=1,M2988,#N/A)</f>
        <v>#N/A</v>
      </c>
      <c r="R2988" s="26" t="e">
        <f>IF(INDEX('2021 Certified EVM Plan'!J:J,MATCH(B2988,'2021 Certified EVM Plan'!E:E,0))=1,M2988,#N/A)</f>
        <v>#N/A</v>
      </c>
      <c r="S2988" s="26" t="e">
        <f>IF(INDEX('2021 Certified EVM Plan'!K:K,MATCH(B2988,'2021 Certified EVM Plan'!E:E,0))=1,M2988,#N/A)</f>
        <v>#N/A</v>
      </c>
    </row>
    <row r="2989" spans="1:19" x14ac:dyDescent="0.25">
      <c r="A2989" s="22"/>
      <c r="B2989" s="22">
        <v>9344</v>
      </c>
      <c r="C2989" s="22"/>
      <c r="D2989" s="23"/>
      <c r="E2989" s="22">
        <v>152251101</v>
      </c>
      <c r="F2989" s="22" t="s">
        <v>529</v>
      </c>
      <c r="G2989" s="22" t="s">
        <v>3620</v>
      </c>
      <c r="H2989" s="22">
        <v>56.748364115603501</v>
      </c>
      <c r="I2989" s="24">
        <f>'EVM CPZ List'!$D2989*'EVM CPZ List'!$C2989</f>
        <v>0</v>
      </c>
      <c r="J2989" s="25">
        <f>INDEX('Pivot of Risk Data'!A:A,MATCH('EVM CPZ List'!$B2989,'Pivot of Risk Data'!B:B,0),1)</f>
        <v>2872</v>
      </c>
      <c r="K2989" s="22">
        <f>0.000621371*'EVM CPZ List'!$H2989</f>
        <v>3.5261787758876666E-2</v>
      </c>
      <c r="L2989" s="22">
        <f>L2988+'EVM CPZ List'!$K2989</f>
        <v>25902.827986332773</v>
      </c>
      <c r="M2989" s="22">
        <f>M2988-'EVM CPZ List'!$I2989</f>
        <v>-2.3671988604338431E-11</v>
      </c>
      <c r="N2989" s="7" t="e">
        <f>INDEX('2021 Certified EVM Plan'!G:G,MATCH(B2989,'2021 Certified EVM Plan'!E:E,0))</f>
        <v>#N/A</v>
      </c>
      <c r="O2989" s="7" t="e">
        <f>INDEX('2021 Certified EVM Plan'!M:M,MATCH(B2989,'2021 Certified EVM Plan'!E:E,0))</f>
        <v>#N/A</v>
      </c>
      <c r="P2989" s="7">
        <f t="shared" si="46"/>
        <v>1</v>
      </c>
      <c r="Q2989" s="26" t="e">
        <f>IF(INDEX('2021 Certified EVM Plan'!H:H,MATCH(B2989,'2021 Certified EVM Plan'!E:E,0))=1,M2989,#N/A)</f>
        <v>#N/A</v>
      </c>
      <c r="R2989" s="26" t="e">
        <f>IF(INDEX('2021 Certified EVM Plan'!J:J,MATCH(B2989,'2021 Certified EVM Plan'!E:E,0))=1,M2989,#N/A)</f>
        <v>#N/A</v>
      </c>
      <c r="S2989" s="26" t="e">
        <f>IF(INDEX('2021 Certified EVM Plan'!K:K,MATCH(B2989,'2021 Certified EVM Plan'!E:E,0))=1,M2989,#N/A)</f>
        <v>#N/A</v>
      </c>
    </row>
    <row r="2990" spans="1:19" x14ac:dyDescent="0.25">
      <c r="A2990" s="22"/>
      <c r="B2990" s="22">
        <v>8920</v>
      </c>
      <c r="C2990" s="22"/>
      <c r="D2990" s="23"/>
      <c r="E2990" s="22">
        <v>14592105</v>
      </c>
      <c r="F2990" s="22" t="s">
        <v>3239</v>
      </c>
      <c r="G2990" s="22" t="s">
        <v>3828</v>
      </c>
      <c r="H2990" s="22">
        <v>1047.7996231882901</v>
      </c>
      <c r="I2990" s="24">
        <f>'EVM CPZ List'!$D2990*'EVM CPZ List'!$C2990</f>
        <v>0</v>
      </c>
      <c r="J2990" s="25">
        <f>INDEX('Pivot of Risk Data'!A:A,MATCH('EVM CPZ List'!$B2990,'Pivot of Risk Data'!B:B,0),1)</f>
        <v>2890</v>
      </c>
      <c r="K2990" s="22">
        <f>0.000621371*'EVM CPZ List'!$H2990</f>
        <v>0.65107229966013103</v>
      </c>
      <c r="L2990" s="22">
        <f>L2989+'EVM CPZ List'!$K2990</f>
        <v>25903.479058632434</v>
      </c>
      <c r="M2990" s="22">
        <f>M2989-'EVM CPZ List'!$I2990</f>
        <v>-2.3671988604338431E-11</v>
      </c>
      <c r="N2990" s="7" t="e">
        <f>INDEX('2021 Certified EVM Plan'!G:G,MATCH(B2990,'2021 Certified EVM Plan'!E:E,0))</f>
        <v>#N/A</v>
      </c>
      <c r="O2990" s="7" t="e">
        <f>INDEX('2021 Certified EVM Plan'!M:M,MATCH(B2990,'2021 Certified EVM Plan'!E:E,0))</f>
        <v>#N/A</v>
      </c>
      <c r="P2990" s="7">
        <f t="shared" si="46"/>
        <v>1</v>
      </c>
      <c r="Q2990" s="26" t="e">
        <f>IF(INDEX('2021 Certified EVM Plan'!H:H,MATCH(B2990,'2021 Certified EVM Plan'!E:E,0))=1,M2990,#N/A)</f>
        <v>#N/A</v>
      </c>
      <c r="R2990" s="26" t="e">
        <f>IF(INDEX('2021 Certified EVM Plan'!J:J,MATCH(B2990,'2021 Certified EVM Plan'!E:E,0))=1,M2990,#N/A)</f>
        <v>#N/A</v>
      </c>
      <c r="S2990" s="26" t="e">
        <f>IF(INDEX('2021 Certified EVM Plan'!K:K,MATCH(B2990,'2021 Certified EVM Plan'!E:E,0))=1,M2990,#N/A)</f>
        <v>#N/A</v>
      </c>
    </row>
    <row r="2991" spans="1:19" x14ac:dyDescent="0.25">
      <c r="A2991" s="22"/>
      <c r="B2991" s="22">
        <v>8959</v>
      </c>
      <c r="C2991" s="22"/>
      <c r="D2991" s="23"/>
      <c r="E2991" s="22">
        <v>152261106</v>
      </c>
      <c r="F2991" s="22" t="s">
        <v>39</v>
      </c>
      <c r="G2991" s="22" t="s">
        <v>3616</v>
      </c>
      <c r="H2991" s="22">
        <v>32.073696213367903</v>
      </c>
      <c r="I2991" s="24">
        <f>'EVM CPZ List'!$D2991*'EVM CPZ List'!$C2991</f>
        <v>0</v>
      </c>
      <c r="J2991" s="25">
        <f>INDEX('Pivot of Risk Data'!A:A,MATCH('EVM CPZ List'!$B2991,'Pivot of Risk Data'!B:B,0),1)</f>
        <v>2886</v>
      </c>
      <c r="K2991" s="22">
        <f>0.000621371*'EVM CPZ List'!$H2991</f>
        <v>1.9929664689796629E-2</v>
      </c>
      <c r="L2991" s="22">
        <f>L2990+'EVM CPZ List'!$K2991</f>
        <v>25903.498988297124</v>
      </c>
      <c r="M2991" s="22">
        <f>M2990-'EVM CPZ List'!$I2991</f>
        <v>-2.3671988604338431E-11</v>
      </c>
      <c r="N2991" s="7" t="e">
        <f>INDEX('2021 Certified EVM Plan'!G:G,MATCH(B2991,'2021 Certified EVM Plan'!E:E,0))</f>
        <v>#N/A</v>
      </c>
      <c r="O2991" s="7" t="e">
        <f>INDEX('2021 Certified EVM Plan'!M:M,MATCH(B2991,'2021 Certified EVM Plan'!E:E,0))</f>
        <v>#N/A</v>
      </c>
      <c r="P2991" s="7">
        <f t="shared" si="46"/>
        <v>1</v>
      </c>
      <c r="Q2991" s="26" t="e">
        <f>IF(INDEX('2021 Certified EVM Plan'!H:H,MATCH(B2991,'2021 Certified EVM Plan'!E:E,0))=1,M2991,#N/A)</f>
        <v>#N/A</v>
      </c>
      <c r="R2991" s="26" t="e">
        <f>IF(INDEX('2021 Certified EVM Plan'!J:J,MATCH(B2991,'2021 Certified EVM Plan'!E:E,0))=1,M2991,#N/A)</f>
        <v>#N/A</v>
      </c>
      <c r="S2991" s="26" t="e">
        <f>IF(INDEX('2021 Certified EVM Plan'!K:K,MATCH(B2991,'2021 Certified EVM Plan'!E:E,0))=1,M2991,#N/A)</f>
        <v>#N/A</v>
      </c>
    </row>
    <row r="2992" spans="1:19" x14ac:dyDescent="0.25">
      <c r="A2992" s="22"/>
      <c r="B2992" s="22">
        <v>9963</v>
      </c>
      <c r="C2992" s="22"/>
      <c r="D2992" s="23"/>
      <c r="E2992" s="22">
        <v>183111102</v>
      </c>
      <c r="F2992" s="22" t="s">
        <v>3742</v>
      </c>
      <c r="G2992" s="22" t="s">
        <v>3743</v>
      </c>
      <c r="H2992" s="22">
        <v>590.86124027271205</v>
      </c>
      <c r="I2992" s="24">
        <f>'EVM CPZ List'!$D2992*'EVM CPZ List'!$C2992</f>
        <v>0</v>
      </c>
      <c r="J2992" s="25">
        <f>INDEX('Pivot of Risk Data'!A:A,MATCH('EVM CPZ List'!$B2992,'Pivot of Risk Data'!B:B,0),1)</f>
        <v>2947</v>
      </c>
      <c r="K2992" s="22">
        <f>0.000621371*'EVM CPZ List'!$H2992</f>
        <v>0.36714403972949539</v>
      </c>
      <c r="L2992" s="22">
        <f>L2991+'EVM CPZ List'!$K2992</f>
        <v>25903.866132336854</v>
      </c>
      <c r="M2992" s="22">
        <f>M2991-'EVM CPZ List'!$I2992</f>
        <v>-2.3671988604338431E-11</v>
      </c>
      <c r="N2992" s="7" t="e">
        <f>INDEX('2021 Certified EVM Plan'!G:G,MATCH(B2992,'2021 Certified EVM Plan'!E:E,0))</f>
        <v>#N/A</v>
      </c>
      <c r="O2992" s="7" t="e">
        <f>INDEX('2021 Certified EVM Plan'!M:M,MATCH(B2992,'2021 Certified EVM Plan'!E:E,0))</f>
        <v>#N/A</v>
      </c>
      <c r="P2992" s="7">
        <f t="shared" si="46"/>
        <v>1</v>
      </c>
      <c r="Q2992" s="26" t="e">
        <f>IF(INDEX('2021 Certified EVM Plan'!H:H,MATCH(B2992,'2021 Certified EVM Plan'!E:E,0))=1,M2992,#N/A)</f>
        <v>#N/A</v>
      </c>
      <c r="R2992" s="26" t="e">
        <f>IF(INDEX('2021 Certified EVM Plan'!J:J,MATCH(B2992,'2021 Certified EVM Plan'!E:E,0))=1,M2992,#N/A)</f>
        <v>#N/A</v>
      </c>
      <c r="S2992" s="26" t="e">
        <f>IF(INDEX('2021 Certified EVM Plan'!K:K,MATCH(B2992,'2021 Certified EVM Plan'!E:E,0))=1,M2992,#N/A)</f>
        <v>#N/A</v>
      </c>
    </row>
    <row r="2993" spans="1:19" x14ac:dyDescent="0.25">
      <c r="A2993" s="22"/>
      <c r="B2993" s="22">
        <v>9347</v>
      </c>
      <c r="C2993" s="22"/>
      <c r="D2993" s="23"/>
      <c r="E2993" s="22">
        <v>183111101</v>
      </c>
      <c r="F2993" s="22" t="s">
        <v>3792</v>
      </c>
      <c r="G2993" s="22" t="s">
        <v>3793</v>
      </c>
      <c r="H2993" s="22">
        <v>3293.5334418679099</v>
      </c>
      <c r="I2993" s="24">
        <f>'EVM CPZ List'!$D2993*'EVM CPZ List'!$C2993</f>
        <v>0</v>
      </c>
      <c r="J2993" s="25">
        <f>INDEX('Pivot of Risk Data'!A:A,MATCH('EVM CPZ List'!$B2993,'Pivot of Risk Data'!B:B,0),1)</f>
        <v>2949</v>
      </c>
      <c r="K2993" s="22">
        <f>0.000621371*'EVM CPZ List'!$H2993</f>
        <v>2.0465061683069052</v>
      </c>
      <c r="L2993" s="22">
        <f>L2992+'EVM CPZ List'!$K2993</f>
        <v>25905.91263850516</v>
      </c>
      <c r="M2993" s="22">
        <f>M2992-'EVM CPZ List'!$I2993</f>
        <v>-2.3671988604338431E-11</v>
      </c>
      <c r="N2993" s="7" t="e">
        <f>INDEX('2021 Certified EVM Plan'!G:G,MATCH(B2993,'2021 Certified EVM Plan'!E:E,0))</f>
        <v>#N/A</v>
      </c>
      <c r="O2993" s="7" t="e">
        <f>INDEX('2021 Certified EVM Plan'!M:M,MATCH(B2993,'2021 Certified EVM Plan'!E:E,0))</f>
        <v>#N/A</v>
      </c>
      <c r="P2993" s="7">
        <f t="shared" si="46"/>
        <v>1</v>
      </c>
      <c r="Q2993" s="26" t="e">
        <f>IF(INDEX('2021 Certified EVM Plan'!H:H,MATCH(B2993,'2021 Certified EVM Plan'!E:E,0))=1,M2993,#N/A)</f>
        <v>#N/A</v>
      </c>
      <c r="R2993" s="26" t="e">
        <f>IF(INDEX('2021 Certified EVM Plan'!J:J,MATCH(B2993,'2021 Certified EVM Plan'!E:E,0))=1,M2993,#N/A)</f>
        <v>#N/A</v>
      </c>
      <c r="S2993" s="26" t="e">
        <f>IF(INDEX('2021 Certified EVM Plan'!K:K,MATCH(B2993,'2021 Certified EVM Plan'!E:E,0))=1,M2993,#N/A)</f>
        <v>#N/A</v>
      </c>
    </row>
    <row r="2994" spans="1:19" x14ac:dyDescent="0.25">
      <c r="A2994" s="22"/>
      <c r="B2994" s="22">
        <v>8351</v>
      </c>
      <c r="C2994" s="22"/>
      <c r="D2994" s="23"/>
      <c r="E2994" s="22">
        <v>12501110</v>
      </c>
      <c r="F2994" s="22" t="s">
        <v>3500</v>
      </c>
      <c r="G2994" s="22" t="s">
        <v>3832</v>
      </c>
      <c r="H2994" s="22">
        <v>784.06367959387296</v>
      </c>
      <c r="I2994" s="24">
        <f>'EVM CPZ List'!$D2994*'EVM CPZ List'!$C2994</f>
        <v>0</v>
      </c>
      <c r="J2994" s="25">
        <f>INDEX('Pivot of Risk Data'!A:A,MATCH('EVM CPZ List'!$B2994,'Pivot of Risk Data'!B:B,0),1)</f>
        <v>2935</v>
      </c>
      <c r="K2994" s="22">
        <f>0.000621371*'EVM CPZ List'!$H2994</f>
        <v>0.48719443265292445</v>
      </c>
      <c r="L2994" s="22">
        <f>L2993+'EVM CPZ List'!$K2994</f>
        <v>25906.399832937812</v>
      </c>
      <c r="M2994" s="22">
        <f>M2993-'EVM CPZ List'!$I2994</f>
        <v>-2.3671988604338431E-11</v>
      </c>
      <c r="N2994" s="7" t="e">
        <f>INDEX('2021 Certified EVM Plan'!G:G,MATCH(B2994,'2021 Certified EVM Plan'!E:E,0))</f>
        <v>#N/A</v>
      </c>
      <c r="O2994" s="7" t="e">
        <f>INDEX('2021 Certified EVM Plan'!M:M,MATCH(B2994,'2021 Certified EVM Plan'!E:E,0))</f>
        <v>#N/A</v>
      </c>
      <c r="P2994" s="7">
        <f t="shared" si="46"/>
        <v>1</v>
      </c>
      <c r="Q2994" s="26" t="e">
        <f>IF(INDEX('2021 Certified EVM Plan'!H:H,MATCH(B2994,'2021 Certified EVM Plan'!E:E,0))=1,M2994,#N/A)</f>
        <v>#N/A</v>
      </c>
      <c r="R2994" s="26" t="e">
        <f>IF(INDEX('2021 Certified EVM Plan'!J:J,MATCH(B2994,'2021 Certified EVM Plan'!E:E,0))=1,M2994,#N/A)</f>
        <v>#N/A</v>
      </c>
      <c r="S2994" s="26" t="e">
        <f>IF(INDEX('2021 Certified EVM Plan'!K:K,MATCH(B2994,'2021 Certified EVM Plan'!E:E,0))=1,M2994,#N/A)</f>
        <v>#N/A</v>
      </c>
    </row>
    <row r="2995" spans="1:19" x14ac:dyDescent="0.25">
      <c r="A2995" s="22"/>
      <c r="B2995" s="22">
        <v>7742</v>
      </c>
      <c r="C2995" s="22"/>
      <c r="D2995" s="23"/>
      <c r="E2995" s="22">
        <v>163201101</v>
      </c>
      <c r="F2995" s="22" t="s">
        <v>1683</v>
      </c>
      <c r="G2995" s="22" t="s">
        <v>3706</v>
      </c>
      <c r="H2995" s="22">
        <v>1741.04156273894</v>
      </c>
      <c r="I2995" s="24">
        <f>'EVM CPZ List'!$D2995*'EVM CPZ List'!$C2995</f>
        <v>0</v>
      </c>
      <c r="J2995" s="25">
        <f>INDEX('Pivot of Risk Data'!A:A,MATCH('EVM CPZ List'!$B2995,'Pivot of Risk Data'!B:B,0),1)</f>
        <v>2859</v>
      </c>
      <c r="K2995" s="22">
        <f>0.000621371*'EVM CPZ List'!$H2995</f>
        <v>1.081832736880658</v>
      </c>
      <c r="L2995" s="22">
        <f>L2994+'EVM CPZ List'!$K2995</f>
        <v>25907.481665674692</v>
      </c>
      <c r="M2995" s="22">
        <f>M2994-'EVM CPZ List'!$I2995</f>
        <v>-2.3671988604338431E-11</v>
      </c>
      <c r="N2995" s="7" t="e">
        <f>INDEX('2021 Certified EVM Plan'!G:G,MATCH(B2995,'2021 Certified EVM Plan'!E:E,0))</f>
        <v>#N/A</v>
      </c>
      <c r="O2995" s="7" t="e">
        <f>INDEX('2021 Certified EVM Plan'!M:M,MATCH(B2995,'2021 Certified EVM Plan'!E:E,0))</f>
        <v>#N/A</v>
      </c>
      <c r="P2995" s="7">
        <f t="shared" si="46"/>
        <v>1</v>
      </c>
      <c r="Q2995" s="26" t="e">
        <f>IF(INDEX('2021 Certified EVM Plan'!H:H,MATCH(B2995,'2021 Certified EVM Plan'!E:E,0))=1,M2995,#N/A)</f>
        <v>#N/A</v>
      </c>
      <c r="R2995" s="26" t="e">
        <f>IF(INDEX('2021 Certified EVM Plan'!J:J,MATCH(B2995,'2021 Certified EVM Plan'!E:E,0))=1,M2995,#N/A)</f>
        <v>#N/A</v>
      </c>
      <c r="S2995" s="26" t="e">
        <f>IF(INDEX('2021 Certified EVM Plan'!K:K,MATCH(B2995,'2021 Certified EVM Plan'!E:E,0))=1,M2995,#N/A)</f>
        <v>#N/A</v>
      </c>
    </row>
    <row r="2996" spans="1:19" x14ac:dyDescent="0.25">
      <c r="A2996" s="22"/>
      <c r="B2996" s="22">
        <v>9986</v>
      </c>
      <c r="C2996" s="22"/>
      <c r="D2996" s="23"/>
      <c r="E2996" s="22">
        <v>48011146</v>
      </c>
      <c r="F2996" s="22" t="s">
        <v>1543</v>
      </c>
      <c r="G2996" s="22" t="s">
        <v>3773</v>
      </c>
      <c r="H2996" s="22">
        <v>13.7161032301305</v>
      </c>
      <c r="I2996" s="24">
        <f>'EVM CPZ List'!$D2996*'EVM CPZ List'!$C2996</f>
        <v>0</v>
      </c>
      <c r="J2996" s="25">
        <f>INDEX('Pivot of Risk Data'!A:A,MATCH('EVM CPZ List'!$B2996,'Pivot of Risk Data'!B:B,0),1)</f>
        <v>2951</v>
      </c>
      <c r="K2996" s="22">
        <f>0.000621371*'EVM CPZ List'!$H2996</f>
        <v>8.5227887802094195E-3</v>
      </c>
      <c r="L2996" s="22">
        <f>L2995+'EVM CPZ List'!$K2996</f>
        <v>25907.490188463471</v>
      </c>
      <c r="M2996" s="22">
        <f>M2995-'EVM CPZ List'!$I2996</f>
        <v>-2.3671988604338431E-11</v>
      </c>
      <c r="N2996" s="7" t="e">
        <f>INDEX('2021 Certified EVM Plan'!G:G,MATCH(B2996,'2021 Certified EVM Plan'!E:E,0))</f>
        <v>#N/A</v>
      </c>
      <c r="O2996" s="7" t="e">
        <f>INDEX('2021 Certified EVM Plan'!M:M,MATCH(B2996,'2021 Certified EVM Plan'!E:E,0))</f>
        <v>#N/A</v>
      </c>
      <c r="P2996" s="7">
        <f t="shared" si="46"/>
        <v>1</v>
      </c>
      <c r="Q2996" s="26" t="e">
        <f>IF(INDEX('2021 Certified EVM Plan'!H:H,MATCH(B2996,'2021 Certified EVM Plan'!E:E,0))=1,M2996,#N/A)</f>
        <v>#N/A</v>
      </c>
      <c r="R2996" s="26" t="e">
        <f>IF(INDEX('2021 Certified EVM Plan'!J:J,MATCH(B2996,'2021 Certified EVM Plan'!E:E,0))=1,M2996,#N/A)</f>
        <v>#N/A</v>
      </c>
      <c r="S2996" s="26" t="e">
        <f>IF(INDEX('2021 Certified EVM Plan'!K:K,MATCH(B2996,'2021 Certified EVM Plan'!E:E,0))=1,M2996,#N/A)</f>
        <v>#N/A</v>
      </c>
    </row>
    <row r="2997" spans="1:19" x14ac:dyDescent="0.25">
      <c r="A2997" s="22"/>
      <c r="B2997" s="22">
        <v>9625</v>
      </c>
      <c r="C2997" s="22"/>
      <c r="D2997" s="23"/>
      <c r="E2997" s="22">
        <v>48011144</v>
      </c>
      <c r="F2997" s="22" t="s">
        <v>1571</v>
      </c>
      <c r="G2997" s="22" t="s">
        <v>3788</v>
      </c>
      <c r="H2997" s="22">
        <v>63.363560168756401</v>
      </c>
      <c r="I2997" s="24">
        <f>'EVM CPZ List'!$D2997*'EVM CPZ List'!$C2997</f>
        <v>0</v>
      </c>
      <c r="J2997" s="25">
        <f>INDEX('Pivot of Risk Data'!A:A,MATCH('EVM CPZ List'!$B2997,'Pivot of Risk Data'!B:B,0),1)</f>
        <v>2956</v>
      </c>
      <c r="K2997" s="22">
        <f>0.000621371*'EVM CPZ List'!$H2997</f>
        <v>3.9372278745620333E-2</v>
      </c>
      <c r="L2997" s="22">
        <f>L2996+'EVM CPZ List'!$K2997</f>
        <v>25907.529560742216</v>
      </c>
      <c r="M2997" s="22">
        <f>M2996-'EVM CPZ List'!$I2997</f>
        <v>-2.3671988604338431E-11</v>
      </c>
      <c r="N2997" s="7" t="e">
        <f>INDEX('2021 Certified EVM Plan'!G:G,MATCH(B2997,'2021 Certified EVM Plan'!E:E,0))</f>
        <v>#N/A</v>
      </c>
      <c r="O2997" s="7" t="e">
        <f>INDEX('2021 Certified EVM Plan'!M:M,MATCH(B2997,'2021 Certified EVM Plan'!E:E,0))</f>
        <v>#N/A</v>
      </c>
      <c r="P2997" s="7">
        <f t="shared" si="46"/>
        <v>1</v>
      </c>
      <c r="Q2997" s="26" t="e">
        <f>IF(INDEX('2021 Certified EVM Plan'!H:H,MATCH(B2997,'2021 Certified EVM Plan'!E:E,0))=1,M2997,#N/A)</f>
        <v>#N/A</v>
      </c>
      <c r="R2997" s="26" t="e">
        <f>IF(INDEX('2021 Certified EVM Plan'!J:J,MATCH(B2997,'2021 Certified EVM Plan'!E:E,0))=1,M2997,#N/A)</f>
        <v>#N/A</v>
      </c>
      <c r="S2997" s="26" t="e">
        <f>IF(INDEX('2021 Certified EVM Plan'!K:K,MATCH(B2997,'2021 Certified EVM Plan'!E:E,0))=1,M2997,#N/A)</f>
        <v>#N/A</v>
      </c>
    </row>
    <row r="2998" spans="1:19" x14ac:dyDescent="0.25">
      <c r="A2998" s="22"/>
      <c r="B2998" s="22">
        <v>9989</v>
      </c>
      <c r="C2998" s="22"/>
      <c r="D2998" s="23"/>
      <c r="E2998" s="22">
        <v>188071101</v>
      </c>
      <c r="F2998" s="22" t="s">
        <v>3611</v>
      </c>
      <c r="G2998" s="22" t="s">
        <v>3612</v>
      </c>
      <c r="H2998" s="22">
        <v>3.6128816819749501</v>
      </c>
      <c r="I2998" s="24">
        <f>'EVM CPZ List'!$D2998*'EVM CPZ List'!$C2998</f>
        <v>0</v>
      </c>
      <c r="J2998" s="25">
        <f>INDEX('Pivot of Risk Data'!A:A,MATCH('EVM CPZ List'!$B2998,'Pivot of Risk Data'!B:B,0),1)</f>
        <v>2953</v>
      </c>
      <c r="K2998" s="22">
        <f>0.000621371*'EVM CPZ List'!$H2998</f>
        <v>2.2449399036104569E-3</v>
      </c>
      <c r="L2998" s="22">
        <f>L2997+'EVM CPZ List'!$K2998</f>
        <v>25907.53180568212</v>
      </c>
      <c r="M2998" s="22">
        <f>M2997-'EVM CPZ List'!$I2998</f>
        <v>-2.3671988604338431E-11</v>
      </c>
      <c r="N2998" s="7" t="e">
        <f>INDEX('2021 Certified EVM Plan'!G:G,MATCH(B2998,'2021 Certified EVM Plan'!E:E,0))</f>
        <v>#N/A</v>
      </c>
      <c r="O2998" s="7" t="e">
        <f>INDEX('2021 Certified EVM Plan'!M:M,MATCH(B2998,'2021 Certified EVM Plan'!E:E,0))</f>
        <v>#N/A</v>
      </c>
      <c r="P2998" s="7">
        <f t="shared" si="46"/>
        <v>1</v>
      </c>
      <c r="Q2998" s="26" t="e">
        <f>IF(INDEX('2021 Certified EVM Plan'!H:H,MATCH(B2998,'2021 Certified EVM Plan'!E:E,0))=1,M2998,#N/A)</f>
        <v>#N/A</v>
      </c>
      <c r="R2998" s="26" t="e">
        <f>IF(INDEX('2021 Certified EVM Plan'!J:J,MATCH(B2998,'2021 Certified EVM Plan'!E:E,0))=1,M2998,#N/A)</f>
        <v>#N/A</v>
      </c>
      <c r="S2998" s="26" t="e">
        <f>IF(INDEX('2021 Certified EVM Plan'!K:K,MATCH(B2998,'2021 Certified EVM Plan'!E:E,0))=1,M2998,#N/A)</f>
        <v>#N/A</v>
      </c>
    </row>
    <row r="2999" spans="1:19" x14ac:dyDescent="0.25">
      <c r="A2999" s="22"/>
      <c r="B2999" s="22">
        <v>7912</v>
      </c>
      <c r="C2999" s="22"/>
      <c r="D2999" s="23"/>
      <c r="E2999" s="22">
        <v>63172101</v>
      </c>
      <c r="F2999" s="22" t="s">
        <v>255</v>
      </c>
      <c r="G2999" s="22" t="s">
        <v>3690</v>
      </c>
      <c r="H2999" s="22">
        <v>200.83409390904001</v>
      </c>
      <c r="I2999" s="24">
        <f>'EVM CPZ List'!$D2999*'EVM CPZ List'!$C2999</f>
        <v>0</v>
      </c>
      <c r="J2999" s="25">
        <f>INDEX('Pivot of Risk Data'!A:A,MATCH('EVM CPZ List'!$B2999,'Pivot of Risk Data'!B:B,0),1)</f>
        <v>2954</v>
      </c>
      <c r="K2999" s="22">
        <f>0.000621371*'EVM CPZ List'!$H2999</f>
        <v>0.1247924817663541</v>
      </c>
      <c r="L2999" s="22">
        <f>L2998+'EVM CPZ List'!$K2999</f>
        <v>25907.656598163885</v>
      </c>
      <c r="M2999" s="22">
        <f>M2998-'EVM CPZ List'!$I2999</f>
        <v>-2.3671988604338431E-11</v>
      </c>
      <c r="N2999" s="7" t="e">
        <f>INDEX('2021 Certified EVM Plan'!G:G,MATCH(B2999,'2021 Certified EVM Plan'!E:E,0))</f>
        <v>#N/A</v>
      </c>
      <c r="O2999" s="7" t="e">
        <f>INDEX('2021 Certified EVM Plan'!M:M,MATCH(B2999,'2021 Certified EVM Plan'!E:E,0))</f>
        <v>#N/A</v>
      </c>
      <c r="P2999" s="7">
        <f t="shared" si="46"/>
        <v>1</v>
      </c>
      <c r="Q2999" s="26" t="e">
        <f>IF(INDEX('2021 Certified EVM Plan'!H:H,MATCH(B2999,'2021 Certified EVM Plan'!E:E,0))=1,M2999,#N/A)</f>
        <v>#N/A</v>
      </c>
      <c r="R2999" s="26" t="e">
        <f>IF(INDEX('2021 Certified EVM Plan'!J:J,MATCH(B2999,'2021 Certified EVM Plan'!E:E,0))=1,M2999,#N/A)</f>
        <v>#N/A</v>
      </c>
      <c r="S2999" s="26" t="e">
        <f>IF(INDEX('2021 Certified EVM Plan'!K:K,MATCH(B2999,'2021 Certified EVM Plan'!E:E,0))=1,M2999,#N/A)</f>
        <v>#N/A</v>
      </c>
    </row>
    <row r="3000" spans="1:19" x14ac:dyDescent="0.25">
      <c r="A3000" s="22"/>
      <c r="B3000" s="22">
        <v>9995</v>
      </c>
      <c r="C3000" s="22"/>
      <c r="D3000" s="23"/>
      <c r="E3000" s="22">
        <v>82931101</v>
      </c>
      <c r="F3000" s="22" t="s">
        <v>2254</v>
      </c>
      <c r="G3000" s="22" t="s">
        <v>3766</v>
      </c>
      <c r="H3000" s="22">
        <v>20.574024593828099</v>
      </c>
      <c r="I3000" s="24">
        <f>'EVM CPZ List'!$D3000*'EVM CPZ List'!$C3000</f>
        <v>0</v>
      </c>
      <c r="J3000" s="25">
        <f>INDEX('Pivot of Risk Data'!A:A,MATCH('EVM CPZ List'!$B3000,'Pivot of Risk Data'!B:B,0),1)</f>
        <v>2955</v>
      </c>
      <c r="K3000" s="22">
        <f>0.000621371*'EVM CPZ List'!$H3000</f>
        <v>1.278410223589156E-2</v>
      </c>
      <c r="L3000" s="22">
        <f>L2999+'EVM CPZ List'!$K3000</f>
        <v>25907.669382266122</v>
      </c>
      <c r="M3000" s="22">
        <f>M2999-'EVM CPZ List'!$I3000</f>
        <v>-2.3671988604338431E-11</v>
      </c>
      <c r="N3000" s="7" t="e">
        <f>INDEX('2021 Certified EVM Plan'!G:G,MATCH(B3000,'2021 Certified EVM Plan'!E:E,0))</f>
        <v>#N/A</v>
      </c>
      <c r="O3000" s="7" t="e">
        <f>INDEX('2021 Certified EVM Plan'!M:M,MATCH(B3000,'2021 Certified EVM Plan'!E:E,0))</f>
        <v>#N/A</v>
      </c>
      <c r="P3000" s="7">
        <f t="shared" si="46"/>
        <v>1</v>
      </c>
      <c r="Q3000" s="26" t="e">
        <f>IF(INDEX('2021 Certified EVM Plan'!H:H,MATCH(B3000,'2021 Certified EVM Plan'!E:E,0))=1,M3000,#N/A)</f>
        <v>#N/A</v>
      </c>
      <c r="R3000" s="26" t="e">
        <f>IF(INDEX('2021 Certified EVM Plan'!J:J,MATCH(B3000,'2021 Certified EVM Plan'!E:E,0))=1,M3000,#N/A)</f>
        <v>#N/A</v>
      </c>
      <c r="S3000" s="26" t="e">
        <f>IF(INDEX('2021 Certified EVM Plan'!K:K,MATCH(B3000,'2021 Certified EVM Plan'!E:E,0))=1,M3000,#N/A)</f>
        <v>#N/A</v>
      </c>
    </row>
    <row r="3001" spans="1:19" x14ac:dyDescent="0.25">
      <c r="A3001" s="22"/>
      <c r="B3001" s="22">
        <v>7970</v>
      </c>
      <c r="C3001" s="22"/>
      <c r="D3001" s="23"/>
      <c r="E3001" s="22">
        <v>83392109</v>
      </c>
      <c r="F3001" s="22" t="s">
        <v>3638</v>
      </c>
      <c r="G3001" s="22" t="s">
        <v>3639</v>
      </c>
      <c r="H3001" s="22">
        <v>121.315875571932</v>
      </c>
      <c r="I3001" s="24">
        <f>'EVM CPZ List'!$D3001*'EVM CPZ List'!$C3001</f>
        <v>0</v>
      </c>
      <c r="J3001" s="25">
        <f>INDEX('Pivot of Risk Data'!A:A,MATCH('EVM CPZ List'!$B3001,'Pivot of Risk Data'!B:B,0),1)</f>
        <v>2919</v>
      </c>
      <c r="K3001" s="22">
        <f>0.000621371*'EVM CPZ List'!$H3001</f>
        <v>7.538216692000696E-2</v>
      </c>
      <c r="L3001" s="22">
        <f>L3000+'EVM CPZ List'!$K3001</f>
        <v>25907.744764433042</v>
      </c>
      <c r="M3001" s="22">
        <f>M3000-'EVM CPZ List'!$I3001</f>
        <v>-2.3671988604338431E-11</v>
      </c>
      <c r="N3001" s="7" t="e">
        <f>INDEX('2021 Certified EVM Plan'!G:G,MATCH(B3001,'2021 Certified EVM Plan'!E:E,0))</f>
        <v>#N/A</v>
      </c>
      <c r="O3001" s="7" t="e">
        <f>INDEX('2021 Certified EVM Plan'!M:M,MATCH(B3001,'2021 Certified EVM Plan'!E:E,0))</f>
        <v>#N/A</v>
      </c>
      <c r="P3001" s="7">
        <f t="shared" si="46"/>
        <v>1</v>
      </c>
      <c r="Q3001" s="26" t="e">
        <f>IF(INDEX('2021 Certified EVM Plan'!H:H,MATCH(B3001,'2021 Certified EVM Plan'!E:E,0))=1,M3001,#N/A)</f>
        <v>#N/A</v>
      </c>
      <c r="R3001" s="26" t="e">
        <f>IF(INDEX('2021 Certified EVM Plan'!J:J,MATCH(B3001,'2021 Certified EVM Plan'!E:E,0))=1,M3001,#N/A)</f>
        <v>#N/A</v>
      </c>
      <c r="S3001" s="26" t="e">
        <f>IF(INDEX('2021 Certified EVM Plan'!K:K,MATCH(B3001,'2021 Certified EVM Plan'!E:E,0))=1,M3001,#N/A)</f>
        <v>#N/A</v>
      </c>
    </row>
    <row r="3002" spans="1:19" x14ac:dyDescent="0.25">
      <c r="A3002" s="22"/>
      <c r="B3002" s="22">
        <v>7305</v>
      </c>
      <c r="C3002" s="22"/>
      <c r="D3002" s="23"/>
      <c r="E3002" s="22">
        <v>183031101</v>
      </c>
      <c r="F3002" s="22" t="s">
        <v>2711</v>
      </c>
      <c r="G3002" s="22" t="s">
        <v>3764</v>
      </c>
      <c r="H3002" s="22">
        <v>3785.6453481645599</v>
      </c>
      <c r="I3002" s="24">
        <f>'EVM CPZ List'!$D3002*'EVM CPZ List'!$C3002</f>
        <v>0</v>
      </c>
      <c r="J3002" s="25">
        <f>INDEX('Pivot of Risk Data'!A:A,MATCH('EVM CPZ List'!$B3002,'Pivot of Risk Data'!B:B,0),1)</f>
        <v>2942</v>
      </c>
      <c r="K3002" s="22">
        <f>0.000621371*'EVM CPZ List'!$H3002</f>
        <v>2.3522902356343609</v>
      </c>
      <c r="L3002" s="22">
        <f>L3001+'EVM CPZ List'!$K3002</f>
        <v>25910.097054668677</v>
      </c>
      <c r="M3002" s="22">
        <f>M3001-'EVM CPZ List'!$I3002</f>
        <v>-2.3671988604338431E-11</v>
      </c>
      <c r="N3002" s="7" t="e">
        <f>INDEX('2021 Certified EVM Plan'!G:G,MATCH(B3002,'2021 Certified EVM Plan'!E:E,0))</f>
        <v>#N/A</v>
      </c>
      <c r="O3002" s="7" t="e">
        <f>INDEX('2021 Certified EVM Plan'!M:M,MATCH(B3002,'2021 Certified EVM Plan'!E:E,0))</f>
        <v>#N/A</v>
      </c>
      <c r="P3002" s="7">
        <f t="shared" si="46"/>
        <v>1</v>
      </c>
      <c r="Q3002" s="26" t="e">
        <f>IF(INDEX('2021 Certified EVM Plan'!H:H,MATCH(B3002,'2021 Certified EVM Plan'!E:E,0))=1,M3002,#N/A)</f>
        <v>#N/A</v>
      </c>
      <c r="R3002" s="26" t="e">
        <f>IF(INDEX('2021 Certified EVM Plan'!J:J,MATCH(B3002,'2021 Certified EVM Plan'!E:E,0))=1,M3002,#N/A)</f>
        <v>#N/A</v>
      </c>
      <c r="S3002" s="26" t="e">
        <f>IF(INDEX('2021 Certified EVM Plan'!K:K,MATCH(B3002,'2021 Certified EVM Plan'!E:E,0))=1,M3002,#N/A)</f>
        <v>#N/A</v>
      </c>
    </row>
    <row r="3003" spans="1:19" x14ac:dyDescent="0.25">
      <c r="A3003" s="22"/>
      <c r="B3003" s="22">
        <v>9646</v>
      </c>
      <c r="C3003" s="22"/>
      <c r="D3003" s="23"/>
      <c r="E3003" s="22">
        <v>103321101</v>
      </c>
      <c r="F3003" s="22" t="s">
        <v>667</v>
      </c>
      <c r="G3003" s="22" t="s">
        <v>3818</v>
      </c>
      <c r="H3003" s="22">
        <v>24.951463773467101</v>
      </c>
      <c r="I3003" s="24">
        <f>'EVM CPZ List'!$D3003*'EVM CPZ List'!$C3003</f>
        <v>0</v>
      </c>
      <c r="J3003" s="25">
        <f>INDEX('Pivot of Risk Data'!A:A,MATCH('EVM CPZ List'!$B3003,'Pivot of Risk Data'!B:B,0),1)</f>
        <v>2962</v>
      </c>
      <c r="K3003" s="22">
        <f>0.000621371*'EVM CPZ List'!$H3003</f>
        <v>1.5504115996383025E-2</v>
      </c>
      <c r="L3003" s="22">
        <f>L3002+'EVM CPZ List'!$K3003</f>
        <v>25910.112558784673</v>
      </c>
      <c r="M3003" s="22">
        <f>M3002-'EVM CPZ List'!$I3003</f>
        <v>-2.3671988604338431E-11</v>
      </c>
      <c r="N3003" s="7" t="e">
        <f>INDEX('2021 Certified EVM Plan'!G:G,MATCH(B3003,'2021 Certified EVM Plan'!E:E,0))</f>
        <v>#N/A</v>
      </c>
      <c r="O3003" s="7" t="e">
        <f>INDEX('2021 Certified EVM Plan'!M:M,MATCH(B3003,'2021 Certified EVM Plan'!E:E,0))</f>
        <v>#N/A</v>
      </c>
      <c r="P3003" s="7">
        <f t="shared" si="46"/>
        <v>1</v>
      </c>
      <c r="Q3003" s="26" t="e">
        <f>IF(INDEX('2021 Certified EVM Plan'!H:H,MATCH(B3003,'2021 Certified EVM Plan'!E:E,0))=1,M3003,#N/A)</f>
        <v>#N/A</v>
      </c>
      <c r="R3003" s="26" t="e">
        <f>IF(INDEX('2021 Certified EVM Plan'!J:J,MATCH(B3003,'2021 Certified EVM Plan'!E:E,0))=1,M3003,#N/A)</f>
        <v>#N/A</v>
      </c>
      <c r="S3003" s="26" t="e">
        <f>IF(INDEX('2021 Certified EVM Plan'!K:K,MATCH(B3003,'2021 Certified EVM Plan'!E:E,0))=1,M3003,#N/A)</f>
        <v>#N/A</v>
      </c>
    </row>
    <row r="3004" spans="1:19" x14ac:dyDescent="0.25">
      <c r="A3004" s="22"/>
      <c r="B3004" s="22">
        <v>9648</v>
      </c>
      <c r="C3004" s="22"/>
      <c r="D3004" s="23"/>
      <c r="E3004" s="22">
        <v>182402106</v>
      </c>
      <c r="F3004" s="22" t="s">
        <v>2302</v>
      </c>
      <c r="G3004" s="22" t="s">
        <v>3714</v>
      </c>
      <c r="H3004" s="22">
        <v>156.01246532473499</v>
      </c>
      <c r="I3004" s="24">
        <f>'EVM CPZ List'!$D3004*'EVM CPZ List'!$C3004</f>
        <v>0</v>
      </c>
      <c r="J3004" s="25">
        <f>INDEX('Pivot of Risk Data'!A:A,MATCH('EVM CPZ List'!$B3004,'Pivot of Risk Data'!B:B,0),1)</f>
        <v>2964</v>
      </c>
      <c r="K3004" s="22">
        <f>0.000621371*'EVM CPZ List'!$H3004</f>
        <v>9.6941621591295907E-2</v>
      </c>
      <c r="L3004" s="22">
        <f>L3003+'EVM CPZ List'!$K3004</f>
        <v>25910.209500406265</v>
      </c>
      <c r="M3004" s="22">
        <f>M3003-'EVM CPZ List'!$I3004</f>
        <v>-2.3671988604338431E-11</v>
      </c>
      <c r="N3004" s="7" t="e">
        <f>INDEX('2021 Certified EVM Plan'!G:G,MATCH(B3004,'2021 Certified EVM Plan'!E:E,0))</f>
        <v>#N/A</v>
      </c>
      <c r="O3004" s="7" t="e">
        <f>INDEX('2021 Certified EVM Plan'!M:M,MATCH(B3004,'2021 Certified EVM Plan'!E:E,0))</f>
        <v>#N/A</v>
      </c>
      <c r="P3004" s="7">
        <f t="shared" si="46"/>
        <v>1</v>
      </c>
      <c r="Q3004" s="26" t="e">
        <f>IF(INDEX('2021 Certified EVM Plan'!H:H,MATCH(B3004,'2021 Certified EVM Plan'!E:E,0))=1,M3004,#N/A)</f>
        <v>#N/A</v>
      </c>
      <c r="R3004" s="26" t="e">
        <f>IF(INDEX('2021 Certified EVM Plan'!J:J,MATCH(B3004,'2021 Certified EVM Plan'!E:E,0))=1,M3004,#N/A)</f>
        <v>#N/A</v>
      </c>
      <c r="S3004" s="26" t="e">
        <f>IF(INDEX('2021 Certified EVM Plan'!K:K,MATCH(B3004,'2021 Certified EVM Plan'!E:E,0))=1,M3004,#N/A)</f>
        <v>#N/A</v>
      </c>
    </row>
    <row r="3005" spans="1:19" x14ac:dyDescent="0.25">
      <c r="A3005" s="22"/>
      <c r="B3005" s="22">
        <v>10074</v>
      </c>
      <c r="C3005" s="22"/>
      <c r="D3005" s="23"/>
      <c r="E3005" s="22">
        <v>158001101</v>
      </c>
      <c r="F3005" s="22" t="s">
        <v>3734</v>
      </c>
      <c r="G3005" s="22" t="s">
        <v>3844</v>
      </c>
      <c r="H3005" s="22">
        <v>15.6648099530453</v>
      </c>
      <c r="I3005" s="24">
        <f>'EVM CPZ List'!$D3005*'EVM CPZ List'!$C3005</f>
        <v>0</v>
      </c>
      <c r="J3005" s="25">
        <f>INDEX('Pivot of Risk Data'!A:A,MATCH('EVM CPZ List'!$B3005,'Pivot of Risk Data'!B:B,0),1)</f>
        <v>2862</v>
      </c>
      <c r="K3005" s="22">
        <f>0.000621371*'EVM CPZ List'!$H3005</f>
        <v>9.7336586253337111E-3</v>
      </c>
      <c r="L3005" s="22">
        <f>L3004+'EVM CPZ List'!$K3005</f>
        <v>25910.219234064891</v>
      </c>
      <c r="M3005" s="22">
        <f>M3004-'EVM CPZ List'!$I3005</f>
        <v>-2.3671988604338431E-11</v>
      </c>
      <c r="N3005" s="7" t="e">
        <f>INDEX('2021 Certified EVM Plan'!G:G,MATCH(B3005,'2021 Certified EVM Plan'!E:E,0))</f>
        <v>#N/A</v>
      </c>
      <c r="O3005" s="7" t="e">
        <f>INDEX('2021 Certified EVM Plan'!M:M,MATCH(B3005,'2021 Certified EVM Plan'!E:E,0))</f>
        <v>#N/A</v>
      </c>
      <c r="P3005" s="7">
        <f t="shared" si="46"/>
        <v>1</v>
      </c>
      <c r="Q3005" s="26" t="e">
        <f>IF(INDEX('2021 Certified EVM Plan'!H:H,MATCH(B3005,'2021 Certified EVM Plan'!E:E,0))=1,M3005,#N/A)</f>
        <v>#N/A</v>
      </c>
      <c r="R3005" s="26" t="e">
        <f>IF(INDEX('2021 Certified EVM Plan'!J:J,MATCH(B3005,'2021 Certified EVM Plan'!E:E,0))=1,M3005,#N/A)</f>
        <v>#N/A</v>
      </c>
      <c r="S3005" s="26" t="e">
        <f>IF(INDEX('2021 Certified EVM Plan'!K:K,MATCH(B3005,'2021 Certified EVM Plan'!E:E,0))=1,M3005,#N/A)</f>
        <v>#N/A</v>
      </c>
    </row>
    <row r="3006" spans="1:19" x14ac:dyDescent="0.25">
      <c r="A3006" s="22"/>
      <c r="B3006" s="22">
        <v>10104</v>
      </c>
      <c r="C3006" s="22"/>
      <c r="D3006" s="23"/>
      <c r="E3006" s="22">
        <v>103451101</v>
      </c>
      <c r="F3006" s="22" t="s">
        <v>563</v>
      </c>
      <c r="G3006" s="22" t="s">
        <v>3757</v>
      </c>
      <c r="H3006" s="22">
        <v>26.6683424891234</v>
      </c>
      <c r="I3006" s="24">
        <f>'EVM CPZ List'!$D3006*'EVM CPZ List'!$C3006</f>
        <v>0</v>
      </c>
      <c r="J3006" s="25">
        <f>INDEX('Pivot of Risk Data'!A:A,MATCH('EVM CPZ List'!$B3006,'Pivot of Risk Data'!B:B,0),1)</f>
        <v>2963</v>
      </c>
      <c r="K3006" s="22">
        <f>0.000621371*'EVM CPZ List'!$H3006</f>
        <v>1.6570934640809096E-2</v>
      </c>
      <c r="L3006" s="22">
        <f>L3005+'EVM CPZ List'!$K3006</f>
        <v>25910.235804999531</v>
      </c>
      <c r="M3006" s="22">
        <f>M3005-'EVM CPZ List'!$I3006</f>
        <v>-2.3671988604338431E-11</v>
      </c>
      <c r="N3006" s="7" t="e">
        <f>INDEX('2021 Certified EVM Plan'!G:G,MATCH(B3006,'2021 Certified EVM Plan'!E:E,0))</f>
        <v>#N/A</v>
      </c>
      <c r="O3006" s="7" t="e">
        <f>INDEX('2021 Certified EVM Plan'!M:M,MATCH(B3006,'2021 Certified EVM Plan'!E:E,0))</f>
        <v>#N/A</v>
      </c>
      <c r="P3006" s="7">
        <f t="shared" si="46"/>
        <v>1</v>
      </c>
      <c r="Q3006" s="26" t="e">
        <f>IF(INDEX('2021 Certified EVM Plan'!H:H,MATCH(B3006,'2021 Certified EVM Plan'!E:E,0))=1,M3006,#N/A)</f>
        <v>#N/A</v>
      </c>
      <c r="R3006" s="26" t="e">
        <f>IF(INDEX('2021 Certified EVM Plan'!J:J,MATCH(B3006,'2021 Certified EVM Plan'!E:E,0))=1,M3006,#N/A)</f>
        <v>#N/A</v>
      </c>
      <c r="S3006" s="26" t="e">
        <f>IF(INDEX('2021 Certified EVM Plan'!K:K,MATCH(B3006,'2021 Certified EVM Plan'!E:E,0))=1,M3006,#N/A)</f>
        <v>#N/A</v>
      </c>
    </row>
    <row r="3007" spans="1:19" x14ac:dyDescent="0.25">
      <c r="A3007" s="22"/>
      <c r="B3007" s="22">
        <v>10095</v>
      </c>
      <c r="C3007" s="22"/>
      <c r="D3007" s="23"/>
      <c r="E3007" s="22">
        <v>48011144</v>
      </c>
      <c r="F3007" s="22" t="s">
        <v>1571</v>
      </c>
      <c r="G3007" s="22" t="s">
        <v>3755</v>
      </c>
      <c r="H3007" s="22">
        <v>74.606732038700301</v>
      </c>
      <c r="I3007" s="24">
        <f>'EVM CPZ List'!$D3007*'EVM CPZ List'!$C3007</f>
        <v>0</v>
      </c>
      <c r="J3007" s="25">
        <f>INDEX('Pivot of Risk Data'!A:A,MATCH('EVM CPZ List'!$B3007,'Pivot of Risk Data'!B:B,0),1)</f>
        <v>2903</v>
      </c>
      <c r="K3007" s="22">
        <f>0.000621371*'EVM CPZ List'!$H3007</f>
        <v>4.6358459693619243E-2</v>
      </c>
      <c r="L3007" s="22">
        <f>L3006+'EVM CPZ List'!$K3007</f>
        <v>25910.282163459226</v>
      </c>
      <c r="M3007" s="22">
        <f>M3006-'EVM CPZ List'!$I3007</f>
        <v>-2.3671988604338431E-11</v>
      </c>
      <c r="N3007" s="7" t="e">
        <f>INDEX('2021 Certified EVM Plan'!G:G,MATCH(B3007,'2021 Certified EVM Plan'!E:E,0))</f>
        <v>#N/A</v>
      </c>
      <c r="O3007" s="7" t="e">
        <f>INDEX('2021 Certified EVM Plan'!M:M,MATCH(B3007,'2021 Certified EVM Plan'!E:E,0))</f>
        <v>#N/A</v>
      </c>
      <c r="P3007" s="7">
        <f t="shared" si="46"/>
        <v>1</v>
      </c>
      <c r="Q3007" s="26" t="e">
        <f>IF(INDEX('2021 Certified EVM Plan'!H:H,MATCH(B3007,'2021 Certified EVM Plan'!E:E,0))=1,M3007,#N/A)</f>
        <v>#N/A</v>
      </c>
      <c r="R3007" s="26" t="e">
        <f>IF(INDEX('2021 Certified EVM Plan'!J:J,MATCH(B3007,'2021 Certified EVM Plan'!E:E,0))=1,M3007,#N/A)</f>
        <v>#N/A</v>
      </c>
      <c r="S3007" s="26" t="e">
        <f>IF(INDEX('2021 Certified EVM Plan'!K:K,MATCH(B3007,'2021 Certified EVM Plan'!E:E,0))=1,M3007,#N/A)</f>
        <v>#N/A</v>
      </c>
    </row>
    <row r="3008" spans="1:19" x14ac:dyDescent="0.25">
      <c r="A3008" s="22"/>
      <c r="B3008" s="22">
        <v>10114</v>
      </c>
      <c r="C3008" s="22"/>
      <c r="D3008" s="23"/>
      <c r="E3008" s="22">
        <v>153132105</v>
      </c>
      <c r="F3008" s="22" t="s">
        <v>312</v>
      </c>
      <c r="G3008" s="22" t="s">
        <v>3720</v>
      </c>
      <c r="H3008" s="22">
        <v>4.5720535276910796</v>
      </c>
      <c r="I3008" s="24">
        <f>'EVM CPZ List'!$D3008*'EVM CPZ List'!$C3008</f>
        <v>0</v>
      </c>
      <c r="J3008" s="25">
        <f>INDEX('Pivot of Risk Data'!A:A,MATCH('EVM CPZ List'!$B3008,'Pivot of Risk Data'!B:B,0),1)</f>
        <v>2965</v>
      </c>
      <c r="K3008" s="22">
        <f>0.000621371*'EVM CPZ List'!$H3008</f>
        <v>2.840941472554934E-3</v>
      </c>
      <c r="L3008" s="22">
        <f>L3007+'EVM CPZ List'!$K3008</f>
        <v>25910.285004400699</v>
      </c>
      <c r="M3008" s="22">
        <f>M3007-'EVM CPZ List'!$I3008</f>
        <v>-2.3671988604338431E-11</v>
      </c>
      <c r="N3008" s="7" t="e">
        <f>INDEX('2021 Certified EVM Plan'!G:G,MATCH(B3008,'2021 Certified EVM Plan'!E:E,0))</f>
        <v>#N/A</v>
      </c>
      <c r="O3008" s="7" t="e">
        <f>INDEX('2021 Certified EVM Plan'!M:M,MATCH(B3008,'2021 Certified EVM Plan'!E:E,0))</f>
        <v>#N/A</v>
      </c>
      <c r="P3008" s="7">
        <f t="shared" si="46"/>
        <v>1</v>
      </c>
      <c r="Q3008" s="26" t="e">
        <f>IF(INDEX('2021 Certified EVM Plan'!H:H,MATCH(B3008,'2021 Certified EVM Plan'!E:E,0))=1,M3008,#N/A)</f>
        <v>#N/A</v>
      </c>
      <c r="R3008" s="26" t="e">
        <f>IF(INDEX('2021 Certified EVM Plan'!J:J,MATCH(B3008,'2021 Certified EVM Plan'!E:E,0))=1,M3008,#N/A)</f>
        <v>#N/A</v>
      </c>
      <c r="S3008" s="26" t="e">
        <f>IF(INDEX('2021 Certified EVM Plan'!K:K,MATCH(B3008,'2021 Certified EVM Plan'!E:E,0))=1,M3008,#N/A)</f>
        <v>#N/A</v>
      </c>
    </row>
    <row r="3009" spans="1:19" x14ac:dyDescent="0.25">
      <c r="A3009" s="22"/>
      <c r="B3009" s="22">
        <v>10123</v>
      </c>
      <c r="C3009" s="22"/>
      <c r="D3009" s="23"/>
      <c r="E3009" s="22">
        <v>254421103</v>
      </c>
      <c r="F3009" s="22" t="s">
        <v>1804</v>
      </c>
      <c r="G3009" s="22" t="s">
        <v>3621</v>
      </c>
      <c r="H3009" s="22">
        <v>6.3414944314041097</v>
      </c>
      <c r="I3009" s="24">
        <f>'EVM CPZ List'!$D3009*'EVM CPZ List'!$C3009</f>
        <v>0</v>
      </c>
      <c r="J3009" s="25">
        <f>INDEX('Pivot of Risk Data'!A:A,MATCH('EVM CPZ List'!$B3009,'Pivot of Risk Data'!B:B,0),1)</f>
        <v>2967</v>
      </c>
      <c r="K3009" s="22">
        <f>0.000621371*'EVM CPZ List'!$H3009</f>
        <v>3.9404207363360035E-3</v>
      </c>
      <c r="L3009" s="22">
        <f>L3008+'EVM CPZ List'!$K3009</f>
        <v>25910.288944821434</v>
      </c>
      <c r="M3009" s="22">
        <f>M3008-'EVM CPZ List'!$I3009</f>
        <v>-2.3671988604338431E-11</v>
      </c>
      <c r="N3009" s="7" t="e">
        <f>INDEX('2021 Certified EVM Plan'!G:G,MATCH(B3009,'2021 Certified EVM Plan'!E:E,0))</f>
        <v>#N/A</v>
      </c>
      <c r="O3009" s="7" t="e">
        <f>INDEX('2021 Certified EVM Plan'!M:M,MATCH(B3009,'2021 Certified EVM Plan'!E:E,0))</f>
        <v>#N/A</v>
      </c>
      <c r="P3009" s="7">
        <f t="shared" si="46"/>
        <v>1</v>
      </c>
      <c r="Q3009" s="26" t="e">
        <f>IF(INDEX('2021 Certified EVM Plan'!H:H,MATCH(B3009,'2021 Certified EVM Plan'!E:E,0))=1,M3009,#N/A)</f>
        <v>#N/A</v>
      </c>
      <c r="R3009" s="26" t="e">
        <f>IF(INDEX('2021 Certified EVM Plan'!J:J,MATCH(B3009,'2021 Certified EVM Plan'!E:E,0))=1,M3009,#N/A)</f>
        <v>#N/A</v>
      </c>
      <c r="S3009" s="26" t="e">
        <f>IF(INDEX('2021 Certified EVM Plan'!K:K,MATCH(B3009,'2021 Certified EVM Plan'!E:E,0))=1,M3009,#N/A)</f>
        <v>#N/A</v>
      </c>
    </row>
    <row r="3010" spans="1:19" x14ac:dyDescent="0.25">
      <c r="A3010" s="22"/>
      <c r="B3010" s="22">
        <v>7908</v>
      </c>
      <c r="C3010" s="22"/>
      <c r="D3010" s="23"/>
      <c r="E3010" s="22">
        <v>42491101</v>
      </c>
      <c r="F3010" s="22" t="s">
        <v>3412</v>
      </c>
      <c r="G3010" s="22" t="s">
        <v>3817</v>
      </c>
      <c r="H3010" s="22">
        <v>817.32202315252698</v>
      </c>
      <c r="I3010" s="24">
        <f>'EVM CPZ List'!$D3010*'EVM CPZ List'!$C3010</f>
        <v>0</v>
      </c>
      <c r="J3010" s="25">
        <f>INDEX('Pivot of Risk Data'!A:A,MATCH('EVM CPZ List'!$B3010,'Pivot of Risk Data'!B:B,0),1)</f>
        <v>2910</v>
      </c>
      <c r="K3010" s="22">
        <f>0.000621371*'EVM CPZ List'!$H3010</f>
        <v>0.50786020284830891</v>
      </c>
      <c r="L3010" s="22">
        <f>L3009+'EVM CPZ List'!$K3010</f>
        <v>25910.796805024282</v>
      </c>
      <c r="M3010" s="22">
        <f>M3009-'EVM CPZ List'!$I3010</f>
        <v>-2.3671988604338431E-11</v>
      </c>
      <c r="N3010" s="7" t="e">
        <f>INDEX('2021 Certified EVM Plan'!G:G,MATCH(B3010,'2021 Certified EVM Plan'!E:E,0))</f>
        <v>#N/A</v>
      </c>
      <c r="O3010" s="7" t="e">
        <f>INDEX('2021 Certified EVM Plan'!M:M,MATCH(B3010,'2021 Certified EVM Plan'!E:E,0))</f>
        <v>#N/A</v>
      </c>
      <c r="P3010" s="7">
        <f t="shared" ref="P3010:P3073" si="47">COUNTIF(B:B,B3010)</f>
        <v>1</v>
      </c>
      <c r="Q3010" s="26" t="e">
        <f>IF(INDEX('2021 Certified EVM Plan'!H:H,MATCH(B3010,'2021 Certified EVM Plan'!E:E,0))=1,M3010,#N/A)</f>
        <v>#N/A</v>
      </c>
      <c r="R3010" s="26" t="e">
        <f>IF(INDEX('2021 Certified EVM Plan'!J:J,MATCH(B3010,'2021 Certified EVM Plan'!E:E,0))=1,M3010,#N/A)</f>
        <v>#N/A</v>
      </c>
      <c r="S3010" s="26" t="e">
        <f>IF(INDEX('2021 Certified EVM Plan'!K:K,MATCH(B3010,'2021 Certified EVM Plan'!E:E,0))=1,M3010,#N/A)</f>
        <v>#N/A</v>
      </c>
    </row>
    <row r="3011" spans="1:19" x14ac:dyDescent="0.25">
      <c r="A3011" s="22"/>
      <c r="B3011" s="22">
        <v>10118</v>
      </c>
      <c r="C3011" s="22"/>
      <c r="D3011" s="23"/>
      <c r="E3011" s="22">
        <v>158041101</v>
      </c>
      <c r="F3011" s="22" t="s">
        <v>3682</v>
      </c>
      <c r="G3011" s="22" t="s">
        <v>3683</v>
      </c>
      <c r="H3011" s="22">
        <v>5.7116967367293299</v>
      </c>
      <c r="I3011" s="24">
        <f>'EVM CPZ List'!$D3011*'EVM CPZ List'!$C3011</f>
        <v>0</v>
      </c>
      <c r="J3011" s="25">
        <f>INDEX('Pivot of Risk Data'!A:A,MATCH('EVM CPZ List'!$B3011,'Pivot of Risk Data'!B:B,0),1)</f>
        <v>2905</v>
      </c>
      <c r="K3011" s="22">
        <f>0.000621371*'EVM CPZ List'!$H3011</f>
        <v>3.5490827129982406E-3</v>
      </c>
      <c r="L3011" s="22">
        <f>L3010+'EVM CPZ List'!$K3011</f>
        <v>25910.800354106996</v>
      </c>
      <c r="M3011" s="22">
        <f>M3010-'EVM CPZ List'!$I3011</f>
        <v>-2.3671988604338431E-11</v>
      </c>
      <c r="N3011" s="7" t="e">
        <f>INDEX('2021 Certified EVM Plan'!G:G,MATCH(B3011,'2021 Certified EVM Plan'!E:E,0))</f>
        <v>#N/A</v>
      </c>
      <c r="O3011" s="7" t="e">
        <f>INDEX('2021 Certified EVM Plan'!M:M,MATCH(B3011,'2021 Certified EVM Plan'!E:E,0))</f>
        <v>#N/A</v>
      </c>
      <c r="P3011" s="7">
        <f t="shared" si="47"/>
        <v>1</v>
      </c>
      <c r="Q3011" s="26" t="e">
        <f>IF(INDEX('2021 Certified EVM Plan'!H:H,MATCH(B3011,'2021 Certified EVM Plan'!E:E,0))=1,M3011,#N/A)</f>
        <v>#N/A</v>
      </c>
      <c r="R3011" s="26" t="e">
        <f>IF(INDEX('2021 Certified EVM Plan'!J:J,MATCH(B3011,'2021 Certified EVM Plan'!E:E,0))=1,M3011,#N/A)</f>
        <v>#N/A</v>
      </c>
      <c r="S3011" s="26" t="e">
        <f>IF(INDEX('2021 Certified EVM Plan'!K:K,MATCH(B3011,'2021 Certified EVM Plan'!E:E,0))=1,M3011,#N/A)</f>
        <v>#N/A</v>
      </c>
    </row>
    <row r="3012" spans="1:19" x14ac:dyDescent="0.25">
      <c r="A3012" s="22"/>
      <c r="B3012" s="22">
        <v>8129</v>
      </c>
      <c r="C3012" s="22"/>
      <c r="D3012" s="23"/>
      <c r="E3012" s="22">
        <v>182391103</v>
      </c>
      <c r="F3012" s="22" t="s">
        <v>2196</v>
      </c>
      <c r="G3012" s="22" t="s">
        <v>3762</v>
      </c>
      <c r="H3012" s="22">
        <v>1192.0162976423801</v>
      </c>
      <c r="I3012" s="24">
        <f>'EVM CPZ List'!$D3012*'EVM CPZ List'!$C3012</f>
        <v>0</v>
      </c>
      <c r="J3012" s="25">
        <f>INDEX('Pivot of Risk Data'!A:A,MATCH('EVM CPZ List'!$B3012,'Pivot of Risk Data'!B:B,0),1)</f>
        <v>2871</v>
      </c>
      <c r="K3012" s="22">
        <f>0.000621371*'EVM CPZ List'!$H3012</f>
        <v>0.74068435888234341</v>
      </c>
      <c r="L3012" s="22">
        <f>L3011+'EVM CPZ List'!$K3012</f>
        <v>25911.541038465879</v>
      </c>
      <c r="M3012" s="22">
        <f>M3011-'EVM CPZ List'!$I3012</f>
        <v>-2.3671988604338431E-11</v>
      </c>
      <c r="N3012" s="7" t="e">
        <f>INDEX('2021 Certified EVM Plan'!G:G,MATCH(B3012,'2021 Certified EVM Plan'!E:E,0))</f>
        <v>#N/A</v>
      </c>
      <c r="O3012" s="7" t="e">
        <f>INDEX('2021 Certified EVM Plan'!M:M,MATCH(B3012,'2021 Certified EVM Plan'!E:E,0))</f>
        <v>#N/A</v>
      </c>
      <c r="P3012" s="7">
        <f t="shared" si="47"/>
        <v>1</v>
      </c>
      <c r="Q3012" s="26" t="e">
        <f>IF(INDEX('2021 Certified EVM Plan'!H:H,MATCH(B3012,'2021 Certified EVM Plan'!E:E,0))=1,M3012,#N/A)</f>
        <v>#N/A</v>
      </c>
      <c r="R3012" s="26" t="e">
        <f>IF(INDEX('2021 Certified EVM Plan'!J:J,MATCH(B3012,'2021 Certified EVM Plan'!E:E,0))=1,M3012,#N/A)</f>
        <v>#N/A</v>
      </c>
      <c r="S3012" s="26" t="e">
        <f>IF(INDEX('2021 Certified EVM Plan'!K:K,MATCH(B3012,'2021 Certified EVM Plan'!E:E,0))=1,M3012,#N/A)</f>
        <v>#N/A</v>
      </c>
    </row>
    <row r="3013" spans="1:19" x14ac:dyDescent="0.25">
      <c r="A3013" s="22"/>
      <c r="B3013" s="22">
        <v>7848</v>
      </c>
      <c r="C3013" s="22"/>
      <c r="D3013" s="23"/>
      <c r="E3013" s="22">
        <v>43201102</v>
      </c>
      <c r="F3013" s="22" t="s">
        <v>2941</v>
      </c>
      <c r="G3013" s="22" t="s">
        <v>3696</v>
      </c>
      <c r="H3013" s="22">
        <v>2196.5869511502401</v>
      </c>
      <c r="I3013" s="24">
        <f>'EVM CPZ List'!$D3013*'EVM CPZ List'!$C3013</f>
        <v>0</v>
      </c>
      <c r="J3013" s="25">
        <f>INDEX('Pivot of Risk Data'!A:A,MATCH('EVM CPZ List'!$B3013,'Pivot of Risk Data'!B:B,0),1)</f>
        <v>2914</v>
      </c>
      <c r="K3013" s="22">
        <f>0.000621371*'EVM CPZ List'!$H3013</f>
        <v>1.364895430423176</v>
      </c>
      <c r="L3013" s="22">
        <f>L3012+'EVM CPZ List'!$K3013</f>
        <v>25912.905933896302</v>
      </c>
      <c r="M3013" s="22">
        <f>M3012-'EVM CPZ List'!$I3013</f>
        <v>-2.3671988604338431E-11</v>
      </c>
      <c r="N3013" s="7" t="e">
        <f>INDEX('2021 Certified EVM Plan'!G:G,MATCH(B3013,'2021 Certified EVM Plan'!E:E,0))</f>
        <v>#N/A</v>
      </c>
      <c r="O3013" s="7" t="e">
        <f>INDEX('2021 Certified EVM Plan'!M:M,MATCH(B3013,'2021 Certified EVM Plan'!E:E,0))</f>
        <v>#N/A</v>
      </c>
      <c r="P3013" s="7">
        <f t="shared" si="47"/>
        <v>1</v>
      </c>
      <c r="Q3013" s="26" t="e">
        <f>IF(INDEX('2021 Certified EVM Plan'!H:H,MATCH(B3013,'2021 Certified EVM Plan'!E:E,0))=1,M3013,#N/A)</f>
        <v>#N/A</v>
      </c>
      <c r="R3013" s="26" t="e">
        <f>IF(INDEX('2021 Certified EVM Plan'!J:J,MATCH(B3013,'2021 Certified EVM Plan'!E:E,0))=1,M3013,#N/A)</f>
        <v>#N/A</v>
      </c>
      <c r="S3013" s="26" t="e">
        <f>IF(INDEX('2021 Certified EVM Plan'!K:K,MATCH(B3013,'2021 Certified EVM Plan'!E:E,0))=1,M3013,#N/A)</f>
        <v>#N/A</v>
      </c>
    </row>
    <row r="3014" spans="1:19" x14ac:dyDescent="0.25">
      <c r="A3014" s="22"/>
      <c r="B3014" s="22">
        <v>9594</v>
      </c>
      <c r="C3014" s="22"/>
      <c r="D3014" s="23"/>
      <c r="E3014" s="22">
        <v>102911110</v>
      </c>
      <c r="F3014" s="22" t="s">
        <v>787</v>
      </c>
      <c r="G3014" s="22" t="s">
        <v>3849</v>
      </c>
      <c r="H3014" s="22">
        <v>0</v>
      </c>
      <c r="I3014" s="24">
        <f>'EVM CPZ List'!$D3014*'EVM CPZ List'!$C3014</f>
        <v>0</v>
      </c>
      <c r="J3014" s="25">
        <f>INDEX('Pivot of Risk Data'!A:A,MATCH('EVM CPZ List'!$B3014,'Pivot of Risk Data'!B:B,0),1)</f>
        <v>2944</v>
      </c>
      <c r="K3014" s="22">
        <f>0.000621371*'EVM CPZ List'!$H3014</f>
        <v>0</v>
      </c>
      <c r="L3014" s="22">
        <f>L3013+'EVM CPZ List'!$K3014</f>
        <v>25912.905933896302</v>
      </c>
      <c r="M3014" s="22">
        <f>M3013-'EVM CPZ List'!$I3014</f>
        <v>-2.3671988604338431E-11</v>
      </c>
      <c r="N3014" s="7" t="e">
        <f>INDEX('2021 Certified EVM Plan'!G:G,MATCH(B3014,'2021 Certified EVM Plan'!E:E,0))</f>
        <v>#N/A</v>
      </c>
      <c r="O3014" s="7" t="e">
        <f>INDEX('2021 Certified EVM Plan'!M:M,MATCH(B3014,'2021 Certified EVM Plan'!E:E,0))</f>
        <v>#N/A</v>
      </c>
      <c r="P3014" s="7">
        <f t="shared" si="47"/>
        <v>1</v>
      </c>
      <c r="Q3014" s="26" t="e">
        <f>IF(INDEX('2021 Certified EVM Plan'!H:H,MATCH(B3014,'2021 Certified EVM Plan'!E:E,0))=1,M3014,#N/A)</f>
        <v>#N/A</v>
      </c>
      <c r="R3014" s="26" t="e">
        <f>IF(INDEX('2021 Certified EVM Plan'!J:J,MATCH(B3014,'2021 Certified EVM Plan'!E:E,0))=1,M3014,#N/A)</f>
        <v>#N/A</v>
      </c>
      <c r="S3014" s="26" t="e">
        <f>IF(INDEX('2021 Certified EVM Plan'!K:K,MATCH(B3014,'2021 Certified EVM Plan'!E:E,0))=1,M3014,#N/A)</f>
        <v>#N/A</v>
      </c>
    </row>
    <row r="3015" spans="1:19" x14ac:dyDescent="0.25">
      <c r="A3015" s="22"/>
      <c r="B3015" s="22">
        <v>9588</v>
      </c>
      <c r="C3015" s="22"/>
      <c r="D3015" s="23"/>
      <c r="E3015" s="22">
        <v>153081109</v>
      </c>
      <c r="F3015" s="22" t="s">
        <v>3803</v>
      </c>
      <c r="G3015" s="22" t="s">
        <v>3804</v>
      </c>
      <c r="H3015" s="22">
        <v>25.992458082099699</v>
      </c>
      <c r="I3015" s="24">
        <f>'EVM CPZ List'!$D3015*'EVM CPZ List'!$C3015</f>
        <v>0</v>
      </c>
      <c r="J3015" s="25">
        <f>INDEX('Pivot of Risk Data'!A:A,MATCH('EVM CPZ List'!$B3015,'Pivot of Risk Data'!B:B,0),1)</f>
        <v>2938</v>
      </c>
      <c r="K3015" s="22">
        <f>0.000621371*'EVM CPZ List'!$H3015</f>
        <v>1.6150959670932372E-2</v>
      </c>
      <c r="L3015" s="22">
        <f>L3014+'EVM CPZ List'!$K3015</f>
        <v>25912.922084855971</v>
      </c>
      <c r="M3015" s="22">
        <f>M3014-'EVM CPZ List'!$I3015</f>
        <v>-2.3671988604338431E-11</v>
      </c>
      <c r="N3015" s="7" t="e">
        <f>INDEX('2021 Certified EVM Plan'!G:G,MATCH(B3015,'2021 Certified EVM Plan'!E:E,0))</f>
        <v>#N/A</v>
      </c>
      <c r="O3015" s="7" t="e">
        <f>INDEX('2021 Certified EVM Plan'!M:M,MATCH(B3015,'2021 Certified EVM Plan'!E:E,0))</f>
        <v>#N/A</v>
      </c>
      <c r="P3015" s="7">
        <f t="shared" si="47"/>
        <v>1</v>
      </c>
      <c r="Q3015" s="26" t="e">
        <f>IF(INDEX('2021 Certified EVM Plan'!H:H,MATCH(B3015,'2021 Certified EVM Plan'!E:E,0))=1,M3015,#N/A)</f>
        <v>#N/A</v>
      </c>
      <c r="R3015" s="26" t="e">
        <f>IF(INDEX('2021 Certified EVM Plan'!J:J,MATCH(B3015,'2021 Certified EVM Plan'!E:E,0))=1,M3015,#N/A)</f>
        <v>#N/A</v>
      </c>
      <c r="S3015" s="26" t="e">
        <f>IF(INDEX('2021 Certified EVM Plan'!K:K,MATCH(B3015,'2021 Certified EVM Plan'!E:E,0))=1,M3015,#N/A)</f>
        <v>#N/A</v>
      </c>
    </row>
    <row r="3016" spans="1:19" x14ac:dyDescent="0.25">
      <c r="A3016" s="22"/>
      <c r="B3016" s="22">
        <v>10152</v>
      </c>
      <c r="C3016" s="22"/>
      <c r="D3016" s="23"/>
      <c r="E3016" s="22">
        <v>83622105</v>
      </c>
      <c r="F3016" s="22" t="s">
        <v>2205</v>
      </c>
      <c r="G3016" s="22" t="s">
        <v>3617</v>
      </c>
      <c r="H3016" s="22">
        <v>5.1909618040582002</v>
      </c>
      <c r="I3016" s="24">
        <f>'EVM CPZ List'!$D3016*'EVM CPZ List'!$C3016</f>
        <v>0</v>
      </c>
      <c r="J3016" s="25">
        <f>INDEX('Pivot of Risk Data'!A:A,MATCH('EVM CPZ List'!$B3016,'Pivot of Risk Data'!B:B,0),1)</f>
        <v>2971</v>
      </c>
      <c r="K3016" s="22">
        <f>0.000621371*'EVM CPZ List'!$H3016</f>
        <v>3.2255131271494478E-3</v>
      </c>
      <c r="L3016" s="22">
        <f>L3015+'EVM CPZ List'!$K3016</f>
        <v>25912.925310369097</v>
      </c>
      <c r="M3016" s="22">
        <f>M3015-'EVM CPZ List'!$I3016</f>
        <v>-2.3671988604338431E-11</v>
      </c>
      <c r="N3016" s="7" t="e">
        <f>INDEX('2021 Certified EVM Plan'!G:G,MATCH(B3016,'2021 Certified EVM Plan'!E:E,0))</f>
        <v>#N/A</v>
      </c>
      <c r="O3016" s="7" t="e">
        <f>INDEX('2021 Certified EVM Plan'!M:M,MATCH(B3016,'2021 Certified EVM Plan'!E:E,0))</f>
        <v>#N/A</v>
      </c>
      <c r="P3016" s="7">
        <f t="shared" si="47"/>
        <v>1</v>
      </c>
      <c r="Q3016" s="26" t="e">
        <f>IF(INDEX('2021 Certified EVM Plan'!H:H,MATCH(B3016,'2021 Certified EVM Plan'!E:E,0))=1,M3016,#N/A)</f>
        <v>#N/A</v>
      </c>
      <c r="R3016" s="26" t="e">
        <f>IF(INDEX('2021 Certified EVM Plan'!J:J,MATCH(B3016,'2021 Certified EVM Plan'!E:E,0))=1,M3016,#N/A)</f>
        <v>#N/A</v>
      </c>
      <c r="S3016" s="26" t="e">
        <f>IF(INDEX('2021 Certified EVM Plan'!K:K,MATCH(B3016,'2021 Certified EVM Plan'!E:E,0))=1,M3016,#N/A)</f>
        <v>#N/A</v>
      </c>
    </row>
    <row r="3017" spans="1:19" x14ac:dyDescent="0.25">
      <c r="A3017" s="22"/>
      <c r="B3017" s="22">
        <v>7590</v>
      </c>
      <c r="C3017" s="22"/>
      <c r="D3017" s="23"/>
      <c r="E3017" s="22">
        <v>43091101</v>
      </c>
      <c r="F3017" s="22" t="s">
        <v>3867</v>
      </c>
      <c r="G3017" s="22" t="s">
        <v>3868</v>
      </c>
      <c r="H3017" s="22">
        <v>4.5720336886902704</v>
      </c>
      <c r="I3017" s="24">
        <f>'EVM CPZ List'!$D3017*'EVM CPZ List'!$C3017</f>
        <v>0</v>
      </c>
      <c r="J3017" s="25">
        <f>INDEX('Pivot of Risk Data'!A:A,MATCH('EVM CPZ List'!$B3017,'Pivot of Risk Data'!B:B,0),1)</f>
        <v>2885</v>
      </c>
      <c r="K3017" s="22">
        <f>0.000621371*'EVM CPZ List'!$H3017</f>
        <v>2.8409291451751621E-3</v>
      </c>
      <c r="L3017" s="22">
        <f>L3016+'EVM CPZ List'!$K3017</f>
        <v>25912.928151298242</v>
      </c>
      <c r="M3017" s="22">
        <f>M3016-'EVM CPZ List'!$I3017</f>
        <v>-2.3671988604338431E-11</v>
      </c>
      <c r="N3017" s="7" t="e">
        <f>INDEX('2021 Certified EVM Plan'!G:G,MATCH(B3017,'2021 Certified EVM Plan'!E:E,0))</f>
        <v>#N/A</v>
      </c>
      <c r="O3017" s="7" t="e">
        <f>INDEX('2021 Certified EVM Plan'!M:M,MATCH(B3017,'2021 Certified EVM Plan'!E:E,0))</f>
        <v>#N/A</v>
      </c>
      <c r="P3017" s="7">
        <f t="shared" si="47"/>
        <v>1</v>
      </c>
      <c r="Q3017" s="26" t="e">
        <f>IF(INDEX('2021 Certified EVM Plan'!H:H,MATCH(B3017,'2021 Certified EVM Plan'!E:E,0))=1,M3017,#N/A)</f>
        <v>#N/A</v>
      </c>
      <c r="R3017" s="26" t="e">
        <f>IF(INDEX('2021 Certified EVM Plan'!J:J,MATCH(B3017,'2021 Certified EVM Plan'!E:E,0))=1,M3017,#N/A)</f>
        <v>#N/A</v>
      </c>
      <c r="S3017" s="26" t="e">
        <f>IF(INDEX('2021 Certified EVM Plan'!K:K,MATCH(B3017,'2021 Certified EVM Plan'!E:E,0))=1,M3017,#N/A)</f>
        <v>#N/A</v>
      </c>
    </row>
    <row r="3018" spans="1:19" x14ac:dyDescent="0.25">
      <c r="A3018" s="22"/>
      <c r="B3018" s="22">
        <v>9439</v>
      </c>
      <c r="C3018" s="22"/>
      <c r="D3018" s="23"/>
      <c r="E3018" s="22">
        <v>14662112</v>
      </c>
      <c r="F3018" s="22" t="s">
        <v>3018</v>
      </c>
      <c r="G3018" s="22" t="s">
        <v>3689</v>
      </c>
      <c r="H3018" s="22">
        <v>628.27775702991698</v>
      </c>
      <c r="I3018" s="24">
        <f>'EVM CPZ List'!$D3018*'EVM CPZ List'!$C3018</f>
        <v>0</v>
      </c>
      <c r="J3018" s="25">
        <f>INDEX('Pivot of Risk Data'!A:A,MATCH('EVM CPZ List'!$B3018,'Pivot of Risk Data'!B:B,0),1)</f>
        <v>2877</v>
      </c>
      <c r="K3018" s="22">
        <f>0.000621371*'EVM CPZ List'!$H3018</f>
        <v>0.39039357816343656</v>
      </c>
      <c r="L3018" s="22">
        <f>L3017+'EVM CPZ List'!$K3018</f>
        <v>25913.318544876405</v>
      </c>
      <c r="M3018" s="22">
        <f>M3017-'EVM CPZ List'!$I3018</f>
        <v>-2.3671988604338431E-11</v>
      </c>
      <c r="N3018" s="7" t="e">
        <f>INDEX('2021 Certified EVM Plan'!G:G,MATCH(B3018,'2021 Certified EVM Plan'!E:E,0))</f>
        <v>#N/A</v>
      </c>
      <c r="O3018" s="7" t="e">
        <f>INDEX('2021 Certified EVM Plan'!M:M,MATCH(B3018,'2021 Certified EVM Plan'!E:E,0))</f>
        <v>#N/A</v>
      </c>
      <c r="P3018" s="7">
        <f t="shared" si="47"/>
        <v>1</v>
      </c>
      <c r="Q3018" s="26" t="e">
        <f>IF(INDEX('2021 Certified EVM Plan'!H:H,MATCH(B3018,'2021 Certified EVM Plan'!E:E,0))=1,M3018,#N/A)</f>
        <v>#N/A</v>
      </c>
      <c r="R3018" s="26" t="e">
        <f>IF(INDEX('2021 Certified EVM Plan'!J:J,MATCH(B3018,'2021 Certified EVM Plan'!E:E,0))=1,M3018,#N/A)</f>
        <v>#N/A</v>
      </c>
      <c r="S3018" s="26" t="e">
        <f>IF(INDEX('2021 Certified EVM Plan'!K:K,MATCH(B3018,'2021 Certified EVM Plan'!E:E,0))=1,M3018,#N/A)</f>
        <v>#N/A</v>
      </c>
    </row>
    <row r="3019" spans="1:19" x14ac:dyDescent="0.25">
      <c r="A3019" s="22"/>
      <c r="B3019" s="22">
        <v>8654</v>
      </c>
      <c r="C3019" s="22"/>
      <c r="D3019" s="23"/>
      <c r="E3019" s="22">
        <v>252721106</v>
      </c>
      <c r="F3019" s="22" t="s">
        <v>3644</v>
      </c>
      <c r="G3019" s="22" t="s">
        <v>3645</v>
      </c>
      <c r="H3019" s="22">
        <v>1285.03426840984</v>
      </c>
      <c r="I3019" s="24">
        <f>'EVM CPZ List'!$D3019*'EVM CPZ List'!$C3019</f>
        <v>0</v>
      </c>
      <c r="J3019" s="25">
        <f>INDEX('Pivot of Risk Data'!A:A,MATCH('EVM CPZ List'!$B3019,'Pivot of Risk Data'!B:B,0),1)</f>
        <v>2920</v>
      </c>
      <c r="K3019" s="22">
        <f>0.000621371*'EVM CPZ List'!$H3019</f>
        <v>0.79848302839609075</v>
      </c>
      <c r="L3019" s="22">
        <f>L3018+'EVM CPZ List'!$K3019</f>
        <v>25914.117027904802</v>
      </c>
      <c r="M3019" s="22">
        <f>M3018-'EVM CPZ List'!$I3019</f>
        <v>-2.3671988604338431E-11</v>
      </c>
      <c r="N3019" s="7" t="e">
        <f>INDEX('2021 Certified EVM Plan'!G:G,MATCH(B3019,'2021 Certified EVM Plan'!E:E,0))</f>
        <v>#N/A</v>
      </c>
      <c r="O3019" s="7" t="e">
        <f>INDEX('2021 Certified EVM Plan'!M:M,MATCH(B3019,'2021 Certified EVM Plan'!E:E,0))</f>
        <v>#N/A</v>
      </c>
      <c r="P3019" s="7">
        <f t="shared" si="47"/>
        <v>1</v>
      </c>
      <c r="Q3019" s="26" t="e">
        <f>IF(INDEX('2021 Certified EVM Plan'!H:H,MATCH(B3019,'2021 Certified EVM Plan'!E:E,0))=1,M3019,#N/A)</f>
        <v>#N/A</v>
      </c>
      <c r="R3019" s="26" t="e">
        <f>IF(INDEX('2021 Certified EVM Plan'!J:J,MATCH(B3019,'2021 Certified EVM Plan'!E:E,0))=1,M3019,#N/A)</f>
        <v>#N/A</v>
      </c>
      <c r="S3019" s="26" t="e">
        <f>IF(INDEX('2021 Certified EVM Plan'!K:K,MATCH(B3019,'2021 Certified EVM Plan'!E:E,0))=1,M3019,#N/A)</f>
        <v>#N/A</v>
      </c>
    </row>
    <row r="3020" spans="1:19" x14ac:dyDescent="0.25">
      <c r="A3020" s="22"/>
      <c r="B3020" s="22">
        <v>5737</v>
      </c>
      <c r="C3020" s="22"/>
      <c r="D3020" s="23"/>
      <c r="E3020" s="22">
        <v>24141102</v>
      </c>
      <c r="F3020" s="22" t="s">
        <v>3554</v>
      </c>
      <c r="G3020" s="22" t="s">
        <v>3765</v>
      </c>
      <c r="H3020" s="22">
        <v>1520.12806965295</v>
      </c>
      <c r="I3020" s="24">
        <f>'EVM CPZ List'!$D3020*'EVM CPZ List'!$C3020</f>
        <v>0</v>
      </c>
      <c r="J3020" s="25">
        <f>INDEX('Pivot of Risk Data'!A:A,MATCH('EVM CPZ List'!$B3020,'Pivot of Risk Data'!B:B,0),1)</f>
        <v>2998</v>
      </c>
      <c r="K3020" s="22">
        <f>0.000621371*'EVM CPZ List'!$H3020</f>
        <v>0.94456349876832324</v>
      </c>
      <c r="L3020" s="22">
        <f>L3019+'EVM CPZ List'!$K3020</f>
        <v>25915.06159140357</v>
      </c>
      <c r="M3020" s="22">
        <f>M3019-'EVM CPZ List'!$I3020</f>
        <v>-2.3671988604338431E-11</v>
      </c>
      <c r="N3020" s="7" t="e">
        <f>INDEX('2021 Certified EVM Plan'!G:G,MATCH(B3020,'2021 Certified EVM Plan'!E:E,0))</f>
        <v>#N/A</v>
      </c>
      <c r="O3020" s="7" t="e">
        <f>INDEX('2021 Certified EVM Plan'!M:M,MATCH(B3020,'2021 Certified EVM Plan'!E:E,0))</f>
        <v>#N/A</v>
      </c>
      <c r="P3020" s="7">
        <f t="shared" si="47"/>
        <v>1</v>
      </c>
      <c r="Q3020" s="26" t="e">
        <f>IF(INDEX('2021 Certified EVM Plan'!H:H,MATCH(B3020,'2021 Certified EVM Plan'!E:E,0))=1,M3020,#N/A)</f>
        <v>#N/A</v>
      </c>
      <c r="R3020" s="26" t="e">
        <f>IF(INDEX('2021 Certified EVM Plan'!J:J,MATCH(B3020,'2021 Certified EVM Plan'!E:E,0))=1,M3020,#N/A)</f>
        <v>#N/A</v>
      </c>
      <c r="S3020" s="26" t="e">
        <f>IF(INDEX('2021 Certified EVM Plan'!K:K,MATCH(B3020,'2021 Certified EVM Plan'!E:E,0))=1,M3020,#N/A)</f>
        <v>#N/A</v>
      </c>
    </row>
    <row r="3021" spans="1:19" x14ac:dyDescent="0.25">
      <c r="A3021" s="22"/>
      <c r="B3021" s="22">
        <v>5746</v>
      </c>
      <c r="C3021" s="22"/>
      <c r="D3021" s="23"/>
      <c r="E3021" s="22">
        <v>14662104</v>
      </c>
      <c r="F3021" s="22" t="s">
        <v>3271</v>
      </c>
      <c r="G3021" s="22" t="s">
        <v>3778</v>
      </c>
      <c r="H3021" s="22">
        <v>118.302860101551</v>
      </c>
      <c r="I3021" s="24">
        <f>'EVM CPZ List'!$D3021*'EVM CPZ List'!$C3021</f>
        <v>0</v>
      </c>
      <c r="J3021" s="25">
        <f>INDEX('Pivot of Risk Data'!A:A,MATCH('EVM CPZ List'!$B3021,'Pivot of Risk Data'!B:B,0),1)</f>
        <v>3003</v>
      </c>
      <c r="K3021" s="22">
        <f>0.000621371*'EVM CPZ List'!$H3021</f>
        <v>7.3509966484160846E-2</v>
      </c>
      <c r="L3021" s="22">
        <f>L3020+'EVM CPZ List'!$K3021</f>
        <v>25915.135101370055</v>
      </c>
      <c r="M3021" s="22">
        <f>M3020-'EVM CPZ List'!$I3021</f>
        <v>-2.3671988604338431E-11</v>
      </c>
      <c r="N3021" s="7" t="e">
        <f>INDEX('2021 Certified EVM Plan'!G:G,MATCH(B3021,'2021 Certified EVM Plan'!E:E,0))</f>
        <v>#N/A</v>
      </c>
      <c r="O3021" s="7" t="e">
        <f>INDEX('2021 Certified EVM Plan'!M:M,MATCH(B3021,'2021 Certified EVM Plan'!E:E,0))</f>
        <v>#N/A</v>
      </c>
      <c r="P3021" s="7">
        <f t="shared" si="47"/>
        <v>1</v>
      </c>
      <c r="Q3021" s="26" t="e">
        <f>IF(INDEX('2021 Certified EVM Plan'!H:H,MATCH(B3021,'2021 Certified EVM Plan'!E:E,0))=1,M3021,#N/A)</f>
        <v>#N/A</v>
      </c>
      <c r="R3021" s="26" t="e">
        <f>IF(INDEX('2021 Certified EVM Plan'!J:J,MATCH(B3021,'2021 Certified EVM Plan'!E:E,0))=1,M3021,#N/A)</f>
        <v>#N/A</v>
      </c>
      <c r="S3021" s="26" t="e">
        <f>IF(INDEX('2021 Certified EVM Plan'!K:K,MATCH(B3021,'2021 Certified EVM Plan'!E:E,0))=1,M3021,#N/A)</f>
        <v>#N/A</v>
      </c>
    </row>
    <row r="3022" spans="1:19" x14ac:dyDescent="0.25">
      <c r="A3022" s="22"/>
      <c r="B3022" s="22">
        <v>5900</v>
      </c>
      <c r="C3022" s="22"/>
      <c r="D3022" s="23"/>
      <c r="E3022" s="22">
        <v>182391103</v>
      </c>
      <c r="F3022" s="22" t="s">
        <v>2196</v>
      </c>
      <c r="G3022" s="22" t="s">
        <v>3718</v>
      </c>
      <c r="H3022" s="22">
        <v>16233.654757123601</v>
      </c>
      <c r="I3022" s="24">
        <f>'EVM CPZ List'!$D3022*'EVM CPZ List'!$C3022</f>
        <v>0</v>
      </c>
      <c r="J3022" s="25">
        <f>INDEX('Pivot of Risk Data'!A:A,MATCH('EVM CPZ List'!$B3022,'Pivot of Risk Data'!B:B,0),1)</f>
        <v>2991</v>
      </c>
      <c r="K3022" s="22">
        <f>0.000621371*'EVM CPZ List'!$H3022</f>
        <v>10.087122290088649</v>
      </c>
      <c r="L3022" s="22">
        <f>L3021+'EVM CPZ List'!$K3022</f>
        <v>25925.222223660145</v>
      </c>
      <c r="M3022" s="22">
        <f>M3021-'EVM CPZ List'!$I3022</f>
        <v>-2.3671988604338431E-11</v>
      </c>
      <c r="N3022" s="7" t="e">
        <f>INDEX('2021 Certified EVM Plan'!G:G,MATCH(B3022,'2021 Certified EVM Plan'!E:E,0))</f>
        <v>#N/A</v>
      </c>
      <c r="O3022" s="7" t="e">
        <f>INDEX('2021 Certified EVM Plan'!M:M,MATCH(B3022,'2021 Certified EVM Plan'!E:E,0))</f>
        <v>#N/A</v>
      </c>
      <c r="P3022" s="7">
        <f t="shared" si="47"/>
        <v>1</v>
      </c>
      <c r="Q3022" s="26" t="e">
        <f>IF(INDEX('2021 Certified EVM Plan'!H:H,MATCH(B3022,'2021 Certified EVM Plan'!E:E,0))=1,M3022,#N/A)</f>
        <v>#N/A</v>
      </c>
      <c r="R3022" s="26" t="e">
        <f>IF(INDEX('2021 Certified EVM Plan'!J:J,MATCH(B3022,'2021 Certified EVM Plan'!E:E,0))=1,M3022,#N/A)</f>
        <v>#N/A</v>
      </c>
      <c r="S3022" s="26" t="e">
        <f>IF(INDEX('2021 Certified EVM Plan'!K:K,MATCH(B3022,'2021 Certified EVM Plan'!E:E,0))=1,M3022,#N/A)</f>
        <v>#N/A</v>
      </c>
    </row>
    <row r="3023" spans="1:19" x14ac:dyDescent="0.25">
      <c r="A3023" s="22"/>
      <c r="B3023" s="22">
        <v>6335</v>
      </c>
      <c r="C3023" s="22"/>
      <c r="D3023" s="23"/>
      <c r="E3023" s="22">
        <v>83192101</v>
      </c>
      <c r="F3023" s="22" t="s">
        <v>2474</v>
      </c>
      <c r="G3023" s="22" t="s">
        <v>3673</v>
      </c>
      <c r="H3023" s="22">
        <v>107.66157711909899</v>
      </c>
      <c r="I3023" s="24">
        <f>'EVM CPZ List'!$D3023*'EVM CPZ List'!$C3023</f>
        <v>0</v>
      </c>
      <c r="J3023" s="25">
        <f>INDEX('Pivot of Risk Data'!A:A,MATCH('EVM CPZ List'!$B3023,'Pivot of Risk Data'!B:B,0),1)</f>
        <v>3008</v>
      </c>
      <c r="K3023" s="22">
        <f>0.000621371*'EVM CPZ List'!$H3023</f>
        <v>6.689778183607166E-2</v>
      </c>
      <c r="L3023" s="22">
        <f>L3022+'EVM CPZ List'!$K3023</f>
        <v>25925.28912144198</v>
      </c>
      <c r="M3023" s="22">
        <f>M3022-'EVM CPZ List'!$I3023</f>
        <v>-2.3671988604338431E-11</v>
      </c>
      <c r="N3023" s="7" t="e">
        <f>INDEX('2021 Certified EVM Plan'!G:G,MATCH(B3023,'2021 Certified EVM Plan'!E:E,0))</f>
        <v>#N/A</v>
      </c>
      <c r="O3023" s="7" t="e">
        <f>INDEX('2021 Certified EVM Plan'!M:M,MATCH(B3023,'2021 Certified EVM Plan'!E:E,0))</f>
        <v>#N/A</v>
      </c>
      <c r="P3023" s="7">
        <f t="shared" si="47"/>
        <v>1</v>
      </c>
      <c r="Q3023" s="26" t="e">
        <f>IF(INDEX('2021 Certified EVM Plan'!H:H,MATCH(B3023,'2021 Certified EVM Plan'!E:E,0))=1,M3023,#N/A)</f>
        <v>#N/A</v>
      </c>
      <c r="R3023" s="26" t="e">
        <f>IF(INDEX('2021 Certified EVM Plan'!J:J,MATCH(B3023,'2021 Certified EVM Plan'!E:E,0))=1,M3023,#N/A)</f>
        <v>#N/A</v>
      </c>
      <c r="S3023" s="26" t="e">
        <f>IF(INDEX('2021 Certified EVM Plan'!K:K,MATCH(B3023,'2021 Certified EVM Plan'!E:E,0))=1,M3023,#N/A)</f>
        <v>#N/A</v>
      </c>
    </row>
    <row r="3024" spans="1:19" x14ac:dyDescent="0.25">
      <c r="A3024" s="22"/>
      <c r="B3024" s="22">
        <v>6911</v>
      </c>
      <c r="C3024" s="22"/>
      <c r="D3024" s="23"/>
      <c r="E3024" s="22">
        <v>182391103</v>
      </c>
      <c r="F3024" s="22" t="s">
        <v>2196</v>
      </c>
      <c r="G3024" s="22" t="s">
        <v>3816</v>
      </c>
      <c r="H3024" s="22">
        <v>4452.4168037060899</v>
      </c>
      <c r="I3024" s="24">
        <f>'EVM CPZ List'!$D3024*'EVM CPZ List'!$C3024</f>
        <v>0</v>
      </c>
      <c r="J3024" s="25">
        <f>INDEX('Pivot of Risk Data'!A:A,MATCH('EVM CPZ List'!$B3024,'Pivot of Risk Data'!B:B,0),1)</f>
        <v>2986</v>
      </c>
      <c r="K3024" s="22">
        <f>0.000621371*'EVM CPZ List'!$H3024</f>
        <v>2.766602681735657</v>
      </c>
      <c r="L3024" s="22">
        <f>L3023+'EVM CPZ List'!$K3024</f>
        <v>25928.055724123715</v>
      </c>
      <c r="M3024" s="22">
        <f>M3023-'EVM CPZ List'!$I3024</f>
        <v>-2.3671988604338431E-11</v>
      </c>
      <c r="N3024" s="7" t="e">
        <f>INDEX('2021 Certified EVM Plan'!G:G,MATCH(B3024,'2021 Certified EVM Plan'!E:E,0))</f>
        <v>#N/A</v>
      </c>
      <c r="O3024" s="7" t="e">
        <f>INDEX('2021 Certified EVM Plan'!M:M,MATCH(B3024,'2021 Certified EVM Plan'!E:E,0))</f>
        <v>#N/A</v>
      </c>
      <c r="P3024" s="7">
        <f t="shared" si="47"/>
        <v>1</v>
      </c>
      <c r="Q3024" s="26" t="e">
        <f>IF(INDEX('2021 Certified EVM Plan'!H:H,MATCH(B3024,'2021 Certified EVM Plan'!E:E,0))=1,M3024,#N/A)</f>
        <v>#N/A</v>
      </c>
      <c r="R3024" s="26" t="e">
        <f>IF(INDEX('2021 Certified EVM Plan'!J:J,MATCH(B3024,'2021 Certified EVM Plan'!E:E,0))=1,M3024,#N/A)</f>
        <v>#N/A</v>
      </c>
      <c r="S3024" s="26" t="e">
        <f>IF(INDEX('2021 Certified EVM Plan'!K:K,MATCH(B3024,'2021 Certified EVM Plan'!E:E,0))=1,M3024,#N/A)</f>
        <v>#N/A</v>
      </c>
    </row>
    <row r="3025" spans="1:19" x14ac:dyDescent="0.25">
      <c r="A3025" s="22"/>
      <c r="B3025" s="22">
        <v>6363</v>
      </c>
      <c r="C3025" s="22"/>
      <c r="D3025" s="23"/>
      <c r="E3025" s="22">
        <v>14232117</v>
      </c>
      <c r="F3025" s="22" t="s">
        <v>3808</v>
      </c>
      <c r="G3025" s="22" t="s">
        <v>3809</v>
      </c>
      <c r="H3025" s="22">
        <v>735.12594666547602</v>
      </c>
      <c r="I3025" s="24">
        <f>'EVM CPZ List'!$D3025*'EVM CPZ List'!$C3025</f>
        <v>0</v>
      </c>
      <c r="J3025" s="25">
        <f>INDEX('Pivot of Risk Data'!A:A,MATCH('EVM CPZ List'!$B3025,'Pivot of Risk Data'!B:B,0),1)</f>
        <v>2996</v>
      </c>
      <c r="K3025" s="22">
        <f>0.000621371*'EVM CPZ List'!$H3025</f>
        <v>0.4567859446054735</v>
      </c>
      <c r="L3025" s="22">
        <f>L3024+'EVM CPZ List'!$K3025</f>
        <v>25928.512510068322</v>
      </c>
      <c r="M3025" s="22">
        <f>M3024-'EVM CPZ List'!$I3025</f>
        <v>-2.3671988604338431E-11</v>
      </c>
      <c r="N3025" s="7" t="e">
        <f>INDEX('2021 Certified EVM Plan'!G:G,MATCH(B3025,'2021 Certified EVM Plan'!E:E,0))</f>
        <v>#N/A</v>
      </c>
      <c r="O3025" s="7" t="e">
        <f>INDEX('2021 Certified EVM Plan'!M:M,MATCH(B3025,'2021 Certified EVM Plan'!E:E,0))</f>
        <v>#N/A</v>
      </c>
      <c r="P3025" s="7">
        <f t="shared" si="47"/>
        <v>1</v>
      </c>
      <c r="Q3025" s="26" t="e">
        <f>IF(INDEX('2021 Certified EVM Plan'!H:H,MATCH(B3025,'2021 Certified EVM Plan'!E:E,0))=1,M3025,#N/A)</f>
        <v>#N/A</v>
      </c>
      <c r="R3025" s="26" t="e">
        <f>IF(INDEX('2021 Certified EVM Plan'!J:J,MATCH(B3025,'2021 Certified EVM Plan'!E:E,0))=1,M3025,#N/A)</f>
        <v>#N/A</v>
      </c>
      <c r="S3025" s="26" t="e">
        <f>IF(INDEX('2021 Certified EVM Plan'!K:K,MATCH(B3025,'2021 Certified EVM Plan'!E:E,0))=1,M3025,#N/A)</f>
        <v>#N/A</v>
      </c>
    </row>
    <row r="3026" spans="1:19" x14ac:dyDescent="0.25">
      <c r="A3026" s="22"/>
      <c r="B3026" s="22">
        <v>5861</v>
      </c>
      <c r="C3026" s="22"/>
      <c r="D3026" s="23"/>
      <c r="E3026" s="22">
        <v>192381102</v>
      </c>
      <c r="F3026" s="22" t="s">
        <v>1541</v>
      </c>
      <c r="G3026" s="22" t="s">
        <v>3771</v>
      </c>
      <c r="H3026" s="22">
        <v>2552.35168787771</v>
      </c>
      <c r="I3026" s="24">
        <f>'EVM CPZ List'!$D3026*'EVM CPZ List'!$C3026</f>
        <v>0</v>
      </c>
      <c r="J3026" s="25">
        <f>INDEX('Pivot of Risk Data'!A:A,MATCH('EVM CPZ List'!$B3026,'Pivot of Risk Data'!B:B,0),1)</f>
        <v>3011</v>
      </c>
      <c r="K3026" s="22">
        <f>0.000621371*'EVM CPZ List'!$H3026</f>
        <v>1.5859573206482607</v>
      </c>
      <c r="L3026" s="22">
        <f>L3025+'EVM CPZ List'!$K3026</f>
        <v>25930.098467388969</v>
      </c>
      <c r="M3026" s="22">
        <f>M3025-'EVM CPZ List'!$I3026</f>
        <v>-2.3671988604338431E-11</v>
      </c>
      <c r="N3026" s="7" t="e">
        <f>INDEX('2021 Certified EVM Plan'!G:G,MATCH(B3026,'2021 Certified EVM Plan'!E:E,0))</f>
        <v>#N/A</v>
      </c>
      <c r="O3026" s="7" t="e">
        <f>INDEX('2021 Certified EVM Plan'!M:M,MATCH(B3026,'2021 Certified EVM Plan'!E:E,0))</f>
        <v>#N/A</v>
      </c>
      <c r="P3026" s="7">
        <f t="shared" si="47"/>
        <v>1</v>
      </c>
      <c r="Q3026" s="26" t="e">
        <f>IF(INDEX('2021 Certified EVM Plan'!H:H,MATCH(B3026,'2021 Certified EVM Plan'!E:E,0))=1,M3026,#N/A)</f>
        <v>#N/A</v>
      </c>
      <c r="R3026" s="26" t="e">
        <f>IF(INDEX('2021 Certified EVM Plan'!J:J,MATCH(B3026,'2021 Certified EVM Plan'!E:E,0))=1,M3026,#N/A)</f>
        <v>#N/A</v>
      </c>
      <c r="S3026" s="26" t="e">
        <f>IF(INDEX('2021 Certified EVM Plan'!K:K,MATCH(B3026,'2021 Certified EVM Plan'!E:E,0))=1,M3026,#N/A)</f>
        <v>#N/A</v>
      </c>
    </row>
    <row r="3027" spans="1:19" x14ac:dyDescent="0.25">
      <c r="A3027" s="22"/>
      <c r="B3027" s="22">
        <v>5219</v>
      </c>
      <c r="C3027" s="22"/>
      <c r="D3027" s="23"/>
      <c r="E3027" s="22">
        <v>43211101</v>
      </c>
      <c r="F3027" s="22" t="s">
        <v>1436</v>
      </c>
      <c r="G3027" s="22" t="s">
        <v>3680</v>
      </c>
      <c r="H3027" s="22">
        <v>134.429933039156</v>
      </c>
      <c r="I3027" s="24">
        <f>'EVM CPZ List'!$D3027*'EVM CPZ List'!$C3027</f>
        <v>0</v>
      </c>
      <c r="J3027" s="25">
        <f>INDEX('Pivot of Risk Data'!A:A,MATCH('EVM CPZ List'!$B3027,'Pivot of Risk Data'!B:B,0),1)</f>
        <v>2992</v>
      </c>
      <c r="K3027" s="22">
        <f>0.000621371*'EVM CPZ List'!$H3027</f>
        <v>8.3530861922473401E-2</v>
      </c>
      <c r="L3027" s="22">
        <f>L3026+'EVM CPZ List'!$K3027</f>
        <v>25930.18199825089</v>
      </c>
      <c r="M3027" s="22">
        <f>M3026-'EVM CPZ List'!$I3027</f>
        <v>-2.3671988604338431E-11</v>
      </c>
      <c r="N3027" s="7" t="e">
        <f>INDEX('2021 Certified EVM Plan'!G:G,MATCH(B3027,'2021 Certified EVM Plan'!E:E,0))</f>
        <v>#N/A</v>
      </c>
      <c r="O3027" s="7" t="e">
        <f>INDEX('2021 Certified EVM Plan'!M:M,MATCH(B3027,'2021 Certified EVM Plan'!E:E,0))</f>
        <v>#N/A</v>
      </c>
      <c r="P3027" s="7">
        <f t="shared" si="47"/>
        <v>1</v>
      </c>
      <c r="Q3027" s="26" t="e">
        <f>IF(INDEX('2021 Certified EVM Plan'!H:H,MATCH(B3027,'2021 Certified EVM Plan'!E:E,0))=1,M3027,#N/A)</f>
        <v>#N/A</v>
      </c>
      <c r="R3027" s="26" t="e">
        <f>IF(INDEX('2021 Certified EVM Plan'!J:J,MATCH(B3027,'2021 Certified EVM Plan'!E:E,0))=1,M3027,#N/A)</f>
        <v>#N/A</v>
      </c>
      <c r="S3027" s="26" t="e">
        <f>IF(INDEX('2021 Certified EVM Plan'!K:K,MATCH(B3027,'2021 Certified EVM Plan'!E:E,0))=1,M3027,#N/A)</f>
        <v>#N/A</v>
      </c>
    </row>
    <row r="3028" spans="1:19" x14ac:dyDescent="0.25">
      <c r="A3028" s="22"/>
      <c r="B3028" s="22">
        <v>4873</v>
      </c>
      <c r="C3028" s="22"/>
      <c r="D3028" s="23"/>
      <c r="E3028" s="22">
        <v>13921104</v>
      </c>
      <c r="F3028" s="22" t="s">
        <v>3097</v>
      </c>
      <c r="G3028" s="22" t="s">
        <v>3834</v>
      </c>
      <c r="H3028" s="22">
        <v>233.97487422297999</v>
      </c>
      <c r="I3028" s="24">
        <f>'EVM CPZ List'!$D3028*'EVM CPZ List'!$C3028</f>
        <v>0</v>
      </c>
      <c r="J3028" s="25">
        <f>INDEX('Pivot of Risk Data'!A:A,MATCH('EVM CPZ List'!$B3028,'Pivot of Risk Data'!B:B,0),1)</f>
        <v>3000</v>
      </c>
      <c r="K3028" s="22">
        <f>0.000621371*'EVM CPZ List'!$H3028</f>
        <v>0.14538520157080731</v>
      </c>
      <c r="L3028" s="22">
        <f>L3027+'EVM CPZ List'!$K3028</f>
        <v>25930.327383452459</v>
      </c>
      <c r="M3028" s="22">
        <f>M3027-'EVM CPZ List'!$I3028</f>
        <v>-2.3671988604338431E-11</v>
      </c>
      <c r="N3028" s="7" t="e">
        <f>INDEX('2021 Certified EVM Plan'!G:G,MATCH(B3028,'2021 Certified EVM Plan'!E:E,0))</f>
        <v>#N/A</v>
      </c>
      <c r="O3028" s="7" t="e">
        <f>INDEX('2021 Certified EVM Plan'!M:M,MATCH(B3028,'2021 Certified EVM Plan'!E:E,0))</f>
        <v>#N/A</v>
      </c>
      <c r="P3028" s="7">
        <f t="shared" si="47"/>
        <v>1</v>
      </c>
      <c r="Q3028" s="26" t="e">
        <f>IF(INDEX('2021 Certified EVM Plan'!H:H,MATCH(B3028,'2021 Certified EVM Plan'!E:E,0))=1,M3028,#N/A)</f>
        <v>#N/A</v>
      </c>
      <c r="R3028" s="26" t="e">
        <f>IF(INDEX('2021 Certified EVM Plan'!J:J,MATCH(B3028,'2021 Certified EVM Plan'!E:E,0))=1,M3028,#N/A)</f>
        <v>#N/A</v>
      </c>
      <c r="S3028" s="26" t="e">
        <f>IF(INDEX('2021 Certified EVM Plan'!K:K,MATCH(B3028,'2021 Certified EVM Plan'!E:E,0))=1,M3028,#N/A)</f>
        <v>#N/A</v>
      </c>
    </row>
    <row r="3029" spans="1:19" x14ac:dyDescent="0.25">
      <c r="A3029" s="22"/>
      <c r="B3029" s="22">
        <v>6212</v>
      </c>
      <c r="C3029" s="22"/>
      <c r="D3029" s="23"/>
      <c r="E3029" s="22">
        <v>43201102</v>
      </c>
      <c r="F3029" s="22" t="s">
        <v>2941</v>
      </c>
      <c r="G3029" s="22" t="s">
        <v>3783</v>
      </c>
      <c r="H3029" s="22">
        <v>8411.3677754266701</v>
      </c>
      <c r="I3029" s="24">
        <f>'EVM CPZ List'!$D3029*'EVM CPZ List'!$C3029</f>
        <v>0</v>
      </c>
      <c r="J3029" s="25">
        <f>INDEX('Pivot of Risk Data'!A:A,MATCH('EVM CPZ List'!$B3029,'Pivot of Risk Data'!B:B,0),1)</f>
        <v>3012</v>
      </c>
      <c r="K3029" s="22">
        <f>0.000621371*'EVM CPZ List'!$H3029</f>
        <v>5.2265800059846459</v>
      </c>
      <c r="L3029" s="22">
        <f>L3028+'EVM CPZ List'!$K3029</f>
        <v>25935.553963458442</v>
      </c>
      <c r="M3029" s="22">
        <f>M3028-'EVM CPZ List'!$I3029</f>
        <v>-2.3671988604338431E-11</v>
      </c>
      <c r="N3029" s="7" t="e">
        <f>INDEX('2021 Certified EVM Plan'!G:G,MATCH(B3029,'2021 Certified EVM Plan'!E:E,0))</f>
        <v>#N/A</v>
      </c>
      <c r="O3029" s="7" t="e">
        <f>INDEX('2021 Certified EVM Plan'!M:M,MATCH(B3029,'2021 Certified EVM Plan'!E:E,0))</f>
        <v>#N/A</v>
      </c>
      <c r="P3029" s="7">
        <f t="shared" si="47"/>
        <v>1</v>
      </c>
      <c r="Q3029" s="26" t="e">
        <f>IF(INDEX('2021 Certified EVM Plan'!H:H,MATCH(B3029,'2021 Certified EVM Plan'!E:E,0))=1,M3029,#N/A)</f>
        <v>#N/A</v>
      </c>
      <c r="R3029" s="26" t="e">
        <f>IF(INDEX('2021 Certified EVM Plan'!J:J,MATCH(B3029,'2021 Certified EVM Plan'!E:E,0))=1,M3029,#N/A)</f>
        <v>#N/A</v>
      </c>
      <c r="S3029" s="26" t="e">
        <f>IF(INDEX('2021 Certified EVM Plan'!K:K,MATCH(B3029,'2021 Certified EVM Plan'!E:E,0))=1,M3029,#N/A)</f>
        <v>#N/A</v>
      </c>
    </row>
    <row r="3030" spans="1:19" x14ac:dyDescent="0.25">
      <c r="A3030" s="22"/>
      <c r="B3030" s="22">
        <v>5196</v>
      </c>
      <c r="C3030" s="22"/>
      <c r="D3030" s="23"/>
      <c r="E3030" s="22">
        <v>14662109</v>
      </c>
      <c r="F3030" s="22" t="s">
        <v>3837</v>
      </c>
      <c r="G3030" s="22" t="s">
        <v>3838</v>
      </c>
      <c r="H3030" s="22">
        <v>1458.97885536529</v>
      </c>
      <c r="I3030" s="24">
        <f>'EVM CPZ List'!$D3030*'EVM CPZ List'!$C3030</f>
        <v>0</v>
      </c>
      <c r="J3030" s="25">
        <f>INDEX('Pivot of Risk Data'!A:A,MATCH('EVM CPZ List'!$B3030,'Pivot of Risk Data'!B:B,0),1)</f>
        <v>3002</v>
      </c>
      <c r="K3030" s="22">
        <f>0.000621371*'EVM CPZ List'!$H3030</f>
        <v>0.9065671503371856</v>
      </c>
      <c r="L3030" s="22">
        <f>L3029+'EVM CPZ List'!$K3030</f>
        <v>25936.46053060878</v>
      </c>
      <c r="M3030" s="22">
        <f>M3029-'EVM CPZ List'!$I3030</f>
        <v>-2.3671988604338431E-11</v>
      </c>
      <c r="N3030" s="7" t="e">
        <f>INDEX('2021 Certified EVM Plan'!G:G,MATCH(B3030,'2021 Certified EVM Plan'!E:E,0))</f>
        <v>#N/A</v>
      </c>
      <c r="O3030" s="7" t="e">
        <f>INDEX('2021 Certified EVM Plan'!M:M,MATCH(B3030,'2021 Certified EVM Plan'!E:E,0))</f>
        <v>#N/A</v>
      </c>
      <c r="P3030" s="7">
        <f t="shared" si="47"/>
        <v>1</v>
      </c>
      <c r="Q3030" s="26" t="e">
        <f>IF(INDEX('2021 Certified EVM Plan'!H:H,MATCH(B3030,'2021 Certified EVM Plan'!E:E,0))=1,M3030,#N/A)</f>
        <v>#N/A</v>
      </c>
      <c r="R3030" s="26" t="e">
        <f>IF(INDEX('2021 Certified EVM Plan'!J:J,MATCH(B3030,'2021 Certified EVM Plan'!E:E,0))=1,M3030,#N/A)</f>
        <v>#N/A</v>
      </c>
      <c r="S3030" s="26" t="e">
        <f>IF(INDEX('2021 Certified EVM Plan'!K:K,MATCH(B3030,'2021 Certified EVM Plan'!E:E,0))=1,M3030,#N/A)</f>
        <v>#N/A</v>
      </c>
    </row>
    <row r="3031" spans="1:19" x14ac:dyDescent="0.25">
      <c r="A3031" s="22"/>
      <c r="B3031" s="22">
        <v>5126</v>
      </c>
      <c r="C3031" s="22"/>
      <c r="D3031" s="23"/>
      <c r="E3031" s="22">
        <v>162821702</v>
      </c>
      <c r="F3031" s="22" t="s">
        <v>1747</v>
      </c>
      <c r="G3031" s="22" t="s">
        <v>3716</v>
      </c>
      <c r="H3031" s="22">
        <v>4813.9395473653003</v>
      </c>
      <c r="I3031" s="24">
        <f>'EVM CPZ List'!$D3031*'EVM CPZ List'!$C3031</f>
        <v>0</v>
      </c>
      <c r="J3031" s="25">
        <f>INDEX('Pivot of Risk Data'!A:A,MATCH('EVM CPZ List'!$B3031,'Pivot of Risk Data'!B:B,0),1)</f>
        <v>2981</v>
      </c>
      <c r="K3031" s="22">
        <f>0.000621371*'EVM CPZ List'!$H3031</f>
        <v>2.991242430485924</v>
      </c>
      <c r="L3031" s="22">
        <f>L3030+'EVM CPZ List'!$K3031</f>
        <v>25939.451773039265</v>
      </c>
      <c r="M3031" s="22">
        <f>M3030-'EVM CPZ List'!$I3031</f>
        <v>-2.3671988604338431E-11</v>
      </c>
      <c r="N3031" s="7" t="e">
        <f>INDEX('2021 Certified EVM Plan'!G:G,MATCH(B3031,'2021 Certified EVM Plan'!E:E,0))</f>
        <v>#N/A</v>
      </c>
      <c r="O3031" s="7" t="e">
        <f>INDEX('2021 Certified EVM Plan'!M:M,MATCH(B3031,'2021 Certified EVM Plan'!E:E,0))</f>
        <v>#N/A</v>
      </c>
      <c r="P3031" s="7">
        <f t="shared" si="47"/>
        <v>1</v>
      </c>
      <c r="Q3031" s="26" t="e">
        <f>IF(INDEX('2021 Certified EVM Plan'!H:H,MATCH(B3031,'2021 Certified EVM Plan'!E:E,0))=1,M3031,#N/A)</f>
        <v>#N/A</v>
      </c>
      <c r="R3031" s="26" t="e">
        <f>IF(INDEX('2021 Certified EVM Plan'!J:J,MATCH(B3031,'2021 Certified EVM Plan'!E:E,0))=1,M3031,#N/A)</f>
        <v>#N/A</v>
      </c>
      <c r="S3031" s="26" t="e">
        <f>IF(INDEX('2021 Certified EVM Plan'!K:K,MATCH(B3031,'2021 Certified EVM Plan'!E:E,0))=1,M3031,#N/A)</f>
        <v>#N/A</v>
      </c>
    </row>
    <row r="3032" spans="1:19" x14ac:dyDescent="0.25">
      <c r="A3032" s="22"/>
      <c r="B3032" s="22">
        <v>5152</v>
      </c>
      <c r="C3032" s="22"/>
      <c r="D3032" s="23"/>
      <c r="E3032" s="22">
        <v>252841102</v>
      </c>
      <c r="F3032" s="22" t="s">
        <v>3840</v>
      </c>
      <c r="G3032" s="22" t="s">
        <v>3841</v>
      </c>
      <c r="H3032" s="22">
        <v>423.45438740291502</v>
      </c>
      <c r="I3032" s="24">
        <f>'EVM CPZ List'!$D3032*'EVM CPZ List'!$C3032</f>
        <v>0</v>
      </c>
      <c r="J3032" s="25">
        <f>INDEX('Pivot of Risk Data'!A:A,MATCH('EVM CPZ List'!$B3032,'Pivot of Risk Data'!B:B,0),1)</f>
        <v>2979</v>
      </c>
      <c r="K3032" s="22">
        <f>0.000621371*'EVM CPZ List'!$H3032</f>
        <v>0.26312227615493672</v>
      </c>
      <c r="L3032" s="22">
        <f>L3031+'EVM CPZ List'!$K3032</f>
        <v>25939.714895315421</v>
      </c>
      <c r="M3032" s="22">
        <f>M3031-'EVM CPZ List'!$I3032</f>
        <v>-2.3671988604338431E-11</v>
      </c>
      <c r="N3032" s="7" t="e">
        <f>INDEX('2021 Certified EVM Plan'!G:G,MATCH(B3032,'2021 Certified EVM Plan'!E:E,0))</f>
        <v>#N/A</v>
      </c>
      <c r="O3032" s="7" t="e">
        <f>INDEX('2021 Certified EVM Plan'!M:M,MATCH(B3032,'2021 Certified EVM Plan'!E:E,0))</f>
        <v>#N/A</v>
      </c>
      <c r="P3032" s="7">
        <f t="shared" si="47"/>
        <v>1</v>
      </c>
      <c r="Q3032" s="26" t="e">
        <f>IF(INDEX('2021 Certified EVM Plan'!H:H,MATCH(B3032,'2021 Certified EVM Plan'!E:E,0))=1,M3032,#N/A)</f>
        <v>#N/A</v>
      </c>
      <c r="R3032" s="26" t="e">
        <f>IF(INDEX('2021 Certified EVM Plan'!J:J,MATCH(B3032,'2021 Certified EVM Plan'!E:E,0))=1,M3032,#N/A)</f>
        <v>#N/A</v>
      </c>
      <c r="S3032" s="26" t="e">
        <f>IF(INDEX('2021 Certified EVM Plan'!K:K,MATCH(B3032,'2021 Certified EVM Plan'!E:E,0))=1,M3032,#N/A)</f>
        <v>#N/A</v>
      </c>
    </row>
    <row r="3033" spans="1:19" x14ac:dyDescent="0.25">
      <c r="A3033" s="22"/>
      <c r="B3033" s="22">
        <v>6633</v>
      </c>
      <c r="C3033" s="22"/>
      <c r="D3033" s="23"/>
      <c r="E3033" s="22">
        <v>253911102</v>
      </c>
      <c r="F3033" s="22" t="s">
        <v>3753</v>
      </c>
      <c r="G3033" s="22" t="s">
        <v>3754</v>
      </c>
      <c r="H3033" s="22">
        <v>805.236582583472</v>
      </c>
      <c r="I3033" s="24">
        <f>'EVM CPZ List'!$D3033*'EVM CPZ List'!$C3033</f>
        <v>0</v>
      </c>
      <c r="J3033" s="25">
        <f>INDEX('Pivot of Risk Data'!A:A,MATCH('EVM CPZ List'!$B3033,'Pivot of Risk Data'!B:B,0),1)</f>
        <v>2976</v>
      </c>
      <c r="K3033" s="22">
        <f>0.000621371*'EVM CPZ List'!$H3033</f>
        <v>0.50035066055647459</v>
      </c>
      <c r="L3033" s="22">
        <f>L3032+'EVM CPZ List'!$K3033</f>
        <v>25940.215245975978</v>
      </c>
      <c r="M3033" s="22">
        <f>M3032-'EVM CPZ List'!$I3033</f>
        <v>-2.3671988604338431E-11</v>
      </c>
      <c r="N3033" s="7" t="e">
        <f>INDEX('2021 Certified EVM Plan'!G:G,MATCH(B3033,'2021 Certified EVM Plan'!E:E,0))</f>
        <v>#N/A</v>
      </c>
      <c r="O3033" s="7" t="e">
        <f>INDEX('2021 Certified EVM Plan'!M:M,MATCH(B3033,'2021 Certified EVM Plan'!E:E,0))</f>
        <v>#N/A</v>
      </c>
      <c r="P3033" s="7">
        <f t="shared" si="47"/>
        <v>1</v>
      </c>
      <c r="Q3033" s="26" t="e">
        <f>IF(INDEX('2021 Certified EVM Plan'!H:H,MATCH(B3033,'2021 Certified EVM Plan'!E:E,0))=1,M3033,#N/A)</f>
        <v>#N/A</v>
      </c>
      <c r="R3033" s="26" t="e">
        <f>IF(INDEX('2021 Certified EVM Plan'!J:J,MATCH(B3033,'2021 Certified EVM Plan'!E:E,0))=1,M3033,#N/A)</f>
        <v>#N/A</v>
      </c>
      <c r="S3033" s="26" t="e">
        <f>IF(INDEX('2021 Certified EVM Plan'!K:K,MATCH(B3033,'2021 Certified EVM Plan'!E:E,0))=1,M3033,#N/A)</f>
        <v>#N/A</v>
      </c>
    </row>
    <row r="3034" spans="1:19" x14ac:dyDescent="0.25">
      <c r="A3034" s="22"/>
      <c r="B3034" s="22">
        <v>6717</v>
      </c>
      <c r="C3034" s="22"/>
      <c r="D3034" s="23"/>
      <c r="E3034" s="22">
        <v>24101103</v>
      </c>
      <c r="F3034" s="22" t="s">
        <v>2589</v>
      </c>
      <c r="G3034" s="22" t="s">
        <v>3727</v>
      </c>
      <c r="H3034" s="22">
        <v>0</v>
      </c>
      <c r="I3034" s="24">
        <f>'EVM CPZ List'!$D3034*'EVM CPZ List'!$C3034</f>
        <v>0</v>
      </c>
      <c r="J3034" s="25">
        <f>INDEX('Pivot of Risk Data'!A:A,MATCH('EVM CPZ List'!$B3034,'Pivot of Risk Data'!B:B,0),1)</f>
        <v>2995</v>
      </c>
      <c r="K3034" s="22">
        <f>0.000621371*'EVM CPZ List'!$H3034</f>
        <v>0</v>
      </c>
      <c r="L3034" s="22">
        <f>L3033+'EVM CPZ List'!$K3034</f>
        <v>25940.215245975978</v>
      </c>
      <c r="M3034" s="22">
        <f>M3033-'EVM CPZ List'!$I3034</f>
        <v>-2.3671988604338431E-11</v>
      </c>
      <c r="N3034" s="7" t="e">
        <f>INDEX('2021 Certified EVM Plan'!G:G,MATCH(B3034,'2021 Certified EVM Plan'!E:E,0))</f>
        <v>#N/A</v>
      </c>
      <c r="O3034" s="7" t="e">
        <f>INDEX('2021 Certified EVM Plan'!M:M,MATCH(B3034,'2021 Certified EVM Plan'!E:E,0))</f>
        <v>#N/A</v>
      </c>
      <c r="P3034" s="7">
        <f t="shared" si="47"/>
        <v>1</v>
      </c>
      <c r="Q3034" s="26" t="e">
        <f>IF(INDEX('2021 Certified EVM Plan'!H:H,MATCH(B3034,'2021 Certified EVM Plan'!E:E,0))=1,M3034,#N/A)</f>
        <v>#N/A</v>
      </c>
      <c r="R3034" s="26" t="e">
        <f>IF(INDEX('2021 Certified EVM Plan'!J:J,MATCH(B3034,'2021 Certified EVM Plan'!E:E,0))=1,M3034,#N/A)</f>
        <v>#N/A</v>
      </c>
      <c r="S3034" s="26" t="e">
        <f>IF(INDEX('2021 Certified EVM Plan'!K:K,MATCH(B3034,'2021 Certified EVM Plan'!E:E,0))=1,M3034,#N/A)</f>
        <v>#N/A</v>
      </c>
    </row>
    <row r="3035" spans="1:19" x14ac:dyDescent="0.25">
      <c r="A3035" s="22"/>
      <c r="B3035" s="22">
        <v>4674</v>
      </c>
      <c r="C3035" s="22"/>
      <c r="D3035" s="23"/>
      <c r="E3035" s="22">
        <v>24141102</v>
      </c>
      <c r="F3035" s="22" t="s">
        <v>3554</v>
      </c>
      <c r="G3035" s="22" t="s">
        <v>3850</v>
      </c>
      <c r="H3035" s="22">
        <v>1709.1713697323801</v>
      </c>
      <c r="I3035" s="24">
        <f>'EVM CPZ List'!$D3035*'EVM CPZ List'!$C3035</f>
        <v>0</v>
      </c>
      <c r="J3035" s="25">
        <f>INDEX('Pivot of Risk Data'!A:A,MATCH('EVM CPZ List'!$B3035,'Pivot of Risk Data'!B:B,0),1)</f>
        <v>2977</v>
      </c>
      <c r="K3035" s="22">
        <f>0.000621371*'EVM CPZ List'!$H3035</f>
        <v>1.0620295231819787</v>
      </c>
      <c r="L3035" s="22">
        <f>L3034+'EVM CPZ List'!$K3035</f>
        <v>25941.27727549916</v>
      </c>
      <c r="M3035" s="22">
        <f>M3034-'EVM CPZ List'!$I3035</f>
        <v>-2.3671988604338431E-11</v>
      </c>
      <c r="N3035" s="7" t="e">
        <f>INDEX('2021 Certified EVM Plan'!G:G,MATCH(B3035,'2021 Certified EVM Plan'!E:E,0))</f>
        <v>#N/A</v>
      </c>
      <c r="O3035" s="7" t="e">
        <f>INDEX('2021 Certified EVM Plan'!M:M,MATCH(B3035,'2021 Certified EVM Plan'!E:E,0))</f>
        <v>#N/A</v>
      </c>
      <c r="P3035" s="7">
        <f t="shared" si="47"/>
        <v>1</v>
      </c>
      <c r="Q3035" s="26" t="e">
        <f>IF(INDEX('2021 Certified EVM Plan'!H:H,MATCH(B3035,'2021 Certified EVM Plan'!E:E,0))=1,M3035,#N/A)</f>
        <v>#N/A</v>
      </c>
      <c r="R3035" s="26" t="e">
        <f>IF(INDEX('2021 Certified EVM Plan'!J:J,MATCH(B3035,'2021 Certified EVM Plan'!E:E,0))=1,M3035,#N/A)</f>
        <v>#N/A</v>
      </c>
      <c r="S3035" s="26" t="e">
        <f>IF(INDEX('2021 Certified EVM Plan'!K:K,MATCH(B3035,'2021 Certified EVM Plan'!E:E,0))=1,M3035,#N/A)</f>
        <v>#N/A</v>
      </c>
    </row>
    <row r="3036" spans="1:19" x14ac:dyDescent="0.25">
      <c r="A3036" s="22"/>
      <c r="B3036" s="22">
        <v>5482</v>
      </c>
      <c r="C3036" s="22"/>
      <c r="D3036" s="23"/>
      <c r="E3036" s="22">
        <v>183011102</v>
      </c>
      <c r="F3036" s="22" t="s">
        <v>2656</v>
      </c>
      <c r="G3036" s="22" t="s">
        <v>3715</v>
      </c>
      <c r="H3036" s="22">
        <v>18.5608731380844</v>
      </c>
      <c r="I3036" s="24">
        <f>'EVM CPZ List'!$D3036*'EVM CPZ List'!$C3036</f>
        <v>0</v>
      </c>
      <c r="J3036" s="25">
        <f>INDEX('Pivot of Risk Data'!A:A,MATCH('EVM CPZ List'!$B3036,'Pivot of Risk Data'!B:B,0),1)</f>
        <v>3001</v>
      </c>
      <c r="K3036" s="22">
        <f>0.000621371*'EVM CPZ List'!$H3036</f>
        <v>1.1533188302684641E-2</v>
      </c>
      <c r="L3036" s="22">
        <f>L3035+'EVM CPZ List'!$K3036</f>
        <v>25941.288808687463</v>
      </c>
      <c r="M3036" s="22">
        <f>M3035-'EVM CPZ List'!$I3036</f>
        <v>-2.3671988604338431E-11</v>
      </c>
      <c r="N3036" s="7" t="e">
        <f>INDEX('2021 Certified EVM Plan'!G:G,MATCH(B3036,'2021 Certified EVM Plan'!E:E,0))</f>
        <v>#N/A</v>
      </c>
      <c r="O3036" s="7" t="e">
        <f>INDEX('2021 Certified EVM Plan'!M:M,MATCH(B3036,'2021 Certified EVM Plan'!E:E,0))</f>
        <v>#N/A</v>
      </c>
      <c r="P3036" s="7">
        <f t="shared" si="47"/>
        <v>1</v>
      </c>
      <c r="Q3036" s="26" t="e">
        <f>IF(INDEX('2021 Certified EVM Plan'!H:H,MATCH(B3036,'2021 Certified EVM Plan'!E:E,0))=1,M3036,#N/A)</f>
        <v>#N/A</v>
      </c>
      <c r="R3036" s="26" t="e">
        <f>IF(INDEX('2021 Certified EVM Plan'!J:J,MATCH(B3036,'2021 Certified EVM Plan'!E:E,0))=1,M3036,#N/A)</f>
        <v>#N/A</v>
      </c>
      <c r="S3036" s="26" t="e">
        <f>IF(INDEX('2021 Certified EVM Plan'!K:K,MATCH(B3036,'2021 Certified EVM Plan'!E:E,0))=1,M3036,#N/A)</f>
        <v>#N/A</v>
      </c>
    </row>
    <row r="3037" spans="1:19" x14ac:dyDescent="0.25">
      <c r="A3037" s="22"/>
      <c r="B3037" s="22">
        <v>5309</v>
      </c>
      <c r="C3037" s="22"/>
      <c r="D3037" s="23"/>
      <c r="E3037" s="22">
        <v>182852204</v>
      </c>
      <c r="F3037" s="22" t="s">
        <v>2573</v>
      </c>
      <c r="G3037" s="22" t="s">
        <v>3661</v>
      </c>
      <c r="H3037" s="22">
        <v>10.191055822184801</v>
      </c>
      <c r="I3037" s="24">
        <f>'EVM CPZ List'!$D3037*'EVM CPZ List'!$C3037</f>
        <v>0</v>
      </c>
      <c r="J3037" s="25">
        <f>INDEX('Pivot of Risk Data'!A:A,MATCH('EVM CPZ List'!$B3037,'Pivot of Risk Data'!B:B,0),1)</f>
        <v>2989</v>
      </c>
      <c r="K3037" s="22">
        <f>0.000621371*'EVM CPZ List'!$H3037</f>
        <v>6.3324265472867918E-3</v>
      </c>
      <c r="L3037" s="22">
        <f>L3036+'EVM CPZ List'!$K3037</f>
        <v>25941.295141114009</v>
      </c>
      <c r="M3037" s="22">
        <f>M3036-'EVM CPZ List'!$I3037</f>
        <v>-2.3671988604338431E-11</v>
      </c>
      <c r="N3037" s="7" t="e">
        <f>INDEX('2021 Certified EVM Plan'!G:G,MATCH(B3037,'2021 Certified EVM Plan'!E:E,0))</f>
        <v>#N/A</v>
      </c>
      <c r="O3037" s="7" t="e">
        <f>INDEX('2021 Certified EVM Plan'!M:M,MATCH(B3037,'2021 Certified EVM Plan'!E:E,0))</f>
        <v>#N/A</v>
      </c>
      <c r="P3037" s="7">
        <f t="shared" si="47"/>
        <v>1</v>
      </c>
      <c r="Q3037" s="26" t="e">
        <f>IF(INDEX('2021 Certified EVM Plan'!H:H,MATCH(B3037,'2021 Certified EVM Plan'!E:E,0))=1,M3037,#N/A)</f>
        <v>#N/A</v>
      </c>
      <c r="R3037" s="26" t="e">
        <f>IF(INDEX('2021 Certified EVM Plan'!J:J,MATCH(B3037,'2021 Certified EVM Plan'!E:E,0))=1,M3037,#N/A)</f>
        <v>#N/A</v>
      </c>
      <c r="S3037" s="26" t="e">
        <f>IF(INDEX('2021 Certified EVM Plan'!K:K,MATCH(B3037,'2021 Certified EVM Plan'!E:E,0))=1,M3037,#N/A)</f>
        <v>#N/A</v>
      </c>
    </row>
    <row r="3038" spans="1:19" x14ac:dyDescent="0.25">
      <c r="A3038" s="22"/>
      <c r="B3038" s="22">
        <v>5253</v>
      </c>
      <c r="C3038" s="22"/>
      <c r="D3038" s="23"/>
      <c r="E3038" s="22">
        <v>63171105</v>
      </c>
      <c r="F3038" s="22" t="s">
        <v>3774</v>
      </c>
      <c r="G3038" s="22" t="s">
        <v>3775</v>
      </c>
      <c r="H3038" s="22">
        <v>630.61140933328602</v>
      </c>
      <c r="I3038" s="24">
        <f>'EVM CPZ List'!$D3038*'EVM CPZ List'!$C3038</f>
        <v>0</v>
      </c>
      <c r="J3038" s="25">
        <f>INDEX('Pivot of Risk Data'!A:A,MATCH('EVM CPZ List'!$B3038,'Pivot of Risk Data'!B:B,0),1)</f>
        <v>2985</v>
      </c>
      <c r="K3038" s="22">
        <f>0.000621371*'EVM CPZ List'!$H3038</f>
        <v>0.39184364202883326</v>
      </c>
      <c r="L3038" s="22">
        <f>L3037+'EVM CPZ List'!$K3038</f>
        <v>25941.686984756037</v>
      </c>
      <c r="M3038" s="22">
        <f>M3037-'EVM CPZ List'!$I3038</f>
        <v>-2.3671988604338431E-11</v>
      </c>
      <c r="N3038" s="7" t="e">
        <f>INDEX('2021 Certified EVM Plan'!G:G,MATCH(B3038,'2021 Certified EVM Plan'!E:E,0))</f>
        <v>#N/A</v>
      </c>
      <c r="O3038" s="7" t="e">
        <f>INDEX('2021 Certified EVM Plan'!M:M,MATCH(B3038,'2021 Certified EVM Plan'!E:E,0))</f>
        <v>#N/A</v>
      </c>
      <c r="P3038" s="7">
        <f t="shared" si="47"/>
        <v>1</v>
      </c>
      <c r="Q3038" s="26" t="e">
        <f>IF(INDEX('2021 Certified EVM Plan'!H:H,MATCH(B3038,'2021 Certified EVM Plan'!E:E,0))=1,M3038,#N/A)</f>
        <v>#N/A</v>
      </c>
      <c r="R3038" s="26" t="e">
        <f>IF(INDEX('2021 Certified EVM Plan'!J:J,MATCH(B3038,'2021 Certified EVM Plan'!E:E,0))=1,M3038,#N/A)</f>
        <v>#N/A</v>
      </c>
      <c r="S3038" s="26" t="e">
        <f>IF(INDEX('2021 Certified EVM Plan'!K:K,MATCH(B3038,'2021 Certified EVM Plan'!E:E,0))=1,M3038,#N/A)</f>
        <v>#N/A</v>
      </c>
    </row>
    <row r="3039" spans="1:19" x14ac:dyDescent="0.25">
      <c r="A3039" s="22"/>
      <c r="B3039" s="22">
        <v>6226</v>
      </c>
      <c r="C3039" s="22"/>
      <c r="D3039" s="23"/>
      <c r="E3039" s="22">
        <v>43381101</v>
      </c>
      <c r="F3039" s="22" t="s">
        <v>1072</v>
      </c>
      <c r="G3039" s="22" t="s">
        <v>3701</v>
      </c>
      <c r="H3039" s="22">
        <v>7868.7713773403502</v>
      </c>
      <c r="I3039" s="24">
        <f>'EVM CPZ List'!$D3039*'EVM CPZ List'!$C3039</f>
        <v>0</v>
      </c>
      <c r="J3039" s="25">
        <f>INDEX('Pivot of Risk Data'!A:A,MATCH('EVM CPZ List'!$B3039,'Pivot of Risk Data'!B:B,0),1)</f>
        <v>2982</v>
      </c>
      <c r="K3039" s="22">
        <f>0.000621371*'EVM CPZ List'!$H3039</f>
        <v>4.8894263395093507</v>
      </c>
      <c r="L3039" s="22">
        <f>L3038+'EVM CPZ List'!$K3039</f>
        <v>25946.576411095546</v>
      </c>
      <c r="M3039" s="22">
        <f>M3038-'EVM CPZ List'!$I3039</f>
        <v>-2.3671988604338431E-11</v>
      </c>
      <c r="N3039" s="7" t="e">
        <f>INDEX('2021 Certified EVM Plan'!G:G,MATCH(B3039,'2021 Certified EVM Plan'!E:E,0))</f>
        <v>#N/A</v>
      </c>
      <c r="O3039" s="7" t="e">
        <f>INDEX('2021 Certified EVM Plan'!M:M,MATCH(B3039,'2021 Certified EVM Plan'!E:E,0))</f>
        <v>#N/A</v>
      </c>
      <c r="P3039" s="7">
        <f t="shared" si="47"/>
        <v>1</v>
      </c>
      <c r="Q3039" s="26" t="e">
        <f>IF(INDEX('2021 Certified EVM Plan'!H:H,MATCH(B3039,'2021 Certified EVM Plan'!E:E,0))=1,M3039,#N/A)</f>
        <v>#N/A</v>
      </c>
      <c r="R3039" s="26" t="e">
        <f>IF(INDEX('2021 Certified EVM Plan'!J:J,MATCH(B3039,'2021 Certified EVM Plan'!E:E,0))=1,M3039,#N/A)</f>
        <v>#N/A</v>
      </c>
      <c r="S3039" s="26" t="e">
        <f>IF(INDEX('2021 Certified EVM Plan'!K:K,MATCH(B3039,'2021 Certified EVM Plan'!E:E,0))=1,M3039,#N/A)</f>
        <v>#N/A</v>
      </c>
    </row>
    <row r="3040" spans="1:19" x14ac:dyDescent="0.25">
      <c r="A3040" s="22"/>
      <c r="B3040" s="22">
        <v>4593</v>
      </c>
      <c r="C3040" s="22"/>
      <c r="D3040" s="23"/>
      <c r="E3040" s="22">
        <v>162671103</v>
      </c>
      <c r="F3040" s="22" t="s">
        <v>3626</v>
      </c>
      <c r="G3040" s="22" t="s">
        <v>3627</v>
      </c>
      <c r="H3040" s="22">
        <v>1485.9819606623801</v>
      </c>
      <c r="I3040" s="24">
        <f>'EVM CPZ List'!$D3040*'EVM CPZ List'!$C3040</f>
        <v>0</v>
      </c>
      <c r="J3040" s="25">
        <f>INDEX('Pivot of Risk Data'!A:A,MATCH('EVM CPZ List'!$B3040,'Pivot of Risk Data'!B:B,0),1)</f>
        <v>2978</v>
      </c>
      <c r="K3040" s="22">
        <f>0.000621371*'EVM CPZ List'!$H3040</f>
        <v>0.92334609687874381</v>
      </c>
      <c r="L3040" s="22">
        <f>L3039+'EVM CPZ List'!$K3040</f>
        <v>25947.499757192425</v>
      </c>
      <c r="M3040" s="22">
        <f>M3039-'EVM CPZ List'!$I3040</f>
        <v>-2.3671988604338431E-11</v>
      </c>
      <c r="N3040" s="7" t="e">
        <f>INDEX('2021 Certified EVM Plan'!G:G,MATCH(B3040,'2021 Certified EVM Plan'!E:E,0))</f>
        <v>#N/A</v>
      </c>
      <c r="O3040" s="7" t="e">
        <f>INDEX('2021 Certified EVM Plan'!M:M,MATCH(B3040,'2021 Certified EVM Plan'!E:E,0))</f>
        <v>#N/A</v>
      </c>
      <c r="P3040" s="7">
        <f t="shared" si="47"/>
        <v>1</v>
      </c>
      <c r="Q3040" s="26" t="e">
        <f>IF(INDEX('2021 Certified EVM Plan'!H:H,MATCH(B3040,'2021 Certified EVM Plan'!E:E,0))=1,M3040,#N/A)</f>
        <v>#N/A</v>
      </c>
      <c r="R3040" s="26" t="e">
        <f>IF(INDEX('2021 Certified EVM Plan'!J:J,MATCH(B3040,'2021 Certified EVM Plan'!E:E,0))=1,M3040,#N/A)</f>
        <v>#N/A</v>
      </c>
      <c r="S3040" s="26" t="e">
        <f>IF(INDEX('2021 Certified EVM Plan'!K:K,MATCH(B3040,'2021 Certified EVM Plan'!E:E,0))=1,M3040,#N/A)</f>
        <v>#N/A</v>
      </c>
    </row>
    <row r="3041" spans="1:19" x14ac:dyDescent="0.25">
      <c r="A3041" s="22"/>
      <c r="B3041" s="22">
        <v>6387</v>
      </c>
      <c r="C3041" s="22"/>
      <c r="D3041" s="23"/>
      <c r="E3041" s="22">
        <v>83432103</v>
      </c>
      <c r="F3041" s="22" t="s">
        <v>2744</v>
      </c>
      <c r="G3041" s="22" t="s">
        <v>3855</v>
      </c>
      <c r="H3041" s="22">
        <v>124.695033952567</v>
      </c>
      <c r="I3041" s="24">
        <f>'EVM CPZ List'!$D3041*'EVM CPZ List'!$C3041</f>
        <v>0</v>
      </c>
      <c r="J3041" s="25">
        <f>INDEX('Pivot of Risk Data'!A:A,MATCH('EVM CPZ List'!$B3041,'Pivot of Risk Data'!B:B,0),1)</f>
        <v>3007</v>
      </c>
      <c r="K3041" s="22">
        <f>0.000621371*'EVM CPZ List'!$H3041</f>
        <v>7.7481877942140509E-2</v>
      </c>
      <c r="L3041" s="22">
        <f>L3040+'EVM CPZ List'!$K3041</f>
        <v>25947.577239070368</v>
      </c>
      <c r="M3041" s="22">
        <f>M3040-'EVM CPZ List'!$I3041</f>
        <v>-2.3671988604338431E-11</v>
      </c>
      <c r="N3041" s="7" t="e">
        <f>INDEX('2021 Certified EVM Plan'!G:G,MATCH(B3041,'2021 Certified EVM Plan'!E:E,0))</f>
        <v>#N/A</v>
      </c>
      <c r="O3041" s="7" t="e">
        <f>INDEX('2021 Certified EVM Plan'!M:M,MATCH(B3041,'2021 Certified EVM Plan'!E:E,0))</f>
        <v>#N/A</v>
      </c>
      <c r="P3041" s="7">
        <f t="shared" si="47"/>
        <v>1</v>
      </c>
      <c r="Q3041" s="26" t="e">
        <f>IF(INDEX('2021 Certified EVM Plan'!H:H,MATCH(B3041,'2021 Certified EVM Plan'!E:E,0))=1,M3041,#N/A)</f>
        <v>#N/A</v>
      </c>
      <c r="R3041" s="26" t="e">
        <f>IF(INDEX('2021 Certified EVM Plan'!J:J,MATCH(B3041,'2021 Certified EVM Plan'!E:E,0))=1,M3041,#N/A)</f>
        <v>#N/A</v>
      </c>
      <c r="S3041" s="26" t="e">
        <f>IF(INDEX('2021 Certified EVM Plan'!K:K,MATCH(B3041,'2021 Certified EVM Plan'!E:E,0))=1,M3041,#N/A)</f>
        <v>#N/A</v>
      </c>
    </row>
    <row r="3042" spans="1:19" x14ac:dyDescent="0.25">
      <c r="A3042" s="22"/>
      <c r="B3042" s="22">
        <v>6444</v>
      </c>
      <c r="C3042" s="22"/>
      <c r="D3042" s="23"/>
      <c r="E3042" s="22">
        <v>163011102</v>
      </c>
      <c r="F3042" s="22" t="s">
        <v>1754</v>
      </c>
      <c r="G3042" s="22" t="s">
        <v>3746</v>
      </c>
      <c r="H3042" s="22">
        <v>186.97381113734801</v>
      </c>
      <c r="I3042" s="24">
        <f>'EVM CPZ List'!$D3042*'EVM CPZ List'!$C3042</f>
        <v>0</v>
      </c>
      <c r="J3042" s="25">
        <f>INDEX('Pivot of Risk Data'!A:A,MATCH('EVM CPZ List'!$B3042,'Pivot of Risk Data'!B:B,0),1)</f>
        <v>2993</v>
      </c>
      <c r="K3042" s="22">
        <f>0.000621371*'EVM CPZ List'!$H3042</f>
        <v>0.11618010400022508</v>
      </c>
      <c r="L3042" s="22">
        <f>L3041+'EVM CPZ List'!$K3042</f>
        <v>25947.693419174368</v>
      </c>
      <c r="M3042" s="22">
        <f>M3041-'EVM CPZ List'!$I3042</f>
        <v>-2.3671988604338431E-11</v>
      </c>
      <c r="N3042" s="7" t="e">
        <f>INDEX('2021 Certified EVM Plan'!G:G,MATCH(B3042,'2021 Certified EVM Plan'!E:E,0))</f>
        <v>#N/A</v>
      </c>
      <c r="O3042" s="7" t="e">
        <f>INDEX('2021 Certified EVM Plan'!M:M,MATCH(B3042,'2021 Certified EVM Plan'!E:E,0))</f>
        <v>#N/A</v>
      </c>
      <c r="P3042" s="7">
        <f t="shared" si="47"/>
        <v>1</v>
      </c>
      <c r="Q3042" s="26" t="e">
        <f>IF(INDEX('2021 Certified EVM Plan'!H:H,MATCH(B3042,'2021 Certified EVM Plan'!E:E,0))=1,M3042,#N/A)</f>
        <v>#N/A</v>
      </c>
      <c r="R3042" s="26" t="e">
        <f>IF(INDEX('2021 Certified EVM Plan'!J:J,MATCH(B3042,'2021 Certified EVM Plan'!E:E,0))=1,M3042,#N/A)</f>
        <v>#N/A</v>
      </c>
      <c r="S3042" s="26" t="e">
        <f>IF(INDEX('2021 Certified EVM Plan'!K:K,MATCH(B3042,'2021 Certified EVM Plan'!E:E,0))=1,M3042,#N/A)</f>
        <v>#N/A</v>
      </c>
    </row>
    <row r="3043" spans="1:19" x14ac:dyDescent="0.25">
      <c r="A3043" s="22"/>
      <c r="B3043" s="22">
        <v>4723</v>
      </c>
      <c r="C3043" s="22"/>
      <c r="D3043" s="23"/>
      <c r="E3043" s="22">
        <v>182601105</v>
      </c>
      <c r="F3043" s="22" t="s">
        <v>2834</v>
      </c>
      <c r="G3043" s="22" t="s">
        <v>3847</v>
      </c>
      <c r="H3043" s="22">
        <v>142.17223272557601</v>
      </c>
      <c r="I3043" s="24">
        <f>'EVM CPZ List'!$D3043*'EVM CPZ List'!$C3043</f>
        <v>0</v>
      </c>
      <c r="J3043" s="25">
        <f>INDEX('Pivot of Risk Data'!A:A,MATCH('EVM CPZ List'!$B3043,'Pivot of Risk Data'!B:B,0),1)</f>
        <v>3009</v>
      </c>
      <c r="K3043" s="22">
        <f>0.000621371*'EVM CPZ List'!$H3043</f>
        <v>8.8341702420923887E-2</v>
      </c>
      <c r="L3043" s="22">
        <f>L3042+'EVM CPZ List'!$K3043</f>
        <v>25947.781760876787</v>
      </c>
      <c r="M3043" s="22">
        <f>M3042-'EVM CPZ List'!$I3043</f>
        <v>-2.3671988604338431E-11</v>
      </c>
      <c r="N3043" s="7" t="e">
        <f>INDEX('2021 Certified EVM Plan'!G:G,MATCH(B3043,'2021 Certified EVM Plan'!E:E,0))</f>
        <v>#N/A</v>
      </c>
      <c r="O3043" s="7" t="e">
        <f>INDEX('2021 Certified EVM Plan'!M:M,MATCH(B3043,'2021 Certified EVM Plan'!E:E,0))</f>
        <v>#N/A</v>
      </c>
      <c r="P3043" s="7">
        <f t="shared" si="47"/>
        <v>1</v>
      </c>
      <c r="Q3043" s="26" t="e">
        <f>IF(INDEX('2021 Certified EVM Plan'!H:H,MATCH(B3043,'2021 Certified EVM Plan'!E:E,0))=1,M3043,#N/A)</f>
        <v>#N/A</v>
      </c>
      <c r="R3043" s="26" t="e">
        <f>IF(INDEX('2021 Certified EVM Plan'!J:J,MATCH(B3043,'2021 Certified EVM Plan'!E:E,0))=1,M3043,#N/A)</f>
        <v>#N/A</v>
      </c>
      <c r="S3043" s="26" t="e">
        <f>IF(INDEX('2021 Certified EVM Plan'!K:K,MATCH(B3043,'2021 Certified EVM Plan'!E:E,0))=1,M3043,#N/A)</f>
        <v>#N/A</v>
      </c>
    </row>
    <row r="3044" spans="1:19" x14ac:dyDescent="0.25">
      <c r="A3044" s="22"/>
      <c r="B3044" s="22">
        <v>4784</v>
      </c>
      <c r="C3044" s="22"/>
      <c r="D3044" s="23"/>
      <c r="E3044" s="22">
        <v>12660404</v>
      </c>
      <c r="F3044" s="22" t="s">
        <v>3865</v>
      </c>
      <c r="G3044" s="22" t="s">
        <v>3866</v>
      </c>
      <c r="H3044" s="22">
        <v>6.0959826195532596</v>
      </c>
      <c r="I3044" s="24">
        <f>'EVM CPZ List'!$D3044*'EVM CPZ List'!$C3044</f>
        <v>0</v>
      </c>
      <c r="J3044" s="25">
        <f>INDEX('Pivot of Risk Data'!A:A,MATCH('EVM CPZ List'!$B3044,'Pivot of Risk Data'!B:B,0),1)</f>
        <v>2997</v>
      </c>
      <c r="K3044" s="22">
        <f>0.000621371*'EVM CPZ List'!$H3044</f>
        <v>3.7878668162944287E-3</v>
      </c>
      <c r="L3044" s="22">
        <f>L3043+'EVM CPZ List'!$K3044</f>
        <v>25947.785548743603</v>
      </c>
      <c r="M3044" s="22">
        <f>M3043-'EVM CPZ List'!$I3044</f>
        <v>-2.3671988604338431E-11</v>
      </c>
      <c r="N3044" s="7" t="e">
        <f>INDEX('2021 Certified EVM Plan'!G:G,MATCH(B3044,'2021 Certified EVM Plan'!E:E,0))</f>
        <v>#N/A</v>
      </c>
      <c r="O3044" s="7" t="e">
        <f>INDEX('2021 Certified EVM Plan'!M:M,MATCH(B3044,'2021 Certified EVM Plan'!E:E,0))</f>
        <v>#N/A</v>
      </c>
      <c r="P3044" s="7">
        <f t="shared" si="47"/>
        <v>1</v>
      </c>
      <c r="Q3044" s="26" t="e">
        <f>IF(INDEX('2021 Certified EVM Plan'!H:H,MATCH(B3044,'2021 Certified EVM Plan'!E:E,0))=1,M3044,#N/A)</f>
        <v>#N/A</v>
      </c>
      <c r="R3044" s="26" t="e">
        <f>IF(INDEX('2021 Certified EVM Plan'!J:J,MATCH(B3044,'2021 Certified EVM Plan'!E:E,0))=1,M3044,#N/A)</f>
        <v>#N/A</v>
      </c>
      <c r="S3044" s="26" t="e">
        <f>IF(INDEX('2021 Certified EVM Plan'!K:K,MATCH(B3044,'2021 Certified EVM Plan'!E:E,0))=1,M3044,#N/A)</f>
        <v>#N/A</v>
      </c>
    </row>
    <row r="3045" spans="1:19" x14ac:dyDescent="0.25">
      <c r="A3045" s="22"/>
      <c r="B3045" s="22">
        <v>5400</v>
      </c>
      <c r="C3045" s="22"/>
      <c r="D3045" s="23"/>
      <c r="E3045" s="22">
        <v>42301101</v>
      </c>
      <c r="F3045" s="22" t="s">
        <v>3488</v>
      </c>
      <c r="G3045" s="22" t="s">
        <v>3821</v>
      </c>
      <c r="H3045" s="22">
        <v>121.197756735818</v>
      </c>
      <c r="I3045" s="24">
        <f>'EVM CPZ List'!$D3045*'EVM CPZ List'!$C3045</f>
        <v>0</v>
      </c>
      <c r="J3045" s="25">
        <f>INDEX('Pivot of Risk Data'!A:A,MATCH('EVM CPZ List'!$B3045,'Pivot of Risk Data'!B:B,0),1)</f>
        <v>2990</v>
      </c>
      <c r="K3045" s="22">
        <f>0.000621371*'EVM CPZ List'!$H3045</f>
        <v>7.5308771300691968E-2</v>
      </c>
      <c r="L3045" s="22">
        <f>L3044+'EVM CPZ List'!$K3045</f>
        <v>25947.860857514905</v>
      </c>
      <c r="M3045" s="22">
        <f>M3044-'EVM CPZ List'!$I3045</f>
        <v>-2.3671988604338431E-11</v>
      </c>
      <c r="N3045" s="7" t="e">
        <f>INDEX('2021 Certified EVM Plan'!G:G,MATCH(B3045,'2021 Certified EVM Plan'!E:E,0))</f>
        <v>#N/A</v>
      </c>
      <c r="O3045" s="7" t="e">
        <f>INDEX('2021 Certified EVM Plan'!M:M,MATCH(B3045,'2021 Certified EVM Plan'!E:E,0))</f>
        <v>#N/A</v>
      </c>
      <c r="P3045" s="7">
        <f t="shared" si="47"/>
        <v>1</v>
      </c>
      <c r="Q3045" s="26" t="e">
        <f>IF(INDEX('2021 Certified EVM Plan'!H:H,MATCH(B3045,'2021 Certified EVM Plan'!E:E,0))=1,M3045,#N/A)</f>
        <v>#N/A</v>
      </c>
      <c r="R3045" s="26" t="e">
        <f>IF(INDEX('2021 Certified EVM Plan'!J:J,MATCH(B3045,'2021 Certified EVM Plan'!E:E,0))=1,M3045,#N/A)</f>
        <v>#N/A</v>
      </c>
      <c r="S3045" s="26" t="e">
        <f>IF(INDEX('2021 Certified EVM Plan'!K:K,MATCH(B3045,'2021 Certified EVM Plan'!E:E,0))=1,M3045,#N/A)</f>
        <v>#N/A</v>
      </c>
    </row>
    <row r="3046" spans="1:19" x14ac:dyDescent="0.25">
      <c r="A3046" s="22"/>
      <c r="B3046" s="22">
        <v>4721</v>
      </c>
      <c r="C3046" s="22"/>
      <c r="D3046" s="23"/>
      <c r="E3046" s="22">
        <v>14101102</v>
      </c>
      <c r="F3046" s="22" t="s">
        <v>3599</v>
      </c>
      <c r="G3046" s="22" t="s">
        <v>3779</v>
      </c>
      <c r="H3046" s="22">
        <v>130.227307531479</v>
      </c>
      <c r="I3046" s="24">
        <f>'EVM CPZ List'!$D3046*'EVM CPZ List'!$C3046</f>
        <v>0</v>
      </c>
      <c r="J3046" s="25">
        <f>INDEX('Pivot of Risk Data'!A:A,MATCH('EVM CPZ List'!$B3046,'Pivot of Risk Data'!B:B,0),1)</f>
        <v>3005</v>
      </c>
      <c r="K3046" s="22">
        <f>0.000621371*'EVM CPZ List'!$H3046</f>
        <v>8.0919472308142643E-2</v>
      </c>
      <c r="L3046" s="22">
        <f>L3045+'EVM CPZ List'!$K3046</f>
        <v>25947.941776987213</v>
      </c>
      <c r="M3046" s="22">
        <f>M3045-'EVM CPZ List'!$I3046</f>
        <v>-2.3671988604338431E-11</v>
      </c>
      <c r="N3046" s="7" t="e">
        <f>INDEX('2021 Certified EVM Plan'!G:G,MATCH(B3046,'2021 Certified EVM Plan'!E:E,0))</f>
        <v>#N/A</v>
      </c>
      <c r="O3046" s="7" t="e">
        <f>INDEX('2021 Certified EVM Plan'!M:M,MATCH(B3046,'2021 Certified EVM Plan'!E:E,0))</f>
        <v>#N/A</v>
      </c>
      <c r="P3046" s="7">
        <f t="shared" si="47"/>
        <v>1</v>
      </c>
      <c r="Q3046" s="26" t="e">
        <f>IF(INDEX('2021 Certified EVM Plan'!H:H,MATCH(B3046,'2021 Certified EVM Plan'!E:E,0))=1,M3046,#N/A)</f>
        <v>#N/A</v>
      </c>
      <c r="R3046" s="26" t="e">
        <f>IF(INDEX('2021 Certified EVM Plan'!J:J,MATCH(B3046,'2021 Certified EVM Plan'!E:E,0))=1,M3046,#N/A)</f>
        <v>#N/A</v>
      </c>
      <c r="S3046" s="26" t="e">
        <f>IF(INDEX('2021 Certified EVM Plan'!K:K,MATCH(B3046,'2021 Certified EVM Plan'!E:E,0))=1,M3046,#N/A)</f>
        <v>#N/A</v>
      </c>
    </row>
    <row r="3047" spans="1:19" x14ac:dyDescent="0.25">
      <c r="A3047" s="22"/>
      <c r="B3047" s="22">
        <v>4573</v>
      </c>
      <c r="C3047" s="22"/>
      <c r="D3047" s="23"/>
      <c r="E3047" s="22">
        <v>182852202</v>
      </c>
      <c r="F3047" s="22" t="s">
        <v>2542</v>
      </c>
      <c r="G3047" s="22" t="s">
        <v>3763</v>
      </c>
      <c r="H3047" s="22">
        <v>58.925058064513898</v>
      </c>
      <c r="I3047" s="24">
        <f>'EVM CPZ List'!$D3047*'EVM CPZ List'!$C3047</f>
        <v>0</v>
      </c>
      <c r="J3047" s="25">
        <f>INDEX('Pivot of Risk Data'!A:A,MATCH('EVM CPZ List'!$B3047,'Pivot of Risk Data'!B:B,0),1)</f>
        <v>2988</v>
      </c>
      <c r="K3047" s="22">
        <f>0.000621371*'EVM CPZ List'!$H3047</f>
        <v>3.6614322254605064E-2</v>
      </c>
      <c r="L3047" s="22">
        <f>L3046+'EVM CPZ List'!$K3047</f>
        <v>25947.978391309469</v>
      </c>
      <c r="M3047" s="22">
        <f>M3046-'EVM CPZ List'!$I3047</f>
        <v>-2.3671988604338431E-11</v>
      </c>
      <c r="N3047" s="7" t="e">
        <f>INDEX('2021 Certified EVM Plan'!G:G,MATCH(B3047,'2021 Certified EVM Plan'!E:E,0))</f>
        <v>#N/A</v>
      </c>
      <c r="O3047" s="7" t="e">
        <f>INDEX('2021 Certified EVM Plan'!M:M,MATCH(B3047,'2021 Certified EVM Plan'!E:E,0))</f>
        <v>#N/A</v>
      </c>
      <c r="P3047" s="7">
        <f t="shared" si="47"/>
        <v>1</v>
      </c>
      <c r="Q3047" s="26" t="e">
        <f>IF(INDEX('2021 Certified EVM Plan'!H:H,MATCH(B3047,'2021 Certified EVM Plan'!E:E,0))=1,M3047,#N/A)</f>
        <v>#N/A</v>
      </c>
      <c r="R3047" s="26" t="e">
        <f>IF(INDEX('2021 Certified EVM Plan'!J:J,MATCH(B3047,'2021 Certified EVM Plan'!E:E,0))=1,M3047,#N/A)</f>
        <v>#N/A</v>
      </c>
      <c r="S3047" s="26" t="e">
        <f>IF(INDEX('2021 Certified EVM Plan'!K:K,MATCH(B3047,'2021 Certified EVM Plan'!E:E,0))=1,M3047,#N/A)</f>
        <v>#N/A</v>
      </c>
    </row>
    <row r="3048" spans="1:19" x14ac:dyDescent="0.25">
      <c r="A3048" s="22"/>
      <c r="B3048" s="22">
        <v>6003</v>
      </c>
      <c r="C3048" s="22"/>
      <c r="D3048" s="23"/>
      <c r="E3048" s="22">
        <v>42761102</v>
      </c>
      <c r="F3048" s="22" t="s">
        <v>1243</v>
      </c>
      <c r="G3048" s="22" t="s">
        <v>3634</v>
      </c>
      <c r="H3048" s="22">
        <v>0</v>
      </c>
      <c r="I3048" s="24">
        <f>'EVM CPZ List'!$D3048*'EVM CPZ List'!$C3048</f>
        <v>0</v>
      </c>
      <c r="J3048" s="25">
        <f>INDEX('Pivot of Risk Data'!A:A,MATCH('EVM CPZ List'!$B3048,'Pivot of Risk Data'!B:B,0),1)</f>
        <v>2999</v>
      </c>
      <c r="K3048" s="22">
        <f>0.000621371*'EVM CPZ List'!$H3048</f>
        <v>0</v>
      </c>
      <c r="L3048" s="22">
        <f>L3047+'EVM CPZ List'!$K3048</f>
        <v>25947.978391309469</v>
      </c>
      <c r="M3048" s="22">
        <f>M3047-'EVM CPZ List'!$I3048</f>
        <v>-2.3671988604338431E-11</v>
      </c>
      <c r="N3048" s="7" t="e">
        <f>INDEX('2021 Certified EVM Plan'!G:G,MATCH(B3048,'2021 Certified EVM Plan'!E:E,0))</f>
        <v>#N/A</v>
      </c>
      <c r="O3048" s="7" t="e">
        <f>INDEX('2021 Certified EVM Plan'!M:M,MATCH(B3048,'2021 Certified EVM Plan'!E:E,0))</f>
        <v>#N/A</v>
      </c>
      <c r="P3048" s="7">
        <f t="shared" si="47"/>
        <v>1</v>
      </c>
      <c r="Q3048" s="26" t="e">
        <f>IF(INDEX('2021 Certified EVM Plan'!H:H,MATCH(B3048,'2021 Certified EVM Plan'!E:E,0))=1,M3048,#N/A)</f>
        <v>#N/A</v>
      </c>
      <c r="R3048" s="26" t="e">
        <f>IF(INDEX('2021 Certified EVM Plan'!J:J,MATCH(B3048,'2021 Certified EVM Plan'!E:E,0))=1,M3048,#N/A)</f>
        <v>#N/A</v>
      </c>
      <c r="S3048" s="26" t="e">
        <f>IF(INDEX('2021 Certified EVM Plan'!K:K,MATCH(B3048,'2021 Certified EVM Plan'!E:E,0))=1,M3048,#N/A)</f>
        <v>#N/A</v>
      </c>
    </row>
    <row r="3049" spans="1:19" x14ac:dyDescent="0.25">
      <c r="A3049" s="22"/>
      <c r="B3049" s="22">
        <v>5756</v>
      </c>
      <c r="C3049" s="22"/>
      <c r="D3049" s="23"/>
      <c r="E3049" s="22">
        <v>42011107</v>
      </c>
      <c r="F3049" s="22" t="s">
        <v>3165</v>
      </c>
      <c r="G3049" s="22" t="s">
        <v>3736</v>
      </c>
      <c r="H3049" s="22">
        <v>4.5720098084619503</v>
      </c>
      <c r="I3049" s="24">
        <f>'EVM CPZ List'!$D3049*'EVM CPZ List'!$C3049</f>
        <v>0</v>
      </c>
      <c r="J3049" s="25">
        <f>INDEX('Pivot of Risk Data'!A:A,MATCH('EVM CPZ List'!$B3049,'Pivot of Risk Data'!B:B,0),1)</f>
        <v>2980</v>
      </c>
      <c r="K3049" s="22">
        <f>0.000621371*'EVM CPZ List'!$H3049</f>
        <v>2.8409143066938105E-3</v>
      </c>
      <c r="L3049" s="22">
        <f>L3048+'EVM CPZ List'!$K3049</f>
        <v>25947.981232223774</v>
      </c>
      <c r="M3049" s="22">
        <f>M3048-'EVM CPZ List'!$I3049</f>
        <v>-2.3671988604338431E-11</v>
      </c>
      <c r="N3049" s="7" t="e">
        <f>INDEX('2021 Certified EVM Plan'!G:G,MATCH(B3049,'2021 Certified EVM Plan'!E:E,0))</f>
        <v>#N/A</v>
      </c>
      <c r="O3049" s="7" t="e">
        <f>INDEX('2021 Certified EVM Plan'!M:M,MATCH(B3049,'2021 Certified EVM Plan'!E:E,0))</f>
        <v>#N/A</v>
      </c>
      <c r="P3049" s="7">
        <f t="shared" si="47"/>
        <v>1</v>
      </c>
      <c r="Q3049" s="26" t="e">
        <f>IF(INDEX('2021 Certified EVM Plan'!H:H,MATCH(B3049,'2021 Certified EVM Plan'!E:E,0))=1,M3049,#N/A)</f>
        <v>#N/A</v>
      </c>
      <c r="R3049" s="26" t="e">
        <f>IF(INDEX('2021 Certified EVM Plan'!J:J,MATCH(B3049,'2021 Certified EVM Plan'!E:E,0))=1,M3049,#N/A)</f>
        <v>#N/A</v>
      </c>
      <c r="S3049" s="26" t="e">
        <f>IF(INDEX('2021 Certified EVM Plan'!K:K,MATCH(B3049,'2021 Certified EVM Plan'!E:E,0))=1,M3049,#N/A)</f>
        <v>#N/A</v>
      </c>
    </row>
    <row r="3050" spans="1:19" x14ac:dyDescent="0.25">
      <c r="A3050" s="22"/>
      <c r="B3050" s="22">
        <v>5688</v>
      </c>
      <c r="C3050" s="22"/>
      <c r="D3050" s="23"/>
      <c r="E3050" s="22">
        <v>12350401</v>
      </c>
      <c r="F3050" s="22" t="s">
        <v>3123</v>
      </c>
      <c r="G3050" s="22" t="s">
        <v>3826</v>
      </c>
      <c r="H3050" s="22">
        <v>160.400496674914</v>
      </c>
      <c r="I3050" s="24">
        <f>'EVM CPZ List'!$D3050*'EVM CPZ List'!$C3050</f>
        <v>0</v>
      </c>
      <c r="J3050" s="25">
        <f>INDEX('Pivot of Risk Data'!A:A,MATCH('EVM CPZ List'!$B3050,'Pivot of Risk Data'!B:B,0),1)</f>
        <v>2983</v>
      </c>
      <c r="K3050" s="22">
        <f>0.000621371*'EVM CPZ List'!$H3050</f>
        <v>9.9668217019387981E-2</v>
      </c>
      <c r="L3050" s="22">
        <f>L3049+'EVM CPZ List'!$K3050</f>
        <v>25948.080900440793</v>
      </c>
      <c r="M3050" s="22">
        <f>M3049-'EVM CPZ List'!$I3050</f>
        <v>-2.3671988604338431E-11</v>
      </c>
      <c r="N3050" s="7" t="e">
        <f>INDEX('2021 Certified EVM Plan'!G:G,MATCH(B3050,'2021 Certified EVM Plan'!E:E,0))</f>
        <v>#N/A</v>
      </c>
      <c r="O3050" s="7" t="e">
        <f>INDEX('2021 Certified EVM Plan'!M:M,MATCH(B3050,'2021 Certified EVM Plan'!E:E,0))</f>
        <v>#N/A</v>
      </c>
      <c r="P3050" s="7">
        <f t="shared" si="47"/>
        <v>1</v>
      </c>
      <c r="Q3050" s="26" t="e">
        <f>IF(INDEX('2021 Certified EVM Plan'!H:H,MATCH(B3050,'2021 Certified EVM Plan'!E:E,0))=1,M3050,#N/A)</f>
        <v>#N/A</v>
      </c>
      <c r="R3050" s="26" t="e">
        <f>IF(INDEX('2021 Certified EVM Plan'!J:J,MATCH(B3050,'2021 Certified EVM Plan'!E:E,0))=1,M3050,#N/A)</f>
        <v>#N/A</v>
      </c>
      <c r="S3050" s="26" t="e">
        <f>IF(INDEX('2021 Certified EVM Plan'!K:K,MATCH(B3050,'2021 Certified EVM Plan'!E:E,0))=1,M3050,#N/A)</f>
        <v>#N/A</v>
      </c>
    </row>
    <row r="3051" spans="1:19" x14ac:dyDescent="0.25">
      <c r="A3051" s="22"/>
      <c r="B3051" s="22">
        <v>5100</v>
      </c>
      <c r="C3051" s="22"/>
      <c r="D3051" s="23"/>
      <c r="E3051" s="22">
        <v>103491101</v>
      </c>
      <c r="F3051" s="22" t="s">
        <v>871</v>
      </c>
      <c r="G3051" s="22" t="s">
        <v>3665</v>
      </c>
      <c r="H3051" s="22">
        <v>181.34057467666099</v>
      </c>
      <c r="I3051" s="24">
        <f>'EVM CPZ List'!$D3051*'EVM CPZ List'!$C3051</f>
        <v>0</v>
      </c>
      <c r="J3051" s="25">
        <f>INDEX('Pivot of Risk Data'!A:A,MATCH('EVM CPZ List'!$B3051,'Pivot of Risk Data'!B:B,0),1)</f>
        <v>2994</v>
      </c>
      <c r="K3051" s="22">
        <f>0.000621371*'EVM CPZ List'!$H3051</f>
        <v>0.11267977422741152</v>
      </c>
      <c r="L3051" s="22">
        <f>L3050+'EVM CPZ List'!$K3051</f>
        <v>25948.193580215022</v>
      </c>
      <c r="M3051" s="22">
        <f>M3050-'EVM CPZ List'!$I3051</f>
        <v>-2.3671988604338431E-11</v>
      </c>
      <c r="N3051" s="7" t="e">
        <f>INDEX('2021 Certified EVM Plan'!G:G,MATCH(B3051,'2021 Certified EVM Plan'!E:E,0))</f>
        <v>#N/A</v>
      </c>
      <c r="O3051" s="7" t="e">
        <f>INDEX('2021 Certified EVM Plan'!M:M,MATCH(B3051,'2021 Certified EVM Plan'!E:E,0))</f>
        <v>#N/A</v>
      </c>
      <c r="P3051" s="7">
        <f t="shared" si="47"/>
        <v>1</v>
      </c>
      <c r="Q3051" s="26" t="e">
        <f>IF(INDEX('2021 Certified EVM Plan'!H:H,MATCH(B3051,'2021 Certified EVM Plan'!E:E,0))=1,M3051,#N/A)</f>
        <v>#N/A</v>
      </c>
      <c r="R3051" s="26" t="e">
        <f>IF(INDEX('2021 Certified EVM Plan'!J:J,MATCH(B3051,'2021 Certified EVM Plan'!E:E,0))=1,M3051,#N/A)</f>
        <v>#N/A</v>
      </c>
      <c r="S3051" s="26" t="e">
        <f>IF(INDEX('2021 Certified EVM Plan'!K:K,MATCH(B3051,'2021 Certified EVM Plan'!E:E,0))=1,M3051,#N/A)</f>
        <v>#N/A</v>
      </c>
    </row>
    <row r="3052" spans="1:19" x14ac:dyDescent="0.25">
      <c r="A3052" s="22"/>
      <c r="B3052" s="22">
        <v>5604</v>
      </c>
      <c r="C3052" s="22"/>
      <c r="D3052" s="23"/>
      <c r="E3052" s="22">
        <v>252941107</v>
      </c>
      <c r="F3052" s="22" t="s">
        <v>1739</v>
      </c>
      <c r="G3052" s="22" t="s">
        <v>3831</v>
      </c>
      <c r="H3052" s="22">
        <v>731.91632095740295</v>
      </c>
      <c r="I3052" s="24">
        <f>'EVM CPZ List'!$D3052*'EVM CPZ List'!$C3052</f>
        <v>0</v>
      </c>
      <c r="J3052" s="25">
        <f>INDEX('Pivot of Risk Data'!A:A,MATCH('EVM CPZ List'!$B3052,'Pivot of Risk Data'!B:B,0),1)</f>
        <v>2987</v>
      </c>
      <c r="K3052" s="22">
        <f>0.000621371*'EVM CPZ List'!$H3052</f>
        <v>0.45479157626962241</v>
      </c>
      <c r="L3052" s="22">
        <f>L3051+'EVM CPZ List'!$K3052</f>
        <v>25948.648371791292</v>
      </c>
      <c r="M3052" s="22">
        <f>M3051-'EVM CPZ List'!$I3052</f>
        <v>-2.3671988604338431E-11</v>
      </c>
      <c r="N3052" s="7" t="e">
        <f>INDEX('2021 Certified EVM Plan'!G:G,MATCH(B3052,'2021 Certified EVM Plan'!E:E,0))</f>
        <v>#N/A</v>
      </c>
      <c r="O3052" s="7" t="e">
        <f>INDEX('2021 Certified EVM Plan'!M:M,MATCH(B3052,'2021 Certified EVM Plan'!E:E,0))</f>
        <v>#N/A</v>
      </c>
      <c r="P3052" s="7">
        <f t="shared" si="47"/>
        <v>1</v>
      </c>
      <c r="Q3052" s="26" t="e">
        <f>IF(INDEX('2021 Certified EVM Plan'!H:H,MATCH(B3052,'2021 Certified EVM Plan'!E:E,0))=1,M3052,#N/A)</f>
        <v>#N/A</v>
      </c>
      <c r="R3052" s="26" t="e">
        <f>IF(INDEX('2021 Certified EVM Plan'!J:J,MATCH(B3052,'2021 Certified EVM Plan'!E:E,0))=1,M3052,#N/A)</f>
        <v>#N/A</v>
      </c>
      <c r="S3052" s="26" t="e">
        <f>IF(INDEX('2021 Certified EVM Plan'!K:K,MATCH(B3052,'2021 Certified EVM Plan'!E:E,0))=1,M3052,#N/A)</f>
        <v>#N/A</v>
      </c>
    </row>
    <row r="3053" spans="1:19" x14ac:dyDescent="0.25">
      <c r="A3053" s="22"/>
      <c r="B3053" s="22">
        <v>5908</v>
      </c>
      <c r="C3053" s="22"/>
      <c r="D3053" s="23"/>
      <c r="E3053" s="22">
        <v>82952113</v>
      </c>
      <c r="F3053" s="22" t="s">
        <v>3813</v>
      </c>
      <c r="G3053" s="22" t="s">
        <v>3814</v>
      </c>
      <c r="H3053" s="22">
        <v>24.567983621660101</v>
      </c>
      <c r="I3053" s="24">
        <f>'EVM CPZ List'!$D3053*'EVM CPZ List'!$C3053</f>
        <v>0</v>
      </c>
      <c r="J3053" s="25">
        <f>INDEX('Pivot of Risk Data'!A:A,MATCH('EVM CPZ List'!$B3053,'Pivot of Risk Data'!B:B,0),1)</f>
        <v>3010</v>
      </c>
      <c r="K3053" s="22">
        <f>0.000621371*'EVM CPZ List'!$H3053</f>
        <v>1.5265832550974559E-2</v>
      </c>
      <c r="L3053" s="22">
        <f>L3052+'EVM CPZ List'!$K3053</f>
        <v>25948.663637623842</v>
      </c>
      <c r="M3053" s="22">
        <f>M3052-'EVM CPZ List'!$I3053</f>
        <v>-2.3671988604338431E-11</v>
      </c>
      <c r="N3053" s="7" t="e">
        <f>INDEX('2021 Certified EVM Plan'!G:G,MATCH(B3053,'2021 Certified EVM Plan'!E:E,0))</f>
        <v>#N/A</v>
      </c>
      <c r="O3053" s="7" t="e">
        <f>INDEX('2021 Certified EVM Plan'!M:M,MATCH(B3053,'2021 Certified EVM Plan'!E:E,0))</f>
        <v>#N/A</v>
      </c>
      <c r="P3053" s="7">
        <f t="shared" si="47"/>
        <v>1</v>
      </c>
      <c r="Q3053" s="26" t="e">
        <f>IF(INDEX('2021 Certified EVM Plan'!H:H,MATCH(B3053,'2021 Certified EVM Plan'!E:E,0))=1,M3053,#N/A)</f>
        <v>#N/A</v>
      </c>
      <c r="R3053" s="26" t="e">
        <f>IF(INDEX('2021 Certified EVM Plan'!J:J,MATCH(B3053,'2021 Certified EVM Plan'!E:E,0))=1,M3053,#N/A)</f>
        <v>#N/A</v>
      </c>
      <c r="S3053" s="26" t="e">
        <f>IF(INDEX('2021 Certified EVM Plan'!K:K,MATCH(B3053,'2021 Certified EVM Plan'!E:E,0))=1,M3053,#N/A)</f>
        <v>#N/A</v>
      </c>
    </row>
    <row r="3054" spans="1:19" x14ac:dyDescent="0.25">
      <c r="A3054" s="22"/>
      <c r="B3054" s="22">
        <v>5528</v>
      </c>
      <c r="C3054" s="22"/>
      <c r="D3054" s="23"/>
      <c r="E3054" s="22">
        <v>83392107</v>
      </c>
      <c r="F3054" s="22" t="s">
        <v>3851</v>
      </c>
      <c r="G3054" s="22" t="s">
        <v>3852</v>
      </c>
      <c r="H3054" s="22">
        <v>3165.9502485463499</v>
      </c>
      <c r="I3054" s="24">
        <f>'EVM CPZ List'!$D3054*'EVM CPZ List'!$C3054</f>
        <v>0</v>
      </c>
      <c r="J3054" s="25">
        <f>INDEX('Pivot of Risk Data'!A:A,MATCH('EVM CPZ List'!$B3054,'Pivot of Risk Data'!B:B,0),1)</f>
        <v>2975</v>
      </c>
      <c r="K3054" s="22">
        <f>0.000621371*'EVM CPZ List'!$H3054</f>
        <v>1.9672296718894939</v>
      </c>
      <c r="L3054" s="22">
        <f>L3053+'EVM CPZ List'!$K3054</f>
        <v>25950.630867295731</v>
      </c>
      <c r="M3054" s="22">
        <f>M3053-'EVM CPZ List'!$I3054</f>
        <v>-2.3671988604338431E-11</v>
      </c>
      <c r="N3054" s="7" t="e">
        <f>INDEX('2021 Certified EVM Plan'!G:G,MATCH(B3054,'2021 Certified EVM Plan'!E:E,0))</f>
        <v>#N/A</v>
      </c>
      <c r="O3054" s="7" t="e">
        <f>INDEX('2021 Certified EVM Plan'!M:M,MATCH(B3054,'2021 Certified EVM Plan'!E:E,0))</f>
        <v>#N/A</v>
      </c>
      <c r="P3054" s="7">
        <f t="shared" si="47"/>
        <v>1</v>
      </c>
      <c r="Q3054" s="26" t="e">
        <f>IF(INDEX('2021 Certified EVM Plan'!H:H,MATCH(B3054,'2021 Certified EVM Plan'!E:E,0))=1,M3054,#N/A)</f>
        <v>#N/A</v>
      </c>
      <c r="R3054" s="26" t="e">
        <f>IF(INDEX('2021 Certified EVM Plan'!J:J,MATCH(B3054,'2021 Certified EVM Plan'!E:E,0))=1,M3054,#N/A)</f>
        <v>#N/A</v>
      </c>
      <c r="S3054" s="26" t="e">
        <f>IF(INDEX('2021 Certified EVM Plan'!K:K,MATCH(B3054,'2021 Certified EVM Plan'!E:E,0))=1,M3054,#N/A)</f>
        <v>#N/A</v>
      </c>
    </row>
    <row r="3055" spans="1:19" x14ac:dyDescent="0.25">
      <c r="A3055" s="22"/>
      <c r="B3055" s="22">
        <v>5514</v>
      </c>
      <c r="C3055" s="22"/>
      <c r="D3055" s="23"/>
      <c r="E3055" s="22">
        <v>42631108</v>
      </c>
      <c r="F3055" s="22" t="s">
        <v>1004</v>
      </c>
      <c r="G3055" s="22" t="s">
        <v>3702</v>
      </c>
      <c r="H3055" s="22">
        <v>14935.6028431413</v>
      </c>
      <c r="I3055" s="24">
        <f>'EVM CPZ List'!$D3055*'EVM CPZ List'!$C3055</f>
        <v>0</v>
      </c>
      <c r="J3055" s="25">
        <f>INDEX('Pivot of Risk Data'!A:A,MATCH('EVM CPZ List'!$B3055,'Pivot of Risk Data'!B:B,0),1)</f>
        <v>3004</v>
      </c>
      <c r="K3055" s="22">
        <f>0.000621371*'EVM CPZ List'!$H3055</f>
        <v>9.2805504742455529</v>
      </c>
      <c r="L3055" s="22">
        <f>L3054+'EVM CPZ List'!$K3055</f>
        <v>25959.911417769978</v>
      </c>
      <c r="M3055" s="22">
        <f>M3054-'EVM CPZ List'!$I3055</f>
        <v>-2.3671988604338431E-11</v>
      </c>
      <c r="N3055" s="7" t="e">
        <f>INDEX('2021 Certified EVM Plan'!G:G,MATCH(B3055,'2021 Certified EVM Plan'!E:E,0))</f>
        <v>#N/A</v>
      </c>
      <c r="O3055" s="7" t="e">
        <f>INDEX('2021 Certified EVM Plan'!M:M,MATCH(B3055,'2021 Certified EVM Plan'!E:E,0))</f>
        <v>#N/A</v>
      </c>
      <c r="P3055" s="7">
        <f t="shared" si="47"/>
        <v>1</v>
      </c>
      <c r="Q3055" s="26" t="e">
        <f>IF(INDEX('2021 Certified EVM Plan'!H:H,MATCH(B3055,'2021 Certified EVM Plan'!E:E,0))=1,M3055,#N/A)</f>
        <v>#N/A</v>
      </c>
      <c r="R3055" s="26" t="e">
        <f>IF(INDEX('2021 Certified EVM Plan'!J:J,MATCH(B3055,'2021 Certified EVM Plan'!E:E,0))=1,M3055,#N/A)</f>
        <v>#N/A</v>
      </c>
      <c r="S3055" s="26" t="e">
        <f>IF(INDEX('2021 Certified EVM Plan'!K:K,MATCH(B3055,'2021 Certified EVM Plan'!E:E,0))=1,M3055,#N/A)</f>
        <v>#N/A</v>
      </c>
    </row>
    <row r="3056" spans="1:19" x14ac:dyDescent="0.25">
      <c r="A3056" s="22"/>
      <c r="B3056" s="22">
        <v>6474</v>
      </c>
      <c r="C3056" s="22"/>
      <c r="D3056" s="23"/>
      <c r="E3056" s="22">
        <v>183011101</v>
      </c>
      <c r="F3056" s="22" t="s">
        <v>2371</v>
      </c>
      <c r="G3056" s="22" t="s">
        <v>3864</v>
      </c>
      <c r="H3056" s="22">
        <v>0</v>
      </c>
      <c r="I3056" s="24">
        <f>'EVM CPZ List'!$D3056*'EVM CPZ List'!$C3056</f>
        <v>0</v>
      </c>
      <c r="J3056" s="25">
        <f>INDEX('Pivot of Risk Data'!A:A,MATCH('EVM CPZ List'!$B3056,'Pivot of Risk Data'!B:B,0),1)</f>
        <v>3014</v>
      </c>
      <c r="K3056" s="22">
        <f>0.000621371*'EVM CPZ List'!$H3056</f>
        <v>0</v>
      </c>
      <c r="L3056" s="22">
        <f>L3055+'EVM CPZ List'!$K3056</f>
        <v>25959.911417769978</v>
      </c>
      <c r="M3056" s="22">
        <f>M3055-'EVM CPZ List'!$I3056</f>
        <v>-2.3671988604338431E-11</v>
      </c>
      <c r="N3056" s="7" t="e">
        <f>INDEX('2021 Certified EVM Plan'!G:G,MATCH(B3056,'2021 Certified EVM Plan'!E:E,0))</f>
        <v>#N/A</v>
      </c>
      <c r="O3056" s="7" t="e">
        <f>INDEX('2021 Certified EVM Plan'!M:M,MATCH(B3056,'2021 Certified EVM Plan'!E:E,0))</f>
        <v>#N/A</v>
      </c>
      <c r="P3056" s="7">
        <f t="shared" si="47"/>
        <v>1</v>
      </c>
      <c r="Q3056" s="26" t="e">
        <f>IF(INDEX('2021 Certified EVM Plan'!H:H,MATCH(B3056,'2021 Certified EVM Plan'!E:E,0))=1,M3056,#N/A)</f>
        <v>#N/A</v>
      </c>
      <c r="R3056" s="26" t="e">
        <f>IF(INDEX('2021 Certified EVM Plan'!J:J,MATCH(B3056,'2021 Certified EVM Plan'!E:E,0))=1,M3056,#N/A)</f>
        <v>#N/A</v>
      </c>
      <c r="S3056" s="26" t="e">
        <f>IF(INDEX('2021 Certified EVM Plan'!K:K,MATCH(B3056,'2021 Certified EVM Plan'!E:E,0))=1,M3056,#N/A)</f>
        <v>#N/A</v>
      </c>
    </row>
    <row r="3057" spans="1:19" x14ac:dyDescent="0.25">
      <c r="A3057" s="22"/>
      <c r="B3057" s="22">
        <v>5181</v>
      </c>
      <c r="C3057" s="22"/>
      <c r="D3057" s="23"/>
      <c r="E3057" s="22">
        <v>182631104</v>
      </c>
      <c r="F3057" s="22" t="s">
        <v>2450</v>
      </c>
      <c r="G3057" s="22" t="s">
        <v>3631</v>
      </c>
      <c r="H3057" s="22">
        <v>889.54663334539202</v>
      </c>
      <c r="I3057" s="24">
        <f>'EVM CPZ List'!$D3057*'EVM CPZ List'!$C3057</f>
        <v>0</v>
      </c>
      <c r="J3057" s="25">
        <f>INDEX('Pivot of Risk Data'!A:A,MATCH('EVM CPZ List'!$B3057,'Pivot of Risk Data'!B:B,0),1)</f>
        <v>3013</v>
      </c>
      <c r="K3057" s="22">
        <f>0.000621371*'EVM CPZ List'!$H3057</f>
        <v>0.55273848110845958</v>
      </c>
      <c r="L3057" s="22">
        <f>L3056+'EVM CPZ List'!$K3057</f>
        <v>25960.464156251084</v>
      </c>
      <c r="M3057" s="22">
        <f>M3056-'EVM CPZ List'!$I3057</f>
        <v>-2.3671988604338431E-11</v>
      </c>
      <c r="N3057" s="7" t="e">
        <f>INDEX('2021 Certified EVM Plan'!G:G,MATCH(B3057,'2021 Certified EVM Plan'!E:E,0))</f>
        <v>#N/A</v>
      </c>
      <c r="O3057" s="7" t="e">
        <f>INDEX('2021 Certified EVM Plan'!M:M,MATCH(B3057,'2021 Certified EVM Plan'!E:E,0))</f>
        <v>#N/A</v>
      </c>
      <c r="P3057" s="7">
        <f t="shared" si="47"/>
        <v>1</v>
      </c>
      <c r="Q3057" s="26" t="e">
        <f>IF(INDEX('2021 Certified EVM Plan'!H:H,MATCH(B3057,'2021 Certified EVM Plan'!E:E,0))=1,M3057,#N/A)</f>
        <v>#N/A</v>
      </c>
      <c r="R3057" s="26" t="e">
        <f>IF(INDEX('2021 Certified EVM Plan'!J:J,MATCH(B3057,'2021 Certified EVM Plan'!E:E,0))=1,M3057,#N/A)</f>
        <v>#N/A</v>
      </c>
      <c r="S3057" s="26" t="e">
        <f>IF(INDEX('2021 Certified EVM Plan'!K:K,MATCH(B3057,'2021 Certified EVM Plan'!E:E,0))=1,M3057,#N/A)</f>
        <v>#N/A</v>
      </c>
    </row>
    <row r="3058" spans="1:19" x14ac:dyDescent="0.25">
      <c r="A3058" s="22"/>
      <c r="B3058" s="22">
        <v>6367</v>
      </c>
      <c r="C3058" s="22"/>
      <c r="D3058" s="23"/>
      <c r="E3058" s="22">
        <v>162821702</v>
      </c>
      <c r="F3058" s="22" t="s">
        <v>1747</v>
      </c>
      <c r="G3058" s="22" t="s">
        <v>3738</v>
      </c>
      <c r="H3058" s="22">
        <v>1946.7740288407699</v>
      </c>
      <c r="I3058" s="24">
        <f>'EVM CPZ List'!$D3058*'EVM CPZ List'!$C3058</f>
        <v>0</v>
      </c>
      <c r="J3058" s="25">
        <f>INDEX('Pivot of Risk Data'!A:A,MATCH('EVM CPZ List'!$B3058,'Pivot of Risk Data'!B:B,0),1)</f>
        <v>2984</v>
      </c>
      <c r="K3058" s="22">
        <f>0.000621371*'EVM CPZ List'!$H3058</f>
        <v>1.209668925074818</v>
      </c>
      <c r="L3058" s="22">
        <f>L3057+'EVM CPZ List'!$K3058</f>
        <v>25961.67382517616</v>
      </c>
      <c r="M3058" s="22">
        <f>M3057-'EVM CPZ List'!$I3058</f>
        <v>-2.3671988604338431E-11</v>
      </c>
      <c r="N3058" s="7" t="e">
        <f>INDEX('2021 Certified EVM Plan'!G:G,MATCH(B3058,'2021 Certified EVM Plan'!E:E,0))</f>
        <v>#N/A</v>
      </c>
      <c r="O3058" s="7" t="e">
        <f>INDEX('2021 Certified EVM Plan'!M:M,MATCH(B3058,'2021 Certified EVM Plan'!E:E,0))</f>
        <v>#N/A</v>
      </c>
      <c r="P3058" s="7">
        <f t="shared" si="47"/>
        <v>1</v>
      </c>
      <c r="Q3058" s="26" t="e">
        <f>IF(INDEX('2021 Certified EVM Plan'!H:H,MATCH(B3058,'2021 Certified EVM Plan'!E:E,0))=1,M3058,#N/A)</f>
        <v>#N/A</v>
      </c>
      <c r="R3058" s="26" t="e">
        <f>IF(INDEX('2021 Certified EVM Plan'!J:J,MATCH(B3058,'2021 Certified EVM Plan'!E:E,0))=1,M3058,#N/A)</f>
        <v>#N/A</v>
      </c>
      <c r="S3058" s="26" t="e">
        <f>IF(INDEX('2021 Certified EVM Plan'!K:K,MATCH(B3058,'2021 Certified EVM Plan'!E:E,0))=1,M3058,#N/A)</f>
        <v>#N/A</v>
      </c>
    </row>
    <row r="3059" spans="1:19" x14ac:dyDescent="0.25">
      <c r="A3059" s="22"/>
      <c r="B3059" s="22">
        <v>4622</v>
      </c>
      <c r="C3059" s="22"/>
      <c r="D3059" s="23"/>
      <c r="E3059" s="22">
        <v>42011106</v>
      </c>
      <c r="F3059" s="22" t="s">
        <v>3223</v>
      </c>
      <c r="G3059" s="22" t="s">
        <v>3723</v>
      </c>
      <c r="H3059" s="22">
        <v>0</v>
      </c>
      <c r="I3059" s="24">
        <f>'EVM CPZ List'!$D3059*'EVM CPZ List'!$C3059</f>
        <v>0</v>
      </c>
      <c r="J3059" s="25">
        <f>INDEX('Pivot of Risk Data'!A:A,MATCH('EVM CPZ List'!$B3059,'Pivot of Risk Data'!B:B,0),1)</f>
        <v>3006</v>
      </c>
      <c r="K3059" s="22">
        <f>0.000621371*'EVM CPZ List'!$H3059</f>
        <v>0</v>
      </c>
      <c r="L3059" s="22">
        <f>L3058+'EVM CPZ List'!$K3059</f>
        <v>25961.67382517616</v>
      </c>
      <c r="M3059" s="22">
        <f>M3058-'EVM CPZ List'!$I3059</f>
        <v>-2.3671988604338431E-11</v>
      </c>
      <c r="N3059" s="7" t="e">
        <f>INDEX('2021 Certified EVM Plan'!G:G,MATCH(B3059,'2021 Certified EVM Plan'!E:E,0))</f>
        <v>#N/A</v>
      </c>
      <c r="O3059" s="7" t="e">
        <f>INDEX('2021 Certified EVM Plan'!M:M,MATCH(B3059,'2021 Certified EVM Plan'!E:E,0))</f>
        <v>#N/A</v>
      </c>
      <c r="P3059" s="7">
        <f t="shared" si="47"/>
        <v>1</v>
      </c>
      <c r="Q3059" s="26" t="e">
        <f>IF(INDEX('2021 Certified EVM Plan'!H:H,MATCH(B3059,'2021 Certified EVM Plan'!E:E,0))=1,M3059,#N/A)</f>
        <v>#N/A</v>
      </c>
      <c r="R3059" s="26" t="e">
        <f>IF(INDEX('2021 Certified EVM Plan'!J:J,MATCH(B3059,'2021 Certified EVM Plan'!E:E,0))=1,M3059,#N/A)</f>
        <v>#N/A</v>
      </c>
      <c r="S3059" s="26" t="e">
        <f>IF(INDEX('2021 Certified EVM Plan'!K:K,MATCH(B3059,'2021 Certified EVM Plan'!E:E,0))=1,M3059,#N/A)</f>
        <v>#N/A</v>
      </c>
    </row>
    <row r="3060" spans="1:19" x14ac:dyDescent="0.25">
      <c r="A3060" s="22"/>
      <c r="B3060" s="22">
        <v>2596</v>
      </c>
      <c r="C3060" s="22"/>
      <c r="D3060" s="23"/>
      <c r="E3060" s="22">
        <v>22721106</v>
      </c>
      <c r="F3060" s="22" t="s">
        <v>3476</v>
      </c>
      <c r="G3060" s="22" t="s">
        <v>3747</v>
      </c>
      <c r="H3060" s="22">
        <v>0</v>
      </c>
      <c r="I3060" s="24">
        <f>'EVM CPZ List'!$D3060*'EVM CPZ List'!$C3060</f>
        <v>0</v>
      </c>
      <c r="J3060" s="25">
        <f>INDEX('Pivot of Risk Data'!A:A,MATCH('EVM CPZ List'!$B3060,'Pivot of Risk Data'!B:B,0),1)</f>
        <v>3041</v>
      </c>
      <c r="K3060" s="22">
        <f>0.000621371*'EVM CPZ List'!$H3060</f>
        <v>0</v>
      </c>
      <c r="L3060" s="22">
        <f>L3059+'EVM CPZ List'!$K3060</f>
        <v>25961.67382517616</v>
      </c>
      <c r="M3060" s="22">
        <f>M3059-'EVM CPZ List'!$I3060</f>
        <v>-2.3671988604338431E-11</v>
      </c>
      <c r="N3060" s="7" t="e">
        <f>INDEX('2021 Certified EVM Plan'!G:G,MATCH(B3060,'2021 Certified EVM Plan'!E:E,0))</f>
        <v>#N/A</v>
      </c>
      <c r="O3060" s="7" t="e">
        <f>INDEX('2021 Certified EVM Plan'!M:M,MATCH(B3060,'2021 Certified EVM Plan'!E:E,0))</f>
        <v>#N/A</v>
      </c>
      <c r="P3060" s="7">
        <f t="shared" si="47"/>
        <v>1</v>
      </c>
      <c r="Q3060" s="26" t="e">
        <f>IF(INDEX('2021 Certified EVM Plan'!H:H,MATCH(B3060,'2021 Certified EVM Plan'!E:E,0))=1,M3060,#N/A)</f>
        <v>#N/A</v>
      </c>
      <c r="R3060" s="26" t="e">
        <f>IF(INDEX('2021 Certified EVM Plan'!J:J,MATCH(B3060,'2021 Certified EVM Plan'!E:E,0))=1,M3060,#N/A)</f>
        <v>#N/A</v>
      </c>
      <c r="S3060" s="26" t="e">
        <f>IF(INDEX('2021 Certified EVM Plan'!K:K,MATCH(B3060,'2021 Certified EVM Plan'!E:E,0))=1,M3060,#N/A)</f>
        <v>#N/A</v>
      </c>
    </row>
    <row r="3061" spans="1:19" x14ac:dyDescent="0.25">
      <c r="A3061" s="22"/>
      <c r="B3061" s="22">
        <v>2444</v>
      </c>
      <c r="C3061" s="22"/>
      <c r="D3061" s="23"/>
      <c r="E3061" s="22">
        <v>192381102</v>
      </c>
      <c r="F3061" s="22" t="s">
        <v>1541</v>
      </c>
      <c r="G3061" s="22" t="s">
        <v>3790</v>
      </c>
      <c r="H3061" s="22">
        <v>8758.0356686798896</v>
      </c>
      <c r="I3061" s="24">
        <f>'EVM CPZ List'!$D3061*'EVM CPZ List'!$C3061</f>
        <v>0</v>
      </c>
      <c r="J3061" s="25">
        <f>INDEX('Pivot of Risk Data'!A:A,MATCH('EVM CPZ List'!$B3061,'Pivot of Risk Data'!B:B,0),1)</f>
        <v>3039</v>
      </c>
      <c r="K3061" s="22">
        <f>0.000621371*'EVM CPZ List'!$H3061</f>
        <v>5.4419893814832916</v>
      </c>
      <c r="L3061" s="22">
        <f>L3060+'EVM CPZ List'!$K3061</f>
        <v>25967.115814557645</v>
      </c>
      <c r="M3061" s="22">
        <f>M3060-'EVM CPZ List'!$I3061</f>
        <v>-2.3671988604338431E-11</v>
      </c>
      <c r="N3061" s="7" t="e">
        <f>INDEX('2021 Certified EVM Plan'!G:G,MATCH(B3061,'2021 Certified EVM Plan'!E:E,0))</f>
        <v>#N/A</v>
      </c>
      <c r="O3061" s="7" t="e">
        <f>INDEX('2021 Certified EVM Plan'!M:M,MATCH(B3061,'2021 Certified EVM Plan'!E:E,0))</f>
        <v>#N/A</v>
      </c>
      <c r="P3061" s="7">
        <f t="shared" si="47"/>
        <v>1</v>
      </c>
      <c r="Q3061" s="26" t="e">
        <f>IF(INDEX('2021 Certified EVM Plan'!H:H,MATCH(B3061,'2021 Certified EVM Plan'!E:E,0))=1,M3061,#N/A)</f>
        <v>#N/A</v>
      </c>
      <c r="R3061" s="26" t="e">
        <f>IF(INDEX('2021 Certified EVM Plan'!J:J,MATCH(B3061,'2021 Certified EVM Plan'!E:E,0))=1,M3061,#N/A)</f>
        <v>#N/A</v>
      </c>
      <c r="S3061" s="26" t="e">
        <f>IF(INDEX('2021 Certified EVM Plan'!K:K,MATCH(B3061,'2021 Certified EVM Plan'!E:E,0))=1,M3061,#N/A)</f>
        <v>#N/A</v>
      </c>
    </row>
    <row r="3062" spans="1:19" x14ac:dyDescent="0.25">
      <c r="A3062" s="22"/>
      <c r="B3062" s="22">
        <v>3390</v>
      </c>
      <c r="C3062" s="22"/>
      <c r="D3062" s="23"/>
      <c r="E3062" s="22">
        <v>182391103</v>
      </c>
      <c r="F3062" s="22" t="s">
        <v>2196</v>
      </c>
      <c r="G3062" s="22" t="s">
        <v>3655</v>
      </c>
      <c r="H3062" s="22">
        <v>5321.5913986957503</v>
      </c>
      <c r="I3062" s="24">
        <f>'EVM CPZ List'!$D3062*'EVM CPZ List'!$C3062</f>
        <v>0</v>
      </c>
      <c r="J3062" s="25">
        <f>INDEX('Pivot of Risk Data'!A:A,MATCH('EVM CPZ List'!$B3062,'Pivot of Risk Data'!B:B,0),1)</f>
        <v>3017</v>
      </c>
      <c r="K3062" s="22">
        <f>0.000621371*'EVM CPZ List'!$H3062</f>
        <v>3.3066825689989772</v>
      </c>
      <c r="L3062" s="22">
        <f>L3061+'EVM CPZ List'!$K3062</f>
        <v>25970.422497126645</v>
      </c>
      <c r="M3062" s="22">
        <f>M3061-'EVM CPZ List'!$I3062</f>
        <v>-2.3671988604338431E-11</v>
      </c>
      <c r="N3062" s="7" t="e">
        <f>INDEX('2021 Certified EVM Plan'!G:G,MATCH(B3062,'2021 Certified EVM Plan'!E:E,0))</f>
        <v>#N/A</v>
      </c>
      <c r="O3062" s="7" t="e">
        <f>INDEX('2021 Certified EVM Plan'!M:M,MATCH(B3062,'2021 Certified EVM Plan'!E:E,0))</f>
        <v>#N/A</v>
      </c>
      <c r="P3062" s="7">
        <f t="shared" si="47"/>
        <v>1</v>
      </c>
      <c r="Q3062" s="26" t="e">
        <f>IF(INDEX('2021 Certified EVM Plan'!H:H,MATCH(B3062,'2021 Certified EVM Plan'!E:E,0))=1,M3062,#N/A)</f>
        <v>#N/A</v>
      </c>
      <c r="R3062" s="26" t="e">
        <f>IF(INDEX('2021 Certified EVM Plan'!J:J,MATCH(B3062,'2021 Certified EVM Plan'!E:E,0))=1,M3062,#N/A)</f>
        <v>#N/A</v>
      </c>
      <c r="S3062" s="26" t="e">
        <f>IF(INDEX('2021 Certified EVM Plan'!K:K,MATCH(B3062,'2021 Certified EVM Plan'!E:E,0))=1,M3062,#N/A)</f>
        <v>#N/A</v>
      </c>
    </row>
    <row r="3063" spans="1:19" x14ac:dyDescent="0.25">
      <c r="A3063" s="22"/>
      <c r="B3063" s="22">
        <v>2676</v>
      </c>
      <c r="C3063" s="22"/>
      <c r="D3063" s="23"/>
      <c r="E3063" s="22">
        <v>182631101</v>
      </c>
      <c r="F3063" s="22" t="s">
        <v>2453</v>
      </c>
      <c r="G3063" s="22" t="s">
        <v>3739</v>
      </c>
      <c r="H3063" s="22">
        <v>0</v>
      </c>
      <c r="I3063" s="24">
        <f>'EVM CPZ List'!$D3063*'EVM CPZ List'!$C3063</f>
        <v>0</v>
      </c>
      <c r="J3063" s="25">
        <f>INDEX('Pivot of Risk Data'!A:A,MATCH('EVM CPZ List'!$B3063,'Pivot of Risk Data'!B:B,0),1)</f>
        <v>3026</v>
      </c>
      <c r="K3063" s="22">
        <f>0.000621371*'EVM CPZ List'!$H3063</f>
        <v>0</v>
      </c>
      <c r="L3063" s="22">
        <f>L3062+'EVM CPZ List'!$K3063</f>
        <v>25970.422497126645</v>
      </c>
      <c r="M3063" s="22">
        <f>M3062-'EVM CPZ List'!$I3063</f>
        <v>-2.3671988604338431E-11</v>
      </c>
      <c r="N3063" s="7" t="e">
        <f>INDEX('2021 Certified EVM Plan'!G:G,MATCH(B3063,'2021 Certified EVM Plan'!E:E,0))</f>
        <v>#N/A</v>
      </c>
      <c r="O3063" s="7" t="e">
        <f>INDEX('2021 Certified EVM Plan'!M:M,MATCH(B3063,'2021 Certified EVM Plan'!E:E,0))</f>
        <v>#N/A</v>
      </c>
      <c r="P3063" s="7">
        <f t="shared" si="47"/>
        <v>1</v>
      </c>
      <c r="Q3063" s="26" t="e">
        <f>IF(INDEX('2021 Certified EVM Plan'!H:H,MATCH(B3063,'2021 Certified EVM Plan'!E:E,0))=1,M3063,#N/A)</f>
        <v>#N/A</v>
      </c>
      <c r="R3063" s="26" t="e">
        <f>IF(INDEX('2021 Certified EVM Plan'!J:J,MATCH(B3063,'2021 Certified EVM Plan'!E:E,0))=1,M3063,#N/A)</f>
        <v>#N/A</v>
      </c>
      <c r="S3063" s="26" t="e">
        <f>IF(INDEX('2021 Certified EVM Plan'!K:K,MATCH(B3063,'2021 Certified EVM Plan'!E:E,0))=1,M3063,#N/A)</f>
        <v>#N/A</v>
      </c>
    </row>
    <row r="3064" spans="1:19" x14ac:dyDescent="0.25">
      <c r="A3064" s="22"/>
      <c r="B3064" s="22">
        <v>3048</v>
      </c>
      <c r="C3064" s="22"/>
      <c r="D3064" s="23"/>
      <c r="E3064" s="22">
        <v>14452104</v>
      </c>
      <c r="F3064" s="22" t="s">
        <v>2975</v>
      </c>
      <c r="G3064" s="22" t="s">
        <v>3861</v>
      </c>
      <c r="H3064" s="22">
        <v>74.513190388957995</v>
      </c>
      <c r="I3064" s="24">
        <f>'EVM CPZ List'!$D3064*'EVM CPZ List'!$C3064</f>
        <v>0</v>
      </c>
      <c r="J3064" s="25">
        <f>INDEX('Pivot of Risk Data'!A:A,MATCH('EVM CPZ List'!$B3064,'Pivot of Risk Data'!B:B,0),1)</f>
        <v>3024</v>
      </c>
      <c r="K3064" s="22">
        <f>0.000621371*'EVM CPZ List'!$H3064</f>
        <v>4.6300335625177221E-2</v>
      </c>
      <c r="L3064" s="22">
        <f>L3063+'EVM CPZ List'!$K3064</f>
        <v>25970.468797462268</v>
      </c>
      <c r="M3064" s="22">
        <f>M3063-'EVM CPZ List'!$I3064</f>
        <v>-2.3671988604338431E-11</v>
      </c>
      <c r="N3064" s="7" t="e">
        <f>INDEX('2021 Certified EVM Plan'!G:G,MATCH(B3064,'2021 Certified EVM Plan'!E:E,0))</f>
        <v>#N/A</v>
      </c>
      <c r="O3064" s="7" t="e">
        <f>INDEX('2021 Certified EVM Plan'!M:M,MATCH(B3064,'2021 Certified EVM Plan'!E:E,0))</f>
        <v>#N/A</v>
      </c>
      <c r="P3064" s="7">
        <f t="shared" si="47"/>
        <v>1</v>
      </c>
      <c r="Q3064" s="26" t="e">
        <f>IF(INDEX('2021 Certified EVM Plan'!H:H,MATCH(B3064,'2021 Certified EVM Plan'!E:E,0))=1,M3064,#N/A)</f>
        <v>#N/A</v>
      </c>
      <c r="R3064" s="26" t="e">
        <f>IF(INDEX('2021 Certified EVM Plan'!J:J,MATCH(B3064,'2021 Certified EVM Plan'!E:E,0))=1,M3064,#N/A)</f>
        <v>#N/A</v>
      </c>
      <c r="S3064" s="26" t="e">
        <f>IF(INDEX('2021 Certified EVM Plan'!K:K,MATCH(B3064,'2021 Certified EVM Plan'!E:E,0))=1,M3064,#N/A)</f>
        <v>#N/A</v>
      </c>
    </row>
    <row r="3065" spans="1:19" x14ac:dyDescent="0.25">
      <c r="A3065" s="22"/>
      <c r="B3065" s="22">
        <v>4130</v>
      </c>
      <c r="C3065" s="22"/>
      <c r="D3065" s="23"/>
      <c r="E3065" s="22">
        <v>42721104</v>
      </c>
      <c r="F3065" s="22" t="s">
        <v>1456</v>
      </c>
      <c r="G3065" s="22" t="s">
        <v>3759</v>
      </c>
      <c r="H3065" s="22">
        <v>702.83000605089001</v>
      </c>
      <c r="I3065" s="24">
        <f>'EVM CPZ List'!$D3065*'EVM CPZ List'!$C3065</f>
        <v>0</v>
      </c>
      <c r="J3065" s="25">
        <f>INDEX('Pivot of Risk Data'!A:A,MATCH('EVM CPZ List'!$B3065,'Pivot of Risk Data'!B:B,0),1)</f>
        <v>3047</v>
      </c>
      <c r="K3065" s="22">
        <f>0.000621371*'EVM CPZ List'!$H3065</f>
        <v>0.43671818368984761</v>
      </c>
      <c r="L3065" s="22">
        <f>L3064+'EVM CPZ List'!$K3065</f>
        <v>25970.905515645958</v>
      </c>
      <c r="M3065" s="22">
        <f>M3064-'EVM CPZ List'!$I3065</f>
        <v>-2.3671988604338431E-11</v>
      </c>
      <c r="N3065" s="7" t="e">
        <f>INDEX('2021 Certified EVM Plan'!G:G,MATCH(B3065,'2021 Certified EVM Plan'!E:E,0))</f>
        <v>#N/A</v>
      </c>
      <c r="O3065" s="7" t="e">
        <f>INDEX('2021 Certified EVM Plan'!M:M,MATCH(B3065,'2021 Certified EVM Plan'!E:E,0))</f>
        <v>#N/A</v>
      </c>
      <c r="P3065" s="7">
        <f t="shared" si="47"/>
        <v>1</v>
      </c>
      <c r="Q3065" s="26" t="e">
        <f>IF(INDEX('2021 Certified EVM Plan'!H:H,MATCH(B3065,'2021 Certified EVM Plan'!E:E,0))=1,M3065,#N/A)</f>
        <v>#N/A</v>
      </c>
      <c r="R3065" s="26" t="e">
        <f>IF(INDEX('2021 Certified EVM Plan'!J:J,MATCH(B3065,'2021 Certified EVM Plan'!E:E,0))=1,M3065,#N/A)</f>
        <v>#N/A</v>
      </c>
      <c r="S3065" s="26" t="e">
        <f>IF(INDEX('2021 Certified EVM Plan'!K:K,MATCH(B3065,'2021 Certified EVM Plan'!E:E,0))=1,M3065,#N/A)</f>
        <v>#N/A</v>
      </c>
    </row>
    <row r="3066" spans="1:19" x14ac:dyDescent="0.25">
      <c r="A3066" s="22"/>
      <c r="B3066" s="22">
        <v>3647</v>
      </c>
      <c r="C3066" s="22"/>
      <c r="D3066" s="23"/>
      <c r="E3066" s="22">
        <v>83371103</v>
      </c>
      <c r="F3066" s="22" t="s">
        <v>2770</v>
      </c>
      <c r="G3066" s="22" t="s">
        <v>3745</v>
      </c>
      <c r="H3066" s="22">
        <v>4.89452286454227</v>
      </c>
      <c r="I3066" s="24">
        <f>'EVM CPZ List'!$D3066*'EVM CPZ List'!$C3066</f>
        <v>0</v>
      </c>
      <c r="J3066" s="25">
        <f>INDEX('Pivot of Risk Data'!A:A,MATCH('EVM CPZ List'!$B3066,'Pivot of Risk Data'!B:B,0),1)</f>
        <v>3031</v>
      </c>
      <c r="K3066" s="22">
        <f>0.000621371*'EVM CPZ List'!$H3066</f>
        <v>3.0413145668634948E-3</v>
      </c>
      <c r="L3066" s="22">
        <f>L3065+'EVM CPZ List'!$K3066</f>
        <v>25970.908556960523</v>
      </c>
      <c r="M3066" s="22">
        <f>M3065-'EVM CPZ List'!$I3066</f>
        <v>-2.3671988604338431E-11</v>
      </c>
      <c r="N3066" s="7" t="e">
        <f>INDEX('2021 Certified EVM Plan'!G:G,MATCH(B3066,'2021 Certified EVM Plan'!E:E,0))</f>
        <v>#N/A</v>
      </c>
      <c r="O3066" s="7" t="e">
        <f>INDEX('2021 Certified EVM Plan'!M:M,MATCH(B3066,'2021 Certified EVM Plan'!E:E,0))</f>
        <v>#N/A</v>
      </c>
      <c r="P3066" s="7">
        <f t="shared" si="47"/>
        <v>1</v>
      </c>
      <c r="Q3066" s="26" t="e">
        <f>IF(INDEX('2021 Certified EVM Plan'!H:H,MATCH(B3066,'2021 Certified EVM Plan'!E:E,0))=1,M3066,#N/A)</f>
        <v>#N/A</v>
      </c>
      <c r="R3066" s="26" t="e">
        <f>IF(INDEX('2021 Certified EVM Plan'!J:J,MATCH(B3066,'2021 Certified EVM Plan'!E:E,0))=1,M3066,#N/A)</f>
        <v>#N/A</v>
      </c>
      <c r="S3066" s="26" t="e">
        <f>IF(INDEX('2021 Certified EVM Plan'!K:K,MATCH(B3066,'2021 Certified EVM Plan'!E:E,0))=1,M3066,#N/A)</f>
        <v>#N/A</v>
      </c>
    </row>
    <row r="3067" spans="1:19" x14ac:dyDescent="0.25">
      <c r="A3067" s="22"/>
      <c r="B3067" s="22">
        <v>3019</v>
      </c>
      <c r="C3067" s="22"/>
      <c r="D3067" s="23"/>
      <c r="E3067" s="22">
        <v>83371103</v>
      </c>
      <c r="F3067" s="22" t="s">
        <v>2770</v>
      </c>
      <c r="G3067" s="22" t="s">
        <v>3760</v>
      </c>
      <c r="H3067" s="22">
        <v>438.14476806120001</v>
      </c>
      <c r="I3067" s="24">
        <f>'EVM CPZ List'!$D3067*'EVM CPZ List'!$C3067</f>
        <v>0</v>
      </c>
      <c r="J3067" s="25">
        <f>INDEX('Pivot of Risk Data'!A:A,MATCH('EVM CPZ List'!$B3067,'Pivot of Risk Data'!B:B,0),1)</f>
        <v>3034</v>
      </c>
      <c r="K3067" s="22">
        <f>0.000621371*'EVM CPZ List'!$H3067</f>
        <v>0.2722504526749559</v>
      </c>
      <c r="L3067" s="22">
        <f>L3066+'EVM CPZ List'!$K3067</f>
        <v>25971.180807413199</v>
      </c>
      <c r="M3067" s="22">
        <f>M3066-'EVM CPZ List'!$I3067</f>
        <v>-2.3671988604338431E-11</v>
      </c>
      <c r="N3067" s="7" t="e">
        <f>INDEX('2021 Certified EVM Plan'!G:G,MATCH(B3067,'2021 Certified EVM Plan'!E:E,0))</f>
        <v>#N/A</v>
      </c>
      <c r="O3067" s="7" t="e">
        <f>INDEX('2021 Certified EVM Plan'!M:M,MATCH(B3067,'2021 Certified EVM Plan'!E:E,0))</f>
        <v>#N/A</v>
      </c>
      <c r="P3067" s="7">
        <f t="shared" si="47"/>
        <v>1</v>
      </c>
      <c r="Q3067" s="26" t="e">
        <f>IF(INDEX('2021 Certified EVM Plan'!H:H,MATCH(B3067,'2021 Certified EVM Plan'!E:E,0))=1,M3067,#N/A)</f>
        <v>#N/A</v>
      </c>
      <c r="R3067" s="26" t="e">
        <f>IF(INDEX('2021 Certified EVM Plan'!J:J,MATCH(B3067,'2021 Certified EVM Plan'!E:E,0))=1,M3067,#N/A)</f>
        <v>#N/A</v>
      </c>
      <c r="S3067" s="26" t="e">
        <f>IF(INDEX('2021 Certified EVM Plan'!K:K,MATCH(B3067,'2021 Certified EVM Plan'!E:E,0))=1,M3067,#N/A)</f>
        <v>#N/A</v>
      </c>
    </row>
    <row r="3068" spans="1:19" x14ac:dyDescent="0.25">
      <c r="A3068" s="22"/>
      <c r="B3068" s="22">
        <v>4309</v>
      </c>
      <c r="C3068" s="22"/>
      <c r="D3068" s="23"/>
      <c r="E3068" s="22">
        <v>42721105</v>
      </c>
      <c r="F3068" s="22" t="s">
        <v>1507</v>
      </c>
      <c r="G3068" s="22" t="s">
        <v>3637</v>
      </c>
      <c r="H3068" s="22">
        <v>615.51921940190505</v>
      </c>
      <c r="I3068" s="24">
        <f>'EVM CPZ List'!$D3068*'EVM CPZ List'!$C3068</f>
        <v>0</v>
      </c>
      <c r="J3068" s="25">
        <f>INDEX('Pivot of Risk Data'!A:A,MATCH('EVM CPZ List'!$B3068,'Pivot of Risk Data'!B:B,0),1)</f>
        <v>3027</v>
      </c>
      <c r="K3068" s="22">
        <f>0.000621371*'EVM CPZ List'!$H3068</f>
        <v>0.38246579287898114</v>
      </c>
      <c r="L3068" s="22">
        <f>L3067+'EVM CPZ List'!$K3068</f>
        <v>25971.563273206077</v>
      </c>
      <c r="M3068" s="22">
        <f>M3067-'EVM CPZ List'!$I3068</f>
        <v>-2.3671988604338431E-11</v>
      </c>
      <c r="N3068" s="7" t="e">
        <f>INDEX('2021 Certified EVM Plan'!G:G,MATCH(B3068,'2021 Certified EVM Plan'!E:E,0))</f>
        <v>#N/A</v>
      </c>
      <c r="O3068" s="7" t="e">
        <f>INDEX('2021 Certified EVM Plan'!M:M,MATCH(B3068,'2021 Certified EVM Plan'!E:E,0))</f>
        <v>#N/A</v>
      </c>
      <c r="P3068" s="7">
        <f t="shared" si="47"/>
        <v>1</v>
      </c>
      <c r="Q3068" s="26" t="e">
        <f>IF(INDEX('2021 Certified EVM Plan'!H:H,MATCH(B3068,'2021 Certified EVM Plan'!E:E,0))=1,M3068,#N/A)</f>
        <v>#N/A</v>
      </c>
      <c r="R3068" s="26" t="e">
        <f>IF(INDEX('2021 Certified EVM Plan'!J:J,MATCH(B3068,'2021 Certified EVM Plan'!E:E,0))=1,M3068,#N/A)</f>
        <v>#N/A</v>
      </c>
      <c r="S3068" s="26" t="e">
        <f>IF(INDEX('2021 Certified EVM Plan'!K:K,MATCH(B3068,'2021 Certified EVM Plan'!E:E,0))=1,M3068,#N/A)</f>
        <v>#N/A</v>
      </c>
    </row>
    <row r="3069" spans="1:19" x14ac:dyDescent="0.25">
      <c r="A3069" s="22"/>
      <c r="B3069" s="22">
        <v>2720</v>
      </c>
      <c r="C3069" s="22"/>
      <c r="D3069" s="23"/>
      <c r="E3069" s="22">
        <v>182581108</v>
      </c>
      <c r="F3069" s="22" t="s">
        <v>3624</v>
      </c>
      <c r="G3069" s="22" t="s">
        <v>3625</v>
      </c>
      <c r="H3069" s="22">
        <v>3288.9554722058001</v>
      </c>
      <c r="I3069" s="24">
        <f>'EVM CPZ List'!$D3069*'EVM CPZ List'!$C3069</f>
        <v>0</v>
      </c>
      <c r="J3069" s="25">
        <f>INDEX('Pivot of Risk Data'!A:A,MATCH('EVM CPZ List'!$B3069,'Pivot of Risk Data'!B:B,0),1)</f>
        <v>3036</v>
      </c>
      <c r="K3069" s="22">
        <f>0.000621371*'EVM CPZ List'!$H3069</f>
        <v>2.0436615507199902</v>
      </c>
      <c r="L3069" s="22">
        <f>L3068+'EVM CPZ List'!$K3069</f>
        <v>25973.606934756797</v>
      </c>
      <c r="M3069" s="22">
        <f>M3068-'EVM CPZ List'!$I3069</f>
        <v>-2.3671988604338431E-11</v>
      </c>
      <c r="N3069" s="7" t="e">
        <f>INDEX('2021 Certified EVM Plan'!G:G,MATCH(B3069,'2021 Certified EVM Plan'!E:E,0))</f>
        <v>#N/A</v>
      </c>
      <c r="O3069" s="7" t="e">
        <f>INDEX('2021 Certified EVM Plan'!M:M,MATCH(B3069,'2021 Certified EVM Plan'!E:E,0))</f>
        <v>#N/A</v>
      </c>
      <c r="P3069" s="7">
        <f t="shared" si="47"/>
        <v>1</v>
      </c>
      <c r="Q3069" s="26" t="e">
        <f>IF(INDEX('2021 Certified EVM Plan'!H:H,MATCH(B3069,'2021 Certified EVM Plan'!E:E,0))=1,M3069,#N/A)</f>
        <v>#N/A</v>
      </c>
      <c r="R3069" s="26" t="e">
        <f>IF(INDEX('2021 Certified EVM Plan'!J:J,MATCH(B3069,'2021 Certified EVM Plan'!E:E,0))=1,M3069,#N/A)</f>
        <v>#N/A</v>
      </c>
      <c r="S3069" s="26" t="e">
        <f>IF(INDEX('2021 Certified EVM Plan'!K:K,MATCH(B3069,'2021 Certified EVM Plan'!E:E,0))=1,M3069,#N/A)</f>
        <v>#N/A</v>
      </c>
    </row>
    <row r="3070" spans="1:19" x14ac:dyDescent="0.25">
      <c r="A3070" s="22"/>
      <c r="B3070" s="22">
        <v>2831</v>
      </c>
      <c r="C3070" s="22"/>
      <c r="D3070" s="23"/>
      <c r="E3070" s="22">
        <v>13912108</v>
      </c>
      <c r="F3070" s="22" t="s">
        <v>3649</v>
      </c>
      <c r="G3070" s="22" t="s">
        <v>3650</v>
      </c>
      <c r="H3070" s="22">
        <v>235.75328372322599</v>
      </c>
      <c r="I3070" s="24">
        <f>'EVM CPZ List'!$D3070*'EVM CPZ List'!$C3070</f>
        <v>0</v>
      </c>
      <c r="J3070" s="25">
        <f>INDEX('Pivot of Risk Data'!A:A,MATCH('EVM CPZ List'!$B3070,'Pivot of Risk Data'!B:B,0),1)</f>
        <v>3028</v>
      </c>
      <c r="K3070" s="22">
        <f>0.000621371*'EVM CPZ List'!$H3070</f>
        <v>0.14649025366038465</v>
      </c>
      <c r="L3070" s="22">
        <f>L3069+'EVM CPZ List'!$K3070</f>
        <v>25973.753425010458</v>
      </c>
      <c r="M3070" s="22">
        <f>M3069-'EVM CPZ List'!$I3070</f>
        <v>-2.3671988604338431E-11</v>
      </c>
      <c r="N3070" s="7" t="e">
        <f>INDEX('2021 Certified EVM Plan'!G:G,MATCH(B3070,'2021 Certified EVM Plan'!E:E,0))</f>
        <v>#N/A</v>
      </c>
      <c r="O3070" s="7" t="e">
        <f>INDEX('2021 Certified EVM Plan'!M:M,MATCH(B3070,'2021 Certified EVM Plan'!E:E,0))</f>
        <v>#N/A</v>
      </c>
      <c r="P3070" s="7">
        <f t="shared" si="47"/>
        <v>1</v>
      </c>
      <c r="Q3070" s="26" t="e">
        <f>IF(INDEX('2021 Certified EVM Plan'!H:H,MATCH(B3070,'2021 Certified EVM Plan'!E:E,0))=1,M3070,#N/A)</f>
        <v>#N/A</v>
      </c>
      <c r="R3070" s="26" t="e">
        <f>IF(INDEX('2021 Certified EVM Plan'!J:J,MATCH(B3070,'2021 Certified EVM Plan'!E:E,0))=1,M3070,#N/A)</f>
        <v>#N/A</v>
      </c>
      <c r="S3070" s="26" t="e">
        <f>IF(INDEX('2021 Certified EVM Plan'!K:K,MATCH(B3070,'2021 Certified EVM Plan'!E:E,0))=1,M3070,#N/A)</f>
        <v>#N/A</v>
      </c>
    </row>
    <row r="3071" spans="1:19" x14ac:dyDescent="0.25">
      <c r="A3071" s="22"/>
      <c r="B3071" s="22">
        <v>3104</v>
      </c>
      <c r="C3071" s="22"/>
      <c r="D3071" s="23"/>
      <c r="E3071" s="22">
        <v>42271103</v>
      </c>
      <c r="F3071" s="22" t="s">
        <v>984</v>
      </c>
      <c r="G3071" s="22" t="s">
        <v>3787</v>
      </c>
      <c r="H3071" s="22">
        <v>0</v>
      </c>
      <c r="I3071" s="24">
        <f>'EVM CPZ List'!$D3071*'EVM CPZ List'!$C3071</f>
        <v>0</v>
      </c>
      <c r="J3071" s="25">
        <f>INDEX('Pivot of Risk Data'!A:A,MATCH('EVM CPZ List'!$B3071,'Pivot of Risk Data'!B:B,0),1)</f>
        <v>3021</v>
      </c>
      <c r="K3071" s="22">
        <f>0.000621371*'EVM CPZ List'!$H3071</f>
        <v>0</v>
      </c>
      <c r="L3071" s="22">
        <f>L3070+'EVM CPZ List'!$K3071</f>
        <v>25973.753425010458</v>
      </c>
      <c r="M3071" s="22">
        <f>M3070-'EVM CPZ List'!$I3071</f>
        <v>-2.3671988604338431E-11</v>
      </c>
      <c r="N3071" s="7" t="e">
        <f>INDEX('2021 Certified EVM Plan'!G:G,MATCH(B3071,'2021 Certified EVM Plan'!E:E,0))</f>
        <v>#N/A</v>
      </c>
      <c r="O3071" s="7" t="e">
        <f>INDEX('2021 Certified EVM Plan'!M:M,MATCH(B3071,'2021 Certified EVM Plan'!E:E,0))</f>
        <v>#N/A</v>
      </c>
      <c r="P3071" s="7">
        <f t="shared" si="47"/>
        <v>1</v>
      </c>
      <c r="Q3071" s="26" t="e">
        <f>IF(INDEX('2021 Certified EVM Plan'!H:H,MATCH(B3071,'2021 Certified EVM Plan'!E:E,0))=1,M3071,#N/A)</f>
        <v>#N/A</v>
      </c>
      <c r="R3071" s="26" t="e">
        <f>IF(INDEX('2021 Certified EVM Plan'!J:J,MATCH(B3071,'2021 Certified EVM Plan'!E:E,0))=1,M3071,#N/A)</f>
        <v>#N/A</v>
      </c>
      <c r="S3071" s="26" t="e">
        <f>IF(INDEX('2021 Certified EVM Plan'!K:K,MATCH(B3071,'2021 Certified EVM Plan'!E:E,0))=1,M3071,#N/A)</f>
        <v>#N/A</v>
      </c>
    </row>
    <row r="3072" spans="1:19" x14ac:dyDescent="0.25">
      <c r="A3072" s="22"/>
      <c r="B3072" s="22">
        <v>2715</v>
      </c>
      <c r="C3072" s="22"/>
      <c r="D3072" s="23"/>
      <c r="E3072" s="22">
        <v>14341105</v>
      </c>
      <c r="F3072" s="22" t="s">
        <v>3357</v>
      </c>
      <c r="G3072" s="22" t="s">
        <v>3824</v>
      </c>
      <c r="H3072" s="22">
        <v>0</v>
      </c>
      <c r="I3072" s="24">
        <f>'EVM CPZ List'!$D3072*'EVM CPZ List'!$C3072</f>
        <v>0</v>
      </c>
      <c r="J3072" s="25">
        <f>INDEX('Pivot of Risk Data'!A:A,MATCH('EVM CPZ List'!$B3072,'Pivot of Risk Data'!B:B,0),1)</f>
        <v>3032</v>
      </c>
      <c r="K3072" s="22">
        <f>0.000621371*'EVM CPZ List'!$H3072</f>
        <v>0</v>
      </c>
      <c r="L3072" s="22">
        <f>L3071+'EVM CPZ List'!$K3072</f>
        <v>25973.753425010458</v>
      </c>
      <c r="M3072" s="22">
        <f>M3071-'EVM CPZ List'!$I3072</f>
        <v>-2.3671988604338431E-11</v>
      </c>
      <c r="N3072" s="7" t="e">
        <f>INDEX('2021 Certified EVM Plan'!G:G,MATCH(B3072,'2021 Certified EVM Plan'!E:E,0))</f>
        <v>#N/A</v>
      </c>
      <c r="O3072" s="7" t="e">
        <f>INDEX('2021 Certified EVM Plan'!M:M,MATCH(B3072,'2021 Certified EVM Plan'!E:E,0))</f>
        <v>#N/A</v>
      </c>
      <c r="P3072" s="7">
        <f t="shared" si="47"/>
        <v>1</v>
      </c>
      <c r="Q3072" s="26" t="e">
        <f>IF(INDEX('2021 Certified EVM Plan'!H:H,MATCH(B3072,'2021 Certified EVM Plan'!E:E,0))=1,M3072,#N/A)</f>
        <v>#N/A</v>
      </c>
      <c r="R3072" s="26" t="e">
        <f>IF(INDEX('2021 Certified EVM Plan'!J:J,MATCH(B3072,'2021 Certified EVM Plan'!E:E,0))=1,M3072,#N/A)</f>
        <v>#N/A</v>
      </c>
      <c r="S3072" s="26" t="e">
        <f>IF(INDEX('2021 Certified EVM Plan'!K:K,MATCH(B3072,'2021 Certified EVM Plan'!E:E,0))=1,M3072,#N/A)</f>
        <v>#N/A</v>
      </c>
    </row>
    <row r="3073" spans="1:19" x14ac:dyDescent="0.25">
      <c r="A3073" s="22"/>
      <c r="B3073" s="22">
        <v>3577</v>
      </c>
      <c r="C3073" s="22"/>
      <c r="D3073" s="23"/>
      <c r="E3073" s="22">
        <v>252721106</v>
      </c>
      <c r="F3073" s="22" t="s">
        <v>3644</v>
      </c>
      <c r="G3073" s="22" t="s">
        <v>3789</v>
      </c>
      <c r="H3073" s="22">
        <v>657.98862785908898</v>
      </c>
      <c r="I3073" s="24">
        <f>'EVM CPZ List'!$D3073*'EVM CPZ List'!$C3073</f>
        <v>0</v>
      </c>
      <c r="J3073" s="25">
        <f>INDEX('Pivot of Risk Data'!A:A,MATCH('EVM CPZ List'!$B3073,'Pivot of Risk Data'!B:B,0),1)</f>
        <v>3018</v>
      </c>
      <c r="K3073" s="22">
        <f>0.000621371*'EVM CPZ List'!$H3073</f>
        <v>0.40885505168142999</v>
      </c>
      <c r="L3073" s="22">
        <f>L3072+'EVM CPZ List'!$K3073</f>
        <v>25974.162280062141</v>
      </c>
      <c r="M3073" s="22">
        <f>M3072-'EVM CPZ List'!$I3073</f>
        <v>-2.3671988604338431E-11</v>
      </c>
      <c r="N3073" s="7" t="e">
        <f>INDEX('2021 Certified EVM Plan'!G:G,MATCH(B3073,'2021 Certified EVM Plan'!E:E,0))</f>
        <v>#N/A</v>
      </c>
      <c r="O3073" s="7" t="e">
        <f>INDEX('2021 Certified EVM Plan'!M:M,MATCH(B3073,'2021 Certified EVM Plan'!E:E,0))</f>
        <v>#N/A</v>
      </c>
      <c r="P3073" s="7">
        <f t="shared" si="47"/>
        <v>1</v>
      </c>
      <c r="Q3073" s="26" t="e">
        <f>IF(INDEX('2021 Certified EVM Plan'!H:H,MATCH(B3073,'2021 Certified EVM Plan'!E:E,0))=1,M3073,#N/A)</f>
        <v>#N/A</v>
      </c>
      <c r="R3073" s="26" t="e">
        <f>IF(INDEX('2021 Certified EVM Plan'!J:J,MATCH(B3073,'2021 Certified EVM Plan'!E:E,0))=1,M3073,#N/A)</f>
        <v>#N/A</v>
      </c>
      <c r="S3073" s="26" t="e">
        <f>IF(INDEX('2021 Certified EVM Plan'!K:K,MATCH(B3073,'2021 Certified EVM Plan'!E:E,0))=1,M3073,#N/A)</f>
        <v>#N/A</v>
      </c>
    </row>
    <row r="3074" spans="1:19" x14ac:dyDescent="0.25">
      <c r="A3074" s="22"/>
      <c r="B3074" s="22">
        <v>4467</v>
      </c>
      <c r="C3074" s="22"/>
      <c r="D3074" s="23"/>
      <c r="E3074" s="22">
        <v>253642101</v>
      </c>
      <c r="F3074" s="22" t="s">
        <v>2143</v>
      </c>
      <c r="G3074" s="22" t="s">
        <v>3687</v>
      </c>
      <c r="H3074" s="22">
        <v>6924.1000620913901</v>
      </c>
      <c r="I3074" s="24">
        <f>'EVM CPZ List'!$D3074*'EVM CPZ List'!$C3074</f>
        <v>0</v>
      </c>
      <c r="J3074" s="25">
        <f>INDEX('Pivot of Risk Data'!A:A,MATCH('EVM CPZ List'!$B3074,'Pivot of Risk Data'!B:B,0),1)</f>
        <v>3050</v>
      </c>
      <c r="K3074" s="22">
        <f>0.000621371*'EVM CPZ List'!$H3074</f>
        <v>4.3024349796817889</v>
      </c>
      <c r="L3074" s="22">
        <f>L3073+'EVM CPZ List'!$K3074</f>
        <v>25978.464715041824</v>
      </c>
      <c r="M3074" s="22">
        <f>M3073-'EVM CPZ List'!$I3074</f>
        <v>-2.3671988604338431E-11</v>
      </c>
      <c r="N3074" s="7" t="e">
        <f>INDEX('2021 Certified EVM Plan'!G:G,MATCH(B3074,'2021 Certified EVM Plan'!E:E,0))</f>
        <v>#N/A</v>
      </c>
      <c r="O3074" s="7" t="e">
        <f>INDEX('2021 Certified EVM Plan'!M:M,MATCH(B3074,'2021 Certified EVM Plan'!E:E,0))</f>
        <v>#N/A</v>
      </c>
      <c r="P3074" s="7">
        <f t="shared" ref="P3074:P3122" si="48">COUNTIF(B:B,B3074)</f>
        <v>1</v>
      </c>
      <c r="Q3074" s="26" t="e">
        <f>IF(INDEX('2021 Certified EVM Plan'!H:H,MATCH(B3074,'2021 Certified EVM Plan'!E:E,0))=1,M3074,#N/A)</f>
        <v>#N/A</v>
      </c>
      <c r="R3074" s="26" t="e">
        <f>IF(INDEX('2021 Certified EVM Plan'!J:J,MATCH(B3074,'2021 Certified EVM Plan'!E:E,0))=1,M3074,#N/A)</f>
        <v>#N/A</v>
      </c>
      <c r="S3074" s="26" t="e">
        <f>IF(INDEX('2021 Certified EVM Plan'!K:K,MATCH(B3074,'2021 Certified EVM Plan'!E:E,0))=1,M3074,#N/A)</f>
        <v>#N/A</v>
      </c>
    </row>
    <row r="3075" spans="1:19" x14ac:dyDescent="0.25">
      <c r="A3075" s="22"/>
      <c r="B3075" s="22">
        <v>2590</v>
      </c>
      <c r="C3075" s="22"/>
      <c r="D3075" s="23"/>
      <c r="E3075" s="22">
        <v>103491101</v>
      </c>
      <c r="F3075" s="22" t="s">
        <v>871</v>
      </c>
      <c r="G3075" s="22" t="s">
        <v>3684</v>
      </c>
      <c r="H3075" s="22">
        <v>0</v>
      </c>
      <c r="I3075" s="24">
        <f>'EVM CPZ List'!$D3075*'EVM CPZ List'!$C3075</f>
        <v>0</v>
      </c>
      <c r="J3075" s="25">
        <f>INDEX('Pivot of Risk Data'!A:A,MATCH('EVM CPZ List'!$B3075,'Pivot of Risk Data'!B:B,0),1)</f>
        <v>3029</v>
      </c>
      <c r="K3075" s="22">
        <f>0.000621371*'EVM CPZ List'!$H3075</f>
        <v>0</v>
      </c>
      <c r="L3075" s="22">
        <f>L3074+'EVM CPZ List'!$K3075</f>
        <v>25978.464715041824</v>
      </c>
      <c r="M3075" s="22">
        <f>M3074-'EVM CPZ List'!$I3075</f>
        <v>-2.3671988604338431E-11</v>
      </c>
      <c r="N3075" s="7" t="e">
        <f>INDEX('2021 Certified EVM Plan'!G:G,MATCH(B3075,'2021 Certified EVM Plan'!E:E,0))</f>
        <v>#N/A</v>
      </c>
      <c r="O3075" s="7" t="e">
        <f>INDEX('2021 Certified EVM Plan'!M:M,MATCH(B3075,'2021 Certified EVM Plan'!E:E,0))</f>
        <v>#N/A</v>
      </c>
      <c r="P3075" s="7">
        <f t="shared" si="48"/>
        <v>1</v>
      </c>
      <c r="Q3075" s="26" t="e">
        <f>IF(INDEX('2021 Certified EVM Plan'!H:H,MATCH(B3075,'2021 Certified EVM Plan'!E:E,0))=1,M3075,#N/A)</f>
        <v>#N/A</v>
      </c>
      <c r="R3075" s="26" t="e">
        <f>IF(INDEX('2021 Certified EVM Plan'!J:J,MATCH(B3075,'2021 Certified EVM Plan'!E:E,0))=1,M3075,#N/A)</f>
        <v>#N/A</v>
      </c>
      <c r="S3075" s="26" t="e">
        <f>IF(INDEX('2021 Certified EVM Plan'!K:K,MATCH(B3075,'2021 Certified EVM Plan'!E:E,0))=1,M3075,#N/A)</f>
        <v>#N/A</v>
      </c>
    </row>
    <row r="3076" spans="1:19" x14ac:dyDescent="0.25">
      <c r="A3076" s="22"/>
      <c r="B3076" s="22">
        <v>3225</v>
      </c>
      <c r="C3076" s="22"/>
      <c r="D3076" s="23"/>
      <c r="E3076" s="22">
        <v>43051101</v>
      </c>
      <c r="F3076" s="22" t="s">
        <v>2917</v>
      </c>
      <c r="G3076" s="22" t="s">
        <v>3642</v>
      </c>
      <c r="H3076" s="22">
        <v>6934.0024150196696</v>
      </c>
      <c r="I3076" s="24">
        <f>'EVM CPZ List'!$D3076*'EVM CPZ List'!$C3076</f>
        <v>0</v>
      </c>
      <c r="J3076" s="25">
        <f>INDEX('Pivot of Risk Data'!A:A,MATCH('EVM CPZ List'!$B3076,'Pivot of Risk Data'!B:B,0),1)</f>
        <v>3022</v>
      </c>
      <c r="K3076" s="22">
        <f>0.000621371*'EVM CPZ List'!$H3076</f>
        <v>4.3085880146231874</v>
      </c>
      <c r="L3076" s="22">
        <f>L3075+'EVM CPZ List'!$K3076</f>
        <v>25982.773303056449</v>
      </c>
      <c r="M3076" s="22">
        <f>M3075-'EVM CPZ List'!$I3076</f>
        <v>-2.3671988604338431E-11</v>
      </c>
      <c r="N3076" s="7" t="e">
        <f>INDEX('2021 Certified EVM Plan'!G:G,MATCH(B3076,'2021 Certified EVM Plan'!E:E,0))</f>
        <v>#N/A</v>
      </c>
      <c r="O3076" s="7" t="e">
        <f>INDEX('2021 Certified EVM Plan'!M:M,MATCH(B3076,'2021 Certified EVM Plan'!E:E,0))</f>
        <v>#N/A</v>
      </c>
      <c r="P3076" s="7">
        <f t="shared" si="48"/>
        <v>1</v>
      </c>
      <c r="Q3076" s="26" t="e">
        <f>IF(INDEX('2021 Certified EVM Plan'!H:H,MATCH(B3076,'2021 Certified EVM Plan'!E:E,0))=1,M3076,#N/A)</f>
        <v>#N/A</v>
      </c>
      <c r="R3076" s="26" t="e">
        <f>IF(INDEX('2021 Certified EVM Plan'!J:J,MATCH(B3076,'2021 Certified EVM Plan'!E:E,0))=1,M3076,#N/A)</f>
        <v>#N/A</v>
      </c>
      <c r="S3076" s="26" t="e">
        <f>IF(INDEX('2021 Certified EVM Plan'!K:K,MATCH(B3076,'2021 Certified EVM Plan'!E:E,0))=1,M3076,#N/A)</f>
        <v>#N/A</v>
      </c>
    </row>
    <row r="3077" spans="1:19" x14ac:dyDescent="0.25">
      <c r="A3077" s="22"/>
      <c r="B3077" s="22">
        <v>4117</v>
      </c>
      <c r="C3077" s="22"/>
      <c r="D3077" s="23"/>
      <c r="E3077" s="22">
        <v>182331101</v>
      </c>
      <c r="F3077" s="22" t="s">
        <v>2562</v>
      </c>
      <c r="G3077" s="22" t="s">
        <v>3717</v>
      </c>
      <c r="H3077" s="22">
        <v>1147.7091723957501</v>
      </c>
      <c r="I3077" s="24">
        <f>'EVM CPZ List'!$D3077*'EVM CPZ List'!$C3077</f>
        <v>0</v>
      </c>
      <c r="J3077" s="25">
        <f>INDEX('Pivot of Risk Data'!A:A,MATCH('EVM CPZ List'!$B3077,'Pivot of Risk Data'!B:B,0),1)</f>
        <v>3048</v>
      </c>
      <c r="K3077" s="22">
        <f>0.000621371*'EVM CPZ List'!$H3077</f>
        <v>0.7131531961607197</v>
      </c>
      <c r="L3077" s="22">
        <f>L3076+'EVM CPZ List'!$K3077</f>
        <v>25983.486456252609</v>
      </c>
      <c r="M3077" s="22">
        <f>M3076-'EVM CPZ List'!$I3077</f>
        <v>-2.3671988604338431E-11</v>
      </c>
      <c r="N3077" s="7" t="e">
        <f>INDEX('2021 Certified EVM Plan'!G:G,MATCH(B3077,'2021 Certified EVM Plan'!E:E,0))</f>
        <v>#N/A</v>
      </c>
      <c r="O3077" s="7" t="e">
        <f>INDEX('2021 Certified EVM Plan'!M:M,MATCH(B3077,'2021 Certified EVM Plan'!E:E,0))</f>
        <v>#N/A</v>
      </c>
      <c r="P3077" s="7">
        <f t="shared" si="48"/>
        <v>1</v>
      </c>
      <c r="Q3077" s="26" t="e">
        <f>IF(INDEX('2021 Certified EVM Plan'!H:H,MATCH(B3077,'2021 Certified EVM Plan'!E:E,0))=1,M3077,#N/A)</f>
        <v>#N/A</v>
      </c>
      <c r="R3077" s="26" t="e">
        <f>IF(INDEX('2021 Certified EVM Plan'!J:J,MATCH(B3077,'2021 Certified EVM Plan'!E:E,0))=1,M3077,#N/A)</f>
        <v>#N/A</v>
      </c>
      <c r="S3077" s="26" t="e">
        <f>IF(INDEX('2021 Certified EVM Plan'!K:K,MATCH(B3077,'2021 Certified EVM Plan'!E:E,0))=1,M3077,#N/A)</f>
        <v>#N/A</v>
      </c>
    </row>
    <row r="3078" spans="1:19" x14ac:dyDescent="0.25">
      <c r="A3078" s="22"/>
      <c r="B3078" s="22">
        <v>4154</v>
      </c>
      <c r="C3078" s="22"/>
      <c r="D3078" s="23"/>
      <c r="E3078" s="22">
        <v>152481103</v>
      </c>
      <c r="F3078" s="22" t="s">
        <v>9</v>
      </c>
      <c r="G3078" s="22" t="s">
        <v>3784</v>
      </c>
      <c r="H3078" s="22">
        <v>423.58363189766698</v>
      </c>
      <c r="I3078" s="24">
        <f>'EVM CPZ List'!$D3078*'EVM CPZ List'!$C3078</f>
        <v>0</v>
      </c>
      <c r="J3078" s="25">
        <f>INDEX('Pivot of Risk Data'!A:A,MATCH('EVM CPZ List'!$B3078,'Pivot of Risk Data'!B:B,0),1)</f>
        <v>3020</v>
      </c>
      <c r="K3078" s="22">
        <f>0.000621371*'EVM CPZ List'!$H3078</f>
        <v>0.26320258493588522</v>
      </c>
      <c r="L3078" s="22">
        <f>L3077+'EVM CPZ List'!$K3078</f>
        <v>25983.749658837543</v>
      </c>
      <c r="M3078" s="22">
        <f>M3077-'EVM CPZ List'!$I3078</f>
        <v>-2.3671988604338431E-11</v>
      </c>
      <c r="N3078" s="7" t="e">
        <f>INDEX('2021 Certified EVM Plan'!G:G,MATCH(B3078,'2021 Certified EVM Plan'!E:E,0))</f>
        <v>#N/A</v>
      </c>
      <c r="O3078" s="7" t="e">
        <f>INDEX('2021 Certified EVM Plan'!M:M,MATCH(B3078,'2021 Certified EVM Plan'!E:E,0))</f>
        <v>#N/A</v>
      </c>
      <c r="P3078" s="7">
        <f t="shared" si="48"/>
        <v>1</v>
      </c>
      <c r="Q3078" s="26" t="e">
        <f>IF(INDEX('2021 Certified EVM Plan'!H:H,MATCH(B3078,'2021 Certified EVM Plan'!E:E,0))=1,M3078,#N/A)</f>
        <v>#N/A</v>
      </c>
      <c r="R3078" s="26" t="e">
        <f>IF(INDEX('2021 Certified EVM Plan'!J:J,MATCH(B3078,'2021 Certified EVM Plan'!E:E,0))=1,M3078,#N/A)</f>
        <v>#N/A</v>
      </c>
      <c r="S3078" s="26" t="e">
        <f>IF(INDEX('2021 Certified EVM Plan'!K:K,MATCH(B3078,'2021 Certified EVM Plan'!E:E,0))=1,M3078,#N/A)</f>
        <v>#N/A</v>
      </c>
    </row>
    <row r="3079" spans="1:19" x14ac:dyDescent="0.25">
      <c r="A3079" s="22"/>
      <c r="B3079" s="22">
        <v>3874</v>
      </c>
      <c r="C3079" s="22"/>
      <c r="D3079" s="23"/>
      <c r="E3079" s="22">
        <v>182082103</v>
      </c>
      <c r="F3079" s="22" t="s">
        <v>2746</v>
      </c>
      <c r="G3079" s="22" t="s">
        <v>3839</v>
      </c>
      <c r="H3079" s="22">
        <v>1889.1980280190501</v>
      </c>
      <c r="I3079" s="24">
        <f>'EVM CPZ List'!$D3079*'EVM CPZ List'!$C3079</f>
        <v>0</v>
      </c>
      <c r="J3079" s="25">
        <f>INDEX('Pivot of Risk Data'!A:A,MATCH('EVM CPZ List'!$B3079,'Pivot of Risk Data'!B:B,0),1)</f>
        <v>3023</v>
      </c>
      <c r="K3079" s="22">
        <f>0.000621371*'EVM CPZ List'!$H3079</f>
        <v>1.1738928678682252</v>
      </c>
      <c r="L3079" s="22">
        <f>L3078+'EVM CPZ List'!$K3079</f>
        <v>25984.923551705411</v>
      </c>
      <c r="M3079" s="22">
        <f>M3078-'EVM CPZ List'!$I3079</f>
        <v>-2.3671988604338431E-11</v>
      </c>
      <c r="N3079" s="7" t="e">
        <f>INDEX('2021 Certified EVM Plan'!G:G,MATCH(B3079,'2021 Certified EVM Plan'!E:E,0))</f>
        <v>#N/A</v>
      </c>
      <c r="O3079" s="7" t="e">
        <f>INDEX('2021 Certified EVM Plan'!M:M,MATCH(B3079,'2021 Certified EVM Plan'!E:E,0))</f>
        <v>#N/A</v>
      </c>
      <c r="P3079" s="7">
        <f t="shared" si="48"/>
        <v>1</v>
      </c>
      <c r="Q3079" s="26" t="e">
        <f>IF(INDEX('2021 Certified EVM Plan'!H:H,MATCH(B3079,'2021 Certified EVM Plan'!E:E,0))=1,M3079,#N/A)</f>
        <v>#N/A</v>
      </c>
      <c r="R3079" s="26" t="e">
        <f>IF(INDEX('2021 Certified EVM Plan'!J:J,MATCH(B3079,'2021 Certified EVM Plan'!E:E,0))=1,M3079,#N/A)</f>
        <v>#N/A</v>
      </c>
      <c r="S3079" s="26" t="e">
        <f>IF(INDEX('2021 Certified EVM Plan'!K:K,MATCH(B3079,'2021 Certified EVM Plan'!E:E,0))=1,M3079,#N/A)</f>
        <v>#N/A</v>
      </c>
    </row>
    <row r="3080" spans="1:19" x14ac:dyDescent="0.25">
      <c r="A3080" s="22"/>
      <c r="B3080" s="22">
        <v>3835</v>
      </c>
      <c r="C3080" s="22"/>
      <c r="D3080" s="23"/>
      <c r="E3080" s="22">
        <v>42631109</v>
      </c>
      <c r="F3080" s="22" t="s">
        <v>1585</v>
      </c>
      <c r="G3080" s="22" t="s">
        <v>3671</v>
      </c>
      <c r="H3080" s="22">
        <v>1526.3366700710501</v>
      </c>
      <c r="I3080" s="24">
        <f>'EVM CPZ List'!$D3080*'EVM CPZ List'!$C3080</f>
        <v>0</v>
      </c>
      <c r="J3080" s="25">
        <f>INDEX('Pivot of Risk Data'!A:A,MATCH('EVM CPZ List'!$B3080,'Pivot of Risk Data'!B:B,0),1)</f>
        <v>3025</v>
      </c>
      <c r="K3080" s="22">
        <f>0.000621371*'EVM CPZ List'!$H3080</f>
        <v>0.9484213430187185</v>
      </c>
      <c r="L3080" s="22">
        <f>L3079+'EVM CPZ List'!$K3080</f>
        <v>25985.87197304843</v>
      </c>
      <c r="M3080" s="22">
        <f>M3079-'EVM CPZ List'!$I3080</f>
        <v>-2.3671988604338431E-11</v>
      </c>
      <c r="N3080" s="7" t="e">
        <f>INDEX('2021 Certified EVM Plan'!G:G,MATCH(B3080,'2021 Certified EVM Plan'!E:E,0))</f>
        <v>#N/A</v>
      </c>
      <c r="O3080" s="7" t="e">
        <f>INDEX('2021 Certified EVM Plan'!M:M,MATCH(B3080,'2021 Certified EVM Plan'!E:E,0))</f>
        <v>#N/A</v>
      </c>
      <c r="P3080" s="7">
        <f t="shared" si="48"/>
        <v>1</v>
      </c>
      <c r="Q3080" s="26" t="e">
        <f>IF(INDEX('2021 Certified EVM Plan'!H:H,MATCH(B3080,'2021 Certified EVM Plan'!E:E,0))=1,M3080,#N/A)</f>
        <v>#N/A</v>
      </c>
      <c r="R3080" s="26" t="e">
        <f>IF(INDEX('2021 Certified EVM Plan'!J:J,MATCH(B3080,'2021 Certified EVM Plan'!E:E,0))=1,M3080,#N/A)</f>
        <v>#N/A</v>
      </c>
      <c r="S3080" s="26" t="e">
        <f>IF(INDEX('2021 Certified EVM Plan'!K:K,MATCH(B3080,'2021 Certified EVM Plan'!E:E,0))=1,M3080,#N/A)</f>
        <v>#N/A</v>
      </c>
    </row>
    <row r="3081" spans="1:19" x14ac:dyDescent="0.25">
      <c r="A3081" s="22"/>
      <c r="B3081" s="22">
        <v>2626</v>
      </c>
      <c r="C3081" s="22"/>
      <c r="D3081" s="23"/>
      <c r="E3081" s="22">
        <v>43091103</v>
      </c>
      <c r="F3081" s="22" t="s">
        <v>3082</v>
      </c>
      <c r="G3081" s="22" t="s">
        <v>3668</v>
      </c>
      <c r="H3081" s="22">
        <v>0</v>
      </c>
      <c r="I3081" s="24">
        <f>'EVM CPZ List'!$D3081*'EVM CPZ List'!$C3081</f>
        <v>0</v>
      </c>
      <c r="J3081" s="25">
        <f>INDEX('Pivot of Risk Data'!A:A,MATCH('EVM CPZ List'!$B3081,'Pivot of Risk Data'!B:B,0),1)</f>
        <v>3015</v>
      </c>
      <c r="K3081" s="22">
        <f>0.000621371*'EVM CPZ List'!$H3081</f>
        <v>0</v>
      </c>
      <c r="L3081" s="22">
        <f>L3080+'EVM CPZ List'!$K3081</f>
        <v>25985.87197304843</v>
      </c>
      <c r="M3081" s="22">
        <f>M3080-'EVM CPZ List'!$I3081</f>
        <v>-2.3671988604338431E-11</v>
      </c>
      <c r="N3081" s="7" t="e">
        <f>INDEX('2021 Certified EVM Plan'!G:G,MATCH(B3081,'2021 Certified EVM Plan'!E:E,0))</f>
        <v>#N/A</v>
      </c>
      <c r="O3081" s="7" t="e">
        <f>INDEX('2021 Certified EVM Plan'!M:M,MATCH(B3081,'2021 Certified EVM Plan'!E:E,0))</f>
        <v>#N/A</v>
      </c>
      <c r="P3081" s="7">
        <f t="shared" si="48"/>
        <v>1</v>
      </c>
      <c r="Q3081" s="26" t="e">
        <f>IF(INDEX('2021 Certified EVM Plan'!H:H,MATCH(B3081,'2021 Certified EVM Plan'!E:E,0))=1,M3081,#N/A)</f>
        <v>#N/A</v>
      </c>
      <c r="R3081" s="26" t="e">
        <f>IF(INDEX('2021 Certified EVM Plan'!J:J,MATCH(B3081,'2021 Certified EVM Plan'!E:E,0))=1,M3081,#N/A)</f>
        <v>#N/A</v>
      </c>
      <c r="S3081" s="26" t="e">
        <f>IF(INDEX('2021 Certified EVM Plan'!K:K,MATCH(B3081,'2021 Certified EVM Plan'!E:E,0))=1,M3081,#N/A)</f>
        <v>#N/A</v>
      </c>
    </row>
    <row r="3082" spans="1:19" x14ac:dyDescent="0.25">
      <c r="A3082" s="22"/>
      <c r="B3082" s="22">
        <v>4373</v>
      </c>
      <c r="C3082" s="22"/>
      <c r="D3082" s="23"/>
      <c r="E3082" s="22">
        <v>182852201</v>
      </c>
      <c r="F3082" s="22" t="s">
        <v>2548</v>
      </c>
      <c r="G3082" s="22" t="s">
        <v>3679</v>
      </c>
      <c r="H3082" s="22">
        <v>786.59863628438904</v>
      </c>
      <c r="I3082" s="24">
        <f>'EVM CPZ List'!$D3082*'EVM CPZ List'!$C3082</f>
        <v>0</v>
      </c>
      <c r="J3082" s="25">
        <f>INDEX('Pivot of Risk Data'!A:A,MATCH('EVM CPZ List'!$B3082,'Pivot of Risk Data'!B:B,0),1)</f>
        <v>3037</v>
      </c>
      <c r="K3082" s="22">
        <f>0.000621371*'EVM CPZ List'!$H3082</f>
        <v>0.48876958122666714</v>
      </c>
      <c r="L3082" s="22">
        <f>L3081+'EVM CPZ List'!$K3082</f>
        <v>25986.360742629655</v>
      </c>
      <c r="M3082" s="22">
        <f>M3081-'EVM CPZ List'!$I3082</f>
        <v>-2.3671988604338431E-11</v>
      </c>
      <c r="N3082" s="7" t="e">
        <f>INDEX('2021 Certified EVM Plan'!G:G,MATCH(B3082,'2021 Certified EVM Plan'!E:E,0))</f>
        <v>#N/A</v>
      </c>
      <c r="O3082" s="7" t="e">
        <f>INDEX('2021 Certified EVM Plan'!M:M,MATCH(B3082,'2021 Certified EVM Plan'!E:E,0))</f>
        <v>#N/A</v>
      </c>
      <c r="P3082" s="7">
        <f t="shared" si="48"/>
        <v>1</v>
      </c>
      <c r="Q3082" s="26" t="e">
        <f>IF(INDEX('2021 Certified EVM Plan'!H:H,MATCH(B3082,'2021 Certified EVM Plan'!E:E,0))=1,M3082,#N/A)</f>
        <v>#N/A</v>
      </c>
      <c r="R3082" s="26" t="e">
        <f>IF(INDEX('2021 Certified EVM Plan'!J:J,MATCH(B3082,'2021 Certified EVM Plan'!E:E,0))=1,M3082,#N/A)</f>
        <v>#N/A</v>
      </c>
      <c r="S3082" s="26" t="e">
        <f>IF(INDEX('2021 Certified EVM Plan'!K:K,MATCH(B3082,'2021 Certified EVM Plan'!E:E,0))=1,M3082,#N/A)</f>
        <v>#N/A</v>
      </c>
    </row>
    <row r="3083" spans="1:19" x14ac:dyDescent="0.25">
      <c r="A3083" s="22"/>
      <c r="B3083" s="22">
        <v>2673</v>
      </c>
      <c r="C3083" s="22"/>
      <c r="D3083" s="23"/>
      <c r="E3083" s="22">
        <v>182981102</v>
      </c>
      <c r="F3083" s="22" t="s">
        <v>2779</v>
      </c>
      <c r="G3083" s="22" t="s">
        <v>3614</v>
      </c>
      <c r="H3083" s="22">
        <v>11843.464047744201</v>
      </c>
      <c r="I3083" s="24">
        <f>'EVM CPZ List'!$D3083*'EVM CPZ List'!$C3083</f>
        <v>0</v>
      </c>
      <c r="J3083" s="25">
        <f>INDEX('Pivot of Risk Data'!A:A,MATCH('EVM CPZ List'!$B3083,'Pivot of Risk Data'!B:B,0),1)</f>
        <v>3042</v>
      </c>
      <c r="K3083" s="22">
        <f>0.000621371*'EVM CPZ List'!$H3083</f>
        <v>7.3591850988108618</v>
      </c>
      <c r="L3083" s="22">
        <f>L3082+'EVM CPZ List'!$K3083</f>
        <v>25993.719927728467</v>
      </c>
      <c r="M3083" s="22">
        <f>M3082-'EVM CPZ List'!$I3083</f>
        <v>-2.3671988604338431E-11</v>
      </c>
      <c r="N3083" s="7" t="e">
        <f>INDEX('2021 Certified EVM Plan'!G:G,MATCH(B3083,'2021 Certified EVM Plan'!E:E,0))</f>
        <v>#N/A</v>
      </c>
      <c r="O3083" s="7" t="e">
        <f>INDEX('2021 Certified EVM Plan'!M:M,MATCH(B3083,'2021 Certified EVM Plan'!E:E,0))</f>
        <v>#N/A</v>
      </c>
      <c r="P3083" s="7">
        <f t="shared" si="48"/>
        <v>1</v>
      </c>
      <c r="Q3083" s="26" t="e">
        <f>IF(INDEX('2021 Certified EVM Plan'!H:H,MATCH(B3083,'2021 Certified EVM Plan'!E:E,0))=1,M3083,#N/A)</f>
        <v>#N/A</v>
      </c>
      <c r="R3083" s="26" t="e">
        <f>IF(INDEX('2021 Certified EVM Plan'!J:J,MATCH(B3083,'2021 Certified EVM Plan'!E:E,0))=1,M3083,#N/A)</f>
        <v>#N/A</v>
      </c>
      <c r="S3083" s="26" t="e">
        <f>IF(INDEX('2021 Certified EVM Plan'!K:K,MATCH(B3083,'2021 Certified EVM Plan'!E:E,0))=1,M3083,#N/A)</f>
        <v>#N/A</v>
      </c>
    </row>
    <row r="3084" spans="1:19" x14ac:dyDescent="0.25">
      <c r="A3084" s="22"/>
      <c r="B3084" s="22">
        <v>3245</v>
      </c>
      <c r="C3084" s="22"/>
      <c r="D3084" s="23"/>
      <c r="E3084" s="22">
        <v>83182101</v>
      </c>
      <c r="F3084" s="22" t="s">
        <v>2351</v>
      </c>
      <c r="G3084" s="22" t="s">
        <v>3632</v>
      </c>
      <c r="H3084" s="22">
        <v>321.73872317578201</v>
      </c>
      <c r="I3084" s="24">
        <f>'EVM CPZ List'!$D3084*'EVM CPZ List'!$C3084</f>
        <v>0</v>
      </c>
      <c r="J3084" s="25">
        <f>INDEX('Pivot of Risk Data'!A:A,MATCH('EVM CPZ List'!$B3084,'Pivot of Risk Data'!B:B,0),1)</f>
        <v>3033</v>
      </c>
      <c r="K3084" s="22">
        <f>0.000621371*'EVM CPZ List'!$H3084</f>
        <v>0.19991911215845884</v>
      </c>
      <c r="L3084" s="22">
        <f>L3083+'EVM CPZ List'!$K3084</f>
        <v>25993.919846840625</v>
      </c>
      <c r="M3084" s="22">
        <f>M3083-'EVM CPZ List'!$I3084</f>
        <v>-2.3671988604338431E-11</v>
      </c>
      <c r="N3084" s="7" t="e">
        <f>INDEX('2021 Certified EVM Plan'!G:G,MATCH(B3084,'2021 Certified EVM Plan'!E:E,0))</f>
        <v>#N/A</v>
      </c>
      <c r="O3084" s="7" t="e">
        <f>INDEX('2021 Certified EVM Plan'!M:M,MATCH(B3084,'2021 Certified EVM Plan'!E:E,0))</f>
        <v>#N/A</v>
      </c>
      <c r="P3084" s="7">
        <f t="shared" si="48"/>
        <v>1</v>
      </c>
      <c r="Q3084" s="26" t="e">
        <f>IF(INDEX('2021 Certified EVM Plan'!H:H,MATCH(B3084,'2021 Certified EVM Plan'!E:E,0))=1,M3084,#N/A)</f>
        <v>#N/A</v>
      </c>
      <c r="R3084" s="26" t="e">
        <f>IF(INDEX('2021 Certified EVM Plan'!J:J,MATCH(B3084,'2021 Certified EVM Plan'!E:E,0))=1,M3084,#N/A)</f>
        <v>#N/A</v>
      </c>
      <c r="S3084" s="26" t="e">
        <f>IF(INDEX('2021 Certified EVM Plan'!K:K,MATCH(B3084,'2021 Certified EVM Plan'!E:E,0))=1,M3084,#N/A)</f>
        <v>#N/A</v>
      </c>
    </row>
    <row r="3085" spans="1:19" x14ac:dyDescent="0.25">
      <c r="A3085" s="22"/>
      <c r="B3085" s="22">
        <v>3532</v>
      </c>
      <c r="C3085" s="22"/>
      <c r="D3085" s="23"/>
      <c r="E3085" s="22">
        <v>83192101</v>
      </c>
      <c r="F3085" s="22" t="s">
        <v>2474</v>
      </c>
      <c r="G3085" s="22" t="s">
        <v>3719</v>
      </c>
      <c r="H3085" s="22">
        <v>5419.4083593596397</v>
      </c>
      <c r="I3085" s="24">
        <f>'EVM CPZ List'!$D3085*'EVM CPZ List'!$C3085</f>
        <v>0</v>
      </c>
      <c r="J3085" s="25">
        <f>INDEX('Pivot of Risk Data'!A:A,MATCH('EVM CPZ List'!$B3085,'Pivot of Risk Data'!B:B,0),1)</f>
        <v>3046</v>
      </c>
      <c r="K3085" s="22">
        <f>0.000621371*'EVM CPZ List'!$H3085</f>
        <v>3.3674631916636586</v>
      </c>
      <c r="L3085" s="22">
        <f>L3084+'EVM CPZ List'!$K3085</f>
        <v>25997.287310032287</v>
      </c>
      <c r="M3085" s="22">
        <f>M3084-'EVM CPZ List'!$I3085</f>
        <v>-2.3671988604338431E-11</v>
      </c>
      <c r="N3085" s="7" t="e">
        <f>INDEX('2021 Certified EVM Plan'!G:G,MATCH(B3085,'2021 Certified EVM Plan'!E:E,0))</f>
        <v>#N/A</v>
      </c>
      <c r="O3085" s="7" t="e">
        <f>INDEX('2021 Certified EVM Plan'!M:M,MATCH(B3085,'2021 Certified EVM Plan'!E:E,0))</f>
        <v>#N/A</v>
      </c>
      <c r="P3085" s="7">
        <f t="shared" si="48"/>
        <v>1</v>
      </c>
      <c r="Q3085" s="26" t="e">
        <f>IF(INDEX('2021 Certified EVM Plan'!H:H,MATCH(B3085,'2021 Certified EVM Plan'!E:E,0))=1,M3085,#N/A)</f>
        <v>#N/A</v>
      </c>
      <c r="R3085" s="26" t="e">
        <f>IF(INDEX('2021 Certified EVM Plan'!J:J,MATCH(B3085,'2021 Certified EVM Plan'!E:E,0))=1,M3085,#N/A)</f>
        <v>#N/A</v>
      </c>
      <c r="S3085" s="26" t="e">
        <f>IF(INDEX('2021 Certified EVM Plan'!K:K,MATCH(B3085,'2021 Certified EVM Plan'!E:E,0))=1,M3085,#N/A)</f>
        <v>#N/A</v>
      </c>
    </row>
    <row r="3086" spans="1:19" x14ac:dyDescent="0.25">
      <c r="A3086" s="22"/>
      <c r="B3086" s="22">
        <v>2578</v>
      </c>
      <c r="C3086" s="22"/>
      <c r="D3086" s="23"/>
      <c r="E3086" s="22">
        <v>253801101</v>
      </c>
      <c r="F3086" s="22" t="s">
        <v>3652</v>
      </c>
      <c r="G3086" s="22" t="s">
        <v>3653</v>
      </c>
      <c r="H3086" s="22">
        <v>345.98528889325399</v>
      </c>
      <c r="I3086" s="24">
        <f>'EVM CPZ List'!$D3086*'EVM CPZ List'!$C3086</f>
        <v>0</v>
      </c>
      <c r="J3086" s="25">
        <f>INDEX('Pivot of Risk Data'!A:A,MATCH('EVM CPZ List'!$B3086,'Pivot of Risk Data'!B:B,0),1)</f>
        <v>3030</v>
      </c>
      <c r="K3086" s="22">
        <f>0.000621371*'EVM CPZ List'!$H3086</f>
        <v>0.21498522494489014</v>
      </c>
      <c r="L3086" s="22">
        <f>L3085+'EVM CPZ List'!$K3086</f>
        <v>25997.502295257233</v>
      </c>
      <c r="M3086" s="22">
        <f>M3085-'EVM CPZ List'!$I3086</f>
        <v>-2.3671988604338431E-11</v>
      </c>
      <c r="N3086" s="7" t="e">
        <f>INDEX('2021 Certified EVM Plan'!G:G,MATCH(B3086,'2021 Certified EVM Plan'!E:E,0))</f>
        <v>#N/A</v>
      </c>
      <c r="O3086" s="7" t="e">
        <f>INDEX('2021 Certified EVM Plan'!M:M,MATCH(B3086,'2021 Certified EVM Plan'!E:E,0))</f>
        <v>#N/A</v>
      </c>
      <c r="P3086" s="7">
        <f t="shared" si="48"/>
        <v>1</v>
      </c>
      <c r="Q3086" s="26" t="e">
        <f>IF(INDEX('2021 Certified EVM Plan'!H:H,MATCH(B3086,'2021 Certified EVM Plan'!E:E,0))=1,M3086,#N/A)</f>
        <v>#N/A</v>
      </c>
      <c r="R3086" s="26" t="e">
        <f>IF(INDEX('2021 Certified EVM Plan'!J:J,MATCH(B3086,'2021 Certified EVM Plan'!E:E,0))=1,M3086,#N/A)</f>
        <v>#N/A</v>
      </c>
      <c r="S3086" s="26" t="e">
        <f>IF(INDEX('2021 Certified EVM Plan'!K:K,MATCH(B3086,'2021 Certified EVM Plan'!E:E,0))=1,M3086,#N/A)</f>
        <v>#N/A</v>
      </c>
    </row>
    <row r="3087" spans="1:19" x14ac:dyDescent="0.25">
      <c r="A3087" s="22"/>
      <c r="B3087" s="22">
        <v>3553</v>
      </c>
      <c r="C3087" s="22"/>
      <c r="D3087" s="23"/>
      <c r="E3087" s="22">
        <v>24251104</v>
      </c>
      <c r="F3087" s="22" t="s">
        <v>3058</v>
      </c>
      <c r="G3087" s="22" t="s">
        <v>3800</v>
      </c>
      <c r="H3087" s="22">
        <v>246.68101735852599</v>
      </c>
      <c r="I3087" s="24">
        <f>'EVM CPZ List'!$D3087*'EVM CPZ List'!$C3087</f>
        <v>0</v>
      </c>
      <c r="J3087" s="25">
        <f>INDEX('Pivot of Risk Data'!A:A,MATCH('EVM CPZ List'!$B3087,'Pivot of Risk Data'!B:B,0),1)</f>
        <v>3045</v>
      </c>
      <c r="K3087" s="22">
        <f>0.000621371*'EVM CPZ List'!$H3087</f>
        <v>0.15328043043708467</v>
      </c>
      <c r="L3087" s="22">
        <f>L3086+'EVM CPZ List'!$K3087</f>
        <v>25997.65557568767</v>
      </c>
      <c r="M3087" s="22">
        <f>M3086-'EVM CPZ List'!$I3087</f>
        <v>-2.3671988604338431E-11</v>
      </c>
      <c r="N3087" s="7" t="e">
        <f>INDEX('2021 Certified EVM Plan'!G:G,MATCH(B3087,'2021 Certified EVM Plan'!E:E,0))</f>
        <v>#N/A</v>
      </c>
      <c r="O3087" s="7" t="e">
        <f>INDEX('2021 Certified EVM Plan'!M:M,MATCH(B3087,'2021 Certified EVM Plan'!E:E,0))</f>
        <v>#N/A</v>
      </c>
      <c r="P3087" s="7">
        <f t="shared" si="48"/>
        <v>1</v>
      </c>
      <c r="Q3087" s="26" t="e">
        <f>IF(INDEX('2021 Certified EVM Plan'!H:H,MATCH(B3087,'2021 Certified EVM Plan'!E:E,0))=1,M3087,#N/A)</f>
        <v>#N/A</v>
      </c>
      <c r="R3087" s="26" t="e">
        <f>IF(INDEX('2021 Certified EVM Plan'!J:J,MATCH(B3087,'2021 Certified EVM Plan'!E:E,0))=1,M3087,#N/A)</f>
        <v>#N/A</v>
      </c>
      <c r="S3087" s="26" t="e">
        <f>IF(INDEX('2021 Certified EVM Plan'!K:K,MATCH(B3087,'2021 Certified EVM Plan'!E:E,0))=1,M3087,#N/A)</f>
        <v>#N/A</v>
      </c>
    </row>
    <row r="3088" spans="1:19" x14ac:dyDescent="0.25">
      <c r="A3088" s="22"/>
      <c r="B3088" s="22">
        <v>3767</v>
      </c>
      <c r="C3088" s="22"/>
      <c r="D3088" s="23"/>
      <c r="E3088" s="22">
        <v>102931103</v>
      </c>
      <c r="F3088" s="22" t="s">
        <v>565</v>
      </c>
      <c r="G3088" s="22" t="s">
        <v>3731</v>
      </c>
      <c r="H3088" s="22">
        <v>1201.94817479684</v>
      </c>
      <c r="I3088" s="24">
        <f>'EVM CPZ List'!$D3088*'EVM CPZ List'!$C3088</f>
        <v>0</v>
      </c>
      <c r="J3088" s="25">
        <f>INDEX('Pivot of Risk Data'!A:A,MATCH('EVM CPZ List'!$B3088,'Pivot of Risk Data'!B:B,0),1)</f>
        <v>3038</v>
      </c>
      <c r="K3088" s="22">
        <f>0.000621371*'EVM CPZ List'!$H3088</f>
        <v>0.74685573932168725</v>
      </c>
      <c r="L3088" s="22">
        <f>L3087+'EVM CPZ List'!$K3088</f>
        <v>25998.402431426992</v>
      </c>
      <c r="M3088" s="22">
        <f>M3087-'EVM CPZ List'!$I3088</f>
        <v>-2.3671988604338431E-11</v>
      </c>
      <c r="N3088" s="7" t="e">
        <f>INDEX('2021 Certified EVM Plan'!G:G,MATCH(B3088,'2021 Certified EVM Plan'!E:E,0))</f>
        <v>#N/A</v>
      </c>
      <c r="O3088" s="7" t="e">
        <f>INDEX('2021 Certified EVM Plan'!M:M,MATCH(B3088,'2021 Certified EVM Plan'!E:E,0))</f>
        <v>#N/A</v>
      </c>
      <c r="P3088" s="7">
        <f t="shared" si="48"/>
        <v>1</v>
      </c>
      <c r="Q3088" s="26" t="e">
        <f>IF(INDEX('2021 Certified EVM Plan'!H:H,MATCH(B3088,'2021 Certified EVM Plan'!E:E,0))=1,M3088,#N/A)</f>
        <v>#N/A</v>
      </c>
      <c r="R3088" s="26" t="e">
        <f>IF(INDEX('2021 Certified EVM Plan'!J:J,MATCH(B3088,'2021 Certified EVM Plan'!E:E,0))=1,M3088,#N/A)</f>
        <v>#N/A</v>
      </c>
      <c r="S3088" s="26" t="e">
        <f>IF(INDEX('2021 Certified EVM Plan'!K:K,MATCH(B3088,'2021 Certified EVM Plan'!E:E,0))=1,M3088,#N/A)</f>
        <v>#N/A</v>
      </c>
    </row>
    <row r="3089" spans="1:19" x14ac:dyDescent="0.25">
      <c r="A3089" s="22"/>
      <c r="B3089" s="22">
        <v>4316</v>
      </c>
      <c r="C3089" s="22"/>
      <c r="D3089" s="23"/>
      <c r="E3089" s="22">
        <v>14232119</v>
      </c>
      <c r="F3089" s="22" t="s">
        <v>3622</v>
      </c>
      <c r="G3089" s="22" t="s">
        <v>3623</v>
      </c>
      <c r="H3089" s="22">
        <v>757.16277248979497</v>
      </c>
      <c r="I3089" s="24">
        <f>'EVM CPZ List'!$D3089*'EVM CPZ List'!$C3089</f>
        <v>0</v>
      </c>
      <c r="J3089" s="25">
        <f>INDEX('Pivot of Risk Data'!A:A,MATCH('EVM CPZ List'!$B3089,'Pivot of Risk Data'!B:B,0),1)</f>
        <v>3049</v>
      </c>
      <c r="K3089" s="22">
        <f>0.000621371*'EVM CPZ List'!$H3089</f>
        <v>0.47047898910475638</v>
      </c>
      <c r="L3089" s="22">
        <f>L3088+'EVM CPZ List'!$K3089</f>
        <v>25998.872910416096</v>
      </c>
      <c r="M3089" s="22">
        <f>M3088-'EVM CPZ List'!$I3089</f>
        <v>-2.3671988604338431E-11</v>
      </c>
      <c r="N3089" s="7" t="e">
        <f>INDEX('2021 Certified EVM Plan'!G:G,MATCH(B3089,'2021 Certified EVM Plan'!E:E,0))</f>
        <v>#N/A</v>
      </c>
      <c r="O3089" s="7" t="e">
        <f>INDEX('2021 Certified EVM Plan'!M:M,MATCH(B3089,'2021 Certified EVM Plan'!E:E,0))</f>
        <v>#N/A</v>
      </c>
      <c r="P3089" s="7">
        <f t="shared" si="48"/>
        <v>1</v>
      </c>
      <c r="Q3089" s="26" t="e">
        <f>IF(INDEX('2021 Certified EVM Plan'!H:H,MATCH(B3089,'2021 Certified EVM Plan'!E:E,0))=1,M3089,#N/A)</f>
        <v>#N/A</v>
      </c>
      <c r="R3089" s="26" t="e">
        <f>IF(INDEX('2021 Certified EVM Plan'!J:J,MATCH(B3089,'2021 Certified EVM Plan'!E:E,0))=1,M3089,#N/A)</f>
        <v>#N/A</v>
      </c>
      <c r="S3089" s="26" t="e">
        <f>IF(INDEX('2021 Certified EVM Plan'!K:K,MATCH(B3089,'2021 Certified EVM Plan'!E:E,0))=1,M3089,#N/A)</f>
        <v>#N/A</v>
      </c>
    </row>
    <row r="3090" spans="1:19" x14ac:dyDescent="0.25">
      <c r="A3090" s="22"/>
      <c r="B3090" s="22">
        <v>3286</v>
      </c>
      <c r="C3090" s="22"/>
      <c r="D3090" s="23"/>
      <c r="E3090" s="22">
        <v>42761104</v>
      </c>
      <c r="F3090" s="22" t="s">
        <v>1238</v>
      </c>
      <c r="G3090" s="22" t="s">
        <v>3724</v>
      </c>
      <c r="H3090" s="22">
        <v>19.722637338047399</v>
      </c>
      <c r="I3090" s="24">
        <f>'EVM CPZ List'!$D3090*'EVM CPZ List'!$C3090</f>
        <v>0</v>
      </c>
      <c r="J3090" s="25">
        <f>INDEX('Pivot of Risk Data'!A:A,MATCH('EVM CPZ List'!$B3090,'Pivot of Risk Data'!B:B,0),1)</f>
        <v>3044</v>
      </c>
      <c r="K3090" s="22">
        <f>0.000621371*'EVM CPZ List'!$H3090</f>
        <v>1.2255074885379851E-2</v>
      </c>
      <c r="L3090" s="22">
        <f>L3089+'EVM CPZ List'!$K3090</f>
        <v>25998.885165490981</v>
      </c>
      <c r="M3090" s="22">
        <f>M3089-'EVM CPZ List'!$I3090</f>
        <v>-2.3671988604338431E-11</v>
      </c>
      <c r="N3090" s="7" t="e">
        <f>INDEX('2021 Certified EVM Plan'!G:G,MATCH(B3090,'2021 Certified EVM Plan'!E:E,0))</f>
        <v>#N/A</v>
      </c>
      <c r="O3090" s="7" t="e">
        <f>INDEX('2021 Certified EVM Plan'!M:M,MATCH(B3090,'2021 Certified EVM Plan'!E:E,0))</f>
        <v>#N/A</v>
      </c>
      <c r="P3090" s="7">
        <f t="shared" si="48"/>
        <v>1</v>
      </c>
      <c r="Q3090" s="26" t="e">
        <f>IF(INDEX('2021 Certified EVM Plan'!H:H,MATCH(B3090,'2021 Certified EVM Plan'!E:E,0))=1,M3090,#N/A)</f>
        <v>#N/A</v>
      </c>
      <c r="R3090" s="26" t="e">
        <f>IF(INDEX('2021 Certified EVM Plan'!J:J,MATCH(B3090,'2021 Certified EVM Plan'!E:E,0))=1,M3090,#N/A)</f>
        <v>#N/A</v>
      </c>
      <c r="S3090" s="26" t="e">
        <f>IF(INDEX('2021 Certified EVM Plan'!K:K,MATCH(B3090,'2021 Certified EVM Plan'!E:E,0))=1,M3090,#N/A)</f>
        <v>#N/A</v>
      </c>
    </row>
    <row r="3091" spans="1:19" x14ac:dyDescent="0.25">
      <c r="A3091" s="22"/>
      <c r="B3091" s="22">
        <v>3602</v>
      </c>
      <c r="C3091" s="22"/>
      <c r="D3091" s="23"/>
      <c r="E3091" s="22">
        <v>42991107</v>
      </c>
      <c r="F3091" s="22" t="s">
        <v>3829</v>
      </c>
      <c r="G3091" s="22" t="s">
        <v>3830</v>
      </c>
      <c r="H3091" s="22">
        <v>200.87580381748899</v>
      </c>
      <c r="I3091" s="24">
        <f>'EVM CPZ List'!$D3091*'EVM CPZ List'!$C3091</f>
        <v>0</v>
      </c>
      <c r="J3091" s="25">
        <f>INDEX('Pivot of Risk Data'!A:A,MATCH('EVM CPZ List'!$B3091,'Pivot of Risk Data'!B:B,0),1)</f>
        <v>3016</v>
      </c>
      <c r="K3091" s="22">
        <f>0.000621371*'EVM CPZ List'!$H3091</f>
        <v>0.12481839909387694</v>
      </c>
      <c r="L3091" s="22">
        <f>L3090+'EVM CPZ List'!$K3091</f>
        <v>25999.009983890075</v>
      </c>
      <c r="M3091" s="22">
        <f>M3090-'EVM CPZ List'!$I3091</f>
        <v>-2.3671988604338431E-11</v>
      </c>
      <c r="N3091" s="7" t="e">
        <f>INDEX('2021 Certified EVM Plan'!G:G,MATCH(B3091,'2021 Certified EVM Plan'!E:E,0))</f>
        <v>#N/A</v>
      </c>
      <c r="O3091" s="7" t="e">
        <f>INDEX('2021 Certified EVM Plan'!M:M,MATCH(B3091,'2021 Certified EVM Plan'!E:E,0))</f>
        <v>#N/A</v>
      </c>
      <c r="P3091" s="7">
        <f t="shared" si="48"/>
        <v>1</v>
      </c>
      <c r="Q3091" s="26" t="e">
        <f>IF(INDEX('2021 Certified EVM Plan'!H:H,MATCH(B3091,'2021 Certified EVM Plan'!E:E,0))=1,M3091,#N/A)</f>
        <v>#N/A</v>
      </c>
      <c r="R3091" s="26" t="e">
        <f>IF(INDEX('2021 Certified EVM Plan'!J:J,MATCH(B3091,'2021 Certified EVM Plan'!E:E,0))=1,M3091,#N/A)</f>
        <v>#N/A</v>
      </c>
      <c r="S3091" s="26" t="e">
        <f>IF(INDEX('2021 Certified EVM Plan'!K:K,MATCH(B3091,'2021 Certified EVM Plan'!E:E,0))=1,M3091,#N/A)</f>
        <v>#N/A</v>
      </c>
    </row>
    <row r="3092" spans="1:19" x14ac:dyDescent="0.25">
      <c r="A3092" s="22"/>
      <c r="B3092" s="22">
        <v>3576</v>
      </c>
      <c r="C3092" s="22"/>
      <c r="D3092" s="23"/>
      <c r="E3092" s="22">
        <v>42721107</v>
      </c>
      <c r="F3092" s="22" t="s">
        <v>1517</v>
      </c>
      <c r="G3092" s="22" t="s">
        <v>3662</v>
      </c>
      <c r="H3092" s="22">
        <v>321.41053040069602</v>
      </c>
      <c r="I3092" s="24">
        <f>'EVM CPZ List'!$D3092*'EVM CPZ List'!$C3092</f>
        <v>0</v>
      </c>
      <c r="J3092" s="25">
        <f>INDEX('Pivot of Risk Data'!A:A,MATCH('EVM CPZ List'!$B3092,'Pivot of Risk Data'!B:B,0),1)</f>
        <v>3043</v>
      </c>
      <c r="K3092" s="22">
        <f>0.000621371*'EVM CPZ List'!$H3092</f>
        <v>0.19971518268561089</v>
      </c>
      <c r="L3092" s="22">
        <f>L3091+'EVM CPZ List'!$K3092</f>
        <v>25999.209699072762</v>
      </c>
      <c r="M3092" s="22">
        <f>M3091-'EVM CPZ List'!$I3092</f>
        <v>-2.3671988604338431E-11</v>
      </c>
      <c r="N3092" s="7" t="e">
        <f>INDEX('2021 Certified EVM Plan'!G:G,MATCH(B3092,'2021 Certified EVM Plan'!E:E,0))</f>
        <v>#N/A</v>
      </c>
      <c r="O3092" s="7" t="e">
        <f>INDEX('2021 Certified EVM Plan'!M:M,MATCH(B3092,'2021 Certified EVM Plan'!E:E,0))</f>
        <v>#N/A</v>
      </c>
      <c r="P3092" s="7">
        <f t="shared" si="48"/>
        <v>1</v>
      </c>
      <c r="Q3092" s="26" t="e">
        <f>IF(INDEX('2021 Certified EVM Plan'!H:H,MATCH(B3092,'2021 Certified EVM Plan'!E:E,0))=1,M3092,#N/A)</f>
        <v>#N/A</v>
      </c>
      <c r="R3092" s="26" t="e">
        <f>IF(INDEX('2021 Certified EVM Plan'!J:J,MATCH(B3092,'2021 Certified EVM Plan'!E:E,0))=1,M3092,#N/A)</f>
        <v>#N/A</v>
      </c>
      <c r="S3092" s="26" t="e">
        <f>IF(INDEX('2021 Certified EVM Plan'!K:K,MATCH(B3092,'2021 Certified EVM Plan'!E:E,0))=1,M3092,#N/A)</f>
        <v>#N/A</v>
      </c>
    </row>
    <row r="3093" spans="1:19" x14ac:dyDescent="0.25">
      <c r="A3093" s="22"/>
      <c r="B3093" s="22">
        <v>3036</v>
      </c>
      <c r="C3093" s="22"/>
      <c r="D3093" s="23"/>
      <c r="E3093" s="22">
        <v>42631108</v>
      </c>
      <c r="F3093" s="22" t="s">
        <v>1004</v>
      </c>
      <c r="G3093" s="22" t="s">
        <v>3722</v>
      </c>
      <c r="H3093" s="22">
        <v>2581.7964842811698</v>
      </c>
      <c r="I3093" s="24">
        <f>'EVM CPZ List'!$D3093*'EVM CPZ List'!$C3093</f>
        <v>0</v>
      </c>
      <c r="J3093" s="25">
        <f>INDEX('Pivot of Risk Data'!A:A,MATCH('EVM CPZ List'!$B3093,'Pivot of Risk Data'!B:B,0),1)</f>
        <v>3040</v>
      </c>
      <c r="K3093" s="22">
        <f>0.000621371*'EVM CPZ List'!$H3093</f>
        <v>1.6042534632342749</v>
      </c>
      <c r="L3093" s="22">
        <f>L3092+'EVM CPZ List'!$K3093</f>
        <v>26000.813952535998</v>
      </c>
      <c r="M3093" s="22">
        <f>M3092-'EVM CPZ List'!$I3093</f>
        <v>-2.3671988604338431E-11</v>
      </c>
      <c r="N3093" s="7" t="e">
        <f>INDEX('2021 Certified EVM Plan'!G:G,MATCH(B3093,'2021 Certified EVM Plan'!E:E,0))</f>
        <v>#N/A</v>
      </c>
      <c r="O3093" s="7" t="e">
        <f>INDEX('2021 Certified EVM Plan'!M:M,MATCH(B3093,'2021 Certified EVM Plan'!E:E,0))</f>
        <v>#N/A</v>
      </c>
      <c r="P3093" s="7">
        <f t="shared" si="48"/>
        <v>1</v>
      </c>
      <c r="Q3093" s="26" t="e">
        <f>IF(INDEX('2021 Certified EVM Plan'!H:H,MATCH(B3093,'2021 Certified EVM Plan'!E:E,0))=1,M3093,#N/A)</f>
        <v>#N/A</v>
      </c>
      <c r="R3093" s="26" t="e">
        <f>IF(INDEX('2021 Certified EVM Plan'!J:J,MATCH(B3093,'2021 Certified EVM Plan'!E:E,0))=1,M3093,#N/A)</f>
        <v>#N/A</v>
      </c>
      <c r="S3093" s="26" t="e">
        <f>IF(INDEX('2021 Certified EVM Plan'!K:K,MATCH(B3093,'2021 Certified EVM Plan'!E:E,0))=1,M3093,#N/A)</f>
        <v>#N/A</v>
      </c>
    </row>
    <row r="3094" spans="1:19" x14ac:dyDescent="0.25">
      <c r="A3094" s="22"/>
      <c r="B3094" s="22">
        <v>4206</v>
      </c>
      <c r="C3094" s="22"/>
      <c r="D3094" s="23"/>
      <c r="E3094" s="22">
        <v>102911109</v>
      </c>
      <c r="F3094" s="22" t="s">
        <v>609</v>
      </c>
      <c r="G3094" s="22" t="s">
        <v>3772</v>
      </c>
      <c r="H3094" s="22">
        <v>0</v>
      </c>
      <c r="I3094" s="24">
        <f>'EVM CPZ List'!$D3094*'EVM CPZ List'!$C3094</f>
        <v>0</v>
      </c>
      <c r="J3094" s="25">
        <f>INDEX('Pivot of Risk Data'!A:A,MATCH('EVM CPZ List'!$B3094,'Pivot of Risk Data'!B:B,0),1)</f>
        <v>3019</v>
      </c>
      <c r="K3094" s="22">
        <f>0.000621371*'EVM CPZ List'!$H3094</f>
        <v>0</v>
      </c>
      <c r="L3094" s="22">
        <f>L3093+'EVM CPZ List'!$K3094</f>
        <v>26000.813952535998</v>
      </c>
      <c r="M3094" s="22">
        <f>M3093-'EVM CPZ List'!$I3094</f>
        <v>-2.3671988604338431E-11</v>
      </c>
      <c r="N3094" s="7" t="e">
        <f>INDEX('2021 Certified EVM Plan'!G:G,MATCH(B3094,'2021 Certified EVM Plan'!E:E,0))</f>
        <v>#N/A</v>
      </c>
      <c r="O3094" s="7" t="e">
        <f>INDEX('2021 Certified EVM Plan'!M:M,MATCH(B3094,'2021 Certified EVM Plan'!E:E,0))</f>
        <v>#N/A</v>
      </c>
      <c r="P3094" s="7">
        <f t="shared" si="48"/>
        <v>1</v>
      </c>
      <c r="Q3094" s="26" t="e">
        <f>IF(INDEX('2021 Certified EVM Plan'!H:H,MATCH(B3094,'2021 Certified EVM Plan'!E:E,0))=1,M3094,#N/A)</f>
        <v>#N/A</v>
      </c>
      <c r="R3094" s="26" t="e">
        <f>IF(INDEX('2021 Certified EVM Plan'!J:J,MATCH(B3094,'2021 Certified EVM Plan'!E:E,0))=1,M3094,#N/A)</f>
        <v>#N/A</v>
      </c>
      <c r="S3094" s="26" t="e">
        <f>IF(INDEX('2021 Certified EVM Plan'!K:K,MATCH(B3094,'2021 Certified EVM Plan'!E:E,0))=1,M3094,#N/A)</f>
        <v>#N/A</v>
      </c>
    </row>
    <row r="3095" spans="1:19" x14ac:dyDescent="0.25">
      <c r="A3095" s="22"/>
      <c r="B3095" s="22">
        <v>2554</v>
      </c>
      <c r="C3095" s="22"/>
      <c r="D3095" s="23"/>
      <c r="E3095" s="22">
        <v>182551101</v>
      </c>
      <c r="F3095" s="22" t="s">
        <v>3801</v>
      </c>
      <c r="G3095" s="22" t="s">
        <v>3802</v>
      </c>
      <c r="H3095" s="22">
        <v>3147.6744763091501</v>
      </c>
      <c r="I3095" s="24">
        <f>'EVM CPZ List'!$D3095*'EVM CPZ List'!$C3095</f>
        <v>0</v>
      </c>
      <c r="J3095" s="25">
        <f>INDEX('Pivot of Risk Data'!A:A,MATCH('EVM CPZ List'!$B3095,'Pivot of Risk Data'!B:B,0),1)</f>
        <v>3035</v>
      </c>
      <c r="K3095" s="22">
        <f>0.000621371*'EVM CPZ List'!$H3095</f>
        <v>1.9558736370186929</v>
      </c>
      <c r="L3095" s="22">
        <f>L3094+'EVM CPZ List'!$K3095</f>
        <v>26002.769826173018</v>
      </c>
      <c r="M3095" s="22">
        <f>M3094-'EVM CPZ List'!$I3095</f>
        <v>-2.3671988604338431E-11</v>
      </c>
      <c r="N3095" s="7" t="e">
        <f>INDEX('2021 Certified EVM Plan'!G:G,MATCH(B3095,'2021 Certified EVM Plan'!E:E,0))</f>
        <v>#N/A</v>
      </c>
      <c r="O3095" s="7" t="e">
        <f>INDEX('2021 Certified EVM Plan'!M:M,MATCH(B3095,'2021 Certified EVM Plan'!E:E,0))</f>
        <v>#N/A</v>
      </c>
      <c r="P3095" s="7">
        <f t="shared" si="48"/>
        <v>1</v>
      </c>
      <c r="Q3095" s="26" t="e">
        <f>IF(INDEX('2021 Certified EVM Plan'!H:H,MATCH(B3095,'2021 Certified EVM Plan'!E:E,0))=1,M3095,#N/A)</f>
        <v>#N/A</v>
      </c>
      <c r="R3095" s="26" t="e">
        <f>IF(INDEX('2021 Certified EVM Plan'!J:J,MATCH(B3095,'2021 Certified EVM Plan'!E:E,0))=1,M3095,#N/A)</f>
        <v>#N/A</v>
      </c>
      <c r="S3095" s="26" t="e">
        <f>IF(INDEX('2021 Certified EVM Plan'!K:K,MATCH(B3095,'2021 Certified EVM Plan'!E:E,0))=1,M3095,#N/A)</f>
        <v>#N/A</v>
      </c>
    </row>
    <row r="3096" spans="1:19" x14ac:dyDescent="0.25">
      <c r="A3096" s="22"/>
      <c r="B3096" s="22">
        <v>1981</v>
      </c>
      <c r="C3096" s="22"/>
      <c r="D3096" s="23"/>
      <c r="E3096" s="22">
        <v>42631108</v>
      </c>
      <c r="F3096" s="22" t="s">
        <v>1004</v>
      </c>
      <c r="G3096" s="22" t="s">
        <v>3740</v>
      </c>
      <c r="H3096" s="22">
        <v>23764.0700700876</v>
      </c>
      <c r="I3096" s="24">
        <f>'EVM CPZ List'!$D3096*'EVM CPZ List'!$C3096</f>
        <v>0</v>
      </c>
      <c r="J3096" s="25">
        <f>INDEX('Pivot of Risk Data'!A:A,MATCH('EVM CPZ List'!$B3096,'Pivot of Risk Data'!B:B,0),1)</f>
        <v>3073</v>
      </c>
      <c r="K3096" s="22">
        <f>0.000621371*'EVM CPZ List'!$H3096</f>
        <v>14.766303983520404</v>
      </c>
      <c r="L3096" s="22">
        <f>L3095+'EVM CPZ List'!$K3096</f>
        <v>26017.536130156539</v>
      </c>
      <c r="M3096" s="22">
        <f>M3095-'EVM CPZ List'!$I3096</f>
        <v>-2.3671988604338431E-11</v>
      </c>
      <c r="N3096" s="7" t="e">
        <f>INDEX('2021 Certified EVM Plan'!G:G,MATCH(B3096,'2021 Certified EVM Plan'!E:E,0))</f>
        <v>#N/A</v>
      </c>
      <c r="O3096" s="7" t="e">
        <f>INDEX('2021 Certified EVM Plan'!M:M,MATCH(B3096,'2021 Certified EVM Plan'!E:E,0))</f>
        <v>#N/A</v>
      </c>
      <c r="P3096" s="7">
        <f t="shared" si="48"/>
        <v>1</v>
      </c>
      <c r="Q3096" s="26" t="e">
        <f>IF(INDEX('2021 Certified EVM Plan'!H:H,MATCH(B3096,'2021 Certified EVM Plan'!E:E,0))=1,M3096,#N/A)</f>
        <v>#N/A</v>
      </c>
      <c r="R3096" s="26" t="e">
        <f>IF(INDEX('2021 Certified EVM Plan'!J:J,MATCH(B3096,'2021 Certified EVM Plan'!E:E,0))=1,M3096,#N/A)</f>
        <v>#N/A</v>
      </c>
      <c r="S3096" s="26" t="e">
        <f>IF(INDEX('2021 Certified EVM Plan'!K:K,MATCH(B3096,'2021 Certified EVM Plan'!E:E,0))=1,M3096,#N/A)</f>
        <v>#N/A</v>
      </c>
    </row>
    <row r="3097" spans="1:19" x14ac:dyDescent="0.25">
      <c r="A3097" s="22"/>
      <c r="B3097" s="22">
        <v>1629</v>
      </c>
      <c r="C3097" s="22"/>
      <c r="D3097" s="23"/>
      <c r="E3097" s="22">
        <v>13532224</v>
      </c>
      <c r="F3097" s="22" t="s">
        <v>3207</v>
      </c>
      <c r="G3097" s="22" t="s">
        <v>3694</v>
      </c>
      <c r="H3097" s="22">
        <v>0</v>
      </c>
      <c r="I3097" s="24">
        <f>'EVM CPZ List'!$D3097*'EVM CPZ List'!$C3097</f>
        <v>0</v>
      </c>
      <c r="J3097" s="25">
        <f>INDEX('Pivot of Risk Data'!A:A,MATCH('EVM CPZ List'!$B3097,'Pivot of Risk Data'!B:B,0),1)</f>
        <v>3066</v>
      </c>
      <c r="K3097" s="22">
        <f>0.000621371*'EVM CPZ List'!$H3097</f>
        <v>0</v>
      </c>
      <c r="L3097" s="22">
        <f>L3096+'EVM CPZ List'!$K3097</f>
        <v>26017.536130156539</v>
      </c>
      <c r="M3097" s="22">
        <f>M3096-'EVM CPZ List'!$I3097</f>
        <v>-2.3671988604338431E-11</v>
      </c>
      <c r="N3097" s="7" t="e">
        <f>INDEX('2021 Certified EVM Plan'!G:G,MATCH(B3097,'2021 Certified EVM Plan'!E:E,0))</f>
        <v>#N/A</v>
      </c>
      <c r="O3097" s="7" t="e">
        <f>INDEX('2021 Certified EVM Plan'!M:M,MATCH(B3097,'2021 Certified EVM Plan'!E:E,0))</f>
        <v>#N/A</v>
      </c>
      <c r="P3097" s="7">
        <f t="shared" si="48"/>
        <v>1</v>
      </c>
      <c r="Q3097" s="26" t="e">
        <f>IF(INDEX('2021 Certified EVM Plan'!H:H,MATCH(B3097,'2021 Certified EVM Plan'!E:E,0))=1,M3097,#N/A)</f>
        <v>#N/A</v>
      </c>
      <c r="R3097" s="26" t="e">
        <f>IF(INDEX('2021 Certified EVM Plan'!J:J,MATCH(B3097,'2021 Certified EVM Plan'!E:E,0))=1,M3097,#N/A)</f>
        <v>#N/A</v>
      </c>
      <c r="S3097" s="26" t="e">
        <f>IF(INDEX('2021 Certified EVM Plan'!K:K,MATCH(B3097,'2021 Certified EVM Plan'!E:E,0))=1,M3097,#N/A)</f>
        <v>#N/A</v>
      </c>
    </row>
    <row r="3098" spans="1:19" x14ac:dyDescent="0.25">
      <c r="A3098" s="22" t="s">
        <v>964</v>
      </c>
      <c r="B3098" s="22">
        <v>1196</v>
      </c>
      <c r="C3098" s="22">
        <v>1</v>
      </c>
      <c r="D3098" s="23">
        <v>0</v>
      </c>
      <c r="E3098" s="22">
        <v>42761101</v>
      </c>
      <c r="F3098" s="22" t="s">
        <v>1189</v>
      </c>
      <c r="G3098" s="22" t="s">
        <v>1623</v>
      </c>
      <c r="H3098" s="22">
        <v>290.36037938246898</v>
      </c>
      <c r="I3098" s="24">
        <f>'EVM CPZ List'!$D3098*'EVM CPZ List'!$C3098</f>
        <v>0</v>
      </c>
      <c r="J3098" s="25">
        <f>INDEX('Pivot of Risk Data'!A:A,MATCH('EVM CPZ List'!$B3098,'Pivot of Risk Data'!B:B,0),1)</f>
        <v>3068</v>
      </c>
      <c r="K3098" s="22">
        <f>0.000621371*'EVM CPZ List'!$H3098</f>
        <v>0.18042151929726413</v>
      </c>
      <c r="L3098" s="22">
        <f>L3097+'EVM CPZ List'!$K3098</f>
        <v>26017.716551675836</v>
      </c>
      <c r="M3098" s="22">
        <f>M3097-'EVM CPZ List'!$I3098</f>
        <v>-2.3671988604338431E-11</v>
      </c>
      <c r="N3098" s="7" t="e">
        <f>INDEX('2021 Certified EVM Plan'!G:G,MATCH(B3098,'2021 Certified EVM Plan'!E:E,0))</f>
        <v>#N/A</v>
      </c>
      <c r="O3098" s="7" t="e">
        <f>INDEX('2021 Certified EVM Plan'!M:M,MATCH(B3098,'2021 Certified EVM Plan'!E:E,0))</f>
        <v>#N/A</v>
      </c>
      <c r="P3098" s="7">
        <f t="shared" si="48"/>
        <v>1</v>
      </c>
      <c r="Q3098" s="26" t="e">
        <f>IF(INDEX('2021 Certified EVM Plan'!H:H,MATCH(B3098,'2021 Certified EVM Plan'!E:E,0))=1,M3098,#N/A)</f>
        <v>#N/A</v>
      </c>
      <c r="R3098" s="26" t="e">
        <f>IF(INDEX('2021 Certified EVM Plan'!J:J,MATCH(B3098,'2021 Certified EVM Plan'!E:E,0))=1,M3098,#N/A)</f>
        <v>#N/A</v>
      </c>
      <c r="S3098" s="26" t="e">
        <f>IF(INDEX('2021 Certified EVM Plan'!K:K,MATCH(B3098,'2021 Certified EVM Plan'!E:E,0))=1,M3098,#N/A)</f>
        <v>#N/A</v>
      </c>
    </row>
    <row r="3099" spans="1:19" x14ac:dyDescent="0.25">
      <c r="A3099" s="22"/>
      <c r="B3099" s="22">
        <v>461</v>
      </c>
      <c r="C3099" s="22"/>
      <c r="D3099" s="23"/>
      <c r="E3099" s="22">
        <v>182852203</v>
      </c>
      <c r="F3099" s="22" t="s">
        <v>2704</v>
      </c>
      <c r="G3099" s="22" t="s">
        <v>3791</v>
      </c>
      <c r="H3099" s="22">
        <v>160.27416777166201</v>
      </c>
      <c r="I3099" s="24">
        <f>'EVM CPZ List'!$D3099*'EVM CPZ List'!$C3099</f>
        <v>0</v>
      </c>
      <c r="J3099" s="25">
        <f>INDEX('Pivot of Risk Data'!A:A,MATCH('EVM CPZ List'!$B3099,'Pivot of Risk Data'!B:B,0),1)</f>
        <v>3071</v>
      </c>
      <c r="K3099" s="22">
        <f>0.000621371*'EVM CPZ List'!$H3099</f>
        <v>9.9589719902445389E-2</v>
      </c>
      <c r="L3099" s="22">
        <f>L3098+'EVM CPZ List'!$K3099</f>
        <v>26017.816141395739</v>
      </c>
      <c r="M3099" s="22">
        <f>M3098-'EVM CPZ List'!$I3099</f>
        <v>-2.3671988604338431E-11</v>
      </c>
      <c r="N3099" s="7" t="e">
        <f>INDEX('2021 Certified EVM Plan'!G:G,MATCH(B3099,'2021 Certified EVM Plan'!E:E,0))</f>
        <v>#N/A</v>
      </c>
      <c r="O3099" s="7" t="e">
        <f>INDEX('2021 Certified EVM Plan'!M:M,MATCH(B3099,'2021 Certified EVM Plan'!E:E,0))</f>
        <v>#N/A</v>
      </c>
      <c r="P3099" s="7">
        <f t="shared" si="48"/>
        <v>1</v>
      </c>
      <c r="Q3099" s="26" t="e">
        <f>IF(INDEX('2021 Certified EVM Plan'!H:H,MATCH(B3099,'2021 Certified EVM Plan'!E:E,0))=1,M3099,#N/A)</f>
        <v>#N/A</v>
      </c>
      <c r="R3099" s="26" t="e">
        <f>IF(INDEX('2021 Certified EVM Plan'!J:J,MATCH(B3099,'2021 Certified EVM Plan'!E:E,0))=1,M3099,#N/A)</f>
        <v>#N/A</v>
      </c>
      <c r="S3099" s="26" t="e">
        <f>IF(INDEX('2021 Certified EVM Plan'!K:K,MATCH(B3099,'2021 Certified EVM Plan'!E:E,0))=1,M3099,#N/A)</f>
        <v>#N/A</v>
      </c>
    </row>
    <row r="3100" spans="1:19" x14ac:dyDescent="0.25">
      <c r="A3100" s="22"/>
      <c r="B3100" s="22">
        <v>1213</v>
      </c>
      <c r="C3100" s="22"/>
      <c r="D3100" s="23"/>
      <c r="E3100" s="22">
        <v>43201102</v>
      </c>
      <c r="F3100" s="22" t="s">
        <v>2941</v>
      </c>
      <c r="G3100" s="22" t="s">
        <v>3707</v>
      </c>
      <c r="H3100" s="22">
        <v>191.52879094701399</v>
      </c>
      <c r="I3100" s="24">
        <f>'EVM CPZ List'!$D3100*'EVM CPZ List'!$C3100</f>
        <v>0</v>
      </c>
      <c r="J3100" s="25">
        <f>INDEX('Pivot of Risk Data'!A:A,MATCH('EVM CPZ List'!$B3100,'Pivot of Risk Data'!B:B,0),1)</f>
        <v>3069</v>
      </c>
      <c r="K3100" s="22">
        <f>0.000621371*'EVM CPZ List'!$H3100</f>
        <v>0.11901043635953704</v>
      </c>
      <c r="L3100" s="22">
        <f>L3099+'EVM CPZ List'!$K3100</f>
        <v>26017.935151832098</v>
      </c>
      <c r="M3100" s="22">
        <f>M3099-'EVM CPZ List'!$I3100</f>
        <v>-2.3671988604338431E-11</v>
      </c>
      <c r="N3100" s="7" t="e">
        <f>INDEX('2021 Certified EVM Plan'!G:G,MATCH(B3100,'2021 Certified EVM Plan'!E:E,0))</f>
        <v>#N/A</v>
      </c>
      <c r="O3100" s="7" t="e">
        <f>INDEX('2021 Certified EVM Plan'!M:M,MATCH(B3100,'2021 Certified EVM Plan'!E:E,0))</f>
        <v>#N/A</v>
      </c>
      <c r="P3100" s="7">
        <f t="shared" si="48"/>
        <v>1</v>
      </c>
      <c r="Q3100" s="26" t="e">
        <f>IF(INDEX('2021 Certified EVM Plan'!H:H,MATCH(B3100,'2021 Certified EVM Plan'!E:E,0))=1,M3100,#N/A)</f>
        <v>#N/A</v>
      </c>
      <c r="R3100" s="26" t="e">
        <f>IF(INDEX('2021 Certified EVM Plan'!J:J,MATCH(B3100,'2021 Certified EVM Plan'!E:E,0))=1,M3100,#N/A)</f>
        <v>#N/A</v>
      </c>
      <c r="S3100" s="26" t="e">
        <f>IF(INDEX('2021 Certified EVM Plan'!K:K,MATCH(B3100,'2021 Certified EVM Plan'!E:E,0))=1,M3100,#N/A)</f>
        <v>#N/A</v>
      </c>
    </row>
    <row r="3101" spans="1:19" x14ac:dyDescent="0.25">
      <c r="A3101" s="22"/>
      <c r="B3101" s="22">
        <v>246</v>
      </c>
      <c r="C3101" s="22"/>
      <c r="D3101" s="23"/>
      <c r="E3101" s="22">
        <v>42151108</v>
      </c>
      <c r="F3101" s="22" t="s">
        <v>3785</v>
      </c>
      <c r="G3101" s="22" t="s">
        <v>3786</v>
      </c>
      <c r="H3101" s="22">
        <v>219.13138386854601</v>
      </c>
      <c r="I3101" s="24">
        <f>'EVM CPZ List'!$D3101*'EVM CPZ List'!$C3101</f>
        <v>0</v>
      </c>
      <c r="J3101" s="25">
        <f>INDEX('Pivot of Risk Data'!A:A,MATCH('EVM CPZ List'!$B3101,'Pivot of Risk Data'!B:B,0),1)</f>
        <v>3056</v>
      </c>
      <c r="K3101" s="22">
        <f>0.000621371*'EVM CPZ List'!$H3101</f>
        <v>0.13616188712578231</v>
      </c>
      <c r="L3101" s="22">
        <f>L3100+'EVM CPZ List'!$K3101</f>
        <v>26018.071313719225</v>
      </c>
      <c r="M3101" s="22">
        <f>M3100-'EVM CPZ List'!$I3101</f>
        <v>-2.3671988604338431E-11</v>
      </c>
      <c r="N3101" s="7" t="e">
        <f>INDEX('2021 Certified EVM Plan'!G:G,MATCH(B3101,'2021 Certified EVM Plan'!E:E,0))</f>
        <v>#N/A</v>
      </c>
      <c r="O3101" s="7" t="e">
        <f>INDEX('2021 Certified EVM Plan'!M:M,MATCH(B3101,'2021 Certified EVM Plan'!E:E,0))</f>
        <v>#N/A</v>
      </c>
      <c r="P3101" s="7">
        <f t="shared" si="48"/>
        <v>1</v>
      </c>
      <c r="Q3101" s="26" t="e">
        <f>IF(INDEX('2021 Certified EVM Plan'!H:H,MATCH(B3101,'2021 Certified EVM Plan'!E:E,0))=1,M3101,#N/A)</f>
        <v>#N/A</v>
      </c>
      <c r="R3101" s="26" t="e">
        <f>IF(INDEX('2021 Certified EVM Plan'!J:J,MATCH(B3101,'2021 Certified EVM Plan'!E:E,0))=1,M3101,#N/A)</f>
        <v>#N/A</v>
      </c>
      <c r="S3101" s="26" t="e">
        <f>IF(INDEX('2021 Certified EVM Plan'!K:K,MATCH(B3101,'2021 Certified EVM Plan'!E:E,0))=1,M3101,#N/A)</f>
        <v>#N/A</v>
      </c>
    </row>
    <row r="3102" spans="1:19" x14ac:dyDescent="0.25">
      <c r="A3102" s="22"/>
      <c r="B3102" s="22">
        <v>2087</v>
      </c>
      <c r="C3102" s="22"/>
      <c r="D3102" s="23"/>
      <c r="E3102" s="22">
        <v>182391103</v>
      </c>
      <c r="F3102" s="22" t="s">
        <v>2196</v>
      </c>
      <c r="G3102" s="22" t="s">
        <v>3675</v>
      </c>
      <c r="H3102" s="22">
        <v>28861.9133915987</v>
      </c>
      <c r="I3102" s="24">
        <f>'EVM CPZ List'!$D3102*'EVM CPZ List'!$C3102</f>
        <v>0</v>
      </c>
      <c r="J3102" s="25">
        <f>INDEX('Pivot of Risk Data'!A:A,MATCH('EVM CPZ List'!$B3102,'Pivot of Risk Data'!B:B,0),1)</f>
        <v>3053</v>
      </c>
      <c r="K3102" s="22">
        <f>0.000621371*'EVM CPZ List'!$H3102</f>
        <v>17.933955986051075</v>
      </c>
      <c r="L3102" s="22">
        <f>L3101+'EVM CPZ List'!$K3102</f>
        <v>26036.005269705278</v>
      </c>
      <c r="M3102" s="22">
        <f>M3101-'EVM CPZ List'!$I3102</f>
        <v>-2.3671988604338431E-11</v>
      </c>
      <c r="N3102" s="7" t="e">
        <f>INDEX('2021 Certified EVM Plan'!G:G,MATCH(B3102,'2021 Certified EVM Plan'!E:E,0))</f>
        <v>#N/A</v>
      </c>
      <c r="O3102" s="7" t="e">
        <f>INDEX('2021 Certified EVM Plan'!M:M,MATCH(B3102,'2021 Certified EVM Plan'!E:E,0))</f>
        <v>#N/A</v>
      </c>
      <c r="P3102" s="7">
        <f t="shared" si="48"/>
        <v>1</v>
      </c>
      <c r="Q3102" s="26" t="e">
        <f>IF(INDEX('2021 Certified EVM Plan'!H:H,MATCH(B3102,'2021 Certified EVM Plan'!E:E,0))=1,M3102,#N/A)</f>
        <v>#N/A</v>
      </c>
      <c r="R3102" s="26" t="e">
        <f>IF(INDEX('2021 Certified EVM Plan'!J:J,MATCH(B3102,'2021 Certified EVM Plan'!E:E,0))=1,M3102,#N/A)</f>
        <v>#N/A</v>
      </c>
      <c r="S3102" s="26" t="e">
        <f>IF(INDEX('2021 Certified EVM Plan'!K:K,MATCH(B3102,'2021 Certified EVM Plan'!E:E,0))=1,M3102,#N/A)</f>
        <v>#N/A</v>
      </c>
    </row>
    <row r="3103" spans="1:19" x14ac:dyDescent="0.25">
      <c r="A3103" s="22"/>
      <c r="B3103" s="22">
        <v>1007</v>
      </c>
      <c r="C3103" s="22"/>
      <c r="D3103" s="23"/>
      <c r="E3103" s="22">
        <v>182391103</v>
      </c>
      <c r="F3103" s="22" t="s">
        <v>2196</v>
      </c>
      <c r="G3103" s="22" t="s">
        <v>3781</v>
      </c>
      <c r="H3103" s="22">
        <v>28457.014271419401</v>
      </c>
      <c r="I3103" s="24">
        <f>'EVM CPZ List'!$D3103*'EVM CPZ List'!$C3103</f>
        <v>0</v>
      </c>
      <c r="J3103" s="25">
        <f>INDEX('Pivot of Risk Data'!A:A,MATCH('EVM CPZ List'!$B3103,'Pivot of Risk Data'!B:B,0),1)</f>
        <v>3055</v>
      </c>
      <c r="K3103" s="22">
        <f>0.000621371*'EVM CPZ List'!$H3103</f>
        <v>17.682363414846144</v>
      </c>
      <c r="L3103" s="22">
        <f>L3102+'EVM CPZ List'!$K3103</f>
        <v>26053.687633120124</v>
      </c>
      <c r="M3103" s="22">
        <f>M3102-'EVM CPZ List'!$I3103</f>
        <v>-2.3671988604338431E-11</v>
      </c>
      <c r="N3103" s="7" t="e">
        <f>INDEX('2021 Certified EVM Plan'!G:G,MATCH(B3103,'2021 Certified EVM Plan'!E:E,0))</f>
        <v>#N/A</v>
      </c>
      <c r="O3103" s="7" t="e">
        <f>INDEX('2021 Certified EVM Plan'!M:M,MATCH(B3103,'2021 Certified EVM Plan'!E:E,0))</f>
        <v>#N/A</v>
      </c>
      <c r="P3103" s="7">
        <f t="shared" si="48"/>
        <v>1</v>
      </c>
      <c r="Q3103" s="26" t="e">
        <f>IF(INDEX('2021 Certified EVM Plan'!H:H,MATCH(B3103,'2021 Certified EVM Plan'!E:E,0))=1,M3103,#N/A)</f>
        <v>#N/A</v>
      </c>
      <c r="R3103" s="26" t="e">
        <f>IF(INDEX('2021 Certified EVM Plan'!J:J,MATCH(B3103,'2021 Certified EVM Plan'!E:E,0))=1,M3103,#N/A)</f>
        <v>#N/A</v>
      </c>
      <c r="S3103" s="26" t="e">
        <f>IF(INDEX('2021 Certified EVM Plan'!K:K,MATCH(B3103,'2021 Certified EVM Plan'!E:E,0))=1,M3103,#N/A)</f>
        <v>#N/A</v>
      </c>
    </row>
    <row r="3104" spans="1:19" x14ac:dyDescent="0.25">
      <c r="A3104" s="22"/>
      <c r="B3104" s="22">
        <v>1192</v>
      </c>
      <c r="C3104" s="22"/>
      <c r="D3104" s="23"/>
      <c r="E3104" s="22">
        <v>82952107</v>
      </c>
      <c r="F3104" s="22" t="s">
        <v>2857</v>
      </c>
      <c r="G3104" s="22" t="s">
        <v>3741</v>
      </c>
      <c r="H3104" s="22">
        <v>293.97366807585303</v>
      </c>
      <c r="I3104" s="24">
        <f>'EVM CPZ List'!$D3104*'EVM CPZ List'!$C3104</f>
        <v>0</v>
      </c>
      <c r="J3104" s="25">
        <f>INDEX('Pivot of Risk Data'!A:A,MATCH('EVM CPZ List'!$B3104,'Pivot of Risk Data'!B:B,0),1)</f>
        <v>3067</v>
      </c>
      <c r="K3104" s="22">
        <f>0.000621371*'EVM CPZ List'!$H3104</f>
        <v>0.18266671210596089</v>
      </c>
      <c r="L3104" s="22">
        <f>L3103+'EVM CPZ List'!$K3104</f>
        <v>26053.87029983223</v>
      </c>
      <c r="M3104" s="22">
        <f>M3103-'EVM CPZ List'!$I3104</f>
        <v>-2.3671988604338431E-11</v>
      </c>
      <c r="N3104" s="7" t="e">
        <f>INDEX('2021 Certified EVM Plan'!G:G,MATCH(B3104,'2021 Certified EVM Plan'!E:E,0))</f>
        <v>#N/A</v>
      </c>
      <c r="O3104" s="7" t="e">
        <f>INDEX('2021 Certified EVM Plan'!M:M,MATCH(B3104,'2021 Certified EVM Plan'!E:E,0))</f>
        <v>#N/A</v>
      </c>
      <c r="P3104" s="7">
        <f t="shared" si="48"/>
        <v>1</v>
      </c>
      <c r="Q3104" s="26" t="e">
        <f>IF(INDEX('2021 Certified EVM Plan'!H:H,MATCH(B3104,'2021 Certified EVM Plan'!E:E,0))=1,M3104,#N/A)</f>
        <v>#N/A</v>
      </c>
      <c r="R3104" s="26" t="e">
        <f>IF(INDEX('2021 Certified EVM Plan'!J:J,MATCH(B3104,'2021 Certified EVM Plan'!E:E,0))=1,M3104,#N/A)</f>
        <v>#N/A</v>
      </c>
      <c r="S3104" s="26" t="e">
        <f>IF(INDEX('2021 Certified EVM Plan'!K:K,MATCH(B3104,'2021 Certified EVM Plan'!E:E,0))=1,M3104,#N/A)</f>
        <v>#N/A</v>
      </c>
    </row>
    <row r="3105" spans="1:19" x14ac:dyDescent="0.25">
      <c r="A3105" s="22"/>
      <c r="B3105" s="22">
        <v>203</v>
      </c>
      <c r="C3105" s="22"/>
      <c r="D3105" s="23"/>
      <c r="E3105" s="22">
        <v>22811102</v>
      </c>
      <c r="F3105" s="22" t="s">
        <v>3139</v>
      </c>
      <c r="G3105" s="22" t="s">
        <v>3748</v>
      </c>
      <c r="H3105" s="22">
        <v>0</v>
      </c>
      <c r="I3105" s="24">
        <f>'EVM CPZ List'!$D3105*'EVM CPZ List'!$C3105</f>
        <v>0</v>
      </c>
      <c r="J3105" s="25">
        <f>INDEX('Pivot of Risk Data'!A:A,MATCH('EVM CPZ List'!$B3105,'Pivot of Risk Data'!B:B,0),1)</f>
        <v>3051</v>
      </c>
      <c r="K3105" s="22">
        <f>0.000621371*'EVM CPZ List'!$H3105</f>
        <v>0</v>
      </c>
      <c r="L3105" s="22">
        <f>L3104+'EVM CPZ List'!$K3105</f>
        <v>26053.87029983223</v>
      </c>
      <c r="M3105" s="22">
        <f>M3104-'EVM CPZ List'!$I3105</f>
        <v>-2.3671988604338431E-11</v>
      </c>
      <c r="N3105" s="7" t="e">
        <f>INDEX('2021 Certified EVM Plan'!G:G,MATCH(B3105,'2021 Certified EVM Plan'!E:E,0))</f>
        <v>#N/A</v>
      </c>
      <c r="O3105" s="7" t="e">
        <f>INDEX('2021 Certified EVM Plan'!M:M,MATCH(B3105,'2021 Certified EVM Plan'!E:E,0))</f>
        <v>#N/A</v>
      </c>
      <c r="P3105" s="7">
        <f t="shared" si="48"/>
        <v>1</v>
      </c>
      <c r="Q3105" s="26" t="e">
        <f>IF(INDEX('2021 Certified EVM Plan'!H:H,MATCH(B3105,'2021 Certified EVM Plan'!E:E,0))=1,M3105,#N/A)</f>
        <v>#N/A</v>
      </c>
      <c r="R3105" s="26" t="e">
        <f>IF(INDEX('2021 Certified EVM Plan'!J:J,MATCH(B3105,'2021 Certified EVM Plan'!E:E,0))=1,M3105,#N/A)</f>
        <v>#N/A</v>
      </c>
      <c r="S3105" s="26" t="e">
        <f>IF(INDEX('2021 Certified EVM Plan'!K:K,MATCH(B3105,'2021 Certified EVM Plan'!E:E,0))=1,M3105,#N/A)</f>
        <v>#N/A</v>
      </c>
    </row>
    <row r="3106" spans="1:19" x14ac:dyDescent="0.25">
      <c r="A3106" s="22"/>
      <c r="B3106" s="22">
        <v>1178</v>
      </c>
      <c r="C3106" s="22"/>
      <c r="D3106" s="23"/>
      <c r="E3106" s="22">
        <v>43321102</v>
      </c>
      <c r="F3106" s="22" t="s">
        <v>1370</v>
      </c>
      <c r="G3106" s="22" t="s">
        <v>3711</v>
      </c>
      <c r="H3106" s="22">
        <v>16.003081992052898</v>
      </c>
      <c r="I3106" s="24">
        <f>'EVM CPZ List'!$D3106*'EVM CPZ List'!$C3106</f>
        <v>0</v>
      </c>
      <c r="J3106" s="25">
        <f>INDEX('Pivot of Risk Data'!A:A,MATCH('EVM CPZ List'!$B3106,'Pivot of Risk Data'!B:B,0),1)</f>
        <v>3065</v>
      </c>
      <c r="K3106" s="22">
        <f>0.000621371*'EVM CPZ List'!$H3106</f>
        <v>9.943851060483901E-3</v>
      </c>
      <c r="L3106" s="22">
        <f>L3105+'EVM CPZ List'!$K3106</f>
        <v>26053.880243683288</v>
      </c>
      <c r="M3106" s="22">
        <f>M3105-'EVM CPZ List'!$I3106</f>
        <v>-2.3671988604338431E-11</v>
      </c>
      <c r="N3106" s="7" t="e">
        <f>INDEX('2021 Certified EVM Plan'!G:G,MATCH(B3106,'2021 Certified EVM Plan'!E:E,0))</f>
        <v>#N/A</v>
      </c>
      <c r="O3106" s="7" t="e">
        <f>INDEX('2021 Certified EVM Plan'!M:M,MATCH(B3106,'2021 Certified EVM Plan'!E:E,0))</f>
        <v>#N/A</v>
      </c>
      <c r="P3106" s="7">
        <f t="shared" si="48"/>
        <v>1</v>
      </c>
      <c r="Q3106" s="26" t="e">
        <f>IF(INDEX('2021 Certified EVM Plan'!H:H,MATCH(B3106,'2021 Certified EVM Plan'!E:E,0))=1,M3106,#N/A)</f>
        <v>#N/A</v>
      </c>
      <c r="R3106" s="26" t="e">
        <f>IF(INDEX('2021 Certified EVM Plan'!J:J,MATCH(B3106,'2021 Certified EVM Plan'!E:E,0))=1,M3106,#N/A)</f>
        <v>#N/A</v>
      </c>
      <c r="S3106" s="26" t="e">
        <f>IF(INDEX('2021 Certified EVM Plan'!K:K,MATCH(B3106,'2021 Certified EVM Plan'!E:E,0))=1,M3106,#N/A)</f>
        <v>#N/A</v>
      </c>
    </row>
    <row r="3107" spans="1:19" x14ac:dyDescent="0.25">
      <c r="A3107" s="22"/>
      <c r="B3107" s="22">
        <v>384</v>
      </c>
      <c r="C3107" s="22"/>
      <c r="D3107" s="23"/>
      <c r="E3107" s="22">
        <v>42631108</v>
      </c>
      <c r="F3107" s="22" t="s">
        <v>1004</v>
      </c>
      <c r="G3107" s="22" t="s">
        <v>3843</v>
      </c>
      <c r="H3107" s="22">
        <v>259.58835360456601</v>
      </c>
      <c r="I3107" s="24">
        <f>'EVM CPZ List'!$D3107*'EVM CPZ List'!$C3107</f>
        <v>0</v>
      </c>
      <c r="J3107" s="25">
        <f>INDEX('Pivot of Risk Data'!A:A,MATCH('EVM CPZ List'!$B3107,'Pivot of Risk Data'!B:B,0),1)</f>
        <v>3052</v>
      </c>
      <c r="K3107" s="22">
        <f>0.000621371*'EVM CPZ List'!$H3107</f>
        <v>0.16130067486762278</v>
      </c>
      <c r="L3107" s="22">
        <f>L3106+'EVM CPZ List'!$K3107</f>
        <v>26054.041544358155</v>
      </c>
      <c r="M3107" s="22">
        <f>M3106-'EVM CPZ List'!$I3107</f>
        <v>-2.3671988604338431E-11</v>
      </c>
      <c r="N3107" s="7" t="e">
        <f>INDEX('2021 Certified EVM Plan'!G:G,MATCH(B3107,'2021 Certified EVM Plan'!E:E,0))</f>
        <v>#N/A</v>
      </c>
      <c r="O3107" s="7" t="e">
        <f>INDEX('2021 Certified EVM Plan'!M:M,MATCH(B3107,'2021 Certified EVM Plan'!E:E,0))</f>
        <v>#N/A</v>
      </c>
      <c r="P3107" s="7">
        <f t="shared" si="48"/>
        <v>1</v>
      </c>
      <c r="Q3107" s="26" t="e">
        <f>IF(INDEX('2021 Certified EVM Plan'!H:H,MATCH(B3107,'2021 Certified EVM Plan'!E:E,0))=1,M3107,#N/A)</f>
        <v>#N/A</v>
      </c>
      <c r="R3107" s="26" t="e">
        <f>IF(INDEX('2021 Certified EVM Plan'!J:J,MATCH(B3107,'2021 Certified EVM Plan'!E:E,0))=1,M3107,#N/A)</f>
        <v>#N/A</v>
      </c>
      <c r="S3107" s="26" t="e">
        <f>IF(INDEX('2021 Certified EVM Plan'!K:K,MATCH(B3107,'2021 Certified EVM Plan'!E:E,0))=1,M3107,#N/A)</f>
        <v>#N/A</v>
      </c>
    </row>
    <row r="3108" spans="1:19" x14ac:dyDescent="0.25">
      <c r="A3108" s="22"/>
      <c r="B3108" s="22">
        <v>1370</v>
      </c>
      <c r="C3108" s="22"/>
      <c r="D3108" s="23"/>
      <c r="E3108" s="22">
        <v>43061101</v>
      </c>
      <c r="F3108" s="22" t="s">
        <v>1642</v>
      </c>
      <c r="G3108" s="22" t="s">
        <v>3635</v>
      </c>
      <c r="H3108" s="22">
        <v>3783.6742546028599</v>
      </c>
      <c r="I3108" s="24">
        <f>'EVM CPZ List'!$D3108*'EVM CPZ List'!$C3108</f>
        <v>0</v>
      </c>
      <c r="J3108" s="25">
        <f>INDEX('Pivot of Risk Data'!A:A,MATCH('EVM CPZ List'!$B3108,'Pivot of Risk Data'!B:B,0),1)</f>
        <v>3070</v>
      </c>
      <c r="K3108" s="22">
        <f>0.000621371*'EVM CPZ List'!$H3108</f>
        <v>2.3510654552568337</v>
      </c>
      <c r="L3108" s="22">
        <f>L3107+'EVM CPZ List'!$K3108</f>
        <v>26056.392609813411</v>
      </c>
      <c r="M3108" s="22">
        <f>M3107-'EVM CPZ List'!$I3108</f>
        <v>-2.3671988604338431E-11</v>
      </c>
      <c r="N3108" s="7" t="e">
        <f>INDEX('2021 Certified EVM Plan'!G:G,MATCH(B3108,'2021 Certified EVM Plan'!E:E,0))</f>
        <v>#N/A</v>
      </c>
      <c r="O3108" s="7" t="e">
        <f>INDEX('2021 Certified EVM Plan'!M:M,MATCH(B3108,'2021 Certified EVM Plan'!E:E,0))</f>
        <v>#N/A</v>
      </c>
      <c r="P3108" s="7">
        <f t="shared" si="48"/>
        <v>1</v>
      </c>
      <c r="Q3108" s="26" t="e">
        <f>IF(INDEX('2021 Certified EVM Plan'!H:H,MATCH(B3108,'2021 Certified EVM Plan'!E:E,0))=1,M3108,#N/A)</f>
        <v>#N/A</v>
      </c>
      <c r="R3108" s="26" t="e">
        <f>IF(INDEX('2021 Certified EVM Plan'!J:J,MATCH(B3108,'2021 Certified EVM Plan'!E:E,0))=1,M3108,#N/A)</f>
        <v>#N/A</v>
      </c>
      <c r="S3108" s="26" t="e">
        <f>IF(INDEX('2021 Certified EVM Plan'!K:K,MATCH(B3108,'2021 Certified EVM Plan'!E:E,0))=1,M3108,#N/A)</f>
        <v>#N/A</v>
      </c>
    </row>
    <row r="3109" spans="1:19" x14ac:dyDescent="0.25">
      <c r="A3109" s="22"/>
      <c r="B3109" s="22">
        <v>657</v>
      </c>
      <c r="C3109" s="22"/>
      <c r="D3109" s="23"/>
      <c r="E3109" s="22">
        <v>183101103</v>
      </c>
      <c r="F3109" s="22" t="s">
        <v>2509</v>
      </c>
      <c r="G3109" s="22" t="s">
        <v>3854</v>
      </c>
      <c r="H3109" s="22">
        <v>423.06498064125202</v>
      </c>
      <c r="I3109" s="24">
        <f>'EVM CPZ List'!$D3109*'EVM CPZ List'!$C3109</f>
        <v>0</v>
      </c>
      <c r="J3109" s="25">
        <f>INDEX('Pivot of Risk Data'!A:A,MATCH('EVM CPZ List'!$B3109,'Pivot of Risk Data'!B:B,0),1)</f>
        <v>3058</v>
      </c>
      <c r="K3109" s="22">
        <f>0.000621371*'EVM CPZ List'!$H3109</f>
        <v>0.26288031008603541</v>
      </c>
      <c r="L3109" s="22">
        <f>L3108+'EVM CPZ List'!$K3109</f>
        <v>26056.655490123496</v>
      </c>
      <c r="M3109" s="22">
        <f>M3108-'EVM CPZ List'!$I3109</f>
        <v>-2.3671988604338431E-11</v>
      </c>
      <c r="N3109" s="7" t="e">
        <f>INDEX('2021 Certified EVM Plan'!G:G,MATCH(B3109,'2021 Certified EVM Plan'!E:E,0))</f>
        <v>#N/A</v>
      </c>
      <c r="O3109" s="7" t="e">
        <f>INDEX('2021 Certified EVM Plan'!M:M,MATCH(B3109,'2021 Certified EVM Plan'!E:E,0))</f>
        <v>#N/A</v>
      </c>
      <c r="P3109" s="7">
        <f t="shared" si="48"/>
        <v>1</v>
      </c>
      <c r="Q3109" s="26" t="e">
        <f>IF(INDEX('2021 Certified EVM Plan'!H:H,MATCH(B3109,'2021 Certified EVM Plan'!E:E,0))=1,M3109,#N/A)</f>
        <v>#N/A</v>
      </c>
      <c r="R3109" s="26" t="e">
        <f>IF(INDEX('2021 Certified EVM Plan'!J:J,MATCH(B3109,'2021 Certified EVM Plan'!E:E,0))=1,M3109,#N/A)</f>
        <v>#N/A</v>
      </c>
      <c r="S3109" s="26" t="e">
        <f>IF(INDEX('2021 Certified EVM Plan'!K:K,MATCH(B3109,'2021 Certified EVM Plan'!E:E,0))=1,M3109,#N/A)</f>
        <v>#N/A</v>
      </c>
    </row>
    <row r="3110" spans="1:19" x14ac:dyDescent="0.25">
      <c r="A3110" s="22"/>
      <c r="B3110" s="22">
        <v>873</v>
      </c>
      <c r="C3110" s="22"/>
      <c r="D3110" s="23"/>
      <c r="E3110" s="22">
        <v>42721104</v>
      </c>
      <c r="F3110" s="22" t="s">
        <v>1456</v>
      </c>
      <c r="G3110" s="22" t="s">
        <v>3633</v>
      </c>
      <c r="H3110" s="22">
        <v>669.11993027755295</v>
      </c>
      <c r="I3110" s="24">
        <f>'EVM CPZ List'!$D3110*'EVM CPZ List'!$C3110</f>
        <v>0</v>
      </c>
      <c r="J3110" s="25">
        <f>INDEX('Pivot of Risk Data'!A:A,MATCH('EVM CPZ List'!$B3110,'Pivot of Risk Data'!B:B,0),1)</f>
        <v>3059</v>
      </c>
      <c r="K3110" s="22">
        <f>0.000621371*'EVM CPZ List'!$H3110</f>
        <v>0.41577172019649339</v>
      </c>
      <c r="L3110" s="22">
        <f>L3109+'EVM CPZ List'!$K3110</f>
        <v>26057.071261843692</v>
      </c>
      <c r="M3110" s="22">
        <f>M3109-'EVM CPZ List'!$I3110</f>
        <v>-2.3671988604338431E-11</v>
      </c>
      <c r="N3110" s="7" t="e">
        <f>INDEX('2021 Certified EVM Plan'!G:G,MATCH(B3110,'2021 Certified EVM Plan'!E:E,0))</f>
        <v>#N/A</v>
      </c>
      <c r="O3110" s="7" t="e">
        <f>INDEX('2021 Certified EVM Plan'!M:M,MATCH(B3110,'2021 Certified EVM Plan'!E:E,0))</f>
        <v>#N/A</v>
      </c>
      <c r="P3110" s="7">
        <f t="shared" si="48"/>
        <v>1</v>
      </c>
      <c r="Q3110" s="26" t="e">
        <f>IF(INDEX('2021 Certified EVM Plan'!H:H,MATCH(B3110,'2021 Certified EVM Plan'!E:E,0))=1,M3110,#N/A)</f>
        <v>#N/A</v>
      </c>
      <c r="R3110" s="26" t="e">
        <f>IF(INDEX('2021 Certified EVM Plan'!J:J,MATCH(B3110,'2021 Certified EVM Plan'!E:E,0))=1,M3110,#N/A)</f>
        <v>#N/A</v>
      </c>
      <c r="S3110" s="26" t="e">
        <f>IF(INDEX('2021 Certified EVM Plan'!K:K,MATCH(B3110,'2021 Certified EVM Plan'!E:E,0))=1,M3110,#N/A)</f>
        <v>#N/A</v>
      </c>
    </row>
    <row r="3111" spans="1:19" x14ac:dyDescent="0.25">
      <c r="A3111" s="22"/>
      <c r="B3111" s="22">
        <v>1372</v>
      </c>
      <c r="C3111" s="22"/>
      <c r="D3111" s="23"/>
      <c r="E3111" s="22">
        <v>103481101</v>
      </c>
      <c r="F3111" s="22" t="s">
        <v>3618</v>
      </c>
      <c r="G3111" s="22" t="s">
        <v>3619</v>
      </c>
      <c r="H3111" s="22">
        <v>205.109683499933</v>
      </c>
      <c r="I3111" s="24">
        <f>'EVM CPZ List'!$D3111*'EVM CPZ List'!$C3111</f>
        <v>0</v>
      </c>
      <c r="J3111" s="25">
        <f>INDEX('Pivot of Risk Data'!A:A,MATCH('EVM CPZ List'!$B3111,'Pivot of Risk Data'!B:B,0),1)</f>
        <v>3062</v>
      </c>
      <c r="K3111" s="22">
        <f>0.000621371*'EVM CPZ List'!$H3111</f>
        <v>0.12744920914603686</v>
      </c>
      <c r="L3111" s="22">
        <f>L3110+'EVM CPZ List'!$K3111</f>
        <v>26057.198711052839</v>
      </c>
      <c r="M3111" s="22">
        <f>M3110-'EVM CPZ List'!$I3111</f>
        <v>-2.3671988604338431E-11</v>
      </c>
      <c r="N3111" s="7" t="e">
        <f>INDEX('2021 Certified EVM Plan'!G:G,MATCH(B3111,'2021 Certified EVM Plan'!E:E,0))</f>
        <v>#N/A</v>
      </c>
      <c r="O3111" s="7" t="e">
        <f>INDEX('2021 Certified EVM Plan'!M:M,MATCH(B3111,'2021 Certified EVM Plan'!E:E,0))</f>
        <v>#N/A</v>
      </c>
      <c r="P3111" s="7">
        <f t="shared" si="48"/>
        <v>1</v>
      </c>
      <c r="Q3111" s="26" t="e">
        <f>IF(INDEX('2021 Certified EVM Plan'!H:H,MATCH(B3111,'2021 Certified EVM Plan'!E:E,0))=1,M3111,#N/A)</f>
        <v>#N/A</v>
      </c>
      <c r="R3111" s="26" t="e">
        <f>IF(INDEX('2021 Certified EVM Plan'!J:J,MATCH(B3111,'2021 Certified EVM Plan'!E:E,0))=1,M3111,#N/A)</f>
        <v>#N/A</v>
      </c>
      <c r="S3111" s="26" t="e">
        <f>IF(INDEX('2021 Certified EVM Plan'!K:K,MATCH(B3111,'2021 Certified EVM Plan'!E:E,0))=1,M3111,#N/A)</f>
        <v>#N/A</v>
      </c>
    </row>
    <row r="3112" spans="1:19" x14ac:dyDescent="0.25">
      <c r="A3112" s="22"/>
      <c r="B3112" s="22">
        <v>1587</v>
      </c>
      <c r="C3112" s="22"/>
      <c r="D3112" s="23"/>
      <c r="E3112" s="22">
        <v>83252105</v>
      </c>
      <c r="F3112" s="22" t="s">
        <v>2462</v>
      </c>
      <c r="G3112" s="22" t="s">
        <v>3658</v>
      </c>
      <c r="H3112" s="22">
        <v>4.5720448354046397</v>
      </c>
      <c r="I3112" s="24">
        <f>'EVM CPZ List'!$D3112*'EVM CPZ List'!$C3112</f>
        <v>0</v>
      </c>
      <c r="J3112" s="25">
        <f>INDEX('Pivot of Risk Data'!A:A,MATCH('EVM CPZ List'!$B3112,'Pivot of Risk Data'!B:B,0),1)</f>
        <v>3076</v>
      </c>
      <c r="K3112" s="22">
        <f>0.000621371*'EVM CPZ List'!$H3112</f>
        <v>2.8409360714202166E-3</v>
      </c>
      <c r="L3112" s="22">
        <f>L3111+'EVM CPZ List'!$K3112</f>
        <v>26057.20155198891</v>
      </c>
      <c r="M3112" s="22">
        <f>M3111-'EVM CPZ List'!$I3112</f>
        <v>-2.3671988604338431E-11</v>
      </c>
      <c r="N3112" s="7" t="e">
        <f>INDEX('2021 Certified EVM Plan'!G:G,MATCH(B3112,'2021 Certified EVM Plan'!E:E,0))</f>
        <v>#N/A</v>
      </c>
      <c r="O3112" s="7" t="e">
        <f>INDEX('2021 Certified EVM Plan'!M:M,MATCH(B3112,'2021 Certified EVM Plan'!E:E,0))</f>
        <v>#N/A</v>
      </c>
      <c r="P3112" s="7">
        <f t="shared" si="48"/>
        <v>1</v>
      </c>
      <c r="Q3112" s="26" t="e">
        <f>IF(INDEX('2021 Certified EVM Plan'!H:H,MATCH(B3112,'2021 Certified EVM Plan'!E:E,0))=1,M3112,#N/A)</f>
        <v>#N/A</v>
      </c>
      <c r="R3112" s="26" t="e">
        <f>IF(INDEX('2021 Certified EVM Plan'!J:J,MATCH(B3112,'2021 Certified EVM Plan'!E:E,0))=1,M3112,#N/A)</f>
        <v>#N/A</v>
      </c>
      <c r="S3112" s="26" t="e">
        <f>IF(INDEX('2021 Certified EVM Plan'!K:K,MATCH(B3112,'2021 Certified EVM Plan'!E:E,0))=1,M3112,#N/A)</f>
        <v>#N/A</v>
      </c>
    </row>
    <row r="3113" spans="1:19" x14ac:dyDescent="0.25">
      <c r="A3113" s="22"/>
      <c r="B3113" s="22">
        <v>1298</v>
      </c>
      <c r="C3113" s="22"/>
      <c r="D3113" s="23"/>
      <c r="E3113" s="22">
        <v>42721105</v>
      </c>
      <c r="F3113" s="22" t="s">
        <v>1507</v>
      </c>
      <c r="G3113" s="22" t="s">
        <v>3681</v>
      </c>
      <c r="H3113" s="22">
        <v>2092.6975128352701</v>
      </c>
      <c r="I3113" s="24">
        <f>'EVM CPZ List'!$D3113*'EVM CPZ List'!$C3113</f>
        <v>0</v>
      </c>
      <c r="J3113" s="25">
        <f>INDEX('Pivot of Risk Data'!A:A,MATCH('EVM CPZ List'!$B3113,'Pivot of Risk Data'!B:B,0),1)</f>
        <v>3077</v>
      </c>
      <c r="K3113" s="22">
        <f>0.000621371*'EVM CPZ List'!$H3113</f>
        <v>1.3003415462479646</v>
      </c>
      <c r="L3113" s="22">
        <f>L3112+'EVM CPZ List'!$K3113</f>
        <v>26058.501893535158</v>
      </c>
      <c r="M3113" s="22">
        <f>M3112-'EVM CPZ List'!$I3113</f>
        <v>-2.3671988604338431E-11</v>
      </c>
      <c r="N3113" s="7" t="e">
        <f>INDEX('2021 Certified EVM Plan'!G:G,MATCH(B3113,'2021 Certified EVM Plan'!E:E,0))</f>
        <v>#N/A</v>
      </c>
      <c r="O3113" s="7" t="e">
        <f>INDEX('2021 Certified EVM Plan'!M:M,MATCH(B3113,'2021 Certified EVM Plan'!E:E,0))</f>
        <v>#N/A</v>
      </c>
      <c r="P3113" s="7">
        <f t="shared" si="48"/>
        <v>1</v>
      </c>
      <c r="Q3113" s="26" t="e">
        <f>IF(INDEX('2021 Certified EVM Plan'!H:H,MATCH(B3113,'2021 Certified EVM Plan'!E:E,0))=1,M3113,#N/A)</f>
        <v>#N/A</v>
      </c>
      <c r="R3113" s="26" t="e">
        <f>IF(INDEX('2021 Certified EVM Plan'!J:J,MATCH(B3113,'2021 Certified EVM Plan'!E:E,0))=1,M3113,#N/A)</f>
        <v>#N/A</v>
      </c>
      <c r="S3113" s="26" t="e">
        <f>IF(INDEX('2021 Certified EVM Plan'!K:K,MATCH(B3113,'2021 Certified EVM Plan'!E:E,0))=1,M3113,#N/A)</f>
        <v>#N/A</v>
      </c>
    </row>
    <row r="3114" spans="1:19" x14ac:dyDescent="0.25">
      <c r="A3114" s="22"/>
      <c r="B3114" s="22">
        <v>504</v>
      </c>
      <c r="C3114" s="22"/>
      <c r="D3114" s="23"/>
      <c r="E3114" s="22">
        <v>12091116</v>
      </c>
      <c r="F3114" s="22" t="s">
        <v>3751</v>
      </c>
      <c r="G3114" s="22" t="s">
        <v>3752</v>
      </c>
      <c r="H3114" s="22">
        <v>0</v>
      </c>
      <c r="I3114" s="24">
        <f>'EVM CPZ List'!$D3114*'EVM CPZ List'!$C3114</f>
        <v>0</v>
      </c>
      <c r="J3114" s="25">
        <f>INDEX('Pivot of Risk Data'!A:A,MATCH('EVM CPZ List'!$B3114,'Pivot of Risk Data'!B:B,0),1)</f>
        <v>3075</v>
      </c>
      <c r="K3114" s="22">
        <f>0.000621371*'EVM CPZ List'!$H3114</f>
        <v>0</v>
      </c>
      <c r="L3114" s="22">
        <f>L3113+'EVM CPZ List'!$K3114</f>
        <v>26058.501893535158</v>
      </c>
      <c r="M3114" s="22">
        <f>M3113-'EVM CPZ List'!$I3114</f>
        <v>-2.3671988604338431E-11</v>
      </c>
      <c r="N3114" s="7" t="e">
        <f>INDEX('2021 Certified EVM Plan'!G:G,MATCH(B3114,'2021 Certified EVM Plan'!E:E,0))</f>
        <v>#N/A</v>
      </c>
      <c r="O3114" s="7" t="e">
        <f>INDEX('2021 Certified EVM Plan'!M:M,MATCH(B3114,'2021 Certified EVM Plan'!E:E,0))</f>
        <v>#N/A</v>
      </c>
      <c r="P3114" s="7">
        <f t="shared" si="48"/>
        <v>1</v>
      </c>
      <c r="Q3114" s="26" t="e">
        <f>IF(INDEX('2021 Certified EVM Plan'!H:H,MATCH(B3114,'2021 Certified EVM Plan'!E:E,0))=1,M3114,#N/A)</f>
        <v>#N/A</v>
      </c>
      <c r="R3114" s="26" t="e">
        <f>IF(INDEX('2021 Certified EVM Plan'!J:J,MATCH(B3114,'2021 Certified EVM Plan'!E:E,0))=1,M3114,#N/A)</f>
        <v>#N/A</v>
      </c>
      <c r="S3114" s="26" t="e">
        <f>IF(INDEX('2021 Certified EVM Plan'!K:K,MATCH(B3114,'2021 Certified EVM Plan'!E:E,0))=1,M3114,#N/A)</f>
        <v>#N/A</v>
      </c>
    </row>
    <row r="3115" spans="1:19" x14ac:dyDescent="0.25">
      <c r="A3115" s="22"/>
      <c r="B3115" s="22">
        <v>401</v>
      </c>
      <c r="C3115" s="22"/>
      <c r="D3115" s="23"/>
      <c r="E3115" s="22">
        <v>82831108</v>
      </c>
      <c r="F3115" s="22" t="s">
        <v>3769</v>
      </c>
      <c r="G3115" s="22" t="s">
        <v>3770</v>
      </c>
      <c r="H3115" s="22">
        <v>49.007247501574099</v>
      </c>
      <c r="I3115" s="24">
        <f>'EVM CPZ List'!$D3115*'EVM CPZ List'!$C3115</f>
        <v>0</v>
      </c>
      <c r="J3115" s="25">
        <f>INDEX('Pivot of Risk Data'!A:A,MATCH('EVM CPZ List'!$B3115,'Pivot of Risk Data'!B:B,0),1)</f>
        <v>3061</v>
      </c>
      <c r="K3115" s="22">
        <f>0.000621371*'EVM CPZ List'!$H3115</f>
        <v>3.0451682387300599E-2</v>
      </c>
      <c r="L3115" s="22">
        <f>L3114+'EVM CPZ List'!$K3115</f>
        <v>26058.532345217547</v>
      </c>
      <c r="M3115" s="22">
        <f>M3114-'EVM CPZ List'!$I3115</f>
        <v>-2.3671988604338431E-11</v>
      </c>
      <c r="N3115" s="7" t="e">
        <f>INDEX('2021 Certified EVM Plan'!G:G,MATCH(B3115,'2021 Certified EVM Plan'!E:E,0))</f>
        <v>#N/A</v>
      </c>
      <c r="O3115" s="7" t="e">
        <f>INDEX('2021 Certified EVM Plan'!M:M,MATCH(B3115,'2021 Certified EVM Plan'!E:E,0))</f>
        <v>#N/A</v>
      </c>
      <c r="P3115" s="7">
        <f t="shared" si="48"/>
        <v>1</v>
      </c>
      <c r="Q3115" s="26" t="e">
        <f>IF(INDEX('2021 Certified EVM Plan'!H:H,MATCH(B3115,'2021 Certified EVM Plan'!E:E,0))=1,M3115,#N/A)</f>
        <v>#N/A</v>
      </c>
      <c r="R3115" s="26" t="e">
        <f>IF(INDEX('2021 Certified EVM Plan'!J:J,MATCH(B3115,'2021 Certified EVM Plan'!E:E,0))=1,M3115,#N/A)</f>
        <v>#N/A</v>
      </c>
      <c r="S3115" s="26" t="e">
        <f>IF(INDEX('2021 Certified EVM Plan'!K:K,MATCH(B3115,'2021 Certified EVM Plan'!E:E,0))=1,M3115,#N/A)</f>
        <v>#N/A</v>
      </c>
    </row>
    <row r="3116" spans="1:19" x14ac:dyDescent="0.25">
      <c r="A3116" s="22"/>
      <c r="B3116" s="22">
        <v>1657</v>
      </c>
      <c r="C3116" s="22"/>
      <c r="D3116" s="23"/>
      <c r="E3116" s="22">
        <v>102812101</v>
      </c>
      <c r="F3116" s="22" t="s">
        <v>825</v>
      </c>
      <c r="G3116" s="22" t="s">
        <v>3713</v>
      </c>
      <c r="H3116" s="22">
        <v>20.5740803809067</v>
      </c>
      <c r="I3116" s="24">
        <f>'EVM CPZ List'!$D3116*'EVM CPZ List'!$C3116</f>
        <v>0</v>
      </c>
      <c r="J3116" s="25">
        <f>INDEX('Pivot of Risk Data'!A:A,MATCH('EVM CPZ List'!$B3116,'Pivot of Risk Data'!B:B,0),1)</f>
        <v>3060</v>
      </c>
      <c r="K3116" s="22">
        <f>0.000621371*'EVM CPZ List'!$H3116</f>
        <v>1.2784136900364378E-2</v>
      </c>
      <c r="L3116" s="22">
        <f>L3115+'EVM CPZ List'!$K3116</f>
        <v>26058.545129354447</v>
      </c>
      <c r="M3116" s="22">
        <f>M3115-'EVM CPZ List'!$I3116</f>
        <v>-2.3671988604338431E-11</v>
      </c>
      <c r="N3116" s="7" t="e">
        <f>INDEX('2021 Certified EVM Plan'!G:G,MATCH(B3116,'2021 Certified EVM Plan'!E:E,0))</f>
        <v>#N/A</v>
      </c>
      <c r="O3116" s="7" t="e">
        <f>INDEX('2021 Certified EVM Plan'!M:M,MATCH(B3116,'2021 Certified EVM Plan'!E:E,0))</f>
        <v>#N/A</v>
      </c>
      <c r="P3116" s="7">
        <f t="shared" si="48"/>
        <v>1</v>
      </c>
      <c r="Q3116" s="26" t="e">
        <f>IF(INDEX('2021 Certified EVM Plan'!H:H,MATCH(B3116,'2021 Certified EVM Plan'!E:E,0))=1,M3116,#N/A)</f>
        <v>#N/A</v>
      </c>
      <c r="R3116" s="26" t="e">
        <f>IF(INDEX('2021 Certified EVM Plan'!J:J,MATCH(B3116,'2021 Certified EVM Plan'!E:E,0))=1,M3116,#N/A)</f>
        <v>#N/A</v>
      </c>
      <c r="S3116" s="26" t="e">
        <f>IF(INDEX('2021 Certified EVM Plan'!K:K,MATCH(B3116,'2021 Certified EVM Plan'!E:E,0))=1,M3116,#N/A)</f>
        <v>#N/A</v>
      </c>
    </row>
    <row r="3117" spans="1:19" x14ac:dyDescent="0.25">
      <c r="A3117" s="22"/>
      <c r="B3117" s="22">
        <v>647</v>
      </c>
      <c r="C3117" s="22"/>
      <c r="D3117" s="23"/>
      <c r="E3117" s="22">
        <v>12501112</v>
      </c>
      <c r="F3117" s="22" t="s">
        <v>3316</v>
      </c>
      <c r="G3117" s="22" t="s">
        <v>3607</v>
      </c>
      <c r="H3117" s="22">
        <v>68.940442212166204</v>
      </c>
      <c r="I3117" s="24">
        <f>'EVM CPZ List'!$D3117*'EVM CPZ List'!$C3117</f>
        <v>0</v>
      </c>
      <c r="J3117" s="25">
        <f>INDEX('Pivot of Risk Data'!A:A,MATCH('EVM CPZ List'!$B3117,'Pivot of Risk Data'!B:B,0),1)</f>
        <v>3057</v>
      </c>
      <c r="K3117" s="22">
        <f>0.000621371*'EVM CPZ List'!$H3117</f>
        <v>4.283759151781593E-2</v>
      </c>
      <c r="L3117" s="22">
        <f>L3116+'EVM CPZ List'!$K3117</f>
        <v>26058.587966945965</v>
      </c>
      <c r="M3117" s="22">
        <f>M3116-'EVM CPZ List'!$I3117</f>
        <v>-2.3671988604338431E-11</v>
      </c>
      <c r="N3117" s="7" t="e">
        <f>INDEX('2021 Certified EVM Plan'!G:G,MATCH(B3117,'2021 Certified EVM Plan'!E:E,0))</f>
        <v>#N/A</v>
      </c>
      <c r="O3117" s="7" t="e">
        <f>INDEX('2021 Certified EVM Plan'!M:M,MATCH(B3117,'2021 Certified EVM Plan'!E:E,0))</f>
        <v>#N/A</v>
      </c>
      <c r="P3117" s="7">
        <f t="shared" si="48"/>
        <v>1</v>
      </c>
      <c r="Q3117" s="26" t="e">
        <f>IF(INDEX('2021 Certified EVM Plan'!H:H,MATCH(B3117,'2021 Certified EVM Plan'!E:E,0))=1,M3117,#N/A)</f>
        <v>#N/A</v>
      </c>
      <c r="R3117" s="26" t="e">
        <f>IF(INDEX('2021 Certified EVM Plan'!J:J,MATCH(B3117,'2021 Certified EVM Plan'!E:E,0))=1,M3117,#N/A)</f>
        <v>#N/A</v>
      </c>
      <c r="S3117" s="26" t="e">
        <f>IF(INDEX('2021 Certified EVM Plan'!K:K,MATCH(B3117,'2021 Certified EVM Plan'!E:E,0))=1,M3117,#N/A)</f>
        <v>#N/A</v>
      </c>
    </row>
    <row r="3118" spans="1:19" x14ac:dyDescent="0.25">
      <c r="A3118" s="22"/>
      <c r="B3118" s="22">
        <v>1383</v>
      </c>
      <c r="C3118" s="22"/>
      <c r="D3118" s="23"/>
      <c r="E3118" s="22">
        <v>182131104</v>
      </c>
      <c r="F3118" s="22" t="s">
        <v>3659</v>
      </c>
      <c r="G3118" s="22" t="s">
        <v>3660</v>
      </c>
      <c r="H3118" s="22">
        <v>1354.29408633762</v>
      </c>
      <c r="I3118" s="24">
        <f>'EVM CPZ List'!$D3118*'EVM CPZ List'!$C3118</f>
        <v>0</v>
      </c>
      <c r="J3118" s="25">
        <f>INDEX('Pivot of Risk Data'!A:A,MATCH('EVM CPZ List'!$B3118,'Pivot of Risk Data'!B:B,0),1)</f>
        <v>3072</v>
      </c>
      <c r="K3118" s="22">
        <f>0.000621371*'EVM CPZ List'!$H3118</f>
        <v>0.8415190707216933</v>
      </c>
      <c r="L3118" s="22">
        <f>L3117+'EVM CPZ List'!$K3118</f>
        <v>26059.429486016685</v>
      </c>
      <c r="M3118" s="22">
        <f>M3117-'EVM CPZ List'!$I3118</f>
        <v>-2.3671988604338431E-11</v>
      </c>
      <c r="N3118" s="7" t="e">
        <f>INDEX('2021 Certified EVM Plan'!G:G,MATCH(B3118,'2021 Certified EVM Plan'!E:E,0))</f>
        <v>#N/A</v>
      </c>
      <c r="O3118" s="7" t="e">
        <f>INDEX('2021 Certified EVM Plan'!M:M,MATCH(B3118,'2021 Certified EVM Plan'!E:E,0))</f>
        <v>#N/A</v>
      </c>
      <c r="P3118" s="7">
        <f t="shared" si="48"/>
        <v>1</v>
      </c>
      <c r="Q3118" s="26" t="e">
        <f>IF(INDEX('2021 Certified EVM Plan'!H:H,MATCH(B3118,'2021 Certified EVM Plan'!E:E,0))=1,M3118,#N/A)</f>
        <v>#N/A</v>
      </c>
      <c r="R3118" s="26" t="e">
        <f>IF(INDEX('2021 Certified EVM Plan'!J:J,MATCH(B3118,'2021 Certified EVM Plan'!E:E,0))=1,M3118,#N/A)</f>
        <v>#N/A</v>
      </c>
      <c r="S3118" s="26" t="e">
        <f>IF(INDEX('2021 Certified EVM Plan'!K:K,MATCH(B3118,'2021 Certified EVM Plan'!E:E,0))=1,M3118,#N/A)</f>
        <v>#N/A</v>
      </c>
    </row>
    <row r="3119" spans="1:19" x14ac:dyDescent="0.25">
      <c r="A3119" s="22"/>
      <c r="B3119" s="22">
        <v>1606</v>
      </c>
      <c r="C3119" s="22"/>
      <c r="D3119" s="23"/>
      <c r="E3119" s="22">
        <v>182151101</v>
      </c>
      <c r="F3119" s="22" t="s">
        <v>3856</v>
      </c>
      <c r="G3119" s="22" t="s">
        <v>3857</v>
      </c>
      <c r="H3119" s="22">
        <v>3722.9416310444299</v>
      </c>
      <c r="I3119" s="24">
        <f>'EVM CPZ List'!$D3119*'EVM CPZ List'!$C3119</f>
        <v>0</v>
      </c>
      <c r="J3119" s="25">
        <f>INDEX('Pivot of Risk Data'!A:A,MATCH('EVM CPZ List'!$B3119,'Pivot of Risk Data'!B:B,0),1)</f>
        <v>3063</v>
      </c>
      <c r="K3119" s="22">
        <f>0.000621371*'EVM CPZ List'!$H3119</f>
        <v>2.3133279642237086</v>
      </c>
      <c r="L3119" s="22">
        <f>L3118+'EVM CPZ List'!$K3119</f>
        <v>26061.742813980909</v>
      </c>
      <c r="M3119" s="22">
        <f>M3118-'EVM CPZ List'!$I3119</f>
        <v>-2.3671988604338431E-11</v>
      </c>
      <c r="N3119" s="7" t="e">
        <f>INDEX('2021 Certified EVM Plan'!G:G,MATCH(B3119,'2021 Certified EVM Plan'!E:E,0))</f>
        <v>#N/A</v>
      </c>
      <c r="O3119" s="7" t="e">
        <f>INDEX('2021 Certified EVM Plan'!M:M,MATCH(B3119,'2021 Certified EVM Plan'!E:E,0))</f>
        <v>#N/A</v>
      </c>
      <c r="P3119" s="7">
        <f t="shared" si="48"/>
        <v>1</v>
      </c>
      <c r="Q3119" s="26" t="e">
        <f>IF(INDEX('2021 Certified EVM Plan'!H:H,MATCH(B3119,'2021 Certified EVM Plan'!E:E,0))=1,M3119,#N/A)</f>
        <v>#N/A</v>
      </c>
      <c r="R3119" s="26" t="e">
        <f>IF(INDEX('2021 Certified EVM Plan'!J:J,MATCH(B3119,'2021 Certified EVM Plan'!E:E,0))=1,M3119,#N/A)</f>
        <v>#N/A</v>
      </c>
      <c r="S3119" s="26" t="e">
        <f>IF(INDEX('2021 Certified EVM Plan'!K:K,MATCH(B3119,'2021 Certified EVM Plan'!E:E,0))=1,M3119,#N/A)</f>
        <v>#N/A</v>
      </c>
    </row>
    <row r="3120" spans="1:19" x14ac:dyDescent="0.25">
      <c r="A3120" s="22"/>
      <c r="B3120" s="22">
        <v>1457</v>
      </c>
      <c r="C3120" s="22"/>
      <c r="D3120" s="23"/>
      <c r="E3120" s="22">
        <v>43201102</v>
      </c>
      <c r="F3120" s="22" t="s">
        <v>2941</v>
      </c>
      <c r="G3120" s="22" t="s">
        <v>3709</v>
      </c>
      <c r="H3120" s="22">
        <v>110.34518634893099</v>
      </c>
      <c r="I3120" s="24">
        <f>'EVM CPZ List'!$D3120*'EVM CPZ List'!$C3120</f>
        <v>0</v>
      </c>
      <c r="J3120" s="25">
        <f>INDEX('Pivot of Risk Data'!A:A,MATCH('EVM CPZ List'!$B3120,'Pivot of Risk Data'!B:B,0),1)</f>
        <v>3064</v>
      </c>
      <c r="K3120" s="22">
        <f>0.000621371*'EVM CPZ List'!$H3120</f>
        <v>6.8565298786821605E-2</v>
      </c>
      <c r="L3120" s="22">
        <f>L3119+'EVM CPZ List'!$K3120</f>
        <v>26061.811379279698</v>
      </c>
      <c r="M3120" s="22">
        <f>M3119-'EVM CPZ List'!$I3120</f>
        <v>-2.3671988604338431E-11</v>
      </c>
      <c r="N3120" s="7" t="e">
        <f>INDEX('2021 Certified EVM Plan'!G:G,MATCH(B3120,'2021 Certified EVM Plan'!E:E,0))</f>
        <v>#N/A</v>
      </c>
      <c r="O3120" s="7" t="e">
        <f>INDEX('2021 Certified EVM Plan'!M:M,MATCH(B3120,'2021 Certified EVM Plan'!E:E,0))</f>
        <v>#N/A</v>
      </c>
      <c r="P3120" s="7">
        <f t="shared" si="48"/>
        <v>1</v>
      </c>
      <c r="Q3120" s="26" t="e">
        <f>IF(INDEX('2021 Certified EVM Plan'!H:H,MATCH(B3120,'2021 Certified EVM Plan'!E:E,0))=1,M3120,#N/A)</f>
        <v>#N/A</v>
      </c>
      <c r="R3120" s="26" t="e">
        <f>IF(INDEX('2021 Certified EVM Plan'!J:J,MATCH(B3120,'2021 Certified EVM Plan'!E:E,0))=1,M3120,#N/A)</f>
        <v>#N/A</v>
      </c>
      <c r="S3120" s="26" t="e">
        <f>IF(INDEX('2021 Certified EVM Plan'!K:K,MATCH(B3120,'2021 Certified EVM Plan'!E:E,0))=1,M3120,#N/A)</f>
        <v>#N/A</v>
      </c>
    </row>
    <row r="3121" spans="1:19" x14ac:dyDescent="0.25">
      <c r="A3121" s="22"/>
      <c r="B3121" s="22">
        <v>11</v>
      </c>
      <c r="C3121" s="22"/>
      <c r="D3121" s="23"/>
      <c r="E3121" s="22">
        <v>182611103</v>
      </c>
      <c r="F3121" s="22" t="s">
        <v>2251</v>
      </c>
      <c r="G3121" s="22" t="s">
        <v>3664</v>
      </c>
      <c r="H3121" s="22">
        <v>3452.7209670365801</v>
      </c>
      <c r="I3121" s="24">
        <f>'EVM CPZ List'!$D3121*'EVM CPZ List'!$C3121</f>
        <v>0</v>
      </c>
      <c r="J3121" s="25">
        <f>INDEX('Pivot of Risk Data'!A:A,MATCH('EVM CPZ List'!$B3121,'Pivot of Risk Data'!B:B,0),1)</f>
        <v>3074</v>
      </c>
      <c r="K3121" s="22">
        <f>0.000621371*'EVM CPZ List'!$H3121</f>
        <v>2.145420680008487</v>
      </c>
      <c r="L3121" s="22">
        <f>L3120+'EVM CPZ List'!$K3121</f>
        <v>26063.956799959706</v>
      </c>
      <c r="M3121" s="22">
        <f>M3120-'EVM CPZ List'!$I3121</f>
        <v>-2.3671988604338431E-11</v>
      </c>
      <c r="N3121" s="7" t="e">
        <f>INDEX('2021 Certified EVM Plan'!G:G,MATCH(B3121,'2021 Certified EVM Plan'!E:E,0))</f>
        <v>#N/A</v>
      </c>
      <c r="O3121" s="7" t="e">
        <f>INDEX('2021 Certified EVM Plan'!M:M,MATCH(B3121,'2021 Certified EVM Plan'!E:E,0))</f>
        <v>#N/A</v>
      </c>
      <c r="P3121" s="7">
        <f t="shared" si="48"/>
        <v>1</v>
      </c>
      <c r="Q3121" s="26" t="e">
        <f>IF(INDEX('2021 Certified EVM Plan'!H:H,MATCH(B3121,'2021 Certified EVM Plan'!E:E,0))=1,M3121,#N/A)</f>
        <v>#N/A</v>
      </c>
      <c r="R3121" s="26" t="e">
        <f>IF(INDEX('2021 Certified EVM Plan'!J:J,MATCH(B3121,'2021 Certified EVM Plan'!E:E,0))=1,M3121,#N/A)</f>
        <v>#N/A</v>
      </c>
      <c r="S3121" s="26" t="e">
        <f>IF(INDEX('2021 Certified EVM Plan'!K:K,MATCH(B3121,'2021 Certified EVM Plan'!E:E,0))=1,M3121,#N/A)</f>
        <v>#N/A</v>
      </c>
    </row>
    <row r="3122" spans="1:19" x14ac:dyDescent="0.25">
      <c r="A3122" s="22"/>
      <c r="B3122" s="22">
        <v>1267</v>
      </c>
      <c r="C3122" s="22"/>
      <c r="D3122" s="23"/>
      <c r="E3122" s="22">
        <v>192381103</v>
      </c>
      <c r="F3122" s="22" t="s">
        <v>1536</v>
      </c>
      <c r="G3122" s="22" t="s">
        <v>3761</v>
      </c>
      <c r="H3122" s="22">
        <v>0</v>
      </c>
      <c r="I3122" s="24">
        <f>'EVM CPZ List'!$D3122*'EVM CPZ List'!$C3122</f>
        <v>0</v>
      </c>
      <c r="J3122" s="25">
        <f>INDEX('Pivot of Risk Data'!A:A,MATCH('EVM CPZ List'!$B3122,'Pivot of Risk Data'!B:B,0),1)</f>
        <v>3054</v>
      </c>
      <c r="K3122" s="22">
        <f>0.000621371*'EVM CPZ List'!$H3122</f>
        <v>0</v>
      </c>
      <c r="L3122" s="22">
        <f>L3121+'EVM CPZ List'!$K3122</f>
        <v>26063.956799959706</v>
      </c>
      <c r="M3122" s="22">
        <f>M3121-'EVM CPZ List'!$I3122</f>
        <v>-2.3671988604338431E-11</v>
      </c>
      <c r="N3122" s="7" t="e">
        <f>INDEX('2021 Certified EVM Plan'!G:G,MATCH(B3122,'2021 Certified EVM Plan'!E:E,0))</f>
        <v>#N/A</v>
      </c>
      <c r="O3122" s="7" t="e">
        <f>INDEX('2021 Certified EVM Plan'!M:M,MATCH(B3122,'2021 Certified EVM Plan'!E:E,0))</f>
        <v>#N/A</v>
      </c>
      <c r="P3122" s="7">
        <f t="shared" si="48"/>
        <v>1</v>
      </c>
      <c r="Q3122" s="26" t="e">
        <f>IF(INDEX('2021 Certified EVM Plan'!H:H,MATCH(B3122,'2021 Certified EVM Plan'!E:E,0))=1,M3122,#N/A)</f>
        <v>#N/A</v>
      </c>
      <c r="R3122" s="26" t="e">
        <f>IF(INDEX('2021 Certified EVM Plan'!J:J,MATCH(B3122,'2021 Certified EVM Plan'!E:E,0))=1,M3122,#N/A)</f>
        <v>#N/A</v>
      </c>
      <c r="S3122" s="26" t="e">
        <f>IF(INDEX('2021 Certified EVM Plan'!K:K,MATCH(B3122,'2021 Certified EVM Plan'!E:E,0))=1,M3122,#N/A)</f>
        <v>#N/A</v>
      </c>
    </row>
    <row r="3123" spans="1:19" ht="15.75" x14ac:dyDescent="0.25">
      <c r="A3123" s="46"/>
      <c r="B3123" s="46"/>
      <c r="C3123" s="46"/>
      <c r="D3123" s="47"/>
      <c r="E3123" s="46"/>
      <c r="F3123" s="46"/>
      <c r="G3123" s="48" t="s">
        <v>4478</v>
      </c>
      <c r="H3123" s="47">
        <f>SUM(H2:H3122)</f>
        <v>41945885.469324581</v>
      </c>
      <c r="I3123" s="47">
        <f>SUM(I2:I3122)</f>
        <v>5408.3372896675637</v>
      </c>
      <c r="J3123" s="46"/>
      <c r="K3123" s="47">
        <f>SUM(K2:K3122)</f>
        <v>26063.956799959706</v>
      </c>
      <c r="L3123" s="47"/>
      <c r="M3123" s="46"/>
      <c r="N3123" s="49">
        <f>SUMIF(N2:N3122,"&lt;&gt;#N/A",N2:N3122)</f>
        <v>1749.0077651515146</v>
      </c>
      <c r="O3123" s="49">
        <f>SUMIF(O2:O3122,"&lt;&gt;#N/A",O2:O3122)</f>
        <v>1451.4964308860226</v>
      </c>
      <c r="P3123" s="47"/>
      <c r="Q3123" s="46"/>
      <c r="R3123" s="46"/>
      <c r="S3123" s="46"/>
    </row>
  </sheetData>
  <autoFilter ref="A1:S3123" xr:uid="{5C885525-AE52-4B73-9FCE-4F7D1BD00AAC}"/>
  <phoneticPr fontId="19" type="noConversion"/>
  <pageMargins left="0.7" right="0.7" top="0.75" bottom="0.75" header="0.3" footer="0.3"/>
  <pageSetup scale="1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41B81-03B0-4B0A-B1E5-0D404C748FA6}">
  <sheetPr>
    <tabColor theme="4" tint="0.79998168889431442"/>
  </sheetPr>
  <dimension ref="A1:AX3216"/>
  <sheetViews>
    <sheetView showGridLines="0" view="pageBreakPreview" zoomScale="70" zoomScaleNormal="55" zoomScaleSheetLayoutView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7109375" defaultRowHeight="15" outlineLevelCol="1" x14ac:dyDescent="0.25"/>
  <cols>
    <col min="1" max="1" width="13.5703125" style="7" bestFit="1" customWidth="1"/>
    <col min="2" max="2" width="16.28515625" style="7" bestFit="1" customWidth="1"/>
    <col min="3" max="3" width="25.28515625" style="7" bestFit="1" customWidth="1"/>
    <col min="4" max="4" width="9.42578125" style="7" bestFit="1" customWidth="1"/>
    <col min="5" max="5" width="39.28515625" style="7" bestFit="1" customWidth="1"/>
    <col min="6" max="6" width="29.28515625" style="7" bestFit="1" customWidth="1"/>
    <col min="7" max="7" width="25.28515625" style="8" customWidth="1" outlineLevel="1"/>
    <col min="8" max="8" width="15.28515625" style="8" customWidth="1" outlineLevel="1"/>
    <col min="9" max="9" width="20.5703125" style="9" customWidth="1" outlineLevel="1"/>
    <col min="10" max="10" width="20.5703125" style="9" bestFit="1" customWidth="1"/>
    <col min="11" max="11" width="19.28515625" style="11" hidden="1" customWidth="1" outlineLevel="1"/>
    <col min="12" max="12" width="12.7109375" style="12" hidden="1" customWidth="1" outlineLevel="1"/>
    <col min="13" max="13" width="23.28515625" style="12" hidden="1" customWidth="1" outlineLevel="1"/>
    <col min="14" max="14" width="22.42578125" style="13" hidden="1" customWidth="1" outlineLevel="1"/>
    <col min="15" max="15" width="32.7109375" style="7" hidden="1" customWidth="1" outlineLevel="1"/>
    <col min="16" max="16" width="26.28515625" style="7" hidden="1" customWidth="1" outlineLevel="1"/>
    <col min="17" max="17" width="36.5703125" style="7" hidden="1" customWidth="1" outlineLevel="1"/>
    <col min="18" max="18" width="27.28515625" style="7" hidden="1" customWidth="1" outlineLevel="1"/>
    <col min="19" max="19" width="25" style="7" hidden="1" customWidth="1" outlineLevel="1"/>
    <col min="20" max="20" width="22.28515625" style="7" hidden="1" customWidth="1" outlineLevel="1"/>
    <col min="21" max="21" width="19" style="7" hidden="1" customWidth="1" outlineLevel="1"/>
    <col min="22" max="22" width="14.28515625" style="7" hidden="1" customWidth="1" outlineLevel="1"/>
    <col min="23" max="23" width="18.28515625" style="7" hidden="1" customWidth="1" outlineLevel="1"/>
    <col min="24" max="24" width="16.28515625" style="14" hidden="1" customWidth="1" outlineLevel="1"/>
    <col min="25" max="25" width="26.28515625" style="15" hidden="1" customWidth="1" outlineLevel="1"/>
    <col min="26" max="26" width="32" style="7" hidden="1" customWidth="1" outlineLevel="1"/>
    <col min="27" max="27" width="28.42578125" style="7" hidden="1" customWidth="1" outlineLevel="1"/>
    <col min="28" max="28" width="32.28515625" style="7" hidden="1" customWidth="1" outlineLevel="1"/>
    <col min="29" max="29" width="31.7109375" style="7" hidden="1" customWidth="1" outlineLevel="1"/>
    <col min="30" max="30" width="21.28515625" style="7" hidden="1" customWidth="1" outlineLevel="1"/>
    <col min="31" max="31" width="34.5703125" style="7" hidden="1" customWidth="1" outlineLevel="1"/>
    <col min="32" max="32" width="16" style="7" customWidth="1" collapsed="1"/>
    <col min="33" max="33" width="18.7109375" style="7" hidden="1" customWidth="1" outlineLevel="1"/>
    <col min="34" max="34" width="17.7109375" style="7" hidden="1" customWidth="1" outlineLevel="1"/>
    <col min="35" max="35" width="20.5703125" style="7" hidden="1" customWidth="1" outlineLevel="1"/>
    <col min="36" max="36" width="14.5703125" style="7" hidden="1" customWidth="1" outlineLevel="1"/>
    <col min="37" max="37" width="13.7109375" style="7" hidden="1" customWidth="1" outlineLevel="1"/>
    <col min="38" max="38" width="29.28515625" style="7" customWidth="1" collapsed="1"/>
    <col min="39" max="39" width="22.7109375" style="10" customWidth="1"/>
    <col min="40" max="40" width="11.7109375" style="10" customWidth="1"/>
    <col min="41" max="41" width="9" style="7" customWidth="1"/>
    <col min="42" max="42" width="11.5703125" style="7" customWidth="1"/>
    <col min="43" max="43" width="25.28515625" style="7" hidden="1" customWidth="1" outlineLevel="1"/>
    <col min="44" max="44" width="23.28515625" style="7" hidden="1" customWidth="1" outlineLevel="1"/>
    <col min="45" max="45" width="18.28515625" style="7" hidden="1" customWidth="1" outlineLevel="1"/>
    <col min="46" max="46" width="20.28515625" style="7" hidden="1" customWidth="1" outlineLevel="1"/>
    <col min="47" max="47" width="25.7109375" style="7" bestFit="1" customWidth="1" collapsed="1"/>
    <col min="48" max="48" width="21.42578125" style="7" bestFit="1" customWidth="1"/>
    <col min="49" max="49" width="14" style="7" bestFit="1" customWidth="1"/>
    <col min="50" max="50" width="21.28515625" style="17" bestFit="1" customWidth="1"/>
    <col min="51" max="16384" width="8.7109375" style="7"/>
  </cols>
  <sheetData>
    <row r="1" spans="1:50" x14ac:dyDescent="0.25">
      <c r="A1" s="18" t="s">
        <v>3900</v>
      </c>
      <c r="B1" s="18" t="s">
        <v>3901</v>
      </c>
      <c r="C1" s="18" t="s">
        <v>3902</v>
      </c>
      <c r="D1" s="18" t="s">
        <v>3903</v>
      </c>
      <c r="E1" s="18" t="s">
        <v>3904</v>
      </c>
      <c r="F1" s="18" t="s">
        <v>3905</v>
      </c>
      <c r="G1" s="18" t="s">
        <v>3906</v>
      </c>
      <c r="H1" s="18" t="s">
        <v>3907</v>
      </c>
      <c r="I1" s="18" t="s">
        <v>3908</v>
      </c>
      <c r="J1" s="18" t="s">
        <v>3893</v>
      </c>
      <c r="K1" s="18" t="s">
        <v>3909</v>
      </c>
      <c r="L1" s="18" t="s">
        <v>3910</v>
      </c>
      <c r="M1" s="18" t="s">
        <v>3911</v>
      </c>
      <c r="N1" s="18" t="s">
        <v>3912</v>
      </c>
      <c r="O1" s="18" t="s">
        <v>3913</v>
      </c>
      <c r="P1" s="18" t="s">
        <v>3914</v>
      </c>
      <c r="Q1" s="18" t="s">
        <v>3915</v>
      </c>
      <c r="R1" s="18" t="s">
        <v>3916</v>
      </c>
      <c r="S1" s="18" t="s">
        <v>3917</v>
      </c>
      <c r="T1" s="18" t="s">
        <v>3918</v>
      </c>
      <c r="U1" s="18" t="s">
        <v>3919</v>
      </c>
      <c r="V1" s="18" t="s">
        <v>3920</v>
      </c>
      <c r="W1" s="18" t="s">
        <v>3894</v>
      </c>
      <c r="X1" s="18" t="s">
        <v>3921</v>
      </c>
      <c r="Y1" s="18" t="s">
        <v>3922</v>
      </c>
      <c r="Z1" s="18" t="s">
        <v>3923</v>
      </c>
      <c r="AA1" s="18" t="s">
        <v>3924</v>
      </c>
      <c r="AB1" s="18" t="s">
        <v>3925</v>
      </c>
      <c r="AC1" s="18" t="s">
        <v>3926</v>
      </c>
      <c r="AD1" s="18" t="s">
        <v>3927</v>
      </c>
      <c r="AE1" s="18" t="s">
        <v>3928</v>
      </c>
      <c r="AF1" s="18" t="s">
        <v>3929</v>
      </c>
      <c r="AG1" s="18" t="s">
        <v>2</v>
      </c>
      <c r="AH1" s="18" t="s">
        <v>3930</v>
      </c>
      <c r="AI1" s="18" t="s">
        <v>3931</v>
      </c>
      <c r="AJ1" s="18" t="s">
        <v>3932</v>
      </c>
      <c r="AK1" s="18" t="s">
        <v>3933</v>
      </c>
      <c r="AL1" s="18" t="s">
        <v>3934</v>
      </c>
      <c r="AM1" s="18" t="s">
        <v>3935</v>
      </c>
      <c r="AN1" s="18" t="s">
        <v>3899</v>
      </c>
      <c r="AO1" s="18" t="s">
        <v>4447</v>
      </c>
      <c r="AP1" s="18" t="s">
        <v>4448</v>
      </c>
      <c r="AQ1" s="18" t="s">
        <v>3937</v>
      </c>
      <c r="AR1" s="18" t="s">
        <v>3938</v>
      </c>
      <c r="AS1" s="18" t="s">
        <v>3939</v>
      </c>
      <c r="AT1" s="18" t="s">
        <v>3940</v>
      </c>
      <c r="AU1" s="18" t="s">
        <v>3941</v>
      </c>
      <c r="AV1" s="18" t="s">
        <v>3942</v>
      </c>
      <c r="AW1" s="18" t="s">
        <v>3943</v>
      </c>
      <c r="AX1" s="18" t="s">
        <v>3944</v>
      </c>
    </row>
    <row r="2" spans="1:50" x14ac:dyDescent="0.25">
      <c r="A2" s="22" t="s">
        <v>2195</v>
      </c>
      <c r="B2" s="22" t="s">
        <v>3956</v>
      </c>
      <c r="C2" s="22" t="s">
        <v>2247</v>
      </c>
      <c r="D2" s="22">
        <v>8297</v>
      </c>
      <c r="E2" s="22" t="s">
        <v>2568</v>
      </c>
      <c r="F2" s="43">
        <v>5.0946379999999998</v>
      </c>
      <c r="G2" s="43">
        <v>18.052820046440001</v>
      </c>
      <c r="H2" s="43">
        <v>1.094318181818182</v>
      </c>
      <c r="I2" s="9">
        <v>0</v>
      </c>
      <c r="J2" s="9">
        <v>1.094318181818182</v>
      </c>
      <c r="K2" s="11">
        <v>0</v>
      </c>
      <c r="L2" s="41">
        <v>48</v>
      </c>
      <c r="M2" s="44">
        <v>0</v>
      </c>
      <c r="N2" s="13">
        <v>0</v>
      </c>
      <c r="O2" s="13">
        <v>0</v>
      </c>
      <c r="P2" s="22">
        <v>0</v>
      </c>
      <c r="Q2" s="22">
        <v>0</v>
      </c>
      <c r="R2" s="14">
        <v>0</v>
      </c>
      <c r="S2" s="22">
        <v>23</v>
      </c>
      <c r="T2" s="22">
        <v>1</v>
      </c>
      <c r="U2" s="22">
        <v>99</v>
      </c>
      <c r="V2" s="22"/>
      <c r="W2" s="22">
        <v>20</v>
      </c>
      <c r="X2" s="22">
        <v>14</v>
      </c>
      <c r="Y2" s="14">
        <v>99</v>
      </c>
      <c r="Z2" s="10">
        <v>20</v>
      </c>
      <c r="AA2" s="22">
        <v>14</v>
      </c>
      <c r="AB2" s="22">
        <v>36.31</v>
      </c>
      <c r="AC2" s="22">
        <v>0.28220732200810134</v>
      </c>
      <c r="AD2" s="42">
        <v>1.174E-2</v>
      </c>
      <c r="AE2" s="22">
        <v>1</v>
      </c>
      <c r="AF2" s="22">
        <v>1.0290663649079821</v>
      </c>
      <c r="AG2" s="22">
        <v>0.51453318245399104</v>
      </c>
      <c r="AH2" s="22">
        <v>0</v>
      </c>
      <c r="AI2" s="22">
        <v>0</v>
      </c>
      <c r="AJ2" s="22">
        <v>0</v>
      </c>
      <c r="AK2" s="22">
        <v>1</v>
      </c>
      <c r="AL2" s="45">
        <v>1</v>
      </c>
      <c r="AM2" s="45">
        <v>0</v>
      </c>
      <c r="AN2" s="45">
        <v>1</v>
      </c>
      <c r="AO2" s="45">
        <v>0</v>
      </c>
      <c r="AP2" s="45">
        <v>0</v>
      </c>
      <c r="AQ2" s="45">
        <v>1</v>
      </c>
      <c r="AR2" s="45">
        <v>1</v>
      </c>
      <c r="AS2" s="45" t="s">
        <v>4440</v>
      </c>
      <c r="AT2" s="45" t="s">
        <v>4443</v>
      </c>
      <c r="AU2" s="45">
        <v>1.0290663649079821</v>
      </c>
      <c r="AV2" s="10">
        <v>18.276220145379021</v>
      </c>
      <c r="AW2" s="10">
        <v>18.276220145379021</v>
      </c>
      <c r="AX2" s="17">
        <v>0</v>
      </c>
    </row>
    <row r="3" spans="1:50" x14ac:dyDescent="0.25">
      <c r="A3" s="22" t="s">
        <v>8</v>
      </c>
      <c r="B3" s="22" t="s">
        <v>3953</v>
      </c>
      <c r="C3" s="22" t="s">
        <v>278</v>
      </c>
      <c r="D3" s="22">
        <v>8244</v>
      </c>
      <c r="E3" s="22" t="s">
        <v>496</v>
      </c>
      <c r="F3" s="43">
        <v>3.1037689999999998</v>
      </c>
      <c r="G3" s="43">
        <v>8.3542987636999992</v>
      </c>
      <c r="H3" s="43">
        <v>0.28162878787878787</v>
      </c>
      <c r="I3" s="9">
        <v>0.28162878787878787</v>
      </c>
      <c r="J3" s="9">
        <v>0</v>
      </c>
      <c r="K3" s="11">
        <v>0.28162878787878787</v>
      </c>
      <c r="L3" s="41">
        <v>6</v>
      </c>
      <c r="M3" s="44">
        <v>32</v>
      </c>
      <c r="N3" s="13">
        <v>12</v>
      </c>
      <c r="O3" s="13">
        <v>10</v>
      </c>
      <c r="P3" s="22">
        <v>12</v>
      </c>
      <c r="Q3" s="22">
        <v>10</v>
      </c>
      <c r="R3" s="14">
        <v>0</v>
      </c>
      <c r="S3" s="22">
        <v>8</v>
      </c>
      <c r="T3" s="22">
        <v>0</v>
      </c>
      <c r="U3" s="22">
        <v>32</v>
      </c>
      <c r="V3" s="22"/>
      <c r="W3" s="22">
        <v>12</v>
      </c>
      <c r="X3" s="22">
        <v>10</v>
      </c>
      <c r="Y3" s="14">
        <v>0</v>
      </c>
      <c r="Z3" s="10">
        <v>0</v>
      </c>
      <c r="AA3" s="22">
        <v>0</v>
      </c>
      <c r="AB3" s="22">
        <v>0</v>
      </c>
      <c r="AC3" s="22">
        <v>0.37151759684320712</v>
      </c>
      <c r="AD3" s="42">
        <v>0</v>
      </c>
      <c r="AE3" s="22">
        <v>2</v>
      </c>
      <c r="AF3" s="22">
        <v>0.82757187537041399</v>
      </c>
      <c r="AG3" s="22">
        <v>0.41378593768520699</v>
      </c>
      <c r="AH3" s="22">
        <v>1</v>
      </c>
      <c r="AI3" s="22">
        <v>0</v>
      </c>
      <c r="AJ3" s="22">
        <v>0</v>
      </c>
      <c r="AK3" s="22">
        <v>0</v>
      </c>
      <c r="AL3" s="45">
        <v>0</v>
      </c>
      <c r="AM3" s="45">
        <v>0</v>
      </c>
      <c r="AN3" s="45">
        <v>0</v>
      </c>
      <c r="AO3" s="45">
        <v>0</v>
      </c>
      <c r="AP3" s="45">
        <v>0</v>
      </c>
      <c r="AQ3" s="45">
        <v>0</v>
      </c>
      <c r="AR3" s="45">
        <v>0</v>
      </c>
      <c r="AS3" s="45" t="s">
        <v>4440</v>
      </c>
      <c r="AT3" s="45" t="s">
        <v>4445</v>
      </c>
      <c r="AU3" s="45">
        <v>0</v>
      </c>
      <c r="AV3" s="10">
        <v>0</v>
      </c>
      <c r="AW3" s="10">
        <v>42.609280430396772</v>
      </c>
      <c r="AX3" s="17">
        <v>1</v>
      </c>
    </row>
    <row r="4" spans="1:50" x14ac:dyDescent="0.25">
      <c r="A4" s="22" t="s">
        <v>964</v>
      </c>
      <c r="B4" s="22" t="s">
        <v>3948</v>
      </c>
      <c r="C4" s="22" t="s">
        <v>967</v>
      </c>
      <c r="D4" s="22">
        <v>6700</v>
      </c>
      <c r="E4" s="22" t="s">
        <v>1169</v>
      </c>
      <c r="F4" s="43">
        <v>5.1852900000000002</v>
      </c>
      <c r="G4" s="43">
        <v>9.5799245410099996</v>
      </c>
      <c r="H4" s="43">
        <v>0.38920454545454547</v>
      </c>
      <c r="I4" s="9">
        <v>0</v>
      </c>
      <c r="J4" s="9">
        <v>0.38920454545454547</v>
      </c>
      <c r="K4" s="11">
        <v>0</v>
      </c>
      <c r="L4" s="41">
        <v>47</v>
      </c>
      <c r="M4" s="44">
        <v>0</v>
      </c>
      <c r="N4" s="13">
        <v>0</v>
      </c>
      <c r="O4" s="13">
        <v>0</v>
      </c>
      <c r="P4" s="22">
        <v>0</v>
      </c>
      <c r="Q4" s="22">
        <v>0</v>
      </c>
      <c r="R4" s="14">
        <v>0</v>
      </c>
      <c r="S4" s="22">
        <v>7</v>
      </c>
      <c r="T4" s="22">
        <v>1</v>
      </c>
      <c r="U4" s="22">
        <v>98</v>
      </c>
      <c r="V4" s="22"/>
      <c r="W4" s="22">
        <v>20</v>
      </c>
      <c r="X4" s="22">
        <v>14</v>
      </c>
      <c r="Y4" s="14">
        <v>98</v>
      </c>
      <c r="Z4" s="10">
        <v>20</v>
      </c>
      <c r="AA4" s="22">
        <v>14</v>
      </c>
      <c r="AB4" s="22">
        <v>36.22</v>
      </c>
      <c r="AC4" s="22">
        <v>0.54126626757890117</v>
      </c>
      <c r="AD4" s="42">
        <v>2.2509999999999999E-2</v>
      </c>
      <c r="AE4" s="22">
        <v>3</v>
      </c>
      <c r="AF4" s="22">
        <v>3.5574473443928669</v>
      </c>
      <c r="AG4" s="22">
        <v>0.395271927154763</v>
      </c>
      <c r="AH4" s="22">
        <v>0</v>
      </c>
      <c r="AI4" s="22">
        <v>0</v>
      </c>
      <c r="AJ4" s="22">
        <v>0</v>
      </c>
      <c r="AK4" s="22">
        <v>0</v>
      </c>
      <c r="AL4" s="45">
        <v>1</v>
      </c>
      <c r="AM4" s="45">
        <v>0</v>
      </c>
      <c r="AN4" s="45">
        <v>0</v>
      </c>
      <c r="AO4" s="45">
        <v>0</v>
      </c>
      <c r="AP4" s="45">
        <v>0</v>
      </c>
      <c r="AQ4" s="45">
        <v>0</v>
      </c>
      <c r="AR4" s="45">
        <v>1</v>
      </c>
      <c r="AS4" s="45" t="s">
        <v>4440</v>
      </c>
      <c r="AT4" s="45" t="s">
        <v>4442</v>
      </c>
      <c r="AU4" s="45">
        <v>3.5574473443928669</v>
      </c>
      <c r="AV4" s="10">
        <v>51.386861313868614</v>
      </c>
      <c r="AW4" s="10">
        <v>51.386861313868614</v>
      </c>
      <c r="AX4" s="17">
        <v>0</v>
      </c>
    </row>
    <row r="5" spans="1:50" x14ac:dyDescent="0.25">
      <c r="A5" s="22" t="s">
        <v>8</v>
      </c>
      <c r="B5" s="22" t="s">
        <v>3953</v>
      </c>
      <c r="C5" s="22" t="s">
        <v>170</v>
      </c>
      <c r="D5" s="22">
        <v>4403</v>
      </c>
      <c r="E5" s="22" t="s">
        <v>171</v>
      </c>
      <c r="F5" s="43">
        <v>150.215667</v>
      </c>
      <c r="G5" s="43">
        <v>589.02806626909</v>
      </c>
      <c r="H5" s="43">
        <v>24.803598484848489</v>
      </c>
      <c r="I5" s="9">
        <v>0</v>
      </c>
      <c r="J5" s="9">
        <v>24.803598484848489</v>
      </c>
      <c r="K5" s="11">
        <v>5.473484848484849E-2</v>
      </c>
      <c r="L5" s="41">
        <v>912</v>
      </c>
      <c r="M5" s="44">
        <v>1</v>
      </c>
      <c r="N5" s="13">
        <v>0</v>
      </c>
      <c r="O5" s="13">
        <v>0</v>
      </c>
      <c r="P5" s="22">
        <v>0</v>
      </c>
      <c r="Q5" s="22">
        <v>0</v>
      </c>
      <c r="R5" s="14">
        <v>0</v>
      </c>
      <c r="S5" s="22">
        <v>494</v>
      </c>
      <c r="T5" s="22">
        <v>0.99779326985484451</v>
      </c>
      <c r="U5" s="22">
        <v>1666</v>
      </c>
      <c r="V5" s="22"/>
      <c r="W5" s="22">
        <v>302</v>
      </c>
      <c r="X5" s="22">
        <v>200</v>
      </c>
      <c r="Y5" s="14">
        <v>1665</v>
      </c>
      <c r="Z5" s="10">
        <v>302</v>
      </c>
      <c r="AA5" s="22">
        <v>200</v>
      </c>
      <c r="AB5" s="22">
        <v>563.59</v>
      </c>
      <c r="AC5" s="22">
        <v>0.25502293626086042</v>
      </c>
      <c r="AD5" s="42">
        <v>0.16014999999999999</v>
      </c>
      <c r="AE5" s="22">
        <v>4</v>
      </c>
      <c r="AF5" s="22">
        <v>57.912516871051018</v>
      </c>
      <c r="AG5" s="22">
        <v>0.29397216685812699</v>
      </c>
      <c r="AH5" s="22">
        <v>0</v>
      </c>
      <c r="AI5" s="22">
        <v>0</v>
      </c>
      <c r="AJ5" s="22">
        <v>0</v>
      </c>
      <c r="AK5" s="22">
        <v>0</v>
      </c>
      <c r="AL5" s="45">
        <v>1</v>
      </c>
      <c r="AM5" s="45">
        <v>1</v>
      </c>
      <c r="AN5" s="45">
        <v>1</v>
      </c>
      <c r="AO5" s="45">
        <v>0</v>
      </c>
      <c r="AP5" s="45">
        <v>0</v>
      </c>
      <c r="AQ5" s="45">
        <v>1</v>
      </c>
      <c r="AR5" s="45">
        <v>1</v>
      </c>
      <c r="AS5" s="45" t="s">
        <v>4440</v>
      </c>
      <c r="AT5" s="45" t="s">
        <v>4440</v>
      </c>
      <c r="AU5" s="45">
        <v>57.912516871051018</v>
      </c>
      <c r="AV5" s="10">
        <v>12.175652665256598</v>
      </c>
      <c r="AW5" s="10">
        <v>12.175652665256598</v>
      </c>
      <c r="AX5" s="17">
        <v>0</v>
      </c>
    </row>
    <row r="6" spans="1:50" x14ac:dyDescent="0.25">
      <c r="A6" s="22" t="s">
        <v>8</v>
      </c>
      <c r="B6" s="22" t="s">
        <v>3953</v>
      </c>
      <c r="C6" s="22" t="s">
        <v>157</v>
      </c>
      <c r="D6" s="22">
        <v>7064</v>
      </c>
      <c r="E6" s="22" t="s">
        <v>504</v>
      </c>
      <c r="F6" s="43">
        <v>4.6884629999999996</v>
      </c>
      <c r="G6" s="43">
        <v>15.14490627679</v>
      </c>
      <c r="H6" s="43">
        <v>0.76742424242424256</v>
      </c>
      <c r="I6" s="9">
        <v>0.48484848484848492</v>
      </c>
      <c r="J6" s="9">
        <v>0.28257575757575759</v>
      </c>
      <c r="K6" s="11">
        <v>0.76742424242424256</v>
      </c>
      <c r="L6" s="41">
        <v>40</v>
      </c>
      <c r="M6" s="44">
        <v>219</v>
      </c>
      <c r="N6" s="13">
        <v>83</v>
      </c>
      <c r="O6" s="13">
        <v>65</v>
      </c>
      <c r="P6" s="22">
        <v>63</v>
      </c>
      <c r="Q6" s="22">
        <v>47</v>
      </c>
      <c r="R6" s="14">
        <v>0</v>
      </c>
      <c r="S6" s="22">
        <v>29</v>
      </c>
      <c r="T6" s="22">
        <v>0</v>
      </c>
      <c r="U6" s="22">
        <v>219</v>
      </c>
      <c r="V6" s="22"/>
      <c r="W6" s="22">
        <v>83</v>
      </c>
      <c r="X6" s="22">
        <v>65</v>
      </c>
      <c r="Y6" s="14">
        <v>0</v>
      </c>
      <c r="Z6" s="10">
        <v>20</v>
      </c>
      <c r="AA6" s="22">
        <v>18</v>
      </c>
      <c r="AB6" s="22">
        <v>27.4</v>
      </c>
      <c r="AC6" s="22">
        <v>0.30957358958273667</v>
      </c>
      <c r="AD6" s="42">
        <v>1.2869999999999999E-2</v>
      </c>
      <c r="AE6" s="22">
        <v>5</v>
      </c>
      <c r="AF6" s="22">
        <v>2.0439704105969403</v>
      </c>
      <c r="AG6" s="22">
        <v>0.29199577294242002</v>
      </c>
      <c r="AH6" s="22">
        <v>1</v>
      </c>
      <c r="AI6" s="22">
        <v>0</v>
      </c>
      <c r="AJ6" s="22">
        <v>0</v>
      </c>
      <c r="AK6" s="22">
        <v>0</v>
      </c>
      <c r="AL6" s="45">
        <v>0</v>
      </c>
      <c r="AM6" s="45">
        <v>0</v>
      </c>
      <c r="AN6" s="45">
        <v>0</v>
      </c>
      <c r="AO6" s="45">
        <v>0</v>
      </c>
      <c r="AP6" s="45">
        <v>0</v>
      </c>
      <c r="AQ6" s="45">
        <v>0</v>
      </c>
      <c r="AR6" s="45">
        <v>0</v>
      </c>
      <c r="AS6" s="45" t="s">
        <v>4440</v>
      </c>
      <c r="AT6" s="45" t="s">
        <v>4443</v>
      </c>
      <c r="AU6" s="45">
        <v>0.75261694289502334</v>
      </c>
      <c r="AV6" s="10">
        <v>70.777479892761392</v>
      </c>
      <c r="AW6" s="10">
        <v>108.15399802566631</v>
      </c>
      <c r="AX6" s="17">
        <v>0.63178677196446198</v>
      </c>
    </row>
    <row r="7" spans="1:50" x14ac:dyDescent="0.25">
      <c r="A7" s="22" t="s">
        <v>8</v>
      </c>
      <c r="B7" s="22" t="s">
        <v>3953</v>
      </c>
      <c r="C7" s="22" t="s">
        <v>255</v>
      </c>
      <c r="D7" s="22">
        <v>6204</v>
      </c>
      <c r="E7" s="22" t="s">
        <v>256</v>
      </c>
      <c r="F7" s="43">
        <v>1.202842</v>
      </c>
      <c r="G7" s="43">
        <v>7.7589471749500003</v>
      </c>
      <c r="H7" s="43">
        <v>7.4999999999999997E-2</v>
      </c>
      <c r="I7" s="9">
        <v>0</v>
      </c>
      <c r="J7" s="9">
        <v>7.4999999999999997E-2</v>
      </c>
      <c r="K7" s="11">
        <v>0</v>
      </c>
      <c r="L7" s="41">
        <v>2</v>
      </c>
      <c r="M7" s="44">
        <v>0</v>
      </c>
      <c r="N7" s="13">
        <v>0</v>
      </c>
      <c r="O7" s="13">
        <v>0</v>
      </c>
      <c r="P7" s="22">
        <v>0</v>
      </c>
      <c r="Q7" s="22">
        <v>0</v>
      </c>
      <c r="R7" s="14">
        <v>0</v>
      </c>
      <c r="S7" s="22">
        <v>1</v>
      </c>
      <c r="T7" s="22">
        <v>1</v>
      </c>
      <c r="U7" s="22">
        <v>16</v>
      </c>
      <c r="V7" s="22"/>
      <c r="W7" s="22">
        <v>5</v>
      </c>
      <c r="X7" s="22">
        <v>4</v>
      </c>
      <c r="Y7" s="14">
        <v>16</v>
      </c>
      <c r="Z7" s="10">
        <v>5</v>
      </c>
      <c r="AA7" s="22">
        <v>4</v>
      </c>
      <c r="AB7" s="22">
        <v>8.2899999999999991</v>
      </c>
      <c r="AC7" s="22">
        <v>0.15502644532539317</v>
      </c>
      <c r="AD7" s="42">
        <v>1.6100000000000001E-3</v>
      </c>
      <c r="AE7" s="22">
        <v>6</v>
      </c>
      <c r="AF7" s="22">
        <v>0.54719190515572802</v>
      </c>
      <c r="AG7" s="22">
        <v>0.27359595257786401</v>
      </c>
      <c r="AH7" s="22">
        <v>0</v>
      </c>
      <c r="AI7" s="22">
        <v>0</v>
      </c>
      <c r="AJ7" s="22">
        <v>0</v>
      </c>
      <c r="AK7" s="22">
        <v>0</v>
      </c>
      <c r="AL7" s="45">
        <v>1</v>
      </c>
      <c r="AM7" s="45">
        <v>0</v>
      </c>
      <c r="AN7" s="45">
        <v>0</v>
      </c>
      <c r="AO7" s="45">
        <v>0</v>
      </c>
      <c r="AP7" s="45">
        <v>0</v>
      </c>
      <c r="AQ7" s="45">
        <v>0</v>
      </c>
      <c r="AR7" s="45">
        <v>1</v>
      </c>
      <c r="AS7" s="45" t="s">
        <v>4440</v>
      </c>
      <c r="AT7" s="45" t="s">
        <v>4445</v>
      </c>
      <c r="AU7" s="45">
        <v>0.54719190515572802</v>
      </c>
      <c r="AV7" s="10">
        <v>66.666666666666671</v>
      </c>
      <c r="AW7" s="10">
        <v>66.666666666666671</v>
      </c>
      <c r="AX7" s="17">
        <v>0</v>
      </c>
    </row>
    <row r="8" spans="1:50" x14ac:dyDescent="0.25">
      <c r="A8" s="22" t="s">
        <v>539</v>
      </c>
      <c r="B8" s="22" t="s">
        <v>3949</v>
      </c>
      <c r="C8" s="22" t="s">
        <v>670</v>
      </c>
      <c r="D8" s="22">
        <v>2559</v>
      </c>
      <c r="E8" s="22" t="s">
        <v>671</v>
      </c>
      <c r="F8" s="43">
        <v>21.851147000000001</v>
      </c>
      <c r="G8" s="43">
        <v>99.3157000498</v>
      </c>
      <c r="H8" s="43">
        <v>5.6410984848484853</v>
      </c>
      <c r="I8" s="9">
        <v>0</v>
      </c>
      <c r="J8" s="9">
        <v>5.6410984848484853</v>
      </c>
      <c r="K8" s="11">
        <v>0</v>
      </c>
      <c r="L8" s="41">
        <v>40</v>
      </c>
      <c r="M8" s="44">
        <v>0</v>
      </c>
      <c r="N8" s="13">
        <v>0</v>
      </c>
      <c r="O8" s="13">
        <v>0</v>
      </c>
      <c r="P8" s="22">
        <v>0</v>
      </c>
      <c r="Q8" s="22">
        <v>0</v>
      </c>
      <c r="R8" s="14">
        <v>0</v>
      </c>
      <c r="S8" s="22">
        <v>89</v>
      </c>
      <c r="T8" s="22">
        <v>1</v>
      </c>
      <c r="U8" s="22">
        <v>85</v>
      </c>
      <c r="V8" s="22"/>
      <c r="W8" s="22">
        <v>17</v>
      </c>
      <c r="X8" s="22">
        <v>12</v>
      </c>
      <c r="Y8" s="14">
        <v>85</v>
      </c>
      <c r="Z8" s="10">
        <v>17</v>
      </c>
      <c r="AA8" s="22">
        <v>12</v>
      </c>
      <c r="AB8" s="22">
        <v>30.94</v>
      </c>
      <c r="AC8" s="22">
        <v>0.22001704653990409</v>
      </c>
      <c r="AD8" s="42">
        <v>7.7799999999999996E-3</v>
      </c>
      <c r="AE8" s="22">
        <v>7</v>
      </c>
      <c r="AF8" s="22">
        <v>5.693562872183592</v>
      </c>
      <c r="AG8" s="22">
        <v>0.27112204153255198</v>
      </c>
      <c r="AH8" s="22">
        <v>0</v>
      </c>
      <c r="AI8" s="22">
        <v>0</v>
      </c>
      <c r="AJ8" s="22">
        <v>0</v>
      </c>
      <c r="AK8" s="22">
        <v>0</v>
      </c>
      <c r="AL8" s="45">
        <v>0</v>
      </c>
      <c r="AM8" s="45">
        <v>0</v>
      </c>
      <c r="AN8" s="45">
        <v>0</v>
      </c>
      <c r="AO8" s="45">
        <v>0</v>
      </c>
      <c r="AP8" s="45">
        <v>0</v>
      </c>
      <c r="AQ8" s="45">
        <v>0</v>
      </c>
      <c r="AR8" s="45">
        <v>1</v>
      </c>
      <c r="AS8" s="45" t="s">
        <v>4440</v>
      </c>
      <c r="AT8" s="45" t="s">
        <v>4444</v>
      </c>
      <c r="AU8" s="45">
        <v>5.6935628721835929</v>
      </c>
      <c r="AV8" s="10">
        <v>3.0135974483800569</v>
      </c>
      <c r="AW8" s="10">
        <v>3.0135974483800569</v>
      </c>
      <c r="AX8" s="17">
        <v>0</v>
      </c>
    </row>
    <row r="9" spans="1:50" x14ac:dyDescent="0.25">
      <c r="A9" s="22" t="s">
        <v>539</v>
      </c>
      <c r="B9" s="22" t="s">
        <v>3949</v>
      </c>
      <c r="C9" s="22" t="s">
        <v>625</v>
      </c>
      <c r="D9" s="22">
        <v>3638</v>
      </c>
      <c r="E9" s="22" t="s">
        <v>626</v>
      </c>
      <c r="F9" s="43">
        <v>68.093530000000001</v>
      </c>
      <c r="G9" s="43">
        <v>277.18083017952</v>
      </c>
      <c r="H9" s="43">
        <v>14.68162878787879</v>
      </c>
      <c r="I9" s="9">
        <v>0.63200757575757571</v>
      </c>
      <c r="J9" s="9">
        <v>14.049431818181818</v>
      </c>
      <c r="K9" s="11">
        <v>0.65946969696969704</v>
      </c>
      <c r="L9" s="41">
        <v>1189</v>
      </c>
      <c r="M9" s="44">
        <v>86</v>
      </c>
      <c r="N9" s="13">
        <v>3</v>
      </c>
      <c r="O9" s="13">
        <v>2</v>
      </c>
      <c r="P9" s="22">
        <v>2</v>
      </c>
      <c r="Q9" s="22">
        <v>1</v>
      </c>
      <c r="R9" s="14">
        <v>0</v>
      </c>
      <c r="S9" s="22">
        <v>408</v>
      </c>
      <c r="T9" s="22">
        <v>0.95508197990170152</v>
      </c>
      <c r="U9" s="22">
        <v>2160</v>
      </c>
      <c r="V9" s="22"/>
      <c r="W9" s="22">
        <v>379</v>
      </c>
      <c r="X9" s="22">
        <v>251</v>
      </c>
      <c r="Y9" s="14">
        <v>2074</v>
      </c>
      <c r="Z9" s="10">
        <v>377</v>
      </c>
      <c r="AA9" s="22">
        <v>250</v>
      </c>
      <c r="AB9" s="22">
        <v>703.15</v>
      </c>
      <c r="AC9" s="22">
        <v>0.24566464410940064</v>
      </c>
      <c r="AD9" s="42">
        <v>0.19259000000000001</v>
      </c>
      <c r="AE9" s="22">
        <v>8</v>
      </c>
      <c r="AF9" s="22">
        <v>38.745637807266057</v>
      </c>
      <c r="AG9" s="22">
        <v>0.26179485004909497</v>
      </c>
      <c r="AH9" s="22">
        <v>0</v>
      </c>
      <c r="AI9" s="22">
        <v>0</v>
      </c>
      <c r="AJ9" s="22">
        <v>0</v>
      </c>
      <c r="AK9" s="22">
        <v>0</v>
      </c>
      <c r="AL9" s="45">
        <v>1</v>
      </c>
      <c r="AM9" s="45">
        <v>1</v>
      </c>
      <c r="AN9" s="45">
        <v>1</v>
      </c>
      <c r="AO9" s="45">
        <v>0</v>
      </c>
      <c r="AP9" s="45">
        <v>0</v>
      </c>
      <c r="AQ9" s="45">
        <v>1</v>
      </c>
      <c r="AR9" s="45">
        <v>1</v>
      </c>
      <c r="AS9" s="45" t="s">
        <v>4440</v>
      </c>
      <c r="AT9" s="45" t="s">
        <v>4440</v>
      </c>
      <c r="AU9" s="45">
        <v>37.077234718982481</v>
      </c>
      <c r="AV9" s="10">
        <v>26.833825373073967</v>
      </c>
      <c r="AW9" s="10">
        <v>25.814574491415005</v>
      </c>
      <c r="AX9" s="17">
        <v>4.3047510932803561E-2</v>
      </c>
    </row>
    <row r="10" spans="1:50" x14ac:dyDescent="0.25">
      <c r="A10" s="22" t="s">
        <v>8</v>
      </c>
      <c r="B10" s="22" t="s">
        <v>3953</v>
      </c>
      <c r="C10" s="22" t="s">
        <v>330</v>
      </c>
      <c r="D10" s="22">
        <v>3511</v>
      </c>
      <c r="E10" s="22" t="s">
        <v>430</v>
      </c>
      <c r="F10" s="43">
        <v>51.714512999999997</v>
      </c>
      <c r="G10" s="43">
        <v>319.62244617536999</v>
      </c>
      <c r="H10" s="43">
        <v>14.907765151515152</v>
      </c>
      <c r="I10" s="9">
        <v>0</v>
      </c>
      <c r="J10" s="9">
        <v>14.907765151515152</v>
      </c>
      <c r="K10" s="11">
        <v>0</v>
      </c>
      <c r="L10" s="41">
        <v>491</v>
      </c>
      <c r="M10" s="44">
        <v>0</v>
      </c>
      <c r="N10" s="13">
        <v>0</v>
      </c>
      <c r="O10" s="13">
        <v>0</v>
      </c>
      <c r="P10" s="22">
        <v>0</v>
      </c>
      <c r="Q10" s="22">
        <v>0</v>
      </c>
      <c r="R10" s="14">
        <v>0</v>
      </c>
      <c r="S10" s="22">
        <v>262</v>
      </c>
      <c r="T10" s="22">
        <v>1</v>
      </c>
      <c r="U10" s="22">
        <v>904</v>
      </c>
      <c r="V10" s="22"/>
      <c r="W10" s="22">
        <v>165</v>
      </c>
      <c r="X10" s="22">
        <v>110</v>
      </c>
      <c r="Y10" s="14">
        <v>904</v>
      </c>
      <c r="Z10" s="10">
        <v>165</v>
      </c>
      <c r="AA10" s="22">
        <v>110</v>
      </c>
      <c r="AB10" s="22">
        <v>307.41000000000003</v>
      </c>
      <c r="AC10" s="22">
        <v>0.16179875230547905</v>
      </c>
      <c r="AD10" s="42">
        <v>5.5509999999999997E-2</v>
      </c>
      <c r="AE10" s="22">
        <v>10</v>
      </c>
      <c r="AF10" s="22">
        <v>19.369230732585415</v>
      </c>
      <c r="AG10" s="22">
        <v>0.25485829911296598</v>
      </c>
      <c r="AH10" s="22">
        <v>0</v>
      </c>
      <c r="AI10" s="22">
        <v>0</v>
      </c>
      <c r="AJ10" s="22">
        <v>0</v>
      </c>
      <c r="AK10" s="22">
        <v>0</v>
      </c>
      <c r="AL10" s="45">
        <v>1</v>
      </c>
      <c r="AM10" s="45">
        <v>0</v>
      </c>
      <c r="AN10" s="45">
        <v>0</v>
      </c>
      <c r="AO10" s="45">
        <v>0</v>
      </c>
      <c r="AP10" s="45">
        <v>1</v>
      </c>
      <c r="AQ10" s="45">
        <v>0</v>
      </c>
      <c r="AR10" s="45">
        <v>0</v>
      </c>
      <c r="AS10" s="45" t="s">
        <v>4440</v>
      </c>
      <c r="AT10" s="45" t="s">
        <v>4441</v>
      </c>
      <c r="AU10" s="45">
        <v>19.369230732585415</v>
      </c>
      <c r="AV10" s="10">
        <v>11.068057372987944</v>
      </c>
      <c r="AW10" s="10">
        <v>11.068057372987944</v>
      </c>
      <c r="AX10" s="17">
        <v>0</v>
      </c>
    </row>
    <row r="11" spans="1:50" x14ac:dyDescent="0.25">
      <c r="A11" s="22" t="s">
        <v>539</v>
      </c>
      <c r="B11" s="22" t="s">
        <v>3949</v>
      </c>
      <c r="C11" s="22" t="s">
        <v>747</v>
      </c>
      <c r="D11" s="22">
        <v>6336</v>
      </c>
      <c r="E11" s="22" t="s">
        <v>835</v>
      </c>
      <c r="F11" s="43">
        <v>21.141107000000002</v>
      </c>
      <c r="G11" s="43">
        <v>112.01186397954</v>
      </c>
      <c r="H11" s="43">
        <v>6.3428030303030303</v>
      </c>
      <c r="I11" s="9">
        <v>0</v>
      </c>
      <c r="J11" s="9">
        <v>6.3428030303030303</v>
      </c>
      <c r="K11" s="11">
        <v>0</v>
      </c>
      <c r="L11" s="41">
        <v>559</v>
      </c>
      <c r="M11" s="44">
        <v>0</v>
      </c>
      <c r="N11" s="13">
        <v>0</v>
      </c>
      <c r="O11" s="13">
        <v>0</v>
      </c>
      <c r="P11" s="22">
        <v>0</v>
      </c>
      <c r="Q11" s="22">
        <v>0</v>
      </c>
      <c r="R11" s="14">
        <v>0</v>
      </c>
      <c r="S11" s="22">
        <v>157</v>
      </c>
      <c r="T11" s="22">
        <v>1</v>
      </c>
      <c r="U11" s="22">
        <v>1027</v>
      </c>
      <c r="V11" s="22"/>
      <c r="W11" s="22">
        <v>187</v>
      </c>
      <c r="X11" s="22">
        <v>124</v>
      </c>
      <c r="Y11" s="14">
        <v>1027</v>
      </c>
      <c r="Z11" s="10">
        <v>187</v>
      </c>
      <c r="AA11" s="22">
        <v>124</v>
      </c>
      <c r="AB11" s="22">
        <v>348.62</v>
      </c>
      <c r="AC11" s="22">
        <v>0.18873989101602326</v>
      </c>
      <c r="AD11" s="42">
        <v>7.3389999999999997E-2</v>
      </c>
      <c r="AE11" s="22">
        <v>11</v>
      </c>
      <c r="AF11" s="22">
        <v>11.706182010318729</v>
      </c>
      <c r="AG11" s="22">
        <v>0.24906770234720702</v>
      </c>
      <c r="AH11" s="22">
        <v>0</v>
      </c>
      <c r="AI11" s="22">
        <v>0</v>
      </c>
      <c r="AJ11" s="22">
        <v>0</v>
      </c>
      <c r="AK11" s="22">
        <v>0</v>
      </c>
      <c r="AL11" s="45">
        <v>1</v>
      </c>
      <c r="AM11" s="45">
        <v>0</v>
      </c>
      <c r="AN11" s="45">
        <v>0</v>
      </c>
      <c r="AO11" s="45">
        <v>1</v>
      </c>
      <c r="AP11" s="45">
        <v>0</v>
      </c>
      <c r="AQ11" s="45">
        <v>0</v>
      </c>
      <c r="AR11" s="45">
        <v>0</v>
      </c>
      <c r="AS11" s="45" t="s">
        <v>4440</v>
      </c>
      <c r="AT11" s="45" t="s">
        <v>4441</v>
      </c>
      <c r="AU11" s="45">
        <v>11.706182010318729</v>
      </c>
      <c r="AV11" s="10">
        <v>29.482233502538072</v>
      </c>
      <c r="AW11" s="10">
        <v>29.482233502538072</v>
      </c>
      <c r="AX11" s="17">
        <v>0</v>
      </c>
    </row>
    <row r="12" spans="1:50" x14ac:dyDescent="0.25">
      <c r="A12" s="22" t="s">
        <v>539</v>
      </c>
      <c r="B12" s="22" t="s">
        <v>3949</v>
      </c>
      <c r="C12" s="22" t="s">
        <v>694</v>
      </c>
      <c r="D12" s="22">
        <v>8993</v>
      </c>
      <c r="E12" s="22" t="s">
        <v>695</v>
      </c>
      <c r="F12" s="43">
        <v>13.412995</v>
      </c>
      <c r="G12" s="43">
        <v>84.11828065329</v>
      </c>
      <c r="H12" s="43">
        <v>3.7318181818181819</v>
      </c>
      <c r="I12" s="9">
        <v>0</v>
      </c>
      <c r="J12" s="9">
        <v>3.7318181818181819</v>
      </c>
      <c r="K12" s="11">
        <v>0</v>
      </c>
      <c r="L12" s="41">
        <v>100</v>
      </c>
      <c r="M12" s="44">
        <v>0</v>
      </c>
      <c r="N12" s="13">
        <v>0</v>
      </c>
      <c r="O12" s="13">
        <v>0</v>
      </c>
      <c r="P12" s="22">
        <v>0</v>
      </c>
      <c r="Q12" s="22">
        <v>0</v>
      </c>
      <c r="R12" s="14">
        <v>0</v>
      </c>
      <c r="S12" s="22">
        <v>77</v>
      </c>
      <c r="T12" s="22">
        <v>1</v>
      </c>
      <c r="U12" s="22">
        <v>194</v>
      </c>
      <c r="V12" s="22"/>
      <c r="W12" s="22">
        <v>37</v>
      </c>
      <c r="X12" s="22">
        <v>25</v>
      </c>
      <c r="Y12" s="14">
        <v>194</v>
      </c>
      <c r="Z12" s="10">
        <v>37</v>
      </c>
      <c r="AA12" s="22">
        <v>25</v>
      </c>
      <c r="AB12" s="22">
        <v>68.150000000000006</v>
      </c>
      <c r="AC12" s="22">
        <v>0.15945398426870244</v>
      </c>
      <c r="AD12" s="42">
        <v>1.227E-2</v>
      </c>
      <c r="AE12" s="22">
        <v>12</v>
      </c>
      <c r="AF12" s="22">
        <v>0.47572101837289998</v>
      </c>
      <c r="AG12" s="22">
        <v>0.23786050918644999</v>
      </c>
      <c r="AH12" s="22">
        <v>1</v>
      </c>
      <c r="AI12" s="22">
        <v>0</v>
      </c>
      <c r="AJ12" s="22">
        <v>0</v>
      </c>
      <c r="AK12" s="22">
        <v>0</v>
      </c>
      <c r="AL12" s="45">
        <v>1</v>
      </c>
      <c r="AM12" s="45">
        <v>0</v>
      </c>
      <c r="AN12" s="45">
        <v>0</v>
      </c>
      <c r="AO12" s="45">
        <v>0</v>
      </c>
      <c r="AP12" s="45">
        <v>0</v>
      </c>
      <c r="AQ12" s="45">
        <v>0</v>
      </c>
      <c r="AR12" s="45">
        <v>0</v>
      </c>
      <c r="AS12" s="45" t="s">
        <v>4440</v>
      </c>
      <c r="AT12" s="45" t="s">
        <v>4443</v>
      </c>
      <c r="AU12" s="45">
        <v>0.47572101837289998</v>
      </c>
      <c r="AV12" s="10">
        <v>9.9147381242387329</v>
      </c>
      <c r="AW12" s="10">
        <v>9.9147381242387329</v>
      </c>
      <c r="AX12" s="17">
        <v>0</v>
      </c>
    </row>
    <row r="13" spans="1:50" x14ac:dyDescent="0.25">
      <c r="A13" s="22" t="s">
        <v>539</v>
      </c>
      <c r="B13" s="22" t="s">
        <v>3949</v>
      </c>
      <c r="C13" s="22" t="s">
        <v>599</v>
      </c>
      <c r="D13" s="22">
        <v>5783</v>
      </c>
      <c r="E13" s="22" t="s">
        <v>618</v>
      </c>
      <c r="F13" s="43">
        <v>84.640392000000006</v>
      </c>
      <c r="G13" s="43">
        <v>350.05221517191001</v>
      </c>
      <c r="H13" s="43">
        <v>17.051515151515154</v>
      </c>
      <c r="I13" s="9">
        <v>0.42083333333333334</v>
      </c>
      <c r="J13" s="9">
        <v>16.63068181818182</v>
      </c>
      <c r="K13" s="11">
        <v>0.81155303030303039</v>
      </c>
      <c r="L13" s="41">
        <v>1059</v>
      </c>
      <c r="M13" s="44">
        <v>157</v>
      </c>
      <c r="N13" s="13">
        <v>26</v>
      </c>
      <c r="O13" s="13">
        <v>25</v>
      </c>
      <c r="P13" s="22">
        <v>0</v>
      </c>
      <c r="Q13" s="22">
        <v>0</v>
      </c>
      <c r="R13" s="14">
        <v>0</v>
      </c>
      <c r="S13" s="22">
        <v>612</v>
      </c>
      <c r="T13" s="22">
        <v>0.952405811267105</v>
      </c>
      <c r="U13" s="22">
        <v>2000</v>
      </c>
      <c r="V13" s="22"/>
      <c r="W13" s="22">
        <v>360</v>
      </c>
      <c r="X13" s="22">
        <v>246</v>
      </c>
      <c r="Y13" s="14">
        <v>1843</v>
      </c>
      <c r="Z13" s="10">
        <v>360</v>
      </c>
      <c r="AA13" s="22">
        <v>246</v>
      </c>
      <c r="AB13" s="22">
        <v>659.07</v>
      </c>
      <c r="AC13" s="22">
        <v>0.24179361915602579</v>
      </c>
      <c r="AD13" s="42">
        <v>0.18099999999999999</v>
      </c>
      <c r="AE13" s="22">
        <v>13</v>
      </c>
      <c r="AF13" s="22">
        <v>52.216125453330719</v>
      </c>
      <c r="AG13" s="22">
        <v>0.233107702916655</v>
      </c>
      <c r="AH13" s="22">
        <v>0</v>
      </c>
      <c r="AI13" s="22">
        <v>0</v>
      </c>
      <c r="AJ13" s="22">
        <v>0</v>
      </c>
      <c r="AK13" s="22">
        <v>0</v>
      </c>
      <c r="AL13" s="45">
        <v>1</v>
      </c>
      <c r="AM13" s="45">
        <v>1</v>
      </c>
      <c r="AN13" s="45">
        <v>1</v>
      </c>
      <c r="AO13" s="45">
        <v>0</v>
      </c>
      <c r="AP13" s="45">
        <v>0</v>
      </c>
      <c r="AQ13" s="45">
        <v>1</v>
      </c>
      <c r="AR13" s="45">
        <v>1</v>
      </c>
      <c r="AS13" s="45" t="s">
        <v>4440</v>
      </c>
      <c r="AT13" s="45" t="s">
        <v>4440</v>
      </c>
      <c r="AU13" s="45">
        <v>50.92742553821941</v>
      </c>
      <c r="AV13" s="10">
        <v>21.646737273659035</v>
      </c>
      <c r="AW13" s="10">
        <v>21.112493335702858</v>
      </c>
      <c r="AX13" s="17">
        <v>2.4680113737337833E-2</v>
      </c>
    </row>
    <row r="14" spans="1:50" x14ac:dyDescent="0.25">
      <c r="A14" s="22" t="s">
        <v>8</v>
      </c>
      <c r="B14" s="22" t="s">
        <v>3953</v>
      </c>
      <c r="C14" s="22" t="s">
        <v>157</v>
      </c>
      <c r="D14" s="22">
        <v>6125</v>
      </c>
      <c r="E14" s="22" t="s">
        <v>198</v>
      </c>
      <c r="F14" s="43">
        <v>30.198245</v>
      </c>
      <c r="G14" s="43">
        <v>158.97281656947001</v>
      </c>
      <c r="H14" s="43">
        <v>7.3015151515151517</v>
      </c>
      <c r="I14" s="9">
        <v>6.3316287878787882</v>
      </c>
      <c r="J14" s="9">
        <v>0.96988636363636371</v>
      </c>
      <c r="K14" s="11">
        <v>7.2049242424242435</v>
      </c>
      <c r="L14" s="41">
        <v>316</v>
      </c>
      <c r="M14" s="44">
        <v>821</v>
      </c>
      <c r="N14" s="13">
        <v>320</v>
      </c>
      <c r="O14" s="13">
        <v>239</v>
      </c>
      <c r="P14" s="22">
        <v>285</v>
      </c>
      <c r="Q14" s="22">
        <v>214</v>
      </c>
      <c r="R14" s="14">
        <v>0</v>
      </c>
      <c r="S14" s="22">
        <v>254</v>
      </c>
      <c r="T14" s="22">
        <v>1.3228885660925394E-2</v>
      </c>
      <c r="U14" s="22">
        <v>829</v>
      </c>
      <c r="V14" s="22"/>
      <c r="W14" s="22">
        <v>321</v>
      </c>
      <c r="X14" s="22">
        <v>240</v>
      </c>
      <c r="Y14" s="14">
        <v>8</v>
      </c>
      <c r="Z14" s="10">
        <v>36</v>
      </c>
      <c r="AA14" s="22">
        <v>26</v>
      </c>
      <c r="AB14" s="22">
        <v>50.04</v>
      </c>
      <c r="AC14" s="22">
        <v>0.1899585454397707</v>
      </c>
      <c r="AD14" s="42">
        <v>1.422E-2</v>
      </c>
      <c r="AE14" s="22">
        <v>14</v>
      </c>
      <c r="AF14" s="22">
        <v>14.534875529193153</v>
      </c>
      <c r="AG14" s="22">
        <v>0.22710743014364301</v>
      </c>
      <c r="AH14" s="22">
        <v>0</v>
      </c>
      <c r="AI14" s="22">
        <v>0</v>
      </c>
      <c r="AJ14" s="22">
        <v>0</v>
      </c>
      <c r="AK14" s="22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0</v>
      </c>
      <c r="AR14" s="45">
        <v>0</v>
      </c>
      <c r="AS14" s="45" t="s">
        <v>4440</v>
      </c>
      <c r="AT14" s="45" t="s">
        <v>4443</v>
      </c>
      <c r="AU14" s="45">
        <v>1.9307194849812759</v>
      </c>
      <c r="AV14" s="10">
        <v>37.117750439367306</v>
      </c>
      <c r="AW14" s="10">
        <v>43.963477899979246</v>
      </c>
      <c r="AX14" s="17">
        <v>0.86716642456941273</v>
      </c>
    </row>
    <row r="15" spans="1:50" x14ac:dyDescent="0.25">
      <c r="A15" s="22" t="s">
        <v>2195</v>
      </c>
      <c r="B15" s="22" t="s">
        <v>3956</v>
      </c>
      <c r="C15" s="22" t="s">
        <v>2244</v>
      </c>
      <c r="D15" s="22">
        <v>4339</v>
      </c>
      <c r="E15" s="22" t="s">
        <v>2358</v>
      </c>
      <c r="F15" s="43">
        <v>74.364090000000004</v>
      </c>
      <c r="G15" s="43">
        <v>352.44766617524999</v>
      </c>
      <c r="H15" s="43">
        <v>16.188257575757575</v>
      </c>
      <c r="I15" s="9">
        <v>0</v>
      </c>
      <c r="J15" s="9">
        <v>16.188257575757575</v>
      </c>
      <c r="K15" s="11">
        <v>0</v>
      </c>
      <c r="L15" s="41">
        <v>241</v>
      </c>
      <c r="M15" s="44">
        <v>0</v>
      </c>
      <c r="N15" s="13">
        <v>0</v>
      </c>
      <c r="O15" s="13">
        <v>0</v>
      </c>
      <c r="P15" s="22">
        <v>0</v>
      </c>
      <c r="Q15" s="22">
        <v>0</v>
      </c>
      <c r="R15" s="14">
        <v>0</v>
      </c>
      <c r="S15" s="22">
        <v>329</v>
      </c>
      <c r="T15" s="22">
        <v>1</v>
      </c>
      <c r="U15" s="22">
        <v>450</v>
      </c>
      <c r="V15" s="22"/>
      <c r="W15" s="22">
        <v>83</v>
      </c>
      <c r="X15" s="22">
        <v>56</v>
      </c>
      <c r="Y15" s="14">
        <v>450</v>
      </c>
      <c r="Z15" s="10">
        <v>83</v>
      </c>
      <c r="AA15" s="22">
        <v>56</v>
      </c>
      <c r="AB15" s="22">
        <v>154.21</v>
      </c>
      <c r="AC15" s="22">
        <v>0.2109932825119728</v>
      </c>
      <c r="AD15" s="42">
        <v>3.6420000000000001E-2</v>
      </c>
      <c r="AE15" s="22">
        <v>15</v>
      </c>
      <c r="AF15" s="22">
        <v>26.794278353941134</v>
      </c>
      <c r="AG15" s="22">
        <v>0.22707015554187401</v>
      </c>
      <c r="AH15" s="22">
        <v>0</v>
      </c>
      <c r="AI15" s="22">
        <v>0</v>
      </c>
      <c r="AJ15" s="22">
        <v>0</v>
      </c>
      <c r="AK15" s="22">
        <v>0</v>
      </c>
      <c r="AL15" s="45">
        <v>1</v>
      </c>
      <c r="AM15" s="45">
        <v>0</v>
      </c>
      <c r="AN15" s="45">
        <v>0</v>
      </c>
      <c r="AO15" s="45">
        <v>0</v>
      </c>
      <c r="AP15" s="45">
        <v>1</v>
      </c>
      <c r="AQ15" s="45">
        <v>0</v>
      </c>
      <c r="AR15" s="45">
        <v>0</v>
      </c>
      <c r="AS15" s="45" t="s">
        <v>4440</v>
      </c>
      <c r="AT15" s="45" t="s">
        <v>4441</v>
      </c>
      <c r="AU15" s="45">
        <v>26.794278353941134</v>
      </c>
      <c r="AV15" s="10">
        <v>5.1271731754685641</v>
      </c>
      <c r="AW15" s="10">
        <v>5.1271731754685641</v>
      </c>
      <c r="AX15" s="17">
        <v>0</v>
      </c>
    </row>
    <row r="16" spans="1:50" x14ac:dyDescent="0.25">
      <c r="A16" s="22" t="s">
        <v>964</v>
      </c>
      <c r="B16" s="22" t="s">
        <v>3948</v>
      </c>
      <c r="C16" s="22" t="s">
        <v>967</v>
      </c>
      <c r="D16" s="22">
        <v>4340</v>
      </c>
      <c r="E16" s="22" t="s">
        <v>1562</v>
      </c>
      <c r="F16" s="43">
        <v>5.0624760000000002</v>
      </c>
      <c r="G16" s="43">
        <v>27.83781970023</v>
      </c>
      <c r="H16" s="43">
        <v>1.5929924242424243</v>
      </c>
      <c r="I16" s="9">
        <v>0</v>
      </c>
      <c r="J16" s="9">
        <v>1.5929924242424243</v>
      </c>
      <c r="K16" s="11">
        <v>0</v>
      </c>
      <c r="L16" s="41">
        <v>130</v>
      </c>
      <c r="M16" s="44">
        <v>0</v>
      </c>
      <c r="N16" s="13">
        <v>0</v>
      </c>
      <c r="O16" s="13">
        <v>0</v>
      </c>
      <c r="P16" s="22">
        <v>0</v>
      </c>
      <c r="Q16" s="22">
        <v>0</v>
      </c>
      <c r="R16" s="14">
        <v>0</v>
      </c>
      <c r="S16" s="22">
        <v>47</v>
      </c>
      <c r="T16" s="22">
        <v>1</v>
      </c>
      <c r="U16" s="22">
        <v>248</v>
      </c>
      <c r="V16" s="22"/>
      <c r="W16" s="22">
        <v>47</v>
      </c>
      <c r="X16" s="22">
        <v>32</v>
      </c>
      <c r="Y16" s="14">
        <v>248</v>
      </c>
      <c r="Z16" s="10">
        <v>47</v>
      </c>
      <c r="AA16" s="22">
        <v>32</v>
      </c>
      <c r="AB16" s="22">
        <v>86.71</v>
      </c>
      <c r="AC16" s="22">
        <v>0.18185605246800896</v>
      </c>
      <c r="AD16" s="42">
        <v>1.7770000000000001E-2</v>
      </c>
      <c r="AE16" s="22">
        <v>16</v>
      </c>
      <c r="AF16" s="22">
        <v>2.2681138474298801</v>
      </c>
      <c r="AG16" s="22">
        <v>0.22681138474298801</v>
      </c>
      <c r="AH16" s="22">
        <v>0</v>
      </c>
      <c r="AI16" s="22">
        <v>0</v>
      </c>
      <c r="AJ16" s="22">
        <v>0</v>
      </c>
      <c r="AK16" s="22">
        <v>0</v>
      </c>
      <c r="AL16" s="45">
        <v>1</v>
      </c>
      <c r="AM16" s="45">
        <v>0</v>
      </c>
      <c r="AN16" s="45">
        <v>0</v>
      </c>
      <c r="AO16" s="45">
        <v>0</v>
      </c>
      <c r="AP16" s="45">
        <v>0</v>
      </c>
      <c r="AQ16" s="45">
        <v>0</v>
      </c>
      <c r="AR16" s="45">
        <v>0</v>
      </c>
      <c r="AS16" s="45" t="s">
        <v>4440</v>
      </c>
      <c r="AT16" s="45" t="s">
        <v>4442</v>
      </c>
      <c r="AU16" s="45">
        <v>2.2681138474298801</v>
      </c>
      <c r="AV16" s="10">
        <v>29.504220663416955</v>
      </c>
      <c r="AW16" s="10">
        <v>29.504220663416955</v>
      </c>
      <c r="AX16" s="17">
        <v>0</v>
      </c>
    </row>
    <row r="17" spans="1:50" x14ac:dyDescent="0.25">
      <c r="A17" s="22" t="s">
        <v>539</v>
      </c>
      <c r="B17" s="22" t="s">
        <v>3949</v>
      </c>
      <c r="C17" s="22" t="s">
        <v>625</v>
      </c>
      <c r="D17" s="22">
        <v>1665</v>
      </c>
      <c r="E17" s="22" t="s">
        <v>643</v>
      </c>
      <c r="F17" s="43">
        <v>75.202509000000006</v>
      </c>
      <c r="G17" s="43">
        <v>338.74872666168</v>
      </c>
      <c r="H17" s="43">
        <v>15.762500000000001</v>
      </c>
      <c r="I17" s="9">
        <v>0</v>
      </c>
      <c r="J17" s="9">
        <v>15.762500000000001</v>
      </c>
      <c r="K17" s="11">
        <v>0</v>
      </c>
      <c r="L17" s="41">
        <v>695</v>
      </c>
      <c r="M17" s="44">
        <v>0</v>
      </c>
      <c r="N17" s="13">
        <v>0</v>
      </c>
      <c r="O17" s="13">
        <v>0</v>
      </c>
      <c r="P17" s="22">
        <v>0</v>
      </c>
      <c r="Q17" s="22">
        <v>0</v>
      </c>
      <c r="R17" s="14">
        <v>0</v>
      </c>
      <c r="S17" s="22">
        <v>415</v>
      </c>
      <c r="T17" s="22">
        <v>1</v>
      </c>
      <c r="U17" s="22">
        <v>1274</v>
      </c>
      <c r="V17" s="22"/>
      <c r="W17" s="22">
        <v>232</v>
      </c>
      <c r="X17" s="22">
        <v>154</v>
      </c>
      <c r="Y17" s="14">
        <v>1274</v>
      </c>
      <c r="Z17" s="10">
        <v>232</v>
      </c>
      <c r="AA17" s="22">
        <v>154</v>
      </c>
      <c r="AB17" s="22">
        <v>432.5</v>
      </c>
      <c r="AC17" s="22">
        <v>0.22200086105447517</v>
      </c>
      <c r="AD17" s="42">
        <v>0.1071</v>
      </c>
      <c r="AE17" s="22">
        <v>17</v>
      </c>
      <c r="AF17" s="22">
        <v>47.987403821031165</v>
      </c>
      <c r="AG17" s="22">
        <v>0.22216390657884799</v>
      </c>
      <c r="AH17" s="22">
        <v>0</v>
      </c>
      <c r="AI17" s="22">
        <v>0</v>
      </c>
      <c r="AJ17" s="22">
        <v>0</v>
      </c>
      <c r="AK17" s="22">
        <v>0</v>
      </c>
      <c r="AL17" s="45">
        <v>1</v>
      </c>
      <c r="AM17" s="45">
        <v>1</v>
      </c>
      <c r="AN17" s="45">
        <v>1</v>
      </c>
      <c r="AO17" s="45">
        <v>0</v>
      </c>
      <c r="AP17" s="45">
        <v>0</v>
      </c>
      <c r="AQ17" s="45">
        <v>1</v>
      </c>
      <c r="AR17" s="45">
        <v>1</v>
      </c>
      <c r="AS17" s="45" t="s">
        <v>4440</v>
      </c>
      <c r="AT17" s="45" t="s">
        <v>4440</v>
      </c>
      <c r="AU17" s="45">
        <v>47.987403821031165</v>
      </c>
      <c r="AV17" s="10">
        <v>14.718477398889769</v>
      </c>
      <c r="AW17" s="10">
        <v>14.718477398889769</v>
      </c>
      <c r="AX17" s="17">
        <v>0</v>
      </c>
    </row>
    <row r="18" spans="1:50" x14ac:dyDescent="0.25">
      <c r="A18" s="22" t="s">
        <v>1672</v>
      </c>
      <c r="B18" s="22" t="s">
        <v>3947</v>
      </c>
      <c r="C18" s="22" t="s">
        <v>1721</v>
      </c>
      <c r="D18" s="22">
        <v>5807</v>
      </c>
      <c r="E18" s="22" t="s">
        <v>1726</v>
      </c>
      <c r="F18" s="43">
        <v>63.777357000000002</v>
      </c>
      <c r="G18" s="43">
        <v>281.78690418223999</v>
      </c>
      <c r="H18" s="43">
        <v>10.796212121212122</v>
      </c>
      <c r="I18" s="9">
        <v>9.2087121212121215</v>
      </c>
      <c r="J18" s="9">
        <v>1.5874999999999999</v>
      </c>
      <c r="K18" s="11">
        <v>10.571780303030305</v>
      </c>
      <c r="L18" s="41">
        <v>445</v>
      </c>
      <c r="M18" s="44">
        <v>1138</v>
      </c>
      <c r="N18" s="13">
        <v>288</v>
      </c>
      <c r="O18" s="13">
        <v>208</v>
      </c>
      <c r="P18" s="22">
        <v>268</v>
      </c>
      <c r="Q18" s="22">
        <v>196</v>
      </c>
      <c r="R18" s="14">
        <v>0</v>
      </c>
      <c r="S18" s="22">
        <v>356</v>
      </c>
      <c r="T18" s="22">
        <v>2.0788014876148897E-2</v>
      </c>
      <c r="U18" s="22">
        <v>1155</v>
      </c>
      <c r="V18" s="22"/>
      <c r="W18" s="22">
        <v>291</v>
      </c>
      <c r="X18" s="22">
        <v>210</v>
      </c>
      <c r="Y18" s="14">
        <v>17</v>
      </c>
      <c r="Z18" s="10">
        <v>23</v>
      </c>
      <c r="AA18" s="22">
        <v>14</v>
      </c>
      <c r="AB18" s="22">
        <v>33.04</v>
      </c>
      <c r="AC18" s="22">
        <v>0.22633187012393338</v>
      </c>
      <c r="AD18" s="42">
        <v>1.082E-2</v>
      </c>
      <c r="AE18" s="22">
        <v>18</v>
      </c>
      <c r="AF18" s="22">
        <v>31.23715911245581</v>
      </c>
      <c r="AG18" s="22">
        <v>0.221540135549332</v>
      </c>
      <c r="AH18" s="22">
        <v>0</v>
      </c>
      <c r="AI18" s="22">
        <v>0</v>
      </c>
      <c r="AJ18" s="22">
        <v>0</v>
      </c>
      <c r="AK18" s="22">
        <v>0</v>
      </c>
      <c r="AL18" s="45">
        <v>0</v>
      </c>
      <c r="AM18" s="45">
        <v>0</v>
      </c>
      <c r="AN18" s="45">
        <v>0</v>
      </c>
      <c r="AO18" s="45">
        <v>0</v>
      </c>
      <c r="AP18" s="45">
        <v>0</v>
      </c>
      <c r="AQ18" s="45">
        <v>0</v>
      </c>
      <c r="AR18" s="45">
        <v>0</v>
      </c>
      <c r="AS18" s="45" t="s">
        <v>4440</v>
      </c>
      <c r="AT18" s="45" t="s">
        <v>4443</v>
      </c>
      <c r="AU18" s="45">
        <v>4.5931841218266189</v>
      </c>
      <c r="AV18" s="10">
        <v>14.488188976377954</v>
      </c>
      <c r="AW18" s="10">
        <v>26.953897972072134</v>
      </c>
      <c r="AX18" s="17">
        <v>0.85295768717984699</v>
      </c>
    </row>
    <row r="19" spans="1:50" x14ac:dyDescent="0.25">
      <c r="A19" s="22" t="s">
        <v>8</v>
      </c>
      <c r="B19" s="22" t="s">
        <v>3946</v>
      </c>
      <c r="C19" s="22" t="s">
        <v>41</v>
      </c>
      <c r="D19" s="22">
        <v>5985</v>
      </c>
      <c r="E19" s="22" t="s">
        <v>42</v>
      </c>
      <c r="F19" s="43">
        <v>51.570436000000001</v>
      </c>
      <c r="G19" s="43">
        <v>269.24307079982998</v>
      </c>
      <c r="H19" s="43">
        <v>9.8083333333333336</v>
      </c>
      <c r="I19" s="9">
        <v>0.21268939393939396</v>
      </c>
      <c r="J19" s="9">
        <v>9.5956439393939394</v>
      </c>
      <c r="K19" s="11">
        <v>0.21268939393939396</v>
      </c>
      <c r="L19" s="41">
        <v>454</v>
      </c>
      <c r="M19" s="44">
        <v>33</v>
      </c>
      <c r="N19" s="13">
        <v>20</v>
      </c>
      <c r="O19" s="13">
        <v>18</v>
      </c>
      <c r="P19" s="22">
        <v>20</v>
      </c>
      <c r="Q19" s="22">
        <v>18</v>
      </c>
      <c r="R19" s="14">
        <v>0</v>
      </c>
      <c r="S19" s="22">
        <v>206</v>
      </c>
      <c r="T19" s="22">
        <v>0.97831543987024017</v>
      </c>
      <c r="U19" s="22">
        <v>852</v>
      </c>
      <c r="V19" s="22"/>
      <c r="W19" s="22">
        <v>170</v>
      </c>
      <c r="X19" s="22">
        <v>117</v>
      </c>
      <c r="Y19" s="14">
        <v>819</v>
      </c>
      <c r="Z19" s="10">
        <v>150</v>
      </c>
      <c r="AA19" s="22">
        <v>99</v>
      </c>
      <c r="AB19" s="22">
        <v>279.20999999999998</v>
      </c>
      <c r="AC19" s="22">
        <v>0.19153858202107746</v>
      </c>
      <c r="AD19" s="42">
        <v>5.9740000000000001E-2</v>
      </c>
      <c r="AE19" s="22">
        <v>20</v>
      </c>
      <c r="AF19" s="22">
        <v>23.127527300502685</v>
      </c>
      <c r="AG19" s="22">
        <v>0.21614511495796901</v>
      </c>
      <c r="AH19" s="22">
        <v>0</v>
      </c>
      <c r="AI19" s="22">
        <v>0</v>
      </c>
      <c r="AJ19" s="22">
        <v>0</v>
      </c>
      <c r="AK19" s="22">
        <v>0</v>
      </c>
      <c r="AL19" s="45">
        <v>1</v>
      </c>
      <c r="AM19" s="45">
        <v>0</v>
      </c>
      <c r="AN19" s="45">
        <v>0</v>
      </c>
      <c r="AO19" s="45">
        <v>1</v>
      </c>
      <c r="AP19" s="45">
        <v>0</v>
      </c>
      <c r="AQ19" s="45">
        <v>0</v>
      </c>
      <c r="AR19" s="45">
        <v>0</v>
      </c>
      <c r="AS19" s="45" t="s">
        <v>4440</v>
      </c>
      <c r="AT19" s="45" t="s">
        <v>4441</v>
      </c>
      <c r="AU19" s="45">
        <v>22.626017044102273</v>
      </c>
      <c r="AV19" s="10">
        <v>15.632093160959242</v>
      </c>
      <c r="AW19" s="10">
        <v>17.332200509770601</v>
      </c>
      <c r="AX19" s="17">
        <v>2.1684560129759792E-2</v>
      </c>
    </row>
    <row r="20" spans="1:50" x14ac:dyDescent="0.25">
      <c r="A20" s="22" t="s">
        <v>964</v>
      </c>
      <c r="B20" s="22" t="s">
        <v>3948</v>
      </c>
      <c r="C20" s="22" t="s">
        <v>1084</v>
      </c>
      <c r="D20" s="22">
        <v>6737</v>
      </c>
      <c r="E20" s="22" t="s">
        <v>1085</v>
      </c>
      <c r="F20" s="43">
        <v>5.8922920000000003</v>
      </c>
      <c r="G20" s="43">
        <v>41.312366277060001</v>
      </c>
      <c r="H20" s="43">
        <v>2.0414772727272728</v>
      </c>
      <c r="I20" s="9">
        <v>0.65284090909090908</v>
      </c>
      <c r="J20" s="9">
        <v>1.3886363636363637</v>
      </c>
      <c r="K20" s="11">
        <v>1.7848484848484849</v>
      </c>
      <c r="L20" s="41">
        <v>215</v>
      </c>
      <c r="M20" s="44">
        <v>193</v>
      </c>
      <c r="N20" s="13">
        <v>39</v>
      </c>
      <c r="O20" s="13">
        <v>18</v>
      </c>
      <c r="P20" s="22">
        <v>0</v>
      </c>
      <c r="Q20" s="22">
        <v>0</v>
      </c>
      <c r="R20" s="14">
        <v>0</v>
      </c>
      <c r="S20" s="22">
        <v>99</v>
      </c>
      <c r="T20" s="22">
        <v>0.12570739400686526</v>
      </c>
      <c r="U20" s="22">
        <v>244</v>
      </c>
      <c r="V20" s="22"/>
      <c r="W20" s="22">
        <v>48</v>
      </c>
      <c r="X20" s="22">
        <v>24</v>
      </c>
      <c r="Y20" s="14">
        <v>51</v>
      </c>
      <c r="Z20" s="10">
        <v>48</v>
      </c>
      <c r="AA20" s="22">
        <v>24</v>
      </c>
      <c r="AB20" s="22">
        <v>70.349999999999994</v>
      </c>
      <c r="AC20" s="22">
        <v>0.14262780206012751</v>
      </c>
      <c r="AD20" s="42">
        <v>1.4239999999999999E-2</v>
      </c>
      <c r="AE20" s="22">
        <v>21</v>
      </c>
      <c r="AF20" s="22">
        <v>2.2566560089090602</v>
      </c>
      <c r="AG20" s="22">
        <v>0.20515054626446003</v>
      </c>
      <c r="AH20" s="22">
        <v>1</v>
      </c>
      <c r="AI20" s="22">
        <v>0</v>
      </c>
      <c r="AJ20" s="22">
        <v>0</v>
      </c>
      <c r="AK20" s="22">
        <v>0</v>
      </c>
      <c r="AL20" s="45">
        <v>1</v>
      </c>
      <c r="AM20" s="45">
        <v>0</v>
      </c>
      <c r="AN20" s="45">
        <v>0</v>
      </c>
      <c r="AO20" s="45">
        <v>0</v>
      </c>
      <c r="AP20" s="45">
        <v>0</v>
      </c>
      <c r="AQ20" s="45">
        <v>0</v>
      </c>
      <c r="AR20" s="45">
        <v>0</v>
      </c>
      <c r="AS20" s="45" t="s">
        <v>4440</v>
      </c>
      <c r="AT20" s="45" t="s">
        <v>4443</v>
      </c>
      <c r="AU20" s="45">
        <v>1.5350034193636914</v>
      </c>
      <c r="AV20" s="10">
        <v>34.566284779050733</v>
      </c>
      <c r="AW20" s="10">
        <v>23.512385193431673</v>
      </c>
      <c r="AX20" s="17">
        <v>0.31978847759532425</v>
      </c>
    </row>
    <row r="21" spans="1:50" x14ac:dyDescent="0.25">
      <c r="A21" s="22" t="s">
        <v>1672</v>
      </c>
      <c r="B21" s="22" t="s">
        <v>3947</v>
      </c>
      <c r="C21" s="22" t="s">
        <v>1721</v>
      </c>
      <c r="D21" s="22">
        <v>2021</v>
      </c>
      <c r="E21" s="22" t="s">
        <v>1722</v>
      </c>
      <c r="F21" s="43">
        <v>108.51008899999999</v>
      </c>
      <c r="G21" s="43">
        <v>534.30137061020002</v>
      </c>
      <c r="H21" s="43">
        <v>21.134469696969699</v>
      </c>
      <c r="I21" s="9">
        <v>17.109280303030303</v>
      </c>
      <c r="J21" s="9">
        <v>4.0251893939393941</v>
      </c>
      <c r="K21" s="11">
        <v>20.939204545454544</v>
      </c>
      <c r="L21" s="41">
        <v>785</v>
      </c>
      <c r="M21" s="44">
        <v>2642</v>
      </c>
      <c r="N21" s="13">
        <v>441</v>
      </c>
      <c r="O21" s="13">
        <v>352</v>
      </c>
      <c r="P21" s="22">
        <v>388</v>
      </c>
      <c r="Q21" s="22">
        <v>310</v>
      </c>
      <c r="R21" s="14">
        <v>0</v>
      </c>
      <c r="S21" s="22">
        <v>695</v>
      </c>
      <c r="T21" s="22">
        <v>9.2391791379157207E-3</v>
      </c>
      <c r="U21" s="22">
        <v>2655</v>
      </c>
      <c r="V21" s="22"/>
      <c r="W21" s="22">
        <v>443</v>
      </c>
      <c r="X21" s="22">
        <v>354</v>
      </c>
      <c r="Y21" s="14">
        <v>13</v>
      </c>
      <c r="Z21" s="10">
        <v>55</v>
      </c>
      <c r="AA21" s="22">
        <v>44</v>
      </c>
      <c r="AB21" s="22">
        <v>76.52</v>
      </c>
      <c r="AC21" s="22">
        <v>0.20308779832639362</v>
      </c>
      <c r="AD21" s="42">
        <v>2.3230000000000001E-2</v>
      </c>
      <c r="AE21" s="22">
        <v>22</v>
      </c>
      <c r="AF21" s="22">
        <v>45.647306024540853</v>
      </c>
      <c r="AG21" s="22">
        <v>0.20287691566462601</v>
      </c>
      <c r="AH21" s="22">
        <v>0</v>
      </c>
      <c r="AI21" s="22">
        <v>0</v>
      </c>
      <c r="AJ21" s="22">
        <v>0</v>
      </c>
      <c r="AK21" s="22">
        <v>0</v>
      </c>
      <c r="AL21" s="45">
        <v>0</v>
      </c>
      <c r="AM21" s="45">
        <v>0</v>
      </c>
      <c r="AN21" s="45">
        <v>0</v>
      </c>
      <c r="AO21" s="45">
        <v>0</v>
      </c>
      <c r="AP21" s="45">
        <v>0</v>
      </c>
      <c r="AQ21" s="45">
        <v>0</v>
      </c>
      <c r="AR21" s="45">
        <v>0</v>
      </c>
      <c r="AS21" s="45" t="s">
        <v>4440</v>
      </c>
      <c r="AT21" s="45" t="s">
        <v>4442</v>
      </c>
      <c r="AU21" s="45">
        <v>8.6938094357878537</v>
      </c>
      <c r="AV21" s="10">
        <v>13.663953324236578</v>
      </c>
      <c r="AW21" s="10">
        <v>20.961018012366697</v>
      </c>
      <c r="AX21" s="17">
        <v>0.80954386593780803</v>
      </c>
    </row>
    <row r="22" spans="1:50" x14ac:dyDescent="0.25">
      <c r="A22" s="22" t="s">
        <v>2906</v>
      </c>
      <c r="B22" s="22" t="s">
        <v>3959</v>
      </c>
      <c r="C22" s="22" t="s">
        <v>2913</v>
      </c>
      <c r="D22" s="22">
        <v>1138</v>
      </c>
      <c r="E22" s="22" t="s">
        <v>2914</v>
      </c>
      <c r="F22" s="43">
        <v>31.664477000000002</v>
      </c>
      <c r="G22" s="43">
        <v>274.90707645582</v>
      </c>
      <c r="H22" s="43">
        <v>14.110795454545455</v>
      </c>
      <c r="I22" s="9">
        <v>0.44280303030303031</v>
      </c>
      <c r="J22" s="9">
        <v>13.668181818181818</v>
      </c>
      <c r="K22" s="11">
        <v>0.57140151515151516</v>
      </c>
      <c r="L22" s="41">
        <v>101</v>
      </c>
      <c r="M22" s="44">
        <v>77</v>
      </c>
      <c r="N22" s="13">
        <v>11</v>
      </c>
      <c r="O22" s="13">
        <v>4</v>
      </c>
      <c r="P22" s="22">
        <v>7</v>
      </c>
      <c r="Q22" s="22">
        <v>4</v>
      </c>
      <c r="R22" s="14">
        <v>0</v>
      </c>
      <c r="S22" s="22">
        <v>274</v>
      </c>
      <c r="T22" s="22">
        <v>0.9595060734178914</v>
      </c>
      <c r="U22" s="22">
        <v>265</v>
      </c>
      <c r="V22" s="22"/>
      <c r="W22" s="22">
        <v>47</v>
      </c>
      <c r="X22" s="22">
        <v>28</v>
      </c>
      <c r="Y22" s="14">
        <v>188</v>
      </c>
      <c r="Z22" s="10">
        <v>40</v>
      </c>
      <c r="AA22" s="22">
        <v>24</v>
      </c>
      <c r="AB22" s="22">
        <v>71.72</v>
      </c>
      <c r="AC22" s="22">
        <v>0.1151824733223583</v>
      </c>
      <c r="AD22" s="42">
        <v>9.58E-3</v>
      </c>
      <c r="AE22" s="22">
        <v>23</v>
      </c>
      <c r="AF22" s="22">
        <v>6.8076670950704941</v>
      </c>
      <c r="AG22" s="22">
        <v>0.200225502796191</v>
      </c>
      <c r="AH22" s="22">
        <v>0</v>
      </c>
      <c r="AI22" s="22">
        <v>0</v>
      </c>
      <c r="AJ22" s="22">
        <v>0</v>
      </c>
      <c r="AK22" s="22">
        <v>0</v>
      </c>
      <c r="AL22" s="45">
        <v>0</v>
      </c>
      <c r="AM22" s="45">
        <v>0</v>
      </c>
      <c r="AN22" s="45">
        <v>0</v>
      </c>
      <c r="AO22" s="45">
        <v>0</v>
      </c>
      <c r="AP22" s="45">
        <v>0</v>
      </c>
      <c r="AQ22" s="45">
        <v>0</v>
      </c>
      <c r="AR22" s="45">
        <v>0</v>
      </c>
      <c r="AS22" s="45" t="s">
        <v>4440</v>
      </c>
      <c r="AT22" s="45" t="s">
        <v>4444</v>
      </c>
      <c r="AU22" s="45">
        <v>6.5941308491651212</v>
      </c>
      <c r="AV22" s="10">
        <v>2.9265048220818093</v>
      </c>
      <c r="AW22" s="10">
        <v>3.3307831689148379</v>
      </c>
      <c r="AX22" s="17">
        <v>3.1380444265485537E-2</v>
      </c>
    </row>
    <row r="23" spans="1:50" x14ac:dyDescent="0.25">
      <c r="A23" s="22" t="s">
        <v>8</v>
      </c>
      <c r="B23" s="22" t="s">
        <v>3953</v>
      </c>
      <c r="C23" s="22" t="s">
        <v>170</v>
      </c>
      <c r="D23" s="22">
        <v>2533</v>
      </c>
      <c r="E23" s="22" t="s">
        <v>488</v>
      </c>
      <c r="F23" s="43">
        <v>4.0704599999999997</v>
      </c>
      <c r="G23" s="43">
        <v>20.273163954459999</v>
      </c>
      <c r="H23" s="43">
        <v>1.175</v>
      </c>
      <c r="I23" s="9">
        <v>0</v>
      </c>
      <c r="J23" s="9">
        <v>1.175</v>
      </c>
      <c r="K23" s="11">
        <v>0</v>
      </c>
      <c r="L23" s="41">
        <v>8</v>
      </c>
      <c r="M23" s="44">
        <v>0</v>
      </c>
      <c r="N23" s="13">
        <v>0</v>
      </c>
      <c r="O23" s="13">
        <v>0</v>
      </c>
      <c r="P23" s="22">
        <v>0</v>
      </c>
      <c r="Q23" s="22">
        <v>0</v>
      </c>
      <c r="R23" s="14">
        <v>0</v>
      </c>
      <c r="S23" s="22">
        <v>33</v>
      </c>
      <c r="T23" s="22">
        <v>1</v>
      </c>
      <c r="U23" s="22">
        <v>27</v>
      </c>
      <c r="V23" s="22"/>
      <c r="W23" s="22">
        <v>7</v>
      </c>
      <c r="X23" s="22">
        <v>5</v>
      </c>
      <c r="Y23" s="14">
        <v>27</v>
      </c>
      <c r="Z23" s="10">
        <v>7</v>
      </c>
      <c r="AA23" s="22">
        <v>5</v>
      </c>
      <c r="AB23" s="22">
        <v>12.02</v>
      </c>
      <c r="AC23" s="22">
        <v>0.20078069753411718</v>
      </c>
      <c r="AD23" s="42">
        <v>2.9199999999999999E-3</v>
      </c>
      <c r="AE23" s="22">
        <v>24</v>
      </c>
      <c r="AF23" s="22">
        <v>0.39783926976519801</v>
      </c>
      <c r="AG23" s="22">
        <v>0.19891963488259901</v>
      </c>
      <c r="AH23" s="22">
        <v>0</v>
      </c>
      <c r="AI23" s="22">
        <v>0</v>
      </c>
      <c r="AJ23" s="22">
        <v>0</v>
      </c>
      <c r="AK23" s="22">
        <v>0</v>
      </c>
      <c r="AL23" s="45">
        <v>1</v>
      </c>
      <c r="AM23" s="45">
        <v>0</v>
      </c>
      <c r="AN23" s="45">
        <v>0</v>
      </c>
      <c r="AO23" s="45">
        <v>0</v>
      </c>
      <c r="AP23" s="45">
        <v>0</v>
      </c>
      <c r="AQ23" s="45">
        <v>0</v>
      </c>
      <c r="AR23" s="45">
        <v>0</v>
      </c>
      <c r="AS23" s="45" t="s">
        <v>4440</v>
      </c>
      <c r="AT23" s="45" t="s">
        <v>4445</v>
      </c>
      <c r="AU23" s="45">
        <v>0.39783926976519801</v>
      </c>
      <c r="AV23" s="10">
        <v>5.957446808510638</v>
      </c>
      <c r="AW23" s="10">
        <v>5.957446808510638</v>
      </c>
      <c r="AX23" s="17">
        <v>0</v>
      </c>
    </row>
    <row r="24" spans="1:50" x14ac:dyDescent="0.25">
      <c r="A24" s="22" t="s">
        <v>539</v>
      </c>
      <c r="B24" s="22" t="s">
        <v>3949</v>
      </c>
      <c r="C24" s="22" t="s">
        <v>599</v>
      </c>
      <c r="D24" s="22">
        <v>1601</v>
      </c>
      <c r="E24" s="22" t="s">
        <v>600</v>
      </c>
      <c r="F24" s="43">
        <v>89.025633999999997</v>
      </c>
      <c r="G24" s="43">
        <v>417.21234132527002</v>
      </c>
      <c r="H24" s="43">
        <v>18.024242424242424</v>
      </c>
      <c r="I24" s="9">
        <v>1.8615530303030305</v>
      </c>
      <c r="J24" s="9">
        <v>16.162689393939395</v>
      </c>
      <c r="K24" s="11">
        <v>2.2857954545454544</v>
      </c>
      <c r="L24" s="41">
        <v>1849</v>
      </c>
      <c r="M24" s="44">
        <v>545</v>
      </c>
      <c r="N24" s="13">
        <v>92</v>
      </c>
      <c r="O24" s="13">
        <v>53</v>
      </c>
      <c r="P24" s="22">
        <v>71</v>
      </c>
      <c r="Q24" s="22">
        <v>33</v>
      </c>
      <c r="R24" s="14">
        <v>0</v>
      </c>
      <c r="S24" s="22">
        <v>716</v>
      </c>
      <c r="T24" s="22">
        <v>0.87318216207128452</v>
      </c>
      <c r="U24" s="22">
        <v>3488</v>
      </c>
      <c r="V24" s="22"/>
      <c r="W24" s="22">
        <v>624</v>
      </c>
      <c r="X24" s="22">
        <v>405</v>
      </c>
      <c r="Y24" s="14">
        <v>2943</v>
      </c>
      <c r="Z24" s="10">
        <v>553</v>
      </c>
      <c r="AA24" s="22">
        <v>372</v>
      </c>
      <c r="AB24" s="22">
        <v>1022.48</v>
      </c>
      <c r="AC24" s="22">
        <v>0.21338207234525022</v>
      </c>
      <c r="AD24" s="42">
        <v>0.24537</v>
      </c>
      <c r="AE24" s="22">
        <v>25</v>
      </c>
      <c r="AF24" s="22">
        <v>46.281624900511339</v>
      </c>
      <c r="AG24" s="22">
        <v>0.19694308468302699</v>
      </c>
      <c r="AH24" s="22">
        <v>0</v>
      </c>
      <c r="AI24" s="22">
        <v>0</v>
      </c>
      <c r="AJ24" s="22">
        <v>0</v>
      </c>
      <c r="AK24" s="22">
        <v>0</v>
      </c>
      <c r="AL24" s="45">
        <v>1</v>
      </c>
      <c r="AM24" s="45">
        <v>1</v>
      </c>
      <c r="AN24" s="45">
        <v>1</v>
      </c>
      <c r="AO24" s="45">
        <v>0</v>
      </c>
      <c r="AP24" s="45">
        <v>0</v>
      </c>
      <c r="AQ24" s="45">
        <v>1</v>
      </c>
      <c r="AR24" s="45">
        <v>1</v>
      </c>
      <c r="AS24" s="45" t="s">
        <v>4440</v>
      </c>
      <c r="AT24" s="45" t="s">
        <v>4440</v>
      </c>
      <c r="AU24" s="45">
        <v>41.501634870804658</v>
      </c>
      <c r="AV24" s="10">
        <v>34.214602936523747</v>
      </c>
      <c r="AW24" s="10">
        <v>34.620040349697376</v>
      </c>
      <c r="AX24" s="17">
        <v>0.10328051445864157</v>
      </c>
    </row>
    <row r="25" spans="1:50" x14ac:dyDescent="0.25">
      <c r="A25" s="22" t="s">
        <v>539</v>
      </c>
      <c r="B25" s="22" t="s">
        <v>3949</v>
      </c>
      <c r="C25" s="22" t="s">
        <v>551</v>
      </c>
      <c r="D25" s="22">
        <v>7507</v>
      </c>
      <c r="E25" s="22" t="s">
        <v>591</v>
      </c>
      <c r="F25" s="43">
        <v>30.497019000000002</v>
      </c>
      <c r="G25" s="43">
        <v>153.96987833447</v>
      </c>
      <c r="H25" s="43">
        <v>6.6357954545454554</v>
      </c>
      <c r="I25" s="9">
        <v>0</v>
      </c>
      <c r="J25" s="9">
        <v>6.6357954545454554</v>
      </c>
      <c r="K25" s="11">
        <v>0</v>
      </c>
      <c r="L25" s="41">
        <v>335</v>
      </c>
      <c r="M25" s="44">
        <v>0</v>
      </c>
      <c r="N25" s="13">
        <v>0</v>
      </c>
      <c r="O25" s="13">
        <v>0</v>
      </c>
      <c r="P25" s="22">
        <v>0</v>
      </c>
      <c r="Q25" s="22">
        <v>0</v>
      </c>
      <c r="R25" s="14">
        <v>0</v>
      </c>
      <c r="S25" s="22">
        <v>173</v>
      </c>
      <c r="T25" s="22">
        <v>1</v>
      </c>
      <c r="U25" s="22">
        <v>621</v>
      </c>
      <c r="V25" s="22"/>
      <c r="W25" s="22">
        <v>114</v>
      </c>
      <c r="X25" s="22">
        <v>76</v>
      </c>
      <c r="Y25" s="14">
        <v>621</v>
      </c>
      <c r="Z25" s="10">
        <v>114</v>
      </c>
      <c r="AA25" s="22">
        <v>76</v>
      </c>
      <c r="AB25" s="22">
        <v>212.07</v>
      </c>
      <c r="AC25" s="22">
        <v>0.19807133271711161</v>
      </c>
      <c r="AD25" s="42">
        <v>4.6949999999999999E-2</v>
      </c>
      <c r="AE25" s="22">
        <v>26</v>
      </c>
      <c r="AF25" s="22">
        <v>12.790439436668921</v>
      </c>
      <c r="AG25" s="22">
        <v>0.19677599133336801</v>
      </c>
      <c r="AH25" s="22">
        <v>0</v>
      </c>
      <c r="AI25" s="22">
        <v>0</v>
      </c>
      <c r="AJ25" s="22">
        <v>0</v>
      </c>
      <c r="AK25" s="22">
        <v>0</v>
      </c>
      <c r="AL25" s="45">
        <v>1</v>
      </c>
      <c r="AM25" s="45">
        <v>0</v>
      </c>
      <c r="AN25" s="45">
        <v>0</v>
      </c>
      <c r="AO25" s="45">
        <v>0</v>
      </c>
      <c r="AP25" s="45">
        <v>1</v>
      </c>
      <c r="AQ25" s="45">
        <v>0</v>
      </c>
      <c r="AR25" s="45">
        <v>0</v>
      </c>
      <c r="AS25" s="45" t="s">
        <v>4440</v>
      </c>
      <c r="AT25" s="45" t="s">
        <v>4441</v>
      </c>
      <c r="AU25" s="45">
        <v>12.790439436668921</v>
      </c>
      <c r="AV25" s="10">
        <v>17.17955304392499</v>
      </c>
      <c r="AW25" s="10">
        <v>17.17955304392499</v>
      </c>
      <c r="AX25" s="17">
        <v>0</v>
      </c>
    </row>
    <row r="26" spans="1:50" x14ac:dyDescent="0.25">
      <c r="A26" s="22" t="s">
        <v>8</v>
      </c>
      <c r="B26" s="22" t="s">
        <v>3946</v>
      </c>
      <c r="C26" s="22" t="s">
        <v>148</v>
      </c>
      <c r="D26" s="22">
        <v>6610</v>
      </c>
      <c r="E26" s="22" t="s">
        <v>149</v>
      </c>
      <c r="F26" s="43">
        <v>11.651861</v>
      </c>
      <c r="G26" s="43">
        <v>57.373223029009999</v>
      </c>
      <c r="H26" s="43">
        <v>3.1869318181818187</v>
      </c>
      <c r="I26" s="9">
        <v>2.6850378787878793</v>
      </c>
      <c r="J26" s="9">
        <v>0.50170454545454546</v>
      </c>
      <c r="K26" s="11">
        <v>2.9229166666666671</v>
      </c>
      <c r="L26" s="41">
        <v>227</v>
      </c>
      <c r="M26" s="44">
        <v>411</v>
      </c>
      <c r="N26" s="13">
        <v>143</v>
      </c>
      <c r="O26" s="13">
        <v>114</v>
      </c>
      <c r="P26" s="22">
        <v>137</v>
      </c>
      <c r="Q26" s="22">
        <v>110</v>
      </c>
      <c r="R26" s="14">
        <v>0</v>
      </c>
      <c r="S26" s="22">
        <v>106</v>
      </c>
      <c r="T26" s="22">
        <v>8.2843049860343521E-2</v>
      </c>
      <c r="U26" s="22">
        <v>446</v>
      </c>
      <c r="V26" s="22"/>
      <c r="W26" s="22">
        <v>150</v>
      </c>
      <c r="X26" s="22">
        <v>118</v>
      </c>
      <c r="Y26" s="14">
        <v>35</v>
      </c>
      <c r="Z26" s="10">
        <v>13</v>
      </c>
      <c r="AA26" s="22">
        <v>8</v>
      </c>
      <c r="AB26" s="22">
        <v>20.96</v>
      </c>
      <c r="AC26" s="22">
        <v>0.20308883456152346</v>
      </c>
      <c r="AD26" s="42">
        <v>5.4900000000000001E-3</v>
      </c>
      <c r="AE26" s="22">
        <v>27</v>
      </c>
      <c r="AF26" s="22">
        <v>6.4337600929314247</v>
      </c>
      <c r="AG26" s="22">
        <v>0.19496242705852801</v>
      </c>
      <c r="AH26" s="22">
        <v>0</v>
      </c>
      <c r="AI26" s="22">
        <v>0</v>
      </c>
      <c r="AJ26" s="22">
        <v>1</v>
      </c>
      <c r="AK26" s="22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0</v>
      </c>
      <c r="AR26" s="45">
        <v>0</v>
      </c>
      <c r="AS26" s="45" t="s">
        <v>4440</v>
      </c>
      <c r="AT26" s="45" t="s">
        <v>4444</v>
      </c>
      <c r="AU26" s="45">
        <v>1.012838324488937</v>
      </c>
      <c r="AV26" s="10">
        <v>25.911664779161949</v>
      </c>
      <c r="AW26" s="10">
        <v>47.067213407024418</v>
      </c>
      <c r="AX26" s="17">
        <v>0.84251500564568849</v>
      </c>
    </row>
    <row r="27" spans="1:50" x14ac:dyDescent="0.25">
      <c r="A27" s="22" t="s">
        <v>1672</v>
      </c>
      <c r="B27" s="22" t="s">
        <v>3947</v>
      </c>
      <c r="C27" s="22" t="s">
        <v>1721</v>
      </c>
      <c r="D27" s="22">
        <v>5931</v>
      </c>
      <c r="E27" s="22" t="s">
        <v>1752</v>
      </c>
      <c r="F27" s="43">
        <v>67.322620000000001</v>
      </c>
      <c r="G27" s="43">
        <v>337.30938303562999</v>
      </c>
      <c r="H27" s="43">
        <v>11.52253787878788</v>
      </c>
      <c r="I27" s="9">
        <v>9.9083333333333332</v>
      </c>
      <c r="J27" s="9">
        <v>1.6142045454545457</v>
      </c>
      <c r="K27" s="11">
        <v>10.197348484848485</v>
      </c>
      <c r="L27" s="41">
        <v>424</v>
      </c>
      <c r="M27" s="44">
        <v>1177</v>
      </c>
      <c r="N27" s="13">
        <v>295</v>
      </c>
      <c r="O27" s="13">
        <v>257</v>
      </c>
      <c r="P27" s="22">
        <v>285</v>
      </c>
      <c r="Q27" s="22">
        <v>250</v>
      </c>
      <c r="R27" s="14">
        <v>0</v>
      </c>
      <c r="S27" s="22">
        <v>374</v>
      </c>
      <c r="T27" s="22">
        <v>0.11500846496490746</v>
      </c>
      <c r="U27" s="22">
        <v>1267</v>
      </c>
      <c r="V27" s="22"/>
      <c r="W27" s="22">
        <v>311</v>
      </c>
      <c r="X27" s="22">
        <v>268</v>
      </c>
      <c r="Y27" s="14">
        <v>90</v>
      </c>
      <c r="Z27" s="10">
        <v>26</v>
      </c>
      <c r="AA27" s="22">
        <v>18</v>
      </c>
      <c r="AB27" s="22">
        <v>43.72</v>
      </c>
      <c r="AC27" s="22">
        <v>0.19958715465940274</v>
      </c>
      <c r="AD27" s="42">
        <v>1.0789999999999999E-2</v>
      </c>
      <c r="AE27" s="22">
        <v>28</v>
      </c>
      <c r="AF27" s="22">
        <v>30.767059595746172</v>
      </c>
      <c r="AG27" s="22">
        <v>0.18534373250449501</v>
      </c>
      <c r="AH27" s="22">
        <v>0</v>
      </c>
      <c r="AI27" s="22">
        <v>1</v>
      </c>
      <c r="AJ27" s="22">
        <v>0</v>
      </c>
      <c r="AK27" s="22">
        <v>0</v>
      </c>
      <c r="AL27" s="45">
        <v>1</v>
      </c>
      <c r="AM27" s="45">
        <v>0</v>
      </c>
      <c r="AN27" s="45">
        <v>0</v>
      </c>
      <c r="AO27" s="45">
        <v>0</v>
      </c>
      <c r="AP27" s="45">
        <v>0</v>
      </c>
      <c r="AQ27" s="45">
        <v>0</v>
      </c>
      <c r="AR27" s="45">
        <v>0</v>
      </c>
      <c r="AS27" s="45" t="s">
        <v>4440</v>
      </c>
      <c r="AT27" s="45" t="s">
        <v>4443</v>
      </c>
      <c r="AU27" s="45">
        <v>4.3101899921850233</v>
      </c>
      <c r="AV27" s="10">
        <v>16.107004575853569</v>
      </c>
      <c r="AW27" s="10">
        <v>26.990581699238973</v>
      </c>
      <c r="AX27" s="17">
        <v>0.85990893998915163</v>
      </c>
    </row>
    <row r="28" spans="1:50" x14ac:dyDescent="0.25">
      <c r="A28" s="22" t="s">
        <v>964</v>
      </c>
      <c r="B28" s="22" t="s">
        <v>3952</v>
      </c>
      <c r="C28" s="22" t="s">
        <v>1029</v>
      </c>
      <c r="D28" s="22">
        <v>6073</v>
      </c>
      <c r="E28" s="22" t="s">
        <v>1221</v>
      </c>
      <c r="F28" s="43">
        <v>4.6350660000000001</v>
      </c>
      <c r="G28" s="43">
        <v>65.704035189699994</v>
      </c>
      <c r="H28" s="43">
        <v>5.1109848484848488</v>
      </c>
      <c r="I28" s="9">
        <v>0</v>
      </c>
      <c r="J28" s="9">
        <v>5.1109848484848488</v>
      </c>
      <c r="K28" s="11">
        <v>0</v>
      </c>
      <c r="L28" s="41">
        <v>109</v>
      </c>
      <c r="M28" s="44">
        <v>0</v>
      </c>
      <c r="N28" s="13">
        <v>0</v>
      </c>
      <c r="O28" s="13">
        <v>0</v>
      </c>
      <c r="P28" s="22">
        <v>0</v>
      </c>
      <c r="Q28" s="22">
        <v>0</v>
      </c>
      <c r="R28" s="14">
        <v>0</v>
      </c>
      <c r="S28" s="22">
        <v>79</v>
      </c>
      <c r="T28" s="22">
        <v>1</v>
      </c>
      <c r="U28" s="22">
        <v>210</v>
      </c>
      <c r="V28" s="22"/>
      <c r="W28" s="22">
        <v>40</v>
      </c>
      <c r="X28" s="22">
        <v>27</v>
      </c>
      <c r="Y28" s="14">
        <v>210</v>
      </c>
      <c r="Z28" s="10">
        <v>40</v>
      </c>
      <c r="AA28" s="22">
        <v>27</v>
      </c>
      <c r="AB28" s="22">
        <v>73.7</v>
      </c>
      <c r="AC28" s="22">
        <v>7.054461703330224E-2</v>
      </c>
      <c r="AD28" s="42">
        <v>5.8700000000000002E-3</v>
      </c>
      <c r="AE28" s="22">
        <v>29</v>
      </c>
      <c r="AF28" s="22">
        <v>2.402548143295248</v>
      </c>
      <c r="AG28" s="22">
        <v>0.18481139563809601</v>
      </c>
      <c r="AH28" s="22">
        <v>0</v>
      </c>
      <c r="AI28" s="22">
        <v>0</v>
      </c>
      <c r="AJ28" s="22">
        <v>0</v>
      </c>
      <c r="AK28" s="22">
        <v>0</v>
      </c>
      <c r="AL28" s="45">
        <v>0</v>
      </c>
      <c r="AM28" s="45">
        <v>0</v>
      </c>
      <c r="AN28" s="45">
        <v>0</v>
      </c>
      <c r="AO28" s="45">
        <v>0</v>
      </c>
      <c r="AP28" s="45">
        <v>0</v>
      </c>
      <c r="AQ28" s="45">
        <v>0</v>
      </c>
      <c r="AR28" s="45">
        <v>0</v>
      </c>
      <c r="AS28" s="45" t="s">
        <v>4440</v>
      </c>
      <c r="AT28" s="45" t="s">
        <v>4444</v>
      </c>
      <c r="AU28" s="45">
        <v>2.402548143295248</v>
      </c>
      <c r="AV28" s="10">
        <v>7.8262802934855102</v>
      </c>
      <c r="AW28" s="10">
        <v>7.8262802934855102</v>
      </c>
      <c r="AX28" s="17">
        <v>0</v>
      </c>
    </row>
    <row r="29" spans="1:50" x14ac:dyDescent="0.25">
      <c r="A29" s="22" t="s">
        <v>1672</v>
      </c>
      <c r="B29" s="22" t="s">
        <v>3951</v>
      </c>
      <c r="C29" s="22" t="s">
        <v>1718</v>
      </c>
      <c r="D29" s="22">
        <v>5498</v>
      </c>
      <c r="E29" s="22" t="s">
        <v>1719</v>
      </c>
      <c r="F29" s="43">
        <v>68.995369999999994</v>
      </c>
      <c r="G29" s="43">
        <v>427.89118640321999</v>
      </c>
      <c r="H29" s="43">
        <v>19.068371212121214</v>
      </c>
      <c r="I29" s="9">
        <v>0</v>
      </c>
      <c r="J29" s="9">
        <v>19.068371212121214</v>
      </c>
      <c r="K29" s="11">
        <v>0</v>
      </c>
      <c r="L29" s="41">
        <v>310</v>
      </c>
      <c r="M29" s="44">
        <v>4</v>
      </c>
      <c r="N29" s="13">
        <v>0</v>
      </c>
      <c r="O29" s="13">
        <v>0</v>
      </c>
      <c r="P29" s="22">
        <v>0</v>
      </c>
      <c r="Q29" s="22">
        <v>0</v>
      </c>
      <c r="R29" s="14">
        <v>0</v>
      </c>
      <c r="S29" s="22">
        <v>382</v>
      </c>
      <c r="T29" s="22">
        <v>1</v>
      </c>
      <c r="U29" s="22">
        <v>579</v>
      </c>
      <c r="V29" s="22"/>
      <c r="W29" s="22">
        <v>106</v>
      </c>
      <c r="X29" s="22">
        <v>71</v>
      </c>
      <c r="Y29" s="14">
        <v>575</v>
      </c>
      <c r="Z29" s="10">
        <v>106</v>
      </c>
      <c r="AA29" s="22">
        <v>71</v>
      </c>
      <c r="AB29" s="22">
        <v>196.97</v>
      </c>
      <c r="AC29" s="22">
        <v>0.16124513005272031</v>
      </c>
      <c r="AD29" s="42">
        <v>3.5540000000000002E-2</v>
      </c>
      <c r="AE29" s="22">
        <v>30</v>
      </c>
      <c r="AF29" s="22">
        <v>21.954256722149786</v>
      </c>
      <c r="AG29" s="22">
        <v>0.184489552286973</v>
      </c>
      <c r="AH29" s="22">
        <v>0</v>
      </c>
      <c r="AI29" s="22">
        <v>0</v>
      </c>
      <c r="AJ29" s="22">
        <v>0</v>
      </c>
      <c r="AK29" s="22">
        <v>0</v>
      </c>
      <c r="AL29" s="45">
        <v>0</v>
      </c>
      <c r="AM29" s="45">
        <v>0</v>
      </c>
      <c r="AN29" s="45">
        <v>0</v>
      </c>
      <c r="AO29" s="45">
        <v>0</v>
      </c>
      <c r="AP29" s="45">
        <v>1</v>
      </c>
      <c r="AQ29" s="45">
        <v>0</v>
      </c>
      <c r="AR29" s="45">
        <v>0</v>
      </c>
      <c r="AS29" s="45" t="s">
        <v>4440</v>
      </c>
      <c r="AT29" s="45" t="s">
        <v>4441</v>
      </c>
      <c r="AU29" s="45">
        <v>21.954256722149786</v>
      </c>
      <c r="AV29" s="10">
        <v>5.5589435941240151</v>
      </c>
      <c r="AW29" s="10">
        <v>5.5589435941240151</v>
      </c>
      <c r="AX29" s="17">
        <v>0</v>
      </c>
    </row>
    <row r="30" spans="1:50" x14ac:dyDescent="0.25">
      <c r="A30" s="22" t="s">
        <v>964</v>
      </c>
      <c r="B30" s="22" t="s">
        <v>3948</v>
      </c>
      <c r="C30" s="22" t="s">
        <v>989</v>
      </c>
      <c r="D30" s="22">
        <v>445</v>
      </c>
      <c r="E30" s="22" t="s">
        <v>990</v>
      </c>
      <c r="F30" s="43">
        <v>15.457307999999999</v>
      </c>
      <c r="G30" s="43">
        <v>94.754685868180005</v>
      </c>
      <c r="H30" s="43">
        <v>5.4547348484848488</v>
      </c>
      <c r="I30" s="9">
        <v>0</v>
      </c>
      <c r="J30" s="9">
        <v>5.4547348484848488</v>
      </c>
      <c r="K30" s="11">
        <v>0</v>
      </c>
      <c r="L30" s="41">
        <v>459</v>
      </c>
      <c r="M30" s="44">
        <v>0</v>
      </c>
      <c r="N30" s="13">
        <v>0</v>
      </c>
      <c r="O30" s="13">
        <v>0</v>
      </c>
      <c r="P30" s="22">
        <v>0</v>
      </c>
      <c r="Q30" s="22">
        <v>0</v>
      </c>
      <c r="R30" s="14">
        <v>0</v>
      </c>
      <c r="S30" s="22">
        <v>106</v>
      </c>
      <c r="T30" s="22">
        <v>1</v>
      </c>
      <c r="U30" s="22">
        <v>846</v>
      </c>
      <c r="V30" s="22"/>
      <c r="W30" s="22">
        <v>155</v>
      </c>
      <c r="X30" s="22">
        <v>103</v>
      </c>
      <c r="Y30" s="14">
        <v>846</v>
      </c>
      <c r="Z30" s="10">
        <v>155</v>
      </c>
      <c r="AA30" s="22">
        <v>103</v>
      </c>
      <c r="AB30" s="22">
        <v>288.49</v>
      </c>
      <c r="AC30" s="22">
        <v>0.1631297477098258</v>
      </c>
      <c r="AD30" s="42">
        <v>5.2580000000000002E-2</v>
      </c>
      <c r="AE30" s="22">
        <v>31</v>
      </c>
      <c r="AF30" s="22">
        <v>9.7684787549425796</v>
      </c>
      <c r="AG30" s="22">
        <v>0.18431091990457699</v>
      </c>
      <c r="AH30" s="22">
        <v>0</v>
      </c>
      <c r="AI30" s="22">
        <v>0</v>
      </c>
      <c r="AJ30" s="22">
        <v>0</v>
      </c>
      <c r="AK30" s="22">
        <v>0</v>
      </c>
      <c r="AL30" s="45">
        <v>1</v>
      </c>
      <c r="AM30" s="45">
        <v>0</v>
      </c>
      <c r="AN30" s="45">
        <v>0</v>
      </c>
      <c r="AO30" s="45">
        <v>0</v>
      </c>
      <c r="AP30" s="45">
        <v>1</v>
      </c>
      <c r="AQ30" s="45">
        <v>0</v>
      </c>
      <c r="AR30" s="45">
        <v>0</v>
      </c>
      <c r="AS30" s="45" t="s">
        <v>4440</v>
      </c>
      <c r="AT30" s="45" t="s">
        <v>4441</v>
      </c>
      <c r="AU30" s="45">
        <v>9.7684787549425796</v>
      </c>
      <c r="AV30" s="10">
        <v>28.415680011110723</v>
      </c>
      <c r="AW30" s="10">
        <v>28.415680011110723</v>
      </c>
      <c r="AX30" s="17">
        <v>0</v>
      </c>
    </row>
    <row r="31" spans="1:50" x14ac:dyDescent="0.25">
      <c r="A31" s="22" t="s">
        <v>539</v>
      </c>
      <c r="B31" s="22" t="s">
        <v>3949</v>
      </c>
      <c r="C31" s="22" t="s">
        <v>625</v>
      </c>
      <c r="D31" s="22">
        <v>1661</v>
      </c>
      <c r="E31" s="22" t="s">
        <v>703</v>
      </c>
      <c r="F31" s="43">
        <v>52.091427000000003</v>
      </c>
      <c r="G31" s="43">
        <v>363.46984121541999</v>
      </c>
      <c r="H31" s="43">
        <v>20.305871212121215</v>
      </c>
      <c r="I31" s="9">
        <v>0</v>
      </c>
      <c r="J31" s="9">
        <v>20.305871212121215</v>
      </c>
      <c r="K31" s="11">
        <v>0</v>
      </c>
      <c r="L31" s="41">
        <v>993</v>
      </c>
      <c r="M31" s="44">
        <v>0</v>
      </c>
      <c r="N31" s="13">
        <v>0</v>
      </c>
      <c r="O31" s="13">
        <v>0</v>
      </c>
      <c r="P31" s="22">
        <v>0</v>
      </c>
      <c r="Q31" s="22">
        <v>0</v>
      </c>
      <c r="R31" s="14">
        <v>0</v>
      </c>
      <c r="S31" s="22">
        <v>488</v>
      </c>
      <c r="T31" s="22">
        <v>1</v>
      </c>
      <c r="U31" s="22">
        <v>1816</v>
      </c>
      <c r="V31" s="22"/>
      <c r="W31" s="22">
        <v>329</v>
      </c>
      <c r="X31" s="22">
        <v>218</v>
      </c>
      <c r="Y31" s="14">
        <v>1816</v>
      </c>
      <c r="Z31" s="10">
        <v>329</v>
      </c>
      <c r="AA31" s="22">
        <v>218</v>
      </c>
      <c r="AB31" s="22">
        <v>614.16999999999996</v>
      </c>
      <c r="AC31" s="22">
        <v>0.14331705438286046</v>
      </c>
      <c r="AD31" s="42">
        <v>9.8049999999999998E-2</v>
      </c>
      <c r="AE31" s="22">
        <v>32</v>
      </c>
      <c r="AF31" s="22">
        <v>27.714534215831517</v>
      </c>
      <c r="AG31" s="22">
        <v>0.18233246194625999</v>
      </c>
      <c r="AH31" s="22">
        <v>0</v>
      </c>
      <c r="AI31" s="22">
        <v>0</v>
      </c>
      <c r="AJ31" s="22">
        <v>0</v>
      </c>
      <c r="AK31" s="22">
        <v>0</v>
      </c>
      <c r="AL31" s="45">
        <v>1</v>
      </c>
      <c r="AM31" s="45">
        <v>1</v>
      </c>
      <c r="AN31" s="45">
        <v>1</v>
      </c>
      <c r="AO31" s="45">
        <v>0</v>
      </c>
      <c r="AP31" s="45">
        <v>0</v>
      </c>
      <c r="AQ31" s="45">
        <v>1</v>
      </c>
      <c r="AR31" s="45">
        <v>1</v>
      </c>
      <c r="AS31" s="45" t="s">
        <v>4440</v>
      </c>
      <c r="AT31" s="45" t="s">
        <v>4440</v>
      </c>
      <c r="AU31" s="45">
        <v>27.714534215831517</v>
      </c>
      <c r="AV31" s="10">
        <v>16.202210511588863</v>
      </c>
      <c r="AW31" s="10">
        <v>16.202210511588863</v>
      </c>
      <c r="AX31" s="17">
        <v>0</v>
      </c>
    </row>
    <row r="32" spans="1:50" x14ac:dyDescent="0.25">
      <c r="A32" s="22" t="s">
        <v>964</v>
      </c>
      <c r="B32" s="22" t="s">
        <v>3948</v>
      </c>
      <c r="C32" s="22" t="s">
        <v>969</v>
      </c>
      <c r="D32" s="22">
        <v>3086</v>
      </c>
      <c r="E32" s="22" t="s">
        <v>1634</v>
      </c>
      <c r="F32" s="43">
        <v>1.477841</v>
      </c>
      <c r="G32" s="43">
        <v>9.3516442757899991</v>
      </c>
      <c r="H32" s="43">
        <v>0.49545454545454548</v>
      </c>
      <c r="I32" s="9">
        <v>0.43901515151515152</v>
      </c>
      <c r="J32" s="9">
        <v>5.6439393939393942E-2</v>
      </c>
      <c r="K32" s="11">
        <v>0.49545454545454548</v>
      </c>
      <c r="L32" s="41">
        <v>67</v>
      </c>
      <c r="M32" s="44">
        <v>98</v>
      </c>
      <c r="N32" s="13">
        <v>12</v>
      </c>
      <c r="O32" s="13">
        <v>1</v>
      </c>
      <c r="P32" s="22">
        <v>10</v>
      </c>
      <c r="Q32" s="22">
        <v>1</v>
      </c>
      <c r="R32" s="14">
        <v>0</v>
      </c>
      <c r="S32" s="22">
        <v>18</v>
      </c>
      <c r="T32" s="22">
        <v>0</v>
      </c>
      <c r="U32" s="22">
        <v>98</v>
      </c>
      <c r="V32" s="22"/>
      <c r="W32" s="22">
        <v>12</v>
      </c>
      <c r="X32" s="22">
        <v>1</v>
      </c>
      <c r="Y32" s="14">
        <v>0</v>
      </c>
      <c r="Z32" s="10">
        <v>2</v>
      </c>
      <c r="AA32" s="22">
        <v>0</v>
      </c>
      <c r="AB32" s="22">
        <v>2.74</v>
      </c>
      <c r="AC32" s="22">
        <v>0.15803007005152112</v>
      </c>
      <c r="AD32" s="42">
        <v>6.6E-4</v>
      </c>
      <c r="AE32" s="22">
        <v>33</v>
      </c>
      <c r="AF32" s="22">
        <v>0.54414787923002694</v>
      </c>
      <c r="AG32" s="22">
        <v>0.18138262641000899</v>
      </c>
      <c r="AH32" s="22">
        <v>0</v>
      </c>
      <c r="AI32" s="22">
        <v>0</v>
      </c>
      <c r="AJ32" s="22">
        <v>0</v>
      </c>
      <c r="AK32" s="22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0</v>
      </c>
      <c r="AQ32" s="45">
        <v>0</v>
      </c>
      <c r="AR32" s="45">
        <v>0</v>
      </c>
      <c r="AS32" s="45" t="s">
        <v>4440</v>
      </c>
      <c r="AT32" s="45" t="s">
        <v>4445</v>
      </c>
      <c r="AU32" s="45">
        <v>6.1986264530026002E-2</v>
      </c>
      <c r="AV32" s="10">
        <v>35.43624161073825</v>
      </c>
      <c r="AW32" s="10">
        <v>24.220183486238533</v>
      </c>
      <c r="AX32" s="17">
        <v>0.88608562691131498</v>
      </c>
    </row>
    <row r="33" spans="1:50" x14ac:dyDescent="0.25">
      <c r="A33" s="22" t="s">
        <v>8</v>
      </c>
      <c r="B33" s="22" t="s">
        <v>3953</v>
      </c>
      <c r="C33" s="22" t="s">
        <v>330</v>
      </c>
      <c r="D33" s="22">
        <v>2360</v>
      </c>
      <c r="E33" s="22" t="s">
        <v>331</v>
      </c>
      <c r="F33" s="43">
        <v>65.759311999999994</v>
      </c>
      <c r="G33" s="43">
        <v>378.87882149454998</v>
      </c>
      <c r="H33" s="43">
        <v>16.58219696969697</v>
      </c>
      <c r="I33" s="9">
        <v>0</v>
      </c>
      <c r="J33" s="9">
        <v>16.58219696969697</v>
      </c>
      <c r="K33" s="11">
        <v>0</v>
      </c>
      <c r="L33" s="41">
        <v>861</v>
      </c>
      <c r="M33" s="44">
        <v>1</v>
      </c>
      <c r="N33" s="13">
        <v>0</v>
      </c>
      <c r="O33" s="13">
        <v>0</v>
      </c>
      <c r="P33" s="22">
        <v>0</v>
      </c>
      <c r="Q33" s="22">
        <v>0</v>
      </c>
      <c r="R33" s="14">
        <v>0</v>
      </c>
      <c r="S33" s="22">
        <v>281</v>
      </c>
      <c r="T33" s="22">
        <v>1</v>
      </c>
      <c r="U33" s="22">
        <v>1577</v>
      </c>
      <c r="V33" s="22"/>
      <c r="W33" s="22">
        <v>286</v>
      </c>
      <c r="X33" s="22">
        <v>189</v>
      </c>
      <c r="Y33" s="14">
        <v>1576</v>
      </c>
      <c r="Z33" s="10">
        <v>286</v>
      </c>
      <c r="AA33" s="22">
        <v>189</v>
      </c>
      <c r="AB33" s="22">
        <v>533.66</v>
      </c>
      <c r="AC33" s="22">
        <v>0.17356291317789035</v>
      </c>
      <c r="AD33" s="42">
        <v>0.10322000000000001</v>
      </c>
      <c r="AE33" s="22">
        <v>34</v>
      </c>
      <c r="AF33" s="22">
        <v>31.911093766787868</v>
      </c>
      <c r="AG33" s="22">
        <v>0.180288665349084</v>
      </c>
      <c r="AH33" s="22">
        <v>0</v>
      </c>
      <c r="AI33" s="22">
        <v>0</v>
      </c>
      <c r="AJ33" s="22">
        <v>0</v>
      </c>
      <c r="AK33" s="22">
        <v>0</v>
      </c>
      <c r="AL33" s="45">
        <v>1</v>
      </c>
      <c r="AM33" s="45">
        <v>1</v>
      </c>
      <c r="AN33" s="45">
        <v>1</v>
      </c>
      <c r="AO33" s="45">
        <v>0</v>
      </c>
      <c r="AP33" s="45">
        <v>0</v>
      </c>
      <c r="AQ33" s="45">
        <v>1</v>
      </c>
      <c r="AR33" s="45">
        <v>1</v>
      </c>
      <c r="AS33" s="45" t="s">
        <v>4440</v>
      </c>
      <c r="AT33" s="45" t="s">
        <v>4440</v>
      </c>
      <c r="AU33" s="45">
        <v>31.911093766787868</v>
      </c>
      <c r="AV33" s="10">
        <v>17.247413025104507</v>
      </c>
      <c r="AW33" s="10">
        <v>17.247413025104507</v>
      </c>
      <c r="AX33" s="17">
        <v>0</v>
      </c>
    </row>
    <row r="34" spans="1:50" x14ac:dyDescent="0.25">
      <c r="A34" s="22" t="s">
        <v>539</v>
      </c>
      <c r="B34" s="22" t="s">
        <v>3949</v>
      </c>
      <c r="C34" s="22" t="s">
        <v>476</v>
      </c>
      <c r="D34" s="22">
        <v>190</v>
      </c>
      <c r="E34" s="22" t="s">
        <v>624</v>
      </c>
      <c r="F34" s="43">
        <v>224.14578499999999</v>
      </c>
      <c r="G34" s="43">
        <v>1240.6611341482301</v>
      </c>
      <c r="H34" s="43">
        <v>55.878598484848489</v>
      </c>
      <c r="I34" s="9">
        <v>49.978409090909096</v>
      </c>
      <c r="J34" s="9">
        <v>5.9001893939393941</v>
      </c>
      <c r="K34" s="11">
        <v>54.580681818181823</v>
      </c>
      <c r="L34" s="41">
        <v>3801</v>
      </c>
      <c r="M34" s="44">
        <v>8872</v>
      </c>
      <c r="N34" s="13">
        <v>1129</v>
      </c>
      <c r="O34" s="13">
        <v>656</v>
      </c>
      <c r="P34" s="22">
        <v>1102</v>
      </c>
      <c r="Q34" s="22">
        <v>645</v>
      </c>
      <c r="R34" s="14">
        <v>0</v>
      </c>
      <c r="S34" s="22">
        <v>2127</v>
      </c>
      <c r="T34" s="22">
        <v>2.3227437728571387E-2</v>
      </c>
      <c r="U34" s="22">
        <v>9033</v>
      </c>
      <c r="V34" s="22"/>
      <c r="W34" s="22">
        <v>1158</v>
      </c>
      <c r="X34" s="22">
        <v>675</v>
      </c>
      <c r="Y34" s="14">
        <v>161</v>
      </c>
      <c r="Z34" s="10">
        <v>56</v>
      </c>
      <c r="AA34" s="22">
        <v>30</v>
      </c>
      <c r="AB34" s="22">
        <v>91.21</v>
      </c>
      <c r="AC34" s="22">
        <v>0.18066640344455231</v>
      </c>
      <c r="AD34" s="42">
        <v>2.104E-2</v>
      </c>
      <c r="AE34" s="22">
        <v>35</v>
      </c>
      <c r="AF34" s="22">
        <v>111.76466832718262</v>
      </c>
      <c r="AG34" s="22">
        <v>0.17911004539612599</v>
      </c>
      <c r="AH34" s="22">
        <v>1</v>
      </c>
      <c r="AI34" s="22">
        <v>0</v>
      </c>
      <c r="AJ34" s="22">
        <v>0</v>
      </c>
      <c r="AK34" s="22">
        <v>0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0</v>
      </c>
      <c r="AR34" s="45">
        <v>0</v>
      </c>
      <c r="AS34" s="45" t="s">
        <v>4440</v>
      </c>
      <c r="AT34" s="45" t="s">
        <v>4442</v>
      </c>
      <c r="AU34" s="45">
        <v>11.801167684261131</v>
      </c>
      <c r="AV34" s="10">
        <v>9.4912207492055334</v>
      </c>
      <c r="AW34" s="10">
        <v>20.723497571507494</v>
      </c>
      <c r="AX34" s="17">
        <v>0.89441056945014052</v>
      </c>
    </row>
    <row r="35" spans="1:50" x14ac:dyDescent="0.25">
      <c r="A35" s="22" t="s">
        <v>8</v>
      </c>
      <c r="B35" s="22" t="s">
        <v>3953</v>
      </c>
      <c r="C35" s="22" t="s">
        <v>225</v>
      </c>
      <c r="D35" s="22">
        <v>7265</v>
      </c>
      <c r="E35" s="22" t="s">
        <v>226</v>
      </c>
      <c r="F35" s="43">
        <v>2.88036</v>
      </c>
      <c r="G35" s="43">
        <v>23.089622086089999</v>
      </c>
      <c r="H35" s="43">
        <v>0.57973484848484846</v>
      </c>
      <c r="I35" s="9">
        <v>0</v>
      </c>
      <c r="J35" s="9">
        <v>0.57973484848484846</v>
      </c>
      <c r="K35" s="11">
        <v>0</v>
      </c>
      <c r="L35" s="41">
        <v>2</v>
      </c>
      <c r="M35" s="44">
        <v>0</v>
      </c>
      <c r="N35" s="13">
        <v>0</v>
      </c>
      <c r="O35" s="13">
        <v>0</v>
      </c>
      <c r="P35" s="22">
        <v>0</v>
      </c>
      <c r="Q35" s="22">
        <v>0</v>
      </c>
      <c r="R35" s="14">
        <v>0</v>
      </c>
      <c r="S35" s="22">
        <v>10</v>
      </c>
      <c r="T35" s="22">
        <v>1</v>
      </c>
      <c r="U35" s="22">
        <v>16</v>
      </c>
      <c r="V35" s="22"/>
      <c r="W35" s="22">
        <v>5</v>
      </c>
      <c r="X35" s="22">
        <v>4</v>
      </c>
      <c r="Y35" s="14">
        <v>16</v>
      </c>
      <c r="Z35" s="10">
        <v>5</v>
      </c>
      <c r="AA35" s="22">
        <v>4</v>
      </c>
      <c r="AB35" s="22">
        <v>8.2899999999999991</v>
      </c>
      <c r="AC35" s="22">
        <v>0.12474695294970767</v>
      </c>
      <c r="AD35" s="42">
        <v>1.2999999999999999E-3</v>
      </c>
      <c r="AE35" s="22">
        <v>36</v>
      </c>
      <c r="AF35" s="22">
        <v>0.88797597493531999</v>
      </c>
      <c r="AG35" s="22">
        <v>0.177595194987064</v>
      </c>
      <c r="AH35" s="22">
        <v>0</v>
      </c>
      <c r="AI35" s="22">
        <v>0</v>
      </c>
      <c r="AJ35" s="22">
        <v>0</v>
      </c>
      <c r="AK35" s="22">
        <v>0</v>
      </c>
      <c r="AL35" s="45">
        <v>1</v>
      </c>
      <c r="AM35" s="45">
        <v>0</v>
      </c>
      <c r="AN35" s="45">
        <v>0</v>
      </c>
      <c r="AO35" s="45">
        <v>0</v>
      </c>
      <c r="AP35" s="45">
        <v>0</v>
      </c>
      <c r="AQ35" s="45">
        <v>0</v>
      </c>
      <c r="AR35" s="45">
        <v>0</v>
      </c>
      <c r="AS35" s="45" t="s">
        <v>4440</v>
      </c>
      <c r="AT35" s="45" t="s">
        <v>4445</v>
      </c>
      <c r="AU35" s="45">
        <v>0.88797597493531999</v>
      </c>
      <c r="AV35" s="10">
        <v>8.6246324730480239</v>
      </c>
      <c r="AW35" s="10">
        <v>8.6246324730480239</v>
      </c>
      <c r="AX35" s="17">
        <v>0</v>
      </c>
    </row>
    <row r="36" spans="1:50" x14ac:dyDescent="0.25">
      <c r="A36" s="22" t="s">
        <v>539</v>
      </c>
      <c r="B36" s="22" t="s">
        <v>3949</v>
      </c>
      <c r="C36" s="22" t="s">
        <v>625</v>
      </c>
      <c r="D36" s="22">
        <v>3707</v>
      </c>
      <c r="E36" s="22" t="s">
        <v>686</v>
      </c>
      <c r="F36" s="43">
        <v>66.196064000000007</v>
      </c>
      <c r="G36" s="43">
        <v>351.69615552899</v>
      </c>
      <c r="H36" s="43">
        <v>15.00132575757576</v>
      </c>
      <c r="I36" s="9">
        <v>0</v>
      </c>
      <c r="J36" s="9">
        <v>15.00132575757576</v>
      </c>
      <c r="K36" s="11">
        <v>0</v>
      </c>
      <c r="L36" s="41">
        <v>606</v>
      </c>
      <c r="M36" s="44">
        <v>0</v>
      </c>
      <c r="N36" s="13">
        <v>0</v>
      </c>
      <c r="O36" s="13">
        <v>0</v>
      </c>
      <c r="P36" s="22">
        <v>0</v>
      </c>
      <c r="Q36" s="22">
        <v>0</v>
      </c>
      <c r="R36" s="14">
        <v>0</v>
      </c>
      <c r="S36" s="22">
        <v>384</v>
      </c>
      <c r="T36" s="22">
        <v>1</v>
      </c>
      <c r="U36" s="22">
        <v>1113</v>
      </c>
      <c r="V36" s="22"/>
      <c r="W36" s="22">
        <v>203</v>
      </c>
      <c r="X36" s="22">
        <v>134</v>
      </c>
      <c r="Y36" s="14">
        <v>1113</v>
      </c>
      <c r="Z36" s="10">
        <v>203</v>
      </c>
      <c r="AA36" s="22">
        <v>134</v>
      </c>
      <c r="AB36" s="22">
        <v>378.28</v>
      </c>
      <c r="AC36" s="22">
        <v>0.18821947001505829</v>
      </c>
      <c r="AD36" s="42">
        <v>7.9450000000000007E-2</v>
      </c>
      <c r="AE36" s="22">
        <v>37</v>
      </c>
      <c r="AF36" s="22">
        <v>35.473867204824764</v>
      </c>
      <c r="AG36" s="22">
        <v>0.17561320398428101</v>
      </c>
      <c r="AH36" s="22">
        <v>0</v>
      </c>
      <c r="AI36" s="22">
        <v>0</v>
      </c>
      <c r="AJ36" s="22">
        <v>0</v>
      </c>
      <c r="AK36" s="22">
        <v>0</v>
      </c>
      <c r="AL36" s="45">
        <v>1</v>
      </c>
      <c r="AM36" s="45">
        <v>1</v>
      </c>
      <c r="AN36" s="45">
        <v>1</v>
      </c>
      <c r="AO36" s="45">
        <v>0</v>
      </c>
      <c r="AP36" s="45">
        <v>0</v>
      </c>
      <c r="AQ36" s="45">
        <v>1</v>
      </c>
      <c r="AR36" s="45">
        <v>1</v>
      </c>
      <c r="AS36" s="45" t="s">
        <v>4440</v>
      </c>
      <c r="AT36" s="45" t="s">
        <v>4440</v>
      </c>
      <c r="AU36" s="45">
        <v>35.473867204824764</v>
      </c>
      <c r="AV36" s="10">
        <v>13.532137311096239</v>
      </c>
      <c r="AW36" s="10">
        <v>13.532137311096239</v>
      </c>
      <c r="AX36" s="17">
        <v>0</v>
      </c>
    </row>
    <row r="37" spans="1:50" x14ac:dyDescent="0.25">
      <c r="A37" s="22" t="s">
        <v>2195</v>
      </c>
      <c r="B37" s="22" t="s">
        <v>3956</v>
      </c>
      <c r="C37" s="22" t="s">
        <v>2520</v>
      </c>
      <c r="D37" s="22">
        <v>2761</v>
      </c>
      <c r="E37" s="22" t="s">
        <v>2774</v>
      </c>
      <c r="F37" s="43">
        <v>1.3461019999999999</v>
      </c>
      <c r="G37" s="43">
        <v>7.7491609258</v>
      </c>
      <c r="H37" s="43">
        <v>0.10928030303030303</v>
      </c>
      <c r="I37" s="9">
        <v>0</v>
      </c>
      <c r="J37" s="9">
        <v>0.10928030303030303</v>
      </c>
      <c r="K37" s="11">
        <v>0</v>
      </c>
      <c r="L37" s="41">
        <v>1</v>
      </c>
      <c r="M37" s="44">
        <v>0</v>
      </c>
      <c r="N37" s="13">
        <v>0</v>
      </c>
      <c r="O37" s="13">
        <v>0</v>
      </c>
      <c r="P37" s="22">
        <v>0</v>
      </c>
      <c r="Q37" s="22">
        <v>0</v>
      </c>
      <c r="R37" s="14">
        <v>0</v>
      </c>
      <c r="S37" s="22">
        <v>2</v>
      </c>
      <c r="T37" s="22">
        <v>1</v>
      </c>
      <c r="U37" s="22">
        <v>14</v>
      </c>
      <c r="V37" s="22"/>
      <c r="W37" s="22">
        <v>5</v>
      </c>
      <c r="X37" s="22">
        <v>4</v>
      </c>
      <c r="Y37" s="14">
        <v>14</v>
      </c>
      <c r="Z37" s="10">
        <v>5</v>
      </c>
      <c r="AA37" s="22">
        <v>4</v>
      </c>
      <c r="AB37" s="22">
        <v>8.11</v>
      </c>
      <c r="AC37" s="22">
        <v>0.17370938775039471</v>
      </c>
      <c r="AD37" s="42">
        <v>1.81E-3</v>
      </c>
      <c r="AE37" s="22">
        <v>38</v>
      </c>
      <c r="AF37" s="22">
        <v>0.172410514194975</v>
      </c>
      <c r="AG37" s="22">
        <v>0.172410514194975</v>
      </c>
      <c r="AH37" s="22">
        <v>0</v>
      </c>
      <c r="AI37" s="22">
        <v>0</v>
      </c>
      <c r="AJ37" s="22">
        <v>0</v>
      </c>
      <c r="AK37" s="22">
        <v>1</v>
      </c>
      <c r="AL37" s="45">
        <v>1</v>
      </c>
      <c r="AM37" s="45">
        <v>0</v>
      </c>
      <c r="AN37" s="45">
        <v>1</v>
      </c>
      <c r="AO37" s="45">
        <v>0</v>
      </c>
      <c r="AP37" s="45">
        <v>0</v>
      </c>
      <c r="AQ37" s="45">
        <v>1</v>
      </c>
      <c r="AR37" s="45">
        <v>1</v>
      </c>
      <c r="AS37" s="45" t="s">
        <v>4440</v>
      </c>
      <c r="AT37" s="45" t="s">
        <v>4445</v>
      </c>
      <c r="AU37" s="45">
        <v>0.172410514194975</v>
      </c>
      <c r="AV37" s="10">
        <v>45.753899480069322</v>
      </c>
      <c r="AW37" s="10">
        <v>45.753899480069322</v>
      </c>
      <c r="AX37" s="17">
        <v>0</v>
      </c>
    </row>
    <row r="38" spans="1:50" x14ac:dyDescent="0.25">
      <c r="A38" s="22" t="s">
        <v>964</v>
      </c>
      <c r="B38" s="22" t="s">
        <v>3948</v>
      </c>
      <c r="C38" s="22" t="s">
        <v>1436</v>
      </c>
      <c r="D38" s="22">
        <v>5502</v>
      </c>
      <c r="E38" s="22" t="s">
        <v>1633</v>
      </c>
      <c r="F38" s="43">
        <v>9.3251139999999992</v>
      </c>
      <c r="G38" s="43">
        <v>77.731126177749999</v>
      </c>
      <c r="H38" s="43">
        <v>3.7621212121212122</v>
      </c>
      <c r="I38" s="9">
        <v>0</v>
      </c>
      <c r="J38" s="9">
        <v>3.7621212121212122</v>
      </c>
      <c r="K38" s="11">
        <v>0</v>
      </c>
      <c r="L38" s="41">
        <v>147</v>
      </c>
      <c r="M38" s="44">
        <v>0</v>
      </c>
      <c r="N38" s="13">
        <v>0</v>
      </c>
      <c r="O38" s="13">
        <v>0</v>
      </c>
      <c r="P38" s="22">
        <v>0</v>
      </c>
      <c r="Q38" s="22">
        <v>0</v>
      </c>
      <c r="R38" s="14">
        <v>0</v>
      </c>
      <c r="S38" s="22">
        <v>59</v>
      </c>
      <c r="T38" s="22">
        <v>1</v>
      </c>
      <c r="U38" s="22">
        <v>279</v>
      </c>
      <c r="V38" s="22"/>
      <c r="W38" s="22">
        <v>52</v>
      </c>
      <c r="X38" s="22">
        <v>35</v>
      </c>
      <c r="Y38" s="14">
        <v>279</v>
      </c>
      <c r="Z38" s="10">
        <v>52</v>
      </c>
      <c r="AA38" s="22">
        <v>35</v>
      </c>
      <c r="AB38" s="22">
        <v>96.35</v>
      </c>
      <c r="AC38" s="22">
        <v>0.11996627938563495</v>
      </c>
      <c r="AD38" s="42">
        <v>1.2970000000000001E-2</v>
      </c>
      <c r="AE38" s="22">
        <v>39</v>
      </c>
      <c r="AF38" s="22">
        <v>2.5796446230853349</v>
      </c>
      <c r="AG38" s="22">
        <v>0.17197630820568899</v>
      </c>
      <c r="AH38" s="22">
        <v>0</v>
      </c>
      <c r="AI38" s="22">
        <v>0</v>
      </c>
      <c r="AJ38" s="22">
        <v>0</v>
      </c>
      <c r="AK38" s="22">
        <v>0</v>
      </c>
      <c r="AL38" s="45">
        <v>1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 t="s">
        <v>4440</v>
      </c>
      <c r="AT38" s="45" t="s">
        <v>4443</v>
      </c>
      <c r="AU38" s="45">
        <v>2.5796446230853349</v>
      </c>
      <c r="AV38" s="10">
        <v>13.821989528795811</v>
      </c>
      <c r="AW38" s="10">
        <v>13.821989528795811</v>
      </c>
      <c r="AX38" s="17">
        <v>0</v>
      </c>
    </row>
    <row r="39" spans="1:50" x14ac:dyDescent="0.25">
      <c r="A39" s="22" t="s">
        <v>8</v>
      </c>
      <c r="B39" s="22" t="s">
        <v>3953</v>
      </c>
      <c r="C39" s="22" t="s">
        <v>369</v>
      </c>
      <c r="D39" s="22">
        <v>7007</v>
      </c>
      <c r="E39" s="22" t="s">
        <v>370</v>
      </c>
      <c r="F39" s="43">
        <v>1.7932950000000001</v>
      </c>
      <c r="G39" s="43">
        <v>21.77536246312</v>
      </c>
      <c r="H39" s="43">
        <v>0.83712121212121227</v>
      </c>
      <c r="I39" s="9">
        <v>0</v>
      </c>
      <c r="J39" s="9">
        <v>0.83712121212121227</v>
      </c>
      <c r="K39" s="11">
        <v>0</v>
      </c>
      <c r="L39" s="41">
        <v>38</v>
      </c>
      <c r="M39" s="44">
        <v>0</v>
      </c>
      <c r="N39" s="13">
        <v>0</v>
      </c>
      <c r="O39" s="13">
        <v>0</v>
      </c>
      <c r="P39" s="22">
        <v>0</v>
      </c>
      <c r="Q39" s="22">
        <v>0</v>
      </c>
      <c r="R39" s="14">
        <v>0</v>
      </c>
      <c r="S39" s="22">
        <v>19</v>
      </c>
      <c r="T39" s="22">
        <v>1</v>
      </c>
      <c r="U39" s="22">
        <v>81</v>
      </c>
      <c r="V39" s="22"/>
      <c r="W39" s="22">
        <v>17</v>
      </c>
      <c r="X39" s="22">
        <v>12</v>
      </c>
      <c r="Y39" s="14">
        <v>81</v>
      </c>
      <c r="Z39" s="10">
        <v>17</v>
      </c>
      <c r="AA39" s="22">
        <v>12</v>
      </c>
      <c r="AB39" s="22">
        <v>30.58</v>
      </c>
      <c r="AC39" s="22">
        <v>8.2354312266315982E-2</v>
      </c>
      <c r="AD39" s="42">
        <v>2.9099999999999998E-3</v>
      </c>
      <c r="AE39" s="22">
        <v>40</v>
      </c>
      <c r="AF39" s="22">
        <v>0.85559659842659497</v>
      </c>
      <c r="AG39" s="22">
        <v>0.17111931968531899</v>
      </c>
      <c r="AH39" s="22">
        <v>0</v>
      </c>
      <c r="AI39" s="22">
        <v>0</v>
      </c>
      <c r="AJ39" s="22">
        <v>0</v>
      </c>
      <c r="AK39" s="22">
        <v>0</v>
      </c>
      <c r="AL39" s="45">
        <v>1</v>
      </c>
      <c r="AM39" s="45">
        <v>0</v>
      </c>
      <c r="AN39" s="45">
        <v>0</v>
      </c>
      <c r="AO39" s="45">
        <v>0</v>
      </c>
      <c r="AP39" s="45">
        <v>0</v>
      </c>
      <c r="AQ39" s="45">
        <v>0</v>
      </c>
      <c r="AR39" s="45">
        <v>0</v>
      </c>
      <c r="AS39" s="45" t="s">
        <v>4440</v>
      </c>
      <c r="AT39" s="45" t="s">
        <v>4445</v>
      </c>
      <c r="AU39" s="45">
        <v>0.85559659842659497</v>
      </c>
      <c r="AV39" s="10">
        <v>20.307692307692303</v>
      </c>
      <c r="AW39" s="10">
        <v>20.307692307692303</v>
      </c>
      <c r="AX39" s="17">
        <v>0</v>
      </c>
    </row>
    <row r="40" spans="1:50" x14ac:dyDescent="0.25">
      <c r="A40" s="22" t="s">
        <v>539</v>
      </c>
      <c r="B40" s="22" t="s">
        <v>3949</v>
      </c>
      <c r="C40" s="22" t="s">
        <v>625</v>
      </c>
      <c r="D40" s="22">
        <v>1301</v>
      </c>
      <c r="E40" s="22" t="s">
        <v>698</v>
      </c>
      <c r="F40" s="43">
        <v>38.476376999999999</v>
      </c>
      <c r="G40" s="43">
        <v>249.50882779462</v>
      </c>
      <c r="H40" s="43">
        <v>12.185416666666667</v>
      </c>
      <c r="I40" s="9">
        <v>0</v>
      </c>
      <c r="J40" s="9">
        <v>12.185416666666667</v>
      </c>
      <c r="K40" s="11">
        <v>0</v>
      </c>
      <c r="L40" s="41">
        <v>795</v>
      </c>
      <c r="M40" s="44">
        <v>0</v>
      </c>
      <c r="N40" s="13">
        <v>0</v>
      </c>
      <c r="O40" s="13">
        <v>0</v>
      </c>
      <c r="P40" s="22">
        <v>0</v>
      </c>
      <c r="Q40" s="22">
        <v>0</v>
      </c>
      <c r="R40" s="14">
        <v>0</v>
      </c>
      <c r="S40" s="22">
        <v>301</v>
      </c>
      <c r="T40" s="22">
        <v>1</v>
      </c>
      <c r="U40" s="22">
        <v>1456</v>
      </c>
      <c r="V40" s="22"/>
      <c r="W40" s="22">
        <v>265</v>
      </c>
      <c r="X40" s="22">
        <v>175</v>
      </c>
      <c r="Y40" s="14">
        <v>1456</v>
      </c>
      <c r="Z40" s="10">
        <v>265</v>
      </c>
      <c r="AA40" s="22">
        <v>175</v>
      </c>
      <c r="AB40" s="22">
        <v>494.09</v>
      </c>
      <c r="AC40" s="22">
        <v>0.15420847967620344</v>
      </c>
      <c r="AD40" s="42">
        <v>8.498E-2</v>
      </c>
      <c r="AE40" s="22">
        <v>41</v>
      </c>
      <c r="AF40" s="22">
        <v>22.420761719428754</v>
      </c>
      <c r="AG40" s="22">
        <v>0.16607971644021299</v>
      </c>
      <c r="AH40" s="22">
        <v>0</v>
      </c>
      <c r="AI40" s="22">
        <v>0</v>
      </c>
      <c r="AJ40" s="22">
        <v>0</v>
      </c>
      <c r="AK40" s="22">
        <v>0</v>
      </c>
      <c r="AL40" s="45">
        <v>1</v>
      </c>
      <c r="AM40" s="45">
        <v>1</v>
      </c>
      <c r="AN40" s="45">
        <v>1</v>
      </c>
      <c r="AO40" s="45">
        <v>0</v>
      </c>
      <c r="AP40" s="45">
        <v>0</v>
      </c>
      <c r="AQ40" s="45">
        <v>1</v>
      </c>
      <c r="AR40" s="45">
        <v>1</v>
      </c>
      <c r="AS40" s="45" t="s">
        <v>4440</v>
      </c>
      <c r="AT40" s="45" t="s">
        <v>4440</v>
      </c>
      <c r="AU40" s="45">
        <v>22.420761719428754</v>
      </c>
      <c r="AV40" s="10">
        <v>21.747307232005472</v>
      </c>
      <c r="AW40" s="10">
        <v>21.747307232005472</v>
      </c>
      <c r="AX40" s="17">
        <v>0</v>
      </c>
    </row>
    <row r="41" spans="1:50" x14ac:dyDescent="0.25">
      <c r="A41" s="22" t="s">
        <v>2195</v>
      </c>
      <c r="B41" s="22" t="s">
        <v>3956</v>
      </c>
      <c r="C41" s="22" t="s">
        <v>2247</v>
      </c>
      <c r="D41" s="22">
        <v>819</v>
      </c>
      <c r="E41" s="22" t="s">
        <v>2278</v>
      </c>
      <c r="F41" s="43">
        <v>82.073856000000006</v>
      </c>
      <c r="G41" s="43">
        <v>680.81076016136001</v>
      </c>
      <c r="H41" s="43">
        <v>31.344128787878791</v>
      </c>
      <c r="I41" s="9">
        <v>0</v>
      </c>
      <c r="J41" s="9">
        <v>31.344128787878791</v>
      </c>
      <c r="K41" s="11">
        <v>0</v>
      </c>
      <c r="L41" s="41">
        <v>759</v>
      </c>
      <c r="M41" s="44">
        <v>0</v>
      </c>
      <c r="N41" s="13">
        <v>0</v>
      </c>
      <c r="O41" s="13">
        <v>0</v>
      </c>
      <c r="P41" s="22">
        <v>0</v>
      </c>
      <c r="Q41" s="22">
        <v>0</v>
      </c>
      <c r="R41" s="14">
        <v>0</v>
      </c>
      <c r="S41" s="22">
        <v>521</v>
      </c>
      <c r="T41" s="22">
        <v>1</v>
      </c>
      <c r="U41" s="22">
        <v>1391</v>
      </c>
      <c r="V41" s="22"/>
      <c r="W41" s="22">
        <v>253</v>
      </c>
      <c r="X41" s="22">
        <v>167</v>
      </c>
      <c r="Y41" s="14">
        <v>1391</v>
      </c>
      <c r="Z41" s="10">
        <v>253</v>
      </c>
      <c r="AA41" s="22">
        <v>167</v>
      </c>
      <c r="AB41" s="22">
        <v>471.8</v>
      </c>
      <c r="AC41" s="22">
        <v>0.12055311226360106</v>
      </c>
      <c r="AD41" s="42">
        <v>6.3420000000000004E-2</v>
      </c>
      <c r="AE41" s="22">
        <v>42</v>
      </c>
      <c r="AF41" s="22">
        <v>38.703411838378123</v>
      </c>
      <c r="AG41" s="22">
        <v>0.162619377472177</v>
      </c>
      <c r="AH41" s="22">
        <v>0</v>
      </c>
      <c r="AI41" s="22">
        <v>0</v>
      </c>
      <c r="AJ41" s="22">
        <v>0</v>
      </c>
      <c r="AK41" s="22">
        <v>0</v>
      </c>
      <c r="AL41" s="45">
        <v>0</v>
      </c>
      <c r="AM41" s="45">
        <v>0</v>
      </c>
      <c r="AN41" s="45">
        <v>0</v>
      </c>
      <c r="AO41" s="45">
        <v>1</v>
      </c>
      <c r="AP41" s="45">
        <v>0</v>
      </c>
      <c r="AQ41" s="45">
        <v>0</v>
      </c>
      <c r="AR41" s="45">
        <v>0</v>
      </c>
      <c r="AS41" s="45" t="s">
        <v>4440</v>
      </c>
      <c r="AT41" s="45" t="s">
        <v>4441</v>
      </c>
      <c r="AU41" s="45">
        <v>38.703411838378123</v>
      </c>
      <c r="AV41" s="10">
        <v>8.0716871000682779</v>
      </c>
      <c r="AW41" s="10">
        <v>8.0716871000682779</v>
      </c>
      <c r="AX41" s="17">
        <v>0</v>
      </c>
    </row>
    <row r="42" spans="1:50" x14ac:dyDescent="0.25">
      <c r="A42" s="22" t="s">
        <v>964</v>
      </c>
      <c r="B42" s="22" t="s">
        <v>3948</v>
      </c>
      <c r="C42" s="22" t="s">
        <v>973</v>
      </c>
      <c r="D42" s="22">
        <v>4570</v>
      </c>
      <c r="E42" s="22" t="s">
        <v>1054</v>
      </c>
      <c r="F42" s="43">
        <v>40.432732999999999</v>
      </c>
      <c r="G42" s="43">
        <v>196.26927202926001</v>
      </c>
      <c r="H42" s="43">
        <v>8.0054924242424246</v>
      </c>
      <c r="I42" s="9">
        <v>6.4948863636363638</v>
      </c>
      <c r="J42" s="9">
        <v>1.5106060606060607</v>
      </c>
      <c r="K42" s="11">
        <v>8.0054924242424246</v>
      </c>
      <c r="L42" s="41">
        <v>520</v>
      </c>
      <c r="M42" s="44">
        <v>1099</v>
      </c>
      <c r="N42" s="13">
        <v>247</v>
      </c>
      <c r="O42" s="13">
        <v>97</v>
      </c>
      <c r="P42" s="22">
        <v>180</v>
      </c>
      <c r="Q42" s="22">
        <v>76</v>
      </c>
      <c r="R42" s="14">
        <v>1</v>
      </c>
      <c r="S42" s="22">
        <v>264</v>
      </c>
      <c r="T42" s="22">
        <v>0</v>
      </c>
      <c r="U42" s="22">
        <v>1099</v>
      </c>
      <c r="V42" s="22"/>
      <c r="W42" s="22">
        <v>247</v>
      </c>
      <c r="X42" s="22">
        <v>97</v>
      </c>
      <c r="Y42" s="14">
        <v>0</v>
      </c>
      <c r="Z42" s="10">
        <v>67</v>
      </c>
      <c r="AA42" s="22">
        <v>21</v>
      </c>
      <c r="AB42" s="22">
        <v>91.79</v>
      </c>
      <c r="AC42" s="22">
        <v>0.20600643484310804</v>
      </c>
      <c r="AD42" s="42">
        <v>2.87E-2</v>
      </c>
      <c r="AE42" s="22">
        <v>43</v>
      </c>
      <c r="AF42" s="22">
        <v>6.2778207526617571</v>
      </c>
      <c r="AG42" s="22">
        <v>0.160969762888763</v>
      </c>
      <c r="AH42" s="22">
        <v>0</v>
      </c>
      <c r="AI42" s="22">
        <v>0</v>
      </c>
      <c r="AJ42" s="22">
        <v>0</v>
      </c>
      <c r="AK42" s="22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 t="s">
        <v>4440</v>
      </c>
      <c r="AT42" s="45" t="s">
        <v>4442</v>
      </c>
      <c r="AU42" s="45">
        <v>1.1846009681617775</v>
      </c>
      <c r="AV42" s="10">
        <v>44.353059177532593</v>
      </c>
      <c r="AW42" s="10">
        <v>30.853817218292363</v>
      </c>
      <c r="AX42" s="17">
        <v>0.81130379237739236</v>
      </c>
    </row>
    <row r="43" spans="1:50" x14ac:dyDescent="0.25">
      <c r="A43" s="22" t="s">
        <v>964</v>
      </c>
      <c r="B43" s="22" t="s">
        <v>3948</v>
      </c>
      <c r="C43" s="22" t="s">
        <v>965</v>
      </c>
      <c r="D43" s="22">
        <v>6356</v>
      </c>
      <c r="E43" s="22" t="s">
        <v>1339</v>
      </c>
      <c r="F43" s="43">
        <v>49.948433999999999</v>
      </c>
      <c r="G43" s="43">
        <v>362.68624440948003</v>
      </c>
      <c r="H43" s="43">
        <v>16.178219696969698</v>
      </c>
      <c r="I43" s="9">
        <v>4.8933712121212123</v>
      </c>
      <c r="J43" s="9">
        <v>11.285037878787881</v>
      </c>
      <c r="K43" s="11">
        <v>11.57878787878788</v>
      </c>
      <c r="L43" s="41">
        <v>5902</v>
      </c>
      <c r="M43" s="44">
        <v>6046</v>
      </c>
      <c r="N43" s="13">
        <v>1384</v>
      </c>
      <c r="O43" s="13">
        <v>802</v>
      </c>
      <c r="P43" s="22">
        <v>907</v>
      </c>
      <c r="Q43" s="22">
        <v>521</v>
      </c>
      <c r="R43" s="14">
        <v>0</v>
      </c>
      <c r="S43" s="22">
        <v>538</v>
      </c>
      <c r="T43" s="22">
        <v>0.2842977722105805</v>
      </c>
      <c r="U43" s="22">
        <v>9097</v>
      </c>
      <c r="V43" s="22"/>
      <c r="W43" s="22">
        <v>1935</v>
      </c>
      <c r="X43" s="22">
        <v>1165</v>
      </c>
      <c r="Y43" s="14">
        <v>3051</v>
      </c>
      <c r="Z43" s="10">
        <v>1028</v>
      </c>
      <c r="AA43" s="22">
        <v>644</v>
      </c>
      <c r="AB43" s="22">
        <v>1682.95</v>
      </c>
      <c r="AC43" s="22">
        <v>0.13771802699968741</v>
      </c>
      <c r="AD43" s="42">
        <v>0.29438999999999999</v>
      </c>
      <c r="AE43" s="22">
        <v>44</v>
      </c>
      <c r="AF43" s="22">
        <v>38.47773159388656</v>
      </c>
      <c r="AG43" s="22">
        <v>0.16032388164119399</v>
      </c>
      <c r="AH43" s="22">
        <v>0</v>
      </c>
      <c r="AI43" s="22">
        <v>1</v>
      </c>
      <c r="AJ43" s="22">
        <v>1</v>
      </c>
      <c r="AK43" s="22">
        <v>0</v>
      </c>
      <c r="AL43" s="45">
        <v>1</v>
      </c>
      <c r="AM43" s="45">
        <v>1</v>
      </c>
      <c r="AN43" s="45">
        <v>1</v>
      </c>
      <c r="AO43" s="45">
        <v>0</v>
      </c>
      <c r="AP43" s="45">
        <v>0</v>
      </c>
      <c r="AQ43" s="45">
        <v>1</v>
      </c>
      <c r="AR43" s="45">
        <v>1</v>
      </c>
      <c r="AS43" s="45" t="s">
        <v>4440</v>
      </c>
      <c r="AT43" s="45" t="s">
        <v>4440</v>
      </c>
      <c r="AU43" s="45">
        <v>26.839953138241544</v>
      </c>
      <c r="AV43" s="10">
        <v>91.094067298816796</v>
      </c>
      <c r="AW43" s="10">
        <v>119.60524929466992</v>
      </c>
      <c r="AX43" s="17">
        <v>0.30246660657215435</v>
      </c>
    </row>
    <row r="44" spans="1:50" x14ac:dyDescent="0.25">
      <c r="A44" s="22" t="s">
        <v>2195</v>
      </c>
      <c r="B44" s="22" t="s">
        <v>3956</v>
      </c>
      <c r="C44" s="22" t="s">
        <v>2251</v>
      </c>
      <c r="D44" s="22">
        <v>6910</v>
      </c>
      <c r="E44" s="22" t="s">
        <v>2482</v>
      </c>
      <c r="F44" s="43">
        <v>16.757525000000001</v>
      </c>
      <c r="G44" s="43">
        <v>107.76465260665999</v>
      </c>
      <c r="H44" s="43">
        <v>3.798295454545455</v>
      </c>
      <c r="I44" s="9">
        <v>3.2818181818181822</v>
      </c>
      <c r="J44" s="9">
        <v>0.51647727272727273</v>
      </c>
      <c r="K44" s="11">
        <v>3.2818181818181822</v>
      </c>
      <c r="L44" s="41">
        <v>140</v>
      </c>
      <c r="M44" s="44">
        <v>311</v>
      </c>
      <c r="N44" s="13">
        <v>27</v>
      </c>
      <c r="O44" s="13">
        <v>12</v>
      </c>
      <c r="P44" s="22">
        <v>27</v>
      </c>
      <c r="Q44" s="22">
        <v>12</v>
      </c>
      <c r="R44" s="14">
        <v>0</v>
      </c>
      <c r="S44" s="22">
        <v>75</v>
      </c>
      <c r="T44" s="22">
        <v>0.13597606581899779</v>
      </c>
      <c r="U44" s="22">
        <v>347</v>
      </c>
      <c r="V44" s="22"/>
      <c r="W44" s="22">
        <v>34</v>
      </c>
      <c r="X44" s="22">
        <v>17</v>
      </c>
      <c r="Y44" s="14">
        <v>36</v>
      </c>
      <c r="Z44" s="10">
        <v>7</v>
      </c>
      <c r="AA44" s="22">
        <v>5</v>
      </c>
      <c r="AB44" s="22">
        <v>12.83</v>
      </c>
      <c r="AC44" s="22">
        <v>0.15550112763936441</v>
      </c>
      <c r="AD44" s="42">
        <v>2.2599999999999999E-3</v>
      </c>
      <c r="AE44" s="22">
        <v>45</v>
      </c>
      <c r="AF44" s="22">
        <v>7.4845409948984152</v>
      </c>
      <c r="AG44" s="22">
        <v>0.159245553082945</v>
      </c>
      <c r="AH44" s="22">
        <v>0</v>
      </c>
      <c r="AI44" s="22">
        <v>1</v>
      </c>
      <c r="AJ44" s="22">
        <v>0</v>
      </c>
      <c r="AK44" s="22">
        <v>1</v>
      </c>
      <c r="AL44" s="45">
        <v>1</v>
      </c>
      <c r="AM44" s="45">
        <v>0</v>
      </c>
      <c r="AN44" s="45">
        <v>1</v>
      </c>
      <c r="AO44" s="45">
        <v>0</v>
      </c>
      <c r="AP44" s="45">
        <v>0</v>
      </c>
      <c r="AQ44" s="45">
        <v>1</v>
      </c>
      <c r="AR44" s="45">
        <v>1</v>
      </c>
      <c r="AS44" s="45" t="s">
        <v>4440</v>
      </c>
      <c r="AT44" s="45" t="s">
        <v>4445</v>
      </c>
      <c r="AU44" s="45">
        <v>1.0177184389472937</v>
      </c>
      <c r="AV44" s="10">
        <v>13.553355335533553</v>
      </c>
      <c r="AW44" s="10">
        <v>8.9513836948391905</v>
      </c>
      <c r="AX44" s="17">
        <v>0.86402393418100221</v>
      </c>
    </row>
    <row r="45" spans="1:50" x14ac:dyDescent="0.25">
      <c r="A45" s="22" t="s">
        <v>8</v>
      </c>
      <c r="B45" s="22" t="s">
        <v>3953</v>
      </c>
      <c r="C45" s="22" t="s">
        <v>157</v>
      </c>
      <c r="D45" s="22">
        <v>733</v>
      </c>
      <c r="E45" s="22" t="s">
        <v>158</v>
      </c>
      <c r="F45" s="43">
        <v>33.453724999999999</v>
      </c>
      <c r="G45" s="43">
        <v>234.66593228743</v>
      </c>
      <c r="H45" s="43">
        <v>10.610984848484849</v>
      </c>
      <c r="I45" s="9">
        <v>8.8748106060606062</v>
      </c>
      <c r="J45" s="9">
        <v>1.7361742424242426</v>
      </c>
      <c r="K45" s="11">
        <v>10.52064393939394</v>
      </c>
      <c r="L45" s="41">
        <v>660</v>
      </c>
      <c r="M45" s="44">
        <v>1433</v>
      </c>
      <c r="N45" s="13">
        <v>601</v>
      </c>
      <c r="O45" s="13">
        <v>423</v>
      </c>
      <c r="P45" s="22">
        <v>518</v>
      </c>
      <c r="Q45" s="22">
        <v>352</v>
      </c>
      <c r="R45" s="14">
        <v>0</v>
      </c>
      <c r="S45" s="22">
        <v>307</v>
      </c>
      <c r="T45" s="22">
        <v>8.5139042587369929E-3</v>
      </c>
      <c r="U45" s="22">
        <v>1443</v>
      </c>
      <c r="V45" s="22"/>
      <c r="W45" s="22">
        <v>603</v>
      </c>
      <c r="X45" s="22">
        <v>424</v>
      </c>
      <c r="Y45" s="14">
        <v>10</v>
      </c>
      <c r="Z45" s="10">
        <v>85</v>
      </c>
      <c r="AA45" s="22">
        <v>72</v>
      </c>
      <c r="AB45" s="22">
        <v>117.35</v>
      </c>
      <c r="AC45" s="22">
        <v>0.14255893334795733</v>
      </c>
      <c r="AD45" s="42">
        <v>2.52E-2</v>
      </c>
      <c r="AE45" s="22">
        <v>46</v>
      </c>
      <c r="AF45" s="22">
        <v>19.573630536621945</v>
      </c>
      <c r="AG45" s="22">
        <v>0.15785185916630601</v>
      </c>
      <c r="AH45" s="22">
        <v>0</v>
      </c>
      <c r="AI45" s="22">
        <v>0</v>
      </c>
      <c r="AJ45" s="22">
        <v>0</v>
      </c>
      <c r="AK45" s="22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 t="s">
        <v>4440</v>
      </c>
      <c r="AT45" s="45" t="s">
        <v>4442</v>
      </c>
      <c r="AU45" s="45">
        <v>3.2026464700177302</v>
      </c>
      <c r="AV45" s="10">
        <v>48.958219701101775</v>
      </c>
      <c r="AW45" s="10">
        <v>56.82790133152465</v>
      </c>
      <c r="AX45" s="17">
        <v>0.83637953807160959</v>
      </c>
    </row>
    <row r="46" spans="1:50" x14ac:dyDescent="0.25">
      <c r="A46" s="22" t="s">
        <v>964</v>
      </c>
      <c r="B46" s="22" t="s">
        <v>3952</v>
      </c>
      <c r="C46" s="22" t="s">
        <v>1029</v>
      </c>
      <c r="D46" s="22">
        <v>6598</v>
      </c>
      <c r="E46" s="22" t="s">
        <v>1030</v>
      </c>
      <c r="F46" s="43">
        <v>20.980015000000002</v>
      </c>
      <c r="G46" s="43">
        <v>173.70239393292999</v>
      </c>
      <c r="H46" s="43">
        <v>8.2392045454545446</v>
      </c>
      <c r="I46" s="9">
        <v>0.36534090909090911</v>
      </c>
      <c r="J46" s="9">
        <v>7.8738636363636374</v>
      </c>
      <c r="K46" s="11">
        <v>0.60511363636363635</v>
      </c>
      <c r="L46" s="41">
        <v>1470</v>
      </c>
      <c r="M46" s="44">
        <v>21</v>
      </c>
      <c r="N46" s="13">
        <v>21</v>
      </c>
      <c r="O46" s="13">
        <v>5</v>
      </c>
      <c r="P46" s="22">
        <v>0</v>
      </c>
      <c r="Q46" s="22">
        <v>0</v>
      </c>
      <c r="R46" s="14">
        <v>0</v>
      </c>
      <c r="S46" s="22">
        <v>153</v>
      </c>
      <c r="T46" s="22">
        <v>0.92655678918695261</v>
      </c>
      <c r="U46" s="22">
        <v>2506</v>
      </c>
      <c r="V46" s="22"/>
      <c r="W46" s="22">
        <v>471</v>
      </c>
      <c r="X46" s="22">
        <v>302</v>
      </c>
      <c r="Y46" s="14">
        <v>2485</v>
      </c>
      <c r="Z46" s="10">
        <v>471</v>
      </c>
      <c r="AA46" s="22">
        <v>302</v>
      </c>
      <c r="AB46" s="22">
        <v>868.92</v>
      </c>
      <c r="AC46" s="22">
        <v>0.12078138087204952</v>
      </c>
      <c r="AD46" s="42">
        <v>0.11829000000000001</v>
      </c>
      <c r="AE46" s="22">
        <v>47</v>
      </c>
      <c r="AF46" s="22">
        <v>12.219642014504027</v>
      </c>
      <c r="AG46" s="22">
        <v>0.15666207710902599</v>
      </c>
      <c r="AH46" s="22">
        <v>0</v>
      </c>
      <c r="AI46" s="22">
        <v>0</v>
      </c>
      <c r="AJ46" s="22">
        <v>0</v>
      </c>
      <c r="AK46" s="22">
        <v>0</v>
      </c>
      <c r="AL46" s="45">
        <v>1</v>
      </c>
      <c r="AM46" s="45">
        <v>1</v>
      </c>
      <c r="AN46" s="45">
        <v>1</v>
      </c>
      <c r="AO46" s="45">
        <v>0</v>
      </c>
      <c r="AP46" s="45">
        <v>0</v>
      </c>
      <c r="AQ46" s="45">
        <v>1</v>
      </c>
      <c r="AR46" s="45">
        <v>1</v>
      </c>
      <c r="AS46" s="45" t="s">
        <v>4440</v>
      </c>
      <c r="AT46" s="45" t="s">
        <v>4440</v>
      </c>
      <c r="AU46" s="45">
        <v>11.677801464519471</v>
      </c>
      <c r="AV46" s="10">
        <v>59.818155578005474</v>
      </c>
      <c r="AW46" s="10">
        <v>57.165712709468316</v>
      </c>
      <c r="AX46" s="17">
        <v>4.434176953313565E-2</v>
      </c>
    </row>
    <row r="47" spans="1:50" x14ac:dyDescent="0.25">
      <c r="A47" s="22" t="s">
        <v>539</v>
      </c>
      <c r="B47" s="22" t="s">
        <v>3949</v>
      </c>
      <c r="C47" s="22" t="s">
        <v>563</v>
      </c>
      <c r="D47" s="22">
        <v>6517</v>
      </c>
      <c r="E47" s="22" t="s">
        <v>612</v>
      </c>
      <c r="F47" s="43">
        <v>28.647508999999999</v>
      </c>
      <c r="G47" s="43">
        <v>276.77925490556999</v>
      </c>
      <c r="H47" s="43">
        <v>13.648295454545455</v>
      </c>
      <c r="I47" s="9">
        <v>12.258333333333335</v>
      </c>
      <c r="J47" s="9">
        <v>1.3901515151515154</v>
      </c>
      <c r="K47" s="11">
        <v>13.647727272727273</v>
      </c>
      <c r="L47" s="41">
        <v>525</v>
      </c>
      <c r="M47" s="44">
        <v>1432</v>
      </c>
      <c r="N47" s="13">
        <v>329</v>
      </c>
      <c r="O47" s="13">
        <v>300</v>
      </c>
      <c r="P47" s="22">
        <v>282</v>
      </c>
      <c r="Q47" s="22">
        <v>256</v>
      </c>
      <c r="R47" s="14">
        <v>0</v>
      </c>
      <c r="S47" s="22">
        <v>925</v>
      </c>
      <c r="T47" s="22">
        <v>4.1630240206425029E-5</v>
      </c>
      <c r="U47" s="22">
        <v>1432</v>
      </c>
      <c r="V47" s="22"/>
      <c r="W47" s="22">
        <v>329</v>
      </c>
      <c r="X47" s="22">
        <v>300</v>
      </c>
      <c r="Y47" s="14">
        <v>0</v>
      </c>
      <c r="Z47" s="10">
        <v>47</v>
      </c>
      <c r="AA47" s="22">
        <v>44</v>
      </c>
      <c r="AB47" s="22">
        <v>64.39</v>
      </c>
      <c r="AC47" s="22">
        <v>0.10350309314104411</v>
      </c>
      <c r="AD47" s="42">
        <v>1.0120000000000001E-2</v>
      </c>
      <c r="AE47" s="22">
        <v>48</v>
      </c>
      <c r="AF47" s="22">
        <v>11.728579027063502</v>
      </c>
      <c r="AG47" s="22">
        <v>0.15638105369418001</v>
      </c>
      <c r="AH47" s="22">
        <v>0</v>
      </c>
      <c r="AI47" s="22">
        <v>0</v>
      </c>
      <c r="AJ47" s="22">
        <v>0</v>
      </c>
      <c r="AK47" s="22">
        <v>0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  <c r="AQ47" s="45">
        <v>0</v>
      </c>
      <c r="AR47" s="45">
        <v>0</v>
      </c>
      <c r="AS47" s="45" t="s">
        <v>4440</v>
      </c>
      <c r="AT47" s="45" t="s">
        <v>4443</v>
      </c>
      <c r="AU47" s="45">
        <v>1.1946181821273902</v>
      </c>
      <c r="AV47" s="10">
        <v>33.809264305177109</v>
      </c>
      <c r="AW47" s="10">
        <v>24.105574289163648</v>
      </c>
      <c r="AX47" s="17">
        <v>0.8981585557081998</v>
      </c>
    </row>
    <row r="48" spans="1:50" x14ac:dyDescent="0.25">
      <c r="A48" s="22" t="s">
        <v>539</v>
      </c>
      <c r="B48" s="22" t="s">
        <v>3949</v>
      </c>
      <c r="C48" s="22" t="s">
        <v>580</v>
      </c>
      <c r="D48" s="22">
        <v>3982</v>
      </c>
      <c r="E48" s="22" t="s">
        <v>672</v>
      </c>
      <c r="F48" s="43">
        <v>22.242723000000002</v>
      </c>
      <c r="G48" s="43">
        <v>136.62103607354001</v>
      </c>
      <c r="H48" s="43">
        <v>5.9967803030303033</v>
      </c>
      <c r="I48" s="9">
        <v>0.45776515151515157</v>
      </c>
      <c r="J48" s="9">
        <v>5.5390151515151516</v>
      </c>
      <c r="K48" s="11">
        <v>0.45776515151515157</v>
      </c>
      <c r="L48" s="41">
        <v>504</v>
      </c>
      <c r="M48" s="44">
        <v>16</v>
      </c>
      <c r="N48" s="13">
        <v>1</v>
      </c>
      <c r="O48" s="13">
        <v>0</v>
      </c>
      <c r="P48" s="22">
        <v>1</v>
      </c>
      <c r="Q48" s="22">
        <v>0</v>
      </c>
      <c r="R48" s="14">
        <v>0</v>
      </c>
      <c r="S48" s="22">
        <v>251</v>
      </c>
      <c r="T48" s="22">
        <v>0.92366484540315197</v>
      </c>
      <c r="U48" s="22">
        <v>873</v>
      </c>
      <c r="V48" s="22"/>
      <c r="W48" s="22">
        <v>157</v>
      </c>
      <c r="X48" s="22">
        <v>104</v>
      </c>
      <c r="Y48" s="14">
        <v>857</v>
      </c>
      <c r="Z48" s="10">
        <v>156</v>
      </c>
      <c r="AA48" s="22">
        <v>104</v>
      </c>
      <c r="AB48" s="22">
        <v>290.85000000000002</v>
      </c>
      <c r="AC48" s="22">
        <v>0.16280598976007798</v>
      </c>
      <c r="AD48" s="42">
        <v>5.2810000000000003E-2</v>
      </c>
      <c r="AE48" s="22">
        <v>49</v>
      </c>
      <c r="AF48" s="22">
        <v>12.385467914920676</v>
      </c>
      <c r="AG48" s="22">
        <v>0.152907011295317</v>
      </c>
      <c r="AH48" s="22">
        <v>0</v>
      </c>
      <c r="AI48" s="22">
        <v>0</v>
      </c>
      <c r="AJ48" s="22">
        <v>0</v>
      </c>
      <c r="AK48" s="22">
        <v>0</v>
      </c>
      <c r="AL48" s="45">
        <v>1</v>
      </c>
      <c r="AM48" s="45">
        <v>0</v>
      </c>
      <c r="AN48" s="45">
        <v>0</v>
      </c>
      <c r="AO48" s="45">
        <v>0</v>
      </c>
      <c r="AP48" s="45">
        <v>1</v>
      </c>
      <c r="AQ48" s="45">
        <v>0</v>
      </c>
      <c r="AR48" s="45">
        <v>0</v>
      </c>
      <c r="AS48" s="45" t="s">
        <v>4440</v>
      </c>
      <c r="AT48" s="45" t="s">
        <v>4441</v>
      </c>
      <c r="AU48" s="45">
        <v>11.440021306880904</v>
      </c>
      <c r="AV48" s="10">
        <v>28.163851466867264</v>
      </c>
      <c r="AW48" s="10">
        <v>26.180715661813473</v>
      </c>
      <c r="AX48" s="17">
        <v>7.6335154596848059E-2</v>
      </c>
    </row>
    <row r="49" spans="1:50" x14ac:dyDescent="0.25">
      <c r="A49" s="22" t="s">
        <v>8</v>
      </c>
      <c r="B49" s="22" t="s">
        <v>3946</v>
      </c>
      <c r="C49" s="22" t="s">
        <v>85</v>
      </c>
      <c r="D49" s="22">
        <v>9488</v>
      </c>
      <c r="E49" s="22" t="s">
        <v>509</v>
      </c>
      <c r="F49" s="43">
        <v>0.360655</v>
      </c>
      <c r="G49" s="43">
        <v>6.4269193158600002</v>
      </c>
      <c r="H49" s="43">
        <v>0.32272727272727275</v>
      </c>
      <c r="I49" s="9">
        <v>0.31060606060606061</v>
      </c>
      <c r="J49" s="9">
        <v>1.2121212121212123E-2</v>
      </c>
      <c r="K49" s="11">
        <v>0.32272727272727275</v>
      </c>
      <c r="L49" s="41">
        <v>1</v>
      </c>
      <c r="M49" s="44">
        <v>3</v>
      </c>
      <c r="N49" s="13">
        <v>2</v>
      </c>
      <c r="O49" s="13">
        <v>0</v>
      </c>
      <c r="P49" s="22">
        <v>2</v>
      </c>
      <c r="Q49" s="22">
        <v>0</v>
      </c>
      <c r="R49" s="14">
        <v>0</v>
      </c>
      <c r="S49" s="22">
        <v>8</v>
      </c>
      <c r="T49" s="22">
        <v>0</v>
      </c>
      <c r="U49" s="22">
        <v>3</v>
      </c>
      <c r="V49" s="22"/>
      <c r="W49" s="22">
        <v>2</v>
      </c>
      <c r="X49" s="22">
        <v>0</v>
      </c>
      <c r="Y49" s="14">
        <v>0</v>
      </c>
      <c r="Z49" s="10">
        <v>0</v>
      </c>
      <c r="AA49" s="22">
        <v>0</v>
      </c>
      <c r="AB49" s="22">
        <v>0</v>
      </c>
      <c r="AC49" s="22">
        <v>5.6116310517543809E-2</v>
      </c>
      <c r="AD49" s="42">
        <v>0</v>
      </c>
      <c r="AE49" s="22">
        <v>50</v>
      </c>
      <c r="AF49" s="22">
        <v>0.30212727197654798</v>
      </c>
      <c r="AG49" s="22">
        <v>0.15106363598827399</v>
      </c>
      <c r="AH49" s="22">
        <v>1</v>
      </c>
      <c r="AI49" s="22">
        <v>0</v>
      </c>
      <c r="AJ49" s="22">
        <v>0</v>
      </c>
      <c r="AK49" s="22">
        <v>0</v>
      </c>
      <c r="AL49" s="45">
        <v>0</v>
      </c>
      <c r="AM49" s="45">
        <v>0</v>
      </c>
      <c r="AN49" s="45">
        <v>0</v>
      </c>
      <c r="AO49" s="45">
        <v>0</v>
      </c>
      <c r="AP49" s="45">
        <v>0</v>
      </c>
      <c r="AQ49" s="45">
        <v>0</v>
      </c>
      <c r="AR49" s="45">
        <v>0</v>
      </c>
      <c r="AS49" s="45" t="s">
        <v>4440</v>
      </c>
      <c r="AT49" s="45" t="s">
        <v>4445</v>
      </c>
      <c r="AU49" s="45">
        <v>1.1347503172828094E-2</v>
      </c>
      <c r="AV49" s="10">
        <v>0</v>
      </c>
      <c r="AW49" s="10">
        <v>6.197183098591549</v>
      </c>
      <c r="AX49" s="17">
        <v>0.96244131455399051</v>
      </c>
    </row>
    <row r="50" spans="1:50" x14ac:dyDescent="0.25">
      <c r="A50" s="22" t="s">
        <v>8</v>
      </c>
      <c r="B50" s="22" t="s">
        <v>3953</v>
      </c>
      <c r="C50" s="22" t="s">
        <v>278</v>
      </c>
      <c r="D50" s="22">
        <v>6431</v>
      </c>
      <c r="E50" s="22" t="s">
        <v>279</v>
      </c>
      <c r="F50" s="43">
        <v>10.978018</v>
      </c>
      <c r="G50" s="43">
        <v>80.665645154559996</v>
      </c>
      <c r="H50" s="43">
        <v>3.4609848484848489</v>
      </c>
      <c r="I50" s="9">
        <v>3.1920454545454544</v>
      </c>
      <c r="J50" s="9">
        <v>0.26893939393939392</v>
      </c>
      <c r="K50" s="11">
        <v>3.4609848484848489</v>
      </c>
      <c r="L50" s="41">
        <v>29</v>
      </c>
      <c r="M50" s="44">
        <v>178</v>
      </c>
      <c r="N50" s="13">
        <v>59</v>
      </c>
      <c r="O50" s="13">
        <v>37</v>
      </c>
      <c r="P50" s="22">
        <v>50</v>
      </c>
      <c r="Q50" s="22">
        <v>28</v>
      </c>
      <c r="R50" s="14">
        <v>0</v>
      </c>
      <c r="S50" s="22">
        <v>66</v>
      </c>
      <c r="T50" s="22">
        <v>0</v>
      </c>
      <c r="U50" s="22">
        <v>178</v>
      </c>
      <c r="V50" s="22"/>
      <c r="W50" s="22">
        <v>59</v>
      </c>
      <c r="X50" s="22">
        <v>37</v>
      </c>
      <c r="Y50" s="14">
        <v>0</v>
      </c>
      <c r="Z50" s="10">
        <v>9</v>
      </c>
      <c r="AA50" s="22">
        <v>9</v>
      </c>
      <c r="AB50" s="22">
        <v>12.33</v>
      </c>
      <c r="AC50" s="22">
        <v>0.13609285562602877</v>
      </c>
      <c r="AD50" s="42">
        <v>2.5500000000000002E-3</v>
      </c>
      <c r="AE50" s="22">
        <v>52</v>
      </c>
      <c r="AF50" s="22">
        <v>2.39610830045648</v>
      </c>
      <c r="AG50" s="22">
        <v>0.14975676877853</v>
      </c>
      <c r="AH50" s="22">
        <v>1</v>
      </c>
      <c r="AI50" s="22">
        <v>0</v>
      </c>
      <c r="AJ50" s="22">
        <v>0</v>
      </c>
      <c r="AK50" s="22">
        <v>0</v>
      </c>
      <c r="AL50" s="45">
        <v>0</v>
      </c>
      <c r="AM50" s="45">
        <v>0</v>
      </c>
      <c r="AN50" s="45">
        <v>0</v>
      </c>
      <c r="AO50" s="45">
        <v>0</v>
      </c>
      <c r="AP50" s="45">
        <v>0</v>
      </c>
      <c r="AQ50" s="45">
        <v>0</v>
      </c>
      <c r="AR50" s="45">
        <v>0</v>
      </c>
      <c r="AS50" s="45" t="s">
        <v>4440</v>
      </c>
      <c r="AT50" s="45" t="s">
        <v>4445</v>
      </c>
      <c r="AU50" s="45">
        <v>0.18619206449864295</v>
      </c>
      <c r="AV50" s="10">
        <v>33.464788732394368</v>
      </c>
      <c r="AW50" s="10">
        <v>17.047170843821821</v>
      </c>
      <c r="AX50" s="17">
        <v>0.92229396957425835</v>
      </c>
    </row>
    <row r="51" spans="1:50" x14ac:dyDescent="0.25">
      <c r="A51" s="22" t="s">
        <v>2195</v>
      </c>
      <c r="B51" s="22" t="s">
        <v>3956</v>
      </c>
      <c r="C51" s="22" t="s">
        <v>2244</v>
      </c>
      <c r="D51" s="22">
        <v>5096</v>
      </c>
      <c r="E51" s="22" t="s">
        <v>2245</v>
      </c>
      <c r="F51" s="43">
        <v>29.971053999999999</v>
      </c>
      <c r="G51" s="43">
        <v>261.79838445145998</v>
      </c>
      <c r="H51" s="43">
        <v>11.521969696969698</v>
      </c>
      <c r="I51" s="9">
        <v>0</v>
      </c>
      <c r="J51" s="9">
        <v>11.521969696969698</v>
      </c>
      <c r="K51" s="11">
        <v>0</v>
      </c>
      <c r="L51" s="41">
        <v>139</v>
      </c>
      <c r="M51" s="44">
        <v>0</v>
      </c>
      <c r="N51" s="13">
        <v>0</v>
      </c>
      <c r="O51" s="13">
        <v>0</v>
      </c>
      <c r="P51" s="22">
        <v>0</v>
      </c>
      <c r="Q51" s="22">
        <v>0</v>
      </c>
      <c r="R51" s="14">
        <v>0</v>
      </c>
      <c r="S51" s="22">
        <v>212</v>
      </c>
      <c r="T51" s="22">
        <v>1</v>
      </c>
      <c r="U51" s="22">
        <v>265</v>
      </c>
      <c r="V51" s="22"/>
      <c r="W51" s="22">
        <v>50</v>
      </c>
      <c r="X51" s="22">
        <v>34</v>
      </c>
      <c r="Y51" s="14">
        <v>265</v>
      </c>
      <c r="Z51" s="10">
        <v>50</v>
      </c>
      <c r="AA51" s="22">
        <v>34</v>
      </c>
      <c r="AB51" s="22">
        <v>92.35</v>
      </c>
      <c r="AC51" s="22">
        <v>0.11448143220133938</v>
      </c>
      <c r="AD51" s="42">
        <v>1.1900000000000001E-2</v>
      </c>
      <c r="AE51" s="22">
        <v>53</v>
      </c>
      <c r="AF51" s="22">
        <v>9.6674376569038447</v>
      </c>
      <c r="AG51" s="22">
        <v>0.148729810106213</v>
      </c>
      <c r="AH51" s="22">
        <v>0</v>
      </c>
      <c r="AI51" s="22">
        <v>0</v>
      </c>
      <c r="AJ51" s="22">
        <v>0</v>
      </c>
      <c r="AK51" s="22">
        <v>0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  <c r="AQ51" s="45">
        <v>0</v>
      </c>
      <c r="AR51" s="45">
        <v>0</v>
      </c>
      <c r="AS51" s="45" t="s">
        <v>4440</v>
      </c>
      <c r="AT51" s="45" t="s">
        <v>4443</v>
      </c>
      <c r="AU51" s="45">
        <v>9.6674376569038447</v>
      </c>
      <c r="AV51" s="10">
        <v>4.3395358011703591</v>
      </c>
      <c r="AW51" s="10">
        <v>4.3395358011703591</v>
      </c>
      <c r="AX51" s="17">
        <v>0</v>
      </c>
    </row>
    <row r="52" spans="1:50" x14ac:dyDescent="0.25">
      <c r="A52" s="22" t="s">
        <v>1672</v>
      </c>
      <c r="B52" s="22" t="s">
        <v>3951</v>
      </c>
      <c r="C52" s="22" t="s">
        <v>1711</v>
      </c>
      <c r="D52" s="22">
        <v>204</v>
      </c>
      <c r="E52" s="22" t="s">
        <v>1736</v>
      </c>
      <c r="F52" s="43">
        <v>108.45458000000001</v>
      </c>
      <c r="G52" s="43">
        <v>845.20610172243005</v>
      </c>
      <c r="H52" s="43">
        <v>33.457575757575761</v>
      </c>
      <c r="I52" s="9">
        <v>0.52935606060606066</v>
      </c>
      <c r="J52" s="9">
        <v>32.928030303030305</v>
      </c>
      <c r="K52" s="11">
        <v>0.55189393939393938</v>
      </c>
      <c r="L52" s="41">
        <v>1166</v>
      </c>
      <c r="M52" s="44">
        <v>17</v>
      </c>
      <c r="N52" s="13">
        <v>0</v>
      </c>
      <c r="O52" s="13">
        <v>0</v>
      </c>
      <c r="P52" s="22">
        <v>0</v>
      </c>
      <c r="Q52" s="22">
        <v>0</v>
      </c>
      <c r="R52" s="14">
        <v>0</v>
      </c>
      <c r="S52" s="22">
        <v>674</v>
      </c>
      <c r="T52" s="22">
        <v>0.98350466443256956</v>
      </c>
      <c r="U52" s="22">
        <v>2112</v>
      </c>
      <c r="V52" s="22"/>
      <c r="W52" s="22">
        <v>380</v>
      </c>
      <c r="X52" s="22">
        <v>251</v>
      </c>
      <c r="Y52" s="14">
        <v>2095</v>
      </c>
      <c r="Z52" s="10">
        <v>380</v>
      </c>
      <c r="AA52" s="22">
        <v>251</v>
      </c>
      <c r="AB52" s="22">
        <v>709.15</v>
      </c>
      <c r="AC52" s="22">
        <v>0.12831731784588682</v>
      </c>
      <c r="AD52" s="42">
        <v>0.10138999999999999</v>
      </c>
      <c r="AE52" s="22">
        <v>56</v>
      </c>
      <c r="AF52" s="22">
        <v>43.659022821425594</v>
      </c>
      <c r="AG52" s="22">
        <v>0.142211800721256</v>
      </c>
      <c r="AH52" s="22">
        <v>0</v>
      </c>
      <c r="AI52" s="22">
        <v>0</v>
      </c>
      <c r="AJ52" s="22">
        <v>0</v>
      </c>
      <c r="AK52" s="22">
        <v>0</v>
      </c>
      <c r="AL52" s="45">
        <v>1</v>
      </c>
      <c r="AM52" s="45">
        <v>1</v>
      </c>
      <c r="AN52" s="45">
        <v>1</v>
      </c>
      <c r="AO52" s="45">
        <v>0</v>
      </c>
      <c r="AP52" s="45">
        <v>0</v>
      </c>
      <c r="AQ52" s="45">
        <v>1</v>
      </c>
      <c r="AR52" s="45">
        <v>1</v>
      </c>
      <c r="AS52" s="45" t="s">
        <v>4440</v>
      </c>
      <c r="AT52" s="45" t="s">
        <v>4440</v>
      </c>
      <c r="AU52" s="45">
        <v>42.968015282430564</v>
      </c>
      <c r="AV52" s="10">
        <v>11.540319797538249</v>
      </c>
      <c r="AW52" s="10">
        <v>11.357666878000179</v>
      </c>
      <c r="AX52" s="17">
        <v>1.5821709990037135E-2</v>
      </c>
    </row>
    <row r="53" spans="1:50" x14ac:dyDescent="0.25">
      <c r="A53" s="22" t="s">
        <v>539</v>
      </c>
      <c r="B53" s="22" t="s">
        <v>3949</v>
      </c>
      <c r="C53" s="22" t="s">
        <v>760</v>
      </c>
      <c r="D53" s="22">
        <v>1336</v>
      </c>
      <c r="E53" s="22" t="s">
        <v>761</v>
      </c>
      <c r="F53" s="43">
        <v>4.6593850000000003</v>
      </c>
      <c r="G53" s="43">
        <v>45.224116954060001</v>
      </c>
      <c r="H53" s="43">
        <v>1.3854166666666667</v>
      </c>
      <c r="I53" s="9">
        <v>0</v>
      </c>
      <c r="J53" s="9">
        <v>1.3854166666666667</v>
      </c>
      <c r="K53" s="11">
        <v>0</v>
      </c>
      <c r="L53" s="41">
        <v>15</v>
      </c>
      <c r="M53" s="44">
        <v>0</v>
      </c>
      <c r="N53" s="13">
        <v>0</v>
      </c>
      <c r="O53" s="13">
        <v>0</v>
      </c>
      <c r="P53" s="22">
        <v>0</v>
      </c>
      <c r="Q53" s="22">
        <v>0</v>
      </c>
      <c r="R53" s="14">
        <v>0</v>
      </c>
      <c r="S53" s="22">
        <v>27</v>
      </c>
      <c r="T53" s="22">
        <v>1</v>
      </c>
      <c r="U53" s="22">
        <v>40</v>
      </c>
      <c r="V53" s="22"/>
      <c r="W53" s="22">
        <v>9</v>
      </c>
      <c r="X53" s="22">
        <v>7</v>
      </c>
      <c r="Y53" s="14">
        <v>40</v>
      </c>
      <c r="Z53" s="10">
        <v>9</v>
      </c>
      <c r="AA53" s="22">
        <v>7</v>
      </c>
      <c r="AB53" s="22">
        <v>15.93</v>
      </c>
      <c r="AC53" s="22">
        <v>0.10302876681336071</v>
      </c>
      <c r="AD53" s="42">
        <v>1.9300000000000001E-3</v>
      </c>
      <c r="AE53" s="22">
        <v>57</v>
      </c>
      <c r="AF53" s="22">
        <v>1.3953008182415099</v>
      </c>
      <c r="AG53" s="22">
        <v>0.139530081824151</v>
      </c>
      <c r="AH53" s="22">
        <v>0</v>
      </c>
      <c r="AI53" s="22">
        <v>0</v>
      </c>
      <c r="AJ53" s="22">
        <v>0</v>
      </c>
      <c r="AK53" s="22">
        <v>0</v>
      </c>
      <c r="AL53" s="45">
        <v>0</v>
      </c>
      <c r="AM53" s="45">
        <v>0</v>
      </c>
      <c r="AN53" s="45">
        <v>0</v>
      </c>
      <c r="AO53" s="45">
        <v>0</v>
      </c>
      <c r="AP53" s="45">
        <v>0</v>
      </c>
      <c r="AQ53" s="45">
        <v>0</v>
      </c>
      <c r="AR53" s="45">
        <v>0</v>
      </c>
      <c r="AS53" s="45" t="s">
        <v>4440</v>
      </c>
      <c r="AT53" s="45" t="s">
        <v>4445</v>
      </c>
      <c r="AU53" s="45">
        <v>1.3953008182415099</v>
      </c>
      <c r="AV53" s="10">
        <v>6.496240601503759</v>
      </c>
      <c r="AW53" s="10">
        <v>6.496240601503759</v>
      </c>
      <c r="AX53" s="17">
        <v>0</v>
      </c>
    </row>
    <row r="54" spans="1:50" x14ac:dyDescent="0.25">
      <c r="A54" s="22" t="s">
        <v>1672</v>
      </c>
      <c r="B54" s="22" t="s">
        <v>3947</v>
      </c>
      <c r="C54" s="22" t="s">
        <v>1721</v>
      </c>
      <c r="D54" s="22">
        <v>2220</v>
      </c>
      <c r="E54" s="22" t="s">
        <v>1749</v>
      </c>
      <c r="F54" s="43">
        <v>66.006926000000007</v>
      </c>
      <c r="G54" s="43">
        <v>443.67279893154</v>
      </c>
      <c r="H54" s="43">
        <v>18.317613636363635</v>
      </c>
      <c r="I54" s="9">
        <v>15.472348484848487</v>
      </c>
      <c r="J54" s="9">
        <v>2.8452651515151515</v>
      </c>
      <c r="K54" s="11">
        <v>18.212121212121215</v>
      </c>
      <c r="L54" s="41">
        <v>705</v>
      </c>
      <c r="M54" s="44">
        <v>2050</v>
      </c>
      <c r="N54" s="13">
        <v>575</v>
      </c>
      <c r="O54" s="13">
        <v>482</v>
      </c>
      <c r="P54" s="22">
        <v>544</v>
      </c>
      <c r="Q54" s="22">
        <v>459</v>
      </c>
      <c r="R54" s="14">
        <v>0</v>
      </c>
      <c r="S54" s="22">
        <v>549</v>
      </c>
      <c r="T54" s="22">
        <v>5.7590702772004621E-3</v>
      </c>
      <c r="U54" s="22">
        <v>2057</v>
      </c>
      <c r="V54" s="22"/>
      <c r="W54" s="22">
        <v>576</v>
      </c>
      <c r="X54" s="22">
        <v>483</v>
      </c>
      <c r="Y54" s="14">
        <v>7</v>
      </c>
      <c r="Z54" s="10">
        <v>32</v>
      </c>
      <c r="AA54" s="22">
        <v>24</v>
      </c>
      <c r="AB54" s="22">
        <v>44.47</v>
      </c>
      <c r="AC54" s="22">
        <v>0.14877388507692821</v>
      </c>
      <c r="AD54" s="42">
        <v>9.9000000000000008E-3</v>
      </c>
      <c r="AE54" s="22">
        <v>58</v>
      </c>
      <c r="AF54" s="22">
        <v>28.12281778337266</v>
      </c>
      <c r="AG54" s="22">
        <v>0.13853604819395399</v>
      </c>
      <c r="AH54" s="22">
        <v>0</v>
      </c>
      <c r="AI54" s="22">
        <v>0</v>
      </c>
      <c r="AJ54" s="22">
        <v>0</v>
      </c>
      <c r="AK54" s="22">
        <v>0</v>
      </c>
      <c r="AL54" s="45">
        <v>0</v>
      </c>
      <c r="AM54" s="45">
        <v>0</v>
      </c>
      <c r="AN54" s="45">
        <v>0</v>
      </c>
      <c r="AO54" s="45">
        <v>0</v>
      </c>
      <c r="AP54" s="45">
        <v>0</v>
      </c>
      <c r="AQ54" s="45">
        <v>0</v>
      </c>
      <c r="AR54" s="45">
        <v>0</v>
      </c>
      <c r="AS54" s="45" t="s">
        <v>4440</v>
      </c>
      <c r="AT54" s="45" t="s">
        <v>4443</v>
      </c>
      <c r="AU54" s="45">
        <v>4.3683022794297539</v>
      </c>
      <c r="AV54" s="10">
        <v>11.24675497570392</v>
      </c>
      <c r="AW54" s="10">
        <v>31.445144080151373</v>
      </c>
      <c r="AX54" s="17">
        <v>0.84467053361870215</v>
      </c>
    </row>
    <row r="55" spans="1:50" x14ac:dyDescent="0.25">
      <c r="A55" s="22" t="s">
        <v>539</v>
      </c>
      <c r="B55" s="22" t="s">
        <v>3949</v>
      </c>
      <c r="C55" s="22" t="s">
        <v>691</v>
      </c>
      <c r="D55" s="22">
        <v>1883</v>
      </c>
      <c r="E55" s="22" t="s">
        <v>692</v>
      </c>
      <c r="F55" s="43">
        <v>10.520621999999999</v>
      </c>
      <c r="G55" s="43">
        <v>82.671527008870001</v>
      </c>
      <c r="H55" s="43">
        <v>3.1164772727272729</v>
      </c>
      <c r="I55" s="9">
        <v>2.925568181818182</v>
      </c>
      <c r="J55" s="9">
        <v>0.19090909090909092</v>
      </c>
      <c r="K55" s="11">
        <v>3.0651515151515154</v>
      </c>
      <c r="L55" s="41">
        <v>72</v>
      </c>
      <c r="M55" s="44">
        <v>278</v>
      </c>
      <c r="N55" s="13">
        <v>23</v>
      </c>
      <c r="O55" s="13">
        <v>9</v>
      </c>
      <c r="P55" s="22">
        <v>20</v>
      </c>
      <c r="Q55" s="22">
        <v>9</v>
      </c>
      <c r="R55" s="14">
        <v>0</v>
      </c>
      <c r="S55" s="22">
        <v>116</v>
      </c>
      <c r="T55" s="22">
        <v>1.6469158310543963E-2</v>
      </c>
      <c r="U55" s="22">
        <v>280</v>
      </c>
      <c r="V55" s="22"/>
      <c r="W55" s="22">
        <v>23</v>
      </c>
      <c r="X55" s="22">
        <v>9</v>
      </c>
      <c r="Y55" s="14">
        <v>2</v>
      </c>
      <c r="Z55" s="10">
        <v>3</v>
      </c>
      <c r="AA55" s="22">
        <v>0</v>
      </c>
      <c r="AB55" s="22">
        <v>4.29</v>
      </c>
      <c r="AC55" s="22">
        <v>0.12725810663774506</v>
      </c>
      <c r="AD55" s="42">
        <v>7.9000000000000001E-4</v>
      </c>
      <c r="AE55" s="22">
        <v>59</v>
      </c>
      <c r="AF55" s="22">
        <v>3.161090887364451</v>
      </c>
      <c r="AG55" s="22">
        <v>0.13743873423323699</v>
      </c>
      <c r="AH55" s="22">
        <v>1</v>
      </c>
      <c r="AI55" s="22">
        <v>0</v>
      </c>
      <c r="AJ55" s="22">
        <v>0</v>
      </c>
      <c r="AK55" s="22">
        <v>0</v>
      </c>
      <c r="AL55" s="45">
        <v>0</v>
      </c>
      <c r="AM55" s="45">
        <v>0</v>
      </c>
      <c r="AN55" s="45">
        <v>0</v>
      </c>
      <c r="AO55" s="45">
        <v>0</v>
      </c>
      <c r="AP55" s="45">
        <v>0</v>
      </c>
      <c r="AQ55" s="45">
        <v>0</v>
      </c>
      <c r="AR55" s="45">
        <v>0</v>
      </c>
      <c r="AS55" s="45" t="s">
        <v>4440</v>
      </c>
      <c r="AT55" s="45" t="s">
        <v>4445</v>
      </c>
      <c r="AU55" s="45">
        <v>0.19364203065714775</v>
      </c>
      <c r="AV55" s="10">
        <v>15.714285714285714</v>
      </c>
      <c r="AW55" s="10">
        <v>7.3801276207839557</v>
      </c>
      <c r="AX55" s="17">
        <v>0.93874202370100268</v>
      </c>
    </row>
    <row r="56" spans="1:50" x14ac:dyDescent="0.25">
      <c r="A56" s="22" t="s">
        <v>1672</v>
      </c>
      <c r="B56" s="22" t="s">
        <v>3951</v>
      </c>
      <c r="C56" s="22" t="s">
        <v>1822</v>
      </c>
      <c r="D56" s="22">
        <v>2424</v>
      </c>
      <c r="E56" s="22" t="s">
        <v>1823</v>
      </c>
      <c r="F56" s="43">
        <v>26.228224000000001</v>
      </c>
      <c r="G56" s="43">
        <v>236.17287849764</v>
      </c>
      <c r="H56" s="43">
        <v>11.440151515151515</v>
      </c>
      <c r="I56" s="9">
        <v>10.589015151515152</v>
      </c>
      <c r="J56" s="9">
        <v>0.85113636363636369</v>
      </c>
      <c r="K56" s="11">
        <v>11.380492424242425</v>
      </c>
      <c r="L56" s="41">
        <v>462</v>
      </c>
      <c r="M56" s="44">
        <v>1046</v>
      </c>
      <c r="N56" s="13">
        <v>314</v>
      </c>
      <c r="O56" s="13">
        <v>272</v>
      </c>
      <c r="P56" s="22">
        <v>291</v>
      </c>
      <c r="Q56" s="22">
        <v>252</v>
      </c>
      <c r="R56" s="14">
        <v>0</v>
      </c>
      <c r="S56" s="22">
        <v>211</v>
      </c>
      <c r="T56" s="22">
        <v>5.2148864313621424E-3</v>
      </c>
      <c r="U56" s="22">
        <v>1050</v>
      </c>
      <c r="V56" s="22"/>
      <c r="W56" s="22">
        <v>315</v>
      </c>
      <c r="X56" s="22">
        <v>273</v>
      </c>
      <c r="Y56" s="14">
        <v>4</v>
      </c>
      <c r="Z56" s="10">
        <v>24</v>
      </c>
      <c r="AA56" s="22">
        <v>21</v>
      </c>
      <c r="AB56" s="22">
        <v>33.24</v>
      </c>
      <c r="AC56" s="22">
        <v>0.11105519044712026</v>
      </c>
      <c r="AD56" s="42">
        <v>5.5399999999999998E-3</v>
      </c>
      <c r="AE56" s="22">
        <v>60</v>
      </c>
      <c r="AF56" s="22">
        <v>11.472467256310621</v>
      </c>
      <c r="AG56" s="22">
        <v>0.136576991146555</v>
      </c>
      <c r="AH56" s="22">
        <v>1</v>
      </c>
      <c r="AI56" s="22">
        <v>0</v>
      </c>
      <c r="AJ56" s="22">
        <v>0</v>
      </c>
      <c r="AK56" s="22">
        <v>0</v>
      </c>
      <c r="AL56" s="45">
        <v>0</v>
      </c>
      <c r="AM56" s="45">
        <v>0</v>
      </c>
      <c r="AN56" s="45">
        <v>0</v>
      </c>
      <c r="AO56" s="45">
        <v>0</v>
      </c>
      <c r="AP56" s="45">
        <v>0</v>
      </c>
      <c r="AQ56" s="45">
        <v>0</v>
      </c>
      <c r="AR56" s="45">
        <v>0</v>
      </c>
      <c r="AS56" s="45" t="s">
        <v>4440</v>
      </c>
      <c r="AT56" s="45" t="s">
        <v>4444</v>
      </c>
      <c r="AU56" s="45">
        <v>0.85354062396298158</v>
      </c>
      <c r="AV56" s="10">
        <v>28.197596795727634</v>
      </c>
      <c r="AW56" s="10">
        <v>27.534600357592215</v>
      </c>
      <c r="AX56" s="17">
        <v>0.92560095357923333</v>
      </c>
    </row>
    <row r="57" spans="1:50" x14ac:dyDescent="0.25">
      <c r="A57" s="22" t="s">
        <v>539</v>
      </c>
      <c r="B57" s="22" t="s">
        <v>3949</v>
      </c>
      <c r="C57" s="22" t="s">
        <v>625</v>
      </c>
      <c r="D57" s="22">
        <v>2963</v>
      </c>
      <c r="E57" s="22" t="s">
        <v>750</v>
      </c>
      <c r="F57" s="43">
        <v>18.467034000000002</v>
      </c>
      <c r="G57" s="43">
        <v>121.46265353525</v>
      </c>
      <c r="H57" s="43">
        <v>6.2619318181818189</v>
      </c>
      <c r="I57" s="9">
        <v>0</v>
      </c>
      <c r="J57" s="9">
        <v>6.2619318181818189</v>
      </c>
      <c r="K57" s="11">
        <v>0</v>
      </c>
      <c r="L57" s="41">
        <v>550</v>
      </c>
      <c r="M57" s="44">
        <v>0</v>
      </c>
      <c r="N57" s="13">
        <v>0</v>
      </c>
      <c r="O57" s="13">
        <v>0</v>
      </c>
      <c r="P57" s="22">
        <v>0</v>
      </c>
      <c r="Q57" s="22">
        <v>0</v>
      </c>
      <c r="R57" s="14">
        <v>0</v>
      </c>
      <c r="S57" s="22">
        <v>162</v>
      </c>
      <c r="T57" s="22">
        <v>1</v>
      </c>
      <c r="U57" s="22">
        <v>1011</v>
      </c>
      <c r="V57" s="22"/>
      <c r="W57" s="22">
        <v>184</v>
      </c>
      <c r="X57" s="22">
        <v>122</v>
      </c>
      <c r="Y57" s="14">
        <v>1011</v>
      </c>
      <c r="Z57" s="10">
        <v>184</v>
      </c>
      <c r="AA57" s="22">
        <v>122</v>
      </c>
      <c r="AB57" s="22">
        <v>343.07</v>
      </c>
      <c r="AC57" s="22">
        <v>0.15203878280693608</v>
      </c>
      <c r="AD57" s="42">
        <v>5.8169999999999999E-2</v>
      </c>
      <c r="AE57" s="22">
        <v>61</v>
      </c>
      <c r="AF57" s="22">
        <v>9.3757846231301762</v>
      </c>
      <c r="AG57" s="22">
        <v>0.13588093656710401</v>
      </c>
      <c r="AH57" s="22">
        <v>0</v>
      </c>
      <c r="AI57" s="22">
        <v>0</v>
      </c>
      <c r="AJ57" s="22">
        <v>0</v>
      </c>
      <c r="AK57" s="22">
        <v>0</v>
      </c>
      <c r="AL57" s="45">
        <v>1</v>
      </c>
      <c r="AM57" s="45">
        <v>0</v>
      </c>
      <c r="AN57" s="45">
        <v>0</v>
      </c>
      <c r="AO57" s="45">
        <v>1</v>
      </c>
      <c r="AP57" s="45">
        <v>0</v>
      </c>
      <c r="AQ57" s="45">
        <v>0</v>
      </c>
      <c r="AR57" s="45">
        <v>0</v>
      </c>
      <c r="AS57" s="45" t="s">
        <v>4440</v>
      </c>
      <c r="AT57" s="45" t="s">
        <v>4441</v>
      </c>
      <c r="AU57" s="45">
        <v>9.3757846231301762</v>
      </c>
      <c r="AV57" s="10">
        <v>29.383903457036563</v>
      </c>
      <c r="AW57" s="10">
        <v>29.383903457036563</v>
      </c>
      <c r="AX57" s="17">
        <v>0</v>
      </c>
    </row>
    <row r="58" spans="1:50" x14ac:dyDescent="0.25">
      <c r="A58" s="22" t="s">
        <v>539</v>
      </c>
      <c r="B58" s="22" t="s">
        <v>3949</v>
      </c>
      <c r="C58" s="22" t="s">
        <v>565</v>
      </c>
      <c r="D58" s="22">
        <v>4059</v>
      </c>
      <c r="E58" s="22" t="s">
        <v>619</v>
      </c>
      <c r="F58" s="43">
        <v>25.803882999999999</v>
      </c>
      <c r="G58" s="43">
        <v>212.81775878432001</v>
      </c>
      <c r="H58" s="43">
        <v>9.6937499999999996</v>
      </c>
      <c r="I58" s="9">
        <v>9.1899621212121225</v>
      </c>
      <c r="J58" s="9">
        <v>0.50397727272727277</v>
      </c>
      <c r="K58" s="11">
        <v>9.6937499999999996</v>
      </c>
      <c r="L58" s="41">
        <v>530</v>
      </c>
      <c r="M58" s="44">
        <v>1016</v>
      </c>
      <c r="N58" s="13">
        <v>176</v>
      </c>
      <c r="O58" s="13">
        <v>103</v>
      </c>
      <c r="P58" s="22">
        <v>174</v>
      </c>
      <c r="Q58" s="22">
        <v>102</v>
      </c>
      <c r="R58" s="14">
        <v>0</v>
      </c>
      <c r="S58" s="22">
        <v>341</v>
      </c>
      <c r="T58" s="22">
        <v>0</v>
      </c>
      <c r="U58" s="22">
        <v>1016</v>
      </c>
      <c r="V58" s="22"/>
      <c r="W58" s="22">
        <v>176</v>
      </c>
      <c r="X58" s="22">
        <v>103</v>
      </c>
      <c r="Y58" s="14">
        <v>0</v>
      </c>
      <c r="Z58" s="10">
        <v>2</v>
      </c>
      <c r="AA58" s="22">
        <v>1</v>
      </c>
      <c r="AB58" s="22">
        <v>2.74</v>
      </c>
      <c r="AC58" s="22">
        <v>0.12124873012195812</v>
      </c>
      <c r="AD58" s="42">
        <v>5.0000000000000001E-4</v>
      </c>
      <c r="AE58" s="22">
        <v>62</v>
      </c>
      <c r="AF58" s="22">
        <v>13.672535295446378</v>
      </c>
      <c r="AG58" s="22">
        <v>0.13537163658857801</v>
      </c>
      <c r="AH58" s="22">
        <v>1</v>
      </c>
      <c r="AI58" s="22">
        <v>0</v>
      </c>
      <c r="AJ58" s="22">
        <v>0</v>
      </c>
      <c r="AK58" s="22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 t="s">
        <v>4440</v>
      </c>
      <c r="AT58" s="45" t="s">
        <v>4445</v>
      </c>
      <c r="AU58" s="45">
        <v>0.71083399607648667</v>
      </c>
      <c r="AV58" s="10">
        <v>3.9684329199549038</v>
      </c>
      <c r="AW58" s="10">
        <v>18.156028368794328</v>
      </c>
      <c r="AX58" s="17">
        <v>0.94802961920950335</v>
      </c>
    </row>
    <row r="59" spans="1:50" x14ac:dyDescent="0.25">
      <c r="A59" s="22" t="s">
        <v>8</v>
      </c>
      <c r="B59" s="22" t="s">
        <v>3946</v>
      </c>
      <c r="C59" s="22" t="s">
        <v>182</v>
      </c>
      <c r="D59" s="22">
        <v>105</v>
      </c>
      <c r="E59" s="22" t="s">
        <v>236</v>
      </c>
      <c r="F59" s="43">
        <v>39.108336999999999</v>
      </c>
      <c r="G59" s="43">
        <v>306.57799320945003</v>
      </c>
      <c r="H59" s="43">
        <v>13.085606060606061</v>
      </c>
      <c r="I59" s="9">
        <v>0.19696969696969699</v>
      </c>
      <c r="J59" s="9">
        <v>12.888636363636364</v>
      </c>
      <c r="K59" s="11">
        <v>0.57310606060606062</v>
      </c>
      <c r="L59" s="41">
        <v>1015</v>
      </c>
      <c r="M59" s="44">
        <v>145</v>
      </c>
      <c r="N59" s="13">
        <v>41</v>
      </c>
      <c r="O59" s="13">
        <v>23</v>
      </c>
      <c r="P59" s="22">
        <v>16</v>
      </c>
      <c r="Q59" s="22">
        <v>10</v>
      </c>
      <c r="R59" s="14">
        <v>0</v>
      </c>
      <c r="S59" s="22">
        <v>478</v>
      </c>
      <c r="T59" s="22">
        <v>0.95620332310542466</v>
      </c>
      <c r="U59" s="22">
        <v>1919</v>
      </c>
      <c r="V59" s="22"/>
      <c r="W59" s="22">
        <v>363</v>
      </c>
      <c r="X59" s="22">
        <v>236</v>
      </c>
      <c r="Y59" s="14">
        <v>1774</v>
      </c>
      <c r="Z59" s="10">
        <v>347</v>
      </c>
      <c r="AA59" s="22">
        <v>226</v>
      </c>
      <c r="AB59" s="22">
        <v>635.04999999999995</v>
      </c>
      <c r="AC59" s="22">
        <v>0.12756407134964087</v>
      </c>
      <c r="AD59" s="42">
        <v>9.2039999999999997E-2</v>
      </c>
      <c r="AE59" s="22">
        <v>63</v>
      </c>
      <c r="AF59" s="22">
        <v>22.903528387282503</v>
      </c>
      <c r="AG59" s="22">
        <v>0.13472663757225001</v>
      </c>
      <c r="AH59" s="22">
        <v>0</v>
      </c>
      <c r="AI59" s="22">
        <v>0</v>
      </c>
      <c r="AJ59" s="22">
        <v>0</v>
      </c>
      <c r="AK59" s="22">
        <v>0</v>
      </c>
      <c r="AL59" s="45">
        <v>1</v>
      </c>
      <c r="AM59" s="45">
        <v>1</v>
      </c>
      <c r="AN59" s="45">
        <v>1</v>
      </c>
      <c r="AO59" s="45">
        <v>0</v>
      </c>
      <c r="AP59" s="45">
        <v>0</v>
      </c>
      <c r="AQ59" s="45">
        <v>1</v>
      </c>
      <c r="AR59" s="45">
        <v>1</v>
      </c>
      <c r="AS59" s="45" t="s">
        <v>4440</v>
      </c>
      <c r="AT59" s="45" t="s">
        <v>4440</v>
      </c>
      <c r="AU59" s="45">
        <v>22.558775456078113</v>
      </c>
      <c r="AV59" s="10">
        <v>26.922941280197495</v>
      </c>
      <c r="AW59" s="10">
        <v>27.740404098882649</v>
      </c>
      <c r="AX59" s="17">
        <v>1.5052393909569851E-2</v>
      </c>
    </row>
    <row r="60" spans="1:50" x14ac:dyDescent="0.25">
      <c r="A60" s="22" t="s">
        <v>8</v>
      </c>
      <c r="B60" s="22" t="s">
        <v>3953</v>
      </c>
      <c r="C60" s="22" t="s">
        <v>157</v>
      </c>
      <c r="D60" s="22">
        <v>891</v>
      </c>
      <c r="E60" s="22" t="s">
        <v>440</v>
      </c>
      <c r="F60" s="43">
        <v>16.929924</v>
      </c>
      <c r="G60" s="43">
        <v>142.46295016395001</v>
      </c>
      <c r="H60" s="43">
        <v>5.1660984848484848</v>
      </c>
      <c r="I60" s="9">
        <v>4.7524621212121216</v>
      </c>
      <c r="J60" s="9">
        <v>0.41363636363636364</v>
      </c>
      <c r="K60" s="11">
        <v>5.1660984848484848</v>
      </c>
      <c r="L60" s="41">
        <v>100</v>
      </c>
      <c r="M60" s="44">
        <v>348</v>
      </c>
      <c r="N60" s="13">
        <v>58</v>
      </c>
      <c r="O60" s="13">
        <v>36</v>
      </c>
      <c r="P60" s="22">
        <v>51</v>
      </c>
      <c r="Q60" s="22">
        <v>32</v>
      </c>
      <c r="R60" s="14">
        <v>0</v>
      </c>
      <c r="S60" s="22">
        <v>122</v>
      </c>
      <c r="T60" s="22">
        <v>0</v>
      </c>
      <c r="U60" s="22">
        <v>348</v>
      </c>
      <c r="V60" s="22"/>
      <c r="W60" s="22">
        <v>58</v>
      </c>
      <c r="X60" s="22">
        <v>36</v>
      </c>
      <c r="Y60" s="14">
        <v>0</v>
      </c>
      <c r="Z60" s="10">
        <v>7</v>
      </c>
      <c r="AA60" s="22">
        <v>4</v>
      </c>
      <c r="AB60" s="22">
        <v>9.59</v>
      </c>
      <c r="AC60" s="22">
        <v>0.11883738179306697</v>
      </c>
      <c r="AD60" s="42">
        <v>1.73E-3</v>
      </c>
      <c r="AE60" s="22">
        <v>64</v>
      </c>
      <c r="AF60" s="22">
        <v>3.7244700054305238</v>
      </c>
      <c r="AG60" s="22">
        <v>0.13301678590823299</v>
      </c>
      <c r="AH60" s="22">
        <v>1</v>
      </c>
      <c r="AI60" s="22">
        <v>0</v>
      </c>
      <c r="AJ60" s="22">
        <v>0</v>
      </c>
      <c r="AK60" s="22">
        <v>0</v>
      </c>
      <c r="AL60" s="45">
        <v>0</v>
      </c>
      <c r="AM60" s="45">
        <v>0</v>
      </c>
      <c r="AN60" s="45">
        <v>0</v>
      </c>
      <c r="AO60" s="45">
        <v>0</v>
      </c>
      <c r="AP60" s="45">
        <v>0</v>
      </c>
      <c r="AQ60" s="45">
        <v>0</v>
      </c>
      <c r="AR60" s="45">
        <v>0</v>
      </c>
      <c r="AS60" s="45" t="s">
        <v>4440</v>
      </c>
      <c r="AT60" s="45" t="s">
        <v>4445</v>
      </c>
      <c r="AU60" s="45">
        <v>0.29820883865015446</v>
      </c>
      <c r="AV60" s="10">
        <v>16.923076923076923</v>
      </c>
      <c r="AW60" s="10">
        <v>11.227041096894819</v>
      </c>
      <c r="AX60" s="17">
        <v>0.91993254390145551</v>
      </c>
    </row>
    <row r="61" spans="1:50" x14ac:dyDescent="0.25">
      <c r="A61" s="22" t="s">
        <v>964</v>
      </c>
      <c r="B61" s="22" t="s">
        <v>3948</v>
      </c>
      <c r="C61" s="22" t="s">
        <v>976</v>
      </c>
      <c r="D61" s="22">
        <v>1911</v>
      </c>
      <c r="E61" s="22" t="s">
        <v>1000</v>
      </c>
      <c r="F61" s="43">
        <v>11.276211</v>
      </c>
      <c r="G61" s="43">
        <v>99.301128094809997</v>
      </c>
      <c r="H61" s="43">
        <v>3.6880681818181817</v>
      </c>
      <c r="I61" s="9">
        <v>2.3259469696969699</v>
      </c>
      <c r="J61" s="9">
        <v>1.3621212121212123</v>
      </c>
      <c r="K61" s="11">
        <v>3.413257575757576</v>
      </c>
      <c r="L61" s="41">
        <v>539</v>
      </c>
      <c r="M61" s="44">
        <v>964</v>
      </c>
      <c r="N61" s="13">
        <v>212</v>
      </c>
      <c r="O61" s="13">
        <v>55</v>
      </c>
      <c r="P61" s="22">
        <v>169</v>
      </c>
      <c r="Q61" s="22">
        <v>44</v>
      </c>
      <c r="R61" s="14">
        <v>0</v>
      </c>
      <c r="S61" s="22">
        <v>172</v>
      </c>
      <c r="T61" s="22">
        <v>7.4513428850202845E-2</v>
      </c>
      <c r="U61" s="22">
        <v>1038</v>
      </c>
      <c r="V61" s="22"/>
      <c r="W61" s="22">
        <v>225</v>
      </c>
      <c r="X61" s="22">
        <v>64</v>
      </c>
      <c r="Y61" s="14">
        <v>74</v>
      </c>
      <c r="Z61" s="10">
        <v>56</v>
      </c>
      <c r="AA61" s="22">
        <v>20</v>
      </c>
      <c r="AB61" s="22">
        <v>83.38</v>
      </c>
      <c r="AC61" s="22">
        <v>0.11355571901694593</v>
      </c>
      <c r="AD61" s="42">
        <v>1.3220000000000001E-2</v>
      </c>
      <c r="AE61" s="22">
        <v>65</v>
      </c>
      <c r="AF61" s="22">
        <v>6.3726606287721124</v>
      </c>
      <c r="AG61" s="22">
        <v>0.13276376309941901</v>
      </c>
      <c r="AH61" s="22">
        <v>0</v>
      </c>
      <c r="AI61" s="22">
        <v>0</v>
      </c>
      <c r="AJ61" s="22">
        <v>0</v>
      </c>
      <c r="AK61" s="22">
        <v>0</v>
      </c>
      <c r="AL61" s="45">
        <v>0</v>
      </c>
      <c r="AM61" s="45">
        <v>0</v>
      </c>
      <c r="AN61" s="45">
        <v>0</v>
      </c>
      <c r="AO61" s="45">
        <v>0</v>
      </c>
      <c r="AP61" s="45">
        <v>0</v>
      </c>
      <c r="AQ61" s="45">
        <v>0</v>
      </c>
      <c r="AR61" s="45">
        <v>0</v>
      </c>
      <c r="AS61" s="45" t="s">
        <v>4440</v>
      </c>
      <c r="AT61" s="45" t="s">
        <v>4443</v>
      </c>
      <c r="AU61" s="45">
        <v>2.3536268290519713</v>
      </c>
      <c r="AV61" s="10">
        <v>41.112347052280306</v>
      </c>
      <c r="AW61" s="10">
        <v>61.007548913880761</v>
      </c>
      <c r="AX61" s="17">
        <v>0.63066810455502498</v>
      </c>
    </row>
    <row r="62" spans="1:50" x14ac:dyDescent="0.25">
      <c r="A62" s="22" t="s">
        <v>1672</v>
      </c>
      <c r="B62" s="22" t="s">
        <v>3947</v>
      </c>
      <c r="C62" s="22" t="s">
        <v>1859</v>
      </c>
      <c r="D62" s="22">
        <v>3795</v>
      </c>
      <c r="E62" s="22" t="s">
        <v>1860</v>
      </c>
      <c r="F62" s="43">
        <v>116.81830600000001</v>
      </c>
      <c r="G62" s="43">
        <v>1021.41194999185</v>
      </c>
      <c r="H62" s="43">
        <v>39.245643939393943</v>
      </c>
      <c r="I62" s="9">
        <v>0</v>
      </c>
      <c r="J62" s="9">
        <v>39.245643939393943</v>
      </c>
      <c r="K62" s="11">
        <v>11.977840909090908</v>
      </c>
      <c r="L62" s="44">
        <v>2958</v>
      </c>
      <c r="M62" s="44">
        <v>0</v>
      </c>
      <c r="N62" s="13">
        <v>0</v>
      </c>
      <c r="O62" s="22">
        <v>0</v>
      </c>
      <c r="P62" s="22">
        <v>0</v>
      </c>
      <c r="Q62" s="22">
        <v>0</v>
      </c>
      <c r="R62" s="14">
        <v>0</v>
      </c>
      <c r="S62" s="22">
        <v>1362</v>
      </c>
      <c r="T62" s="22">
        <v>0.69479820671083936</v>
      </c>
      <c r="U62" s="22">
        <v>3741</v>
      </c>
      <c r="V62" s="22"/>
      <c r="W62" s="22">
        <v>676</v>
      </c>
      <c r="X62" s="22">
        <v>446</v>
      </c>
      <c r="Y62" s="22">
        <v>3741</v>
      </c>
      <c r="Z62" s="10">
        <v>676</v>
      </c>
      <c r="AA62" s="22">
        <v>446</v>
      </c>
      <c r="AB62" s="22">
        <v>1262.81</v>
      </c>
      <c r="AC62" s="22">
        <v>0.11436943341120312</v>
      </c>
      <c r="AD62" s="42">
        <v>0.16077</v>
      </c>
      <c r="AE62" s="22">
        <v>66</v>
      </c>
      <c r="AF62" s="22">
        <v>51.84480557717108</v>
      </c>
      <c r="AG62" s="22">
        <v>0.131585800957287</v>
      </c>
      <c r="AH62" s="22">
        <v>0</v>
      </c>
      <c r="AI62" s="22">
        <v>0</v>
      </c>
      <c r="AJ62" s="22">
        <v>1</v>
      </c>
      <c r="AK62" s="22">
        <v>0</v>
      </c>
      <c r="AL62" s="45">
        <v>1</v>
      </c>
      <c r="AM62" s="45">
        <v>1</v>
      </c>
      <c r="AN62" s="45">
        <v>1</v>
      </c>
      <c r="AO62" s="45">
        <v>0</v>
      </c>
      <c r="AP62" s="45">
        <v>0</v>
      </c>
      <c r="AQ62" s="45">
        <v>1</v>
      </c>
      <c r="AR62" s="45">
        <v>1</v>
      </c>
      <c r="AS62" s="25" t="s">
        <v>4440</v>
      </c>
      <c r="AT62" s="25" t="s">
        <v>4440</v>
      </c>
      <c r="AU62" s="45">
        <v>51.84480557717108</v>
      </c>
      <c r="AV62" s="10">
        <v>17.224841591182187</v>
      </c>
      <c r="AW62" s="10">
        <v>17.224841591182187</v>
      </c>
      <c r="AX62" s="17">
        <v>0</v>
      </c>
    </row>
    <row r="63" spans="1:50" x14ac:dyDescent="0.25">
      <c r="A63" s="22" t="s">
        <v>1672</v>
      </c>
      <c r="B63" s="22" t="s">
        <v>3947</v>
      </c>
      <c r="C63" s="22" t="s">
        <v>1721</v>
      </c>
      <c r="D63" s="22">
        <v>5945</v>
      </c>
      <c r="E63" s="22" t="s">
        <v>1852</v>
      </c>
      <c r="F63" s="43">
        <v>2.1848960000000002</v>
      </c>
      <c r="G63" s="43">
        <v>29.999503631149999</v>
      </c>
      <c r="H63" s="43">
        <v>1.7859848484848486</v>
      </c>
      <c r="I63" s="9">
        <v>0.95170454545454553</v>
      </c>
      <c r="J63" s="9">
        <v>0.83428030303030298</v>
      </c>
      <c r="K63" s="11">
        <v>1.7645833333333334</v>
      </c>
      <c r="L63" s="41">
        <v>98</v>
      </c>
      <c r="M63" s="44">
        <v>283</v>
      </c>
      <c r="N63" s="13">
        <v>71</v>
      </c>
      <c r="O63" s="13">
        <v>58</v>
      </c>
      <c r="P63" s="22">
        <v>47</v>
      </c>
      <c r="Q63" s="22">
        <v>39</v>
      </c>
      <c r="R63" s="14">
        <v>0</v>
      </c>
      <c r="S63" s="22">
        <v>82</v>
      </c>
      <c r="T63" s="22">
        <v>1.1983032873806976E-2</v>
      </c>
      <c r="U63" s="22">
        <v>285</v>
      </c>
      <c r="V63" s="22"/>
      <c r="W63" s="22">
        <v>71</v>
      </c>
      <c r="X63" s="22">
        <v>58</v>
      </c>
      <c r="Y63" s="14">
        <v>2</v>
      </c>
      <c r="Z63" s="10">
        <v>24</v>
      </c>
      <c r="AA63" s="22">
        <v>19</v>
      </c>
      <c r="AB63" s="22">
        <v>33.06</v>
      </c>
      <c r="AC63" s="22">
        <v>7.2831071702510186E-2</v>
      </c>
      <c r="AD63" s="42">
        <v>3.63E-3</v>
      </c>
      <c r="AE63" s="22">
        <v>67</v>
      </c>
      <c r="AF63" s="22">
        <v>2.36285205062571</v>
      </c>
      <c r="AG63" s="22">
        <v>0.13126955836809501</v>
      </c>
      <c r="AH63" s="22">
        <v>0</v>
      </c>
      <c r="AI63" s="22">
        <v>0</v>
      </c>
      <c r="AJ63" s="22">
        <v>0</v>
      </c>
      <c r="AK63" s="22">
        <v>0</v>
      </c>
      <c r="AL63" s="45">
        <v>0</v>
      </c>
      <c r="AM63" s="45">
        <v>0</v>
      </c>
      <c r="AN63" s="45">
        <v>0</v>
      </c>
      <c r="AO63" s="45">
        <v>0</v>
      </c>
      <c r="AP63" s="45">
        <v>0</v>
      </c>
      <c r="AQ63" s="45">
        <v>0</v>
      </c>
      <c r="AR63" s="45">
        <v>0</v>
      </c>
      <c r="AS63" s="45" t="s">
        <v>4440</v>
      </c>
      <c r="AT63" s="45" t="s">
        <v>4445</v>
      </c>
      <c r="AU63" s="45">
        <v>1.1037500830335367</v>
      </c>
      <c r="AV63" s="10">
        <v>28.767309875141887</v>
      </c>
      <c r="AW63" s="10">
        <v>39.753976670201482</v>
      </c>
      <c r="AX63" s="17">
        <v>0.5328738069989396</v>
      </c>
    </row>
    <row r="64" spans="1:50" x14ac:dyDescent="0.25">
      <c r="A64" s="22" t="s">
        <v>964</v>
      </c>
      <c r="B64" s="22" t="s">
        <v>3952</v>
      </c>
      <c r="C64" s="22" t="s">
        <v>1006</v>
      </c>
      <c r="D64" s="22">
        <v>3080</v>
      </c>
      <c r="E64" s="22" t="s">
        <v>1104</v>
      </c>
      <c r="F64" s="43">
        <v>11.543208</v>
      </c>
      <c r="G64" s="43">
        <v>109.44285657803999</v>
      </c>
      <c r="H64" s="43">
        <v>4.0647727272727279</v>
      </c>
      <c r="I64" s="9">
        <v>1.7543560606060606</v>
      </c>
      <c r="J64" s="9">
        <v>2.3104166666666668</v>
      </c>
      <c r="K64" s="11">
        <v>3.6829545454545456</v>
      </c>
      <c r="L64" s="41">
        <v>746</v>
      </c>
      <c r="M64" s="44">
        <v>486</v>
      </c>
      <c r="N64" s="13">
        <v>129</v>
      </c>
      <c r="O64" s="13">
        <v>38</v>
      </c>
      <c r="P64" s="22">
        <v>37</v>
      </c>
      <c r="Q64" s="22">
        <v>7</v>
      </c>
      <c r="R64" s="14">
        <v>1</v>
      </c>
      <c r="S64" s="22">
        <v>157</v>
      </c>
      <c r="T64" s="22">
        <v>9.393346379647749E-2</v>
      </c>
      <c r="U64" s="22">
        <v>614</v>
      </c>
      <c r="V64" s="22"/>
      <c r="W64" s="22">
        <v>152</v>
      </c>
      <c r="X64" s="22">
        <v>53</v>
      </c>
      <c r="Y64" s="14">
        <v>128</v>
      </c>
      <c r="Z64" s="10">
        <v>115</v>
      </c>
      <c r="AA64" s="22">
        <v>46</v>
      </c>
      <c r="AB64" s="22">
        <v>169.07</v>
      </c>
      <c r="AC64" s="22">
        <v>0.10547246627987025</v>
      </c>
      <c r="AD64" s="42">
        <v>2.5219999999999999E-2</v>
      </c>
      <c r="AE64" s="22">
        <v>68</v>
      </c>
      <c r="AF64" s="22">
        <v>5.1143488867680693</v>
      </c>
      <c r="AG64" s="22">
        <v>0.13113715094277101</v>
      </c>
      <c r="AH64" s="22">
        <v>0</v>
      </c>
      <c r="AI64" s="22">
        <v>0</v>
      </c>
      <c r="AJ64" s="22">
        <v>0</v>
      </c>
      <c r="AK64" s="22">
        <v>0</v>
      </c>
      <c r="AL64" s="45">
        <v>0</v>
      </c>
      <c r="AM64" s="45">
        <v>0</v>
      </c>
      <c r="AN64" s="45">
        <v>0</v>
      </c>
      <c r="AO64" s="45">
        <v>0</v>
      </c>
      <c r="AP64" s="45">
        <v>0</v>
      </c>
      <c r="AQ64" s="45">
        <v>0</v>
      </c>
      <c r="AR64" s="45">
        <v>0</v>
      </c>
      <c r="AS64" s="45" t="s">
        <v>4440</v>
      </c>
      <c r="AT64" s="45" t="s">
        <v>4442</v>
      </c>
      <c r="AU64" s="45">
        <v>2.9069957166006741</v>
      </c>
      <c r="AV64" s="10">
        <v>49.774571686203785</v>
      </c>
      <c r="AW64" s="10">
        <v>37.394464635169129</v>
      </c>
      <c r="AX64" s="17">
        <v>0.43160003727518398</v>
      </c>
    </row>
    <row r="65" spans="1:50" x14ac:dyDescent="0.25">
      <c r="A65" s="22" t="s">
        <v>1672</v>
      </c>
      <c r="B65" s="22" t="s">
        <v>3951</v>
      </c>
      <c r="C65" s="22" t="s">
        <v>1711</v>
      </c>
      <c r="D65" s="22">
        <v>3587</v>
      </c>
      <c r="E65" s="22" t="s">
        <v>1723</v>
      </c>
      <c r="F65" s="43">
        <v>24.280459</v>
      </c>
      <c r="G65" s="43">
        <v>207.76018437030999</v>
      </c>
      <c r="H65" s="43">
        <v>8.9200757575757592</v>
      </c>
      <c r="I65" s="9">
        <v>0</v>
      </c>
      <c r="J65" s="9">
        <v>8.9200757575757592</v>
      </c>
      <c r="K65" s="11">
        <v>0</v>
      </c>
      <c r="L65" s="41">
        <v>276</v>
      </c>
      <c r="M65" s="44">
        <v>0</v>
      </c>
      <c r="N65" s="13">
        <v>0</v>
      </c>
      <c r="O65" s="13">
        <v>0</v>
      </c>
      <c r="P65" s="22">
        <v>0</v>
      </c>
      <c r="Q65" s="22">
        <v>0</v>
      </c>
      <c r="R65" s="14">
        <v>0</v>
      </c>
      <c r="S65" s="22">
        <v>186</v>
      </c>
      <c r="T65" s="22">
        <v>1</v>
      </c>
      <c r="U65" s="22">
        <v>513</v>
      </c>
      <c r="V65" s="22"/>
      <c r="W65" s="22">
        <v>95</v>
      </c>
      <c r="X65" s="22">
        <v>63</v>
      </c>
      <c r="Y65" s="14">
        <v>513</v>
      </c>
      <c r="Z65" s="10">
        <v>95</v>
      </c>
      <c r="AA65" s="22">
        <v>63</v>
      </c>
      <c r="AB65" s="22">
        <v>176.32</v>
      </c>
      <c r="AC65" s="22">
        <v>0.11686771973942185</v>
      </c>
      <c r="AD65" s="42">
        <v>2.3089999999999999E-2</v>
      </c>
      <c r="AE65" s="22">
        <v>69</v>
      </c>
      <c r="AF65" s="22">
        <v>9.9591597224474366</v>
      </c>
      <c r="AG65" s="22">
        <v>0.13104157529536101</v>
      </c>
      <c r="AH65" s="22">
        <v>0</v>
      </c>
      <c r="AI65" s="22">
        <v>0</v>
      </c>
      <c r="AJ65" s="22">
        <v>0</v>
      </c>
      <c r="AK65" s="22">
        <v>0</v>
      </c>
      <c r="AL65" s="45">
        <v>1</v>
      </c>
      <c r="AM65" s="45">
        <v>0</v>
      </c>
      <c r="AN65" s="45">
        <v>0</v>
      </c>
      <c r="AO65" s="45">
        <v>0</v>
      </c>
      <c r="AP65" s="45">
        <v>0</v>
      </c>
      <c r="AQ65" s="45">
        <v>0</v>
      </c>
      <c r="AR65" s="45">
        <v>0</v>
      </c>
      <c r="AS65" s="45" t="s">
        <v>4440</v>
      </c>
      <c r="AT65" s="45" t="s">
        <v>4442</v>
      </c>
      <c r="AU65" s="45">
        <v>9.9591597224474366</v>
      </c>
      <c r="AV65" s="10">
        <v>10.650133763641767</v>
      </c>
      <c r="AW65" s="10">
        <v>10.650133763641767</v>
      </c>
      <c r="AX65" s="17">
        <v>0</v>
      </c>
    </row>
    <row r="66" spans="1:50" x14ac:dyDescent="0.25">
      <c r="A66" s="22" t="s">
        <v>539</v>
      </c>
      <c r="B66" s="22" t="s">
        <v>3949</v>
      </c>
      <c r="C66" s="22" t="s">
        <v>650</v>
      </c>
      <c r="D66" s="22">
        <v>890</v>
      </c>
      <c r="E66" s="22" t="s">
        <v>709</v>
      </c>
      <c r="F66" s="43">
        <v>41.678821999999997</v>
      </c>
      <c r="G66" s="43">
        <v>349.23214440830998</v>
      </c>
      <c r="H66" s="43">
        <v>14.47784090909091</v>
      </c>
      <c r="I66" s="9">
        <v>0</v>
      </c>
      <c r="J66" s="9">
        <v>14.47784090909091</v>
      </c>
      <c r="K66" s="11">
        <v>0</v>
      </c>
      <c r="L66" s="41">
        <v>371</v>
      </c>
      <c r="M66" s="44">
        <v>0</v>
      </c>
      <c r="N66" s="13">
        <v>0</v>
      </c>
      <c r="O66" s="13">
        <v>0</v>
      </c>
      <c r="P66" s="22">
        <v>0</v>
      </c>
      <c r="Q66" s="22">
        <v>0</v>
      </c>
      <c r="R66" s="14">
        <v>0</v>
      </c>
      <c r="S66" s="22">
        <v>344</v>
      </c>
      <c r="T66" s="22">
        <v>1</v>
      </c>
      <c r="U66" s="22">
        <v>686</v>
      </c>
      <c r="V66" s="22"/>
      <c r="W66" s="22">
        <v>126</v>
      </c>
      <c r="X66" s="22">
        <v>84</v>
      </c>
      <c r="Y66" s="14">
        <v>686</v>
      </c>
      <c r="Z66" s="10">
        <v>126</v>
      </c>
      <c r="AA66" s="22">
        <v>84</v>
      </c>
      <c r="AB66" s="22">
        <v>234.36</v>
      </c>
      <c r="AC66" s="22">
        <v>0.11934417454789208</v>
      </c>
      <c r="AD66" s="42">
        <v>3.1269999999999999E-2</v>
      </c>
      <c r="AE66" s="22">
        <v>70</v>
      </c>
      <c r="AF66" s="22">
        <v>21.196591939028195</v>
      </c>
      <c r="AG66" s="22">
        <v>0.130843160117458</v>
      </c>
      <c r="AH66" s="22">
        <v>0</v>
      </c>
      <c r="AI66" s="22">
        <v>0</v>
      </c>
      <c r="AJ66" s="22">
        <v>0</v>
      </c>
      <c r="AK66" s="22">
        <v>0</v>
      </c>
      <c r="AL66" s="45">
        <v>1</v>
      </c>
      <c r="AM66" s="45">
        <v>0</v>
      </c>
      <c r="AN66" s="45">
        <v>0</v>
      </c>
      <c r="AO66" s="45">
        <v>0</v>
      </c>
      <c r="AP66" s="45">
        <v>0</v>
      </c>
      <c r="AQ66" s="45">
        <v>0</v>
      </c>
      <c r="AR66" s="45">
        <v>0</v>
      </c>
      <c r="AS66" s="45" t="s">
        <v>4440</v>
      </c>
      <c r="AT66" s="45" t="s">
        <v>4442</v>
      </c>
      <c r="AU66" s="45">
        <v>21.196591939028195</v>
      </c>
      <c r="AV66" s="10">
        <v>8.7029551430477614</v>
      </c>
      <c r="AW66" s="10">
        <v>8.7029551430477614</v>
      </c>
      <c r="AX66" s="17">
        <v>0</v>
      </c>
    </row>
    <row r="67" spans="1:50" x14ac:dyDescent="0.25">
      <c r="A67" s="22" t="s">
        <v>8</v>
      </c>
      <c r="B67" s="22" t="s">
        <v>3946</v>
      </c>
      <c r="C67" s="22" t="s">
        <v>182</v>
      </c>
      <c r="D67" s="22">
        <v>3716</v>
      </c>
      <c r="E67" s="22" t="s">
        <v>190</v>
      </c>
      <c r="F67" s="43">
        <v>79.095652000000001</v>
      </c>
      <c r="G67" s="43">
        <v>566.34618004551999</v>
      </c>
      <c r="H67" s="43">
        <v>24.132954545454549</v>
      </c>
      <c r="I67" s="9">
        <v>0.45909090909090911</v>
      </c>
      <c r="J67" s="9">
        <v>23.673863636363638</v>
      </c>
      <c r="K67" s="11">
        <v>0.45909090909090911</v>
      </c>
      <c r="L67" s="41">
        <v>1945</v>
      </c>
      <c r="M67" s="44">
        <v>151</v>
      </c>
      <c r="N67" s="13">
        <v>48</v>
      </c>
      <c r="O67" s="13">
        <v>14</v>
      </c>
      <c r="P67" s="22">
        <v>47</v>
      </c>
      <c r="Q67" s="22">
        <v>13</v>
      </c>
      <c r="R67" s="14">
        <v>0</v>
      </c>
      <c r="S67" s="22">
        <v>871</v>
      </c>
      <c r="T67" s="22">
        <v>0.98097659744785048</v>
      </c>
      <c r="U67" s="22">
        <v>3628</v>
      </c>
      <c r="V67" s="22"/>
      <c r="W67" s="22">
        <v>677</v>
      </c>
      <c r="X67" s="22">
        <v>429</v>
      </c>
      <c r="Y67" s="14">
        <v>3477</v>
      </c>
      <c r="Z67" s="10">
        <v>630</v>
      </c>
      <c r="AA67" s="22">
        <v>416</v>
      </c>
      <c r="AB67" s="22">
        <v>1176.03</v>
      </c>
      <c r="AC67" s="22">
        <v>0.13965954885339335</v>
      </c>
      <c r="AD67" s="42">
        <v>0.18296000000000001</v>
      </c>
      <c r="AE67" s="22">
        <v>71</v>
      </c>
      <c r="AF67" s="22">
        <v>34.73688951203146</v>
      </c>
      <c r="AG67" s="22">
        <v>0.130589810195607</v>
      </c>
      <c r="AH67" s="22">
        <v>0</v>
      </c>
      <c r="AI67" s="22">
        <v>0</v>
      </c>
      <c r="AJ67" s="22">
        <v>0</v>
      </c>
      <c r="AK67" s="22">
        <v>0</v>
      </c>
      <c r="AL67" s="45">
        <v>1</v>
      </c>
      <c r="AM67" s="45">
        <v>1</v>
      </c>
      <c r="AN67" s="45">
        <v>1</v>
      </c>
      <c r="AO67" s="45">
        <v>0</v>
      </c>
      <c r="AP67" s="45">
        <v>0</v>
      </c>
      <c r="AQ67" s="45">
        <v>1</v>
      </c>
      <c r="AR67" s="45">
        <v>1</v>
      </c>
      <c r="AS67" s="45" t="s">
        <v>4440</v>
      </c>
      <c r="AT67" s="45" t="s">
        <v>4440</v>
      </c>
      <c r="AU67" s="45">
        <v>34.076075679434545</v>
      </c>
      <c r="AV67" s="10">
        <v>26.611625786012574</v>
      </c>
      <c r="AW67" s="10">
        <v>28.052926496209441</v>
      </c>
      <c r="AX67" s="17">
        <v>1.9023402552149547E-2</v>
      </c>
    </row>
    <row r="68" spans="1:50" x14ac:dyDescent="0.25">
      <c r="A68" s="22" t="s">
        <v>1672</v>
      </c>
      <c r="B68" s="22" t="s">
        <v>3951</v>
      </c>
      <c r="C68" s="22" t="s">
        <v>1711</v>
      </c>
      <c r="D68" s="22">
        <v>3450</v>
      </c>
      <c r="E68" s="22" t="s">
        <v>1712</v>
      </c>
      <c r="F68" s="43">
        <v>64.262586999999996</v>
      </c>
      <c r="G68" s="43">
        <v>657.52651844946001</v>
      </c>
      <c r="H68" s="43">
        <v>26.338446969696971</v>
      </c>
      <c r="I68" s="9">
        <v>0</v>
      </c>
      <c r="J68" s="9">
        <v>26.338446969696971</v>
      </c>
      <c r="K68" s="11">
        <v>0</v>
      </c>
      <c r="L68" s="41">
        <v>840</v>
      </c>
      <c r="M68" s="44">
        <v>0</v>
      </c>
      <c r="N68" s="13">
        <v>0</v>
      </c>
      <c r="O68" s="13">
        <v>0</v>
      </c>
      <c r="P68" s="22">
        <v>0</v>
      </c>
      <c r="Q68" s="22">
        <v>0</v>
      </c>
      <c r="R68" s="14">
        <v>0</v>
      </c>
      <c r="S68" s="22">
        <v>457</v>
      </c>
      <c r="T68" s="22">
        <v>1</v>
      </c>
      <c r="U68" s="22">
        <v>1538</v>
      </c>
      <c r="V68" s="22"/>
      <c r="W68" s="22">
        <v>279</v>
      </c>
      <c r="X68" s="22">
        <v>185</v>
      </c>
      <c r="Y68" s="14">
        <v>1538</v>
      </c>
      <c r="Z68" s="10">
        <v>279</v>
      </c>
      <c r="AA68" s="22">
        <v>185</v>
      </c>
      <c r="AB68" s="22">
        <v>520.65</v>
      </c>
      <c r="AC68" s="22">
        <v>9.7733833080284299E-2</v>
      </c>
      <c r="AD68" s="42">
        <v>5.67E-2</v>
      </c>
      <c r="AE68" s="22">
        <v>72</v>
      </c>
      <c r="AF68" s="22">
        <v>22.872161784640358</v>
      </c>
      <c r="AG68" s="22">
        <v>0.129221253020567</v>
      </c>
      <c r="AH68" s="22">
        <v>0</v>
      </c>
      <c r="AI68" s="22">
        <v>0</v>
      </c>
      <c r="AJ68" s="22">
        <v>0</v>
      </c>
      <c r="AK68" s="22">
        <v>0</v>
      </c>
      <c r="AL68" s="45">
        <v>0</v>
      </c>
      <c r="AM68" s="45">
        <v>0</v>
      </c>
      <c r="AN68" s="45">
        <v>0</v>
      </c>
      <c r="AO68" s="45">
        <v>0</v>
      </c>
      <c r="AP68" s="45">
        <v>1</v>
      </c>
      <c r="AQ68" s="45">
        <v>0</v>
      </c>
      <c r="AR68" s="45">
        <v>0</v>
      </c>
      <c r="AS68" s="45" t="s">
        <v>4440</v>
      </c>
      <c r="AT68" s="45" t="s">
        <v>4441</v>
      </c>
      <c r="AU68" s="45">
        <v>22.872161784640358</v>
      </c>
      <c r="AV68" s="10">
        <v>10.592879691084153</v>
      </c>
      <c r="AW68" s="10">
        <v>10.592879691084153</v>
      </c>
      <c r="AX68" s="17">
        <v>0</v>
      </c>
    </row>
    <row r="69" spans="1:50" x14ac:dyDescent="0.25">
      <c r="A69" s="22" t="s">
        <v>539</v>
      </c>
      <c r="B69" s="22" t="s">
        <v>3949</v>
      </c>
      <c r="C69" s="22" t="s">
        <v>599</v>
      </c>
      <c r="D69" s="22">
        <v>662</v>
      </c>
      <c r="E69" s="22" t="s">
        <v>664</v>
      </c>
      <c r="F69" s="43">
        <v>37.595053999999998</v>
      </c>
      <c r="G69" s="43">
        <v>265.74932400447</v>
      </c>
      <c r="H69" s="43">
        <v>11.612500000000001</v>
      </c>
      <c r="I69" s="9">
        <v>0.89090909090909098</v>
      </c>
      <c r="J69" s="9">
        <v>10.721401515151516</v>
      </c>
      <c r="K69" s="11">
        <v>3.0403409090909093</v>
      </c>
      <c r="L69" s="41">
        <v>1672</v>
      </c>
      <c r="M69" s="44">
        <v>794</v>
      </c>
      <c r="N69" s="13">
        <v>231</v>
      </c>
      <c r="O69" s="13">
        <v>197</v>
      </c>
      <c r="P69" s="22">
        <v>28</v>
      </c>
      <c r="Q69" s="22">
        <v>9</v>
      </c>
      <c r="R69" s="14">
        <v>0</v>
      </c>
      <c r="S69" s="22">
        <v>477</v>
      </c>
      <c r="T69" s="22">
        <v>0.73818377532048141</v>
      </c>
      <c r="U69" s="22">
        <v>3044</v>
      </c>
      <c r="V69" s="22"/>
      <c r="W69" s="22">
        <v>638</v>
      </c>
      <c r="X69" s="22">
        <v>466</v>
      </c>
      <c r="Y69" s="14">
        <v>2250</v>
      </c>
      <c r="Z69" s="10">
        <v>610</v>
      </c>
      <c r="AA69" s="22">
        <v>457</v>
      </c>
      <c r="AB69" s="22">
        <v>1038.2</v>
      </c>
      <c r="AC69" s="22">
        <v>0.14146810773963675</v>
      </c>
      <c r="AD69" s="42">
        <v>0.17943999999999999</v>
      </c>
      <c r="AE69" s="22">
        <v>73</v>
      </c>
      <c r="AF69" s="22">
        <v>18.445478068776332</v>
      </c>
      <c r="AG69" s="22">
        <v>0.12898935712431001</v>
      </c>
      <c r="AH69" s="22">
        <v>0</v>
      </c>
      <c r="AI69" s="22">
        <v>0</v>
      </c>
      <c r="AJ69" s="22">
        <v>0</v>
      </c>
      <c r="AK69" s="22">
        <v>0</v>
      </c>
      <c r="AL69" s="45">
        <v>1</v>
      </c>
      <c r="AM69" s="45">
        <v>1</v>
      </c>
      <c r="AN69" s="45">
        <v>1</v>
      </c>
      <c r="AO69" s="45">
        <v>0</v>
      </c>
      <c r="AP69" s="45">
        <v>0</v>
      </c>
      <c r="AQ69" s="45">
        <v>1</v>
      </c>
      <c r="AR69" s="45">
        <v>1</v>
      </c>
      <c r="AS69" s="45" t="s">
        <v>4440</v>
      </c>
      <c r="AT69" s="45" t="s">
        <v>4440</v>
      </c>
      <c r="AU69" s="45">
        <v>17.030043187450818</v>
      </c>
      <c r="AV69" s="10">
        <v>56.895546644526483</v>
      </c>
      <c r="AW69" s="10">
        <v>54.940796555435952</v>
      </c>
      <c r="AX69" s="17">
        <v>7.6719835600352282E-2</v>
      </c>
    </row>
    <row r="70" spans="1:50" x14ac:dyDescent="0.25">
      <c r="A70" s="22" t="s">
        <v>1672</v>
      </c>
      <c r="B70" s="22" t="s">
        <v>3947</v>
      </c>
      <c r="C70" s="22" t="s">
        <v>1824</v>
      </c>
      <c r="D70" s="22">
        <v>1973</v>
      </c>
      <c r="E70" s="22" t="s">
        <v>1825</v>
      </c>
      <c r="F70" s="43">
        <v>69.986227999999997</v>
      </c>
      <c r="G70" s="43">
        <v>599.17322268710996</v>
      </c>
      <c r="H70" s="43">
        <v>24.91060606060606</v>
      </c>
      <c r="I70" s="9">
        <v>14.763257575757576</v>
      </c>
      <c r="J70" s="9">
        <v>10.147348484848484</v>
      </c>
      <c r="K70" s="11">
        <v>24.098484848484851</v>
      </c>
      <c r="L70" s="41">
        <v>3010</v>
      </c>
      <c r="M70" s="44">
        <v>5604</v>
      </c>
      <c r="N70" s="13">
        <v>1873</v>
      </c>
      <c r="O70" s="13">
        <v>855</v>
      </c>
      <c r="P70" s="22">
        <v>1056</v>
      </c>
      <c r="Q70" s="22">
        <v>603</v>
      </c>
      <c r="R70" s="14">
        <v>0</v>
      </c>
      <c r="S70" s="22">
        <v>936</v>
      </c>
      <c r="T70" s="22">
        <v>3.2601423271090502E-2</v>
      </c>
      <c r="U70" s="22">
        <v>5783</v>
      </c>
      <c r="V70" s="22"/>
      <c r="W70" s="22">
        <v>1905</v>
      </c>
      <c r="X70" s="22">
        <v>876</v>
      </c>
      <c r="Y70" s="14">
        <v>179</v>
      </c>
      <c r="Z70" s="10">
        <v>849</v>
      </c>
      <c r="AA70" s="22">
        <v>273</v>
      </c>
      <c r="AB70" s="22">
        <v>1179.24</v>
      </c>
      <c r="AC70" s="22">
        <v>0.11680466574613101</v>
      </c>
      <c r="AD70" s="42">
        <v>0.20621</v>
      </c>
      <c r="AE70" s="22">
        <v>74</v>
      </c>
      <c r="AF70" s="22">
        <v>39.123452475182198</v>
      </c>
      <c r="AG70" s="22">
        <v>0.12869556735257301</v>
      </c>
      <c r="AH70" s="22">
        <v>0</v>
      </c>
      <c r="AI70" s="22">
        <v>0</v>
      </c>
      <c r="AJ70" s="22">
        <v>1</v>
      </c>
      <c r="AK70" s="22">
        <v>0</v>
      </c>
      <c r="AL70" s="45">
        <v>0</v>
      </c>
      <c r="AM70" s="45">
        <v>0</v>
      </c>
      <c r="AN70" s="45">
        <v>1</v>
      </c>
      <c r="AO70" s="45">
        <v>0</v>
      </c>
      <c r="AP70" s="45">
        <v>0</v>
      </c>
      <c r="AQ70" s="45">
        <v>1</v>
      </c>
      <c r="AR70" s="45">
        <v>1</v>
      </c>
      <c r="AS70" s="45" t="s">
        <v>4440</v>
      </c>
      <c r="AT70" s="45" t="s">
        <v>4440</v>
      </c>
      <c r="AU70" s="45">
        <v>15.936958949541632</v>
      </c>
      <c r="AV70" s="10">
        <v>83.667176826309316</v>
      </c>
      <c r="AW70" s="10">
        <v>76.473450520041368</v>
      </c>
      <c r="AX70" s="17">
        <v>0.59264947387628497</v>
      </c>
    </row>
    <row r="71" spans="1:50" x14ac:dyDescent="0.25">
      <c r="A71" s="22" t="s">
        <v>2195</v>
      </c>
      <c r="B71" s="22" t="s">
        <v>3956</v>
      </c>
      <c r="C71" s="22" t="s">
        <v>2251</v>
      </c>
      <c r="D71" s="22">
        <v>2593</v>
      </c>
      <c r="E71" s="22" t="s">
        <v>2415</v>
      </c>
      <c r="F71" s="43">
        <v>57.318899999999999</v>
      </c>
      <c r="G71" s="43">
        <v>510.03508227035002</v>
      </c>
      <c r="H71" s="43">
        <v>23.088636363636365</v>
      </c>
      <c r="I71" s="9">
        <v>21.240909090909092</v>
      </c>
      <c r="J71" s="9">
        <v>1.8477272727272729</v>
      </c>
      <c r="K71" s="11">
        <v>21.649810606060605</v>
      </c>
      <c r="L71" s="41">
        <v>214</v>
      </c>
      <c r="M71" s="44">
        <v>904</v>
      </c>
      <c r="N71" s="13">
        <v>95</v>
      </c>
      <c r="O71" s="13">
        <v>33</v>
      </c>
      <c r="P71" s="22">
        <v>94</v>
      </c>
      <c r="Q71" s="22">
        <v>33</v>
      </c>
      <c r="R71" s="14">
        <v>0</v>
      </c>
      <c r="S71" s="22">
        <v>427</v>
      </c>
      <c r="T71" s="22">
        <v>6.2317485316796262E-2</v>
      </c>
      <c r="U71" s="22">
        <v>929</v>
      </c>
      <c r="V71" s="22"/>
      <c r="W71" s="22">
        <v>100</v>
      </c>
      <c r="X71" s="22">
        <v>36</v>
      </c>
      <c r="Y71" s="14">
        <v>25</v>
      </c>
      <c r="Z71" s="10">
        <v>6</v>
      </c>
      <c r="AA71" s="22">
        <v>3</v>
      </c>
      <c r="AB71" s="22">
        <v>10.47</v>
      </c>
      <c r="AC71" s="22">
        <v>0.11238226936243859</v>
      </c>
      <c r="AD71" s="42">
        <v>1.4E-3</v>
      </c>
      <c r="AE71" s="22">
        <v>75</v>
      </c>
      <c r="AF71" s="22">
        <v>19.328554512708845</v>
      </c>
      <c r="AG71" s="22">
        <v>0.128003672269595</v>
      </c>
      <c r="AH71" s="22">
        <v>1</v>
      </c>
      <c r="AI71" s="22">
        <v>0</v>
      </c>
      <c r="AJ71" s="22">
        <v>0</v>
      </c>
      <c r="AK71" s="22">
        <v>0</v>
      </c>
      <c r="AL71" s="45">
        <v>0</v>
      </c>
      <c r="AM71" s="45">
        <v>0</v>
      </c>
      <c r="AN71" s="45">
        <v>0</v>
      </c>
      <c r="AO71" s="45">
        <v>0</v>
      </c>
      <c r="AP71" s="45">
        <v>0</v>
      </c>
      <c r="AQ71" s="45">
        <v>0</v>
      </c>
      <c r="AR71" s="45">
        <v>0</v>
      </c>
      <c r="AS71" s="45" t="s">
        <v>4440</v>
      </c>
      <c r="AT71" s="45" t="s">
        <v>4445</v>
      </c>
      <c r="AU71" s="45">
        <v>1.5468170901498466</v>
      </c>
      <c r="AV71" s="10">
        <v>3.2472324723247228</v>
      </c>
      <c r="AW71" s="10">
        <v>4.3311349542277782</v>
      </c>
      <c r="AX71" s="17">
        <v>0.9199724382321095</v>
      </c>
    </row>
    <row r="72" spans="1:50" x14ac:dyDescent="0.25">
      <c r="A72" s="22" t="s">
        <v>539</v>
      </c>
      <c r="B72" s="22" t="s">
        <v>3949</v>
      </c>
      <c r="C72" s="22" t="s">
        <v>650</v>
      </c>
      <c r="D72" s="22">
        <v>502</v>
      </c>
      <c r="E72" s="22" t="s">
        <v>651</v>
      </c>
      <c r="F72" s="43">
        <v>35.358485000000002</v>
      </c>
      <c r="G72" s="43">
        <v>274.64153286976</v>
      </c>
      <c r="H72" s="43">
        <v>12.823484848484849</v>
      </c>
      <c r="I72" s="9">
        <v>0</v>
      </c>
      <c r="J72" s="9">
        <v>12.823484848484849</v>
      </c>
      <c r="K72" s="11">
        <v>0</v>
      </c>
      <c r="L72" s="41">
        <v>450</v>
      </c>
      <c r="M72" s="44">
        <v>0</v>
      </c>
      <c r="N72" s="13">
        <v>0</v>
      </c>
      <c r="O72" s="13">
        <v>0</v>
      </c>
      <c r="P72" s="22">
        <v>0</v>
      </c>
      <c r="Q72" s="22">
        <v>0</v>
      </c>
      <c r="R72" s="14">
        <v>0</v>
      </c>
      <c r="S72" s="22">
        <v>314</v>
      </c>
      <c r="T72" s="22">
        <v>1</v>
      </c>
      <c r="U72" s="22">
        <v>829</v>
      </c>
      <c r="V72" s="22"/>
      <c r="W72" s="22">
        <v>152</v>
      </c>
      <c r="X72" s="22">
        <v>101</v>
      </c>
      <c r="Y72" s="14">
        <v>829</v>
      </c>
      <c r="Z72" s="10">
        <v>152</v>
      </c>
      <c r="AA72" s="22">
        <v>101</v>
      </c>
      <c r="AB72" s="22">
        <v>282.85000000000002</v>
      </c>
      <c r="AC72" s="22">
        <v>0.1287441292310571</v>
      </c>
      <c r="AD72" s="42">
        <v>4.0689999999999997E-2</v>
      </c>
      <c r="AE72" s="22">
        <v>76</v>
      </c>
      <c r="AF72" s="22">
        <v>16.221321596007314</v>
      </c>
      <c r="AG72" s="22">
        <v>0.127726941700845</v>
      </c>
      <c r="AH72" s="22">
        <v>0</v>
      </c>
      <c r="AI72" s="22">
        <v>0</v>
      </c>
      <c r="AJ72" s="22">
        <v>0</v>
      </c>
      <c r="AK72" s="22">
        <v>0</v>
      </c>
      <c r="AL72" s="45">
        <v>1</v>
      </c>
      <c r="AM72" s="45">
        <v>0</v>
      </c>
      <c r="AN72" s="45">
        <v>0</v>
      </c>
      <c r="AO72" s="45">
        <v>0</v>
      </c>
      <c r="AP72" s="45">
        <v>1</v>
      </c>
      <c r="AQ72" s="45">
        <v>0</v>
      </c>
      <c r="AR72" s="45">
        <v>0</v>
      </c>
      <c r="AS72" s="45" t="s">
        <v>4440</v>
      </c>
      <c r="AT72" s="45" t="s">
        <v>4441</v>
      </c>
      <c r="AU72" s="45">
        <v>16.221321596007314</v>
      </c>
      <c r="AV72" s="10">
        <v>11.853252200626217</v>
      </c>
      <c r="AW72" s="10">
        <v>11.853252200626217</v>
      </c>
      <c r="AX72" s="17">
        <v>0</v>
      </c>
    </row>
    <row r="73" spans="1:50" x14ac:dyDescent="0.25">
      <c r="A73" s="22" t="s">
        <v>964</v>
      </c>
      <c r="B73" s="22" t="s">
        <v>3948</v>
      </c>
      <c r="C73" s="22" t="s">
        <v>973</v>
      </c>
      <c r="D73" s="22">
        <v>5017</v>
      </c>
      <c r="E73" s="22" t="s">
        <v>1038</v>
      </c>
      <c r="F73" s="43">
        <v>26.666896999999999</v>
      </c>
      <c r="G73" s="43">
        <v>232.58164813142</v>
      </c>
      <c r="H73" s="43">
        <v>11.827840909090909</v>
      </c>
      <c r="I73" s="9">
        <v>9.0946969696969706</v>
      </c>
      <c r="J73" s="9">
        <v>2.7329545454545459</v>
      </c>
      <c r="K73" s="11">
        <v>11.275757575757577</v>
      </c>
      <c r="L73" s="41">
        <v>821</v>
      </c>
      <c r="M73" s="44">
        <v>2026</v>
      </c>
      <c r="N73" s="13">
        <v>572</v>
      </c>
      <c r="O73" s="13">
        <v>188</v>
      </c>
      <c r="P73" s="22">
        <v>457</v>
      </c>
      <c r="Q73" s="22">
        <v>111</v>
      </c>
      <c r="R73" s="14">
        <v>0</v>
      </c>
      <c r="S73" s="22">
        <v>579</v>
      </c>
      <c r="T73" s="22">
        <v>4.6676594450048792E-2</v>
      </c>
      <c r="U73" s="22">
        <v>2096</v>
      </c>
      <c r="V73" s="22"/>
      <c r="W73" s="22">
        <v>585</v>
      </c>
      <c r="X73" s="22">
        <v>196</v>
      </c>
      <c r="Y73" s="14">
        <v>70</v>
      </c>
      <c r="Z73" s="10">
        <v>128</v>
      </c>
      <c r="AA73" s="22">
        <v>85</v>
      </c>
      <c r="AB73" s="22">
        <v>181.66</v>
      </c>
      <c r="AC73" s="22">
        <v>0.1146560668661695</v>
      </c>
      <c r="AD73" s="42">
        <v>3.0519999999999999E-2</v>
      </c>
      <c r="AE73" s="22">
        <v>77</v>
      </c>
      <c r="AF73" s="22">
        <v>13.894949890306961</v>
      </c>
      <c r="AG73" s="22">
        <v>0.12747660449822901</v>
      </c>
      <c r="AH73" s="22">
        <v>0</v>
      </c>
      <c r="AI73" s="22">
        <v>0</v>
      </c>
      <c r="AJ73" s="22">
        <v>1</v>
      </c>
      <c r="AK73" s="22">
        <v>0</v>
      </c>
      <c r="AL73" s="45">
        <v>0</v>
      </c>
      <c r="AM73" s="45">
        <v>0</v>
      </c>
      <c r="AN73" s="45">
        <v>0</v>
      </c>
      <c r="AO73" s="45">
        <v>0</v>
      </c>
      <c r="AP73" s="45">
        <v>0</v>
      </c>
      <c r="AQ73" s="45">
        <v>0</v>
      </c>
      <c r="AR73" s="45">
        <v>0</v>
      </c>
      <c r="AS73" s="45" t="s">
        <v>4440</v>
      </c>
      <c r="AT73" s="45" t="s">
        <v>4442</v>
      </c>
      <c r="AU73" s="45">
        <v>3.2105831278463026</v>
      </c>
      <c r="AV73" s="10">
        <v>46.835758835758831</v>
      </c>
      <c r="AW73" s="10">
        <v>49.459576307825337</v>
      </c>
      <c r="AX73" s="17">
        <v>0.76892283550303442</v>
      </c>
    </row>
    <row r="74" spans="1:50" x14ac:dyDescent="0.25">
      <c r="A74" s="22" t="s">
        <v>2195</v>
      </c>
      <c r="B74" s="22" t="s">
        <v>3956</v>
      </c>
      <c r="C74" s="22" t="s">
        <v>2322</v>
      </c>
      <c r="D74" s="22">
        <v>3127</v>
      </c>
      <c r="E74" s="22" t="s">
        <v>2323</v>
      </c>
      <c r="F74" s="43">
        <v>17.16085</v>
      </c>
      <c r="G74" s="43">
        <v>157.93334841711999</v>
      </c>
      <c r="H74" s="43">
        <v>9.2007575757575761</v>
      </c>
      <c r="I74" s="9">
        <v>0.17405303030303029</v>
      </c>
      <c r="J74" s="9">
        <v>9.026704545454546</v>
      </c>
      <c r="K74" s="11">
        <v>0.17405303030303029</v>
      </c>
      <c r="L74" s="41">
        <v>62</v>
      </c>
      <c r="M74" s="44">
        <v>1</v>
      </c>
      <c r="N74" s="13">
        <v>0</v>
      </c>
      <c r="O74" s="13">
        <v>0</v>
      </c>
      <c r="P74" s="22">
        <v>0</v>
      </c>
      <c r="Q74" s="22">
        <v>0</v>
      </c>
      <c r="R74" s="14">
        <v>0</v>
      </c>
      <c r="S74" s="22">
        <v>136</v>
      </c>
      <c r="T74" s="22">
        <v>0.98108275010292301</v>
      </c>
      <c r="U74" s="22">
        <v>123</v>
      </c>
      <c r="V74" s="22"/>
      <c r="W74" s="22">
        <v>24</v>
      </c>
      <c r="X74" s="22">
        <v>17</v>
      </c>
      <c r="Y74" s="14">
        <v>122</v>
      </c>
      <c r="Z74" s="10">
        <v>24</v>
      </c>
      <c r="AA74" s="22">
        <v>17</v>
      </c>
      <c r="AB74" s="22">
        <v>43.86</v>
      </c>
      <c r="AC74" s="22">
        <v>0.10865881191017515</v>
      </c>
      <c r="AD74" s="42">
        <v>5.4200000000000003E-3</v>
      </c>
      <c r="AE74" s="22">
        <v>78</v>
      </c>
      <c r="AF74" s="22">
        <v>6.1652941937050239</v>
      </c>
      <c r="AG74" s="22">
        <v>0.125822330483776</v>
      </c>
      <c r="AH74" s="22">
        <v>0</v>
      </c>
      <c r="AI74" s="22">
        <v>0</v>
      </c>
      <c r="AJ74" s="22">
        <v>0</v>
      </c>
      <c r="AK74" s="22">
        <v>0</v>
      </c>
      <c r="AL74" s="45">
        <v>0</v>
      </c>
      <c r="AM74" s="45">
        <v>0</v>
      </c>
      <c r="AN74" s="45">
        <v>0</v>
      </c>
      <c r="AO74" s="45">
        <v>0</v>
      </c>
      <c r="AP74" s="45">
        <v>0</v>
      </c>
      <c r="AQ74" s="45">
        <v>0</v>
      </c>
      <c r="AR74" s="45">
        <v>0</v>
      </c>
      <c r="AS74" s="45" t="s">
        <v>4440</v>
      </c>
      <c r="AT74" s="45" t="s">
        <v>4444</v>
      </c>
      <c r="AU74" s="45">
        <v>6.0486637827537084</v>
      </c>
      <c r="AV74" s="10">
        <v>2.6587776169194939</v>
      </c>
      <c r="AW74" s="10">
        <v>2.6084808563194728</v>
      </c>
      <c r="AX74" s="17">
        <v>1.8917249897076986E-2</v>
      </c>
    </row>
    <row r="75" spans="1:50" x14ac:dyDescent="0.25">
      <c r="A75" s="22" t="s">
        <v>964</v>
      </c>
      <c r="B75" s="22" t="s">
        <v>3952</v>
      </c>
      <c r="C75" s="22" t="s">
        <v>1004</v>
      </c>
      <c r="D75" s="22">
        <v>5903</v>
      </c>
      <c r="E75" s="22" t="s">
        <v>1005</v>
      </c>
      <c r="F75" s="43">
        <v>15.879436999999999</v>
      </c>
      <c r="G75" s="43">
        <v>251.13110308340001</v>
      </c>
      <c r="H75" s="43">
        <v>8.473863636363637</v>
      </c>
      <c r="I75" s="9">
        <v>7.1193181818181817</v>
      </c>
      <c r="J75" s="9">
        <v>1.3545454545454545</v>
      </c>
      <c r="K75" s="11">
        <v>8.473863636363637</v>
      </c>
      <c r="L75" s="41">
        <v>702</v>
      </c>
      <c r="M75" s="44">
        <v>1115</v>
      </c>
      <c r="N75" s="13">
        <v>514</v>
      </c>
      <c r="O75" s="13">
        <v>363</v>
      </c>
      <c r="P75" s="22">
        <v>373</v>
      </c>
      <c r="Q75" s="22">
        <v>257</v>
      </c>
      <c r="R75" s="14">
        <v>0</v>
      </c>
      <c r="S75" s="22">
        <v>353</v>
      </c>
      <c r="T75" s="22">
        <v>0</v>
      </c>
      <c r="U75" s="22">
        <v>1115</v>
      </c>
      <c r="V75" s="22"/>
      <c r="W75" s="22">
        <v>514</v>
      </c>
      <c r="X75" s="22">
        <v>363</v>
      </c>
      <c r="Y75" s="14">
        <v>0</v>
      </c>
      <c r="Z75" s="10">
        <v>141</v>
      </c>
      <c r="AA75" s="22">
        <v>106</v>
      </c>
      <c r="AB75" s="22">
        <v>193.17</v>
      </c>
      <c r="AC75" s="22">
        <v>6.3231661889075044E-2</v>
      </c>
      <c r="AD75" s="42">
        <v>1.8540000000000001E-2</v>
      </c>
      <c r="AE75" s="22">
        <v>79</v>
      </c>
      <c r="AF75" s="22">
        <v>0.50086575450616</v>
      </c>
      <c r="AG75" s="22">
        <v>0.12521643862654</v>
      </c>
      <c r="AH75" s="22">
        <v>0</v>
      </c>
      <c r="AI75" s="22">
        <v>0</v>
      </c>
      <c r="AJ75" s="22">
        <v>0</v>
      </c>
      <c r="AK75" s="22">
        <v>0</v>
      </c>
      <c r="AL75" s="45">
        <v>0</v>
      </c>
      <c r="AM75" s="45">
        <v>0</v>
      </c>
      <c r="AN75" s="45">
        <v>0</v>
      </c>
      <c r="AO75" s="45">
        <v>0</v>
      </c>
      <c r="AP75" s="45">
        <v>0</v>
      </c>
      <c r="AQ75" s="45">
        <v>0</v>
      </c>
      <c r="AR75" s="45">
        <v>0</v>
      </c>
      <c r="AS75" s="45" t="s">
        <v>4440</v>
      </c>
      <c r="AT75" s="45" t="s">
        <v>4442</v>
      </c>
      <c r="AU75" s="45">
        <v>8.0063293465380533E-2</v>
      </c>
      <c r="AV75" s="10">
        <v>104.09395973154363</v>
      </c>
      <c r="AW75" s="10">
        <v>60.657100710741581</v>
      </c>
      <c r="AX75" s="17">
        <v>0.84015019444816941</v>
      </c>
    </row>
    <row r="76" spans="1:50" x14ac:dyDescent="0.25">
      <c r="A76" s="22" t="s">
        <v>539</v>
      </c>
      <c r="B76" s="22" t="s">
        <v>3949</v>
      </c>
      <c r="C76" s="22" t="s">
        <v>710</v>
      </c>
      <c r="D76" s="22">
        <v>86</v>
      </c>
      <c r="E76" s="22" t="s">
        <v>741</v>
      </c>
      <c r="F76" s="43">
        <v>35.423037000000001</v>
      </c>
      <c r="G76" s="43">
        <v>271.35833293536001</v>
      </c>
      <c r="H76" s="43">
        <v>12.284848484848485</v>
      </c>
      <c r="I76" s="9">
        <v>0</v>
      </c>
      <c r="J76" s="9">
        <v>12.284848484848485</v>
      </c>
      <c r="K76" s="11">
        <v>0</v>
      </c>
      <c r="L76" s="41">
        <v>618</v>
      </c>
      <c r="M76" s="44">
        <v>0</v>
      </c>
      <c r="N76" s="13">
        <v>0</v>
      </c>
      <c r="O76" s="13">
        <v>0</v>
      </c>
      <c r="P76" s="22">
        <v>0</v>
      </c>
      <c r="Q76" s="22">
        <v>0</v>
      </c>
      <c r="R76" s="14">
        <v>0</v>
      </c>
      <c r="S76" s="22">
        <v>278</v>
      </c>
      <c r="T76" s="22">
        <v>1</v>
      </c>
      <c r="U76" s="22">
        <v>1135</v>
      </c>
      <c r="V76" s="22"/>
      <c r="W76" s="22">
        <v>207</v>
      </c>
      <c r="X76" s="22">
        <v>137</v>
      </c>
      <c r="Y76" s="14">
        <v>1135</v>
      </c>
      <c r="Z76" s="10">
        <v>207</v>
      </c>
      <c r="AA76" s="22">
        <v>137</v>
      </c>
      <c r="AB76" s="22">
        <v>385.74</v>
      </c>
      <c r="AC76" s="22">
        <v>0.13053970599251169</v>
      </c>
      <c r="AD76" s="42">
        <v>5.6189999999999997E-2</v>
      </c>
      <c r="AE76" s="22">
        <v>80</v>
      </c>
      <c r="AF76" s="22">
        <v>19.423229548289893</v>
      </c>
      <c r="AG76" s="22">
        <v>0.12450788171980701</v>
      </c>
      <c r="AH76" s="22">
        <v>0</v>
      </c>
      <c r="AI76" s="22">
        <v>0</v>
      </c>
      <c r="AJ76" s="22">
        <v>0</v>
      </c>
      <c r="AK76" s="22">
        <v>0</v>
      </c>
      <c r="AL76" s="45">
        <v>1</v>
      </c>
      <c r="AM76" s="45">
        <v>0</v>
      </c>
      <c r="AN76" s="45">
        <v>0</v>
      </c>
      <c r="AO76" s="45">
        <v>0</v>
      </c>
      <c r="AP76" s="45">
        <v>1</v>
      </c>
      <c r="AQ76" s="45">
        <v>0</v>
      </c>
      <c r="AR76" s="45">
        <v>0</v>
      </c>
      <c r="AS76" s="45" t="s">
        <v>4440</v>
      </c>
      <c r="AT76" s="45" t="s">
        <v>4441</v>
      </c>
      <c r="AU76" s="45">
        <v>19.423229548289893</v>
      </c>
      <c r="AV76" s="10">
        <v>16.850024666995559</v>
      </c>
      <c r="AW76" s="10">
        <v>16.850024666995559</v>
      </c>
      <c r="AX76" s="17">
        <v>0</v>
      </c>
    </row>
    <row r="77" spans="1:50" x14ac:dyDescent="0.25">
      <c r="A77" s="22" t="s">
        <v>539</v>
      </c>
      <c r="B77" s="22" t="s">
        <v>3949</v>
      </c>
      <c r="C77" s="22" t="s">
        <v>565</v>
      </c>
      <c r="D77" s="22">
        <v>1571</v>
      </c>
      <c r="E77" s="22" t="s">
        <v>566</v>
      </c>
      <c r="F77" s="43">
        <v>88.598259999999996</v>
      </c>
      <c r="G77" s="43">
        <v>671.01863786035005</v>
      </c>
      <c r="H77" s="43">
        <v>28.490909090909092</v>
      </c>
      <c r="I77" s="9">
        <v>26.325189393939397</v>
      </c>
      <c r="J77" s="9">
        <v>2.1657196969696968</v>
      </c>
      <c r="K77" s="11">
        <v>28.09943181818182</v>
      </c>
      <c r="L77" s="41">
        <v>2170</v>
      </c>
      <c r="M77" s="44">
        <v>4868</v>
      </c>
      <c r="N77" s="13">
        <v>1848</v>
      </c>
      <c r="O77" s="13">
        <v>1287</v>
      </c>
      <c r="P77" s="22">
        <v>1833</v>
      </c>
      <c r="Q77" s="22">
        <v>1282</v>
      </c>
      <c r="R77" s="14">
        <v>0</v>
      </c>
      <c r="S77" s="22">
        <v>1017</v>
      </c>
      <c r="T77" s="22">
        <v>1.3740427568602276E-2</v>
      </c>
      <c r="U77" s="22">
        <v>4922</v>
      </c>
      <c r="V77" s="22"/>
      <c r="W77" s="22">
        <v>1858</v>
      </c>
      <c r="X77" s="22">
        <v>1293</v>
      </c>
      <c r="Y77" s="14">
        <v>54</v>
      </c>
      <c r="Z77" s="10">
        <v>25</v>
      </c>
      <c r="AA77" s="22">
        <v>11</v>
      </c>
      <c r="AB77" s="22">
        <v>39.11</v>
      </c>
      <c r="AC77" s="22">
        <v>0.13203546816897616</v>
      </c>
      <c r="AD77" s="42">
        <v>6.8599999999999998E-3</v>
      </c>
      <c r="AE77" s="22">
        <v>81</v>
      </c>
      <c r="AF77" s="22">
        <v>43.697857802174667</v>
      </c>
      <c r="AG77" s="22">
        <v>0.12449532137371699</v>
      </c>
      <c r="AH77" s="22">
        <v>1</v>
      </c>
      <c r="AI77" s="22">
        <v>0</v>
      </c>
      <c r="AJ77" s="22">
        <v>0</v>
      </c>
      <c r="AK77" s="22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 t="s">
        <v>4440</v>
      </c>
      <c r="AT77" s="45" t="s">
        <v>4444</v>
      </c>
      <c r="AU77" s="45">
        <v>3.3216669589440229</v>
      </c>
      <c r="AV77" s="10">
        <v>11.543506777437692</v>
      </c>
      <c r="AW77" s="10">
        <v>65.213784301212499</v>
      </c>
      <c r="AX77" s="17">
        <v>0.92398558817272924</v>
      </c>
    </row>
    <row r="78" spans="1:50" x14ac:dyDescent="0.25">
      <c r="A78" s="22" t="s">
        <v>2906</v>
      </c>
      <c r="B78" s="22" t="s">
        <v>3950</v>
      </c>
      <c r="C78" s="22" t="s">
        <v>2941</v>
      </c>
      <c r="D78" s="22">
        <v>8455</v>
      </c>
      <c r="E78" s="22" t="s">
        <v>2942</v>
      </c>
      <c r="F78" s="43">
        <v>8.5966930000000001</v>
      </c>
      <c r="G78" s="43">
        <v>199.05734334802</v>
      </c>
      <c r="H78" s="43">
        <v>7.5943181818181822</v>
      </c>
      <c r="I78" s="9">
        <v>0</v>
      </c>
      <c r="J78" s="9">
        <v>7.5943181818181822</v>
      </c>
      <c r="K78" s="11">
        <v>0</v>
      </c>
      <c r="L78" s="41">
        <v>242</v>
      </c>
      <c r="M78" s="44">
        <v>0</v>
      </c>
      <c r="N78" s="13">
        <v>0</v>
      </c>
      <c r="O78" s="13">
        <v>0</v>
      </c>
      <c r="P78" s="22">
        <v>0</v>
      </c>
      <c r="Q78" s="22">
        <v>0</v>
      </c>
      <c r="R78" s="14">
        <v>0</v>
      </c>
      <c r="S78" s="22">
        <v>129</v>
      </c>
      <c r="T78" s="22">
        <v>1</v>
      </c>
      <c r="U78" s="22">
        <v>452</v>
      </c>
      <c r="V78" s="22"/>
      <c r="W78" s="22">
        <v>83</v>
      </c>
      <c r="X78" s="22">
        <v>56</v>
      </c>
      <c r="Y78" s="14">
        <v>452</v>
      </c>
      <c r="Z78" s="10">
        <v>83</v>
      </c>
      <c r="AA78" s="22">
        <v>56</v>
      </c>
      <c r="AB78" s="22">
        <v>154.38999999999999</v>
      </c>
      <c r="AC78" s="22">
        <v>4.3187017647322128E-2</v>
      </c>
      <c r="AD78" s="42">
        <v>7.45E-3</v>
      </c>
      <c r="AE78" s="22">
        <v>82</v>
      </c>
      <c r="AF78" s="22">
        <v>1.974241693993648</v>
      </c>
      <c r="AG78" s="22">
        <v>0.123390105874603</v>
      </c>
      <c r="AH78" s="22">
        <v>0</v>
      </c>
      <c r="AI78" s="22">
        <v>0</v>
      </c>
      <c r="AJ78" s="22">
        <v>0</v>
      </c>
      <c r="AK78" s="22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 t="s">
        <v>4440</v>
      </c>
      <c r="AT78" s="45" t="s">
        <v>4444</v>
      </c>
      <c r="AU78" s="45">
        <v>1.974241693993648</v>
      </c>
      <c r="AV78" s="10">
        <v>10.929223402663474</v>
      </c>
      <c r="AW78" s="10">
        <v>10.929223402663474</v>
      </c>
      <c r="AX78" s="17">
        <v>0</v>
      </c>
    </row>
    <row r="79" spans="1:50" x14ac:dyDescent="0.25">
      <c r="A79" s="22" t="s">
        <v>964</v>
      </c>
      <c r="B79" s="22" t="s">
        <v>3948</v>
      </c>
      <c r="C79" s="22" t="s">
        <v>1022</v>
      </c>
      <c r="D79" s="22">
        <v>3596</v>
      </c>
      <c r="E79" s="22" t="s">
        <v>1023</v>
      </c>
      <c r="F79" s="43">
        <v>38.800888</v>
      </c>
      <c r="G79" s="43">
        <v>436.83646082158998</v>
      </c>
      <c r="H79" s="43">
        <v>18.277462121212121</v>
      </c>
      <c r="I79" s="9">
        <v>0</v>
      </c>
      <c r="J79" s="9">
        <v>18.277462121212121</v>
      </c>
      <c r="K79" s="11">
        <v>0</v>
      </c>
      <c r="L79" s="41">
        <v>3062</v>
      </c>
      <c r="M79" s="44">
        <v>0</v>
      </c>
      <c r="N79" s="13">
        <v>0</v>
      </c>
      <c r="O79" s="13">
        <v>0</v>
      </c>
      <c r="P79" s="22">
        <v>0</v>
      </c>
      <c r="Q79" s="22">
        <v>0</v>
      </c>
      <c r="R79" s="14">
        <v>0</v>
      </c>
      <c r="S79" s="22">
        <v>275</v>
      </c>
      <c r="T79" s="22">
        <v>1</v>
      </c>
      <c r="U79" s="22">
        <v>5573</v>
      </c>
      <c r="V79" s="22"/>
      <c r="W79" s="22">
        <v>1007</v>
      </c>
      <c r="X79" s="22">
        <v>664</v>
      </c>
      <c r="Y79" s="14">
        <v>5573</v>
      </c>
      <c r="Z79" s="10">
        <v>1007</v>
      </c>
      <c r="AA79" s="22">
        <v>664</v>
      </c>
      <c r="AB79" s="22">
        <v>1881.16</v>
      </c>
      <c r="AC79" s="22">
        <v>8.8822457555453038E-2</v>
      </c>
      <c r="AD79" s="42">
        <v>0.18598999999999999</v>
      </c>
      <c r="AE79" s="22">
        <v>83</v>
      </c>
      <c r="AF79" s="22">
        <v>18.946417996254056</v>
      </c>
      <c r="AG79" s="22">
        <v>0.12302868828736399</v>
      </c>
      <c r="AH79" s="22">
        <v>0</v>
      </c>
      <c r="AI79" s="22">
        <v>0</v>
      </c>
      <c r="AJ79" s="22">
        <v>0</v>
      </c>
      <c r="AK79" s="22">
        <v>0</v>
      </c>
      <c r="AL79" s="45">
        <v>1</v>
      </c>
      <c r="AM79" s="45">
        <v>1</v>
      </c>
      <c r="AN79" s="45">
        <v>1</v>
      </c>
      <c r="AO79" s="45">
        <v>0</v>
      </c>
      <c r="AP79" s="45">
        <v>0</v>
      </c>
      <c r="AQ79" s="45">
        <v>1</v>
      </c>
      <c r="AR79" s="45">
        <v>1</v>
      </c>
      <c r="AS79" s="45" t="s">
        <v>4440</v>
      </c>
      <c r="AT79" s="45" t="s">
        <v>4440</v>
      </c>
      <c r="AU79" s="45">
        <v>18.946417996254056</v>
      </c>
      <c r="AV79" s="10">
        <v>55.095176415729753</v>
      </c>
      <c r="AW79" s="10">
        <v>55.095176415729753</v>
      </c>
      <c r="AX79" s="17">
        <v>0</v>
      </c>
    </row>
    <row r="80" spans="1:50" x14ac:dyDescent="0.25">
      <c r="A80" s="22" t="s">
        <v>2195</v>
      </c>
      <c r="B80" s="22" t="s">
        <v>3956</v>
      </c>
      <c r="C80" s="22" t="s">
        <v>2247</v>
      </c>
      <c r="D80" s="22">
        <v>1399</v>
      </c>
      <c r="E80" s="22" t="s">
        <v>2320</v>
      </c>
      <c r="F80" s="43">
        <v>31.658192</v>
      </c>
      <c r="G80" s="43">
        <v>253.86103019588001</v>
      </c>
      <c r="H80" s="43">
        <v>11.781439393939394</v>
      </c>
      <c r="I80" s="9">
        <v>0</v>
      </c>
      <c r="J80" s="9">
        <v>11.781439393939394</v>
      </c>
      <c r="K80" s="11">
        <v>0</v>
      </c>
      <c r="L80" s="41">
        <v>264</v>
      </c>
      <c r="M80" s="44">
        <v>0</v>
      </c>
      <c r="N80" s="13">
        <v>0</v>
      </c>
      <c r="O80" s="13">
        <v>0</v>
      </c>
      <c r="P80" s="22">
        <v>0</v>
      </c>
      <c r="Q80" s="22">
        <v>0</v>
      </c>
      <c r="R80" s="14">
        <v>0</v>
      </c>
      <c r="S80" s="22">
        <v>224</v>
      </c>
      <c r="T80" s="22">
        <v>1</v>
      </c>
      <c r="U80" s="22">
        <v>492</v>
      </c>
      <c r="V80" s="22"/>
      <c r="W80" s="22">
        <v>91</v>
      </c>
      <c r="X80" s="22">
        <v>61</v>
      </c>
      <c r="Y80" s="14">
        <v>492</v>
      </c>
      <c r="Z80" s="10">
        <v>91</v>
      </c>
      <c r="AA80" s="22">
        <v>61</v>
      </c>
      <c r="AB80" s="22">
        <v>168.95</v>
      </c>
      <c r="AC80" s="22">
        <v>0.1247067814054502</v>
      </c>
      <c r="AD80" s="42">
        <v>2.3599999999999999E-2</v>
      </c>
      <c r="AE80" s="22">
        <v>84</v>
      </c>
      <c r="AF80" s="22">
        <v>9.6937231938452424</v>
      </c>
      <c r="AG80" s="22">
        <v>0.12270535688411699</v>
      </c>
      <c r="AH80" s="22">
        <v>0</v>
      </c>
      <c r="AI80" s="22">
        <v>0</v>
      </c>
      <c r="AJ80" s="22">
        <v>0</v>
      </c>
      <c r="AK80" s="22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 t="s">
        <v>4440</v>
      </c>
      <c r="AT80" s="45" t="s">
        <v>4442</v>
      </c>
      <c r="AU80" s="45">
        <v>9.6937231938452424</v>
      </c>
      <c r="AV80" s="10">
        <v>7.7240137607304762</v>
      </c>
      <c r="AW80" s="10">
        <v>7.7240137607304762</v>
      </c>
      <c r="AX80" s="17">
        <v>0</v>
      </c>
    </row>
    <row r="81" spans="1:50" x14ac:dyDescent="0.25">
      <c r="A81" s="22" t="s">
        <v>539</v>
      </c>
      <c r="B81" s="22" t="s">
        <v>3949</v>
      </c>
      <c r="C81" s="22" t="s">
        <v>585</v>
      </c>
      <c r="D81" s="22">
        <v>6222</v>
      </c>
      <c r="E81" s="22" t="s">
        <v>587</v>
      </c>
      <c r="F81" s="43">
        <v>28.636752999999999</v>
      </c>
      <c r="G81" s="43">
        <v>229.44026079691</v>
      </c>
      <c r="H81" s="43">
        <v>10.024621212121211</v>
      </c>
      <c r="I81" s="9">
        <v>0</v>
      </c>
      <c r="J81" s="9">
        <v>10.024621212121211</v>
      </c>
      <c r="K81" s="11">
        <v>0</v>
      </c>
      <c r="L81" s="41">
        <v>1319</v>
      </c>
      <c r="M81" s="44">
        <v>0</v>
      </c>
      <c r="N81" s="13">
        <v>0</v>
      </c>
      <c r="O81" s="13">
        <v>0</v>
      </c>
      <c r="P81" s="22">
        <v>0</v>
      </c>
      <c r="Q81" s="22">
        <v>0</v>
      </c>
      <c r="R81" s="14">
        <v>0</v>
      </c>
      <c r="S81" s="22">
        <v>245</v>
      </c>
      <c r="T81" s="22">
        <v>1</v>
      </c>
      <c r="U81" s="22">
        <v>2408</v>
      </c>
      <c r="V81" s="22"/>
      <c r="W81" s="22">
        <v>436</v>
      </c>
      <c r="X81" s="22">
        <v>288</v>
      </c>
      <c r="Y81" s="14">
        <v>2408</v>
      </c>
      <c r="Z81" s="10">
        <v>436</v>
      </c>
      <c r="AA81" s="22">
        <v>288</v>
      </c>
      <c r="AB81" s="22">
        <v>814.04</v>
      </c>
      <c r="AC81" s="22">
        <v>0.12481136876560622</v>
      </c>
      <c r="AD81" s="42">
        <v>0.11316</v>
      </c>
      <c r="AE81" s="22">
        <v>85</v>
      </c>
      <c r="AF81" s="22">
        <v>16.2745668186225</v>
      </c>
      <c r="AG81" s="22">
        <v>0.12145199118375</v>
      </c>
      <c r="AH81" s="22">
        <v>0</v>
      </c>
      <c r="AI81" s="22">
        <v>0</v>
      </c>
      <c r="AJ81" s="22">
        <v>0</v>
      </c>
      <c r="AK81" s="22">
        <v>0</v>
      </c>
      <c r="AL81" s="45">
        <v>1</v>
      </c>
      <c r="AM81" s="45">
        <v>1</v>
      </c>
      <c r="AN81" s="45">
        <v>1</v>
      </c>
      <c r="AO81" s="45">
        <v>0</v>
      </c>
      <c r="AP81" s="45">
        <v>0</v>
      </c>
      <c r="AQ81" s="45">
        <v>1</v>
      </c>
      <c r="AR81" s="45">
        <v>1</v>
      </c>
      <c r="AS81" s="45" t="s">
        <v>4440</v>
      </c>
      <c r="AT81" s="45" t="s">
        <v>4440</v>
      </c>
      <c r="AU81" s="45">
        <v>16.2745668186225</v>
      </c>
      <c r="AV81" s="10">
        <v>43.492915170980545</v>
      </c>
      <c r="AW81" s="10">
        <v>43.492915170980545</v>
      </c>
      <c r="AX81" s="17">
        <v>0</v>
      </c>
    </row>
    <row r="82" spans="1:50" x14ac:dyDescent="0.25">
      <c r="A82" s="22" t="s">
        <v>1672</v>
      </c>
      <c r="B82" s="22" t="s">
        <v>3947</v>
      </c>
      <c r="C82" s="22" t="s">
        <v>1721</v>
      </c>
      <c r="D82" s="22">
        <v>192</v>
      </c>
      <c r="E82" s="22" t="s">
        <v>1732</v>
      </c>
      <c r="F82" s="43">
        <v>110.369603</v>
      </c>
      <c r="G82" s="43">
        <v>858.77656512081001</v>
      </c>
      <c r="H82" s="43">
        <v>35.812500000000007</v>
      </c>
      <c r="I82" s="9">
        <v>30.543371212121215</v>
      </c>
      <c r="J82" s="9">
        <v>5.2691287878787874</v>
      </c>
      <c r="K82" s="11">
        <v>35.212500000000006</v>
      </c>
      <c r="L82" s="41">
        <v>1075</v>
      </c>
      <c r="M82" s="44">
        <v>3699</v>
      </c>
      <c r="N82" s="13">
        <v>647</v>
      </c>
      <c r="O82" s="13">
        <v>511</v>
      </c>
      <c r="P82" s="22">
        <v>555</v>
      </c>
      <c r="Q82" s="22">
        <v>429</v>
      </c>
      <c r="R82" s="14">
        <v>0</v>
      </c>
      <c r="S82" s="22">
        <v>1023</v>
      </c>
      <c r="T82" s="22">
        <v>1.6753926701570721E-2</v>
      </c>
      <c r="U82" s="22">
        <v>3732</v>
      </c>
      <c r="V82" s="22"/>
      <c r="W82" s="22">
        <v>653</v>
      </c>
      <c r="X82" s="22">
        <v>515</v>
      </c>
      <c r="Y82" s="14">
        <v>33</v>
      </c>
      <c r="Z82" s="10">
        <v>98</v>
      </c>
      <c r="AA82" s="22">
        <v>86</v>
      </c>
      <c r="AB82" s="22">
        <v>137.22999999999999</v>
      </c>
      <c r="AC82" s="22">
        <v>0.12851957946066395</v>
      </c>
      <c r="AD82" s="42">
        <v>2.6190000000000001E-2</v>
      </c>
      <c r="AE82" s="22">
        <v>86</v>
      </c>
      <c r="AF82" s="22">
        <v>46.371096415392273</v>
      </c>
      <c r="AG82" s="22">
        <v>0.12107335878692499</v>
      </c>
      <c r="AH82" s="22">
        <v>0</v>
      </c>
      <c r="AI82" s="22">
        <v>0</v>
      </c>
      <c r="AJ82" s="22">
        <v>0</v>
      </c>
      <c r="AK82" s="22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 t="s">
        <v>4440</v>
      </c>
      <c r="AT82" s="45" t="s">
        <v>4442</v>
      </c>
      <c r="AU82" s="45">
        <v>6.8226255929590565</v>
      </c>
      <c r="AV82" s="10">
        <v>18.598900111426623</v>
      </c>
      <c r="AW82" s="10">
        <v>18.233856893542754</v>
      </c>
      <c r="AX82" s="17">
        <v>0.85286900417790457</v>
      </c>
    </row>
    <row r="83" spans="1:50" x14ac:dyDescent="0.25">
      <c r="A83" s="22" t="s">
        <v>964</v>
      </c>
      <c r="B83" s="22" t="s">
        <v>3948</v>
      </c>
      <c r="C83" s="22" t="s">
        <v>1113</v>
      </c>
      <c r="D83" s="22">
        <v>1391</v>
      </c>
      <c r="E83" s="22" t="s">
        <v>1114</v>
      </c>
      <c r="F83" s="43">
        <v>37.788670000000003</v>
      </c>
      <c r="G83" s="43">
        <v>369.14102254346</v>
      </c>
      <c r="H83" s="43">
        <v>14.261363636363637</v>
      </c>
      <c r="I83" s="9">
        <v>11.194507575757576</v>
      </c>
      <c r="J83" s="9">
        <v>3.0668560606060611</v>
      </c>
      <c r="K83" s="11">
        <v>13.905871212121212</v>
      </c>
      <c r="L83" s="41">
        <v>518</v>
      </c>
      <c r="M83" s="44">
        <v>1868</v>
      </c>
      <c r="N83" s="13">
        <v>328</v>
      </c>
      <c r="O83" s="13">
        <v>210</v>
      </c>
      <c r="P83" s="22">
        <v>253</v>
      </c>
      <c r="Q83" s="22">
        <v>173</v>
      </c>
      <c r="R83" s="14">
        <v>1</v>
      </c>
      <c r="S83" s="22">
        <v>519</v>
      </c>
      <c r="T83" s="22">
        <v>2.4926958831341328E-2</v>
      </c>
      <c r="U83" s="22">
        <v>1892</v>
      </c>
      <c r="V83" s="22"/>
      <c r="W83" s="22">
        <v>332</v>
      </c>
      <c r="X83" s="22">
        <v>213</v>
      </c>
      <c r="Y83" s="14">
        <v>24</v>
      </c>
      <c r="Z83" s="10">
        <v>79</v>
      </c>
      <c r="AA83" s="22">
        <v>40</v>
      </c>
      <c r="AB83" s="22">
        <v>110.39</v>
      </c>
      <c r="AC83" s="22">
        <v>0.10236919684414386</v>
      </c>
      <c r="AD83" s="42">
        <v>1.6820000000000002E-2</v>
      </c>
      <c r="AE83" s="22">
        <v>87</v>
      </c>
      <c r="AF83" s="22">
        <v>16.105806819346316</v>
      </c>
      <c r="AG83" s="22">
        <v>0.12019258820407699</v>
      </c>
      <c r="AH83" s="22">
        <v>0</v>
      </c>
      <c r="AI83" s="22">
        <v>0</v>
      </c>
      <c r="AJ83" s="22">
        <v>0</v>
      </c>
      <c r="AK83" s="22">
        <v>0</v>
      </c>
      <c r="AL83" s="45">
        <v>0</v>
      </c>
      <c r="AM83" s="45">
        <v>0</v>
      </c>
      <c r="AN83" s="45">
        <v>0</v>
      </c>
      <c r="AO83" s="45">
        <v>0</v>
      </c>
      <c r="AP83" s="45">
        <v>0</v>
      </c>
      <c r="AQ83" s="45">
        <v>0</v>
      </c>
      <c r="AR83" s="45">
        <v>0</v>
      </c>
      <c r="AS83" s="45" t="s">
        <v>4440</v>
      </c>
      <c r="AT83" s="45" t="s">
        <v>4442</v>
      </c>
      <c r="AU83" s="45">
        <v>3.4634970760381796</v>
      </c>
      <c r="AV83" s="10">
        <v>25.759278700673125</v>
      </c>
      <c r="AW83" s="10">
        <v>23.279681274900398</v>
      </c>
      <c r="AX83" s="17">
        <v>0.78495351925630819</v>
      </c>
    </row>
    <row r="84" spans="1:50" x14ac:dyDescent="0.25">
      <c r="A84" s="22" t="s">
        <v>964</v>
      </c>
      <c r="B84" s="22" t="s">
        <v>3948</v>
      </c>
      <c r="C84" s="22" t="s">
        <v>1113</v>
      </c>
      <c r="D84" s="22">
        <v>6489</v>
      </c>
      <c r="E84" s="22" t="s">
        <v>1380</v>
      </c>
      <c r="F84" s="43">
        <v>18.382618999999998</v>
      </c>
      <c r="G84" s="43">
        <v>128.78584262326001</v>
      </c>
      <c r="H84" s="43">
        <v>5.8532196969696972</v>
      </c>
      <c r="I84" s="9">
        <v>3.7132575757575759</v>
      </c>
      <c r="J84" s="9">
        <v>2.1397727272727276</v>
      </c>
      <c r="K84" s="11">
        <v>5.1151515151515152</v>
      </c>
      <c r="L84" s="41">
        <v>205</v>
      </c>
      <c r="M84" s="44">
        <v>276</v>
      </c>
      <c r="N84" s="13">
        <v>120</v>
      </c>
      <c r="O84" s="13">
        <v>91</v>
      </c>
      <c r="P84" s="22">
        <v>49</v>
      </c>
      <c r="Q84" s="22">
        <v>30</v>
      </c>
      <c r="R84" s="14">
        <v>0</v>
      </c>
      <c r="S84" s="22">
        <v>199</v>
      </c>
      <c r="T84" s="22">
        <v>0.12609610095453816</v>
      </c>
      <c r="U84" s="22">
        <v>324</v>
      </c>
      <c r="V84" s="22"/>
      <c r="W84" s="22">
        <v>129</v>
      </c>
      <c r="X84" s="22">
        <v>97</v>
      </c>
      <c r="Y84" s="14">
        <v>48</v>
      </c>
      <c r="Z84" s="10">
        <v>80</v>
      </c>
      <c r="AA84" s="22">
        <v>67</v>
      </c>
      <c r="AB84" s="22">
        <v>113.92</v>
      </c>
      <c r="AC84" s="22">
        <v>0.14273788659965575</v>
      </c>
      <c r="AD84" s="42">
        <v>2.3740000000000001E-2</v>
      </c>
      <c r="AE84" s="22">
        <v>88</v>
      </c>
      <c r="AF84" s="22">
        <v>3.8179935333186559</v>
      </c>
      <c r="AG84" s="22">
        <v>0.119312297916208</v>
      </c>
      <c r="AH84" s="22">
        <v>0</v>
      </c>
      <c r="AI84" s="22">
        <v>1</v>
      </c>
      <c r="AJ84" s="22">
        <v>0</v>
      </c>
      <c r="AK84" s="22">
        <v>0</v>
      </c>
      <c r="AL84" s="45">
        <v>1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  <c r="AS84" s="45" t="s">
        <v>4440</v>
      </c>
      <c r="AT84" s="45" t="s">
        <v>4442</v>
      </c>
      <c r="AU84" s="45">
        <v>1.3957512033468429</v>
      </c>
      <c r="AV84" s="10">
        <v>37.387148167817308</v>
      </c>
      <c r="AW84" s="10">
        <v>22.039152240737742</v>
      </c>
      <c r="AX84" s="17">
        <v>0.634395728846465</v>
      </c>
    </row>
    <row r="85" spans="1:50" x14ac:dyDescent="0.25">
      <c r="A85" s="22" t="s">
        <v>539</v>
      </c>
      <c r="B85" s="22" t="s">
        <v>3949</v>
      </c>
      <c r="C85" s="22" t="s">
        <v>747</v>
      </c>
      <c r="D85" s="22">
        <v>3724</v>
      </c>
      <c r="E85" s="22" t="s">
        <v>762</v>
      </c>
      <c r="F85" s="43">
        <v>45.380839000000002</v>
      </c>
      <c r="G85" s="43">
        <v>479.33004863105998</v>
      </c>
      <c r="H85" s="43">
        <v>17.188257575757575</v>
      </c>
      <c r="I85" s="9">
        <v>0</v>
      </c>
      <c r="J85" s="9">
        <v>17.188257575757575</v>
      </c>
      <c r="K85" s="11">
        <v>0</v>
      </c>
      <c r="L85" s="41">
        <v>1107</v>
      </c>
      <c r="M85" s="44">
        <v>0</v>
      </c>
      <c r="N85" s="13">
        <v>0</v>
      </c>
      <c r="O85" s="13">
        <v>0</v>
      </c>
      <c r="P85" s="22">
        <v>0</v>
      </c>
      <c r="Q85" s="22">
        <v>0</v>
      </c>
      <c r="R85" s="14">
        <v>0</v>
      </c>
      <c r="S85" s="22">
        <v>392</v>
      </c>
      <c r="T85" s="22">
        <v>1</v>
      </c>
      <c r="U85" s="22">
        <v>2023</v>
      </c>
      <c r="V85" s="22"/>
      <c r="W85" s="22">
        <v>367</v>
      </c>
      <c r="X85" s="22">
        <v>242</v>
      </c>
      <c r="Y85" s="14">
        <v>2023</v>
      </c>
      <c r="Z85" s="10">
        <v>367</v>
      </c>
      <c r="AA85" s="22">
        <v>242</v>
      </c>
      <c r="AB85" s="22">
        <v>684.86</v>
      </c>
      <c r="AC85" s="22">
        <v>9.4675556288626506E-2</v>
      </c>
      <c r="AD85" s="42">
        <v>7.2249999999999995E-2</v>
      </c>
      <c r="AE85" s="22">
        <v>89</v>
      </c>
      <c r="AF85" s="22">
        <v>17.88321987238875</v>
      </c>
      <c r="AG85" s="22">
        <v>0.11922146581592501</v>
      </c>
      <c r="AH85" s="22">
        <v>0</v>
      </c>
      <c r="AI85" s="22">
        <v>0</v>
      </c>
      <c r="AJ85" s="22">
        <v>0</v>
      </c>
      <c r="AK85" s="22">
        <v>0</v>
      </c>
      <c r="AL85" s="45">
        <v>1</v>
      </c>
      <c r="AM85" s="45">
        <v>0</v>
      </c>
      <c r="AN85" s="45">
        <v>0</v>
      </c>
      <c r="AO85" s="45">
        <v>1</v>
      </c>
      <c r="AP85" s="45">
        <v>0</v>
      </c>
      <c r="AQ85" s="45">
        <v>0</v>
      </c>
      <c r="AR85" s="45">
        <v>0</v>
      </c>
      <c r="AS85" s="45" t="s">
        <v>4440</v>
      </c>
      <c r="AT85" s="45" t="s">
        <v>4441</v>
      </c>
      <c r="AU85" s="45">
        <v>17.88321987238875</v>
      </c>
      <c r="AV85" s="10">
        <v>21.351786147167068</v>
      </c>
      <c r="AW85" s="10">
        <v>21.351786147167068</v>
      </c>
      <c r="AX85" s="17">
        <v>0</v>
      </c>
    </row>
    <row r="86" spans="1:50" x14ac:dyDescent="0.25">
      <c r="A86" s="22" t="s">
        <v>2195</v>
      </c>
      <c r="B86" s="22" t="s">
        <v>3956</v>
      </c>
      <c r="C86" s="22" t="s">
        <v>2251</v>
      </c>
      <c r="D86" s="22">
        <v>7350</v>
      </c>
      <c r="E86" s="22" t="s">
        <v>2252</v>
      </c>
      <c r="F86" s="43">
        <v>2.5275069999999999</v>
      </c>
      <c r="G86" s="43">
        <v>28.045076956079999</v>
      </c>
      <c r="H86" s="43">
        <v>0.99943181818181825</v>
      </c>
      <c r="I86" s="9">
        <v>0.92803030303030309</v>
      </c>
      <c r="J86" s="9">
        <v>7.140151515151516E-2</v>
      </c>
      <c r="K86" s="11">
        <v>0.99943181818181825</v>
      </c>
      <c r="L86" s="41">
        <v>25</v>
      </c>
      <c r="M86" s="44">
        <v>65</v>
      </c>
      <c r="N86" s="13">
        <v>2</v>
      </c>
      <c r="O86" s="13">
        <v>0</v>
      </c>
      <c r="P86" s="22">
        <v>1</v>
      </c>
      <c r="Q86" s="22">
        <v>0</v>
      </c>
      <c r="R86" s="14">
        <v>0</v>
      </c>
      <c r="S86" s="22">
        <v>18</v>
      </c>
      <c r="T86" s="22">
        <v>0</v>
      </c>
      <c r="U86" s="22">
        <v>65</v>
      </c>
      <c r="V86" s="22"/>
      <c r="W86" s="22">
        <v>2</v>
      </c>
      <c r="X86" s="22">
        <v>0</v>
      </c>
      <c r="Y86" s="14">
        <v>0</v>
      </c>
      <c r="Z86" s="10">
        <v>1</v>
      </c>
      <c r="AA86" s="22">
        <v>0</v>
      </c>
      <c r="AB86" s="22">
        <v>1.37</v>
      </c>
      <c r="AC86" s="22">
        <v>9.0123018879862696E-2</v>
      </c>
      <c r="AD86" s="42">
        <v>1.9000000000000001E-4</v>
      </c>
      <c r="AE86" s="22">
        <v>90</v>
      </c>
      <c r="AF86" s="22">
        <v>1.900990097406176</v>
      </c>
      <c r="AG86" s="22">
        <v>0.118811881087886</v>
      </c>
      <c r="AH86" s="22">
        <v>1</v>
      </c>
      <c r="AI86" s="22">
        <v>0</v>
      </c>
      <c r="AJ86" s="22">
        <v>0</v>
      </c>
      <c r="AK86" s="22">
        <v>0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  <c r="AS86" s="45" t="s">
        <v>4440</v>
      </c>
      <c r="AT86" s="45" t="s">
        <v>4445</v>
      </c>
      <c r="AU86" s="45">
        <v>0.13581073843512004</v>
      </c>
      <c r="AV86" s="10">
        <v>14.005305039787796</v>
      </c>
      <c r="AW86" s="10">
        <v>2.001137009664582</v>
      </c>
      <c r="AX86" s="17">
        <v>0.92855789274208833</v>
      </c>
    </row>
    <row r="87" spans="1:50" x14ac:dyDescent="0.25">
      <c r="A87" s="22" t="s">
        <v>1672</v>
      </c>
      <c r="B87" s="22" t="s">
        <v>3951</v>
      </c>
      <c r="C87" s="22" t="s">
        <v>1739</v>
      </c>
      <c r="D87" s="22">
        <v>1744</v>
      </c>
      <c r="E87" s="22" t="s">
        <v>2136</v>
      </c>
      <c r="F87" s="43">
        <v>46.508746000000002</v>
      </c>
      <c r="G87" s="43">
        <v>636.62788406369998</v>
      </c>
      <c r="H87" s="43">
        <v>27.837878787878786</v>
      </c>
      <c r="I87" s="9">
        <v>13.331439393939394</v>
      </c>
      <c r="J87" s="9">
        <v>14.506439393939395</v>
      </c>
      <c r="K87" s="11">
        <v>27.428409090909092</v>
      </c>
      <c r="L87" s="41">
        <v>484</v>
      </c>
      <c r="M87" s="44">
        <v>2064</v>
      </c>
      <c r="N87" s="13">
        <v>842</v>
      </c>
      <c r="O87" s="13">
        <v>777</v>
      </c>
      <c r="P87" s="22">
        <v>104</v>
      </c>
      <c r="Q87" s="22">
        <v>88</v>
      </c>
      <c r="R87" s="14">
        <v>0</v>
      </c>
      <c r="S87" s="22">
        <v>492</v>
      </c>
      <c r="T87" s="22">
        <v>1.4709083981929938E-2</v>
      </c>
      <c r="U87" s="22">
        <v>2077</v>
      </c>
      <c r="V87" s="22"/>
      <c r="W87" s="22">
        <v>844</v>
      </c>
      <c r="X87" s="22">
        <v>779</v>
      </c>
      <c r="Y87" s="14">
        <v>13</v>
      </c>
      <c r="Z87" s="10">
        <v>740</v>
      </c>
      <c r="AA87" s="22">
        <v>691</v>
      </c>
      <c r="AB87" s="22">
        <v>1014.97</v>
      </c>
      <c r="AC87" s="22">
        <v>7.3054836528879424E-2</v>
      </c>
      <c r="AD87" s="42">
        <v>0.11241</v>
      </c>
      <c r="AE87" s="22">
        <v>91</v>
      </c>
      <c r="AF87" s="22">
        <v>14.775063467037553</v>
      </c>
      <c r="AG87" s="22">
        <v>0.117262408468552</v>
      </c>
      <c r="AH87" s="22">
        <v>0</v>
      </c>
      <c r="AI87" s="22">
        <v>0</v>
      </c>
      <c r="AJ87" s="22">
        <v>0</v>
      </c>
      <c r="AK87" s="22">
        <v>0</v>
      </c>
      <c r="AL87" s="45">
        <v>0</v>
      </c>
      <c r="AM87" s="45">
        <v>0</v>
      </c>
      <c r="AN87" s="45">
        <v>0</v>
      </c>
      <c r="AO87" s="45">
        <v>1</v>
      </c>
      <c r="AP87" s="45">
        <v>0</v>
      </c>
      <c r="AQ87" s="45">
        <v>1</v>
      </c>
      <c r="AR87" s="45">
        <v>0</v>
      </c>
      <c r="AS87" s="45" t="s">
        <v>4440</v>
      </c>
      <c r="AT87" s="45" t="s">
        <v>4440</v>
      </c>
      <c r="AU87" s="45">
        <v>7.6993496652307361</v>
      </c>
      <c r="AV87" s="10">
        <v>51.011828602762613</v>
      </c>
      <c r="AW87" s="10">
        <v>30.318402002939099</v>
      </c>
      <c r="AX87" s="17">
        <v>0.47889566211288309</v>
      </c>
    </row>
    <row r="88" spans="1:50" x14ac:dyDescent="0.25">
      <c r="A88" s="22" t="s">
        <v>1672</v>
      </c>
      <c r="B88" s="22" t="s">
        <v>3947</v>
      </c>
      <c r="C88" s="22" t="s">
        <v>1733</v>
      </c>
      <c r="D88" s="22">
        <v>1577</v>
      </c>
      <c r="E88" s="22" t="s">
        <v>1847</v>
      </c>
      <c r="F88" s="43">
        <v>87.816336000000007</v>
      </c>
      <c r="G88" s="43">
        <v>723.56100090686004</v>
      </c>
      <c r="H88" s="43">
        <v>27.893371212121213</v>
      </c>
      <c r="I88" s="9">
        <v>2.3672348484848484</v>
      </c>
      <c r="J88" s="9">
        <v>25.526136363636365</v>
      </c>
      <c r="K88" s="11">
        <v>2.4984848484848485</v>
      </c>
      <c r="L88" s="41">
        <v>1061</v>
      </c>
      <c r="M88" s="44">
        <v>263</v>
      </c>
      <c r="N88" s="13">
        <v>56</v>
      </c>
      <c r="O88" s="13">
        <v>40</v>
      </c>
      <c r="P88" s="22">
        <v>56</v>
      </c>
      <c r="Q88" s="22">
        <v>40</v>
      </c>
      <c r="R88" s="14">
        <v>0</v>
      </c>
      <c r="S88" s="22">
        <v>615</v>
      </c>
      <c r="T88" s="22">
        <v>0.91042729007244849</v>
      </c>
      <c r="U88" s="22">
        <v>2028</v>
      </c>
      <c r="V88" s="22"/>
      <c r="W88" s="22">
        <v>376</v>
      </c>
      <c r="X88" s="22">
        <v>252</v>
      </c>
      <c r="Y88" s="14">
        <v>1765</v>
      </c>
      <c r="Z88" s="10">
        <v>320</v>
      </c>
      <c r="AA88" s="22">
        <v>212</v>
      </c>
      <c r="AB88" s="22">
        <v>597.25</v>
      </c>
      <c r="AC88" s="22">
        <v>0.12136687285513902</v>
      </c>
      <c r="AD88" s="42">
        <v>8.0759999999999998E-2</v>
      </c>
      <c r="AE88" s="22">
        <v>92</v>
      </c>
      <c r="AF88" s="22">
        <v>35.329185269882885</v>
      </c>
      <c r="AG88" s="22">
        <v>0.11507877938072601</v>
      </c>
      <c r="AH88" s="22">
        <v>0</v>
      </c>
      <c r="AI88" s="22">
        <v>0</v>
      </c>
      <c r="AJ88" s="22">
        <v>0</v>
      </c>
      <c r="AK88" s="22">
        <v>0</v>
      </c>
      <c r="AL88" s="45">
        <v>1</v>
      </c>
      <c r="AM88" s="45">
        <v>1</v>
      </c>
      <c r="AN88" s="45">
        <v>1</v>
      </c>
      <c r="AO88" s="45">
        <v>0</v>
      </c>
      <c r="AP88" s="45">
        <v>0</v>
      </c>
      <c r="AQ88" s="45">
        <v>1</v>
      </c>
      <c r="AR88" s="45">
        <v>1</v>
      </c>
      <c r="AS88" s="45" t="s">
        <v>4440</v>
      </c>
      <c r="AT88" s="45" t="s">
        <v>4440</v>
      </c>
      <c r="AU88" s="45">
        <v>32.330893026774554</v>
      </c>
      <c r="AV88" s="10">
        <v>12.536170591639584</v>
      </c>
      <c r="AW88" s="10">
        <v>13.479905212626546</v>
      </c>
      <c r="AX88" s="17">
        <v>8.4867290887239683E-2</v>
      </c>
    </row>
    <row r="89" spans="1:50" x14ac:dyDescent="0.25">
      <c r="A89" s="22" t="s">
        <v>539</v>
      </c>
      <c r="B89" s="22" t="s">
        <v>3949</v>
      </c>
      <c r="C89" s="22" t="s">
        <v>589</v>
      </c>
      <c r="D89" s="22">
        <v>6021</v>
      </c>
      <c r="E89" s="22" t="s">
        <v>652</v>
      </c>
      <c r="F89" s="43">
        <v>7.6802859999999997</v>
      </c>
      <c r="G89" s="43">
        <v>58.053174852010002</v>
      </c>
      <c r="H89" s="43">
        <v>4.6801136363636369</v>
      </c>
      <c r="I89" s="9">
        <v>0</v>
      </c>
      <c r="J89" s="9">
        <v>4.6801136363636369</v>
      </c>
      <c r="K89" s="11">
        <v>0</v>
      </c>
      <c r="L89" s="41">
        <v>298</v>
      </c>
      <c r="M89" s="44">
        <v>0</v>
      </c>
      <c r="N89" s="13">
        <v>0</v>
      </c>
      <c r="O89" s="13">
        <v>0</v>
      </c>
      <c r="P89" s="22">
        <v>0</v>
      </c>
      <c r="Q89" s="22">
        <v>0</v>
      </c>
      <c r="R89" s="14">
        <v>0</v>
      </c>
      <c r="S89" s="22">
        <v>110</v>
      </c>
      <c r="T89" s="22">
        <v>1</v>
      </c>
      <c r="U89" s="22">
        <v>553</v>
      </c>
      <c r="V89" s="22"/>
      <c r="W89" s="22">
        <v>102</v>
      </c>
      <c r="X89" s="22">
        <v>68</v>
      </c>
      <c r="Y89" s="14">
        <v>553</v>
      </c>
      <c r="Z89" s="10">
        <v>102</v>
      </c>
      <c r="AA89" s="22">
        <v>68</v>
      </c>
      <c r="AB89" s="22">
        <v>189.51</v>
      </c>
      <c r="AC89" s="22">
        <v>0.13229743282049081</v>
      </c>
      <c r="AD89" s="42">
        <v>2.8060000000000002E-2</v>
      </c>
      <c r="AE89" s="22">
        <v>93</v>
      </c>
      <c r="AF89" s="22">
        <v>4.8131751017636155</v>
      </c>
      <c r="AG89" s="22">
        <v>0.11459940718484798</v>
      </c>
      <c r="AH89" s="22">
        <v>0</v>
      </c>
      <c r="AI89" s="22">
        <v>0</v>
      </c>
      <c r="AJ89" s="22">
        <v>0</v>
      </c>
      <c r="AK89" s="22">
        <v>0</v>
      </c>
      <c r="AL89" s="45">
        <v>1</v>
      </c>
      <c r="AM89" s="45">
        <v>0</v>
      </c>
      <c r="AN89" s="45">
        <v>0</v>
      </c>
      <c r="AO89" s="45">
        <v>0</v>
      </c>
      <c r="AP89" s="45">
        <v>0</v>
      </c>
      <c r="AQ89" s="45">
        <v>0</v>
      </c>
      <c r="AR89" s="45">
        <v>0</v>
      </c>
      <c r="AS89" s="45" t="s">
        <v>4440</v>
      </c>
      <c r="AT89" s="45" t="s">
        <v>4442</v>
      </c>
      <c r="AU89" s="45">
        <v>4.8131751017636155</v>
      </c>
      <c r="AV89" s="10">
        <v>21.794342600461331</v>
      </c>
      <c r="AW89" s="10">
        <v>21.794342600461331</v>
      </c>
      <c r="AX89" s="17">
        <v>0</v>
      </c>
    </row>
    <row r="90" spans="1:50" x14ac:dyDescent="0.25">
      <c r="A90" s="22" t="s">
        <v>8</v>
      </c>
      <c r="B90" s="22" t="s">
        <v>3946</v>
      </c>
      <c r="C90" s="22" t="s">
        <v>228</v>
      </c>
      <c r="D90" s="22">
        <v>1789</v>
      </c>
      <c r="E90" s="22" t="s">
        <v>229</v>
      </c>
      <c r="F90" s="43">
        <v>50.234493000000001</v>
      </c>
      <c r="G90" s="43">
        <v>437.38499608039001</v>
      </c>
      <c r="H90" s="43">
        <v>17.307765151515152</v>
      </c>
      <c r="I90" s="9">
        <v>11.646969696969698</v>
      </c>
      <c r="J90" s="9">
        <v>5.6606060606060611</v>
      </c>
      <c r="K90" s="11">
        <v>16.214583333333334</v>
      </c>
      <c r="L90" s="41">
        <v>1562</v>
      </c>
      <c r="M90" s="44">
        <v>4179</v>
      </c>
      <c r="N90" s="13">
        <v>1278</v>
      </c>
      <c r="O90" s="13">
        <v>881</v>
      </c>
      <c r="P90" s="22">
        <v>957</v>
      </c>
      <c r="Q90" s="22">
        <v>713</v>
      </c>
      <c r="R90" s="14">
        <v>1</v>
      </c>
      <c r="S90" s="22">
        <v>596</v>
      </c>
      <c r="T90" s="22">
        <v>6.3161350331017108E-2</v>
      </c>
      <c r="U90" s="22">
        <v>4359</v>
      </c>
      <c r="V90" s="22"/>
      <c r="W90" s="22">
        <v>1311</v>
      </c>
      <c r="X90" s="22">
        <v>903</v>
      </c>
      <c r="Y90" s="14">
        <v>180</v>
      </c>
      <c r="Z90" s="10">
        <v>354</v>
      </c>
      <c r="AA90" s="22">
        <v>190</v>
      </c>
      <c r="AB90" s="22">
        <v>501.18</v>
      </c>
      <c r="AC90" s="22">
        <v>0.11485188895406703</v>
      </c>
      <c r="AD90" s="42">
        <v>8.4540000000000004E-2</v>
      </c>
      <c r="AE90" s="22">
        <v>94</v>
      </c>
      <c r="AF90" s="22">
        <v>27.793885324317163</v>
      </c>
      <c r="AG90" s="22">
        <v>0.114378128906655</v>
      </c>
      <c r="AH90" s="22">
        <v>0</v>
      </c>
      <c r="AI90" s="22">
        <v>0</v>
      </c>
      <c r="AJ90" s="22">
        <v>0</v>
      </c>
      <c r="AK90" s="22">
        <v>0</v>
      </c>
      <c r="AL90" s="45">
        <v>0</v>
      </c>
      <c r="AM90" s="45">
        <v>0</v>
      </c>
      <c r="AN90" s="45">
        <v>1</v>
      </c>
      <c r="AO90" s="45">
        <v>0</v>
      </c>
      <c r="AP90" s="45">
        <v>0</v>
      </c>
      <c r="AQ90" s="45">
        <v>1</v>
      </c>
      <c r="AR90" s="45">
        <v>1</v>
      </c>
      <c r="AS90" s="45" t="s">
        <v>4440</v>
      </c>
      <c r="AT90" s="45" t="s">
        <v>4440</v>
      </c>
      <c r="AU90" s="45">
        <v>9.090153138624407</v>
      </c>
      <c r="AV90" s="10">
        <v>62.537473233404704</v>
      </c>
      <c r="AW90" s="10">
        <v>75.74634786890627</v>
      </c>
      <c r="AX90" s="17">
        <v>0.67293319472561142</v>
      </c>
    </row>
    <row r="91" spans="1:50" x14ac:dyDescent="0.25">
      <c r="A91" s="22" t="s">
        <v>8</v>
      </c>
      <c r="B91" s="22" t="s">
        <v>3953</v>
      </c>
      <c r="C91" s="22" t="s">
        <v>505</v>
      </c>
      <c r="D91" s="22">
        <v>7292</v>
      </c>
      <c r="E91" s="22" t="s">
        <v>506</v>
      </c>
      <c r="F91" s="43">
        <v>6.9037129999999998</v>
      </c>
      <c r="G91" s="43">
        <v>66.828270739399997</v>
      </c>
      <c r="H91" s="43">
        <v>2.5626893939393942</v>
      </c>
      <c r="I91" s="9">
        <v>0</v>
      </c>
      <c r="J91" s="9">
        <v>2.5626893939393942</v>
      </c>
      <c r="K91" s="11">
        <v>0</v>
      </c>
      <c r="L91" s="41">
        <v>170</v>
      </c>
      <c r="M91" s="44">
        <v>0</v>
      </c>
      <c r="N91" s="13">
        <v>0</v>
      </c>
      <c r="O91" s="13">
        <v>0</v>
      </c>
      <c r="P91" s="22">
        <v>0</v>
      </c>
      <c r="Q91" s="22">
        <v>0</v>
      </c>
      <c r="R91" s="14">
        <v>0</v>
      </c>
      <c r="S91" s="22">
        <v>49</v>
      </c>
      <c r="T91" s="22">
        <v>1</v>
      </c>
      <c r="U91" s="22">
        <v>321</v>
      </c>
      <c r="V91" s="22"/>
      <c r="W91" s="22">
        <v>60</v>
      </c>
      <c r="X91" s="22">
        <v>40</v>
      </c>
      <c r="Y91" s="14">
        <v>321</v>
      </c>
      <c r="Z91" s="10">
        <v>60</v>
      </c>
      <c r="AA91" s="22">
        <v>40</v>
      </c>
      <c r="AB91" s="22">
        <v>111.09</v>
      </c>
      <c r="AC91" s="22">
        <v>0.10330527669826076</v>
      </c>
      <c r="AD91" s="42">
        <v>1.289E-2</v>
      </c>
      <c r="AE91" s="22">
        <v>95</v>
      </c>
      <c r="AF91" s="22">
        <v>2.9634384282385997</v>
      </c>
      <c r="AG91" s="22">
        <v>0.1139784010861</v>
      </c>
      <c r="AH91" s="22">
        <v>0</v>
      </c>
      <c r="AI91" s="22">
        <v>0</v>
      </c>
      <c r="AJ91" s="22">
        <v>0</v>
      </c>
      <c r="AK91" s="22">
        <v>0</v>
      </c>
      <c r="AL91" s="45">
        <v>1</v>
      </c>
      <c r="AM91" s="45">
        <v>0</v>
      </c>
      <c r="AN91" s="45">
        <v>0</v>
      </c>
      <c r="AO91" s="45">
        <v>0</v>
      </c>
      <c r="AP91" s="45">
        <v>0</v>
      </c>
      <c r="AQ91" s="45">
        <v>0</v>
      </c>
      <c r="AR91" s="45">
        <v>0</v>
      </c>
      <c r="AS91" s="45" t="s">
        <v>4440</v>
      </c>
      <c r="AT91" s="45" t="s">
        <v>4443</v>
      </c>
      <c r="AU91" s="45">
        <v>2.9634384282385997</v>
      </c>
      <c r="AV91" s="10">
        <v>23.412903702608823</v>
      </c>
      <c r="AW91" s="10">
        <v>23.412903702608823</v>
      </c>
      <c r="AX91" s="17">
        <v>0</v>
      </c>
    </row>
    <row r="92" spans="1:50" x14ac:dyDescent="0.25">
      <c r="A92" s="22" t="s">
        <v>1672</v>
      </c>
      <c r="B92" s="22" t="s">
        <v>3947</v>
      </c>
      <c r="C92" s="22" t="s">
        <v>1721</v>
      </c>
      <c r="D92" s="22">
        <v>2409</v>
      </c>
      <c r="E92" s="22" t="s">
        <v>1738</v>
      </c>
      <c r="F92" s="43">
        <v>155.480008</v>
      </c>
      <c r="G92" s="43">
        <v>1136.9904676327801</v>
      </c>
      <c r="H92" s="43">
        <v>43.805871212121211</v>
      </c>
      <c r="I92" s="9">
        <v>41.543560606060609</v>
      </c>
      <c r="J92" s="9">
        <v>2.2625000000000002</v>
      </c>
      <c r="K92" s="11">
        <v>42.651325757575755</v>
      </c>
      <c r="L92" s="41">
        <v>1216</v>
      </c>
      <c r="M92" s="44">
        <v>3639</v>
      </c>
      <c r="N92" s="13">
        <v>762</v>
      </c>
      <c r="O92" s="13">
        <v>592</v>
      </c>
      <c r="P92" s="22">
        <v>715</v>
      </c>
      <c r="Q92" s="22">
        <v>557</v>
      </c>
      <c r="R92" s="14">
        <v>0</v>
      </c>
      <c r="S92" s="22">
        <v>1457</v>
      </c>
      <c r="T92" s="22">
        <v>2.6355952355217371E-2</v>
      </c>
      <c r="U92" s="22">
        <v>3698</v>
      </c>
      <c r="V92" s="22"/>
      <c r="W92" s="22">
        <v>773</v>
      </c>
      <c r="X92" s="22">
        <v>599</v>
      </c>
      <c r="Y92" s="14">
        <v>59</v>
      </c>
      <c r="Z92" s="10">
        <v>58</v>
      </c>
      <c r="AA92" s="22">
        <v>42</v>
      </c>
      <c r="AB92" s="22">
        <v>84.77</v>
      </c>
      <c r="AC92" s="22">
        <v>0.13674697583323644</v>
      </c>
      <c r="AD92" s="42">
        <v>1.6490000000000001E-2</v>
      </c>
      <c r="AE92" s="22">
        <v>96</v>
      </c>
      <c r="AF92" s="22">
        <v>53.304315961433538</v>
      </c>
      <c r="AG92" s="22">
        <v>0.112694114083369</v>
      </c>
      <c r="AH92" s="22">
        <v>1</v>
      </c>
      <c r="AI92" s="22">
        <v>0</v>
      </c>
      <c r="AJ92" s="22">
        <v>0</v>
      </c>
      <c r="AK92" s="22">
        <v>0</v>
      </c>
      <c r="AL92" s="45">
        <v>0</v>
      </c>
      <c r="AM92" s="45">
        <v>0</v>
      </c>
      <c r="AN92" s="45">
        <v>0</v>
      </c>
      <c r="AO92" s="45">
        <v>0</v>
      </c>
      <c r="AP92" s="45">
        <v>0</v>
      </c>
      <c r="AQ92" s="45">
        <v>0</v>
      </c>
      <c r="AR92" s="45">
        <v>0</v>
      </c>
      <c r="AS92" s="45" t="s">
        <v>4440</v>
      </c>
      <c r="AT92" s="45" t="s">
        <v>4443</v>
      </c>
      <c r="AU92" s="45">
        <v>2.7530787888855577</v>
      </c>
      <c r="AV92" s="10">
        <v>25.635359116022098</v>
      </c>
      <c r="AW92" s="10">
        <v>17.646036446961674</v>
      </c>
      <c r="AX92" s="17">
        <v>0.94835599559004746</v>
      </c>
    </row>
    <row r="93" spans="1:50" x14ac:dyDescent="0.25">
      <c r="A93" s="22" t="s">
        <v>539</v>
      </c>
      <c r="B93" s="22" t="s">
        <v>3949</v>
      </c>
      <c r="C93" s="22" t="s">
        <v>809</v>
      </c>
      <c r="D93" s="22">
        <v>5388</v>
      </c>
      <c r="E93" s="22" t="s">
        <v>810</v>
      </c>
      <c r="F93" s="43">
        <v>45.670335000000001</v>
      </c>
      <c r="G93" s="43">
        <v>393.80456961175997</v>
      </c>
      <c r="H93" s="43">
        <v>16.848674242424245</v>
      </c>
      <c r="I93" s="9">
        <v>0</v>
      </c>
      <c r="J93" s="9">
        <v>16.848674242424245</v>
      </c>
      <c r="K93" s="11">
        <v>0</v>
      </c>
      <c r="L93" s="41">
        <v>829</v>
      </c>
      <c r="M93" s="44">
        <v>0</v>
      </c>
      <c r="N93" s="13">
        <v>0</v>
      </c>
      <c r="O93" s="13">
        <v>0</v>
      </c>
      <c r="P93" s="22">
        <v>0</v>
      </c>
      <c r="Q93" s="22">
        <v>0</v>
      </c>
      <c r="R93" s="14">
        <v>0</v>
      </c>
      <c r="S93" s="22">
        <v>374</v>
      </c>
      <c r="T93" s="22">
        <v>1</v>
      </c>
      <c r="U93" s="22">
        <v>1518</v>
      </c>
      <c r="V93" s="22"/>
      <c r="W93" s="22">
        <v>276</v>
      </c>
      <c r="X93" s="22">
        <v>183</v>
      </c>
      <c r="Y93" s="14">
        <v>1518</v>
      </c>
      <c r="Z93" s="10">
        <v>276</v>
      </c>
      <c r="AA93" s="22">
        <v>183</v>
      </c>
      <c r="AB93" s="22">
        <v>514.74</v>
      </c>
      <c r="AC93" s="22">
        <v>0.11597207986952768</v>
      </c>
      <c r="AD93" s="42">
        <v>6.6559999999999994E-2</v>
      </c>
      <c r="AE93" s="22">
        <v>97</v>
      </c>
      <c r="AF93" s="22">
        <v>20.222188350102179</v>
      </c>
      <c r="AG93" s="22">
        <v>0.112345490833901</v>
      </c>
      <c r="AH93" s="22">
        <v>0</v>
      </c>
      <c r="AI93" s="22">
        <v>0</v>
      </c>
      <c r="AJ93" s="22">
        <v>0</v>
      </c>
      <c r="AK93" s="22">
        <v>0</v>
      </c>
      <c r="AL93" s="45">
        <v>1</v>
      </c>
      <c r="AM93" s="45">
        <v>0</v>
      </c>
      <c r="AN93" s="45">
        <v>0</v>
      </c>
      <c r="AO93" s="45">
        <v>1</v>
      </c>
      <c r="AP93" s="45">
        <v>0</v>
      </c>
      <c r="AQ93" s="45">
        <v>0</v>
      </c>
      <c r="AR93" s="45">
        <v>0</v>
      </c>
      <c r="AS93" s="45" t="s">
        <v>4440</v>
      </c>
      <c r="AT93" s="45" t="s">
        <v>4441</v>
      </c>
      <c r="AU93" s="45">
        <v>20.222188350102179</v>
      </c>
      <c r="AV93" s="10">
        <v>16.381110823844153</v>
      </c>
      <c r="AW93" s="10">
        <v>16.381110823844153</v>
      </c>
      <c r="AX93" s="17">
        <v>0</v>
      </c>
    </row>
    <row r="94" spans="1:50" x14ac:dyDescent="0.25">
      <c r="A94" s="22" t="s">
        <v>8</v>
      </c>
      <c r="B94" s="22" t="s">
        <v>3946</v>
      </c>
      <c r="C94" s="22" t="s">
        <v>148</v>
      </c>
      <c r="D94" s="22">
        <v>5473</v>
      </c>
      <c r="E94" s="22" t="s">
        <v>629</v>
      </c>
      <c r="F94" s="43">
        <v>33.205432999999999</v>
      </c>
      <c r="G94" s="43">
        <v>298.78857706296998</v>
      </c>
      <c r="H94" s="43">
        <v>14.697916666666666</v>
      </c>
      <c r="I94" s="9">
        <v>11.058712121212121</v>
      </c>
      <c r="J94" s="9">
        <v>3.6392045454545459</v>
      </c>
      <c r="K94" s="11">
        <v>14.615340909090911</v>
      </c>
      <c r="L94" s="41">
        <v>756</v>
      </c>
      <c r="M94" s="44">
        <v>2032</v>
      </c>
      <c r="N94" s="13">
        <v>592</v>
      </c>
      <c r="O94" s="13">
        <v>541</v>
      </c>
      <c r="P94" s="22">
        <v>499</v>
      </c>
      <c r="Q94" s="22">
        <v>452</v>
      </c>
      <c r="R94" s="14">
        <v>0</v>
      </c>
      <c r="S94" s="22">
        <v>484</v>
      </c>
      <c r="T94" s="22">
        <v>5.6181947039493085E-3</v>
      </c>
      <c r="U94" s="22">
        <v>2040</v>
      </c>
      <c r="V94" s="22"/>
      <c r="W94" s="22">
        <v>593</v>
      </c>
      <c r="X94" s="22">
        <v>542</v>
      </c>
      <c r="Y94" s="14">
        <v>8</v>
      </c>
      <c r="Z94" s="10">
        <v>94</v>
      </c>
      <c r="AA94" s="22">
        <v>90</v>
      </c>
      <c r="AB94" s="22">
        <v>129.5</v>
      </c>
      <c r="AC94" s="22">
        <v>0.11113354240782078</v>
      </c>
      <c r="AD94" s="42">
        <v>2.172E-2</v>
      </c>
      <c r="AE94" s="22">
        <v>98</v>
      </c>
      <c r="AF94" s="22">
        <v>18.124176596069827</v>
      </c>
      <c r="AG94" s="22">
        <v>0.11187763330907301</v>
      </c>
      <c r="AH94" s="22">
        <v>0</v>
      </c>
      <c r="AI94" s="22">
        <v>0</v>
      </c>
      <c r="AJ94" s="22">
        <v>0</v>
      </c>
      <c r="AK94" s="22">
        <v>0</v>
      </c>
      <c r="AL94" s="45">
        <v>0</v>
      </c>
      <c r="AM94" s="45">
        <v>0</v>
      </c>
      <c r="AN94" s="45">
        <v>0</v>
      </c>
      <c r="AO94" s="45">
        <v>0</v>
      </c>
      <c r="AP94" s="45">
        <v>0</v>
      </c>
      <c r="AQ94" s="45">
        <v>0</v>
      </c>
      <c r="AR94" s="45">
        <v>0</v>
      </c>
      <c r="AS94" s="45" t="s">
        <v>4440</v>
      </c>
      <c r="AT94" s="45" t="s">
        <v>4442</v>
      </c>
      <c r="AU94" s="45">
        <v>4.4875465922747475</v>
      </c>
      <c r="AV94" s="10">
        <v>25.829820452771269</v>
      </c>
      <c r="AW94" s="10">
        <v>40.345854004252303</v>
      </c>
      <c r="AX94" s="17">
        <v>0.75239997422846472</v>
      </c>
    </row>
    <row r="95" spans="1:50" x14ac:dyDescent="0.25">
      <c r="A95" s="22" t="s">
        <v>539</v>
      </c>
      <c r="B95" s="22" t="s">
        <v>3949</v>
      </c>
      <c r="C95" s="22" t="s">
        <v>670</v>
      </c>
      <c r="D95" s="22">
        <v>8205</v>
      </c>
      <c r="E95" s="22" t="s">
        <v>840</v>
      </c>
      <c r="F95" s="43">
        <v>3.8717100000000002</v>
      </c>
      <c r="G95" s="43">
        <v>31.492126514959999</v>
      </c>
      <c r="H95" s="43">
        <v>1.0738636363636365</v>
      </c>
      <c r="I95" s="9">
        <v>0</v>
      </c>
      <c r="J95" s="9">
        <v>1.0738636363636365</v>
      </c>
      <c r="K95" s="11">
        <v>0</v>
      </c>
      <c r="L95" s="41">
        <v>12</v>
      </c>
      <c r="M95" s="44">
        <v>0</v>
      </c>
      <c r="N95" s="13">
        <v>0</v>
      </c>
      <c r="O95" s="13">
        <v>0</v>
      </c>
      <c r="P95" s="22">
        <v>0</v>
      </c>
      <c r="Q95" s="22">
        <v>0</v>
      </c>
      <c r="R95" s="14">
        <v>0</v>
      </c>
      <c r="S95" s="22">
        <v>20</v>
      </c>
      <c r="T95" s="22">
        <v>1</v>
      </c>
      <c r="U95" s="22">
        <v>34</v>
      </c>
      <c r="V95" s="22"/>
      <c r="W95" s="22">
        <v>8</v>
      </c>
      <c r="X95" s="22">
        <v>6</v>
      </c>
      <c r="Y95" s="14">
        <v>34</v>
      </c>
      <c r="Z95" s="10">
        <v>8</v>
      </c>
      <c r="AA95" s="22">
        <v>6</v>
      </c>
      <c r="AB95" s="22">
        <v>14.02</v>
      </c>
      <c r="AC95" s="22">
        <v>0.12294215819820188</v>
      </c>
      <c r="AD95" s="42">
        <v>2.0500000000000002E-3</v>
      </c>
      <c r="AE95" s="22">
        <v>99</v>
      </c>
      <c r="AF95" s="22">
        <v>0.22351033786951</v>
      </c>
      <c r="AG95" s="22">
        <v>0.111755168934755</v>
      </c>
      <c r="AH95" s="22">
        <v>0</v>
      </c>
      <c r="AI95" s="22">
        <v>0</v>
      </c>
      <c r="AJ95" s="22">
        <v>0</v>
      </c>
      <c r="AK95" s="22">
        <v>0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  <c r="AS95" s="45" t="s">
        <v>4440</v>
      </c>
      <c r="AT95" s="45" t="s">
        <v>4445</v>
      </c>
      <c r="AU95" s="45">
        <v>0.22351033786951</v>
      </c>
      <c r="AV95" s="10">
        <v>7.4497354497354493</v>
      </c>
      <c r="AW95" s="10">
        <v>7.4497354497354493</v>
      </c>
      <c r="AX95" s="17">
        <v>0</v>
      </c>
    </row>
    <row r="96" spans="1:50" x14ac:dyDescent="0.25">
      <c r="A96" s="22" t="s">
        <v>539</v>
      </c>
      <c r="B96" s="22" t="s">
        <v>3949</v>
      </c>
      <c r="C96" s="22" t="s">
        <v>589</v>
      </c>
      <c r="D96" s="22">
        <v>6616</v>
      </c>
      <c r="E96" s="22" t="s">
        <v>590</v>
      </c>
      <c r="F96" s="43">
        <v>54.263314999999999</v>
      </c>
      <c r="G96" s="43">
        <v>557.34936337278998</v>
      </c>
      <c r="H96" s="43">
        <v>23.684848484848484</v>
      </c>
      <c r="I96" s="9">
        <v>0</v>
      </c>
      <c r="J96" s="9">
        <v>23.684848484848484</v>
      </c>
      <c r="K96" s="11">
        <v>0</v>
      </c>
      <c r="L96" s="41">
        <v>1452</v>
      </c>
      <c r="M96" s="44">
        <v>0</v>
      </c>
      <c r="N96" s="13">
        <v>0</v>
      </c>
      <c r="O96" s="13">
        <v>0</v>
      </c>
      <c r="P96" s="22">
        <v>0</v>
      </c>
      <c r="Q96" s="22">
        <v>0</v>
      </c>
      <c r="R96" s="14">
        <v>0</v>
      </c>
      <c r="S96" s="22">
        <v>538</v>
      </c>
      <c r="T96" s="22">
        <v>1</v>
      </c>
      <c r="U96" s="22">
        <v>2649</v>
      </c>
      <c r="V96" s="22"/>
      <c r="W96" s="22">
        <v>480</v>
      </c>
      <c r="X96" s="22">
        <v>317</v>
      </c>
      <c r="Y96" s="14">
        <v>2649</v>
      </c>
      <c r="Z96" s="10">
        <v>480</v>
      </c>
      <c r="AA96" s="22">
        <v>317</v>
      </c>
      <c r="AB96" s="22">
        <v>896.01</v>
      </c>
      <c r="AC96" s="22">
        <v>9.7359607036467205E-2</v>
      </c>
      <c r="AD96" s="42">
        <v>9.7180000000000002E-2</v>
      </c>
      <c r="AE96" s="22">
        <v>100</v>
      </c>
      <c r="AF96" s="22">
        <v>27.670620589018913</v>
      </c>
      <c r="AG96" s="22">
        <v>0.110241516290912</v>
      </c>
      <c r="AH96" s="22">
        <v>0</v>
      </c>
      <c r="AI96" s="22">
        <v>0</v>
      </c>
      <c r="AJ96" s="22">
        <v>0</v>
      </c>
      <c r="AK96" s="22">
        <v>0</v>
      </c>
      <c r="AL96" s="45">
        <v>1</v>
      </c>
      <c r="AM96" s="45">
        <v>1</v>
      </c>
      <c r="AN96" s="45">
        <v>1</v>
      </c>
      <c r="AO96" s="45">
        <v>0</v>
      </c>
      <c r="AP96" s="45">
        <v>0</v>
      </c>
      <c r="AQ96" s="45">
        <v>1</v>
      </c>
      <c r="AR96" s="45">
        <v>1</v>
      </c>
      <c r="AS96" s="45" t="s">
        <v>4440</v>
      </c>
      <c r="AT96" s="45" t="s">
        <v>4440</v>
      </c>
      <c r="AU96" s="45">
        <v>27.670620589018913</v>
      </c>
      <c r="AV96" s="10">
        <v>20.266120777891505</v>
      </c>
      <c r="AW96" s="10">
        <v>20.266120777891505</v>
      </c>
      <c r="AX96" s="17">
        <v>0</v>
      </c>
    </row>
    <row r="97" spans="1:50" x14ac:dyDescent="0.25">
      <c r="A97" s="22" t="s">
        <v>8</v>
      </c>
      <c r="B97" s="22" t="s">
        <v>3946</v>
      </c>
      <c r="C97" s="22" t="s">
        <v>95</v>
      </c>
      <c r="D97" s="22">
        <v>7282</v>
      </c>
      <c r="E97" s="22" t="s">
        <v>96</v>
      </c>
      <c r="F97" s="43">
        <v>11.801488000000001</v>
      </c>
      <c r="G97" s="43">
        <v>118.49499113330999</v>
      </c>
      <c r="H97" s="43">
        <v>5.0407196969696972</v>
      </c>
      <c r="I97" s="9">
        <v>0</v>
      </c>
      <c r="J97" s="9">
        <v>5.0407196969696972</v>
      </c>
      <c r="K97" s="11">
        <v>0</v>
      </c>
      <c r="L97" s="41">
        <v>482</v>
      </c>
      <c r="M97" s="44">
        <v>0</v>
      </c>
      <c r="N97" s="13">
        <v>0</v>
      </c>
      <c r="O97" s="13">
        <v>0</v>
      </c>
      <c r="P97" s="22">
        <v>0</v>
      </c>
      <c r="Q97" s="22">
        <v>0</v>
      </c>
      <c r="R97" s="14">
        <v>0</v>
      </c>
      <c r="S97" s="22">
        <v>109</v>
      </c>
      <c r="T97" s="22">
        <v>1</v>
      </c>
      <c r="U97" s="22">
        <v>888</v>
      </c>
      <c r="V97" s="22"/>
      <c r="W97" s="22">
        <v>162</v>
      </c>
      <c r="X97" s="22">
        <v>108</v>
      </c>
      <c r="Y97" s="14">
        <v>888</v>
      </c>
      <c r="Z97" s="10">
        <v>162</v>
      </c>
      <c r="AA97" s="22">
        <v>108</v>
      </c>
      <c r="AB97" s="22">
        <v>301.86</v>
      </c>
      <c r="AC97" s="22">
        <v>9.959482579920205E-2</v>
      </c>
      <c r="AD97" s="42">
        <v>3.3550000000000003E-2</v>
      </c>
      <c r="AE97" s="22">
        <v>101</v>
      </c>
      <c r="AF97" s="22">
        <v>7.2751281214939141</v>
      </c>
      <c r="AG97" s="22">
        <v>0.110229213962029</v>
      </c>
      <c r="AH97" s="22">
        <v>0</v>
      </c>
      <c r="AI97" s="22">
        <v>0</v>
      </c>
      <c r="AJ97" s="22">
        <v>0</v>
      </c>
      <c r="AK97" s="22">
        <v>0</v>
      </c>
      <c r="AL97" s="45">
        <v>1</v>
      </c>
      <c r="AM97" s="45">
        <v>0</v>
      </c>
      <c r="AN97" s="45">
        <v>0</v>
      </c>
      <c r="AO97" s="45">
        <v>0</v>
      </c>
      <c r="AP97" s="45">
        <v>1</v>
      </c>
      <c r="AQ97" s="45">
        <v>0</v>
      </c>
      <c r="AR97" s="45">
        <v>0</v>
      </c>
      <c r="AS97" s="45" t="s">
        <v>4440</v>
      </c>
      <c r="AT97" s="45" t="s">
        <v>4441</v>
      </c>
      <c r="AU97" s="45">
        <v>7.2751281214939141</v>
      </c>
      <c r="AV97" s="10">
        <v>32.138267894044709</v>
      </c>
      <c r="AW97" s="10">
        <v>32.138267894044709</v>
      </c>
      <c r="AX97" s="17">
        <v>0</v>
      </c>
    </row>
    <row r="98" spans="1:50" x14ac:dyDescent="0.25">
      <c r="A98" s="22" t="s">
        <v>964</v>
      </c>
      <c r="B98" s="22" t="s">
        <v>3948</v>
      </c>
      <c r="C98" s="22" t="s">
        <v>973</v>
      </c>
      <c r="D98" s="22">
        <v>4329</v>
      </c>
      <c r="E98" s="22" t="s">
        <v>1021</v>
      </c>
      <c r="F98" s="43">
        <v>20.993493000000001</v>
      </c>
      <c r="G98" s="43">
        <v>168.48347324922</v>
      </c>
      <c r="H98" s="43">
        <v>7.050568181818182</v>
      </c>
      <c r="I98" s="9">
        <v>5.1875</v>
      </c>
      <c r="J98" s="9">
        <v>1.863068181818182</v>
      </c>
      <c r="K98" s="11">
        <v>7.050568181818182</v>
      </c>
      <c r="L98" s="41">
        <v>490</v>
      </c>
      <c r="M98" s="44">
        <v>1055</v>
      </c>
      <c r="N98" s="13">
        <v>372</v>
      </c>
      <c r="O98" s="13">
        <v>92</v>
      </c>
      <c r="P98" s="22">
        <v>311</v>
      </c>
      <c r="Q98" s="22">
        <v>61</v>
      </c>
      <c r="R98" s="14">
        <v>0</v>
      </c>
      <c r="S98" s="22">
        <v>276</v>
      </c>
      <c r="T98" s="22">
        <v>0</v>
      </c>
      <c r="U98" s="22">
        <v>1055</v>
      </c>
      <c r="V98" s="22"/>
      <c r="W98" s="22">
        <v>372</v>
      </c>
      <c r="X98" s="22">
        <v>92</v>
      </c>
      <c r="Y98" s="14">
        <v>0</v>
      </c>
      <c r="Z98" s="10">
        <v>61</v>
      </c>
      <c r="AA98" s="22">
        <v>31</v>
      </c>
      <c r="AB98" s="22">
        <v>83.57</v>
      </c>
      <c r="AC98" s="22">
        <v>0.12460268413950916</v>
      </c>
      <c r="AD98" s="42">
        <v>1.5810000000000001E-2</v>
      </c>
      <c r="AE98" s="22">
        <v>102</v>
      </c>
      <c r="AF98" s="22">
        <v>8.9232614056294839</v>
      </c>
      <c r="AG98" s="22">
        <v>0.108820261044262</v>
      </c>
      <c r="AH98" s="22">
        <v>0</v>
      </c>
      <c r="AI98" s="22">
        <v>0</v>
      </c>
      <c r="AJ98" s="22">
        <v>0</v>
      </c>
      <c r="AK98" s="22">
        <v>0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  <c r="AS98" s="45" t="s">
        <v>4440</v>
      </c>
      <c r="AT98" s="45" t="s">
        <v>4443</v>
      </c>
      <c r="AU98" s="45">
        <v>2.3579155571810042</v>
      </c>
      <c r="AV98" s="10">
        <v>32.741689539493741</v>
      </c>
      <c r="AW98" s="10">
        <v>52.761705213957612</v>
      </c>
      <c r="AX98" s="17">
        <v>0.73575630590700292</v>
      </c>
    </row>
    <row r="99" spans="1:50" x14ac:dyDescent="0.25">
      <c r="A99" s="22" t="s">
        <v>8</v>
      </c>
      <c r="B99" s="22" t="s">
        <v>3953</v>
      </c>
      <c r="C99" s="22" t="s">
        <v>406</v>
      </c>
      <c r="D99" s="22">
        <v>6761</v>
      </c>
      <c r="E99" s="22" t="s">
        <v>407</v>
      </c>
      <c r="F99" s="43">
        <v>15.399257</v>
      </c>
      <c r="G99" s="43">
        <v>162.14551634102</v>
      </c>
      <c r="H99" s="43">
        <v>5.8564393939393948</v>
      </c>
      <c r="I99" s="9">
        <v>5.3306818181818185</v>
      </c>
      <c r="J99" s="9">
        <v>0.52575757575757587</v>
      </c>
      <c r="K99" s="11">
        <v>5.7996212121212132</v>
      </c>
      <c r="L99" s="41">
        <v>400</v>
      </c>
      <c r="M99" s="44">
        <v>1637</v>
      </c>
      <c r="N99" s="13">
        <v>679</v>
      </c>
      <c r="O99" s="13">
        <v>488</v>
      </c>
      <c r="P99" s="22">
        <v>645</v>
      </c>
      <c r="Q99" s="22">
        <v>462</v>
      </c>
      <c r="R99" s="14">
        <v>0</v>
      </c>
      <c r="S99" s="22">
        <v>271</v>
      </c>
      <c r="T99" s="22">
        <v>9.7018304120043419E-3</v>
      </c>
      <c r="U99" s="22">
        <v>1644</v>
      </c>
      <c r="V99" s="22"/>
      <c r="W99" s="22">
        <v>680</v>
      </c>
      <c r="X99" s="22">
        <v>489</v>
      </c>
      <c r="Y99" s="14">
        <v>7</v>
      </c>
      <c r="Z99" s="10">
        <v>35</v>
      </c>
      <c r="AA99" s="22">
        <v>27</v>
      </c>
      <c r="AB99" s="22">
        <v>48.58</v>
      </c>
      <c r="AC99" s="22">
        <v>9.497183361896179E-2</v>
      </c>
      <c r="AD99" s="42">
        <v>6.9100000000000003E-3</v>
      </c>
      <c r="AE99" s="22">
        <v>103</v>
      </c>
      <c r="AF99" s="22">
        <v>6.304603049526146</v>
      </c>
      <c r="AG99" s="22">
        <v>0.108700052578037</v>
      </c>
      <c r="AH99" s="22">
        <v>1</v>
      </c>
      <c r="AI99" s="22">
        <v>0</v>
      </c>
      <c r="AJ99" s="22">
        <v>0</v>
      </c>
      <c r="AK99" s="22">
        <v>0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  <c r="AS99" s="45" t="s">
        <v>4440</v>
      </c>
      <c r="AT99" s="45" t="s">
        <v>4444</v>
      </c>
      <c r="AU99" s="45">
        <v>0.56599114111262472</v>
      </c>
      <c r="AV99" s="10">
        <v>66.57060518731987</v>
      </c>
      <c r="AW99" s="10">
        <v>116.11150637086863</v>
      </c>
      <c r="AX99" s="17">
        <v>0.9102257292542526</v>
      </c>
    </row>
    <row r="100" spans="1:50" x14ac:dyDescent="0.25">
      <c r="A100" s="22" t="s">
        <v>2195</v>
      </c>
      <c r="B100" s="22" t="s">
        <v>3956</v>
      </c>
      <c r="C100" s="22" t="s">
        <v>2233</v>
      </c>
      <c r="D100" s="22">
        <v>2632</v>
      </c>
      <c r="E100" s="22" t="s">
        <v>2264</v>
      </c>
      <c r="F100" s="43">
        <v>9.5738959999999995</v>
      </c>
      <c r="G100" s="43">
        <v>99.936424806869994</v>
      </c>
      <c r="H100" s="43">
        <v>5.5973484848484851</v>
      </c>
      <c r="I100" s="9">
        <v>5.507386363636364</v>
      </c>
      <c r="J100" s="9">
        <v>8.9962121212121215E-2</v>
      </c>
      <c r="K100" s="11">
        <v>5.5973484848484851</v>
      </c>
      <c r="L100" s="41">
        <v>161</v>
      </c>
      <c r="M100" s="44">
        <v>273</v>
      </c>
      <c r="N100" s="13">
        <v>82</v>
      </c>
      <c r="O100" s="13">
        <v>44</v>
      </c>
      <c r="P100" s="22">
        <v>80</v>
      </c>
      <c r="Q100" s="22">
        <v>44</v>
      </c>
      <c r="R100" s="14">
        <v>0</v>
      </c>
      <c r="S100" s="22">
        <v>175</v>
      </c>
      <c r="T100" s="22">
        <v>0</v>
      </c>
      <c r="U100" s="22">
        <v>273</v>
      </c>
      <c r="V100" s="22"/>
      <c r="W100" s="22">
        <v>82</v>
      </c>
      <c r="X100" s="22">
        <v>44</v>
      </c>
      <c r="Y100" s="14">
        <v>0</v>
      </c>
      <c r="Z100" s="10">
        <v>2</v>
      </c>
      <c r="AA100" s="22">
        <v>0</v>
      </c>
      <c r="AB100" s="22">
        <v>2.74</v>
      </c>
      <c r="AC100" s="22">
        <v>9.5799864949159708E-2</v>
      </c>
      <c r="AD100" s="42">
        <v>4.0000000000000002E-4</v>
      </c>
      <c r="AE100" s="22">
        <v>104</v>
      </c>
      <c r="AF100" s="22">
        <v>3.8573680684148277</v>
      </c>
      <c r="AG100" s="22">
        <v>0.107149113011523</v>
      </c>
      <c r="AH100" s="22">
        <v>1</v>
      </c>
      <c r="AI100" s="22">
        <v>0</v>
      </c>
      <c r="AJ100" s="22">
        <v>0</v>
      </c>
      <c r="AK100" s="22">
        <v>0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  <c r="AS100" s="45" t="s">
        <v>4440</v>
      </c>
      <c r="AT100" s="45" t="s">
        <v>4445</v>
      </c>
      <c r="AU100" s="45">
        <v>6.1996678368310312E-2</v>
      </c>
      <c r="AV100" s="10">
        <v>22.231578947368419</v>
      </c>
      <c r="AW100" s="10">
        <v>14.649793598159301</v>
      </c>
      <c r="AX100" s="17">
        <v>0.98392772551938823</v>
      </c>
    </row>
    <row r="101" spans="1:50" x14ac:dyDescent="0.25">
      <c r="A101" s="22" t="s">
        <v>539</v>
      </c>
      <c r="B101" s="22" t="s">
        <v>3949</v>
      </c>
      <c r="C101" s="22" t="s">
        <v>684</v>
      </c>
      <c r="D101" s="22">
        <v>864</v>
      </c>
      <c r="E101" s="22" t="s">
        <v>685</v>
      </c>
      <c r="F101" s="43">
        <v>102.61794</v>
      </c>
      <c r="G101" s="43">
        <v>884.76074515417997</v>
      </c>
      <c r="H101" s="43">
        <v>39.974242424242426</v>
      </c>
      <c r="I101" s="9">
        <v>0</v>
      </c>
      <c r="J101" s="9">
        <v>39.974242424242426</v>
      </c>
      <c r="K101" s="11">
        <v>0</v>
      </c>
      <c r="L101" s="41">
        <v>1531</v>
      </c>
      <c r="M101" s="44">
        <v>0</v>
      </c>
      <c r="N101" s="13">
        <v>0</v>
      </c>
      <c r="O101" s="13">
        <v>0</v>
      </c>
      <c r="P101" s="22">
        <v>0</v>
      </c>
      <c r="Q101" s="22">
        <v>0</v>
      </c>
      <c r="R101" s="14">
        <v>0</v>
      </c>
      <c r="S101" s="22">
        <v>877</v>
      </c>
      <c r="T101" s="22">
        <v>1</v>
      </c>
      <c r="U101" s="22">
        <v>2793</v>
      </c>
      <c r="V101" s="22"/>
      <c r="W101" s="22">
        <v>506</v>
      </c>
      <c r="X101" s="22">
        <v>334</v>
      </c>
      <c r="Y101" s="14">
        <v>2793</v>
      </c>
      <c r="Z101" s="10">
        <v>506</v>
      </c>
      <c r="AA101" s="22">
        <v>334</v>
      </c>
      <c r="AB101" s="22">
        <v>944.59</v>
      </c>
      <c r="AC101" s="22">
        <v>0.11598383016203734</v>
      </c>
      <c r="AD101" s="42">
        <v>0.12204</v>
      </c>
      <c r="AE101" s="22">
        <v>105</v>
      </c>
      <c r="AF101" s="22">
        <v>43.715454822179446</v>
      </c>
      <c r="AG101" s="22">
        <v>0.107145722603381</v>
      </c>
      <c r="AH101" s="22">
        <v>0</v>
      </c>
      <c r="AI101" s="22">
        <v>0</v>
      </c>
      <c r="AJ101" s="22">
        <v>0</v>
      </c>
      <c r="AK101" s="22">
        <v>0</v>
      </c>
      <c r="AL101" s="45">
        <v>1</v>
      </c>
      <c r="AM101" s="45">
        <v>1</v>
      </c>
      <c r="AN101" s="45">
        <v>1</v>
      </c>
      <c r="AO101" s="45">
        <v>0</v>
      </c>
      <c r="AP101" s="45">
        <v>0</v>
      </c>
      <c r="AQ101" s="45">
        <v>1</v>
      </c>
      <c r="AR101" s="45">
        <v>1</v>
      </c>
      <c r="AS101" s="45" t="s">
        <v>4440</v>
      </c>
      <c r="AT101" s="45" t="s">
        <v>4440</v>
      </c>
      <c r="AU101" s="45">
        <v>43.715454822179446</v>
      </c>
      <c r="AV101" s="10">
        <v>12.658151082136223</v>
      </c>
      <c r="AW101" s="10">
        <v>12.658151082136223</v>
      </c>
      <c r="AX101" s="17">
        <v>0</v>
      </c>
    </row>
    <row r="102" spans="1:50" x14ac:dyDescent="0.25">
      <c r="A102" s="22" t="s">
        <v>1672</v>
      </c>
      <c r="B102" s="22" t="s">
        <v>3947</v>
      </c>
      <c r="C102" s="22" t="s">
        <v>1721</v>
      </c>
      <c r="D102" s="22">
        <v>6138</v>
      </c>
      <c r="E102" s="22" t="s">
        <v>2076</v>
      </c>
      <c r="F102" s="43">
        <v>11.616248000000001</v>
      </c>
      <c r="G102" s="43">
        <v>125.1394945899</v>
      </c>
      <c r="H102" s="43">
        <v>5.2486742424242427</v>
      </c>
      <c r="I102" s="9">
        <v>4.7609848484848483</v>
      </c>
      <c r="J102" s="9">
        <v>0.48787878787878791</v>
      </c>
      <c r="K102" s="11">
        <v>5.247727272727273</v>
      </c>
      <c r="L102" s="41">
        <v>212</v>
      </c>
      <c r="M102" s="44">
        <v>621</v>
      </c>
      <c r="N102" s="13">
        <v>81</v>
      </c>
      <c r="O102" s="13">
        <v>57</v>
      </c>
      <c r="P102" s="22">
        <v>72</v>
      </c>
      <c r="Q102" s="22">
        <v>48</v>
      </c>
      <c r="R102" s="14">
        <v>0</v>
      </c>
      <c r="S102" s="22">
        <v>153</v>
      </c>
      <c r="T102" s="22">
        <v>1.8042074116841889E-4</v>
      </c>
      <c r="U102" s="22">
        <v>621</v>
      </c>
      <c r="V102" s="22"/>
      <c r="W102" s="22">
        <v>81</v>
      </c>
      <c r="X102" s="22">
        <v>57</v>
      </c>
      <c r="Y102" s="14">
        <v>0</v>
      </c>
      <c r="Z102" s="10">
        <v>9</v>
      </c>
      <c r="AA102" s="22">
        <v>9</v>
      </c>
      <c r="AB102" s="22">
        <v>12.33</v>
      </c>
      <c r="AC102" s="22">
        <v>9.2826393762162021E-2</v>
      </c>
      <c r="AD102" s="42">
        <v>1.74E-3</v>
      </c>
      <c r="AE102" s="22">
        <v>106</v>
      </c>
      <c r="AF102" s="22">
        <v>8.915438769285025</v>
      </c>
      <c r="AG102" s="22">
        <v>0.10488751493276501</v>
      </c>
      <c r="AH102" s="22">
        <v>1</v>
      </c>
      <c r="AI102" s="22">
        <v>0</v>
      </c>
      <c r="AJ102" s="22">
        <v>0</v>
      </c>
      <c r="AK102" s="22">
        <v>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  <c r="AS102" s="45" t="s">
        <v>4440</v>
      </c>
      <c r="AT102" s="45" t="s">
        <v>4445</v>
      </c>
      <c r="AU102" s="45">
        <v>0.82871469237102535</v>
      </c>
      <c r="AV102" s="10">
        <v>18.447204968944099</v>
      </c>
      <c r="AW102" s="10">
        <v>15.432468516580665</v>
      </c>
      <c r="AX102" s="17">
        <v>0.90708331829827149</v>
      </c>
    </row>
    <row r="103" spans="1:50" x14ac:dyDescent="0.25">
      <c r="A103" s="22" t="s">
        <v>8</v>
      </c>
      <c r="B103" s="22" t="s">
        <v>3946</v>
      </c>
      <c r="C103" s="22" t="s">
        <v>148</v>
      </c>
      <c r="D103" s="22">
        <v>4384</v>
      </c>
      <c r="E103" s="22" t="s">
        <v>168</v>
      </c>
      <c r="F103" s="43">
        <v>55.183422999999998</v>
      </c>
      <c r="G103" s="43">
        <v>472.90022637551999</v>
      </c>
      <c r="H103" s="43">
        <v>20.463446969696971</v>
      </c>
      <c r="I103" s="9">
        <v>18.017234848484847</v>
      </c>
      <c r="J103" s="9">
        <v>2.4462121212121213</v>
      </c>
      <c r="K103" s="11">
        <v>19.624621212121216</v>
      </c>
      <c r="L103" s="41">
        <v>1129</v>
      </c>
      <c r="M103" s="44">
        <v>3715</v>
      </c>
      <c r="N103" s="13">
        <v>1614</v>
      </c>
      <c r="O103" s="13">
        <v>1404</v>
      </c>
      <c r="P103" s="22">
        <v>1478</v>
      </c>
      <c r="Q103" s="22">
        <v>1290</v>
      </c>
      <c r="R103" s="14">
        <v>0</v>
      </c>
      <c r="S103" s="22">
        <v>744</v>
      </c>
      <c r="T103" s="22">
        <v>4.0991420400381284E-2</v>
      </c>
      <c r="U103" s="22">
        <v>3800</v>
      </c>
      <c r="V103" s="22"/>
      <c r="W103" s="22">
        <v>1629</v>
      </c>
      <c r="X103" s="22">
        <v>1414</v>
      </c>
      <c r="Y103" s="14">
        <v>85</v>
      </c>
      <c r="Z103" s="10">
        <v>151</v>
      </c>
      <c r="AA103" s="22">
        <v>124</v>
      </c>
      <c r="AB103" s="22">
        <v>214.52</v>
      </c>
      <c r="AC103" s="22">
        <v>0.11669147089005624</v>
      </c>
      <c r="AD103" s="42">
        <v>3.6639999999999999E-2</v>
      </c>
      <c r="AE103" s="22">
        <v>107</v>
      </c>
      <c r="AF103" s="22">
        <v>25.230964446762442</v>
      </c>
      <c r="AG103" s="22">
        <v>0.104692798534284</v>
      </c>
      <c r="AH103" s="22">
        <v>0</v>
      </c>
      <c r="AI103" s="22">
        <v>0</v>
      </c>
      <c r="AJ103" s="22">
        <v>1</v>
      </c>
      <c r="AK103" s="22">
        <v>0</v>
      </c>
      <c r="AL103" s="45">
        <v>0</v>
      </c>
      <c r="AM103" s="45">
        <v>0</v>
      </c>
      <c r="AN103" s="45">
        <v>0</v>
      </c>
      <c r="AO103" s="45">
        <v>0</v>
      </c>
      <c r="AP103" s="45">
        <v>1</v>
      </c>
      <c r="AQ103" s="45">
        <v>0</v>
      </c>
      <c r="AR103" s="45">
        <v>0</v>
      </c>
      <c r="AS103" s="45" t="s">
        <v>4440</v>
      </c>
      <c r="AT103" s="45" t="s">
        <v>4441</v>
      </c>
      <c r="AU103" s="45">
        <v>3.0161238793708636</v>
      </c>
      <c r="AV103" s="10">
        <v>61.728089191700214</v>
      </c>
      <c r="AW103" s="10">
        <v>79.605356928003545</v>
      </c>
      <c r="AX103" s="17">
        <v>0.88045942969263369</v>
      </c>
    </row>
    <row r="104" spans="1:50" x14ac:dyDescent="0.25">
      <c r="A104" s="22" t="s">
        <v>964</v>
      </c>
      <c r="B104" s="22" t="s">
        <v>3948</v>
      </c>
      <c r="C104" s="22" t="s">
        <v>1436</v>
      </c>
      <c r="D104" s="22">
        <v>9084</v>
      </c>
      <c r="E104" s="22" t="s">
        <v>1661</v>
      </c>
      <c r="F104" s="43">
        <v>4.8182809999999998</v>
      </c>
      <c r="G104" s="43">
        <v>38.143210152050003</v>
      </c>
      <c r="H104" s="43">
        <v>2.2975378787878791</v>
      </c>
      <c r="I104" s="9">
        <v>0</v>
      </c>
      <c r="J104" s="9">
        <v>2.2975378787878791</v>
      </c>
      <c r="K104" s="11">
        <v>0</v>
      </c>
      <c r="L104" s="41">
        <v>88</v>
      </c>
      <c r="M104" s="44">
        <v>0</v>
      </c>
      <c r="N104" s="13">
        <v>0</v>
      </c>
      <c r="O104" s="13">
        <v>0</v>
      </c>
      <c r="P104" s="22">
        <v>0</v>
      </c>
      <c r="Q104" s="22">
        <v>0</v>
      </c>
      <c r="R104" s="14">
        <v>0</v>
      </c>
      <c r="S104" s="22">
        <v>46</v>
      </c>
      <c r="T104" s="22">
        <v>1</v>
      </c>
      <c r="U104" s="22">
        <v>172</v>
      </c>
      <c r="V104" s="22"/>
      <c r="W104" s="22">
        <v>33</v>
      </c>
      <c r="X104" s="22">
        <v>23</v>
      </c>
      <c r="Y104" s="14">
        <v>172</v>
      </c>
      <c r="Z104" s="10">
        <v>33</v>
      </c>
      <c r="AA104" s="22">
        <v>23</v>
      </c>
      <c r="AB104" s="22">
        <v>60.69</v>
      </c>
      <c r="AC104" s="22">
        <v>0.12632080469349383</v>
      </c>
      <c r="AD104" s="42">
        <v>8.6700000000000006E-3</v>
      </c>
      <c r="AE104" s="22">
        <v>108</v>
      </c>
      <c r="AF104" s="22">
        <v>1.4589528160130281</v>
      </c>
      <c r="AG104" s="22">
        <v>0.104210915429502</v>
      </c>
      <c r="AH104" s="22">
        <v>0</v>
      </c>
      <c r="AI104" s="22">
        <v>0</v>
      </c>
      <c r="AJ104" s="22">
        <v>0</v>
      </c>
      <c r="AK104" s="22">
        <v>0</v>
      </c>
      <c r="AL104" s="45">
        <v>1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  <c r="AS104" s="45" t="s">
        <v>4440</v>
      </c>
      <c r="AT104" s="45" t="s">
        <v>4444</v>
      </c>
      <c r="AU104" s="45">
        <v>1.4589528160130281</v>
      </c>
      <c r="AV104" s="10">
        <v>14.363201714615446</v>
      </c>
      <c r="AW104" s="10">
        <v>14.363201714615446</v>
      </c>
      <c r="AX104" s="17">
        <v>0</v>
      </c>
    </row>
    <row r="105" spans="1:50" x14ac:dyDescent="0.25">
      <c r="A105" s="22" t="s">
        <v>1672</v>
      </c>
      <c r="B105" s="22" t="s">
        <v>3951</v>
      </c>
      <c r="C105" s="22" t="s">
        <v>1711</v>
      </c>
      <c r="D105" s="22">
        <v>4268</v>
      </c>
      <c r="E105" s="22" t="s">
        <v>1799</v>
      </c>
      <c r="F105" s="43">
        <v>75.117475999999996</v>
      </c>
      <c r="G105" s="43">
        <v>817.61281666576997</v>
      </c>
      <c r="H105" s="43">
        <v>30.872348484848484</v>
      </c>
      <c r="I105" s="9">
        <v>0.50454545454545463</v>
      </c>
      <c r="J105" s="9">
        <v>30.367803030303033</v>
      </c>
      <c r="K105" s="11">
        <v>0.6791666666666667</v>
      </c>
      <c r="L105" s="41">
        <v>681</v>
      </c>
      <c r="M105" s="44">
        <v>66</v>
      </c>
      <c r="N105" s="13">
        <v>12</v>
      </c>
      <c r="O105" s="13">
        <v>10</v>
      </c>
      <c r="P105" s="22">
        <v>0</v>
      </c>
      <c r="Q105" s="22">
        <v>0</v>
      </c>
      <c r="R105" s="14">
        <v>0</v>
      </c>
      <c r="S105" s="22">
        <v>618</v>
      </c>
      <c r="T105" s="22">
        <v>0.97800080978614279</v>
      </c>
      <c r="U105" s="22">
        <v>1287</v>
      </c>
      <c r="V105" s="22"/>
      <c r="W105" s="22">
        <v>234</v>
      </c>
      <c r="X105" s="22">
        <v>157</v>
      </c>
      <c r="Y105" s="14">
        <v>1221</v>
      </c>
      <c r="Z105" s="10">
        <v>234</v>
      </c>
      <c r="AA105" s="22">
        <v>157</v>
      </c>
      <c r="AB105" s="22">
        <v>430.47</v>
      </c>
      <c r="AC105" s="22">
        <v>9.1874141976307958E-2</v>
      </c>
      <c r="AD105" s="42">
        <v>4.4699999999999997E-2</v>
      </c>
      <c r="AE105" s="22">
        <v>109</v>
      </c>
      <c r="AF105" s="22">
        <v>20.367507290700416</v>
      </c>
      <c r="AG105" s="22">
        <v>0.10338836188172801</v>
      </c>
      <c r="AH105" s="22">
        <v>0</v>
      </c>
      <c r="AI105" s="22">
        <v>0</v>
      </c>
      <c r="AJ105" s="22">
        <v>0</v>
      </c>
      <c r="AK105" s="22">
        <v>0</v>
      </c>
      <c r="AL105" s="45">
        <v>0</v>
      </c>
      <c r="AM105" s="45">
        <v>0</v>
      </c>
      <c r="AN105" s="45">
        <v>0</v>
      </c>
      <c r="AO105" s="45">
        <v>0</v>
      </c>
      <c r="AP105" s="45">
        <v>1</v>
      </c>
      <c r="AQ105" s="45">
        <v>0</v>
      </c>
      <c r="AR105" s="45">
        <v>0</v>
      </c>
      <c r="AS105" s="45" t="s">
        <v>4440</v>
      </c>
      <c r="AT105" s="45" t="s">
        <v>4441</v>
      </c>
      <c r="AU105" s="45">
        <v>20.034642000941602</v>
      </c>
      <c r="AV105" s="10">
        <v>7.7055294308415752</v>
      </c>
      <c r="AW105" s="10">
        <v>7.5795982969952025</v>
      </c>
      <c r="AX105" s="17">
        <v>1.6342956700980335E-2</v>
      </c>
    </row>
    <row r="106" spans="1:50" x14ac:dyDescent="0.25">
      <c r="A106" s="22" t="s">
        <v>539</v>
      </c>
      <c r="B106" s="22" t="s">
        <v>3949</v>
      </c>
      <c r="C106" s="22" t="s">
        <v>627</v>
      </c>
      <c r="D106" s="22">
        <v>9386</v>
      </c>
      <c r="E106" s="22" t="s">
        <v>889</v>
      </c>
      <c r="F106" s="43">
        <v>0.90279299999999996</v>
      </c>
      <c r="G106" s="43">
        <v>16.381750406169999</v>
      </c>
      <c r="H106" s="43">
        <v>1.1058712121212122</v>
      </c>
      <c r="I106" s="9">
        <v>1.0604166666666668</v>
      </c>
      <c r="J106" s="9">
        <v>4.5454545454545456E-2</v>
      </c>
      <c r="K106" s="11">
        <v>1.0973484848484849</v>
      </c>
      <c r="L106" s="41">
        <v>41</v>
      </c>
      <c r="M106" s="44">
        <v>45</v>
      </c>
      <c r="N106" s="13">
        <v>5</v>
      </c>
      <c r="O106" s="13">
        <v>0</v>
      </c>
      <c r="P106" s="22">
        <v>3</v>
      </c>
      <c r="Q106" s="22">
        <v>0</v>
      </c>
      <c r="R106" s="14">
        <v>0</v>
      </c>
      <c r="S106" s="22">
        <v>43</v>
      </c>
      <c r="T106" s="22">
        <v>7.7067991094366128E-3</v>
      </c>
      <c r="U106" s="22">
        <v>46</v>
      </c>
      <c r="V106" s="22"/>
      <c r="W106" s="22">
        <v>5</v>
      </c>
      <c r="X106" s="22">
        <v>0</v>
      </c>
      <c r="Y106" s="14">
        <v>1</v>
      </c>
      <c r="Z106" s="10">
        <v>2</v>
      </c>
      <c r="AA106" s="22">
        <v>0</v>
      </c>
      <c r="AB106" s="22">
        <v>2.83</v>
      </c>
      <c r="AC106" s="22">
        <v>5.5109678612852826E-2</v>
      </c>
      <c r="AD106" s="42">
        <v>2.3000000000000001E-4</v>
      </c>
      <c r="AE106" s="22">
        <v>110</v>
      </c>
      <c r="AF106" s="22">
        <v>0.30918749827861203</v>
      </c>
      <c r="AG106" s="22">
        <v>0.103062499426204</v>
      </c>
      <c r="AH106" s="22">
        <v>1</v>
      </c>
      <c r="AI106" s="22">
        <v>0</v>
      </c>
      <c r="AJ106" s="22">
        <v>0</v>
      </c>
      <c r="AK106" s="22">
        <v>0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  <c r="AS106" s="45" t="s">
        <v>4440</v>
      </c>
      <c r="AT106" s="45" t="s">
        <v>4445</v>
      </c>
      <c r="AU106" s="45">
        <v>1.2708511660706778E-2</v>
      </c>
      <c r="AV106" s="10">
        <v>44</v>
      </c>
      <c r="AW106" s="10">
        <v>4.5213221442027738</v>
      </c>
      <c r="AX106" s="17">
        <v>0.95889707141633851</v>
      </c>
    </row>
    <row r="107" spans="1:50" x14ac:dyDescent="0.25">
      <c r="A107" s="22" t="s">
        <v>8</v>
      </c>
      <c r="B107" s="22" t="s">
        <v>3946</v>
      </c>
      <c r="C107" s="22" t="s">
        <v>175</v>
      </c>
      <c r="D107" s="22">
        <v>7209</v>
      </c>
      <c r="E107" s="22" t="s">
        <v>297</v>
      </c>
      <c r="F107" s="43">
        <v>40.569758</v>
      </c>
      <c r="G107" s="43">
        <v>414.47972859607</v>
      </c>
      <c r="H107" s="43">
        <v>21.030303030303035</v>
      </c>
      <c r="I107" s="9">
        <v>0</v>
      </c>
      <c r="J107" s="9">
        <v>21.030303030303035</v>
      </c>
      <c r="K107" s="11">
        <v>0</v>
      </c>
      <c r="L107" s="41">
        <v>1457</v>
      </c>
      <c r="M107" s="44">
        <v>0</v>
      </c>
      <c r="N107" s="13">
        <v>0</v>
      </c>
      <c r="O107" s="13">
        <v>0</v>
      </c>
      <c r="P107" s="22">
        <v>0</v>
      </c>
      <c r="Q107" s="22">
        <v>0</v>
      </c>
      <c r="R107" s="14">
        <v>0</v>
      </c>
      <c r="S107" s="22">
        <v>461</v>
      </c>
      <c r="T107" s="22">
        <v>1</v>
      </c>
      <c r="U107" s="22">
        <v>2658</v>
      </c>
      <c r="V107" s="22"/>
      <c r="W107" s="22">
        <v>481</v>
      </c>
      <c r="X107" s="22">
        <v>318</v>
      </c>
      <c r="Y107" s="14">
        <v>2658</v>
      </c>
      <c r="Z107" s="10">
        <v>481</v>
      </c>
      <c r="AA107" s="22">
        <v>318</v>
      </c>
      <c r="AB107" s="22">
        <v>898.19</v>
      </c>
      <c r="AC107" s="22">
        <v>9.7881163301805615E-2</v>
      </c>
      <c r="AD107" s="42">
        <v>9.7900000000000001E-2</v>
      </c>
      <c r="AE107" s="22">
        <v>111</v>
      </c>
      <c r="AF107" s="22">
        <v>19.657821448805571</v>
      </c>
      <c r="AG107" s="22">
        <v>0.10238448671252902</v>
      </c>
      <c r="AH107" s="22">
        <v>0</v>
      </c>
      <c r="AI107" s="22">
        <v>0</v>
      </c>
      <c r="AJ107" s="22">
        <v>0</v>
      </c>
      <c r="AK107" s="22">
        <v>0</v>
      </c>
      <c r="AL107" s="45">
        <v>1</v>
      </c>
      <c r="AM107" s="45">
        <v>1</v>
      </c>
      <c r="AN107" s="45">
        <v>1</v>
      </c>
      <c r="AO107" s="45">
        <v>0</v>
      </c>
      <c r="AP107" s="45">
        <v>0</v>
      </c>
      <c r="AQ107" s="45">
        <v>1</v>
      </c>
      <c r="AR107" s="45">
        <v>1</v>
      </c>
      <c r="AS107" s="45" t="s">
        <v>4440</v>
      </c>
      <c r="AT107" s="45" t="s">
        <v>4440</v>
      </c>
      <c r="AU107" s="45">
        <v>19.657821448805571</v>
      </c>
      <c r="AV107" s="10">
        <v>22.871757925072043</v>
      </c>
      <c r="AW107" s="10">
        <v>22.871757925072043</v>
      </c>
      <c r="AX107" s="17">
        <v>0</v>
      </c>
    </row>
    <row r="108" spans="1:50" x14ac:dyDescent="0.25">
      <c r="A108" s="22" t="s">
        <v>8</v>
      </c>
      <c r="B108" s="22" t="s">
        <v>3946</v>
      </c>
      <c r="C108" s="22" t="s">
        <v>23</v>
      </c>
      <c r="D108" s="22">
        <v>4869</v>
      </c>
      <c r="E108" s="22" t="s">
        <v>165</v>
      </c>
      <c r="F108" s="43">
        <v>16.483943</v>
      </c>
      <c r="G108" s="43">
        <v>160.96229465836001</v>
      </c>
      <c r="H108" s="43">
        <v>6.5299242424242419</v>
      </c>
      <c r="I108" s="9">
        <v>0</v>
      </c>
      <c r="J108" s="9">
        <v>6.5299242424242419</v>
      </c>
      <c r="K108" s="11">
        <v>0</v>
      </c>
      <c r="L108" s="41">
        <v>423</v>
      </c>
      <c r="M108" s="44">
        <v>0</v>
      </c>
      <c r="N108" s="13">
        <v>0</v>
      </c>
      <c r="O108" s="13">
        <v>0</v>
      </c>
      <c r="P108" s="22">
        <v>0</v>
      </c>
      <c r="Q108" s="22">
        <v>0</v>
      </c>
      <c r="R108" s="14">
        <v>0</v>
      </c>
      <c r="S108" s="22">
        <v>139</v>
      </c>
      <c r="T108" s="22">
        <v>1</v>
      </c>
      <c r="U108" s="22">
        <v>780</v>
      </c>
      <c r="V108" s="22"/>
      <c r="W108" s="22">
        <v>143</v>
      </c>
      <c r="X108" s="22">
        <v>95</v>
      </c>
      <c r="Y108" s="14">
        <v>780</v>
      </c>
      <c r="Z108" s="10">
        <v>143</v>
      </c>
      <c r="AA108" s="22">
        <v>95</v>
      </c>
      <c r="AB108" s="22">
        <v>266.11</v>
      </c>
      <c r="AC108" s="22">
        <v>0.10240872270730804</v>
      </c>
      <c r="AD108" s="42">
        <v>3.0450000000000001E-2</v>
      </c>
      <c r="AE108" s="22">
        <v>112</v>
      </c>
      <c r="AF108" s="22">
        <v>6.0044652043198923</v>
      </c>
      <c r="AG108" s="22">
        <v>0.101770596683388</v>
      </c>
      <c r="AH108" s="22">
        <v>1</v>
      </c>
      <c r="AI108" s="22">
        <v>0</v>
      </c>
      <c r="AJ108" s="22">
        <v>0</v>
      </c>
      <c r="AK108" s="22">
        <v>0</v>
      </c>
      <c r="AL108" s="45">
        <v>1</v>
      </c>
      <c r="AM108" s="45">
        <v>0</v>
      </c>
      <c r="AN108" s="45">
        <v>0</v>
      </c>
      <c r="AO108" s="45">
        <v>0</v>
      </c>
      <c r="AP108" s="45">
        <v>0</v>
      </c>
      <c r="AQ108" s="45">
        <v>0</v>
      </c>
      <c r="AR108" s="45">
        <v>0</v>
      </c>
      <c r="AS108" s="45" t="s">
        <v>4440</v>
      </c>
      <c r="AT108" s="45" t="s">
        <v>4442</v>
      </c>
      <c r="AU108" s="45">
        <v>6.0044652043198923</v>
      </c>
      <c r="AV108" s="10">
        <v>21.899182087128025</v>
      </c>
      <c r="AW108" s="10">
        <v>21.899182087128025</v>
      </c>
      <c r="AX108" s="17">
        <v>0</v>
      </c>
    </row>
    <row r="109" spans="1:50" x14ac:dyDescent="0.25">
      <c r="A109" s="22" t="s">
        <v>2195</v>
      </c>
      <c r="B109" s="22" t="s">
        <v>3956</v>
      </c>
      <c r="C109" s="22" t="s">
        <v>2233</v>
      </c>
      <c r="D109" s="22">
        <v>1685</v>
      </c>
      <c r="E109" s="22" t="s">
        <v>2234</v>
      </c>
      <c r="F109" s="43">
        <v>25.645804999999999</v>
      </c>
      <c r="G109" s="43">
        <v>283.06165089372001</v>
      </c>
      <c r="H109" s="43">
        <v>10.596780303030304</v>
      </c>
      <c r="I109" s="9">
        <v>10.419128787878789</v>
      </c>
      <c r="J109" s="9">
        <v>0.17765151515151517</v>
      </c>
      <c r="K109" s="11">
        <v>10.596780303030304</v>
      </c>
      <c r="L109" s="41">
        <v>341</v>
      </c>
      <c r="M109" s="44">
        <v>1040</v>
      </c>
      <c r="N109" s="13">
        <v>99</v>
      </c>
      <c r="O109" s="13">
        <v>4</v>
      </c>
      <c r="P109" s="22">
        <v>98</v>
      </c>
      <c r="Q109" s="22">
        <v>3</v>
      </c>
      <c r="R109" s="14">
        <v>0</v>
      </c>
      <c r="S109" s="22">
        <v>417</v>
      </c>
      <c r="T109" s="22">
        <v>0</v>
      </c>
      <c r="U109" s="22">
        <v>1040</v>
      </c>
      <c r="V109" s="22"/>
      <c r="W109" s="22">
        <v>99</v>
      </c>
      <c r="X109" s="22">
        <v>4</v>
      </c>
      <c r="Y109" s="14">
        <v>0</v>
      </c>
      <c r="Z109" s="10">
        <v>1</v>
      </c>
      <c r="AA109" s="22">
        <v>1</v>
      </c>
      <c r="AB109" s="22">
        <v>1.37</v>
      </c>
      <c r="AC109" s="22">
        <v>9.0601481758576768E-2</v>
      </c>
      <c r="AD109" s="42">
        <v>1.9000000000000001E-4</v>
      </c>
      <c r="AE109" s="22">
        <v>113</v>
      </c>
      <c r="AF109" s="22">
        <v>13.580316890694816</v>
      </c>
      <c r="AG109" s="22">
        <v>0.101345648438021</v>
      </c>
      <c r="AH109" s="22">
        <v>1</v>
      </c>
      <c r="AI109" s="22">
        <v>0</v>
      </c>
      <c r="AJ109" s="22">
        <v>0</v>
      </c>
      <c r="AK109" s="22">
        <v>0</v>
      </c>
      <c r="AL109" s="45">
        <v>0</v>
      </c>
      <c r="AM109" s="45">
        <v>0</v>
      </c>
      <c r="AN109" s="45">
        <v>0</v>
      </c>
      <c r="AO109" s="45">
        <v>0</v>
      </c>
      <c r="AP109" s="45">
        <v>0</v>
      </c>
      <c r="AQ109" s="45">
        <v>0</v>
      </c>
      <c r="AR109" s="45">
        <v>0</v>
      </c>
      <c r="AS109" s="45" t="s">
        <v>4440</v>
      </c>
      <c r="AT109" s="45" t="s">
        <v>4445</v>
      </c>
      <c r="AU109" s="45">
        <v>0.22766951874804273</v>
      </c>
      <c r="AV109" s="10">
        <v>5.6289978678038377</v>
      </c>
      <c r="AW109" s="10">
        <v>9.3424603671069324</v>
      </c>
      <c r="AX109" s="17">
        <v>0.98323533091455018</v>
      </c>
    </row>
    <row r="110" spans="1:50" x14ac:dyDescent="0.25">
      <c r="A110" s="22" t="s">
        <v>8</v>
      </c>
      <c r="B110" s="22" t="s">
        <v>3946</v>
      </c>
      <c r="C110" s="22" t="s">
        <v>265</v>
      </c>
      <c r="D110" s="22">
        <v>5653</v>
      </c>
      <c r="E110" s="22" t="s">
        <v>266</v>
      </c>
      <c r="F110" s="43">
        <v>6.9428010000000002</v>
      </c>
      <c r="G110" s="43">
        <v>92.762837209950007</v>
      </c>
      <c r="H110" s="43">
        <v>3.9481060606060612</v>
      </c>
      <c r="I110" s="9">
        <v>0</v>
      </c>
      <c r="J110" s="9">
        <v>3.9481060606060612</v>
      </c>
      <c r="K110" s="11">
        <v>0</v>
      </c>
      <c r="L110" s="41">
        <v>367</v>
      </c>
      <c r="M110" s="44">
        <v>0</v>
      </c>
      <c r="N110" s="13">
        <v>0</v>
      </c>
      <c r="O110" s="13">
        <v>0</v>
      </c>
      <c r="P110" s="22">
        <v>0</v>
      </c>
      <c r="Q110" s="22">
        <v>0</v>
      </c>
      <c r="R110" s="14">
        <v>0</v>
      </c>
      <c r="S110" s="22">
        <v>85</v>
      </c>
      <c r="T110" s="22">
        <v>1</v>
      </c>
      <c r="U110" s="22">
        <v>679</v>
      </c>
      <c r="V110" s="22"/>
      <c r="W110" s="22">
        <v>124</v>
      </c>
      <c r="X110" s="22">
        <v>83</v>
      </c>
      <c r="Y110" s="14">
        <v>679</v>
      </c>
      <c r="Z110" s="10">
        <v>124</v>
      </c>
      <c r="AA110" s="22">
        <v>83</v>
      </c>
      <c r="AB110" s="22">
        <v>230.99</v>
      </c>
      <c r="AC110" s="22">
        <v>7.4844638314440159E-2</v>
      </c>
      <c r="AD110" s="42">
        <v>1.9300000000000001E-2</v>
      </c>
      <c r="AE110" s="22">
        <v>114</v>
      </c>
      <c r="AF110" s="22">
        <v>4.9524089074876354</v>
      </c>
      <c r="AG110" s="22">
        <v>0.10106956954056399</v>
      </c>
      <c r="AH110" s="22">
        <v>0</v>
      </c>
      <c r="AI110" s="22">
        <v>0</v>
      </c>
      <c r="AJ110" s="22">
        <v>0</v>
      </c>
      <c r="AK110" s="22">
        <v>0</v>
      </c>
      <c r="AL110" s="45">
        <v>1</v>
      </c>
      <c r="AM110" s="45">
        <v>0</v>
      </c>
      <c r="AN110" s="45">
        <v>0</v>
      </c>
      <c r="AO110" s="45">
        <v>0</v>
      </c>
      <c r="AP110" s="45">
        <v>0</v>
      </c>
      <c r="AQ110" s="45">
        <v>0</v>
      </c>
      <c r="AR110" s="45">
        <v>0</v>
      </c>
      <c r="AS110" s="45" t="s">
        <v>4440</v>
      </c>
      <c r="AT110" s="45" t="s">
        <v>4442</v>
      </c>
      <c r="AU110" s="45">
        <v>4.9524089074876354</v>
      </c>
      <c r="AV110" s="10">
        <v>31.407464261728865</v>
      </c>
      <c r="AW110" s="10">
        <v>31.407464261728865</v>
      </c>
      <c r="AX110" s="17">
        <v>0</v>
      </c>
    </row>
    <row r="111" spans="1:50" x14ac:dyDescent="0.25">
      <c r="A111" s="22" t="s">
        <v>8</v>
      </c>
      <c r="B111" s="22" t="s">
        <v>3953</v>
      </c>
      <c r="C111" s="22" t="s">
        <v>271</v>
      </c>
      <c r="D111" s="22">
        <v>3978</v>
      </c>
      <c r="E111" s="22" t="s">
        <v>272</v>
      </c>
      <c r="F111" s="43">
        <v>32.716636000000001</v>
      </c>
      <c r="G111" s="43">
        <v>352.59623131785003</v>
      </c>
      <c r="H111" s="43">
        <v>13.507954545454547</v>
      </c>
      <c r="I111" s="9">
        <v>0</v>
      </c>
      <c r="J111" s="9">
        <v>13.507954545454547</v>
      </c>
      <c r="K111" s="11">
        <v>0</v>
      </c>
      <c r="L111" s="41">
        <v>753</v>
      </c>
      <c r="M111" s="44">
        <v>0</v>
      </c>
      <c r="N111" s="13">
        <v>0</v>
      </c>
      <c r="O111" s="13">
        <v>0</v>
      </c>
      <c r="P111" s="22">
        <v>0</v>
      </c>
      <c r="Q111" s="22">
        <v>0</v>
      </c>
      <c r="R111" s="14">
        <v>0</v>
      </c>
      <c r="S111" s="22">
        <v>287</v>
      </c>
      <c r="T111" s="22">
        <v>1</v>
      </c>
      <c r="U111" s="22">
        <v>1380</v>
      </c>
      <c r="V111" s="22"/>
      <c r="W111" s="22">
        <v>251</v>
      </c>
      <c r="X111" s="22">
        <v>166</v>
      </c>
      <c r="Y111" s="14">
        <v>1380</v>
      </c>
      <c r="Z111" s="10">
        <v>251</v>
      </c>
      <c r="AA111" s="22">
        <v>166</v>
      </c>
      <c r="AB111" s="22">
        <v>468.07</v>
      </c>
      <c r="AC111" s="22">
        <v>9.2787821009088972E-2</v>
      </c>
      <c r="AD111" s="42">
        <v>4.8430000000000001E-2</v>
      </c>
      <c r="AE111" s="22">
        <v>115</v>
      </c>
      <c r="AF111" s="22">
        <v>16.471482987354367</v>
      </c>
      <c r="AG111" s="22">
        <v>0.100435871874112</v>
      </c>
      <c r="AH111" s="22">
        <v>1</v>
      </c>
      <c r="AI111" s="22">
        <v>0</v>
      </c>
      <c r="AJ111" s="22">
        <v>0</v>
      </c>
      <c r="AK111" s="22">
        <v>0</v>
      </c>
      <c r="AL111" s="45">
        <v>1</v>
      </c>
      <c r="AM111" s="45">
        <v>0</v>
      </c>
      <c r="AN111" s="45">
        <v>0</v>
      </c>
      <c r="AO111" s="45">
        <v>0</v>
      </c>
      <c r="AP111" s="45">
        <v>1</v>
      </c>
      <c r="AQ111" s="45">
        <v>0</v>
      </c>
      <c r="AR111" s="45">
        <v>0</v>
      </c>
      <c r="AS111" s="45" t="s">
        <v>4440</v>
      </c>
      <c r="AT111" s="45" t="s">
        <v>4441</v>
      </c>
      <c r="AU111" s="45">
        <v>16.471482987354367</v>
      </c>
      <c r="AV111" s="10">
        <v>18.581643812568348</v>
      </c>
      <c r="AW111" s="10">
        <v>18.581643812568348</v>
      </c>
      <c r="AX111" s="17">
        <v>0</v>
      </c>
    </row>
    <row r="112" spans="1:50" x14ac:dyDescent="0.25">
      <c r="A112" s="22" t="s">
        <v>1672</v>
      </c>
      <c r="B112" s="22" t="s">
        <v>3957</v>
      </c>
      <c r="C112" s="22" t="s">
        <v>1777</v>
      </c>
      <c r="D112" s="22">
        <v>1015</v>
      </c>
      <c r="E112" s="22" t="s">
        <v>1796</v>
      </c>
      <c r="F112" s="43">
        <v>72.173713000000006</v>
      </c>
      <c r="G112" s="43">
        <v>688.15715709967003</v>
      </c>
      <c r="H112" s="43">
        <v>33.511174242424246</v>
      </c>
      <c r="I112" s="9">
        <v>32.020833333333336</v>
      </c>
      <c r="J112" s="9">
        <v>1.4903409090909092</v>
      </c>
      <c r="K112" s="11">
        <v>33.420075757575759</v>
      </c>
      <c r="L112" s="41">
        <v>581</v>
      </c>
      <c r="M112" s="44">
        <v>2034</v>
      </c>
      <c r="N112" s="13">
        <v>411</v>
      </c>
      <c r="O112" s="13">
        <v>299</v>
      </c>
      <c r="P112" s="22">
        <v>401</v>
      </c>
      <c r="Q112" s="22">
        <v>292</v>
      </c>
      <c r="R112" s="14">
        <v>0</v>
      </c>
      <c r="S112" s="22">
        <v>1098</v>
      </c>
      <c r="T112" s="22">
        <v>2.7184509915847421E-3</v>
      </c>
      <c r="U112" s="22">
        <v>2037</v>
      </c>
      <c r="V112" s="22"/>
      <c r="W112" s="22">
        <v>412</v>
      </c>
      <c r="X112" s="22">
        <v>299</v>
      </c>
      <c r="Y112" s="14">
        <v>3</v>
      </c>
      <c r="Z112" s="10">
        <v>11</v>
      </c>
      <c r="AA112" s="22">
        <v>7</v>
      </c>
      <c r="AB112" s="22">
        <v>15.34</v>
      </c>
      <c r="AC112" s="22">
        <v>0.1048796953652066</v>
      </c>
      <c r="AD112" s="42">
        <v>2.3999999999999998E-3</v>
      </c>
      <c r="AE112" s="22">
        <v>116</v>
      </c>
      <c r="AF112" s="22">
        <v>32.329645410089384</v>
      </c>
      <c r="AG112" s="22">
        <v>0.10040262549717199</v>
      </c>
      <c r="AH112" s="22">
        <v>1</v>
      </c>
      <c r="AI112" s="22">
        <v>0</v>
      </c>
      <c r="AJ112" s="22">
        <v>0</v>
      </c>
      <c r="AK112" s="22">
        <v>0</v>
      </c>
      <c r="AL112" s="45">
        <v>0</v>
      </c>
      <c r="AM112" s="45">
        <v>0</v>
      </c>
      <c r="AN112" s="45">
        <v>0</v>
      </c>
      <c r="AO112" s="45">
        <v>0</v>
      </c>
      <c r="AP112" s="45">
        <v>0</v>
      </c>
      <c r="AQ112" s="45">
        <v>0</v>
      </c>
      <c r="AR112" s="45">
        <v>0</v>
      </c>
      <c r="AS112" s="45" t="s">
        <v>4440</v>
      </c>
      <c r="AT112" s="45" t="s">
        <v>4445</v>
      </c>
      <c r="AU112" s="45">
        <v>1.4377948317329325</v>
      </c>
      <c r="AV112" s="10">
        <v>7.3808616088448336</v>
      </c>
      <c r="AW112" s="10">
        <v>12.294406546889039</v>
      </c>
      <c r="AX112" s="17">
        <v>0.95552704604411687</v>
      </c>
    </row>
    <row r="113" spans="1:50" x14ac:dyDescent="0.25">
      <c r="A113" s="22" t="s">
        <v>1672</v>
      </c>
      <c r="B113" s="22" t="s">
        <v>3951</v>
      </c>
      <c r="C113" s="22" t="s">
        <v>1762</v>
      </c>
      <c r="D113" s="22">
        <v>1458</v>
      </c>
      <c r="E113" s="22" t="s">
        <v>1763</v>
      </c>
      <c r="F113" s="43">
        <v>43.719180000000001</v>
      </c>
      <c r="G113" s="43">
        <v>429.14565944856997</v>
      </c>
      <c r="H113" s="43">
        <v>18.107575757575759</v>
      </c>
      <c r="I113" s="9">
        <v>3.7293560606060607</v>
      </c>
      <c r="J113" s="9">
        <v>14.378030303030304</v>
      </c>
      <c r="K113" s="11">
        <v>6.162121212121213</v>
      </c>
      <c r="L113" s="41">
        <v>951</v>
      </c>
      <c r="M113" s="44">
        <v>544</v>
      </c>
      <c r="N113" s="13">
        <v>96</v>
      </c>
      <c r="O113" s="13">
        <v>67</v>
      </c>
      <c r="P113" s="22">
        <v>2</v>
      </c>
      <c r="Q113" s="22">
        <v>1</v>
      </c>
      <c r="R113" s="14">
        <v>0</v>
      </c>
      <c r="S113" s="22">
        <v>692</v>
      </c>
      <c r="T113" s="22">
        <v>0.65969374947703119</v>
      </c>
      <c r="U113" s="22">
        <v>1691</v>
      </c>
      <c r="V113" s="22"/>
      <c r="W113" s="22">
        <v>304</v>
      </c>
      <c r="X113" s="22">
        <v>205</v>
      </c>
      <c r="Y113" s="14">
        <v>1147</v>
      </c>
      <c r="Z113" s="10">
        <v>302</v>
      </c>
      <c r="AA113" s="22">
        <v>204</v>
      </c>
      <c r="AB113" s="22">
        <v>516.97</v>
      </c>
      <c r="AC113" s="22">
        <v>0.10187492064157631</v>
      </c>
      <c r="AD113" s="42">
        <v>6.3979999999999995E-2</v>
      </c>
      <c r="AE113" s="22">
        <v>117</v>
      </c>
      <c r="AF113" s="22">
        <v>15.105777695290568</v>
      </c>
      <c r="AG113" s="22">
        <v>0.100038262882719</v>
      </c>
      <c r="AH113" s="22">
        <v>0</v>
      </c>
      <c r="AI113" s="22">
        <v>0</v>
      </c>
      <c r="AJ113" s="22">
        <v>1</v>
      </c>
      <c r="AK113" s="22">
        <v>0</v>
      </c>
      <c r="AL113" s="45">
        <v>1</v>
      </c>
      <c r="AM113" s="45">
        <v>0</v>
      </c>
      <c r="AN113" s="45">
        <v>0</v>
      </c>
      <c r="AO113" s="45">
        <v>1</v>
      </c>
      <c r="AP113" s="45">
        <v>0</v>
      </c>
      <c r="AQ113" s="45">
        <v>0</v>
      </c>
      <c r="AR113" s="45">
        <v>0</v>
      </c>
      <c r="AS113" s="45" t="s">
        <v>4440</v>
      </c>
      <c r="AT113" s="45" t="s">
        <v>4441</v>
      </c>
      <c r="AU113" s="45">
        <v>11.994500664334353</v>
      </c>
      <c r="AV113" s="10">
        <v>21.004267875019757</v>
      </c>
      <c r="AW113" s="10">
        <v>16.788553259141494</v>
      </c>
      <c r="AX113" s="17">
        <v>0.20595556857166764</v>
      </c>
    </row>
    <row r="114" spans="1:50" x14ac:dyDescent="0.25">
      <c r="A114" s="22" t="s">
        <v>1672</v>
      </c>
      <c r="B114" s="22" t="s">
        <v>3957</v>
      </c>
      <c r="C114" s="22" t="s">
        <v>1681</v>
      </c>
      <c r="D114" s="22">
        <v>167</v>
      </c>
      <c r="E114" s="22" t="s">
        <v>1696</v>
      </c>
      <c r="F114" s="43">
        <v>27.199791000000001</v>
      </c>
      <c r="G114" s="43">
        <v>385.08646524305999</v>
      </c>
      <c r="H114" s="43">
        <v>17.268939393939394</v>
      </c>
      <c r="I114" s="9">
        <v>0</v>
      </c>
      <c r="J114" s="9">
        <v>17.268939393939394</v>
      </c>
      <c r="K114" s="11">
        <v>0</v>
      </c>
      <c r="L114" s="41">
        <v>243</v>
      </c>
      <c r="M114" s="44">
        <v>0</v>
      </c>
      <c r="N114" s="13">
        <v>0</v>
      </c>
      <c r="O114" s="13">
        <v>0</v>
      </c>
      <c r="P114" s="22">
        <v>0</v>
      </c>
      <c r="Q114" s="22">
        <v>0</v>
      </c>
      <c r="R114" s="14">
        <v>0</v>
      </c>
      <c r="S114" s="22">
        <v>325</v>
      </c>
      <c r="T114" s="22">
        <v>1</v>
      </c>
      <c r="U114" s="22">
        <v>454</v>
      </c>
      <c r="V114" s="22"/>
      <c r="W114" s="22">
        <v>84</v>
      </c>
      <c r="X114" s="22">
        <v>56</v>
      </c>
      <c r="Y114" s="14">
        <v>454</v>
      </c>
      <c r="Z114" s="10">
        <v>84</v>
      </c>
      <c r="AA114" s="22">
        <v>56</v>
      </c>
      <c r="AB114" s="22">
        <v>155.94</v>
      </c>
      <c r="AC114" s="22">
        <v>7.063294468901149E-2</v>
      </c>
      <c r="AD114" s="42">
        <v>1.234E-2</v>
      </c>
      <c r="AE114" s="22">
        <v>118</v>
      </c>
      <c r="AF114" s="22">
        <v>10.034524183840373</v>
      </c>
      <c r="AG114" s="22">
        <v>9.8377688076866407E-2</v>
      </c>
      <c r="AH114" s="22">
        <v>0</v>
      </c>
      <c r="AI114" s="22">
        <v>0</v>
      </c>
      <c r="AJ114" s="22">
        <v>0</v>
      </c>
      <c r="AK114" s="22">
        <v>0</v>
      </c>
      <c r="AL114" s="45">
        <v>0</v>
      </c>
      <c r="AM114" s="45">
        <v>0</v>
      </c>
      <c r="AN114" s="45">
        <v>0</v>
      </c>
      <c r="AO114" s="45">
        <v>0</v>
      </c>
      <c r="AP114" s="45">
        <v>0</v>
      </c>
      <c r="AQ114" s="45">
        <v>0</v>
      </c>
      <c r="AR114" s="45">
        <v>0</v>
      </c>
      <c r="AS114" s="45" t="s">
        <v>4440</v>
      </c>
      <c r="AT114" s="45" t="s">
        <v>4443</v>
      </c>
      <c r="AU114" s="45">
        <v>10.034524183840373</v>
      </c>
      <c r="AV114" s="10">
        <v>4.8642246106602327</v>
      </c>
      <c r="AW114" s="10">
        <v>4.8642246106602327</v>
      </c>
      <c r="AX114" s="17">
        <v>0</v>
      </c>
    </row>
    <row r="115" spans="1:50" x14ac:dyDescent="0.25">
      <c r="A115" s="22" t="s">
        <v>1672</v>
      </c>
      <c r="B115" s="22" t="s">
        <v>3947</v>
      </c>
      <c r="C115" s="22" t="s">
        <v>1804</v>
      </c>
      <c r="D115" s="22">
        <v>4692</v>
      </c>
      <c r="E115" s="22" t="s">
        <v>1805</v>
      </c>
      <c r="F115" s="43">
        <v>37.372996999999998</v>
      </c>
      <c r="G115" s="43">
        <v>352.30051342927999</v>
      </c>
      <c r="H115" s="43">
        <v>14.867613636363638</v>
      </c>
      <c r="I115" s="9">
        <v>0.99223484848484855</v>
      </c>
      <c r="J115" s="9">
        <v>13.875568181818183</v>
      </c>
      <c r="K115" s="11">
        <v>2.7801136363636365</v>
      </c>
      <c r="L115" s="41">
        <v>1068</v>
      </c>
      <c r="M115" s="44">
        <v>327</v>
      </c>
      <c r="N115" s="13">
        <v>161</v>
      </c>
      <c r="O115" s="13">
        <v>65</v>
      </c>
      <c r="P115" s="22">
        <v>26</v>
      </c>
      <c r="Q115" s="22">
        <v>13</v>
      </c>
      <c r="R115" s="14">
        <v>0</v>
      </c>
      <c r="S115" s="22">
        <v>471</v>
      </c>
      <c r="T115" s="22">
        <v>0.81300875148087282</v>
      </c>
      <c r="U115" s="22">
        <v>1914</v>
      </c>
      <c r="V115" s="22"/>
      <c r="W115" s="22">
        <v>449</v>
      </c>
      <c r="X115" s="22">
        <v>255</v>
      </c>
      <c r="Y115" s="14">
        <v>1587</v>
      </c>
      <c r="Z115" s="10">
        <v>423</v>
      </c>
      <c r="AA115" s="22">
        <v>242</v>
      </c>
      <c r="AB115" s="22">
        <v>722.34</v>
      </c>
      <c r="AC115" s="22">
        <v>0.10608272078917129</v>
      </c>
      <c r="AD115" s="42">
        <v>9.3310000000000004E-2</v>
      </c>
      <c r="AE115" s="22">
        <v>119</v>
      </c>
      <c r="AF115" s="22">
        <v>17.964136991112316</v>
      </c>
      <c r="AG115" s="22">
        <v>9.8164683011542714E-2</v>
      </c>
      <c r="AH115" s="22">
        <v>0</v>
      </c>
      <c r="AI115" s="22">
        <v>0</v>
      </c>
      <c r="AJ115" s="22">
        <v>0</v>
      </c>
      <c r="AK115" s="22">
        <v>0</v>
      </c>
      <c r="AL115" s="45">
        <v>1</v>
      </c>
      <c r="AM115" s="45">
        <v>1</v>
      </c>
      <c r="AN115" s="45">
        <v>1</v>
      </c>
      <c r="AO115" s="45">
        <v>0</v>
      </c>
      <c r="AP115" s="45">
        <v>0</v>
      </c>
      <c r="AQ115" s="45">
        <v>1</v>
      </c>
      <c r="AR115" s="45">
        <v>1</v>
      </c>
      <c r="AS115" s="45" t="s">
        <v>4440</v>
      </c>
      <c r="AT115" s="45" t="s">
        <v>4440</v>
      </c>
      <c r="AU115" s="45">
        <v>16.765475196237777</v>
      </c>
      <c r="AV115" s="10">
        <v>30.485238114737314</v>
      </c>
      <c r="AW115" s="10">
        <v>30.199870065349483</v>
      </c>
      <c r="AX115" s="17">
        <v>6.67380033375371E-2</v>
      </c>
    </row>
    <row r="116" spans="1:50" x14ac:dyDescent="0.25">
      <c r="A116" s="22" t="s">
        <v>964</v>
      </c>
      <c r="B116" s="22" t="s">
        <v>3948</v>
      </c>
      <c r="C116" s="22" t="s">
        <v>1436</v>
      </c>
      <c r="D116" s="22">
        <v>4752</v>
      </c>
      <c r="E116" s="22" t="s">
        <v>1560</v>
      </c>
      <c r="F116" s="43">
        <v>19.346250000000001</v>
      </c>
      <c r="G116" s="43">
        <v>172.26642193159</v>
      </c>
      <c r="H116" s="43">
        <v>8.1490530303030297</v>
      </c>
      <c r="I116" s="9">
        <v>0</v>
      </c>
      <c r="J116" s="9">
        <v>8.1490530303030297</v>
      </c>
      <c r="K116" s="11">
        <v>0</v>
      </c>
      <c r="L116" s="41">
        <v>666</v>
      </c>
      <c r="M116" s="44">
        <v>0</v>
      </c>
      <c r="N116" s="13">
        <v>0</v>
      </c>
      <c r="O116" s="13">
        <v>0</v>
      </c>
      <c r="P116" s="22">
        <v>0</v>
      </c>
      <c r="Q116" s="22">
        <v>0</v>
      </c>
      <c r="R116" s="14">
        <v>0</v>
      </c>
      <c r="S116" s="22">
        <v>147</v>
      </c>
      <c r="T116" s="22">
        <v>1</v>
      </c>
      <c r="U116" s="22">
        <v>1222</v>
      </c>
      <c r="V116" s="22"/>
      <c r="W116" s="22">
        <v>222</v>
      </c>
      <c r="X116" s="22">
        <v>147</v>
      </c>
      <c r="Y116" s="14">
        <v>1222</v>
      </c>
      <c r="Z116" s="10">
        <v>222</v>
      </c>
      <c r="AA116" s="22">
        <v>147</v>
      </c>
      <c r="AB116" s="22">
        <v>414.12</v>
      </c>
      <c r="AC116" s="22">
        <v>0.11230424236525174</v>
      </c>
      <c r="AD116" s="42">
        <v>5.1839999999999997E-2</v>
      </c>
      <c r="AE116" s="22">
        <v>120</v>
      </c>
      <c r="AF116" s="22">
        <v>6.280871314783667</v>
      </c>
      <c r="AG116" s="22">
        <v>9.8138614293494797E-2</v>
      </c>
      <c r="AH116" s="22">
        <v>0</v>
      </c>
      <c r="AI116" s="22">
        <v>0</v>
      </c>
      <c r="AJ116" s="22">
        <v>0</v>
      </c>
      <c r="AK116" s="22">
        <v>0</v>
      </c>
      <c r="AL116" s="45">
        <v>1</v>
      </c>
      <c r="AM116" s="45">
        <v>0</v>
      </c>
      <c r="AN116" s="45">
        <v>0</v>
      </c>
      <c r="AO116" s="45">
        <v>0</v>
      </c>
      <c r="AP116" s="45">
        <v>1</v>
      </c>
      <c r="AQ116" s="45">
        <v>0</v>
      </c>
      <c r="AR116" s="45">
        <v>0</v>
      </c>
      <c r="AS116" s="45" t="s">
        <v>4440</v>
      </c>
      <c r="AT116" s="45" t="s">
        <v>4441</v>
      </c>
      <c r="AU116" s="45">
        <v>6.280871314783667</v>
      </c>
      <c r="AV116" s="10">
        <v>27.242429172380135</v>
      </c>
      <c r="AW116" s="10">
        <v>27.242429172380135</v>
      </c>
      <c r="AX116" s="17">
        <v>0</v>
      </c>
    </row>
    <row r="117" spans="1:50" x14ac:dyDescent="0.25">
      <c r="A117" s="22" t="s">
        <v>539</v>
      </c>
      <c r="B117" s="22" t="s">
        <v>3949</v>
      </c>
      <c r="C117" s="22" t="s">
        <v>609</v>
      </c>
      <c r="D117" s="22">
        <v>2349</v>
      </c>
      <c r="E117" s="22" t="s">
        <v>676</v>
      </c>
      <c r="F117" s="43">
        <v>8.8778550000000003</v>
      </c>
      <c r="G117" s="43">
        <v>80.478776494990001</v>
      </c>
      <c r="H117" s="43">
        <v>3.4342803030303033</v>
      </c>
      <c r="I117" s="9">
        <v>2.840909090909091E-3</v>
      </c>
      <c r="J117" s="9">
        <v>3.4314393939393941</v>
      </c>
      <c r="K117" s="11">
        <v>0.14621212121212121</v>
      </c>
      <c r="L117" s="41">
        <v>242</v>
      </c>
      <c r="M117" s="44">
        <v>29</v>
      </c>
      <c r="N117" s="13">
        <v>6</v>
      </c>
      <c r="O117" s="13">
        <v>5</v>
      </c>
      <c r="P117" s="22">
        <v>0</v>
      </c>
      <c r="Q117" s="22">
        <v>0</v>
      </c>
      <c r="R117" s="14">
        <v>0</v>
      </c>
      <c r="S117" s="22">
        <v>115</v>
      </c>
      <c r="T117" s="22">
        <v>0.9574256879722054</v>
      </c>
      <c r="U117" s="22">
        <v>462</v>
      </c>
      <c r="V117" s="22"/>
      <c r="W117" s="22">
        <v>86</v>
      </c>
      <c r="X117" s="22">
        <v>59</v>
      </c>
      <c r="Y117" s="14">
        <v>433</v>
      </c>
      <c r="Z117" s="10">
        <v>86</v>
      </c>
      <c r="AA117" s="22">
        <v>59</v>
      </c>
      <c r="AB117" s="22">
        <v>156.79</v>
      </c>
      <c r="AC117" s="22">
        <v>0.11031299662654126</v>
      </c>
      <c r="AD117" s="42">
        <v>1.9730000000000001E-2</v>
      </c>
      <c r="AE117" s="22">
        <v>121</v>
      </c>
      <c r="AF117" s="22">
        <v>4.9654036500598622</v>
      </c>
      <c r="AG117" s="22">
        <v>9.7360855883526706E-2</v>
      </c>
      <c r="AH117" s="22">
        <v>0</v>
      </c>
      <c r="AI117" s="22">
        <v>0</v>
      </c>
      <c r="AJ117" s="22">
        <v>0</v>
      </c>
      <c r="AK117" s="22">
        <v>0</v>
      </c>
      <c r="AL117" s="45">
        <v>1</v>
      </c>
      <c r="AM117" s="45">
        <v>0</v>
      </c>
      <c r="AN117" s="45">
        <v>0</v>
      </c>
      <c r="AO117" s="45">
        <v>0</v>
      </c>
      <c r="AP117" s="45">
        <v>0</v>
      </c>
      <c r="AQ117" s="45">
        <v>0</v>
      </c>
      <c r="AR117" s="45">
        <v>0</v>
      </c>
      <c r="AS117" s="45" t="s">
        <v>4440</v>
      </c>
      <c r="AT117" s="45" t="s">
        <v>4442</v>
      </c>
      <c r="AU117" s="45">
        <v>4.961296163447007</v>
      </c>
      <c r="AV117" s="10">
        <v>25.062368914891266</v>
      </c>
      <c r="AW117" s="10">
        <v>25.041636794794019</v>
      </c>
      <c r="AX117" s="17">
        <v>8.2722108862295256E-4</v>
      </c>
    </row>
    <row r="118" spans="1:50" x14ac:dyDescent="0.25">
      <c r="A118" s="22" t="s">
        <v>8</v>
      </c>
      <c r="B118" s="22" t="s">
        <v>3946</v>
      </c>
      <c r="C118" s="22" t="s">
        <v>175</v>
      </c>
      <c r="D118" s="22">
        <v>8695</v>
      </c>
      <c r="E118" s="22" t="s">
        <v>176</v>
      </c>
      <c r="F118" s="43">
        <v>5.7078540000000002</v>
      </c>
      <c r="G118" s="43">
        <v>64.698785052869994</v>
      </c>
      <c r="H118" s="43">
        <v>2.5992424242424246</v>
      </c>
      <c r="I118" s="9">
        <v>0</v>
      </c>
      <c r="J118" s="9">
        <v>2.5992424242424246</v>
      </c>
      <c r="K118" s="11">
        <v>0</v>
      </c>
      <c r="L118" s="41">
        <v>195</v>
      </c>
      <c r="M118" s="44">
        <v>0</v>
      </c>
      <c r="N118" s="13">
        <v>0</v>
      </c>
      <c r="O118" s="13">
        <v>0</v>
      </c>
      <c r="P118" s="22">
        <v>0</v>
      </c>
      <c r="Q118" s="22">
        <v>0</v>
      </c>
      <c r="R118" s="14">
        <v>0</v>
      </c>
      <c r="S118" s="22">
        <v>55</v>
      </c>
      <c r="T118" s="22">
        <v>1</v>
      </c>
      <c r="U118" s="22">
        <v>366</v>
      </c>
      <c r="V118" s="22"/>
      <c r="W118" s="22">
        <v>68</v>
      </c>
      <c r="X118" s="22">
        <v>46</v>
      </c>
      <c r="Y118" s="14">
        <v>366</v>
      </c>
      <c r="Z118" s="10">
        <v>68</v>
      </c>
      <c r="AA118" s="22">
        <v>46</v>
      </c>
      <c r="AB118" s="22">
        <v>126.1</v>
      </c>
      <c r="AC118" s="22">
        <v>8.8221965765442195E-2</v>
      </c>
      <c r="AD118" s="42">
        <v>1.247E-2</v>
      </c>
      <c r="AE118" s="22">
        <v>122</v>
      </c>
      <c r="AF118" s="22">
        <v>2.4233105293637025</v>
      </c>
      <c r="AG118" s="22">
        <v>9.6932421174548103E-2</v>
      </c>
      <c r="AH118" s="22">
        <v>0</v>
      </c>
      <c r="AI118" s="22">
        <v>0</v>
      </c>
      <c r="AJ118" s="22">
        <v>0</v>
      </c>
      <c r="AK118" s="22">
        <v>0</v>
      </c>
      <c r="AL118" s="45">
        <v>1</v>
      </c>
      <c r="AM118" s="45">
        <v>0</v>
      </c>
      <c r="AN118" s="45">
        <v>0</v>
      </c>
      <c r="AO118" s="45">
        <v>0</v>
      </c>
      <c r="AP118" s="45">
        <v>0</v>
      </c>
      <c r="AQ118" s="45">
        <v>0</v>
      </c>
      <c r="AR118" s="45">
        <v>0</v>
      </c>
      <c r="AS118" s="45" t="s">
        <v>4440</v>
      </c>
      <c r="AT118" s="45" t="s">
        <v>4443</v>
      </c>
      <c r="AU118" s="45">
        <v>2.4233105293637025</v>
      </c>
      <c r="AV118" s="10">
        <v>26.161468959487028</v>
      </c>
      <c r="AW118" s="10">
        <v>26.161468959487028</v>
      </c>
      <c r="AX118" s="17">
        <v>0</v>
      </c>
    </row>
    <row r="119" spans="1:50" x14ac:dyDescent="0.25">
      <c r="A119" s="22" t="s">
        <v>539</v>
      </c>
      <c r="B119" s="22" t="s">
        <v>3949</v>
      </c>
      <c r="C119" s="22" t="s">
        <v>710</v>
      </c>
      <c r="D119" s="22">
        <v>5352</v>
      </c>
      <c r="E119" s="22" t="s">
        <v>711</v>
      </c>
      <c r="F119" s="43">
        <v>39.649366999999998</v>
      </c>
      <c r="G119" s="43">
        <v>385.83487843004002</v>
      </c>
      <c r="H119" s="43">
        <v>17.84943181818182</v>
      </c>
      <c r="I119" s="9">
        <v>0</v>
      </c>
      <c r="J119" s="9">
        <v>17.84943181818182</v>
      </c>
      <c r="K119" s="11">
        <v>0</v>
      </c>
      <c r="L119" s="41">
        <v>508</v>
      </c>
      <c r="M119" s="44">
        <v>0</v>
      </c>
      <c r="N119" s="13">
        <v>0</v>
      </c>
      <c r="O119" s="13">
        <v>0</v>
      </c>
      <c r="P119" s="22">
        <v>0</v>
      </c>
      <c r="Q119" s="22">
        <v>0</v>
      </c>
      <c r="R119" s="14">
        <v>0</v>
      </c>
      <c r="S119" s="22">
        <v>313</v>
      </c>
      <c r="T119" s="22">
        <v>1</v>
      </c>
      <c r="U119" s="22">
        <v>935</v>
      </c>
      <c r="V119" s="22"/>
      <c r="W119" s="22">
        <v>171</v>
      </c>
      <c r="X119" s="22">
        <v>113</v>
      </c>
      <c r="Y119" s="14">
        <v>935</v>
      </c>
      <c r="Z119" s="10">
        <v>171</v>
      </c>
      <c r="AA119" s="22">
        <v>113</v>
      </c>
      <c r="AB119" s="22">
        <v>318.42</v>
      </c>
      <c r="AC119" s="22">
        <v>0.10276252670917946</v>
      </c>
      <c r="AD119" s="42">
        <v>3.6540000000000003E-2</v>
      </c>
      <c r="AE119" s="22">
        <v>123</v>
      </c>
      <c r="AF119" s="22">
        <v>8.8806500695407227</v>
      </c>
      <c r="AG119" s="22">
        <v>9.6528805103703513E-2</v>
      </c>
      <c r="AH119" s="22">
        <v>0</v>
      </c>
      <c r="AI119" s="22">
        <v>0</v>
      </c>
      <c r="AJ119" s="22">
        <v>0</v>
      </c>
      <c r="AK119" s="22">
        <v>0</v>
      </c>
      <c r="AL119" s="45">
        <v>0</v>
      </c>
      <c r="AM119" s="45">
        <v>0</v>
      </c>
      <c r="AN119" s="45">
        <v>0</v>
      </c>
      <c r="AO119" s="45">
        <v>0</v>
      </c>
      <c r="AP119" s="45">
        <v>1</v>
      </c>
      <c r="AQ119" s="45">
        <v>0</v>
      </c>
      <c r="AR119" s="45">
        <v>0</v>
      </c>
      <c r="AS119" s="45" t="s">
        <v>4440</v>
      </c>
      <c r="AT119" s="45" t="s">
        <v>4441</v>
      </c>
      <c r="AU119" s="45">
        <v>8.8806500695407227</v>
      </c>
      <c r="AV119" s="10">
        <v>9.5801368772879183</v>
      </c>
      <c r="AW119" s="10">
        <v>9.5801368772879183</v>
      </c>
      <c r="AX119" s="17">
        <v>0</v>
      </c>
    </row>
    <row r="120" spans="1:50" x14ac:dyDescent="0.25">
      <c r="A120" s="22" t="s">
        <v>539</v>
      </c>
      <c r="B120" s="22" t="s">
        <v>3949</v>
      </c>
      <c r="C120" s="22" t="s">
        <v>670</v>
      </c>
      <c r="D120" s="22">
        <v>7852</v>
      </c>
      <c r="E120" s="22" t="s">
        <v>860</v>
      </c>
      <c r="F120" s="43">
        <v>14.449341</v>
      </c>
      <c r="G120" s="43">
        <v>283.25210909955001</v>
      </c>
      <c r="H120" s="43">
        <v>19.676325757575761</v>
      </c>
      <c r="I120" s="9">
        <v>0</v>
      </c>
      <c r="J120" s="9">
        <v>19.676325757575761</v>
      </c>
      <c r="K120" s="11">
        <v>0</v>
      </c>
      <c r="L120" s="41">
        <v>398</v>
      </c>
      <c r="M120" s="44">
        <v>0</v>
      </c>
      <c r="N120" s="13">
        <v>0</v>
      </c>
      <c r="O120" s="13">
        <v>0</v>
      </c>
      <c r="P120" s="22">
        <v>0</v>
      </c>
      <c r="Q120" s="22">
        <v>0</v>
      </c>
      <c r="R120" s="14">
        <v>0</v>
      </c>
      <c r="S120" s="22">
        <v>292</v>
      </c>
      <c r="T120" s="22">
        <v>1</v>
      </c>
      <c r="U120" s="22">
        <v>735</v>
      </c>
      <c r="V120" s="22"/>
      <c r="W120" s="22">
        <v>135</v>
      </c>
      <c r="X120" s="22">
        <v>90</v>
      </c>
      <c r="Y120" s="14">
        <v>735</v>
      </c>
      <c r="Z120" s="10">
        <v>135</v>
      </c>
      <c r="AA120" s="22">
        <v>90</v>
      </c>
      <c r="AB120" s="22">
        <v>251.1</v>
      </c>
      <c r="AC120" s="22">
        <v>5.1012298005243539E-2</v>
      </c>
      <c r="AD120" s="42">
        <v>1.4319999999999999E-2</v>
      </c>
      <c r="AE120" s="22">
        <v>124</v>
      </c>
      <c r="AF120" s="22">
        <v>2.7729247599298437</v>
      </c>
      <c r="AG120" s="22">
        <v>9.5618095169994616E-2</v>
      </c>
      <c r="AH120" s="22">
        <v>0</v>
      </c>
      <c r="AI120" s="22">
        <v>0</v>
      </c>
      <c r="AJ120" s="22">
        <v>0</v>
      </c>
      <c r="AK120" s="22">
        <v>0</v>
      </c>
      <c r="AL120" s="45">
        <v>0</v>
      </c>
      <c r="AM120" s="45">
        <v>0</v>
      </c>
      <c r="AN120" s="45">
        <v>0</v>
      </c>
      <c r="AO120" s="45">
        <v>0</v>
      </c>
      <c r="AP120" s="45">
        <v>0</v>
      </c>
      <c r="AQ120" s="45">
        <v>0</v>
      </c>
      <c r="AR120" s="45">
        <v>0</v>
      </c>
      <c r="AS120" s="45" t="s">
        <v>4440</v>
      </c>
      <c r="AT120" s="45" t="s">
        <v>4443</v>
      </c>
      <c r="AU120" s="45">
        <v>2.7729247599298437</v>
      </c>
      <c r="AV120" s="10">
        <v>6.8610370484450041</v>
      </c>
      <c r="AW120" s="10">
        <v>6.8610370484450041</v>
      </c>
      <c r="AX120" s="17">
        <v>0</v>
      </c>
    </row>
    <row r="121" spans="1:50" x14ac:dyDescent="0.25">
      <c r="A121" s="22" t="s">
        <v>539</v>
      </c>
      <c r="B121" s="22" t="s">
        <v>3949</v>
      </c>
      <c r="C121" s="22" t="s">
        <v>476</v>
      </c>
      <c r="D121" s="22">
        <v>7087</v>
      </c>
      <c r="E121" s="22" t="s">
        <v>598</v>
      </c>
      <c r="F121" s="43">
        <v>6.7667520000000003</v>
      </c>
      <c r="G121" s="43">
        <v>58.031581519699998</v>
      </c>
      <c r="H121" s="43">
        <v>2.1738636363636363</v>
      </c>
      <c r="I121" s="9">
        <v>2.0956439393939394</v>
      </c>
      <c r="J121" s="9">
        <v>7.8030303030303033E-2</v>
      </c>
      <c r="K121" s="11">
        <v>2.116098484848485</v>
      </c>
      <c r="L121" s="41">
        <v>218</v>
      </c>
      <c r="M121" s="44">
        <v>497</v>
      </c>
      <c r="N121" s="13">
        <v>152</v>
      </c>
      <c r="O121" s="13">
        <v>71</v>
      </c>
      <c r="P121" s="22">
        <v>152</v>
      </c>
      <c r="Q121" s="22">
        <v>71</v>
      </c>
      <c r="R121" s="14">
        <v>0</v>
      </c>
      <c r="S121" s="22">
        <v>90</v>
      </c>
      <c r="T121" s="22">
        <v>2.6572573619097373E-2</v>
      </c>
      <c r="U121" s="22">
        <v>508</v>
      </c>
      <c r="V121" s="22"/>
      <c r="W121" s="22">
        <v>154</v>
      </c>
      <c r="X121" s="22">
        <v>72</v>
      </c>
      <c r="Y121" s="14">
        <v>11</v>
      </c>
      <c r="Z121" s="10">
        <v>2</v>
      </c>
      <c r="AA121" s="22">
        <v>1</v>
      </c>
      <c r="AB121" s="22">
        <v>3.73</v>
      </c>
      <c r="AC121" s="22">
        <v>0.11660464565665661</v>
      </c>
      <c r="AD121" s="42">
        <v>4.8000000000000001E-4</v>
      </c>
      <c r="AE121" s="22">
        <v>125</v>
      </c>
      <c r="AF121" s="22">
        <v>4.1072160921128411</v>
      </c>
      <c r="AG121" s="22">
        <v>9.5516653304949795E-2</v>
      </c>
      <c r="AH121" s="22">
        <v>1</v>
      </c>
      <c r="AI121" s="22">
        <v>0</v>
      </c>
      <c r="AJ121" s="22">
        <v>0</v>
      </c>
      <c r="AK121" s="22">
        <v>0</v>
      </c>
      <c r="AL121" s="45">
        <v>0</v>
      </c>
      <c r="AM121" s="45">
        <v>0</v>
      </c>
      <c r="AN121" s="45">
        <v>0</v>
      </c>
      <c r="AO121" s="45">
        <v>0</v>
      </c>
      <c r="AP121" s="45">
        <v>0</v>
      </c>
      <c r="AQ121" s="45">
        <v>0</v>
      </c>
      <c r="AR121" s="45">
        <v>0</v>
      </c>
      <c r="AS121" s="45" t="s">
        <v>4440</v>
      </c>
      <c r="AT121" s="45" t="s">
        <v>4445</v>
      </c>
      <c r="AU121" s="45">
        <v>0.14742751611347715</v>
      </c>
      <c r="AV121" s="10">
        <v>25.631067961165048</v>
      </c>
      <c r="AW121" s="10">
        <v>70.841610036591746</v>
      </c>
      <c r="AX121" s="17">
        <v>0.96401812162397638</v>
      </c>
    </row>
    <row r="122" spans="1:50" x14ac:dyDescent="0.25">
      <c r="A122" s="22" t="s">
        <v>539</v>
      </c>
      <c r="B122" s="22" t="s">
        <v>3949</v>
      </c>
      <c r="C122" s="22" t="s">
        <v>627</v>
      </c>
      <c r="D122" s="22">
        <v>247</v>
      </c>
      <c r="E122" s="22" t="s">
        <v>687</v>
      </c>
      <c r="F122" s="43">
        <v>34.689304</v>
      </c>
      <c r="G122" s="43">
        <v>517.46925160183002</v>
      </c>
      <c r="H122" s="43">
        <v>19.785227272727276</v>
      </c>
      <c r="I122" s="9">
        <v>16.872348484848487</v>
      </c>
      <c r="J122" s="9">
        <v>2.9128787878787881</v>
      </c>
      <c r="K122" s="11">
        <v>19.785037878787882</v>
      </c>
      <c r="L122" s="41">
        <v>621</v>
      </c>
      <c r="M122" s="44">
        <v>1592</v>
      </c>
      <c r="N122" s="13">
        <v>810</v>
      </c>
      <c r="O122" s="13">
        <v>447</v>
      </c>
      <c r="P122" s="22">
        <v>735</v>
      </c>
      <c r="Q122" s="22">
        <v>414</v>
      </c>
      <c r="R122" s="14">
        <v>0</v>
      </c>
      <c r="S122" s="22">
        <v>595</v>
      </c>
      <c r="T122" s="22">
        <v>9.5724924855655757E-6</v>
      </c>
      <c r="U122" s="22">
        <v>1592</v>
      </c>
      <c r="V122" s="22"/>
      <c r="W122" s="22">
        <v>810</v>
      </c>
      <c r="X122" s="22">
        <v>447</v>
      </c>
      <c r="Y122" s="14">
        <v>0</v>
      </c>
      <c r="Z122" s="10">
        <v>75</v>
      </c>
      <c r="AA122" s="22">
        <v>33</v>
      </c>
      <c r="AB122" s="22">
        <v>102.75</v>
      </c>
      <c r="AC122" s="22">
        <v>6.7036454615649138E-2</v>
      </c>
      <c r="AD122" s="42">
        <v>1.0449999999999999E-2</v>
      </c>
      <c r="AE122" s="22">
        <v>126</v>
      </c>
      <c r="AF122" s="22">
        <v>15.825067050911926</v>
      </c>
      <c r="AG122" s="22">
        <v>9.5331729222360995E-2</v>
      </c>
      <c r="AH122" s="22">
        <v>0</v>
      </c>
      <c r="AI122" s="22">
        <v>0</v>
      </c>
      <c r="AJ122" s="22">
        <v>0</v>
      </c>
      <c r="AK122" s="22">
        <v>0</v>
      </c>
      <c r="AL122" s="45">
        <v>0</v>
      </c>
      <c r="AM122" s="45">
        <v>0</v>
      </c>
      <c r="AN122" s="45">
        <v>0</v>
      </c>
      <c r="AO122" s="45">
        <v>0</v>
      </c>
      <c r="AP122" s="45">
        <v>0</v>
      </c>
      <c r="AQ122" s="45">
        <v>0</v>
      </c>
      <c r="AR122" s="45">
        <v>0</v>
      </c>
      <c r="AS122" s="45" t="s">
        <v>4440</v>
      </c>
      <c r="AT122" s="45" t="s">
        <v>4443</v>
      </c>
      <c r="AU122" s="45">
        <v>2.3298444588959604</v>
      </c>
      <c r="AV122" s="10">
        <v>25.747724317295187</v>
      </c>
      <c r="AW122" s="10">
        <v>40.939635862385842</v>
      </c>
      <c r="AX122" s="17">
        <v>0.85277506557157345</v>
      </c>
    </row>
    <row r="123" spans="1:50" x14ac:dyDescent="0.25">
      <c r="A123" s="22" t="s">
        <v>964</v>
      </c>
      <c r="B123" s="22" t="s">
        <v>3948</v>
      </c>
      <c r="C123" s="22" t="s">
        <v>1580</v>
      </c>
      <c r="D123" s="22">
        <v>7841</v>
      </c>
      <c r="E123" s="22" t="s">
        <v>1581</v>
      </c>
      <c r="F123" s="43">
        <v>3.7800240000000001</v>
      </c>
      <c r="G123" s="43">
        <v>55.237654876439997</v>
      </c>
      <c r="H123" s="43">
        <v>3.0414772727272728</v>
      </c>
      <c r="I123" s="9">
        <v>0</v>
      </c>
      <c r="J123" s="9">
        <v>3.0414772727272728</v>
      </c>
      <c r="K123" s="11">
        <v>0</v>
      </c>
      <c r="L123" s="41">
        <v>248</v>
      </c>
      <c r="M123" s="44">
        <v>0</v>
      </c>
      <c r="N123" s="13">
        <v>0</v>
      </c>
      <c r="O123" s="13">
        <v>0</v>
      </c>
      <c r="P123" s="22">
        <v>0</v>
      </c>
      <c r="Q123" s="22">
        <v>0</v>
      </c>
      <c r="R123" s="14">
        <v>0</v>
      </c>
      <c r="S123" s="22">
        <v>53</v>
      </c>
      <c r="T123" s="22">
        <v>1</v>
      </c>
      <c r="U123" s="22">
        <v>463</v>
      </c>
      <c r="V123" s="22"/>
      <c r="W123" s="22">
        <v>85</v>
      </c>
      <c r="X123" s="22">
        <v>57</v>
      </c>
      <c r="Y123" s="14">
        <v>463</v>
      </c>
      <c r="Z123" s="10">
        <v>85</v>
      </c>
      <c r="AA123" s="22">
        <v>57</v>
      </c>
      <c r="AB123" s="22">
        <v>158.12</v>
      </c>
      <c r="AC123" s="22">
        <v>6.843201450994725E-2</v>
      </c>
      <c r="AD123" s="42">
        <v>1.21E-2</v>
      </c>
      <c r="AE123" s="22">
        <v>127</v>
      </c>
      <c r="AF123" s="22">
        <v>3.6032048136313364</v>
      </c>
      <c r="AG123" s="22">
        <v>9.4821179306087799E-2</v>
      </c>
      <c r="AH123" s="22">
        <v>0</v>
      </c>
      <c r="AI123" s="22">
        <v>0</v>
      </c>
      <c r="AJ123" s="22">
        <v>0</v>
      </c>
      <c r="AK123" s="22">
        <v>0</v>
      </c>
      <c r="AL123" s="45">
        <v>1</v>
      </c>
      <c r="AM123" s="45">
        <v>0</v>
      </c>
      <c r="AN123" s="45">
        <v>0</v>
      </c>
      <c r="AO123" s="45">
        <v>0</v>
      </c>
      <c r="AP123" s="45">
        <v>0</v>
      </c>
      <c r="AQ123" s="45">
        <v>0</v>
      </c>
      <c r="AR123" s="45">
        <v>0</v>
      </c>
      <c r="AS123" s="45" t="s">
        <v>4440</v>
      </c>
      <c r="AT123" s="45" t="s">
        <v>4443</v>
      </c>
      <c r="AU123" s="45">
        <v>3.6032048136313364</v>
      </c>
      <c r="AV123" s="10">
        <v>27.946945637960024</v>
      </c>
      <c r="AW123" s="10">
        <v>27.946945637960024</v>
      </c>
      <c r="AX123" s="17">
        <v>0</v>
      </c>
    </row>
    <row r="124" spans="1:50" x14ac:dyDescent="0.25">
      <c r="A124" s="22" t="s">
        <v>8</v>
      </c>
      <c r="B124" s="22" t="s">
        <v>3946</v>
      </c>
      <c r="C124" s="22" t="s">
        <v>351</v>
      </c>
      <c r="D124" s="22">
        <v>7750</v>
      </c>
      <c r="E124" s="22" t="s">
        <v>485</v>
      </c>
      <c r="F124" s="43">
        <v>0.96762899999999996</v>
      </c>
      <c r="G124" s="43">
        <v>23.292544781010001</v>
      </c>
      <c r="H124" s="43">
        <v>0.58787878787878789</v>
      </c>
      <c r="I124" s="9">
        <v>0.24431818181818185</v>
      </c>
      <c r="J124" s="9">
        <v>0.34356060606060607</v>
      </c>
      <c r="K124" s="11">
        <v>0.24431818181818185</v>
      </c>
      <c r="L124" s="41">
        <v>9</v>
      </c>
      <c r="M124" s="44">
        <v>17</v>
      </c>
      <c r="N124" s="13">
        <v>12</v>
      </c>
      <c r="O124" s="13">
        <v>12</v>
      </c>
      <c r="P124" s="22">
        <v>12</v>
      </c>
      <c r="Q124" s="22">
        <v>12</v>
      </c>
      <c r="R124" s="14">
        <v>0</v>
      </c>
      <c r="S124" s="22">
        <v>16</v>
      </c>
      <c r="T124" s="22">
        <v>0.58440721649484528</v>
      </c>
      <c r="U124" s="22">
        <v>34</v>
      </c>
      <c r="V124" s="22"/>
      <c r="W124" s="22">
        <v>16</v>
      </c>
      <c r="X124" s="22">
        <v>15</v>
      </c>
      <c r="Y124" s="14">
        <v>17</v>
      </c>
      <c r="Z124" s="10">
        <v>4</v>
      </c>
      <c r="AA124" s="22">
        <v>3</v>
      </c>
      <c r="AB124" s="22">
        <v>7.01</v>
      </c>
      <c r="AC124" s="22">
        <v>4.1542433817231113E-2</v>
      </c>
      <c r="AD124" s="42">
        <v>3.5E-4</v>
      </c>
      <c r="AE124" s="22">
        <v>128</v>
      </c>
      <c r="AF124" s="22">
        <v>0.37878539685792079</v>
      </c>
      <c r="AG124" s="22">
        <v>9.4696349214480197E-2</v>
      </c>
      <c r="AH124" s="22">
        <v>0</v>
      </c>
      <c r="AI124" s="22">
        <v>0</v>
      </c>
      <c r="AJ124" s="22">
        <v>0</v>
      </c>
      <c r="AK124" s="22">
        <v>0</v>
      </c>
      <c r="AL124" s="45">
        <v>0</v>
      </c>
      <c r="AM124" s="45">
        <v>0</v>
      </c>
      <c r="AN124" s="45">
        <v>0</v>
      </c>
      <c r="AO124" s="45">
        <v>0</v>
      </c>
      <c r="AP124" s="45">
        <v>0</v>
      </c>
      <c r="AQ124" s="45">
        <v>0</v>
      </c>
      <c r="AR124" s="45">
        <v>0</v>
      </c>
      <c r="AS124" s="45" t="s">
        <v>4440</v>
      </c>
      <c r="AT124" s="45" t="s">
        <v>4445</v>
      </c>
      <c r="AU124" s="45">
        <v>0.22136491942663286</v>
      </c>
      <c r="AV124" s="10">
        <v>11.642778390297684</v>
      </c>
      <c r="AW124" s="10">
        <v>27.216494845360824</v>
      </c>
      <c r="AX124" s="17">
        <v>0.41559278350515466</v>
      </c>
    </row>
    <row r="125" spans="1:50" x14ac:dyDescent="0.25">
      <c r="A125" s="22" t="s">
        <v>539</v>
      </c>
      <c r="B125" s="22" t="s">
        <v>3949</v>
      </c>
      <c r="C125" s="22" t="s">
        <v>670</v>
      </c>
      <c r="D125" s="22">
        <v>2668</v>
      </c>
      <c r="E125" s="22" t="s">
        <v>832</v>
      </c>
      <c r="F125" s="43">
        <v>18.290208</v>
      </c>
      <c r="G125" s="43">
        <v>184.61630754576001</v>
      </c>
      <c r="H125" s="43">
        <v>8.9666666666666668</v>
      </c>
      <c r="I125" s="9">
        <v>0</v>
      </c>
      <c r="J125" s="9">
        <v>8.9666666666666668</v>
      </c>
      <c r="K125" s="11">
        <v>0</v>
      </c>
      <c r="L125" s="41">
        <v>159</v>
      </c>
      <c r="M125" s="44">
        <v>0</v>
      </c>
      <c r="N125" s="13">
        <v>0</v>
      </c>
      <c r="O125" s="13">
        <v>0</v>
      </c>
      <c r="P125" s="22">
        <v>0</v>
      </c>
      <c r="Q125" s="22">
        <v>0</v>
      </c>
      <c r="R125" s="14">
        <v>0</v>
      </c>
      <c r="S125" s="22">
        <v>166</v>
      </c>
      <c r="T125" s="22">
        <v>1</v>
      </c>
      <c r="U125" s="22">
        <v>301</v>
      </c>
      <c r="V125" s="22"/>
      <c r="W125" s="22">
        <v>56</v>
      </c>
      <c r="X125" s="22">
        <v>38</v>
      </c>
      <c r="Y125" s="14">
        <v>301</v>
      </c>
      <c r="Z125" s="10">
        <v>56</v>
      </c>
      <c r="AA125" s="22">
        <v>38</v>
      </c>
      <c r="AB125" s="22">
        <v>103.81</v>
      </c>
      <c r="AC125" s="22">
        <v>9.9071464721319322E-2</v>
      </c>
      <c r="AD125" s="42">
        <v>1.154E-2</v>
      </c>
      <c r="AE125" s="22">
        <v>129</v>
      </c>
      <c r="AF125" s="22">
        <v>5.2022076526683838</v>
      </c>
      <c r="AG125" s="22">
        <v>9.4585593684879704E-2</v>
      </c>
      <c r="AH125" s="22">
        <v>0</v>
      </c>
      <c r="AI125" s="22">
        <v>0</v>
      </c>
      <c r="AJ125" s="22">
        <v>0</v>
      </c>
      <c r="AK125" s="22">
        <v>0</v>
      </c>
      <c r="AL125" s="45">
        <v>0</v>
      </c>
      <c r="AM125" s="45">
        <v>0</v>
      </c>
      <c r="AN125" s="45">
        <v>0</v>
      </c>
      <c r="AO125" s="45">
        <v>0</v>
      </c>
      <c r="AP125" s="45">
        <v>0</v>
      </c>
      <c r="AQ125" s="45">
        <v>0</v>
      </c>
      <c r="AR125" s="45">
        <v>0</v>
      </c>
      <c r="AS125" s="45" t="s">
        <v>4440</v>
      </c>
      <c r="AT125" s="45" t="s">
        <v>4443</v>
      </c>
      <c r="AU125" s="45">
        <v>5.2022076526683838</v>
      </c>
      <c r="AV125" s="10">
        <v>6.2453531598513008</v>
      </c>
      <c r="AW125" s="10">
        <v>6.2453531598513008</v>
      </c>
      <c r="AX125" s="17">
        <v>0</v>
      </c>
    </row>
    <row r="126" spans="1:50" x14ac:dyDescent="0.25">
      <c r="A126" s="22" t="s">
        <v>1672</v>
      </c>
      <c r="B126" s="22" t="s">
        <v>3947</v>
      </c>
      <c r="C126" s="22" t="s">
        <v>1733</v>
      </c>
      <c r="D126" s="22">
        <v>2050</v>
      </c>
      <c r="E126" s="22" t="s">
        <v>1734</v>
      </c>
      <c r="F126" s="43">
        <v>36.799008999999998</v>
      </c>
      <c r="G126" s="43">
        <v>397.63542002589003</v>
      </c>
      <c r="H126" s="43">
        <v>16.762310606060606</v>
      </c>
      <c r="I126" s="9">
        <v>0.5674242424242425</v>
      </c>
      <c r="J126" s="9">
        <v>16.195075757575758</v>
      </c>
      <c r="K126" s="11">
        <v>0.5674242424242425</v>
      </c>
      <c r="L126" s="41">
        <v>446</v>
      </c>
      <c r="M126" s="44">
        <v>84</v>
      </c>
      <c r="N126" s="13">
        <v>19</v>
      </c>
      <c r="O126" s="13">
        <v>17</v>
      </c>
      <c r="P126" s="22">
        <v>19</v>
      </c>
      <c r="Q126" s="22">
        <v>17</v>
      </c>
      <c r="R126" s="14">
        <v>0</v>
      </c>
      <c r="S126" s="22">
        <v>296</v>
      </c>
      <c r="T126" s="22">
        <v>0.96614880515225132</v>
      </c>
      <c r="U126" s="22">
        <v>878</v>
      </c>
      <c r="V126" s="22"/>
      <c r="W126" s="22">
        <v>164</v>
      </c>
      <c r="X126" s="22">
        <v>114</v>
      </c>
      <c r="Y126" s="14">
        <v>794</v>
      </c>
      <c r="Z126" s="10">
        <v>145</v>
      </c>
      <c r="AA126" s="22">
        <v>97</v>
      </c>
      <c r="AB126" s="22">
        <v>270.11</v>
      </c>
      <c r="AC126" s="22">
        <v>9.2544595241550703E-2</v>
      </c>
      <c r="AD126" s="42">
        <v>2.7900000000000001E-2</v>
      </c>
      <c r="AE126" s="22">
        <v>130</v>
      </c>
      <c r="AF126" s="22">
        <v>12.577011553022352</v>
      </c>
      <c r="AG126" s="22">
        <v>9.4563996639265804E-2</v>
      </c>
      <c r="AH126" s="22">
        <v>0</v>
      </c>
      <c r="AI126" s="22">
        <v>0</v>
      </c>
      <c r="AJ126" s="22">
        <v>0</v>
      </c>
      <c r="AK126" s="22">
        <v>0</v>
      </c>
      <c r="AL126" s="45">
        <v>0</v>
      </c>
      <c r="AM126" s="45">
        <v>0</v>
      </c>
      <c r="AN126" s="45">
        <v>0</v>
      </c>
      <c r="AO126" s="45">
        <v>0</v>
      </c>
      <c r="AP126" s="45">
        <v>0</v>
      </c>
      <c r="AQ126" s="45">
        <v>0</v>
      </c>
      <c r="AR126" s="45">
        <v>0</v>
      </c>
      <c r="AS126" s="45" t="s">
        <v>4440</v>
      </c>
      <c r="AT126" s="45" t="s">
        <v>4442</v>
      </c>
      <c r="AU126" s="45">
        <v>12.151406789434963</v>
      </c>
      <c r="AV126" s="10">
        <v>8.953338790784704</v>
      </c>
      <c r="AW126" s="10">
        <v>9.7838540195469186</v>
      </c>
      <c r="AX126" s="17">
        <v>3.385119484774872E-2</v>
      </c>
    </row>
    <row r="127" spans="1:50" x14ac:dyDescent="0.25">
      <c r="A127" s="22" t="s">
        <v>1672</v>
      </c>
      <c r="B127" s="22" t="s">
        <v>3957</v>
      </c>
      <c r="C127" s="22" t="s">
        <v>1777</v>
      </c>
      <c r="D127" s="22">
        <v>912</v>
      </c>
      <c r="E127" s="22" t="s">
        <v>1821</v>
      </c>
      <c r="F127" s="43">
        <v>47.009160000000001</v>
      </c>
      <c r="G127" s="43">
        <v>545.94631646773996</v>
      </c>
      <c r="H127" s="43">
        <v>26.59943181818182</v>
      </c>
      <c r="I127" s="9">
        <v>25.485037878787878</v>
      </c>
      <c r="J127" s="9">
        <v>1.1143939393939395</v>
      </c>
      <c r="K127" s="11">
        <v>26.19318181818182</v>
      </c>
      <c r="L127" s="41">
        <v>317</v>
      </c>
      <c r="M127" s="44">
        <v>1089</v>
      </c>
      <c r="N127" s="13">
        <v>116</v>
      </c>
      <c r="O127" s="13">
        <v>58</v>
      </c>
      <c r="P127" s="22">
        <v>114</v>
      </c>
      <c r="Q127" s="22">
        <v>56</v>
      </c>
      <c r="R127" s="14">
        <v>0</v>
      </c>
      <c r="S127" s="22">
        <v>851</v>
      </c>
      <c r="T127" s="22">
        <v>1.52728826230909E-2</v>
      </c>
      <c r="U127" s="22">
        <v>1098</v>
      </c>
      <c r="V127" s="22"/>
      <c r="W127" s="22">
        <v>118</v>
      </c>
      <c r="X127" s="22">
        <v>59</v>
      </c>
      <c r="Y127" s="14">
        <v>9</v>
      </c>
      <c r="Z127" s="10">
        <v>4</v>
      </c>
      <c r="AA127" s="22">
        <v>3</v>
      </c>
      <c r="AB127" s="22">
        <v>6.29</v>
      </c>
      <c r="AC127" s="22">
        <v>8.6105828690535319E-2</v>
      </c>
      <c r="AD127" s="42">
        <v>7.2000000000000005E-4</v>
      </c>
      <c r="AE127" s="22">
        <v>131</v>
      </c>
      <c r="AF127" s="22">
        <v>18.6717647490098</v>
      </c>
      <c r="AG127" s="22">
        <v>9.3358823745049002E-2</v>
      </c>
      <c r="AH127" s="22">
        <v>1</v>
      </c>
      <c r="AI127" s="22">
        <v>0</v>
      </c>
      <c r="AJ127" s="22">
        <v>0</v>
      </c>
      <c r="AK127" s="22">
        <v>0</v>
      </c>
      <c r="AL127" s="45">
        <v>0</v>
      </c>
      <c r="AM127" s="45">
        <v>0</v>
      </c>
      <c r="AN127" s="45">
        <v>0</v>
      </c>
      <c r="AO127" s="45">
        <v>0</v>
      </c>
      <c r="AP127" s="45">
        <v>0</v>
      </c>
      <c r="AQ127" s="45">
        <v>0</v>
      </c>
      <c r="AR127" s="45">
        <v>0</v>
      </c>
      <c r="AS127" s="45" t="s">
        <v>4440</v>
      </c>
      <c r="AT127" s="45" t="s">
        <v>4445</v>
      </c>
      <c r="AU127" s="45">
        <v>0.78226112558776506</v>
      </c>
      <c r="AV127" s="10">
        <v>3.5893949694085654</v>
      </c>
      <c r="AW127" s="10">
        <v>4.436184983445477</v>
      </c>
      <c r="AX127" s="17">
        <v>0.95810459610523679</v>
      </c>
    </row>
    <row r="128" spans="1:50" x14ac:dyDescent="0.25">
      <c r="A128" s="22" t="s">
        <v>8</v>
      </c>
      <c r="B128" s="22" t="s">
        <v>3946</v>
      </c>
      <c r="C128" s="22" t="s">
        <v>327</v>
      </c>
      <c r="D128" s="22">
        <v>6448</v>
      </c>
      <c r="E128" s="22" t="s">
        <v>328</v>
      </c>
      <c r="F128" s="43">
        <v>4.177956</v>
      </c>
      <c r="G128" s="43">
        <v>55.502551552409997</v>
      </c>
      <c r="H128" s="43">
        <v>2.7920454545454545</v>
      </c>
      <c r="I128" s="9">
        <v>0</v>
      </c>
      <c r="J128" s="9">
        <v>2.7920454545454545</v>
      </c>
      <c r="K128" s="11">
        <v>0</v>
      </c>
      <c r="L128" s="41">
        <v>70</v>
      </c>
      <c r="M128" s="44">
        <v>0</v>
      </c>
      <c r="N128" s="13">
        <v>0</v>
      </c>
      <c r="O128" s="13">
        <v>0</v>
      </c>
      <c r="P128" s="22">
        <v>0</v>
      </c>
      <c r="Q128" s="22">
        <v>0</v>
      </c>
      <c r="R128" s="14">
        <v>0</v>
      </c>
      <c r="S128" s="22">
        <v>65</v>
      </c>
      <c r="T128" s="22">
        <v>1</v>
      </c>
      <c r="U128" s="22">
        <v>139</v>
      </c>
      <c r="V128" s="22"/>
      <c r="W128" s="22">
        <v>27</v>
      </c>
      <c r="X128" s="22">
        <v>19</v>
      </c>
      <c r="Y128" s="14">
        <v>139</v>
      </c>
      <c r="Z128" s="10">
        <v>27</v>
      </c>
      <c r="AA128" s="22">
        <v>19</v>
      </c>
      <c r="AB128" s="22">
        <v>49.5</v>
      </c>
      <c r="AC128" s="22">
        <v>7.5275025798675871E-2</v>
      </c>
      <c r="AD128" s="42">
        <v>4.2300000000000003E-3</v>
      </c>
      <c r="AE128" s="22">
        <v>132</v>
      </c>
      <c r="AF128" s="22">
        <v>1.4906211366376656</v>
      </c>
      <c r="AG128" s="22">
        <v>9.31638210398541E-2</v>
      </c>
      <c r="AH128" s="22">
        <v>0</v>
      </c>
      <c r="AI128" s="22">
        <v>0</v>
      </c>
      <c r="AJ128" s="22">
        <v>0</v>
      </c>
      <c r="AK128" s="22">
        <v>0</v>
      </c>
      <c r="AL128" s="45">
        <v>0</v>
      </c>
      <c r="AM128" s="45">
        <v>0</v>
      </c>
      <c r="AN128" s="45">
        <v>0</v>
      </c>
      <c r="AO128" s="45">
        <v>0</v>
      </c>
      <c r="AP128" s="45">
        <v>0</v>
      </c>
      <c r="AQ128" s="45">
        <v>0</v>
      </c>
      <c r="AR128" s="45">
        <v>0</v>
      </c>
      <c r="AS128" s="45" t="s">
        <v>4440</v>
      </c>
      <c r="AT128" s="45" t="s">
        <v>4444</v>
      </c>
      <c r="AU128" s="45">
        <v>1.4906211366376656</v>
      </c>
      <c r="AV128" s="10">
        <v>9.6703296703296697</v>
      </c>
      <c r="AW128" s="10">
        <v>9.6703296703296697</v>
      </c>
      <c r="AX128" s="17">
        <v>0</v>
      </c>
    </row>
    <row r="129" spans="1:50" x14ac:dyDescent="0.25">
      <c r="A129" s="22" t="s">
        <v>539</v>
      </c>
      <c r="B129" s="22" t="s">
        <v>3949</v>
      </c>
      <c r="C129" s="22" t="s">
        <v>609</v>
      </c>
      <c r="D129" s="22">
        <v>1486</v>
      </c>
      <c r="E129" s="22" t="s">
        <v>638</v>
      </c>
      <c r="F129" s="43">
        <v>51.884383</v>
      </c>
      <c r="G129" s="43">
        <v>511.97890731634999</v>
      </c>
      <c r="H129" s="43">
        <v>21.145075757575761</v>
      </c>
      <c r="I129" s="9">
        <v>0</v>
      </c>
      <c r="J129" s="9">
        <v>21.145075757575761</v>
      </c>
      <c r="K129" s="11">
        <v>0</v>
      </c>
      <c r="L129" s="41">
        <v>1644</v>
      </c>
      <c r="M129" s="44">
        <v>0</v>
      </c>
      <c r="N129" s="13">
        <v>0</v>
      </c>
      <c r="O129" s="13">
        <v>0</v>
      </c>
      <c r="P129" s="22">
        <v>0</v>
      </c>
      <c r="Q129" s="22">
        <v>0</v>
      </c>
      <c r="R129" s="14">
        <v>0</v>
      </c>
      <c r="S129" s="22">
        <v>707</v>
      </c>
      <c r="T129" s="22">
        <v>1</v>
      </c>
      <c r="U129" s="22">
        <v>2998</v>
      </c>
      <c r="V129" s="22"/>
      <c r="W129" s="22">
        <v>543</v>
      </c>
      <c r="X129" s="22">
        <v>358</v>
      </c>
      <c r="Y129" s="14">
        <v>2998</v>
      </c>
      <c r="Z129" s="10">
        <v>543</v>
      </c>
      <c r="AA129" s="22">
        <v>358</v>
      </c>
      <c r="AB129" s="22">
        <v>1013.73</v>
      </c>
      <c r="AC129" s="22">
        <v>0.10134086045060606</v>
      </c>
      <c r="AD129" s="42">
        <v>0.11443</v>
      </c>
      <c r="AE129" s="22">
        <v>133</v>
      </c>
      <c r="AF129" s="22">
        <v>23.428857493489843</v>
      </c>
      <c r="AG129" s="22">
        <v>9.2604179816165394E-2</v>
      </c>
      <c r="AH129" s="22">
        <v>0</v>
      </c>
      <c r="AI129" s="22">
        <v>0</v>
      </c>
      <c r="AJ129" s="22">
        <v>0</v>
      </c>
      <c r="AK129" s="22">
        <v>0</v>
      </c>
      <c r="AL129" s="45">
        <v>1</v>
      </c>
      <c r="AM129" s="45">
        <v>1</v>
      </c>
      <c r="AN129" s="45">
        <v>1</v>
      </c>
      <c r="AO129" s="45">
        <v>0</v>
      </c>
      <c r="AP129" s="45">
        <v>0</v>
      </c>
      <c r="AQ129" s="45">
        <v>1</v>
      </c>
      <c r="AR129" s="45">
        <v>1</v>
      </c>
      <c r="AS129" s="45" t="s">
        <v>4440</v>
      </c>
      <c r="AT129" s="45" t="s">
        <v>4440</v>
      </c>
      <c r="AU129" s="45">
        <v>23.428857493489843</v>
      </c>
      <c r="AV129" s="10">
        <v>25.679737742507566</v>
      </c>
      <c r="AW129" s="10">
        <v>25.679737742507566</v>
      </c>
      <c r="AX129" s="17">
        <v>0</v>
      </c>
    </row>
    <row r="130" spans="1:50" x14ac:dyDescent="0.25">
      <c r="A130" s="22" t="s">
        <v>539</v>
      </c>
      <c r="B130" s="22" t="s">
        <v>3949</v>
      </c>
      <c r="C130" s="22" t="s">
        <v>809</v>
      </c>
      <c r="D130" s="22">
        <v>1206</v>
      </c>
      <c r="E130" s="22" t="s">
        <v>905</v>
      </c>
      <c r="F130" s="43">
        <v>0.937222</v>
      </c>
      <c r="G130" s="43">
        <v>12.76022874261</v>
      </c>
      <c r="H130" s="43">
        <v>0.41780303030303029</v>
      </c>
      <c r="I130" s="9">
        <v>0</v>
      </c>
      <c r="J130" s="9">
        <v>0.41780303030303029</v>
      </c>
      <c r="K130" s="11">
        <v>0</v>
      </c>
      <c r="L130" s="41">
        <v>23</v>
      </c>
      <c r="M130" s="44">
        <v>0</v>
      </c>
      <c r="N130" s="13">
        <v>0</v>
      </c>
      <c r="O130" s="13">
        <v>0</v>
      </c>
      <c r="P130" s="22">
        <v>0</v>
      </c>
      <c r="Q130" s="22">
        <v>0</v>
      </c>
      <c r="R130" s="14">
        <v>0</v>
      </c>
      <c r="S130" s="22">
        <v>11</v>
      </c>
      <c r="T130" s="22">
        <v>1</v>
      </c>
      <c r="U130" s="22">
        <v>54</v>
      </c>
      <c r="V130" s="22"/>
      <c r="W130" s="22">
        <v>12</v>
      </c>
      <c r="X130" s="22">
        <v>9</v>
      </c>
      <c r="Y130" s="14">
        <v>54</v>
      </c>
      <c r="Z130" s="10">
        <v>12</v>
      </c>
      <c r="AA130" s="22">
        <v>9</v>
      </c>
      <c r="AB130" s="22">
        <v>21.3</v>
      </c>
      <c r="AC130" s="22">
        <v>7.3448683319473074E-2</v>
      </c>
      <c r="AD130" s="42">
        <v>1.83E-3</v>
      </c>
      <c r="AE130" s="22">
        <v>134</v>
      </c>
      <c r="AF130" s="22">
        <v>0.27693146880241348</v>
      </c>
      <c r="AG130" s="22">
        <v>9.2310489600804499E-2</v>
      </c>
      <c r="AH130" s="22">
        <v>0</v>
      </c>
      <c r="AI130" s="22">
        <v>0</v>
      </c>
      <c r="AJ130" s="22">
        <v>0</v>
      </c>
      <c r="AK130" s="22">
        <v>0</v>
      </c>
      <c r="AL130" s="45">
        <v>1</v>
      </c>
      <c r="AM130" s="45">
        <v>0</v>
      </c>
      <c r="AN130" s="45">
        <v>0</v>
      </c>
      <c r="AO130" s="45">
        <v>0</v>
      </c>
      <c r="AP130" s="45">
        <v>0</v>
      </c>
      <c r="AQ130" s="45">
        <v>0</v>
      </c>
      <c r="AR130" s="45">
        <v>0</v>
      </c>
      <c r="AS130" s="45" t="s">
        <v>4440</v>
      </c>
      <c r="AT130" s="45" t="s">
        <v>4445</v>
      </c>
      <c r="AU130" s="45">
        <v>0.27693146880241348</v>
      </c>
      <c r="AV130" s="10">
        <v>28.72166817769719</v>
      </c>
      <c r="AW130" s="10">
        <v>28.72166817769719</v>
      </c>
      <c r="AX130" s="17">
        <v>0</v>
      </c>
    </row>
    <row r="131" spans="1:50" x14ac:dyDescent="0.25">
      <c r="A131" s="22" t="s">
        <v>539</v>
      </c>
      <c r="B131" s="22" t="s">
        <v>3949</v>
      </c>
      <c r="C131" s="22" t="s">
        <v>551</v>
      </c>
      <c r="D131" s="22">
        <v>3497</v>
      </c>
      <c r="E131" s="22" t="s">
        <v>641</v>
      </c>
      <c r="F131" s="43">
        <v>16.399391999999999</v>
      </c>
      <c r="G131" s="43">
        <v>170.11260367477999</v>
      </c>
      <c r="H131" s="43">
        <v>7.6382575757575761</v>
      </c>
      <c r="I131" s="9">
        <v>0</v>
      </c>
      <c r="J131" s="9">
        <v>7.6382575757575761</v>
      </c>
      <c r="K131" s="11">
        <v>0</v>
      </c>
      <c r="L131" s="41">
        <v>535</v>
      </c>
      <c r="M131" s="44">
        <v>0</v>
      </c>
      <c r="N131" s="13">
        <v>0</v>
      </c>
      <c r="O131" s="13">
        <v>0</v>
      </c>
      <c r="P131" s="22">
        <v>0</v>
      </c>
      <c r="Q131" s="22">
        <v>0</v>
      </c>
      <c r="R131" s="14">
        <v>0</v>
      </c>
      <c r="S131" s="22">
        <v>187</v>
      </c>
      <c r="T131" s="22">
        <v>1</v>
      </c>
      <c r="U131" s="22">
        <v>984</v>
      </c>
      <c r="V131" s="22"/>
      <c r="W131" s="22">
        <v>179</v>
      </c>
      <c r="X131" s="22">
        <v>119</v>
      </c>
      <c r="Y131" s="14">
        <v>984</v>
      </c>
      <c r="Z131" s="10">
        <v>179</v>
      </c>
      <c r="AA131" s="22">
        <v>119</v>
      </c>
      <c r="AB131" s="22">
        <v>333.79</v>
      </c>
      <c r="AC131" s="22">
        <v>9.6403156766398296E-2</v>
      </c>
      <c r="AD131" s="42">
        <v>3.5880000000000002E-2</v>
      </c>
      <c r="AE131" s="22">
        <v>135</v>
      </c>
      <c r="AF131" s="22">
        <v>9.0440546980137082</v>
      </c>
      <c r="AG131" s="22">
        <v>9.2286272428711305E-2</v>
      </c>
      <c r="AH131" s="22">
        <v>0</v>
      </c>
      <c r="AI131" s="22">
        <v>0</v>
      </c>
      <c r="AJ131" s="22">
        <v>0</v>
      </c>
      <c r="AK131" s="22">
        <v>0</v>
      </c>
      <c r="AL131" s="45">
        <v>1</v>
      </c>
      <c r="AM131" s="45">
        <v>0</v>
      </c>
      <c r="AN131" s="45">
        <v>0</v>
      </c>
      <c r="AO131" s="45">
        <v>0</v>
      </c>
      <c r="AP131" s="45">
        <v>1</v>
      </c>
      <c r="AQ131" s="45">
        <v>0</v>
      </c>
      <c r="AR131" s="45">
        <v>0</v>
      </c>
      <c r="AS131" s="45" t="s">
        <v>4440</v>
      </c>
      <c r="AT131" s="45" t="s">
        <v>4441</v>
      </c>
      <c r="AU131" s="45">
        <v>9.0440546980137082</v>
      </c>
      <c r="AV131" s="10">
        <v>23.434664021819984</v>
      </c>
      <c r="AW131" s="10">
        <v>23.434664021819984</v>
      </c>
      <c r="AX131" s="17">
        <v>0</v>
      </c>
    </row>
    <row r="132" spans="1:50" x14ac:dyDescent="0.25">
      <c r="A132" s="22" t="s">
        <v>8</v>
      </c>
      <c r="B132" s="22" t="s">
        <v>3946</v>
      </c>
      <c r="C132" s="22" t="s">
        <v>201</v>
      </c>
      <c r="D132" s="22">
        <v>81</v>
      </c>
      <c r="E132" s="22" t="s">
        <v>268</v>
      </c>
      <c r="F132" s="43">
        <v>28.301259999999999</v>
      </c>
      <c r="G132" s="43">
        <v>360.84555390925999</v>
      </c>
      <c r="H132" s="43">
        <v>20.611174242424244</v>
      </c>
      <c r="I132" s="9">
        <v>0</v>
      </c>
      <c r="J132" s="9">
        <v>20.611174242424244</v>
      </c>
      <c r="K132" s="11">
        <v>0</v>
      </c>
      <c r="L132" s="41">
        <v>646</v>
      </c>
      <c r="M132" s="44">
        <v>0</v>
      </c>
      <c r="N132" s="13">
        <v>0</v>
      </c>
      <c r="O132" s="13">
        <v>0</v>
      </c>
      <c r="P132" s="22">
        <v>0</v>
      </c>
      <c r="Q132" s="22">
        <v>0</v>
      </c>
      <c r="R132" s="14">
        <v>0</v>
      </c>
      <c r="S132" s="22">
        <v>422</v>
      </c>
      <c r="T132" s="22">
        <v>1</v>
      </c>
      <c r="U132" s="22">
        <v>1185</v>
      </c>
      <c r="V132" s="22"/>
      <c r="W132" s="22">
        <v>216</v>
      </c>
      <c r="X132" s="22">
        <v>143</v>
      </c>
      <c r="Y132" s="14">
        <v>1185</v>
      </c>
      <c r="Z132" s="10">
        <v>216</v>
      </c>
      <c r="AA132" s="22">
        <v>143</v>
      </c>
      <c r="AB132" s="22">
        <v>402.57</v>
      </c>
      <c r="AC132" s="22">
        <v>7.8430396864794888E-2</v>
      </c>
      <c r="AD132" s="42">
        <v>3.5229999999999997E-2</v>
      </c>
      <c r="AE132" s="22">
        <v>136</v>
      </c>
      <c r="AF132" s="22">
        <v>13.199401287965649</v>
      </c>
      <c r="AG132" s="22">
        <v>9.1662508944205898E-2</v>
      </c>
      <c r="AH132" s="22">
        <v>0</v>
      </c>
      <c r="AI132" s="22">
        <v>0</v>
      </c>
      <c r="AJ132" s="22">
        <v>0</v>
      </c>
      <c r="AK132" s="22">
        <v>0</v>
      </c>
      <c r="AL132" s="45">
        <v>0</v>
      </c>
      <c r="AM132" s="45">
        <v>0</v>
      </c>
      <c r="AN132" s="45">
        <v>0</v>
      </c>
      <c r="AO132" s="45">
        <v>0</v>
      </c>
      <c r="AP132" s="45">
        <v>1</v>
      </c>
      <c r="AQ132" s="45">
        <v>0</v>
      </c>
      <c r="AR132" s="45">
        <v>0</v>
      </c>
      <c r="AS132" s="45" t="s">
        <v>4440</v>
      </c>
      <c r="AT132" s="45" t="s">
        <v>4441</v>
      </c>
      <c r="AU132" s="45">
        <v>13.199401287965649</v>
      </c>
      <c r="AV132" s="10">
        <v>10.479752267360121</v>
      </c>
      <c r="AW132" s="10">
        <v>10.479752267360121</v>
      </c>
      <c r="AX132" s="17">
        <v>0</v>
      </c>
    </row>
    <row r="133" spans="1:50" x14ac:dyDescent="0.25">
      <c r="A133" s="22" t="s">
        <v>1672</v>
      </c>
      <c r="B133" s="22" t="s">
        <v>3957</v>
      </c>
      <c r="C133" s="22" t="s">
        <v>1777</v>
      </c>
      <c r="D133" s="22">
        <v>7203</v>
      </c>
      <c r="E133" s="22" t="s">
        <v>1778</v>
      </c>
      <c r="F133" s="43">
        <v>30.690370000000001</v>
      </c>
      <c r="G133" s="43">
        <v>331.97370962495</v>
      </c>
      <c r="H133" s="43">
        <v>16.39469696969697</v>
      </c>
      <c r="I133" s="9">
        <v>14.211931818181819</v>
      </c>
      <c r="J133" s="9">
        <v>2.1827651515151518</v>
      </c>
      <c r="K133" s="11">
        <v>14.841287878787879</v>
      </c>
      <c r="L133" s="41">
        <v>250</v>
      </c>
      <c r="M133" s="44">
        <v>697</v>
      </c>
      <c r="N133" s="13">
        <v>75</v>
      </c>
      <c r="O133" s="13">
        <v>40</v>
      </c>
      <c r="P133" s="22">
        <v>74</v>
      </c>
      <c r="Q133" s="22">
        <v>39</v>
      </c>
      <c r="R133" s="14">
        <v>0</v>
      </c>
      <c r="S133" s="22">
        <v>514</v>
      </c>
      <c r="T133" s="22">
        <v>9.475070468092972E-2</v>
      </c>
      <c r="U133" s="22">
        <v>741</v>
      </c>
      <c r="V133" s="22"/>
      <c r="W133" s="22">
        <v>83</v>
      </c>
      <c r="X133" s="22">
        <v>45</v>
      </c>
      <c r="Y133" s="14">
        <v>44</v>
      </c>
      <c r="Z133" s="10">
        <v>9</v>
      </c>
      <c r="AA133" s="22">
        <v>6</v>
      </c>
      <c r="AB133" s="22">
        <v>16.29</v>
      </c>
      <c r="AC133" s="22">
        <v>9.2448194270180903E-2</v>
      </c>
      <c r="AD133" s="42">
        <v>1.73E-3</v>
      </c>
      <c r="AE133" s="22">
        <v>137</v>
      </c>
      <c r="AF133" s="22">
        <v>11.344098358914048</v>
      </c>
      <c r="AG133" s="22">
        <v>9.1484664184790704E-2</v>
      </c>
      <c r="AH133" s="22">
        <v>0</v>
      </c>
      <c r="AI133" s="22">
        <v>0</v>
      </c>
      <c r="AJ133" s="22">
        <v>0</v>
      </c>
      <c r="AK133" s="22">
        <v>0</v>
      </c>
      <c r="AL133" s="45">
        <v>0</v>
      </c>
      <c r="AM133" s="45">
        <v>0</v>
      </c>
      <c r="AN133" s="45">
        <v>0</v>
      </c>
      <c r="AO133" s="45">
        <v>0</v>
      </c>
      <c r="AP133" s="45">
        <v>0</v>
      </c>
      <c r="AQ133" s="45">
        <v>0</v>
      </c>
      <c r="AR133" s="45">
        <v>0</v>
      </c>
      <c r="AS133" s="45" t="s">
        <v>4440</v>
      </c>
      <c r="AT133" s="45" t="s">
        <v>4445</v>
      </c>
      <c r="AU133" s="45">
        <v>1.5103360933700432</v>
      </c>
      <c r="AV133" s="10">
        <v>4.1232104121475048</v>
      </c>
      <c r="AW133" s="10">
        <v>5.0626126334272907</v>
      </c>
      <c r="AX133" s="17">
        <v>0.86686151286909119</v>
      </c>
    </row>
    <row r="134" spans="1:50" x14ac:dyDescent="0.25">
      <c r="A134" s="22" t="s">
        <v>8</v>
      </c>
      <c r="B134" s="22" t="s">
        <v>3946</v>
      </c>
      <c r="C134" s="22" t="s">
        <v>182</v>
      </c>
      <c r="D134" s="22">
        <v>6949</v>
      </c>
      <c r="E134" s="22" t="s">
        <v>183</v>
      </c>
      <c r="F134" s="43">
        <v>26.274041</v>
      </c>
      <c r="G134" s="43">
        <v>383.59441109489001</v>
      </c>
      <c r="H134" s="43">
        <v>17.558333333333334</v>
      </c>
      <c r="I134" s="9">
        <v>11.103030303030303</v>
      </c>
      <c r="J134" s="9">
        <v>6.4553030303030301</v>
      </c>
      <c r="K134" s="11">
        <v>13.492992424242424</v>
      </c>
      <c r="L134" s="41">
        <v>1538</v>
      </c>
      <c r="M134" s="44">
        <v>3815</v>
      </c>
      <c r="N134" s="13">
        <v>1088</v>
      </c>
      <c r="O134" s="13">
        <v>691</v>
      </c>
      <c r="P134" s="22">
        <v>983</v>
      </c>
      <c r="Q134" s="22">
        <v>648</v>
      </c>
      <c r="R134" s="14">
        <v>0</v>
      </c>
      <c r="S134" s="22">
        <v>591</v>
      </c>
      <c r="T134" s="22">
        <v>0.23153341674936367</v>
      </c>
      <c r="U134" s="22">
        <v>4465</v>
      </c>
      <c r="V134" s="22"/>
      <c r="W134" s="22">
        <v>1206</v>
      </c>
      <c r="X134" s="22">
        <v>769</v>
      </c>
      <c r="Y134" s="14">
        <v>650</v>
      </c>
      <c r="Z134" s="10">
        <v>223</v>
      </c>
      <c r="AA134" s="22">
        <v>121</v>
      </c>
      <c r="AB134" s="22">
        <v>364.01</v>
      </c>
      <c r="AC134" s="22">
        <v>6.8494326924644827E-2</v>
      </c>
      <c r="AD134" s="42">
        <v>3.1759999999999997E-2</v>
      </c>
      <c r="AE134" s="22">
        <v>138</v>
      </c>
      <c r="AF134" s="22">
        <v>7.2319033956177599</v>
      </c>
      <c r="AG134" s="22">
        <v>9.0398792445222004E-2</v>
      </c>
      <c r="AH134" s="22">
        <v>0</v>
      </c>
      <c r="AI134" s="22">
        <v>1</v>
      </c>
      <c r="AJ134" s="22">
        <v>1</v>
      </c>
      <c r="AK134" s="22">
        <v>0</v>
      </c>
      <c r="AL134" s="45">
        <v>1</v>
      </c>
      <c r="AM134" s="45">
        <v>0</v>
      </c>
      <c r="AN134" s="45">
        <v>0</v>
      </c>
      <c r="AO134" s="45">
        <v>0</v>
      </c>
      <c r="AP134" s="45">
        <v>0</v>
      </c>
      <c r="AQ134" s="45">
        <v>0</v>
      </c>
      <c r="AR134" s="45">
        <v>0</v>
      </c>
      <c r="AS134" s="45" t="s">
        <v>4440</v>
      </c>
      <c r="AT134" s="45" t="s">
        <v>4442</v>
      </c>
      <c r="AU134" s="45">
        <v>2.6588017790938832</v>
      </c>
      <c r="AV134" s="10">
        <v>34.545241168876892</v>
      </c>
      <c r="AW134" s="10">
        <v>68.685334598955862</v>
      </c>
      <c r="AX134" s="17">
        <v>0.63235103766665235</v>
      </c>
    </row>
    <row r="135" spans="1:50" x14ac:dyDescent="0.25">
      <c r="A135" s="22" t="s">
        <v>8</v>
      </c>
      <c r="B135" s="22" t="s">
        <v>3953</v>
      </c>
      <c r="C135" s="22" t="s">
        <v>186</v>
      </c>
      <c r="D135" s="22">
        <v>8888</v>
      </c>
      <c r="E135" s="22" t="s">
        <v>187</v>
      </c>
      <c r="F135" s="43">
        <v>0.75207199999999996</v>
      </c>
      <c r="G135" s="43">
        <v>11.60191613328</v>
      </c>
      <c r="H135" s="43">
        <v>0.45227272727272727</v>
      </c>
      <c r="I135" s="9">
        <v>0</v>
      </c>
      <c r="J135" s="9">
        <v>0.45227272727272727</v>
      </c>
      <c r="K135" s="11">
        <v>0</v>
      </c>
      <c r="L135" s="41">
        <v>33</v>
      </c>
      <c r="M135" s="44">
        <v>0</v>
      </c>
      <c r="N135" s="13">
        <v>0</v>
      </c>
      <c r="O135" s="13">
        <v>0</v>
      </c>
      <c r="P135" s="22">
        <v>0</v>
      </c>
      <c r="Q135" s="22">
        <v>0</v>
      </c>
      <c r="R135" s="14">
        <v>0</v>
      </c>
      <c r="S135" s="22">
        <v>7</v>
      </c>
      <c r="T135" s="22">
        <v>1</v>
      </c>
      <c r="U135" s="22">
        <v>72</v>
      </c>
      <c r="V135" s="22"/>
      <c r="W135" s="22">
        <v>15</v>
      </c>
      <c r="X135" s="22">
        <v>11</v>
      </c>
      <c r="Y135" s="14">
        <v>72</v>
      </c>
      <c r="Z135" s="10">
        <v>15</v>
      </c>
      <c r="AA135" s="22">
        <v>11</v>
      </c>
      <c r="AB135" s="22">
        <v>27.03</v>
      </c>
      <c r="AC135" s="22">
        <v>6.4823085373172773E-2</v>
      </c>
      <c r="AD135" s="42">
        <v>2.0200000000000001E-3</v>
      </c>
      <c r="AE135" s="22">
        <v>139</v>
      </c>
      <c r="AF135" s="22">
        <v>0.35909283090914962</v>
      </c>
      <c r="AG135" s="22">
        <v>8.9773207727287405E-2</v>
      </c>
      <c r="AH135" s="22">
        <v>0</v>
      </c>
      <c r="AI135" s="22">
        <v>0</v>
      </c>
      <c r="AJ135" s="22">
        <v>0</v>
      </c>
      <c r="AK135" s="22">
        <v>0</v>
      </c>
      <c r="AL135" s="45">
        <v>1</v>
      </c>
      <c r="AM135" s="45">
        <v>0</v>
      </c>
      <c r="AN135" s="45">
        <v>0</v>
      </c>
      <c r="AO135" s="45">
        <v>0</v>
      </c>
      <c r="AP135" s="45">
        <v>0</v>
      </c>
      <c r="AQ135" s="45">
        <v>0</v>
      </c>
      <c r="AR135" s="45">
        <v>0</v>
      </c>
      <c r="AS135" s="45" t="s">
        <v>4440</v>
      </c>
      <c r="AT135" s="45" t="s">
        <v>4445</v>
      </c>
      <c r="AU135" s="45">
        <v>0.35909283090914962</v>
      </c>
      <c r="AV135" s="10">
        <v>33.165829145728644</v>
      </c>
      <c r="AW135" s="10">
        <v>33.165829145728644</v>
      </c>
      <c r="AX135" s="17">
        <v>0</v>
      </c>
    </row>
    <row r="136" spans="1:50" x14ac:dyDescent="0.25">
      <c r="A136" s="22" t="s">
        <v>8</v>
      </c>
      <c r="B136" s="22" t="s">
        <v>3946</v>
      </c>
      <c r="C136" s="22" t="s">
        <v>249</v>
      </c>
      <c r="D136" s="22">
        <v>1224</v>
      </c>
      <c r="E136" s="22" t="s">
        <v>317</v>
      </c>
      <c r="F136" s="43">
        <v>39.123144000000003</v>
      </c>
      <c r="G136" s="43">
        <v>438.88904829088</v>
      </c>
      <c r="H136" s="43">
        <v>18.37632575757576</v>
      </c>
      <c r="I136" s="9">
        <v>1.3320075757575758</v>
      </c>
      <c r="J136" s="9">
        <v>17.044507575757578</v>
      </c>
      <c r="K136" s="11">
        <v>1.5041666666666669</v>
      </c>
      <c r="L136" s="41">
        <v>1920</v>
      </c>
      <c r="M136" s="44">
        <v>197</v>
      </c>
      <c r="N136" s="13">
        <v>18</v>
      </c>
      <c r="O136" s="13">
        <v>7</v>
      </c>
      <c r="P136" s="22">
        <v>16</v>
      </c>
      <c r="Q136" s="22">
        <v>6</v>
      </c>
      <c r="R136" s="14">
        <v>0</v>
      </c>
      <c r="S136" s="22">
        <v>701</v>
      </c>
      <c r="T136" s="22">
        <v>0.91814649530543047</v>
      </c>
      <c r="U136" s="22">
        <v>3410</v>
      </c>
      <c r="V136" s="22"/>
      <c r="W136" s="22">
        <v>599</v>
      </c>
      <c r="X136" s="22">
        <v>391</v>
      </c>
      <c r="Y136" s="14">
        <v>3213</v>
      </c>
      <c r="Z136" s="10">
        <v>583</v>
      </c>
      <c r="AA136" s="22">
        <v>385</v>
      </c>
      <c r="AB136" s="22">
        <v>1087.8800000000001</v>
      </c>
      <c r="AC136" s="22">
        <v>8.9141308383868759E-2</v>
      </c>
      <c r="AD136" s="42">
        <v>0.10807</v>
      </c>
      <c r="AE136" s="22">
        <v>140</v>
      </c>
      <c r="AF136" s="22">
        <v>25.078866586954007</v>
      </c>
      <c r="AG136" s="22">
        <v>8.9248635540761595E-2</v>
      </c>
      <c r="AH136" s="22">
        <v>0</v>
      </c>
      <c r="AI136" s="22">
        <v>0</v>
      </c>
      <c r="AJ136" s="22">
        <v>0</v>
      </c>
      <c r="AK136" s="22">
        <v>0</v>
      </c>
      <c r="AL136" s="45">
        <v>1</v>
      </c>
      <c r="AM136" s="45">
        <v>1</v>
      </c>
      <c r="AN136" s="45">
        <v>1</v>
      </c>
      <c r="AO136" s="45">
        <v>0</v>
      </c>
      <c r="AP136" s="45">
        <v>0</v>
      </c>
      <c r="AQ136" s="45">
        <v>1</v>
      </c>
      <c r="AR136" s="45">
        <v>1</v>
      </c>
      <c r="AS136" s="45" t="s">
        <v>4440</v>
      </c>
      <c r="AT136" s="45" t="s">
        <v>4440</v>
      </c>
      <c r="AU136" s="45">
        <v>23.261283956969976</v>
      </c>
      <c r="AV136" s="10">
        <v>34.204566920384458</v>
      </c>
      <c r="AW136" s="10">
        <v>32.596287631277889</v>
      </c>
      <c r="AX136" s="17">
        <v>7.2484978408071971E-2</v>
      </c>
    </row>
    <row r="137" spans="1:50" x14ac:dyDescent="0.25">
      <c r="A137" s="22" t="s">
        <v>2195</v>
      </c>
      <c r="B137" s="22" t="s">
        <v>3956</v>
      </c>
      <c r="C137" s="22" t="s">
        <v>2247</v>
      </c>
      <c r="D137" s="22">
        <v>2756</v>
      </c>
      <c r="E137" s="22" t="s">
        <v>2248</v>
      </c>
      <c r="F137" s="43">
        <v>4.3581599999999998</v>
      </c>
      <c r="G137" s="43">
        <v>60.581455036960001</v>
      </c>
      <c r="H137" s="43">
        <v>3.4494318181818184</v>
      </c>
      <c r="I137" s="9">
        <v>0</v>
      </c>
      <c r="J137" s="9">
        <v>3.4494318181818184</v>
      </c>
      <c r="K137" s="11">
        <v>0</v>
      </c>
      <c r="L137" s="41">
        <v>183</v>
      </c>
      <c r="M137" s="44">
        <v>0</v>
      </c>
      <c r="N137" s="13">
        <v>0</v>
      </c>
      <c r="O137" s="13">
        <v>0</v>
      </c>
      <c r="P137" s="22">
        <v>0</v>
      </c>
      <c r="Q137" s="22">
        <v>0</v>
      </c>
      <c r="R137" s="14">
        <v>0</v>
      </c>
      <c r="S137" s="22">
        <v>82</v>
      </c>
      <c r="T137" s="22">
        <v>1</v>
      </c>
      <c r="U137" s="22">
        <v>345</v>
      </c>
      <c r="V137" s="22"/>
      <c r="W137" s="22">
        <v>64</v>
      </c>
      <c r="X137" s="22">
        <v>43</v>
      </c>
      <c r="Y137" s="14">
        <v>345</v>
      </c>
      <c r="Z137" s="10">
        <v>64</v>
      </c>
      <c r="AA137" s="22">
        <v>43</v>
      </c>
      <c r="AB137" s="22">
        <v>118.73</v>
      </c>
      <c r="AC137" s="22">
        <v>7.193884658830231E-2</v>
      </c>
      <c r="AD137" s="42">
        <v>9.5700000000000004E-3</v>
      </c>
      <c r="AE137" s="22">
        <v>141</v>
      </c>
      <c r="AF137" s="22">
        <v>3.6542649887764616</v>
      </c>
      <c r="AG137" s="22">
        <v>8.9128414360401503E-2</v>
      </c>
      <c r="AH137" s="22">
        <v>0</v>
      </c>
      <c r="AI137" s="22">
        <v>0</v>
      </c>
      <c r="AJ137" s="22">
        <v>0</v>
      </c>
      <c r="AK137" s="22">
        <v>1</v>
      </c>
      <c r="AL137" s="45">
        <v>1</v>
      </c>
      <c r="AM137" s="45">
        <v>0</v>
      </c>
      <c r="AN137" s="45">
        <v>1</v>
      </c>
      <c r="AO137" s="45">
        <v>0</v>
      </c>
      <c r="AP137" s="45">
        <v>0</v>
      </c>
      <c r="AQ137" s="45">
        <v>1</v>
      </c>
      <c r="AR137" s="45">
        <v>1</v>
      </c>
      <c r="AS137" s="45" t="s">
        <v>4440</v>
      </c>
      <c r="AT137" s="45" t="s">
        <v>4444</v>
      </c>
      <c r="AU137" s="45">
        <v>3.6542649887764616</v>
      </c>
      <c r="AV137" s="10">
        <v>18.553780266842363</v>
      </c>
      <c r="AW137" s="10">
        <v>18.553780266842363</v>
      </c>
      <c r="AX137" s="17">
        <v>0</v>
      </c>
    </row>
    <row r="138" spans="1:50" x14ac:dyDescent="0.25">
      <c r="A138" s="22" t="s">
        <v>8</v>
      </c>
      <c r="B138" s="22" t="s">
        <v>3946</v>
      </c>
      <c r="C138" s="22" t="s">
        <v>201</v>
      </c>
      <c r="D138" s="22">
        <v>2066</v>
      </c>
      <c r="E138" s="22" t="s">
        <v>202</v>
      </c>
      <c r="F138" s="43">
        <v>1.8381810000000001</v>
      </c>
      <c r="G138" s="43">
        <v>18.52487455899</v>
      </c>
      <c r="H138" s="43">
        <v>0.90435606060606066</v>
      </c>
      <c r="I138" s="9">
        <v>0</v>
      </c>
      <c r="J138" s="9">
        <v>0.90435606060606066</v>
      </c>
      <c r="K138" s="11">
        <v>0</v>
      </c>
      <c r="L138" s="41">
        <v>16</v>
      </c>
      <c r="M138" s="44">
        <v>0</v>
      </c>
      <c r="N138" s="13">
        <v>0</v>
      </c>
      <c r="O138" s="13">
        <v>0</v>
      </c>
      <c r="P138" s="22">
        <v>0</v>
      </c>
      <c r="Q138" s="22">
        <v>0</v>
      </c>
      <c r="R138" s="14">
        <v>0</v>
      </c>
      <c r="S138" s="22">
        <v>17</v>
      </c>
      <c r="T138" s="22">
        <v>1</v>
      </c>
      <c r="U138" s="22">
        <v>41</v>
      </c>
      <c r="V138" s="22"/>
      <c r="W138" s="22">
        <v>9</v>
      </c>
      <c r="X138" s="22">
        <v>7</v>
      </c>
      <c r="Y138" s="14">
        <v>41</v>
      </c>
      <c r="Z138" s="10">
        <v>9</v>
      </c>
      <c r="AA138" s="22">
        <v>7</v>
      </c>
      <c r="AB138" s="22">
        <v>16.02</v>
      </c>
      <c r="AC138" s="22">
        <v>9.9227716449391171E-2</v>
      </c>
      <c r="AD138" s="42">
        <v>1.8600000000000001E-3</v>
      </c>
      <c r="AE138" s="22">
        <v>142</v>
      </c>
      <c r="AF138" s="22">
        <v>0.44215964335819596</v>
      </c>
      <c r="AG138" s="22">
        <v>8.8431928671639196E-2</v>
      </c>
      <c r="AH138" s="22">
        <v>0</v>
      </c>
      <c r="AI138" s="22">
        <v>0</v>
      </c>
      <c r="AJ138" s="22">
        <v>0</v>
      </c>
      <c r="AK138" s="22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 t="s">
        <v>4440</v>
      </c>
      <c r="AT138" s="45" t="s">
        <v>4445</v>
      </c>
      <c r="AU138" s="45">
        <v>0.44215964335819596</v>
      </c>
      <c r="AV138" s="10">
        <v>9.9518324607329838</v>
      </c>
      <c r="AW138" s="10">
        <v>9.9518324607329838</v>
      </c>
      <c r="AX138" s="17">
        <v>0</v>
      </c>
    </row>
    <row r="139" spans="1:50" x14ac:dyDescent="0.25">
      <c r="A139" s="22" t="s">
        <v>1672</v>
      </c>
      <c r="B139" s="22" t="s">
        <v>3947</v>
      </c>
      <c r="C139" s="22" t="s">
        <v>1859</v>
      </c>
      <c r="D139" s="22">
        <v>6934</v>
      </c>
      <c r="E139" s="22" t="s">
        <v>1945</v>
      </c>
      <c r="F139" s="43">
        <v>7.8157220000000001</v>
      </c>
      <c r="G139" s="43">
        <v>80.216283581629995</v>
      </c>
      <c r="H139" s="43">
        <v>2.393939393939394</v>
      </c>
      <c r="I139" s="9">
        <v>0</v>
      </c>
      <c r="J139" s="9">
        <v>2.393939393939394</v>
      </c>
      <c r="K139" s="11">
        <v>0.90776515151515158</v>
      </c>
      <c r="L139" s="41">
        <v>353</v>
      </c>
      <c r="M139" s="44">
        <v>8</v>
      </c>
      <c r="N139" s="13">
        <v>8</v>
      </c>
      <c r="O139" s="13">
        <v>7</v>
      </c>
      <c r="P139" s="22">
        <v>3</v>
      </c>
      <c r="Q139" s="22">
        <v>3</v>
      </c>
      <c r="R139" s="14">
        <v>0</v>
      </c>
      <c r="S139" s="22">
        <v>96</v>
      </c>
      <c r="T139" s="22">
        <v>0.62080696202531649</v>
      </c>
      <c r="U139" s="22">
        <v>414</v>
      </c>
      <c r="V139" s="22"/>
      <c r="W139" s="22">
        <v>82</v>
      </c>
      <c r="X139" s="22">
        <v>57</v>
      </c>
      <c r="Y139" s="14">
        <v>406</v>
      </c>
      <c r="Z139" s="10">
        <v>79</v>
      </c>
      <c r="AA139" s="22">
        <v>54</v>
      </c>
      <c r="AB139" s="22">
        <v>144.77000000000001</v>
      </c>
      <c r="AC139" s="22">
        <v>9.7433110224391481E-2</v>
      </c>
      <c r="AD139" s="42">
        <v>1.601E-2</v>
      </c>
      <c r="AE139" s="22">
        <v>144</v>
      </c>
      <c r="AF139" s="22">
        <v>4.9266834571775915</v>
      </c>
      <c r="AG139" s="22">
        <v>8.7976490306742705E-2</v>
      </c>
      <c r="AH139" s="22">
        <v>0</v>
      </c>
      <c r="AI139" s="22">
        <v>0</v>
      </c>
      <c r="AJ139" s="22">
        <v>1</v>
      </c>
      <c r="AK139" s="22">
        <v>0</v>
      </c>
      <c r="AL139" s="45">
        <v>1</v>
      </c>
      <c r="AM139" s="45">
        <v>0</v>
      </c>
      <c r="AN139" s="45">
        <v>0</v>
      </c>
      <c r="AO139" s="45">
        <v>0</v>
      </c>
      <c r="AP139" s="45">
        <v>0</v>
      </c>
      <c r="AQ139" s="45">
        <v>0</v>
      </c>
      <c r="AR139" s="45">
        <v>0</v>
      </c>
      <c r="AS139" s="45" t="s">
        <v>4440</v>
      </c>
      <c r="AT139" s="45" t="s">
        <v>4443</v>
      </c>
      <c r="AU139" s="45">
        <v>4.9266834571775915</v>
      </c>
      <c r="AV139" s="10">
        <v>33</v>
      </c>
      <c r="AW139" s="10">
        <v>34.253164556962027</v>
      </c>
      <c r="AX139" s="17">
        <v>0</v>
      </c>
    </row>
    <row r="140" spans="1:50" x14ac:dyDescent="0.25">
      <c r="A140" s="22" t="s">
        <v>2195</v>
      </c>
      <c r="B140" s="22" t="s">
        <v>3956</v>
      </c>
      <c r="C140" s="22" t="s">
        <v>2310</v>
      </c>
      <c r="D140" s="22">
        <v>1949</v>
      </c>
      <c r="E140" s="22" t="s">
        <v>2311</v>
      </c>
      <c r="F140" s="43">
        <v>2.647249</v>
      </c>
      <c r="G140" s="43">
        <v>33.630494712310004</v>
      </c>
      <c r="H140" s="43">
        <v>1.7515151515151517</v>
      </c>
      <c r="I140" s="9">
        <v>1.3464015151515152</v>
      </c>
      <c r="J140" s="9">
        <v>0.40530303030303028</v>
      </c>
      <c r="K140" s="11">
        <v>1.3464015151515152</v>
      </c>
      <c r="L140" s="41">
        <v>0</v>
      </c>
      <c r="M140" s="44">
        <v>6</v>
      </c>
      <c r="N140" s="13">
        <v>0</v>
      </c>
      <c r="O140" s="13">
        <v>0</v>
      </c>
      <c r="P140" s="22">
        <v>0</v>
      </c>
      <c r="Q140" s="22">
        <v>0</v>
      </c>
      <c r="R140" s="14">
        <v>0</v>
      </c>
      <c r="S140" s="22">
        <v>25</v>
      </c>
      <c r="T140" s="22">
        <v>0.23129325259515565</v>
      </c>
      <c r="U140" s="22">
        <v>9</v>
      </c>
      <c r="V140" s="22"/>
      <c r="W140" s="22">
        <v>1</v>
      </c>
      <c r="X140" s="22">
        <v>1</v>
      </c>
      <c r="Y140" s="14">
        <v>3</v>
      </c>
      <c r="Z140" s="10">
        <v>1</v>
      </c>
      <c r="AA140" s="22">
        <v>1</v>
      </c>
      <c r="AB140" s="22">
        <v>1.64</v>
      </c>
      <c r="AC140" s="22">
        <v>7.8715731738284805E-2</v>
      </c>
      <c r="AD140" s="42">
        <v>1.6000000000000001E-4</v>
      </c>
      <c r="AE140" s="22">
        <v>145</v>
      </c>
      <c r="AF140" s="22">
        <v>0.4355850120775635</v>
      </c>
      <c r="AG140" s="22">
        <v>8.7117002415512707E-2</v>
      </c>
      <c r="AH140" s="22">
        <v>0</v>
      </c>
      <c r="AI140" s="22">
        <v>1</v>
      </c>
      <c r="AJ140" s="22">
        <v>0</v>
      </c>
      <c r="AK140" s="22">
        <v>0</v>
      </c>
      <c r="AL140" s="45">
        <v>0</v>
      </c>
      <c r="AM140" s="45">
        <v>0</v>
      </c>
      <c r="AN140" s="45">
        <v>0</v>
      </c>
      <c r="AO140" s="45">
        <v>0</v>
      </c>
      <c r="AP140" s="45">
        <v>0</v>
      </c>
      <c r="AQ140" s="45">
        <v>0</v>
      </c>
      <c r="AR140" s="45">
        <v>0</v>
      </c>
      <c r="AS140" s="45" t="s">
        <v>4440</v>
      </c>
      <c r="AT140" s="45" t="s">
        <v>4445</v>
      </c>
      <c r="AU140" s="45">
        <v>0.10079497468057803</v>
      </c>
      <c r="AV140" s="10">
        <v>2.4672897196261685</v>
      </c>
      <c r="AW140" s="10">
        <v>0.5709342560553633</v>
      </c>
      <c r="AX140" s="17">
        <v>0.76870674740484424</v>
      </c>
    </row>
    <row r="141" spans="1:50" x14ac:dyDescent="0.25">
      <c r="A141" s="22" t="s">
        <v>539</v>
      </c>
      <c r="B141" s="22" t="s">
        <v>3949</v>
      </c>
      <c r="C141" s="22" t="s">
        <v>745</v>
      </c>
      <c r="D141" s="22">
        <v>3223</v>
      </c>
      <c r="E141" s="22" t="s">
        <v>746</v>
      </c>
      <c r="F141" s="43">
        <v>4.8952260000000001</v>
      </c>
      <c r="G141" s="43">
        <v>75.956871292420004</v>
      </c>
      <c r="H141" s="43">
        <v>4.6560606060606062</v>
      </c>
      <c r="I141" s="9">
        <v>0</v>
      </c>
      <c r="J141" s="9">
        <v>4.6560606060606062</v>
      </c>
      <c r="K141" s="11">
        <v>0</v>
      </c>
      <c r="L141" s="41">
        <v>253</v>
      </c>
      <c r="M141" s="44">
        <v>0</v>
      </c>
      <c r="N141" s="13">
        <v>0</v>
      </c>
      <c r="O141" s="13">
        <v>0</v>
      </c>
      <c r="P141" s="22">
        <v>0</v>
      </c>
      <c r="Q141" s="22">
        <v>0</v>
      </c>
      <c r="R141" s="14">
        <v>0</v>
      </c>
      <c r="S141" s="22">
        <v>98</v>
      </c>
      <c r="T141" s="22">
        <v>1</v>
      </c>
      <c r="U141" s="22">
        <v>472</v>
      </c>
      <c r="V141" s="22"/>
      <c r="W141" s="22">
        <v>87</v>
      </c>
      <c r="X141" s="22">
        <v>58</v>
      </c>
      <c r="Y141" s="14">
        <v>472</v>
      </c>
      <c r="Z141" s="10">
        <v>87</v>
      </c>
      <c r="AA141" s="22">
        <v>58</v>
      </c>
      <c r="AB141" s="22">
        <v>161.66999999999999</v>
      </c>
      <c r="AC141" s="22">
        <v>6.4447441247998213E-2</v>
      </c>
      <c r="AD141" s="42">
        <v>1.166E-2</v>
      </c>
      <c r="AE141" s="22">
        <v>146</v>
      </c>
      <c r="AF141" s="22">
        <v>3.0333876553462367</v>
      </c>
      <c r="AG141" s="22">
        <v>8.6668218724178195E-2</v>
      </c>
      <c r="AH141" s="22">
        <v>0</v>
      </c>
      <c r="AI141" s="22">
        <v>0</v>
      </c>
      <c r="AJ141" s="22">
        <v>0</v>
      </c>
      <c r="AK141" s="22">
        <v>0</v>
      </c>
      <c r="AL141" s="45">
        <v>1</v>
      </c>
      <c r="AM141" s="45">
        <v>0</v>
      </c>
      <c r="AN141" s="45">
        <v>0</v>
      </c>
      <c r="AO141" s="45">
        <v>0</v>
      </c>
      <c r="AP141" s="45">
        <v>0</v>
      </c>
      <c r="AQ141" s="45">
        <v>0</v>
      </c>
      <c r="AR141" s="45">
        <v>0</v>
      </c>
      <c r="AS141" s="45" t="s">
        <v>4440</v>
      </c>
      <c r="AT141" s="45" t="s">
        <v>4443</v>
      </c>
      <c r="AU141" s="45">
        <v>3.0333876553462367</v>
      </c>
      <c r="AV141" s="10">
        <v>18.685323787829482</v>
      </c>
      <c r="AW141" s="10">
        <v>18.685323787829482</v>
      </c>
      <c r="AX141" s="17">
        <v>0</v>
      </c>
    </row>
    <row r="142" spans="1:50" x14ac:dyDescent="0.25">
      <c r="A142" s="22" t="s">
        <v>8</v>
      </c>
      <c r="B142" s="22" t="s">
        <v>3946</v>
      </c>
      <c r="C142" s="22" t="s">
        <v>18</v>
      </c>
      <c r="D142" s="22">
        <v>5513</v>
      </c>
      <c r="E142" s="22" t="s">
        <v>242</v>
      </c>
      <c r="F142" s="43">
        <v>19.357436</v>
      </c>
      <c r="G142" s="43">
        <v>253.09082808637999</v>
      </c>
      <c r="H142" s="43">
        <v>10.184280303030304</v>
      </c>
      <c r="I142" s="9">
        <v>0</v>
      </c>
      <c r="J142" s="9">
        <v>10.184280303030304</v>
      </c>
      <c r="K142" s="11">
        <v>0</v>
      </c>
      <c r="L142" s="41">
        <v>636</v>
      </c>
      <c r="M142" s="44">
        <v>0</v>
      </c>
      <c r="N142" s="13">
        <v>0</v>
      </c>
      <c r="O142" s="13">
        <v>0</v>
      </c>
      <c r="P142" s="22">
        <v>0</v>
      </c>
      <c r="Q142" s="22">
        <v>0</v>
      </c>
      <c r="R142" s="14">
        <v>0</v>
      </c>
      <c r="S142" s="22">
        <v>226</v>
      </c>
      <c r="T142" s="22">
        <v>1</v>
      </c>
      <c r="U142" s="22">
        <v>1167</v>
      </c>
      <c r="V142" s="22"/>
      <c r="W142" s="22">
        <v>212</v>
      </c>
      <c r="X142" s="22">
        <v>141</v>
      </c>
      <c r="Y142" s="14">
        <v>1167</v>
      </c>
      <c r="Z142" s="10">
        <v>212</v>
      </c>
      <c r="AA142" s="22">
        <v>141</v>
      </c>
      <c r="AB142" s="22">
        <v>395.47</v>
      </c>
      <c r="AC142" s="22">
        <v>7.6484146606029119E-2</v>
      </c>
      <c r="AD142" s="42">
        <v>3.372E-2</v>
      </c>
      <c r="AE142" s="22">
        <v>147</v>
      </c>
      <c r="AF142" s="22">
        <v>10.226712431351393</v>
      </c>
      <c r="AG142" s="22">
        <v>8.6667054502977903E-2</v>
      </c>
      <c r="AH142" s="22">
        <v>1</v>
      </c>
      <c r="AI142" s="22">
        <v>0</v>
      </c>
      <c r="AJ142" s="22">
        <v>0</v>
      </c>
      <c r="AK142" s="22">
        <v>0</v>
      </c>
      <c r="AL142" s="45">
        <v>1</v>
      </c>
      <c r="AM142" s="45">
        <v>0</v>
      </c>
      <c r="AN142" s="45">
        <v>0</v>
      </c>
      <c r="AO142" s="45">
        <v>0</v>
      </c>
      <c r="AP142" s="45">
        <v>1</v>
      </c>
      <c r="AQ142" s="45">
        <v>0</v>
      </c>
      <c r="AR142" s="45">
        <v>0</v>
      </c>
      <c r="AS142" s="45" t="s">
        <v>4440</v>
      </c>
      <c r="AT142" s="45" t="s">
        <v>4441</v>
      </c>
      <c r="AU142" s="45">
        <v>10.226712431351393</v>
      </c>
      <c r="AV142" s="10">
        <v>20.816394844996559</v>
      </c>
      <c r="AW142" s="10">
        <v>20.816394844996559</v>
      </c>
      <c r="AX142" s="17">
        <v>0</v>
      </c>
    </row>
    <row r="143" spans="1:50" x14ac:dyDescent="0.25">
      <c r="A143" s="22" t="s">
        <v>1672</v>
      </c>
      <c r="B143" s="22" t="s">
        <v>3951</v>
      </c>
      <c r="C143" s="22" t="s">
        <v>1713</v>
      </c>
      <c r="D143" s="22">
        <v>3761</v>
      </c>
      <c r="E143" s="22" t="s">
        <v>1890</v>
      </c>
      <c r="F143" s="43">
        <v>55.849162999999997</v>
      </c>
      <c r="G143" s="43">
        <v>655.21425996697997</v>
      </c>
      <c r="H143" s="43">
        <v>26.005681818181817</v>
      </c>
      <c r="I143" s="9">
        <v>0</v>
      </c>
      <c r="J143" s="9">
        <v>26.005681818181817</v>
      </c>
      <c r="K143" s="11">
        <v>0</v>
      </c>
      <c r="L143" s="41">
        <v>426</v>
      </c>
      <c r="M143" s="44">
        <v>0</v>
      </c>
      <c r="N143" s="13">
        <v>0</v>
      </c>
      <c r="O143" s="13">
        <v>0</v>
      </c>
      <c r="P143" s="22">
        <v>0</v>
      </c>
      <c r="Q143" s="22">
        <v>0</v>
      </c>
      <c r="R143" s="14">
        <v>0</v>
      </c>
      <c r="S143" s="22">
        <v>582</v>
      </c>
      <c r="T143" s="22">
        <v>1</v>
      </c>
      <c r="U143" s="22">
        <v>786</v>
      </c>
      <c r="V143" s="22"/>
      <c r="W143" s="22">
        <v>144</v>
      </c>
      <c r="X143" s="22">
        <v>96</v>
      </c>
      <c r="Y143" s="14">
        <v>786</v>
      </c>
      <c r="Z143" s="10">
        <v>144</v>
      </c>
      <c r="AA143" s="22">
        <v>96</v>
      </c>
      <c r="AB143" s="22">
        <v>268.02</v>
      </c>
      <c r="AC143" s="22">
        <v>8.5238015123197342E-2</v>
      </c>
      <c r="AD143" s="42">
        <v>2.5520000000000001E-2</v>
      </c>
      <c r="AE143" s="22">
        <v>148</v>
      </c>
      <c r="AF143" s="22">
        <v>17.303821879662816</v>
      </c>
      <c r="AG143" s="22">
        <v>8.6088666067974218E-2</v>
      </c>
      <c r="AH143" s="22">
        <v>0</v>
      </c>
      <c r="AI143" s="22">
        <v>0</v>
      </c>
      <c r="AJ143" s="22">
        <v>0</v>
      </c>
      <c r="AK143" s="22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 t="s">
        <v>4440</v>
      </c>
      <c r="AT143" s="45" t="s">
        <v>4442</v>
      </c>
      <c r="AU143" s="45">
        <v>17.303821879662816</v>
      </c>
      <c r="AV143" s="10">
        <v>5.5372514747651307</v>
      </c>
      <c r="AW143" s="10">
        <v>5.5372514747651307</v>
      </c>
      <c r="AX143" s="17">
        <v>0</v>
      </c>
    </row>
    <row r="144" spans="1:50" x14ac:dyDescent="0.25">
      <c r="A144" s="22" t="s">
        <v>2906</v>
      </c>
      <c r="B144" s="22" t="s">
        <v>3961</v>
      </c>
      <c r="C144" s="22" t="s">
        <v>3113</v>
      </c>
      <c r="D144" s="22">
        <v>8315</v>
      </c>
      <c r="E144" s="22" t="s">
        <v>3211</v>
      </c>
      <c r="F144" s="43">
        <v>7.3883929999999998</v>
      </c>
      <c r="G144" s="43">
        <v>87.699920826920007</v>
      </c>
      <c r="H144" s="43">
        <v>4.7102272727272725</v>
      </c>
      <c r="I144" s="9">
        <v>0</v>
      </c>
      <c r="J144" s="9">
        <v>4.7102272727272725</v>
      </c>
      <c r="K144" s="11">
        <v>0</v>
      </c>
      <c r="L144" s="41">
        <v>156</v>
      </c>
      <c r="M144" s="44">
        <v>0</v>
      </c>
      <c r="N144" s="13">
        <v>0</v>
      </c>
      <c r="O144" s="13">
        <v>0</v>
      </c>
      <c r="P144" s="22">
        <v>0</v>
      </c>
      <c r="Q144" s="22">
        <v>0</v>
      </c>
      <c r="R144" s="14">
        <v>0</v>
      </c>
      <c r="S144" s="22">
        <v>96</v>
      </c>
      <c r="T144" s="22">
        <v>1</v>
      </c>
      <c r="U144" s="22">
        <v>296</v>
      </c>
      <c r="V144" s="22"/>
      <c r="W144" s="22">
        <v>55</v>
      </c>
      <c r="X144" s="22">
        <v>37</v>
      </c>
      <c r="Y144" s="14">
        <v>296</v>
      </c>
      <c r="Z144" s="10">
        <v>55</v>
      </c>
      <c r="AA144" s="22">
        <v>37</v>
      </c>
      <c r="AB144" s="22">
        <v>101.99</v>
      </c>
      <c r="AC144" s="22">
        <v>8.4246290422329423E-2</v>
      </c>
      <c r="AD144" s="42">
        <v>9.6399999999999993E-3</v>
      </c>
      <c r="AE144" s="22">
        <v>149</v>
      </c>
      <c r="AF144" s="22">
        <v>2.2349306928696722</v>
      </c>
      <c r="AG144" s="22">
        <v>8.5958872802679692E-2</v>
      </c>
      <c r="AH144" s="22">
        <v>0</v>
      </c>
      <c r="AI144" s="22">
        <v>0</v>
      </c>
      <c r="AJ144" s="22">
        <v>0</v>
      </c>
      <c r="AK144" s="22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 t="s">
        <v>4440</v>
      </c>
      <c r="AT144" s="45" t="s">
        <v>4444</v>
      </c>
      <c r="AU144" s="45">
        <v>2.2349306928696722</v>
      </c>
      <c r="AV144" s="10">
        <v>11.676718938480096</v>
      </c>
      <c r="AW144" s="10">
        <v>11.676718938480096</v>
      </c>
      <c r="AX144" s="17">
        <v>0</v>
      </c>
    </row>
    <row r="145" spans="1:50" x14ac:dyDescent="0.25">
      <c r="A145" s="22" t="s">
        <v>8</v>
      </c>
      <c r="B145" s="22" t="s">
        <v>3946</v>
      </c>
      <c r="C145" s="22" t="s">
        <v>228</v>
      </c>
      <c r="D145" s="22">
        <v>1508</v>
      </c>
      <c r="E145" s="22" t="s">
        <v>232</v>
      </c>
      <c r="F145" s="43">
        <v>52.308275000000002</v>
      </c>
      <c r="G145" s="43">
        <v>579.98885038742003</v>
      </c>
      <c r="H145" s="43">
        <v>25.739204545454545</v>
      </c>
      <c r="I145" s="9">
        <v>14.809090909090909</v>
      </c>
      <c r="J145" s="9">
        <v>10.930303030303032</v>
      </c>
      <c r="K145" s="11">
        <v>23.66212121212121</v>
      </c>
      <c r="L145" s="41">
        <v>2937</v>
      </c>
      <c r="M145" s="44">
        <v>7665</v>
      </c>
      <c r="N145" s="13">
        <v>2015</v>
      </c>
      <c r="O145" s="13">
        <v>1398</v>
      </c>
      <c r="P145" s="22">
        <v>1310</v>
      </c>
      <c r="Q145" s="22">
        <v>1003</v>
      </c>
      <c r="R145" s="14">
        <v>2</v>
      </c>
      <c r="S145" s="22">
        <v>960</v>
      </c>
      <c r="T145" s="22">
        <v>8.0697262017762728E-2</v>
      </c>
      <c r="U145" s="22">
        <v>8096</v>
      </c>
      <c r="V145" s="22"/>
      <c r="W145" s="22">
        <v>2093</v>
      </c>
      <c r="X145" s="22">
        <v>1449</v>
      </c>
      <c r="Y145" s="14">
        <v>431</v>
      </c>
      <c r="Z145" s="10">
        <v>783</v>
      </c>
      <c r="AA145" s="22">
        <v>446</v>
      </c>
      <c r="AB145" s="22">
        <v>1111.5</v>
      </c>
      <c r="AC145" s="22">
        <v>9.0188414768765296E-2</v>
      </c>
      <c r="AD145" s="42">
        <v>0.14684</v>
      </c>
      <c r="AE145" s="22">
        <v>150</v>
      </c>
      <c r="AF145" s="22">
        <v>32.670271450419904</v>
      </c>
      <c r="AG145" s="22">
        <v>8.5748743964356708E-2</v>
      </c>
      <c r="AH145" s="22">
        <v>0</v>
      </c>
      <c r="AI145" s="22">
        <v>0</v>
      </c>
      <c r="AJ145" s="22">
        <v>0</v>
      </c>
      <c r="AK145" s="22">
        <v>0</v>
      </c>
      <c r="AL145" s="45">
        <v>0</v>
      </c>
      <c r="AM145" s="45">
        <v>0</v>
      </c>
      <c r="AN145" s="45">
        <v>1</v>
      </c>
      <c r="AO145" s="45">
        <v>0</v>
      </c>
      <c r="AP145" s="45">
        <v>0</v>
      </c>
      <c r="AQ145" s="45">
        <v>1</v>
      </c>
      <c r="AR145" s="45">
        <v>1</v>
      </c>
      <c r="AS145" s="45" t="s">
        <v>4440</v>
      </c>
      <c r="AT145" s="45" t="s">
        <v>4440</v>
      </c>
      <c r="AU145" s="45">
        <v>13.873620935127509</v>
      </c>
      <c r="AV145" s="10">
        <v>71.635708344884932</v>
      </c>
      <c r="AW145" s="10">
        <v>81.315644246263886</v>
      </c>
      <c r="AX145" s="17">
        <v>0.57535153749365353</v>
      </c>
    </row>
    <row r="146" spans="1:50" x14ac:dyDescent="0.25">
      <c r="A146" s="22" t="s">
        <v>1672</v>
      </c>
      <c r="B146" s="22" t="s">
        <v>3951</v>
      </c>
      <c r="C146" s="22" t="s">
        <v>1711</v>
      </c>
      <c r="D146" s="22">
        <v>6785</v>
      </c>
      <c r="E146" s="22" t="s">
        <v>1743</v>
      </c>
      <c r="F146" s="43">
        <v>30.196553000000002</v>
      </c>
      <c r="G146" s="43">
        <v>303.14810314945998</v>
      </c>
      <c r="H146" s="43">
        <v>12.83787878787879</v>
      </c>
      <c r="I146" s="9">
        <v>0</v>
      </c>
      <c r="J146" s="9">
        <v>12.83787878787879</v>
      </c>
      <c r="K146" s="11">
        <v>0</v>
      </c>
      <c r="L146" s="41">
        <v>672</v>
      </c>
      <c r="M146" s="44">
        <v>0</v>
      </c>
      <c r="N146" s="13">
        <v>0</v>
      </c>
      <c r="O146" s="13">
        <v>0</v>
      </c>
      <c r="P146" s="22">
        <v>0</v>
      </c>
      <c r="Q146" s="22">
        <v>0</v>
      </c>
      <c r="R146" s="14">
        <v>0</v>
      </c>
      <c r="S146" s="22">
        <v>259</v>
      </c>
      <c r="T146" s="22">
        <v>1</v>
      </c>
      <c r="U146" s="22">
        <v>1233</v>
      </c>
      <c r="V146" s="22"/>
      <c r="W146" s="22">
        <v>224</v>
      </c>
      <c r="X146" s="22">
        <v>149</v>
      </c>
      <c r="Y146" s="14">
        <v>1233</v>
      </c>
      <c r="Z146" s="10">
        <v>224</v>
      </c>
      <c r="AA146" s="22">
        <v>149</v>
      </c>
      <c r="AB146" s="22">
        <v>417.85</v>
      </c>
      <c r="AC146" s="22">
        <v>9.96099025073309E-2</v>
      </c>
      <c r="AD146" s="42">
        <v>4.6399999999999997E-2</v>
      </c>
      <c r="AE146" s="22">
        <v>151</v>
      </c>
      <c r="AF146" s="22">
        <v>9.8221677784517247</v>
      </c>
      <c r="AG146" s="22">
        <v>8.5410154595232393E-2</v>
      </c>
      <c r="AH146" s="22">
        <v>0</v>
      </c>
      <c r="AI146" s="22">
        <v>0</v>
      </c>
      <c r="AJ146" s="22">
        <v>0</v>
      </c>
      <c r="AK146" s="22">
        <v>0</v>
      </c>
      <c r="AL146" s="45">
        <v>1</v>
      </c>
      <c r="AM146" s="45">
        <v>0</v>
      </c>
      <c r="AN146" s="45">
        <v>0</v>
      </c>
      <c r="AO146" s="45">
        <v>0</v>
      </c>
      <c r="AP146" s="45">
        <v>1</v>
      </c>
      <c r="AQ146" s="45">
        <v>0</v>
      </c>
      <c r="AR146" s="45">
        <v>0</v>
      </c>
      <c r="AS146" s="45" t="s">
        <v>4440</v>
      </c>
      <c r="AT146" s="45" t="s">
        <v>4441</v>
      </c>
      <c r="AU146" s="45">
        <v>9.8221677784517247</v>
      </c>
      <c r="AV146" s="10">
        <v>17.448365395963648</v>
      </c>
      <c r="AW146" s="10">
        <v>17.448365395963648</v>
      </c>
      <c r="AX146" s="17">
        <v>0</v>
      </c>
    </row>
    <row r="147" spans="1:50" x14ac:dyDescent="0.25">
      <c r="A147" s="22" t="s">
        <v>8</v>
      </c>
      <c r="B147" s="22" t="s">
        <v>3946</v>
      </c>
      <c r="C147" s="22" t="s">
        <v>175</v>
      </c>
      <c r="D147" s="22">
        <v>2440</v>
      </c>
      <c r="E147" s="22" t="s">
        <v>177</v>
      </c>
      <c r="F147" s="43">
        <v>22.916074999999999</v>
      </c>
      <c r="G147" s="43">
        <v>257.85669905406002</v>
      </c>
      <c r="H147" s="43">
        <v>11.272348484848484</v>
      </c>
      <c r="I147" s="9">
        <v>0.65928030303030316</v>
      </c>
      <c r="J147" s="9">
        <v>10.613068181818182</v>
      </c>
      <c r="K147" s="11">
        <v>0.71231060606060603</v>
      </c>
      <c r="L147" s="41">
        <v>872</v>
      </c>
      <c r="M147" s="44">
        <v>271</v>
      </c>
      <c r="N147" s="13">
        <v>81</v>
      </c>
      <c r="O147" s="13">
        <v>76</v>
      </c>
      <c r="P147" s="22">
        <v>80</v>
      </c>
      <c r="Q147" s="22">
        <v>76</v>
      </c>
      <c r="R147" s="14">
        <v>0</v>
      </c>
      <c r="S147" s="22">
        <v>267</v>
      </c>
      <c r="T147" s="22">
        <v>0.93680903256157799</v>
      </c>
      <c r="U147" s="22">
        <v>1766</v>
      </c>
      <c r="V147" s="22"/>
      <c r="W147" s="22">
        <v>352</v>
      </c>
      <c r="X147" s="22">
        <v>256</v>
      </c>
      <c r="Y147" s="14">
        <v>1495</v>
      </c>
      <c r="Z147" s="10">
        <v>272</v>
      </c>
      <c r="AA147" s="22">
        <v>180</v>
      </c>
      <c r="AB147" s="22">
        <v>507.19</v>
      </c>
      <c r="AC147" s="22">
        <v>8.8871357944420179E-2</v>
      </c>
      <c r="AD147" s="42">
        <v>5.0270000000000002E-2</v>
      </c>
      <c r="AE147" s="22">
        <v>152</v>
      </c>
      <c r="AF147" s="22">
        <v>11.412252505584975</v>
      </c>
      <c r="AG147" s="22">
        <v>8.4535203745073895E-2</v>
      </c>
      <c r="AH147" s="22">
        <v>0</v>
      </c>
      <c r="AI147" s="22">
        <v>0</v>
      </c>
      <c r="AJ147" s="22">
        <v>0</v>
      </c>
      <c r="AK147" s="22">
        <v>0</v>
      </c>
      <c r="AL147" s="45">
        <v>1</v>
      </c>
      <c r="AM147" s="45">
        <v>0</v>
      </c>
      <c r="AN147" s="45">
        <v>0</v>
      </c>
      <c r="AO147" s="45">
        <v>0</v>
      </c>
      <c r="AP147" s="45">
        <v>1</v>
      </c>
      <c r="AQ147" s="45">
        <v>0</v>
      </c>
      <c r="AR147" s="45">
        <v>0</v>
      </c>
      <c r="AS147" s="45" t="s">
        <v>4440</v>
      </c>
      <c r="AT147" s="45" t="s">
        <v>4441</v>
      </c>
      <c r="AU147" s="45">
        <v>10.744789704887015</v>
      </c>
      <c r="AV147" s="10">
        <v>25.628780983992719</v>
      </c>
      <c r="AW147" s="10">
        <v>31.226855741120335</v>
      </c>
      <c r="AX147" s="17">
        <v>5.8486508283208456E-2</v>
      </c>
    </row>
    <row r="148" spans="1:50" x14ac:dyDescent="0.25">
      <c r="A148" s="22" t="s">
        <v>539</v>
      </c>
      <c r="B148" s="22" t="s">
        <v>3949</v>
      </c>
      <c r="C148" s="22" t="s">
        <v>684</v>
      </c>
      <c r="D148" s="22">
        <v>7386</v>
      </c>
      <c r="E148" s="22" t="s">
        <v>742</v>
      </c>
      <c r="F148" s="43">
        <v>17.177157999999999</v>
      </c>
      <c r="G148" s="43">
        <v>216.2453653776</v>
      </c>
      <c r="H148" s="43">
        <v>9.3045454545454547</v>
      </c>
      <c r="I148" s="9">
        <v>0</v>
      </c>
      <c r="J148" s="9">
        <v>9.3045454545454547</v>
      </c>
      <c r="K148" s="11">
        <v>0</v>
      </c>
      <c r="L148" s="41">
        <v>418</v>
      </c>
      <c r="M148" s="44">
        <v>0</v>
      </c>
      <c r="N148" s="13">
        <v>0</v>
      </c>
      <c r="O148" s="13">
        <v>0</v>
      </c>
      <c r="P148" s="22">
        <v>0</v>
      </c>
      <c r="Q148" s="22">
        <v>0</v>
      </c>
      <c r="R148" s="14">
        <v>0</v>
      </c>
      <c r="S148" s="22">
        <v>198</v>
      </c>
      <c r="T148" s="22">
        <v>1</v>
      </c>
      <c r="U148" s="22">
        <v>771</v>
      </c>
      <c r="V148" s="22"/>
      <c r="W148" s="22">
        <v>141</v>
      </c>
      <c r="X148" s="22">
        <v>94</v>
      </c>
      <c r="Y148" s="14">
        <v>771</v>
      </c>
      <c r="Z148" s="10">
        <v>141</v>
      </c>
      <c r="AA148" s="22">
        <v>94</v>
      </c>
      <c r="AB148" s="22">
        <v>262.56</v>
      </c>
      <c r="AC148" s="22">
        <v>7.9433646913106573E-2</v>
      </c>
      <c r="AD148" s="42">
        <v>2.3290000000000002E-2</v>
      </c>
      <c r="AE148" s="22">
        <v>153</v>
      </c>
      <c r="AF148" s="22">
        <v>6.9278043778478464</v>
      </c>
      <c r="AG148" s="22">
        <v>8.4485419242046902E-2</v>
      </c>
      <c r="AH148" s="22">
        <v>0</v>
      </c>
      <c r="AI148" s="22">
        <v>0</v>
      </c>
      <c r="AJ148" s="22">
        <v>0</v>
      </c>
      <c r="AK148" s="22">
        <v>0</v>
      </c>
      <c r="AL148" s="45">
        <v>1</v>
      </c>
      <c r="AM148" s="45">
        <v>0</v>
      </c>
      <c r="AN148" s="45">
        <v>0</v>
      </c>
      <c r="AO148" s="45">
        <v>0</v>
      </c>
      <c r="AP148" s="45">
        <v>0</v>
      </c>
      <c r="AQ148" s="45">
        <v>0</v>
      </c>
      <c r="AR148" s="45">
        <v>0</v>
      </c>
      <c r="AS148" s="45" t="s">
        <v>4440</v>
      </c>
      <c r="AT148" s="45" t="s">
        <v>4442</v>
      </c>
      <c r="AU148" s="45">
        <v>6.9278043778478464</v>
      </c>
      <c r="AV148" s="10">
        <v>15.153883732291158</v>
      </c>
      <c r="AW148" s="10">
        <v>15.153883732291158</v>
      </c>
      <c r="AX148" s="17">
        <v>0</v>
      </c>
    </row>
    <row r="149" spans="1:50" x14ac:dyDescent="0.25">
      <c r="A149" s="22" t="s">
        <v>2906</v>
      </c>
      <c r="B149" s="22" t="s">
        <v>3959</v>
      </c>
      <c r="C149" s="22" t="s">
        <v>2939</v>
      </c>
      <c r="D149" s="22">
        <v>4128</v>
      </c>
      <c r="E149" s="22" t="s">
        <v>2940</v>
      </c>
      <c r="F149" s="43">
        <v>28.893007999999998</v>
      </c>
      <c r="G149" s="43">
        <v>319.17243942054</v>
      </c>
      <c r="H149" s="43">
        <v>14.122159090909092</v>
      </c>
      <c r="I149" s="9">
        <v>12.897348484848486</v>
      </c>
      <c r="J149" s="9">
        <v>1.2248106060606061</v>
      </c>
      <c r="K149" s="11">
        <v>14.122159090909092</v>
      </c>
      <c r="L149" s="41">
        <v>392</v>
      </c>
      <c r="M149" s="44">
        <v>1098</v>
      </c>
      <c r="N149" s="13">
        <v>348</v>
      </c>
      <c r="O149" s="13">
        <v>120</v>
      </c>
      <c r="P149" s="22">
        <v>300</v>
      </c>
      <c r="Q149" s="22">
        <v>77</v>
      </c>
      <c r="R149" s="14">
        <v>0</v>
      </c>
      <c r="S149" s="22">
        <v>474</v>
      </c>
      <c r="T149" s="22">
        <v>0</v>
      </c>
      <c r="U149" s="22">
        <v>1098</v>
      </c>
      <c r="V149" s="22"/>
      <c r="W149" s="22">
        <v>348</v>
      </c>
      <c r="X149" s="22">
        <v>120</v>
      </c>
      <c r="Y149" s="14">
        <v>0</v>
      </c>
      <c r="Z149" s="10">
        <v>48</v>
      </c>
      <c r="AA149" s="22">
        <v>43</v>
      </c>
      <c r="AB149" s="22">
        <v>65.760000000000005</v>
      </c>
      <c r="AC149" s="22">
        <v>9.0524758505012126E-2</v>
      </c>
      <c r="AD149" s="42">
        <v>9.0399999999999994E-3</v>
      </c>
      <c r="AE149" s="22">
        <v>154</v>
      </c>
      <c r="AF149" s="22">
        <v>9.958452327911715</v>
      </c>
      <c r="AG149" s="22">
        <v>8.4393663795861995E-2</v>
      </c>
      <c r="AH149" s="22">
        <v>1</v>
      </c>
      <c r="AI149" s="22">
        <v>0</v>
      </c>
      <c r="AJ149" s="22">
        <v>0</v>
      </c>
      <c r="AK149" s="22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0</v>
      </c>
      <c r="AS149" s="45" t="s">
        <v>4440</v>
      </c>
      <c r="AT149" s="45" t="s">
        <v>4444</v>
      </c>
      <c r="AU149" s="45">
        <v>0.86369357211298936</v>
      </c>
      <c r="AV149" s="10">
        <v>39.189732488016084</v>
      </c>
      <c r="AW149" s="10">
        <v>24.642124321062159</v>
      </c>
      <c r="AX149" s="17">
        <v>0.91327030107959495</v>
      </c>
    </row>
    <row r="150" spans="1:50" x14ac:dyDescent="0.25">
      <c r="A150" s="22" t="s">
        <v>964</v>
      </c>
      <c r="B150" s="22" t="s">
        <v>3948</v>
      </c>
      <c r="C150" s="22" t="s">
        <v>980</v>
      </c>
      <c r="D150" s="22">
        <v>3495</v>
      </c>
      <c r="E150" s="22" t="s">
        <v>981</v>
      </c>
      <c r="F150" s="43">
        <v>10.26051</v>
      </c>
      <c r="G150" s="43">
        <v>104.25072399792001</v>
      </c>
      <c r="H150" s="43">
        <v>5.1174242424242422</v>
      </c>
      <c r="I150" s="9">
        <v>0.19204545454545457</v>
      </c>
      <c r="J150" s="9">
        <v>4.925568181818182</v>
      </c>
      <c r="K150" s="11">
        <v>0.34090909090909094</v>
      </c>
      <c r="L150" s="41">
        <v>1360</v>
      </c>
      <c r="M150" s="44">
        <v>71</v>
      </c>
      <c r="N150" s="13">
        <v>21</v>
      </c>
      <c r="O150" s="13">
        <v>2</v>
      </c>
      <c r="P150" s="22">
        <v>14</v>
      </c>
      <c r="Q150" s="22">
        <v>0</v>
      </c>
      <c r="R150" s="14">
        <v>0</v>
      </c>
      <c r="S150" s="22">
        <v>139</v>
      </c>
      <c r="T150" s="22">
        <v>0.93338267949666909</v>
      </c>
      <c r="U150" s="22">
        <v>2388</v>
      </c>
      <c r="V150" s="22"/>
      <c r="W150" s="22">
        <v>441</v>
      </c>
      <c r="X150" s="22">
        <v>279</v>
      </c>
      <c r="Y150" s="14">
        <v>2317</v>
      </c>
      <c r="Z150" s="10">
        <v>427</v>
      </c>
      <c r="AA150" s="22">
        <v>279</v>
      </c>
      <c r="AB150" s="22">
        <v>793.52</v>
      </c>
      <c r="AC150" s="22">
        <v>9.8421474753544319E-2</v>
      </c>
      <c r="AD150" s="42">
        <v>8.7389999999999995E-2</v>
      </c>
      <c r="AE150" s="22">
        <v>155</v>
      </c>
      <c r="AF150" s="22">
        <v>5.505700718954416</v>
      </c>
      <c r="AG150" s="22">
        <v>8.3419707862945697E-2</v>
      </c>
      <c r="AH150" s="22">
        <v>0</v>
      </c>
      <c r="AI150" s="22">
        <v>0</v>
      </c>
      <c r="AJ150" s="22">
        <v>0</v>
      </c>
      <c r="AK150" s="22">
        <v>0</v>
      </c>
      <c r="AL150" s="45">
        <v>1</v>
      </c>
      <c r="AM150" s="45">
        <v>1</v>
      </c>
      <c r="AN150" s="45">
        <v>1</v>
      </c>
      <c r="AO150" s="45">
        <v>0</v>
      </c>
      <c r="AP150" s="45">
        <v>0</v>
      </c>
      <c r="AQ150" s="45">
        <v>1</v>
      </c>
      <c r="AR150" s="45">
        <v>1</v>
      </c>
      <c r="AS150" s="45" t="s">
        <v>4440</v>
      </c>
      <c r="AT150" s="45" t="s">
        <v>4440</v>
      </c>
      <c r="AU150" s="45">
        <v>5.2992878829699306</v>
      </c>
      <c r="AV150" s="10">
        <v>86.690506402122509</v>
      </c>
      <c r="AW150" s="10">
        <v>86.176165803108816</v>
      </c>
      <c r="AX150" s="17">
        <v>3.7527757216876394E-2</v>
      </c>
    </row>
    <row r="151" spans="1:50" x14ac:dyDescent="0.25">
      <c r="A151" s="22" t="s">
        <v>964</v>
      </c>
      <c r="B151" s="22" t="s">
        <v>3948</v>
      </c>
      <c r="C151" s="22" t="s">
        <v>1017</v>
      </c>
      <c r="D151" s="22">
        <v>6600</v>
      </c>
      <c r="E151" s="22" t="s">
        <v>1018</v>
      </c>
      <c r="F151" s="43">
        <v>18.702256999999999</v>
      </c>
      <c r="G151" s="43">
        <v>202.30655135715</v>
      </c>
      <c r="H151" s="43">
        <v>10.432575757575759</v>
      </c>
      <c r="I151" s="9">
        <v>0</v>
      </c>
      <c r="J151" s="9">
        <v>10.432575757575759</v>
      </c>
      <c r="K151" s="11">
        <v>0</v>
      </c>
      <c r="L151" s="41">
        <v>4955</v>
      </c>
      <c r="M151" s="44">
        <v>0</v>
      </c>
      <c r="N151" s="13">
        <v>0</v>
      </c>
      <c r="O151" s="13">
        <v>0</v>
      </c>
      <c r="P151" s="22">
        <v>0</v>
      </c>
      <c r="Q151" s="22">
        <v>0</v>
      </c>
      <c r="R151" s="14">
        <v>0</v>
      </c>
      <c r="S151" s="22">
        <v>152</v>
      </c>
      <c r="T151" s="22">
        <v>1</v>
      </c>
      <c r="U151" s="22">
        <v>9010</v>
      </c>
      <c r="V151" s="22"/>
      <c r="W151" s="22">
        <v>1627</v>
      </c>
      <c r="X151" s="22">
        <v>1073</v>
      </c>
      <c r="Y151" s="14">
        <v>9010</v>
      </c>
      <c r="Z151" s="10">
        <v>1627</v>
      </c>
      <c r="AA151" s="22">
        <v>1073</v>
      </c>
      <c r="AB151" s="22">
        <v>3039.89</v>
      </c>
      <c r="AC151" s="22">
        <v>9.2445137710756672E-2</v>
      </c>
      <c r="AD151" s="42">
        <v>0.31275999999999998</v>
      </c>
      <c r="AE151" s="22">
        <v>156</v>
      </c>
      <c r="AF151" s="22">
        <v>10.825675623092675</v>
      </c>
      <c r="AG151" s="22">
        <v>8.2638745214447903E-2</v>
      </c>
      <c r="AH151" s="22">
        <v>0</v>
      </c>
      <c r="AI151" s="22">
        <v>0</v>
      </c>
      <c r="AJ151" s="22">
        <v>0</v>
      </c>
      <c r="AK151" s="22">
        <v>0</v>
      </c>
      <c r="AL151" s="45">
        <v>1</v>
      </c>
      <c r="AM151" s="45">
        <v>1</v>
      </c>
      <c r="AN151" s="45">
        <v>1</v>
      </c>
      <c r="AO151" s="45">
        <v>0</v>
      </c>
      <c r="AP151" s="45">
        <v>0</v>
      </c>
      <c r="AQ151" s="45">
        <v>1</v>
      </c>
      <c r="AR151" s="45">
        <v>1</v>
      </c>
      <c r="AS151" s="45" t="s">
        <v>4440</v>
      </c>
      <c r="AT151" s="45" t="s">
        <v>4440</v>
      </c>
      <c r="AU151" s="45">
        <v>10.825675623092675</v>
      </c>
      <c r="AV151" s="10">
        <v>155.95381599012416</v>
      </c>
      <c r="AW151" s="10">
        <v>155.95381599012416</v>
      </c>
      <c r="AX151" s="17">
        <v>0</v>
      </c>
    </row>
    <row r="152" spans="1:50" x14ac:dyDescent="0.25">
      <c r="A152" s="22" t="s">
        <v>964</v>
      </c>
      <c r="B152" s="22" t="s">
        <v>3952</v>
      </c>
      <c r="C152" s="22" t="s">
        <v>986</v>
      </c>
      <c r="D152" s="22">
        <v>2658</v>
      </c>
      <c r="E152" s="22" t="s">
        <v>1014</v>
      </c>
      <c r="F152" s="43">
        <v>23.698461999999999</v>
      </c>
      <c r="G152" s="43">
        <v>424.97860187721</v>
      </c>
      <c r="H152" s="43">
        <v>17.555113636363636</v>
      </c>
      <c r="I152" s="9">
        <v>14.41780303030303</v>
      </c>
      <c r="J152" s="9">
        <v>3.1371212121212122</v>
      </c>
      <c r="K152" s="11">
        <v>17.555113636363636</v>
      </c>
      <c r="L152" s="41">
        <v>1594</v>
      </c>
      <c r="M152" s="44">
        <v>1904</v>
      </c>
      <c r="N152" s="13">
        <v>445</v>
      </c>
      <c r="O152" s="13">
        <v>68</v>
      </c>
      <c r="P152" s="22">
        <v>362</v>
      </c>
      <c r="Q152" s="22">
        <v>38</v>
      </c>
      <c r="R152" s="14">
        <v>0</v>
      </c>
      <c r="S152" s="22">
        <v>599</v>
      </c>
      <c r="T152" s="22">
        <v>0</v>
      </c>
      <c r="U152" s="22">
        <v>1904</v>
      </c>
      <c r="V152" s="22"/>
      <c r="W152" s="22">
        <v>445</v>
      </c>
      <c r="X152" s="22">
        <v>68</v>
      </c>
      <c r="Y152" s="14">
        <v>0</v>
      </c>
      <c r="Z152" s="10">
        <v>83</v>
      </c>
      <c r="AA152" s="22">
        <v>30</v>
      </c>
      <c r="AB152" s="22">
        <v>113.71</v>
      </c>
      <c r="AC152" s="22">
        <v>5.5763894688625401E-2</v>
      </c>
      <c r="AD152" s="42">
        <v>9.6200000000000001E-3</v>
      </c>
      <c r="AE152" s="22">
        <v>157</v>
      </c>
      <c r="AF152" s="22">
        <v>10.976181319102148</v>
      </c>
      <c r="AG152" s="22">
        <v>8.2527679090993594E-2</v>
      </c>
      <c r="AH152" s="22">
        <v>0</v>
      </c>
      <c r="AI152" s="22">
        <v>0</v>
      </c>
      <c r="AJ152" s="22">
        <v>0</v>
      </c>
      <c r="AK152" s="22">
        <v>0</v>
      </c>
      <c r="AL152" s="45">
        <v>0</v>
      </c>
      <c r="AM152" s="45">
        <v>0</v>
      </c>
      <c r="AN152" s="45">
        <v>0</v>
      </c>
      <c r="AO152" s="45">
        <v>0</v>
      </c>
      <c r="AP152" s="45">
        <v>0</v>
      </c>
      <c r="AQ152" s="45">
        <v>0</v>
      </c>
      <c r="AR152" s="45">
        <v>0</v>
      </c>
      <c r="AS152" s="45" t="s">
        <v>4440</v>
      </c>
      <c r="AT152" s="45" t="s">
        <v>4444</v>
      </c>
      <c r="AU152" s="45">
        <v>1.961457610443387</v>
      </c>
      <c r="AV152" s="10">
        <v>26.457377445061578</v>
      </c>
      <c r="AW152" s="10">
        <v>25.348739359808395</v>
      </c>
      <c r="AX152" s="17">
        <v>0.8212879351824881</v>
      </c>
    </row>
    <row r="153" spans="1:50" x14ac:dyDescent="0.25">
      <c r="A153" s="22" t="s">
        <v>539</v>
      </c>
      <c r="B153" s="22" t="s">
        <v>3949</v>
      </c>
      <c r="C153" s="22" t="s">
        <v>596</v>
      </c>
      <c r="D153" s="22">
        <v>4207</v>
      </c>
      <c r="E153" s="22" t="s">
        <v>614</v>
      </c>
      <c r="F153" s="43">
        <v>6.6406910000000003</v>
      </c>
      <c r="G153" s="43">
        <v>108.38268446034</v>
      </c>
      <c r="H153" s="43">
        <v>6.2681818181818185</v>
      </c>
      <c r="I153" s="9">
        <v>0</v>
      </c>
      <c r="J153" s="9">
        <v>6.2681818181818185</v>
      </c>
      <c r="K153" s="11">
        <v>0</v>
      </c>
      <c r="L153" s="41">
        <v>427</v>
      </c>
      <c r="M153" s="44">
        <v>0</v>
      </c>
      <c r="N153" s="13">
        <v>0</v>
      </c>
      <c r="O153" s="13">
        <v>0</v>
      </c>
      <c r="P153" s="22">
        <v>0</v>
      </c>
      <c r="Q153" s="22">
        <v>0</v>
      </c>
      <c r="R153" s="14">
        <v>0</v>
      </c>
      <c r="S153" s="22">
        <v>159</v>
      </c>
      <c r="T153" s="22">
        <v>1</v>
      </c>
      <c r="U153" s="22">
        <v>788</v>
      </c>
      <c r="V153" s="22"/>
      <c r="W153" s="22">
        <v>144</v>
      </c>
      <c r="X153" s="22">
        <v>96</v>
      </c>
      <c r="Y153" s="14">
        <v>788</v>
      </c>
      <c r="Z153" s="10">
        <v>144</v>
      </c>
      <c r="AA153" s="22">
        <v>96</v>
      </c>
      <c r="AB153" s="22">
        <v>268.2</v>
      </c>
      <c r="AC153" s="22">
        <v>6.1270774322165815E-2</v>
      </c>
      <c r="AD153" s="42">
        <v>1.8350000000000002E-2</v>
      </c>
      <c r="AE153" s="22">
        <v>158</v>
      </c>
      <c r="AF153" s="22">
        <v>4.0128863833168262</v>
      </c>
      <c r="AG153" s="22">
        <v>8.1895640475853598E-2</v>
      </c>
      <c r="AH153" s="22">
        <v>0</v>
      </c>
      <c r="AI153" s="22">
        <v>0</v>
      </c>
      <c r="AJ153" s="22">
        <v>0</v>
      </c>
      <c r="AK153" s="22">
        <v>0</v>
      </c>
      <c r="AL153" s="45">
        <v>1</v>
      </c>
      <c r="AM153" s="45">
        <v>0</v>
      </c>
      <c r="AN153" s="45">
        <v>0</v>
      </c>
      <c r="AO153" s="45">
        <v>0</v>
      </c>
      <c r="AP153" s="45">
        <v>0</v>
      </c>
      <c r="AQ153" s="45">
        <v>0</v>
      </c>
      <c r="AR153" s="45">
        <v>0</v>
      </c>
      <c r="AS153" s="45" t="s">
        <v>4440</v>
      </c>
      <c r="AT153" s="45" t="s">
        <v>4442</v>
      </c>
      <c r="AU153" s="45">
        <v>4.0128863833168262</v>
      </c>
      <c r="AV153" s="10">
        <v>22.973168963016679</v>
      </c>
      <c r="AW153" s="10">
        <v>22.973168963016679</v>
      </c>
      <c r="AX153" s="17">
        <v>0</v>
      </c>
    </row>
    <row r="154" spans="1:50" x14ac:dyDescent="0.25">
      <c r="A154" s="22" t="s">
        <v>8</v>
      </c>
      <c r="B154" s="22" t="s">
        <v>3946</v>
      </c>
      <c r="C154" s="22" t="s">
        <v>201</v>
      </c>
      <c r="D154" s="22">
        <v>4729</v>
      </c>
      <c r="E154" s="22" t="s">
        <v>363</v>
      </c>
      <c r="F154" s="43">
        <v>35.229709</v>
      </c>
      <c r="G154" s="43">
        <v>426.64861340333999</v>
      </c>
      <c r="H154" s="43">
        <v>21.095833333333331</v>
      </c>
      <c r="I154" s="9">
        <v>0</v>
      </c>
      <c r="J154" s="9">
        <v>21.095833333333331</v>
      </c>
      <c r="K154" s="11">
        <v>0</v>
      </c>
      <c r="L154" s="41">
        <v>1523</v>
      </c>
      <c r="M154" s="44">
        <v>0</v>
      </c>
      <c r="N154" s="13">
        <v>0</v>
      </c>
      <c r="O154" s="13">
        <v>0</v>
      </c>
      <c r="P154" s="22">
        <v>0</v>
      </c>
      <c r="Q154" s="22">
        <v>0</v>
      </c>
      <c r="R154" s="14">
        <v>0</v>
      </c>
      <c r="S154" s="22">
        <v>439</v>
      </c>
      <c r="T154" s="22">
        <v>1</v>
      </c>
      <c r="U154" s="22">
        <v>2778</v>
      </c>
      <c r="V154" s="22"/>
      <c r="W154" s="22">
        <v>503</v>
      </c>
      <c r="X154" s="22">
        <v>332</v>
      </c>
      <c r="Y154" s="14">
        <v>2778</v>
      </c>
      <c r="Z154" s="10">
        <v>503</v>
      </c>
      <c r="AA154" s="22">
        <v>332</v>
      </c>
      <c r="AB154" s="22">
        <v>939.13</v>
      </c>
      <c r="AC154" s="22">
        <v>8.2573124330524786E-2</v>
      </c>
      <c r="AD154" s="42">
        <v>8.6370000000000002E-2</v>
      </c>
      <c r="AE154" s="22">
        <v>159</v>
      </c>
      <c r="AF154" s="22">
        <v>18.6328875595316</v>
      </c>
      <c r="AG154" s="22">
        <v>8.1723191050577196E-2</v>
      </c>
      <c r="AH154" s="22">
        <v>0</v>
      </c>
      <c r="AI154" s="22">
        <v>0</v>
      </c>
      <c r="AJ154" s="22">
        <v>0</v>
      </c>
      <c r="AK154" s="22">
        <v>0</v>
      </c>
      <c r="AL154" s="45">
        <v>1</v>
      </c>
      <c r="AM154" s="45">
        <v>1</v>
      </c>
      <c r="AN154" s="45">
        <v>1</v>
      </c>
      <c r="AO154" s="45">
        <v>0</v>
      </c>
      <c r="AP154" s="45">
        <v>0</v>
      </c>
      <c r="AQ154" s="45">
        <v>1</v>
      </c>
      <c r="AR154" s="45">
        <v>1</v>
      </c>
      <c r="AS154" s="45" t="s">
        <v>4440</v>
      </c>
      <c r="AT154" s="45" t="s">
        <v>4440</v>
      </c>
      <c r="AU154" s="45">
        <v>18.6328875595316</v>
      </c>
      <c r="AV154" s="10">
        <v>23.843571005332809</v>
      </c>
      <c r="AW154" s="10">
        <v>23.843571005332809</v>
      </c>
      <c r="AX154" s="17">
        <v>0</v>
      </c>
    </row>
    <row r="155" spans="1:50" x14ac:dyDescent="0.25">
      <c r="A155" s="22" t="s">
        <v>539</v>
      </c>
      <c r="B155" s="22" t="s">
        <v>3949</v>
      </c>
      <c r="C155" s="22" t="s">
        <v>763</v>
      </c>
      <c r="D155" s="22">
        <v>6432</v>
      </c>
      <c r="E155" s="22" t="s">
        <v>775</v>
      </c>
      <c r="F155" s="43">
        <v>7.8193339999999996</v>
      </c>
      <c r="G155" s="43">
        <v>105.7872704279</v>
      </c>
      <c r="H155" s="43">
        <v>4.439772727272727</v>
      </c>
      <c r="I155" s="9">
        <v>4.0831439393939393</v>
      </c>
      <c r="J155" s="9">
        <v>0.35662878787878788</v>
      </c>
      <c r="K155" s="11">
        <v>4.439772727272727</v>
      </c>
      <c r="L155" s="41">
        <v>110</v>
      </c>
      <c r="M155" s="44">
        <v>440</v>
      </c>
      <c r="N155" s="13">
        <v>95</v>
      </c>
      <c r="O155" s="13">
        <v>79</v>
      </c>
      <c r="P155" s="22">
        <v>93</v>
      </c>
      <c r="Q155" s="22">
        <v>77</v>
      </c>
      <c r="R155" s="14">
        <v>0</v>
      </c>
      <c r="S155" s="22">
        <v>160</v>
      </c>
      <c r="T155" s="22">
        <v>0</v>
      </c>
      <c r="U155" s="22">
        <v>440</v>
      </c>
      <c r="V155" s="22"/>
      <c r="W155" s="22">
        <v>95</v>
      </c>
      <c r="X155" s="22">
        <v>79</v>
      </c>
      <c r="Y155" s="14">
        <v>0</v>
      </c>
      <c r="Z155" s="10">
        <v>2</v>
      </c>
      <c r="AA155" s="22">
        <v>2</v>
      </c>
      <c r="AB155" s="22">
        <v>2.74</v>
      </c>
      <c r="AC155" s="22">
        <v>7.3915641913923066E-2</v>
      </c>
      <c r="AD155" s="42">
        <v>3.1E-4</v>
      </c>
      <c r="AE155" s="22">
        <v>160</v>
      </c>
      <c r="AF155" s="22">
        <v>3.5847760628232828</v>
      </c>
      <c r="AG155" s="22">
        <v>8.1472183245983695E-2</v>
      </c>
      <c r="AH155" s="22">
        <v>1</v>
      </c>
      <c r="AI155" s="22">
        <v>0</v>
      </c>
      <c r="AJ155" s="22">
        <v>0</v>
      </c>
      <c r="AK155" s="22">
        <v>0</v>
      </c>
      <c r="AL155" s="45">
        <v>0</v>
      </c>
      <c r="AM155" s="45">
        <v>0</v>
      </c>
      <c r="AN155" s="45">
        <v>0</v>
      </c>
      <c r="AO155" s="45">
        <v>0</v>
      </c>
      <c r="AP155" s="45">
        <v>0</v>
      </c>
      <c r="AQ155" s="45">
        <v>0</v>
      </c>
      <c r="AR155" s="45">
        <v>0</v>
      </c>
      <c r="AS155" s="45" t="s">
        <v>4440</v>
      </c>
      <c r="AT155" s="45" t="s">
        <v>4445</v>
      </c>
      <c r="AU155" s="45">
        <v>0.28795040211143424</v>
      </c>
      <c r="AV155" s="10">
        <v>5.608072225172597</v>
      </c>
      <c r="AW155" s="10">
        <v>21.397491681597135</v>
      </c>
      <c r="AX155" s="17">
        <v>0.91967408924153238</v>
      </c>
    </row>
    <row r="156" spans="1:50" x14ac:dyDescent="0.25">
      <c r="A156" s="22" t="s">
        <v>539</v>
      </c>
      <c r="B156" s="22" t="s">
        <v>3949</v>
      </c>
      <c r="C156" s="22" t="s">
        <v>620</v>
      </c>
      <c r="D156" s="22">
        <v>8199</v>
      </c>
      <c r="E156" s="22" t="s">
        <v>714</v>
      </c>
      <c r="F156" s="43">
        <v>7.0970009999999997</v>
      </c>
      <c r="G156" s="43">
        <v>109.56673625441</v>
      </c>
      <c r="H156" s="43">
        <v>4.8981060606060609</v>
      </c>
      <c r="I156" s="9">
        <v>0</v>
      </c>
      <c r="J156" s="9">
        <v>4.8981060606060609</v>
      </c>
      <c r="K156" s="11">
        <v>0</v>
      </c>
      <c r="L156" s="41">
        <v>110</v>
      </c>
      <c r="M156" s="44">
        <v>0</v>
      </c>
      <c r="N156" s="13">
        <v>0</v>
      </c>
      <c r="O156" s="13">
        <v>0</v>
      </c>
      <c r="P156" s="22">
        <v>0</v>
      </c>
      <c r="Q156" s="22">
        <v>0</v>
      </c>
      <c r="R156" s="14">
        <v>0</v>
      </c>
      <c r="S156" s="22">
        <v>112</v>
      </c>
      <c r="T156" s="22">
        <v>1</v>
      </c>
      <c r="U156" s="22">
        <v>212</v>
      </c>
      <c r="V156" s="22"/>
      <c r="W156" s="22">
        <v>40</v>
      </c>
      <c r="X156" s="22">
        <v>27</v>
      </c>
      <c r="Y156" s="14">
        <v>212</v>
      </c>
      <c r="Z156" s="10">
        <v>40</v>
      </c>
      <c r="AA156" s="22">
        <v>27</v>
      </c>
      <c r="AB156" s="22">
        <v>73.88</v>
      </c>
      <c r="AC156" s="22">
        <v>6.4773317547042922E-2</v>
      </c>
      <c r="AD156" s="42">
        <v>5.3899999999999998E-3</v>
      </c>
      <c r="AE156" s="22">
        <v>161</v>
      </c>
      <c r="AF156" s="22">
        <v>3.6234962291112072</v>
      </c>
      <c r="AG156" s="22">
        <v>8.0522138424693496E-2</v>
      </c>
      <c r="AH156" s="22">
        <v>0</v>
      </c>
      <c r="AI156" s="22">
        <v>0</v>
      </c>
      <c r="AJ156" s="22">
        <v>0</v>
      </c>
      <c r="AK156" s="22">
        <v>0</v>
      </c>
      <c r="AL156" s="45">
        <v>0</v>
      </c>
      <c r="AM156" s="45">
        <v>0</v>
      </c>
      <c r="AN156" s="45">
        <v>0</v>
      </c>
      <c r="AO156" s="45">
        <v>0</v>
      </c>
      <c r="AP156" s="45">
        <v>0</v>
      </c>
      <c r="AQ156" s="45">
        <v>0</v>
      </c>
      <c r="AR156" s="45">
        <v>0</v>
      </c>
      <c r="AS156" s="45" t="s">
        <v>4440</v>
      </c>
      <c r="AT156" s="45" t="s">
        <v>4444</v>
      </c>
      <c r="AU156" s="45">
        <v>3.6234962291112072</v>
      </c>
      <c r="AV156" s="10">
        <v>8.1664217771247394</v>
      </c>
      <c r="AW156" s="10">
        <v>8.1664217771247394</v>
      </c>
      <c r="AX156" s="17">
        <v>0</v>
      </c>
    </row>
    <row r="157" spans="1:50" x14ac:dyDescent="0.25">
      <c r="A157" s="22" t="s">
        <v>2195</v>
      </c>
      <c r="B157" s="22" t="s">
        <v>3962</v>
      </c>
      <c r="C157" s="22" t="s">
        <v>2735</v>
      </c>
      <c r="D157" s="22">
        <v>2693</v>
      </c>
      <c r="E157" s="22" t="s">
        <v>2736</v>
      </c>
      <c r="F157" s="43">
        <v>4.4489029999999996</v>
      </c>
      <c r="G157" s="43">
        <v>104.39714835089001</v>
      </c>
      <c r="H157" s="43">
        <v>5.5109848484848492</v>
      </c>
      <c r="I157" s="9">
        <v>0</v>
      </c>
      <c r="J157" s="9">
        <v>5.5109848484848492</v>
      </c>
      <c r="K157" s="11">
        <v>0</v>
      </c>
      <c r="L157" s="41">
        <v>110</v>
      </c>
      <c r="M157" s="44">
        <v>0</v>
      </c>
      <c r="N157" s="13">
        <v>0</v>
      </c>
      <c r="O157" s="13">
        <v>0</v>
      </c>
      <c r="P157" s="22">
        <v>0</v>
      </c>
      <c r="Q157" s="22">
        <v>0</v>
      </c>
      <c r="R157" s="14">
        <v>0</v>
      </c>
      <c r="S157" s="22">
        <v>111</v>
      </c>
      <c r="T157" s="22">
        <v>1</v>
      </c>
      <c r="U157" s="22">
        <v>212</v>
      </c>
      <c r="V157" s="22"/>
      <c r="W157" s="22">
        <v>40</v>
      </c>
      <c r="X157" s="22">
        <v>27</v>
      </c>
      <c r="Y157" s="14">
        <v>212</v>
      </c>
      <c r="Z157" s="10">
        <v>40</v>
      </c>
      <c r="AA157" s="22">
        <v>27</v>
      </c>
      <c r="AB157" s="22">
        <v>73.88</v>
      </c>
      <c r="AC157" s="22">
        <v>4.2615177428474961E-2</v>
      </c>
      <c r="AD157" s="42">
        <v>3.5400000000000002E-3</v>
      </c>
      <c r="AE157" s="22">
        <v>162</v>
      </c>
      <c r="AF157" s="22">
        <v>1.841127056763004</v>
      </c>
      <c r="AG157" s="22">
        <v>8.0049002467956695E-2</v>
      </c>
      <c r="AH157" s="22">
        <v>0</v>
      </c>
      <c r="AI157" s="22">
        <v>0</v>
      </c>
      <c r="AJ157" s="22">
        <v>0</v>
      </c>
      <c r="AK157" s="22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0</v>
      </c>
      <c r="AR157" s="45">
        <v>0</v>
      </c>
      <c r="AS157" s="45" t="s">
        <v>4440</v>
      </c>
      <c r="AT157" s="45" t="s">
        <v>4445</v>
      </c>
      <c r="AU157" s="45">
        <v>1.841127056763004</v>
      </c>
      <c r="AV157" s="10">
        <v>7.2582308062409782</v>
      </c>
      <c r="AW157" s="10">
        <v>7.2582308062409782</v>
      </c>
      <c r="AX157" s="17">
        <v>0</v>
      </c>
    </row>
    <row r="158" spans="1:50" x14ac:dyDescent="0.25">
      <c r="A158" s="22" t="s">
        <v>1672</v>
      </c>
      <c r="B158" s="22" t="s">
        <v>3947</v>
      </c>
      <c r="C158" s="22" t="s">
        <v>3955</v>
      </c>
      <c r="D158" s="22">
        <v>1374</v>
      </c>
      <c r="E158" s="22" t="s">
        <v>1849</v>
      </c>
      <c r="F158" s="43">
        <v>22.394067</v>
      </c>
      <c r="G158" s="43">
        <v>283.42400465495001</v>
      </c>
      <c r="H158" s="43">
        <v>11.465909090909092</v>
      </c>
      <c r="I158" s="9">
        <v>0</v>
      </c>
      <c r="J158" s="9">
        <v>11.465909090909092</v>
      </c>
      <c r="K158" s="11">
        <v>0</v>
      </c>
      <c r="L158" s="41">
        <v>1533</v>
      </c>
      <c r="M158" s="44">
        <v>0</v>
      </c>
      <c r="N158" s="13">
        <v>0</v>
      </c>
      <c r="O158" s="13">
        <v>0</v>
      </c>
      <c r="P158" s="22">
        <v>0</v>
      </c>
      <c r="Q158" s="22">
        <v>0</v>
      </c>
      <c r="R158" s="14">
        <v>0</v>
      </c>
      <c r="S158" s="22">
        <v>240</v>
      </c>
      <c r="T158" s="22">
        <v>1</v>
      </c>
      <c r="U158" s="22">
        <v>2796</v>
      </c>
      <c r="V158" s="22"/>
      <c r="W158" s="22">
        <v>506</v>
      </c>
      <c r="X158" s="22">
        <v>334</v>
      </c>
      <c r="Y158" s="14">
        <v>2796</v>
      </c>
      <c r="Z158" s="10">
        <v>506</v>
      </c>
      <c r="AA158" s="22">
        <v>334</v>
      </c>
      <c r="AB158" s="22">
        <v>944.86</v>
      </c>
      <c r="AC158" s="22">
        <v>7.9012598199871234E-2</v>
      </c>
      <c r="AD158" s="42">
        <v>8.3140000000000006E-2</v>
      </c>
      <c r="AE158" s="22">
        <v>163</v>
      </c>
      <c r="AF158" s="22">
        <v>11.66450077158361</v>
      </c>
      <c r="AG158" s="22">
        <v>7.9893840901257604E-2</v>
      </c>
      <c r="AH158" s="22">
        <v>0</v>
      </c>
      <c r="AI158" s="22">
        <v>0</v>
      </c>
      <c r="AJ158" s="22">
        <v>0</v>
      </c>
      <c r="AK158" s="22">
        <v>0</v>
      </c>
      <c r="AL158" s="45">
        <v>1</v>
      </c>
      <c r="AM158" s="45">
        <v>1</v>
      </c>
      <c r="AN158" s="45">
        <v>1</v>
      </c>
      <c r="AO158" s="45">
        <v>0</v>
      </c>
      <c r="AP158" s="45">
        <v>0</v>
      </c>
      <c r="AQ158" s="45">
        <v>1</v>
      </c>
      <c r="AR158" s="45">
        <v>1</v>
      </c>
      <c r="AS158" s="45" t="s">
        <v>4440</v>
      </c>
      <c r="AT158" s="45" t="s">
        <v>4440</v>
      </c>
      <c r="AU158" s="45">
        <v>11.664500771583608</v>
      </c>
      <c r="AV158" s="10">
        <v>44.130822596630324</v>
      </c>
      <c r="AW158" s="10">
        <v>44.130822596630324</v>
      </c>
      <c r="AX158" s="17">
        <v>0</v>
      </c>
    </row>
    <row r="159" spans="1:50" x14ac:dyDescent="0.25">
      <c r="A159" s="22" t="s">
        <v>539</v>
      </c>
      <c r="B159" s="22" t="s">
        <v>3949</v>
      </c>
      <c r="C159" s="22" t="s">
        <v>609</v>
      </c>
      <c r="D159" s="22">
        <v>5188</v>
      </c>
      <c r="E159" s="22" t="s">
        <v>661</v>
      </c>
      <c r="F159" s="43">
        <v>7.6031060000000004</v>
      </c>
      <c r="G159" s="43">
        <v>113.27387785963001</v>
      </c>
      <c r="H159" s="43">
        <v>4.5653409090909092</v>
      </c>
      <c r="I159" s="9">
        <v>0</v>
      </c>
      <c r="J159" s="9">
        <v>4.5653409090909092</v>
      </c>
      <c r="K159" s="11">
        <v>0</v>
      </c>
      <c r="L159" s="41">
        <v>466</v>
      </c>
      <c r="M159" s="44">
        <v>0</v>
      </c>
      <c r="N159" s="13">
        <v>0</v>
      </c>
      <c r="O159" s="13">
        <v>0</v>
      </c>
      <c r="P159" s="22">
        <v>0</v>
      </c>
      <c r="Q159" s="22">
        <v>0</v>
      </c>
      <c r="R159" s="14">
        <v>0</v>
      </c>
      <c r="S159" s="22">
        <v>166</v>
      </c>
      <c r="T159" s="22">
        <v>1</v>
      </c>
      <c r="U159" s="22">
        <v>859</v>
      </c>
      <c r="V159" s="22"/>
      <c r="W159" s="22">
        <v>157</v>
      </c>
      <c r="X159" s="22">
        <v>104</v>
      </c>
      <c r="Y159" s="14">
        <v>859</v>
      </c>
      <c r="Z159" s="10">
        <v>157</v>
      </c>
      <c r="AA159" s="22">
        <v>104</v>
      </c>
      <c r="AB159" s="22">
        <v>292.39999999999998</v>
      </c>
      <c r="AC159" s="22">
        <v>6.7121441798097856E-2</v>
      </c>
      <c r="AD159" s="42">
        <v>2.1909999999999999E-2</v>
      </c>
      <c r="AE159" s="22">
        <v>164</v>
      </c>
      <c r="AF159" s="22">
        <v>4.6187549785585347</v>
      </c>
      <c r="AG159" s="22">
        <v>7.9633706526871281E-2</v>
      </c>
      <c r="AH159" s="22">
        <v>0</v>
      </c>
      <c r="AI159" s="22">
        <v>0</v>
      </c>
      <c r="AJ159" s="22">
        <v>0</v>
      </c>
      <c r="AK159" s="22">
        <v>0</v>
      </c>
      <c r="AL159" s="45">
        <v>1</v>
      </c>
      <c r="AM159" s="45">
        <v>0</v>
      </c>
      <c r="AN159" s="45">
        <v>0</v>
      </c>
      <c r="AO159" s="45">
        <v>0</v>
      </c>
      <c r="AP159" s="45">
        <v>0</v>
      </c>
      <c r="AQ159" s="45">
        <v>0</v>
      </c>
      <c r="AR159" s="45">
        <v>0</v>
      </c>
      <c r="AS159" s="45" t="s">
        <v>4440</v>
      </c>
      <c r="AT159" s="45" t="s">
        <v>4442</v>
      </c>
      <c r="AU159" s="45">
        <v>4.6187549785585347</v>
      </c>
      <c r="AV159" s="10">
        <v>34.389545737398876</v>
      </c>
      <c r="AW159" s="10">
        <v>34.389545737398876</v>
      </c>
      <c r="AX159" s="17">
        <v>0</v>
      </c>
    </row>
    <row r="160" spans="1:50" x14ac:dyDescent="0.25">
      <c r="A160" s="22" t="s">
        <v>539</v>
      </c>
      <c r="B160" s="22" t="s">
        <v>3949</v>
      </c>
      <c r="C160" s="22" t="s">
        <v>670</v>
      </c>
      <c r="D160" s="22">
        <v>8090</v>
      </c>
      <c r="E160" s="22" t="s">
        <v>795</v>
      </c>
      <c r="F160" s="43">
        <v>30.702999999999999</v>
      </c>
      <c r="G160" s="43">
        <v>302.70096362789002</v>
      </c>
      <c r="H160" s="43">
        <v>13.251325757575758</v>
      </c>
      <c r="I160" s="9">
        <v>0</v>
      </c>
      <c r="J160" s="9">
        <v>13.251325757575758</v>
      </c>
      <c r="K160" s="11">
        <v>0</v>
      </c>
      <c r="L160" s="41">
        <v>983</v>
      </c>
      <c r="M160" s="44">
        <v>0</v>
      </c>
      <c r="N160" s="13">
        <v>0</v>
      </c>
      <c r="O160" s="13">
        <v>0</v>
      </c>
      <c r="P160" s="22">
        <v>0</v>
      </c>
      <c r="Q160" s="22">
        <v>0</v>
      </c>
      <c r="R160" s="14">
        <v>0</v>
      </c>
      <c r="S160" s="22">
        <v>198</v>
      </c>
      <c r="T160" s="22">
        <v>1</v>
      </c>
      <c r="U160" s="22">
        <v>1797</v>
      </c>
      <c r="V160" s="22"/>
      <c r="W160" s="22">
        <v>326</v>
      </c>
      <c r="X160" s="22">
        <v>216</v>
      </c>
      <c r="Y160" s="14">
        <v>1797</v>
      </c>
      <c r="Z160" s="10">
        <v>326</v>
      </c>
      <c r="AA160" s="22">
        <v>216</v>
      </c>
      <c r="AB160" s="22">
        <v>608.35</v>
      </c>
      <c r="AC160" s="22">
        <v>0.10143013630357373</v>
      </c>
      <c r="AD160" s="42">
        <v>6.8760000000000002E-2</v>
      </c>
      <c r="AE160" s="22">
        <v>165</v>
      </c>
      <c r="AF160" s="22">
        <v>3.7057820095406901</v>
      </c>
      <c r="AG160" s="22">
        <v>7.8846425734908299E-2</v>
      </c>
      <c r="AH160" s="22">
        <v>0</v>
      </c>
      <c r="AI160" s="22">
        <v>0</v>
      </c>
      <c r="AJ160" s="22">
        <v>0</v>
      </c>
      <c r="AK160" s="22">
        <v>0</v>
      </c>
      <c r="AL160" s="45">
        <v>1</v>
      </c>
      <c r="AM160" s="45">
        <v>0</v>
      </c>
      <c r="AN160" s="45">
        <v>0</v>
      </c>
      <c r="AO160" s="45">
        <v>1</v>
      </c>
      <c r="AP160" s="45">
        <v>0</v>
      </c>
      <c r="AQ160" s="45">
        <v>0</v>
      </c>
      <c r="AR160" s="45">
        <v>0</v>
      </c>
      <c r="AS160" s="45" t="s">
        <v>4440</v>
      </c>
      <c r="AT160" s="45" t="s">
        <v>4441</v>
      </c>
      <c r="AU160" s="45">
        <v>3.7057820095406897</v>
      </c>
      <c r="AV160" s="10">
        <v>24.601312047107921</v>
      </c>
      <c r="AW160" s="10">
        <v>24.601312047107921</v>
      </c>
      <c r="AX160" s="17">
        <v>0</v>
      </c>
    </row>
    <row r="161" spans="1:50" x14ac:dyDescent="0.25">
      <c r="A161" s="22" t="s">
        <v>8</v>
      </c>
      <c r="B161" s="22" t="s">
        <v>3946</v>
      </c>
      <c r="C161" s="22" t="s">
        <v>23</v>
      </c>
      <c r="D161" s="22">
        <v>3848</v>
      </c>
      <c r="E161" s="22" t="s">
        <v>285</v>
      </c>
      <c r="F161" s="43">
        <v>46.465080999999998</v>
      </c>
      <c r="G161" s="43">
        <v>578.76518855425002</v>
      </c>
      <c r="H161" s="43">
        <v>25.839583333333334</v>
      </c>
      <c r="I161" s="9">
        <v>0</v>
      </c>
      <c r="J161" s="9">
        <v>25.839583333333334</v>
      </c>
      <c r="K161" s="11">
        <v>0</v>
      </c>
      <c r="L161" s="41">
        <v>2525</v>
      </c>
      <c r="M161" s="44">
        <v>0</v>
      </c>
      <c r="N161" s="13">
        <v>0</v>
      </c>
      <c r="O161" s="13">
        <v>0</v>
      </c>
      <c r="P161" s="22">
        <v>0</v>
      </c>
      <c r="Q161" s="22">
        <v>0</v>
      </c>
      <c r="R161" s="14">
        <v>0</v>
      </c>
      <c r="S161" s="22">
        <v>569</v>
      </c>
      <c r="T161" s="22">
        <v>1</v>
      </c>
      <c r="U161" s="22">
        <v>4598</v>
      </c>
      <c r="V161" s="22"/>
      <c r="W161" s="22">
        <v>831</v>
      </c>
      <c r="X161" s="22">
        <v>548</v>
      </c>
      <c r="Y161" s="14">
        <v>4598</v>
      </c>
      <c r="Z161" s="10">
        <v>831</v>
      </c>
      <c r="AA161" s="22">
        <v>548</v>
      </c>
      <c r="AB161" s="22">
        <v>1552.29</v>
      </c>
      <c r="AC161" s="22">
        <v>8.0283130220857493E-2</v>
      </c>
      <c r="AD161" s="42">
        <v>0.13872999999999999</v>
      </c>
      <c r="AE161" s="22">
        <v>166</v>
      </c>
      <c r="AF161" s="22">
        <v>26.030210423004092</v>
      </c>
      <c r="AG161" s="22">
        <v>7.8641119102731402E-2</v>
      </c>
      <c r="AH161" s="22">
        <v>0</v>
      </c>
      <c r="AI161" s="22">
        <v>0</v>
      </c>
      <c r="AJ161" s="22">
        <v>0</v>
      </c>
      <c r="AK161" s="22">
        <v>0</v>
      </c>
      <c r="AL161" s="45">
        <v>1</v>
      </c>
      <c r="AM161" s="45">
        <v>1</v>
      </c>
      <c r="AN161" s="45">
        <v>1</v>
      </c>
      <c r="AO161" s="45">
        <v>0</v>
      </c>
      <c r="AP161" s="45">
        <v>0</v>
      </c>
      <c r="AQ161" s="45">
        <v>1</v>
      </c>
      <c r="AR161" s="45">
        <v>1</v>
      </c>
      <c r="AS161" s="45" t="s">
        <v>4440</v>
      </c>
      <c r="AT161" s="45" t="s">
        <v>4440</v>
      </c>
      <c r="AU161" s="45">
        <v>26.030210423004092</v>
      </c>
      <c r="AV161" s="10">
        <v>32.159961299685563</v>
      </c>
      <c r="AW161" s="10">
        <v>32.159961299685563</v>
      </c>
      <c r="AX161" s="17">
        <v>0</v>
      </c>
    </row>
    <row r="162" spans="1:50" x14ac:dyDescent="0.25">
      <c r="A162" s="22" t="s">
        <v>964</v>
      </c>
      <c r="B162" s="22" t="s">
        <v>3948</v>
      </c>
      <c r="C162" s="22" t="s">
        <v>1267</v>
      </c>
      <c r="D162" s="22">
        <v>2080</v>
      </c>
      <c r="E162" s="22" t="s">
        <v>1268</v>
      </c>
      <c r="F162" s="43">
        <v>8.0096620000000005</v>
      </c>
      <c r="G162" s="43">
        <v>187.94927464164999</v>
      </c>
      <c r="H162" s="43">
        <v>10.225757575757575</v>
      </c>
      <c r="I162" s="9">
        <v>0.67518939393939392</v>
      </c>
      <c r="J162" s="9">
        <v>9.5507575757575758</v>
      </c>
      <c r="K162" s="11">
        <v>0.92140151515151514</v>
      </c>
      <c r="L162" s="41">
        <v>516</v>
      </c>
      <c r="M162" s="44">
        <v>88</v>
      </c>
      <c r="N162" s="13">
        <v>13</v>
      </c>
      <c r="O162" s="13">
        <v>1</v>
      </c>
      <c r="P162" s="22">
        <v>0</v>
      </c>
      <c r="Q162" s="22">
        <v>0</v>
      </c>
      <c r="R162" s="14">
        <v>0</v>
      </c>
      <c r="S162" s="22">
        <v>230</v>
      </c>
      <c r="T162" s="22">
        <v>0.90989405837901915</v>
      </c>
      <c r="U162" s="22">
        <v>952</v>
      </c>
      <c r="V162" s="22"/>
      <c r="W162" s="22">
        <v>171</v>
      </c>
      <c r="X162" s="22">
        <v>106</v>
      </c>
      <c r="Y162" s="14">
        <v>864</v>
      </c>
      <c r="Z162" s="10">
        <v>171</v>
      </c>
      <c r="AA162" s="22">
        <v>106</v>
      </c>
      <c r="AB162" s="22">
        <v>312.02999999999997</v>
      </c>
      <c r="AC162" s="22">
        <v>4.2616083596339886E-2</v>
      </c>
      <c r="AD162" s="42">
        <v>1.515E-2</v>
      </c>
      <c r="AE162" s="22">
        <v>167</v>
      </c>
      <c r="AF162" s="22">
        <v>6.2584867157717285</v>
      </c>
      <c r="AG162" s="22">
        <v>7.8231083947146604E-2</v>
      </c>
      <c r="AH162" s="22">
        <v>0</v>
      </c>
      <c r="AI162" s="22">
        <v>0</v>
      </c>
      <c r="AJ162" s="22">
        <v>0</v>
      </c>
      <c r="AK162" s="22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0</v>
      </c>
      <c r="AR162" s="45">
        <v>0</v>
      </c>
      <c r="AS162" s="45" t="s">
        <v>4440</v>
      </c>
      <c r="AT162" s="45" t="s">
        <v>4443</v>
      </c>
      <c r="AU162" s="45">
        <v>5.8453653893713282</v>
      </c>
      <c r="AV162" s="10">
        <v>17.904338859363847</v>
      </c>
      <c r="AW162" s="10">
        <v>16.722477404059862</v>
      </c>
      <c r="AX162" s="17">
        <v>6.6028300488961328E-2</v>
      </c>
    </row>
    <row r="163" spans="1:50" x14ac:dyDescent="0.25">
      <c r="A163" s="22" t="s">
        <v>8</v>
      </c>
      <c r="B163" s="22" t="s">
        <v>3953</v>
      </c>
      <c r="C163" s="22" t="s">
        <v>130</v>
      </c>
      <c r="D163" s="22">
        <v>5006</v>
      </c>
      <c r="E163" s="22" t="s">
        <v>131</v>
      </c>
      <c r="F163" s="43">
        <v>0.90722499999999995</v>
      </c>
      <c r="G163" s="43">
        <v>9.4792889765799995</v>
      </c>
      <c r="H163" s="43">
        <v>0.29526515151515154</v>
      </c>
      <c r="I163" s="9">
        <v>0</v>
      </c>
      <c r="J163" s="9">
        <v>0.29526515151515154</v>
      </c>
      <c r="K163" s="11">
        <v>0</v>
      </c>
      <c r="L163" s="41">
        <v>5</v>
      </c>
      <c r="M163" s="44">
        <v>0</v>
      </c>
      <c r="N163" s="13">
        <v>0</v>
      </c>
      <c r="O163" s="13">
        <v>0</v>
      </c>
      <c r="P163" s="22">
        <v>0</v>
      </c>
      <c r="Q163" s="22">
        <v>0</v>
      </c>
      <c r="R163" s="14">
        <v>0</v>
      </c>
      <c r="S163" s="22">
        <v>5</v>
      </c>
      <c r="T163" s="22">
        <v>1</v>
      </c>
      <c r="U163" s="22">
        <v>21</v>
      </c>
      <c r="V163" s="22"/>
      <c r="W163" s="22">
        <v>6</v>
      </c>
      <c r="X163" s="22">
        <v>5</v>
      </c>
      <c r="Y163" s="14">
        <v>21</v>
      </c>
      <c r="Z163" s="10">
        <v>6</v>
      </c>
      <c r="AA163" s="22">
        <v>5</v>
      </c>
      <c r="AB163" s="22">
        <v>10.11</v>
      </c>
      <c r="AC163" s="22">
        <v>9.5706017850224312E-2</v>
      </c>
      <c r="AD163" s="42">
        <v>1.1900000000000001E-3</v>
      </c>
      <c r="AE163" s="22">
        <v>168</v>
      </c>
      <c r="AF163" s="22">
        <v>0.46240529335455838</v>
      </c>
      <c r="AG163" s="22">
        <v>7.7067548892426396E-2</v>
      </c>
      <c r="AH163" s="22">
        <v>0</v>
      </c>
      <c r="AI163" s="22">
        <v>0</v>
      </c>
      <c r="AJ163" s="22">
        <v>0</v>
      </c>
      <c r="AK163" s="22">
        <v>0</v>
      </c>
      <c r="AL163" s="45">
        <v>1</v>
      </c>
      <c r="AM163" s="45">
        <v>0</v>
      </c>
      <c r="AN163" s="45">
        <v>0</v>
      </c>
      <c r="AO163" s="45">
        <v>0</v>
      </c>
      <c r="AP163" s="45">
        <v>0</v>
      </c>
      <c r="AQ163" s="45">
        <v>0</v>
      </c>
      <c r="AR163" s="45">
        <v>0</v>
      </c>
      <c r="AS163" s="45" t="s">
        <v>4440</v>
      </c>
      <c r="AT163" s="45" t="s">
        <v>4445</v>
      </c>
      <c r="AU163" s="45">
        <v>0.46240529335455838</v>
      </c>
      <c r="AV163" s="10">
        <v>20.32071840923669</v>
      </c>
      <c r="AW163" s="10">
        <v>20.32071840923669</v>
      </c>
      <c r="AX163" s="17">
        <v>0</v>
      </c>
    </row>
    <row r="164" spans="1:50" x14ac:dyDescent="0.25">
      <c r="A164" s="22" t="s">
        <v>2195</v>
      </c>
      <c r="B164" s="22" t="s">
        <v>3956</v>
      </c>
      <c r="C164" s="22" t="s">
        <v>2244</v>
      </c>
      <c r="D164" s="22">
        <v>934</v>
      </c>
      <c r="E164" s="22" t="s">
        <v>2401</v>
      </c>
      <c r="F164" s="43">
        <v>22.787298</v>
      </c>
      <c r="G164" s="43">
        <v>364.55667577050002</v>
      </c>
      <c r="H164" s="43">
        <v>15.016666666666667</v>
      </c>
      <c r="I164" s="9">
        <v>0</v>
      </c>
      <c r="J164" s="9">
        <v>15.016666666666667</v>
      </c>
      <c r="K164" s="11">
        <v>0</v>
      </c>
      <c r="L164" s="41">
        <v>328</v>
      </c>
      <c r="M164" s="44">
        <v>0</v>
      </c>
      <c r="N164" s="13">
        <v>0</v>
      </c>
      <c r="O164" s="13">
        <v>0</v>
      </c>
      <c r="P164" s="22">
        <v>0</v>
      </c>
      <c r="Q164" s="22">
        <v>0</v>
      </c>
      <c r="R164" s="14">
        <v>0</v>
      </c>
      <c r="S164" s="22">
        <v>236</v>
      </c>
      <c r="T164" s="22">
        <v>1</v>
      </c>
      <c r="U164" s="22">
        <v>608</v>
      </c>
      <c r="V164" s="22"/>
      <c r="W164" s="22">
        <v>112</v>
      </c>
      <c r="X164" s="22">
        <v>74</v>
      </c>
      <c r="Y164" s="14">
        <v>608</v>
      </c>
      <c r="Z164" s="10">
        <v>112</v>
      </c>
      <c r="AA164" s="22">
        <v>74</v>
      </c>
      <c r="AB164" s="22">
        <v>208.16</v>
      </c>
      <c r="AC164" s="22">
        <v>6.2506873456201165E-2</v>
      </c>
      <c r="AD164" s="42">
        <v>1.456E-2</v>
      </c>
      <c r="AE164" s="22">
        <v>169</v>
      </c>
      <c r="AF164" s="22">
        <v>6.7650678026568558</v>
      </c>
      <c r="AG164" s="22">
        <v>7.6875770484736997E-2</v>
      </c>
      <c r="AH164" s="22">
        <v>0</v>
      </c>
      <c r="AI164" s="22">
        <v>0</v>
      </c>
      <c r="AJ164" s="22">
        <v>0</v>
      </c>
      <c r="AK164" s="22">
        <v>0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 t="s">
        <v>4440</v>
      </c>
      <c r="AT164" s="45" t="s">
        <v>4443</v>
      </c>
      <c r="AU164" s="45">
        <v>6.7650678026568558</v>
      </c>
      <c r="AV164" s="10">
        <v>7.4583795782463929</v>
      </c>
      <c r="AW164" s="10">
        <v>7.4583795782463929</v>
      </c>
      <c r="AX164" s="17">
        <v>0</v>
      </c>
    </row>
    <row r="165" spans="1:50" x14ac:dyDescent="0.25">
      <c r="A165" s="22" t="s">
        <v>539</v>
      </c>
      <c r="B165" s="22" t="s">
        <v>3949</v>
      </c>
      <c r="C165" s="22" t="s">
        <v>565</v>
      </c>
      <c r="D165" s="22">
        <v>4646</v>
      </c>
      <c r="E165" s="22" t="s">
        <v>617</v>
      </c>
      <c r="F165" s="43">
        <v>52.050871999999998</v>
      </c>
      <c r="G165" s="43">
        <v>749.95054849620999</v>
      </c>
      <c r="H165" s="43">
        <v>29.436553030303031</v>
      </c>
      <c r="I165" s="9">
        <v>28.359280303030303</v>
      </c>
      <c r="J165" s="9">
        <v>1.0772727272727274</v>
      </c>
      <c r="K165" s="11">
        <v>29.436553030303031</v>
      </c>
      <c r="L165" s="41">
        <v>979</v>
      </c>
      <c r="M165" s="44">
        <v>3472</v>
      </c>
      <c r="N165" s="13">
        <v>937</v>
      </c>
      <c r="O165" s="13">
        <v>504</v>
      </c>
      <c r="P165" s="22">
        <v>931</v>
      </c>
      <c r="Q165" s="22">
        <v>501</v>
      </c>
      <c r="R165" s="14">
        <v>0</v>
      </c>
      <c r="S165" s="22">
        <v>931</v>
      </c>
      <c r="T165" s="22">
        <v>0</v>
      </c>
      <c r="U165" s="22">
        <v>3472</v>
      </c>
      <c r="V165" s="22"/>
      <c r="W165" s="22">
        <v>937</v>
      </c>
      <c r="X165" s="22">
        <v>504</v>
      </c>
      <c r="Y165" s="14">
        <v>0</v>
      </c>
      <c r="Z165" s="10">
        <v>6</v>
      </c>
      <c r="AA165" s="22">
        <v>3</v>
      </c>
      <c r="AB165" s="22">
        <v>8.2200000000000006</v>
      </c>
      <c r="AC165" s="22">
        <v>6.9405738957550811E-2</v>
      </c>
      <c r="AD165" s="42">
        <v>8.7000000000000001E-4</v>
      </c>
      <c r="AE165" s="22">
        <v>170</v>
      </c>
      <c r="AF165" s="22">
        <v>19.554753470231947</v>
      </c>
      <c r="AG165" s="22">
        <v>7.6685307726399796E-2</v>
      </c>
      <c r="AH165" s="22">
        <v>1</v>
      </c>
      <c r="AI165" s="22">
        <v>0</v>
      </c>
      <c r="AJ165" s="22">
        <v>0</v>
      </c>
      <c r="AK165" s="22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 t="s">
        <v>4440</v>
      </c>
      <c r="AT165" s="45" t="s">
        <v>4445</v>
      </c>
      <c r="AU165" s="45">
        <v>0.715634149838696</v>
      </c>
      <c r="AV165" s="10">
        <v>5.5696202531645564</v>
      </c>
      <c r="AW165" s="10">
        <v>31.83117259128197</v>
      </c>
      <c r="AX165" s="17">
        <v>0.96340357085410966</v>
      </c>
    </row>
    <row r="166" spans="1:50" x14ac:dyDescent="0.25">
      <c r="A166" s="22" t="s">
        <v>8</v>
      </c>
      <c r="B166" s="22" t="s">
        <v>3946</v>
      </c>
      <c r="C166" s="22" t="s">
        <v>18</v>
      </c>
      <c r="D166" s="22">
        <v>2804</v>
      </c>
      <c r="E166" s="22" t="s">
        <v>110</v>
      </c>
      <c r="F166" s="43">
        <v>28.798772</v>
      </c>
      <c r="G166" s="43">
        <v>426.25376396946001</v>
      </c>
      <c r="H166" s="43">
        <v>19.415909090909093</v>
      </c>
      <c r="I166" s="9">
        <v>0.81458333333333333</v>
      </c>
      <c r="J166" s="9">
        <v>18.601325757575758</v>
      </c>
      <c r="K166" s="11">
        <v>0.81458333333333333</v>
      </c>
      <c r="L166" s="41">
        <v>1616</v>
      </c>
      <c r="M166" s="44">
        <v>107</v>
      </c>
      <c r="N166" s="13">
        <v>9</v>
      </c>
      <c r="O166" s="13">
        <v>6</v>
      </c>
      <c r="P166" s="22">
        <v>9</v>
      </c>
      <c r="Q166" s="22">
        <v>6</v>
      </c>
      <c r="R166" s="14">
        <v>0</v>
      </c>
      <c r="S166" s="22">
        <v>438</v>
      </c>
      <c r="T166" s="22">
        <v>0.95804557337391238</v>
      </c>
      <c r="U166" s="22">
        <v>2930</v>
      </c>
      <c r="V166" s="22"/>
      <c r="W166" s="22">
        <v>520</v>
      </c>
      <c r="X166" s="22">
        <v>344</v>
      </c>
      <c r="Y166" s="14">
        <v>2823</v>
      </c>
      <c r="Z166" s="10">
        <v>511</v>
      </c>
      <c r="AA166" s="22">
        <v>338</v>
      </c>
      <c r="AB166" s="22">
        <v>954.14</v>
      </c>
      <c r="AC166" s="22">
        <v>6.7562504860516279E-2</v>
      </c>
      <c r="AD166" s="42">
        <v>7.1790000000000007E-2</v>
      </c>
      <c r="AE166" s="22">
        <v>171</v>
      </c>
      <c r="AF166" s="22">
        <v>16.699532976357318</v>
      </c>
      <c r="AG166" s="22">
        <v>7.6253575234508306E-2</v>
      </c>
      <c r="AH166" s="22">
        <v>1</v>
      </c>
      <c r="AI166" s="22">
        <v>0</v>
      </c>
      <c r="AJ166" s="22">
        <v>0</v>
      </c>
      <c r="AK166" s="22">
        <v>0</v>
      </c>
      <c r="AL166" s="45">
        <v>1</v>
      </c>
      <c r="AM166" s="45">
        <v>0</v>
      </c>
      <c r="AN166" s="45">
        <v>0</v>
      </c>
      <c r="AO166" s="45">
        <v>1</v>
      </c>
      <c r="AP166" s="45">
        <v>0</v>
      </c>
      <c r="AQ166" s="45">
        <v>0</v>
      </c>
      <c r="AR166" s="45">
        <v>0</v>
      </c>
      <c r="AS166" s="45" t="s">
        <v>4440</v>
      </c>
      <c r="AT166" s="45" t="s">
        <v>4441</v>
      </c>
      <c r="AU166" s="45">
        <v>15.998913645410804</v>
      </c>
      <c r="AV166" s="10">
        <v>27.471160209743928</v>
      </c>
      <c r="AW166" s="10">
        <v>26.782160833430876</v>
      </c>
      <c r="AX166" s="17">
        <v>4.1954426626087629E-2</v>
      </c>
    </row>
    <row r="167" spans="1:50" x14ac:dyDescent="0.25">
      <c r="A167" s="22" t="s">
        <v>964</v>
      </c>
      <c r="B167" s="22" t="s">
        <v>3948</v>
      </c>
      <c r="C167" s="22" t="s">
        <v>1206</v>
      </c>
      <c r="D167" s="22">
        <v>4127</v>
      </c>
      <c r="E167" s="22" t="s">
        <v>1207</v>
      </c>
      <c r="F167" s="43">
        <v>7.2244159999999997</v>
      </c>
      <c r="G167" s="43">
        <v>139.07075647714001</v>
      </c>
      <c r="H167" s="43">
        <v>5.6267045454545457</v>
      </c>
      <c r="I167" s="9">
        <v>0.24261363636363639</v>
      </c>
      <c r="J167" s="9">
        <v>5.3840909090909088</v>
      </c>
      <c r="K167" s="11">
        <v>0.3744318181818182</v>
      </c>
      <c r="L167" s="41">
        <v>424</v>
      </c>
      <c r="M167" s="44">
        <v>20</v>
      </c>
      <c r="N167" s="13">
        <v>5</v>
      </c>
      <c r="O167" s="13">
        <v>0</v>
      </c>
      <c r="P167" s="22">
        <v>0</v>
      </c>
      <c r="Q167" s="22">
        <v>0</v>
      </c>
      <c r="R167" s="14">
        <v>0</v>
      </c>
      <c r="S167" s="22">
        <v>102</v>
      </c>
      <c r="T167" s="22">
        <v>0.9334545087347268</v>
      </c>
      <c r="U167" s="22">
        <v>750</v>
      </c>
      <c r="V167" s="22"/>
      <c r="W167" s="22">
        <v>139</v>
      </c>
      <c r="X167" s="22">
        <v>89</v>
      </c>
      <c r="Y167" s="14">
        <v>730</v>
      </c>
      <c r="Z167" s="10">
        <v>139</v>
      </c>
      <c r="AA167" s="22">
        <v>89</v>
      </c>
      <c r="AB167" s="22">
        <v>256.13</v>
      </c>
      <c r="AC167" s="22">
        <v>5.1947772364260673E-2</v>
      </c>
      <c r="AD167" s="42">
        <v>1.5010000000000001E-2</v>
      </c>
      <c r="AE167" s="22">
        <v>172</v>
      </c>
      <c r="AF167" s="22">
        <v>3.6201160556882783</v>
      </c>
      <c r="AG167" s="22">
        <v>7.5419084493505803E-2</v>
      </c>
      <c r="AH167" s="22">
        <v>0</v>
      </c>
      <c r="AI167" s="22">
        <v>0</v>
      </c>
      <c r="AJ167" s="22">
        <v>0</v>
      </c>
      <c r="AK167" s="22">
        <v>0</v>
      </c>
      <c r="AL167" s="45">
        <v>1</v>
      </c>
      <c r="AM167" s="45">
        <v>0</v>
      </c>
      <c r="AN167" s="45">
        <v>0</v>
      </c>
      <c r="AO167" s="45">
        <v>0</v>
      </c>
      <c r="AP167" s="45">
        <v>0</v>
      </c>
      <c r="AQ167" s="45">
        <v>0</v>
      </c>
      <c r="AR167" s="45">
        <v>0</v>
      </c>
      <c r="AS167" s="45" t="s">
        <v>4440</v>
      </c>
      <c r="AT167" s="45" t="s">
        <v>4443</v>
      </c>
      <c r="AU167" s="45">
        <v>3.4640229974454333</v>
      </c>
      <c r="AV167" s="10">
        <v>25.816800337695231</v>
      </c>
      <c r="AW167" s="10">
        <v>24.703625164091687</v>
      </c>
      <c r="AX167" s="17">
        <v>4.3118246995859845E-2</v>
      </c>
    </row>
    <row r="168" spans="1:50" x14ac:dyDescent="0.25">
      <c r="A168" s="22" t="s">
        <v>1672</v>
      </c>
      <c r="B168" s="22" t="s">
        <v>3947</v>
      </c>
      <c r="C168" s="22" t="s">
        <v>1824</v>
      </c>
      <c r="D168" s="22">
        <v>2763</v>
      </c>
      <c r="E168" s="22" t="s">
        <v>1927</v>
      </c>
      <c r="F168" s="43">
        <v>80.174595999999994</v>
      </c>
      <c r="G168" s="43">
        <v>1092.1388554917401</v>
      </c>
      <c r="H168" s="43">
        <v>43.678977272727273</v>
      </c>
      <c r="I168" s="9">
        <v>17.017992424242426</v>
      </c>
      <c r="J168" s="9">
        <v>26.660984848484851</v>
      </c>
      <c r="K168" s="11">
        <v>32.678030303030305</v>
      </c>
      <c r="L168" s="41">
        <v>4966</v>
      </c>
      <c r="M168" s="44">
        <v>8969</v>
      </c>
      <c r="N168" s="13">
        <v>3516</v>
      </c>
      <c r="O168" s="13">
        <v>1704</v>
      </c>
      <c r="P168" s="22">
        <v>1817</v>
      </c>
      <c r="Q168" s="22">
        <v>954</v>
      </c>
      <c r="R168" s="14">
        <v>0</v>
      </c>
      <c r="S168" s="22">
        <v>1571</v>
      </c>
      <c r="T168" s="22">
        <v>0.25185907859078582</v>
      </c>
      <c r="U168" s="22">
        <v>11243</v>
      </c>
      <c r="V168" s="22"/>
      <c r="W168" s="22">
        <v>3927</v>
      </c>
      <c r="X168" s="22">
        <v>1975</v>
      </c>
      <c r="Y168" s="14">
        <v>2274</v>
      </c>
      <c r="Z168" s="10">
        <v>2110</v>
      </c>
      <c r="AA168" s="22">
        <v>1021</v>
      </c>
      <c r="AB168" s="22">
        <v>3095.36</v>
      </c>
      <c r="AC168" s="22">
        <v>7.3410625028903539E-2</v>
      </c>
      <c r="AD168" s="42">
        <v>0.32208999999999999</v>
      </c>
      <c r="AE168" s="22">
        <v>173</v>
      </c>
      <c r="AF168" s="22">
        <v>40.667068903323887</v>
      </c>
      <c r="AG168" s="22">
        <v>7.5309386858007199E-2</v>
      </c>
      <c r="AH168" s="22">
        <v>0</v>
      </c>
      <c r="AI168" s="22">
        <v>1</v>
      </c>
      <c r="AJ168" s="22">
        <v>1</v>
      </c>
      <c r="AK168" s="22">
        <v>0</v>
      </c>
      <c r="AL168" s="45">
        <v>1</v>
      </c>
      <c r="AM168" s="45">
        <v>1</v>
      </c>
      <c r="AN168" s="45">
        <v>1</v>
      </c>
      <c r="AO168" s="45">
        <v>0</v>
      </c>
      <c r="AP168" s="45">
        <v>0</v>
      </c>
      <c r="AQ168" s="45">
        <v>1</v>
      </c>
      <c r="AR168" s="45">
        <v>1</v>
      </c>
      <c r="AS168" s="45" t="s">
        <v>4440</v>
      </c>
      <c r="AT168" s="45" t="s">
        <v>4440</v>
      </c>
      <c r="AU168" s="45">
        <v>24.82256168897953</v>
      </c>
      <c r="AV168" s="10">
        <v>79.141862612772599</v>
      </c>
      <c r="AW168" s="10">
        <v>89.90595121951219</v>
      </c>
      <c r="AX168" s="17">
        <v>0.38961517615176156</v>
      </c>
    </row>
    <row r="169" spans="1:50" x14ac:dyDescent="0.25">
      <c r="A169" s="22" t="s">
        <v>539</v>
      </c>
      <c r="B169" s="22" t="s">
        <v>3949</v>
      </c>
      <c r="C169" s="22" t="s">
        <v>551</v>
      </c>
      <c r="D169" s="22">
        <v>2247</v>
      </c>
      <c r="E169" s="22" t="s">
        <v>613</v>
      </c>
      <c r="F169" s="43">
        <v>27.501905000000001</v>
      </c>
      <c r="G169" s="43">
        <v>384.82716837328002</v>
      </c>
      <c r="H169" s="43">
        <v>17.861931818181819</v>
      </c>
      <c r="I169" s="9">
        <v>0</v>
      </c>
      <c r="J169" s="9">
        <v>17.861931818181819</v>
      </c>
      <c r="K169" s="11">
        <v>0</v>
      </c>
      <c r="L169" s="41">
        <v>824</v>
      </c>
      <c r="M169" s="44">
        <v>0</v>
      </c>
      <c r="N169" s="13">
        <v>0</v>
      </c>
      <c r="O169" s="13">
        <v>0</v>
      </c>
      <c r="P169" s="22">
        <v>0</v>
      </c>
      <c r="Q169" s="22">
        <v>0</v>
      </c>
      <c r="R169" s="14">
        <v>0</v>
      </c>
      <c r="S169" s="22">
        <v>430</v>
      </c>
      <c r="T169" s="22">
        <v>1</v>
      </c>
      <c r="U169" s="22">
        <v>1509</v>
      </c>
      <c r="V169" s="22"/>
      <c r="W169" s="22">
        <v>274</v>
      </c>
      <c r="X169" s="22">
        <v>181</v>
      </c>
      <c r="Y169" s="14">
        <v>1509</v>
      </c>
      <c r="Z169" s="10">
        <v>274</v>
      </c>
      <c r="AA169" s="22">
        <v>181</v>
      </c>
      <c r="AB169" s="22">
        <v>511.19</v>
      </c>
      <c r="AC169" s="22">
        <v>7.1465601340608365E-2</v>
      </c>
      <c r="AD169" s="42">
        <v>4.0719999999999999E-2</v>
      </c>
      <c r="AE169" s="22">
        <v>174</v>
      </c>
      <c r="AF169" s="22">
        <v>15.588478666786783</v>
      </c>
      <c r="AG169" s="22">
        <v>7.5306660226023101E-2</v>
      </c>
      <c r="AH169" s="22">
        <v>0</v>
      </c>
      <c r="AI169" s="22">
        <v>0</v>
      </c>
      <c r="AJ169" s="22">
        <v>0</v>
      </c>
      <c r="AK169" s="22">
        <v>0</v>
      </c>
      <c r="AL169" s="45">
        <v>0</v>
      </c>
      <c r="AM169" s="45">
        <v>0</v>
      </c>
      <c r="AN169" s="45">
        <v>0</v>
      </c>
      <c r="AO169" s="45">
        <v>0</v>
      </c>
      <c r="AP169" s="45">
        <v>1</v>
      </c>
      <c r="AQ169" s="45">
        <v>0</v>
      </c>
      <c r="AR169" s="45">
        <v>0</v>
      </c>
      <c r="AS169" s="45" t="s">
        <v>4440</v>
      </c>
      <c r="AT169" s="45" t="s">
        <v>4441</v>
      </c>
      <c r="AU169" s="45">
        <v>15.588478666786784</v>
      </c>
      <c r="AV169" s="10">
        <v>15.339886121449247</v>
      </c>
      <c r="AW169" s="10">
        <v>15.339886121449247</v>
      </c>
      <c r="AX169" s="17">
        <v>0</v>
      </c>
    </row>
    <row r="170" spans="1:50" x14ac:dyDescent="0.25">
      <c r="A170" s="22" t="s">
        <v>1672</v>
      </c>
      <c r="B170" s="22" t="s">
        <v>3951</v>
      </c>
      <c r="C170" s="22" t="s">
        <v>1713</v>
      </c>
      <c r="D170" s="22">
        <v>4022</v>
      </c>
      <c r="E170" s="22" t="s">
        <v>1894</v>
      </c>
      <c r="F170" s="43">
        <v>39.942829000000003</v>
      </c>
      <c r="G170" s="43">
        <v>601.87986865835001</v>
      </c>
      <c r="H170" s="43">
        <v>23.66628787878788</v>
      </c>
      <c r="I170" s="9">
        <v>0</v>
      </c>
      <c r="J170" s="9">
        <v>23.66628787878788</v>
      </c>
      <c r="K170" s="11">
        <v>0</v>
      </c>
      <c r="L170" s="41">
        <v>646</v>
      </c>
      <c r="M170" s="44">
        <v>0</v>
      </c>
      <c r="N170" s="13">
        <v>0</v>
      </c>
      <c r="O170" s="13">
        <v>0</v>
      </c>
      <c r="P170" s="22">
        <v>0</v>
      </c>
      <c r="Q170" s="22">
        <v>0</v>
      </c>
      <c r="R170" s="14">
        <v>0</v>
      </c>
      <c r="S170" s="22">
        <v>533</v>
      </c>
      <c r="T170" s="22">
        <v>1</v>
      </c>
      <c r="U170" s="22">
        <v>1185</v>
      </c>
      <c r="V170" s="22"/>
      <c r="W170" s="22">
        <v>216</v>
      </c>
      <c r="X170" s="22">
        <v>143</v>
      </c>
      <c r="Y170" s="14">
        <v>1185</v>
      </c>
      <c r="Z170" s="10">
        <v>216</v>
      </c>
      <c r="AA170" s="22">
        <v>143</v>
      </c>
      <c r="AB170" s="22">
        <v>402.57</v>
      </c>
      <c r="AC170" s="22">
        <v>6.6363457360746309E-2</v>
      </c>
      <c r="AD170" s="42">
        <v>2.981E-2</v>
      </c>
      <c r="AE170" s="22">
        <v>175</v>
      </c>
      <c r="AF170" s="22">
        <v>13.257785225549442</v>
      </c>
      <c r="AG170" s="22">
        <v>7.4481939469378894E-2</v>
      </c>
      <c r="AH170" s="22">
        <v>0</v>
      </c>
      <c r="AI170" s="22">
        <v>0</v>
      </c>
      <c r="AJ170" s="22">
        <v>0</v>
      </c>
      <c r="AK170" s="22">
        <v>0</v>
      </c>
      <c r="AL170" s="45">
        <v>0</v>
      </c>
      <c r="AM170" s="45">
        <v>0</v>
      </c>
      <c r="AN170" s="45">
        <v>0</v>
      </c>
      <c r="AO170" s="45">
        <v>0</v>
      </c>
      <c r="AP170" s="45">
        <v>0</v>
      </c>
      <c r="AQ170" s="45">
        <v>0</v>
      </c>
      <c r="AR170" s="45">
        <v>0</v>
      </c>
      <c r="AS170" s="45" t="s">
        <v>4440</v>
      </c>
      <c r="AT170" s="45" t="s">
        <v>4442</v>
      </c>
      <c r="AU170" s="45">
        <v>13.257785225549442</v>
      </c>
      <c r="AV170" s="10">
        <v>9.1269066406312511</v>
      </c>
      <c r="AW170" s="10">
        <v>9.1269066406312511</v>
      </c>
      <c r="AX170" s="17">
        <v>0</v>
      </c>
    </row>
    <row r="171" spans="1:50" x14ac:dyDescent="0.25">
      <c r="A171" s="22" t="s">
        <v>964</v>
      </c>
      <c r="B171" s="22" t="s">
        <v>3948</v>
      </c>
      <c r="C171" s="22" t="s">
        <v>1062</v>
      </c>
      <c r="D171" s="22">
        <v>6306</v>
      </c>
      <c r="E171" s="22" t="s">
        <v>1297</v>
      </c>
      <c r="F171" s="43">
        <v>21.364764000000001</v>
      </c>
      <c r="G171" s="43">
        <v>318.15491123519001</v>
      </c>
      <c r="H171" s="43">
        <v>11.360037878787878</v>
      </c>
      <c r="I171" s="9">
        <v>5.4587121212121223</v>
      </c>
      <c r="J171" s="9">
        <v>5.9013257575757576</v>
      </c>
      <c r="K171" s="11">
        <v>11.360037878787878</v>
      </c>
      <c r="L171" s="41">
        <v>969</v>
      </c>
      <c r="M171" s="44">
        <v>1108</v>
      </c>
      <c r="N171" s="13">
        <v>224</v>
      </c>
      <c r="O171" s="13">
        <v>93</v>
      </c>
      <c r="P171" s="22">
        <v>11</v>
      </c>
      <c r="Q171" s="22">
        <v>0</v>
      </c>
      <c r="R171" s="14">
        <v>0</v>
      </c>
      <c r="S171" s="22">
        <v>309</v>
      </c>
      <c r="T171" s="22">
        <v>0</v>
      </c>
      <c r="U171" s="22">
        <v>1108</v>
      </c>
      <c r="V171" s="22"/>
      <c r="W171" s="22">
        <v>224</v>
      </c>
      <c r="X171" s="22">
        <v>93</v>
      </c>
      <c r="Y171" s="14">
        <v>0</v>
      </c>
      <c r="Z171" s="10">
        <v>213</v>
      </c>
      <c r="AA171" s="22">
        <v>93</v>
      </c>
      <c r="AB171" s="22">
        <v>291.81</v>
      </c>
      <c r="AC171" s="22">
        <v>6.715207983763137E-2</v>
      </c>
      <c r="AD171" s="42">
        <v>2.9739999999999999E-2</v>
      </c>
      <c r="AE171" s="22">
        <v>176</v>
      </c>
      <c r="AF171" s="22">
        <v>7.6710412391024345</v>
      </c>
      <c r="AG171" s="22">
        <v>7.4476128534975095E-2</v>
      </c>
      <c r="AH171" s="22">
        <v>0</v>
      </c>
      <c r="AI171" s="22">
        <v>0</v>
      </c>
      <c r="AJ171" s="22">
        <v>0</v>
      </c>
      <c r="AK171" s="22">
        <v>0</v>
      </c>
      <c r="AL171" s="45">
        <v>0</v>
      </c>
      <c r="AM171" s="45">
        <v>0</v>
      </c>
      <c r="AN171" s="45">
        <v>0</v>
      </c>
      <c r="AO171" s="45">
        <v>0</v>
      </c>
      <c r="AP171" s="45">
        <v>0</v>
      </c>
      <c r="AQ171" s="45">
        <v>0</v>
      </c>
      <c r="AR171" s="45">
        <v>0</v>
      </c>
      <c r="AS171" s="45" t="s">
        <v>4440</v>
      </c>
      <c r="AT171" s="45" t="s">
        <v>4442</v>
      </c>
      <c r="AU171" s="45">
        <v>3.9849614706189089</v>
      </c>
      <c r="AV171" s="10">
        <v>36.093584518116756</v>
      </c>
      <c r="AW171" s="10">
        <v>19.718244110635034</v>
      </c>
      <c r="AX171" s="17">
        <v>0.48051883096313847</v>
      </c>
    </row>
    <row r="172" spans="1:50" x14ac:dyDescent="0.25">
      <c r="A172" s="22" t="s">
        <v>539</v>
      </c>
      <c r="B172" s="22" t="s">
        <v>3949</v>
      </c>
      <c r="C172" s="22" t="s">
        <v>650</v>
      </c>
      <c r="D172" s="22">
        <v>338</v>
      </c>
      <c r="E172" s="22" t="s">
        <v>697</v>
      </c>
      <c r="F172" s="43">
        <v>10.138922000000001</v>
      </c>
      <c r="G172" s="43">
        <v>122.76233956122999</v>
      </c>
      <c r="H172" s="43">
        <v>6.0005681818181822</v>
      </c>
      <c r="I172" s="9">
        <v>0.10151515151515153</v>
      </c>
      <c r="J172" s="9">
        <v>5.8990530303030315</v>
      </c>
      <c r="K172" s="11">
        <v>0.10151515151515153</v>
      </c>
      <c r="L172" s="41">
        <v>417</v>
      </c>
      <c r="M172" s="44">
        <v>16</v>
      </c>
      <c r="N172" s="13">
        <v>2</v>
      </c>
      <c r="O172" s="13">
        <v>2</v>
      </c>
      <c r="P172" s="22">
        <v>2</v>
      </c>
      <c r="Q172" s="22">
        <v>2</v>
      </c>
      <c r="R172" s="14">
        <v>0</v>
      </c>
      <c r="S172" s="22">
        <v>159</v>
      </c>
      <c r="T172" s="22">
        <v>0.98308241012530384</v>
      </c>
      <c r="U172" s="22">
        <v>773</v>
      </c>
      <c r="V172" s="22"/>
      <c r="W172" s="22">
        <v>140</v>
      </c>
      <c r="X172" s="22">
        <v>94</v>
      </c>
      <c r="Y172" s="14">
        <v>757</v>
      </c>
      <c r="Z172" s="10">
        <v>138</v>
      </c>
      <c r="AA172" s="22">
        <v>92</v>
      </c>
      <c r="AB172" s="22">
        <v>257.19</v>
      </c>
      <c r="AC172" s="22">
        <v>8.2589840143467014E-2</v>
      </c>
      <c r="AD172" s="42">
        <v>2.3699999999999999E-2</v>
      </c>
      <c r="AE172" s="22">
        <v>177</v>
      </c>
      <c r="AF172" s="22">
        <v>4.4498226564351606</v>
      </c>
      <c r="AG172" s="22">
        <v>7.4163710940586006E-2</v>
      </c>
      <c r="AH172" s="22">
        <v>0</v>
      </c>
      <c r="AI172" s="22">
        <v>0</v>
      </c>
      <c r="AJ172" s="22">
        <v>0</v>
      </c>
      <c r="AK172" s="22">
        <v>0</v>
      </c>
      <c r="AL172" s="45">
        <v>1</v>
      </c>
      <c r="AM172" s="45">
        <v>0</v>
      </c>
      <c r="AN172" s="45">
        <v>0</v>
      </c>
      <c r="AO172" s="45">
        <v>0</v>
      </c>
      <c r="AP172" s="45">
        <v>0</v>
      </c>
      <c r="AQ172" s="45">
        <v>0</v>
      </c>
      <c r="AR172" s="45">
        <v>0</v>
      </c>
      <c r="AS172" s="45" t="s">
        <v>4440</v>
      </c>
      <c r="AT172" s="45" t="s">
        <v>4442</v>
      </c>
      <c r="AU172" s="45">
        <v>4.3745423817184594</v>
      </c>
      <c r="AV172" s="10">
        <v>23.393585257007089</v>
      </c>
      <c r="AW172" s="10">
        <v>23.331123946595966</v>
      </c>
      <c r="AX172" s="17">
        <v>1.6917589874696212E-2</v>
      </c>
    </row>
    <row r="173" spans="1:50" x14ac:dyDescent="0.25">
      <c r="A173" s="22" t="s">
        <v>539</v>
      </c>
      <c r="B173" s="22" t="s">
        <v>3949</v>
      </c>
      <c r="C173" s="22" t="s">
        <v>670</v>
      </c>
      <c r="D173" s="22">
        <v>4335</v>
      </c>
      <c r="E173" s="22" t="s">
        <v>828</v>
      </c>
      <c r="F173" s="43">
        <v>5.5913550000000001</v>
      </c>
      <c r="G173" s="43">
        <v>68.175831748939999</v>
      </c>
      <c r="H173" s="43">
        <v>3.282007575757576</v>
      </c>
      <c r="I173" s="9">
        <v>0</v>
      </c>
      <c r="J173" s="9">
        <v>3.282007575757576</v>
      </c>
      <c r="K173" s="11">
        <v>0</v>
      </c>
      <c r="L173" s="41">
        <v>154</v>
      </c>
      <c r="M173" s="44">
        <v>0</v>
      </c>
      <c r="N173" s="13">
        <v>0</v>
      </c>
      <c r="O173" s="13">
        <v>0</v>
      </c>
      <c r="P173" s="22">
        <v>0</v>
      </c>
      <c r="Q173" s="22">
        <v>0</v>
      </c>
      <c r="R173" s="14">
        <v>0</v>
      </c>
      <c r="S173" s="22">
        <v>49</v>
      </c>
      <c r="T173" s="22">
        <v>1</v>
      </c>
      <c r="U173" s="22">
        <v>292</v>
      </c>
      <c r="V173" s="22"/>
      <c r="W173" s="22">
        <v>55</v>
      </c>
      <c r="X173" s="22">
        <v>37</v>
      </c>
      <c r="Y173" s="14">
        <v>292</v>
      </c>
      <c r="Z173" s="10">
        <v>55</v>
      </c>
      <c r="AA173" s="22">
        <v>37</v>
      </c>
      <c r="AB173" s="22">
        <v>101.63</v>
      </c>
      <c r="AC173" s="22">
        <v>8.2013740889738909E-2</v>
      </c>
      <c r="AD173" s="42">
        <v>9.3799999999999994E-3</v>
      </c>
      <c r="AE173" s="22">
        <v>178</v>
      </c>
      <c r="AF173" s="22">
        <v>1.7730183407890752</v>
      </c>
      <c r="AG173" s="22">
        <v>7.3875764199544794E-2</v>
      </c>
      <c r="AH173" s="22">
        <v>0</v>
      </c>
      <c r="AI173" s="22">
        <v>0</v>
      </c>
      <c r="AJ173" s="22">
        <v>0</v>
      </c>
      <c r="AK173" s="22">
        <v>0</v>
      </c>
      <c r="AL173" s="45">
        <v>1</v>
      </c>
      <c r="AM173" s="45">
        <v>0</v>
      </c>
      <c r="AN173" s="45">
        <v>0</v>
      </c>
      <c r="AO173" s="45">
        <v>0</v>
      </c>
      <c r="AP173" s="45">
        <v>0</v>
      </c>
      <c r="AQ173" s="45">
        <v>0</v>
      </c>
      <c r="AR173" s="45">
        <v>0</v>
      </c>
      <c r="AS173" s="45" t="s">
        <v>4440</v>
      </c>
      <c r="AT173" s="45" t="s">
        <v>4444</v>
      </c>
      <c r="AU173" s="45">
        <v>1.7730183407890752</v>
      </c>
      <c r="AV173" s="10">
        <v>16.758035662761845</v>
      </c>
      <c r="AW173" s="10">
        <v>16.758035662761845</v>
      </c>
      <c r="AX173" s="17">
        <v>0</v>
      </c>
    </row>
    <row r="174" spans="1:50" x14ac:dyDescent="0.25">
      <c r="A174" s="22" t="s">
        <v>1672</v>
      </c>
      <c r="B174" s="22" t="s">
        <v>3951</v>
      </c>
      <c r="C174" s="22" t="s">
        <v>1785</v>
      </c>
      <c r="D174" s="22">
        <v>603</v>
      </c>
      <c r="E174" s="22" t="s">
        <v>1786</v>
      </c>
      <c r="F174" s="43">
        <v>20.148191000000001</v>
      </c>
      <c r="G174" s="43">
        <v>396.12960870747003</v>
      </c>
      <c r="H174" s="43">
        <v>16.9032196969697</v>
      </c>
      <c r="I174" s="9">
        <v>0</v>
      </c>
      <c r="J174" s="9">
        <v>16.9032196969697</v>
      </c>
      <c r="K174" s="11">
        <v>0.27215909090909091</v>
      </c>
      <c r="L174" s="41">
        <v>451</v>
      </c>
      <c r="M174" s="44">
        <v>7</v>
      </c>
      <c r="N174" s="13">
        <v>2</v>
      </c>
      <c r="O174" s="13">
        <v>2</v>
      </c>
      <c r="P174" s="22">
        <v>2</v>
      </c>
      <c r="Q174" s="22">
        <v>2</v>
      </c>
      <c r="R174" s="14">
        <v>0</v>
      </c>
      <c r="S174" s="22">
        <v>346</v>
      </c>
      <c r="T174" s="22">
        <v>0.98389897926027181</v>
      </c>
      <c r="U174" s="22">
        <v>825</v>
      </c>
      <c r="V174" s="22"/>
      <c r="W174" s="22">
        <v>151</v>
      </c>
      <c r="X174" s="22">
        <v>101</v>
      </c>
      <c r="Y174" s="14">
        <v>818</v>
      </c>
      <c r="Z174" s="10">
        <v>149</v>
      </c>
      <c r="AA174" s="22">
        <v>99</v>
      </c>
      <c r="AB174" s="22">
        <v>277.75</v>
      </c>
      <c r="AC174" s="22">
        <v>5.0862623134234945E-2</v>
      </c>
      <c r="AD174" s="42">
        <v>1.576E-2</v>
      </c>
      <c r="AE174" s="22">
        <v>179</v>
      </c>
      <c r="AF174" s="22">
        <v>3.1026742431084333</v>
      </c>
      <c r="AG174" s="22">
        <v>7.3873196264486504E-2</v>
      </c>
      <c r="AH174" s="22">
        <v>0</v>
      </c>
      <c r="AI174" s="22">
        <v>0</v>
      </c>
      <c r="AJ174" s="22">
        <v>0</v>
      </c>
      <c r="AK174" s="22">
        <v>0</v>
      </c>
      <c r="AL174" s="45">
        <v>0</v>
      </c>
      <c r="AM174" s="45">
        <v>0</v>
      </c>
      <c r="AN174" s="45">
        <v>0</v>
      </c>
      <c r="AO174" s="45">
        <v>0</v>
      </c>
      <c r="AP174" s="45">
        <v>0</v>
      </c>
      <c r="AQ174" s="45">
        <v>0</v>
      </c>
      <c r="AR174" s="45">
        <v>0</v>
      </c>
      <c r="AS174" s="45" t="s">
        <v>4440</v>
      </c>
      <c r="AT174" s="45" t="s">
        <v>4443</v>
      </c>
      <c r="AU174" s="45">
        <v>3.1026742431084333</v>
      </c>
      <c r="AV174" s="10">
        <v>8.8148886822261296</v>
      </c>
      <c r="AW174" s="10">
        <v>8.9332093356788302</v>
      </c>
      <c r="AX174" s="17">
        <v>0</v>
      </c>
    </row>
    <row r="175" spans="1:50" x14ac:dyDescent="0.25">
      <c r="A175" s="22" t="s">
        <v>8</v>
      </c>
      <c r="B175" s="22" t="s">
        <v>3946</v>
      </c>
      <c r="C175" s="22" t="s">
        <v>211</v>
      </c>
      <c r="D175" s="22">
        <v>2148</v>
      </c>
      <c r="E175" s="22" t="s">
        <v>263</v>
      </c>
      <c r="F175" s="43">
        <v>40.629455</v>
      </c>
      <c r="G175" s="43">
        <v>497.79587208892002</v>
      </c>
      <c r="H175" s="43">
        <v>18.965719696969696</v>
      </c>
      <c r="I175" s="9">
        <v>0.3666666666666667</v>
      </c>
      <c r="J175" s="9">
        <v>18.598863636363635</v>
      </c>
      <c r="K175" s="11">
        <v>1.48125</v>
      </c>
      <c r="L175" s="41">
        <v>1526</v>
      </c>
      <c r="M175" s="44">
        <v>57</v>
      </c>
      <c r="N175" s="13">
        <v>3</v>
      </c>
      <c r="O175" s="13">
        <v>3</v>
      </c>
      <c r="P175" s="22">
        <v>0</v>
      </c>
      <c r="Q175" s="22">
        <v>0</v>
      </c>
      <c r="R175" s="14">
        <v>0</v>
      </c>
      <c r="S175" s="22">
        <v>957</v>
      </c>
      <c r="T175" s="22">
        <v>0.92189856100020973</v>
      </c>
      <c r="U175" s="22">
        <v>2623</v>
      </c>
      <c r="V175" s="22"/>
      <c r="W175" s="22">
        <v>468</v>
      </c>
      <c r="X175" s="22">
        <v>310</v>
      </c>
      <c r="Y175" s="14">
        <v>2566</v>
      </c>
      <c r="Z175" s="10">
        <v>468</v>
      </c>
      <c r="AA175" s="22">
        <v>310</v>
      </c>
      <c r="AB175" s="22">
        <v>872.1</v>
      </c>
      <c r="AC175" s="22">
        <v>8.1618706136523486E-2</v>
      </c>
      <c r="AD175" s="42">
        <v>7.9430000000000001E-2</v>
      </c>
      <c r="AE175" s="22">
        <v>180</v>
      </c>
      <c r="AF175" s="22">
        <v>17.863096669490684</v>
      </c>
      <c r="AG175" s="22">
        <v>7.3814449047482161E-2</v>
      </c>
      <c r="AH175" s="22">
        <v>0</v>
      </c>
      <c r="AI175" s="22">
        <v>0</v>
      </c>
      <c r="AJ175" s="22">
        <v>0</v>
      </c>
      <c r="AK175" s="22">
        <v>0</v>
      </c>
      <c r="AL175" s="45">
        <v>1</v>
      </c>
      <c r="AM175" s="45">
        <v>1</v>
      </c>
      <c r="AN175" s="45">
        <v>1</v>
      </c>
      <c r="AO175" s="45">
        <v>0</v>
      </c>
      <c r="AP175" s="45">
        <v>0</v>
      </c>
      <c r="AQ175" s="45">
        <v>1</v>
      </c>
      <c r="AR175" s="45">
        <v>1</v>
      </c>
      <c r="AS175" s="45" t="s">
        <v>4440</v>
      </c>
      <c r="AT175" s="45" t="s">
        <v>4440</v>
      </c>
      <c r="AU175" s="45">
        <v>17.517568770781857</v>
      </c>
      <c r="AV175" s="10">
        <v>25.162827640984911</v>
      </c>
      <c r="AW175" s="10">
        <v>24.676100220693236</v>
      </c>
      <c r="AX175" s="17">
        <v>1.9333126953534591E-2</v>
      </c>
    </row>
    <row r="176" spans="1:50" x14ac:dyDescent="0.25">
      <c r="A176" s="22" t="s">
        <v>2195</v>
      </c>
      <c r="B176" s="22" t="s">
        <v>3956</v>
      </c>
      <c r="C176" s="22" t="s">
        <v>2247</v>
      </c>
      <c r="D176" s="22">
        <v>5296</v>
      </c>
      <c r="E176" s="22" t="s">
        <v>2349</v>
      </c>
      <c r="F176" s="43">
        <v>21.515550000000001</v>
      </c>
      <c r="G176" s="43">
        <v>362.59093241644001</v>
      </c>
      <c r="H176" s="43">
        <v>16.87632575757576</v>
      </c>
      <c r="I176" s="9">
        <v>0</v>
      </c>
      <c r="J176" s="9">
        <v>16.87632575757576</v>
      </c>
      <c r="K176" s="11">
        <v>0</v>
      </c>
      <c r="L176" s="41">
        <v>292</v>
      </c>
      <c r="M176" s="44">
        <v>0</v>
      </c>
      <c r="N176" s="13">
        <v>0</v>
      </c>
      <c r="O176" s="13">
        <v>0</v>
      </c>
      <c r="P176" s="22">
        <v>0</v>
      </c>
      <c r="Q176" s="22">
        <v>0</v>
      </c>
      <c r="R176" s="14">
        <v>0</v>
      </c>
      <c r="S176" s="22">
        <v>279</v>
      </c>
      <c r="T176" s="22">
        <v>1</v>
      </c>
      <c r="U176" s="22">
        <v>543</v>
      </c>
      <c r="V176" s="22"/>
      <c r="W176" s="22">
        <v>100</v>
      </c>
      <c r="X176" s="22">
        <v>67</v>
      </c>
      <c r="Y176" s="14">
        <v>543</v>
      </c>
      <c r="Z176" s="10">
        <v>100</v>
      </c>
      <c r="AA176" s="22">
        <v>67</v>
      </c>
      <c r="AB176" s="22">
        <v>185.87</v>
      </c>
      <c r="AC176" s="22">
        <v>5.9338356468575819E-2</v>
      </c>
      <c r="AD176" s="42">
        <v>1.234E-2</v>
      </c>
      <c r="AE176" s="22">
        <v>181</v>
      </c>
      <c r="AF176" s="22">
        <v>8.0149653623113029</v>
      </c>
      <c r="AG176" s="22">
        <v>7.3531792314782601E-2</v>
      </c>
      <c r="AH176" s="22">
        <v>0</v>
      </c>
      <c r="AI176" s="22">
        <v>0</v>
      </c>
      <c r="AJ176" s="22">
        <v>0</v>
      </c>
      <c r="AK176" s="22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0</v>
      </c>
      <c r="AR176" s="45">
        <v>0</v>
      </c>
      <c r="AS176" s="45" t="s">
        <v>4440</v>
      </c>
      <c r="AT176" s="45" t="s">
        <v>4443</v>
      </c>
      <c r="AU176" s="45">
        <v>8.0149653623113029</v>
      </c>
      <c r="AV176" s="10">
        <v>5.9254604015397208</v>
      </c>
      <c r="AW176" s="10">
        <v>5.9254604015397208</v>
      </c>
      <c r="AX176" s="17">
        <v>0</v>
      </c>
    </row>
    <row r="177" spans="1:50" x14ac:dyDescent="0.25">
      <c r="A177" s="22" t="s">
        <v>964</v>
      </c>
      <c r="B177" s="22" t="s">
        <v>3952</v>
      </c>
      <c r="C177" s="22" t="s">
        <v>1336</v>
      </c>
      <c r="D177" s="22">
        <v>4894</v>
      </c>
      <c r="E177" s="22" t="s">
        <v>1337</v>
      </c>
      <c r="F177" s="43">
        <v>12.970224</v>
      </c>
      <c r="G177" s="43">
        <v>146.05439327157001</v>
      </c>
      <c r="H177" s="43">
        <v>5.4839015151515156</v>
      </c>
      <c r="I177" s="9">
        <v>0.9916666666666667</v>
      </c>
      <c r="J177" s="9">
        <v>4.4924242424242422</v>
      </c>
      <c r="K177" s="11">
        <v>5.3458333333333332</v>
      </c>
      <c r="L177" s="41">
        <v>408</v>
      </c>
      <c r="M177" s="44">
        <v>111</v>
      </c>
      <c r="N177" s="13">
        <v>94</v>
      </c>
      <c r="O177" s="13">
        <v>60</v>
      </c>
      <c r="P177" s="22">
        <v>49</v>
      </c>
      <c r="Q177" s="22">
        <v>23</v>
      </c>
      <c r="R177" s="14">
        <v>0</v>
      </c>
      <c r="S177" s="22">
        <v>195</v>
      </c>
      <c r="T177" s="22">
        <v>2.5176998791227811E-2</v>
      </c>
      <c r="U177" s="22">
        <v>130</v>
      </c>
      <c r="V177" s="22"/>
      <c r="W177" s="22">
        <v>97</v>
      </c>
      <c r="X177" s="22">
        <v>62</v>
      </c>
      <c r="Y177" s="14">
        <v>19</v>
      </c>
      <c r="Z177" s="10">
        <v>48</v>
      </c>
      <c r="AA177" s="22">
        <v>39</v>
      </c>
      <c r="AB177" s="22">
        <v>67.47</v>
      </c>
      <c r="AC177" s="22">
        <v>8.88040661391368E-2</v>
      </c>
      <c r="AD177" s="42">
        <v>8.8599999999999998E-3</v>
      </c>
      <c r="AE177" s="22">
        <v>182</v>
      </c>
      <c r="AF177" s="22">
        <v>5.0390538727652672</v>
      </c>
      <c r="AG177" s="22">
        <v>7.3029766271960395E-2</v>
      </c>
      <c r="AH177" s="22">
        <v>0</v>
      </c>
      <c r="AI177" s="22">
        <v>0</v>
      </c>
      <c r="AJ177" s="22">
        <v>0</v>
      </c>
      <c r="AK177" s="22">
        <v>0</v>
      </c>
      <c r="AL177" s="45">
        <v>0</v>
      </c>
      <c r="AM177" s="45">
        <v>0</v>
      </c>
      <c r="AN177" s="45">
        <v>0</v>
      </c>
      <c r="AO177" s="45">
        <v>0</v>
      </c>
      <c r="AP177" s="45">
        <v>0</v>
      </c>
      <c r="AQ177" s="45">
        <v>0</v>
      </c>
      <c r="AR177" s="45">
        <v>0</v>
      </c>
      <c r="AS177" s="45" t="s">
        <v>4440</v>
      </c>
      <c r="AT177" s="45" t="s">
        <v>4444</v>
      </c>
      <c r="AU177" s="45">
        <v>4.1280040705229535</v>
      </c>
      <c r="AV177" s="10">
        <v>10.684654300168635</v>
      </c>
      <c r="AW177" s="10">
        <v>17.688136763944051</v>
      </c>
      <c r="AX177" s="17">
        <v>0.18083232602313934</v>
      </c>
    </row>
    <row r="178" spans="1:50" x14ac:dyDescent="0.25">
      <c r="A178" s="22" t="s">
        <v>539</v>
      </c>
      <c r="B178" s="22" t="s">
        <v>3949</v>
      </c>
      <c r="C178" s="22" t="s">
        <v>662</v>
      </c>
      <c r="D178" s="22">
        <v>2565</v>
      </c>
      <c r="E178" s="22" t="s">
        <v>708</v>
      </c>
      <c r="F178" s="43">
        <v>3.4985979999999999</v>
      </c>
      <c r="G178" s="43">
        <v>46.088151085859998</v>
      </c>
      <c r="H178" s="43">
        <v>2.5928030303030307</v>
      </c>
      <c r="I178" s="9">
        <v>0</v>
      </c>
      <c r="J178" s="9">
        <v>2.5928030303030307</v>
      </c>
      <c r="K178" s="11">
        <v>0</v>
      </c>
      <c r="L178" s="41">
        <v>305</v>
      </c>
      <c r="M178" s="44">
        <v>0</v>
      </c>
      <c r="N178" s="13">
        <v>0</v>
      </c>
      <c r="O178" s="13">
        <v>0</v>
      </c>
      <c r="P178" s="22">
        <v>0</v>
      </c>
      <c r="Q178" s="22">
        <v>0</v>
      </c>
      <c r="R178" s="14">
        <v>0</v>
      </c>
      <c r="S178" s="22">
        <v>65</v>
      </c>
      <c r="T178" s="22">
        <v>1</v>
      </c>
      <c r="U178" s="22">
        <v>566</v>
      </c>
      <c r="V178" s="22"/>
      <c r="W178" s="22">
        <v>104</v>
      </c>
      <c r="X178" s="22">
        <v>69</v>
      </c>
      <c r="Y178" s="14">
        <v>566</v>
      </c>
      <c r="Z178" s="10">
        <v>104</v>
      </c>
      <c r="AA178" s="22">
        <v>69</v>
      </c>
      <c r="AB178" s="22">
        <v>193.42</v>
      </c>
      <c r="AC178" s="22">
        <v>7.5911007874502945E-2</v>
      </c>
      <c r="AD178" s="42">
        <v>1.6420000000000001E-2</v>
      </c>
      <c r="AE178" s="22">
        <v>183</v>
      </c>
      <c r="AF178" s="22">
        <v>1.8230408747727775</v>
      </c>
      <c r="AG178" s="22">
        <v>7.2921634990911102E-2</v>
      </c>
      <c r="AH178" s="22">
        <v>0</v>
      </c>
      <c r="AI178" s="22">
        <v>0</v>
      </c>
      <c r="AJ178" s="22">
        <v>0</v>
      </c>
      <c r="AK178" s="22">
        <v>0</v>
      </c>
      <c r="AL178" s="45">
        <v>1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 t="s">
        <v>4440</v>
      </c>
      <c r="AT178" s="45" t="s">
        <v>4443</v>
      </c>
      <c r="AU178" s="45">
        <v>1.8230408747727773</v>
      </c>
      <c r="AV178" s="10">
        <v>40.111029948867781</v>
      </c>
      <c r="AW178" s="10">
        <v>40.111029948867781</v>
      </c>
      <c r="AX178" s="17">
        <v>0</v>
      </c>
    </row>
    <row r="179" spans="1:50" x14ac:dyDescent="0.25">
      <c r="A179" s="22" t="s">
        <v>1672</v>
      </c>
      <c r="B179" s="22" t="s">
        <v>3951</v>
      </c>
      <c r="C179" s="22" t="s">
        <v>1713</v>
      </c>
      <c r="D179" s="22">
        <v>1366</v>
      </c>
      <c r="E179" s="22" t="s">
        <v>1811</v>
      </c>
      <c r="F179" s="43">
        <v>66.613740000000007</v>
      </c>
      <c r="G179" s="43">
        <v>958.61358428979997</v>
      </c>
      <c r="H179" s="43">
        <v>36.550946969696973</v>
      </c>
      <c r="I179" s="9">
        <v>0.1125</v>
      </c>
      <c r="J179" s="9">
        <v>36.438446969696976</v>
      </c>
      <c r="K179" s="11">
        <v>0.1125</v>
      </c>
      <c r="L179" s="41">
        <v>1497</v>
      </c>
      <c r="M179" s="44">
        <v>2</v>
      </c>
      <c r="N179" s="13">
        <v>0</v>
      </c>
      <c r="O179" s="13">
        <v>0</v>
      </c>
      <c r="P179" s="22">
        <v>0</v>
      </c>
      <c r="Q179" s="22">
        <v>0</v>
      </c>
      <c r="R179" s="14">
        <v>0</v>
      </c>
      <c r="S179" s="22">
        <v>807</v>
      </c>
      <c r="T179" s="22">
        <v>0.99692210436864281</v>
      </c>
      <c r="U179" s="22">
        <v>2724</v>
      </c>
      <c r="V179" s="22"/>
      <c r="W179" s="22">
        <v>493</v>
      </c>
      <c r="X179" s="22">
        <v>326</v>
      </c>
      <c r="Y179" s="14">
        <v>2722</v>
      </c>
      <c r="Z179" s="10">
        <v>493</v>
      </c>
      <c r="AA179" s="22">
        <v>326</v>
      </c>
      <c r="AB179" s="22">
        <v>920.39</v>
      </c>
      <c r="AC179" s="22">
        <v>6.9489668299820284E-2</v>
      </c>
      <c r="AD179" s="42">
        <v>7.1239999999999998E-2</v>
      </c>
      <c r="AE179" s="22">
        <v>184</v>
      </c>
      <c r="AF179" s="22">
        <v>26.748370039152711</v>
      </c>
      <c r="AG179" s="22">
        <v>7.2883842068536001E-2</v>
      </c>
      <c r="AH179" s="22">
        <v>0</v>
      </c>
      <c r="AI179" s="22">
        <v>0</v>
      </c>
      <c r="AJ179" s="22">
        <v>0</v>
      </c>
      <c r="AK179" s="22">
        <v>0</v>
      </c>
      <c r="AL179" s="45">
        <v>0</v>
      </c>
      <c r="AM179" s="45">
        <v>0</v>
      </c>
      <c r="AN179" s="45">
        <v>0</v>
      </c>
      <c r="AO179" s="45">
        <v>1</v>
      </c>
      <c r="AP179" s="45">
        <v>0</v>
      </c>
      <c r="AQ179" s="45">
        <v>0</v>
      </c>
      <c r="AR179" s="45">
        <v>0</v>
      </c>
      <c r="AS179" s="45" t="s">
        <v>4440</v>
      </c>
      <c r="AT179" s="45" t="s">
        <v>4441</v>
      </c>
      <c r="AU179" s="45">
        <v>26.666041347863278</v>
      </c>
      <c r="AV179" s="10">
        <v>13.529665531848538</v>
      </c>
      <c r="AW179" s="10">
        <v>13.488022633414339</v>
      </c>
      <c r="AX179" s="17">
        <v>3.0778956313572275E-3</v>
      </c>
    </row>
    <row r="180" spans="1:50" x14ac:dyDescent="0.25">
      <c r="A180" s="22" t="s">
        <v>964</v>
      </c>
      <c r="B180" s="22" t="s">
        <v>3948</v>
      </c>
      <c r="C180" s="22" t="s">
        <v>1117</v>
      </c>
      <c r="D180" s="22">
        <v>1853</v>
      </c>
      <c r="E180" s="22" t="s">
        <v>1118</v>
      </c>
      <c r="F180" s="43">
        <v>33.786459999999998</v>
      </c>
      <c r="G180" s="43">
        <v>490.30824642977001</v>
      </c>
      <c r="H180" s="43">
        <v>19.97310606060606</v>
      </c>
      <c r="I180" s="9">
        <v>14.008333333333335</v>
      </c>
      <c r="J180" s="9">
        <v>5.9647727272727273</v>
      </c>
      <c r="K180" s="11">
        <v>19.97310606060606</v>
      </c>
      <c r="L180" s="41">
        <v>1041</v>
      </c>
      <c r="M180" s="44">
        <v>2301</v>
      </c>
      <c r="N180" s="13">
        <v>632</v>
      </c>
      <c r="O180" s="13">
        <v>319</v>
      </c>
      <c r="P180" s="22">
        <v>386</v>
      </c>
      <c r="Q180" s="22">
        <v>140</v>
      </c>
      <c r="R180" s="14">
        <v>0</v>
      </c>
      <c r="S180" s="22">
        <v>827</v>
      </c>
      <c r="T180" s="22">
        <v>0</v>
      </c>
      <c r="U180" s="22">
        <v>2301</v>
      </c>
      <c r="V180" s="22"/>
      <c r="W180" s="22">
        <v>632</v>
      </c>
      <c r="X180" s="22">
        <v>319</v>
      </c>
      <c r="Y180" s="14">
        <v>0</v>
      </c>
      <c r="Z180" s="10">
        <v>246</v>
      </c>
      <c r="AA180" s="22">
        <v>179</v>
      </c>
      <c r="AB180" s="22">
        <v>337.02</v>
      </c>
      <c r="AC180" s="22">
        <v>6.8908610544529056E-2</v>
      </c>
      <c r="AD180" s="42">
        <v>3.5249999999999997E-2</v>
      </c>
      <c r="AE180" s="22">
        <v>185</v>
      </c>
      <c r="AF180" s="22">
        <v>11.223964092298081</v>
      </c>
      <c r="AG180" s="22">
        <v>7.28828837162213E-2</v>
      </c>
      <c r="AH180" s="22">
        <v>0</v>
      </c>
      <c r="AI180" s="22">
        <v>0</v>
      </c>
      <c r="AJ180" s="22">
        <v>0</v>
      </c>
      <c r="AK180" s="22">
        <v>0</v>
      </c>
      <c r="AL180" s="45">
        <v>0</v>
      </c>
      <c r="AM180" s="45">
        <v>0</v>
      </c>
      <c r="AN180" s="45">
        <v>0</v>
      </c>
      <c r="AO180" s="45">
        <v>0</v>
      </c>
      <c r="AP180" s="45">
        <v>1</v>
      </c>
      <c r="AQ180" s="45">
        <v>0</v>
      </c>
      <c r="AR180" s="45">
        <v>0</v>
      </c>
      <c r="AS180" s="45" t="s">
        <v>4440</v>
      </c>
      <c r="AT180" s="45" t="s">
        <v>4441</v>
      </c>
      <c r="AU180" s="45">
        <v>3.3519270716573017</v>
      </c>
      <c r="AV180" s="10">
        <v>41.242141360259097</v>
      </c>
      <c r="AW180" s="10">
        <v>31.642549640615222</v>
      </c>
      <c r="AX180" s="17">
        <v>0.70135978304159008</v>
      </c>
    </row>
    <row r="181" spans="1:50" x14ac:dyDescent="0.25">
      <c r="A181" s="22" t="s">
        <v>1672</v>
      </c>
      <c r="B181" s="22" t="s">
        <v>3951</v>
      </c>
      <c r="C181" s="22" t="s">
        <v>1739</v>
      </c>
      <c r="D181" s="22">
        <v>1871</v>
      </c>
      <c r="E181" s="22" t="s">
        <v>1782</v>
      </c>
      <c r="F181" s="43">
        <v>23.167408999999999</v>
      </c>
      <c r="G181" s="43">
        <v>451.16944419624002</v>
      </c>
      <c r="H181" s="43">
        <v>18.724810606060608</v>
      </c>
      <c r="I181" s="9">
        <v>5.0761363636363637</v>
      </c>
      <c r="J181" s="9">
        <v>13.648674242424242</v>
      </c>
      <c r="K181" s="11">
        <v>18.453977272727276</v>
      </c>
      <c r="L181" s="41">
        <v>351</v>
      </c>
      <c r="M181" s="44">
        <v>2242</v>
      </c>
      <c r="N181" s="13">
        <v>1046</v>
      </c>
      <c r="O181" s="13">
        <v>962</v>
      </c>
      <c r="P181" s="22">
        <v>14</v>
      </c>
      <c r="Q181" s="22">
        <v>10</v>
      </c>
      <c r="R181" s="14">
        <v>0</v>
      </c>
      <c r="S181" s="22">
        <v>296</v>
      </c>
      <c r="T181" s="22">
        <v>1.4463875711814844E-2</v>
      </c>
      <c r="U181" s="22">
        <v>2251</v>
      </c>
      <c r="V181" s="22"/>
      <c r="W181" s="22">
        <v>1048</v>
      </c>
      <c r="X181" s="22">
        <v>963</v>
      </c>
      <c r="Y181" s="14">
        <v>9</v>
      </c>
      <c r="Z181" s="10">
        <v>1034</v>
      </c>
      <c r="AA181" s="22">
        <v>953</v>
      </c>
      <c r="AB181" s="22">
        <v>1417.39</v>
      </c>
      <c r="AC181" s="22">
        <v>5.1349685352191393E-2</v>
      </c>
      <c r="AD181" s="42">
        <v>0.11040999999999999</v>
      </c>
      <c r="AE181" s="22">
        <v>186</v>
      </c>
      <c r="AF181" s="22">
        <v>8.0879098721867724</v>
      </c>
      <c r="AG181" s="22">
        <v>7.2213481001667607E-2</v>
      </c>
      <c r="AH181" s="22">
        <v>0</v>
      </c>
      <c r="AI181" s="22">
        <v>0</v>
      </c>
      <c r="AJ181" s="22">
        <v>0</v>
      </c>
      <c r="AK181" s="22">
        <v>0</v>
      </c>
      <c r="AL181" s="45">
        <v>0</v>
      </c>
      <c r="AM181" s="45">
        <v>0</v>
      </c>
      <c r="AN181" s="45">
        <v>0</v>
      </c>
      <c r="AO181" s="45">
        <v>1</v>
      </c>
      <c r="AP181" s="45">
        <v>0</v>
      </c>
      <c r="AQ181" s="45">
        <v>1</v>
      </c>
      <c r="AR181" s="45">
        <v>0</v>
      </c>
      <c r="AS181" s="45" t="s">
        <v>4440</v>
      </c>
      <c r="AT181" s="45" t="s">
        <v>4440</v>
      </c>
      <c r="AU181" s="45">
        <v>5.8953465255256026</v>
      </c>
      <c r="AV181" s="10">
        <v>75.758273780614729</v>
      </c>
      <c r="AW181" s="10">
        <v>55.968523369779597</v>
      </c>
      <c r="AX181" s="17">
        <v>0.27109146631333003</v>
      </c>
    </row>
    <row r="182" spans="1:50" x14ac:dyDescent="0.25">
      <c r="A182" s="22" t="s">
        <v>8</v>
      </c>
      <c r="B182" s="22" t="s">
        <v>3946</v>
      </c>
      <c r="C182" s="22" t="s">
        <v>275</v>
      </c>
      <c r="D182" s="22">
        <v>6490</v>
      </c>
      <c r="E182" s="22" t="s">
        <v>292</v>
      </c>
      <c r="F182" s="43">
        <v>6.5266999999999999</v>
      </c>
      <c r="G182" s="43">
        <v>110.04007838309001</v>
      </c>
      <c r="H182" s="43">
        <v>5.0435606060606064</v>
      </c>
      <c r="I182" s="9">
        <v>0.18446969696969698</v>
      </c>
      <c r="J182" s="9">
        <v>4.8590909090909093</v>
      </c>
      <c r="K182" s="11">
        <v>0.23579545454545456</v>
      </c>
      <c r="L182" s="41">
        <v>867</v>
      </c>
      <c r="M182" s="44">
        <v>124</v>
      </c>
      <c r="N182" s="13">
        <v>50</v>
      </c>
      <c r="O182" s="13">
        <v>48</v>
      </c>
      <c r="P182" s="22">
        <v>45</v>
      </c>
      <c r="Q182" s="22">
        <v>44</v>
      </c>
      <c r="R182" s="14">
        <v>0</v>
      </c>
      <c r="S182" s="22">
        <v>166</v>
      </c>
      <c r="T182" s="22">
        <v>0.95324821629740897</v>
      </c>
      <c r="U182" s="22">
        <v>1637</v>
      </c>
      <c r="V182" s="22"/>
      <c r="W182" s="22">
        <v>325</v>
      </c>
      <c r="X182" s="22">
        <v>230</v>
      </c>
      <c r="Y182" s="14">
        <v>1513</v>
      </c>
      <c r="Z182" s="10">
        <v>280</v>
      </c>
      <c r="AA182" s="22">
        <v>186</v>
      </c>
      <c r="AB182" s="22">
        <v>519.77</v>
      </c>
      <c r="AC182" s="22">
        <v>5.9312026089968377E-2</v>
      </c>
      <c r="AD182" s="42">
        <v>3.4529999999999998E-2</v>
      </c>
      <c r="AE182" s="22">
        <v>187</v>
      </c>
      <c r="AF182" s="22">
        <v>5.3079952749959318</v>
      </c>
      <c r="AG182" s="22">
        <v>7.1729665878323398E-2</v>
      </c>
      <c r="AH182" s="22">
        <v>0</v>
      </c>
      <c r="AI182" s="22">
        <v>0</v>
      </c>
      <c r="AJ182" s="22">
        <v>0</v>
      </c>
      <c r="AK182" s="22">
        <v>0</v>
      </c>
      <c r="AL182" s="45">
        <v>1</v>
      </c>
      <c r="AM182" s="45">
        <v>0</v>
      </c>
      <c r="AN182" s="45">
        <v>0</v>
      </c>
      <c r="AO182" s="45">
        <v>0</v>
      </c>
      <c r="AP182" s="45">
        <v>1</v>
      </c>
      <c r="AQ182" s="45">
        <v>0</v>
      </c>
      <c r="AR182" s="45">
        <v>0</v>
      </c>
      <c r="AS182" s="45" t="s">
        <v>4440</v>
      </c>
      <c r="AT182" s="45" t="s">
        <v>4441</v>
      </c>
      <c r="AU182" s="45">
        <v>5.1138538030527831</v>
      </c>
      <c r="AV182" s="10">
        <v>57.623947614593078</v>
      </c>
      <c r="AW182" s="10">
        <v>64.438603079233943</v>
      </c>
      <c r="AX182" s="17">
        <v>3.6575291025159593E-2</v>
      </c>
    </row>
    <row r="183" spans="1:50" x14ac:dyDescent="0.25">
      <c r="A183" s="22" t="s">
        <v>8</v>
      </c>
      <c r="B183" s="22" t="s">
        <v>3953</v>
      </c>
      <c r="C183" s="22" t="s">
        <v>406</v>
      </c>
      <c r="D183" s="22">
        <v>56</v>
      </c>
      <c r="E183" s="22" t="s">
        <v>413</v>
      </c>
      <c r="F183" s="43">
        <v>11.944273000000001</v>
      </c>
      <c r="G183" s="43">
        <v>133.62207562860999</v>
      </c>
      <c r="H183" s="43">
        <v>5.1583333333333341</v>
      </c>
      <c r="I183" s="9">
        <v>4.2314393939393939</v>
      </c>
      <c r="J183" s="9">
        <v>0.92708333333333348</v>
      </c>
      <c r="K183" s="11">
        <v>5.0564393939393941</v>
      </c>
      <c r="L183" s="41">
        <v>342</v>
      </c>
      <c r="M183" s="44">
        <v>1258</v>
      </c>
      <c r="N183" s="13">
        <v>437</v>
      </c>
      <c r="O183" s="13">
        <v>307</v>
      </c>
      <c r="P183" s="22">
        <v>414</v>
      </c>
      <c r="Q183" s="22">
        <v>291</v>
      </c>
      <c r="R183" s="14">
        <v>0</v>
      </c>
      <c r="S183" s="22">
        <v>244</v>
      </c>
      <c r="T183" s="22">
        <v>1.9753267733881641E-2</v>
      </c>
      <c r="U183" s="22">
        <v>1271</v>
      </c>
      <c r="V183" s="22"/>
      <c r="W183" s="22">
        <v>439</v>
      </c>
      <c r="X183" s="22">
        <v>309</v>
      </c>
      <c r="Y183" s="14">
        <v>13</v>
      </c>
      <c r="Z183" s="10">
        <v>25</v>
      </c>
      <c r="AA183" s="22">
        <v>18</v>
      </c>
      <c r="AB183" s="22">
        <v>35.42</v>
      </c>
      <c r="AC183" s="22">
        <v>8.9388470758364702E-2</v>
      </c>
      <c r="AD183" s="42">
        <v>4.6499999999999996E-3</v>
      </c>
      <c r="AE183" s="22">
        <v>188</v>
      </c>
      <c r="AF183" s="22">
        <v>6.5268374323501437</v>
      </c>
      <c r="AG183" s="22">
        <v>7.1723488267583999E-2</v>
      </c>
      <c r="AH183" s="22">
        <v>0</v>
      </c>
      <c r="AI183" s="22">
        <v>0</v>
      </c>
      <c r="AJ183" s="22">
        <v>0</v>
      </c>
      <c r="AK183" s="22">
        <v>0</v>
      </c>
      <c r="AL183" s="45">
        <v>0</v>
      </c>
      <c r="AM183" s="45">
        <v>0</v>
      </c>
      <c r="AN183" s="45">
        <v>0</v>
      </c>
      <c r="AO183" s="45">
        <v>0</v>
      </c>
      <c r="AP183" s="45">
        <v>0</v>
      </c>
      <c r="AQ183" s="45">
        <v>0</v>
      </c>
      <c r="AR183" s="45">
        <v>0</v>
      </c>
      <c r="AS183" s="45" t="s">
        <v>4440</v>
      </c>
      <c r="AT183" s="45" t="s">
        <v>4444</v>
      </c>
      <c r="AU183" s="45">
        <v>1.1730382299659992</v>
      </c>
      <c r="AV183" s="10">
        <v>26.966292134831455</v>
      </c>
      <c r="AW183" s="10">
        <v>85.105008077544412</v>
      </c>
      <c r="AX183" s="17">
        <v>0.82031135262153021</v>
      </c>
    </row>
    <row r="184" spans="1:50" x14ac:dyDescent="0.25">
      <c r="A184" s="22" t="s">
        <v>964</v>
      </c>
      <c r="B184" s="22" t="s">
        <v>3948</v>
      </c>
      <c r="C184" s="22" t="s">
        <v>965</v>
      </c>
      <c r="D184" s="22">
        <v>2173</v>
      </c>
      <c r="E184" s="22" t="s">
        <v>1077</v>
      </c>
      <c r="F184" s="43">
        <v>15.997055</v>
      </c>
      <c r="G184" s="43">
        <v>245.95009885397999</v>
      </c>
      <c r="H184" s="43">
        <v>9.473863636363637</v>
      </c>
      <c r="I184" s="9">
        <v>7.3174242424242433</v>
      </c>
      <c r="J184" s="9">
        <v>2.1564393939393942</v>
      </c>
      <c r="K184" s="11">
        <v>8.4143939393939391</v>
      </c>
      <c r="L184" s="41">
        <v>528</v>
      </c>
      <c r="M184" s="44">
        <v>600</v>
      </c>
      <c r="N184" s="13">
        <v>196</v>
      </c>
      <c r="O184" s="13">
        <v>139</v>
      </c>
      <c r="P184" s="22">
        <v>144</v>
      </c>
      <c r="Q184" s="22">
        <v>108</v>
      </c>
      <c r="R184" s="14">
        <v>0</v>
      </c>
      <c r="S184" s="22">
        <v>399</v>
      </c>
      <c r="T184" s="22">
        <v>0.11183079445044186</v>
      </c>
      <c r="U184" s="22">
        <v>709</v>
      </c>
      <c r="V184" s="22"/>
      <c r="W184" s="22">
        <v>216</v>
      </c>
      <c r="X184" s="22">
        <v>152</v>
      </c>
      <c r="Y184" s="14">
        <v>109</v>
      </c>
      <c r="Z184" s="10">
        <v>72</v>
      </c>
      <c r="AA184" s="22">
        <v>44</v>
      </c>
      <c r="AB184" s="22">
        <v>108.45</v>
      </c>
      <c r="AC184" s="22">
        <v>6.5041872617816729E-2</v>
      </c>
      <c r="AD184" s="42">
        <v>9.7400000000000004E-3</v>
      </c>
      <c r="AE184" s="22">
        <v>189</v>
      </c>
      <c r="AF184" s="22">
        <v>5.5864453281067776</v>
      </c>
      <c r="AG184" s="22">
        <v>7.1621093950086895E-2</v>
      </c>
      <c r="AH184" s="22">
        <v>1</v>
      </c>
      <c r="AI184" s="22">
        <v>0</v>
      </c>
      <c r="AJ184" s="22">
        <v>0</v>
      </c>
      <c r="AK184" s="22">
        <v>0</v>
      </c>
      <c r="AL184" s="45">
        <v>1</v>
      </c>
      <c r="AM184" s="45">
        <v>0</v>
      </c>
      <c r="AN184" s="45">
        <v>0</v>
      </c>
      <c r="AO184" s="45">
        <v>0</v>
      </c>
      <c r="AP184" s="45">
        <v>0</v>
      </c>
      <c r="AQ184" s="45">
        <v>0</v>
      </c>
      <c r="AR184" s="45">
        <v>0</v>
      </c>
      <c r="AS184" s="45" t="s">
        <v>4440</v>
      </c>
      <c r="AT184" s="45" t="s">
        <v>4443</v>
      </c>
      <c r="AU184" s="45">
        <v>1.2715858323502414</v>
      </c>
      <c r="AV184" s="10">
        <v>33.388371684524849</v>
      </c>
      <c r="AW184" s="10">
        <v>22.7995681899964</v>
      </c>
      <c r="AX184" s="17">
        <v>0.77238015273279759</v>
      </c>
    </row>
    <row r="185" spans="1:50" x14ac:dyDescent="0.25">
      <c r="A185" s="22" t="s">
        <v>1672</v>
      </c>
      <c r="B185" s="22" t="s">
        <v>3957</v>
      </c>
      <c r="C185" s="22" t="s">
        <v>1777</v>
      </c>
      <c r="D185" s="22">
        <v>60</v>
      </c>
      <c r="E185" s="22" t="s">
        <v>2139</v>
      </c>
      <c r="F185" s="43">
        <v>0.34995199999999999</v>
      </c>
      <c r="G185" s="43">
        <v>5.2111176822700003</v>
      </c>
      <c r="H185" s="43">
        <v>0.85530303030303023</v>
      </c>
      <c r="I185" s="9">
        <v>0.80549242424242429</v>
      </c>
      <c r="J185" s="9">
        <v>4.9810606060606062E-2</v>
      </c>
      <c r="K185" s="11">
        <v>0.85530303030303023</v>
      </c>
      <c r="L185" s="41">
        <v>2</v>
      </c>
      <c r="M185" s="44">
        <v>6</v>
      </c>
      <c r="N185" s="13">
        <v>0</v>
      </c>
      <c r="O185" s="13">
        <v>0</v>
      </c>
      <c r="P185" s="22">
        <v>0</v>
      </c>
      <c r="Q185" s="22">
        <v>0</v>
      </c>
      <c r="R185" s="14">
        <v>0</v>
      </c>
      <c r="S185" s="22">
        <v>22</v>
      </c>
      <c r="T185" s="22">
        <v>0</v>
      </c>
      <c r="U185" s="22">
        <v>6</v>
      </c>
      <c r="V185" s="22"/>
      <c r="W185" s="22">
        <v>0</v>
      </c>
      <c r="X185" s="22">
        <v>0</v>
      </c>
      <c r="Y185" s="14">
        <v>0</v>
      </c>
      <c r="Z185" s="10">
        <v>0</v>
      </c>
      <c r="AA185" s="22">
        <v>0</v>
      </c>
      <c r="AB185" s="22">
        <v>0</v>
      </c>
      <c r="AC185" s="22">
        <v>6.715488333542266E-2</v>
      </c>
      <c r="AD185" s="42">
        <v>0</v>
      </c>
      <c r="AE185" s="22">
        <v>190</v>
      </c>
      <c r="AF185" s="22">
        <v>7.1045903640971603E-2</v>
      </c>
      <c r="AG185" s="22">
        <v>7.1045903640971603E-2</v>
      </c>
      <c r="AH185" s="22">
        <v>1</v>
      </c>
      <c r="AI185" s="22">
        <v>0</v>
      </c>
      <c r="AJ185" s="22">
        <v>0</v>
      </c>
      <c r="AK185" s="22">
        <v>0</v>
      </c>
      <c r="AL185" s="45">
        <v>0</v>
      </c>
      <c r="AM185" s="45">
        <v>0</v>
      </c>
      <c r="AN185" s="45">
        <v>0</v>
      </c>
      <c r="AO185" s="45">
        <v>0</v>
      </c>
      <c r="AP185" s="45">
        <v>0</v>
      </c>
      <c r="AQ185" s="45">
        <v>0</v>
      </c>
      <c r="AR185" s="45">
        <v>0</v>
      </c>
      <c r="AS185" s="45" t="s">
        <v>4440</v>
      </c>
      <c r="AT185" s="45" t="s">
        <v>4445</v>
      </c>
      <c r="AU185" s="45">
        <v>4.1375271606677441E-3</v>
      </c>
      <c r="AV185" s="10">
        <v>0</v>
      </c>
      <c r="AW185" s="10">
        <v>0</v>
      </c>
      <c r="AX185" s="17">
        <v>0.94176262178919412</v>
      </c>
    </row>
    <row r="186" spans="1:50" x14ac:dyDescent="0.25">
      <c r="A186" s="22" t="s">
        <v>8</v>
      </c>
      <c r="B186" s="22" t="s">
        <v>3953</v>
      </c>
      <c r="C186" s="22" t="s">
        <v>337</v>
      </c>
      <c r="D186" s="22">
        <v>3481</v>
      </c>
      <c r="E186" s="22" t="s">
        <v>431</v>
      </c>
      <c r="F186" s="43">
        <v>24.460685999999999</v>
      </c>
      <c r="G186" s="43">
        <v>369.96767606457001</v>
      </c>
      <c r="H186" s="43">
        <v>16.40757575757576</v>
      </c>
      <c r="I186" s="9">
        <v>0</v>
      </c>
      <c r="J186" s="9">
        <v>16.40757575757576</v>
      </c>
      <c r="K186" s="11">
        <v>0</v>
      </c>
      <c r="L186" s="41">
        <v>1171</v>
      </c>
      <c r="M186" s="44">
        <v>0</v>
      </c>
      <c r="N186" s="13">
        <v>0</v>
      </c>
      <c r="O186" s="13">
        <v>0</v>
      </c>
      <c r="P186" s="22">
        <v>0</v>
      </c>
      <c r="Q186" s="22">
        <v>0</v>
      </c>
      <c r="R186" s="14">
        <v>0</v>
      </c>
      <c r="S186" s="22">
        <v>358</v>
      </c>
      <c r="T186" s="22">
        <v>1</v>
      </c>
      <c r="U186" s="22">
        <v>2139</v>
      </c>
      <c r="V186" s="22"/>
      <c r="W186" s="22">
        <v>388</v>
      </c>
      <c r="X186" s="22">
        <v>256</v>
      </c>
      <c r="Y186" s="14">
        <v>2139</v>
      </c>
      <c r="Z186" s="10">
        <v>388</v>
      </c>
      <c r="AA186" s="22">
        <v>256</v>
      </c>
      <c r="AB186" s="22">
        <v>724.07</v>
      </c>
      <c r="AC186" s="22">
        <v>6.6115738164463062E-2</v>
      </c>
      <c r="AD186" s="42">
        <v>5.3339999999999999E-2</v>
      </c>
      <c r="AE186" s="22">
        <v>191</v>
      </c>
      <c r="AF186" s="22">
        <v>12.17731300686434</v>
      </c>
      <c r="AG186" s="22">
        <v>7.0389092525227404E-2</v>
      </c>
      <c r="AH186" s="22">
        <v>0</v>
      </c>
      <c r="AI186" s="22">
        <v>0</v>
      </c>
      <c r="AJ186" s="22">
        <v>0</v>
      </c>
      <c r="AK186" s="22">
        <v>0</v>
      </c>
      <c r="AL186" s="45">
        <v>1</v>
      </c>
      <c r="AM186" s="45">
        <v>0</v>
      </c>
      <c r="AN186" s="45">
        <v>0</v>
      </c>
      <c r="AO186" s="45">
        <v>0</v>
      </c>
      <c r="AP186" s="45">
        <v>1</v>
      </c>
      <c r="AQ186" s="45">
        <v>0</v>
      </c>
      <c r="AR186" s="45">
        <v>0</v>
      </c>
      <c r="AS186" s="45" t="s">
        <v>4440</v>
      </c>
      <c r="AT186" s="45" t="s">
        <v>4441</v>
      </c>
      <c r="AU186" s="45">
        <v>12.17731300686434</v>
      </c>
      <c r="AV186" s="10">
        <v>23.647612891310366</v>
      </c>
      <c r="AW186" s="10">
        <v>23.647612891310366</v>
      </c>
      <c r="AX186" s="17">
        <v>0</v>
      </c>
    </row>
    <row r="187" spans="1:50" x14ac:dyDescent="0.25">
      <c r="A187" s="22" t="s">
        <v>964</v>
      </c>
      <c r="B187" s="22" t="s">
        <v>3948</v>
      </c>
      <c r="C187" s="22" t="s">
        <v>1260</v>
      </c>
      <c r="D187" s="22">
        <v>3437</v>
      </c>
      <c r="E187" s="22" t="s">
        <v>1566</v>
      </c>
      <c r="F187" s="43">
        <v>10.624753999999999</v>
      </c>
      <c r="G187" s="43">
        <v>221.51718660067999</v>
      </c>
      <c r="H187" s="43">
        <v>6.0793560606060613</v>
      </c>
      <c r="I187" s="9">
        <v>3.643939393939394</v>
      </c>
      <c r="J187" s="9">
        <v>2.4354166666666668</v>
      </c>
      <c r="K187" s="11">
        <v>5.9827651515151512</v>
      </c>
      <c r="L187" s="41">
        <v>411</v>
      </c>
      <c r="M187" s="44">
        <v>472</v>
      </c>
      <c r="N187" s="13">
        <v>95</v>
      </c>
      <c r="O187" s="13">
        <v>39</v>
      </c>
      <c r="P187" s="22">
        <v>0</v>
      </c>
      <c r="Q187" s="22">
        <v>0</v>
      </c>
      <c r="R187" s="14">
        <v>0</v>
      </c>
      <c r="S187" s="22">
        <v>127</v>
      </c>
      <c r="T187" s="22">
        <v>1.5888345431321893E-2</v>
      </c>
      <c r="U187" s="22">
        <v>484</v>
      </c>
      <c r="V187" s="22"/>
      <c r="W187" s="22">
        <v>97</v>
      </c>
      <c r="X187" s="22">
        <v>40</v>
      </c>
      <c r="Y187" s="14">
        <v>12</v>
      </c>
      <c r="Z187" s="10">
        <v>97</v>
      </c>
      <c r="AA187" s="22">
        <v>40</v>
      </c>
      <c r="AB187" s="22">
        <v>133.97</v>
      </c>
      <c r="AC187" s="22">
        <v>4.7963565098688307E-2</v>
      </c>
      <c r="AD187" s="42">
        <v>9.6699999999999998E-3</v>
      </c>
      <c r="AE187" s="22">
        <v>192</v>
      </c>
      <c r="AF187" s="22">
        <v>5.245494420959445</v>
      </c>
      <c r="AG187" s="22">
        <v>6.9939925612792594E-2</v>
      </c>
      <c r="AH187" s="22">
        <v>0</v>
      </c>
      <c r="AI187" s="22">
        <v>0</v>
      </c>
      <c r="AJ187" s="22">
        <v>0</v>
      </c>
      <c r="AK187" s="22">
        <v>0</v>
      </c>
      <c r="AL187" s="45">
        <v>0</v>
      </c>
      <c r="AM187" s="45">
        <v>0</v>
      </c>
      <c r="AN187" s="45">
        <v>0</v>
      </c>
      <c r="AO187" s="45">
        <v>0</v>
      </c>
      <c r="AP187" s="45">
        <v>0</v>
      </c>
      <c r="AQ187" s="45">
        <v>0</v>
      </c>
      <c r="AR187" s="45">
        <v>0</v>
      </c>
      <c r="AS187" s="45" t="s">
        <v>4440</v>
      </c>
      <c r="AT187" s="45" t="s">
        <v>4444</v>
      </c>
      <c r="AU187" s="45">
        <v>2.1013680413445122</v>
      </c>
      <c r="AV187" s="10">
        <v>39.82891360136869</v>
      </c>
      <c r="AW187" s="10">
        <v>15.955637247266269</v>
      </c>
      <c r="AX187" s="17">
        <v>0.5993956198012399</v>
      </c>
    </row>
    <row r="188" spans="1:50" x14ac:dyDescent="0.25">
      <c r="A188" s="22" t="s">
        <v>2906</v>
      </c>
      <c r="B188" s="22" t="s">
        <v>3959</v>
      </c>
      <c r="C188" s="22" t="s">
        <v>2954</v>
      </c>
      <c r="D188" s="22">
        <v>7479</v>
      </c>
      <c r="E188" s="22" t="s">
        <v>2955</v>
      </c>
      <c r="F188" s="43">
        <v>0.47343400000000002</v>
      </c>
      <c r="G188" s="43">
        <v>24.26293107927</v>
      </c>
      <c r="H188" s="43">
        <v>0.92765151515151512</v>
      </c>
      <c r="I188" s="9">
        <v>0</v>
      </c>
      <c r="J188" s="9">
        <v>0.92765151515151512</v>
      </c>
      <c r="K188" s="11">
        <v>0</v>
      </c>
      <c r="L188" s="41">
        <v>4</v>
      </c>
      <c r="M188" s="44">
        <v>0</v>
      </c>
      <c r="N188" s="13">
        <v>0</v>
      </c>
      <c r="O188" s="13">
        <v>0</v>
      </c>
      <c r="P188" s="22">
        <v>0</v>
      </c>
      <c r="Q188" s="22">
        <v>0</v>
      </c>
      <c r="R188" s="14">
        <v>0</v>
      </c>
      <c r="S188" s="22">
        <v>20</v>
      </c>
      <c r="T188" s="22">
        <v>1</v>
      </c>
      <c r="U188" s="22">
        <v>20</v>
      </c>
      <c r="V188" s="22"/>
      <c r="W188" s="22">
        <v>5</v>
      </c>
      <c r="X188" s="22">
        <v>5</v>
      </c>
      <c r="Y188" s="14">
        <v>20</v>
      </c>
      <c r="Z188" s="10">
        <v>5</v>
      </c>
      <c r="AA188" s="22">
        <v>5</v>
      </c>
      <c r="AB188" s="22">
        <v>8.65</v>
      </c>
      <c r="AC188" s="22">
        <v>1.9512646615251577E-2</v>
      </c>
      <c r="AD188" s="42">
        <v>2.0000000000000001E-4</v>
      </c>
      <c r="AE188" s="22">
        <v>193</v>
      </c>
      <c r="AF188" s="22">
        <v>6.9641691402061306E-2</v>
      </c>
      <c r="AG188" s="22">
        <v>6.9641691402061306E-2</v>
      </c>
      <c r="AH188" s="22">
        <v>0</v>
      </c>
      <c r="AI188" s="22">
        <v>0</v>
      </c>
      <c r="AJ188" s="22">
        <v>0</v>
      </c>
      <c r="AK188" s="22">
        <v>0</v>
      </c>
      <c r="AL188" s="45">
        <v>0</v>
      </c>
      <c r="AM188" s="45">
        <v>0</v>
      </c>
      <c r="AN188" s="45">
        <v>0</v>
      </c>
      <c r="AO188" s="45">
        <v>0</v>
      </c>
      <c r="AP188" s="45">
        <v>0</v>
      </c>
      <c r="AQ188" s="45">
        <v>0</v>
      </c>
      <c r="AR188" s="45">
        <v>0</v>
      </c>
      <c r="AS188" s="45" t="s">
        <v>4440</v>
      </c>
      <c r="AT188" s="45" t="s">
        <v>4445</v>
      </c>
      <c r="AU188" s="45">
        <v>6.9641691402061306E-2</v>
      </c>
      <c r="AV188" s="10">
        <v>5.389955083707636</v>
      </c>
      <c r="AW188" s="10">
        <v>5.389955083707636</v>
      </c>
      <c r="AX188" s="17">
        <v>0</v>
      </c>
    </row>
    <row r="189" spans="1:50" x14ac:dyDescent="0.25">
      <c r="A189" s="22" t="s">
        <v>8</v>
      </c>
      <c r="B189" s="22" t="s">
        <v>3946</v>
      </c>
      <c r="C189" s="22" t="s">
        <v>182</v>
      </c>
      <c r="D189" s="22">
        <v>6227</v>
      </c>
      <c r="E189" s="22" t="s">
        <v>343</v>
      </c>
      <c r="F189" s="43">
        <v>22.298584999999999</v>
      </c>
      <c r="G189" s="43">
        <v>276.26116640248</v>
      </c>
      <c r="H189" s="43">
        <v>11.624621212121212</v>
      </c>
      <c r="I189" s="9">
        <v>1.6287878787878789E-2</v>
      </c>
      <c r="J189" s="9">
        <v>11.608333333333333</v>
      </c>
      <c r="K189" s="11">
        <v>0.13030303030303031</v>
      </c>
      <c r="L189" s="41">
        <v>763</v>
      </c>
      <c r="M189" s="44">
        <v>6</v>
      </c>
      <c r="N189" s="13">
        <v>4</v>
      </c>
      <c r="O189" s="13">
        <v>4</v>
      </c>
      <c r="P189" s="22">
        <v>0</v>
      </c>
      <c r="Q189" s="22">
        <v>0</v>
      </c>
      <c r="R189" s="14">
        <v>0</v>
      </c>
      <c r="S189" s="22">
        <v>427</v>
      </c>
      <c r="T189" s="22">
        <v>0.98879077193782794</v>
      </c>
      <c r="U189" s="22">
        <v>1388</v>
      </c>
      <c r="V189" s="22"/>
      <c r="W189" s="22">
        <v>255</v>
      </c>
      <c r="X189" s="22">
        <v>170</v>
      </c>
      <c r="Y189" s="14">
        <v>1382</v>
      </c>
      <c r="Z189" s="10">
        <v>255</v>
      </c>
      <c r="AA189" s="22">
        <v>170</v>
      </c>
      <c r="AB189" s="22">
        <v>473.73</v>
      </c>
      <c r="AC189" s="22">
        <v>8.0715597093778957E-2</v>
      </c>
      <c r="AD189" s="42">
        <v>4.2799999999999998E-2</v>
      </c>
      <c r="AE189" s="22">
        <v>194</v>
      </c>
      <c r="AF189" s="22">
        <v>7.5067821315377312</v>
      </c>
      <c r="AG189" s="22">
        <v>6.95072419586827E-2</v>
      </c>
      <c r="AH189" s="22">
        <v>0</v>
      </c>
      <c r="AI189" s="22">
        <v>0</v>
      </c>
      <c r="AJ189" s="22">
        <v>0</v>
      </c>
      <c r="AK189" s="22">
        <v>0</v>
      </c>
      <c r="AL189" s="45">
        <v>1</v>
      </c>
      <c r="AM189" s="45">
        <v>0</v>
      </c>
      <c r="AN189" s="45">
        <v>0</v>
      </c>
      <c r="AO189" s="45">
        <v>0</v>
      </c>
      <c r="AP189" s="45">
        <v>1</v>
      </c>
      <c r="AQ189" s="45">
        <v>0</v>
      </c>
      <c r="AR189" s="45">
        <v>0</v>
      </c>
      <c r="AS189" s="45" t="s">
        <v>4440</v>
      </c>
      <c r="AT189" s="45" t="s">
        <v>4441</v>
      </c>
      <c r="AU189" s="45">
        <v>7.4962639774220499</v>
      </c>
      <c r="AV189" s="10">
        <v>21.966977745872221</v>
      </c>
      <c r="AW189" s="10">
        <v>21.936198637948451</v>
      </c>
      <c r="AX189" s="17">
        <v>1.4011535077715143E-3</v>
      </c>
    </row>
    <row r="190" spans="1:50" x14ac:dyDescent="0.25">
      <c r="A190" s="22" t="s">
        <v>2906</v>
      </c>
      <c r="B190" s="22" t="s">
        <v>3959</v>
      </c>
      <c r="C190" s="22" t="s">
        <v>2915</v>
      </c>
      <c r="D190" s="22">
        <v>3424</v>
      </c>
      <c r="E190" s="22" t="s">
        <v>2916</v>
      </c>
      <c r="F190" s="43">
        <v>2.4615290000000001</v>
      </c>
      <c r="G190" s="43">
        <v>50.224134658609998</v>
      </c>
      <c r="H190" s="43">
        <v>2.2090909090909094</v>
      </c>
      <c r="I190" s="9">
        <v>0</v>
      </c>
      <c r="J190" s="9">
        <v>2.2090909090909094</v>
      </c>
      <c r="K190" s="11">
        <v>0</v>
      </c>
      <c r="L190" s="41">
        <v>10</v>
      </c>
      <c r="M190" s="44">
        <v>0</v>
      </c>
      <c r="N190" s="13">
        <v>0</v>
      </c>
      <c r="O190" s="13">
        <v>0</v>
      </c>
      <c r="P190" s="22">
        <v>0</v>
      </c>
      <c r="Q190" s="22">
        <v>0</v>
      </c>
      <c r="R190" s="14">
        <v>0</v>
      </c>
      <c r="S190" s="22">
        <v>59</v>
      </c>
      <c r="T190" s="22">
        <v>1</v>
      </c>
      <c r="U190" s="22">
        <v>30</v>
      </c>
      <c r="V190" s="22"/>
      <c r="W190" s="22">
        <v>7</v>
      </c>
      <c r="X190" s="22">
        <v>6</v>
      </c>
      <c r="Y190" s="14">
        <v>30</v>
      </c>
      <c r="Z190" s="10">
        <v>7</v>
      </c>
      <c r="AA190" s="22">
        <v>6</v>
      </c>
      <c r="AB190" s="22">
        <v>12.29</v>
      </c>
      <c r="AC190" s="22">
        <v>4.9010879266150116E-2</v>
      </c>
      <c r="AD190" s="42">
        <v>7.1000000000000002E-4</v>
      </c>
      <c r="AE190" s="22">
        <v>195</v>
      </c>
      <c r="AF190" s="22">
        <v>0.48593303950442651</v>
      </c>
      <c r="AG190" s="22">
        <v>6.9419005643489504E-2</v>
      </c>
      <c r="AH190" s="22">
        <v>0</v>
      </c>
      <c r="AI190" s="22">
        <v>0</v>
      </c>
      <c r="AJ190" s="22">
        <v>0</v>
      </c>
      <c r="AK190" s="22">
        <v>0</v>
      </c>
      <c r="AL190" s="45">
        <v>0</v>
      </c>
      <c r="AM190" s="45">
        <v>0</v>
      </c>
      <c r="AN190" s="45">
        <v>0</v>
      </c>
      <c r="AO190" s="45">
        <v>0</v>
      </c>
      <c r="AP190" s="45">
        <v>0</v>
      </c>
      <c r="AQ190" s="45">
        <v>0</v>
      </c>
      <c r="AR190" s="45">
        <v>0</v>
      </c>
      <c r="AS190" s="45" t="s">
        <v>4440</v>
      </c>
      <c r="AT190" s="45" t="s">
        <v>4445</v>
      </c>
      <c r="AU190" s="45">
        <v>0.48593303950442651</v>
      </c>
      <c r="AV190" s="10">
        <v>3.1687242798353905</v>
      </c>
      <c r="AW190" s="10">
        <v>3.1687242798353905</v>
      </c>
      <c r="AX190" s="17">
        <v>0</v>
      </c>
    </row>
    <row r="191" spans="1:50" x14ac:dyDescent="0.25">
      <c r="A191" s="22" t="s">
        <v>539</v>
      </c>
      <c r="B191" s="22" t="s">
        <v>3949</v>
      </c>
      <c r="C191" s="22" t="s">
        <v>943</v>
      </c>
      <c r="D191" s="22">
        <v>1887</v>
      </c>
      <c r="E191" s="22" t="s">
        <v>944</v>
      </c>
      <c r="F191" s="43">
        <v>2.1496</v>
      </c>
      <c r="G191" s="43">
        <v>31.14660551699</v>
      </c>
      <c r="H191" s="43">
        <v>1.4236742424242426</v>
      </c>
      <c r="I191" s="9">
        <v>0</v>
      </c>
      <c r="J191" s="9">
        <v>1.4236742424242426</v>
      </c>
      <c r="K191" s="11">
        <v>0</v>
      </c>
      <c r="L191" s="41">
        <v>13</v>
      </c>
      <c r="M191" s="44">
        <v>0</v>
      </c>
      <c r="N191" s="13">
        <v>0</v>
      </c>
      <c r="O191" s="13">
        <v>0</v>
      </c>
      <c r="P191" s="22">
        <v>0</v>
      </c>
      <c r="Q191" s="22">
        <v>0</v>
      </c>
      <c r="R191" s="14">
        <v>0</v>
      </c>
      <c r="S191" s="22">
        <v>28</v>
      </c>
      <c r="T191" s="22">
        <v>1</v>
      </c>
      <c r="U191" s="22">
        <v>36</v>
      </c>
      <c r="V191" s="22"/>
      <c r="W191" s="22">
        <v>8</v>
      </c>
      <c r="X191" s="22">
        <v>6</v>
      </c>
      <c r="Y191" s="14">
        <v>36</v>
      </c>
      <c r="Z191" s="10">
        <v>8</v>
      </c>
      <c r="AA191" s="22">
        <v>6</v>
      </c>
      <c r="AB191" s="22">
        <v>14.2</v>
      </c>
      <c r="AC191" s="22">
        <v>6.9015546455854587E-2</v>
      </c>
      <c r="AD191" s="42">
        <v>1.15E-3</v>
      </c>
      <c r="AE191" s="22">
        <v>196</v>
      </c>
      <c r="AF191" s="22">
        <v>0.13875973797363239</v>
      </c>
      <c r="AG191" s="22">
        <v>6.9379868986816196E-2</v>
      </c>
      <c r="AH191" s="22">
        <v>0</v>
      </c>
      <c r="AI191" s="22">
        <v>0</v>
      </c>
      <c r="AJ191" s="22">
        <v>0</v>
      </c>
      <c r="AK191" s="22">
        <v>0</v>
      </c>
      <c r="AL191" s="45">
        <v>0</v>
      </c>
      <c r="AM191" s="45">
        <v>0</v>
      </c>
      <c r="AN191" s="45">
        <v>0</v>
      </c>
      <c r="AO191" s="45">
        <v>0</v>
      </c>
      <c r="AP191" s="45">
        <v>0</v>
      </c>
      <c r="AQ191" s="45">
        <v>0</v>
      </c>
      <c r="AR191" s="45">
        <v>0</v>
      </c>
      <c r="AS191" s="45" t="s">
        <v>4440</v>
      </c>
      <c r="AT191" s="45" t="s">
        <v>4445</v>
      </c>
      <c r="AU191" s="45">
        <v>0.13875973797363239</v>
      </c>
      <c r="AV191" s="10">
        <v>5.6192630038579212</v>
      </c>
      <c r="AW191" s="10">
        <v>5.6192630038579212</v>
      </c>
      <c r="AX191" s="17">
        <v>0</v>
      </c>
    </row>
    <row r="192" spans="1:50" x14ac:dyDescent="0.25">
      <c r="A192" s="22" t="s">
        <v>8</v>
      </c>
      <c r="B192" s="22" t="s">
        <v>3946</v>
      </c>
      <c r="C192" s="22" t="s">
        <v>257</v>
      </c>
      <c r="D192" s="22">
        <v>5552</v>
      </c>
      <c r="E192" s="22" t="s">
        <v>386</v>
      </c>
      <c r="F192" s="43">
        <v>0.94925099999999996</v>
      </c>
      <c r="G192" s="43">
        <v>36.918007799329999</v>
      </c>
      <c r="H192" s="43">
        <v>2.1482954545454547</v>
      </c>
      <c r="I192" s="9">
        <v>0</v>
      </c>
      <c r="J192" s="9">
        <v>2.1482954545454547</v>
      </c>
      <c r="K192" s="11">
        <v>0</v>
      </c>
      <c r="L192" s="41">
        <v>290</v>
      </c>
      <c r="M192" s="44">
        <v>0</v>
      </c>
      <c r="N192" s="13">
        <v>0</v>
      </c>
      <c r="O192" s="13">
        <v>0</v>
      </c>
      <c r="P192" s="22">
        <v>0</v>
      </c>
      <c r="Q192" s="22">
        <v>0</v>
      </c>
      <c r="R192" s="14">
        <v>0</v>
      </c>
      <c r="S192" s="22">
        <v>54</v>
      </c>
      <c r="T192" s="22">
        <v>1</v>
      </c>
      <c r="U192" s="22">
        <v>539</v>
      </c>
      <c r="V192" s="22"/>
      <c r="W192" s="22">
        <v>99</v>
      </c>
      <c r="X192" s="22">
        <v>66</v>
      </c>
      <c r="Y192" s="14">
        <v>539</v>
      </c>
      <c r="Z192" s="10">
        <v>99</v>
      </c>
      <c r="AA192" s="22">
        <v>66</v>
      </c>
      <c r="AB192" s="22">
        <v>184.14</v>
      </c>
      <c r="AC192" s="22">
        <v>2.571241127527004E-2</v>
      </c>
      <c r="AD192" s="42">
        <v>5.2900000000000004E-3</v>
      </c>
      <c r="AE192" s="22">
        <v>197</v>
      </c>
      <c r="AF192" s="22">
        <v>1.3814001310402859</v>
      </c>
      <c r="AG192" s="22">
        <v>6.9070006552014299E-2</v>
      </c>
      <c r="AH192" s="22">
        <v>0</v>
      </c>
      <c r="AI192" s="22">
        <v>0</v>
      </c>
      <c r="AJ192" s="22">
        <v>0</v>
      </c>
      <c r="AK192" s="22">
        <v>0</v>
      </c>
      <c r="AL192" s="45">
        <v>0</v>
      </c>
      <c r="AM192" s="45">
        <v>0</v>
      </c>
      <c r="AN192" s="45">
        <v>0</v>
      </c>
      <c r="AO192" s="45">
        <v>0</v>
      </c>
      <c r="AP192" s="45">
        <v>0</v>
      </c>
      <c r="AQ192" s="45">
        <v>0</v>
      </c>
      <c r="AR192" s="45">
        <v>0</v>
      </c>
      <c r="AS192" s="45" t="s">
        <v>4440</v>
      </c>
      <c r="AT192" s="45" t="s">
        <v>4444</v>
      </c>
      <c r="AU192" s="45">
        <v>1.3814001310402859</v>
      </c>
      <c r="AV192" s="10">
        <v>46.08304681301243</v>
      </c>
      <c r="AW192" s="10">
        <v>46.08304681301243</v>
      </c>
      <c r="AX192" s="17">
        <v>0</v>
      </c>
    </row>
    <row r="193" spans="1:50" x14ac:dyDescent="0.25">
      <c r="A193" s="22" t="s">
        <v>539</v>
      </c>
      <c r="B193" s="22" t="s">
        <v>3949</v>
      </c>
      <c r="C193" s="22" t="s">
        <v>747</v>
      </c>
      <c r="D193" s="22">
        <v>7817</v>
      </c>
      <c r="E193" s="22" t="s">
        <v>829</v>
      </c>
      <c r="F193" s="43">
        <v>7.1903449999999998</v>
      </c>
      <c r="G193" s="43">
        <v>94.112149606230005</v>
      </c>
      <c r="H193" s="43">
        <v>4.2890151515151516</v>
      </c>
      <c r="I193" s="9">
        <v>0</v>
      </c>
      <c r="J193" s="9">
        <v>4.2890151515151516</v>
      </c>
      <c r="K193" s="11">
        <v>0</v>
      </c>
      <c r="L193" s="41">
        <v>335</v>
      </c>
      <c r="M193" s="44">
        <v>0</v>
      </c>
      <c r="N193" s="13">
        <v>0</v>
      </c>
      <c r="O193" s="13">
        <v>0</v>
      </c>
      <c r="P193" s="22">
        <v>0</v>
      </c>
      <c r="Q193" s="22">
        <v>0</v>
      </c>
      <c r="R193" s="14">
        <v>0</v>
      </c>
      <c r="S193" s="22">
        <v>103</v>
      </c>
      <c r="T193" s="22">
        <v>1</v>
      </c>
      <c r="U193" s="22">
        <v>621</v>
      </c>
      <c r="V193" s="22"/>
      <c r="W193" s="22">
        <v>114</v>
      </c>
      <c r="X193" s="22">
        <v>76</v>
      </c>
      <c r="Y193" s="14">
        <v>621</v>
      </c>
      <c r="Z193" s="10">
        <v>114</v>
      </c>
      <c r="AA193" s="22">
        <v>76</v>
      </c>
      <c r="AB193" s="22">
        <v>212.07</v>
      </c>
      <c r="AC193" s="22">
        <v>7.640187829185463E-2</v>
      </c>
      <c r="AD193" s="42">
        <v>1.8110000000000001E-2</v>
      </c>
      <c r="AE193" s="22">
        <v>198</v>
      </c>
      <c r="AF193" s="22">
        <v>2.7454640991150683</v>
      </c>
      <c r="AG193" s="22">
        <v>6.8636602477876701E-2</v>
      </c>
      <c r="AH193" s="22">
        <v>0</v>
      </c>
      <c r="AI193" s="22">
        <v>0</v>
      </c>
      <c r="AJ193" s="22">
        <v>0</v>
      </c>
      <c r="AK193" s="22">
        <v>0</v>
      </c>
      <c r="AL193" s="45">
        <v>1</v>
      </c>
      <c r="AM193" s="45">
        <v>0</v>
      </c>
      <c r="AN193" s="45">
        <v>0</v>
      </c>
      <c r="AO193" s="45">
        <v>0</v>
      </c>
      <c r="AP193" s="45">
        <v>0</v>
      </c>
      <c r="AQ193" s="45">
        <v>0</v>
      </c>
      <c r="AR193" s="45">
        <v>0</v>
      </c>
      <c r="AS193" s="45" t="s">
        <v>4440</v>
      </c>
      <c r="AT193" s="45" t="s">
        <v>4442</v>
      </c>
      <c r="AU193" s="45">
        <v>2.7454640991150683</v>
      </c>
      <c r="AV193" s="10">
        <v>26.579528393535281</v>
      </c>
      <c r="AW193" s="10">
        <v>26.579528393535281</v>
      </c>
      <c r="AX193" s="17">
        <v>0</v>
      </c>
    </row>
    <row r="194" spans="1:50" x14ac:dyDescent="0.25">
      <c r="A194" s="22" t="s">
        <v>8</v>
      </c>
      <c r="B194" s="22" t="s">
        <v>3953</v>
      </c>
      <c r="C194" s="22" t="s">
        <v>99</v>
      </c>
      <c r="D194" s="22">
        <v>8201</v>
      </c>
      <c r="E194" s="22" t="s">
        <v>122</v>
      </c>
      <c r="F194" s="43">
        <v>0.87987700000000002</v>
      </c>
      <c r="G194" s="43">
        <v>14.008689073799999</v>
      </c>
      <c r="H194" s="43">
        <v>0.69924242424242433</v>
      </c>
      <c r="I194" s="9">
        <v>0</v>
      </c>
      <c r="J194" s="9">
        <v>0.69924242424242433</v>
      </c>
      <c r="K194" s="11">
        <v>0</v>
      </c>
      <c r="L194" s="41">
        <v>17</v>
      </c>
      <c r="M194" s="44">
        <v>0</v>
      </c>
      <c r="N194" s="13">
        <v>0</v>
      </c>
      <c r="O194" s="13">
        <v>0</v>
      </c>
      <c r="P194" s="22">
        <v>0</v>
      </c>
      <c r="Q194" s="22">
        <v>0</v>
      </c>
      <c r="R194" s="14">
        <v>0</v>
      </c>
      <c r="S194" s="22">
        <v>14</v>
      </c>
      <c r="T194" s="22">
        <v>1</v>
      </c>
      <c r="U194" s="22">
        <v>43</v>
      </c>
      <c r="V194" s="22"/>
      <c r="W194" s="22">
        <v>10</v>
      </c>
      <c r="X194" s="22">
        <v>7</v>
      </c>
      <c r="Y194" s="14">
        <v>43</v>
      </c>
      <c r="Z194" s="10">
        <v>10</v>
      </c>
      <c r="AA194" s="22">
        <v>7</v>
      </c>
      <c r="AB194" s="22">
        <v>17.57</v>
      </c>
      <c r="AC194" s="22">
        <v>6.2809374622041239E-2</v>
      </c>
      <c r="AD194" s="42">
        <v>1.31E-3</v>
      </c>
      <c r="AE194" s="22">
        <v>199</v>
      </c>
      <c r="AF194" s="22">
        <v>0.54729024496910317</v>
      </c>
      <c r="AG194" s="22">
        <v>6.8411280621137896E-2</v>
      </c>
      <c r="AH194" s="22">
        <v>0</v>
      </c>
      <c r="AI194" s="22">
        <v>0</v>
      </c>
      <c r="AJ194" s="22">
        <v>0</v>
      </c>
      <c r="AK194" s="22">
        <v>0</v>
      </c>
      <c r="AL194" s="45">
        <v>0</v>
      </c>
      <c r="AM194" s="45">
        <v>0</v>
      </c>
      <c r="AN194" s="45">
        <v>0</v>
      </c>
      <c r="AO194" s="45">
        <v>0</v>
      </c>
      <c r="AP194" s="45">
        <v>0</v>
      </c>
      <c r="AQ194" s="45">
        <v>0</v>
      </c>
      <c r="AR194" s="45">
        <v>0</v>
      </c>
      <c r="AS194" s="45" t="s">
        <v>4440</v>
      </c>
      <c r="AT194" s="45" t="s">
        <v>4445</v>
      </c>
      <c r="AU194" s="45">
        <v>0.54729024496910317</v>
      </c>
      <c r="AV194" s="10">
        <v>14.301191765980496</v>
      </c>
      <c r="AW194" s="10">
        <v>14.301191765980496</v>
      </c>
      <c r="AX194" s="17">
        <v>0</v>
      </c>
    </row>
    <row r="195" spans="1:50" x14ac:dyDescent="0.25">
      <c r="A195" s="22" t="s">
        <v>8</v>
      </c>
      <c r="B195" s="22" t="s">
        <v>3953</v>
      </c>
      <c r="C195" s="22" t="s">
        <v>255</v>
      </c>
      <c r="D195" s="22">
        <v>6093</v>
      </c>
      <c r="E195" s="22" t="s">
        <v>513</v>
      </c>
      <c r="F195" s="43">
        <v>0.55904900000000002</v>
      </c>
      <c r="G195" s="43">
        <v>8.8109222104599993</v>
      </c>
      <c r="H195" s="43">
        <v>0.47613636363636369</v>
      </c>
      <c r="I195" s="9">
        <v>0</v>
      </c>
      <c r="J195" s="9">
        <v>0.47613636363636369</v>
      </c>
      <c r="K195" s="11">
        <v>0</v>
      </c>
      <c r="L195" s="41">
        <v>7</v>
      </c>
      <c r="M195" s="44">
        <v>0</v>
      </c>
      <c r="N195" s="13">
        <v>0</v>
      </c>
      <c r="O195" s="13">
        <v>0</v>
      </c>
      <c r="P195" s="22">
        <v>0</v>
      </c>
      <c r="Q195" s="22">
        <v>0</v>
      </c>
      <c r="R195" s="14">
        <v>0</v>
      </c>
      <c r="S195" s="22">
        <v>5</v>
      </c>
      <c r="T195" s="22">
        <v>1</v>
      </c>
      <c r="U195" s="22">
        <v>25</v>
      </c>
      <c r="V195" s="22"/>
      <c r="W195" s="22">
        <v>6</v>
      </c>
      <c r="X195" s="22">
        <v>5</v>
      </c>
      <c r="Y195" s="14">
        <v>25</v>
      </c>
      <c r="Z195" s="10">
        <v>6</v>
      </c>
      <c r="AA195" s="22">
        <v>5</v>
      </c>
      <c r="AB195" s="22">
        <v>10.47</v>
      </c>
      <c r="AC195" s="22">
        <v>6.3449544400280583E-2</v>
      </c>
      <c r="AD195" s="42">
        <v>7.9000000000000001E-4</v>
      </c>
      <c r="AE195" s="22">
        <v>200</v>
      </c>
      <c r="AF195" s="22">
        <v>6.8058319256742605E-2</v>
      </c>
      <c r="AG195" s="22">
        <v>6.8058319256742605E-2</v>
      </c>
      <c r="AH195" s="22">
        <v>0</v>
      </c>
      <c r="AI195" s="22">
        <v>0</v>
      </c>
      <c r="AJ195" s="22">
        <v>0</v>
      </c>
      <c r="AK195" s="22">
        <v>0</v>
      </c>
      <c r="AL195" s="45">
        <v>0</v>
      </c>
      <c r="AM195" s="45">
        <v>0</v>
      </c>
      <c r="AN195" s="45">
        <v>0</v>
      </c>
      <c r="AO195" s="45">
        <v>0</v>
      </c>
      <c r="AP195" s="45">
        <v>0</v>
      </c>
      <c r="AQ195" s="45">
        <v>0</v>
      </c>
      <c r="AR195" s="45">
        <v>0</v>
      </c>
      <c r="AS195" s="45" t="s">
        <v>4440</v>
      </c>
      <c r="AT195" s="45" t="s">
        <v>4445</v>
      </c>
      <c r="AU195" s="45">
        <v>6.8058319256742605E-2</v>
      </c>
      <c r="AV195" s="10">
        <v>12.60143198090692</v>
      </c>
      <c r="AW195" s="10">
        <v>12.60143198090692</v>
      </c>
      <c r="AX195" s="17">
        <v>0</v>
      </c>
    </row>
    <row r="196" spans="1:50" x14ac:dyDescent="0.25">
      <c r="A196" s="22" t="s">
        <v>8</v>
      </c>
      <c r="B196" s="22" t="s">
        <v>3946</v>
      </c>
      <c r="C196" s="22" t="s">
        <v>275</v>
      </c>
      <c r="D196" s="22">
        <v>4798</v>
      </c>
      <c r="E196" s="22" t="s">
        <v>332</v>
      </c>
      <c r="F196" s="43">
        <v>49.360599000000001</v>
      </c>
      <c r="G196" s="43">
        <v>756.69666061217004</v>
      </c>
      <c r="H196" s="43">
        <v>32.080681818181816</v>
      </c>
      <c r="I196" s="9">
        <v>2.2634469696969699</v>
      </c>
      <c r="J196" s="9">
        <v>29.817424242424241</v>
      </c>
      <c r="K196" s="11">
        <v>2.5299242424242427</v>
      </c>
      <c r="L196" s="41">
        <v>2867</v>
      </c>
      <c r="M196" s="44">
        <v>339</v>
      </c>
      <c r="N196" s="13">
        <v>122</v>
      </c>
      <c r="O196" s="13">
        <v>105</v>
      </c>
      <c r="P196" s="22">
        <v>105</v>
      </c>
      <c r="Q196" s="22">
        <v>96</v>
      </c>
      <c r="R196" s="14">
        <v>0</v>
      </c>
      <c r="S196" s="22">
        <v>1182</v>
      </c>
      <c r="T196" s="22">
        <v>0.92113870095521466</v>
      </c>
      <c r="U196" s="22">
        <v>5146</v>
      </c>
      <c r="V196" s="22"/>
      <c r="W196" s="22">
        <v>991</v>
      </c>
      <c r="X196" s="22">
        <v>678</v>
      </c>
      <c r="Y196" s="14">
        <v>4807</v>
      </c>
      <c r="Z196" s="10">
        <v>886</v>
      </c>
      <c r="AA196" s="22">
        <v>582</v>
      </c>
      <c r="AB196" s="22">
        <v>1646.45</v>
      </c>
      <c r="AC196" s="22">
        <v>6.5231686049819645E-2</v>
      </c>
      <c r="AD196" s="42">
        <v>0.12018</v>
      </c>
      <c r="AE196" s="22">
        <v>201</v>
      </c>
      <c r="AF196" s="22">
        <v>28.297482954206085</v>
      </c>
      <c r="AG196" s="22">
        <v>6.8022795562995397E-2</v>
      </c>
      <c r="AH196" s="22">
        <v>0</v>
      </c>
      <c r="AI196" s="22">
        <v>0</v>
      </c>
      <c r="AJ196" s="22">
        <v>0</v>
      </c>
      <c r="AK196" s="22">
        <v>0</v>
      </c>
      <c r="AL196" s="45">
        <v>1</v>
      </c>
      <c r="AM196" s="45">
        <v>1</v>
      </c>
      <c r="AN196" s="45">
        <v>1</v>
      </c>
      <c r="AO196" s="45">
        <v>0</v>
      </c>
      <c r="AP196" s="45">
        <v>0</v>
      </c>
      <c r="AQ196" s="45">
        <v>1</v>
      </c>
      <c r="AR196" s="45">
        <v>1</v>
      </c>
      <c r="AS196" s="45" t="s">
        <v>4440</v>
      </c>
      <c r="AT196" s="45" t="s">
        <v>4440</v>
      </c>
      <c r="AU196" s="45">
        <v>26.301125986671799</v>
      </c>
      <c r="AV196" s="10">
        <v>29.714169567316244</v>
      </c>
      <c r="AW196" s="10">
        <v>30.890864652332546</v>
      </c>
      <c r="AX196" s="17">
        <v>7.0554827435561393E-2</v>
      </c>
    </row>
    <row r="197" spans="1:50" x14ac:dyDescent="0.25">
      <c r="A197" s="22" t="s">
        <v>2906</v>
      </c>
      <c r="B197" s="22" t="s">
        <v>3950</v>
      </c>
      <c r="C197" s="22" t="s">
        <v>2952</v>
      </c>
      <c r="D197" s="22">
        <v>7713</v>
      </c>
      <c r="E197" s="22" t="s">
        <v>2953</v>
      </c>
      <c r="F197" s="43">
        <v>10.889343999999999</v>
      </c>
      <c r="G197" s="43">
        <v>161.09077343031001</v>
      </c>
      <c r="H197" s="43">
        <v>5.708333333333333</v>
      </c>
      <c r="I197" s="9">
        <v>0.24261363636363639</v>
      </c>
      <c r="J197" s="9">
        <v>5.4655303030303033</v>
      </c>
      <c r="K197" s="11">
        <v>0.2723484848484849</v>
      </c>
      <c r="L197" s="41">
        <v>2220</v>
      </c>
      <c r="M197" s="44">
        <v>182</v>
      </c>
      <c r="N197" s="13">
        <v>37</v>
      </c>
      <c r="O197" s="13">
        <v>14</v>
      </c>
      <c r="P197" s="22">
        <v>30</v>
      </c>
      <c r="Q197" s="22">
        <v>11</v>
      </c>
      <c r="R197" s="14">
        <v>0</v>
      </c>
      <c r="S197" s="22">
        <v>119</v>
      </c>
      <c r="T197" s="22">
        <v>0.95228931652289317</v>
      </c>
      <c r="U197" s="22">
        <v>4033</v>
      </c>
      <c r="V197" s="22"/>
      <c r="W197" s="22">
        <v>733</v>
      </c>
      <c r="X197" s="22">
        <v>474</v>
      </c>
      <c r="Y197" s="14">
        <v>3851</v>
      </c>
      <c r="Z197" s="10">
        <v>703</v>
      </c>
      <c r="AA197" s="22">
        <v>463</v>
      </c>
      <c r="AB197" s="22">
        <v>1309.7</v>
      </c>
      <c r="AC197" s="22">
        <v>6.7597564827081014E-2</v>
      </c>
      <c r="AD197" s="42">
        <v>9.8820000000000005E-2</v>
      </c>
      <c r="AE197" s="22">
        <v>202</v>
      </c>
      <c r="AF197" s="22">
        <v>6.0985390576701688</v>
      </c>
      <c r="AG197" s="22">
        <v>6.7761545085224098E-2</v>
      </c>
      <c r="AH197" s="22">
        <v>0</v>
      </c>
      <c r="AI197" s="22">
        <v>0</v>
      </c>
      <c r="AJ197" s="22">
        <v>0</v>
      </c>
      <c r="AK197" s="22">
        <v>0</v>
      </c>
      <c r="AL197" s="45">
        <v>1</v>
      </c>
      <c r="AM197" s="45">
        <v>1</v>
      </c>
      <c r="AN197" s="45">
        <v>1</v>
      </c>
      <c r="AO197" s="45">
        <v>0</v>
      </c>
      <c r="AP197" s="45">
        <v>0</v>
      </c>
      <c r="AQ197" s="45">
        <v>1</v>
      </c>
      <c r="AR197" s="45">
        <v>1</v>
      </c>
      <c r="AS197" s="45" t="s">
        <v>4440</v>
      </c>
      <c r="AT197" s="45" t="s">
        <v>4440</v>
      </c>
      <c r="AU197" s="45">
        <v>5.8391386903200306</v>
      </c>
      <c r="AV197" s="10">
        <v>128.62429828816965</v>
      </c>
      <c r="AW197" s="10">
        <v>128.4087591240876</v>
      </c>
      <c r="AX197" s="17">
        <v>4.2501658925016596E-2</v>
      </c>
    </row>
    <row r="198" spans="1:50" x14ac:dyDescent="0.25">
      <c r="A198" s="22" t="s">
        <v>2906</v>
      </c>
      <c r="B198" s="22" t="s">
        <v>3950</v>
      </c>
      <c r="C198" s="22" t="s">
        <v>2944</v>
      </c>
      <c r="D198" s="22">
        <v>389</v>
      </c>
      <c r="E198" s="22" t="s">
        <v>2958</v>
      </c>
      <c r="F198" s="43">
        <v>18.356490999999998</v>
      </c>
      <c r="G198" s="43">
        <v>341.70569332532</v>
      </c>
      <c r="H198" s="43">
        <v>14.107007575757576</v>
      </c>
      <c r="I198" s="9">
        <v>7.7873106060606068</v>
      </c>
      <c r="J198" s="9">
        <v>6.3196969696969703</v>
      </c>
      <c r="K198" s="11">
        <v>13.951136363636364</v>
      </c>
      <c r="L198" s="41">
        <v>3204</v>
      </c>
      <c r="M198" s="44">
        <v>5339</v>
      </c>
      <c r="N198" s="13">
        <v>1311</v>
      </c>
      <c r="O198" s="13">
        <v>796</v>
      </c>
      <c r="P198" s="22">
        <v>485</v>
      </c>
      <c r="Q198" s="22">
        <v>256</v>
      </c>
      <c r="R198" s="14">
        <v>1</v>
      </c>
      <c r="S198" s="22">
        <v>624</v>
      </c>
      <c r="T198" s="22">
        <v>1.1049204537826429E-2</v>
      </c>
      <c r="U198" s="22">
        <v>5403</v>
      </c>
      <c r="V198" s="22"/>
      <c r="W198" s="22">
        <v>1323</v>
      </c>
      <c r="X198" s="22">
        <v>804</v>
      </c>
      <c r="Y198" s="14">
        <v>64</v>
      </c>
      <c r="Z198" s="10">
        <v>838</v>
      </c>
      <c r="AA198" s="22">
        <v>548</v>
      </c>
      <c r="AB198" s="22">
        <v>1153.82</v>
      </c>
      <c r="AC198" s="22">
        <v>5.3720178968524677E-2</v>
      </c>
      <c r="AD198" s="42">
        <v>9.3609999999999999E-2</v>
      </c>
      <c r="AE198" s="22">
        <v>203</v>
      </c>
      <c r="AF198" s="22">
        <v>12.226215948214689</v>
      </c>
      <c r="AG198" s="22">
        <v>6.7548154410025901E-2</v>
      </c>
      <c r="AH198" s="22">
        <v>1</v>
      </c>
      <c r="AI198" s="22">
        <v>0</v>
      </c>
      <c r="AJ198" s="22">
        <v>0</v>
      </c>
      <c r="AK198" s="22">
        <v>0</v>
      </c>
      <c r="AL198" s="45">
        <v>0</v>
      </c>
      <c r="AM198" s="45">
        <v>0</v>
      </c>
      <c r="AN198" s="45">
        <v>0</v>
      </c>
      <c r="AO198" s="45">
        <v>1</v>
      </c>
      <c r="AP198" s="45">
        <v>0</v>
      </c>
      <c r="AQ198" s="45">
        <v>0</v>
      </c>
      <c r="AR198" s="45">
        <v>0</v>
      </c>
      <c r="AS198" s="45" t="s">
        <v>4440</v>
      </c>
      <c r="AT198" s="45" t="s">
        <v>4440</v>
      </c>
      <c r="AU198" s="45">
        <v>5.4771346413375541</v>
      </c>
      <c r="AV198" s="10">
        <v>132.60129465356027</v>
      </c>
      <c r="AW198" s="10">
        <v>93.783177821037796</v>
      </c>
      <c r="AX198" s="17">
        <v>0.55201718466805405</v>
      </c>
    </row>
    <row r="199" spans="1:50" x14ac:dyDescent="0.25">
      <c r="A199" s="22" t="s">
        <v>2195</v>
      </c>
      <c r="B199" s="22" t="s">
        <v>3956</v>
      </c>
      <c r="C199" s="22" t="s">
        <v>2520</v>
      </c>
      <c r="D199" s="22">
        <v>834</v>
      </c>
      <c r="E199" s="22" t="s">
        <v>2521</v>
      </c>
      <c r="F199" s="43">
        <v>13.756444999999999</v>
      </c>
      <c r="G199" s="43">
        <v>222.78280096142001</v>
      </c>
      <c r="H199" s="43">
        <v>10.262500000000001</v>
      </c>
      <c r="I199" s="9">
        <v>0.28106060606060607</v>
      </c>
      <c r="J199" s="9">
        <v>9.9814393939393948</v>
      </c>
      <c r="K199" s="11">
        <v>0.28106060606060607</v>
      </c>
      <c r="L199" s="41">
        <v>304</v>
      </c>
      <c r="M199" s="44">
        <v>30</v>
      </c>
      <c r="N199" s="13">
        <v>0</v>
      </c>
      <c r="O199" s="13">
        <v>0</v>
      </c>
      <c r="P199" s="22">
        <v>0</v>
      </c>
      <c r="Q199" s="22">
        <v>0</v>
      </c>
      <c r="R199" s="14">
        <v>0</v>
      </c>
      <c r="S199" s="22">
        <v>172</v>
      </c>
      <c r="T199" s="22">
        <v>0.97261285202819914</v>
      </c>
      <c r="U199" s="22">
        <v>579</v>
      </c>
      <c r="V199" s="22"/>
      <c r="W199" s="22">
        <v>101</v>
      </c>
      <c r="X199" s="22">
        <v>67</v>
      </c>
      <c r="Y199" s="14">
        <v>549</v>
      </c>
      <c r="Z199" s="10">
        <v>101</v>
      </c>
      <c r="AA199" s="22">
        <v>67</v>
      </c>
      <c r="AB199" s="22">
        <v>187.78</v>
      </c>
      <c r="AC199" s="22">
        <v>6.1748236132385489E-2</v>
      </c>
      <c r="AD199" s="42">
        <v>1.2970000000000001E-2</v>
      </c>
      <c r="AE199" s="22">
        <v>204</v>
      </c>
      <c r="AF199" s="22">
        <v>6.4068295218389464</v>
      </c>
      <c r="AG199" s="22">
        <v>6.6049788884937594E-2</v>
      </c>
      <c r="AH199" s="22">
        <v>0</v>
      </c>
      <c r="AI199" s="22">
        <v>0</v>
      </c>
      <c r="AJ199" s="22">
        <v>0</v>
      </c>
      <c r="AK199" s="22">
        <v>0</v>
      </c>
      <c r="AL199" s="45">
        <v>0</v>
      </c>
      <c r="AM199" s="45">
        <v>0</v>
      </c>
      <c r="AN199" s="45">
        <v>0</v>
      </c>
      <c r="AO199" s="45">
        <v>0</v>
      </c>
      <c r="AP199" s="45">
        <v>0</v>
      </c>
      <c r="AQ199" s="45">
        <v>0</v>
      </c>
      <c r="AR199" s="45">
        <v>0</v>
      </c>
      <c r="AS199" s="45" t="s">
        <v>4440</v>
      </c>
      <c r="AT199" s="45" t="s">
        <v>4443</v>
      </c>
      <c r="AU199" s="45">
        <v>6.2313647336942415</v>
      </c>
      <c r="AV199" s="10">
        <v>10.118781070927099</v>
      </c>
      <c r="AW199" s="10">
        <v>9.8416565164433614</v>
      </c>
      <c r="AX199" s="17">
        <v>2.7387147971800831E-2</v>
      </c>
    </row>
    <row r="200" spans="1:50" x14ac:dyDescent="0.25">
      <c r="A200" s="22" t="s">
        <v>1672</v>
      </c>
      <c r="B200" s="22" t="s">
        <v>3957</v>
      </c>
      <c r="C200" s="22" t="s">
        <v>1750</v>
      </c>
      <c r="D200" s="22">
        <v>1329</v>
      </c>
      <c r="E200" s="22" t="s">
        <v>1837</v>
      </c>
      <c r="F200" s="43">
        <v>24.776496000000002</v>
      </c>
      <c r="G200" s="43">
        <v>348.78532475750001</v>
      </c>
      <c r="H200" s="43">
        <v>17.255492424242426</v>
      </c>
      <c r="I200" s="9">
        <v>0</v>
      </c>
      <c r="J200" s="9">
        <v>17.255492424242426</v>
      </c>
      <c r="K200" s="11">
        <v>0</v>
      </c>
      <c r="L200" s="41">
        <v>304</v>
      </c>
      <c r="M200" s="44">
        <v>0</v>
      </c>
      <c r="N200" s="13">
        <v>0</v>
      </c>
      <c r="O200" s="13">
        <v>0</v>
      </c>
      <c r="P200" s="22">
        <v>0</v>
      </c>
      <c r="Q200" s="22">
        <v>0</v>
      </c>
      <c r="R200" s="14">
        <v>0</v>
      </c>
      <c r="S200" s="22">
        <v>398</v>
      </c>
      <c r="T200" s="22">
        <v>1</v>
      </c>
      <c r="U200" s="22">
        <v>564</v>
      </c>
      <c r="V200" s="22"/>
      <c r="W200" s="22">
        <v>104</v>
      </c>
      <c r="X200" s="22">
        <v>69</v>
      </c>
      <c r="Y200" s="14">
        <v>564</v>
      </c>
      <c r="Z200" s="10">
        <v>104</v>
      </c>
      <c r="AA200" s="22">
        <v>69</v>
      </c>
      <c r="AB200" s="22">
        <v>193.24</v>
      </c>
      <c r="AC200" s="22">
        <v>7.1036520866313277E-2</v>
      </c>
      <c r="AD200" s="42">
        <v>1.536E-2</v>
      </c>
      <c r="AE200" s="22">
        <v>205</v>
      </c>
      <c r="AF200" s="22">
        <v>9.7730791993130861</v>
      </c>
      <c r="AG200" s="22">
        <v>6.6034318914277607E-2</v>
      </c>
      <c r="AH200" s="22">
        <v>0</v>
      </c>
      <c r="AI200" s="22">
        <v>0</v>
      </c>
      <c r="AJ200" s="22">
        <v>0</v>
      </c>
      <c r="AK200" s="22">
        <v>0</v>
      </c>
      <c r="AL200" s="45">
        <v>0</v>
      </c>
      <c r="AM200" s="45">
        <v>0</v>
      </c>
      <c r="AN200" s="45">
        <v>0</v>
      </c>
      <c r="AO200" s="45">
        <v>0</v>
      </c>
      <c r="AP200" s="45">
        <v>0</v>
      </c>
      <c r="AQ200" s="45">
        <v>0</v>
      </c>
      <c r="AR200" s="45">
        <v>0</v>
      </c>
      <c r="AS200" s="45" t="s">
        <v>4440</v>
      </c>
      <c r="AT200" s="45" t="s">
        <v>4443</v>
      </c>
      <c r="AU200" s="45">
        <v>9.7730791993130861</v>
      </c>
      <c r="AV200" s="10">
        <v>6.0270664808087009</v>
      </c>
      <c r="AW200" s="10">
        <v>6.0270664808087009</v>
      </c>
      <c r="AX200" s="17">
        <v>0</v>
      </c>
    </row>
    <row r="201" spans="1:50" x14ac:dyDescent="0.25">
      <c r="A201" s="22" t="s">
        <v>1672</v>
      </c>
      <c r="B201" s="22" t="s">
        <v>3951</v>
      </c>
      <c r="C201" s="22" t="s">
        <v>1762</v>
      </c>
      <c r="D201" s="22">
        <v>4967</v>
      </c>
      <c r="E201" s="22" t="s">
        <v>1900</v>
      </c>
      <c r="F201" s="43">
        <v>74.335465999999997</v>
      </c>
      <c r="G201" s="43">
        <v>1142.1597518344099</v>
      </c>
      <c r="H201" s="43">
        <v>48.170643939393941</v>
      </c>
      <c r="I201" s="9">
        <v>8.6125000000000007</v>
      </c>
      <c r="J201" s="9">
        <v>39.558143939393943</v>
      </c>
      <c r="K201" s="11">
        <v>20.75435606060606</v>
      </c>
      <c r="L201" s="41">
        <v>2274</v>
      </c>
      <c r="M201" s="44">
        <v>2839</v>
      </c>
      <c r="N201" s="13">
        <v>839</v>
      </c>
      <c r="O201" s="13">
        <v>657</v>
      </c>
      <c r="P201" s="22">
        <v>5</v>
      </c>
      <c r="Q201" s="22">
        <v>4</v>
      </c>
      <c r="R201" s="14">
        <v>1</v>
      </c>
      <c r="S201" s="22">
        <v>1736</v>
      </c>
      <c r="T201" s="22">
        <v>0.56914929169893957</v>
      </c>
      <c r="U201" s="22">
        <v>5196</v>
      </c>
      <c r="V201" s="22"/>
      <c r="W201" s="22">
        <v>1265</v>
      </c>
      <c r="X201" s="22">
        <v>938</v>
      </c>
      <c r="Y201" s="14">
        <v>2357</v>
      </c>
      <c r="Z201" s="10">
        <v>1260</v>
      </c>
      <c r="AA201" s="22">
        <v>934</v>
      </c>
      <c r="AB201" s="22">
        <v>1938.33</v>
      </c>
      <c r="AC201" s="22">
        <v>6.5083247663569516E-2</v>
      </c>
      <c r="AD201" s="42">
        <v>0.17052</v>
      </c>
      <c r="AE201" s="22">
        <v>206</v>
      </c>
      <c r="AF201" s="22">
        <v>27.855677504594905</v>
      </c>
      <c r="AG201" s="22">
        <v>6.6008714465864704E-2</v>
      </c>
      <c r="AH201" s="22">
        <v>0</v>
      </c>
      <c r="AI201" s="22">
        <v>0</v>
      </c>
      <c r="AJ201" s="22">
        <v>1</v>
      </c>
      <c r="AK201" s="22">
        <v>0</v>
      </c>
      <c r="AL201" s="45">
        <v>1</v>
      </c>
      <c r="AM201" s="45">
        <v>1</v>
      </c>
      <c r="AN201" s="45">
        <v>1</v>
      </c>
      <c r="AO201" s="45">
        <v>0</v>
      </c>
      <c r="AP201" s="45">
        <v>0</v>
      </c>
      <c r="AQ201" s="45">
        <v>1</v>
      </c>
      <c r="AR201" s="45">
        <v>1</v>
      </c>
      <c r="AS201" s="45" t="s">
        <v>4440</v>
      </c>
      <c r="AT201" s="45" t="s">
        <v>4440</v>
      </c>
      <c r="AU201" s="45">
        <v>22.875320114933199</v>
      </c>
      <c r="AV201" s="10">
        <v>31.851848305380933</v>
      </c>
      <c r="AW201" s="10">
        <v>26.260807341325229</v>
      </c>
      <c r="AX201" s="17">
        <v>0.17879146500171031</v>
      </c>
    </row>
    <row r="202" spans="1:50" x14ac:dyDescent="0.25">
      <c r="A202" s="22" t="s">
        <v>8</v>
      </c>
      <c r="B202" s="22" t="s">
        <v>3953</v>
      </c>
      <c r="C202" s="22" t="s">
        <v>255</v>
      </c>
      <c r="D202" s="22">
        <v>248</v>
      </c>
      <c r="E202" s="22" t="s">
        <v>475</v>
      </c>
      <c r="F202" s="43">
        <v>0.17136299999999999</v>
      </c>
      <c r="G202" s="43">
        <v>4.8588423836699999</v>
      </c>
      <c r="H202" s="43">
        <v>1.0859848484848487</v>
      </c>
      <c r="I202" s="9">
        <v>0</v>
      </c>
      <c r="J202" s="9">
        <v>1.0859848484848487</v>
      </c>
      <c r="K202" s="11">
        <v>0</v>
      </c>
      <c r="L202" s="41">
        <v>13</v>
      </c>
      <c r="M202" s="44">
        <v>0</v>
      </c>
      <c r="N202" s="13">
        <v>0</v>
      </c>
      <c r="O202" s="13">
        <v>0</v>
      </c>
      <c r="P202" s="22">
        <v>0</v>
      </c>
      <c r="Q202" s="22">
        <v>0</v>
      </c>
      <c r="R202" s="14">
        <v>0</v>
      </c>
      <c r="S202" s="22">
        <v>10</v>
      </c>
      <c r="T202" s="22">
        <v>1</v>
      </c>
      <c r="U202" s="22">
        <v>36</v>
      </c>
      <c r="V202" s="22"/>
      <c r="W202" s="22">
        <v>8</v>
      </c>
      <c r="X202" s="22">
        <v>6</v>
      </c>
      <c r="Y202" s="14">
        <v>36</v>
      </c>
      <c r="Z202" s="10">
        <v>8</v>
      </c>
      <c r="AA202" s="22">
        <v>6</v>
      </c>
      <c r="AB202" s="22">
        <v>14.2</v>
      </c>
      <c r="AC202" s="22">
        <v>3.5268277187984316E-2</v>
      </c>
      <c r="AD202" s="42">
        <v>5.9000000000000003E-4</v>
      </c>
      <c r="AE202" s="22">
        <v>207</v>
      </c>
      <c r="AF202" s="22">
        <v>0.13195176801917519</v>
      </c>
      <c r="AG202" s="22">
        <v>6.5975884009587593E-2</v>
      </c>
      <c r="AH202" s="22">
        <v>0</v>
      </c>
      <c r="AI202" s="22">
        <v>0</v>
      </c>
      <c r="AJ202" s="22">
        <v>0</v>
      </c>
      <c r="AK202" s="22">
        <v>0</v>
      </c>
      <c r="AL202" s="45">
        <v>0</v>
      </c>
      <c r="AM202" s="45">
        <v>0</v>
      </c>
      <c r="AN202" s="45">
        <v>0</v>
      </c>
      <c r="AO202" s="45">
        <v>0</v>
      </c>
      <c r="AP202" s="45">
        <v>0</v>
      </c>
      <c r="AQ202" s="45">
        <v>0</v>
      </c>
      <c r="AR202" s="45">
        <v>0</v>
      </c>
      <c r="AS202" s="45" t="s">
        <v>4440</v>
      </c>
      <c r="AT202" s="45" t="s">
        <v>4445</v>
      </c>
      <c r="AU202" s="45">
        <v>0.13195176801917519</v>
      </c>
      <c r="AV202" s="10">
        <v>7.3665852807813037</v>
      </c>
      <c r="AW202" s="10">
        <v>7.3665852807813037</v>
      </c>
      <c r="AX202" s="17">
        <v>0</v>
      </c>
    </row>
    <row r="203" spans="1:50" x14ac:dyDescent="0.25">
      <c r="A203" s="22" t="s">
        <v>964</v>
      </c>
      <c r="B203" s="22" t="s">
        <v>3948</v>
      </c>
      <c r="C203" s="22" t="s">
        <v>1062</v>
      </c>
      <c r="D203" s="22">
        <v>4477</v>
      </c>
      <c r="E203" s="22" t="s">
        <v>1387</v>
      </c>
      <c r="F203" s="43">
        <v>6.9146640000000001</v>
      </c>
      <c r="G203" s="43">
        <v>142.78204179970999</v>
      </c>
      <c r="H203" s="43">
        <v>6.3844696969696981</v>
      </c>
      <c r="I203" s="9">
        <v>3.5164772727272728</v>
      </c>
      <c r="J203" s="9">
        <v>2.8679924242424244</v>
      </c>
      <c r="K203" s="11">
        <v>6.3844696969696981</v>
      </c>
      <c r="L203" s="41">
        <v>349</v>
      </c>
      <c r="M203" s="44">
        <v>595</v>
      </c>
      <c r="N203" s="13">
        <v>103</v>
      </c>
      <c r="O203" s="13">
        <v>27</v>
      </c>
      <c r="P203" s="22">
        <v>0</v>
      </c>
      <c r="Q203" s="22">
        <v>0</v>
      </c>
      <c r="R203" s="14">
        <v>0</v>
      </c>
      <c r="S203" s="22">
        <v>170</v>
      </c>
      <c r="T203" s="22">
        <v>0</v>
      </c>
      <c r="U203" s="22">
        <v>595</v>
      </c>
      <c r="V203" s="22"/>
      <c r="W203" s="22">
        <v>103</v>
      </c>
      <c r="X203" s="22">
        <v>27</v>
      </c>
      <c r="Y203" s="14">
        <v>0</v>
      </c>
      <c r="Z203" s="10">
        <v>103</v>
      </c>
      <c r="AA203" s="22">
        <v>27</v>
      </c>
      <c r="AB203" s="22">
        <v>141.11000000000001</v>
      </c>
      <c r="AC203" s="22">
        <v>4.8428107014323735E-2</v>
      </c>
      <c r="AD203" s="42">
        <v>1.0370000000000001E-2</v>
      </c>
      <c r="AE203" s="22">
        <v>208</v>
      </c>
      <c r="AF203" s="22">
        <v>3.2947909568094098</v>
      </c>
      <c r="AG203" s="22">
        <v>6.5895819136188194E-2</v>
      </c>
      <c r="AH203" s="22">
        <v>0</v>
      </c>
      <c r="AI203" s="22">
        <v>0</v>
      </c>
      <c r="AJ203" s="22">
        <v>0</v>
      </c>
      <c r="AK203" s="22">
        <v>0</v>
      </c>
      <c r="AL203" s="45">
        <v>0</v>
      </c>
      <c r="AM203" s="45">
        <v>0</v>
      </c>
      <c r="AN203" s="45">
        <v>0</v>
      </c>
      <c r="AO203" s="45">
        <v>0</v>
      </c>
      <c r="AP203" s="45">
        <v>0</v>
      </c>
      <c r="AQ203" s="45">
        <v>0</v>
      </c>
      <c r="AR203" s="45">
        <v>0</v>
      </c>
      <c r="AS203" s="45" t="s">
        <v>4440</v>
      </c>
      <c r="AT203" s="45" t="s">
        <v>4443</v>
      </c>
      <c r="AU203" s="45">
        <v>1.4800658397794388</v>
      </c>
      <c r="AV203" s="10">
        <v>35.913623456382489</v>
      </c>
      <c r="AW203" s="10">
        <v>16.132898249777512</v>
      </c>
      <c r="AX203" s="17">
        <v>0.55078611687926426</v>
      </c>
    </row>
    <row r="204" spans="1:50" x14ac:dyDescent="0.25">
      <c r="A204" s="22" t="s">
        <v>1672</v>
      </c>
      <c r="B204" s="22" t="s">
        <v>3947</v>
      </c>
      <c r="C204" s="22" t="s">
        <v>1721</v>
      </c>
      <c r="D204" s="22">
        <v>5956</v>
      </c>
      <c r="E204" s="22" t="s">
        <v>2099</v>
      </c>
      <c r="F204" s="43">
        <v>3.7461760000000002</v>
      </c>
      <c r="G204" s="43">
        <v>109.48826445137</v>
      </c>
      <c r="H204" s="43">
        <v>4.2107954545454547</v>
      </c>
      <c r="I204" s="9">
        <v>4.0100378787878785</v>
      </c>
      <c r="J204" s="9">
        <v>0.20075757575757577</v>
      </c>
      <c r="K204" s="11">
        <v>4.0102272727272732</v>
      </c>
      <c r="L204" s="41">
        <v>29</v>
      </c>
      <c r="M204" s="44">
        <v>93</v>
      </c>
      <c r="N204" s="13">
        <v>10</v>
      </c>
      <c r="O204" s="13">
        <v>9</v>
      </c>
      <c r="P204" s="22">
        <v>10</v>
      </c>
      <c r="Q204" s="22">
        <v>9</v>
      </c>
      <c r="R204" s="14">
        <v>0</v>
      </c>
      <c r="S204" s="22">
        <v>114</v>
      </c>
      <c r="T204" s="22">
        <v>4.7631898529213346E-2</v>
      </c>
      <c r="U204" s="22">
        <v>96</v>
      </c>
      <c r="V204" s="22"/>
      <c r="W204" s="22">
        <v>11</v>
      </c>
      <c r="X204" s="22">
        <v>9</v>
      </c>
      <c r="Y204" s="14">
        <v>3</v>
      </c>
      <c r="Z204" s="10">
        <v>1</v>
      </c>
      <c r="AA204" s="22">
        <v>0</v>
      </c>
      <c r="AB204" s="22">
        <v>1.64</v>
      </c>
      <c r="AC204" s="22">
        <v>3.4215319959372367E-2</v>
      </c>
      <c r="AD204" s="42">
        <v>6.9999999999999994E-5</v>
      </c>
      <c r="AE204" s="22">
        <v>209</v>
      </c>
      <c r="AF204" s="22">
        <v>1.174350327448491</v>
      </c>
      <c r="AG204" s="22">
        <v>6.5241684858249493E-2</v>
      </c>
      <c r="AH204" s="22">
        <v>1</v>
      </c>
      <c r="AI204" s="22">
        <v>0</v>
      </c>
      <c r="AJ204" s="22">
        <v>0</v>
      </c>
      <c r="AK204" s="22">
        <v>0</v>
      </c>
      <c r="AL204" s="45">
        <v>0</v>
      </c>
      <c r="AM204" s="45">
        <v>0</v>
      </c>
      <c r="AN204" s="45">
        <v>0</v>
      </c>
      <c r="AO204" s="45">
        <v>0</v>
      </c>
      <c r="AP204" s="45">
        <v>0</v>
      </c>
      <c r="AQ204" s="45">
        <v>0</v>
      </c>
      <c r="AR204" s="45">
        <v>0</v>
      </c>
      <c r="AS204" s="45" t="s">
        <v>4440</v>
      </c>
      <c r="AT204" s="45" t="s">
        <v>4445</v>
      </c>
      <c r="AU204" s="45">
        <v>5.598935578173888E-2</v>
      </c>
      <c r="AV204" s="10">
        <v>4.9811320754716979</v>
      </c>
      <c r="AW204" s="10">
        <v>2.6123330184860341</v>
      </c>
      <c r="AX204" s="17">
        <v>0.95232312328520663</v>
      </c>
    </row>
    <row r="205" spans="1:50" x14ac:dyDescent="0.25">
      <c r="A205" s="22" t="s">
        <v>539</v>
      </c>
      <c r="B205" s="22" t="s">
        <v>3949</v>
      </c>
      <c r="C205" s="22" t="s">
        <v>551</v>
      </c>
      <c r="D205" s="22">
        <v>2425</v>
      </c>
      <c r="E205" s="22" t="s">
        <v>555</v>
      </c>
      <c r="F205" s="43">
        <v>9.0660640000000008</v>
      </c>
      <c r="G205" s="43">
        <v>125.72867092401</v>
      </c>
      <c r="H205" s="43">
        <v>6.333333333333333</v>
      </c>
      <c r="I205" s="9">
        <v>0</v>
      </c>
      <c r="J205" s="9">
        <v>6.333333333333333</v>
      </c>
      <c r="K205" s="11">
        <v>0</v>
      </c>
      <c r="L205" s="41">
        <v>503</v>
      </c>
      <c r="M205" s="44">
        <v>0</v>
      </c>
      <c r="N205" s="13">
        <v>0</v>
      </c>
      <c r="O205" s="13">
        <v>0</v>
      </c>
      <c r="P205" s="22">
        <v>0</v>
      </c>
      <c r="Q205" s="22">
        <v>0</v>
      </c>
      <c r="R205" s="14">
        <v>0</v>
      </c>
      <c r="S205" s="22">
        <v>160</v>
      </c>
      <c r="T205" s="22">
        <v>1</v>
      </c>
      <c r="U205" s="22">
        <v>926</v>
      </c>
      <c r="V205" s="22"/>
      <c r="W205" s="22">
        <v>169</v>
      </c>
      <c r="X205" s="22">
        <v>112</v>
      </c>
      <c r="Y205" s="14">
        <v>926</v>
      </c>
      <c r="Z205" s="10">
        <v>169</v>
      </c>
      <c r="AA205" s="22">
        <v>112</v>
      </c>
      <c r="AB205" s="22">
        <v>314.87</v>
      </c>
      <c r="AC205" s="22">
        <v>7.2108167002572554E-2</v>
      </c>
      <c r="AD205" s="42">
        <v>2.5340000000000001E-2</v>
      </c>
      <c r="AE205" s="22">
        <v>210</v>
      </c>
      <c r="AF205" s="22">
        <v>3.8876687659136095</v>
      </c>
      <c r="AG205" s="22">
        <v>6.4794479431893495E-2</v>
      </c>
      <c r="AH205" s="22">
        <v>0</v>
      </c>
      <c r="AI205" s="22">
        <v>0</v>
      </c>
      <c r="AJ205" s="22">
        <v>0</v>
      </c>
      <c r="AK205" s="22">
        <v>0</v>
      </c>
      <c r="AL205" s="45">
        <v>1</v>
      </c>
      <c r="AM205" s="45">
        <v>0</v>
      </c>
      <c r="AN205" s="45">
        <v>0</v>
      </c>
      <c r="AO205" s="45">
        <v>0</v>
      </c>
      <c r="AP205" s="45">
        <v>0</v>
      </c>
      <c r="AQ205" s="45">
        <v>0</v>
      </c>
      <c r="AR205" s="45">
        <v>0</v>
      </c>
      <c r="AS205" s="45" t="s">
        <v>4440</v>
      </c>
      <c r="AT205" s="45" t="s">
        <v>4442</v>
      </c>
      <c r="AU205" s="45">
        <v>3.8876687659136095</v>
      </c>
      <c r="AV205" s="10">
        <v>26.684210526315791</v>
      </c>
      <c r="AW205" s="10">
        <v>26.684210526315791</v>
      </c>
      <c r="AX205" s="17">
        <v>0</v>
      </c>
    </row>
    <row r="206" spans="1:50" x14ac:dyDescent="0.25">
      <c r="A206" s="22" t="s">
        <v>539</v>
      </c>
      <c r="B206" s="22" t="s">
        <v>3949</v>
      </c>
      <c r="C206" s="22" t="s">
        <v>585</v>
      </c>
      <c r="D206" s="22">
        <v>4317</v>
      </c>
      <c r="E206" s="22" t="s">
        <v>608</v>
      </c>
      <c r="F206" s="43">
        <v>37.182352000000002</v>
      </c>
      <c r="G206" s="43">
        <v>564.33787802233996</v>
      </c>
      <c r="H206" s="43">
        <v>25.57405303030303</v>
      </c>
      <c r="I206" s="9">
        <v>0</v>
      </c>
      <c r="J206" s="9">
        <v>25.57405303030303</v>
      </c>
      <c r="K206" s="11">
        <v>0</v>
      </c>
      <c r="L206" s="41">
        <v>4181</v>
      </c>
      <c r="M206" s="44">
        <v>0</v>
      </c>
      <c r="N206" s="13">
        <v>0</v>
      </c>
      <c r="O206" s="13">
        <v>0</v>
      </c>
      <c r="P206" s="22">
        <v>0</v>
      </c>
      <c r="Q206" s="22">
        <v>0</v>
      </c>
      <c r="R206" s="14">
        <v>0</v>
      </c>
      <c r="S206" s="22">
        <v>700</v>
      </c>
      <c r="T206" s="22">
        <v>1</v>
      </c>
      <c r="U206" s="22">
        <v>7605</v>
      </c>
      <c r="V206" s="22"/>
      <c r="W206" s="22">
        <v>1374</v>
      </c>
      <c r="X206" s="22">
        <v>906</v>
      </c>
      <c r="Y206" s="14">
        <v>7605</v>
      </c>
      <c r="Z206" s="10">
        <v>1374</v>
      </c>
      <c r="AA206" s="22">
        <v>906</v>
      </c>
      <c r="AB206" s="22">
        <v>2566.83</v>
      </c>
      <c r="AC206" s="22">
        <v>6.588668499499177E-2</v>
      </c>
      <c r="AD206" s="42">
        <v>0.18825</v>
      </c>
      <c r="AE206" s="22">
        <v>211</v>
      </c>
      <c r="AF206" s="22">
        <v>21.625323372093202</v>
      </c>
      <c r="AG206" s="22">
        <v>6.4746477161955696E-2</v>
      </c>
      <c r="AH206" s="22">
        <v>0</v>
      </c>
      <c r="AI206" s="22">
        <v>0</v>
      </c>
      <c r="AJ206" s="22">
        <v>0</v>
      </c>
      <c r="AK206" s="22">
        <v>0</v>
      </c>
      <c r="AL206" s="45">
        <v>1</v>
      </c>
      <c r="AM206" s="45">
        <v>1</v>
      </c>
      <c r="AN206" s="45">
        <v>1</v>
      </c>
      <c r="AO206" s="45">
        <v>0</v>
      </c>
      <c r="AP206" s="45">
        <v>0</v>
      </c>
      <c r="AQ206" s="45">
        <v>1</v>
      </c>
      <c r="AR206" s="45">
        <v>1</v>
      </c>
      <c r="AS206" s="45" t="s">
        <v>4440</v>
      </c>
      <c r="AT206" s="45" t="s">
        <v>4440</v>
      </c>
      <c r="AU206" s="45">
        <v>21.625323372093202</v>
      </c>
      <c r="AV206" s="10">
        <v>53.726329509520035</v>
      </c>
      <c r="AW206" s="10">
        <v>53.726329509520035</v>
      </c>
      <c r="AX206" s="17">
        <v>0</v>
      </c>
    </row>
    <row r="207" spans="1:50" x14ac:dyDescent="0.25">
      <c r="A207" s="22" t="s">
        <v>964</v>
      </c>
      <c r="B207" s="22" t="s">
        <v>3948</v>
      </c>
      <c r="C207" s="22" t="s">
        <v>967</v>
      </c>
      <c r="D207" s="22">
        <v>9224</v>
      </c>
      <c r="E207" s="22" t="s">
        <v>968</v>
      </c>
      <c r="F207" s="43">
        <v>5.762842</v>
      </c>
      <c r="G207" s="43">
        <v>82.442746610849994</v>
      </c>
      <c r="H207" s="43">
        <v>2.8517045454545453</v>
      </c>
      <c r="I207" s="9">
        <v>0</v>
      </c>
      <c r="J207" s="9">
        <v>2.8517045454545453</v>
      </c>
      <c r="K207" s="11">
        <v>0</v>
      </c>
      <c r="L207" s="41">
        <v>447</v>
      </c>
      <c r="M207" s="44">
        <v>0</v>
      </c>
      <c r="N207" s="13">
        <v>0</v>
      </c>
      <c r="O207" s="13">
        <v>0</v>
      </c>
      <c r="P207" s="22">
        <v>0</v>
      </c>
      <c r="Q207" s="22">
        <v>0</v>
      </c>
      <c r="R207" s="14">
        <v>0</v>
      </c>
      <c r="S207" s="22">
        <v>72</v>
      </c>
      <c r="T207" s="22">
        <v>1</v>
      </c>
      <c r="U207" s="22">
        <v>824</v>
      </c>
      <c r="V207" s="22"/>
      <c r="W207" s="22">
        <v>151</v>
      </c>
      <c r="X207" s="22">
        <v>100</v>
      </c>
      <c r="Y207" s="14">
        <v>824</v>
      </c>
      <c r="Z207" s="10">
        <v>151</v>
      </c>
      <c r="AA207" s="22">
        <v>100</v>
      </c>
      <c r="AB207" s="22">
        <v>281.02999999999997</v>
      </c>
      <c r="AC207" s="22">
        <v>6.9901140329567485E-2</v>
      </c>
      <c r="AD207" s="42">
        <v>2.1950000000000001E-2</v>
      </c>
      <c r="AE207" s="22">
        <v>212</v>
      </c>
      <c r="AF207" s="22">
        <v>2.2659816530195704</v>
      </c>
      <c r="AG207" s="22">
        <v>6.4742332943416303E-2</v>
      </c>
      <c r="AH207" s="22">
        <v>0</v>
      </c>
      <c r="AI207" s="22">
        <v>0</v>
      </c>
      <c r="AJ207" s="22">
        <v>0</v>
      </c>
      <c r="AK207" s="22">
        <v>0</v>
      </c>
      <c r="AL207" s="45">
        <v>1</v>
      </c>
      <c r="AM207" s="45">
        <v>0</v>
      </c>
      <c r="AN207" s="45">
        <v>0</v>
      </c>
      <c r="AO207" s="45">
        <v>0</v>
      </c>
      <c r="AP207" s="45">
        <v>0</v>
      </c>
      <c r="AQ207" s="45">
        <v>0</v>
      </c>
      <c r="AR207" s="45">
        <v>0</v>
      </c>
      <c r="AS207" s="45" t="s">
        <v>4440</v>
      </c>
      <c r="AT207" s="45" t="s">
        <v>4442</v>
      </c>
      <c r="AU207" s="45">
        <v>2.2659816530195704</v>
      </c>
      <c r="AV207" s="10">
        <v>52.950787009364419</v>
      </c>
      <c r="AW207" s="10">
        <v>52.950787009364419</v>
      </c>
      <c r="AX207" s="17">
        <v>0</v>
      </c>
    </row>
    <row r="208" spans="1:50" x14ac:dyDescent="0.25">
      <c r="A208" s="22" t="s">
        <v>539</v>
      </c>
      <c r="B208" s="22" t="s">
        <v>3949</v>
      </c>
      <c r="C208" s="22" t="s">
        <v>609</v>
      </c>
      <c r="D208" s="22">
        <v>5326</v>
      </c>
      <c r="E208" s="22" t="s">
        <v>734</v>
      </c>
      <c r="F208" s="43">
        <v>2.8415110000000001</v>
      </c>
      <c r="G208" s="43">
        <v>63.092028432559999</v>
      </c>
      <c r="H208" s="43">
        <v>2.4738636363636366</v>
      </c>
      <c r="I208" s="9">
        <v>0</v>
      </c>
      <c r="J208" s="9">
        <v>2.4738636363636366</v>
      </c>
      <c r="K208" s="11">
        <v>0</v>
      </c>
      <c r="L208" s="41">
        <v>203</v>
      </c>
      <c r="M208" s="44">
        <v>0</v>
      </c>
      <c r="N208" s="13">
        <v>0</v>
      </c>
      <c r="O208" s="13">
        <v>0</v>
      </c>
      <c r="P208" s="22">
        <v>0</v>
      </c>
      <c r="Q208" s="22">
        <v>0</v>
      </c>
      <c r="R208" s="14">
        <v>0</v>
      </c>
      <c r="S208" s="22">
        <v>91</v>
      </c>
      <c r="T208" s="22">
        <v>1</v>
      </c>
      <c r="U208" s="22">
        <v>381</v>
      </c>
      <c r="V208" s="22"/>
      <c r="W208" s="22">
        <v>71</v>
      </c>
      <c r="X208" s="22">
        <v>47</v>
      </c>
      <c r="Y208" s="14">
        <v>381</v>
      </c>
      <c r="Z208" s="10">
        <v>71</v>
      </c>
      <c r="AA208" s="22">
        <v>47</v>
      </c>
      <c r="AB208" s="22">
        <v>131.56</v>
      </c>
      <c r="AC208" s="22">
        <v>4.5037559745560139E-2</v>
      </c>
      <c r="AD208" s="42">
        <v>6.6499999999999997E-3</v>
      </c>
      <c r="AE208" s="22">
        <v>213</v>
      </c>
      <c r="AF208" s="22">
        <v>1.7161861628355812</v>
      </c>
      <c r="AG208" s="22">
        <v>6.3562450475391899E-2</v>
      </c>
      <c r="AH208" s="22">
        <v>0</v>
      </c>
      <c r="AI208" s="22">
        <v>0</v>
      </c>
      <c r="AJ208" s="22">
        <v>0</v>
      </c>
      <c r="AK208" s="22">
        <v>0</v>
      </c>
      <c r="AL208" s="45">
        <v>0</v>
      </c>
      <c r="AM208" s="45">
        <v>0</v>
      </c>
      <c r="AN208" s="45">
        <v>0</v>
      </c>
      <c r="AO208" s="45">
        <v>0</v>
      </c>
      <c r="AP208" s="45">
        <v>0</v>
      </c>
      <c r="AQ208" s="45">
        <v>0</v>
      </c>
      <c r="AR208" s="45">
        <v>0</v>
      </c>
      <c r="AS208" s="45" t="s">
        <v>4440</v>
      </c>
      <c r="AT208" s="45" t="s">
        <v>4444</v>
      </c>
      <c r="AU208" s="45">
        <v>1.716186162835581</v>
      </c>
      <c r="AV208" s="10">
        <v>28.700045934772621</v>
      </c>
      <c r="AW208" s="10">
        <v>28.700045934772621</v>
      </c>
      <c r="AX208" s="17">
        <v>0</v>
      </c>
    </row>
    <row r="209" spans="1:50" x14ac:dyDescent="0.25">
      <c r="A209" s="22" t="s">
        <v>1672</v>
      </c>
      <c r="B209" s="22" t="s">
        <v>3947</v>
      </c>
      <c r="C209" s="22" t="s">
        <v>1721</v>
      </c>
      <c r="D209" s="22">
        <v>1088</v>
      </c>
      <c r="E209" s="22" t="s">
        <v>1779</v>
      </c>
      <c r="F209" s="43">
        <v>19.669333000000002</v>
      </c>
      <c r="G209" s="43">
        <v>308.67772340963</v>
      </c>
      <c r="H209" s="43">
        <v>13.89469696969697</v>
      </c>
      <c r="I209" s="9">
        <v>13.22784090909091</v>
      </c>
      <c r="J209" s="9">
        <v>0.66685606060606062</v>
      </c>
      <c r="K209" s="11">
        <v>13.890719696969697</v>
      </c>
      <c r="L209" s="41">
        <v>286</v>
      </c>
      <c r="M209" s="44">
        <v>952</v>
      </c>
      <c r="N209" s="13">
        <v>171</v>
      </c>
      <c r="O209" s="13">
        <v>160</v>
      </c>
      <c r="P209" s="22">
        <v>163</v>
      </c>
      <c r="Q209" s="22">
        <v>152</v>
      </c>
      <c r="R209" s="14">
        <v>0</v>
      </c>
      <c r="S209" s="22">
        <v>325</v>
      </c>
      <c r="T209" s="22">
        <v>2.8624393435472406E-4</v>
      </c>
      <c r="U209" s="22">
        <v>952</v>
      </c>
      <c r="V209" s="22"/>
      <c r="W209" s="22">
        <v>171</v>
      </c>
      <c r="X209" s="22">
        <v>160</v>
      </c>
      <c r="Y209" s="14">
        <v>0</v>
      </c>
      <c r="Z209" s="10">
        <v>8</v>
      </c>
      <c r="AA209" s="22">
        <v>8</v>
      </c>
      <c r="AB209" s="22">
        <v>10.96</v>
      </c>
      <c r="AC209" s="22">
        <v>6.3721258478694504E-2</v>
      </c>
      <c r="AD209" s="42">
        <v>1.06E-3</v>
      </c>
      <c r="AE209" s="22">
        <v>214</v>
      </c>
      <c r="AF209" s="22">
        <v>5.1287327061983152</v>
      </c>
      <c r="AG209" s="22">
        <v>6.3317687730843397E-2</v>
      </c>
      <c r="AH209" s="22">
        <v>1</v>
      </c>
      <c r="AI209" s="22">
        <v>0</v>
      </c>
      <c r="AJ209" s="22">
        <v>0</v>
      </c>
      <c r="AK209" s="22">
        <v>0</v>
      </c>
      <c r="AL209" s="45">
        <v>0</v>
      </c>
      <c r="AM209" s="45">
        <v>0</v>
      </c>
      <c r="AN209" s="45">
        <v>0</v>
      </c>
      <c r="AO209" s="45">
        <v>0</v>
      </c>
      <c r="AP209" s="45">
        <v>0</v>
      </c>
      <c r="AQ209" s="45">
        <v>0</v>
      </c>
      <c r="AR209" s="45">
        <v>0</v>
      </c>
      <c r="AS209" s="45" t="s">
        <v>4440</v>
      </c>
      <c r="AT209" s="45" t="s">
        <v>4445</v>
      </c>
      <c r="AU209" s="45">
        <v>0.24614617330740238</v>
      </c>
      <c r="AV209" s="10">
        <v>11.996591877307583</v>
      </c>
      <c r="AW209" s="10">
        <v>12.306853497628264</v>
      </c>
      <c r="AX209" s="17">
        <v>0.95200643367319127</v>
      </c>
    </row>
    <row r="210" spans="1:50" x14ac:dyDescent="0.25">
      <c r="A210" s="22" t="s">
        <v>539</v>
      </c>
      <c r="B210" s="22" t="s">
        <v>3949</v>
      </c>
      <c r="C210" s="22" t="s">
        <v>694</v>
      </c>
      <c r="D210" s="22">
        <v>8700</v>
      </c>
      <c r="E210" s="22" t="s">
        <v>834</v>
      </c>
      <c r="F210" s="43">
        <v>1.9261219999999999</v>
      </c>
      <c r="G210" s="43">
        <v>210.12214714946001</v>
      </c>
      <c r="H210" s="43">
        <v>9.6857954545454561</v>
      </c>
      <c r="I210" s="9">
        <v>0</v>
      </c>
      <c r="J210" s="9">
        <v>9.6857954545454561</v>
      </c>
      <c r="K210" s="11">
        <v>0</v>
      </c>
      <c r="L210" s="41">
        <v>609</v>
      </c>
      <c r="M210" s="44">
        <v>0</v>
      </c>
      <c r="N210" s="13">
        <v>0</v>
      </c>
      <c r="O210" s="13">
        <v>0</v>
      </c>
      <c r="P210" s="22">
        <v>0</v>
      </c>
      <c r="Q210" s="22">
        <v>0</v>
      </c>
      <c r="R210" s="14">
        <v>0</v>
      </c>
      <c r="S210" s="22">
        <v>147</v>
      </c>
      <c r="T210" s="22">
        <v>1</v>
      </c>
      <c r="U210" s="22">
        <v>1118</v>
      </c>
      <c r="V210" s="22"/>
      <c r="W210" s="22">
        <v>204</v>
      </c>
      <c r="X210" s="22">
        <v>135</v>
      </c>
      <c r="Y210" s="14">
        <v>1118</v>
      </c>
      <c r="Z210" s="10">
        <v>204</v>
      </c>
      <c r="AA210" s="22">
        <v>135</v>
      </c>
      <c r="AB210" s="22">
        <v>380.1</v>
      </c>
      <c r="AC210" s="22">
        <v>9.1666776973773657E-3</v>
      </c>
      <c r="AD210" s="42">
        <v>3.8899999999999998E-3</v>
      </c>
      <c r="AE210" s="22">
        <v>215</v>
      </c>
      <c r="AF210" s="22">
        <v>0.18904551271706282</v>
      </c>
      <c r="AG210" s="22">
        <v>6.3015170905687604E-2</v>
      </c>
      <c r="AH210" s="22">
        <v>0</v>
      </c>
      <c r="AI210" s="22">
        <v>0</v>
      </c>
      <c r="AJ210" s="22">
        <v>0</v>
      </c>
      <c r="AK210" s="22">
        <v>0</v>
      </c>
      <c r="AL210" s="45">
        <v>0</v>
      </c>
      <c r="AM210" s="45">
        <v>0</v>
      </c>
      <c r="AN210" s="45">
        <v>0</v>
      </c>
      <c r="AO210" s="45">
        <v>0</v>
      </c>
      <c r="AP210" s="45">
        <v>0</v>
      </c>
      <c r="AQ210" s="45">
        <v>0</v>
      </c>
      <c r="AR210" s="45">
        <v>0</v>
      </c>
      <c r="AS210" s="45" t="s">
        <v>4440</v>
      </c>
      <c r="AT210" s="45" t="s">
        <v>4445</v>
      </c>
      <c r="AU210" s="45">
        <v>0.18904551271706282</v>
      </c>
      <c r="AV210" s="10">
        <v>21.061770399483777</v>
      </c>
      <c r="AW210" s="10">
        <v>21.061770399483777</v>
      </c>
      <c r="AX210" s="17">
        <v>0</v>
      </c>
    </row>
    <row r="211" spans="1:50" x14ac:dyDescent="0.25">
      <c r="A211" s="22" t="s">
        <v>964</v>
      </c>
      <c r="B211" s="22" t="s">
        <v>3952</v>
      </c>
      <c r="C211" s="22" t="s">
        <v>1130</v>
      </c>
      <c r="D211" s="22">
        <v>5211</v>
      </c>
      <c r="E211" s="22" t="s">
        <v>1131</v>
      </c>
      <c r="F211" s="43">
        <v>9.3098589999999994</v>
      </c>
      <c r="G211" s="43">
        <v>156.31614261131</v>
      </c>
      <c r="H211" s="43">
        <v>5.7611742424242429</v>
      </c>
      <c r="I211" s="9">
        <v>4.8674242424242425E-2</v>
      </c>
      <c r="J211" s="9">
        <v>5.7126893939393941</v>
      </c>
      <c r="K211" s="11">
        <v>5.2162878787878793</v>
      </c>
      <c r="L211" s="41">
        <v>3982</v>
      </c>
      <c r="M211" s="44">
        <v>494</v>
      </c>
      <c r="N211" s="13">
        <v>494</v>
      </c>
      <c r="O211" s="13">
        <v>3</v>
      </c>
      <c r="P211" s="22">
        <v>1</v>
      </c>
      <c r="Q211" s="22">
        <v>0</v>
      </c>
      <c r="R211" s="14">
        <v>0</v>
      </c>
      <c r="S211" s="22">
        <v>245</v>
      </c>
      <c r="T211" s="22">
        <v>9.4579045990992427E-2</v>
      </c>
      <c r="U211" s="22">
        <v>1179</v>
      </c>
      <c r="V211" s="22"/>
      <c r="W211" s="22">
        <v>618</v>
      </c>
      <c r="X211" s="22">
        <v>85</v>
      </c>
      <c r="Y211" s="14">
        <v>685</v>
      </c>
      <c r="Z211" s="10">
        <v>617</v>
      </c>
      <c r="AA211" s="22">
        <v>85</v>
      </c>
      <c r="AB211" s="22">
        <v>906.94</v>
      </c>
      <c r="AC211" s="22">
        <v>5.9557885989737824E-2</v>
      </c>
      <c r="AD211" s="42">
        <v>7.6410000000000006E-2</v>
      </c>
      <c r="AE211" s="22">
        <v>216</v>
      </c>
      <c r="AF211" s="22">
        <v>5.7823636717714297</v>
      </c>
      <c r="AG211" s="22">
        <v>6.2851779040993802E-2</v>
      </c>
      <c r="AH211" s="22">
        <v>1</v>
      </c>
      <c r="AI211" s="22">
        <v>0</v>
      </c>
      <c r="AJ211" s="22">
        <v>0</v>
      </c>
      <c r="AK211" s="22">
        <v>0</v>
      </c>
      <c r="AL211" s="45">
        <v>0</v>
      </c>
      <c r="AM211" s="45">
        <v>0</v>
      </c>
      <c r="AN211" s="45">
        <v>0</v>
      </c>
      <c r="AO211" s="45">
        <v>1</v>
      </c>
      <c r="AP211" s="45">
        <v>0</v>
      </c>
      <c r="AQ211" s="45">
        <v>0</v>
      </c>
      <c r="AR211" s="45">
        <v>0</v>
      </c>
      <c r="AS211" s="45" t="s">
        <v>4440</v>
      </c>
      <c r="AT211" s="45" t="s">
        <v>4440</v>
      </c>
      <c r="AU211" s="45">
        <v>5.7337004974404699</v>
      </c>
      <c r="AV211" s="10">
        <v>108.00517189934688</v>
      </c>
      <c r="AW211" s="10">
        <v>107.26979848121239</v>
      </c>
      <c r="AX211" s="17">
        <v>8.4486669515763165E-3</v>
      </c>
    </row>
    <row r="212" spans="1:50" x14ac:dyDescent="0.25">
      <c r="A212" s="22" t="s">
        <v>539</v>
      </c>
      <c r="B212" s="22" t="s">
        <v>3949</v>
      </c>
      <c r="C212" s="22" t="s">
        <v>565</v>
      </c>
      <c r="D212" s="22">
        <v>466</v>
      </c>
      <c r="E212" s="22" t="s">
        <v>719</v>
      </c>
      <c r="F212" s="43">
        <v>64.105273999999994</v>
      </c>
      <c r="G212" s="43">
        <v>1064.3078371464501</v>
      </c>
      <c r="H212" s="43">
        <v>46.503977272727269</v>
      </c>
      <c r="I212" s="9">
        <v>44.490340909090911</v>
      </c>
      <c r="J212" s="9">
        <v>2.0136363636363637</v>
      </c>
      <c r="K212" s="11">
        <v>46.24147727272728</v>
      </c>
      <c r="L212" s="41">
        <v>1592</v>
      </c>
      <c r="M212" s="44">
        <v>5185</v>
      </c>
      <c r="N212" s="13">
        <v>937</v>
      </c>
      <c r="O212" s="13">
        <v>450</v>
      </c>
      <c r="P212" s="22">
        <v>932</v>
      </c>
      <c r="Q212" s="22">
        <v>449</v>
      </c>
      <c r="R212" s="14">
        <v>0</v>
      </c>
      <c r="S212" s="22">
        <v>1436</v>
      </c>
      <c r="T212" s="22">
        <v>5.6446784854666809E-3</v>
      </c>
      <c r="U212" s="22">
        <v>5201</v>
      </c>
      <c r="V212" s="22"/>
      <c r="W212" s="22">
        <v>940</v>
      </c>
      <c r="X212" s="22">
        <v>452</v>
      </c>
      <c r="Y212" s="14">
        <v>16</v>
      </c>
      <c r="Z212" s="10">
        <v>8</v>
      </c>
      <c r="AA212" s="22">
        <v>3</v>
      </c>
      <c r="AB212" s="22">
        <v>12.4</v>
      </c>
      <c r="AC212" s="22">
        <v>6.0231891340643232E-2</v>
      </c>
      <c r="AD212" s="42">
        <v>1E-3</v>
      </c>
      <c r="AE212" s="22">
        <v>217</v>
      </c>
      <c r="AF212" s="22">
        <v>26.313665606671968</v>
      </c>
      <c r="AG212" s="22">
        <v>6.2651584777790398E-2</v>
      </c>
      <c r="AH212" s="22">
        <v>1</v>
      </c>
      <c r="AI212" s="22">
        <v>0</v>
      </c>
      <c r="AJ212" s="22">
        <v>0</v>
      </c>
      <c r="AK212" s="22">
        <v>0</v>
      </c>
      <c r="AL212" s="45">
        <v>0</v>
      </c>
      <c r="AM212" s="45">
        <v>0</v>
      </c>
      <c r="AN212" s="45">
        <v>0</v>
      </c>
      <c r="AO212" s="45">
        <v>0</v>
      </c>
      <c r="AP212" s="45">
        <v>0</v>
      </c>
      <c r="AQ212" s="45">
        <v>0</v>
      </c>
      <c r="AR212" s="45">
        <v>0</v>
      </c>
      <c r="AS212" s="45" t="s">
        <v>4440</v>
      </c>
      <c r="AT212" s="45" t="s">
        <v>4445</v>
      </c>
      <c r="AU212" s="45">
        <v>1.139389726074816</v>
      </c>
      <c r="AV212" s="10">
        <v>3.9729119638826185</v>
      </c>
      <c r="AW212" s="10">
        <v>20.213324862242967</v>
      </c>
      <c r="AX212" s="17">
        <v>0.95669969577382197</v>
      </c>
    </row>
    <row r="213" spans="1:50" x14ac:dyDescent="0.25">
      <c r="A213" s="22" t="s">
        <v>964</v>
      </c>
      <c r="B213" s="22" t="s">
        <v>3948</v>
      </c>
      <c r="C213" s="22" t="s">
        <v>1307</v>
      </c>
      <c r="D213" s="22">
        <v>7963</v>
      </c>
      <c r="E213" s="22" t="s">
        <v>1573</v>
      </c>
      <c r="F213" s="43">
        <v>12.180104999999999</v>
      </c>
      <c r="G213" s="43">
        <v>154.99578678809999</v>
      </c>
      <c r="H213" s="43">
        <v>6.1479166666666671</v>
      </c>
      <c r="I213" s="9">
        <v>0</v>
      </c>
      <c r="J213" s="9">
        <v>6.1479166666666671</v>
      </c>
      <c r="K213" s="11">
        <v>0</v>
      </c>
      <c r="L213" s="41">
        <v>972</v>
      </c>
      <c r="M213" s="44">
        <v>0</v>
      </c>
      <c r="N213" s="13">
        <v>0</v>
      </c>
      <c r="O213" s="13">
        <v>0</v>
      </c>
      <c r="P213" s="22">
        <v>0</v>
      </c>
      <c r="Q213" s="22">
        <v>0</v>
      </c>
      <c r="R213" s="14">
        <v>0</v>
      </c>
      <c r="S213" s="22">
        <v>93</v>
      </c>
      <c r="T213" s="22">
        <v>1</v>
      </c>
      <c r="U213" s="22">
        <v>1777</v>
      </c>
      <c r="V213" s="22"/>
      <c r="W213" s="22">
        <v>323</v>
      </c>
      <c r="X213" s="22">
        <v>213</v>
      </c>
      <c r="Y213" s="14">
        <v>1777</v>
      </c>
      <c r="Z213" s="10">
        <v>323</v>
      </c>
      <c r="AA213" s="22">
        <v>213</v>
      </c>
      <c r="AB213" s="22">
        <v>602.44000000000005</v>
      </c>
      <c r="AC213" s="22">
        <v>7.8583458637181122E-2</v>
      </c>
      <c r="AD213" s="42">
        <v>5.2780000000000001E-2</v>
      </c>
      <c r="AE213" s="22">
        <v>218</v>
      </c>
      <c r="AF213" s="22">
        <v>3.4973929295529729</v>
      </c>
      <c r="AG213" s="22">
        <v>6.2453445170588803E-2</v>
      </c>
      <c r="AH213" s="22">
        <v>0</v>
      </c>
      <c r="AI213" s="22">
        <v>0</v>
      </c>
      <c r="AJ213" s="22">
        <v>0</v>
      </c>
      <c r="AK213" s="22">
        <v>0</v>
      </c>
      <c r="AL213" s="45">
        <v>1</v>
      </c>
      <c r="AM213" s="45">
        <v>0</v>
      </c>
      <c r="AN213" s="45">
        <v>0</v>
      </c>
      <c r="AO213" s="45">
        <v>0</v>
      </c>
      <c r="AP213" s="45">
        <v>1</v>
      </c>
      <c r="AQ213" s="45">
        <v>0</v>
      </c>
      <c r="AR213" s="45">
        <v>0</v>
      </c>
      <c r="AS213" s="45" t="s">
        <v>4440</v>
      </c>
      <c r="AT213" s="45" t="s">
        <v>4441</v>
      </c>
      <c r="AU213" s="45">
        <v>3.4973929295529729</v>
      </c>
      <c r="AV213" s="10">
        <v>52.538122670281254</v>
      </c>
      <c r="AW213" s="10">
        <v>52.538122670281254</v>
      </c>
      <c r="AX213" s="17">
        <v>0</v>
      </c>
    </row>
    <row r="214" spans="1:50" x14ac:dyDescent="0.25">
      <c r="A214" s="22" t="s">
        <v>8</v>
      </c>
      <c r="B214" s="22" t="s">
        <v>3946</v>
      </c>
      <c r="C214" s="22" t="s">
        <v>218</v>
      </c>
      <c r="D214" s="22">
        <v>2009</v>
      </c>
      <c r="E214" s="22" t="s">
        <v>435</v>
      </c>
      <c r="F214" s="43">
        <v>1.1389659999999999</v>
      </c>
      <c r="G214" s="43">
        <v>4.0651591823400004</v>
      </c>
      <c r="H214" s="43">
        <v>0.28371212121212125</v>
      </c>
      <c r="I214" s="9">
        <v>0</v>
      </c>
      <c r="J214" s="9">
        <v>0.28371212121212125</v>
      </c>
      <c r="K214" s="11">
        <v>0</v>
      </c>
      <c r="L214" s="41">
        <v>16</v>
      </c>
      <c r="M214" s="44">
        <v>0</v>
      </c>
      <c r="N214" s="13">
        <v>0</v>
      </c>
      <c r="O214" s="13">
        <v>0</v>
      </c>
      <c r="P214" s="22">
        <v>0</v>
      </c>
      <c r="Q214" s="22">
        <v>0</v>
      </c>
      <c r="R214" s="14">
        <v>0</v>
      </c>
      <c r="S214" s="22">
        <v>5</v>
      </c>
      <c r="T214" s="22">
        <v>1</v>
      </c>
      <c r="U214" s="22">
        <v>41</v>
      </c>
      <c r="V214" s="22"/>
      <c r="W214" s="22">
        <v>9</v>
      </c>
      <c r="X214" s="22">
        <v>7</v>
      </c>
      <c r="Y214" s="14">
        <v>41</v>
      </c>
      <c r="Z214" s="10">
        <v>9</v>
      </c>
      <c r="AA214" s="22">
        <v>7</v>
      </c>
      <c r="AB214" s="22">
        <v>16.02</v>
      </c>
      <c r="AC214" s="22">
        <v>0.28017746634570517</v>
      </c>
      <c r="AD214" s="42">
        <v>5.2399999999999999E-3</v>
      </c>
      <c r="AE214" s="22">
        <v>219</v>
      </c>
      <c r="AF214" s="22">
        <v>0.31165409678197098</v>
      </c>
      <c r="AG214" s="22">
        <v>6.2330819356394195E-2</v>
      </c>
      <c r="AH214" s="22">
        <v>0</v>
      </c>
      <c r="AI214" s="22">
        <v>0</v>
      </c>
      <c r="AJ214" s="22">
        <v>0</v>
      </c>
      <c r="AK214" s="22">
        <v>0</v>
      </c>
      <c r="AL214" s="45">
        <v>1</v>
      </c>
      <c r="AM214" s="45">
        <v>0</v>
      </c>
      <c r="AN214" s="45">
        <v>0</v>
      </c>
      <c r="AO214" s="45">
        <v>0</v>
      </c>
      <c r="AP214" s="45">
        <v>0</v>
      </c>
      <c r="AQ214" s="45">
        <v>0</v>
      </c>
      <c r="AR214" s="45">
        <v>0</v>
      </c>
      <c r="AS214" s="45" t="s">
        <v>4440</v>
      </c>
      <c r="AT214" s="45" t="s">
        <v>4444</v>
      </c>
      <c r="AU214" s="45">
        <v>0.31165409678197098</v>
      </c>
      <c r="AV214" s="10">
        <v>31.722296395193588</v>
      </c>
      <c r="AW214" s="10">
        <v>31.722296395193588</v>
      </c>
      <c r="AX214" s="17">
        <v>0</v>
      </c>
    </row>
    <row r="215" spans="1:50" x14ac:dyDescent="0.25">
      <c r="A215" s="22" t="s">
        <v>2906</v>
      </c>
      <c r="B215" s="22" t="s">
        <v>3959</v>
      </c>
      <c r="C215" s="22" t="s">
        <v>2975</v>
      </c>
      <c r="D215" s="22">
        <v>9469</v>
      </c>
      <c r="E215" s="22" t="s">
        <v>2976</v>
      </c>
      <c r="F215" s="43">
        <v>6.0974539999999999</v>
      </c>
      <c r="G215" s="43">
        <v>129.78923580131001</v>
      </c>
      <c r="H215" s="43">
        <v>4.8901515151515156</v>
      </c>
      <c r="I215" s="9">
        <v>0</v>
      </c>
      <c r="J215" s="9">
        <v>4.8901515151515156</v>
      </c>
      <c r="K215" s="11">
        <v>0</v>
      </c>
      <c r="L215" s="41">
        <v>32</v>
      </c>
      <c r="M215" s="44">
        <v>0</v>
      </c>
      <c r="N215" s="13">
        <v>0</v>
      </c>
      <c r="O215" s="13">
        <v>0</v>
      </c>
      <c r="P215" s="22">
        <v>0</v>
      </c>
      <c r="Q215" s="22">
        <v>0</v>
      </c>
      <c r="R215" s="14">
        <v>0</v>
      </c>
      <c r="S215" s="22">
        <v>90</v>
      </c>
      <c r="T215" s="22">
        <v>1</v>
      </c>
      <c r="U215" s="22">
        <v>70</v>
      </c>
      <c r="V215" s="22"/>
      <c r="W215" s="22">
        <v>15</v>
      </c>
      <c r="X215" s="22">
        <v>11</v>
      </c>
      <c r="Y215" s="14">
        <v>70</v>
      </c>
      <c r="Z215" s="10">
        <v>15</v>
      </c>
      <c r="AA215" s="22">
        <v>11</v>
      </c>
      <c r="AB215" s="22">
        <v>26.85</v>
      </c>
      <c r="AC215" s="22">
        <v>4.6979658693224666E-2</v>
      </c>
      <c r="AD215" s="42">
        <v>1.47E-3</v>
      </c>
      <c r="AE215" s="22">
        <v>220</v>
      </c>
      <c r="AF215" s="22">
        <v>1.0593518862568903</v>
      </c>
      <c r="AG215" s="22">
        <v>6.2314816838640603E-2</v>
      </c>
      <c r="AH215" s="22">
        <v>1</v>
      </c>
      <c r="AI215" s="22">
        <v>0</v>
      </c>
      <c r="AJ215" s="22">
        <v>0</v>
      </c>
      <c r="AK215" s="22">
        <v>0</v>
      </c>
      <c r="AL215" s="45">
        <v>0</v>
      </c>
      <c r="AM215" s="45">
        <v>0</v>
      </c>
      <c r="AN215" s="45">
        <v>0</v>
      </c>
      <c r="AO215" s="45">
        <v>0</v>
      </c>
      <c r="AP215" s="45">
        <v>0</v>
      </c>
      <c r="AQ215" s="45">
        <v>0</v>
      </c>
      <c r="AR215" s="45">
        <v>0</v>
      </c>
      <c r="AS215" s="45" t="s">
        <v>4440</v>
      </c>
      <c r="AT215" s="45" t="s">
        <v>4445</v>
      </c>
      <c r="AU215" s="45">
        <v>1.0593518862568903</v>
      </c>
      <c r="AV215" s="10">
        <v>3.0673896204492639</v>
      </c>
      <c r="AW215" s="10">
        <v>3.0673896204492639</v>
      </c>
      <c r="AX215" s="17">
        <v>0</v>
      </c>
    </row>
    <row r="216" spans="1:50" x14ac:dyDescent="0.25">
      <c r="A216" s="22" t="s">
        <v>8</v>
      </c>
      <c r="B216" s="22" t="s">
        <v>3946</v>
      </c>
      <c r="C216" s="22" t="s">
        <v>335</v>
      </c>
      <c r="D216" s="22">
        <v>5504</v>
      </c>
      <c r="E216" s="22" t="s">
        <v>360</v>
      </c>
      <c r="F216" s="43">
        <v>72.641639999999995</v>
      </c>
      <c r="G216" s="43">
        <v>1260.8789294866101</v>
      </c>
      <c r="H216" s="43">
        <v>51.46988636363637</v>
      </c>
      <c r="I216" s="9">
        <v>0</v>
      </c>
      <c r="J216" s="9">
        <v>51.46988636363637</v>
      </c>
      <c r="K216" s="11">
        <v>0</v>
      </c>
      <c r="L216" s="41">
        <v>5632</v>
      </c>
      <c r="M216" s="44">
        <v>0</v>
      </c>
      <c r="N216" s="13">
        <v>0</v>
      </c>
      <c r="O216" s="13">
        <v>0</v>
      </c>
      <c r="P216" s="22">
        <v>0</v>
      </c>
      <c r="Q216" s="22">
        <v>0</v>
      </c>
      <c r="R216" s="14">
        <v>0</v>
      </c>
      <c r="S216" s="22">
        <v>1104</v>
      </c>
      <c r="T216" s="22">
        <v>1</v>
      </c>
      <c r="U216" s="22">
        <v>10240</v>
      </c>
      <c r="V216" s="22"/>
      <c r="W216" s="22">
        <v>1849</v>
      </c>
      <c r="X216" s="22">
        <v>1219</v>
      </c>
      <c r="Y216" s="14">
        <v>10240</v>
      </c>
      <c r="Z216" s="10">
        <v>1849</v>
      </c>
      <c r="AA216" s="22">
        <v>1219</v>
      </c>
      <c r="AB216" s="22">
        <v>3454.73</v>
      </c>
      <c r="AC216" s="22">
        <v>5.7611907298329879E-2</v>
      </c>
      <c r="AD216" s="42">
        <v>0.22151000000000001</v>
      </c>
      <c r="AE216" s="22">
        <v>221</v>
      </c>
      <c r="AF216" s="22">
        <v>42.093914122646638</v>
      </c>
      <c r="AG216" s="22">
        <v>6.2269103731725797E-2</v>
      </c>
      <c r="AH216" s="22">
        <v>0</v>
      </c>
      <c r="AI216" s="22">
        <v>0</v>
      </c>
      <c r="AJ216" s="22">
        <v>0</v>
      </c>
      <c r="AK216" s="22">
        <v>0</v>
      </c>
      <c r="AL216" s="45">
        <v>1</v>
      </c>
      <c r="AM216" s="45">
        <v>1</v>
      </c>
      <c r="AN216" s="45">
        <v>1</v>
      </c>
      <c r="AO216" s="45">
        <v>0</v>
      </c>
      <c r="AP216" s="45">
        <v>0</v>
      </c>
      <c r="AQ216" s="45">
        <v>1</v>
      </c>
      <c r="AR216" s="45">
        <v>1</v>
      </c>
      <c r="AS216" s="45" t="s">
        <v>4440</v>
      </c>
      <c r="AT216" s="45" t="s">
        <v>4440</v>
      </c>
      <c r="AU216" s="45">
        <v>42.093914122646638</v>
      </c>
      <c r="AV216" s="10">
        <v>35.923918443043696</v>
      </c>
      <c r="AW216" s="10">
        <v>35.923918443043696</v>
      </c>
      <c r="AX216" s="17">
        <v>0</v>
      </c>
    </row>
    <row r="217" spans="1:50" x14ac:dyDescent="0.25">
      <c r="A217" s="22" t="s">
        <v>964</v>
      </c>
      <c r="B217" s="22" t="s">
        <v>3952</v>
      </c>
      <c r="C217" s="22" t="s">
        <v>1209</v>
      </c>
      <c r="D217" s="22">
        <v>2778</v>
      </c>
      <c r="E217" s="22" t="s">
        <v>1319</v>
      </c>
      <c r="F217" s="43">
        <v>18.068187999999999</v>
      </c>
      <c r="G217" s="43">
        <v>288.78004473455002</v>
      </c>
      <c r="H217" s="43">
        <v>11.127840909090908</v>
      </c>
      <c r="I217" s="9">
        <v>0</v>
      </c>
      <c r="J217" s="9">
        <v>11.127840909090908</v>
      </c>
      <c r="K217" s="11">
        <v>0</v>
      </c>
      <c r="L217" s="41">
        <v>2885</v>
      </c>
      <c r="M217" s="44">
        <v>0</v>
      </c>
      <c r="N217" s="13">
        <v>0</v>
      </c>
      <c r="O217" s="13">
        <v>0</v>
      </c>
      <c r="P217" s="22">
        <v>0</v>
      </c>
      <c r="Q217" s="22">
        <v>0</v>
      </c>
      <c r="R217" s="14">
        <v>0</v>
      </c>
      <c r="S217" s="22">
        <v>199</v>
      </c>
      <c r="T217" s="22">
        <v>1</v>
      </c>
      <c r="U217" s="22">
        <v>5251</v>
      </c>
      <c r="V217" s="22"/>
      <c r="W217" s="22">
        <v>949</v>
      </c>
      <c r="X217" s="22">
        <v>626</v>
      </c>
      <c r="Y217" s="14">
        <v>5251</v>
      </c>
      <c r="Z217" s="10">
        <v>949</v>
      </c>
      <c r="AA217" s="22">
        <v>626</v>
      </c>
      <c r="AB217" s="22">
        <v>1772.72</v>
      </c>
      <c r="AC217" s="22">
        <v>6.2567301063369829E-2</v>
      </c>
      <c r="AD217" s="42">
        <v>0.12347</v>
      </c>
      <c r="AE217" s="22">
        <v>222</v>
      </c>
      <c r="AF217" s="22">
        <v>9.952160567449873</v>
      </c>
      <c r="AG217" s="22">
        <v>6.2201003546561703E-2</v>
      </c>
      <c r="AH217" s="22">
        <v>0</v>
      </c>
      <c r="AI217" s="22">
        <v>0</v>
      </c>
      <c r="AJ217" s="22">
        <v>0</v>
      </c>
      <c r="AK217" s="22">
        <v>0</v>
      </c>
      <c r="AL217" s="45">
        <v>1</v>
      </c>
      <c r="AM217" s="45">
        <v>1</v>
      </c>
      <c r="AN217" s="45">
        <v>1</v>
      </c>
      <c r="AO217" s="45">
        <v>0</v>
      </c>
      <c r="AP217" s="45">
        <v>0</v>
      </c>
      <c r="AQ217" s="45">
        <v>1</v>
      </c>
      <c r="AR217" s="45">
        <v>1</v>
      </c>
      <c r="AS217" s="45" t="s">
        <v>4440</v>
      </c>
      <c r="AT217" s="45" t="s">
        <v>4440</v>
      </c>
      <c r="AU217" s="45">
        <v>9.952160567449873</v>
      </c>
      <c r="AV217" s="10">
        <v>85.281593055910136</v>
      </c>
      <c r="AW217" s="10">
        <v>85.281593055910136</v>
      </c>
      <c r="AX217" s="17">
        <v>0</v>
      </c>
    </row>
    <row r="218" spans="1:50" x14ac:dyDescent="0.25">
      <c r="A218" s="22" t="s">
        <v>539</v>
      </c>
      <c r="B218" s="22" t="s">
        <v>3949</v>
      </c>
      <c r="C218" s="22" t="s">
        <v>580</v>
      </c>
      <c r="D218" s="22">
        <v>4708</v>
      </c>
      <c r="E218" s="22" t="s">
        <v>688</v>
      </c>
      <c r="F218" s="43">
        <v>11.136213</v>
      </c>
      <c r="G218" s="43">
        <v>197.27553649571999</v>
      </c>
      <c r="H218" s="43">
        <v>8.8905303030303031</v>
      </c>
      <c r="I218" s="9">
        <v>1.0164772727272728</v>
      </c>
      <c r="J218" s="9">
        <v>7.8740530303030312</v>
      </c>
      <c r="K218" s="11">
        <v>2.6238636363636365</v>
      </c>
      <c r="L218" s="41">
        <v>762</v>
      </c>
      <c r="M218" s="44">
        <v>495</v>
      </c>
      <c r="N218" s="13">
        <v>67</v>
      </c>
      <c r="O218" s="13">
        <v>63</v>
      </c>
      <c r="P218" s="22">
        <v>1</v>
      </c>
      <c r="Q218" s="22">
        <v>0</v>
      </c>
      <c r="R218" s="14">
        <v>0</v>
      </c>
      <c r="S218" s="22">
        <v>321</v>
      </c>
      <c r="T218" s="22">
        <v>0.70486983937625158</v>
      </c>
      <c r="U218" s="22">
        <v>1479</v>
      </c>
      <c r="V218" s="22"/>
      <c r="W218" s="22">
        <v>246</v>
      </c>
      <c r="X218" s="22">
        <v>181</v>
      </c>
      <c r="Y218" s="14">
        <v>984</v>
      </c>
      <c r="Z218" s="10">
        <v>245</v>
      </c>
      <c r="AA218" s="22">
        <v>181</v>
      </c>
      <c r="AB218" s="22">
        <v>424.21</v>
      </c>
      <c r="AC218" s="22">
        <v>5.6450045443123695E-2</v>
      </c>
      <c r="AD218" s="42">
        <v>2.8760000000000001E-2</v>
      </c>
      <c r="AE218" s="22">
        <v>223</v>
      </c>
      <c r="AF218" s="22">
        <v>7.6220661014123312</v>
      </c>
      <c r="AG218" s="22">
        <v>6.1968017084653097E-2</v>
      </c>
      <c r="AH218" s="22">
        <v>0</v>
      </c>
      <c r="AI218" s="22">
        <v>0</v>
      </c>
      <c r="AJ218" s="22">
        <v>0</v>
      </c>
      <c r="AK218" s="22">
        <v>0</v>
      </c>
      <c r="AL218" s="45">
        <v>1</v>
      </c>
      <c r="AM218" s="45">
        <v>0</v>
      </c>
      <c r="AN218" s="45">
        <v>0</v>
      </c>
      <c r="AO218" s="45">
        <v>0</v>
      </c>
      <c r="AP218" s="45">
        <v>0</v>
      </c>
      <c r="AQ218" s="45">
        <v>0</v>
      </c>
      <c r="AR218" s="45">
        <v>0</v>
      </c>
      <c r="AS218" s="45" t="s">
        <v>4440</v>
      </c>
      <c r="AT218" s="45" t="s">
        <v>4442</v>
      </c>
      <c r="AU218" s="45">
        <v>6.7506156142946132</v>
      </c>
      <c r="AV218" s="10">
        <v>31.114852675886947</v>
      </c>
      <c r="AW218" s="10">
        <v>27.66989050317413</v>
      </c>
      <c r="AX218" s="17">
        <v>0.1143325806314175</v>
      </c>
    </row>
    <row r="219" spans="1:50" x14ac:dyDescent="0.25">
      <c r="A219" s="22" t="s">
        <v>8</v>
      </c>
      <c r="B219" s="22" t="s">
        <v>3946</v>
      </c>
      <c r="C219" s="22" t="s">
        <v>18</v>
      </c>
      <c r="D219" s="22">
        <v>1980</v>
      </c>
      <c r="E219" s="22" t="s">
        <v>72</v>
      </c>
      <c r="F219" s="43">
        <v>22.904443000000001</v>
      </c>
      <c r="G219" s="43">
        <v>361.95338935705001</v>
      </c>
      <c r="H219" s="43">
        <v>14.62935606060606</v>
      </c>
      <c r="I219" s="9">
        <v>0</v>
      </c>
      <c r="J219" s="9">
        <v>14.62935606060606</v>
      </c>
      <c r="K219" s="11">
        <v>0</v>
      </c>
      <c r="L219" s="41">
        <v>2074</v>
      </c>
      <c r="M219" s="44">
        <v>0</v>
      </c>
      <c r="N219" s="13">
        <v>0</v>
      </c>
      <c r="O219" s="13">
        <v>0</v>
      </c>
      <c r="P219" s="22">
        <v>0</v>
      </c>
      <c r="Q219" s="22">
        <v>0</v>
      </c>
      <c r="R219" s="14">
        <v>0</v>
      </c>
      <c r="S219" s="22">
        <v>355</v>
      </c>
      <c r="T219" s="22">
        <v>1</v>
      </c>
      <c r="U219" s="22">
        <v>3779</v>
      </c>
      <c r="V219" s="22"/>
      <c r="W219" s="22">
        <v>683</v>
      </c>
      <c r="X219" s="22">
        <v>451</v>
      </c>
      <c r="Y219" s="14">
        <v>3779</v>
      </c>
      <c r="Z219" s="10">
        <v>683</v>
      </c>
      <c r="AA219" s="22">
        <v>451</v>
      </c>
      <c r="AB219" s="22">
        <v>1275.82</v>
      </c>
      <c r="AC219" s="22">
        <v>6.3280089849927737E-2</v>
      </c>
      <c r="AD219" s="42">
        <v>8.9870000000000005E-2</v>
      </c>
      <c r="AE219" s="22">
        <v>224</v>
      </c>
      <c r="AF219" s="22">
        <v>11.129174507643409</v>
      </c>
      <c r="AG219" s="22">
        <v>6.1828747264685603E-2</v>
      </c>
      <c r="AH219" s="22">
        <v>0</v>
      </c>
      <c r="AI219" s="22">
        <v>0</v>
      </c>
      <c r="AJ219" s="22">
        <v>0</v>
      </c>
      <c r="AK219" s="22">
        <v>0</v>
      </c>
      <c r="AL219" s="45">
        <v>1</v>
      </c>
      <c r="AM219" s="45">
        <v>1</v>
      </c>
      <c r="AN219" s="45">
        <v>1</v>
      </c>
      <c r="AO219" s="45">
        <v>0</v>
      </c>
      <c r="AP219" s="45">
        <v>0</v>
      </c>
      <c r="AQ219" s="45">
        <v>1</v>
      </c>
      <c r="AR219" s="45">
        <v>1</v>
      </c>
      <c r="AS219" s="45" t="s">
        <v>4440</v>
      </c>
      <c r="AT219" s="45" t="s">
        <v>4440</v>
      </c>
      <c r="AU219" s="45">
        <v>11.129174507643409</v>
      </c>
      <c r="AV219" s="10">
        <v>46.686948979195527</v>
      </c>
      <c r="AW219" s="10">
        <v>46.686948979195527</v>
      </c>
      <c r="AX219" s="17">
        <v>0</v>
      </c>
    </row>
    <row r="220" spans="1:50" x14ac:dyDescent="0.25">
      <c r="A220" s="22" t="s">
        <v>1672</v>
      </c>
      <c r="B220" s="22" t="s">
        <v>3947</v>
      </c>
      <c r="C220" s="22" t="s">
        <v>1733</v>
      </c>
      <c r="D220" s="22">
        <v>698</v>
      </c>
      <c r="E220" s="22" t="s">
        <v>1880</v>
      </c>
      <c r="F220" s="43">
        <v>57.123434000000003</v>
      </c>
      <c r="G220" s="43">
        <v>909.02232273869004</v>
      </c>
      <c r="H220" s="43">
        <v>36.32537878787879</v>
      </c>
      <c r="I220" s="9">
        <v>0.19356060606060607</v>
      </c>
      <c r="J220" s="9">
        <v>36.131628787878789</v>
      </c>
      <c r="K220" s="11">
        <v>0.2632575757575758</v>
      </c>
      <c r="L220" s="41">
        <v>1422</v>
      </c>
      <c r="M220" s="44">
        <v>49</v>
      </c>
      <c r="N220" s="13">
        <v>12</v>
      </c>
      <c r="O220" s="13">
        <v>11</v>
      </c>
      <c r="P220" s="22">
        <v>8</v>
      </c>
      <c r="Q220" s="22">
        <v>7</v>
      </c>
      <c r="R220" s="14">
        <v>0</v>
      </c>
      <c r="S220" s="22">
        <v>710</v>
      </c>
      <c r="T220" s="22">
        <v>0.99275279199991662</v>
      </c>
      <c r="U220" s="22">
        <v>2625</v>
      </c>
      <c r="V220" s="22"/>
      <c r="W220" s="22">
        <v>479</v>
      </c>
      <c r="X220" s="22">
        <v>319</v>
      </c>
      <c r="Y220" s="14">
        <v>2576</v>
      </c>
      <c r="Z220" s="10">
        <v>471</v>
      </c>
      <c r="AA220" s="22">
        <v>312</v>
      </c>
      <c r="AB220" s="22">
        <v>877.11</v>
      </c>
      <c r="AC220" s="22">
        <v>6.284051840212164E-2</v>
      </c>
      <c r="AD220" s="42">
        <v>6.1550000000000001E-2</v>
      </c>
      <c r="AE220" s="22">
        <v>225</v>
      </c>
      <c r="AF220" s="22">
        <v>26.029466405152622</v>
      </c>
      <c r="AG220" s="22">
        <v>6.1681200012210002E-2</v>
      </c>
      <c r="AH220" s="22">
        <v>0</v>
      </c>
      <c r="AI220" s="22">
        <v>0</v>
      </c>
      <c r="AJ220" s="22">
        <v>0</v>
      </c>
      <c r="AK220" s="22">
        <v>0</v>
      </c>
      <c r="AL220" s="45">
        <v>0</v>
      </c>
      <c r="AM220" s="45">
        <v>0</v>
      </c>
      <c r="AN220" s="45">
        <v>0</v>
      </c>
      <c r="AO220" s="45">
        <v>1</v>
      </c>
      <c r="AP220" s="45">
        <v>0</v>
      </c>
      <c r="AQ220" s="45">
        <v>0</v>
      </c>
      <c r="AR220" s="45">
        <v>0</v>
      </c>
      <c r="AS220" s="45" t="s">
        <v>4440</v>
      </c>
      <c r="AT220" s="45" t="s">
        <v>4441</v>
      </c>
      <c r="AU220" s="45">
        <v>25.890632089192753</v>
      </c>
      <c r="AV220" s="10">
        <v>13.035670292229065</v>
      </c>
      <c r="AW220" s="10">
        <v>13.186373163432361</v>
      </c>
      <c r="AX220" s="17">
        <v>5.328522716608098E-3</v>
      </c>
    </row>
    <row r="221" spans="1:50" x14ac:dyDescent="0.25">
      <c r="A221" s="22" t="s">
        <v>2195</v>
      </c>
      <c r="B221" s="22" t="s">
        <v>3956</v>
      </c>
      <c r="C221" s="22" t="s">
        <v>2236</v>
      </c>
      <c r="D221" s="22">
        <v>6799</v>
      </c>
      <c r="E221" s="22" t="s">
        <v>2237</v>
      </c>
      <c r="F221" s="43">
        <v>2.1514799999999998</v>
      </c>
      <c r="G221" s="43">
        <v>24.30581387874</v>
      </c>
      <c r="H221" s="43">
        <v>1.3820075757575758</v>
      </c>
      <c r="I221" s="9">
        <v>0</v>
      </c>
      <c r="J221" s="9">
        <v>1.3820075757575758</v>
      </c>
      <c r="K221" s="11">
        <v>0</v>
      </c>
      <c r="L221" s="41">
        <v>36</v>
      </c>
      <c r="M221" s="44">
        <v>0</v>
      </c>
      <c r="N221" s="13">
        <v>0</v>
      </c>
      <c r="O221" s="13">
        <v>0</v>
      </c>
      <c r="P221" s="22">
        <v>0</v>
      </c>
      <c r="Q221" s="22">
        <v>0</v>
      </c>
      <c r="R221" s="14">
        <v>0</v>
      </c>
      <c r="S221" s="22">
        <v>37</v>
      </c>
      <c r="T221" s="22">
        <v>1</v>
      </c>
      <c r="U221" s="22">
        <v>78</v>
      </c>
      <c r="V221" s="22"/>
      <c r="W221" s="22">
        <v>16</v>
      </c>
      <c r="X221" s="22">
        <v>11</v>
      </c>
      <c r="Y221" s="14">
        <v>78</v>
      </c>
      <c r="Z221" s="10">
        <v>16</v>
      </c>
      <c r="AA221" s="22">
        <v>11</v>
      </c>
      <c r="AB221" s="22">
        <v>28.94</v>
      </c>
      <c r="AC221" s="22">
        <v>8.8517093512423928E-2</v>
      </c>
      <c r="AD221" s="42">
        <v>2.9499999999999999E-3</v>
      </c>
      <c r="AE221" s="22">
        <v>226</v>
      </c>
      <c r="AF221" s="22">
        <v>0.80149540359962712</v>
      </c>
      <c r="AG221" s="22">
        <v>6.1653492584586703E-2</v>
      </c>
      <c r="AH221" s="22">
        <v>0</v>
      </c>
      <c r="AI221" s="22">
        <v>0</v>
      </c>
      <c r="AJ221" s="22">
        <v>0</v>
      </c>
      <c r="AK221" s="22">
        <v>0</v>
      </c>
      <c r="AL221" s="45">
        <v>0</v>
      </c>
      <c r="AM221" s="45">
        <v>0</v>
      </c>
      <c r="AN221" s="45">
        <v>0</v>
      </c>
      <c r="AO221" s="45">
        <v>0</v>
      </c>
      <c r="AP221" s="45">
        <v>0</v>
      </c>
      <c r="AQ221" s="45">
        <v>0</v>
      </c>
      <c r="AR221" s="45">
        <v>0</v>
      </c>
      <c r="AS221" s="45" t="s">
        <v>4440</v>
      </c>
      <c r="AT221" s="45" t="s">
        <v>4445</v>
      </c>
      <c r="AU221" s="45">
        <v>0.80149540359962701</v>
      </c>
      <c r="AV221" s="10">
        <v>11.57736055913389</v>
      </c>
      <c r="AW221" s="10">
        <v>11.57736055913389</v>
      </c>
      <c r="AX221" s="17">
        <v>0</v>
      </c>
    </row>
    <row r="222" spans="1:50" x14ac:dyDescent="0.25">
      <c r="A222" s="22" t="s">
        <v>964</v>
      </c>
      <c r="B222" s="22" t="s">
        <v>3952</v>
      </c>
      <c r="C222" s="22" t="s">
        <v>1228</v>
      </c>
      <c r="D222" s="22">
        <v>1466</v>
      </c>
      <c r="E222" s="22" t="s">
        <v>1229</v>
      </c>
      <c r="F222" s="43">
        <v>6.4256399999999996</v>
      </c>
      <c r="G222" s="43">
        <v>137.47191635203001</v>
      </c>
      <c r="H222" s="43">
        <v>5.4456439393939391</v>
      </c>
      <c r="I222" s="9">
        <v>0</v>
      </c>
      <c r="J222" s="9">
        <v>5.4456439393939391</v>
      </c>
      <c r="K222" s="11">
        <v>0.36041666666666672</v>
      </c>
      <c r="L222" s="41">
        <v>1138</v>
      </c>
      <c r="M222" s="44">
        <v>10</v>
      </c>
      <c r="N222" s="13">
        <v>10</v>
      </c>
      <c r="O222" s="13">
        <v>3</v>
      </c>
      <c r="P222" s="22">
        <v>5</v>
      </c>
      <c r="Q222" s="22">
        <v>0</v>
      </c>
      <c r="R222" s="14">
        <v>0</v>
      </c>
      <c r="S222" s="22">
        <v>82</v>
      </c>
      <c r="T222" s="22">
        <v>0.93381560185024171</v>
      </c>
      <c r="U222" s="22">
        <v>1951</v>
      </c>
      <c r="V222" s="22"/>
      <c r="W222" s="22">
        <v>362</v>
      </c>
      <c r="X222" s="22">
        <v>236</v>
      </c>
      <c r="Y222" s="14">
        <v>1941</v>
      </c>
      <c r="Z222" s="10">
        <v>357</v>
      </c>
      <c r="AA222" s="22">
        <v>236</v>
      </c>
      <c r="AB222" s="22">
        <v>663.78</v>
      </c>
      <c r="AC222" s="22">
        <v>4.6741473971640857E-2</v>
      </c>
      <c r="AD222" s="42">
        <v>3.4700000000000002E-2</v>
      </c>
      <c r="AE222" s="22">
        <v>227</v>
      </c>
      <c r="AF222" s="22">
        <v>4.1223112278746941</v>
      </c>
      <c r="AG222" s="22">
        <v>6.1527033251861103E-2</v>
      </c>
      <c r="AH222" s="22">
        <v>0</v>
      </c>
      <c r="AI222" s="22">
        <v>0</v>
      </c>
      <c r="AJ222" s="22">
        <v>0</v>
      </c>
      <c r="AK222" s="22">
        <v>0</v>
      </c>
      <c r="AL222" s="45">
        <v>1</v>
      </c>
      <c r="AM222" s="45">
        <v>0</v>
      </c>
      <c r="AN222" s="45">
        <v>0</v>
      </c>
      <c r="AO222" s="45">
        <v>0</v>
      </c>
      <c r="AP222" s="45">
        <v>1</v>
      </c>
      <c r="AQ222" s="45">
        <v>0</v>
      </c>
      <c r="AR222" s="45">
        <v>0</v>
      </c>
      <c r="AS222" s="45" t="s">
        <v>4440</v>
      </c>
      <c r="AT222" s="45" t="s">
        <v>4441</v>
      </c>
      <c r="AU222" s="45">
        <v>4.1223112278746941</v>
      </c>
      <c r="AV222" s="10">
        <v>65.556985358049602</v>
      </c>
      <c r="AW222" s="10">
        <v>66.475150419086702</v>
      </c>
      <c r="AX222" s="17">
        <v>0</v>
      </c>
    </row>
    <row r="223" spans="1:50" x14ac:dyDescent="0.25">
      <c r="A223" s="22" t="s">
        <v>539</v>
      </c>
      <c r="B223" s="22" t="s">
        <v>3949</v>
      </c>
      <c r="C223" s="22" t="s">
        <v>763</v>
      </c>
      <c r="D223" s="22">
        <v>3817</v>
      </c>
      <c r="E223" s="22" t="s">
        <v>817</v>
      </c>
      <c r="F223" s="43">
        <v>17.293534000000001</v>
      </c>
      <c r="G223" s="43">
        <v>283.49940280128999</v>
      </c>
      <c r="H223" s="43">
        <v>13.319318181818183</v>
      </c>
      <c r="I223" s="9">
        <v>12.41382575757576</v>
      </c>
      <c r="J223" s="9">
        <v>0.90549242424242438</v>
      </c>
      <c r="K223" s="11">
        <v>13.319318181818183</v>
      </c>
      <c r="L223" s="41">
        <v>532</v>
      </c>
      <c r="M223" s="44">
        <v>2604</v>
      </c>
      <c r="N223" s="13">
        <v>231</v>
      </c>
      <c r="O223" s="13">
        <v>190</v>
      </c>
      <c r="P223" s="22">
        <v>228</v>
      </c>
      <c r="Q223" s="22">
        <v>187</v>
      </c>
      <c r="R223" s="14">
        <v>0</v>
      </c>
      <c r="S223" s="22">
        <v>460</v>
      </c>
      <c r="T223" s="22">
        <v>0</v>
      </c>
      <c r="U223" s="22">
        <v>2604</v>
      </c>
      <c r="V223" s="22"/>
      <c r="W223" s="22">
        <v>231</v>
      </c>
      <c r="X223" s="22">
        <v>190</v>
      </c>
      <c r="Y223" s="14">
        <v>0</v>
      </c>
      <c r="Z223" s="10">
        <v>3</v>
      </c>
      <c r="AA223" s="22">
        <v>3</v>
      </c>
      <c r="AB223" s="22">
        <v>4.1100000000000003</v>
      </c>
      <c r="AC223" s="22">
        <v>6.1000248427758988E-2</v>
      </c>
      <c r="AD223" s="42">
        <v>3.8000000000000002E-4</v>
      </c>
      <c r="AE223" s="22">
        <v>228</v>
      </c>
      <c r="AF223" s="22">
        <v>10.023138284789486</v>
      </c>
      <c r="AG223" s="22">
        <v>6.1491645918953897E-2</v>
      </c>
      <c r="AH223" s="22">
        <v>1</v>
      </c>
      <c r="AI223" s="22">
        <v>0</v>
      </c>
      <c r="AJ223" s="22">
        <v>0</v>
      </c>
      <c r="AK223" s="22">
        <v>0</v>
      </c>
      <c r="AL223" s="45">
        <v>0</v>
      </c>
      <c r="AM223" s="45">
        <v>0</v>
      </c>
      <c r="AN223" s="45">
        <v>0</v>
      </c>
      <c r="AO223" s="45">
        <v>0</v>
      </c>
      <c r="AP223" s="45">
        <v>0</v>
      </c>
      <c r="AQ223" s="45">
        <v>0</v>
      </c>
      <c r="AR223" s="45">
        <v>0</v>
      </c>
      <c r="AS223" s="45" t="s">
        <v>4440</v>
      </c>
      <c r="AT223" s="45" t="s">
        <v>4445</v>
      </c>
      <c r="AU223" s="45">
        <v>0.68140693540907393</v>
      </c>
      <c r="AV223" s="10">
        <v>3.3131144112110431</v>
      </c>
      <c r="AW223" s="10">
        <v>17.343230099820833</v>
      </c>
      <c r="AX223" s="17">
        <v>0.93201660836674927</v>
      </c>
    </row>
    <row r="224" spans="1:50" x14ac:dyDescent="0.25">
      <c r="A224" s="22" t="s">
        <v>2195</v>
      </c>
      <c r="B224" s="22" t="s">
        <v>3956</v>
      </c>
      <c r="C224" s="22" t="s">
        <v>2322</v>
      </c>
      <c r="D224" s="22">
        <v>6065</v>
      </c>
      <c r="E224" s="22" t="s">
        <v>2603</v>
      </c>
      <c r="F224" s="43">
        <v>8.5446109999999997</v>
      </c>
      <c r="G224" s="43">
        <v>163.58870111405</v>
      </c>
      <c r="H224" s="43">
        <v>8.2018939393939405</v>
      </c>
      <c r="I224" s="9">
        <v>0</v>
      </c>
      <c r="J224" s="9">
        <v>8.2018939393939405</v>
      </c>
      <c r="K224" s="11">
        <v>0</v>
      </c>
      <c r="L224" s="41">
        <v>46</v>
      </c>
      <c r="M224" s="44">
        <v>0</v>
      </c>
      <c r="N224" s="13">
        <v>0</v>
      </c>
      <c r="O224" s="13">
        <v>0</v>
      </c>
      <c r="P224" s="22">
        <v>0</v>
      </c>
      <c r="Q224" s="22">
        <v>0</v>
      </c>
      <c r="R224" s="14">
        <v>0</v>
      </c>
      <c r="S224" s="22">
        <v>129</v>
      </c>
      <c r="T224" s="22">
        <v>1</v>
      </c>
      <c r="U224" s="22">
        <v>96</v>
      </c>
      <c r="V224" s="22"/>
      <c r="W224" s="22">
        <v>19</v>
      </c>
      <c r="X224" s="22">
        <v>14</v>
      </c>
      <c r="Y224" s="14">
        <v>96</v>
      </c>
      <c r="Z224" s="10">
        <v>19</v>
      </c>
      <c r="AA224" s="22">
        <v>14</v>
      </c>
      <c r="AB224" s="22">
        <v>34.67</v>
      </c>
      <c r="AC224" s="22">
        <v>5.2232280969349516E-2</v>
      </c>
      <c r="AD224" s="42">
        <v>2.0600000000000002E-3</v>
      </c>
      <c r="AE224" s="22">
        <v>229</v>
      </c>
      <c r="AF224" s="22">
        <v>3.0085021917007988</v>
      </c>
      <c r="AG224" s="22">
        <v>6.1398003912261197E-2</v>
      </c>
      <c r="AH224" s="22">
        <v>0</v>
      </c>
      <c r="AI224" s="22">
        <v>0</v>
      </c>
      <c r="AJ224" s="22">
        <v>0</v>
      </c>
      <c r="AK224" s="22">
        <v>0</v>
      </c>
      <c r="AL224" s="45">
        <v>0</v>
      </c>
      <c r="AM224" s="45">
        <v>0</v>
      </c>
      <c r="AN224" s="45">
        <v>0</v>
      </c>
      <c r="AO224" s="45">
        <v>0</v>
      </c>
      <c r="AP224" s="45">
        <v>0</v>
      </c>
      <c r="AQ224" s="45">
        <v>0</v>
      </c>
      <c r="AR224" s="45">
        <v>0</v>
      </c>
      <c r="AS224" s="45" t="s">
        <v>4440</v>
      </c>
      <c r="AT224" s="45" t="s">
        <v>4445</v>
      </c>
      <c r="AU224" s="45">
        <v>3.0085021917007988</v>
      </c>
      <c r="AV224" s="10">
        <v>2.3165381240474758</v>
      </c>
      <c r="AW224" s="10">
        <v>2.3165381240474758</v>
      </c>
      <c r="AX224" s="17">
        <v>0</v>
      </c>
    </row>
    <row r="225" spans="1:50" x14ac:dyDescent="0.25">
      <c r="A225" s="22" t="s">
        <v>964</v>
      </c>
      <c r="B225" s="22" t="s">
        <v>3948</v>
      </c>
      <c r="C225" s="22" t="s">
        <v>1084</v>
      </c>
      <c r="D225" s="22">
        <v>6417</v>
      </c>
      <c r="E225" s="22" t="s">
        <v>1384</v>
      </c>
      <c r="F225" s="43">
        <v>2.9718499999999999</v>
      </c>
      <c r="G225" s="43">
        <v>47.528450707799998</v>
      </c>
      <c r="H225" s="43">
        <v>2.6304924242424241</v>
      </c>
      <c r="I225" s="9">
        <v>0.72140151515151529</v>
      </c>
      <c r="J225" s="9">
        <v>1.9090909090909092</v>
      </c>
      <c r="K225" s="11">
        <v>2.6304924242424241</v>
      </c>
      <c r="L225" s="41">
        <v>434</v>
      </c>
      <c r="M225" s="44">
        <v>511</v>
      </c>
      <c r="N225" s="13">
        <v>204</v>
      </c>
      <c r="O225" s="13">
        <v>106</v>
      </c>
      <c r="P225" s="22">
        <v>23</v>
      </c>
      <c r="Q225" s="22">
        <v>10</v>
      </c>
      <c r="R225" s="14">
        <v>0</v>
      </c>
      <c r="S225" s="22">
        <v>74</v>
      </c>
      <c r="T225" s="22">
        <v>0</v>
      </c>
      <c r="U225" s="22">
        <v>511</v>
      </c>
      <c r="V225" s="22"/>
      <c r="W225" s="22">
        <v>204</v>
      </c>
      <c r="X225" s="22">
        <v>106</v>
      </c>
      <c r="Y225" s="14">
        <v>0</v>
      </c>
      <c r="Z225" s="10">
        <v>181</v>
      </c>
      <c r="AA225" s="22">
        <v>96</v>
      </c>
      <c r="AB225" s="22">
        <v>247.97</v>
      </c>
      <c r="AC225" s="22">
        <v>6.252781135809847E-2</v>
      </c>
      <c r="AD225" s="42">
        <v>2.3529999999999999E-2</v>
      </c>
      <c r="AE225" s="22">
        <v>230</v>
      </c>
      <c r="AF225" s="22">
        <v>1.2189405613289759</v>
      </c>
      <c r="AG225" s="22">
        <v>6.0947028066448791E-2</v>
      </c>
      <c r="AH225" s="22">
        <v>0</v>
      </c>
      <c r="AI225" s="22">
        <v>0</v>
      </c>
      <c r="AJ225" s="22">
        <v>0</v>
      </c>
      <c r="AK225" s="22">
        <v>0</v>
      </c>
      <c r="AL225" s="45">
        <v>0</v>
      </c>
      <c r="AM225" s="45">
        <v>0</v>
      </c>
      <c r="AN225" s="45">
        <v>0</v>
      </c>
      <c r="AO225" s="45">
        <v>0</v>
      </c>
      <c r="AP225" s="45">
        <v>0</v>
      </c>
      <c r="AQ225" s="45">
        <v>0</v>
      </c>
      <c r="AR225" s="45">
        <v>0</v>
      </c>
      <c r="AS225" s="45" t="s">
        <v>4440</v>
      </c>
      <c r="AT225" s="45" t="s">
        <v>4442</v>
      </c>
      <c r="AU225" s="45">
        <v>0.88465122458032097</v>
      </c>
      <c r="AV225" s="10">
        <v>94.80952380952381</v>
      </c>
      <c r="AW225" s="10">
        <v>77.552019583843332</v>
      </c>
      <c r="AX225" s="17">
        <v>0.27424580603355181</v>
      </c>
    </row>
    <row r="226" spans="1:50" x14ac:dyDescent="0.25">
      <c r="A226" s="22" t="s">
        <v>8</v>
      </c>
      <c r="B226" s="22" t="s">
        <v>3946</v>
      </c>
      <c r="C226" s="22" t="s">
        <v>85</v>
      </c>
      <c r="D226" s="22">
        <v>6626</v>
      </c>
      <c r="E226" s="22" t="s">
        <v>304</v>
      </c>
      <c r="F226" s="43">
        <v>14.59093</v>
      </c>
      <c r="G226" s="43">
        <v>216.04681192897999</v>
      </c>
      <c r="H226" s="43">
        <v>8.2657196969696969</v>
      </c>
      <c r="I226" s="9">
        <v>5.5437500000000002</v>
      </c>
      <c r="J226" s="9">
        <v>2.7219696969696972</v>
      </c>
      <c r="K226" s="11">
        <v>5.8045454545454556</v>
      </c>
      <c r="L226" s="41">
        <v>214</v>
      </c>
      <c r="M226" s="44">
        <v>482</v>
      </c>
      <c r="N226" s="13">
        <v>168</v>
      </c>
      <c r="O226" s="13">
        <v>130</v>
      </c>
      <c r="P226" s="22">
        <v>167</v>
      </c>
      <c r="Q226" s="22">
        <v>130</v>
      </c>
      <c r="R226" s="14">
        <v>0</v>
      </c>
      <c r="S226" s="22">
        <v>250</v>
      </c>
      <c r="T226" s="22">
        <v>0.29775679948674472</v>
      </c>
      <c r="U226" s="22">
        <v>601</v>
      </c>
      <c r="V226" s="22"/>
      <c r="W226" s="22">
        <v>190</v>
      </c>
      <c r="X226" s="22">
        <v>145</v>
      </c>
      <c r="Y226" s="14">
        <v>119</v>
      </c>
      <c r="Z226" s="10">
        <v>23</v>
      </c>
      <c r="AA226" s="22">
        <v>15</v>
      </c>
      <c r="AB226" s="22">
        <v>42.22</v>
      </c>
      <c r="AC226" s="22">
        <v>6.7535965329571276E-2</v>
      </c>
      <c r="AD226" s="42">
        <v>3.2299999999999998E-3</v>
      </c>
      <c r="AE226" s="22">
        <v>231</v>
      </c>
      <c r="AF226" s="22">
        <v>2.1886719326369999</v>
      </c>
      <c r="AG226" s="22">
        <v>6.0796442573249995E-2</v>
      </c>
      <c r="AH226" s="22">
        <v>0</v>
      </c>
      <c r="AI226" s="22">
        <v>1</v>
      </c>
      <c r="AJ226" s="22">
        <v>0</v>
      </c>
      <c r="AK226" s="22">
        <v>0</v>
      </c>
      <c r="AL226" s="45">
        <v>0</v>
      </c>
      <c r="AM226" s="45">
        <v>0</v>
      </c>
      <c r="AN226" s="45">
        <v>0</v>
      </c>
      <c r="AO226" s="45">
        <v>0</v>
      </c>
      <c r="AP226" s="45">
        <v>0</v>
      </c>
      <c r="AQ226" s="45">
        <v>0</v>
      </c>
      <c r="AR226" s="45">
        <v>0</v>
      </c>
      <c r="AS226" s="45" t="s">
        <v>4440</v>
      </c>
      <c r="AT226" s="45" t="s">
        <v>4445</v>
      </c>
      <c r="AU226" s="45">
        <v>0.72074772623007044</v>
      </c>
      <c r="AV226" s="10">
        <v>8.449763428889506</v>
      </c>
      <c r="AW226" s="10">
        <v>22.986504135829342</v>
      </c>
      <c r="AX226" s="17">
        <v>0.67069174896317851</v>
      </c>
    </row>
    <row r="227" spans="1:50" x14ac:dyDescent="0.25">
      <c r="A227" s="22" t="s">
        <v>539</v>
      </c>
      <c r="B227" s="22" t="s">
        <v>3949</v>
      </c>
      <c r="C227" s="22" t="s">
        <v>789</v>
      </c>
      <c r="D227" s="22">
        <v>888</v>
      </c>
      <c r="E227" s="22" t="s">
        <v>790</v>
      </c>
      <c r="F227" s="43">
        <v>13.938767</v>
      </c>
      <c r="G227" s="43">
        <v>253.13437310405999</v>
      </c>
      <c r="H227" s="43">
        <v>14.382765151515152</v>
      </c>
      <c r="I227" s="9">
        <v>0</v>
      </c>
      <c r="J227" s="9">
        <v>14.382765151515152</v>
      </c>
      <c r="K227" s="11">
        <v>0</v>
      </c>
      <c r="L227" s="41">
        <v>279</v>
      </c>
      <c r="M227" s="44">
        <v>0</v>
      </c>
      <c r="N227" s="13">
        <v>0</v>
      </c>
      <c r="O227" s="13">
        <v>0</v>
      </c>
      <c r="P227" s="22">
        <v>0</v>
      </c>
      <c r="Q227" s="22">
        <v>0</v>
      </c>
      <c r="R227" s="14">
        <v>0</v>
      </c>
      <c r="S227" s="22">
        <v>249</v>
      </c>
      <c r="T227" s="22">
        <v>1</v>
      </c>
      <c r="U227" s="22">
        <v>519</v>
      </c>
      <c r="V227" s="22"/>
      <c r="W227" s="22">
        <v>96</v>
      </c>
      <c r="X227" s="22">
        <v>64</v>
      </c>
      <c r="Y227" s="14">
        <v>519</v>
      </c>
      <c r="Z227" s="10">
        <v>96</v>
      </c>
      <c r="AA227" s="22">
        <v>64</v>
      </c>
      <c r="AB227" s="22">
        <v>178.23</v>
      </c>
      <c r="AC227" s="22">
        <v>5.5064694806461423E-2</v>
      </c>
      <c r="AD227" s="42">
        <v>1.099E-2</v>
      </c>
      <c r="AE227" s="22">
        <v>232</v>
      </c>
      <c r="AF227" s="22">
        <v>3.2147890788134328</v>
      </c>
      <c r="AG227" s="22">
        <v>6.0656397713460999E-2</v>
      </c>
      <c r="AH227" s="22">
        <v>0</v>
      </c>
      <c r="AI227" s="22">
        <v>0</v>
      </c>
      <c r="AJ227" s="22">
        <v>0</v>
      </c>
      <c r="AK227" s="22">
        <v>0</v>
      </c>
      <c r="AL227" s="45">
        <v>0</v>
      </c>
      <c r="AM227" s="45">
        <v>0</v>
      </c>
      <c r="AN227" s="45">
        <v>0</v>
      </c>
      <c r="AO227" s="45">
        <v>0</v>
      </c>
      <c r="AP227" s="45">
        <v>0</v>
      </c>
      <c r="AQ227" s="45">
        <v>0</v>
      </c>
      <c r="AR227" s="45">
        <v>0</v>
      </c>
      <c r="AS227" s="45" t="s">
        <v>4440</v>
      </c>
      <c r="AT227" s="45" t="s">
        <v>4443</v>
      </c>
      <c r="AU227" s="45">
        <v>3.2147890788134328</v>
      </c>
      <c r="AV227" s="10">
        <v>6.6746553245282518</v>
      </c>
      <c r="AW227" s="10">
        <v>6.6746553245282518</v>
      </c>
      <c r="AX227" s="17">
        <v>0</v>
      </c>
    </row>
    <row r="228" spans="1:50" x14ac:dyDescent="0.25">
      <c r="A228" s="22" t="s">
        <v>8</v>
      </c>
      <c r="B228" s="22" t="s">
        <v>3946</v>
      </c>
      <c r="C228" s="22" t="s">
        <v>335</v>
      </c>
      <c r="D228" s="22">
        <v>6195</v>
      </c>
      <c r="E228" s="22" t="s">
        <v>403</v>
      </c>
      <c r="F228" s="43">
        <v>69.069667999999993</v>
      </c>
      <c r="G228" s="43">
        <v>1166.4895025278299</v>
      </c>
      <c r="H228" s="43">
        <v>46.965530303030306</v>
      </c>
      <c r="I228" s="9">
        <v>0</v>
      </c>
      <c r="J228" s="9">
        <v>46.965530303030306</v>
      </c>
      <c r="K228" s="11">
        <v>0</v>
      </c>
      <c r="L228" s="41">
        <v>1856</v>
      </c>
      <c r="M228" s="44">
        <v>0</v>
      </c>
      <c r="N228" s="13">
        <v>0</v>
      </c>
      <c r="O228" s="13">
        <v>0</v>
      </c>
      <c r="P228" s="22">
        <v>0</v>
      </c>
      <c r="Q228" s="22">
        <v>0</v>
      </c>
      <c r="R228" s="14">
        <v>0</v>
      </c>
      <c r="S228" s="22">
        <v>974</v>
      </c>
      <c r="T228" s="22">
        <v>1</v>
      </c>
      <c r="U228" s="22">
        <v>3383</v>
      </c>
      <c r="V228" s="22"/>
      <c r="W228" s="22">
        <v>612</v>
      </c>
      <c r="X228" s="22">
        <v>404</v>
      </c>
      <c r="Y228" s="14">
        <v>3383</v>
      </c>
      <c r="Z228" s="10">
        <v>612</v>
      </c>
      <c r="AA228" s="22">
        <v>404</v>
      </c>
      <c r="AB228" s="22">
        <v>1142.9100000000001</v>
      </c>
      <c r="AC228" s="22">
        <v>5.9211564142088918E-2</v>
      </c>
      <c r="AD228" s="42">
        <v>7.535E-2</v>
      </c>
      <c r="AE228" s="22">
        <v>233</v>
      </c>
      <c r="AF228" s="22">
        <v>30.443584046342341</v>
      </c>
      <c r="AG228" s="22">
        <v>6.0403936599885598E-2</v>
      </c>
      <c r="AH228" s="22">
        <v>0</v>
      </c>
      <c r="AI228" s="22">
        <v>0</v>
      </c>
      <c r="AJ228" s="22">
        <v>0</v>
      </c>
      <c r="AK228" s="22">
        <v>0</v>
      </c>
      <c r="AL228" s="45">
        <v>0</v>
      </c>
      <c r="AM228" s="45">
        <v>0</v>
      </c>
      <c r="AN228" s="45">
        <v>0</v>
      </c>
      <c r="AO228" s="45">
        <v>1</v>
      </c>
      <c r="AP228" s="45">
        <v>0</v>
      </c>
      <c r="AQ228" s="45">
        <v>0</v>
      </c>
      <c r="AR228" s="45">
        <v>0</v>
      </c>
      <c r="AS228" s="45" t="s">
        <v>4440</v>
      </c>
      <c r="AT228" s="45" t="s">
        <v>4440</v>
      </c>
      <c r="AU228" s="45">
        <v>30.443584046342341</v>
      </c>
      <c r="AV228" s="10">
        <v>13.030833380380518</v>
      </c>
      <c r="AW228" s="10">
        <v>13.030833380380518</v>
      </c>
      <c r="AX228" s="17">
        <v>0</v>
      </c>
    </row>
    <row r="229" spans="1:50" x14ac:dyDescent="0.25">
      <c r="A229" s="22" t="s">
        <v>2906</v>
      </c>
      <c r="B229" s="22" t="s">
        <v>3950</v>
      </c>
      <c r="C229" s="22" t="s">
        <v>2909</v>
      </c>
      <c r="D229" s="22">
        <v>5665</v>
      </c>
      <c r="E229" s="22" t="s">
        <v>2984</v>
      </c>
      <c r="F229" s="43">
        <v>43.838712000000001</v>
      </c>
      <c r="G229" s="43">
        <v>506.27420917993999</v>
      </c>
      <c r="H229" s="43">
        <v>18.624242424242425</v>
      </c>
      <c r="I229" s="9">
        <v>11.325189393939395</v>
      </c>
      <c r="J229" s="9">
        <v>7.2990530303030301</v>
      </c>
      <c r="K229" s="11">
        <v>18.623295454545456</v>
      </c>
      <c r="L229" s="41">
        <v>5726</v>
      </c>
      <c r="M229" s="44">
        <v>14072</v>
      </c>
      <c r="N229" s="13">
        <v>4012</v>
      </c>
      <c r="O229" s="13">
        <v>2349</v>
      </c>
      <c r="P229" s="22">
        <v>3305</v>
      </c>
      <c r="Q229" s="22">
        <v>1862</v>
      </c>
      <c r="R229" s="14">
        <v>1</v>
      </c>
      <c r="S229" s="22">
        <v>819</v>
      </c>
      <c r="T229" s="22">
        <v>5.0846078750499402E-5</v>
      </c>
      <c r="U229" s="22">
        <v>14073</v>
      </c>
      <c r="V229" s="22"/>
      <c r="W229" s="22">
        <v>4012</v>
      </c>
      <c r="X229" s="22">
        <v>2349</v>
      </c>
      <c r="Y229" s="14">
        <v>1</v>
      </c>
      <c r="Z229" s="10">
        <v>707</v>
      </c>
      <c r="AA229" s="22">
        <v>487</v>
      </c>
      <c r="AB229" s="22">
        <v>968.68</v>
      </c>
      <c r="AC229" s="22">
        <v>8.6590845840260541E-2</v>
      </c>
      <c r="AD229" s="42">
        <v>0.1273</v>
      </c>
      <c r="AE229" s="22">
        <v>234</v>
      </c>
      <c r="AF229" s="22">
        <v>13.018687037416369</v>
      </c>
      <c r="AG229" s="22">
        <v>6.0271699247298E-2</v>
      </c>
      <c r="AH229" s="22">
        <v>0</v>
      </c>
      <c r="AI229" s="22">
        <v>0</v>
      </c>
      <c r="AJ229" s="22">
        <v>0</v>
      </c>
      <c r="AK229" s="22">
        <v>0</v>
      </c>
      <c r="AL229" s="45">
        <v>0</v>
      </c>
      <c r="AM229" s="45">
        <v>0</v>
      </c>
      <c r="AN229" s="45">
        <v>1</v>
      </c>
      <c r="AO229" s="45">
        <v>0</v>
      </c>
      <c r="AP229" s="45">
        <v>0</v>
      </c>
      <c r="AQ229" s="45">
        <v>1</v>
      </c>
      <c r="AR229" s="45">
        <v>1</v>
      </c>
      <c r="AS229" s="45" t="s">
        <v>4440</v>
      </c>
      <c r="AT229" s="45" t="s">
        <v>4440</v>
      </c>
      <c r="AU229" s="45">
        <v>5.1021719384049522</v>
      </c>
      <c r="AV229" s="10">
        <v>96.861880173330917</v>
      </c>
      <c r="AW229" s="10">
        <v>215.41815815164333</v>
      </c>
      <c r="AX229" s="17">
        <v>0.60808859420761474</v>
      </c>
    </row>
    <row r="230" spans="1:50" x14ac:dyDescent="0.25">
      <c r="A230" s="22" t="s">
        <v>964</v>
      </c>
      <c r="B230" s="22" t="s">
        <v>3948</v>
      </c>
      <c r="C230" s="22" t="s">
        <v>1395</v>
      </c>
      <c r="D230" s="22">
        <v>7360</v>
      </c>
      <c r="E230" s="22" t="s">
        <v>1419</v>
      </c>
      <c r="F230" s="43">
        <v>16.858720000000002</v>
      </c>
      <c r="G230" s="43">
        <v>329.99330302779998</v>
      </c>
      <c r="H230" s="43">
        <v>14.08939393939394</v>
      </c>
      <c r="I230" s="9">
        <v>11.320833333333335</v>
      </c>
      <c r="J230" s="9">
        <v>2.7685606060606065</v>
      </c>
      <c r="K230" s="11">
        <v>13.893560606060607</v>
      </c>
      <c r="L230" s="41">
        <v>276</v>
      </c>
      <c r="M230" s="44">
        <v>688</v>
      </c>
      <c r="N230" s="13">
        <v>192</v>
      </c>
      <c r="O230" s="13">
        <v>170</v>
      </c>
      <c r="P230" s="22">
        <v>96</v>
      </c>
      <c r="Q230" s="22">
        <v>86</v>
      </c>
      <c r="R230" s="14">
        <v>0</v>
      </c>
      <c r="S230" s="22">
        <v>344</v>
      </c>
      <c r="T230" s="22">
        <v>1.3899344015485426E-2</v>
      </c>
      <c r="U230" s="22">
        <v>695</v>
      </c>
      <c r="V230" s="22"/>
      <c r="W230" s="22">
        <v>193</v>
      </c>
      <c r="X230" s="22">
        <v>171</v>
      </c>
      <c r="Y230" s="14">
        <v>7</v>
      </c>
      <c r="Z230" s="10">
        <v>97</v>
      </c>
      <c r="AA230" s="22">
        <v>85</v>
      </c>
      <c r="AB230" s="22">
        <v>133.52000000000001</v>
      </c>
      <c r="AC230" s="22">
        <v>5.1088067076863537E-2</v>
      </c>
      <c r="AD230" s="42">
        <v>1.03E-2</v>
      </c>
      <c r="AE230" s="22">
        <v>235</v>
      </c>
      <c r="AF230" s="22">
        <v>4.3771173737568416</v>
      </c>
      <c r="AG230" s="22">
        <v>5.9960511969271803E-2</v>
      </c>
      <c r="AH230" s="22">
        <v>1</v>
      </c>
      <c r="AI230" s="22">
        <v>0</v>
      </c>
      <c r="AJ230" s="22">
        <v>0</v>
      </c>
      <c r="AK230" s="22">
        <v>0</v>
      </c>
      <c r="AL230" s="45">
        <v>0</v>
      </c>
      <c r="AM230" s="45">
        <v>0</v>
      </c>
      <c r="AN230" s="45">
        <v>0</v>
      </c>
      <c r="AO230" s="45">
        <v>0</v>
      </c>
      <c r="AP230" s="45">
        <v>0</v>
      </c>
      <c r="AQ230" s="45">
        <v>0</v>
      </c>
      <c r="AR230" s="45">
        <v>0</v>
      </c>
      <c r="AS230" s="45" t="s">
        <v>4440</v>
      </c>
      <c r="AT230" s="45" t="s">
        <v>4443</v>
      </c>
      <c r="AU230" s="45">
        <v>0.86010191646383372</v>
      </c>
      <c r="AV230" s="10">
        <v>35.036256669859071</v>
      </c>
      <c r="AW230" s="10">
        <v>13.698247123346595</v>
      </c>
      <c r="AX230" s="17">
        <v>0.80350037638455751</v>
      </c>
    </row>
    <row r="231" spans="1:50" x14ac:dyDescent="0.25">
      <c r="A231" s="22" t="s">
        <v>539</v>
      </c>
      <c r="B231" s="22" t="s">
        <v>3949</v>
      </c>
      <c r="C231" s="22" t="s">
        <v>732</v>
      </c>
      <c r="D231" s="22">
        <v>1731</v>
      </c>
      <c r="E231" s="22" t="s">
        <v>733</v>
      </c>
      <c r="F231" s="43">
        <v>50.306811000000003</v>
      </c>
      <c r="G231" s="43">
        <v>925.58199666832002</v>
      </c>
      <c r="H231" s="43">
        <v>38.343181818181819</v>
      </c>
      <c r="I231" s="9">
        <v>37.125189393939394</v>
      </c>
      <c r="J231" s="9">
        <v>1.2178030303030303</v>
      </c>
      <c r="K231" s="11">
        <v>38.210227272727273</v>
      </c>
      <c r="L231" s="41">
        <v>926</v>
      </c>
      <c r="M231" s="44">
        <v>3685</v>
      </c>
      <c r="N231" s="13">
        <v>165</v>
      </c>
      <c r="O231" s="13">
        <v>117</v>
      </c>
      <c r="P231" s="22">
        <v>158</v>
      </c>
      <c r="Q231" s="22">
        <v>115</v>
      </c>
      <c r="R231" s="14">
        <v>0</v>
      </c>
      <c r="S231" s="22">
        <v>1132</v>
      </c>
      <c r="T231" s="22">
        <v>3.4674885898879904E-3</v>
      </c>
      <c r="U231" s="22">
        <v>3691</v>
      </c>
      <c r="V231" s="22"/>
      <c r="W231" s="22">
        <v>166</v>
      </c>
      <c r="X231" s="22">
        <v>118</v>
      </c>
      <c r="Y231" s="14">
        <v>6</v>
      </c>
      <c r="Z231" s="10">
        <v>8</v>
      </c>
      <c r="AA231" s="22">
        <v>3</v>
      </c>
      <c r="AB231" s="22">
        <v>11.5</v>
      </c>
      <c r="AC231" s="22">
        <v>5.4351544413225358E-2</v>
      </c>
      <c r="AD231" s="42">
        <v>8.9999999999999998E-4</v>
      </c>
      <c r="AE231" s="22">
        <v>236</v>
      </c>
      <c r="AF231" s="22">
        <v>17.968040025258027</v>
      </c>
      <c r="AG231" s="22">
        <v>5.9694485133747595E-2</v>
      </c>
      <c r="AH231" s="22">
        <v>1</v>
      </c>
      <c r="AI231" s="22">
        <v>0</v>
      </c>
      <c r="AJ231" s="22">
        <v>0</v>
      </c>
      <c r="AK231" s="22">
        <v>0</v>
      </c>
      <c r="AL231" s="45">
        <v>0</v>
      </c>
      <c r="AM231" s="45">
        <v>0</v>
      </c>
      <c r="AN231" s="45">
        <v>0</v>
      </c>
      <c r="AO231" s="45">
        <v>0</v>
      </c>
      <c r="AP231" s="45">
        <v>0</v>
      </c>
      <c r="AQ231" s="45">
        <v>0</v>
      </c>
      <c r="AR231" s="45">
        <v>0</v>
      </c>
      <c r="AS231" s="45" t="s">
        <v>4440</v>
      </c>
      <c r="AT231" s="45" t="s">
        <v>4445</v>
      </c>
      <c r="AU231" s="45">
        <v>0.57067599906352673</v>
      </c>
      <c r="AV231" s="10">
        <v>6.5692068429237951</v>
      </c>
      <c r="AW231" s="10">
        <v>4.3293225060755143</v>
      </c>
      <c r="AX231" s="17">
        <v>0.96823444569576989</v>
      </c>
    </row>
    <row r="232" spans="1:50" x14ac:dyDescent="0.25">
      <c r="A232" s="22" t="s">
        <v>539</v>
      </c>
      <c r="B232" s="22" t="s">
        <v>3949</v>
      </c>
      <c r="C232" s="22" t="s">
        <v>569</v>
      </c>
      <c r="D232" s="22">
        <v>1610</v>
      </c>
      <c r="E232" s="22" t="s">
        <v>647</v>
      </c>
      <c r="F232" s="43">
        <v>1.8372010000000001</v>
      </c>
      <c r="G232" s="43">
        <v>34.717336650829999</v>
      </c>
      <c r="H232" s="43">
        <v>1.5198863636363638</v>
      </c>
      <c r="I232" s="9">
        <v>0</v>
      </c>
      <c r="J232" s="9">
        <v>1.5198863636363638</v>
      </c>
      <c r="K232" s="11">
        <v>0</v>
      </c>
      <c r="L232" s="41">
        <v>85</v>
      </c>
      <c r="M232" s="44">
        <v>0</v>
      </c>
      <c r="N232" s="13">
        <v>0</v>
      </c>
      <c r="O232" s="13">
        <v>0</v>
      </c>
      <c r="P232" s="22">
        <v>0</v>
      </c>
      <c r="Q232" s="22">
        <v>0</v>
      </c>
      <c r="R232" s="14">
        <v>0</v>
      </c>
      <c r="S232" s="22">
        <v>36</v>
      </c>
      <c r="T232" s="22">
        <v>1</v>
      </c>
      <c r="U232" s="22">
        <v>167</v>
      </c>
      <c r="V232" s="22"/>
      <c r="W232" s="22">
        <v>32</v>
      </c>
      <c r="X232" s="22">
        <v>22</v>
      </c>
      <c r="Y232" s="14">
        <v>167</v>
      </c>
      <c r="Z232" s="10">
        <v>32</v>
      </c>
      <c r="AA232" s="22">
        <v>22</v>
      </c>
      <c r="AB232" s="22">
        <v>58.87</v>
      </c>
      <c r="AC232" s="22">
        <v>5.2918834715855935E-2</v>
      </c>
      <c r="AD232" s="42">
        <v>3.5200000000000001E-3</v>
      </c>
      <c r="AE232" s="22">
        <v>237</v>
      </c>
      <c r="AF232" s="22">
        <v>0.71146839017734798</v>
      </c>
      <c r="AG232" s="22">
        <v>5.9289032514778996E-2</v>
      </c>
      <c r="AH232" s="22">
        <v>0</v>
      </c>
      <c r="AI232" s="22">
        <v>0</v>
      </c>
      <c r="AJ232" s="22">
        <v>0</v>
      </c>
      <c r="AK232" s="22">
        <v>0</v>
      </c>
      <c r="AL232" s="45">
        <v>0</v>
      </c>
      <c r="AM232" s="45">
        <v>0</v>
      </c>
      <c r="AN232" s="45">
        <v>0</v>
      </c>
      <c r="AO232" s="45">
        <v>0</v>
      </c>
      <c r="AP232" s="45">
        <v>0</v>
      </c>
      <c r="AQ232" s="45">
        <v>0</v>
      </c>
      <c r="AR232" s="45">
        <v>0</v>
      </c>
      <c r="AS232" s="45" t="s">
        <v>4440</v>
      </c>
      <c r="AT232" s="45" t="s">
        <v>4445</v>
      </c>
      <c r="AU232" s="45">
        <v>0.71146839017734798</v>
      </c>
      <c r="AV232" s="10">
        <v>21.054205607476632</v>
      </c>
      <c r="AW232" s="10">
        <v>21.054205607476632</v>
      </c>
      <c r="AX232" s="17">
        <v>0</v>
      </c>
    </row>
    <row r="233" spans="1:50" x14ac:dyDescent="0.25">
      <c r="A233" s="22" t="s">
        <v>964</v>
      </c>
      <c r="B233" s="22" t="s">
        <v>3948</v>
      </c>
      <c r="C233" s="22" t="s">
        <v>989</v>
      </c>
      <c r="D233" s="22">
        <v>6674</v>
      </c>
      <c r="E233" s="22" t="s">
        <v>1157</v>
      </c>
      <c r="F233" s="43">
        <v>4.4455819999999999</v>
      </c>
      <c r="G233" s="43">
        <v>99.739649591369997</v>
      </c>
      <c r="H233" s="43">
        <v>5.0251893939393941</v>
      </c>
      <c r="I233" s="9">
        <v>0</v>
      </c>
      <c r="J233" s="9">
        <v>5.0251893939393941</v>
      </c>
      <c r="K233" s="11">
        <v>0</v>
      </c>
      <c r="L233" s="41">
        <v>1146</v>
      </c>
      <c r="M233" s="44">
        <v>0</v>
      </c>
      <c r="N233" s="13">
        <v>0</v>
      </c>
      <c r="O233" s="13">
        <v>0</v>
      </c>
      <c r="P233" s="22">
        <v>0</v>
      </c>
      <c r="Q233" s="22">
        <v>0</v>
      </c>
      <c r="R233" s="14">
        <v>0</v>
      </c>
      <c r="S233" s="22">
        <v>75</v>
      </c>
      <c r="T233" s="22">
        <v>1</v>
      </c>
      <c r="U233" s="22">
        <v>2093</v>
      </c>
      <c r="V233" s="22"/>
      <c r="W233" s="22">
        <v>380</v>
      </c>
      <c r="X233" s="22">
        <v>251</v>
      </c>
      <c r="Y233" s="14">
        <v>2093</v>
      </c>
      <c r="Z233" s="10">
        <v>380</v>
      </c>
      <c r="AA233" s="22">
        <v>251</v>
      </c>
      <c r="AB233" s="22">
        <v>708.97</v>
      </c>
      <c r="AC233" s="22">
        <v>4.4571863027526172E-2</v>
      </c>
      <c r="AD233" s="42">
        <v>3.5220000000000001E-2</v>
      </c>
      <c r="AE233" s="22">
        <v>238</v>
      </c>
      <c r="AF233" s="22">
        <v>3.4902957570405078</v>
      </c>
      <c r="AG233" s="22">
        <v>5.9157555204076402E-2</v>
      </c>
      <c r="AH233" s="22">
        <v>0</v>
      </c>
      <c r="AI233" s="22">
        <v>0</v>
      </c>
      <c r="AJ233" s="22">
        <v>0</v>
      </c>
      <c r="AK233" s="22">
        <v>0</v>
      </c>
      <c r="AL233" s="45">
        <v>1</v>
      </c>
      <c r="AM233" s="45">
        <v>0</v>
      </c>
      <c r="AN233" s="45">
        <v>0</v>
      </c>
      <c r="AO233" s="45">
        <v>0</v>
      </c>
      <c r="AP233" s="45">
        <v>1</v>
      </c>
      <c r="AQ233" s="45">
        <v>0</v>
      </c>
      <c r="AR233" s="45">
        <v>0</v>
      </c>
      <c r="AS233" s="45" t="s">
        <v>4440</v>
      </c>
      <c r="AT233" s="45" t="s">
        <v>4441</v>
      </c>
      <c r="AU233" s="45">
        <v>3.4902957570405078</v>
      </c>
      <c r="AV233" s="10">
        <v>75.619040440206533</v>
      </c>
      <c r="AW233" s="10">
        <v>75.619040440206533</v>
      </c>
      <c r="AX233" s="17">
        <v>0</v>
      </c>
    </row>
    <row r="234" spans="1:50" x14ac:dyDescent="0.25">
      <c r="A234" s="22" t="s">
        <v>2195</v>
      </c>
      <c r="B234" s="22" t="s">
        <v>3960</v>
      </c>
      <c r="C234" s="22" t="s">
        <v>2241</v>
      </c>
      <c r="D234" s="22">
        <v>3082</v>
      </c>
      <c r="E234" s="22" t="s">
        <v>2424</v>
      </c>
      <c r="F234" s="43">
        <v>11.312760000000001</v>
      </c>
      <c r="G234" s="43">
        <v>130.61323839239</v>
      </c>
      <c r="H234" s="43">
        <v>5.2130681818181817</v>
      </c>
      <c r="I234" s="9">
        <v>0</v>
      </c>
      <c r="J234" s="9">
        <v>5.2130681818181817</v>
      </c>
      <c r="K234" s="11">
        <v>0</v>
      </c>
      <c r="L234" s="41">
        <v>181</v>
      </c>
      <c r="M234" s="44">
        <v>0</v>
      </c>
      <c r="N234" s="13">
        <v>0</v>
      </c>
      <c r="O234" s="13">
        <v>0</v>
      </c>
      <c r="P234" s="22">
        <v>0</v>
      </c>
      <c r="Q234" s="22">
        <v>0</v>
      </c>
      <c r="R234" s="14">
        <v>0</v>
      </c>
      <c r="S234" s="22">
        <v>105</v>
      </c>
      <c r="T234" s="22">
        <v>1</v>
      </c>
      <c r="U234" s="22">
        <v>341</v>
      </c>
      <c r="V234" s="22"/>
      <c r="W234" s="22">
        <v>63</v>
      </c>
      <c r="X234" s="22">
        <v>43</v>
      </c>
      <c r="Y234" s="14">
        <v>341</v>
      </c>
      <c r="Z234" s="10">
        <v>63</v>
      </c>
      <c r="AA234" s="22">
        <v>43</v>
      </c>
      <c r="AB234" s="22">
        <v>117</v>
      </c>
      <c r="AC234" s="22">
        <v>8.6612659935848602E-2</v>
      </c>
      <c r="AD234" s="42">
        <v>1.1350000000000001E-2</v>
      </c>
      <c r="AE234" s="22">
        <v>239</v>
      </c>
      <c r="AF234" s="22">
        <v>2.4234044332201594</v>
      </c>
      <c r="AG234" s="22">
        <v>5.9107425200491691E-2</v>
      </c>
      <c r="AH234" s="22">
        <v>0</v>
      </c>
      <c r="AI234" s="22">
        <v>0</v>
      </c>
      <c r="AJ234" s="22">
        <v>0</v>
      </c>
      <c r="AK234" s="22">
        <v>1</v>
      </c>
      <c r="AL234" s="45">
        <v>1</v>
      </c>
      <c r="AM234" s="45">
        <v>0</v>
      </c>
      <c r="AN234" s="45">
        <v>1</v>
      </c>
      <c r="AO234" s="45">
        <v>0</v>
      </c>
      <c r="AP234" s="45">
        <v>0</v>
      </c>
      <c r="AQ234" s="45">
        <v>1</v>
      </c>
      <c r="AR234" s="45">
        <v>1</v>
      </c>
      <c r="AS234" s="45" t="s">
        <v>4440</v>
      </c>
      <c r="AT234" s="45" t="s">
        <v>4443</v>
      </c>
      <c r="AU234" s="45">
        <v>2.4234044332201594</v>
      </c>
      <c r="AV234" s="10">
        <v>12.085013623978202</v>
      </c>
      <c r="AW234" s="10">
        <v>12.085013623978202</v>
      </c>
      <c r="AX234" s="17">
        <v>0</v>
      </c>
    </row>
    <row r="235" spans="1:50" x14ac:dyDescent="0.25">
      <c r="A235" s="22" t="s">
        <v>539</v>
      </c>
      <c r="B235" s="22" t="s">
        <v>3949</v>
      </c>
      <c r="C235" s="22" t="s">
        <v>670</v>
      </c>
      <c r="D235" s="22">
        <v>8921</v>
      </c>
      <c r="E235" s="22" t="s">
        <v>772</v>
      </c>
      <c r="F235" s="43">
        <v>6.1679089999999999</v>
      </c>
      <c r="G235" s="43">
        <v>227.15952092753</v>
      </c>
      <c r="H235" s="43">
        <v>8.5732954545454554</v>
      </c>
      <c r="I235" s="9">
        <v>0</v>
      </c>
      <c r="J235" s="9">
        <v>8.5732954545454554</v>
      </c>
      <c r="K235" s="11">
        <v>0</v>
      </c>
      <c r="L235" s="41">
        <v>311</v>
      </c>
      <c r="M235" s="44">
        <v>0</v>
      </c>
      <c r="N235" s="13">
        <v>0</v>
      </c>
      <c r="O235" s="13">
        <v>0</v>
      </c>
      <c r="P235" s="22">
        <v>0</v>
      </c>
      <c r="Q235" s="22">
        <v>0</v>
      </c>
      <c r="R235" s="14">
        <v>0</v>
      </c>
      <c r="S235" s="22">
        <v>149</v>
      </c>
      <c r="T235" s="22">
        <v>1</v>
      </c>
      <c r="U235" s="22">
        <v>577</v>
      </c>
      <c r="V235" s="22"/>
      <c r="W235" s="22">
        <v>106</v>
      </c>
      <c r="X235" s="22">
        <v>71</v>
      </c>
      <c r="Y235" s="14">
        <v>577</v>
      </c>
      <c r="Z235" s="10">
        <v>106</v>
      </c>
      <c r="AA235" s="22">
        <v>71</v>
      </c>
      <c r="AB235" s="22">
        <v>197.15</v>
      </c>
      <c r="AC235" s="22">
        <v>2.7152324387793234E-2</v>
      </c>
      <c r="AD235" s="42">
        <v>5.9800000000000001E-3</v>
      </c>
      <c r="AE235" s="22">
        <v>240</v>
      </c>
      <c r="AF235" s="22">
        <v>3.3028172988192761</v>
      </c>
      <c r="AG235" s="22">
        <v>5.8978880336058505E-2</v>
      </c>
      <c r="AH235" s="22">
        <v>0</v>
      </c>
      <c r="AI235" s="22">
        <v>0</v>
      </c>
      <c r="AJ235" s="22">
        <v>0</v>
      </c>
      <c r="AK235" s="22">
        <v>0</v>
      </c>
      <c r="AL235" s="45">
        <v>0</v>
      </c>
      <c r="AM235" s="45">
        <v>0</v>
      </c>
      <c r="AN235" s="45">
        <v>0</v>
      </c>
      <c r="AO235" s="45">
        <v>0</v>
      </c>
      <c r="AP235" s="45">
        <v>0</v>
      </c>
      <c r="AQ235" s="45">
        <v>0</v>
      </c>
      <c r="AR235" s="45">
        <v>0</v>
      </c>
      <c r="AS235" s="45" t="s">
        <v>4440</v>
      </c>
      <c r="AT235" s="45" t="s">
        <v>4444</v>
      </c>
      <c r="AU235" s="45">
        <v>3.3028172988192761</v>
      </c>
      <c r="AV235" s="10">
        <v>12.363973755716083</v>
      </c>
      <c r="AW235" s="10">
        <v>12.363973755716083</v>
      </c>
      <c r="AX235" s="17">
        <v>0</v>
      </c>
    </row>
    <row r="236" spans="1:50" x14ac:dyDescent="0.25">
      <c r="A236" s="22" t="s">
        <v>539</v>
      </c>
      <c r="B236" s="22" t="s">
        <v>3949</v>
      </c>
      <c r="C236" s="22" t="s">
        <v>789</v>
      </c>
      <c r="D236" s="22">
        <v>322</v>
      </c>
      <c r="E236" s="22" t="s">
        <v>858</v>
      </c>
      <c r="F236" s="43">
        <v>27.577027999999999</v>
      </c>
      <c r="G236" s="43">
        <v>626.00368292692997</v>
      </c>
      <c r="H236" s="43">
        <v>30.785606060606064</v>
      </c>
      <c r="I236" s="9">
        <v>0</v>
      </c>
      <c r="J236" s="9">
        <v>30.785606060606064</v>
      </c>
      <c r="K236" s="11">
        <v>0</v>
      </c>
      <c r="L236" s="41">
        <v>494</v>
      </c>
      <c r="M236" s="44">
        <v>0</v>
      </c>
      <c r="N236" s="13">
        <v>0</v>
      </c>
      <c r="O236" s="13">
        <v>0</v>
      </c>
      <c r="P236" s="22">
        <v>0</v>
      </c>
      <c r="Q236" s="22">
        <v>0</v>
      </c>
      <c r="R236" s="14">
        <v>0</v>
      </c>
      <c r="S236" s="22">
        <v>494</v>
      </c>
      <c r="T236" s="22">
        <v>1</v>
      </c>
      <c r="U236" s="22">
        <v>909</v>
      </c>
      <c r="V236" s="22"/>
      <c r="W236" s="22">
        <v>166</v>
      </c>
      <c r="X236" s="22">
        <v>110</v>
      </c>
      <c r="Y236" s="14">
        <v>909</v>
      </c>
      <c r="Z236" s="10">
        <v>166</v>
      </c>
      <c r="AA236" s="22">
        <v>110</v>
      </c>
      <c r="AB236" s="22">
        <v>309.23</v>
      </c>
      <c r="AC236" s="22">
        <v>4.4052501210634115E-2</v>
      </c>
      <c r="AD236" s="42">
        <v>1.521E-2</v>
      </c>
      <c r="AE236" s="22">
        <v>241</v>
      </c>
      <c r="AF236" s="22">
        <v>6.8716025492249182</v>
      </c>
      <c r="AG236" s="22">
        <v>5.8731645719871092E-2</v>
      </c>
      <c r="AH236" s="22">
        <v>0</v>
      </c>
      <c r="AI236" s="22">
        <v>0</v>
      </c>
      <c r="AJ236" s="22">
        <v>0</v>
      </c>
      <c r="AK236" s="22">
        <v>0</v>
      </c>
      <c r="AL236" s="45">
        <v>0</v>
      </c>
      <c r="AM236" s="45">
        <v>0</v>
      </c>
      <c r="AN236" s="45">
        <v>0</v>
      </c>
      <c r="AO236" s="45">
        <v>0</v>
      </c>
      <c r="AP236" s="45">
        <v>0</v>
      </c>
      <c r="AQ236" s="45">
        <v>0</v>
      </c>
      <c r="AR236" s="45">
        <v>0</v>
      </c>
      <c r="AS236" s="45" t="s">
        <v>4440</v>
      </c>
      <c r="AT236" s="45" t="s">
        <v>4443</v>
      </c>
      <c r="AU236" s="45">
        <v>6.8716025492249182</v>
      </c>
      <c r="AV236" s="10">
        <v>5.3921303245810464</v>
      </c>
      <c r="AW236" s="10">
        <v>5.3921303245810464</v>
      </c>
      <c r="AX236" s="17">
        <v>0</v>
      </c>
    </row>
    <row r="237" spans="1:50" x14ac:dyDescent="0.25">
      <c r="A237" s="22" t="s">
        <v>2906</v>
      </c>
      <c r="B237" s="22" t="s">
        <v>3961</v>
      </c>
      <c r="C237" s="22" t="s">
        <v>3113</v>
      </c>
      <c r="D237" s="22">
        <v>7388</v>
      </c>
      <c r="E237" s="22" t="s">
        <v>3253</v>
      </c>
      <c r="F237" s="43">
        <v>2.5432260000000002</v>
      </c>
      <c r="G237" s="43">
        <v>36.813705460050002</v>
      </c>
      <c r="H237" s="43">
        <v>1.5261363636363636</v>
      </c>
      <c r="I237" s="9">
        <v>0</v>
      </c>
      <c r="J237" s="9">
        <v>1.5261363636363636</v>
      </c>
      <c r="K237" s="11">
        <v>0</v>
      </c>
      <c r="L237" s="41">
        <v>153</v>
      </c>
      <c r="M237" s="44">
        <v>0</v>
      </c>
      <c r="N237" s="13">
        <v>0</v>
      </c>
      <c r="O237" s="13">
        <v>0</v>
      </c>
      <c r="P237" s="22">
        <v>0</v>
      </c>
      <c r="Q237" s="22">
        <v>0</v>
      </c>
      <c r="R237" s="14">
        <v>0</v>
      </c>
      <c r="S237" s="22">
        <v>34</v>
      </c>
      <c r="T237" s="22">
        <v>1</v>
      </c>
      <c r="U237" s="22">
        <v>290</v>
      </c>
      <c r="V237" s="22"/>
      <c r="W237" s="22">
        <v>54</v>
      </c>
      <c r="X237" s="22">
        <v>37</v>
      </c>
      <c r="Y237" s="14">
        <v>290</v>
      </c>
      <c r="Z237" s="10">
        <v>54</v>
      </c>
      <c r="AA237" s="22">
        <v>37</v>
      </c>
      <c r="AB237" s="22">
        <v>100.08</v>
      </c>
      <c r="AC237" s="22">
        <v>6.9083673273799967E-2</v>
      </c>
      <c r="AD237" s="42">
        <v>7.7600000000000004E-3</v>
      </c>
      <c r="AE237" s="22">
        <v>242</v>
      </c>
      <c r="AF237" s="22">
        <v>1.40657313597384</v>
      </c>
      <c r="AG237" s="22">
        <v>5.8607213998910002E-2</v>
      </c>
      <c r="AH237" s="22">
        <v>0</v>
      </c>
      <c r="AI237" s="22">
        <v>0</v>
      </c>
      <c r="AJ237" s="22">
        <v>0</v>
      </c>
      <c r="AK237" s="22">
        <v>0</v>
      </c>
      <c r="AL237" s="45">
        <v>1</v>
      </c>
      <c r="AM237" s="45">
        <v>0</v>
      </c>
      <c r="AN237" s="45">
        <v>0</v>
      </c>
      <c r="AO237" s="45">
        <v>0</v>
      </c>
      <c r="AP237" s="45">
        <v>0</v>
      </c>
      <c r="AQ237" s="45">
        <v>0</v>
      </c>
      <c r="AR237" s="45">
        <v>0</v>
      </c>
      <c r="AS237" s="45" t="s">
        <v>4440</v>
      </c>
      <c r="AT237" s="45" t="s">
        <v>4444</v>
      </c>
      <c r="AU237" s="45">
        <v>1.40657313597384</v>
      </c>
      <c r="AV237" s="10">
        <v>35.383469843633655</v>
      </c>
      <c r="AW237" s="10">
        <v>35.383469843633655</v>
      </c>
      <c r="AX237" s="17">
        <v>0</v>
      </c>
    </row>
    <row r="238" spans="1:50" x14ac:dyDescent="0.25">
      <c r="A238" s="22" t="s">
        <v>8</v>
      </c>
      <c r="B238" s="22" t="s">
        <v>3946</v>
      </c>
      <c r="C238" s="22" t="s">
        <v>218</v>
      </c>
      <c r="D238" s="22">
        <v>1057</v>
      </c>
      <c r="E238" s="22" t="s">
        <v>306</v>
      </c>
      <c r="F238" s="43">
        <v>8.0778770000000009</v>
      </c>
      <c r="G238" s="43">
        <v>166.23762496534999</v>
      </c>
      <c r="H238" s="43">
        <v>8.5606060606060606</v>
      </c>
      <c r="I238" s="9">
        <v>0</v>
      </c>
      <c r="J238" s="9">
        <v>8.5606060606060606</v>
      </c>
      <c r="K238" s="11">
        <v>0</v>
      </c>
      <c r="L238" s="41">
        <v>1256</v>
      </c>
      <c r="M238" s="44">
        <v>0</v>
      </c>
      <c r="N238" s="13">
        <v>0</v>
      </c>
      <c r="O238" s="13">
        <v>0</v>
      </c>
      <c r="P238" s="22">
        <v>0</v>
      </c>
      <c r="Q238" s="22">
        <v>0</v>
      </c>
      <c r="R238" s="14">
        <v>0</v>
      </c>
      <c r="S238" s="22">
        <v>185</v>
      </c>
      <c r="T238" s="22">
        <v>1</v>
      </c>
      <c r="U238" s="22">
        <v>2293</v>
      </c>
      <c r="V238" s="22"/>
      <c r="W238" s="22">
        <v>416</v>
      </c>
      <c r="X238" s="22">
        <v>275</v>
      </c>
      <c r="Y238" s="14">
        <v>2293</v>
      </c>
      <c r="Z238" s="10">
        <v>416</v>
      </c>
      <c r="AA238" s="22">
        <v>275</v>
      </c>
      <c r="AB238" s="22">
        <v>776.29</v>
      </c>
      <c r="AC238" s="22">
        <v>4.859235086932772E-2</v>
      </c>
      <c r="AD238" s="42">
        <v>4.2029999999999998E-2</v>
      </c>
      <c r="AE238" s="22">
        <v>243</v>
      </c>
      <c r="AF238" s="22">
        <v>5.4905778306767328</v>
      </c>
      <c r="AG238" s="22">
        <v>5.8410402454007797E-2</v>
      </c>
      <c r="AH238" s="22">
        <v>0</v>
      </c>
      <c r="AI238" s="22">
        <v>0</v>
      </c>
      <c r="AJ238" s="22">
        <v>0</v>
      </c>
      <c r="AK238" s="22">
        <v>0</v>
      </c>
      <c r="AL238" s="45">
        <v>1</v>
      </c>
      <c r="AM238" s="45">
        <v>0</v>
      </c>
      <c r="AN238" s="45">
        <v>0</v>
      </c>
      <c r="AO238" s="45">
        <v>0</v>
      </c>
      <c r="AP238" s="45">
        <v>1</v>
      </c>
      <c r="AQ238" s="45">
        <v>0</v>
      </c>
      <c r="AR238" s="45">
        <v>0</v>
      </c>
      <c r="AS238" s="45" t="s">
        <v>4440</v>
      </c>
      <c r="AT238" s="45" t="s">
        <v>4441</v>
      </c>
      <c r="AU238" s="45">
        <v>5.4905778306767328</v>
      </c>
      <c r="AV238" s="10">
        <v>48.594690265486726</v>
      </c>
      <c r="AW238" s="10">
        <v>48.594690265486726</v>
      </c>
      <c r="AX238" s="17">
        <v>0</v>
      </c>
    </row>
    <row r="239" spans="1:50" x14ac:dyDescent="0.25">
      <c r="A239" s="22" t="s">
        <v>1672</v>
      </c>
      <c r="B239" s="22" t="s">
        <v>3951</v>
      </c>
      <c r="C239" s="22" t="s">
        <v>1739</v>
      </c>
      <c r="D239" s="22">
        <v>6372</v>
      </c>
      <c r="E239" s="22" t="s">
        <v>1740</v>
      </c>
      <c r="F239" s="43">
        <v>55.327222999999996</v>
      </c>
      <c r="G239" s="43">
        <v>1062.54454883123</v>
      </c>
      <c r="H239" s="43">
        <v>44.224242424242426</v>
      </c>
      <c r="I239" s="9">
        <v>20.160606060606064</v>
      </c>
      <c r="J239" s="9">
        <v>24.063636363636363</v>
      </c>
      <c r="K239" s="11">
        <v>36.897159090909092</v>
      </c>
      <c r="L239" s="41">
        <v>1351</v>
      </c>
      <c r="M239" s="44">
        <v>3328</v>
      </c>
      <c r="N239" s="13">
        <v>863</v>
      </c>
      <c r="O239" s="13">
        <v>649</v>
      </c>
      <c r="P239" s="22">
        <v>148</v>
      </c>
      <c r="Q239" s="22">
        <v>98</v>
      </c>
      <c r="R239" s="14">
        <v>0</v>
      </c>
      <c r="S239" s="22">
        <v>869</v>
      </c>
      <c r="T239" s="22">
        <v>0.16568024530629022</v>
      </c>
      <c r="U239" s="22">
        <v>3737</v>
      </c>
      <c r="V239" s="22"/>
      <c r="W239" s="22">
        <v>937</v>
      </c>
      <c r="X239" s="22">
        <v>698</v>
      </c>
      <c r="Y239" s="14">
        <v>409</v>
      </c>
      <c r="Z239" s="10">
        <v>789</v>
      </c>
      <c r="AA239" s="22">
        <v>600</v>
      </c>
      <c r="AB239" s="22">
        <v>1117.74</v>
      </c>
      <c r="AC239" s="22">
        <v>5.207049724254708E-2</v>
      </c>
      <c r="AD239" s="42">
        <v>8.5430000000000006E-2</v>
      </c>
      <c r="AE239" s="22">
        <v>244</v>
      </c>
      <c r="AF239" s="22">
        <v>19.702070194582721</v>
      </c>
      <c r="AG239" s="22">
        <v>5.8290148504682608E-2</v>
      </c>
      <c r="AH239" s="22">
        <v>0</v>
      </c>
      <c r="AI239" s="22">
        <v>1</v>
      </c>
      <c r="AJ239" s="22">
        <v>1</v>
      </c>
      <c r="AK239" s="22">
        <v>0</v>
      </c>
      <c r="AL239" s="45">
        <v>1</v>
      </c>
      <c r="AM239" s="45">
        <v>1</v>
      </c>
      <c r="AN239" s="45">
        <v>1</v>
      </c>
      <c r="AO239" s="45">
        <v>0</v>
      </c>
      <c r="AP239" s="45">
        <v>0</v>
      </c>
      <c r="AQ239" s="45">
        <v>1</v>
      </c>
      <c r="AR239" s="45">
        <v>1</v>
      </c>
      <c r="AS239" s="45" t="s">
        <v>4440</v>
      </c>
      <c r="AT239" s="45" t="s">
        <v>4440</v>
      </c>
      <c r="AU239" s="45">
        <v>10.720442607590885</v>
      </c>
      <c r="AV239" s="10">
        <v>32.788061956932381</v>
      </c>
      <c r="AW239" s="10">
        <v>21.187474304508701</v>
      </c>
      <c r="AX239" s="17">
        <v>0.45587227627792248</v>
      </c>
    </row>
    <row r="240" spans="1:50" x14ac:dyDescent="0.25">
      <c r="A240" s="22" t="s">
        <v>539</v>
      </c>
      <c r="B240" s="22" t="s">
        <v>3949</v>
      </c>
      <c r="C240" s="22" t="s">
        <v>745</v>
      </c>
      <c r="D240" s="22">
        <v>3191</v>
      </c>
      <c r="E240" s="22" t="s">
        <v>769</v>
      </c>
      <c r="F240" s="43">
        <v>6.5840170000000002</v>
      </c>
      <c r="G240" s="43">
        <v>115.18788162996999</v>
      </c>
      <c r="H240" s="43">
        <v>6.4496212121212126</v>
      </c>
      <c r="I240" s="9">
        <v>0</v>
      </c>
      <c r="J240" s="9">
        <v>6.4496212121212126</v>
      </c>
      <c r="K240" s="11">
        <v>0</v>
      </c>
      <c r="L240" s="41">
        <v>678</v>
      </c>
      <c r="M240" s="44">
        <v>0</v>
      </c>
      <c r="N240" s="13">
        <v>0</v>
      </c>
      <c r="O240" s="13">
        <v>0</v>
      </c>
      <c r="P240" s="22">
        <v>0</v>
      </c>
      <c r="Q240" s="22">
        <v>0</v>
      </c>
      <c r="R240" s="14">
        <v>0</v>
      </c>
      <c r="S240" s="22">
        <v>162</v>
      </c>
      <c r="T240" s="22">
        <v>1</v>
      </c>
      <c r="U240" s="22">
        <v>1243</v>
      </c>
      <c r="V240" s="22"/>
      <c r="W240" s="22">
        <v>226</v>
      </c>
      <c r="X240" s="22">
        <v>150</v>
      </c>
      <c r="Y240" s="14">
        <v>1243</v>
      </c>
      <c r="Z240" s="10">
        <v>226</v>
      </c>
      <c r="AA240" s="22">
        <v>150</v>
      </c>
      <c r="AB240" s="22">
        <v>421.49</v>
      </c>
      <c r="AC240" s="22">
        <v>5.715893813509413E-2</v>
      </c>
      <c r="AD240" s="42">
        <v>2.6859999999999998E-2</v>
      </c>
      <c r="AE240" s="22">
        <v>245</v>
      </c>
      <c r="AF240" s="22">
        <v>3.2314450954830294</v>
      </c>
      <c r="AG240" s="22">
        <v>5.7704376705054093E-2</v>
      </c>
      <c r="AH240" s="22">
        <v>0</v>
      </c>
      <c r="AI240" s="22">
        <v>0</v>
      </c>
      <c r="AJ240" s="22">
        <v>0</v>
      </c>
      <c r="AK240" s="22">
        <v>0</v>
      </c>
      <c r="AL240" s="45">
        <v>1</v>
      </c>
      <c r="AM240" s="45">
        <v>0</v>
      </c>
      <c r="AN240" s="45">
        <v>0</v>
      </c>
      <c r="AO240" s="45">
        <v>0</v>
      </c>
      <c r="AP240" s="45">
        <v>0</v>
      </c>
      <c r="AQ240" s="45">
        <v>0</v>
      </c>
      <c r="AR240" s="45">
        <v>0</v>
      </c>
      <c r="AS240" s="45" t="s">
        <v>4440</v>
      </c>
      <c r="AT240" s="45" t="s">
        <v>4442</v>
      </c>
      <c r="AU240" s="45">
        <v>3.2314450954830294</v>
      </c>
      <c r="AV240" s="10">
        <v>35.04081752510718</v>
      </c>
      <c r="AW240" s="10">
        <v>35.04081752510718</v>
      </c>
      <c r="AX240" s="17">
        <v>0</v>
      </c>
    </row>
    <row r="241" spans="1:50" x14ac:dyDescent="0.25">
      <c r="A241" s="22" t="s">
        <v>1672</v>
      </c>
      <c r="B241" s="22" t="s">
        <v>3951</v>
      </c>
      <c r="C241" s="22" t="s">
        <v>1713</v>
      </c>
      <c r="D241" s="22">
        <v>8735</v>
      </c>
      <c r="E241" s="22" t="s">
        <v>1714</v>
      </c>
      <c r="F241" s="43">
        <v>8.5530120000000007</v>
      </c>
      <c r="G241" s="43">
        <v>129.26802882594001</v>
      </c>
      <c r="H241" s="43">
        <v>5.5452651515151521</v>
      </c>
      <c r="I241" s="9">
        <v>0</v>
      </c>
      <c r="J241" s="9">
        <v>5.5452651515151521</v>
      </c>
      <c r="K241" s="11">
        <v>0</v>
      </c>
      <c r="L241" s="41">
        <v>51</v>
      </c>
      <c r="M241" s="44">
        <v>0</v>
      </c>
      <c r="N241" s="13">
        <v>0</v>
      </c>
      <c r="O241" s="13">
        <v>0</v>
      </c>
      <c r="P241" s="22">
        <v>0</v>
      </c>
      <c r="Q241" s="22">
        <v>0</v>
      </c>
      <c r="R241" s="14">
        <v>0</v>
      </c>
      <c r="S241" s="22">
        <v>127</v>
      </c>
      <c r="T241" s="22">
        <v>1</v>
      </c>
      <c r="U241" s="22">
        <v>105</v>
      </c>
      <c r="V241" s="22"/>
      <c r="W241" s="22">
        <v>21</v>
      </c>
      <c r="X241" s="22">
        <v>15</v>
      </c>
      <c r="Y241" s="14">
        <v>105</v>
      </c>
      <c r="Z241" s="10">
        <v>21</v>
      </c>
      <c r="AA241" s="22">
        <v>15</v>
      </c>
      <c r="AB241" s="22">
        <v>38.22</v>
      </c>
      <c r="AC241" s="22">
        <v>6.6164944864415556E-2</v>
      </c>
      <c r="AD241" s="42">
        <v>2.8900000000000002E-3</v>
      </c>
      <c r="AE241" s="22">
        <v>246</v>
      </c>
      <c r="AF241" s="22">
        <v>1.4975842965950803</v>
      </c>
      <c r="AG241" s="22">
        <v>5.7599396022887703E-2</v>
      </c>
      <c r="AH241" s="22">
        <v>0</v>
      </c>
      <c r="AI241" s="22">
        <v>0</v>
      </c>
      <c r="AJ241" s="22">
        <v>0</v>
      </c>
      <c r="AK241" s="22">
        <v>0</v>
      </c>
      <c r="AL241" s="45">
        <v>0</v>
      </c>
      <c r="AM241" s="45">
        <v>0</v>
      </c>
      <c r="AN241" s="45">
        <v>0</v>
      </c>
      <c r="AO241" s="45">
        <v>0</v>
      </c>
      <c r="AP241" s="45">
        <v>0</v>
      </c>
      <c r="AQ241" s="45">
        <v>0</v>
      </c>
      <c r="AR241" s="45">
        <v>0</v>
      </c>
      <c r="AS241" s="45" t="s">
        <v>4440</v>
      </c>
      <c r="AT241" s="45" t="s">
        <v>4445</v>
      </c>
      <c r="AU241" s="45">
        <v>1.4975842965950803</v>
      </c>
      <c r="AV241" s="10">
        <v>3.7870145838314144</v>
      </c>
      <c r="AW241" s="10">
        <v>3.7870145838314144</v>
      </c>
      <c r="AX241" s="17">
        <v>0</v>
      </c>
    </row>
    <row r="242" spans="1:50" x14ac:dyDescent="0.25">
      <c r="A242" s="22" t="s">
        <v>964</v>
      </c>
      <c r="B242" s="22" t="s">
        <v>3948</v>
      </c>
      <c r="C242" s="22" t="s">
        <v>1401</v>
      </c>
      <c r="D242" s="22">
        <v>6519</v>
      </c>
      <c r="E242" s="22" t="s">
        <v>1570</v>
      </c>
      <c r="F242" s="43">
        <v>28.943352000000001</v>
      </c>
      <c r="G242" s="43">
        <v>579.99829814656005</v>
      </c>
      <c r="H242" s="43">
        <v>25.116477272727277</v>
      </c>
      <c r="I242" s="9">
        <v>0</v>
      </c>
      <c r="J242" s="9">
        <v>25.116477272727277</v>
      </c>
      <c r="K242" s="11">
        <v>0</v>
      </c>
      <c r="L242" s="41">
        <v>3818</v>
      </c>
      <c r="M242" s="44">
        <v>0</v>
      </c>
      <c r="N242" s="13">
        <v>0</v>
      </c>
      <c r="O242" s="13">
        <v>0</v>
      </c>
      <c r="P242" s="22">
        <v>0</v>
      </c>
      <c r="Q242" s="22">
        <v>0</v>
      </c>
      <c r="R242" s="14">
        <v>0</v>
      </c>
      <c r="S242" s="22">
        <v>332</v>
      </c>
      <c r="T242" s="22">
        <v>1</v>
      </c>
      <c r="U242" s="22">
        <v>6946</v>
      </c>
      <c r="V242" s="22"/>
      <c r="W242" s="22">
        <v>1255</v>
      </c>
      <c r="X242" s="22">
        <v>827</v>
      </c>
      <c r="Y242" s="14">
        <v>6946</v>
      </c>
      <c r="Z242" s="10">
        <v>1255</v>
      </c>
      <c r="AA242" s="22">
        <v>827</v>
      </c>
      <c r="AB242" s="22">
        <v>2344.4899999999998</v>
      </c>
      <c r="AC242" s="22">
        <v>4.9902477459832638E-2</v>
      </c>
      <c r="AD242" s="42">
        <v>0.13023000000000001</v>
      </c>
      <c r="AE242" s="22">
        <v>247</v>
      </c>
      <c r="AF242" s="22">
        <v>11.307719412476963</v>
      </c>
      <c r="AG242" s="22">
        <v>5.7399590926278998E-2</v>
      </c>
      <c r="AH242" s="22">
        <v>0</v>
      </c>
      <c r="AI242" s="22">
        <v>0</v>
      </c>
      <c r="AJ242" s="22">
        <v>0</v>
      </c>
      <c r="AK242" s="22">
        <v>0</v>
      </c>
      <c r="AL242" s="45">
        <v>1</v>
      </c>
      <c r="AM242" s="45">
        <v>1</v>
      </c>
      <c r="AN242" s="45">
        <v>1</v>
      </c>
      <c r="AO242" s="45">
        <v>0</v>
      </c>
      <c r="AP242" s="45">
        <v>0</v>
      </c>
      <c r="AQ242" s="45">
        <v>1</v>
      </c>
      <c r="AR242" s="45">
        <v>1</v>
      </c>
      <c r="AS242" s="45" t="s">
        <v>4440</v>
      </c>
      <c r="AT242" s="45" t="s">
        <v>4440</v>
      </c>
      <c r="AU242" s="45">
        <v>11.307719412476962</v>
      </c>
      <c r="AV242" s="10">
        <v>49.967198280737463</v>
      </c>
      <c r="AW242" s="10">
        <v>49.967198280737463</v>
      </c>
      <c r="AX242" s="17">
        <v>0</v>
      </c>
    </row>
    <row r="243" spans="1:50" x14ac:dyDescent="0.25">
      <c r="A243" s="22" t="s">
        <v>8</v>
      </c>
      <c r="B243" s="22" t="s">
        <v>3946</v>
      </c>
      <c r="C243" s="22" t="s">
        <v>160</v>
      </c>
      <c r="D243" s="22">
        <v>3324</v>
      </c>
      <c r="E243" s="22" t="s">
        <v>398</v>
      </c>
      <c r="F243" s="43">
        <v>0.15917400000000001</v>
      </c>
      <c r="G243" s="43">
        <v>6.4451769808200003</v>
      </c>
      <c r="H243" s="43">
        <v>0.79659090909090913</v>
      </c>
      <c r="I243" s="9">
        <v>0</v>
      </c>
      <c r="J243" s="9">
        <v>0.79659090909090913</v>
      </c>
      <c r="K243" s="11">
        <v>0</v>
      </c>
      <c r="L243" s="41">
        <v>63</v>
      </c>
      <c r="M243" s="44">
        <v>0</v>
      </c>
      <c r="N243" s="13">
        <v>0</v>
      </c>
      <c r="O243" s="13">
        <v>0</v>
      </c>
      <c r="P243" s="22">
        <v>0</v>
      </c>
      <c r="Q243" s="22">
        <v>0</v>
      </c>
      <c r="R243" s="14">
        <v>0</v>
      </c>
      <c r="S243" s="22">
        <v>26</v>
      </c>
      <c r="T243" s="22">
        <v>1</v>
      </c>
      <c r="U243" s="22">
        <v>127</v>
      </c>
      <c r="V243" s="22"/>
      <c r="W243" s="22">
        <v>25</v>
      </c>
      <c r="X243" s="22">
        <v>17</v>
      </c>
      <c r="Y243" s="14">
        <v>127</v>
      </c>
      <c r="Z243" s="10">
        <v>25</v>
      </c>
      <c r="AA243" s="22">
        <v>17</v>
      </c>
      <c r="AB243" s="22">
        <v>45.68</v>
      </c>
      <c r="AC243" s="22">
        <v>2.4696606543727337E-2</v>
      </c>
      <c r="AD243" s="42">
        <v>1.2800000000000001E-3</v>
      </c>
      <c r="AE243" s="22">
        <v>248</v>
      </c>
      <c r="AF243" s="22">
        <v>0.80355721779395861</v>
      </c>
      <c r="AG243" s="22">
        <v>5.73969441281399E-2</v>
      </c>
      <c r="AH243" s="22">
        <v>0</v>
      </c>
      <c r="AI243" s="22">
        <v>0</v>
      </c>
      <c r="AJ243" s="22">
        <v>0</v>
      </c>
      <c r="AK243" s="22">
        <v>0</v>
      </c>
      <c r="AL243" s="45">
        <v>0</v>
      </c>
      <c r="AM243" s="45">
        <v>0</v>
      </c>
      <c r="AN243" s="45">
        <v>0</v>
      </c>
      <c r="AO243" s="45">
        <v>0</v>
      </c>
      <c r="AP243" s="45">
        <v>0</v>
      </c>
      <c r="AQ243" s="45">
        <v>0</v>
      </c>
      <c r="AR243" s="45">
        <v>0</v>
      </c>
      <c r="AS243" s="45" t="s">
        <v>4440</v>
      </c>
      <c r="AT243" s="45" t="s">
        <v>4445</v>
      </c>
      <c r="AU243" s="45">
        <v>0.80355721779395861</v>
      </c>
      <c r="AV243" s="10">
        <v>31.383737517831669</v>
      </c>
      <c r="AW243" s="10">
        <v>31.383737517831669</v>
      </c>
      <c r="AX243" s="17">
        <v>0</v>
      </c>
    </row>
    <row r="244" spans="1:50" x14ac:dyDescent="0.25">
      <c r="A244" s="22" t="s">
        <v>1672</v>
      </c>
      <c r="B244" s="22" t="s">
        <v>3947</v>
      </c>
      <c r="C244" s="22" t="s">
        <v>1859</v>
      </c>
      <c r="D244" s="22">
        <v>1025</v>
      </c>
      <c r="E244" s="22" t="s">
        <v>1952</v>
      </c>
      <c r="F244" s="43">
        <v>67.745856000000003</v>
      </c>
      <c r="G244" s="43">
        <v>1290.49462933207</v>
      </c>
      <c r="H244" s="43">
        <v>52.397159090909099</v>
      </c>
      <c r="I244" s="9">
        <v>0.57821969696969699</v>
      </c>
      <c r="J244" s="9">
        <v>51.819128787878796</v>
      </c>
      <c r="K244" s="11">
        <v>18.999431818181819</v>
      </c>
      <c r="L244" s="41">
        <v>3783</v>
      </c>
      <c r="M244" s="44">
        <v>612</v>
      </c>
      <c r="N244" s="13">
        <v>520</v>
      </c>
      <c r="O244" s="13">
        <v>369</v>
      </c>
      <c r="P244" s="22">
        <v>265</v>
      </c>
      <c r="Q244" s="22">
        <v>192</v>
      </c>
      <c r="R244" s="14">
        <v>0</v>
      </c>
      <c r="S244" s="22">
        <v>1786</v>
      </c>
      <c r="T244" s="22">
        <v>0.63739576443032353</v>
      </c>
      <c r="U244" s="22">
        <v>4999</v>
      </c>
      <c r="V244" s="22"/>
      <c r="W244" s="22">
        <v>1312</v>
      </c>
      <c r="X244" s="22">
        <v>892</v>
      </c>
      <c r="Y244" s="14">
        <v>4387</v>
      </c>
      <c r="Z244" s="10">
        <v>1047</v>
      </c>
      <c r="AA244" s="22">
        <v>700</v>
      </c>
      <c r="AB244" s="22">
        <v>1829.22</v>
      </c>
      <c r="AC244" s="22">
        <v>5.2496038697242536E-2</v>
      </c>
      <c r="AD244" s="42">
        <v>0.11429</v>
      </c>
      <c r="AE244" s="22">
        <v>249</v>
      </c>
      <c r="AF244" s="22">
        <v>30.174248786884913</v>
      </c>
      <c r="AG244" s="22">
        <v>5.7365491990275498E-2</v>
      </c>
      <c r="AH244" s="22">
        <v>0</v>
      </c>
      <c r="AI244" s="22">
        <v>0</v>
      </c>
      <c r="AJ244" s="22">
        <v>1</v>
      </c>
      <c r="AK244" s="22">
        <v>0</v>
      </c>
      <c r="AL244" s="45">
        <v>0</v>
      </c>
      <c r="AM244" s="45">
        <v>0</v>
      </c>
      <c r="AN244" s="45">
        <v>0</v>
      </c>
      <c r="AO244" s="45">
        <v>1</v>
      </c>
      <c r="AP244" s="45">
        <v>0</v>
      </c>
      <c r="AQ244" s="45">
        <v>1</v>
      </c>
      <c r="AR244" s="45">
        <v>0</v>
      </c>
      <c r="AS244" s="45" t="s">
        <v>4440</v>
      </c>
      <c r="AT244" s="45" t="s">
        <v>4440</v>
      </c>
      <c r="AU244" s="45">
        <v>29.841375202274463</v>
      </c>
      <c r="AV244" s="10">
        <v>20.204893916412342</v>
      </c>
      <c r="AW244" s="10">
        <v>25.039525477396193</v>
      </c>
      <c r="AX244" s="17">
        <v>1.1035325330644082E-2</v>
      </c>
    </row>
    <row r="245" spans="1:50" x14ac:dyDescent="0.25">
      <c r="A245" s="22" t="s">
        <v>8</v>
      </c>
      <c r="B245" s="22" t="s">
        <v>3946</v>
      </c>
      <c r="C245" s="22" t="s">
        <v>125</v>
      </c>
      <c r="D245" s="22">
        <v>8370</v>
      </c>
      <c r="E245" s="22" t="s">
        <v>126</v>
      </c>
      <c r="F245" s="43">
        <v>9.5135780000000008</v>
      </c>
      <c r="G245" s="43">
        <v>165.85796546993001</v>
      </c>
      <c r="H245" s="43">
        <v>7.2882575757575756</v>
      </c>
      <c r="I245" s="9">
        <v>3.1439393939393941E-2</v>
      </c>
      <c r="J245" s="9">
        <v>7.2566287878787881</v>
      </c>
      <c r="K245" s="11">
        <v>3.1439393939393941E-2</v>
      </c>
      <c r="L245" s="41">
        <v>1002</v>
      </c>
      <c r="M245" s="44">
        <v>5</v>
      </c>
      <c r="N245" s="13">
        <v>0</v>
      </c>
      <c r="O245" s="13">
        <v>0</v>
      </c>
      <c r="P245" s="22">
        <v>0</v>
      </c>
      <c r="Q245" s="22">
        <v>0</v>
      </c>
      <c r="R245" s="14">
        <v>0</v>
      </c>
      <c r="S245" s="22">
        <v>169</v>
      </c>
      <c r="T245" s="22">
        <v>0.99568629489111793</v>
      </c>
      <c r="U245" s="22">
        <v>1829</v>
      </c>
      <c r="V245" s="22"/>
      <c r="W245" s="22">
        <v>331</v>
      </c>
      <c r="X245" s="22">
        <v>219</v>
      </c>
      <c r="Y245" s="14">
        <v>1824</v>
      </c>
      <c r="Z245" s="10">
        <v>331</v>
      </c>
      <c r="AA245" s="22">
        <v>219</v>
      </c>
      <c r="AB245" s="22">
        <v>617.63</v>
      </c>
      <c r="AC245" s="22">
        <v>5.7359789582881439E-2</v>
      </c>
      <c r="AD245" s="42">
        <v>3.9480000000000001E-2</v>
      </c>
      <c r="AE245" s="22">
        <v>250</v>
      </c>
      <c r="AF245" s="22">
        <v>4.8109830077454685</v>
      </c>
      <c r="AG245" s="22">
        <v>5.7273607235065103E-2</v>
      </c>
      <c r="AH245" s="22">
        <v>0</v>
      </c>
      <c r="AI245" s="22">
        <v>0</v>
      </c>
      <c r="AJ245" s="22">
        <v>0</v>
      </c>
      <c r="AK245" s="22">
        <v>0</v>
      </c>
      <c r="AL245" s="45">
        <v>1</v>
      </c>
      <c r="AM245" s="45">
        <v>0</v>
      </c>
      <c r="AN245" s="45">
        <v>0</v>
      </c>
      <c r="AO245" s="45">
        <v>0</v>
      </c>
      <c r="AP245" s="45">
        <v>1</v>
      </c>
      <c r="AQ245" s="45">
        <v>0</v>
      </c>
      <c r="AR245" s="45">
        <v>0</v>
      </c>
      <c r="AS245" s="45" t="s">
        <v>4440</v>
      </c>
      <c r="AT245" s="45" t="s">
        <v>4441</v>
      </c>
      <c r="AU245" s="45">
        <v>4.790104826718145</v>
      </c>
      <c r="AV245" s="10">
        <v>45.613467310452826</v>
      </c>
      <c r="AW245" s="10">
        <v>45.415518943921832</v>
      </c>
      <c r="AX245" s="17">
        <v>4.3137051088820754E-3</v>
      </c>
    </row>
    <row r="246" spans="1:50" x14ac:dyDescent="0.25">
      <c r="A246" s="22" t="s">
        <v>2906</v>
      </c>
      <c r="B246" s="22" t="s">
        <v>3961</v>
      </c>
      <c r="C246" s="22" t="s">
        <v>3454</v>
      </c>
      <c r="D246" s="22">
        <v>3539</v>
      </c>
      <c r="E246" s="22" t="s">
        <v>3463</v>
      </c>
      <c r="F246" s="43">
        <v>23.444597999999999</v>
      </c>
      <c r="G246" s="43">
        <v>508.17304313799002</v>
      </c>
      <c r="H246" s="43">
        <v>23.93295454545455</v>
      </c>
      <c r="I246" s="9">
        <v>0</v>
      </c>
      <c r="J246" s="9">
        <v>23.93295454545455</v>
      </c>
      <c r="K246" s="11">
        <v>0</v>
      </c>
      <c r="L246" s="41">
        <v>339</v>
      </c>
      <c r="M246" s="44">
        <v>0</v>
      </c>
      <c r="N246" s="13">
        <v>0</v>
      </c>
      <c r="O246" s="13">
        <v>0</v>
      </c>
      <c r="P246" s="22">
        <v>0</v>
      </c>
      <c r="Q246" s="22">
        <v>0</v>
      </c>
      <c r="R246" s="14">
        <v>0</v>
      </c>
      <c r="S246" s="22">
        <v>512</v>
      </c>
      <c r="T246" s="22">
        <v>1</v>
      </c>
      <c r="U246" s="22">
        <v>628</v>
      </c>
      <c r="V246" s="22"/>
      <c r="W246" s="22">
        <v>115</v>
      </c>
      <c r="X246" s="22">
        <v>77</v>
      </c>
      <c r="Y246" s="14">
        <v>628</v>
      </c>
      <c r="Z246" s="10">
        <v>115</v>
      </c>
      <c r="AA246" s="22">
        <v>77</v>
      </c>
      <c r="AB246" s="22">
        <v>214.07</v>
      </c>
      <c r="AC246" s="22">
        <v>4.6135068194937331E-2</v>
      </c>
      <c r="AD246" s="42">
        <v>1.103E-2</v>
      </c>
      <c r="AE246" s="22">
        <v>251</v>
      </c>
      <c r="AF246" s="22">
        <v>3.5400136838096348</v>
      </c>
      <c r="AG246" s="22">
        <v>5.70969949001554E-2</v>
      </c>
      <c r="AH246" s="22">
        <v>0</v>
      </c>
      <c r="AI246" s="22">
        <v>0</v>
      </c>
      <c r="AJ246" s="22">
        <v>0</v>
      </c>
      <c r="AK246" s="22">
        <v>0</v>
      </c>
      <c r="AL246" s="45">
        <v>0</v>
      </c>
      <c r="AM246" s="45">
        <v>0</v>
      </c>
      <c r="AN246" s="45">
        <v>0</v>
      </c>
      <c r="AO246" s="45">
        <v>0</v>
      </c>
      <c r="AP246" s="45">
        <v>0</v>
      </c>
      <c r="AQ246" s="45">
        <v>0</v>
      </c>
      <c r="AR246" s="45">
        <v>0</v>
      </c>
      <c r="AS246" s="45" t="s">
        <v>4440</v>
      </c>
      <c r="AT246" s="45" t="s">
        <v>4443</v>
      </c>
      <c r="AU246" s="45">
        <v>3.5400136838096343</v>
      </c>
      <c r="AV246" s="10">
        <v>4.805089976734247</v>
      </c>
      <c r="AW246" s="10">
        <v>4.805089976734247</v>
      </c>
      <c r="AX246" s="17">
        <v>0</v>
      </c>
    </row>
    <row r="247" spans="1:50" x14ac:dyDescent="0.25">
      <c r="A247" s="22" t="s">
        <v>539</v>
      </c>
      <c r="B247" s="22" t="s">
        <v>3949</v>
      </c>
      <c r="C247" s="22" t="s">
        <v>710</v>
      </c>
      <c r="D247" s="22">
        <v>5848</v>
      </c>
      <c r="E247" s="22" t="s">
        <v>822</v>
      </c>
      <c r="F247" s="43">
        <v>39.105172000000003</v>
      </c>
      <c r="G247" s="43">
        <v>674.73124101369001</v>
      </c>
      <c r="H247" s="43">
        <v>30.725757575757576</v>
      </c>
      <c r="I247" s="9">
        <v>0</v>
      </c>
      <c r="J247" s="9">
        <v>30.725757575757576</v>
      </c>
      <c r="K247" s="11">
        <v>0</v>
      </c>
      <c r="L247" s="41">
        <v>895</v>
      </c>
      <c r="M247" s="44">
        <v>0</v>
      </c>
      <c r="N247" s="13">
        <v>0</v>
      </c>
      <c r="O247" s="13">
        <v>0</v>
      </c>
      <c r="P247" s="22">
        <v>0</v>
      </c>
      <c r="Q247" s="22">
        <v>0</v>
      </c>
      <c r="R247" s="14">
        <v>0</v>
      </c>
      <c r="S247" s="22">
        <v>596</v>
      </c>
      <c r="T247" s="22">
        <v>1</v>
      </c>
      <c r="U247" s="22">
        <v>1638</v>
      </c>
      <c r="V247" s="22"/>
      <c r="W247" s="22">
        <v>297</v>
      </c>
      <c r="X247" s="22">
        <v>197</v>
      </c>
      <c r="Y247" s="14">
        <v>1638</v>
      </c>
      <c r="Z247" s="10">
        <v>297</v>
      </c>
      <c r="AA247" s="22">
        <v>197</v>
      </c>
      <c r="AB247" s="22">
        <v>554.30999999999995</v>
      </c>
      <c r="AC247" s="22">
        <v>5.7956664258275503E-2</v>
      </c>
      <c r="AD247" s="42">
        <v>3.5790000000000002E-2</v>
      </c>
      <c r="AE247" s="22">
        <v>252</v>
      </c>
      <c r="AF247" s="22">
        <v>14.621107197222861</v>
      </c>
      <c r="AG247" s="22">
        <v>5.6452151340628802E-2</v>
      </c>
      <c r="AH247" s="22">
        <v>0</v>
      </c>
      <c r="AI247" s="22">
        <v>0</v>
      </c>
      <c r="AJ247" s="22">
        <v>0</v>
      </c>
      <c r="AK247" s="22">
        <v>0</v>
      </c>
      <c r="AL247" s="45">
        <v>0</v>
      </c>
      <c r="AM247" s="45">
        <v>0</v>
      </c>
      <c r="AN247" s="45">
        <v>0</v>
      </c>
      <c r="AO247" s="45">
        <v>0</v>
      </c>
      <c r="AP247" s="45">
        <v>1</v>
      </c>
      <c r="AQ247" s="45">
        <v>0</v>
      </c>
      <c r="AR247" s="45">
        <v>0</v>
      </c>
      <c r="AS247" s="45" t="s">
        <v>4440</v>
      </c>
      <c r="AT247" s="45" t="s">
        <v>4441</v>
      </c>
      <c r="AU247" s="45">
        <v>14.621107197222861</v>
      </c>
      <c r="AV247" s="10">
        <v>9.666157108338675</v>
      </c>
      <c r="AW247" s="10">
        <v>9.666157108338675</v>
      </c>
      <c r="AX247" s="17">
        <v>0</v>
      </c>
    </row>
    <row r="248" spans="1:50" x14ac:dyDescent="0.25">
      <c r="A248" s="22" t="s">
        <v>8</v>
      </c>
      <c r="B248" s="22" t="s">
        <v>3946</v>
      </c>
      <c r="C248" s="22" t="s">
        <v>18</v>
      </c>
      <c r="D248" s="22">
        <v>2248</v>
      </c>
      <c r="E248" s="22" t="s">
        <v>136</v>
      </c>
      <c r="F248" s="43">
        <v>59.553792999999999</v>
      </c>
      <c r="G248" s="43">
        <v>1042.05421652112</v>
      </c>
      <c r="H248" s="43">
        <v>40.398674242424249</v>
      </c>
      <c r="I248" s="9">
        <v>0</v>
      </c>
      <c r="J248" s="9">
        <v>40.398674242424249</v>
      </c>
      <c r="K248" s="11">
        <v>0</v>
      </c>
      <c r="L248" s="41">
        <v>4969</v>
      </c>
      <c r="M248" s="44">
        <v>0</v>
      </c>
      <c r="N248" s="13">
        <v>0</v>
      </c>
      <c r="O248" s="13">
        <v>0</v>
      </c>
      <c r="P248" s="22">
        <v>0</v>
      </c>
      <c r="Q248" s="22">
        <v>0</v>
      </c>
      <c r="R248" s="14">
        <v>0</v>
      </c>
      <c r="S248" s="22">
        <v>907</v>
      </c>
      <c r="T248" s="22">
        <v>1</v>
      </c>
      <c r="U248" s="22">
        <v>9036</v>
      </c>
      <c r="V248" s="22"/>
      <c r="W248" s="22">
        <v>1632</v>
      </c>
      <c r="X248" s="22">
        <v>1076</v>
      </c>
      <c r="Y248" s="14">
        <v>9036</v>
      </c>
      <c r="Z248" s="10">
        <v>1632</v>
      </c>
      <c r="AA248" s="22">
        <v>1076</v>
      </c>
      <c r="AB248" s="22">
        <v>3049.08</v>
      </c>
      <c r="AC248" s="22">
        <v>5.7150378603926494E-2</v>
      </c>
      <c r="AD248" s="42">
        <v>0.19395000000000001</v>
      </c>
      <c r="AE248" s="22">
        <v>253</v>
      </c>
      <c r="AF248" s="22">
        <v>33.071731625356179</v>
      </c>
      <c r="AG248" s="22">
        <v>5.6436402091051503E-2</v>
      </c>
      <c r="AH248" s="22">
        <v>0</v>
      </c>
      <c r="AI248" s="22">
        <v>0</v>
      </c>
      <c r="AJ248" s="22">
        <v>0</v>
      </c>
      <c r="AK248" s="22">
        <v>0</v>
      </c>
      <c r="AL248" s="45">
        <v>1</v>
      </c>
      <c r="AM248" s="45">
        <v>1</v>
      </c>
      <c r="AN248" s="45">
        <v>1</v>
      </c>
      <c r="AO248" s="45">
        <v>0</v>
      </c>
      <c r="AP248" s="45">
        <v>0</v>
      </c>
      <c r="AQ248" s="45">
        <v>1</v>
      </c>
      <c r="AR248" s="45">
        <v>1</v>
      </c>
      <c r="AS248" s="45" t="s">
        <v>4440</v>
      </c>
      <c r="AT248" s="45" t="s">
        <v>4440</v>
      </c>
      <c r="AU248" s="45">
        <v>33.071731625356179</v>
      </c>
      <c r="AV248" s="10">
        <v>40.397365275075586</v>
      </c>
      <c r="AW248" s="10">
        <v>40.397365275075586</v>
      </c>
      <c r="AX248" s="17">
        <v>0</v>
      </c>
    </row>
    <row r="249" spans="1:50" x14ac:dyDescent="0.25">
      <c r="A249" s="22" t="s">
        <v>964</v>
      </c>
      <c r="B249" s="22" t="s">
        <v>3952</v>
      </c>
      <c r="C249" s="22" t="s">
        <v>986</v>
      </c>
      <c r="D249" s="22">
        <v>1615</v>
      </c>
      <c r="E249" s="22" t="s">
        <v>996</v>
      </c>
      <c r="F249" s="43">
        <v>16.069317999999999</v>
      </c>
      <c r="G249" s="43">
        <v>247.02543428422999</v>
      </c>
      <c r="H249" s="43">
        <v>9.3738636363636374</v>
      </c>
      <c r="I249" s="9">
        <v>6.5948863636363635</v>
      </c>
      <c r="J249" s="9">
        <v>2.7789772727272726</v>
      </c>
      <c r="K249" s="11">
        <v>9.3738636363636374</v>
      </c>
      <c r="L249" s="41">
        <v>1291</v>
      </c>
      <c r="M249" s="44">
        <v>1882</v>
      </c>
      <c r="N249" s="13">
        <v>520</v>
      </c>
      <c r="O249" s="13">
        <v>57</v>
      </c>
      <c r="P249" s="22">
        <v>463</v>
      </c>
      <c r="Q249" s="22">
        <v>44</v>
      </c>
      <c r="R249" s="14">
        <v>0</v>
      </c>
      <c r="S249" s="22">
        <v>389</v>
      </c>
      <c r="T249" s="22">
        <v>0</v>
      </c>
      <c r="U249" s="22">
        <v>1882</v>
      </c>
      <c r="V249" s="22"/>
      <c r="W249" s="22">
        <v>520</v>
      </c>
      <c r="X249" s="22">
        <v>57</v>
      </c>
      <c r="Y249" s="14">
        <v>0</v>
      </c>
      <c r="Z249" s="10">
        <v>57</v>
      </c>
      <c r="AA249" s="22">
        <v>13</v>
      </c>
      <c r="AB249" s="22">
        <v>78.09</v>
      </c>
      <c r="AC249" s="22">
        <v>6.5051269099320672E-2</v>
      </c>
      <c r="AD249" s="42">
        <v>7.7099999999999998E-3</v>
      </c>
      <c r="AE249" s="22">
        <v>254</v>
      </c>
      <c r="AF249" s="22">
        <v>6.4876464245462522</v>
      </c>
      <c r="AG249" s="22">
        <v>5.6414316735184801E-2</v>
      </c>
      <c r="AH249" s="22">
        <v>0</v>
      </c>
      <c r="AI249" s="22">
        <v>0</v>
      </c>
      <c r="AJ249" s="22">
        <v>0</v>
      </c>
      <c r="AK249" s="22">
        <v>0</v>
      </c>
      <c r="AL249" s="45">
        <v>0</v>
      </c>
      <c r="AM249" s="45">
        <v>0</v>
      </c>
      <c r="AN249" s="45">
        <v>0</v>
      </c>
      <c r="AO249" s="45">
        <v>0</v>
      </c>
      <c r="AP249" s="45">
        <v>0</v>
      </c>
      <c r="AQ249" s="45">
        <v>0</v>
      </c>
      <c r="AR249" s="45">
        <v>0</v>
      </c>
      <c r="AS249" s="45" t="s">
        <v>4440</v>
      </c>
      <c r="AT249" s="45" t="s">
        <v>4444</v>
      </c>
      <c r="AU249" s="45">
        <v>1.9233288072769859</v>
      </c>
      <c r="AV249" s="10">
        <v>20.511142915559191</v>
      </c>
      <c r="AW249" s="10">
        <v>55.473390714025939</v>
      </c>
      <c r="AX249" s="17">
        <v>0.70353982300884943</v>
      </c>
    </row>
    <row r="250" spans="1:50" x14ac:dyDescent="0.25">
      <c r="A250" s="22" t="s">
        <v>539</v>
      </c>
      <c r="B250" s="22" t="s">
        <v>3949</v>
      </c>
      <c r="C250" s="22" t="s">
        <v>866</v>
      </c>
      <c r="D250" s="22">
        <v>4469</v>
      </c>
      <c r="E250" s="22" t="s">
        <v>867</v>
      </c>
      <c r="F250" s="43">
        <v>3.2608600000000001</v>
      </c>
      <c r="G250" s="43">
        <v>69.57314296813</v>
      </c>
      <c r="H250" s="43">
        <v>3.5234848484848484</v>
      </c>
      <c r="I250" s="9">
        <v>0</v>
      </c>
      <c r="J250" s="9">
        <v>3.5234848484848484</v>
      </c>
      <c r="K250" s="11">
        <v>0</v>
      </c>
      <c r="L250" s="41">
        <v>74</v>
      </c>
      <c r="M250" s="44">
        <v>0</v>
      </c>
      <c r="N250" s="13">
        <v>0</v>
      </c>
      <c r="O250" s="13">
        <v>0</v>
      </c>
      <c r="P250" s="22">
        <v>0</v>
      </c>
      <c r="Q250" s="22">
        <v>0</v>
      </c>
      <c r="R250" s="14">
        <v>0</v>
      </c>
      <c r="S250" s="22">
        <v>54</v>
      </c>
      <c r="T250" s="22">
        <v>1</v>
      </c>
      <c r="U250" s="22">
        <v>147</v>
      </c>
      <c r="V250" s="22"/>
      <c r="W250" s="22">
        <v>28</v>
      </c>
      <c r="X250" s="22">
        <v>20</v>
      </c>
      <c r="Y250" s="14">
        <v>147</v>
      </c>
      <c r="Z250" s="10">
        <v>28</v>
      </c>
      <c r="AA250" s="22">
        <v>20</v>
      </c>
      <c r="AB250" s="22">
        <v>51.59</v>
      </c>
      <c r="AC250" s="22">
        <v>4.6869522647463718E-2</v>
      </c>
      <c r="AD250" s="42">
        <v>2.7299999999999998E-3</v>
      </c>
      <c r="AE250" s="22">
        <v>255</v>
      </c>
      <c r="AF250" s="22">
        <v>0.33546201469210502</v>
      </c>
      <c r="AG250" s="22">
        <v>5.5910335782017505E-2</v>
      </c>
      <c r="AH250" s="22">
        <v>0</v>
      </c>
      <c r="AI250" s="22">
        <v>0</v>
      </c>
      <c r="AJ250" s="22">
        <v>0</v>
      </c>
      <c r="AK250" s="22">
        <v>0</v>
      </c>
      <c r="AL250" s="45">
        <v>0</v>
      </c>
      <c r="AM250" s="45">
        <v>0</v>
      </c>
      <c r="AN250" s="45">
        <v>0</v>
      </c>
      <c r="AO250" s="45">
        <v>0</v>
      </c>
      <c r="AP250" s="45">
        <v>0</v>
      </c>
      <c r="AQ250" s="45">
        <v>0</v>
      </c>
      <c r="AR250" s="45">
        <v>0</v>
      </c>
      <c r="AS250" s="45" t="s">
        <v>4440</v>
      </c>
      <c r="AT250" s="45" t="s">
        <v>4445</v>
      </c>
      <c r="AU250" s="45">
        <v>0.33546201469210502</v>
      </c>
      <c r="AV250" s="10">
        <v>7.9466781337346806</v>
      </c>
      <c r="AW250" s="10">
        <v>7.9466781337346806</v>
      </c>
      <c r="AX250" s="17">
        <v>0</v>
      </c>
    </row>
    <row r="251" spans="1:50" x14ac:dyDescent="0.25">
      <c r="A251" s="22" t="s">
        <v>539</v>
      </c>
      <c r="B251" s="22" t="s">
        <v>3949</v>
      </c>
      <c r="C251" s="22" t="s">
        <v>585</v>
      </c>
      <c r="D251" s="22">
        <v>538</v>
      </c>
      <c r="E251" s="22" t="s">
        <v>586</v>
      </c>
      <c r="F251" s="43">
        <v>34.353959000000003</v>
      </c>
      <c r="G251" s="43">
        <v>549.46347507608004</v>
      </c>
      <c r="H251" s="43">
        <v>23.143560606060607</v>
      </c>
      <c r="I251" s="9">
        <v>0.32840909090909093</v>
      </c>
      <c r="J251" s="9">
        <v>22.815340909090914</v>
      </c>
      <c r="K251" s="11">
        <v>0.41515151515151522</v>
      </c>
      <c r="L251" s="41">
        <v>2504</v>
      </c>
      <c r="M251" s="44">
        <v>92</v>
      </c>
      <c r="N251" s="13">
        <v>5</v>
      </c>
      <c r="O251" s="13">
        <v>1</v>
      </c>
      <c r="P251" s="22">
        <v>4</v>
      </c>
      <c r="Q251" s="22">
        <v>1</v>
      </c>
      <c r="R251" s="14">
        <v>0</v>
      </c>
      <c r="S251" s="22">
        <v>582</v>
      </c>
      <c r="T251" s="22">
        <v>0.98206189954009071</v>
      </c>
      <c r="U251" s="22">
        <v>4570</v>
      </c>
      <c r="V251" s="22"/>
      <c r="W251" s="22">
        <v>814</v>
      </c>
      <c r="X251" s="22">
        <v>535</v>
      </c>
      <c r="Y251" s="14">
        <v>4478</v>
      </c>
      <c r="Z251" s="10">
        <v>810</v>
      </c>
      <c r="AA251" s="22">
        <v>534</v>
      </c>
      <c r="AB251" s="22">
        <v>1512.72</v>
      </c>
      <c r="AC251" s="22">
        <v>6.2522734555273712E-2</v>
      </c>
      <c r="AD251" s="42">
        <v>0.10531</v>
      </c>
      <c r="AE251" s="22">
        <v>256</v>
      </c>
      <c r="AF251" s="22">
        <v>17.015882183168003</v>
      </c>
      <c r="AG251" s="22">
        <v>5.5067579880802596E-2</v>
      </c>
      <c r="AH251" s="22">
        <v>0</v>
      </c>
      <c r="AI251" s="22">
        <v>0</v>
      </c>
      <c r="AJ251" s="22">
        <v>0</v>
      </c>
      <c r="AK251" s="22">
        <v>0</v>
      </c>
      <c r="AL251" s="45">
        <v>1</v>
      </c>
      <c r="AM251" s="45">
        <v>1</v>
      </c>
      <c r="AN251" s="45">
        <v>1</v>
      </c>
      <c r="AO251" s="45">
        <v>0</v>
      </c>
      <c r="AP251" s="45">
        <v>0</v>
      </c>
      <c r="AQ251" s="45">
        <v>1</v>
      </c>
      <c r="AR251" s="45">
        <v>1</v>
      </c>
      <c r="AS251" s="45" t="s">
        <v>4440</v>
      </c>
      <c r="AT251" s="45" t="s">
        <v>4440</v>
      </c>
      <c r="AU251" s="45">
        <v>16.774564618040671</v>
      </c>
      <c r="AV251" s="10">
        <v>35.502428091146797</v>
      </c>
      <c r="AW251" s="10">
        <v>35.171770405407614</v>
      </c>
      <c r="AX251" s="17">
        <v>1.4190084944107105E-2</v>
      </c>
    </row>
    <row r="252" spans="1:50" x14ac:dyDescent="0.25">
      <c r="A252" s="22" t="s">
        <v>964</v>
      </c>
      <c r="B252" s="22" t="s">
        <v>3952</v>
      </c>
      <c r="C252" s="22" t="s">
        <v>1006</v>
      </c>
      <c r="D252" s="22">
        <v>6282</v>
      </c>
      <c r="E252" s="22" t="s">
        <v>1150</v>
      </c>
      <c r="F252" s="43">
        <v>11.446831</v>
      </c>
      <c r="G252" s="43">
        <v>172.10289729874</v>
      </c>
      <c r="H252" s="43">
        <v>6.6452651515151517</v>
      </c>
      <c r="I252" s="9">
        <v>2.7562500000000001</v>
      </c>
      <c r="J252" s="9">
        <v>3.8890151515151516</v>
      </c>
      <c r="K252" s="11">
        <v>6.6452651515151517</v>
      </c>
      <c r="L252" s="41">
        <v>2392</v>
      </c>
      <c r="M252" s="44">
        <v>2309</v>
      </c>
      <c r="N252" s="13">
        <v>567</v>
      </c>
      <c r="O252" s="13">
        <v>210</v>
      </c>
      <c r="P252" s="22">
        <v>107</v>
      </c>
      <c r="Q252" s="22">
        <v>17</v>
      </c>
      <c r="R252" s="14">
        <v>0</v>
      </c>
      <c r="S252" s="22">
        <v>338</v>
      </c>
      <c r="T252" s="22">
        <v>0</v>
      </c>
      <c r="U252" s="22">
        <v>2309</v>
      </c>
      <c r="V252" s="22"/>
      <c r="W252" s="22">
        <v>567</v>
      </c>
      <c r="X252" s="22">
        <v>210</v>
      </c>
      <c r="Y252" s="14">
        <v>0</v>
      </c>
      <c r="Z252" s="10">
        <v>460</v>
      </c>
      <c r="AA252" s="22">
        <v>193</v>
      </c>
      <c r="AB252" s="22">
        <v>630.20000000000005</v>
      </c>
      <c r="AC252" s="22">
        <v>6.6511553144456004E-2</v>
      </c>
      <c r="AD252" s="42">
        <v>6.3619999999999996E-2</v>
      </c>
      <c r="AE252" s="22">
        <v>257</v>
      </c>
      <c r="AF252" s="22">
        <v>7.7247143624757761</v>
      </c>
      <c r="AG252" s="22">
        <v>5.4399396918843497E-2</v>
      </c>
      <c r="AH252" s="22">
        <v>0</v>
      </c>
      <c r="AI252" s="22">
        <v>0</v>
      </c>
      <c r="AJ252" s="22">
        <v>0</v>
      </c>
      <c r="AK252" s="22">
        <v>0</v>
      </c>
      <c r="AL252" s="45">
        <v>0</v>
      </c>
      <c r="AM252" s="45">
        <v>0</v>
      </c>
      <c r="AN252" s="45">
        <v>0</v>
      </c>
      <c r="AO252" s="45">
        <v>1</v>
      </c>
      <c r="AP252" s="45">
        <v>0</v>
      </c>
      <c r="AQ252" s="45">
        <v>0</v>
      </c>
      <c r="AR252" s="45">
        <v>0</v>
      </c>
      <c r="AS252" s="45" t="s">
        <v>4440</v>
      </c>
      <c r="AT252" s="45" t="s">
        <v>4441</v>
      </c>
      <c r="AU252" s="45">
        <v>4.5207422897106504</v>
      </c>
      <c r="AV252" s="10">
        <v>118.281873965131</v>
      </c>
      <c r="AW252" s="10">
        <v>85.323909140137374</v>
      </c>
      <c r="AX252" s="17">
        <v>0.41476900276455669</v>
      </c>
    </row>
    <row r="253" spans="1:50" x14ac:dyDescent="0.25">
      <c r="A253" s="22" t="s">
        <v>1672</v>
      </c>
      <c r="B253" s="22" t="s">
        <v>3951</v>
      </c>
      <c r="C253" s="22" t="s">
        <v>1711</v>
      </c>
      <c r="D253" s="22">
        <v>4896</v>
      </c>
      <c r="E253" s="22" t="s">
        <v>1729</v>
      </c>
      <c r="F253" s="43">
        <v>25.957920000000001</v>
      </c>
      <c r="G253" s="43">
        <v>353.24072031388999</v>
      </c>
      <c r="H253" s="43">
        <v>14.879356060606062</v>
      </c>
      <c r="I253" s="9">
        <v>0</v>
      </c>
      <c r="J253" s="9">
        <v>14.879356060606062</v>
      </c>
      <c r="K253" s="11">
        <v>0</v>
      </c>
      <c r="L253" s="41">
        <v>533</v>
      </c>
      <c r="M253" s="44">
        <v>0</v>
      </c>
      <c r="N253" s="13">
        <v>0</v>
      </c>
      <c r="O253" s="13">
        <v>0</v>
      </c>
      <c r="P253" s="22">
        <v>0</v>
      </c>
      <c r="Q253" s="22">
        <v>0</v>
      </c>
      <c r="R253" s="14">
        <v>0</v>
      </c>
      <c r="S253" s="22">
        <v>293</v>
      </c>
      <c r="T253" s="22">
        <v>1</v>
      </c>
      <c r="U253" s="22">
        <v>980</v>
      </c>
      <c r="V253" s="22"/>
      <c r="W253" s="22">
        <v>179</v>
      </c>
      <c r="X253" s="22">
        <v>119</v>
      </c>
      <c r="Y253" s="14">
        <v>980</v>
      </c>
      <c r="Z253" s="10">
        <v>179</v>
      </c>
      <c r="AA253" s="22">
        <v>119</v>
      </c>
      <c r="AB253" s="22">
        <v>333.43</v>
      </c>
      <c r="AC253" s="22">
        <v>7.3485072663575624E-2</v>
      </c>
      <c r="AD253" s="42">
        <v>2.7349999999999999E-2</v>
      </c>
      <c r="AE253" s="22">
        <v>258</v>
      </c>
      <c r="AF253" s="22">
        <v>6.8826513236352529</v>
      </c>
      <c r="AG253" s="22">
        <v>5.4194104910513803E-2</v>
      </c>
      <c r="AH253" s="22">
        <v>0</v>
      </c>
      <c r="AI253" s="22">
        <v>0</v>
      </c>
      <c r="AJ253" s="22">
        <v>0</v>
      </c>
      <c r="AK253" s="22">
        <v>0</v>
      </c>
      <c r="AL253" s="45">
        <v>0</v>
      </c>
      <c r="AM253" s="45">
        <v>0</v>
      </c>
      <c r="AN253" s="45">
        <v>0</v>
      </c>
      <c r="AO253" s="45">
        <v>0</v>
      </c>
      <c r="AP253" s="45">
        <v>0</v>
      </c>
      <c r="AQ253" s="45">
        <v>0</v>
      </c>
      <c r="AR253" s="45">
        <v>0</v>
      </c>
      <c r="AS253" s="45" t="s">
        <v>4440</v>
      </c>
      <c r="AT253" s="45" t="s">
        <v>4442</v>
      </c>
      <c r="AU253" s="45">
        <v>6.8826513236352529</v>
      </c>
      <c r="AV253" s="10">
        <v>12.030090500617337</v>
      </c>
      <c r="AW253" s="10">
        <v>12.030090500617337</v>
      </c>
      <c r="AX253" s="17">
        <v>0</v>
      </c>
    </row>
    <row r="254" spans="1:50" x14ac:dyDescent="0.25">
      <c r="A254" s="22" t="s">
        <v>1672</v>
      </c>
      <c r="B254" s="22" t="s">
        <v>3951</v>
      </c>
      <c r="C254" s="22" t="s">
        <v>1764</v>
      </c>
      <c r="D254" s="22">
        <v>4582</v>
      </c>
      <c r="E254" s="22" t="s">
        <v>1765</v>
      </c>
      <c r="F254" s="43">
        <v>9.7363549999999996</v>
      </c>
      <c r="G254" s="43">
        <v>248.67829625806999</v>
      </c>
      <c r="H254" s="43">
        <v>9.0522727272727277</v>
      </c>
      <c r="I254" s="9">
        <v>4.8106060606060611E-2</v>
      </c>
      <c r="J254" s="9">
        <v>9.0041666666666682</v>
      </c>
      <c r="K254" s="11">
        <v>4.8106060606060611E-2</v>
      </c>
      <c r="L254" s="41">
        <v>107</v>
      </c>
      <c r="M254" s="44">
        <v>3</v>
      </c>
      <c r="N254" s="13">
        <v>1</v>
      </c>
      <c r="O254" s="13">
        <v>0</v>
      </c>
      <c r="P254" s="22">
        <v>0</v>
      </c>
      <c r="Q254" s="22">
        <v>0</v>
      </c>
      <c r="R254" s="14">
        <v>0</v>
      </c>
      <c r="S254" s="22">
        <v>151</v>
      </c>
      <c r="T254" s="22">
        <v>0.99468574776131891</v>
      </c>
      <c r="U254" s="22">
        <v>208</v>
      </c>
      <c r="V254" s="22"/>
      <c r="W254" s="22">
        <v>40</v>
      </c>
      <c r="X254" s="22">
        <v>27</v>
      </c>
      <c r="Y254" s="14">
        <v>205</v>
      </c>
      <c r="Z254" s="10">
        <v>40</v>
      </c>
      <c r="AA254" s="22">
        <v>27</v>
      </c>
      <c r="AB254" s="22">
        <v>73.25</v>
      </c>
      <c r="AC254" s="22">
        <v>3.91524115554336E-2</v>
      </c>
      <c r="AD254" s="42">
        <v>3.2599999999999999E-3</v>
      </c>
      <c r="AE254" s="22">
        <v>259</v>
      </c>
      <c r="AF254" s="22">
        <v>2.2176719433217289</v>
      </c>
      <c r="AG254" s="22">
        <v>5.4089559593212898E-2</v>
      </c>
      <c r="AH254" s="22">
        <v>0</v>
      </c>
      <c r="AI254" s="22">
        <v>0</v>
      </c>
      <c r="AJ254" s="22">
        <v>0</v>
      </c>
      <c r="AK254" s="22">
        <v>0</v>
      </c>
      <c r="AL254" s="45">
        <v>0</v>
      </c>
      <c r="AM254" s="45">
        <v>0</v>
      </c>
      <c r="AN254" s="45">
        <v>0</v>
      </c>
      <c r="AO254" s="45">
        <v>0</v>
      </c>
      <c r="AP254" s="45">
        <v>0</v>
      </c>
      <c r="AQ254" s="45">
        <v>0</v>
      </c>
      <c r="AR254" s="45">
        <v>0</v>
      </c>
      <c r="AS254" s="45" t="s">
        <v>4440</v>
      </c>
      <c r="AT254" s="45" t="s">
        <v>4445</v>
      </c>
      <c r="AU254" s="45">
        <v>2.2058866752322714</v>
      </c>
      <c r="AV254" s="10">
        <v>4.4423877834335945</v>
      </c>
      <c r="AW254" s="10">
        <v>4.418779814210394</v>
      </c>
      <c r="AX254" s="17">
        <v>5.3142522386810612E-3</v>
      </c>
    </row>
    <row r="255" spans="1:50" x14ac:dyDescent="0.25">
      <c r="A255" s="22" t="s">
        <v>539</v>
      </c>
      <c r="B255" s="22" t="s">
        <v>3949</v>
      </c>
      <c r="C255" s="22" t="s">
        <v>551</v>
      </c>
      <c r="D255" s="22">
        <v>2297</v>
      </c>
      <c r="E255" s="22" t="s">
        <v>731</v>
      </c>
      <c r="F255" s="43">
        <v>3.6906669999999999</v>
      </c>
      <c r="G255" s="43">
        <v>66.215858344479997</v>
      </c>
      <c r="H255" s="43">
        <v>2.2026515151515151</v>
      </c>
      <c r="I255" s="9">
        <v>0</v>
      </c>
      <c r="J255" s="9">
        <v>2.2026515151515151</v>
      </c>
      <c r="K255" s="11">
        <v>0</v>
      </c>
      <c r="L255" s="41">
        <v>204</v>
      </c>
      <c r="M255" s="44">
        <v>0</v>
      </c>
      <c r="N255" s="13">
        <v>0</v>
      </c>
      <c r="O255" s="13">
        <v>0</v>
      </c>
      <c r="P255" s="22">
        <v>0</v>
      </c>
      <c r="Q255" s="22">
        <v>0</v>
      </c>
      <c r="R255" s="14">
        <v>0</v>
      </c>
      <c r="S255" s="22">
        <v>72</v>
      </c>
      <c r="T255" s="22">
        <v>1</v>
      </c>
      <c r="U255" s="22">
        <v>383</v>
      </c>
      <c r="V255" s="22"/>
      <c r="W255" s="22">
        <v>71</v>
      </c>
      <c r="X255" s="22">
        <v>48</v>
      </c>
      <c r="Y255" s="14">
        <v>383</v>
      </c>
      <c r="Z255" s="10">
        <v>71</v>
      </c>
      <c r="AA255" s="22">
        <v>48</v>
      </c>
      <c r="AB255" s="22">
        <v>131.74</v>
      </c>
      <c r="AC255" s="22">
        <v>5.5736904908787126E-2</v>
      </c>
      <c r="AD255" s="42">
        <v>8.2299999999999995E-3</v>
      </c>
      <c r="AE255" s="22">
        <v>261</v>
      </c>
      <c r="AF255" s="22">
        <v>0.9692270892862308</v>
      </c>
      <c r="AG255" s="22">
        <v>5.3845949404790601E-2</v>
      </c>
      <c r="AH255" s="22">
        <v>0</v>
      </c>
      <c r="AI255" s="22">
        <v>0</v>
      </c>
      <c r="AJ255" s="22">
        <v>0</v>
      </c>
      <c r="AK255" s="22">
        <v>0</v>
      </c>
      <c r="AL255" s="45">
        <v>1</v>
      </c>
      <c r="AM255" s="45">
        <v>0</v>
      </c>
      <c r="AN255" s="45">
        <v>0</v>
      </c>
      <c r="AO255" s="45">
        <v>0</v>
      </c>
      <c r="AP255" s="45">
        <v>0</v>
      </c>
      <c r="AQ255" s="45">
        <v>0</v>
      </c>
      <c r="AR255" s="45">
        <v>0</v>
      </c>
      <c r="AS255" s="45" t="s">
        <v>4440</v>
      </c>
      <c r="AT255" s="45" t="s">
        <v>4444</v>
      </c>
      <c r="AU255" s="45">
        <v>0.9692270892862308</v>
      </c>
      <c r="AV255" s="10">
        <v>32.233877901977642</v>
      </c>
      <c r="AW255" s="10">
        <v>32.233877901977642</v>
      </c>
      <c r="AX255" s="17">
        <v>0</v>
      </c>
    </row>
    <row r="256" spans="1:50" x14ac:dyDescent="0.25">
      <c r="A256" s="22" t="s">
        <v>8</v>
      </c>
      <c r="B256" s="22" t="s">
        <v>3946</v>
      </c>
      <c r="C256" s="22" t="s">
        <v>148</v>
      </c>
      <c r="D256" s="22">
        <v>7890</v>
      </c>
      <c r="E256" s="22" t="s">
        <v>216</v>
      </c>
      <c r="F256" s="43">
        <v>16.333974999999999</v>
      </c>
      <c r="G256" s="43">
        <v>297.0611967808</v>
      </c>
      <c r="H256" s="43">
        <v>12.74715909090909</v>
      </c>
      <c r="I256" s="9">
        <v>9.2666666666666675</v>
      </c>
      <c r="J256" s="9">
        <v>3.4804924242424247</v>
      </c>
      <c r="K256" s="11">
        <v>12.348295454545456</v>
      </c>
      <c r="L256" s="41">
        <v>623</v>
      </c>
      <c r="M256" s="44">
        <v>1466</v>
      </c>
      <c r="N256" s="13">
        <v>630</v>
      </c>
      <c r="O256" s="13">
        <v>592</v>
      </c>
      <c r="P256" s="22">
        <v>503</v>
      </c>
      <c r="Q256" s="22">
        <v>466</v>
      </c>
      <c r="R256" s="14">
        <v>0</v>
      </c>
      <c r="S256" s="22">
        <v>427</v>
      </c>
      <c r="T256" s="22">
        <v>3.1290394472921701E-2</v>
      </c>
      <c r="U256" s="22">
        <v>1502</v>
      </c>
      <c r="V256" s="22"/>
      <c r="W256" s="22">
        <v>637</v>
      </c>
      <c r="X256" s="22">
        <v>596</v>
      </c>
      <c r="Y256" s="14">
        <v>36</v>
      </c>
      <c r="Z256" s="10">
        <v>134</v>
      </c>
      <c r="AA256" s="22">
        <v>130</v>
      </c>
      <c r="AB256" s="22">
        <v>186.82</v>
      </c>
      <c r="AC256" s="22">
        <v>5.4985219129958463E-2</v>
      </c>
      <c r="AD256" s="42">
        <v>1.532E-2</v>
      </c>
      <c r="AE256" s="22">
        <v>262</v>
      </c>
      <c r="AF256" s="22">
        <v>7.9407989690521532</v>
      </c>
      <c r="AG256" s="22">
        <v>5.3654047088190222E-2</v>
      </c>
      <c r="AH256" s="22">
        <v>0</v>
      </c>
      <c r="AI256" s="22">
        <v>0</v>
      </c>
      <c r="AJ256" s="22">
        <v>1</v>
      </c>
      <c r="AK256" s="22">
        <v>0</v>
      </c>
      <c r="AL256" s="45">
        <v>0</v>
      </c>
      <c r="AM256" s="45">
        <v>0</v>
      </c>
      <c r="AN256" s="45">
        <v>0</v>
      </c>
      <c r="AO256" s="45">
        <v>0</v>
      </c>
      <c r="AP256" s="45">
        <v>0</v>
      </c>
      <c r="AQ256" s="45">
        <v>0</v>
      </c>
      <c r="AR256" s="45">
        <v>0</v>
      </c>
      <c r="AS256" s="45" t="s">
        <v>4440</v>
      </c>
      <c r="AT256" s="45" t="s">
        <v>4443</v>
      </c>
      <c r="AU256" s="45">
        <v>2.1681608001526107</v>
      </c>
      <c r="AV256" s="10">
        <v>38.500299287152416</v>
      </c>
      <c r="AW256" s="10">
        <v>49.971918876755076</v>
      </c>
      <c r="AX256" s="17">
        <v>0.72695936408884942</v>
      </c>
    </row>
    <row r="257" spans="1:50" x14ac:dyDescent="0.25">
      <c r="A257" s="22" t="s">
        <v>8</v>
      </c>
      <c r="B257" s="22" t="s">
        <v>3946</v>
      </c>
      <c r="C257" s="22" t="s">
        <v>335</v>
      </c>
      <c r="D257" s="22">
        <v>5121</v>
      </c>
      <c r="E257" s="22" t="s">
        <v>357</v>
      </c>
      <c r="F257" s="43">
        <v>44.471781999999997</v>
      </c>
      <c r="G257" s="43">
        <v>677.88517546272999</v>
      </c>
      <c r="H257" s="43">
        <v>27.679734848484848</v>
      </c>
      <c r="I257" s="9">
        <v>0</v>
      </c>
      <c r="J257" s="9">
        <v>27.679734848484848</v>
      </c>
      <c r="K257" s="11">
        <v>0</v>
      </c>
      <c r="L257" s="41">
        <v>3702</v>
      </c>
      <c r="M257" s="44">
        <v>0</v>
      </c>
      <c r="N257" s="13">
        <v>0</v>
      </c>
      <c r="O257" s="13">
        <v>0</v>
      </c>
      <c r="P257" s="22">
        <v>0</v>
      </c>
      <c r="Q257" s="22">
        <v>0</v>
      </c>
      <c r="R257" s="14">
        <v>0</v>
      </c>
      <c r="S257" s="22">
        <v>640</v>
      </c>
      <c r="T257" s="22">
        <v>1</v>
      </c>
      <c r="U257" s="22">
        <v>6735</v>
      </c>
      <c r="V257" s="22"/>
      <c r="W257" s="22">
        <v>1217</v>
      </c>
      <c r="X257" s="22">
        <v>802</v>
      </c>
      <c r="Y257" s="14">
        <v>6735</v>
      </c>
      <c r="Z257" s="10">
        <v>1217</v>
      </c>
      <c r="AA257" s="22">
        <v>802</v>
      </c>
      <c r="AB257" s="22">
        <v>2273.44</v>
      </c>
      <c r="AC257" s="22">
        <v>6.5603709314993056E-2</v>
      </c>
      <c r="AD257" s="42">
        <v>0.16602</v>
      </c>
      <c r="AE257" s="22">
        <v>263</v>
      </c>
      <c r="AF257" s="22">
        <v>18.314446871344135</v>
      </c>
      <c r="AG257" s="22">
        <v>5.32396711376283E-2</v>
      </c>
      <c r="AH257" s="22">
        <v>0</v>
      </c>
      <c r="AI257" s="22">
        <v>0</v>
      </c>
      <c r="AJ257" s="22">
        <v>0</v>
      </c>
      <c r="AK257" s="22">
        <v>0</v>
      </c>
      <c r="AL257" s="45">
        <v>1</v>
      </c>
      <c r="AM257" s="45">
        <v>1</v>
      </c>
      <c r="AN257" s="45">
        <v>1</v>
      </c>
      <c r="AO257" s="45">
        <v>0</v>
      </c>
      <c r="AP257" s="45">
        <v>0</v>
      </c>
      <c r="AQ257" s="45">
        <v>1</v>
      </c>
      <c r="AR257" s="45">
        <v>1</v>
      </c>
      <c r="AS257" s="45" t="s">
        <v>4440</v>
      </c>
      <c r="AT257" s="45" t="s">
        <v>4440</v>
      </c>
      <c r="AU257" s="45">
        <v>18.314446871344135</v>
      </c>
      <c r="AV257" s="10">
        <v>43.967184175054228</v>
      </c>
      <c r="AW257" s="10">
        <v>43.967184175054228</v>
      </c>
      <c r="AX257" s="17">
        <v>0</v>
      </c>
    </row>
    <row r="258" spans="1:50" x14ac:dyDescent="0.25">
      <c r="A258" s="22" t="s">
        <v>539</v>
      </c>
      <c r="B258" s="22" t="s">
        <v>3949</v>
      </c>
      <c r="C258" s="22" t="s">
        <v>667</v>
      </c>
      <c r="D258" s="22">
        <v>39</v>
      </c>
      <c r="E258" s="22" t="s">
        <v>706</v>
      </c>
      <c r="F258" s="43">
        <v>27.524115999999999</v>
      </c>
      <c r="G258" s="43">
        <v>707.4948366433</v>
      </c>
      <c r="H258" s="43">
        <v>28.916856060606062</v>
      </c>
      <c r="I258" s="9">
        <v>0</v>
      </c>
      <c r="J258" s="9">
        <v>28.916856060606062</v>
      </c>
      <c r="K258" s="11">
        <v>0</v>
      </c>
      <c r="L258" s="41">
        <v>6530</v>
      </c>
      <c r="M258" s="44">
        <v>0</v>
      </c>
      <c r="N258" s="13">
        <v>0</v>
      </c>
      <c r="O258" s="13">
        <v>0</v>
      </c>
      <c r="P258" s="22">
        <v>0</v>
      </c>
      <c r="Q258" s="22">
        <v>0</v>
      </c>
      <c r="R258" s="14">
        <v>0</v>
      </c>
      <c r="S258" s="22">
        <v>661</v>
      </c>
      <c r="T258" s="22">
        <v>1</v>
      </c>
      <c r="U258" s="22">
        <v>11871</v>
      </c>
      <c r="V258" s="22"/>
      <c r="W258" s="22">
        <v>2143</v>
      </c>
      <c r="X258" s="22">
        <v>1412</v>
      </c>
      <c r="Y258" s="14">
        <v>11871</v>
      </c>
      <c r="Z258" s="10">
        <v>2143</v>
      </c>
      <c r="AA258" s="22">
        <v>1412</v>
      </c>
      <c r="AB258" s="22">
        <v>4004.3</v>
      </c>
      <c r="AC258" s="22">
        <v>3.8903628089482334E-2</v>
      </c>
      <c r="AD258" s="42">
        <v>0.17335999999999999</v>
      </c>
      <c r="AE258" s="22">
        <v>264</v>
      </c>
      <c r="AF258" s="22">
        <v>18.942339914686873</v>
      </c>
      <c r="AG258" s="22">
        <v>5.30597756713918E-2</v>
      </c>
      <c r="AH258" s="22">
        <v>0</v>
      </c>
      <c r="AI258" s="22">
        <v>0</v>
      </c>
      <c r="AJ258" s="22">
        <v>0</v>
      </c>
      <c r="AK258" s="22">
        <v>0</v>
      </c>
      <c r="AL258" s="45">
        <v>1</v>
      </c>
      <c r="AM258" s="45">
        <v>1</v>
      </c>
      <c r="AN258" s="45">
        <v>1</v>
      </c>
      <c r="AO258" s="45">
        <v>0</v>
      </c>
      <c r="AP258" s="45">
        <v>0</v>
      </c>
      <c r="AQ258" s="45">
        <v>1</v>
      </c>
      <c r="AR258" s="45">
        <v>1</v>
      </c>
      <c r="AS258" s="45" t="s">
        <v>4440</v>
      </c>
      <c r="AT258" s="45" t="s">
        <v>4440</v>
      </c>
      <c r="AU258" s="45">
        <v>18.942339914686873</v>
      </c>
      <c r="AV258" s="10">
        <v>74.109024698554506</v>
      </c>
      <c r="AW258" s="10">
        <v>74.109024698554506</v>
      </c>
      <c r="AX258" s="17">
        <v>0</v>
      </c>
    </row>
    <row r="259" spans="1:50" x14ac:dyDescent="0.25">
      <c r="A259" s="22" t="s">
        <v>964</v>
      </c>
      <c r="B259" s="22" t="s">
        <v>3952</v>
      </c>
      <c r="C259" s="22" t="s">
        <v>984</v>
      </c>
      <c r="D259" s="22">
        <v>6814</v>
      </c>
      <c r="E259" s="22" t="s">
        <v>1161</v>
      </c>
      <c r="F259" s="43">
        <v>16.830123</v>
      </c>
      <c r="G259" s="43">
        <v>369.05967513407001</v>
      </c>
      <c r="H259" s="43">
        <v>12.776325757575759</v>
      </c>
      <c r="I259" s="9">
        <v>0.50132575757575759</v>
      </c>
      <c r="J259" s="9">
        <v>12.275</v>
      </c>
      <c r="K259" s="11">
        <v>0.50132575757575759</v>
      </c>
      <c r="L259" s="41">
        <v>229</v>
      </c>
      <c r="M259" s="44">
        <v>26</v>
      </c>
      <c r="N259" s="13">
        <v>0</v>
      </c>
      <c r="O259" s="13">
        <v>0</v>
      </c>
      <c r="P259" s="22">
        <v>0</v>
      </c>
      <c r="Q259" s="22">
        <v>0</v>
      </c>
      <c r="R259" s="14">
        <v>0</v>
      </c>
      <c r="S259" s="22">
        <v>258</v>
      </c>
      <c r="T259" s="22">
        <v>0.96076135133933205</v>
      </c>
      <c r="U259" s="22">
        <v>437</v>
      </c>
      <c r="V259" s="22"/>
      <c r="W259" s="22">
        <v>76</v>
      </c>
      <c r="X259" s="22">
        <v>51</v>
      </c>
      <c r="Y259" s="14">
        <v>411</v>
      </c>
      <c r="Z259" s="10">
        <v>76</v>
      </c>
      <c r="AA259" s="22">
        <v>51</v>
      </c>
      <c r="AB259" s="22">
        <v>141.11000000000001</v>
      </c>
      <c r="AC259" s="22">
        <v>4.5602714503788701E-2</v>
      </c>
      <c r="AD259" s="42">
        <v>7.2100000000000003E-3</v>
      </c>
      <c r="AE259" s="22">
        <v>265</v>
      </c>
      <c r="AF259" s="22">
        <v>2.865095349555602</v>
      </c>
      <c r="AG259" s="22">
        <v>5.30573212880667E-2</v>
      </c>
      <c r="AH259" s="22">
        <v>0</v>
      </c>
      <c r="AI259" s="22">
        <v>0</v>
      </c>
      <c r="AJ259" s="22">
        <v>0</v>
      </c>
      <c r="AK259" s="22">
        <v>0</v>
      </c>
      <c r="AL259" s="45">
        <v>0</v>
      </c>
      <c r="AM259" s="45">
        <v>0</v>
      </c>
      <c r="AN259" s="45">
        <v>0</v>
      </c>
      <c r="AO259" s="45">
        <v>0</v>
      </c>
      <c r="AP259" s="45">
        <v>0</v>
      </c>
      <c r="AQ259" s="45">
        <v>0</v>
      </c>
      <c r="AR259" s="45">
        <v>0</v>
      </c>
      <c r="AS259" s="45" t="s">
        <v>4440</v>
      </c>
      <c r="AT259" s="45" t="s">
        <v>4444</v>
      </c>
      <c r="AU259" s="45">
        <v>2.7526728797550764</v>
      </c>
      <c r="AV259" s="10">
        <v>6.191446028513238</v>
      </c>
      <c r="AW259" s="10">
        <v>5.9485020530989186</v>
      </c>
      <c r="AX259" s="17">
        <v>3.9238648660667959E-2</v>
      </c>
    </row>
    <row r="260" spans="1:50" x14ac:dyDescent="0.25">
      <c r="A260" s="22" t="s">
        <v>2195</v>
      </c>
      <c r="B260" s="22" t="s">
        <v>3956</v>
      </c>
      <c r="C260" s="22" t="s">
        <v>2251</v>
      </c>
      <c r="D260" s="22">
        <v>2246</v>
      </c>
      <c r="E260" s="22" t="s">
        <v>2429</v>
      </c>
      <c r="F260" s="43">
        <v>3.2544400000000002</v>
      </c>
      <c r="G260" s="43">
        <v>65.714487712779999</v>
      </c>
      <c r="H260" s="43">
        <v>2.5054924242424241</v>
      </c>
      <c r="I260" s="9">
        <v>2.5054924242424241</v>
      </c>
      <c r="J260" s="9">
        <v>0</v>
      </c>
      <c r="K260" s="11">
        <v>2.5054924242424241</v>
      </c>
      <c r="L260" s="41">
        <v>25</v>
      </c>
      <c r="M260" s="44">
        <v>92</v>
      </c>
      <c r="N260" s="13">
        <v>8</v>
      </c>
      <c r="O260" s="13">
        <v>5</v>
      </c>
      <c r="P260" s="22">
        <v>8</v>
      </c>
      <c r="Q260" s="22">
        <v>5</v>
      </c>
      <c r="R260" s="14">
        <v>0</v>
      </c>
      <c r="S260" s="22">
        <v>32</v>
      </c>
      <c r="T260" s="22">
        <v>0</v>
      </c>
      <c r="U260" s="22">
        <v>92</v>
      </c>
      <c r="V260" s="22"/>
      <c r="W260" s="22">
        <v>8</v>
      </c>
      <c r="X260" s="22">
        <v>5</v>
      </c>
      <c r="Y260" s="14">
        <v>0</v>
      </c>
      <c r="Z260" s="10">
        <v>0</v>
      </c>
      <c r="AA260" s="22">
        <v>0</v>
      </c>
      <c r="AB260" s="22">
        <v>0</v>
      </c>
      <c r="AC260" s="22">
        <v>4.9523934725387568E-2</v>
      </c>
      <c r="AD260" s="42">
        <v>0</v>
      </c>
      <c r="AE260" s="22">
        <v>266</v>
      </c>
      <c r="AF260" s="22">
        <v>0.68967469776586032</v>
      </c>
      <c r="AG260" s="22">
        <v>5.3051899828143102E-2</v>
      </c>
      <c r="AH260" s="22">
        <v>1</v>
      </c>
      <c r="AI260" s="22">
        <v>0</v>
      </c>
      <c r="AJ260" s="22">
        <v>0</v>
      </c>
      <c r="AK260" s="22">
        <v>0</v>
      </c>
      <c r="AL260" s="45">
        <v>0</v>
      </c>
      <c r="AM260" s="45">
        <v>0</v>
      </c>
      <c r="AN260" s="45">
        <v>0</v>
      </c>
      <c r="AO260" s="45">
        <v>0</v>
      </c>
      <c r="AP260" s="45">
        <v>0</v>
      </c>
      <c r="AQ260" s="45">
        <v>0</v>
      </c>
      <c r="AR260" s="45">
        <v>0</v>
      </c>
      <c r="AS260" s="45" t="s">
        <v>4440</v>
      </c>
      <c r="AT260" s="45" t="s">
        <v>4445</v>
      </c>
      <c r="AU260" s="45">
        <v>0</v>
      </c>
      <c r="AV260" s="10">
        <v>0</v>
      </c>
      <c r="AW260" s="10">
        <v>3.1929851084738079</v>
      </c>
      <c r="AX260" s="17">
        <v>1</v>
      </c>
    </row>
    <row r="261" spans="1:50" x14ac:dyDescent="0.25">
      <c r="A261" s="22" t="s">
        <v>2906</v>
      </c>
      <c r="B261" s="22" t="s">
        <v>3959</v>
      </c>
      <c r="C261" s="22" t="s">
        <v>3269</v>
      </c>
      <c r="D261" s="22">
        <v>5581</v>
      </c>
      <c r="E261" s="22" t="s">
        <v>3270</v>
      </c>
      <c r="F261" s="43">
        <v>4.2007519999999996</v>
      </c>
      <c r="G261" s="43">
        <v>93.847317805520007</v>
      </c>
      <c r="H261" s="43">
        <v>3.8554924242424242</v>
      </c>
      <c r="I261" s="9">
        <v>0</v>
      </c>
      <c r="J261" s="9">
        <v>3.8554924242424242</v>
      </c>
      <c r="K261" s="11">
        <v>0</v>
      </c>
      <c r="L261" s="41">
        <v>30</v>
      </c>
      <c r="M261" s="44">
        <v>0</v>
      </c>
      <c r="N261" s="13">
        <v>0</v>
      </c>
      <c r="O261" s="13">
        <v>0</v>
      </c>
      <c r="P261" s="22">
        <v>0</v>
      </c>
      <c r="Q261" s="22">
        <v>0</v>
      </c>
      <c r="R261" s="14">
        <v>0</v>
      </c>
      <c r="S261" s="22">
        <v>98</v>
      </c>
      <c r="T261" s="22">
        <v>1</v>
      </c>
      <c r="U261" s="22">
        <v>67</v>
      </c>
      <c r="V261" s="22"/>
      <c r="W261" s="22">
        <v>14</v>
      </c>
      <c r="X261" s="22">
        <v>10</v>
      </c>
      <c r="Y261" s="14">
        <v>67</v>
      </c>
      <c r="Z261" s="10">
        <v>14</v>
      </c>
      <c r="AA261" s="22">
        <v>10</v>
      </c>
      <c r="AB261" s="22">
        <v>25.21</v>
      </c>
      <c r="AC261" s="22">
        <v>4.4761556304733469E-2</v>
      </c>
      <c r="AD261" s="42">
        <v>1.2999999999999999E-3</v>
      </c>
      <c r="AE261" s="22">
        <v>267</v>
      </c>
      <c r="AF261" s="22">
        <v>1.1585406668610807</v>
      </c>
      <c r="AG261" s="22">
        <v>5.2660939402776392E-2</v>
      </c>
      <c r="AH261" s="22">
        <v>1</v>
      </c>
      <c r="AI261" s="22">
        <v>0</v>
      </c>
      <c r="AJ261" s="22">
        <v>0</v>
      </c>
      <c r="AK261" s="22">
        <v>0</v>
      </c>
      <c r="AL261" s="45">
        <v>0</v>
      </c>
      <c r="AM261" s="45">
        <v>0</v>
      </c>
      <c r="AN261" s="45">
        <v>0</v>
      </c>
      <c r="AO261" s="45">
        <v>0</v>
      </c>
      <c r="AP261" s="45">
        <v>0</v>
      </c>
      <c r="AQ261" s="45">
        <v>0</v>
      </c>
      <c r="AR261" s="45">
        <v>0</v>
      </c>
      <c r="AS261" s="45" t="s">
        <v>4440</v>
      </c>
      <c r="AT261" s="45" t="s">
        <v>4445</v>
      </c>
      <c r="AU261" s="45">
        <v>1.1585406668610807</v>
      </c>
      <c r="AV261" s="10">
        <v>3.6311833767254509</v>
      </c>
      <c r="AW261" s="10">
        <v>3.6311833767254509</v>
      </c>
      <c r="AX261" s="17">
        <v>0</v>
      </c>
    </row>
    <row r="262" spans="1:50" x14ac:dyDescent="0.25">
      <c r="A262" s="22" t="s">
        <v>964</v>
      </c>
      <c r="B262" s="22" t="s">
        <v>3945</v>
      </c>
      <c r="C262" s="22" t="s">
        <v>1289</v>
      </c>
      <c r="D262" s="22">
        <v>6060</v>
      </c>
      <c r="E262" s="22" t="s">
        <v>1420</v>
      </c>
      <c r="F262" s="43">
        <v>22.056229999999999</v>
      </c>
      <c r="G262" s="43">
        <v>463.15096028055001</v>
      </c>
      <c r="H262" s="43">
        <v>22.707386363636367</v>
      </c>
      <c r="I262" s="9">
        <v>0</v>
      </c>
      <c r="J262" s="9">
        <v>22.707386363636367</v>
      </c>
      <c r="K262" s="11">
        <v>0</v>
      </c>
      <c r="L262" s="41">
        <v>11919</v>
      </c>
      <c r="M262" s="44">
        <v>0</v>
      </c>
      <c r="N262" s="13">
        <v>0</v>
      </c>
      <c r="O262" s="13">
        <v>0</v>
      </c>
      <c r="P262" s="22">
        <v>0</v>
      </c>
      <c r="Q262" s="22">
        <v>0</v>
      </c>
      <c r="R262" s="14">
        <v>0</v>
      </c>
      <c r="S262" s="22">
        <v>457</v>
      </c>
      <c r="T262" s="22">
        <v>1</v>
      </c>
      <c r="U262" s="22">
        <v>21657</v>
      </c>
      <c r="V262" s="22"/>
      <c r="W262" s="22">
        <v>3908</v>
      </c>
      <c r="X262" s="22">
        <v>2575</v>
      </c>
      <c r="Y262" s="14">
        <v>21657</v>
      </c>
      <c r="Z262" s="10">
        <v>3908</v>
      </c>
      <c r="AA262" s="22">
        <v>2575</v>
      </c>
      <c r="AB262" s="22">
        <v>7303.09</v>
      </c>
      <c r="AC262" s="22">
        <v>4.7622118685967128E-2</v>
      </c>
      <c r="AD262" s="42">
        <v>0.38699</v>
      </c>
      <c r="AE262" s="22">
        <v>268</v>
      </c>
      <c r="AF262" s="22">
        <v>18.580252530857596</v>
      </c>
      <c r="AG262" s="22">
        <v>5.2486589070219199E-2</v>
      </c>
      <c r="AH262" s="22">
        <v>0</v>
      </c>
      <c r="AI262" s="22">
        <v>0</v>
      </c>
      <c r="AJ262" s="22">
        <v>0</v>
      </c>
      <c r="AK262" s="22">
        <v>0</v>
      </c>
      <c r="AL262" s="45">
        <v>1</v>
      </c>
      <c r="AM262" s="45">
        <v>1</v>
      </c>
      <c r="AN262" s="45">
        <v>1</v>
      </c>
      <c r="AO262" s="45">
        <v>0</v>
      </c>
      <c r="AP262" s="45">
        <v>0</v>
      </c>
      <c r="AQ262" s="45">
        <v>1</v>
      </c>
      <c r="AR262" s="45">
        <v>1</v>
      </c>
      <c r="AS262" s="45" t="s">
        <v>4440</v>
      </c>
      <c r="AT262" s="45" t="s">
        <v>4440</v>
      </c>
      <c r="AU262" s="45">
        <v>18.580252530857596</v>
      </c>
      <c r="AV262" s="10">
        <v>172.10258976604527</v>
      </c>
      <c r="AW262" s="10">
        <v>172.10258976604527</v>
      </c>
      <c r="AX262" s="17">
        <v>0</v>
      </c>
    </row>
    <row r="263" spans="1:50" x14ac:dyDescent="0.25">
      <c r="A263" s="22" t="s">
        <v>2195</v>
      </c>
      <c r="B263" s="22" t="s">
        <v>3956</v>
      </c>
      <c r="C263" s="22" t="s">
        <v>2251</v>
      </c>
      <c r="D263" s="22">
        <v>9000</v>
      </c>
      <c r="E263" s="22" t="s">
        <v>2321</v>
      </c>
      <c r="F263" s="43">
        <v>3.0734720000000002</v>
      </c>
      <c r="G263" s="43">
        <v>58.276523660039999</v>
      </c>
      <c r="H263" s="43">
        <v>3.1367424242424247</v>
      </c>
      <c r="I263" s="9">
        <v>3.1367424242424247</v>
      </c>
      <c r="J263" s="9">
        <v>0</v>
      </c>
      <c r="K263" s="11">
        <v>3.1367424242424247</v>
      </c>
      <c r="L263" s="41">
        <v>81</v>
      </c>
      <c r="M263" s="44">
        <v>207</v>
      </c>
      <c r="N263" s="13">
        <v>89</v>
      </c>
      <c r="O263" s="13">
        <v>75</v>
      </c>
      <c r="P263" s="22">
        <v>89</v>
      </c>
      <c r="Q263" s="22">
        <v>75</v>
      </c>
      <c r="R263" s="14">
        <v>0</v>
      </c>
      <c r="S263" s="22">
        <v>49</v>
      </c>
      <c r="T263" s="22">
        <v>0</v>
      </c>
      <c r="U263" s="22">
        <v>207</v>
      </c>
      <c r="V263" s="22"/>
      <c r="W263" s="22">
        <v>89</v>
      </c>
      <c r="X263" s="22">
        <v>75</v>
      </c>
      <c r="Y263" s="14">
        <v>0</v>
      </c>
      <c r="Z263" s="10">
        <v>0</v>
      </c>
      <c r="AA263" s="22">
        <v>0</v>
      </c>
      <c r="AB263" s="22">
        <v>0</v>
      </c>
      <c r="AC263" s="22">
        <v>5.2739453333374944E-2</v>
      </c>
      <c r="AD263" s="42">
        <v>0</v>
      </c>
      <c r="AE263" s="22">
        <v>269</v>
      </c>
      <c r="AF263" s="22">
        <v>1.6161072124181926</v>
      </c>
      <c r="AG263" s="22">
        <v>5.2132490723167502E-2</v>
      </c>
      <c r="AH263" s="22">
        <v>1</v>
      </c>
      <c r="AI263" s="22">
        <v>0</v>
      </c>
      <c r="AJ263" s="22">
        <v>0</v>
      </c>
      <c r="AK263" s="22">
        <v>0</v>
      </c>
      <c r="AL263" s="45">
        <v>0</v>
      </c>
      <c r="AM263" s="45">
        <v>0</v>
      </c>
      <c r="AN263" s="45">
        <v>0</v>
      </c>
      <c r="AO263" s="45">
        <v>0</v>
      </c>
      <c r="AP263" s="45">
        <v>0</v>
      </c>
      <c r="AQ263" s="45">
        <v>0</v>
      </c>
      <c r="AR263" s="45">
        <v>0</v>
      </c>
      <c r="AS263" s="45" t="s">
        <v>4440</v>
      </c>
      <c r="AT263" s="45" t="s">
        <v>4445</v>
      </c>
      <c r="AU263" s="45">
        <v>0</v>
      </c>
      <c r="AV263" s="10">
        <v>0</v>
      </c>
      <c r="AW263" s="10">
        <v>28.373384856901335</v>
      </c>
      <c r="AX263" s="17">
        <v>1</v>
      </c>
    </row>
    <row r="264" spans="1:50" x14ac:dyDescent="0.25">
      <c r="A264" s="22" t="s">
        <v>539</v>
      </c>
      <c r="B264" s="22" t="s">
        <v>3949</v>
      </c>
      <c r="C264" s="22" t="s">
        <v>667</v>
      </c>
      <c r="D264" s="22">
        <v>6632</v>
      </c>
      <c r="E264" s="22" t="s">
        <v>668</v>
      </c>
      <c r="F264" s="43">
        <v>26.791304</v>
      </c>
      <c r="G264" s="43">
        <v>432.65914317487</v>
      </c>
      <c r="H264" s="43">
        <v>15.804166666666669</v>
      </c>
      <c r="I264" s="9">
        <v>0</v>
      </c>
      <c r="J264" s="9">
        <v>15.804166666666669</v>
      </c>
      <c r="K264" s="11">
        <v>0</v>
      </c>
      <c r="L264" s="41">
        <v>966</v>
      </c>
      <c r="M264" s="44">
        <v>0</v>
      </c>
      <c r="N264" s="13">
        <v>0</v>
      </c>
      <c r="O264" s="13">
        <v>0</v>
      </c>
      <c r="P264" s="22">
        <v>0</v>
      </c>
      <c r="Q264" s="22">
        <v>0</v>
      </c>
      <c r="R264" s="14">
        <v>0</v>
      </c>
      <c r="S264" s="22">
        <v>354</v>
      </c>
      <c r="T264" s="22">
        <v>1</v>
      </c>
      <c r="U264" s="22">
        <v>1766</v>
      </c>
      <c r="V264" s="22"/>
      <c r="W264" s="22">
        <v>321</v>
      </c>
      <c r="X264" s="22">
        <v>212</v>
      </c>
      <c r="Y264" s="14">
        <v>1766</v>
      </c>
      <c r="Z264" s="10">
        <v>321</v>
      </c>
      <c r="AA264" s="22">
        <v>212</v>
      </c>
      <c r="AB264" s="22">
        <v>598.71</v>
      </c>
      <c r="AC264" s="22">
        <v>6.1922426516643904E-2</v>
      </c>
      <c r="AD264" s="42">
        <v>4.1329999999999999E-2</v>
      </c>
      <c r="AE264" s="22">
        <v>270</v>
      </c>
      <c r="AF264" s="22">
        <v>8.1369442018430131</v>
      </c>
      <c r="AG264" s="22">
        <v>5.1827670075433208E-2</v>
      </c>
      <c r="AH264" s="22">
        <v>0</v>
      </c>
      <c r="AI264" s="22">
        <v>0</v>
      </c>
      <c r="AJ264" s="22">
        <v>0</v>
      </c>
      <c r="AK264" s="22">
        <v>0</v>
      </c>
      <c r="AL264" s="45">
        <v>1</v>
      </c>
      <c r="AM264" s="45">
        <v>0</v>
      </c>
      <c r="AN264" s="45">
        <v>0</v>
      </c>
      <c r="AO264" s="45">
        <v>0</v>
      </c>
      <c r="AP264" s="45">
        <v>1</v>
      </c>
      <c r="AQ264" s="45">
        <v>0</v>
      </c>
      <c r="AR264" s="45">
        <v>0</v>
      </c>
      <c r="AS264" s="45" t="s">
        <v>4440</v>
      </c>
      <c r="AT264" s="45" t="s">
        <v>4441</v>
      </c>
      <c r="AU264" s="45">
        <v>8.1369442018430131</v>
      </c>
      <c r="AV264" s="10">
        <v>20.311099393619823</v>
      </c>
      <c r="AW264" s="10">
        <v>20.311099393619823</v>
      </c>
      <c r="AX264" s="17">
        <v>0</v>
      </c>
    </row>
    <row r="265" spans="1:50" x14ac:dyDescent="0.25">
      <c r="A265" s="22" t="s">
        <v>8</v>
      </c>
      <c r="B265" s="22" t="s">
        <v>3946</v>
      </c>
      <c r="C265" s="22" t="s">
        <v>18</v>
      </c>
      <c r="D265" s="22">
        <v>5074</v>
      </c>
      <c r="E265" s="22" t="s">
        <v>19</v>
      </c>
      <c r="F265" s="43">
        <v>8.0578579999999995</v>
      </c>
      <c r="G265" s="43">
        <v>168.52142169154001</v>
      </c>
      <c r="H265" s="43">
        <v>7.0600378787878793</v>
      </c>
      <c r="I265" s="9">
        <v>0</v>
      </c>
      <c r="J265" s="9">
        <v>7.0600378787878793</v>
      </c>
      <c r="K265" s="11">
        <v>0</v>
      </c>
      <c r="L265" s="41">
        <v>601</v>
      </c>
      <c r="M265" s="44">
        <v>0</v>
      </c>
      <c r="N265" s="13">
        <v>0</v>
      </c>
      <c r="O265" s="13">
        <v>0</v>
      </c>
      <c r="P265" s="22">
        <v>0</v>
      </c>
      <c r="Q265" s="22">
        <v>0</v>
      </c>
      <c r="R265" s="14">
        <v>0</v>
      </c>
      <c r="S265" s="22">
        <v>149</v>
      </c>
      <c r="T265" s="22">
        <v>1</v>
      </c>
      <c r="U265" s="22">
        <v>1104</v>
      </c>
      <c r="V265" s="22"/>
      <c r="W265" s="22">
        <v>201</v>
      </c>
      <c r="X265" s="22">
        <v>133</v>
      </c>
      <c r="Y265" s="14">
        <v>1104</v>
      </c>
      <c r="Z265" s="10">
        <v>201</v>
      </c>
      <c r="AA265" s="22">
        <v>133</v>
      </c>
      <c r="AB265" s="22">
        <v>374.73</v>
      </c>
      <c r="AC265" s="22">
        <v>4.7815036920048216E-2</v>
      </c>
      <c r="AD265" s="42">
        <v>1.9980000000000001E-2</v>
      </c>
      <c r="AE265" s="22">
        <v>271</v>
      </c>
      <c r="AF265" s="22">
        <v>4.2186118863514075</v>
      </c>
      <c r="AG265" s="22">
        <v>5.1446486418919607E-2</v>
      </c>
      <c r="AH265" s="22">
        <v>0</v>
      </c>
      <c r="AI265" s="22">
        <v>0</v>
      </c>
      <c r="AJ265" s="22">
        <v>0</v>
      </c>
      <c r="AK265" s="22">
        <v>0</v>
      </c>
      <c r="AL265" s="45">
        <v>1</v>
      </c>
      <c r="AM265" s="45">
        <v>0</v>
      </c>
      <c r="AN265" s="45">
        <v>0</v>
      </c>
      <c r="AO265" s="45">
        <v>0</v>
      </c>
      <c r="AP265" s="45">
        <v>0</v>
      </c>
      <c r="AQ265" s="45">
        <v>0</v>
      </c>
      <c r="AR265" s="45">
        <v>0</v>
      </c>
      <c r="AS265" s="45" t="s">
        <v>4440</v>
      </c>
      <c r="AT265" s="45" t="s">
        <v>4442</v>
      </c>
      <c r="AU265" s="45">
        <v>4.2186118863514075</v>
      </c>
      <c r="AV265" s="10">
        <v>28.470102207795691</v>
      </c>
      <c r="AW265" s="10">
        <v>28.470102207795691</v>
      </c>
      <c r="AX265" s="17">
        <v>0</v>
      </c>
    </row>
    <row r="266" spans="1:50" x14ac:dyDescent="0.25">
      <c r="A266" s="22" t="s">
        <v>964</v>
      </c>
      <c r="B266" s="22" t="s">
        <v>3948</v>
      </c>
      <c r="C266" s="22" t="s">
        <v>1066</v>
      </c>
      <c r="D266" s="22">
        <v>6617</v>
      </c>
      <c r="E266" s="22" t="s">
        <v>1067</v>
      </c>
      <c r="F266" s="43">
        <v>8.5954820000000005</v>
      </c>
      <c r="G266" s="43">
        <v>206.43787639596999</v>
      </c>
      <c r="H266" s="43">
        <v>8.1734848484848488</v>
      </c>
      <c r="I266" s="9">
        <v>0</v>
      </c>
      <c r="J266" s="9">
        <v>8.1734848484848488</v>
      </c>
      <c r="K266" s="11">
        <v>0</v>
      </c>
      <c r="L266" s="41">
        <v>1609</v>
      </c>
      <c r="M266" s="44">
        <v>0</v>
      </c>
      <c r="N266" s="13">
        <v>0</v>
      </c>
      <c r="O266" s="13">
        <v>0</v>
      </c>
      <c r="P266" s="22">
        <v>0</v>
      </c>
      <c r="Q266" s="22">
        <v>0</v>
      </c>
      <c r="R266" s="14">
        <v>0</v>
      </c>
      <c r="S266" s="22">
        <v>140</v>
      </c>
      <c r="T266" s="22">
        <v>1</v>
      </c>
      <c r="U266" s="22">
        <v>2934</v>
      </c>
      <c r="V266" s="22"/>
      <c r="W266" s="22">
        <v>531</v>
      </c>
      <c r="X266" s="22">
        <v>351</v>
      </c>
      <c r="Y266" s="14">
        <v>2934</v>
      </c>
      <c r="Z266" s="10">
        <v>531</v>
      </c>
      <c r="AA266" s="22">
        <v>351</v>
      </c>
      <c r="AB266" s="22">
        <v>991.53</v>
      </c>
      <c r="AC266" s="22">
        <v>4.1637136314621563E-2</v>
      </c>
      <c r="AD266" s="42">
        <v>4.5969999999999997E-2</v>
      </c>
      <c r="AE266" s="22">
        <v>272</v>
      </c>
      <c r="AF266" s="22">
        <v>3.8693100352592631</v>
      </c>
      <c r="AG266" s="22">
        <v>5.0911974148148201E-2</v>
      </c>
      <c r="AH266" s="22">
        <v>0</v>
      </c>
      <c r="AI266" s="22">
        <v>0</v>
      </c>
      <c r="AJ266" s="22">
        <v>0</v>
      </c>
      <c r="AK266" s="22">
        <v>0</v>
      </c>
      <c r="AL266" s="45">
        <v>1</v>
      </c>
      <c r="AM266" s="45">
        <v>0</v>
      </c>
      <c r="AN266" s="45">
        <v>0</v>
      </c>
      <c r="AO266" s="45">
        <v>0</v>
      </c>
      <c r="AP266" s="45">
        <v>1</v>
      </c>
      <c r="AQ266" s="45">
        <v>0</v>
      </c>
      <c r="AR266" s="45">
        <v>0</v>
      </c>
      <c r="AS266" s="45" t="s">
        <v>4440</v>
      </c>
      <c r="AT266" s="45" t="s">
        <v>4441</v>
      </c>
      <c r="AU266" s="45">
        <v>3.8693100352592631</v>
      </c>
      <c r="AV266" s="10">
        <v>64.966169246454726</v>
      </c>
      <c r="AW266" s="10">
        <v>64.966169246454726</v>
      </c>
      <c r="AX266" s="17">
        <v>0</v>
      </c>
    </row>
    <row r="267" spans="1:50" x14ac:dyDescent="0.25">
      <c r="A267" s="22" t="s">
        <v>1672</v>
      </c>
      <c r="B267" s="22" t="s">
        <v>3957</v>
      </c>
      <c r="C267" s="22" t="s">
        <v>1777</v>
      </c>
      <c r="D267" s="22">
        <v>2402</v>
      </c>
      <c r="E267" s="22" t="s">
        <v>1788</v>
      </c>
      <c r="F267" s="43">
        <v>25.842896</v>
      </c>
      <c r="G267" s="43">
        <v>476.90833692578002</v>
      </c>
      <c r="H267" s="43">
        <v>18.805492424242424</v>
      </c>
      <c r="I267" s="9">
        <v>18.294886363636365</v>
      </c>
      <c r="J267" s="9">
        <v>0.51060606060606062</v>
      </c>
      <c r="K267" s="11">
        <v>18.805492424242424</v>
      </c>
      <c r="L267" s="41">
        <v>336</v>
      </c>
      <c r="M267" s="44">
        <v>1002</v>
      </c>
      <c r="N267" s="13">
        <v>138</v>
      </c>
      <c r="O267" s="13">
        <v>68</v>
      </c>
      <c r="P267" s="22">
        <v>129</v>
      </c>
      <c r="Q267" s="22">
        <v>62</v>
      </c>
      <c r="R267" s="14">
        <v>0</v>
      </c>
      <c r="S267" s="22">
        <v>610</v>
      </c>
      <c r="T267" s="22">
        <v>0</v>
      </c>
      <c r="U267" s="22">
        <v>1002</v>
      </c>
      <c r="V267" s="22"/>
      <c r="W267" s="22">
        <v>138</v>
      </c>
      <c r="X267" s="22">
        <v>68</v>
      </c>
      <c r="Y267" s="14">
        <v>0</v>
      </c>
      <c r="Z267" s="10">
        <v>9</v>
      </c>
      <c r="AA267" s="22">
        <v>6</v>
      </c>
      <c r="AB267" s="22">
        <v>12.33</v>
      </c>
      <c r="AC267" s="22">
        <v>5.4188392189968911E-2</v>
      </c>
      <c r="AD267" s="42">
        <v>1.01E-3</v>
      </c>
      <c r="AE267" s="22">
        <v>273</v>
      </c>
      <c r="AF267" s="22">
        <v>7.4541039144150156</v>
      </c>
      <c r="AG267" s="22">
        <v>5.0708189893979697E-2</v>
      </c>
      <c r="AH267" s="22">
        <v>1</v>
      </c>
      <c r="AI267" s="22">
        <v>0</v>
      </c>
      <c r="AJ267" s="22">
        <v>0</v>
      </c>
      <c r="AK267" s="22">
        <v>0</v>
      </c>
      <c r="AL267" s="45">
        <v>0</v>
      </c>
      <c r="AM267" s="45">
        <v>0</v>
      </c>
      <c r="AN267" s="45">
        <v>0</v>
      </c>
      <c r="AO267" s="45">
        <v>0</v>
      </c>
      <c r="AP267" s="45">
        <v>0</v>
      </c>
      <c r="AQ267" s="45">
        <v>0</v>
      </c>
      <c r="AR267" s="45">
        <v>0</v>
      </c>
      <c r="AS267" s="45" t="s">
        <v>4440</v>
      </c>
      <c r="AT267" s="45" t="s">
        <v>4445</v>
      </c>
      <c r="AU267" s="45">
        <v>0.20239356403032321</v>
      </c>
      <c r="AV267" s="10">
        <v>17.626112759643917</v>
      </c>
      <c r="AW267" s="10">
        <v>7.338281651274511</v>
      </c>
      <c r="AX267" s="17">
        <v>0.97284803561177535</v>
      </c>
    </row>
    <row r="268" spans="1:50" x14ac:dyDescent="0.25">
      <c r="A268" s="22" t="s">
        <v>1672</v>
      </c>
      <c r="B268" s="22" t="s">
        <v>3947</v>
      </c>
      <c r="C268" s="22" t="s">
        <v>1804</v>
      </c>
      <c r="D268" s="22">
        <v>1817</v>
      </c>
      <c r="E268" s="22" t="s">
        <v>1898</v>
      </c>
      <c r="F268" s="43">
        <v>38.700417999999999</v>
      </c>
      <c r="G268" s="43">
        <v>735.60369250637996</v>
      </c>
      <c r="H268" s="43">
        <v>31.591098484848487</v>
      </c>
      <c r="I268" s="9">
        <v>5.0323863636363635</v>
      </c>
      <c r="J268" s="9">
        <v>26.558522727272727</v>
      </c>
      <c r="K268" s="11">
        <v>7.3865530303030305</v>
      </c>
      <c r="L268" s="41">
        <v>4093</v>
      </c>
      <c r="M268" s="44">
        <v>989</v>
      </c>
      <c r="N268" s="13">
        <v>596</v>
      </c>
      <c r="O268" s="13">
        <v>143</v>
      </c>
      <c r="P268" s="22">
        <v>518</v>
      </c>
      <c r="Q268" s="22">
        <v>116</v>
      </c>
      <c r="R268" s="14">
        <v>0</v>
      </c>
      <c r="S268" s="22">
        <v>1766</v>
      </c>
      <c r="T268" s="22">
        <v>0.76618245693970666</v>
      </c>
      <c r="U268" s="22">
        <v>6693</v>
      </c>
      <c r="V268" s="22"/>
      <c r="W268" s="22">
        <v>1626</v>
      </c>
      <c r="X268" s="22">
        <v>822</v>
      </c>
      <c r="Y268" s="14">
        <v>5704</v>
      </c>
      <c r="Z268" s="10">
        <v>1108</v>
      </c>
      <c r="AA268" s="22">
        <v>706</v>
      </c>
      <c r="AB268" s="22">
        <v>2031.32</v>
      </c>
      <c r="AC268" s="22">
        <v>5.2610418346512512E-2</v>
      </c>
      <c r="AD268" s="42">
        <v>0.12121</v>
      </c>
      <c r="AE268" s="22">
        <v>274</v>
      </c>
      <c r="AF268" s="22">
        <v>22.972007444870847</v>
      </c>
      <c r="AG268" s="22">
        <v>5.03772093089273E-2</v>
      </c>
      <c r="AH268" s="22">
        <v>0</v>
      </c>
      <c r="AI268" s="22">
        <v>0</v>
      </c>
      <c r="AJ268" s="22">
        <v>0</v>
      </c>
      <c r="AK268" s="22">
        <v>0</v>
      </c>
      <c r="AL268" s="45">
        <v>1</v>
      </c>
      <c r="AM268" s="45">
        <v>1</v>
      </c>
      <c r="AN268" s="45">
        <v>1</v>
      </c>
      <c r="AO268" s="45">
        <v>0</v>
      </c>
      <c r="AP268" s="45">
        <v>0</v>
      </c>
      <c r="AQ268" s="45">
        <v>1</v>
      </c>
      <c r="AR268" s="45">
        <v>1</v>
      </c>
      <c r="AS268" s="45" t="s">
        <v>4440</v>
      </c>
      <c r="AT268" s="45" t="s">
        <v>4440</v>
      </c>
      <c r="AU268" s="45">
        <v>19.312483929873284</v>
      </c>
      <c r="AV268" s="10">
        <v>41.71918789979248</v>
      </c>
      <c r="AW268" s="10">
        <v>51.470195022811609</v>
      </c>
      <c r="AX268" s="17">
        <v>0.15929760612945965</v>
      </c>
    </row>
    <row r="269" spans="1:50" x14ac:dyDescent="0.25">
      <c r="A269" s="22" t="s">
        <v>8</v>
      </c>
      <c r="B269" s="22" t="s">
        <v>3946</v>
      </c>
      <c r="C269" s="22" t="s">
        <v>85</v>
      </c>
      <c r="D269" s="22">
        <v>6754</v>
      </c>
      <c r="E269" s="22" t="s">
        <v>92</v>
      </c>
      <c r="F269" s="43">
        <v>20.822721999999999</v>
      </c>
      <c r="G269" s="43">
        <v>121.91400572125001</v>
      </c>
      <c r="H269" s="43">
        <v>4.479166666666667</v>
      </c>
      <c r="I269" s="9">
        <v>4.2494318181818187</v>
      </c>
      <c r="J269" s="9">
        <v>0.22954545454545455</v>
      </c>
      <c r="K269" s="11">
        <v>4.403977272727273</v>
      </c>
      <c r="L269" s="41">
        <v>229</v>
      </c>
      <c r="M269" s="44">
        <v>1223</v>
      </c>
      <c r="N269" s="13">
        <v>463</v>
      </c>
      <c r="O269" s="13">
        <v>351</v>
      </c>
      <c r="P269" s="22">
        <v>459</v>
      </c>
      <c r="Q269" s="22">
        <v>347</v>
      </c>
      <c r="R269" s="14">
        <v>0</v>
      </c>
      <c r="S269" s="22">
        <v>234</v>
      </c>
      <c r="T269" s="22">
        <v>1.6786469344608923E-2</v>
      </c>
      <c r="U269" s="22">
        <v>1230</v>
      </c>
      <c r="V269" s="22"/>
      <c r="W269" s="22">
        <v>464</v>
      </c>
      <c r="X269" s="22">
        <v>352</v>
      </c>
      <c r="Y269" s="14">
        <v>7</v>
      </c>
      <c r="Z269" s="10">
        <v>5</v>
      </c>
      <c r="AA269" s="22">
        <v>5</v>
      </c>
      <c r="AB269" s="22">
        <v>7.48</v>
      </c>
      <c r="AC269" s="22">
        <v>0.17079844007102893</v>
      </c>
      <c r="AD269" s="42">
        <v>1.7799999999999999E-3</v>
      </c>
      <c r="AE269" s="22">
        <v>275</v>
      </c>
      <c r="AF269" s="22">
        <v>2.501262914539665</v>
      </c>
      <c r="AG269" s="22">
        <v>5.0025258290793302E-2</v>
      </c>
      <c r="AH269" s="22">
        <v>1</v>
      </c>
      <c r="AI269" s="22">
        <v>0</v>
      </c>
      <c r="AJ269" s="22">
        <v>0</v>
      </c>
      <c r="AK269" s="22">
        <v>0</v>
      </c>
      <c r="AL269" s="45">
        <v>0</v>
      </c>
      <c r="AM269" s="45">
        <v>0</v>
      </c>
      <c r="AN269" s="45">
        <v>0</v>
      </c>
      <c r="AO269" s="45">
        <v>0</v>
      </c>
      <c r="AP269" s="45">
        <v>0</v>
      </c>
      <c r="AQ269" s="45">
        <v>0</v>
      </c>
      <c r="AR269" s="45">
        <v>0</v>
      </c>
      <c r="AS269" s="45" t="s">
        <v>4440</v>
      </c>
      <c r="AT269" s="45" t="s">
        <v>4445</v>
      </c>
      <c r="AU269" s="45">
        <v>0.12818311426731813</v>
      </c>
      <c r="AV269" s="10">
        <v>21.78217821782178</v>
      </c>
      <c r="AW269" s="10">
        <v>103.59069767441859</v>
      </c>
      <c r="AX269" s="17">
        <v>0.94871035940803383</v>
      </c>
    </row>
    <row r="270" spans="1:50" x14ac:dyDescent="0.25">
      <c r="A270" s="22" t="s">
        <v>2195</v>
      </c>
      <c r="B270" s="22" t="s">
        <v>3956</v>
      </c>
      <c r="C270" s="22" t="s">
        <v>2326</v>
      </c>
      <c r="D270" s="22">
        <v>3506</v>
      </c>
      <c r="E270" s="22" t="s">
        <v>2389</v>
      </c>
      <c r="F270" s="43">
        <v>2.195497</v>
      </c>
      <c r="G270" s="43">
        <v>93.004942347869999</v>
      </c>
      <c r="H270" s="43">
        <v>6.089962121212122</v>
      </c>
      <c r="I270" s="9">
        <v>0</v>
      </c>
      <c r="J270" s="9">
        <v>6.089962121212122</v>
      </c>
      <c r="K270" s="11">
        <v>0</v>
      </c>
      <c r="L270" s="41">
        <v>118</v>
      </c>
      <c r="M270" s="44">
        <v>0</v>
      </c>
      <c r="N270" s="13">
        <v>0</v>
      </c>
      <c r="O270" s="13">
        <v>0</v>
      </c>
      <c r="P270" s="22">
        <v>0</v>
      </c>
      <c r="Q270" s="22">
        <v>0</v>
      </c>
      <c r="R270" s="14">
        <v>0</v>
      </c>
      <c r="S270" s="22">
        <v>90</v>
      </c>
      <c r="T270" s="22">
        <v>1</v>
      </c>
      <c r="U270" s="22">
        <v>227</v>
      </c>
      <c r="V270" s="22"/>
      <c r="W270" s="22">
        <v>43</v>
      </c>
      <c r="X270" s="22">
        <v>29</v>
      </c>
      <c r="Y270" s="14">
        <v>227</v>
      </c>
      <c r="Z270" s="10">
        <v>43</v>
      </c>
      <c r="AA270" s="22">
        <v>29</v>
      </c>
      <c r="AB270" s="22">
        <v>79.34</v>
      </c>
      <c r="AC270" s="22">
        <v>2.3606240104833327E-2</v>
      </c>
      <c r="AD270" s="42">
        <v>2.1099999999999999E-3</v>
      </c>
      <c r="AE270" s="22">
        <v>276</v>
      </c>
      <c r="AF270" s="22">
        <v>0.54748654936530938</v>
      </c>
      <c r="AG270" s="22">
        <v>4.97715044877554E-2</v>
      </c>
      <c r="AH270" s="22">
        <v>0</v>
      </c>
      <c r="AI270" s="22">
        <v>0</v>
      </c>
      <c r="AJ270" s="22">
        <v>0</v>
      </c>
      <c r="AK270" s="22">
        <v>0</v>
      </c>
      <c r="AL270" s="45">
        <v>0</v>
      </c>
      <c r="AM270" s="45">
        <v>0</v>
      </c>
      <c r="AN270" s="45">
        <v>0</v>
      </c>
      <c r="AO270" s="45">
        <v>0</v>
      </c>
      <c r="AP270" s="45">
        <v>0</v>
      </c>
      <c r="AQ270" s="45">
        <v>0</v>
      </c>
      <c r="AR270" s="45">
        <v>0</v>
      </c>
      <c r="AS270" s="45" t="s">
        <v>4440</v>
      </c>
      <c r="AT270" s="45" t="s">
        <v>4445</v>
      </c>
      <c r="AU270" s="45">
        <v>0.54748654936530938</v>
      </c>
      <c r="AV270" s="10">
        <v>7.0607992536152997</v>
      </c>
      <c r="AW270" s="10">
        <v>7.0607992536152997</v>
      </c>
      <c r="AX270" s="17">
        <v>0</v>
      </c>
    </row>
    <row r="271" spans="1:50" x14ac:dyDescent="0.25">
      <c r="A271" s="22" t="s">
        <v>8</v>
      </c>
      <c r="B271" s="22" t="s">
        <v>3946</v>
      </c>
      <c r="C271" s="22" t="s">
        <v>312</v>
      </c>
      <c r="D271" s="22">
        <v>1926</v>
      </c>
      <c r="E271" s="22" t="s">
        <v>371</v>
      </c>
      <c r="F271" s="43">
        <v>16.625757</v>
      </c>
      <c r="G271" s="43">
        <v>378.14893832992999</v>
      </c>
      <c r="H271" s="43">
        <v>16.00435606060606</v>
      </c>
      <c r="I271" s="9">
        <v>0</v>
      </c>
      <c r="J271" s="9">
        <v>16.00435606060606</v>
      </c>
      <c r="K271" s="11">
        <v>0</v>
      </c>
      <c r="L271" s="41">
        <v>711</v>
      </c>
      <c r="M271" s="44">
        <v>0</v>
      </c>
      <c r="N271" s="13">
        <v>0</v>
      </c>
      <c r="O271" s="13">
        <v>0</v>
      </c>
      <c r="P271" s="22">
        <v>0</v>
      </c>
      <c r="Q271" s="22">
        <v>0</v>
      </c>
      <c r="R271" s="14">
        <v>0</v>
      </c>
      <c r="S271" s="22">
        <v>372</v>
      </c>
      <c r="T271" s="22">
        <v>1</v>
      </c>
      <c r="U271" s="22">
        <v>1303</v>
      </c>
      <c r="V271" s="22"/>
      <c r="W271" s="22">
        <v>237</v>
      </c>
      <c r="X271" s="22">
        <v>157</v>
      </c>
      <c r="Y271" s="14">
        <v>1303</v>
      </c>
      <c r="Z271" s="10">
        <v>237</v>
      </c>
      <c r="AA271" s="22">
        <v>157</v>
      </c>
      <c r="AB271" s="22">
        <v>441.96</v>
      </c>
      <c r="AC271" s="22">
        <v>4.3966160723408525E-2</v>
      </c>
      <c r="AD271" s="42">
        <v>2.1669999999999998E-2</v>
      </c>
      <c r="AE271" s="22">
        <v>277</v>
      </c>
      <c r="AF271" s="22">
        <v>7.606178328808582</v>
      </c>
      <c r="AG271" s="22">
        <v>4.9713583848422102E-2</v>
      </c>
      <c r="AH271" s="22">
        <v>0</v>
      </c>
      <c r="AI271" s="22">
        <v>0</v>
      </c>
      <c r="AJ271" s="22">
        <v>0</v>
      </c>
      <c r="AK271" s="22">
        <v>0</v>
      </c>
      <c r="AL271" s="45">
        <v>0</v>
      </c>
      <c r="AM271" s="45">
        <v>0</v>
      </c>
      <c r="AN271" s="45">
        <v>0</v>
      </c>
      <c r="AO271" s="45">
        <v>0</v>
      </c>
      <c r="AP271" s="45">
        <v>0</v>
      </c>
      <c r="AQ271" s="45">
        <v>0</v>
      </c>
      <c r="AR271" s="45">
        <v>0</v>
      </c>
      <c r="AS271" s="45" t="s">
        <v>4440</v>
      </c>
      <c r="AT271" s="45" t="s">
        <v>4442</v>
      </c>
      <c r="AU271" s="45">
        <v>7.606178328808582</v>
      </c>
      <c r="AV271" s="10">
        <v>14.808468338402188</v>
      </c>
      <c r="AW271" s="10">
        <v>14.808468338402188</v>
      </c>
      <c r="AX271" s="17">
        <v>0</v>
      </c>
    </row>
    <row r="272" spans="1:50" x14ac:dyDescent="0.25">
      <c r="A272" s="22" t="s">
        <v>8</v>
      </c>
      <c r="B272" s="22" t="s">
        <v>3946</v>
      </c>
      <c r="C272" s="22" t="s">
        <v>234</v>
      </c>
      <c r="D272" s="22">
        <v>1218</v>
      </c>
      <c r="E272" s="22" t="s">
        <v>235</v>
      </c>
      <c r="F272" s="43">
        <v>106.99868600000001</v>
      </c>
      <c r="G272" s="43">
        <v>1123.21636895299</v>
      </c>
      <c r="H272" s="43">
        <v>44.73579545454546</v>
      </c>
      <c r="I272" s="9">
        <v>39.115719696969698</v>
      </c>
      <c r="J272" s="9">
        <v>5.6200757575757576</v>
      </c>
      <c r="K272" s="11">
        <v>41.977083333333333</v>
      </c>
      <c r="L272" s="41">
        <v>3539</v>
      </c>
      <c r="M272" s="44">
        <v>6599</v>
      </c>
      <c r="N272" s="13">
        <v>2313</v>
      </c>
      <c r="O272" s="13">
        <v>1895</v>
      </c>
      <c r="P272" s="22">
        <v>2270</v>
      </c>
      <c r="Q272" s="22">
        <v>1864</v>
      </c>
      <c r="R272" s="14">
        <v>0</v>
      </c>
      <c r="S272" s="22">
        <v>2200</v>
      </c>
      <c r="T272" s="22">
        <v>6.1666772506932643E-2</v>
      </c>
      <c r="U272" s="22">
        <v>6996</v>
      </c>
      <c r="V272" s="22"/>
      <c r="W272" s="22">
        <v>2385</v>
      </c>
      <c r="X272" s="22">
        <v>1942</v>
      </c>
      <c r="Y272" s="14">
        <v>397</v>
      </c>
      <c r="Z272" s="10">
        <v>115</v>
      </c>
      <c r="AA272" s="22">
        <v>78</v>
      </c>
      <c r="AB272" s="22">
        <v>193.28</v>
      </c>
      <c r="AC272" s="22">
        <v>9.5260974606111909E-2</v>
      </c>
      <c r="AD272" s="42">
        <v>2.2780000000000002E-2</v>
      </c>
      <c r="AE272" s="22">
        <v>278</v>
      </c>
      <c r="AF272" s="22">
        <v>5.395209803068993</v>
      </c>
      <c r="AG272" s="22">
        <v>4.9497337642834802E-2</v>
      </c>
      <c r="AH272" s="22">
        <v>0</v>
      </c>
      <c r="AI272" s="22">
        <v>0</v>
      </c>
      <c r="AJ272" s="22">
        <v>0</v>
      </c>
      <c r="AK272" s="22">
        <v>0</v>
      </c>
      <c r="AL272" s="45">
        <v>0</v>
      </c>
      <c r="AM272" s="45">
        <v>0</v>
      </c>
      <c r="AN272" s="45">
        <v>0</v>
      </c>
      <c r="AO272" s="45">
        <v>0</v>
      </c>
      <c r="AP272" s="45">
        <v>0</v>
      </c>
      <c r="AQ272" s="45">
        <v>0</v>
      </c>
      <c r="AR272" s="45">
        <v>0</v>
      </c>
      <c r="AS272" s="45" t="s">
        <v>4440</v>
      </c>
      <c r="AT272" s="45" t="s">
        <v>4442</v>
      </c>
      <c r="AU272" s="45">
        <v>0.67779029104493671</v>
      </c>
      <c r="AV272" s="10">
        <v>20.46235761946485</v>
      </c>
      <c r="AW272" s="10">
        <v>53.313012002286143</v>
      </c>
      <c r="AX272" s="17">
        <v>0.87437183802205698</v>
      </c>
    </row>
    <row r="273" spans="1:50" x14ac:dyDescent="0.25">
      <c r="A273" s="22" t="s">
        <v>2906</v>
      </c>
      <c r="B273" s="22" t="s">
        <v>3961</v>
      </c>
      <c r="C273" s="22" t="s">
        <v>3262</v>
      </c>
      <c r="D273" s="22">
        <v>7920</v>
      </c>
      <c r="E273" s="22" t="s">
        <v>3263</v>
      </c>
      <c r="F273" s="43">
        <v>3.671808</v>
      </c>
      <c r="G273" s="43">
        <v>105.10529631708</v>
      </c>
      <c r="H273" s="43">
        <v>5.4590909090909099</v>
      </c>
      <c r="I273" s="9">
        <v>0</v>
      </c>
      <c r="J273" s="9">
        <v>5.4590909090909099</v>
      </c>
      <c r="K273" s="11">
        <v>0</v>
      </c>
      <c r="L273" s="41">
        <v>77</v>
      </c>
      <c r="M273" s="44">
        <v>0</v>
      </c>
      <c r="N273" s="13">
        <v>0</v>
      </c>
      <c r="O273" s="13">
        <v>0</v>
      </c>
      <c r="P273" s="22">
        <v>0</v>
      </c>
      <c r="Q273" s="22">
        <v>0</v>
      </c>
      <c r="R273" s="14">
        <v>0</v>
      </c>
      <c r="S273" s="22">
        <v>95</v>
      </c>
      <c r="T273" s="22">
        <v>1</v>
      </c>
      <c r="U273" s="22">
        <v>152</v>
      </c>
      <c r="V273" s="22"/>
      <c r="W273" s="22">
        <v>29</v>
      </c>
      <c r="X273" s="22">
        <v>20</v>
      </c>
      <c r="Y273" s="14">
        <v>152</v>
      </c>
      <c r="Z273" s="10">
        <v>29</v>
      </c>
      <c r="AA273" s="22">
        <v>20</v>
      </c>
      <c r="AB273" s="22">
        <v>53.41</v>
      </c>
      <c r="AC273" s="22">
        <v>3.493456684545132E-2</v>
      </c>
      <c r="AD273" s="42">
        <v>2.1099999999999999E-3</v>
      </c>
      <c r="AE273" s="22">
        <v>279</v>
      </c>
      <c r="AF273" s="22">
        <v>1.4123573845609994</v>
      </c>
      <c r="AG273" s="22">
        <v>4.8701978777965498E-2</v>
      </c>
      <c r="AH273" s="22">
        <v>0</v>
      </c>
      <c r="AI273" s="22">
        <v>0</v>
      </c>
      <c r="AJ273" s="22">
        <v>0</v>
      </c>
      <c r="AK273" s="22">
        <v>0</v>
      </c>
      <c r="AL273" s="45">
        <v>0</v>
      </c>
      <c r="AM273" s="45">
        <v>0</v>
      </c>
      <c r="AN273" s="45">
        <v>0</v>
      </c>
      <c r="AO273" s="45">
        <v>0</v>
      </c>
      <c r="AP273" s="45">
        <v>0</v>
      </c>
      <c r="AQ273" s="45">
        <v>0</v>
      </c>
      <c r="AR273" s="45">
        <v>0</v>
      </c>
      <c r="AS273" s="45" t="s">
        <v>4440</v>
      </c>
      <c r="AT273" s="45" t="s">
        <v>4445</v>
      </c>
      <c r="AU273" s="45">
        <v>1.4123573845609994</v>
      </c>
      <c r="AV273" s="10">
        <v>5.3122398001665267</v>
      </c>
      <c r="AW273" s="10">
        <v>5.3122398001665267</v>
      </c>
      <c r="AX273" s="17">
        <v>0</v>
      </c>
    </row>
    <row r="274" spans="1:50" x14ac:dyDescent="0.25">
      <c r="A274" s="22" t="s">
        <v>1672</v>
      </c>
      <c r="B274" s="22" t="s">
        <v>3957</v>
      </c>
      <c r="C274" s="22" t="s">
        <v>1681</v>
      </c>
      <c r="D274" s="22">
        <v>7153</v>
      </c>
      <c r="E274" s="22" t="s">
        <v>1897</v>
      </c>
      <c r="F274" s="43">
        <v>10.553407</v>
      </c>
      <c r="G274" s="43">
        <v>277.52683462740998</v>
      </c>
      <c r="H274" s="43">
        <v>16.098863636363635</v>
      </c>
      <c r="I274" s="9">
        <v>0</v>
      </c>
      <c r="J274" s="9">
        <v>16.098863636363635</v>
      </c>
      <c r="K274" s="11">
        <v>0</v>
      </c>
      <c r="L274" s="41">
        <v>245</v>
      </c>
      <c r="M274" s="44">
        <v>0</v>
      </c>
      <c r="N274" s="13">
        <v>0</v>
      </c>
      <c r="O274" s="13">
        <v>0</v>
      </c>
      <c r="P274" s="22">
        <v>0</v>
      </c>
      <c r="Q274" s="22">
        <v>0</v>
      </c>
      <c r="R274" s="14">
        <v>0</v>
      </c>
      <c r="S274" s="22">
        <v>322</v>
      </c>
      <c r="T274" s="22">
        <v>1</v>
      </c>
      <c r="U274" s="22">
        <v>457</v>
      </c>
      <c r="V274" s="22"/>
      <c r="W274" s="22">
        <v>84</v>
      </c>
      <c r="X274" s="22">
        <v>57</v>
      </c>
      <c r="Y274" s="14">
        <v>457</v>
      </c>
      <c r="Z274" s="10">
        <v>84</v>
      </c>
      <c r="AA274" s="22">
        <v>57</v>
      </c>
      <c r="AB274" s="22">
        <v>156.21</v>
      </c>
      <c r="AC274" s="22">
        <v>3.8026618269791236E-2</v>
      </c>
      <c r="AD274" s="42">
        <v>6.6400000000000001E-3</v>
      </c>
      <c r="AE274" s="22">
        <v>280</v>
      </c>
      <c r="AF274" s="22">
        <v>2.5320277995613432</v>
      </c>
      <c r="AG274" s="22">
        <v>4.8692842299256599E-2</v>
      </c>
      <c r="AH274" s="22">
        <v>0</v>
      </c>
      <c r="AI274" s="22">
        <v>0</v>
      </c>
      <c r="AJ274" s="22">
        <v>0</v>
      </c>
      <c r="AK274" s="22">
        <v>0</v>
      </c>
      <c r="AL274" s="45">
        <v>0</v>
      </c>
      <c r="AM274" s="45">
        <v>0</v>
      </c>
      <c r="AN274" s="45">
        <v>0</v>
      </c>
      <c r="AO274" s="45">
        <v>0</v>
      </c>
      <c r="AP274" s="45">
        <v>0</v>
      </c>
      <c r="AQ274" s="45">
        <v>0</v>
      </c>
      <c r="AR274" s="45">
        <v>0</v>
      </c>
      <c r="AS274" s="45" t="s">
        <v>4440</v>
      </c>
      <c r="AT274" s="45" t="s">
        <v>4444</v>
      </c>
      <c r="AU274" s="45">
        <v>2.5320277995613432</v>
      </c>
      <c r="AV274" s="10">
        <v>5.2177595821274796</v>
      </c>
      <c r="AW274" s="10">
        <v>5.2177595821274796</v>
      </c>
      <c r="AX274" s="17">
        <v>0</v>
      </c>
    </row>
    <row r="275" spans="1:50" x14ac:dyDescent="0.25">
      <c r="A275" s="22" t="s">
        <v>539</v>
      </c>
      <c r="B275" s="22" t="s">
        <v>3949</v>
      </c>
      <c r="C275" s="22" t="s">
        <v>620</v>
      </c>
      <c r="D275" s="22">
        <v>5104</v>
      </c>
      <c r="E275" s="22" t="s">
        <v>727</v>
      </c>
      <c r="F275" s="43">
        <v>6.6286810000000003</v>
      </c>
      <c r="G275" s="43">
        <v>76.289606728940001</v>
      </c>
      <c r="H275" s="43">
        <v>3.0994318181818183</v>
      </c>
      <c r="I275" s="9">
        <v>0</v>
      </c>
      <c r="J275" s="9">
        <v>3.0994318181818183</v>
      </c>
      <c r="K275" s="11">
        <v>0</v>
      </c>
      <c r="L275" s="41">
        <v>30</v>
      </c>
      <c r="M275" s="44">
        <v>0</v>
      </c>
      <c r="N275" s="13">
        <v>0</v>
      </c>
      <c r="O275" s="13">
        <v>0</v>
      </c>
      <c r="P275" s="22">
        <v>0</v>
      </c>
      <c r="Q275" s="22">
        <v>0</v>
      </c>
      <c r="R275" s="14">
        <v>0</v>
      </c>
      <c r="S275" s="22">
        <v>69</v>
      </c>
      <c r="T275" s="22">
        <v>1</v>
      </c>
      <c r="U275" s="22">
        <v>67</v>
      </c>
      <c r="V275" s="22"/>
      <c r="W275" s="22">
        <v>14</v>
      </c>
      <c r="X275" s="22">
        <v>10</v>
      </c>
      <c r="Y275" s="14">
        <v>67</v>
      </c>
      <c r="Z275" s="10">
        <v>14</v>
      </c>
      <c r="AA275" s="22">
        <v>10</v>
      </c>
      <c r="AB275" s="22">
        <v>25.21</v>
      </c>
      <c r="AC275" s="22">
        <v>8.6888388657605314E-2</v>
      </c>
      <c r="AD275" s="42">
        <v>2.5300000000000001E-3</v>
      </c>
      <c r="AE275" s="22">
        <v>281</v>
      </c>
      <c r="AF275" s="22">
        <v>1.0158707717421396</v>
      </c>
      <c r="AG275" s="22">
        <v>4.8374798654387596E-2</v>
      </c>
      <c r="AH275" s="22">
        <v>0</v>
      </c>
      <c r="AI275" s="22">
        <v>0</v>
      </c>
      <c r="AJ275" s="22">
        <v>0</v>
      </c>
      <c r="AK275" s="22">
        <v>0</v>
      </c>
      <c r="AL275" s="45">
        <v>0</v>
      </c>
      <c r="AM275" s="45">
        <v>0</v>
      </c>
      <c r="AN275" s="45">
        <v>0</v>
      </c>
      <c r="AO275" s="45">
        <v>0</v>
      </c>
      <c r="AP275" s="45">
        <v>0</v>
      </c>
      <c r="AQ275" s="45">
        <v>0</v>
      </c>
      <c r="AR275" s="45">
        <v>0</v>
      </c>
      <c r="AS275" s="45" t="s">
        <v>4440</v>
      </c>
      <c r="AT275" s="45" t="s">
        <v>4445</v>
      </c>
      <c r="AU275" s="45">
        <v>1.0158707717421396</v>
      </c>
      <c r="AV275" s="10">
        <v>4.5169569202566446</v>
      </c>
      <c r="AW275" s="10">
        <v>4.5169569202566446</v>
      </c>
      <c r="AX275" s="17">
        <v>0</v>
      </c>
    </row>
    <row r="276" spans="1:50" x14ac:dyDescent="0.25">
      <c r="A276" s="22" t="s">
        <v>964</v>
      </c>
      <c r="B276" s="22" t="s">
        <v>3952</v>
      </c>
      <c r="C276" s="22" t="s">
        <v>1130</v>
      </c>
      <c r="D276" s="22">
        <v>5869</v>
      </c>
      <c r="E276" s="22" t="s">
        <v>1230</v>
      </c>
      <c r="F276" s="43">
        <v>5.6019899999999998</v>
      </c>
      <c r="G276" s="43">
        <v>131.51573726154001</v>
      </c>
      <c r="H276" s="43">
        <v>5.6329545454545462</v>
      </c>
      <c r="I276" s="9">
        <v>0</v>
      </c>
      <c r="J276" s="9">
        <v>5.6329545454545462</v>
      </c>
      <c r="K276" s="11">
        <v>0</v>
      </c>
      <c r="L276" s="41">
        <v>1443</v>
      </c>
      <c r="M276" s="44">
        <v>0</v>
      </c>
      <c r="N276" s="13">
        <v>0</v>
      </c>
      <c r="O276" s="13">
        <v>0</v>
      </c>
      <c r="P276" s="22">
        <v>0</v>
      </c>
      <c r="Q276" s="22">
        <v>0</v>
      </c>
      <c r="R276" s="14">
        <v>0</v>
      </c>
      <c r="S276" s="22">
        <v>212</v>
      </c>
      <c r="T276" s="22">
        <v>1</v>
      </c>
      <c r="U276" s="22">
        <v>2633</v>
      </c>
      <c r="V276" s="22"/>
      <c r="W276" s="22">
        <v>477</v>
      </c>
      <c r="X276" s="22">
        <v>315</v>
      </c>
      <c r="Y276" s="14">
        <v>2633</v>
      </c>
      <c r="Z276" s="10">
        <v>477</v>
      </c>
      <c r="AA276" s="22">
        <v>315</v>
      </c>
      <c r="AB276" s="22">
        <v>890.46</v>
      </c>
      <c r="AC276" s="22">
        <v>4.2595586784108956E-2</v>
      </c>
      <c r="AD276" s="42">
        <v>4.2250000000000003E-2</v>
      </c>
      <c r="AE276" s="22">
        <v>282</v>
      </c>
      <c r="AF276" s="22">
        <v>3.9457817274626001</v>
      </c>
      <c r="AG276" s="22">
        <v>4.8119289359300002E-2</v>
      </c>
      <c r="AH276" s="22">
        <v>0</v>
      </c>
      <c r="AI276" s="22">
        <v>0</v>
      </c>
      <c r="AJ276" s="22">
        <v>0</v>
      </c>
      <c r="AK276" s="22">
        <v>0</v>
      </c>
      <c r="AL276" s="45">
        <v>1</v>
      </c>
      <c r="AM276" s="45">
        <v>0</v>
      </c>
      <c r="AN276" s="45">
        <v>0</v>
      </c>
      <c r="AO276" s="45">
        <v>0</v>
      </c>
      <c r="AP276" s="45">
        <v>1</v>
      </c>
      <c r="AQ276" s="45">
        <v>0</v>
      </c>
      <c r="AR276" s="45">
        <v>0</v>
      </c>
      <c r="AS276" s="45" t="s">
        <v>4440</v>
      </c>
      <c r="AT276" s="45" t="s">
        <v>4441</v>
      </c>
      <c r="AU276" s="45">
        <v>3.9457817274626006</v>
      </c>
      <c r="AV276" s="10">
        <v>84.68025015130118</v>
      </c>
      <c r="AW276" s="10">
        <v>84.68025015130118</v>
      </c>
      <c r="AX276" s="17">
        <v>0</v>
      </c>
    </row>
    <row r="277" spans="1:50" x14ac:dyDescent="0.25">
      <c r="A277" s="22" t="s">
        <v>8</v>
      </c>
      <c r="B277" s="22" t="s">
        <v>3946</v>
      </c>
      <c r="C277" s="22" t="s">
        <v>257</v>
      </c>
      <c r="D277" s="22">
        <v>7162</v>
      </c>
      <c r="E277" s="22" t="s">
        <v>289</v>
      </c>
      <c r="F277" s="43">
        <v>3.1511610000000001</v>
      </c>
      <c r="G277" s="43">
        <v>42.561863475499997</v>
      </c>
      <c r="H277" s="43">
        <v>2.5636363636363639</v>
      </c>
      <c r="I277" s="9">
        <v>0</v>
      </c>
      <c r="J277" s="9">
        <v>2.5636363636363639</v>
      </c>
      <c r="K277" s="11">
        <v>0</v>
      </c>
      <c r="L277" s="41">
        <v>478</v>
      </c>
      <c r="M277" s="44">
        <v>0</v>
      </c>
      <c r="N277" s="13">
        <v>0</v>
      </c>
      <c r="O277" s="13">
        <v>0</v>
      </c>
      <c r="P277" s="22">
        <v>0</v>
      </c>
      <c r="Q277" s="22">
        <v>0</v>
      </c>
      <c r="R277" s="14">
        <v>0</v>
      </c>
      <c r="S277" s="22">
        <v>62</v>
      </c>
      <c r="T277" s="22">
        <v>1</v>
      </c>
      <c r="U277" s="22">
        <v>880</v>
      </c>
      <c r="V277" s="22"/>
      <c r="W277" s="22">
        <v>161</v>
      </c>
      <c r="X277" s="22">
        <v>107</v>
      </c>
      <c r="Y277" s="14">
        <v>880</v>
      </c>
      <c r="Z277" s="10">
        <v>161</v>
      </c>
      <c r="AA277" s="22">
        <v>107</v>
      </c>
      <c r="AB277" s="22">
        <v>299.77</v>
      </c>
      <c r="AC277" s="22">
        <v>7.4037195336005709E-2</v>
      </c>
      <c r="AD277" s="42">
        <v>2.479E-2</v>
      </c>
      <c r="AE277" s="22">
        <v>283</v>
      </c>
      <c r="AF277" s="22">
        <v>0.86531567605968063</v>
      </c>
      <c r="AG277" s="22">
        <v>4.8073093114426702E-2</v>
      </c>
      <c r="AH277" s="22">
        <v>0</v>
      </c>
      <c r="AI277" s="22">
        <v>0</v>
      </c>
      <c r="AJ277" s="22">
        <v>0</v>
      </c>
      <c r="AK277" s="22">
        <v>0</v>
      </c>
      <c r="AL277" s="45">
        <v>1</v>
      </c>
      <c r="AM277" s="45">
        <v>0</v>
      </c>
      <c r="AN277" s="45">
        <v>0</v>
      </c>
      <c r="AO277" s="45">
        <v>0</v>
      </c>
      <c r="AP277" s="45">
        <v>0</v>
      </c>
      <c r="AQ277" s="45">
        <v>0</v>
      </c>
      <c r="AR277" s="45">
        <v>0</v>
      </c>
      <c r="AS277" s="45" t="s">
        <v>4440</v>
      </c>
      <c r="AT277" s="45" t="s">
        <v>4442</v>
      </c>
      <c r="AU277" s="45">
        <v>0.86531567605968074</v>
      </c>
      <c r="AV277" s="10">
        <v>62.801418439716308</v>
      </c>
      <c r="AW277" s="10">
        <v>62.801418439716308</v>
      </c>
      <c r="AX277" s="17">
        <v>0</v>
      </c>
    </row>
    <row r="278" spans="1:50" x14ac:dyDescent="0.25">
      <c r="A278" s="22" t="s">
        <v>539</v>
      </c>
      <c r="B278" s="22" t="s">
        <v>3949</v>
      </c>
      <c r="C278" s="22" t="s">
        <v>747</v>
      </c>
      <c r="D278" s="22">
        <v>2237</v>
      </c>
      <c r="E278" s="22" t="s">
        <v>776</v>
      </c>
      <c r="F278" s="43">
        <v>52.566595</v>
      </c>
      <c r="G278" s="43">
        <v>1161.7772906857799</v>
      </c>
      <c r="H278" s="43">
        <v>45.432765151515149</v>
      </c>
      <c r="I278" s="9">
        <v>0</v>
      </c>
      <c r="J278" s="9">
        <v>45.432765151515149</v>
      </c>
      <c r="K278" s="11">
        <v>0</v>
      </c>
      <c r="L278" s="41">
        <v>7075</v>
      </c>
      <c r="M278" s="44">
        <v>0</v>
      </c>
      <c r="N278" s="13">
        <v>0</v>
      </c>
      <c r="O278" s="13">
        <v>0</v>
      </c>
      <c r="P278" s="22">
        <v>0</v>
      </c>
      <c r="Q278" s="22">
        <v>0</v>
      </c>
      <c r="R278" s="14">
        <v>0</v>
      </c>
      <c r="S278" s="22">
        <v>1021</v>
      </c>
      <c r="T278" s="22">
        <v>1</v>
      </c>
      <c r="U278" s="22">
        <v>12860</v>
      </c>
      <c r="V278" s="22"/>
      <c r="W278" s="22">
        <v>2321</v>
      </c>
      <c r="X278" s="22">
        <v>1530</v>
      </c>
      <c r="Y278" s="14">
        <v>12860</v>
      </c>
      <c r="Z278" s="10">
        <v>2321</v>
      </c>
      <c r="AA278" s="22">
        <v>1530</v>
      </c>
      <c r="AB278" s="22">
        <v>4337.17</v>
      </c>
      <c r="AC278" s="22">
        <v>4.524670556176108E-2</v>
      </c>
      <c r="AD278" s="42">
        <v>0.21837999999999999</v>
      </c>
      <c r="AE278" s="22">
        <v>284</v>
      </c>
      <c r="AF278" s="22">
        <v>20.46313547349223</v>
      </c>
      <c r="AG278" s="22">
        <v>4.7811064190402403E-2</v>
      </c>
      <c r="AH278" s="22">
        <v>0</v>
      </c>
      <c r="AI278" s="22">
        <v>0</v>
      </c>
      <c r="AJ278" s="22">
        <v>0</v>
      </c>
      <c r="AK278" s="22">
        <v>0</v>
      </c>
      <c r="AL278" s="45">
        <v>1</v>
      </c>
      <c r="AM278" s="45">
        <v>1</v>
      </c>
      <c r="AN278" s="45">
        <v>1</v>
      </c>
      <c r="AO278" s="45">
        <v>0</v>
      </c>
      <c r="AP278" s="45">
        <v>0</v>
      </c>
      <c r="AQ278" s="45">
        <v>1</v>
      </c>
      <c r="AR278" s="45">
        <v>1</v>
      </c>
      <c r="AS278" s="45" t="s">
        <v>4440</v>
      </c>
      <c r="AT278" s="45" t="s">
        <v>4440</v>
      </c>
      <c r="AU278" s="45">
        <v>20.46313547349223</v>
      </c>
      <c r="AV278" s="10">
        <v>51.086478937824374</v>
      </c>
      <c r="AW278" s="10">
        <v>51.086478937824374</v>
      </c>
      <c r="AX278" s="17">
        <v>0</v>
      </c>
    </row>
    <row r="279" spans="1:50" x14ac:dyDescent="0.25">
      <c r="A279" s="22" t="s">
        <v>8</v>
      </c>
      <c r="B279" s="22" t="s">
        <v>3946</v>
      </c>
      <c r="C279" s="22" t="s">
        <v>182</v>
      </c>
      <c r="D279" s="22">
        <v>3287</v>
      </c>
      <c r="E279" s="22" t="s">
        <v>267</v>
      </c>
      <c r="F279" s="43">
        <v>30.793467</v>
      </c>
      <c r="G279" s="43">
        <v>700.19622825085003</v>
      </c>
      <c r="H279" s="43">
        <v>30.067045454545454</v>
      </c>
      <c r="I279" s="9">
        <v>0</v>
      </c>
      <c r="J279" s="9">
        <v>30.067045454545454</v>
      </c>
      <c r="K279" s="11">
        <v>0</v>
      </c>
      <c r="L279" s="41">
        <v>2305</v>
      </c>
      <c r="M279" s="44">
        <v>0</v>
      </c>
      <c r="N279" s="13">
        <v>0</v>
      </c>
      <c r="O279" s="13">
        <v>0</v>
      </c>
      <c r="P279" s="22">
        <v>0</v>
      </c>
      <c r="Q279" s="22">
        <v>0</v>
      </c>
      <c r="R279" s="14">
        <v>0</v>
      </c>
      <c r="S279" s="22">
        <v>862</v>
      </c>
      <c r="T279" s="22">
        <v>1</v>
      </c>
      <c r="U279" s="22">
        <v>4198</v>
      </c>
      <c r="V279" s="22"/>
      <c r="W279" s="22">
        <v>759</v>
      </c>
      <c r="X279" s="22">
        <v>501</v>
      </c>
      <c r="Y279" s="14">
        <v>4198</v>
      </c>
      <c r="Z279" s="10">
        <v>759</v>
      </c>
      <c r="AA279" s="22">
        <v>501</v>
      </c>
      <c r="AB279" s="22">
        <v>1417.65</v>
      </c>
      <c r="AC279" s="22">
        <v>4.3978338867840965E-2</v>
      </c>
      <c r="AD279" s="42">
        <v>6.9409999999999999E-2</v>
      </c>
      <c r="AE279" s="22">
        <v>285</v>
      </c>
      <c r="AF279" s="22">
        <v>12.965015498620959</v>
      </c>
      <c r="AG279" s="22">
        <v>4.7665498156694699E-2</v>
      </c>
      <c r="AH279" s="22">
        <v>0</v>
      </c>
      <c r="AI279" s="22">
        <v>0</v>
      </c>
      <c r="AJ279" s="22">
        <v>0</v>
      </c>
      <c r="AK279" s="22">
        <v>0</v>
      </c>
      <c r="AL279" s="45">
        <v>0</v>
      </c>
      <c r="AM279" s="45">
        <v>0</v>
      </c>
      <c r="AN279" s="45">
        <v>0</v>
      </c>
      <c r="AO279" s="45">
        <v>1</v>
      </c>
      <c r="AP279" s="45">
        <v>0</v>
      </c>
      <c r="AQ279" s="45">
        <v>0</v>
      </c>
      <c r="AR279" s="45">
        <v>0</v>
      </c>
      <c r="AS279" s="45" t="s">
        <v>4440</v>
      </c>
      <c r="AT279" s="45" t="s">
        <v>4441</v>
      </c>
      <c r="AU279" s="45">
        <v>12.965015498620959</v>
      </c>
      <c r="AV279" s="10">
        <v>25.243584413621075</v>
      </c>
      <c r="AW279" s="10">
        <v>25.243584413621075</v>
      </c>
      <c r="AX279" s="17">
        <v>0</v>
      </c>
    </row>
    <row r="280" spans="1:50" x14ac:dyDescent="0.25">
      <c r="A280" s="22" t="s">
        <v>964</v>
      </c>
      <c r="B280" s="22" t="s">
        <v>3952</v>
      </c>
      <c r="C280" s="22" t="s">
        <v>1130</v>
      </c>
      <c r="D280" s="22">
        <v>6839</v>
      </c>
      <c r="E280" s="22" t="s">
        <v>1220</v>
      </c>
      <c r="F280" s="43">
        <v>11.580652000000001</v>
      </c>
      <c r="G280" s="43">
        <v>303.24802965279002</v>
      </c>
      <c r="H280" s="43">
        <v>10.482765151515153</v>
      </c>
      <c r="I280" s="9">
        <v>0</v>
      </c>
      <c r="J280" s="9">
        <v>10.482765151515153</v>
      </c>
      <c r="K280" s="11">
        <v>4.4145833333333337</v>
      </c>
      <c r="L280" s="41">
        <v>2838</v>
      </c>
      <c r="M280" s="44">
        <v>86</v>
      </c>
      <c r="N280" s="13">
        <v>86</v>
      </c>
      <c r="O280" s="13">
        <v>0</v>
      </c>
      <c r="P280" s="22">
        <v>1</v>
      </c>
      <c r="Q280" s="22">
        <v>0</v>
      </c>
      <c r="R280" s="14">
        <v>0</v>
      </c>
      <c r="S280" s="22">
        <v>346</v>
      </c>
      <c r="T280" s="22">
        <v>0.57887224701439954</v>
      </c>
      <c r="U280" s="22">
        <v>3076</v>
      </c>
      <c r="V280" s="22"/>
      <c r="W280" s="22">
        <v>626</v>
      </c>
      <c r="X280" s="22">
        <v>357</v>
      </c>
      <c r="Y280" s="14">
        <v>2990</v>
      </c>
      <c r="Z280" s="10">
        <v>625</v>
      </c>
      <c r="AA280" s="22">
        <v>357</v>
      </c>
      <c r="AB280" s="22">
        <v>1125.3499999999999</v>
      </c>
      <c r="AC280" s="22">
        <v>3.8188713091588763E-2</v>
      </c>
      <c r="AD280" s="42">
        <v>4.9630000000000001E-2</v>
      </c>
      <c r="AE280" s="22">
        <v>286</v>
      </c>
      <c r="AF280" s="22">
        <v>6.5615698146460071</v>
      </c>
      <c r="AG280" s="22">
        <v>4.75476073525073E-2</v>
      </c>
      <c r="AH280" s="22">
        <v>0</v>
      </c>
      <c r="AI280" s="22">
        <v>0</v>
      </c>
      <c r="AJ280" s="22">
        <v>0</v>
      </c>
      <c r="AK280" s="22">
        <v>0</v>
      </c>
      <c r="AL280" s="45">
        <v>1</v>
      </c>
      <c r="AM280" s="45">
        <v>0</v>
      </c>
      <c r="AN280" s="45">
        <v>0</v>
      </c>
      <c r="AO280" s="45">
        <v>0</v>
      </c>
      <c r="AP280" s="45">
        <v>1</v>
      </c>
      <c r="AQ280" s="45">
        <v>0</v>
      </c>
      <c r="AR280" s="45">
        <v>0</v>
      </c>
      <c r="AS280" s="45" t="s">
        <v>4440</v>
      </c>
      <c r="AT280" s="45" t="s">
        <v>4441</v>
      </c>
      <c r="AU280" s="45">
        <v>6.5615698146460071</v>
      </c>
      <c r="AV280" s="10">
        <v>59.621673381632903</v>
      </c>
      <c r="AW280" s="10">
        <v>59.717068059043513</v>
      </c>
      <c r="AX280" s="17">
        <v>0</v>
      </c>
    </row>
    <row r="281" spans="1:50" x14ac:dyDescent="0.25">
      <c r="A281" s="22" t="s">
        <v>964</v>
      </c>
      <c r="B281" s="22" t="s">
        <v>3948</v>
      </c>
      <c r="C281" s="22" t="s">
        <v>1066</v>
      </c>
      <c r="D281" s="22">
        <v>2529</v>
      </c>
      <c r="E281" s="22" t="s">
        <v>1125</v>
      </c>
      <c r="F281" s="43">
        <v>16.769959</v>
      </c>
      <c r="G281" s="43">
        <v>376.19753521817</v>
      </c>
      <c r="H281" s="43">
        <v>14.713257575757577</v>
      </c>
      <c r="I281" s="9">
        <v>0</v>
      </c>
      <c r="J281" s="9">
        <v>14.713257575757577</v>
      </c>
      <c r="K281" s="11">
        <v>0</v>
      </c>
      <c r="L281" s="41">
        <v>4755</v>
      </c>
      <c r="M281" s="44">
        <v>0</v>
      </c>
      <c r="N281" s="13">
        <v>0</v>
      </c>
      <c r="O281" s="13">
        <v>0</v>
      </c>
      <c r="P281" s="22">
        <v>0</v>
      </c>
      <c r="Q281" s="22">
        <v>0</v>
      </c>
      <c r="R281" s="14">
        <v>0</v>
      </c>
      <c r="S281" s="22">
        <v>246</v>
      </c>
      <c r="T281" s="22">
        <v>1</v>
      </c>
      <c r="U281" s="22">
        <v>8647</v>
      </c>
      <c r="V281" s="22"/>
      <c r="W281" s="22">
        <v>1562</v>
      </c>
      <c r="X281" s="22">
        <v>1030</v>
      </c>
      <c r="Y281" s="14">
        <v>8647</v>
      </c>
      <c r="Z281" s="10">
        <v>1562</v>
      </c>
      <c r="AA281" s="22">
        <v>1030</v>
      </c>
      <c r="AB281" s="22">
        <v>2918.17</v>
      </c>
      <c r="AC281" s="22">
        <v>4.4577535549972486E-2</v>
      </c>
      <c r="AD281" s="42">
        <v>0.14479</v>
      </c>
      <c r="AE281" s="22">
        <v>287</v>
      </c>
      <c r="AF281" s="22">
        <v>9.2214786924884464</v>
      </c>
      <c r="AG281" s="22">
        <v>4.7533395322105397E-2</v>
      </c>
      <c r="AH281" s="22">
        <v>0</v>
      </c>
      <c r="AI281" s="22">
        <v>0</v>
      </c>
      <c r="AJ281" s="22">
        <v>0</v>
      </c>
      <c r="AK281" s="22">
        <v>0</v>
      </c>
      <c r="AL281" s="45">
        <v>1</v>
      </c>
      <c r="AM281" s="45">
        <v>1</v>
      </c>
      <c r="AN281" s="45">
        <v>1</v>
      </c>
      <c r="AO281" s="45">
        <v>0</v>
      </c>
      <c r="AP281" s="45">
        <v>0</v>
      </c>
      <c r="AQ281" s="45">
        <v>1</v>
      </c>
      <c r="AR281" s="45">
        <v>1</v>
      </c>
      <c r="AS281" s="45" t="s">
        <v>4440</v>
      </c>
      <c r="AT281" s="45" t="s">
        <v>4440</v>
      </c>
      <c r="AU281" s="45">
        <v>9.2214786924884464</v>
      </c>
      <c r="AV281" s="10">
        <v>106.16275776845248</v>
      </c>
      <c r="AW281" s="10">
        <v>106.16275776845248</v>
      </c>
      <c r="AX281" s="17">
        <v>0</v>
      </c>
    </row>
    <row r="282" spans="1:50" x14ac:dyDescent="0.25">
      <c r="A282" s="22" t="s">
        <v>2906</v>
      </c>
      <c r="B282" s="22" t="s">
        <v>3959</v>
      </c>
      <c r="C282" s="22" t="s">
        <v>2939</v>
      </c>
      <c r="D282" s="22">
        <v>442</v>
      </c>
      <c r="E282" s="22" t="s">
        <v>3205</v>
      </c>
      <c r="F282" s="43">
        <v>21.782817000000001</v>
      </c>
      <c r="G282" s="43">
        <v>414.85427532848001</v>
      </c>
      <c r="H282" s="43">
        <v>16.617045454545455</v>
      </c>
      <c r="I282" s="9">
        <v>11.030871212121212</v>
      </c>
      <c r="J282" s="9">
        <v>5.5861742424242422</v>
      </c>
      <c r="K282" s="11">
        <v>16.617045454545455</v>
      </c>
      <c r="L282" s="41">
        <v>2360</v>
      </c>
      <c r="M282" s="44">
        <v>3911</v>
      </c>
      <c r="N282" s="13">
        <v>1489</v>
      </c>
      <c r="O282" s="13">
        <v>486</v>
      </c>
      <c r="P282" s="22">
        <v>1225</v>
      </c>
      <c r="Q282" s="22">
        <v>341</v>
      </c>
      <c r="R282" s="14">
        <v>2</v>
      </c>
      <c r="S282" s="22">
        <v>860</v>
      </c>
      <c r="T282" s="22">
        <v>0</v>
      </c>
      <c r="U282" s="22">
        <v>3911</v>
      </c>
      <c r="V282" s="22"/>
      <c r="W282" s="22">
        <v>1489</v>
      </c>
      <c r="X282" s="22">
        <v>486</v>
      </c>
      <c r="Y282" s="14">
        <v>0</v>
      </c>
      <c r="Z282" s="10">
        <v>264</v>
      </c>
      <c r="AA282" s="22">
        <v>145</v>
      </c>
      <c r="AB282" s="22">
        <v>361.68</v>
      </c>
      <c r="AC282" s="22">
        <v>5.250715322326726E-2</v>
      </c>
      <c r="AD282" s="42">
        <v>2.8819999999999998E-2</v>
      </c>
      <c r="AE282" s="22">
        <v>288</v>
      </c>
      <c r="AF282" s="22">
        <v>9.2314995579847654</v>
      </c>
      <c r="AG282" s="22">
        <v>4.6860403847638406E-2</v>
      </c>
      <c r="AH282" s="22">
        <v>1</v>
      </c>
      <c r="AI282" s="22">
        <v>0</v>
      </c>
      <c r="AJ282" s="22">
        <v>0</v>
      </c>
      <c r="AK282" s="22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 t="s">
        <v>4440</v>
      </c>
      <c r="AT282" s="45" t="s">
        <v>4442</v>
      </c>
      <c r="AU282" s="45">
        <v>3.1033654683576177</v>
      </c>
      <c r="AV282" s="10">
        <v>47.259535514493983</v>
      </c>
      <c r="AW282" s="10">
        <v>89.606783833686663</v>
      </c>
      <c r="AX282" s="17">
        <v>0.66382867172718774</v>
      </c>
    </row>
    <row r="283" spans="1:50" x14ac:dyDescent="0.25">
      <c r="A283" s="22" t="s">
        <v>539</v>
      </c>
      <c r="B283" s="22" t="s">
        <v>3949</v>
      </c>
      <c r="C283" s="22" t="s">
        <v>565</v>
      </c>
      <c r="D283" s="22">
        <v>2512</v>
      </c>
      <c r="E283" s="22" t="s">
        <v>753</v>
      </c>
      <c r="F283" s="43">
        <v>14.104122</v>
      </c>
      <c r="G283" s="43">
        <v>397.78235508699998</v>
      </c>
      <c r="H283" s="43">
        <v>20.060795454545456</v>
      </c>
      <c r="I283" s="9">
        <v>19.900568181818183</v>
      </c>
      <c r="J283" s="9">
        <v>0.16003787878787878</v>
      </c>
      <c r="K283" s="11">
        <v>20.060795454545456</v>
      </c>
      <c r="L283" s="41">
        <v>324</v>
      </c>
      <c r="M283" s="44">
        <v>980</v>
      </c>
      <c r="N283" s="13">
        <v>77</v>
      </c>
      <c r="O283" s="13">
        <v>16</v>
      </c>
      <c r="P283" s="22">
        <v>77</v>
      </c>
      <c r="Q283" s="22">
        <v>16</v>
      </c>
      <c r="R283" s="14">
        <v>0</v>
      </c>
      <c r="S283" s="22">
        <v>684</v>
      </c>
      <c r="T283" s="22">
        <v>0</v>
      </c>
      <c r="U283" s="22">
        <v>980</v>
      </c>
      <c r="V283" s="22"/>
      <c r="W283" s="22">
        <v>77</v>
      </c>
      <c r="X283" s="22">
        <v>16</v>
      </c>
      <c r="Y283" s="14">
        <v>0</v>
      </c>
      <c r="Z283" s="10">
        <v>0</v>
      </c>
      <c r="AA283" s="22">
        <v>0</v>
      </c>
      <c r="AB283" s="22">
        <v>0</v>
      </c>
      <c r="AC283" s="22">
        <v>3.545688193463295E-2</v>
      </c>
      <c r="AD283" s="42">
        <v>0</v>
      </c>
      <c r="AE283" s="22">
        <v>289</v>
      </c>
      <c r="AF283" s="22">
        <v>4.3161790324783409</v>
      </c>
      <c r="AG283" s="22">
        <v>4.6410527230949905E-2</v>
      </c>
      <c r="AH283" s="22">
        <v>1</v>
      </c>
      <c r="AI283" s="22">
        <v>0</v>
      </c>
      <c r="AJ283" s="22">
        <v>0</v>
      </c>
      <c r="AK283" s="22">
        <v>0</v>
      </c>
      <c r="AL283" s="45">
        <v>0</v>
      </c>
      <c r="AM283" s="45">
        <v>0</v>
      </c>
      <c r="AN283" s="45">
        <v>0</v>
      </c>
      <c r="AO283" s="45">
        <v>0</v>
      </c>
      <c r="AP283" s="45">
        <v>0</v>
      </c>
      <c r="AQ283" s="45">
        <v>0</v>
      </c>
      <c r="AR283" s="45">
        <v>0</v>
      </c>
      <c r="AS283" s="45" t="s">
        <v>4440</v>
      </c>
      <c r="AT283" s="45" t="s">
        <v>4445</v>
      </c>
      <c r="AU283" s="45">
        <v>3.443293853385257E-2</v>
      </c>
      <c r="AV283" s="10">
        <v>0</v>
      </c>
      <c r="AW283" s="10">
        <v>3.8383323420284925</v>
      </c>
      <c r="AX283" s="17">
        <v>0.99201291528592062</v>
      </c>
    </row>
    <row r="284" spans="1:50" x14ac:dyDescent="0.25">
      <c r="A284" s="22" t="s">
        <v>8</v>
      </c>
      <c r="B284" s="22" t="s">
        <v>3946</v>
      </c>
      <c r="C284" s="22" t="s">
        <v>273</v>
      </c>
      <c r="D284" s="22">
        <v>3065</v>
      </c>
      <c r="E284" s="22" t="s">
        <v>274</v>
      </c>
      <c r="F284" s="43">
        <v>2.7467670000000002</v>
      </c>
      <c r="G284" s="43">
        <v>66.789331845779998</v>
      </c>
      <c r="H284" s="43">
        <v>3.2011363636363641</v>
      </c>
      <c r="I284" s="9">
        <v>0</v>
      </c>
      <c r="J284" s="9">
        <v>3.2011363636363641</v>
      </c>
      <c r="K284" s="11">
        <v>0</v>
      </c>
      <c r="L284" s="41">
        <v>442</v>
      </c>
      <c r="M284" s="44">
        <v>0</v>
      </c>
      <c r="N284" s="13">
        <v>0</v>
      </c>
      <c r="O284" s="13">
        <v>0</v>
      </c>
      <c r="P284" s="22">
        <v>0</v>
      </c>
      <c r="Q284" s="22">
        <v>0</v>
      </c>
      <c r="R284" s="14">
        <v>0</v>
      </c>
      <c r="S284" s="22">
        <v>78</v>
      </c>
      <c r="T284" s="22">
        <v>1</v>
      </c>
      <c r="U284" s="22">
        <v>815</v>
      </c>
      <c r="V284" s="22"/>
      <c r="W284" s="22">
        <v>149</v>
      </c>
      <c r="X284" s="22">
        <v>99</v>
      </c>
      <c r="Y284" s="14">
        <v>815</v>
      </c>
      <c r="Z284" s="10">
        <v>149</v>
      </c>
      <c r="AA284" s="22">
        <v>99</v>
      </c>
      <c r="AB284" s="22">
        <v>277.48</v>
      </c>
      <c r="AC284" s="22">
        <v>4.1125834382389488E-2</v>
      </c>
      <c r="AD284" s="42">
        <v>1.274E-2</v>
      </c>
      <c r="AE284" s="22">
        <v>290</v>
      </c>
      <c r="AF284" s="22">
        <v>2.5932665384702664</v>
      </c>
      <c r="AG284" s="22">
        <v>4.6308331044111903E-2</v>
      </c>
      <c r="AH284" s="22">
        <v>0</v>
      </c>
      <c r="AI284" s="22">
        <v>0</v>
      </c>
      <c r="AJ284" s="22">
        <v>0</v>
      </c>
      <c r="AK284" s="22">
        <v>0</v>
      </c>
      <c r="AL284" s="45">
        <v>1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 t="s">
        <v>4440</v>
      </c>
      <c r="AT284" s="45" t="s">
        <v>4443</v>
      </c>
      <c r="AU284" s="45">
        <v>2.5932665384702664</v>
      </c>
      <c r="AV284" s="10">
        <v>46.545970891018804</v>
      </c>
      <c r="AW284" s="10">
        <v>46.545970891018804</v>
      </c>
      <c r="AX284" s="17">
        <v>0</v>
      </c>
    </row>
    <row r="285" spans="1:50" x14ac:dyDescent="0.25">
      <c r="A285" s="22" t="s">
        <v>8</v>
      </c>
      <c r="B285" s="22" t="s">
        <v>3953</v>
      </c>
      <c r="C285" s="22" t="s">
        <v>139</v>
      </c>
      <c r="D285" s="22">
        <v>9682</v>
      </c>
      <c r="E285" s="22" t="s">
        <v>140</v>
      </c>
      <c r="F285" s="43">
        <v>1.1436710000000001</v>
      </c>
      <c r="G285" s="43">
        <v>17.429292865379999</v>
      </c>
      <c r="H285" s="43">
        <v>0.7115530303030303</v>
      </c>
      <c r="I285" s="9">
        <v>0</v>
      </c>
      <c r="J285" s="9">
        <v>0.7115530303030303</v>
      </c>
      <c r="K285" s="11">
        <v>0</v>
      </c>
      <c r="L285" s="41">
        <v>25</v>
      </c>
      <c r="M285" s="44">
        <v>0</v>
      </c>
      <c r="N285" s="13">
        <v>0</v>
      </c>
      <c r="O285" s="13">
        <v>0</v>
      </c>
      <c r="P285" s="22">
        <v>0</v>
      </c>
      <c r="Q285" s="22">
        <v>0</v>
      </c>
      <c r="R285" s="14">
        <v>0</v>
      </c>
      <c r="S285" s="22">
        <v>13</v>
      </c>
      <c r="T285" s="22">
        <v>1</v>
      </c>
      <c r="U285" s="22">
        <v>58</v>
      </c>
      <c r="V285" s="22"/>
      <c r="W285" s="22">
        <v>12</v>
      </c>
      <c r="X285" s="22">
        <v>9</v>
      </c>
      <c r="Y285" s="14">
        <v>58</v>
      </c>
      <c r="Z285" s="10">
        <v>12</v>
      </c>
      <c r="AA285" s="22">
        <v>9</v>
      </c>
      <c r="AB285" s="22">
        <v>21.66</v>
      </c>
      <c r="AC285" s="22">
        <v>6.5617751037489694E-2</v>
      </c>
      <c r="AD285" s="42">
        <v>1.64E-3</v>
      </c>
      <c r="AE285" s="22">
        <v>291</v>
      </c>
      <c r="AF285" s="22">
        <v>0.27703265744977679</v>
      </c>
      <c r="AG285" s="22">
        <v>4.6172109574962795E-2</v>
      </c>
      <c r="AH285" s="22">
        <v>0</v>
      </c>
      <c r="AI285" s="22">
        <v>0</v>
      </c>
      <c r="AJ285" s="22">
        <v>0</v>
      </c>
      <c r="AK285" s="22">
        <v>0</v>
      </c>
      <c r="AL285" s="45">
        <v>0</v>
      </c>
      <c r="AM285" s="45">
        <v>0</v>
      </c>
      <c r="AN285" s="45">
        <v>0</v>
      </c>
      <c r="AO285" s="45">
        <v>0</v>
      </c>
      <c r="AP285" s="45">
        <v>0</v>
      </c>
      <c r="AQ285" s="45">
        <v>0</v>
      </c>
      <c r="AR285" s="45">
        <v>0</v>
      </c>
      <c r="AS285" s="45" t="s">
        <v>4440</v>
      </c>
      <c r="AT285" s="45" t="s">
        <v>4445</v>
      </c>
      <c r="AU285" s="45">
        <v>0.27703265744977679</v>
      </c>
      <c r="AV285" s="10">
        <v>16.864519563481501</v>
      </c>
      <c r="AW285" s="10">
        <v>16.864519563481501</v>
      </c>
      <c r="AX285" s="17">
        <v>0</v>
      </c>
    </row>
    <row r="286" spans="1:50" x14ac:dyDescent="0.25">
      <c r="A286" s="22" t="s">
        <v>539</v>
      </c>
      <c r="B286" s="22" t="s">
        <v>3949</v>
      </c>
      <c r="C286" s="22" t="s">
        <v>569</v>
      </c>
      <c r="D286" s="22">
        <v>5334</v>
      </c>
      <c r="E286" s="22" t="s">
        <v>588</v>
      </c>
      <c r="F286" s="43">
        <v>17.767306000000001</v>
      </c>
      <c r="G286" s="43">
        <v>320.91181566820001</v>
      </c>
      <c r="H286" s="43">
        <v>13.795454545454545</v>
      </c>
      <c r="I286" s="9">
        <v>0</v>
      </c>
      <c r="J286" s="9">
        <v>13.795454545454545</v>
      </c>
      <c r="K286" s="11">
        <v>0</v>
      </c>
      <c r="L286" s="41">
        <v>1413</v>
      </c>
      <c r="M286" s="44">
        <v>0</v>
      </c>
      <c r="N286" s="13">
        <v>0</v>
      </c>
      <c r="O286" s="13">
        <v>0</v>
      </c>
      <c r="P286" s="22">
        <v>0</v>
      </c>
      <c r="Q286" s="22">
        <v>0</v>
      </c>
      <c r="R286" s="14">
        <v>0</v>
      </c>
      <c r="S286" s="22">
        <v>352</v>
      </c>
      <c r="T286" s="22">
        <v>1</v>
      </c>
      <c r="U286" s="22">
        <v>2578</v>
      </c>
      <c r="V286" s="22"/>
      <c r="W286" s="22">
        <v>467</v>
      </c>
      <c r="X286" s="22">
        <v>309</v>
      </c>
      <c r="Y286" s="14">
        <v>2578</v>
      </c>
      <c r="Z286" s="10">
        <v>467</v>
      </c>
      <c r="AA286" s="22">
        <v>309</v>
      </c>
      <c r="AB286" s="22">
        <v>871.81</v>
      </c>
      <c r="AC286" s="22">
        <v>5.536507268517072E-2</v>
      </c>
      <c r="AD286" s="42">
        <v>5.3760000000000002E-2</v>
      </c>
      <c r="AE286" s="22">
        <v>292</v>
      </c>
      <c r="AF286" s="22">
        <v>9.0763344968191273</v>
      </c>
      <c r="AG286" s="22">
        <v>4.6072763943244298E-2</v>
      </c>
      <c r="AH286" s="22">
        <v>0</v>
      </c>
      <c r="AI286" s="22">
        <v>0</v>
      </c>
      <c r="AJ286" s="22">
        <v>0</v>
      </c>
      <c r="AK286" s="22">
        <v>0</v>
      </c>
      <c r="AL286" s="45">
        <v>1</v>
      </c>
      <c r="AM286" s="45">
        <v>0</v>
      </c>
      <c r="AN286" s="45">
        <v>0</v>
      </c>
      <c r="AO286" s="45">
        <v>0</v>
      </c>
      <c r="AP286" s="45">
        <v>1</v>
      </c>
      <c r="AQ286" s="45">
        <v>0</v>
      </c>
      <c r="AR286" s="45">
        <v>0</v>
      </c>
      <c r="AS286" s="45" t="s">
        <v>4440</v>
      </c>
      <c r="AT286" s="45" t="s">
        <v>4441</v>
      </c>
      <c r="AU286" s="45">
        <v>9.0763344968191273</v>
      </c>
      <c r="AV286" s="10">
        <v>33.851729818780889</v>
      </c>
      <c r="AW286" s="10">
        <v>33.851729818780889</v>
      </c>
      <c r="AX286" s="17">
        <v>0</v>
      </c>
    </row>
    <row r="287" spans="1:50" x14ac:dyDescent="0.25">
      <c r="A287" s="22" t="s">
        <v>539</v>
      </c>
      <c r="B287" s="22" t="s">
        <v>3949</v>
      </c>
      <c r="C287" s="22" t="s">
        <v>609</v>
      </c>
      <c r="D287" s="22">
        <v>2729</v>
      </c>
      <c r="E287" s="22" t="s">
        <v>696</v>
      </c>
      <c r="F287" s="43">
        <v>26.942381999999998</v>
      </c>
      <c r="G287" s="43">
        <v>558.63683674672995</v>
      </c>
      <c r="H287" s="43">
        <v>20.297348484848488</v>
      </c>
      <c r="I287" s="9">
        <v>0.92651515151515162</v>
      </c>
      <c r="J287" s="9">
        <v>19.371022727272727</v>
      </c>
      <c r="K287" s="11">
        <v>2.6079545454545454</v>
      </c>
      <c r="L287" s="41">
        <v>1693</v>
      </c>
      <c r="M287" s="44">
        <v>613</v>
      </c>
      <c r="N287" s="13">
        <v>145</v>
      </c>
      <c r="O287" s="13">
        <v>128</v>
      </c>
      <c r="P287" s="22">
        <v>33</v>
      </c>
      <c r="Q287" s="22">
        <v>25</v>
      </c>
      <c r="R287" s="14">
        <v>0</v>
      </c>
      <c r="S287" s="22">
        <v>711</v>
      </c>
      <c r="T287" s="22">
        <v>0.87151255015396101</v>
      </c>
      <c r="U287" s="22">
        <v>3303</v>
      </c>
      <c r="V287" s="22"/>
      <c r="W287" s="22">
        <v>632</v>
      </c>
      <c r="X287" s="22">
        <v>450</v>
      </c>
      <c r="Y287" s="14">
        <v>2690</v>
      </c>
      <c r="Z287" s="10">
        <v>599</v>
      </c>
      <c r="AA287" s="22">
        <v>425</v>
      </c>
      <c r="AB287" s="22">
        <v>1062.73</v>
      </c>
      <c r="AC287" s="22">
        <v>4.8228795932794721E-2</v>
      </c>
      <c r="AD287" s="42">
        <v>6.0069999999999998E-2</v>
      </c>
      <c r="AE287" s="22">
        <v>293</v>
      </c>
      <c r="AF287" s="22">
        <v>11.049540807808921</v>
      </c>
      <c r="AG287" s="22">
        <v>4.6039753365870503E-2</v>
      </c>
      <c r="AH287" s="22">
        <v>0</v>
      </c>
      <c r="AI287" s="22">
        <v>0</v>
      </c>
      <c r="AJ287" s="22">
        <v>0</v>
      </c>
      <c r="AK287" s="22">
        <v>0</v>
      </c>
      <c r="AL287" s="45">
        <v>1</v>
      </c>
      <c r="AM287" s="45">
        <v>0</v>
      </c>
      <c r="AN287" s="45">
        <v>0</v>
      </c>
      <c r="AO287" s="45">
        <v>1</v>
      </c>
      <c r="AP287" s="45">
        <v>0</v>
      </c>
      <c r="AQ287" s="45">
        <v>0</v>
      </c>
      <c r="AR287" s="45">
        <v>0</v>
      </c>
      <c r="AS287" s="45" t="s">
        <v>4440</v>
      </c>
      <c r="AT287" s="45" t="s">
        <v>4441</v>
      </c>
      <c r="AU287" s="45">
        <v>10.545264386319758</v>
      </c>
      <c r="AV287" s="10">
        <v>30.922476754759042</v>
      </c>
      <c r="AW287" s="10">
        <v>31.137071941774746</v>
      </c>
      <c r="AX287" s="17">
        <v>4.5647102733974057E-2</v>
      </c>
    </row>
    <row r="288" spans="1:50" x14ac:dyDescent="0.25">
      <c r="A288" s="22" t="s">
        <v>539</v>
      </c>
      <c r="B288" s="22" t="s">
        <v>3949</v>
      </c>
      <c r="C288" s="22" t="s">
        <v>551</v>
      </c>
      <c r="D288" s="22">
        <v>3269</v>
      </c>
      <c r="E288" s="22" t="s">
        <v>552</v>
      </c>
      <c r="F288" s="43">
        <v>19.681674999999998</v>
      </c>
      <c r="G288" s="43">
        <v>418.24116809572001</v>
      </c>
      <c r="H288" s="43">
        <v>16.476704545454545</v>
      </c>
      <c r="I288" s="9">
        <v>0</v>
      </c>
      <c r="J288" s="9">
        <v>16.476704545454545</v>
      </c>
      <c r="K288" s="11">
        <v>0</v>
      </c>
      <c r="L288" s="41">
        <v>1857</v>
      </c>
      <c r="M288" s="44">
        <v>0</v>
      </c>
      <c r="N288" s="13">
        <v>0</v>
      </c>
      <c r="O288" s="13">
        <v>0</v>
      </c>
      <c r="P288" s="22">
        <v>0</v>
      </c>
      <c r="Q288" s="22">
        <v>0</v>
      </c>
      <c r="R288" s="14">
        <v>0</v>
      </c>
      <c r="S288" s="22">
        <v>405</v>
      </c>
      <c r="T288" s="22">
        <v>1</v>
      </c>
      <c r="U288" s="22">
        <v>3385</v>
      </c>
      <c r="V288" s="22"/>
      <c r="W288" s="22">
        <v>612</v>
      </c>
      <c r="X288" s="22">
        <v>404</v>
      </c>
      <c r="Y288" s="14">
        <v>3385</v>
      </c>
      <c r="Z288" s="10">
        <v>612</v>
      </c>
      <c r="AA288" s="22">
        <v>404</v>
      </c>
      <c r="AB288" s="22">
        <v>1143.0899999999999</v>
      </c>
      <c r="AC288" s="22">
        <v>4.7058196326325262E-2</v>
      </c>
      <c r="AD288" s="42">
        <v>5.9889999999999999E-2</v>
      </c>
      <c r="AE288" s="22">
        <v>294</v>
      </c>
      <c r="AF288" s="22">
        <v>11.205145199155835</v>
      </c>
      <c r="AG288" s="22">
        <v>4.5922726226048503E-2</v>
      </c>
      <c r="AH288" s="22">
        <v>0</v>
      </c>
      <c r="AI288" s="22">
        <v>0</v>
      </c>
      <c r="AJ288" s="22">
        <v>0</v>
      </c>
      <c r="AK288" s="22">
        <v>0</v>
      </c>
      <c r="AL288" s="45">
        <v>1</v>
      </c>
      <c r="AM288" s="45">
        <v>0</v>
      </c>
      <c r="AN288" s="45">
        <v>0</v>
      </c>
      <c r="AO288" s="45">
        <v>1</v>
      </c>
      <c r="AP288" s="45">
        <v>0</v>
      </c>
      <c r="AQ288" s="45">
        <v>0</v>
      </c>
      <c r="AR288" s="45">
        <v>0</v>
      </c>
      <c r="AS288" s="45" t="s">
        <v>4440</v>
      </c>
      <c r="AT288" s="45" t="s">
        <v>4441</v>
      </c>
      <c r="AU288" s="45">
        <v>11.205145199155835</v>
      </c>
      <c r="AV288" s="10">
        <v>37.143349770681745</v>
      </c>
      <c r="AW288" s="10">
        <v>37.143349770681745</v>
      </c>
      <c r="AX288" s="17">
        <v>0</v>
      </c>
    </row>
    <row r="289" spans="1:50" x14ac:dyDescent="0.25">
      <c r="A289" s="22" t="s">
        <v>8</v>
      </c>
      <c r="B289" s="22" t="s">
        <v>3946</v>
      </c>
      <c r="C289" s="22" t="s">
        <v>243</v>
      </c>
      <c r="D289" s="22">
        <v>3701</v>
      </c>
      <c r="E289" s="22" t="s">
        <v>277</v>
      </c>
      <c r="F289" s="43">
        <v>5.2319329999999997</v>
      </c>
      <c r="G289" s="43">
        <v>159.44418448313999</v>
      </c>
      <c r="H289" s="43">
        <v>5.8437500000000009</v>
      </c>
      <c r="I289" s="9">
        <v>0</v>
      </c>
      <c r="J289" s="9">
        <v>5.8437500000000009</v>
      </c>
      <c r="K289" s="11">
        <v>0</v>
      </c>
      <c r="L289" s="41">
        <v>1615</v>
      </c>
      <c r="M289" s="44">
        <v>0</v>
      </c>
      <c r="N289" s="13">
        <v>0</v>
      </c>
      <c r="O289" s="13">
        <v>0</v>
      </c>
      <c r="P289" s="22">
        <v>0</v>
      </c>
      <c r="Q289" s="22">
        <v>0</v>
      </c>
      <c r="R289" s="14">
        <v>0</v>
      </c>
      <c r="S289" s="22">
        <v>143</v>
      </c>
      <c r="T289" s="22">
        <v>1</v>
      </c>
      <c r="U289" s="22">
        <v>2945</v>
      </c>
      <c r="V289" s="22"/>
      <c r="W289" s="22">
        <v>533</v>
      </c>
      <c r="X289" s="22">
        <v>352</v>
      </c>
      <c r="Y289" s="14">
        <v>2945</v>
      </c>
      <c r="Z289" s="10">
        <v>533</v>
      </c>
      <c r="AA289" s="22">
        <v>352</v>
      </c>
      <c r="AB289" s="22">
        <v>995.26</v>
      </c>
      <c r="AC289" s="22">
        <v>3.281357057305051E-2</v>
      </c>
      <c r="AD289" s="42">
        <v>3.637E-2</v>
      </c>
      <c r="AE289" s="22">
        <v>295</v>
      </c>
      <c r="AF289" s="22">
        <v>3.2928874934039571</v>
      </c>
      <c r="AG289" s="22">
        <v>4.5734548519499402E-2</v>
      </c>
      <c r="AH289" s="22">
        <v>0</v>
      </c>
      <c r="AI289" s="22">
        <v>0</v>
      </c>
      <c r="AJ289" s="22">
        <v>0</v>
      </c>
      <c r="AK289" s="22">
        <v>0</v>
      </c>
      <c r="AL289" s="45">
        <v>1</v>
      </c>
      <c r="AM289" s="45">
        <v>0</v>
      </c>
      <c r="AN289" s="45">
        <v>0</v>
      </c>
      <c r="AO289" s="45">
        <v>0</v>
      </c>
      <c r="AP289" s="45">
        <v>1</v>
      </c>
      <c r="AQ289" s="45">
        <v>0</v>
      </c>
      <c r="AR289" s="45">
        <v>0</v>
      </c>
      <c r="AS289" s="45" t="s">
        <v>4440</v>
      </c>
      <c r="AT289" s="45" t="s">
        <v>4441</v>
      </c>
      <c r="AU289" s="45">
        <v>3.2928874934039576</v>
      </c>
      <c r="AV289" s="10">
        <v>91.208556149732601</v>
      </c>
      <c r="AW289" s="10">
        <v>91.208556149732601</v>
      </c>
      <c r="AX289" s="17">
        <v>0</v>
      </c>
    </row>
    <row r="290" spans="1:50" x14ac:dyDescent="0.25">
      <c r="A290" s="22" t="s">
        <v>539</v>
      </c>
      <c r="B290" s="22" t="s">
        <v>3949</v>
      </c>
      <c r="C290" s="22" t="s">
        <v>589</v>
      </c>
      <c r="D290" s="22">
        <v>3393</v>
      </c>
      <c r="E290" s="22" t="s">
        <v>592</v>
      </c>
      <c r="F290" s="43">
        <v>38.406256999999997</v>
      </c>
      <c r="G290" s="43">
        <v>826.19038991559</v>
      </c>
      <c r="H290" s="43">
        <v>37.061553030303031</v>
      </c>
      <c r="I290" s="9">
        <v>0.18200757575757576</v>
      </c>
      <c r="J290" s="9">
        <v>36.879545454545458</v>
      </c>
      <c r="K290" s="11">
        <v>0.18200757575757576</v>
      </c>
      <c r="L290" s="41">
        <v>2323</v>
      </c>
      <c r="M290" s="44">
        <v>24</v>
      </c>
      <c r="N290" s="13">
        <v>5</v>
      </c>
      <c r="O290" s="13">
        <v>3</v>
      </c>
      <c r="P290" s="22">
        <v>5</v>
      </c>
      <c r="Q290" s="22">
        <v>3</v>
      </c>
      <c r="R290" s="14">
        <v>0</v>
      </c>
      <c r="S290" s="22">
        <v>806</v>
      </c>
      <c r="T290" s="22">
        <v>0.99508904617114236</v>
      </c>
      <c r="U290" s="22">
        <v>4234</v>
      </c>
      <c r="V290" s="22"/>
      <c r="W290" s="22">
        <v>766</v>
      </c>
      <c r="X290" s="22">
        <v>505</v>
      </c>
      <c r="Y290" s="14">
        <v>4210</v>
      </c>
      <c r="Z290" s="10">
        <v>761</v>
      </c>
      <c r="AA290" s="22">
        <v>502</v>
      </c>
      <c r="AB290" s="22">
        <v>1421.47</v>
      </c>
      <c r="AC290" s="22">
        <v>4.6485964335561777E-2</v>
      </c>
      <c r="AD290" s="42">
        <v>7.356E-2</v>
      </c>
      <c r="AE290" s="22">
        <v>296</v>
      </c>
      <c r="AF290" s="22">
        <v>17.166281500997226</v>
      </c>
      <c r="AG290" s="22">
        <v>4.5655003992013901E-2</v>
      </c>
      <c r="AH290" s="22">
        <v>0</v>
      </c>
      <c r="AI290" s="22">
        <v>0</v>
      </c>
      <c r="AJ290" s="22">
        <v>0</v>
      </c>
      <c r="AK290" s="22">
        <v>0</v>
      </c>
      <c r="AL290" s="45">
        <v>0</v>
      </c>
      <c r="AM290" s="45">
        <v>0</v>
      </c>
      <c r="AN290" s="45">
        <v>0</v>
      </c>
      <c r="AO290" s="45">
        <v>1</v>
      </c>
      <c r="AP290" s="45">
        <v>0</v>
      </c>
      <c r="AQ290" s="45">
        <v>0</v>
      </c>
      <c r="AR290" s="45">
        <v>0</v>
      </c>
      <c r="AS290" s="45" t="s">
        <v>4440</v>
      </c>
      <c r="AT290" s="45" t="s">
        <v>4441</v>
      </c>
      <c r="AU290" s="45">
        <v>17.081978685132658</v>
      </c>
      <c r="AV290" s="10">
        <v>20.634744561533246</v>
      </c>
      <c r="AW290" s="10">
        <v>20.668318982037459</v>
      </c>
      <c r="AX290" s="17">
        <v>4.9109538288576024E-3</v>
      </c>
    </row>
    <row r="291" spans="1:50" x14ac:dyDescent="0.25">
      <c r="A291" s="22" t="s">
        <v>1672</v>
      </c>
      <c r="B291" s="22" t="s">
        <v>3957</v>
      </c>
      <c r="C291" s="22" t="s">
        <v>1750</v>
      </c>
      <c r="D291" s="22">
        <v>7114</v>
      </c>
      <c r="E291" s="22" t="s">
        <v>1798</v>
      </c>
      <c r="F291" s="43">
        <v>12.762459</v>
      </c>
      <c r="G291" s="43">
        <v>255.84829155348001</v>
      </c>
      <c r="H291" s="43">
        <v>11.952462121212122</v>
      </c>
      <c r="I291" s="9">
        <v>1.3193181818181818</v>
      </c>
      <c r="J291" s="9">
        <v>10.633143939393939</v>
      </c>
      <c r="K291" s="11">
        <v>1.4140151515151516</v>
      </c>
      <c r="L291" s="41">
        <v>137</v>
      </c>
      <c r="M291" s="44">
        <v>74</v>
      </c>
      <c r="N291" s="13">
        <v>5</v>
      </c>
      <c r="O291" s="13">
        <v>4</v>
      </c>
      <c r="P291" s="22">
        <v>5</v>
      </c>
      <c r="Q291" s="22">
        <v>4</v>
      </c>
      <c r="R291" s="14">
        <v>0</v>
      </c>
      <c r="S291" s="22">
        <v>271</v>
      </c>
      <c r="T291" s="22">
        <v>0.88169674689822375</v>
      </c>
      <c r="U291" s="22">
        <v>304</v>
      </c>
      <c r="V291" s="22"/>
      <c r="W291" s="22">
        <v>48</v>
      </c>
      <c r="X291" s="22">
        <v>33</v>
      </c>
      <c r="Y291" s="14">
        <v>230</v>
      </c>
      <c r="Z291" s="10">
        <v>43</v>
      </c>
      <c r="AA291" s="22">
        <v>29</v>
      </c>
      <c r="AB291" s="22">
        <v>79.61</v>
      </c>
      <c r="AC291" s="22">
        <v>4.9882916639809809E-2</v>
      </c>
      <c r="AD291" s="42">
        <v>4.4600000000000004E-3</v>
      </c>
      <c r="AE291" s="22">
        <v>297</v>
      </c>
      <c r="AF291" s="22">
        <v>4.3331459037215057</v>
      </c>
      <c r="AG291" s="22">
        <v>4.5612062144436902E-2</v>
      </c>
      <c r="AH291" s="22">
        <v>0</v>
      </c>
      <c r="AI291" s="22">
        <v>0</v>
      </c>
      <c r="AJ291" s="22">
        <v>0</v>
      </c>
      <c r="AK291" s="22">
        <v>0</v>
      </c>
      <c r="AL291" s="45">
        <v>0</v>
      </c>
      <c r="AM291" s="45">
        <v>0</v>
      </c>
      <c r="AN291" s="45">
        <v>0</v>
      </c>
      <c r="AO291" s="45">
        <v>0</v>
      </c>
      <c r="AP291" s="45">
        <v>0</v>
      </c>
      <c r="AQ291" s="45">
        <v>0</v>
      </c>
      <c r="AR291" s="45">
        <v>0</v>
      </c>
      <c r="AS291" s="45" t="s">
        <v>4440</v>
      </c>
      <c r="AT291" s="45" t="s">
        <v>4444</v>
      </c>
      <c r="AU291" s="45">
        <v>3.8548512965288069</v>
      </c>
      <c r="AV291" s="10">
        <v>4.043959175676398</v>
      </c>
      <c r="AW291" s="10">
        <v>4.015908982870906</v>
      </c>
      <c r="AX291" s="17">
        <v>0.11038045286726141</v>
      </c>
    </row>
    <row r="292" spans="1:50" x14ac:dyDescent="0.25">
      <c r="A292" s="22" t="s">
        <v>539</v>
      </c>
      <c r="B292" s="22" t="s">
        <v>3949</v>
      </c>
      <c r="C292" s="22" t="s">
        <v>609</v>
      </c>
      <c r="D292" s="22">
        <v>9283</v>
      </c>
      <c r="E292" s="22" t="s">
        <v>768</v>
      </c>
      <c r="F292" s="43">
        <v>1.265549</v>
      </c>
      <c r="G292" s="43">
        <v>18.845392749969999</v>
      </c>
      <c r="H292" s="43">
        <v>1.0333333333333334</v>
      </c>
      <c r="I292" s="9">
        <v>0</v>
      </c>
      <c r="J292" s="9">
        <v>1.0333333333333334</v>
      </c>
      <c r="K292" s="11">
        <v>0</v>
      </c>
      <c r="L292" s="41">
        <v>24</v>
      </c>
      <c r="M292" s="44">
        <v>0</v>
      </c>
      <c r="N292" s="13">
        <v>0</v>
      </c>
      <c r="O292" s="13">
        <v>0</v>
      </c>
      <c r="P292" s="22">
        <v>0</v>
      </c>
      <c r="Q292" s="22">
        <v>0</v>
      </c>
      <c r="R292" s="14">
        <v>0</v>
      </c>
      <c r="S292" s="22">
        <v>32</v>
      </c>
      <c r="T292" s="22">
        <v>1</v>
      </c>
      <c r="U292" s="22">
        <v>56</v>
      </c>
      <c r="V292" s="22"/>
      <c r="W292" s="22">
        <v>12</v>
      </c>
      <c r="X292" s="22">
        <v>9</v>
      </c>
      <c r="Y292" s="14">
        <v>56</v>
      </c>
      <c r="Z292" s="10">
        <v>12</v>
      </c>
      <c r="AA292" s="22">
        <v>9</v>
      </c>
      <c r="AB292" s="22">
        <v>21.48</v>
      </c>
      <c r="AC292" s="22">
        <v>6.715429159745237E-2</v>
      </c>
      <c r="AD292" s="42">
        <v>1.6800000000000001E-3</v>
      </c>
      <c r="AE292" s="22">
        <v>298</v>
      </c>
      <c r="AF292" s="22">
        <v>0.86529197222274634</v>
      </c>
      <c r="AG292" s="22">
        <v>4.5541682748565598E-2</v>
      </c>
      <c r="AH292" s="22">
        <v>1</v>
      </c>
      <c r="AI292" s="22">
        <v>0</v>
      </c>
      <c r="AJ292" s="22">
        <v>0</v>
      </c>
      <c r="AK292" s="22">
        <v>0</v>
      </c>
      <c r="AL292" s="45">
        <v>0</v>
      </c>
      <c r="AM292" s="45">
        <v>0</v>
      </c>
      <c r="AN292" s="45">
        <v>0</v>
      </c>
      <c r="AO292" s="45">
        <v>0</v>
      </c>
      <c r="AP292" s="45">
        <v>0</v>
      </c>
      <c r="AQ292" s="45">
        <v>0</v>
      </c>
      <c r="AR292" s="45">
        <v>0</v>
      </c>
      <c r="AS292" s="45" t="s">
        <v>4440</v>
      </c>
      <c r="AT292" s="45" t="s">
        <v>4445</v>
      </c>
      <c r="AU292" s="45">
        <v>0.86529197222274634</v>
      </c>
      <c r="AV292" s="10">
        <v>11.61290322580645</v>
      </c>
      <c r="AW292" s="10">
        <v>11.61290322580645</v>
      </c>
      <c r="AX292" s="17">
        <v>0</v>
      </c>
    </row>
    <row r="293" spans="1:50" x14ac:dyDescent="0.25">
      <c r="A293" s="22" t="s">
        <v>539</v>
      </c>
      <c r="B293" s="22" t="s">
        <v>3949</v>
      </c>
      <c r="C293" s="22" t="s">
        <v>763</v>
      </c>
      <c r="D293" s="22">
        <v>8769</v>
      </c>
      <c r="E293" s="22" t="s">
        <v>925</v>
      </c>
      <c r="F293" s="43">
        <v>5.9898930000000004</v>
      </c>
      <c r="G293" s="43">
        <v>107.04739364954</v>
      </c>
      <c r="H293" s="43">
        <v>6.0244318181818182</v>
      </c>
      <c r="I293" s="9">
        <v>6.0244318181818182</v>
      </c>
      <c r="J293" s="9">
        <v>0</v>
      </c>
      <c r="K293" s="11">
        <v>6.0244318181818182</v>
      </c>
      <c r="L293" s="41">
        <v>74</v>
      </c>
      <c r="M293" s="44">
        <v>341</v>
      </c>
      <c r="N293" s="13">
        <v>39</v>
      </c>
      <c r="O293" s="13">
        <v>37</v>
      </c>
      <c r="P293" s="22">
        <v>39</v>
      </c>
      <c r="Q293" s="22">
        <v>37</v>
      </c>
      <c r="R293" s="14">
        <v>0</v>
      </c>
      <c r="S293" s="22">
        <v>173</v>
      </c>
      <c r="T293" s="22">
        <v>0</v>
      </c>
      <c r="U293" s="22">
        <v>341</v>
      </c>
      <c r="V293" s="22"/>
      <c r="W293" s="22">
        <v>39</v>
      </c>
      <c r="X293" s="22">
        <v>37</v>
      </c>
      <c r="Y293" s="14">
        <v>0</v>
      </c>
      <c r="Z293" s="10">
        <v>0</v>
      </c>
      <c r="AA293" s="22">
        <v>0</v>
      </c>
      <c r="AB293" s="22">
        <v>0</v>
      </c>
      <c r="AC293" s="22">
        <v>5.5955523958015958E-2</v>
      </c>
      <c r="AD293" s="42">
        <v>0</v>
      </c>
      <c r="AE293" s="22">
        <v>299</v>
      </c>
      <c r="AF293" s="22">
        <v>1.0006841875267138</v>
      </c>
      <c r="AG293" s="22">
        <v>4.5485644887577899E-2</v>
      </c>
      <c r="AH293" s="22">
        <v>1</v>
      </c>
      <c r="AI293" s="22">
        <v>0</v>
      </c>
      <c r="AJ293" s="22">
        <v>0</v>
      </c>
      <c r="AK293" s="22">
        <v>0</v>
      </c>
      <c r="AL293" s="45">
        <v>0</v>
      </c>
      <c r="AM293" s="45">
        <v>0</v>
      </c>
      <c r="AN293" s="45">
        <v>0</v>
      </c>
      <c r="AO293" s="45">
        <v>0</v>
      </c>
      <c r="AP293" s="45">
        <v>0</v>
      </c>
      <c r="AQ293" s="45">
        <v>0</v>
      </c>
      <c r="AR293" s="45">
        <v>0</v>
      </c>
      <c r="AS293" s="45" t="s">
        <v>4440</v>
      </c>
      <c r="AT293" s="45" t="s">
        <v>4445</v>
      </c>
      <c r="AU293" s="45">
        <v>0</v>
      </c>
      <c r="AV293" s="10">
        <v>0</v>
      </c>
      <c r="AW293" s="10">
        <v>6.4736395359803831</v>
      </c>
      <c r="AX293" s="17">
        <v>1</v>
      </c>
    </row>
    <row r="294" spans="1:50" x14ac:dyDescent="0.25">
      <c r="A294" s="22" t="s">
        <v>2195</v>
      </c>
      <c r="B294" s="22" t="s">
        <v>3956</v>
      </c>
      <c r="C294" s="22" t="s">
        <v>4201</v>
      </c>
      <c r="D294" s="22">
        <v>989</v>
      </c>
      <c r="E294" s="22" t="s">
        <v>2328</v>
      </c>
      <c r="F294" s="43">
        <v>0</v>
      </c>
      <c r="G294" s="43">
        <v>0</v>
      </c>
      <c r="H294" s="43">
        <v>1.6950757575757576</v>
      </c>
      <c r="I294" s="9">
        <v>0</v>
      </c>
      <c r="J294" s="9">
        <v>1.6950757575757576</v>
      </c>
      <c r="K294" s="11">
        <v>0</v>
      </c>
      <c r="L294" s="41">
        <v>0</v>
      </c>
      <c r="M294" s="44">
        <v>0</v>
      </c>
      <c r="N294" s="13">
        <v>0</v>
      </c>
      <c r="O294" s="13">
        <v>0</v>
      </c>
      <c r="P294" s="22">
        <v>0</v>
      </c>
      <c r="Q294" s="22">
        <v>0</v>
      </c>
      <c r="R294" s="14">
        <v>0</v>
      </c>
      <c r="S294" s="22">
        <v>69</v>
      </c>
      <c r="T294" s="22">
        <v>1</v>
      </c>
      <c r="U294" s="22">
        <v>12</v>
      </c>
      <c r="V294" s="22"/>
      <c r="W294" s="22">
        <v>4</v>
      </c>
      <c r="X294" s="22">
        <v>4</v>
      </c>
      <c r="Y294" s="14">
        <v>12</v>
      </c>
      <c r="Z294" s="10">
        <v>4</v>
      </c>
      <c r="AA294" s="22">
        <v>4</v>
      </c>
      <c r="AB294" s="22">
        <v>6.56</v>
      </c>
      <c r="AC294" s="22">
        <v>0</v>
      </c>
      <c r="AD294" s="42">
        <v>0</v>
      </c>
      <c r="AE294" s="22">
        <v>300</v>
      </c>
      <c r="AF294" s="22">
        <v>7.4104172811567617</v>
      </c>
      <c r="AG294" s="22">
        <v>4.5462682706483203E-2</v>
      </c>
      <c r="AH294" s="22">
        <v>0</v>
      </c>
      <c r="AI294" s="22">
        <v>0</v>
      </c>
      <c r="AJ294" s="22">
        <v>0</v>
      </c>
      <c r="AK294" s="22">
        <v>0</v>
      </c>
      <c r="AL294" s="45">
        <v>0</v>
      </c>
      <c r="AM294" s="45">
        <v>0</v>
      </c>
      <c r="AN294" s="45">
        <v>0</v>
      </c>
      <c r="AO294" s="45">
        <v>0</v>
      </c>
      <c r="AP294" s="45">
        <v>0</v>
      </c>
      <c r="AQ294" s="45">
        <v>0</v>
      </c>
      <c r="AR294" s="45">
        <v>0</v>
      </c>
      <c r="AS294" s="45" t="s">
        <v>4440</v>
      </c>
      <c r="AT294" s="45" t="s">
        <v>4445</v>
      </c>
      <c r="AU294" s="45">
        <v>7.4104172811567617</v>
      </c>
      <c r="AV294" s="10">
        <v>2.3597765363128493</v>
      </c>
      <c r="AW294" s="10">
        <v>2.3597765363128493</v>
      </c>
      <c r="AX294" s="17">
        <v>0</v>
      </c>
    </row>
    <row r="295" spans="1:50" x14ac:dyDescent="0.25">
      <c r="A295" s="22" t="s">
        <v>1672</v>
      </c>
      <c r="B295" s="22" t="s">
        <v>3947</v>
      </c>
      <c r="C295" s="22" t="s">
        <v>1733</v>
      </c>
      <c r="D295" s="22">
        <v>8231</v>
      </c>
      <c r="E295" s="22" t="s">
        <v>1746</v>
      </c>
      <c r="F295" s="43">
        <v>10.179956000000001</v>
      </c>
      <c r="G295" s="43">
        <v>73.906368594149995</v>
      </c>
      <c r="H295" s="43">
        <v>3.2672348484848484</v>
      </c>
      <c r="I295" s="9">
        <v>1.6645833333333335</v>
      </c>
      <c r="J295" s="9">
        <v>1.6026515151515153</v>
      </c>
      <c r="K295" s="11">
        <v>1.9465909090909093</v>
      </c>
      <c r="L295" s="41">
        <v>73</v>
      </c>
      <c r="M295" s="44">
        <v>173</v>
      </c>
      <c r="N295" s="13">
        <v>26</v>
      </c>
      <c r="O295" s="13">
        <v>21</v>
      </c>
      <c r="P295" s="22">
        <v>19</v>
      </c>
      <c r="Q295" s="22">
        <v>14</v>
      </c>
      <c r="R295" s="14">
        <v>0</v>
      </c>
      <c r="S295" s="22">
        <v>119</v>
      </c>
      <c r="T295" s="22">
        <v>0.40420845168396036</v>
      </c>
      <c r="U295" s="22">
        <v>232</v>
      </c>
      <c r="V295" s="22"/>
      <c r="W295" s="22">
        <v>37</v>
      </c>
      <c r="X295" s="22">
        <v>29</v>
      </c>
      <c r="Y295" s="14">
        <v>59</v>
      </c>
      <c r="Z295" s="10">
        <v>18</v>
      </c>
      <c r="AA295" s="22">
        <v>15</v>
      </c>
      <c r="AB295" s="22">
        <v>29.97</v>
      </c>
      <c r="AC295" s="22">
        <v>0.13774125550535826</v>
      </c>
      <c r="AD295" s="42">
        <v>5.1599999999999997E-3</v>
      </c>
      <c r="AE295" s="22">
        <v>301</v>
      </c>
      <c r="AF295" s="22">
        <v>0.9997336509591046</v>
      </c>
      <c r="AG295" s="22">
        <v>4.5442438679959299E-2</v>
      </c>
      <c r="AH295" s="22">
        <v>1</v>
      </c>
      <c r="AI295" s="22">
        <v>0</v>
      </c>
      <c r="AJ295" s="22">
        <v>0</v>
      </c>
      <c r="AK295" s="22">
        <v>0</v>
      </c>
      <c r="AL295" s="45">
        <v>1</v>
      </c>
      <c r="AM295" s="45">
        <v>0</v>
      </c>
      <c r="AN295" s="45">
        <v>0</v>
      </c>
      <c r="AO295" s="45">
        <v>0</v>
      </c>
      <c r="AP295" s="45">
        <v>0</v>
      </c>
      <c r="AQ295" s="45">
        <v>0</v>
      </c>
      <c r="AR295" s="45">
        <v>0</v>
      </c>
      <c r="AS295" s="45" t="s">
        <v>4440</v>
      </c>
      <c r="AT295" s="45" t="s">
        <v>4444</v>
      </c>
      <c r="AU295" s="45">
        <v>0.49039163842188532</v>
      </c>
      <c r="AV295" s="10">
        <v>11.231387378870243</v>
      </c>
      <c r="AW295" s="10">
        <v>11.324560895020578</v>
      </c>
      <c r="AX295" s="17">
        <v>0.50947771143701825</v>
      </c>
    </row>
    <row r="296" spans="1:50" x14ac:dyDescent="0.25">
      <c r="A296" s="22" t="s">
        <v>2195</v>
      </c>
      <c r="B296" s="22" t="s">
        <v>3960</v>
      </c>
      <c r="C296" s="22" t="s">
        <v>2241</v>
      </c>
      <c r="D296" s="22">
        <v>3071</v>
      </c>
      <c r="E296" s="22" t="s">
        <v>2456</v>
      </c>
      <c r="F296" s="43">
        <v>2.0488</v>
      </c>
      <c r="G296" s="43">
        <v>66.578556425019997</v>
      </c>
      <c r="H296" s="43">
        <v>2.935984848484849</v>
      </c>
      <c r="I296" s="9">
        <v>0</v>
      </c>
      <c r="J296" s="9">
        <v>2.935984848484849</v>
      </c>
      <c r="K296" s="11">
        <v>0</v>
      </c>
      <c r="L296" s="41">
        <v>93</v>
      </c>
      <c r="M296" s="44">
        <v>0</v>
      </c>
      <c r="N296" s="13">
        <v>0</v>
      </c>
      <c r="O296" s="13">
        <v>0</v>
      </c>
      <c r="P296" s="22">
        <v>0</v>
      </c>
      <c r="Q296" s="22">
        <v>0</v>
      </c>
      <c r="R296" s="14">
        <v>0</v>
      </c>
      <c r="S296" s="22">
        <v>83</v>
      </c>
      <c r="T296" s="22">
        <v>1</v>
      </c>
      <c r="U296" s="22">
        <v>181</v>
      </c>
      <c r="V296" s="22"/>
      <c r="W296" s="22">
        <v>35</v>
      </c>
      <c r="X296" s="22">
        <v>24</v>
      </c>
      <c r="Y296" s="14">
        <v>181</v>
      </c>
      <c r="Z296" s="10">
        <v>35</v>
      </c>
      <c r="AA296" s="22">
        <v>24</v>
      </c>
      <c r="AB296" s="22">
        <v>64.239999999999995</v>
      </c>
      <c r="AC296" s="22">
        <v>3.0772670811920276E-2</v>
      </c>
      <c r="AD296" s="42">
        <v>2.2399999999999998E-3</v>
      </c>
      <c r="AE296" s="22">
        <v>302</v>
      </c>
      <c r="AF296" s="22">
        <v>0.72377726210524485</v>
      </c>
      <c r="AG296" s="22">
        <v>4.5236078881577803E-2</v>
      </c>
      <c r="AH296" s="22">
        <v>0</v>
      </c>
      <c r="AI296" s="22">
        <v>0</v>
      </c>
      <c r="AJ296" s="22">
        <v>0</v>
      </c>
      <c r="AK296" s="22">
        <v>0</v>
      </c>
      <c r="AL296" s="45">
        <v>0</v>
      </c>
      <c r="AM296" s="45">
        <v>0</v>
      </c>
      <c r="AN296" s="45">
        <v>0</v>
      </c>
      <c r="AO296" s="45">
        <v>0</v>
      </c>
      <c r="AP296" s="45">
        <v>0</v>
      </c>
      <c r="AQ296" s="45">
        <v>0</v>
      </c>
      <c r="AR296" s="45">
        <v>0</v>
      </c>
      <c r="AS296" s="45" t="s">
        <v>4440</v>
      </c>
      <c r="AT296" s="45" t="s">
        <v>4445</v>
      </c>
      <c r="AU296" s="45">
        <v>0.72377726210524485</v>
      </c>
      <c r="AV296" s="10">
        <v>11.92104244613598</v>
      </c>
      <c r="AW296" s="10">
        <v>11.92104244613598</v>
      </c>
      <c r="AX296" s="17">
        <v>0</v>
      </c>
    </row>
    <row r="297" spans="1:50" x14ac:dyDescent="0.25">
      <c r="A297" s="22" t="s">
        <v>964</v>
      </c>
      <c r="B297" s="22" t="s">
        <v>3948</v>
      </c>
      <c r="C297" s="22" t="s">
        <v>965</v>
      </c>
      <c r="D297" s="22">
        <v>9493</v>
      </c>
      <c r="E297" s="22" t="s">
        <v>1426</v>
      </c>
      <c r="F297" s="43">
        <v>5.8113549999999998</v>
      </c>
      <c r="G297" s="43">
        <v>168.96432356493</v>
      </c>
      <c r="H297" s="43">
        <v>3.6062500000000002</v>
      </c>
      <c r="I297" s="9">
        <v>1.3333333333333335</v>
      </c>
      <c r="J297" s="9">
        <v>2.2731060606060605</v>
      </c>
      <c r="K297" s="11">
        <v>2.9060606060606062</v>
      </c>
      <c r="L297" s="41">
        <v>1764</v>
      </c>
      <c r="M297" s="44">
        <v>2432</v>
      </c>
      <c r="N297" s="13">
        <v>174</v>
      </c>
      <c r="O297" s="13">
        <v>112</v>
      </c>
      <c r="P297" s="22">
        <v>115</v>
      </c>
      <c r="Q297" s="22">
        <v>61</v>
      </c>
      <c r="R297" s="14">
        <v>0</v>
      </c>
      <c r="S297" s="22">
        <v>95</v>
      </c>
      <c r="T297" s="22">
        <v>0.19415997058977996</v>
      </c>
      <c r="U297" s="22">
        <v>3056</v>
      </c>
      <c r="V297" s="22"/>
      <c r="W297" s="22">
        <v>287</v>
      </c>
      <c r="X297" s="22">
        <v>187</v>
      </c>
      <c r="Y297" s="14">
        <v>624</v>
      </c>
      <c r="Z297" s="10">
        <v>172</v>
      </c>
      <c r="AA297" s="22">
        <v>126</v>
      </c>
      <c r="AB297" s="22">
        <v>291.8</v>
      </c>
      <c r="AC297" s="22">
        <v>3.439397665369754E-2</v>
      </c>
      <c r="AD297" s="42">
        <v>1.23E-2</v>
      </c>
      <c r="AE297" s="22">
        <v>303</v>
      </c>
      <c r="AF297" s="22">
        <v>1.670323374110215</v>
      </c>
      <c r="AG297" s="22">
        <v>4.5143874975951757E-2</v>
      </c>
      <c r="AH297" s="22">
        <v>0</v>
      </c>
      <c r="AI297" s="22">
        <v>1</v>
      </c>
      <c r="AJ297" s="22">
        <v>1</v>
      </c>
      <c r="AK297" s="22">
        <v>0</v>
      </c>
      <c r="AL297" s="45">
        <v>1</v>
      </c>
      <c r="AM297" s="45">
        <v>0</v>
      </c>
      <c r="AN297" s="45">
        <v>0</v>
      </c>
      <c r="AO297" s="45">
        <v>0</v>
      </c>
      <c r="AP297" s="45">
        <v>0</v>
      </c>
      <c r="AQ297" s="45">
        <v>0</v>
      </c>
      <c r="AR297" s="45">
        <v>0</v>
      </c>
      <c r="AS297" s="45" t="s">
        <v>4440</v>
      </c>
      <c r="AT297" s="45" t="s">
        <v>4443</v>
      </c>
      <c r="AU297" s="45">
        <v>1.0528449732719289</v>
      </c>
      <c r="AV297" s="10">
        <v>75.667388768538586</v>
      </c>
      <c r="AW297" s="10">
        <v>79.584055459272093</v>
      </c>
      <c r="AX297" s="17">
        <v>0.36972848064702485</v>
      </c>
    </row>
    <row r="298" spans="1:50" x14ac:dyDescent="0.25">
      <c r="A298" s="22" t="s">
        <v>964</v>
      </c>
      <c r="B298" s="22" t="s">
        <v>3952</v>
      </c>
      <c r="C298" s="22" t="s">
        <v>1123</v>
      </c>
      <c r="D298" s="22">
        <v>2142</v>
      </c>
      <c r="E298" s="22" t="s">
        <v>1326</v>
      </c>
      <c r="F298" s="43">
        <v>2.9585599999999999</v>
      </c>
      <c r="G298" s="43">
        <v>67.156676645559997</v>
      </c>
      <c r="H298" s="43">
        <v>2.7081439393939397</v>
      </c>
      <c r="I298" s="9">
        <v>0.12821969696969696</v>
      </c>
      <c r="J298" s="9">
        <v>2.5799242424242426</v>
      </c>
      <c r="K298" s="11">
        <v>0.18863636363636366</v>
      </c>
      <c r="L298" s="41">
        <v>1088</v>
      </c>
      <c r="M298" s="44">
        <v>8</v>
      </c>
      <c r="N298" s="13">
        <v>1</v>
      </c>
      <c r="O298" s="13">
        <v>0</v>
      </c>
      <c r="P298" s="22">
        <v>0</v>
      </c>
      <c r="Q298" s="22">
        <v>0</v>
      </c>
      <c r="R298" s="14">
        <v>0</v>
      </c>
      <c r="S298" s="22">
        <v>79</v>
      </c>
      <c r="T298" s="22">
        <v>0.93034477935519966</v>
      </c>
      <c r="U298" s="22">
        <v>1858</v>
      </c>
      <c r="V298" s="22"/>
      <c r="W298" s="22">
        <v>336</v>
      </c>
      <c r="X298" s="22">
        <v>222</v>
      </c>
      <c r="Y298" s="14">
        <v>1850</v>
      </c>
      <c r="Z298" s="10">
        <v>336</v>
      </c>
      <c r="AA298" s="22">
        <v>222</v>
      </c>
      <c r="AB298" s="22">
        <v>626.82000000000005</v>
      </c>
      <c r="AC298" s="22">
        <v>4.4054592153431139E-2</v>
      </c>
      <c r="AD298" s="42">
        <v>3.0779999999999998E-2</v>
      </c>
      <c r="AE298" s="22">
        <v>304</v>
      </c>
      <c r="AF298" s="22">
        <v>2.1211120860046426</v>
      </c>
      <c r="AG298" s="22">
        <v>4.5130044383077501E-2</v>
      </c>
      <c r="AH298" s="22">
        <v>0</v>
      </c>
      <c r="AI298" s="22">
        <v>0</v>
      </c>
      <c r="AJ298" s="22">
        <v>0</v>
      </c>
      <c r="AK298" s="22">
        <v>0</v>
      </c>
      <c r="AL298" s="45">
        <v>1</v>
      </c>
      <c r="AM298" s="45">
        <v>0</v>
      </c>
      <c r="AN298" s="45">
        <v>0</v>
      </c>
      <c r="AO298" s="45">
        <v>0</v>
      </c>
      <c r="AP298" s="45">
        <v>0</v>
      </c>
      <c r="AQ298" s="45">
        <v>0</v>
      </c>
      <c r="AR298" s="45">
        <v>0</v>
      </c>
      <c r="AS298" s="45" t="s">
        <v>4440</v>
      </c>
      <c r="AT298" s="45" t="s">
        <v>4442</v>
      </c>
      <c r="AU298" s="45">
        <v>2.0206859805269768</v>
      </c>
      <c r="AV298" s="10">
        <v>130.23638232271324</v>
      </c>
      <c r="AW298" s="10">
        <v>124.07021470032868</v>
      </c>
      <c r="AX298" s="17">
        <v>4.7345968249527928E-2</v>
      </c>
    </row>
    <row r="299" spans="1:50" x14ac:dyDescent="0.25">
      <c r="A299" s="22" t="s">
        <v>539</v>
      </c>
      <c r="B299" s="22" t="s">
        <v>3949</v>
      </c>
      <c r="C299" s="22" t="s">
        <v>563</v>
      </c>
      <c r="D299" s="22">
        <v>8360</v>
      </c>
      <c r="E299" s="22" t="s">
        <v>564</v>
      </c>
      <c r="F299" s="43">
        <v>4.0600509999999996</v>
      </c>
      <c r="G299" s="43">
        <v>143.11368698625</v>
      </c>
      <c r="H299" s="43">
        <v>6.9920454545454547</v>
      </c>
      <c r="I299" s="9">
        <v>5.6486742424242431</v>
      </c>
      <c r="J299" s="9">
        <v>1.3433712121212122</v>
      </c>
      <c r="K299" s="11">
        <v>6.9920454545454547</v>
      </c>
      <c r="L299" s="41">
        <v>251</v>
      </c>
      <c r="M299" s="44">
        <v>775</v>
      </c>
      <c r="N299" s="13">
        <v>95</v>
      </c>
      <c r="O299" s="13">
        <v>92</v>
      </c>
      <c r="P299" s="22">
        <v>38</v>
      </c>
      <c r="Q299" s="22">
        <v>38</v>
      </c>
      <c r="R299" s="14">
        <v>0</v>
      </c>
      <c r="S299" s="22">
        <v>257</v>
      </c>
      <c r="T299" s="22">
        <v>0</v>
      </c>
      <c r="U299" s="22">
        <v>775</v>
      </c>
      <c r="V299" s="22"/>
      <c r="W299" s="22">
        <v>95</v>
      </c>
      <c r="X299" s="22">
        <v>92</v>
      </c>
      <c r="Y299" s="14">
        <v>0</v>
      </c>
      <c r="Z299" s="10">
        <v>57</v>
      </c>
      <c r="AA299" s="22">
        <v>54</v>
      </c>
      <c r="AB299" s="22">
        <v>78.09</v>
      </c>
      <c r="AC299" s="22">
        <v>2.8369410959205314E-2</v>
      </c>
      <c r="AD299" s="42">
        <v>3.3600000000000001E-3</v>
      </c>
      <c r="AE299" s="22">
        <v>305</v>
      </c>
      <c r="AF299" s="22">
        <v>1.0736889865339729</v>
      </c>
      <c r="AG299" s="22">
        <v>4.4737041105582208E-2</v>
      </c>
      <c r="AH299" s="22">
        <v>1</v>
      </c>
      <c r="AI299" s="22">
        <v>0</v>
      </c>
      <c r="AJ299" s="22">
        <v>0</v>
      </c>
      <c r="AK299" s="22">
        <v>0</v>
      </c>
      <c r="AL299" s="45">
        <v>0</v>
      </c>
      <c r="AM299" s="45">
        <v>0</v>
      </c>
      <c r="AN299" s="45">
        <v>0</v>
      </c>
      <c r="AO299" s="45">
        <v>0</v>
      </c>
      <c r="AP299" s="45">
        <v>0</v>
      </c>
      <c r="AQ299" s="45">
        <v>0</v>
      </c>
      <c r="AR299" s="45">
        <v>0</v>
      </c>
      <c r="AS299" s="45" t="s">
        <v>4440</v>
      </c>
      <c r="AT299" s="45" t="s">
        <v>4445</v>
      </c>
      <c r="AU299" s="45">
        <v>0.20628625552536622</v>
      </c>
      <c r="AV299" s="10">
        <v>42.430565346115884</v>
      </c>
      <c r="AW299" s="10">
        <v>13.586868194376727</v>
      </c>
      <c r="AX299" s="17">
        <v>0.80787149899777899</v>
      </c>
    </row>
    <row r="300" spans="1:50" x14ac:dyDescent="0.25">
      <c r="A300" s="22" t="s">
        <v>2906</v>
      </c>
      <c r="B300" s="22" t="s">
        <v>3950</v>
      </c>
      <c r="C300" s="22" t="s">
        <v>2917</v>
      </c>
      <c r="D300" s="22">
        <v>4774</v>
      </c>
      <c r="E300" s="22" t="s">
        <v>3293</v>
      </c>
      <c r="F300" s="43">
        <v>2.9308589999999999</v>
      </c>
      <c r="G300" s="43">
        <v>186.42387529007999</v>
      </c>
      <c r="H300" s="43">
        <v>6.8350378787878787</v>
      </c>
      <c r="I300" s="9">
        <v>0</v>
      </c>
      <c r="J300" s="9">
        <v>6.8350378787878787</v>
      </c>
      <c r="K300" s="11">
        <v>0</v>
      </c>
      <c r="L300" s="41">
        <v>711</v>
      </c>
      <c r="M300" s="44">
        <v>0</v>
      </c>
      <c r="N300" s="13">
        <v>0</v>
      </c>
      <c r="O300" s="13">
        <v>0</v>
      </c>
      <c r="P300" s="22">
        <v>0</v>
      </c>
      <c r="Q300" s="22">
        <v>0</v>
      </c>
      <c r="R300" s="14">
        <v>0</v>
      </c>
      <c r="S300" s="22">
        <v>118</v>
      </c>
      <c r="T300" s="22">
        <v>1</v>
      </c>
      <c r="U300" s="22">
        <v>1303</v>
      </c>
      <c r="V300" s="22"/>
      <c r="W300" s="22">
        <v>237</v>
      </c>
      <c r="X300" s="22">
        <v>157</v>
      </c>
      <c r="Y300" s="14">
        <v>1303</v>
      </c>
      <c r="Z300" s="10">
        <v>237</v>
      </c>
      <c r="AA300" s="22">
        <v>157</v>
      </c>
      <c r="AB300" s="22">
        <v>441.96</v>
      </c>
      <c r="AC300" s="22">
        <v>1.5721478782905429E-2</v>
      </c>
      <c r="AD300" s="42">
        <v>7.7499999999999999E-3</v>
      </c>
      <c r="AE300" s="22">
        <v>306</v>
      </c>
      <c r="AF300" s="22">
        <v>8.8816066000770993E-2</v>
      </c>
      <c r="AG300" s="22">
        <v>4.4408033000385497E-2</v>
      </c>
      <c r="AH300" s="22">
        <v>0</v>
      </c>
      <c r="AI300" s="22">
        <v>0</v>
      </c>
      <c r="AJ300" s="22">
        <v>0</v>
      </c>
      <c r="AK300" s="22">
        <v>0</v>
      </c>
      <c r="AL300" s="45">
        <v>0</v>
      </c>
      <c r="AM300" s="45">
        <v>0</v>
      </c>
      <c r="AN300" s="45">
        <v>0</v>
      </c>
      <c r="AO300" s="45">
        <v>0</v>
      </c>
      <c r="AP300" s="45">
        <v>0</v>
      </c>
      <c r="AQ300" s="45">
        <v>0</v>
      </c>
      <c r="AR300" s="45">
        <v>0</v>
      </c>
      <c r="AS300" s="45" t="s">
        <v>4440</v>
      </c>
      <c r="AT300" s="45" t="s">
        <v>4444</v>
      </c>
      <c r="AU300" s="45">
        <v>8.8816066000770993E-2</v>
      </c>
      <c r="AV300" s="10">
        <v>34.674277480672778</v>
      </c>
      <c r="AW300" s="10">
        <v>34.674277480672778</v>
      </c>
      <c r="AX300" s="17">
        <v>0</v>
      </c>
    </row>
    <row r="301" spans="1:50" x14ac:dyDescent="0.25">
      <c r="A301" s="22" t="s">
        <v>539</v>
      </c>
      <c r="B301" s="22" t="s">
        <v>3949</v>
      </c>
      <c r="C301" s="22" t="s">
        <v>567</v>
      </c>
      <c r="D301" s="22">
        <v>5927</v>
      </c>
      <c r="E301" s="22" t="s">
        <v>715</v>
      </c>
      <c r="F301" s="43">
        <v>6.9894309999999997</v>
      </c>
      <c r="G301" s="43">
        <v>165.14363882772</v>
      </c>
      <c r="H301" s="43">
        <v>7.7776515151515158</v>
      </c>
      <c r="I301" s="9">
        <v>5.6403409090909093</v>
      </c>
      <c r="J301" s="9">
        <v>2.137310606060606</v>
      </c>
      <c r="K301" s="11">
        <v>7.5693181818181827</v>
      </c>
      <c r="L301" s="41">
        <v>779</v>
      </c>
      <c r="M301" s="44">
        <v>1584</v>
      </c>
      <c r="N301" s="13">
        <v>653</v>
      </c>
      <c r="O301" s="13">
        <v>543</v>
      </c>
      <c r="P301" s="22">
        <v>547</v>
      </c>
      <c r="Q301" s="22">
        <v>454</v>
      </c>
      <c r="R301" s="14">
        <v>0</v>
      </c>
      <c r="S301" s="22">
        <v>290</v>
      </c>
      <c r="T301" s="22">
        <v>2.6786149125797465E-2</v>
      </c>
      <c r="U301" s="22">
        <v>1622</v>
      </c>
      <c r="V301" s="22"/>
      <c r="W301" s="22">
        <v>660</v>
      </c>
      <c r="X301" s="22">
        <v>548</v>
      </c>
      <c r="Y301" s="14">
        <v>38</v>
      </c>
      <c r="Z301" s="10">
        <v>113</v>
      </c>
      <c r="AA301" s="22">
        <v>94</v>
      </c>
      <c r="AB301" s="22">
        <v>158.22999999999999</v>
      </c>
      <c r="AC301" s="22">
        <v>4.2323343784930557E-2</v>
      </c>
      <c r="AD301" s="42">
        <v>9.9399999999999992E-3</v>
      </c>
      <c r="AE301" s="22">
        <v>307</v>
      </c>
      <c r="AF301" s="22">
        <v>4.8972822747801938</v>
      </c>
      <c r="AG301" s="22">
        <v>4.4119660133154902E-2</v>
      </c>
      <c r="AH301" s="22">
        <v>0</v>
      </c>
      <c r="AI301" s="22">
        <v>0</v>
      </c>
      <c r="AJ301" s="22">
        <v>0</v>
      </c>
      <c r="AK301" s="22">
        <v>0</v>
      </c>
      <c r="AL301" s="45">
        <v>0</v>
      </c>
      <c r="AM301" s="45">
        <v>0</v>
      </c>
      <c r="AN301" s="45">
        <v>0</v>
      </c>
      <c r="AO301" s="45">
        <v>0</v>
      </c>
      <c r="AP301" s="45">
        <v>0</v>
      </c>
      <c r="AQ301" s="45">
        <v>0</v>
      </c>
      <c r="AR301" s="45">
        <v>0</v>
      </c>
      <c r="AS301" s="45" t="s">
        <v>4440</v>
      </c>
      <c r="AT301" s="45" t="s">
        <v>4443</v>
      </c>
      <c r="AU301" s="45">
        <v>1.3457807059585662</v>
      </c>
      <c r="AV301" s="10">
        <v>52.870181657066908</v>
      </c>
      <c r="AW301" s="10">
        <v>84.858520430526468</v>
      </c>
      <c r="AX301" s="17">
        <v>0.72519846101397745</v>
      </c>
    </row>
    <row r="302" spans="1:50" x14ac:dyDescent="0.25">
      <c r="A302" s="22" t="s">
        <v>8</v>
      </c>
      <c r="B302" s="22" t="s">
        <v>3946</v>
      </c>
      <c r="C302" s="22" t="s">
        <v>160</v>
      </c>
      <c r="D302" s="22">
        <v>1166</v>
      </c>
      <c r="E302" s="22" t="s">
        <v>282</v>
      </c>
      <c r="F302" s="43">
        <v>19.058923</v>
      </c>
      <c r="G302" s="43">
        <v>416.19676433094997</v>
      </c>
      <c r="H302" s="43">
        <v>20.989962121212123</v>
      </c>
      <c r="I302" s="9">
        <v>1.0672348484848486</v>
      </c>
      <c r="J302" s="9">
        <v>19.922727272727276</v>
      </c>
      <c r="K302" s="11">
        <v>1.0672348484848486</v>
      </c>
      <c r="L302" s="41">
        <v>2210</v>
      </c>
      <c r="M302" s="44">
        <v>421</v>
      </c>
      <c r="N302" s="13">
        <v>193</v>
      </c>
      <c r="O302" s="13">
        <v>167</v>
      </c>
      <c r="P302" s="22">
        <v>193</v>
      </c>
      <c r="Q302" s="22">
        <v>167</v>
      </c>
      <c r="R302" s="14">
        <v>0</v>
      </c>
      <c r="S302" s="22">
        <v>494</v>
      </c>
      <c r="T302" s="22">
        <v>0.94915498930765974</v>
      </c>
      <c r="U302" s="22">
        <v>4242</v>
      </c>
      <c r="V302" s="22"/>
      <c r="W302" s="22">
        <v>884</v>
      </c>
      <c r="X302" s="22">
        <v>623</v>
      </c>
      <c r="Y302" s="14">
        <v>3821</v>
      </c>
      <c r="Z302" s="10">
        <v>691</v>
      </c>
      <c r="AA302" s="22">
        <v>456</v>
      </c>
      <c r="AB302" s="22">
        <v>1290.56</v>
      </c>
      <c r="AC302" s="22">
        <v>4.5793059036962597E-2</v>
      </c>
      <c r="AD302" s="42">
        <v>6.5799999999999997E-2</v>
      </c>
      <c r="AE302" s="22">
        <v>308</v>
      </c>
      <c r="AF302" s="22">
        <v>12.150389480042607</v>
      </c>
      <c r="AG302" s="22">
        <v>4.38642219496123E-2</v>
      </c>
      <c r="AH302" s="22">
        <v>0</v>
      </c>
      <c r="AI302" s="22">
        <v>0</v>
      </c>
      <c r="AJ302" s="22">
        <v>0</v>
      </c>
      <c r="AK302" s="22">
        <v>0</v>
      </c>
      <c r="AL302" s="45">
        <v>1</v>
      </c>
      <c r="AM302" s="45">
        <v>0</v>
      </c>
      <c r="AN302" s="45">
        <v>0</v>
      </c>
      <c r="AO302" s="45">
        <v>1</v>
      </c>
      <c r="AP302" s="45">
        <v>0</v>
      </c>
      <c r="AQ302" s="45">
        <v>0</v>
      </c>
      <c r="AR302" s="45">
        <v>0</v>
      </c>
      <c r="AS302" s="45" t="s">
        <v>4441</v>
      </c>
      <c r="AT302" s="45" t="s">
        <v>4441</v>
      </c>
      <c r="AU302" s="45">
        <v>11.532602797013743</v>
      </c>
      <c r="AV302" s="10">
        <v>34.684006388318501</v>
      </c>
      <c r="AW302" s="10">
        <v>42.115368998529235</v>
      </c>
      <c r="AX302" s="17">
        <v>5.0845010692340313E-2</v>
      </c>
    </row>
    <row r="303" spans="1:50" x14ac:dyDescent="0.25">
      <c r="A303" s="22" t="s">
        <v>1672</v>
      </c>
      <c r="B303" s="22" t="s">
        <v>3947</v>
      </c>
      <c r="C303" s="22" t="s">
        <v>1727</v>
      </c>
      <c r="D303" s="22">
        <v>7909</v>
      </c>
      <c r="E303" s="22" t="s">
        <v>1783</v>
      </c>
      <c r="F303" s="43">
        <v>5.6220319999999999</v>
      </c>
      <c r="G303" s="43">
        <v>149.37687622852999</v>
      </c>
      <c r="H303" s="43">
        <v>7.214204545454546</v>
      </c>
      <c r="I303" s="9">
        <v>0.74772727272727268</v>
      </c>
      <c r="J303" s="9">
        <v>6.466477272727273</v>
      </c>
      <c r="K303" s="11">
        <v>0.79602272727272738</v>
      </c>
      <c r="L303" s="41">
        <v>137</v>
      </c>
      <c r="M303" s="44">
        <v>15</v>
      </c>
      <c r="N303" s="13">
        <v>4</v>
      </c>
      <c r="O303" s="13">
        <v>1</v>
      </c>
      <c r="P303" s="22">
        <v>4</v>
      </c>
      <c r="Q303" s="22">
        <v>1</v>
      </c>
      <c r="R303" s="14">
        <v>0</v>
      </c>
      <c r="S303" s="22">
        <v>122</v>
      </c>
      <c r="T303" s="22">
        <v>0.88965897456091991</v>
      </c>
      <c r="U303" s="22">
        <v>247</v>
      </c>
      <c r="V303" s="22"/>
      <c r="W303" s="22">
        <v>48</v>
      </c>
      <c r="X303" s="22">
        <v>31</v>
      </c>
      <c r="Y303" s="14">
        <v>232</v>
      </c>
      <c r="Z303" s="10">
        <v>44</v>
      </c>
      <c r="AA303" s="22">
        <v>30</v>
      </c>
      <c r="AB303" s="22">
        <v>81.16</v>
      </c>
      <c r="AC303" s="22">
        <v>3.7636561574623618E-2</v>
      </c>
      <c r="AD303" s="42">
        <v>3.4399999999999999E-3</v>
      </c>
      <c r="AE303" s="22">
        <v>309</v>
      </c>
      <c r="AF303" s="22">
        <v>2.2801280848678074</v>
      </c>
      <c r="AG303" s="22">
        <v>4.3848617016688601E-2</v>
      </c>
      <c r="AH303" s="22">
        <v>0</v>
      </c>
      <c r="AI303" s="22">
        <v>0</v>
      </c>
      <c r="AJ303" s="22">
        <v>0</v>
      </c>
      <c r="AK303" s="22">
        <v>0</v>
      </c>
      <c r="AL303" s="45">
        <v>0</v>
      </c>
      <c r="AM303" s="45">
        <v>0</v>
      </c>
      <c r="AN303" s="45">
        <v>0</v>
      </c>
      <c r="AO303" s="45">
        <v>0</v>
      </c>
      <c r="AP303" s="45">
        <v>0</v>
      </c>
      <c r="AQ303" s="45">
        <v>0</v>
      </c>
      <c r="AR303" s="45">
        <v>0</v>
      </c>
      <c r="AS303" s="45" t="s">
        <v>4441</v>
      </c>
      <c r="AT303" s="45" t="s">
        <v>4445</v>
      </c>
      <c r="AU303" s="45">
        <v>2.0438007193731207</v>
      </c>
      <c r="AV303" s="10">
        <v>6.8043229944644583</v>
      </c>
      <c r="AW303" s="10">
        <v>6.6535402063479561</v>
      </c>
      <c r="AX303" s="17">
        <v>0.10364653067653776</v>
      </c>
    </row>
    <row r="304" spans="1:50" x14ac:dyDescent="0.25">
      <c r="A304" s="22" t="s">
        <v>8</v>
      </c>
      <c r="B304" s="22" t="s">
        <v>3946</v>
      </c>
      <c r="C304" s="22" t="s">
        <v>163</v>
      </c>
      <c r="D304" s="22">
        <v>821</v>
      </c>
      <c r="E304" s="22" t="s">
        <v>164</v>
      </c>
      <c r="F304" s="43">
        <v>73.502668</v>
      </c>
      <c r="G304" s="43">
        <v>1255.55321185461</v>
      </c>
      <c r="H304" s="43">
        <v>54.16041666666667</v>
      </c>
      <c r="I304" s="9">
        <v>45.374810606060606</v>
      </c>
      <c r="J304" s="9">
        <v>8.785795454545454</v>
      </c>
      <c r="K304" s="11">
        <v>49.833143939393942</v>
      </c>
      <c r="L304" s="41">
        <v>5788</v>
      </c>
      <c r="M304" s="44">
        <v>11067</v>
      </c>
      <c r="N304" s="13">
        <v>4305</v>
      </c>
      <c r="O304" s="13">
        <v>3467</v>
      </c>
      <c r="P304" s="22">
        <v>4273</v>
      </c>
      <c r="Q304" s="22">
        <v>3439</v>
      </c>
      <c r="R304" s="14">
        <v>0</v>
      </c>
      <c r="S304" s="22">
        <v>2463</v>
      </c>
      <c r="T304" s="22">
        <v>7.9897330810897782E-2</v>
      </c>
      <c r="U304" s="22">
        <v>11908</v>
      </c>
      <c r="V304" s="22"/>
      <c r="W304" s="22">
        <v>4457</v>
      </c>
      <c r="X304" s="22">
        <v>3567</v>
      </c>
      <c r="Y304" s="14">
        <v>841</v>
      </c>
      <c r="Z304" s="10">
        <v>184</v>
      </c>
      <c r="AA304" s="22">
        <v>128</v>
      </c>
      <c r="AB304" s="22">
        <v>327.77</v>
      </c>
      <c r="AC304" s="22">
        <v>5.854205724298002E-2</v>
      </c>
      <c r="AD304" s="42">
        <v>2.24E-2</v>
      </c>
      <c r="AE304" s="22">
        <v>310</v>
      </c>
      <c r="AF304" s="22">
        <v>27.06697336833194</v>
      </c>
      <c r="AG304" s="22">
        <v>4.3797691534517701E-2</v>
      </c>
      <c r="AH304" s="22">
        <v>0</v>
      </c>
      <c r="AI304" s="22">
        <v>0</v>
      </c>
      <c r="AJ304" s="22">
        <v>0</v>
      </c>
      <c r="AK304" s="22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</v>
      </c>
      <c r="AS304" s="45" t="s">
        <v>4441</v>
      </c>
      <c r="AT304" s="45" t="s">
        <v>4442</v>
      </c>
      <c r="AU304" s="45">
        <v>4.3907507774797443</v>
      </c>
      <c r="AV304" s="10">
        <v>20.942895945159414</v>
      </c>
      <c r="AW304" s="10">
        <v>82.292572219871516</v>
      </c>
      <c r="AX304" s="17">
        <v>0.83778547874405085</v>
      </c>
    </row>
    <row r="305" spans="1:50" x14ac:dyDescent="0.25">
      <c r="A305" s="22" t="s">
        <v>2195</v>
      </c>
      <c r="B305" s="22" t="s">
        <v>3956</v>
      </c>
      <c r="C305" s="22" t="s">
        <v>2464</v>
      </c>
      <c r="D305" s="22">
        <v>8727</v>
      </c>
      <c r="E305" s="22" t="s">
        <v>2821</v>
      </c>
      <c r="F305" s="43">
        <v>1.621596</v>
      </c>
      <c r="G305" s="43">
        <v>48.614421737679997</v>
      </c>
      <c r="H305" s="43">
        <v>3.7770833333333336</v>
      </c>
      <c r="I305" s="9">
        <v>0</v>
      </c>
      <c r="J305" s="9">
        <v>3.7770833333333336</v>
      </c>
      <c r="K305" s="11">
        <v>0</v>
      </c>
      <c r="L305" s="41">
        <v>3</v>
      </c>
      <c r="M305" s="44">
        <v>0</v>
      </c>
      <c r="N305" s="13">
        <v>0</v>
      </c>
      <c r="O305" s="13">
        <v>0</v>
      </c>
      <c r="P305" s="22">
        <v>0</v>
      </c>
      <c r="Q305" s="22">
        <v>0</v>
      </c>
      <c r="R305" s="14">
        <v>0</v>
      </c>
      <c r="S305" s="22">
        <v>55</v>
      </c>
      <c r="T305" s="22">
        <v>1</v>
      </c>
      <c r="U305" s="22">
        <v>18</v>
      </c>
      <c r="V305" s="22"/>
      <c r="W305" s="22">
        <v>5</v>
      </c>
      <c r="X305" s="22">
        <v>4</v>
      </c>
      <c r="Y305" s="14">
        <v>18</v>
      </c>
      <c r="Z305" s="10">
        <v>5</v>
      </c>
      <c r="AA305" s="22">
        <v>4</v>
      </c>
      <c r="AB305" s="22">
        <v>8.4700000000000006</v>
      </c>
      <c r="AC305" s="22">
        <v>3.3356274579383421E-2</v>
      </c>
      <c r="AD305" s="42">
        <v>3.5E-4</v>
      </c>
      <c r="AE305" s="22">
        <v>311</v>
      </c>
      <c r="AF305" s="22">
        <v>0.26198224109328117</v>
      </c>
      <c r="AG305" s="22">
        <v>4.3663706848880192E-2</v>
      </c>
      <c r="AH305" s="22">
        <v>0</v>
      </c>
      <c r="AI305" s="22">
        <v>0</v>
      </c>
      <c r="AJ305" s="22">
        <v>0</v>
      </c>
      <c r="AK305" s="22">
        <v>0</v>
      </c>
      <c r="AL305" s="45">
        <v>0</v>
      </c>
      <c r="AM305" s="45">
        <v>0</v>
      </c>
      <c r="AN305" s="45">
        <v>0</v>
      </c>
      <c r="AO305" s="45">
        <v>0</v>
      </c>
      <c r="AP305" s="45">
        <v>0</v>
      </c>
      <c r="AQ305" s="45">
        <v>0</v>
      </c>
      <c r="AR305" s="45">
        <v>0</v>
      </c>
      <c r="AS305" s="45" t="s">
        <v>4441</v>
      </c>
      <c r="AT305" s="45" t="s">
        <v>4445</v>
      </c>
      <c r="AU305" s="45">
        <v>0.26198224109328117</v>
      </c>
      <c r="AV305" s="10">
        <v>1.3237727523441809</v>
      </c>
      <c r="AW305" s="10">
        <v>1.3237727523441809</v>
      </c>
      <c r="AX305" s="17">
        <v>0</v>
      </c>
    </row>
    <row r="306" spans="1:50" x14ac:dyDescent="0.25">
      <c r="A306" s="22" t="s">
        <v>8</v>
      </c>
      <c r="B306" s="22" t="s">
        <v>3946</v>
      </c>
      <c r="C306" s="22" t="s">
        <v>211</v>
      </c>
      <c r="D306" s="22">
        <v>1489</v>
      </c>
      <c r="E306" s="22" t="s">
        <v>353</v>
      </c>
      <c r="F306" s="43">
        <v>10.140708999999999</v>
      </c>
      <c r="G306" s="43">
        <v>136.67142900893001</v>
      </c>
      <c r="H306" s="43">
        <v>5.0651515151515154</v>
      </c>
      <c r="I306" s="9">
        <v>4.0909090909090916E-2</v>
      </c>
      <c r="J306" s="9">
        <v>5.0242424242424244</v>
      </c>
      <c r="K306" s="11">
        <v>0</v>
      </c>
      <c r="L306" s="41">
        <v>578</v>
      </c>
      <c r="M306" s="44">
        <v>1</v>
      </c>
      <c r="N306" s="13">
        <v>1</v>
      </c>
      <c r="O306" s="13">
        <v>0</v>
      </c>
      <c r="P306" s="22">
        <v>0</v>
      </c>
      <c r="Q306" s="22">
        <v>0</v>
      </c>
      <c r="R306" s="14">
        <v>0</v>
      </c>
      <c r="S306" s="22">
        <v>229</v>
      </c>
      <c r="T306" s="22">
        <v>1</v>
      </c>
      <c r="U306" s="22">
        <v>1063</v>
      </c>
      <c r="V306" s="22"/>
      <c r="W306" s="22">
        <v>194</v>
      </c>
      <c r="X306" s="22">
        <v>128</v>
      </c>
      <c r="Y306" s="14">
        <v>1062</v>
      </c>
      <c r="Z306" s="10">
        <v>194</v>
      </c>
      <c r="AA306" s="22">
        <v>128</v>
      </c>
      <c r="AB306" s="22">
        <v>361.36</v>
      </c>
      <c r="AC306" s="22">
        <v>7.4197724232014969E-2</v>
      </c>
      <c r="AD306" s="42">
        <v>2.9929999999999998E-2</v>
      </c>
      <c r="AE306" s="22">
        <v>312</v>
      </c>
      <c r="AF306" s="22">
        <v>3.4873246968561125</v>
      </c>
      <c r="AG306" s="22">
        <v>4.3591558710701403E-2</v>
      </c>
      <c r="AH306" s="22">
        <v>0</v>
      </c>
      <c r="AI306" s="22">
        <v>0</v>
      </c>
      <c r="AJ306" s="22">
        <v>0</v>
      </c>
      <c r="AK306" s="22">
        <v>0</v>
      </c>
      <c r="AL306" s="45">
        <v>1</v>
      </c>
      <c r="AM306" s="45">
        <v>0</v>
      </c>
      <c r="AN306" s="45">
        <v>0</v>
      </c>
      <c r="AO306" s="45">
        <v>0</v>
      </c>
      <c r="AP306" s="45">
        <v>0</v>
      </c>
      <c r="AQ306" s="45">
        <v>0</v>
      </c>
      <c r="AR306" s="45">
        <v>0</v>
      </c>
      <c r="AS306" s="45" t="s">
        <v>4441</v>
      </c>
      <c r="AT306" s="45" t="s">
        <v>4442</v>
      </c>
      <c r="AU306" s="45">
        <v>3.4591590471955933</v>
      </c>
      <c r="AV306" s="10">
        <v>38.612786489746682</v>
      </c>
      <c r="AW306" s="10">
        <v>38.300927310798684</v>
      </c>
      <c r="AX306" s="17">
        <v>8.0765779240203426E-3</v>
      </c>
    </row>
    <row r="307" spans="1:50" x14ac:dyDescent="0.25">
      <c r="A307" s="22" t="s">
        <v>964</v>
      </c>
      <c r="B307" s="22" t="s">
        <v>3948</v>
      </c>
      <c r="C307" s="22" t="s">
        <v>976</v>
      </c>
      <c r="D307" s="22">
        <v>3665</v>
      </c>
      <c r="E307" s="22" t="s">
        <v>977</v>
      </c>
      <c r="F307" s="43">
        <v>31.177589000000001</v>
      </c>
      <c r="G307" s="43">
        <v>823.06708734961001</v>
      </c>
      <c r="H307" s="43">
        <v>28.579356060606063</v>
      </c>
      <c r="I307" s="9">
        <v>19.000189393939397</v>
      </c>
      <c r="J307" s="9">
        <v>9.5789772727272737</v>
      </c>
      <c r="K307" s="11">
        <v>28.579356060606063</v>
      </c>
      <c r="L307" s="41">
        <v>9650</v>
      </c>
      <c r="M307" s="44">
        <v>21576</v>
      </c>
      <c r="N307" s="13">
        <v>3864</v>
      </c>
      <c r="O307" s="13">
        <v>1920</v>
      </c>
      <c r="P307" s="22">
        <v>3241</v>
      </c>
      <c r="Q307" s="22">
        <v>1602</v>
      </c>
      <c r="R307" s="14">
        <v>0</v>
      </c>
      <c r="S307" s="22">
        <v>1144</v>
      </c>
      <c r="T307" s="22">
        <v>0</v>
      </c>
      <c r="U307" s="22">
        <v>21576</v>
      </c>
      <c r="V307" s="22"/>
      <c r="W307" s="22">
        <v>3864</v>
      </c>
      <c r="X307" s="22">
        <v>1920</v>
      </c>
      <c r="Y307" s="14">
        <v>0</v>
      </c>
      <c r="Z307" s="10">
        <v>623</v>
      </c>
      <c r="AA307" s="22">
        <v>318</v>
      </c>
      <c r="AB307" s="22">
        <v>853.51</v>
      </c>
      <c r="AC307" s="22">
        <v>3.7879766399597094E-2</v>
      </c>
      <c r="AD307" s="42">
        <v>4.9070000000000003E-2</v>
      </c>
      <c r="AE307" s="22">
        <v>313</v>
      </c>
      <c r="AF307" s="22">
        <v>17.700479238794994</v>
      </c>
      <c r="AG307" s="22">
        <v>4.3277455351577003E-2</v>
      </c>
      <c r="AH307" s="22">
        <v>0</v>
      </c>
      <c r="AI307" s="22">
        <v>0</v>
      </c>
      <c r="AJ307" s="22">
        <v>0</v>
      </c>
      <c r="AK307" s="22">
        <v>0</v>
      </c>
      <c r="AL307" s="45">
        <v>0</v>
      </c>
      <c r="AM307" s="45">
        <v>0</v>
      </c>
      <c r="AN307" s="45">
        <v>0</v>
      </c>
      <c r="AO307" s="45">
        <v>0</v>
      </c>
      <c r="AP307" s="45">
        <v>1</v>
      </c>
      <c r="AQ307" s="45">
        <v>0</v>
      </c>
      <c r="AR307" s="45">
        <v>0</v>
      </c>
      <c r="AS307" s="45" t="s">
        <v>4441</v>
      </c>
      <c r="AT307" s="45" t="s">
        <v>4441</v>
      </c>
      <c r="AU307" s="45">
        <v>5.9326909950399571</v>
      </c>
      <c r="AV307" s="10">
        <v>65.038258496945247</v>
      </c>
      <c r="AW307" s="10">
        <v>135.2024864313216</v>
      </c>
      <c r="AX307" s="17">
        <v>0.66482216581952169</v>
      </c>
    </row>
    <row r="308" spans="1:50" x14ac:dyDescent="0.25">
      <c r="A308" s="22" t="s">
        <v>1672</v>
      </c>
      <c r="B308" s="22" t="s">
        <v>3957</v>
      </c>
      <c r="C308" s="22" t="s">
        <v>454</v>
      </c>
      <c r="D308" s="22">
        <v>3912</v>
      </c>
      <c r="E308" s="22" t="s">
        <v>1886</v>
      </c>
      <c r="F308" s="43">
        <v>36.549944000000004</v>
      </c>
      <c r="G308" s="43">
        <v>803.27719140096997</v>
      </c>
      <c r="H308" s="43">
        <v>33.206818181818186</v>
      </c>
      <c r="I308" s="9">
        <v>26.963825757575759</v>
      </c>
      <c r="J308" s="9">
        <v>6.2429924242424244</v>
      </c>
      <c r="K308" s="11">
        <v>32.160795454545458</v>
      </c>
      <c r="L308" s="41">
        <v>749</v>
      </c>
      <c r="M308" s="44">
        <v>1482</v>
      </c>
      <c r="N308" s="13">
        <v>227</v>
      </c>
      <c r="O308" s="13">
        <v>109</v>
      </c>
      <c r="P308" s="22">
        <v>131</v>
      </c>
      <c r="Q308" s="22">
        <v>74</v>
      </c>
      <c r="R308" s="14">
        <v>0</v>
      </c>
      <c r="S308" s="22">
        <v>652</v>
      </c>
      <c r="T308" s="22">
        <v>3.1500239545547926E-2</v>
      </c>
      <c r="U308" s="22">
        <v>1525</v>
      </c>
      <c r="V308" s="22"/>
      <c r="W308" s="22">
        <v>235</v>
      </c>
      <c r="X308" s="22">
        <v>114</v>
      </c>
      <c r="Y308" s="14">
        <v>43</v>
      </c>
      <c r="Z308" s="10">
        <v>104</v>
      </c>
      <c r="AA308" s="22">
        <v>40</v>
      </c>
      <c r="AB308" s="22">
        <v>146.35</v>
      </c>
      <c r="AC308" s="22">
        <v>4.5501035497166824E-2</v>
      </c>
      <c r="AD308" s="42">
        <v>9.8399999999999998E-3</v>
      </c>
      <c r="AE308" s="22">
        <v>314</v>
      </c>
      <c r="AF308" s="22">
        <v>11.825622348827606</v>
      </c>
      <c r="AG308" s="22">
        <v>4.3159205652655498E-2</v>
      </c>
      <c r="AH308" s="22">
        <v>0</v>
      </c>
      <c r="AI308" s="22">
        <v>0</v>
      </c>
      <c r="AJ308" s="22">
        <v>1</v>
      </c>
      <c r="AK308" s="22">
        <v>0</v>
      </c>
      <c r="AL308" s="45">
        <v>0</v>
      </c>
      <c r="AM308" s="45">
        <v>0</v>
      </c>
      <c r="AN308" s="45">
        <v>0</v>
      </c>
      <c r="AO308" s="45">
        <v>0</v>
      </c>
      <c r="AP308" s="45">
        <v>0</v>
      </c>
      <c r="AQ308" s="45">
        <v>0</v>
      </c>
      <c r="AR308" s="45">
        <v>0</v>
      </c>
      <c r="AS308" s="45" t="s">
        <v>4441</v>
      </c>
      <c r="AT308" s="45" t="s">
        <v>4443</v>
      </c>
      <c r="AU308" s="45">
        <v>2.2232563906440599</v>
      </c>
      <c r="AV308" s="10">
        <v>16.658677911597852</v>
      </c>
      <c r="AW308" s="10">
        <v>7.0768599000752852</v>
      </c>
      <c r="AX308" s="17">
        <v>0.8119966691761914</v>
      </c>
    </row>
    <row r="309" spans="1:50" x14ac:dyDescent="0.25">
      <c r="A309" s="22" t="s">
        <v>539</v>
      </c>
      <c r="B309" s="22" t="s">
        <v>3949</v>
      </c>
      <c r="C309" s="22" t="s">
        <v>650</v>
      </c>
      <c r="D309" s="22">
        <v>422</v>
      </c>
      <c r="E309" s="22" t="s">
        <v>723</v>
      </c>
      <c r="F309" s="43">
        <v>31.269760999999999</v>
      </c>
      <c r="G309" s="43">
        <v>701.82351756160995</v>
      </c>
      <c r="H309" s="43">
        <v>29.758333333333336</v>
      </c>
      <c r="I309" s="9">
        <v>0</v>
      </c>
      <c r="J309" s="9">
        <v>29.758333333333336</v>
      </c>
      <c r="K309" s="11">
        <v>0</v>
      </c>
      <c r="L309" s="41">
        <v>2966</v>
      </c>
      <c r="M309" s="44">
        <v>0</v>
      </c>
      <c r="N309" s="13">
        <v>0</v>
      </c>
      <c r="O309" s="13">
        <v>0</v>
      </c>
      <c r="P309" s="22">
        <v>0</v>
      </c>
      <c r="Q309" s="22">
        <v>0</v>
      </c>
      <c r="R309" s="14">
        <v>0</v>
      </c>
      <c r="S309" s="22">
        <v>612</v>
      </c>
      <c r="T309" s="22">
        <v>1</v>
      </c>
      <c r="U309" s="22">
        <v>5398</v>
      </c>
      <c r="V309" s="22"/>
      <c r="W309" s="22">
        <v>976</v>
      </c>
      <c r="X309" s="22">
        <v>644</v>
      </c>
      <c r="Y309" s="14">
        <v>5398</v>
      </c>
      <c r="Z309" s="10">
        <v>976</v>
      </c>
      <c r="AA309" s="22">
        <v>644</v>
      </c>
      <c r="AB309" s="22">
        <v>1822.94</v>
      </c>
      <c r="AC309" s="22">
        <v>4.4555020197445817E-2</v>
      </c>
      <c r="AD309" s="42">
        <v>9.042E-2</v>
      </c>
      <c r="AE309" s="22">
        <v>315</v>
      </c>
      <c r="AF309" s="22">
        <v>12.117349389505733</v>
      </c>
      <c r="AG309" s="22">
        <v>4.3122239820305101E-2</v>
      </c>
      <c r="AH309" s="22">
        <v>0</v>
      </c>
      <c r="AI309" s="22">
        <v>0</v>
      </c>
      <c r="AJ309" s="22">
        <v>0</v>
      </c>
      <c r="AK309" s="22">
        <v>0</v>
      </c>
      <c r="AL309" s="45">
        <v>1</v>
      </c>
      <c r="AM309" s="45">
        <v>0</v>
      </c>
      <c r="AN309" s="45">
        <v>0</v>
      </c>
      <c r="AO309" s="45">
        <v>1</v>
      </c>
      <c r="AP309" s="45">
        <v>0</v>
      </c>
      <c r="AQ309" s="45">
        <v>0</v>
      </c>
      <c r="AR309" s="45">
        <v>0</v>
      </c>
      <c r="AS309" s="45" t="s">
        <v>4441</v>
      </c>
      <c r="AT309" s="45" t="s">
        <v>4440</v>
      </c>
      <c r="AU309" s="45">
        <v>12.117349389505733</v>
      </c>
      <c r="AV309" s="10">
        <v>32.797535704284513</v>
      </c>
      <c r="AW309" s="10">
        <v>32.797535704284513</v>
      </c>
      <c r="AX309" s="17">
        <v>0</v>
      </c>
    </row>
    <row r="310" spans="1:50" x14ac:dyDescent="0.25">
      <c r="A310" s="22" t="s">
        <v>539</v>
      </c>
      <c r="B310" s="22" t="s">
        <v>3949</v>
      </c>
      <c r="C310" s="22" t="s">
        <v>869</v>
      </c>
      <c r="D310" s="22">
        <v>7588</v>
      </c>
      <c r="E310" s="22" t="s">
        <v>921</v>
      </c>
      <c r="F310" s="43">
        <v>2.072222</v>
      </c>
      <c r="G310" s="43">
        <v>55.759847059430001</v>
      </c>
      <c r="H310" s="43">
        <v>4.3825757575757578</v>
      </c>
      <c r="I310" s="9">
        <v>0</v>
      </c>
      <c r="J310" s="9">
        <v>4.3825757575757578</v>
      </c>
      <c r="K310" s="11">
        <v>0</v>
      </c>
      <c r="L310" s="41">
        <v>379</v>
      </c>
      <c r="M310" s="44">
        <v>0</v>
      </c>
      <c r="N310" s="13">
        <v>0</v>
      </c>
      <c r="O310" s="13">
        <v>0</v>
      </c>
      <c r="P310" s="22">
        <v>0</v>
      </c>
      <c r="Q310" s="22">
        <v>0</v>
      </c>
      <c r="R310" s="14">
        <v>0</v>
      </c>
      <c r="S310" s="22">
        <v>87</v>
      </c>
      <c r="T310" s="22">
        <v>1</v>
      </c>
      <c r="U310" s="22">
        <v>701</v>
      </c>
      <c r="V310" s="22"/>
      <c r="W310" s="22">
        <v>128</v>
      </c>
      <c r="X310" s="22">
        <v>85</v>
      </c>
      <c r="Y310" s="14">
        <v>701</v>
      </c>
      <c r="Z310" s="10">
        <v>128</v>
      </c>
      <c r="AA310" s="22">
        <v>85</v>
      </c>
      <c r="AB310" s="22">
        <v>238.45</v>
      </c>
      <c r="AC310" s="22">
        <v>3.7163337227079964E-2</v>
      </c>
      <c r="AD310" s="42">
        <v>9.8899999999999995E-3</v>
      </c>
      <c r="AE310" s="22">
        <v>316</v>
      </c>
      <c r="AF310" s="22">
        <v>0.77490706662146158</v>
      </c>
      <c r="AG310" s="22">
        <v>4.3050392590081199E-2</v>
      </c>
      <c r="AH310" s="22">
        <v>0</v>
      </c>
      <c r="AI310" s="22">
        <v>0</v>
      </c>
      <c r="AJ310" s="22">
        <v>0</v>
      </c>
      <c r="AK310" s="22">
        <v>0</v>
      </c>
      <c r="AL310" s="45">
        <v>0</v>
      </c>
      <c r="AM310" s="45">
        <v>0</v>
      </c>
      <c r="AN310" s="45">
        <v>0</v>
      </c>
      <c r="AO310" s="45">
        <v>0</v>
      </c>
      <c r="AP310" s="45">
        <v>0</v>
      </c>
      <c r="AQ310" s="45">
        <v>0</v>
      </c>
      <c r="AR310" s="45">
        <v>0</v>
      </c>
      <c r="AS310" s="45" t="s">
        <v>4441</v>
      </c>
      <c r="AT310" s="45" t="s">
        <v>4443</v>
      </c>
      <c r="AU310" s="45">
        <v>0.77490706662146158</v>
      </c>
      <c r="AV310" s="10">
        <v>29.206568712186687</v>
      </c>
      <c r="AW310" s="10">
        <v>29.206568712186687</v>
      </c>
      <c r="AX310" s="17">
        <v>0</v>
      </c>
    </row>
    <row r="311" spans="1:50" x14ac:dyDescent="0.25">
      <c r="A311" s="22" t="s">
        <v>539</v>
      </c>
      <c r="B311" s="22" t="s">
        <v>3949</v>
      </c>
      <c r="C311" s="22" t="s">
        <v>596</v>
      </c>
      <c r="D311" s="22">
        <v>4578</v>
      </c>
      <c r="E311" s="22" t="s">
        <v>716</v>
      </c>
      <c r="F311" s="43">
        <v>8.4274319999999996</v>
      </c>
      <c r="G311" s="43">
        <v>175.43763131175999</v>
      </c>
      <c r="H311" s="43">
        <v>8.0670454545454557</v>
      </c>
      <c r="I311" s="9">
        <v>0</v>
      </c>
      <c r="J311" s="9">
        <v>8.0670454545454557</v>
      </c>
      <c r="K311" s="11">
        <v>0</v>
      </c>
      <c r="L311" s="41">
        <v>620</v>
      </c>
      <c r="M311" s="44">
        <v>0</v>
      </c>
      <c r="N311" s="13">
        <v>0</v>
      </c>
      <c r="O311" s="13">
        <v>0</v>
      </c>
      <c r="P311" s="22">
        <v>0</v>
      </c>
      <c r="Q311" s="22">
        <v>0</v>
      </c>
      <c r="R311" s="14">
        <v>0</v>
      </c>
      <c r="S311" s="22">
        <v>220</v>
      </c>
      <c r="T311" s="22">
        <v>1</v>
      </c>
      <c r="U311" s="22">
        <v>1138</v>
      </c>
      <c r="V311" s="22"/>
      <c r="W311" s="22">
        <v>207</v>
      </c>
      <c r="X311" s="22">
        <v>137</v>
      </c>
      <c r="Y311" s="14">
        <v>1138</v>
      </c>
      <c r="Z311" s="10">
        <v>207</v>
      </c>
      <c r="AA311" s="22">
        <v>137</v>
      </c>
      <c r="AB311" s="22">
        <v>386.01</v>
      </c>
      <c r="AC311" s="22">
        <v>4.8036626674604954E-2</v>
      </c>
      <c r="AD311" s="42">
        <v>2.068E-2</v>
      </c>
      <c r="AE311" s="22">
        <v>317</v>
      </c>
      <c r="AF311" s="22">
        <v>4.200214560737729</v>
      </c>
      <c r="AG311" s="22">
        <v>4.2859332252425809E-2</v>
      </c>
      <c r="AH311" s="22">
        <v>0</v>
      </c>
      <c r="AI311" s="22">
        <v>0</v>
      </c>
      <c r="AJ311" s="22">
        <v>0</v>
      </c>
      <c r="AK311" s="22">
        <v>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 t="s">
        <v>4441</v>
      </c>
      <c r="AT311" s="45" t="s">
        <v>4442</v>
      </c>
      <c r="AU311" s="45">
        <v>4.200214560737729</v>
      </c>
      <c r="AV311" s="10">
        <v>25.659952105930408</v>
      </c>
      <c r="AW311" s="10">
        <v>25.659952105930408</v>
      </c>
      <c r="AX311" s="17">
        <v>0</v>
      </c>
    </row>
    <row r="312" spans="1:50" x14ac:dyDescent="0.25">
      <c r="A312" s="22" t="s">
        <v>964</v>
      </c>
      <c r="B312" s="22" t="s">
        <v>3948</v>
      </c>
      <c r="C312" s="22" t="s">
        <v>1395</v>
      </c>
      <c r="D312" s="22">
        <v>5406</v>
      </c>
      <c r="E312" s="22" t="s">
        <v>1396</v>
      </c>
      <c r="F312" s="43">
        <v>9.3276070000000004</v>
      </c>
      <c r="G312" s="43">
        <v>142.95270782189999</v>
      </c>
      <c r="H312" s="43">
        <v>6.2918560606060607</v>
      </c>
      <c r="I312" s="9">
        <v>4.7979166666666675</v>
      </c>
      <c r="J312" s="9">
        <v>1.4939393939393939</v>
      </c>
      <c r="K312" s="11">
        <v>6.0712121212121213</v>
      </c>
      <c r="L312" s="44">
        <v>180</v>
      </c>
      <c r="M312" s="44">
        <v>323</v>
      </c>
      <c r="N312" s="13">
        <v>57</v>
      </c>
      <c r="O312" s="22">
        <v>37</v>
      </c>
      <c r="P312" s="22">
        <v>19</v>
      </c>
      <c r="Q312" s="22">
        <v>5</v>
      </c>
      <c r="R312" s="14">
        <v>0</v>
      </c>
      <c r="S312" s="22">
        <v>194</v>
      </c>
      <c r="T312" s="22">
        <v>3.506817976581067E-2</v>
      </c>
      <c r="U312" s="22">
        <v>335</v>
      </c>
      <c r="V312" s="22"/>
      <c r="W312" s="22">
        <v>59</v>
      </c>
      <c r="X312" s="22">
        <v>38</v>
      </c>
      <c r="Y312" s="22">
        <v>12</v>
      </c>
      <c r="Z312" s="10">
        <v>40</v>
      </c>
      <c r="AA312" s="22">
        <v>33</v>
      </c>
      <c r="AB312" s="22">
        <v>55.88</v>
      </c>
      <c r="AC312" s="22">
        <v>6.5249599969949182E-2</v>
      </c>
      <c r="AD312" s="42">
        <v>5.4299999999999999E-3</v>
      </c>
      <c r="AE312" s="22">
        <v>318</v>
      </c>
      <c r="AF312" s="22">
        <v>1.966089973180825</v>
      </c>
      <c r="AG312" s="22">
        <v>4.2741086373496197E-2</v>
      </c>
      <c r="AH312" s="22">
        <v>0</v>
      </c>
      <c r="AI312" s="22">
        <v>0</v>
      </c>
      <c r="AJ312" s="22">
        <v>0</v>
      </c>
      <c r="AK312" s="22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25" t="s">
        <v>4441</v>
      </c>
      <c r="AT312" s="25" t="s">
        <v>4444</v>
      </c>
      <c r="AU312" s="45">
        <v>0.46682874412119885</v>
      </c>
      <c r="AV312" s="10">
        <v>26.774847870182555</v>
      </c>
      <c r="AW312" s="10">
        <v>9.3772011679359437</v>
      </c>
      <c r="AX312" s="17">
        <v>0.76255982661569499</v>
      </c>
    </row>
    <row r="313" spans="1:50" x14ac:dyDescent="0.25">
      <c r="A313" s="22" t="s">
        <v>8</v>
      </c>
      <c r="B313" s="22" t="s">
        <v>3953</v>
      </c>
      <c r="C313" s="22" t="s">
        <v>99</v>
      </c>
      <c r="D313" s="22">
        <v>7124</v>
      </c>
      <c r="E313" s="22" t="s">
        <v>100</v>
      </c>
      <c r="F313" s="43">
        <v>0.86671500000000001</v>
      </c>
      <c r="G313" s="43">
        <v>25.252653814550001</v>
      </c>
      <c r="H313" s="43">
        <v>1.0625</v>
      </c>
      <c r="I313" s="9">
        <v>0</v>
      </c>
      <c r="J313" s="9">
        <v>1.0625</v>
      </c>
      <c r="K313" s="11">
        <v>0</v>
      </c>
      <c r="L313" s="41">
        <v>7</v>
      </c>
      <c r="M313" s="44">
        <v>0</v>
      </c>
      <c r="N313" s="13">
        <v>0</v>
      </c>
      <c r="O313" s="13">
        <v>0</v>
      </c>
      <c r="P313" s="22">
        <v>0</v>
      </c>
      <c r="Q313" s="22">
        <v>0</v>
      </c>
      <c r="R313" s="14">
        <v>0</v>
      </c>
      <c r="S313" s="22">
        <v>14</v>
      </c>
      <c r="T313" s="22">
        <v>1</v>
      </c>
      <c r="U313" s="22">
        <v>25</v>
      </c>
      <c r="V313" s="22"/>
      <c r="W313" s="22">
        <v>6</v>
      </c>
      <c r="X313" s="22">
        <v>5</v>
      </c>
      <c r="Y313" s="14">
        <v>25</v>
      </c>
      <c r="Z313" s="10">
        <v>6</v>
      </c>
      <c r="AA313" s="22">
        <v>5</v>
      </c>
      <c r="AB313" s="22">
        <v>10.47</v>
      </c>
      <c r="AC313" s="22">
        <v>3.4321739266097197E-2</v>
      </c>
      <c r="AD313" s="42">
        <v>4.2999999999999999E-4</v>
      </c>
      <c r="AE313" s="22">
        <v>319</v>
      </c>
      <c r="AF313" s="22">
        <v>0.21253488348614047</v>
      </c>
      <c r="AG313" s="22">
        <v>4.2506976697228097E-2</v>
      </c>
      <c r="AH313" s="22">
        <v>0</v>
      </c>
      <c r="AI313" s="22">
        <v>0</v>
      </c>
      <c r="AJ313" s="22">
        <v>0</v>
      </c>
      <c r="AK313" s="22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 t="s">
        <v>4441</v>
      </c>
      <c r="AT313" s="45" t="s">
        <v>4445</v>
      </c>
      <c r="AU313" s="45">
        <v>0.21253488348614047</v>
      </c>
      <c r="AV313" s="10">
        <v>5.6470588235294121</v>
      </c>
      <c r="AW313" s="10">
        <v>5.6470588235294121</v>
      </c>
      <c r="AX313" s="17">
        <v>0</v>
      </c>
    </row>
    <row r="314" spans="1:50" x14ac:dyDescent="0.25">
      <c r="A314" s="22" t="s">
        <v>1672</v>
      </c>
      <c r="B314" s="22" t="s">
        <v>3947</v>
      </c>
      <c r="C314" s="22" t="s">
        <v>3955</v>
      </c>
      <c r="D314" s="22">
        <v>129</v>
      </c>
      <c r="E314" s="22" t="s">
        <v>2008</v>
      </c>
      <c r="F314" s="43">
        <v>72.025345999999999</v>
      </c>
      <c r="G314" s="43">
        <v>1633.3832968828001</v>
      </c>
      <c r="H314" s="43">
        <v>67.930113636363643</v>
      </c>
      <c r="I314" s="9">
        <v>0</v>
      </c>
      <c r="J314" s="9">
        <v>67.930113636363643</v>
      </c>
      <c r="K314" s="11">
        <v>0</v>
      </c>
      <c r="L314" s="41">
        <v>3779</v>
      </c>
      <c r="M314" s="44">
        <v>0</v>
      </c>
      <c r="N314" s="13">
        <v>0</v>
      </c>
      <c r="O314" s="13">
        <v>0</v>
      </c>
      <c r="P314" s="22">
        <v>0</v>
      </c>
      <c r="Q314" s="22">
        <v>0</v>
      </c>
      <c r="R314" s="14">
        <v>0</v>
      </c>
      <c r="S314" s="22">
        <v>1233</v>
      </c>
      <c r="T314" s="22">
        <v>1</v>
      </c>
      <c r="U314" s="22">
        <v>6875</v>
      </c>
      <c r="V314" s="22"/>
      <c r="W314" s="22">
        <v>1242</v>
      </c>
      <c r="X314" s="22">
        <v>819</v>
      </c>
      <c r="Y314" s="14">
        <v>6875</v>
      </c>
      <c r="Z314" s="10">
        <v>1242</v>
      </c>
      <c r="AA314" s="22">
        <v>819</v>
      </c>
      <c r="AB314" s="22">
        <v>2320.29</v>
      </c>
      <c r="AC314" s="22">
        <v>4.4095801724834231E-2</v>
      </c>
      <c r="AD314" s="42">
        <v>0.11388</v>
      </c>
      <c r="AE314" s="22">
        <v>320</v>
      </c>
      <c r="AF314" s="22">
        <v>16.498139769549159</v>
      </c>
      <c r="AG314" s="22">
        <v>4.2411670358738197E-2</v>
      </c>
      <c r="AH314" s="22">
        <v>0</v>
      </c>
      <c r="AI314" s="22">
        <v>0</v>
      </c>
      <c r="AJ314" s="22">
        <v>0</v>
      </c>
      <c r="AK314" s="22">
        <v>0</v>
      </c>
      <c r="AL314" s="45">
        <v>0</v>
      </c>
      <c r="AM314" s="45">
        <v>0</v>
      </c>
      <c r="AN314" s="45">
        <v>0</v>
      </c>
      <c r="AO314" s="45">
        <v>1</v>
      </c>
      <c r="AP314" s="45">
        <v>0</v>
      </c>
      <c r="AQ314" s="45">
        <v>1</v>
      </c>
      <c r="AR314" s="45">
        <v>0</v>
      </c>
      <c r="AS314" s="45" t="s">
        <v>4441</v>
      </c>
      <c r="AT314" s="45" t="s">
        <v>4440</v>
      </c>
      <c r="AU314" s="45">
        <v>16.498139769549159</v>
      </c>
      <c r="AV314" s="10">
        <v>18.283496574855505</v>
      </c>
      <c r="AW314" s="10">
        <v>18.283496574855505</v>
      </c>
      <c r="AX314" s="17">
        <v>0</v>
      </c>
    </row>
    <row r="315" spans="1:50" x14ac:dyDescent="0.25">
      <c r="A315" s="22" t="s">
        <v>1672</v>
      </c>
      <c r="B315" s="22" t="s">
        <v>3957</v>
      </c>
      <c r="C315" s="22" t="s">
        <v>1750</v>
      </c>
      <c r="D315" s="22">
        <v>4241</v>
      </c>
      <c r="E315" s="22" t="s">
        <v>1775</v>
      </c>
      <c r="F315" s="43">
        <v>25.578469999999999</v>
      </c>
      <c r="G315" s="43">
        <v>443.40284083706001</v>
      </c>
      <c r="H315" s="43">
        <v>17.671212121212122</v>
      </c>
      <c r="I315" s="9">
        <v>0.48787878787878791</v>
      </c>
      <c r="J315" s="9">
        <v>17.18314393939394</v>
      </c>
      <c r="K315" s="11">
        <v>0.48787878787878791</v>
      </c>
      <c r="L315" s="41">
        <v>309</v>
      </c>
      <c r="M315" s="44">
        <v>35</v>
      </c>
      <c r="N315" s="13">
        <v>3</v>
      </c>
      <c r="O315" s="13">
        <v>0</v>
      </c>
      <c r="P315" s="22">
        <v>3</v>
      </c>
      <c r="Q315" s="22">
        <v>0</v>
      </c>
      <c r="R315" s="14">
        <v>0</v>
      </c>
      <c r="S315" s="22">
        <v>387</v>
      </c>
      <c r="T315" s="22">
        <v>0.97239132298722453</v>
      </c>
      <c r="U315" s="22">
        <v>593</v>
      </c>
      <c r="V315" s="22"/>
      <c r="W315" s="22">
        <v>105</v>
      </c>
      <c r="X315" s="22">
        <v>68</v>
      </c>
      <c r="Y315" s="14">
        <v>558</v>
      </c>
      <c r="Z315" s="10">
        <v>102</v>
      </c>
      <c r="AA315" s="22">
        <v>68</v>
      </c>
      <c r="AB315" s="22">
        <v>189.96</v>
      </c>
      <c r="AC315" s="22">
        <v>5.7686752641712274E-2</v>
      </c>
      <c r="AD315" s="42">
        <v>1.2239999999999999E-2</v>
      </c>
      <c r="AE315" s="22">
        <v>321</v>
      </c>
      <c r="AF315" s="22">
        <v>6.3947562530742834</v>
      </c>
      <c r="AG315" s="22">
        <v>4.2349379159432342E-2</v>
      </c>
      <c r="AH315" s="22">
        <v>0</v>
      </c>
      <c r="AI315" s="22">
        <v>0</v>
      </c>
      <c r="AJ315" s="22">
        <v>0</v>
      </c>
      <c r="AK315" s="22">
        <v>0</v>
      </c>
      <c r="AL315" s="45">
        <v>0</v>
      </c>
      <c r="AM315" s="45">
        <v>0</v>
      </c>
      <c r="AN315" s="45">
        <v>0</v>
      </c>
      <c r="AO315" s="45">
        <v>0</v>
      </c>
      <c r="AP315" s="45">
        <v>0</v>
      </c>
      <c r="AQ315" s="45">
        <v>0</v>
      </c>
      <c r="AR315" s="45">
        <v>0</v>
      </c>
      <c r="AS315" s="45" t="s">
        <v>4441</v>
      </c>
      <c r="AT315" s="45" t="s">
        <v>4443</v>
      </c>
      <c r="AU315" s="45">
        <v>6.2181369563220281</v>
      </c>
      <c r="AV315" s="10">
        <v>5.9360499079656552</v>
      </c>
      <c r="AW315" s="10">
        <v>5.9418674440538455</v>
      </c>
      <c r="AX315" s="17">
        <v>2.7608677012775446E-2</v>
      </c>
    </row>
    <row r="316" spans="1:50" x14ac:dyDescent="0.25">
      <c r="A316" s="22" t="s">
        <v>964</v>
      </c>
      <c r="B316" s="22" t="s">
        <v>3948</v>
      </c>
      <c r="C316" s="22" t="s">
        <v>989</v>
      </c>
      <c r="D316" s="22">
        <v>6566</v>
      </c>
      <c r="E316" s="22" t="s">
        <v>1051</v>
      </c>
      <c r="F316" s="43">
        <v>5.0095390000000002</v>
      </c>
      <c r="G316" s="43">
        <v>85.774263158379995</v>
      </c>
      <c r="H316" s="43">
        <v>5.0738636363636358</v>
      </c>
      <c r="I316" s="9">
        <v>0</v>
      </c>
      <c r="J316" s="9">
        <v>5.0738636363636358</v>
      </c>
      <c r="K316" s="11">
        <v>0</v>
      </c>
      <c r="L316" s="41">
        <v>937</v>
      </c>
      <c r="M316" s="44">
        <v>0</v>
      </c>
      <c r="N316" s="13">
        <v>0</v>
      </c>
      <c r="O316" s="13">
        <v>0</v>
      </c>
      <c r="P316" s="22">
        <v>0</v>
      </c>
      <c r="Q316" s="22">
        <v>0</v>
      </c>
      <c r="R316" s="14">
        <v>0</v>
      </c>
      <c r="S316" s="22">
        <v>80</v>
      </c>
      <c r="T316" s="22">
        <v>1</v>
      </c>
      <c r="U316" s="22">
        <v>1714</v>
      </c>
      <c r="V316" s="22"/>
      <c r="W316" s="22">
        <v>311</v>
      </c>
      <c r="X316" s="22">
        <v>206</v>
      </c>
      <c r="Y316" s="14">
        <v>1714</v>
      </c>
      <c r="Z316" s="10">
        <v>311</v>
      </c>
      <c r="AA316" s="22">
        <v>206</v>
      </c>
      <c r="AB316" s="22">
        <v>580.33000000000004</v>
      </c>
      <c r="AC316" s="22">
        <v>5.8403754407659721E-2</v>
      </c>
      <c r="AD316" s="42">
        <v>3.7769999999999998E-2</v>
      </c>
      <c r="AE316" s="22">
        <v>322</v>
      </c>
      <c r="AF316" s="22">
        <v>3.2591811458663611</v>
      </c>
      <c r="AG316" s="22">
        <v>4.2327027868394297E-2</v>
      </c>
      <c r="AH316" s="22">
        <v>0</v>
      </c>
      <c r="AI316" s="22">
        <v>0</v>
      </c>
      <c r="AJ316" s="22">
        <v>0</v>
      </c>
      <c r="AK316" s="22">
        <v>0</v>
      </c>
      <c r="AL316" s="45">
        <v>1</v>
      </c>
      <c r="AM316" s="45">
        <v>0</v>
      </c>
      <c r="AN316" s="45">
        <v>0</v>
      </c>
      <c r="AO316" s="45">
        <v>0</v>
      </c>
      <c r="AP316" s="45">
        <v>1</v>
      </c>
      <c r="AQ316" s="45">
        <v>0</v>
      </c>
      <c r="AR316" s="45">
        <v>0</v>
      </c>
      <c r="AS316" s="45" t="s">
        <v>4441</v>
      </c>
      <c r="AT316" s="45" t="s">
        <v>4441</v>
      </c>
      <c r="AU316" s="45">
        <v>3.2591811458663615</v>
      </c>
      <c r="AV316" s="10">
        <v>61.294512877939539</v>
      </c>
      <c r="AW316" s="10">
        <v>61.294512877939539</v>
      </c>
      <c r="AX316" s="17">
        <v>0</v>
      </c>
    </row>
    <row r="317" spans="1:50" x14ac:dyDescent="0.25">
      <c r="A317" s="22" t="s">
        <v>539</v>
      </c>
      <c r="B317" s="22" t="s">
        <v>3949</v>
      </c>
      <c r="C317" s="22" t="s">
        <v>662</v>
      </c>
      <c r="D317" s="22">
        <v>2867</v>
      </c>
      <c r="E317" s="22" t="s">
        <v>663</v>
      </c>
      <c r="F317" s="43">
        <v>0.27266200000000002</v>
      </c>
      <c r="G317" s="43">
        <v>11.367928556620001</v>
      </c>
      <c r="H317" s="43">
        <v>0.79034090909090904</v>
      </c>
      <c r="I317" s="9">
        <v>0</v>
      </c>
      <c r="J317" s="9">
        <v>0.79034090909090904</v>
      </c>
      <c r="K317" s="11">
        <v>0</v>
      </c>
      <c r="L317" s="41">
        <v>79</v>
      </c>
      <c r="M317" s="44">
        <v>0</v>
      </c>
      <c r="N317" s="13">
        <v>0</v>
      </c>
      <c r="O317" s="13">
        <v>0</v>
      </c>
      <c r="P317" s="22">
        <v>0</v>
      </c>
      <c r="Q317" s="22">
        <v>0</v>
      </c>
      <c r="R317" s="14">
        <v>0</v>
      </c>
      <c r="S317" s="22">
        <v>25</v>
      </c>
      <c r="T317" s="22">
        <v>1</v>
      </c>
      <c r="U317" s="22">
        <v>156</v>
      </c>
      <c r="V317" s="22"/>
      <c r="W317" s="22">
        <v>30</v>
      </c>
      <c r="X317" s="22">
        <v>21</v>
      </c>
      <c r="Y317" s="14">
        <v>156</v>
      </c>
      <c r="Z317" s="10">
        <v>30</v>
      </c>
      <c r="AA317" s="22">
        <v>21</v>
      </c>
      <c r="AB317" s="22">
        <v>55.14</v>
      </c>
      <c r="AC317" s="22">
        <v>2.398519647990029E-2</v>
      </c>
      <c r="AD317" s="42">
        <v>1.5E-3</v>
      </c>
      <c r="AE317" s="22">
        <v>323</v>
      </c>
      <c r="AF317" s="22">
        <v>1.0991241979960866</v>
      </c>
      <c r="AG317" s="22">
        <v>4.2274007615234102E-2</v>
      </c>
      <c r="AH317" s="22">
        <v>0</v>
      </c>
      <c r="AI317" s="22">
        <v>0</v>
      </c>
      <c r="AJ317" s="22">
        <v>0</v>
      </c>
      <c r="AK317" s="22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 t="s">
        <v>4441</v>
      </c>
      <c r="AT317" s="45" t="s">
        <v>4445</v>
      </c>
      <c r="AU317" s="45">
        <v>1.0991241979960866</v>
      </c>
      <c r="AV317" s="10">
        <v>37.95830337886413</v>
      </c>
      <c r="AW317" s="10">
        <v>37.95830337886413</v>
      </c>
      <c r="AX317" s="17">
        <v>0</v>
      </c>
    </row>
    <row r="318" spans="1:50" x14ac:dyDescent="0.25">
      <c r="A318" s="22" t="s">
        <v>539</v>
      </c>
      <c r="B318" s="22" t="s">
        <v>3949</v>
      </c>
      <c r="C318" s="22" t="s">
        <v>732</v>
      </c>
      <c r="D318" s="22">
        <v>4913</v>
      </c>
      <c r="E318" s="22" t="s">
        <v>895</v>
      </c>
      <c r="F318" s="43">
        <v>9.9956890000000005</v>
      </c>
      <c r="G318" s="43">
        <v>230.53706846511</v>
      </c>
      <c r="H318" s="43">
        <v>12.446590909090908</v>
      </c>
      <c r="I318" s="9">
        <v>10.772348484848484</v>
      </c>
      <c r="J318" s="9">
        <v>1.6742424242424245</v>
      </c>
      <c r="K318" s="11">
        <v>10.976136363636364</v>
      </c>
      <c r="L318" s="41">
        <v>223</v>
      </c>
      <c r="M318" s="44">
        <v>315</v>
      </c>
      <c r="N318" s="13">
        <v>27</v>
      </c>
      <c r="O318" s="13">
        <v>8</v>
      </c>
      <c r="P318" s="22">
        <v>25</v>
      </c>
      <c r="Q318" s="22">
        <v>8</v>
      </c>
      <c r="R318" s="14">
        <v>0</v>
      </c>
      <c r="S318" s="22">
        <v>311</v>
      </c>
      <c r="T318" s="22">
        <v>0.118141148543778</v>
      </c>
      <c r="U318" s="22">
        <v>364</v>
      </c>
      <c r="V318" s="22"/>
      <c r="W318" s="22">
        <v>36</v>
      </c>
      <c r="X318" s="22">
        <v>14</v>
      </c>
      <c r="Y318" s="14">
        <v>49</v>
      </c>
      <c r="Z318" s="10">
        <v>11</v>
      </c>
      <c r="AA318" s="22">
        <v>6</v>
      </c>
      <c r="AB318" s="22">
        <v>19.48</v>
      </c>
      <c r="AC318" s="22">
        <v>4.3358272344444122E-2</v>
      </c>
      <c r="AD318" s="42">
        <v>9.8999999999999999E-4</v>
      </c>
      <c r="AE318" s="22">
        <v>324</v>
      </c>
      <c r="AF318" s="22">
        <v>0.92933158995262299</v>
      </c>
      <c r="AG318" s="22">
        <v>4.2242344997846501E-2</v>
      </c>
      <c r="AH318" s="22">
        <v>0</v>
      </c>
      <c r="AI318" s="22">
        <v>1</v>
      </c>
      <c r="AJ318" s="22">
        <v>0</v>
      </c>
      <c r="AK318" s="22">
        <v>0</v>
      </c>
      <c r="AL318" s="45">
        <v>0</v>
      </c>
      <c r="AM318" s="45">
        <v>0</v>
      </c>
      <c r="AN318" s="45">
        <v>0</v>
      </c>
      <c r="AO318" s="45">
        <v>0</v>
      </c>
      <c r="AP318" s="45">
        <v>0</v>
      </c>
      <c r="AQ318" s="45">
        <v>0</v>
      </c>
      <c r="AR318" s="45">
        <v>0</v>
      </c>
      <c r="AS318" s="45" t="s">
        <v>4441</v>
      </c>
      <c r="AT318" s="45" t="s">
        <v>4445</v>
      </c>
      <c r="AU318" s="45">
        <v>0.12500823602637312</v>
      </c>
      <c r="AV318" s="10">
        <v>6.5701357466063337</v>
      </c>
      <c r="AW318" s="10">
        <v>2.8923582580115039</v>
      </c>
      <c r="AX318" s="17">
        <v>0.8654858638424785</v>
      </c>
    </row>
    <row r="319" spans="1:50" x14ac:dyDescent="0.25">
      <c r="A319" s="22" t="s">
        <v>964</v>
      </c>
      <c r="B319" s="22" t="s">
        <v>3948</v>
      </c>
      <c r="C319" s="22" t="s">
        <v>1017</v>
      </c>
      <c r="D319" s="22">
        <v>5512</v>
      </c>
      <c r="E319" s="22" t="s">
        <v>1083</v>
      </c>
      <c r="F319" s="43">
        <v>4.6106939999999996</v>
      </c>
      <c r="G319" s="43">
        <v>149.76282963649999</v>
      </c>
      <c r="H319" s="43">
        <v>8.0996212121212139</v>
      </c>
      <c r="I319" s="9">
        <v>0</v>
      </c>
      <c r="J319" s="9">
        <v>8.0996212121212139</v>
      </c>
      <c r="K319" s="11">
        <v>0</v>
      </c>
      <c r="L319" s="41">
        <v>792</v>
      </c>
      <c r="M319" s="44">
        <v>0</v>
      </c>
      <c r="N319" s="13">
        <v>0</v>
      </c>
      <c r="O319" s="13">
        <v>0</v>
      </c>
      <c r="P319" s="22">
        <v>0</v>
      </c>
      <c r="Q319" s="22">
        <v>0</v>
      </c>
      <c r="R319" s="14">
        <v>0</v>
      </c>
      <c r="S319" s="22">
        <v>95</v>
      </c>
      <c r="T319" s="22">
        <v>1</v>
      </c>
      <c r="U319" s="22">
        <v>1451</v>
      </c>
      <c r="V319" s="22"/>
      <c r="W319" s="22">
        <v>264</v>
      </c>
      <c r="X319" s="22">
        <v>175</v>
      </c>
      <c r="Y319" s="14">
        <v>1451</v>
      </c>
      <c r="Z319" s="10">
        <v>264</v>
      </c>
      <c r="AA319" s="22">
        <v>175</v>
      </c>
      <c r="AB319" s="22">
        <v>492.27</v>
      </c>
      <c r="AC319" s="22">
        <v>3.0786637853938408E-2</v>
      </c>
      <c r="AD319" s="42">
        <v>1.6899999999999998E-2</v>
      </c>
      <c r="AE319" s="22">
        <v>325</v>
      </c>
      <c r="AF319" s="22">
        <v>3.1199473570251324</v>
      </c>
      <c r="AG319" s="22">
        <v>4.2161450770609898E-2</v>
      </c>
      <c r="AH319" s="22">
        <v>0</v>
      </c>
      <c r="AI319" s="22">
        <v>0</v>
      </c>
      <c r="AJ319" s="22">
        <v>0</v>
      </c>
      <c r="AK319" s="22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 t="s">
        <v>4441</v>
      </c>
      <c r="AT319" s="45" t="s">
        <v>4442</v>
      </c>
      <c r="AU319" s="45">
        <v>3.1199473570251324</v>
      </c>
      <c r="AV319" s="10">
        <v>32.5941168217743</v>
      </c>
      <c r="AW319" s="10">
        <v>32.5941168217743</v>
      </c>
      <c r="AX319" s="17">
        <v>0</v>
      </c>
    </row>
    <row r="320" spans="1:50" x14ac:dyDescent="0.25">
      <c r="A320" s="22" t="s">
        <v>8</v>
      </c>
      <c r="B320" s="22" t="s">
        <v>3946</v>
      </c>
      <c r="C320" s="22" t="s">
        <v>218</v>
      </c>
      <c r="D320" s="22">
        <v>2581</v>
      </c>
      <c r="E320" s="22" t="s">
        <v>219</v>
      </c>
      <c r="F320" s="43">
        <v>9.8760829999999995</v>
      </c>
      <c r="G320" s="43">
        <v>226.70406837689001</v>
      </c>
      <c r="H320" s="43">
        <v>10.058143939393942</v>
      </c>
      <c r="I320" s="9">
        <v>0</v>
      </c>
      <c r="J320" s="9">
        <v>10.058143939393942</v>
      </c>
      <c r="K320" s="11">
        <v>0</v>
      </c>
      <c r="L320" s="41">
        <v>431</v>
      </c>
      <c r="M320" s="44">
        <v>0</v>
      </c>
      <c r="N320" s="13">
        <v>0</v>
      </c>
      <c r="O320" s="13">
        <v>0</v>
      </c>
      <c r="P320" s="22">
        <v>0</v>
      </c>
      <c r="Q320" s="22">
        <v>0</v>
      </c>
      <c r="R320" s="14">
        <v>0</v>
      </c>
      <c r="S320" s="22">
        <v>204</v>
      </c>
      <c r="T320" s="22">
        <v>1</v>
      </c>
      <c r="U320" s="22">
        <v>795</v>
      </c>
      <c r="V320" s="22"/>
      <c r="W320" s="22">
        <v>145</v>
      </c>
      <c r="X320" s="22">
        <v>97</v>
      </c>
      <c r="Y320" s="14">
        <v>795</v>
      </c>
      <c r="Z320" s="10">
        <v>145</v>
      </c>
      <c r="AA320" s="22">
        <v>97</v>
      </c>
      <c r="AB320" s="22">
        <v>270.2</v>
      </c>
      <c r="AC320" s="22">
        <v>4.3563766061671429E-2</v>
      </c>
      <c r="AD320" s="42">
        <v>1.3140000000000001E-2</v>
      </c>
      <c r="AE320" s="22">
        <v>326</v>
      </c>
      <c r="AF320" s="22">
        <v>5.8854965268536228</v>
      </c>
      <c r="AG320" s="22">
        <v>4.2039260906097303E-2</v>
      </c>
      <c r="AH320" s="22">
        <v>0</v>
      </c>
      <c r="AI320" s="22">
        <v>0</v>
      </c>
      <c r="AJ320" s="22">
        <v>0</v>
      </c>
      <c r="AK320" s="22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0</v>
      </c>
      <c r="AQ320" s="45">
        <v>0</v>
      </c>
      <c r="AR320" s="45">
        <v>0</v>
      </c>
      <c r="AS320" s="45" t="s">
        <v>4441</v>
      </c>
      <c r="AT320" s="45" t="s">
        <v>4443</v>
      </c>
      <c r="AU320" s="45">
        <v>5.8854965268536228</v>
      </c>
      <c r="AV320" s="10">
        <v>14.416178658180652</v>
      </c>
      <c r="AW320" s="10">
        <v>14.416178658180652</v>
      </c>
      <c r="AX320" s="17">
        <v>0</v>
      </c>
    </row>
    <row r="321" spans="1:50" x14ac:dyDescent="0.25">
      <c r="A321" s="22" t="s">
        <v>539</v>
      </c>
      <c r="B321" s="22" t="s">
        <v>3949</v>
      </c>
      <c r="C321" s="22" t="s">
        <v>837</v>
      </c>
      <c r="D321" s="22">
        <v>3722</v>
      </c>
      <c r="E321" s="22" t="s">
        <v>838</v>
      </c>
      <c r="F321" s="43">
        <v>8.2600499999999997</v>
      </c>
      <c r="G321" s="43">
        <v>220.90420737526</v>
      </c>
      <c r="H321" s="43">
        <v>13.410795454545456</v>
      </c>
      <c r="I321" s="9">
        <v>0</v>
      </c>
      <c r="J321" s="9">
        <v>13.410795454545456</v>
      </c>
      <c r="K321" s="11">
        <v>0</v>
      </c>
      <c r="L321" s="41">
        <v>593</v>
      </c>
      <c r="M321" s="44">
        <v>0</v>
      </c>
      <c r="N321" s="13">
        <v>0</v>
      </c>
      <c r="O321" s="13">
        <v>0</v>
      </c>
      <c r="P321" s="22">
        <v>0</v>
      </c>
      <c r="Q321" s="22">
        <v>0</v>
      </c>
      <c r="R321" s="14">
        <v>0</v>
      </c>
      <c r="S321" s="22">
        <v>283</v>
      </c>
      <c r="T321" s="22">
        <v>1</v>
      </c>
      <c r="U321" s="22">
        <v>1089</v>
      </c>
      <c r="V321" s="22"/>
      <c r="W321" s="22">
        <v>198</v>
      </c>
      <c r="X321" s="22">
        <v>132</v>
      </c>
      <c r="Y321" s="14">
        <v>1089</v>
      </c>
      <c r="Z321" s="10">
        <v>198</v>
      </c>
      <c r="AA321" s="22">
        <v>132</v>
      </c>
      <c r="AB321" s="22">
        <v>369.27</v>
      </c>
      <c r="AC321" s="22">
        <v>3.7391999446928947E-2</v>
      </c>
      <c r="AD321" s="42">
        <v>1.54E-2</v>
      </c>
      <c r="AE321" s="22">
        <v>327</v>
      </c>
      <c r="AF321" s="22">
        <v>3.5986891648483121</v>
      </c>
      <c r="AG321" s="22">
        <v>4.1845222847073399E-2</v>
      </c>
      <c r="AH321" s="22">
        <v>0</v>
      </c>
      <c r="AI321" s="22">
        <v>0</v>
      </c>
      <c r="AJ321" s="22">
        <v>0</v>
      </c>
      <c r="AK321" s="22">
        <v>0</v>
      </c>
      <c r="AL321" s="45">
        <v>0</v>
      </c>
      <c r="AM321" s="45">
        <v>0</v>
      </c>
      <c r="AN321" s="45">
        <v>0</v>
      </c>
      <c r="AO321" s="45">
        <v>0</v>
      </c>
      <c r="AP321" s="45">
        <v>0</v>
      </c>
      <c r="AQ321" s="45">
        <v>0</v>
      </c>
      <c r="AR321" s="45">
        <v>0</v>
      </c>
      <c r="AS321" s="45" t="s">
        <v>4441</v>
      </c>
      <c r="AT321" s="45" t="s">
        <v>4443</v>
      </c>
      <c r="AU321" s="45">
        <v>3.5986891648483121</v>
      </c>
      <c r="AV321" s="10">
        <v>14.764224886666948</v>
      </c>
      <c r="AW321" s="10">
        <v>14.764224886666948</v>
      </c>
      <c r="AX321" s="17">
        <v>0</v>
      </c>
    </row>
    <row r="322" spans="1:50" x14ac:dyDescent="0.25">
      <c r="A322" s="22" t="s">
        <v>2906</v>
      </c>
      <c r="B322" s="22" t="s">
        <v>3959</v>
      </c>
      <c r="C322" s="22" t="s">
        <v>2939</v>
      </c>
      <c r="D322" s="22">
        <v>7240</v>
      </c>
      <c r="E322" s="22" t="s">
        <v>3142</v>
      </c>
      <c r="F322" s="43">
        <v>5.2127330000000001</v>
      </c>
      <c r="G322" s="43">
        <v>78.254578757770005</v>
      </c>
      <c r="H322" s="43">
        <v>2.8717803030303033</v>
      </c>
      <c r="I322" s="9">
        <v>2.0962121212121216</v>
      </c>
      <c r="J322" s="9">
        <v>0.77556818181818188</v>
      </c>
      <c r="K322" s="11">
        <v>2.8717803030303033</v>
      </c>
      <c r="L322" s="41">
        <v>321</v>
      </c>
      <c r="M322" s="44">
        <v>367</v>
      </c>
      <c r="N322" s="13">
        <v>99</v>
      </c>
      <c r="O322" s="13">
        <v>54</v>
      </c>
      <c r="P322" s="22">
        <v>45</v>
      </c>
      <c r="Q322" s="22">
        <v>14</v>
      </c>
      <c r="R322" s="14">
        <v>1</v>
      </c>
      <c r="S322" s="22">
        <v>109</v>
      </c>
      <c r="T322" s="22">
        <v>0</v>
      </c>
      <c r="U322" s="22">
        <v>367</v>
      </c>
      <c r="V322" s="22"/>
      <c r="W322" s="22">
        <v>99</v>
      </c>
      <c r="X322" s="22">
        <v>54</v>
      </c>
      <c r="Y322" s="14">
        <v>0</v>
      </c>
      <c r="Z322" s="10">
        <v>54</v>
      </c>
      <c r="AA322" s="22">
        <v>40</v>
      </c>
      <c r="AB322" s="22">
        <v>73.98</v>
      </c>
      <c r="AC322" s="22">
        <v>6.6612498370677398E-2</v>
      </c>
      <c r="AD322" s="42">
        <v>7.4799999999999997E-3</v>
      </c>
      <c r="AE322" s="22">
        <v>328</v>
      </c>
      <c r="AF322" s="22">
        <v>1.7501082035264395</v>
      </c>
      <c r="AG322" s="22">
        <v>4.1669242941105702E-2</v>
      </c>
      <c r="AH322" s="22">
        <v>0</v>
      </c>
      <c r="AI322" s="22">
        <v>0</v>
      </c>
      <c r="AJ322" s="22">
        <v>0</v>
      </c>
      <c r="AK322" s="22">
        <v>0</v>
      </c>
      <c r="AL322" s="45">
        <v>0</v>
      </c>
      <c r="AM322" s="45">
        <v>0</v>
      </c>
      <c r="AN322" s="45">
        <v>0</v>
      </c>
      <c r="AO322" s="45">
        <v>0</v>
      </c>
      <c r="AP322" s="45">
        <v>0</v>
      </c>
      <c r="AQ322" s="45">
        <v>0</v>
      </c>
      <c r="AR322" s="45">
        <v>0</v>
      </c>
      <c r="AS322" s="45" t="s">
        <v>4441</v>
      </c>
      <c r="AT322" s="45" t="s">
        <v>4444</v>
      </c>
      <c r="AU322" s="45">
        <v>0.47264348040894083</v>
      </c>
      <c r="AV322" s="10">
        <v>69.626373626373621</v>
      </c>
      <c r="AW322" s="10">
        <v>34.473389171008371</v>
      </c>
      <c r="AX322" s="17">
        <v>0.72993470949020656</v>
      </c>
    </row>
    <row r="323" spans="1:50" x14ac:dyDescent="0.25">
      <c r="A323" s="22" t="s">
        <v>1672</v>
      </c>
      <c r="B323" s="22" t="s">
        <v>3957</v>
      </c>
      <c r="C323" s="22" t="s">
        <v>1777</v>
      </c>
      <c r="D323" s="22">
        <v>380</v>
      </c>
      <c r="E323" s="22" t="s">
        <v>1815</v>
      </c>
      <c r="F323" s="43">
        <v>23.449787000000001</v>
      </c>
      <c r="G323" s="43">
        <v>513.83958318418001</v>
      </c>
      <c r="H323" s="43">
        <v>22.001136363636366</v>
      </c>
      <c r="I323" s="9">
        <v>21.154166666666669</v>
      </c>
      <c r="J323" s="9">
        <v>0.84696969696969704</v>
      </c>
      <c r="K323" s="11">
        <v>22.001136363636366</v>
      </c>
      <c r="L323" s="41">
        <v>516</v>
      </c>
      <c r="M323" s="44">
        <v>2494</v>
      </c>
      <c r="N323" s="13">
        <v>323</v>
      </c>
      <c r="O323" s="13">
        <v>198</v>
      </c>
      <c r="P323" s="22">
        <v>309</v>
      </c>
      <c r="Q323" s="22">
        <v>184</v>
      </c>
      <c r="R323" s="14">
        <v>0</v>
      </c>
      <c r="S323" s="22">
        <v>689</v>
      </c>
      <c r="T323" s="22">
        <v>0</v>
      </c>
      <c r="U323" s="22">
        <v>2494</v>
      </c>
      <c r="V323" s="22"/>
      <c r="W323" s="22">
        <v>323</v>
      </c>
      <c r="X323" s="22">
        <v>198</v>
      </c>
      <c r="Y323" s="14">
        <v>0</v>
      </c>
      <c r="Z323" s="10">
        <v>14</v>
      </c>
      <c r="AA323" s="22">
        <v>14</v>
      </c>
      <c r="AB323" s="22">
        <v>19.18</v>
      </c>
      <c r="AC323" s="22">
        <v>4.5636396586431698E-2</v>
      </c>
      <c r="AD323" s="42">
        <v>1.33E-3</v>
      </c>
      <c r="AE323" s="22">
        <v>329</v>
      </c>
      <c r="AF323" s="22">
        <v>8.9495372344997062</v>
      </c>
      <c r="AG323" s="22">
        <v>4.1625754579068398E-2</v>
      </c>
      <c r="AH323" s="22">
        <v>1</v>
      </c>
      <c r="AI323" s="22">
        <v>0</v>
      </c>
      <c r="AJ323" s="22">
        <v>0</v>
      </c>
      <c r="AK323" s="22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 t="s">
        <v>4441</v>
      </c>
      <c r="AT323" s="45" t="s">
        <v>4445</v>
      </c>
      <c r="AU323" s="45">
        <v>0.34452706052272336</v>
      </c>
      <c r="AV323" s="10">
        <v>16.529516994633273</v>
      </c>
      <c r="AW323" s="10">
        <v>14.6810598626104</v>
      </c>
      <c r="AX323" s="17">
        <v>0.9615033658729748</v>
      </c>
    </row>
    <row r="324" spans="1:50" x14ac:dyDescent="0.25">
      <c r="A324" s="22" t="s">
        <v>1672</v>
      </c>
      <c r="B324" s="22" t="s">
        <v>3981</v>
      </c>
      <c r="C324" s="22" t="s">
        <v>2137</v>
      </c>
      <c r="D324" s="22">
        <v>8902</v>
      </c>
      <c r="E324" s="22" t="s">
        <v>2138</v>
      </c>
      <c r="F324" s="43">
        <v>1.2089049999999999</v>
      </c>
      <c r="G324" s="43">
        <v>67.610462173209996</v>
      </c>
      <c r="H324" s="43">
        <v>5.2840909090909092</v>
      </c>
      <c r="I324" s="9">
        <v>0.18106060606060609</v>
      </c>
      <c r="J324" s="9">
        <v>5.1030303030303035</v>
      </c>
      <c r="K324" s="11">
        <v>0.18106060606060609</v>
      </c>
      <c r="L324" s="41">
        <v>6</v>
      </c>
      <c r="M324" s="44">
        <v>7</v>
      </c>
      <c r="N324" s="13">
        <v>0</v>
      </c>
      <c r="O324" s="13">
        <v>0</v>
      </c>
      <c r="P324" s="22">
        <v>0</v>
      </c>
      <c r="Q324" s="22">
        <v>0</v>
      </c>
      <c r="R324" s="14">
        <v>0</v>
      </c>
      <c r="S324" s="22">
        <v>74</v>
      </c>
      <c r="T324" s="22">
        <v>0.96573476702508965</v>
      </c>
      <c r="U324" s="22">
        <v>29</v>
      </c>
      <c r="V324" s="22"/>
      <c r="W324" s="22">
        <v>6</v>
      </c>
      <c r="X324" s="22">
        <v>5</v>
      </c>
      <c r="Y324" s="14">
        <v>22</v>
      </c>
      <c r="Z324" s="10">
        <v>6</v>
      </c>
      <c r="AA324" s="22">
        <v>5</v>
      </c>
      <c r="AB324" s="22">
        <v>10.199999999999999</v>
      </c>
      <c r="AC324" s="22">
        <v>1.7880442776783991E-2</v>
      </c>
      <c r="AD324" s="42">
        <v>2.2000000000000001E-4</v>
      </c>
      <c r="AE324" s="22">
        <v>330</v>
      </c>
      <c r="AF324" s="22">
        <v>0.16594546666092319</v>
      </c>
      <c r="AG324" s="22">
        <v>4.1486366665230798E-2</v>
      </c>
      <c r="AH324" s="22">
        <v>1</v>
      </c>
      <c r="AI324" s="22">
        <v>0</v>
      </c>
      <c r="AJ324" s="22">
        <v>0</v>
      </c>
      <c r="AK324" s="22">
        <v>0</v>
      </c>
      <c r="AL324" s="45">
        <v>0</v>
      </c>
      <c r="AM324" s="45">
        <v>0</v>
      </c>
      <c r="AN324" s="45">
        <v>0</v>
      </c>
      <c r="AO324" s="45">
        <v>0</v>
      </c>
      <c r="AP324" s="45">
        <v>0</v>
      </c>
      <c r="AQ324" s="45">
        <v>0</v>
      </c>
      <c r="AR324" s="45">
        <v>0</v>
      </c>
      <c r="AS324" s="45" t="s">
        <v>4441</v>
      </c>
      <c r="AT324" s="45" t="s">
        <v>4445</v>
      </c>
      <c r="AU324" s="45">
        <v>0.16025930658465645</v>
      </c>
      <c r="AV324" s="10">
        <v>1.175771971496437</v>
      </c>
      <c r="AW324" s="10">
        <v>1.1354838709677419</v>
      </c>
      <c r="AX324" s="17">
        <v>3.4265232974910402E-2</v>
      </c>
    </row>
    <row r="325" spans="1:50" x14ac:dyDescent="0.25">
      <c r="A325" s="22" t="s">
        <v>539</v>
      </c>
      <c r="B325" s="22" t="s">
        <v>3949</v>
      </c>
      <c r="C325" s="22" t="s">
        <v>569</v>
      </c>
      <c r="D325" s="22">
        <v>4012</v>
      </c>
      <c r="E325" s="22" t="s">
        <v>622</v>
      </c>
      <c r="F325" s="43">
        <v>30.411749</v>
      </c>
      <c r="G325" s="43">
        <v>739.36514248191997</v>
      </c>
      <c r="H325" s="43">
        <v>32.126893939393938</v>
      </c>
      <c r="I325" s="9">
        <v>0</v>
      </c>
      <c r="J325" s="9">
        <v>32.126893939393938</v>
      </c>
      <c r="K325" s="11">
        <v>0</v>
      </c>
      <c r="L325" s="41">
        <v>1447</v>
      </c>
      <c r="M325" s="44">
        <v>0</v>
      </c>
      <c r="N325" s="13">
        <v>0</v>
      </c>
      <c r="O325" s="13">
        <v>0</v>
      </c>
      <c r="P325" s="22">
        <v>0</v>
      </c>
      <c r="Q325" s="22">
        <v>0</v>
      </c>
      <c r="R325" s="14">
        <v>0</v>
      </c>
      <c r="S325" s="22">
        <v>733</v>
      </c>
      <c r="T325" s="22">
        <v>1</v>
      </c>
      <c r="U325" s="22">
        <v>2640</v>
      </c>
      <c r="V325" s="22"/>
      <c r="W325" s="22">
        <v>478</v>
      </c>
      <c r="X325" s="22">
        <v>316</v>
      </c>
      <c r="Y325" s="14">
        <v>2640</v>
      </c>
      <c r="Z325" s="10">
        <v>478</v>
      </c>
      <c r="AA325" s="22">
        <v>316</v>
      </c>
      <c r="AB325" s="22">
        <v>892.46</v>
      </c>
      <c r="AC325" s="22">
        <v>4.1132246102261537E-2</v>
      </c>
      <c r="AD325" s="42">
        <v>4.088E-2</v>
      </c>
      <c r="AE325" s="22">
        <v>331</v>
      </c>
      <c r="AF325" s="22">
        <v>11.561335896558347</v>
      </c>
      <c r="AG325" s="22">
        <v>4.1143544115866001E-2</v>
      </c>
      <c r="AH325" s="22">
        <v>0</v>
      </c>
      <c r="AI325" s="22">
        <v>0</v>
      </c>
      <c r="AJ325" s="22">
        <v>0</v>
      </c>
      <c r="AK325" s="22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1</v>
      </c>
      <c r="AQ325" s="45">
        <v>0</v>
      </c>
      <c r="AR325" s="45">
        <v>0</v>
      </c>
      <c r="AS325" s="45" t="s">
        <v>4441</v>
      </c>
      <c r="AT325" s="45" t="s">
        <v>4441</v>
      </c>
      <c r="AU325" s="45">
        <v>11.561335896558347</v>
      </c>
      <c r="AV325" s="10">
        <v>14.878500265283265</v>
      </c>
      <c r="AW325" s="10">
        <v>14.878500265283265</v>
      </c>
      <c r="AX325" s="17">
        <v>0</v>
      </c>
    </row>
    <row r="326" spans="1:50" x14ac:dyDescent="0.25">
      <c r="A326" s="22" t="s">
        <v>1672</v>
      </c>
      <c r="B326" s="22" t="s">
        <v>3951</v>
      </c>
      <c r="C326" s="22" t="s">
        <v>1762</v>
      </c>
      <c r="D326" s="22">
        <v>3133</v>
      </c>
      <c r="E326" s="22" t="s">
        <v>1787</v>
      </c>
      <c r="F326" s="43">
        <v>35.185997999999998</v>
      </c>
      <c r="G326" s="43">
        <v>1059.41926758206</v>
      </c>
      <c r="H326" s="43">
        <v>42.041666666666671</v>
      </c>
      <c r="I326" s="9">
        <v>18.65037878787879</v>
      </c>
      <c r="J326" s="9">
        <v>23.391287878787878</v>
      </c>
      <c r="K326" s="11">
        <v>27.810416666666669</v>
      </c>
      <c r="L326" s="41">
        <v>999</v>
      </c>
      <c r="M326" s="44">
        <v>1754</v>
      </c>
      <c r="N326" s="13">
        <v>328</v>
      </c>
      <c r="O326" s="13">
        <v>213</v>
      </c>
      <c r="P326" s="22">
        <v>2</v>
      </c>
      <c r="Q326" s="22">
        <v>1</v>
      </c>
      <c r="R326" s="14">
        <v>0</v>
      </c>
      <c r="S326" s="22">
        <v>1207</v>
      </c>
      <c r="T326" s="22">
        <v>0.33850346878097126</v>
      </c>
      <c r="U326" s="22">
        <v>2372</v>
      </c>
      <c r="V326" s="22"/>
      <c r="W326" s="22">
        <v>440</v>
      </c>
      <c r="X326" s="22">
        <v>287</v>
      </c>
      <c r="Y326" s="14">
        <v>618</v>
      </c>
      <c r="Z326" s="10">
        <v>438</v>
      </c>
      <c r="AA326" s="22">
        <v>286</v>
      </c>
      <c r="AB326" s="22">
        <v>655.68</v>
      </c>
      <c r="AC326" s="22">
        <v>3.321253358012443E-2</v>
      </c>
      <c r="AD326" s="42">
        <v>3.0249999999999999E-2</v>
      </c>
      <c r="AE326" s="22">
        <v>332</v>
      </c>
      <c r="AF326" s="22">
        <v>9.893561871554736</v>
      </c>
      <c r="AG326" s="22">
        <v>4.10521239483599E-2</v>
      </c>
      <c r="AH326" s="22">
        <v>0</v>
      </c>
      <c r="AI326" s="22">
        <v>1</v>
      </c>
      <c r="AJ326" s="22">
        <v>1</v>
      </c>
      <c r="AK326" s="22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0</v>
      </c>
      <c r="AQ326" s="45">
        <v>0</v>
      </c>
      <c r="AR326" s="45">
        <v>0</v>
      </c>
      <c r="AS326" s="45" t="s">
        <v>4441</v>
      </c>
      <c r="AT326" s="45" t="s">
        <v>4442</v>
      </c>
      <c r="AU326" s="45">
        <v>5.5046141657277188</v>
      </c>
      <c r="AV326" s="10">
        <v>18.72492024678963</v>
      </c>
      <c r="AW326" s="10">
        <v>10.465807730426164</v>
      </c>
      <c r="AX326" s="17">
        <v>0.44361654203081358</v>
      </c>
    </row>
    <row r="327" spans="1:50" x14ac:dyDescent="0.25">
      <c r="A327" s="22" t="s">
        <v>964</v>
      </c>
      <c r="B327" s="22" t="s">
        <v>3948</v>
      </c>
      <c r="C327" s="22" t="s">
        <v>969</v>
      </c>
      <c r="D327" s="22">
        <v>5257</v>
      </c>
      <c r="E327" s="22" t="s">
        <v>1399</v>
      </c>
      <c r="F327" s="43">
        <v>29.427244999999999</v>
      </c>
      <c r="G327" s="43">
        <v>711.03922818409001</v>
      </c>
      <c r="H327" s="43">
        <v>25.084469696969698</v>
      </c>
      <c r="I327" s="9">
        <v>19.236553030303032</v>
      </c>
      <c r="J327" s="9">
        <v>5.8479166666666664</v>
      </c>
      <c r="K327" s="11">
        <v>24.992613636363636</v>
      </c>
      <c r="L327" s="41">
        <v>2659</v>
      </c>
      <c r="M327" s="44">
        <v>6356</v>
      </c>
      <c r="N327" s="13">
        <v>1569</v>
      </c>
      <c r="O327" s="13">
        <v>918</v>
      </c>
      <c r="P327" s="22">
        <v>1260</v>
      </c>
      <c r="Q327" s="22">
        <v>741</v>
      </c>
      <c r="R327" s="14">
        <v>0</v>
      </c>
      <c r="S327" s="22">
        <v>918</v>
      </c>
      <c r="T327" s="22">
        <v>3.6618697431407554E-3</v>
      </c>
      <c r="U327" s="22">
        <v>6374</v>
      </c>
      <c r="V327" s="22"/>
      <c r="W327" s="22">
        <v>1572</v>
      </c>
      <c r="X327" s="22">
        <v>920</v>
      </c>
      <c r="Y327" s="14">
        <v>18</v>
      </c>
      <c r="Z327" s="10">
        <v>312</v>
      </c>
      <c r="AA327" s="22">
        <v>179</v>
      </c>
      <c r="AB327" s="22">
        <v>429.06</v>
      </c>
      <c r="AC327" s="22">
        <v>4.1386246825162794E-2</v>
      </c>
      <c r="AD327" s="42">
        <v>2.6849999999999999E-2</v>
      </c>
      <c r="AE327" s="22">
        <v>333</v>
      </c>
      <c r="AF327" s="22">
        <v>11.06023897492371</v>
      </c>
      <c r="AG327" s="22">
        <v>4.0963848055272999E-2</v>
      </c>
      <c r="AH327" s="22">
        <v>0</v>
      </c>
      <c r="AI327" s="22">
        <v>0</v>
      </c>
      <c r="AJ327" s="22">
        <v>0</v>
      </c>
      <c r="AK327" s="22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 t="s">
        <v>4441</v>
      </c>
      <c r="AT327" s="45" t="s">
        <v>4442</v>
      </c>
      <c r="AU327" s="45">
        <v>2.5784621568693606</v>
      </c>
      <c r="AV327" s="10">
        <v>53.352333452084075</v>
      </c>
      <c r="AW327" s="10">
        <v>62.66825725201214</v>
      </c>
      <c r="AX327" s="17">
        <v>0.76687102668257257</v>
      </c>
    </row>
    <row r="328" spans="1:50" x14ac:dyDescent="0.25">
      <c r="A328" s="22" t="s">
        <v>964</v>
      </c>
      <c r="B328" s="22" t="s">
        <v>3948</v>
      </c>
      <c r="C328" s="22" t="s">
        <v>1069</v>
      </c>
      <c r="D328" s="22">
        <v>8284</v>
      </c>
      <c r="E328" s="22" t="s">
        <v>1126</v>
      </c>
      <c r="F328" s="43">
        <v>6.88096</v>
      </c>
      <c r="G328" s="43">
        <v>220.71153710460001</v>
      </c>
      <c r="H328" s="43">
        <v>10.691287878787879</v>
      </c>
      <c r="I328" s="9">
        <v>0</v>
      </c>
      <c r="J328" s="9">
        <v>10.691287878787879</v>
      </c>
      <c r="K328" s="11">
        <v>0</v>
      </c>
      <c r="L328" s="41">
        <v>5688</v>
      </c>
      <c r="M328" s="44">
        <v>0</v>
      </c>
      <c r="N328" s="13">
        <v>0</v>
      </c>
      <c r="O328" s="13">
        <v>0</v>
      </c>
      <c r="P328" s="22">
        <v>0</v>
      </c>
      <c r="Q328" s="22">
        <v>0</v>
      </c>
      <c r="R328" s="14">
        <v>0</v>
      </c>
      <c r="S328" s="22">
        <v>195</v>
      </c>
      <c r="T328" s="22">
        <v>1</v>
      </c>
      <c r="U328" s="22">
        <v>10342</v>
      </c>
      <c r="V328" s="22"/>
      <c r="W328" s="22">
        <v>1867</v>
      </c>
      <c r="X328" s="22">
        <v>1231</v>
      </c>
      <c r="Y328" s="14">
        <v>10342</v>
      </c>
      <c r="Z328" s="10">
        <v>1867</v>
      </c>
      <c r="AA328" s="22">
        <v>1231</v>
      </c>
      <c r="AB328" s="22">
        <v>3488.57</v>
      </c>
      <c r="AC328" s="22">
        <v>3.1176258795837044E-2</v>
      </c>
      <c r="AD328" s="42">
        <v>0.12103</v>
      </c>
      <c r="AE328" s="22">
        <v>334</v>
      </c>
      <c r="AF328" s="22">
        <v>0.94072987677729336</v>
      </c>
      <c r="AG328" s="22">
        <v>4.0901298990317102E-2</v>
      </c>
      <c r="AH328" s="22">
        <v>0</v>
      </c>
      <c r="AI328" s="22">
        <v>0</v>
      </c>
      <c r="AJ328" s="22">
        <v>0</v>
      </c>
      <c r="AK328" s="22">
        <v>0</v>
      </c>
      <c r="AL328" s="45">
        <v>1</v>
      </c>
      <c r="AM328" s="45">
        <v>0</v>
      </c>
      <c r="AN328" s="45">
        <v>1</v>
      </c>
      <c r="AO328" s="45">
        <v>0</v>
      </c>
      <c r="AP328" s="45">
        <v>0</v>
      </c>
      <c r="AQ328" s="45">
        <v>1</v>
      </c>
      <c r="AR328" s="45">
        <v>1</v>
      </c>
      <c r="AS328" s="45" t="s">
        <v>4441</v>
      </c>
      <c r="AT328" s="45" t="s">
        <v>4440</v>
      </c>
      <c r="AU328" s="45">
        <v>0.94072987677729336</v>
      </c>
      <c r="AV328" s="10">
        <v>174.62816651904339</v>
      </c>
      <c r="AW328" s="10">
        <v>174.62816651904339</v>
      </c>
      <c r="AX328" s="17">
        <v>0</v>
      </c>
    </row>
    <row r="329" spans="1:50" x14ac:dyDescent="0.25">
      <c r="A329" s="22" t="s">
        <v>8</v>
      </c>
      <c r="B329" s="22" t="s">
        <v>3946</v>
      </c>
      <c r="C329" s="22" t="s">
        <v>257</v>
      </c>
      <c r="D329" s="22">
        <v>6980</v>
      </c>
      <c r="E329" s="22" t="s">
        <v>290</v>
      </c>
      <c r="F329" s="43">
        <v>5.5125209999999996</v>
      </c>
      <c r="G329" s="43">
        <v>223.72943109382001</v>
      </c>
      <c r="H329" s="43">
        <v>10.482575757575759</v>
      </c>
      <c r="I329" s="9">
        <v>0</v>
      </c>
      <c r="J329" s="9">
        <v>10.482575757575759</v>
      </c>
      <c r="K329" s="11">
        <v>0</v>
      </c>
      <c r="L329" s="41">
        <v>1521</v>
      </c>
      <c r="M329" s="44">
        <v>0</v>
      </c>
      <c r="N329" s="13">
        <v>0</v>
      </c>
      <c r="O329" s="13">
        <v>0</v>
      </c>
      <c r="P329" s="22">
        <v>0</v>
      </c>
      <c r="Q329" s="22">
        <v>0</v>
      </c>
      <c r="R329" s="14">
        <v>0</v>
      </c>
      <c r="S329" s="22">
        <v>248</v>
      </c>
      <c r="T329" s="22">
        <v>1</v>
      </c>
      <c r="U329" s="22">
        <v>2774</v>
      </c>
      <c r="V329" s="22"/>
      <c r="W329" s="22">
        <v>502</v>
      </c>
      <c r="X329" s="22">
        <v>332</v>
      </c>
      <c r="Y329" s="14">
        <v>2774</v>
      </c>
      <c r="Z329" s="10">
        <v>502</v>
      </c>
      <c r="AA329" s="22">
        <v>332</v>
      </c>
      <c r="AB329" s="22">
        <v>937.4</v>
      </c>
      <c r="AC329" s="22">
        <v>2.4639230400082441E-2</v>
      </c>
      <c r="AD329" s="42">
        <v>2.572E-2</v>
      </c>
      <c r="AE329" s="22">
        <v>336</v>
      </c>
      <c r="AF329" s="22">
        <v>5.1481823904606188</v>
      </c>
      <c r="AG329" s="22">
        <v>4.08585904004811E-2</v>
      </c>
      <c r="AH329" s="22">
        <v>0</v>
      </c>
      <c r="AI329" s="22">
        <v>0</v>
      </c>
      <c r="AJ329" s="22">
        <v>0</v>
      </c>
      <c r="AK329" s="22">
        <v>0</v>
      </c>
      <c r="AL329" s="45">
        <v>0</v>
      </c>
      <c r="AM329" s="45">
        <v>0</v>
      </c>
      <c r="AN329" s="45">
        <v>0</v>
      </c>
      <c r="AO329" s="45">
        <v>0</v>
      </c>
      <c r="AP329" s="45">
        <v>0</v>
      </c>
      <c r="AQ329" s="45">
        <v>0</v>
      </c>
      <c r="AR329" s="45">
        <v>0</v>
      </c>
      <c r="AS329" s="45" t="s">
        <v>4441</v>
      </c>
      <c r="AT329" s="45" t="s">
        <v>4442</v>
      </c>
      <c r="AU329" s="45">
        <v>5.1481823904606188</v>
      </c>
      <c r="AV329" s="10">
        <v>47.888993278889927</v>
      </c>
      <c r="AW329" s="10">
        <v>47.888993278889927</v>
      </c>
      <c r="AX329" s="17">
        <v>0</v>
      </c>
    </row>
    <row r="330" spans="1:50" x14ac:dyDescent="0.25">
      <c r="A330" s="22" t="s">
        <v>964</v>
      </c>
      <c r="B330" s="22" t="s">
        <v>3952</v>
      </c>
      <c r="C330" s="22" t="s">
        <v>1012</v>
      </c>
      <c r="D330" s="22">
        <v>2495</v>
      </c>
      <c r="E330" s="22" t="s">
        <v>1013</v>
      </c>
      <c r="F330" s="43">
        <v>6.2072779999999996</v>
      </c>
      <c r="G330" s="43">
        <v>152.38300525267999</v>
      </c>
      <c r="H330" s="43">
        <v>7.4401515151515154</v>
      </c>
      <c r="I330" s="9">
        <v>0.3047348484848485</v>
      </c>
      <c r="J330" s="9">
        <v>7.135416666666667</v>
      </c>
      <c r="K330" s="11">
        <v>7.0916666666666668</v>
      </c>
      <c r="L330" s="41">
        <v>1920</v>
      </c>
      <c r="M330" s="44">
        <v>159</v>
      </c>
      <c r="N330" s="13">
        <v>157</v>
      </c>
      <c r="O330" s="13">
        <v>1</v>
      </c>
      <c r="P330" s="22">
        <v>0</v>
      </c>
      <c r="Q330" s="22">
        <v>0</v>
      </c>
      <c r="R330" s="14">
        <v>0</v>
      </c>
      <c r="S330" s="22">
        <v>310</v>
      </c>
      <c r="T330" s="22">
        <v>4.683840749414514E-2</v>
      </c>
      <c r="U330" s="22">
        <v>323</v>
      </c>
      <c r="V330" s="22"/>
      <c r="W330" s="22">
        <v>187</v>
      </c>
      <c r="X330" s="22">
        <v>21</v>
      </c>
      <c r="Y330" s="14">
        <v>164</v>
      </c>
      <c r="Z330" s="10">
        <v>187</v>
      </c>
      <c r="AA330" s="22">
        <v>21</v>
      </c>
      <c r="AB330" s="22">
        <v>270.95</v>
      </c>
      <c r="AC330" s="22">
        <v>4.0734713098138156E-2</v>
      </c>
      <c r="AD330" s="42">
        <v>1.584E-2</v>
      </c>
      <c r="AE330" s="22">
        <v>337</v>
      </c>
      <c r="AF330" s="22">
        <v>4.0819284895057999</v>
      </c>
      <c r="AG330" s="22">
        <v>4.0819284895057997E-2</v>
      </c>
      <c r="AH330" s="22">
        <v>0</v>
      </c>
      <c r="AI330" s="22">
        <v>0</v>
      </c>
      <c r="AJ330" s="22">
        <v>0</v>
      </c>
      <c r="AK330" s="22">
        <v>0</v>
      </c>
      <c r="AL330" s="45">
        <v>0</v>
      </c>
      <c r="AM330" s="45">
        <v>0</v>
      </c>
      <c r="AN330" s="45">
        <v>0</v>
      </c>
      <c r="AO330" s="45">
        <v>0</v>
      </c>
      <c r="AP330" s="45">
        <v>0</v>
      </c>
      <c r="AQ330" s="45">
        <v>0</v>
      </c>
      <c r="AR330" s="45">
        <v>0</v>
      </c>
      <c r="AS330" s="45" t="s">
        <v>4441</v>
      </c>
      <c r="AT330" s="45" t="s">
        <v>4443</v>
      </c>
      <c r="AU330" s="45">
        <v>3.9147402464649987</v>
      </c>
      <c r="AV330" s="10">
        <v>26.207299270072991</v>
      </c>
      <c r="AW330" s="10">
        <v>25.133896751858263</v>
      </c>
      <c r="AX330" s="17">
        <v>4.0958150901130232E-2</v>
      </c>
    </row>
    <row r="331" spans="1:50" x14ac:dyDescent="0.25">
      <c r="A331" s="22" t="s">
        <v>1672</v>
      </c>
      <c r="B331" s="22" t="s">
        <v>3947</v>
      </c>
      <c r="C331" s="22" t="s">
        <v>1770</v>
      </c>
      <c r="D331" s="22">
        <v>2159</v>
      </c>
      <c r="E331" s="22" t="s">
        <v>1771</v>
      </c>
      <c r="F331" s="43">
        <v>18.665960999999999</v>
      </c>
      <c r="G331" s="43">
        <v>490.03171430971997</v>
      </c>
      <c r="H331" s="43">
        <v>19.982954545454543</v>
      </c>
      <c r="I331" s="9">
        <v>16.213446969696971</v>
      </c>
      <c r="J331" s="9">
        <v>3.7695075757575758</v>
      </c>
      <c r="K331" s="11">
        <v>18.640151515151516</v>
      </c>
      <c r="L331" s="41">
        <v>642</v>
      </c>
      <c r="M331" s="44">
        <v>1947</v>
      </c>
      <c r="N331" s="13">
        <v>535</v>
      </c>
      <c r="O331" s="13">
        <v>288</v>
      </c>
      <c r="P331" s="22">
        <v>482</v>
      </c>
      <c r="Q331" s="22">
        <v>257</v>
      </c>
      <c r="R331" s="14">
        <v>0</v>
      </c>
      <c r="S331" s="22">
        <v>588</v>
      </c>
      <c r="T331" s="22">
        <v>6.7197422045303656E-2</v>
      </c>
      <c r="U331" s="22">
        <v>2026</v>
      </c>
      <c r="V331" s="22"/>
      <c r="W331" s="22">
        <v>549</v>
      </c>
      <c r="X331" s="22">
        <v>298</v>
      </c>
      <c r="Y331" s="14">
        <v>79</v>
      </c>
      <c r="Z331" s="10">
        <v>67</v>
      </c>
      <c r="AA331" s="22">
        <v>41</v>
      </c>
      <c r="AB331" s="22">
        <v>98.9</v>
      </c>
      <c r="AC331" s="22">
        <v>3.8091332570777965E-2</v>
      </c>
      <c r="AD331" s="42">
        <v>5.3099999999999996E-3</v>
      </c>
      <c r="AE331" s="22">
        <v>338</v>
      </c>
      <c r="AF331" s="22">
        <v>8.4310201618285827</v>
      </c>
      <c r="AG331" s="22">
        <v>4.07295659991719E-2</v>
      </c>
      <c r="AH331" s="22">
        <v>0</v>
      </c>
      <c r="AI331" s="22">
        <v>0</v>
      </c>
      <c r="AJ331" s="22">
        <v>1</v>
      </c>
      <c r="AK331" s="22">
        <v>0</v>
      </c>
      <c r="AL331" s="45">
        <v>0</v>
      </c>
      <c r="AM331" s="45">
        <v>0</v>
      </c>
      <c r="AN331" s="45">
        <v>0</v>
      </c>
      <c r="AO331" s="45">
        <v>0</v>
      </c>
      <c r="AP331" s="45">
        <v>0</v>
      </c>
      <c r="AQ331" s="45">
        <v>0</v>
      </c>
      <c r="AR331" s="45">
        <v>0</v>
      </c>
      <c r="AS331" s="45" t="s">
        <v>4441</v>
      </c>
      <c r="AT331" s="45" t="s">
        <v>4444</v>
      </c>
      <c r="AU331" s="45">
        <v>1.5903951689970079</v>
      </c>
      <c r="AV331" s="10">
        <v>17.774204893734613</v>
      </c>
      <c r="AW331" s="10">
        <v>27.473414842195055</v>
      </c>
      <c r="AX331" s="17">
        <v>0.81136385176760517</v>
      </c>
    </row>
    <row r="332" spans="1:50" x14ac:dyDescent="0.25">
      <c r="A332" s="22" t="s">
        <v>539</v>
      </c>
      <c r="B332" s="22" t="s">
        <v>3949</v>
      </c>
      <c r="C332" s="22" t="s">
        <v>763</v>
      </c>
      <c r="D332" s="22">
        <v>84</v>
      </c>
      <c r="E332" s="22" t="s">
        <v>764</v>
      </c>
      <c r="F332" s="43">
        <v>23.453154999999999</v>
      </c>
      <c r="G332" s="43">
        <v>504.29603433212998</v>
      </c>
      <c r="H332" s="43">
        <v>23.702651515151516</v>
      </c>
      <c r="I332" s="9">
        <v>22.287121212121214</v>
      </c>
      <c r="J332" s="9">
        <v>1.415530303030303</v>
      </c>
      <c r="K332" s="11">
        <v>23.702651515151516</v>
      </c>
      <c r="L332" s="41">
        <v>1759</v>
      </c>
      <c r="M332" s="44">
        <v>6062</v>
      </c>
      <c r="N332" s="13">
        <v>869</v>
      </c>
      <c r="O332" s="13">
        <v>785</v>
      </c>
      <c r="P332" s="22">
        <v>863</v>
      </c>
      <c r="Q332" s="22">
        <v>783</v>
      </c>
      <c r="R332" s="14">
        <v>0</v>
      </c>
      <c r="S332" s="22">
        <v>858</v>
      </c>
      <c r="T332" s="22">
        <v>0</v>
      </c>
      <c r="U332" s="22">
        <v>6062</v>
      </c>
      <c r="V332" s="22"/>
      <c r="W332" s="22">
        <v>869</v>
      </c>
      <c r="X332" s="22">
        <v>785</v>
      </c>
      <c r="Y332" s="14">
        <v>0</v>
      </c>
      <c r="Z332" s="10">
        <v>6</v>
      </c>
      <c r="AA332" s="22">
        <v>2</v>
      </c>
      <c r="AB332" s="22">
        <v>8.2200000000000006</v>
      </c>
      <c r="AC332" s="22">
        <v>4.650672105930883E-2</v>
      </c>
      <c r="AD332" s="42">
        <v>5.8E-4</v>
      </c>
      <c r="AE332" s="22">
        <v>339</v>
      </c>
      <c r="AF332" s="22">
        <v>12.897278794573618</v>
      </c>
      <c r="AG332" s="22">
        <v>4.0685422064901E-2</v>
      </c>
      <c r="AH332" s="22">
        <v>1</v>
      </c>
      <c r="AI332" s="22">
        <v>0</v>
      </c>
      <c r="AJ332" s="22">
        <v>0</v>
      </c>
      <c r="AK332" s="22">
        <v>0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 t="s">
        <v>4441</v>
      </c>
      <c r="AT332" s="45" t="s">
        <v>4445</v>
      </c>
      <c r="AU332" s="45">
        <v>0.77022981790366141</v>
      </c>
      <c r="AV332" s="10">
        <v>4.238694139684239</v>
      </c>
      <c r="AW332" s="10">
        <v>36.662564922093487</v>
      </c>
      <c r="AX332" s="17">
        <v>0.94027966440271682</v>
      </c>
    </row>
    <row r="333" spans="1:50" x14ac:dyDescent="0.25">
      <c r="A333" s="22" t="s">
        <v>8</v>
      </c>
      <c r="B333" s="22" t="s">
        <v>3946</v>
      </c>
      <c r="C333" s="22" t="s">
        <v>249</v>
      </c>
      <c r="D333" s="22">
        <v>1849</v>
      </c>
      <c r="E333" s="22" t="s">
        <v>325</v>
      </c>
      <c r="F333" s="43">
        <v>28.799748999999998</v>
      </c>
      <c r="G333" s="43">
        <v>637.29584315135003</v>
      </c>
      <c r="H333" s="43">
        <v>29.810416666666669</v>
      </c>
      <c r="I333" s="9">
        <v>14.843181818181819</v>
      </c>
      <c r="J333" s="9">
        <v>14.967424242424242</v>
      </c>
      <c r="K333" s="11">
        <v>18.371969696969696</v>
      </c>
      <c r="L333" s="41">
        <v>3092</v>
      </c>
      <c r="M333" s="44">
        <v>3525</v>
      </c>
      <c r="N333" s="13">
        <v>1036</v>
      </c>
      <c r="O333" s="13">
        <v>738</v>
      </c>
      <c r="P333" s="22">
        <v>934</v>
      </c>
      <c r="Q333" s="22">
        <v>658</v>
      </c>
      <c r="R333" s="14">
        <v>0</v>
      </c>
      <c r="S333" s="22">
        <v>1097</v>
      </c>
      <c r="T333" s="22">
        <v>0.38370637678765429</v>
      </c>
      <c r="U333" s="22">
        <v>5684</v>
      </c>
      <c r="V333" s="22"/>
      <c r="W333" s="22">
        <v>1426</v>
      </c>
      <c r="X333" s="22">
        <v>995</v>
      </c>
      <c r="Y333" s="14">
        <v>2159</v>
      </c>
      <c r="Z333" s="10">
        <v>492</v>
      </c>
      <c r="AA333" s="22">
        <v>337</v>
      </c>
      <c r="AB333" s="22">
        <v>868.35</v>
      </c>
      <c r="AC333" s="22">
        <v>4.5190548956962846E-2</v>
      </c>
      <c r="AD333" s="42">
        <v>4.623E-2</v>
      </c>
      <c r="AE333" s="22">
        <v>340</v>
      </c>
      <c r="AF333" s="22">
        <v>16.120911488247259</v>
      </c>
      <c r="AG333" s="22">
        <v>4.0606829945207201E-2</v>
      </c>
      <c r="AH333" s="22">
        <v>0</v>
      </c>
      <c r="AI333" s="22">
        <v>1</v>
      </c>
      <c r="AJ333" s="22">
        <v>0</v>
      </c>
      <c r="AK333" s="22">
        <v>0</v>
      </c>
      <c r="AL333" s="45">
        <v>1</v>
      </c>
      <c r="AM333" s="45">
        <v>0</v>
      </c>
      <c r="AN333" s="45">
        <v>0</v>
      </c>
      <c r="AO333" s="45">
        <v>0</v>
      </c>
      <c r="AP333" s="45">
        <v>1</v>
      </c>
      <c r="AQ333" s="45">
        <v>0</v>
      </c>
      <c r="AR333" s="45">
        <v>0</v>
      </c>
      <c r="AS333" s="45" t="s">
        <v>4441</v>
      </c>
      <c r="AT333" s="45" t="s">
        <v>4441</v>
      </c>
      <c r="AU333" s="45">
        <v>8.0941009351597177</v>
      </c>
      <c r="AV333" s="10">
        <v>32.871387356380019</v>
      </c>
      <c r="AW333" s="10">
        <v>47.835627926479837</v>
      </c>
      <c r="AX333" s="17">
        <v>0.49791930063088075</v>
      </c>
    </row>
    <row r="334" spans="1:50" x14ac:dyDescent="0.25">
      <c r="A334" s="22" t="s">
        <v>2906</v>
      </c>
      <c r="B334" s="22" t="s">
        <v>3950</v>
      </c>
      <c r="C334" s="22" t="s">
        <v>2944</v>
      </c>
      <c r="D334" s="22">
        <v>992</v>
      </c>
      <c r="E334" s="22" t="s">
        <v>3116</v>
      </c>
      <c r="F334" s="43">
        <v>21.628917999999999</v>
      </c>
      <c r="G334" s="43">
        <v>502.93305713008999</v>
      </c>
      <c r="H334" s="43">
        <v>24.365151515151517</v>
      </c>
      <c r="I334" s="9">
        <v>19.051704545454545</v>
      </c>
      <c r="J334" s="9">
        <v>5.3134469696969706</v>
      </c>
      <c r="K334" s="11">
        <v>24.15606060606061</v>
      </c>
      <c r="L334" s="41">
        <v>3153</v>
      </c>
      <c r="M334" s="44">
        <v>3176</v>
      </c>
      <c r="N334" s="13">
        <v>343</v>
      </c>
      <c r="O334" s="13">
        <v>157</v>
      </c>
      <c r="P334" s="22">
        <v>163</v>
      </c>
      <c r="Q334" s="22">
        <v>72</v>
      </c>
      <c r="R334" s="14">
        <v>0</v>
      </c>
      <c r="S334" s="22">
        <v>687</v>
      </c>
      <c r="T334" s="22">
        <v>8.5815558733909336E-3</v>
      </c>
      <c r="U334" s="22">
        <v>3225</v>
      </c>
      <c r="V334" s="22"/>
      <c r="W334" s="22">
        <v>352</v>
      </c>
      <c r="X334" s="22">
        <v>163</v>
      </c>
      <c r="Y334" s="14">
        <v>49</v>
      </c>
      <c r="Z334" s="10">
        <v>189</v>
      </c>
      <c r="AA334" s="22">
        <v>91</v>
      </c>
      <c r="AB334" s="22">
        <v>263.33999999999997</v>
      </c>
      <c r="AC334" s="22">
        <v>4.300556046846888E-2</v>
      </c>
      <c r="AD334" s="42">
        <v>1.6899999999999998E-2</v>
      </c>
      <c r="AE334" s="22">
        <v>341</v>
      </c>
      <c r="AF334" s="22">
        <v>10.151314950779454</v>
      </c>
      <c r="AG334" s="22">
        <v>4.04434858596791E-2</v>
      </c>
      <c r="AH334" s="22">
        <v>0</v>
      </c>
      <c r="AI334" s="22">
        <v>0</v>
      </c>
      <c r="AJ334" s="22">
        <v>0</v>
      </c>
      <c r="AK334" s="22">
        <v>0</v>
      </c>
      <c r="AL334" s="45">
        <v>0</v>
      </c>
      <c r="AM334" s="45">
        <v>0</v>
      </c>
      <c r="AN334" s="45">
        <v>0</v>
      </c>
      <c r="AO334" s="45">
        <v>0</v>
      </c>
      <c r="AP334" s="45">
        <v>0</v>
      </c>
      <c r="AQ334" s="45">
        <v>0</v>
      </c>
      <c r="AR334" s="45">
        <v>0</v>
      </c>
      <c r="AS334" s="45" t="s">
        <v>4441</v>
      </c>
      <c r="AT334" s="45" t="s">
        <v>4442</v>
      </c>
      <c r="AU334" s="45">
        <v>2.2137549044222813</v>
      </c>
      <c r="AV334" s="10">
        <v>35.570130101586166</v>
      </c>
      <c r="AW334" s="10">
        <v>14.446862757291212</v>
      </c>
      <c r="AX334" s="17">
        <v>0.7819243206268266</v>
      </c>
    </row>
    <row r="335" spans="1:50" x14ac:dyDescent="0.25">
      <c r="A335" s="22" t="s">
        <v>8</v>
      </c>
      <c r="B335" s="22" t="s">
        <v>3946</v>
      </c>
      <c r="C335" s="22" t="s">
        <v>298</v>
      </c>
      <c r="D335" s="22">
        <v>133</v>
      </c>
      <c r="E335" s="22" t="s">
        <v>299</v>
      </c>
      <c r="F335" s="43">
        <v>31.751314000000001</v>
      </c>
      <c r="G335" s="43">
        <v>721.85472276345001</v>
      </c>
      <c r="H335" s="43">
        <v>29.975000000000001</v>
      </c>
      <c r="I335" s="9">
        <v>20.723863636363639</v>
      </c>
      <c r="J335" s="9">
        <v>9.2511363636363644</v>
      </c>
      <c r="K335" s="11">
        <v>21.686174242424244</v>
      </c>
      <c r="L335" s="41">
        <v>1740</v>
      </c>
      <c r="M335" s="44">
        <v>3136</v>
      </c>
      <c r="N335" s="13">
        <v>840</v>
      </c>
      <c r="O335" s="13">
        <v>586</v>
      </c>
      <c r="P335" s="22">
        <v>820</v>
      </c>
      <c r="Q335" s="22">
        <v>571</v>
      </c>
      <c r="R335" s="14">
        <v>0</v>
      </c>
      <c r="S335" s="22">
        <v>1163</v>
      </c>
      <c r="T335" s="22">
        <v>0.2765246291101171</v>
      </c>
      <c r="U335" s="22">
        <v>4013</v>
      </c>
      <c r="V335" s="22"/>
      <c r="W335" s="22">
        <v>999</v>
      </c>
      <c r="X335" s="22">
        <v>691</v>
      </c>
      <c r="Y335" s="14">
        <v>877</v>
      </c>
      <c r="Z335" s="10">
        <v>179</v>
      </c>
      <c r="AA335" s="22">
        <v>120</v>
      </c>
      <c r="AB335" s="22">
        <v>324.16000000000003</v>
      </c>
      <c r="AC335" s="22">
        <v>4.3985739787706327E-2</v>
      </c>
      <c r="AD335" s="42">
        <v>1.6369999999999999E-2</v>
      </c>
      <c r="AE335" s="22">
        <v>342</v>
      </c>
      <c r="AF335" s="22">
        <v>13.451830806309006</v>
      </c>
      <c r="AG335" s="22">
        <v>4.0274942533859298E-2</v>
      </c>
      <c r="AH335" s="22">
        <v>0</v>
      </c>
      <c r="AI335" s="22">
        <v>1</v>
      </c>
      <c r="AJ335" s="22">
        <v>0</v>
      </c>
      <c r="AK335" s="22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0</v>
      </c>
      <c r="AQ335" s="45">
        <v>0</v>
      </c>
      <c r="AR335" s="45">
        <v>0</v>
      </c>
      <c r="AS335" s="45" t="s">
        <v>4441</v>
      </c>
      <c r="AT335" s="45" t="s">
        <v>4443</v>
      </c>
      <c r="AU335" s="45">
        <v>4.1516170518675271</v>
      </c>
      <c r="AV335" s="10">
        <v>19.348974327478196</v>
      </c>
      <c r="AW335" s="10">
        <v>33.327773144286901</v>
      </c>
      <c r="AX335" s="17">
        <v>0.69137159754340738</v>
      </c>
    </row>
    <row r="336" spans="1:50" x14ac:dyDescent="0.25">
      <c r="A336" s="22" t="s">
        <v>539</v>
      </c>
      <c r="B336" s="22" t="s">
        <v>3949</v>
      </c>
      <c r="C336" s="22" t="s">
        <v>670</v>
      </c>
      <c r="D336" s="22">
        <v>5999</v>
      </c>
      <c r="E336" s="22" t="s">
        <v>887</v>
      </c>
      <c r="F336" s="43">
        <v>16.125679999999999</v>
      </c>
      <c r="G336" s="43">
        <v>425.13711880175998</v>
      </c>
      <c r="H336" s="43">
        <v>24.652651515151518</v>
      </c>
      <c r="I336" s="9">
        <v>0</v>
      </c>
      <c r="J336" s="9">
        <v>24.652651515151518</v>
      </c>
      <c r="K336" s="11">
        <v>0</v>
      </c>
      <c r="L336" s="41">
        <v>570</v>
      </c>
      <c r="M336" s="44">
        <v>0</v>
      </c>
      <c r="N336" s="13">
        <v>0</v>
      </c>
      <c r="O336" s="13">
        <v>0</v>
      </c>
      <c r="P336" s="22">
        <v>0</v>
      </c>
      <c r="Q336" s="22">
        <v>0</v>
      </c>
      <c r="R336" s="14">
        <v>0</v>
      </c>
      <c r="S336" s="22">
        <v>353</v>
      </c>
      <c r="T336" s="22">
        <v>1</v>
      </c>
      <c r="U336" s="22">
        <v>1047</v>
      </c>
      <c r="V336" s="22"/>
      <c r="W336" s="22">
        <v>191</v>
      </c>
      <c r="X336" s="22">
        <v>127</v>
      </c>
      <c r="Y336" s="14">
        <v>1047</v>
      </c>
      <c r="Z336" s="10">
        <v>191</v>
      </c>
      <c r="AA336" s="22">
        <v>127</v>
      </c>
      <c r="AB336" s="22">
        <v>355.9</v>
      </c>
      <c r="AC336" s="22">
        <v>3.7930538846972214E-2</v>
      </c>
      <c r="AD336" s="42">
        <v>1.506E-2</v>
      </c>
      <c r="AE336" s="22">
        <v>343</v>
      </c>
      <c r="AF336" s="22">
        <v>3.2120882172845837</v>
      </c>
      <c r="AG336" s="22">
        <v>4.0151102716057298E-2</v>
      </c>
      <c r="AH336" s="22">
        <v>0</v>
      </c>
      <c r="AI336" s="22">
        <v>0</v>
      </c>
      <c r="AJ336" s="22">
        <v>0</v>
      </c>
      <c r="AK336" s="22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0</v>
      </c>
      <c r="AQ336" s="45">
        <v>0</v>
      </c>
      <c r="AR336" s="45">
        <v>0</v>
      </c>
      <c r="AS336" s="45" t="s">
        <v>4441</v>
      </c>
      <c r="AT336" s="45" t="s">
        <v>4443</v>
      </c>
      <c r="AU336" s="45">
        <v>3.2120882172845837</v>
      </c>
      <c r="AV336" s="10">
        <v>7.7476453144446316</v>
      </c>
      <c r="AW336" s="10">
        <v>7.7476453144446316</v>
      </c>
      <c r="AX336" s="17">
        <v>0</v>
      </c>
    </row>
    <row r="337" spans="1:50" x14ac:dyDescent="0.25">
      <c r="A337" s="22" t="s">
        <v>964</v>
      </c>
      <c r="B337" s="22" t="s">
        <v>3948</v>
      </c>
      <c r="C337" s="22" t="s">
        <v>1066</v>
      </c>
      <c r="D337" s="22">
        <v>3249</v>
      </c>
      <c r="E337" s="22" t="s">
        <v>1129</v>
      </c>
      <c r="F337" s="43">
        <v>14.002421999999999</v>
      </c>
      <c r="G337" s="43">
        <v>330.48924034482002</v>
      </c>
      <c r="H337" s="43">
        <v>13.880113636363637</v>
      </c>
      <c r="I337" s="9">
        <v>0</v>
      </c>
      <c r="J337" s="9">
        <v>13.880113636363637</v>
      </c>
      <c r="K337" s="11">
        <v>0</v>
      </c>
      <c r="L337" s="41">
        <v>3529</v>
      </c>
      <c r="M337" s="44">
        <v>0</v>
      </c>
      <c r="N337" s="13">
        <v>0</v>
      </c>
      <c r="O337" s="13">
        <v>0</v>
      </c>
      <c r="P337" s="22">
        <v>0</v>
      </c>
      <c r="Q337" s="22">
        <v>0</v>
      </c>
      <c r="R337" s="14">
        <v>0</v>
      </c>
      <c r="S337" s="22">
        <v>198</v>
      </c>
      <c r="T337" s="22">
        <v>1</v>
      </c>
      <c r="U337" s="22">
        <v>6421</v>
      </c>
      <c r="V337" s="22"/>
      <c r="W337" s="22">
        <v>1160</v>
      </c>
      <c r="X337" s="22">
        <v>765</v>
      </c>
      <c r="Y337" s="14">
        <v>6421</v>
      </c>
      <c r="Z337" s="10">
        <v>1160</v>
      </c>
      <c r="AA337" s="22">
        <v>765</v>
      </c>
      <c r="AB337" s="22">
        <v>2167.09</v>
      </c>
      <c r="AC337" s="22">
        <v>4.2368768149275905E-2</v>
      </c>
      <c r="AD337" s="42">
        <v>0.1022</v>
      </c>
      <c r="AE337" s="22">
        <v>344</v>
      </c>
      <c r="AF337" s="22">
        <v>5.2932457834396409</v>
      </c>
      <c r="AG337" s="22">
        <v>4.0100346844239701E-2</v>
      </c>
      <c r="AH337" s="22">
        <v>0</v>
      </c>
      <c r="AI337" s="22">
        <v>0</v>
      </c>
      <c r="AJ337" s="22">
        <v>0</v>
      </c>
      <c r="AK337" s="22">
        <v>0</v>
      </c>
      <c r="AL337" s="45">
        <v>1</v>
      </c>
      <c r="AM337" s="45">
        <v>0</v>
      </c>
      <c r="AN337" s="45">
        <v>0</v>
      </c>
      <c r="AO337" s="45">
        <v>1</v>
      </c>
      <c r="AP337" s="45">
        <v>0</v>
      </c>
      <c r="AQ337" s="45">
        <v>0</v>
      </c>
      <c r="AR337" s="45">
        <v>0</v>
      </c>
      <c r="AS337" s="45" t="s">
        <v>4441</v>
      </c>
      <c r="AT337" s="45" t="s">
        <v>4440</v>
      </c>
      <c r="AU337" s="45">
        <v>5.2932457834396409</v>
      </c>
      <c r="AV337" s="10">
        <v>83.572802816324852</v>
      </c>
      <c r="AW337" s="10">
        <v>83.572802816324852</v>
      </c>
      <c r="AX337" s="17">
        <v>0</v>
      </c>
    </row>
    <row r="338" spans="1:50" x14ac:dyDescent="0.25">
      <c r="A338" s="22" t="s">
        <v>2906</v>
      </c>
      <c r="B338" s="22" t="s">
        <v>3961</v>
      </c>
      <c r="C338" s="22" t="s">
        <v>3454</v>
      </c>
      <c r="D338" s="22">
        <v>7987</v>
      </c>
      <c r="E338" s="22" t="s">
        <v>3455</v>
      </c>
      <c r="F338" s="43">
        <v>12.082653000000001</v>
      </c>
      <c r="G338" s="43">
        <v>278.78915645808001</v>
      </c>
      <c r="H338" s="43">
        <v>13.47443181818182</v>
      </c>
      <c r="I338" s="9">
        <v>0</v>
      </c>
      <c r="J338" s="9">
        <v>13.47443181818182</v>
      </c>
      <c r="K338" s="11">
        <v>0</v>
      </c>
      <c r="L338" s="41">
        <v>134</v>
      </c>
      <c r="M338" s="44">
        <v>0</v>
      </c>
      <c r="N338" s="13">
        <v>0</v>
      </c>
      <c r="O338" s="13">
        <v>0</v>
      </c>
      <c r="P338" s="22">
        <v>0</v>
      </c>
      <c r="Q338" s="22">
        <v>0</v>
      </c>
      <c r="R338" s="14">
        <v>0</v>
      </c>
      <c r="S338" s="22">
        <v>230</v>
      </c>
      <c r="T338" s="22">
        <v>1</v>
      </c>
      <c r="U338" s="22">
        <v>256</v>
      </c>
      <c r="V338" s="22"/>
      <c r="W338" s="22">
        <v>48</v>
      </c>
      <c r="X338" s="22">
        <v>33</v>
      </c>
      <c r="Y338" s="14">
        <v>256</v>
      </c>
      <c r="Z338" s="10">
        <v>48</v>
      </c>
      <c r="AA338" s="22">
        <v>33</v>
      </c>
      <c r="AB338" s="22">
        <v>88.8</v>
      </c>
      <c r="AC338" s="22">
        <v>4.3339752354452858E-2</v>
      </c>
      <c r="AD338" s="42">
        <v>4.3299999999999996E-3</v>
      </c>
      <c r="AE338" s="22">
        <v>345</v>
      </c>
      <c r="AF338" s="22">
        <v>2.4768543176556528</v>
      </c>
      <c r="AG338" s="22">
        <v>3.9949263187994397E-2</v>
      </c>
      <c r="AH338" s="22">
        <v>0</v>
      </c>
      <c r="AI338" s="22">
        <v>0</v>
      </c>
      <c r="AJ338" s="22">
        <v>0</v>
      </c>
      <c r="AK338" s="22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 t="s">
        <v>4441</v>
      </c>
      <c r="AT338" s="45" t="s">
        <v>4444</v>
      </c>
      <c r="AU338" s="45">
        <v>2.4768543176556528</v>
      </c>
      <c r="AV338" s="10">
        <v>3.5623023402909544</v>
      </c>
      <c r="AW338" s="10">
        <v>3.5623023402909544</v>
      </c>
      <c r="AX338" s="17">
        <v>0</v>
      </c>
    </row>
    <row r="339" spans="1:50" x14ac:dyDescent="0.25">
      <c r="A339" s="22" t="s">
        <v>8</v>
      </c>
      <c r="B339" s="22" t="s">
        <v>3946</v>
      </c>
      <c r="C339" s="22" t="s">
        <v>312</v>
      </c>
      <c r="D339" s="22">
        <v>1807</v>
      </c>
      <c r="E339" s="22" t="s">
        <v>405</v>
      </c>
      <c r="F339" s="43">
        <v>15.962368</v>
      </c>
      <c r="G339" s="43">
        <v>425.73070342387001</v>
      </c>
      <c r="H339" s="43">
        <v>18.665719696969695</v>
      </c>
      <c r="I339" s="9">
        <v>0</v>
      </c>
      <c r="J339" s="9">
        <v>18.665719696969695</v>
      </c>
      <c r="K339" s="11">
        <v>0</v>
      </c>
      <c r="L339" s="41">
        <v>2230</v>
      </c>
      <c r="M339" s="44">
        <v>0</v>
      </c>
      <c r="N339" s="13">
        <v>0</v>
      </c>
      <c r="O339" s="13">
        <v>0</v>
      </c>
      <c r="P339" s="22">
        <v>0</v>
      </c>
      <c r="Q339" s="22">
        <v>0</v>
      </c>
      <c r="R339" s="14">
        <v>0</v>
      </c>
      <c r="S339" s="22">
        <v>427</v>
      </c>
      <c r="T339" s="22">
        <v>1</v>
      </c>
      <c r="U339" s="22">
        <v>4062</v>
      </c>
      <c r="V339" s="22"/>
      <c r="W339" s="22">
        <v>735</v>
      </c>
      <c r="X339" s="22">
        <v>485</v>
      </c>
      <c r="Y339" s="14">
        <v>4062</v>
      </c>
      <c r="Z339" s="10">
        <v>735</v>
      </c>
      <c r="AA339" s="22">
        <v>485</v>
      </c>
      <c r="AB339" s="22">
        <v>1372.53</v>
      </c>
      <c r="AC339" s="22">
        <v>3.7494049340640101E-2</v>
      </c>
      <c r="AD339" s="42">
        <v>5.7299999999999997E-2</v>
      </c>
      <c r="AE339" s="22">
        <v>346</v>
      </c>
      <c r="AF339" s="22">
        <v>8.9300668758898922</v>
      </c>
      <c r="AG339" s="22">
        <v>3.9866369981651308E-2</v>
      </c>
      <c r="AH339" s="22">
        <v>0</v>
      </c>
      <c r="AI339" s="22">
        <v>0</v>
      </c>
      <c r="AJ339" s="22">
        <v>0</v>
      </c>
      <c r="AK339" s="22">
        <v>0</v>
      </c>
      <c r="AL339" s="45">
        <v>0</v>
      </c>
      <c r="AM339" s="45">
        <v>0</v>
      </c>
      <c r="AN339" s="45">
        <v>0</v>
      </c>
      <c r="AO339" s="45">
        <v>1</v>
      </c>
      <c r="AP339" s="45">
        <v>0</v>
      </c>
      <c r="AQ339" s="45">
        <v>0</v>
      </c>
      <c r="AR339" s="45">
        <v>0</v>
      </c>
      <c r="AS339" s="45" t="s">
        <v>4441</v>
      </c>
      <c r="AT339" s="45" t="s">
        <v>4441</v>
      </c>
      <c r="AU339" s="45">
        <v>8.9300668758898922</v>
      </c>
      <c r="AV339" s="10">
        <v>39.376997615544624</v>
      </c>
      <c r="AW339" s="10">
        <v>39.376997615544624</v>
      </c>
      <c r="AX339" s="17">
        <v>0</v>
      </c>
    </row>
    <row r="340" spans="1:50" x14ac:dyDescent="0.25">
      <c r="A340" s="22" t="s">
        <v>964</v>
      </c>
      <c r="B340" s="22" t="s">
        <v>3948</v>
      </c>
      <c r="C340" s="22" t="s">
        <v>1331</v>
      </c>
      <c r="D340" s="22">
        <v>4918</v>
      </c>
      <c r="E340" s="22" t="s">
        <v>1332</v>
      </c>
      <c r="F340" s="43">
        <v>17.078804999999999</v>
      </c>
      <c r="G340" s="43">
        <v>512.73726417832995</v>
      </c>
      <c r="H340" s="43">
        <v>25.175189393939394</v>
      </c>
      <c r="I340" s="9">
        <v>1.7045454545454548E-2</v>
      </c>
      <c r="J340" s="9">
        <v>25.158143939393938</v>
      </c>
      <c r="K340" s="11">
        <v>1.7045454545454548E-2</v>
      </c>
      <c r="L340" s="41">
        <v>6934</v>
      </c>
      <c r="M340" s="44">
        <v>16</v>
      </c>
      <c r="N340" s="13">
        <v>0</v>
      </c>
      <c r="O340" s="13">
        <v>0</v>
      </c>
      <c r="P340" s="22">
        <v>0</v>
      </c>
      <c r="Q340" s="22">
        <v>0</v>
      </c>
      <c r="R340" s="14">
        <v>0</v>
      </c>
      <c r="S340" s="22">
        <v>419</v>
      </c>
      <c r="T340" s="22">
        <v>0.99932292646229082</v>
      </c>
      <c r="U340" s="22">
        <v>12612</v>
      </c>
      <c r="V340" s="22"/>
      <c r="W340" s="22">
        <v>2274</v>
      </c>
      <c r="X340" s="22">
        <v>1499</v>
      </c>
      <c r="Y340" s="14">
        <v>12596</v>
      </c>
      <c r="Z340" s="10">
        <v>2274</v>
      </c>
      <c r="AA340" s="22">
        <v>1499</v>
      </c>
      <c r="AB340" s="22">
        <v>4249.0200000000004</v>
      </c>
      <c r="AC340" s="22">
        <v>3.3309076974089392E-2</v>
      </c>
      <c r="AD340" s="42">
        <v>0.15751000000000001</v>
      </c>
      <c r="AE340" s="22">
        <v>347</v>
      </c>
      <c r="AF340" s="22">
        <v>4.4377418258262207</v>
      </c>
      <c r="AG340" s="22">
        <v>3.9622694873448397E-2</v>
      </c>
      <c r="AH340" s="22">
        <v>0</v>
      </c>
      <c r="AI340" s="22">
        <v>0</v>
      </c>
      <c r="AJ340" s="22">
        <v>0</v>
      </c>
      <c r="AK340" s="22">
        <v>0</v>
      </c>
      <c r="AL340" s="45">
        <v>1</v>
      </c>
      <c r="AM340" s="45">
        <v>0</v>
      </c>
      <c r="AN340" s="45">
        <v>1</v>
      </c>
      <c r="AO340" s="45">
        <v>0</v>
      </c>
      <c r="AP340" s="45">
        <v>0</v>
      </c>
      <c r="AQ340" s="45">
        <v>1</v>
      </c>
      <c r="AR340" s="45">
        <v>1</v>
      </c>
      <c r="AS340" s="45" t="s">
        <v>4441</v>
      </c>
      <c r="AT340" s="45" t="s">
        <v>4440</v>
      </c>
      <c r="AU340" s="45">
        <v>4.4347371482687681</v>
      </c>
      <c r="AV340" s="10">
        <v>90.388225994655031</v>
      </c>
      <c r="AW340" s="10">
        <v>90.327026518713552</v>
      </c>
      <c r="AX340" s="17">
        <v>6.770735377092346E-4</v>
      </c>
    </row>
    <row r="341" spans="1:50" x14ac:dyDescent="0.25">
      <c r="A341" s="22" t="s">
        <v>8</v>
      </c>
      <c r="B341" s="22" t="s">
        <v>3946</v>
      </c>
      <c r="C341" s="22" t="s">
        <v>160</v>
      </c>
      <c r="D341" s="22">
        <v>631</v>
      </c>
      <c r="E341" s="22" t="s">
        <v>214</v>
      </c>
      <c r="F341" s="43">
        <v>2.3733590000000002</v>
      </c>
      <c r="G341" s="43">
        <v>60.353002905590003</v>
      </c>
      <c r="H341" s="43">
        <v>4.0702651515151516</v>
      </c>
      <c r="I341" s="9">
        <v>0</v>
      </c>
      <c r="J341" s="9">
        <v>4.0702651515151516</v>
      </c>
      <c r="K341" s="11">
        <v>0</v>
      </c>
      <c r="L341" s="41">
        <v>376</v>
      </c>
      <c r="M341" s="44">
        <v>0</v>
      </c>
      <c r="N341" s="13">
        <v>0</v>
      </c>
      <c r="O341" s="13">
        <v>0</v>
      </c>
      <c r="P341" s="22">
        <v>0</v>
      </c>
      <c r="Q341" s="22">
        <v>0</v>
      </c>
      <c r="R341" s="14">
        <v>0</v>
      </c>
      <c r="S341" s="22">
        <v>99</v>
      </c>
      <c r="T341" s="22">
        <v>1</v>
      </c>
      <c r="U341" s="22">
        <v>695</v>
      </c>
      <c r="V341" s="22"/>
      <c r="W341" s="22">
        <v>127</v>
      </c>
      <c r="X341" s="22">
        <v>85</v>
      </c>
      <c r="Y341" s="14">
        <v>695</v>
      </c>
      <c r="Z341" s="10">
        <v>127</v>
      </c>
      <c r="AA341" s="22">
        <v>85</v>
      </c>
      <c r="AB341" s="22">
        <v>236.54</v>
      </c>
      <c r="AC341" s="22">
        <v>3.9324621572063907E-2</v>
      </c>
      <c r="AD341" s="42">
        <v>1.039E-2</v>
      </c>
      <c r="AE341" s="22">
        <v>348</v>
      </c>
      <c r="AF341" s="22">
        <v>0.98781411836206257</v>
      </c>
      <c r="AG341" s="22">
        <v>3.9512564734482503E-2</v>
      </c>
      <c r="AH341" s="22">
        <v>0</v>
      </c>
      <c r="AI341" s="22">
        <v>0</v>
      </c>
      <c r="AJ341" s="22">
        <v>0</v>
      </c>
      <c r="AK341" s="22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 t="s">
        <v>4441</v>
      </c>
      <c r="AT341" s="45" t="s">
        <v>4443</v>
      </c>
      <c r="AU341" s="45">
        <v>0.98781411836206257</v>
      </c>
      <c r="AV341" s="10">
        <v>31.201898469126611</v>
      </c>
      <c r="AW341" s="10">
        <v>31.201898469126611</v>
      </c>
      <c r="AX341" s="17">
        <v>0</v>
      </c>
    </row>
    <row r="342" spans="1:50" x14ac:dyDescent="0.25">
      <c r="A342" s="22" t="s">
        <v>8</v>
      </c>
      <c r="B342" s="22" t="s">
        <v>3946</v>
      </c>
      <c r="C342" s="22" t="s">
        <v>249</v>
      </c>
      <c r="D342" s="22">
        <v>2520</v>
      </c>
      <c r="E342" s="22" t="s">
        <v>250</v>
      </c>
      <c r="F342" s="43">
        <v>9.6292869999999997</v>
      </c>
      <c r="G342" s="43">
        <v>259.51578470816997</v>
      </c>
      <c r="H342" s="43">
        <v>11.452272727272726</v>
      </c>
      <c r="I342" s="9">
        <v>0.16856060606060608</v>
      </c>
      <c r="J342" s="9">
        <v>11.283712121212121</v>
      </c>
      <c r="K342" s="11">
        <v>0.15833333333333333</v>
      </c>
      <c r="L342" s="41">
        <v>1616</v>
      </c>
      <c r="M342" s="44">
        <v>19</v>
      </c>
      <c r="N342" s="13">
        <v>0</v>
      </c>
      <c r="O342" s="13">
        <v>0</v>
      </c>
      <c r="P342" s="22">
        <v>0</v>
      </c>
      <c r="Q342" s="22">
        <v>0</v>
      </c>
      <c r="R342" s="14">
        <v>0</v>
      </c>
      <c r="S342" s="22">
        <v>458</v>
      </c>
      <c r="T342" s="22">
        <v>0.98617450552358277</v>
      </c>
      <c r="U342" s="22">
        <v>2925</v>
      </c>
      <c r="V342" s="22"/>
      <c r="W342" s="22">
        <v>526</v>
      </c>
      <c r="X342" s="22">
        <v>347</v>
      </c>
      <c r="Y342" s="14">
        <v>2906</v>
      </c>
      <c r="Z342" s="10">
        <v>526</v>
      </c>
      <c r="AA342" s="22">
        <v>347</v>
      </c>
      <c r="AB342" s="22">
        <v>982.16</v>
      </c>
      <c r="AC342" s="22">
        <v>3.7104822008527535E-2</v>
      </c>
      <c r="AD342" s="42">
        <v>4.0579999999999998E-2</v>
      </c>
      <c r="AE342" s="22">
        <v>349</v>
      </c>
      <c r="AF342" s="22">
        <v>6.1115907348009664</v>
      </c>
      <c r="AG342" s="22">
        <v>3.9429617643877202E-2</v>
      </c>
      <c r="AH342" s="22">
        <v>0</v>
      </c>
      <c r="AI342" s="22">
        <v>0</v>
      </c>
      <c r="AJ342" s="22">
        <v>0</v>
      </c>
      <c r="AK342" s="22">
        <v>0</v>
      </c>
      <c r="AL342" s="45">
        <v>1</v>
      </c>
      <c r="AM342" s="45">
        <v>0</v>
      </c>
      <c r="AN342" s="45">
        <v>0</v>
      </c>
      <c r="AO342" s="45">
        <v>0</v>
      </c>
      <c r="AP342" s="45">
        <v>1</v>
      </c>
      <c r="AQ342" s="45">
        <v>0</v>
      </c>
      <c r="AR342" s="45">
        <v>0</v>
      </c>
      <c r="AS342" s="45" t="s">
        <v>4441</v>
      </c>
      <c r="AT342" s="45" t="s">
        <v>4441</v>
      </c>
      <c r="AU342" s="45">
        <v>6.0216371105042672</v>
      </c>
      <c r="AV342" s="10">
        <v>46.615864916579945</v>
      </c>
      <c r="AW342" s="10">
        <v>45.929747965866248</v>
      </c>
      <c r="AX342" s="17">
        <v>1.4718528808626053E-2</v>
      </c>
    </row>
    <row r="343" spans="1:50" x14ac:dyDescent="0.25">
      <c r="A343" s="22" t="s">
        <v>539</v>
      </c>
      <c r="B343" s="22" t="s">
        <v>3949</v>
      </c>
      <c r="C343" s="22" t="s">
        <v>670</v>
      </c>
      <c r="D343" s="22">
        <v>4552</v>
      </c>
      <c r="E343" s="22" t="s">
        <v>848</v>
      </c>
      <c r="F343" s="43">
        <v>7.006462</v>
      </c>
      <c r="G343" s="43">
        <v>202.93568019061999</v>
      </c>
      <c r="H343" s="43">
        <v>15.580871212121211</v>
      </c>
      <c r="I343" s="9">
        <v>0</v>
      </c>
      <c r="J343" s="9">
        <v>15.580871212121211</v>
      </c>
      <c r="K343" s="11">
        <v>0</v>
      </c>
      <c r="L343" s="41">
        <v>537</v>
      </c>
      <c r="M343" s="44">
        <v>0</v>
      </c>
      <c r="N343" s="13">
        <v>0</v>
      </c>
      <c r="O343" s="13">
        <v>0</v>
      </c>
      <c r="P343" s="22">
        <v>0</v>
      </c>
      <c r="Q343" s="22">
        <v>0</v>
      </c>
      <c r="R343" s="14">
        <v>0</v>
      </c>
      <c r="S343" s="22">
        <v>222</v>
      </c>
      <c r="T343" s="22">
        <v>1</v>
      </c>
      <c r="U343" s="22">
        <v>987</v>
      </c>
      <c r="V343" s="22"/>
      <c r="W343" s="22">
        <v>180</v>
      </c>
      <c r="X343" s="22">
        <v>120</v>
      </c>
      <c r="Y343" s="14">
        <v>987</v>
      </c>
      <c r="Z343" s="10">
        <v>180</v>
      </c>
      <c r="AA343" s="22">
        <v>120</v>
      </c>
      <c r="AB343" s="22">
        <v>335.43</v>
      </c>
      <c r="AC343" s="22">
        <v>3.4525530421356872E-2</v>
      </c>
      <c r="AD343" s="42">
        <v>1.2919999999999999E-2</v>
      </c>
      <c r="AE343" s="22">
        <v>350</v>
      </c>
      <c r="AF343" s="22">
        <v>2.8289290556054087</v>
      </c>
      <c r="AG343" s="22">
        <v>3.9290681327852899E-2</v>
      </c>
      <c r="AH343" s="22">
        <v>0</v>
      </c>
      <c r="AI343" s="22">
        <v>0</v>
      </c>
      <c r="AJ343" s="22">
        <v>0</v>
      </c>
      <c r="AK343" s="22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 t="s">
        <v>4441</v>
      </c>
      <c r="AT343" s="45" t="s">
        <v>4443</v>
      </c>
      <c r="AU343" s="45">
        <v>2.8289290556054087</v>
      </c>
      <c r="AV343" s="10">
        <v>11.552627420472366</v>
      </c>
      <c r="AW343" s="10">
        <v>11.552627420472366</v>
      </c>
      <c r="AX343" s="17">
        <v>0</v>
      </c>
    </row>
    <row r="344" spans="1:50" x14ac:dyDescent="0.25">
      <c r="A344" s="22" t="s">
        <v>8</v>
      </c>
      <c r="B344" s="22" t="s">
        <v>3946</v>
      </c>
      <c r="C344" s="22" t="s">
        <v>11</v>
      </c>
      <c r="D344" s="22">
        <v>3901</v>
      </c>
      <c r="E344" s="22" t="s">
        <v>12</v>
      </c>
      <c r="F344" s="43">
        <v>34.604567000000003</v>
      </c>
      <c r="G344" s="43">
        <v>852.14872909418</v>
      </c>
      <c r="H344" s="43">
        <v>37.269128787878792</v>
      </c>
      <c r="I344" s="9">
        <v>0</v>
      </c>
      <c r="J344" s="9">
        <v>37.269128787878792</v>
      </c>
      <c r="K344" s="11">
        <v>0</v>
      </c>
      <c r="L344" s="41">
        <v>13369</v>
      </c>
      <c r="M344" s="44">
        <v>0</v>
      </c>
      <c r="N344" s="13">
        <v>0</v>
      </c>
      <c r="O344" s="13">
        <v>0</v>
      </c>
      <c r="P344" s="22">
        <v>0</v>
      </c>
      <c r="Q344" s="22">
        <v>0</v>
      </c>
      <c r="R344" s="14">
        <v>0</v>
      </c>
      <c r="S344" s="22">
        <v>1916</v>
      </c>
      <c r="T344" s="22">
        <v>1</v>
      </c>
      <c r="U344" s="22">
        <v>24290</v>
      </c>
      <c r="V344" s="22"/>
      <c r="W344" s="22">
        <v>4383</v>
      </c>
      <c r="X344" s="22">
        <v>2888</v>
      </c>
      <c r="Y344" s="14">
        <v>24290</v>
      </c>
      <c r="Z344" s="10">
        <v>4383</v>
      </c>
      <c r="AA344" s="22">
        <v>2888</v>
      </c>
      <c r="AB344" s="22">
        <v>8190.81</v>
      </c>
      <c r="AC344" s="22">
        <v>4.0608600140475577E-2</v>
      </c>
      <c r="AD344" s="42">
        <v>0.37010999999999999</v>
      </c>
      <c r="AE344" s="22">
        <v>351</v>
      </c>
      <c r="AF344" s="22">
        <v>25.258936567751999</v>
      </c>
      <c r="AG344" s="22">
        <v>3.9282949561045097E-2</v>
      </c>
      <c r="AH344" s="22">
        <v>0</v>
      </c>
      <c r="AI344" s="22">
        <v>0</v>
      </c>
      <c r="AJ344" s="22">
        <v>0</v>
      </c>
      <c r="AK344" s="22">
        <v>0</v>
      </c>
      <c r="AL344" s="45">
        <v>1</v>
      </c>
      <c r="AM344" s="45">
        <v>0</v>
      </c>
      <c r="AN344" s="45">
        <v>1</v>
      </c>
      <c r="AO344" s="45">
        <v>0</v>
      </c>
      <c r="AP344" s="45">
        <v>0</v>
      </c>
      <c r="AQ344" s="45">
        <v>1</v>
      </c>
      <c r="AR344" s="45">
        <v>1</v>
      </c>
      <c r="AS344" s="45" t="s">
        <v>4441</v>
      </c>
      <c r="AT344" s="45" t="s">
        <v>4440</v>
      </c>
      <c r="AU344" s="45">
        <v>25.258936567751999</v>
      </c>
      <c r="AV344" s="10">
        <v>117.60403697511445</v>
      </c>
      <c r="AW344" s="10">
        <v>117.60403697511445</v>
      </c>
      <c r="AX344" s="17">
        <v>0</v>
      </c>
    </row>
    <row r="345" spans="1:50" x14ac:dyDescent="0.25">
      <c r="A345" s="22" t="s">
        <v>8</v>
      </c>
      <c r="B345" s="22" t="s">
        <v>3946</v>
      </c>
      <c r="C345" s="22" t="s">
        <v>95</v>
      </c>
      <c r="D345" s="22">
        <v>2860</v>
      </c>
      <c r="E345" s="22" t="s">
        <v>159</v>
      </c>
      <c r="F345" s="43">
        <v>0.66106500000000001</v>
      </c>
      <c r="G345" s="43">
        <v>25.570587256349999</v>
      </c>
      <c r="H345" s="43">
        <v>0.98541666666666672</v>
      </c>
      <c r="I345" s="9">
        <v>0</v>
      </c>
      <c r="J345" s="9">
        <v>0.98541666666666672</v>
      </c>
      <c r="K345" s="11">
        <v>0</v>
      </c>
      <c r="L345" s="41">
        <v>73</v>
      </c>
      <c r="M345" s="44">
        <v>0</v>
      </c>
      <c r="N345" s="13">
        <v>0</v>
      </c>
      <c r="O345" s="13">
        <v>0</v>
      </c>
      <c r="P345" s="22">
        <v>0</v>
      </c>
      <c r="Q345" s="22">
        <v>0</v>
      </c>
      <c r="R345" s="14">
        <v>0</v>
      </c>
      <c r="S345" s="22">
        <v>23</v>
      </c>
      <c r="T345" s="22">
        <v>1</v>
      </c>
      <c r="U345" s="22">
        <v>145</v>
      </c>
      <c r="V345" s="22"/>
      <c r="W345" s="22">
        <v>28</v>
      </c>
      <c r="X345" s="22">
        <v>19</v>
      </c>
      <c r="Y345" s="14">
        <v>145</v>
      </c>
      <c r="Z345" s="10">
        <v>28</v>
      </c>
      <c r="AA345" s="22">
        <v>19</v>
      </c>
      <c r="AB345" s="22">
        <v>51.41</v>
      </c>
      <c r="AC345" s="22">
        <v>2.5852554474901094E-2</v>
      </c>
      <c r="AD345" s="42">
        <v>1.5100000000000001E-3</v>
      </c>
      <c r="AE345" s="22">
        <v>352</v>
      </c>
      <c r="AF345" s="22">
        <v>1.649370400389226</v>
      </c>
      <c r="AG345" s="22">
        <v>3.9270723818791098E-2</v>
      </c>
      <c r="AH345" s="22">
        <v>0</v>
      </c>
      <c r="AI345" s="22">
        <v>0</v>
      </c>
      <c r="AJ345" s="22">
        <v>0</v>
      </c>
      <c r="AK345" s="22">
        <v>0</v>
      </c>
      <c r="AL345" s="45">
        <v>0</v>
      </c>
      <c r="AM345" s="45">
        <v>0</v>
      </c>
      <c r="AN345" s="45">
        <v>0</v>
      </c>
      <c r="AO345" s="45">
        <v>0</v>
      </c>
      <c r="AP345" s="45">
        <v>0</v>
      </c>
      <c r="AQ345" s="45">
        <v>0</v>
      </c>
      <c r="AR345" s="45">
        <v>0</v>
      </c>
      <c r="AS345" s="45" t="s">
        <v>4441</v>
      </c>
      <c r="AT345" s="45" t="s">
        <v>4445</v>
      </c>
      <c r="AU345" s="45">
        <v>1.649370400389226</v>
      </c>
      <c r="AV345" s="10">
        <v>28.414376321353064</v>
      </c>
      <c r="AW345" s="10">
        <v>28.414376321353064</v>
      </c>
      <c r="AX345" s="17">
        <v>0</v>
      </c>
    </row>
    <row r="346" spans="1:50" x14ac:dyDescent="0.25">
      <c r="A346" s="22" t="s">
        <v>1672</v>
      </c>
      <c r="B346" s="22" t="s">
        <v>3951</v>
      </c>
      <c r="C346" s="22" t="s">
        <v>1713</v>
      </c>
      <c r="D346" s="22">
        <v>8475</v>
      </c>
      <c r="E346" s="22" t="s">
        <v>2031</v>
      </c>
      <c r="F346" s="43">
        <v>5.3889500000000004</v>
      </c>
      <c r="G346" s="43">
        <v>252.63452124726001</v>
      </c>
      <c r="H346" s="43">
        <v>12.260416666666668</v>
      </c>
      <c r="I346" s="9">
        <v>0</v>
      </c>
      <c r="J346" s="9">
        <v>12.260416666666668</v>
      </c>
      <c r="K346" s="11">
        <v>0</v>
      </c>
      <c r="L346" s="41">
        <v>134</v>
      </c>
      <c r="M346" s="44">
        <v>0</v>
      </c>
      <c r="N346" s="13">
        <v>0</v>
      </c>
      <c r="O346" s="13">
        <v>0</v>
      </c>
      <c r="P346" s="22">
        <v>0</v>
      </c>
      <c r="Q346" s="22">
        <v>0</v>
      </c>
      <c r="R346" s="14">
        <v>0</v>
      </c>
      <c r="S346" s="22">
        <v>177</v>
      </c>
      <c r="T346" s="22">
        <v>1</v>
      </c>
      <c r="U346" s="22">
        <v>256</v>
      </c>
      <c r="V346" s="22"/>
      <c r="W346" s="22">
        <v>48</v>
      </c>
      <c r="X346" s="22">
        <v>33</v>
      </c>
      <c r="Y346" s="14">
        <v>256</v>
      </c>
      <c r="Z346" s="10">
        <v>48</v>
      </c>
      <c r="AA346" s="22">
        <v>33</v>
      </c>
      <c r="AB346" s="22">
        <v>88.8</v>
      </c>
      <c r="AC346" s="22">
        <v>2.1331011982822782E-2</v>
      </c>
      <c r="AD346" s="42">
        <v>2.1299999999999999E-3</v>
      </c>
      <c r="AE346" s="22">
        <v>353</v>
      </c>
      <c r="AF346" s="22">
        <v>2.6938072654957308</v>
      </c>
      <c r="AG346" s="22">
        <v>3.9040685007184502E-2</v>
      </c>
      <c r="AH346" s="22">
        <v>0</v>
      </c>
      <c r="AI346" s="22">
        <v>0</v>
      </c>
      <c r="AJ346" s="22">
        <v>0</v>
      </c>
      <c r="AK346" s="22">
        <v>0</v>
      </c>
      <c r="AL346" s="45">
        <v>0</v>
      </c>
      <c r="AM346" s="45">
        <v>0</v>
      </c>
      <c r="AN346" s="45">
        <v>0</v>
      </c>
      <c r="AO346" s="45">
        <v>0</v>
      </c>
      <c r="AP346" s="45">
        <v>0</v>
      </c>
      <c r="AQ346" s="45">
        <v>0</v>
      </c>
      <c r="AR346" s="45">
        <v>0</v>
      </c>
      <c r="AS346" s="45" t="s">
        <v>4441</v>
      </c>
      <c r="AT346" s="45" t="s">
        <v>4445</v>
      </c>
      <c r="AU346" s="45">
        <v>2.6938072654957308</v>
      </c>
      <c r="AV346" s="10">
        <v>3.9150382327952418</v>
      </c>
      <c r="AW346" s="10">
        <v>3.9150382327952418</v>
      </c>
      <c r="AX346" s="17">
        <v>0</v>
      </c>
    </row>
    <row r="347" spans="1:50" x14ac:dyDescent="0.25">
      <c r="A347" s="22" t="s">
        <v>2906</v>
      </c>
      <c r="B347" s="22" t="s">
        <v>3961</v>
      </c>
      <c r="C347" s="22" t="s">
        <v>3187</v>
      </c>
      <c r="D347" s="22">
        <v>3594</v>
      </c>
      <c r="E347" s="22" t="s">
        <v>3483</v>
      </c>
      <c r="F347" s="43">
        <v>1.2113449999999999</v>
      </c>
      <c r="G347" s="43">
        <v>25.927510999279999</v>
      </c>
      <c r="H347" s="43">
        <v>1.5155303030303031</v>
      </c>
      <c r="I347" s="9">
        <v>0</v>
      </c>
      <c r="J347" s="9">
        <v>1.5155303030303031</v>
      </c>
      <c r="K347" s="11">
        <v>0</v>
      </c>
      <c r="L347" s="41">
        <v>7</v>
      </c>
      <c r="M347" s="44">
        <v>0</v>
      </c>
      <c r="N347" s="13">
        <v>0</v>
      </c>
      <c r="O347" s="13">
        <v>0</v>
      </c>
      <c r="P347" s="22">
        <v>0</v>
      </c>
      <c r="Q347" s="22">
        <v>0</v>
      </c>
      <c r="R347" s="14">
        <v>0</v>
      </c>
      <c r="S347" s="22">
        <v>32</v>
      </c>
      <c r="T347" s="22">
        <v>1</v>
      </c>
      <c r="U347" s="22">
        <v>25</v>
      </c>
      <c r="V347" s="22"/>
      <c r="W347" s="22">
        <v>6</v>
      </c>
      <c r="X347" s="22">
        <v>5</v>
      </c>
      <c r="Y347" s="14">
        <v>25</v>
      </c>
      <c r="Z347" s="10">
        <v>6</v>
      </c>
      <c r="AA347" s="22">
        <v>5</v>
      </c>
      <c r="AB347" s="22">
        <v>10.47</v>
      </c>
      <c r="AC347" s="22">
        <v>4.6720450722540961E-2</v>
      </c>
      <c r="AD347" s="42">
        <v>5.8E-4</v>
      </c>
      <c r="AE347" s="22">
        <v>354</v>
      </c>
      <c r="AF347" s="22">
        <v>0.11712040196097478</v>
      </c>
      <c r="AG347" s="22">
        <v>3.9040133986991597E-2</v>
      </c>
      <c r="AH347" s="22">
        <v>0</v>
      </c>
      <c r="AI347" s="22">
        <v>0</v>
      </c>
      <c r="AJ347" s="22">
        <v>0</v>
      </c>
      <c r="AK347" s="22">
        <v>0</v>
      </c>
      <c r="AL347" s="45">
        <v>0</v>
      </c>
      <c r="AM347" s="45">
        <v>0</v>
      </c>
      <c r="AN347" s="45">
        <v>0</v>
      </c>
      <c r="AO347" s="45">
        <v>0</v>
      </c>
      <c r="AP347" s="45">
        <v>0</v>
      </c>
      <c r="AQ347" s="45">
        <v>0</v>
      </c>
      <c r="AR347" s="45">
        <v>0</v>
      </c>
      <c r="AS347" s="45" t="s">
        <v>4441</v>
      </c>
      <c r="AT347" s="45" t="s">
        <v>4445</v>
      </c>
      <c r="AU347" s="45">
        <v>0.11712040196097478</v>
      </c>
      <c r="AV347" s="10">
        <v>3.9590102474381403</v>
      </c>
      <c r="AW347" s="10">
        <v>3.9590102474381403</v>
      </c>
      <c r="AX347" s="17">
        <v>0</v>
      </c>
    </row>
    <row r="348" spans="1:50" x14ac:dyDescent="0.25">
      <c r="A348" s="22" t="s">
        <v>8</v>
      </c>
      <c r="B348" s="22" t="s">
        <v>3946</v>
      </c>
      <c r="C348" s="22" t="s">
        <v>312</v>
      </c>
      <c r="D348" s="22">
        <v>3008</v>
      </c>
      <c r="E348" s="22" t="s">
        <v>359</v>
      </c>
      <c r="F348" s="43">
        <v>19.846352</v>
      </c>
      <c r="G348" s="43">
        <v>563.43085465563001</v>
      </c>
      <c r="H348" s="43">
        <v>21.97159090909091</v>
      </c>
      <c r="I348" s="9">
        <v>0</v>
      </c>
      <c r="J348" s="9">
        <v>21.97159090909091</v>
      </c>
      <c r="K348" s="11">
        <v>0</v>
      </c>
      <c r="L348" s="41">
        <v>3365</v>
      </c>
      <c r="M348" s="44">
        <v>0</v>
      </c>
      <c r="N348" s="13">
        <v>0</v>
      </c>
      <c r="O348" s="13">
        <v>0</v>
      </c>
      <c r="P348" s="22">
        <v>0</v>
      </c>
      <c r="Q348" s="22">
        <v>0</v>
      </c>
      <c r="R348" s="14">
        <v>0</v>
      </c>
      <c r="S348" s="22">
        <v>477</v>
      </c>
      <c r="T348" s="22">
        <v>1</v>
      </c>
      <c r="U348" s="22">
        <v>6123</v>
      </c>
      <c r="V348" s="22"/>
      <c r="W348" s="22">
        <v>1106</v>
      </c>
      <c r="X348" s="22">
        <v>730</v>
      </c>
      <c r="Y348" s="14">
        <v>6123</v>
      </c>
      <c r="Z348" s="10">
        <v>1106</v>
      </c>
      <c r="AA348" s="22">
        <v>730</v>
      </c>
      <c r="AB348" s="22">
        <v>2066.29</v>
      </c>
      <c r="AC348" s="22">
        <v>3.5224112836578905E-2</v>
      </c>
      <c r="AD348" s="42">
        <v>8.1009999999999999E-2</v>
      </c>
      <c r="AE348" s="22">
        <v>355</v>
      </c>
      <c r="AF348" s="22">
        <v>10.175628980532668</v>
      </c>
      <c r="AG348" s="22">
        <v>3.8838278551651402E-2</v>
      </c>
      <c r="AH348" s="22">
        <v>0</v>
      </c>
      <c r="AI348" s="22">
        <v>0</v>
      </c>
      <c r="AJ348" s="22">
        <v>0</v>
      </c>
      <c r="AK348" s="22">
        <v>0</v>
      </c>
      <c r="AL348" s="45">
        <v>1</v>
      </c>
      <c r="AM348" s="45">
        <v>0</v>
      </c>
      <c r="AN348" s="45">
        <v>0</v>
      </c>
      <c r="AO348" s="45">
        <v>1</v>
      </c>
      <c r="AP348" s="45">
        <v>0</v>
      </c>
      <c r="AQ348" s="45">
        <v>0</v>
      </c>
      <c r="AR348" s="45">
        <v>0</v>
      </c>
      <c r="AS348" s="45" t="s">
        <v>4441</v>
      </c>
      <c r="AT348" s="45" t="s">
        <v>4440</v>
      </c>
      <c r="AU348" s="45">
        <v>10.175628980532668</v>
      </c>
      <c r="AV348" s="10">
        <v>50.337729506077061</v>
      </c>
      <c r="AW348" s="10">
        <v>50.337729506077061</v>
      </c>
      <c r="AX348" s="17">
        <v>0</v>
      </c>
    </row>
    <row r="349" spans="1:50" x14ac:dyDescent="0.25">
      <c r="A349" s="22" t="s">
        <v>539</v>
      </c>
      <c r="B349" s="22" t="s">
        <v>3949</v>
      </c>
      <c r="C349" s="22" t="s">
        <v>615</v>
      </c>
      <c r="D349" s="22">
        <v>4039</v>
      </c>
      <c r="E349" s="22" t="s">
        <v>783</v>
      </c>
      <c r="F349" s="43">
        <v>33.860205000000001</v>
      </c>
      <c r="G349" s="43">
        <v>811.68109282474995</v>
      </c>
      <c r="H349" s="43">
        <v>35.307007575757581</v>
      </c>
      <c r="I349" s="9">
        <v>0</v>
      </c>
      <c r="J349" s="9">
        <v>35.307007575757581</v>
      </c>
      <c r="K349" s="11">
        <v>0</v>
      </c>
      <c r="L349" s="41">
        <v>3500</v>
      </c>
      <c r="M349" s="44">
        <v>0</v>
      </c>
      <c r="N349" s="13">
        <v>0</v>
      </c>
      <c r="O349" s="13">
        <v>0</v>
      </c>
      <c r="P349" s="22">
        <v>0</v>
      </c>
      <c r="Q349" s="22">
        <v>0</v>
      </c>
      <c r="R349" s="14">
        <v>0</v>
      </c>
      <c r="S349" s="22">
        <v>691</v>
      </c>
      <c r="T349" s="22">
        <v>1</v>
      </c>
      <c r="U349" s="22">
        <v>6368</v>
      </c>
      <c r="V349" s="22"/>
      <c r="W349" s="22">
        <v>1150</v>
      </c>
      <c r="X349" s="22">
        <v>759</v>
      </c>
      <c r="Y349" s="14">
        <v>6368</v>
      </c>
      <c r="Z349" s="10">
        <v>1150</v>
      </c>
      <c r="AA349" s="22">
        <v>759</v>
      </c>
      <c r="AB349" s="22">
        <v>2148.62</v>
      </c>
      <c r="AC349" s="22">
        <v>4.1716143568359253E-2</v>
      </c>
      <c r="AD349" s="42">
        <v>9.9760000000000001E-2</v>
      </c>
      <c r="AE349" s="22">
        <v>356</v>
      </c>
      <c r="AF349" s="22">
        <v>11.098037671665343</v>
      </c>
      <c r="AG349" s="22">
        <v>3.8804327523305399E-2</v>
      </c>
      <c r="AH349" s="22">
        <v>0</v>
      </c>
      <c r="AI349" s="22">
        <v>0</v>
      </c>
      <c r="AJ349" s="22">
        <v>0</v>
      </c>
      <c r="AK349" s="22">
        <v>1</v>
      </c>
      <c r="AL349" s="45">
        <v>0</v>
      </c>
      <c r="AM349" s="45">
        <v>0</v>
      </c>
      <c r="AN349" s="45">
        <v>1</v>
      </c>
      <c r="AO349" s="45">
        <v>0</v>
      </c>
      <c r="AP349" s="45">
        <v>0</v>
      </c>
      <c r="AQ349" s="45">
        <v>1</v>
      </c>
      <c r="AR349" s="45">
        <v>1</v>
      </c>
      <c r="AS349" s="45" t="s">
        <v>4441</v>
      </c>
      <c r="AT349" s="45" t="s">
        <v>4440</v>
      </c>
      <c r="AU349" s="45">
        <v>11.098037671665343</v>
      </c>
      <c r="AV349" s="10">
        <v>32.571437767204337</v>
      </c>
      <c r="AW349" s="10">
        <v>32.571437767204337</v>
      </c>
      <c r="AX349" s="17">
        <v>0</v>
      </c>
    </row>
    <row r="350" spans="1:50" x14ac:dyDescent="0.25">
      <c r="A350" s="22" t="s">
        <v>539</v>
      </c>
      <c r="B350" s="22" t="s">
        <v>3949</v>
      </c>
      <c r="C350" s="22" t="s">
        <v>567</v>
      </c>
      <c r="D350" s="22">
        <v>2841</v>
      </c>
      <c r="E350" s="22" t="s">
        <v>720</v>
      </c>
      <c r="F350" s="43">
        <v>23.057494999999999</v>
      </c>
      <c r="G350" s="43">
        <v>539.27152009038002</v>
      </c>
      <c r="H350" s="43">
        <v>23.138068181818184</v>
      </c>
      <c r="I350" s="9">
        <v>16.769886363636367</v>
      </c>
      <c r="J350" s="9">
        <v>6.3679924242424253</v>
      </c>
      <c r="K350" s="11">
        <v>21.876325757575756</v>
      </c>
      <c r="L350" s="41">
        <v>1884</v>
      </c>
      <c r="M350" s="44">
        <v>3558</v>
      </c>
      <c r="N350" s="13">
        <v>1022</v>
      </c>
      <c r="O350" s="13">
        <v>884</v>
      </c>
      <c r="P350" s="22">
        <v>824</v>
      </c>
      <c r="Q350" s="22">
        <v>702</v>
      </c>
      <c r="R350" s="14">
        <v>0</v>
      </c>
      <c r="S350" s="22">
        <v>757</v>
      </c>
      <c r="T350" s="22">
        <v>5.4531018507150031E-2</v>
      </c>
      <c r="U350" s="22">
        <v>3745</v>
      </c>
      <c r="V350" s="22"/>
      <c r="W350" s="22">
        <v>1056</v>
      </c>
      <c r="X350" s="22">
        <v>906</v>
      </c>
      <c r="Y350" s="14">
        <v>187</v>
      </c>
      <c r="Z350" s="10">
        <v>232</v>
      </c>
      <c r="AA350" s="22">
        <v>204</v>
      </c>
      <c r="AB350" s="22">
        <v>334.67</v>
      </c>
      <c r="AC350" s="22">
        <v>4.2756745240571291E-2</v>
      </c>
      <c r="AD350" s="42">
        <v>2.0629999999999999E-2</v>
      </c>
      <c r="AE350" s="22">
        <v>357</v>
      </c>
      <c r="AF350" s="22">
        <v>10.318986337876929</v>
      </c>
      <c r="AG350" s="22">
        <v>3.8647888905906098E-2</v>
      </c>
      <c r="AH350" s="22">
        <v>0</v>
      </c>
      <c r="AI350" s="22">
        <v>0</v>
      </c>
      <c r="AJ350" s="22">
        <v>1</v>
      </c>
      <c r="AK350" s="22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 t="s">
        <v>4441</v>
      </c>
      <c r="AT350" s="45" t="s">
        <v>4442</v>
      </c>
      <c r="AU350" s="45">
        <v>2.8399616730793897</v>
      </c>
      <c r="AV350" s="10">
        <v>36.432204145971504</v>
      </c>
      <c r="AW350" s="10">
        <v>45.639073742111336</v>
      </c>
      <c r="AX350" s="17">
        <v>0.7247746973454805</v>
      </c>
    </row>
    <row r="351" spans="1:50" x14ac:dyDescent="0.25">
      <c r="A351" s="22" t="s">
        <v>964</v>
      </c>
      <c r="B351" s="22" t="s">
        <v>3948</v>
      </c>
      <c r="C351" s="22" t="s">
        <v>1113</v>
      </c>
      <c r="D351" s="22">
        <v>2229</v>
      </c>
      <c r="E351" s="22" t="s">
        <v>1205</v>
      </c>
      <c r="F351" s="43">
        <v>9.9420359999999999</v>
      </c>
      <c r="G351" s="43">
        <v>153.0979942239</v>
      </c>
      <c r="H351" s="43">
        <v>6.0299242424242427</v>
      </c>
      <c r="I351" s="9">
        <v>4.1871212121212125</v>
      </c>
      <c r="J351" s="9">
        <v>1.8428030303030303</v>
      </c>
      <c r="K351" s="11">
        <v>5.5535984848484858</v>
      </c>
      <c r="L351" s="41">
        <v>327</v>
      </c>
      <c r="M351" s="44">
        <v>626</v>
      </c>
      <c r="N351" s="13">
        <v>118</v>
      </c>
      <c r="O351" s="13">
        <v>70</v>
      </c>
      <c r="P351" s="22">
        <v>68</v>
      </c>
      <c r="Q351" s="22">
        <v>35</v>
      </c>
      <c r="R351" s="14">
        <v>0</v>
      </c>
      <c r="S351" s="22">
        <v>178</v>
      </c>
      <c r="T351" s="22">
        <v>7.899365538036307E-2</v>
      </c>
      <c r="U351" s="22">
        <v>674</v>
      </c>
      <c r="V351" s="22"/>
      <c r="W351" s="22">
        <v>127</v>
      </c>
      <c r="X351" s="22">
        <v>76</v>
      </c>
      <c r="Y351" s="14">
        <v>48</v>
      </c>
      <c r="Z351" s="10">
        <v>59</v>
      </c>
      <c r="AA351" s="22">
        <v>41</v>
      </c>
      <c r="AB351" s="22">
        <v>85.15</v>
      </c>
      <c r="AC351" s="22">
        <v>6.4939034965148856E-2</v>
      </c>
      <c r="AD351" s="42">
        <v>7.9699999999999997E-3</v>
      </c>
      <c r="AE351" s="22">
        <v>358</v>
      </c>
      <c r="AF351" s="22">
        <v>0.54106407729183603</v>
      </c>
      <c r="AG351" s="22">
        <v>3.8647434092274002E-2</v>
      </c>
      <c r="AH351" s="22">
        <v>0</v>
      </c>
      <c r="AI351" s="22">
        <v>0</v>
      </c>
      <c r="AJ351" s="22">
        <v>0</v>
      </c>
      <c r="AK351" s="22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 t="s">
        <v>4441</v>
      </c>
      <c r="AT351" s="45" t="s">
        <v>4444</v>
      </c>
      <c r="AU351" s="45">
        <v>0.16535440266504065</v>
      </c>
      <c r="AV351" s="10">
        <v>32.01644398766701</v>
      </c>
      <c r="AW351" s="10">
        <v>21.061624473899112</v>
      </c>
      <c r="AX351" s="17">
        <v>0.69439035115271064</v>
      </c>
    </row>
    <row r="352" spans="1:50" x14ac:dyDescent="0.25">
      <c r="A352" s="22" t="s">
        <v>8</v>
      </c>
      <c r="B352" s="22" t="s">
        <v>3946</v>
      </c>
      <c r="C352" s="22" t="s">
        <v>160</v>
      </c>
      <c r="D352" s="22">
        <v>7670</v>
      </c>
      <c r="E352" s="22" t="s">
        <v>161</v>
      </c>
      <c r="F352" s="43">
        <v>1.588689</v>
      </c>
      <c r="G352" s="43">
        <v>53.374506193290003</v>
      </c>
      <c r="H352" s="43">
        <v>2.3994318181818182</v>
      </c>
      <c r="I352" s="9">
        <v>0</v>
      </c>
      <c r="J352" s="9">
        <v>2.3994318181818182</v>
      </c>
      <c r="K352" s="11">
        <v>0</v>
      </c>
      <c r="L352" s="41">
        <v>163</v>
      </c>
      <c r="M352" s="44">
        <v>0</v>
      </c>
      <c r="N352" s="13">
        <v>0</v>
      </c>
      <c r="O352" s="13">
        <v>0</v>
      </c>
      <c r="P352" s="22">
        <v>0</v>
      </c>
      <c r="Q352" s="22">
        <v>0</v>
      </c>
      <c r="R352" s="14">
        <v>0</v>
      </c>
      <c r="S352" s="22">
        <v>49</v>
      </c>
      <c r="T352" s="22">
        <v>1</v>
      </c>
      <c r="U352" s="22">
        <v>308</v>
      </c>
      <c r="V352" s="22"/>
      <c r="W352" s="22">
        <v>58</v>
      </c>
      <c r="X352" s="22">
        <v>39</v>
      </c>
      <c r="Y352" s="14">
        <v>308</v>
      </c>
      <c r="Z352" s="10">
        <v>58</v>
      </c>
      <c r="AA352" s="22">
        <v>39</v>
      </c>
      <c r="AB352" s="22">
        <v>107.18</v>
      </c>
      <c r="AC352" s="22">
        <v>2.9764940480137364E-2</v>
      </c>
      <c r="AD352" s="42">
        <v>3.5899999999999999E-3</v>
      </c>
      <c r="AE352" s="22">
        <v>359</v>
      </c>
      <c r="AF352" s="22">
        <v>1.076750310849329</v>
      </c>
      <c r="AG352" s="22">
        <v>3.8455368244618891E-2</v>
      </c>
      <c r="AH352" s="22">
        <v>0</v>
      </c>
      <c r="AI352" s="22">
        <v>0</v>
      </c>
      <c r="AJ352" s="22">
        <v>0</v>
      </c>
      <c r="AK352" s="22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 t="s">
        <v>4441</v>
      </c>
      <c r="AT352" s="45" t="s">
        <v>4445</v>
      </c>
      <c r="AU352" s="45">
        <v>1.076750310849329</v>
      </c>
      <c r="AV352" s="10">
        <v>24.172389296708502</v>
      </c>
      <c r="AW352" s="10">
        <v>24.172389296708502</v>
      </c>
      <c r="AX352" s="17">
        <v>0</v>
      </c>
    </row>
    <row r="353" spans="1:50" x14ac:dyDescent="0.25">
      <c r="A353" s="22" t="s">
        <v>539</v>
      </c>
      <c r="B353" s="22" t="s">
        <v>3949</v>
      </c>
      <c r="C353" s="22" t="s">
        <v>789</v>
      </c>
      <c r="D353" s="22">
        <v>4992</v>
      </c>
      <c r="E353" s="22" t="s">
        <v>824</v>
      </c>
      <c r="F353" s="43">
        <v>34.238014999999997</v>
      </c>
      <c r="G353" s="43">
        <v>716.55659534099004</v>
      </c>
      <c r="H353" s="43">
        <v>32.811931818181819</v>
      </c>
      <c r="I353" s="9">
        <v>0</v>
      </c>
      <c r="J353" s="9">
        <v>32.811931818181819</v>
      </c>
      <c r="K353" s="11">
        <v>0</v>
      </c>
      <c r="L353" s="41">
        <v>926</v>
      </c>
      <c r="M353" s="44">
        <v>0</v>
      </c>
      <c r="N353" s="13">
        <v>0</v>
      </c>
      <c r="O353" s="13">
        <v>0</v>
      </c>
      <c r="P353" s="22">
        <v>0</v>
      </c>
      <c r="Q353" s="22">
        <v>0</v>
      </c>
      <c r="R353" s="14">
        <v>0</v>
      </c>
      <c r="S353" s="22">
        <v>513</v>
      </c>
      <c r="T353" s="22">
        <v>1</v>
      </c>
      <c r="U353" s="22">
        <v>1694</v>
      </c>
      <c r="V353" s="22"/>
      <c r="W353" s="22">
        <v>307</v>
      </c>
      <c r="X353" s="22">
        <v>203</v>
      </c>
      <c r="Y353" s="14">
        <v>1694</v>
      </c>
      <c r="Z353" s="10">
        <v>307</v>
      </c>
      <c r="AA353" s="22">
        <v>203</v>
      </c>
      <c r="AB353" s="22">
        <v>573.04999999999995</v>
      </c>
      <c r="AC353" s="22">
        <v>4.7781313049958106E-2</v>
      </c>
      <c r="AD353" s="42">
        <v>3.0499999999999999E-2</v>
      </c>
      <c r="AE353" s="22">
        <v>360</v>
      </c>
      <c r="AF353" s="22">
        <v>4.2244013641609337</v>
      </c>
      <c r="AG353" s="22">
        <v>3.8403648765099399E-2</v>
      </c>
      <c r="AH353" s="22">
        <v>0</v>
      </c>
      <c r="AI353" s="22">
        <v>0</v>
      </c>
      <c r="AJ353" s="22">
        <v>0</v>
      </c>
      <c r="AK353" s="22">
        <v>0</v>
      </c>
      <c r="AL353" s="45">
        <v>0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 t="s">
        <v>4441</v>
      </c>
      <c r="AT353" s="45" t="s">
        <v>4442</v>
      </c>
      <c r="AU353" s="45">
        <v>4.2244013641609337</v>
      </c>
      <c r="AV353" s="10">
        <v>9.356352490952224</v>
      </c>
      <c r="AW353" s="10">
        <v>9.356352490952224</v>
      </c>
      <c r="AX353" s="17">
        <v>0</v>
      </c>
    </row>
    <row r="354" spans="1:50" x14ac:dyDescent="0.25">
      <c r="A354" s="22" t="s">
        <v>8</v>
      </c>
      <c r="B354" s="22" t="s">
        <v>3946</v>
      </c>
      <c r="C354" s="22" t="s">
        <v>211</v>
      </c>
      <c r="D354" s="22">
        <v>3079</v>
      </c>
      <c r="E354" s="22" t="s">
        <v>212</v>
      </c>
      <c r="F354" s="43">
        <v>57.436483000000003</v>
      </c>
      <c r="G354" s="43">
        <v>1453.34563769798</v>
      </c>
      <c r="H354" s="43">
        <v>50.386174242424239</v>
      </c>
      <c r="I354" s="9">
        <v>1.9496212121212122</v>
      </c>
      <c r="J354" s="9">
        <v>48.436553030303031</v>
      </c>
      <c r="K354" s="11">
        <v>3.5659090909090909</v>
      </c>
      <c r="L354" s="41">
        <v>8251</v>
      </c>
      <c r="M354" s="44">
        <v>332</v>
      </c>
      <c r="N354" s="13">
        <v>55</v>
      </c>
      <c r="O354" s="13">
        <v>52</v>
      </c>
      <c r="P354" s="22">
        <v>0</v>
      </c>
      <c r="Q354" s="22">
        <v>0</v>
      </c>
      <c r="R354" s="14">
        <v>0</v>
      </c>
      <c r="S354" s="22">
        <v>1975</v>
      </c>
      <c r="T354" s="22">
        <v>0.9292284213968629</v>
      </c>
      <c r="U354" s="22">
        <v>14267</v>
      </c>
      <c r="V354" s="22"/>
      <c r="W354" s="22">
        <v>2570</v>
      </c>
      <c r="X354" s="22">
        <v>1709</v>
      </c>
      <c r="Y354" s="14">
        <v>13935</v>
      </c>
      <c r="Z354" s="10">
        <v>2570</v>
      </c>
      <c r="AA354" s="22">
        <v>1709</v>
      </c>
      <c r="AB354" s="22">
        <v>4775.05</v>
      </c>
      <c r="AC354" s="22">
        <v>3.9520181235742552E-2</v>
      </c>
      <c r="AD354" s="42">
        <v>0.2112</v>
      </c>
      <c r="AE354" s="22">
        <v>361</v>
      </c>
      <c r="AF354" s="22">
        <v>28.547648425395327</v>
      </c>
      <c r="AG354" s="22">
        <v>3.8370495195423827E-2</v>
      </c>
      <c r="AH354" s="22">
        <v>0</v>
      </c>
      <c r="AI354" s="22">
        <v>0</v>
      </c>
      <c r="AJ354" s="22">
        <v>0</v>
      </c>
      <c r="AK354" s="22">
        <v>0</v>
      </c>
      <c r="AL354" s="45">
        <v>1</v>
      </c>
      <c r="AM354" s="45">
        <v>0</v>
      </c>
      <c r="AN354" s="45">
        <v>1</v>
      </c>
      <c r="AO354" s="45">
        <v>0</v>
      </c>
      <c r="AP354" s="45">
        <v>0</v>
      </c>
      <c r="AQ354" s="45">
        <v>1</v>
      </c>
      <c r="AR354" s="45">
        <v>1</v>
      </c>
      <c r="AS354" s="45" t="s">
        <v>4441</v>
      </c>
      <c r="AT354" s="45" t="s">
        <v>4440</v>
      </c>
      <c r="AU354" s="45">
        <v>27.443037849911963</v>
      </c>
      <c r="AV354" s="10">
        <v>53.059101839723162</v>
      </c>
      <c r="AW354" s="10">
        <v>51.006055503140523</v>
      </c>
      <c r="AX354" s="17">
        <v>3.8693575002161341E-2</v>
      </c>
    </row>
    <row r="355" spans="1:50" x14ac:dyDescent="0.25">
      <c r="A355" s="22" t="s">
        <v>2195</v>
      </c>
      <c r="B355" s="22" t="s">
        <v>3956</v>
      </c>
      <c r="C355" s="22" t="s">
        <v>2619</v>
      </c>
      <c r="D355" s="22">
        <v>1699</v>
      </c>
      <c r="E355" s="22" t="s">
        <v>2620</v>
      </c>
      <c r="F355" s="43">
        <v>2.6133630000000001</v>
      </c>
      <c r="G355" s="43">
        <v>48.964498014759997</v>
      </c>
      <c r="H355" s="43">
        <v>2.7725378787878787</v>
      </c>
      <c r="I355" s="9">
        <v>0</v>
      </c>
      <c r="J355" s="9">
        <v>2.7725378787878787</v>
      </c>
      <c r="K355" s="11">
        <v>0</v>
      </c>
      <c r="L355" s="41">
        <v>119</v>
      </c>
      <c r="M355" s="44">
        <v>0</v>
      </c>
      <c r="N355" s="13">
        <v>0</v>
      </c>
      <c r="O355" s="13">
        <v>0</v>
      </c>
      <c r="P355" s="22">
        <v>0</v>
      </c>
      <c r="Q355" s="22">
        <v>0</v>
      </c>
      <c r="R355" s="14">
        <v>0</v>
      </c>
      <c r="S355" s="22">
        <v>31</v>
      </c>
      <c r="T355" s="22">
        <v>1</v>
      </c>
      <c r="U355" s="22">
        <v>228</v>
      </c>
      <c r="V355" s="22"/>
      <c r="W355" s="22">
        <v>43</v>
      </c>
      <c r="X355" s="22">
        <v>29</v>
      </c>
      <c r="Y355" s="14">
        <v>228</v>
      </c>
      <c r="Z355" s="10">
        <v>43</v>
      </c>
      <c r="AA355" s="22">
        <v>29</v>
      </c>
      <c r="AB355" s="22">
        <v>79.430000000000007</v>
      </c>
      <c r="AC355" s="22">
        <v>5.337260884839911E-2</v>
      </c>
      <c r="AD355" s="42">
        <v>4.7699999999999999E-3</v>
      </c>
      <c r="AE355" s="22">
        <v>362</v>
      </c>
      <c r="AF355" s="22">
        <v>0.68918084205008034</v>
      </c>
      <c r="AG355" s="22">
        <v>3.8287824558337798E-2</v>
      </c>
      <c r="AH355" s="22">
        <v>0</v>
      </c>
      <c r="AI355" s="22">
        <v>0</v>
      </c>
      <c r="AJ355" s="22">
        <v>0</v>
      </c>
      <c r="AK355" s="22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 t="s">
        <v>4441</v>
      </c>
      <c r="AT355" s="45" t="s">
        <v>4444</v>
      </c>
      <c r="AU355" s="45">
        <v>0.68918084205008034</v>
      </c>
      <c r="AV355" s="10">
        <v>15.509256096727919</v>
      </c>
      <c r="AW355" s="10">
        <v>15.509256096727919</v>
      </c>
      <c r="AX355" s="17">
        <v>0</v>
      </c>
    </row>
    <row r="356" spans="1:50" x14ac:dyDescent="0.25">
      <c r="A356" s="22" t="s">
        <v>539</v>
      </c>
      <c r="B356" s="22" t="s">
        <v>3949</v>
      </c>
      <c r="C356" s="22" t="s">
        <v>732</v>
      </c>
      <c r="D356" s="22">
        <v>3240</v>
      </c>
      <c r="E356" s="22" t="s">
        <v>839</v>
      </c>
      <c r="F356" s="43">
        <v>0.95771899999999999</v>
      </c>
      <c r="G356" s="43">
        <v>27.727422475520001</v>
      </c>
      <c r="H356" s="43">
        <v>1.2145833333333333</v>
      </c>
      <c r="I356" s="9">
        <v>1.1287878787878789</v>
      </c>
      <c r="J356" s="9">
        <v>8.5606060606060602E-2</v>
      </c>
      <c r="K356" s="11">
        <v>1.2145833333333333</v>
      </c>
      <c r="L356" s="41">
        <v>48</v>
      </c>
      <c r="M356" s="44">
        <v>189</v>
      </c>
      <c r="N356" s="13">
        <v>12</v>
      </c>
      <c r="O356" s="13">
        <v>4</v>
      </c>
      <c r="P356" s="22">
        <v>9</v>
      </c>
      <c r="Q356" s="22">
        <v>4</v>
      </c>
      <c r="R356" s="14">
        <v>0</v>
      </c>
      <c r="S356" s="22">
        <v>48</v>
      </c>
      <c r="T356" s="22">
        <v>0</v>
      </c>
      <c r="U356" s="22">
        <v>189</v>
      </c>
      <c r="V356" s="22"/>
      <c r="W356" s="22">
        <v>12</v>
      </c>
      <c r="X356" s="22">
        <v>4</v>
      </c>
      <c r="Y356" s="14">
        <v>0</v>
      </c>
      <c r="Z356" s="10">
        <v>3</v>
      </c>
      <c r="AA356" s="22">
        <v>0</v>
      </c>
      <c r="AB356" s="22">
        <v>4.1100000000000003</v>
      </c>
      <c r="AC356" s="22">
        <v>3.4540498701080183E-2</v>
      </c>
      <c r="AD356" s="42">
        <v>2.2000000000000001E-4</v>
      </c>
      <c r="AE356" s="22">
        <v>363</v>
      </c>
      <c r="AF356" s="22">
        <v>0.76133719013035794</v>
      </c>
      <c r="AG356" s="22">
        <v>3.8066859506517899E-2</v>
      </c>
      <c r="AH356" s="22">
        <v>1</v>
      </c>
      <c r="AI356" s="22">
        <v>0</v>
      </c>
      <c r="AJ356" s="22">
        <v>0</v>
      </c>
      <c r="AK356" s="22">
        <v>0</v>
      </c>
      <c r="AL356" s="45">
        <v>0</v>
      </c>
      <c r="AM356" s="45">
        <v>0</v>
      </c>
      <c r="AN356" s="45">
        <v>0</v>
      </c>
      <c r="AO356" s="45">
        <v>0</v>
      </c>
      <c r="AP356" s="45">
        <v>0</v>
      </c>
      <c r="AQ356" s="45">
        <v>0</v>
      </c>
      <c r="AR356" s="45">
        <v>0</v>
      </c>
      <c r="AS356" s="45" t="s">
        <v>4441</v>
      </c>
      <c r="AT356" s="45" t="s">
        <v>4445</v>
      </c>
      <c r="AU356" s="45">
        <v>5.3660441281603265E-2</v>
      </c>
      <c r="AV356" s="10">
        <v>35.044247787610622</v>
      </c>
      <c r="AW356" s="10">
        <v>9.8799313893653515</v>
      </c>
      <c r="AX356" s="17">
        <v>0.92936223296429132</v>
      </c>
    </row>
    <row r="357" spans="1:50" x14ac:dyDescent="0.25">
      <c r="A357" s="22" t="s">
        <v>2906</v>
      </c>
      <c r="B357" s="22" t="s">
        <v>3950</v>
      </c>
      <c r="C357" s="22" t="s">
        <v>2917</v>
      </c>
      <c r="D357" s="22">
        <v>5549</v>
      </c>
      <c r="E357" s="22" t="s">
        <v>3337</v>
      </c>
      <c r="F357" s="43">
        <v>0.52384299999999995</v>
      </c>
      <c r="G357" s="43">
        <v>25.044313595790001</v>
      </c>
      <c r="H357" s="43">
        <v>1.4903409090909092</v>
      </c>
      <c r="I357" s="9">
        <v>0</v>
      </c>
      <c r="J357" s="9">
        <v>1.4903409090909092</v>
      </c>
      <c r="K357" s="11">
        <v>0</v>
      </c>
      <c r="L357" s="41">
        <v>154</v>
      </c>
      <c r="M357" s="44">
        <v>0</v>
      </c>
      <c r="N357" s="13">
        <v>0</v>
      </c>
      <c r="O357" s="13">
        <v>0</v>
      </c>
      <c r="P357" s="22">
        <v>0</v>
      </c>
      <c r="Q357" s="22">
        <v>0</v>
      </c>
      <c r="R357" s="14">
        <v>0</v>
      </c>
      <c r="S357" s="22">
        <v>30</v>
      </c>
      <c r="T357" s="22">
        <v>1</v>
      </c>
      <c r="U357" s="22">
        <v>292</v>
      </c>
      <c r="V357" s="22"/>
      <c r="W357" s="22">
        <v>55</v>
      </c>
      <c r="X357" s="22">
        <v>37</v>
      </c>
      <c r="Y357" s="14">
        <v>292</v>
      </c>
      <c r="Z357" s="10">
        <v>55</v>
      </c>
      <c r="AA357" s="22">
        <v>37</v>
      </c>
      <c r="AB357" s="22">
        <v>101.63</v>
      </c>
      <c r="AC357" s="22">
        <v>2.0916644331113111E-2</v>
      </c>
      <c r="AD357" s="42">
        <v>2.3900000000000002E-3</v>
      </c>
      <c r="AE357" s="22">
        <v>364</v>
      </c>
      <c r="AF357" s="22">
        <v>0.30183504117609439</v>
      </c>
      <c r="AG357" s="22">
        <v>3.7729380147011798E-2</v>
      </c>
      <c r="AH357" s="22">
        <v>0</v>
      </c>
      <c r="AI357" s="22">
        <v>0</v>
      </c>
      <c r="AJ357" s="22">
        <v>0</v>
      </c>
      <c r="AK357" s="22">
        <v>0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 t="s">
        <v>4441</v>
      </c>
      <c r="AT357" s="45" t="s">
        <v>4445</v>
      </c>
      <c r="AU357" s="45">
        <v>0.30183504117609439</v>
      </c>
      <c r="AV357" s="10">
        <v>36.904308044224166</v>
      </c>
      <c r="AW357" s="10">
        <v>36.904308044224166</v>
      </c>
      <c r="AX357" s="17">
        <v>0</v>
      </c>
    </row>
    <row r="358" spans="1:50" x14ac:dyDescent="0.25">
      <c r="A358" s="22" t="s">
        <v>8</v>
      </c>
      <c r="B358" s="22" t="s">
        <v>3946</v>
      </c>
      <c r="C358" s="22" t="s">
        <v>160</v>
      </c>
      <c r="D358" s="22">
        <v>5262</v>
      </c>
      <c r="E358" s="22" t="s">
        <v>185</v>
      </c>
      <c r="F358" s="43">
        <v>3.422377</v>
      </c>
      <c r="G358" s="43">
        <v>89.222380922349998</v>
      </c>
      <c r="H358" s="43">
        <v>5.3676136363636369</v>
      </c>
      <c r="I358" s="9">
        <v>0</v>
      </c>
      <c r="J358" s="9">
        <v>5.3676136363636369</v>
      </c>
      <c r="K358" s="11">
        <v>0</v>
      </c>
      <c r="L358" s="41">
        <v>738</v>
      </c>
      <c r="M358" s="44">
        <v>0</v>
      </c>
      <c r="N358" s="13">
        <v>0</v>
      </c>
      <c r="O358" s="13">
        <v>0</v>
      </c>
      <c r="P358" s="22">
        <v>0</v>
      </c>
      <c r="Q358" s="22">
        <v>0</v>
      </c>
      <c r="R358" s="14">
        <v>0</v>
      </c>
      <c r="S358" s="22">
        <v>127</v>
      </c>
      <c r="T358" s="22">
        <v>1</v>
      </c>
      <c r="U358" s="22">
        <v>1352</v>
      </c>
      <c r="V358" s="22"/>
      <c r="W358" s="22">
        <v>246</v>
      </c>
      <c r="X358" s="22">
        <v>163</v>
      </c>
      <c r="Y358" s="14">
        <v>1352</v>
      </c>
      <c r="Z358" s="10">
        <v>246</v>
      </c>
      <c r="AA358" s="22">
        <v>163</v>
      </c>
      <c r="AB358" s="22">
        <v>458.7</v>
      </c>
      <c r="AC358" s="22">
        <v>3.8357830900953939E-2</v>
      </c>
      <c r="AD358" s="42">
        <v>1.9619999999999999E-2</v>
      </c>
      <c r="AE358" s="22">
        <v>365</v>
      </c>
      <c r="AF358" s="22">
        <v>1.8821064454243499</v>
      </c>
      <c r="AG358" s="22">
        <v>3.7642128908486998E-2</v>
      </c>
      <c r="AH358" s="22">
        <v>0</v>
      </c>
      <c r="AI358" s="22">
        <v>0</v>
      </c>
      <c r="AJ358" s="22">
        <v>0</v>
      </c>
      <c r="AK358" s="22">
        <v>0</v>
      </c>
      <c r="AL358" s="45">
        <v>1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 t="s">
        <v>4441</v>
      </c>
      <c r="AT358" s="45" t="s">
        <v>4442</v>
      </c>
      <c r="AU358" s="45">
        <v>1.8821064454243499</v>
      </c>
      <c r="AV358" s="10">
        <v>45.830422356303586</v>
      </c>
      <c r="AW358" s="10">
        <v>45.830422356303586</v>
      </c>
      <c r="AX358" s="17">
        <v>0</v>
      </c>
    </row>
    <row r="359" spans="1:50" x14ac:dyDescent="0.25">
      <c r="A359" s="22" t="s">
        <v>8</v>
      </c>
      <c r="B359" s="22" t="s">
        <v>3946</v>
      </c>
      <c r="C359" s="22" t="s">
        <v>144</v>
      </c>
      <c r="D359" s="22">
        <v>4504</v>
      </c>
      <c r="E359" s="22" t="s">
        <v>145</v>
      </c>
      <c r="F359" s="43">
        <v>2.8114539999999999</v>
      </c>
      <c r="G359" s="43">
        <v>124.75249207407001</v>
      </c>
      <c r="H359" s="43">
        <v>5.2204545454545457</v>
      </c>
      <c r="I359" s="9">
        <v>0.64507575757575764</v>
      </c>
      <c r="J359" s="9">
        <v>4.5753787878787886</v>
      </c>
      <c r="K359" s="11">
        <v>0.64507575757575764</v>
      </c>
      <c r="L359" s="41">
        <v>756</v>
      </c>
      <c r="M359" s="44">
        <v>44</v>
      </c>
      <c r="N359" s="13">
        <v>20</v>
      </c>
      <c r="O359" s="13">
        <v>7</v>
      </c>
      <c r="P359" s="22">
        <v>20</v>
      </c>
      <c r="Q359" s="22">
        <v>7</v>
      </c>
      <c r="R359" s="14">
        <v>0</v>
      </c>
      <c r="S359" s="22">
        <v>130</v>
      </c>
      <c r="T359" s="22">
        <v>0.87643302858801331</v>
      </c>
      <c r="U359" s="22">
        <v>1258</v>
      </c>
      <c r="V359" s="22"/>
      <c r="W359" s="22">
        <v>241</v>
      </c>
      <c r="X359" s="22">
        <v>153</v>
      </c>
      <c r="Y359" s="14">
        <v>1214</v>
      </c>
      <c r="Z359" s="10">
        <v>221</v>
      </c>
      <c r="AA359" s="22">
        <v>146</v>
      </c>
      <c r="AB359" s="22">
        <v>412.03</v>
      </c>
      <c r="AC359" s="22">
        <v>2.2536255214290545E-2</v>
      </c>
      <c r="AD359" s="42">
        <v>1.0359999999999999E-2</v>
      </c>
      <c r="AE359" s="22">
        <v>366</v>
      </c>
      <c r="AF359" s="22">
        <v>4.612264427000575</v>
      </c>
      <c r="AG359" s="22">
        <v>3.7498084772362397E-2</v>
      </c>
      <c r="AH359" s="22">
        <v>0</v>
      </c>
      <c r="AI359" s="22">
        <v>0</v>
      </c>
      <c r="AJ359" s="22">
        <v>0</v>
      </c>
      <c r="AK359" s="22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 t="s">
        <v>4441</v>
      </c>
      <c r="AT359" s="45" t="s">
        <v>4443</v>
      </c>
      <c r="AU359" s="45">
        <v>4.0423408804048728</v>
      </c>
      <c r="AV359" s="10">
        <v>48.30201175594005</v>
      </c>
      <c r="AW359" s="10">
        <v>46.164562472790593</v>
      </c>
      <c r="AX359" s="17">
        <v>0.12356697141198665</v>
      </c>
    </row>
    <row r="360" spans="1:50" x14ac:dyDescent="0.25">
      <c r="A360" s="22" t="s">
        <v>1672</v>
      </c>
      <c r="B360" s="22" t="s">
        <v>3947</v>
      </c>
      <c r="C360" s="22" t="s">
        <v>1859</v>
      </c>
      <c r="D360" s="22">
        <v>5336</v>
      </c>
      <c r="E360" s="22" t="s">
        <v>2010</v>
      </c>
      <c r="F360" s="43">
        <v>7.5979000000000005E-2</v>
      </c>
      <c r="G360" s="43">
        <v>5.4896115203800004</v>
      </c>
      <c r="H360" s="43">
        <v>4.8863636363636366E-2</v>
      </c>
      <c r="I360" s="9">
        <v>0</v>
      </c>
      <c r="J360" s="9">
        <v>4.8863636363636366E-2</v>
      </c>
      <c r="K360" s="11">
        <v>4.8863636363636366E-2</v>
      </c>
      <c r="L360" s="41">
        <v>2</v>
      </c>
      <c r="M360" s="44">
        <v>0</v>
      </c>
      <c r="N360" s="13">
        <v>0</v>
      </c>
      <c r="O360" s="13">
        <v>0</v>
      </c>
      <c r="P360" s="22">
        <v>0</v>
      </c>
      <c r="Q360" s="22">
        <v>0</v>
      </c>
      <c r="R360" s="14">
        <v>0</v>
      </c>
      <c r="S360" s="22">
        <v>1</v>
      </c>
      <c r="T360" s="22">
        <v>0</v>
      </c>
      <c r="U360" s="22">
        <v>0</v>
      </c>
      <c r="V360" s="22"/>
      <c r="W360" s="22">
        <v>0</v>
      </c>
      <c r="X360" s="22">
        <v>0</v>
      </c>
      <c r="Y360" s="14">
        <v>0</v>
      </c>
      <c r="Z360" s="10">
        <v>0</v>
      </c>
      <c r="AA360" s="22">
        <v>0</v>
      </c>
      <c r="AB360" s="22">
        <v>0</v>
      </c>
      <c r="AC360" s="22">
        <v>1.3840505784048742E-2</v>
      </c>
      <c r="AD360" s="42">
        <v>0</v>
      </c>
      <c r="AE360" s="22">
        <v>367</v>
      </c>
      <c r="AF360" s="22">
        <v>0.26110453322577748</v>
      </c>
      <c r="AG360" s="22">
        <v>3.7300647603682499E-2</v>
      </c>
      <c r="AH360" s="22">
        <v>1</v>
      </c>
      <c r="AI360" s="22">
        <v>0</v>
      </c>
      <c r="AJ360" s="22">
        <v>0</v>
      </c>
      <c r="AK360" s="22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 t="s">
        <v>4441</v>
      </c>
      <c r="AT360" s="45" t="s">
        <v>4445</v>
      </c>
      <c r="AU360" s="45">
        <v>0.26110453322577748</v>
      </c>
      <c r="AV360" s="10">
        <v>0</v>
      </c>
      <c r="AW360" s="10">
        <v>0</v>
      </c>
      <c r="AX360" s="17">
        <v>0</v>
      </c>
    </row>
    <row r="361" spans="1:50" x14ac:dyDescent="0.25">
      <c r="A361" s="22" t="s">
        <v>2906</v>
      </c>
      <c r="B361" s="22" t="s">
        <v>3950</v>
      </c>
      <c r="C361" s="22" t="s">
        <v>1616</v>
      </c>
      <c r="D361" s="22">
        <v>4183</v>
      </c>
      <c r="E361" s="22" t="s">
        <v>3157</v>
      </c>
      <c r="F361" s="43">
        <v>1.881467</v>
      </c>
      <c r="G361" s="43">
        <v>58.806564095710002</v>
      </c>
      <c r="H361" s="43">
        <v>2.4490530303030305</v>
      </c>
      <c r="I361" s="9">
        <v>2.1363636363636362</v>
      </c>
      <c r="J361" s="9">
        <v>0.31268939393939399</v>
      </c>
      <c r="K361" s="11">
        <v>2.3585227272727276</v>
      </c>
      <c r="L361" s="41">
        <v>353</v>
      </c>
      <c r="M361" s="44">
        <v>540</v>
      </c>
      <c r="N361" s="13">
        <v>125</v>
      </c>
      <c r="O361" s="13">
        <v>68</v>
      </c>
      <c r="P361" s="22">
        <v>95</v>
      </c>
      <c r="Q361" s="22">
        <v>49</v>
      </c>
      <c r="R361" s="14">
        <v>0</v>
      </c>
      <c r="S361" s="22">
        <v>91</v>
      </c>
      <c r="T361" s="22">
        <v>3.6965431907818425E-2</v>
      </c>
      <c r="U361" s="22">
        <v>564</v>
      </c>
      <c r="V361" s="22"/>
      <c r="W361" s="22">
        <v>129</v>
      </c>
      <c r="X361" s="22">
        <v>71</v>
      </c>
      <c r="Y361" s="14">
        <v>24</v>
      </c>
      <c r="Z361" s="10">
        <v>34</v>
      </c>
      <c r="AA361" s="22">
        <v>22</v>
      </c>
      <c r="AB361" s="22">
        <v>48.74</v>
      </c>
      <c r="AC361" s="22">
        <v>3.1994166449477279E-2</v>
      </c>
      <c r="AD361" s="42">
        <v>2.2599999999999999E-3</v>
      </c>
      <c r="AE361" s="22">
        <v>368</v>
      </c>
      <c r="AF361" s="22">
        <v>1.2276431369598857</v>
      </c>
      <c r="AG361" s="22">
        <v>3.7201307180602598E-2</v>
      </c>
      <c r="AH361" s="22">
        <v>0</v>
      </c>
      <c r="AI361" s="22">
        <v>0</v>
      </c>
      <c r="AJ361" s="22">
        <v>1</v>
      </c>
      <c r="AK361" s="22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 t="s">
        <v>4441</v>
      </c>
      <c r="AT361" s="45" t="s">
        <v>4445</v>
      </c>
      <c r="AU361" s="45">
        <v>0.1567426199923263</v>
      </c>
      <c r="AV361" s="10">
        <v>108.73410054512415</v>
      </c>
      <c r="AW361" s="10">
        <v>52.673420462454565</v>
      </c>
      <c r="AX361" s="17">
        <v>0.87232232619286976</v>
      </c>
    </row>
    <row r="362" spans="1:50" x14ac:dyDescent="0.25">
      <c r="A362" s="22" t="s">
        <v>8</v>
      </c>
      <c r="B362" s="22" t="s">
        <v>3946</v>
      </c>
      <c r="C362" s="22" t="s">
        <v>211</v>
      </c>
      <c r="D362" s="22">
        <v>759</v>
      </c>
      <c r="E362" s="22" t="s">
        <v>245</v>
      </c>
      <c r="F362" s="43">
        <v>43.445034</v>
      </c>
      <c r="G362" s="43">
        <v>924.81140685187995</v>
      </c>
      <c r="H362" s="43">
        <v>37.109280303030303</v>
      </c>
      <c r="I362" s="9">
        <v>0.83106060606060617</v>
      </c>
      <c r="J362" s="9">
        <v>36.2782196969697</v>
      </c>
      <c r="K362" s="11">
        <v>2.9418560606060611</v>
      </c>
      <c r="L362" s="41">
        <v>5492</v>
      </c>
      <c r="M362" s="44">
        <v>948</v>
      </c>
      <c r="N362" s="13">
        <v>253</v>
      </c>
      <c r="O362" s="13">
        <v>231</v>
      </c>
      <c r="P362" s="22">
        <v>54</v>
      </c>
      <c r="Q362" s="22">
        <v>47</v>
      </c>
      <c r="R362" s="14">
        <v>0</v>
      </c>
      <c r="S362" s="22">
        <v>1822</v>
      </c>
      <c r="T362" s="22">
        <v>0.92072451859526272</v>
      </c>
      <c r="U362" s="22">
        <v>10142</v>
      </c>
      <c r="V362" s="22"/>
      <c r="W362" s="22">
        <v>1913</v>
      </c>
      <c r="X362" s="22">
        <v>1325</v>
      </c>
      <c r="Y362" s="14">
        <v>9194</v>
      </c>
      <c r="Z362" s="10">
        <v>1859</v>
      </c>
      <c r="AA362" s="22">
        <v>1278</v>
      </c>
      <c r="AB362" s="22">
        <v>3374.29</v>
      </c>
      <c r="AC362" s="22">
        <v>4.6977182242907027E-2</v>
      </c>
      <c r="AD362" s="42">
        <v>0.18160000000000001</v>
      </c>
      <c r="AE362" s="22">
        <v>369</v>
      </c>
      <c r="AF362" s="22">
        <v>18.224374005103865</v>
      </c>
      <c r="AG362" s="22">
        <v>3.7041410579479399E-2</v>
      </c>
      <c r="AH362" s="22">
        <v>1</v>
      </c>
      <c r="AI362" s="22">
        <v>0</v>
      </c>
      <c r="AJ362" s="22">
        <v>0</v>
      </c>
      <c r="AK362" s="22">
        <v>0</v>
      </c>
      <c r="AL362" s="45">
        <v>1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 t="s">
        <v>4441</v>
      </c>
      <c r="AT362" s="45" t="s">
        <v>4440</v>
      </c>
      <c r="AU362" s="45">
        <v>17.816239997058446</v>
      </c>
      <c r="AV362" s="10">
        <v>51.242867360309887</v>
      </c>
      <c r="AW362" s="10">
        <v>51.550447337664657</v>
      </c>
      <c r="AX362" s="17">
        <v>2.2394953479945086E-2</v>
      </c>
    </row>
    <row r="363" spans="1:50" x14ac:dyDescent="0.25">
      <c r="A363" s="22" t="s">
        <v>8</v>
      </c>
      <c r="B363" s="22" t="s">
        <v>3946</v>
      </c>
      <c r="C363" s="22" t="s">
        <v>18</v>
      </c>
      <c r="D363" s="22">
        <v>3480</v>
      </c>
      <c r="E363" s="22" t="s">
        <v>223</v>
      </c>
      <c r="F363" s="43">
        <v>9.1356409999999997</v>
      </c>
      <c r="G363" s="43">
        <v>163.15959003995999</v>
      </c>
      <c r="H363" s="43">
        <v>5.2037878787878791</v>
      </c>
      <c r="I363" s="9">
        <v>0.32007575757575757</v>
      </c>
      <c r="J363" s="9">
        <v>4.8837121212121222</v>
      </c>
      <c r="K363" s="11">
        <v>0.32007575757575757</v>
      </c>
      <c r="L363" s="41">
        <v>814</v>
      </c>
      <c r="M363" s="44">
        <v>22</v>
      </c>
      <c r="N363" s="13">
        <v>6</v>
      </c>
      <c r="O363" s="13">
        <v>6</v>
      </c>
      <c r="P363" s="22">
        <v>6</v>
      </c>
      <c r="Q363" s="22">
        <v>6</v>
      </c>
      <c r="R363" s="14">
        <v>0</v>
      </c>
      <c r="S363" s="22">
        <v>125</v>
      </c>
      <c r="T363" s="22">
        <v>0.93849177463968558</v>
      </c>
      <c r="U363" s="22">
        <v>1421</v>
      </c>
      <c r="V363" s="22"/>
      <c r="W363" s="22">
        <v>260</v>
      </c>
      <c r="X363" s="22">
        <v>174</v>
      </c>
      <c r="Y363" s="14">
        <v>1399</v>
      </c>
      <c r="Z363" s="10">
        <v>254</v>
      </c>
      <c r="AA363" s="22">
        <v>168</v>
      </c>
      <c r="AB363" s="22">
        <v>473.89</v>
      </c>
      <c r="AC363" s="22">
        <v>5.5992056597853411E-2</v>
      </c>
      <c r="AD363" s="42">
        <v>2.9569999999999999E-2</v>
      </c>
      <c r="AE363" s="22">
        <v>370</v>
      </c>
      <c r="AF363" s="22">
        <v>3.2206524892072435</v>
      </c>
      <c r="AG363" s="22">
        <v>3.6598323740991402E-2</v>
      </c>
      <c r="AH363" s="22">
        <v>0</v>
      </c>
      <c r="AI363" s="22">
        <v>0</v>
      </c>
      <c r="AJ363" s="22">
        <v>0</v>
      </c>
      <c r="AK363" s="22">
        <v>0</v>
      </c>
      <c r="AL363" s="45">
        <v>1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 t="s">
        <v>4441</v>
      </c>
      <c r="AT363" s="45" t="s">
        <v>4442</v>
      </c>
      <c r="AU363" s="45">
        <v>3.0225558700938273</v>
      </c>
      <c r="AV363" s="10">
        <v>52.009617621965397</v>
      </c>
      <c r="AW363" s="10">
        <v>49.96360460037851</v>
      </c>
      <c r="AX363" s="17">
        <v>6.1508225360314452E-2</v>
      </c>
    </row>
    <row r="364" spans="1:50" x14ac:dyDescent="0.25">
      <c r="A364" s="22" t="s">
        <v>8</v>
      </c>
      <c r="B364" s="22" t="s">
        <v>3953</v>
      </c>
      <c r="C364" s="22" t="s">
        <v>330</v>
      </c>
      <c r="D364" s="22">
        <v>5292</v>
      </c>
      <c r="E364" s="22" t="s">
        <v>521</v>
      </c>
      <c r="F364" s="43">
        <v>0.81209399999999998</v>
      </c>
      <c r="G364" s="43">
        <v>12.8055197318</v>
      </c>
      <c r="H364" s="43">
        <v>0.44147727272727272</v>
      </c>
      <c r="I364" s="9">
        <v>0</v>
      </c>
      <c r="J364" s="9">
        <v>0.44147727272727272</v>
      </c>
      <c r="K364" s="11">
        <v>0</v>
      </c>
      <c r="L364" s="41">
        <v>52</v>
      </c>
      <c r="M364" s="44">
        <v>0</v>
      </c>
      <c r="N364" s="13">
        <v>0</v>
      </c>
      <c r="O364" s="13">
        <v>0</v>
      </c>
      <c r="P364" s="22">
        <v>0</v>
      </c>
      <c r="Q364" s="22">
        <v>0</v>
      </c>
      <c r="R364" s="14">
        <v>0</v>
      </c>
      <c r="S364" s="22">
        <v>12</v>
      </c>
      <c r="T364" s="22">
        <v>1</v>
      </c>
      <c r="U364" s="22">
        <v>107</v>
      </c>
      <c r="V364" s="22"/>
      <c r="W364" s="22">
        <v>21</v>
      </c>
      <c r="X364" s="22">
        <v>15</v>
      </c>
      <c r="Y364" s="14">
        <v>107</v>
      </c>
      <c r="Z364" s="10">
        <v>21</v>
      </c>
      <c r="AA364" s="22">
        <v>15</v>
      </c>
      <c r="AB364" s="22">
        <v>38.4</v>
      </c>
      <c r="AC364" s="22">
        <v>6.3417496283522459E-2</v>
      </c>
      <c r="AD364" s="42">
        <v>2.7699999999999999E-3</v>
      </c>
      <c r="AE364" s="22">
        <v>371</v>
      </c>
      <c r="AF364" s="22">
        <v>0.2192162540637696</v>
      </c>
      <c r="AG364" s="22">
        <v>3.65360423439616E-2</v>
      </c>
      <c r="AH364" s="22">
        <v>1</v>
      </c>
      <c r="AI364" s="22">
        <v>0</v>
      </c>
      <c r="AJ364" s="22">
        <v>0</v>
      </c>
      <c r="AK364" s="22">
        <v>0</v>
      </c>
      <c r="AL364" s="45">
        <v>1</v>
      </c>
      <c r="AM364" s="45">
        <v>0</v>
      </c>
      <c r="AN364" s="45">
        <v>0</v>
      </c>
      <c r="AO364" s="45">
        <v>0</v>
      </c>
      <c r="AP364" s="45">
        <v>0</v>
      </c>
      <c r="AQ364" s="45">
        <v>0</v>
      </c>
      <c r="AR364" s="45">
        <v>0</v>
      </c>
      <c r="AS364" s="45" t="s">
        <v>4441</v>
      </c>
      <c r="AT364" s="45" t="s">
        <v>4445</v>
      </c>
      <c r="AU364" s="45">
        <v>0.2192162540637696</v>
      </c>
      <c r="AV364" s="10">
        <v>47.567567567567572</v>
      </c>
      <c r="AW364" s="10">
        <v>47.567567567567572</v>
      </c>
      <c r="AX364" s="17">
        <v>0</v>
      </c>
    </row>
    <row r="365" spans="1:50" x14ac:dyDescent="0.25">
      <c r="A365" s="22" t="s">
        <v>964</v>
      </c>
      <c r="B365" s="22" t="s">
        <v>3948</v>
      </c>
      <c r="C365" s="22" t="s">
        <v>1100</v>
      </c>
      <c r="D365" s="22">
        <v>2013</v>
      </c>
      <c r="E365" s="22" t="s">
        <v>1305</v>
      </c>
      <c r="F365" s="43">
        <v>1.5940810000000001</v>
      </c>
      <c r="G365" s="43">
        <v>58.317950549460001</v>
      </c>
      <c r="H365" s="43">
        <v>3.3261363636363641</v>
      </c>
      <c r="I365" s="9">
        <v>1.343560606060606</v>
      </c>
      <c r="J365" s="9">
        <v>1.9825757575757579</v>
      </c>
      <c r="K365" s="11">
        <v>2.6214015151515153</v>
      </c>
      <c r="L365" s="41">
        <v>850</v>
      </c>
      <c r="M365" s="44">
        <v>1471</v>
      </c>
      <c r="N365" s="13">
        <v>448</v>
      </c>
      <c r="O365" s="13">
        <v>379</v>
      </c>
      <c r="P365" s="22">
        <v>375</v>
      </c>
      <c r="Q365" s="22">
        <v>335</v>
      </c>
      <c r="R365" s="14">
        <v>0</v>
      </c>
      <c r="S365" s="22">
        <v>81</v>
      </c>
      <c r="T365" s="22">
        <v>0.21187791823254754</v>
      </c>
      <c r="U365" s="22">
        <v>1801</v>
      </c>
      <c r="V365" s="22"/>
      <c r="W365" s="22">
        <v>508</v>
      </c>
      <c r="X365" s="22">
        <v>419</v>
      </c>
      <c r="Y365" s="14">
        <v>330</v>
      </c>
      <c r="Z365" s="10">
        <v>133</v>
      </c>
      <c r="AA365" s="22">
        <v>84</v>
      </c>
      <c r="AB365" s="22">
        <v>211.91</v>
      </c>
      <c r="AC365" s="22">
        <v>2.7334311047985903E-2</v>
      </c>
      <c r="AD365" s="42">
        <v>7.5599999999999999E-3</v>
      </c>
      <c r="AE365" s="22">
        <v>372</v>
      </c>
      <c r="AF365" s="22">
        <v>0.98309824240407118</v>
      </c>
      <c r="AG365" s="22">
        <v>3.6411046014965601E-2</v>
      </c>
      <c r="AH365" s="22">
        <v>0</v>
      </c>
      <c r="AI365" s="22">
        <v>1</v>
      </c>
      <c r="AJ365" s="22">
        <v>1</v>
      </c>
      <c r="AK365" s="22">
        <v>0</v>
      </c>
      <c r="AL365" s="45">
        <v>0</v>
      </c>
      <c r="AM365" s="45">
        <v>0</v>
      </c>
      <c r="AN365" s="45">
        <v>0</v>
      </c>
      <c r="AO365" s="45">
        <v>0</v>
      </c>
      <c r="AP365" s="45">
        <v>0</v>
      </c>
      <c r="AQ365" s="45">
        <v>0</v>
      </c>
      <c r="AR365" s="45">
        <v>0</v>
      </c>
      <c r="AS365" s="45" t="s">
        <v>4441</v>
      </c>
      <c r="AT365" s="45" t="s">
        <v>4444</v>
      </c>
      <c r="AU365" s="45">
        <v>0.58598521816910465</v>
      </c>
      <c r="AV365" s="10">
        <v>67.084447841039349</v>
      </c>
      <c r="AW365" s="10">
        <v>152.72975743081651</v>
      </c>
      <c r="AX365" s="17">
        <v>0.4039403257032228</v>
      </c>
    </row>
    <row r="366" spans="1:50" x14ac:dyDescent="0.25">
      <c r="A366" s="22" t="s">
        <v>2906</v>
      </c>
      <c r="B366" s="22" t="s">
        <v>3950</v>
      </c>
      <c r="C366" s="22" t="s">
        <v>1616</v>
      </c>
      <c r="D366" s="22">
        <v>345</v>
      </c>
      <c r="E366" s="22" t="s">
        <v>2925</v>
      </c>
      <c r="F366" s="43">
        <v>0.36806699999999998</v>
      </c>
      <c r="G366" s="43">
        <v>10.007247731430001</v>
      </c>
      <c r="H366" s="43">
        <v>0.29223484848484849</v>
      </c>
      <c r="I366" s="9">
        <v>0.12973484848484848</v>
      </c>
      <c r="J366" s="9">
        <v>0.16231060606060607</v>
      </c>
      <c r="K366" s="11">
        <v>0.29223484848484849</v>
      </c>
      <c r="L366" s="41">
        <v>84</v>
      </c>
      <c r="M366" s="44">
        <v>158</v>
      </c>
      <c r="N366" s="13">
        <v>19</v>
      </c>
      <c r="O366" s="13">
        <v>8</v>
      </c>
      <c r="P366" s="22">
        <v>3</v>
      </c>
      <c r="Q366" s="22">
        <v>1</v>
      </c>
      <c r="R366" s="14">
        <v>0</v>
      </c>
      <c r="S366" s="22">
        <v>14</v>
      </c>
      <c r="T366" s="22">
        <v>0</v>
      </c>
      <c r="U366" s="22">
        <v>158</v>
      </c>
      <c r="V366" s="22"/>
      <c r="W366" s="22">
        <v>19</v>
      </c>
      <c r="X366" s="22">
        <v>8</v>
      </c>
      <c r="Y366" s="14">
        <v>0</v>
      </c>
      <c r="Z366" s="10">
        <v>16</v>
      </c>
      <c r="AA366" s="22">
        <v>7</v>
      </c>
      <c r="AB366" s="22">
        <v>21.92</v>
      </c>
      <c r="AC366" s="22">
        <v>3.6780042812770912E-2</v>
      </c>
      <c r="AD366" s="42">
        <v>1.2199999999999999E-3</v>
      </c>
      <c r="AE366" s="22">
        <v>373</v>
      </c>
      <c r="AF366" s="22">
        <v>0.32525379794237219</v>
      </c>
      <c r="AG366" s="22">
        <v>3.6139310882485801E-2</v>
      </c>
      <c r="AH366" s="22">
        <v>0</v>
      </c>
      <c r="AI366" s="22">
        <v>0</v>
      </c>
      <c r="AJ366" s="22">
        <v>0</v>
      </c>
      <c r="AK366" s="22">
        <v>0</v>
      </c>
      <c r="AL366" s="45">
        <v>0</v>
      </c>
      <c r="AM366" s="45">
        <v>0</v>
      </c>
      <c r="AN366" s="45">
        <v>0</v>
      </c>
      <c r="AO366" s="45">
        <v>0</v>
      </c>
      <c r="AP366" s="45">
        <v>0</v>
      </c>
      <c r="AQ366" s="45">
        <v>0</v>
      </c>
      <c r="AR366" s="45">
        <v>0</v>
      </c>
      <c r="AS366" s="45" t="s">
        <v>4441</v>
      </c>
      <c r="AT366" s="45" t="s">
        <v>4445</v>
      </c>
      <c r="AU366" s="45">
        <v>0.18064971149488851</v>
      </c>
      <c r="AV366" s="10">
        <v>98.576429404900807</v>
      </c>
      <c r="AW366" s="10">
        <v>65.016202203499674</v>
      </c>
      <c r="AX366" s="17">
        <v>0.44394037589112118</v>
      </c>
    </row>
    <row r="367" spans="1:50" x14ac:dyDescent="0.25">
      <c r="A367" s="22" t="s">
        <v>964</v>
      </c>
      <c r="B367" s="22" t="s">
        <v>3948</v>
      </c>
      <c r="C367" s="22" t="s">
        <v>967</v>
      </c>
      <c r="D367" s="22">
        <v>512</v>
      </c>
      <c r="E367" s="22" t="s">
        <v>983</v>
      </c>
      <c r="F367" s="43">
        <v>4.4234879999999999</v>
      </c>
      <c r="G367" s="43">
        <v>135.36133261322999</v>
      </c>
      <c r="H367" s="43">
        <v>7.0736742424242429</v>
      </c>
      <c r="I367" s="9">
        <v>0</v>
      </c>
      <c r="J367" s="9">
        <v>7.0736742424242429</v>
      </c>
      <c r="K367" s="11">
        <v>0</v>
      </c>
      <c r="L367" s="41">
        <v>959</v>
      </c>
      <c r="M367" s="44">
        <v>0</v>
      </c>
      <c r="N367" s="13">
        <v>0</v>
      </c>
      <c r="O367" s="13">
        <v>0</v>
      </c>
      <c r="P367" s="22">
        <v>0</v>
      </c>
      <c r="Q367" s="22">
        <v>0</v>
      </c>
      <c r="R367" s="14">
        <v>0</v>
      </c>
      <c r="S367" s="22">
        <v>135</v>
      </c>
      <c r="T367" s="22">
        <v>1</v>
      </c>
      <c r="U367" s="22">
        <v>1754</v>
      </c>
      <c r="V367" s="22"/>
      <c r="W367" s="22">
        <v>318</v>
      </c>
      <c r="X367" s="22">
        <v>211</v>
      </c>
      <c r="Y367" s="14">
        <v>1754</v>
      </c>
      <c r="Z367" s="10">
        <v>318</v>
      </c>
      <c r="AA367" s="22">
        <v>211</v>
      </c>
      <c r="AB367" s="22">
        <v>593.52</v>
      </c>
      <c r="AC367" s="22">
        <v>3.2679110899707965E-2</v>
      </c>
      <c r="AD367" s="42">
        <v>2.1610000000000001E-2</v>
      </c>
      <c r="AE367" s="22">
        <v>374</v>
      </c>
      <c r="AF367" s="22">
        <v>1.1132021138711974</v>
      </c>
      <c r="AG367" s="22">
        <v>3.5909745608748302E-2</v>
      </c>
      <c r="AH367" s="22">
        <v>0</v>
      </c>
      <c r="AI367" s="22">
        <v>0</v>
      </c>
      <c r="AJ367" s="22">
        <v>0</v>
      </c>
      <c r="AK367" s="22">
        <v>0</v>
      </c>
      <c r="AL367" s="45">
        <v>0</v>
      </c>
      <c r="AM367" s="45">
        <v>0</v>
      </c>
      <c r="AN367" s="45">
        <v>0</v>
      </c>
      <c r="AO367" s="45">
        <v>0</v>
      </c>
      <c r="AP367" s="45">
        <v>0</v>
      </c>
      <c r="AQ367" s="45">
        <v>0</v>
      </c>
      <c r="AR367" s="45">
        <v>0</v>
      </c>
      <c r="AS367" s="45" t="s">
        <v>4441</v>
      </c>
      <c r="AT367" s="45" t="s">
        <v>4442</v>
      </c>
      <c r="AU367" s="45">
        <v>1.1132021138711974</v>
      </c>
      <c r="AV367" s="10">
        <v>44.955420493185891</v>
      </c>
      <c r="AW367" s="10">
        <v>44.955420493185891</v>
      </c>
      <c r="AX367" s="17">
        <v>0</v>
      </c>
    </row>
    <row r="368" spans="1:50" x14ac:dyDescent="0.25">
      <c r="A368" s="22" t="s">
        <v>8</v>
      </c>
      <c r="B368" s="22" t="s">
        <v>3946</v>
      </c>
      <c r="C368" s="22" t="s">
        <v>85</v>
      </c>
      <c r="D368" s="22">
        <v>508</v>
      </c>
      <c r="E368" s="22" t="s">
        <v>86</v>
      </c>
      <c r="F368" s="43">
        <v>29.973053</v>
      </c>
      <c r="G368" s="43">
        <v>873.72400420239001</v>
      </c>
      <c r="H368" s="43">
        <v>36.240909090909092</v>
      </c>
      <c r="I368" s="9">
        <v>30.811742424242425</v>
      </c>
      <c r="J368" s="9">
        <v>5.4291666666666671</v>
      </c>
      <c r="K368" s="11">
        <v>33.676893939393942</v>
      </c>
      <c r="L368" s="41">
        <v>2089</v>
      </c>
      <c r="M368" s="44">
        <v>7049</v>
      </c>
      <c r="N368" s="13">
        <v>3020</v>
      </c>
      <c r="O368" s="13">
        <v>2425</v>
      </c>
      <c r="P368" s="22">
        <v>2933</v>
      </c>
      <c r="Q368" s="22">
        <v>2363</v>
      </c>
      <c r="R368" s="14">
        <v>2</v>
      </c>
      <c r="S368" s="22">
        <v>1430</v>
      </c>
      <c r="T368" s="22">
        <v>7.0749195200468185E-2</v>
      </c>
      <c r="U368" s="22">
        <v>7318</v>
      </c>
      <c r="V368" s="22"/>
      <c r="W368" s="22">
        <v>3069</v>
      </c>
      <c r="X368" s="22">
        <v>2457</v>
      </c>
      <c r="Y368" s="14">
        <v>269</v>
      </c>
      <c r="Z368" s="10">
        <v>136</v>
      </c>
      <c r="AA368" s="22">
        <v>94</v>
      </c>
      <c r="AB368" s="22">
        <v>210.53</v>
      </c>
      <c r="AC368" s="22">
        <v>3.4304943959233405E-2</v>
      </c>
      <c r="AD368" s="42">
        <v>9.7000000000000003E-3</v>
      </c>
      <c r="AE368" s="22">
        <v>375</v>
      </c>
      <c r="AF368" s="22">
        <v>13.469494850164189</v>
      </c>
      <c r="AG368" s="22">
        <v>3.58231246015005E-2</v>
      </c>
      <c r="AH368" s="22">
        <v>0</v>
      </c>
      <c r="AI368" s="22">
        <v>0</v>
      </c>
      <c r="AJ368" s="22">
        <v>0</v>
      </c>
      <c r="AK368" s="22">
        <v>0</v>
      </c>
      <c r="AL368" s="45">
        <v>0</v>
      </c>
      <c r="AM368" s="45">
        <v>0</v>
      </c>
      <c r="AN368" s="45">
        <v>0</v>
      </c>
      <c r="AO368" s="45">
        <v>0</v>
      </c>
      <c r="AP368" s="45">
        <v>0</v>
      </c>
      <c r="AQ368" s="45">
        <v>0</v>
      </c>
      <c r="AR368" s="45">
        <v>0</v>
      </c>
      <c r="AS368" s="45" t="s">
        <v>4441</v>
      </c>
      <c r="AT368" s="45" t="s">
        <v>4444</v>
      </c>
      <c r="AU368" s="45">
        <v>2.0178338317593059</v>
      </c>
      <c r="AV368" s="10">
        <v>25.049884881043742</v>
      </c>
      <c r="AW368" s="10">
        <v>84.683306158284211</v>
      </c>
      <c r="AX368" s="17">
        <v>0.85019231573226306</v>
      </c>
    </row>
    <row r="369" spans="1:50" x14ac:dyDescent="0.25">
      <c r="A369" s="22" t="s">
        <v>8</v>
      </c>
      <c r="B369" s="22" t="s">
        <v>3946</v>
      </c>
      <c r="C369" s="22" t="s">
        <v>321</v>
      </c>
      <c r="D369" s="22">
        <v>2819</v>
      </c>
      <c r="E369" s="22" t="s">
        <v>322</v>
      </c>
      <c r="F369" s="43">
        <v>45.650917</v>
      </c>
      <c r="G369" s="43">
        <v>1123.2300169382099</v>
      </c>
      <c r="H369" s="43">
        <v>45.482386363636365</v>
      </c>
      <c r="I369" s="9">
        <v>0</v>
      </c>
      <c r="J369" s="9">
        <v>45.482386363636365</v>
      </c>
      <c r="K369" s="11">
        <v>0</v>
      </c>
      <c r="L369" s="41">
        <v>3083</v>
      </c>
      <c r="M369" s="44">
        <v>0</v>
      </c>
      <c r="N369" s="13">
        <v>0</v>
      </c>
      <c r="O369" s="13">
        <v>0</v>
      </c>
      <c r="P369" s="22">
        <v>0</v>
      </c>
      <c r="Q369" s="22">
        <v>0</v>
      </c>
      <c r="R369" s="14">
        <v>0</v>
      </c>
      <c r="S369" s="22">
        <v>987</v>
      </c>
      <c r="T369" s="22">
        <v>1</v>
      </c>
      <c r="U369" s="22">
        <v>5611</v>
      </c>
      <c r="V369" s="22"/>
      <c r="W369" s="22">
        <v>1014</v>
      </c>
      <c r="X369" s="22">
        <v>669</v>
      </c>
      <c r="Y369" s="14">
        <v>5611</v>
      </c>
      <c r="Z369" s="10">
        <v>1014</v>
      </c>
      <c r="AA369" s="22">
        <v>669</v>
      </c>
      <c r="AB369" s="22">
        <v>1894.17</v>
      </c>
      <c r="AC369" s="22">
        <v>4.0642536534448138E-2</v>
      </c>
      <c r="AD369" s="42">
        <v>8.5699999999999998E-2</v>
      </c>
      <c r="AE369" s="22">
        <v>376</v>
      </c>
      <c r="AF369" s="22">
        <v>19.56885808157222</v>
      </c>
      <c r="AG369" s="22">
        <v>3.5774877662837698E-2</v>
      </c>
      <c r="AH369" s="22">
        <v>0</v>
      </c>
      <c r="AI369" s="22">
        <v>0</v>
      </c>
      <c r="AJ369" s="22">
        <v>0</v>
      </c>
      <c r="AK369" s="22">
        <v>0</v>
      </c>
      <c r="AL369" s="45">
        <v>0</v>
      </c>
      <c r="AM369" s="45">
        <v>0</v>
      </c>
      <c r="AN369" s="45">
        <v>0</v>
      </c>
      <c r="AO369" s="45">
        <v>1</v>
      </c>
      <c r="AP369" s="45">
        <v>0</v>
      </c>
      <c r="AQ369" s="45">
        <v>0</v>
      </c>
      <c r="AR369" s="45">
        <v>0</v>
      </c>
      <c r="AS369" s="45" t="s">
        <v>4441</v>
      </c>
      <c r="AT369" s="45" t="s">
        <v>4440</v>
      </c>
      <c r="AU369" s="45">
        <v>19.56885808157222</v>
      </c>
      <c r="AV369" s="10">
        <v>22.29434471386276</v>
      </c>
      <c r="AW369" s="10">
        <v>22.29434471386276</v>
      </c>
      <c r="AX369" s="17">
        <v>0</v>
      </c>
    </row>
    <row r="370" spans="1:50" x14ac:dyDescent="0.25">
      <c r="A370" s="22" t="s">
        <v>8</v>
      </c>
      <c r="B370" s="22" t="s">
        <v>3953</v>
      </c>
      <c r="C370" s="22" t="s">
        <v>180</v>
      </c>
      <c r="D370" s="22">
        <v>2065</v>
      </c>
      <c r="E370" s="22" t="s">
        <v>379</v>
      </c>
      <c r="F370" s="43">
        <v>11.190613000000001</v>
      </c>
      <c r="G370" s="43">
        <v>304.58857624178</v>
      </c>
      <c r="H370" s="43">
        <v>15.311553030303031</v>
      </c>
      <c r="I370" s="9">
        <v>0</v>
      </c>
      <c r="J370" s="9">
        <v>15.311553030303031</v>
      </c>
      <c r="K370" s="11">
        <v>0.11496212121212122</v>
      </c>
      <c r="L370" s="41">
        <v>2234</v>
      </c>
      <c r="M370" s="44">
        <v>0</v>
      </c>
      <c r="N370" s="13">
        <v>0</v>
      </c>
      <c r="O370" s="13">
        <v>0</v>
      </c>
      <c r="P370" s="22">
        <v>0</v>
      </c>
      <c r="Q370" s="22">
        <v>0</v>
      </c>
      <c r="R370" s="14">
        <v>0</v>
      </c>
      <c r="S370" s="22">
        <v>348</v>
      </c>
      <c r="T370" s="22">
        <v>0.99249180530645065</v>
      </c>
      <c r="U370" s="22">
        <v>4039</v>
      </c>
      <c r="V370" s="22"/>
      <c r="W370" s="22">
        <v>730</v>
      </c>
      <c r="X370" s="22">
        <v>482</v>
      </c>
      <c r="Y370" s="14">
        <v>4039</v>
      </c>
      <c r="Z370" s="10">
        <v>730</v>
      </c>
      <c r="AA370" s="22">
        <v>482</v>
      </c>
      <c r="AB370" s="22">
        <v>1363.61</v>
      </c>
      <c r="AC370" s="22">
        <v>3.6740094254608488E-2</v>
      </c>
      <c r="AD370" s="42">
        <v>5.577E-2</v>
      </c>
      <c r="AE370" s="22">
        <v>377</v>
      </c>
      <c r="AF370" s="22">
        <v>7.6851326842083028</v>
      </c>
      <c r="AG370" s="22">
        <v>3.5744803182364199E-2</v>
      </c>
      <c r="AH370" s="22">
        <v>0</v>
      </c>
      <c r="AI370" s="22">
        <v>0</v>
      </c>
      <c r="AJ370" s="22">
        <v>0</v>
      </c>
      <c r="AK370" s="22">
        <v>0</v>
      </c>
      <c r="AL370" s="45">
        <v>1</v>
      </c>
      <c r="AM370" s="45">
        <v>0</v>
      </c>
      <c r="AN370" s="45">
        <v>0</v>
      </c>
      <c r="AO370" s="45">
        <v>0</v>
      </c>
      <c r="AP370" s="45">
        <v>1</v>
      </c>
      <c r="AQ370" s="45">
        <v>0</v>
      </c>
      <c r="AR370" s="45">
        <v>0</v>
      </c>
      <c r="AS370" s="45" t="s">
        <v>4441</v>
      </c>
      <c r="AT370" s="45" t="s">
        <v>4441</v>
      </c>
      <c r="AU370" s="45">
        <v>7.6851326842083036</v>
      </c>
      <c r="AV370" s="10">
        <v>47.676417836600898</v>
      </c>
      <c r="AW370" s="10">
        <v>47.676417836600898</v>
      </c>
      <c r="AX370" s="17">
        <v>0</v>
      </c>
    </row>
    <row r="371" spans="1:50" x14ac:dyDescent="0.25">
      <c r="A371" s="22" t="s">
        <v>2906</v>
      </c>
      <c r="B371" s="22" t="s">
        <v>3950</v>
      </c>
      <c r="C371" s="22" t="s">
        <v>2941</v>
      </c>
      <c r="D371" s="22">
        <v>590</v>
      </c>
      <c r="E371" s="22" t="s">
        <v>2969</v>
      </c>
      <c r="F371" s="43">
        <v>5.72058</v>
      </c>
      <c r="G371" s="43">
        <v>212.02909694402001</v>
      </c>
      <c r="H371" s="43">
        <v>6.9685606060606062</v>
      </c>
      <c r="I371" s="9">
        <v>0</v>
      </c>
      <c r="J371" s="9">
        <v>6.9685606060606062</v>
      </c>
      <c r="K371" s="11">
        <v>0</v>
      </c>
      <c r="L371" s="41">
        <v>923</v>
      </c>
      <c r="M371" s="44">
        <v>0</v>
      </c>
      <c r="N371" s="13">
        <v>0</v>
      </c>
      <c r="O371" s="13">
        <v>0</v>
      </c>
      <c r="P371" s="22">
        <v>0</v>
      </c>
      <c r="Q371" s="22">
        <v>0</v>
      </c>
      <c r="R371" s="14">
        <v>0</v>
      </c>
      <c r="S371" s="22">
        <v>169</v>
      </c>
      <c r="T371" s="22">
        <v>1</v>
      </c>
      <c r="U371" s="22">
        <v>1688</v>
      </c>
      <c r="V371" s="22"/>
      <c r="W371" s="22">
        <v>306</v>
      </c>
      <c r="X371" s="22">
        <v>203</v>
      </c>
      <c r="Y371" s="14">
        <v>1688</v>
      </c>
      <c r="Z371" s="10">
        <v>306</v>
      </c>
      <c r="AA371" s="22">
        <v>203</v>
      </c>
      <c r="AB371" s="22">
        <v>571.14</v>
      </c>
      <c r="AC371" s="22">
        <v>2.6980164904019513E-2</v>
      </c>
      <c r="AD371" s="42">
        <v>1.7170000000000001E-2</v>
      </c>
      <c r="AE371" s="22">
        <v>378</v>
      </c>
      <c r="AF371" s="22">
        <v>1.4635187332971253</v>
      </c>
      <c r="AG371" s="22">
        <v>3.5695578860905498E-2</v>
      </c>
      <c r="AH371" s="22">
        <v>0</v>
      </c>
      <c r="AI371" s="22">
        <v>0</v>
      </c>
      <c r="AJ371" s="22">
        <v>0</v>
      </c>
      <c r="AK371" s="22">
        <v>0</v>
      </c>
      <c r="AL371" s="45">
        <v>0</v>
      </c>
      <c r="AM371" s="45">
        <v>0</v>
      </c>
      <c r="AN371" s="45">
        <v>0</v>
      </c>
      <c r="AO371" s="45">
        <v>0</v>
      </c>
      <c r="AP371" s="45">
        <v>0</v>
      </c>
      <c r="AQ371" s="45">
        <v>0</v>
      </c>
      <c r="AR371" s="45">
        <v>0</v>
      </c>
      <c r="AS371" s="45" t="s">
        <v>4441</v>
      </c>
      <c r="AT371" s="45" t="s">
        <v>4442</v>
      </c>
      <c r="AU371" s="45">
        <v>1.4635187332971253</v>
      </c>
      <c r="AV371" s="10">
        <v>43.911507310974613</v>
      </c>
      <c r="AW371" s="10">
        <v>43.911507310974613</v>
      </c>
      <c r="AX371" s="17">
        <v>0</v>
      </c>
    </row>
    <row r="372" spans="1:50" x14ac:dyDescent="0.25">
      <c r="A372" s="22" t="s">
        <v>2906</v>
      </c>
      <c r="B372" s="22" t="s">
        <v>3961</v>
      </c>
      <c r="C372" s="22" t="s">
        <v>3113</v>
      </c>
      <c r="D372" s="22">
        <v>7656</v>
      </c>
      <c r="E372" s="22" t="s">
        <v>3114</v>
      </c>
      <c r="F372" s="43">
        <v>9.9768419999999995</v>
      </c>
      <c r="G372" s="43">
        <v>306.03038626046998</v>
      </c>
      <c r="H372" s="43">
        <v>13.188257575757577</v>
      </c>
      <c r="I372" s="9">
        <v>0</v>
      </c>
      <c r="J372" s="9">
        <v>13.188257575757577</v>
      </c>
      <c r="K372" s="11">
        <v>0</v>
      </c>
      <c r="L372" s="41">
        <v>234</v>
      </c>
      <c r="M372" s="44">
        <v>0</v>
      </c>
      <c r="N372" s="13">
        <v>0</v>
      </c>
      <c r="O372" s="13">
        <v>0</v>
      </c>
      <c r="P372" s="22">
        <v>0</v>
      </c>
      <c r="Q372" s="22">
        <v>0</v>
      </c>
      <c r="R372" s="14">
        <v>0</v>
      </c>
      <c r="S372" s="22">
        <v>330</v>
      </c>
      <c r="T372" s="22">
        <v>1</v>
      </c>
      <c r="U372" s="22">
        <v>437</v>
      </c>
      <c r="V372" s="22"/>
      <c r="W372" s="22">
        <v>81</v>
      </c>
      <c r="X372" s="22">
        <v>54</v>
      </c>
      <c r="Y372" s="14">
        <v>437</v>
      </c>
      <c r="Z372" s="10">
        <v>81</v>
      </c>
      <c r="AA372" s="22">
        <v>54</v>
      </c>
      <c r="AB372" s="22">
        <v>150.30000000000001</v>
      </c>
      <c r="AC372" s="22">
        <v>3.2600821512895339E-2</v>
      </c>
      <c r="AD372" s="42">
        <v>5.4900000000000001E-3</v>
      </c>
      <c r="AE372" s="22">
        <v>379</v>
      </c>
      <c r="AF372" s="22">
        <v>2.6565225384227324</v>
      </c>
      <c r="AG372" s="22">
        <v>3.5420300512303098E-2</v>
      </c>
      <c r="AH372" s="22">
        <v>0</v>
      </c>
      <c r="AI372" s="22">
        <v>0</v>
      </c>
      <c r="AJ372" s="22">
        <v>0</v>
      </c>
      <c r="AK372" s="22">
        <v>0</v>
      </c>
      <c r="AL372" s="45">
        <v>0</v>
      </c>
      <c r="AM372" s="45">
        <v>0</v>
      </c>
      <c r="AN372" s="45">
        <v>0</v>
      </c>
      <c r="AO372" s="45">
        <v>0</v>
      </c>
      <c r="AP372" s="45">
        <v>0</v>
      </c>
      <c r="AQ372" s="45">
        <v>0</v>
      </c>
      <c r="AR372" s="45">
        <v>0</v>
      </c>
      <c r="AS372" s="45" t="s">
        <v>4441</v>
      </c>
      <c r="AT372" s="45" t="s">
        <v>4444</v>
      </c>
      <c r="AU372" s="45">
        <v>2.6565225384227324</v>
      </c>
      <c r="AV372" s="10">
        <v>6.1418272682884796</v>
      </c>
      <c r="AW372" s="10">
        <v>6.1418272682884796</v>
      </c>
      <c r="AX372" s="17">
        <v>0</v>
      </c>
    </row>
    <row r="373" spans="1:50" x14ac:dyDescent="0.25">
      <c r="A373" s="22" t="s">
        <v>2906</v>
      </c>
      <c r="B373" s="22" t="s">
        <v>3961</v>
      </c>
      <c r="C373" s="22" t="s">
        <v>3187</v>
      </c>
      <c r="D373" s="22">
        <v>5383</v>
      </c>
      <c r="E373" s="22" t="s">
        <v>3188</v>
      </c>
      <c r="F373" s="43">
        <v>4.5675650000000001</v>
      </c>
      <c r="G373" s="43">
        <v>155.31339657724001</v>
      </c>
      <c r="H373" s="43">
        <v>7.4109848484848495</v>
      </c>
      <c r="I373" s="9">
        <v>0</v>
      </c>
      <c r="J373" s="9">
        <v>7.4109848484848495</v>
      </c>
      <c r="K373" s="11">
        <v>0</v>
      </c>
      <c r="L373" s="41">
        <v>70</v>
      </c>
      <c r="M373" s="44">
        <v>0</v>
      </c>
      <c r="N373" s="13">
        <v>0</v>
      </c>
      <c r="O373" s="13">
        <v>0</v>
      </c>
      <c r="P373" s="22">
        <v>0</v>
      </c>
      <c r="Q373" s="22">
        <v>0</v>
      </c>
      <c r="R373" s="14">
        <v>0</v>
      </c>
      <c r="S373" s="22">
        <v>151</v>
      </c>
      <c r="T373" s="22">
        <v>1</v>
      </c>
      <c r="U373" s="22">
        <v>139</v>
      </c>
      <c r="V373" s="22"/>
      <c r="W373" s="22">
        <v>27</v>
      </c>
      <c r="X373" s="22">
        <v>19</v>
      </c>
      <c r="Y373" s="14">
        <v>139</v>
      </c>
      <c r="Z373" s="10">
        <v>27</v>
      </c>
      <c r="AA373" s="22">
        <v>19</v>
      </c>
      <c r="AB373" s="22">
        <v>49.5</v>
      </c>
      <c r="AC373" s="22">
        <v>2.9408699446789009E-2</v>
      </c>
      <c r="AD373" s="42">
        <v>1.65E-3</v>
      </c>
      <c r="AE373" s="22">
        <v>380</v>
      </c>
      <c r="AF373" s="22">
        <v>0.95563629814134066</v>
      </c>
      <c r="AG373" s="22">
        <v>3.5393936968197801E-2</v>
      </c>
      <c r="AH373" s="22">
        <v>0</v>
      </c>
      <c r="AI373" s="22">
        <v>0</v>
      </c>
      <c r="AJ373" s="22">
        <v>0</v>
      </c>
      <c r="AK373" s="22">
        <v>0</v>
      </c>
      <c r="AL373" s="45">
        <v>0</v>
      </c>
      <c r="AM373" s="45">
        <v>0</v>
      </c>
      <c r="AN373" s="45">
        <v>0</v>
      </c>
      <c r="AO373" s="45">
        <v>0</v>
      </c>
      <c r="AP373" s="45">
        <v>0</v>
      </c>
      <c r="AQ373" s="45">
        <v>0</v>
      </c>
      <c r="AR373" s="45">
        <v>0</v>
      </c>
      <c r="AS373" s="45" t="s">
        <v>4441</v>
      </c>
      <c r="AT373" s="45" t="s">
        <v>4445</v>
      </c>
      <c r="AU373" s="45">
        <v>0.95563629814134066</v>
      </c>
      <c r="AV373" s="10">
        <v>3.6432404804497822</v>
      </c>
      <c r="AW373" s="10">
        <v>3.6432404804497822</v>
      </c>
      <c r="AX373" s="17">
        <v>0</v>
      </c>
    </row>
    <row r="374" spans="1:50" x14ac:dyDescent="0.25">
      <c r="A374" s="22" t="s">
        <v>539</v>
      </c>
      <c r="B374" s="22" t="s">
        <v>3949</v>
      </c>
      <c r="C374" s="22" t="s">
        <v>542</v>
      </c>
      <c r="D374" s="22">
        <v>2279</v>
      </c>
      <c r="E374" s="22" t="s">
        <v>558</v>
      </c>
      <c r="F374" s="43">
        <v>5.5137409999999996</v>
      </c>
      <c r="G374" s="43">
        <v>245.09578218562001</v>
      </c>
      <c r="H374" s="43">
        <v>11.455303030303032</v>
      </c>
      <c r="I374" s="9">
        <v>0</v>
      </c>
      <c r="J374" s="9">
        <v>11.455303030303032</v>
      </c>
      <c r="K374" s="11">
        <v>0</v>
      </c>
      <c r="L374" s="41">
        <v>2651</v>
      </c>
      <c r="M374" s="44">
        <v>0</v>
      </c>
      <c r="N374" s="13">
        <v>0</v>
      </c>
      <c r="O374" s="13">
        <v>0</v>
      </c>
      <c r="P374" s="22">
        <v>0</v>
      </c>
      <c r="Q374" s="22">
        <v>0</v>
      </c>
      <c r="R374" s="14">
        <v>0</v>
      </c>
      <c r="S374" s="22">
        <v>249</v>
      </c>
      <c r="T374" s="22">
        <v>1</v>
      </c>
      <c r="U374" s="22">
        <v>4826</v>
      </c>
      <c r="V374" s="22"/>
      <c r="W374" s="22">
        <v>872</v>
      </c>
      <c r="X374" s="22">
        <v>576</v>
      </c>
      <c r="Y374" s="14">
        <v>4826</v>
      </c>
      <c r="Z374" s="10">
        <v>872</v>
      </c>
      <c r="AA374" s="22">
        <v>576</v>
      </c>
      <c r="AB374" s="22">
        <v>1628.98</v>
      </c>
      <c r="AC374" s="22">
        <v>2.2496270441015757E-2</v>
      </c>
      <c r="AD374" s="42">
        <v>4.079E-2</v>
      </c>
      <c r="AE374" s="22">
        <v>381</v>
      </c>
      <c r="AF374" s="22">
        <v>3.3103420669413719</v>
      </c>
      <c r="AG374" s="22">
        <v>3.5216404967461402E-2</v>
      </c>
      <c r="AH374" s="22">
        <v>0</v>
      </c>
      <c r="AI374" s="22">
        <v>0</v>
      </c>
      <c r="AJ374" s="22">
        <v>0</v>
      </c>
      <c r="AK374" s="22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1</v>
      </c>
      <c r="AQ374" s="45">
        <v>0</v>
      </c>
      <c r="AR374" s="45">
        <v>0</v>
      </c>
      <c r="AS374" s="45" t="s">
        <v>4441</v>
      </c>
      <c r="AT374" s="45" t="s">
        <v>4441</v>
      </c>
      <c r="AU374" s="45">
        <v>3.3103420669413719</v>
      </c>
      <c r="AV374" s="10">
        <v>76.121949606507499</v>
      </c>
      <c r="AW374" s="10">
        <v>76.121949606507499</v>
      </c>
      <c r="AX374" s="17">
        <v>0</v>
      </c>
    </row>
    <row r="375" spans="1:50" x14ac:dyDescent="0.25">
      <c r="A375" s="22" t="s">
        <v>8</v>
      </c>
      <c r="B375" s="22" t="s">
        <v>3946</v>
      </c>
      <c r="C375" s="22" t="s">
        <v>273</v>
      </c>
      <c r="D375" s="22">
        <v>6475</v>
      </c>
      <c r="E375" s="22" t="s">
        <v>372</v>
      </c>
      <c r="F375" s="43">
        <v>1.171584</v>
      </c>
      <c r="G375" s="43">
        <v>17.70380122049</v>
      </c>
      <c r="H375" s="43">
        <v>0.60056818181818183</v>
      </c>
      <c r="I375" s="9">
        <v>0</v>
      </c>
      <c r="J375" s="9">
        <v>0.60056818181818183</v>
      </c>
      <c r="K375" s="11">
        <v>0</v>
      </c>
      <c r="L375" s="41">
        <v>148</v>
      </c>
      <c r="M375" s="44">
        <v>0</v>
      </c>
      <c r="N375" s="13">
        <v>0</v>
      </c>
      <c r="O375" s="13">
        <v>0</v>
      </c>
      <c r="P375" s="22">
        <v>0</v>
      </c>
      <c r="Q375" s="22">
        <v>0</v>
      </c>
      <c r="R375" s="14">
        <v>0</v>
      </c>
      <c r="S375" s="22">
        <v>15</v>
      </c>
      <c r="T375" s="22">
        <v>1</v>
      </c>
      <c r="U375" s="22">
        <v>281</v>
      </c>
      <c r="V375" s="22"/>
      <c r="W375" s="22">
        <v>53</v>
      </c>
      <c r="X375" s="22">
        <v>36</v>
      </c>
      <c r="Y375" s="14">
        <v>281</v>
      </c>
      <c r="Z375" s="10">
        <v>53</v>
      </c>
      <c r="AA375" s="22">
        <v>36</v>
      </c>
      <c r="AB375" s="22">
        <v>97.9</v>
      </c>
      <c r="AC375" s="22">
        <v>6.6176974391467622E-2</v>
      </c>
      <c r="AD375" s="42">
        <v>7.2899999999999996E-3</v>
      </c>
      <c r="AE375" s="22">
        <v>382</v>
      </c>
      <c r="AF375" s="22">
        <v>0.311892897182733</v>
      </c>
      <c r="AG375" s="22">
        <v>3.4654766353636998E-2</v>
      </c>
      <c r="AH375" s="22">
        <v>0</v>
      </c>
      <c r="AI375" s="22">
        <v>0</v>
      </c>
      <c r="AJ375" s="22">
        <v>0</v>
      </c>
      <c r="AK375" s="22">
        <v>0</v>
      </c>
      <c r="AL375" s="45">
        <v>1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 t="s">
        <v>4441</v>
      </c>
      <c r="AT375" s="45" t="s">
        <v>4444</v>
      </c>
      <c r="AU375" s="45">
        <v>0.311892897182733</v>
      </c>
      <c r="AV375" s="10">
        <v>88.249763481551554</v>
      </c>
      <c r="AW375" s="10">
        <v>88.249763481551554</v>
      </c>
      <c r="AX375" s="17">
        <v>0</v>
      </c>
    </row>
    <row r="376" spans="1:50" x14ac:dyDescent="0.25">
      <c r="A376" s="22" t="s">
        <v>8</v>
      </c>
      <c r="B376" s="22" t="s">
        <v>3946</v>
      </c>
      <c r="C376" s="22" t="s">
        <v>376</v>
      </c>
      <c r="D376" s="22">
        <v>1983</v>
      </c>
      <c r="E376" s="22" t="s">
        <v>377</v>
      </c>
      <c r="F376" s="43">
        <v>17.903383999999999</v>
      </c>
      <c r="G376" s="43">
        <v>392.35106792520003</v>
      </c>
      <c r="H376" s="43">
        <v>16.102651515151518</v>
      </c>
      <c r="I376" s="9">
        <v>0</v>
      </c>
      <c r="J376" s="9">
        <v>16.102651515151518</v>
      </c>
      <c r="K376" s="11">
        <v>0</v>
      </c>
      <c r="L376" s="41">
        <v>596</v>
      </c>
      <c r="M376" s="44">
        <v>0</v>
      </c>
      <c r="N376" s="13">
        <v>0</v>
      </c>
      <c r="O376" s="13">
        <v>0</v>
      </c>
      <c r="P376" s="22">
        <v>0</v>
      </c>
      <c r="Q376" s="22">
        <v>0</v>
      </c>
      <c r="R376" s="14">
        <v>0</v>
      </c>
      <c r="S376" s="22">
        <v>366</v>
      </c>
      <c r="T376" s="22">
        <v>1</v>
      </c>
      <c r="U376" s="22">
        <v>1095</v>
      </c>
      <c r="V376" s="22"/>
      <c r="W376" s="22">
        <v>199</v>
      </c>
      <c r="X376" s="22">
        <v>132</v>
      </c>
      <c r="Y376" s="14">
        <v>1095</v>
      </c>
      <c r="Z376" s="10">
        <v>199</v>
      </c>
      <c r="AA376" s="22">
        <v>132</v>
      </c>
      <c r="AB376" s="22">
        <v>371.18</v>
      </c>
      <c r="AC376" s="22">
        <v>4.5631031654062425E-2</v>
      </c>
      <c r="AD376" s="42">
        <v>1.8880000000000001E-2</v>
      </c>
      <c r="AE376" s="22">
        <v>384</v>
      </c>
      <c r="AF376" s="22">
        <v>5.0478947937516354</v>
      </c>
      <c r="AG376" s="22">
        <v>3.4574621875011202E-2</v>
      </c>
      <c r="AH376" s="22">
        <v>0</v>
      </c>
      <c r="AI376" s="22">
        <v>0</v>
      </c>
      <c r="AJ376" s="22">
        <v>0</v>
      </c>
      <c r="AK376" s="22">
        <v>0</v>
      </c>
      <c r="AL376" s="45">
        <v>0</v>
      </c>
      <c r="AM376" s="45">
        <v>0</v>
      </c>
      <c r="AN376" s="45">
        <v>0</v>
      </c>
      <c r="AO376" s="45">
        <v>0</v>
      </c>
      <c r="AP376" s="45">
        <v>0</v>
      </c>
      <c r="AQ376" s="45">
        <v>0</v>
      </c>
      <c r="AR376" s="45">
        <v>0</v>
      </c>
      <c r="AS376" s="45" t="s">
        <v>4441</v>
      </c>
      <c r="AT376" s="45" t="s">
        <v>4442</v>
      </c>
      <c r="AU376" s="45">
        <v>5.0478947937516354</v>
      </c>
      <c r="AV376" s="10">
        <v>12.358213168356423</v>
      </c>
      <c r="AW376" s="10">
        <v>12.358213168356423</v>
      </c>
      <c r="AX376" s="17">
        <v>0</v>
      </c>
    </row>
    <row r="377" spans="1:50" x14ac:dyDescent="0.25">
      <c r="A377" s="22" t="s">
        <v>964</v>
      </c>
      <c r="B377" s="22" t="s">
        <v>3948</v>
      </c>
      <c r="C377" s="22" t="s">
        <v>1372</v>
      </c>
      <c r="D377" s="22">
        <v>8449</v>
      </c>
      <c r="E377" s="22" t="s">
        <v>1615</v>
      </c>
      <c r="F377" s="43">
        <v>0.79001100000000002</v>
      </c>
      <c r="G377" s="43">
        <v>32.761462530000003</v>
      </c>
      <c r="H377" s="43">
        <v>2.1575757575757577</v>
      </c>
      <c r="I377" s="9">
        <v>0</v>
      </c>
      <c r="J377" s="9">
        <v>2.1575757575757577</v>
      </c>
      <c r="K377" s="11">
        <v>0</v>
      </c>
      <c r="L377" s="41">
        <v>151</v>
      </c>
      <c r="M377" s="44">
        <v>0</v>
      </c>
      <c r="N377" s="13">
        <v>0</v>
      </c>
      <c r="O377" s="13">
        <v>0</v>
      </c>
      <c r="P377" s="22">
        <v>0</v>
      </c>
      <c r="Q377" s="22">
        <v>0</v>
      </c>
      <c r="R377" s="14">
        <v>0</v>
      </c>
      <c r="S377" s="22">
        <v>35</v>
      </c>
      <c r="T377" s="22">
        <v>1</v>
      </c>
      <c r="U377" s="22">
        <v>286</v>
      </c>
      <c r="V377" s="22"/>
      <c r="W377" s="22">
        <v>54</v>
      </c>
      <c r="X377" s="22">
        <v>36</v>
      </c>
      <c r="Y377" s="14">
        <v>286</v>
      </c>
      <c r="Z377" s="10">
        <v>54</v>
      </c>
      <c r="AA377" s="22">
        <v>36</v>
      </c>
      <c r="AB377" s="22">
        <v>99.72</v>
      </c>
      <c r="AC377" s="22">
        <v>2.4114033348681518E-2</v>
      </c>
      <c r="AD377" s="42">
        <v>2.7100000000000002E-3</v>
      </c>
      <c r="AE377" s="22">
        <v>385</v>
      </c>
      <c r="AF377" s="22">
        <v>0.27561057333025518</v>
      </c>
      <c r="AG377" s="22">
        <v>3.4451321666281898E-2</v>
      </c>
      <c r="AH377" s="22">
        <v>0</v>
      </c>
      <c r="AI377" s="22">
        <v>0</v>
      </c>
      <c r="AJ377" s="22">
        <v>0</v>
      </c>
      <c r="AK377" s="22">
        <v>0</v>
      </c>
      <c r="AL377" s="45">
        <v>0</v>
      </c>
      <c r="AM377" s="45">
        <v>0</v>
      </c>
      <c r="AN377" s="45">
        <v>0</v>
      </c>
      <c r="AO377" s="45">
        <v>0</v>
      </c>
      <c r="AP377" s="45">
        <v>0</v>
      </c>
      <c r="AQ377" s="45">
        <v>0</v>
      </c>
      <c r="AR377" s="45">
        <v>0</v>
      </c>
      <c r="AS377" s="45" t="s">
        <v>4441</v>
      </c>
      <c r="AT377" s="45" t="s">
        <v>4445</v>
      </c>
      <c r="AU377" s="45">
        <v>0.27561057333025518</v>
      </c>
      <c r="AV377" s="10">
        <v>25.028089887640448</v>
      </c>
      <c r="AW377" s="10">
        <v>25.028089887640448</v>
      </c>
      <c r="AX377" s="17">
        <v>0</v>
      </c>
    </row>
    <row r="378" spans="1:50" x14ac:dyDescent="0.25">
      <c r="A378" s="22" t="s">
        <v>964</v>
      </c>
      <c r="B378" s="22" t="s">
        <v>3948</v>
      </c>
      <c r="C378" s="22" t="s">
        <v>1500</v>
      </c>
      <c r="D378" s="22">
        <v>4143</v>
      </c>
      <c r="E378" s="22" t="s">
        <v>1501</v>
      </c>
      <c r="F378" s="43">
        <v>12.601668999999999</v>
      </c>
      <c r="G378" s="43">
        <v>436.72982027225999</v>
      </c>
      <c r="H378" s="43">
        <v>15.356249999999999</v>
      </c>
      <c r="I378" s="9">
        <v>4.3829545454545453</v>
      </c>
      <c r="J378" s="9">
        <v>10.973295454545456</v>
      </c>
      <c r="K378" s="11">
        <v>7.9897727272727277</v>
      </c>
      <c r="L378" s="41">
        <v>631</v>
      </c>
      <c r="M378" s="44">
        <v>383</v>
      </c>
      <c r="N378" s="13">
        <v>168</v>
      </c>
      <c r="O378" s="13">
        <v>138</v>
      </c>
      <c r="P378" s="22">
        <v>4</v>
      </c>
      <c r="Q378" s="22">
        <v>0</v>
      </c>
      <c r="R378" s="14">
        <v>0</v>
      </c>
      <c r="S378" s="22">
        <v>426</v>
      </c>
      <c r="T378" s="22">
        <v>0.47970547970547961</v>
      </c>
      <c r="U378" s="22">
        <v>939</v>
      </c>
      <c r="V378" s="22"/>
      <c r="W378" s="22">
        <v>269</v>
      </c>
      <c r="X378" s="22">
        <v>205</v>
      </c>
      <c r="Y378" s="14">
        <v>556</v>
      </c>
      <c r="Z378" s="10">
        <v>265</v>
      </c>
      <c r="AA378" s="22">
        <v>205</v>
      </c>
      <c r="AB378" s="22">
        <v>413.09</v>
      </c>
      <c r="AC378" s="22">
        <v>2.8854610825851196E-2</v>
      </c>
      <c r="AD378" s="42">
        <v>1.5900000000000001E-2</v>
      </c>
      <c r="AE378" s="22">
        <v>386</v>
      </c>
      <c r="AF378" s="22">
        <v>3.5676087688747802</v>
      </c>
      <c r="AG378" s="22">
        <v>3.3977226370236001E-2</v>
      </c>
      <c r="AH378" s="22">
        <v>0</v>
      </c>
      <c r="AI378" s="22">
        <v>0</v>
      </c>
      <c r="AJ378" s="22">
        <v>0</v>
      </c>
      <c r="AK378" s="22">
        <v>0</v>
      </c>
      <c r="AL378" s="45">
        <v>0</v>
      </c>
      <c r="AM378" s="45">
        <v>0</v>
      </c>
      <c r="AN378" s="45">
        <v>0</v>
      </c>
      <c r="AO378" s="45">
        <v>0</v>
      </c>
      <c r="AP378" s="45">
        <v>0</v>
      </c>
      <c r="AQ378" s="45">
        <v>0</v>
      </c>
      <c r="AR378" s="45">
        <v>0</v>
      </c>
      <c r="AS378" s="45" t="s">
        <v>4441</v>
      </c>
      <c r="AT378" s="45" t="s">
        <v>4443</v>
      </c>
      <c r="AU378" s="45">
        <v>2.5493479910193004</v>
      </c>
      <c r="AV378" s="10">
        <v>24.149536581577173</v>
      </c>
      <c r="AW378" s="10">
        <v>17.517297517297518</v>
      </c>
      <c r="AX378" s="17">
        <v>0.2854182854182854</v>
      </c>
    </row>
    <row r="379" spans="1:50" x14ac:dyDescent="0.25">
      <c r="A379" s="22" t="s">
        <v>964</v>
      </c>
      <c r="B379" s="22" t="s">
        <v>3948</v>
      </c>
      <c r="C379" s="22" t="s">
        <v>1356</v>
      </c>
      <c r="D379" s="22">
        <v>1419</v>
      </c>
      <c r="E379" s="22" t="s">
        <v>1357</v>
      </c>
      <c r="F379" s="43">
        <v>10.99248</v>
      </c>
      <c r="G379" s="43">
        <v>399.22288384808002</v>
      </c>
      <c r="H379" s="43">
        <v>17.035037878787879</v>
      </c>
      <c r="I379" s="9">
        <v>0</v>
      </c>
      <c r="J379" s="9">
        <v>17.035037878787879</v>
      </c>
      <c r="K379" s="11">
        <v>0</v>
      </c>
      <c r="L379" s="41">
        <v>4117</v>
      </c>
      <c r="M379" s="44">
        <v>0</v>
      </c>
      <c r="N379" s="13">
        <v>0</v>
      </c>
      <c r="O379" s="13">
        <v>0</v>
      </c>
      <c r="P379" s="22">
        <v>0</v>
      </c>
      <c r="Q379" s="22">
        <v>0</v>
      </c>
      <c r="R379" s="14">
        <v>0</v>
      </c>
      <c r="S379" s="22">
        <v>236</v>
      </c>
      <c r="T379" s="22">
        <v>1</v>
      </c>
      <c r="U379" s="22">
        <v>7489</v>
      </c>
      <c r="V379" s="22"/>
      <c r="W379" s="22">
        <v>1353</v>
      </c>
      <c r="X379" s="22">
        <v>892</v>
      </c>
      <c r="Y379" s="14">
        <v>7489</v>
      </c>
      <c r="Z379" s="10">
        <v>1353</v>
      </c>
      <c r="AA379" s="22">
        <v>892</v>
      </c>
      <c r="AB379" s="22">
        <v>2527.62</v>
      </c>
      <c r="AC379" s="22">
        <v>2.7534694138883761E-2</v>
      </c>
      <c r="AD379" s="42">
        <v>7.7469999999999997E-2</v>
      </c>
      <c r="AE379" s="22">
        <v>387</v>
      </c>
      <c r="AF379" s="22">
        <v>6.8517159815586153</v>
      </c>
      <c r="AG379" s="22">
        <v>3.3752295475658202E-2</v>
      </c>
      <c r="AH379" s="22">
        <v>0</v>
      </c>
      <c r="AI379" s="22">
        <v>0</v>
      </c>
      <c r="AJ379" s="22">
        <v>0</v>
      </c>
      <c r="AK379" s="22">
        <v>0</v>
      </c>
      <c r="AL379" s="45">
        <v>0</v>
      </c>
      <c r="AM379" s="45">
        <v>0</v>
      </c>
      <c r="AN379" s="45">
        <v>0</v>
      </c>
      <c r="AO379" s="45">
        <v>1</v>
      </c>
      <c r="AP379" s="45">
        <v>0</v>
      </c>
      <c r="AQ379" s="45">
        <v>0</v>
      </c>
      <c r="AR379" s="45">
        <v>0</v>
      </c>
      <c r="AS379" s="45" t="s">
        <v>4441</v>
      </c>
      <c r="AT379" s="45" t="s">
        <v>4440</v>
      </c>
      <c r="AU379" s="45">
        <v>6.8517159815586153</v>
      </c>
      <c r="AV379" s="10">
        <v>79.424537217188288</v>
      </c>
      <c r="AW379" s="10">
        <v>79.424537217188288</v>
      </c>
      <c r="AX379" s="17">
        <v>0</v>
      </c>
    </row>
    <row r="380" spans="1:50" x14ac:dyDescent="0.25">
      <c r="A380" s="22" t="s">
        <v>964</v>
      </c>
      <c r="B380" s="22" t="s">
        <v>3948</v>
      </c>
      <c r="C380" s="22" t="s">
        <v>973</v>
      </c>
      <c r="D380" s="22">
        <v>5135</v>
      </c>
      <c r="E380" s="22" t="s">
        <v>1075</v>
      </c>
      <c r="F380" s="43">
        <v>13.065191</v>
      </c>
      <c r="G380" s="43">
        <v>611.55000295183004</v>
      </c>
      <c r="H380" s="43">
        <v>24.08920454545455</v>
      </c>
      <c r="I380" s="9">
        <v>21.871969696969696</v>
      </c>
      <c r="J380" s="9">
        <v>2.2174242424242423</v>
      </c>
      <c r="K380" s="11">
        <v>24.08920454545455</v>
      </c>
      <c r="L380" s="41">
        <v>1005</v>
      </c>
      <c r="M380" s="44">
        <v>2111</v>
      </c>
      <c r="N380" s="13">
        <v>569</v>
      </c>
      <c r="O380" s="13">
        <v>205</v>
      </c>
      <c r="P380" s="22">
        <v>505</v>
      </c>
      <c r="Q380" s="22">
        <v>162</v>
      </c>
      <c r="R380" s="14">
        <v>2</v>
      </c>
      <c r="S380" s="22">
        <v>651</v>
      </c>
      <c r="T380" s="22">
        <v>0</v>
      </c>
      <c r="U380" s="22">
        <v>2111</v>
      </c>
      <c r="V380" s="22"/>
      <c r="W380" s="22">
        <v>569</v>
      </c>
      <c r="X380" s="22">
        <v>205</v>
      </c>
      <c r="Y380" s="14">
        <v>0</v>
      </c>
      <c r="Z380" s="10">
        <v>64</v>
      </c>
      <c r="AA380" s="22">
        <v>43</v>
      </c>
      <c r="AB380" s="22">
        <v>87.68</v>
      </c>
      <c r="AC380" s="22">
        <v>2.136406007184519E-2</v>
      </c>
      <c r="AD380" s="42">
        <v>2.8400000000000001E-3</v>
      </c>
      <c r="AE380" s="22">
        <v>388</v>
      </c>
      <c r="AF380" s="22">
        <v>7.9170027984675002</v>
      </c>
      <c r="AG380" s="22">
        <v>3.3689373610499999E-2</v>
      </c>
      <c r="AH380" s="22">
        <v>1</v>
      </c>
      <c r="AI380" s="22">
        <v>0</v>
      </c>
      <c r="AJ380" s="22">
        <v>0</v>
      </c>
      <c r="AK380" s="22">
        <v>0</v>
      </c>
      <c r="AL380" s="45">
        <v>0</v>
      </c>
      <c r="AM380" s="45">
        <v>0</v>
      </c>
      <c r="AN380" s="45">
        <v>0</v>
      </c>
      <c r="AO380" s="45">
        <v>0</v>
      </c>
      <c r="AP380" s="45">
        <v>0</v>
      </c>
      <c r="AQ380" s="45">
        <v>0</v>
      </c>
      <c r="AR380" s="45">
        <v>0</v>
      </c>
      <c r="AS380" s="45" t="s">
        <v>4441</v>
      </c>
      <c r="AT380" s="45" t="s">
        <v>4445</v>
      </c>
      <c r="AU380" s="45">
        <v>0.72876436826864688</v>
      </c>
      <c r="AV380" s="10">
        <v>28.862316364878716</v>
      </c>
      <c r="AW380" s="10">
        <v>23.620539189093563</v>
      </c>
      <c r="AX380" s="17">
        <v>0.90795732402449836</v>
      </c>
    </row>
    <row r="381" spans="1:50" x14ac:dyDescent="0.25">
      <c r="A381" s="22" t="s">
        <v>2906</v>
      </c>
      <c r="B381" s="22" t="s">
        <v>3950</v>
      </c>
      <c r="C381" s="22" t="s">
        <v>2964</v>
      </c>
      <c r="D381" s="22">
        <v>3383</v>
      </c>
      <c r="E381" s="22" t="s">
        <v>2965</v>
      </c>
      <c r="F381" s="43">
        <v>1.037579</v>
      </c>
      <c r="G381" s="43">
        <v>32.112865558960003</v>
      </c>
      <c r="H381" s="43">
        <v>1.0473484848484849</v>
      </c>
      <c r="I381" s="9">
        <v>0</v>
      </c>
      <c r="J381" s="9">
        <v>1.0473484848484849</v>
      </c>
      <c r="K381" s="11">
        <v>0</v>
      </c>
      <c r="L381" s="41">
        <v>311</v>
      </c>
      <c r="M381" s="44">
        <v>0</v>
      </c>
      <c r="N381" s="13">
        <v>0</v>
      </c>
      <c r="O381" s="13">
        <v>0</v>
      </c>
      <c r="P381" s="22">
        <v>0</v>
      </c>
      <c r="Q381" s="22">
        <v>0</v>
      </c>
      <c r="R381" s="14">
        <v>0</v>
      </c>
      <c r="S381" s="22">
        <v>35</v>
      </c>
      <c r="T381" s="22">
        <v>1</v>
      </c>
      <c r="U381" s="22">
        <v>577</v>
      </c>
      <c r="V381" s="22"/>
      <c r="W381" s="22">
        <v>106</v>
      </c>
      <c r="X381" s="22">
        <v>71</v>
      </c>
      <c r="Y381" s="14">
        <v>577</v>
      </c>
      <c r="Z381" s="10">
        <v>106</v>
      </c>
      <c r="AA381" s="22">
        <v>71</v>
      </c>
      <c r="AB381" s="22">
        <v>197.15</v>
      </c>
      <c r="AC381" s="22">
        <v>3.2310383453478475E-2</v>
      </c>
      <c r="AD381" s="42">
        <v>7.1199999999999996E-3</v>
      </c>
      <c r="AE381" s="22">
        <v>389</v>
      </c>
      <c r="AF381" s="22">
        <v>0.74053152799139577</v>
      </c>
      <c r="AG381" s="22">
        <v>3.36605239996089E-2</v>
      </c>
      <c r="AH381" s="22">
        <v>0</v>
      </c>
      <c r="AI381" s="22">
        <v>0</v>
      </c>
      <c r="AJ381" s="22">
        <v>0</v>
      </c>
      <c r="AK381" s="22">
        <v>0</v>
      </c>
      <c r="AL381" s="45">
        <v>1</v>
      </c>
      <c r="AM381" s="45">
        <v>0</v>
      </c>
      <c r="AN381" s="45">
        <v>0</v>
      </c>
      <c r="AO381" s="45">
        <v>0</v>
      </c>
      <c r="AP381" s="45">
        <v>0</v>
      </c>
      <c r="AQ381" s="45">
        <v>0</v>
      </c>
      <c r="AR381" s="45">
        <v>0</v>
      </c>
      <c r="AS381" s="45" t="s">
        <v>4441</v>
      </c>
      <c r="AT381" s="45" t="s">
        <v>4444</v>
      </c>
      <c r="AU381" s="45">
        <v>0.74053152799139577</v>
      </c>
      <c r="AV381" s="10">
        <v>101.20795660036167</v>
      </c>
      <c r="AW381" s="10">
        <v>101.20795660036167</v>
      </c>
      <c r="AX381" s="17">
        <v>0</v>
      </c>
    </row>
    <row r="382" spans="1:50" x14ac:dyDescent="0.25">
      <c r="A382" s="22" t="s">
        <v>2906</v>
      </c>
      <c r="B382" s="22" t="s">
        <v>3950</v>
      </c>
      <c r="C382" s="22" t="s">
        <v>3020</v>
      </c>
      <c r="D382" s="22">
        <v>8364</v>
      </c>
      <c r="E382" s="22" t="s">
        <v>3021</v>
      </c>
      <c r="F382" s="43">
        <v>0.12740599999999999</v>
      </c>
      <c r="G382" s="43">
        <v>7.8637134194899998</v>
      </c>
      <c r="H382" s="43">
        <v>6.4352272727272721</v>
      </c>
      <c r="I382" s="9">
        <v>0</v>
      </c>
      <c r="J382" s="9">
        <v>6.4352272727272721</v>
      </c>
      <c r="K382" s="11">
        <v>0</v>
      </c>
      <c r="L382" s="41">
        <v>16</v>
      </c>
      <c r="M382" s="44">
        <v>0</v>
      </c>
      <c r="N382" s="13">
        <v>0</v>
      </c>
      <c r="O382" s="13">
        <v>0</v>
      </c>
      <c r="P382" s="22">
        <v>0</v>
      </c>
      <c r="Q382" s="22">
        <v>0</v>
      </c>
      <c r="R382" s="14">
        <v>0</v>
      </c>
      <c r="S382" s="22">
        <v>169</v>
      </c>
      <c r="T382" s="22">
        <v>1</v>
      </c>
      <c r="U382" s="22">
        <v>41</v>
      </c>
      <c r="V382" s="22"/>
      <c r="W382" s="22">
        <v>9</v>
      </c>
      <c r="X382" s="22">
        <v>7</v>
      </c>
      <c r="Y382" s="14">
        <v>41</v>
      </c>
      <c r="Z382" s="10">
        <v>9</v>
      </c>
      <c r="AA382" s="22">
        <v>7</v>
      </c>
      <c r="AB382" s="22">
        <v>16.02</v>
      </c>
      <c r="AC382" s="22">
        <v>1.620176031392849E-2</v>
      </c>
      <c r="AD382" s="42">
        <v>2.9999999999999997E-4</v>
      </c>
      <c r="AE382" s="22">
        <v>390</v>
      </c>
      <c r="AF382" s="22">
        <v>0.1008269544860145</v>
      </c>
      <c r="AG382" s="22">
        <v>3.3608984828671501E-2</v>
      </c>
      <c r="AH382" s="22">
        <v>0</v>
      </c>
      <c r="AI382" s="22">
        <v>0</v>
      </c>
      <c r="AJ382" s="22">
        <v>0</v>
      </c>
      <c r="AK382" s="22">
        <v>0</v>
      </c>
      <c r="AL382" s="45">
        <v>0</v>
      </c>
      <c r="AM382" s="45">
        <v>0</v>
      </c>
      <c r="AN382" s="45">
        <v>0</v>
      </c>
      <c r="AO382" s="45">
        <v>0</v>
      </c>
      <c r="AP382" s="45">
        <v>0</v>
      </c>
      <c r="AQ382" s="45">
        <v>0</v>
      </c>
      <c r="AR382" s="45">
        <v>0</v>
      </c>
      <c r="AS382" s="45" t="s">
        <v>4441</v>
      </c>
      <c r="AT382" s="45" t="s">
        <v>4445</v>
      </c>
      <c r="AU382" s="45">
        <v>0.10082695448601452</v>
      </c>
      <c r="AV382" s="10">
        <v>1.3985520042380366</v>
      </c>
      <c r="AW382" s="10">
        <v>1.3985520042380366</v>
      </c>
      <c r="AX382" s="17">
        <v>0</v>
      </c>
    </row>
    <row r="383" spans="1:50" x14ac:dyDescent="0.25">
      <c r="A383" s="22" t="s">
        <v>1672</v>
      </c>
      <c r="B383" s="22" t="s">
        <v>3951</v>
      </c>
      <c r="C383" s="22" t="s">
        <v>1789</v>
      </c>
      <c r="D383" s="22">
        <v>3421</v>
      </c>
      <c r="E383" s="22" t="s">
        <v>1790</v>
      </c>
      <c r="F383" s="43">
        <v>16.062730999999999</v>
      </c>
      <c r="G383" s="43">
        <v>610.17766092426996</v>
      </c>
      <c r="H383" s="43">
        <v>25.850000000000005</v>
      </c>
      <c r="I383" s="9">
        <v>0</v>
      </c>
      <c r="J383" s="9">
        <v>25.850000000000005</v>
      </c>
      <c r="K383" s="11">
        <v>0</v>
      </c>
      <c r="L383" s="41">
        <v>1105</v>
      </c>
      <c r="M383" s="44">
        <v>0</v>
      </c>
      <c r="N383" s="13">
        <v>0</v>
      </c>
      <c r="O383" s="13">
        <v>0</v>
      </c>
      <c r="P383" s="22">
        <v>0</v>
      </c>
      <c r="Q383" s="22">
        <v>0</v>
      </c>
      <c r="R383" s="14">
        <v>0</v>
      </c>
      <c r="S383" s="22">
        <v>477</v>
      </c>
      <c r="T383" s="22">
        <v>1</v>
      </c>
      <c r="U383" s="22">
        <v>2019</v>
      </c>
      <c r="V383" s="22"/>
      <c r="W383" s="22">
        <v>366</v>
      </c>
      <c r="X383" s="22">
        <v>242</v>
      </c>
      <c r="Y383" s="14">
        <v>2019</v>
      </c>
      <c r="Z383" s="10">
        <v>366</v>
      </c>
      <c r="AA383" s="22">
        <v>242</v>
      </c>
      <c r="AB383" s="22">
        <v>683.13</v>
      </c>
      <c r="AC383" s="22">
        <v>2.632467890690867E-2</v>
      </c>
      <c r="AD383" s="42">
        <v>2.0029999999999999E-2</v>
      </c>
      <c r="AE383" s="22">
        <v>391</v>
      </c>
      <c r="AF383" s="22">
        <v>6.6149497982467862</v>
      </c>
      <c r="AG383" s="22">
        <v>3.3578425371811098E-2</v>
      </c>
      <c r="AH383" s="22">
        <v>0</v>
      </c>
      <c r="AI383" s="22">
        <v>0</v>
      </c>
      <c r="AJ383" s="22">
        <v>0</v>
      </c>
      <c r="AK383" s="22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 t="s">
        <v>4441</v>
      </c>
      <c r="AT383" s="45" t="s">
        <v>4442</v>
      </c>
      <c r="AU383" s="45">
        <v>6.6149497982467862</v>
      </c>
      <c r="AV383" s="10">
        <v>14.158607350096709</v>
      </c>
      <c r="AW383" s="10">
        <v>14.158607350096709</v>
      </c>
      <c r="AX383" s="17">
        <v>0</v>
      </c>
    </row>
    <row r="384" spans="1:50" x14ac:dyDescent="0.25">
      <c r="A384" s="22" t="s">
        <v>1672</v>
      </c>
      <c r="B384" s="22" t="s">
        <v>3947</v>
      </c>
      <c r="C384" s="22" t="s">
        <v>1895</v>
      </c>
      <c r="D384" s="22">
        <v>1043</v>
      </c>
      <c r="E384" s="22" t="s">
        <v>1896</v>
      </c>
      <c r="F384" s="43">
        <v>76.970468999999994</v>
      </c>
      <c r="G384" s="43">
        <v>1006.8777022267</v>
      </c>
      <c r="H384" s="43">
        <v>39.391287878787885</v>
      </c>
      <c r="I384" s="9">
        <v>0.23825757575757578</v>
      </c>
      <c r="J384" s="9">
        <v>39.153030303030306</v>
      </c>
      <c r="K384" s="11">
        <v>32.670454545454547</v>
      </c>
      <c r="L384" s="41">
        <v>4244</v>
      </c>
      <c r="M384" s="44">
        <v>290</v>
      </c>
      <c r="N384" s="13">
        <v>216</v>
      </c>
      <c r="O384" s="13">
        <v>87</v>
      </c>
      <c r="P384" s="22">
        <v>146</v>
      </c>
      <c r="Q384" s="22">
        <v>70</v>
      </c>
      <c r="R384" s="14">
        <v>0</v>
      </c>
      <c r="S384" s="22">
        <v>1246</v>
      </c>
      <c r="T384" s="22">
        <v>0.17061725308434228</v>
      </c>
      <c r="U384" s="22">
        <v>1607</v>
      </c>
      <c r="V384" s="22"/>
      <c r="W384" s="22">
        <v>454</v>
      </c>
      <c r="X384" s="22">
        <v>244</v>
      </c>
      <c r="Y384" s="14">
        <v>1317</v>
      </c>
      <c r="Z384" s="10">
        <v>308</v>
      </c>
      <c r="AA384" s="22">
        <v>174</v>
      </c>
      <c r="AB384" s="22">
        <v>540.49</v>
      </c>
      <c r="AC384" s="22">
        <v>7.6444705081640571E-2</v>
      </c>
      <c r="AD384" s="42">
        <v>4.8959999999999997E-2</v>
      </c>
      <c r="AE384" s="22">
        <v>392</v>
      </c>
      <c r="AF384" s="22">
        <v>5.2696670088628794</v>
      </c>
      <c r="AG384" s="22">
        <v>3.35647580182349E-2</v>
      </c>
      <c r="AH384" s="22">
        <v>0</v>
      </c>
      <c r="AI384" s="22">
        <v>1</v>
      </c>
      <c r="AJ384" s="22">
        <v>1</v>
      </c>
      <c r="AK384" s="22">
        <v>0</v>
      </c>
      <c r="AL384" s="45">
        <v>0</v>
      </c>
      <c r="AM384" s="45">
        <v>0</v>
      </c>
      <c r="AN384" s="45">
        <v>0</v>
      </c>
      <c r="AO384" s="45">
        <v>0</v>
      </c>
      <c r="AP384" s="45">
        <v>1</v>
      </c>
      <c r="AQ384" s="45">
        <v>0</v>
      </c>
      <c r="AR384" s="45">
        <v>0</v>
      </c>
      <c r="AS384" s="45" t="s">
        <v>4441</v>
      </c>
      <c r="AT384" s="45" t="s">
        <v>4441</v>
      </c>
      <c r="AU384" s="45">
        <v>5.2377935121027628</v>
      </c>
      <c r="AV384" s="10">
        <v>7.8665686312449203</v>
      </c>
      <c r="AW384" s="10">
        <v>11.525391132095427</v>
      </c>
      <c r="AX384" s="17">
        <v>6.0484840325791154E-3</v>
      </c>
    </row>
    <row r="385" spans="1:50" x14ac:dyDescent="0.25">
      <c r="A385" s="22" t="s">
        <v>964</v>
      </c>
      <c r="B385" s="22" t="s">
        <v>3948</v>
      </c>
      <c r="C385" s="22" t="s">
        <v>1401</v>
      </c>
      <c r="D385" s="22">
        <v>2034</v>
      </c>
      <c r="E385" s="22" t="s">
        <v>1402</v>
      </c>
      <c r="F385" s="43">
        <v>16.811709</v>
      </c>
      <c r="G385" s="43">
        <v>748.83100696394001</v>
      </c>
      <c r="H385" s="43">
        <v>32.11231060606061</v>
      </c>
      <c r="I385" s="9">
        <v>0</v>
      </c>
      <c r="J385" s="9">
        <v>32.11231060606061</v>
      </c>
      <c r="K385" s="11">
        <v>0</v>
      </c>
      <c r="L385" s="41">
        <v>7147</v>
      </c>
      <c r="M385" s="44">
        <v>0</v>
      </c>
      <c r="N385" s="13">
        <v>0</v>
      </c>
      <c r="O385" s="13">
        <v>0</v>
      </c>
      <c r="P385" s="22">
        <v>0</v>
      </c>
      <c r="Q385" s="22">
        <v>0</v>
      </c>
      <c r="R385" s="14">
        <v>0</v>
      </c>
      <c r="S385" s="22">
        <v>553</v>
      </c>
      <c r="T385" s="22">
        <v>1</v>
      </c>
      <c r="U385" s="22">
        <v>12991</v>
      </c>
      <c r="V385" s="22"/>
      <c r="W385" s="22">
        <v>2345</v>
      </c>
      <c r="X385" s="22">
        <v>1546</v>
      </c>
      <c r="Y385" s="14">
        <v>12991</v>
      </c>
      <c r="Z385" s="10">
        <v>2345</v>
      </c>
      <c r="AA385" s="22">
        <v>1546</v>
      </c>
      <c r="AB385" s="22">
        <v>4381.84</v>
      </c>
      <c r="AC385" s="22">
        <v>2.24506048008901E-2</v>
      </c>
      <c r="AD385" s="42">
        <v>0.10947</v>
      </c>
      <c r="AE385" s="22">
        <v>393</v>
      </c>
      <c r="AF385" s="22">
        <v>12.340836344261685</v>
      </c>
      <c r="AG385" s="22">
        <v>3.3444000932958497E-2</v>
      </c>
      <c r="AH385" s="22">
        <v>0</v>
      </c>
      <c r="AI385" s="22">
        <v>0</v>
      </c>
      <c r="AJ385" s="22">
        <v>0</v>
      </c>
      <c r="AK385" s="22">
        <v>0</v>
      </c>
      <c r="AL385" s="45">
        <v>0</v>
      </c>
      <c r="AM385" s="45">
        <v>0</v>
      </c>
      <c r="AN385" s="45">
        <v>0</v>
      </c>
      <c r="AO385" s="45">
        <v>1</v>
      </c>
      <c r="AP385" s="45">
        <v>0</v>
      </c>
      <c r="AQ385" s="45">
        <v>1</v>
      </c>
      <c r="AR385" s="45">
        <v>0</v>
      </c>
      <c r="AS385" s="45" t="s">
        <v>4441</v>
      </c>
      <c r="AT385" s="45" t="s">
        <v>4440</v>
      </c>
      <c r="AU385" s="45">
        <v>12.340836344261685</v>
      </c>
      <c r="AV385" s="10">
        <v>73.024953849238869</v>
      </c>
      <c r="AW385" s="10">
        <v>73.024953849238869</v>
      </c>
      <c r="AX385" s="17">
        <v>0</v>
      </c>
    </row>
    <row r="386" spans="1:50" x14ac:dyDescent="0.25">
      <c r="A386" s="22" t="s">
        <v>964</v>
      </c>
      <c r="B386" s="22" t="s">
        <v>3952</v>
      </c>
      <c r="C386" s="22" t="s">
        <v>1336</v>
      </c>
      <c r="D386" s="22">
        <v>7419</v>
      </c>
      <c r="E386" s="22" t="s">
        <v>1579</v>
      </c>
      <c r="F386" s="43">
        <v>8.6618040000000001</v>
      </c>
      <c r="G386" s="43">
        <v>305.78677396579002</v>
      </c>
      <c r="H386" s="43">
        <v>14.386931818181818</v>
      </c>
      <c r="I386" s="9">
        <v>1.7681818181818183</v>
      </c>
      <c r="J386" s="9">
        <v>12.61875</v>
      </c>
      <c r="K386" s="11">
        <v>13.174621212121213</v>
      </c>
      <c r="L386" s="41">
        <v>545</v>
      </c>
      <c r="M386" s="44">
        <v>68</v>
      </c>
      <c r="N386" s="13">
        <v>28</v>
      </c>
      <c r="O386" s="13">
        <v>16</v>
      </c>
      <c r="P386" s="22">
        <v>0</v>
      </c>
      <c r="Q386" s="22">
        <v>0</v>
      </c>
      <c r="R386" s="14">
        <v>0</v>
      </c>
      <c r="S386" s="22">
        <v>294</v>
      </c>
      <c r="T386" s="22">
        <v>8.4264707818279994E-2</v>
      </c>
      <c r="U386" s="22">
        <v>152</v>
      </c>
      <c r="V386" s="22"/>
      <c r="W386" s="22">
        <v>43</v>
      </c>
      <c r="X386" s="22">
        <v>26</v>
      </c>
      <c r="Y386" s="14">
        <v>84</v>
      </c>
      <c r="Z386" s="10">
        <v>43</v>
      </c>
      <c r="AA386" s="22">
        <v>26</v>
      </c>
      <c r="AB386" s="22">
        <v>66.47</v>
      </c>
      <c r="AC386" s="22">
        <v>2.8326287261099925E-2</v>
      </c>
      <c r="AD386" s="42">
        <v>2.5300000000000001E-3</v>
      </c>
      <c r="AE386" s="22">
        <v>394</v>
      </c>
      <c r="AF386" s="22">
        <v>2.6301752809676042</v>
      </c>
      <c r="AG386" s="22">
        <v>3.3293357986931699E-2</v>
      </c>
      <c r="AH386" s="22">
        <v>0</v>
      </c>
      <c r="AI386" s="22">
        <v>0</v>
      </c>
      <c r="AJ386" s="22">
        <v>0</v>
      </c>
      <c r="AK386" s="22">
        <v>0</v>
      </c>
      <c r="AL386" s="45">
        <v>0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 t="s">
        <v>4441</v>
      </c>
      <c r="AT386" s="45" t="s">
        <v>4445</v>
      </c>
      <c r="AU386" s="45">
        <v>2.3069216387587193</v>
      </c>
      <c r="AV386" s="10">
        <v>3.4076275383853392</v>
      </c>
      <c r="AW386" s="10">
        <v>2.9888235061806405</v>
      </c>
      <c r="AX386" s="17">
        <v>0.12290193910193122</v>
      </c>
    </row>
    <row r="387" spans="1:50" x14ac:dyDescent="0.25">
      <c r="A387" s="22" t="s">
        <v>2195</v>
      </c>
      <c r="B387" s="22" t="s">
        <v>3960</v>
      </c>
      <c r="C387" s="22" t="s">
        <v>2504</v>
      </c>
      <c r="D387" s="22">
        <v>6331</v>
      </c>
      <c r="E387" s="22" t="s">
        <v>2583</v>
      </c>
      <c r="F387" s="43">
        <v>0.93071499999999996</v>
      </c>
      <c r="G387" s="43">
        <v>31.464469665589998</v>
      </c>
      <c r="H387" s="43">
        <v>1.8698863636363638</v>
      </c>
      <c r="I387" s="9">
        <v>0</v>
      </c>
      <c r="J387" s="9">
        <v>1.8698863636363638</v>
      </c>
      <c r="K387" s="11">
        <v>0</v>
      </c>
      <c r="L387" s="41">
        <v>126</v>
      </c>
      <c r="M387" s="44">
        <v>0</v>
      </c>
      <c r="N387" s="13">
        <v>0</v>
      </c>
      <c r="O387" s="13">
        <v>0</v>
      </c>
      <c r="P387" s="22">
        <v>0</v>
      </c>
      <c r="Q387" s="22">
        <v>0</v>
      </c>
      <c r="R387" s="14">
        <v>0</v>
      </c>
      <c r="S387" s="22">
        <v>38</v>
      </c>
      <c r="T387" s="22">
        <v>1</v>
      </c>
      <c r="U387" s="22">
        <v>241</v>
      </c>
      <c r="V387" s="22"/>
      <c r="W387" s="22">
        <v>45</v>
      </c>
      <c r="X387" s="22">
        <v>31</v>
      </c>
      <c r="Y387" s="14">
        <v>241</v>
      </c>
      <c r="Z387" s="10">
        <v>45</v>
      </c>
      <c r="AA387" s="22">
        <v>31</v>
      </c>
      <c r="AB387" s="22">
        <v>83.34</v>
      </c>
      <c r="AC387" s="22">
        <v>2.9579872468590927E-2</v>
      </c>
      <c r="AD387" s="42">
        <v>2.7699999999999999E-3</v>
      </c>
      <c r="AE387" s="22">
        <v>395</v>
      </c>
      <c r="AF387" s="22">
        <v>0.39946333831608605</v>
      </c>
      <c r="AG387" s="22">
        <v>3.3288611526340502E-2</v>
      </c>
      <c r="AH387" s="22">
        <v>0</v>
      </c>
      <c r="AI387" s="22">
        <v>0</v>
      </c>
      <c r="AJ387" s="22">
        <v>0</v>
      </c>
      <c r="AK387" s="22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 t="s">
        <v>4441</v>
      </c>
      <c r="AT387" s="45" t="s">
        <v>4445</v>
      </c>
      <c r="AU387" s="45">
        <v>0.39946333831608605</v>
      </c>
      <c r="AV387" s="10">
        <v>24.065633546034636</v>
      </c>
      <c r="AW387" s="10">
        <v>24.065633546034636</v>
      </c>
      <c r="AX387" s="17">
        <v>0</v>
      </c>
    </row>
    <row r="388" spans="1:50" x14ac:dyDescent="0.25">
      <c r="A388" s="22" t="s">
        <v>2906</v>
      </c>
      <c r="B388" s="22" t="s">
        <v>3950</v>
      </c>
      <c r="C388" s="22" t="s">
        <v>2944</v>
      </c>
      <c r="D388" s="22">
        <v>444</v>
      </c>
      <c r="E388" s="22" t="s">
        <v>2946</v>
      </c>
      <c r="F388" s="43">
        <v>0.896791</v>
      </c>
      <c r="G388" s="43">
        <v>41.440920799319997</v>
      </c>
      <c r="H388" s="43">
        <v>2.0073863636363636</v>
      </c>
      <c r="I388" s="9">
        <v>0.99450757575757576</v>
      </c>
      <c r="J388" s="9">
        <v>1.0128787878787879</v>
      </c>
      <c r="K388" s="11">
        <v>2.0073863636363636</v>
      </c>
      <c r="L388" s="41">
        <v>309</v>
      </c>
      <c r="M388" s="44">
        <v>323</v>
      </c>
      <c r="N388" s="13">
        <v>82</v>
      </c>
      <c r="O388" s="13">
        <v>28</v>
      </c>
      <c r="P388" s="22">
        <v>34</v>
      </c>
      <c r="Q388" s="22">
        <v>0</v>
      </c>
      <c r="R388" s="14">
        <v>0</v>
      </c>
      <c r="S388" s="22">
        <v>90</v>
      </c>
      <c r="T388" s="22">
        <v>0</v>
      </c>
      <c r="U388" s="22">
        <v>323</v>
      </c>
      <c r="V388" s="22"/>
      <c r="W388" s="22">
        <v>82</v>
      </c>
      <c r="X388" s="22">
        <v>28</v>
      </c>
      <c r="Y388" s="14">
        <v>0</v>
      </c>
      <c r="Z388" s="10">
        <v>48</v>
      </c>
      <c r="AA388" s="22">
        <v>28</v>
      </c>
      <c r="AB388" s="22">
        <v>65.760000000000005</v>
      </c>
      <c r="AC388" s="22">
        <v>2.1640228612263737E-2</v>
      </c>
      <c r="AD388" s="42">
        <v>2.16E-3</v>
      </c>
      <c r="AE388" s="22">
        <v>396</v>
      </c>
      <c r="AF388" s="22">
        <v>0.99359865077895893</v>
      </c>
      <c r="AG388" s="22">
        <v>3.3119955025965299E-2</v>
      </c>
      <c r="AH388" s="22">
        <v>0</v>
      </c>
      <c r="AI388" s="22">
        <v>0</v>
      </c>
      <c r="AJ388" s="22">
        <v>0</v>
      </c>
      <c r="AK388" s="22">
        <v>0</v>
      </c>
      <c r="AL388" s="45">
        <v>0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 t="s">
        <v>4441</v>
      </c>
      <c r="AT388" s="45" t="s">
        <v>4445</v>
      </c>
      <c r="AU388" s="45">
        <v>0.50134593682100881</v>
      </c>
      <c r="AV388" s="10">
        <v>47.389678384442782</v>
      </c>
      <c r="AW388" s="10">
        <v>40.849136711010473</v>
      </c>
      <c r="AX388" s="17">
        <v>0.495424096612888</v>
      </c>
    </row>
    <row r="389" spans="1:50" x14ac:dyDescent="0.25">
      <c r="A389" s="22" t="s">
        <v>964</v>
      </c>
      <c r="B389" s="22" t="s">
        <v>3952</v>
      </c>
      <c r="C389" s="22" t="s">
        <v>1336</v>
      </c>
      <c r="D389" s="22">
        <v>5478</v>
      </c>
      <c r="E389" s="22" t="s">
        <v>1382</v>
      </c>
      <c r="F389" s="43">
        <v>20.614642</v>
      </c>
      <c r="G389" s="43">
        <v>574.80267829118998</v>
      </c>
      <c r="H389" s="43">
        <v>21.726136363636368</v>
      </c>
      <c r="I389" s="9">
        <v>7.6073863636363646</v>
      </c>
      <c r="J389" s="9">
        <v>14.118750000000002</v>
      </c>
      <c r="K389" s="11">
        <v>19.448484848484853</v>
      </c>
      <c r="L389" s="41">
        <v>1358</v>
      </c>
      <c r="M389" s="44">
        <v>467</v>
      </c>
      <c r="N389" s="13">
        <v>373</v>
      </c>
      <c r="O389" s="13">
        <v>235</v>
      </c>
      <c r="P389" s="22">
        <v>164</v>
      </c>
      <c r="Q389" s="22">
        <v>74</v>
      </c>
      <c r="R389" s="14">
        <v>3</v>
      </c>
      <c r="S389" s="22">
        <v>591</v>
      </c>
      <c r="T389" s="22">
        <v>0.10483463221577138</v>
      </c>
      <c r="U389" s="22">
        <v>727</v>
      </c>
      <c r="V389" s="22"/>
      <c r="W389" s="22">
        <v>420</v>
      </c>
      <c r="X389" s="22">
        <v>266</v>
      </c>
      <c r="Y389" s="14">
        <v>260</v>
      </c>
      <c r="Z389" s="10">
        <v>256</v>
      </c>
      <c r="AA389" s="22">
        <v>192</v>
      </c>
      <c r="AB389" s="22">
        <v>374.12</v>
      </c>
      <c r="AC389" s="22">
        <v>3.586385863977621E-2</v>
      </c>
      <c r="AD389" s="42">
        <v>1.9089999999999999E-2</v>
      </c>
      <c r="AE389" s="22">
        <v>397</v>
      </c>
      <c r="AF389" s="22">
        <v>5.012980680031041</v>
      </c>
      <c r="AG389" s="22">
        <v>3.2980136052835798E-2</v>
      </c>
      <c r="AH389" s="22">
        <v>0</v>
      </c>
      <c r="AI389" s="22">
        <v>1</v>
      </c>
      <c r="AJ389" s="22">
        <v>0</v>
      </c>
      <c r="AK389" s="22">
        <v>0</v>
      </c>
      <c r="AL389" s="45">
        <v>0</v>
      </c>
      <c r="AM389" s="45">
        <v>0</v>
      </c>
      <c r="AN389" s="45">
        <v>0</v>
      </c>
      <c r="AO389" s="45">
        <v>0</v>
      </c>
      <c r="AP389" s="45">
        <v>0</v>
      </c>
      <c r="AQ389" s="45">
        <v>0</v>
      </c>
      <c r="AR389" s="45">
        <v>0</v>
      </c>
      <c r="AS389" s="45" t="s">
        <v>4441</v>
      </c>
      <c r="AT389" s="45" t="s">
        <v>4442</v>
      </c>
      <c r="AU389" s="45">
        <v>3.2576901751684537</v>
      </c>
      <c r="AV389" s="10">
        <v>18.1319167773351</v>
      </c>
      <c r="AW389" s="10">
        <v>19.331554997646318</v>
      </c>
      <c r="AX389" s="17">
        <v>0.35014906637376431</v>
      </c>
    </row>
    <row r="390" spans="1:50" x14ac:dyDescent="0.25">
      <c r="A390" s="22" t="s">
        <v>8</v>
      </c>
      <c r="B390" s="22" t="s">
        <v>3946</v>
      </c>
      <c r="C390" s="22" t="s">
        <v>148</v>
      </c>
      <c r="D390" s="22">
        <v>1087</v>
      </c>
      <c r="E390" s="22" t="s">
        <v>207</v>
      </c>
      <c r="F390" s="43">
        <v>25.438490999999999</v>
      </c>
      <c r="G390" s="43">
        <v>757.56259735232004</v>
      </c>
      <c r="H390" s="43">
        <v>32.211174242424242</v>
      </c>
      <c r="I390" s="9">
        <v>27.284659090909095</v>
      </c>
      <c r="J390" s="9">
        <v>4.926325757575758</v>
      </c>
      <c r="K390" s="11">
        <v>31.400946969696971</v>
      </c>
      <c r="L390" s="41">
        <v>2192</v>
      </c>
      <c r="M390" s="44">
        <v>7065</v>
      </c>
      <c r="N390" s="13">
        <v>3248</v>
      </c>
      <c r="O390" s="13">
        <v>2755</v>
      </c>
      <c r="P390" s="22">
        <v>3043</v>
      </c>
      <c r="Q390" s="22">
        <v>2595</v>
      </c>
      <c r="R390" s="14">
        <v>0</v>
      </c>
      <c r="S390" s="22">
        <v>1143</v>
      </c>
      <c r="T390" s="22">
        <v>2.5153608702043195E-2</v>
      </c>
      <c r="U390" s="22">
        <v>7165</v>
      </c>
      <c r="V390" s="22"/>
      <c r="W390" s="22">
        <v>3266</v>
      </c>
      <c r="X390" s="22">
        <v>2767</v>
      </c>
      <c r="Y390" s="14">
        <v>100</v>
      </c>
      <c r="Z390" s="10">
        <v>223</v>
      </c>
      <c r="AA390" s="22">
        <v>172</v>
      </c>
      <c r="AB390" s="22">
        <v>314.51</v>
      </c>
      <c r="AC390" s="22">
        <v>3.357939144422848E-2</v>
      </c>
      <c r="AD390" s="42">
        <v>1.5570000000000001E-2</v>
      </c>
      <c r="AE390" s="22">
        <v>398</v>
      </c>
      <c r="AF390" s="22">
        <v>14.46567081466077</v>
      </c>
      <c r="AG390" s="22">
        <v>3.2951414156402667E-2</v>
      </c>
      <c r="AH390" s="22">
        <v>0</v>
      </c>
      <c r="AI390" s="22">
        <v>0</v>
      </c>
      <c r="AJ390" s="22">
        <v>0</v>
      </c>
      <c r="AK390" s="22">
        <v>0</v>
      </c>
      <c r="AL390" s="45">
        <v>0</v>
      </c>
      <c r="AM390" s="45">
        <v>0</v>
      </c>
      <c r="AN390" s="45">
        <v>0</v>
      </c>
      <c r="AO390" s="45">
        <v>0</v>
      </c>
      <c r="AP390" s="45">
        <v>0</v>
      </c>
      <c r="AQ390" s="45">
        <v>0</v>
      </c>
      <c r="AR390" s="45">
        <v>0</v>
      </c>
      <c r="AS390" s="45" t="s">
        <v>4441</v>
      </c>
      <c r="AT390" s="45" t="s">
        <v>4443</v>
      </c>
      <c r="AU390" s="45">
        <v>2.2123566871094593</v>
      </c>
      <c r="AV390" s="10">
        <v>45.267002422052208</v>
      </c>
      <c r="AW390" s="10">
        <v>101.39338527120388</v>
      </c>
      <c r="AX390" s="17">
        <v>0.84705571071586083</v>
      </c>
    </row>
    <row r="391" spans="1:50" x14ac:dyDescent="0.25">
      <c r="A391" s="22" t="s">
        <v>964</v>
      </c>
      <c r="B391" s="22" t="s">
        <v>3948</v>
      </c>
      <c r="C391" s="22" t="s">
        <v>1136</v>
      </c>
      <c r="D391" s="22">
        <v>2125</v>
      </c>
      <c r="E391" s="22" t="s">
        <v>1429</v>
      </c>
      <c r="F391" s="43">
        <v>19.384969000000002</v>
      </c>
      <c r="G391" s="43">
        <v>633.88017518266997</v>
      </c>
      <c r="H391" s="43">
        <v>27.152462121212125</v>
      </c>
      <c r="I391" s="9">
        <v>0</v>
      </c>
      <c r="J391" s="9">
        <v>27.152462121212125</v>
      </c>
      <c r="K391" s="11">
        <v>0</v>
      </c>
      <c r="L391" s="41">
        <v>1643</v>
      </c>
      <c r="M391" s="44">
        <v>0</v>
      </c>
      <c r="N391" s="13">
        <v>0</v>
      </c>
      <c r="O391" s="13">
        <v>0</v>
      </c>
      <c r="P391" s="22">
        <v>0</v>
      </c>
      <c r="Q391" s="22">
        <v>0</v>
      </c>
      <c r="R391" s="14">
        <v>0</v>
      </c>
      <c r="S391" s="22">
        <v>427</v>
      </c>
      <c r="T391" s="22">
        <v>1</v>
      </c>
      <c r="U391" s="22">
        <v>2996</v>
      </c>
      <c r="V391" s="22"/>
      <c r="W391" s="22">
        <v>542</v>
      </c>
      <c r="X391" s="22">
        <v>358</v>
      </c>
      <c r="Y391" s="14">
        <v>2996</v>
      </c>
      <c r="Z391" s="10">
        <v>542</v>
      </c>
      <c r="AA391" s="22">
        <v>358</v>
      </c>
      <c r="AB391" s="22">
        <v>1012.18</v>
      </c>
      <c r="AC391" s="22">
        <v>3.0581440718529636E-2</v>
      </c>
      <c r="AD391" s="42">
        <v>3.4470000000000001E-2</v>
      </c>
      <c r="AE391" s="22">
        <v>399</v>
      </c>
      <c r="AF391" s="22">
        <v>5.7916904979927484</v>
      </c>
      <c r="AG391" s="22">
        <v>3.2907332374958798E-2</v>
      </c>
      <c r="AH391" s="22">
        <v>0</v>
      </c>
      <c r="AI391" s="22">
        <v>0</v>
      </c>
      <c r="AJ391" s="22">
        <v>0</v>
      </c>
      <c r="AK391" s="22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1</v>
      </c>
      <c r="AQ391" s="45">
        <v>0</v>
      </c>
      <c r="AR391" s="45">
        <v>0</v>
      </c>
      <c r="AS391" s="45" t="s">
        <v>4441</v>
      </c>
      <c r="AT391" s="45" t="s">
        <v>4441</v>
      </c>
      <c r="AU391" s="45">
        <v>5.7916904979927484</v>
      </c>
      <c r="AV391" s="10">
        <v>19.961357374533531</v>
      </c>
      <c r="AW391" s="10">
        <v>19.961357374533531</v>
      </c>
      <c r="AX391" s="17">
        <v>0</v>
      </c>
    </row>
    <row r="392" spans="1:50" x14ac:dyDescent="0.25">
      <c r="A392" s="22" t="s">
        <v>8</v>
      </c>
      <c r="B392" s="22" t="s">
        <v>3946</v>
      </c>
      <c r="C392" s="22" t="s">
        <v>249</v>
      </c>
      <c r="D392" s="22">
        <v>5265</v>
      </c>
      <c r="E392" s="22" t="s">
        <v>284</v>
      </c>
      <c r="F392" s="43">
        <v>6.0664660000000001</v>
      </c>
      <c r="G392" s="43">
        <v>130.66526899454999</v>
      </c>
      <c r="H392" s="43">
        <v>6.5982954545454549</v>
      </c>
      <c r="I392" s="9">
        <v>0.54924242424242431</v>
      </c>
      <c r="J392" s="9">
        <v>6.0490530303030301</v>
      </c>
      <c r="K392" s="11">
        <v>0.81477272727272743</v>
      </c>
      <c r="L392" s="41">
        <v>626</v>
      </c>
      <c r="M392" s="44">
        <v>6</v>
      </c>
      <c r="N392" s="13">
        <v>0</v>
      </c>
      <c r="O392" s="13">
        <v>0</v>
      </c>
      <c r="P392" s="22">
        <v>0</v>
      </c>
      <c r="Q392" s="22">
        <v>0</v>
      </c>
      <c r="R392" s="14">
        <v>0</v>
      </c>
      <c r="S392" s="22">
        <v>259</v>
      </c>
      <c r="T392" s="22">
        <v>0.87651769568586924</v>
      </c>
      <c r="U392" s="22">
        <v>1013</v>
      </c>
      <c r="V392" s="22"/>
      <c r="W392" s="22">
        <v>183</v>
      </c>
      <c r="X392" s="22">
        <v>122</v>
      </c>
      <c r="Y392" s="14">
        <v>1007</v>
      </c>
      <c r="Z392" s="10">
        <v>183</v>
      </c>
      <c r="AA392" s="22">
        <v>122</v>
      </c>
      <c r="AB392" s="22">
        <v>341.34</v>
      </c>
      <c r="AC392" s="22">
        <v>4.6427532325005433E-2</v>
      </c>
      <c r="AD392" s="42">
        <v>1.7670000000000002E-2</v>
      </c>
      <c r="AE392" s="22">
        <v>400</v>
      </c>
      <c r="AF392" s="22">
        <v>3.6737556930226996</v>
      </c>
      <c r="AG392" s="22">
        <v>3.2801390116274101E-2</v>
      </c>
      <c r="AH392" s="22">
        <v>0</v>
      </c>
      <c r="AI392" s="22">
        <v>0</v>
      </c>
      <c r="AJ392" s="22">
        <v>0</v>
      </c>
      <c r="AK392" s="22">
        <v>0</v>
      </c>
      <c r="AL392" s="45">
        <v>1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 t="s">
        <v>4441</v>
      </c>
      <c r="AT392" s="45" t="s">
        <v>4442</v>
      </c>
      <c r="AU392" s="45">
        <v>3.3679520961982834</v>
      </c>
      <c r="AV392" s="10">
        <v>30.252669150568273</v>
      </c>
      <c r="AW392" s="10">
        <v>27.734435546370445</v>
      </c>
      <c r="AX392" s="17">
        <v>8.3240047073681794E-2</v>
      </c>
    </row>
    <row r="393" spans="1:50" x14ac:dyDescent="0.25">
      <c r="A393" s="22" t="s">
        <v>1672</v>
      </c>
      <c r="B393" s="22" t="s">
        <v>3947</v>
      </c>
      <c r="C393" s="22" t="s">
        <v>1804</v>
      </c>
      <c r="D393" s="22">
        <v>3279</v>
      </c>
      <c r="E393" s="22" t="s">
        <v>1960</v>
      </c>
      <c r="F393" s="43">
        <v>10.401944</v>
      </c>
      <c r="G393" s="43">
        <v>266.46974272918999</v>
      </c>
      <c r="H393" s="43">
        <v>9.2928030303030305</v>
      </c>
      <c r="I393" s="9">
        <v>5.681818181818182E-3</v>
      </c>
      <c r="J393" s="9">
        <v>9.2871212121212121</v>
      </c>
      <c r="K393" s="11">
        <v>4.9363636363636365</v>
      </c>
      <c r="L393" s="41">
        <v>941</v>
      </c>
      <c r="M393" s="44">
        <v>52</v>
      </c>
      <c r="N393" s="13">
        <v>31</v>
      </c>
      <c r="O393" s="13">
        <v>10</v>
      </c>
      <c r="P393" s="22">
        <v>0</v>
      </c>
      <c r="Q393" s="22">
        <v>0</v>
      </c>
      <c r="R393" s="14">
        <v>0</v>
      </c>
      <c r="S393" s="22">
        <v>390</v>
      </c>
      <c r="T393" s="22">
        <v>0.46879713039579352</v>
      </c>
      <c r="U393" s="22">
        <v>859</v>
      </c>
      <c r="V393" s="22"/>
      <c r="W393" s="22">
        <v>177</v>
      </c>
      <c r="X393" s="22">
        <v>107</v>
      </c>
      <c r="Y393" s="14">
        <v>807</v>
      </c>
      <c r="Z393" s="10">
        <v>177</v>
      </c>
      <c r="AA393" s="22">
        <v>107</v>
      </c>
      <c r="AB393" s="22">
        <v>315.12</v>
      </c>
      <c r="AC393" s="22">
        <v>3.9036116796837876E-2</v>
      </c>
      <c r="AD393" s="42">
        <v>1.4370000000000001E-2</v>
      </c>
      <c r="AE393" s="22">
        <v>401</v>
      </c>
      <c r="AF393" s="22">
        <v>3.3735808847525059</v>
      </c>
      <c r="AG393" s="22">
        <v>3.2753212473325299E-2</v>
      </c>
      <c r="AH393" s="22">
        <v>0</v>
      </c>
      <c r="AI393" s="22">
        <v>0</v>
      </c>
      <c r="AJ393" s="22">
        <v>1</v>
      </c>
      <c r="AK393" s="22">
        <v>0</v>
      </c>
      <c r="AL393" s="45">
        <v>0</v>
      </c>
      <c r="AM393" s="45">
        <v>0</v>
      </c>
      <c r="AN393" s="45">
        <v>0</v>
      </c>
      <c r="AO393" s="45">
        <v>0</v>
      </c>
      <c r="AP393" s="45">
        <v>0</v>
      </c>
      <c r="AQ393" s="45">
        <v>0</v>
      </c>
      <c r="AR393" s="45">
        <v>0</v>
      </c>
      <c r="AS393" s="45" t="s">
        <v>4441</v>
      </c>
      <c r="AT393" s="45" t="s">
        <v>4443</v>
      </c>
      <c r="AU393" s="45">
        <v>3.3715182053708044</v>
      </c>
      <c r="AV393" s="10">
        <v>19.058650787176767</v>
      </c>
      <c r="AW393" s="10">
        <v>19.046997921167407</v>
      </c>
      <c r="AX393" s="17">
        <v>6.1142135083357108E-4</v>
      </c>
    </row>
    <row r="394" spans="1:50" x14ac:dyDescent="0.25">
      <c r="A394" s="22" t="s">
        <v>964</v>
      </c>
      <c r="B394" s="22" t="s">
        <v>3948</v>
      </c>
      <c r="C394" s="22" t="s">
        <v>1226</v>
      </c>
      <c r="D394" s="22">
        <v>3432</v>
      </c>
      <c r="E394" s="22" t="s">
        <v>1447</v>
      </c>
      <c r="F394" s="43">
        <v>22.395824999999999</v>
      </c>
      <c r="G394" s="43">
        <v>531.25284412350004</v>
      </c>
      <c r="H394" s="43">
        <v>23.645643939393942</v>
      </c>
      <c r="I394" s="9">
        <v>0</v>
      </c>
      <c r="J394" s="9">
        <v>23.645643939393942</v>
      </c>
      <c r="K394" s="11">
        <v>0</v>
      </c>
      <c r="L394" s="41">
        <v>1192</v>
      </c>
      <c r="M394" s="44">
        <v>0</v>
      </c>
      <c r="N394" s="13">
        <v>0</v>
      </c>
      <c r="O394" s="13">
        <v>0</v>
      </c>
      <c r="P394" s="22">
        <v>0</v>
      </c>
      <c r="Q394" s="22">
        <v>0</v>
      </c>
      <c r="R394" s="14">
        <v>0</v>
      </c>
      <c r="S394" s="22">
        <v>368</v>
      </c>
      <c r="T394" s="22">
        <v>1</v>
      </c>
      <c r="U394" s="22">
        <v>2177</v>
      </c>
      <c r="V394" s="22"/>
      <c r="W394" s="22">
        <v>395</v>
      </c>
      <c r="X394" s="22">
        <v>261</v>
      </c>
      <c r="Y394" s="14">
        <v>2177</v>
      </c>
      <c r="Z394" s="10">
        <v>395</v>
      </c>
      <c r="AA394" s="22">
        <v>261</v>
      </c>
      <c r="AB394" s="22">
        <v>737.08</v>
      </c>
      <c r="AC394" s="22">
        <v>4.2156621367270559E-2</v>
      </c>
      <c r="AD394" s="42">
        <v>3.4630000000000001E-2</v>
      </c>
      <c r="AE394" s="22">
        <v>402</v>
      </c>
      <c r="AF394" s="22">
        <v>4.3884382718075781</v>
      </c>
      <c r="AG394" s="22">
        <v>3.27495393418476E-2</v>
      </c>
      <c r="AH394" s="22">
        <v>1</v>
      </c>
      <c r="AI394" s="22">
        <v>0</v>
      </c>
      <c r="AJ394" s="22">
        <v>0</v>
      </c>
      <c r="AK394" s="22">
        <v>0</v>
      </c>
      <c r="AL394" s="45">
        <v>0</v>
      </c>
      <c r="AM394" s="45">
        <v>0</v>
      </c>
      <c r="AN394" s="45">
        <v>0</v>
      </c>
      <c r="AO394" s="45">
        <v>0</v>
      </c>
      <c r="AP394" s="45">
        <v>1</v>
      </c>
      <c r="AQ394" s="45">
        <v>0</v>
      </c>
      <c r="AR394" s="45">
        <v>0</v>
      </c>
      <c r="AS394" s="45" t="s">
        <v>4441</v>
      </c>
      <c r="AT394" s="45" t="s">
        <v>4441</v>
      </c>
      <c r="AU394" s="45">
        <v>4.3884382718075781</v>
      </c>
      <c r="AV394" s="10">
        <v>16.704979615375372</v>
      </c>
      <c r="AW394" s="10">
        <v>16.704979615375372</v>
      </c>
      <c r="AX394" s="17">
        <v>0</v>
      </c>
    </row>
    <row r="395" spans="1:50" x14ac:dyDescent="0.25">
      <c r="A395" s="22" t="s">
        <v>8</v>
      </c>
      <c r="B395" s="22" t="s">
        <v>3946</v>
      </c>
      <c r="C395" s="22" t="s">
        <v>43</v>
      </c>
      <c r="D395" s="22">
        <v>6968</v>
      </c>
      <c r="E395" s="22" t="s">
        <v>44</v>
      </c>
      <c r="F395" s="43">
        <v>5.067285</v>
      </c>
      <c r="G395" s="43">
        <v>219.66331685119999</v>
      </c>
      <c r="H395" s="43">
        <v>8.8278409090909093</v>
      </c>
      <c r="I395" s="9">
        <v>0.74242424242424254</v>
      </c>
      <c r="J395" s="9">
        <v>8.0854166666666671</v>
      </c>
      <c r="K395" s="11">
        <v>0.74242424242424254</v>
      </c>
      <c r="L395" s="41">
        <v>337</v>
      </c>
      <c r="M395" s="44">
        <v>10</v>
      </c>
      <c r="N395" s="13">
        <v>1</v>
      </c>
      <c r="O395" s="13">
        <v>0</v>
      </c>
      <c r="P395" s="22">
        <v>1</v>
      </c>
      <c r="Q395" s="22">
        <v>0</v>
      </c>
      <c r="R395" s="14">
        <v>0</v>
      </c>
      <c r="S395" s="22">
        <v>185</v>
      </c>
      <c r="T395" s="22">
        <v>0.91589968033296865</v>
      </c>
      <c r="U395" s="22">
        <v>582</v>
      </c>
      <c r="V395" s="22"/>
      <c r="W395" s="22">
        <v>106</v>
      </c>
      <c r="X395" s="22">
        <v>70</v>
      </c>
      <c r="Y395" s="14">
        <v>572</v>
      </c>
      <c r="Z395" s="10">
        <v>105</v>
      </c>
      <c r="AA395" s="22">
        <v>70</v>
      </c>
      <c r="AB395" s="22">
        <v>195.33</v>
      </c>
      <c r="AC395" s="22">
        <v>2.3068417033111546E-2</v>
      </c>
      <c r="AD395" s="42">
        <v>5.0400000000000002E-3</v>
      </c>
      <c r="AE395" s="22">
        <v>403</v>
      </c>
      <c r="AF395" s="22">
        <v>2.5391309550325913</v>
      </c>
      <c r="AG395" s="22">
        <v>3.2552960961956298E-2</v>
      </c>
      <c r="AH395" s="22">
        <v>0</v>
      </c>
      <c r="AI395" s="22">
        <v>0</v>
      </c>
      <c r="AJ395" s="22">
        <v>0</v>
      </c>
      <c r="AK395" s="22">
        <v>0</v>
      </c>
      <c r="AL395" s="45">
        <v>0</v>
      </c>
      <c r="AM395" s="45">
        <v>0</v>
      </c>
      <c r="AN395" s="45">
        <v>0</v>
      </c>
      <c r="AO395" s="45">
        <v>0</v>
      </c>
      <c r="AP395" s="45">
        <v>0</v>
      </c>
      <c r="AQ395" s="45">
        <v>0</v>
      </c>
      <c r="AR395" s="45">
        <v>0</v>
      </c>
      <c r="AS395" s="45" t="s">
        <v>4441</v>
      </c>
      <c r="AT395" s="45" t="s">
        <v>4444</v>
      </c>
      <c r="AU395" s="45">
        <v>2.3255892300378957</v>
      </c>
      <c r="AV395" s="10">
        <v>12.986343725843854</v>
      </c>
      <c r="AW395" s="10">
        <v>12.007466048786767</v>
      </c>
      <c r="AX395" s="17">
        <v>8.4100319667031395E-2</v>
      </c>
    </row>
    <row r="396" spans="1:50" x14ac:dyDescent="0.25">
      <c r="A396" s="22" t="s">
        <v>964</v>
      </c>
      <c r="B396" s="22" t="s">
        <v>3952</v>
      </c>
      <c r="C396" s="22" t="s">
        <v>1228</v>
      </c>
      <c r="D396" s="22">
        <v>1782</v>
      </c>
      <c r="E396" s="22" t="s">
        <v>1441</v>
      </c>
      <c r="F396" s="43">
        <v>13.037803</v>
      </c>
      <c r="G396" s="43">
        <v>446.21135741008999</v>
      </c>
      <c r="H396" s="43">
        <v>18.087500000000002</v>
      </c>
      <c r="I396" s="9">
        <v>0</v>
      </c>
      <c r="J396" s="9">
        <v>18.087500000000002</v>
      </c>
      <c r="K396" s="11">
        <v>0</v>
      </c>
      <c r="L396" s="41">
        <v>2468</v>
      </c>
      <c r="M396" s="44">
        <v>0</v>
      </c>
      <c r="N396" s="13">
        <v>0</v>
      </c>
      <c r="O396" s="13">
        <v>0</v>
      </c>
      <c r="P396" s="22">
        <v>0</v>
      </c>
      <c r="Q396" s="22">
        <v>0</v>
      </c>
      <c r="R396" s="14">
        <v>0</v>
      </c>
      <c r="S396" s="22">
        <v>275</v>
      </c>
      <c r="T396" s="22">
        <v>1</v>
      </c>
      <c r="U396" s="22">
        <v>4494</v>
      </c>
      <c r="V396" s="22"/>
      <c r="W396" s="22">
        <v>812</v>
      </c>
      <c r="X396" s="22">
        <v>536</v>
      </c>
      <c r="Y396" s="14">
        <v>4494</v>
      </c>
      <c r="Z396" s="10">
        <v>812</v>
      </c>
      <c r="AA396" s="22">
        <v>536</v>
      </c>
      <c r="AB396" s="22">
        <v>1516.9</v>
      </c>
      <c r="AC396" s="22">
        <v>2.9218895448278839E-2</v>
      </c>
      <c r="AD396" s="42">
        <v>4.9340000000000002E-2</v>
      </c>
      <c r="AE396" s="22">
        <v>404</v>
      </c>
      <c r="AF396" s="22">
        <v>8.0195540066875335</v>
      </c>
      <c r="AG396" s="22">
        <v>3.2467829986589203E-2</v>
      </c>
      <c r="AH396" s="22">
        <v>0</v>
      </c>
      <c r="AI396" s="22">
        <v>0</v>
      </c>
      <c r="AJ396" s="22">
        <v>0</v>
      </c>
      <c r="AK396" s="22">
        <v>0</v>
      </c>
      <c r="AL396" s="45">
        <v>0</v>
      </c>
      <c r="AM396" s="45">
        <v>0</v>
      </c>
      <c r="AN396" s="45">
        <v>0</v>
      </c>
      <c r="AO396" s="45">
        <v>0</v>
      </c>
      <c r="AP396" s="45">
        <v>1</v>
      </c>
      <c r="AQ396" s="45">
        <v>0</v>
      </c>
      <c r="AR396" s="45">
        <v>0</v>
      </c>
      <c r="AS396" s="45" t="s">
        <v>4441</v>
      </c>
      <c r="AT396" s="45" t="s">
        <v>4441</v>
      </c>
      <c r="AU396" s="45">
        <v>8.0195540066875335</v>
      </c>
      <c r="AV396" s="10">
        <v>44.892881824464403</v>
      </c>
      <c r="AW396" s="10">
        <v>44.892881824464403</v>
      </c>
      <c r="AX396" s="17">
        <v>0</v>
      </c>
    </row>
    <row r="397" spans="1:50" x14ac:dyDescent="0.25">
      <c r="A397" s="22" t="s">
        <v>2906</v>
      </c>
      <c r="B397" s="22" t="s">
        <v>3961</v>
      </c>
      <c r="C397" s="22" t="s">
        <v>2932</v>
      </c>
      <c r="D397" s="22">
        <v>5193</v>
      </c>
      <c r="E397" s="22" t="s">
        <v>3503</v>
      </c>
      <c r="F397" s="43">
        <v>0.72704400000000002</v>
      </c>
      <c r="G397" s="43">
        <v>46.180256643020002</v>
      </c>
      <c r="H397" s="43">
        <v>2.6962121212121217</v>
      </c>
      <c r="I397" s="9">
        <v>1.5833333333333333</v>
      </c>
      <c r="J397" s="9">
        <v>1.1128787878787878</v>
      </c>
      <c r="K397" s="11">
        <v>1.9312500000000001</v>
      </c>
      <c r="L397" s="41">
        <v>20</v>
      </c>
      <c r="M397" s="44">
        <v>19</v>
      </c>
      <c r="N397" s="13">
        <v>12</v>
      </c>
      <c r="O397" s="13">
        <v>2</v>
      </c>
      <c r="P397" s="22">
        <v>0</v>
      </c>
      <c r="Q397" s="22">
        <v>0</v>
      </c>
      <c r="R397" s="14">
        <v>0</v>
      </c>
      <c r="S397" s="22">
        <v>76</v>
      </c>
      <c r="T397" s="22">
        <v>0.28371733633042995</v>
      </c>
      <c r="U397" s="22">
        <v>33</v>
      </c>
      <c r="V397" s="22"/>
      <c r="W397" s="22">
        <v>15</v>
      </c>
      <c r="X397" s="22">
        <v>4</v>
      </c>
      <c r="Y397" s="14">
        <v>14</v>
      </c>
      <c r="Z397" s="10">
        <v>15</v>
      </c>
      <c r="AA397" s="22">
        <v>4</v>
      </c>
      <c r="AB397" s="22">
        <v>21.81</v>
      </c>
      <c r="AC397" s="22">
        <v>1.5743611076485656E-2</v>
      </c>
      <c r="AD397" s="42">
        <v>4.8999999999999998E-4</v>
      </c>
      <c r="AE397" s="22">
        <v>405</v>
      </c>
      <c r="AF397" s="22">
        <v>0.45435344938694477</v>
      </c>
      <c r="AG397" s="22">
        <v>3.24538178133532E-2</v>
      </c>
      <c r="AH397" s="22">
        <v>0</v>
      </c>
      <c r="AI397" s="22">
        <v>1</v>
      </c>
      <c r="AJ397" s="22">
        <v>0</v>
      </c>
      <c r="AK397" s="22">
        <v>0</v>
      </c>
      <c r="AL397" s="45">
        <v>0</v>
      </c>
      <c r="AM397" s="45">
        <v>0</v>
      </c>
      <c r="AN397" s="45">
        <v>0</v>
      </c>
      <c r="AO397" s="45">
        <v>0</v>
      </c>
      <c r="AP397" s="45">
        <v>0</v>
      </c>
      <c r="AQ397" s="45">
        <v>0</v>
      </c>
      <c r="AR397" s="45">
        <v>0</v>
      </c>
      <c r="AS397" s="45" t="s">
        <v>4441</v>
      </c>
      <c r="AT397" s="45" t="s">
        <v>4445</v>
      </c>
      <c r="AU397" s="45">
        <v>0.18753729057303226</v>
      </c>
      <c r="AV397" s="10">
        <v>13.4785568413887</v>
      </c>
      <c r="AW397" s="10">
        <v>5.5633604945209321</v>
      </c>
      <c r="AX397" s="17">
        <v>0.58724360775498718</v>
      </c>
    </row>
    <row r="398" spans="1:50" x14ac:dyDescent="0.25">
      <c r="A398" s="22" t="s">
        <v>2906</v>
      </c>
      <c r="B398" s="22" t="s">
        <v>3959</v>
      </c>
      <c r="C398" s="22" t="s">
        <v>2977</v>
      </c>
      <c r="D398" s="22">
        <v>7752</v>
      </c>
      <c r="E398" s="22" t="s">
        <v>2978</v>
      </c>
      <c r="F398" s="43">
        <v>0.48925400000000002</v>
      </c>
      <c r="G398" s="43">
        <v>21.12105460435</v>
      </c>
      <c r="H398" s="43">
        <v>0.6009469696969697</v>
      </c>
      <c r="I398" s="9">
        <v>0</v>
      </c>
      <c r="J398" s="9">
        <v>0.6009469696969697</v>
      </c>
      <c r="K398" s="11">
        <v>0</v>
      </c>
      <c r="L398" s="41">
        <v>51</v>
      </c>
      <c r="M398" s="44">
        <v>0</v>
      </c>
      <c r="N398" s="13">
        <v>0</v>
      </c>
      <c r="O398" s="13">
        <v>0</v>
      </c>
      <c r="P398" s="22">
        <v>0</v>
      </c>
      <c r="Q398" s="22">
        <v>0</v>
      </c>
      <c r="R398" s="14">
        <v>0</v>
      </c>
      <c r="S398" s="22">
        <v>13</v>
      </c>
      <c r="T398" s="22">
        <v>1</v>
      </c>
      <c r="U398" s="22">
        <v>105</v>
      </c>
      <c r="V398" s="22"/>
      <c r="W398" s="22">
        <v>21</v>
      </c>
      <c r="X398" s="22">
        <v>15</v>
      </c>
      <c r="Y398" s="14">
        <v>105</v>
      </c>
      <c r="Z398" s="10">
        <v>21</v>
      </c>
      <c r="AA398" s="22">
        <v>15</v>
      </c>
      <c r="AB398" s="22">
        <v>38.22</v>
      </c>
      <c r="AC398" s="22">
        <v>2.3164278922854324E-2</v>
      </c>
      <c r="AD398" s="42">
        <v>1.01E-3</v>
      </c>
      <c r="AE398" s="22">
        <v>406</v>
      </c>
      <c r="AF398" s="22">
        <v>3.1908036206101102E-2</v>
      </c>
      <c r="AG398" s="22">
        <v>3.1908036206101102E-2</v>
      </c>
      <c r="AH398" s="22">
        <v>0</v>
      </c>
      <c r="AI398" s="22">
        <v>0</v>
      </c>
      <c r="AJ398" s="22">
        <v>0</v>
      </c>
      <c r="AK398" s="22">
        <v>0</v>
      </c>
      <c r="AL398" s="45">
        <v>0</v>
      </c>
      <c r="AM398" s="45">
        <v>0</v>
      </c>
      <c r="AN398" s="45">
        <v>0</v>
      </c>
      <c r="AO398" s="45">
        <v>0</v>
      </c>
      <c r="AP398" s="45">
        <v>0</v>
      </c>
      <c r="AQ398" s="45">
        <v>0</v>
      </c>
      <c r="AR398" s="45">
        <v>0</v>
      </c>
      <c r="AS398" s="45" t="s">
        <v>4441</v>
      </c>
      <c r="AT398" s="45" t="s">
        <v>4445</v>
      </c>
      <c r="AU398" s="45">
        <v>3.1908036206101102E-2</v>
      </c>
      <c r="AV398" s="10">
        <v>34.944847147809647</v>
      </c>
      <c r="AW398" s="10">
        <v>34.944847147809647</v>
      </c>
      <c r="AX398" s="17">
        <v>0</v>
      </c>
    </row>
    <row r="399" spans="1:50" x14ac:dyDescent="0.25">
      <c r="A399" s="22" t="s">
        <v>2906</v>
      </c>
      <c r="B399" s="22" t="s">
        <v>3961</v>
      </c>
      <c r="C399" s="22" t="s">
        <v>3160</v>
      </c>
      <c r="D399" s="22">
        <v>7037</v>
      </c>
      <c r="E399" s="22" t="s">
        <v>3161</v>
      </c>
      <c r="F399" s="43">
        <v>8.039828</v>
      </c>
      <c r="G399" s="43">
        <v>243.90457258677</v>
      </c>
      <c r="H399" s="43">
        <v>8.9359848484848481</v>
      </c>
      <c r="I399" s="9">
        <v>5.386174242424242</v>
      </c>
      <c r="J399" s="9">
        <v>3.5498106060606065</v>
      </c>
      <c r="K399" s="11">
        <v>8.2541666666666664</v>
      </c>
      <c r="L399" s="41">
        <v>1036</v>
      </c>
      <c r="M399" s="44">
        <v>1499</v>
      </c>
      <c r="N399" s="13">
        <v>311</v>
      </c>
      <c r="O399" s="13">
        <v>99</v>
      </c>
      <c r="P399" s="22">
        <v>76</v>
      </c>
      <c r="Q399" s="22">
        <v>29</v>
      </c>
      <c r="R399" s="14">
        <v>3</v>
      </c>
      <c r="S399" s="22">
        <v>451</v>
      </c>
      <c r="T399" s="22">
        <v>7.6300284006612706E-2</v>
      </c>
      <c r="U399" s="22">
        <v>1643</v>
      </c>
      <c r="V399" s="22"/>
      <c r="W399" s="22">
        <v>337</v>
      </c>
      <c r="X399" s="22">
        <v>116</v>
      </c>
      <c r="Y399" s="14">
        <v>144</v>
      </c>
      <c r="Z399" s="10">
        <v>261</v>
      </c>
      <c r="AA399" s="22">
        <v>87</v>
      </c>
      <c r="AB399" s="22">
        <v>370.53</v>
      </c>
      <c r="AC399" s="22">
        <v>3.296300645261499E-2</v>
      </c>
      <c r="AD399" s="42">
        <v>1.789E-2</v>
      </c>
      <c r="AE399" s="22">
        <v>407</v>
      </c>
      <c r="AF399" s="22">
        <v>3.5237115864330861</v>
      </c>
      <c r="AG399" s="22">
        <v>3.1745149427325099E-2</v>
      </c>
      <c r="AH399" s="22">
        <v>0</v>
      </c>
      <c r="AI399" s="22">
        <v>0</v>
      </c>
      <c r="AJ399" s="22">
        <v>1</v>
      </c>
      <c r="AK399" s="22">
        <v>0</v>
      </c>
      <c r="AL399" s="45">
        <v>0</v>
      </c>
      <c r="AM399" s="45">
        <v>0</v>
      </c>
      <c r="AN399" s="45">
        <v>0</v>
      </c>
      <c r="AO399" s="45">
        <v>0</v>
      </c>
      <c r="AP399" s="45">
        <v>0</v>
      </c>
      <c r="AQ399" s="45">
        <v>0</v>
      </c>
      <c r="AR399" s="45">
        <v>0</v>
      </c>
      <c r="AS399" s="45" t="s">
        <v>4441</v>
      </c>
      <c r="AT399" s="45" t="s">
        <v>4442</v>
      </c>
      <c r="AU399" s="45">
        <v>1.3997907308828652</v>
      </c>
      <c r="AV399" s="10">
        <v>73.525049351757986</v>
      </c>
      <c r="AW399" s="10">
        <v>37.712687041668431</v>
      </c>
      <c r="AX399" s="17">
        <v>0.60275104912890509</v>
      </c>
    </row>
    <row r="400" spans="1:50" x14ac:dyDescent="0.25">
      <c r="A400" s="22" t="s">
        <v>964</v>
      </c>
      <c r="B400" s="22" t="s">
        <v>3948</v>
      </c>
      <c r="C400" s="22" t="s">
        <v>1436</v>
      </c>
      <c r="D400" s="22">
        <v>5749</v>
      </c>
      <c r="E400" s="22" t="s">
        <v>1546</v>
      </c>
      <c r="F400" s="43">
        <v>6.3427350000000002</v>
      </c>
      <c r="G400" s="43">
        <v>258.07362868764</v>
      </c>
      <c r="H400" s="43">
        <v>11.373863636363636</v>
      </c>
      <c r="I400" s="9">
        <v>0</v>
      </c>
      <c r="J400" s="9">
        <v>11.373863636363636</v>
      </c>
      <c r="K400" s="11">
        <v>0</v>
      </c>
      <c r="L400" s="41">
        <v>531</v>
      </c>
      <c r="M400" s="44">
        <v>0</v>
      </c>
      <c r="N400" s="13">
        <v>0</v>
      </c>
      <c r="O400" s="13">
        <v>0</v>
      </c>
      <c r="P400" s="22">
        <v>0</v>
      </c>
      <c r="Q400" s="22">
        <v>0</v>
      </c>
      <c r="R400" s="14">
        <v>0</v>
      </c>
      <c r="S400" s="22">
        <v>198</v>
      </c>
      <c r="T400" s="22">
        <v>1</v>
      </c>
      <c r="U400" s="22">
        <v>977</v>
      </c>
      <c r="V400" s="22"/>
      <c r="W400" s="22">
        <v>178</v>
      </c>
      <c r="X400" s="22">
        <v>118</v>
      </c>
      <c r="Y400" s="14">
        <v>977</v>
      </c>
      <c r="Z400" s="10">
        <v>178</v>
      </c>
      <c r="AA400" s="22">
        <v>118</v>
      </c>
      <c r="AB400" s="22">
        <v>331.79</v>
      </c>
      <c r="AC400" s="22">
        <v>2.4577230274376249E-2</v>
      </c>
      <c r="AD400" s="42">
        <v>9.1000000000000004E-3</v>
      </c>
      <c r="AE400" s="22">
        <v>408</v>
      </c>
      <c r="AF400" s="22">
        <v>2.5372158279482635</v>
      </c>
      <c r="AG400" s="22">
        <v>3.1715197849353297E-2</v>
      </c>
      <c r="AH400" s="22">
        <v>0</v>
      </c>
      <c r="AI400" s="22">
        <v>0</v>
      </c>
      <c r="AJ400" s="22">
        <v>0</v>
      </c>
      <c r="AK400" s="22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 t="s">
        <v>4441</v>
      </c>
      <c r="AT400" s="45" t="s">
        <v>4444</v>
      </c>
      <c r="AU400" s="45">
        <v>2.5372158279482635</v>
      </c>
      <c r="AV400" s="10">
        <v>15.649915076431213</v>
      </c>
      <c r="AW400" s="10">
        <v>15.649915076431213</v>
      </c>
      <c r="AX400" s="17">
        <v>0</v>
      </c>
    </row>
    <row r="401" spans="1:50" x14ac:dyDescent="0.25">
      <c r="A401" s="22" t="s">
        <v>539</v>
      </c>
      <c r="B401" s="22" t="s">
        <v>3949</v>
      </c>
      <c r="C401" s="22" t="s">
        <v>837</v>
      </c>
      <c r="D401" s="22">
        <v>9280</v>
      </c>
      <c r="E401" s="22" t="s">
        <v>929</v>
      </c>
      <c r="F401" s="43">
        <v>2.901932</v>
      </c>
      <c r="G401" s="43">
        <v>160.48185761718</v>
      </c>
      <c r="H401" s="43">
        <v>8.9323863636363647</v>
      </c>
      <c r="I401" s="9">
        <v>0</v>
      </c>
      <c r="J401" s="9">
        <v>8.9323863636363647</v>
      </c>
      <c r="K401" s="11">
        <v>0</v>
      </c>
      <c r="L401" s="41">
        <v>59</v>
      </c>
      <c r="M401" s="44">
        <v>0</v>
      </c>
      <c r="N401" s="13">
        <v>0</v>
      </c>
      <c r="O401" s="13">
        <v>0</v>
      </c>
      <c r="P401" s="22">
        <v>0</v>
      </c>
      <c r="Q401" s="22">
        <v>0</v>
      </c>
      <c r="R401" s="14">
        <v>0</v>
      </c>
      <c r="S401" s="22">
        <v>155</v>
      </c>
      <c r="T401" s="22">
        <v>1</v>
      </c>
      <c r="U401" s="22">
        <v>119</v>
      </c>
      <c r="V401" s="22"/>
      <c r="W401" s="22">
        <v>24</v>
      </c>
      <c r="X401" s="22">
        <v>16</v>
      </c>
      <c r="Y401" s="14">
        <v>119</v>
      </c>
      <c r="Z401" s="10">
        <v>24</v>
      </c>
      <c r="AA401" s="22">
        <v>16</v>
      </c>
      <c r="AB401" s="22">
        <v>43.59</v>
      </c>
      <c r="AC401" s="22">
        <v>1.8082617207250851E-2</v>
      </c>
      <c r="AD401" s="42">
        <v>8.9999999999999998E-4</v>
      </c>
      <c r="AE401" s="22">
        <v>409</v>
      </c>
      <c r="AF401" s="22">
        <v>0.41175999306979155</v>
      </c>
      <c r="AG401" s="22">
        <v>3.1673845620753198E-2</v>
      </c>
      <c r="AH401" s="22">
        <v>0</v>
      </c>
      <c r="AI401" s="22">
        <v>0</v>
      </c>
      <c r="AJ401" s="22">
        <v>0</v>
      </c>
      <c r="AK401" s="22">
        <v>0</v>
      </c>
      <c r="AL401" s="45">
        <v>0</v>
      </c>
      <c r="AM401" s="45">
        <v>0</v>
      </c>
      <c r="AN401" s="45">
        <v>0</v>
      </c>
      <c r="AO401" s="45">
        <v>0</v>
      </c>
      <c r="AP401" s="45">
        <v>0</v>
      </c>
      <c r="AQ401" s="45">
        <v>0</v>
      </c>
      <c r="AR401" s="45">
        <v>0</v>
      </c>
      <c r="AS401" s="45" t="s">
        <v>4441</v>
      </c>
      <c r="AT401" s="45" t="s">
        <v>4445</v>
      </c>
      <c r="AU401" s="45">
        <v>0.41175999306979155</v>
      </c>
      <c r="AV401" s="10">
        <v>2.6868519814261176</v>
      </c>
      <c r="AW401" s="10">
        <v>2.6868519814261176</v>
      </c>
      <c r="AX401" s="17">
        <v>0</v>
      </c>
    </row>
    <row r="402" spans="1:50" x14ac:dyDescent="0.25">
      <c r="A402" s="22" t="s">
        <v>8</v>
      </c>
      <c r="B402" s="22" t="s">
        <v>3953</v>
      </c>
      <c r="C402" s="22" t="s">
        <v>441</v>
      </c>
      <c r="D402" s="22">
        <v>6966</v>
      </c>
      <c r="E402" s="22" t="s">
        <v>442</v>
      </c>
      <c r="F402" s="43">
        <v>0.82088300000000003</v>
      </c>
      <c r="G402" s="43">
        <v>23.90485247837</v>
      </c>
      <c r="H402" s="43">
        <v>0.77178030303030309</v>
      </c>
      <c r="I402" s="9">
        <v>0</v>
      </c>
      <c r="J402" s="9">
        <v>0.77178030303030309</v>
      </c>
      <c r="K402" s="11">
        <v>0</v>
      </c>
      <c r="L402" s="41">
        <v>7</v>
      </c>
      <c r="M402" s="44">
        <v>0</v>
      </c>
      <c r="N402" s="13">
        <v>0</v>
      </c>
      <c r="O402" s="13">
        <v>0</v>
      </c>
      <c r="P402" s="22">
        <v>0</v>
      </c>
      <c r="Q402" s="22">
        <v>0</v>
      </c>
      <c r="R402" s="14">
        <v>0</v>
      </c>
      <c r="S402" s="22">
        <v>14</v>
      </c>
      <c r="T402" s="22">
        <v>1</v>
      </c>
      <c r="U402" s="22">
        <v>25</v>
      </c>
      <c r="V402" s="22"/>
      <c r="W402" s="22">
        <v>6</v>
      </c>
      <c r="X402" s="22">
        <v>5</v>
      </c>
      <c r="Y402" s="14">
        <v>25</v>
      </c>
      <c r="Z402" s="10">
        <v>6</v>
      </c>
      <c r="AA402" s="22">
        <v>5</v>
      </c>
      <c r="AB402" s="22">
        <v>10.47</v>
      </c>
      <c r="AC402" s="22">
        <v>3.4339596981105218E-2</v>
      </c>
      <c r="AD402" s="42">
        <v>4.2999999999999999E-4</v>
      </c>
      <c r="AE402" s="22">
        <v>410</v>
      </c>
      <c r="AF402" s="22">
        <v>6.3255623045509204E-2</v>
      </c>
      <c r="AG402" s="22">
        <v>3.1627811522754602E-2</v>
      </c>
      <c r="AH402" s="22">
        <v>0</v>
      </c>
      <c r="AI402" s="22">
        <v>0</v>
      </c>
      <c r="AJ402" s="22">
        <v>0</v>
      </c>
      <c r="AK402" s="22">
        <v>0</v>
      </c>
      <c r="AL402" s="45">
        <v>0</v>
      </c>
      <c r="AM402" s="45">
        <v>0</v>
      </c>
      <c r="AN402" s="45">
        <v>0</v>
      </c>
      <c r="AO402" s="45">
        <v>0</v>
      </c>
      <c r="AP402" s="45">
        <v>0</v>
      </c>
      <c r="AQ402" s="45">
        <v>0</v>
      </c>
      <c r="AR402" s="45">
        <v>0</v>
      </c>
      <c r="AS402" s="45" t="s">
        <v>4441</v>
      </c>
      <c r="AT402" s="45" t="s">
        <v>4445</v>
      </c>
      <c r="AU402" s="45">
        <v>6.3255623045509204E-2</v>
      </c>
      <c r="AV402" s="10">
        <v>7.7742331288343554</v>
      </c>
      <c r="AW402" s="10">
        <v>7.7742331288343554</v>
      </c>
      <c r="AX402" s="17">
        <v>0</v>
      </c>
    </row>
    <row r="403" spans="1:50" x14ac:dyDescent="0.25">
      <c r="A403" s="22" t="s">
        <v>1672</v>
      </c>
      <c r="B403" s="22" t="s">
        <v>3957</v>
      </c>
      <c r="C403" s="22" t="s">
        <v>1707</v>
      </c>
      <c r="D403" s="22">
        <v>6091</v>
      </c>
      <c r="E403" s="22" t="s">
        <v>1730</v>
      </c>
      <c r="F403" s="43">
        <v>2.9660199999999999</v>
      </c>
      <c r="G403" s="43">
        <v>111.98264058585001</v>
      </c>
      <c r="H403" s="43">
        <v>5.0857954545454547</v>
      </c>
      <c r="I403" s="9">
        <v>0</v>
      </c>
      <c r="J403" s="9">
        <v>5.0857954545454547</v>
      </c>
      <c r="K403" s="11">
        <v>0</v>
      </c>
      <c r="L403" s="41">
        <v>546</v>
      </c>
      <c r="M403" s="44">
        <v>1</v>
      </c>
      <c r="N403" s="13">
        <v>0</v>
      </c>
      <c r="O403" s="13">
        <v>0</v>
      </c>
      <c r="P403" s="22">
        <v>0</v>
      </c>
      <c r="Q403" s="22">
        <v>0</v>
      </c>
      <c r="R403" s="14">
        <v>0</v>
      </c>
      <c r="S403" s="22">
        <v>109</v>
      </c>
      <c r="T403" s="22">
        <v>1</v>
      </c>
      <c r="U403" s="22">
        <v>1005</v>
      </c>
      <c r="V403" s="22"/>
      <c r="W403" s="22">
        <v>183</v>
      </c>
      <c r="X403" s="22">
        <v>121</v>
      </c>
      <c r="Y403" s="14">
        <v>1004</v>
      </c>
      <c r="Z403" s="10">
        <v>183</v>
      </c>
      <c r="AA403" s="22">
        <v>121</v>
      </c>
      <c r="AB403" s="22">
        <v>341.07</v>
      </c>
      <c r="AC403" s="22">
        <v>2.6486426686162485E-2</v>
      </c>
      <c r="AD403" s="42">
        <v>1.008E-2</v>
      </c>
      <c r="AE403" s="22">
        <v>411</v>
      </c>
      <c r="AF403" s="22">
        <v>1.2918427904547878</v>
      </c>
      <c r="AG403" s="22">
        <v>3.1508360742799703E-2</v>
      </c>
      <c r="AH403" s="22">
        <v>0</v>
      </c>
      <c r="AI403" s="22">
        <v>0</v>
      </c>
      <c r="AJ403" s="22">
        <v>0</v>
      </c>
      <c r="AK403" s="22">
        <v>0</v>
      </c>
      <c r="AL403" s="45">
        <v>0</v>
      </c>
      <c r="AM403" s="45">
        <v>0</v>
      </c>
      <c r="AN403" s="45">
        <v>0</v>
      </c>
      <c r="AO403" s="45">
        <v>0</v>
      </c>
      <c r="AP403" s="45">
        <v>0</v>
      </c>
      <c r="AQ403" s="45">
        <v>0</v>
      </c>
      <c r="AR403" s="45">
        <v>0</v>
      </c>
      <c r="AS403" s="45" t="s">
        <v>4441</v>
      </c>
      <c r="AT403" s="45" t="s">
        <v>4443</v>
      </c>
      <c r="AU403" s="45">
        <v>1.2918427904547878</v>
      </c>
      <c r="AV403" s="10">
        <v>35.982571779689422</v>
      </c>
      <c r="AW403" s="10">
        <v>35.982571779689422</v>
      </c>
      <c r="AX403" s="17">
        <v>0</v>
      </c>
    </row>
    <row r="404" spans="1:50" x14ac:dyDescent="0.25">
      <c r="A404" s="22" t="s">
        <v>964</v>
      </c>
      <c r="B404" s="22" t="s">
        <v>3952</v>
      </c>
      <c r="C404" s="22" t="s">
        <v>1154</v>
      </c>
      <c r="D404" s="22">
        <v>3175</v>
      </c>
      <c r="E404" s="22" t="s">
        <v>1155</v>
      </c>
      <c r="F404" s="43">
        <v>22.952662</v>
      </c>
      <c r="G404" s="43">
        <v>762.97422561384997</v>
      </c>
      <c r="H404" s="43">
        <v>32.106250000000003</v>
      </c>
      <c r="I404" s="9">
        <v>23.393939393939394</v>
      </c>
      <c r="J404" s="9">
        <v>8.7121212121212128</v>
      </c>
      <c r="K404" s="11">
        <v>31.818750000000001</v>
      </c>
      <c r="L404" s="41">
        <v>4273</v>
      </c>
      <c r="M404" s="44">
        <v>6606</v>
      </c>
      <c r="N404" s="13">
        <v>2030</v>
      </c>
      <c r="O404" s="13">
        <v>1237</v>
      </c>
      <c r="P404" s="22">
        <v>1499</v>
      </c>
      <c r="Q404" s="22">
        <v>894</v>
      </c>
      <c r="R404" s="14">
        <v>17</v>
      </c>
      <c r="S404" s="22">
        <v>1651</v>
      </c>
      <c r="T404" s="22">
        <v>8.9546427876192602E-3</v>
      </c>
      <c r="U404" s="22">
        <v>6676</v>
      </c>
      <c r="V404" s="22"/>
      <c r="W404" s="22">
        <v>2043</v>
      </c>
      <c r="X404" s="22">
        <v>1245</v>
      </c>
      <c r="Y404" s="14">
        <v>70</v>
      </c>
      <c r="Z404" s="10">
        <v>544</v>
      </c>
      <c r="AA404" s="22">
        <v>351</v>
      </c>
      <c r="AB404" s="22">
        <v>751.58</v>
      </c>
      <c r="AC404" s="22">
        <v>3.0083142037378083E-2</v>
      </c>
      <c r="AD404" s="42">
        <v>3.4029999999999998E-2</v>
      </c>
      <c r="AE404" s="22">
        <v>412</v>
      </c>
      <c r="AF404" s="22">
        <v>13.322618604056945</v>
      </c>
      <c r="AG404" s="22">
        <v>3.1347337891898697E-2</v>
      </c>
      <c r="AH404" s="22">
        <v>0</v>
      </c>
      <c r="AI404" s="22">
        <v>0</v>
      </c>
      <c r="AJ404" s="22">
        <v>0</v>
      </c>
      <c r="AK404" s="22">
        <v>0</v>
      </c>
      <c r="AL404" s="45">
        <v>0</v>
      </c>
      <c r="AM404" s="45">
        <v>0</v>
      </c>
      <c r="AN404" s="45">
        <v>0</v>
      </c>
      <c r="AO404" s="45">
        <v>0</v>
      </c>
      <c r="AP404" s="45">
        <v>1</v>
      </c>
      <c r="AQ404" s="45">
        <v>0</v>
      </c>
      <c r="AR404" s="45">
        <v>0</v>
      </c>
      <c r="AS404" s="45" t="s">
        <v>4441</v>
      </c>
      <c r="AT404" s="45" t="s">
        <v>4441</v>
      </c>
      <c r="AU404" s="45">
        <v>3.6151300180309192</v>
      </c>
      <c r="AV404" s="10">
        <v>62.441739130434776</v>
      </c>
      <c r="AW404" s="10">
        <v>63.63247031341249</v>
      </c>
      <c r="AX404" s="17">
        <v>0.72864128927979421</v>
      </c>
    </row>
    <row r="405" spans="1:50" x14ac:dyDescent="0.25">
      <c r="A405" s="22" t="s">
        <v>964</v>
      </c>
      <c r="B405" s="22" t="s">
        <v>3952</v>
      </c>
      <c r="C405" s="22" t="s">
        <v>986</v>
      </c>
      <c r="D405" s="22">
        <v>3347</v>
      </c>
      <c r="E405" s="22" t="s">
        <v>1115</v>
      </c>
      <c r="F405" s="43">
        <v>0.87353599999999998</v>
      </c>
      <c r="G405" s="43">
        <v>48.26136659838</v>
      </c>
      <c r="H405" s="43">
        <v>2.3751893939393942</v>
      </c>
      <c r="I405" s="9">
        <v>2.3323863636363638</v>
      </c>
      <c r="J405" s="9">
        <v>4.2803030303030301E-2</v>
      </c>
      <c r="K405" s="11">
        <v>2.3751893939393942</v>
      </c>
      <c r="L405" s="41">
        <v>90</v>
      </c>
      <c r="M405" s="44">
        <v>100</v>
      </c>
      <c r="N405" s="13">
        <v>13</v>
      </c>
      <c r="O405" s="13">
        <v>0</v>
      </c>
      <c r="P405" s="22">
        <v>6</v>
      </c>
      <c r="Q405" s="22">
        <v>0</v>
      </c>
      <c r="R405" s="14">
        <v>0</v>
      </c>
      <c r="S405" s="22">
        <v>66</v>
      </c>
      <c r="T405" s="22">
        <v>0</v>
      </c>
      <c r="U405" s="22">
        <v>100</v>
      </c>
      <c r="V405" s="22"/>
      <c r="W405" s="22">
        <v>13</v>
      </c>
      <c r="X405" s="22">
        <v>0</v>
      </c>
      <c r="Y405" s="14">
        <v>0</v>
      </c>
      <c r="Z405" s="10">
        <v>7</v>
      </c>
      <c r="AA405" s="22">
        <v>0</v>
      </c>
      <c r="AB405" s="22">
        <v>9.59</v>
      </c>
      <c r="AC405" s="22">
        <v>1.8100109084547185E-2</v>
      </c>
      <c r="AD405" s="42">
        <v>2.5999999999999998E-4</v>
      </c>
      <c r="AE405" s="22">
        <v>413</v>
      </c>
      <c r="AF405" s="22">
        <v>0.31337491449386196</v>
      </c>
      <c r="AG405" s="22">
        <v>3.1337491449386197E-2</v>
      </c>
      <c r="AH405" s="22">
        <v>1</v>
      </c>
      <c r="AI405" s="22">
        <v>0</v>
      </c>
      <c r="AJ405" s="22">
        <v>0</v>
      </c>
      <c r="AK405" s="22">
        <v>0</v>
      </c>
      <c r="AL405" s="45">
        <v>0</v>
      </c>
      <c r="AM405" s="45">
        <v>0</v>
      </c>
      <c r="AN405" s="45">
        <v>0</v>
      </c>
      <c r="AO405" s="45">
        <v>0</v>
      </c>
      <c r="AP405" s="45">
        <v>0</v>
      </c>
      <c r="AQ405" s="45">
        <v>0</v>
      </c>
      <c r="AR405" s="45">
        <v>0</v>
      </c>
      <c r="AS405" s="45" t="s">
        <v>4441</v>
      </c>
      <c r="AT405" s="45" t="s">
        <v>4445</v>
      </c>
      <c r="AU405" s="45">
        <v>5.6472953253817711E-3</v>
      </c>
      <c r="AV405" s="10">
        <v>163.53982300884957</v>
      </c>
      <c r="AW405" s="10">
        <v>5.473247747388565</v>
      </c>
      <c r="AX405" s="17">
        <v>0.98197910852404113</v>
      </c>
    </row>
    <row r="406" spans="1:50" x14ac:dyDescent="0.25">
      <c r="A406" s="22" t="s">
        <v>1672</v>
      </c>
      <c r="B406" s="22" t="s">
        <v>3947</v>
      </c>
      <c r="C406" s="22" t="s">
        <v>1840</v>
      </c>
      <c r="D406" s="22">
        <v>8781</v>
      </c>
      <c r="E406" s="22" t="s">
        <v>2019</v>
      </c>
      <c r="F406" s="43">
        <v>8.2828289999999996</v>
      </c>
      <c r="G406" s="43">
        <v>212.34739908863</v>
      </c>
      <c r="H406" s="43">
        <v>7.915909090909091</v>
      </c>
      <c r="I406" s="9">
        <v>0</v>
      </c>
      <c r="J406" s="9">
        <v>7.915909090909091</v>
      </c>
      <c r="K406" s="11">
        <v>0</v>
      </c>
      <c r="L406" s="41">
        <v>207</v>
      </c>
      <c r="M406" s="44">
        <v>0</v>
      </c>
      <c r="N406" s="13">
        <v>0</v>
      </c>
      <c r="O406" s="13">
        <v>0</v>
      </c>
      <c r="P406" s="22">
        <v>0</v>
      </c>
      <c r="Q406" s="22">
        <v>0</v>
      </c>
      <c r="R406" s="14">
        <v>0</v>
      </c>
      <c r="S406" s="22">
        <v>120</v>
      </c>
      <c r="T406" s="22">
        <v>1</v>
      </c>
      <c r="U406" s="22">
        <v>388</v>
      </c>
      <c r="V406" s="22"/>
      <c r="W406" s="22">
        <v>72</v>
      </c>
      <c r="X406" s="22">
        <v>48</v>
      </c>
      <c r="Y406" s="14">
        <v>388</v>
      </c>
      <c r="Z406" s="10">
        <v>72</v>
      </c>
      <c r="AA406" s="22">
        <v>48</v>
      </c>
      <c r="AB406" s="22">
        <v>133.56</v>
      </c>
      <c r="AC406" s="22">
        <v>3.9006029909238002E-2</v>
      </c>
      <c r="AD406" s="42">
        <v>5.8399999999999997E-3</v>
      </c>
      <c r="AE406" s="22">
        <v>414</v>
      </c>
      <c r="AF406" s="22">
        <v>1.6291391671936939</v>
      </c>
      <c r="AG406" s="22">
        <v>3.13295993691095E-2</v>
      </c>
      <c r="AH406" s="22">
        <v>0</v>
      </c>
      <c r="AI406" s="22">
        <v>0</v>
      </c>
      <c r="AJ406" s="22">
        <v>0</v>
      </c>
      <c r="AK406" s="22">
        <v>0</v>
      </c>
      <c r="AL406" s="45">
        <v>0</v>
      </c>
      <c r="AM406" s="45">
        <v>0</v>
      </c>
      <c r="AN406" s="45">
        <v>0</v>
      </c>
      <c r="AO406" s="45">
        <v>0</v>
      </c>
      <c r="AP406" s="45">
        <v>0</v>
      </c>
      <c r="AQ406" s="45">
        <v>0</v>
      </c>
      <c r="AR406" s="45">
        <v>0</v>
      </c>
      <c r="AS406" s="45" t="s">
        <v>4441</v>
      </c>
      <c r="AT406" s="45" t="s">
        <v>4444</v>
      </c>
      <c r="AU406" s="45">
        <v>1.6291391671936939</v>
      </c>
      <c r="AV406" s="10">
        <v>9.0956072351421184</v>
      </c>
      <c r="AW406" s="10">
        <v>9.0956072351421184</v>
      </c>
      <c r="AX406" s="17">
        <v>0</v>
      </c>
    </row>
    <row r="407" spans="1:50" x14ac:dyDescent="0.25">
      <c r="A407" s="22" t="s">
        <v>964</v>
      </c>
      <c r="B407" s="22" t="s">
        <v>3948</v>
      </c>
      <c r="C407" s="22" t="s">
        <v>1081</v>
      </c>
      <c r="D407" s="22">
        <v>9323</v>
      </c>
      <c r="E407" s="22" t="s">
        <v>1416</v>
      </c>
      <c r="F407" s="43">
        <v>3.343553</v>
      </c>
      <c r="G407" s="43">
        <v>110.34379578841001</v>
      </c>
      <c r="H407" s="43">
        <v>5.4198863636363646</v>
      </c>
      <c r="I407" s="9">
        <v>0.57746212121212126</v>
      </c>
      <c r="J407" s="9">
        <v>4.8422348484848481</v>
      </c>
      <c r="K407" s="11">
        <v>4.7240530303030308</v>
      </c>
      <c r="L407" s="41">
        <v>3255</v>
      </c>
      <c r="M407" s="44">
        <v>2337</v>
      </c>
      <c r="N407" s="13">
        <v>2334</v>
      </c>
      <c r="O407" s="13">
        <v>1864</v>
      </c>
      <c r="P407" s="22">
        <v>0</v>
      </c>
      <c r="Q407" s="22">
        <v>0</v>
      </c>
      <c r="R407" s="14">
        <v>0</v>
      </c>
      <c r="S407" s="22">
        <v>140</v>
      </c>
      <c r="T407" s="22">
        <v>0.12838522556522347</v>
      </c>
      <c r="U407" s="22">
        <v>3097</v>
      </c>
      <c r="V407" s="22"/>
      <c r="W407" s="22">
        <v>2471</v>
      </c>
      <c r="X407" s="22">
        <v>1955</v>
      </c>
      <c r="Y407" s="14">
        <v>760</v>
      </c>
      <c r="Z407" s="10">
        <v>2471</v>
      </c>
      <c r="AA407" s="22">
        <v>1955</v>
      </c>
      <c r="AB407" s="22">
        <v>3453.67</v>
      </c>
      <c r="AC407" s="22">
        <v>3.0301232399250047E-2</v>
      </c>
      <c r="AD407" s="42">
        <v>0.15570000000000001</v>
      </c>
      <c r="AE407" s="22">
        <v>415</v>
      </c>
      <c r="AF407" s="22">
        <v>2.8487857478546283</v>
      </c>
      <c r="AG407" s="22">
        <v>3.1305337888512398E-2</v>
      </c>
      <c r="AH407" s="22">
        <v>0</v>
      </c>
      <c r="AI407" s="22">
        <v>1</v>
      </c>
      <c r="AJ407" s="22">
        <v>0</v>
      </c>
      <c r="AK407" s="22">
        <v>0</v>
      </c>
      <c r="AL407" s="45">
        <v>1</v>
      </c>
      <c r="AM407" s="45">
        <v>0</v>
      </c>
      <c r="AN407" s="45">
        <v>1</v>
      </c>
      <c r="AO407" s="45">
        <v>0</v>
      </c>
      <c r="AP407" s="45">
        <v>0</v>
      </c>
      <c r="AQ407" s="45">
        <v>1</v>
      </c>
      <c r="AR407" s="45">
        <v>1</v>
      </c>
      <c r="AS407" s="45" t="s">
        <v>4441</v>
      </c>
      <c r="AT407" s="45" t="s">
        <v>4440</v>
      </c>
      <c r="AU407" s="45">
        <v>2.5451621489114604</v>
      </c>
      <c r="AV407" s="10">
        <v>510.30156060546801</v>
      </c>
      <c r="AW407" s="10">
        <v>455.91361777964141</v>
      </c>
      <c r="AX407" s="17">
        <v>0.10654506062829786</v>
      </c>
    </row>
    <row r="408" spans="1:50" x14ac:dyDescent="0.25">
      <c r="A408" s="22" t="s">
        <v>964</v>
      </c>
      <c r="B408" s="22" t="s">
        <v>3948</v>
      </c>
      <c r="C408" s="22" t="s">
        <v>1081</v>
      </c>
      <c r="D408" s="22">
        <v>5213</v>
      </c>
      <c r="E408" s="22" t="s">
        <v>1334</v>
      </c>
      <c r="F408" s="43">
        <v>11.56738</v>
      </c>
      <c r="G408" s="43">
        <v>366.14495264396999</v>
      </c>
      <c r="H408" s="43">
        <v>17.054924242424242</v>
      </c>
      <c r="I408" s="9">
        <v>0</v>
      </c>
      <c r="J408" s="9">
        <v>17.054924242424242</v>
      </c>
      <c r="K408" s="11">
        <v>0</v>
      </c>
      <c r="L408" s="41">
        <v>4105</v>
      </c>
      <c r="M408" s="44">
        <v>0</v>
      </c>
      <c r="N408" s="13">
        <v>0</v>
      </c>
      <c r="O408" s="13">
        <v>0</v>
      </c>
      <c r="P408" s="22">
        <v>0</v>
      </c>
      <c r="Q408" s="22">
        <v>0</v>
      </c>
      <c r="R408" s="14">
        <v>0</v>
      </c>
      <c r="S408" s="22">
        <v>452</v>
      </c>
      <c r="T408" s="22">
        <v>1</v>
      </c>
      <c r="U408" s="22">
        <v>7467</v>
      </c>
      <c r="V408" s="22"/>
      <c r="W408" s="22">
        <v>1349</v>
      </c>
      <c r="X408" s="22">
        <v>889</v>
      </c>
      <c r="Y408" s="14">
        <v>7467</v>
      </c>
      <c r="Z408" s="10">
        <v>1349</v>
      </c>
      <c r="AA408" s="22">
        <v>889</v>
      </c>
      <c r="AB408" s="22">
        <v>2520.16</v>
      </c>
      <c r="AC408" s="22">
        <v>3.1592351380159062E-2</v>
      </c>
      <c r="AD408" s="42">
        <v>8.8620000000000004E-2</v>
      </c>
      <c r="AE408" s="22">
        <v>416</v>
      </c>
      <c r="AF408" s="22">
        <v>6.2493140982378801</v>
      </c>
      <c r="AG408" s="22">
        <v>3.1246570491189399E-2</v>
      </c>
      <c r="AH408" s="22">
        <v>0</v>
      </c>
      <c r="AI408" s="22">
        <v>0</v>
      </c>
      <c r="AJ408" s="22">
        <v>0</v>
      </c>
      <c r="AK408" s="22">
        <v>0</v>
      </c>
      <c r="AL408" s="45">
        <v>1</v>
      </c>
      <c r="AM408" s="45">
        <v>0</v>
      </c>
      <c r="AN408" s="45">
        <v>0</v>
      </c>
      <c r="AO408" s="45">
        <v>1</v>
      </c>
      <c r="AP408" s="45">
        <v>0</v>
      </c>
      <c r="AQ408" s="45">
        <v>0</v>
      </c>
      <c r="AR408" s="45">
        <v>0</v>
      </c>
      <c r="AS408" s="45" t="s">
        <v>4441</v>
      </c>
      <c r="AT408" s="45" t="s">
        <v>4440</v>
      </c>
      <c r="AU408" s="45">
        <v>6.2493140982378801</v>
      </c>
      <c r="AV408" s="10">
        <v>79.09739033870072</v>
      </c>
      <c r="AW408" s="10">
        <v>79.09739033870072</v>
      </c>
      <c r="AX408" s="17">
        <v>0</v>
      </c>
    </row>
    <row r="409" spans="1:50" x14ac:dyDescent="0.25">
      <c r="A409" s="22" t="s">
        <v>1672</v>
      </c>
      <c r="B409" s="22" t="s">
        <v>3957</v>
      </c>
      <c r="C409" s="22" t="s">
        <v>2014</v>
      </c>
      <c r="D409" s="22">
        <v>2206</v>
      </c>
      <c r="E409" s="22" t="s">
        <v>2050</v>
      </c>
      <c r="F409" s="43">
        <v>3.943778</v>
      </c>
      <c r="G409" s="43">
        <v>72.440257139579998</v>
      </c>
      <c r="H409" s="43">
        <v>4.2738636363636369</v>
      </c>
      <c r="I409" s="9">
        <v>0</v>
      </c>
      <c r="J409" s="9">
        <v>4.2738636363636369</v>
      </c>
      <c r="K409" s="11">
        <v>0</v>
      </c>
      <c r="L409" s="41">
        <v>160</v>
      </c>
      <c r="M409" s="44">
        <v>0</v>
      </c>
      <c r="N409" s="13">
        <v>0</v>
      </c>
      <c r="O409" s="13">
        <v>0</v>
      </c>
      <c r="P409" s="22">
        <v>0</v>
      </c>
      <c r="Q409" s="22">
        <v>0</v>
      </c>
      <c r="R409" s="14">
        <v>0</v>
      </c>
      <c r="S409" s="22">
        <v>96</v>
      </c>
      <c r="T409" s="22">
        <v>1</v>
      </c>
      <c r="U409" s="22">
        <v>303</v>
      </c>
      <c r="V409" s="22"/>
      <c r="W409" s="22">
        <v>57</v>
      </c>
      <c r="X409" s="22">
        <v>38</v>
      </c>
      <c r="Y409" s="14">
        <v>303</v>
      </c>
      <c r="Z409" s="10">
        <v>57</v>
      </c>
      <c r="AA409" s="22">
        <v>38</v>
      </c>
      <c r="AB409" s="22">
        <v>105.36</v>
      </c>
      <c r="AC409" s="22">
        <v>5.4441800122285784E-2</v>
      </c>
      <c r="AD409" s="42">
        <v>6.45E-3</v>
      </c>
      <c r="AE409" s="22">
        <v>417</v>
      </c>
      <c r="AF409" s="22">
        <v>0.87483993547782435</v>
      </c>
      <c r="AG409" s="22">
        <v>3.1244283409922299E-2</v>
      </c>
      <c r="AH409" s="22">
        <v>0</v>
      </c>
      <c r="AI409" s="22">
        <v>0</v>
      </c>
      <c r="AJ409" s="22">
        <v>0</v>
      </c>
      <c r="AK409" s="22">
        <v>0</v>
      </c>
      <c r="AL409" s="45">
        <v>0</v>
      </c>
      <c r="AM409" s="45">
        <v>0</v>
      </c>
      <c r="AN409" s="45">
        <v>0</v>
      </c>
      <c r="AO409" s="45">
        <v>0</v>
      </c>
      <c r="AP409" s="45">
        <v>0</v>
      </c>
      <c r="AQ409" s="45">
        <v>0</v>
      </c>
      <c r="AR409" s="45">
        <v>0</v>
      </c>
      <c r="AS409" s="45" t="s">
        <v>4441</v>
      </c>
      <c r="AT409" s="45" t="s">
        <v>4444</v>
      </c>
      <c r="AU409" s="45">
        <v>0.87483993547782435</v>
      </c>
      <c r="AV409" s="10">
        <v>13.336878489763359</v>
      </c>
      <c r="AW409" s="10">
        <v>13.336878489763359</v>
      </c>
      <c r="AX409" s="17">
        <v>0</v>
      </c>
    </row>
    <row r="410" spans="1:50" x14ac:dyDescent="0.25">
      <c r="A410" s="22" t="s">
        <v>539</v>
      </c>
      <c r="B410" s="22" t="s">
        <v>3949</v>
      </c>
      <c r="C410" s="22" t="s">
        <v>199</v>
      </c>
      <c r="D410" s="22">
        <v>5557</v>
      </c>
      <c r="E410" s="22" t="s">
        <v>200</v>
      </c>
      <c r="F410" s="43">
        <v>12.643034</v>
      </c>
      <c r="G410" s="43">
        <v>453.79130483407999</v>
      </c>
      <c r="H410" s="43">
        <v>19.80662878787879</v>
      </c>
      <c r="I410" s="9">
        <v>0</v>
      </c>
      <c r="J410" s="9">
        <v>19.80662878787879</v>
      </c>
      <c r="K410" s="11">
        <v>0</v>
      </c>
      <c r="L410" s="41">
        <v>10938</v>
      </c>
      <c r="M410" s="44">
        <v>0</v>
      </c>
      <c r="N410" s="13">
        <v>0</v>
      </c>
      <c r="O410" s="13">
        <v>0</v>
      </c>
      <c r="P410" s="22">
        <v>0</v>
      </c>
      <c r="Q410" s="22">
        <v>0</v>
      </c>
      <c r="R410" s="14">
        <v>0</v>
      </c>
      <c r="S410" s="22">
        <v>421</v>
      </c>
      <c r="T410" s="22">
        <v>1</v>
      </c>
      <c r="U410" s="22">
        <v>19875</v>
      </c>
      <c r="V410" s="22"/>
      <c r="W410" s="22">
        <v>3587</v>
      </c>
      <c r="X410" s="22">
        <v>2363</v>
      </c>
      <c r="Y410" s="14">
        <v>19875</v>
      </c>
      <c r="Z410" s="10">
        <v>3587</v>
      </c>
      <c r="AA410" s="22">
        <v>2363</v>
      </c>
      <c r="AB410" s="22">
        <v>6702.94</v>
      </c>
      <c r="AC410" s="22">
        <v>2.7860899636723276E-2</v>
      </c>
      <c r="AD410" s="42">
        <v>0.20780999999999999</v>
      </c>
      <c r="AE410" s="22">
        <v>418</v>
      </c>
      <c r="AF410" s="22">
        <v>9.1991117507322393</v>
      </c>
      <c r="AG410" s="22">
        <v>3.1183429663499115E-2</v>
      </c>
      <c r="AH410" s="22">
        <v>0</v>
      </c>
      <c r="AI410" s="22">
        <v>0</v>
      </c>
      <c r="AJ410" s="22">
        <v>0</v>
      </c>
      <c r="AK410" s="22">
        <v>0</v>
      </c>
      <c r="AL410" s="45">
        <v>1</v>
      </c>
      <c r="AM410" s="45">
        <v>0</v>
      </c>
      <c r="AN410" s="45">
        <v>1</v>
      </c>
      <c r="AO410" s="45">
        <v>0</v>
      </c>
      <c r="AP410" s="45">
        <v>0</v>
      </c>
      <c r="AQ410" s="45">
        <v>1</v>
      </c>
      <c r="AR410" s="45">
        <v>1</v>
      </c>
      <c r="AS410" s="45" t="s">
        <v>4441</v>
      </c>
      <c r="AT410" s="45" t="s">
        <v>4440</v>
      </c>
      <c r="AU410" s="45">
        <v>9.1991117507322393</v>
      </c>
      <c r="AV410" s="10">
        <v>181.10098585758132</v>
      </c>
      <c r="AW410" s="10">
        <v>181.10098585758132</v>
      </c>
      <c r="AX410" s="17">
        <v>0</v>
      </c>
    </row>
    <row r="411" spans="1:50" x14ac:dyDescent="0.25">
      <c r="A411" s="22" t="s">
        <v>964</v>
      </c>
      <c r="B411" s="22" t="s">
        <v>3948</v>
      </c>
      <c r="C411" s="22" t="s">
        <v>1001</v>
      </c>
      <c r="D411" s="22">
        <v>1014</v>
      </c>
      <c r="E411" s="22" t="s">
        <v>1167</v>
      </c>
      <c r="F411" s="43">
        <v>9.4565000000000001</v>
      </c>
      <c r="G411" s="43">
        <v>292.26475205032</v>
      </c>
      <c r="H411" s="43">
        <v>12.857575757575757</v>
      </c>
      <c r="I411" s="9">
        <v>0</v>
      </c>
      <c r="J411" s="9">
        <v>12.857575757575757</v>
      </c>
      <c r="K411" s="11">
        <v>0</v>
      </c>
      <c r="L411" s="41">
        <v>4402</v>
      </c>
      <c r="M411" s="44">
        <v>0</v>
      </c>
      <c r="N411" s="13">
        <v>0</v>
      </c>
      <c r="O411" s="13">
        <v>0</v>
      </c>
      <c r="P411" s="22">
        <v>0</v>
      </c>
      <c r="Q411" s="22">
        <v>0</v>
      </c>
      <c r="R411" s="14">
        <v>0</v>
      </c>
      <c r="S411" s="22">
        <v>255</v>
      </c>
      <c r="T411" s="22">
        <v>1</v>
      </c>
      <c r="U411" s="22">
        <v>8006</v>
      </c>
      <c r="V411" s="22"/>
      <c r="W411" s="22">
        <v>1446</v>
      </c>
      <c r="X411" s="22">
        <v>953</v>
      </c>
      <c r="Y411" s="14">
        <v>8006</v>
      </c>
      <c r="Z411" s="10">
        <v>1446</v>
      </c>
      <c r="AA411" s="22">
        <v>953</v>
      </c>
      <c r="AB411" s="22">
        <v>2701.56</v>
      </c>
      <c r="AC411" s="22">
        <v>3.235593732620843E-2</v>
      </c>
      <c r="AD411" s="42">
        <v>9.7290000000000001E-2</v>
      </c>
      <c r="AE411" s="22">
        <v>419</v>
      </c>
      <c r="AF411" s="22">
        <v>6.2766880328389325</v>
      </c>
      <c r="AG411" s="22">
        <v>3.10727130338561E-2</v>
      </c>
      <c r="AH411" s="22">
        <v>0</v>
      </c>
      <c r="AI411" s="22">
        <v>0</v>
      </c>
      <c r="AJ411" s="22">
        <v>0</v>
      </c>
      <c r="AK411" s="22">
        <v>0</v>
      </c>
      <c r="AL411" s="45">
        <v>1</v>
      </c>
      <c r="AM411" s="45">
        <v>0</v>
      </c>
      <c r="AN411" s="45">
        <v>0</v>
      </c>
      <c r="AO411" s="45">
        <v>1</v>
      </c>
      <c r="AP411" s="45">
        <v>0</v>
      </c>
      <c r="AQ411" s="45">
        <v>0</v>
      </c>
      <c r="AR411" s="45">
        <v>0</v>
      </c>
      <c r="AS411" s="45" t="s">
        <v>4441</v>
      </c>
      <c r="AT411" s="45" t="s">
        <v>4440</v>
      </c>
      <c r="AU411" s="45">
        <v>6.2766880328389325</v>
      </c>
      <c r="AV411" s="10">
        <v>112.46288003770917</v>
      </c>
      <c r="AW411" s="10">
        <v>112.46288003770917</v>
      </c>
      <c r="AX411" s="17">
        <v>0</v>
      </c>
    </row>
    <row r="412" spans="1:50" x14ac:dyDescent="0.25">
      <c r="A412" s="22" t="s">
        <v>539</v>
      </c>
      <c r="B412" s="22" t="s">
        <v>3949</v>
      </c>
      <c r="C412" s="22" t="s">
        <v>620</v>
      </c>
      <c r="D412" s="22">
        <v>5882</v>
      </c>
      <c r="E412" s="22" t="s">
        <v>621</v>
      </c>
      <c r="F412" s="43">
        <v>2.9107349999999999</v>
      </c>
      <c r="G412" s="43">
        <v>91.708917542440005</v>
      </c>
      <c r="H412" s="43">
        <v>3.3238636363636367</v>
      </c>
      <c r="I412" s="9">
        <v>0</v>
      </c>
      <c r="J412" s="9">
        <v>3.3238636363636367</v>
      </c>
      <c r="K412" s="11">
        <v>0</v>
      </c>
      <c r="L412" s="41">
        <v>287</v>
      </c>
      <c r="M412" s="44">
        <v>0</v>
      </c>
      <c r="N412" s="13">
        <v>0</v>
      </c>
      <c r="O412" s="13">
        <v>0</v>
      </c>
      <c r="P412" s="22">
        <v>0</v>
      </c>
      <c r="Q412" s="22">
        <v>0</v>
      </c>
      <c r="R412" s="14">
        <v>0</v>
      </c>
      <c r="S412" s="22">
        <v>85</v>
      </c>
      <c r="T412" s="22">
        <v>1</v>
      </c>
      <c r="U412" s="22">
        <v>533</v>
      </c>
      <c r="V412" s="22"/>
      <c r="W412" s="22">
        <v>98</v>
      </c>
      <c r="X412" s="22">
        <v>66</v>
      </c>
      <c r="Y412" s="14">
        <v>533</v>
      </c>
      <c r="Z412" s="10">
        <v>98</v>
      </c>
      <c r="AA412" s="22">
        <v>66</v>
      </c>
      <c r="AB412" s="22">
        <v>182.23</v>
      </c>
      <c r="AC412" s="22">
        <v>3.1738843702445875E-2</v>
      </c>
      <c r="AD412" s="42">
        <v>6.4700000000000001E-3</v>
      </c>
      <c r="AE412" s="22">
        <v>420</v>
      </c>
      <c r="AF412" s="22">
        <v>1.2353339762562561</v>
      </c>
      <c r="AG412" s="22">
        <v>3.0883349406406402E-2</v>
      </c>
      <c r="AH412" s="22">
        <v>0</v>
      </c>
      <c r="AI412" s="22">
        <v>0</v>
      </c>
      <c r="AJ412" s="22">
        <v>0</v>
      </c>
      <c r="AK412" s="22">
        <v>0</v>
      </c>
      <c r="AL412" s="45">
        <v>0</v>
      </c>
      <c r="AM412" s="45">
        <v>0</v>
      </c>
      <c r="AN412" s="45">
        <v>0</v>
      </c>
      <c r="AO412" s="45">
        <v>0</v>
      </c>
      <c r="AP412" s="45">
        <v>0</v>
      </c>
      <c r="AQ412" s="45">
        <v>0</v>
      </c>
      <c r="AR412" s="45">
        <v>0</v>
      </c>
      <c r="AS412" s="45" t="s">
        <v>4441</v>
      </c>
      <c r="AT412" s="45" t="s">
        <v>4444</v>
      </c>
      <c r="AU412" s="45">
        <v>1.2353339762562561</v>
      </c>
      <c r="AV412" s="10">
        <v>29.483760683760682</v>
      </c>
      <c r="AW412" s="10">
        <v>29.483760683760682</v>
      </c>
      <c r="AX412" s="17">
        <v>0</v>
      </c>
    </row>
    <row r="413" spans="1:50" x14ac:dyDescent="0.25">
      <c r="A413" s="22" t="s">
        <v>8</v>
      </c>
      <c r="B413" s="22" t="s">
        <v>3953</v>
      </c>
      <c r="C413" s="22" t="s">
        <v>478</v>
      </c>
      <c r="D413" s="22">
        <v>6311</v>
      </c>
      <c r="E413" s="22" t="s">
        <v>479</v>
      </c>
      <c r="F413" s="43">
        <v>1.3954489999999999</v>
      </c>
      <c r="G413" s="43">
        <v>48.515452661739999</v>
      </c>
      <c r="H413" s="43">
        <v>2.4371212121212125</v>
      </c>
      <c r="I413" s="9">
        <v>0</v>
      </c>
      <c r="J413" s="9">
        <v>2.4371212121212125</v>
      </c>
      <c r="K413" s="11">
        <v>0</v>
      </c>
      <c r="L413" s="41">
        <v>41</v>
      </c>
      <c r="M413" s="44">
        <v>0</v>
      </c>
      <c r="N413" s="13">
        <v>0</v>
      </c>
      <c r="O413" s="13">
        <v>0</v>
      </c>
      <c r="P413" s="22">
        <v>0</v>
      </c>
      <c r="Q413" s="22">
        <v>0</v>
      </c>
      <c r="R413" s="14">
        <v>0</v>
      </c>
      <c r="S413" s="22">
        <v>45</v>
      </c>
      <c r="T413" s="22">
        <v>1</v>
      </c>
      <c r="U413" s="22">
        <v>87</v>
      </c>
      <c r="V413" s="22"/>
      <c r="W413" s="22">
        <v>18</v>
      </c>
      <c r="X413" s="22">
        <v>13</v>
      </c>
      <c r="Y413" s="14">
        <v>87</v>
      </c>
      <c r="Z413" s="10">
        <v>18</v>
      </c>
      <c r="AA413" s="22">
        <v>13</v>
      </c>
      <c r="AB413" s="22">
        <v>32.49</v>
      </c>
      <c r="AC413" s="22">
        <v>2.8762980111292902E-2</v>
      </c>
      <c r="AD413" s="42">
        <v>1.08E-3</v>
      </c>
      <c r="AE413" s="22">
        <v>421</v>
      </c>
      <c r="AF413" s="22">
        <v>0.2146876789016918</v>
      </c>
      <c r="AG413" s="22">
        <v>3.0669668414527399E-2</v>
      </c>
      <c r="AH413" s="22">
        <v>0</v>
      </c>
      <c r="AI413" s="22">
        <v>0</v>
      </c>
      <c r="AJ413" s="22">
        <v>0</v>
      </c>
      <c r="AK413" s="22">
        <v>0</v>
      </c>
      <c r="AL413" s="45">
        <v>0</v>
      </c>
      <c r="AM413" s="45">
        <v>0</v>
      </c>
      <c r="AN413" s="45">
        <v>0</v>
      </c>
      <c r="AO413" s="45">
        <v>0</v>
      </c>
      <c r="AP413" s="45">
        <v>0</v>
      </c>
      <c r="AQ413" s="45">
        <v>0</v>
      </c>
      <c r="AR413" s="45">
        <v>0</v>
      </c>
      <c r="AS413" s="45" t="s">
        <v>4441</v>
      </c>
      <c r="AT413" s="45" t="s">
        <v>4445</v>
      </c>
      <c r="AU413" s="45">
        <v>0.2146876789016918</v>
      </c>
      <c r="AV413" s="10">
        <v>7.3857631333540557</v>
      </c>
      <c r="AW413" s="10">
        <v>7.3857631333540557</v>
      </c>
      <c r="AX413" s="17">
        <v>0</v>
      </c>
    </row>
    <row r="414" spans="1:50" x14ac:dyDescent="0.25">
      <c r="A414" s="22" t="s">
        <v>1672</v>
      </c>
      <c r="B414" s="22" t="s">
        <v>3947</v>
      </c>
      <c r="C414" s="22" t="s">
        <v>1824</v>
      </c>
      <c r="D414" s="22">
        <v>3215</v>
      </c>
      <c r="E414" s="22" t="s">
        <v>1936</v>
      </c>
      <c r="F414" s="43">
        <v>1.881348</v>
      </c>
      <c r="G414" s="43">
        <v>39.813016844179998</v>
      </c>
      <c r="H414" s="43">
        <v>0.83977272727272734</v>
      </c>
      <c r="I414" s="9">
        <v>0.60435606060606062</v>
      </c>
      <c r="J414" s="9">
        <v>0.23541666666666666</v>
      </c>
      <c r="K414" s="11">
        <v>0.83977272727272734</v>
      </c>
      <c r="L414" s="41">
        <v>122</v>
      </c>
      <c r="M414" s="44">
        <v>300</v>
      </c>
      <c r="N414" s="13">
        <v>122</v>
      </c>
      <c r="O414" s="13">
        <v>52</v>
      </c>
      <c r="P414" s="22">
        <v>82</v>
      </c>
      <c r="Q414" s="22">
        <v>35</v>
      </c>
      <c r="R414" s="14">
        <v>0</v>
      </c>
      <c r="S414" s="22">
        <v>48</v>
      </c>
      <c r="T414" s="22">
        <v>0</v>
      </c>
      <c r="U414" s="22">
        <v>300</v>
      </c>
      <c r="V414" s="22"/>
      <c r="W414" s="22">
        <v>122</v>
      </c>
      <c r="X414" s="22">
        <v>52</v>
      </c>
      <c r="Y414" s="14">
        <v>0</v>
      </c>
      <c r="Z414" s="10">
        <v>40</v>
      </c>
      <c r="AA414" s="22">
        <v>17</v>
      </c>
      <c r="AB414" s="22">
        <v>54.8</v>
      </c>
      <c r="AC414" s="22">
        <v>4.7254595334064009E-2</v>
      </c>
      <c r="AD414" s="42">
        <v>3.9300000000000003E-3</v>
      </c>
      <c r="AE414" s="22">
        <v>422</v>
      </c>
      <c r="AF414" s="22">
        <v>0.94705445980803427</v>
      </c>
      <c r="AG414" s="22">
        <v>3.0550143864775298E-2</v>
      </c>
      <c r="AH414" s="22">
        <v>0</v>
      </c>
      <c r="AI414" s="22">
        <v>0</v>
      </c>
      <c r="AJ414" s="22">
        <v>0</v>
      </c>
      <c r="AK414" s="22">
        <v>0</v>
      </c>
      <c r="AL414" s="45">
        <v>0</v>
      </c>
      <c r="AM414" s="45">
        <v>0</v>
      </c>
      <c r="AN414" s="45">
        <v>0</v>
      </c>
      <c r="AO414" s="45">
        <v>0</v>
      </c>
      <c r="AP414" s="45">
        <v>0</v>
      </c>
      <c r="AQ414" s="45">
        <v>0</v>
      </c>
      <c r="AR414" s="45">
        <v>0</v>
      </c>
      <c r="AS414" s="45" t="s">
        <v>4441</v>
      </c>
      <c r="AT414" s="45" t="s">
        <v>4445</v>
      </c>
      <c r="AU414" s="45">
        <v>0.2654913607445617</v>
      </c>
      <c r="AV414" s="10">
        <v>169.91150442477877</v>
      </c>
      <c r="AW414" s="10">
        <v>145.27740189445194</v>
      </c>
      <c r="AX414" s="17">
        <v>0.71966621560667565</v>
      </c>
    </row>
    <row r="415" spans="1:50" x14ac:dyDescent="0.25">
      <c r="A415" s="22" t="s">
        <v>1672</v>
      </c>
      <c r="B415" s="22" t="s">
        <v>3947</v>
      </c>
      <c r="C415" s="22" t="s">
        <v>1840</v>
      </c>
      <c r="D415" s="22">
        <v>5210</v>
      </c>
      <c r="E415" s="22" t="s">
        <v>1985</v>
      </c>
      <c r="F415" s="43">
        <v>12.564962</v>
      </c>
      <c r="G415" s="43">
        <v>389.52457157914</v>
      </c>
      <c r="H415" s="43">
        <v>17.011742424242424</v>
      </c>
      <c r="I415" s="9">
        <v>7.5946969696969693E-2</v>
      </c>
      <c r="J415" s="9">
        <v>16.935795454545456</v>
      </c>
      <c r="K415" s="11">
        <v>7.5946969696969693E-2</v>
      </c>
      <c r="L415" s="41">
        <v>555</v>
      </c>
      <c r="M415" s="44">
        <v>2</v>
      </c>
      <c r="N415" s="13">
        <v>0</v>
      </c>
      <c r="O415" s="13">
        <v>0</v>
      </c>
      <c r="P415" s="22">
        <v>0</v>
      </c>
      <c r="Q415" s="22">
        <v>0</v>
      </c>
      <c r="R415" s="14">
        <v>0</v>
      </c>
      <c r="S415" s="22">
        <v>305</v>
      </c>
      <c r="T415" s="22">
        <v>0.99553561488276809</v>
      </c>
      <c r="U415" s="22">
        <v>1018</v>
      </c>
      <c r="V415" s="22"/>
      <c r="W415" s="22">
        <v>185</v>
      </c>
      <c r="X415" s="22">
        <v>123</v>
      </c>
      <c r="Y415" s="14">
        <v>1016</v>
      </c>
      <c r="Z415" s="10">
        <v>185</v>
      </c>
      <c r="AA415" s="22">
        <v>123</v>
      </c>
      <c r="AB415" s="22">
        <v>344.89</v>
      </c>
      <c r="AC415" s="22">
        <v>3.2257174301126644E-2</v>
      </c>
      <c r="AD415" s="42">
        <v>1.2409999999999999E-2</v>
      </c>
      <c r="AE415" s="22">
        <v>423</v>
      </c>
      <c r="AF415" s="22">
        <v>3.1463614468621954</v>
      </c>
      <c r="AG415" s="22">
        <v>3.05471985132252E-2</v>
      </c>
      <c r="AH415" s="22">
        <v>0</v>
      </c>
      <c r="AI415" s="22">
        <v>0</v>
      </c>
      <c r="AJ415" s="22">
        <v>0</v>
      </c>
      <c r="AK415" s="22">
        <v>0</v>
      </c>
      <c r="AL415" s="45">
        <v>0</v>
      </c>
      <c r="AM415" s="45">
        <v>0</v>
      </c>
      <c r="AN415" s="45">
        <v>0</v>
      </c>
      <c r="AO415" s="45">
        <v>0</v>
      </c>
      <c r="AP415" s="45">
        <v>0</v>
      </c>
      <c r="AQ415" s="45">
        <v>0</v>
      </c>
      <c r="AR415" s="45">
        <v>0</v>
      </c>
      <c r="AS415" s="45" t="s">
        <v>4441</v>
      </c>
      <c r="AT415" s="45" t="s">
        <v>4443</v>
      </c>
      <c r="AU415" s="45">
        <v>3.132314877645392</v>
      </c>
      <c r="AV415" s="10">
        <v>10.923608548327573</v>
      </c>
      <c r="AW415" s="10">
        <v>10.874841352897954</v>
      </c>
      <c r="AX415" s="17">
        <v>4.4643851172318583E-3</v>
      </c>
    </row>
    <row r="416" spans="1:50" x14ac:dyDescent="0.25">
      <c r="A416" s="22" t="s">
        <v>2906</v>
      </c>
      <c r="B416" s="22" t="s">
        <v>3950</v>
      </c>
      <c r="C416" s="22" t="s">
        <v>2988</v>
      </c>
      <c r="D416" s="22">
        <v>4284</v>
      </c>
      <c r="E416" s="22" t="s">
        <v>3117</v>
      </c>
      <c r="F416" s="43">
        <v>7.6629170000000002</v>
      </c>
      <c r="G416" s="43">
        <v>308.61240264885998</v>
      </c>
      <c r="H416" s="43">
        <v>10.55189393939394</v>
      </c>
      <c r="I416" s="9">
        <v>4.7125000000000004</v>
      </c>
      <c r="J416" s="9">
        <v>5.8393939393939398</v>
      </c>
      <c r="K416" s="11">
        <v>8.5704545454545453</v>
      </c>
      <c r="L416" s="41">
        <v>2263</v>
      </c>
      <c r="M416" s="44">
        <v>2817</v>
      </c>
      <c r="N416" s="13">
        <v>416</v>
      </c>
      <c r="O416" s="13">
        <v>216</v>
      </c>
      <c r="P416" s="22">
        <v>218</v>
      </c>
      <c r="Q416" s="22">
        <v>86</v>
      </c>
      <c r="R416" s="14">
        <v>0</v>
      </c>
      <c r="S416" s="22">
        <v>436</v>
      </c>
      <c r="T416" s="22">
        <v>0.18778045015615463</v>
      </c>
      <c r="U416" s="22">
        <v>3591</v>
      </c>
      <c r="V416" s="22"/>
      <c r="W416" s="22">
        <v>556</v>
      </c>
      <c r="X416" s="22">
        <v>308</v>
      </c>
      <c r="Y416" s="14">
        <v>774</v>
      </c>
      <c r="Z416" s="10">
        <v>338</v>
      </c>
      <c r="AA416" s="22">
        <v>222</v>
      </c>
      <c r="AB416" s="22">
        <v>532.72</v>
      </c>
      <c r="AC416" s="22">
        <v>2.4830230198877937E-2</v>
      </c>
      <c r="AD416" s="42">
        <v>1.745E-2</v>
      </c>
      <c r="AE416" s="22">
        <v>424</v>
      </c>
      <c r="AF416" s="22">
        <v>2.931602142196752</v>
      </c>
      <c r="AG416" s="22">
        <v>3.0537522314549499E-2</v>
      </c>
      <c r="AH416" s="22">
        <v>0</v>
      </c>
      <c r="AI416" s="22">
        <v>1</v>
      </c>
      <c r="AJ416" s="22">
        <v>0</v>
      </c>
      <c r="AK416" s="22">
        <v>0</v>
      </c>
      <c r="AL416" s="45">
        <v>0</v>
      </c>
      <c r="AM416" s="45">
        <v>0</v>
      </c>
      <c r="AN416" s="45">
        <v>0</v>
      </c>
      <c r="AO416" s="45">
        <v>0</v>
      </c>
      <c r="AP416" s="45">
        <v>0</v>
      </c>
      <c r="AQ416" s="45">
        <v>0</v>
      </c>
      <c r="AR416" s="45">
        <v>0</v>
      </c>
      <c r="AS416" s="45" t="s">
        <v>4441</v>
      </c>
      <c r="AT416" s="45" t="s">
        <v>4442</v>
      </c>
      <c r="AU416" s="45">
        <v>1.6223419113366526</v>
      </c>
      <c r="AV416" s="10">
        <v>57.882719252724435</v>
      </c>
      <c r="AW416" s="10">
        <v>52.691962522884729</v>
      </c>
      <c r="AX416" s="17">
        <v>0.44660229026815523</v>
      </c>
    </row>
    <row r="417" spans="1:50" x14ac:dyDescent="0.25">
      <c r="A417" s="22" t="s">
        <v>539</v>
      </c>
      <c r="B417" s="22" t="s">
        <v>3949</v>
      </c>
      <c r="C417" s="22" t="s">
        <v>732</v>
      </c>
      <c r="D417" s="22">
        <v>903</v>
      </c>
      <c r="E417" s="22" t="s">
        <v>833</v>
      </c>
      <c r="F417" s="43">
        <v>1.6457139999999999</v>
      </c>
      <c r="G417" s="43">
        <v>52.035563021999998</v>
      </c>
      <c r="H417" s="43">
        <v>2.4892045454545455</v>
      </c>
      <c r="I417" s="9">
        <v>0.61079545454545459</v>
      </c>
      <c r="J417" s="9">
        <v>1.8782196969696972</v>
      </c>
      <c r="K417" s="11">
        <v>0.61079545454545459</v>
      </c>
      <c r="L417" s="41">
        <v>181</v>
      </c>
      <c r="M417" s="44">
        <v>55</v>
      </c>
      <c r="N417" s="13">
        <v>2</v>
      </c>
      <c r="O417" s="13">
        <v>1</v>
      </c>
      <c r="P417" s="22">
        <v>2</v>
      </c>
      <c r="Q417" s="22">
        <v>1</v>
      </c>
      <c r="R417" s="14">
        <v>0</v>
      </c>
      <c r="S417" s="22">
        <v>56</v>
      </c>
      <c r="T417" s="22">
        <v>0.75462223236703951</v>
      </c>
      <c r="U417" s="22">
        <v>312</v>
      </c>
      <c r="V417" s="22"/>
      <c r="W417" s="22">
        <v>50</v>
      </c>
      <c r="X417" s="22">
        <v>33</v>
      </c>
      <c r="Y417" s="14">
        <v>257</v>
      </c>
      <c r="Z417" s="10">
        <v>48</v>
      </c>
      <c r="AA417" s="22">
        <v>32</v>
      </c>
      <c r="AB417" s="22">
        <v>88.89</v>
      </c>
      <c r="AC417" s="22">
        <v>3.1626716507404985E-2</v>
      </c>
      <c r="AD417" s="42">
        <v>3.16E-3</v>
      </c>
      <c r="AE417" s="22">
        <v>425</v>
      </c>
      <c r="AF417" s="22">
        <v>0.70229040237988816</v>
      </c>
      <c r="AG417" s="22">
        <v>3.0534365320864704E-2</v>
      </c>
      <c r="AH417" s="22">
        <v>0</v>
      </c>
      <c r="AI417" s="22">
        <v>0</v>
      </c>
      <c r="AJ417" s="22">
        <v>0</v>
      </c>
      <c r="AK417" s="22">
        <v>0</v>
      </c>
      <c r="AL417" s="45">
        <v>0</v>
      </c>
      <c r="AM417" s="45">
        <v>0</v>
      </c>
      <c r="AN417" s="45">
        <v>0</v>
      </c>
      <c r="AO417" s="45">
        <v>0</v>
      </c>
      <c r="AP417" s="45">
        <v>0</v>
      </c>
      <c r="AQ417" s="45">
        <v>0</v>
      </c>
      <c r="AR417" s="45">
        <v>0</v>
      </c>
      <c r="AS417" s="45" t="s">
        <v>4441</v>
      </c>
      <c r="AT417" s="45" t="s">
        <v>4445</v>
      </c>
      <c r="AU417" s="45">
        <v>0.5299105166553566</v>
      </c>
      <c r="AV417" s="10">
        <v>25.556115760814759</v>
      </c>
      <c r="AW417" s="10">
        <v>20.086738187628395</v>
      </c>
      <c r="AX417" s="17">
        <v>0.24537776763296051</v>
      </c>
    </row>
    <row r="418" spans="1:50" x14ac:dyDescent="0.25">
      <c r="A418" s="22" t="s">
        <v>8</v>
      </c>
      <c r="B418" s="22" t="s">
        <v>3953</v>
      </c>
      <c r="C418" s="22" t="s">
        <v>501</v>
      </c>
      <c r="D418" s="22">
        <v>6478</v>
      </c>
      <c r="E418" s="22" t="s">
        <v>502</v>
      </c>
      <c r="F418" s="43">
        <v>1.3509150000000001</v>
      </c>
      <c r="G418" s="43">
        <v>71.493749629429999</v>
      </c>
      <c r="H418" s="43">
        <v>8.417992424242426</v>
      </c>
      <c r="I418" s="9">
        <v>0</v>
      </c>
      <c r="J418" s="9">
        <v>8.417992424242426</v>
      </c>
      <c r="K418" s="11">
        <v>0</v>
      </c>
      <c r="L418" s="41">
        <v>60</v>
      </c>
      <c r="M418" s="44">
        <v>0</v>
      </c>
      <c r="N418" s="13">
        <v>0</v>
      </c>
      <c r="O418" s="13">
        <v>0</v>
      </c>
      <c r="P418" s="22">
        <v>0</v>
      </c>
      <c r="Q418" s="22">
        <v>0</v>
      </c>
      <c r="R418" s="14">
        <v>0</v>
      </c>
      <c r="S418" s="22">
        <v>116</v>
      </c>
      <c r="T418" s="22">
        <v>1</v>
      </c>
      <c r="U418" s="22">
        <v>121</v>
      </c>
      <c r="V418" s="22"/>
      <c r="W418" s="22">
        <v>24</v>
      </c>
      <c r="X418" s="22">
        <v>17</v>
      </c>
      <c r="Y418" s="14">
        <v>121</v>
      </c>
      <c r="Z418" s="10">
        <v>24</v>
      </c>
      <c r="AA418" s="22">
        <v>17</v>
      </c>
      <c r="AB418" s="22">
        <v>43.77</v>
      </c>
      <c r="AC418" s="22">
        <v>1.8895567892328081E-2</v>
      </c>
      <c r="AD418" s="42">
        <v>9.3999999999999997E-4</v>
      </c>
      <c r="AE418" s="22">
        <v>426</v>
      </c>
      <c r="AF418" s="22">
        <v>0.51865089509645312</v>
      </c>
      <c r="AG418" s="22">
        <v>3.05088761821443E-2</v>
      </c>
      <c r="AH418" s="22">
        <v>0</v>
      </c>
      <c r="AI418" s="22">
        <v>0</v>
      </c>
      <c r="AJ418" s="22">
        <v>0</v>
      </c>
      <c r="AK418" s="22">
        <v>0</v>
      </c>
      <c r="AL418" s="45">
        <v>0</v>
      </c>
      <c r="AM418" s="45">
        <v>0</v>
      </c>
      <c r="AN418" s="45">
        <v>0</v>
      </c>
      <c r="AO418" s="45">
        <v>0</v>
      </c>
      <c r="AP418" s="45">
        <v>0</v>
      </c>
      <c r="AQ418" s="45">
        <v>0</v>
      </c>
      <c r="AR418" s="45">
        <v>0</v>
      </c>
      <c r="AS418" s="45" t="s">
        <v>4441</v>
      </c>
      <c r="AT418" s="45" t="s">
        <v>4445</v>
      </c>
      <c r="AU418" s="45">
        <v>0.51865089509645312</v>
      </c>
      <c r="AV418" s="10">
        <v>2.8510360654262374</v>
      </c>
      <c r="AW418" s="10">
        <v>2.8510360654262374</v>
      </c>
      <c r="AX418" s="17">
        <v>0</v>
      </c>
    </row>
    <row r="419" spans="1:50" x14ac:dyDescent="0.25">
      <c r="A419" s="22" t="s">
        <v>964</v>
      </c>
      <c r="B419" s="22" t="s">
        <v>3952</v>
      </c>
      <c r="C419" s="22" t="s">
        <v>1130</v>
      </c>
      <c r="D419" s="22">
        <v>4180</v>
      </c>
      <c r="E419" s="22" t="s">
        <v>1515</v>
      </c>
      <c r="F419" s="43">
        <v>8.8126200000000008</v>
      </c>
      <c r="G419" s="43">
        <v>322.97363491741999</v>
      </c>
      <c r="H419" s="43">
        <v>12.000757575757577</v>
      </c>
      <c r="I419" s="9">
        <v>0</v>
      </c>
      <c r="J419" s="9">
        <v>12.000757575757577</v>
      </c>
      <c r="K419" s="11">
        <v>2.0454545454545458E-2</v>
      </c>
      <c r="L419" s="41">
        <v>3590</v>
      </c>
      <c r="M419" s="44">
        <v>0</v>
      </c>
      <c r="N419" s="13">
        <v>0</v>
      </c>
      <c r="O419" s="13">
        <v>0</v>
      </c>
      <c r="P419" s="22">
        <v>0</v>
      </c>
      <c r="Q419" s="22">
        <v>0</v>
      </c>
      <c r="R419" s="14">
        <v>0</v>
      </c>
      <c r="S419" s="22">
        <v>355</v>
      </c>
      <c r="T419" s="22">
        <v>0.99829556214885429</v>
      </c>
      <c r="U419" s="22">
        <v>6520</v>
      </c>
      <c r="V419" s="22"/>
      <c r="W419" s="22">
        <v>1178</v>
      </c>
      <c r="X419" s="22">
        <v>777</v>
      </c>
      <c r="Y419" s="14">
        <v>6520</v>
      </c>
      <c r="Z419" s="10">
        <v>1178</v>
      </c>
      <c r="AA419" s="22">
        <v>777</v>
      </c>
      <c r="AB419" s="22">
        <v>2200.66</v>
      </c>
      <c r="AC419" s="22">
        <v>2.7285880478303652E-2</v>
      </c>
      <c r="AD419" s="42">
        <v>6.6839999999999997E-2</v>
      </c>
      <c r="AE419" s="22">
        <v>427</v>
      </c>
      <c r="AF419" s="22">
        <v>5.9751488119525886</v>
      </c>
      <c r="AG419" s="22">
        <v>3.01775192522858E-2</v>
      </c>
      <c r="AH419" s="22">
        <v>0</v>
      </c>
      <c r="AI419" s="22">
        <v>0</v>
      </c>
      <c r="AJ419" s="22">
        <v>0</v>
      </c>
      <c r="AK419" s="22">
        <v>0</v>
      </c>
      <c r="AL419" s="45">
        <v>1</v>
      </c>
      <c r="AM419" s="45">
        <v>0</v>
      </c>
      <c r="AN419" s="45">
        <v>0</v>
      </c>
      <c r="AO419" s="45">
        <v>1</v>
      </c>
      <c r="AP419" s="45">
        <v>0</v>
      </c>
      <c r="AQ419" s="45">
        <v>0</v>
      </c>
      <c r="AR419" s="45">
        <v>0</v>
      </c>
      <c r="AS419" s="45" t="s">
        <v>4441</v>
      </c>
      <c r="AT419" s="45" t="s">
        <v>4441</v>
      </c>
      <c r="AU419" s="45">
        <v>5.9751488119525886</v>
      </c>
      <c r="AV419" s="10">
        <v>98.160469667318978</v>
      </c>
      <c r="AW419" s="10">
        <v>98.160469667318978</v>
      </c>
      <c r="AX419" s="17">
        <v>0</v>
      </c>
    </row>
    <row r="420" spans="1:50" x14ac:dyDescent="0.25">
      <c r="A420" s="22" t="s">
        <v>539</v>
      </c>
      <c r="B420" s="22" t="s">
        <v>3949</v>
      </c>
      <c r="C420" s="22" t="s">
        <v>582</v>
      </c>
      <c r="D420" s="22">
        <v>1463</v>
      </c>
      <c r="E420" s="22" t="s">
        <v>679</v>
      </c>
      <c r="F420" s="43">
        <v>6.733905</v>
      </c>
      <c r="G420" s="43">
        <v>215.85960191110999</v>
      </c>
      <c r="H420" s="43">
        <v>9.6200757575757585</v>
      </c>
      <c r="I420" s="9">
        <v>0</v>
      </c>
      <c r="J420" s="9">
        <v>9.6200757575757585</v>
      </c>
      <c r="K420" s="11">
        <v>0</v>
      </c>
      <c r="L420" s="41">
        <v>1678</v>
      </c>
      <c r="M420" s="44">
        <v>0</v>
      </c>
      <c r="N420" s="13">
        <v>0</v>
      </c>
      <c r="O420" s="13">
        <v>0</v>
      </c>
      <c r="P420" s="22">
        <v>0</v>
      </c>
      <c r="Q420" s="22">
        <v>0</v>
      </c>
      <c r="R420" s="14">
        <v>0</v>
      </c>
      <c r="S420" s="22">
        <v>266</v>
      </c>
      <c r="T420" s="22">
        <v>1</v>
      </c>
      <c r="U420" s="22">
        <v>3059</v>
      </c>
      <c r="V420" s="22"/>
      <c r="W420" s="22">
        <v>554</v>
      </c>
      <c r="X420" s="22">
        <v>366</v>
      </c>
      <c r="Y420" s="14">
        <v>3059</v>
      </c>
      <c r="Z420" s="10">
        <v>554</v>
      </c>
      <c r="AA420" s="22">
        <v>366</v>
      </c>
      <c r="AB420" s="22">
        <v>1034.29</v>
      </c>
      <c r="AC420" s="22">
        <v>3.1195763081102095E-2</v>
      </c>
      <c r="AD420" s="42">
        <v>3.594E-2</v>
      </c>
      <c r="AE420" s="22">
        <v>428</v>
      </c>
      <c r="AF420" s="22">
        <v>5.4295483968117901</v>
      </c>
      <c r="AG420" s="22">
        <v>3.0164157760065501E-2</v>
      </c>
      <c r="AH420" s="22">
        <v>0</v>
      </c>
      <c r="AI420" s="22">
        <v>0</v>
      </c>
      <c r="AJ420" s="22">
        <v>0</v>
      </c>
      <c r="AK420" s="22">
        <v>0</v>
      </c>
      <c r="AL420" s="45">
        <v>1</v>
      </c>
      <c r="AM420" s="45">
        <v>0</v>
      </c>
      <c r="AN420" s="45">
        <v>0</v>
      </c>
      <c r="AO420" s="45">
        <v>0</v>
      </c>
      <c r="AP420" s="45">
        <v>1</v>
      </c>
      <c r="AQ420" s="45">
        <v>0</v>
      </c>
      <c r="AR420" s="45">
        <v>0</v>
      </c>
      <c r="AS420" s="45" t="s">
        <v>4441</v>
      </c>
      <c r="AT420" s="45" t="s">
        <v>4441</v>
      </c>
      <c r="AU420" s="45">
        <v>5.4295483968117901</v>
      </c>
      <c r="AV420" s="10">
        <v>57.587904083159422</v>
      </c>
      <c r="AW420" s="10">
        <v>57.587904083159422</v>
      </c>
      <c r="AX420" s="17">
        <v>0</v>
      </c>
    </row>
    <row r="421" spans="1:50" x14ac:dyDescent="0.25">
      <c r="A421" s="22" t="s">
        <v>964</v>
      </c>
      <c r="B421" s="22" t="s">
        <v>3948</v>
      </c>
      <c r="C421" s="22" t="s">
        <v>967</v>
      </c>
      <c r="D421" s="22">
        <v>7617</v>
      </c>
      <c r="E421" s="22" t="s">
        <v>988</v>
      </c>
      <c r="F421" s="43">
        <v>6.1807619999999996</v>
      </c>
      <c r="G421" s="43">
        <v>195.97970401262</v>
      </c>
      <c r="H421" s="43">
        <v>8.7223484848484851</v>
      </c>
      <c r="I421" s="9">
        <v>0.20700757575757575</v>
      </c>
      <c r="J421" s="9">
        <v>8.5153409090909093</v>
      </c>
      <c r="K421" s="11">
        <v>0.30056818181818185</v>
      </c>
      <c r="L421" s="41">
        <v>4052</v>
      </c>
      <c r="M421" s="44">
        <v>472</v>
      </c>
      <c r="N421" s="13">
        <v>92</v>
      </c>
      <c r="O421" s="13">
        <v>48</v>
      </c>
      <c r="P421" s="22">
        <v>55</v>
      </c>
      <c r="Q421" s="22">
        <v>34</v>
      </c>
      <c r="R421" s="14">
        <v>0</v>
      </c>
      <c r="S421" s="22">
        <v>242</v>
      </c>
      <c r="T421" s="22">
        <v>0.96554045251226817</v>
      </c>
      <c r="U421" s="22">
        <v>7589</v>
      </c>
      <c r="V421" s="22"/>
      <c r="W421" s="22">
        <v>1377</v>
      </c>
      <c r="X421" s="22">
        <v>896</v>
      </c>
      <c r="Y421" s="14">
        <v>7117</v>
      </c>
      <c r="Z421" s="10">
        <v>1322</v>
      </c>
      <c r="AA421" s="22">
        <v>862</v>
      </c>
      <c r="AB421" s="22">
        <v>2451.67</v>
      </c>
      <c r="AC421" s="22">
        <v>3.153776576579579E-2</v>
      </c>
      <c r="AD421" s="42">
        <v>8.6699999999999999E-2</v>
      </c>
      <c r="AE421" s="22">
        <v>429</v>
      </c>
      <c r="AF421" s="22">
        <v>3.4770775171657546</v>
      </c>
      <c r="AG421" s="22">
        <v>2.9974806182463402E-2</v>
      </c>
      <c r="AH421" s="22">
        <v>0</v>
      </c>
      <c r="AI421" s="22">
        <v>0</v>
      </c>
      <c r="AJ421" s="22">
        <v>0</v>
      </c>
      <c r="AK421" s="22">
        <v>0</v>
      </c>
      <c r="AL421" s="45">
        <v>1</v>
      </c>
      <c r="AM421" s="45">
        <v>0</v>
      </c>
      <c r="AN421" s="45">
        <v>0</v>
      </c>
      <c r="AO421" s="45">
        <v>1</v>
      </c>
      <c r="AP421" s="45">
        <v>0</v>
      </c>
      <c r="AQ421" s="45">
        <v>0</v>
      </c>
      <c r="AR421" s="45">
        <v>0</v>
      </c>
      <c r="AS421" s="45" t="s">
        <v>4441</v>
      </c>
      <c r="AT421" s="45" t="s">
        <v>4440</v>
      </c>
      <c r="AU421" s="45">
        <v>3.394556004891855</v>
      </c>
      <c r="AV421" s="10">
        <v>155.2492159871889</v>
      </c>
      <c r="AW421" s="10">
        <v>157.87032613888044</v>
      </c>
      <c r="AX421" s="17">
        <v>2.3733009076301732E-2</v>
      </c>
    </row>
    <row r="422" spans="1:50" x14ac:dyDescent="0.25">
      <c r="A422" s="22" t="s">
        <v>539</v>
      </c>
      <c r="B422" s="22" t="s">
        <v>3949</v>
      </c>
      <c r="C422" s="22" t="s">
        <v>789</v>
      </c>
      <c r="D422" s="22">
        <v>7739</v>
      </c>
      <c r="E422" s="22" t="s">
        <v>865</v>
      </c>
      <c r="F422" s="43">
        <v>0.98863800000000002</v>
      </c>
      <c r="G422" s="43">
        <v>31.36311165535</v>
      </c>
      <c r="H422" s="43">
        <v>1.8585227272727274</v>
      </c>
      <c r="I422" s="9">
        <v>0</v>
      </c>
      <c r="J422" s="9">
        <v>1.8585227272727274</v>
      </c>
      <c r="K422" s="11">
        <v>0</v>
      </c>
      <c r="L422" s="41">
        <v>2</v>
      </c>
      <c r="M422" s="44">
        <v>0</v>
      </c>
      <c r="N422" s="13">
        <v>0</v>
      </c>
      <c r="O422" s="13">
        <v>0</v>
      </c>
      <c r="P422" s="22">
        <v>0</v>
      </c>
      <c r="Q422" s="22">
        <v>0</v>
      </c>
      <c r="R422" s="14">
        <v>0</v>
      </c>
      <c r="S422" s="22">
        <v>28</v>
      </c>
      <c r="T422" s="22">
        <v>1</v>
      </c>
      <c r="U422" s="22">
        <v>16</v>
      </c>
      <c r="V422" s="22"/>
      <c r="W422" s="22">
        <v>5</v>
      </c>
      <c r="X422" s="22">
        <v>4</v>
      </c>
      <c r="Y422" s="14">
        <v>16</v>
      </c>
      <c r="Z422" s="10">
        <v>5</v>
      </c>
      <c r="AA422" s="22">
        <v>4</v>
      </c>
      <c r="AB422" s="22">
        <v>8.2899999999999991</v>
      </c>
      <c r="AC422" s="22">
        <v>3.1522318667362062E-2</v>
      </c>
      <c r="AD422" s="42">
        <v>3.3E-4</v>
      </c>
      <c r="AE422" s="22">
        <v>430</v>
      </c>
      <c r="AF422" s="22">
        <v>8.9466957254977802E-2</v>
      </c>
      <c r="AG422" s="22">
        <v>2.98223190849926E-2</v>
      </c>
      <c r="AH422" s="22">
        <v>0</v>
      </c>
      <c r="AI422" s="22">
        <v>0</v>
      </c>
      <c r="AJ422" s="22">
        <v>0</v>
      </c>
      <c r="AK422" s="22">
        <v>0</v>
      </c>
      <c r="AL422" s="45">
        <v>0</v>
      </c>
      <c r="AM422" s="45">
        <v>0</v>
      </c>
      <c r="AN422" s="45">
        <v>0</v>
      </c>
      <c r="AO422" s="45">
        <v>0</v>
      </c>
      <c r="AP422" s="45">
        <v>0</v>
      </c>
      <c r="AQ422" s="45">
        <v>0</v>
      </c>
      <c r="AR422" s="45">
        <v>0</v>
      </c>
      <c r="AS422" s="45" t="s">
        <v>4441</v>
      </c>
      <c r="AT422" s="45" t="s">
        <v>4445</v>
      </c>
      <c r="AU422" s="45">
        <v>8.9466957254977802E-2</v>
      </c>
      <c r="AV422" s="10">
        <v>2.6903087740752061</v>
      </c>
      <c r="AW422" s="10">
        <v>2.6903087740752061</v>
      </c>
      <c r="AX422" s="17">
        <v>0</v>
      </c>
    </row>
    <row r="423" spans="1:50" x14ac:dyDescent="0.25">
      <c r="A423" s="22" t="s">
        <v>964</v>
      </c>
      <c r="B423" s="22" t="s">
        <v>3952</v>
      </c>
      <c r="C423" s="22" t="s">
        <v>1004</v>
      </c>
      <c r="D423" s="22">
        <v>6662</v>
      </c>
      <c r="E423" s="22" t="s">
        <v>1597</v>
      </c>
      <c r="F423" s="43">
        <v>16.126169000000001</v>
      </c>
      <c r="G423" s="43">
        <v>340.43533419790998</v>
      </c>
      <c r="H423" s="43">
        <v>11.830871212121211</v>
      </c>
      <c r="I423" s="9">
        <v>11.047727272727274</v>
      </c>
      <c r="J423" s="9">
        <v>0.78314393939393945</v>
      </c>
      <c r="K423" s="11">
        <v>11.830871212121211</v>
      </c>
      <c r="L423" s="41">
        <v>705</v>
      </c>
      <c r="M423" s="44">
        <v>798</v>
      </c>
      <c r="N423" s="13">
        <v>307</v>
      </c>
      <c r="O423" s="13">
        <v>129</v>
      </c>
      <c r="P423" s="22">
        <v>236</v>
      </c>
      <c r="Q423" s="22">
        <v>69</v>
      </c>
      <c r="R423" s="14">
        <v>0</v>
      </c>
      <c r="S423" s="22">
        <v>352</v>
      </c>
      <c r="T423" s="22">
        <v>0</v>
      </c>
      <c r="U423" s="22">
        <v>798</v>
      </c>
      <c r="V423" s="22"/>
      <c r="W423" s="22">
        <v>307</v>
      </c>
      <c r="X423" s="22">
        <v>129</v>
      </c>
      <c r="Y423" s="14">
        <v>0</v>
      </c>
      <c r="Z423" s="10">
        <v>71</v>
      </c>
      <c r="AA423" s="22">
        <v>60</v>
      </c>
      <c r="AB423" s="22">
        <v>97.27</v>
      </c>
      <c r="AC423" s="22">
        <v>4.7369257477325052E-2</v>
      </c>
      <c r="AD423" s="42">
        <v>6.9899999999999997E-3</v>
      </c>
      <c r="AE423" s="22">
        <v>431</v>
      </c>
      <c r="AF423" s="22">
        <v>5.9522139217022797E-2</v>
      </c>
      <c r="AG423" s="22">
        <v>2.9761069608511399E-2</v>
      </c>
      <c r="AH423" s="22">
        <v>1</v>
      </c>
      <c r="AI423" s="22">
        <v>0</v>
      </c>
      <c r="AJ423" s="22">
        <v>0</v>
      </c>
      <c r="AK423" s="22">
        <v>0</v>
      </c>
      <c r="AL423" s="45">
        <v>0</v>
      </c>
      <c r="AM423" s="45">
        <v>0</v>
      </c>
      <c r="AN423" s="45">
        <v>0</v>
      </c>
      <c r="AO423" s="45">
        <v>0</v>
      </c>
      <c r="AP423" s="45">
        <v>0</v>
      </c>
      <c r="AQ423" s="45">
        <v>0</v>
      </c>
      <c r="AR423" s="45">
        <v>0</v>
      </c>
      <c r="AS423" s="45" t="s">
        <v>4441</v>
      </c>
      <c r="AT423" s="45" t="s">
        <v>4444</v>
      </c>
      <c r="AU423" s="45">
        <v>3.9400650849630891E-3</v>
      </c>
      <c r="AV423" s="10">
        <v>90.660217654171703</v>
      </c>
      <c r="AW423" s="10">
        <v>25.949061104263052</v>
      </c>
      <c r="AX423" s="17">
        <v>0.93380504906590689</v>
      </c>
    </row>
    <row r="424" spans="1:50" x14ac:dyDescent="0.25">
      <c r="A424" s="22" t="s">
        <v>2195</v>
      </c>
      <c r="B424" s="22" t="s">
        <v>3956</v>
      </c>
      <c r="C424" s="22" t="s">
        <v>2470</v>
      </c>
      <c r="D424" s="22">
        <v>2407</v>
      </c>
      <c r="E424" s="22" t="s">
        <v>2471</v>
      </c>
      <c r="F424" s="43">
        <v>5.4986199999999998</v>
      </c>
      <c r="G424" s="43">
        <v>218.25513643348</v>
      </c>
      <c r="H424" s="43">
        <v>9.6568181818181831</v>
      </c>
      <c r="I424" s="9">
        <v>0</v>
      </c>
      <c r="J424" s="9">
        <v>9.6568181818181831</v>
      </c>
      <c r="K424" s="11">
        <v>0</v>
      </c>
      <c r="L424" s="41">
        <v>140</v>
      </c>
      <c r="M424" s="44">
        <v>0</v>
      </c>
      <c r="N424" s="13">
        <v>0</v>
      </c>
      <c r="O424" s="13">
        <v>0</v>
      </c>
      <c r="P424" s="22">
        <v>0</v>
      </c>
      <c r="Q424" s="22">
        <v>0</v>
      </c>
      <c r="R424" s="14">
        <v>0</v>
      </c>
      <c r="S424" s="22">
        <v>198</v>
      </c>
      <c r="T424" s="22">
        <v>1</v>
      </c>
      <c r="U424" s="22">
        <v>267</v>
      </c>
      <c r="V424" s="22"/>
      <c r="W424" s="22">
        <v>50</v>
      </c>
      <c r="X424" s="22">
        <v>34</v>
      </c>
      <c r="Y424" s="14">
        <v>267</v>
      </c>
      <c r="Z424" s="10">
        <v>50</v>
      </c>
      <c r="AA424" s="22">
        <v>34</v>
      </c>
      <c r="AB424" s="22">
        <v>92.53</v>
      </c>
      <c r="AC424" s="22">
        <v>2.5193542245343096E-2</v>
      </c>
      <c r="AD424" s="42">
        <v>2.6199999999999999E-3</v>
      </c>
      <c r="AE424" s="22">
        <v>432</v>
      </c>
      <c r="AF424" s="22">
        <v>2.0277056987416895</v>
      </c>
      <c r="AG424" s="22">
        <v>2.93870391121984E-2</v>
      </c>
      <c r="AH424" s="22">
        <v>0</v>
      </c>
      <c r="AI424" s="22">
        <v>0</v>
      </c>
      <c r="AJ424" s="22">
        <v>0</v>
      </c>
      <c r="AK424" s="22">
        <v>0</v>
      </c>
      <c r="AL424" s="45">
        <v>0</v>
      </c>
      <c r="AM424" s="45">
        <v>0</v>
      </c>
      <c r="AN424" s="45">
        <v>0</v>
      </c>
      <c r="AO424" s="45">
        <v>0</v>
      </c>
      <c r="AP424" s="45">
        <v>0</v>
      </c>
      <c r="AQ424" s="45">
        <v>0</v>
      </c>
      <c r="AR424" s="45">
        <v>0</v>
      </c>
      <c r="AS424" s="45" t="s">
        <v>4441</v>
      </c>
      <c r="AT424" s="45" t="s">
        <v>4445</v>
      </c>
      <c r="AU424" s="45">
        <v>2.0277056987416895</v>
      </c>
      <c r="AV424" s="10">
        <v>5.177688867968933</v>
      </c>
      <c r="AW424" s="10">
        <v>5.177688867968933</v>
      </c>
      <c r="AX424" s="17">
        <v>0</v>
      </c>
    </row>
    <row r="425" spans="1:50" x14ac:dyDescent="0.25">
      <c r="A425" s="22" t="s">
        <v>2906</v>
      </c>
      <c r="B425" s="22" t="s">
        <v>3950</v>
      </c>
      <c r="C425" s="22" t="s">
        <v>2909</v>
      </c>
      <c r="D425" s="22">
        <v>4559</v>
      </c>
      <c r="E425" s="22" t="s">
        <v>3012</v>
      </c>
      <c r="F425" s="43">
        <v>9.2007349999999999</v>
      </c>
      <c r="G425" s="43">
        <v>307.37260853787001</v>
      </c>
      <c r="H425" s="43">
        <v>11.889015151515153</v>
      </c>
      <c r="I425" s="9">
        <v>6.1255681818181822</v>
      </c>
      <c r="J425" s="9">
        <v>5.7636363636363637</v>
      </c>
      <c r="K425" s="11">
        <v>11.842613636363636</v>
      </c>
      <c r="L425" s="41">
        <v>4135</v>
      </c>
      <c r="M425" s="44">
        <v>9220</v>
      </c>
      <c r="N425" s="13">
        <v>3741</v>
      </c>
      <c r="O425" s="13">
        <v>2232</v>
      </c>
      <c r="P425" s="22">
        <v>3152</v>
      </c>
      <c r="Q425" s="22">
        <v>1858</v>
      </c>
      <c r="R425" s="14">
        <v>0</v>
      </c>
      <c r="S425" s="22">
        <v>659</v>
      </c>
      <c r="T425" s="22">
        <v>3.9028897314175026E-3</v>
      </c>
      <c r="U425" s="22">
        <v>9249</v>
      </c>
      <c r="V425" s="22"/>
      <c r="W425" s="22">
        <v>3746</v>
      </c>
      <c r="X425" s="22">
        <v>2235</v>
      </c>
      <c r="Y425" s="14">
        <v>29</v>
      </c>
      <c r="Z425" s="10">
        <v>594</v>
      </c>
      <c r="AA425" s="22">
        <v>377</v>
      </c>
      <c r="AB425" s="22">
        <v>816.39</v>
      </c>
      <c r="AC425" s="22">
        <v>2.9933490312512405E-2</v>
      </c>
      <c r="AD425" s="42">
        <v>3.6970000000000003E-2</v>
      </c>
      <c r="AE425" s="22">
        <v>433</v>
      </c>
      <c r="AF425" s="22">
        <v>5.9000489032493135</v>
      </c>
      <c r="AG425" s="22">
        <v>2.9353477130593601E-2</v>
      </c>
      <c r="AH425" s="22">
        <v>0</v>
      </c>
      <c r="AI425" s="22">
        <v>0</v>
      </c>
      <c r="AJ425" s="22">
        <v>0</v>
      </c>
      <c r="AK425" s="22">
        <v>1</v>
      </c>
      <c r="AL425" s="45">
        <v>0</v>
      </c>
      <c r="AM425" s="45">
        <v>0</v>
      </c>
      <c r="AN425" s="45">
        <v>1</v>
      </c>
      <c r="AO425" s="45">
        <v>0</v>
      </c>
      <c r="AP425" s="45">
        <v>0</v>
      </c>
      <c r="AQ425" s="45">
        <v>1</v>
      </c>
      <c r="AR425" s="45">
        <v>1</v>
      </c>
      <c r="AS425" s="45" t="s">
        <v>4441</v>
      </c>
      <c r="AT425" s="45" t="s">
        <v>4441</v>
      </c>
      <c r="AU425" s="45">
        <v>2.860265208903098</v>
      </c>
      <c r="AV425" s="10">
        <v>103.05993690851734</v>
      </c>
      <c r="AW425" s="10">
        <v>315.08076592219703</v>
      </c>
      <c r="AX425" s="17">
        <v>0.51522923503361262</v>
      </c>
    </row>
    <row r="426" spans="1:50" x14ac:dyDescent="0.25">
      <c r="A426" s="22" t="s">
        <v>964</v>
      </c>
      <c r="B426" s="22" t="s">
        <v>3948</v>
      </c>
      <c r="C426" s="22" t="s">
        <v>1401</v>
      </c>
      <c r="D426" s="22">
        <v>4955</v>
      </c>
      <c r="E426" s="22" t="s">
        <v>1559</v>
      </c>
      <c r="F426" s="43">
        <v>12.951969</v>
      </c>
      <c r="G426" s="43">
        <v>418.49157309054999</v>
      </c>
      <c r="H426" s="43">
        <v>17.478030303030305</v>
      </c>
      <c r="I426" s="9">
        <v>0</v>
      </c>
      <c r="J426" s="9">
        <v>17.478030303030305</v>
      </c>
      <c r="K426" s="11">
        <v>0</v>
      </c>
      <c r="L426" s="41">
        <v>3360</v>
      </c>
      <c r="M426" s="44">
        <v>0</v>
      </c>
      <c r="N426" s="13">
        <v>0</v>
      </c>
      <c r="O426" s="13">
        <v>0</v>
      </c>
      <c r="P426" s="22">
        <v>0</v>
      </c>
      <c r="Q426" s="22">
        <v>0</v>
      </c>
      <c r="R426" s="14">
        <v>0</v>
      </c>
      <c r="S426" s="22">
        <v>231</v>
      </c>
      <c r="T426" s="22">
        <v>1</v>
      </c>
      <c r="U426" s="22">
        <v>6114</v>
      </c>
      <c r="V426" s="22"/>
      <c r="W426" s="22">
        <v>1105</v>
      </c>
      <c r="X426" s="22">
        <v>729</v>
      </c>
      <c r="Y426" s="14">
        <v>6114</v>
      </c>
      <c r="Z426" s="10">
        <v>1105</v>
      </c>
      <c r="AA426" s="22">
        <v>729</v>
      </c>
      <c r="AB426" s="22">
        <v>2064.11</v>
      </c>
      <c r="AC426" s="22">
        <v>3.0949175163432867E-2</v>
      </c>
      <c r="AD426" s="42">
        <v>7.1110000000000007E-2</v>
      </c>
      <c r="AE426" s="22">
        <v>434</v>
      </c>
      <c r="AF426" s="22">
        <v>4.4475264162054708</v>
      </c>
      <c r="AG426" s="22">
        <v>2.9260042211878098E-2</v>
      </c>
      <c r="AH426" s="22">
        <v>0</v>
      </c>
      <c r="AI426" s="22">
        <v>0</v>
      </c>
      <c r="AJ426" s="22">
        <v>0</v>
      </c>
      <c r="AK426" s="22">
        <v>0</v>
      </c>
      <c r="AL426" s="45">
        <v>1</v>
      </c>
      <c r="AM426" s="45">
        <v>0</v>
      </c>
      <c r="AN426" s="45">
        <v>0</v>
      </c>
      <c r="AO426" s="45">
        <v>1</v>
      </c>
      <c r="AP426" s="45">
        <v>0</v>
      </c>
      <c r="AQ426" s="45">
        <v>0</v>
      </c>
      <c r="AR426" s="45">
        <v>0</v>
      </c>
      <c r="AS426" s="45" t="s">
        <v>4441</v>
      </c>
      <c r="AT426" s="45" t="s">
        <v>4441</v>
      </c>
      <c r="AU426" s="45">
        <v>4.4475264162054708</v>
      </c>
      <c r="AV426" s="10">
        <v>63.222227038273147</v>
      </c>
      <c r="AW426" s="10">
        <v>63.222227038273147</v>
      </c>
      <c r="AX426" s="17">
        <v>0</v>
      </c>
    </row>
    <row r="427" spans="1:50" x14ac:dyDescent="0.25">
      <c r="A427" s="22" t="s">
        <v>8</v>
      </c>
      <c r="B427" s="22" t="s">
        <v>3946</v>
      </c>
      <c r="C427" s="22" t="s">
        <v>312</v>
      </c>
      <c r="D427" s="22">
        <v>4809</v>
      </c>
      <c r="E427" s="22" t="s">
        <v>393</v>
      </c>
      <c r="F427" s="43">
        <v>11.133037</v>
      </c>
      <c r="G427" s="43">
        <v>343.88923457632001</v>
      </c>
      <c r="H427" s="43">
        <v>13.900757575757577</v>
      </c>
      <c r="I427" s="9">
        <v>0</v>
      </c>
      <c r="J427" s="9">
        <v>13.900757575757577</v>
      </c>
      <c r="K427" s="11">
        <v>0</v>
      </c>
      <c r="L427" s="41">
        <v>3027</v>
      </c>
      <c r="M427" s="44">
        <v>0</v>
      </c>
      <c r="N427" s="13">
        <v>0</v>
      </c>
      <c r="O427" s="13">
        <v>0</v>
      </c>
      <c r="P427" s="22">
        <v>0</v>
      </c>
      <c r="Q427" s="22">
        <v>0</v>
      </c>
      <c r="R427" s="14">
        <v>0</v>
      </c>
      <c r="S427" s="22">
        <v>335</v>
      </c>
      <c r="T427" s="22">
        <v>1</v>
      </c>
      <c r="U427" s="22">
        <v>5509</v>
      </c>
      <c r="V427" s="22"/>
      <c r="W427" s="22">
        <v>996</v>
      </c>
      <c r="X427" s="22">
        <v>657</v>
      </c>
      <c r="Y427" s="14">
        <v>5509</v>
      </c>
      <c r="Z427" s="10">
        <v>996</v>
      </c>
      <c r="AA427" s="22">
        <v>657</v>
      </c>
      <c r="AB427" s="22">
        <v>1860.33</v>
      </c>
      <c r="AC427" s="22">
        <v>3.2373903805730284E-2</v>
      </c>
      <c r="AD427" s="42">
        <v>6.7049999999999998E-2</v>
      </c>
      <c r="AE427" s="22">
        <v>435</v>
      </c>
      <c r="AF427" s="22">
        <v>5.4269983310014824</v>
      </c>
      <c r="AG427" s="22">
        <v>2.91774103817284E-2</v>
      </c>
      <c r="AH427" s="22">
        <v>0</v>
      </c>
      <c r="AI427" s="22">
        <v>0</v>
      </c>
      <c r="AJ427" s="22">
        <v>0</v>
      </c>
      <c r="AK427" s="22">
        <v>0</v>
      </c>
      <c r="AL427" s="45">
        <v>1</v>
      </c>
      <c r="AM427" s="45">
        <v>0</v>
      </c>
      <c r="AN427" s="45">
        <v>0</v>
      </c>
      <c r="AO427" s="45">
        <v>1</v>
      </c>
      <c r="AP427" s="45">
        <v>0</v>
      </c>
      <c r="AQ427" s="45">
        <v>0</v>
      </c>
      <c r="AR427" s="45">
        <v>0</v>
      </c>
      <c r="AS427" s="45" t="s">
        <v>4441</v>
      </c>
      <c r="AT427" s="45" t="s">
        <v>4441</v>
      </c>
      <c r="AU427" s="45">
        <v>5.4269983310014833</v>
      </c>
      <c r="AV427" s="10">
        <v>71.650771159191223</v>
      </c>
      <c r="AW427" s="10">
        <v>71.650771159191223</v>
      </c>
      <c r="AX427" s="17">
        <v>0</v>
      </c>
    </row>
    <row r="428" spans="1:50" x14ac:dyDescent="0.25">
      <c r="A428" s="22" t="s">
        <v>539</v>
      </c>
      <c r="B428" s="22" t="s">
        <v>3949</v>
      </c>
      <c r="C428" s="22" t="s">
        <v>667</v>
      </c>
      <c r="D428" s="22">
        <v>3510</v>
      </c>
      <c r="E428" s="22" t="s">
        <v>712</v>
      </c>
      <c r="F428" s="43">
        <v>19.528231999999999</v>
      </c>
      <c r="G428" s="43">
        <v>794.21416929796999</v>
      </c>
      <c r="H428" s="43">
        <v>32.829356060606067</v>
      </c>
      <c r="I428" s="9">
        <v>0</v>
      </c>
      <c r="J428" s="9">
        <v>32.829356060606067</v>
      </c>
      <c r="K428" s="11">
        <v>0</v>
      </c>
      <c r="L428" s="41">
        <v>8143</v>
      </c>
      <c r="M428" s="44">
        <v>0</v>
      </c>
      <c r="N428" s="13">
        <v>0</v>
      </c>
      <c r="O428" s="13">
        <v>0</v>
      </c>
      <c r="P428" s="22">
        <v>0</v>
      </c>
      <c r="Q428" s="22">
        <v>0</v>
      </c>
      <c r="R428" s="14">
        <v>0</v>
      </c>
      <c r="S428" s="22">
        <v>680</v>
      </c>
      <c r="T428" s="22">
        <v>1</v>
      </c>
      <c r="U428" s="22">
        <v>14800</v>
      </c>
      <c r="V428" s="22"/>
      <c r="W428" s="22">
        <v>2671</v>
      </c>
      <c r="X428" s="22">
        <v>1760</v>
      </c>
      <c r="Y428" s="14">
        <v>14800</v>
      </c>
      <c r="Z428" s="10">
        <v>2671</v>
      </c>
      <c r="AA428" s="22">
        <v>1760</v>
      </c>
      <c r="AB428" s="22">
        <v>4991.2700000000004</v>
      </c>
      <c r="AC428" s="22">
        <v>2.458811836265978E-2</v>
      </c>
      <c r="AD428" s="42">
        <v>0.13657</v>
      </c>
      <c r="AE428" s="22">
        <v>436</v>
      </c>
      <c r="AF428" s="22">
        <v>12.829984421280503</v>
      </c>
      <c r="AG428" s="22">
        <v>2.9092935195647401E-2</v>
      </c>
      <c r="AH428" s="22">
        <v>0</v>
      </c>
      <c r="AI428" s="22">
        <v>0</v>
      </c>
      <c r="AJ428" s="22">
        <v>0</v>
      </c>
      <c r="AK428" s="22">
        <v>0</v>
      </c>
      <c r="AL428" s="45">
        <v>0</v>
      </c>
      <c r="AM428" s="45">
        <v>0</v>
      </c>
      <c r="AN428" s="45">
        <v>1</v>
      </c>
      <c r="AO428" s="45">
        <v>0</v>
      </c>
      <c r="AP428" s="45">
        <v>0</v>
      </c>
      <c r="AQ428" s="45">
        <v>1</v>
      </c>
      <c r="AR428" s="45">
        <v>1</v>
      </c>
      <c r="AS428" s="45" t="s">
        <v>4441</v>
      </c>
      <c r="AT428" s="45" t="s">
        <v>4440</v>
      </c>
      <c r="AU428" s="45">
        <v>12.829984421280503</v>
      </c>
      <c r="AV428" s="10">
        <v>81.36010938103945</v>
      </c>
      <c r="AW428" s="10">
        <v>81.36010938103945</v>
      </c>
      <c r="AX428" s="17">
        <v>0</v>
      </c>
    </row>
    <row r="429" spans="1:50" x14ac:dyDescent="0.25">
      <c r="A429" s="22" t="s">
        <v>8</v>
      </c>
      <c r="B429" s="22" t="s">
        <v>3953</v>
      </c>
      <c r="C429" s="22" t="s">
        <v>337</v>
      </c>
      <c r="D429" s="22">
        <v>3858</v>
      </c>
      <c r="E429" s="22" t="s">
        <v>338</v>
      </c>
      <c r="F429" s="43">
        <v>1.3756619999999999</v>
      </c>
      <c r="G429" s="43">
        <v>55.933521754669997</v>
      </c>
      <c r="H429" s="43">
        <v>2.1312500000000001</v>
      </c>
      <c r="I429" s="9">
        <v>0</v>
      </c>
      <c r="J429" s="9">
        <v>2.1312500000000001</v>
      </c>
      <c r="K429" s="11">
        <v>0</v>
      </c>
      <c r="L429" s="41">
        <v>110</v>
      </c>
      <c r="M429" s="44">
        <v>0</v>
      </c>
      <c r="N429" s="13">
        <v>0</v>
      </c>
      <c r="O429" s="13">
        <v>0</v>
      </c>
      <c r="P429" s="22">
        <v>0</v>
      </c>
      <c r="Q429" s="22">
        <v>0</v>
      </c>
      <c r="R429" s="14">
        <v>0</v>
      </c>
      <c r="S429" s="22">
        <v>45</v>
      </c>
      <c r="T429" s="22">
        <v>1</v>
      </c>
      <c r="U429" s="22">
        <v>212</v>
      </c>
      <c r="V429" s="22"/>
      <c r="W429" s="22">
        <v>40</v>
      </c>
      <c r="X429" s="22">
        <v>27</v>
      </c>
      <c r="Y429" s="14">
        <v>212</v>
      </c>
      <c r="Z429" s="10">
        <v>40</v>
      </c>
      <c r="AA429" s="22">
        <v>27</v>
      </c>
      <c r="AB429" s="22">
        <v>73.88</v>
      </c>
      <c r="AC429" s="22">
        <v>2.4594589377614922E-2</v>
      </c>
      <c r="AD429" s="42">
        <v>2.0500000000000002E-3</v>
      </c>
      <c r="AE429" s="22">
        <v>437</v>
      </c>
      <c r="AF429" s="22">
        <v>0.95832941359636792</v>
      </c>
      <c r="AG429" s="22">
        <v>2.9040285260495999E-2</v>
      </c>
      <c r="AH429" s="22">
        <v>0</v>
      </c>
      <c r="AI429" s="22">
        <v>0</v>
      </c>
      <c r="AJ429" s="22">
        <v>0</v>
      </c>
      <c r="AK429" s="22">
        <v>0</v>
      </c>
      <c r="AL429" s="45">
        <v>0</v>
      </c>
      <c r="AM429" s="45">
        <v>0</v>
      </c>
      <c r="AN429" s="45">
        <v>0</v>
      </c>
      <c r="AO429" s="45">
        <v>0</v>
      </c>
      <c r="AP429" s="45">
        <v>0</v>
      </c>
      <c r="AQ429" s="45">
        <v>0</v>
      </c>
      <c r="AR429" s="45">
        <v>0</v>
      </c>
      <c r="AS429" s="45" t="s">
        <v>4441</v>
      </c>
      <c r="AT429" s="45" t="s">
        <v>4445</v>
      </c>
      <c r="AU429" s="45">
        <v>0.95832941359636803</v>
      </c>
      <c r="AV429" s="10">
        <v>18.768328445747798</v>
      </c>
      <c r="AW429" s="10">
        <v>18.768328445747798</v>
      </c>
      <c r="AX429" s="17">
        <v>0</v>
      </c>
    </row>
    <row r="430" spans="1:50" x14ac:dyDescent="0.25">
      <c r="A430" s="22" t="s">
        <v>964</v>
      </c>
      <c r="B430" s="22" t="s">
        <v>3952</v>
      </c>
      <c r="C430" s="22" t="s">
        <v>1209</v>
      </c>
      <c r="D430" s="22">
        <v>7546</v>
      </c>
      <c r="E430" s="22" t="s">
        <v>1607</v>
      </c>
      <c r="F430" s="43">
        <v>18.957646</v>
      </c>
      <c r="G430" s="43">
        <v>843.63858786187996</v>
      </c>
      <c r="H430" s="43">
        <v>39.634090909090908</v>
      </c>
      <c r="I430" s="9">
        <v>0</v>
      </c>
      <c r="J430" s="9">
        <v>39.634090909090908</v>
      </c>
      <c r="K430" s="11">
        <v>0</v>
      </c>
      <c r="L430" s="41">
        <v>3979</v>
      </c>
      <c r="M430" s="44">
        <v>0</v>
      </c>
      <c r="N430" s="13">
        <v>0</v>
      </c>
      <c r="O430" s="13">
        <v>0</v>
      </c>
      <c r="P430" s="22">
        <v>0</v>
      </c>
      <c r="Q430" s="22">
        <v>0</v>
      </c>
      <c r="R430" s="14">
        <v>0</v>
      </c>
      <c r="S430" s="22">
        <v>498</v>
      </c>
      <c r="T430" s="22">
        <v>1</v>
      </c>
      <c r="U430" s="22">
        <v>7238</v>
      </c>
      <c r="V430" s="22"/>
      <c r="W430" s="22">
        <v>1307</v>
      </c>
      <c r="X430" s="22">
        <v>862</v>
      </c>
      <c r="Y430" s="14">
        <v>7238</v>
      </c>
      <c r="Z430" s="10">
        <v>1307</v>
      </c>
      <c r="AA430" s="22">
        <v>862</v>
      </c>
      <c r="AB430" s="22">
        <v>2442.0100000000002</v>
      </c>
      <c r="AC430" s="22">
        <v>2.2471288384338029E-2</v>
      </c>
      <c r="AD430" s="42">
        <v>6.1069999999999999E-2</v>
      </c>
      <c r="AE430" s="22">
        <v>438</v>
      </c>
      <c r="AF430" s="22">
        <v>9.8744258740097237</v>
      </c>
      <c r="AG430" s="22">
        <v>2.8957260627594499E-2</v>
      </c>
      <c r="AH430" s="22">
        <v>0</v>
      </c>
      <c r="AI430" s="22">
        <v>0</v>
      </c>
      <c r="AJ430" s="22">
        <v>0</v>
      </c>
      <c r="AK430" s="22">
        <v>0</v>
      </c>
      <c r="AL430" s="45">
        <v>0</v>
      </c>
      <c r="AM430" s="45">
        <v>0</v>
      </c>
      <c r="AN430" s="45">
        <v>0</v>
      </c>
      <c r="AO430" s="45">
        <v>1</v>
      </c>
      <c r="AP430" s="45">
        <v>0</v>
      </c>
      <c r="AQ430" s="45">
        <v>0</v>
      </c>
      <c r="AR430" s="45">
        <v>0</v>
      </c>
      <c r="AS430" s="45" t="s">
        <v>4441</v>
      </c>
      <c r="AT430" s="45" t="s">
        <v>4441</v>
      </c>
      <c r="AU430" s="45">
        <v>9.8744258740097237</v>
      </c>
      <c r="AV430" s="10">
        <v>32.976661505820289</v>
      </c>
      <c r="AW430" s="10">
        <v>32.976661505820289</v>
      </c>
      <c r="AX430" s="17">
        <v>0</v>
      </c>
    </row>
    <row r="431" spans="1:50" x14ac:dyDescent="0.25">
      <c r="A431" s="22" t="s">
        <v>1672</v>
      </c>
      <c r="B431" s="22" t="s">
        <v>3947</v>
      </c>
      <c r="C431" s="22" t="s">
        <v>1859</v>
      </c>
      <c r="D431" s="22">
        <v>930</v>
      </c>
      <c r="E431" s="22" t="s">
        <v>1926</v>
      </c>
      <c r="F431" s="43">
        <v>29.984103999999999</v>
      </c>
      <c r="G431" s="43">
        <v>1017.589601664</v>
      </c>
      <c r="H431" s="43">
        <v>36.125378787878795</v>
      </c>
      <c r="I431" s="9">
        <v>1.2492424242424243</v>
      </c>
      <c r="J431" s="9">
        <v>34.875946969696976</v>
      </c>
      <c r="K431" s="11">
        <v>2.2988636363636363</v>
      </c>
      <c r="L431" s="41">
        <v>4683</v>
      </c>
      <c r="M431" s="44">
        <v>553</v>
      </c>
      <c r="N431" s="13">
        <v>107</v>
      </c>
      <c r="O431" s="13">
        <v>40</v>
      </c>
      <c r="P431" s="22">
        <v>71</v>
      </c>
      <c r="Q431" s="22">
        <v>27</v>
      </c>
      <c r="R431" s="14">
        <v>0</v>
      </c>
      <c r="S431" s="22">
        <v>1271</v>
      </c>
      <c r="T431" s="22">
        <v>0.93636430361430623</v>
      </c>
      <c r="U431" s="22">
        <v>8528</v>
      </c>
      <c r="V431" s="22"/>
      <c r="W431" s="22">
        <v>1547</v>
      </c>
      <c r="X431" s="22">
        <v>989</v>
      </c>
      <c r="Y431" s="14">
        <v>7975</v>
      </c>
      <c r="Z431" s="10">
        <v>1476</v>
      </c>
      <c r="AA431" s="22">
        <v>962</v>
      </c>
      <c r="AB431" s="22">
        <v>2739.87</v>
      </c>
      <c r="AC431" s="22">
        <v>2.9465812102412295E-2</v>
      </c>
      <c r="AD431" s="42">
        <v>9.0440000000000006E-2</v>
      </c>
      <c r="AE431" s="22">
        <v>439</v>
      </c>
      <c r="AF431" s="22">
        <v>14.643696214759627</v>
      </c>
      <c r="AG431" s="22">
        <v>2.8940111096362901E-2</v>
      </c>
      <c r="AH431" s="22">
        <v>0</v>
      </c>
      <c r="AI431" s="22">
        <v>0</v>
      </c>
      <c r="AJ431" s="22">
        <v>0</v>
      </c>
      <c r="AK431" s="22">
        <v>0</v>
      </c>
      <c r="AL431" s="45">
        <v>0</v>
      </c>
      <c r="AM431" s="45">
        <v>0</v>
      </c>
      <c r="AN431" s="45">
        <v>0</v>
      </c>
      <c r="AO431" s="45">
        <v>1</v>
      </c>
      <c r="AP431" s="45">
        <v>0</v>
      </c>
      <c r="AQ431" s="45">
        <v>0</v>
      </c>
      <c r="AR431" s="45">
        <v>0</v>
      </c>
      <c r="AS431" s="45" t="s">
        <v>4441</v>
      </c>
      <c r="AT431" s="45" t="s">
        <v>4440</v>
      </c>
      <c r="AU431" s="45">
        <v>14.137229553359573</v>
      </c>
      <c r="AV431" s="10">
        <v>42.321431480626671</v>
      </c>
      <c r="AW431" s="10">
        <v>42.823080391313916</v>
      </c>
      <c r="AX431" s="17">
        <v>3.4580742573738339E-2</v>
      </c>
    </row>
    <row r="432" spans="1:50" x14ac:dyDescent="0.25">
      <c r="A432" s="22" t="s">
        <v>1672</v>
      </c>
      <c r="B432" s="22" t="s">
        <v>3951</v>
      </c>
      <c r="C432" s="22" t="s">
        <v>2057</v>
      </c>
      <c r="D432" s="22">
        <v>676</v>
      </c>
      <c r="E432" s="22" t="s">
        <v>2119</v>
      </c>
      <c r="F432" s="43">
        <v>0.76455300000000004</v>
      </c>
      <c r="G432" s="43">
        <v>32.855988519189999</v>
      </c>
      <c r="H432" s="43">
        <v>1.990719696969697</v>
      </c>
      <c r="I432" s="9">
        <v>0</v>
      </c>
      <c r="J432" s="9">
        <v>1.990719696969697</v>
      </c>
      <c r="K432" s="11">
        <v>0</v>
      </c>
      <c r="L432" s="41">
        <v>45</v>
      </c>
      <c r="M432" s="44">
        <v>0</v>
      </c>
      <c r="N432" s="13">
        <v>0</v>
      </c>
      <c r="O432" s="13">
        <v>0</v>
      </c>
      <c r="P432" s="22">
        <v>0</v>
      </c>
      <c r="Q432" s="22">
        <v>0</v>
      </c>
      <c r="R432" s="14">
        <v>0</v>
      </c>
      <c r="S432" s="22">
        <v>39</v>
      </c>
      <c r="T432" s="22">
        <v>1</v>
      </c>
      <c r="U432" s="22">
        <v>94</v>
      </c>
      <c r="V432" s="22"/>
      <c r="W432" s="22">
        <v>19</v>
      </c>
      <c r="X432" s="22">
        <v>13</v>
      </c>
      <c r="Y432" s="14">
        <v>94</v>
      </c>
      <c r="Z432" s="10">
        <v>19</v>
      </c>
      <c r="AA432" s="22">
        <v>13</v>
      </c>
      <c r="AB432" s="22">
        <v>34.49</v>
      </c>
      <c r="AC432" s="22">
        <v>2.3269821863781459E-2</v>
      </c>
      <c r="AD432" s="42">
        <v>9.2000000000000003E-4</v>
      </c>
      <c r="AE432" s="22">
        <v>440</v>
      </c>
      <c r="AF432" s="22">
        <v>0.14235087371906849</v>
      </c>
      <c r="AG432" s="22">
        <v>2.8470174743813699E-2</v>
      </c>
      <c r="AH432" s="22">
        <v>0</v>
      </c>
      <c r="AI432" s="22">
        <v>0</v>
      </c>
      <c r="AJ432" s="22">
        <v>0</v>
      </c>
      <c r="AK432" s="22">
        <v>0</v>
      </c>
      <c r="AL432" s="45">
        <v>0</v>
      </c>
      <c r="AM432" s="45">
        <v>0</v>
      </c>
      <c r="AN432" s="45">
        <v>0</v>
      </c>
      <c r="AO432" s="45">
        <v>0</v>
      </c>
      <c r="AP432" s="45">
        <v>0</v>
      </c>
      <c r="AQ432" s="45">
        <v>0</v>
      </c>
      <c r="AR432" s="45">
        <v>0</v>
      </c>
      <c r="AS432" s="45" t="s">
        <v>4441</v>
      </c>
      <c r="AT432" s="45" t="s">
        <v>4445</v>
      </c>
      <c r="AU432" s="45">
        <v>0.14235087371906849</v>
      </c>
      <c r="AV432" s="10">
        <v>9.5442869374940535</v>
      </c>
      <c r="AW432" s="10">
        <v>9.5442869374940535</v>
      </c>
      <c r="AX432" s="17">
        <v>0</v>
      </c>
    </row>
    <row r="433" spans="1:50" x14ac:dyDescent="0.25">
      <c r="A433" s="22" t="s">
        <v>2195</v>
      </c>
      <c r="B433" s="22" t="s">
        <v>3956</v>
      </c>
      <c r="C433" s="22" t="s">
        <v>2775</v>
      </c>
      <c r="D433" s="22">
        <v>6713</v>
      </c>
      <c r="E433" s="22" t="s">
        <v>2776</v>
      </c>
      <c r="F433" s="43">
        <v>1.316009</v>
      </c>
      <c r="G433" s="43">
        <v>154.87782890995999</v>
      </c>
      <c r="H433" s="43">
        <v>7.7301136363636367</v>
      </c>
      <c r="I433" s="9">
        <v>7.125</v>
      </c>
      <c r="J433" s="9">
        <v>0.60511363636363635</v>
      </c>
      <c r="K433" s="11">
        <v>7.125</v>
      </c>
      <c r="L433" s="41">
        <v>56</v>
      </c>
      <c r="M433" s="44">
        <v>155</v>
      </c>
      <c r="N433" s="13">
        <v>12</v>
      </c>
      <c r="O433" s="13">
        <v>2</v>
      </c>
      <c r="P433" s="22">
        <v>12</v>
      </c>
      <c r="Q433" s="22">
        <v>2</v>
      </c>
      <c r="R433" s="14">
        <v>0</v>
      </c>
      <c r="S433" s="22">
        <v>135</v>
      </c>
      <c r="T433" s="22">
        <v>7.8280044101433299E-2</v>
      </c>
      <c r="U433" s="22">
        <v>164</v>
      </c>
      <c r="V433" s="22"/>
      <c r="W433" s="22">
        <v>14</v>
      </c>
      <c r="X433" s="22">
        <v>3</v>
      </c>
      <c r="Y433" s="14">
        <v>9</v>
      </c>
      <c r="Z433" s="10">
        <v>2</v>
      </c>
      <c r="AA433" s="22">
        <v>1</v>
      </c>
      <c r="AB433" s="22">
        <v>3.55</v>
      </c>
      <c r="AC433" s="22">
        <v>8.4970780470139274E-3</v>
      </c>
      <c r="AD433" s="42">
        <v>4.0000000000000003E-5</v>
      </c>
      <c r="AE433" s="22">
        <v>441</v>
      </c>
      <c r="AF433" s="22">
        <v>0.64950029176325452</v>
      </c>
      <c r="AG433" s="22">
        <v>2.8239143120141502E-2</v>
      </c>
      <c r="AH433" s="22">
        <v>1</v>
      </c>
      <c r="AI433" s="22">
        <v>0</v>
      </c>
      <c r="AJ433" s="22">
        <v>0</v>
      </c>
      <c r="AK433" s="22">
        <v>0</v>
      </c>
      <c r="AL433" s="45">
        <v>0</v>
      </c>
      <c r="AM433" s="45">
        <v>0</v>
      </c>
      <c r="AN433" s="45">
        <v>0</v>
      </c>
      <c r="AO433" s="45">
        <v>0</v>
      </c>
      <c r="AP433" s="45">
        <v>0</v>
      </c>
      <c r="AQ433" s="45">
        <v>0</v>
      </c>
      <c r="AR433" s="45">
        <v>0</v>
      </c>
      <c r="AS433" s="45" t="s">
        <v>4441</v>
      </c>
      <c r="AT433" s="45" t="s">
        <v>4445</v>
      </c>
      <c r="AU433" s="45">
        <v>5.0842911483121353E-2</v>
      </c>
      <c r="AV433" s="10">
        <v>3.3051643192488265</v>
      </c>
      <c r="AW433" s="10">
        <v>1.811098860712973</v>
      </c>
      <c r="AX433" s="17">
        <v>0.9217199558985667</v>
      </c>
    </row>
    <row r="434" spans="1:50" x14ac:dyDescent="0.25">
      <c r="A434" s="22" t="s">
        <v>2906</v>
      </c>
      <c r="B434" s="22" t="s">
        <v>3950</v>
      </c>
      <c r="C434" s="22" t="s">
        <v>2964</v>
      </c>
      <c r="D434" s="22">
        <v>64</v>
      </c>
      <c r="E434" s="22" t="s">
        <v>3045</v>
      </c>
      <c r="F434" s="43">
        <v>9.9259529999999998</v>
      </c>
      <c r="G434" s="43">
        <v>411.04112859486003</v>
      </c>
      <c r="H434" s="43">
        <v>19.155113636363637</v>
      </c>
      <c r="I434" s="9">
        <v>0</v>
      </c>
      <c r="J434" s="9">
        <v>19.155113636363637</v>
      </c>
      <c r="K434" s="11">
        <v>0</v>
      </c>
      <c r="L434" s="41">
        <v>5600</v>
      </c>
      <c r="M434" s="44">
        <v>0</v>
      </c>
      <c r="N434" s="13">
        <v>0</v>
      </c>
      <c r="O434" s="13">
        <v>0</v>
      </c>
      <c r="P434" s="22">
        <v>0</v>
      </c>
      <c r="Q434" s="22">
        <v>0</v>
      </c>
      <c r="R434" s="14">
        <v>0</v>
      </c>
      <c r="S434" s="22">
        <v>600</v>
      </c>
      <c r="T434" s="22">
        <v>1</v>
      </c>
      <c r="U434" s="22">
        <v>10182</v>
      </c>
      <c r="V434" s="22"/>
      <c r="W434" s="22">
        <v>1838</v>
      </c>
      <c r="X434" s="22">
        <v>1212</v>
      </c>
      <c r="Y434" s="14">
        <v>10182</v>
      </c>
      <c r="Z434" s="10">
        <v>1838</v>
      </c>
      <c r="AA434" s="22">
        <v>1212</v>
      </c>
      <c r="AB434" s="22">
        <v>3434.44</v>
      </c>
      <c r="AC434" s="22">
        <v>2.4148320714113866E-2</v>
      </c>
      <c r="AD434" s="42">
        <v>9.2289999999999997E-2</v>
      </c>
      <c r="AE434" s="22">
        <v>442</v>
      </c>
      <c r="AF434" s="22">
        <v>8.3115418605497542</v>
      </c>
      <c r="AG434" s="22">
        <v>2.8174718171355098E-2</v>
      </c>
      <c r="AH434" s="22">
        <v>0</v>
      </c>
      <c r="AI434" s="22">
        <v>0</v>
      </c>
      <c r="AJ434" s="22">
        <v>0</v>
      </c>
      <c r="AK434" s="22">
        <v>0</v>
      </c>
      <c r="AL434" s="45">
        <v>0</v>
      </c>
      <c r="AM434" s="45">
        <v>0</v>
      </c>
      <c r="AN434" s="45">
        <v>0</v>
      </c>
      <c r="AO434" s="45">
        <v>1</v>
      </c>
      <c r="AP434" s="45">
        <v>0</v>
      </c>
      <c r="AQ434" s="45">
        <v>0</v>
      </c>
      <c r="AR434" s="45">
        <v>0</v>
      </c>
      <c r="AS434" s="45" t="s">
        <v>4441</v>
      </c>
      <c r="AT434" s="45" t="s">
        <v>4440</v>
      </c>
      <c r="AU434" s="45">
        <v>8.3115418605497542</v>
      </c>
      <c r="AV434" s="10">
        <v>95.953489751727815</v>
      </c>
      <c r="AW434" s="10">
        <v>95.953489751727815</v>
      </c>
      <c r="AX434" s="17">
        <v>0</v>
      </c>
    </row>
    <row r="435" spans="1:50" x14ac:dyDescent="0.25">
      <c r="A435" s="22" t="s">
        <v>2906</v>
      </c>
      <c r="B435" s="22" t="s">
        <v>3950</v>
      </c>
      <c r="C435" s="22" t="s">
        <v>2909</v>
      </c>
      <c r="D435" s="22">
        <v>1019</v>
      </c>
      <c r="E435" s="22" t="s">
        <v>3145</v>
      </c>
      <c r="F435" s="43">
        <v>15.986699</v>
      </c>
      <c r="G435" s="43">
        <v>720.85664647023998</v>
      </c>
      <c r="H435" s="43">
        <v>26.754356060606064</v>
      </c>
      <c r="I435" s="9">
        <v>22.070833333333333</v>
      </c>
      <c r="J435" s="9">
        <v>4.6833333333333336</v>
      </c>
      <c r="K435" s="11">
        <v>26.272348484848486</v>
      </c>
      <c r="L435" s="41">
        <v>1465</v>
      </c>
      <c r="M435" s="44">
        <v>3138</v>
      </c>
      <c r="N435" s="13">
        <v>841</v>
      </c>
      <c r="O435" s="13">
        <v>329</v>
      </c>
      <c r="P435" s="22">
        <v>628</v>
      </c>
      <c r="Q435" s="22">
        <v>183</v>
      </c>
      <c r="R435" s="14">
        <v>0</v>
      </c>
      <c r="S435" s="22">
        <v>719</v>
      </c>
      <c r="T435" s="22">
        <v>1.8016041001536198E-2</v>
      </c>
      <c r="U435" s="22">
        <v>3186</v>
      </c>
      <c r="V435" s="22"/>
      <c r="W435" s="22">
        <v>850</v>
      </c>
      <c r="X435" s="22">
        <v>335</v>
      </c>
      <c r="Y435" s="14">
        <v>48</v>
      </c>
      <c r="Z435" s="10">
        <v>222</v>
      </c>
      <c r="AA435" s="22">
        <v>152</v>
      </c>
      <c r="AB435" s="22">
        <v>308.45999999999998</v>
      </c>
      <c r="AC435" s="22">
        <v>2.2177362279006189E-2</v>
      </c>
      <c r="AD435" s="42">
        <v>1.0240000000000001E-2</v>
      </c>
      <c r="AE435" s="22">
        <v>443</v>
      </c>
      <c r="AF435" s="22">
        <v>7.3044721580864795</v>
      </c>
      <c r="AG435" s="22">
        <v>2.8094123684948E-2</v>
      </c>
      <c r="AH435" s="22">
        <v>1</v>
      </c>
      <c r="AI435" s="22">
        <v>0</v>
      </c>
      <c r="AJ435" s="22">
        <v>0</v>
      </c>
      <c r="AK435" s="22">
        <v>0</v>
      </c>
      <c r="AL435" s="45">
        <v>0</v>
      </c>
      <c r="AM435" s="45">
        <v>0</v>
      </c>
      <c r="AN435" s="45">
        <v>0</v>
      </c>
      <c r="AO435" s="45">
        <v>0</v>
      </c>
      <c r="AP435" s="45">
        <v>0</v>
      </c>
      <c r="AQ435" s="45">
        <v>0</v>
      </c>
      <c r="AR435" s="45">
        <v>0</v>
      </c>
      <c r="AS435" s="45" t="s">
        <v>4441</v>
      </c>
      <c r="AT435" s="45" t="s">
        <v>4443</v>
      </c>
      <c r="AU435" s="45">
        <v>1.278643293184786</v>
      </c>
      <c r="AV435" s="10">
        <v>47.402135231316727</v>
      </c>
      <c r="AW435" s="10">
        <v>31.770527314300274</v>
      </c>
      <c r="AX435" s="17">
        <v>0.82494354501886535</v>
      </c>
    </row>
    <row r="436" spans="1:50" x14ac:dyDescent="0.25">
      <c r="A436" s="22" t="s">
        <v>964</v>
      </c>
      <c r="B436" s="22" t="s">
        <v>3948</v>
      </c>
      <c r="C436" s="22" t="s">
        <v>969</v>
      </c>
      <c r="D436" s="22">
        <v>7563</v>
      </c>
      <c r="E436" s="22" t="s">
        <v>1411</v>
      </c>
      <c r="F436" s="43">
        <v>7.1993200000000002</v>
      </c>
      <c r="G436" s="43">
        <v>323.17487582535</v>
      </c>
      <c r="H436" s="43">
        <v>12.894886363636365</v>
      </c>
      <c r="I436" s="9">
        <v>9.2482954545454543</v>
      </c>
      <c r="J436" s="9">
        <v>3.6467803030303036</v>
      </c>
      <c r="K436" s="11">
        <v>12.894886363636365</v>
      </c>
      <c r="L436" s="41">
        <v>1308</v>
      </c>
      <c r="M436" s="44">
        <v>2830</v>
      </c>
      <c r="N436" s="13">
        <v>757</v>
      </c>
      <c r="O436" s="13">
        <v>449</v>
      </c>
      <c r="P436" s="22">
        <v>552</v>
      </c>
      <c r="Q436" s="22">
        <v>340</v>
      </c>
      <c r="R436" s="14">
        <v>0</v>
      </c>
      <c r="S436" s="22">
        <v>371</v>
      </c>
      <c r="T436" s="22">
        <v>0</v>
      </c>
      <c r="U436" s="22">
        <v>2830</v>
      </c>
      <c r="V436" s="22"/>
      <c r="W436" s="22">
        <v>757</v>
      </c>
      <c r="X436" s="22">
        <v>449</v>
      </c>
      <c r="Y436" s="14">
        <v>0</v>
      </c>
      <c r="Z436" s="10">
        <v>205</v>
      </c>
      <c r="AA436" s="22">
        <v>109</v>
      </c>
      <c r="AB436" s="22">
        <v>280.85000000000002</v>
      </c>
      <c r="AC436" s="22">
        <v>2.2276855469082483E-2</v>
      </c>
      <c r="AD436" s="42">
        <v>9.4999999999999998E-3</v>
      </c>
      <c r="AE436" s="22">
        <v>444</v>
      </c>
      <c r="AF436" s="22">
        <v>3.8700018099464981</v>
      </c>
      <c r="AG436" s="22">
        <v>2.8043491376423899E-2</v>
      </c>
      <c r="AH436" s="22">
        <v>0</v>
      </c>
      <c r="AI436" s="22">
        <v>0</v>
      </c>
      <c r="AJ436" s="22">
        <v>0</v>
      </c>
      <c r="AK436" s="22">
        <v>0</v>
      </c>
      <c r="AL436" s="45">
        <v>0</v>
      </c>
      <c r="AM436" s="45">
        <v>0</v>
      </c>
      <c r="AN436" s="45">
        <v>0</v>
      </c>
      <c r="AO436" s="45">
        <v>0</v>
      </c>
      <c r="AP436" s="45">
        <v>0</v>
      </c>
      <c r="AQ436" s="45">
        <v>0</v>
      </c>
      <c r="AR436" s="45">
        <v>0</v>
      </c>
      <c r="AS436" s="45" t="s">
        <v>4441</v>
      </c>
      <c r="AT436" s="45" t="s">
        <v>4444</v>
      </c>
      <c r="AU436" s="45">
        <v>1.0944684563489728</v>
      </c>
      <c r="AV436" s="10">
        <v>56.213970397299391</v>
      </c>
      <c r="AW436" s="10">
        <v>58.70544172725269</v>
      </c>
      <c r="AX436" s="17">
        <v>0.71720643313505172</v>
      </c>
    </row>
    <row r="437" spans="1:50" x14ac:dyDescent="0.25">
      <c r="A437" s="22" t="s">
        <v>964</v>
      </c>
      <c r="B437" s="22" t="s">
        <v>3948</v>
      </c>
      <c r="C437" s="22" t="s">
        <v>973</v>
      </c>
      <c r="D437" s="22">
        <v>49</v>
      </c>
      <c r="E437" s="22" t="s">
        <v>974</v>
      </c>
      <c r="F437" s="43">
        <v>34.538699000000001</v>
      </c>
      <c r="G437" s="43">
        <v>1152.2759380703501</v>
      </c>
      <c r="H437" s="43">
        <v>49.009469696969695</v>
      </c>
      <c r="I437" s="9">
        <v>38.719507575757582</v>
      </c>
      <c r="J437" s="9">
        <v>10.28996212121212</v>
      </c>
      <c r="K437" s="11">
        <v>48.691098484848482</v>
      </c>
      <c r="L437" s="41">
        <v>3776</v>
      </c>
      <c r="M437" s="44">
        <v>6570</v>
      </c>
      <c r="N437" s="13">
        <v>1221</v>
      </c>
      <c r="O437" s="13">
        <v>508</v>
      </c>
      <c r="P437" s="22">
        <v>942</v>
      </c>
      <c r="Q437" s="22">
        <v>342</v>
      </c>
      <c r="R437" s="14">
        <v>2</v>
      </c>
      <c r="S437" s="22">
        <v>1534</v>
      </c>
      <c r="T437" s="22">
        <v>6.4961162422227936E-3</v>
      </c>
      <c r="U437" s="22">
        <v>6615</v>
      </c>
      <c r="V437" s="22"/>
      <c r="W437" s="22">
        <v>1229</v>
      </c>
      <c r="X437" s="22">
        <v>513</v>
      </c>
      <c r="Y437" s="14">
        <v>45</v>
      </c>
      <c r="Z437" s="10">
        <v>287</v>
      </c>
      <c r="AA437" s="22">
        <v>171</v>
      </c>
      <c r="AB437" s="22">
        <v>397.24</v>
      </c>
      <c r="AC437" s="22">
        <v>2.997432981013208E-2</v>
      </c>
      <c r="AD437" s="42">
        <v>1.789E-2</v>
      </c>
      <c r="AE437" s="22">
        <v>445</v>
      </c>
      <c r="AF437" s="22">
        <v>12.200395068829966</v>
      </c>
      <c r="AG437" s="22">
        <v>2.7918524184965599E-2</v>
      </c>
      <c r="AH437" s="22">
        <v>0</v>
      </c>
      <c r="AI437" s="22">
        <v>0</v>
      </c>
      <c r="AJ437" s="22">
        <v>0</v>
      </c>
      <c r="AK437" s="22">
        <v>0</v>
      </c>
      <c r="AL437" s="45">
        <v>0</v>
      </c>
      <c r="AM437" s="45">
        <v>0</v>
      </c>
      <c r="AN437" s="45">
        <v>0</v>
      </c>
      <c r="AO437" s="45">
        <v>0</v>
      </c>
      <c r="AP437" s="45">
        <v>0</v>
      </c>
      <c r="AQ437" s="45">
        <v>0</v>
      </c>
      <c r="AR437" s="45">
        <v>0</v>
      </c>
      <c r="AS437" s="45" t="s">
        <v>4441</v>
      </c>
      <c r="AT437" s="45" t="s">
        <v>4442</v>
      </c>
      <c r="AU437" s="45">
        <v>2.5615784846952923</v>
      </c>
      <c r="AV437" s="10">
        <v>27.891259133827834</v>
      </c>
      <c r="AW437" s="10">
        <v>25.07678633535572</v>
      </c>
      <c r="AX437" s="17">
        <v>0.79004134946091142</v>
      </c>
    </row>
    <row r="438" spans="1:50" x14ac:dyDescent="0.25">
      <c r="A438" s="22" t="s">
        <v>1672</v>
      </c>
      <c r="B438" s="22" t="s">
        <v>3947</v>
      </c>
      <c r="C438" s="22" t="s">
        <v>1859</v>
      </c>
      <c r="D438" s="22">
        <v>4431</v>
      </c>
      <c r="E438" s="22" t="s">
        <v>1992</v>
      </c>
      <c r="F438" s="43">
        <v>47.227268000000002</v>
      </c>
      <c r="G438" s="43">
        <v>2171.0131452054602</v>
      </c>
      <c r="H438" s="43">
        <v>83.500757575757589</v>
      </c>
      <c r="I438" s="9">
        <v>0</v>
      </c>
      <c r="J438" s="9">
        <v>83.500757575757589</v>
      </c>
      <c r="K438" s="11">
        <v>6.959090909090909</v>
      </c>
      <c r="L438" s="41">
        <v>4822</v>
      </c>
      <c r="M438" s="44">
        <v>27</v>
      </c>
      <c r="N438" s="13">
        <v>27</v>
      </c>
      <c r="O438" s="13">
        <v>26</v>
      </c>
      <c r="P438" s="22">
        <v>0</v>
      </c>
      <c r="Q438" s="22">
        <v>0</v>
      </c>
      <c r="R438" s="14">
        <v>0</v>
      </c>
      <c r="S438" s="22">
        <v>2373</v>
      </c>
      <c r="T438" s="22">
        <v>0.91665835004218799</v>
      </c>
      <c r="U438" s="22">
        <v>8065</v>
      </c>
      <c r="V438" s="22"/>
      <c r="W438" s="22">
        <v>1478</v>
      </c>
      <c r="X438" s="22">
        <v>983</v>
      </c>
      <c r="Y438" s="14">
        <v>8038</v>
      </c>
      <c r="Z438" s="10">
        <v>1478</v>
      </c>
      <c r="AA438" s="22">
        <v>983</v>
      </c>
      <c r="AB438" s="22">
        <v>2748.28</v>
      </c>
      <c r="AC438" s="22">
        <v>2.1753561513111204E-2</v>
      </c>
      <c r="AD438" s="42">
        <v>6.6860000000000003E-2</v>
      </c>
      <c r="AE438" s="22">
        <v>447</v>
      </c>
      <c r="AF438" s="22">
        <v>22.922872283889763</v>
      </c>
      <c r="AG438" s="22">
        <v>2.77181043336031E-2</v>
      </c>
      <c r="AH438" s="22">
        <v>0</v>
      </c>
      <c r="AI438" s="22">
        <v>0</v>
      </c>
      <c r="AJ438" s="22">
        <v>0</v>
      </c>
      <c r="AK438" s="22">
        <v>0</v>
      </c>
      <c r="AL438" s="45">
        <v>0</v>
      </c>
      <c r="AM438" s="45">
        <v>0</v>
      </c>
      <c r="AN438" s="45">
        <v>0</v>
      </c>
      <c r="AO438" s="45">
        <v>1</v>
      </c>
      <c r="AP438" s="45">
        <v>0</v>
      </c>
      <c r="AQ438" s="45">
        <v>0</v>
      </c>
      <c r="AR438" s="45">
        <v>0</v>
      </c>
      <c r="AS438" s="45" t="s">
        <v>4441</v>
      </c>
      <c r="AT438" s="45" t="s">
        <v>4441</v>
      </c>
      <c r="AU438" s="45">
        <v>22.922872283889763</v>
      </c>
      <c r="AV438" s="10">
        <v>17.700438210504348</v>
      </c>
      <c r="AW438" s="10">
        <v>17.700438210504348</v>
      </c>
      <c r="AX438" s="17">
        <v>0</v>
      </c>
    </row>
    <row r="439" spans="1:50" x14ac:dyDescent="0.25">
      <c r="A439" s="22" t="s">
        <v>1672</v>
      </c>
      <c r="B439" s="22" t="s">
        <v>3947</v>
      </c>
      <c r="C439" s="22" t="s">
        <v>1840</v>
      </c>
      <c r="D439" s="22">
        <v>3201</v>
      </c>
      <c r="E439" s="22" t="s">
        <v>2055</v>
      </c>
      <c r="F439" s="43">
        <v>4.4312569999999996</v>
      </c>
      <c r="G439" s="43">
        <v>286.61595324114001</v>
      </c>
      <c r="H439" s="43">
        <v>11.890340909090909</v>
      </c>
      <c r="I439" s="9">
        <v>0</v>
      </c>
      <c r="J439" s="9">
        <v>11.890340909090909</v>
      </c>
      <c r="K439" s="11">
        <v>0</v>
      </c>
      <c r="L439" s="41">
        <v>196</v>
      </c>
      <c r="M439" s="44">
        <v>0</v>
      </c>
      <c r="N439" s="13">
        <v>0</v>
      </c>
      <c r="O439" s="13">
        <v>0</v>
      </c>
      <c r="P439" s="22">
        <v>0</v>
      </c>
      <c r="Q439" s="22">
        <v>0</v>
      </c>
      <c r="R439" s="14">
        <v>0</v>
      </c>
      <c r="S439" s="22">
        <v>200</v>
      </c>
      <c r="T439" s="22">
        <v>1</v>
      </c>
      <c r="U439" s="22">
        <v>368</v>
      </c>
      <c r="V439" s="22"/>
      <c r="W439" s="22">
        <v>68</v>
      </c>
      <c r="X439" s="22">
        <v>46</v>
      </c>
      <c r="Y439" s="14">
        <v>368</v>
      </c>
      <c r="Z439" s="10">
        <v>68</v>
      </c>
      <c r="AA439" s="22">
        <v>46</v>
      </c>
      <c r="AB439" s="22">
        <v>126.28</v>
      </c>
      <c r="AC439" s="22">
        <v>1.5460608350268027E-2</v>
      </c>
      <c r="AD439" s="42">
        <v>2.1900000000000001E-3</v>
      </c>
      <c r="AE439" s="22">
        <v>448</v>
      </c>
      <c r="AF439" s="22">
        <v>1.7637751497886016</v>
      </c>
      <c r="AG439" s="22">
        <v>2.75589867154469E-2</v>
      </c>
      <c r="AH439" s="22">
        <v>0</v>
      </c>
      <c r="AI439" s="22">
        <v>0</v>
      </c>
      <c r="AJ439" s="22">
        <v>0</v>
      </c>
      <c r="AK439" s="22">
        <v>0</v>
      </c>
      <c r="AL439" s="45">
        <v>0</v>
      </c>
      <c r="AM439" s="45">
        <v>0</v>
      </c>
      <c r="AN439" s="45">
        <v>0</v>
      </c>
      <c r="AO439" s="45">
        <v>0</v>
      </c>
      <c r="AP439" s="45">
        <v>0</v>
      </c>
      <c r="AQ439" s="45">
        <v>0</v>
      </c>
      <c r="AR439" s="45">
        <v>0</v>
      </c>
      <c r="AS439" s="45" t="s">
        <v>4441</v>
      </c>
      <c r="AT439" s="45" t="s">
        <v>4445</v>
      </c>
      <c r="AU439" s="45">
        <v>1.7637751497886016</v>
      </c>
      <c r="AV439" s="10">
        <v>5.7189277010560522</v>
      </c>
      <c r="AW439" s="10">
        <v>5.7189277010560522</v>
      </c>
      <c r="AX439" s="17">
        <v>0</v>
      </c>
    </row>
    <row r="440" spans="1:50" x14ac:dyDescent="0.25">
      <c r="A440" s="22" t="s">
        <v>1672</v>
      </c>
      <c r="B440" s="22" t="s">
        <v>3947</v>
      </c>
      <c r="C440" s="22" t="s">
        <v>1859</v>
      </c>
      <c r="D440" s="22">
        <v>6532</v>
      </c>
      <c r="E440" s="22" t="s">
        <v>1928</v>
      </c>
      <c r="F440" s="43">
        <v>17.315394000000001</v>
      </c>
      <c r="G440" s="43">
        <v>634.90499035319999</v>
      </c>
      <c r="H440" s="43">
        <v>24.513636363636365</v>
      </c>
      <c r="I440" s="9">
        <v>0.4446969696969697</v>
      </c>
      <c r="J440" s="9">
        <v>24.068939393939395</v>
      </c>
      <c r="K440" s="11">
        <v>14.933522727272729</v>
      </c>
      <c r="L440" s="41">
        <v>2178</v>
      </c>
      <c r="M440" s="44">
        <v>219</v>
      </c>
      <c r="N440" s="13">
        <v>216</v>
      </c>
      <c r="O440" s="13">
        <v>176</v>
      </c>
      <c r="P440" s="22">
        <v>5</v>
      </c>
      <c r="Q440" s="22">
        <v>5</v>
      </c>
      <c r="R440" s="14">
        <v>0</v>
      </c>
      <c r="S440" s="22">
        <v>963</v>
      </c>
      <c r="T440" s="22">
        <v>0.39080752827739662</v>
      </c>
      <c r="U440" s="22">
        <v>1770</v>
      </c>
      <c r="V440" s="22"/>
      <c r="W440" s="22">
        <v>496</v>
      </c>
      <c r="X440" s="22">
        <v>361</v>
      </c>
      <c r="Y440" s="14">
        <v>1551</v>
      </c>
      <c r="Z440" s="10">
        <v>491</v>
      </c>
      <c r="AA440" s="22">
        <v>356</v>
      </c>
      <c r="AB440" s="22">
        <v>812.26</v>
      </c>
      <c r="AC440" s="22">
        <v>2.7272417547651317E-2</v>
      </c>
      <c r="AD440" s="42">
        <v>2.784E-2</v>
      </c>
      <c r="AE440" s="22">
        <v>449</v>
      </c>
      <c r="AF440" s="22">
        <v>8.0076803600996183</v>
      </c>
      <c r="AG440" s="22">
        <v>2.7329967099316104E-2</v>
      </c>
      <c r="AH440" s="22">
        <v>0</v>
      </c>
      <c r="AI440" s="22">
        <v>1</v>
      </c>
      <c r="AJ440" s="22">
        <v>1</v>
      </c>
      <c r="AK440" s="22">
        <v>0</v>
      </c>
      <c r="AL440" s="45">
        <v>0</v>
      </c>
      <c r="AM440" s="45">
        <v>0</v>
      </c>
      <c r="AN440" s="45">
        <v>0</v>
      </c>
      <c r="AO440" s="45">
        <v>0</v>
      </c>
      <c r="AP440" s="45">
        <v>0</v>
      </c>
      <c r="AQ440" s="45">
        <v>0</v>
      </c>
      <c r="AR440" s="45">
        <v>0</v>
      </c>
      <c r="AS440" s="45" t="s">
        <v>4441</v>
      </c>
      <c r="AT440" s="45" t="s">
        <v>4442</v>
      </c>
      <c r="AU440" s="45">
        <v>7.8624146338069405</v>
      </c>
      <c r="AV440" s="10">
        <v>20.399735607944351</v>
      </c>
      <c r="AW440" s="10">
        <v>20.233636195067678</v>
      </c>
      <c r="AX440" s="17">
        <v>1.8140799802212743E-2</v>
      </c>
    </row>
    <row r="441" spans="1:50" x14ac:dyDescent="0.25">
      <c r="A441" s="22" t="s">
        <v>539</v>
      </c>
      <c r="B441" s="22" t="s">
        <v>3949</v>
      </c>
      <c r="C441" s="22" t="s">
        <v>627</v>
      </c>
      <c r="D441" s="22">
        <v>6409</v>
      </c>
      <c r="E441" s="22" t="s">
        <v>725</v>
      </c>
      <c r="F441" s="43">
        <v>5.8650589999999996</v>
      </c>
      <c r="G441" s="43">
        <v>195.31375474049</v>
      </c>
      <c r="H441" s="43">
        <v>9.5549242424242422</v>
      </c>
      <c r="I441" s="9">
        <v>8.4465909090909097</v>
      </c>
      <c r="J441" s="9">
        <v>1.1081439393939394</v>
      </c>
      <c r="K441" s="11">
        <v>9.5545454545454547</v>
      </c>
      <c r="L441" s="41">
        <v>375</v>
      </c>
      <c r="M441" s="44">
        <v>604</v>
      </c>
      <c r="N441" s="13">
        <v>218</v>
      </c>
      <c r="O441" s="13">
        <v>103</v>
      </c>
      <c r="P441" s="22">
        <v>176</v>
      </c>
      <c r="Q441" s="22">
        <v>88</v>
      </c>
      <c r="R441" s="14">
        <v>0</v>
      </c>
      <c r="S441" s="22">
        <v>324</v>
      </c>
      <c r="T441" s="22">
        <v>3.9643211100059972E-5</v>
      </c>
      <c r="U441" s="22">
        <v>604</v>
      </c>
      <c r="V441" s="22"/>
      <c r="W441" s="22">
        <v>218</v>
      </c>
      <c r="X441" s="22">
        <v>103</v>
      </c>
      <c r="Y441" s="14">
        <v>0</v>
      </c>
      <c r="Z441" s="10">
        <v>42</v>
      </c>
      <c r="AA441" s="22">
        <v>15</v>
      </c>
      <c r="AB441" s="22">
        <v>57.54</v>
      </c>
      <c r="AC441" s="22">
        <v>3.0028909166140406E-2</v>
      </c>
      <c r="AD441" s="42">
        <v>2.6199999999999999E-3</v>
      </c>
      <c r="AE441" s="22">
        <v>451</v>
      </c>
      <c r="AF441" s="22">
        <v>1.4415984439200689</v>
      </c>
      <c r="AG441" s="22">
        <v>2.7199970640001299E-2</v>
      </c>
      <c r="AH441" s="22">
        <v>0</v>
      </c>
      <c r="AI441" s="22">
        <v>0</v>
      </c>
      <c r="AJ441" s="22">
        <v>0</v>
      </c>
      <c r="AK441" s="22">
        <v>0</v>
      </c>
      <c r="AL441" s="45">
        <v>0</v>
      </c>
      <c r="AM441" s="45">
        <v>0</v>
      </c>
      <c r="AN441" s="45">
        <v>0</v>
      </c>
      <c r="AO441" s="45">
        <v>0</v>
      </c>
      <c r="AP441" s="45">
        <v>0</v>
      </c>
      <c r="AQ441" s="45">
        <v>0</v>
      </c>
      <c r="AR441" s="45">
        <v>0</v>
      </c>
      <c r="AS441" s="45" t="s">
        <v>4441</v>
      </c>
      <c r="AT441" s="45" t="s">
        <v>4445</v>
      </c>
      <c r="AU441" s="45">
        <v>0.16719112973986766</v>
      </c>
      <c r="AV441" s="10">
        <v>37.901213467783286</v>
      </c>
      <c r="AW441" s="10">
        <v>22.815460852329039</v>
      </c>
      <c r="AX441" s="17">
        <v>0.88400396432111006</v>
      </c>
    </row>
    <row r="442" spans="1:50" x14ac:dyDescent="0.25">
      <c r="A442" s="22" t="s">
        <v>1672</v>
      </c>
      <c r="B442" s="22" t="s">
        <v>3947</v>
      </c>
      <c r="C442" s="22" t="s">
        <v>1966</v>
      </c>
      <c r="D442" s="22">
        <v>6188</v>
      </c>
      <c r="E442" s="22" t="s">
        <v>1967</v>
      </c>
      <c r="F442" s="43">
        <v>11.770728999999999</v>
      </c>
      <c r="G442" s="43">
        <v>413.59289120011999</v>
      </c>
      <c r="H442" s="43">
        <v>16.945643939393939</v>
      </c>
      <c r="I442" s="9">
        <v>15.818939393939395</v>
      </c>
      <c r="J442" s="9">
        <v>1.1267045454545455</v>
      </c>
      <c r="K442" s="11">
        <v>16.945643939393939</v>
      </c>
      <c r="L442" s="41">
        <v>314</v>
      </c>
      <c r="M442" s="44">
        <v>1287</v>
      </c>
      <c r="N442" s="13">
        <v>249</v>
      </c>
      <c r="O442" s="13">
        <v>210</v>
      </c>
      <c r="P442" s="22">
        <v>239</v>
      </c>
      <c r="Q442" s="22">
        <v>201</v>
      </c>
      <c r="R442" s="14">
        <v>0</v>
      </c>
      <c r="S442" s="22">
        <v>650</v>
      </c>
      <c r="T442" s="22">
        <v>0</v>
      </c>
      <c r="U442" s="22">
        <v>1287</v>
      </c>
      <c r="V442" s="22"/>
      <c r="W442" s="22">
        <v>249</v>
      </c>
      <c r="X442" s="22">
        <v>210</v>
      </c>
      <c r="Y442" s="14">
        <v>0</v>
      </c>
      <c r="Z442" s="10">
        <v>10</v>
      </c>
      <c r="AA442" s="22">
        <v>9</v>
      </c>
      <c r="AB442" s="22">
        <v>13.7</v>
      </c>
      <c r="AC442" s="22">
        <v>2.8459698535545294E-2</v>
      </c>
      <c r="AD442" s="42">
        <v>5.9000000000000003E-4</v>
      </c>
      <c r="AE442" s="22">
        <v>452</v>
      </c>
      <c r="AF442" s="22">
        <v>3.126422757987728</v>
      </c>
      <c r="AG442" s="22">
        <v>2.71862848520672E-2</v>
      </c>
      <c r="AH442" s="22">
        <v>1</v>
      </c>
      <c r="AI442" s="22">
        <v>0</v>
      </c>
      <c r="AJ442" s="22">
        <v>0</v>
      </c>
      <c r="AK442" s="22">
        <v>0</v>
      </c>
      <c r="AL442" s="45">
        <v>0</v>
      </c>
      <c r="AM442" s="45">
        <v>0</v>
      </c>
      <c r="AN442" s="45">
        <v>0</v>
      </c>
      <c r="AO442" s="45">
        <v>0</v>
      </c>
      <c r="AP442" s="45">
        <v>0</v>
      </c>
      <c r="AQ442" s="45">
        <v>0</v>
      </c>
      <c r="AR442" s="45">
        <v>0</v>
      </c>
      <c r="AS442" s="45" t="s">
        <v>4441</v>
      </c>
      <c r="AT442" s="45" t="s">
        <v>4445</v>
      </c>
      <c r="AU442" s="45">
        <v>0.20787376065705848</v>
      </c>
      <c r="AV442" s="10">
        <v>8.8754412506303577</v>
      </c>
      <c r="AW442" s="10">
        <v>14.694041777966538</v>
      </c>
      <c r="AX442" s="17">
        <v>0.93351066802275551</v>
      </c>
    </row>
    <row r="443" spans="1:50" x14ac:dyDescent="0.25">
      <c r="A443" s="22" t="s">
        <v>1672</v>
      </c>
      <c r="B443" s="22" t="s">
        <v>3947</v>
      </c>
      <c r="C443" s="22" t="s">
        <v>1816</v>
      </c>
      <c r="D443" s="22">
        <v>6535</v>
      </c>
      <c r="E443" s="22" t="s">
        <v>1851</v>
      </c>
      <c r="F443" s="43">
        <v>8.8070459999999997</v>
      </c>
      <c r="G443" s="43">
        <v>315.62298685887998</v>
      </c>
      <c r="H443" s="43">
        <v>12.261931818181818</v>
      </c>
      <c r="I443" s="9">
        <v>9.1060606060606073</v>
      </c>
      <c r="J443" s="9">
        <v>3.155871212121212</v>
      </c>
      <c r="K443" s="11">
        <v>12.261931818181818</v>
      </c>
      <c r="L443" s="41">
        <v>322</v>
      </c>
      <c r="M443" s="44">
        <v>788</v>
      </c>
      <c r="N443" s="13">
        <v>93</v>
      </c>
      <c r="O443" s="13">
        <v>76</v>
      </c>
      <c r="P443" s="22">
        <v>82</v>
      </c>
      <c r="Q443" s="22">
        <v>65</v>
      </c>
      <c r="R443" s="14">
        <v>0</v>
      </c>
      <c r="S443" s="22">
        <v>244</v>
      </c>
      <c r="T443" s="22">
        <v>0</v>
      </c>
      <c r="U443" s="22">
        <v>788</v>
      </c>
      <c r="V443" s="22"/>
      <c r="W443" s="22">
        <v>93</v>
      </c>
      <c r="X443" s="22">
        <v>76</v>
      </c>
      <c r="Y443" s="14">
        <v>0</v>
      </c>
      <c r="Z443" s="10">
        <v>11</v>
      </c>
      <c r="AA443" s="22">
        <v>11</v>
      </c>
      <c r="AB443" s="22">
        <v>15.07</v>
      </c>
      <c r="AC443" s="22">
        <v>2.7903690056446266E-2</v>
      </c>
      <c r="AD443" s="42">
        <v>6.4000000000000005E-4</v>
      </c>
      <c r="AE443" s="22">
        <v>453</v>
      </c>
      <c r="AF443" s="22">
        <v>3.4177646471608205</v>
      </c>
      <c r="AG443" s="22">
        <v>2.7125116247308099E-2</v>
      </c>
      <c r="AH443" s="22">
        <v>0</v>
      </c>
      <c r="AI443" s="22">
        <v>0</v>
      </c>
      <c r="AJ443" s="22">
        <v>0</v>
      </c>
      <c r="AK443" s="22">
        <v>0</v>
      </c>
      <c r="AL443" s="45">
        <v>0</v>
      </c>
      <c r="AM443" s="45">
        <v>0</v>
      </c>
      <c r="AN443" s="45">
        <v>0</v>
      </c>
      <c r="AO443" s="45">
        <v>0</v>
      </c>
      <c r="AP443" s="45">
        <v>0</v>
      </c>
      <c r="AQ443" s="45">
        <v>0</v>
      </c>
      <c r="AR443" s="45">
        <v>0</v>
      </c>
      <c r="AS443" s="45" t="s">
        <v>4441</v>
      </c>
      <c r="AT443" s="45" t="s">
        <v>4445</v>
      </c>
      <c r="AU443" s="45">
        <v>0.87963505422425214</v>
      </c>
      <c r="AV443" s="10">
        <v>3.4855668247014346</v>
      </c>
      <c r="AW443" s="10">
        <v>7.5844492840924893</v>
      </c>
      <c r="AX443" s="17">
        <v>0.74262854671547518</v>
      </c>
    </row>
    <row r="444" spans="1:50" x14ac:dyDescent="0.25">
      <c r="A444" s="22" t="s">
        <v>2906</v>
      </c>
      <c r="B444" s="22" t="s">
        <v>3950</v>
      </c>
      <c r="C444" s="22" t="s">
        <v>2927</v>
      </c>
      <c r="D444" s="22">
        <v>4898</v>
      </c>
      <c r="E444" s="22" t="s">
        <v>2928</v>
      </c>
      <c r="F444" s="43">
        <v>2.430596</v>
      </c>
      <c r="G444" s="43">
        <v>122.57459117331</v>
      </c>
      <c r="H444" s="43">
        <v>3.7482954545454548</v>
      </c>
      <c r="I444" s="9">
        <v>1.9515151515151516</v>
      </c>
      <c r="J444" s="9">
        <v>1.7967803030303031</v>
      </c>
      <c r="K444" s="11">
        <v>3.7482954545454548</v>
      </c>
      <c r="L444" s="41">
        <v>1702</v>
      </c>
      <c r="M444" s="44">
        <v>2367</v>
      </c>
      <c r="N444" s="13">
        <v>569</v>
      </c>
      <c r="O444" s="13">
        <v>195</v>
      </c>
      <c r="P444" s="22">
        <v>443</v>
      </c>
      <c r="Q444" s="22">
        <v>128</v>
      </c>
      <c r="R444" s="14">
        <v>0</v>
      </c>
      <c r="S444" s="22">
        <v>179</v>
      </c>
      <c r="T444" s="22">
        <v>0</v>
      </c>
      <c r="U444" s="22">
        <v>2367</v>
      </c>
      <c r="V444" s="22"/>
      <c r="W444" s="22">
        <v>569</v>
      </c>
      <c r="X444" s="22">
        <v>195</v>
      </c>
      <c r="Y444" s="14">
        <v>0</v>
      </c>
      <c r="Z444" s="10">
        <v>126</v>
      </c>
      <c r="AA444" s="22">
        <v>67</v>
      </c>
      <c r="AB444" s="22">
        <v>172.62</v>
      </c>
      <c r="AC444" s="22">
        <v>1.9829525652370686E-2</v>
      </c>
      <c r="AD444" s="42">
        <v>5.1999999999999998E-3</v>
      </c>
      <c r="AE444" s="22">
        <v>454</v>
      </c>
      <c r="AF444" s="22">
        <v>1.6794057712018837</v>
      </c>
      <c r="AG444" s="22">
        <v>2.7087189858094898E-2</v>
      </c>
      <c r="AH444" s="22">
        <v>0</v>
      </c>
      <c r="AI444" s="22">
        <v>0</v>
      </c>
      <c r="AJ444" s="22">
        <v>0</v>
      </c>
      <c r="AK444" s="22">
        <v>0</v>
      </c>
      <c r="AL444" s="45">
        <v>0</v>
      </c>
      <c r="AM444" s="45">
        <v>0</v>
      </c>
      <c r="AN444" s="45">
        <v>0</v>
      </c>
      <c r="AO444" s="45">
        <v>0</v>
      </c>
      <c r="AP444" s="45">
        <v>0</v>
      </c>
      <c r="AQ444" s="45">
        <v>0</v>
      </c>
      <c r="AR444" s="45">
        <v>0</v>
      </c>
      <c r="AS444" s="45" t="s">
        <v>4441</v>
      </c>
      <c r="AT444" s="45" t="s">
        <v>4444</v>
      </c>
      <c r="AU444" s="45">
        <v>0.8050387828504002</v>
      </c>
      <c r="AV444" s="10">
        <v>70.125434805523341</v>
      </c>
      <c r="AW444" s="10">
        <v>151.80233439442171</v>
      </c>
      <c r="AX444" s="17">
        <v>0.5206406952655247</v>
      </c>
    </row>
    <row r="445" spans="1:50" x14ac:dyDescent="0.25">
      <c r="A445" s="22" t="s">
        <v>2195</v>
      </c>
      <c r="B445" s="22" t="s">
        <v>3960</v>
      </c>
      <c r="C445" s="22" t="s">
        <v>2289</v>
      </c>
      <c r="D445" s="22">
        <v>5449</v>
      </c>
      <c r="E445" s="22" t="s">
        <v>2556</v>
      </c>
      <c r="F445" s="43">
        <v>0.83203199999999999</v>
      </c>
      <c r="G445" s="43">
        <v>37.397473435990001</v>
      </c>
      <c r="H445" s="43">
        <v>3.3910984848484853</v>
      </c>
      <c r="I445" s="9">
        <v>0</v>
      </c>
      <c r="J445" s="9">
        <v>3.3910984848484853</v>
      </c>
      <c r="K445" s="11">
        <v>0</v>
      </c>
      <c r="L445" s="41">
        <v>37</v>
      </c>
      <c r="M445" s="44">
        <v>0</v>
      </c>
      <c r="N445" s="13">
        <v>0</v>
      </c>
      <c r="O445" s="13">
        <v>0</v>
      </c>
      <c r="P445" s="22">
        <v>0</v>
      </c>
      <c r="Q445" s="22">
        <v>0</v>
      </c>
      <c r="R445" s="14">
        <v>0</v>
      </c>
      <c r="S445" s="22">
        <v>69</v>
      </c>
      <c r="T445" s="22">
        <v>1</v>
      </c>
      <c r="U445" s="22">
        <v>79</v>
      </c>
      <c r="V445" s="22"/>
      <c r="W445" s="22">
        <v>16</v>
      </c>
      <c r="X445" s="22">
        <v>12</v>
      </c>
      <c r="Y445" s="14">
        <v>79</v>
      </c>
      <c r="Z445" s="10">
        <v>16</v>
      </c>
      <c r="AA445" s="22">
        <v>12</v>
      </c>
      <c r="AB445" s="22">
        <v>29.03</v>
      </c>
      <c r="AC445" s="22">
        <v>2.2248347911099309E-2</v>
      </c>
      <c r="AD445" s="42">
        <v>7.3999999999999999E-4</v>
      </c>
      <c r="AE445" s="22">
        <v>455</v>
      </c>
      <c r="AF445" s="22">
        <v>0.215471618077924</v>
      </c>
      <c r="AG445" s="22">
        <v>2.6933952259740501E-2</v>
      </c>
      <c r="AH445" s="22">
        <v>0</v>
      </c>
      <c r="AI445" s="22">
        <v>0</v>
      </c>
      <c r="AJ445" s="22">
        <v>0</v>
      </c>
      <c r="AK445" s="22">
        <v>0</v>
      </c>
      <c r="AL445" s="45">
        <v>0</v>
      </c>
      <c r="AM445" s="45">
        <v>0</v>
      </c>
      <c r="AN445" s="45">
        <v>0</v>
      </c>
      <c r="AO445" s="45">
        <v>0</v>
      </c>
      <c r="AP445" s="45">
        <v>0</v>
      </c>
      <c r="AQ445" s="45">
        <v>0</v>
      </c>
      <c r="AR445" s="45">
        <v>0</v>
      </c>
      <c r="AS445" s="45" t="s">
        <v>4441</v>
      </c>
      <c r="AT445" s="45" t="s">
        <v>4445</v>
      </c>
      <c r="AU445" s="45">
        <v>0.215471618077924</v>
      </c>
      <c r="AV445" s="10">
        <v>4.7182351298519958</v>
      </c>
      <c r="AW445" s="10">
        <v>4.7182351298519958</v>
      </c>
      <c r="AX445" s="17">
        <v>0</v>
      </c>
    </row>
    <row r="446" spans="1:50" x14ac:dyDescent="0.25">
      <c r="A446" s="22" t="s">
        <v>8</v>
      </c>
      <c r="B446" s="22" t="s">
        <v>3953</v>
      </c>
      <c r="C446" s="22" t="s">
        <v>255</v>
      </c>
      <c r="D446" s="22">
        <v>6168</v>
      </c>
      <c r="E446" s="22" t="s">
        <v>480</v>
      </c>
      <c r="F446" s="43">
        <v>1.247814</v>
      </c>
      <c r="G446" s="43">
        <v>26.65920117204</v>
      </c>
      <c r="H446" s="43">
        <v>1.6543560606060606</v>
      </c>
      <c r="I446" s="9">
        <v>0</v>
      </c>
      <c r="J446" s="9">
        <v>1.6543560606060606</v>
      </c>
      <c r="K446" s="11">
        <v>0</v>
      </c>
      <c r="L446" s="41">
        <v>64</v>
      </c>
      <c r="M446" s="44">
        <v>0</v>
      </c>
      <c r="N446" s="13">
        <v>0</v>
      </c>
      <c r="O446" s="13">
        <v>0</v>
      </c>
      <c r="P446" s="22">
        <v>0</v>
      </c>
      <c r="Q446" s="22">
        <v>0</v>
      </c>
      <c r="R446" s="14">
        <v>0</v>
      </c>
      <c r="S446" s="22">
        <v>28</v>
      </c>
      <c r="T446" s="22">
        <v>1</v>
      </c>
      <c r="U446" s="22">
        <v>128</v>
      </c>
      <c r="V446" s="22"/>
      <c r="W446" s="22">
        <v>25</v>
      </c>
      <c r="X446" s="22">
        <v>17</v>
      </c>
      <c r="Y446" s="14">
        <v>128</v>
      </c>
      <c r="Z446" s="10">
        <v>25</v>
      </c>
      <c r="AA446" s="22">
        <v>17</v>
      </c>
      <c r="AB446" s="22">
        <v>45.77</v>
      </c>
      <c r="AC446" s="22">
        <v>4.6806128658824907E-2</v>
      </c>
      <c r="AD446" s="42">
        <v>2.4299999999999999E-3</v>
      </c>
      <c r="AE446" s="22">
        <v>458</v>
      </c>
      <c r="AF446" s="22">
        <v>0.18622125674033629</v>
      </c>
      <c r="AG446" s="22">
        <v>2.6603036677190901E-2</v>
      </c>
      <c r="AH446" s="22">
        <v>0</v>
      </c>
      <c r="AI446" s="22">
        <v>0</v>
      </c>
      <c r="AJ446" s="22">
        <v>0</v>
      </c>
      <c r="AK446" s="22">
        <v>0</v>
      </c>
      <c r="AL446" s="45">
        <v>0</v>
      </c>
      <c r="AM446" s="45">
        <v>0</v>
      </c>
      <c r="AN446" s="45">
        <v>0</v>
      </c>
      <c r="AO446" s="45">
        <v>0</v>
      </c>
      <c r="AP446" s="45">
        <v>0</v>
      </c>
      <c r="AQ446" s="45">
        <v>0</v>
      </c>
      <c r="AR446" s="45">
        <v>0</v>
      </c>
      <c r="AS446" s="45" t="s">
        <v>4441</v>
      </c>
      <c r="AT446" s="45" t="s">
        <v>4445</v>
      </c>
      <c r="AU446" s="45">
        <v>0.18622125674033629</v>
      </c>
      <c r="AV446" s="10">
        <v>15.111619919862623</v>
      </c>
      <c r="AW446" s="10">
        <v>15.111619919862623</v>
      </c>
      <c r="AX446" s="17">
        <v>0</v>
      </c>
    </row>
    <row r="447" spans="1:50" x14ac:dyDescent="0.25">
      <c r="A447" s="22" t="s">
        <v>8</v>
      </c>
      <c r="B447" s="22" t="s">
        <v>3946</v>
      </c>
      <c r="C447" s="22" t="s">
        <v>18</v>
      </c>
      <c r="D447" s="22">
        <v>4047</v>
      </c>
      <c r="E447" s="22" t="s">
        <v>270</v>
      </c>
      <c r="F447" s="43">
        <v>16.361691</v>
      </c>
      <c r="G447" s="43">
        <v>615.68132118017002</v>
      </c>
      <c r="H447" s="43">
        <v>28.87784090909091</v>
      </c>
      <c r="I447" s="9">
        <v>0</v>
      </c>
      <c r="J447" s="9">
        <v>28.87784090909091</v>
      </c>
      <c r="K447" s="11">
        <v>0</v>
      </c>
      <c r="L447" s="41">
        <v>5091</v>
      </c>
      <c r="M447" s="44">
        <v>0</v>
      </c>
      <c r="N447" s="13">
        <v>0</v>
      </c>
      <c r="O447" s="13">
        <v>0</v>
      </c>
      <c r="P447" s="22">
        <v>0</v>
      </c>
      <c r="Q447" s="22">
        <v>0</v>
      </c>
      <c r="R447" s="14">
        <v>0</v>
      </c>
      <c r="S447" s="22">
        <v>663</v>
      </c>
      <c r="T447" s="22">
        <v>1</v>
      </c>
      <c r="U447" s="22">
        <v>9257</v>
      </c>
      <c r="V447" s="22"/>
      <c r="W447" s="22">
        <v>1672</v>
      </c>
      <c r="X447" s="22">
        <v>1102</v>
      </c>
      <c r="Y447" s="14">
        <v>9257</v>
      </c>
      <c r="Z447" s="10">
        <v>1672</v>
      </c>
      <c r="AA447" s="22">
        <v>1102</v>
      </c>
      <c r="AB447" s="22">
        <v>3123.77</v>
      </c>
      <c r="AC447" s="22">
        <v>2.6574934852070971E-2</v>
      </c>
      <c r="AD447" s="42">
        <v>9.2399999999999996E-2</v>
      </c>
      <c r="AE447" s="22">
        <v>459</v>
      </c>
      <c r="AF447" s="22">
        <v>10.900474795548844</v>
      </c>
      <c r="AG447" s="22">
        <v>2.6521836485520301E-2</v>
      </c>
      <c r="AH447" s="22">
        <v>0</v>
      </c>
      <c r="AI447" s="22">
        <v>0</v>
      </c>
      <c r="AJ447" s="22">
        <v>0</v>
      </c>
      <c r="AK447" s="22">
        <v>0</v>
      </c>
      <c r="AL447" s="45">
        <v>0</v>
      </c>
      <c r="AM447" s="45">
        <v>0</v>
      </c>
      <c r="AN447" s="45">
        <v>0</v>
      </c>
      <c r="AO447" s="45">
        <v>1</v>
      </c>
      <c r="AP447" s="45">
        <v>0</v>
      </c>
      <c r="AQ447" s="45">
        <v>0</v>
      </c>
      <c r="AR447" s="45">
        <v>0</v>
      </c>
      <c r="AS447" s="45" t="s">
        <v>4441</v>
      </c>
      <c r="AT447" s="45" t="s">
        <v>4440</v>
      </c>
      <c r="AU447" s="45">
        <v>10.900474795548844</v>
      </c>
      <c r="AV447" s="10">
        <v>57.899065420560746</v>
      </c>
      <c r="AW447" s="10">
        <v>57.899065420560746</v>
      </c>
      <c r="AX447" s="17">
        <v>0</v>
      </c>
    </row>
    <row r="448" spans="1:50" x14ac:dyDescent="0.25">
      <c r="A448" s="22" t="s">
        <v>964</v>
      </c>
      <c r="B448" s="22" t="s">
        <v>3952</v>
      </c>
      <c r="C448" s="22" t="s">
        <v>1209</v>
      </c>
      <c r="D448" s="22">
        <v>6292</v>
      </c>
      <c r="E448" s="22" t="s">
        <v>1473</v>
      </c>
      <c r="F448" s="43">
        <v>4.4238410000000004</v>
      </c>
      <c r="G448" s="43">
        <v>199.15744019984001</v>
      </c>
      <c r="H448" s="43">
        <v>6.366098484848485</v>
      </c>
      <c r="I448" s="9">
        <v>0</v>
      </c>
      <c r="J448" s="9">
        <v>6.366098484848485</v>
      </c>
      <c r="K448" s="11">
        <v>0</v>
      </c>
      <c r="L448" s="41">
        <v>963</v>
      </c>
      <c r="M448" s="44">
        <v>0</v>
      </c>
      <c r="N448" s="13">
        <v>0</v>
      </c>
      <c r="O448" s="13">
        <v>0</v>
      </c>
      <c r="P448" s="22">
        <v>0</v>
      </c>
      <c r="Q448" s="22">
        <v>0</v>
      </c>
      <c r="R448" s="14">
        <v>0</v>
      </c>
      <c r="S448" s="22">
        <v>122</v>
      </c>
      <c r="T448" s="22">
        <v>1</v>
      </c>
      <c r="U448" s="22">
        <v>1761</v>
      </c>
      <c r="V448" s="22"/>
      <c r="W448" s="22">
        <v>320</v>
      </c>
      <c r="X448" s="22">
        <v>211</v>
      </c>
      <c r="Y448" s="14">
        <v>1761</v>
      </c>
      <c r="Z448" s="10">
        <v>320</v>
      </c>
      <c r="AA448" s="22">
        <v>211</v>
      </c>
      <c r="AB448" s="22">
        <v>596.89</v>
      </c>
      <c r="AC448" s="22">
        <v>2.2212782989985198E-2</v>
      </c>
      <c r="AD448" s="42">
        <v>1.478E-2</v>
      </c>
      <c r="AE448" s="22">
        <v>460</v>
      </c>
      <c r="AF448" s="22">
        <v>2.2257126635726001</v>
      </c>
      <c r="AG448" s="22">
        <v>2.6184854865560003E-2</v>
      </c>
      <c r="AH448" s="22">
        <v>0</v>
      </c>
      <c r="AI448" s="22">
        <v>0</v>
      </c>
      <c r="AJ448" s="22">
        <v>0</v>
      </c>
      <c r="AK448" s="22">
        <v>0</v>
      </c>
      <c r="AL448" s="45">
        <v>0</v>
      </c>
      <c r="AM448" s="45">
        <v>0</v>
      </c>
      <c r="AN448" s="45">
        <v>0</v>
      </c>
      <c r="AO448" s="45">
        <v>0</v>
      </c>
      <c r="AP448" s="45">
        <v>0</v>
      </c>
      <c r="AQ448" s="45">
        <v>0</v>
      </c>
      <c r="AR448" s="45">
        <v>0</v>
      </c>
      <c r="AS448" s="45" t="s">
        <v>4441</v>
      </c>
      <c r="AT448" s="45" t="s">
        <v>4443</v>
      </c>
      <c r="AU448" s="45">
        <v>2.2257126635726001</v>
      </c>
      <c r="AV448" s="10">
        <v>50.266266028024873</v>
      </c>
      <c r="AW448" s="10">
        <v>50.266266028024873</v>
      </c>
      <c r="AX448" s="17">
        <v>0</v>
      </c>
    </row>
    <row r="449" spans="1:50" x14ac:dyDescent="0.25">
      <c r="A449" s="22" t="s">
        <v>539</v>
      </c>
      <c r="B449" s="22" t="s">
        <v>3949</v>
      </c>
      <c r="C449" s="22" t="s">
        <v>548</v>
      </c>
      <c r="D449" s="22">
        <v>3547</v>
      </c>
      <c r="E449" s="22" t="s">
        <v>549</v>
      </c>
      <c r="F449" s="43">
        <v>12.406212</v>
      </c>
      <c r="G449" s="43">
        <v>463.86877661995999</v>
      </c>
      <c r="H449" s="43">
        <v>21.158901515151516</v>
      </c>
      <c r="I449" s="9">
        <v>0</v>
      </c>
      <c r="J449" s="9">
        <v>21.158901515151516</v>
      </c>
      <c r="K449" s="11">
        <v>0</v>
      </c>
      <c r="L449" s="41">
        <v>13418</v>
      </c>
      <c r="M449" s="44">
        <v>0</v>
      </c>
      <c r="N449" s="13">
        <v>0</v>
      </c>
      <c r="O449" s="13">
        <v>0</v>
      </c>
      <c r="P449" s="22">
        <v>0</v>
      </c>
      <c r="Q449" s="22">
        <v>0</v>
      </c>
      <c r="R449" s="14">
        <v>0</v>
      </c>
      <c r="S449" s="22">
        <v>499</v>
      </c>
      <c r="T449" s="22">
        <v>1</v>
      </c>
      <c r="U449" s="22">
        <v>24379</v>
      </c>
      <c r="V449" s="22"/>
      <c r="W449" s="22">
        <v>4399</v>
      </c>
      <c r="X449" s="22">
        <v>2898</v>
      </c>
      <c r="Y449" s="14">
        <v>24379</v>
      </c>
      <c r="Z449" s="10">
        <v>4399</v>
      </c>
      <c r="AA449" s="22">
        <v>2898</v>
      </c>
      <c r="AB449" s="22">
        <v>8220.74</v>
      </c>
      <c r="AC449" s="22">
        <v>2.6745089614350577E-2</v>
      </c>
      <c r="AD449" s="42">
        <v>0.24465000000000001</v>
      </c>
      <c r="AE449" s="22">
        <v>461</v>
      </c>
      <c r="AF449" s="22">
        <v>8.0280400608240381</v>
      </c>
      <c r="AG449" s="22">
        <v>2.6149967624834E-2</v>
      </c>
      <c r="AH449" s="22">
        <v>0</v>
      </c>
      <c r="AI449" s="22">
        <v>0</v>
      </c>
      <c r="AJ449" s="22">
        <v>0</v>
      </c>
      <c r="AK449" s="22">
        <v>0</v>
      </c>
      <c r="AL449" s="45">
        <v>1</v>
      </c>
      <c r="AM449" s="45">
        <v>0</v>
      </c>
      <c r="AN449" s="45">
        <v>1</v>
      </c>
      <c r="AO449" s="45">
        <v>0</v>
      </c>
      <c r="AP449" s="45">
        <v>0</v>
      </c>
      <c r="AQ449" s="45">
        <v>1</v>
      </c>
      <c r="AR449" s="45">
        <v>1</v>
      </c>
      <c r="AS449" s="45" t="s">
        <v>4441</v>
      </c>
      <c r="AT449" s="45" t="s">
        <v>4440</v>
      </c>
      <c r="AU449" s="45">
        <v>8.0280400608240381</v>
      </c>
      <c r="AV449" s="10">
        <v>207.90304245473015</v>
      </c>
      <c r="AW449" s="10">
        <v>207.90304245473015</v>
      </c>
      <c r="AX449" s="17">
        <v>0</v>
      </c>
    </row>
    <row r="450" spans="1:50" x14ac:dyDescent="0.25">
      <c r="A450" s="22" t="s">
        <v>8</v>
      </c>
      <c r="B450" s="22" t="s">
        <v>3953</v>
      </c>
      <c r="C450" s="22" t="s">
        <v>271</v>
      </c>
      <c r="D450" s="22">
        <v>4023</v>
      </c>
      <c r="E450" s="22" t="s">
        <v>319</v>
      </c>
      <c r="F450" s="43">
        <v>0.56420800000000004</v>
      </c>
      <c r="G450" s="43">
        <v>27.101285321559999</v>
      </c>
      <c r="H450" s="43">
        <v>0.42272727272727273</v>
      </c>
      <c r="I450" s="9">
        <v>0</v>
      </c>
      <c r="J450" s="9">
        <v>0.42272727272727273</v>
      </c>
      <c r="K450" s="11">
        <v>0</v>
      </c>
      <c r="L450" s="41">
        <v>33</v>
      </c>
      <c r="M450" s="44">
        <v>0</v>
      </c>
      <c r="N450" s="13">
        <v>0</v>
      </c>
      <c r="O450" s="13">
        <v>0</v>
      </c>
      <c r="P450" s="22">
        <v>0</v>
      </c>
      <c r="Q450" s="22">
        <v>0</v>
      </c>
      <c r="R450" s="14">
        <v>0</v>
      </c>
      <c r="S450" s="22">
        <v>7</v>
      </c>
      <c r="T450" s="22">
        <v>1</v>
      </c>
      <c r="U450" s="22">
        <v>72</v>
      </c>
      <c r="V450" s="22"/>
      <c r="W450" s="22">
        <v>15</v>
      </c>
      <c r="X450" s="22">
        <v>11</v>
      </c>
      <c r="Y450" s="14">
        <v>72</v>
      </c>
      <c r="Z450" s="10">
        <v>15</v>
      </c>
      <c r="AA450" s="22">
        <v>11</v>
      </c>
      <c r="AB450" s="22">
        <v>27.03</v>
      </c>
      <c r="AC450" s="22">
        <v>2.0818495997721308E-2</v>
      </c>
      <c r="AD450" s="42">
        <v>6.4999999999999997E-4</v>
      </c>
      <c r="AE450" s="22">
        <v>462</v>
      </c>
      <c r="AF450" s="22">
        <v>0.41706016942751678</v>
      </c>
      <c r="AG450" s="22">
        <v>2.6066260589219799E-2</v>
      </c>
      <c r="AH450" s="22">
        <v>0</v>
      </c>
      <c r="AI450" s="22">
        <v>0</v>
      </c>
      <c r="AJ450" s="22">
        <v>0</v>
      </c>
      <c r="AK450" s="22">
        <v>0</v>
      </c>
      <c r="AL450" s="45">
        <v>0</v>
      </c>
      <c r="AM450" s="45">
        <v>0</v>
      </c>
      <c r="AN450" s="45">
        <v>0</v>
      </c>
      <c r="AO450" s="45">
        <v>0</v>
      </c>
      <c r="AP450" s="45">
        <v>0</v>
      </c>
      <c r="AQ450" s="45">
        <v>0</v>
      </c>
      <c r="AR450" s="45">
        <v>0</v>
      </c>
      <c r="AS450" s="45" t="s">
        <v>4441</v>
      </c>
      <c r="AT450" s="45" t="s">
        <v>4445</v>
      </c>
      <c r="AU450" s="45">
        <v>0.41706016942751678</v>
      </c>
      <c r="AV450" s="10">
        <v>35.483870967741936</v>
      </c>
      <c r="AW450" s="10">
        <v>35.483870967741936</v>
      </c>
      <c r="AX450" s="17">
        <v>0</v>
      </c>
    </row>
    <row r="451" spans="1:50" x14ac:dyDescent="0.25">
      <c r="A451" s="22" t="s">
        <v>964</v>
      </c>
      <c r="B451" s="22" t="s">
        <v>3952</v>
      </c>
      <c r="C451" s="22" t="s">
        <v>984</v>
      </c>
      <c r="D451" s="22">
        <v>5041</v>
      </c>
      <c r="E451" s="22" t="s">
        <v>1272</v>
      </c>
      <c r="F451" s="43">
        <v>12.73673</v>
      </c>
      <c r="G451" s="43">
        <v>631.12833728855003</v>
      </c>
      <c r="H451" s="43">
        <v>24.966856060606062</v>
      </c>
      <c r="I451" s="9">
        <v>0</v>
      </c>
      <c r="J451" s="9">
        <v>24.966856060606062</v>
      </c>
      <c r="K451" s="11">
        <v>0</v>
      </c>
      <c r="L451" s="41">
        <v>1213</v>
      </c>
      <c r="M451" s="44">
        <v>0</v>
      </c>
      <c r="N451" s="13">
        <v>0</v>
      </c>
      <c r="O451" s="13">
        <v>0</v>
      </c>
      <c r="P451" s="22">
        <v>0</v>
      </c>
      <c r="Q451" s="22">
        <v>0</v>
      </c>
      <c r="R451" s="14">
        <v>0</v>
      </c>
      <c r="S451" s="22">
        <v>485</v>
      </c>
      <c r="T451" s="22">
        <v>1</v>
      </c>
      <c r="U451" s="22">
        <v>2215</v>
      </c>
      <c r="V451" s="22"/>
      <c r="W451" s="22">
        <v>401</v>
      </c>
      <c r="X451" s="22">
        <v>265</v>
      </c>
      <c r="Y451" s="14">
        <v>2215</v>
      </c>
      <c r="Z451" s="10">
        <v>401</v>
      </c>
      <c r="AA451" s="22">
        <v>265</v>
      </c>
      <c r="AB451" s="22">
        <v>748.72</v>
      </c>
      <c r="AC451" s="22">
        <v>2.0180887542967041E-2</v>
      </c>
      <c r="AD451" s="42">
        <v>1.6830000000000001E-2</v>
      </c>
      <c r="AE451" s="22">
        <v>463</v>
      </c>
      <c r="AF451" s="22">
        <v>2.1507886410658434</v>
      </c>
      <c r="AG451" s="22">
        <v>2.5913116157419799E-2</v>
      </c>
      <c r="AH451" s="22">
        <v>0</v>
      </c>
      <c r="AI451" s="22">
        <v>0</v>
      </c>
      <c r="AJ451" s="22">
        <v>0</v>
      </c>
      <c r="AK451" s="22">
        <v>0</v>
      </c>
      <c r="AL451" s="45">
        <v>0</v>
      </c>
      <c r="AM451" s="45">
        <v>0</v>
      </c>
      <c r="AN451" s="45">
        <v>0</v>
      </c>
      <c r="AO451" s="45">
        <v>0</v>
      </c>
      <c r="AP451" s="45">
        <v>0</v>
      </c>
      <c r="AQ451" s="45">
        <v>0</v>
      </c>
      <c r="AR451" s="45">
        <v>0</v>
      </c>
      <c r="AS451" s="45" t="s">
        <v>4441</v>
      </c>
      <c r="AT451" s="45" t="s">
        <v>4442</v>
      </c>
      <c r="AU451" s="45">
        <v>2.1507886410658434</v>
      </c>
      <c r="AV451" s="10">
        <v>16.061293381376824</v>
      </c>
      <c r="AW451" s="10">
        <v>16.061293381376824</v>
      </c>
      <c r="AX451" s="17">
        <v>0</v>
      </c>
    </row>
    <row r="452" spans="1:50" x14ac:dyDescent="0.25">
      <c r="A452" s="22" t="s">
        <v>964</v>
      </c>
      <c r="B452" s="22" t="s">
        <v>3948</v>
      </c>
      <c r="C452" s="22" t="s">
        <v>1231</v>
      </c>
      <c r="D452" s="22">
        <v>8339</v>
      </c>
      <c r="E452" s="22" t="s">
        <v>1328</v>
      </c>
      <c r="F452" s="43">
        <v>3.7418179999999999</v>
      </c>
      <c r="G452" s="43">
        <v>165.32144010344999</v>
      </c>
      <c r="H452" s="43">
        <v>6.8001893939393945</v>
      </c>
      <c r="I452" s="9">
        <v>5.7168560606060614</v>
      </c>
      <c r="J452" s="9">
        <v>1.0833333333333335</v>
      </c>
      <c r="K452" s="11">
        <v>6.8001893939393945</v>
      </c>
      <c r="L452" s="41">
        <v>1774</v>
      </c>
      <c r="M452" s="44">
        <v>4468</v>
      </c>
      <c r="N452" s="13">
        <v>697</v>
      </c>
      <c r="O452" s="13">
        <v>461</v>
      </c>
      <c r="P452" s="22">
        <v>587</v>
      </c>
      <c r="Q452" s="22">
        <v>406</v>
      </c>
      <c r="R452" s="14">
        <v>0</v>
      </c>
      <c r="S452" s="22">
        <v>176</v>
      </c>
      <c r="T452" s="22">
        <v>0</v>
      </c>
      <c r="U452" s="22">
        <v>4468</v>
      </c>
      <c r="V452" s="22"/>
      <c r="W452" s="22">
        <v>697</v>
      </c>
      <c r="X452" s="22">
        <v>461</v>
      </c>
      <c r="Y452" s="14">
        <v>0</v>
      </c>
      <c r="Z452" s="10">
        <v>110</v>
      </c>
      <c r="AA452" s="22">
        <v>55</v>
      </c>
      <c r="AB452" s="22">
        <v>150.69999999999999</v>
      </c>
      <c r="AC452" s="22">
        <v>2.2633591853897201E-2</v>
      </c>
      <c r="AD452" s="42">
        <v>5.1799999999999997E-3</v>
      </c>
      <c r="AE452" s="22">
        <v>464</v>
      </c>
      <c r="AF452" s="22">
        <v>2.0195208085634944</v>
      </c>
      <c r="AG452" s="22">
        <v>2.5891292417480696E-2</v>
      </c>
      <c r="AH452" s="22">
        <v>0</v>
      </c>
      <c r="AI452" s="22">
        <v>0</v>
      </c>
      <c r="AJ452" s="22">
        <v>0</v>
      </c>
      <c r="AK452" s="22">
        <v>0</v>
      </c>
      <c r="AL452" s="45">
        <v>0</v>
      </c>
      <c r="AM452" s="45">
        <v>0</v>
      </c>
      <c r="AN452" s="45">
        <v>0</v>
      </c>
      <c r="AO452" s="45">
        <v>0</v>
      </c>
      <c r="AP452" s="45">
        <v>0</v>
      </c>
      <c r="AQ452" s="45">
        <v>0</v>
      </c>
      <c r="AR452" s="45">
        <v>0</v>
      </c>
      <c r="AS452" s="45" t="s">
        <v>4441</v>
      </c>
      <c r="AT452" s="45" t="s">
        <v>4444</v>
      </c>
      <c r="AU452" s="45">
        <v>0.32172842292113041</v>
      </c>
      <c r="AV452" s="10">
        <v>101.53846153846152</v>
      </c>
      <c r="AW452" s="10">
        <v>102.49714524439493</v>
      </c>
      <c r="AX452" s="17">
        <v>0.84069071160005571</v>
      </c>
    </row>
    <row r="453" spans="1:50" x14ac:dyDescent="0.25">
      <c r="A453" s="22" t="s">
        <v>964</v>
      </c>
      <c r="B453" s="22" t="s">
        <v>3948</v>
      </c>
      <c r="C453" s="22" t="s">
        <v>1062</v>
      </c>
      <c r="D453" s="22">
        <v>6851</v>
      </c>
      <c r="E453" s="22" t="s">
        <v>1346</v>
      </c>
      <c r="F453" s="43">
        <v>2.4192670000000001</v>
      </c>
      <c r="G453" s="43">
        <v>78.942685640180002</v>
      </c>
      <c r="H453" s="43">
        <v>3.4734848484848486</v>
      </c>
      <c r="I453" s="9">
        <v>1.9549242424242426</v>
      </c>
      <c r="J453" s="9">
        <v>1.5185606060606063</v>
      </c>
      <c r="K453" s="11">
        <v>3.4734848484848486</v>
      </c>
      <c r="L453" s="41">
        <v>281</v>
      </c>
      <c r="M453" s="44">
        <v>311</v>
      </c>
      <c r="N453" s="13">
        <v>56</v>
      </c>
      <c r="O453" s="13">
        <v>33</v>
      </c>
      <c r="P453" s="22">
        <v>0</v>
      </c>
      <c r="Q453" s="22">
        <v>0</v>
      </c>
      <c r="R453" s="14">
        <v>0</v>
      </c>
      <c r="S453" s="22">
        <v>103</v>
      </c>
      <c r="T453" s="22">
        <v>0</v>
      </c>
      <c r="U453" s="22">
        <v>311</v>
      </c>
      <c r="V453" s="22"/>
      <c r="W453" s="22">
        <v>56</v>
      </c>
      <c r="X453" s="22">
        <v>33</v>
      </c>
      <c r="Y453" s="14">
        <v>0</v>
      </c>
      <c r="Z453" s="10">
        <v>56</v>
      </c>
      <c r="AA453" s="22">
        <v>33</v>
      </c>
      <c r="AB453" s="22">
        <v>76.72</v>
      </c>
      <c r="AC453" s="22">
        <v>3.064586643311067E-2</v>
      </c>
      <c r="AD453" s="42">
        <v>3.5699999999999998E-3</v>
      </c>
      <c r="AE453" s="22">
        <v>465</v>
      </c>
      <c r="AF453" s="22">
        <v>1.2900463563243301</v>
      </c>
      <c r="AG453" s="22">
        <v>2.58009271264866E-2</v>
      </c>
      <c r="AH453" s="22">
        <v>0</v>
      </c>
      <c r="AI453" s="22">
        <v>0</v>
      </c>
      <c r="AJ453" s="22">
        <v>0</v>
      </c>
      <c r="AK453" s="22">
        <v>0</v>
      </c>
      <c r="AL453" s="45">
        <v>0</v>
      </c>
      <c r="AM453" s="45">
        <v>0</v>
      </c>
      <c r="AN453" s="45">
        <v>0</v>
      </c>
      <c r="AO453" s="45">
        <v>0</v>
      </c>
      <c r="AP453" s="45">
        <v>0</v>
      </c>
      <c r="AQ453" s="45">
        <v>0</v>
      </c>
      <c r="AR453" s="45">
        <v>0</v>
      </c>
      <c r="AS453" s="45" t="s">
        <v>4441</v>
      </c>
      <c r="AT453" s="45" t="s">
        <v>4445</v>
      </c>
      <c r="AU453" s="45">
        <v>0.56399082251954635</v>
      </c>
      <c r="AV453" s="10">
        <v>36.877026689947613</v>
      </c>
      <c r="AW453" s="10">
        <v>16.122137404580151</v>
      </c>
      <c r="AX453" s="17">
        <v>0.56281352235550708</v>
      </c>
    </row>
    <row r="454" spans="1:50" x14ac:dyDescent="0.25">
      <c r="A454" s="22" t="s">
        <v>2906</v>
      </c>
      <c r="B454" s="22" t="s">
        <v>3950</v>
      </c>
      <c r="C454" s="22" t="s">
        <v>2909</v>
      </c>
      <c r="D454" s="22">
        <v>2773</v>
      </c>
      <c r="E454" s="22" t="s">
        <v>3216</v>
      </c>
      <c r="F454" s="43">
        <v>9.4364589999999993</v>
      </c>
      <c r="G454" s="43">
        <v>449.28217954514002</v>
      </c>
      <c r="H454" s="43">
        <v>20.585416666666671</v>
      </c>
      <c r="I454" s="9">
        <v>14.116666666666667</v>
      </c>
      <c r="J454" s="9">
        <v>6.4687500000000009</v>
      </c>
      <c r="K454" s="11">
        <v>19.529924242424244</v>
      </c>
      <c r="L454" s="41">
        <v>1480</v>
      </c>
      <c r="M454" s="44">
        <v>2226</v>
      </c>
      <c r="N454" s="13">
        <v>513</v>
      </c>
      <c r="O454" s="13">
        <v>329</v>
      </c>
      <c r="P454" s="22">
        <v>167</v>
      </c>
      <c r="Q454" s="22">
        <v>89</v>
      </c>
      <c r="R454" s="14">
        <v>0</v>
      </c>
      <c r="S454" s="22">
        <v>450</v>
      </c>
      <c r="T454" s="22">
        <v>5.1273794518405413E-2</v>
      </c>
      <c r="U454" s="22">
        <v>2364</v>
      </c>
      <c r="V454" s="22"/>
      <c r="W454" s="22">
        <v>538</v>
      </c>
      <c r="X454" s="22">
        <v>346</v>
      </c>
      <c r="Y454" s="14">
        <v>138</v>
      </c>
      <c r="Z454" s="10">
        <v>371</v>
      </c>
      <c r="AA454" s="22">
        <v>257</v>
      </c>
      <c r="AB454" s="22">
        <v>520.69000000000005</v>
      </c>
      <c r="AC454" s="22">
        <v>2.1003412620446266E-2</v>
      </c>
      <c r="AD454" s="42">
        <v>1.6199999999999999E-2</v>
      </c>
      <c r="AE454" s="22">
        <v>466</v>
      </c>
      <c r="AF454" s="22">
        <v>3.8423699894209897</v>
      </c>
      <c r="AG454" s="22">
        <v>2.57877180498053E-2</v>
      </c>
      <c r="AH454" s="22">
        <v>0</v>
      </c>
      <c r="AI454" s="22">
        <v>0</v>
      </c>
      <c r="AJ454" s="22">
        <v>0</v>
      </c>
      <c r="AK454" s="22">
        <v>0</v>
      </c>
      <c r="AL454" s="45">
        <v>0</v>
      </c>
      <c r="AM454" s="45">
        <v>0</v>
      </c>
      <c r="AN454" s="45">
        <v>0</v>
      </c>
      <c r="AO454" s="45">
        <v>0</v>
      </c>
      <c r="AP454" s="45">
        <v>0</v>
      </c>
      <c r="AQ454" s="45">
        <v>0</v>
      </c>
      <c r="AR454" s="45">
        <v>0</v>
      </c>
      <c r="AS454" s="45" t="s">
        <v>4441</v>
      </c>
      <c r="AT454" s="45" t="s">
        <v>4443</v>
      </c>
      <c r="AU454" s="45">
        <v>1.2074242300528462</v>
      </c>
      <c r="AV454" s="10">
        <v>57.35265700483091</v>
      </c>
      <c r="AW454" s="10">
        <v>26.135006578281544</v>
      </c>
      <c r="AX454" s="17">
        <v>0.68576055055156349</v>
      </c>
    </row>
    <row r="455" spans="1:50" x14ac:dyDescent="0.25">
      <c r="A455" s="22" t="s">
        <v>964</v>
      </c>
      <c r="B455" s="22" t="s">
        <v>3948</v>
      </c>
      <c r="C455" s="22" t="s">
        <v>1069</v>
      </c>
      <c r="D455" s="22">
        <v>7532</v>
      </c>
      <c r="E455" s="22" t="s">
        <v>1388</v>
      </c>
      <c r="F455" s="43">
        <v>3.071291</v>
      </c>
      <c r="G455" s="43">
        <v>163.45285764527</v>
      </c>
      <c r="H455" s="43">
        <v>7.8886363636363637</v>
      </c>
      <c r="I455" s="9">
        <v>0</v>
      </c>
      <c r="J455" s="9">
        <v>7.8886363636363637</v>
      </c>
      <c r="K455" s="11">
        <v>0</v>
      </c>
      <c r="L455" s="41">
        <v>3824</v>
      </c>
      <c r="M455" s="44">
        <v>0</v>
      </c>
      <c r="N455" s="13">
        <v>0</v>
      </c>
      <c r="O455" s="13">
        <v>0</v>
      </c>
      <c r="P455" s="22">
        <v>0</v>
      </c>
      <c r="Q455" s="22">
        <v>0</v>
      </c>
      <c r="R455" s="14">
        <v>0</v>
      </c>
      <c r="S455" s="22">
        <v>142</v>
      </c>
      <c r="T455" s="22">
        <v>1</v>
      </c>
      <c r="U455" s="22">
        <v>6957</v>
      </c>
      <c r="V455" s="22"/>
      <c r="W455" s="22">
        <v>1257</v>
      </c>
      <c r="X455" s="22">
        <v>829</v>
      </c>
      <c r="Y455" s="14">
        <v>6957</v>
      </c>
      <c r="Z455" s="10">
        <v>1257</v>
      </c>
      <c r="AA455" s="22">
        <v>829</v>
      </c>
      <c r="AB455" s="22">
        <v>2348.2199999999998</v>
      </c>
      <c r="AC455" s="22">
        <v>1.8790072221713017E-2</v>
      </c>
      <c r="AD455" s="42">
        <v>4.9110000000000001E-2</v>
      </c>
      <c r="AE455" s="22">
        <v>467</v>
      </c>
      <c r="AF455" s="22">
        <v>1.1320138399621831</v>
      </c>
      <c r="AG455" s="22">
        <v>2.5727587271867799E-2</v>
      </c>
      <c r="AH455" s="22">
        <v>0</v>
      </c>
      <c r="AI455" s="22">
        <v>0</v>
      </c>
      <c r="AJ455" s="22">
        <v>0</v>
      </c>
      <c r="AK455" s="22">
        <v>0</v>
      </c>
      <c r="AL455" s="45">
        <v>0</v>
      </c>
      <c r="AM455" s="45">
        <v>0</v>
      </c>
      <c r="AN455" s="45">
        <v>0</v>
      </c>
      <c r="AO455" s="45">
        <v>0</v>
      </c>
      <c r="AP455" s="45">
        <v>1</v>
      </c>
      <c r="AQ455" s="45">
        <v>0</v>
      </c>
      <c r="AR455" s="45">
        <v>0</v>
      </c>
      <c r="AS455" s="45" t="s">
        <v>4441</v>
      </c>
      <c r="AT455" s="45" t="s">
        <v>4441</v>
      </c>
      <c r="AU455" s="45">
        <v>1.1320138399621831</v>
      </c>
      <c r="AV455" s="10">
        <v>159.34312878133102</v>
      </c>
      <c r="AW455" s="10">
        <v>159.34312878133102</v>
      </c>
      <c r="AX455" s="17">
        <v>0</v>
      </c>
    </row>
    <row r="456" spans="1:50" x14ac:dyDescent="0.25">
      <c r="A456" s="22" t="s">
        <v>539</v>
      </c>
      <c r="B456" s="22" t="s">
        <v>3949</v>
      </c>
      <c r="C456" s="22" t="s">
        <v>615</v>
      </c>
      <c r="D456" s="22">
        <v>5137</v>
      </c>
      <c r="E456" s="22" t="s">
        <v>729</v>
      </c>
      <c r="F456" s="43">
        <v>7.7548969999999997</v>
      </c>
      <c r="G456" s="43">
        <v>364.01731094513002</v>
      </c>
      <c r="H456" s="43">
        <v>19.106060606060606</v>
      </c>
      <c r="I456" s="9">
        <v>0</v>
      </c>
      <c r="J456" s="9">
        <v>19.106060606060606</v>
      </c>
      <c r="K456" s="11">
        <v>0</v>
      </c>
      <c r="L456" s="41">
        <v>2115</v>
      </c>
      <c r="M456" s="44">
        <v>0</v>
      </c>
      <c r="N456" s="13">
        <v>0</v>
      </c>
      <c r="O456" s="13">
        <v>0</v>
      </c>
      <c r="P456" s="22">
        <v>0</v>
      </c>
      <c r="Q456" s="22">
        <v>0</v>
      </c>
      <c r="R456" s="14">
        <v>0</v>
      </c>
      <c r="S456" s="22">
        <v>468</v>
      </c>
      <c r="T456" s="22">
        <v>1</v>
      </c>
      <c r="U456" s="22">
        <v>3853</v>
      </c>
      <c r="V456" s="22"/>
      <c r="W456" s="22">
        <v>697</v>
      </c>
      <c r="X456" s="22">
        <v>460</v>
      </c>
      <c r="Y456" s="14">
        <v>3853</v>
      </c>
      <c r="Z456" s="10">
        <v>697</v>
      </c>
      <c r="AA456" s="22">
        <v>460</v>
      </c>
      <c r="AB456" s="22">
        <v>1301.6600000000001</v>
      </c>
      <c r="AC456" s="22">
        <v>2.1303648938742176E-2</v>
      </c>
      <c r="AD456" s="42">
        <v>3.0880000000000001E-2</v>
      </c>
      <c r="AE456" s="22">
        <v>468</v>
      </c>
      <c r="AF456" s="22">
        <v>5.4261490101927814</v>
      </c>
      <c r="AG456" s="22">
        <v>2.5716346019871002E-2</v>
      </c>
      <c r="AH456" s="22">
        <v>0</v>
      </c>
      <c r="AI456" s="22">
        <v>0</v>
      </c>
      <c r="AJ456" s="22">
        <v>0</v>
      </c>
      <c r="AK456" s="22">
        <v>1</v>
      </c>
      <c r="AL456" s="45">
        <v>0</v>
      </c>
      <c r="AM456" s="45">
        <v>0</v>
      </c>
      <c r="AN456" s="45">
        <v>1</v>
      </c>
      <c r="AO456" s="45">
        <v>0</v>
      </c>
      <c r="AP456" s="45">
        <v>0</v>
      </c>
      <c r="AQ456" s="45">
        <v>1</v>
      </c>
      <c r="AR456" s="45">
        <v>1</v>
      </c>
      <c r="AS456" s="45" t="s">
        <v>4441</v>
      </c>
      <c r="AT456" s="45" t="s">
        <v>4442</v>
      </c>
      <c r="AU456" s="45">
        <v>5.4261490101927814</v>
      </c>
      <c r="AV456" s="10">
        <v>36.480570975416335</v>
      </c>
      <c r="AW456" s="10">
        <v>36.480570975416335</v>
      </c>
      <c r="AX456" s="17">
        <v>0</v>
      </c>
    </row>
    <row r="457" spans="1:50" x14ac:dyDescent="0.25">
      <c r="A457" s="22" t="s">
        <v>2906</v>
      </c>
      <c r="B457" s="22" t="s">
        <v>3950</v>
      </c>
      <c r="C457" s="22" t="s">
        <v>3121</v>
      </c>
      <c r="D457" s="22">
        <v>7659</v>
      </c>
      <c r="E457" s="22" t="s">
        <v>3191</v>
      </c>
      <c r="F457" s="43">
        <v>10.258369999999999</v>
      </c>
      <c r="G457" s="43">
        <v>415.06233130797</v>
      </c>
      <c r="H457" s="43">
        <v>15.037878787878789</v>
      </c>
      <c r="I457" s="9">
        <v>5.5793560606060604</v>
      </c>
      <c r="J457" s="9">
        <v>9.4585227272727277</v>
      </c>
      <c r="K457" s="11">
        <v>13.209659090909092</v>
      </c>
      <c r="L457" s="41">
        <v>1833</v>
      </c>
      <c r="M457" s="44">
        <v>1604</v>
      </c>
      <c r="N457" s="13">
        <v>416</v>
      </c>
      <c r="O457" s="13">
        <v>163</v>
      </c>
      <c r="P457" s="22">
        <v>115</v>
      </c>
      <c r="Q457" s="22">
        <v>11</v>
      </c>
      <c r="R457" s="14">
        <v>0</v>
      </c>
      <c r="S457" s="22">
        <v>514</v>
      </c>
      <c r="T457" s="22">
        <v>0.12157430730478591</v>
      </c>
      <c r="U457" s="22">
        <v>2010</v>
      </c>
      <c r="V457" s="22"/>
      <c r="W457" s="22">
        <v>489</v>
      </c>
      <c r="X457" s="22">
        <v>212</v>
      </c>
      <c r="Y457" s="14">
        <v>406</v>
      </c>
      <c r="Z457" s="10">
        <v>374</v>
      </c>
      <c r="AA457" s="22">
        <v>201</v>
      </c>
      <c r="AB457" s="22">
        <v>548.91999999999996</v>
      </c>
      <c r="AC457" s="22">
        <v>2.4715251725381082E-2</v>
      </c>
      <c r="AD457" s="42">
        <v>1.9220000000000001E-2</v>
      </c>
      <c r="AE457" s="22">
        <v>469</v>
      </c>
      <c r="AF457" s="22">
        <v>4.7612463029968</v>
      </c>
      <c r="AG457" s="22">
        <v>2.5598098403208602E-2</v>
      </c>
      <c r="AH457" s="22">
        <v>1</v>
      </c>
      <c r="AI457" s="22">
        <v>0</v>
      </c>
      <c r="AJ457" s="22">
        <v>0</v>
      </c>
      <c r="AK457" s="22">
        <v>0</v>
      </c>
      <c r="AL457" s="45">
        <v>0</v>
      </c>
      <c r="AM457" s="45">
        <v>0</v>
      </c>
      <c r="AN457" s="45">
        <v>0</v>
      </c>
      <c r="AO457" s="45">
        <v>0</v>
      </c>
      <c r="AP457" s="45">
        <v>0</v>
      </c>
      <c r="AQ457" s="45">
        <v>0</v>
      </c>
      <c r="AR457" s="45">
        <v>0</v>
      </c>
      <c r="AS457" s="45" t="s">
        <v>4441</v>
      </c>
      <c r="AT457" s="45" t="s">
        <v>4442</v>
      </c>
      <c r="AU457" s="45">
        <v>2.994727980075103</v>
      </c>
      <c r="AV457" s="10">
        <v>39.541058448969785</v>
      </c>
      <c r="AW457" s="10">
        <v>32.517884130982367</v>
      </c>
      <c r="AX457" s="17">
        <v>0.37102015113350123</v>
      </c>
    </row>
    <row r="458" spans="1:50" x14ac:dyDescent="0.25">
      <c r="A458" s="22" t="s">
        <v>539</v>
      </c>
      <c r="B458" s="22" t="s">
        <v>3949</v>
      </c>
      <c r="C458" s="22" t="s">
        <v>760</v>
      </c>
      <c r="D458" s="22">
        <v>4776</v>
      </c>
      <c r="E458" s="22" t="s">
        <v>847</v>
      </c>
      <c r="F458" s="43">
        <v>9.2024030000000003</v>
      </c>
      <c r="G458" s="43">
        <v>290.18254495553998</v>
      </c>
      <c r="H458" s="43">
        <v>12.714772727272729</v>
      </c>
      <c r="I458" s="9">
        <v>0.4825757575757576</v>
      </c>
      <c r="J458" s="9">
        <v>12.23219696969697</v>
      </c>
      <c r="K458" s="11">
        <v>0.4825757575757576</v>
      </c>
      <c r="L458" s="41">
        <v>489</v>
      </c>
      <c r="M458" s="44">
        <v>134</v>
      </c>
      <c r="N458" s="13">
        <v>15</v>
      </c>
      <c r="O458" s="13">
        <v>15</v>
      </c>
      <c r="P458" s="22">
        <v>15</v>
      </c>
      <c r="Q458" s="22">
        <v>15</v>
      </c>
      <c r="R458" s="14">
        <v>0</v>
      </c>
      <c r="S458" s="22">
        <v>295</v>
      </c>
      <c r="T458" s="22">
        <v>0.96204605713945246</v>
      </c>
      <c r="U458" s="22">
        <v>1000</v>
      </c>
      <c r="V458" s="22"/>
      <c r="W458" s="22">
        <v>173</v>
      </c>
      <c r="X458" s="22">
        <v>120</v>
      </c>
      <c r="Y458" s="14">
        <v>866</v>
      </c>
      <c r="Z458" s="10">
        <v>158</v>
      </c>
      <c r="AA458" s="22">
        <v>105</v>
      </c>
      <c r="AB458" s="22">
        <v>294.39999999999998</v>
      </c>
      <c r="AC458" s="22">
        <v>3.1712462241345142E-2</v>
      </c>
      <c r="AD458" s="42">
        <v>1.042E-2</v>
      </c>
      <c r="AE458" s="22">
        <v>470</v>
      </c>
      <c r="AF458" s="22">
        <v>3.3526614724249066</v>
      </c>
      <c r="AG458" s="22">
        <v>2.5592835667365699E-2</v>
      </c>
      <c r="AH458" s="22">
        <v>0</v>
      </c>
      <c r="AI458" s="22">
        <v>0</v>
      </c>
      <c r="AJ458" s="22">
        <v>0</v>
      </c>
      <c r="AK458" s="22">
        <v>0</v>
      </c>
      <c r="AL458" s="45">
        <v>0</v>
      </c>
      <c r="AM458" s="45">
        <v>0</v>
      </c>
      <c r="AN458" s="45">
        <v>0</v>
      </c>
      <c r="AO458" s="45">
        <v>0</v>
      </c>
      <c r="AP458" s="45">
        <v>0</v>
      </c>
      <c r="AQ458" s="45">
        <v>0</v>
      </c>
      <c r="AR458" s="45">
        <v>0</v>
      </c>
      <c r="AS458" s="45" t="s">
        <v>4441</v>
      </c>
      <c r="AT458" s="45" t="s">
        <v>4443</v>
      </c>
      <c r="AU458" s="45">
        <v>3.2254147504697319</v>
      </c>
      <c r="AV458" s="10">
        <v>12.916731180131917</v>
      </c>
      <c r="AW458" s="10">
        <v>13.606220395030832</v>
      </c>
      <c r="AX458" s="17">
        <v>3.7953942860547561E-2</v>
      </c>
    </row>
    <row r="459" spans="1:50" x14ac:dyDescent="0.25">
      <c r="A459" s="22" t="s">
        <v>2195</v>
      </c>
      <c r="B459" s="22" t="s">
        <v>3956</v>
      </c>
      <c r="C459" s="22" t="s">
        <v>2470</v>
      </c>
      <c r="D459" s="22">
        <v>2338</v>
      </c>
      <c r="E459" s="22" t="s">
        <v>2659</v>
      </c>
      <c r="F459" s="43">
        <v>1.7939160000000001</v>
      </c>
      <c r="G459" s="43">
        <v>94.365475473700002</v>
      </c>
      <c r="H459" s="43">
        <v>3.8702651515151518</v>
      </c>
      <c r="I459" s="9">
        <v>0</v>
      </c>
      <c r="J459" s="9">
        <v>3.8702651515151518</v>
      </c>
      <c r="K459" s="11">
        <v>0</v>
      </c>
      <c r="L459" s="41">
        <v>94</v>
      </c>
      <c r="M459" s="44">
        <v>0</v>
      </c>
      <c r="N459" s="13">
        <v>0</v>
      </c>
      <c r="O459" s="13">
        <v>0</v>
      </c>
      <c r="P459" s="22">
        <v>0</v>
      </c>
      <c r="Q459" s="22">
        <v>0</v>
      </c>
      <c r="R459" s="14">
        <v>0</v>
      </c>
      <c r="S459" s="22">
        <v>75</v>
      </c>
      <c r="T459" s="22">
        <v>1</v>
      </c>
      <c r="U459" s="22">
        <v>183</v>
      </c>
      <c r="V459" s="22"/>
      <c r="W459" s="22">
        <v>35</v>
      </c>
      <c r="X459" s="22">
        <v>24</v>
      </c>
      <c r="Y459" s="14">
        <v>183</v>
      </c>
      <c r="Z459" s="10">
        <v>35</v>
      </c>
      <c r="AA459" s="22">
        <v>24</v>
      </c>
      <c r="AB459" s="22">
        <v>64.42</v>
      </c>
      <c r="AC459" s="22">
        <v>1.901030001697995E-2</v>
      </c>
      <c r="AD459" s="42">
        <v>1.3799999999999999E-3</v>
      </c>
      <c r="AE459" s="22">
        <v>471</v>
      </c>
      <c r="AF459" s="22">
        <v>0.459705313071054</v>
      </c>
      <c r="AG459" s="22">
        <v>2.5539184059502999E-2</v>
      </c>
      <c r="AH459" s="22">
        <v>0</v>
      </c>
      <c r="AI459" s="22">
        <v>0</v>
      </c>
      <c r="AJ459" s="22">
        <v>0</v>
      </c>
      <c r="AK459" s="22">
        <v>0</v>
      </c>
      <c r="AL459" s="45">
        <v>0</v>
      </c>
      <c r="AM459" s="45">
        <v>0</v>
      </c>
      <c r="AN459" s="45">
        <v>0</v>
      </c>
      <c r="AO459" s="45">
        <v>0</v>
      </c>
      <c r="AP459" s="45">
        <v>0</v>
      </c>
      <c r="AQ459" s="45">
        <v>0</v>
      </c>
      <c r="AR459" s="45">
        <v>0</v>
      </c>
      <c r="AS459" s="45" t="s">
        <v>4441</v>
      </c>
      <c r="AT459" s="45" t="s">
        <v>4445</v>
      </c>
      <c r="AU459" s="45">
        <v>0.459705313071054</v>
      </c>
      <c r="AV459" s="10">
        <v>9.0433080499143621</v>
      </c>
      <c r="AW459" s="10">
        <v>9.0433080499143621</v>
      </c>
      <c r="AX459" s="17">
        <v>0</v>
      </c>
    </row>
    <row r="460" spans="1:50" x14ac:dyDescent="0.25">
      <c r="A460" s="22" t="s">
        <v>2195</v>
      </c>
      <c r="B460" s="22" t="s">
        <v>3960</v>
      </c>
      <c r="C460" s="22" t="s">
        <v>2241</v>
      </c>
      <c r="D460" s="22">
        <v>6264</v>
      </c>
      <c r="E460" s="22" t="s">
        <v>2622</v>
      </c>
      <c r="F460" s="43">
        <v>4.1340409999999999</v>
      </c>
      <c r="G460" s="43">
        <v>149.17022841803001</v>
      </c>
      <c r="H460" s="43">
        <v>7.5037878787878789</v>
      </c>
      <c r="I460" s="9">
        <v>0</v>
      </c>
      <c r="J460" s="9">
        <v>7.5037878787878789</v>
      </c>
      <c r="K460" s="11">
        <v>0</v>
      </c>
      <c r="L460" s="41">
        <v>475</v>
      </c>
      <c r="M460" s="44">
        <v>0</v>
      </c>
      <c r="N460" s="13">
        <v>0</v>
      </c>
      <c r="O460" s="13">
        <v>0</v>
      </c>
      <c r="P460" s="22">
        <v>0</v>
      </c>
      <c r="Q460" s="22">
        <v>0</v>
      </c>
      <c r="R460" s="14">
        <v>0</v>
      </c>
      <c r="S460" s="22">
        <v>154</v>
      </c>
      <c r="T460" s="22">
        <v>1</v>
      </c>
      <c r="U460" s="22">
        <v>875</v>
      </c>
      <c r="V460" s="22"/>
      <c r="W460" s="22">
        <v>160</v>
      </c>
      <c r="X460" s="22">
        <v>106</v>
      </c>
      <c r="Y460" s="14">
        <v>875</v>
      </c>
      <c r="Z460" s="10">
        <v>160</v>
      </c>
      <c r="AA460" s="22">
        <v>106</v>
      </c>
      <c r="AB460" s="22">
        <v>297.95</v>
      </c>
      <c r="AC460" s="22">
        <v>2.7713579605274132E-2</v>
      </c>
      <c r="AD460" s="42">
        <v>9.2200000000000008E-3</v>
      </c>
      <c r="AE460" s="22">
        <v>472</v>
      </c>
      <c r="AF460" s="22">
        <v>1.5548315958369012</v>
      </c>
      <c r="AG460" s="22">
        <v>2.5489042554703297E-2</v>
      </c>
      <c r="AH460" s="22">
        <v>0</v>
      </c>
      <c r="AI460" s="22">
        <v>0</v>
      </c>
      <c r="AJ460" s="22">
        <v>0</v>
      </c>
      <c r="AK460" s="22">
        <v>0</v>
      </c>
      <c r="AL460" s="45">
        <v>0</v>
      </c>
      <c r="AM460" s="45">
        <v>0</v>
      </c>
      <c r="AN460" s="45">
        <v>0</v>
      </c>
      <c r="AO460" s="45">
        <v>0</v>
      </c>
      <c r="AP460" s="45">
        <v>0</v>
      </c>
      <c r="AQ460" s="45">
        <v>0</v>
      </c>
      <c r="AR460" s="45">
        <v>0</v>
      </c>
      <c r="AS460" s="45" t="s">
        <v>4441</v>
      </c>
      <c r="AT460" s="45" t="s">
        <v>4444</v>
      </c>
      <c r="AU460" s="45">
        <v>1.5548315958369012</v>
      </c>
      <c r="AV460" s="10">
        <v>21.322564361433621</v>
      </c>
      <c r="AW460" s="10">
        <v>21.322564361433621</v>
      </c>
      <c r="AX460" s="17">
        <v>0</v>
      </c>
    </row>
    <row r="461" spans="1:50" x14ac:dyDescent="0.25">
      <c r="A461" s="22" t="s">
        <v>8</v>
      </c>
      <c r="B461" s="22" t="s">
        <v>3946</v>
      </c>
      <c r="C461" s="22" t="s">
        <v>148</v>
      </c>
      <c r="D461" s="22">
        <v>749</v>
      </c>
      <c r="E461" s="22" t="s">
        <v>260</v>
      </c>
      <c r="F461" s="43">
        <v>26.103522999999999</v>
      </c>
      <c r="G461" s="43">
        <v>982.80478735206998</v>
      </c>
      <c r="H461" s="43">
        <v>42.222159090909095</v>
      </c>
      <c r="I461" s="9">
        <v>17.27537878787879</v>
      </c>
      <c r="J461" s="9">
        <v>24.946780303030305</v>
      </c>
      <c r="K461" s="11">
        <v>33.220075757575756</v>
      </c>
      <c r="L461" s="44">
        <v>7082</v>
      </c>
      <c r="M461" s="44">
        <v>13508</v>
      </c>
      <c r="N461" s="13">
        <v>5509</v>
      </c>
      <c r="O461" s="22">
        <v>5083</v>
      </c>
      <c r="P461" s="22">
        <v>3466</v>
      </c>
      <c r="Q461" s="22">
        <v>3247</v>
      </c>
      <c r="R461" s="14">
        <v>0</v>
      </c>
      <c r="S461" s="22">
        <v>1408</v>
      </c>
      <c r="T461" s="22">
        <v>0.21320755563330684</v>
      </c>
      <c r="U461" s="22">
        <v>16253</v>
      </c>
      <c r="V461" s="22"/>
      <c r="W461" s="22">
        <v>6004</v>
      </c>
      <c r="X461" s="22">
        <v>5410</v>
      </c>
      <c r="Y461" s="22">
        <v>2745</v>
      </c>
      <c r="Z461" s="10">
        <v>2538</v>
      </c>
      <c r="AA461" s="22">
        <v>2163</v>
      </c>
      <c r="AB461" s="22">
        <v>3724.11</v>
      </c>
      <c r="AC461" s="22">
        <v>2.6560231834370316E-2</v>
      </c>
      <c r="AD461" s="42">
        <v>0.14016999999999999</v>
      </c>
      <c r="AE461" s="22">
        <v>473</v>
      </c>
      <c r="AF461" s="22">
        <v>15.010080704741132</v>
      </c>
      <c r="AG461" s="22">
        <v>2.5484007987675944E-2</v>
      </c>
      <c r="AH461" s="22">
        <v>0</v>
      </c>
      <c r="AI461" s="22">
        <v>1</v>
      </c>
      <c r="AJ461" s="22">
        <v>1</v>
      </c>
      <c r="AK461" s="22">
        <v>0</v>
      </c>
      <c r="AL461" s="45">
        <v>1</v>
      </c>
      <c r="AM461" s="45">
        <v>0</v>
      </c>
      <c r="AN461" s="45">
        <v>1</v>
      </c>
      <c r="AO461" s="45">
        <v>0</v>
      </c>
      <c r="AP461" s="45">
        <v>0</v>
      </c>
      <c r="AQ461" s="45">
        <v>1</v>
      </c>
      <c r="AR461" s="45">
        <v>1</v>
      </c>
      <c r="AS461" s="25" t="s">
        <v>4441</v>
      </c>
      <c r="AT461" s="25" t="s">
        <v>4440</v>
      </c>
      <c r="AU461" s="45">
        <v>8.8686413422319585</v>
      </c>
      <c r="AV461" s="10">
        <v>101.73657558894313</v>
      </c>
      <c r="AW461" s="10">
        <v>142.20021261993512</v>
      </c>
      <c r="AX461" s="17">
        <v>0.40915431990777501</v>
      </c>
    </row>
    <row r="462" spans="1:50" x14ac:dyDescent="0.25">
      <c r="A462" s="22" t="s">
        <v>1672</v>
      </c>
      <c r="B462" s="22" t="s">
        <v>3947</v>
      </c>
      <c r="C462" s="22" t="s">
        <v>1895</v>
      </c>
      <c r="D462" s="22">
        <v>7470</v>
      </c>
      <c r="E462" s="22" t="s">
        <v>1991</v>
      </c>
      <c r="F462" s="43">
        <v>3.674296</v>
      </c>
      <c r="G462" s="43">
        <v>127.69267830547</v>
      </c>
      <c r="H462" s="43">
        <v>4.2742424242424244</v>
      </c>
      <c r="I462" s="9">
        <v>2.9545454545454548E-2</v>
      </c>
      <c r="J462" s="9">
        <v>4.2446969696969701</v>
      </c>
      <c r="K462" s="11">
        <v>0.19431818181818183</v>
      </c>
      <c r="L462" s="41">
        <v>227</v>
      </c>
      <c r="M462" s="44">
        <v>77</v>
      </c>
      <c r="N462" s="13">
        <v>22</v>
      </c>
      <c r="O462" s="13">
        <v>14</v>
      </c>
      <c r="P462" s="22">
        <v>0</v>
      </c>
      <c r="Q462" s="22">
        <v>0</v>
      </c>
      <c r="R462" s="14">
        <v>0</v>
      </c>
      <c r="S462" s="22">
        <v>133</v>
      </c>
      <c r="T462" s="22">
        <v>0.95453739808578519</v>
      </c>
      <c r="U462" s="22">
        <v>482</v>
      </c>
      <c r="V462" s="22"/>
      <c r="W462" s="22">
        <v>97</v>
      </c>
      <c r="X462" s="22">
        <v>64</v>
      </c>
      <c r="Y462" s="14">
        <v>405</v>
      </c>
      <c r="Z462" s="10">
        <v>97</v>
      </c>
      <c r="AA462" s="22">
        <v>64</v>
      </c>
      <c r="AB462" s="22">
        <v>169.34</v>
      </c>
      <c r="AC462" s="22">
        <v>2.8774523713961473E-2</v>
      </c>
      <c r="AD462" s="42">
        <v>5.7999999999999996E-3</v>
      </c>
      <c r="AE462" s="22">
        <v>474</v>
      </c>
      <c r="AF462" s="22">
        <v>1.190913998859646</v>
      </c>
      <c r="AG462" s="22">
        <v>2.5338595720418002E-2</v>
      </c>
      <c r="AH462" s="22">
        <v>1</v>
      </c>
      <c r="AI462" s="22">
        <v>0</v>
      </c>
      <c r="AJ462" s="22">
        <v>0</v>
      </c>
      <c r="AK462" s="22">
        <v>0</v>
      </c>
      <c r="AL462" s="45">
        <v>0</v>
      </c>
      <c r="AM462" s="45">
        <v>0</v>
      </c>
      <c r="AN462" s="45">
        <v>0</v>
      </c>
      <c r="AO462" s="45">
        <v>0</v>
      </c>
      <c r="AP462" s="45">
        <v>0</v>
      </c>
      <c r="AQ462" s="45">
        <v>0</v>
      </c>
      <c r="AR462" s="45">
        <v>0</v>
      </c>
      <c r="AS462" s="45" t="s">
        <v>4441</v>
      </c>
      <c r="AT462" s="45" t="s">
        <v>4444</v>
      </c>
      <c r="AU462" s="45">
        <v>1.1826818744435654</v>
      </c>
      <c r="AV462" s="10">
        <v>22.852043548099232</v>
      </c>
      <c r="AW462" s="10">
        <v>22.69408011343495</v>
      </c>
      <c r="AX462" s="17">
        <v>6.9124423963133645E-3</v>
      </c>
    </row>
    <row r="463" spans="1:50" x14ac:dyDescent="0.25">
      <c r="A463" s="22" t="s">
        <v>2906</v>
      </c>
      <c r="B463" s="22" t="s">
        <v>3950</v>
      </c>
      <c r="C463" s="22" t="s">
        <v>2948</v>
      </c>
      <c r="D463" s="22">
        <v>5878</v>
      </c>
      <c r="E463" s="22" t="s">
        <v>2949</v>
      </c>
      <c r="F463" s="43">
        <v>4.3904969999999999</v>
      </c>
      <c r="G463" s="43">
        <v>194.87707141471</v>
      </c>
      <c r="H463" s="43">
        <v>7.5481060606060613</v>
      </c>
      <c r="I463" s="9">
        <v>1.1123106060606061</v>
      </c>
      <c r="J463" s="9">
        <v>6.4357954545454552</v>
      </c>
      <c r="K463" s="11">
        <v>4.3662878787878787</v>
      </c>
      <c r="L463" s="41">
        <v>3922</v>
      </c>
      <c r="M463" s="44">
        <v>2131</v>
      </c>
      <c r="N463" s="13">
        <v>711</v>
      </c>
      <c r="O463" s="13">
        <v>417</v>
      </c>
      <c r="P463" s="22">
        <v>359</v>
      </c>
      <c r="Q463" s="22">
        <v>149</v>
      </c>
      <c r="R463" s="14">
        <v>0</v>
      </c>
      <c r="S463" s="22">
        <v>343</v>
      </c>
      <c r="T463" s="22">
        <v>0.42153861594821107</v>
      </c>
      <c r="U463" s="22">
        <v>5138</v>
      </c>
      <c r="V463" s="22"/>
      <c r="W463" s="22">
        <v>1254</v>
      </c>
      <c r="X463" s="22">
        <v>775</v>
      </c>
      <c r="Y463" s="14">
        <v>3007</v>
      </c>
      <c r="Z463" s="10">
        <v>895</v>
      </c>
      <c r="AA463" s="22">
        <v>626</v>
      </c>
      <c r="AB463" s="22">
        <v>1496.78</v>
      </c>
      <c r="AC463" s="22">
        <v>2.252957194054277E-2</v>
      </c>
      <c r="AD463" s="42">
        <v>4.1930000000000002E-2</v>
      </c>
      <c r="AE463" s="22">
        <v>475</v>
      </c>
      <c r="AF463" s="22">
        <v>3.1314248538328124</v>
      </c>
      <c r="AG463" s="22">
        <v>2.5253426240587198E-2</v>
      </c>
      <c r="AH463" s="22">
        <v>0</v>
      </c>
      <c r="AI463" s="22">
        <v>0</v>
      </c>
      <c r="AJ463" s="22">
        <v>1</v>
      </c>
      <c r="AK463" s="22">
        <v>0</v>
      </c>
      <c r="AL463" s="45">
        <v>0</v>
      </c>
      <c r="AM463" s="45">
        <v>0</v>
      </c>
      <c r="AN463" s="45">
        <v>0</v>
      </c>
      <c r="AO463" s="45">
        <v>0</v>
      </c>
      <c r="AP463" s="45">
        <v>1</v>
      </c>
      <c r="AQ463" s="45">
        <v>0</v>
      </c>
      <c r="AR463" s="45">
        <v>0</v>
      </c>
      <c r="AS463" s="45" t="s">
        <v>4441</v>
      </c>
      <c r="AT463" s="45" t="s">
        <v>4441</v>
      </c>
      <c r="AU463" s="45">
        <v>2.6699690861166459</v>
      </c>
      <c r="AV463" s="10">
        <v>139.06594861834554</v>
      </c>
      <c r="AW463" s="10">
        <v>166.13439052541776</v>
      </c>
      <c r="AX463" s="17">
        <v>0.14736287449189542</v>
      </c>
    </row>
    <row r="464" spans="1:50" x14ac:dyDescent="0.25">
      <c r="A464" s="22" t="s">
        <v>964</v>
      </c>
      <c r="B464" s="22" t="s">
        <v>3952</v>
      </c>
      <c r="C464" s="22" t="s">
        <v>1130</v>
      </c>
      <c r="D464" s="22">
        <v>7148</v>
      </c>
      <c r="E464" s="22" t="s">
        <v>1168</v>
      </c>
      <c r="F464" s="43">
        <v>12.96007</v>
      </c>
      <c r="G464" s="43">
        <v>532.22055062692004</v>
      </c>
      <c r="H464" s="43">
        <v>20.748295454545456</v>
      </c>
      <c r="I464" s="9">
        <v>0.15303030303030304</v>
      </c>
      <c r="J464" s="9">
        <v>20.595265151515154</v>
      </c>
      <c r="K464" s="11">
        <v>16.499431818181819</v>
      </c>
      <c r="L464" s="41">
        <v>10356</v>
      </c>
      <c r="M464" s="44">
        <v>5705</v>
      </c>
      <c r="N464" s="13">
        <v>2545</v>
      </c>
      <c r="O464" s="13">
        <v>407</v>
      </c>
      <c r="P464" s="22">
        <v>0</v>
      </c>
      <c r="Q464" s="22">
        <v>0</v>
      </c>
      <c r="R464" s="14">
        <v>0</v>
      </c>
      <c r="S464" s="22">
        <v>703</v>
      </c>
      <c r="T464" s="22">
        <v>0.20478133472081494</v>
      </c>
      <c r="U464" s="22">
        <v>9559</v>
      </c>
      <c r="V464" s="22"/>
      <c r="W464" s="22">
        <v>3240</v>
      </c>
      <c r="X464" s="22">
        <v>865</v>
      </c>
      <c r="Y464" s="14">
        <v>3854</v>
      </c>
      <c r="Z464" s="10">
        <v>3240</v>
      </c>
      <c r="AA464" s="22">
        <v>865</v>
      </c>
      <c r="AB464" s="22">
        <v>4785.66</v>
      </c>
      <c r="AC464" s="22">
        <v>2.4350938693994264E-2</v>
      </c>
      <c r="AD464" s="42">
        <v>0.16406000000000001</v>
      </c>
      <c r="AE464" s="22">
        <v>476</v>
      </c>
      <c r="AF464" s="22">
        <v>8.0144378132357748</v>
      </c>
      <c r="AG464" s="22">
        <v>2.5202634632816901E-2</v>
      </c>
      <c r="AH464" s="22">
        <v>0</v>
      </c>
      <c r="AI464" s="22">
        <v>1</v>
      </c>
      <c r="AJ464" s="22">
        <v>0</v>
      </c>
      <c r="AK464" s="22">
        <v>0</v>
      </c>
      <c r="AL464" s="45">
        <v>1</v>
      </c>
      <c r="AM464" s="45">
        <v>0</v>
      </c>
      <c r="AN464" s="45">
        <v>1</v>
      </c>
      <c r="AO464" s="45">
        <v>0</v>
      </c>
      <c r="AP464" s="45">
        <v>0</v>
      </c>
      <c r="AQ464" s="45">
        <v>1</v>
      </c>
      <c r="AR464" s="45">
        <v>1</v>
      </c>
      <c r="AS464" s="45" t="s">
        <v>4441</v>
      </c>
      <c r="AT464" s="45" t="s">
        <v>4440</v>
      </c>
      <c r="AU464" s="45">
        <v>7.9553268443437117</v>
      </c>
      <c r="AV464" s="10">
        <v>157.31771240447659</v>
      </c>
      <c r="AW464" s="10">
        <v>156.15740613960619</v>
      </c>
      <c r="AX464" s="17">
        <v>7.3755602413487784E-3</v>
      </c>
    </row>
    <row r="465" spans="1:50" x14ac:dyDescent="0.25">
      <c r="A465" s="22" t="s">
        <v>2906</v>
      </c>
      <c r="B465" s="22" t="s">
        <v>3950</v>
      </c>
      <c r="C465" s="22" t="s">
        <v>2944</v>
      </c>
      <c r="D465" s="22">
        <v>8719</v>
      </c>
      <c r="E465" s="22" t="s">
        <v>3085</v>
      </c>
      <c r="F465" s="43">
        <v>6.8421979999999998</v>
      </c>
      <c r="G465" s="43">
        <v>236.16848630395</v>
      </c>
      <c r="H465" s="43">
        <v>10.174242424242426</v>
      </c>
      <c r="I465" s="9">
        <v>3.9299242424242427</v>
      </c>
      <c r="J465" s="9">
        <v>6.2445075757575754</v>
      </c>
      <c r="K465" s="11">
        <v>10.174242424242426</v>
      </c>
      <c r="L465" s="41">
        <v>2342</v>
      </c>
      <c r="M465" s="44">
        <v>4665</v>
      </c>
      <c r="N465" s="13">
        <v>1116</v>
      </c>
      <c r="O465" s="13">
        <v>672</v>
      </c>
      <c r="P465" s="22">
        <v>204</v>
      </c>
      <c r="Q465" s="22">
        <v>75</v>
      </c>
      <c r="R465" s="14">
        <v>0</v>
      </c>
      <c r="S465" s="22">
        <v>432</v>
      </c>
      <c r="T465" s="22">
        <v>0</v>
      </c>
      <c r="U465" s="22">
        <v>4665</v>
      </c>
      <c r="V465" s="22"/>
      <c r="W465" s="22">
        <v>1116</v>
      </c>
      <c r="X465" s="22">
        <v>672</v>
      </c>
      <c r="Y465" s="14">
        <v>0</v>
      </c>
      <c r="Z465" s="10">
        <v>912</v>
      </c>
      <c r="AA465" s="22">
        <v>597</v>
      </c>
      <c r="AB465" s="22">
        <v>1249.44</v>
      </c>
      <c r="AC465" s="22">
        <v>2.897168079908027E-2</v>
      </c>
      <c r="AD465" s="42">
        <v>5.4940000000000003E-2</v>
      </c>
      <c r="AE465" s="22">
        <v>477</v>
      </c>
      <c r="AF465" s="22">
        <v>3.0414197826090961</v>
      </c>
      <c r="AG465" s="22">
        <v>2.5135700682719801E-2</v>
      </c>
      <c r="AH465" s="22">
        <v>0</v>
      </c>
      <c r="AI465" s="22">
        <v>0</v>
      </c>
      <c r="AJ465" s="22">
        <v>0</v>
      </c>
      <c r="AK465" s="22">
        <v>0</v>
      </c>
      <c r="AL465" s="45">
        <v>0</v>
      </c>
      <c r="AM465" s="45">
        <v>0</v>
      </c>
      <c r="AN465" s="45">
        <v>0</v>
      </c>
      <c r="AO465" s="45">
        <v>0</v>
      </c>
      <c r="AP465" s="45">
        <v>1</v>
      </c>
      <c r="AQ465" s="45">
        <v>0</v>
      </c>
      <c r="AR465" s="45">
        <v>0</v>
      </c>
      <c r="AS465" s="45" t="s">
        <v>4441</v>
      </c>
      <c r="AT465" s="45" t="s">
        <v>4441</v>
      </c>
      <c r="AU465" s="45">
        <v>1.8666912072301654</v>
      </c>
      <c r="AV465" s="10">
        <v>146.04834551575627</v>
      </c>
      <c r="AW465" s="10">
        <v>109.68875651526432</v>
      </c>
      <c r="AX465" s="17">
        <v>0.38626209977661946</v>
      </c>
    </row>
    <row r="466" spans="1:50" x14ac:dyDescent="0.25">
      <c r="A466" s="22" t="s">
        <v>2906</v>
      </c>
      <c r="B466" s="22" t="s">
        <v>3950</v>
      </c>
      <c r="C466" s="22" t="s">
        <v>2944</v>
      </c>
      <c r="D466" s="22">
        <v>2102</v>
      </c>
      <c r="E466" s="22" t="s">
        <v>2945</v>
      </c>
      <c r="F466" s="43">
        <v>20.584883000000001</v>
      </c>
      <c r="G466" s="43">
        <v>839.40354692064</v>
      </c>
      <c r="H466" s="43">
        <v>34.36212121212121</v>
      </c>
      <c r="I466" s="9">
        <v>21.285606060606064</v>
      </c>
      <c r="J466" s="9">
        <v>13.076704545454547</v>
      </c>
      <c r="K466" s="11">
        <v>34.301515151515154</v>
      </c>
      <c r="L466" s="41">
        <v>6469</v>
      </c>
      <c r="M466" s="44">
        <v>10840</v>
      </c>
      <c r="N466" s="13">
        <v>2364</v>
      </c>
      <c r="O466" s="13">
        <v>1146</v>
      </c>
      <c r="P466" s="22">
        <v>871</v>
      </c>
      <c r="Q466" s="22">
        <v>219</v>
      </c>
      <c r="R466" s="14">
        <v>0</v>
      </c>
      <c r="S466" s="22">
        <v>1471</v>
      </c>
      <c r="T466" s="22">
        <v>1.7637461969223223E-3</v>
      </c>
      <c r="U466" s="22">
        <v>10861</v>
      </c>
      <c r="V466" s="22"/>
      <c r="W466" s="22">
        <v>2368</v>
      </c>
      <c r="X466" s="22">
        <v>1148</v>
      </c>
      <c r="Y466" s="14">
        <v>21</v>
      </c>
      <c r="Z466" s="10">
        <v>1497</v>
      </c>
      <c r="AA466" s="22">
        <v>929</v>
      </c>
      <c r="AB466" s="22">
        <v>2052.7800000000002</v>
      </c>
      <c r="AC466" s="22">
        <v>2.452322613540989E-2</v>
      </c>
      <c r="AD466" s="42">
        <v>7.6340000000000005E-2</v>
      </c>
      <c r="AE466" s="22">
        <v>478</v>
      </c>
      <c r="AF466" s="22">
        <v>11.914038731118131</v>
      </c>
      <c r="AG466" s="22">
        <v>2.5135102808266099E-2</v>
      </c>
      <c r="AH466" s="22">
        <v>0</v>
      </c>
      <c r="AI466" s="22">
        <v>0</v>
      </c>
      <c r="AJ466" s="22">
        <v>0</v>
      </c>
      <c r="AK466" s="22">
        <v>0</v>
      </c>
      <c r="AL466" s="45">
        <v>0</v>
      </c>
      <c r="AM466" s="45">
        <v>0</v>
      </c>
      <c r="AN466" s="45">
        <v>0</v>
      </c>
      <c r="AO466" s="45">
        <v>1</v>
      </c>
      <c r="AP466" s="45">
        <v>0</v>
      </c>
      <c r="AQ466" s="45">
        <v>0</v>
      </c>
      <c r="AR466" s="45">
        <v>0</v>
      </c>
      <c r="AS466" s="45" t="s">
        <v>4441</v>
      </c>
      <c r="AT466" s="45" t="s">
        <v>4440</v>
      </c>
      <c r="AU466" s="45">
        <v>4.5339565467505816</v>
      </c>
      <c r="AV466" s="10">
        <v>114.47838366282858</v>
      </c>
      <c r="AW466" s="10">
        <v>68.913091406146663</v>
      </c>
      <c r="AX466" s="17">
        <v>0.61944971118656034</v>
      </c>
    </row>
    <row r="467" spans="1:50" x14ac:dyDescent="0.25">
      <c r="A467" s="22" t="s">
        <v>2195</v>
      </c>
      <c r="B467" s="22" t="s">
        <v>3956</v>
      </c>
      <c r="C467" s="22" t="s">
        <v>2626</v>
      </c>
      <c r="D467" s="22">
        <v>3119</v>
      </c>
      <c r="E467" s="22" t="s">
        <v>2627</v>
      </c>
      <c r="F467" s="43">
        <v>18.810922999999999</v>
      </c>
      <c r="G467" s="43">
        <v>736.21240367254995</v>
      </c>
      <c r="H467" s="43">
        <v>33.697537878787884</v>
      </c>
      <c r="I467" s="9">
        <v>32.903030303030306</v>
      </c>
      <c r="J467" s="9">
        <v>0.7945075757575758</v>
      </c>
      <c r="K467" s="11">
        <v>33.696401515151521</v>
      </c>
      <c r="L467" s="41">
        <v>810</v>
      </c>
      <c r="M467" s="44">
        <v>1206</v>
      </c>
      <c r="N467" s="13">
        <v>261</v>
      </c>
      <c r="O467" s="13">
        <v>92</v>
      </c>
      <c r="P467" s="22">
        <v>257</v>
      </c>
      <c r="Q467" s="22">
        <v>91</v>
      </c>
      <c r="R467" s="14">
        <v>0</v>
      </c>
      <c r="S467" s="22">
        <v>672</v>
      </c>
      <c r="T467" s="22">
        <v>3.3722452971174377E-5</v>
      </c>
      <c r="U467" s="22">
        <v>1206</v>
      </c>
      <c r="V467" s="22"/>
      <c r="W467" s="22">
        <v>261</v>
      </c>
      <c r="X467" s="22">
        <v>92</v>
      </c>
      <c r="Y467" s="14">
        <v>0</v>
      </c>
      <c r="Z467" s="10">
        <v>4</v>
      </c>
      <c r="AA467" s="22">
        <v>1</v>
      </c>
      <c r="AB467" s="22">
        <v>5.48</v>
      </c>
      <c r="AC467" s="22">
        <v>2.5550945496385112E-2</v>
      </c>
      <c r="AD467" s="42">
        <v>2.1000000000000001E-4</v>
      </c>
      <c r="AE467" s="22">
        <v>479</v>
      </c>
      <c r="AF467" s="22">
        <v>7.2765089857976601</v>
      </c>
      <c r="AG467" s="22">
        <v>2.5091410295853999E-2</v>
      </c>
      <c r="AH467" s="22">
        <v>1</v>
      </c>
      <c r="AI467" s="22">
        <v>0</v>
      </c>
      <c r="AJ467" s="22">
        <v>0</v>
      </c>
      <c r="AK467" s="22">
        <v>0</v>
      </c>
      <c r="AL467" s="45">
        <v>0</v>
      </c>
      <c r="AM467" s="45">
        <v>0</v>
      </c>
      <c r="AN467" s="45">
        <v>0</v>
      </c>
      <c r="AO467" s="45">
        <v>0</v>
      </c>
      <c r="AP467" s="45">
        <v>0</v>
      </c>
      <c r="AQ467" s="45">
        <v>0</v>
      </c>
      <c r="AR467" s="45">
        <v>0</v>
      </c>
      <c r="AS467" s="45" t="s">
        <v>4441</v>
      </c>
      <c r="AT467" s="45" t="s">
        <v>4445</v>
      </c>
      <c r="AU467" s="45">
        <v>0.17156272767107783</v>
      </c>
      <c r="AV467" s="10">
        <v>5.0345649582836707</v>
      </c>
      <c r="AW467" s="10">
        <v>7.7453729984319049</v>
      </c>
      <c r="AX467" s="17">
        <v>0.97642238496428224</v>
      </c>
    </row>
    <row r="468" spans="1:50" x14ac:dyDescent="0.25">
      <c r="A468" s="22" t="s">
        <v>1672</v>
      </c>
      <c r="B468" s="22" t="s">
        <v>3951</v>
      </c>
      <c r="C468" s="22" t="s">
        <v>1762</v>
      </c>
      <c r="D468" s="22">
        <v>5912</v>
      </c>
      <c r="E468" s="22" t="s">
        <v>1981</v>
      </c>
      <c r="F468" s="43">
        <v>6.7275859999999996</v>
      </c>
      <c r="G468" s="43">
        <v>290.21216361408</v>
      </c>
      <c r="H468" s="43">
        <v>12.287878787878787</v>
      </c>
      <c r="I468" s="9">
        <v>1.2395833333333335</v>
      </c>
      <c r="J468" s="9">
        <v>11.048106060606061</v>
      </c>
      <c r="K468" s="11">
        <v>2.5782196969696969</v>
      </c>
      <c r="L468" s="41">
        <v>721</v>
      </c>
      <c r="M468" s="44">
        <v>336</v>
      </c>
      <c r="N468" s="13">
        <v>68</v>
      </c>
      <c r="O468" s="13">
        <v>41</v>
      </c>
      <c r="P468" s="22">
        <v>1</v>
      </c>
      <c r="Q468" s="22">
        <v>1</v>
      </c>
      <c r="R468" s="14">
        <v>0</v>
      </c>
      <c r="S468" s="22">
        <v>381</v>
      </c>
      <c r="T468" s="22">
        <v>0.79018187422934649</v>
      </c>
      <c r="U468" s="22">
        <v>1380</v>
      </c>
      <c r="V468" s="22"/>
      <c r="W468" s="22">
        <v>258</v>
      </c>
      <c r="X468" s="22">
        <v>167</v>
      </c>
      <c r="Y468" s="14">
        <v>1044</v>
      </c>
      <c r="Z468" s="10">
        <v>257</v>
      </c>
      <c r="AA468" s="22">
        <v>166</v>
      </c>
      <c r="AB468" s="22">
        <v>446.05</v>
      </c>
      <c r="AC468" s="22">
        <v>2.3181612776734774E-2</v>
      </c>
      <c r="AD468" s="42">
        <v>1.239E-2</v>
      </c>
      <c r="AE468" s="22">
        <v>480</v>
      </c>
      <c r="AF468" s="22">
        <v>3.2265972884078877</v>
      </c>
      <c r="AG468" s="22">
        <v>2.5012382080681302E-2</v>
      </c>
      <c r="AH468" s="22">
        <v>0</v>
      </c>
      <c r="AI468" s="22">
        <v>0</v>
      </c>
      <c r="AJ468" s="22">
        <v>0</v>
      </c>
      <c r="AK468" s="22">
        <v>0</v>
      </c>
      <c r="AL468" s="45">
        <v>0</v>
      </c>
      <c r="AM468" s="45">
        <v>0</v>
      </c>
      <c r="AN468" s="45">
        <v>0</v>
      </c>
      <c r="AO468" s="45">
        <v>0</v>
      </c>
      <c r="AP468" s="45">
        <v>0</v>
      </c>
      <c r="AQ468" s="45">
        <v>0</v>
      </c>
      <c r="AR468" s="45">
        <v>0</v>
      </c>
      <c r="AS468" s="45" t="s">
        <v>4441</v>
      </c>
      <c r="AT468" s="45" t="s">
        <v>4443</v>
      </c>
      <c r="AU468" s="45">
        <v>2.9010531168616791</v>
      </c>
      <c r="AV468" s="10">
        <v>23.261905578221963</v>
      </c>
      <c r="AW468" s="10">
        <v>20.996300863131935</v>
      </c>
      <c r="AX468" s="17">
        <v>0.10087854500616525</v>
      </c>
    </row>
    <row r="469" spans="1:50" x14ac:dyDescent="0.25">
      <c r="A469" s="22" t="s">
        <v>964</v>
      </c>
      <c r="B469" s="22" t="s">
        <v>3948</v>
      </c>
      <c r="C469" s="22" t="s">
        <v>1236</v>
      </c>
      <c r="D469" s="22">
        <v>8745</v>
      </c>
      <c r="E469" s="22" t="s">
        <v>1321</v>
      </c>
      <c r="F469" s="43">
        <v>2.6677170000000001</v>
      </c>
      <c r="G469" s="43">
        <v>98.176751413619996</v>
      </c>
      <c r="H469" s="43">
        <v>4.9988636363636365</v>
      </c>
      <c r="I469" s="9">
        <v>0</v>
      </c>
      <c r="J469" s="9">
        <v>4.9988636363636365</v>
      </c>
      <c r="K469" s="11">
        <v>0.20473484848484849</v>
      </c>
      <c r="L469" s="41">
        <v>3055</v>
      </c>
      <c r="M469" s="44">
        <v>10</v>
      </c>
      <c r="N469" s="13">
        <v>10</v>
      </c>
      <c r="O469" s="13">
        <v>0</v>
      </c>
      <c r="P469" s="22">
        <v>0</v>
      </c>
      <c r="Q469" s="22">
        <v>0</v>
      </c>
      <c r="R469" s="14">
        <v>0</v>
      </c>
      <c r="S469" s="22">
        <v>131</v>
      </c>
      <c r="T469" s="22">
        <v>0.95904372205804345</v>
      </c>
      <c r="U469" s="22">
        <v>5342</v>
      </c>
      <c r="V469" s="22"/>
      <c r="W469" s="22">
        <v>974</v>
      </c>
      <c r="X469" s="22">
        <v>636</v>
      </c>
      <c r="Y469" s="14">
        <v>5332</v>
      </c>
      <c r="Z469" s="10">
        <v>974</v>
      </c>
      <c r="AA469" s="22">
        <v>636</v>
      </c>
      <c r="AB469" s="22">
        <v>1814.26</v>
      </c>
      <c r="AC469" s="22">
        <v>2.7172593934799004E-2</v>
      </c>
      <c r="AD469" s="42">
        <v>5.5030000000000003E-2</v>
      </c>
      <c r="AE469" s="22">
        <v>481</v>
      </c>
      <c r="AF469" s="22">
        <v>1.9989408438577441</v>
      </c>
      <c r="AG469" s="22">
        <v>2.4986760548221802E-2</v>
      </c>
      <c r="AH469" s="22">
        <v>0</v>
      </c>
      <c r="AI469" s="22">
        <v>0</v>
      </c>
      <c r="AJ469" s="22">
        <v>0</v>
      </c>
      <c r="AK469" s="22">
        <v>0</v>
      </c>
      <c r="AL469" s="45">
        <v>1</v>
      </c>
      <c r="AM469" s="45">
        <v>0</v>
      </c>
      <c r="AN469" s="45">
        <v>0</v>
      </c>
      <c r="AO469" s="45">
        <v>0</v>
      </c>
      <c r="AP469" s="45">
        <v>1</v>
      </c>
      <c r="AQ469" s="45">
        <v>0</v>
      </c>
      <c r="AR469" s="45">
        <v>0</v>
      </c>
      <c r="AS469" s="45" t="s">
        <v>4441</v>
      </c>
      <c r="AT469" s="45" t="s">
        <v>4441</v>
      </c>
      <c r="AU469" s="45">
        <v>1.9989408438577441</v>
      </c>
      <c r="AV469" s="10">
        <v>194.84428279154352</v>
      </c>
      <c r="AW469" s="10">
        <v>194.84428279154352</v>
      </c>
      <c r="AX469" s="17">
        <v>0</v>
      </c>
    </row>
    <row r="470" spans="1:50" x14ac:dyDescent="0.25">
      <c r="A470" s="22" t="s">
        <v>8</v>
      </c>
      <c r="B470" s="22" t="s">
        <v>3953</v>
      </c>
      <c r="C470" s="22" t="s">
        <v>369</v>
      </c>
      <c r="D470" s="22">
        <v>7319</v>
      </c>
      <c r="E470" s="22" t="s">
        <v>464</v>
      </c>
      <c r="F470" s="43">
        <v>4.3241069999999997</v>
      </c>
      <c r="G470" s="43">
        <v>186.98944956362999</v>
      </c>
      <c r="H470" s="43">
        <v>7.5547348484848484</v>
      </c>
      <c r="I470" s="9">
        <v>0</v>
      </c>
      <c r="J470" s="9">
        <v>7.5547348484848484</v>
      </c>
      <c r="K470" s="11">
        <v>0</v>
      </c>
      <c r="L470" s="41">
        <v>715</v>
      </c>
      <c r="M470" s="44">
        <v>0</v>
      </c>
      <c r="N470" s="13">
        <v>0</v>
      </c>
      <c r="O470" s="13">
        <v>0</v>
      </c>
      <c r="P470" s="22">
        <v>0</v>
      </c>
      <c r="Q470" s="22">
        <v>0</v>
      </c>
      <c r="R470" s="14">
        <v>0</v>
      </c>
      <c r="S470" s="22">
        <v>175</v>
      </c>
      <c r="T470" s="22">
        <v>1</v>
      </c>
      <c r="U470" s="22">
        <v>1311</v>
      </c>
      <c r="V470" s="22"/>
      <c r="W470" s="22">
        <v>238</v>
      </c>
      <c r="X470" s="22">
        <v>158</v>
      </c>
      <c r="Y470" s="14">
        <v>1311</v>
      </c>
      <c r="Z470" s="10">
        <v>238</v>
      </c>
      <c r="AA470" s="22">
        <v>158</v>
      </c>
      <c r="AB470" s="22">
        <v>444.05</v>
      </c>
      <c r="AC470" s="22">
        <v>2.3124871537356786E-2</v>
      </c>
      <c r="AD470" s="42">
        <v>1.1440000000000001E-2</v>
      </c>
      <c r="AE470" s="22">
        <v>482</v>
      </c>
      <c r="AF470" s="22">
        <v>2.8975225773458462</v>
      </c>
      <c r="AG470" s="22">
        <v>2.4978642908153846E-2</v>
      </c>
      <c r="AH470" s="22">
        <v>0</v>
      </c>
      <c r="AI470" s="22">
        <v>0</v>
      </c>
      <c r="AJ470" s="22">
        <v>0</v>
      </c>
      <c r="AK470" s="22">
        <v>0</v>
      </c>
      <c r="AL470" s="45">
        <v>0</v>
      </c>
      <c r="AM470" s="45">
        <v>0</v>
      </c>
      <c r="AN470" s="45">
        <v>0</v>
      </c>
      <c r="AO470" s="45">
        <v>0</v>
      </c>
      <c r="AP470" s="45">
        <v>0</v>
      </c>
      <c r="AQ470" s="45">
        <v>0</v>
      </c>
      <c r="AR470" s="45">
        <v>0</v>
      </c>
      <c r="AS470" s="45" t="s">
        <v>4441</v>
      </c>
      <c r="AT470" s="45" t="s">
        <v>4443</v>
      </c>
      <c r="AU470" s="45">
        <v>2.8975225773458462</v>
      </c>
      <c r="AV470" s="10">
        <v>31.503421996039009</v>
      </c>
      <c r="AW470" s="10">
        <v>31.503421996039009</v>
      </c>
      <c r="AX470" s="17">
        <v>0</v>
      </c>
    </row>
    <row r="471" spans="1:50" x14ac:dyDescent="0.25">
      <c r="A471" s="22" t="s">
        <v>964</v>
      </c>
      <c r="B471" s="22" t="s">
        <v>3948</v>
      </c>
      <c r="C471" s="22" t="s">
        <v>1084</v>
      </c>
      <c r="D471" s="22">
        <v>2042</v>
      </c>
      <c r="E471" s="22" t="s">
        <v>1323</v>
      </c>
      <c r="F471" s="43">
        <v>16.341587000000001</v>
      </c>
      <c r="G471" s="43">
        <v>771.45138931992005</v>
      </c>
      <c r="H471" s="43">
        <v>30.598484848484848</v>
      </c>
      <c r="I471" s="9">
        <v>22.704166666666666</v>
      </c>
      <c r="J471" s="9">
        <v>7.894318181818182</v>
      </c>
      <c r="K471" s="11">
        <v>30.598484848484848</v>
      </c>
      <c r="L471" s="41">
        <v>2129</v>
      </c>
      <c r="M471" s="44">
        <v>4528</v>
      </c>
      <c r="N471" s="13">
        <v>1005</v>
      </c>
      <c r="O471" s="13">
        <v>525</v>
      </c>
      <c r="P471" s="22">
        <v>651</v>
      </c>
      <c r="Q471" s="22">
        <v>350</v>
      </c>
      <c r="R471" s="14">
        <v>0</v>
      </c>
      <c r="S471" s="22">
        <v>837</v>
      </c>
      <c r="T471" s="22">
        <v>0</v>
      </c>
      <c r="U471" s="22">
        <v>4528</v>
      </c>
      <c r="V471" s="22"/>
      <c r="W471" s="22">
        <v>1005</v>
      </c>
      <c r="X471" s="22">
        <v>525</v>
      </c>
      <c r="Y471" s="14">
        <v>0</v>
      </c>
      <c r="Z471" s="10">
        <v>354</v>
      </c>
      <c r="AA471" s="22">
        <v>175</v>
      </c>
      <c r="AB471" s="22">
        <v>484.98</v>
      </c>
      <c r="AC471" s="22">
        <v>2.1182912139682677E-2</v>
      </c>
      <c r="AD471" s="42">
        <v>1.559E-2</v>
      </c>
      <c r="AE471" s="22">
        <v>483</v>
      </c>
      <c r="AF471" s="22">
        <v>6.93259487361364</v>
      </c>
      <c r="AG471" s="22">
        <v>2.4759267405763001E-2</v>
      </c>
      <c r="AH471" s="22">
        <v>0</v>
      </c>
      <c r="AI471" s="22">
        <v>0</v>
      </c>
      <c r="AJ471" s="22">
        <v>0</v>
      </c>
      <c r="AK471" s="22">
        <v>0</v>
      </c>
      <c r="AL471" s="45">
        <v>0</v>
      </c>
      <c r="AM471" s="45">
        <v>0</v>
      </c>
      <c r="AN471" s="45">
        <v>0</v>
      </c>
      <c r="AO471" s="45">
        <v>0</v>
      </c>
      <c r="AP471" s="45">
        <v>0</v>
      </c>
      <c r="AQ471" s="45">
        <v>0</v>
      </c>
      <c r="AR471" s="45">
        <v>0</v>
      </c>
      <c r="AS471" s="45" t="s">
        <v>4441</v>
      </c>
      <c r="AT471" s="45" t="s">
        <v>4443</v>
      </c>
      <c r="AU471" s="45">
        <v>1.7885888804280994</v>
      </c>
      <c r="AV471" s="10">
        <v>44.842378004894201</v>
      </c>
      <c r="AW471" s="10">
        <v>32.844763555335483</v>
      </c>
      <c r="AX471" s="17">
        <v>0.74200297103243373</v>
      </c>
    </row>
    <row r="472" spans="1:50" x14ac:dyDescent="0.25">
      <c r="A472" s="22" t="s">
        <v>2906</v>
      </c>
      <c r="B472" s="22" t="s">
        <v>3950</v>
      </c>
      <c r="C472" s="22" t="s">
        <v>3121</v>
      </c>
      <c r="D472" s="22">
        <v>3315</v>
      </c>
      <c r="E472" s="22" t="s">
        <v>3254</v>
      </c>
      <c r="F472" s="43">
        <v>1.9681679999999999</v>
      </c>
      <c r="G472" s="43">
        <v>116.4813213952</v>
      </c>
      <c r="H472" s="43">
        <v>4.7130681818181817</v>
      </c>
      <c r="I472" s="9">
        <v>0</v>
      </c>
      <c r="J472" s="9">
        <v>4.7130681818181817</v>
      </c>
      <c r="K472" s="11">
        <v>0.12026515151515152</v>
      </c>
      <c r="L472" s="41">
        <v>755</v>
      </c>
      <c r="M472" s="44">
        <v>67</v>
      </c>
      <c r="N472" s="13">
        <v>7</v>
      </c>
      <c r="O472" s="13">
        <v>7</v>
      </c>
      <c r="P472" s="22">
        <v>3</v>
      </c>
      <c r="Q472" s="22">
        <v>3</v>
      </c>
      <c r="R472" s="14">
        <v>0</v>
      </c>
      <c r="S472" s="22">
        <v>161</v>
      </c>
      <c r="T472" s="22">
        <v>0.97448262005224029</v>
      </c>
      <c r="U472" s="22">
        <v>1415</v>
      </c>
      <c r="V472" s="22"/>
      <c r="W472" s="22">
        <v>252</v>
      </c>
      <c r="X472" s="22">
        <v>169</v>
      </c>
      <c r="Y472" s="14">
        <v>1348</v>
      </c>
      <c r="Z472" s="10">
        <v>249</v>
      </c>
      <c r="AA472" s="22">
        <v>166</v>
      </c>
      <c r="AB472" s="22">
        <v>462.45</v>
      </c>
      <c r="AC472" s="22">
        <v>1.68968550186889E-2</v>
      </c>
      <c r="AD472" s="42">
        <v>8.7500000000000008E-3</v>
      </c>
      <c r="AE472" s="22">
        <v>484</v>
      </c>
      <c r="AF472" s="22">
        <v>1.1353395623539122</v>
      </c>
      <c r="AG472" s="22">
        <v>2.46812948337807E-2</v>
      </c>
      <c r="AH472" s="22">
        <v>0</v>
      </c>
      <c r="AI472" s="22">
        <v>0</v>
      </c>
      <c r="AJ472" s="22">
        <v>0</v>
      </c>
      <c r="AK472" s="22">
        <v>0</v>
      </c>
      <c r="AL472" s="45">
        <v>0</v>
      </c>
      <c r="AM472" s="45">
        <v>0</v>
      </c>
      <c r="AN472" s="45">
        <v>0</v>
      </c>
      <c r="AO472" s="45">
        <v>0</v>
      </c>
      <c r="AP472" s="45">
        <v>0</v>
      </c>
      <c r="AQ472" s="45">
        <v>0</v>
      </c>
      <c r="AR472" s="45">
        <v>0</v>
      </c>
      <c r="AS472" s="45" t="s">
        <v>4441</v>
      </c>
      <c r="AT472" s="45" t="s">
        <v>4444</v>
      </c>
      <c r="AU472" s="45">
        <v>1.1353395623539122</v>
      </c>
      <c r="AV472" s="10">
        <v>52.831826401446655</v>
      </c>
      <c r="AW472" s="10">
        <v>53.468354430379748</v>
      </c>
      <c r="AX472" s="17">
        <v>0</v>
      </c>
    </row>
    <row r="473" spans="1:50" x14ac:dyDescent="0.25">
      <c r="A473" s="22" t="s">
        <v>539</v>
      </c>
      <c r="B473" s="22" t="s">
        <v>3949</v>
      </c>
      <c r="C473" s="22" t="s">
        <v>476</v>
      </c>
      <c r="D473" s="22">
        <v>4876</v>
      </c>
      <c r="E473" s="22" t="s">
        <v>477</v>
      </c>
      <c r="F473" s="43">
        <v>18.359477999999999</v>
      </c>
      <c r="G473" s="43">
        <v>686.17864680472996</v>
      </c>
      <c r="H473" s="43">
        <v>30.488825757575757</v>
      </c>
      <c r="I473" s="9">
        <v>25.882007575757576</v>
      </c>
      <c r="J473" s="9">
        <v>4.6068181818181824</v>
      </c>
      <c r="K473" s="11">
        <v>30.31098484848485</v>
      </c>
      <c r="L473" s="41">
        <v>3097</v>
      </c>
      <c r="M473" s="44">
        <v>6859</v>
      </c>
      <c r="N473" s="13">
        <v>735</v>
      </c>
      <c r="O473" s="13">
        <v>526</v>
      </c>
      <c r="P473" s="22">
        <v>679</v>
      </c>
      <c r="Q473" s="22">
        <v>480</v>
      </c>
      <c r="R473" s="14">
        <v>0</v>
      </c>
      <c r="S473" s="22">
        <v>937</v>
      </c>
      <c r="T473" s="22">
        <v>5.8329865015125382E-3</v>
      </c>
      <c r="U473" s="22">
        <v>6892</v>
      </c>
      <c r="V473" s="22"/>
      <c r="W473" s="22">
        <v>741</v>
      </c>
      <c r="X473" s="22">
        <v>530</v>
      </c>
      <c r="Y473" s="14">
        <v>33</v>
      </c>
      <c r="Z473" s="10">
        <v>62</v>
      </c>
      <c r="AA473" s="22">
        <v>50</v>
      </c>
      <c r="AB473" s="22">
        <v>87.91</v>
      </c>
      <c r="AC473" s="22">
        <v>2.6756119686167774E-2</v>
      </c>
      <c r="AD473" s="42">
        <v>3.4499999999999999E-3</v>
      </c>
      <c r="AE473" s="22">
        <v>485</v>
      </c>
      <c r="AF473" s="22">
        <v>6.5355354545711952</v>
      </c>
      <c r="AG473" s="22">
        <v>2.4662397941778096E-2</v>
      </c>
      <c r="AH473" s="22">
        <v>0</v>
      </c>
      <c r="AI473" s="22">
        <v>0</v>
      </c>
      <c r="AJ473" s="22">
        <v>0</v>
      </c>
      <c r="AK473" s="22">
        <v>0</v>
      </c>
      <c r="AL473" s="45">
        <v>0</v>
      </c>
      <c r="AM473" s="45">
        <v>0</v>
      </c>
      <c r="AN473" s="45">
        <v>0</v>
      </c>
      <c r="AO473" s="45">
        <v>0</v>
      </c>
      <c r="AP473" s="45">
        <v>0</v>
      </c>
      <c r="AQ473" s="45">
        <v>0</v>
      </c>
      <c r="AR473" s="45">
        <v>0</v>
      </c>
      <c r="AS473" s="45" t="s">
        <v>4441</v>
      </c>
      <c r="AT473" s="45" t="s">
        <v>4445</v>
      </c>
      <c r="AU473" s="45">
        <v>0.98751010614289747</v>
      </c>
      <c r="AV473" s="10">
        <v>13.458312777503698</v>
      </c>
      <c r="AW473" s="10">
        <v>24.303986184705028</v>
      </c>
      <c r="AX473" s="17">
        <v>0.84890142314931583</v>
      </c>
    </row>
    <row r="474" spans="1:50" x14ac:dyDescent="0.25">
      <c r="A474" s="22" t="s">
        <v>964</v>
      </c>
      <c r="B474" s="22" t="s">
        <v>3952</v>
      </c>
      <c r="C474" s="22" t="s">
        <v>978</v>
      </c>
      <c r="D474" s="22">
        <v>3787</v>
      </c>
      <c r="E474" s="22" t="s">
        <v>1234</v>
      </c>
      <c r="F474" s="43">
        <v>2.2592219999999998</v>
      </c>
      <c r="G474" s="43">
        <v>90.685617088529995</v>
      </c>
      <c r="H474" s="43">
        <v>3.528598484848485</v>
      </c>
      <c r="I474" s="9">
        <v>3.1725378787878786</v>
      </c>
      <c r="J474" s="9">
        <v>0.35606060606060608</v>
      </c>
      <c r="K474" s="11">
        <v>3.528598484848485</v>
      </c>
      <c r="L474" s="41">
        <v>259</v>
      </c>
      <c r="M474" s="44">
        <v>735</v>
      </c>
      <c r="N474" s="13">
        <v>209</v>
      </c>
      <c r="O474" s="13">
        <v>75</v>
      </c>
      <c r="P474" s="22">
        <v>203</v>
      </c>
      <c r="Q474" s="22">
        <v>73</v>
      </c>
      <c r="R474" s="14">
        <v>0</v>
      </c>
      <c r="S474" s="22">
        <v>139</v>
      </c>
      <c r="T474" s="22">
        <v>0</v>
      </c>
      <c r="U474" s="22">
        <v>735</v>
      </c>
      <c r="V474" s="22"/>
      <c r="W474" s="22">
        <v>209</v>
      </c>
      <c r="X474" s="22">
        <v>75</v>
      </c>
      <c r="Y474" s="14">
        <v>0</v>
      </c>
      <c r="Z474" s="10">
        <v>6</v>
      </c>
      <c r="AA474" s="22">
        <v>2</v>
      </c>
      <c r="AB474" s="22">
        <v>8.2200000000000006</v>
      </c>
      <c r="AC474" s="22">
        <v>2.4912682656109405E-2</v>
      </c>
      <c r="AD474" s="42">
        <v>3.1E-4</v>
      </c>
      <c r="AE474" s="22">
        <v>486</v>
      </c>
      <c r="AF474" s="22">
        <v>1.3041260879007319</v>
      </c>
      <c r="AG474" s="22">
        <v>2.4606152601900601E-2</v>
      </c>
      <c r="AH474" s="22">
        <v>0</v>
      </c>
      <c r="AI474" s="22">
        <v>0</v>
      </c>
      <c r="AJ474" s="22">
        <v>0</v>
      </c>
      <c r="AK474" s="22">
        <v>0</v>
      </c>
      <c r="AL474" s="45">
        <v>0</v>
      </c>
      <c r="AM474" s="45">
        <v>0</v>
      </c>
      <c r="AN474" s="45">
        <v>0</v>
      </c>
      <c r="AO474" s="45">
        <v>0</v>
      </c>
      <c r="AP474" s="45">
        <v>0</v>
      </c>
      <c r="AQ474" s="45">
        <v>0</v>
      </c>
      <c r="AR474" s="45">
        <v>0</v>
      </c>
      <c r="AS474" s="45" t="s">
        <v>4441</v>
      </c>
      <c r="AT474" s="45" t="s">
        <v>4445</v>
      </c>
      <c r="AU474" s="45">
        <v>0.13159556895783242</v>
      </c>
      <c r="AV474" s="10">
        <v>16.851063829787233</v>
      </c>
      <c r="AW474" s="10">
        <v>59.230315066287368</v>
      </c>
      <c r="AX474" s="17">
        <v>0.89909290966668443</v>
      </c>
    </row>
    <row r="475" spans="1:50" x14ac:dyDescent="0.25">
      <c r="A475" s="22" t="s">
        <v>539</v>
      </c>
      <c r="B475" s="22" t="s">
        <v>3949</v>
      </c>
      <c r="C475" s="22" t="s">
        <v>837</v>
      </c>
      <c r="D475" s="22">
        <v>4785</v>
      </c>
      <c r="E475" s="22" t="s">
        <v>857</v>
      </c>
      <c r="F475" s="43">
        <v>6.1633649999999998</v>
      </c>
      <c r="G475" s="43">
        <v>271.95744271845001</v>
      </c>
      <c r="H475" s="43">
        <v>12.262121212121214</v>
      </c>
      <c r="I475" s="9">
        <v>0</v>
      </c>
      <c r="J475" s="9">
        <v>12.262121212121214</v>
      </c>
      <c r="K475" s="11">
        <v>0</v>
      </c>
      <c r="L475" s="41">
        <v>385</v>
      </c>
      <c r="M475" s="44">
        <v>0</v>
      </c>
      <c r="N475" s="13">
        <v>0</v>
      </c>
      <c r="O475" s="13">
        <v>0</v>
      </c>
      <c r="P475" s="22">
        <v>0</v>
      </c>
      <c r="Q475" s="22">
        <v>0</v>
      </c>
      <c r="R475" s="14">
        <v>0</v>
      </c>
      <c r="S475" s="22">
        <v>237</v>
      </c>
      <c r="T475" s="22">
        <v>1</v>
      </c>
      <c r="U475" s="22">
        <v>711</v>
      </c>
      <c r="V475" s="22"/>
      <c r="W475" s="22">
        <v>130</v>
      </c>
      <c r="X475" s="22">
        <v>87</v>
      </c>
      <c r="Y475" s="14">
        <v>711</v>
      </c>
      <c r="Z475" s="10">
        <v>130</v>
      </c>
      <c r="AA475" s="22">
        <v>87</v>
      </c>
      <c r="AB475" s="22">
        <v>242.09</v>
      </c>
      <c r="AC475" s="22">
        <v>2.2662976009745615E-2</v>
      </c>
      <c r="AD475" s="42">
        <v>6.13E-3</v>
      </c>
      <c r="AE475" s="22">
        <v>487</v>
      </c>
      <c r="AF475" s="22">
        <v>2.1604461475804237</v>
      </c>
      <c r="AG475" s="22">
        <v>2.4550524404322996E-2</v>
      </c>
      <c r="AH475" s="22">
        <v>0</v>
      </c>
      <c r="AI475" s="22">
        <v>0</v>
      </c>
      <c r="AJ475" s="22">
        <v>0</v>
      </c>
      <c r="AK475" s="22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 t="s">
        <v>4441</v>
      </c>
      <c r="AT475" s="45" t="s">
        <v>4444</v>
      </c>
      <c r="AU475" s="45">
        <v>2.1604461475804237</v>
      </c>
      <c r="AV475" s="10">
        <v>10.60175460274311</v>
      </c>
      <c r="AW475" s="10">
        <v>10.60175460274311</v>
      </c>
      <c r="AX475" s="17">
        <v>0</v>
      </c>
    </row>
    <row r="476" spans="1:50" x14ac:dyDescent="0.25">
      <c r="A476" s="22" t="s">
        <v>964</v>
      </c>
      <c r="B476" s="22" t="s">
        <v>3952</v>
      </c>
      <c r="C476" s="22" t="s">
        <v>984</v>
      </c>
      <c r="D476" s="22">
        <v>4620</v>
      </c>
      <c r="E476" s="22" t="s">
        <v>985</v>
      </c>
      <c r="F476" s="43">
        <v>7.3516779999999997</v>
      </c>
      <c r="G476" s="43">
        <v>246.28282471713999</v>
      </c>
      <c r="H476" s="43">
        <v>8.51628787878788</v>
      </c>
      <c r="I476" s="9">
        <v>0.43844696969696967</v>
      </c>
      <c r="J476" s="9">
        <v>8.0778409090909093</v>
      </c>
      <c r="K476" s="11">
        <v>0.57329545454545461</v>
      </c>
      <c r="L476" s="41">
        <v>529</v>
      </c>
      <c r="M476" s="44">
        <v>72</v>
      </c>
      <c r="N476" s="13">
        <v>39</v>
      </c>
      <c r="O476" s="13">
        <v>11</v>
      </c>
      <c r="P476" s="22">
        <v>39</v>
      </c>
      <c r="Q476" s="22">
        <v>11</v>
      </c>
      <c r="R476" s="14">
        <v>0</v>
      </c>
      <c r="S476" s="22">
        <v>219</v>
      </c>
      <c r="T476" s="22">
        <v>0.93268247120046255</v>
      </c>
      <c r="U476" s="22">
        <v>979</v>
      </c>
      <c r="V476" s="22"/>
      <c r="W476" s="22">
        <v>204</v>
      </c>
      <c r="X476" s="22">
        <v>121</v>
      </c>
      <c r="Y476" s="14">
        <v>907</v>
      </c>
      <c r="Z476" s="10">
        <v>165</v>
      </c>
      <c r="AA476" s="22">
        <v>110</v>
      </c>
      <c r="AB476" s="22">
        <v>307.68</v>
      </c>
      <c r="AC476" s="22">
        <v>2.9850550920241907E-2</v>
      </c>
      <c r="AD476" s="42">
        <v>1.0240000000000001E-2</v>
      </c>
      <c r="AE476" s="22">
        <v>488</v>
      </c>
      <c r="AF476" s="22">
        <v>2.079718938877182</v>
      </c>
      <c r="AG476" s="22">
        <v>2.4467281633849199E-2</v>
      </c>
      <c r="AH476" s="22">
        <v>0</v>
      </c>
      <c r="AI476" s="22">
        <v>0</v>
      </c>
      <c r="AJ476" s="22">
        <v>0</v>
      </c>
      <c r="AK476" s="22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 t="s">
        <v>4441</v>
      </c>
      <c r="AT476" s="45" t="s">
        <v>4443</v>
      </c>
      <c r="AU476" s="45">
        <v>1.9726480554652555</v>
      </c>
      <c r="AV476" s="10">
        <v>20.426250263768726</v>
      </c>
      <c r="AW476" s="10">
        <v>23.954098652315079</v>
      </c>
      <c r="AX476" s="17">
        <v>5.1483342970244171E-2</v>
      </c>
    </row>
    <row r="477" spans="1:50" x14ac:dyDescent="0.25">
      <c r="A477" s="22" t="s">
        <v>1672</v>
      </c>
      <c r="B477" s="22" t="s">
        <v>3947</v>
      </c>
      <c r="C477" s="22" t="s">
        <v>1966</v>
      </c>
      <c r="D477" s="22">
        <v>1266</v>
      </c>
      <c r="E477" s="22" t="s">
        <v>1972</v>
      </c>
      <c r="F477" s="43">
        <v>11.693508</v>
      </c>
      <c r="G477" s="43">
        <v>552.20112516986001</v>
      </c>
      <c r="H477" s="43">
        <v>22.194318181818183</v>
      </c>
      <c r="I477" s="9">
        <v>21.309090909090909</v>
      </c>
      <c r="J477" s="9">
        <v>0.88522727272727286</v>
      </c>
      <c r="K477" s="11">
        <v>22.194318181818183</v>
      </c>
      <c r="L477" s="41">
        <v>107</v>
      </c>
      <c r="M477" s="44">
        <v>820</v>
      </c>
      <c r="N477" s="13">
        <v>146</v>
      </c>
      <c r="O477" s="13">
        <v>96</v>
      </c>
      <c r="P477" s="22">
        <v>144</v>
      </c>
      <c r="Q477" s="22">
        <v>96</v>
      </c>
      <c r="R477" s="14">
        <v>0</v>
      </c>
      <c r="S477" s="22">
        <v>795</v>
      </c>
      <c r="T477" s="22">
        <v>0</v>
      </c>
      <c r="U477" s="22">
        <v>820</v>
      </c>
      <c r="V477" s="22"/>
      <c r="W477" s="22">
        <v>146</v>
      </c>
      <c r="X477" s="22">
        <v>96</v>
      </c>
      <c r="Y477" s="14">
        <v>0</v>
      </c>
      <c r="Z477" s="10">
        <v>2</v>
      </c>
      <c r="AA477" s="22">
        <v>0</v>
      </c>
      <c r="AB477" s="22">
        <v>2.74</v>
      </c>
      <c r="AC477" s="22">
        <v>2.1176175612469123E-2</v>
      </c>
      <c r="AD477" s="42">
        <v>9.0000000000000006E-5</v>
      </c>
      <c r="AE477" s="22">
        <v>489</v>
      </c>
      <c r="AF477" s="22">
        <v>3.421743290107996</v>
      </c>
      <c r="AG477" s="22">
        <v>2.4441023500771399E-2</v>
      </c>
      <c r="AH477" s="22">
        <v>1</v>
      </c>
      <c r="AI477" s="22">
        <v>0</v>
      </c>
      <c r="AJ477" s="22">
        <v>0</v>
      </c>
      <c r="AK477" s="22">
        <v>0</v>
      </c>
      <c r="AL477" s="45">
        <v>0</v>
      </c>
      <c r="AM477" s="45">
        <v>0</v>
      </c>
      <c r="AN477" s="45">
        <v>0</v>
      </c>
      <c r="AO477" s="45">
        <v>0</v>
      </c>
      <c r="AP477" s="45">
        <v>0</v>
      </c>
      <c r="AQ477" s="45">
        <v>0</v>
      </c>
      <c r="AR477" s="45">
        <v>0</v>
      </c>
      <c r="AS477" s="45" t="s">
        <v>4441</v>
      </c>
      <c r="AT477" s="45" t="s">
        <v>4445</v>
      </c>
      <c r="AU477" s="45">
        <v>0.13647729368665859</v>
      </c>
      <c r="AV477" s="10">
        <v>2.2593068035943515</v>
      </c>
      <c r="AW477" s="10">
        <v>6.5782602017305818</v>
      </c>
      <c r="AX477" s="17">
        <v>0.96011468946802514</v>
      </c>
    </row>
    <row r="478" spans="1:50" x14ac:dyDescent="0.25">
      <c r="A478" s="22" t="s">
        <v>1672</v>
      </c>
      <c r="B478" s="22" t="s">
        <v>3947</v>
      </c>
      <c r="C478" s="22" t="s">
        <v>3955</v>
      </c>
      <c r="D478" s="22">
        <v>4163</v>
      </c>
      <c r="E478" s="22" t="s">
        <v>1986</v>
      </c>
      <c r="F478" s="43">
        <v>3.2755290000000001</v>
      </c>
      <c r="G478" s="43">
        <v>82.098435893010006</v>
      </c>
      <c r="H478" s="43">
        <v>3.4265151515151513</v>
      </c>
      <c r="I478" s="9">
        <v>9.8484848484848495E-2</v>
      </c>
      <c r="J478" s="9">
        <v>3.3280303030303031</v>
      </c>
      <c r="K478" s="11">
        <v>9.8484848484848495E-2</v>
      </c>
      <c r="L478" s="41">
        <v>439</v>
      </c>
      <c r="M478" s="44">
        <v>6</v>
      </c>
      <c r="N478" s="13">
        <v>3</v>
      </c>
      <c r="O478" s="13">
        <v>3</v>
      </c>
      <c r="P478" s="22">
        <v>3</v>
      </c>
      <c r="Q478" s="22">
        <v>3</v>
      </c>
      <c r="R478" s="14">
        <v>0</v>
      </c>
      <c r="S478" s="22">
        <v>79</v>
      </c>
      <c r="T478" s="22">
        <v>0.97125801459208494</v>
      </c>
      <c r="U478" s="22">
        <v>792</v>
      </c>
      <c r="V478" s="22"/>
      <c r="W478" s="22">
        <v>147</v>
      </c>
      <c r="X478" s="22">
        <v>99</v>
      </c>
      <c r="Y478" s="14">
        <v>786</v>
      </c>
      <c r="Z478" s="10">
        <v>144</v>
      </c>
      <c r="AA478" s="22">
        <v>96</v>
      </c>
      <c r="AB478" s="22">
        <v>268.02</v>
      </c>
      <c r="AC478" s="22">
        <v>3.9897581048543268E-2</v>
      </c>
      <c r="AD478" s="42">
        <v>1.1950000000000001E-2</v>
      </c>
      <c r="AE478" s="22">
        <v>490</v>
      </c>
      <c r="AF478" s="22">
        <v>1.0237772597469648</v>
      </c>
      <c r="AG478" s="22">
        <v>2.4375649041594401E-2</v>
      </c>
      <c r="AH478" s="22">
        <v>0</v>
      </c>
      <c r="AI478" s="22">
        <v>0</v>
      </c>
      <c r="AJ478" s="22">
        <v>0</v>
      </c>
      <c r="AK478" s="22">
        <v>0</v>
      </c>
      <c r="AL478" s="45">
        <v>1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 t="s">
        <v>4441</v>
      </c>
      <c r="AT478" s="45" t="s">
        <v>4443</v>
      </c>
      <c r="AU478" s="45">
        <v>0.99435186868636227</v>
      </c>
      <c r="AV478" s="10">
        <v>43.268836785795585</v>
      </c>
      <c r="AW478" s="10">
        <v>42.900729604244972</v>
      </c>
      <c r="AX478" s="17">
        <v>2.8741985407915106E-2</v>
      </c>
    </row>
    <row r="479" spans="1:50" x14ac:dyDescent="0.25">
      <c r="A479" s="22" t="s">
        <v>2195</v>
      </c>
      <c r="B479" s="22" t="s">
        <v>3956</v>
      </c>
      <c r="C479" s="22" t="s">
        <v>2434</v>
      </c>
      <c r="D479" s="22">
        <v>7575</v>
      </c>
      <c r="E479" s="22" t="s">
        <v>2435</v>
      </c>
      <c r="F479" s="43">
        <v>0.38843299999999997</v>
      </c>
      <c r="G479" s="43">
        <v>30.178425600019999</v>
      </c>
      <c r="H479" s="43">
        <v>1.8017045454545455</v>
      </c>
      <c r="I479" s="9">
        <v>0</v>
      </c>
      <c r="J479" s="9">
        <v>1.8017045454545455</v>
      </c>
      <c r="K479" s="11">
        <v>0</v>
      </c>
      <c r="L479" s="41">
        <v>135</v>
      </c>
      <c r="M479" s="44">
        <v>0</v>
      </c>
      <c r="N479" s="13">
        <v>0</v>
      </c>
      <c r="O479" s="13">
        <v>0</v>
      </c>
      <c r="P479" s="22">
        <v>0</v>
      </c>
      <c r="Q479" s="22">
        <v>0</v>
      </c>
      <c r="R479" s="14">
        <v>0</v>
      </c>
      <c r="S479" s="22">
        <v>44</v>
      </c>
      <c r="T479" s="22">
        <v>1</v>
      </c>
      <c r="U479" s="22">
        <v>257</v>
      </c>
      <c r="V479" s="22"/>
      <c r="W479" s="22">
        <v>48</v>
      </c>
      <c r="X479" s="22">
        <v>33</v>
      </c>
      <c r="Y479" s="14">
        <v>257</v>
      </c>
      <c r="Z479" s="10">
        <v>48</v>
      </c>
      <c r="AA479" s="22">
        <v>33</v>
      </c>
      <c r="AB479" s="22">
        <v>88.89</v>
      </c>
      <c r="AC479" s="22">
        <v>1.2871214858860714E-2</v>
      </c>
      <c r="AD479" s="42">
        <v>1.2800000000000001E-3</v>
      </c>
      <c r="AE479" s="22">
        <v>492</v>
      </c>
      <c r="AF479" s="22">
        <v>0.29133711783923999</v>
      </c>
      <c r="AG479" s="22">
        <v>2.4278093153269998E-2</v>
      </c>
      <c r="AH479" s="22">
        <v>0</v>
      </c>
      <c r="AI479" s="22">
        <v>0</v>
      </c>
      <c r="AJ479" s="22">
        <v>0</v>
      </c>
      <c r="AK479" s="22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 t="s">
        <v>4441</v>
      </c>
      <c r="AT479" s="45" t="s">
        <v>4445</v>
      </c>
      <c r="AU479" s="45">
        <v>0.29133711783923999</v>
      </c>
      <c r="AV479" s="10">
        <v>26.641438032166509</v>
      </c>
      <c r="AW479" s="10">
        <v>26.641438032166509</v>
      </c>
      <c r="AX479" s="17">
        <v>0</v>
      </c>
    </row>
    <row r="480" spans="1:50" x14ac:dyDescent="0.25">
      <c r="A480" s="22" t="s">
        <v>8</v>
      </c>
      <c r="B480" s="22" t="s">
        <v>3946</v>
      </c>
      <c r="C480" s="22" t="s">
        <v>108</v>
      </c>
      <c r="D480" s="22">
        <v>8031</v>
      </c>
      <c r="E480" s="22" t="s">
        <v>221</v>
      </c>
      <c r="F480" s="43">
        <v>3.122096</v>
      </c>
      <c r="G480" s="43">
        <v>128.82352513998001</v>
      </c>
      <c r="H480" s="43">
        <v>6.0767045454545459</v>
      </c>
      <c r="I480" s="9">
        <v>0</v>
      </c>
      <c r="J480" s="9">
        <v>6.0767045454545459</v>
      </c>
      <c r="K480" s="11">
        <v>1.740719696969697</v>
      </c>
      <c r="L480" s="41">
        <v>4350</v>
      </c>
      <c r="M480" s="44">
        <v>235</v>
      </c>
      <c r="N480" s="13">
        <v>235</v>
      </c>
      <c r="O480" s="13">
        <v>219</v>
      </c>
      <c r="P480" s="22">
        <v>0</v>
      </c>
      <c r="Q480" s="22">
        <v>0</v>
      </c>
      <c r="R480" s="14">
        <v>0</v>
      </c>
      <c r="S480" s="22">
        <v>179</v>
      </c>
      <c r="T480" s="22">
        <v>0.71354215365435558</v>
      </c>
      <c r="U480" s="22">
        <v>5880</v>
      </c>
      <c r="V480" s="22"/>
      <c r="W480" s="22">
        <v>1255</v>
      </c>
      <c r="X480" s="22">
        <v>891</v>
      </c>
      <c r="Y480" s="14">
        <v>5645</v>
      </c>
      <c r="Z480" s="10">
        <v>1255</v>
      </c>
      <c r="AA480" s="22">
        <v>891</v>
      </c>
      <c r="AB480" s="22">
        <v>2227.4</v>
      </c>
      <c r="AC480" s="22">
        <v>2.4235449205473315E-2</v>
      </c>
      <c r="AD480" s="42">
        <v>6.3250000000000001E-2</v>
      </c>
      <c r="AE480" s="22">
        <v>493</v>
      </c>
      <c r="AF480" s="22">
        <v>2.1584120750369231</v>
      </c>
      <c r="AG480" s="22">
        <v>2.4251821067830595E-2</v>
      </c>
      <c r="AH480" s="22">
        <v>0</v>
      </c>
      <c r="AI480" s="22">
        <v>0</v>
      </c>
      <c r="AJ480" s="22">
        <v>1</v>
      </c>
      <c r="AK480" s="22">
        <v>0</v>
      </c>
      <c r="AL480" s="45">
        <v>1</v>
      </c>
      <c r="AM480" s="45">
        <v>0</v>
      </c>
      <c r="AN480" s="45">
        <v>0</v>
      </c>
      <c r="AO480" s="45">
        <v>1</v>
      </c>
      <c r="AP480" s="45">
        <v>0</v>
      </c>
      <c r="AQ480" s="45">
        <v>0</v>
      </c>
      <c r="AR480" s="45">
        <v>0</v>
      </c>
      <c r="AS480" s="45" t="s">
        <v>4441</v>
      </c>
      <c r="AT480" s="45" t="s">
        <v>4441</v>
      </c>
      <c r="AU480" s="45">
        <v>2.1584120750369231</v>
      </c>
      <c r="AV480" s="10">
        <v>206.52641421224871</v>
      </c>
      <c r="AW480" s="10">
        <v>206.52641421224871</v>
      </c>
      <c r="AX480" s="17">
        <v>0</v>
      </c>
    </row>
    <row r="481" spans="1:50" x14ac:dyDescent="0.25">
      <c r="A481" s="22" t="s">
        <v>1672</v>
      </c>
      <c r="B481" s="22" t="s">
        <v>3957</v>
      </c>
      <c r="C481" s="22" t="s">
        <v>454</v>
      </c>
      <c r="D481" s="22">
        <v>2652</v>
      </c>
      <c r="E481" s="22" t="s">
        <v>1806</v>
      </c>
      <c r="F481" s="43">
        <v>3.2051460000000001</v>
      </c>
      <c r="G481" s="43">
        <v>100.75397216410001</v>
      </c>
      <c r="H481" s="43">
        <v>6.069886363636364</v>
      </c>
      <c r="I481" s="9">
        <v>2.5589015151515158</v>
      </c>
      <c r="J481" s="9">
        <v>3.5109848484848487</v>
      </c>
      <c r="K481" s="11">
        <v>2.7026515151515151</v>
      </c>
      <c r="L481" s="41">
        <v>162</v>
      </c>
      <c r="M481" s="44">
        <v>90</v>
      </c>
      <c r="N481" s="13">
        <v>7</v>
      </c>
      <c r="O481" s="13">
        <v>4</v>
      </c>
      <c r="P481" s="22">
        <v>4</v>
      </c>
      <c r="Q481" s="22">
        <v>4</v>
      </c>
      <c r="R481" s="14">
        <v>0</v>
      </c>
      <c r="S481" s="22">
        <v>149</v>
      </c>
      <c r="T481" s="22">
        <v>0.55474429779400292</v>
      </c>
      <c r="U481" s="22">
        <v>260</v>
      </c>
      <c r="V481" s="22"/>
      <c r="W481" s="22">
        <v>39</v>
      </c>
      <c r="X481" s="22">
        <v>25</v>
      </c>
      <c r="Y481" s="14">
        <v>170</v>
      </c>
      <c r="Z481" s="10">
        <v>35</v>
      </c>
      <c r="AA481" s="22">
        <v>21</v>
      </c>
      <c r="AB481" s="22">
        <v>63.25</v>
      </c>
      <c r="AC481" s="22">
        <v>3.1811609320769159E-2</v>
      </c>
      <c r="AD481" s="42">
        <v>2.32E-3</v>
      </c>
      <c r="AE481" s="22">
        <v>494</v>
      </c>
      <c r="AF481" s="22">
        <v>0.70314722430056464</v>
      </c>
      <c r="AG481" s="22">
        <v>2.4246456010364299E-2</v>
      </c>
      <c r="AH481" s="22">
        <v>0</v>
      </c>
      <c r="AI481" s="22">
        <v>0</v>
      </c>
      <c r="AJ481" s="22">
        <v>1</v>
      </c>
      <c r="AK481" s="22">
        <v>0</v>
      </c>
      <c r="AL481" s="45">
        <v>0</v>
      </c>
      <c r="AM481" s="45">
        <v>0</v>
      </c>
      <c r="AN481" s="45">
        <v>0</v>
      </c>
      <c r="AO481" s="45">
        <v>0</v>
      </c>
      <c r="AP481" s="45">
        <v>0</v>
      </c>
      <c r="AQ481" s="45">
        <v>0</v>
      </c>
      <c r="AR481" s="45">
        <v>0</v>
      </c>
      <c r="AS481" s="45" t="s">
        <v>4441</v>
      </c>
      <c r="AT481" s="45" t="s">
        <v>4445</v>
      </c>
      <c r="AU481" s="45">
        <v>0.40671918762157533</v>
      </c>
      <c r="AV481" s="10">
        <v>9.968712914014457</v>
      </c>
      <c r="AW481" s="10">
        <v>6.4251614714967697</v>
      </c>
      <c r="AX481" s="17">
        <v>0.4215732160129802</v>
      </c>
    </row>
    <row r="482" spans="1:50" x14ac:dyDescent="0.25">
      <c r="A482" s="22" t="s">
        <v>8</v>
      </c>
      <c r="B482" s="22" t="s">
        <v>3946</v>
      </c>
      <c r="C482" s="22" t="s">
        <v>257</v>
      </c>
      <c r="D482" s="22">
        <v>5290</v>
      </c>
      <c r="E482" s="22" t="s">
        <v>258</v>
      </c>
      <c r="F482" s="43">
        <v>8.1598050000000004</v>
      </c>
      <c r="G482" s="43">
        <v>143.86188400834999</v>
      </c>
      <c r="H482" s="43">
        <v>10.015909090909092</v>
      </c>
      <c r="I482" s="9">
        <v>0</v>
      </c>
      <c r="J482" s="9">
        <v>10.015909090909092</v>
      </c>
      <c r="K482" s="11">
        <v>0</v>
      </c>
      <c r="L482" s="41">
        <v>1208</v>
      </c>
      <c r="M482" s="44">
        <v>0</v>
      </c>
      <c r="N482" s="13">
        <v>0</v>
      </c>
      <c r="O482" s="13">
        <v>0</v>
      </c>
      <c r="P482" s="22">
        <v>0</v>
      </c>
      <c r="Q482" s="22">
        <v>0</v>
      </c>
      <c r="R482" s="14">
        <v>0</v>
      </c>
      <c r="S482" s="22">
        <v>248</v>
      </c>
      <c r="T482" s="22">
        <v>1</v>
      </c>
      <c r="U482" s="22">
        <v>2206</v>
      </c>
      <c r="V482" s="22"/>
      <c r="W482" s="22">
        <v>400</v>
      </c>
      <c r="X482" s="22">
        <v>264</v>
      </c>
      <c r="Y482" s="14">
        <v>2206</v>
      </c>
      <c r="Z482" s="10">
        <v>400</v>
      </c>
      <c r="AA482" s="22">
        <v>264</v>
      </c>
      <c r="AB482" s="22">
        <v>746.54</v>
      </c>
      <c r="AC482" s="22">
        <v>5.6719714580732113E-2</v>
      </c>
      <c r="AD482" s="42">
        <v>4.718E-2</v>
      </c>
      <c r="AE482" s="22">
        <v>495</v>
      </c>
      <c r="AF482" s="22">
        <v>1.5940151298501144</v>
      </c>
      <c r="AG482" s="22">
        <v>2.4151744391668398E-2</v>
      </c>
      <c r="AH482" s="22">
        <v>0</v>
      </c>
      <c r="AI482" s="22">
        <v>0</v>
      </c>
      <c r="AJ482" s="22">
        <v>0</v>
      </c>
      <c r="AK482" s="22">
        <v>0</v>
      </c>
      <c r="AL482" s="45">
        <v>1</v>
      </c>
      <c r="AM482" s="45">
        <v>0</v>
      </c>
      <c r="AN482" s="45">
        <v>0</v>
      </c>
      <c r="AO482" s="45">
        <v>0</v>
      </c>
      <c r="AP482" s="45">
        <v>1</v>
      </c>
      <c r="AQ482" s="45">
        <v>0</v>
      </c>
      <c r="AR482" s="45">
        <v>0</v>
      </c>
      <c r="AS482" s="45" t="s">
        <v>4441</v>
      </c>
      <c r="AT482" s="45" t="s">
        <v>4441</v>
      </c>
      <c r="AU482" s="45">
        <v>1.5940151298501144</v>
      </c>
      <c r="AV482" s="10">
        <v>39.936464715225775</v>
      </c>
      <c r="AW482" s="10">
        <v>39.936464715225775</v>
      </c>
      <c r="AX482" s="17">
        <v>0</v>
      </c>
    </row>
    <row r="483" spans="1:50" x14ac:dyDescent="0.25">
      <c r="A483" s="22" t="s">
        <v>964</v>
      </c>
      <c r="B483" s="22" t="s">
        <v>3948</v>
      </c>
      <c r="C483" s="22" t="s">
        <v>1211</v>
      </c>
      <c r="D483" s="22">
        <v>4382</v>
      </c>
      <c r="E483" s="22" t="s">
        <v>1481</v>
      </c>
      <c r="F483" s="43">
        <v>5.1750249999999998</v>
      </c>
      <c r="G483" s="43">
        <v>230.69932645743</v>
      </c>
      <c r="H483" s="43">
        <v>11.858522727272728</v>
      </c>
      <c r="I483" s="9">
        <v>0</v>
      </c>
      <c r="J483" s="9">
        <v>11.858522727272728</v>
      </c>
      <c r="K483" s="11">
        <v>0</v>
      </c>
      <c r="L483" s="41">
        <v>2610</v>
      </c>
      <c r="M483" s="44">
        <v>0</v>
      </c>
      <c r="N483" s="13">
        <v>0</v>
      </c>
      <c r="O483" s="13">
        <v>0</v>
      </c>
      <c r="P483" s="22">
        <v>0</v>
      </c>
      <c r="Q483" s="22">
        <v>0</v>
      </c>
      <c r="R483" s="14">
        <v>0</v>
      </c>
      <c r="S483" s="22">
        <v>242</v>
      </c>
      <c r="T483" s="22">
        <v>1</v>
      </c>
      <c r="U483" s="22">
        <v>4752</v>
      </c>
      <c r="V483" s="22"/>
      <c r="W483" s="22">
        <v>859</v>
      </c>
      <c r="X483" s="22">
        <v>567</v>
      </c>
      <c r="Y483" s="14">
        <v>4752</v>
      </c>
      <c r="Z483" s="10">
        <v>859</v>
      </c>
      <c r="AA483" s="22">
        <v>567</v>
      </c>
      <c r="AB483" s="22">
        <v>1604.51</v>
      </c>
      <c r="AC483" s="22">
        <v>2.2431903375994145E-2</v>
      </c>
      <c r="AD483" s="42">
        <v>4.0070000000000001E-2</v>
      </c>
      <c r="AE483" s="22">
        <v>496</v>
      </c>
      <c r="AF483" s="22">
        <v>3.1761319515497282</v>
      </c>
      <c r="AG483" s="22">
        <v>2.3526903344812802E-2</v>
      </c>
      <c r="AH483" s="22">
        <v>0</v>
      </c>
      <c r="AI483" s="22">
        <v>0</v>
      </c>
      <c r="AJ483" s="22">
        <v>0</v>
      </c>
      <c r="AK483" s="22">
        <v>0</v>
      </c>
      <c r="AL483" s="45">
        <v>0</v>
      </c>
      <c r="AM483" s="45">
        <v>0</v>
      </c>
      <c r="AN483" s="45">
        <v>0</v>
      </c>
      <c r="AO483" s="45">
        <v>0</v>
      </c>
      <c r="AP483" s="45">
        <v>1</v>
      </c>
      <c r="AQ483" s="45">
        <v>0</v>
      </c>
      <c r="AR483" s="45">
        <v>0</v>
      </c>
      <c r="AS483" s="45" t="s">
        <v>4441</v>
      </c>
      <c r="AT483" s="45" t="s">
        <v>4441</v>
      </c>
      <c r="AU483" s="45">
        <v>3.1761319515497282</v>
      </c>
      <c r="AV483" s="10">
        <v>72.437353265296338</v>
      </c>
      <c r="AW483" s="10">
        <v>72.437353265296338</v>
      </c>
      <c r="AX483" s="17">
        <v>0</v>
      </c>
    </row>
    <row r="484" spans="1:50" x14ac:dyDescent="0.25">
      <c r="A484" s="22" t="s">
        <v>2906</v>
      </c>
      <c r="B484" s="22" t="s">
        <v>3950</v>
      </c>
      <c r="C484" s="22" t="s">
        <v>2948</v>
      </c>
      <c r="D484" s="22">
        <v>3568</v>
      </c>
      <c r="E484" s="22" t="s">
        <v>3133</v>
      </c>
      <c r="F484" s="43">
        <v>22.355204000000001</v>
      </c>
      <c r="G484" s="43">
        <v>980.52759159847005</v>
      </c>
      <c r="H484" s="43">
        <v>34.952651515151516</v>
      </c>
      <c r="I484" s="9">
        <v>0.85321969696969702</v>
      </c>
      <c r="J484" s="9">
        <v>34.09943181818182</v>
      </c>
      <c r="K484" s="11">
        <v>3.310227272727273</v>
      </c>
      <c r="L484" s="41">
        <v>11594</v>
      </c>
      <c r="M484" s="44">
        <v>1788</v>
      </c>
      <c r="N484" s="13">
        <v>667</v>
      </c>
      <c r="O484" s="13">
        <v>347</v>
      </c>
      <c r="P484" s="22">
        <v>420</v>
      </c>
      <c r="Q484" s="22">
        <v>160</v>
      </c>
      <c r="R484" s="14">
        <v>0</v>
      </c>
      <c r="S484" s="22">
        <v>1467</v>
      </c>
      <c r="T484" s="22">
        <v>0.90529395827688974</v>
      </c>
      <c r="U484" s="22">
        <v>20859</v>
      </c>
      <c r="V484" s="22"/>
      <c r="W484" s="22">
        <v>4108</v>
      </c>
      <c r="X484" s="22">
        <v>2615</v>
      </c>
      <c r="Y484" s="14">
        <v>19071</v>
      </c>
      <c r="Z484" s="10">
        <v>3688</v>
      </c>
      <c r="AA484" s="22">
        <v>2455</v>
      </c>
      <c r="AB484" s="22">
        <v>6768.95</v>
      </c>
      <c r="AC484" s="22">
        <v>2.2799158526030081E-2</v>
      </c>
      <c r="AD484" s="42">
        <v>0.17484</v>
      </c>
      <c r="AE484" s="22">
        <v>497</v>
      </c>
      <c r="AF484" s="22">
        <v>13.396782548464561</v>
      </c>
      <c r="AG484" s="22">
        <v>2.3503127278008001E-2</v>
      </c>
      <c r="AH484" s="22">
        <v>0</v>
      </c>
      <c r="AI484" s="22">
        <v>0</v>
      </c>
      <c r="AJ484" s="22">
        <v>0</v>
      </c>
      <c r="AK484" s="22">
        <v>0</v>
      </c>
      <c r="AL484" s="45">
        <v>0</v>
      </c>
      <c r="AM484" s="45">
        <v>0</v>
      </c>
      <c r="AN484" s="45">
        <v>1</v>
      </c>
      <c r="AO484" s="45">
        <v>0</v>
      </c>
      <c r="AP484" s="45">
        <v>0</v>
      </c>
      <c r="AQ484" s="45">
        <v>1</v>
      </c>
      <c r="AR484" s="45">
        <v>1</v>
      </c>
      <c r="AS484" s="45" t="s">
        <v>4441</v>
      </c>
      <c r="AT484" s="45" t="s">
        <v>4440</v>
      </c>
      <c r="AU484" s="45">
        <v>13.069757322884323</v>
      </c>
      <c r="AV484" s="10">
        <v>108.15429475964342</v>
      </c>
      <c r="AW484" s="10">
        <v>117.5304253589813</v>
      </c>
      <c r="AX484" s="17">
        <v>2.4410728799783257E-2</v>
      </c>
    </row>
    <row r="485" spans="1:50" x14ac:dyDescent="0.25">
      <c r="A485" s="22" t="s">
        <v>539</v>
      </c>
      <c r="B485" s="22" t="s">
        <v>3949</v>
      </c>
      <c r="C485" s="22" t="s">
        <v>567</v>
      </c>
      <c r="D485" s="22">
        <v>1140</v>
      </c>
      <c r="E485" s="22" t="s">
        <v>730</v>
      </c>
      <c r="F485" s="43">
        <v>12.762886</v>
      </c>
      <c r="G485" s="43">
        <v>545.27891693733</v>
      </c>
      <c r="H485" s="43">
        <v>22.854545454545455</v>
      </c>
      <c r="I485" s="9">
        <v>14.57159090909091</v>
      </c>
      <c r="J485" s="9">
        <v>8.2829545454545457</v>
      </c>
      <c r="K485" s="11">
        <v>21.412500000000001</v>
      </c>
      <c r="L485" s="41">
        <v>3197</v>
      </c>
      <c r="M485" s="44">
        <v>5281</v>
      </c>
      <c r="N485" s="13">
        <v>1956</v>
      </c>
      <c r="O485" s="13">
        <v>1523</v>
      </c>
      <c r="P485" s="22">
        <v>1735</v>
      </c>
      <c r="Q485" s="22">
        <v>1350</v>
      </c>
      <c r="R485" s="14">
        <v>0</v>
      </c>
      <c r="S485" s="22">
        <v>902</v>
      </c>
      <c r="T485" s="22">
        <v>6.3096658711217279E-2</v>
      </c>
      <c r="U485" s="22">
        <v>5648</v>
      </c>
      <c r="V485" s="22"/>
      <c r="W485" s="22">
        <v>2022</v>
      </c>
      <c r="X485" s="22">
        <v>1567</v>
      </c>
      <c r="Y485" s="14">
        <v>367</v>
      </c>
      <c r="Z485" s="10">
        <v>287</v>
      </c>
      <c r="AA485" s="22">
        <v>217</v>
      </c>
      <c r="AB485" s="22">
        <v>426.22</v>
      </c>
      <c r="AC485" s="22">
        <v>2.3406160780404542E-2</v>
      </c>
      <c r="AD485" s="42">
        <v>1.397E-2</v>
      </c>
      <c r="AE485" s="22">
        <v>498</v>
      </c>
      <c r="AF485" s="22">
        <v>7.231394296944325</v>
      </c>
      <c r="AG485" s="22">
        <v>2.3478552912156898E-2</v>
      </c>
      <c r="AH485" s="22">
        <v>0</v>
      </c>
      <c r="AI485" s="22">
        <v>0</v>
      </c>
      <c r="AJ485" s="22">
        <v>1</v>
      </c>
      <c r="AK485" s="22">
        <v>0</v>
      </c>
      <c r="AL485" s="45">
        <v>0</v>
      </c>
      <c r="AM485" s="45">
        <v>0</v>
      </c>
      <c r="AN485" s="45">
        <v>0</v>
      </c>
      <c r="AO485" s="45">
        <v>0</v>
      </c>
      <c r="AP485" s="45">
        <v>0</v>
      </c>
      <c r="AQ485" s="45">
        <v>0</v>
      </c>
      <c r="AR485" s="45">
        <v>0</v>
      </c>
      <c r="AS485" s="45" t="s">
        <v>4441</v>
      </c>
      <c r="AT485" s="45" t="s">
        <v>4443</v>
      </c>
      <c r="AU485" s="45">
        <v>2.6208051427221153</v>
      </c>
      <c r="AV485" s="10">
        <v>34.64947180683221</v>
      </c>
      <c r="AW485" s="10">
        <v>88.472553699284006</v>
      </c>
      <c r="AX485" s="17">
        <v>0.63757955449482895</v>
      </c>
    </row>
    <row r="486" spans="1:50" x14ac:dyDescent="0.25">
      <c r="A486" s="22" t="s">
        <v>964</v>
      </c>
      <c r="B486" s="22" t="s">
        <v>3948</v>
      </c>
      <c r="C486" s="22" t="s">
        <v>1081</v>
      </c>
      <c r="D486" s="22">
        <v>1668</v>
      </c>
      <c r="E486" s="22" t="s">
        <v>1095</v>
      </c>
      <c r="F486" s="43">
        <v>3.1826300000000001</v>
      </c>
      <c r="G486" s="43">
        <v>152.20635023099001</v>
      </c>
      <c r="H486" s="43">
        <v>6.9159090909090919</v>
      </c>
      <c r="I486" s="9">
        <v>0</v>
      </c>
      <c r="J486" s="9">
        <v>6.9159090909090919</v>
      </c>
      <c r="K486" s="11">
        <v>0</v>
      </c>
      <c r="L486" s="41">
        <v>1715</v>
      </c>
      <c r="M486" s="44">
        <v>0</v>
      </c>
      <c r="N486" s="13">
        <v>0</v>
      </c>
      <c r="O486" s="13">
        <v>0</v>
      </c>
      <c r="P486" s="22">
        <v>0</v>
      </c>
      <c r="Q486" s="22">
        <v>0</v>
      </c>
      <c r="R486" s="14">
        <v>0</v>
      </c>
      <c r="S486" s="22">
        <v>182</v>
      </c>
      <c r="T486" s="22">
        <v>1</v>
      </c>
      <c r="U486" s="22">
        <v>3127</v>
      </c>
      <c r="V486" s="22"/>
      <c r="W486" s="22">
        <v>566</v>
      </c>
      <c r="X486" s="22">
        <v>374</v>
      </c>
      <c r="Y486" s="14">
        <v>3127</v>
      </c>
      <c r="Z486" s="10">
        <v>566</v>
      </c>
      <c r="AA486" s="22">
        <v>374</v>
      </c>
      <c r="AB486" s="22">
        <v>1056.8499999999999</v>
      </c>
      <c r="AC486" s="22">
        <v>2.0909968573387418E-2</v>
      </c>
      <c r="AD486" s="42">
        <v>2.461E-2</v>
      </c>
      <c r="AE486" s="22">
        <v>499</v>
      </c>
      <c r="AF486" s="22">
        <v>2.3387817179225001</v>
      </c>
      <c r="AG486" s="22">
        <v>2.3387817179225001E-2</v>
      </c>
      <c r="AH486" s="22">
        <v>0</v>
      </c>
      <c r="AI486" s="22">
        <v>0</v>
      </c>
      <c r="AJ486" s="22">
        <v>0</v>
      </c>
      <c r="AK486" s="22">
        <v>0</v>
      </c>
      <c r="AL486" s="45">
        <v>0</v>
      </c>
      <c r="AM486" s="45">
        <v>0</v>
      </c>
      <c r="AN486" s="45">
        <v>0</v>
      </c>
      <c r="AO486" s="45">
        <v>0</v>
      </c>
      <c r="AP486" s="45">
        <v>0</v>
      </c>
      <c r="AQ486" s="45">
        <v>0</v>
      </c>
      <c r="AR486" s="45">
        <v>0</v>
      </c>
      <c r="AS486" s="45" t="s">
        <v>4441</v>
      </c>
      <c r="AT486" s="45" t="s">
        <v>4442</v>
      </c>
      <c r="AU486" s="45">
        <v>2.3387817179225001</v>
      </c>
      <c r="AV486" s="10">
        <v>81.840289188301</v>
      </c>
      <c r="AW486" s="10">
        <v>81.840289188301</v>
      </c>
      <c r="AX486" s="17">
        <v>0</v>
      </c>
    </row>
    <row r="487" spans="1:50" x14ac:dyDescent="0.25">
      <c r="A487" s="22" t="s">
        <v>8</v>
      </c>
      <c r="B487" s="22" t="s">
        <v>3946</v>
      </c>
      <c r="C487" s="22" t="s">
        <v>41</v>
      </c>
      <c r="D487" s="22">
        <v>1827</v>
      </c>
      <c r="E487" s="22" t="s">
        <v>128</v>
      </c>
      <c r="F487" s="43">
        <v>8.6182510000000008</v>
      </c>
      <c r="G487" s="43">
        <v>495.38239541819001</v>
      </c>
      <c r="H487" s="43">
        <v>18.798484848484847</v>
      </c>
      <c r="I487" s="9">
        <v>0</v>
      </c>
      <c r="J487" s="9">
        <v>18.798484848484847</v>
      </c>
      <c r="K487" s="11">
        <v>0</v>
      </c>
      <c r="L487" s="41">
        <v>2026</v>
      </c>
      <c r="M487" s="44">
        <v>0</v>
      </c>
      <c r="N487" s="13">
        <v>0</v>
      </c>
      <c r="O487" s="13">
        <v>0</v>
      </c>
      <c r="P487" s="22">
        <v>0</v>
      </c>
      <c r="Q487" s="22">
        <v>0</v>
      </c>
      <c r="R487" s="14">
        <v>0</v>
      </c>
      <c r="S487" s="22">
        <v>429</v>
      </c>
      <c r="T487" s="22">
        <v>1</v>
      </c>
      <c r="U487" s="22">
        <v>3691</v>
      </c>
      <c r="V487" s="22"/>
      <c r="W487" s="22">
        <v>668</v>
      </c>
      <c r="X487" s="22">
        <v>441</v>
      </c>
      <c r="Y487" s="14">
        <v>3691</v>
      </c>
      <c r="Z487" s="10">
        <v>668</v>
      </c>
      <c r="AA487" s="22">
        <v>441</v>
      </c>
      <c r="AB487" s="22">
        <v>1247.3499999999999</v>
      </c>
      <c r="AC487" s="22">
        <v>1.7397168489858585E-2</v>
      </c>
      <c r="AD487" s="42">
        <v>2.4170000000000001E-2</v>
      </c>
      <c r="AE487" s="22">
        <v>500</v>
      </c>
      <c r="AF487" s="22">
        <v>5.8422532819261717</v>
      </c>
      <c r="AG487" s="22">
        <v>2.31835447695483E-2</v>
      </c>
      <c r="AH487" s="22">
        <v>0</v>
      </c>
      <c r="AI487" s="22">
        <v>0</v>
      </c>
      <c r="AJ487" s="22">
        <v>0</v>
      </c>
      <c r="AK487" s="22">
        <v>0</v>
      </c>
      <c r="AL487" s="45">
        <v>0</v>
      </c>
      <c r="AM487" s="45">
        <v>0</v>
      </c>
      <c r="AN487" s="45">
        <v>0</v>
      </c>
      <c r="AO487" s="45">
        <v>0</v>
      </c>
      <c r="AP487" s="45">
        <v>0</v>
      </c>
      <c r="AQ487" s="45">
        <v>0</v>
      </c>
      <c r="AR487" s="45">
        <v>0</v>
      </c>
      <c r="AS487" s="45" t="s">
        <v>4441</v>
      </c>
      <c r="AT487" s="45" t="s">
        <v>4442</v>
      </c>
      <c r="AU487" s="45">
        <v>5.8422532819261717</v>
      </c>
      <c r="AV487" s="10">
        <v>35.534778753929238</v>
      </c>
      <c r="AW487" s="10">
        <v>35.534778753929238</v>
      </c>
      <c r="AX487" s="17">
        <v>0</v>
      </c>
    </row>
    <row r="488" spans="1:50" x14ac:dyDescent="0.25">
      <c r="A488" s="22" t="s">
        <v>1672</v>
      </c>
      <c r="B488" s="22" t="s">
        <v>3957</v>
      </c>
      <c r="C488" s="22" t="s">
        <v>1681</v>
      </c>
      <c r="D488" s="22">
        <v>1905</v>
      </c>
      <c r="E488" s="22" t="s">
        <v>1918</v>
      </c>
      <c r="F488" s="43">
        <v>10.370475000000001</v>
      </c>
      <c r="G488" s="43">
        <v>443.78329212649999</v>
      </c>
      <c r="H488" s="43">
        <v>18.956250000000001</v>
      </c>
      <c r="I488" s="9">
        <v>1.7859848484848486</v>
      </c>
      <c r="J488" s="9">
        <v>17.170265151515153</v>
      </c>
      <c r="K488" s="11">
        <v>1.9418560606060606</v>
      </c>
      <c r="L488" s="41">
        <v>1044</v>
      </c>
      <c r="M488" s="44">
        <v>322</v>
      </c>
      <c r="N488" s="13">
        <v>107</v>
      </c>
      <c r="O488" s="13">
        <v>101</v>
      </c>
      <c r="P488" s="22">
        <v>107</v>
      </c>
      <c r="Q488" s="22">
        <v>101</v>
      </c>
      <c r="R488" s="14">
        <v>0</v>
      </c>
      <c r="S488" s="22">
        <v>390</v>
      </c>
      <c r="T488" s="22">
        <v>0.89756117055820317</v>
      </c>
      <c r="U488" s="22">
        <v>2035</v>
      </c>
      <c r="V488" s="22"/>
      <c r="W488" s="22">
        <v>418</v>
      </c>
      <c r="X488" s="22">
        <v>306</v>
      </c>
      <c r="Y488" s="14">
        <v>1713</v>
      </c>
      <c r="Z488" s="10">
        <v>311</v>
      </c>
      <c r="AA488" s="22">
        <v>205</v>
      </c>
      <c r="AB488" s="22">
        <v>580.24</v>
      </c>
      <c r="AC488" s="22">
        <v>2.3368331309426376E-2</v>
      </c>
      <c r="AD488" s="42">
        <v>1.511E-2</v>
      </c>
      <c r="AE488" s="22">
        <v>501</v>
      </c>
      <c r="AF488" s="22">
        <v>4.4228699372516536</v>
      </c>
      <c r="AG488" s="22">
        <v>2.3156387106029599E-2</v>
      </c>
      <c r="AH488" s="22">
        <v>0</v>
      </c>
      <c r="AI488" s="22">
        <v>0</v>
      </c>
      <c r="AJ488" s="22">
        <v>0</v>
      </c>
      <c r="AK488" s="22">
        <v>0</v>
      </c>
      <c r="AL488" s="45">
        <v>0</v>
      </c>
      <c r="AM488" s="45">
        <v>0</v>
      </c>
      <c r="AN488" s="45">
        <v>0</v>
      </c>
      <c r="AO488" s="45">
        <v>0</v>
      </c>
      <c r="AP488" s="45">
        <v>0</v>
      </c>
      <c r="AQ488" s="45">
        <v>0</v>
      </c>
      <c r="AR488" s="45">
        <v>0</v>
      </c>
      <c r="AS488" s="45" t="s">
        <v>4441</v>
      </c>
      <c r="AT488" s="45" t="s">
        <v>4443</v>
      </c>
      <c r="AU488" s="45">
        <v>4.0061641703014086</v>
      </c>
      <c r="AV488" s="10">
        <v>18.112708059872709</v>
      </c>
      <c r="AW488" s="10">
        <v>22.050774810418726</v>
      </c>
      <c r="AX488" s="17">
        <v>9.4216147628610539E-2</v>
      </c>
    </row>
    <row r="489" spans="1:50" x14ac:dyDescent="0.25">
      <c r="A489" s="22" t="s">
        <v>964</v>
      </c>
      <c r="B489" s="22" t="s">
        <v>3948</v>
      </c>
      <c r="C489" s="22" t="s">
        <v>1113</v>
      </c>
      <c r="D489" s="22">
        <v>3891</v>
      </c>
      <c r="E489" s="22" t="s">
        <v>1550</v>
      </c>
      <c r="F489" s="43">
        <v>2.5310869999999999</v>
      </c>
      <c r="G489" s="43">
        <v>52.012929977360002</v>
      </c>
      <c r="H489" s="43">
        <v>2.5232954545454547</v>
      </c>
      <c r="I489" s="9">
        <v>1.5937500000000002</v>
      </c>
      <c r="J489" s="9">
        <v>0.92954545454545456</v>
      </c>
      <c r="K489" s="11">
        <v>2.5232954545454547</v>
      </c>
      <c r="L489" s="41">
        <v>91</v>
      </c>
      <c r="M489" s="44">
        <v>180</v>
      </c>
      <c r="N489" s="13">
        <v>48</v>
      </c>
      <c r="O489" s="13">
        <v>33</v>
      </c>
      <c r="P489" s="22">
        <v>12</v>
      </c>
      <c r="Q489" s="22">
        <v>3</v>
      </c>
      <c r="R489" s="14">
        <v>0</v>
      </c>
      <c r="S489" s="22">
        <v>103</v>
      </c>
      <c r="T489" s="22">
        <v>0</v>
      </c>
      <c r="U489" s="22">
        <v>180</v>
      </c>
      <c r="V489" s="22"/>
      <c r="W489" s="22">
        <v>48</v>
      </c>
      <c r="X489" s="22">
        <v>33</v>
      </c>
      <c r="Y489" s="14">
        <v>0</v>
      </c>
      <c r="Z489" s="10">
        <v>36</v>
      </c>
      <c r="AA489" s="22">
        <v>30</v>
      </c>
      <c r="AB489" s="22">
        <v>49.32</v>
      </c>
      <c r="AC489" s="22">
        <v>4.8662649866133709E-2</v>
      </c>
      <c r="AD489" s="42">
        <v>3.64E-3</v>
      </c>
      <c r="AE489" s="22">
        <v>502</v>
      </c>
      <c r="AF489" s="22">
        <v>0.3926393974081554</v>
      </c>
      <c r="AG489" s="22">
        <v>2.3096435141656199E-2</v>
      </c>
      <c r="AH489" s="22">
        <v>0</v>
      </c>
      <c r="AI489" s="22">
        <v>0</v>
      </c>
      <c r="AJ489" s="22">
        <v>0</v>
      </c>
      <c r="AK489" s="22">
        <v>0</v>
      </c>
      <c r="AL489" s="45">
        <v>0</v>
      </c>
      <c r="AM489" s="45">
        <v>0</v>
      </c>
      <c r="AN489" s="45">
        <v>0</v>
      </c>
      <c r="AO489" s="45">
        <v>0</v>
      </c>
      <c r="AP489" s="45">
        <v>0</v>
      </c>
      <c r="AQ489" s="45">
        <v>0</v>
      </c>
      <c r="AR489" s="45">
        <v>0</v>
      </c>
      <c r="AS489" s="45" t="s">
        <v>4441</v>
      </c>
      <c r="AT489" s="45" t="s">
        <v>4445</v>
      </c>
      <c r="AU489" s="45">
        <v>0.14464266024763392</v>
      </c>
      <c r="AV489" s="10">
        <v>38.728606356968214</v>
      </c>
      <c r="AW489" s="10">
        <v>19.022742625534789</v>
      </c>
      <c r="AX489" s="17">
        <v>0.63161450123845986</v>
      </c>
    </row>
    <row r="490" spans="1:50" x14ac:dyDescent="0.25">
      <c r="A490" s="22" t="s">
        <v>2906</v>
      </c>
      <c r="B490" s="22" t="s">
        <v>3959</v>
      </c>
      <c r="C490" s="22" t="s">
        <v>3239</v>
      </c>
      <c r="D490" s="22">
        <v>4601</v>
      </c>
      <c r="E490" s="22" t="s">
        <v>3240</v>
      </c>
      <c r="F490" s="43">
        <v>6.5290980000000003</v>
      </c>
      <c r="G490" s="43">
        <v>167.78339107026</v>
      </c>
      <c r="H490" s="43">
        <v>8.4100378787878789</v>
      </c>
      <c r="I490" s="9">
        <v>0</v>
      </c>
      <c r="J490" s="9">
        <v>8.4100378787878789</v>
      </c>
      <c r="K490" s="11">
        <v>0</v>
      </c>
      <c r="L490" s="41">
        <v>45</v>
      </c>
      <c r="M490" s="44">
        <v>0</v>
      </c>
      <c r="N490" s="13">
        <v>0</v>
      </c>
      <c r="O490" s="13">
        <v>0</v>
      </c>
      <c r="P490" s="22">
        <v>0</v>
      </c>
      <c r="Q490" s="22">
        <v>0</v>
      </c>
      <c r="R490" s="14">
        <v>0</v>
      </c>
      <c r="S490" s="22">
        <v>169</v>
      </c>
      <c r="T490" s="22">
        <v>1</v>
      </c>
      <c r="U490" s="22">
        <v>94</v>
      </c>
      <c r="V490" s="22"/>
      <c r="W490" s="22">
        <v>19</v>
      </c>
      <c r="X490" s="22">
        <v>13</v>
      </c>
      <c r="Y490" s="14">
        <v>94</v>
      </c>
      <c r="Z490" s="10">
        <v>19</v>
      </c>
      <c r="AA490" s="22">
        <v>13</v>
      </c>
      <c r="AB490" s="22">
        <v>34.49</v>
      </c>
      <c r="AC490" s="22">
        <v>3.8913851712926183E-2</v>
      </c>
      <c r="AD490" s="42">
        <v>1.5399999999999999E-3</v>
      </c>
      <c r="AE490" s="22">
        <v>503</v>
      </c>
      <c r="AF490" s="22">
        <v>0.57211442430224746</v>
      </c>
      <c r="AG490" s="22">
        <v>2.2884576972089898E-2</v>
      </c>
      <c r="AH490" s="22">
        <v>0</v>
      </c>
      <c r="AI490" s="22">
        <v>0</v>
      </c>
      <c r="AJ490" s="22">
        <v>0</v>
      </c>
      <c r="AK490" s="22">
        <v>0</v>
      </c>
      <c r="AL490" s="45">
        <v>0</v>
      </c>
      <c r="AM490" s="45">
        <v>0</v>
      </c>
      <c r="AN490" s="45">
        <v>0</v>
      </c>
      <c r="AO490" s="45">
        <v>0</v>
      </c>
      <c r="AP490" s="45">
        <v>0</v>
      </c>
      <c r="AQ490" s="45">
        <v>0</v>
      </c>
      <c r="AR490" s="45">
        <v>0</v>
      </c>
      <c r="AS490" s="45" t="s">
        <v>4441</v>
      </c>
      <c r="AT490" s="45" t="s">
        <v>4445</v>
      </c>
      <c r="AU490" s="45">
        <v>0.57211442430224746</v>
      </c>
      <c r="AV490" s="10">
        <v>2.2592050444769733</v>
      </c>
      <c r="AW490" s="10">
        <v>2.2592050444769733</v>
      </c>
      <c r="AX490" s="17">
        <v>0</v>
      </c>
    </row>
    <row r="491" spans="1:50" x14ac:dyDescent="0.25">
      <c r="A491" s="22" t="s">
        <v>8</v>
      </c>
      <c r="B491" s="22" t="s">
        <v>3953</v>
      </c>
      <c r="C491" s="22" t="s">
        <v>157</v>
      </c>
      <c r="D491" s="22">
        <v>7989</v>
      </c>
      <c r="E491" s="22" t="s">
        <v>452</v>
      </c>
      <c r="F491" s="43">
        <v>3.5624950000000002</v>
      </c>
      <c r="G491" s="43">
        <v>112.40294298911</v>
      </c>
      <c r="H491" s="43">
        <v>5.5820075757575767</v>
      </c>
      <c r="I491" s="9">
        <v>5.0785984848484844</v>
      </c>
      <c r="J491" s="9">
        <v>0.50340909090909092</v>
      </c>
      <c r="K491" s="11">
        <v>5.4337121212121211</v>
      </c>
      <c r="L491" s="41">
        <v>148</v>
      </c>
      <c r="M491" s="44">
        <v>405</v>
      </c>
      <c r="N491" s="13">
        <v>176</v>
      </c>
      <c r="O491" s="13">
        <v>152</v>
      </c>
      <c r="P491" s="22">
        <v>159</v>
      </c>
      <c r="Q491" s="22">
        <v>136</v>
      </c>
      <c r="R491" s="14">
        <v>0</v>
      </c>
      <c r="S491" s="22">
        <v>127</v>
      </c>
      <c r="T491" s="22">
        <v>2.6566688155260865E-2</v>
      </c>
      <c r="U491" s="22">
        <v>412</v>
      </c>
      <c r="V491" s="22"/>
      <c r="W491" s="22">
        <v>177</v>
      </c>
      <c r="X491" s="22">
        <v>153</v>
      </c>
      <c r="Y491" s="14">
        <v>7</v>
      </c>
      <c r="Z491" s="10">
        <v>18</v>
      </c>
      <c r="AA491" s="22">
        <v>17</v>
      </c>
      <c r="AB491" s="22">
        <v>25.29</v>
      </c>
      <c r="AC491" s="22">
        <v>3.1693965524952024E-2</v>
      </c>
      <c r="AD491" s="42">
        <v>1.1900000000000001E-3</v>
      </c>
      <c r="AE491" s="22">
        <v>504</v>
      </c>
      <c r="AF491" s="22">
        <v>1.299478166566894</v>
      </c>
      <c r="AG491" s="22">
        <v>2.2797862571349015E-2</v>
      </c>
      <c r="AH491" s="22">
        <v>1</v>
      </c>
      <c r="AI491" s="22">
        <v>0</v>
      </c>
      <c r="AJ491" s="22">
        <v>0</v>
      </c>
      <c r="AK491" s="22">
        <v>0</v>
      </c>
      <c r="AL491" s="45">
        <v>0</v>
      </c>
      <c r="AM491" s="45">
        <v>0</v>
      </c>
      <c r="AN491" s="45">
        <v>0</v>
      </c>
      <c r="AO491" s="45">
        <v>0</v>
      </c>
      <c r="AP491" s="45">
        <v>0</v>
      </c>
      <c r="AQ491" s="45">
        <v>0</v>
      </c>
      <c r="AR491" s="45">
        <v>0</v>
      </c>
      <c r="AS491" s="45" t="s">
        <v>4441</v>
      </c>
      <c r="AT491" s="45" t="s">
        <v>4445</v>
      </c>
      <c r="AU491" s="45">
        <v>0.11719244619600325</v>
      </c>
      <c r="AV491" s="10">
        <v>35.756207674943568</v>
      </c>
      <c r="AW491" s="10">
        <v>31.709021816577881</v>
      </c>
      <c r="AX491" s="17">
        <v>0.90981576358022576</v>
      </c>
    </row>
    <row r="492" spans="1:50" x14ac:dyDescent="0.25">
      <c r="A492" s="22" t="s">
        <v>8</v>
      </c>
      <c r="B492" s="22" t="s">
        <v>3946</v>
      </c>
      <c r="C492" s="22" t="s">
        <v>123</v>
      </c>
      <c r="D492" s="22">
        <v>1677</v>
      </c>
      <c r="E492" s="22" t="s">
        <v>347</v>
      </c>
      <c r="F492" s="43">
        <v>0.97299999999999998</v>
      </c>
      <c r="G492" s="43">
        <v>42.48017810212</v>
      </c>
      <c r="H492" s="43">
        <v>1.4089015151515152</v>
      </c>
      <c r="I492" s="9">
        <v>0</v>
      </c>
      <c r="J492" s="9">
        <v>1.4089015151515152</v>
      </c>
      <c r="K492" s="11">
        <v>0</v>
      </c>
      <c r="L492" s="41">
        <v>299</v>
      </c>
      <c r="M492" s="44">
        <v>0</v>
      </c>
      <c r="N492" s="13">
        <v>0</v>
      </c>
      <c r="O492" s="13">
        <v>0</v>
      </c>
      <c r="P492" s="22">
        <v>0</v>
      </c>
      <c r="Q492" s="22">
        <v>0</v>
      </c>
      <c r="R492" s="14">
        <v>0</v>
      </c>
      <c r="S492" s="22">
        <v>31</v>
      </c>
      <c r="T492" s="22">
        <v>1</v>
      </c>
      <c r="U492" s="22">
        <v>555</v>
      </c>
      <c r="V492" s="22"/>
      <c r="W492" s="22">
        <v>102</v>
      </c>
      <c r="X492" s="22">
        <v>68</v>
      </c>
      <c r="Y492" s="14">
        <v>555</v>
      </c>
      <c r="Z492" s="10">
        <v>102</v>
      </c>
      <c r="AA492" s="22">
        <v>68</v>
      </c>
      <c r="AB492" s="22">
        <v>189.69</v>
      </c>
      <c r="AC492" s="22">
        <v>2.2904800390924959E-2</v>
      </c>
      <c r="AD492" s="42">
        <v>4.8599999999999997E-3</v>
      </c>
      <c r="AE492" s="22">
        <v>505</v>
      </c>
      <c r="AF492" s="22">
        <v>0.8659722761905031</v>
      </c>
      <c r="AG492" s="22">
        <v>2.2788744110276399E-2</v>
      </c>
      <c r="AH492" s="22">
        <v>0</v>
      </c>
      <c r="AI492" s="22">
        <v>0</v>
      </c>
      <c r="AJ492" s="22">
        <v>0</v>
      </c>
      <c r="AK492" s="22">
        <v>0</v>
      </c>
      <c r="AL492" s="45">
        <v>0</v>
      </c>
      <c r="AM492" s="45">
        <v>0</v>
      </c>
      <c r="AN492" s="45">
        <v>0</v>
      </c>
      <c r="AO492" s="45">
        <v>0</v>
      </c>
      <c r="AP492" s="45">
        <v>0</v>
      </c>
      <c r="AQ492" s="45">
        <v>0</v>
      </c>
      <c r="AR492" s="45">
        <v>0</v>
      </c>
      <c r="AS492" s="45" t="s">
        <v>4441</v>
      </c>
      <c r="AT492" s="45" t="s">
        <v>4444</v>
      </c>
      <c r="AU492" s="45">
        <v>0.8659722761905031</v>
      </c>
      <c r="AV492" s="10">
        <v>72.396827530582073</v>
      </c>
      <c r="AW492" s="10">
        <v>72.396827530582073</v>
      </c>
      <c r="AX492" s="17">
        <v>0</v>
      </c>
    </row>
    <row r="493" spans="1:50" x14ac:dyDescent="0.25">
      <c r="A493" s="22" t="s">
        <v>1672</v>
      </c>
      <c r="B493" s="22" t="s">
        <v>3947</v>
      </c>
      <c r="C493" s="22" t="s">
        <v>1721</v>
      </c>
      <c r="D493" s="22">
        <v>1785</v>
      </c>
      <c r="E493" s="22" t="s">
        <v>1791</v>
      </c>
      <c r="F493" s="43">
        <v>34.212685999999998</v>
      </c>
      <c r="G493" s="43">
        <v>1269.2083955235501</v>
      </c>
      <c r="H493" s="43">
        <v>48.730303030303034</v>
      </c>
      <c r="I493" s="9">
        <v>35.933901515151518</v>
      </c>
      <c r="J493" s="9">
        <v>12.796401515151516</v>
      </c>
      <c r="K493" s="11">
        <v>46.901136363636368</v>
      </c>
      <c r="L493" s="41">
        <v>6589</v>
      </c>
      <c r="M493" s="44">
        <v>13588</v>
      </c>
      <c r="N493" s="13">
        <v>2352</v>
      </c>
      <c r="O493" s="13">
        <v>1714</v>
      </c>
      <c r="P493" s="22">
        <v>2084</v>
      </c>
      <c r="Q493" s="22">
        <v>1498</v>
      </c>
      <c r="R493" s="14">
        <v>0</v>
      </c>
      <c r="S493" s="22">
        <v>1719</v>
      </c>
      <c r="T493" s="22">
        <v>3.7536533797649319E-2</v>
      </c>
      <c r="U493" s="22">
        <v>14038</v>
      </c>
      <c r="V493" s="22"/>
      <c r="W493" s="22">
        <v>2433</v>
      </c>
      <c r="X493" s="22">
        <v>1767</v>
      </c>
      <c r="Y493" s="14">
        <v>450</v>
      </c>
      <c r="Z493" s="10">
        <v>349</v>
      </c>
      <c r="AA493" s="22">
        <v>269</v>
      </c>
      <c r="AB493" s="22">
        <v>518.63</v>
      </c>
      <c r="AC493" s="22">
        <v>2.6955924748580964E-2</v>
      </c>
      <c r="AD493" s="42">
        <v>1.9560000000000001E-2</v>
      </c>
      <c r="AE493" s="22">
        <v>506</v>
      </c>
      <c r="AF493" s="22">
        <v>14.925595371090656</v>
      </c>
      <c r="AG493" s="22">
        <v>2.2752431968126E-2</v>
      </c>
      <c r="AH493" s="22">
        <v>0</v>
      </c>
      <c r="AI493" s="22">
        <v>0</v>
      </c>
      <c r="AJ493" s="22">
        <v>0</v>
      </c>
      <c r="AK493" s="22">
        <v>0</v>
      </c>
      <c r="AL493" s="45">
        <v>0</v>
      </c>
      <c r="AM493" s="45">
        <v>0</v>
      </c>
      <c r="AN493" s="45">
        <v>0</v>
      </c>
      <c r="AO493" s="45">
        <v>0</v>
      </c>
      <c r="AP493" s="45">
        <v>0</v>
      </c>
      <c r="AQ493" s="45">
        <v>0</v>
      </c>
      <c r="AR493" s="45">
        <v>0</v>
      </c>
      <c r="AS493" s="45" t="s">
        <v>4441</v>
      </c>
      <c r="AT493" s="45" t="s">
        <v>4442</v>
      </c>
      <c r="AU493" s="45">
        <v>3.9194074188784134</v>
      </c>
      <c r="AV493" s="10">
        <v>27.273292385110633</v>
      </c>
      <c r="AW493" s="10">
        <v>49.927865182513521</v>
      </c>
      <c r="AX493" s="17">
        <v>0.73740361295939305</v>
      </c>
    </row>
    <row r="494" spans="1:50" x14ac:dyDescent="0.25">
      <c r="A494" s="22" t="s">
        <v>964</v>
      </c>
      <c r="B494" s="22" t="s">
        <v>3952</v>
      </c>
      <c r="C494" s="22" t="s">
        <v>986</v>
      </c>
      <c r="D494" s="22">
        <v>5286</v>
      </c>
      <c r="E494" s="22" t="s">
        <v>1164</v>
      </c>
      <c r="F494" s="43">
        <v>5.7029550000000002</v>
      </c>
      <c r="G494" s="43">
        <v>212.44948453205001</v>
      </c>
      <c r="H494" s="43">
        <v>7.0547348484848493</v>
      </c>
      <c r="I494" s="9">
        <v>6.2272727272727275</v>
      </c>
      <c r="J494" s="9">
        <v>0.82746212121212126</v>
      </c>
      <c r="K494" s="11">
        <v>6.5242424242424253</v>
      </c>
      <c r="L494" s="41">
        <v>252</v>
      </c>
      <c r="M494" s="44">
        <v>310</v>
      </c>
      <c r="N494" s="13">
        <v>29</v>
      </c>
      <c r="O494" s="13">
        <v>7</v>
      </c>
      <c r="P494" s="22">
        <v>10</v>
      </c>
      <c r="Q494" s="22">
        <v>3</v>
      </c>
      <c r="R494" s="14">
        <v>0</v>
      </c>
      <c r="S494" s="22">
        <v>179</v>
      </c>
      <c r="T494" s="22">
        <v>7.5196649574485241E-2</v>
      </c>
      <c r="U494" s="22">
        <v>345</v>
      </c>
      <c r="V494" s="22"/>
      <c r="W494" s="22">
        <v>36</v>
      </c>
      <c r="X494" s="22">
        <v>11</v>
      </c>
      <c r="Y494" s="14">
        <v>35</v>
      </c>
      <c r="Z494" s="10">
        <v>26</v>
      </c>
      <c r="AA494" s="22">
        <v>8</v>
      </c>
      <c r="AB494" s="22">
        <v>38.770000000000003</v>
      </c>
      <c r="AC494" s="22">
        <v>2.684381660215163E-2</v>
      </c>
      <c r="AD494" s="42">
        <v>1.4499999999999999E-3</v>
      </c>
      <c r="AE494" s="22">
        <v>507</v>
      </c>
      <c r="AF494" s="22">
        <v>0.61415335497660029</v>
      </c>
      <c r="AG494" s="22">
        <v>2.2746420554688899E-2</v>
      </c>
      <c r="AH494" s="22">
        <v>0</v>
      </c>
      <c r="AI494" s="22">
        <v>0</v>
      </c>
      <c r="AJ494" s="22">
        <v>0</v>
      </c>
      <c r="AK494" s="22">
        <v>0</v>
      </c>
      <c r="AL494" s="45">
        <v>0</v>
      </c>
      <c r="AM494" s="45">
        <v>0</v>
      </c>
      <c r="AN494" s="45">
        <v>0</v>
      </c>
      <c r="AO494" s="45">
        <v>0</v>
      </c>
      <c r="AP494" s="45">
        <v>0</v>
      </c>
      <c r="AQ494" s="45">
        <v>0</v>
      </c>
      <c r="AR494" s="45">
        <v>0</v>
      </c>
      <c r="AS494" s="45" t="s">
        <v>4441</v>
      </c>
      <c r="AT494" s="45" t="s">
        <v>4445</v>
      </c>
      <c r="AU494" s="45">
        <v>7.2035115248537313E-2</v>
      </c>
      <c r="AV494" s="10">
        <v>31.42137788967727</v>
      </c>
      <c r="AW494" s="10">
        <v>5.102955784047893</v>
      </c>
      <c r="AX494" s="17">
        <v>0.88270826062444618</v>
      </c>
    </row>
    <row r="495" spans="1:50" x14ac:dyDescent="0.25">
      <c r="A495" s="22" t="s">
        <v>964</v>
      </c>
      <c r="B495" s="22" t="s">
        <v>3948</v>
      </c>
      <c r="C495" s="22" t="s">
        <v>969</v>
      </c>
      <c r="D495" s="22">
        <v>7221</v>
      </c>
      <c r="E495" s="22" t="s">
        <v>1446</v>
      </c>
      <c r="F495" s="43">
        <v>2.8391160000000002</v>
      </c>
      <c r="G495" s="43">
        <v>137.44922348674999</v>
      </c>
      <c r="H495" s="43">
        <v>6.5657196969696976</v>
      </c>
      <c r="I495" s="9">
        <v>5.1975378787878794</v>
      </c>
      <c r="J495" s="9">
        <v>1.3681818181818182</v>
      </c>
      <c r="K495" s="11">
        <v>6.5657196969696976</v>
      </c>
      <c r="L495" s="41">
        <v>786</v>
      </c>
      <c r="M495" s="44">
        <v>1827</v>
      </c>
      <c r="N495" s="13">
        <v>201</v>
      </c>
      <c r="O495" s="13">
        <v>116</v>
      </c>
      <c r="P495" s="22">
        <v>126</v>
      </c>
      <c r="Q495" s="22">
        <v>65</v>
      </c>
      <c r="R495" s="14">
        <v>0</v>
      </c>
      <c r="S495" s="22">
        <v>229</v>
      </c>
      <c r="T495" s="22">
        <v>0</v>
      </c>
      <c r="U495" s="22">
        <v>1827</v>
      </c>
      <c r="V495" s="22"/>
      <c r="W495" s="22">
        <v>201</v>
      </c>
      <c r="X495" s="22">
        <v>116</v>
      </c>
      <c r="Y495" s="14">
        <v>0</v>
      </c>
      <c r="Z495" s="10">
        <v>75</v>
      </c>
      <c r="AA495" s="22">
        <v>51</v>
      </c>
      <c r="AB495" s="22">
        <v>102.75</v>
      </c>
      <c r="AC495" s="22">
        <v>2.0655744193954571E-2</v>
      </c>
      <c r="AD495" s="42">
        <v>3.2200000000000002E-3</v>
      </c>
      <c r="AE495" s="22">
        <v>508</v>
      </c>
      <c r="AF495" s="22">
        <v>1.6145698313081132</v>
      </c>
      <c r="AG495" s="22">
        <v>2.2740420159269199E-2</v>
      </c>
      <c r="AH495" s="22">
        <v>0</v>
      </c>
      <c r="AI495" s="22">
        <v>0</v>
      </c>
      <c r="AJ495" s="22">
        <v>0</v>
      </c>
      <c r="AK495" s="22">
        <v>0</v>
      </c>
      <c r="AL495" s="45">
        <v>0</v>
      </c>
      <c r="AM495" s="45">
        <v>0</v>
      </c>
      <c r="AN495" s="45">
        <v>0</v>
      </c>
      <c r="AO495" s="45">
        <v>0</v>
      </c>
      <c r="AP495" s="45">
        <v>0</v>
      </c>
      <c r="AQ495" s="45">
        <v>0</v>
      </c>
      <c r="AR495" s="45">
        <v>0</v>
      </c>
      <c r="AS495" s="45" t="s">
        <v>4441</v>
      </c>
      <c r="AT495" s="45" t="s">
        <v>4445</v>
      </c>
      <c r="AU495" s="45">
        <v>0.33644827822914614</v>
      </c>
      <c r="AV495" s="10">
        <v>54.817275747508305</v>
      </c>
      <c r="AW495" s="10">
        <v>30.613551792771222</v>
      </c>
      <c r="AX495" s="17">
        <v>0.79161738829434336</v>
      </c>
    </row>
    <row r="496" spans="1:50" x14ac:dyDescent="0.25">
      <c r="A496" s="22" t="s">
        <v>964</v>
      </c>
      <c r="B496" s="22" t="s">
        <v>3948</v>
      </c>
      <c r="C496" s="22" t="s">
        <v>1066</v>
      </c>
      <c r="D496" s="22">
        <v>7640</v>
      </c>
      <c r="E496" s="22" t="s">
        <v>1203</v>
      </c>
      <c r="F496" s="43">
        <v>10.469371000000001</v>
      </c>
      <c r="G496" s="43">
        <v>471.61053275403998</v>
      </c>
      <c r="H496" s="43">
        <v>21.169318181818184</v>
      </c>
      <c r="I496" s="9">
        <v>0.26344696969696973</v>
      </c>
      <c r="J496" s="9">
        <v>20.905871212121212</v>
      </c>
      <c r="K496" s="11">
        <v>0.45151515151515154</v>
      </c>
      <c r="L496" s="41">
        <v>7817</v>
      </c>
      <c r="M496" s="44">
        <v>160</v>
      </c>
      <c r="N496" s="13">
        <v>49</v>
      </c>
      <c r="O496" s="13">
        <v>36</v>
      </c>
      <c r="P496" s="22">
        <v>42</v>
      </c>
      <c r="Q496" s="22">
        <v>31</v>
      </c>
      <c r="R496" s="14">
        <v>0</v>
      </c>
      <c r="S496" s="22">
        <v>389</v>
      </c>
      <c r="T496" s="22">
        <v>0.97867124733837918</v>
      </c>
      <c r="U496" s="22">
        <v>14065</v>
      </c>
      <c r="V496" s="22"/>
      <c r="W496" s="22">
        <v>2559</v>
      </c>
      <c r="X496" s="22">
        <v>1690</v>
      </c>
      <c r="Y496" s="14">
        <v>13905</v>
      </c>
      <c r="Z496" s="10">
        <v>2517</v>
      </c>
      <c r="AA496" s="22">
        <v>1659</v>
      </c>
      <c r="AB496" s="22">
        <v>4699.74</v>
      </c>
      <c r="AC496" s="22">
        <v>2.2199188255746852E-2</v>
      </c>
      <c r="AD496" s="42">
        <v>0.11619</v>
      </c>
      <c r="AE496" s="22">
        <v>509</v>
      </c>
      <c r="AF496" s="22">
        <v>6.721037456539424</v>
      </c>
      <c r="AG496" s="22">
        <v>2.2706207623444E-2</v>
      </c>
      <c r="AH496" s="22">
        <v>0</v>
      </c>
      <c r="AI496" s="22">
        <v>0</v>
      </c>
      <c r="AJ496" s="22">
        <v>0</v>
      </c>
      <c r="AK496" s="22">
        <v>0</v>
      </c>
      <c r="AL496" s="45">
        <v>0</v>
      </c>
      <c r="AM496" s="45">
        <v>0</v>
      </c>
      <c r="AN496" s="45">
        <v>1</v>
      </c>
      <c r="AO496" s="45">
        <v>0</v>
      </c>
      <c r="AP496" s="45">
        <v>0</v>
      </c>
      <c r="AQ496" s="45">
        <v>1</v>
      </c>
      <c r="AR496" s="45">
        <v>1</v>
      </c>
      <c r="AS496" s="45" t="s">
        <v>4441</v>
      </c>
      <c r="AT496" s="45" t="s">
        <v>4440</v>
      </c>
      <c r="AU496" s="45">
        <v>6.6373957947750917</v>
      </c>
      <c r="AV496" s="10">
        <v>120.39680023191977</v>
      </c>
      <c r="AW496" s="10">
        <v>120.88249503462342</v>
      </c>
      <c r="AX496" s="17">
        <v>1.244475459409165E-2</v>
      </c>
    </row>
    <row r="497" spans="1:50" x14ac:dyDescent="0.25">
      <c r="A497" s="22" t="s">
        <v>8</v>
      </c>
      <c r="B497" s="22" t="s">
        <v>3946</v>
      </c>
      <c r="C497" s="22" t="s">
        <v>39</v>
      </c>
      <c r="D497" s="22">
        <v>5059</v>
      </c>
      <c r="E497" s="22" t="s">
        <v>40</v>
      </c>
      <c r="F497" s="43">
        <v>6.200253</v>
      </c>
      <c r="G497" s="43">
        <v>348.56707414875001</v>
      </c>
      <c r="H497" s="43">
        <v>15.003787878787881</v>
      </c>
      <c r="I497" s="9">
        <v>5.2998106060606061</v>
      </c>
      <c r="J497" s="9">
        <v>9.7041666666666675</v>
      </c>
      <c r="K497" s="11">
        <v>13.958333333333334</v>
      </c>
      <c r="L497" s="41">
        <v>5452</v>
      </c>
      <c r="M497" s="44">
        <v>5623</v>
      </c>
      <c r="N497" s="13">
        <v>2803</v>
      </c>
      <c r="O497" s="13">
        <v>2192</v>
      </c>
      <c r="P497" s="22">
        <v>2449</v>
      </c>
      <c r="Q497" s="22">
        <v>1902</v>
      </c>
      <c r="R497" s="14">
        <v>0</v>
      </c>
      <c r="S497" s="22">
        <v>567</v>
      </c>
      <c r="T497" s="22">
        <v>6.9679373895480956E-2</v>
      </c>
      <c r="U497" s="22">
        <v>6314</v>
      </c>
      <c r="V497" s="22"/>
      <c r="W497" s="22">
        <v>2928</v>
      </c>
      <c r="X497" s="22">
        <v>2274</v>
      </c>
      <c r="Y497" s="14">
        <v>691</v>
      </c>
      <c r="Z497" s="10">
        <v>479</v>
      </c>
      <c r="AA497" s="22">
        <v>372</v>
      </c>
      <c r="AB497" s="22">
        <v>718.42</v>
      </c>
      <c r="AC497" s="22">
        <v>1.7787833274677169E-2</v>
      </c>
      <c r="AD497" s="42">
        <v>1.772E-2</v>
      </c>
      <c r="AE497" s="22">
        <v>510</v>
      </c>
      <c r="AF497" s="22">
        <v>4.9473170467307046</v>
      </c>
      <c r="AG497" s="22">
        <v>2.2590488797857099E-2</v>
      </c>
      <c r="AH497" s="22">
        <v>0</v>
      </c>
      <c r="AI497" s="22">
        <v>0</v>
      </c>
      <c r="AJ497" s="22">
        <v>1</v>
      </c>
      <c r="AK497" s="22">
        <v>0</v>
      </c>
      <c r="AL497" s="45">
        <v>0</v>
      </c>
      <c r="AM497" s="45">
        <v>0</v>
      </c>
      <c r="AN497" s="45">
        <v>0</v>
      </c>
      <c r="AO497" s="45">
        <v>0</v>
      </c>
      <c r="AP497" s="45">
        <v>0</v>
      </c>
      <c r="AQ497" s="45">
        <v>0</v>
      </c>
      <c r="AR497" s="45">
        <v>0</v>
      </c>
      <c r="AS497" s="45" t="s">
        <v>4441</v>
      </c>
      <c r="AT497" s="45" t="s">
        <v>4442</v>
      </c>
      <c r="AU497" s="45">
        <v>3.199831240095782</v>
      </c>
      <c r="AV497" s="10">
        <v>49.360240446543578</v>
      </c>
      <c r="AW497" s="10">
        <v>195.15071951527389</v>
      </c>
      <c r="AX497" s="17">
        <v>0.35323150719515267</v>
      </c>
    </row>
    <row r="498" spans="1:50" x14ac:dyDescent="0.25">
      <c r="A498" s="22" t="s">
        <v>8</v>
      </c>
      <c r="B498" s="22" t="s">
        <v>3946</v>
      </c>
      <c r="C498" s="22" t="s">
        <v>335</v>
      </c>
      <c r="D498" s="22">
        <v>3735</v>
      </c>
      <c r="E498" s="22" t="s">
        <v>404</v>
      </c>
      <c r="F498" s="43">
        <v>6.8847509999999996</v>
      </c>
      <c r="G498" s="43">
        <v>281.75511202073</v>
      </c>
      <c r="H498" s="43">
        <v>11.707575757575757</v>
      </c>
      <c r="I498" s="9">
        <v>0</v>
      </c>
      <c r="J498" s="9">
        <v>11.707575757575757</v>
      </c>
      <c r="K498" s="11">
        <v>0</v>
      </c>
      <c r="L498" s="41">
        <v>1487</v>
      </c>
      <c r="M498" s="44">
        <v>0</v>
      </c>
      <c r="N498" s="13">
        <v>0</v>
      </c>
      <c r="O498" s="13">
        <v>0</v>
      </c>
      <c r="P498" s="22">
        <v>0</v>
      </c>
      <c r="Q498" s="22">
        <v>0</v>
      </c>
      <c r="R498" s="14">
        <v>0</v>
      </c>
      <c r="S498" s="22">
        <v>277</v>
      </c>
      <c r="T498" s="22">
        <v>1</v>
      </c>
      <c r="U498" s="22">
        <v>2713</v>
      </c>
      <c r="V498" s="22"/>
      <c r="W498" s="22">
        <v>491</v>
      </c>
      <c r="X498" s="22">
        <v>324</v>
      </c>
      <c r="Y498" s="14">
        <v>2713</v>
      </c>
      <c r="Z498" s="10">
        <v>491</v>
      </c>
      <c r="AA498" s="22">
        <v>324</v>
      </c>
      <c r="AB498" s="22">
        <v>916.84</v>
      </c>
      <c r="AC498" s="22">
        <v>2.4435230121018912E-2</v>
      </c>
      <c r="AD498" s="42">
        <v>2.495E-2</v>
      </c>
      <c r="AE498" s="22">
        <v>511</v>
      </c>
      <c r="AF498" s="22">
        <v>4.3783047216557023</v>
      </c>
      <c r="AG498" s="22">
        <v>2.2452844726439498E-2</v>
      </c>
      <c r="AH498" s="22">
        <v>0</v>
      </c>
      <c r="AI498" s="22">
        <v>0</v>
      </c>
      <c r="AJ498" s="22">
        <v>0</v>
      </c>
      <c r="AK498" s="22">
        <v>0</v>
      </c>
      <c r="AL498" s="45">
        <v>0</v>
      </c>
      <c r="AM498" s="45">
        <v>0</v>
      </c>
      <c r="AN498" s="45">
        <v>0</v>
      </c>
      <c r="AO498" s="45">
        <v>0</v>
      </c>
      <c r="AP498" s="45">
        <v>0</v>
      </c>
      <c r="AQ498" s="45">
        <v>0</v>
      </c>
      <c r="AR498" s="45">
        <v>0</v>
      </c>
      <c r="AS498" s="45" t="s">
        <v>4441</v>
      </c>
      <c r="AT498" s="45" t="s">
        <v>4442</v>
      </c>
      <c r="AU498" s="45">
        <v>4.3783047216557023</v>
      </c>
      <c r="AV498" s="10">
        <v>41.9386566584703</v>
      </c>
      <c r="AW498" s="10">
        <v>41.9386566584703</v>
      </c>
      <c r="AX498" s="17">
        <v>0</v>
      </c>
    </row>
    <row r="499" spans="1:50" x14ac:dyDescent="0.25">
      <c r="A499" s="22" t="s">
        <v>964</v>
      </c>
      <c r="B499" s="22" t="s">
        <v>3952</v>
      </c>
      <c r="C499" s="22" t="s">
        <v>1553</v>
      </c>
      <c r="D499" s="22">
        <v>6815</v>
      </c>
      <c r="E499" s="22" t="s">
        <v>1554</v>
      </c>
      <c r="F499" s="43">
        <v>7.2182999999999997E-2</v>
      </c>
      <c r="G499" s="43">
        <v>8.6735198890599996</v>
      </c>
      <c r="H499" s="43">
        <v>0.25284090909090912</v>
      </c>
      <c r="I499" s="9">
        <v>0</v>
      </c>
      <c r="J499" s="9">
        <v>0.25284090909090912</v>
      </c>
      <c r="K499" s="11">
        <v>0</v>
      </c>
      <c r="L499" s="41">
        <v>9</v>
      </c>
      <c r="M499" s="44">
        <v>1</v>
      </c>
      <c r="N499" s="13">
        <v>0</v>
      </c>
      <c r="O499" s="13">
        <v>0</v>
      </c>
      <c r="P499" s="22">
        <v>0</v>
      </c>
      <c r="Q499" s="22">
        <v>0</v>
      </c>
      <c r="R499" s="14">
        <v>0</v>
      </c>
      <c r="S499" s="22">
        <v>7</v>
      </c>
      <c r="T499" s="22">
        <v>1</v>
      </c>
      <c r="U499" s="22">
        <v>30</v>
      </c>
      <c r="V499" s="22"/>
      <c r="W499" s="22">
        <v>7</v>
      </c>
      <c r="X499" s="22">
        <v>6</v>
      </c>
      <c r="Y499" s="14">
        <v>29</v>
      </c>
      <c r="Z499" s="10">
        <v>7</v>
      </c>
      <c r="AA499" s="22">
        <v>6</v>
      </c>
      <c r="AB499" s="22">
        <v>12.2</v>
      </c>
      <c r="AC499" s="22">
        <v>8.3222268379236856E-3</v>
      </c>
      <c r="AD499" s="42">
        <v>1.2E-4</v>
      </c>
      <c r="AE499" s="22">
        <v>512</v>
      </c>
      <c r="AF499" s="22">
        <v>6.71647804017933E-2</v>
      </c>
      <c r="AG499" s="22">
        <v>2.2388260133931099E-2</v>
      </c>
      <c r="AH499" s="22">
        <v>0</v>
      </c>
      <c r="AI499" s="22">
        <v>0</v>
      </c>
      <c r="AJ499" s="22">
        <v>0</v>
      </c>
      <c r="AK499" s="22">
        <v>0</v>
      </c>
      <c r="AL499" s="45">
        <v>0</v>
      </c>
      <c r="AM499" s="45">
        <v>0</v>
      </c>
      <c r="AN499" s="45">
        <v>0</v>
      </c>
      <c r="AO499" s="45">
        <v>0</v>
      </c>
      <c r="AP499" s="45">
        <v>0</v>
      </c>
      <c r="AQ499" s="45">
        <v>0</v>
      </c>
      <c r="AR499" s="45">
        <v>0</v>
      </c>
      <c r="AS499" s="45" t="s">
        <v>4441</v>
      </c>
      <c r="AT499" s="45" t="s">
        <v>4445</v>
      </c>
      <c r="AU499" s="45">
        <v>6.71647804017933E-2</v>
      </c>
      <c r="AV499" s="10">
        <v>27.685393258426963</v>
      </c>
      <c r="AW499" s="10">
        <v>27.685393258426963</v>
      </c>
      <c r="AX499" s="17">
        <v>0</v>
      </c>
    </row>
    <row r="500" spans="1:50" x14ac:dyDescent="0.25">
      <c r="A500" s="22" t="s">
        <v>964</v>
      </c>
      <c r="B500" s="22" t="s">
        <v>3948</v>
      </c>
      <c r="C500" s="22" t="s">
        <v>1113</v>
      </c>
      <c r="D500" s="22">
        <v>1017</v>
      </c>
      <c r="E500" s="22" t="s">
        <v>1275</v>
      </c>
      <c r="F500" s="43">
        <v>7.1419300000000003</v>
      </c>
      <c r="G500" s="43">
        <v>205.762176541</v>
      </c>
      <c r="H500" s="43">
        <v>8.2727272727272734</v>
      </c>
      <c r="I500" s="9">
        <v>6.322159090909091</v>
      </c>
      <c r="J500" s="9">
        <v>1.9505681818181819</v>
      </c>
      <c r="K500" s="11">
        <v>8.2727272727272734</v>
      </c>
      <c r="L500" s="41">
        <v>257</v>
      </c>
      <c r="M500" s="44">
        <v>1208</v>
      </c>
      <c r="N500" s="13">
        <v>212</v>
      </c>
      <c r="O500" s="13">
        <v>74</v>
      </c>
      <c r="P500" s="22">
        <v>171</v>
      </c>
      <c r="Q500" s="22">
        <v>54</v>
      </c>
      <c r="R500" s="14">
        <v>0</v>
      </c>
      <c r="S500" s="22">
        <v>316</v>
      </c>
      <c r="T500" s="22">
        <v>0</v>
      </c>
      <c r="U500" s="22">
        <v>1208</v>
      </c>
      <c r="V500" s="22"/>
      <c r="W500" s="22">
        <v>212</v>
      </c>
      <c r="X500" s="22">
        <v>74</v>
      </c>
      <c r="Y500" s="14">
        <v>0</v>
      </c>
      <c r="Z500" s="10">
        <v>41</v>
      </c>
      <c r="AA500" s="22">
        <v>20</v>
      </c>
      <c r="AB500" s="22">
        <v>56.17</v>
      </c>
      <c r="AC500" s="22">
        <v>3.4709634783518656E-2</v>
      </c>
      <c r="AD500" s="42">
        <v>2.96E-3</v>
      </c>
      <c r="AE500" s="22">
        <v>513</v>
      </c>
      <c r="AF500" s="22">
        <v>2.23784143880928</v>
      </c>
      <c r="AG500" s="22">
        <v>2.23784143880928E-2</v>
      </c>
      <c r="AH500" s="22">
        <v>0</v>
      </c>
      <c r="AI500" s="22">
        <v>0</v>
      </c>
      <c r="AJ500" s="22">
        <v>0</v>
      </c>
      <c r="AK500" s="22">
        <v>0</v>
      </c>
      <c r="AL500" s="45">
        <v>0</v>
      </c>
      <c r="AM500" s="45">
        <v>0</v>
      </c>
      <c r="AN500" s="45">
        <v>0</v>
      </c>
      <c r="AO500" s="45">
        <v>0</v>
      </c>
      <c r="AP500" s="45">
        <v>0</v>
      </c>
      <c r="AQ500" s="45">
        <v>0</v>
      </c>
      <c r="AR500" s="45">
        <v>0</v>
      </c>
      <c r="AS500" s="45" t="s">
        <v>4441</v>
      </c>
      <c r="AT500" s="45" t="s">
        <v>4445</v>
      </c>
      <c r="AU500" s="45">
        <v>0.52764489419177596</v>
      </c>
      <c r="AV500" s="10">
        <v>21.019516457908534</v>
      </c>
      <c r="AW500" s="10">
        <v>25.626373626373624</v>
      </c>
      <c r="AX500" s="17">
        <v>0.76421703296703292</v>
      </c>
    </row>
    <row r="501" spans="1:50" x14ac:dyDescent="0.25">
      <c r="A501" s="22" t="s">
        <v>2906</v>
      </c>
      <c r="B501" s="22" t="s">
        <v>3950</v>
      </c>
      <c r="C501" s="22" t="s">
        <v>2909</v>
      </c>
      <c r="D501" s="22">
        <v>6904</v>
      </c>
      <c r="E501" s="22" t="s">
        <v>3042</v>
      </c>
      <c r="F501" s="43">
        <v>1.0242180000000001</v>
      </c>
      <c r="G501" s="43">
        <v>62.098678723500001</v>
      </c>
      <c r="H501" s="43">
        <v>2.4214015151515151</v>
      </c>
      <c r="I501" s="9">
        <v>1.446780303030303</v>
      </c>
      <c r="J501" s="9">
        <v>0.97462121212121222</v>
      </c>
      <c r="K501" s="11">
        <v>2.3916666666666666</v>
      </c>
      <c r="L501" s="41">
        <v>499</v>
      </c>
      <c r="M501" s="44">
        <v>1126</v>
      </c>
      <c r="N501" s="13">
        <v>352</v>
      </c>
      <c r="O501" s="13">
        <v>177</v>
      </c>
      <c r="P501" s="22">
        <v>220</v>
      </c>
      <c r="Q501" s="22">
        <v>81</v>
      </c>
      <c r="R501" s="14">
        <v>0</v>
      </c>
      <c r="S501" s="22">
        <v>147</v>
      </c>
      <c r="T501" s="22">
        <v>1.2280015643332032E-2</v>
      </c>
      <c r="U501" s="22">
        <v>1137</v>
      </c>
      <c r="V501" s="22"/>
      <c r="W501" s="22">
        <v>354</v>
      </c>
      <c r="X501" s="22">
        <v>178</v>
      </c>
      <c r="Y501" s="14">
        <v>11</v>
      </c>
      <c r="Z501" s="10">
        <v>134</v>
      </c>
      <c r="AA501" s="22">
        <v>97</v>
      </c>
      <c r="AB501" s="22">
        <v>184.57</v>
      </c>
      <c r="AC501" s="22">
        <v>1.6493394401520579E-2</v>
      </c>
      <c r="AD501" s="42">
        <v>4.5999999999999999E-3</v>
      </c>
      <c r="AE501" s="22">
        <v>514</v>
      </c>
      <c r="AF501" s="22">
        <v>1.362739921728948</v>
      </c>
      <c r="AG501" s="22">
        <v>2.2339998716867999E-2</v>
      </c>
      <c r="AH501" s="22">
        <v>0</v>
      </c>
      <c r="AI501" s="22">
        <v>0</v>
      </c>
      <c r="AJ501" s="22">
        <v>0</v>
      </c>
      <c r="AK501" s="22">
        <v>0</v>
      </c>
      <c r="AL501" s="45">
        <v>0</v>
      </c>
      <c r="AM501" s="45">
        <v>0</v>
      </c>
      <c r="AN501" s="45">
        <v>0</v>
      </c>
      <c r="AO501" s="45">
        <v>0</v>
      </c>
      <c r="AP501" s="45">
        <v>0</v>
      </c>
      <c r="AQ501" s="45">
        <v>0</v>
      </c>
      <c r="AR501" s="45">
        <v>0</v>
      </c>
      <c r="AS501" s="45" t="s">
        <v>4441</v>
      </c>
      <c r="AT501" s="45" t="s">
        <v>4444</v>
      </c>
      <c r="AU501" s="45">
        <v>0.54850681558210146</v>
      </c>
      <c r="AV501" s="10">
        <v>137.4893120870579</v>
      </c>
      <c r="AW501" s="10">
        <v>146.19632381697301</v>
      </c>
      <c r="AX501" s="17">
        <v>0.5974970668752444</v>
      </c>
    </row>
    <row r="502" spans="1:50" x14ac:dyDescent="0.25">
      <c r="A502" s="22" t="s">
        <v>2906</v>
      </c>
      <c r="B502" s="22" t="s">
        <v>3950</v>
      </c>
      <c r="C502" s="22" t="s">
        <v>2988</v>
      </c>
      <c r="D502" s="22">
        <v>3092</v>
      </c>
      <c r="E502" s="22" t="s">
        <v>2989</v>
      </c>
      <c r="F502" s="43">
        <v>5.8078289999999999</v>
      </c>
      <c r="G502" s="43">
        <v>348.74343654699999</v>
      </c>
      <c r="H502" s="43">
        <v>11.8375</v>
      </c>
      <c r="I502" s="9">
        <v>6.6111742424242426</v>
      </c>
      <c r="J502" s="9">
        <v>5.2263257575757578</v>
      </c>
      <c r="K502" s="11">
        <v>11.202083333333334</v>
      </c>
      <c r="L502" s="41">
        <v>2892</v>
      </c>
      <c r="M502" s="44">
        <v>4385</v>
      </c>
      <c r="N502" s="13">
        <v>1236</v>
      </c>
      <c r="O502" s="13">
        <v>398</v>
      </c>
      <c r="P502" s="22">
        <v>690</v>
      </c>
      <c r="Q502" s="22">
        <v>95</v>
      </c>
      <c r="R502" s="14">
        <v>0</v>
      </c>
      <c r="S502" s="22">
        <v>591</v>
      </c>
      <c r="T502" s="22">
        <v>5.3678282294966517E-2</v>
      </c>
      <c r="U502" s="22">
        <v>4668</v>
      </c>
      <c r="V502" s="22"/>
      <c r="W502" s="22">
        <v>1287</v>
      </c>
      <c r="X502" s="22">
        <v>432</v>
      </c>
      <c r="Y502" s="14">
        <v>283</v>
      </c>
      <c r="Z502" s="10">
        <v>597</v>
      </c>
      <c r="AA502" s="22">
        <v>337</v>
      </c>
      <c r="AB502" s="22">
        <v>843.36</v>
      </c>
      <c r="AC502" s="22">
        <v>1.6653586537727662E-2</v>
      </c>
      <c r="AD502" s="42">
        <v>2.0670000000000001E-2</v>
      </c>
      <c r="AE502" s="22">
        <v>515</v>
      </c>
      <c r="AF502" s="22">
        <v>3.7168983493630301</v>
      </c>
      <c r="AG502" s="22">
        <v>2.2256876343491199E-2</v>
      </c>
      <c r="AH502" s="22">
        <v>0</v>
      </c>
      <c r="AI502" s="22">
        <v>0</v>
      </c>
      <c r="AJ502" s="22">
        <v>0</v>
      </c>
      <c r="AK502" s="22">
        <v>0</v>
      </c>
      <c r="AL502" s="45">
        <v>0</v>
      </c>
      <c r="AM502" s="45">
        <v>0</v>
      </c>
      <c r="AN502" s="45">
        <v>0</v>
      </c>
      <c r="AO502" s="45">
        <v>0</v>
      </c>
      <c r="AP502" s="45">
        <v>0</v>
      </c>
      <c r="AQ502" s="45">
        <v>0</v>
      </c>
      <c r="AR502" s="45">
        <v>0</v>
      </c>
      <c r="AS502" s="45" t="s">
        <v>4441</v>
      </c>
      <c r="AT502" s="45" t="s">
        <v>4442</v>
      </c>
      <c r="AU502" s="45">
        <v>1.6410324461724877</v>
      </c>
      <c r="AV502" s="10">
        <v>114.22938938213444</v>
      </c>
      <c r="AW502" s="10">
        <v>108.72228088701161</v>
      </c>
      <c r="AX502" s="17">
        <v>0.55849412818789801</v>
      </c>
    </row>
    <row r="503" spans="1:50" x14ac:dyDescent="0.25">
      <c r="A503" s="22" t="s">
        <v>1672</v>
      </c>
      <c r="B503" s="22" t="s">
        <v>3947</v>
      </c>
      <c r="C503" s="22" t="s">
        <v>1895</v>
      </c>
      <c r="D503" s="22">
        <v>1410</v>
      </c>
      <c r="E503" s="22" t="s">
        <v>1907</v>
      </c>
      <c r="F503" s="43">
        <v>31.188022</v>
      </c>
      <c r="G503" s="43">
        <v>1667.4397709129801</v>
      </c>
      <c r="H503" s="43">
        <v>60.817613636363639</v>
      </c>
      <c r="I503" s="9">
        <v>31.117234848484852</v>
      </c>
      <c r="J503" s="9">
        <v>29.70037878787879</v>
      </c>
      <c r="K503" s="11">
        <v>58.252462121212126</v>
      </c>
      <c r="L503" s="41">
        <v>10159</v>
      </c>
      <c r="M503" s="44">
        <v>14706</v>
      </c>
      <c r="N503" s="13">
        <v>4014</v>
      </c>
      <c r="O503" s="13">
        <v>2461</v>
      </c>
      <c r="P503" s="22">
        <v>3055</v>
      </c>
      <c r="Q503" s="22">
        <v>1829</v>
      </c>
      <c r="R503" s="14">
        <v>0</v>
      </c>
      <c r="S503" s="22">
        <v>2415</v>
      </c>
      <c r="T503" s="22">
        <v>4.2177773210387515E-2</v>
      </c>
      <c r="U503" s="22">
        <v>15485</v>
      </c>
      <c r="V503" s="22"/>
      <c r="W503" s="22">
        <v>4155</v>
      </c>
      <c r="X503" s="22">
        <v>2554</v>
      </c>
      <c r="Y503" s="14">
        <v>779</v>
      </c>
      <c r="Z503" s="10">
        <v>1100</v>
      </c>
      <c r="AA503" s="22">
        <v>725</v>
      </c>
      <c r="AB503" s="22">
        <v>1577.11</v>
      </c>
      <c r="AC503" s="22">
        <v>1.870413705133319E-2</v>
      </c>
      <c r="AD503" s="42">
        <v>4.2779999999999999E-2</v>
      </c>
      <c r="AE503" s="22">
        <v>516</v>
      </c>
      <c r="AF503" s="22">
        <v>18.075515208741926</v>
      </c>
      <c r="AG503" s="22">
        <v>2.2178546268395001E-2</v>
      </c>
      <c r="AH503" s="22">
        <v>0</v>
      </c>
      <c r="AI503" s="22">
        <v>0</v>
      </c>
      <c r="AJ503" s="22">
        <v>1</v>
      </c>
      <c r="AK503" s="22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1</v>
      </c>
      <c r="AQ503" s="45">
        <v>0</v>
      </c>
      <c r="AR503" s="45">
        <v>0</v>
      </c>
      <c r="AS503" s="45" t="s">
        <v>4441</v>
      </c>
      <c r="AT503" s="45" t="s">
        <v>4441</v>
      </c>
      <c r="AU503" s="45">
        <v>8.827206731516835</v>
      </c>
      <c r="AV503" s="10">
        <v>37.036564680074989</v>
      </c>
      <c r="AW503" s="10">
        <v>68.319023907174014</v>
      </c>
      <c r="AX503" s="17">
        <v>0.51164840229573649</v>
      </c>
    </row>
    <row r="504" spans="1:50" x14ac:dyDescent="0.25">
      <c r="A504" s="22" t="s">
        <v>2906</v>
      </c>
      <c r="B504" s="22" t="s">
        <v>3950</v>
      </c>
      <c r="C504" s="22" t="s">
        <v>2944</v>
      </c>
      <c r="D504" s="22">
        <v>9107</v>
      </c>
      <c r="E504" s="22" t="s">
        <v>3076</v>
      </c>
      <c r="F504" s="43">
        <v>1.432998</v>
      </c>
      <c r="G504" s="43">
        <v>60.85865828499</v>
      </c>
      <c r="H504" s="43">
        <v>2.7117424242424244</v>
      </c>
      <c r="I504" s="9">
        <v>1.7882575757575758</v>
      </c>
      <c r="J504" s="9">
        <v>0.92348484848484846</v>
      </c>
      <c r="K504" s="11">
        <v>2.6977272727272728</v>
      </c>
      <c r="L504" s="41">
        <v>241</v>
      </c>
      <c r="M504" s="44">
        <v>668</v>
      </c>
      <c r="N504" s="13">
        <v>83</v>
      </c>
      <c r="O504" s="13">
        <v>70</v>
      </c>
      <c r="P504" s="22">
        <v>8</v>
      </c>
      <c r="Q504" s="22">
        <v>8</v>
      </c>
      <c r="R504" s="14">
        <v>0</v>
      </c>
      <c r="S504" s="22">
        <v>101</v>
      </c>
      <c r="T504" s="22">
        <v>5.1683195977092478E-3</v>
      </c>
      <c r="U504" s="22">
        <v>670</v>
      </c>
      <c r="V504" s="22"/>
      <c r="W504" s="22">
        <v>83</v>
      </c>
      <c r="X504" s="22">
        <v>70</v>
      </c>
      <c r="Y504" s="14">
        <v>2</v>
      </c>
      <c r="Z504" s="10">
        <v>75</v>
      </c>
      <c r="AA504" s="22">
        <v>62</v>
      </c>
      <c r="AB504" s="22">
        <v>102.93</v>
      </c>
      <c r="AC504" s="22">
        <v>2.3546329156478141E-2</v>
      </c>
      <c r="AD504" s="42">
        <v>3.6700000000000001E-3</v>
      </c>
      <c r="AE504" s="22">
        <v>517</v>
      </c>
      <c r="AF504" s="22">
        <v>0.31037193325290041</v>
      </c>
      <c r="AG504" s="22">
        <v>2.21694238037786E-2</v>
      </c>
      <c r="AH504" s="22">
        <v>0</v>
      </c>
      <c r="AI504" s="22">
        <v>0</v>
      </c>
      <c r="AJ504" s="22">
        <v>0</v>
      </c>
      <c r="AK504" s="22">
        <v>0</v>
      </c>
      <c r="AL504" s="45">
        <v>0</v>
      </c>
      <c r="AM504" s="45">
        <v>0</v>
      </c>
      <c r="AN504" s="45">
        <v>0</v>
      </c>
      <c r="AO504" s="45">
        <v>0</v>
      </c>
      <c r="AP504" s="45">
        <v>0</v>
      </c>
      <c r="AQ504" s="45">
        <v>0</v>
      </c>
      <c r="AR504" s="45">
        <v>0</v>
      </c>
      <c r="AS504" s="45" t="s">
        <v>4441</v>
      </c>
      <c r="AT504" s="45" t="s">
        <v>4445</v>
      </c>
      <c r="AU504" s="45">
        <v>0.10569727242220577</v>
      </c>
      <c r="AV504" s="10">
        <v>81.214109926168987</v>
      </c>
      <c r="AW504" s="10">
        <v>30.607626763514457</v>
      </c>
      <c r="AX504" s="17">
        <v>0.65944964380500071</v>
      </c>
    </row>
    <row r="505" spans="1:50" x14ac:dyDescent="0.25">
      <c r="A505" s="22" t="s">
        <v>2906</v>
      </c>
      <c r="B505" s="22" t="s">
        <v>3950</v>
      </c>
      <c r="C505" s="22" t="s">
        <v>2944</v>
      </c>
      <c r="D505" s="22">
        <v>500</v>
      </c>
      <c r="E505" s="22" t="s">
        <v>2968</v>
      </c>
      <c r="F505" s="43">
        <v>5.6901270000000004</v>
      </c>
      <c r="G505" s="43">
        <v>186.55004249968999</v>
      </c>
      <c r="H505" s="43">
        <v>7.9660984848484855</v>
      </c>
      <c r="I505" s="9">
        <v>3.8651515151515157</v>
      </c>
      <c r="J505" s="9">
        <v>4.101136363636364</v>
      </c>
      <c r="K505" s="11">
        <v>7.7888257575757578</v>
      </c>
      <c r="L505" s="41">
        <v>2295</v>
      </c>
      <c r="M505" s="44">
        <v>3639</v>
      </c>
      <c r="N505" s="13">
        <v>552</v>
      </c>
      <c r="O505" s="13">
        <v>227</v>
      </c>
      <c r="P505" s="22">
        <v>124</v>
      </c>
      <c r="Q505" s="22">
        <v>17</v>
      </c>
      <c r="R505" s="14">
        <v>2</v>
      </c>
      <c r="S505" s="22">
        <v>500</v>
      </c>
      <c r="T505" s="22">
        <v>2.2253393880316663E-2</v>
      </c>
      <c r="U505" s="22">
        <v>3732</v>
      </c>
      <c r="V505" s="22"/>
      <c r="W505" s="22">
        <v>569</v>
      </c>
      <c r="X505" s="22">
        <v>238</v>
      </c>
      <c r="Y505" s="14">
        <v>93</v>
      </c>
      <c r="Z505" s="10">
        <v>445</v>
      </c>
      <c r="AA505" s="22">
        <v>221</v>
      </c>
      <c r="AB505" s="22">
        <v>618.02</v>
      </c>
      <c r="AC505" s="22">
        <v>3.0501879944677342E-2</v>
      </c>
      <c r="AD505" s="42">
        <v>2.8219999999999999E-2</v>
      </c>
      <c r="AE505" s="22">
        <v>518</v>
      </c>
      <c r="AF505" s="22">
        <v>2.1671686830784465</v>
      </c>
      <c r="AG505" s="22">
        <v>2.21139661538617E-2</v>
      </c>
      <c r="AH505" s="22">
        <v>0</v>
      </c>
      <c r="AI505" s="22">
        <v>0</v>
      </c>
      <c r="AJ505" s="22">
        <v>0</v>
      </c>
      <c r="AK505" s="22">
        <v>0</v>
      </c>
      <c r="AL505" s="45">
        <v>0</v>
      </c>
      <c r="AM505" s="45">
        <v>0</v>
      </c>
      <c r="AN505" s="45">
        <v>0</v>
      </c>
      <c r="AO505" s="45">
        <v>0</v>
      </c>
      <c r="AP505" s="45">
        <v>0</v>
      </c>
      <c r="AQ505" s="45">
        <v>0</v>
      </c>
      <c r="AR505" s="45">
        <v>0</v>
      </c>
      <c r="AS505" s="45" t="s">
        <v>4441</v>
      </c>
      <c r="AT505" s="45" t="s">
        <v>4442</v>
      </c>
      <c r="AU505" s="45">
        <v>1.1157098182016756</v>
      </c>
      <c r="AV505" s="10">
        <v>108.5065114990302</v>
      </c>
      <c r="AW505" s="10">
        <v>71.427688357385691</v>
      </c>
      <c r="AX505" s="17">
        <v>0.48520006656998171</v>
      </c>
    </row>
    <row r="506" spans="1:50" x14ac:dyDescent="0.25">
      <c r="A506" s="22" t="s">
        <v>539</v>
      </c>
      <c r="B506" s="22" t="s">
        <v>3949</v>
      </c>
      <c r="C506" s="22" t="s">
        <v>799</v>
      </c>
      <c r="D506" s="22">
        <v>6812</v>
      </c>
      <c r="E506" s="22" t="s">
        <v>881</v>
      </c>
      <c r="F506" s="43">
        <v>2.9319440000000001</v>
      </c>
      <c r="G506" s="43">
        <v>165.94654299878999</v>
      </c>
      <c r="H506" s="43">
        <v>7.5448863636363646</v>
      </c>
      <c r="I506" s="9">
        <v>0</v>
      </c>
      <c r="J506" s="9">
        <v>7.5448863636363646</v>
      </c>
      <c r="K506" s="11">
        <v>0</v>
      </c>
      <c r="L506" s="41">
        <v>211</v>
      </c>
      <c r="M506" s="44">
        <v>0</v>
      </c>
      <c r="N506" s="13">
        <v>0</v>
      </c>
      <c r="O506" s="13">
        <v>0</v>
      </c>
      <c r="P506" s="22">
        <v>0</v>
      </c>
      <c r="Q506" s="22">
        <v>0</v>
      </c>
      <c r="R506" s="14">
        <v>0</v>
      </c>
      <c r="S506" s="22">
        <v>159</v>
      </c>
      <c r="T506" s="22">
        <v>1</v>
      </c>
      <c r="U506" s="22">
        <v>395</v>
      </c>
      <c r="V506" s="22"/>
      <c r="W506" s="22">
        <v>73</v>
      </c>
      <c r="X506" s="22">
        <v>49</v>
      </c>
      <c r="Y506" s="14">
        <v>395</v>
      </c>
      <c r="Z506" s="10">
        <v>73</v>
      </c>
      <c r="AA506" s="22">
        <v>49</v>
      </c>
      <c r="AB506" s="22">
        <v>135.56</v>
      </c>
      <c r="AC506" s="22">
        <v>1.7668002882237677E-2</v>
      </c>
      <c r="AD506" s="42">
        <v>2.6800000000000001E-3</v>
      </c>
      <c r="AE506" s="22">
        <v>519</v>
      </c>
      <c r="AF506" s="22">
        <v>0.74634833468764683</v>
      </c>
      <c r="AG506" s="22">
        <v>2.1951421608460201E-2</v>
      </c>
      <c r="AH506" s="22">
        <v>0</v>
      </c>
      <c r="AI506" s="22">
        <v>0</v>
      </c>
      <c r="AJ506" s="22">
        <v>0</v>
      </c>
      <c r="AK506" s="22">
        <v>0</v>
      </c>
      <c r="AL506" s="45">
        <v>0</v>
      </c>
      <c r="AM506" s="45">
        <v>0</v>
      </c>
      <c r="AN506" s="45">
        <v>0</v>
      </c>
      <c r="AO506" s="45">
        <v>0</v>
      </c>
      <c r="AP506" s="45">
        <v>0</v>
      </c>
      <c r="AQ506" s="45">
        <v>0</v>
      </c>
      <c r="AR506" s="45">
        <v>0</v>
      </c>
      <c r="AS506" s="45" t="s">
        <v>4441</v>
      </c>
      <c r="AT506" s="45" t="s">
        <v>4445</v>
      </c>
      <c r="AU506" s="45">
        <v>0.74634833468764683</v>
      </c>
      <c r="AV506" s="10">
        <v>9.6754273665185622</v>
      </c>
      <c r="AW506" s="10">
        <v>9.6754273665185622</v>
      </c>
      <c r="AX506" s="17">
        <v>0</v>
      </c>
    </row>
    <row r="507" spans="1:50" x14ac:dyDescent="0.25">
      <c r="A507" s="22" t="s">
        <v>964</v>
      </c>
      <c r="B507" s="22" t="s">
        <v>3948</v>
      </c>
      <c r="C507" s="22" t="s">
        <v>965</v>
      </c>
      <c r="D507" s="22">
        <v>1268</v>
      </c>
      <c r="E507" s="22" t="s">
        <v>1049</v>
      </c>
      <c r="F507" s="43">
        <v>12.813787</v>
      </c>
      <c r="G507" s="43">
        <v>502.23637169353998</v>
      </c>
      <c r="H507" s="43">
        <v>19.334280303030305</v>
      </c>
      <c r="I507" s="9">
        <v>14.335606060606061</v>
      </c>
      <c r="J507" s="9">
        <v>4.9986742424242427</v>
      </c>
      <c r="K507" s="11">
        <v>18.794318181818184</v>
      </c>
      <c r="L507" s="41">
        <v>3710</v>
      </c>
      <c r="M507" s="44">
        <v>5444</v>
      </c>
      <c r="N507" s="13">
        <v>1376</v>
      </c>
      <c r="O507" s="13">
        <v>867</v>
      </c>
      <c r="P507" s="22">
        <v>1063</v>
      </c>
      <c r="Q507" s="22">
        <v>659</v>
      </c>
      <c r="R507" s="14">
        <v>1</v>
      </c>
      <c r="S507" s="22">
        <v>796</v>
      </c>
      <c r="T507" s="22">
        <v>2.7927707302737859E-2</v>
      </c>
      <c r="U507" s="22">
        <v>5632</v>
      </c>
      <c r="V507" s="22"/>
      <c r="W507" s="22">
        <v>1410</v>
      </c>
      <c r="X507" s="22">
        <v>889</v>
      </c>
      <c r="Y507" s="14">
        <v>188</v>
      </c>
      <c r="Z507" s="10">
        <v>347</v>
      </c>
      <c r="AA507" s="22">
        <v>230</v>
      </c>
      <c r="AB507" s="22">
        <v>492.31</v>
      </c>
      <c r="AC507" s="22">
        <v>2.5513458845666508E-2</v>
      </c>
      <c r="AD507" s="42">
        <v>1.8409999999999999E-2</v>
      </c>
      <c r="AE507" s="22">
        <v>520</v>
      </c>
      <c r="AF507" s="22">
        <v>4.2901545451366756</v>
      </c>
      <c r="AG507" s="22">
        <v>2.18885435976361E-2</v>
      </c>
      <c r="AH507" s="22">
        <v>1</v>
      </c>
      <c r="AI507" s="22">
        <v>0</v>
      </c>
      <c r="AJ507" s="22">
        <v>0</v>
      </c>
      <c r="AK507" s="22">
        <v>0</v>
      </c>
      <c r="AL507" s="45">
        <v>0</v>
      </c>
      <c r="AM507" s="45">
        <v>0</v>
      </c>
      <c r="AN507" s="45">
        <v>0</v>
      </c>
      <c r="AO507" s="45">
        <v>0</v>
      </c>
      <c r="AP507" s="45">
        <v>0</v>
      </c>
      <c r="AQ507" s="45">
        <v>0</v>
      </c>
      <c r="AR507" s="45">
        <v>0</v>
      </c>
      <c r="AS507" s="45" t="s">
        <v>4441</v>
      </c>
      <c r="AT507" s="45" t="s">
        <v>4442</v>
      </c>
      <c r="AU507" s="45">
        <v>1.1091742068843833</v>
      </c>
      <c r="AV507" s="10">
        <v>69.418406395635202</v>
      </c>
      <c r="AW507" s="10">
        <v>72.927462408776989</v>
      </c>
      <c r="AX507" s="17">
        <v>0.74146054758289659</v>
      </c>
    </row>
    <row r="508" spans="1:50" x14ac:dyDescent="0.25">
      <c r="A508" s="22" t="s">
        <v>2906</v>
      </c>
      <c r="B508" s="22" t="s">
        <v>3950</v>
      </c>
      <c r="C508" s="22" t="s">
        <v>2917</v>
      </c>
      <c r="D508" s="22">
        <v>2172</v>
      </c>
      <c r="E508" s="22" t="s">
        <v>3034</v>
      </c>
      <c r="F508" s="43">
        <v>5.539167</v>
      </c>
      <c r="G508" s="43">
        <v>285.02396470101002</v>
      </c>
      <c r="H508" s="43">
        <v>9.636931818181818</v>
      </c>
      <c r="I508" s="9">
        <v>0</v>
      </c>
      <c r="J508" s="9">
        <v>9.636931818181818</v>
      </c>
      <c r="K508" s="11">
        <v>0</v>
      </c>
      <c r="L508" s="41">
        <v>1036</v>
      </c>
      <c r="M508" s="44">
        <v>0</v>
      </c>
      <c r="N508" s="13">
        <v>0</v>
      </c>
      <c r="O508" s="13">
        <v>0</v>
      </c>
      <c r="P508" s="22">
        <v>0</v>
      </c>
      <c r="Q508" s="22">
        <v>0</v>
      </c>
      <c r="R508" s="14">
        <v>0</v>
      </c>
      <c r="S508" s="22">
        <v>169</v>
      </c>
      <c r="T508" s="22">
        <v>1</v>
      </c>
      <c r="U508" s="22">
        <v>1894</v>
      </c>
      <c r="V508" s="22"/>
      <c r="W508" s="22">
        <v>343</v>
      </c>
      <c r="X508" s="22">
        <v>227</v>
      </c>
      <c r="Y508" s="14">
        <v>1894</v>
      </c>
      <c r="Z508" s="10">
        <v>343</v>
      </c>
      <c r="AA508" s="22">
        <v>227</v>
      </c>
      <c r="AB508" s="22">
        <v>640.37</v>
      </c>
      <c r="AC508" s="22">
        <v>1.943403954053682E-2</v>
      </c>
      <c r="AD508" s="42">
        <v>1.3860000000000001E-2</v>
      </c>
      <c r="AE508" s="22">
        <v>521</v>
      </c>
      <c r="AF508" s="22">
        <v>0.85303889696316326</v>
      </c>
      <c r="AG508" s="22">
        <v>2.1872792229824699E-2</v>
      </c>
      <c r="AH508" s="22">
        <v>0</v>
      </c>
      <c r="AI508" s="22">
        <v>0</v>
      </c>
      <c r="AJ508" s="22">
        <v>0</v>
      </c>
      <c r="AK508" s="22">
        <v>0</v>
      </c>
      <c r="AL508" s="45">
        <v>0</v>
      </c>
      <c r="AM508" s="45">
        <v>0</v>
      </c>
      <c r="AN508" s="45">
        <v>0</v>
      </c>
      <c r="AO508" s="45">
        <v>0</v>
      </c>
      <c r="AP508" s="45">
        <v>0</v>
      </c>
      <c r="AQ508" s="45">
        <v>0</v>
      </c>
      <c r="AR508" s="45">
        <v>0</v>
      </c>
      <c r="AS508" s="45" t="s">
        <v>4441</v>
      </c>
      <c r="AT508" s="45" t="s">
        <v>4443</v>
      </c>
      <c r="AU508" s="45">
        <v>0.85303889696316326</v>
      </c>
      <c r="AV508" s="10">
        <v>35.592241023524558</v>
      </c>
      <c r="AW508" s="10">
        <v>35.592241023524558</v>
      </c>
      <c r="AX508" s="17">
        <v>0</v>
      </c>
    </row>
    <row r="509" spans="1:50" x14ac:dyDescent="0.25">
      <c r="A509" s="22" t="s">
        <v>2195</v>
      </c>
      <c r="B509" s="22" t="s">
        <v>3960</v>
      </c>
      <c r="C509" s="22" t="s">
        <v>2395</v>
      </c>
      <c r="D509" s="22">
        <v>2933</v>
      </c>
      <c r="E509" s="22" t="s">
        <v>2418</v>
      </c>
      <c r="F509" s="43">
        <v>0.46706199999999998</v>
      </c>
      <c r="G509" s="43">
        <v>39.275576910870001</v>
      </c>
      <c r="H509" s="43">
        <v>2.2651515151515151</v>
      </c>
      <c r="I509" s="9">
        <v>0</v>
      </c>
      <c r="J509" s="9">
        <v>2.2651515151515151</v>
      </c>
      <c r="K509" s="11">
        <v>0</v>
      </c>
      <c r="L509" s="41">
        <v>55</v>
      </c>
      <c r="M509" s="44">
        <v>0</v>
      </c>
      <c r="N509" s="13">
        <v>0</v>
      </c>
      <c r="O509" s="13">
        <v>0</v>
      </c>
      <c r="P509" s="22">
        <v>0</v>
      </c>
      <c r="Q509" s="22">
        <v>0</v>
      </c>
      <c r="R509" s="14">
        <v>0</v>
      </c>
      <c r="S509" s="22">
        <v>47</v>
      </c>
      <c r="T509" s="22">
        <v>1</v>
      </c>
      <c r="U509" s="22">
        <v>112</v>
      </c>
      <c r="V509" s="22"/>
      <c r="W509" s="22">
        <v>22</v>
      </c>
      <c r="X509" s="22">
        <v>16</v>
      </c>
      <c r="Y509" s="14">
        <v>112</v>
      </c>
      <c r="Z509" s="10">
        <v>22</v>
      </c>
      <c r="AA509" s="22">
        <v>16</v>
      </c>
      <c r="AB509" s="22">
        <v>40.22</v>
      </c>
      <c r="AC509" s="22">
        <v>1.1891919526985607E-2</v>
      </c>
      <c r="AD509" s="42">
        <v>5.4000000000000001E-4</v>
      </c>
      <c r="AE509" s="22">
        <v>523</v>
      </c>
      <c r="AF509" s="22">
        <v>0.19659794345789669</v>
      </c>
      <c r="AG509" s="22">
        <v>2.18442159397663E-2</v>
      </c>
      <c r="AH509" s="22">
        <v>0</v>
      </c>
      <c r="AI509" s="22">
        <v>0</v>
      </c>
      <c r="AJ509" s="22">
        <v>0</v>
      </c>
      <c r="AK509" s="22">
        <v>0</v>
      </c>
      <c r="AL509" s="45">
        <v>0</v>
      </c>
      <c r="AM509" s="45">
        <v>0</v>
      </c>
      <c r="AN509" s="45">
        <v>0</v>
      </c>
      <c r="AO509" s="45">
        <v>0</v>
      </c>
      <c r="AP509" s="45">
        <v>0</v>
      </c>
      <c r="AQ509" s="45">
        <v>0</v>
      </c>
      <c r="AR509" s="45">
        <v>0</v>
      </c>
      <c r="AS509" s="45" t="s">
        <v>4441</v>
      </c>
      <c r="AT509" s="45" t="s">
        <v>4445</v>
      </c>
      <c r="AU509" s="45">
        <v>0.19659794345789669</v>
      </c>
      <c r="AV509" s="10">
        <v>9.7123745819398</v>
      </c>
      <c r="AW509" s="10">
        <v>9.7123745819398</v>
      </c>
      <c r="AX509" s="17">
        <v>0</v>
      </c>
    </row>
    <row r="510" spans="1:50" x14ac:dyDescent="0.25">
      <c r="A510" s="22" t="s">
        <v>1672</v>
      </c>
      <c r="B510" s="22" t="s">
        <v>3957</v>
      </c>
      <c r="C510" s="22" t="s">
        <v>454</v>
      </c>
      <c r="D510" s="22">
        <v>3243</v>
      </c>
      <c r="E510" s="22" t="s">
        <v>455</v>
      </c>
      <c r="F510" s="43">
        <v>4.9419620000000002</v>
      </c>
      <c r="G510" s="43">
        <v>295.28105329053</v>
      </c>
      <c r="H510" s="43">
        <v>14.512878787878789</v>
      </c>
      <c r="I510" s="9">
        <v>5.250757575757576</v>
      </c>
      <c r="J510" s="9">
        <v>9.261931818181818</v>
      </c>
      <c r="K510" s="11">
        <v>8.6742424242424239</v>
      </c>
      <c r="L510" s="41">
        <v>490</v>
      </c>
      <c r="M510" s="44">
        <v>485</v>
      </c>
      <c r="N510" s="13">
        <v>167</v>
      </c>
      <c r="O510" s="13">
        <v>109</v>
      </c>
      <c r="P510" s="22">
        <v>126</v>
      </c>
      <c r="Q510" s="22">
        <v>83</v>
      </c>
      <c r="R510" s="14">
        <v>0</v>
      </c>
      <c r="S510" s="22">
        <v>235</v>
      </c>
      <c r="T510" s="22">
        <v>0.40230725061335282</v>
      </c>
      <c r="U510" s="22">
        <v>848</v>
      </c>
      <c r="V510" s="22"/>
      <c r="W510" s="22">
        <v>233</v>
      </c>
      <c r="X510" s="22">
        <v>153</v>
      </c>
      <c r="Y510" s="14">
        <v>363</v>
      </c>
      <c r="Z510" s="10">
        <v>107</v>
      </c>
      <c r="AA510" s="22">
        <v>70</v>
      </c>
      <c r="AB510" s="22">
        <v>179.26</v>
      </c>
      <c r="AC510" s="22">
        <v>1.6736468340681359E-2</v>
      </c>
      <c r="AD510" s="42">
        <v>3.7200000000000002E-3</v>
      </c>
      <c r="AE510" s="22">
        <v>524</v>
      </c>
      <c r="AF510" s="22">
        <v>2.0260760419842745</v>
      </c>
      <c r="AG510" s="22">
        <v>2.1785763892304025E-2</v>
      </c>
      <c r="AH510" s="22">
        <v>0</v>
      </c>
      <c r="AI510" s="22">
        <v>0</v>
      </c>
      <c r="AJ510" s="22">
        <v>1</v>
      </c>
      <c r="AK510" s="22">
        <v>0</v>
      </c>
      <c r="AL510" s="45">
        <v>0</v>
      </c>
      <c r="AM510" s="45">
        <v>0</v>
      </c>
      <c r="AN510" s="45">
        <v>0</v>
      </c>
      <c r="AO510" s="45">
        <v>0</v>
      </c>
      <c r="AP510" s="45">
        <v>0</v>
      </c>
      <c r="AQ510" s="45">
        <v>0</v>
      </c>
      <c r="AR510" s="45">
        <v>0</v>
      </c>
      <c r="AS510" s="45" t="s">
        <v>4441</v>
      </c>
      <c r="AT510" s="45" t="s">
        <v>4445</v>
      </c>
      <c r="AU510" s="45">
        <v>1.2930155645606953</v>
      </c>
      <c r="AV510" s="10">
        <v>11.552665480645359</v>
      </c>
      <c r="AW510" s="10">
        <v>16.054705851646919</v>
      </c>
      <c r="AX510" s="17">
        <v>0.36179986427937566</v>
      </c>
    </row>
    <row r="511" spans="1:50" x14ac:dyDescent="0.25">
      <c r="A511" s="22" t="s">
        <v>964</v>
      </c>
      <c r="B511" s="22" t="s">
        <v>3952</v>
      </c>
      <c r="C511" s="22" t="s">
        <v>1006</v>
      </c>
      <c r="D511" s="22">
        <v>5067</v>
      </c>
      <c r="E511" s="22" t="s">
        <v>1048</v>
      </c>
      <c r="F511" s="43">
        <v>5.0372209999999997</v>
      </c>
      <c r="G511" s="43">
        <v>232.42552986794999</v>
      </c>
      <c r="H511" s="43">
        <v>9.7102272727272734</v>
      </c>
      <c r="I511" s="9">
        <v>0.65700757575757573</v>
      </c>
      <c r="J511" s="9">
        <v>9.0532196969696965</v>
      </c>
      <c r="K511" s="11">
        <v>7.2212121212121207</v>
      </c>
      <c r="L511" s="41">
        <v>4328</v>
      </c>
      <c r="M511" s="44">
        <v>606</v>
      </c>
      <c r="N511" s="13">
        <v>428</v>
      </c>
      <c r="O511" s="13">
        <v>94</v>
      </c>
      <c r="P511" s="22">
        <v>127</v>
      </c>
      <c r="Q511" s="22">
        <v>1</v>
      </c>
      <c r="R511" s="14">
        <v>0</v>
      </c>
      <c r="S511" s="22">
        <v>385</v>
      </c>
      <c r="T511" s="22">
        <v>0.25632923737078228</v>
      </c>
      <c r="U511" s="22">
        <v>2624</v>
      </c>
      <c r="V511" s="22"/>
      <c r="W511" s="22">
        <v>792</v>
      </c>
      <c r="X511" s="22">
        <v>334</v>
      </c>
      <c r="Y511" s="14">
        <v>2018</v>
      </c>
      <c r="Z511" s="10">
        <v>665</v>
      </c>
      <c r="AA511" s="22">
        <v>333</v>
      </c>
      <c r="AB511" s="22">
        <v>1092.67</v>
      </c>
      <c r="AC511" s="22">
        <v>2.1672408374681738E-2</v>
      </c>
      <c r="AD511" s="42">
        <v>2.997E-2</v>
      </c>
      <c r="AE511" s="22">
        <v>525</v>
      </c>
      <c r="AF511" s="22">
        <v>3.155443276399136</v>
      </c>
      <c r="AG511" s="22">
        <v>2.1612625180816001E-2</v>
      </c>
      <c r="AH511" s="22">
        <v>0</v>
      </c>
      <c r="AI511" s="22">
        <v>1</v>
      </c>
      <c r="AJ511" s="22">
        <v>0</v>
      </c>
      <c r="AK511" s="22">
        <v>0</v>
      </c>
      <c r="AL511" s="45">
        <v>0</v>
      </c>
      <c r="AM511" s="45">
        <v>0</v>
      </c>
      <c r="AN511" s="45">
        <v>0</v>
      </c>
      <c r="AO511" s="45">
        <v>0</v>
      </c>
      <c r="AP511" s="45">
        <v>0</v>
      </c>
      <c r="AQ511" s="45">
        <v>0</v>
      </c>
      <c r="AR511" s="45">
        <v>0</v>
      </c>
      <c r="AS511" s="45" t="s">
        <v>4441</v>
      </c>
      <c r="AT511" s="45" t="s">
        <v>4442</v>
      </c>
      <c r="AU511" s="45">
        <v>2.94194156534338</v>
      </c>
      <c r="AV511" s="10">
        <v>73.454530239953144</v>
      </c>
      <c r="AW511" s="10">
        <v>81.563487419543591</v>
      </c>
      <c r="AX511" s="17">
        <v>6.7661400429100835E-2</v>
      </c>
    </row>
    <row r="512" spans="1:50" x14ac:dyDescent="0.25">
      <c r="A512" s="22" t="s">
        <v>964</v>
      </c>
      <c r="B512" s="22" t="s">
        <v>3948</v>
      </c>
      <c r="C512" s="22" t="s">
        <v>993</v>
      </c>
      <c r="D512" s="22">
        <v>14</v>
      </c>
      <c r="E512" s="22" t="s">
        <v>1055</v>
      </c>
      <c r="F512" s="43">
        <v>2.3479559999999999</v>
      </c>
      <c r="G512" s="43">
        <v>144.66643140104</v>
      </c>
      <c r="H512" s="43">
        <v>7.3746212121212125</v>
      </c>
      <c r="I512" s="9">
        <v>0</v>
      </c>
      <c r="J512" s="9">
        <v>7.3746212121212125</v>
      </c>
      <c r="K512" s="11">
        <v>0</v>
      </c>
      <c r="L512" s="41">
        <v>524</v>
      </c>
      <c r="M512" s="44">
        <v>0</v>
      </c>
      <c r="N512" s="13">
        <v>0</v>
      </c>
      <c r="O512" s="13">
        <v>0</v>
      </c>
      <c r="P512" s="22">
        <v>0</v>
      </c>
      <c r="Q512" s="22">
        <v>0</v>
      </c>
      <c r="R512" s="14">
        <v>0</v>
      </c>
      <c r="S512" s="22">
        <v>141</v>
      </c>
      <c r="T512" s="22">
        <v>1</v>
      </c>
      <c r="U512" s="22">
        <v>964</v>
      </c>
      <c r="V512" s="22"/>
      <c r="W512" s="22">
        <v>176</v>
      </c>
      <c r="X512" s="22">
        <v>117</v>
      </c>
      <c r="Y512" s="14">
        <v>964</v>
      </c>
      <c r="Z512" s="10">
        <v>176</v>
      </c>
      <c r="AA512" s="22">
        <v>117</v>
      </c>
      <c r="AB512" s="22">
        <v>327.88</v>
      </c>
      <c r="AC512" s="22">
        <v>1.6230136993502422E-2</v>
      </c>
      <c r="AD512" s="42">
        <v>5.94E-3</v>
      </c>
      <c r="AE512" s="22">
        <v>526</v>
      </c>
      <c r="AF512" s="22">
        <v>2.2034588869169682</v>
      </c>
      <c r="AG512" s="22">
        <v>2.1602538107029102E-2</v>
      </c>
      <c r="AH512" s="22">
        <v>0</v>
      </c>
      <c r="AI512" s="22">
        <v>0</v>
      </c>
      <c r="AJ512" s="22">
        <v>0</v>
      </c>
      <c r="AK512" s="22">
        <v>0</v>
      </c>
      <c r="AL512" s="45">
        <v>0</v>
      </c>
      <c r="AM512" s="45">
        <v>0</v>
      </c>
      <c r="AN512" s="45">
        <v>0</v>
      </c>
      <c r="AO512" s="45">
        <v>0</v>
      </c>
      <c r="AP512" s="45">
        <v>0</v>
      </c>
      <c r="AQ512" s="45">
        <v>0</v>
      </c>
      <c r="AR512" s="45">
        <v>0</v>
      </c>
      <c r="AS512" s="45" t="s">
        <v>4441</v>
      </c>
      <c r="AT512" s="45" t="s">
        <v>4444</v>
      </c>
      <c r="AU512" s="45">
        <v>2.2034588869169682</v>
      </c>
      <c r="AV512" s="10">
        <v>23.865632544044377</v>
      </c>
      <c r="AW512" s="10">
        <v>23.865632544044377</v>
      </c>
      <c r="AX512" s="17">
        <v>0</v>
      </c>
    </row>
    <row r="513" spans="1:50" x14ac:dyDescent="0.25">
      <c r="A513" s="22" t="s">
        <v>2906</v>
      </c>
      <c r="B513" s="22" t="s">
        <v>3950</v>
      </c>
      <c r="C513" s="22" t="s">
        <v>3088</v>
      </c>
      <c r="D513" s="22">
        <v>9243</v>
      </c>
      <c r="E513" s="22" t="s">
        <v>3101</v>
      </c>
      <c r="F513" s="43">
        <v>5.435422</v>
      </c>
      <c r="G513" s="43">
        <v>227.40277337896001</v>
      </c>
      <c r="H513" s="43">
        <v>11.115151515151515</v>
      </c>
      <c r="I513" s="9">
        <v>0.44772727272727275</v>
      </c>
      <c r="J513" s="9">
        <v>10.667424242424243</v>
      </c>
      <c r="K513" s="11">
        <v>1.6219696969696971</v>
      </c>
      <c r="L513" s="41">
        <v>1146</v>
      </c>
      <c r="M513" s="44">
        <v>138</v>
      </c>
      <c r="N513" s="13">
        <v>137</v>
      </c>
      <c r="O513" s="13">
        <v>44</v>
      </c>
      <c r="P513" s="22">
        <v>92</v>
      </c>
      <c r="Q513" s="22">
        <v>0</v>
      </c>
      <c r="R513" s="14">
        <v>1</v>
      </c>
      <c r="S513" s="22">
        <v>225</v>
      </c>
      <c r="T513" s="22">
        <v>0.85407579062159211</v>
      </c>
      <c r="U513" s="22">
        <v>1926</v>
      </c>
      <c r="V513" s="22"/>
      <c r="W513" s="22">
        <v>461</v>
      </c>
      <c r="X513" s="22">
        <v>258</v>
      </c>
      <c r="Y513" s="14">
        <v>1788</v>
      </c>
      <c r="Z513" s="10">
        <v>369</v>
      </c>
      <c r="AA513" s="22">
        <v>258</v>
      </c>
      <c r="AB513" s="22">
        <v>666.45</v>
      </c>
      <c r="AC513" s="22">
        <v>2.3902179904121176E-2</v>
      </c>
      <c r="AD513" s="42">
        <v>1.8339999999999999E-2</v>
      </c>
      <c r="AE513" s="22">
        <v>527</v>
      </c>
      <c r="AF513" s="22">
        <v>2.4287482630733042</v>
      </c>
      <c r="AG513" s="22">
        <v>2.14933474608257E-2</v>
      </c>
      <c r="AH513" s="22">
        <v>0</v>
      </c>
      <c r="AI513" s="22">
        <v>0</v>
      </c>
      <c r="AJ513" s="22">
        <v>0</v>
      </c>
      <c r="AK513" s="22">
        <v>0</v>
      </c>
      <c r="AL513" s="45">
        <v>0</v>
      </c>
      <c r="AM513" s="45">
        <v>0</v>
      </c>
      <c r="AN513" s="45">
        <v>0</v>
      </c>
      <c r="AO513" s="45">
        <v>0</v>
      </c>
      <c r="AP513" s="45">
        <v>0</v>
      </c>
      <c r="AQ513" s="45">
        <v>0</v>
      </c>
      <c r="AR513" s="45">
        <v>0</v>
      </c>
      <c r="AS513" s="45" t="s">
        <v>4441</v>
      </c>
      <c r="AT513" s="45" t="s">
        <v>4442</v>
      </c>
      <c r="AU513" s="45">
        <v>2.3309163230871861</v>
      </c>
      <c r="AV513" s="10">
        <v>34.59129323201477</v>
      </c>
      <c r="AW513" s="10">
        <v>41.474918211559434</v>
      </c>
      <c r="AX513" s="17">
        <v>4.0280806979280263E-2</v>
      </c>
    </row>
    <row r="514" spans="1:50" x14ac:dyDescent="0.25">
      <c r="A514" s="22" t="s">
        <v>8</v>
      </c>
      <c r="B514" s="22" t="s">
        <v>3946</v>
      </c>
      <c r="C514" s="22" t="s">
        <v>123</v>
      </c>
      <c r="D514" s="22">
        <v>837</v>
      </c>
      <c r="E514" s="22" t="s">
        <v>341</v>
      </c>
      <c r="F514" s="43">
        <v>12.868111000000001</v>
      </c>
      <c r="G514" s="43">
        <v>698.36527779741004</v>
      </c>
      <c r="H514" s="43">
        <v>29.491098484848489</v>
      </c>
      <c r="I514" s="9">
        <v>0</v>
      </c>
      <c r="J514" s="9">
        <v>29.491098484848489</v>
      </c>
      <c r="K514" s="11">
        <v>0</v>
      </c>
      <c r="L514" s="41">
        <v>5796</v>
      </c>
      <c r="M514" s="44">
        <v>0</v>
      </c>
      <c r="N514" s="13">
        <v>0</v>
      </c>
      <c r="O514" s="13">
        <v>0</v>
      </c>
      <c r="P514" s="22">
        <v>0</v>
      </c>
      <c r="Q514" s="22">
        <v>0</v>
      </c>
      <c r="R514" s="14">
        <v>0</v>
      </c>
      <c r="S514" s="22">
        <v>718</v>
      </c>
      <c r="T514" s="22">
        <v>1</v>
      </c>
      <c r="U514" s="22">
        <v>10538</v>
      </c>
      <c r="V514" s="22"/>
      <c r="W514" s="22">
        <v>1902</v>
      </c>
      <c r="X514" s="22">
        <v>1254</v>
      </c>
      <c r="Y514" s="14">
        <v>10538</v>
      </c>
      <c r="Z514" s="10">
        <v>1902</v>
      </c>
      <c r="AA514" s="22">
        <v>1254</v>
      </c>
      <c r="AB514" s="22">
        <v>3554.16</v>
      </c>
      <c r="AC514" s="22">
        <v>1.8426046381608528E-2</v>
      </c>
      <c r="AD514" s="42">
        <v>7.288E-2</v>
      </c>
      <c r="AE514" s="22">
        <v>528</v>
      </c>
      <c r="AF514" s="22">
        <v>9.2423581861313533</v>
      </c>
      <c r="AG514" s="22">
        <v>2.14439865107456E-2</v>
      </c>
      <c r="AH514" s="22">
        <v>0</v>
      </c>
      <c r="AI514" s="22">
        <v>0</v>
      </c>
      <c r="AJ514" s="22">
        <v>0</v>
      </c>
      <c r="AK514" s="22">
        <v>0</v>
      </c>
      <c r="AL514" s="45">
        <v>0</v>
      </c>
      <c r="AM514" s="45">
        <v>0</v>
      </c>
      <c r="AN514" s="45">
        <v>0</v>
      </c>
      <c r="AO514" s="45">
        <v>1</v>
      </c>
      <c r="AP514" s="45">
        <v>0</v>
      </c>
      <c r="AQ514" s="45">
        <v>0</v>
      </c>
      <c r="AR514" s="45">
        <v>0</v>
      </c>
      <c r="AS514" s="45" t="s">
        <v>4441</v>
      </c>
      <c r="AT514" s="45" t="s">
        <v>4441</v>
      </c>
      <c r="AU514" s="45">
        <v>9.2423581861313533</v>
      </c>
      <c r="AV514" s="10">
        <v>64.494037106728399</v>
      </c>
      <c r="AW514" s="10">
        <v>64.494037106728399</v>
      </c>
      <c r="AX514" s="17">
        <v>0</v>
      </c>
    </row>
    <row r="515" spans="1:50" x14ac:dyDescent="0.25">
      <c r="A515" s="22" t="s">
        <v>964</v>
      </c>
      <c r="B515" s="22" t="s">
        <v>3952</v>
      </c>
      <c r="C515" s="22" t="s">
        <v>1209</v>
      </c>
      <c r="D515" s="22">
        <v>3302</v>
      </c>
      <c r="E515" s="22" t="s">
        <v>1363</v>
      </c>
      <c r="F515" s="43">
        <v>1.5056700000000001</v>
      </c>
      <c r="G515" s="43">
        <v>45.666669072829997</v>
      </c>
      <c r="H515" s="43">
        <v>2.0715909090909093</v>
      </c>
      <c r="I515" s="9">
        <v>0</v>
      </c>
      <c r="J515" s="9">
        <v>2.0715909090909093</v>
      </c>
      <c r="K515" s="11">
        <v>0</v>
      </c>
      <c r="L515" s="41">
        <v>355</v>
      </c>
      <c r="M515" s="44">
        <v>0</v>
      </c>
      <c r="N515" s="13">
        <v>0</v>
      </c>
      <c r="O515" s="13">
        <v>0</v>
      </c>
      <c r="P515" s="22">
        <v>0</v>
      </c>
      <c r="Q515" s="22">
        <v>0</v>
      </c>
      <c r="R515" s="14">
        <v>0</v>
      </c>
      <c r="S515" s="22">
        <v>41</v>
      </c>
      <c r="T515" s="22">
        <v>1</v>
      </c>
      <c r="U515" s="22">
        <v>657</v>
      </c>
      <c r="V515" s="22"/>
      <c r="W515" s="22">
        <v>120</v>
      </c>
      <c r="X515" s="22">
        <v>80</v>
      </c>
      <c r="Y515" s="14">
        <v>657</v>
      </c>
      <c r="Z515" s="10">
        <v>120</v>
      </c>
      <c r="AA515" s="22">
        <v>80</v>
      </c>
      <c r="AB515" s="22">
        <v>223.53</v>
      </c>
      <c r="AC515" s="22">
        <v>3.2970874175183032E-2</v>
      </c>
      <c r="AD515" s="42">
        <v>8.2299999999999995E-3</v>
      </c>
      <c r="AE515" s="22">
        <v>529</v>
      </c>
      <c r="AF515" s="22">
        <v>0.27838023008092178</v>
      </c>
      <c r="AG515" s="22">
        <v>2.1413863852378597E-2</v>
      </c>
      <c r="AH515" s="22">
        <v>0</v>
      </c>
      <c r="AI515" s="22">
        <v>0</v>
      </c>
      <c r="AJ515" s="22">
        <v>0</v>
      </c>
      <c r="AK515" s="22">
        <v>0</v>
      </c>
      <c r="AL515" s="45">
        <v>1</v>
      </c>
      <c r="AM515" s="45">
        <v>0</v>
      </c>
      <c r="AN515" s="45">
        <v>0</v>
      </c>
      <c r="AO515" s="45">
        <v>0</v>
      </c>
      <c r="AP515" s="45">
        <v>0</v>
      </c>
      <c r="AQ515" s="45">
        <v>0</v>
      </c>
      <c r="AR515" s="45">
        <v>0</v>
      </c>
      <c r="AS515" s="45" t="s">
        <v>4441</v>
      </c>
      <c r="AT515" s="45" t="s">
        <v>4444</v>
      </c>
      <c r="AU515" s="45">
        <v>0.27838023008092178</v>
      </c>
      <c r="AV515" s="10">
        <v>57.926494788809649</v>
      </c>
      <c r="AW515" s="10">
        <v>57.926494788809649</v>
      </c>
      <c r="AX515" s="17">
        <v>0</v>
      </c>
    </row>
    <row r="516" spans="1:50" x14ac:dyDescent="0.25">
      <c r="A516" s="22" t="s">
        <v>1672</v>
      </c>
      <c r="B516" s="22" t="s">
        <v>3947</v>
      </c>
      <c r="C516" s="22" t="s">
        <v>1867</v>
      </c>
      <c r="D516" s="22">
        <v>5902</v>
      </c>
      <c r="E516" s="22" t="s">
        <v>1868</v>
      </c>
      <c r="F516" s="43">
        <v>5.7424439999999999</v>
      </c>
      <c r="G516" s="43">
        <v>235.07179020557001</v>
      </c>
      <c r="H516" s="43">
        <v>9.9030303030303042</v>
      </c>
      <c r="I516" s="9">
        <v>0.46534090909090914</v>
      </c>
      <c r="J516" s="9">
        <v>9.4376893939393938</v>
      </c>
      <c r="K516" s="11">
        <v>0.62064393939393947</v>
      </c>
      <c r="L516" s="41">
        <v>1441</v>
      </c>
      <c r="M516" s="44">
        <v>190</v>
      </c>
      <c r="N516" s="13">
        <v>36</v>
      </c>
      <c r="O516" s="13">
        <v>24</v>
      </c>
      <c r="P516" s="22">
        <v>30</v>
      </c>
      <c r="Q516" s="22">
        <v>22</v>
      </c>
      <c r="R516" s="14">
        <v>0</v>
      </c>
      <c r="S516" s="22">
        <v>239</v>
      </c>
      <c r="T516" s="22">
        <v>0.937327876376989</v>
      </c>
      <c r="U516" s="22">
        <v>2654</v>
      </c>
      <c r="V516" s="22"/>
      <c r="W516" s="22">
        <v>482</v>
      </c>
      <c r="X516" s="22">
        <v>319</v>
      </c>
      <c r="Y516" s="14">
        <v>2464</v>
      </c>
      <c r="Z516" s="10">
        <v>452</v>
      </c>
      <c r="AA516" s="22">
        <v>297</v>
      </c>
      <c r="AB516" s="22">
        <v>841</v>
      </c>
      <c r="AC516" s="22">
        <v>2.4428469256044034E-2</v>
      </c>
      <c r="AD516" s="42">
        <v>2.2960000000000001E-2</v>
      </c>
      <c r="AE516" s="22">
        <v>530</v>
      </c>
      <c r="AF516" s="22">
        <v>2.6735758346416376</v>
      </c>
      <c r="AG516" s="22">
        <v>2.1388606677133101E-2</v>
      </c>
      <c r="AH516" s="22">
        <v>0</v>
      </c>
      <c r="AI516" s="22">
        <v>0</v>
      </c>
      <c r="AJ516" s="22">
        <v>0</v>
      </c>
      <c r="AK516" s="22">
        <v>0</v>
      </c>
      <c r="AL516" s="45">
        <v>0</v>
      </c>
      <c r="AM516" s="45">
        <v>0</v>
      </c>
      <c r="AN516" s="45">
        <v>0</v>
      </c>
      <c r="AO516" s="45">
        <v>0</v>
      </c>
      <c r="AP516" s="45">
        <v>0</v>
      </c>
      <c r="AQ516" s="45">
        <v>0</v>
      </c>
      <c r="AR516" s="45">
        <v>0</v>
      </c>
      <c r="AS516" s="45" t="s">
        <v>4441</v>
      </c>
      <c r="AT516" s="45" t="s">
        <v>4442</v>
      </c>
      <c r="AU516" s="45">
        <v>2.5479451770201083</v>
      </c>
      <c r="AV516" s="10">
        <v>47.893078605687222</v>
      </c>
      <c r="AW516" s="10">
        <v>48.671970624235001</v>
      </c>
      <c r="AX516" s="17">
        <v>4.6989749082007343E-2</v>
      </c>
    </row>
    <row r="517" spans="1:50" x14ac:dyDescent="0.25">
      <c r="A517" s="22" t="s">
        <v>539</v>
      </c>
      <c r="B517" s="22" t="s">
        <v>3949</v>
      </c>
      <c r="C517" s="22" t="s">
        <v>199</v>
      </c>
      <c r="D517" s="22">
        <v>3548</v>
      </c>
      <c r="E517" s="22" t="s">
        <v>554</v>
      </c>
      <c r="F517" s="43">
        <v>2.49803</v>
      </c>
      <c r="G517" s="43">
        <v>101.27656892557</v>
      </c>
      <c r="H517" s="43">
        <v>4.2672348484848488</v>
      </c>
      <c r="I517" s="9">
        <v>0</v>
      </c>
      <c r="J517" s="9">
        <v>4.2672348484848488</v>
      </c>
      <c r="K517" s="11">
        <v>0</v>
      </c>
      <c r="L517" s="41">
        <v>3228</v>
      </c>
      <c r="M517" s="44">
        <v>0</v>
      </c>
      <c r="N517" s="13">
        <v>0</v>
      </c>
      <c r="O517" s="13">
        <v>0</v>
      </c>
      <c r="P517" s="22">
        <v>0</v>
      </c>
      <c r="Q517" s="22">
        <v>0</v>
      </c>
      <c r="R517" s="14">
        <v>0</v>
      </c>
      <c r="S517" s="22">
        <v>102</v>
      </c>
      <c r="T517" s="22">
        <v>1</v>
      </c>
      <c r="U517" s="22">
        <v>5874</v>
      </c>
      <c r="V517" s="22"/>
      <c r="W517" s="22">
        <v>1061</v>
      </c>
      <c r="X517" s="22">
        <v>700</v>
      </c>
      <c r="Y517" s="14">
        <v>5874</v>
      </c>
      <c r="Z517" s="10">
        <v>1061</v>
      </c>
      <c r="AA517" s="22">
        <v>700</v>
      </c>
      <c r="AB517" s="22">
        <v>1982.23</v>
      </c>
      <c r="AC517" s="22">
        <v>2.4665428800573288E-2</v>
      </c>
      <c r="AD517" s="42">
        <v>5.4420000000000003E-2</v>
      </c>
      <c r="AE517" s="22">
        <v>531</v>
      </c>
      <c r="AF517" s="22">
        <v>1.7480083326242246</v>
      </c>
      <c r="AG517" s="22">
        <v>2.1317174788100302E-2</v>
      </c>
      <c r="AH517" s="22">
        <v>0</v>
      </c>
      <c r="AI517" s="22">
        <v>0</v>
      </c>
      <c r="AJ517" s="22">
        <v>0</v>
      </c>
      <c r="AK517" s="22">
        <v>0</v>
      </c>
      <c r="AL517" s="45">
        <v>1</v>
      </c>
      <c r="AM517" s="45">
        <v>0</v>
      </c>
      <c r="AN517" s="45">
        <v>0</v>
      </c>
      <c r="AO517" s="45">
        <v>0</v>
      </c>
      <c r="AP517" s="45">
        <v>1</v>
      </c>
      <c r="AQ517" s="45">
        <v>0</v>
      </c>
      <c r="AR517" s="45">
        <v>0</v>
      </c>
      <c r="AS517" s="45" t="s">
        <v>4441</v>
      </c>
      <c r="AT517" s="45" t="s">
        <v>4441</v>
      </c>
      <c r="AU517" s="45">
        <v>1.7480083326242246</v>
      </c>
      <c r="AV517" s="10">
        <v>248.63876436909146</v>
      </c>
      <c r="AW517" s="10">
        <v>248.63876436909146</v>
      </c>
      <c r="AX517" s="17">
        <v>0</v>
      </c>
    </row>
    <row r="518" spans="1:50" x14ac:dyDescent="0.25">
      <c r="A518" s="22" t="s">
        <v>964</v>
      </c>
      <c r="B518" s="22" t="s">
        <v>3948</v>
      </c>
      <c r="C518" s="22" t="s">
        <v>969</v>
      </c>
      <c r="D518" s="22">
        <v>2908</v>
      </c>
      <c r="E518" s="22" t="s">
        <v>1042</v>
      </c>
      <c r="F518" s="43">
        <v>14.016951000000001</v>
      </c>
      <c r="G518" s="43">
        <v>588.03691278991005</v>
      </c>
      <c r="H518" s="43">
        <v>23.615909090909092</v>
      </c>
      <c r="I518" s="9">
        <v>15.992613636363636</v>
      </c>
      <c r="J518" s="9">
        <v>7.6232954545454552</v>
      </c>
      <c r="K518" s="11">
        <v>23.614015151515151</v>
      </c>
      <c r="L518" s="41">
        <v>5164</v>
      </c>
      <c r="M518" s="44">
        <v>9541</v>
      </c>
      <c r="N518" s="13">
        <v>2412</v>
      </c>
      <c r="O518" s="13">
        <v>1297</v>
      </c>
      <c r="P518" s="22">
        <v>1759</v>
      </c>
      <c r="Q518" s="22">
        <v>917</v>
      </c>
      <c r="R518" s="14">
        <v>0</v>
      </c>
      <c r="S518" s="22">
        <v>1093</v>
      </c>
      <c r="T518" s="22">
        <v>8.0197606903475993E-5</v>
      </c>
      <c r="U518" s="22">
        <v>9542</v>
      </c>
      <c r="V518" s="22"/>
      <c r="W518" s="22">
        <v>2412</v>
      </c>
      <c r="X518" s="22">
        <v>1297</v>
      </c>
      <c r="Y518" s="14">
        <v>1</v>
      </c>
      <c r="Z518" s="10">
        <v>653</v>
      </c>
      <c r="AA518" s="22">
        <v>380</v>
      </c>
      <c r="AB518" s="22">
        <v>894.7</v>
      </c>
      <c r="AC518" s="22">
        <v>2.3836855638019929E-2</v>
      </c>
      <c r="AD518" s="42">
        <v>3.2370000000000003E-2</v>
      </c>
      <c r="AE518" s="22">
        <v>532</v>
      </c>
      <c r="AF518" s="22">
        <v>6.5196733566014249</v>
      </c>
      <c r="AG518" s="22">
        <v>2.1236721031275E-2</v>
      </c>
      <c r="AH518" s="22">
        <v>0</v>
      </c>
      <c r="AI518" s="22">
        <v>0</v>
      </c>
      <c r="AJ518" s="22">
        <v>0</v>
      </c>
      <c r="AK518" s="22">
        <v>0</v>
      </c>
      <c r="AL518" s="45">
        <v>0</v>
      </c>
      <c r="AM518" s="45">
        <v>0</v>
      </c>
      <c r="AN518" s="45">
        <v>0</v>
      </c>
      <c r="AO518" s="45">
        <v>0</v>
      </c>
      <c r="AP518" s="45">
        <v>1</v>
      </c>
      <c r="AQ518" s="45">
        <v>0</v>
      </c>
      <c r="AR518" s="45">
        <v>0</v>
      </c>
      <c r="AS518" s="45" t="s">
        <v>4441</v>
      </c>
      <c r="AT518" s="45" t="s">
        <v>4442</v>
      </c>
      <c r="AU518" s="45">
        <v>2.1045726452103097</v>
      </c>
      <c r="AV518" s="10">
        <v>85.658492956696719</v>
      </c>
      <c r="AW518" s="10">
        <v>102.13453950534115</v>
      </c>
      <c r="AX518" s="17">
        <v>0.67719661245308438</v>
      </c>
    </row>
    <row r="519" spans="1:50" x14ac:dyDescent="0.25">
      <c r="A519" s="22" t="s">
        <v>2906</v>
      </c>
      <c r="B519" s="22" t="s">
        <v>3959</v>
      </c>
      <c r="C519" s="22" t="s">
        <v>2939</v>
      </c>
      <c r="D519" s="22">
        <v>1059</v>
      </c>
      <c r="E519" s="22" t="s">
        <v>3387</v>
      </c>
      <c r="F519" s="43">
        <v>5.5949119999999999</v>
      </c>
      <c r="G519" s="43">
        <v>277.53669546180998</v>
      </c>
      <c r="H519" s="43">
        <v>12.343939393939394</v>
      </c>
      <c r="I519" s="9">
        <v>10.340719696969698</v>
      </c>
      <c r="J519" s="9">
        <v>2.0032196969696972</v>
      </c>
      <c r="K519" s="11">
        <v>12.343939393939394</v>
      </c>
      <c r="L519" s="41">
        <v>530</v>
      </c>
      <c r="M519" s="44">
        <v>1625</v>
      </c>
      <c r="N519" s="13">
        <v>623</v>
      </c>
      <c r="O519" s="13">
        <v>281</v>
      </c>
      <c r="P519" s="22">
        <v>511</v>
      </c>
      <c r="Q519" s="22">
        <v>210</v>
      </c>
      <c r="R519" s="14">
        <v>0</v>
      </c>
      <c r="S519" s="22">
        <v>523</v>
      </c>
      <c r="T519" s="22">
        <v>0</v>
      </c>
      <c r="U519" s="22">
        <v>1625</v>
      </c>
      <c r="V519" s="22"/>
      <c r="W519" s="22">
        <v>623</v>
      </c>
      <c r="X519" s="22">
        <v>281</v>
      </c>
      <c r="Y519" s="14">
        <v>0</v>
      </c>
      <c r="Z519" s="10">
        <v>112</v>
      </c>
      <c r="AA519" s="22">
        <v>71</v>
      </c>
      <c r="AB519" s="22">
        <v>153.44</v>
      </c>
      <c r="AC519" s="22">
        <v>2.0159179277861941E-2</v>
      </c>
      <c r="AD519" s="42">
        <v>4.6899999999999997E-3</v>
      </c>
      <c r="AE519" s="22">
        <v>533</v>
      </c>
      <c r="AF519" s="22">
        <v>2.440302549191522</v>
      </c>
      <c r="AG519" s="22">
        <v>2.1220022166882801E-2</v>
      </c>
      <c r="AH519" s="22">
        <v>0</v>
      </c>
      <c r="AI519" s="22">
        <v>0</v>
      </c>
      <c r="AJ519" s="22">
        <v>0</v>
      </c>
      <c r="AK519" s="22">
        <v>0</v>
      </c>
      <c r="AL519" s="45">
        <v>0</v>
      </c>
      <c r="AM519" s="45">
        <v>0</v>
      </c>
      <c r="AN519" s="45">
        <v>0</v>
      </c>
      <c r="AO519" s="45">
        <v>0</v>
      </c>
      <c r="AP519" s="45">
        <v>0</v>
      </c>
      <c r="AQ519" s="45">
        <v>0</v>
      </c>
      <c r="AR519" s="45">
        <v>0</v>
      </c>
      <c r="AS519" s="45" t="s">
        <v>4441</v>
      </c>
      <c r="AT519" s="45" t="s">
        <v>4444</v>
      </c>
      <c r="AU519" s="45">
        <v>0.39602123577388504</v>
      </c>
      <c r="AV519" s="10">
        <v>55.909993381866308</v>
      </c>
      <c r="AW519" s="10">
        <v>50.470111697557385</v>
      </c>
      <c r="AX519" s="17">
        <v>0.83771633730207451</v>
      </c>
    </row>
    <row r="520" spans="1:50" x14ac:dyDescent="0.25">
      <c r="A520" s="22" t="s">
        <v>964</v>
      </c>
      <c r="B520" s="22" t="s">
        <v>3952</v>
      </c>
      <c r="C520" s="22" t="s">
        <v>1019</v>
      </c>
      <c r="D520" s="22">
        <v>1882</v>
      </c>
      <c r="E520" s="22" t="s">
        <v>1020</v>
      </c>
      <c r="F520" s="43">
        <v>2.0184730000000002</v>
      </c>
      <c r="G520" s="43">
        <v>69.374283330200001</v>
      </c>
      <c r="H520" s="43">
        <v>3.0109848484848483</v>
      </c>
      <c r="I520" s="9">
        <v>0</v>
      </c>
      <c r="J520" s="9">
        <v>3.0109848484848483</v>
      </c>
      <c r="K520" s="11">
        <v>0.47537878787878796</v>
      </c>
      <c r="L520" s="41">
        <v>314</v>
      </c>
      <c r="M520" s="44">
        <v>0</v>
      </c>
      <c r="N520" s="13">
        <v>0</v>
      </c>
      <c r="O520" s="13">
        <v>0</v>
      </c>
      <c r="P520" s="22">
        <v>0</v>
      </c>
      <c r="Q520" s="22">
        <v>0</v>
      </c>
      <c r="R520" s="14">
        <v>0</v>
      </c>
      <c r="S520" s="22">
        <v>62</v>
      </c>
      <c r="T520" s="22">
        <v>0.84211850547238642</v>
      </c>
      <c r="U520" s="22">
        <v>491</v>
      </c>
      <c r="V520" s="22"/>
      <c r="W520" s="22">
        <v>90</v>
      </c>
      <c r="X520" s="22">
        <v>60</v>
      </c>
      <c r="Y520" s="14">
        <v>491</v>
      </c>
      <c r="Z520" s="10">
        <v>90</v>
      </c>
      <c r="AA520" s="22">
        <v>60</v>
      </c>
      <c r="AB520" s="22">
        <v>167.49</v>
      </c>
      <c r="AC520" s="22">
        <v>2.9095406872784498E-2</v>
      </c>
      <c r="AD520" s="42">
        <v>5.45E-3</v>
      </c>
      <c r="AE520" s="22">
        <v>534</v>
      </c>
      <c r="AF520" s="22">
        <v>0.63424090975264791</v>
      </c>
      <c r="AG520" s="22">
        <v>2.1141363658421598E-2</v>
      </c>
      <c r="AH520" s="22">
        <v>0</v>
      </c>
      <c r="AI520" s="22">
        <v>0</v>
      </c>
      <c r="AJ520" s="22">
        <v>0</v>
      </c>
      <c r="AK520" s="22">
        <v>0</v>
      </c>
      <c r="AL520" s="45">
        <v>0</v>
      </c>
      <c r="AM520" s="45">
        <v>0</v>
      </c>
      <c r="AN520" s="45">
        <v>0</v>
      </c>
      <c r="AO520" s="45">
        <v>0</v>
      </c>
      <c r="AP520" s="45">
        <v>0</v>
      </c>
      <c r="AQ520" s="45">
        <v>0</v>
      </c>
      <c r="AR520" s="45">
        <v>0</v>
      </c>
      <c r="AS520" s="45" t="s">
        <v>4441</v>
      </c>
      <c r="AT520" s="45" t="s">
        <v>4444</v>
      </c>
      <c r="AU520" s="45">
        <v>0.63424090975264791</v>
      </c>
      <c r="AV520" s="10">
        <v>29.89055227072588</v>
      </c>
      <c r="AW520" s="10">
        <v>29.89055227072588</v>
      </c>
      <c r="AX520" s="17">
        <v>0</v>
      </c>
    </row>
    <row r="521" spans="1:50" x14ac:dyDescent="0.25">
      <c r="A521" s="22" t="s">
        <v>964</v>
      </c>
      <c r="B521" s="22" t="s">
        <v>3948</v>
      </c>
      <c r="C521" s="22" t="s">
        <v>1580</v>
      </c>
      <c r="D521" s="22">
        <v>2263</v>
      </c>
      <c r="E521" s="22" t="s">
        <v>1658</v>
      </c>
      <c r="F521" s="43">
        <v>0.43059399999999998</v>
      </c>
      <c r="G521" s="43">
        <v>19.658379123650001</v>
      </c>
      <c r="H521" s="43">
        <v>1.7528409090909092</v>
      </c>
      <c r="I521" s="9">
        <v>0</v>
      </c>
      <c r="J521" s="9">
        <v>1.7528409090909092</v>
      </c>
      <c r="K521" s="11">
        <v>0</v>
      </c>
      <c r="L521" s="41">
        <v>160</v>
      </c>
      <c r="M521" s="44">
        <v>0</v>
      </c>
      <c r="N521" s="13">
        <v>0</v>
      </c>
      <c r="O521" s="13">
        <v>0</v>
      </c>
      <c r="P521" s="22">
        <v>0</v>
      </c>
      <c r="Q521" s="22">
        <v>0</v>
      </c>
      <c r="R521" s="14">
        <v>0</v>
      </c>
      <c r="S521" s="22">
        <v>38</v>
      </c>
      <c r="T521" s="22">
        <v>1</v>
      </c>
      <c r="U521" s="22">
        <v>303</v>
      </c>
      <c r="V521" s="22"/>
      <c r="W521" s="22">
        <v>57</v>
      </c>
      <c r="X521" s="22">
        <v>38</v>
      </c>
      <c r="Y521" s="14">
        <v>303</v>
      </c>
      <c r="Z521" s="10">
        <v>57</v>
      </c>
      <c r="AA521" s="22">
        <v>38</v>
      </c>
      <c r="AB521" s="22">
        <v>105.36</v>
      </c>
      <c r="AC521" s="22">
        <v>2.1903840458645654E-2</v>
      </c>
      <c r="AD521" s="42">
        <v>2.5999999999999999E-3</v>
      </c>
      <c r="AE521" s="22">
        <v>535</v>
      </c>
      <c r="AF521" s="22">
        <v>0.25351533741892679</v>
      </c>
      <c r="AG521" s="22">
        <v>2.1126278118243899E-2</v>
      </c>
      <c r="AH521" s="22">
        <v>0</v>
      </c>
      <c r="AI521" s="22">
        <v>0</v>
      </c>
      <c r="AJ521" s="22">
        <v>0</v>
      </c>
      <c r="AK521" s="22">
        <v>0</v>
      </c>
      <c r="AL521" s="45">
        <v>0</v>
      </c>
      <c r="AM521" s="45">
        <v>0</v>
      </c>
      <c r="AN521" s="45">
        <v>0</v>
      </c>
      <c r="AO521" s="45">
        <v>0</v>
      </c>
      <c r="AP521" s="45">
        <v>0</v>
      </c>
      <c r="AQ521" s="45">
        <v>0</v>
      </c>
      <c r="AR521" s="45">
        <v>0</v>
      </c>
      <c r="AS521" s="45" t="s">
        <v>4441</v>
      </c>
      <c r="AT521" s="45" t="s">
        <v>4445</v>
      </c>
      <c r="AU521" s="45">
        <v>0.25351533741892679</v>
      </c>
      <c r="AV521" s="10">
        <v>32.518638573743921</v>
      </c>
      <c r="AW521" s="10">
        <v>32.518638573743921</v>
      </c>
      <c r="AX521" s="17">
        <v>0</v>
      </c>
    </row>
    <row r="522" spans="1:50" x14ac:dyDescent="0.25">
      <c r="A522" s="22" t="s">
        <v>2906</v>
      </c>
      <c r="B522" s="22" t="s">
        <v>3950</v>
      </c>
      <c r="C522" s="22" t="s">
        <v>1616</v>
      </c>
      <c r="D522" s="22">
        <v>4973</v>
      </c>
      <c r="E522" s="22" t="s">
        <v>3298</v>
      </c>
      <c r="F522" s="43">
        <v>6.5495999999999999E-2</v>
      </c>
      <c r="G522" s="43">
        <v>6.4048833948299997</v>
      </c>
      <c r="H522" s="43">
        <v>0.61799242424242429</v>
      </c>
      <c r="I522" s="9">
        <v>0.20416666666666666</v>
      </c>
      <c r="J522" s="9">
        <v>0.41382575757575762</v>
      </c>
      <c r="K522" s="11">
        <v>0.61799242424242429</v>
      </c>
      <c r="L522" s="41">
        <v>53</v>
      </c>
      <c r="M522" s="44">
        <v>117</v>
      </c>
      <c r="N522" s="13">
        <v>8</v>
      </c>
      <c r="O522" s="13">
        <v>4</v>
      </c>
      <c r="P522" s="22">
        <v>0</v>
      </c>
      <c r="Q522" s="22">
        <v>0</v>
      </c>
      <c r="R522" s="14">
        <v>0</v>
      </c>
      <c r="S522" s="22">
        <v>15</v>
      </c>
      <c r="T522" s="22">
        <v>0</v>
      </c>
      <c r="U522" s="22">
        <v>117</v>
      </c>
      <c r="V522" s="22"/>
      <c r="W522" s="22">
        <v>8</v>
      </c>
      <c r="X522" s="22">
        <v>4</v>
      </c>
      <c r="Y522" s="14">
        <v>0</v>
      </c>
      <c r="Z522" s="10">
        <v>8</v>
      </c>
      <c r="AA522" s="22">
        <v>4</v>
      </c>
      <c r="AB522" s="22">
        <v>10.96</v>
      </c>
      <c r="AC522" s="22">
        <v>1.0225947290916826E-2</v>
      </c>
      <c r="AD522" s="42">
        <v>1.7000000000000001E-4</v>
      </c>
      <c r="AE522" s="22">
        <v>536</v>
      </c>
      <c r="AF522" s="22">
        <v>4.2172028147682998E-2</v>
      </c>
      <c r="AG522" s="22">
        <v>2.1086014073841499E-2</v>
      </c>
      <c r="AH522" s="22">
        <v>0</v>
      </c>
      <c r="AI522" s="22">
        <v>0</v>
      </c>
      <c r="AJ522" s="22">
        <v>0</v>
      </c>
      <c r="AK522" s="22">
        <v>0</v>
      </c>
      <c r="AL522" s="45">
        <v>0</v>
      </c>
      <c r="AM522" s="45">
        <v>0</v>
      </c>
      <c r="AN522" s="45">
        <v>0</v>
      </c>
      <c r="AO522" s="45">
        <v>0</v>
      </c>
      <c r="AP522" s="45">
        <v>0</v>
      </c>
      <c r="AQ522" s="45">
        <v>0</v>
      </c>
      <c r="AR522" s="45">
        <v>0</v>
      </c>
      <c r="AS522" s="45" t="s">
        <v>4441</v>
      </c>
      <c r="AT522" s="45" t="s">
        <v>4445</v>
      </c>
      <c r="AU522" s="45">
        <v>2.8239620442135262E-2</v>
      </c>
      <c r="AV522" s="10">
        <v>19.331807780320364</v>
      </c>
      <c r="AW522" s="10">
        <v>12.945142506895493</v>
      </c>
      <c r="AX522" s="17">
        <v>0.33037082439472876</v>
      </c>
    </row>
    <row r="523" spans="1:50" x14ac:dyDescent="0.25">
      <c r="A523" s="22" t="s">
        <v>964</v>
      </c>
      <c r="B523" s="22" t="s">
        <v>3948</v>
      </c>
      <c r="C523" s="22" t="s">
        <v>1062</v>
      </c>
      <c r="D523" s="22">
        <v>4554</v>
      </c>
      <c r="E523" s="22" t="s">
        <v>1063</v>
      </c>
      <c r="F523" s="43">
        <v>2.0108100000000002</v>
      </c>
      <c r="G523" s="43">
        <v>90.32411028301</v>
      </c>
      <c r="H523" s="43">
        <v>5.0532196969696974</v>
      </c>
      <c r="I523" s="9">
        <v>2.5424242424242429</v>
      </c>
      <c r="J523" s="9">
        <v>2.5107954545454545</v>
      </c>
      <c r="K523" s="11">
        <v>5.0532196969696974</v>
      </c>
      <c r="L523" s="41">
        <v>793</v>
      </c>
      <c r="M523" s="44">
        <v>793</v>
      </c>
      <c r="N523" s="13">
        <v>109</v>
      </c>
      <c r="O523" s="13">
        <v>22</v>
      </c>
      <c r="P523" s="22">
        <v>1</v>
      </c>
      <c r="Q523" s="22">
        <v>0</v>
      </c>
      <c r="R523" s="14">
        <v>0</v>
      </c>
      <c r="S523" s="22">
        <v>129</v>
      </c>
      <c r="T523" s="22">
        <v>0</v>
      </c>
      <c r="U523" s="22">
        <v>793</v>
      </c>
      <c r="V523" s="22"/>
      <c r="W523" s="22">
        <v>109</v>
      </c>
      <c r="X523" s="22">
        <v>22</v>
      </c>
      <c r="Y523" s="14">
        <v>0</v>
      </c>
      <c r="Z523" s="10">
        <v>108</v>
      </c>
      <c r="AA523" s="22">
        <v>22</v>
      </c>
      <c r="AB523" s="22">
        <v>147.96</v>
      </c>
      <c r="AC523" s="22">
        <v>2.2262162269847837E-2</v>
      </c>
      <c r="AD523" s="42">
        <v>5.0000000000000001E-3</v>
      </c>
      <c r="AE523" s="22">
        <v>537</v>
      </c>
      <c r="AF523" s="22">
        <v>0.98997820904761236</v>
      </c>
      <c r="AG523" s="22">
        <v>2.1063366149949199E-2</v>
      </c>
      <c r="AH523" s="22">
        <v>0</v>
      </c>
      <c r="AI523" s="22">
        <v>0</v>
      </c>
      <c r="AJ523" s="22">
        <v>0</v>
      </c>
      <c r="AK523" s="22">
        <v>0</v>
      </c>
      <c r="AL523" s="45">
        <v>0</v>
      </c>
      <c r="AM523" s="45">
        <v>0</v>
      </c>
      <c r="AN523" s="45">
        <v>0</v>
      </c>
      <c r="AO523" s="45">
        <v>0</v>
      </c>
      <c r="AP523" s="45">
        <v>0</v>
      </c>
      <c r="AQ523" s="45">
        <v>0</v>
      </c>
      <c r="AR523" s="45">
        <v>0</v>
      </c>
      <c r="AS523" s="45" t="s">
        <v>4441</v>
      </c>
      <c r="AT523" s="45" t="s">
        <v>4444</v>
      </c>
      <c r="AU523" s="45">
        <v>0.4918909005413663</v>
      </c>
      <c r="AV523" s="10">
        <v>43.014256619144604</v>
      </c>
      <c r="AW523" s="10">
        <v>21.57040590682508</v>
      </c>
      <c r="AX523" s="17">
        <v>0.5031295678572768</v>
      </c>
    </row>
    <row r="524" spans="1:50" x14ac:dyDescent="0.25">
      <c r="A524" s="22" t="s">
        <v>964</v>
      </c>
      <c r="B524" s="22" t="s">
        <v>3952</v>
      </c>
      <c r="C524" s="22" t="s">
        <v>1052</v>
      </c>
      <c r="D524" s="22">
        <v>3789</v>
      </c>
      <c r="E524" s="22" t="s">
        <v>1162</v>
      </c>
      <c r="F524" s="43">
        <v>4.6973849999999997</v>
      </c>
      <c r="G524" s="43">
        <v>220.45220032905999</v>
      </c>
      <c r="H524" s="43">
        <v>8.5939393939393938</v>
      </c>
      <c r="I524" s="9">
        <v>0</v>
      </c>
      <c r="J524" s="9">
        <v>8.5939393939393938</v>
      </c>
      <c r="K524" s="11">
        <v>0</v>
      </c>
      <c r="L524" s="41">
        <v>511</v>
      </c>
      <c r="M524" s="44">
        <v>0</v>
      </c>
      <c r="N524" s="13">
        <v>0</v>
      </c>
      <c r="O524" s="13">
        <v>0</v>
      </c>
      <c r="P524" s="22">
        <v>0</v>
      </c>
      <c r="Q524" s="22">
        <v>0</v>
      </c>
      <c r="R524" s="14">
        <v>0</v>
      </c>
      <c r="S524" s="22">
        <v>286</v>
      </c>
      <c r="T524" s="22">
        <v>1</v>
      </c>
      <c r="U524" s="22">
        <v>940</v>
      </c>
      <c r="V524" s="22"/>
      <c r="W524" s="22">
        <v>172</v>
      </c>
      <c r="X524" s="22">
        <v>114</v>
      </c>
      <c r="Y524" s="14">
        <v>940</v>
      </c>
      <c r="Z524" s="10">
        <v>172</v>
      </c>
      <c r="AA524" s="22">
        <v>114</v>
      </c>
      <c r="AB524" s="22">
        <v>320.24</v>
      </c>
      <c r="AC524" s="22">
        <v>2.1307952440431099E-2</v>
      </c>
      <c r="AD524" s="42">
        <v>7.62E-3</v>
      </c>
      <c r="AE524" s="22">
        <v>538</v>
      </c>
      <c r="AF524" s="22">
        <v>1.57488638215731</v>
      </c>
      <c r="AG524" s="22">
        <v>2.0998485095430799E-2</v>
      </c>
      <c r="AH524" s="22">
        <v>0</v>
      </c>
      <c r="AI524" s="22">
        <v>0</v>
      </c>
      <c r="AJ524" s="22">
        <v>0</v>
      </c>
      <c r="AK524" s="22">
        <v>0</v>
      </c>
      <c r="AL524" s="45">
        <v>0</v>
      </c>
      <c r="AM524" s="45">
        <v>0</v>
      </c>
      <c r="AN524" s="45">
        <v>0</v>
      </c>
      <c r="AO524" s="45">
        <v>0</v>
      </c>
      <c r="AP524" s="45">
        <v>0</v>
      </c>
      <c r="AQ524" s="45">
        <v>0</v>
      </c>
      <c r="AR524" s="45">
        <v>0</v>
      </c>
      <c r="AS524" s="45" t="s">
        <v>4441</v>
      </c>
      <c r="AT524" s="45" t="s">
        <v>4444</v>
      </c>
      <c r="AU524" s="45">
        <v>1.57488638215731</v>
      </c>
      <c r="AV524" s="10">
        <v>20.01410437235543</v>
      </c>
      <c r="AW524" s="10">
        <v>20.01410437235543</v>
      </c>
      <c r="AX524" s="17">
        <v>0</v>
      </c>
    </row>
    <row r="525" spans="1:50" x14ac:dyDescent="0.25">
      <c r="A525" s="22" t="s">
        <v>1672</v>
      </c>
      <c r="B525" s="22" t="s">
        <v>3957</v>
      </c>
      <c r="C525" s="22" t="s">
        <v>1750</v>
      </c>
      <c r="D525" s="22">
        <v>6981</v>
      </c>
      <c r="E525" s="22" t="s">
        <v>1751</v>
      </c>
      <c r="F525" s="43">
        <v>0.47501599999999999</v>
      </c>
      <c r="G525" s="43">
        <v>21.849248829770001</v>
      </c>
      <c r="H525" s="43">
        <v>0.92405303030303032</v>
      </c>
      <c r="I525" s="9">
        <v>0</v>
      </c>
      <c r="J525" s="9">
        <v>0.92405303030303032</v>
      </c>
      <c r="K525" s="11">
        <v>0</v>
      </c>
      <c r="L525" s="41">
        <v>16</v>
      </c>
      <c r="M525" s="44">
        <v>0</v>
      </c>
      <c r="N525" s="13">
        <v>0</v>
      </c>
      <c r="O525" s="13">
        <v>0</v>
      </c>
      <c r="P525" s="22">
        <v>0</v>
      </c>
      <c r="Q525" s="22">
        <v>0</v>
      </c>
      <c r="R525" s="14">
        <v>0</v>
      </c>
      <c r="S525" s="22">
        <v>21</v>
      </c>
      <c r="T525" s="22">
        <v>1</v>
      </c>
      <c r="U525" s="22">
        <v>41</v>
      </c>
      <c r="V525" s="22"/>
      <c r="W525" s="22">
        <v>9</v>
      </c>
      <c r="X525" s="22">
        <v>7</v>
      </c>
      <c r="Y525" s="14">
        <v>41</v>
      </c>
      <c r="Z525" s="10">
        <v>9</v>
      </c>
      <c r="AA525" s="22">
        <v>7</v>
      </c>
      <c r="AB525" s="22">
        <v>16.02</v>
      </c>
      <c r="AC525" s="22">
        <v>2.1740610109798466E-2</v>
      </c>
      <c r="AD525" s="42">
        <v>4.0999999999999999E-4</v>
      </c>
      <c r="AE525" s="22">
        <v>539</v>
      </c>
      <c r="AF525" s="22">
        <v>0.27100244279641261</v>
      </c>
      <c r="AG525" s="22">
        <v>2.08463417535702E-2</v>
      </c>
      <c r="AH525" s="22">
        <v>0</v>
      </c>
      <c r="AI525" s="22">
        <v>0</v>
      </c>
      <c r="AJ525" s="22">
        <v>0</v>
      </c>
      <c r="AK525" s="22">
        <v>0</v>
      </c>
      <c r="AL525" s="45">
        <v>0</v>
      </c>
      <c r="AM525" s="45">
        <v>0</v>
      </c>
      <c r="AN525" s="45">
        <v>0</v>
      </c>
      <c r="AO525" s="45">
        <v>0</v>
      </c>
      <c r="AP525" s="45">
        <v>0</v>
      </c>
      <c r="AQ525" s="45">
        <v>0</v>
      </c>
      <c r="AR525" s="45">
        <v>0</v>
      </c>
      <c r="AS525" s="45" t="s">
        <v>4441</v>
      </c>
      <c r="AT525" s="45" t="s">
        <v>4445</v>
      </c>
      <c r="AU525" s="45">
        <v>0.27100244279641261</v>
      </c>
      <c r="AV525" s="10">
        <v>9.7397007583521216</v>
      </c>
      <c r="AW525" s="10">
        <v>9.7397007583521216</v>
      </c>
      <c r="AX525" s="17">
        <v>0</v>
      </c>
    </row>
    <row r="526" spans="1:50" x14ac:dyDescent="0.25">
      <c r="A526" s="22" t="s">
        <v>8</v>
      </c>
      <c r="B526" s="22" t="s">
        <v>3946</v>
      </c>
      <c r="C526" s="22" t="s">
        <v>396</v>
      </c>
      <c r="D526" s="22">
        <v>7725</v>
      </c>
      <c r="E526" s="22" t="s">
        <v>397</v>
      </c>
      <c r="F526" s="43">
        <v>3.8085450000000001</v>
      </c>
      <c r="G526" s="43">
        <v>187.12228741268001</v>
      </c>
      <c r="H526" s="43">
        <v>9.4653409090909086</v>
      </c>
      <c r="I526" s="9">
        <v>0</v>
      </c>
      <c r="J526" s="9">
        <v>9.4653409090909086</v>
      </c>
      <c r="K526" s="11">
        <v>0.70928030303030309</v>
      </c>
      <c r="L526" s="41">
        <v>6322</v>
      </c>
      <c r="M526" s="44">
        <v>711</v>
      </c>
      <c r="N526" s="13">
        <v>711</v>
      </c>
      <c r="O526" s="13">
        <v>711</v>
      </c>
      <c r="P526" s="22">
        <v>0</v>
      </c>
      <c r="Q526" s="22">
        <v>0</v>
      </c>
      <c r="R526" s="14">
        <v>0</v>
      </c>
      <c r="S526" s="22">
        <v>300</v>
      </c>
      <c r="T526" s="22">
        <v>0.92506553014386617</v>
      </c>
      <c r="U526" s="22">
        <v>11343</v>
      </c>
      <c r="V526" s="22"/>
      <c r="W526" s="22">
        <v>2630</v>
      </c>
      <c r="X526" s="22">
        <v>1976</v>
      </c>
      <c r="Y526" s="14">
        <v>10632</v>
      </c>
      <c r="Z526" s="10">
        <v>2630</v>
      </c>
      <c r="AA526" s="22">
        <v>1976</v>
      </c>
      <c r="AB526" s="22">
        <v>4559.9799999999996</v>
      </c>
      <c r="AC526" s="22">
        <v>2.0353240934900631E-2</v>
      </c>
      <c r="AD526" s="42">
        <v>0.11131000000000001</v>
      </c>
      <c r="AE526" s="22">
        <v>540</v>
      </c>
      <c r="AF526" s="22">
        <v>2.1558924439622649</v>
      </c>
      <c r="AG526" s="22">
        <v>2.07297350380987E-2</v>
      </c>
      <c r="AH526" s="22">
        <v>0</v>
      </c>
      <c r="AI526" s="22">
        <v>0</v>
      </c>
      <c r="AJ526" s="22">
        <v>0</v>
      </c>
      <c r="AK526" s="22">
        <v>0</v>
      </c>
      <c r="AL526" s="45">
        <v>1</v>
      </c>
      <c r="AM526" s="45">
        <v>0</v>
      </c>
      <c r="AN526" s="45">
        <v>0</v>
      </c>
      <c r="AO526" s="45">
        <v>1</v>
      </c>
      <c r="AP526" s="45">
        <v>0</v>
      </c>
      <c r="AQ526" s="45">
        <v>1</v>
      </c>
      <c r="AR526" s="45">
        <v>0</v>
      </c>
      <c r="AS526" s="45" t="s">
        <v>4441</v>
      </c>
      <c r="AT526" s="45" t="s">
        <v>4440</v>
      </c>
      <c r="AU526" s="45">
        <v>2.1558924439622649</v>
      </c>
      <c r="AV526" s="10">
        <v>277.85581367429018</v>
      </c>
      <c r="AW526" s="10">
        <v>277.85581367429018</v>
      </c>
      <c r="AX526" s="17">
        <v>0</v>
      </c>
    </row>
    <row r="527" spans="1:50" x14ac:dyDescent="0.25">
      <c r="A527" s="22" t="s">
        <v>964</v>
      </c>
      <c r="B527" s="22" t="s">
        <v>3952</v>
      </c>
      <c r="C527" s="22" t="s">
        <v>1180</v>
      </c>
      <c r="D527" s="22">
        <v>3233</v>
      </c>
      <c r="E527" s="22" t="s">
        <v>1181</v>
      </c>
      <c r="F527" s="43">
        <v>9.8020999999999997E-2</v>
      </c>
      <c r="G527" s="43">
        <v>8.0438365809800008</v>
      </c>
      <c r="H527" s="43">
        <v>0.45094696969696968</v>
      </c>
      <c r="I527" s="9">
        <v>7.7651515151515152E-2</v>
      </c>
      <c r="J527" s="9">
        <v>0.3732954545454546</v>
      </c>
      <c r="K527" s="11">
        <v>0.1700757575757576</v>
      </c>
      <c r="L527" s="41">
        <v>121</v>
      </c>
      <c r="M527" s="44">
        <v>129</v>
      </c>
      <c r="N527" s="13">
        <v>20</v>
      </c>
      <c r="O527" s="13">
        <v>1</v>
      </c>
      <c r="P527" s="22">
        <v>0</v>
      </c>
      <c r="Q527" s="22">
        <v>0</v>
      </c>
      <c r="R527" s="14">
        <v>1</v>
      </c>
      <c r="S527" s="22">
        <v>19</v>
      </c>
      <c r="T527" s="22">
        <v>0.62284754304913892</v>
      </c>
      <c r="U527" s="22">
        <v>274</v>
      </c>
      <c r="V527" s="22"/>
      <c r="W527" s="22">
        <v>47</v>
      </c>
      <c r="X527" s="22">
        <v>20</v>
      </c>
      <c r="Y527" s="14">
        <v>145</v>
      </c>
      <c r="Z527" s="10">
        <v>47</v>
      </c>
      <c r="AA527" s="22">
        <v>20</v>
      </c>
      <c r="AB527" s="22">
        <v>77.44</v>
      </c>
      <c r="AC527" s="22">
        <v>1.2185851740421342E-2</v>
      </c>
      <c r="AD527" s="42">
        <v>1.1900000000000001E-3</v>
      </c>
      <c r="AE527" s="22">
        <v>541</v>
      </c>
      <c r="AF527" s="22">
        <v>0.1033787992108595</v>
      </c>
      <c r="AG527" s="22">
        <v>2.06757598421719E-2</v>
      </c>
      <c r="AH527" s="22">
        <v>0</v>
      </c>
      <c r="AI527" s="22">
        <v>0</v>
      </c>
      <c r="AJ527" s="22">
        <v>0</v>
      </c>
      <c r="AK527" s="22">
        <v>0</v>
      </c>
      <c r="AL527" s="45">
        <v>0</v>
      </c>
      <c r="AM527" s="45">
        <v>0</v>
      </c>
      <c r="AN527" s="45">
        <v>0</v>
      </c>
      <c r="AO527" s="45">
        <v>0</v>
      </c>
      <c r="AP527" s="45">
        <v>0</v>
      </c>
      <c r="AQ527" s="45">
        <v>0</v>
      </c>
      <c r="AR527" s="45">
        <v>0</v>
      </c>
      <c r="AS527" s="45" t="s">
        <v>4441</v>
      </c>
      <c r="AT527" s="45" t="s">
        <v>4445</v>
      </c>
      <c r="AU527" s="45">
        <v>8.5577326016213401E-2</v>
      </c>
      <c r="AV527" s="10">
        <v>125.9056316590563</v>
      </c>
      <c r="AW527" s="10">
        <v>104.22511549769006</v>
      </c>
      <c r="AX527" s="17">
        <v>0.17219655606887863</v>
      </c>
    </row>
    <row r="528" spans="1:50" x14ac:dyDescent="0.25">
      <c r="A528" s="22" t="s">
        <v>2906</v>
      </c>
      <c r="B528" s="22" t="s">
        <v>3950</v>
      </c>
      <c r="C528" s="22" t="s">
        <v>2952</v>
      </c>
      <c r="D528" s="22">
        <v>9385</v>
      </c>
      <c r="E528" s="22" t="s">
        <v>3049</v>
      </c>
      <c r="F528" s="43">
        <v>0.84054399999999996</v>
      </c>
      <c r="G528" s="43">
        <v>90.32326515762</v>
      </c>
      <c r="H528" s="43">
        <v>3.6145833333333335</v>
      </c>
      <c r="I528" s="9">
        <v>0</v>
      </c>
      <c r="J528" s="9">
        <v>3.6145833333333335</v>
      </c>
      <c r="K528" s="11">
        <v>0</v>
      </c>
      <c r="L528" s="41">
        <v>238</v>
      </c>
      <c r="M528" s="44">
        <v>0</v>
      </c>
      <c r="N528" s="13">
        <v>0</v>
      </c>
      <c r="O528" s="13">
        <v>0</v>
      </c>
      <c r="P528" s="22">
        <v>0</v>
      </c>
      <c r="Q528" s="22">
        <v>0</v>
      </c>
      <c r="R528" s="14">
        <v>0</v>
      </c>
      <c r="S528" s="22">
        <v>54</v>
      </c>
      <c r="T528" s="22">
        <v>1</v>
      </c>
      <c r="U528" s="22">
        <v>444</v>
      </c>
      <c r="V528" s="22"/>
      <c r="W528" s="22">
        <v>82</v>
      </c>
      <c r="X528" s="22">
        <v>55</v>
      </c>
      <c r="Y528" s="14">
        <v>444</v>
      </c>
      <c r="Z528" s="10">
        <v>82</v>
      </c>
      <c r="AA528" s="22">
        <v>55</v>
      </c>
      <c r="AB528" s="22">
        <v>152.30000000000001</v>
      </c>
      <c r="AC528" s="22">
        <v>9.3059523316965549E-3</v>
      </c>
      <c r="AD528" s="42">
        <v>1.5900000000000001E-3</v>
      </c>
      <c r="AE528" s="22">
        <v>542</v>
      </c>
      <c r="AF528" s="22">
        <v>0.78498461360701677</v>
      </c>
      <c r="AG528" s="22">
        <v>2.06574898317636E-2</v>
      </c>
      <c r="AH528" s="22">
        <v>0</v>
      </c>
      <c r="AI528" s="22">
        <v>0</v>
      </c>
      <c r="AJ528" s="22">
        <v>0</v>
      </c>
      <c r="AK528" s="22">
        <v>0</v>
      </c>
      <c r="AL528" s="45">
        <v>0</v>
      </c>
      <c r="AM528" s="45">
        <v>0</v>
      </c>
      <c r="AN528" s="45">
        <v>0</v>
      </c>
      <c r="AO528" s="45">
        <v>0</v>
      </c>
      <c r="AP528" s="45">
        <v>0</v>
      </c>
      <c r="AQ528" s="45">
        <v>0</v>
      </c>
      <c r="AR528" s="45">
        <v>0</v>
      </c>
      <c r="AS528" s="45" t="s">
        <v>4441</v>
      </c>
      <c r="AT528" s="45" t="s">
        <v>4445</v>
      </c>
      <c r="AU528" s="45">
        <v>0.78498461360701677</v>
      </c>
      <c r="AV528" s="10">
        <v>22.685878962536023</v>
      </c>
      <c r="AW528" s="10">
        <v>22.685878962536023</v>
      </c>
      <c r="AX528" s="17">
        <v>0</v>
      </c>
    </row>
    <row r="529" spans="1:50" x14ac:dyDescent="0.25">
      <c r="A529" s="22" t="s">
        <v>964</v>
      </c>
      <c r="B529" s="22" t="s">
        <v>3952</v>
      </c>
      <c r="C529" s="22" t="s">
        <v>1025</v>
      </c>
      <c r="D529" s="22">
        <v>8799</v>
      </c>
      <c r="E529" s="22" t="s">
        <v>1158</v>
      </c>
      <c r="F529" s="43">
        <v>1.7731980000000001</v>
      </c>
      <c r="G529" s="43">
        <v>84.306513094609997</v>
      </c>
      <c r="H529" s="43">
        <v>3.852651515151515</v>
      </c>
      <c r="I529" s="9">
        <v>0</v>
      </c>
      <c r="J529" s="9">
        <v>3.852651515151515</v>
      </c>
      <c r="K529" s="11">
        <v>0</v>
      </c>
      <c r="L529" s="41">
        <v>1111</v>
      </c>
      <c r="M529" s="44">
        <v>0</v>
      </c>
      <c r="N529" s="13">
        <v>0</v>
      </c>
      <c r="O529" s="13">
        <v>0</v>
      </c>
      <c r="P529" s="22">
        <v>0</v>
      </c>
      <c r="Q529" s="22">
        <v>0</v>
      </c>
      <c r="R529" s="14">
        <v>0</v>
      </c>
      <c r="S529" s="22">
        <v>77</v>
      </c>
      <c r="T529" s="22">
        <v>1</v>
      </c>
      <c r="U529" s="22">
        <v>2030</v>
      </c>
      <c r="V529" s="22"/>
      <c r="W529" s="22">
        <v>368</v>
      </c>
      <c r="X529" s="22">
        <v>243</v>
      </c>
      <c r="Y529" s="14">
        <v>2030</v>
      </c>
      <c r="Z529" s="10">
        <v>368</v>
      </c>
      <c r="AA529" s="22">
        <v>243</v>
      </c>
      <c r="AB529" s="22">
        <v>686.86</v>
      </c>
      <c r="AC529" s="22">
        <v>2.1032752214649078E-2</v>
      </c>
      <c r="AD529" s="42">
        <v>1.609E-2</v>
      </c>
      <c r="AE529" s="22">
        <v>543</v>
      </c>
      <c r="AF529" s="22">
        <v>1.22872057141173</v>
      </c>
      <c r="AG529" s="22">
        <v>2.0478676190195499E-2</v>
      </c>
      <c r="AH529" s="22">
        <v>0</v>
      </c>
      <c r="AI529" s="22">
        <v>0</v>
      </c>
      <c r="AJ529" s="22">
        <v>0</v>
      </c>
      <c r="AK529" s="22">
        <v>0</v>
      </c>
      <c r="AL529" s="45">
        <v>0</v>
      </c>
      <c r="AM529" s="45">
        <v>0</v>
      </c>
      <c r="AN529" s="45">
        <v>0</v>
      </c>
      <c r="AO529" s="45">
        <v>0</v>
      </c>
      <c r="AP529" s="45">
        <v>0</v>
      </c>
      <c r="AQ529" s="45">
        <v>0</v>
      </c>
      <c r="AR529" s="45">
        <v>0</v>
      </c>
      <c r="AS529" s="45" t="s">
        <v>4441</v>
      </c>
      <c r="AT529" s="45" t="s">
        <v>4443</v>
      </c>
      <c r="AU529" s="45">
        <v>1.22872057141173</v>
      </c>
      <c r="AV529" s="10">
        <v>95.518631403008555</v>
      </c>
      <c r="AW529" s="10">
        <v>95.518631403008555</v>
      </c>
      <c r="AX529" s="17">
        <v>0</v>
      </c>
    </row>
    <row r="530" spans="1:50" x14ac:dyDescent="0.25">
      <c r="A530" s="22" t="s">
        <v>1672</v>
      </c>
      <c r="B530" s="22" t="s">
        <v>3957</v>
      </c>
      <c r="C530" s="22" t="s">
        <v>2014</v>
      </c>
      <c r="D530" s="22">
        <v>997</v>
      </c>
      <c r="E530" s="22" t="s">
        <v>2036</v>
      </c>
      <c r="F530" s="43">
        <v>1.587555</v>
      </c>
      <c r="G530" s="43">
        <v>78.751806988119995</v>
      </c>
      <c r="H530" s="43">
        <v>5.2821969696969697</v>
      </c>
      <c r="I530" s="9">
        <v>0</v>
      </c>
      <c r="J530" s="9">
        <v>5.2821969696969697</v>
      </c>
      <c r="K530" s="11">
        <v>0</v>
      </c>
      <c r="L530" s="41">
        <v>117</v>
      </c>
      <c r="M530" s="44">
        <v>0</v>
      </c>
      <c r="N530" s="13">
        <v>0</v>
      </c>
      <c r="O530" s="13">
        <v>0</v>
      </c>
      <c r="P530" s="22">
        <v>0</v>
      </c>
      <c r="Q530" s="22">
        <v>0</v>
      </c>
      <c r="R530" s="14">
        <v>0</v>
      </c>
      <c r="S530" s="22">
        <v>117</v>
      </c>
      <c r="T530" s="22">
        <v>1</v>
      </c>
      <c r="U530" s="22">
        <v>225</v>
      </c>
      <c r="V530" s="22"/>
      <c r="W530" s="22">
        <v>43</v>
      </c>
      <c r="X530" s="22">
        <v>29</v>
      </c>
      <c r="Y530" s="14">
        <v>225</v>
      </c>
      <c r="Z530" s="10">
        <v>43</v>
      </c>
      <c r="AA530" s="22">
        <v>29</v>
      </c>
      <c r="AB530" s="22">
        <v>79.16</v>
      </c>
      <c r="AC530" s="22">
        <v>2.0158966006195753E-2</v>
      </c>
      <c r="AD530" s="42">
        <v>1.8E-3</v>
      </c>
      <c r="AE530" s="22">
        <v>544</v>
      </c>
      <c r="AF530" s="22">
        <v>0.63226252967839769</v>
      </c>
      <c r="AG530" s="22">
        <v>2.0395565473496701E-2</v>
      </c>
      <c r="AH530" s="22">
        <v>0</v>
      </c>
      <c r="AI530" s="22">
        <v>0</v>
      </c>
      <c r="AJ530" s="22">
        <v>0</v>
      </c>
      <c r="AK530" s="22">
        <v>0</v>
      </c>
      <c r="AL530" s="45">
        <v>0</v>
      </c>
      <c r="AM530" s="45">
        <v>0</v>
      </c>
      <c r="AN530" s="45">
        <v>0</v>
      </c>
      <c r="AO530" s="45">
        <v>0</v>
      </c>
      <c r="AP530" s="45">
        <v>0</v>
      </c>
      <c r="AQ530" s="45">
        <v>0</v>
      </c>
      <c r="AR530" s="45">
        <v>0</v>
      </c>
      <c r="AS530" s="45" t="s">
        <v>4441</v>
      </c>
      <c r="AT530" s="45" t="s">
        <v>4445</v>
      </c>
      <c r="AU530" s="45">
        <v>0.63226252967839769</v>
      </c>
      <c r="AV530" s="10">
        <v>8.140552169236285</v>
      </c>
      <c r="AW530" s="10">
        <v>8.140552169236285</v>
      </c>
      <c r="AX530" s="17">
        <v>0</v>
      </c>
    </row>
    <row r="531" spans="1:50" x14ac:dyDescent="0.25">
      <c r="A531" s="22" t="s">
        <v>2906</v>
      </c>
      <c r="B531" s="22" t="s">
        <v>3950</v>
      </c>
      <c r="C531" s="22" t="s">
        <v>3121</v>
      </c>
      <c r="D531" s="22">
        <v>7324</v>
      </c>
      <c r="E531" s="22" t="s">
        <v>3310</v>
      </c>
      <c r="F531" s="43">
        <v>0.71830899999999998</v>
      </c>
      <c r="G531" s="43">
        <v>51.341660160499998</v>
      </c>
      <c r="H531" s="43">
        <v>1.7933712121212122</v>
      </c>
      <c r="I531" s="9">
        <v>0.13977272727272727</v>
      </c>
      <c r="J531" s="9">
        <v>1.653598484848485</v>
      </c>
      <c r="K531" s="11">
        <v>0.66060606060606064</v>
      </c>
      <c r="L531" s="41">
        <v>207</v>
      </c>
      <c r="M531" s="44">
        <v>46</v>
      </c>
      <c r="N531" s="13">
        <v>1</v>
      </c>
      <c r="O531" s="13">
        <v>1</v>
      </c>
      <c r="P531" s="22">
        <v>0</v>
      </c>
      <c r="Q531" s="22">
        <v>0</v>
      </c>
      <c r="R531" s="14">
        <v>0</v>
      </c>
      <c r="S531" s="22">
        <v>46</v>
      </c>
      <c r="T531" s="22">
        <v>0.63164008871052912</v>
      </c>
      <c r="U531" s="22">
        <v>291</v>
      </c>
      <c r="V531" s="22"/>
      <c r="W531" s="22">
        <v>46</v>
      </c>
      <c r="X531" s="22">
        <v>32</v>
      </c>
      <c r="Y531" s="14">
        <v>245</v>
      </c>
      <c r="Z531" s="10">
        <v>46</v>
      </c>
      <c r="AA531" s="22">
        <v>32</v>
      </c>
      <c r="AB531" s="22">
        <v>85.07</v>
      </c>
      <c r="AC531" s="22">
        <v>1.3990763013008977E-2</v>
      </c>
      <c r="AD531" s="42">
        <v>1.34E-3</v>
      </c>
      <c r="AE531" s="22">
        <v>545</v>
      </c>
      <c r="AF531" s="22">
        <v>0.305489491615131</v>
      </c>
      <c r="AG531" s="22">
        <v>2.0365966107675399E-2</v>
      </c>
      <c r="AH531" s="22">
        <v>0</v>
      </c>
      <c r="AI531" s="22">
        <v>0</v>
      </c>
      <c r="AJ531" s="22">
        <v>0</v>
      </c>
      <c r="AK531" s="22">
        <v>0</v>
      </c>
      <c r="AL531" s="45">
        <v>0</v>
      </c>
      <c r="AM531" s="45">
        <v>0</v>
      </c>
      <c r="AN531" s="45">
        <v>0</v>
      </c>
      <c r="AO531" s="45">
        <v>0</v>
      </c>
      <c r="AP531" s="45">
        <v>0</v>
      </c>
      <c r="AQ531" s="45">
        <v>0</v>
      </c>
      <c r="AR531" s="45">
        <v>0</v>
      </c>
      <c r="AS531" s="45" t="s">
        <v>4441</v>
      </c>
      <c r="AT531" s="45" t="s">
        <v>4445</v>
      </c>
      <c r="AU531" s="45">
        <v>0.2816800877908659</v>
      </c>
      <c r="AV531" s="10">
        <v>27.818119344863128</v>
      </c>
      <c r="AW531" s="10">
        <v>25.65001584116591</v>
      </c>
      <c r="AX531" s="17">
        <v>7.7938536276269926E-2</v>
      </c>
    </row>
    <row r="532" spans="1:50" x14ac:dyDescent="0.25">
      <c r="A532" s="22" t="s">
        <v>964</v>
      </c>
      <c r="B532" s="22" t="s">
        <v>3952</v>
      </c>
      <c r="C532" s="22" t="s">
        <v>1517</v>
      </c>
      <c r="D532" s="22">
        <v>1385</v>
      </c>
      <c r="E532" s="22" t="s">
        <v>1518</v>
      </c>
      <c r="F532" s="43">
        <v>1.6129169999999999</v>
      </c>
      <c r="G532" s="43">
        <v>79.036764929040004</v>
      </c>
      <c r="H532" s="43">
        <v>4.5090909090909097</v>
      </c>
      <c r="I532" s="9">
        <v>0</v>
      </c>
      <c r="J532" s="9">
        <v>4.5090909090909097</v>
      </c>
      <c r="K532" s="11">
        <v>0</v>
      </c>
      <c r="L532" s="41">
        <v>39</v>
      </c>
      <c r="M532" s="44">
        <v>0</v>
      </c>
      <c r="N532" s="13">
        <v>0</v>
      </c>
      <c r="O532" s="13">
        <v>0</v>
      </c>
      <c r="P532" s="22">
        <v>0</v>
      </c>
      <c r="Q532" s="22">
        <v>0</v>
      </c>
      <c r="R532" s="14">
        <v>0</v>
      </c>
      <c r="S532" s="22">
        <v>83</v>
      </c>
      <c r="T532" s="22">
        <v>1</v>
      </c>
      <c r="U532" s="22">
        <v>83</v>
      </c>
      <c r="V532" s="22"/>
      <c r="W532" s="22">
        <v>17</v>
      </c>
      <c r="X532" s="22">
        <v>12</v>
      </c>
      <c r="Y532" s="14">
        <v>83</v>
      </c>
      <c r="Z532" s="10">
        <v>17</v>
      </c>
      <c r="AA532" s="22">
        <v>12</v>
      </c>
      <c r="AB532" s="22">
        <v>30.76</v>
      </c>
      <c r="AC532" s="22">
        <v>2.0407173819020717E-2</v>
      </c>
      <c r="AD532" s="42">
        <v>7.2000000000000005E-4</v>
      </c>
      <c r="AE532" s="22">
        <v>546</v>
      </c>
      <c r="AF532" s="22">
        <v>0.36460878362515259</v>
      </c>
      <c r="AG532" s="22">
        <v>2.0256043534730699E-2</v>
      </c>
      <c r="AH532" s="22">
        <v>0</v>
      </c>
      <c r="AI532" s="22">
        <v>0</v>
      </c>
      <c r="AJ532" s="22">
        <v>0</v>
      </c>
      <c r="AK532" s="22">
        <v>0</v>
      </c>
      <c r="AL532" s="45">
        <v>0</v>
      </c>
      <c r="AM532" s="45">
        <v>0</v>
      </c>
      <c r="AN532" s="45">
        <v>0</v>
      </c>
      <c r="AO532" s="45">
        <v>0</v>
      </c>
      <c r="AP532" s="45">
        <v>0</v>
      </c>
      <c r="AQ532" s="45">
        <v>0</v>
      </c>
      <c r="AR532" s="45">
        <v>0</v>
      </c>
      <c r="AS532" s="45" t="s">
        <v>4441</v>
      </c>
      <c r="AT532" s="45" t="s">
        <v>4445</v>
      </c>
      <c r="AU532" s="45">
        <v>0.36460878362515259</v>
      </c>
      <c r="AV532" s="10">
        <v>3.7701612903225801</v>
      </c>
      <c r="AW532" s="10">
        <v>3.7701612903225801</v>
      </c>
      <c r="AX532" s="17">
        <v>0</v>
      </c>
    </row>
    <row r="533" spans="1:50" x14ac:dyDescent="0.25">
      <c r="A533" s="22" t="s">
        <v>1672</v>
      </c>
      <c r="B533" s="22" t="s">
        <v>3947</v>
      </c>
      <c r="C533" s="22" t="s">
        <v>1721</v>
      </c>
      <c r="D533" s="22">
        <v>9096</v>
      </c>
      <c r="E533" s="22" t="s">
        <v>1741</v>
      </c>
      <c r="F533" s="43">
        <v>5.1855890000000002</v>
      </c>
      <c r="G533" s="43">
        <v>253.12321772188</v>
      </c>
      <c r="H533" s="43">
        <v>9.7181818181818187</v>
      </c>
      <c r="I533" s="9">
        <v>6.8549242424242429</v>
      </c>
      <c r="J533" s="9">
        <v>2.8632575757575762</v>
      </c>
      <c r="K533" s="11">
        <v>9.0725378787878785</v>
      </c>
      <c r="L533" s="41">
        <v>388</v>
      </c>
      <c r="M533" s="44">
        <v>1052</v>
      </c>
      <c r="N533" s="13">
        <v>245</v>
      </c>
      <c r="O533" s="13">
        <v>230</v>
      </c>
      <c r="P533" s="22">
        <v>177</v>
      </c>
      <c r="Q533" s="22">
        <v>166</v>
      </c>
      <c r="R533" s="14">
        <v>0</v>
      </c>
      <c r="S533" s="22">
        <v>208</v>
      </c>
      <c r="T533" s="22">
        <v>6.6436700966635565E-2</v>
      </c>
      <c r="U533" s="22">
        <v>1100</v>
      </c>
      <c r="V533" s="22"/>
      <c r="W533" s="22">
        <v>254</v>
      </c>
      <c r="X533" s="22">
        <v>236</v>
      </c>
      <c r="Y533" s="14">
        <v>48</v>
      </c>
      <c r="Z533" s="10">
        <v>77</v>
      </c>
      <c r="AA533" s="22">
        <v>70</v>
      </c>
      <c r="AB533" s="22">
        <v>109.81</v>
      </c>
      <c r="AC533" s="22">
        <v>2.0486421777782881E-2</v>
      </c>
      <c r="AD533" s="42">
        <v>3.2799999999999999E-3</v>
      </c>
      <c r="AE533" s="22">
        <v>547</v>
      </c>
      <c r="AF533" s="22">
        <v>2.0449770446702731</v>
      </c>
      <c r="AG533" s="22">
        <v>2.0247297471982902E-2</v>
      </c>
      <c r="AH533" s="22">
        <v>0</v>
      </c>
      <c r="AI533" s="22">
        <v>0</v>
      </c>
      <c r="AJ533" s="22">
        <v>0</v>
      </c>
      <c r="AK533" s="22">
        <v>0</v>
      </c>
      <c r="AL533" s="45">
        <v>0</v>
      </c>
      <c r="AM533" s="45">
        <v>0</v>
      </c>
      <c r="AN533" s="45">
        <v>0</v>
      </c>
      <c r="AO533" s="45">
        <v>0</v>
      </c>
      <c r="AP533" s="45">
        <v>0</v>
      </c>
      <c r="AQ533" s="45">
        <v>0</v>
      </c>
      <c r="AR533" s="45">
        <v>0</v>
      </c>
      <c r="AS533" s="45" t="s">
        <v>4441</v>
      </c>
      <c r="AT533" s="45" t="s">
        <v>4445</v>
      </c>
      <c r="AU533" s="45">
        <v>0.60250941224908783</v>
      </c>
      <c r="AV533" s="10">
        <v>26.892446090752742</v>
      </c>
      <c r="AW533" s="10">
        <v>26.136576239476145</v>
      </c>
      <c r="AX533" s="17">
        <v>0.70537106329903343</v>
      </c>
    </row>
    <row r="534" spans="1:50" x14ac:dyDescent="0.25">
      <c r="A534" s="22" t="s">
        <v>8</v>
      </c>
      <c r="B534" s="22" t="s">
        <v>3946</v>
      </c>
      <c r="C534" s="22" t="s">
        <v>273</v>
      </c>
      <c r="D534" s="22">
        <v>3520</v>
      </c>
      <c r="E534" s="22" t="s">
        <v>418</v>
      </c>
      <c r="F534" s="43">
        <v>0.34118999999999999</v>
      </c>
      <c r="G534" s="43">
        <v>14.52535708606</v>
      </c>
      <c r="H534" s="43">
        <v>0.99375000000000002</v>
      </c>
      <c r="I534" s="9">
        <v>0</v>
      </c>
      <c r="J534" s="9">
        <v>0.99375000000000002</v>
      </c>
      <c r="K534" s="11">
        <v>0</v>
      </c>
      <c r="L534" s="41">
        <v>112</v>
      </c>
      <c r="M534" s="44">
        <v>0</v>
      </c>
      <c r="N534" s="13">
        <v>0</v>
      </c>
      <c r="O534" s="13">
        <v>0</v>
      </c>
      <c r="P534" s="22">
        <v>0</v>
      </c>
      <c r="Q534" s="22">
        <v>0</v>
      </c>
      <c r="R534" s="14">
        <v>0</v>
      </c>
      <c r="S534" s="22">
        <v>26</v>
      </c>
      <c r="T534" s="22">
        <v>1</v>
      </c>
      <c r="U534" s="22">
        <v>216</v>
      </c>
      <c r="V534" s="22"/>
      <c r="W534" s="22">
        <v>41</v>
      </c>
      <c r="X534" s="22">
        <v>28</v>
      </c>
      <c r="Y534" s="14">
        <v>216</v>
      </c>
      <c r="Z534" s="10">
        <v>41</v>
      </c>
      <c r="AA534" s="22">
        <v>28</v>
      </c>
      <c r="AB534" s="22">
        <v>75.61</v>
      </c>
      <c r="AC534" s="22">
        <v>2.3489267628913603E-2</v>
      </c>
      <c r="AD534" s="42">
        <v>2E-3</v>
      </c>
      <c r="AE534" s="22">
        <v>548</v>
      </c>
      <c r="AF534" s="22">
        <v>0.14153082130087388</v>
      </c>
      <c r="AG534" s="22">
        <v>2.0218688757267698E-2</v>
      </c>
      <c r="AH534" s="22">
        <v>0</v>
      </c>
      <c r="AI534" s="22">
        <v>0</v>
      </c>
      <c r="AJ534" s="22">
        <v>0</v>
      </c>
      <c r="AK534" s="22">
        <v>0</v>
      </c>
      <c r="AL534" s="45">
        <v>0</v>
      </c>
      <c r="AM534" s="45">
        <v>0</v>
      </c>
      <c r="AN534" s="45">
        <v>0</v>
      </c>
      <c r="AO534" s="45">
        <v>0</v>
      </c>
      <c r="AP534" s="45">
        <v>0</v>
      </c>
      <c r="AQ534" s="45">
        <v>0</v>
      </c>
      <c r="AR534" s="45">
        <v>0</v>
      </c>
      <c r="AS534" s="45" t="s">
        <v>4441</v>
      </c>
      <c r="AT534" s="45" t="s">
        <v>4445</v>
      </c>
      <c r="AU534" s="45">
        <v>0.14153082130087388</v>
      </c>
      <c r="AV534" s="10">
        <v>41.257861635220124</v>
      </c>
      <c r="AW534" s="10">
        <v>41.257861635220124</v>
      </c>
      <c r="AX534" s="17">
        <v>0</v>
      </c>
    </row>
    <row r="535" spans="1:50" x14ac:dyDescent="0.25">
      <c r="A535" s="22" t="s">
        <v>539</v>
      </c>
      <c r="B535" s="22" t="s">
        <v>3949</v>
      </c>
      <c r="C535" s="22" t="s">
        <v>571</v>
      </c>
      <c r="D535" s="22">
        <v>6034</v>
      </c>
      <c r="E535" s="22" t="s">
        <v>572</v>
      </c>
      <c r="F535" s="43">
        <v>9.5575609999999998</v>
      </c>
      <c r="G535" s="43">
        <v>521.80011407615996</v>
      </c>
      <c r="H535" s="43">
        <v>24.269696969696973</v>
      </c>
      <c r="I535" s="9">
        <v>0</v>
      </c>
      <c r="J535" s="9">
        <v>24.269696969696973</v>
      </c>
      <c r="K535" s="11">
        <v>0</v>
      </c>
      <c r="L535" s="41">
        <v>8528</v>
      </c>
      <c r="M535" s="44">
        <v>0</v>
      </c>
      <c r="N535" s="13">
        <v>0</v>
      </c>
      <c r="O535" s="13">
        <v>0</v>
      </c>
      <c r="P535" s="22">
        <v>0</v>
      </c>
      <c r="Q535" s="22">
        <v>0</v>
      </c>
      <c r="R535" s="14">
        <v>0</v>
      </c>
      <c r="S535" s="22">
        <v>560</v>
      </c>
      <c r="T535" s="22">
        <v>1</v>
      </c>
      <c r="U535" s="22">
        <v>15499</v>
      </c>
      <c r="V535" s="22"/>
      <c r="W535" s="22">
        <v>2797</v>
      </c>
      <c r="X535" s="22">
        <v>1843</v>
      </c>
      <c r="Y535" s="14">
        <v>15499</v>
      </c>
      <c r="Z535" s="10">
        <v>2797</v>
      </c>
      <c r="AA535" s="22">
        <v>1843</v>
      </c>
      <c r="AB535" s="22">
        <v>5226.8</v>
      </c>
      <c r="AC535" s="22">
        <v>1.8316517651441169E-2</v>
      </c>
      <c r="AD535" s="42">
        <v>0.10653</v>
      </c>
      <c r="AE535" s="22">
        <v>549</v>
      </c>
      <c r="AF535" s="22">
        <v>6.5396680806482133</v>
      </c>
      <c r="AG535" s="22">
        <v>2.0184160742741399E-2</v>
      </c>
      <c r="AH535" s="22">
        <v>0</v>
      </c>
      <c r="AI535" s="22">
        <v>0</v>
      </c>
      <c r="AJ535" s="22">
        <v>0</v>
      </c>
      <c r="AK535" s="22">
        <v>0</v>
      </c>
      <c r="AL535" s="45">
        <v>0</v>
      </c>
      <c r="AM535" s="45">
        <v>0</v>
      </c>
      <c r="AN535" s="45">
        <v>0</v>
      </c>
      <c r="AO535" s="45">
        <v>1</v>
      </c>
      <c r="AP535" s="45">
        <v>0</v>
      </c>
      <c r="AQ535" s="45">
        <v>1</v>
      </c>
      <c r="AR535" s="45">
        <v>0</v>
      </c>
      <c r="AS535" s="45" t="s">
        <v>4441</v>
      </c>
      <c r="AT535" s="45" t="s">
        <v>4440</v>
      </c>
      <c r="AU535" s="45">
        <v>6.5396680806482133</v>
      </c>
      <c r="AV535" s="10">
        <v>115.24659757772504</v>
      </c>
      <c r="AW535" s="10">
        <v>115.24659757772504</v>
      </c>
      <c r="AX535" s="17">
        <v>0</v>
      </c>
    </row>
    <row r="536" spans="1:50" x14ac:dyDescent="0.25">
      <c r="A536" s="22" t="s">
        <v>539</v>
      </c>
      <c r="B536" s="22" t="s">
        <v>3949</v>
      </c>
      <c r="C536" s="22" t="s">
        <v>585</v>
      </c>
      <c r="D536" s="22">
        <v>2644</v>
      </c>
      <c r="E536" s="22" t="s">
        <v>623</v>
      </c>
      <c r="F536" s="43">
        <v>11.542293000000001</v>
      </c>
      <c r="G536" s="43">
        <v>433.21235159433002</v>
      </c>
      <c r="H536" s="43">
        <v>19.896212121212123</v>
      </c>
      <c r="I536" s="9">
        <v>0</v>
      </c>
      <c r="J536" s="9">
        <v>19.896212121212123</v>
      </c>
      <c r="K536" s="11">
        <v>0</v>
      </c>
      <c r="L536" s="41">
        <v>2002</v>
      </c>
      <c r="M536" s="44">
        <v>0</v>
      </c>
      <c r="N536" s="13">
        <v>0</v>
      </c>
      <c r="O536" s="13">
        <v>0</v>
      </c>
      <c r="P536" s="22">
        <v>0</v>
      </c>
      <c r="Q536" s="22">
        <v>0</v>
      </c>
      <c r="R536" s="14">
        <v>0</v>
      </c>
      <c r="S536" s="22">
        <v>505</v>
      </c>
      <c r="T536" s="22">
        <v>1</v>
      </c>
      <c r="U536" s="22">
        <v>3648</v>
      </c>
      <c r="V536" s="22"/>
      <c r="W536" s="22">
        <v>660</v>
      </c>
      <c r="X536" s="22">
        <v>436</v>
      </c>
      <c r="Y536" s="14">
        <v>3648</v>
      </c>
      <c r="Z536" s="10">
        <v>660</v>
      </c>
      <c r="AA536" s="22">
        <v>436</v>
      </c>
      <c r="AB536" s="22">
        <v>1232.52</v>
      </c>
      <c r="AC536" s="22">
        <v>2.6643499331266689E-2</v>
      </c>
      <c r="AD536" s="42">
        <v>3.6569999999999998E-2</v>
      </c>
      <c r="AE536" s="22">
        <v>550</v>
      </c>
      <c r="AF536" s="22">
        <v>4.9095315133601556</v>
      </c>
      <c r="AG536" s="22">
        <v>2.0038904136163899E-2</v>
      </c>
      <c r="AH536" s="22">
        <v>0</v>
      </c>
      <c r="AI536" s="22">
        <v>0</v>
      </c>
      <c r="AJ536" s="22">
        <v>0</v>
      </c>
      <c r="AK536" s="22">
        <v>0</v>
      </c>
      <c r="AL536" s="45">
        <v>0</v>
      </c>
      <c r="AM536" s="45">
        <v>0</v>
      </c>
      <c r="AN536" s="45">
        <v>0</v>
      </c>
      <c r="AO536" s="45">
        <v>0</v>
      </c>
      <c r="AP536" s="45">
        <v>1</v>
      </c>
      <c r="AQ536" s="45">
        <v>0</v>
      </c>
      <c r="AR536" s="45">
        <v>0</v>
      </c>
      <c r="AS536" s="45" t="s">
        <v>4441</v>
      </c>
      <c r="AT536" s="45" t="s">
        <v>4441</v>
      </c>
      <c r="AU536" s="45">
        <v>4.9095315133601556</v>
      </c>
      <c r="AV536" s="10">
        <v>33.172143319498915</v>
      </c>
      <c r="AW536" s="10">
        <v>33.172143319498915</v>
      </c>
      <c r="AX536" s="17">
        <v>0</v>
      </c>
    </row>
    <row r="537" spans="1:50" x14ac:dyDescent="0.25">
      <c r="A537" s="22" t="s">
        <v>2906</v>
      </c>
      <c r="B537" s="22" t="s">
        <v>3959</v>
      </c>
      <c r="C537" s="22" t="s">
        <v>3271</v>
      </c>
      <c r="D537" s="22">
        <v>810</v>
      </c>
      <c r="E537" s="22" t="s">
        <v>3272</v>
      </c>
      <c r="F537" s="43">
        <v>2.3628420000000001</v>
      </c>
      <c r="G537" s="43">
        <v>123.50879312375</v>
      </c>
      <c r="H537" s="43">
        <v>6.5378787878787881</v>
      </c>
      <c r="I537" s="9">
        <v>0</v>
      </c>
      <c r="J537" s="9">
        <v>6.5378787878787881</v>
      </c>
      <c r="K537" s="11">
        <v>0</v>
      </c>
      <c r="L537" s="41">
        <v>403</v>
      </c>
      <c r="M537" s="44">
        <v>0</v>
      </c>
      <c r="N537" s="13">
        <v>0</v>
      </c>
      <c r="O537" s="13">
        <v>0</v>
      </c>
      <c r="P537" s="22">
        <v>0</v>
      </c>
      <c r="Q537" s="22">
        <v>0</v>
      </c>
      <c r="R537" s="14">
        <v>0</v>
      </c>
      <c r="S537" s="22">
        <v>158</v>
      </c>
      <c r="T537" s="22">
        <v>1</v>
      </c>
      <c r="U537" s="22">
        <v>744</v>
      </c>
      <c r="V537" s="22"/>
      <c r="W537" s="22">
        <v>136</v>
      </c>
      <c r="X537" s="22">
        <v>91</v>
      </c>
      <c r="Y537" s="14">
        <v>744</v>
      </c>
      <c r="Z537" s="10">
        <v>136</v>
      </c>
      <c r="AA537" s="22">
        <v>91</v>
      </c>
      <c r="AB537" s="22">
        <v>253.28</v>
      </c>
      <c r="AC537" s="22">
        <v>1.9130961773972999E-2</v>
      </c>
      <c r="AD537" s="42">
        <v>5.4099999999999999E-3</v>
      </c>
      <c r="AE537" s="22">
        <v>551</v>
      </c>
      <c r="AF537" s="22">
        <v>1.1820165583878812</v>
      </c>
      <c r="AG537" s="22">
        <v>2.0034178955726799E-2</v>
      </c>
      <c r="AH537" s="22">
        <v>0</v>
      </c>
      <c r="AI537" s="22">
        <v>0</v>
      </c>
      <c r="AJ537" s="22">
        <v>0</v>
      </c>
      <c r="AK537" s="22">
        <v>0</v>
      </c>
      <c r="AL537" s="45">
        <v>0</v>
      </c>
      <c r="AM537" s="45">
        <v>0</v>
      </c>
      <c r="AN537" s="45">
        <v>0</v>
      </c>
      <c r="AO537" s="45">
        <v>0</v>
      </c>
      <c r="AP537" s="45">
        <v>0</v>
      </c>
      <c r="AQ537" s="45">
        <v>0</v>
      </c>
      <c r="AR537" s="45">
        <v>0</v>
      </c>
      <c r="AS537" s="45" t="s">
        <v>4441</v>
      </c>
      <c r="AT537" s="45" t="s">
        <v>4444</v>
      </c>
      <c r="AU537" s="45">
        <v>1.1820165583878812</v>
      </c>
      <c r="AV537" s="10">
        <v>20.801853997682503</v>
      </c>
      <c r="AW537" s="10">
        <v>20.801853997682503</v>
      </c>
      <c r="AX537" s="17">
        <v>0</v>
      </c>
    </row>
    <row r="538" spans="1:50" x14ac:dyDescent="0.25">
      <c r="A538" s="22" t="s">
        <v>2906</v>
      </c>
      <c r="B538" s="22" t="s">
        <v>3950</v>
      </c>
      <c r="C538" s="22" t="s">
        <v>3121</v>
      </c>
      <c r="D538" s="22">
        <v>3864</v>
      </c>
      <c r="E538" s="22" t="s">
        <v>3172</v>
      </c>
      <c r="F538" s="43">
        <v>10.507334</v>
      </c>
      <c r="G538" s="43">
        <v>666.51971544016999</v>
      </c>
      <c r="H538" s="43">
        <v>25.459848484848486</v>
      </c>
      <c r="I538" s="9">
        <v>3.3954545454545455</v>
      </c>
      <c r="J538" s="9">
        <v>22.064393939393941</v>
      </c>
      <c r="K538" s="11">
        <v>14.849621212121212</v>
      </c>
      <c r="L538" s="41">
        <v>2242</v>
      </c>
      <c r="M538" s="44">
        <v>1264</v>
      </c>
      <c r="N538" s="13">
        <v>583</v>
      </c>
      <c r="O538" s="13">
        <v>397</v>
      </c>
      <c r="P538" s="22">
        <v>62</v>
      </c>
      <c r="Q538" s="22">
        <v>7</v>
      </c>
      <c r="R538" s="14">
        <v>0</v>
      </c>
      <c r="S538" s="22">
        <v>782</v>
      </c>
      <c r="T538" s="22">
        <v>0.41674353557294619</v>
      </c>
      <c r="U538" s="22">
        <v>2966</v>
      </c>
      <c r="V538" s="22"/>
      <c r="W538" s="22">
        <v>891</v>
      </c>
      <c r="X538" s="22">
        <v>600</v>
      </c>
      <c r="Y538" s="14">
        <v>1702</v>
      </c>
      <c r="Z538" s="10">
        <v>829</v>
      </c>
      <c r="AA538" s="22">
        <v>593</v>
      </c>
      <c r="AB538" s="22">
        <v>1288.9100000000001</v>
      </c>
      <c r="AC538" s="22">
        <v>1.5764475913605872E-2</v>
      </c>
      <c r="AD538" s="42">
        <v>2.7179999999999999E-2</v>
      </c>
      <c r="AE538" s="22">
        <v>552</v>
      </c>
      <c r="AF538" s="22">
        <v>4.3033561252891257</v>
      </c>
      <c r="AG538" s="22">
        <v>2.0015609885065701E-2</v>
      </c>
      <c r="AH538" s="22">
        <v>0</v>
      </c>
      <c r="AI538" s="22">
        <v>0</v>
      </c>
      <c r="AJ538" s="22">
        <v>0</v>
      </c>
      <c r="AK538" s="22">
        <v>0</v>
      </c>
      <c r="AL538" s="45">
        <v>0</v>
      </c>
      <c r="AM538" s="45">
        <v>0</v>
      </c>
      <c r="AN538" s="45">
        <v>0</v>
      </c>
      <c r="AO538" s="45">
        <v>0</v>
      </c>
      <c r="AP538" s="45">
        <v>0</v>
      </c>
      <c r="AQ538" s="45">
        <v>0</v>
      </c>
      <c r="AR538" s="45">
        <v>0</v>
      </c>
      <c r="AS538" s="45" t="s">
        <v>4441</v>
      </c>
      <c r="AT538" s="45" t="s">
        <v>4442</v>
      </c>
      <c r="AU538" s="45">
        <v>3.7294387225591632</v>
      </c>
      <c r="AV538" s="10">
        <v>37.571845493562229</v>
      </c>
      <c r="AW538" s="10">
        <v>34.996280536792931</v>
      </c>
      <c r="AX538" s="17">
        <v>0.13336507275270032</v>
      </c>
    </row>
    <row r="539" spans="1:50" x14ac:dyDescent="0.25">
      <c r="A539" s="22" t="s">
        <v>539</v>
      </c>
      <c r="B539" s="22" t="s">
        <v>3949</v>
      </c>
      <c r="C539" s="22" t="s">
        <v>569</v>
      </c>
      <c r="D539" s="22">
        <v>7545</v>
      </c>
      <c r="E539" s="22" t="s">
        <v>660</v>
      </c>
      <c r="F539" s="43">
        <v>2.0060169999999999</v>
      </c>
      <c r="G539" s="43">
        <v>98.221609904299996</v>
      </c>
      <c r="H539" s="43">
        <v>4.1715909090909093</v>
      </c>
      <c r="I539" s="9">
        <v>0</v>
      </c>
      <c r="J539" s="9">
        <v>4.1715909090909093</v>
      </c>
      <c r="K539" s="11">
        <v>0</v>
      </c>
      <c r="L539" s="41">
        <v>348</v>
      </c>
      <c r="M539" s="44">
        <v>0</v>
      </c>
      <c r="N539" s="13">
        <v>0</v>
      </c>
      <c r="O539" s="13">
        <v>0</v>
      </c>
      <c r="P539" s="22">
        <v>0</v>
      </c>
      <c r="Q539" s="22">
        <v>0</v>
      </c>
      <c r="R539" s="14">
        <v>0</v>
      </c>
      <c r="S539" s="22">
        <v>100</v>
      </c>
      <c r="T539" s="22">
        <v>1</v>
      </c>
      <c r="U539" s="22">
        <v>644</v>
      </c>
      <c r="V539" s="22"/>
      <c r="W539" s="22">
        <v>118</v>
      </c>
      <c r="X539" s="22">
        <v>79</v>
      </c>
      <c r="Y539" s="14">
        <v>644</v>
      </c>
      <c r="Z539" s="10">
        <v>118</v>
      </c>
      <c r="AA539" s="22">
        <v>79</v>
      </c>
      <c r="AB539" s="22">
        <v>219.62</v>
      </c>
      <c r="AC539" s="22">
        <v>2.0423377319456659E-2</v>
      </c>
      <c r="AD539" s="42">
        <v>5.0099999999999997E-3</v>
      </c>
      <c r="AE539" s="22">
        <v>553</v>
      </c>
      <c r="AF539" s="22">
        <v>0.95998874474537288</v>
      </c>
      <c r="AG539" s="22">
        <v>1.9999765515528602E-2</v>
      </c>
      <c r="AH539" s="22">
        <v>0</v>
      </c>
      <c r="AI539" s="22">
        <v>0</v>
      </c>
      <c r="AJ539" s="22">
        <v>0</v>
      </c>
      <c r="AK539" s="22">
        <v>0</v>
      </c>
      <c r="AL539" s="45">
        <v>0</v>
      </c>
      <c r="AM539" s="45">
        <v>0</v>
      </c>
      <c r="AN539" s="45">
        <v>0</v>
      </c>
      <c r="AO539" s="45">
        <v>0</v>
      </c>
      <c r="AP539" s="45">
        <v>0</v>
      </c>
      <c r="AQ539" s="45">
        <v>0</v>
      </c>
      <c r="AR539" s="45">
        <v>0</v>
      </c>
      <c r="AS539" s="45" t="s">
        <v>4441</v>
      </c>
      <c r="AT539" s="45" t="s">
        <v>4444</v>
      </c>
      <c r="AU539" s="45">
        <v>0.95998874474537288</v>
      </c>
      <c r="AV539" s="10">
        <v>28.286570416780169</v>
      </c>
      <c r="AW539" s="10">
        <v>28.286570416780169</v>
      </c>
      <c r="AX539" s="17">
        <v>0</v>
      </c>
    </row>
    <row r="540" spans="1:50" x14ac:dyDescent="0.25">
      <c r="A540" s="22" t="s">
        <v>8</v>
      </c>
      <c r="B540" s="22" t="s">
        <v>3946</v>
      </c>
      <c r="C540" s="22" t="s">
        <v>327</v>
      </c>
      <c r="D540" s="22">
        <v>9434</v>
      </c>
      <c r="E540" s="22" t="s">
        <v>482</v>
      </c>
      <c r="F540" s="43">
        <v>1.0908469999999999</v>
      </c>
      <c r="G540" s="43">
        <v>13.36153673129</v>
      </c>
      <c r="H540" s="43">
        <v>0.40852272727272732</v>
      </c>
      <c r="I540" s="9">
        <v>0</v>
      </c>
      <c r="J540" s="9">
        <v>0.40852272727272732</v>
      </c>
      <c r="K540" s="11">
        <v>0</v>
      </c>
      <c r="L540" s="41">
        <v>10</v>
      </c>
      <c r="M540" s="44">
        <v>0</v>
      </c>
      <c r="N540" s="13">
        <v>0</v>
      </c>
      <c r="O540" s="13">
        <v>0</v>
      </c>
      <c r="P540" s="22">
        <v>0</v>
      </c>
      <c r="Q540" s="22">
        <v>0</v>
      </c>
      <c r="R540" s="14">
        <v>0</v>
      </c>
      <c r="S540" s="22">
        <v>8</v>
      </c>
      <c r="T540" s="22">
        <v>1</v>
      </c>
      <c r="U540" s="22">
        <v>30</v>
      </c>
      <c r="V540" s="22"/>
      <c r="W540" s="22">
        <v>7</v>
      </c>
      <c r="X540" s="22">
        <v>6</v>
      </c>
      <c r="Y540" s="14">
        <v>30</v>
      </c>
      <c r="Z540" s="10">
        <v>7</v>
      </c>
      <c r="AA540" s="22">
        <v>6</v>
      </c>
      <c r="AB540" s="22">
        <v>12.29</v>
      </c>
      <c r="AC540" s="22">
        <v>8.164083383054721E-2</v>
      </c>
      <c r="AD540" s="42">
        <v>1.1900000000000001E-3</v>
      </c>
      <c r="AE540" s="22">
        <v>554</v>
      </c>
      <c r="AF540" s="22">
        <v>3.97467570460978E-2</v>
      </c>
      <c r="AG540" s="22">
        <v>1.98733785230489E-2</v>
      </c>
      <c r="AH540" s="22">
        <v>0</v>
      </c>
      <c r="AI540" s="22">
        <v>0</v>
      </c>
      <c r="AJ540" s="22">
        <v>0</v>
      </c>
      <c r="AK540" s="22">
        <v>0</v>
      </c>
      <c r="AL540" s="45">
        <v>1</v>
      </c>
      <c r="AM540" s="45">
        <v>0</v>
      </c>
      <c r="AN540" s="45">
        <v>0</v>
      </c>
      <c r="AO540" s="45">
        <v>0</v>
      </c>
      <c r="AP540" s="45">
        <v>0</v>
      </c>
      <c r="AQ540" s="45">
        <v>0</v>
      </c>
      <c r="AR540" s="45">
        <v>0</v>
      </c>
      <c r="AS540" s="45" t="s">
        <v>4441</v>
      </c>
      <c r="AT540" s="45" t="s">
        <v>4445</v>
      </c>
      <c r="AU540" s="45">
        <v>3.97467570460978E-2</v>
      </c>
      <c r="AV540" s="10">
        <v>17.13490959666203</v>
      </c>
      <c r="AW540" s="10">
        <v>17.13490959666203</v>
      </c>
      <c r="AX540" s="17">
        <v>0</v>
      </c>
    </row>
    <row r="541" spans="1:50" x14ac:dyDescent="0.25">
      <c r="A541" s="22" t="s">
        <v>539</v>
      </c>
      <c r="B541" s="22" t="s">
        <v>3949</v>
      </c>
      <c r="C541" s="22" t="s">
        <v>615</v>
      </c>
      <c r="D541" s="22">
        <v>5926</v>
      </c>
      <c r="E541" s="22" t="s">
        <v>616</v>
      </c>
      <c r="F541" s="43">
        <v>15.506682</v>
      </c>
      <c r="G541" s="43">
        <v>661.11652245152004</v>
      </c>
      <c r="H541" s="43">
        <v>30.510984848484849</v>
      </c>
      <c r="I541" s="9">
        <v>0</v>
      </c>
      <c r="J541" s="9">
        <v>30.510984848484849</v>
      </c>
      <c r="K541" s="11">
        <v>0</v>
      </c>
      <c r="L541" s="41">
        <v>4933</v>
      </c>
      <c r="M541" s="44">
        <v>0</v>
      </c>
      <c r="N541" s="13">
        <v>0</v>
      </c>
      <c r="O541" s="13">
        <v>0</v>
      </c>
      <c r="P541" s="22">
        <v>0</v>
      </c>
      <c r="Q541" s="22">
        <v>0</v>
      </c>
      <c r="R541" s="14">
        <v>0</v>
      </c>
      <c r="S541" s="22">
        <v>645</v>
      </c>
      <c r="T541" s="22">
        <v>1</v>
      </c>
      <c r="U541" s="22">
        <v>8970</v>
      </c>
      <c r="V541" s="22"/>
      <c r="W541" s="22">
        <v>1620</v>
      </c>
      <c r="X541" s="22">
        <v>1068</v>
      </c>
      <c r="Y541" s="14">
        <v>8970</v>
      </c>
      <c r="Z541" s="10">
        <v>1620</v>
      </c>
      <c r="AA541" s="22">
        <v>1068</v>
      </c>
      <c r="AB541" s="22">
        <v>3026.7</v>
      </c>
      <c r="AC541" s="22">
        <v>2.3455293391396237E-2</v>
      </c>
      <c r="AD541" s="42">
        <v>7.9009999999999997E-2</v>
      </c>
      <c r="AE541" s="22">
        <v>555</v>
      </c>
      <c r="AF541" s="22">
        <v>7.3079876497007401</v>
      </c>
      <c r="AG541" s="22">
        <v>1.9858662091578098E-2</v>
      </c>
      <c r="AH541" s="22">
        <v>0</v>
      </c>
      <c r="AI541" s="22">
        <v>0</v>
      </c>
      <c r="AJ541" s="22">
        <v>0</v>
      </c>
      <c r="AK541" s="22">
        <v>1</v>
      </c>
      <c r="AL541" s="45">
        <v>0</v>
      </c>
      <c r="AM541" s="45">
        <v>0</v>
      </c>
      <c r="AN541" s="45">
        <v>1</v>
      </c>
      <c r="AO541" s="45">
        <v>0</v>
      </c>
      <c r="AP541" s="45">
        <v>0</v>
      </c>
      <c r="AQ541" s="45">
        <v>1</v>
      </c>
      <c r="AR541" s="45">
        <v>1</v>
      </c>
      <c r="AS541" s="45" t="s">
        <v>4441</v>
      </c>
      <c r="AT541" s="45" t="s">
        <v>4440</v>
      </c>
      <c r="AU541" s="45">
        <v>7.3079876497007401</v>
      </c>
      <c r="AV541" s="10">
        <v>53.095631230679459</v>
      </c>
      <c r="AW541" s="10">
        <v>53.095631230679459</v>
      </c>
      <c r="AX541" s="17">
        <v>0</v>
      </c>
    </row>
    <row r="542" spans="1:50" x14ac:dyDescent="0.25">
      <c r="A542" s="22" t="s">
        <v>964</v>
      </c>
      <c r="B542" s="22" t="s">
        <v>3952</v>
      </c>
      <c r="C542" s="22" t="s">
        <v>1123</v>
      </c>
      <c r="D542" s="22">
        <v>2330</v>
      </c>
      <c r="E542" s="22" t="s">
        <v>1583</v>
      </c>
      <c r="F542" s="43">
        <v>15.310321</v>
      </c>
      <c r="G542" s="43">
        <v>863.70126802711002</v>
      </c>
      <c r="H542" s="43">
        <v>32.42878787878788</v>
      </c>
      <c r="I542" s="9">
        <v>15.830303030303032</v>
      </c>
      <c r="J542" s="9">
        <v>16.598674242424241</v>
      </c>
      <c r="K542" s="11">
        <v>25.602272727272727</v>
      </c>
      <c r="L542" s="41">
        <v>1939</v>
      </c>
      <c r="M542" s="44">
        <v>864</v>
      </c>
      <c r="N542" s="13">
        <v>406</v>
      </c>
      <c r="O542" s="13">
        <v>209</v>
      </c>
      <c r="P542" s="22">
        <v>104</v>
      </c>
      <c r="Q542" s="22">
        <v>19</v>
      </c>
      <c r="R542" s="14">
        <v>7</v>
      </c>
      <c r="S542" s="22">
        <v>841</v>
      </c>
      <c r="T542" s="22">
        <v>0.21050787272812221</v>
      </c>
      <c r="U542" s="22">
        <v>1608</v>
      </c>
      <c r="V542" s="22"/>
      <c r="W542" s="22">
        <v>541</v>
      </c>
      <c r="X542" s="22">
        <v>298</v>
      </c>
      <c r="Y542" s="14">
        <v>744</v>
      </c>
      <c r="Z542" s="10">
        <v>437</v>
      </c>
      <c r="AA542" s="22">
        <v>279</v>
      </c>
      <c r="AB542" s="22">
        <v>665.65</v>
      </c>
      <c r="AC542" s="22">
        <v>1.7726407922234795E-2</v>
      </c>
      <c r="AD542" s="42">
        <v>1.6109999999999999E-2</v>
      </c>
      <c r="AE542" s="22">
        <v>556</v>
      </c>
      <c r="AF542" s="22">
        <v>4.3120297268687446</v>
      </c>
      <c r="AG542" s="22">
        <v>1.9779952875544699E-2</v>
      </c>
      <c r="AH542" s="22">
        <v>0</v>
      </c>
      <c r="AI542" s="22">
        <v>1</v>
      </c>
      <c r="AJ542" s="22">
        <v>0</v>
      </c>
      <c r="AK542" s="22">
        <v>0</v>
      </c>
      <c r="AL542" s="45">
        <v>0</v>
      </c>
      <c r="AM542" s="45">
        <v>0</v>
      </c>
      <c r="AN542" s="45">
        <v>0</v>
      </c>
      <c r="AO542" s="45">
        <v>0</v>
      </c>
      <c r="AP542" s="45">
        <v>0</v>
      </c>
      <c r="AQ542" s="45">
        <v>0</v>
      </c>
      <c r="AR542" s="45">
        <v>0</v>
      </c>
      <c r="AS542" s="45" t="s">
        <v>4441</v>
      </c>
      <c r="AT542" s="45" t="s">
        <v>4443</v>
      </c>
      <c r="AU542" s="45">
        <v>2.2071123048901069</v>
      </c>
      <c r="AV542" s="10">
        <v>26.327403840668183</v>
      </c>
      <c r="AW542" s="10">
        <v>16.682708031584358</v>
      </c>
      <c r="AX542" s="17">
        <v>0.48815586600009347</v>
      </c>
    </row>
    <row r="543" spans="1:50" x14ac:dyDescent="0.25">
      <c r="A543" s="22" t="s">
        <v>1672</v>
      </c>
      <c r="B543" s="22" t="s">
        <v>3957</v>
      </c>
      <c r="C543" s="22" t="s">
        <v>454</v>
      </c>
      <c r="D543" s="22">
        <v>6042</v>
      </c>
      <c r="E543" s="22" t="s">
        <v>1930</v>
      </c>
      <c r="F543" s="43">
        <v>4.3804160000000003</v>
      </c>
      <c r="G543" s="43">
        <v>261.78610492120998</v>
      </c>
      <c r="H543" s="43">
        <v>11.761363636363637</v>
      </c>
      <c r="I543" s="9">
        <v>6.5498106060606061</v>
      </c>
      <c r="J543" s="9">
        <v>5.2115530303030306</v>
      </c>
      <c r="K543" s="11">
        <v>11.57159090909091</v>
      </c>
      <c r="L543" s="41">
        <v>506</v>
      </c>
      <c r="M543" s="44">
        <v>690</v>
      </c>
      <c r="N543" s="13">
        <v>217</v>
      </c>
      <c r="O543" s="13">
        <v>133</v>
      </c>
      <c r="P543" s="22">
        <v>109</v>
      </c>
      <c r="Q543" s="22">
        <v>60</v>
      </c>
      <c r="R543" s="14">
        <v>0</v>
      </c>
      <c r="S543" s="22">
        <v>180</v>
      </c>
      <c r="T543" s="22">
        <v>1.613526570048307E-2</v>
      </c>
      <c r="U543" s="22">
        <v>705</v>
      </c>
      <c r="V543" s="22"/>
      <c r="W543" s="22">
        <v>220</v>
      </c>
      <c r="X543" s="22">
        <v>135</v>
      </c>
      <c r="Y543" s="14">
        <v>15</v>
      </c>
      <c r="Z543" s="10">
        <v>111</v>
      </c>
      <c r="AA543" s="22">
        <v>75</v>
      </c>
      <c r="AB543" s="22">
        <v>153.41999999999999</v>
      </c>
      <c r="AC543" s="22">
        <v>1.6732805590725978E-2</v>
      </c>
      <c r="AD543" s="42">
        <v>3.8600000000000001E-3</v>
      </c>
      <c r="AE543" s="22">
        <v>558</v>
      </c>
      <c r="AF543" s="22">
        <v>1.5211114873915654</v>
      </c>
      <c r="AG543" s="22">
        <v>1.9754694641448901E-2</v>
      </c>
      <c r="AH543" s="22">
        <v>0</v>
      </c>
      <c r="AI543" s="22">
        <v>0</v>
      </c>
      <c r="AJ543" s="22">
        <v>0</v>
      </c>
      <c r="AK543" s="22">
        <v>0</v>
      </c>
      <c r="AL543" s="45">
        <v>0</v>
      </c>
      <c r="AM543" s="45">
        <v>0</v>
      </c>
      <c r="AN543" s="45">
        <v>0</v>
      </c>
      <c r="AO543" s="45">
        <v>0</v>
      </c>
      <c r="AP543" s="45">
        <v>0</v>
      </c>
      <c r="AQ543" s="45">
        <v>0</v>
      </c>
      <c r="AR543" s="45">
        <v>0</v>
      </c>
      <c r="AS543" s="45" t="s">
        <v>4441</v>
      </c>
      <c r="AT543" s="45" t="s">
        <v>4445</v>
      </c>
      <c r="AU543" s="45">
        <v>0.67401650239216926</v>
      </c>
      <c r="AV543" s="10">
        <v>21.298833448413706</v>
      </c>
      <c r="AW543" s="10">
        <v>18.705314009661834</v>
      </c>
      <c r="AX543" s="17">
        <v>0.55689210950080514</v>
      </c>
    </row>
    <row r="544" spans="1:50" x14ac:dyDescent="0.25">
      <c r="A544" s="22" t="s">
        <v>539</v>
      </c>
      <c r="B544" s="22" t="s">
        <v>3949</v>
      </c>
      <c r="C544" s="22" t="s">
        <v>763</v>
      </c>
      <c r="D544" s="22">
        <v>5246</v>
      </c>
      <c r="E544" s="22" t="s">
        <v>934</v>
      </c>
      <c r="F544" s="43">
        <v>1.206458</v>
      </c>
      <c r="G544" s="43">
        <v>48.529083562970001</v>
      </c>
      <c r="H544" s="43">
        <v>3.1210227272727273</v>
      </c>
      <c r="I544" s="9">
        <v>2.8825757575757573</v>
      </c>
      <c r="J544" s="9">
        <v>0.23863636363636365</v>
      </c>
      <c r="K544" s="11">
        <v>3.1210227272727273</v>
      </c>
      <c r="L544" s="41">
        <v>31</v>
      </c>
      <c r="M544" s="44">
        <v>61</v>
      </c>
      <c r="N544" s="13">
        <v>12</v>
      </c>
      <c r="O544" s="13">
        <v>7</v>
      </c>
      <c r="P544" s="22">
        <v>9</v>
      </c>
      <c r="Q544" s="22">
        <v>4</v>
      </c>
      <c r="R544" s="14">
        <v>0</v>
      </c>
      <c r="S544" s="22">
        <v>70</v>
      </c>
      <c r="T544" s="22">
        <v>0</v>
      </c>
      <c r="U544" s="22">
        <v>61</v>
      </c>
      <c r="V544" s="22"/>
      <c r="W544" s="22">
        <v>12</v>
      </c>
      <c r="X544" s="22">
        <v>7</v>
      </c>
      <c r="Y544" s="14">
        <v>0</v>
      </c>
      <c r="Z544" s="10">
        <v>3</v>
      </c>
      <c r="AA544" s="22">
        <v>3</v>
      </c>
      <c r="AB544" s="22">
        <v>4.1100000000000003</v>
      </c>
      <c r="AC544" s="22">
        <v>2.4860514796957445E-2</v>
      </c>
      <c r="AD544" s="42">
        <v>1.6000000000000001E-4</v>
      </c>
      <c r="AE544" s="22">
        <v>559</v>
      </c>
      <c r="AF544" s="22">
        <v>0.23606688223432798</v>
      </c>
      <c r="AG544" s="22">
        <v>1.9672240186193998E-2</v>
      </c>
      <c r="AH544" s="22">
        <v>1</v>
      </c>
      <c r="AI544" s="22">
        <v>0</v>
      </c>
      <c r="AJ544" s="22">
        <v>0</v>
      </c>
      <c r="AK544" s="22">
        <v>0</v>
      </c>
      <c r="AL544" s="45">
        <v>0</v>
      </c>
      <c r="AM544" s="45">
        <v>0</v>
      </c>
      <c r="AN544" s="45">
        <v>0</v>
      </c>
      <c r="AO544" s="45">
        <v>0</v>
      </c>
      <c r="AP544" s="45">
        <v>0</v>
      </c>
      <c r="AQ544" s="45">
        <v>0</v>
      </c>
      <c r="AR544" s="45">
        <v>0</v>
      </c>
      <c r="AS544" s="45" t="s">
        <v>4441</v>
      </c>
      <c r="AT544" s="45" t="s">
        <v>4445</v>
      </c>
      <c r="AU544" s="45">
        <v>1.8049898150085154E-2</v>
      </c>
      <c r="AV544" s="10">
        <v>12.571428571428571</v>
      </c>
      <c r="AW544" s="10">
        <v>3.8448935008192242</v>
      </c>
      <c r="AX544" s="17">
        <v>0.92359973299350684</v>
      </c>
    </row>
    <row r="545" spans="1:50" x14ac:dyDescent="0.25">
      <c r="A545" s="22" t="s">
        <v>2195</v>
      </c>
      <c r="B545" s="22" t="s">
        <v>3956</v>
      </c>
      <c r="C545" s="22" t="s">
        <v>2281</v>
      </c>
      <c r="D545" s="22">
        <v>1717</v>
      </c>
      <c r="E545" s="22" t="s">
        <v>2304</v>
      </c>
      <c r="F545" s="43">
        <v>1.4525870000000001</v>
      </c>
      <c r="G545" s="43">
        <v>62.720893031709998</v>
      </c>
      <c r="H545" s="43">
        <v>2.2797348484848485</v>
      </c>
      <c r="I545" s="9">
        <v>0</v>
      </c>
      <c r="J545" s="9">
        <v>2.2797348484848485</v>
      </c>
      <c r="K545" s="11">
        <v>0</v>
      </c>
      <c r="L545" s="41">
        <v>246</v>
      </c>
      <c r="M545" s="44">
        <v>0</v>
      </c>
      <c r="N545" s="13">
        <v>0</v>
      </c>
      <c r="O545" s="13">
        <v>0</v>
      </c>
      <c r="P545" s="22">
        <v>0</v>
      </c>
      <c r="Q545" s="22">
        <v>0</v>
      </c>
      <c r="R545" s="14">
        <v>0</v>
      </c>
      <c r="S545" s="22">
        <v>42</v>
      </c>
      <c r="T545" s="22">
        <v>1</v>
      </c>
      <c r="U545" s="22">
        <v>459</v>
      </c>
      <c r="V545" s="22"/>
      <c r="W545" s="22">
        <v>85</v>
      </c>
      <c r="X545" s="22">
        <v>57</v>
      </c>
      <c r="Y545" s="14">
        <v>459</v>
      </c>
      <c r="Z545" s="10">
        <v>85</v>
      </c>
      <c r="AA545" s="22">
        <v>57</v>
      </c>
      <c r="AB545" s="22">
        <v>157.76</v>
      </c>
      <c r="AC545" s="22">
        <v>2.3159539505689296E-2</v>
      </c>
      <c r="AD545" s="42">
        <v>4.0899999999999999E-3</v>
      </c>
      <c r="AE545" s="22">
        <v>560</v>
      </c>
      <c r="AF545" s="22">
        <v>0.62824310890277435</v>
      </c>
      <c r="AG545" s="22">
        <v>1.9632597153211698E-2</v>
      </c>
      <c r="AH545" s="22">
        <v>0</v>
      </c>
      <c r="AI545" s="22">
        <v>0</v>
      </c>
      <c r="AJ545" s="22">
        <v>0</v>
      </c>
      <c r="AK545" s="22">
        <v>0</v>
      </c>
      <c r="AL545" s="45">
        <v>0</v>
      </c>
      <c r="AM545" s="45">
        <v>0</v>
      </c>
      <c r="AN545" s="45">
        <v>0</v>
      </c>
      <c r="AO545" s="45">
        <v>0</v>
      </c>
      <c r="AP545" s="45">
        <v>0</v>
      </c>
      <c r="AQ545" s="45">
        <v>0</v>
      </c>
      <c r="AR545" s="45">
        <v>0</v>
      </c>
      <c r="AS545" s="45" t="s">
        <v>4441</v>
      </c>
      <c r="AT545" s="45" t="s">
        <v>4444</v>
      </c>
      <c r="AU545" s="45">
        <v>0.62824310890277435</v>
      </c>
      <c r="AV545" s="10">
        <v>37.285037800116307</v>
      </c>
      <c r="AW545" s="10">
        <v>37.285037800116307</v>
      </c>
      <c r="AX545" s="17">
        <v>0</v>
      </c>
    </row>
    <row r="546" spans="1:50" x14ac:dyDescent="0.25">
      <c r="A546" s="22" t="s">
        <v>2195</v>
      </c>
      <c r="B546" s="22" t="s">
        <v>3960</v>
      </c>
      <c r="C546" s="22" t="s">
        <v>2241</v>
      </c>
      <c r="D546" s="22">
        <v>865</v>
      </c>
      <c r="E546" s="22" t="s">
        <v>2514</v>
      </c>
      <c r="F546" s="43">
        <v>4.8586850000000004</v>
      </c>
      <c r="G546" s="43">
        <v>222.09845862652</v>
      </c>
      <c r="H546" s="43">
        <v>10.644507575757576</v>
      </c>
      <c r="I546" s="9">
        <v>0</v>
      </c>
      <c r="J546" s="9">
        <v>10.644507575757576</v>
      </c>
      <c r="K546" s="11">
        <v>0</v>
      </c>
      <c r="L546" s="41">
        <v>1178</v>
      </c>
      <c r="M546" s="44">
        <v>0</v>
      </c>
      <c r="N546" s="13">
        <v>0</v>
      </c>
      <c r="O546" s="13">
        <v>0</v>
      </c>
      <c r="P546" s="22">
        <v>0</v>
      </c>
      <c r="Q546" s="22">
        <v>0</v>
      </c>
      <c r="R546" s="14">
        <v>0</v>
      </c>
      <c r="S546" s="22">
        <v>232</v>
      </c>
      <c r="T546" s="22">
        <v>1</v>
      </c>
      <c r="U546" s="22">
        <v>2151</v>
      </c>
      <c r="V546" s="22"/>
      <c r="W546" s="22">
        <v>390</v>
      </c>
      <c r="X546" s="22">
        <v>258</v>
      </c>
      <c r="Y546" s="14">
        <v>2151</v>
      </c>
      <c r="Z546" s="10">
        <v>390</v>
      </c>
      <c r="AA546" s="22">
        <v>258</v>
      </c>
      <c r="AB546" s="22">
        <v>727.89</v>
      </c>
      <c r="AC546" s="22">
        <v>2.1876266184135695E-2</v>
      </c>
      <c r="AD546" s="42">
        <v>1.7739999999999999E-2</v>
      </c>
      <c r="AE546" s="22">
        <v>561</v>
      </c>
      <c r="AF546" s="22">
        <v>2.1171484734799573</v>
      </c>
      <c r="AG546" s="22">
        <v>1.96032266062959E-2</v>
      </c>
      <c r="AH546" s="22">
        <v>0</v>
      </c>
      <c r="AI546" s="22">
        <v>0</v>
      </c>
      <c r="AJ546" s="22">
        <v>0</v>
      </c>
      <c r="AK546" s="22">
        <v>0</v>
      </c>
      <c r="AL546" s="45">
        <v>0</v>
      </c>
      <c r="AM546" s="45">
        <v>0</v>
      </c>
      <c r="AN546" s="45">
        <v>0</v>
      </c>
      <c r="AO546" s="45">
        <v>0</v>
      </c>
      <c r="AP546" s="45">
        <v>0</v>
      </c>
      <c r="AQ546" s="45">
        <v>0</v>
      </c>
      <c r="AR546" s="45">
        <v>0</v>
      </c>
      <c r="AS546" s="45" t="s">
        <v>4441</v>
      </c>
      <c r="AT546" s="45" t="s">
        <v>4442</v>
      </c>
      <c r="AU546" s="45">
        <v>2.1171484734799573</v>
      </c>
      <c r="AV546" s="10">
        <v>36.638613597138942</v>
      </c>
      <c r="AW546" s="10">
        <v>36.638613597138942</v>
      </c>
      <c r="AX546" s="17">
        <v>0</v>
      </c>
    </row>
    <row r="547" spans="1:50" x14ac:dyDescent="0.25">
      <c r="A547" s="22" t="s">
        <v>964</v>
      </c>
      <c r="B547" s="22" t="s">
        <v>3948</v>
      </c>
      <c r="C547" s="22" t="s">
        <v>1066</v>
      </c>
      <c r="D547" s="22">
        <v>4905</v>
      </c>
      <c r="E547" s="22" t="s">
        <v>1105</v>
      </c>
      <c r="F547" s="43">
        <v>5.4076050000000002</v>
      </c>
      <c r="G547" s="43">
        <v>211.22602629894999</v>
      </c>
      <c r="H547" s="43">
        <v>11.283522727272727</v>
      </c>
      <c r="I547" s="9">
        <v>0</v>
      </c>
      <c r="J547" s="9">
        <v>11.283522727272727</v>
      </c>
      <c r="K547" s="11">
        <v>0</v>
      </c>
      <c r="L547" s="41">
        <v>3815</v>
      </c>
      <c r="M547" s="44">
        <v>0</v>
      </c>
      <c r="N547" s="13">
        <v>0</v>
      </c>
      <c r="O547" s="13">
        <v>0</v>
      </c>
      <c r="P547" s="22">
        <v>0</v>
      </c>
      <c r="Q547" s="22">
        <v>0</v>
      </c>
      <c r="R547" s="14">
        <v>0</v>
      </c>
      <c r="S547" s="22">
        <v>193</v>
      </c>
      <c r="T547" s="22">
        <v>1</v>
      </c>
      <c r="U547" s="22">
        <v>6940</v>
      </c>
      <c r="V547" s="22"/>
      <c r="W547" s="22">
        <v>1254</v>
      </c>
      <c r="X547" s="22">
        <v>827</v>
      </c>
      <c r="Y547" s="14">
        <v>6940</v>
      </c>
      <c r="Z547" s="10">
        <v>1254</v>
      </c>
      <c r="AA547" s="22">
        <v>827</v>
      </c>
      <c r="AB547" s="22">
        <v>2342.58</v>
      </c>
      <c r="AC547" s="22">
        <v>2.5601035510399512E-2</v>
      </c>
      <c r="AD547" s="42">
        <v>6.676E-2</v>
      </c>
      <c r="AE547" s="22">
        <v>562</v>
      </c>
      <c r="AF547" s="22">
        <v>2.2273658357716983</v>
      </c>
      <c r="AG547" s="22">
        <v>1.9538296805014899E-2</v>
      </c>
      <c r="AH547" s="22">
        <v>0</v>
      </c>
      <c r="AI547" s="22">
        <v>0</v>
      </c>
      <c r="AJ547" s="22">
        <v>0</v>
      </c>
      <c r="AK547" s="22">
        <v>0</v>
      </c>
      <c r="AL547" s="45">
        <v>1</v>
      </c>
      <c r="AM547" s="45">
        <v>0</v>
      </c>
      <c r="AN547" s="45">
        <v>0</v>
      </c>
      <c r="AO547" s="45">
        <v>1</v>
      </c>
      <c r="AP547" s="45">
        <v>0</v>
      </c>
      <c r="AQ547" s="45">
        <v>0</v>
      </c>
      <c r="AR547" s="45">
        <v>0</v>
      </c>
      <c r="AS547" s="45" t="s">
        <v>4441</v>
      </c>
      <c r="AT547" s="45" t="s">
        <v>4441</v>
      </c>
      <c r="AU547" s="45">
        <v>2.2273658357716983</v>
      </c>
      <c r="AV547" s="10">
        <v>111.13550531245279</v>
      </c>
      <c r="AW547" s="10">
        <v>111.13550531245279</v>
      </c>
      <c r="AX547" s="17">
        <v>0</v>
      </c>
    </row>
    <row r="548" spans="1:50" x14ac:dyDescent="0.25">
      <c r="A548" s="22" t="s">
        <v>8</v>
      </c>
      <c r="B548" s="22" t="s">
        <v>3946</v>
      </c>
      <c r="C548" s="22" t="s">
        <v>85</v>
      </c>
      <c r="D548" s="22">
        <v>1351</v>
      </c>
      <c r="E548" s="22" t="s">
        <v>178</v>
      </c>
      <c r="F548" s="43">
        <v>8.8287580000000005</v>
      </c>
      <c r="G548" s="43">
        <v>391.39503003290997</v>
      </c>
      <c r="H548" s="43">
        <v>16.101515151515152</v>
      </c>
      <c r="I548" s="9">
        <v>15.195075757575758</v>
      </c>
      <c r="J548" s="9">
        <v>0.90662878787878787</v>
      </c>
      <c r="K548" s="11">
        <v>16.101515151515152</v>
      </c>
      <c r="L548" s="41">
        <v>721</v>
      </c>
      <c r="M548" s="44">
        <v>2773</v>
      </c>
      <c r="N548" s="13">
        <v>1104</v>
      </c>
      <c r="O548" s="13">
        <v>878</v>
      </c>
      <c r="P548" s="22">
        <v>1100</v>
      </c>
      <c r="Q548" s="22">
        <v>876</v>
      </c>
      <c r="R548" s="14">
        <v>0</v>
      </c>
      <c r="S548" s="22">
        <v>759</v>
      </c>
      <c r="T548" s="22">
        <v>0</v>
      </c>
      <c r="U548" s="22">
        <v>2773</v>
      </c>
      <c r="V548" s="22"/>
      <c r="W548" s="22">
        <v>1104</v>
      </c>
      <c r="X548" s="22">
        <v>878</v>
      </c>
      <c r="Y548" s="14">
        <v>0</v>
      </c>
      <c r="Z548" s="10">
        <v>4</v>
      </c>
      <c r="AA548" s="22">
        <v>2</v>
      </c>
      <c r="AB548" s="22">
        <v>5.48</v>
      </c>
      <c r="AC548" s="22">
        <v>2.2557154083580583E-2</v>
      </c>
      <c r="AD548" s="42">
        <v>1.9000000000000001E-4</v>
      </c>
      <c r="AE548" s="22">
        <v>563</v>
      </c>
      <c r="AF548" s="22">
        <v>3.3758212163534544</v>
      </c>
      <c r="AG548" s="22">
        <v>1.95134174355691E-2</v>
      </c>
      <c r="AH548" s="22">
        <v>1</v>
      </c>
      <c r="AI548" s="22">
        <v>0</v>
      </c>
      <c r="AJ548" s="22">
        <v>0</v>
      </c>
      <c r="AK548" s="22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 t="s">
        <v>4441</v>
      </c>
      <c r="AT548" s="45" t="s">
        <v>4445</v>
      </c>
      <c r="AU548" s="45">
        <v>0.1900825275558011</v>
      </c>
      <c r="AV548" s="10">
        <v>4.4119490286191771</v>
      </c>
      <c r="AW548" s="10">
        <v>68.564976004516794</v>
      </c>
      <c r="AX548" s="17">
        <v>0.9437047144066999</v>
      </c>
    </row>
    <row r="549" spans="1:50" x14ac:dyDescent="0.25">
      <c r="A549" s="22" t="s">
        <v>964</v>
      </c>
      <c r="B549" s="22" t="s">
        <v>3948</v>
      </c>
      <c r="C549" s="22" t="s">
        <v>1001</v>
      </c>
      <c r="D549" s="22">
        <v>5183</v>
      </c>
      <c r="E549" s="22" t="s">
        <v>1259</v>
      </c>
      <c r="F549" s="43">
        <v>6.9493640000000001</v>
      </c>
      <c r="G549" s="43">
        <v>366.88291979631998</v>
      </c>
      <c r="H549" s="43">
        <v>17.958333333333336</v>
      </c>
      <c r="I549" s="9">
        <v>0</v>
      </c>
      <c r="J549" s="9">
        <v>17.958333333333336</v>
      </c>
      <c r="K549" s="11">
        <v>0</v>
      </c>
      <c r="L549" s="41">
        <v>7219</v>
      </c>
      <c r="M549" s="44">
        <v>0</v>
      </c>
      <c r="N549" s="13">
        <v>0</v>
      </c>
      <c r="O549" s="13">
        <v>0</v>
      </c>
      <c r="P549" s="22">
        <v>0</v>
      </c>
      <c r="Q549" s="22">
        <v>0</v>
      </c>
      <c r="R549" s="14">
        <v>0</v>
      </c>
      <c r="S549" s="22">
        <v>273</v>
      </c>
      <c r="T549" s="22">
        <v>1</v>
      </c>
      <c r="U549" s="22">
        <v>13122</v>
      </c>
      <c r="V549" s="22"/>
      <c r="W549" s="22">
        <v>2369</v>
      </c>
      <c r="X549" s="22">
        <v>1561</v>
      </c>
      <c r="Y549" s="14">
        <v>13122</v>
      </c>
      <c r="Z549" s="10">
        <v>2369</v>
      </c>
      <c r="AA549" s="22">
        <v>1561</v>
      </c>
      <c r="AB549" s="22">
        <v>4426.51</v>
      </c>
      <c r="AC549" s="22">
        <v>1.8941639485037989E-2</v>
      </c>
      <c r="AD549" s="42">
        <v>9.3310000000000004E-2</v>
      </c>
      <c r="AE549" s="22">
        <v>564</v>
      </c>
      <c r="AF549" s="22">
        <v>5.1866710450906082</v>
      </c>
      <c r="AG549" s="22">
        <v>1.9498763327408301E-2</v>
      </c>
      <c r="AH549" s="22">
        <v>0</v>
      </c>
      <c r="AI549" s="22">
        <v>0</v>
      </c>
      <c r="AJ549" s="22">
        <v>0</v>
      </c>
      <c r="AK549" s="22">
        <v>0</v>
      </c>
      <c r="AL549" s="45">
        <v>0</v>
      </c>
      <c r="AM549" s="45">
        <v>0</v>
      </c>
      <c r="AN549" s="45">
        <v>0</v>
      </c>
      <c r="AO549" s="45">
        <v>1</v>
      </c>
      <c r="AP549" s="45">
        <v>0</v>
      </c>
      <c r="AQ549" s="45">
        <v>0</v>
      </c>
      <c r="AR549" s="45">
        <v>0</v>
      </c>
      <c r="AS549" s="45" t="s">
        <v>4441</v>
      </c>
      <c r="AT549" s="45" t="s">
        <v>4440</v>
      </c>
      <c r="AU549" s="45">
        <v>5.1866710450906082</v>
      </c>
      <c r="AV549" s="10">
        <v>131.91647331786541</v>
      </c>
      <c r="AW549" s="10">
        <v>131.91647331786541</v>
      </c>
      <c r="AX549" s="17">
        <v>0</v>
      </c>
    </row>
    <row r="550" spans="1:50" x14ac:dyDescent="0.25">
      <c r="A550" s="22" t="s">
        <v>964</v>
      </c>
      <c r="B550" s="22" t="s">
        <v>3948</v>
      </c>
      <c r="C550" s="22" t="s">
        <v>1307</v>
      </c>
      <c r="D550" s="22">
        <v>2710</v>
      </c>
      <c r="E550" s="22" t="s">
        <v>1308</v>
      </c>
      <c r="F550" s="43">
        <v>15.612819</v>
      </c>
      <c r="G550" s="43">
        <v>776.66000784801997</v>
      </c>
      <c r="H550" s="43">
        <v>31.547159090909094</v>
      </c>
      <c r="I550" s="9">
        <v>0</v>
      </c>
      <c r="J550" s="9">
        <v>31.547159090909094</v>
      </c>
      <c r="K550" s="11">
        <v>0</v>
      </c>
      <c r="L550" s="41">
        <v>3127</v>
      </c>
      <c r="M550" s="44">
        <v>0</v>
      </c>
      <c r="N550" s="13">
        <v>0</v>
      </c>
      <c r="O550" s="13">
        <v>0</v>
      </c>
      <c r="P550" s="22">
        <v>0</v>
      </c>
      <c r="Q550" s="22">
        <v>0</v>
      </c>
      <c r="R550" s="14">
        <v>0</v>
      </c>
      <c r="S550" s="22">
        <v>537</v>
      </c>
      <c r="T550" s="22">
        <v>1</v>
      </c>
      <c r="U550" s="22">
        <v>5691</v>
      </c>
      <c r="V550" s="22"/>
      <c r="W550" s="22">
        <v>1028</v>
      </c>
      <c r="X550" s="22">
        <v>678</v>
      </c>
      <c r="Y550" s="14">
        <v>5691</v>
      </c>
      <c r="Z550" s="10">
        <v>1028</v>
      </c>
      <c r="AA550" s="22">
        <v>678</v>
      </c>
      <c r="AB550" s="22">
        <v>1920.55</v>
      </c>
      <c r="AC550" s="22">
        <v>2.0102514410726784E-2</v>
      </c>
      <c r="AD550" s="42">
        <v>4.2970000000000001E-2</v>
      </c>
      <c r="AE550" s="22">
        <v>565</v>
      </c>
      <c r="AF550" s="22">
        <v>6.2857685406914534</v>
      </c>
      <c r="AG550" s="22">
        <v>1.94005201873193E-2</v>
      </c>
      <c r="AH550" s="22">
        <v>0</v>
      </c>
      <c r="AI550" s="22">
        <v>0</v>
      </c>
      <c r="AJ550" s="22">
        <v>0</v>
      </c>
      <c r="AK550" s="22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1</v>
      </c>
      <c r="AQ550" s="45">
        <v>0</v>
      </c>
      <c r="AR550" s="45">
        <v>0</v>
      </c>
      <c r="AS550" s="45" t="s">
        <v>4441</v>
      </c>
      <c r="AT550" s="45" t="s">
        <v>4441</v>
      </c>
      <c r="AU550" s="45">
        <v>6.2857685406914534</v>
      </c>
      <c r="AV550" s="10">
        <v>32.586135475388573</v>
      </c>
      <c r="AW550" s="10">
        <v>32.586135475388573</v>
      </c>
      <c r="AX550" s="17">
        <v>0</v>
      </c>
    </row>
    <row r="551" spans="1:50" x14ac:dyDescent="0.25">
      <c r="A551" s="22" t="s">
        <v>2906</v>
      </c>
      <c r="B551" s="22" t="s">
        <v>3961</v>
      </c>
      <c r="C551" s="22" t="s">
        <v>3187</v>
      </c>
      <c r="D551" s="22">
        <v>383</v>
      </c>
      <c r="E551" s="22" t="s">
        <v>3369</v>
      </c>
      <c r="F551" s="43">
        <v>9.4868129999999997</v>
      </c>
      <c r="G551" s="43">
        <v>854.96086584222996</v>
      </c>
      <c r="H551" s="43">
        <v>35.35511363636364</v>
      </c>
      <c r="I551" s="9">
        <v>0</v>
      </c>
      <c r="J551" s="9">
        <v>35.35511363636364</v>
      </c>
      <c r="K551" s="11">
        <v>0</v>
      </c>
      <c r="L551" s="41">
        <v>443</v>
      </c>
      <c r="M551" s="44">
        <v>0</v>
      </c>
      <c r="N551" s="13">
        <v>0</v>
      </c>
      <c r="O551" s="13">
        <v>0</v>
      </c>
      <c r="P551" s="22">
        <v>0</v>
      </c>
      <c r="Q551" s="22">
        <v>0</v>
      </c>
      <c r="R551" s="14">
        <v>0</v>
      </c>
      <c r="S551" s="22">
        <v>509</v>
      </c>
      <c r="T551" s="22">
        <v>1</v>
      </c>
      <c r="U551" s="22">
        <v>817</v>
      </c>
      <c r="V551" s="22"/>
      <c r="W551" s="22">
        <v>149</v>
      </c>
      <c r="X551" s="22">
        <v>99</v>
      </c>
      <c r="Y551" s="14">
        <v>817</v>
      </c>
      <c r="Z551" s="10">
        <v>149</v>
      </c>
      <c r="AA551" s="22">
        <v>99</v>
      </c>
      <c r="AB551" s="22">
        <v>277.66000000000003</v>
      </c>
      <c r="AC551" s="22">
        <v>1.1096195602654223E-2</v>
      </c>
      <c r="AD551" s="42">
        <v>3.4399999999999999E-3</v>
      </c>
      <c r="AE551" s="22">
        <v>566</v>
      </c>
      <c r="AF551" s="22">
        <v>2.9400860214376272</v>
      </c>
      <c r="AG551" s="22">
        <v>1.9342671193668601E-2</v>
      </c>
      <c r="AH551" s="22">
        <v>0</v>
      </c>
      <c r="AI551" s="22">
        <v>0</v>
      </c>
      <c r="AJ551" s="22">
        <v>0</v>
      </c>
      <c r="AK551" s="22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 t="s">
        <v>4441</v>
      </c>
      <c r="AT551" s="45" t="s">
        <v>4445</v>
      </c>
      <c r="AU551" s="45">
        <v>2.9400860214376272</v>
      </c>
      <c r="AV551" s="10">
        <v>4.2143832864604258</v>
      </c>
      <c r="AW551" s="10">
        <v>4.2143832864604258</v>
      </c>
      <c r="AX551" s="17">
        <v>0</v>
      </c>
    </row>
    <row r="552" spans="1:50" x14ac:dyDescent="0.25">
      <c r="A552" s="22" t="s">
        <v>964</v>
      </c>
      <c r="B552" s="22" t="s">
        <v>3952</v>
      </c>
      <c r="C552" s="22" t="s">
        <v>1507</v>
      </c>
      <c r="D552" s="22">
        <v>1870</v>
      </c>
      <c r="E552" s="22" t="s">
        <v>1508</v>
      </c>
      <c r="F552" s="43">
        <v>2.3392390000000001</v>
      </c>
      <c r="G552" s="43">
        <v>296.95603796018003</v>
      </c>
      <c r="H552" s="43">
        <v>13.071022727272728</v>
      </c>
      <c r="I552" s="9">
        <v>0</v>
      </c>
      <c r="J552" s="9">
        <v>13.071022727272728</v>
      </c>
      <c r="K552" s="11">
        <v>0</v>
      </c>
      <c r="L552" s="41">
        <v>997</v>
      </c>
      <c r="M552" s="44">
        <v>0</v>
      </c>
      <c r="N552" s="13">
        <v>0</v>
      </c>
      <c r="O552" s="13">
        <v>0</v>
      </c>
      <c r="P552" s="22">
        <v>0</v>
      </c>
      <c r="Q552" s="22">
        <v>0</v>
      </c>
      <c r="R552" s="14">
        <v>0</v>
      </c>
      <c r="S552" s="22">
        <v>270</v>
      </c>
      <c r="T552" s="22">
        <v>1</v>
      </c>
      <c r="U552" s="22">
        <v>1823</v>
      </c>
      <c r="V552" s="22"/>
      <c r="W552" s="22">
        <v>331</v>
      </c>
      <c r="X552" s="22">
        <v>219</v>
      </c>
      <c r="Y552" s="14">
        <v>1823</v>
      </c>
      <c r="Z552" s="10">
        <v>331</v>
      </c>
      <c r="AA552" s="22">
        <v>219</v>
      </c>
      <c r="AB552" s="22">
        <v>617.54</v>
      </c>
      <c r="AC552" s="22">
        <v>7.8773916033782667E-3</v>
      </c>
      <c r="AD552" s="42">
        <v>5.4200000000000003E-3</v>
      </c>
      <c r="AE552" s="22">
        <v>567</v>
      </c>
      <c r="AF552" s="22">
        <v>0.173669446965771</v>
      </c>
      <c r="AG552" s="22">
        <v>1.9296605218419E-2</v>
      </c>
      <c r="AH552" s="22">
        <v>0</v>
      </c>
      <c r="AI552" s="22">
        <v>0</v>
      </c>
      <c r="AJ552" s="22">
        <v>0</v>
      </c>
      <c r="AK552" s="22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 t="s">
        <v>4441</v>
      </c>
      <c r="AT552" s="45" t="s">
        <v>4444</v>
      </c>
      <c r="AU552" s="45">
        <v>0.173669446965771</v>
      </c>
      <c r="AV552" s="10">
        <v>25.323190610736795</v>
      </c>
      <c r="AW552" s="10">
        <v>25.323190610736795</v>
      </c>
      <c r="AX552" s="17">
        <v>0</v>
      </c>
    </row>
    <row r="553" spans="1:50" x14ac:dyDescent="0.25">
      <c r="A553" s="22" t="s">
        <v>964</v>
      </c>
      <c r="B553" s="22" t="s">
        <v>3948</v>
      </c>
      <c r="C553" s="22" t="s">
        <v>1211</v>
      </c>
      <c r="D553" s="22">
        <v>4539</v>
      </c>
      <c r="E553" s="22" t="s">
        <v>1511</v>
      </c>
      <c r="F553" s="43">
        <v>5.7537760000000002</v>
      </c>
      <c r="G553" s="43">
        <v>326.69470661265001</v>
      </c>
      <c r="H553" s="43">
        <v>16.001515151515154</v>
      </c>
      <c r="I553" s="9">
        <v>0</v>
      </c>
      <c r="J553" s="9">
        <v>16.001515151515154</v>
      </c>
      <c r="K553" s="11">
        <v>0</v>
      </c>
      <c r="L553" s="41">
        <v>4223</v>
      </c>
      <c r="M553" s="44">
        <v>0</v>
      </c>
      <c r="N553" s="13">
        <v>0</v>
      </c>
      <c r="O553" s="13">
        <v>0</v>
      </c>
      <c r="P553" s="22">
        <v>0</v>
      </c>
      <c r="Q553" s="22">
        <v>0</v>
      </c>
      <c r="R553" s="14">
        <v>0</v>
      </c>
      <c r="S553" s="22">
        <v>317</v>
      </c>
      <c r="T553" s="22">
        <v>1</v>
      </c>
      <c r="U553" s="22">
        <v>7681</v>
      </c>
      <c r="V553" s="22"/>
      <c r="W553" s="22">
        <v>1387</v>
      </c>
      <c r="X553" s="22">
        <v>915</v>
      </c>
      <c r="Y553" s="14">
        <v>7681</v>
      </c>
      <c r="Z553" s="10">
        <v>1387</v>
      </c>
      <c r="AA553" s="22">
        <v>915</v>
      </c>
      <c r="AB553" s="22">
        <v>2591.48</v>
      </c>
      <c r="AC553" s="22">
        <v>1.761208823876673E-2</v>
      </c>
      <c r="AD553" s="42">
        <v>5.0799999999999998E-2</v>
      </c>
      <c r="AE553" s="22">
        <v>568</v>
      </c>
      <c r="AF553" s="22">
        <v>4.2170361629509534</v>
      </c>
      <c r="AG553" s="22">
        <v>1.9255872890187001E-2</v>
      </c>
      <c r="AH553" s="22">
        <v>0</v>
      </c>
      <c r="AI553" s="22">
        <v>0</v>
      </c>
      <c r="AJ553" s="22">
        <v>0</v>
      </c>
      <c r="AK553" s="22">
        <v>0</v>
      </c>
      <c r="AL553" s="45">
        <v>0</v>
      </c>
      <c r="AM553" s="45">
        <v>0</v>
      </c>
      <c r="AN553" s="45">
        <v>0</v>
      </c>
      <c r="AO553" s="45">
        <v>0</v>
      </c>
      <c r="AP553" s="45">
        <v>1</v>
      </c>
      <c r="AQ553" s="45">
        <v>0</v>
      </c>
      <c r="AR553" s="45">
        <v>0</v>
      </c>
      <c r="AS553" s="45" t="s">
        <v>4441</v>
      </c>
      <c r="AT553" s="45" t="s">
        <v>4441</v>
      </c>
      <c r="AU553" s="45">
        <v>4.2170361629509534</v>
      </c>
      <c r="AV553" s="10">
        <v>86.67929173373733</v>
      </c>
      <c r="AW553" s="10">
        <v>86.67929173373733</v>
      </c>
      <c r="AX553" s="17">
        <v>0</v>
      </c>
    </row>
    <row r="554" spans="1:50" x14ac:dyDescent="0.25">
      <c r="A554" s="22" t="s">
        <v>2906</v>
      </c>
      <c r="B554" s="22" t="s">
        <v>3950</v>
      </c>
      <c r="C554" s="22" t="s">
        <v>3488</v>
      </c>
      <c r="D554" s="22">
        <v>6270</v>
      </c>
      <c r="E554" s="22" t="s">
        <v>3489</v>
      </c>
      <c r="F554" s="43">
        <v>1.0781579999999999</v>
      </c>
      <c r="G554" s="43">
        <v>39.973407287889998</v>
      </c>
      <c r="H554" s="43">
        <v>2.2100378787878787</v>
      </c>
      <c r="I554" s="9">
        <v>0</v>
      </c>
      <c r="J554" s="9">
        <v>2.2100378787878787</v>
      </c>
      <c r="K554" s="11">
        <v>0</v>
      </c>
      <c r="L554" s="41">
        <v>54</v>
      </c>
      <c r="M554" s="44">
        <v>0</v>
      </c>
      <c r="N554" s="13">
        <v>0</v>
      </c>
      <c r="O554" s="13">
        <v>0</v>
      </c>
      <c r="P554" s="22">
        <v>0</v>
      </c>
      <c r="Q554" s="22">
        <v>0</v>
      </c>
      <c r="R554" s="14">
        <v>0</v>
      </c>
      <c r="S554" s="22">
        <v>41</v>
      </c>
      <c r="T554" s="22">
        <v>1</v>
      </c>
      <c r="U554" s="22">
        <v>110</v>
      </c>
      <c r="V554" s="22"/>
      <c r="W554" s="22">
        <v>22</v>
      </c>
      <c r="X554" s="22">
        <v>15</v>
      </c>
      <c r="Y554" s="14">
        <v>110</v>
      </c>
      <c r="Z554" s="10">
        <v>22</v>
      </c>
      <c r="AA554" s="22">
        <v>15</v>
      </c>
      <c r="AB554" s="22">
        <v>40.04</v>
      </c>
      <c r="AC554" s="22">
        <v>2.6971881386919687E-2</v>
      </c>
      <c r="AD554" s="42">
        <v>1.23E-3</v>
      </c>
      <c r="AE554" s="22">
        <v>569</v>
      </c>
      <c r="AF554" s="22">
        <v>0.11529831290394181</v>
      </c>
      <c r="AG554" s="22">
        <v>1.9216385483990302E-2</v>
      </c>
      <c r="AH554" s="22">
        <v>1</v>
      </c>
      <c r="AI554" s="22">
        <v>0</v>
      </c>
      <c r="AJ554" s="22">
        <v>0</v>
      </c>
      <c r="AK554" s="22">
        <v>0</v>
      </c>
      <c r="AL554" s="45">
        <v>0</v>
      </c>
      <c r="AM554" s="45">
        <v>0</v>
      </c>
      <c r="AN554" s="45">
        <v>0</v>
      </c>
      <c r="AO554" s="45">
        <v>0</v>
      </c>
      <c r="AP554" s="45">
        <v>0</v>
      </c>
      <c r="AQ554" s="45">
        <v>0</v>
      </c>
      <c r="AR554" s="45">
        <v>0</v>
      </c>
      <c r="AS554" s="45" t="s">
        <v>4441</v>
      </c>
      <c r="AT554" s="45" t="s">
        <v>4445</v>
      </c>
      <c r="AU554" s="45">
        <v>0.1152983129039418</v>
      </c>
      <c r="AV554" s="10">
        <v>9.9545805124689348</v>
      </c>
      <c r="AW554" s="10">
        <v>9.9545805124689348</v>
      </c>
      <c r="AX554" s="17">
        <v>0</v>
      </c>
    </row>
    <row r="555" spans="1:50" x14ac:dyDescent="0.25">
      <c r="A555" s="22" t="s">
        <v>2906</v>
      </c>
      <c r="B555" s="22" t="s">
        <v>3950</v>
      </c>
      <c r="C555" s="22" t="s">
        <v>3121</v>
      </c>
      <c r="D555" s="22">
        <v>1910</v>
      </c>
      <c r="E555" s="22" t="s">
        <v>3246</v>
      </c>
      <c r="F555" s="43">
        <v>1.0422659999999999</v>
      </c>
      <c r="G555" s="43">
        <v>58.471801154029997</v>
      </c>
      <c r="H555" s="43">
        <v>3.0393939393939395</v>
      </c>
      <c r="I555" s="9">
        <v>0</v>
      </c>
      <c r="J555" s="9">
        <v>3.0393939393939395</v>
      </c>
      <c r="K555" s="11">
        <v>0</v>
      </c>
      <c r="L555" s="41">
        <v>75</v>
      </c>
      <c r="M555" s="44">
        <v>0</v>
      </c>
      <c r="N555" s="13">
        <v>0</v>
      </c>
      <c r="O555" s="13">
        <v>0</v>
      </c>
      <c r="P555" s="22">
        <v>0</v>
      </c>
      <c r="Q555" s="22">
        <v>0</v>
      </c>
      <c r="R555" s="14">
        <v>0</v>
      </c>
      <c r="S555" s="22">
        <v>104</v>
      </c>
      <c r="T555" s="22">
        <v>1</v>
      </c>
      <c r="U555" s="22">
        <v>148</v>
      </c>
      <c r="V555" s="22"/>
      <c r="W555" s="22">
        <v>29</v>
      </c>
      <c r="X555" s="22">
        <v>20</v>
      </c>
      <c r="Y555" s="14">
        <v>148</v>
      </c>
      <c r="Z555" s="10">
        <v>29</v>
      </c>
      <c r="AA555" s="22">
        <v>20</v>
      </c>
      <c r="AB555" s="22">
        <v>53.05</v>
      </c>
      <c r="AC555" s="22">
        <v>1.7825105083635086E-2</v>
      </c>
      <c r="AD555" s="42">
        <v>1.07E-3</v>
      </c>
      <c r="AE555" s="22">
        <v>570</v>
      </c>
      <c r="AF555" s="22">
        <v>0.28731336214870495</v>
      </c>
      <c r="AG555" s="22">
        <v>1.9154224143246999E-2</v>
      </c>
      <c r="AH555" s="22">
        <v>0</v>
      </c>
      <c r="AI555" s="22">
        <v>0</v>
      </c>
      <c r="AJ555" s="22">
        <v>0</v>
      </c>
      <c r="AK555" s="22">
        <v>0</v>
      </c>
      <c r="AL555" s="45">
        <v>0</v>
      </c>
      <c r="AM555" s="45">
        <v>0</v>
      </c>
      <c r="AN555" s="45">
        <v>0</v>
      </c>
      <c r="AO555" s="45">
        <v>0</v>
      </c>
      <c r="AP555" s="45">
        <v>0</v>
      </c>
      <c r="AQ555" s="45">
        <v>0</v>
      </c>
      <c r="AR555" s="45">
        <v>0</v>
      </c>
      <c r="AS555" s="45" t="s">
        <v>4441</v>
      </c>
      <c r="AT555" s="45" t="s">
        <v>4445</v>
      </c>
      <c r="AU555" s="45">
        <v>0.28731336214870495</v>
      </c>
      <c r="AV555" s="10">
        <v>9.5413758723828508</v>
      </c>
      <c r="AW555" s="10">
        <v>9.5413758723828508</v>
      </c>
      <c r="AX555" s="17">
        <v>0</v>
      </c>
    </row>
    <row r="556" spans="1:50" x14ac:dyDescent="0.25">
      <c r="A556" s="22" t="s">
        <v>539</v>
      </c>
      <c r="B556" s="22" t="s">
        <v>3949</v>
      </c>
      <c r="C556" s="22" t="s">
        <v>601</v>
      </c>
      <c r="D556" s="22">
        <v>1207</v>
      </c>
      <c r="E556" s="22" t="s">
        <v>636</v>
      </c>
      <c r="F556" s="43">
        <v>11.781693000000001</v>
      </c>
      <c r="G556" s="43">
        <v>561.56342370564005</v>
      </c>
      <c r="H556" s="43">
        <v>22.236931818181816</v>
      </c>
      <c r="I556" s="9">
        <v>0</v>
      </c>
      <c r="J556" s="9">
        <v>22.236931818181816</v>
      </c>
      <c r="K556" s="11">
        <v>0</v>
      </c>
      <c r="L556" s="41">
        <v>5174</v>
      </c>
      <c r="M556" s="44">
        <v>0</v>
      </c>
      <c r="N556" s="13">
        <v>0</v>
      </c>
      <c r="O556" s="13">
        <v>0</v>
      </c>
      <c r="P556" s="22">
        <v>0</v>
      </c>
      <c r="Q556" s="22">
        <v>0</v>
      </c>
      <c r="R556" s="14">
        <v>0</v>
      </c>
      <c r="S556" s="22">
        <v>529</v>
      </c>
      <c r="T556" s="22">
        <v>1</v>
      </c>
      <c r="U556" s="22">
        <v>9408</v>
      </c>
      <c r="V556" s="22"/>
      <c r="W556" s="22">
        <v>1699</v>
      </c>
      <c r="X556" s="22">
        <v>1120</v>
      </c>
      <c r="Y556" s="14">
        <v>9408</v>
      </c>
      <c r="Z556" s="10">
        <v>1699</v>
      </c>
      <c r="AA556" s="22">
        <v>1120</v>
      </c>
      <c r="AB556" s="22">
        <v>3174.35</v>
      </c>
      <c r="AC556" s="22">
        <v>2.0980164488376155E-2</v>
      </c>
      <c r="AD556" s="42">
        <v>7.4120000000000005E-2</v>
      </c>
      <c r="AE556" s="22">
        <v>571</v>
      </c>
      <c r="AF556" s="22">
        <v>6.3662963356980979</v>
      </c>
      <c r="AG556" s="22">
        <v>1.9118007014108401E-2</v>
      </c>
      <c r="AH556" s="22">
        <v>0</v>
      </c>
      <c r="AI556" s="22">
        <v>0</v>
      </c>
      <c r="AJ556" s="22">
        <v>0</v>
      </c>
      <c r="AK556" s="22">
        <v>0</v>
      </c>
      <c r="AL556" s="45">
        <v>0</v>
      </c>
      <c r="AM556" s="45">
        <v>0</v>
      </c>
      <c r="AN556" s="45">
        <v>0</v>
      </c>
      <c r="AO556" s="45">
        <v>1</v>
      </c>
      <c r="AP556" s="45">
        <v>0</v>
      </c>
      <c r="AQ556" s="45">
        <v>0</v>
      </c>
      <c r="AR556" s="45">
        <v>0</v>
      </c>
      <c r="AS556" s="45" t="s">
        <v>4441</v>
      </c>
      <c r="AT556" s="45" t="s">
        <v>4441</v>
      </c>
      <c r="AU556" s="45">
        <v>6.3662963356980979</v>
      </c>
      <c r="AV556" s="10">
        <v>76.404425479725077</v>
      </c>
      <c r="AW556" s="10">
        <v>76.404425479725077</v>
      </c>
      <c r="AX556" s="17">
        <v>0</v>
      </c>
    </row>
    <row r="557" spans="1:50" x14ac:dyDescent="0.25">
      <c r="A557" s="22" t="s">
        <v>1672</v>
      </c>
      <c r="B557" s="22" t="s">
        <v>3957</v>
      </c>
      <c r="C557" s="22" t="s">
        <v>1909</v>
      </c>
      <c r="D557" s="22">
        <v>2295</v>
      </c>
      <c r="E557" s="22" t="s">
        <v>2035</v>
      </c>
      <c r="F557" s="43">
        <v>12.700683</v>
      </c>
      <c r="G557" s="43">
        <v>588.21406406343999</v>
      </c>
      <c r="H557" s="43">
        <v>25.109280303030303</v>
      </c>
      <c r="I557" s="9">
        <v>20.96420454545455</v>
      </c>
      <c r="J557" s="9">
        <v>4.145075757575758</v>
      </c>
      <c r="K557" s="11">
        <v>24.870643939393943</v>
      </c>
      <c r="L557" s="41">
        <v>1131</v>
      </c>
      <c r="M557" s="44">
        <v>2632</v>
      </c>
      <c r="N557" s="13">
        <v>239</v>
      </c>
      <c r="O557" s="13">
        <v>138</v>
      </c>
      <c r="P557" s="22">
        <v>174</v>
      </c>
      <c r="Q557" s="22">
        <v>101</v>
      </c>
      <c r="R557" s="14">
        <v>0</v>
      </c>
      <c r="S557" s="22">
        <v>464</v>
      </c>
      <c r="T557" s="22">
        <v>9.5039109347774264E-3</v>
      </c>
      <c r="U557" s="22">
        <v>2652</v>
      </c>
      <c r="V557" s="22"/>
      <c r="W557" s="22">
        <v>243</v>
      </c>
      <c r="X557" s="22">
        <v>140</v>
      </c>
      <c r="Y557" s="14">
        <v>20</v>
      </c>
      <c r="Z557" s="10">
        <v>69</v>
      </c>
      <c r="AA557" s="22">
        <v>39</v>
      </c>
      <c r="AB557" s="22">
        <v>96.33</v>
      </c>
      <c r="AC557" s="22">
        <v>2.1591940376709876E-2</v>
      </c>
      <c r="AD557" s="42">
        <v>3.0999999999999999E-3</v>
      </c>
      <c r="AE557" s="22">
        <v>572</v>
      </c>
      <c r="AF557" s="22">
        <v>4.566568462730304</v>
      </c>
      <c r="AG557" s="22">
        <v>1.90273685947096E-2</v>
      </c>
      <c r="AH557" s="22">
        <v>0</v>
      </c>
      <c r="AI557" s="22">
        <v>0</v>
      </c>
      <c r="AJ557" s="22">
        <v>0</v>
      </c>
      <c r="AK557" s="22">
        <v>0</v>
      </c>
      <c r="AL557" s="45">
        <v>0</v>
      </c>
      <c r="AM557" s="45">
        <v>0</v>
      </c>
      <c r="AN557" s="45">
        <v>0</v>
      </c>
      <c r="AO557" s="45">
        <v>0</v>
      </c>
      <c r="AP557" s="45">
        <v>0</v>
      </c>
      <c r="AQ557" s="45">
        <v>0</v>
      </c>
      <c r="AR557" s="45">
        <v>0</v>
      </c>
      <c r="AS557" s="45" t="s">
        <v>4441</v>
      </c>
      <c r="AT557" s="45" t="s">
        <v>4445</v>
      </c>
      <c r="AU557" s="45">
        <v>0.75385562635536663</v>
      </c>
      <c r="AV557" s="10">
        <v>16.646257881750888</v>
      </c>
      <c r="AW557" s="10">
        <v>9.6776967347277427</v>
      </c>
      <c r="AX557" s="17">
        <v>0.83491857562020577</v>
      </c>
    </row>
    <row r="558" spans="1:50" x14ac:dyDescent="0.25">
      <c r="A558" s="22" t="s">
        <v>8</v>
      </c>
      <c r="B558" s="22" t="s">
        <v>3946</v>
      </c>
      <c r="C558" s="22" t="s">
        <v>175</v>
      </c>
      <c r="D558" s="22">
        <v>7629</v>
      </c>
      <c r="E558" s="22" t="s">
        <v>469</v>
      </c>
      <c r="F558" s="43">
        <v>1.888325</v>
      </c>
      <c r="G558" s="43">
        <v>97.957093285799999</v>
      </c>
      <c r="H558" s="43">
        <v>5.7369318181818185</v>
      </c>
      <c r="I558" s="9">
        <v>0</v>
      </c>
      <c r="J558" s="9">
        <v>5.7369318181818185</v>
      </c>
      <c r="K558" s="11">
        <v>0</v>
      </c>
      <c r="L558" s="41">
        <v>295</v>
      </c>
      <c r="M558" s="44">
        <v>0</v>
      </c>
      <c r="N558" s="13">
        <v>0</v>
      </c>
      <c r="O558" s="13">
        <v>0</v>
      </c>
      <c r="P558" s="22">
        <v>0</v>
      </c>
      <c r="Q558" s="22">
        <v>0</v>
      </c>
      <c r="R558" s="14">
        <v>0</v>
      </c>
      <c r="S558" s="22">
        <v>102</v>
      </c>
      <c r="T558" s="22">
        <v>1</v>
      </c>
      <c r="U558" s="22">
        <v>548</v>
      </c>
      <c r="V558" s="22"/>
      <c r="W558" s="22">
        <v>101</v>
      </c>
      <c r="X558" s="22">
        <v>67</v>
      </c>
      <c r="Y558" s="14">
        <v>548</v>
      </c>
      <c r="Z558" s="10">
        <v>101</v>
      </c>
      <c r="AA558" s="22">
        <v>67</v>
      </c>
      <c r="AB558" s="22">
        <v>187.69</v>
      </c>
      <c r="AC558" s="22">
        <v>1.9277062402113295E-2</v>
      </c>
      <c r="AD558" s="42">
        <v>4.0499999999999998E-3</v>
      </c>
      <c r="AE558" s="22">
        <v>573</v>
      </c>
      <c r="AF558" s="22">
        <v>0.66343258186811904</v>
      </c>
      <c r="AG558" s="22">
        <v>1.89552166248034E-2</v>
      </c>
      <c r="AH558" s="22">
        <v>0</v>
      </c>
      <c r="AI558" s="22">
        <v>0</v>
      </c>
      <c r="AJ558" s="22">
        <v>0</v>
      </c>
      <c r="AK558" s="22">
        <v>0</v>
      </c>
      <c r="AL558" s="45">
        <v>0</v>
      </c>
      <c r="AM558" s="45">
        <v>0</v>
      </c>
      <c r="AN558" s="45">
        <v>0</v>
      </c>
      <c r="AO558" s="45">
        <v>0</v>
      </c>
      <c r="AP558" s="45">
        <v>0</v>
      </c>
      <c r="AQ558" s="45">
        <v>0</v>
      </c>
      <c r="AR558" s="45">
        <v>0</v>
      </c>
      <c r="AS558" s="45" t="s">
        <v>4441</v>
      </c>
      <c r="AT558" s="45" t="s">
        <v>4444</v>
      </c>
      <c r="AU558" s="45">
        <v>0.66343258186811904</v>
      </c>
      <c r="AV558" s="10">
        <v>17.60522927602258</v>
      </c>
      <c r="AW558" s="10">
        <v>17.60522927602258</v>
      </c>
      <c r="AX558" s="17">
        <v>0</v>
      </c>
    </row>
    <row r="559" spans="1:50" x14ac:dyDescent="0.25">
      <c r="A559" s="22" t="s">
        <v>539</v>
      </c>
      <c r="B559" s="22" t="s">
        <v>3949</v>
      </c>
      <c r="C559" s="22" t="s">
        <v>667</v>
      </c>
      <c r="D559" s="22">
        <v>2436</v>
      </c>
      <c r="E559" s="22" t="s">
        <v>773</v>
      </c>
      <c r="F559" s="43">
        <v>13.145089</v>
      </c>
      <c r="G559" s="43">
        <v>696.34457392009995</v>
      </c>
      <c r="H559" s="43">
        <v>31.305492424242427</v>
      </c>
      <c r="I559" s="9">
        <v>0</v>
      </c>
      <c r="J559" s="9">
        <v>31.305492424242427</v>
      </c>
      <c r="K559" s="11">
        <v>0</v>
      </c>
      <c r="L559" s="41">
        <v>12096</v>
      </c>
      <c r="M559" s="44">
        <v>0</v>
      </c>
      <c r="N559" s="13">
        <v>0</v>
      </c>
      <c r="O559" s="13">
        <v>0</v>
      </c>
      <c r="P559" s="22">
        <v>0</v>
      </c>
      <c r="Q559" s="22">
        <v>0</v>
      </c>
      <c r="R559" s="14">
        <v>0</v>
      </c>
      <c r="S559" s="22">
        <v>659</v>
      </c>
      <c r="T559" s="22">
        <v>1</v>
      </c>
      <c r="U559" s="22">
        <v>21978</v>
      </c>
      <c r="V559" s="22"/>
      <c r="W559" s="22">
        <v>3966</v>
      </c>
      <c r="X559" s="22">
        <v>2613</v>
      </c>
      <c r="Y559" s="14">
        <v>21978</v>
      </c>
      <c r="Z559" s="10">
        <v>3966</v>
      </c>
      <c r="AA559" s="22">
        <v>2613</v>
      </c>
      <c r="AB559" s="22">
        <v>7411.44</v>
      </c>
      <c r="AC559" s="22">
        <v>1.8877276412163579E-2</v>
      </c>
      <c r="AD559" s="42">
        <v>0.15568000000000001</v>
      </c>
      <c r="AE559" s="22">
        <v>574</v>
      </c>
      <c r="AF559" s="22">
        <v>6.9272570958236921</v>
      </c>
      <c r="AG559" s="22">
        <v>1.8875359934124501E-2</v>
      </c>
      <c r="AH559" s="22">
        <v>0</v>
      </c>
      <c r="AI559" s="22">
        <v>0</v>
      </c>
      <c r="AJ559" s="22">
        <v>0</v>
      </c>
      <c r="AK559" s="22">
        <v>0</v>
      </c>
      <c r="AL559" s="45">
        <v>0</v>
      </c>
      <c r="AM559" s="45">
        <v>0</v>
      </c>
      <c r="AN559" s="45">
        <v>1</v>
      </c>
      <c r="AO559" s="45">
        <v>0</v>
      </c>
      <c r="AP559" s="45">
        <v>0</v>
      </c>
      <c r="AQ559" s="45">
        <v>1</v>
      </c>
      <c r="AR559" s="45">
        <v>1</v>
      </c>
      <c r="AS559" s="45" t="s">
        <v>4441</v>
      </c>
      <c r="AT559" s="45" t="s">
        <v>4440</v>
      </c>
      <c r="AU559" s="45">
        <v>6.9272570958236921</v>
      </c>
      <c r="AV559" s="10">
        <v>126.68703453866769</v>
      </c>
      <c r="AW559" s="10">
        <v>126.68703453866769</v>
      </c>
      <c r="AX559" s="17">
        <v>0</v>
      </c>
    </row>
    <row r="560" spans="1:50" x14ac:dyDescent="0.25">
      <c r="A560" s="22" t="s">
        <v>964</v>
      </c>
      <c r="B560" s="22" t="s">
        <v>3952</v>
      </c>
      <c r="C560" s="22" t="s">
        <v>1180</v>
      </c>
      <c r="D560" s="22">
        <v>2491</v>
      </c>
      <c r="E560" s="22" t="s">
        <v>1474</v>
      </c>
      <c r="F560" s="43">
        <v>8.3343240000000005</v>
      </c>
      <c r="G560" s="43">
        <v>497.49426617741</v>
      </c>
      <c r="H560" s="43">
        <v>20.046590909090909</v>
      </c>
      <c r="I560" s="9">
        <v>0</v>
      </c>
      <c r="J560" s="9">
        <v>20.046590909090909</v>
      </c>
      <c r="K560" s="11">
        <v>1.7045454545454547E-3</v>
      </c>
      <c r="L560" s="41">
        <v>2492</v>
      </c>
      <c r="M560" s="44">
        <v>115</v>
      </c>
      <c r="N560" s="13">
        <v>28</v>
      </c>
      <c r="O560" s="13">
        <v>27</v>
      </c>
      <c r="P560" s="22">
        <v>24</v>
      </c>
      <c r="Q560" s="22">
        <v>24</v>
      </c>
      <c r="R560" s="14">
        <v>0</v>
      </c>
      <c r="S560" s="22">
        <v>352</v>
      </c>
      <c r="T560" s="22">
        <v>0.9999149708066436</v>
      </c>
      <c r="U560" s="22">
        <v>4652</v>
      </c>
      <c r="V560" s="22"/>
      <c r="W560" s="22">
        <v>848</v>
      </c>
      <c r="X560" s="22">
        <v>568</v>
      </c>
      <c r="Y560" s="14">
        <v>4537</v>
      </c>
      <c r="Z560" s="10">
        <v>824</v>
      </c>
      <c r="AA560" s="22">
        <v>544</v>
      </c>
      <c r="AB560" s="22">
        <v>1537.21</v>
      </c>
      <c r="AC560" s="22">
        <v>1.6752603128551279E-2</v>
      </c>
      <c r="AD560" s="42">
        <v>2.87E-2</v>
      </c>
      <c r="AE560" s="22">
        <v>575</v>
      </c>
      <c r="AF560" s="22">
        <v>4.4509311691827671</v>
      </c>
      <c r="AG560" s="22">
        <v>1.8859877835520199E-2</v>
      </c>
      <c r="AH560" s="22">
        <v>0</v>
      </c>
      <c r="AI560" s="22">
        <v>0</v>
      </c>
      <c r="AJ560" s="22">
        <v>0</v>
      </c>
      <c r="AK560" s="22">
        <v>0</v>
      </c>
      <c r="AL560" s="45">
        <v>0</v>
      </c>
      <c r="AM560" s="45">
        <v>0</v>
      </c>
      <c r="AN560" s="45">
        <v>0</v>
      </c>
      <c r="AO560" s="45">
        <v>0</v>
      </c>
      <c r="AP560" s="45">
        <v>0</v>
      </c>
      <c r="AQ560" s="45">
        <v>0</v>
      </c>
      <c r="AR560" s="45">
        <v>0</v>
      </c>
      <c r="AS560" s="45" t="s">
        <v>4441</v>
      </c>
      <c r="AT560" s="45" t="s">
        <v>4442</v>
      </c>
      <c r="AU560" s="45">
        <v>4.4509311691827671</v>
      </c>
      <c r="AV560" s="10">
        <v>41.104245791054929</v>
      </c>
      <c r="AW560" s="10">
        <v>42.301456833512837</v>
      </c>
      <c r="AX560" s="17">
        <v>0</v>
      </c>
    </row>
    <row r="561" spans="1:50" x14ac:dyDescent="0.25">
      <c r="A561" s="22" t="s">
        <v>8</v>
      </c>
      <c r="B561" s="22" t="s">
        <v>3946</v>
      </c>
      <c r="C561" s="22" t="s">
        <v>450</v>
      </c>
      <c r="D561" s="22">
        <v>77</v>
      </c>
      <c r="E561" s="22" t="s">
        <v>451</v>
      </c>
      <c r="F561" s="43">
        <v>5.5149559999999997</v>
      </c>
      <c r="G561" s="43">
        <v>255.04905928150001</v>
      </c>
      <c r="H561" s="43">
        <v>12.44185606060606</v>
      </c>
      <c r="I561" s="9">
        <v>0</v>
      </c>
      <c r="J561" s="9">
        <v>12.44185606060606</v>
      </c>
      <c r="K561" s="11">
        <v>0</v>
      </c>
      <c r="L561" s="41">
        <v>312</v>
      </c>
      <c r="M561" s="44">
        <v>0</v>
      </c>
      <c r="N561" s="13">
        <v>0</v>
      </c>
      <c r="O561" s="13">
        <v>0</v>
      </c>
      <c r="P561" s="22">
        <v>0</v>
      </c>
      <c r="Q561" s="22">
        <v>0</v>
      </c>
      <c r="R561" s="14">
        <v>0</v>
      </c>
      <c r="S561" s="22">
        <v>230</v>
      </c>
      <c r="T561" s="22">
        <v>1</v>
      </c>
      <c r="U561" s="22">
        <v>579</v>
      </c>
      <c r="V561" s="22"/>
      <c r="W561" s="22">
        <v>106</v>
      </c>
      <c r="X561" s="22">
        <v>71</v>
      </c>
      <c r="Y561" s="14">
        <v>579</v>
      </c>
      <c r="Z561" s="10">
        <v>106</v>
      </c>
      <c r="AA561" s="22">
        <v>71</v>
      </c>
      <c r="AB561" s="22">
        <v>197.33</v>
      </c>
      <c r="AC561" s="22">
        <v>2.1623118373916807E-2</v>
      </c>
      <c r="AD561" s="42">
        <v>4.7699999999999999E-3</v>
      </c>
      <c r="AE561" s="22">
        <v>576</v>
      </c>
      <c r="AF561" s="22">
        <v>1.1313659237654641</v>
      </c>
      <c r="AG561" s="22">
        <v>1.8856098729424401E-2</v>
      </c>
      <c r="AH561" s="22">
        <v>0</v>
      </c>
      <c r="AI561" s="22">
        <v>0</v>
      </c>
      <c r="AJ561" s="22">
        <v>0</v>
      </c>
      <c r="AK561" s="22">
        <v>0</v>
      </c>
      <c r="AL561" s="45">
        <v>0</v>
      </c>
      <c r="AM561" s="45">
        <v>0</v>
      </c>
      <c r="AN561" s="45">
        <v>0</v>
      </c>
      <c r="AO561" s="45">
        <v>0</v>
      </c>
      <c r="AP561" s="45">
        <v>0</v>
      </c>
      <c r="AQ561" s="45">
        <v>0</v>
      </c>
      <c r="AR561" s="45">
        <v>0</v>
      </c>
      <c r="AS561" s="45" t="s">
        <v>4441</v>
      </c>
      <c r="AT561" s="45" t="s">
        <v>4444</v>
      </c>
      <c r="AU561" s="45">
        <v>1.1313659237654641</v>
      </c>
      <c r="AV561" s="10">
        <v>8.5196291842357628</v>
      </c>
      <c r="AW561" s="10">
        <v>8.5196291842357628</v>
      </c>
      <c r="AX561" s="17">
        <v>0</v>
      </c>
    </row>
    <row r="562" spans="1:50" x14ac:dyDescent="0.25">
      <c r="A562" s="22" t="s">
        <v>964</v>
      </c>
      <c r="B562" s="22" t="s">
        <v>3952</v>
      </c>
      <c r="C562" s="22" t="s">
        <v>1178</v>
      </c>
      <c r="D562" s="22">
        <v>6074</v>
      </c>
      <c r="E562" s="22" t="s">
        <v>1179</v>
      </c>
      <c r="F562" s="43">
        <v>5.4132610000000003</v>
      </c>
      <c r="G562" s="43">
        <v>280.02766479053003</v>
      </c>
      <c r="H562" s="43">
        <v>11.177840909090911</v>
      </c>
      <c r="I562" s="9">
        <v>0</v>
      </c>
      <c r="J562" s="9">
        <v>11.177840909090911</v>
      </c>
      <c r="K562" s="11">
        <v>0</v>
      </c>
      <c r="L562" s="41">
        <v>6108</v>
      </c>
      <c r="M562" s="44">
        <v>0</v>
      </c>
      <c r="N562" s="13">
        <v>0</v>
      </c>
      <c r="O562" s="13">
        <v>0</v>
      </c>
      <c r="P562" s="22">
        <v>0</v>
      </c>
      <c r="Q562" s="22">
        <v>0</v>
      </c>
      <c r="R562" s="14">
        <v>0</v>
      </c>
      <c r="S562" s="22">
        <v>211</v>
      </c>
      <c r="T562" s="22">
        <v>1</v>
      </c>
      <c r="U562" s="22">
        <v>11104</v>
      </c>
      <c r="V562" s="22"/>
      <c r="W562" s="22">
        <v>2005</v>
      </c>
      <c r="X562" s="22">
        <v>1321</v>
      </c>
      <c r="Y562" s="14">
        <v>11104</v>
      </c>
      <c r="Z562" s="10">
        <v>2005</v>
      </c>
      <c r="AA562" s="22">
        <v>1321</v>
      </c>
      <c r="AB562" s="22">
        <v>3746.21</v>
      </c>
      <c r="AC562" s="22">
        <v>1.9331165026317307E-2</v>
      </c>
      <c r="AD562" s="42">
        <v>8.0600000000000005E-2</v>
      </c>
      <c r="AE562" s="22">
        <v>577</v>
      </c>
      <c r="AF562" s="22">
        <v>1.8394457884552458</v>
      </c>
      <c r="AG562" s="22">
        <v>1.8769854984237201E-2</v>
      </c>
      <c r="AH562" s="22">
        <v>0</v>
      </c>
      <c r="AI562" s="22">
        <v>0</v>
      </c>
      <c r="AJ562" s="22">
        <v>0</v>
      </c>
      <c r="AK562" s="22">
        <v>0</v>
      </c>
      <c r="AL562" s="45">
        <v>0</v>
      </c>
      <c r="AM562" s="45">
        <v>0</v>
      </c>
      <c r="AN562" s="45">
        <v>0</v>
      </c>
      <c r="AO562" s="45">
        <v>1</v>
      </c>
      <c r="AP562" s="45">
        <v>0</v>
      </c>
      <c r="AQ562" s="45">
        <v>0</v>
      </c>
      <c r="AR562" s="45">
        <v>0</v>
      </c>
      <c r="AS562" s="45" t="s">
        <v>4441</v>
      </c>
      <c r="AT562" s="45" t="s">
        <v>4440</v>
      </c>
      <c r="AU562" s="45">
        <v>1.8394457884552455</v>
      </c>
      <c r="AV562" s="10">
        <v>179.37274437045696</v>
      </c>
      <c r="AW562" s="10">
        <v>179.37274437045696</v>
      </c>
      <c r="AX562" s="17">
        <v>0</v>
      </c>
    </row>
    <row r="563" spans="1:50" x14ac:dyDescent="0.25">
      <c r="A563" s="22" t="s">
        <v>964</v>
      </c>
      <c r="B563" s="22" t="s">
        <v>3948</v>
      </c>
      <c r="C563" s="22" t="s">
        <v>1017</v>
      </c>
      <c r="D563" s="22">
        <v>528</v>
      </c>
      <c r="E563" s="22" t="s">
        <v>1398</v>
      </c>
      <c r="F563" s="43">
        <v>6.0259799999999997</v>
      </c>
      <c r="G563" s="43">
        <v>346.42931607238</v>
      </c>
      <c r="H563" s="43">
        <v>17.961174242424242</v>
      </c>
      <c r="I563" s="9">
        <v>0</v>
      </c>
      <c r="J563" s="9">
        <v>17.961174242424242</v>
      </c>
      <c r="K563" s="11">
        <v>0</v>
      </c>
      <c r="L563" s="41">
        <v>6564</v>
      </c>
      <c r="M563" s="44">
        <v>0</v>
      </c>
      <c r="N563" s="13">
        <v>0</v>
      </c>
      <c r="O563" s="13">
        <v>0</v>
      </c>
      <c r="P563" s="22">
        <v>0</v>
      </c>
      <c r="Q563" s="22">
        <v>0</v>
      </c>
      <c r="R563" s="14">
        <v>0</v>
      </c>
      <c r="S563" s="22">
        <v>306</v>
      </c>
      <c r="T563" s="22">
        <v>1</v>
      </c>
      <c r="U563" s="22">
        <v>11932</v>
      </c>
      <c r="V563" s="22"/>
      <c r="W563" s="22">
        <v>2154</v>
      </c>
      <c r="X563" s="22">
        <v>1420</v>
      </c>
      <c r="Y563" s="14">
        <v>11932</v>
      </c>
      <c r="Z563" s="10">
        <v>2154</v>
      </c>
      <c r="AA563" s="22">
        <v>1420</v>
      </c>
      <c r="AB563" s="22">
        <v>4024.86</v>
      </c>
      <c r="AC563" s="22">
        <v>1.739454405394774E-2</v>
      </c>
      <c r="AD563" s="42">
        <v>7.7909999999999993E-2</v>
      </c>
      <c r="AE563" s="22">
        <v>578</v>
      </c>
      <c r="AF563" s="22">
        <v>4.5296982496262403</v>
      </c>
      <c r="AG563" s="22">
        <v>1.8717761362091901E-2</v>
      </c>
      <c r="AH563" s="22">
        <v>0</v>
      </c>
      <c r="AI563" s="22">
        <v>0</v>
      </c>
      <c r="AJ563" s="22">
        <v>0</v>
      </c>
      <c r="AK563" s="22">
        <v>0</v>
      </c>
      <c r="AL563" s="45">
        <v>0</v>
      </c>
      <c r="AM563" s="45">
        <v>0</v>
      </c>
      <c r="AN563" s="45">
        <v>0</v>
      </c>
      <c r="AO563" s="45">
        <v>1</v>
      </c>
      <c r="AP563" s="45">
        <v>0</v>
      </c>
      <c r="AQ563" s="45">
        <v>0</v>
      </c>
      <c r="AR563" s="45">
        <v>0</v>
      </c>
      <c r="AS563" s="45" t="s">
        <v>4441</v>
      </c>
      <c r="AT563" s="45" t="s">
        <v>4440</v>
      </c>
      <c r="AU563" s="45">
        <v>4.5296982496262403</v>
      </c>
      <c r="AV563" s="10">
        <v>119.92534401855855</v>
      </c>
      <c r="AW563" s="10">
        <v>119.92534401855855</v>
      </c>
      <c r="AX563" s="17">
        <v>0</v>
      </c>
    </row>
    <row r="564" spans="1:50" x14ac:dyDescent="0.25">
      <c r="A564" s="22" t="s">
        <v>964</v>
      </c>
      <c r="B564" s="22" t="s">
        <v>3948</v>
      </c>
      <c r="C564" s="22" t="s">
        <v>965</v>
      </c>
      <c r="D564" s="22">
        <v>8265</v>
      </c>
      <c r="E564" s="22" t="s">
        <v>1074</v>
      </c>
      <c r="F564" s="43">
        <v>0.75789099999999998</v>
      </c>
      <c r="G564" s="43">
        <v>14.95345533735</v>
      </c>
      <c r="H564" s="43">
        <v>0.59185606060606066</v>
      </c>
      <c r="I564" s="9">
        <v>0.17140151515151517</v>
      </c>
      <c r="J564" s="9">
        <v>0.42045454545454547</v>
      </c>
      <c r="K564" s="11">
        <v>0.35189393939393937</v>
      </c>
      <c r="L564" s="41">
        <v>313</v>
      </c>
      <c r="M564" s="44">
        <v>271</v>
      </c>
      <c r="N564" s="13">
        <v>60</v>
      </c>
      <c r="O564" s="13">
        <v>27</v>
      </c>
      <c r="P564" s="22">
        <v>41</v>
      </c>
      <c r="Q564" s="22">
        <v>17</v>
      </c>
      <c r="R564" s="14">
        <v>0</v>
      </c>
      <c r="S564" s="22">
        <v>54</v>
      </c>
      <c r="T564" s="22">
        <v>0.40544000000000002</v>
      </c>
      <c r="U564" s="22">
        <v>506</v>
      </c>
      <c r="V564" s="22"/>
      <c r="W564" s="22">
        <v>103</v>
      </c>
      <c r="X564" s="22">
        <v>56</v>
      </c>
      <c r="Y564" s="14">
        <v>235</v>
      </c>
      <c r="Z564" s="10">
        <v>62</v>
      </c>
      <c r="AA564" s="22">
        <v>39</v>
      </c>
      <c r="AB564" s="22">
        <v>106.09</v>
      </c>
      <c r="AC564" s="22">
        <v>5.0683335918152467E-2</v>
      </c>
      <c r="AD564" s="42">
        <v>6.5300000000000002E-3</v>
      </c>
      <c r="AE564" s="22">
        <v>579</v>
      </c>
      <c r="AF564" s="22">
        <v>0.46709125179151756</v>
      </c>
      <c r="AG564" s="22">
        <v>1.8683650071660701E-2</v>
      </c>
      <c r="AH564" s="22">
        <v>0</v>
      </c>
      <c r="AI564" s="22">
        <v>0</v>
      </c>
      <c r="AJ564" s="22">
        <v>1</v>
      </c>
      <c r="AK564" s="22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 t="s">
        <v>4441</v>
      </c>
      <c r="AT564" s="45" t="s">
        <v>4444</v>
      </c>
      <c r="AU564" s="45">
        <v>0.33182162527269404</v>
      </c>
      <c r="AV564" s="10">
        <v>147.45945945945945</v>
      </c>
      <c r="AW564" s="10">
        <v>174.02879999999999</v>
      </c>
      <c r="AX564" s="17">
        <v>0.28959999999999997</v>
      </c>
    </row>
    <row r="565" spans="1:50" x14ac:dyDescent="0.25">
      <c r="A565" s="22" t="s">
        <v>2906</v>
      </c>
      <c r="B565" s="22" t="s">
        <v>3961</v>
      </c>
      <c r="C565" s="22" t="s">
        <v>3108</v>
      </c>
      <c r="D565" s="22">
        <v>6166</v>
      </c>
      <c r="E565" s="22" t="s">
        <v>3109</v>
      </c>
      <c r="F565" s="43">
        <v>1.1469910000000001</v>
      </c>
      <c r="G565" s="43">
        <v>82.640083069230002</v>
      </c>
      <c r="H565" s="43">
        <v>3.0647727272727274</v>
      </c>
      <c r="I565" s="9">
        <v>0</v>
      </c>
      <c r="J565" s="9">
        <v>3.0647727272727274</v>
      </c>
      <c r="K565" s="11">
        <v>0</v>
      </c>
      <c r="L565" s="41">
        <v>215</v>
      </c>
      <c r="M565" s="44">
        <v>0</v>
      </c>
      <c r="N565" s="13">
        <v>0</v>
      </c>
      <c r="O565" s="13">
        <v>0</v>
      </c>
      <c r="P565" s="22">
        <v>0</v>
      </c>
      <c r="Q565" s="22">
        <v>0</v>
      </c>
      <c r="R565" s="14">
        <v>0</v>
      </c>
      <c r="S565" s="22">
        <v>64</v>
      </c>
      <c r="T565" s="22">
        <v>1</v>
      </c>
      <c r="U565" s="22">
        <v>403</v>
      </c>
      <c r="V565" s="22"/>
      <c r="W565" s="22">
        <v>75</v>
      </c>
      <c r="X565" s="22">
        <v>50</v>
      </c>
      <c r="Y565" s="14">
        <v>403</v>
      </c>
      <c r="Z565" s="10">
        <v>75</v>
      </c>
      <c r="AA565" s="22">
        <v>50</v>
      </c>
      <c r="AB565" s="22">
        <v>139.02000000000001</v>
      </c>
      <c r="AC565" s="22">
        <v>1.3879354393183902E-2</v>
      </c>
      <c r="AD565" s="42">
        <v>2.16E-3</v>
      </c>
      <c r="AE565" s="22">
        <v>580</v>
      </c>
      <c r="AF565" s="22">
        <v>0.91393019924646435</v>
      </c>
      <c r="AG565" s="22">
        <v>1.8651636719315599E-2</v>
      </c>
      <c r="AH565" s="22">
        <v>0</v>
      </c>
      <c r="AI565" s="22">
        <v>0</v>
      </c>
      <c r="AJ565" s="22">
        <v>0</v>
      </c>
      <c r="AK565" s="22">
        <v>0</v>
      </c>
      <c r="AL565" s="45">
        <v>0</v>
      </c>
      <c r="AM565" s="45">
        <v>0</v>
      </c>
      <c r="AN565" s="45">
        <v>0</v>
      </c>
      <c r="AO565" s="45">
        <v>0</v>
      </c>
      <c r="AP565" s="45">
        <v>0</v>
      </c>
      <c r="AQ565" s="45">
        <v>0</v>
      </c>
      <c r="AR565" s="45">
        <v>0</v>
      </c>
      <c r="AS565" s="45" t="s">
        <v>4441</v>
      </c>
      <c r="AT565" s="45" t="s">
        <v>4445</v>
      </c>
      <c r="AU565" s="45">
        <v>0.91393019924646435</v>
      </c>
      <c r="AV565" s="10">
        <v>24.471635150166851</v>
      </c>
      <c r="AW565" s="10">
        <v>24.471635150166851</v>
      </c>
      <c r="AX565" s="17">
        <v>0</v>
      </c>
    </row>
    <row r="566" spans="1:50" x14ac:dyDescent="0.25">
      <c r="A566" s="22" t="s">
        <v>539</v>
      </c>
      <c r="B566" s="22" t="s">
        <v>3949</v>
      </c>
      <c r="C566" s="22" t="s">
        <v>567</v>
      </c>
      <c r="D566" s="22">
        <v>6039</v>
      </c>
      <c r="E566" s="22" t="s">
        <v>749</v>
      </c>
      <c r="F566" s="43">
        <v>3.6410650000000002</v>
      </c>
      <c r="G566" s="43">
        <v>168.30786845833001</v>
      </c>
      <c r="H566" s="43">
        <v>7.1164772727272734</v>
      </c>
      <c r="I566" s="9">
        <v>5.4676136363636365</v>
      </c>
      <c r="J566" s="9">
        <v>1.6488636363636364</v>
      </c>
      <c r="K566" s="11">
        <v>6.8320075757575767</v>
      </c>
      <c r="L566" s="41">
        <v>547</v>
      </c>
      <c r="M566" s="44">
        <v>1324</v>
      </c>
      <c r="N566" s="13">
        <v>438</v>
      </c>
      <c r="O566" s="13">
        <v>383</v>
      </c>
      <c r="P566" s="22">
        <v>373</v>
      </c>
      <c r="Q566" s="22">
        <v>328</v>
      </c>
      <c r="R566" s="14">
        <v>0</v>
      </c>
      <c r="S566" s="22">
        <v>315</v>
      </c>
      <c r="T566" s="22">
        <v>3.9973386560212876E-2</v>
      </c>
      <c r="U566" s="22">
        <v>1364</v>
      </c>
      <c r="V566" s="22"/>
      <c r="W566" s="22">
        <v>445</v>
      </c>
      <c r="X566" s="22">
        <v>388</v>
      </c>
      <c r="Y566" s="14">
        <v>40</v>
      </c>
      <c r="Z566" s="10">
        <v>72</v>
      </c>
      <c r="AA566" s="22">
        <v>60</v>
      </c>
      <c r="AB566" s="22">
        <v>102.24</v>
      </c>
      <c r="AC566" s="22">
        <v>2.1633361727835452E-2</v>
      </c>
      <c r="AD566" s="42">
        <v>3.2399999999999998E-3</v>
      </c>
      <c r="AE566" s="22">
        <v>581</v>
      </c>
      <c r="AF566" s="22">
        <v>2.0469541213722589</v>
      </c>
      <c r="AG566" s="22">
        <v>1.86086738306569E-2</v>
      </c>
      <c r="AH566" s="22">
        <v>0</v>
      </c>
      <c r="AI566" s="22">
        <v>0</v>
      </c>
      <c r="AJ566" s="22">
        <v>1</v>
      </c>
      <c r="AK566" s="22">
        <v>0</v>
      </c>
      <c r="AL566" s="45">
        <v>0</v>
      </c>
      <c r="AM566" s="45">
        <v>0</v>
      </c>
      <c r="AN566" s="45">
        <v>0</v>
      </c>
      <c r="AO566" s="45">
        <v>0</v>
      </c>
      <c r="AP566" s="45">
        <v>0</v>
      </c>
      <c r="AQ566" s="45">
        <v>0</v>
      </c>
      <c r="AR566" s="45">
        <v>0</v>
      </c>
      <c r="AS566" s="45" t="s">
        <v>4441</v>
      </c>
      <c r="AT566" s="45" t="s">
        <v>4445</v>
      </c>
      <c r="AU566" s="45">
        <v>0.4742723241694447</v>
      </c>
      <c r="AV566" s="10">
        <v>43.666436940041351</v>
      </c>
      <c r="AW566" s="10">
        <v>62.530938123752492</v>
      </c>
      <c r="AX566" s="17">
        <v>0.76830339321357277</v>
      </c>
    </row>
    <row r="567" spans="1:50" x14ac:dyDescent="0.25">
      <c r="A567" s="22" t="s">
        <v>964</v>
      </c>
      <c r="B567" s="22" t="s">
        <v>3948</v>
      </c>
      <c r="C567" s="22" t="s">
        <v>1032</v>
      </c>
      <c r="D567" s="22">
        <v>3929</v>
      </c>
      <c r="E567" s="22" t="s">
        <v>1043</v>
      </c>
      <c r="F567" s="43">
        <v>0.941658</v>
      </c>
      <c r="G567" s="43">
        <v>54.37422413497</v>
      </c>
      <c r="H567" s="43">
        <v>2.6653409090909093</v>
      </c>
      <c r="I567" s="9">
        <v>0</v>
      </c>
      <c r="J567" s="9">
        <v>2.6653409090909093</v>
      </c>
      <c r="K567" s="11">
        <v>0</v>
      </c>
      <c r="L567" s="41">
        <v>579</v>
      </c>
      <c r="M567" s="44">
        <v>0</v>
      </c>
      <c r="N567" s="13">
        <v>0</v>
      </c>
      <c r="O567" s="13">
        <v>0</v>
      </c>
      <c r="P567" s="22">
        <v>0</v>
      </c>
      <c r="Q567" s="22">
        <v>0</v>
      </c>
      <c r="R567" s="14">
        <v>0</v>
      </c>
      <c r="S567" s="22">
        <v>48</v>
      </c>
      <c r="T567" s="22">
        <v>1</v>
      </c>
      <c r="U567" s="22">
        <v>1064</v>
      </c>
      <c r="V567" s="22"/>
      <c r="W567" s="22">
        <v>194</v>
      </c>
      <c r="X567" s="22">
        <v>129</v>
      </c>
      <c r="Y567" s="14">
        <v>1064</v>
      </c>
      <c r="Z567" s="10">
        <v>194</v>
      </c>
      <c r="AA567" s="22">
        <v>129</v>
      </c>
      <c r="AB567" s="22">
        <v>361.54</v>
      </c>
      <c r="AC567" s="22">
        <v>1.7318095383992545E-2</v>
      </c>
      <c r="AD567" s="42">
        <v>6.9899999999999997E-3</v>
      </c>
      <c r="AE567" s="22">
        <v>582</v>
      </c>
      <c r="AF567" s="22">
        <v>0.64987033054168408</v>
      </c>
      <c r="AG567" s="22">
        <v>1.8567723729762401E-2</v>
      </c>
      <c r="AH567" s="22">
        <v>0</v>
      </c>
      <c r="AI567" s="22">
        <v>0</v>
      </c>
      <c r="AJ567" s="22">
        <v>0</v>
      </c>
      <c r="AK567" s="22">
        <v>0</v>
      </c>
      <c r="AL567" s="45">
        <v>0</v>
      </c>
      <c r="AM567" s="45">
        <v>0</v>
      </c>
      <c r="AN567" s="45">
        <v>0</v>
      </c>
      <c r="AO567" s="45">
        <v>0</v>
      </c>
      <c r="AP567" s="45">
        <v>0</v>
      </c>
      <c r="AQ567" s="45">
        <v>0</v>
      </c>
      <c r="AR567" s="45">
        <v>0</v>
      </c>
      <c r="AS567" s="45" t="s">
        <v>4441</v>
      </c>
      <c r="AT567" s="45" t="s">
        <v>4444</v>
      </c>
      <c r="AU567" s="45">
        <v>0.64987033054168408</v>
      </c>
      <c r="AV567" s="10">
        <v>72.78618631421871</v>
      </c>
      <c r="AW567" s="10">
        <v>72.78618631421871</v>
      </c>
      <c r="AX567" s="17">
        <v>0</v>
      </c>
    </row>
    <row r="568" spans="1:50" x14ac:dyDescent="0.25">
      <c r="A568" s="22" t="s">
        <v>2195</v>
      </c>
      <c r="B568" s="22" t="s">
        <v>3956</v>
      </c>
      <c r="C568" s="22" t="s">
        <v>2196</v>
      </c>
      <c r="D568" s="22">
        <v>8874</v>
      </c>
      <c r="E568" s="22" t="s">
        <v>2197</v>
      </c>
      <c r="F568" s="43">
        <v>0.39251900000000001</v>
      </c>
      <c r="G568" s="43">
        <v>118.02296820044</v>
      </c>
      <c r="H568" s="43">
        <v>4.810227272727273</v>
      </c>
      <c r="I568" s="9">
        <v>4.810227272727273</v>
      </c>
      <c r="J568" s="9">
        <v>0</v>
      </c>
      <c r="K568" s="11">
        <v>4.810227272727273</v>
      </c>
      <c r="L568" s="41">
        <v>163</v>
      </c>
      <c r="M568" s="44">
        <v>390</v>
      </c>
      <c r="N568" s="13">
        <v>14</v>
      </c>
      <c r="O568" s="13">
        <v>5</v>
      </c>
      <c r="P568" s="22">
        <v>14</v>
      </c>
      <c r="Q568" s="22">
        <v>5</v>
      </c>
      <c r="R568" s="14">
        <v>0</v>
      </c>
      <c r="S568" s="22">
        <v>128</v>
      </c>
      <c r="T568" s="22">
        <v>0</v>
      </c>
      <c r="U568" s="22">
        <v>390</v>
      </c>
      <c r="V568" s="22"/>
      <c r="W568" s="22">
        <v>14</v>
      </c>
      <c r="X568" s="22">
        <v>5</v>
      </c>
      <c r="Y568" s="14">
        <v>0</v>
      </c>
      <c r="Z568" s="10">
        <v>0</v>
      </c>
      <c r="AA568" s="22">
        <v>0</v>
      </c>
      <c r="AB568" s="22">
        <v>0</v>
      </c>
      <c r="AC568" s="22">
        <v>3.3257848534480141E-3</v>
      </c>
      <c r="AD568" s="42">
        <v>0</v>
      </c>
      <c r="AE568" s="22">
        <v>583</v>
      </c>
      <c r="AF568" s="22">
        <v>1.8527158662867901E-2</v>
      </c>
      <c r="AG568" s="22">
        <v>1.8527158662867901E-2</v>
      </c>
      <c r="AH568" s="22">
        <v>1</v>
      </c>
      <c r="AI568" s="22">
        <v>0</v>
      </c>
      <c r="AJ568" s="22">
        <v>0</v>
      </c>
      <c r="AK568" s="22">
        <v>0</v>
      </c>
      <c r="AL568" s="45">
        <v>0</v>
      </c>
      <c r="AM568" s="45">
        <v>0</v>
      </c>
      <c r="AN568" s="45">
        <v>0</v>
      </c>
      <c r="AO568" s="45">
        <v>0</v>
      </c>
      <c r="AP568" s="45">
        <v>0</v>
      </c>
      <c r="AQ568" s="45">
        <v>0</v>
      </c>
      <c r="AR568" s="45">
        <v>0</v>
      </c>
      <c r="AS568" s="45" t="s">
        <v>4441</v>
      </c>
      <c r="AT568" s="45" t="s">
        <v>4445</v>
      </c>
      <c r="AU568" s="45">
        <v>0</v>
      </c>
      <c r="AV568" s="10">
        <v>0</v>
      </c>
      <c r="AW568" s="10">
        <v>2.9104653909756673</v>
      </c>
      <c r="AX568" s="17">
        <v>1</v>
      </c>
    </row>
    <row r="569" spans="1:50" x14ac:dyDescent="0.25">
      <c r="A569" s="22" t="s">
        <v>1672</v>
      </c>
      <c r="B569" s="22" t="s">
        <v>3981</v>
      </c>
      <c r="C569" s="22" t="s">
        <v>2143</v>
      </c>
      <c r="D569" s="22">
        <v>8716</v>
      </c>
      <c r="E569" s="22" t="s">
        <v>2156</v>
      </c>
      <c r="F569" s="43">
        <v>0.29588599999999998</v>
      </c>
      <c r="G569" s="43">
        <v>62.528886389939998</v>
      </c>
      <c r="H569" s="43">
        <v>3.9738636363636366</v>
      </c>
      <c r="I569" s="9">
        <v>3.9738636363636366</v>
      </c>
      <c r="J569" s="9">
        <v>0</v>
      </c>
      <c r="K569" s="11">
        <v>3.9738636363636366</v>
      </c>
      <c r="L569" s="41">
        <v>3</v>
      </c>
      <c r="M569" s="44">
        <v>9</v>
      </c>
      <c r="N569" s="13">
        <v>0</v>
      </c>
      <c r="O569" s="13">
        <v>0</v>
      </c>
      <c r="P569" s="22">
        <v>0</v>
      </c>
      <c r="Q569" s="22">
        <v>0</v>
      </c>
      <c r="R569" s="14">
        <v>0</v>
      </c>
      <c r="S569" s="22">
        <v>61</v>
      </c>
      <c r="T569" s="22">
        <v>0</v>
      </c>
      <c r="U569" s="22">
        <v>9</v>
      </c>
      <c r="V569" s="22"/>
      <c r="W569" s="22">
        <v>0</v>
      </c>
      <c r="X569" s="22">
        <v>0</v>
      </c>
      <c r="Y569" s="14">
        <v>0</v>
      </c>
      <c r="Z569" s="10">
        <v>0</v>
      </c>
      <c r="AA569" s="22">
        <v>0</v>
      </c>
      <c r="AB569" s="22">
        <v>0</v>
      </c>
      <c r="AC569" s="22">
        <v>4.7319889587479329E-3</v>
      </c>
      <c r="AD569" s="42">
        <v>0</v>
      </c>
      <c r="AE569" s="22">
        <v>584</v>
      </c>
      <c r="AF569" s="22">
        <v>5.5169483975995505E-2</v>
      </c>
      <c r="AG569" s="22">
        <v>1.8389827991998502E-2</v>
      </c>
      <c r="AH569" s="22">
        <v>1</v>
      </c>
      <c r="AI569" s="22">
        <v>0</v>
      </c>
      <c r="AJ569" s="22">
        <v>0</v>
      </c>
      <c r="AK569" s="22">
        <v>0</v>
      </c>
      <c r="AL569" s="45">
        <v>0</v>
      </c>
      <c r="AM569" s="45">
        <v>0</v>
      </c>
      <c r="AN569" s="45">
        <v>0</v>
      </c>
      <c r="AO569" s="45">
        <v>0</v>
      </c>
      <c r="AP569" s="45">
        <v>0</v>
      </c>
      <c r="AQ569" s="45">
        <v>0</v>
      </c>
      <c r="AR569" s="45">
        <v>0</v>
      </c>
      <c r="AS569" s="45" t="s">
        <v>4441</v>
      </c>
      <c r="AT569" s="45" t="s">
        <v>4445</v>
      </c>
      <c r="AU569" s="45">
        <v>0</v>
      </c>
      <c r="AV569" s="10">
        <v>0</v>
      </c>
      <c r="AW569" s="10">
        <v>0</v>
      </c>
      <c r="AX569" s="17">
        <v>1</v>
      </c>
    </row>
    <row r="570" spans="1:50" x14ac:dyDescent="0.25">
      <c r="A570" s="22" t="s">
        <v>539</v>
      </c>
      <c r="B570" s="22" t="s">
        <v>3949</v>
      </c>
      <c r="C570" s="22" t="s">
        <v>694</v>
      </c>
      <c r="D570" s="22">
        <v>2401</v>
      </c>
      <c r="E570" s="22" t="s">
        <v>717</v>
      </c>
      <c r="F570" s="43">
        <v>15.627663</v>
      </c>
      <c r="G570" s="43">
        <v>741.23647316229994</v>
      </c>
      <c r="H570" s="43">
        <v>32.11231060606061</v>
      </c>
      <c r="I570" s="9">
        <v>0</v>
      </c>
      <c r="J570" s="9">
        <v>32.11231060606061</v>
      </c>
      <c r="K570" s="11">
        <v>0</v>
      </c>
      <c r="L570" s="41">
        <v>5620</v>
      </c>
      <c r="M570" s="44">
        <v>0</v>
      </c>
      <c r="N570" s="13">
        <v>0</v>
      </c>
      <c r="O570" s="13">
        <v>0</v>
      </c>
      <c r="P570" s="22">
        <v>0</v>
      </c>
      <c r="Q570" s="22">
        <v>0</v>
      </c>
      <c r="R570" s="14">
        <v>0</v>
      </c>
      <c r="S570" s="22">
        <v>677</v>
      </c>
      <c r="T570" s="22">
        <v>1</v>
      </c>
      <c r="U570" s="22">
        <v>10218</v>
      </c>
      <c r="V570" s="22"/>
      <c r="W570" s="22">
        <v>1845</v>
      </c>
      <c r="X570" s="22">
        <v>1216</v>
      </c>
      <c r="Y570" s="14">
        <v>10218</v>
      </c>
      <c r="Z570" s="10">
        <v>1845</v>
      </c>
      <c r="AA570" s="22">
        <v>1216</v>
      </c>
      <c r="AB570" s="22">
        <v>3447.27</v>
      </c>
      <c r="AC570" s="22">
        <v>2.1083235331537973E-2</v>
      </c>
      <c r="AD570" s="42">
        <v>8.0890000000000004E-2</v>
      </c>
      <c r="AE570" s="22">
        <v>585</v>
      </c>
      <c r="AF570" s="22">
        <v>0.2569419808439834</v>
      </c>
      <c r="AG570" s="22">
        <v>1.8352998631713101E-2</v>
      </c>
      <c r="AH570" s="22">
        <v>0</v>
      </c>
      <c r="AI570" s="22">
        <v>0</v>
      </c>
      <c r="AJ570" s="22">
        <v>0</v>
      </c>
      <c r="AK570" s="22">
        <v>0</v>
      </c>
      <c r="AL570" s="45">
        <v>0</v>
      </c>
      <c r="AM570" s="45">
        <v>0</v>
      </c>
      <c r="AN570" s="45">
        <v>0</v>
      </c>
      <c r="AO570" s="45">
        <v>1</v>
      </c>
      <c r="AP570" s="45">
        <v>0</v>
      </c>
      <c r="AQ570" s="45">
        <v>0</v>
      </c>
      <c r="AR570" s="45">
        <v>0</v>
      </c>
      <c r="AS570" s="45" t="s">
        <v>4441</v>
      </c>
      <c r="AT570" s="45" t="s">
        <v>4440</v>
      </c>
      <c r="AU570" s="45">
        <v>0.2569419808439834</v>
      </c>
      <c r="AV570" s="10">
        <v>57.454601216138897</v>
      </c>
      <c r="AW570" s="10">
        <v>57.454601216138897</v>
      </c>
      <c r="AX570" s="17">
        <v>0</v>
      </c>
    </row>
    <row r="571" spans="1:50" x14ac:dyDescent="0.25">
      <c r="A571" s="22" t="s">
        <v>964</v>
      </c>
      <c r="B571" s="22" t="s">
        <v>3948</v>
      </c>
      <c r="C571" s="22" t="s">
        <v>1500</v>
      </c>
      <c r="D571" s="22">
        <v>3229</v>
      </c>
      <c r="E571" s="22" t="s">
        <v>1504</v>
      </c>
      <c r="F571" s="43">
        <v>1.4243600000000001</v>
      </c>
      <c r="G571" s="43">
        <v>56.0681445934</v>
      </c>
      <c r="H571" s="43">
        <v>3.2928030303030309</v>
      </c>
      <c r="I571" s="9">
        <v>0.79848484848484846</v>
      </c>
      <c r="J571" s="9">
        <v>2.4945075757575759</v>
      </c>
      <c r="K571" s="11">
        <v>2.4248106060606061</v>
      </c>
      <c r="L571" s="41">
        <v>264</v>
      </c>
      <c r="M571" s="44">
        <v>388</v>
      </c>
      <c r="N571" s="13">
        <v>94</v>
      </c>
      <c r="O571" s="13">
        <v>59</v>
      </c>
      <c r="P571" s="22">
        <v>0</v>
      </c>
      <c r="Q571" s="22">
        <v>0</v>
      </c>
      <c r="R571" s="14">
        <v>0</v>
      </c>
      <c r="S571" s="22">
        <v>151</v>
      </c>
      <c r="T571" s="22">
        <v>0.26360289888415978</v>
      </c>
      <c r="U571" s="22">
        <v>518</v>
      </c>
      <c r="V571" s="22"/>
      <c r="W571" s="22">
        <v>118</v>
      </c>
      <c r="X571" s="22">
        <v>75</v>
      </c>
      <c r="Y571" s="14">
        <v>130</v>
      </c>
      <c r="Z571" s="10">
        <v>118</v>
      </c>
      <c r="AA571" s="22">
        <v>75</v>
      </c>
      <c r="AB571" s="22">
        <v>173.36</v>
      </c>
      <c r="AC571" s="22">
        <v>2.5404086586586765E-2</v>
      </c>
      <c r="AD571" s="42">
        <v>6.2300000000000003E-3</v>
      </c>
      <c r="AE571" s="22">
        <v>586</v>
      </c>
      <c r="AF571" s="22">
        <v>0.85879689240663271</v>
      </c>
      <c r="AG571" s="22">
        <v>1.8272274306524099E-2</v>
      </c>
      <c r="AH571" s="22">
        <v>0</v>
      </c>
      <c r="AI571" s="22">
        <v>1</v>
      </c>
      <c r="AJ571" s="22">
        <v>0</v>
      </c>
      <c r="AK571" s="22">
        <v>0</v>
      </c>
      <c r="AL571" s="45">
        <v>0</v>
      </c>
      <c r="AM571" s="45">
        <v>0</v>
      </c>
      <c r="AN571" s="45">
        <v>0</v>
      </c>
      <c r="AO571" s="45">
        <v>0</v>
      </c>
      <c r="AP571" s="45">
        <v>0</v>
      </c>
      <c r="AQ571" s="45">
        <v>0</v>
      </c>
      <c r="AR571" s="45">
        <v>0</v>
      </c>
      <c r="AS571" s="45" t="s">
        <v>4441</v>
      </c>
      <c r="AT571" s="45" t="s">
        <v>4444</v>
      </c>
      <c r="AU571" s="45">
        <v>0.65059322845322431</v>
      </c>
      <c r="AV571" s="10">
        <v>47.303925290410746</v>
      </c>
      <c r="AW571" s="10">
        <v>35.835729897618769</v>
      </c>
      <c r="AX571" s="17">
        <v>0.24249396065800063</v>
      </c>
    </row>
    <row r="572" spans="1:50" x14ac:dyDescent="0.25">
      <c r="A572" s="22" t="s">
        <v>964</v>
      </c>
      <c r="B572" s="22" t="s">
        <v>3948</v>
      </c>
      <c r="C572" s="22" t="s">
        <v>1062</v>
      </c>
      <c r="D572" s="22">
        <v>6987</v>
      </c>
      <c r="E572" s="22" t="s">
        <v>1462</v>
      </c>
      <c r="F572" s="43">
        <v>8.1990809999999996</v>
      </c>
      <c r="G572" s="43">
        <v>344.84689962013999</v>
      </c>
      <c r="H572" s="43">
        <v>13.10719696969697</v>
      </c>
      <c r="I572" s="9">
        <v>5.22689393939394</v>
      </c>
      <c r="J572" s="9">
        <v>7.8803030303030308</v>
      </c>
      <c r="K572" s="11">
        <v>12.68598484848485</v>
      </c>
      <c r="L572" s="41">
        <v>1807</v>
      </c>
      <c r="M572" s="44">
        <v>2970</v>
      </c>
      <c r="N572" s="13">
        <v>469</v>
      </c>
      <c r="O572" s="13">
        <v>254</v>
      </c>
      <c r="P572" s="22">
        <v>8</v>
      </c>
      <c r="Q572" s="22">
        <v>8</v>
      </c>
      <c r="R572" s="14">
        <v>0</v>
      </c>
      <c r="S572" s="22">
        <v>394</v>
      </c>
      <c r="T572" s="22">
        <v>3.2135941970349191E-2</v>
      </c>
      <c r="U572" s="22">
        <v>3076</v>
      </c>
      <c r="V572" s="22"/>
      <c r="W572" s="22">
        <v>488</v>
      </c>
      <c r="X572" s="22">
        <v>267</v>
      </c>
      <c r="Y572" s="14">
        <v>106</v>
      </c>
      <c r="Z572" s="10">
        <v>480</v>
      </c>
      <c r="AA572" s="22">
        <v>259</v>
      </c>
      <c r="AB572" s="22">
        <v>667.14</v>
      </c>
      <c r="AC572" s="22">
        <v>2.3776003232250462E-2</v>
      </c>
      <c r="AD572" s="42">
        <v>2.3730000000000001E-2</v>
      </c>
      <c r="AE572" s="22">
        <v>587</v>
      </c>
      <c r="AF572" s="22">
        <v>3.5423708464353991</v>
      </c>
      <c r="AG572" s="22">
        <v>1.8259643538326799E-2</v>
      </c>
      <c r="AH572" s="22">
        <v>0</v>
      </c>
      <c r="AI572" s="22">
        <v>0</v>
      </c>
      <c r="AJ572" s="22">
        <v>1</v>
      </c>
      <c r="AK572" s="22">
        <v>0</v>
      </c>
      <c r="AL572" s="45">
        <v>0</v>
      </c>
      <c r="AM572" s="45">
        <v>0</v>
      </c>
      <c r="AN572" s="45">
        <v>0</v>
      </c>
      <c r="AO572" s="45">
        <v>0</v>
      </c>
      <c r="AP572" s="45">
        <v>0</v>
      </c>
      <c r="AQ572" s="45">
        <v>0</v>
      </c>
      <c r="AR572" s="45">
        <v>0</v>
      </c>
      <c r="AS572" s="45" t="s">
        <v>4441</v>
      </c>
      <c r="AT572" s="45" t="s">
        <v>4442</v>
      </c>
      <c r="AU572" s="45">
        <v>2.1297425971517514</v>
      </c>
      <c r="AV572" s="10">
        <v>60.911363199384731</v>
      </c>
      <c r="AW572" s="10">
        <v>37.231453920180329</v>
      </c>
      <c r="AX572" s="17">
        <v>0.39878045256191663</v>
      </c>
    </row>
    <row r="573" spans="1:50" x14ac:dyDescent="0.25">
      <c r="A573" s="22" t="s">
        <v>964</v>
      </c>
      <c r="B573" s="22" t="s">
        <v>3952</v>
      </c>
      <c r="C573" s="22" t="s">
        <v>1209</v>
      </c>
      <c r="D573" s="22">
        <v>5777</v>
      </c>
      <c r="E573" s="22" t="s">
        <v>1596</v>
      </c>
      <c r="F573" s="43">
        <v>0.59842300000000004</v>
      </c>
      <c r="G573" s="43">
        <v>14.838679137550001</v>
      </c>
      <c r="H573" s="43">
        <v>0.56761363636363638</v>
      </c>
      <c r="I573" s="9">
        <v>0</v>
      </c>
      <c r="J573" s="9">
        <v>0.56761363636363638</v>
      </c>
      <c r="K573" s="11">
        <v>0</v>
      </c>
      <c r="L573" s="41">
        <v>120</v>
      </c>
      <c r="M573" s="44">
        <v>0</v>
      </c>
      <c r="N573" s="13">
        <v>0</v>
      </c>
      <c r="O573" s="13">
        <v>0</v>
      </c>
      <c r="P573" s="22">
        <v>0</v>
      </c>
      <c r="Q573" s="22">
        <v>0</v>
      </c>
      <c r="R573" s="14">
        <v>0</v>
      </c>
      <c r="S573" s="22">
        <v>12</v>
      </c>
      <c r="T573" s="22">
        <v>1</v>
      </c>
      <c r="U573" s="22">
        <v>230</v>
      </c>
      <c r="V573" s="22"/>
      <c r="W573" s="22">
        <v>43</v>
      </c>
      <c r="X573" s="22">
        <v>30</v>
      </c>
      <c r="Y573" s="14">
        <v>230</v>
      </c>
      <c r="Z573" s="10">
        <v>43</v>
      </c>
      <c r="AA573" s="22">
        <v>30</v>
      </c>
      <c r="AB573" s="22">
        <v>79.61</v>
      </c>
      <c r="AC573" s="22">
        <v>4.0328589522881556E-2</v>
      </c>
      <c r="AD573" s="42">
        <v>3.6099999999999999E-3</v>
      </c>
      <c r="AE573" s="22">
        <v>588</v>
      </c>
      <c r="AF573" s="22">
        <v>7.3030798676701203E-2</v>
      </c>
      <c r="AG573" s="22">
        <v>1.8257699669175301E-2</v>
      </c>
      <c r="AH573" s="22">
        <v>0</v>
      </c>
      <c r="AI573" s="22">
        <v>0</v>
      </c>
      <c r="AJ573" s="22">
        <v>0</v>
      </c>
      <c r="AK573" s="22">
        <v>0</v>
      </c>
      <c r="AL573" s="45">
        <v>1</v>
      </c>
      <c r="AM573" s="45">
        <v>0</v>
      </c>
      <c r="AN573" s="45">
        <v>0</v>
      </c>
      <c r="AO573" s="45">
        <v>0</v>
      </c>
      <c r="AP573" s="45">
        <v>0</v>
      </c>
      <c r="AQ573" s="45">
        <v>0</v>
      </c>
      <c r="AR573" s="45">
        <v>0</v>
      </c>
      <c r="AS573" s="45" t="s">
        <v>4441</v>
      </c>
      <c r="AT573" s="45" t="s">
        <v>4445</v>
      </c>
      <c r="AU573" s="45">
        <v>7.3030798676701203E-2</v>
      </c>
      <c r="AV573" s="10">
        <v>75.755755755755757</v>
      </c>
      <c r="AW573" s="10">
        <v>75.755755755755757</v>
      </c>
      <c r="AX573" s="17">
        <v>0</v>
      </c>
    </row>
    <row r="574" spans="1:50" x14ac:dyDescent="0.25">
      <c r="A574" s="22" t="s">
        <v>964</v>
      </c>
      <c r="B574" s="22" t="s">
        <v>3948</v>
      </c>
      <c r="C574" s="22" t="s">
        <v>1136</v>
      </c>
      <c r="D574" s="22">
        <v>3084</v>
      </c>
      <c r="E574" s="22" t="s">
        <v>1552</v>
      </c>
      <c r="F574" s="43">
        <v>6.1111810000000002</v>
      </c>
      <c r="G574" s="43">
        <v>398.06939656653998</v>
      </c>
      <c r="H574" s="43">
        <v>18.900568181818183</v>
      </c>
      <c r="I574" s="9">
        <v>0</v>
      </c>
      <c r="J574" s="9">
        <v>18.900568181818183</v>
      </c>
      <c r="K574" s="11">
        <v>0</v>
      </c>
      <c r="L574" s="41">
        <v>842</v>
      </c>
      <c r="M574" s="44">
        <v>0</v>
      </c>
      <c r="N574" s="13">
        <v>0</v>
      </c>
      <c r="O574" s="13">
        <v>0</v>
      </c>
      <c r="P574" s="22">
        <v>0</v>
      </c>
      <c r="Q574" s="22">
        <v>0</v>
      </c>
      <c r="R574" s="14">
        <v>0</v>
      </c>
      <c r="S574" s="22">
        <v>289</v>
      </c>
      <c r="T574" s="22">
        <v>1</v>
      </c>
      <c r="U574" s="22">
        <v>1541</v>
      </c>
      <c r="V574" s="22"/>
      <c r="W574" s="22">
        <v>280</v>
      </c>
      <c r="X574" s="22">
        <v>185</v>
      </c>
      <c r="Y574" s="14">
        <v>1541</v>
      </c>
      <c r="Z574" s="10">
        <v>280</v>
      </c>
      <c r="AA574" s="22">
        <v>185</v>
      </c>
      <c r="AB574" s="22">
        <v>522.29</v>
      </c>
      <c r="AC574" s="22">
        <v>1.5352049297712026E-2</v>
      </c>
      <c r="AD574" s="42">
        <v>8.94E-3</v>
      </c>
      <c r="AE574" s="22">
        <v>589</v>
      </c>
      <c r="AF574" s="22">
        <v>2.4460924227045595</v>
      </c>
      <c r="AG574" s="22">
        <v>1.8254421064959399E-2</v>
      </c>
      <c r="AH574" s="22">
        <v>0</v>
      </c>
      <c r="AI574" s="22">
        <v>0</v>
      </c>
      <c r="AJ574" s="22">
        <v>0</v>
      </c>
      <c r="AK574" s="22">
        <v>0</v>
      </c>
      <c r="AL574" s="45">
        <v>0</v>
      </c>
      <c r="AM574" s="45">
        <v>0</v>
      </c>
      <c r="AN574" s="45">
        <v>0</v>
      </c>
      <c r="AO574" s="45">
        <v>0</v>
      </c>
      <c r="AP574" s="45">
        <v>0</v>
      </c>
      <c r="AQ574" s="45">
        <v>0</v>
      </c>
      <c r="AR574" s="45">
        <v>0</v>
      </c>
      <c r="AS574" s="45" t="s">
        <v>4441</v>
      </c>
      <c r="AT574" s="45" t="s">
        <v>4444</v>
      </c>
      <c r="AU574" s="45">
        <v>2.4460924227045595</v>
      </c>
      <c r="AV574" s="10">
        <v>14.814369457387643</v>
      </c>
      <c r="AW574" s="10">
        <v>14.814369457387643</v>
      </c>
      <c r="AX574" s="17">
        <v>0</v>
      </c>
    </row>
    <row r="575" spans="1:50" x14ac:dyDescent="0.25">
      <c r="A575" s="22" t="s">
        <v>964</v>
      </c>
      <c r="B575" s="22" t="s">
        <v>3948</v>
      </c>
      <c r="C575" s="22" t="s">
        <v>1017</v>
      </c>
      <c r="D575" s="22">
        <v>5197</v>
      </c>
      <c r="E575" s="22" t="s">
        <v>1350</v>
      </c>
      <c r="F575" s="43">
        <v>0.23114100000000001</v>
      </c>
      <c r="G575" s="43">
        <v>37.17672805134</v>
      </c>
      <c r="H575" s="43">
        <v>1.6789772727272729</v>
      </c>
      <c r="I575" s="9">
        <v>0</v>
      </c>
      <c r="J575" s="9">
        <v>1.6789772727272729</v>
      </c>
      <c r="K575" s="11">
        <v>0</v>
      </c>
      <c r="L575" s="41">
        <v>259</v>
      </c>
      <c r="M575" s="44">
        <v>0</v>
      </c>
      <c r="N575" s="13">
        <v>0</v>
      </c>
      <c r="O575" s="13">
        <v>0</v>
      </c>
      <c r="P575" s="22">
        <v>0</v>
      </c>
      <c r="Q575" s="22">
        <v>0</v>
      </c>
      <c r="R575" s="14">
        <v>0</v>
      </c>
      <c r="S575" s="22">
        <v>43</v>
      </c>
      <c r="T575" s="22">
        <v>1</v>
      </c>
      <c r="U575" s="22">
        <v>483</v>
      </c>
      <c r="V575" s="22"/>
      <c r="W575" s="22">
        <v>89</v>
      </c>
      <c r="X575" s="22">
        <v>60</v>
      </c>
      <c r="Y575" s="14">
        <v>483</v>
      </c>
      <c r="Z575" s="10">
        <v>89</v>
      </c>
      <c r="AA575" s="22">
        <v>60</v>
      </c>
      <c r="AB575" s="22">
        <v>165.4</v>
      </c>
      <c r="AC575" s="22">
        <v>6.2173572585731834E-3</v>
      </c>
      <c r="AD575" s="42">
        <v>1.15E-3</v>
      </c>
      <c r="AE575" s="22">
        <v>590</v>
      </c>
      <c r="AF575" s="22">
        <v>0.61909733270832779</v>
      </c>
      <c r="AG575" s="22">
        <v>1.82087450796567E-2</v>
      </c>
      <c r="AH575" s="22">
        <v>0</v>
      </c>
      <c r="AI575" s="22">
        <v>0</v>
      </c>
      <c r="AJ575" s="22">
        <v>0</v>
      </c>
      <c r="AK575" s="22">
        <v>0</v>
      </c>
      <c r="AL575" s="45">
        <v>0</v>
      </c>
      <c r="AM575" s="45">
        <v>0</v>
      </c>
      <c r="AN575" s="45">
        <v>0</v>
      </c>
      <c r="AO575" s="45">
        <v>0</v>
      </c>
      <c r="AP575" s="45">
        <v>0</v>
      </c>
      <c r="AQ575" s="45">
        <v>0</v>
      </c>
      <c r="AR575" s="45">
        <v>0</v>
      </c>
      <c r="AS575" s="45" t="s">
        <v>4441</v>
      </c>
      <c r="AT575" s="45" t="s">
        <v>4445</v>
      </c>
      <c r="AU575" s="45">
        <v>0.61909733270832779</v>
      </c>
      <c r="AV575" s="10">
        <v>53.008460236886627</v>
      </c>
      <c r="AW575" s="10">
        <v>53.008460236886627</v>
      </c>
      <c r="AX575" s="17">
        <v>0</v>
      </c>
    </row>
    <row r="576" spans="1:50" x14ac:dyDescent="0.25">
      <c r="A576" s="22" t="s">
        <v>539</v>
      </c>
      <c r="B576" s="22" t="s">
        <v>3949</v>
      </c>
      <c r="C576" s="22" t="s">
        <v>545</v>
      </c>
      <c r="D576" s="22">
        <v>4569</v>
      </c>
      <c r="E576" s="22" t="s">
        <v>770</v>
      </c>
      <c r="F576" s="43">
        <v>3.4100450000000002</v>
      </c>
      <c r="G576" s="43">
        <v>223.62106326761</v>
      </c>
      <c r="H576" s="43">
        <v>10.422727272727274</v>
      </c>
      <c r="I576" s="9">
        <v>0.54204545454545461</v>
      </c>
      <c r="J576" s="9">
        <v>9.8806818181818201</v>
      </c>
      <c r="K576" s="11">
        <v>0.75757575757575757</v>
      </c>
      <c r="L576" s="41">
        <v>819</v>
      </c>
      <c r="M576" s="44">
        <v>80</v>
      </c>
      <c r="N576" s="13">
        <v>41</v>
      </c>
      <c r="O576" s="13">
        <v>34</v>
      </c>
      <c r="P576" s="22">
        <v>38</v>
      </c>
      <c r="Q576" s="22">
        <v>31</v>
      </c>
      <c r="R576" s="14">
        <v>0</v>
      </c>
      <c r="S576" s="22">
        <v>270</v>
      </c>
      <c r="T576" s="22">
        <v>0.92731501671754613</v>
      </c>
      <c r="U576" s="22">
        <v>1471</v>
      </c>
      <c r="V576" s="22"/>
      <c r="W576" s="22">
        <v>294</v>
      </c>
      <c r="X576" s="22">
        <v>201</v>
      </c>
      <c r="Y576" s="14">
        <v>1391</v>
      </c>
      <c r="Z576" s="10">
        <v>256</v>
      </c>
      <c r="AA576" s="22">
        <v>170</v>
      </c>
      <c r="AB576" s="22">
        <v>475.91</v>
      </c>
      <c r="AC576" s="22">
        <v>1.5249211993590955E-2</v>
      </c>
      <c r="AD576" s="42">
        <v>8.1200000000000005E-3</v>
      </c>
      <c r="AE576" s="22">
        <v>591</v>
      </c>
      <c r="AF576" s="22">
        <v>2.5217462370473007</v>
      </c>
      <c r="AG576" s="22">
        <v>1.8142059259333099E-2</v>
      </c>
      <c r="AH576" s="22">
        <v>0</v>
      </c>
      <c r="AI576" s="22">
        <v>0</v>
      </c>
      <c r="AJ576" s="22">
        <v>0</v>
      </c>
      <c r="AK576" s="22">
        <v>0</v>
      </c>
      <c r="AL576" s="45">
        <v>0</v>
      </c>
      <c r="AM576" s="45">
        <v>0</v>
      </c>
      <c r="AN576" s="45">
        <v>0</v>
      </c>
      <c r="AO576" s="45">
        <v>0</v>
      </c>
      <c r="AP576" s="45">
        <v>0</v>
      </c>
      <c r="AQ576" s="45">
        <v>0</v>
      </c>
      <c r="AR576" s="45">
        <v>0</v>
      </c>
      <c r="AS576" s="45" t="s">
        <v>4441</v>
      </c>
      <c r="AT576" s="45" t="s">
        <v>4444</v>
      </c>
      <c r="AU576" s="45">
        <v>2.3906000361018624</v>
      </c>
      <c r="AV576" s="10">
        <v>25.909143185738927</v>
      </c>
      <c r="AW576" s="10">
        <v>28.207588312254686</v>
      </c>
      <c r="AX576" s="17">
        <v>5.2006105538595727E-2</v>
      </c>
    </row>
    <row r="577" spans="1:50" x14ac:dyDescent="0.25">
      <c r="A577" s="22" t="s">
        <v>8</v>
      </c>
      <c r="B577" s="22" t="s">
        <v>3946</v>
      </c>
      <c r="C577" s="22" t="s">
        <v>148</v>
      </c>
      <c r="D577" s="22">
        <v>7733</v>
      </c>
      <c r="E577" s="22" t="s">
        <v>765</v>
      </c>
      <c r="F577" s="43">
        <v>10.347956</v>
      </c>
      <c r="G577" s="43">
        <v>419.87492282916998</v>
      </c>
      <c r="H577" s="43">
        <v>18.381439393939395</v>
      </c>
      <c r="I577" s="9">
        <v>14.343750000000002</v>
      </c>
      <c r="J577" s="9">
        <v>4.0376893939393943</v>
      </c>
      <c r="K577" s="11">
        <v>17.555871212121215</v>
      </c>
      <c r="L577" s="41">
        <v>985</v>
      </c>
      <c r="M577" s="44">
        <v>2332</v>
      </c>
      <c r="N577" s="13">
        <v>680</v>
      </c>
      <c r="O577" s="13">
        <v>618</v>
      </c>
      <c r="P577" s="22">
        <v>570</v>
      </c>
      <c r="Q577" s="22">
        <v>512</v>
      </c>
      <c r="R577" s="14">
        <v>0</v>
      </c>
      <c r="S577" s="22">
        <v>524</v>
      </c>
      <c r="T577" s="22">
        <v>4.4913141137923107E-2</v>
      </c>
      <c r="U577" s="22">
        <v>2413</v>
      </c>
      <c r="V577" s="22"/>
      <c r="W577" s="22">
        <v>695</v>
      </c>
      <c r="X577" s="22">
        <v>628</v>
      </c>
      <c r="Y577" s="14">
        <v>81</v>
      </c>
      <c r="Z577" s="10">
        <v>125</v>
      </c>
      <c r="AA577" s="22">
        <v>116</v>
      </c>
      <c r="AB577" s="22">
        <v>178.54</v>
      </c>
      <c r="AC577" s="22">
        <v>2.4645329924145438E-2</v>
      </c>
      <c r="AD577" s="42">
        <v>6.4099999999999999E-3</v>
      </c>
      <c r="AE577" s="22">
        <v>592</v>
      </c>
      <c r="AF577" s="22">
        <v>2.7494659371953998</v>
      </c>
      <c r="AG577" s="22">
        <v>1.8088591692074999E-2</v>
      </c>
      <c r="AH577" s="22">
        <v>0</v>
      </c>
      <c r="AI577" s="22">
        <v>0</v>
      </c>
      <c r="AJ577" s="22">
        <v>1</v>
      </c>
      <c r="AK577" s="22">
        <v>0</v>
      </c>
      <c r="AL577" s="45">
        <v>0</v>
      </c>
      <c r="AM577" s="45">
        <v>0</v>
      </c>
      <c r="AN577" s="45">
        <v>0</v>
      </c>
      <c r="AO577" s="45">
        <v>0</v>
      </c>
      <c r="AP577" s="45">
        <v>0</v>
      </c>
      <c r="AQ577" s="45">
        <v>0</v>
      </c>
      <c r="AR577" s="45">
        <v>0</v>
      </c>
      <c r="AS577" s="45" t="s">
        <v>4441</v>
      </c>
      <c r="AT577" s="45" t="s">
        <v>4444</v>
      </c>
      <c r="AU577" s="45">
        <v>0.60395104081303941</v>
      </c>
      <c r="AV577" s="10">
        <v>30.958300107884984</v>
      </c>
      <c r="AW577" s="10">
        <v>37.809879036412717</v>
      </c>
      <c r="AX577" s="17">
        <v>0.78033878047272653</v>
      </c>
    </row>
    <row r="578" spans="1:50" x14ac:dyDescent="0.25">
      <c r="A578" s="22" t="s">
        <v>2906</v>
      </c>
      <c r="B578" s="22" t="s">
        <v>3950</v>
      </c>
      <c r="C578" s="22" t="s">
        <v>2917</v>
      </c>
      <c r="D578" s="22">
        <v>7722</v>
      </c>
      <c r="E578" s="22" t="s">
        <v>3026</v>
      </c>
      <c r="F578" s="43">
        <v>9.0388149999999996</v>
      </c>
      <c r="G578" s="43">
        <v>595.67198545616998</v>
      </c>
      <c r="H578" s="43">
        <v>25.080113636363638</v>
      </c>
      <c r="I578" s="9">
        <v>0</v>
      </c>
      <c r="J578" s="9">
        <v>25.080113636363638</v>
      </c>
      <c r="K578" s="11">
        <v>0</v>
      </c>
      <c r="L578" s="41">
        <v>2481</v>
      </c>
      <c r="M578" s="44">
        <v>0</v>
      </c>
      <c r="N578" s="13">
        <v>0</v>
      </c>
      <c r="O578" s="13">
        <v>0</v>
      </c>
      <c r="P578" s="22">
        <v>0</v>
      </c>
      <c r="Q578" s="22">
        <v>0</v>
      </c>
      <c r="R578" s="14">
        <v>0</v>
      </c>
      <c r="S578" s="22">
        <v>472</v>
      </c>
      <c r="T578" s="22">
        <v>1</v>
      </c>
      <c r="U578" s="22">
        <v>4518</v>
      </c>
      <c r="V578" s="22"/>
      <c r="W578" s="22">
        <v>817</v>
      </c>
      <c r="X578" s="22">
        <v>539</v>
      </c>
      <c r="Y578" s="14">
        <v>4518</v>
      </c>
      <c r="Z578" s="10">
        <v>817</v>
      </c>
      <c r="AA578" s="22">
        <v>539</v>
      </c>
      <c r="AB578" s="22">
        <v>1525.91</v>
      </c>
      <c r="AC578" s="22">
        <v>1.5174148223670463E-2</v>
      </c>
      <c r="AD578" s="42">
        <v>2.5780000000000001E-2</v>
      </c>
      <c r="AE578" s="22">
        <v>593</v>
      </c>
      <c r="AF578" s="22">
        <v>2.438834419398042</v>
      </c>
      <c r="AG578" s="22">
        <v>1.8065440143689201E-2</v>
      </c>
      <c r="AH578" s="22">
        <v>0</v>
      </c>
      <c r="AI578" s="22">
        <v>0</v>
      </c>
      <c r="AJ578" s="22">
        <v>0</v>
      </c>
      <c r="AK578" s="22">
        <v>0</v>
      </c>
      <c r="AL578" s="45">
        <v>0</v>
      </c>
      <c r="AM578" s="45">
        <v>0</v>
      </c>
      <c r="AN578" s="45">
        <v>0</v>
      </c>
      <c r="AO578" s="45">
        <v>0</v>
      </c>
      <c r="AP578" s="45">
        <v>0</v>
      </c>
      <c r="AQ578" s="45">
        <v>0</v>
      </c>
      <c r="AR578" s="45">
        <v>0</v>
      </c>
      <c r="AS578" s="45" t="s">
        <v>4441</v>
      </c>
      <c r="AT578" s="45" t="s">
        <v>4442</v>
      </c>
      <c r="AU578" s="45">
        <v>2.438834419398042</v>
      </c>
      <c r="AV578" s="10">
        <v>32.575609977118773</v>
      </c>
      <c r="AW578" s="10">
        <v>32.575609977118773</v>
      </c>
      <c r="AX578" s="17">
        <v>0</v>
      </c>
    </row>
    <row r="579" spans="1:50" x14ac:dyDescent="0.25">
      <c r="A579" s="22" t="s">
        <v>1672</v>
      </c>
      <c r="B579" s="22" t="s">
        <v>3947</v>
      </c>
      <c r="C579" s="22" t="s">
        <v>1838</v>
      </c>
      <c r="D579" s="22">
        <v>3694</v>
      </c>
      <c r="E579" s="22" t="s">
        <v>1919</v>
      </c>
      <c r="F579" s="43">
        <v>11.783364000000001</v>
      </c>
      <c r="G579" s="43">
        <v>521.00955885763995</v>
      </c>
      <c r="H579" s="43">
        <v>22.701893939393941</v>
      </c>
      <c r="I579" s="9">
        <v>17.235795454545453</v>
      </c>
      <c r="J579" s="9">
        <v>5.4660984848484855</v>
      </c>
      <c r="K579" s="11">
        <v>22.686742424242425</v>
      </c>
      <c r="L579" s="41">
        <v>334</v>
      </c>
      <c r="M579" s="44">
        <v>1070</v>
      </c>
      <c r="N579" s="13">
        <v>145</v>
      </c>
      <c r="O579" s="13">
        <v>118</v>
      </c>
      <c r="P579" s="22">
        <v>127</v>
      </c>
      <c r="Q579" s="22">
        <v>106</v>
      </c>
      <c r="R579" s="14">
        <v>0</v>
      </c>
      <c r="S579" s="22">
        <v>573</v>
      </c>
      <c r="T579" s="22">
        <v>6.6741194333685971E-4</v>
      </c>
      <c r="U579" s="22">
        <v>1070</v>
      </c>
      <c r="V579" s="22"/>
      <c r="W579" s="22">
        <v>145</v>
      </c>
      <c r="X579" s="22">
        <v>118</v>
      </c>
      <c r="Y579" s="14">
        <v>0</v>
      </c>
      <c r="Z579" s="10">
        <v>18</v>
      </c>
      <c r="AA579" s="22">
        <v>12</v>
      </c>
      <c r="AB579" s="22">
        <v>24.66</v>
      </c>
      <c r="AC579" s="22">
        <v>2.2616406550843481E-2</v>
      </c>
      <c r="AD579" s="42">
        <v>8.4999999999999995E-4</v>
      </c>
      <c r="AE579" s="22">
        <v>594</v>
      </c>
      <c r="AF579" s="22">
        <v>1.999207602324542</v>
      </c>
      <c r="AG579" s="22">
        <v>1.8010879300221098E-2</v>
      </c>
      <c r="AH579" s="22">
        <v>0</v>
      </c>
      <c r="AI579" s="22">
        <v>0</v>
      </c>
      <c r="AJ579" s="22">
        <v>0</v>
      </c>
      <c r="AK579" s="22">
        <v>0</v>
      </c>
      <c r="AL579" s="45">
        <v>0</v>
      </c>
      <c r="AM579" s="45">
        <v>0</v>
      </c>
      <c r="AN579" s="45">
        <v>0</v>
      </c>
      <c r="AO579" s="45">
        <v>0</v>
      </c>
      <c r="AP579" s="45">
        <v>0</v>
      </c>
      <c r="AQ579" s="45">
        <v>0</v>
      </c>
      <c r="AR579" s="45">
        <v>0</v>
      </c>
      <c r="AS579" s="45" t="s">
        <v>4441</v>
      </c>
      <c r="AT579" s="45" t="s">
        <v>4445</v>
      </c>
      <c r="AU579" s="45">
        <v>0.48136361112149073</v>
      </c>
      <c r="AV579" s="10">
        <v>3.2930251897023664</v>
      </c>
      <c r="AW579" s="10">
        <v>6.3871322977324674</v>
      </c>
      <c r="AX579" s="17">
        <v>0.75922279879198429</v>
      </c>
    </row>
    <row r="580" spans="1:50" x14ac:dyDescent="0.25">
      <c r="A580" s="22" t="s">
        <v>964</v>
      </c>
      <c r="B580" s="22" t="s">
        <v>3952</v>
      </c>
      <c r="C580" s="22" t="s">
        <v>1130</v>
      </c>
      <c r="D580" s="22">
        <v>21</v>
      </c>
      <c r="E580" s="22" t="s">
        <v>1505</v>
      </c>
      <c r="F580" s="43">
        <v>0.63237200000000005</v>
      </c>
      <c r="G580" s="43">
        <v>53.529015447970004</v>
      </c>
      <c r="H580" s="43">
        <v>3.0696969696969703</v>
      </c>
      <c r="I580" s="9">
        <v>1.8910984848484849</v>
      </c>
      <c r="J580" s="9">
        <v>1.178598484848485</v>
      </c>
      <c r="K580" s="11">
        <v>3.0693181818181818</v>
      </c>
      <c r="L580" s="41">
        <v>163</v>
      </c>
      <c r="M580" s="44">
        <v>424</v>
      </c>
      <c r="N580" s="13">
        <v>147</v>
      </c>
      <c r="O580" s="13">
        <v>11</v>
      </c>
      <c r="P580" s="22">
        <v>146</v>
      </c>
      <c r="Q580" s="22">
        <v>11</v>
      </c>
      <c r="R580" s="14">
        <v>0</v>
      </c>
      <c r="S580" s="22">
        <v>100</v>
      </c>
      <c r="T580" s="22">
        <v>1.2339585389942176E-4</v>
      </c>
      <c r="U580" s="22">
        <v>424</v>
      </c>
      <c r="V580" s="22"/>
      <c r="W580" s="22">
        <v>147</v>
      </c>
      <c r="X580" s="22">
        <v>11</v>
      </c>
      <c r="Y580" s="14">
        <v>0</v>
      </c>
      <c r="Z580" s="10">
        <v>1</v>
      </c>
      <c r="AA580" s="22">
        <v>0</v>
      </c>
      <c r="AB580" s="22">
        <v>1.37</v>
      </c>
      <c r="AC580" s="22">
        <v>1.1813630321944987E-2</v>
      </c>
      <c r="AD580" s="42">
        <v>2.0000000000000002E-5</v>
      </c>
      <c r="AE580" s="22">
        <v>595</v>
      </c>
      <c r="AF580" s="22">
        <v>0.50412276609838358</v>
      </c>
      <c r="AG580" s="22">
        <v>1.8004384503513698E-2</v>
      </c>
      <c r="AH580" s="22">
        <v>0</v>
      </c>
      <c r="AI580" s="22">
        <v>0</v>
      </c>
      <c r="AJ580" s="22">
        <v>0</v>
      </c>
      <c r="AK580" s="22">
        <v>0</v>
      </c>
      <c r="AL580" s="45">
        <v>0</v>
      </c>
      <c r="AM580" s="45">
        <v>0</v>
      </c>
      <c r="AN580" s="45">
        <v>0</v>
      </c>
      <c r="AO580" s="45">
        <v>0</v>
      </c>
      <c r="AP580" s="45">
        <v>0</v>
      </c>
      <c r="AQ580" s="45">
        <v>0</v>
      </c>
      <c r="AR580" s="45">
        <v>0</v>
      </c>
      <c r="AS580" s="45" t="s">
        <v>4441</v>
      </c>
      <c r="AT580" s="45" t="s">
        <v>4445</v>
      </c>
      <c r="AU580" s="45">
        <v>0.19355602007837122</v>
      </c>
      <c r="AV580" s="10">
        <v>0.84846537040012848</v>
      </c>
      <c r="AW580" s="10">
        <v>47.887462981243822</v>
      </c>
      <c r="AX580" s="17">
        <v>0.61605380059229997</v>
      </c>
    </row>
    <row r="581" spans="1:50" x14ac:dyDescent="0.25">
      <c r="A581" s="22" t="s">
        <v>2906</v>
      </c>
      <c r="B581" s="22" t="s">
        <v>3961</v>
      </c>
      <c r="C581" s="22" t="s">
        <v>2932</v>
      </c>
      <c r="D581" s="22">
        <v>8766</v>
      </c>
      <c r="E581" s="22" t="s">
        <v>3148</v>
      </c>
      <c r="F581" s="43">
        <v>0.78214899999999998</v>
      </c>
      <c r="G581" s="43">
        <v>62.558413794769997</v>
      </c>
      <c r="H581" s="43">
        <v>2.6630681818181823</v>
      </c>
      <c r="I581" s="9">
        <v>1.9130681818181821</v>
      </c>
      <c r="J581" s="9">
        <v>0.74981060606060612</v>
      </c>
      <c r="K581" s="11">
        <v>2.2524621212121216</v>
      </c>
      <c r="L581" s="41">
        <v>89</v>
      </c>
      <c r="M581" s="44">
        <v>121</v>
      </c>
      <c r="N581" s="13">
        <v>3</v>
      </c>
      <c r="O581" s="13">
        <v>1</v>
      </c>
      <c r="P581" s="22">
        <v>0</v>
      </c>
      <c r="Q581" s="22">
        <v>0</v>
      </c>
      <c r="R581" s="14">
        <v>0</v>
      </c>
      <c r="S581" s="22">
        <v>79</v>
      </c>
      <c r="T581" s="22">
        <v>0.15418533532465684</v>
      </c>
      <c r="U581" s="22">
        <v>148</v>
      </c>
      <c r="V581" s="22"/>
      <c r="W581" s="22">
        <v>8</v>
      </c>
      <c r="X581" s="22">
        <v>5</v>
      </c>
      <c r="Y581" s="14">
        <v>27</v>
      </c>
      <c r="Z581" s="10">
        <v>8</v>
      </c>
      <c r="AA581" s="22">
        <v>5</v>
      </c>
      <c r="AB581" s="22">
        <v>13.39</v>
      </c>
      <c r="AC581" s="22">
        <v>1.2502698718767533E-2</v>
      </c>
      <c r="AD581" s="42">
        <v>2.1000000000000001E-4</v>
      </c>
      <c r="AE581" s="22">
        <v>596</v>
      </c>
      <c r="AF581" s="22">
        <v>0.52123840629894547</v>
      </c>
      <c r="AG581" s="22">
        <v>1.79737381482395E-2</v>
      </c>
      <c r="AH581" s="22">
        <v>0</v>
      </c>
      <c r="AI581" s="22">
        <v>1</v>
      </c>
      <c r="AJ581" s="22">
        <v>0</v>
      </c>
      <c r="AK581" s="22">
        <v>0</v>
      </c>
      <c r="AL581" s="45">
        <v>0</v>
      </c>
      <c r="AM581" s="45">
        <v>0</v>
      </c>
      <c r="AN581" s="45">
        <v>0</v>
      </c>
      <c r="AO581" s="45">
        <v>0</v>
      </c>
      <c r="AP581" s="45">
        <v>0</v>
      </c>
      <c r="AQ581" s="45">
        <v>0</v>
      </c>
      <c r="AR581" s="45">
        <v>0</v>
      </c>
      <c r="AS581" s="45" t="s">
        <v>4441</v>
      </c>
      <c r="AT581" s="45" t="s">
        <v>4445</v>
      </c>
      <c r="AU581" s="45">
        <v>0.1467593236994186</v>
      </c>
      <c r="AV581" s="10">
        <v>10.669360949734781</v>
      </c>
      <c r="AW581" s="10">
        <v>3.0040537657350113</v>
      </c>
      <c r="AX581" s="17">
        <v>0.71836995946234261</v>
      </c>
    </row>
    <row r="582" spans="1:50" x14ac:dyDescent="0.25">
      <c r="A582" s="22" t="s">
        <v>2906</v>
      </c>
      <c r="B582" s="22" t="s">
        <v>3950</v>
      </c>
      <c r="C582" s="22" t="s">
        <v>2909</v>
      </c>
      <c r="D582" s="22">
        <v>4993</v>
      </c>
      <c r="E582" s="22" t="s">
        <v>2910</v>
      </c>
      <c r="F582" s="43">
        <v>3.0383900000000001</v>
      </c>
      <c r="G582" s="43">
        <v>147.38784270798001</v>
      </c>
      <c r="H582" s="43">
        <v>5.9234848484848488</v>
      </c>
      <c r="I582" s="9">
        <v>4.2513257575757581</v>
      </c>
      <c r="J582" s="9">
        <v>1.6721590909090911</v>
      </c>
      <c r="K582" s="11">
        <v>5.9234848484848488</v>
      </c>
      <c r="L582" s="41">
        <v>890</v>
      </c>
      <c r="M582" s="44">
        <v>2347</v>
      </c>
      <c r="N582" s="13">
        <v>792</v>
      </c>
      <c r="O582" s="13">
        <v>439</v>
      </c>
      <c r="P582" s="22">
        <v>604</v>
      </c>
      <c r="Q582" s="22">
        <v>307</v>
      </c>
      <c r="R582" s="14">
        <v>2</v>
      </c>
      <c r="S582" s="22">
        <v>360</v>
      </c>
      <c r="T582" s="22">
        <v>0</v>
      </c>
      <c r="U582" s="22">
        <v>2347</v>
      </c>
      <c r="V582" s="22"/>
      <c r="W582" s="22">
        <v>792</v>
      </c>
      <c r="X582" s="22">
        <v>439</v>
      </c>
      <c r="Y582" s="14">
        <v>0</v>
      </c>
      <c r="Z582" s="10">
        <v>188</v>
      </c>
      <c r="AA582" s="22">
        <v>132</v>
      </c>
      <c r="AB582" s="22">
        <v>257.56</v>
      </c>
      <c r="AC582" s="22">
        <v>2.0614929591038059E-2</v>
      </c>
      <c r="AD582" s="42">
        <v>8.0599999999999995E-3</v>
      </c>
      <c r="AE582" s="22">
        <v>597</v>
      </c>
      <c r="AF582" s="22">
        <v>0.6649130851914965</v>
      </c>
      <c r="AG582" s="22">
        <v>1.79706239240945E-2</v>
      </c>
      <c r="AH582" s="22">
        <v>1</v>
      </c>
      <c r="AI582" s="22">
        <v>0</v>
      </c>
      <c r="AJ582" s="22">
        <v>0</v>
      </c>
      <c r="AK582" s="22">
        <v>0</v>
      </c>
      <c r="AL582" s="45">
        <v>0</v>
      </c>
      <c r="AM582" s="45">
        <v>0</v>
      </c>
      <c r="AN582" s="45">
        <v>0</v>
      </c>
      <c r="AO582" s="45">
        <v>0</v>
      </c>
      <c r="AP582" s="45">
        <v>0</v>
      </c>
      <c r="AQ582" s="45">
        <v>0</v>
      </c>
      <c r="AR582" s="45">
        <v>0</v>
      </c>
      <c r="AS582" s="45" t="s">
        <v>4441</v>
      </c>
      <c r="AT582" s="45" t="s">
        <v>4444</v>
      </c>
      <c r="AU582" s="45">
        <v>0.1877003974023444</v>
      </c>
      <c r="AV582" s="10">
        <v>112.42949371389737</v>
      </c>
      <c r="AW582" s="10">
        <v>133.70507737562346</v>
      </c>
      <c r="AX582" s="17">
        <v>0.71770686788591898</v>
      </c>
    </row>
    <row r="583" spans="1:50" x14ac:dyDescent="0.25">
      <c r="A583" s="22" t="s">
        <v>8</v>
      </c>
      <c r="B583" s="22" t="s">
        <v>3946</v>
      </c>
      <c r="C583" s="22" t="s">
        <v>312</v>
      </c>
      <c r="D583" s="22">
        <v>4162</v>
      </c>
      <c r="E583" s="22" t="s">
        <v>358</v>
      </c>
      <c r="F583" s="43">
        <v>14.100591</v>
      </c>
      <c r="G583" s="43">
        <v>879.05795759807995</v>
      </c>
      <c r="H583" s="43">
        <v>35.222727272727276</v>
      </c>
      <c r="I583" s="9">
        <v>0.91420454545454555</v>
      </c>
      <c r="J583" s="9">
        <v>34.308522727272731</v>
      </c>
      <c r="K583" s="11">
        <v>0.94696969696969702</v>
      </c>
      <c r="L583" s="41">
        <v>3004</v>
      </c>
      <c r="M583" s="44">
        <v>230</v>
      </c>
      <c r="N583" s="13">
        <v>140</v>
      </c>
      <c r="O583" s="13">
        <v>123</v>
      </c>
      <c r="P583" s="22">
        <v>138</v>
      </c>
      <c r="Q583" s="22">
        <v>122</v>
      </c>
      <c r="R583" s="14">
        <v>0</v>
      </c>
      <c r="S583" s="22">
        <v>812</v>
      </c>
      <c r="T583" s="22">
        <v>0.97311481051318449</v>
      </c>
      <c r="U583" s="22">
        <v>5550</v>
      </c>
      <c r="V583" s="22"/>
      <c r="W583" s="22">
        <v>1101</v>
      </c>
      <c r="X583" s="22">
        <v>757</v>
      </c>
      <c r="Y583" s="14">
        <v>5320</v>
      </c>
      <c r="Z583" s="10">
        <v>963</v>
      </c>
      <c r="AA583" s="22">
        <v>635</v>
      </c>
      <c r="AB583" s="22">
        <v>1798.11</v>
      </c>
      <c r="AC583" s="22">
        <v>1.6040570337965163E-2</v>
      </c>
      <c r="AD583" s="42">
        <v>3.2120000000000003E-2</v>
      </c>
      <c r="AE583" s="22">
        <v>598</v>
      </c>
      <c r="AF583" s="22">
        <v>4.0558833148338165</v>
      </c>
      <c r="AG583" s="22">
        <v>1.7946386348822198E-2</v>
      </c>
      <c r="AH583" s="22">
        <v>0</v>
      </c>
      <c r="AI583" s="22">
        <v>0</v>
      </c>
      <c r="AJ583" s="22">
        <v>0</v>
      </c>
      <c r="AK583" s="22">
        <v>0</v>
      </c>
      <c r="AL583" s="45">
        <v>0</v>
      </c>
      <c r="AM583" s="45">
        <v>0</v>
      </c>
      <c r="AN583" s="45">
        <v>0</v>
      </c>
      <c r="AO583" s="45">
        <v>0</v>
      </c>
      <c r="AP583" s="45">
        <v>1</v>
      </c>
      <c r="AQ583" s="45">
        <v>0</v>
      </c>
      <c r="AR583" s="45">
        <v>0</v>
      </c>
      <c r="AS583" s="45" t="s">
        <v>4441</v>
      </c>
      <c r="AT583" s="45" t="s">
        <v>4442</v>
      </c>
      <c r="AU583" s="45">
        <v>3.9506130178024641</v>
      </c>
      <c r="AV583" s="10">
        <v>28.068827318947381</v>
      </c>
      <c r="AW583" s="10">
        <v>31.258226867982962</v>
      </c>
      <c r="AX583" s="17">
        <v>2.5954961930571688E-2</v>
      </c>
    </row>
    <row r="584" spans="1:50" x14ac:dyDescent="0.25">
      <c r="A584" s="22" t="s">
        <v>964</v>
      </c>
      <c r="B584" s="22" t="s">
        <v>3952</v>
      </c>
      <c r="C584" s="22" t="s">
        <v>1336</v>
      </c>
      <c r="D584" s="22">
        <v>7235</v>
      </c>
      <c r="E584" s="22" t="s">
        <v>1656</v>
      </c>
      <c r="F584" s="43">
        <v>0.83658200000000005</v>
      </c>
      <c r="G584" s="43">
        <v>39.410843107909997</v>
      </c>
      <c r="H584" s="43">
        <v>1.2022727272727274</v>
      </c>
      <c r="I584" s="9">
        <v>0.14829545454545456</v>
      </c>
      <c r="J584" s="9">
        <v>1.0541666666666667</v>
      </c>
      <c r="K584" s="11">
        <v>1.1929924242424244</v>
      </c>
      <c r="L584" s="41">
        <v>145</v>
      </c>
      <c r="M584" s="44">
        <v>60</v>
      </c>
      <c r="N584" s="13">
        <v>60</v>
      </c>
      <c r="O584" s="13">
        <v>15</v>
      </c>
      <c r="P584" s="22">
        <v>44</v>
      </c>
      <c r="Q584" s="22">
        <v>9</v>
      </c>
      <c r="R584" s="14">
        <v>0</v>
      </c>
      <c r="S584" s="22">
        <v>65</v>
      </c>
      <c r="T584" s="22">
        <v>7.7189666036545646E-3</v>
      </c>
      <c r="U584" s="22">
        <v>62</v>
      </c>
      <c r="V584" s="22"/>
      <c r="W584" s="22">
        <v>60</v>
      </c>
      <c r="X584" s="22">
        <v>15</v>
      </c>
      <c r="Y584" s="14">
        <v>2</v>
      </c>
      <c r="Z584" s="10">
        <v>16</v>
      </c>
      <c r="AA584" s="22">
        <v>6</v>
      </c>
      <c r="AB584" s="22">
        <v>22.1</v>
      </c>
      <c r="AC584" s="22">
        <v>2.1227203835994388E-2</v>
      </c>
      <c r="AD584" s="42">
        <v>7.1000000000000002E-4</v>
      </c>
      <c r="AE584" s="22">
        <v>599</v>
      </c>
      <c r="AF584" s="22">
        <v>0.19731236433551061</v>
      </c>
      <c r="AG584" s="22">
        <v>1.79374876668646E-2</v>
      </c>
      <c r="AH584" s="22">
        <v>0</v>
      </c>
      <c r="AI584" s="22">
        <v>0</v>
      </c>
      <c r="AJ584" s="22">
        <v>0</v>
      </c>
      <c r="AK584" s="22">
        <v>0</v>
      </c>
      <c r="AL584" s="45">
        <v>0</v>
      </c>
      <c r="AM584" s="45">
        <v>0</v>
      </c>
      <c r="AN584" s="45">
        <v>0</v>
      </c>
      <c r="AO584" s="45">
        <v>0</v>
      </c>
      <c r="AP584" s="45">
        <v>0</v>
      </c>
      <c r="AQ584" s="45">
        <v>0</v>
      </c>
      <c r="AR584" s="45">
        <v>0</v>
      </c>
      <c r="AS584" s="45" t="s">
        <v>4441</v>
      </c>
      <c r="AT584" s="45" t="s">
        <v>4445</v>
      </c>
      <c r="AU584" s="45">
        <v>0.17300576872896217</v>
      </c>
      <c r="AV584" s="10">
        <v>15.177865612648221</v>
      </c>
      <c r="AW584" s="10">
        <v>49.905482041587895</v>
      </c>
      <c r="AX584" s="17">
        <v>0.12334593572778828</v>
      </c>
    </row>
    <row r="585" spans="1:50" x14ac:dyDescent="0.25">
      <c r="A585" s="22" t="s">
        <v>1672</v>
      </c>
      <c r="B585" s="22" t="s">
        <v>3947</v>
      </c>
      <c r="C585" s="22" t="s">
        <v>3958</v>
      </c>
      <c r="D585" s="22">
        <v>2260</v>
      </c>
      <c r="E585" s="22" t="s">
        <v>1999</v>
      </c>
      <c r="F585" s="43">
        <v>13.271141999999999</v>
      </c>
      <c r="G585" s="43">
        <v>637.78528071538005</v>
      </c>
      <c r="H585" s="43">
        <v>28.573106060606065</v>
      </c>
      <c r="I585" s="9">
        <v>0</v>
      </c>
      <c r="J585" s="9">
        <v>28.573106060606065</v>
      </c>
      <c r="K585" s="11">
        <v>0</v>
      </c>
      <c r="L585" s="41">
        <v>3182</v>
      </c>
      <c r="M585" s="44">
        <v>1</v>
      </c>
      <c r="N585" s="13">
        <v>0</v>
      </c>
      <c r="O585" s="13">
        <v>0</v>
      </c>
      <c r="P585" s="22">
        <v>0</v>
      </c>
      <c r="Q585" s="22">
        <v>0</v>
      </c>
      <c r="R585" s="14">
        <v>0</v>
      </c>
      <c r="S585" s="22">
        <v>578</v>
      </c>
      <c r="T585" s="22">
        <v>1</v>
      </c>
      <c r="U585" s="22">
        <v>5792</v>
      </c>
      <c r="V585" s="22"/>
      <c r="W585" s="22">
        <v>1046</v>
      </c>
      <c r="X585" s="22">
        <v>690</v>
      </c>
      <c r="Y585" s="14">
        <v>5791</v>
      </c>
      <c r="Z585" s="10">
        <v>1046</v>
      </c>
      <c r="AA585" s="22">
        <v>690</v>
      </c>
      <c r="AB585" s="22">
        <v>1954.21</v>
      </c>
      <c r="AC585" s="22">
        <v>2.0808166010219384E-2</v>
      </c>
      <c r="AD585" s="42">
        <v>4.5260000000000002E-2</v>
      </c>
      <c r="AE585" s="22">
        <v>600</v>
      </c>
      <c r="AF585" s="22">
        <v>6.6069274191373966</v>
      </c>
      <c r="AG585" s="22">
        <v>1.79049523553859E-2</v>
      </c>
      <c r="AH585" s="22">
        <v>0</v>
      </c>
      <c r="AI585" s="22">
        <v>0</v>
      </c>
      <c r="AJ585" s="22">
        <v>0</v>
      </c>
      <c r="AK585" s="22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1</v>
      </c>
      <c r="AQ585" s="45">
        <v>0</v>
      </c>
      <c r="AR585" s="45">
        <v>0</v>
      </c>
      <c r="AS585" s="45" t="s">
        <v>4441</v>
      </c>
      <c r="AT585" s="45" t="s">
        <v>4441</v>
      </c>
      <c r="AU585" s="45">
        <v>6.6069274191373966</v>
      </c>
      <c r="AV585" s="10">
        <v>36.607850675433824</v>
      </c>
      <c r="AW585" s="10">
        <v>36.607850675433824</v>
      </c>
      <c r="AX585" s="17">
        <v>0</v>
      </c>
    </row>
    <row r="586" spans="1:50" x14ac:dyDescent="0.25">
      <c r="A586" s="22" t="s">
        <v>2195</v>
      </c>
      <c r="B586" s="22" t="s">
        <v>3956</v>
      </c>
      <c r="C586" s="22" t="s">
        <v>2326</v>
      </c>
      <c r="D586" s="22">
        <v>5408</v>
      </c>
      <c r="E586" s="22" t="s">
        <v>2327</v>
      </c>
      <c r="F586" s="43">
        <v>13.283270999999999</v>
      </c>
      <c r="G586" s="43">
        <v>437.13505508143999</v>
      </c>
      <c r="H586" s="43">
        <v>22.786553030303033</v>
      </c>
      <c r="I586" s="9">
        <v>0</v>
      </c>
      <c r="J586" s="9">
        <v>22.786553030303033</v>
      </c>
      <c r="K586" s="11">
        <v>0</v>
      </c>
      <c r="L586" s="41">
        <v>355</v>
      </c>
      <c r="M586" s="44">
        <v>0</v>
      </c>
      <c r="N586" s="13">
        <v>0</v>
      </c>
      <c r="O586" s="13">
        <v>0</v>
      </c>
      <c r="P586" s="22">
        <v>0</v>
      </c>
      <c r="Q586" s="22">
        <v>0</v>
      </c>
      <c r="R586" s="14">
        <v>0</v>
      </c>
      <c r="S586" s="22">
        <v>315</v>
      </c>
      <c r="T586" s="22">
        <v>1</v>
      </c>
      <c r="U586" s="22">
        <v>657</v>
      </c>
      <c r="V586" s="22"/>
      <c r="W586" s="22">
        <v>120</v>
      </c>
      <c r="X586" s="22">
        <v>80</v>
      </c>
      <c r="Y586" s="14">
        <v>657</v>
      </c>
      <c r="Z586" s="10">
        <v>120</v>
      </c>
      <c r="AA586" s="22">
        <v>80</v>
      </c>
      <c r="AB586" s="22">
        <v>223.53</v>
      </c>
      <c r="AC586" s="22">
        <v>3.0387109991728469E-2</v>
      </c>
      <c r="AD586" s="42">
        <v>7.5799999999999999E-3</v>
      </c>
      <c r="AE586" s="22">
        <v>601</v>
      </c>
      <c r="AF586" s="22">
        <v>1.6408411164037666</v>
      </c>
      <c r="AG586" s="22">
        <v>1.7835229526127899E-2</v>
      </c>
      <c r="AH586" s="22">
        <v>0</v>
      </c>
      <c r="AI586" s="22">
        <v>0</v>
      </c>
      <c r="AJ586" s="22">
        <v>0</v>
      </c>
      <c r="AK586" s="22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 t="s">
        <v>4441</v>
      </c>
      <c r="AT586" s="45" t="s">
        <v>4444</v>
      </c>
      <c r="AU586" s="45">
        <v>1.6408411164037666</v>
      </c>
      <c r="AV586" s="10">
        <v>5.2662638285139591</v>
      </c>
      <c r="AW586" s="10">
        <v>5.2662638285139591</v>
      </c>
      <c r="AX586" s="17">
        <v>0</v>
      </c>
    </row>
    <row r="587" spans="1:50" x14ac:dyDescent="0.25">
      <c r="A587" s="22" t="s">
        <v>8</v>
      </c>
      <c r="B587" s="22" t="s">
        <v>3946</v>
      </c>
      <c r="C587" s="22" t="s">
        <v>36</v>
      </c>
      <c r="D587" s="22">
        <v>1069</v>
      </c>
      <c r="E587" s="22" t="s">
        <v>233</v>
      </c>
      <c r="F587" s="43">
        <v>19.308104</v>
      </c>
      <c r="G587" s="43">
        <v>1067.48535419109</v>
      </c>
      <c r="H587" s="43">
        <v>43.652651515151518</v>
      </c>
      <c r="I587" s="9">
        <v>0</v>
      </c>
      <c r="J587" s="9">
        <v>43.652651515151518</v>
      </c>
      <c r="K587" s="11">
        <v>0</v>
      </c>
      <c r="L587" s="41">
        <v>6530</v>
      </c>
      <c r="M587" s="44">
        <v>0</v>
      </c>
      <c r="N587" s="13">
        <v>0</v>
      </c>
      <c r="O587" s="13">
        <v>0</v>
      </c>
      <c r="P587" s="22">
        <v>0</v>
      </c>
      <c r="Q587" s="22">
        <v>0</v>
      </c>
      <c r="R587" s="14">
        <v>0</v>
      </c>
      <c r="S587" s="22">
        <v>960</v>
      </c>
      <c r="T587" s="22">
        <v>1</v>
      </c>
      <c r="U587" s="22">
        <v>11871</v>
      </c>
      <c r="V587" s="22"/>
      <c r="W587" s="22">
        <v>2143</v>
      </c>
      <c r="X587" s="22">
        <v>1412</v>
      </c>
      <c r="Y587" s="14">
        <v>11871</v>
      </c>
      <c r="Z587" s="10">
        <v>2143</v>
      </c>
      <c r="AA587" s="22">
        <v>1412</v>
      </c>
      <c r="AB587" s="22">
        <v>4004.3</v>
      </c>
      <c r="AC587" s="22">
        <v>1.8087465016914571E-2</v>
      </c>
      <c r="AD587" s="42">
        <v>8.0600000000000005E-2</v>
      </c>
      <c r="AE587" s="22">
        <v>602</v>
      </c>
      <c r="AF587" s="22">
        <v>10.590437165631611</v>
      </c>
      <c r="AG587" s="22">
        <v>1.7739425738076402E-2</v>
      </c>
      <c r="AH587" s="22">
        <v>0</v>
      </c>
      <c r="AI587" s="22">
        <v>0</v>
      </c>
      <c r="AJ587" s="22">
        <v>0</v>
      </c>
      <c r="AK587" s="22">
        <v>0</v>
      </c>
      <c r="AL587" s="45">
        <v>0</v>
      </c>
      <c r="AM587" s="45">
        <v>0</v>
      </c>
      <c r="AN587" s="45">
        <v>0</v>
      </c>
      <c r="AO587" s="45">
        <v>1</v>
      </c>
      <c r="AP587" s="45">
        <v>0</v>
      </c>
      <c r="AQ587" s="45">
        <v>0</v>
      </c>
      <c r="AR587" s="45">
        <v>0</v>
      </c>
      <c r="AS587" s="45" t="s">
        <v>4441</v>
      </c>
      <c r="AT587" s="45" t="s">
        <v>4440</v>
      </c>
      <c r="AU587" s="45">
        <v>10.590437165631611</v>
      </c>
      <c r="AV587" s="10">
        <v>49.092092361358169</v>
      </c>
      <c r="AW587" s="10">
        <v>49.092092361358169</v>
      </c>
      <c r="AX587" s="17">
        <v>0</v>
      </c>
    </row>
    <row r="588" spans="1:50" x14ac:dyDescent="0.25">
      <c r="A588" s="22" t="s">
        <v>2906</v>
      </c>
      <c r="B588" s="22" t="s">
        <v>3959</v>
      </c>
      <c r="C588" s="22" t="s">
        <v>3575</v>
      </c>
      <c r="D588" s="22">
        <v>4383</v>
      </c>
      <c r="E588" s="22" t="s">
        <v>3443</v>
      </c>
      <c r="F588" s="43">
        <v>1.4E-5</v>
      </c>
      <c r="G588" s="43">
        <v>1.47436857516</v>
      </c>
      <c r="H588" s="43">
        <v>0.78901515151515145</v>
      </c>
      <c r="I588" s="9">
        <v>0</v>
      </c>
      <c r="J588" s="9">
        <v>0.78901515151515145</v>
      </c>
      <c r="K588" s="11">
        <v>0</v>
      </c>
      <c r="L588" s="41">
        <v>1</v>
      </c>
      <c r="M588" s="44">
        <v>0</v>
      </c>
      <c r="N588" s="13">
        <v>0</v>
      </c>
      <c r="O588" s="13">
        <v>0</v>
      </c>
      <c r="P588" s="22">
        <v>0</v>
      </c>
      <c r="Q588" s="22">
        <v>0</v>
      </c>
      <c r="R588" s="14">
        <v>0</v>
      </c>
      <c r="S588" s="22">
        <v>19</v>
      </c>
      <c r="T588" s="22">
        <v>1</v>
      </c>
      <c r="U588" s="22">
        <v>14</v>
      </c>
      <c r="V588" s="22"/>
      <c r="W588" s="22">
        <v>5</v>
      </c>
      <c r="X588" s="22">
        <v>4</v>
      </c>
      <c r="Y588" s="14">
        <v>14</v>
      </c>
      <c r="Z588" s="10">
        <v>5</v>
      </c>
      <c r="AA588" s="22">
        <v>4</v>
      </c>
      <c r="AB588" s="22">
        <v>8.11</v>
      </c>
      <c r="AC588" s="22">
        <v>9.495590340075382E-6</v>
      </c>
      <c r="AD588" s="42">
        <v>0</v>
      </c>
      <c r="AE588" s="22">
        <v>603</v>
      </c>
      <c r="AF588" s="22">
        <v>1.7734734852034799E-2</v>
      </c>
      <c r="AG588" s="22">
        <v>1.7734734852034799E-2</v>
      </c>
      <c r="AH588" s="22">
        <v>0</v>
      </c>
      <c r="AI588" s="22">
        <v>0</v>
      </c>
      <c r="AJ588" s="22">
        <v>0</v>
      </c>
      <c r="AK588" s="22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 t="s">
        <v>4441</v>
      </c>
      <c r="AT588" s="45" t="s">
        <v>4445</v>
      </c>
      <c r="AU588" s="45">
        <v>1.7734734852034799E-2</v>
      </c>
      <c r="AV588" s="10">
        <v>6.3370139222275572</v>
      </c>
      <c r="AW588" s="10">
        <v>6.3370139222275572</v>
      </c>
      <c r="AX588" s="17">
        <v>0</v>
      </c>
    </row>
    <row r="589" spans="1:50" x14ac:dyDescent="0.25">
      <c r="A589" s="22" t="s">
        <v>964</v>
      </c>
      <c r="B589" s="22" t="s">
        <v>3948</v>
      </c>
      <c r="C589" s="22" t="s">
        <v>1395</v>
      </c>
      <c r="D589" s="22">
        <v>1080</v>
      </c>
      <c r="E589" s="22" t="s">
        <v>1506</v>
      </c>
      <c r="F589" s="43">
        <v>5.0522819999999999</v>
      </c>
      <c r="G589" s="43">
        <v>116.47790502754</v>
      </c>
      <c r="H589" s="43">
        <v>7.0916666666666668</v>
      </c>
      <c r="I589" s="9">
        <v>6.3960227272727268</v>
      </c>
      <c r="J589" s="9">
        <v>0.69564393939393943</v>
      </c>
      <c r="K589" s="11">
        <v>7.0916666666666668</v>
      </c>
      <c r="L589" s="41">
        <v>160</v>
      </c>
      <c r="M589" s="44">
        <v>550</v>
      </c>
      <c r="N589" s="13">
        <v>70</v>
      </c>
      <c r="O589" s="13">
        <v>34</v>
      </c>
      <c r="P589" s="22">
        <v>41</v>
      </c>
      <c r="Q589" s="22">
        <v>15</v>
      </c>
      <c r="R589" s="14">
        <v>0</v>
      </c>
      <c r="S589" s="22">
        <v>280</v>
      </c>
      <c r="T589" s="22">
        <v>0</v>
      </c>
      <c r="U589" s="22">
        <v>550</v>
      </c>
      <c r="V589" s="22"/>
      <c r="W589" s="22">
        <v>70</v>
      </c>
      <c r="X589" s="22">
        <v>34</v>
      </c>
      <c r="Y589" s="14">
        <v>0</v>
      </c>
      <c r="Z589" s="10">
        <v>29</v>
      </c>
      <c r="AA589" s="22">
        <v>19</v>
      </c>
      <c r="AB589" s="22">
        <v>39.729999999999997</v>
      </c>
      <c r="AC589" s="22">
        <v>4.3375453900938894E-2</v>
      </c>
      <c r="AD589" s="42">
        <v>2.6199999999999999E-3</v>
      </c>
      <c r="AE589" s="22">
        <v>604</v>
      </c>
      <c r="AF589" s="22">
        <v>1.4849809456054774</v>
      </c>
      <c r="AG589" s="22">
        <v>1.7678344590541399E-2</v>
      </c>
      <c r="AH589" s="22">
        <v>1</v>
      </c>
      <c r="AI589" s="22">
        <v>0</v>
      </c>
      <c r="AJ589" s="22">
        <v>0</v>
      </c>
      <c r="AK589" s="22">
        <v>0</v>
      </c>
      <c r="AL589" s="45">
        <v>0</v>
      </c>
      <c r="AM589" s="45">
        <v>0</v>
      </c>
      <c r="AN589" s="45">
        <v>0</v>
      </c>
      <c r="AO589" s="45">
        <v>0</v>
      </c>
      <c r="AP589" s="45">
        <v>0</v>
      </c>
      <c r="AQ589" s="45">
        <v>0</v>
      </c>
      <c r="AR589" s="45">
        <v>0</v>
      </c>
      <c r="AS589" s="45" t="s">
        <v>4441</v>
      </c>
      <c r="AT589" s="45" t="s">
        <v>4445</v>
      </c>
      <c r="AU589" s="45">
        <v>0.14566646226922655</v>
      </c>
      <c r="AV589" s="10">
        <v>41.687993465831745</v>
      </c>
      <c r="AW589" s="10">
        <v>9.8707403055229133</v>
      </c>
      <c r="AX589" s="17">
        <v>0.9019068475590214</v>
      </c>
    </row>
    <row r="590" spans="1:50" x14ac:dyDescent="0.25">
      <c r="A590" s="22" t="s">
        <v>964</v>
      </c>
      <c r="B590" s="22" t="s">
        <v>3948</v>
      </c>
      <c r="C590" s="22" t="s">
        <v>969</v>
      </c>
      <c r="D590" s="22">
        <v>1818</v>
      </c>
      <c r="E590" s="22" t="s">
        <v>970</v>
      </c>
      <c r="F590" s="43">
        <v>13.763142999999999</v>
      </c>
      <c r="G590" s="43">
        <v>855.22812226414999</v>
      </c>
      <c r="H590" s="43">
        <v>34.327651515151516</v>
      </c>
      <c r="I590" s="9">
        <v>19.494507575757577</v>
      </c>
      <c r="J590" s="9">
        <v>14.833333333333336</v>
      </c>
      <c r="K590" s="11">
        <v>33.87765151515152</v>
      </c>
      <c r="L590" s="41">
        <v>11791</v>
      </c>
      <c r="M590" s="44">
        <v>28577</v>
      </c>
      <c r="N590" s="13">
        <v>5864</v>
      </c>
      <c r="O590" s="13">
        <v>3792</v>
      </c>
      <c r="P590" s="22">
        <v>3371</v>
      </c>
      <c r="Q590" s="22">
        <v>2107</v>
      </c>
      <c r="R590" s="14">
        <v>0</v>
      </c>
      <c r="S590" s="22">
        <v>1456</v>
      </c>
      <c r="T590" s="22">
        <v>1.3108965517241389E-2</v>
      </c>
      <c r="U590" s="22">
        <v>28858</v>
      </c>
      <c r="V590" s="22"/>
      <c r="W590" s="22">
        <v>5915</v>
      </c>
      <c r="X590" s="22">
        <v>3825</v>
      </c>
      <c r="Y590" s="14">
        <v>281</v>
      </c>
      <c r="Z590" s="10">
        <v>2544</v>
      </c>
      <c r="AA590" s="22">
        <v>1718</v>
      </c>
      <c r="AB590" s="22">
        <v>3510.57</v>
      </c>
      <c r="AC590" s="22">
        <v>1.6092949520372584E-2</v>
      </c>
      <c r="AD590" s="42">
        <v>8.5129999999999997E-2</v>
      </c>
      <c r="AE590" s="22">
        <v>605</v>
      </c>
      <c r="AF590" s="22">
        <v>7.5477798094548962</v>
      </c>
      <c r="AG590" s="22">
        <v>1.7676299319566501E-2</v>
      </c>
      <c r="AH590" s="22">
        <v>0</v>
      </c>
      <c r="AI590" s="22">
        <v>0</v>
      </c>
      <c r="AJ590" s="22">
        <v>0</v>
      </c>
      <c r="AK590" s="22">
        <v>0</v>
      </c>
      <c r="AL590" s="45">
        <v>0</v>
      </c>
      <c r="AM590" s="45">
        <v>0</v>
      </c>
      <c r="AN590" s="45">
        <v>0</v>
      </c>
      <c r="AO590" s="45">
        <v>1</v>
      </c>
      <c r="AP590" s="45">
        <v>0</v>
      </c>
      <c r="AQ590" s="45">
        <v>0</v>
      </c>
      <c r="AR590" s="45">
        <v>0</v>
      </c>
      <c r="AS590" s="45" t="s">
        <v>4441</v>
      </c>
      <c r="AT590" s="45" t="s">
        <v>4440</v>
      </c>
      <c r="AU590" s="45">
        <v>3.2614737361462485</v>
      </c>
      <c r="AV590" s="10">
        <v>171.50561797752806</v>
      </c>
      <c r="AW590" s="10">
        <v>172.31006896551725</v>
      </c>
      <c r="AX590" s="17">
        <v>0.56789517241379317</v>
      </c>
    </row>
    <row r="591" spans="1:50" x14ac:dyDescent="0.25">
      <c r="A591" s="22" t="s">
        <v>2906</v>
      </c>
      <c r="B591" s="22" t="s">
        <v>3950</v>
      </c>
      <c r="C591" s="22" t="s">
        <v>384</v>
      </c>
      <c r="D591" s="22">
        <v>7857</v>
      </c>
      <c r="E591" s="22" t="s">
        <v>3096</v>
      </c>
      <c r="F591" s="43">
        <v>4.580133</v>
      </c>
      <c r="G591" s="43">
        <v>275.53874408130002</v>
      </c>
      <c r="H591" s="43">
        <v>10.097159090909091</v>
      </c>
      <c r="I591" s="9">
        <v>0</v>
      </c>
      <c r="J591" s="9">
        <v>10.097159090909091</v>
      </c>
      <c r="K591" s="11">
        <v>0</v>
      </c>
      <c r="L591" s="41">
        <v>672</v>
      </c>
      <c r="M591" s="44">
        <v>0</v>
      </c>
      <c r="N591" s="13">
        <v>0</v>
      </c>
      <c r="O591" s="13">
        <v>0</v>
      </c>
      <c r="P591" s="22">
        <v>0</v>
      </c>
      <c r="Q591" s="22">
        <v>0</v>
      </c>
      <c r="R591" s="14">
        <v>0</v>
      </c>
      <c r="S591" s="22">
        <v>176</v>
      </c>
      <c r="T591" s="22">
        <v>1</v>
      </c>
      <c r="U591" s="22">
        <v>1233</v>
      </c>
      <c r="V591" s="22"/>
      <c r="W591" s="22">
        <v>224</v>
      </c>
      <c r="X591" s="22">
        <v>149</v>
      </c>
      <c r="Y591" s="14">
        <v>1233</v>
      </c>
      <c r="Z591" s="10">
        <v>224</v>
      </c>
      <c r="AA591" s="22">
        <v>149</v>
      </c>
      <c r="AB591" s="22">
        <v>417.85</v>
      </c>
      <c r="AC591" s="22">
        <v>1.6622464529520369E-2</v>
      </c>
      <c r="AD591" s="42">
        <v>7.7400000000000004E-3</v>
      </c>
      <c r="AE591" s="22">
        <v>606</v>
      </c>
      <c r="AF591" s="22">
        <v>1.75538833424865</v>
      </c>
      <c r="AG591" s="22">
        <v>1.75538833424865E-2</v>
      </c>
      <c r="AH591" s="22">
        <v>0</v>
      </c>
      <c r="AI591" s="22">
        <v>0</v>
      </c>
      <c r="AJ591" s="22">
        <v>0</v>
      </c>
      <c r="AK591" s="22">
        <v>0</v>
      </c>
      <c r="AL591" s="45">
        <v>0</v>
      </c>
      <c r="AM591" s="45">
        <v>0</v>
      </c>
      <c r="AN591" s="45">
        <v>0</v>
      </c>
      <c r="AO591" s="45">
        <v>0</v>
      </c>
      <c r="AP591" s="45">
        <v>0</v>
      </c>
      <c r="AQ591" s="45">
        <v>0</v>
      </c>
      <c r="AR591" s="45">
        <v>0</v>
      </c>
      <c r="AS591" s="45" t="s">
        <v>4441</v>
      </c>
      <c r="AT591" s="45" t="s">
        <v>4444</v>
      </c>
      <c r="AU591" s="45">
        <v>1.75538833424865</v>
      </c>
      <c r="AV591" s="10">
        <v>22.184457824545607</v>
      </c>
      <c r="AW591" s="10">
        <v>22.184457824545607</v>
      </c>
      <c r="AX591" s="17">
        <v>0</v>
      </c>
    </row>
    <row r="592" spans="1:50" x14ac:dyDescent="0.25">
      <c r="A592" s="22" t="s">
        <v>1672</v>
      </c>
      <c r="B592" s="22" t="s">
        <v>3951</v>
      </c>
      <c r="C592" s="22" t="s">
        <v>1739</v>
      </c>
      <c r="D592" s="22">
        <v>7027</v>
      </c>
      <c r="E592" s="22" t="s">
        <v>2005</v>
      </c>
      <c r="F592" s="43">
        <v>10.604831000000001</v>
      </c>
      <c r="G592" s="43">
        <v>281.54591934564002</v>
      </c>
      <c r="H592" s="43">
        <v>13.702083333333334</v>
      </c>
      <c r="I592" s="9">
        <v>7.7278409090909088</v>
      </c>
      <c r="J592" s="9">
        <v>5.9742424242424246</v>
      </c>
      <c r="K592" s="11">
        <v>13.613068181818182</v>
      </c>
      <c r="L592" s="41">
        <v>206</v>
      </c>
      <c r="M592" s="44">
        <v>1103</v>
      </c>
      <c r="N592" s="13">
        <v>311</v>
      </c>
      <c r="O592" s="13">
        <v>246</v>
      </c>
      <c r="P592" s="22">
        <v>69</v>
      </c>
      <c r="Q592" s="22">
        <v>63</v>
      </c>
      <c r="R592" s="14">
        <v>0</v>
      </c>
      <c r="S592" s="22">
        <v>251</v>
      </c>
      <c r="T592" s="22">
        <v>6.4964684091946001E-3</v>
      </c>
      <c r="U592" s="22">
        <v>1106</v>
      </c>
      <c r="V592" s="22"/>
      <c r="W592" s="22">
        <v>311</v>
      </c>
      <c r="X592" s="22">
        <v>246</v>
      </c>
      <c r="Y592" s="14">
        <v>3</v>
      </c>
      <c r="Z592" s="10">
        <v>242</v>
      </c>
      <c r="AA592" s="22">
        <v>183</v>
      </c>
      <c r="AB592" s="22">
        <v>331.81</v>
      </c>
      <c r="AC592" s="22">
        <v>3.7666434749427054E-2</v>
      </c>
      <c r="AD592" s="42">
        <v>1.8950000000000002E-2</v>
      </c>
      <c r="AE592" s="22">
        <v>607</v>
      </c>
      <c r="AF592" s="22">
        <v>0.31585150611358204</v>
      </c>
      <c r="AG592" s="22">
        <v>1.7547305895199001E-2</v>
      </c>
      <c r="AH592" s="22">
        <v>0</v>
      </c>
      <c r="AI592" s="22">
        <v>0</v>
      </c>
      <c r="AJ592" s="22">
        <v>0</v>
      </c>
      <c r="AK592" s="22">
        <v>0</v>
      </c>
      <c r="AL592" s="45">
        <v>0</v>
      </c>
      <c r="AM592" s="45">
        <v>0</v>
      </c>
      <c r="AN592" s="45">
        <v>0</v>
      </c>
      <c r="AO592" s="45">
        <v>0</v>
      </c>
      <c r="AP592" s="45">
        <v>0</v>
      </c>
      <c r="AQ592" s="45">
        <v>0</v>
      </c>
      <c r="AR592" s="45">
        <v>0</v>
      </c>
      <c r="AS592" s="45" t="s">
        <v>4441</v>
      </c>
      <c r="AT592" s="45" t="s">
        <v>4442</v>
      </c>
      <c r="AU592" s="45">
        <v>0.1377143476418764</v>
      </c>
      <c r="AV592" s="10">
        <v>40.507227998985542</v>
      </c>
      <c r="AW592" s="10">
        <v>22.697278394404741</v>
      </c>
      <c r="AX592" s="17">
        <v>0.56399021383056647</v>
      </c>
    </row>
    <row r="593" spans="1:50" x14ac:dyDescent="0.25">
      <c r="A593" s="22" t="s">
        <v>964</v>
      </c>
      <c r="B593" s="22" t="s">
        <v>3948</v>
      </c>
      <c r="C593" s="22" t="s">
        <v>1543</v>
      </c>
      <c r="D593" s="22">
        <v>9383</v>
      </c>
      <c r="E593" s="22" t="s">
        <v>1544</v>
      </c>
      <c r="F593" s="43">
        <v>1.146665</v>
      </c>
      <c r="G593" s="43">
        <v>65.114186103669994</v>
      </c>
      <c r="H593" s="43">
        <v>3.0268939393939394</v>
      </c>
      <c r="I593" s="9">
        <v>0</v>
      </c>
      <c r="J593" s="9">
        <v>3.0268939393939394</v>
      </c>
      <c r="K593" s="11">
        <v>0</v>
      </c>
      <c r="L593" s="41">
        <v>0</v>
      </c>
      <c r="M593" s="44">
        <v>0</v>
      </c>
      <c r="N593" s="13">
        <v>0</v>
      </c>
      <c r="O593" s="13">
        <v>0</v>
      </c>
      <c r="P593" s="22">
        <v>0</v>
      </c>
      <c r="Q593" s="22">
        <v>0</v>
      </c>
      <c r="R593" s="14">
        <v>0</v>
      </c>
      <c r="S593" s="22">
        <v>81</v>
      </c>
      <c r="T593" s="22">
        <v>1</v>
      </c>
      <c r="U593" s="22">
        <v>12</v>
      </c>
      <c r="V593" s="22"/>
      <c r="W593" s="22">
        <v>4</v>
      </c>
      <c r="X593" s="22">
        <v>4</v>
      </c>
      <c r="Y593" s="14">
        <v>12</v>
      </c>
      <c r="Z593" s="10">
        <v>4</v>
      </c>
      <c r="AA593" s="22">
        <v>4</v>
      </c>
      <c r="AB593" s="22">
        <v>6.56</v>
      </c>
      <c r="AC593" s="22">
        <v>1.7610064236606826E-2</v>
      </c>
      <c r="AD593" s="42">
        <v>1.4999999999999999E-4</v>
      </c>
      <c r="AE593" s="22">
        <v>608</v>
      </c>
      <c r="AF593" s="22">
        <v>5.2574350160632499E-2</v>
      </c>
      <c r="AG593" s="22">
        <v>1.7524783386877501E-2</v>
      </c>
      <c r="AH593" s="22">
        <v>0</v>
      </c>
      <c r="AI593" s="22">
        <v>0</v>
      </c>
      <c r="AJ593" s="22">
        <v>0</v>
      </c>
      <c r="AK593" s="22">
        <v>0</v>
      </c>
      <c r="AL593" s="45">
        <v>0</v>
      </c>
      <c r="AM593" s="45">
        <v>0</v>
      </c>
      <c r="AN593" s="45">
        <v>0</v>
      </c>
      <c r="AO593" s="45">
        <v>0</v>
      </c>
      <c r="AP593" s="45">
        <v>0</v>
      </c>
      <c r="AQ593" s="45">
        <v>0</v>
      </c>
      <c r="AR593" s="45">
        <v>0</v>
      </c>
      <c r="AS593" s="45" t="s">
        <v>4441</v>
      </c>
      <c r="AT593" s="45" t="s">
        <v>4445</v>
      </c>
      <c r="AU593" s="45">
        <v>5.2574350160632499E-2</v>
      </c>
      <c r="AV593" s="10">
        <v>1.3214866725065699</v>
      </c>
      <c r="AW593" s="10">
        <v>1.3214866725065699</v>
      </c>
      <c r="AX593" s="17">
        <v>0</v>
      </c>
    </row>
    <row r="594" spans="1:50" x14ac:dyDescent="0.25">
      <c r="A594" s="22" t="s">
        <v>2195</v>
      </c>
      <c r="B594" s="22" t="s">
        <v>3956</v>
      </c>
      <c r="C594" s="22" t="s">
        <v>2260</v>
      </c>
      <c r="D594" s="22">
        <v>813</v>
      </c>
      <c r="E594" s="22" t="s">
        <v>2540</v>
      </c>
      <c r="F594" s="43">
        <v>2.4052720000000001</v>
      </c>
      <c r="G594" s="43">
        <v>132.59852446562999</v>
      </c>
      <c r="H594" s="43">
        <v>7.3066287878787888</v>
      </c>
      <c r="I594" s="9">
        <v>0</v>
      </c>
      <c r="J594" s="9">
        <v>7.3066287878787888</v>
      </c>
      <c r="K594" s="11">
        <v>0</v>
      </c>
      <c r="L594" s="41">
        <v>312</v>
      </c>
      <c r="M594" s="44">
        <v>0</v>
      </c>
      <c r="N594" s="13">
        <v>0</v>
      </c>
      <c r="O594" s="13">
        <v>0</v>
      </c>
      <c r="P594" s="22">
        <v>0</v>
      </c>
      <c r="Q594" s="22">
        <v>0</v>
      </c>
      <c r="R594" s="14">
        <v>0</v>
      </c>
      <c r="S594" s="22">
        <v>227</v>
      </c>
      <c r="T594" s="22">
        <v>1</v>
      </c>
      <c r="U594" s="22">
        <v>579</v>
      </c>
      <c r="V594" s="22"/>
      <c r="W594" s="22">
        <v>106</v>
      </c>
      <c r="X594" s="22">
        <v>71</v>
      </c>
      <c r="Y594" s="14">
        <v>579</v>
      </c>
      <c r="Z594" s="10">
        <v>106</v>
      </c>
      <c r="AA594" s="22">
        <v>71</v>
      </c>
      <c r="AB594" s="22">
        <v>197.33</v>
      </c>
      <c r="AC594" s="22">
        <v>1.813950803520031E-2</v>
      </c>
      <c r="AD594" s="42">
        <v>4.0000000000000001E-3</v>
      </c>
      <c r="AE594" s="22">
        <v>609</v>
      </c>
      <c r="AF594" s="22">
        <v>1.4370190175826523</v>
      </c>
      <c r="AG594" s="22">
        <v>1.7524622165642101E-2</v>
      </c>
      <c r="AH594" s="22">
        <v>0</v>
      </c>
      <c r="AI594" s="22">
        <v>0</v>
      </c>
      <c r="AJ594" s="22">
        <v>0</v>
      </c>
      <c r="AK594" s="22">
        <v>0</v>
      </c>
      <c r="AL594" s="45">
        <v>0</v>
      </c>
      <c r="AM594" s="45">
        <v>0</v>
      </c>
      <c r="AN594" s="45">
        <v>0</v>
      </c>
      <c r="AO594" s="45">
        <v>0</v>
      </c>
      <c r="AP594" s="45">
        <v>0</v>
      </c>
      <c r="AQ594" s="45">
        <v>0</v>
      </c>
      <c r="AR594" s="45">
        <v>0</v>
      </c>
      <c r="AS594" s="45" t="s">
        <v>4441</v>
      </c>
      <c r="AT594" s="45" t="s">
        <v>4445</v>
      </c>
      <c r="AU594" s="45">
        <v>1.4370190175826523</v>
      </c>
      <c r="AV594" s="10">
        <v>14.507374478343138</v>
      </c>
      <c r="AW594" s="10">
        <v>14.507374478343138</v>
      </c>
      <c r="AX594" s="17">
        <v>0</v>
      </c>
    </row>
    <row r="595" spans="1:50" x14ac:dyDescent="0.25">
      <c r="A595" s="22" t="s">
        <v>8</v>
      </c>
      <c r="B595" s="22" t="s">
        <v>3946</v>
      </c>
      <c r="C595" s="22" t="s">
        <v>23</v>
      </c>
      <c r="D595" s="22">
        <v>7078</v>
      </c>
      <c r="E595" s="22" t="s">
        <v>302</v>
      </c>
      <c r="F595" s="43">
        <v>9.7711869999999994</v>
      </c>
      <c r="G595" s="43">
        <v>530.63508939557005</v>
      </c>
      <c r="H595" s="43">
        <v>21.312121212121212</v>
      </c>
      <c r="I595" s="9">
        <v>0</v>
      </c>
      <c r="J595" s="9">
        <v>21.312121212121212</v>
      </c>
      <c r="K595" s="11">
        <v>0</v>
      </c>
      <c r="L595" s="41">
        <v>2462</v>
      </c>
      <c r="M595" s="44">
        <v>0</v>
      </c>
      <c r="N595" s="13">
        <v>0</v>
      </c>
      <c r="O595" s="13">
        <v>0</v>
      </c>
      <c r="P595" s="22">
        <v>0</v>
      </c>
      <c r="Q595" s="22">
        <v>0</v>
      </c>
      <c r="R595" s="14">
        <v>0</v>
      </c>
      <c r="S595" s="22">
        <v>435</v>
      </c>
      <c r="T595" s="22">
        <v>1</v>
      </c>
      <c r="U595" s="22">
        <v>4483</v>
      </c>
      <c r="V595" s="22"/>
      <c r="W595" s="22">
        <v>811</v>
      </c>
      <c r="X595" s="22">
        <v>535</v>
      </c>
      <c r="Y595" s="14">
        <v>4483</v>
      </c>
      <c r="Z595" s="10">
        <v>811</v>
      </c>
      <c r="AA595" s="22">
        <v>535</v>
      </c>
      <c r="AB595" s="22">
        <v>1514.54</v>
      </c>
      <c r="AC595" s="22">
        <v>1.841413656064482E-2</v>
      </c>
      <c r="AD595" s="42">
        <v>3.1050000000000001E-2</v>
      </c>
      <c r="AE595" s="22">
        <v>610</v>
      </c>
      <c r="AF595" s="22">
        <v>5.0570970517313363</v>
      </c>
      <c r="AG595" s="22">
        <v>1.7438265695625298E-2</v>
      </c>
      <c r="AH595" s="22">
        <v>0</v>
      </c>
      <c r="AI595" s="22">
        <v>0</v>
      </c>
      <c r="AJ595" s="22">
        <v>0</v>
      </c>
      <c r="AK595" s="22">
        <v>0</v>
      </c>
      <c r="AL595" s="45">
        <v>0</v>
      </c>
      <c r="AM595" s="45">
        <v>0</v>
      </c>
      <c r="AN595" s="45">
        <v>0</v>
      </c>
      <c r="AO595" s="45">
        <v>0</v>
      </c>
      <c r="AP595" s="45">
        <v>0</v>
      </c>
      <c r="AQ595" s="45">
        <v>0</v>
      </c>
      <c r="AR595" s="45">
        <v>0</v>
      </c>
      <c r="AS595" s="45" t="s">
        <v>4441</v>
      </c>
      <c r="AT595" s="45" t="s">
        <v>4442</v>
      </c>
      <c r="AU595" s="45">
        <v>5.0570970517313363</v>
      </c>
      <c r="AV595" s="10">
        <v>38.053462249395707</v>
      </c>
      <c r="AW595" s="10">
        <v>38.053462249395707</v>
      </c>
      <c r="AX595" s="17">
        <v>0</v>
      </c>
    </row>
    <row r="596" spans="1:50" x14ac:dyDescent="0.25">
      <c r="A596" s="22" t="s">
        <v>964</v>
      </c>
      <c r="B596" s="22" t="s">
        <v>3952</v>
      </c>
      <c r="C596" s="22" t="s">
        <v>991</v>
      </c>
      <c r="D596" s="22">
        <v>710</v>
      </c>
      <c r="E596" s="22" t="s">
        <v>1071</v>
      </c>
      <c r="F596" s="43">
        <v>0.26075900000000002</v>
      </c>
      <c r="G596" s="43">
        <v>32.529999150130003</v>
      </c>
      <c r="H596" s="43">
        <v>1.4261363636363638</v>
      </c>
      <c r="I596" s="9">
        <v>0</v>
      </c>
      <c r="J596" s="9">
        <v>1.4261363636363638</v>
      </c>
      <c r="K596" s="11">
        <v>0</v>
      </c>
      <c r="L596" s="41">
        <v>1140</v>
      </c>
      <c r="M596" s="44">
        <v>0</v>
      </c>
      <c r="N596" s="13">
        <v>0</v>
      </c>
      <c r="O596" s="13">
        <v>0</v>
      </c>
      <c r="P596" s="22">
        <v>0</v>
      </c>
      <c r="Q596" s="22">
        <v>0</v>
      </c>
      <c r="R596" s="14">
        <v>0</v>
      </c>
      <c r="S596" s="22">
        <v>151</v>
      </c>
      <c r="T596" s="22">
        <v>1</v>
      </c>
      <c r="U596" s="22">
        <v>2082</v>
      </c>
      <c r="V596" s="22"/>
      <c r="W596" s="22">
        <v>378</v>
      </c>
      <c r="X596" s="22">
        <v>250</v>
      </c>
      <c r="Y596" s="14">
        <v>2082</v>
      </c>
      <c r="Z596" s="10">
        <v>378</v>
      </c>
      <c r="AA596" s="22">
        <v>250</v>
      </c>
      <c r="AB596" s="22">
        <v>705.24</v>
      </c>
      <c r="AC596" s="22">
        <v>8.0159547129578668E-3</v>
      </c>
      <c r="AD596" s="42">
        <v>6.3E-3</v>
      </c>
      <c r="AE596" s="22">
        <v>611</v>
      </c>
      <c r="AF596" s="22">
        <v>1.1663861909671509</v>
      </c>
      <c r="AG596" s="22">
        <v>1.74087491189127E-2</v>
      </c>
      <c r="AH596" s="22">
        <v>0</v>
      </c>
      <c r="AI596" s="22">
        <v>0</v>
      </c>
      <c r="AJ596" s="22">
        <v>0</v>
      </c>
      <c r="AK596" s="22">
        <v>0</v>
      </c>
      <c r="AL596" s="45">
        <v>0</v>
      </c>
      <c r="AM596" s="45">
        <v>0</v>
      </c>
      <c r="AN596" s="45">
        <v>0</v>
      </c>
      <c r="AO596" s="45">
        <v>0</v>
      </c>
      <c r="AP596" s="45">
        <v>0</v>
      </c>
      <c r="AQ596" s="45">
        <v>0</v>
      </c>
      <c r="AR596" s="45">
        <v>0</v>
      </c>
      <c r="AS596" s="45" t="s">
        <v>4441</v>
      </c>
      <c r="AT596" s="45" t="s">
        <v>4444</v>
      </c>
      <c r="AU596" s="45">
        <v>1.1663861909671509</v>
      </c>
      <c r="AV596" s="10">
        <v>265.05179282868522</v>
      </c>
      <c r="AW596" s="10">
        <v>265.05179282868522</v>
      </c>
      <c r="AX596" s="17">
        <v>0</v>
      </c>
    </row>
    <row r="597" spans="1:50" x14ac:dyDescent="0.25">
      <c r="A597" s="22" t="s">
        <v>2906</v>
      </c>
      <c r="B597" s="22" t="s">
        <v>3950</v>
      </c>
      <c r="C597" s="22" t="s">
        <v>3082</v>
      </c>
      <c r="D597" s="22">
        <v>552</v>
      </c>
      <c r="E597" s="22" t="s">
        <v>3144</v>
      </c>
      <c r="F597" s="43">
        <v>0.99121000000000004</v>
      </c>
      <c r="G597" s="43">
        <v>57.879721272879998</v>
      </c>
      <c r="H597" s="43">
        <v>2.834090909090909</v>
      </c>
      <c r="I597" s="9">
        <v>0</v>
      </c>
      <c r="J597" s="9">
        <v>2.834090909090909</v>
      </c>
      <c r="K597" s="11">
        <v>0</v>
      </c>
      <c r="L597" s="41">
        <v>1243</v>
      </c>
      <c r="M597" s="44">
        <v>0</v>
      </c>
      <c r="N597" s="13">
        <v>0</v>
      </c>
      <c r="O597" s="13">
        <v>0</v>
      </c>
      <c r="P597" s="22">
        <v>0</v>
      </c>
      <c r="Q597" s="22">
        <v>0</v>
      </c>
      <c r="R597" s="14">
        <v>0</v>
      </c>
      <c r="S597" s="22">
        <v>114</v>
      </c>
      <c r="T597" s="22">
        <v>1</v>
      </c>
      <c r="U597" s="22">
        <v>2270</v>
      </c>
      <c r="V597" s="22"/>
      <c r="W597" s="22">
        <v>411</v>
      </c>
      <c r="X597" s="22">
        <v>272</v>
      </c>
      <c r="Y597" s="14">
        <v>2270</v>
      </c>
      <c r="Z597" s="10">
        <v>411</v>
      </c>
      <c r="AA597" s="22">
        <v>272</v>
      </c>
      <c r="AB597" s="22">
        <v>767.37</v>
      </c>
      <c r="AC597" s="22">
        <v>1.7125341625728239E-2</v>
      </c>
      <c r="AD597" s="42">
        <v>1.464E-2</v>
      </c>
      <c r="AE597" s="22">
        <v>612</v>
      </c>
      <c r="AF597" s="22">
        <v>0.66138650868340498</v>
      </c>
      <c r="AG597" s="22">
        <v>1.7404908123247499E-2</v>
      </c>
      <c r="AH597" s="22">
        <v>0</v>
      </c>
      <c r="AI597" s="22">
        <v>0</v>
      </c>
      <c r="AJ597" s="22">
        <v>0</v>
      </c>
      <c r="AK597" s="22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 t="s">
        <v>4441</v>
      </c>
      <c r="AT597" s="45" t="s">
        <v>4443</v>
      </c>
      <c r="AU597" s="45">
        <v>0.66138650868340498</v>
      </c>
      <c r="AV597" s="10">
        <v>145.02004811547715</v>
      </c>
      <c r="AW597" s="10">
        <v>145.02004811547715</v>
      </c>
      <c r="AX597" s="17">
        <v>0</v>
      </c>
    </row>
    <row r="598" spans="1:50" x14ac:dyDescent="0.25">
      <c r="A598" s="22" t="s">
        <v>964</v>
      </c>
      <c r="B598" s="22" t="s">
        <v>3948</v>
      </c>
      <c r="C598" s="22" t="s">
        <v>1231</v>
      </c>
      <c r="D598" s="22">
        <v>9239</v>
      </c>
      <c r="E598" s="22" t="s">
        <v>1279</v>
      </c>
      <c r="F598" s="43">
        <v>3.2423959999999998</v>
      </c>
      <c r="G598" s="43">
        <v>207.84255148470001</v>
      </c>
      <c r="H598" s="43">
        <v>8.5232954545454547</v>
      </c>
      <c r="I598" s="9">
        <v>7.7994318181818185</v>
      </c>
      <c r="J598" s="9">
        <v>0.72386363636363638</v>
      </c>
      <c r="K598" s="11">
        <v>8.4140151515151516</v>
      </c>
      <c r="L598" s="41">
        <v>2746</v>
      </c>
      <c r="M598" s="44">
        <v>6246</v>
      </c>
      <c r="N598" s="13">
        <v>907</v>
      </c>
      <c r="O598" s="13">
        <v>501</v>
      </c>
      <c r="P598" s="22">
        <v>842</v>
      </c>
      <c r="Q598" s="22">
        <v>474</v>
      </c>
      <c r="R598" s="14">
        <v>0</v>
      </c>
      <c r="S598" s="22">
        <v>222</v>
      </c>
      <c r="T598" s="22">
        <v>1.282136746439122E-2</v>
      </c>
      <c r="U598" s="22">
        <v>6310</v>
      </c>
      <c r="V598" s="22"/>
      <c r="W598" s="22">
        <v>919</v>
      </c>
      <c r="X598" s="22">
        <v>509</v>
      </c>
      <c r="Y598" s="14">
        <v>64</v>
      </c>
      <c r="Z598" s="10">
        <v>77</v>
      </c>
      <c r="AA598" s="22">
        <v>35</v>
      </c>
      <c r="AB598" s="22">
        <v>111.25</v>
      </c>
      <c r="AC598" s="22">
        <v>1.5600251136441055E-2</v>
      </c>
      <c r="AD598" s="42">
        <v>2.5000000000000001E-3</v>
      </c>
      <c r="AE598" s="22">
        <v>613</v>
      </c>
      <c r="AF598" s="22">
        <v>1.7209592940746348</v>
      </c>
      <c r="AG598" s="22">
        <v>1.7383427212875099E-2</v>
      </c>
      <c r="AH598" s="22">
        <v>1</v>
      </c>
      <c r="AI598" s="22">
        <v>0</v>
      </c>
      <c r="AJ598" s="22">
        <v>0</v>
      </c>
      <c r="AK598" s="22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 t="s">
        <v>4441</v>
      </c>
      <c r="AT598" s="45" t="s">
        <v>4445</v>
      </c>
      <c r="AU598" s="45">
        <v>0.14615706557236749</v>
      </c>
      <c r="AV598" s="10">
        <v>106.37362637362637</v>
      </c>
      <c r="AW598" s="10">
        <v>107.82214519032064</v>
      </c>
      <c r="AX598" s="17">
        <v>0.91507232851143261</v>
      </c>
    </row>
    <row r="599" spans="1:50" x14ac:dyDescent="0.25">
      <c r="A599" s="22" t="s">
        <v>539</v>
      </c>
      <c r="B599" s="22" t="s">
        <v>3949</v>
      </c>
      <c r="C599" s="22" t="s">
        <v>956</v>
      </c>
      <c r="D599" s="22">
        <v>4192</v>
      </c>
      <c r="E599" s="22" t="s">
        <v>957</v>
      </c>
      <c r="F599" s="43">
        <v>1.294386</v>
      </c>
      <c r="G599" s="43">
        <v>56.459504296790001</v>
      </c>
      <c r="H599" s="43">
        <v>4.4674242424242427</v>
      </c>
      <c r="I599" s="9">
        <v>0</v>
      </c>
      <c r="J599" s="9">
        <v>4.4674242424242427</v>
      </c>
      <c r="K599" s="11">
        <v>0</v>
      </c>
      <c r="L599" s="41">
        <v>19</v>
      </c>
      <c r="M599" s="44">
        <v>0</v>
      </c>
      <c r="N599" s="13">
        <v>0</v>
      </c>
      <c r="O599" s="13">
        <v>0</v>
      </c>
      <c r="P599" s="22">
        <v>0</v>
      </c>
      <c r="Q599" s="22">
        <v>0</v>
      </c>
      <c r="R599" s="14">
        <v>0</v>
      </c>
      <c r="S599" s="22">
        <v>93</v>
      </c>
      <c r="T599" s="22">
        <v>1</v>
      </c>
      <c r="U599" s="22">
        <v>47</v>
      </c>
      <c r="V599" s="22"/>
      <c r="W599" s="22">
        <v>10</v>
      </c>
      <c r="X599" s="22">
        <v>8</v>
      </c>
      <c r="Y599" s="14">
        <v>47</v>
      </c>
      <c r="Z599" s="10">
        <v>10</v>
      </c>
      <c r="AA599" s="22">
        <v>8</v>
      </c>
      <c r="AB599" s="22">
        <v>17.93</v>
      </c>
      <c r="AC599" s="22">
        <v>2.2925918605232815E-2</v>
      </c>
      <c r="AD599" s="42">
        <v>4.8000000000000001E-4</v>
      </c>
      <c r="AE599" s="22">
        <v>614</v>
      </c>
      <c r="AF599" s="22">
        <v>0.1041372038543262</v>
      </c>
      <c r="AG599" s="22">
        <v>1.7356200642387701E-2</v>
      </c>
      <c r="AH599" s="22">
        <v>0</v>
      </c>
      <c r="AI599" s="22">
        <v>0</v>
      </c>
      <c r="AJ599" s="22">
        <v>0</v>
      </c>
      <c r="AK599" s="22">
        <v>0</v>
      </c>
      <c r="AL599" s="45">
        <v>0</v>
      </c>
      <c r="AM599" s="45">
        <v>0</v>
      </c>
      <c r="AN599" s="45">
        <v>0</v>
      </c>
      <c r="AO599" s="45">
        <v>0</v>
      </c>
      <c r="AP599" s="45">
        <v>0</v>
      </c>
      <c r="AQ599" s="45">
        <v>0</v>
      </c>
      <c r="AR599" s="45">
        <v>0</v>
      </c>
      <c r="AS599" s="45" t="s">
        <v>4441</v>
      </c>
      <c r="AT599" s="45" t="s">
        <v>4445</v>
      </c>
      <c r="AU599" s="45">
        <v>0.1041372038543262</v>
      </c>
      <c r="AV599" s="10">
        <v>2.2384263184670168</v>
      </c>
      <c r="AW599" s="10">
        <v>2.2384263184670168</v>
      </c>
      <c r="AX599" s="17">
        <v>0</v>
      </c>
    </row>
    <row r="600" spans="1:50" x14ac:dyDescent="0.25">
      <c r="A600" s="22" t="s">
        <v>8</v>
      </c>
      <c r="B600" s="22" t="s">
        <v>3946</v>
      </c>
      <c r="C600" s="22" t="s">
        <v>335</v>
      </c>
      <c r="D600" s="22">
        <v>9095</v>
      </c>
      <c r="E600" s="22" t="s">
        <v>336</v>
      </c>
      <c r="F600" s="43">
        <v>0.95046200000000003</v>
      </c>
      <c r="G600" s="43">
        <v>77.960870080039996</v>
      </c>
      <c r="H600" s="43">
        <v>2.8253787878787882</v>
      </c>
      <c r="I600" s="9">
        <v>0</v>
      </c>
      <c r="J600" s="9">
        <v>2.8253787878787882</v>
      </c>
      <c r="K600" s="11">
        <v>0</v>
      </c>
      <c r="L600" s="44">
        <v>531</v>
      </c>
      <c r="M600" s="44">
        <v>0</v>
      </c>
      <c r="N600" s="13">
        <v>0</v>
      </c>
      <c r="O600" s="22">
        <v>0</v>
      </c>
      <c r="P600" s="22">
        <v>0</v>
      </c>
      <c r="Q600" s="22">
        <v>0</v>
      </c>
      <c r="R600" s="14">
        <v>0</v>
      </c>
      <c r="S600" s="22">
        <v>67</v>
      </c>
      <c r="T600" s="22">
        <v>1</v>
      </c>
      <c r="U600" s="22">
        <v>977</v>
      </c>
      <c r="V600" s="22"/>
      <c r="W600" s="22">
        <v>178</v>
      </c>
      <c r="X600" s="22">
        <v>118</v>
      </c>
      <c r="Y600" s="22">
        <v>977</v>
      </c>
      <c r="Z600" s="10">
        <v>178</v>
      </c>
      <c r="AA600" s="22">
        <v>118</v>
      </c>
      <c r="AB600" s="22">
        <v>331.79</v>
      </c>
      <c r="AC600" s="22">
        <v>1.2191526326273556E-2</v>
      </c>
      <c r="AD600" s="42">
        <v>4.5100000000000001E-3</v>
      </c>
      <c r="AE600" s="22">
        <v>615</v>
      </c>
      <c r="AF600" s="22">
        <v>0.97068363029327753</v>
      </c>
      <c r="AG600" s="22">
        <v>1.7333636255237098E-2</v>
      </c>
      <c r="AH600" s="22">
        <v>0</v>
      </c>
      <c r="AI600" s="22">
        <v>0</v>
      </c>
      <c r="AJ600" s="22">
        <v>0</v>
      </c>
      <c r="AK600" s="22">
        <v>0</v>
      </c>
      <c r="AL600" s="45">
        <v>0</v>
      </c>
      <c r="AM600" s="45">
        <v>0</v>
      </c>
      <c r="AN600" s="45">
        <v>0</v>
      </c>
      <c r="AO600" s="45">
        <v>0</v>
      </c>
      <c r="AP600" s="45">
        <v>0</v>
      </c>
      <c r="AQ600" s="45">
        <v>0</v>
      </c>
      <c r="AR600" s="45">
        <v>0</v>
      </c>
      <c r="AS600" s="25" t="s">
        <v>4441</v>
      </c>
      <c r="AT600" s="25" t="s">
        <v>4444</v>
      </c>
      <c r="AU600" s="45">
        <v>0.97068363029327753</v>
      </c>
      <c r="AV600" s="10">
        <v>63.000402198686146</v>
      </c>
      <c r="AW600" s="10">
        <v>63.000402198686146</v>
      </c>
      <c r="AX600" s="17">
        <v>0</v>
      </c>
    </row>
    <row r="601" spans="1:50" x14ac:dyDescent="0.25">
      <c r="A601" s="22" t="s">
        <v>8</v>
      </c>
      <c r="B601" s="22" t="s">
        <v>3946</v>
      </c>
      <c r="C601" s="22" t="s">
        <v>18</v>
      </c>
      <c r="D601" s="22">
        <v>4587</v>
      </c>
      <c r="E601" s="22" t="s">
        <v>448</v>
      </c>
      <c r="F601" s="43">
        <v>5.1460140000000001</v>
      </c>
      <c r="G601" s="43">
        <v>340.44907144714</v>
      </c>
      <c r="H601" s="43">
        <v>16.353409090909093</v>
      </c>
      <c r="I601" s="9">
        <v>0</v>
      </c>
      <c r="J601" s="9">
        <v>16.353409090909093</v>
      </c>
      <c r="K601" s="11">
        <v>0</v>
      </c>
      <c r="L601" s="41">
        <v>1374</v>
      </c>
      <c r="M601" s="44">
        <v>0</v>
      </c>
      <c r="N601" s="13">
        <v>0</v>
      </c>
      <c r="O601" s="13">
        <v>0</v>
      </c>
      <c r="P601" s="22">
        <v>0</v>
      </c>
      <c r="Q601" s="22">
        <v>0</v>
      </c>
      <c r="R601" s="14">
        <v>0</v>
      </c>
      <c r="S601" s="22">
        <v>307</v>
      </c>
      <c r="T601" s="22">
        <v>1</v>
      </c>
      <c r="U601" s="22">
        <v>2507</v>
      </c>
      <c r="V601" s="22"/>
      <c r="W601" s="22">
        <v>454</v>
      </c>
      <c r="X601" s="22">
        <v>300</v>
      </c>
      <c r="Y601" s="14">
        <v>2507</v>
      </c>
      <c r="Z601" s="10">
        <v>454</v>
      </c>
      <c r="AA601" s="22">
        <v>300</v>
      </c>
      <c r="AB601" s="22">
        <v>847.61</v>
      </c>
      <c r="AC601" s="22">
        <v>1.5115370936762853E-2</v>
      </c>
      <c r="AD601" s="42">
        <v>1.427E-2</v>
      </c>
      <c r="AE601" s="22">
        <v>616</v>
      </c>
      <c r="AF601" s="22">
        <v>3.5570474333875501</v>
      </c>
      <c r="AG601" s="22">
        <v>1.7267220550425001E-2</v>
      </c>
      <c r="AH601" s="22">
        <v>0</v>
      </c>
      <c r="AI601" s="22">
        <v>0</v>
      </c>
      <c r="AJ601" s="22">
        <v>0</v>
      </c>
      <c r="AK601" s="22">
        <v>0</v>
      </c>
      <c r="AL601" s="45">
        <v>0</v>
      </c>
      <c r="AM601" s="45">
        <v>0</v>
      </c>
      <c r="AN601" s="45">
        <v>0</v>
      </c>
      <c r="AO601" s="45">
        <v>0</v>
      </c>
      <c r="AP601" s="45">
        <v>0</v>
      </c>
      <c r="AQ601" s="45">
        <v>0</v>
      </c>
      <c r="AR601" s="45">
        <v>0</v>
      </c>
      <c r="AS601" s="45" t="s">
        <v>4442</v>
      </c>
      <c r="AT601" s="45" t="s">
        <v>4443</v>
      </c>
      <c r="AU601" s="45">
        <v>3.5570474333875501</v>
      </c>
      <c r="AV601" s="10">
        <v>27.761795566673612</v>
      </c>
      <c r="AW601" s="10">
        <v>27.761795566673612</v>
      </c>
      <c r="AX601" s="17">
        <v>0</v>
      </c>
    </row>
    <row r="602" spans="1:50" x14ac:dyDescent="0.25">
      <c r="A602" s="22" t="s">
        <v>964</v>
      </c>
      <c r="B602" s="22" t="s">
        <v>3948</v>
      </c>
      <c r="C602" s="22" t="s">
        <v>1066</v>
      </c>
      <c r="D602" s="22">
        <v>8471</v>
      </c>
      <c r="E602" s="22" t="s">
        <v>1156</v>
      </c>
      <c r="F602" s="43">
        <v>6.3688599999999997</v>
      </c>
      <c r="G602" s="43">
        <v>382.63808326434003</v>
      </c>
      <c r="H602" s="43">
        <v>17.487121212121213</v>
      </c>
      <c r="I602" s="9">
        <v>0</v>
      </c>
      <c r="J602" s="9">
        <v>17.487121212121213</v>
      </c>
      <c r="K602" s="11">
        <v>0</v>
      </c>
      <c r="L602" s="41">
        <v>2779</v>
      </c>
      <c r="M602" s="44">
        <v>0</v>
      </c>
      <c r="N602" s="13">
        <v>0</v>
      </c>
      <c r="O602" s="13">
        <v>0</v>
      </c>
      <c r="P602" s="22">
        <v>0</v>
      </c>
      <c r="Q602" s="22">
        <v>0</v>
      </c>
      <c r="R602" s="14">
        <v>0</v>
      </c>
      <c r="S602" s="22">
        <v>204</v>
      </c>
      <c r="T602" s="22">
        <v>1</v>
      </c>
      <c r="U602" s="22">
        <v>5059</v>
      </c>
      <c r="V602" s="22"/>
      <c r="W602" s="22">
        <v>914</v>
      </c>
      <c r="X602" s="22">
        <v>603</v>
      </c>
      <c r="Y602" s="14">
        <v>5059</v>
      </c>
      <c r="Z602" s="10">
        <v>914</v>
      </c>
      <c r="AA602" s="22">
        <v>603</v>
      </c>
      <c r="AB602" s="22">
        <v>1707.49</v>
      </c>
      <c r="AC602" s="22">
        <v>1.6644605643187284E-2</v>
      </c>
      <c r="AD602" s="42">
        <v>3.1629999999999998E-2</v>
      </c>
      <c r="AE602" s="22">
        <v>617</v>
      </c>
      <c r="AF602" s="22">
        <v>3.37878487580375</v>
      </c>
      <c r="AG602" s="22">
        <v>1.7151192262963199E-2</v>
      </c>
      <c r="AH602" s="22">
        <v>0</v>
      </c>
      <c r="AI602" s="22">
        <v>0</v>
      </c>
      <c r="AJ602" s="22">
        <v>0</v>
      </c>
      <c r="AK602" s="22">
        <v>0</v>
      </c>
      <c r="AL602" s="45">
        <v>0</v>
      </c>
      <c r="AM602" s="45">
        <v>0</v>
      </c>
      <c r="AN602" s="45">
        <v>0</v>
      </c>
      <c r="AO602" s="45">
        <v>0</v>
      </c>
      <c r="AP602" s="45">
        <v>0</v>
      </c>
      <c r="AQ602" s="45">
        <v>0</v>
      </c>
      <c r="AR602" s="45">
        <v>0</v>
      </c>
      <c r="AS602" s="45" t="s">
        <v>4442</v>
      </c>
      <c r="AT602" s="45" t="s">
        <v>4442</v>
      </c>
      <c r="AU602" s="45">
        <v>3.37878487580375</v>
      </c>
      <c r="AV602" s="10">
        <v>52.267036347095264</v>
      </c>
      <c r="AW602" s="10">
        <v>52.267036347095264</v>
      </c>
      <c r="AX602" s="17">
        <v>0</v>
      </c>
    </row>
    <row r="603" spans="1:50" x14ac:dyDescent="0.25">
      <c r="A603" s="22" t="s">
        <v>964</v>
      </c>
      <c r="B603" s="22" t="s">
        <v>3948</v>
      </c>
      <c r="C603" s="22" t="s">
        <v>1081</v>
      </c>
      <c r="D603" s="22">
        <v>2077</v>
      </c>
      <c r="E603" s="22" t="s">
        <v>1082</v>
      </c>
      <c r="F603" s="43">
        <v>3.5356139999999998</v>
      </c>
      <c r="G603" s="43">
        <v>208.10306941124</v>
      </c>
      <c r="H603" s="43">
        <v>10.319128787878789</v>
      </c>
      <c r="I603" s="9">
        <v>0</v>
      </c>
      <c r="J603" s="9">
        <v>10.319128787878789</v>
      </c>
      <c r="K603" s="11">
        <v>0</v>
      </c>
      <c r="L603" s="41">
        <v>3278</v>
      </c>
      <c r="M603" s="44">
        <v>0</v>
      </c>
      <c r="N603" s="13">
        <v>0</v>
      </c>
      <c r="O603" s="13">
        <v>0</v>
      </c>
      <c r="P603" s="22">
        <v>0</v>
      </c>
      <c r="Q603" s="22">
        <v>0</v>
      </c>
      <c r="R603" s="14">
        <v>0</v>
      </c>
      <c r="S603" s="22">
        <v>421</v>
      </c>
      <c r="T603" s="22">
        <v>1</v>
      </c>
      <c r="U603" s="22">
        <v>5965</v>
      </c>
      <c r="V603" s="22"/>
      <c r="W603" s="22">
        <v>1078</v>
      </c>
      <c r="X603" s="22">
        <v>711</v>
      </c>
      <c r="Y603" s="14">
        <v>5965</v>
      </c>
      <c r="Z603" s="10">
        <v>1078</v>
      </c>
      <c r="AA603" s="22">
        <v>711</v>
      </c>
      <c r="AB603" s="22">
        <v>2013.71</v>
      </c>
      <c r="AC603" s="22">
        <v>1.6989725379846009E-2</v>
      </c>
      <c r="AD603" s="42">
        <v>3.8080000000000003E-2</v>
      </c>
      <c r="AE603" s="22">
        <v>618</v>
      </c>
      <c r="AF603" s="22">
        <v>2.7160958254667475</v>
      </c>
      <c r="AG603" s="22">
        <v>1.7082363682180801E-2</v>
      </c>
      <c r="AH603" s="22">
        <v>0</v>
      </c>
      <c r="AI603" s="22">
        <v>0</v>
      </c>
      <c r="AJ603" s="22">
        <v>0</v>
      </c>
      <c r="AK603" s="22">
        <v>0</v>
      </c>
      <c r="AL603" s="45">
        <v>0</v>
      </c>
      <c r="AM603" s="45">
        <v>0</v>
      </c>
      <c r="AN603" s="45">
        <v>0</v>
      </c>
      <c r="AO603" s="45">
        <v>0</v>
      </c>
      <c r="AP603" s="45">
        <v>1</v>
      </c>
      <c r="AQ603" s="45">
        <v>0</v>
      </c>
      <c r="AR603" s="45">
        <v>0</v>
      </c>
      <c r="AS603" s="45" t="s">
        <v>4442</v>
      </c>
      <c r="AT603" s="45" t="s">
        <v>4441</v>
      </c>
      <c r="AU603" s="45">
        <v>2.7160958254667475</v>
      </c>
      <c r="AV603" s="10">
        <v>104.46618335321646</v>
      </c>
      <c r="AW603" s="10">
        <v>104.46618335321646</v>
      </c>
      <c r="AX603" s="17">
        <v>0</v>
      </c>
    </row>
    <row r="604" spans="1:50" x14ac:dyDescent="0.25">
      <c r="A604" s="22" t="s">
        <v>964</v>
      </c>
      <c r="B604" s="22" t="s">
        <v>3948</v>
      </c>
      <c r="C604" s="22" t="s">
        <v>1236</v>
      </c>
      <c r="D604" s="22">
        <v>4267</v>
      </c>
      <c r="E604" s="22" t="s">
        <v>1237</v>
      </c>
      <c r="F604" s="43">
        <v>2.842123</v>
      </c>
      <c r="G604" s="43">
        <v>190.26211394974001</v>
      </c>
      <c r="H604" s="43">
        <v>9.4776515151515159</v>
      </c>
      <c r="I604" s="9">
        <v>0</v>
      </c>
      <c r="J604" s="9">
        <v>9.4776515151515159</v>
      </c>
      <c r="K604" s="11">
        <v>0</v>
      </c>
      <c r="L604" s="41">
        <v>7001</v>
      </c>
      <c r="M604" s="44">
        <v>0</v>
      </c>
      <c r="N604" s="13">
        <v>0</v>
      </c>
      <c r="O604" s="13">
        <v>0</v>
      </c>
      <c r="P604" s="22">
        <v>0</v>
      </c>
      <c r="Q604" s="22">
        <v>0</v>
      </c>
      <c r="R604" s="14">
        <v>0</v>
      </c>
      <c r="S604" s="22">
        <v>354</v>
      </c>
      <c r="T604" s="22">
        <v>1</v>
      </c>
      <c r="U604" s="22">
        <v>12726</v>
      </c>
      <c r="V604" s="22"/>
      <c r="W604" s="22">
        <v>2297</v>
      </c>
      <c r="X604" s="22">
        <v>1514</v>
      </c>
      <c r="Y604" s="14">
        <v>12726</v>
      </c>
      <c r="Z604" s="10">
        <v>2297</v>
      </c>
      <c r="AA604" s="22">
        <v>1514</v>
      </c>
      <c r="AB604" s="22">
        <v>4292.2299999999996</v>
      </c>
      <c r="AC604" s="22">
        <v>1.4937934520956602E-2</v>
      </c>
      <c r="AD604" s="42">
        <v>7.1349999999999997E-2</v>
      </c>
      <c r="AE604" s="22">
        <v>619</v>
      </c>
      <c r="AF604" s="22">
        <v>2.3644652880899648</v>
      </c>
      <c r="AG604" s="22">
        <v>1.7010541640935E-2</v>
      </c>
      <c r="AH604" s="22">
        <v>0</v>
      </c>
      <c r="AI604" s="22">
        <v>0</v>
      </c>
      <c r="AJ604" s="22">
        <v>0</v>
      </c>
      <c r="AK604" s="22">
        <v>0</v>
      </c>
      <c r="AL604" s="45">
        <v>0</v>
      </c>
      <c r="AM604" s="45">
        <v>0</v>
      </c>
      <c r="AN604" s="45">
        <v>0</v>
      </c>
      <c r="AO604" s="45">
        <v>1</v>
      </c>
      <c r="AP604" s="45">
        <v>0</v>
      </c>
      <c r="AQ604" s="45">
        <v>0</v>
      </c>
      <c r="AR604" s="45">
        <v>0</v>
      </c>
      <c r="AS604" s="45" t="s">
        <v>4442</v>
      </c>
      <c r="AT604" s="45" t="s">
        <v>4441</v>
      </c>
      <c r="AU604" s="45">
        <v>2.3644652880899648</v>
      </c>
      <c r="AV604" s="10">
        <v>242.35961792094639</v>
      </c>
      <c r="AW604" s="10">
        <v>242.35961792094639</v>
      </c>
      <c r="AX604" s="17">
        <v>0</v>
      </c>
    </row>
    <row r="605" spans="1:50" x14ac:dyDescent="0.25">
      <c r="A605" s="22" t="s">
        <v>2906</v>
      </c>
      <c r="B605" s="22" t="s">
        <v>3961</v>
      </c>
      <c r="C605" s="22" t="s">
        <v>3302</v>
      </c>
      <c r="D605" s="22">
        <v>7776</v>
      </c>
      <c r="E605" s="22" t="s">
        <v>3303</v>
      </c>
      <c r="F605" s="43">
        <v>2.4861960000000001</v>
      </c>
      <c r="G605" s="43">
        <v>121.46474976231001</v>
      </c>
      <c r="H605" s="43">
        <v>6.8952651515151517</v>
      </c>
      <c r="I605" s="9">
        <v>0</v>
      </c>
      <c r="J605" s="9">
        <v>6.8952651515151517</v>
      </c>
      <c r="K605" s="11">
        <v>0</v>
      </c>
      <c r="L605" s="41">
        <v>119</v>
      </c>
      <c r="M605" s="44">
        <v>0</v>
      </c>
      <c r="N605" s="13">
        <v>0</v>
      </c>
      <c r="O605" s="13">
        <v>0</v>
      </c>
      <c r="P605" s="22">
        <v>0</v>
      </c>
      <c r="Q605" s="22">
        <v>0</v>
      </c>
      <c r="R605" s="14">
        <v>0</v>
      </c>
      <c r="S605" s="22">
        <v>144</v>
      </c>
      <c r="T605" s="22">
        <v>1</v>
      </c>
      <c r="U605" s="22">
        <v>228</v>
      </c>
      <c r="V605" s="22"/>
      <c r="W605" s="22">
        <v>43</v>
      </c>
      <c r="X605" s="22">
        <v>29</v>
      </c>
      <c r="Y605" s="14">
        <v>228</v>
      </c>
      <c r="Z605" s="10">
        <v>43</v>
      </c>
      <c r="AA605" s="22">
        <v>29</v>
      </c>
      <c r="AB605" s="22">
        <v>79.430000000000007</v>
      </c>
      <c r="AC605" s="22">
        <v>2.046845693804291E-2</v>
      </c>
      <c r="AD605" s="42">
        <v>1.83E-3</v>
      </c>
      <c r="AE605" s="22">
        <v>620</v>
      </c>
      <c r="AF605" s="22">
        <v>0.35686657255341958</v>
      </c>
      <c r="AG605" s="22">
        <v>1.6993646312067599E-2</v>
      </c>
      <c r="AH605" s="22">
        <v>0</v>
      </c>
      <c r="AI605" s="22">
        <v>0</v>
      </c>
      <c r="AJ605" s="22">
        <v>0</v>
      </c>
      <c r="AK605" s="22">
        <v>0</v>
      </c>
      <c r="AL605" s="45">
        <v>0</v>
      </c>
      <c r="AM605" s="45">
        <v>0</v>
      </c>
      <c r="AN605" s="45">
        <v>0</v>
      </c>
      <c r="AO605" s="45">
        <v>0</v>
      </c>
      <c r="AP605" s="45">
        <v>0</v>
      </c>
      <c r="AQ605" s="45">
        <v>0</v>
      </c>
      <c r="AR605" s="45">
        <v>0</v>
      </c>
      <c r="AS605" s="45" t="s">
        <v>4442</v>
      </c>
      <c r="AT605" s="45" t="s">
        <v>4445</v>
      </c>
      <c r="AU605" s="45">
        <v>0.35686657255341964</v>
      </c>
      <c r="AV605" s="10">
        <v>6.2361633751751038</v>
      </c>
      <c r="AW605" s="10">
        <v>6.2361633751751038</v>
      </c>
      <c r="AX605" s="17">
        <v>0</v>
      </c>
    </row>
    <row r="606" spans="1:50" x14ac:dyDescent="0.25">
      <c r="A606" s="22" t="s">
        <v>8</v>
      </c>
      <c r="B606" s="22" t="s">
        <v>3953</v>
      </c>
      <c r="C606" s="22" t="s">
        <v>255</v>
      </c>
      <c r="D606" s="22">
        <v>214</v>
      </c>
      <c r="E606" s="22" t="s">
        <v>511</v>
      </c>
      <c r="F606" s="43">
        <v>0.17538799999999999</v>
      </c>
      <c r="G606" s="43">
        <v>13.00837862869</v>
      </c>
      <c r="H606" s="43">
        <v>0.84583333333333333</v>
      </c>
      <c r="I606" s="9">
        <v>0</v>
      </c>
      <c r="J606" s="9">
        <v>0.84583333333333333</v>
      </c>
      <c r="K606" s="11">
        <v>0</v>
      </c>
      <c r="L606" s="41">
        <v>6</v>
      </c>
      <c r="M606" s="44">
        <v>0</v>
      </c>
      <c r="N606" s="13">
        <v>0</v>
      </c>
      <c r="O606" s="13">
        <v>0</v>
      </c>
      <c r="P606" s="22">
        <v>0</v>
      </c>
      <c r="Q606" s="22">
        <v>0</v>
      </c>
      <c r="R606" s="14">
        <v>0</v>
      </c>
      <c r="S606" s="22">
        <v>15</v>
      </c>
      <c r="T606" s="22">
        <v>1</v>
      </c>
      <c r="U606" s="22">
        <v>23</v>
      </c>
      <c r="V606" s="22"/>
      <c r="W606" s="22">
        <v>6</v>
      </c>
      <c r="X606" s="22">
        <v>5</v>
      </c>
      <c r="Y606" s="14">
        <v>23</v>
      </c>
      <c r="Z606" s="10">
        <v>6</v>
      </c>
      <c r="AA606" s="22">
        <v>5</v>
      </c>
      <c r="AB606" s="22">
        <v>10.29</v>
      </c>
      <c r="AC606" s="22">
        <v>1.3482694885062884E-2</v>
      </c>
      <c r="AD606" s="42">
        <v>1.7000000000000001E-4</v>
      </c>
      <c r="AE606" s="22">
        <v>621</v>
      </c>
      <c r="AF606" s="22">
        <v>6.7763155166865596E-2</v>
      </c>
      <c r="AG606" s="22">
        <v>1.6940788791716399E-2</v>
      </c>
      <c r="AH606" s="22">
        <v>0</v>
      </c>
      <c r="AI606" s="22">
        <v>0</v>
      </c>
      <c r="AJ606" s="22">
        <v>0</v>
      </c>
      <c r="AK606" s="22">
        <v>0</v>
      </c>
      <c r="AL606" s="45">
        <v>0</v>
      </c>
      <c r="AM606" s="45">
        <v>0</v>
      </c>
      <c r="AN606" s="45">
        <v>0</v>
      </c>
      <c r="AO606" s="45">
        <v>0</v>
      </c>
      <c r="AP606" s="45">
        <v>0</v>
      </c>
      <c r="AQ606" s="45">
        <v>0</v>
      </c>
      <c r="AR606" s="45">
        <v>0</v>
      </c>
      <c r="AS606" s="45" t="s">
        <v>4442</v>
      </c>
      <c r="AT606" s="45" t="s">
        <v>4445</v>
      </c>
      <c r="AU606" s="45">
        <v>6.7763155166865596E-2</v>
      </c>
      <c r="AV606" s="10">
        <v>7.0935960591133007</v>
      </c>
      <c r="AW606" s="10">
        <v>7.0935960591133007</v>
      </c>
      <c r="AX606" s="17">
        <v>0</v>
      </c>
    </row>
    <row r="607" spans="1:50" x14ac:dyDescent="0.25">
      <c r="A607" s="22" t="s">
        <v>539</v>
      </c>
      <c r="B607" s="22" t="s">
        <v>3949</v>
      </c>
      <c r="C607" s="22" t="s">
        <v>567</v>
      </c>
      <c r="D607" s="22">
        <v>6989</v>
      </c>
      <c r="E607" s="22" t="s">
        <v>568</v>
      </c>
      <c r="F607" s="43">
        <v>6.2897850000000002</v>
      </c>
      <c r="G607" s="43">
        <v>399.41811482365</v>
      </c>
      <c r="H607" s="43">
        <v>16.846401515151516</v>
      </c>
      <c r="I607" s="9">
        <v>9.569128787878789</v>
      </c>
      <c r="J607" s="9">
        <v>7.2772727272727282</v>
      </c>
      <c r="K607" s="11">
        <v>16.302462121212123</v>
      </c>
      <c r="L607" s="41">
        <v>2497</v>
      </c>
      <c r="M607" s="44">
        <v>6462</v>
      </c>
      <c r="N607" s="13">
        <v>2227</v>
      </c>
      <c r="O607" s="13">
        <v>1912</v>
      </c>
      <c r="P607" s="22">
        <v>1962</v>
      </c>
      <c r="Q607" s="22">
        <v>1678</v>
      </c>
      <c r="R607" s="14">
        <v>0</v>
      </c>
      <c r="S607" s="22">
        <v>624</v>
      </c>
      <c r="T607" s="22">
        <v>3.2288165128331991E-2</v>
      </c>
      <c r="U607" s="22">
        <v>6609</v>
      </c>
      <c r="V607" s="22"/>
      <c r="W607" s="22">
        <v>2254</v>
      </c>
      <c r="X607" s="22">
        <v>1930</v>
      </c>
      <c r="Y607" s="14">
        <v>147</v>
      </c>
      <c r="Z607" s="10">
        <v>292</v>
      </c>
      <c r="AA607" s="22">
        <v>252</v>
      </c>
      <c r="AB607" s="22">
        <v>413.27</v>
      </c>
      <c r="AC607" s="22">
        <v>1.5747370403510739E-2</v>
      </c>
      <c r="AD607" s="42">
        <v>9.5600000000000008E-3</v>
      </c>
      <c r="AE607" s="22">
        <v>622</v>
      </c>
      <c r="AF607" s="22">
        <v>3.3846061550211051</v>
      </c>
      <c r="AG607" s="22">
        <v>1.6838836592144801E-2</v>
      </c>
      <c r="AH607" s="22">
        <v>0</v>
      </c>
      <c r="AI607" s="22">
        <v>0</v>
      </c>
      <c r="AJ607" s="22">
        <v>1</v>
      </c>
      <c r="AK607" s="22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 t="s">
        <v>4442</v>
      </c>
      <c r="AT607" s="45" t="s">
        <v>4444</v>
      </c>
      <c r="AU607" s="45">
        <v>1.4620749744295152</v>
      </c>
      <c r="AV607" s="10">
        <v>40.124921923797622</v>
      </c>
      <c r="AW607" s="10">
        <v>133.79711969780436</v>
      </c>
      <c r="AX607" s="17">
        <v>0.56802212503794314</v>
      </c>
    </row>
    <row r="608" spans="1:50" x14ac:dyDescent="0.25">
      <c r="A608" s="22" t="s">
        <v>2906</v>
      </c>
      <c r="B608" s="22" t="s">
        <v>3950</v>
      </c>
      <c r="C608" s="22" t="s">
        <v>2927</v>
      </c>
      <c r="D608" s="22">
        <v>8331</v>
      </c>
      <c r="E608" s="22" t="s">
        <v>2936</v>
      </c>
      <c r="F608" s="43">
        <v>2.2392470000000002</v>
      </c>
      <c r="G608" s="43">
        <v>218.43247413104001</v>
      </c>
      <c r="H608" s="43">
        <v>8.3691287878787879</v>
      </c>
      <c r="I608" s="9">
        <v>7.3445075757575768</v>
      </c>
      <c r="J608" s="9">
        <v>1.0246212121212122</v>
      </c>
      <c r="K608" s="11">
        <v>8.3691287878787879</v>
      </c>
      <c r="L608" s="41">
        <v>711</v>
      </c>
      <c r="M608" s="44">
        <v>1769</v>
      </c>
      <c r="N608" s="13">
        <v>594</v>
      </c>
      <c r="O608" s="13">
        <v>202</v>
      </c>
      <c r="P608" s="22">
        <v>501</v>
      </c>
      <c r="Q608" s="22">
        <v>155</v>
      </c>
      <c r="R608" s="14">
        <v>0</v>
      </c>
      <c r="S608" s="22">
        <v>242</v>
      </c>
      <c r="T608" s="22">
        <v>0</v>
      </c>
      <c r="U608" s="22">
        <v>1769</v>
      </c>
      <c r="V608" s="22"/>
      <c r="W608" s="22">
        <v>594</v>
      </c>
      <c r="X608" s="22">
        <v>202</v>
      </c>
      <c r="Y608" s="14">
        <v>0</v>
      </c>
      <c r="Z608" s="10">
        <v>93</v>
      </c>
      <c r="AA608" s="22">
        <v>47</v>
      </c>
      <c r="AB608" s="22">
        <v>127.41</v>
      </c>
      <c r="AC608" s="22">
        <v>1.0251438156840414E-2</v>
      </c>
      <c r="AD608" s="42">
        <v>1.98E-3</v>
      </c>
      <c r="AE608" s="22">
        <v>623</v>
      </c>
      <c r="AF608" s="22">
        <v>0.94167658095126006</v>
      </c>
      <c r="AG608" s="22">
        <v>1.6815653231272501E-2</v>
      </c>
      <c r="AH608" s="22">
        <v>0</v>
      </c>
      <c r="AI608" s="22">
        <v>0</v>
      </c>
      <c r="AJ608" s="22">
        <v>0</v>
      </c>
      <c r="AK608" s="22">
        <v>0</v>
      </c>
      <c r="AL608" s="45">
        <v>0</v>
      </c>
      <c r="AM608" s="45">
        <v>0</v>
      </c>
      <c r="AN608" s="45">
        <v>0</v>
      </c>
      <c r="AO608" s="45">
        <v>0</v>
      </c>
      <c r="AP608" s="45">
        <v>0</v>
      </c>
      <c r="AQ608" s="45">
        <v>0</v>
      </c>
      <c r="AR608" s="45">
        <v>0</v>
      </c>
      <c r="AS608" s="45" t="s">
        <v>4442</v>
      </c>
      <c r="AT608" s="45" t="s">
        <v>4445</v>
      </c>
      <c r="AU608" s="45">
        <v>0.11528820075010335</v>
      </c>
      <c r="AV608" s="10">
        <v>90.765249537892785</v>
      </c>
      <c r="AW608" s="10">
        <v>70.975129557129605</v>
      </c>
      <c r="AX608" s="17">
        <v>0.87757134128403014</v>
      </c>
    </row>
    <row r="609" spans="1:50" x14ac:dyDescent="0.25">
      <c r="A609" s="22" t="s">
        <v>964</v>
      </c>
      <c r="B609" s="22" t="s">
        <v>3948</v>
      </c>
      <c r="C609" s="22" t="s">
        <v>1069</v>
      </c>
      <c r="D609" s="22">
        <v>7384</v>
      </c>
      <c r="E609" s="22" t="s">
        <v>1070</v>
      </c>
      <c r="F609" s="43">
        <v>2.1328640000000001</v>
      </c>
      <c r="G609" s="43">
        <v>174.22296271505999</v>
      </c>
      <c r="H609" s="43">
        <v>8.2450757575757567</v>
      </c>
      <c r="I609" s="9">
        <v>0</v>
      </c>
      <c r="J609" s="9">
        <v>8.2450757575757567</v>
      </c>
      <c r="K609" s="11">
        <v>0</v>
      </c>
      <c r="L609" s="41">
        <v>2929</v>
      </c>
      <c r="M609" s="44">
        <v>0</v>
      </c>
      <c r="N609" s="13">
        <v>0</v>
      </c>
      <c r="O609" s="13">
        <v>0</v>
      </c>
      <c r="P609" s="22">
        <v>0</v>
      </c>
      <c r="Q609" s="22">
        <v>0</v>
      </c>
      <c r="R609" s="14">
        <v>0</v>
      </c>
      <c r="S609" s="22">
        <v>168</v>
      </c>
      <c r="T609" s="22">
        <v>1</v>
      </c>
      <c r="U609" s="22">
        <v>5331</v>
      </c>
      <c r="V609" s="22"/>
      <c r="W609" s="22">
        <v>963</v>
      </c>
      <c r="X609" s="22">
        <v>636</v>
      </c>
      <c r="Y609" s="14">
        <v>5331</v>
      </c>
      <c r="Z609" s="10">
        <v>963</v>
      </c>
      <c r="AA609" s="22">
        <v>636</v>
      </c>
      <c r="AB609" s="22">
        <v>1799.1</v>
      </c>
      <c r="AC609" s="22">
        <v>1.2242152049085969E-2</v>
      </c>
      <c r="AD609" s="42">
        <v>2.4510000000000001E-2</v>
      </c>
      <c r="AE609" s="22">
        <v>624</v>
      </c>
      <c r="AF609" s="22">
        <v>0.2178372651190294</v>
      </c>
      <c r="AG609" s="22">
        <v>1.67567127014638E-2</v>
      </c>
      <c r="AH609" s="22">
        <v>0</v>
      </c>
      <c r="AI609" s="22">
        <v>0</v>
      </c>
      <c r="AJ609" s="22">
        <v>0</v>
      </c>
      <c r="AK609" s="22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 t="s">
        <v>4442</v>
      </c>
      <c r="AT609" s="45" t="s">
        <v>4442</v>
      </c>
      <c r="AU609" s="45">
        <v>0.2178372651190294</v>
      </c>
      <c r="AV609" s="10">
        <v>116.79698626361007</v>
      </c>
      <c r="AW609" s="10">
        <v>116.79698626361007</v>
      </c>
      <c r="AX609" s="17">
        <v>0</v>
      </c>
    </row>
    <row r="610" spans="1:50" x14ac:dyDescent="0.25">
      <c r="A610" s="22" t="s">
        <v>2906</v>
      </c>
      <c r="B610" s="22" t="s">
        <v>3954</v>
      </c>
      <c r="C610" s="22" t="s">
        <v>3027</v>
      </c>
      <c r="D610" s="22">
        <v>5540</v>
      </c>
      <c r="E610" s="22" t="s">
        <v>3048</v>
      </c>
      <c r="F610" s="43">
        <v>5.2826329999999997</v>
      </c>
      <c r="G610" s="43">
        <v>336.56010005405</v>
      </c>
      <c r="H610" s="43">
        <v>14.49564393939394</v>
      </c>
      <c r="I610" s="9">
        <v>3.248106060606061</v>
      </c>
      <c r="J610" s="9">
        <v>11.247537878787879</v>
      </c>
      <c r="K610" s="11">
        <v>9.8117424242424232</v>
      </c>
      <c r="L610" s="41">
        <v>10700</v>
      </c>
      <c r="M610" s="44">
        <v>11695</v>
      </c>
      <c r="N610" s="13">
        <v>4790</v>
      </c>
      <c r="O610" s="13">
        <v>2783</v>
      </c>
      <c r="P610" s="22">
        <v>1892</v>
      </c>
      <c r="Q610" s="22">
        <v>943</v>
      </c>
      <c r="R610" s="14">
        <v>0</v>
      </c>
      <c r="S610" s="22">
        <v>887</v>
      </c>
      <c r="T610" s="22">
        <v>0.3231247631864328</v>
      </c>
      <c r="U610" s="22">
        <v>17978</v>
      </c>
      <c r="V610" s="22"/>
      <c r="W610" s="22">
        <v>5924</v>
      </c>
      <c r="X610" s="22">
        <v>3530</v>
      </c>
      <c r="Y610" s="14">
        <v>6283</v>
      </c>
      <c r="Z610" s="10">
        <v>4032</v>
      </c>
      <c r="AA610" s="22">
        <v>2587</v>
      </c>
      <c r="AB610" s="22">
        <v>6089.31</v>
      </c>
      <c r="AC610" s="22">
        <v>1.5695957420834E-2</v>
      </c>
      <c r="AD610" s="42">
        <v>0.13159999999999999</v>
      </c>
      <c r="AE610" s="22">
        <v>625</v>
      </c>
      <c r="AF610" s="22">
        <v>3.4675607221466453</v>
      </c>
      <c r="AG610" s="22">
        <v>1.6751501073172199E-2</v>
      </c>
      <c r="AH610" s="22">
        <v>0</v>
      </c>
      <c r="AI610" s="22">
        <v>1</v>
      </c>
      <c r="AJ610" s="22">
        <v>1</v>
      </c>
      <c r="AK610" s="22">
        <v>1</v>
      </c>
      <c r="AL610" s="45">
        <v>0</v>
      </c>
      <c r="AM610" s="45">
        <v>0</v>
      </c>
      <c r="AN610" s="45">
        <v>1</v>
      </c>
      <c r="AO610" s="45">
        <v>0</v>
      </c>
      <c r="AP610" s="45">
        <v>0</v>
      </c>
      <c r="AQ610" s="45">
        <v>1</v>
      </c>
      <c r="AR610" s="45">
        <v>1</v>
      </c>
      <c r="AS610" s="45" t="s">
        <v>4442</v>
      </c>
      <c r="AT610" s="45" t="s">
        <v>4440</v>
      </c>
      <c r="AU610" s="45">
        <v>2.690568334349698</v>
      </c>
      <c r="AV610" s="10">
        <v>358.47845488069777</v>
      </c>
      <c r="AW610" s="10">
        <v>408.67449730195852</v>
      </c>
      <c r="AX610" s="17">
        <v>0.22407463057083504</v>
      </c>
    </row>
    <row r="611" spans="1:50" x14ac:dyDescent="0.25">
      <c r="A611" s="22" t="s">
        <v>539</v>
      </c>
      <c r="B611" s="22" t="s">
        <v>3949</v>
      </c>
      <c r="C611" s="22" t="s">
        <v>571</v>
      </c>
      <c r="D611" s="22">
        <v>8289</v>
      </c>
      <c r="E611" s="22" t="s">
        <v>579</v>
      </c>
      <c r="F611" s="43">
        <v>3.5840399999999999</v>
      </c>
      <c r="G611" s="43">
        <v>191.44401806883999</v>
      </c>
      <c r="H611" s="43">
        <v>8.6092803030303031</v>
      </c>
      <c r="I611" s="9">
        <v>0</v>
      </c>
      <c r="J611" s="9">
        <v>8.6092803030303031</v>
      </c>
      <c r="K611" s="11">
        <v>0</v>
      </c>
      <c r="L611" s="41">
        <v>4113</v>
      </c>
      <c r="M611" s="44">
        <v>0</v>
      </c>
      <c r="N611" s="13">
        <v>0</v>
      </c>
      <c r="O611" s="13">
        <v>0</v>
      </c>
      <c r="P611" s="22">
        <v>0</v>
      </c>
      <c r="Q611" s="22">
        <v>0</v>
      </c>
      <c r="R611" s="14">
        <v>0</v>
      </c>
      <c r="S611" s="22">
        <v>211</v>
      </c>
      <c r="T611" s="22">
        <v>1</v>
      </c>
      <c r="U611" s="22">
        <v>7481</v>
      </c>
      <c r="V611" s="22"/>
      <c r="W611" s="22">
        <v>1351</v>
      </c>
      <c r="X611" s="22">
        <v>891</v>
      </c>
      <c r="Y611" s="14">
        <v>7481</v>
      </c>
      <c r="Z611" s="10">
        <v>1351</v>
      </c>
      <c r="AA611" s="22">
        <v>891</v>
      </c>
      <c r="AB611" s="22">
        <v>2524.16</v>
      </c>
      <c r="AC611" s="22">
        <v>1.8721086384173365E-2</v>
      </c>
      <c r="AD611" s="42">
        <v>5.2589999999999998E-2</v>
      </c>
      <c r="AE611" s="22">
        <v>626</v>
      </c>
      <c r="AF611" s="22">
        <v>2.1694562918590901</v>
      </c>
      <c r="AG611" s="22">
        <v>1.6688125321993E-2</v>
      </c>
      <c r="AH611" s="22">
        <v>0</v>
      </c>
      <c r="AI611" s="22">
        <v>0</v>
      </c>
      <c r="AJ611" s="22">
        <v>0</v>
      </c>
      <c r="AK611" s="22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1</v>
      </c>
      <c r="AQ611" s="45">
        <v>0</v>
      </c>
      <c r="AR611" s="45">
        <v>0</v>
      </c>
      <c r="AS611" s="45" t="s">
        <v>4442</v>
      </c>
      <c r="AT611" s="45" t="s">
        <v>4441</v>
      </c>
      <c r="AU611" s="45">
        <v>2.1694562918590901</v>
      </c>
      <c r="AV611" s="10">
        <v>156.92368612094947</v>
      </c>
      <c r="AW611" s="10">
        <v>156.92368612094947</v>
      </c>
      <c r="AX611" s="17">
        <v>0</v>
      </c>
    </row>
    <row r="612" spans="1:50" x14ac:dyDescent="0.25">
      <c r="A612" s="22" t="s">
        <v>1672</v>
      </c>
      <c r="B612" s="22" t="s">
        <v>3957</v>
      </c>
      <c r="C612" s="22" t="s">
        <v>1915</v>
      </c>
      <c r="D612" s="22">
        <v>3099</v>
      </c>
      <c r="E612" s="22" t="s">
        <v>2054</v>
      </c>
      <c r="F612" s="43">
        <v>0.82500499999999999</v>
      </c>
      <c r="G612" s="43">
        <v>51.356944392560003</v>
      </c>
      <c r="H612" s="43">
        <v>2.7570075757575756</v>
      </c>
      <c r="I612" s="9">
        <v>0</v>
      </c>
      <c r="J612" s="9">
        <v>2.7570075757575756</v>
      </c>
      <c r="K612" s="11">
        <v>0</v>
      </c>
      <c r="L612" s="41">
        <v>87</v>
      </c>
      <c r="M612" s="44">
        <v>0</v>
      </c>
      <c r="N612" s="13">
        <v>0</v>
      </c>
      <c r="O612" s="13">
        <v>0</v>
      </c>
      <c r="P612" s="22">
        <v>0</v>
      </c>
      <c r="Q612" s="22">
        <v>0</v>
      </c>
      <c r="R612" s="14">
        <v>0</v>
      </c>
      <c r="S612" s="22">
        <v>55</v>
      </c>
      <c r="T612" s="22">
        <v>1</v>
      </c>
      <c r="U612" s="22">
        <v>170</v>
      </c>
      <c r="V612" s="22"/>
      <c r="W612" s="22">
        <v>33</v>
      </c>
      <c r="X612" s="22">
        <v>22</v>
      </c>
      <c r="Y612" s="14">
        <v>170</v>
      </c>
      <c r="Z612" s="10">
        <v>33</v>
      </c>
      <c r="AA612" s="22">
        <v>22</v>
      </c>
      <c r="AB612" s="22">
        <v>60.51</v>
      </c>
      <c r="AC612" s="22">
        <v>1.6064137182575784E-2</v>
      </c>
      <c r="AD612" s="42">
        <v>1.1000000000000001E-3</v>
      </c>
      <c r="AE612" s="22">
        <v>627</v>
      </c>
      <c r="AF612" s="22">
        <v>0.38360165043701033</v>
      </c>
      <c r="AG612" s="22">
        <v>1.6678332627696101E-2</v>
      </c>
      <c r="AH612" s="22">
        <v>0</v>
      </c>
      <c r="AI612" s="22">
        <v>0</v>
      </c>
      <c r="AJ612" s="22">
        <v>0</v>
      </c>
      <c r="AK612" s="22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 t="s">
        <v>4442</v>
      </c>
      <c r="AT612" s="45" t="s">
        <v>4445</v>
      </c>
      <c r="AU612" s="45">
        <v>0.38360165043701033</v>
      </c>
      <c r="AV612" s="10">
        <v>11.969499210002061</v>
      </c>
      <c r="AW612" s="10">
        <v>11.969499210002061</v>
      </c>
      <c r="AX612" s="17">
        <v>0</v>
      </c>
    </row>
    <row r="613" spans="1:50" x14ac:dyDescent="0.25">
      <c r="A613" s="22" t="s">
        <v>539</v>
      </c>
      <c r="B613" s="22" t="s">
        <v>3949</v>
      </c>
      <c r="C613" s="22" t="s">
        <v>542</v>
      </c>
      <c r="D613" s="22">
        <v>3794</v>
      </c>
      <c r="E613" s="22" t="s">
        <v>550</v>
      </c>
      <c r="F613" s="43">
        <v>4.9851679999999998</v>
      </c>
      <c r="G613" s="43">
        <v>319.50197694108999</v>
      </c>
      <c r="H613" s="43">
        <v>13.375189393939396</v>
      </c>
      <c r="I613" s="9">
        <v>0</v>
      </c>
      <c r="J613" s="9">
        <v>13.375189393939396</v>
      </c>
      <c r="K613" s="11">
        <v>0</v>
      </c>
      <c r="L613" s="41">
        <v>10030</v>
      </c>
      <c r="M613" s="44">
        <v>0</v>
      </c>
      <c r="N613" s="13">
        <v>0</v>
      </c>
      <c r="O613" s="13">
        <v>0</v>
      </c>
      <c r="P613" s="22">
        <v>0</v>
      </c>
      <c r="Q613" s="22">
        <v>0</v>
      </c>
      <c r="R613" s="14">
        <v>0</v>
      </c>
      <c r="S613" s="22">
        <v>326</v>
      </c>
      <c r="T613" s="22">
        <v>1</v>
      </c>
      <c r="U613" s="22">
        <v>18226</v>
      </c>
      <c r="V613" s="22"/>
      <c r="W613" s="22">
        <v>3289</v>
      </c>
      <c r="X613" s="22">
        <v>2168</v>
      </c>
      <c r="Y613" s="14">
        <v>18226</v>
      </c>
      <c r="Z613" s="10">
        <v>3289</v>
      </c>
      <c r="AA613" s="22">
        <v>2168</v>
      </c>
      <c r="AB613" s="22">
        <v>6146.27</v>
      </c>
      <c r="AC613" s="22">
        <v>1.5602933189108777E-2</v>
      </c>
      <c r="AD613" s="42">
        <v>0.10671</v>
      </c>
      <c r="AE613" s="22">
        <v>628</v>
      </c>
      <c r="AF613" s="22">
        <v>3.5245462967431256</v>
      </c>
      <c r="AG613" s="22">
        <v>1.6625218380863799E-2</v>
      </c>
      <c r="AH613" s="22">
        <v>0</v>
      </c>
      <c r="AI613" s="22">
        <v>0</v>
      </c>
      <c r="AJ613" s="22">
        <v>0</v>
      </c>
      <c r="AK613" s="22">
        <v>0</v>
      </c>
      <c r="AL613" s="45">
        <v>0</v>
      </c>
      <c r="AM613" s="45">
        <v>0</v>
      </c>
      <c r="AN613" s="45">
        <v>0</v>
      </c>
      <c r="AO613" s="45">
        <v>1</v>
      </c>
      <c r="AP613" s="45">
        <v>0</v>
      </c>
      <c r="AQ613" s="45">
        <v>1</v>
      </c>
      <c r="AR613" s="45">
        <v>0</v>
      </c>
      <c r="AS613" s="45" t="s">
        <v>4442</v>
      </c>
      <c r="AT613" s="45" t="s">
        <v>4440</v>
      </c>
      <c r="AU613" s="45">
        <v>3.5245462967431256</v>
      </c>
      <c r="AV613" s="10">
        <v>245.90305999631835</v>
      </c>
      <c r="AW613" s="10">
        <v>245.90305999631835</v>
      </c>
      <c r="AX613" s="17">
        <v>0</v>
      </c>
    </row>
    <row r="614" spans="1:50" x14ac:dyDescent="0.25">
      <c r="A614" s="22" t="s">
        <v>964</v>
      </c>
      <c r="B614" s="22" t="s">
        <v>3952</v>
      </c>
      <c r="C614" s="22" t="s">
        <v>1585</v>
      </c>
      <c r="D614" s="22">
        <v>1108</v>
      </c>
      <c r="E614" s="22" t="s">
        <v>3517</v>
      </c>
      <c r="F614" s="43">
        <v>26.260904</v>
      </c>
      <c r="G614" s="43">
        <v>848.03682890754999</v>
      </c>
      <c r="H614" s="43">
        <v>35.306060606060612</v>
      </c>
      <c r="I614" s="9">
        <v>0</v>
      </c>
      <c r="J614" s="9">
        <v>35.306060606060612</v>
      </c>
      <c r="K614" s="11">
        <v>0</v>
      </c>
      <c r="L614" s="41">
        <v>966</v>
      </c>
      <c r="M614" s="44">
        <v>0</v>
      </c>
      <c r="N614" s="13">
        <v>0</v>
      </c>
      <c r="O614" s="13">
        <v>0</v>
      </c>
      <c r="P614" s="22">
        <v>0</v>
      </c>
      <c r="Q614" s="22">
        <v>0</v>
      </c>
      <c r="R614" s="14">
        <v>0</v>
      </c>
      <c r="S614" s="22">
        <v>635</v>
      </c>
      <c r="T614" s="22">
        <v>1</v>
      </c>
      <c r="U614" s="22">
        <v>1766</v>
      </c>
      <c r="V614" s="22"/>
      <c r="W614" s="22">
        <v>321</v>
      </c>
      <c r="X614" s="22">
        <v>212</v>
      </c>
      <c r="Y614" s="14">
        <v>1766</v>
      </c>
      <c r="Z614" s="10">
        <v>321</v>
      </c>
      <c r="AA614" s="22">
        <v>212</v>
      </c>
      <c r="AB614" s="22">
        <v>598.71</v>
      </c>
      <c r="AC614" s="22">
        <v>3.0966702276161252E-2</v>
      </c>
      <c r="AD614" s="42">
        <v>2.0670000000000001E-2</v>
      </c>
      <c r="AE614" s="22">
        <v>629</v>
      </c>
      <c r="AF614" s="22">
        <v>6.6190706229418E-2</v>
      </c>
      <c r="AG614" s="22">
        <v>1.65476765573545E-2</v>
      </c>
      <c r="AH614" s="22">
        <v>0</v>
      </c>
      <c r="AI614" s="22">
        <v>0</v>
      </c>
      <c r="AJ614" s="22">
        <v>0</v>
      </c>
      <c r="AK614" s="22">
        <v>0</v>
      </c>
      <c r="AL614" s="45">
        <v>0</v>
      </c>
      <c r="AM614" s="45">
        <v>0</v>
      </c>
      <c r="AN614" s="45">
        <v>0</v>
      </c>
      <c r="AO614" s="45">
        <v>0</v>
      </c>
      <c r="AP614" s="45">
        <v>0</v>
      </c>
      <c r="AQ614" s="45">
        <v>0</v>
      </c>
      <c r="AR614" s="45">
        <v>0</v>
      </c>
      <c r="AS614" s="45" t="s">
        <v>4442</v>
      </c>
      <c r="AT614" s="45" t="s">
        <v>4442</v>
      </c>
      <c r="AU614" s="45">
        <v>6.6190706229418E-2</v>
      </c>
      <c r="AV614" s="10">
        <v>9.0919234400480633</v>
      </c>
      <c r="AW614" s="10">
        <v>9.0919234400480633</v>
      </c>
      <c r="AX614" s="17">
        <v>0</v>
      </c>
    </row>
    <row r="615" spans="1:50" x14ac:dyDescent="0.25">
      <c r="A615" s="22" t="s">
        <v>964</v>
      </c>
      <c r="B615" s="22" t="s">
        <v>3952</v>
      </c>
      <c r="C615" s="22" t="s">
        <v>1009</v>
      </c>
      <c r="D615" s="22">
        <v>704</v>
      </c>
      <c r="E615" s="22" t="s">
        <v>1303</v>
      </c>
      <c r="F615" s="43">
        <v>0.72163100000000002</v>
      </c>
      <c r="G615" s="43">
        <v>54.0463345207</v>
      </c>
      <c r="H615" s="43">
        <v>2.6422348484848484</v>
      </c>
      <c r="I615" s="9">
        <v>2.5011363636363639</v>
      </c>
      <c r="J615" s="9">
        <v>0.14109848484848486</v>
      </c>
      <c r="K615" s="11">
        <v>2.6422348484848484</v>
      </c>
      <c r="L615" s="41">
        <v>18</v>
      </c>
      <c r="M615" s="44">
        <v>42</v>
      </c>
      <c r="N615" s="13">
        <v>16</v>
      </c>
      <c r="O615" s="13">
        <v>11</v>
      </c>
      <c r="P615" s="22">
        <v>13</v>
      </c>
      <c r="Q615" s="22">
        <v>11</v>
      </c>
      <c r="R615" s="14">
        <v>0</v>
      </c>
      <c r="S615" s="22">
        <v>53</v>
      </c>
      <c r="T615" s="22">
        <v>0</v>
      </c>
      <c r="U615" s="22">
        <v>42</v>
      </c>
      <c r="V615" s="22"/>
      <c r="W615" s="22">
        <v>16</v>
      </c>
      <c r="X615" s="22">
        <v>11</v>
      </c>
      <c r="Y615" s="14">
        <v>0</v>
      </c>
      <c r="Z615" s="10">
        <v>3</v>
      </c>
      <c r="AA615" s="22">
        <v>0</v>
      </c>
      <c r="AB615" s="22">
        <v>4.1100000000000003</v>
      </c>
      <c r="AC615" s="22">
        <v>1.3352080328844725E-2</v>
      </c>
      <c r="AD615" s="42">
        <v>8.0000000000000007E-5</v>
      </c>
      <c r="AE615" s="22">
        <v>630</v>
      </c>
      <c r="AF615" s="22">
        <v>0.11570328783376302</v>
      </c>
      <c r="AG615" s="22">
        <v>1.6529041119109002E-2</v>
      </c>
      <c r="AH615" s="22">
        <v>1</v>
      </c>
      <c r="AI615" s="22">
        <v>0</v>
      </c>
      <c r="AJ615" s="22">
        <v>0</v>
      </c>
      <c r="AK615" s="22">
        <v>0</v>
      </c>
      <c r="AL615" s="45">
        <v>0</v>
      </c>
      <c r="AM615" s="45">
        <v>0</v>
      </c>
      <c r="AN615" s="45">
        <v>0</v>
      </c>
      <c r="AO615" s="45">
        <v>0</v>
      </c>
      <c r="AP615" s="45">
        <v>0</v>
      </c>
      <c r="AQ615" s="45">
        <v>0</v>
      </c>
      <c r="AR615" s="45">
        <v>0</v>
      </c>
      <c r="AS615" s="45" t="s">
        <v>4442</v>
      </c>
      <c r="AT615" s="45" t="s">
        <v>4445</v>
      </c>
      <c r="AU615" s="45">
        <v>6.1786932432193725E-3</v>
      </c>
      <c r="AV615" s="10">
        <v>21.261744966442951</v>
      </c>
      <c r="AW615" s="10">
        <v>6.0554798939144154</v>
      </c>
      <c r="AX615" s="17">
        <v>0.94659881012113845</v>
      </c>
    </row>
    <row r="616" spans="1:50" x14ac:dyDescent="0.25">
      <c r="A616" s="22" t="s">
        <v>539</v>
      </c>
      <c r="B616" s="22" t="s">
        <v>3949</v>
      </c>
      <c r="C616" s="22" t="s">
        <v>569</v>
      </c>
      <c r="D616" s="22">
        <v>6602</v>
      </c>
      <c r="E616" s="22" t="s">
        <v>605</v>
      </c>
      <c r="F616" s="43">
        <v>1.7482979999999999</v>
      </c>
      <c r="G616" s="43">
        <v>108.56612283578001</v>
      </c>
      <c r="H616" s="43">
        <v>4.1740530303030301</v>
      </c>
      <c r="I616" s="9">
        <v>0</v>
      </c>
      <c r="J616" s="9">
        <v>4.1740530303030301</v>
      </c>
      <c r="K616" s="11">
        <v>0</v>
      </c>
      <c r="L616" s="41">
        <v>376</v>
      </c>
      <c r="M616" s="44">
        <v>0</v>
      </c>
      <c r="N616" s="13">
        <v>0</v>
      </c>
      <c r="O616" s="13">
        <v>0</v>
      </c>
      <c r="P616" s="22">
        <v>0</v>
      </c>
      <c r="Q616" s="22">
        <v>0</v>
      </c>
      <c r="R616" s="14">
        <v>0</v>
      </c>
      <c r="S616" s="22">
        <v>101</v>
      </c>
      <c r="T616" s="22">
        <v>1</v>
      </c>
      <c r="U616" s="22">
        <v>695</v>
      </c>
      <c r="V616" s="22"/>
      <c r="W616" s="22">
        <v>127</v>
      </c>
      <c r="X616" s="22">
        <v>85</v>
      </c>
      <c r="Y616" s="14">
        <v>695</v>
      </c>
      <c r="Z616" s="10">
        <v>127</v>
      </c>
      <c r="AA616" s="22">
        <v>85</v>
      </c>
      <c r="AB616" s="22">
        <v>236.54</v>
      </c>
      <c r="AC616" s="22">
        <v>1.6103531694177952E-2</v>
      </c>
      <c r="AD616" s="42">
        <v>4.2500000000000003E-3</v>
      </c>
      <c r="AE616" s="22">
        <v>631</v>
      </c>
      <c r="AF616" s="22">
        <v>0.95594218997537772</v>
      </c>
      <c r="AG616" s="22">
        <v>1.6481761896127201E-2</v>
      </c>
      <c r="AH616" s="22">
        <v>0</v>
      </c>
      <c r="AI616" s="22">
        <v>0</v>
      </c>
      <c r="AJ616" s="22">
        <v>0</v>
      </c>
      <c r="AK616" s="22">
        <v>0</v>
      </c>
      <c r="AL616" s="45">
        <v>0</v>
      </c>
      <c r="AM616" s="45">
        <v>0</v>
      </c>
      <c r="AN616" s="45">
        <v>0</v>
      </c>
      <c r="AO616" s="45">
        <v>0</v>
      </c>
      <c r="AP616" s="45">
        <v>0</v>
      </c>
      <c r="AQ616" s="45">
        <v>0</v>
      </c>
      <c r="AR616" s="45">
        <v>0</v>
      </c>
      <c r="AS616" s="45" t="s">
        <v>4442</v>
      </c>
      <c r="AT616" s="45" t="s">
        <v>4444</v>
      </c>
      <c r="AU616" s="45">
        <v>0.95594218997537772</v>
      </c>
      <c r="AV616" s="10">
        <v>30.426062888515816</v>
      </c>
      <c r="AW616" s="10">
        <v>30.426062888515816</v>
      </c>
      <c r="AX616" s="17">
        <v>0</v>
      </c>
    </row>
    <row r="617" spans="1:50" x14ac:dyDescent="0.25">
      <c r="A617" s="22" t="s">
        <v>2906</v>
      </c>
      <c r="B617" s="22" t="s">
        <v>3950</v>
      </c>
      <c r="C617" s="22" t="s">
        <v>2927</v>
      </c>
      <c r="D617" s="22">
        <v>456</v>
      </c>
      <c r="E617" s="22" t="s">
        <v>2990</v>
      </c>
      <c r="F617" s="43">
        <v>2.9672990000000001</v>
      </c>
      <c r="G617" s="43">
        <v>171.06884757609001</v>
      </c>
      <c r="H617" s="43">
        <v>5.6217803030303033</v>
      </c>
      <c r="I617" s="9">
        <v>3.6831439393939394</v>
      </c>
      <c r="J617" s="9">
        <v>1.9386363636363637</v>
      </c>
      <c r="K617" s="11">
        <v>5.6217803030303033</v>
      </c>
      <c r="L617" s="41">
        <v>1902</v>
      </c>
      <c r="M617" s="44">
        <v>3468</v>
      </c>
      <c r="N617" s="13">
        <v>914</v>
      </c>
      <c r="O617" s="13">
        <v>185</v>
      </c>
      <c r="P617" s="22">
        <v>747</v>
      </c>
      <c r="Q617" s="22">
        <v>126</v>
      </c>
      <c r="R617" s="14">
        <v>0</v>
      </c>
      <c r="S617" s="22">
        <v>283</v>
      </c>
      <c r="T617" s="22">
        <v>0</v>
      </c>
      <c r="U617" s="22">
        <v>3468</v>
      </c>
      <c r="V617" s="22"/>
      <c r="W617" s="22">
        <v>914</v>
      </c>
      <c r="X617" s="22">
        <v>185</v>
      </c>
      <c r="Y617" s="14">
        <v>0</v>
      </c>
      <c r="Z617" s="10">
        <v>167</v>
      </c>
      <c r="AA617" s="22">
        <v>59</v>
      </c>
      <c r="AB617" s="22">
        <v>228.79</v>
      </c>
      <c r="AC617" s="22">
        <v>1.7345642073611153E-2</v>
      </c>
      <c r="AD617" s="42">
        <v>6.0200000000000002E-3</v>
      </c>
      <c r="AE617" s="22">
        <v>632</v>
      </c>
      <c r="AF617" s="22">
        <v>1.3670702616618107</v>
      </c>
      <c r="AG617" s="22">
        <v>1.64707260441182E-2</v>
      </c>
      <c r="AH617" s="22">
        <v>0</v>
      </c>
      <c r="AI617" s="22">
        <v>0</v>
      </c>
      <c r="AJ617" s="22">
        <v>0</v>
      </c>
      <c r="AK617" s="22">
        <v>0</v>
      </c>
      <c r="AL617" s="45">
        <v>0</v>
      </c>
      <c r="AM617" s="45">
        <v>0</v>
      </c>
      <c r="AN617" s="45">
        <v>0</v>
      </c>
      <c r="AO617" s="45">
        <v>0</v>
      </c>
      <c r="AP617" s="45">
        <v>0</v>
      </c>
      <c r="AQ617" s="45">
        <v>0</v>
      </c>
      <c r="AR617" s="45">
        <v>0</v>
      </c>
      <c r="AS617" s="45" t="s">
        <v>4442</v>
      </c>
      <c r="AT617" s="45" t="s">
        <v>4444</v>
      </c>
      <c r="AU617" s="45">
        <v>0.47142577227269128</v>
      </c>
      <c r="AV617" s="10">
        <v>86.143024618991788</v>
      </c>
      <c r="AW617" s="10">
        <v>162.58194926388842</v>
      </c>
      <c r="AX617" s="17">
        <v>0.65515614998483973</v>
      </c>
    </row>
    <row r="618" spans="1:50" x14ac:dyDescent="0.25">
      <c r="A618" s="22" t="s">
        <v>964</v>
      </c>
      <c r="B618" s="22" t="s">
        <v>3952</v>
      </c>
      <c r="C618" s="22" t="s">
        <v>1123</v>
      </c>
      <c r="D618" s="22">
        <v>271</v>
      </c>
      <c r="E618" s="22" t="s">
        <v>1293</v>
      </c>
      <c r="F618" s="43">
        <v>1.9768619999999999</v>
      </c>
      <c r="G618" s="43">
        <v>110.12898568315001</v>
      </c>
      <c r="H618" s="43">
        <v>5.3399621212121211</v>
      </c>
      <c r="I618" s="9">
        <v>0.71912878787878787</v>
      </c>
      <c r="J618" s="9">
        <v>4.6210227272727273</v>
      </c>
      <c r="K618" s="11">
        <v>3.3956439393939393</v>
      </c>
      <c r="L618" s="41">
        <v>501</v>
      </c>
      <c r="M618" s="44">
        <v>301</v>
      </c>
      <c r="N618" s="13">
        <v>190</v>
      </c>
      <c r="O618" s="13">
        <v>135</v>
      </c>
      <c r="P618" s="22">
        <v>43</v>
      </c>
      <c r="Q618" s="22">
        <v>2</v>
      </c>
      <c r="R618" s="14">
        <v>0</v>
      </c>
      <c r="S618" s="22">
        <v>143</v>
      </c>
      <c r="T618" s="22">
        <v>0.36410711118992733</v>
      </c>
      <c r="U618" s="22">
        <v>637</v>
      </c>
      <c r="V618" s="22"/>
      <c r="W618" s="22">
        <v>251</v>
      </c>
      <c r="X618" s="22">
        <v>176</v>
      </c>
      <c r="Y618" s="14">
        <v>336</v>
      </c>
      <c r="Z618" s="10">
        <v>208</v>
      </c>
      <c r="AA618" s="22">
        <v>174</v>
      </c>
      <c r="AB618" s="22">
        <v>315.2</v>
      </c>
      <c r="AC618" s="22">
        <v>1.7950424111664767E-2</v>
      </c>
      <c r="AD618" s="42">
        <v>7.7600000000000004E-3</v>
      </c>
      <c r="AE618" s="22">
        <v>634</v>
      </c>
      <c r="AF618" s="22">
        <v>0.81997881376695503</v>
      </c>
      <c r="AG618" s="22">
        <v>1.6399576275339101E-2</v>
      </c>
      <c r="AH618" s="22">
        <v>0</v>
      </c>
      <c r="AI618" s="22">
        <v>1</v>
      </c>
      <c r="AJ618" s="22">
        <v>0</v>
      </c>
      <c r="AK618" s="22">
        <v>0</v>
      </c>
      <c r="AL618" s="45">
        <v>0</v>
      </c>
      <c r="AM618" s="45">
        <v>0</v>
      </c>
      <c r="AN618" s="45">
        <v>0</v>
      </c>
      <c r="AO618" s="45">
        <v>0</v>
      </c>
      <c r="AP618" s="45">
        <v>0</v>
      </c>
      <c r="AQ618" s="45">
        <v>0</v>
      </c>
      <c r="AR618" s="45">
        <v>0</v>
      </c>
      <c r="AS618" s="45" t="s">
        <v>4442</v>
      </c>
      <c r="AT618" s="45" t="s">
        <v>4444</v>
      </c>
      <c r="AU618" s="45">
        <v>0.70958194988827583</v>
      </c>
      <c r="AV618" s="10">
        <v>45.011680806590434</v>
      </c>
      <c r="AW618" s="10">
        <v>47.004078737364779</v>
      </c>
      <c r="AX618" s="17">
        <v>0.13466926760063841</v>
      </c>
    </row>
    <row r="619" spans="1:50" x14ac:dyDescent="0.25">
      <c r="A619" s="22" t="s">
        <v>2906</v>
      </c>
      <c r="B619" s="22" t="s">
        <v>3950</v>
      </c>
      <c r="C619" s="22" t="s">
        <v>2930</v>
      </c>
      <c r="D619" s="22">
        <v>703</v>
      </c>
      <c r="E619" s="22" t="s">
        <v>2996</v>
      </c>
      <c r="F619" s="43">
        <v>2.0965549999999999</v>
      </c>
      <c r="G619" s="43">
        <v>122.39954935473</v>
      </c>
      <c r="H619" s="43">
        <v>6.5255681818181825</v>
      </c>
      <c r="I619" s="9">
        <v>0</v>
      </c>
      <c r="J619" s="9">
        <v>6.5255681818181825</v>
      </c>
      <c r="K619" s="11">
        <v>0</v>
      </c>
      <c r="L619" s="44">
        <v>2540</v>
      </c>
      <c r="M619" s="44">
        <v>0</v>
      </c>
      <c r="N619" s="13">
        <v>0</v>
      </c>
      <c r="O619" s="22">
        <v>0</v>
      </c>
      <c r="P619" s="22">
        <v>0</v>
      </c>
      <c r="Q619" s="22">
        <v>0</v>
      </c>
      <c r="R619" s="14">
        <v>0</v>
      </c>
      <c r="S619" s="22">
        <v>243</v>
      </c>
      <c r="T619" s="22">
        <v>1</v>
      </c>
      <c r="U619" s="22">
        <v>4625</v>
      </c>
      <c r="V619" s="22"/>
      <c r="W619" s="22">
        <v>836</v>
      </c>
      <c r="X619" s="22">
        <v>552</v>
      </c>
      <c r="Y619" s="22">
        <v>4625</v>
      </c>
      <c r="Z619" s="10">
        <v>836</v>
      </c>
      <c r="AA619" s="22">
        <v>552</v>
      </c>
      <c r="AB619" s="22">
        <v>1561.57</v>
      </c>
      <c r="AC619" s="22">
        <v>1.7128780384018473E-2</v>
      </c>
      <c r="AD619" s="42">
        <v>2.9780000000000001E-2</v>
      </c>
      <c r="AE619" s="22">
        <v>635</v>
      </c>
      <c r="AF619" s="22">
        <v>1.9652707072052518</v>
      </c>
      <c r="AG619" s="22">
        <v>1.6377255893377098E-2</v>
      </c>
      <c r="AH619" s="22">
        <v>0</v>
      </c>
      <c r="AI619" s="22">
        <v>0</v>
      </c>
      <c r="AJ619" s="22">
        <v>0</v>
      </c>
      <c r="AK619" s="22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25" t="s">
        <v>4442</v>
      </c>
      <c r="AT619" s="25" t="s">
        <v>4442</v>
      </c>
      <c r="AU619" s="45">
        <v>1.9652707072052518</v>
      </c>
      <c r="AV619" s="10">
        <v>128.1114497170222</v>
      </c>
      <c r="AW619" s="10">
        <v>128.1114497170222</v>
      </c>
      <c r="AX619" s="17">
        <v>0</v>
      </c>
    </row>
    <row r="620" spans="1:50" x14ac:dyDescent="0.25">
      <c r="A620" s="22" t="s">
        <v>8</v>
      </c>
      <c r="B620" s="22" t="s">
        <v>3946</v>
      </c>
      <c r="C620" s="22" t="s">
        <v>175</v>
      </c>
      <c r="D620" s="22">
        <v>8932</v>
      </c>
      <c r="E620" s="22" t="s">
        <v>499</v>
      </c>
      <c r="F620" s="43">
        <v>0.115568</v>
      </c>
      <c r="G620" s="43">
        <v>7.3893735290200002</v>
      </c>
      <c r="H620" s="43">
        <v>0.67746212121212135</v>
      </c>
      <c r="I620" s="9">
        <v>0</v>
      </c>
      <c r="J620" s="9">
        <v>0.67746212121212135</v>
      </c>
      <c r="K620" s="11">
        <v>0</v>
      </c>
      <c r="L620" s="41">
        <v>2</v>
      </c>
      <c r="M620" s="44">
        <v>0</v>
      </c>
      <c r="N620" s="13">
        <v>0</v>
      </c>
      <c r="O620" s="13">
        <v>0</v>
      </c>
      <c r="P620" s="22">
        <v>0</v>
      </c>
      <c r="Q620" s="22">
        <v>0</v>
      </c>
      <c r="R620" s="14">
        <v>0</v>
      </c>
      <c r="S620" s="22">
        <v>19</v>
      </c>
      <c r="T620" s="22">
        <v>1</v>
      </c>
      <c r="U620" s="22">
        <v>16</v>
      </c>
      <c r="V620" s="22"/>
      <c r="W620" s="22">
        <v>5</v>
      </c>
      <c r="X620" s="22">
        <v>4</v>
      </c>
      <c r="Y620" s="14">
        <v>16</v>
      </c>
      <c r="Z620" s="10">
        <v>5</v>
      </c>
      <c r="AA620" s="22">
        <v>4</v>
      </c>
      <c r="AB620" s="22">
        <v>8.2899999999999991</v>
      </c>
      <c r="AC620" s="22">
        <v>1.5639756137125059E-2</v>
      </c>
      <c r="AD620" s="42">
        <v>1.6000000000000001E-4</v>
      </c>
      <c r="AE620" s="22">
        <v>636</v>
      </c>
      <c r="AF620" s="22">
        <v>4.9117138165184697E-2</v>
      </c>
      <c r="AG620" s="22">
        <v>1.6372379388394899E-2</v>
      </c>
      <c r="AH620" s="22">
        <v>0</v>
      </c>
      <c r="AI620" s="22">
        <v>0</v>
      </c>
      <c r="AJ620" s="22">
        <v>0</v>
      </c>
      <c r="AK620" s="22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 t="s">
        <v>4442</v>
      </c>
      <c r="AT620" s="45" t="s">
        <v>4445</v>
      </c>
      <c r="AU620" s="45">
        <v>4.9117138165184697E-2</v>
      </c>
      <c r="AV620" s="10">
        <v>7.3804864411518016</v>
      </c>
      <c r="AW620" s="10">
        <v>7.3804864411518016</v>
      </c>
      <c r="AX620" s="17">
        <v>0</v>
      </c>
    </row>
    <row r="621" spans="1:50" x14ac:dyDescent="0.25">
      <c r="A621" s="22" t="s">
        <v>964</v>
      </c>
      <c r="B621" s="22" t="s">
        <v>3948</v>
      </c>
      <c r="C621" s="22" t="s">
        <v>1066</v>
      </c>
      <c r="D621" s="22">
        <v>1536</v>
      </c>
      <c r="E621" s="22" t="s">
        <v>1222</v>
      </c>
      <c r="F621" s="43">
        <v>1.312344</v>
      </c>
      <c r="G621" s="43">
        <v>66.312762390730001</v>
      </c>
      <c r="H621" s="43">
        <v>2.6566287878787884</v>
      </c>
      <c r="I621" s="9">
        <v>0.32575757575757575</v>
      </c>
      <c r="J621" s="9">
        <v>2.3308712121212123</v>
      </c>
      <c r="K621" s="11">
        <v>0.55075757575757578</v>
      </c>
      <c r="L621" s="41">
        <v>783</v>
      </c>
      <c r="M621" s="44">
        <v>255</v>
      </c>
      <c r="N621" s="13">
        <v>80</v>
      </c>
      <c r="O621" s="13">
        <v>61</v>
      </c>
      <c r="P621" s="22">
        <v>73</v>
      </c>
      <c r="Q621" s="22">
        <v>57</v>
      </c>
      <c r="R621" s="14">
        <v>0</v>
      </c>
      <c r="S621" s="22">
        <v>68</v>
      </c>
      <c r="T621" s="22">
        <v>0.79268553503956651</v>
      </c>
      <c r="U621" s="22">
        <v>1392</v>
      </c>
      <c r="V621" s="22"/>
      <c r="W621" s="22">
        <v>287</v>
      </c>
      <c r="X621" s="22">
        <v>198</v>
      </c>
      <c r="Y621" s="14">
        <v>1137</v>
      </c>
      <c r="Z621" s="10">
        <v>214</v>
      </c>
      <c r="AA621" s="22">
        <v>141</v>
      </c>
      <c r="AB621" s="22">
        <v>395.51</v>
      </c>
      <c r="AC621" s="22">
        <v>1.9790217639665923E-2</v>
      </c>
      <c r="AD621" s="42">
        <v>8.8100000000000001E-3</v>
      </c>
      <c r="AE621" s="22">
        <v>637</v>
      </c>
      <c r="AF621" s="22">
        <v>0.7356460275544906</v>
      </c>
      <c r="AG621" s="22">
        <v>1.6347689501210901E-2</v>
      </c>
      <c r="AH621" s="22">
        <v>0</v>
      </c>
      <c r="AI621" s="22">
        <v>0</v>
      </c>
      <c r="AJ621" s="22">
        <v>0</v>
      </c>
      <c r="AK621" s="22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 t="s">
        <v>4442</v>
      </c>
      <c r="AT621" s="45" t="s">
        <v>4444</v>
      </c>
      <c r="AU621" s="45">
        <v>0.64544062601505059</v>
      </c>
      <c r="AV621" s="10">
        <v>91.811164377996249</v>
      </c>
      <c r="AW621" s="10">
        <v>108.03165324017964</v>
      </c>
      <c r="AX621" s="17">
        <v>0.12262066015541453</v>
      </c>
    </row>
    <row r="622" spans="1:50" x14ac:dyDescent="0.25">
      <c r="A622" s="22" t="s">
        <v>8</v>
      </c>
      <c r="B622" s="22" t="s">
        <v>3946</v>
      </c>
      <c r="C622" s="22" t="s">
        <v>39</v>
      </c>
      <c r="D622" s="22">
        <v>1830</v>
      </c>
      <c r="E622" s="22" t="s">
        <v>129</v>
      </c>
      <c r="F622" s="43">
        <v>9.8035080000000008</v>
      </c>
      <c r="G622" s="43">
        <v>542.57102086323005</v>
      </c>
      <c r="H622" s="43">
        <v>22.324431818181818</v>
      </c>
      <c r="I622" s="9">
        <v>0.38712121212121214</v>
      </c>
      <c r="J622" s="9">
        <v>21.937310606060606</v>
      </c>
      <c r="K622" s="11">
        <v>0.38712121212121214</v>
      </c>
      <c r="L622" s="41">
        <v>4459</v>
      </c>
      <c r="M622" s="44">
        <v>3</v>
      </c>
      <c r="N622" s="13">
        <v>0</v>
      </c>
      <c r="O622" s="13">
        <v>0</v>
      </c>
      <c r="P622" s="22">
        <v>0</v>
      </c>
      <c r="Q622" s="22">
        <v>0</v>
      </c>
      <c r="R622" s="14">
        <v>0</v>
      </c>
      <c r="S622" s="22">
        <v>759</v>
      </c>
      <c r="T622" s="22">
        <v>0.98265930280895541</v>
      </c>
      <c r="U622" s="22">
        <v>7972</v>
      </c>
      <c r="V622" s="22"/>
      <c r="W622" s="22">
        <v>1439</v>
      </c>
      <c r="X622" s="22">
        <v>949</v>
      </c>
      <c r="Y622" s="14">
        <v>7969</v>
      </c>
      <c r="Z622" s="10">
        <v>1439</v>
      </c>
      <c r="AA622" s="22">
        <v>949</v>
      </c>
      <c r="AB622" s="22">
        <v>2688.64</v>
      </c>
      <c r="AC622" s="22">
        <v>1.8068617052939221E-2</v>
      </c>
      <c r="AD622" s="42">
        <v>5.407E-2</v>
      </c>
      <c r="AE622" s="22">
        <v>638</v>
      </c>
      <c r="AF622" s="22">
        <v>4.9762936860735829</v>
      </c>
      <c r="AG622" s="22">
        <v>1.62094256875361E-2</v>
      </c>
      <c r="AH622" s="22">
        <v>0</v>
      </c>
      <c r="AI622" s="22">
        <v>0</v>
      </c>
      <c r="AJ622" s="22">
        <v>0</v>
      </c>
      <c r="AK622" s="22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1</v>
      </c>
      <c r="AQ622" s="45">
        <v>0</v>
      </c>
      <c r="AR622" s="45">
        <v>0</v>
      </c>
      <c r="AS622" s="45" t="s">
        <v>4442</v>
      </c>
      <c r="AT622" s="45" t="s">
        <v>4441</v>
      </c>
      <c r="AU622" s="45">
        <v>4.8900012841296743</v>
      </c>
      <c r="AV622" s="10">
        <v>65.596007908209515</v>
      </c>
      <c r="AW622" s="10">
        <v>64.458527398131892</v>
      </c>
      <c r="AX622" s="17">
        <v>1.7340697191044599E-2</v>
      </c>
    </row>
    <row r="623" spans="1:50" x14ac:dyDescent="0.25">
      <c r="A623" s="22" t="s">
        <v>1672</v>
      </c>
      <c r="B623" s="22" t="s">
        <v>3981</v>
      </c>
      <c r="C623" s="22" t="s">
        <v>2143</v>
      </c>
      <c r="D623" s="22">
        <v>5982</v>
      </c>
      <c r="E623" s="22" t="s">
        <v>2144</v>
      </c>
      <c r="F623" s="43">
        <v>3.828211</v>
      </c>
      <c r="G623" s="43">
        <v>313.20264430833998</v>
      </c>
      <c r="H623" s="43">
        <v>16.044318181818184</v>
      </c>
      <c r="I623" s="9">
        <v>16.044318181818184</v>
      </c>
      <c r="J623" s="9">
        <v>0</v>
      </c>
      <c r="K623" s="11">
        <v>16.044318181818184</v>
      </c>
      <c r="L623" s="41">
        <v>11</v>
      </c>
      <c r="M623" s="44">
        <v>31</v>
      </c>
      <c r="N623" s="13">
        <v>8</v>
      </c>
      <c r="O623" s="13">
        <v>8</v>
      </c>
      <c r="P623" s="22">
        <v>8</v>
      </c>
      <c r="Q623" s="22">
        <v>8</v>
      </c>
      <c r="R623" s="14">
        <v>0</v>
      </c>
      <c r="S623" s="22">
        <v>224</v>
      </c>
      <c r="T623" s="22">
        <v>0</v>
      </c>
      <c r="U623" s="22">
        <v>31</v>
      </c>
      <c r="V623" s="22"/>
      <c r="W623" s="22">
        <v>8</v>
      </c>
      <c r="X623" s="22">
        <v>8</v>
      </c>
      <c r="Y623" s="14">
        <v>0</v>
      </c>
      <c r="Z623" s="10">
        <v>0</v>
      </c>
      <c r="AA623" s="22">
        <v>0</v>
      </c>
      <c r="AB623" s="22">
        <v>0</v>
      </c>
      <c r="AC623" s="22">
        <v>1.2222792717647762E-2</v>
      </c>
      <c r="AD623" s="42">
        <v>0</v>
      </c>
      <c r="AE623" s="22">
        <v>639</v>
      </c>
      <c r="AF623" s="22">
        <v>0.1130899520549456</v>
      </c>
      <c r="AG623" s="22">
        <v>1.6155707436420801E-2</v>
      </c>
      <c r="AH623" s="22">
        <v>1</v>
      </c>
      <c r="AI623" s="22">
        <v>0</v>
      </c>
      <c r="AJ623" s="22">
        <v>0</v>
      </c>
      <c r="AK623" s="22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 t="s">
        <v>4442</v>
      </c>
      <c r="AT623" s="45" t="s">
        <v>4445</v>
      </c>
      <c r="AU623" s="45">
        <v>0</v>
      </c>
      <c r="AV623" s="10">
        <v>0</v>
      </c>
      <c r="AW623" s="10">
        <v>0.49861888235710738</v>
      </c>
      <c r="AX623" s="17">
        <v>1</v>
      </c>
    </row>
    <row r="624" spans="1:50" x14ac:dyDescent="0.25">
      <c r="A624" s="22" t="s">
        <v>964</v>
      </c>
      <c r="B624" s="22" t="s">
        <v>3948</v>
      </c>
      <c r="C624" s="22" t="s">
        <v>967</v>
      </c>
      <c r="D624" s="22">
        <v>6027</v>
      </c>
      <c r="E624" s="22" t="s">
        <v>982</v>
      </c>
      <c r="F624" s="43">
        <v>1.549269</v>
      </c>
      <c r="G624" s="43">
        <v>69.945440139330003</v>
      </c>
      <c r="H624" s="43">
        <v>3.3168560606060606</v>
      </c>
      <c r="I624" s="9">
        <v>0</v>
      </c>
      <c r="J624" s="9">
        <v>3.3168560606060606</v>
      </c>
      <c r="K624" s="11">
        <v>0</v>
      </c>
      <c r="L624" s="41">
        <v>211</v>
      </c>
      <c r="M624" s="44">
        <v>0</v>
      </c>
      <c r="N624" s="13">
        <v>0</v>
      </c>
      <c r="O624" s="13">
        <v>0</v>
      </c>
      <c r="P624" s="22">
        <v>0</v>
      </c>
      <c r="Q624" s="22">
        <v>0</v>
      </c>
      <c r="R624" s="14">
        <v>0</v>
      </c>
      <c r="S624" s="22">
        <v>53</v>
      </c>
      <c r="T624" s="22">
        <v>1</v>
      </c>
      <c r="U624" s="22">
        <v>395</v>
      </c>
      <c r="V624" s="22"/>
      <c r="W624" s="22">
        <v>73</v>
      </c>
      <c r="X624" s="22">
        <v>49</v>
      </c>
      <c r="Y624" s="14">
        <v>395</v>
      </c>
      <c r="Z624" s="10">
        <v>73</v>
      </c>
      <c r="AA624" s="22">
        <v>49</v>
      </c>
      <c r="AB624" s="22">
        <v>135.56</v>
      </c>
      <c r="AC624" s="22">
        <v>2.2149678333768224E-2</v>
      </c>
      <c r="AD624" s="42">
        <v>3.3600000000000001E-3</v>
      </c>
      <c r="AE624" s="22">
        <v>640</v>
      </c>
      <c r="AF624" s="22">
        <v>0.41889343095170994</v>
      </c>
      <c r="AG624" s="22">
        <v>1.6111285805834999E-2</v>
      </c>
      <c r="AH624" s="22">
        <v>0</v>
      </c>
      <c r="AI624" s="22">
        <v>0</v>
      </c>
      <c r="AJ624" s="22">
        <v>0</v>
      </c>
      <c r="AK624" s="22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 t="s">
        <v>4442</v>
      </c>
      <c r="AT624" s="45" t="s">
        <v>4445</v>
      </c>
      <c r="AU624" s="45">
        <v>0.41889343095170994</v>
      </c>
      <c r="AV624" s="10">
        <v>22.008793467709701</v>
      </c>
      <c r="AW624" s="10">
        <v>22.008793467709701</v>
      </c>
      <c r="AX624" s="17">
        <v>0</v>
      </c>
    </row>
    <row r="625" spans="1:50" x14ac:dyDescent="0.25">
      <c r="A625" s="22" t="s">
        <v>8</v>
      </c>
      <c r="B625" s="22" t="s">
        <v>3946</v>
      </c>
      <c r="C625" s="22" t="s">
        <v>18</v>
      </c>
      <c r="D625" s="22">
        <v>4636</v>
      </c>
      <c r="E625" s="22" t="s">
        <v>79</v>
      </c>
      <c r="F625" s="43">
        <v>12.330942</v>
      </c>
      <c r="G625" s="43">
        <v>747.92385284523004</v>
      </c>
      <c r="H625" s="43">
        <v>28.576325757575759</v>
      </c>
      <c r="I625" s="9">
        <v>0.31003787878787881</v>
      </c>
      <c r="J625" s="9">
        <v>28.266287878787882</v>
      </c>
      <c r="K625" s="11">
        <v>0.31003787878787881</v>
      </c>
      <c r="L625" s="41">
        <v>3069</v>
      </c>
      <c r="M625" s="44">
        <v>76</v>
      </c>
      <c r="N625" s="13">
        <v>36</v>
      </c>
      <c r="O625" s="13">
        <v>31</v>
      </c>
      <c r="P625" s="22">
        <v>36</v>
      </c>
      <c r="Q625" s="22">
        <v>31</v>
      </c>
      <c r="R625" s="14">
        <v>0</v>
      </c>
      <c r="S625" s="22">
        <v>628</v>
      </c>
      <c r="T625" s="22">
        <v>0.98915053385735963</v>
      </c>
      <c r="U625" s="22">
        <v>5601</v>
      </c>
      <c r="V625" s="22"/>
      <c r="W625" s="22">
        <v>1034</v>
      </c>
      <c r="X625" s="22">
        <v>690</v>
      </c>
      <c r="Y625" s="14">
        <v>5525</v>
      </c>
      <c r="Z625" s="10">
        <v>998</v>
      </c>
      <c r="AA625" s="22">
        <v>659</v>
      </c>
      <c r="AB625" s="22">
        <v>1864.51</v>
      </c>
      <c r="AC625" s="22">
        <v>1.6486894960083157E-2</v>
      </c>
      <c r="AD625" s="42">
        <v>3.4209999999999997E-2</v>
      </c>
      <c r="AE625" s="22">
        <v>641</v>
      </c>
      <c r="AF625" s="22">
        <v>6.2666112487196539</v>
      </c>
      <c r="AG625" s="22">
        <v>1.6109540485140499E-2</v>
      </c>
      <c r="AH625" s="22">
        <v>0</v>
      </c>
      <c r="AI625" s="22">
        <v>0</v>
      </c>
      <c r="AJ625" s="22">
        <v>0</v>
      </c>
      <c r="AK625" s="22">
        <v>0</v>
      </c>
      <c r="AL625" s="45">
        <v>0</v>
      </c>
      <c r="AM625" s="45">
        <v>0</v>
      </c>
      <c r="AN625" s="45">
        <v>0</v>
      </c>
      <c r="AO625" s="45">
        <v>0</v>
      </c>
      <c r="AP625" s="45">
        <v>1</v>
      </c>
      <c r="AQ625" s="45">
        <v>0</v>
      </c>
      <c r="AR625" s="45">
        <v>0</v>
      </c>
      <c r="AS625" s="45" t="s">
        <v>4442</v>
      </c>
      <c r="AT625" s="45" t="s">
        <v>4441</v>
      </c>
      <c r="AU625" s="45">
        <v>6.198621862147581</v>
      </c>
      <c r="AV625" s="10">
        <v>35.30707690658376</v>
      </c>
      <c r="AW625" s="10">
        <v>36.183798042191633</v>
      </c>
      <c r="AX625" s="17">
        <v>1.0849466142640323E-2</v>
      </c>
    </row>
    <row r="626" spans="1:50" x14ac:dyDescent="0.25">
      <c r="A626" s="22" t="s">
        <v>964</v>
      </c>
      <c r="B626" s="22" t="s">
        <v>3952</v>
      </c>
      <c r="C626" s="22" t="s">
        <v>1006</v>
      </c>
      <c r="D626" s="22">
        <v>1291</v>
      </c>
      <c r="E626" s="22" t="s">
        <v>1109</v>
      </c>
      <c r="F626" s="43">
        <v>4.4214880000000001</v>
      </c>
      <c r="G626" s="43">
        <v>296.49489741221998</v>
      </c>
      <c r="H626" s="43">
        <v>10.932007575757577</v>
      </c>
      <c r="I626" s="9">
        <v>1.325</v>
      </c>
      <c r="J626" s="9">
        <v>9.6070075757575761</v>
      </c>
      <c r="K626" s="11">
        <v>7.9837121212121218</v>
      </c>
      <c r="L626" s="41">
        <v>4260</v>
      </c>
      <c r="M626" s="44">
        <v>602</v>
      </c>
      <c r="N626" s="13">
        <v>413</v>
      </c>
      <c r="O626" s="13">
        <v>167</v>
      </c>
      <c r="P626" s="22">
        <v>78</v>
      </c>
      <c r="Q626" s="22">
        <v>0</v>
      </c>
      <c r="R626" s="14">
        <v>1</v>
      </c>
      <c r="S626" s="22">
        <v>592</v>
      </c>
      <c r="T626" s="22">
        <v>0.2696938722475356</v>
      </c>
      <c r="U626" s="22">
        <v>2692</v>
      </c>
      <c r="V626" s="22"/>
      <c r="W626" s="22">
        <v>790</v>
      </c>
      <c r="X626" s="22">
        <v>416</v>
      </c>
      <c r="Y626" s="14">
        <v>2090</v>
      </c>
      <c r="Z626" s="10">
        <v>712</v>
      </c>
      <c r="AA626" s="22">
        <v>416</v>
      </c>
      <c r="AB626" s="22">
        <v>1163.54</v>
      </c>
      <c r="AC626" s="22">
        <v>1.4912526450169423E-2</v>
      </c>
      <c r="AD626" s="42">
        <v>2.2079999999999999E-2</v>
      </c>
      <c r="AE626" s="22">
        <v>642</v>
      </c>
      <c r="AF626" s="22">
        <v>2.8606891824969463</v>
      </c>
      <c r="AG626" s="22">
        <v>1.5981503812832101E-2</v>
      </c>
      <c r="AH626" s="22">
        <v>0</v>
      </c>
      <c r="AI626" s="22">
        <v>1</v>
      </c>
      <c r="AJ626" s="22">
        <v>0</v>
      </c>
      <c r="AK626" s="22">
        <v>0</v>
      </c>
      <c r="AL626" s="45">
        <v>0</v>
      </c>
      <c r="AM626" s="45">
        <v>0</v>
      </c>
      <c r="AN626" s="45">
        <v>0</v>
      </c>
      <c r="AO626" s="45">
        <v>0</v>
      </c>
      <c r="AP626" s="45">
        <v>0</v>
      </c>
      <c r="AQ626" s="45">
        <v>0</v>
      </c>
      <c r="AR626" s="45">
        <v>0</v>
      </c>
      <c r="AS626" s="45" t="s">
        <v>4442</v>
      </c>
      <c r="AT626" s="45" t="s">
        <v>4442</v>
      </c>
      <c r="AU626" s="45">
        <v>2.5139630079547755</v>
      </c>
      <c r="AV626" s="10">
        <v>74.112567767373093</v>
      </c>
      <c r="AW626" s="10">
        <v>72.264860276155986</v>
      </c>
      <c r="AX626" s="17">
        <v>0.12120372134924895</v>
      </c>
    </row>
    <row r="627" spans="1:50" x14ac:dyDescent="0.25">
      <c r="A627" s="22" t="s">
        <v>964</v>
      </c>
      <c r="B627" s="22" t="s">
        <v>3948</v>
      </c>
      <c r="C627" s="22" t="s">
        <v>1081</v>
      </c>
      <c r="D627" s="22">
        <v>8325</v>
      </c>
      <c r="E627" s="22" t="s">
        <v>1214</v>
      </c>
      <c r="F627" s="43">
        <v>0.56803599999999999</v>
      </c>
      <c r="G627" s="43">
        <v>36.727909527770002</v>
      </c>
      <c r="H627" s="43">
        <v>1.854166666666667</v>
      </c>
      <c r="I627" s="9">
        <v>0</v>
      </c>
      <c r="J627" s="9">
        <v>1.854166666666667</v>
      </c>
      <c r="K627" s="11">
        <v>0</v>
      </c>
      <c r="L627" s="41">
        <v>710</v>
      </c>
      <c r="M627" s="44">
        <v>0</v>
      </c>
      <c r="N627" s="13">
        <v>0</v>
      </c>
      <c r="O627" s="13">
        <v>0</v>
      </c>
      <c r="P627" s="22">
        <v>0</v>
      </c>
      <c r="Q627" s="22">
        <v>0</v>
      </c>
      <c r="R627" s="14">
        <v>0</v>
      </c>
      <c r="S627" s="22">
        <v>48</v>
      </c>
      <c r="T627" s="22">
        <v>1</v>
      </c>
      <c r="U627" s="22">
        <v>1302</v>
      </c>
      <c r="V627" s="22"/>
      <c r="W627" s="22">
        <v>237</v>
      </c>
      <c r="X627" s="22">
        <v>157</v>
      </c>
      <c r="Y627" s="14">
        <v>1302</v>
      </c>
      <c r="Z627" s="10">
        <v>237</v>
      </c>
      <c r="AA627" s="22">
        <v>157</v>
      </c>
      <c r="AB627" s="22">
        <v>441.87</v>
      </c>
      <c r="AC627" s="22">
        <v>1.5466058572446316E-2</v>
      </c>
      <c r="AD627" s="42">
        <v>7.62E-3</v>
      </c>
      <c r="AE627" s="22">
        <v>643</v>
      </c>
      <c r="AF627" s="22">
        <v>0.25476631187238241</v>
      </c>
      <c r="AG627" s="22">
        <v>1.5922894492023901E-2</v>
      </c>
      <c r="AH627" s="22">
        <v>0</v>
      </c>
      <c r="AI627" s="22">
        <v>0</v>
      </c>
      <c r="AJ627" s="22">
        <v>0</v>
      </c>
      <c r="AK627" s="22">
        <v>0</v>
      </c>
      <c r="AL627" s="45">
        <v>0</v>
      </c>
      <c r="AM627" s="45">
        <v>0</v>
      </c>
      <c r="AN627" s="45">
        <v>0</v>
      </c>
      <c r="AO627" s="45">
        <v>0</v>
      </c>
      <c r="AP627" s="45">
        <v>0</v>
      </c>
      <c r="AQ627" s="45">
        <v>0</v>
      </c>
      <c r="AR627" s="45">
        <v>0</v>
      </c>
      <c r="AS627" s="45" t="s">
        <v>4442</v>
      </c>
      <c r="AT627" s="45" t="s">
        <v>4444</v>
      </c>
      <c r="AU627" s="45">
        <v>0.25476631187238241</v>
      </c>
      <c r="AV627" s="10">
        <v>127.82022471910111</v>
      </c>
      <c r="AW627" s="10">
        <v>127.82022471910111</v>
      </c>
      <c r="AX627" s="17">
        <v>0</v>
      </c>
    </row>
    <row r="628" spans="1:50" x14ac:dyDescent="0.25">
      <c r="A628" s="22" t="s">
        <v>8</v>
      </c>
      <c r="B628" s="22" t="s">
        <v>3946</v>
      </c>
      <c r="C628" s="22" t="s">
        <v>23</v>
      </c>
      <c r="D628" s="22">
        <v>304</v>
      </c>
      <c r="E628" s="22" t="s">
        <v>156</v>
      </c>
      <c r="F628" s="43">
        <v>7.9402710000000001</v>
      </c>
      <c r="G628" s="43">
        <v>442.71576956685999</v>
      </c>
      <c r="H628" s="43">
        <v>18.436931818181819</v>
      </c>
      <c r="I628" s="9">
        <v>0</v>
      </c>
      <c r="J628" s="9">
        <v>18.436931818181819</v>
      </c>
      <c r="K628" s="11">
        <v>0</v>
      </c>
      <c r="L628" s="41">
        <v>1737</v>
      </c>
      <c r="M628" s="44">
        <v>0</v>
      </c>
      <c r="N628" s="13">
        <v>0</v>
      </c>
      <c r="O628" s="13">
        <v>0</v>
      </c>
      <c r="P628" s="22">
        <v>0</v>
      </c>
      <c r="Q628" s="22">
        <v>0</v>
      </c>
      <c r="R628" s="14">
        <v>0</v>
      </c>
      <c r="S628" s="22">
        <v>382</v>
      </c>
      <c r="T628" s="22">
        <v>1</v>
      </c>
      <c r="U628" s="22">
        <v>3167</v>
      </c>
      <c r="V628" s="22"/>
      <c r="W628" s="22">
        <v>573</v>
      </c>
      <c r="X628" s="22">
        <v>378</v>
      </c>
      <c r="Y628" s="14">
        <v>3167</v>
      </c>
      <c r="Z628" s="10">
        <v>573</v>
      </c>
      <c r="AA628" s="22">
        <v>378</v>
      </c>
      <c r="AB628" s="22">
        <v>1070.04</v>
      </c>
      <c r="AC628" s="22">
        <v>1.7935369701803316E-2</v>
      </c>
      <c r="AD628" s="42">
        <v>2.137E-2</v>
      </c>
      <c r="AE628" s="22">
        <v>645</v>
      </c>
      <c r="AF628" s="22">
        <v>3.9709394111101752</v>
      </c>
      <c r="AG628" s="22">
        <v>1.5883757644440701E-2</v>
      </c>
      <c r="AH628" s="22">
        <v>0</v>
      </c>
      <c r="AI628" s="22">
        <v>0</v>
      </c>
      <c r="AJ628" s="22">
        <v>0</v>
      </c>
      <c r="AK628" s="22">
        <v>0</v>
      </c>
      <c r="AL628" s="45">
        <v>0</v>
      </c>
      <c r="AM628" s="45">
        <v>0</v>
      </c>
      <c r="AN628" s="45">
        <v>0</v>
      </c>
      <c r="AO628" s="45">
        <v>0</v>
      </c>
      <c r="AP628" s="45">
        <v>0</v>
      </c>
      <c r="AQ628" s="45">
        <v>0</v>
      </c>
      <c r="AR628" s="45">
        <v>0</v>
      </c>
      <c r="AS628" s="45" t="s">
        <v>4442</v>
      </c>
      <c r="AT628" s="45" t="s">
        <v>4442</v>
      </c>
      <c r="AU628" s="45">
        <v>3.9709394111101752</v>
      </c>
      <c r="AV628" s="10">
        <v>31.078923849733428</v>
      </c>
      <c r="AW628" s="10">
        <v>31.078923849733428</v>
      </c>
      <c r="AX628" s="17">
        <v>0</v>
      </c>
    </row>
    <row r="629" spans="1:50" x14ac:dyDescent="0.25">
      <c r="A629" s="22" t="s">
        <v>2906</v>
      </c>
      <c r="B629" s="22" t="s">
        <v>3950</v>
      </c>
      <c r="C629" s="22" t="s">
        <v>2911</v>
      </c>
      <c r="D629" s="22">
        <v>5431</v>
      </c>
      <c r="E629" s="22" t="s">
        <v>2922</v>
      </c>
      <c r="F629" s="43">
        <v>8.1809700000000003</v>
      </c>
      <c r="G629" s="43">
        <v>454.96862939840003</v>
      </c>
      <c r="H629" s="43">
        <v>18.755681818181817</v>
      </c>
      <c r="I629" s="9">
        <v>0</v>
      </c>
      <c r="J629" s="9">
        <v>18.755681818181817</v>
      </c>
      <c r="K629" s="11">
        <v>0</v>
      </c>
      <c r="L629" s="41">
        <v>827</v>
      </c>
      <c r="M629" s="44">
        <v>0</v>
      </c>
      <c r="N629" s="13">
        <v>0</v>
      </c>
      <c r="O629" s="13">
        <v>0</v>
      </c>
      <c r="P629" s="22">
        <v>0</v>
      </c>
      <c r="Q629" s="22">
        <v>0</v>
      </c>
      <c r="R629" s="14">
        <v>0</v>
      </c>
      <c r="S629" s="22">
        <v>381</v>
      </c>
      <c r="T629" s="22">
        <v>1</v>
      </c>
      <c r="U629" s="22">
        <v>1514</v>
      </c>
      <c r="V629" s="22"/>
      <c r="W629" s="22">
        <v>275</v>
      </c>
      <c r="X629" s="22">
        <v>182</v>
      </c>
      <c r="Y629" s="14">
        <v>1514</v>
      </c>
      <c r="Z629" s="10">
        <v>275</v>
      </c>
      <c r="AA629" s="22">
        <v>182</v>
      </c>
      <c r="AB629" s="22">
        <v>513.01</v>
      </c>
      <c r="AC629" s="22">
        <v>1.7981393598098413E-2</v>
      </c>
      <c r="AD629" s="42">
        <v>1.0279999999999999E-2</v>
      </c>
      <c r="AE629" s="22">
        <v>646</v>
      </c>
      <c r="AF629" s="22">
        <v>2.7671294422361803</v>
      </c>
      <c r="AG629" s="22">
        <v>1.5812168241349601E-2</v>
      </c>
      <c r="AH629" s="22">
        <v>0</v>
      </c>
      <c r="AI629" s="22">
        <v>0</v>
      </c>
      <c r="AJ629" s="22">
        <v>0</v>
      </c>
      <c r="AK629" s="22">
        <v>0</v>
      </c>
      <c r="AL629" s="45">
        <v>0</v>
      </c>
      <c r="AM629" s="45">
        <v>0</v>
      </c>
      <c r="AN629" s="45">
        <v>0</v>
      </c>
      <c r="AO629" s="45">
        <v>0</v>
      </c>
      <c r="AP629" s="45">
        <v>0</v>
      </c>
      <c r="AQ629" s="45">
        <v>0</v>
      </c>
      <c r="AR629" s="45">
        <v>0</v>
      </c>
      <c r="AS629" s="45" t="s">
        <v>4442</v>
      </c>
      <c r="AT629" s="45" t="s">
        <v>4443</v>
      </c>
      <c r="AU629" s="45">
        <v>2.7671294422361803</v>
      </c>
      <c r="AV629" s="10">
        <v>14.662223568615572</v>
      </c>
      <c r="AW629" s="10">
        <v>14.662223568615572</v>
      </c>
      <c r="AX629" s="17">
        <v>0</v>
      </c>
    </row>
    <row r="630" spans="1:50" x14ac:dyDescent="0.25">
      <c r="A630" s="22" t="s">
        <v>964</v>
      </c>
      <c r="B630" s="22" t="s">
        <v>3948</v>
      </c>
      <c r="C630" s="22" t="s">
        <v>989</v>
      </c>
      <c r="D630" s="22">
        <v>7091</v>
      </c>
      <c r="E630" s="22" t="s">
        <v>1557</v>
      </c>
      <c r="F630" s="43">
        <v>2.467562</v>
      </c>
      <c r="G630" s="43">
        <v>185.11983520573</v>
      </c>
      <c r="H630" s="43">
        <v>8.0227272727272734</v>
      </c>
      <c r="I630" s="9">
        <v>0</v>
      </c>
      <c r="J630" s="9">
        <v>8.0227272727272734</v>
      </c>
      <c r="K630" s="11">
        <v>0</v>
      </c>
      <c r="L630" s="41">
        <v>4418</v>
      </c>
      <c r="M630" s="44">
        <v>0</v>
      </c>
      <c r="N630" s="13">
        <v>0</v>
      </c>
      <c r="O630" s="13">
        <v>0</v>
      </c>
      <c r="P630" s="22">
        <v>0</v>
      </c>
      <c r="Q630" s="22">
        <v>0</v>
      </c>
      <c r="R630" s="14">
        <v>0</v>
      </c>
      <c r="S630" s="22">
        <v>133</v>
      </c>
      <c r="T630" s="22">
        <v>1</v>
      </c>
      <c r="U630" s="22">
        <v>8035</v>
      </c>
      <c r="V630" s="22"/>
      <c r="W630" s="22">
        <v>1451</v>
      </c>
      <c r="X630" s="22">
        <v>957</v>
      </c>
      <c r="Y630" s="14">
        <v>8035</v>
      </c>
      <c r="Z630" s="10">
        <v>1451</v>
      </c>
      <c r="AA630" s="22">
        <v>957</v>
      </c>
      <c r="AB630" s="22">
        <v>2711.02</v>
      </c>
      <c r="AC630" s="22">
        <v>1.3329538659418718E-2</v>
      </c>
      <c r="AD630" s="42">
        <v>4.0219999999999999E-2</v>
      </c>
      <c r="AE630" s="22">
        <v>647</v>
      </c>
      <c r="AF630" s="22">
        <v>2.1661357942794686</v>
      </c>
      <c r="AG630" s="22">
        <v>1.5811210177222399E-2</v>
      </c>
      <c r="AH630" s="22">
        <v>0</v>
      </c>
      <c r="AI630" s="22">
        <v>0</v>
      </c>
      <c r="AJ630" s="22">
        <v>0</v>
      </c>
      <c r="AK630" s="22">
        <v>0</v>
      </c>
      <c r="AL630" s="45">
        <v>0</v>
      </c>
      <c r="AM630" s="45">
        <v>0</v>
      </c>
      <c r="AN630" s="45">
        <v>0</v>
      </c>
      <c r="AO630" s="45">
        <v>0</v>
      </c>
      <c r="AP630" s="45">
        <v>1</v>
      </c>
      <c r="AQ630" s="45">
        <v>0</v>
      </c>
      <c r="AR630" s="45">
        <v>0</v>
      </c>
      <c r="AS630" s="45" t="s">
        <v>4442</v>
      </c>
      <c r="AT630" s="45" t="s">
        <v>4441</v>
      </c>
      <c r="AU630" s="45">
        <v>2.1661357942794686</v>
      </c>
      <c r="AV630" s="10">
        <v>180.86118980169971</v>
      </c>
      <c r="AW630" s="10">
        <v>180.86118980169971</v>
      </c>
      <c r="AX630" s="17">
        <v>0</v>
      </c>
    </row>
    <row r="631" spans="1:50" x14ac:dyDescent="0.25">
      <c r="A631" s="22" t="s">
        <v>2906</v>
      </c>
      <c r="B631" s="22" t="s">
        <v>3950</v>
      </c>
      <c r="C631" s="22" t="s">
        <v>3121</v>
      </c>
      <c r="D631" s="22">
        <v>3635</v>
      </c>
      <c r="E631" s="22" t="s">
        <v>3122</v>
      </c>
      <c r="F631" s="43">
        <v>0.98702900000000005</v>
      </c>
      <c r="G631" s="43">
        <v>58.420330340649997</v>
      </c>
      <c r="H631" s="43">
        <v>2.1770833333333335</v>
      </c>
      <c r="I631" s="9">
        <v>6.2689393939393948E-2</v>
      </c>
      <c r="J631" s="9">
        <v>2.1145833333333335</v>
      </c>
      <c r="K631" s="11">
        <v>2.0001893939393942</v>
      </c>
      <c r="L631" s="41">
        <v>710</v>
      </c>
      <c r="M631" s="44">
        <v>499</v>
      </c>
      <c r="N631" s="13">
        <v>280</v>
      </c>
      <c r="O631" s="13">
        <v>215</v>
      </c>
      <c r="P631" s="22">
        <v>61</v>
      </c>
      <c r="Q631" s="22">
        <v>19</v>
      </c>
      <c r="R631" s="14">
        <v>0</v>
      </c>
      <c r="S631" s="22">
        <v>129</v>
      </c>
      <c r="T631" s="22">
        <v>8.1252718573292748E-2</v>
      </c>
      <c r="U631" s="22">
        <v>605</v>
      </c>
      <c r="V631" s="22"/>
      <c r="W631" s="22">
        <v>299</v>
      </c>
      <c r="X631" s="22">
        <v>228</v>
      </c>
      <c r="Y631" s="14">
        <v>106</v>
      </c>
      <c r="Z631" s="10">
        <v>238</v>
      </c>
      <c r="AA631" s="22">
        <v>209</v>
      </c>
      <c r="AB631" s="22">
        <v>335.6</v>
      </c>
      <c r="AC631" s="22">
        <v>1.6895299876680193E-2</v>
      </c>
      <c r="AD631" s="42">
        <v>8.3599999999999994E-3</v>
      </c>
      <c r="AE631" s="22">
        <v>648</v>
      </c>
      <c r="AF631" s="22">
        <v>0.94824844931881203</v>
      </c>
      <c r="AG631" s="22">
        <v>1.58041408219802E-2</v>
      </c>
      <c r="AH631" s="22">
        <v>0</v>
      </c>
      <c r="AI631" s="22">
        <v>0</v>
      </c>
      <c r="AJ631" s="22">
        <v>0</v>
      </c>
      <c r="AK631" s="22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 t="s">
        <v>4442</v>
      </c>
      <c r="AT631" s="45" t="s">
        <v>4444</v>
      </c>
      <c r="AU631" s="45">
        <v>0.92102600579769778</v>
      </c>
      <c r="AV631" s="10">
        <v>112.55172413793103</v>
      </c>
      <c r="AW631" s="10">
        <v>137.33971291866027</v>
      </c>
      <c r="AX631" s="17">
        <v>2.8795128316659421E-2</v>
      </c>
    </row>
    <row r="632" spans="1:50" x14ac:dyDescent="0.25">
      <c r="A632" s="22" t="s">
        <v>964</v>
      </c>
      <c r="B632" s="22" t="s">
        <v>3952</v>
      </c>
      <c r="C632" s="22" t="s">
        <v>1006</v>
      </c>
      <c r="D632" s="22">
        <v>4875</v>
      </c>
      <c r="E632" s="22" t="s">
        <v>1213</v>
      </c>
      <c r="F632" s="43">
        <v>2.779506</v>
      </c>
      <c r="G632" s="43">
        <v>87.365009671229998</v>
      </c>
      <c r="H632" s="43">
        <v>4.2471590909090908</v>
      </c>
      <c r="I632" s="9">
        <v>6.5530303030303036E-2</v>
      </c>
      <c r="J632" s="9">
        <v>4.1818181818181825</v>
      </c>
      <c r="K632" s="11">
        <v>0.19431818181818183</v>
      </c>
      <c r="L632" s="41">
        <v>1032</v>
      </c>
      <c r="M632" s="44">
        <v>8</v>
      </c>
      <c r="N632" s="13">
        <v>8</v>
      </c>
      <c r="O632" s="13">
        <v>2</v>
      </c>
      <c r="P632" s="22">
        <v>0</v>
      </c>
      <c r="Q632" s="22">
        <v>0</v>
      </c>
      <c r="R632" s="14">
        <v>0</v>
      </c>
      <c r="S632" s="22">
        <v>155</v>
      </c>
      <c r="T632" s="22">
        <v>0.95424749163879596</v>
      </c>
      <c r="U632" s="22">
        <v>1808</v>
      </c>
      <c r="V632" s="22"/>
      <c r="W632" s="22">
        <v>335</v>
      </c>
      <c r="X632" s="22">
        <v>218</v>
      </c>
      <c r="Y632" s="14">
        <v>1800</v>
      </c>
      <c r="Z632" s="10">
        <v>335</v>
      </c>
      <c r="AA632" s="22">
        <v>218</v>
      </c>
      <c r="AB632" s="22">
        <v>620.95000000000005</v>
      </c>
      <c r="AC632" s="22">
        <v>3.1814865132617436E-2</v>
      </c>
      <c r="AD632" s="42">
        <v>2.2159999999999999E-2</v>
      </c>
      <c r="AE632" s="22">
        <v>649</v>
      </c>
      <c r="AF632" s="22">
        <v>1.0103345924474303</v>
      </c>
      <c r="AG632" s="22">
        <v>1.5786478006991098E-2</v>
      </c>
      <c r="AH632" s="22">
        <v>0</v>
      </c>
      <c r="AI632" s="22">
        <v>0</v>
      </c>
      <c r="AJ632" s="22">
        <v>0</v>
      </c>
      <c r="AK632" s="22">
        <v>0</v>
      </c>
      <c r="AL632" s="45">
        <v>1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 t="s">
        <v>4442</v>
      </c>
      <c r="AT632" s="45" t="s">
        <v>4442</v>
      </c>
      <c r="AU632" s="45">
        <v>0.99479098333285465</v>
      </c>
      <c r="AV632" s="10">
        <v>80.108695652173893</v>
      </c>
      <c r="AW632" s="10">
        <v>78.876254180602004</v>
      </c>
      <c r="AX632" s="17">
        <v>1.5429208472686735E-2</v>
      </c>
    </row>
    <row r="633" spans="1:50" x14ac:dyDescent="0.25">
      <c r="A633" s="22" t="s">
        <v>964</v>
      </c>
      <c r="B633" s="22" t="s">
        <v>3952</v>
      </c>
      <c r="C633" s="22" t="s">
        <v>1180</v>
      </c>
      <c r="D633" s="22">
        <v>1326</v>
      </c>
      <c r="E633" s="22" t="s">
        <v>1304</v>
      </c>
      <c r="F633" s="43">
        <v>3.1187130000000001</v>
      </c>
      <c r="G633" s="43">
        <v>197.01209029911001</v>
      </c>
      <c r="H633" s="43">
        <v>7.846022727272727</v>
      </c>
      <c r="I633" s="9">
        <v>0</v>
      </c>
      <c r="J633" s="9">
        <v>7.846022727272727</v>
      </c>
      <c r="K633" s="11">
        <v>0</v>
      </c>
      <c r="L633" s="41">
        <v>771</v>
      </c>
      <c r="M633" s="44">
        <v>0</v>
      </c>
      <c r="N633" s="13">
        <v>0</v>
      </c>
      <c r="O633" s="13">
        <v>0</v>
      </c>
      <c r="P633" s="22">
        <v>0</v>
      </c>
      <c r="Q633" s="22">
        <v>0</v>
      </c>
      <c r="R633" s="14">
        <v>0</v>
      </c>
      <c r="S633" s="22">
        <v>138</v>
      </c>
      <c r="T633" s="22">
        <v>1</v>
      </c>
      <c r="U633" s="22">
        <v>1412</v>
      </c>
      <c r="V633" s="22"/>
      <c r="W633" s="22">
        <v>257</v>
      </c>
      <c r="X633" s="22">
        <v>170</v>
      </c>
      <c r="Y633" s="14">
        <v>1412</v>
      </c>
      <c r="Z633" s="10">
        <v>257</v>
      </c>
      <c r="AA633" s="22">
        <v>170</v>
      </c>
      <c r="AB633" s="22">
        <v>479.17</v>
      </c>
      <c r="AC633" s="22">
        <v>1.5830058933261764E-2</v>
      </c>
      <c r="AD633" s="42">
        <v>8.4600000000000005E-3</v>
      </c>
      <c r="AE633" s="22">
        <v>650</v>
      </c>
      <c r="AF633" s="22">
        <v>1.85995331937607</v>
      </c>
      <c r="AG633" s="22">
        <v>1.5762316265898899E-2</v>
      </c>
      <c r="AH633" s="22">
        <v>0</v>
      </c>
      <c r="AI633" s="22">
        <v>0</v>
      </c>
      <c r="AJ633" s="22">
        <v>0</v>
      </c>
      <c r="AK633" s="22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 t="s">
        <v>4442</v>
      </c>
      <c r="AT633" s="45" t="s">
        <v>4444</v>
      </c>
      <c r="AU633" s="45">
        <v>1.85995331937607</v>
      </c>
      <c r="AV633" s="10">
        <v>32.755449344630314</v>
      </c>
      <c r="AW633" s="10">
        <v>32.755449344630314</v>
      </c>
      <c r="AX633" s="17">
        <v>0</v>
      </c>
    </row>
    <row r="634" spans="1:50" x14ac:dyDescent="0.25">
      <c r="A634" s="22" t="s">
        <v>964</v>
      </c>
      <c r="B634" s="22" t="s">
        <v>3952</v>
      </c>
      <c r="C634" s="22" t="s">
        <v>1250</v>
      </c>
      <c r="D634" s="22">
        <v>6036</v>
      </c>
      <c r="E634" s="22" t="s">
        <v>1347</v>
      </c>
      <c r="F634" s="43">
        <v>1.0620579999999999</v>
      </c>
      <c r="G634" s="43">
        <v>57.783811145370002</v>
      </c>
      <c r="H634" s="43">
        <v>2.5373106060606063</v>
      </c>
      <c r="I634" s="9">
        <v>0.23712121212121212</v>
      </c>
      <c r="J634" s="9">
        <v>2.300189393939394</v>
      </c>
      <c r="K634" s="11">
        <v>2.1454545454545455</v>
      </c>
      <c r="L634" s="41">
        <v>1103</v>
      </c>
      <c r="M634" s="44">
        <v>146</v>
      </c>
      <c r="N634" s="13">
        <v>135</v>
      </c>
      <c r="O634" s="13">
        <v>80</v>
      </c>
      <c r="P634" s="22">
        <v>65</v>
      </c>
      <c r="Q634" s="22">
        <v>41</v>
      </c>
      <c r="R634" s="14">
        <v>0</v>
      </c>
      <c r="S634" s="22">
        <v>80</v>
      </c>
      <c r="T634" s="22">
        <v>0.15443756064790626</v>
      </c>
      <c r="U634" s="22">
        <v>457</v>
      </c>
      <c r="V634" s="22"/>
      <c r="W634" s="22">
        <v>191</v>
      </c>
      <c r="X634" s="22">
        <v>117</v>
      </c>
      <c r="Y634" s="14">
        <v>311</v>
      </c>
      <c r="Z634" s="10">
        <v>126</v>
      </c>
      <c r="AA634" s="22">
        <v>76</v>
      </c>
      <c r="AB634" s="22">
        <v>200.61</v>
      </c>
      <c r="AC634" s="22">
        <v>1.8379853785139243E-2</v>
      </c>
      <c r="AD634" s="42">
        <v>4.8199999999999996E-3</v>
      </c>
      <c r="AE634" s="22">
        <v>651</v>
      </c>
      <c r="AF634" s="22">
        <v>0.61367405970130651</v>
      </c>
      <c r="AG634" s="22">
        <v>1.57352323000335E-2</v>
      </c>
      <c r="AH634" s="22">
        <v>0</v>
      </c>
      <c r="AI634" s="22">
        <v>1</v>
      </c>
      <c r="AJ634" s="22">
        <v>1</v>
      </c>
      <c r="AK634" s="22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 t="s">
        <v>4442</v>
      </c>
      <c r="AT634" s="45" t="s">
        <v>4444</v>
      </c>
      <c r="AU634" s="45">
        <v>0.556323912448486</v>
      </c>
      <c r="AV634" s="10">
        <v>54.778097982708928</v>
      </c>
      <c r="AW634" s="10">
        <v>75.27655445248935</v>
      </c>
      <c r="AX634" s="17">
        <v>9.3453758304097925E-2</v>
      </c>
    </row>
    <row r="635" spans="1:50" x14ac:dyDescent="0.25">
      <c r="A635" s="22" t="s">
        <v>964</v>
      </c>
      <c r="B635" s="22" t="s">
        <v>3952</v>
      </c>
      <c r="C635" s="22" t="s">
        <v>1088</v>
      </c>
      <c r="D635" s="22">
        <v>8696</v>
      </c>
      <c r="E635" s="22" t="s">
        <v>1590</v>
      </c>
      <c r="F635" s="43">
        <v>0.15218000000000001</v>
      </c>
      <c r="G635" s="43">
        <v>12.369045622030001</v>
      </c>
      <c r="H635" s="43">
        <v>0.34829545454545457</v>
      </c>
      <c r="I635" s="9">
        <v>2.1590909090909095E-2</v>
      </c>
      <c r="J635" s="9">
        <v>0.32670454545454547</v>
      </c>
      <c r="K635" s="11">
        <v>0.34829545454545457</v>
      </c>
      <c r="L635" s="41">
        <v>37</v>
      </c>
      <c r="M635" s="44">
        <v>14</v>
      </c>
      <c r="N635" s="13">
        <v>14</v>
      </c>
      <c r="O635" s="13">
        <v>9</v>
      </c>
      <c r="P635" s="22">
        <v>2</v>
      </c>
      <c r="Q635" s="22">
        <v>1</v>
      </c>
      <c r="R635" s="14">
        <v>0</v>
      </c>
      <c r="S635" s="22">
        <v>37</v>
      </c>
      <c r="T635" s="22">
        <v>0</v>
      </c>
      <c r="U635" s="22">
        <v>14</v>
      </c>
      <c r="V635" s="22"/>
      <c r="W635" s="22">
        <v>14</v>
      </c>
      <c r="X635" s="22">
        <v>9</v>
      </c>
      <c r="Y635" s="14">
        <v>0</v>
      </c>
      <c r="Z635" s="10">
        <v>12</v>
      </c>
      <c r="AA635" s="22">
        <v>8</v>
      </c>
      <c r="AB635" s="22">
        <v>16.440000000000001</v>
      </c>
      <c r="AC635" s="22">
        <v>1.2303293612965453E-2</v>
      </c>
      <c r="AD635" s="42">
        <v>3.1E-4</v>
      </c>
      <c r="AE635" s="22">
        <v>652</v>
      </c>
      <c r="AF635" s="22">
        <v>3.14338238761298E-2</v>
      </c>
      <c r="AG635" s="22">
        <v>1.57169119380649E-2</v>
      </c>
      <c r="AH635" s="22">
        <v>0</v>
      </c>
      <c r="AI635" s="22">
        <v>0</v>
      </c>
      <c r="AJ635" s="22">
        <v>0</v>
      </c>
      <c r="AK635" s="22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 t="s">
        <v>4442</v>
      </c>
      <c r="AT635" s="45" t="s">
        <v>4445</v>
      </c>
      <c r="AU635" s="45">
        <v>2.948523446782159E-2</v>
      </c>
      <c r="AV635" s="10">
        <v>36.730434782608697</v>
      </c>
      <c r="AW635" s="10">
        <v>40.195758564437192</v>
      </c>
      <c r="AX635" s="17">
        <v>6.1990212071778149E-2</v>
      </c>
    </row>
    <row r="636" spans="1:50" x14ac:dyDescent="0.25">
      <c r="A636" s="22" t="s">
        <v>539</v>
      </c>
      <c r="B636" s="22" t="s">
        <v>3949</v>
      </c>
      <c r="C636" s="22" t="s">
        <v>674</v>
      </c>
      <c r="D636" s="22">
        <v>6718</v>
      </c>
      <c r="E636" s="22" t="s">
        <v>774</v>
      </c>
      <c r="F636" s="43">
        <v>5.8660180000000004</v>
      </c>
      <c r="G636" s="43">
        <v>206.22128656195</v>
      </c>
      <c r="H636" s="43">
        <v>10.438068181818183</v>
      </c>
      <c r="I636" s="9">
        <v>7.7410984848484858</v>
      </c>
      <c r="J636" s="9">
        <v>2.697159090909091</v>
      </c>
      <c r="K636" s="11">
        <v>10.298295454545455</v>
      </c>
      <c r="L636" s="41">
        <v>596</v>
      </c>
      <c r="M636" s="44">
        <v>1166</v>
      </c>
      <c r="N636" s="13">
        <v>148</v>
      </c>
      <c r="O636" s="13">
        <v>125</v>
      </c>
      <c r="P636" s="22">
        <v>104</v>
      </c>
      <c r="Q636" s="22">
        <v>82</v>
      </c>
      <c r="R636" s="14">
        <v>0</v>
      </c>
      <c r="S636" s="22">
        <v>230</v>
      </c>
      <c r="T636" s="22">
        <v>1.3390670077840117E-2</v>
      </c>
      <c r="U636" s="22">
        <v>1181</v>
      </c>
      <c r="V636" s="22"/>
      <c r="W636" s="22">
        <v>151</v>
      </c>
      <c r="X636" s="22">
        <v>127</v>
      </c>
      <c r="Y636" s="14">
        <v>15</v>
      </c>
      <c r="Z636" s="10">
        <v>47</v>
      </c>
      <c r="AA636" s="22">
        <v>45</v>
      </c>
      <c r="AB636" s="22">
        <v>65.739999999999995</v>
      </c>
      <c r="AC636" s="22">
        <v>2.8445259448218099E-2</v>
      </c>
      <c r="AD636" s="42">
        <v>2.7799999999999999E-3</v>
      </c>
      <c r="AE636" s="22">
        <v>653</v>
      </c>
      <c r="AF636" s="22">
        <v>1.2100042454740394</v>
      </c>
      <c r="AG636" s="22">
        <v>1.5714340850312199E-2</v>
      </c>
      <c r="AH636" s="22">
        <v>0</v>
      </c>
      <c r="AI636" s="22">
        <v>0</v>
      </c>
      <c r="AJ636" s="22">
        <v>0</v>
      </c>
      <c r="AK636" s="22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 t="s">
        <v>4442</v>
      </c>
      <c r="AT636" s="45" t="s">
        <v>4445</v>
      </c>
      <c r="AU636" s="45">
        <v>0.31266072360052605</v>
      </c>
      <c r="AV636" s="10">
        <v>17.425742574257423</v>
      </c>
      <c r="AW636" s="10">
        <v>14.466278373523487</v>
      </c>
      <c r="AX636" s="17">
        <v>0.7416217589316495</v>
      </c>
    </row>
    <row r="637" spans="1:50" x14ac:dyDescent="0.25">
      <c r="A637" s="22" t="s">
        <v>539</v>
      </c>
      <c r="B637" s="22" t="s">
        <v>3949</v>
      </c>
      <c r="C637" s="22" t="s">
        <v>545</v>
      </c>
      <c r="D637" s="22">
        <v>5071</v>
      </c>
      <c r="E637" s="22" t="s">
        <v>646</v>
      </c>
      <c r="F637" s="43">
        <v>0.13392399999999999</v>
      </c>
      <c r="G637" s="43">
        <v>9.5576858069800004</v>
      </c>
      <c r="H637" s="43">
        <v>1.2392045454545457</v>
      </c>
      <c r="I637" s="9">
        <v>0</v>
      </c>
      <c r="J637" s="9">
        <v>1.2392045454545457</v>
      </c>
      <c r="K637" s="11">
        <v>0</v>
      </c>
      <c r="L637" s="41">
        <v>36</v>
      </c>
      <c r="M637" s="44">
        <v>0</v>
      </c>
      <c r="N637" s="13">
        <v>0</v>
      </c>
      <c r="O637" s="13">
        <v>0</v>
      </c>
      <c r="P637" s="22">
        <v>0</v>
      </c>
      <c r="Q637" s="22">
        <v>0</v>
      </c>
      <c r="R637" s="14">
        <v>0</v>
      </c>
      <c r="S637" s="22">
        <v>26</v>
      </c>
      <c r="T637" s="22">
        <v>1</v>
      </c>
      <c r="U637" s="22">
        <v>78</v>
      </c>
      <c r="V637" s="22"/>
      <c r="W637" s="22">
        <v>16</v>
      </c>
      <c r="X637" s="22">
        <v>11</v>
      </c>
      <c r="Y637" s="14">
        <v>78</v>
      </c>
      <c r="Z637" s="10">
        <v>16</v>
      </c>
      <c r="AA637" s="22">
        <v>11</v>
      </c>
      <c r="AB637" s="22">
        <v>28.94</v>
      </c>
      <c r="AC637" s="22">
        <v>1.4012178544537944E-2</v>
      </c>
      <c r="AD637" s="42">
        <v>4.6999999999999999E-4</v>
      </c>
      <c r="AE637" s="22">
        <v>654</v>
      </c>
      <c r="AF637" s="22">
        <v>6.2830739505198796E-2</v>
      </c>
      <c r="AG637" s="22">
        <v>1.5707684876299699E-2</v>
      </c>
      <c r="AH637" s="22">
        <v>0</v>
      </c>
      <c r="AI637" s="22">
        <v>0</v>
      </c>
      <c r="AJ637" s="22">
        <v>0</v>
      </c>
      <c r="AK637" s="22">
        <v>0</v>
      </c>
      <c r="AL637" s="45">
        <v>0</v>
      </c>
      <c r="AM637" s="45">
        <v>0</v>
      </c>
      <c r="AN637" s="45">
        <v>0</v>
      </c>
      <c r="AO637" s="45">
        <v>0</v>
      </c>
      <c r="AP637" s="45">
        <v>0</v>
      </c>
      <c r="AQ637" s="45">
        <v>0</v>
      </c>
      <c r="AR637" s="45">
        <v>0</v>
      </c>
      <c r="AS637" s="45" t="s">
        <v>4442</v>
      </c>
      <c r="AT637" s="45" t="s">
        <v>4445</v>
      </c>
      <c r="AU637" s="45">
        <v>6.2830739505198796E-2</v>
      </c>
      <c r="AV637" s="10">
        <v>12.911508482347545</v>
      </c>
      <c r="AW637" s="10">
        <v>12.911508482347545</v>
      </c>
      <c r="AX637" s="17">
        <v>0</v>
      </c>
    </row>
    <row r="638" spans="1:50" x14ac:dyDescent="0.25">
      <c r="A638" s="22" t="s">
        <v>964</v>
      </c>
      <c r="B638" s="22" t="s">
        <v>3948</v>
      </c>
      <c r="C638" s="22" t="s">
        <v>1121</v>
      </c>
      <c r="D638" s="22">
        <v>1907</v>
      </c>
      <c r="E638" s="22" t="s">
        <v>1122</v>
      </c>
      <c r="F638" s="43">
        <v>2.9560309999999999</v>
      </c>
      <c r="G638" s="43">
        <v>194.97346185582001</v>
      </c>
      <c r="H638" s="43">
        <v>7.6276515151515154</v>
      </c>
      <c r="I638" s="9">
        <v>0</v>
      </c>
      <c r="J638" s="9">
        <v>7.6276515151515154</v>
      </c>
      <c r="K638" s="11">
        <v>0</v>
      </c>
      <c r="L638" s="41">
        <v>1376</v>
      </c>
      <c r="M638" s="44">
        <v>0</v>
      </c>
      <c r="N638" s="13">
        <v>0</v>
      </c>
      <c r="O638" s="13">
        <v>0</v>
      </c>
      <c r="P638" s="22">
        <v>0</v>
      </c>
      <c r="Q638" s="22">
        <v>0</v>
      </c>
      <c r="R638" s="14">
        <v>0</v>
      </c>
      <c r="S638" s="22">
        <v>161</v>
      </c>
      <c r="T638" s="22">
        <v>1</v>
      </c>
      <c r="U638" s="22">
        <v>2511</v>
      </c>
      <c r="V638" s="22"/>
      <c r="W638" s="22">
        <v>455</v>
      </c>
      <c r="X638" s="22">
        <v>301</v>
      </c>
      <c r="Y638" s="14">
        <v>2511</v>
      </c>
      <c r="Z638" s="10">
        <v>455</v>
      </c>
      <c r="AA638" s="22">
        <v>301</v>
      </c>
      <c r="AB638" s="22">
        <v>849.34</v>
      </c>
      <c r="AC638" s="22">
        <v>1.5161196666785047E-2</v>
      </c>
      <c r="AD638" s="42">
        <v>1.434E-2</v>
      </c>
      <c r="AE638" s="22">
        <v>655</v>
      </c>
      <c r="AF638" s="22">
        <v>1.6263307281099633</v>
      </c>
      <c r="AG638" s="22">
        <v>1.5637795462595801E-2</v>
      </c>
      <c r="AH638" s="22">
        <v>0</v>
      </c>
      <c r="AI638" s="22">
        <v>0</v>
      </c>
      <c r="AJ638" s="22">
        <v>0</v>
      </c>
      <c r="AK638" s="22">
        <v>0</v>
      </c>
      <c r="AL638" s="45">
        <v>0</v>
      </c>
      <c r="AM638" s="45">
        <v>0</v>
      </c>
      <c r="AN638" s="45">
        <v>0</v>
      </c>
      <c r="AO638" s="45">
        <v>0</v>
      </c>
      <c r="AP638" s="45">
        <v>0</v>
      </c>
      <c r="AQ638" s="45">
        <v>0</v>
      </c>
      <c r="AR638" s="45">
        <v>0</v>
      </c>
      <c r="AS638" s="45" t="s">
        <v>4442</v>
      </c>
      <c r="AT638" s="45" t="s">
        <v>4443</v>
      </c>
      <c r="AU638" s="45">
        <v>1.6263307281099633</v>
      </c>
      <c r="AV638" s="10">
        <v>59.651387992253063</v>
      </c>
      <c r="AW638" s="10">
        <v>59.651387992253063</v>
      </c>
      <c r="AX638" s="17">
        <v>0</v>
      </c>
    </row>
    <row r="639" spans="1:50" x14ac:dyDescent="0.25">
      <c r="A639" s="22" t="s">
        <v>1672</v>
      </c>
      <c r="B639" s="22" t="s">
        <v>3957</v>
      </c>
      <c r="C639" s="22" t="s">
        <v>1773</v>
      </c>
      <c r="D639" s="22">
        <v>3958</v>
      </c>
      <c r="E639" s="22" t="s">
        <v>2107</v>
      </c>
      <c r="F639" s="43">
        <v>0.60912699999999997</v>
      </c>
      <c r="G639" s="43">
        <v>59.86930670604</v>
      </c>
      <c r="H639" s="43">
        <v>1.3274621212121214</v>
      </c>
      <c r="I639" s="9">
        <v>0</v>
      </c>
      <c r="J639" s="9">
        <v>1.3274621212121214</v>
      </c>
      <c r="K639" s="11">
        <v>0</v>
      </c>
      <c r="L639" s="41">
        <v>30</v>
      </c>
      <c r="M639" s="44">
        <v>0</v>
      </c>
      <c r="N639" s="13">
        <v>0</v>
      </c>
      <c r="O639" s="13">
        <v>0</v>
      </c>
      <c r="P639" s="22">
        <v>0</v>
      </c>
      <c r="Q639" s="22">
        <v>0</v>
      </c>
      <c r="R639" s="14">
        <v>0</v>
      </c>
      <c r="S639" s="22">
        <v>42</v>
      </c>
      <c r="T639" s="22">
        <v>1</v>
      </c>
      <c r="U639" s="22">
        <v>67</v>
      </c>
      <c r="V639" s="22"/>
      <c r="W639" s="22">
        <v>14</v>
      </c>
      <c r="X639" s="22">
        <v>10</v>
      </c>
      <c r="Y639" s="14">
        <v>67</v>
      </c>
      <c r="Z639" s="10">
        <v>14</v>
      </c>
      <c r="AA639" s="22">
        <v>10</v>
      </c>
      <c r="AB639" s="22">
        <v>25.21</v>
      </c>
      <c r="AC639" s="22">
        <v>1.0174278499512796E-2</v>
      </c>
      <c r="AD639" s="42">
        <v>2.9999999999999997E-4</v>
      </c>
      <c r="AE639" s="22">
        <v>656</v>
      </c>
      <c r="AF639" s="22">
        <v>0.18686469157058638</v>
      </c>
      <c r="AG639" s="22">
        <v>1.5572057630882199E-2</v>
      </c>
      <c r="AH639" s="22">
        <v>0</v>
      </c>
      <c r="AI639" s="22">
        <v>0</v>
      </c>
      <c r="AJ639" s="22">
        <v>0</v>
      </c>
      <c r="AK639" s="22">
        <v>0</v>
      </c>
      <c r="AL639" s="45">
        <v>0</v>
      </c>
      <c r="AM639" s="45">
        <v>0</v>
      </c>
      <c r="AN639" s="45">
        <v>0</v>
      </c>
      <c r="AO639" s="45">
        <v>0</v>
      </c>
      <c r="AP639" s="45">
        <v>0</v>
      </c>
      <c r="AQ639" s="45">
        <v>0</v>
      </c>
      <c r="AR639" s="45">
        <v>0</v>
      </c>
      <c r="AS639" s="45" t="s">
        <v>4442</v>
      </c>
      <c r="AT639" s="45" t="s">
        <v>4445</v>
      </c>
      <c r="AU639" s="45">
        <v>0.18686469157058638</v>
      </c>
      <c r="AV639" s="10">
        <v>10.546440291054358</v>
      </c>
      <c r="AW639" s="10">
        <v>10.546440291054358</v>
      </c>
      <c r="AX639" s="17">
        <v>0</v>
      </c>
    </row>
    <row r="640" spans="1:50" x14ac:dyDescent="0.25">
      <c r="A640" s="22" t="s">
        <v>964</v>
      </c>
      <c r="B640" s="22" t="s">
        <v>3948</v>
      </c>
      <c r="C640" s="22" t="s">
        <v>1236</v>
      </c>
      <c r="D640" s="22">
        <v>2011</v>
      </c>
      <c r="E640" s="22" t="s">
        <v>1274</v>
      </c>
      <c r="F640" s="43">
        <v>2.061477</v>
      </c>
      <c r="G640" s="43">
        <v>69.761245506999998</v>
      </c>
      <c r="H640" s="43">
        <v>3.1859848484848485</v>
      </c>
      <c r="I640" s="9">
        <v>0</v>
      </c>
      <c r="J640" s="9">
        <v>3.1859848484848485</v>
      </c>
      <c r="K640" s="11">
        <v>0</v>
      </c>
      <c r="L640" s="41">
        <v>2128</v>
      </c>
      <c r="M640" s="44">
        <v>0</v>
      </c>
      <c r="N640" s="13">
        <v>0</v>
      </c>
      <c r="O640" s="13">
        <v>0</v>
      </c>
      <c r="P640" s="22">
        <v>0</v>
      </c>
      <c r="Q640" s="22">
        <v>0</v>
      </c>
      <c r="R640" s="14">
        <v>0</v>
      </c>
      <c r="S640" s="22">
        <v>77</v>
      </c>
      <c r="T640" s="22">
        <v>1</v>
      </c>
      <c r="U640" s="22">
        <v>3877</v>
      </c>
      <c r="V640" s="22"/>
      <c r="W640" s="22">
        <v>701</v>
      </c>
      <c r="X640" s="22">
        <v>463</v>
      </c>
      <c r="Y640" s="14">
        <v>3877</v>
      </c>
      <c r="Z640" s="10">
        <v>701</v>
      </c>
      <c r="AA640" s="22">
        <v>463</v>
      </c>
      <c r="AB640" s="22">
        <v>1309.3</v>
      </c>
      <c r="AC640" s="22">
        <v>2.9550461506498572E-2</v>
      </c>
      <c r="AD640" s="42">
        <v>4.3069999999999997E-2</v>
      </c>
      <c r="AE640" s="22">
        <v>657</v>
      </c>
      <c r="AF640" s="22">
        <v>0.80968369171302601</v>
      </c>
      <c r="AG640" s="22">
        <v>1.55708402252505E-2</v>
      </c>
      <c r="AH640" s="22">
        <v>0</v>
      </c>
      <c r="AI640" s="22">
        <v>0</v>
      </c>
      <c r="AJ640" s="22">
        <v>0</v>
      </c>
      <c r="AK640" s="22">
        <v>0</v>
      </c>
      <c r="AL640" s="45">
        <v>1</v>
      </c>
      <c r="AM640" s="45">
        <v>0</v>
      </c>
      <c r="AN640" s="45">
        <v>0</v>
      </c>
      <c r="AO640" s="45">
        <v>0</v>
      </c>
      <c r="AP640" s="45">
        <v>1</v>
      </c>
      <c r="AQ640" s="45">
        <v>0</v>
      </c>
      <c r="AR640" s="45">
        <v>0</v>
      </c>
      <c r="AS640" s="45" t="s">
        <v>4442</v>
      </c>
      <c r="AT640" s="45" t="s">
        <v>4441</v>
      </c>
      <c r="AU640" s="45">
        <v>0.80968369171302601</v>
      </c>
      <c r="AV640" s="10">
        <v>220.02615622399239</v>
      </c>
      <c r="AW640" s="10">
        <v>220.02615622399239</v>
      </c>
      <c r="AX640" s="17">
        <v>0</v>
      </c>
    </row>
    <row r="641" spans="1:50" x14ac:dyDescent="0.25">
      <c r="A641" s="22" t="s">
        <v>539</v>
      </c>
      <c r="B641" s="22" t="s">
        <v>3949</v>
      </c>
      <c r="C641" s="22" t="s">
        <v>542</v>
      </c>
      <c r="D641" s="22">
        <v>7058</v>
      </c>
      <c r="E641" s="22" t="s">
        <v>553</v>
      </c>
      <c r="F641" s="43">
        <v>1.595915</v>
      </c>
      <c r="G641" s="43">
        <v>124.73564588895999</v>
      </c>
      <c r="H641" s="43">
        <v>5.8168560606060611</v>
      </c>
      <c r="I641" s="9">
        <v>0</v>
      </c>
      <c r="J641" s="9">
        <v>5.8168560606060611</v>
      </c>
      <c r="K641" s="11">
        <v>0</v>
      </c>
      <c r="L641" s="41">
        <v>1838</v>
      </c>
      <c r="M641" s="44">
        <v>0</v>
      </c>
      <c r="N641" s="13">
        <v>0</v>
      </c>
      <c r="O641" s="13">
        <v>0</v>
      </c>
      <c r="P641" s="22">
        <v>0</v>
      </c>
      <c r="Q641" s="22">
        <v>0</v>
      </c>
      <c r="R641" s="14">
        <v>0</v>
      </c>
      <c r="S641" s="22">
        <v>90</v>
      </c>
      <c r="T641" s="22">
        <v>1</v>
      </c>
      <c r="U641" s="22">
        <v>3350</v>
      </c>
      <c r="V641" s="22"/>
      <c r="W641" s="22">
        <v>606</v>
      </c>
      <c r="X641" s="22">
        <v>400</v>
      </c>
      <c r="Y641" s="14">
        <v>3350</v>
      </c>
      <c r="Z641" s="10">
        <v>606</v>
      </c>
      <c r="AA641" s="22">
        <v>400</v>
      </c>
      <c r="AB641" s="22">
        <v>1131.72</v>
      </c>
      <c r="AC641" s="22">
        <v>1.2794377971319344E-2</v>
      </c>
      <c r="AD641" s="42">
        <v>1.6119999999999999E-2</v>
      </c>
      <c r="AE641" s="22">
        <v>658</v>
      </c>
      <c r="AF641" s="22">
        <v>1.0892603826636351</v>
      </c>
      <c r="AG641" s="22">
        <v>1.5560862609480502E-2</v>
      </c>
      <c r="AH641" s="22">
        <v>0</v>
      </c>
      <c r="AI641" s="22">
        <v>0</v>
      </c>
      <c r="AJ641" s="22">
        <v>0</v>
      </c>
      <c r="AK641" s="22">
        <v>0</v>
      </c>
      <c r="AL641" s="45">
        <v>0</v>
      </c>
      <c r="AM641" s="45">
        <v>0</v>
      </c>
      <c r="AN641" s="45">
        <v>0</v>
      </c>
      <c r="AO641" s="45">
        <v>0</v>
      </c>
      <c r="AP641" s="45">
        <v>0</v>
      </c>
      <c r="AQ641" s="45">
        <v>0</v>
      </c>
      <c r="AR641" s="45">
        <v>0</v>
      </c>
      <c r="AS641" s="45" t="s">
        <v>4442</v>
      </c>
      <c r="AT641" s="45" t="s">
        <v>4443</v>
      </c>
      <c r="AU641" s="45">
        <v>1.0892603826636351</v>
      </c>
      <c r="AV641" s="10">
        <v>104.17998892976914</v>
      </c>
      <c r="AW641" s="10">
        <v>104.17998892976914</v>
      </c>
      <c r="AX641" s="17">
        <v>0</v>
      </c>
    </row>
    <row r="642" spans="1:50" x14ac:dyDescent="0.25">
      <c r="A642" s="22" t="s">
        <v>2195</v>
      </c>
      <c r="B642" s="22" t="s">
        <v>3956</v>
      </c>
      <c r="C642" s="22" t="s">
        <v>2446</v>
      </c>
      <c r="D642" s="22">
        <v>7373</v>
      </c>
      <c r="E642" s="22" t="s">
        <v>2447</v>
      </c>
      <c r="F642" s="43">
        <v>5.7757670000000001</v>
      </c>
      <c r="G642" s="43">
        <v>355.34249430342999</v>
      </c>
      <c r="H642" s="43">
        <v>13.770833333333334</v>
      </c>
      <c r="I642" s="9">
        <v>0.44905303030303034</v>
      </c>
      <c r="J642" s="9">
        <v>13.32159090909091</v>
      </c>
      <c r="K642" s="11">
        <v>0.44905303030303034</v>
      </c>
      <c r="L642" s="41">
        <v>175</v>
      </c>
      <c r="M642" s="44">
        <v>16</v>
      </c>
      <c r="N642" s="13">
        <v>1</v>
      </c>
      <c r="O642" s="13">
        <v>0</v>
      </c>
      <c r="P642" s="22">
        <v>1</v>
      </c>
      <c r="Q642" s="22">
        <v>0</v>
      </c>
      <c r="R642" s="14">
        <v>0</v>
      </c>
      <c r="S642" s="22">
        <v>249</v>
      </c>
      <c r="T642" s="22">
        <v>0.96739100536377387</v>
      </c>
      <c r="U642" s="22">
        <v>335</v>
      </c>
      <c r="V642" s="22"/>
      <c r="W642" s="22">
        <v>60</v>
      </c>
      <c r="X642" s="22">
        <v>40</v>
      </c>
      <c r="Y642" s="14">
        <v>319</v>
      </c>
      <c r="Z642" s="10">
        <v>59</v>
      </c>
      <c r="AA642" s="22">
        <v>40</v>
      </c>
      <c r="AB642" s="22">
        <v>109.54</v>
      </c>
      <c r="AC642" s="22">
        <v>1.6254084700232964E-2</v>
      </c>
      <c r="AD642" s="42">
        <v>1.99E-3</v>
      </c>
      <c r="AE642" s="22">
        <v>659</v>
      </c>
      <c r="AF642" s="22">
        <v>1.55138739829517</v>
      </c>
      <c r="AG642" s="22">
        <v>1.55138739829517E-2</v>
      </c>
      <c r="AH642" s="22">
        <v>0</v>
      </c>
      <c r="AI642" s="22">
        <v>0</v>
      </c>
      <c r="AJ642" s="22">
        <v>0</v>
      </c>
      <c r="AK642" s="22">
        <v>0</v>
      </c>
      <c r="AL642" s="45">
        <v>0</v>
      </c>
      <c r="AM642" s="45">
        <v>0</v>
      </c>
      <c r="AN642" s="45">
        <v>0</v>
      </c>
      <c r="AO642" s="45">
        <v>0</v>
      </c>
      <c r="AP642" s="45">
        <v>0</v>
      </c>
      <c r="AQ642" s="45">
        <v>0</v>
      </c>
      <c r="AR642" s="45">
        <v>0</v>
      </c>
      <c r="AS642" s="45" t="s">
        <v>4442</v>
      </c>
      <c r="AT642" s="45" t="s">
        <v>4445</v>
      </c>
      <c r="AU642" s="45">
        <v>1.5007768783012745</v>
      </c>
      <c r="AV642" s="10">
        <v>4.4289004521027042</v>
      </c>
      <c r="AW642" s="10">
        <v>4.3570347957639939</v>
      </c>
      <c r="AX642" s="17">
        <v>3.2608994636226102E-2</v>
      </c>
    </row>
    <row r="643" spans="1:50" x14ac:dyDescent="0.25">
      <c r="A643" s="22" t="s">
        <v>8</v>
      </c>
      <c r="B643" s="22" t="s">
        <v>3946</v>
      </c>
      <c r="C643" s="22" t="s">
        <v>52</v>
      </c>
      <c r="D643" s="22">
        <v>623</v>
      </c>
      <c r="E643" s="22" t="s">
        <v>78</v>
      </c>
      <c r="F643" s="43">
        <v>3.2962060000000002</v>
      </c>
      <c r="G643" s="43">
        <v>239.24268472871</v>
      </c>
      <c r="H643" s="43">
        <v>8.4253787878787882</v>
      </c>
      <c r="I643" s="9">
        <v>3.1375000000000002</v>
      </c>
      <c r="J643" s="9">
        <v>5.2878787878787881</v>
      </c>
      <c r="K643" s="11">
        <v>5.6214015151515158</v>
      </c>
      <c r="L643" s="41">
        <v>2864</v>
      </c>
      <c r="M643" s="44">
        <v>3219</v>
      </c>
      <c r="N643" s="13">
        <v>1111</v>
      </c>
      <c r="O643" s="13">
        <v>943</v>
      </c>
      <c r="P643" s="22">
        <v>758</v>
      </c>
      <c r="Q643" s="22">
        <v>654</v>
      </c>
      <c r="R643" s="14">
        <v>0</v>
      </c>
      <c r="S643" s="22">
        <v>373</v>
      </c>
      <c r="T643" s="22">
        <v>0.33280133075574336</v>
      </c>
      <c r="U643" s="22">
        <v>4954</v>
      </c>
      <c r="V643" s="22"/>
      <c r="W643" s="22">
        <v>1425</v>
      </c>
      <c r="X643" s="22">
        <v>1150</v>
      </c>
      <c r="Y643" s="14">
        <v>1735</v>
      </c>
      <c r="Z643" s="10">
        <v>667</v>
      </c>
      <c r="AA643" s="22">
        <v>496</v>
      </c>
      <c r="AB643" s="22">
        <v>1069.94</v>
      </c>
      <c r="AC643" s="22">
        <v>1.3777666822865424E-2</v>
      </c>
      <c r="AD643" s="42">
        <v>1.9109999999999999E-2</v>
      </c>
      <c r="AE643" s="22">
        <v>660</v>
      </c>
      <c r="AF643" s="22">
        <v>2.0355767743290278</v>
      </c>
      <c r="AG643" s="22">
        <v>1.5421036169159302E-2</v>
      </c>
      <c r="AH643" s="22">
        <v>0</v>
      </c>
      <c r="AI643" s="22">
        <v>1</v>
      </c>
      <c r="AJ643" s="22">
        <v>1</v>
      </c>
      <c r="AK643" s="22">
        <v>0</v>
      </c>
      <c r="AL643" s="45">
        <v>0</v>
      </c>
      <c r="AM643" s="45">
        <v>0</v>
      </c>
      <c r="AN643" s="45">
        <v>0</v>
      </c>
      <c r="AO643" s="45">
        <v>0</v>
      </c>
      <c r="AP643" s="45">
        <v>0</v>
      </c>
      <c r="AQ643" s="45">
        <v>0</v>
      </c>
      <c r="AR643" s="45">
        <v>0</v>
      </c>
      <c r="AS643" s="45" t="s">
        <v>4442</v>
      </c>
      <c r="AT643" s="45" t="s">
        <v>4442</v>
      </c>
      <c r="AU643" s="45">
        <v>1.2775548158806469</v>
      </c>
      <c r="AV643" s="10">
        <v>126.13753581661891</v>
      </c>
      <c r="AW643" s="10">
        <v>169.1318617093018</v>
      </c>
      <c r="AX643" s="17">
        <v>0.37238681832486625</v>
      </c>
    </row>
    <row r="644" spans="1:50" x14ac:dyDescent="0.25">
      <c r="A644" s="22" t="s">
        <v>539</v>
      </c>
      <c r="B644" s="22" t="s">
        <v>3949</v>
      </c>
      <c r="C644" s="22" t="s">
        <v>869</v>
      </c>
      <c r="D644" s="22">
        <v>5797</v>
      </c>
      <c r="E644" s="22" t="s">
        <v>886</v>
      </c>
      <c r="F644" s="43">
        <v>2.5367639999999998</v>
      </c>
      <c r="G644" s="43">
        <v>234.34841977274999</v>
      </c>
      <c r="H644" s="43">
        <v>11.646780303030305</v>
      </c>
      <c r="I644" s="9">
        <v>0</v>
      </c>
      <c r="J644" s="9">
        <v>11.646780303030305</v>
      </c>
      <c r="K644" s="11">
        <v>0</v>
      </c>
      <c r="L644" s="41">
        <v>1495</v>
      </c>
      <c r="M644" s="44">
        <v>0</v>
      </c>
      <c r="N644" s="13">
        <v>0</v>
      </c>
      <c r="O644" s="13">
        <v>0</v>
      </c>
      <c r="P644" s="22">
        <v>0</v>
      </c>
      <c r="Q644" s="22">
        <v>0</v>
      </c>
      <c r="R644" s="14">
        <v>0</v>
      </c>
      <c r="S644" s="22">
        <v>264</v>
      </c>
      <c r="T644" s="22">
        <v>1</v>
      </c>
      <c r="U644" s="22">
        <v>2727</v>
      </c>
      <c r="V644" s="22"/>
      <c r="W644" s="22">
        <v>494</v>
      </c>
      <c r="X644" s="22">
        <v>326</v>
      </c>
      <c r="Y644" s="14">
        <v>2727</v>
      </c>
      <c r="Z644" s="10">
        <v>494</v>
      </c>
      <c r="AA644" s="22">
        <v>326</v>
      </c>
      <c r="AB644" s="22">
        <v>922.21</v>
      </c>
      <c r="AC644" s="22">
        <v>1.0824754024200058E-2</v>
      </c>
      <c r="AD644" s="42">
        <v>1.112E-2</v>
      </c>
      <c r="AE644" s="22">
        <v>661</v>
      </c>
      <c r="AF644" s="22">
        <v>1.5818763581397624</v>
      </c>
      <c r="AG644" s="22">
        <v>1.5358022894560799E-2</v>
      </c>
      <c r="AH644" s="22">
        <v>0</v>
      </c>
      <c r="AI644" s="22">
        <v>0</v>
      </c>
      <c r="AJ644" s="22">
        <v>0</v>
      </c>
      <c r="AK644" s="22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 t="s">
        <v>4442</v>
      </c>
      <c r="AT644" s="45" t="s">
        <v>4443</v>
      </c>
      <c r="AU644" s="45">
        <v>1.5818763581397624</v>
      </c>
      <c r="AV644" s="10">
        <v>42.41515570371574</v>
      </c>
      <c r="AW644" s="10">
        <v>42.41515570371574</v>
      </c>
      <c r="AX644" s="17">
        <v>0</v>
      </c>
    </row>
    <row r="645" spans="1:50" x14ac:dyDescent="0.25">
      <c r="A645" s="22" t="s">
        <v>8</v>
      </c>
      <c r="B645" s="22" t="s">
        <v>3946</v>
      </c>
      <c r="C645" s="22" t="s">
        <v>257</v>
      </c>
      <c r="D645" s="22">
        <v>1325</v>
      </c>
      <c r="E645" s="22" t="s">
        <v>293</v>
      </c>
      <c r="F645" s="43">
        <v>2.9882019999999998</v>
      </c>
      <c r="G645" s="43">
        <v>65.206691509140001</v>
      </c>
      <c r="H645" s="43">
        <v>6.1857954545454552</v>
      </c>
      <c r="I645" s="9">
        <v>0</v>
      </c>
      <c r="J645" s="9">
        <v>6.1857954545454552</v>
      </c>
      <c r="K645" s="11">
        <v>0</v>
      </c>
      <c r="L645" s="41">
        <v>812</v>
      </c>
      <c r="M645" s="44">
        <v>0</v>
      </c>
      <c r="N645" s="13">
        <v>0</v>
      </c>
      <c r="O645" s="13">
        <v>0</v>
      </c>
      <c r="P645" s="22">
        <v>0</v>
      </c>
      <c r="Q645" s="22">
        <v>0</v>
      </c>
      <c r="R645" s="14">
        <v>0</v>
      </c>
      <c r="S645" s="22">
        <v>155</v>
      </c>
      <c r="T645" s="22">
        <v>1</v>
      </c>
      <c r="U645" s="22">
        <v>1487</v>
      </c>
      <c r="V645" s="22"/>
      <c r="W645" s="22">
        <v>270</v>
      </c>
      <c r="X645" s="22">
        <v>179</v>
      </c>
      <c r="Y645" s="14">
        <v>1487</v>
      </c>
      <c r="Z645" s="10">
        <v>270</v>
      </c>
      <c r="AA645" s="22">
        <v>179</v>
      </c>
      <c r="AB645" s="22">
        <v>503.73</v>
      </c>
      <c r="AC645" s="22">
        <v>4.5826615809531519E-2</v>
      </c>
      <c r="AD645" s="42">
        <v>2.5729999999999999E-2</v>
      </c>
      <c r="AE645" s="22">
        <v>662</v>
      </c>
      <c r="AF645" s="22">
        <v>1.0095682233629917</v>
      </c>
      <c r="AG645" s="22">
        <v>1.5296488232772602E-2</v>
      </c>
      <c r="AH645" s="22">
        <v>0</v>
      </c>
      <c r="AI645" s="22">
        <v>0</v>
      </c>
      <c r="AJ645" s="22">
        <v>0</v>
      </c>
      <c r="AK645" s="22">
        <v>0</v>
      </c>
      <c r="AL645" s="45">
        <v>1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 t="s">
        <v>4442</v>
      </c>
      <c r="AT645" s="45" t="s">
        <v>4442</v>
      </c>
      <c r="AU645" s="45">
        <v>1.0095682233629917</v>
      </c>
      <c r="AV645" s="10">
        <v>43.648387985670979</v>
      </c>
      <c r="AW645" s="10">
        <v>43.648387985670979</v>
      </c>
      <c r="AX645" s="17">
        <v>0</v>
      </c>
    </row>
    <row r="646" spans="1:50" x14ac:dyDescent="0.25">
      <c r="A646" s="22" t="s">
        <v>539</v>
      </c>
      <c r="B646" s="22" t="s">
        <v>3949</v>
      </c>
      <c r="C646" s="22" t="s">
        <v>580</v>
      </c>
      <c r="D646" s="22">
        <v>1852</v>
      </c>
      <c r="E646" s="22" t="s">
        <v>785</v>
      </c>
      <c r="F646" s="43">
        <v>7.6254059999999999</v>
      </c>
      <c r="G646" s="43">
        <v>375.86897844305003</v>
      </c>
      <c r="H646" s="43">
        <v>17.388825757575759</v>
      </c>
      <c r="I646" s="9">
        <v>0.73276515151515154</v>
      </c>
      <c r="J646" s="9">
        <v>16.655871212121212</v>
      </c>
      <c r="K646" s="11">
        <v>1.6846590909090911</v>
      </c>
      <c r="L646" s="41">
        <v>1244</v>
      </c>
      <c r="M646" s="44">
        <v>217</v>
      </c>
      <c r="N646" s="13">
        <v>35</v>
      </c>
      <c r="O646" s="13">
        <v>28</v>
      </c>
      <c r="P646" s="22">
        <v>0</v>
      </c>
      <c r="Q646" s="22">
        <v>0</v>
      </c>
      <c r="R646" s="14">
        <v>0</v>
      </c>
      <c r="S646" s="22">
        <v>626</v>
      </c>
      <c r="T646" s="22">
        <v>0.90311829479485473</v>
      </c>
      <c r="U646" s="22">
        <v>2268</v>
      </c>
      <c r="V646" s="22"/>
      <c r="W646" s="22">
        <v>407</v>
      </c>
      <c r="X646" s="22">
        <v>274</v>
      </c>
      <c r="Y646" s="14">
        <v>2051</v>
      </c>
      <c r="Z646" s="10">
        <v>407</v>
      </c>
      <c r="AA646" s="22">
        <v>274</v>
      </c>
      <c r="AB646" s="22">
        <v>742.18</v>
      </c>
      <c r="AC646" s="22">
        <v>2.0287404487559665E-2</v>
      </c>
      <c r="AD646" s="42">
        <v>1.7170000000000001E-2</v>
      </c>
      <c r="AE646" s="22">
        <v>663</v>
      </c>
      <c r="AF646" s="22">
        <v>3.1248786805019133</v>
      </c>
      <c r="AG646" s="22">
        <v>1.5243310636594698E-2</v>
      </c>
      <c r="AH646" s="22">
        <v>0</v>
      </c>
      <c r="AI646" s="22">
        <v>0</v>
      </c>
      <c r="AJ646" s="22">
        <v>0</v>
      </c>
      <c r="AK646" s="22">
        <v>0</v>
      </c>
      <c r="AL646" s="45">
        <v>0</v>
      </c>
      <c r="AM646" s="45">
        <v>0</v>
      </c>
      <c r="AN646" s="45">
        <v>0</v>
      </c>
      <c r="AO646" s="45">
        <v>0</v>
      </c>
      <c r="AP646" s="45">
        <v>0</v>
      </c>
      <c r="AQ646" s="45">
        <v>0</v>
      </c>
      <c r="AR646" s="45">
        <v>0</v>
      </c>
      <c r="AS646" s="45" t="s">
        <v>4442</v>
      </c>
      <c r="AT646" s="45" t="s">
        <v>4442</v>
      </c>
      <c r="AU646" s="45">
        <v>2.9931622515262513</v>
      </c>
      <c r="AV646" s="10">
        <v>24.435827752066679</v>
      </c>
      <c r="AW646" s="10">
        <v>23.405835774890264</v>
      </c>
      <c r="AX646" s="17">
        <v>4.2140001960506678E-2</v>
      </c>
    </row>
    <row r="647" spans="1:50" x14ac:dyDescent="0.25">
      <c r="A647" s="22" t="s">
        <v>964</v>
      </c>
      <c r="B647" s="22" t="s">
        <v>3948</v>
      </c>
      <c r="C647" s="22" t="s">
        <v>1062</v>
      </c>
      <c r="D647" s="22">
        <v>6371</v>
      </c>
      <c r="E647" s="22" t="s">
        <v>1141</v>
      </c>
      <c r="F647" s="43">
        <v>3.7019030000000002</v>
      </c>
      <c r="G647" s="43">
        <v>262.31589540844999</v>
      </c>
      <c r="H647" s="43">
        <v>9.6575757575757581</v>
      </c>
      <c r="I647" s="9">
        <v>4.1770833333333339</v>
      </c>
      <c r="J647" s="9">
        <v>5.4804924242424242</v>
      </c>
      <c r="K647" s="11">
        <v>9.6575757575757581</v>
      </c>
      <c r="L647" s="41">
        <v>1286</v>
      </c>
      <c r="M647" s="44">
        <v>1776</v>
      </c>
      <c r="N647" s="13">
        <v>391</v>
      </c>
      <c r="O647" s="13">
        <v>221</v>
      </c>
      <c r="P647" s="22">
        <v>1</v>
      </c>
      <c r="Q647" s="22">
        <v>1</v>
      </c>
      <c r="R647" s="14">
        <v>0</v>
      </c>
      <c r="S647" s="22">
        <v>299</v>
      </c>
      <c r="T647" s="22">
        <v>0</v>
      </c>
      <c r="U647" s="22">
        <v>1776</v>
      </c>
      <c r="V647" s="22"/>
      <c r="W647" s="22">
        <v>391</v>
      </c>
      <c r="X647" s="22">
        <v>221</v>
      </c>
      <c r="Y647" s="14">
        <v>0</v>
      </c>
      <c r="Z647" s="10">
        <v>390</v>
      </c>
      <c r="AA647" s="22">
        <v>220</v>
      </c>
      <c r="AB647" s="22">
        <v>534.29999999999995</v>
      </c>
      <c r="AC647" s="22">
        <v>1.4112385352156401E-2</v>
      </c>
      <c r="AD647" s="42">
        <v>1.1440000000000001E-2</v>
      </c>
      <c r="AE647" s="22">
        <v>664</v>
      </c>
      <c r="AF647" s="22">
        <v>2.0223390871195828</v>
      </c>
      <c r="AG647" s="22">
        <v>1.5205557046011901E-2</v>
      </c>
      <c r="AH647" s="22">
        <v>0</v>
      </c>
      <c r="AI647" s="22">
        <v>0</v>
      </c>
      <c r="AJ647" s="22">
        <v>0</v>
      </c>
      <c r="AK647" s="22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 t="s">
        <v>4442</v>
      </c>
      <c r="AT647" s="45" t="s">
        <v>4443</v>
      </c>
      <c r="AU647" s="45">
        <v>1.1476393584087576</v>
      </c>
      <c r="AV647" s="10">
        <v>71.161488751425509</v>
      </c>
      <c r="AW647" s="10">
        <v>40.486350800125507</v>
      </c>
      <c r="AX647" s="17">
        <v>0.43251882648258555</v>
      </c>
    </row>
    <row r="648" spans="1:50" x14ac:dyDescent="0.25">
      <c r="A648" s="22" t="s">
        <v>1672</v>
      </c>
      <c r="B648" s="22" t="s">
        <v>3947</v>
      </c>
      <c r="C648" s="22" t="s">
        <v>1895</v>
      </c>
      <c r="D648" s="22">
        <v>8459</v>
      </c>
      <c r="E648" s="22" t="s">
        <v>2032</v>
      </c>
      <c r="F648" s="43">
        <v>2.5121370000000001</v>
      </c>
      <c r="G648" s="43">
        <v>105.02378057524</v>
      </c>
      <c r="H648" s="43">
        <v>4.0772727272727272</v>
      </c>
      <c r="I648" s="9">
        <v>0.21950757575757576</v>
      </c>
      <c r="J648" s="9">
        <v>3.8577651515151516</v>
      </c>
      <c r="K648" s="11">
        <v>0.32102272727272729</v>
      </c>
      <c r="L648" s="41">
        <v>200</v>
      </c>
      <c r="M648" s="44">
        <v>53</v>
      </c>
      <c r="N648" s="13">
        <v>9</v>
      </c>
      <c r="O648" s="13">
        <v>5</v>
      </c>
      <c r="P648" s="22">
        <v>1</v>
      </c>
      <c r="Q648" s="22">
        <v>1</v>
      </c>
      <c r="R648" s="14">
        <v>0</v>
      </c>
      <c r="S648" s="22">
        <v>196</v>
      </c>
      <c r="T648" s="22">
        <v>0.92126532887402457</v>
      </c>
      <c r="U648" s="22">
        <v>399</v>
      </c>
      <c r="V648" s="22"/>
      <c r="W648" s="22">
        <v>73</v>
      </c>
      <c r="X648" s="22">
        <v>48</v>
      </c>
      <c r="Y648" s="14">
        <v>346</v>
      </c>
      <c r="Z648" s="10">
        <v>72</v>
      </c>
      <c r="AA648" s="22">
        <v>47</v>
      </c>
      <c r="AB648" s="22">
        <v>129.78</v>
      </c>
      <c r="AC648" s="22">
        <v>2.3919696912836633E-2</v>
      </c>
      <c r="AD648" s="42">
        <v>3.5799999999999998E-3</v>
      </c>
      <c r="AE648" s="22">
        <v>665</v>
      </c>
      <c r="AF648" s="22">
        <v>0.54573757090082997</v>
      </c>
      <c r="AG648" s="22">
        <v>1.51593769694675E-2</v>
      </c>
      <c r="AH648" s="22">
        <v>0</v>
      </c>
      <c r="AI648" s="22">
        <v>0</v>
      </c>
      <c r="AJ648" s="22">
        <v>0</v>
      </c>
      <c r="AK648" s="22">
        <v>0</v>
      </c>
      <c r="AL648" s="45">
        <v>0</v>
      </c>
      <c r="AM648" s="45">
        <v>0</v>
      </c>
      <c r="AN648" s="45">
        <v>0</v>
      </c>
      <c r="AO648" s="45">
        <v>0</v>
      </c>
      <c r="AP648" s="45">
        <v>0</v>
      </c>
      <c r="AQ648" s="45">
        <v>0</v>
      </c>
      <c r="AR648" s="45">
        <v>0</v>
      </c>
      <c r="AS648" s="45" t="s">
        <v>4442</v>
      </c>
      <c r="AT648" s="45" t="s">
        <v>4445</v>
      </c>
      <c r="AU648" s="45">
        <v>0.51635677172422001</v>
      </c>
      <c r="AV648" s="10">
        <v>18.663655555010063</v>
      </c>
      <c r="AW648" s="10">
        <v>17.904124860646601</v>
      </c>
      <c r="AX648" s="17">
        <v>5.3836863619472319E-2</v>
      </c>
    </row>
    <row r="649" spans="1:50" x14ac:dyDescent="0.25">
      <c r="A649" s="22" t="s">
        <v>2906</v>
      </c>
      <c r="B649" s="22" t="s">
        <v>3950</v>
      </c>
      <c r="C649" s="22" t="s">
        <v>2927</v>
      </c>
      <c r="D649" s="22">
        <v>6719</v>
      </c>
      <c r="E649" s="22" t="s">
        <v>3087</v>
      </c>
      <c r="F649" s="43">
        <v>0.93947899999999995</v>
      </c>
      <c r="G649" s="43">
        <v>69.825811483820004</v>
      </c>
      <c r="H649" s="43">
        <v>3.2344696969696973</v>
      </c>
      <c r="I649" s="9">
        <v>1.8808712121212123</v>
      </c>
      <c r="J649" s="9">
        <v>1.353598484848485</v>
      </c>
      <c r="K649" s="11">
        <v>2.4094696969696972</v>
      </c>
      <c r="L649" s="41">
        <v>951</v>
      </c>
      <c r="M649" s="44">
        <v>1197</v>
      </c>
      <c r="N649" s="13">
        <v>285</v>
      </c>
      <c r="O649" s="13">
        <v>98</v>
      </c>
      <c r="P649" s="22">
        <v>230</v>
      </c>
      <c r="Q649" s="22">
        <v>76</v>
      </c>
      <c r="R649" s="14">
        <v>0</v>
      </c>
      <c r="S649" s="22">
        <v>198</v>
      </c>
      <c r="T649" s="22">
        <v>0.25506499590115939</v>
      </c>
      <c r="U649" s="22">
        <v>1641</v>
      </c>
      <c r="V649" s="22"/>
      <c r="W649" s="22">
        <v>366</v>
      </c>
      <c r="X649" s="22">
        <v>151</v>
      </c>
      <c r="Y649" s="14">
        <v>444</v>
      </c>
      <c r="Z649" s="10">
        <v>136</v>
      </c>
      <c r="AA649" s="22">
        <v>75</v>
      </c>
      <c r="AB649" s="22">
        <v>226.28</v>
      </c>
      <c r="AC649" s="22">
        <v>1.3454609119977009E-2</v>
      </c>
      <c r="AD649" s="42">
        <v>3.8E-3</v>
      </c>
      <c r="AE649" s="22">
        <v>666</v>
      </c>
      <c r="AF649" s="22">
        <v>0.61738653592626347</v>
      </c>
      <c r="AG649" s="22">
        <v>1.50582081933235E-2</v>
      </c>
      <c r="AH649" s="22">
        <v>0</v>
      </c>
      <c r="AI649" s="22">
        <v>1</v>
      </c>
      <c r="AJ649" s="22">
        <v>0</v>
      </c>
      <c r="AK649" s="22">
        <v>0</v>
      </c>
      <c r="AL649" s="45">
        <v>0</v>
      </c>
      <c r="AM649" s="45">
        <v>0</v>
      </c>
      <c r="AN649" s="45">
        <v>0</v>
      </c>
      <c r="AO649" s="45">
        <v>0</v>
      </c>
      <c r="AP649" s="45">
        <v>0</v>
      </c>
      <c r="AQ649" s="45">
        <v>0</v>
      </c>
      <c r="AR649" s="45">
        <v>0</v>
      </c>
      <c r="AS649" s="45" t="s">
        <v>4442</v>
      </c>
      <c r="AT649" s="45" t="s">
        <v>4445</v>
      </c>
      <c r="AU649" s="45">
        <v>0.25837109569416822</v>
      </c>
      <c r="AV649" s="10">
        <v>100.4729257030922</v>
      </c>
      <c r="AW649" s="10">
        <v>113.15610727251433</v>
      </c>
      <c r="AX649" s="17">
        <v>0.58150837334582506</v>
      </c>
    </row>
    <row r="650" spans="1:50" x14ac:dyDescent="0.25">
      <c r="A650" s="22" t="s">
        <v>964</v>
      </c>
      <c r="B650" s="22" t="s">
        <v>3952</v>
      </c>
      <c r="C650" s="22" t="s">
        <v>1110</v>
      </c>
      <c r="D650" s="22">
        <v>244</v>
      </c>
      <c r="E650" s="22" t="s">
        <v>1111</v>
      </c>
      <c r="F650" s="43">
        <v>0.62577499999999997</v>
      </c>
      <c r="G650" s="43">
        <v>83.777407415230002</v>
      </c>
      <c r="H650" s="43">
        <v>2.5642045454545452</v>
      </c>
      <c r="I650" s="9">
        <v>0.42102272727272733</v>
      </c>
      <c r="J650" s="9">
        <v>2.1431818181818181</v>
      </c>
      <c r="K650" s="11">
        <v>2.2649621212121214</v>
      </c>
      <c r="L650" s="41">
        <v>272</v>
      </c>
      <c r="M650" s="44">
        <v>164</v>
      </c>
      <c r="N650" s="13">
        <v>164</v>
      </c>
      <c r="O650" s="13">
        <v>50</v>
      </c>
      <c r="P650" s="22">
        <v>146</v>
      </c>
      <c r="Q650" s="22">
        <v>42</v>
      </c>
      <c r="R650" s="14">
        <v>0</v>
      </c>
      <c r="S650" s="22">
        <v>126</v>
      </c>
      <c r="T650" s="22">
        <v>0.11669990398109154</v>
      </c>
      <c r="U650" s="22">
        <v>223</v>
      </c>
      <c r="V650" s="22"/>
      <c r="W650" s="22">
        <v>175</v>
      </c>
      <c r="X650" s="22">
        <v>57</v>
      </c>
      <c r="Y650" s="14">
        <v>59</v>
      </c>
      <c r="Z650" s="10">
        <v>29</v>
      </c>
      <c r="AA650" s="22">
        <v>15</v>
      </c>
      <c r="AB650" s="22">
        <v>45.04</v>
      </c>
      <c r="AC650" s="22">
        <v>7.4694958856680914E-3</v>
      </c>
      <c r="AD650" s="42">
        <v>4.4999999999999999E-4</v>
      </c>
      <c r="AE650" s="22">
        <v>667</v>
      </c>
      <c r="AF650" s="22">
        <v>0.37497032053764251</v>
      </c>
      <c r="AG650" s="22">
        <v>1.4998812821505701E-2</v>
      </c>
      <c r="AH650" s="22">
        <v>1</v>
      </c>
      <c r="AI650" s="22">
        <v>0</v>
      </c>
      <c r="AJ650" s="22">
        <v>0</v>
      </c>
      <c r="AK650" s="22">
        <v>0</v>
      </c>
      <c r="AL650" s="45">
        <v>0</v>
      </c>
      <c r="AM650" s="45">
        <v>0</v>
      </c>
      <c r="AN650" s="45">
        <v>0</v>
      </c>
      <c r="AO650" s="45">
        <v>0</v>
      </c>
      <c r="AP650" s="45">
        <v>0</v>
      </c>
      <c r="AQ650" s="45">
        <v>0</v>
      </c>
      <c r="AR650" s="45">
        <v>0</v>
      </c>
      <c r="AS650" s="45" t="s">
        <v>4442</v>
      </c>
      <c r="AT650" s="45" t="s">
        <v>4445</v>
      </c>
      <c r="AU650" s="45">
        <v>0.31340306870551465</v>
      </c>
      <c r="AV650" s="10">
        <v>13.531283138918347</v>
      </c>
      <c r="AW650" s="10">
        <v>68.247285619321971</v>
      </c>
      <c r="AX650" s="17">
        <v>0.16419233325947266</v>
      </c>
    </row>
    <row r="651" spans="1:50" x14ac:dyDescent="0.25">
      <c r="A651" s="22" t="s">
        <v>964</v>
      </c>
      <c r="B651" s="22" t="s">
        <v>3948</v>
      </c>
      <c r="C651" s="22" t="s">
        <v>976</v>
      </c>
      <c r="D651" s="22">
        <v>3078</v>
      </c>
      <c r="E651" s="22" t="s">
        <v>1037</v>
      </c>
      <c r="F651" s="43">
        <v>2.5350760000000001</v>
      </c>
      <c r="G651" s="43">
        <v>106.21091504457</v>
      </c>
      <c r="H651" s="43">
        <v>2.8803030303030308</v>
      </c>
      <c r="I651" s="9">
        <v>2.8090909090909091</v>
      </c>
      <c r="J651" s="9">
        <v>7.1212121212121213E-2</v>
      </c>
      <c r="K651" s="11">
        <v>2.8803030303030308</v>
      </c>
      <c r="L651" s="41">
        <v>261</v>
      </c>
      <c r="M651" s="44">
        <v>659</v>
      </c>
      <c r="N651" s="13">
        <v>124</v>
      </c>
      <c r="O651" s="13">
        <v>49</v>
      </c>
      <c r="P651" s="22">
        <v>122</v>
      </c>
      <c r="Q651" s="22">
        <v>49</v>
      </c>
      <c r="R651" s="14">
        <v>0</v>
      </c>
      <c r="S651" s="22">
        <v>129</v>
      </c>
      <c r="T651" s="22">
        <v>0</v>
      </c>
      <c r="U651" s="22">
        <v>659</v>
      </c>
      <c r="V651" s="22"/>
      <c r="W651" s="22">
        <v>124</v>
      </c>
      <c r="X651" s="22">
        <v>49</v>
      </c>
      <c r="Y651" s="14">
        <v>0</v>
      </c>
      <c r="Z651" s="10">
        <v>2</v>
      </c>
      <c r="AA651" s="22">
        <v>0</v>
      </c>
      <c r="AB651" s="22">
        <v>2.74</v>
      </c>
      <c r="AC651" s="22">
        <v>2.3868318985258617E-2</v>
      </c>
      <c r="AD651" s="42">
        <v>1E-4</v>
      </c>
      <c r="AE651" s="22">
        <v>668</v>
      </c>
      <c r="AF651" s="22">
        <v>0.68839697148239465</v>
      </c>
      <c r="AG651" s="22">
        <v>1.4965151553965101E-2</v>
      </c>
      <c r="AH651" s="22">
        <v>1</v>
      </c>
      <c r="AI651" s="22">
        <v>0</v>
      </c>
      <c r="AJ651" s="22">
        <v>0</v>
      </c>
      <c r="AK651" s="22">
        <v>0</v>
      </c>
      <c r="AL651" s="45">
        <v>0</v>
      </c>
      <c r="AM651" s="45">
        <v>0</v>
      </c>
      <c r="AN651" s="45">
        <v>0</v>
      </c>
      <c r="AO651" s="45">
        <v>0</v>
      </c>
      <c r="AP651" s="45">
        <v>0</v>
      </c>
      <c r="AQ651" s="45">
        <v>0</v>
      </c>
      <c r="AR651" s="45">
        <v>0</v>
      </c>
      <c r="AS651" s="45" t="s">
        <v>4442</v>
      </c>
      <c r="AT651" s="45" t="s">
        <v>4445</v>
      </c>
      <c r="AU651" s="45">
        <v>1.7019809394882981E-2</v>
      </c>
      <c r="AV651" s="10">
        <v>28.085106382978722</v>
      </c>
      <c r="AW651" s="10">
        <v>43.051025775907412</v>
      </c>
      <c r="AX651" s="17">
        <v>0.97527617043661219</v>
      </c>
    </row>
    <row r="652" spans="1:50" x14ac:dyDescent="0.25">
      <c r="A652" s="22" t="s">
        <v>1672</v>
      </c>
      <c r="B652" s="22" t="s">
        <v>3957</v>
      </c>
      <c r="C652" s="22" t="s">
        <v>1754</v>
      </c>
      <c r="D652" s="22">
        <v>7126</v>
      </c>
      <c r="E652" s="22" t="s">
        <v>1760</v>
      </c>
      <c r="F652" s="43">
        <v>1.611901</v>
      </c>
      <c r="G652" s="43">
        <v>146.4685055132</v>
      </c>
      <c r="H652" s="43">
        <v>5.971022727272727</v>
      </c>
      <c r="I652" s="9">
        <v>0</v>
      </c>
      <c r="J652" s="9">
        <v>5.971022727272727</v>
      </c>
      <c r="K652" s="11">
        <v>0</v>
      </c>
      <c r="L652" s="41">
        <v>507</v>
      </c>
      <c r="M652" s="44">
        <v>0</v>
      </c>
      <c r="N652" s="13">
        <v>0</v>
      </c>
      <c r="O652" s="13">
        <v>0</v>
      </c>
      <c r="P652" s="22">
        <v>0</v>
      </c>
      <c r="Q652" s="22">
        <v>0</v>
      </c>
      <c r="R652" s="14">
        <v>0</v>
      </c>
      <c r="S652" s="22">
        <v>127</v>
      </c>
      <c r="T652" s="22">
        <v>1</v>
      </c>
      <c r="U652" s="22">
        <v>933</v>
      </c>
      <c r="V652" s="22"/>
      <c r="W652" s="22">
        <v>170</v>
      </c>
      <c r="X652" s="22">
        <v>113</v>
      </c>
      <c r="Y652" s="14">
        <v>933</v>
      </c>
      <c r="Z652" s="10">
        <v>170</v>
      </c>
      <c r="AA652" s="22">
        <v>113</v>
      </c>
      <c r="AB652" s="22">
        <v>316.87</v>
      </c>
      <c r="AC652" s="22">
        <v>1.1005103072173646E-2</v>
      </c>
      <c r="AD652" s="42">
        <v>3.8899999999999998E-3</v>
      </c>
      <c r="AE652" s="22">
        <v>669</v>
      </c>
      <c r="AF652" s="22">
        <v>1.0591864451417961</v>
      </c>
      <c r="AG652" s="22">
        <v>1.4918118945659099E-2</v>
      </c>
      <c r="AH652" s="22">
        <v>0</v>
      </c>
      <c r="AI652" s="22">
        <v>0</v>
      </c>
      <c r="AJ652" s="22">
        <v>0</v>
      </c>
      <c r="AK652" s="22">
        <v>0</v>
      </c>
      <c r="AL652" s="45">
        <v>0</v>
      </c>
      <c r="AM652" s="45">
        <v>0</v>
      </c>
      <c r="AN652" s="45">
        <v>0</v>
      </c>
      <c r="AO652" s="45">
        <v>0</v>
      </c>
      <c r="AP652" s="45">
        <v>0</v>
      </c>
      <c r="AQ652" s="45">
        <v>0</v>
      </c>
      <c r="AR652" s="45">
        <v>0</v>
      </c>
      <c r="AS652" s="45" t="s">
        <v>4442</v>
      </c>
      <c r="AT652" s="45" t="s">
        <v>4445</v>
      </c>
      <c r="AU652" s="45">
        <v>1.0591864451417961</v>
      </c>
      <c r="AV652" s="10">
        <v>28.470834522789993</v>
      </c>
      <c r="AW652" s="10">
        <v>28.470834522789993</v>
      </c>
      <c r="AX652" s="17">
        <v>0</v>
      </c>
    </row>
    <row r="653" spans="1:50" x14ac:dyDescent="0.25">
      <c r="A653" s="22" t="s">
        <v>1672</v>
      </c>
      <c r="B653" s="22" t="s">
        <v>3957</v>
      </c>
      <c r="C653" s="22" t="s">
        <v>2014</v>
      </c>
      <c r="D653" s="22">
        <v>1151</v>
      </c>
      <c r="E653" s="22" t="s">
        <v>2015</v>
      </c>
      <c r="F653" s="43">
        <v>3.4760369999999998</v>
      </c>
      <c r="G653" s="43">
        <v>222.50251317989</v>
      </c>
      <c r="H653" s="43">
        <v>11.418181818181818</v>
      </c>
      <c r="I653" s="9">
        <v>0</v>
      </c>
      <c r="J653" s="9">
        <v>11.418181818181818</v>
      </c>
      <c r="K653" s="11">
        <v>0</v>
      </c>
      <c r="L653" s="41">
        <v>227</v>
      </c>
      <c r="M653" s="44">
        <v>0</v>
      </c>
      <c r="N653" s="13">
        <v>0</v>
      </c>
      <c r="O653" s="13">
        <v>0</v>
      </c>
      <c r="P653" s="22">
        <v>0</v>
      </c>
      <c r="Q653" s="22">
        <v>0</v>
      </c>
      <c r="R653" s="14">
        <v>0</v>
      </c>
      <c r="S653" s="22">
        <v>281</v>
      </c>
      <c r="T653" s="22">
        <v>1</v>
      </c>
      <c r="U653" s="22">
        <v>424</v>
      </c>
      <c r="V653" s="22"/>
      <c r="W653" s="22">
        <v>79</v>
      </c>
      <c r="X653" s="22">
        <v>53</v>
      </c>
      <c r="Y653" s="14">
        <v>424</v>
      </c>
      <c r="Z653" s="10">
        <v>79</v>
      </c>
      <c r="AA653" s="22">
        <v>53</v>
      </c>
      <c r="AB653" s="22">
        <v>146.38999999999999</v>
      </c>
      <c r="AC653" s="22">
        <v>1.5622461743565455E-2</v>
      </c>
      <c r="AD653" s="42">
        <v>2.5699999999999998E-3</v>
      </c>
      <c r="AE653" s="22">
        <v>670</v>
      </c>
      <c r="AF653" s="22">
        <v>1.2973468868609785</v>
      </c>
      <c r="AG653" s="22">
        <v>1.4912033182310097E-2</v>
      </c>
      <c r="AH653" s="22">
        <v>0</v>
      </c>
      <c r="AI653" s="22">
        <v>0</v>
      </c>
      <c r="AJ653" s="22">
        <v>0</v>
      </c>
      <c r="AK653" s="22">
        <v>0</v>
      </c>
      <c r="AL653" s="45">
        <v>0</v>
      </c>
      <c r="AM653" s="45">
        <v>0</v>
      </c>
      <c r="AN653" s="45">
        <v>0</v>
      </c>
      <c r="AO653" s="45">
        <v>0</v>
      </c>
      <c r="AP653" s="45">
        <v>0</v>
      </c>
      <c r="AQ653" s="45">
        <v>0</v>
      </c>
      <c r="AR653" s="45">
        <v>0</v>
      </c>
      <c r="AS653" s="45" t="s">
        <v>4442</v>
      </c>
      <c r="AT653" s="45" t="s">
        <v>4445</v>
      </c>
      <c r="AU653" s="45">
        <v>1.2973468868609785</v>
      </c>
      <c r="AV653" s="10">
        <v>6.9187898089171975</v>
      </c>
      <c r="AW653" s="10">
        <v>6.9187898089171975</v>
      </c>
      <c r="AX653" s="17">
        <v>0</v>
      </c>
    </row>
    <row r="654" spans="1:50" x14ac:dyDescent="0.25">
      <c r="A654" s="22" t="s">
        <v>539</v>
      </c>
      <c r="B654" s="22" t="s">
        <v>3949</v>
      </c>
      <c r="C654" s="22" t="s">
        <v>199</v>
      </c>
      <c r="D654" s="22">
        <v>4103</v>
      </c>
      <c r="E654" s="22" t="s">
        <v>593</v>
      </c>
      <c r="F654" s="43">
        <v>4.738772</v>
      </c>
      <c r="G654" s="43">
        <v>327.58505218122002</v>
      </c>
      <c r="H654" s="43">
        <v>14.862121212121213</v>
      </c>
      <c r="I654" s="9">
        <v>0</v>
      </c>
      <c r="J654" s="9">
        <v>14.862121212121213</v>
      </c>
      <c r="K654" s="11">
        <v>0</v>
      </c>
      <c r="L654" s="41">
        <v>10916</v>
      </c>
      <c r="M654" s="44">
        <v>0</v>
      </c>
      <c r="N654" s="13">
        <v>0</v>
      </c>
      <c r="O654" s="13">
        <v>0</v>
      </c>
      <c r="P654" s="22">
        <v>0</v>
      </c>
      <c r="Q654" s="22">
        <v>0</v>
      </c>
      <c r="R654" s="14">
        <v>0</v>
      </c>
      <c r="S654" s="22">
        <v>349</v>
      </c>
      <c r="T654" s="22">
        <v>1</v>
      </c>
      <c r="U654" s="22">
        <v>19835</v>
      </c>
      <c r="V654" s="22"/>
      <c r="W654" s="22">
        <v>3579</v>
      </c>
      <c r="X654" s="22">
        <v>2359</v>
      </c>
      <c r="Y654" s="14">
        <v>19835</v>
      </c>
      <c r="Z654" s="10">
        <v>3579</v>
      </c>
      <c r="AA654" s="22">
        <v>2359</v>
      </c>
      <c r="AB654" s="22">
        <v>6688.38</v>
      </c>
      <c r="AC654" s="22">
        <v>1.4465776043341904E-2</v>
      </c>
      <c r="AD654" s="42">
        <v>0.10766000000000001</v>
      </c>
      <c r="AE654" s="22">
        <v>671</v>
      </c>
      <c r="AF654" s="22">
        <v>3.5429684641105892</v>
      </c>
      <c r="AG654" s="22">
        <v>1.48241358330987E-2</v>
      </c>
      <c r="AH654" s="22">
        <v>0</v>
      </c>
      <c r="AI654" s="22">
        <v>0</v>
      </c>
      <c r="AJ654" s="22">
        <v>0</v>
      </c>
      <c r="AK654" s="22">
        <v>0</v>
      </c>
      <c r="AL654" s="45">
        <v>0</v>
      </c>
      <c r="AM654" s="45">
        <v>0</v>
      </c>
      <c r="AN654" s="45">
        <v>0</v>
      </c>
      <c r="AO654" s="45">
        <v>1</v>
      </c>
      <c r="AP654" s="45">
        <v>0</v>
      </c>
      <c r="AQ654" s="45">
        <v>1</v>
      </c>
      <c r="AR654" s="45">
        <v>0</v>
      </c>
      <c r="AS654" s="45" t="s">
        <v>4442</v>
      </c>
      <c r="AT654" s="45" t="s">
        <v>4440</v>
      </c>
      <c r="AU654" s="45">
        <v>3.5429684641105892</v>
      </c>
      <c r="AV654" s="10">
        <v>240.81353858701192</v>
      </c>
      <c r="AW654" s="10">
        <v>240.81353858701192</v>
      </c>
      <c r="AX654" s="17">
        <v>0</v>
      </c>
    </row>
    <row r="655" spans="1:50" x14ac:dyDescent="0.25">
      <c r="A655" s="22" t="s">
        <v>964</v>
      </c>
      <c r="B655" s="22" t="s">
        <v>3948</v>
      </c>
      <c r="C655" s="22" t="s">
        <v>1236</v>
      </c>
      <c r="D655" s="22">
        <v>4609</v>
      </c>
      <c r="E655" s="22" t="s">
        <v>1406</v>
      </c>
      <c r="F655" s="43">
        <v>0.55219600000000002</v>
      </c>
      <c r="G655" s="43">
        <v>42.606748881709997</v>
      </c>
      <c r="H655" s="43">
        <v>2.153598484848485</v>
      </c>
      <c r="I655" s="9">
        <v>0</v>
      </c>
      <c r="J655" s="9">
        <v>2.153598484848485</v>
      </c>
      <c r="K655" s="11">
        <v>0</v>
      </c>
      <c r="L655" s="41">
        <v>2141</v>
      </c>
      <c r="M655" s="44">
        <v>0</v>
      </c>
      <c r="N655" s="13">
        <v>0</v>
      </c>
      <c r="O655" s="13">
        <v>0</v>
      </c>
      <c r="P655" s="22">
        <v>0</v>
      </c>
      <c r="Q655" s="22">
        <v>0</v>
      </c>
      <c r="R655" s="14">
        <v>0</v>
      </c>
      <c r="S655" s="22">
        <v>71</v>
      </c>
      <c r="T655" s="22">
        <v>1</v>
      </c>
      <c r="U655" s="22">
        <v>3900</v>
      </c>
      <c r="V655" s="22"/>
      <c r="W655" s="22">
        <v>705</v>
      </c>
      <c r="X655" s="22">
        <v>466</v>
      </c>
      <c r="Y655" s="14">
        <v>3900</v>
      </c>
      <c r="Z655" s="10">
        <v>705</v>
      </c>
      <c r="AA655" s="22">
        <v>466</v>
      </c>
      <c r="AB655" s="22">
        <v>1316.85</v>
      </c>
      <c r="AC655" s="22">
        <v>1.2960294190318845E-2</v>
      </c>
      <c r="AD655" s="42">
        <v>1.9E-2</v>
      </c>
      <c r="AE655" s="22">
        <v>672</v>
      </c>
      <c r="AF655" s="22">
        <v>0.35573023475860077</v>
      </c>
      <c r="AG655" s="22">
        <v>1.4822093114941698E-2</v>
      </c>
      <c r="AH655" s="22">
        <v>0</v>
      </c>
      <c r="AI655" s="22">
        <v>0</v>
      </c>
      <c r="AJ655" s="22">
        <v>0</v>
      </c>
      <c r="AK655" s="22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 t="s">
        <v>4442</v>
      </c>
      <c r="AT655" s="45" t="s">
        <v>4442</v>
      </c>
      <c r="AU655" s="45">
        <v>0.35573023475860077</v>
      </c>
      <c r="AV655" s="10">
        <v>327.35907132178346</v>
      </c>
      <c r="AW655" s="10">
        <v>327.35907132178346</v>
      </c>
      <c r="AX655" s="17">
        <v>0</v>
      </c>
    </row>
    <row r="656" spans="1:50" x14ac:dyDescent="0.25">
      <c r="A656" s="22" t="s">
        <v>2906</v>
      </c>
      <c r="B656" s="22" t="s">
        <v>3950</v>
      </c>
      <c r="C656" s="22" t="s">
        <v>1616</v>
      </c>
      <c r="D656" s="22">
        <v>2629</v>
      </c>
      <c r="E656" s="22" t="s">
        <v>1617</v>
      </c>
      <c r="F656" s="43">
        <v>8.8933839999999993</v>
      </c>
      <c r="G656" s="43">
        <v>529.15113498715004</v>
      </c>
      <c r="H656" s="43">
        <v>17.798484848484851</v>
      </c>
      <c r="I656" s="9">
        <v>11.538825757575758</v>
      </c>
      <c r="J656" s="9">
        <v>6.2594696969696972</v>
      </c>
      <c r="K656" s="11">
        <v>17.636363636363637</v>
      </c>
      <c r="L656" s="41">
        <v>4449</v>
      </c>
      <c r="M656" s="44">
        <v>8053</v>
      </c>
      <c r="N656" s="13">
        <v>2681</v>
      </c>
      <c r="O656" s="13">
        <v>1286</v>
      </c>
      <c r="P656" s="22">
        <v>1849</v>
      </c>
      <c r="Q656" s="22">
        <v>776</v>
      </c>
      <c r="R656" s="14">
        <v>7</v>
      </c>
      <c r="S656" s="22">
        <v>666</v>
      </c>
      <c r="T656" s="22">
        <v>9.1087086064526313E-3</v>
      </c>
      <c r="U656" s="22">
        <v>8127</v>
      </c>
      <c r="V656" s="22"/>
      <c r="W656" s="22">
        <v>2694</v>
      </c>
      <c r="X656" s="22">
        <v>1295</v>
      </c>
      <c r="Y656" s="14">
        <v>74</v>
      </c>
      <c r="Z656" s="10">
        <v>845</v>
      </c>
      <c r="AA656" s="22">
        <v>519</v>
      </c>
      <c r="AB656" s="22">
        <v>1164.31</v>
      </c>
      <c r="AC656" s="22">
        <v>1.6806888263059223E-2</v>
      </c>
      <c r="AD656" s="42">
        <v>2.9530000000000001E-2</v>
      </c>
      <c r="AE656" s="22">
        <v>673</v>
      </c>
      <c r="AF656" s="22">
        <v>3.4973202885536612</v>
      </c>
      <c r="AG656" s="22">
        <v>1.4819153765057887E-2</v>
      </c>
      <c r="AH656" s="22">
        <v>0</v>
      </c>
      <c r="AI656" s="22">
        <v>0</v>
      </c>
      <c r="AJ656" s="22">
        <v>0</v>
      </c>
      <c r="AK656" s="22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 t="s">
        <v>4442</v>
      </c>
      <c r="AT656" s="45" t="s">
        <v>4442</v>
      </c>
      <c r="AU656" s="45">
        <v>1.2299569628064453</v>
      </c>
      <c r="AV656" s="10">
        <v>134.99546142208774</v>
      </c>
      <c r="AW656" s="10">
        <v>151.36119860389886</v>
      </c>
      <c r="AX656" s="17">
        <v>0.64830382225248995</v>
      </c>
    </row>
    <row r="657" spans="1:50" x14ac:dyDescent="0.25">
      <c r="A657" s="22" t="s">
        <v>964</v>
      </c>
      <c r="B657" s="22" t="s">
        <v>3952</v>
      </c>
      <c r="C657" s="22" t="s">
        <v>1209</v>
      </c>
      <c r="D657" s="22">
        <v>5934</v>
      </c>
      <c r="E657" s="22" t="s">
        <v>1210</v>
      </c>
      <c r="F657" s="43">
        <v>4.356922</v>
      </c>
      <c r="G657" s="43">
        <v>238.90951334675</v>
      </c>
      <c r="H657" s="43">
        <v>10.599810606060606</v>
      </c>
      <c r="I657" s="9">
        <v>0</v>
      </c>
      <c r="J657" s="9">
        <v>10.599810606060606</v>
      </c>
      <c r="K657" s="11">
        <v>0</v>
      </c>
      <c r="L657" s="41">
        <v>1368</v>
      </c>
      <c r="M657" s="44">
        <v>0</v>
      </c>
      <c r="N657" s="13">
        <v>0</v>
      </c>
      <c r="O657" s="13">
        <v>0</v>
      </c>
      <c r="P657" s="22">
        <v>0</v>
      </c>
      <c r="Q657" s="22">
        <v>0</v>
      </c>
      <c r="R657" s="14">
        <v>0</v>
      </c>
      <c r="S657" s="22">
        <v>160</v>
      </c>
      <c r="T657" s="22">
        <v>1</v>
      </c>
      <c r="U657" s="22">
        <v>2497</v>
      </c>
      <c r="V657" s="22"/>
      <c r="W657" s="22">
        <v>452</v>
      </c>
      <c r="X657" s="22">
        <v>299</v>
      </c>
      <c r="Y657" s="14">
        <v>2497</v>
      </c>
      <c r="Z657" s="10">
        <v>452</v>
      </c>
      <c r="AA657" s="22">
        <v>299</v>
      </c>
      <c r="AB657" s="22">
        <v>843.97</v>
      </c>
      <c r="AC657" s="22">
        <v>1.823670367481944E-2</v>
      </c>
      <c r="AD657" s="42">
        <v>1.7139999999999999E-2</v>
      </c>
      <c r="AE657" s="22">
        <v>674</v>
      </c>
      <c r="AF657" s="22">
        <v>1.3877078190758982</v>
      </c>
      <c r="AG657" s="22">
        <v>1.47628491391053E-2</v>
      </c>
      <c r="AH657" s="22">
        <v>0</v>
      </c>
      <c r="AI657" s="22">
        <v>0</v>
      </c>
      <c r="AJ657" s="22">
        <v>0</v>
      </c>
      <c r="AK657" s="22">
        <v>0</v>
      </c>
      <c r="AL657" s="45">
        <v>0</v>
      </c>
      <c r="AM657" s="45">
        <v>0</v>
      </c>
      <c r="AN657" s="45">
        <v>0</v>
      </c>
      <c r="AO657" s="45">
        <v>0</v>
      </c>
      <c r="AP657" s="45">
        <v>0</v>
      </c>
      <c r="AQ657" s="45">
        <v>0</v>
      </c>
      <c r="AR657" s="45">
        <v>0</v>
      </c>
      <c r="AS657" s="45" t="s">
        <v>4442</v>
      </c>
      <c r="AT657" s="45" t="s">
        <v>4442</v>
      </c>
      <c r="AU657" s="45">
        <v>1.3877078190758982</v>
      </c>
      <c r="AV657" s="10">
        <v>42.64227133846731</v>
      </c>
      <c r="AW657" s="10">
        <v>42.64227133846731</v>
      </c>
      <c r="AX657" s="17">
        <v>0</v>
      </c>
    </row>
    <row r="658" spans="1:50" x14ac:dyDescent="0.25">
      <c r="A658" s="22" t="s">
        <v>1672</v>
      </c>
      <c r="B658" s="22" t="s">
        <v>3957</v>
      </c>
      <c r="C658" s="22" t="s">
        <v>280</v>
      </c>
      <c r="D658" s="22">
        <v>6533</v>
      </c>
      <c r="E658" s="22" t="s">
        <v>2027</v>
      </c>
      <c r="F658" s="43">
        <v>4.8128359999999999</v>
      </c>
      <c r="G658" s="43">
        <v>303.54628309307998</v>
      </c>
      <c r="H658" s="43">
        <v>13.660416666666666</v>
      </c>
      <c r="I658" s="9">
        <v>4.6212121212121211E-2</v>
      </c>
      <c r="J658" s="9">
        <v>13.61439393939394</v>
      </c>
      <c r="K658" s="11">
        <v>4.6212121212121211E-2</v>
      </c>
      <c r="L658" s="41">
        <v>722</v>
      </c>
      <c r="M658" s="44">
        <v>3</v>
      </c>
      <c r="N658" s="13">
        <v>1</v>
      </c>
      <c r="O658" s="13">
        <v>0</v>
      </c>
      <c r="P658" s="22">
        <v>0</v>
      </c>
      <c r="Q658" s="22">
        <v>0</v>
      </c>
      <c r="R658" s="14">
        <v>0</v>
      </c>
      <c r="S658" s="22">
        <v>286</v>
      </c>
      <c r="T658" s="22">
        <v>0.99661707820926981</v>
      </c>
      <c r="U658" s="22">
        <v>1322</v>
      </c>
      <c r="V658" s="22"/>
      <c r="W658" s="22">
        <v>241</v>
      </c>
      <c r="X658" s="22">
        <v>159</v>
      </c>
      <c r="Y658" s="14">
        <v>1319</v>
      </c>
      <c r="Z658" s="10">
        <v>241</v>
      </c>
      <c r="AA658" s="22">
        <v>159</v>
      </c>
      <c r="AB658" s="22">
        <v>448.88</v>
      </c>
      <c r="AC658" s="22">
        <v>1.5855361333889841E-2</v>
      </c>
      <c r="AD658" s="42">
        <v>7.9500000000000005E-3</v>
      </c>
      <c r="AE658" s="22">
        <v>675</v>
      </c>
      <c r="AF658" s="22">
        <v>1.9304147660900794</v>
      </c>
      <c r="AG658" s="22">
        <v>1.47359905808403E-2</v>
      </c>
      <c r="AH658" s="22">
        <v>0</v>
      </c>
      <c r="AI658" s="22">
        <v>0</v>
      </c>
      <c r="AJ658" s="22">
        <v>0</v>
      </c>
      <c r="AK658" s="22">
        <v>0</v>
      </c>
      <c r="AL658" s="45">
        <v>0</v>
      </c>
      <c r="AM658" s="45">
        <v>0</v>
      </c>
      <c r="AN658" s="45">
        <v>0</v>
      </c>
      <c r="AO658" s="45">
        <v>0</v>
      </c>
      <c r="AP658" s="45">
        <v>0</v>
      </c>
      <c r="AQ658" s="45">
        <v>0</v>
      </c>
      <c r="AR658" s="45">
        <v>0</v>
      </c>
      <c r="AS658" s="45" t="s">
        <v>4442</v>
      </c>
      <c r="AT658" s="45" t="s">
        <v>4444</v>
      </c>
      <c r="AU658" s="45">
        <v>1.9239110880200103</v>
      </c>
      <c r="AV658" s="10">
        <v>17.70185298536531</v>
      </c>
      <c r="AW658" s="10">
        <v>17.64221442732957</v>
      </c>
      <c r="AX658" s="17">
        <v>3.3829217907302396E-3</v>
      </c>
    </row>
    <row r="659" spans="1:50" x14ac:dyDescent="0.25">
      <c r="A659" s="22" t="s">
        <v>1672</v>
      </c>
      <c r="B659" s="22" t="s">
        <v>3947</v>
      </c>
      <c r="C659" s="22" t="s">
        <v>1966</v>
      </c>
      <c r="D659" s="22">
        <v>1099</v>
      </c>
      <c r="E659" s="22" t="s">
        <v>2072</v>
      </c>
      <c r="F659" s="43">
        <v>8.089404</v>
      </c>
      <c r="G659" s="43">
        <v>655.36491592022003</v>
      </c>
      <c r="H659" s="43">
        <v>25.363068181818186</v>
      </c>
      <c r="I659" s="9">
        <v>24.037121212121214</v>
      </c>
      <c r="J659" s="9">
        <v>1.3259469696969699</v>
      </c>
      <c r="K659" s="11">
        <v>25.257386363636364</v>
      </c>
      <c r="L659" s="41">
        <v>482</v>
      </c>
      <c r="M659" s="44">
        <v>2103</v>
      </c>
      <c r="N659" s="13">
        <v>363</v>
      </c>
      <c r="O659" s="13">
        <v>274</v>
      </c>
      <c r="P659" s="22">
        <v>341</v>
      </c>
      <c r="Q659" s="22">
        <v>257</v>
      </c>
      <c r="R659" s="14">
        <v>0</v>
      </c>
      <c r="S659" s="22">
        <v>749</v>
      </c>
      <c r="T659" s="22">
        <v>4.1667600080648182E-3</v>
      </c>
      <c r="U659" s="22">
        <v>2107</v>
      </c>
      <c r="V659" s="22"/>
      <c r="W659" s="22">
        <v>364</v>
      </c>
      <c r="X659" s="22">
        <v>274</v>
      </c>
      <c r="Y659" s="14">
        <v>4</v>
      </c>
      <c r="Z659" s="10">
        <v>23</v>
      </c>
      <c r="AA659" s="22">
        <v>17</v>
      </c>
      <c r="AB659" s="22">
        <v>31.87</v>
      </c>
      <c r="AC659" s="22">
        <v>1.2343358338981871E-2</v>
      </c>
      <c r="AD659" s="42">
        <v>5.9000000000000003E-4</v>
      </c>
      <c r="AE659" s="22">
        <v>676</v>
      </c>
      <c r="AF659" s="22">
        <v>2.3721348005579568</v>
      </c>
      <c r="AG659" s="22">
        <v>1.47337565252047E-2</v>
      </c>
      <c r="AH659" s="22">
        <v>1</v>
      </c>
      <c r="AI659" s="22">
        <v>0</v>
      </c>
      <c r="AJ659" s="22">
        <v>0</v>
      </c>
      <c r="AK659" s="22">
        <v>0</v>
      </c>
      <c r="AL659" s="45">
        <v>0</v>
      </c>
      <c r="AM659" s="45">
        <v>0</v>
      </c>
      <c r="AN659" s="45">
        <v>0</v>
      </c>
      <c r="AO659" s="45">
        <v>0</v>
      </c>
      <c r="AP659" s="45">
        <v>0</v>
      </c>
      <c r="AQ659" s="45">
        <v>0</v>
      </c>
      <c r="AR659" s="45">
        <v>0</v>
      </c>
      <c r="AS659" s="45" t="s">
        <v>4442</v>
      </c>
      <c r="AT659" s="45" t="s">
        <v>4445</v>
      </c>
      <c r="AU659" s="45">
        <v>0.12401200548628072</v>
      </c>
      <c r="AV659" s="10">
        <v>17.346093415226395</v>
      </c>
      <c r="AW659" s="10">
        <v>14.351575976164339</v>
      </c>
      <c r="AX659" s="17">
        <v>0.94772134979128853</v>
      </c>
    </row>
    <row r="660" spans="1:50" x14ac:dyDescent="0.25">
      <c r="A660" s="22" t="s">
        <v>964</v>
      </c>
      <c r="B660" s="22" t="s">
        <v>3948</v>
      </c>
      <c r="C660" s="22" t="s">
        <v>976</v>
      </c>
      <c r="D660" s="22">
        <v>4799</v>
      </c>
      <c r="E660" s="22" t="s">
        <v>1153</v>
      </c>
      <c r="F660" s="43">
        <v>1.867702</v>
      </c>
      <c r="G660" s="43">
        <v>113.01005800078001</v>
      </c>
      <c r="H660" s="43">
        <v>4.831818181818182</v>
      </c>
      <c r="I660" s="9">
        <v>3.5907196969696971</v>
      </c>
      <c r="J660" s="9">
        <v>1.2412878787878789</v>
      </c>
      <c r="K660" s="11">
        <v>4.7321969696969699</v>
      </c>
      <c r="L660" s="41">
        <v>533</v>
      </c>
      <c r="M660" s="44">
        <v>1014</v>
      </c>
      <c r="N660" s="13">
        <v>151</v>
      </c>
      <c r="O660" s="13">
        <v>69</v>
      </c>
      <c r="P660" s="22">
        <v>102</v>
      </c>
      <c r="Q660" s="22">
        <v>48</v>
      </c>
      <c r="R660" s="14">
        <v>0</v>
      </c>
      <c r="S660" s="22">
        <v>225</v>
      </c>
      <c r="T660" s="22">
        <v>2.0617748510504796E-2</v>
      </c>
      <c r="U660" s="22">
        <v>1034</v>
      </c>
      <c r="V660" s="22"/>
      <c r="W660" s="22">
        <v>155</v>
      </c>
      <c r="X660" s="22">
        <v>71</v>
      </c>
      <c r="Y660" s="14">
        <v>20</v>
      </c>
      <c r="Z660" s="10">
        <v>53</v>
      </c>
      <c r="AA660" s="22">
        <v>23</v>
      </c>
      <c r="AB660" s="22">
        <v>74.41</v>
      </c>
      <c r="AC660" s="22">
        <v>1.6526865245809437E-2</v>
      </c>
      <c r="AD660" s="42">
        <v>1.82E-3</v>
      </c>
      <c r="AE660" s="22">
        <v>677</v>
      </c>
      <c r="AF660" s="22">
        <v>0.78067191647711498</v>
      </c>
      <c r="AG660" s="22">
        <v>1.4729658801454999E-2</v>
      </c>
      <c r="AH660" s="22">
        <v>0</v>
      </c>
      <c r="AI660" s="22">
        <v>0</v>
      </c>
      <c r="AJ660" s="22">
        <v>0</v>
      </c>
      <c r="AK660" s="22">
        <v>0</v>
      </c>
      <c r="AL660" s="45">
        <v>0</v>
      </c>
      <c r="AM660" s="45">
        <v>0</v>
      </c>
      <c r="AN660" s="45">
        <v>0</v>
      </c>
      <c r="AO660" s="45">
        <v>0</v>
      </c>
      <c r="AP660" s="45">
        <v>0</v>
      </c>
      <c r="AQ660" s="45">
        <v>0</v>
      </c>
      <c r="AR660" s="45">
        <v>0</v>
      </c>
      <c r="AS660" s="45" t="s">
        <v>4442</v>
      </c>
      <c r="AT660" s="45" t="s">
        <v>4445</v>
      </c>
      <c r="AU660" s="45">
        <v>0.20055361165690702</v>
      </c>
      <c r="AV660" s="10">
        <v>42.697589258468106</v>
      </c>
      <c r="AW660" s="10">
        <v>32.07902163687676</v>
      </c>
      <c r="AX660" s="17">
        <v>0.74314048291000312</v>
      </c>
    </row>
    <row r="661" spans="1:50" x14ac:dyDescent="0.25">
      <c r="A661" s="22" t="s">
        <v>8</v>
      </c>
      <c r="B661" s="22" t="s">
        <v>3946</v>
      </c>
      <c r="C661" s="22" t="s">
        <v>108</v>
      </c>
      <c r="D661" s="22">
        <v>3018</v>
      </c>
      <c r="E661" s="22" t="s">
        <v>166</v>
      </c>
      <c r="F661" s="43">
        <v>8.3977550000000001</v>
      </c>
      <c r="G661" s="43">
        <v>464.76199730082999</v>
      </c>
      <c r="H661" s="43">
        <v>19.366666666666667</v>
      </c>
      <c r="I661" s="9">
        <v>0</v>
      </c>
      <c r="J661" s="9">
        <v>19.366666666666667</v>
      </c>
      <c r="K661" s="11">
        <v>0.67670454545454539</v>
      </c>
      <c r="L661" s="41">
        <v>12783</v>
      </c>
      <c r="M661" s="44">
        <v>265</v>
      </c>
      <c r="N661" s="13">
        <v>265</v>
      </c>
      <c r="O661" s="13">
        <v>248</v>
      </c>
      <c r="P661" s="22">
        <v>0</v>
      </c>
      <c r="Q661" s="22">
        <v>0</v>
      </c>
      <c r="R661" s="14">
        <v>0</v>
      </c>
      <c r="S661" s="22">
        <v>926</v>
      </c>
      <c r="T661" s="22">
        <v>0.96505828508840552</v>
      </c>
      <c r="U661" s="22">
        <v>22679</v>
      </c>
      <c r="V661" s="22"/>
      <c r="W661" s="22">
        <v>4309</v>
      </c>
      <c r="X661" s="22">
        <v>2913</v>
      </c>
      <c r="Y661" s="14">
        <v>22414</v>
      </c>
      <c r="Z661" s="10">
        <v>4309</v>
      </c>
      <c r="AA661" s="22">
        <v>2913</v>
      </c>
      <c r="AB661" s="22">
        <v>7920.59</v>
      </c>
      <c r="AC661" s="22">
        <v>1.806893646376238E-2</v>
      </c>
      <c r="AD661" s="42">
        <v>0.16189999999999999</v>
      </c>
      <c r="AE661" s="22">
        <v>678</v>
      </c>
      <c r="AF661" s="22">
        <v>3.7589693060198912</v>
      </c>
      <c r="AG661" s="22">
        <v>1.46834738516402E-2</v>
      </c>
      <c r="AH661" s="22">
        <v>0</v>
      </c>
      <c r="AI661" s="22">
        <v>0</v>
      </c>
      <c r="AJ661" s="22">
        <v>0</v>
      </c>
      <c r="AK661" s="22">
        <v>0</v>
      </c>
      <c r="AL661" s="45">
        <v>0</v>
      </c>
      <c r="AM661" s="45">
        <v>0</v>
      </c>
      <c r="AN661" s="45">
        <v>1</v>
      </c>
      <c r="AO661" s="45">
        <v>0</v>
      </c>
      <c r="AP661" s="45">
        <v>0</v>
      </c>
      <c r="AQ661" s="45">
        <v>1</v>
      </c>
      <c r="AR661" s="45">
        <v>1</v>
      </c>
      <c r="AS661" s="45" t="s">
        <v>4442</v>
      </c>
      <c r="AT661" s="45" t="s">
        <v>4440</v>
      </c>
      <c r="AU661" s="45">
        <v>3.7589693060198912</v>
      </c>
      <c r="AV661" s="10">
        <v>222.49569707401031</v>
      </c>
      <c r="AW661" s="10">
        <v>222.49569707401031</v>
      </c>
      <c r="AX661" s="17">
        <v>0</v>
      </c>
    </row>
    <row r="662" spans="1:50" x14ac:dyDescent="0.25">
      <c r="A662" s="22" t="s">
        <v>1672</v>
      </c>
      <c r="B662" s="22" t="s">
        <v>3947</v>
      </c>
      <c r="C662" s="22" t="s">
        <v>1824</v>
      </c>
      <c r="D662" s="22">
        <v>7448</v>
      </c>
      <c r="E662" s="22" t="s">
        <v>1955</v>
      </c>
      <c r="F662" s="43">
        <v>4.1155179999999998</v>
      </c>
      <c r="G662" s="43">
        <v>455.42166145015</v>
      </c>
      <c r="H662" s="43">
        <v>19.64886363636364</v>
      </c>
      <c r="I662" s="9">
        <v>17.825757575757578</v>
      </c>
      <c r="J662" s="9">
        <v>1.8231060606060607</v>
      </c>
      <c r="K662" s="11">
        <v>19.647537878787883</v>
      </c>
      <c r="L662" s="41">
        <v>597</v>
      </c>
      <c r="M662" s="44">
        <v>1865</v>
      </c>
      <c r="N662" s="13">
        <v>895</v>
      </c>
      <c r="O662" s="13">
        <v>663</v>
      </c>
      <c r="P662" s="22">
        <v>678</v>
      </c>
      <c r="Q662" s="22">
        <v>590</v>
      </c>
      <c r="R662" s="14">
        <v>0</v>
      </c>
      <c r="S662" s="22">
        <v>515</v>
      </c>
      <c r="T662" s="22">
        <v>6.7472480866692663E-5</v>
      </c>
      <c r="U662" s="22">
        <v>1865</v>
      </c>
      <c r="V662" s="22"/>
      <c r="W662" s="22">
        <v>895</v>
      </c>
      <c r="X662" s="22">
        <v>663</v>
      </c>
      <c r="Y662" s="14">
        <v>0</v>
      </c>
      <c r="Z662" s="10">
        <v>217</v>
      </c>
      <c r="AA662" s="22">
        <v>73</v>
      </c>
      <c r="AB662" s="22">
        <v>297.29000000000002</v>
      </c>
      <c r="AC662" s="22">
        <v>9.0367199199427629E-3</v>
      </c>
      <c r="AD662" s="42">
        <v>4.0800000000000003E-3</v>
      </c>
      <c r="AE662" s="22">
        <v>679</v>
      </c>
      <c r="AF662" s="22">
        <v>1.652948395883449</v>
      </c>
      <c r="AG662" s="22">
        <v>1.4627861910473E-2</v>
      </c>
      <c r="AH662" s="22">
        <v>1</v>
      </c>
      <c r="AI662" s="22">
        <v>0</v>
      </c>
      <c r="AJ662" s="22">
        <v>0</v>
      </c>
      <c r="AK662" s="22">
        <v>0</v>
      </c>
      <c r="AL662" s="45">
        <v>0</v>
      </c>
      <c r="AM662" s="45">
        <v>0</v>
      </c>
      <c r="AN662" s="45">
        <v>0</v>
      </c>
      <c r="AO662" s="45">
        <v>0</v>
      </c>
      <c r="AP662" s="45">
        <v>0</v>
      </c>
      <c r="AQ662" s="45">
        <v>0</v>
      </c>
      <c r="AR662" s="45">
        <v>0</v>
      </c>
      <c r="AS662" s="45" t="s">
        <v>4442</v>
      </c>
      <c r="AT662" s="45" t="s">
        <v>4444</v>
      </c>
      <c r="AU662" s="45">
        <v>0.15336766004254698</v>
      </c>
      <c r="AV662" s="10">
        <v>119.02763349262413</v>
      </c>
      <c r="AW662" s="10">
        <v>45.549707940547101</v>
      </c>
      <c r="AX662" s="17">
        <v>0.90721569988240502</v>
      </c>
    </row>
    <row r="663" spans="1:50" x14ac:dyDescent="0.25">
      <c r="A663" s="22" t="s">
        <v>2195</v>
      </c>
      <c r="B663" s="22" t="s">
        <v>3960</v>
      </c>
      <c r="C663" s="22" t="s">
        <v>2546</v>
      </c>
      <c r="D663" s="22">
        <v>285</v>
      </c>
      <c r="E663" s="22" t="s">
        <v>2547</v>
      </c>
      <c r="F663" s="43">
        <v>1.2642409999999999</v>
      </c>
      <c r="G663" s="43">
        <v>59.457584904699999</v>
      </c>
      <c r="H663" s="43">
        <v>3.7221590909090909</v>
      </c>
      <c r="I663" s="9">
        <v>0</v>
      </c>
      <c r="J663" s="9">
        <v>3.7221590909090909</v>
      </c>
      <c r="K663" s="11">
        <v>0</v>
      </c>
      <c r="L663" s="41">
        <v>83</v>
      </c>
      <c r="M663" s="44">
        <v>0</v>
      </c>
      <c r="N663" s="13">
        <v>0</v>
      </c>
      <c r="O663" s="13">
        <v>0</v>
      </c>
      <c r="P663" s="22">
        <v>0</v>
      </c>
      <c r="Q663" s="22">
        <v>0</v>
      </c>
      <c r="R663" s="14">
        <v>0</v>
      </c>
      <c r="S663" s="22">
        <v>88</v>
      </c>
      <c r="T663" s="22">
        <v>1</v>
      </c>
      <c r="U663" s="22">
        <v>163</v>
      </c>
      <c r="V663" s="22"/>
      <c r="W663" s="22">
        <v>31</v>
      </c>
      <c r="X663" s="22">
        <v>22</v>
      </c>
      <c r="Y663" s="14">
        <v>163</v>
      </c>
      <c r="Z663" s="10">
        <v>31</v>
      </c>
      <c r="AA663" s="22">
        <v>22</v>
      </c>
      <c r="AB663" s="22">
        <v>57.14</v>
      </c>
      <c r="AC663" s="22">
        <v>2.1262905347170673E-2</v>
      </c>
      <c r="AD663" s="42">
        <v>1.3699999999999999E-3</v>
      </c>
      <c r="AE663" s="22">
        <v>680</v>
      </c>
      <c r="AF663" s="22">
        <v>0.29243423407292601</v>
      </c>
      <c r="AG663" s="22">
        <v>1.46217117036463E-2</v>
      </c>
      <c r="AH663" s="22">
        <v>0</v>
      </c>
      <c r="AI663" s="22">
        <v>0</v>
      </c>
      <c r="AJ663" s="22">
        <v>0</v>
      </c>
      <c r="AK663" s="22">
        <v>0</v>
      </c>
      <c r="AL663" s="45">
        <v>0</v>
      </c>
      <c r="AM663" s="45">
        <v>0</v>
      </c>
      <c r="AN663" s="45">
        <v>0</v>
      </c>
      <c r="AO663" s="45">
        <v>0</v>
      </c>
      <c r="AP663" s="45">
        <v>0</v>
      </c>
      <c r="AQ663" s="45">
        <v>0</v>
      </c>
      <c r="AR663" s="45">
        <v>0</v>
      </c>
      <c r="AS663" s="45" t="s">
        <v>4442</v>
      </c>
      <c r="AT663" s="45" t="s">
        <v>4445</v>
      </c>
      <c r="AU663" s="45">
        <v>0.29243423407292601</v>
      </c>
      <c r="AV663" s="10">
        <v>8.3284994657304221</v>
      </c>
      <c r="AW663" s="10">
        <v>8.3284994657304221</v>
      </c>
      <c r="AX663" s="17">
        <v>0</v>
      </c>
    </row>
    <row r="664" spans="1:50" x14ac:dyDescent="0.25">
      <c r="A664" s="22" t="s">
        <v>964</v>
      </c>
      <c r="B664" s="22" t="s">
        <v>3952</v>
      </c>
      <c r="C664" s="22" t="s">
        <v>1154</v>
      </c>
      <c r="D664" s="22">
        <v>2709</v>
      </c>
      <c r="E664" s="22" t="s">
        <v>1433</v>
      </c>
      <c r="F664" s="43">
        <v>0.25035099999999999</v>
      </c>
      <c r="G664" s="43">
        <v>28.412923553900001</v>
      </c>
      <c r="H664" s="43">
        <v>1.0513257575757575</v>
      </c>
      <c r="I664" s="9">
        <v>0.78712121212121222</v>
      </c>
      <c r="J664" s="9">
        <v>0.26420454545454547</v>
      </c>
      <c r="K664" s="11">
        <v>1.0513257575757575</v>
      </c>
      <c r="L664" s="41">
        <v>104</v>
      </c>
      <c r="M664" s="44">
        <v>141</v>
      </c>
      <c r="N664" s="13">
        <v>42</v>
      </c>
      <c r="O664" s="13">
        <v>18</v>
      </c>
      <c r="P664" s="22">
        <v>24</v>
      </c>
      <c r="Q664" s="22">
        <v>7</v>
      </c>
      <c r="R664" s="14">
        <v>3</v>
      </c>
      <c r="S664" s="22">
        <v>74</v>
      </c>
      <c r="T664" s="22">
        <v>0</v>
      </c>
      <c r="U664" s="22">
        <v>141</v>
      </c>
      <c r="V664" s="22"/>
      <c r="W664" s="22">
        <v>42</v>
      </c>
      <c r="X664" s="22">
        <v>18</v>
      </c>
      <c r="Y664" s="14">
        <v>0</v>
      </c>
      <c r="Z664" s="10">
        <v>18</v>
      </c>
      <c r="AA664" s="22">
        <v>11</v>
      </c>
      <c r="AB664" s="22">
        <v>24.66</v>
      </c>
      <c r="AC664" s="22">
        <v>8.8111664934823804E-3</v>
      </c>
      <c r="AD664" s="42">
        <v>3.3E-4</v>
      </c>
      <c r="AE664" s="22">
        <v>681</v>
      </c>
      <c r="AF664" s="22">
        <v>7.2892418777196502E-2</v>
      </c>
      <c r="AG664" s="22">
        <v>1.4578483755439301E-2</v>
      </c>
      <c r="AH664" s="22">
        <v>0</v>
      </c>
      <c r="AI664" s="22">
        <v>0</v>
      </c>
      <c r="AJ664" s="22">
        <v>0</v>
      </c>
      <c r="AK664" s="22">
        <v>0</v>
      </c>
      <c r="AL664" s="45">
        <v>0</v>
      </c>
      <c r="AM664" s="45">
        <v>0</v>
      </c>
      <c r="AN664" s="45">
        <v>0</v>
      </c>
      <c r="AO664" s="45">
        <v>0</v>
      </c>
      <c r="AP664" s="45">
        <v>0</v>
      </c>
      <c r="AQ664" s="45">
        <v>0</v>
      </c>
      <c r="AR664" s="45">
        <v>0</v>
      </c>
      <c r="AS664" s="45" t="s">
        <v>4442</v>
      </c>
      <c r="AT664" s="45" t="s">
        <v>4445</v>
      </c>
      <c r="AU664" s="45">
        <v>1.8318307366994978E-2</v>
      </c>
      <c r="AV664" s="10">
        <v>68.129032258064512</v>
      </c>
      <c r="AW664" s="10">
        <v>39.949558638083232</v>
      </c>
      <c r="AX664" s="17">
        <v>0.74869392902179799</v>
      </c>
    </row>
    <row r="665" spans="1:50" x14ac:dyDescent="0.25">
      <c r="A665" s="22" t="s">
        <v>964</v>
      </c>
      <c r="B665" s="22" t="s">
        <v>3952</v>
      </c>
      <c r="C665" s="22" t="s">
        <v>1052</v>
      </c>
      <c r="D665" s="22">
        <v>4254</v>
      </c>
      <c r="E665" s="22" t="s">
        <v>1312</v>
      </c>
      <c r="F665" s="43">
        <v>2.325555</v>
      </c>
      <c r="G665" s="43">
        <v>180.86992440265001</v>
      </c>
      <c r="H665" s="43">
        <v>9.088446969696971</v>
      </c>
      <c r="I665" s="9">
        <v>0.57253787878787887</v>
      </c>
      <c r="J665" s="9">
        <v>8.5159090909090907</v>
      </c>
      <c r="K665" s="11">
        <v>0.56799242424242424</v>
      </c>
      <c r="L665" s="41">
        <v>918</v>
      </c>
      <c r="M665" s="44">
        <v>11</v>
      </c>
      <c r="N665" s="13">
        <v>6</v>
      </c>
      <c r="O665" s="13">
        <v>2</v>
      </c>
      <c r="P665" s="22">
        <v>6</v>
      </c>
      <c r="Q665" s="22">
        <v>2</v>
      </c>
      <c r="R665" s="14">
        <v>0</v>
      </c>
      <c r="S665" s="22">
        <v>363</v>
      </c>
      <c r="T665" s="22">
        <v>0.9375039073082293</v>
      </c>
      <c r="U665" s="22">
        <v>1585</v>
      </c>
      <c r="V665" s="22"/>
      <c r="W665" s="22">
        <v>292</v>
      </c>
      <c r="X665" s="22">
        <v>191</v>
      </c>
      <c r="Y665" s="14">
        <v>1574</v>
      </c>
      <c r="Z665" s="10">
        <v>286</v>
      </c>
      <c r="AA665" s="22">
        <v>189</v>
      </c>
      <c r="AB665" s="22">
        <v>533.48</v>
      </c>
      <c r="AC665" s="22">
        <v>1.2857610283636118E-2</v>
      </c>
      <c r="AD665" s="42">
        <v>7.6499999999999997E-3</v>
      </c>
      <c r="AE665" s="22">
        <v>682</v>
      </c>
      <c r="AF665" s="22">
        <v>1.1350578706293917</v>
      </c>
      <c r="AG665" s="22">
        <v>1.4552023982428098E-2</v>
      </c>
      <c r="AH665" s="22">
        <v>0</v>
      </c>
      <c r="AI665" s="22">
        <v>0</v>
      </c>
      <c r="AJ665" s="22">
        <v>0</v>
      </c>
      <c r="AK665" s="22">
        <v>0</v>
      </c>
      <c r="AL665" s="45">
        <v>0</v>
      </c>
      <c r="AM665" s="45">
        <v>0</v>
      </c>
      <c r="AN665" s="45">
        <v>0</v>
      </c>
      <c r="AO665" s="45">
        <v>0</v>
      </c>
      <c r="AP665" s="45">
        <v>0</v>
      </c>
      <c r="AQ665" s="45">
        <v>0</v>
      </c>
      <c r="AR665" s="45">
        <v>0</v>
      </c>
      <c r="AS665" s="45" t="s">
        <v>4442</v>
      </c>
      <c r="AT665" s="45" t="s">
        <v>4444</v>
      </c>
      <c r="AU665" s="45">
        <v>1.0635535060533052</v>
      </c>
      <c r="AV665" s="10">
        <v>33.584200693888448</v>
      </c>
      <c r="AW665" s="10">
        <v>32.128701523329234</v>
      </c>
      <c r="AX665" s="17">
        <v>6.2996228145122637E-2</v>
      </c>
    </row>
    <row r="666" spans="1:50" x14ac:dyDescent="0.25">
      <c r="A666" s="22" t="s">
        <v>964</v>
      </c>
      <c r="B666" s="22" t="s">
        <v>3952</v>
      </c>
      <c r="C666" s="22" t="s">
        <v>1012</v>
      </c>
      <c r="D666" s="22">
        <v>4087</v>
      </c>
      <c r="E666" s="22" t="s">
        <v>1044</v>
      </c>
      <c r="F666" s="43">
        <v>4.5259460000000002</v>
      </c>
      <c r="G666" s="43">
        <v>396.00537563519998</v>
      </c>
      <c r="H666" s="43">
        <v>15.424431818181818</v>
      </c>
      <c r="I666" s="9">
        <v>0.67670454545454539</v>
      </c>
      <c r="J666" s="9">
        <v>14.747727272727273</v>
      </c>
      <c r="K666" s="11">
        <v>14.86723484848485</v>
      </c>
      <c r="L666" s="41">
        <v>5246</v>
      </c>
      <c r="M666" s="44">
        <v>998</v>
      </c>
      <c r="N666" s="13">
        <v>980</v>
      </c>
      <c r="O666" s="13">
        <v>9</v>
      </c>
      <c r="P666" s="22">
        <v>161</v>
      </c>
      <c r="Q666" s="22">
        <v>1</v>
      </c>
      <c r="R666" s="14">
        <v>1</v>
      </c>
      <c r="S666" s="22">
        <v>750</v>
      </c>
      <c r="T666" s="22">
        <v>3.6124310850799923E-2</v>
      </c>
      <c r="U666" s="22">
        <v>1343</v>
      </c>
      <c r="V666" s="22"/>
      <c r="W666" s="22">
        <v>1042</v>
      </c>
      <c r="X666" s="22">
        <v>50</v>
      </c>
      <c r="Y666" s="14">
        <v>345</v>
      </c>
      <c r="Z666" s="10">
        <v>881</v>
      </c>
      <c r="AA666" s="22">
        <v>49</v>
      </c>
      <c r="AB666" s="22">
        <v>1238.02</v>
      </c>
      <c r="AC666" s="22">
        <v>1.1429001418832506E-2</v>
      </c>
      <c r="AD666" s="42">
        <v>2.094E-2</v>
      </c>
      <c r="AE666" s="22">
        <v>683</v>
      </c>
      <c r="AF666" s="22">
        <v>3.3784673502384908</v>
      </c>
      <c r="AG666" s="22">
        <v>1.4499859872268201E-2</v>
      </c>
      <c r="AH666" s="22">
        <v>0</v>
      </c>
      <c r="AI666" s="22">
        <v>0</v>
      </c>
      <c r="AJ666" s="22">
        <v>0</v>
      </c>
      <c r="AK666" s="22">
        <v>0</v>
      </c>
      <c r="AL666" s="45">
        <v>0</v>
      </c>
      <c r="AM666" s="45">
        <v>0</v>
      </c>
      <c r="AN666" s="45">
        <v>0</v>
      </c>
      <c r="AO666" s="45">
        <v>0</v>
      </c>
      <c r="AP666" s="45">
        <v>0</v>
      </c>
      <c r="AQ666" s="45">
        <v>0</v>
      </c>
      <c r="AR666" s="45">
        <v>0</v>
      </c>
      <c r="AS666" s="45" t="s">
        <v>4442</v>
      </c>
      <c r="AT666" s="45" t="s">
        <v>4442</v>
      </c>
      <c r="AU666" s="45">
        <v>3.2302463823918028</v>
      </c>
      <c r="AV666" s="10">
        <v>59.738018184620124</v>
      </c>
      <c r="AW666" s="10">
        <v>67.555162633071802</v>
      </c>
      <c r="AX666" s="17">
        <v>4.3872251077467124E-2</v>
      </c>
    </row>
    <row r="667" spans="1:50" x14ac:dyDescent="0.25">
      <c r="A667" s="22" t="s">
        <v>1672</v>
      </c>
      <c r="B667" s="22" t="s">
        <v>3951</v>
      </c>
      <c r="C667" s="22" t="s">
        <v>1762</v>
      </c>
      <c r="D667" s="22">
        <v>2580</v>
      </c>
      <c r="E667" s="22" t="s">
        <v>1949</v>
      </c>
      <c r="F667" s="43">
        <v>9.9619210000000002</v>
      </c>
      <c r="G667" s="43">
        <v>836.76694172602004</v>
      </c>
      <c r="H667" s="43">
        <v>33.032196969696969</v>
      </c>
      <c r="I667" s="9">
        <v>8.7604166666666679</v>
      </c>
      <c r="J667" s="9">
        <v>24.271969696969698</v>
      </c>
      <c r="K667" s="11">
        <v>22.975189393939395</v>
      </c>
      <c r="L667" s="41">
        <v>1615</v>
      </c>
      <c r="M667" s="44">
        <v>2589</v>
      </c>
      <c r="N667" s="13">
        <v>903</v>
      </c>
      <c r="O667" s="13">
        <v>765</v>
      </c>
      <c r="P667" s="22">
        <v>26</v>
      </c>
      <c r="Q667" s="22">
        <v>24</v>
      </c>
      <c r="R667" s="14">
        <v>1</v>
      </c>
      <c r="S667" s="22">
        <v>884</v>
      </c>
      <c r="T667" s="22">
        <v>0.3044607533971676</v>
      </c>
      <c r="U667" s="22">
        <v>3486</v>
      </c>
      <c r="V667" s="22"/>
      <c r="W667" s="22">
        <v>1065</v>
      </c>
      <c r="X667" s="22">
        <v>872</v>
      </c>
      <c r="Y667" s="14">
        <v>897</v>
      </c>
      <c r="Z667" s="10">
        <v>1039</v>
      </c>
      <c r="AA667" s="22">
        <v>848</v>
      </c>
      <c r="AB667" s="22">
        <v>1504.16</v>
      </c>
      <c r="AC667" s="22">
        <v>1.1905251633688226E-2</v>
      </c>
      <c r="AD667" s="42">
        <v>2.572E-2</v>
      </c>
      <c r="AE667" s="22">
        <v>684</v>
      </c>
      <c r="AF667" s="22">
        <v>3.6868386188486579</v>
      </c>
      <c r="AG667" s="22">
        <v>1.44581906621516E-2</v>
      </c>
      <c r="AH667" s="22">
        <v>0</v>
      </c>
      <c r="AI667" s="22">
        <v>1</v>
      </c>
      <c r="AJ667" s="22">
        <v>1</v>
      </c>
      <c r="AK667" s="22">
        <v>0</v>
      </c>
      <c r="AL667" s="45">
        <v>0</v>
      </c>
      <c r="AM667" s="45">
        <v>0</v>
      </c>
      <c r="AN667" s="45">
        <v>0</v>
      </c>
      <c r="AO667" s="45">
        <v>0</v>
      </c>
      <c r="AP667" s="45">
        <v>0</v>
      </c>
      <c r="AQ667" s="45">
        <v>0</v>
      </c>
      <c r="AR667" s="45">
        <v>0</v>
      </c>
      <c r="AS667" s="45" t="s">
        <v>4442</v>
      </c>
      <c r="AT667" s="45" t="s">
        <v>4442</v>
      </c>
      <c r="AU667" s="45">
        <v>2.7090791241165566</v>
      </c>
      <c r="AV667" s="10">
        <v>42.806579481257216</v>
      </c>
      <c r="AW667" s="10">
        <v>32.241270569348089</v>
      </c>
      <c r="AX667" s="17">
        <v>0.2652084169485695</v>
      </c>
    </row>
    <row r="668" spans="1:50" x14ac:dyDescent="0.25">
      <c r="A668" s="22" t="s">
        <v>964</v>
      </c>
      <c r="B668" s="22" t="s">
        <v>3952</v>
      </c>
      <c r="C668" s="22" t="s">
        <v>1336</v>
      </c>
      <c r="D668" s="22">
        <v>801</v>
      </c>
      <c r="E668" s="22" t="s">
        <v>1389</v>
      </c>
      <c r="F668" s="43">
        <v>6.0084790000000003</v>
      </c>
      <c r="G668" s="43">
        <v>447.54000472093003</v>
      </c>
      <c r="H668" s="43">
        <v>17.162310606060608</v>
      </c>
      <c r="I668" s="9">
        <v>3.9284090909090907</v>
      </c>
      <c r="J668" s="9">
        <v>13.234090909090909</v>
      </c>
      <c r="K668" s="11">
        <v>15.72878787878788</v>
      </c>
      <c r="L668" s="41">
        <v>1716</v>
      </c>
      <c r="M668" s="44">
        <v>949</v>
      </c>
      <c r="N668" s="13">
        <v>860</v>
      </c>
      <c r="O668" s="13">
        <v>349</v>
      </c>
      <c r="P668" s="22">
        <v>520</v>
      </c>
      <c r="Q668" s="22">
        <v>65</v>
      </c>
      <c r="R668" s="14">
        <v>1</v>
      </c>
      <c r="S668" s="22">
        <v>680</v>
      </c>
      <c r="T668" s="22">
        <v>8.3527373450897668E-2</v>
      </c>
      <c r="U668" s="22">
        <v>1210</v>
      </c>
      <c r="V668" s="22"/>
      <c r="W668" s="22">
        <v>907</v>
      </c>
      <c r="X668" s="22">
        <v>380</v>
      </c>
      <c r="Y668" s="14">
        <v>261</v>
      </c>
      <c r="Z668" s="10">
        <v>387</v>
      </c>
      <c r="AA668" s="22">
        <v>315</v>
      </c>
      <c r="AB668" s="22">
        <v>553.67999999999995</v>
      </c>
      <c r="AC668" s="22">
        <v>1.3425568522632235E-2</v>
      </c>
      <c r="AD668" s="42">
        <v>1.0800000000000001E-2</v>
      </c>
      <c r="AE668" s="22">
        <v>685</v>
      </c>
      <c r="AF668" s="22">
        <v>2.6176669043660405</v>
      </c>
      <c r="AG668" s="22">
        <v>1.4382785188824399E-2</v>
      </c>
      <c r="AH668" s="22">
        <v>0</v>
      </c>
      <c r="AI668" s="22">
        <v>0</v>
      </c>
      <c r="AJ668" s="22">
        <v>0</v>
      </c>
      <c r="AK668" s="22">
        <v>0</v>
      </c>
      <c r="AL668" s="45">
        <v>0</v>
      </c>
      <c r="AM668" s="45">
        <v>0</v>
      </c>
      <c r="AN668" s="45">
        <v>0</v>
      </c>
      <c r="AO668" s="45">
        <v>0</v>
      </c>
      <c r="AP668" s="45">
        <v>0</v>
      </c>
      <c r="AQ668" s="45">
        <v>0</v>
      </c>
      <c r="AR668" s="45">
        <v>0</v>
      </c>
      <c r="AS668" s="45" t="s">
        <v>4442</v>
      </c>
      <c r="AT668" s="45" t="s">
        <v>4443</v>
      </c>
      <c r="AU668" s="45">
        <v>2.0185185187048944</v>
      </c>
      <c r="AV668" s="10">
        <v>29.242658423493044</v>
      </c>
      <c r="AW668" s="10">
        <v>52.848361786419758</v>
      </c>
      <c r="AX668" s="17">
        <v>0.22889744749881366</v>
      </c>
    </row>
    <row r="669" spans="1:50" x14ac:dyDescent="0.25">
      <c r="A669" s="22" t="s">
        <v>8</v>
      </c>
      <c r="B669" s="22" t="s">
        <v>3953</v>
      </c>
      <c r="C669" s="22" t="s">
        <v>180</v>
      </c>
      <c r="D669" s="22">
        <v>5748</v>
      </c>
      <c r="E669" s="22" t="s">
        <v>240</v>
      </c>
      <c r="F669" s="43">
        <v>1.4006130000000001</v>
      </c>
      <c r="G669" s="43">
        <v>99.250422508770001</v>
      </c>
      <c r="H669" s="43">
        <v>4.8611742424242426</v>
      </c>
      <c r="I669" s="9">
        <v>0</v>
      </c>
      <c r="J669" s="9">
        <v>4.8611742424242426</v>
      </c>
      <c r="K669" s="11">
        <v>0</v>
      </c>
      <c r="L669" s="41">
        <v>915</v>
      </c>
      <c r="M669" s="44">
        <v>0</v>
      </c>
      <c r="N669" s="13">
        <v>0</v>
      </c>
      <c r="O669" s="13">
        <v>0</v>
      </c>
      <c r="P669" s="22">
        <v>0</v>
      </c>
      <c r="Q669" s="22">
        <v>0</v>
      </c>
      <c r="R669" s="14">
        <v>0</v>
      </c>
      <c r="S669" s="22">
        <v>95</v>
      </c>
      <c r="T669" s="22">
        <v>1</v>
      </c>
      <c r="U669" s="22">
        <v>1674</v>
      </c>
      <c r="V669" s="22"/>
      <c r="W669" s="22">
        <v>304</v>
      </c>
      <c r="X669" s="22">
        <v>201</v>
      </c>
      <c r="Y669" s="14">
        <v>1674</v>
      </c>
      <c r="Z669" s="10">
        <v>304</v>
      </c>
      <c r="AA669" s="22">
        <v>201</v>
      </c>
      <c r="AB669" s="22">
        <v>567.14</v>
      </c>
      <c r="AC669" s="22">
        <v>1.411190969868404E-2</v>
      </c>
      <c r="AD669" s="42">
        <v>8.9200000000000008E-3</v>
      </c>
      <c r="AE669" s="22">
        <v>686</v>
      </c>
      <c r="AF669" s="22">
        <v>1.293275266372458</v>
      </c>
      <c r="AG669" s="22">
        <v>1.4369725181916201E-2</v>
      </c>
      <c r="AH669" s="22">
        <v>0</v>
      </c>
      <c r="AI669" s="22">
        <v>0</v>
      </c>
      <c r="AJ669" s="22">
        <v>0</v>
      </c>
      <c r="AK669" s="22">
        <v>0</v>
      </c>
      <c r="AL669" s="45">
        <v>0</v>
      </c>
      <c r="AM669" s="45">
        <v>0</v>
      </c>
      <c r="AN669" s="45">
        <v>0</v>
      </c>
      <c r="AO669" s="45">
        <v>0</v>
      </c>
      <c r="AP669" s="45">
        <v>0</v>
      </c>
      <c r="AQ669" s="45">
        <v>0</v>
      </c>
      <c r="AR669" s="45">
        <v>0</v>
      </c>
      <c r="AS669" s="45" t="s">
        <v>4442</v>
      </c>
      <c r="AT669" s="45" t="s">
        <v>4444</v>
      </c>
      <c r="AU669" s="45">
        <v>1.293275266372458</v>
      </c>
      <c r="AV669" s="10">
        <v>62.536330697003933</v>
      </c>
      <c r="AW669" s="10">
        <v>62.536330697003933</v>
      </c>
      <c r="AX669" s="17">
        <v>0</v>
      </c>
    </row>
    <row r="670" spans="1:50" x14ac:dyDescent="0.25">
      <c r="A670" s="22" t="s">
        <v>964</v>
      </c>
      <c r="B670" s="22" t="s">
        <v>3948</v>
      </c>
      <c r="C670" s="22" t="s">
        <v>1081</v>
      </c>
      <c r="D670" s="22">
        <v>1027</v>
      </c>
      <c r="E670" s="22" t="s">
        <v>1240</v>
      </c>
      <c r="F670" s="43">
        <v>3.8642280000000002</v>
      </c>
      <c r="G670" s="43">
        <v>290.62604349383997</v>
      </c>
      <c r="H670" s="43">
        <v>13.720833333333335</v>
      </c>
      <c r="I670" s="9">
        <v>0</v>
      </c>
      <c r="J670" s="9">
        <v>13.720833333333335</v>
      </c>
      <c r="K670" s="11">
        <v>0</v>
      </c>
      <c r="L670" s="41">
        <v>6985</v>
      </c>
      <c r="M670" s="44">
        <v>0</v>
      </c>
      <c r="N670" s="13">
        <v>0</v>
      </c>
      <c r="O670" s="13">
        <v>0</v>
      </c>
      <c r="P670" s="22">
        <v>0</v>
      </c>
      <c r="Q670" s="22">
        <v>0</v>
      </c>
      <c r="R670" s="14">
        <v>0</v>
      </c>
      <c r="S670" s="22">
        <v>440</v>
      </c>
      <c r="T670" s="22">
        <v>1</v>
      </c>
      <c r="U670" s="22">
        <v>12697</v>
      </c>
      <c r="V670" s="22"/>
      <c r="W670" s="22">
        <v>2292</v>
      </c>
      <c r="X670" s="22">
        <v>1511</v>
      </c>
      <c r="Y670" s="14">
        <v>12697</v>
      </c>
      <c r="Z670" s="10">
        <v>2292</v>
      </c>
      <c r="AA670" s="22">
        <v>1511</v>
      </c>
      <c r="AB670" s="22">
        <v>4282.7700000000004</v>
      </c>
      <c r="AC670" s="22">
        <v>1.329622064679797E-2</v>
      </c>
      <c r="AD670" s="42">
        <v>6.3369999999999996E-2</v>
      </c>
      <c r="AE670" s="22">
        <v>687</v>
      </c>
      <c r="AF670" s="22">
        <v>3.1062707721035392</v>
      </c>
      <c r="AG670" s="22">
        <v>1.4314611853011701E-2</v>
      </c>
      <c r="AH670" s="22">
        <v>0</v>
      </c>
      <c r="AI670" s="22">
        <v>0</v>
      </c>
      <c r="AJ670" s="22">
        <v>0</v>
      </c>
      <c r="AK670" s="22">
        <v>0</v>
      </c>
      <c r="AL670" s="45">
        <v>0</v>
      </c>
      <c r="AM670" s="45">
        <v>0</v>
      </c>
      <c r="AN670" s="45">
        <v>0</v>
      </c>
      <c r="AO670" s="45">
        <v>1</v>
      </c>
      <c r="AP670" s="45">
        <v>0</v>
      </c>
      <c r="AQ670" s="45">
        <v>0</v>
      </c>
      <c r="AR670" s="45">
        <v>0</v>
      </c>
      <c r="AS670" s="45" t="s">
        <v>4442</v>
      </c>
      <c r="AT670" s="45" t="s">
        <v>4441</v>
      </c>
      <c r="AU670" s="45">
        <v>3.1062707721035396</v>
      </c>
      <c r="AV670" s="10">
        <v>167.04524749468567</v>
      </c>
      <c r="AW670" s="10">
        <v>167.04524749468567</v>
      </c>
      <c r="AX670" s="17">
        <v>0</v>
      </c>
    </row>
    <row r="671" spans="1:50" x14ac:dyDescent="0.25">
      <c r="A671" s="22" t="s">
        <v>964</v>
      </c>
      <c r="B671" s="22" t="s">
        <v>3948</v>
      </c>
      <c r="C671" s="22" t="s">
        <v>969</v>
      </c>
      <c r="D671" s="22">
        <v>453</v>
      </c>
      <c r="E671" s="22" t="s">
        <v>1472</v>
      </c>
      <c r="F671" s="43">
        <v>3.9308860000000001</v>
      </c>
      <c r="G671" s="43">
        <v>246.05608244302999</v>
      </c>
      <c r="H671" s="43">
        <v>9.884659090909091</v>
      </c>
      <c r="I671" s="9">
        <v>8.2937500000000011</v>
      </c>
      <c r="J671" s="9">
        <v>1.591098484848485</v>
      </c>
      <c r="K671" s="11">
        <v>9.884659090909091</v>
      </c>
      <c r="L671" s="41">
        <v>598</v>
      </c>
      <c r="M671" s="44">
        <v>1306</v>
      </c>
      <c r="N671" s="13">
        <v>210</v>
      </c>
      <c r="O671" s="13">
        <v>76</v>
      </c>
      <c r="P671" s="22">
        <v>141</v>
      </c>
      <c r="Q671" s="22">
        <v>44</v>
      </c>
      <c r="R671" s="14">
        <v>0</v>
      </c>
      <c r="S671" s="22">
        <v>390</v>
      </c>
      <c r="T671" s="22">
        <v>0</v>
      </c>
      <c r="U671" s="22">
        <v>1306</v>
      </c>
      <c r="V671" s="22"/>
      <c r="W671" s="22">
        <v>210</v>
      </c>
      <c r="X671" s="22">
        <v>76</v>
      </c>
      <c r="Y671" s="14">
        <v>0</v>
      </c>
      <c r="Z671" s="10">
        <v>69</v>
      </c>
      <c r="AA671" s="22">
        <v>32</v>
      </c>
      <c r="AB671" s="22">
        <v>94.53</v>
      </c>
      <c r="AC671" s="22">
        <v>1.5975569313187485E-2</v>
      </c>
      <c r="AD671" s="42">
        <v>2.2899999999999999E-3</v>
      </c>
      <c r="AE671" s="22">
        <v>688</v>
      </c>
      <c r="AF671" s="22">
        <v>1.3864935952697615</v>
      </c>
      <c r="AG671" s="22">
        <v>1.4293748404842902E-2</v>
      </c>
      <c r="AH671" s="22">
        <v>0</v>
      </c>
      <c r="AI671" s="22">
        <v>0</v>
      </c>
      <c r="AJ671" s="22">
        <v>0</v>
      </c>
      <c r="AK671" s="22">
        <v>0</v>
      </c>
      <c r="AL671" s="45">
        <v>0</v>
      </c>
      <c r="AM671" s="45">
        <v>0</v>
      </c>
      <c r="AN671" s="45">
        <v>0</v>
      </c>
      <c r="AO671" s="45">
        <v>0</v>
      </c>
      <c r="AP671" s="45">
        <v>0</v>
      </c>
      <c r="AQ671" s="45">
        <v>0</v>
      </c>
      <c r="AR671" s="45">
        <v>0</v>
      </c>
      <c r="AS671" s="45" t="s">
        <v>4442</v>
      </c>
      <c r="AT671" s="45" t="s">
        <v>4445</v>
      </c>
      <c r="AU671" s="45">
        <v>0.22317895219216471</v>
      </c>
      <c r="AV671" s="10">
        <v>43.36626592072372</v>
      </c>
      <c r="AW671" s="10">
        <v>21.245042248663562</v>
      </c>
      <c r="AX671" s="17">
        <v>0.83905271023739736</v>
      </c>
    </row>
    <row r="672" spans="1:50" x14ac:dyDescent="0.25">
      <c r="A672" s="22" t="s">
        <v>964</v>
      </c>
      <c r="B672" s="22" t="s">
        <v>3948</v>
      </c>
      <c r="C672" s="22" t="s">
        <v>1022</v>
      </c>
      <c r="D672" s="22">
        <v>3769</v>
      </c>
      <c r="E672" s="22" t="s">
        <v>1076</v>
      </c>
      <c r="F672" s="43">
        <v>1.894533</v>
      </c>
      <c r="G672" s="43">
        <v>69.946862416249999</v>
      </c>
      <c r="H672" s="43">
        <v>3.3231060606060607</v>
      </c>
      <c r="I672" s="9">
        <v>0</v>
      </c>
      <c r="J672" s="9">
        <v>3.3231060606060607</v>
      </c>
      <c r="K672" s="11">
        <v>0</v>
      </c>
      <c r="L672" s="41">
        <v>254</v>
      </c>
      <c r="M672" s="44">
        <v>0</v>
      </c>
      <c r="N672" s="13">
        <v>0</v>
      </c>
      <c r="O672" s="13">
        <v>0</v>
      </c>
      <c r="P672" s="22">
        <v>0</v>
      </c>
      <c r="Q672" s="22">
        <v>0</v>
      </c>
      <c r="R672" s="14">
        <v>0</v>
      </c>
      <c r="S672" s="22">
        <v>46</v>
      </c>
      <c r="T672" s="22">
        <v>1</v>
      </c>
      <c r="U672" s="22">
        <v>474</v>
      </c>
      <c r="V672" s="22"/>
      <c r="W672" s="22">
        <v>87</v>
      </c>
      <c r="X672" s="22">
        <v>58</v>
      </c>
      <c r="Y672" s="14">
        <v>474</v>
      </c>
      <c r="Z672" s="10">
        <v>87</v>
      </c>
      <c r="AA672" s="22">
        <v>58</v>
      </c>
      <c r="AB672" s="22">
        <v>161.85</v>
      </c>
      <c r="AC672" s="22">
        <v>2.7085317833496755E-2</v>
      </c>
      <c r="AD672" s="42">
        <v>4.8999999999999998E-3</v>
      </c>
      <c r="AE672" s="22">
        <v>689</v>
      </c>
      <c r="AF672" s="22">
        <v>0.24252002489467969</v>
      </c>
      <c r="AG672" s="22">
        <v>1.42658838173341E-2</v>
      </c>
      <c r="AH672" s="22">
        <v>0</v>
      </c>
      <c r="AI672" s="22">
        <v>0</v>
      </c>
      <c r="AJ672" s="22">
        <v>0</v>
      </c>
      <c r="AK672" s="22">
        <v>0</v>
      </c>
      <c r="AL672" s="45">
        <v>0</v>
      </c>
      <c r="AM672" s="45">
        <v>0</v>
      </c>
      <c r="AN672" s="45">
        <v>0</v>
      </c>
      <c r="AO672" s="45">
        <v>0</v>
      </c>
      <c r="AP672" s="45">
        <v>0</v>
      </c>
      <c r="AQ672" s="45">
        <v>0</v>
      </c>
      <c r="AR672" s="45">
        <v>0</v>
      </c>
      <c r="AS672" s="45" t="s">
        <v>4442</v>
      </c>
      <c r="AT672" s="45" t="s">
        <v>4444</v>
      </c>
      <c r="AU672" s="45">
        <v>0.24252002489467969</v>
      </c>
      <c r="AV672" s="10">
        <v>26.180326000227971</v>
      </c>
      <c r="AW672" s="10">
        <v>26.180326000227971</v>
      </c>
      <c r="AX672" s="17">
        <v>0</v>
      </c>
    </row>
    <row r="673" spans="1:50" x14ac:dyDescent="0.25">
      <c r="A673" s="22" t="s">
        <v>2906</v>
      </c>
      <c r="B673" s="22" t="s">
        <v>3961</v>
      </c>
      <c r="C673" s="22" t="s">
        <v>2985</v>
      </c>
      <c r="D673" s="22">
        <v>2256</v>
      </c>
      <c r="E673" s="22" t="s">
        <v>2986</v>
      </c>
      <c r="F673" s="43">
        <v>1.098592</v>
      </c>
      <c r="G673" s="43">
        <v>62.42778511217</v>
      </c>
      <c r="H673" s="43">
        <v>3.4386363636363639</v>
      </c>
      <c r="I673" s="9">
        <v>0</v>
      </c>
      <c r="J673" s="9">
        <v>3.4386363636363639</v>
      </c>
      <c r="K673" s="11">
        <v>0</v>
      </c>
      <c r="L673" s="41">
        <v>444</v>
      </c>
      <c r="M673" s="44">
        <v>0</v>
      </c>
      <c r="N673" s="13">
        <v>0</v>
      </c>
      <c r="O673" s="13">
        <v>0</v>
      </c>
      <c r="P673" s="22">
        <v>0</v>
      </c>
      <c r="Q673" s="22">
        <v>0</v>
      </c>
      <c r="R673" s="14">
        <v>0</v>
      </c>
      <c r="S673" s="22">
        <v>99</v>
      </c>
      <c r="T673" s="22">
        <v>1</v>
      </c>
      <c r="U673" s="22">
        <v>819</v>
      </c>
      <c r="V673" s="22"/>
      <c r="W673" s="22">
        <v>150</v>
      </c>
      <c r="X673" s="22">
        <v>99</v>
      </c>
      <c r="Y673" s="14">
        <v>819</v>
      </c>
      <c r="Z673" s="10">
        <v>150</v>
      </c>
      <c r="AA673" s="22">
        <v>99</v>
      </c>
      <c r="AB673" s="22">
        <v>279.20999999999998</v>
      </c>
      <c r="AC673" s="22">
        <v>1.759780517642992E-2</v>
      </c>
      <c r="AD673" s="42">
        <v>5.4900000000000001E-3</v>
      </c>
      <c r="AE673" s="22">
        <v>690</v>
      </c>
      <c r="AF673" s="22">
        <v>0.48300866699171141</v>
      </c>
      <c r="AG673" s="22">
        <v>1.42061372644621E-2</v>
      </c>
      <c r="AH673" s="22">
        <v>0</v>
      </c>
      <c r="AI673" s="22">
        <v>0</v>
      </c>
      <c r="AJ673" s="22">
        <v>0</v>
      </c>
      <c r="AK673" s="22">
        <v>0</v>
      </c>
      <c r="AL673" s="45">
        <v>0</v>
      </c>
      <c r="AM673" s="45">
        <v>0</v>
      </c>
      <c r="AN673" s="45">
        <v>0</v>
      </c>
      <c r="AO673" s="45">
        <v>0</v>
      </c>
      <c r="AP673" s="45">
        <v>0</v>
      </c>
      <c r="AQ673" s="45">
        <v>0</v>
      </c>
      <c r="AR673" s="45">
        <v>0</v>
      </c>
      <c r="AS673" s="45" t="s">
        <v>4442</v>
      </c>
      <c r="AT673" s="45" t="s">
        <v>4444</v>
      </c>
      <c r="AU673" s="45">
        <v>0.48300866699171141</v>
      </c>
      <c r="AV673" s="10">
        <v>43.621943159286182</v>
      </c>
      <c r="AW673" s="10">
        <v>43.621943159286182</v>
      </c>
      <c r="AX673" s="17">
        <v>0</v>
      </c>
    </row>
    <row r="674" spans="1:50" x14ac:dyDescent="0.25">
      <c r="A674" s="22" t="s">
        <v>964</v>
      </c>
      <c r="B674" s="22" t="s">
        <v>3948</v>
      </c>
      <c r="C674" s="22" t="s">
        <v>965</v>
      </c>
      <c r="D674" s="22">
        <v>640</v>
      </c>
      <c r="E674" s="22" t="s">
        <v>1277</v>
      </c>
      <c r="F674" s="43">
        <v>5.9003069999999997</v>
      </c>
      <c r="G674" s="43">
        <v>289.81372197045999</v>
      </c>
      <c r="H674" s="43">
        <v>11.324431818181818</v>
      </c>
      <c r="I674" s="9">
        <v>5.935227272727273</v>
      </c>
      <c r="J674" s="9">
        <v>5.3892045454545459</v>
      </c>
      <c r="K674" s="11">
        <v>8.7842803030303038</v>
      </c>
      <c r="L674" s="41">
        <v>2231</v>
      </c>
      <c r="M674" s="44">
        <v>2517</v>
      </c>
      <c r="N674" s="13">
        <v>662</v>
      </c>
      <c r="O674" s="13">
        <v>372</v>
      </c>
      <c r="P674" s="22">
        <v>442</v>
      </c>
      <c r="Q674" s="22">
        <v>256</v>
      </c>
      <c r="R674" s="14">
        <v>1</v>
      </c>
      <c r="S674" s="22">
        <v>540</v>
      </c>
      <c r="T674" s="22">
        <v>0.22430719314969971</v>
      </c>
      <c r="U674" s="22">
        <v>3429</v>
      </c>
      <c r="V674" s="22"/>
      <c r="W674" s="22">
        <v>827</v>
      </c>
      <c r="X674" s="22">
        <v>481</v>
      </c>
      <c r="Y674" s="14">
        <v>912</v>
      </c>
      <c r="Z674" s="10">
        <v>385</v>
      </c>
      <c r="AA674" s="22">
        <v>225</v>
      </c>
      <c r="AB674" s="22">
        <v>609.53</v>
      </c>
      <c r="AC674" s="22">
        <v>2.0358963543490888E-2</v>
      </c>
      <c r="AD674" s="42">
        <v>1.6299999999999999E-2</v>
      </c>
      <c r="AE674" s="22">
        <v>691</v>
      </c>
      <c r="AF674" s="22">
        <v>2.0585960649514807</v>
      </c>
      <c r="AG674" s="22">
        <v>1.4197214241044694E-2</v>
      </c>
      <c r="AH674" s="22">
        <v>1</v>
      </c>
      <c r="AI674" s="22">
        <v>0</v>
      </c>
      <c r="AJ674" s="22">
        <v>0</v>
      </c>
      <c r="AK674" s="22">
        <v>0</v>
      </c>
      <c r="AL674" s="45">
        <v>0</v>
      </c>
      <c r="AM674" s="45">
        <v>0</v>
      </c>
      <c r="AN674" s="45">
        <v>0</v>
      </c>
      <c r="AO674" s="45">
        <v>0</v>
      </c>
      <c r="AP674" s="45">
        <v>0</v>
      </c>
      <c r="AQ674" s="45">
        <v>0</v>
      </c>
      <c r="AR674" s="45">
        <v>0</v>
      </c>
      <c r="AS674" s="45" t="s">
        <v>4442</v>
      </c>
      <c r="AT674" s="45" t="s">
        <v>4443</v>
      </c>
      <c r="AU674" s="45">
        <v>0.97966904199813343</v>
      </c>
      <c r="AV674" s="10">
        <v>71.439114391143903</v>
      </c>
      <c r="AW674" s="10">
        <v>73.027946415132206</v>
      </c>
      <c r="AX674" s="17">
        <v>0.52410817319753156</v>
      </c>
    </row>
    <row r="675" spans="1:50" x14ac:dyDescent="0.25">
      <c r="A675" s="22" t="s">
        <v>539</v>
      </c>
      <c r="B675" s="22" t="s">
        <v>3949</v>
      </c>
      <c r="C675" s="22" t="s">
        <v>662</v>
      </c>
      <c r="D675" s="22">
        <v>3420</v>
      </c>
      <c r="E675" s="22" t="s">
        <v>896</v>
      </c>
      <c r="F675" s="43">
        <v>0.231021</v>
      </c>
      <c r="G675" s="43">
        <v>12.44038031711</v>
      </c>
      <c r="H675" s="43">
        <v>0.68049242424242429</v>
      </c>
      <c r="I675" s="9">
        <v>0</v>
      </c>
      <c r="J675" s="9">
        <v>0.68049242424242429</v>
      </c>
      <c r="K675" s="11">
        <v>0</v>
      </c>
      <c r="L675" s="41">
        <v>67</v>
      </c>
      <c r="M675" s="44">
        <v>0</v>
      </c>
      <c r="N675" s="13">
        <v>0</v>
      </c>
      <c r="O675" s="13">
        <v>0</v>
      </c>
      <c r="P675" s="22">
        <v>0</v>
      </c>
      <c r="Q675" s="22">
        <v>0</v>
      </c>
      <c r="R675" s="14">
        <v>0</v>
      </c>
      <c r="S675" s="22">
        <v>21</v>
      </c>
      <c r="T675" s="22">
        <v>1</v>
      </c>
      <c r="U675" s="22">
        <v>134</v>
      </c>
      <c r="V675" s="22"/>
      <c r="W675" s="22">
        <v>26</v>
      </c>
      <c r="X675" s="22">
        <v>18</v>
      </c>
      <c r="Y675" s="14">
        <v>134</v>
      </c>
      <c r="Z675" s="10">
        <v>26</v>
      </c>
      <c r="AA675" s="22">
        <v>18</v>
      </c>
      <c r="AB675" s="22">
        <v>47.68</v>
      </c>
      <c r="AC675" s="22">
        <v>1.8570252203806262E-2</v>
      </c>
      <c r="AD675" s="42">
        <v>1E-3</v>
      </c>
      <c r="AE675" s="22">
        <v>692</v>
      </c>
      <c r="AF675" s="22">
        <v>0.11329189343512</v>
      </c>
      <c r="AG675" s="22">
        <v>1.416148667939E-2</v>
      </c>
      <c r="AH675" s="22">
        <v>0</v>
      </c>
      <c r="AI675" s="22">
        <v>0</v>
      </c>
      <c r="AJ675" s="22">
        <v>0</v>
      </c>
      <c r="AK675" s="22">
        <v>0</v>
      </c>
      <c r="AL675" s="45">
        <v>0</v>
      </c>
      <c r="AM675" s="45">
        <v>0</v>
      </c>
      <c r="AN675" s="45">
        <v>0</v>
      </c>
      <c r="AO675" s="45">
        <v>0</v>
      </c>
      <c r="AP675" s="45">
        <v>0</v>
      </c>
      <c r="AQ675" s="45">
        <v>0</v>
      </c>
      <c r="AR675" s="45">
        <v>0</v>
      </c>
      <c r="AS675" s="45" t="s">
        <v>4442</v>
      </c>
      <c r="AT675" s="45" t="s">
        <v>4445</v>
      </c>
      <c r="AU675" s="45">
        <v>0.11329189343512</v>
      </c>
      <c r="AV675" s="10">
        <v>38.207625939326462</v>
      </c>
      <c r="AW675" s="10">
        <v>38.207625939326462</v>
      </c>
      <c r="AX675" s="17">
        <v>0</v>
      </c>
    </row>
    <row r="676" spans="1:50" x14ac:dyDescent="0.25">
      <c r="A676" s="22" t="s">
        <v>964</v>
      </c>
      <c r="B676" s="22" t="s">
        <v>3952</v>
      </c>
      <c r="C676" s="22" t="s">
        <v>1294</v>
      </c>
      <c r="D676" s="22">
        <v>5847</v>
      </c>
      <c r="E676" s="22" t="s">
        <v>1295</v>
      </c>
      <c r="F676" s="43">
        <v>1.2362519999999999</v>
      </c>
      <c r="G676" s="43">
        <v>108.06073219156001</v>
      </c>
      <c r="H676" s="43">
        <v>4.9543560606060604</v>
      </c>
      <c r="I676" s="9">
        <v>0</v>
      </c>
      <c r="J676" s="9">
        <v>4.9543560606060604</v>
      </c>
      <c r="K676" s="11">
        <v>0</v>
      </c>
      <c r="L676" s="41">
        <v>269</v>
      </c>
      <c r="M676" s="44">
        <v>0</v>
      </c>
      <c r="N676" s="13">
        <v>0</v>
      </c>
      <c r="O676" s="13">
        <v>0</v>
      </c>
      <c r="P676" s="22">
        <v>0</v>
      </c>
      <c r="Q676" s="22">
        <v>0</v>
      </c>
      <c r="R676" s="14">
        <v>0</v>
      </c>
      <c r="S676" s="22">
        <v>90</v>
      </c>
      <c r="T676" s="22">
        <v>1</v>
      </c>
      <c r="U676" s="22">
        <v>501</v>
      </c>
      <c r="V676" s="22"/>
      <c r="W676" s="22">
        <v>92</v>
      </c>
      <c r="X676" s="22">
        <v>62</v>
      </c>
      <c r="Y676" s="14">
        <v>501</v>
      </c>
      <c r="Z676" s="10">
        <v>92</v>
      </c>
      <c r="AA676" s="22">
        <v>62</v>
      </c>
      <c r="AB676" s="22">
        <v>171.13</v>
      </c>
      <c r="AC676" s="22">
        <v>1.1440344470445448E-2</v>
      </c>
      <c r="AD676" s="42">
        <v>2.1900000000000001E-3</v>
      </c>
      <c r="AE676" s="22">
        <v>693</v>
      </c>
      <c r="AF676" s="22">
        <v>1.0987883150313031</v>
      </c>
      <c r="AG676" s="22">
        <v>1.4087029679888502E-2</v>
      </c>
      <c r="AH676" s="22">
        <v>0</v>
      </c>
      <c r="AI676" s="22">
        <v>0</v>
      </c>
      <c r="AJ676" s="22">
        <v>0</v>
      </c>
      <c r="AK676" s="22">
        <v>0</v>
      </c>
      <c r="AL676" s="45">
        <v>0</v>
      </c>
      <c r="AM676" s="45">
        <v>0</v>
      </c>
      <c r="AN676" s="45">
        <v>0</v>
      </c>
      <c r="AO676" s="45">
        <v>0</v>
      </c>
      <c r="AP676" s="45">
        <v>0</v>
      </c>
      <c r="AQ676" s="45">
        <v>0</v>
      </c>
      <c r="AR676" s="45">
        <v>0</v>
      </c>
      <c r="AS676" s="45" t="s">
        <v>4442</v>
      </c>
      <c r="AT676" s="45" t="s">
        <v>4445</v>
      </c>
      <c r="AU676" s="45">
        <v>1.0987883150313031</v>
      </c>
      <c r="AV676" s="10">
        <v>18.569517183378572</v>
      </c>
      <c r="AW676" s="10">
        <v>18.569517183378572</v>
      </c>
      <c r="AX676" s="17">
        <v>0</v>
      </c>
    </row>
    <row r="677" spans="1:50" x14ac:dyDescent="0.25">
      <c r="A677" s="22" t="s">
        <v>964</v>
      </c>
      <c r="B677" s="22" t="s">
        <v>3952</v>
      </c>
      <c r="C677" s="22" t="s">
        <v>1133</v>
      </c>
      <c r="D677" s="22">
        <v>6887</v>
      </c>
      <c r="E677" s="22" t="s">
        <v>1134</v>
      </c>
      <c r="F677" s="43">
        <v>3.5665879999999999</v>
      </c>
      <c r="G677" s="43">
        <v>263.34454001302998</v>
      </c>
      <c r="H677" s="43">
        <v>10.353977272727274</v>
      </c>
      <c r="I677" s="9">
        <v>0.16420454545454546</v>
      </c>
      <c r="J677" s="9">
        <v>10.189772727272727</v>
      </c>
      <c r="K677" s="11">
        <v>4.8422348484848481</v>
      </c>
      <c r="L677" s="41">
        <v>3974</v>
      </c>
      <c r="M677" s="44">
        <v>320</v>
      </c>
      <c r="N677" s="13">
        <v>320</v>
      </c>
      <c r="O677" s="13">
        <v>15</v>
      </c>
      <c r="P677" s="22">
        <v>3</v>
      </c>
      <c r="Q677" s="22">
        <v>0</v>
      </c>
      <c r="R677" s="14">
        <v>0</v>
      </c>
      <c r="S677" s="22">
        <v>411</v>
      </c>
      <c r="T677" s="22">
        <v>0.53233093709414847</v>
      </c>
      <c r="U677" s="22">
        <v>4168</v>
      </c>
      <c r="V677" s="22"/>
      <c r="W677" s="22">
        <v>1015</v>
      </c>
      <c r="X677" s="22">
        <v>473</v>
      </c>
      <c r="Y677" s="14">
        <v>3848</v>
      </c>
      <c r="Z677" s="10">
        <v>1012</v>
      </c>
      <c r="AA677" s="22">
        <v>473</v>
      </c>
      <c r="AB677" s="22">
        <v>1732.76</v>
      </c>
      <c r="AC677" s="22">
        <v>1.3543428695440313E-2</v>
      </c>
      <c r="AD677" s="42">
        <v>2.8500000000000001E-2</v>
      </c>
      <c r="AE677" s="22">
        <v>694</v>
      </c>
      <c r="AF677" s="22">
        <v>2.2124043584681381</v>
      </c>
      <c r="AG677" s="22">
        <v>1.4002559230811E-2</v>
      </c>
      <c r="AH677" s="22">
        <v>0</v>
      </c>
      <c r="AI677" s="22">
        <v>0</v>
      </c>
      <c r="AJ677" s="22">
        <v>0</v>
      </c>
      <c r="AK677" s="22">
        <v>0</v>
      </c>
      <c r="AL677" s="45">
        <v>0</v>
      </c>
      <c r="AM677" s="45">
        <v>0</v>
      </c>
      <c r="AN677" s="45">
        <v>0</v>
      </c>
      <c r="AO677" s="45">
        <v>0</v>
      </c>
      <c r="AP677" s="45">
        <v>0</v>
      </c>
      <c r="AQ677" s="45">
        <v>0</v>
      </c>
      <c r="AR677" s="45">
        <v>0</v>
      </c>
      <c r="AS677" s="45" t="s">
        <v>4442</v>
      </c>
      <c r="AT677" s="45" t="s">
        <v>4442</v>
      </c>
      <c r="AU677" s="45">
        <v>2.1773176625565265</v>
      </c>
      <c r="AV677" s="10">
        <v>99.315267090442731</v>
      </c>
      <c r="AW677" s="10">
        <v>98.029962135762489</v>
      </c>
      <c r="AX677" s="17">
        <v>1.5859079185644515E-2</v>
      </c>
    </row>
    <row r="678" spans="1:50" x14ac:dyDescent="0.25">
      <c r="A678" s="22" t="s">
        <v>8</v>
      </c>
      <c r="B678" s="22" t="s">
        <v>3953</v>
      </c>
      <c r="C678" s="22" t="s">
        <v>180</v>
      </c>
      <c r="D678" s="22">
        <v>492</v>
      </c>
      <c r="E678" s="22" t="s">
        <v>181</v>
      </c>
      <c r="F678" s="43">
        <v>9.6318760000000001</v>
      </c>
      <c r="G678" s="43">
        <v>810.77349492409996</v>
      </c>
      <c r="H678" s="43">
        <v>36.21306818181818</v>
      </c>
      <c r="I678" s="9">
        <v>0.20208333333333334</v>
      </c>
      <c r="J678" s="9">
        <v>36.010984848484853</v>
      </c>
      <c r="K678" s="11">
        <v>0.60303030303030303</v>
      </c>
      <c r="L678" s="41">
        <v>10099</v>
      </c>
      <c r="M678" s="44">
        <v>351</v>
      </c>
      <c r="N678" s="13">
        <v>118</v>
      </c>
      <c r="O678" s="13">
        <v>112</v>
      </c>
      <c r="P678" s="22">
        <v>36</v>
      </c>
      <c r="Q678" s="22">
        <v>35</v>
      </c>
      <c r="R678" s="14">
        <v>0</v>
      </c>
      <c r="S678" s="22">
        <v>807</v>
      </c>
      <c r="T678" s="22">
        <v>0.98334771580241098</v>
      </c>
      <c r="U678" s="22">
        <v>18397</v>
      </c>
      <c r="V678" s="22"/>
      <c r="W678" s="22">
        <v>3375</v>
      </c>
      <c r="X678" s="22">
        <v>2258</v>
      </c>
      <c r="Y678" s="14">
        <v>18046</v>
      </c>
      <c r="Z678" s="10">
        <v>3339</v>
      </c>
      <c r="AA678" s="22">
        <v>2223</v>
      </c>
      <c r="AB678" s="22">
        <v>6198.57</v>
      </c>
      <c r="AC678" s="22">
        <v>1.1879860479284269E-2</v>
      </c>
      <c r="AD678" s="42">
        <v>8.2479999999999998E-2</v>
      </c>
      <c r="AE678" s="22">
        <v>695</v>
      </c>
      <c r="AF678" s="22">
        <v>6.4814248760023263</v>
      </c>
      <c r="AG678" s="22">
        <v>1.3968588094832601E-2</v>
      </c>
      <c r="AH678" s="22">
        <v>0</v>
      </c>
      <c r="AI678" s="22">
        <v>0</v>
      </c>
      <c r="AJ678" s="22">
        <v>0</v>
      </c>
      <c r="AK678" s="22">
        <v>0</v>
      </c>
      <c r="AL678" s="45">
        <v>0</v>
      </c>
      <c r="AM678" s="45">
        <v>0</v>
      </c>
      <c r="AN678" s="45">
        <v>0</v>
      </c>
      <c r="AO678" s="45">
        <v>1</v>
      </c>
      <c r="AP678" s="45">
        <v>0</v>
      </c>
      <c r="AQ678" s="45">
        <v>0</v>
      </c>
      <c r="AR678" s="45">
        <v>0</v>
      </c>
      <c r="AS678" s="45" t="s">
        <v>4442</v>
      </c>
      <c r="AT678" s="45" t="s">
        <v>4440</v>
      </c>
      <c r="AU678" s="45">
        <v>6.4452559455732361</v>
      </c>
      <c r="AV678" s="10">
        <v>92.721707391473544</v>
      </c>
      <c r="AW678" s="10">
        <v>93.198399623440821</v>
      </c>
      <c r="AX678" s="17">
        <v>5.5803980021442955E-3</v>
      </c>
    </row>
    <row r="679" spans="1:50" x14ac:dyDescent="0.25">
      <c r="A679" s="22" t="s">
        <v>1672</v>
      </c>
      <c r="B679" s="22" t="s">
        <v>3951</v>
      </c>
      <c r="C679" s="22" t="s">
        <v>1789</v>
      </c>
      <c r="D679" s="22">
        <v>514</v>
      </c>
      <c r="E679" s="22" t="s">
        <v>1853</v>
      </c>
      <c r="F679" s="43">
        <v>7.0593760000000003</v>
      </c>
      <c r="G679" s="43">
        <v>577.35620939810997</v>
      </c>
      <c r="H679" s="43">
        <v>24.408143939393941</v>
      </c>
      <c r="I679" s="9">
        <v>0.10700757575757577</v>
      </c>
      <c r="J679" s="9">
        <v>24.301136363636363</v>
      </c>
      <c r="K679" s="11">
        <v>0.17026515151515154</v>
      </c>
      <c r="L679" s="41">
        <v>1252</v>
      </c>
      <c r="M679" s="44">
        <v>21</v>
      </c>
      <c r="N679" s="13">
        <v>1</v>
      </c>
      <c r="O679" s="13">
        <v>1</v>
      </c>
      <c r="P679" s="22">
        <v>0</v>
      </c>
      <c r="Q679" s="22">
        <v>0</v>
      </c>
      <c r="R679" s="14">
        <v>0</v>
      </c>
      <c r="S679" s="22">
        <v>411</v>
      </c>
      <c r="T679" s="22">
        <v>0.99302424830261882</v>
      </c>
      <c r="U679" s="22">
        <v>2291</v>
      </c>
      <c r="V679" s="22"/>
      <c r="W679" s="22">
        <v>412</v>
      </c>
      <c r="X679" s="22">
        <v>273</v>
      </c>
      <c r="Y679" s="14">
        <v>2270</v>
      </c>
      <c r="Z679" s="10">
        <v>412</v>
      </c>
      <c r="AA679" s="22">
        <v>273</v>
      </c>
      <c r="AB679" s="22">
        <v>768.74</v>
      </c>
      <c r="AC679" s="22">
        <v>1.2227072100531063E-2</v>
      </c>
      <c r="AD679" s="42">
        <v>1.048E-2</v>
      </c>
      <c r="AE679" s="22">
        <v>696</v>
      </c>
      <c r="AF679" s="22">
        <v>2.5546644346189904</v>
      </c>
      <c r="AG679" s="22">
        <v>1.3884045840320601E-2</v>
      </c>
      <c r="AH679" s="22">
        <v>0</v>
      </c>
      <c r="AI679" s="22">
        <v>0</v>
      </c>
      <c r="AJ679" s="22">
        <v>0</v>
      </c>
      <c r="AK679" s="22">
        <v>0</v>
      </c>
      <c r="AL679" s="45">
        <v>0</v>
      </c>
      <c r="AM679" s="45">
        <v>0</v>
      </c>
      <c r="AN679" s="45">
        <v>0</v>
      </c>
      <c r="AO679" s="45">
        <v>0</v>
      </c>
      <c r="AP679" s="45">
        <v>0</v>
      </c>
      <c r="AQ679" s="45">
        <v>0</v>
      </c>
      <c r="AR679" s="45">
        <v>0</v>
      </c>
      <c r="AS679" s="45" t="s">
        <v>4442</v>
      </c>
      <c r="AT679" s="45" t="s">
        <v>4443</v>
      </c>
      <c r="AU679" s="45">
        <v>2.5434645478639197</v>
      </c>
      <c r="AV679" s="10">
        <v>16.953939677343932</v>
      </c>
      <c r="AW679" s="10">
        <v>16.879612027158096</v>
      </c>
      <c r="AX679" s="17">
        <v>4.3840931134820566E-3</v>
      </c>
    </row>
    <row r="680" spans="1:50" x14ac:dyDescent="0.25">
      <c r="A680" s="22" t="s">
        <v>1672</v>
      </c>
      <c r="B680" s="22" t="s">
        <v>3947</v>
      </c>
      <c r="C680" s="22" t="s">
        <v>1838</v>
      </c>
      <c r="D680" s="22">
        <v>7449</v>
      </c>
      <c r="E680" s="22" t="s">
        <v>1839</v>
      </c>
      <c r="F680" s="43">
        <v>10.687678</v>
      </c>
      <c r="G680" s="43">
        <v>590.20132710364999</v>
      </c>
      <c r="H680" s="43">
        <v>22.678030303030305</v>
      </c>
      <c r="I680" s="9">
        <v>12.36003787878788</v>
      </c>
      <c r="J680" s="9">
        <v>10.318181818181818</v>
      </c>
      <c r="K680" s="11">
        <v>22.060606060606062</v>
      </c>
      <c r="L680" s="41">
        <v>514</v>
      </c>
      <c r="M680" s="44">
        <v>1708</v>
      </c>
      <c r="N680" s="13">
        <v>503</v>
      </c>
      <c r="O680" s="13">
        <v>443</v>
      </c>
      <c r="P680" s="22">
        <v>427</v>
      </c>
      <c r="Q680" s="22">
        <v>369</v>
      </c>
      <c r="R680" s="14">
        <v>0</v>
      </c>
      <c r="S680" s="22">
        <v>634</v>
      </c>
      <c r="T680" s="22">
        <v>2.7225655587105546E-2</v>
      </c>
      <c r="U680" s="22">
        <v>1734</v>
      </c>
      <c r="V680" s="22"/>
      <c r="W680" s="22">
        <v>508</v>
      </c>
      <c r="X680" s="22">
        <v>446</v>
      </c>
      <c r="Y680" s="14">
        <v>26</v>
      </c>
      <c r="Z680" s="10">
        <v>81</v>
      </c>
      <c r="AA680" s="22">
        <v>77</v>
      </c>
      <c r="AB680" s="22">
        <v>113.31</v>
      </c>
      <c r="AC680" s="22">
        <v>1.8108529258056127E-2</v>
      </c>
      <c r="AD680" s="42">
        <v>3.0500000000000002E-3</v>
      </c>
      <c r="AE680" s="22">
        <v>697</v>
      </c>
      <c r="AF680" s="22">
        <v>2.4700655831115976</v>
      </c>
      <c r="AG680" s="22">
        <v>1.3876772938829201E-2</v>
      </c>
      <c r="AH680" s="22">
        <v>0</v>
      </c>
      <c r="AI680" s="22">
        <v>0</v>
      </c>
      <c r="AJ680" s="22">
        <v>0</v>
      </c>
      <c r="AK680" s="22">
        <v>0</v>
      </c>
      <c r="AL680" s="45">
        <v>0</v>
      </c>
      <c r="AM680" s="45">
        <v>0</v>
      </c>
      <c r="AN680" s="45">
        <v>0</v>
      </c>
      <c r="AO680" s="45">
        <v>0</v>
      </c>
      <c r="AP680" s="45">
        <v>0</v>
      </c>
      <c r="AQ680" s="45">
        <v>0</v>
      </c>
      <c r="AR680" s="45">
        <v>0</v>
      </c>
      <c r="AS680" s="45" t="s">
        <v>4442</v>
      </c>
      <c r="AT680" s="45" t="s">
        <v>4445</v>
      </c>
      <c r="AU680" s="45">
        <v>1.1238447717380977</v>
      </c>
      <c r="AV680" s="10">
        <v>7.8502202643171808</v>
      </c>
      <c r="AW680" s="10">
        <v>22.400534491398027</v>
      </c>
      <c r="AX680" s="17">
        <v>0.54502254885585433</v>
      </c>
    </row>
    <row r="681" spans="1:50" x14ac:dyDescent="0.25">
      <c r="A681" s="22" t="s">
        <v>2195</v>
      </c>
      <c r="B681" s="22" t="s">
        <v>3956</v>
      </c>
      <c r="C681" s="22" t="s">
        <v>2298</v>
      </c>
      <c r="D681" s="22">
        <v>6446</v>
      </c>
      <c r="E681" s="22" t="s">
        <v>2636</v>
      </c>
      <c r="F681" s="43">
        <v>0.55515300000000001</v>
      </c>
      <c r="G681" s="43">
        <v>62.195638090590002</v>
      </c>
      <c r="H681" s="43">
        <v>3.0017045454545457</v>
      </c>
      <c r="I681" s="9">
        <v>0</v>
      </c>
      <c r="J681" s="9">
        <v>3.0017045454545457</v>
      </c>
      <c r="K681" s="11">
        <v>0</v>
      </c>
      <c r="L681" s="41">
        <v>37</v>
      </c>
      <c r="M681" s="44">
        <v>0</v>
      </c>
      <c r="N681" s="13">
        <v>0</v>
      </c>
      <c r="O681" s="13">
        <v>0</v>
      </c>
      <c r="P681" s="22">
        <v>0</v>
      </c>
      <c r="Q681" s="22">
        <v>0</v>
      </c>
      <c r="R681" s="14">
        <v>0</v>
      </c>
      <c r="S681" s="22">
        <v>58</v>
      </c>
      <c r="T681" s="22">
        <v>1</v>
      </c>
      <c r="U681" s="22">
        <v>79</v>
      </c>
      <c r="V681" s="22"/>
      <c r="W681" s="22">
        <v>16</v>
      </c>
      <c r="X681" s="22">
        <v>12</v>
      </c>
      <c r="Y681" s="14">
        <v>79</v>
      </c>
      <c r="Z681" s="10">
        <v>16</v>
      </c>
      <c r="AA681" s="22">
        <v>12</v>
      </c>
      <c r="AB681" s="22">
        <v>29.03</v>
      </c>
      <c r="AC681" s="22">
        <v>8.9259153381689126E-3</v>
      </c>
      <c r="AD681" s="42">
        <v>2.9999999999999997E-4</v>
      </c>
      <c r="AE681" s="22">
        <v>698</v>
      </c>
      <c r="AF681" s="22">
        <v>0.208091824228611</v>
      </c>
      <c r="AG681" s="22">
        <v>1.3872788281907401E-2</v>
      </c>
      <c r="AH681" s="22">
        <v>0</v>
      </c>
      <c r="AI681" s="22">
        <v>0</v>
      </c>
      <c r="AJ681" s="22">
        <v>0</v>
      </c>
      <c r="AK681" s="22">
        <v>0</v>
      </c>
      <c r="AL681" s="45">
        <v>0</v>
      </c>
      <c r="AM681" s="45">
        <v>0</v>
      </c>
      <c r="AN681" s="45">
        <v>0</v>
      </c>
      <c r="AO681" s="45">
        <v>0</v>
      </c>
      <c r="AP681" s="45">
        <v>0</v>
      </c>
      <c r="AQ681" s="45">
        <v>0</v>
      </c>
      <c r="AR681" s="45">
        <v>0</v>
      </c>
      <c r="AS681" s="45" t="s">
        <v>4442</v>
      </c>
      <c r="AT681" s="45" t="s">
        <v>4445</v>
      </c>
      <c r="AU681" s="45">
        <v>0.208091824228611</v>
      </c>
      <c r="AV681" s="10">
        <v>5.3303047510883967</v>
      </c>
      <c r="AW681" s="10">
        <v>5.3303047510883967</v>
      </c>
      <c r="AX681" s="17">
        <v>0</v>
      </c>
    </row>
    <row r="682" spans="1:50" x14ac:dyDescent="0.25">
      <c r="A682" s="22" t="s">
        <v>964</v>
      </c>
      <c r="B682" s="22" t="s">
        <v>3952</v>
      </c>
      <c r="C682" s="22" t="s">
        <v>1130</v>
      </c>
      <c r="D682" s="22">
        <v>3876</v>
      </c>
      <c r="E682" s="22" t="s">
        <v>1466</v>
      </c>
      <c r="F682" s="43">
        <v>3.2580089999999999</v>
      </c>
      <c r="G682" s="43">
        <v>194.76190819895001</v>
      </c>
      <c r="H682" s="43">
        <v>9.8000000000000007</v>
      </c>
      <c r="I682" s="9">
        <v>0</v>
      </c>
      <c r="J682" s="9">
        <v>9.8000000000000007</v>
      </c>
      <c r="K682" s="11">
        <v>0.23863636363636365</v>
      </c>
      <c r="L682" s="41">
        <v>1042</v>
      </c>
      <c r="M682" s="44">
        <v>0</v>
      </c>
      <c r="N682" s="13">
        <v>0</v>
      </c>
      <c r="O682" s="13">
        <v>0</v>
      </c>
      <c r="P682" s="22">
        <v>0</v>
      </c>
      <c r="Q682" s="22">
        <v>0</v>
      </c>
      <c r="R682" s="14">
        <v>0</v>
      </c>
      <c r="S682" s="22">
        <v>278</v>
      </c>
      <c r="T682" s="22">
        <v>0.97564935064935066</v>
      </c>
      <c r="U682" s="22">
        <v>1858</v>
      </c>
      <c r="V682" s="22"/>
      <c r="W682" s="22">
        <v>337</v>
      </c>
      <c r="X682" s="22">
        <v>223</v>
      </c>
      <c r="Y682" s="14">
        <v>1858</v>
      </c>
      <c r="Z682" s="10">
        <v>337</v>
      </c>
      <c r="AA682" s="22">
        <v>223</v>
      </c>
      <c r="AB682" s="22">
        <v>628.91</v>
      </c>
      <c r="AC682" s="22">
        <v>1.6728163274473219E-2</v>
      </c>
      <c r="AD682" s="42">
        <v>1.172E-2</v>
      </c>
      <c r="AE682" s="22">
        <v>699</v>
      </c>
      <c r="AF682" s="22">
        <v>1.5668518267605851</v>
      </c>
      <c r="AG682" s="22">
        <v>1.3865945369562699E-2</v>
      </c>
      <c r="AH682" s="22">
        <v>0</v>
      </c>
      <c r="AI682" s="22">
        <v>0</v>
      </c>
      <c r="AJ682" s="22">
        <v>0</v>
      </c>
      <c r="AK682" s="22">
        <v>0</v>
      </c>
      <c r="AL682" s="45">
        <v>0</v>
      </c>
      <c r="AM682" s="45">
        <v>0</v>
      </c>
      <c r="AN682" s="45">
        <v>0</v>
      </c>
      <c r="AO682" s="45">
        <v>0</v>
      </c>
      <c r="AP682" s="45">
        <v>0</v>
      </c>
      <c r="AQ682" s="45">
        <v>0</v>
      </c>
      <c r="AR682" s="45">
        <v>0</v>
      </c>
      <c r="AS682" s="45" t="s">
        <v>4442</v>
      </c>
      <c r="AT682" s="45" t="s">
        <v>4443</v>
      </c>
      <c r="AU682" s="45">
        <v>1.5668518267605851</v>
      </c>
      <c r="AV682" s="10">
        <v>34.387755102040813</v>
      </c>
      <c r="AW682" s="10">
        <v>34.387755102040813</v>
      </c>
      <c r="AX682" s="17">
        <v>0</v>
      </c>
    </row>
    <row r="683" spans="1:50" x14ac:dyDescent="0.25">
      <c r="A683" s="22" t="s">
        <v>2195</v>
      </c>
      <c r="B683" s="22" t="s">
        <v>3960</v>
      </c>
      <c r="C683" s="22" t="s">
        <v>2241</v>
      </c>
      <c r="D683" s="22">
        <v>730</v>
      </c>
      <c r="E683" s="22" t="s">
        <v>2592</v>
      </c>
      <c r="F683" s="43">
        <v>10.035504</v>
      </c>
      <c r="G683" s="43">
        <v>582.59047389977002</v>
      </c>
      <c r="H683" s="43">
        <v>23.991666666666667</v>
      </c>
      <c r="I683" s="9">
        <v>0</v>
      </c>
      <c r="J683" s="9">
        <v>23.991666666666667</v>
      </c>
      <c r="K683" s="11">
        <v>0</v>
      </c>
      <c r="L683" s="41">
        <v>1861</v>
      </c>
      <c r="M683" s="44">
        <v>0</v>
      </c>
      <c r="N683" s="13">
        <v>0</v>
      </c>
      <c r="O683" s="13">
        <v>0</v>
      </c>
      <c r="P683" s="22">
        <v>0</v>
      </c>
      <c r="Q683" s="22">
        <v>0</v>
      </c>
      <c r="R683" s="14">
        <v>0</v>
      </c>
      <c r="S683" s="22">
        <v>520</v>
      </c>
      <c r="T683" s="22">
        <v>1</v>
      </c>
      <c r="U683" s="22">
        <v>3392</v>
      </c>
      <c r="V683" s="22"/>
      <c r="W683" s="22">
        <v>614</v>
      </c>
      <c r="X683" s="22">
        <v>405</v>
      </c>
      <c r="Y683" s="14">
        <v>3392</v>
      </c>
      <c r="Z683" s="10">
        <v>614</v>
      </c>
      <c r="AA683" s="22">
        <v>405</v>
      </c>
      <c r="AB683" s="22">
        <v>1146.46</v>
      </c>
      <c r="AC683" s="22">
        <v>1.7225657558085177E-2</v>
      </c>
      <c r="AD683" s="42">
        <v>2.1989999999999999E-2</v>
      </c>
      <c r="AE683" s="22">
        <v>700</v>
      </c>
      <c r="AF683" s="22">
        <v>3.3209667243149039</v>
      </c>
      <c r="AG683" s="22">
        <v>1.38373613513121E-2</v>
      </c>
      <c r="AH683" s="22">
        <v>0</v>
      </c>
      <c r="AI683" s="22">
        <v>0</v>
      </c>
      <c r="AJ683" s="22">
        <v>0</v>
      </c>
      <c r="AK683" s="22">
        <v>0</v>
      </c>
      <c r="AL683" s="45">
        <v>0</v>
      </c>
      <c r="AM683" s="45">
        <v>0</v>
      </c>
      <c r="AN683" s="45">
        <v>0</v>
      </c>
      <c r="AO683" s="45">
        <v>0</v>
      </c>
      <c r="AP683" s="45">
        <v>0</v>
      </c>
      <c r="AQ683" s="45">
        <v>0</v>
      </c>
      <c r="AR683" s="45">
        <v>0</v>
      </c>
      <c r="AS683" s="45" t="s">
        <v>4442</v>
      </c>
      <c r="AT683" s="45" t="s">
        <v>4442</v>
      </c>
      <c r="AU683" s="45">
        <v>3.3209667243149039</v>
      </c>
      <c r="AV683" s="10">
        <v>25.592219520666898</v>
      </c>
      <c r="AW683" s="10">
        <v>25.592219520666898</v>
      </c>
      <c r="AX683" s="17">
        <v>0</v>
      </c>
    </row>
    <row r="684" spans="1:50" x14ac:dyDescent="0.25">
      <c r="A684" s="22" t="s">
        <v>2906</v>
      </c>
      <c r="B684" s="22" t="s">
        <v>3950</v>
      </c>
      <c r="C684" s="22" t="s">
        <v>384</v>
      </c>
      <c r="D684" s="22">
        <v>6642</v>
      </c>
      <c r="E684" s="22" t="s">
        <v>385</v>
      </c>
      <c r="F684" s="43">
        <v>2.8427419999999999</v>
      </c>
      <c r="G684" s="43">
        <v>257.40640291458999</v>
      </c>
      <c r="H684" s="43">
        <v>10.013446969696972</v>
      </c>
      <c r="I684" s="9">
        <v>0</v>
      </c>
      <c r="J684" s="9">
        <v>10.013446969696972</v>
      </c>
      <c r="K684" s="11">
        <v>0</v>
      </c>
      <c r="L684" s="41">
        <v>473</v>
      </c>
      <c r="M684" s="44">
        <v>0</v>
      </c>
      <c r="N684" s="13">
        <v>0</v>
      </c>
      <c r="O684" s="13">
        <v>0</v>
      </c>
      <c r="P684" s="22">
        <v>0</v>
      </c>
      <c r="Q684" s="22">
        <v>0</v>
      </c>
      <c r="R684" s="14">
        <v>0</v>
      </c>
      <c r="S684" s="22">
        <v>182</v>
      </c>
      <c r="T684" s="22">
        <v>1</v>
      </c>
      <c r="U684" s="22">
        <v>871</v>
      </c>
      <c r="V684" s="22"/>
      <c r="W684" s="22">
        <v>159</v>
      </c>
      <c r="X684" s="22">
        <v>106</v>
      </c>
      <c r="Y684" s="14">
        <v>871</v>
      </c>
      <c r="Z684" s="10">
        <v>159</v>
      </c>
      <c r="AA684" s="22">
        <v>106</v>
      </c>
      <c r="AB684" s="22">
        <v>296.22000000000003</v>
      </c>
      <c r="AC684" s="22">
        <v>1.1043788995968565E-2</v>
      </c>
      <c r="AD684" s="42">
        <v>3.65E-3</v>
      </c>
      <c r="AE684" s="22">
        <v>701</v>
      </c>
      <c r="AF684" s="22">
        <v>1.2796355596750835</v>
      </c>
      <c r="AG684" s="22">
        <v>1.3759522147043908E-2</v>
      </c>
      <c r="AH684" s="22">
        <v>0</v>
      </c>
      <c r="AI684" s="22">
        <v>0</v>
      </c>
      <c r="AJ684" s="22">
        <v>0</v>
      </c>
      <c r="AK684" s="22">
        <v>0</v>
      </c>
      <c r="AL684" s="45">
        <v>0</v>
      </c>
      <c r="AM684" s="45">
        <v>0</v>
      </c>
      <c r="AN684" s="45">
        <v>0</v>
      </c>
      <c r="AO684" s="45">
        <v>0</v>
      </c>
      <c r="AP684" s="45">
        <v>0</v>
      </c>
      <c r="AQ684" s="45">
        <v>0</v>
      </c>
      <c r="AR684" s="45">
        <v>0</v>
      </c>
      <c r="AS684" s="45" t="s">
        <v>4442</v>
      </c>
      <c r="AT684" s="45" t="s">
        <v>4445</v>
      </c>
      <c r="AU684" s="45">
        <v>1.2796355596750835</v>
      </c>
      <c r="AV684" s="10">
        <v>15.878648030111021</v>
      </c>
      <c r="AW684" s="10">
        <v>15.878648030111021</v>
      </c>
      <c r="AX684" s="17">
        <v>0</v>
      </c>
    </row>
    <row r="685" spans="1:50" x14ac:dyDescent="0.25">
      <c r="A685" s="22" t="s">
        <v>964</v>
      </c>
      <c r="B685" s="22" t="s">
        <v>3952</v>
      </c>
      <c r="C685" s="22" t="s">
        <v>1336</v>
      </c>
      <c r="D685" s="22">
        <v>6670</v>
      </c>
      <c r="E685" s="22" t="s">
        <v>1491</v>
      </c>
      <c r="F685" s="43">
        <v>1.1482840000000001</v>
      </c>
      <c r="G685" s="43">
        <v>69.872516649839994</v>
      </c>
      <c r="H685" s="43">
        <v>2.8443181818181822</v>
      </c>
      <c r="I685" s="9">
        <v>0.31874999999999998</v>
      </c>
      <c r="J685" s="9">
        <v>2.5255681818181817</v>
      </c>
      <c r="K685" s="11">
        <v>2.8363636363636364</v>
      </c>
      <c r="L685" s="41">
        <v>264</v>
      </c>
      <c r="M685" s="44">
        <v>109</v>
      </c>
      <c r="N685" s="13">
        <v>56</v>
      </c>
      <c r="O685" s="13">
        <v>43</v>
      </c>
      <c r="P685" s="22">
        <v>3</v>
      </c>
      <c r="Q685" s="22">
        <v>0</v>
      </c>
      <c r="R685" s="14">
        <v>0</v>
      </c>
      <c r="S685" s="22">
        <v>97</v>
      </c>
      <c r="T685" s="22">
        <v>2.7966440271675053E-3</v>
      </c>
      <c r="U685" s="22">
        <v>110</v>
      </c>
      <c r="V685" s="22"/>
      <c r="W685" s="22">
        <v>56</v>
      </c>
      <c r="X685" s="22">
        <v>43</v>
      </c>
      <c r="Y685" s="14">
        <v>1</v>
      </c>
      <c r="Z685" s="10">
        <v>53</v>
      </c>
      <c r="AA685" s="22">
        <v>43</v>
      </c>
      <c r="AB685" s="22">
        <v>72.7</v>
      </c>
      <c r="AC685" s="22">
        <v>1.6433986566628547E-2</v>
      </c>
      <c r="AD685" s="42">
        <v>1.81E-3</v>
      </c>
      <c r="AE685" s="22">
        <v>702</v>
      </c>
      <c r="AF685" s="22">
        <v>0.35770188806828579</v>
      </c>
      <c r="AG685" s="22">
        <v>1.3757764925703299E-2</v>
      </c>
      <c r="AH685" s="22">
        <v>0</v>
      </c>
      <c r="AI685" s="22">
        <v>0</v>
      </c>
      <c r="AJ685" s="22">
        <v>0</v>
      </c>
      <c r="AK685" s="22">
        <v>0</v>
      </c>
      <c r="AL685" s="45">
        <v>0</v>
      </c>
      <c r="AM685" s="45">
        <v>0</v>
      </c>
      <c r="AN685" s="45">
        <v>0</v>
      </c>
      <c r="AO685" s="45">
        <v>0</v>
      </c>
      <c r="AP685" s="45">
        <v>0</v>
      </c>
      <c r="AQ685" s="45">
        <v>0</v>
      </c>
      <c r="AR685" s="45">
        <v>0</v>
      </c>
      <c r="AS685" s="45" t="s">
        <v>4442</v>
      </c>
      <c r="AT685" s="45" t="s">
        <v>4445</v>
      </c>
      <c r="AU685" s="45">
        <v>0.31761583948532363</v>
      </c>
      <c r="AV685" s="10">
        <v>20.985376827896513</v>
      </c>
      <c r="AW685" s="10">
        <v>19.688373951258487</v>
      </c>
      <c r="AX685" s="17">
        <v>0.11206552137435076</v>
      </c>
    </row>
    <row r="686" spans="1:50" x14ac:dyDescent="0.25">
      <c r="A686" s="22" t="s">
        <v>539</v>
      </c>
      <c r="B686" s="22" t="s">
        <v>3949</v>
      </c>
      <c r="C686" s="22" t="s">
        <v>627</v>
      </c>
      <c r="D686" s="22">
        <v>258</v>
      </c>
      <c r="E686" s="22" t="s">
        <v>777</v>
      </c>
      <c r="F686" s="43">
        <v>2.1538750000000002</v>
      </c>
      <c r="G686" s="43">
        <v>190.23928927503999</v>
      </c>
      <c r="H686" s="43">
        <v>8.7948863636363637</v>
      </c>
      <c r="I686" s="9">
        <v>7.7068181818181829</v>
      </c>
      <c r="J686" s="9">
        <v>1.0880681818181819</v>
      </c>
      <c r="K686" s="11">
        <v>8.7916666666666661</v>
      </c>
      <c r="L686" s="41">
        <v>201</v>
      </c>
      <c r="M686" s="44">
        <v>535</v>
      </c>
      <c r="N686" s="13">
        <v>293</v>
      </c>
      <c r="O686" s="13">
        <v>153</v>
      </c>
      <c r="P686" s="22">
        <v>250</v>
      </c>
      <c r="Q686" s="22">
        <v>139</v>
      </c>
      <c r="R686" s="14">
        <v>0</v>
      </c>
      <c r="S686" s="22">
        <v>262</v>
      </c>
      <c r="T686" s="22">
        <v>3.6608738721277678E-4</v>
      </c>
      <c r="U686" s="22">
        <v>535</v>
      </c>
      <c r="V686" s="22"/>
      <c r="W686" s="22">
        <v>293</v>
      </c>
      <c r="X686" s="22">
        <v>153</v>
      </c>
      <c r="Y686" s="14">
        <v>0</v>
      </c>
      <c r="Z686" s="10">
        <v>43</v>
      </c>
      <c r="AA686" s="22">
        <v>14</v>
      </c>
      <c r="AB686" s="22">
        <v>58.91</v>
      </c>
      <c r="AC686" s="22">
        <v>1.1321925182794486E-2</v>
      </c>
      <c r="AD686" s="42">
        <v>1.01E-3</v>
      </c>
      <c r="AE686" s="22">
        <v>703</v>
      </c>
      <c r="AF686" s="22">
        <v>0.74118575857271396</v>
      </c>
      <c r="AG686" s="22">
        <v>1.3725662195790999E-2</v>
      </c>
      <c r="AH686" s="22">
        <v>0</v>
      </c>
      <c r="AI686" s="22">
        <v>0</v>
      </c>
      <c r="AJ686" s="22">
        <v>0</v>
      </c>
      <c r="AK686" s="22">
        <v>0</v>
      </c>
      <c r="AL686" s="45">
        <v>0</v>
      </c>
      <c r="AM686" s="45">
        <v>0</v>
      </c>
      <c r="AN686" s="45">
        <v>0</v>
      </c>
      <c r="AO686" s="45">
        <v>0</v>
      </c>
      <c r="AP686" s="45">
        <v>0</v>
      </c>
      <c r="AQ686" s="45">
        <v>0</v>
      </c>
      <c r="AR686" s="45">
        <v>0</v>
      </c>
      <c r="AS686" s="45" t="s">
        <v>4442</v>
      </c>
      <c r="AT686" s="45" t="s">
        <v>4445</v>
      </c>
      <c r="AU686" s="45">
        <v>9.1696539031381044E-2</v>
      </c>
      <c r="AV686" s="10">
        <v>39.519582245430804</v>
      </c>
      <c r="AW686" s="10">
        <v>33.314813618450806</v>
      </c>
      <c r="AX686" s="17">
        <v>0.87628399767426846</v>
      </c>
    </row>
    <row r="687" spans="1:50" x14ac:dyDescent="0.25">
      <c r="A687" s="22" t="s">
        <v>539</v>
      </c>
      <c r="B687" s="22" t="s">
        <v>3949</v>
      </c>
      <c r="C687" s="22" t="s">
        <v>596</v>
      </c>
      <c r="D687" s="22">
        <v>6425</v>
      </c>
      <c r="E687" s="22" t="s">
        <v>597</v>
      </c>
      <c r="F687" s="43">
        <v>6.5542009999999999</v>
      </c>
      <c r="G687" s="43">
        <v>414.35079435712998</v>
      </c>
      <c r="H687" s="43">
        <v>19.038257575757576</v>
      </c>
      <c r="I687" s="9">
        <v>0</v>
      </c>
      <c r="J687" s="9">
        <v>19.038257575757576</v>
      </c>
      <c r="K687" s="11">
        <v>0</v>
      </c>
      <c r="L687" s="41">
        <v>2400</v>
      </c>
      <c r="M687" s="44">
        <v>0</v>
      </c>
      <c r="N687" s="13">
        <v>0</v>
      </c>
      <c r="O687" s="13">
        <v>0</v>
      </c>
      <c r="P687" s="22">
        <v>0</v>
      </c>
      <c r="Q687" s="22">
        <v>0</v>
      </c>
      <c r="R687" s="14">
        <v>0</v>
      </c>
      <c r="S687" s="22">
        <v>505</v>
      </c>
      <c r="T687" s="22">
        <v>1</v>
      </c>
      <c r="U687" s="22">
        <v>4371</v>
      </c>
      <c r="V687" s="22"/>
      <c r="W687" s="22">
        <v>790</v>
      </c>
      <c r="X687" s="22">
        <v>521</v>
      </c>
      <c r="Y687" s="14">
        <v>4371</v>
      </c>
      <c r="Z687" s="10">
        <v>790</v>
      </c>
      <c r="AA687" s="22">
        <v>521</v>
      </c>
      <c r="AB687" s="22">
        <v>1475.69</v>
      </c>
      <c r="AC687" s="22">
        <v>1.5818000325470399E-2</v>
      </c>
      <c r="AD687" s="42">
        <v>2.598E-2</v>
      </c>
      <c r="AE687" s="22">
        <v>704</v>
      </c>
      <c r="AF687" s="22">
        <v>3.4886177896821495</v>
      </c>
      <c r="AG687" s="22">
        <v>1.36808540771849E-2</v>
      </c>
      <c r="AH687" s="22">
        <v>0</v>
      </c>
      <c r="AI687" s="22">
        <v>0</v>
      </c>
      <c r="AJ687" s="22">
        <v>0</v>
      </c>
      <c r="AK687" s="22">
        <v>0</v>
      </c>
      <c r="AL687" s="45">
        <v>0</v>
      </c>
      <c r="AM687" s="45">
        <v>0</v>
      </c>
      <c r="AN687" s="45">
        <v>0</v>
      </c>
      <c r="AO687" s="45">
        <v>0</v>
      </c>
      <c r="AP687" s="45">
        <v>0</v>
      </c>
      <c r="AQ687" s="45">
        <v>0</v>
      </c>
      <c r="AR687" s="45">
        <v>0</v>
      </c>
      <c r="AS687" s="45" t="s">
        <v>4442</v>
      </c>
      <c r="AT687" s="45" t="s">
        <v>4442</v>
      </c>
      <c r="AU687" s="45">
        <v>3.4886177896821491</v>
      </c>
      <c r="AV687" s="10">
        <v>41.49539404309504</v>
      </c>
      <c r="AW687" s="10">
        <v>41.49539404309504</v>
      </c>
      <c r="AX687" s="17">
        <v>0</v>
      </c>
    </row>
    <row r="688" spans="1:50" x14ac:dyDescent="0.25">
      <c r="A688" s="22" t="s">
        <v>8</v>
      </c>
      <c r="B688" s="22" t="s">
        <v>3946</v>
      </c>
      <c r="C688" s="22" t="s">
        <v>257</v>
      </c>
      <c r="D688" s="22">
        <v>2755</v>
      </c>
      <c r="E688" s="22" t="s">
        <v>411</v>
      </c>
      <c r="F688" s="43">
        <v>1.550354</v>
      </c>
      <c r="G688" s="43">
        <v>70.166734809399998</v>
      </c>
      <c r="H688" s="43">
        <v>5.1267045454545457</v>
      </c>
      <c r="I688" s="9">
        <v>0</v>
      </c>
      <c r="J688" s="9">
        <v>5.1267045454545457</v>
      </c>
      <c r="K688" s="11">
        <v>0</v>
      </c>
      <c r="L688" s="41">
        <v>591</v>
      </c>
      <c r="M688" s="44">
        <v>0</v>
      </c>
      <c r="N688" s="13">
        <v>0</v>
      </c>
      <c r="O688" s="13">
        <v>0</v>
      </c>
      <c r="P688" s="22">
        <v>0</v>
      </c>
      <c r="Q688" s="22">
        <v>0</v>
      </c>
      <c r="R688" s="14">
        <v>0</v>
      </c>
      <c r="S688" s="22">
        <v>122</v>
      </c>
      <c r="T688" s="22">
        <v>1</v>
      </c>
      <c r="U688" s="22">
        <v>1086</v>
      </c>
      <c r="V688" s="22"/>
      <c r="W688" s="22">
        <v>198</v>
      </c>
      <c r="X688" s="22">
        <v>131</v>
      </c>
      <c r="Y688" s="14">
        <v>1086</v>
      </c>
      <c r="Z688" s="10">
        <v>198</v>
      </c>
      <c r="AA688" s="22">
        <v>131</v>
      </c>
      <c r="AB688" s="22">
        <v>369</v>
      </c>
      <c r="AC688" s="22">
        <v>2.2095284955347592E-2</v>
      </c>
      <c r="AD688" s="42">
        <v>9.1000000000000004E-3</v>
      </c>
      <c r="AE688" s="22">
        <v>705</v>
      </c>
      <c r="AF688" s="22">
        <v>0.57370665869732462</v>
      </c>
      <c r="AG688" s="22">
        <v>1.36596823499363E-2</v>
      </c>
      <c r="AH688" s="22">
        <v>0</v>
      </c>
      <c r="AI688" s="22">
        <v>0</v>
      </c>
      <c r="AJ688" s="22">
        <v>0</v>
      </c>
      <c r="AK688" s="22">
        <v>0</v>
      </c>
      <c r="AL688" s="45">
        <v>0</v>
      </c>
      <c r="AM688" s="45">
        <v>0</v>
      </c>
      <c r="AN688" s="45">
        <v>0</v>
      </c>
      <c r="AO688" s="45">
        <v>0</v>
      </c>
      <c r="AP688" s="45">
        <v>0</v>
      </c>
      <c r="AQ688" s="45">
        <v>0</v>
      </c>
      <c r="AR688" s="45">
        <v>0</v>
      </c>
      <c r="AS688" s="45" t="s">
        <v>4442</v>
      </c>
      <c r="AT688" s="45" t="s">
        <v>4444</v>
      </c>
      <c r="AU688" s="45">
        <v>0.57370665869732462</v>
      </c>
      <c r="AV688" s="10">
        <v>38.621301119361632</v>
      </c>
      <c r="AW688" s="10">
        <v>38.621301119361632</v>
      </c>
      <c r="AX688" s="17">
        <v>0</v>
      </c>
    </row>
    <row r="689" spans="1:50" x14ac:dyDescent="0.25">
      <c r="A689" s="22" t="s">
        <v>964</v>
      </c>
      <c r="B689" s="22" t="s">
        <v>3948</v>
      </c>
      <c r="C689" s="22" t="s">
        <v>967</v>
      </c>
      <c r="D689" s="22">
        <v>4613</v>
      </c>
      <c r="E689" s="22" t="s">
        <v>975</v>
      </c>
      <c r="F689" s="43">
        <v>1.3298509999999999</v>
      </c>
      <c r="G689" s="43">
        <v>139.46442226668</v>
      </c>
      <c r="H689" s="43">
        <v>6.2314393939393939</v>
      </c>
      <c r="I689" s="9">
        <v>0</v>
      </c>
      <c r="J689" s="9">
        <v>6.2314393939393939</v>
      </c>
      <c r="K689" s="11">
        <v>0</v>
      </c>
      <c r="L689" s="41">
        <v>904</v>
      </c>
      <c r="M689" s="44">
        <v>0</v>
      </c>
      <c r="N689" s="13">
        <v>0</v>
      </c>
      <c r="O689" s="13">
        <v>0</v>
      </c>
      <c r="P689" s="22">
        <v>0</v>
      </c>
      <c r="Q689" s="22">
        <v>0</v>
      </c>
      <c r="R689" s="14">
        <v>0</v>
      </c>
      <c r="S689" s="22">
        <v>120</v>
      </c>
      <c r="T689" s="22">
        <v>1</v>
      </c>
      <c r="U689" s="22">
        <v>1654</v>
      </c>
      <c r="V689" s="22"/>
      <c r="W689" s="22">
        <v>300</v>
      </c>
      <c r="X689" s="22">
        <v>199</v>
      </c>
      <c r="Y689" s="14">
        <v>1654</v>
      </c>
      <c r="Z689" s="10">
        <v>300</v>
      </c>
      <c r="AA689" s="22">
        <v>199</v>
      </c>
      <c r="AB689" s="22">
        <v>559.86</v>
      </c>
      <c r="AC689" s="22">
        <v>9.5354139671341813E-3</v>
      </c>
      <c r="AD689" s="42">
        <v>5.9500000000000004E-3</v>
      </c>
      <c r="AE689" s="22">
        <v>706</v>
      </c>
      <c r="AF689" s="22">
        <v>0.92689849407146441</v>
      </c>
      <c r="AG689" s="22">
        <v>1.36308602069333E-2</v>
      </c>
      <c r="AH689" s="22">
        <v>0</v>
      </c>
      <c r="AI689" s="22">
        <v>0</v>
      </c>
      <c r="AJ689" s="22">
        <v>0</v>
      </c>
      <c r="AK689" s="22">
        <v>0</v>
      </c>
      <c r="AL689" s="45">
        <v>0</v>
      </c>
      <c r="AM689" s="45">
        <v>0</v>
      </c>
      <c r="AN689" s="45">
        <v>0</v>
      </c>
      <c r="AO689" s="45">
        <v>0</v>
      </c>
      <c r="AP689" s="45">
        <v>0</v>
      </c>
      <c r="AQ689" s="45">
        <v>0</v>
      </c>
      <c r="AR689" s="45">
        <v>0</v>
      </c>
      <c r="AS689" s="45" t="s">
        <v>4442</v>
      </c>
      <c r="AT689" s="45" t="s">
        <v>4444</v>
      </c>
      <c r="AU689" s="45">
        <v>0.92689849407146441</v>
      </c>
      <c r="AV689" s="10">
        <v>48.142970032216887</v>
      </c>
      <c r="AW689" s="10">
        <v>48.142970032216887</v>
      </c>
      <c r="AX689" s="17">
        <v>0</v>
      </c>
    </row>
    <row r="690" spans="1:50" x14ac:dyDescent="0.25">
      <c r="A690" s="22" t="s">
        <v>2906</v>
      </c>
      <c r="B690" s="22" t="s">
        <v>3950</v>
      </c>
      <c r="C690" s="22" t="s">
        <v>3121</v>
      </c>
      <c r="D690" s="22">
        <v>5010</v>
      </c>
      <c r="E690" s="22" t="s">
        <v>3251</v>
      </c>
      <c r="F690" s="43">
        <v>1.8128740000000001</v>
      </c>
      <c r="G690" s="43">
        <v>86.106964337769995</v>
      </c>
      <c r="H690" s="43">
        <v>3.4613636363636364</v>
      </c>
      <c r="I690" s="9">
        <v>0</v>
      </c>
      <c r="J690" s="9">
        <v>3.4613636363636364</v>
      </c>
      <c r="K690" s="11">
        <v>0</v>
      </c>
      <c r="L690" s="41">
        <v>494</v>
      </c>
      <c r="M690" s="44">
        <v>0</v>
      </c>
      <c r="N690" s="13">
        <v>0</v>
      </c>
      <c r="O690" s="13">
        <v>0</v>
      </c>
      <c r="P690" s="22">
        <v>0</v>
      </c>
      <c r="Q690" s="22">
        <v>0</v>
      </c>
      <c r="R690" s="14">
        <v>0</v>
      </c>
      <c r="S690" s="22">
        <v>88</v>
      </c>
      <c r="T690" s="22">
        <v>1</v>
      </c>
      <c r="U690" s="22">
        <v>909</v>
      </c>
      <c r="V690" s="22"/>
      <c r="W690" s="22">
        <v>166</v>
      </c>
      <c r="X690" s="22">
        <v>110</v>
      </c>
      <c r="Y690" s="14">
        <v>909</v>
      </c>
      <c r="Z690" s="10">
        <v>166</v>
      </c>
      <c r="AA690" s="22">
        <v>110</v>
      </c>
      <c r="AB690" s="22">
        <v>309.23</v>
      </c>
      <c r="AC690" s="22">
        <v>2.1053744188317649E-2</v>
      </c>
      <c r="AD690" s="42">
        <v>7.2700000000000004E-3</v>
      </c>
      <c r="AE690" s="22">
        <v>707</v>
      </c>
      <c r="AF690" s="22">
        <v>0.77556597799392568</v>
      </c>
      <c r="AG690" s="22">
        <v>1.36064206665601E-2</v>
      </c>
      <c r="AH690" s="22">
        <v>0</v>
      </c>
      <c r="AI690" s="22">
        <v>0</v>
      </c>
      <c r="AJ690" s="22">
        <v>0</v>
      </c>
      <c r="AK690" s="22">
        <v>0</v>
      </c>
      <c r="AL690" s="45">
        <v>0</v>
      </c>
      <c r="AM690" s="45">
        <v>0</v>
      </c>
      <c r="AN690" s="45">
        <v>0</v>
      </c>
      <c r="AO690" s="45">
        <v>0</v>
      </c>
      <c r="AP690" s="45">
        <v>0</v>
      </c>
      <c r="AQ690" s="45">
        <v>0</v>
      </c>
      <c r="AR690" s="45">
        <v>0</v>
      </c>
      <c r="AS690" s="45" t="s">
        <v>4442</v>
      </c>
      <c r="AT690" s="45" t="s">
        <v>4444</v>
      </c>
      <c r="AU690" s="45">
        <v>0.77556597799392568</v>
      </c>
      <c r="AV690" s="10">
        <v>47.95797767564018</v>
      </c>
      <c r="AW690" s="10">
        <v>47.95797767564018</v>
      </c>
      <c r="AX690" s="17">
        <v>0</v>
      </c>
    </row>
    <row r="691" spans="1:50" x14ac:dyDescent="0.25">
      <c r="A691" s="22" t="s">
        <v>539</v>
      </c>
      <c r="B691" s="22" t="s">
        <v>3949</v>
      </c>
      <c r="C691" s="22" t="s">
        <v>732</v>
      </c>
      <c r="D691" s="22">
        <v>8070</v>
      </c>
      <c r="E691" s="22" t="s">
        <v>766</v>
      </c>
      <c r="F691" s="43">
        <v>3.6790050000000001</v>
      </c>
      <c r="G691" s="43">
        <v>305.71010143356</v>
      </c>
      <c r="H691" s="43">
        <v>13.941666666666668</v>
      </c>
      <c r="I691" s="9">
        <v>13.52064393939394</v>
      </c>
      <c r="J691" s="9">
        <v>0.4212121212121212</v>
      </c>
      <c r="K691" s="11">
        <v>13.718371212121214</v>
      </c>
      <c r="L691" s="41">
        <v>474</v>
      </c>
      <c r="M691" s="44">
        <v>1825</v>
      </c>
      <c r="N691" s="13">
        <v>132</v>
      </c>
      <c r="O691" s="13">
        <v>116</v>
      </c>
      <c r="P691" s="22">
        <v>130</v>
      </c>
      <c r="Q691" s="22">
        <v>114</v>
      </c>
      <c r="R691" s="14">
        <v>0</v>
      </c>
      <c r="S691" s="22">
        <v>422</v>
      </c>
      <c r="T691" s="22">
        <v>1.6016410367874712E-2</v>
      </c>
      <c r="U691" s="22">
        <v>1839</v>
      </c>
      <c r="V691" s="22"/>
      <c r="W691" s="22">
        <v>135</v>
      </c>
      <c r="X691" s="22">
        <v>118</v>
      </c>
      <c r="Y691" s="14">
        <v>14</v>
      </c>
      <c r="Z691" s="10">
        <v>5</v>
      </c>
      <c r="AA691" s="22">
        <v>4</v>
      </c>
      <c r="AB691" s="22">
        <v>8.11</v>
      </c>
      <c r="AC691" s="22">
        <v>1.2034293216835553E-2</v>
      </c>
      <c r="AD691" s="42">
        <v>1.2999999999999999E-4</v>
      </c>
      <c r="AE691" s="22">
        <v>708</v>
      </c>
      <c r="AF691" s="22">
        <v>0.77517457091880448</v>
      </c>
      <c r="AG691" s="22">
        <v>1.35995538757685E-2</v>
      </c>
      <c r="AH691" s="22">
        <v>1</v>
      </c>
      <c r="AI691" s="22">
        <v>0</v>
      </c>
      <c r="AJ691" s="22">
        <v>0</v>
      </c>
      <c r="AK691" s="22">
        <v>0</v>
      </c>
      <c r="AL691" s="45">
        <v>0</v>
      </c>
      <c r="AM691" s="45">
        <v>0</v>
      </c>
      <c r="AN691" s="45">
        <v>0</v>
      </c>
      <c r="AO691" s="45">
        <v>0</v>
      </c>
      <c r="AP691" s="45">
        <v>0</v>
      </c>
      <c r="AQ691" s="45">
        <v>0</v>
      </c>
      <c r="AR691" s="45">
        <v>0</v>
      </c>
      <c r="AS691" s="45" t="s">
        <v>4442</v>
      </c>
      <c r="AT691" s="45" t="s">
        <v>4445</v>
      </c>
      <c r="AU691" s="45">
        <v>2.3419934870991428E-2</v>
      </c>
      <c r="AV691" s="10">
        <v>11.870503597122303</v>
      </c>
      <c r="AW691" s="10">
        <v>9.683203825463238</v>
      </c>
      <c r="AX691" s="17">
        <v>0.9698011193827093</v>
      </c>
    </row>
    <row r="692" spans="1:50" x14ac:dyDescent="0.25">
      <c r="A692" s="22" t="s">
        <v>8</v>
      </c>
      <c r="B692" s="22" t="s">
        <v>3946</v>
      </c>
      <c r="C692" s="22" t="s">
        <v>492</v>
      </c>
      <c r="D692" s="22">
        <v>3093</v>
      </c>
      <c r="E692" s="22" t="s">
        <v>493</v>
      </c>
      <c r="F692" s="43">
        <v>0.26384600000000002</v>
      </c>
      <c r="G692" s="43">
        <v>19.684213718679999</v>
      </c>
      <c r="H692" s="43">
        <v>1.5071969696969698</v>
      </c>
      <c r="I692" s="9">
        <v>0</v>
      </c>
      <c r="J692" s="9">
        <v>1.5071969696969698</v>
      </c>
      <c r="K692" s="11">
        <v>0</v>
      </c>
      <c r="L692" s="41">
        <v>12</v>
      </c>
      <c r="M692" s="44">
        <v>0</v>
      </c>
      <c r="N692" s="13">
        <v>0</v>
      </c>
      <c r="O692" s="13">
        <v>0</v>
      </c>
      <c r="P692" s="22">
        <v>0</v>
      </c>
      <c r="Q692" s="22">
        <v>0</v>
      </c>
      <c r="R692" s="14">
        <v>0</v>
      </c>
      <c r="S692" s="22">
        <v>31</v>
      </c>
      <c r="T692" s="22">
        <v>1</v>
      </c>
      <c r="U692" s="22">
        <v>34</v>
      </c>
      <c r="V692" s="22"/>
      <c r="W692" s="22">
        <v>8</v>
      </c>
      <c r="X692" s="22">
        <v>6</v>
      </c>
      <c r="Y692" s="14">
        <v>34</v>
      </c>
      <c r="Z692" s="10">
        <v>8</v>
      </c>
      <c r="AA692" s="22">
        <v>6</v>
      </c>
      <c r="AB692" s="22">
        <v>14.02</v>
      </c>
      <c r="AC692" s="22">
        <v>1.3403939002634098E-2</v>
      </c>
      <c r="AD692" s="42">
        <v>2.2000000000000001E-4</v>
      </c>
      <c r="AE692" s="22">
        <v>709</v>
      </c>
      <c r="AF692" s="22">
        <v>0.10874124604378479</v>
      </c>
      <c r="AG692" s="22">
        <v>1.3592655755473099E-2</v>
      </c>
      <c r="AH692" s="22">
        <v>0</v>
      </c>
      <c r="AI692" s="22">
        <v>0</v>
      </c>
      <c r="AJ692" s="22">
        <v>0</v>
      </c>
      <c r="AK692" s="22">
        <v>0</v>
      </c>
      <c r="AL692" s="45">
        <v>0</v>
      </c>
      <c r="AM692" s="45">
        <v>0</v>
      </c>
      <c r="AN692" s="45">
        <v>0</v>
      </c>
      <c r="AO692" s="45">
        <v>0</v>
      </c>
      <c r="AP692" s="45">
        <v>0</v>
      </c>
      <c r="AQ692" s="45">
        <v>0</v>
      </c>
      <c r="AR692" s="45">
        <v>0</v>
      </c>
      <c r="AS692" s="45" t="s">
        <v>4442</v>
      </c>
      <c r="AT692" s="45" t="s">
        <v>4445</v>
      </c>
      <c r="AU692" s="45">
        <v>0.10874124604378479</v>
      </c>
      <c r="AV692" s="10">
        <v>5.3078662980648401</v>
      </c>
      <c r="AW692" s="10">
        <v>5.3078662980648401</v>
      </c>
      <c r="AX692" s="17">
        <v>0</v>
      </c>
    </row>
    <row r="693" spans="1:50" x14ac:dyDescent="0.25">
      <c r="A693" s="22" t="s">
        <v>964</v>
      </c>
      <c r="B693" s="22" t="s">
        <v>3952</v>
      </c>
      <c r="C693" s="22" t="s">
        <v>1130</v>
      </c>
      <c r="D693" s="22">
        <v>4590</v>
      </c>
      <c r="E693" s="22" t="s">
        <v>1584</v>
      </c>
      <c r="F693" s="43">
        <v>2.1766890000000001</v>
      </c>
      <c r="G693" s="43">
        <v>137.8010593747</v>
      </c>
      <c r="H693" s="43">
        <v>5.4609848484848484</v>
      </c>
      <c r="I693" s="9">
        <v>3.6992424242424242</v>
      </c>
      <c r="J693" s="9">
        <v>1.7617424242424242</v>
      </c>
      <c r="K693" s="11">
        <v>5.4607954545454547</v>
      </c>
      <c r="L693" s="41">
        <v>726</v>
      </c>
      <c r="M693" s="44">
        <v>1279</v>
      </c>
      <c r="N693" s="13">
        <v>409</v>
      </c>
      <c r="O693" s="13">
        <v>29</v>
      </c>
      <c r="P693" s="22">
        <v>368</v>
      </c>
      <c r="Q693" s="22">
        <v>22</v>
      </c>
      <c r="R693" s="14">
        <v>0</v>
      </c>
      <c r="S693" s="22">
        <v>167</v>
      </c>
      <c r="T693" s="22">
        <v>3.4681279045489788E-5</v>
      </c>
      <c r="U693" s="22">
        <v>1279</v>
      </c>
      <c r="V693" s="22"/>
      <c r="W693" s="22">
        <v>409</v>
      </c>
      <c r="X693" s="22">
        <v>29</v>
      </c>
      <c r="Y693" s="14">
        <v>0</v>
      </c>
      <c r="Z693" s="10">
        <v>41</v>
      </c>
      <c r="AA693" s="22">
        <v>7</v>
      </c>
      <c r="AB693" s="22">
        <v>56.17</v>
      </c>
      <c r="AC693" s="22">
        <v>1.5795880016286984E-2</v>
      </c>
      <c r="AD693" s="42">
        <v>1.3500000000000001E-3</v>
      </c>
      <c r="AE693" s="22">
        <v>710</v>
      </c>
      <c r="AF693" s="22">
        <v>1.1003614178464538</v>
      </c>
      <c r="AG693" s="22">
        <v>1.3584708862301899E-2</v>
      </c>
      <c r="AH693" s="22">
        <v>0</v>
      </c>
      <c r="AI693" s="22">
        <v>0</v>
      </c>
      <c r="AJ693" s="22">
        <v>0</v>
      </c>
      <c r="AK693" s="22">
        <v>0</v>
      </c>
      <c r="AL693" s="45">
        <v>0</v>
      </c>
      <c r="AM693" s="45">
        <v>0</v>
      </c>
      <c r="AN693" s="45">
        <v>0</v>
      </c>
      <c r="AO693" s="45">
        <v>0</v>
      </c>
      <c r="AP693" s="45">
        <v>0</v>
      </c>
      <c r="AQ693" s="45">
        <v>0</v>
      </c>
      <c r="AR693" s="45">
        <v>0</v>
      </c>
      <c r="AS693" s="45" t="s">
        <v>4442</v>
      </c>
      <c r="AT693" s="45" t="s">
        <v>4445</v>
      </c>
      <c r="AU693" s="45">
        <v>0.35498237874757971</v>
      </c>
      <c r="AV693" s="10">
        <v>23.272414534508709</v>
      </c>
      <c r="AW693" s="10">
        <v>74.894915724491923</v>
      </c>
      <c r="AX693" s="17">
        <v>0.67739474231809671</v>
      </c>
    </row>
    <row r="694" spans="1:50" x14ac:dyDescent="0.25">
      <c r="A694" s="22" t="s">
        <v>2906</v>
      </c>
      <c r="B694" s="22" t="s">
        <v>3959</v>
      </c>
      <c r="C694" s="22" t="s">
        <v>2959</v>
      </c>
      <c r="D694" s="22">
        <v>3972</v>
      </c>
      <c r="E694" s="22" t="s">
        <v>2960</v>
      </c>
      <c r="F694" s="43">
        <v>0.85641299999999998</v>
      </c>
      <c r="G694" s="43">
        <v>88.865669480609995</v>
      </c>
      <c r="H694" s="43">
        <v>3.8354166666666667</v>
      </c>
      <c r="I694" s="9">
        <v>0</v>
      </c>
      <c r="J694" s="9">
        <v>3.8354166666666667</v>
      </c>
      <c r="K694" s="11">
        <v>0</v>
      </c>
      <c r="L694" s="41">
        <v>94</v>
      </c>
      <c r="M694" s="44">
        <v>0</v>
      </c>
      <c r="N694" s="13">
        <v>0</v>
      </c>
      <c r="O694" s="13">
        <v>0</v>
      </c>
      <c r="P694" s="22">
        <v>0</v>
      </c>
      <c r="Q694" s="22">
        <v>0</v>
      </c>
      <c r="R694" s="14">
        <v>0</v>
      </c>
      <c r="S694" s="22">
        <v>62</v>
      </c>
      <c r="T694" s="22">
        <v>1</v>
      </c>
      <c r="U694" s="22">
        <v>183</v>
      </c>
      <c r="V694" s="22"/>
      <c r="W694" s="22">
        <v>35</v>
      </c>
      <c r="X694" s="22">
        <v>24</v>
      </c>
      <c r="Y694" s="14">
        <v>183</v>
      </c>
      <c r="Z694" s="10">
        <v>35</v>
      </c>
      <c r="AA694" s="22">
        <v>24</v>
      </c>
      <c r="AB694" s="22">
        <v>64.42</v>
      </c>
      <c r="AC694" s="22">
        <v>9.6371636539222226E-3</v>
      </c>
      <c r="AD694" s="42">
        <v>6.9999999999999999E-4</v>
      </c>
      <c r="AE694" s="22">
        <v>711</v>
      </c>
      <c r="AF694" s="22">
        <v>0.35199614536832202</v>
      </c>
      <c r="AG694" s="22">
        <v>1.3538313283397E-2</v>
      </c>
      <c r="AH694" s="22">
        <v>0</v>
      </c>
      <c r="AI694" s="22">
        <v>0</v>
      </c>
      <c r="AJ694" s="22">
        <v>0</v>
      </c>
      <c r="AK694" s="22">
        <v>0</v>
      </c>
      <c r="AL694" s="45">
        <v>0</v>
      </c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 t="s">
        <v>4442</v>
      </c>
      <c r="AT694" s="45" t="s">
        <v>4445</v>
      </c>
      <c r="AU694" s="45">
        <v>0.35199614536832202</v>
      </c>
      <c r="AV694" s="10">
        <v>9.1254752851711025</v>
      </c>
      <c r="AW694" s="10">
        <v>9.1254752851711025</v>
      </c>
      <c r="AX694" s="17">
        <v>0</v>
      </c>
    </row>
    <row r="695" spans="1:50" x14ac:dyDescent="0.25">
      <c r="A695" s="22" t="s">
        <v>964</v>
      </c>
      <c r="B695" s="22" t="s">
        <v>3948</v>
      </c>
      <c r="C695" s="22" t="s">
        <v>1286</v>
      </c>
      <c r="D695" s="22">
        <v>6156</v>
      </c>
      <c r="E695" s="22" t="s">
        <v>1287</v>
      </c>
      <c r="F695" s="43">
        <v>17.995878000000001</v>
      </c>
      <c r="G695" s="43">
        <v>1017.8938844712</v>
      </c>
      <c r="H695" s="43">
        <v>36.523674242424242</v>
      </c>
      <c r="I695" s="9">
        <v>0</v>
      </c>
      <c r="J695" s="9">
        <v>36.523674242424242</v>
      </c>
      <c r="K695" s="11">
        <v>0</v>
      </c>
      <c r="L695" s="41">
        <v>4739</v>
      </c>
      <c r="M695" s="44">
        <v>0</v>
      </c>
      <c r="N695" s="13">
        <v>0</v>
      </c>
      <c r="O695" s="13">
        <v>0</v>
      </c>
      <c r="P695" s="22">
        <v>0</v>
      </c>
      <c r="Q695" s="22">
        <v>0</v>
      </c>
      <c r="R695" s="14">
        <v>0</v>
      </c>
      <c r="S695" s="22">
        <v>554</v>
      </c>
      <c r="T695" s="22">
        <v>1</v>
      </c>
      <c r="U695" s="22">
        <v>8618</v>
      </c>
      <c r="V695" s="22"/>
      <c r="W695" s="22">
        <v>1556</v>
      </c>
      <c r="X695" s="22">
        <v>1026</v>
      </c>
      <c r="Y695" s="14">
        <v>8618</v>
      </c>
      <c r="Z695" s="10">
        <v>1556</v>
      </c>
      <c r="AA695" s="22">
        <v>1026</v>
      </c>
      <c r="AB695" s="22">
        <v>2907.34</v>
      </c>
      <c r="AC695" s="22">
        <v>1.7679522663945402E-2</v>
      </c>
      <c r="AD695" s="42">
        <v>5.7200000000000001E-2</v>
      </c>
      <c r="AE695" s="22">
        <v>712</v>
      </c>
      <c r="AF695" s="22">
        <v>4.5587099204875798</v>
      </c>
      <c r="AG695" s="22">
        <v>1.3527329140912699E-2</v>
      </c>
      <c r="AH695" s="22">
        <v>0</v>
      </c>
      <c r="AI695" s="22">
        <v>0</v>
      </c>
      <c r="AJ695" s="22">
        <v>0</v>
      </c>
      <c r="AK695" s="22">
        <v>0</v>
      </c>
      <c r="AL695" s="45">
        <v>0</v>
      </c>
      <c r="AM695" s="45">
        <v>0</v>
      </c>
      <c r="AN695" s="45">
        <v>0</v>
      </c>
      <c r="AO695" s="45">
        <v>1</v>
      </c>
      <c r="AP695" s="45">
        <v>0</v>
      </c>
      <c r="AQ695" s="45">
        <v>0</v>
      </c>
      <c r="AR695" s="45">
        <v>0</v>
      </c>
      <c r="AS695" s="45" t="s">
        <v>4442</v>
      </c>
      <c r="AT695" s="45" t="s">
        <v>4441</v>
      </c>
      <c r="AU695" s="45">
        <v>4.5587099204875798</v>
      </c>
      <c r="AV695" s="10">
        <v>42.602504602141614</v>
      </c>
      <c r="AW695" s="10">
        <v>42.602504602141614</v>
      </c>
      <c r="AX695" s="17">
        <v>0</v>
      </c>
    </row>
    <row r="696" spans="1:50" x14ac:dyDescent="0.25">
      <c r="A696" s="22" t="s">
        <v>964</v>
      </c>
      <c r="B696" s="22" t="s">
        <v>3948</v>
      </c>
      <c r="C696" s="22" t="s">
        <v>989</v>
      </c>
      <c r="D696" s="22">
        <v>5971</v>
      </c>
      <c r="E696" s="22" t="s">
        <v>1477</v>
      </c>
      <c r="F696" s="43">
        <v>3.4121990000000002</v>
      </c>
      <c r="G696" s="43">
        <v>221.93575594636999</v>
      </c>
      <c r="H696" s="43">
        <v>10.562310606060608</v>
      </c>
      <c r="I696" s="9">
        <v>0.10018939393939394</v>
      </c>
      <c r="J696" s="9">
        <v>10.462121212121213</v>
      </c>
      <c r="K696" s="11">
        <v>0.74962121212121213</v>
      </c>
      <c r="L696" s="41">
        <v>5060</v>
      </c>
      <c r="M696" s="44">
        <v>999</v>
      </c>
      <c r="N696" s="13">
        <v>353</v>
      </c>
      <c r="O696" s="13">
        <v>202</v>
      </c>
      <c r="P696" s="22">
        <v>296</v>
      </c>
      <c r="Q696" s="22">
        <v>154</v>
      </c>
      <c r="R696" s="14">
        <v>0</v>
      </c>
      <c r="S696" s="22">
        <v>212</v>
      </c>
      <c r="T696" s="22">
        <v>0.92902867184278004</v>
      </c>
      <c r="U696" s="22">
        <v>9547</v>
      </c>
      <c r="V696" s="22"/>
      <c r="W696" s="22">
        <v>1896</v>
      </c>
      <c r="X696" s="22">
        <v>1220</v>
      </c>
      <c r="Y696" s="14">
        <v>8548</v>
      </c>
      <c r="Z696" s="10">
        <v>1600</v>
      </c>
      <c r="AA696" s="22">
        <v>1066</v>
      </c>
      <c r="AB696" s="22">
        <v>2961.32</v>
      </c>
      <c r="AC696" s="22">
        <v>1.5374715018090849E-2</v>
      </c>
      <c r="AD696" s="42">
        <v>5.1150000000000001E-2</v>
      </c>
      <c r="AE696" s="22">
        <v>713</v>
      </c>
      <c r="AF696" s="22">
        <v>2.1352134649482237</v>
      </c>
      <c r="AG696" s="22">
        <v>1.3514009271824201E-2</v>
      </c>
      <c r="AH696" s="22">
        <v>0</v>
      </c>
      <c r="AI696" s="22">
        <v>0</v>
      </c>
      <c r="AJ696" s="22">
        <v>0</v>
      </c>
      <c r="AK696" s="22">
        <v>0</v>
      </c>
      <c r="AL696" s="45">
        <v>0</v>
      </c>
      <c r="AM696" s="45">
        <v>0</v>
      </c>
      <c r="AN696" s="45">
        <v>0</v>
      </c>
      <c r="AO696" s="45">
        <v>0</v>
      </c>
      <c r="AP696" s="45">
        <v>1</v>
      </c>
      <c r="AQ696" s="45">
        <v>0</v>
      </c>
      <c r="AR696" s="45">
        <v>0</v>
      </c>
      <c r="AS696" s="45" t="s">
        <v>4442</v>
      </c>
      <c r="AT696" s="45" t="s">
        <v>4441</v>
      </c>
      <c r="AU696" s="45">
        <v>2.114959777004068</v>
      </c>
      <c r="AV696" s="10">
        <v>152.93265749456916</v>
      </c>
      <c r="AW696" s="10">
        <v>179.50617726694037</v>
      </c>
      <c r="AX696" s="17">
        <v>9.4855564919578955E-3</v>
      </c>
    </row>
    <row r="697" spans="1:50" x14ac:dyDescent="0.25">
      <c r="A697" s="22" t="s">
        <v>2906</v>
      </c>
      <c r="B697" s="22" t="s">
        <v>3950</v>
      </c>
      <c r="C697" s="22" t="s">
        <v>2944</v>
      </c>
      <c r="D697" s="22">
        <v>6733</v>
      </c>
      <c r="E697" s="22" t="s">
        <v>3099</v>
      </c>
      <c r="F697" s="43">
        <v>1.6957059999999999</v>
      </c>
      <c r="G697" s="43">
        <v>69.905343470730003</v>
      </c>
      <c r="H697" s="43">
        <v>2.2602272727272728</v>
      </c>
      <c r="I697" s="9">
        <v>1.1755681818181818</v>
      </c>
      <c r="J697" s="9">
        <v>1.084659090909091</v>
      </c>
      <c r="K697" s="11">
        <v>2.2602272727272728</v>
      </c>
      <c r="L697" s="41">
        <v>191</v>
      </c>
      <c r="M697" s="44">
        <v>423</v>
      </c>
      <c r="N697" s="13">
        <v>123</v>
      </c>
      <c r="O697" s="13">
        <v>67</v>
      </c>
      <c r="P697" s="22">
        <v>77</v>
      </c>
      <c r="Q697" s="22">
        <v>27</v>
      </c>
      <c r="R697" s="14">
        <v>0</v>
      </c>
      <c r="S697" s="22">
        <v>70</v>
      </c>
      <c r="T697" s="22">
        <v>0</v>
      </c>
      <c r="U697" s="22">
        <v>423</v>
      </c>
      <c r="V697" s="22"/>
      <c r="W697" s="22">
        <v>123</v>
      </c>
      <c r="X697" s="22">
        <v>67</v>
      </c>
      <c r="Y697" s="14">
        <v>0</v>
      </c>
      <c r="Z697" s="10">
        <v>46</v>
      </c>
      <c r="AA697" s="22">
        <v>40</v>
      </c>
      <c r="AB697" s="22">
        <v>63.02</v>
      </c>
      <c r="AC697" s="22">
        <v>2.4257172854175408E-2</v>
      </c>
      <c r="AD697" s="42">
        <v>2.32E-3</v>
      </c>
      <c r="AE697" s="22">
        <v>714</v>
      </c>
      <c r="AF697" s="22">
        <v>0.36424395079207561</v>
      </c>
      <c r="AG697" s="22">
        <v>1.34905166960028E-2</v>
      </c>
      <c r="AH697" s="22">
        <v>0</v>
      </c>
      <c r="AI697" s="22">
        <v>0</v>
      </c>
      <c r="AJ697" s="22">
        <v>0</v>
      </c>
      <c r="AK697" s="22">
        <v>0</v>
      </c>
      <c r="AL697" s="45">
        <v>0</v>
      </c>
      <c r="AM697" s="45">
        <v>0</v>
      </c>
      <c r="AN697" s="45">
        <v>0</v>
      </c>
      <c r="AO697" s="45">
        <v>0</v>
      </c>
      <c r="AP697" s="45">
        <v>0</v>
      </c>
      <c r="AQ697" s="45">
        <v>0</v>
      </c>
      <c r="AR697" s="45">
        <v>0</v>
      </c>
      <c r="AS697" s="45" t="s">
        <v>4442</v>
      </c>
      <c r="AT697" s="45" t="s">
        <v>4445</v>
      </c>
      <c r="AU697" s="45">
        <v>0.1747968079592942</v>
      </c>
      <c r="AV697" s="10">
        <v>42.409638554216862</v>
      </c>
      <c r="AW697" s="10">
        <v>54.419306184012065</v>
      </c>
      <c r="AX697" s="17">
        <v>0.52011060834590239</v>
      </c>
    </row>
    <row r="698" spans="1:50" x14ac:dyDescent="0.25">
      <c r="A698" s="22" t="s">
        <v>8</v>
      </c>
      <c r="B698" s="22" t="s">
        <v>3946</v>
      </c>
      <c r="C698" s="22" t="s">
        <v>23</v>
      </c>
      <c r="D698" s="22">
        <v>375</v>
      </c>
      <c r="E698" s="22" t="s">
        <v>373</v>
      </c>
      <c r="F698" s="43">
        <v>16.139337999999999</v>
      </c>
      <c r="G698" s="43">
        <v>995.42840448085997</v>
      </c>
      <c r="H698" s="43">
        <v>42.417803030303027</v>
      </c>
      <c r="I698" s="9">
        <v>0</v>
      </c>
      <c r="J698" s="9">
        <v>42.417803030303027</v>
      </c>
      <c r="K698" s="11">
        <v>0</v>
      </c>
      <c r="L698" s="41">
        <v>3613</v>
      </c>
      <c r="M698" s="44">
        <v>0</v>
      </c>
      <c r="N698" s="13">
        <v>0</v>
      </c>
      <c r="O698" s="13">
        <v>0</v>
      </c>
      <c r="P698" s="22">
        <v>0</v>
      </c>
      <c r="Q698" s="22">
        <v>0</v>
      </c>
      <c r="R698" s="14">
        <v>0</v>
      </c>
      <c r="S698" s="22">
        <v>904</v>
      </c>
      <c r="T698" s="22">
        <v>1</v>
      </c>
      <c r="U698" s="22">
        <v>6573</v>
      </c>
      <c r="V698" s="22"/>
      <c r="W698" s="22">
        <v>1187</v>
      </c>
      <c r="X698" s="22">
        <v>783</v>
      </c>
      <c r="Y698" s="14">
        <v>6573</v>
      </c>
      <c r="Z698" s="10">
        <v>1187</v>
      </c>
      <c r="AA698" s="22">
        <v>783</v>
      </c>
      <c r="AB698" s="22">
        <v>2217.7600000000002</v>
      </c>
      <c r="AC698" s="22">
        <v>1.6213459378243335E-2</v>
      </c>
      <c r="AD698" s="42">
        <v>4.002E-2</v>
      </c>
      <c r="AE698" s="22">
        <v>715</v>
      </c>
      <c r="AF698" s="22">
        <v>6.8250430465284149</v>
      </c>
      <c r="AG698" s="22">
        <v>1.3435124107339399E-2</v>
      </c>
      <c r="AH698" s="22">
        <v>0</v>
      </c>
      <c r="AI698" s="22">
        <v>0</v>
      </c>
      <c r="AJ698" s="22">
        <v>0</v>
      </c>
      <c r="AK698" s="22">
        <v>0</v>
      </c>
      <c r="AL698" s="45">
        <v>0</v>
      </c>
      <c r="AM698" s="45">
        <v>0</v>
      </c>
      <c r="AN698" s="45">
        <v>0</v>
      </c>
      <c r="AO698" s="45">
        <v>0</v>
      </c>
      <c r="AP698" s="45">
        <v>1</v>
      </c>
      <c r="AQ698" s="45">
        <v>0</v>
      </c>
      <c r="AR698" s="45">
        <v>0</v>
      </c>
      <c r="AS698" s="45" t="s">
        <v>4442</v>
      </c>
      <c r="AT698" s="45" t="s">
        <v>4441</v>
      </c>
      <c r="AU698" s="45">
        <v>6.8250430465284149</v>
      </c>
      <c r="AV698" s="10">
        <v>27.983533214862973</v>
      </c>
      <c r="AW698" s="10">
        <v>27.983533214862973</v>
      </c>
      <c r="AX698" s="17">
        <v>0</v>
      </c>
    </row>
    <row r="699" spans="1:50" x14ac:dyDescent="0.25">
      <c r="A699" s="22" t="s">
        <v>539</v>
      </c>
      <c r="B699" s="22" t="s">
        <v>3949</v>
      </c>
      <c r="C699" s="22" t="s">
        <v>609</v>
      </c>
      <c r="D699" s="22">
        <v>2076</v>
      </c>
      <c r="E699" s="22" t="s">
        <v>610</v>
      </c>
      <c r="F699" s="43">
        <v>0.46964</v>
      </c>
      <c r="G699" s="43">
        <v>16.904000015219999</v>
      </c>
      <c r="H699" s="43">
        <v>0.78238636363636371</v>
      </c>
      <c r="I699" s="9">
        <v>0</v>
      </c>
      <c r="J699" s="9">
        <v>0.78238636363636371</v>
      </c>
      <c r="K699" s="11">
        <v>0.35303030303030308</v>
      </c>
      <c r="L699" s="41">
        <v>121</v>
      </c>
      <c r="M699" s="44">
        <v>151</v>
      </c>
      <c r="N699" s="13">
        <v>59</v>
      </c>
      <c r="O699" s="13">
        <v>56</v>
      </c>
      <c r="P699" s="22">
        <v>1</v>
      </c>
      <c r="Q699" s="22">
        <v>1</v>
      </c>
      <c r="R699" s="14">
        <v>0</v>
      </c>
      <c r="S699" s="22">
        <v>20</v>
      </c>
      <c r="T699" s="22">
        <v>0.54877753570564036</v>
      </c>
      <c r="U699" s="22">
        <v>278</v>
      </c>
      <c r="V699" s="22"/>
      <c r="W699" s="22">
        <v>83</v>
      </c>
      <c r="X699" s="22">
        <v>72</v>
      </c>
      <c r="Y699" s="14">
        <v>127</v>
      </c>
      <c r="Z699" s="10">
        <v>82</v>
      </c>
      <c r="AA699" s="22">
        <v>71</v>
      </c>
      <c r="AB699" s="22">
        <v>123.77</v>
      </c>
      <c r="AC699" s="22">
        <v>2.7782773283077745E-2</v>
      </c>
      <c r="AD699" s="42">
        <v>4.7400000000000003E-3</v>
      </c>
      <c r="AE699" s="22">
        <v>716</v>
      </c>
      <c r="AF699" s="22">
        <v>0.17443239947105441</v>
      </c>
      <c r="AG699" s="22">
        <v>1.34178768823888E-2</v>
      </c>
      <c r="AH699" s="22">
        <v>0</v>
      </c>
      <c r="AI699" s="22">
        <v>0</v>
      </c>
      <c r="AJ699" s="22">
        <v>0</v>
      </c>
      <c r="AK699" s="22">
        <v>0</v>
      </c>
      <c r="AL699" s="45">
        <v>1</v>
      </c>
      <c r="AM699" s="45">
        <v>0</v>
      </c>
      <c r="AN699" s="45">
        <v>0</v>
      </c>
      <c r="AO699" s="45">
        <v>0</v>
      </c>
      <c r="AP699" s="45">
        <v>0</v>
      </c>
      <c r="AQ699" s="45">
        <v>0</v>
      </c>
      <c r="AR699" s="45">
        <v>0</v>
      </c>
      <c r="AS699" s="45" t="s">
        <v>4442</v>
      </c>
      <c r="AT699" s="45" t="s">
        <v>4444</v>
      </c>
      <c r="AU699" s="45">
        <v>0.17443239947105441</v>
      </c>
      <c r="AV699" s="10">
        <v>104.8075526506899</v>
      </c>
      <c r="AW699" s="10">
        <v>106.08569353667392</v>
      </c>
      <c r="AX699" s="17">
        <v>0</v>
      </c>
    </row>
    <row r="700" spans="1:50" x14ac:dyDescent="0.25">
      <c r="A700" s="22" t="s">
        <v>2195</v>
      </c>
      <c r="B700" s="22" t="s">
        <v>3956</v>
      </c>
      <c r="C700" s="22" t="s">
        <v>2281</v>
      </c>
      <c r="D700" s="22">
        <v>2918</v>
      </c>
      <c r="E700" s="22" t="s">
        <v>2570</v>
      </c>
      <c r="F700" s="43">
        <v>3.3419140000000001</v>
      </c>
      <c r="G700" s="43">
        <v>242.64396584251</v>
      </c>
      <c r="H700" s="43">
        <v>10.408333333333333</v>
      </c>
      <c r="I700" s="9">
        <v>0</v>
      </c>
      <c r="J700" s="9">
        <v>10.408333333333333</v>
      </c>
      <c r="K700" s="11">
        <v>0</v>
      </c>
      <c r="L700" s="41">
        <v>1671</v>
      </c>
      <c r="M700" s="44">
        <v>0</v>
      </c>
      <c r="N700" s="13">
        <v>0</v>
      </c>
      <c r="O700" s="13">
        <v>0</v>
      </c>
      <c r="P700" s="22">
        <v>0</v>
      </c>
      <c r="Q700" s="22">
        <v>0</v>
      </c>
      <c r="R700" s="14">
        <v>0</v>
      </c>
      <c r="S700" s="22">
        <v>170</v>
      </c>
      <c r="T700" s="22">
        <v>1</v>
      </c>
      <c r="U700" s="22">
        <v>3047</v>
      </c>
      <c r="V700" s="22"/>
      <c r="W700" s="22">
        <v>551</v>
      </c>
      <c r="X700" s="22">
        <v>364</v>
      </c>
      <c r="Y700" s="14">
        <v>3047</v>
      </c>
      <c r="Z700" s="10">
        <v>551</v>
      </c>
      <c r="AA700" s="22">
        <v>364</v>
      </c>
      <c r="AB700" s="22">
        <v>1029.0999999999999</v>
      </c>
      <c r="AC700" s="22">
        <v>1.3772912045828891E-2</v>
      </c>
      <c r="AD700" s="42">
        <v>1.5779999999999999E-2</v>
      </c>
      <c r="AE700" s="22">
        <v>717</v>
      </c>
      <c r="AF700" s="22">
        <v>2.036118738789428</v>
      </c>
      <c r="AG700" s="22">
        <v>1.3395518018351499E-2</v>
      </c>
      <c r="AH700" s="22">
        <v>0</v>
      </c>
      <c r="AI700" s="22">
        <v>0</v>
      </c>
      <c r="AJ700" s="22">
        <v>0</v>
      </c>
      <c r="AK700" s="22">
        <v>0</v>
      </c>
      <c r="AL700" s="45">
        <v>0</v>
      </c>
      <c r="AM700" s="45">
        <v>0</v>
      </c>
      <c r="AN700" s="45">
        <v>0</v>
      </c>
      <c r="AO700" s="45">
        <v>0</v>
      </c>
      <c r="AP700" s="45">
        <v>0</v>
      </c>
      <c r="AQ700" s="45">
        <v>0</v>
      </c>
      <c r="AR700" s="45">
        <v>0</v>
      </c>
      <c r="AS700" s="45" t="s">
        <v>4442</v>
      </c>
      <c r="AT700" s="45" t="s">
        <v>4443</v>
      </c>
      <c r="AU700" s="45">
        <v>2.036118738789428</v>
      </c>
      <c r="AV700" s="10">
        <v>52.938350680544438</v>
      </c>
      <c r="AW700" s="10">
        <v>52.938350680544438</v>
      </c>
      <c r="AX700" s="17">
        <v>0</v>
      </c>
    </row>
    <row r="701" spans="1:50" x14ac:dyDescent="0.25">
      <c r="A701" s="22" t="s">
        <v>8</v>
      </c>
      <c r="B701" s="22" t="s">
        <v>3946</v>
      </c>
      <c r="C701" s="22" t="s">
        <v>160</v>
      </c>
      <c r="D701" s="22">
        <v>6699</v>
      </c>
      <c r="E701" s="22" t="s">
        <v>296</v>
      </c>
      <c r="F701" s="43">
        <v>2.2394660000000002</v>
      </c>
      <c r="G701" s="43">
        <v>188.31173010289999</v>
      </c>
      <c r="H701" s="43">
        <v>9.466477272727273</v>
      </c>
      <c r="I701" s="9">
        <v>0</v>
      </c>
      <c r="J701" s="9">
        <v>9.466477272727273</v>
      </c>
      <c r="K701" s="11">
        <v>0</v>
      </c>
      <c r="L701" s="41">
        <v>1007</v>
      </c>
      <c r="M701" s="44">
        <v>0</v>
      </c>
      <c r="N701" s="13">
        <v>0</v>
      </c>
      <c r="O701" s="13">
        <v>0</v>
      </c>
      <c r="P701" s="22">
        <v>0</v>
      </c>
      <c r="Q701" s="22">
        <v>0</v>
      </c>
      <c r="R701" s="14">
        <v>0</v>
      </c>
      <c r="S701" s="22">
        <v>258</v>
      </c>
      <c r="T701" s="22">
        <v>1</v>
      </c>
      <c r="U701" s="22">
        <v>1841</v>
      </c>
      <c r="V701" s="22"/>
      <c r="W701" s="22">
        <v>334</v>
      </c>
      <c r="X701" s="22">
        <v>221</v>
      </c>
      <c r="Y701" s="14">
        <v>1841</v>
      </c>
      <c r="Z701" s="10">
        <v>334</v>
      </c>
      <c r="AA701" s="22">
        <v>221</v>
      </c>
      <c r="AB701" s="22">
        <v>623.27</v>
      </c>
      <c r="AC701" s="22">
        <v>1.1892334050440082E-2</v>
      </c>
      <c r="AD701" s="42">
        <v>8.26E-3</v>
      </c>
      <c r="AE701" s="22">
        <v>718</v>
      </c>
      <c r="AF701" s="22">
        <v>1.5370434786617071</v>
      </c>
      <c r="AG701" s="22">
        <v>1.3250374816049199E-2</v>
      </c>
      <c r="AH701" s="22">
        <v>0</v>
      </c>
      <c r="AI701" s="22">
        <v>0</v>
      </c>
      <c r="AJ701" s="22">
        <v>0</v>
      </c>
      <c r="AK701" s="22">
        <v>0</v>
      </c>
      <c r="AL701" s="45">
        <v>0</v>
      </c>
      <c r="AM701" s="45">
        <v>0</v>
      </c>
      <c r="AN701" s="45">
        <v>0</v>
      </c>
      <c r="AO701" s="45">
        <v>0</v>
      </c>
      <c r="AP701" s="45">
        <v>0</v>
      </c>
      <c r="AQ701" s="45">
        <v>0</v>
      </c>
      <c r="AR701" s="45">
        <v>0</v>
      </c>
      <c r="AS701" s="45" t="s">
        <v>4442</v>
      </c>
      <c r="AT701" s="45" t="s">
        <v>4444</v>
      </c>
      <c r="AU701" s="45">
        <v>1.5370434786617071</v>
      </c>
      <c r="AV701" s="10">
        <v>35.282396014644981</v>
      </c>
      <c r="AW701" s="10">
        <v>35.282396014644981</v>
      </c>
      <c r="AX701" s="17">
        <v>0</v>
      </c>
    </row>
    <row r="702" spans="1:50" x14ac:dyDescent="0.25">
      <c r="A702" s="22" t="s">
        <v>964</v>
      </c>
      <c r="B702" s="22" t="s">
        <v>3948</v>
      </c>
      <c r="C702" s="22" t="s">
        <v>1117</v>
      </c>
      <c r="D702" s="22">
        <v>4588</v>
      </c>
      <c r="E702" s="22" t="s">
        <v>1400</v>
      </c>
      <c r="F702" s="43">
        <v>1.233314</v>
      </c>
      <c r="G702" s="43">
        <v>134.67003571126</v>
      </c>
      <c r="H702" s="43">
        <v>5.3285984848484853</v>
      </c>
      <c r="I702" s="9">
        <v>4.6693181818181815</v>
      </c>
      <c r="J702" s="9">
        <v>0.65928030303030316</v>
      </c>
      <c r="K702" s="11">
        <v>5.3285984848484853</v>
      </c>
      <c r="L702" s="41">
        <v>260</v>
      </c>
      <c r="M702" s="44">
        <v>347</v>
      </c>
      <c r="N702" s="13">
        <v>106</v>
      </c>
      <c r="O702" s="13">
        <v>22</v>
      </c>
      <c r="P702" s="22">
        <v>95</v>
      </c>
      <c r="Q702" s="22">
        <v>18</v>
      </c>
      <c r="R702" s="14">
        <v>0</v>
      </c>
      <c r="S702" s="22">
        <v>202</v>
      </c>
      <c r="T702" s="22">
        <v>0</v>
      </c>
      <c r="U702" s="22">
        <v>347</v>
      </c>
      <c r="V702" s="22"/>
      <c r="W702" s="22">
        <v>106</v>
      </c>
      <c r="X702" s="22">
        <v>22</v>
      </c>
      <c r="Y702" s="14">
        <v>0</v>
      </c>
      <c r="Z702" s="10">
        <v>11</v>
      </c>
      <c r="AA702" s="22">
        <v>4</v>
      </c>
      <c r="AB702" s="22">
        <v>15.07</v>
      </c>
      <c r="AC702" s="22">
        <v>9.1580431644370641E-3</v>
      </c>
      <c r="AD702" s="42">
        <v>2.1000000000000001E-4</v>
      </c>
      <c r="AE702" s="22">
        <v>719</v>
      </c>
      <c r="AF702" s="22">
        <v>0.65628341627730502</v>
      </c>
      <c r="AG702" s="22">
        <v>1.3125668325546101E-2</v>
      </c>
      <c r="AH702" s="22">
        <v>0</v>
      </c>
      <c r="AI702" s="22">
        <v>0</v>
      </c>
      <c r="AJ702" s="22">
        <v>0</v>
      </c>
      <c r="AK702" s="22">
        <v>0</v>
      </c>
      <c r="AL702" s="45">
        <v>0</v>
      </c>
      <c r="AM702" s="45">
        <v>0</v>
      </c>
      <c r="AN702" s="45">
        <v>0</v>
      </c>
      <c r="AO702" s="45">
        <v>0</v>
      </c>
      <c r="AP702" s="45">
        <v>0</v>
      </c>
      <c r="AQ702" s="45">
        <v>0</v>
      </c>
      <c r="AR702" s="45">
        <v>0</v>
      </c>
      <c r="AS702" s="45" t="s">
        <v>4442</v>
      </c>
      <c r="AT702" s="45" t="s">
        <v>4445</v>
      </c>
      <c r="AU702" s="45">
        <v>8.1198598616004938E-2</v>
      </c>
      <c r="AV702" s="10">
        <v>16.684860672220623</v>
      </c>
      <c r="AW702" s="10">
        <v>19.892660387417806</v>
      </c>
      <c r="AX702" s="17">
        <v>0.87627510218588933</v>
      </c>
    </row>
    <row r="703" spans="1:50" x14ac:dyDescent="0.25">
      <c r="A703" s="22" t="s">
        <v>8</v>
      </c>
      <c r="B703" s="22" t="s">
        <v>3946</v>
      </c>
      <c r="C703" s="22" t="s">
        <v>308</v>
      </c>
      <c r="D703" s="22">
        <v>5027</v>
      </c>
      <c r="E703" s="22" t="s">
        <v>356</v>
      </c>
      <c r="F703" s="43">
        <v>6.5200709999999997</v>
      </c>
      <c r="G703" s="43">
        <v>322.01049603502003</v>
      </c>
      <c r="H703" s="43">
        <v>14.399053030303032</v>
      </c>
      <c r="I703" s="9">
        <v>1.4657196969696971</v>
      </c>
      <c r="J703" s="9">
        <v>12.933333333333334</v>
      </c>
      <c r="K703" s="11">
        <v>1.7628787878787879</v>
      </c>
      <c r="L703" s="41">
        <v>3303</v>
      </c>
      <c r="M703" s="44">
        <v>868</v>
      </c>
      <c r="N703" s="13">
        <v>257</v>
      </c>
      <c r="O703" s="13">
        <v>179</v>
      </c>
      <c r="P703" s="22">
        <v>245</v>
      </c>
      <c r="Q703" s="22">
        <v>173</v>
      </c>
      <c r="R703" s="14">
        <v>0</v>
      </c>
      <c r="S703" s="22">
        <v>388</v>
      </c>
      <c r="T703" s="22">
        <v>0.87756981072513707</v>
      </c>
      <c r="U703" s="22">
        <v>6143</v>
      </c>
      <c r="V703" s="22"/>
      <c r="W703" s="22">
        <v>1210</v>
      </c>
      <c r="X703" s="22">
        <v>808</v>
      </c>
      <c r="Y703" s="14">
        <v>5275</v>
      </c>
      <c r="Z703" s="10">
        <v>965</v>
      </c>
      <c r="AA703" s="22">
        <v>635</v>
      </c>
      <c r="AB703" s="22">
        <v>1796.8</v>
      </c>
      <c r="AC703" s="22">
        <v>2.0248007690068941E-2</v>
      </c>
      <c r="AD703" s="42">
        <v>4.0629999999999999E-2</v>
      </c>
      <c r="AE703" s="22">
        <v>720</v>
      </c>
      <c r="AF703" s="22">
        <v>2.8785431442305227</v>
      </c>
      <c r="AG703" s="22">
        <v>1.30250821005906E-2</v>
      </c>
      <c r="AH703" s="22">
        <v>0</v>
      </c>
      <c r="AI703" s="22">
        <v>0</v>
      </c>
      <c r="AJ703" s="22">
        <v>0</v>
      </c>
      <c r="AK703" s="22">
        <v>0</v>
      </c>
      <c r="AL703" s="45">
        <v>0</v>
      </c>
      <c r="AM703" s="45">
        <v>0</v>
      </c>
      <c r="AN703" s="45">
        <v>0</v>
      </c>
      <c r="AO703" s="45">
        <v>0</v>
      </c>
      <c r="AP703" s="45">
        <v>1</v>
      </c>
      <c r="AQ703" s="45">
        <v>0</v>
      </c>
      <c r="AR703" s="45">
        <v>0</v>
      </c>
      <c r="AS703" s="45" t="s">
        <v>4442</v>
      </c>
      <c r="AT703" s="45" t="s">
        <v>4441</v>
      </c>
      <c r="AU703" s="45">
        <v>2.5855282233050616</v>
      </c>
      <c r="AV703" s="10">
        <v>74.613402061855666</v>
      </c>
      <c r="AW703" s="10">
        <v>84.033303957804463</v>
      </c>
      <c r="AX703" s="17">
        <v>0.1017927841424757</v>
      </c>
    </row>
    <row r="704" spans="1:50" x14ac:dyDescent="0.25">
      <c r="A704" s="22" t="s">
        <v>539</v>
      </c>
      <c r="B704" s="22" t="s">
        <v>3949</v>
      </c>
      <c r="C704" s="22" t="s">
        <v>747</v>
      </c>
      <c r="D704" s="22">
        <v>1273</v>
      </c>
      <c r="E704" s="22" t="s">
        <v>815</v>
      </c>
      <c r="F704" s="43">
        <v>5.8338780000000003</v>
      </c>
      <c r="G704" s="43">
        <v>551.05921584938005</v>
      </c>
      <c r="H704" s="43">
        <v>20.443560606060608</v>
      </c>
      <c r="I704" s="9">
        <v>0</v>
      </c>
      <c r="J704" s="9">
        <v>20.443560606060608</v>
      </c>
      <c r="K704" s="11">
        <v>0</v>
      </c>
      <c r="L704" s="41">
        <v>1312</v>
      </c>
      <c r="M704" s="44">
        <v>0</v>
      </c>
      <c r="N704" s="13">
        <v>0</v>
      </c>
      <c r="O704" s="13">
        <v>0</v>
      </c>
      <c r="P704" s="22">
        <v>0</v>
      </c>
      <c r="Q704" s="22">
        <v>0</v>
      </c>
      <c r="R704" s="14">
        <v>0</v>
      </c>
      <c r="S704" s="22">
        <v>448</v>
      </c>
      <c r="T704" s="22">
        <v>1</v>
      </c>
      <c r="U704" s="22">
        <v>2395</v>
      </c>
      <c r="V704" s="22"/>
      <c r="W704" s="22">
        <v>434</v>
      </c>
      <c r="X704" s="22">
        <v>287</v>
      </c>
      <c r="Y704" s="14">
        <v>2395</v>
      </c>
      <c r="Z704" s="10">
        <v>434</v>
      </c>
      <c r="AA704" s="22">
        <v>287</v>
      </c>
      <c r="AB704" s="22">
        <v>810.13</v>
      </c>
      <c r="AC704" s="22">
        <v>1.058666261666253E-2</v>
      </c>
      <c r="AD704" s="42">
        <v>9.5499999999999995E-3</v>
      </c>
      <c r="AE704" s="22">
        <v>721</v>
      </c>
      <c r="AF704" s="22">
        <v>2.6436095962303181</v>
      </c>
      <c r="AG704" s="22">
        <v>1.30227073705927E-2</v>
      </c>
      <c r="AH704" s="22">
        <v>0</v>
      </c>
      <c r="AI704" s="22">
        <v>0</v>
      </c>
      <c r="AJ704" s="22">
        <v>0</v>
      </c>
      <c r="AK704" s="22">
        <v>0</v>
      </c>
      <c r="AL704" s="45">
        <v>0</v>
      </c>
      <c r="AM704" s="45">
        <v>0</v>
      </c>
      <c r="AN704" s="45">
        <v>0</v>
      </c>
      <c r="AO704" s="45">
        <v>0</v>
      </c>
      <c r="AP704" s="45">
        <v>0</v>
      </c>
      <c r="AQ704" s="45">
        <v>0</v>
      </c>
      <c r="AR704" s="45">
        <v>0</v>
      </c>
      <c r="AS704" s="45" t="s">
        <v>4442</v>
      </c>
      <c r="AT704" s="45" t="s">
        <v>4444</v>
      </c>
      <c r="AU704" s="45">
        <v>2.6436095962303181</v>
      </c>
      <c r="AV704" s="10">
        <v>21.229178632969557</v>
      </c>
      <c r="AW704" s="10">
        <v>21.229178632969557</v>
      </c>
      <c r="AX704" s="17">
        <v>0</v>
      </c>
    </row>
    <row r="705" spans="1:50" x14ac:dyDescent="0.25">
      <c r="A705" s="22" t="s">
        <v>964</v>
      </c>
      <c r="B705" s="22" t="s">
        <v>3948</v>
      </c>
      <c r="C705" s="22" t="s">
        <v>1081</v>
      </c>
      <c r="D705" s="22">
        <v>5157</v>
      </c>
      <c r="E705" s="22" t="s">
        <v>1249</v>
      </c>
      <c r="F705" s="43">
        <v>4.376792</v>
      </c>
      <c r="G705" s="43">
        <v>346.44925615768</v>
      </c>
      <c r="H705" s="43">
        <v>15.798484848484849</v>
      </c>
      <c r="I705" s="9">
        <v>0</v>
      </c>
      <c r="J705" s="9">
        <v>15.798484848484849</v>
      </c>
      <c r="K705" s="11">
        <v>0</v>
      </c>
      <c r="L705" s="41">
        <v>8035</v>
      </c>
      <c r="M705" s="44">
        <v>0</v>
      </c>
      <c r="N705" s="13">
        <v>0</v>
      </c>
      <c r="O705" s="13">
        <v>0</v>
      </c>
      <c r="P705" s="22">
        <v>0</v>
      </c>
      <c r="Q705" s="22">
        <v>0</v>
      </c>
      <c r="R705" s="14">
        <v>0</v>
      </c>
      <c r="S705" s="22">
        <v>411</v>
      </c>
      <c r="T705" s="22">
        <v>1</v>
      </c>
      <c r="U705" s="22">
        <v>14604</v>
      </c>
      <c r="V705" s="22"/>
      <c r="W705" s="22">
        <v>2636</v>
      </c>
      <c r="X705" s="22">
        <v>1737</v>
      </c>
      <c r="Y705" s="14">
        <v>14604</v>
      </c>
      <c r="Z705" s="10">
        <v>2636</v>
      </c>
      <c r="AA705" s="22">
        <v>1737</v>
      </c>
      <c r="AB705" s="22">
        <v>4925.68</v>
      </c>
      <c r="AC705" s="22">
        <v>1.2633284448467638E-2</v>
      </c>
      <c r="AD705" s="42">
        <v>6.9250000000000006E-2</v>
      </c>
      <c r="AE705" s="22">
        <v>723</v>
      </c>
      <c r="AF705" s="22">
        <v>3.0014763031923284</v>
      </c>
      <c r="AG705" s="22">
        <v>1.29934039099235E-2</v>
      </c>
      <c r="AH705" s="22">
        <v>0</v>
      </c>
      <c r="AI705" s="22">
        <v>0</v>
      </c>
      <c r="AJ705" s="22">
        <v>0</v>
      </c>
      <c r="AK705" s="22">
        <v>0</v>
      </c>
      <c r="AL705" s="45">
        <v>0</v>
      </c>
      <c r="AM705" s="45">
        <v>0</v>
      </c>
      <c r="AN705" s="45">
        <v>0</v>
      </c>
      <c r="AO705" s="45">
        <v>1</v>
      </c>
      <c r="AP705" s="45">
        <v>0</v>
      </c>
      <c r="AQ705" s="45">
        <v>0</v>
      </c>
      <c r="AR705" s="45">
        <v>0</v>
      </c>
      <c r="AS705" s="45" t="s">
        <v>4442</v>
      </c>
      <c r="AT705" s="45" t="s">
        <v>4441</v>
      </c>
      <c r="AU705" s="45">
        <v>3.0014763031923284</v>
      </c>
      <c r="AV705" s="10">
        <v>166.85144336817876</v>
      </c>
      <c r="AW705" s="10">
        <v>166.85144336817876</v>
      </c>
      <c r="AX705" s="17">
        <v>0</v>
      </c>
    </row>
    <row r="706" spans="1:50" x14ac:dyDescent="0.25">
      <c r="A706" s="22" t="s">
        <v>964</v>
      </c>
      <c r="B706" s="22" t="s">
        <v>3948</v>
      </c>
      <c r="C706" s="22" t="s">
        <v>1236</v>
      </c>
      <c r="D706" s="22">
        <v>7795</v>
      </c>
      <c r="E706" s="22" t="s">
        <v>1547</v>
      </c>
      <c r="F706" s="43">
        <v>0.61516700000000002</v>
      </c>
      <c r="G706" s="43">
        <v>87.448481172269993</v>
      </c>
      <c r="H706" s="43">
        <v>4.1835227272727273</v>
      </c>
      <c r="I706" s="9">
        <v>0</v>
      </c>
      <c r="J706" s="9">
        <v>4.1835227272727273</v>
      </c>
      <c r="K706" s="11">
        <v>3.9392045454545457</v>
      </c>
      <c r="L706" s="41">
        <v>2322</v>
      </c>
      <c r="M706" s="44">
        <v>675</v>
      </c>
      <c r="N706" s="13">
        <v>675</v>
      </c>
      <c r="O706" s="13">
        <v>84</v>
      </c>
      <c r="P706" s="22">
        <v>366</v>
      </c>
      <c r="Q706" s="22">
        <v>40</v>
      </c>
      <c r="R706" s="14">
        <v>0</v>
      </c>
      <c r="S706" s="22">
        <v>74</v>
      </c>
      <c r="T706" s="22">
        <v>5.8400108651364802E-2</v>
      </c>
      <c r="U706" s="22">
        <v>922</v>
      </c>
      <c r="V706" s="22"/>
      <c r="W706" s="22">
        <v>720</v>
      </c>
      <c r="X706" s="22">
        <v>113</v>
      </c>
      <c r="Y706" s="14">
        <v>247</v>
      </c>
      <c r="Z706" s="10">
        <v>354</v>
      </c>
      <c r="AA706" s="22">
        <v>73</v>
      </c>
      <c r="AB706" s="22">
        <v>507.21</v>
      </c>
      <c r="AC706" s="22">
        <v>7.0346218911240526E-3</v>
      </c>
      <c r="AD706" s="42">
        <v>5.1799999999999997E-3</v>
      </c>
      <c r="AE706" s="22">
        <v>724</v>
      </c>
      <c r="AF706" s="22">
        <v>0.9879069861534413</v>
      </c>
      <c r="AG706" s="22">
        <v>1.2829960859135601E-2</v>
      </c>
      <c r="AH706" s="22">
        <v>0</v>
      </c>
      <c r="AI706" s="22">
        <v>0</v>
      </c>
      <c r="AJ706" s="22">
        <v>0</v>
      </c>
      <c r="AK706" s="22">
        <v>0</v>
      </c>
      <c r="AL706" s="45">
        <v>0</v>
      </c>
      <c r="AM706" s="45">
        <v>0</v>
      </c>
      <c r="AN706" s="45">
        <v>0</v>
      </c>
      <c r="AO706" s="45">
        <v>0</v>
      </c>
      <c r="AP706" s="45">
        <v>0</v>
      </c>
      <c r="AQ706" s="45">
        <v>0</v>
      </c>
      <c r="AR706" s="45">
        <v>0</v>
      </c>
      <c r="AS706" s="45" t="s">
        <v>4442</v>
      </c>
      <c r="AT706" s="45" t="s">
        <v>4444</v>
      </c>
      <c r="AU706" s="45">
        <v>0.98790698615344141</v>
      </c>
      <c r="AV706" s="10">
        <v>84.617683009642803</v>
      </c>
      <c r="AW706" s="10">
        <v>172.10376205351079</v>
      </c>
      <c r="AX706" s="17">
        <v>0</v>
      </c>
    </row>
    <row r="707" spans="1:50" x14ac:dyDescent="0.25">
      <c r="A707" s="22" t="s">
        <v>964</v>
      </c>
      <c r="B707" s="22" t="s">
        <v>3948</v>
      </c>
      <c r="C707" s="22" t="s">
        <v>1100</v>
      </c>
      <c r="D707" s="22">
        <v>6403</v>
      </c>
      <c r="E707" s="22" t="s">
        <v>1558</v>
      </c>
      <c r="F707" s="43">
        <v>1.963821</v>
      </c>
      <c r="G707" s="43">
        <v>201.3076683125</v>
      </c>
      <c r="H707" s="43">
        <v>8.9678030303030312</v>
      </c>
      <c r="I707" s="9">
        <v>2.6022727272727275</v>
      </c>
      <c r="J707" s="9">
        <v>6.3655303030303036</v>
      </c>
      <c r="K707" s="11">
        <v>8.9678030303030312</v>
      </c>
      <c r="L707" s="41">
        <v>3122</v>
      </c>
      <c r="M707" s="44">
        <v>5701</v>
      </c>
      <c r="N707" s="13">
        <v>1999</v>
      </c>
      <c r="O707" s="13">
        <v>1545</v>
      </c>
      <c r="P707" s="22">
        <v>1471</v>
      </c>
      <c r="Q707" s="22">
        <v>1201</v>
      </c>
      <c r="R707" s="14">
        <v>0</v>
      </c>
      <c r="S707" s="22">
        <v>197</v>
      </c>
      <c r="T707" s="22">
        <v>0</v>
      </c>
      <c r="U707" s="22">
        <v>5701</v>
      </c>
      <c r="V707" s="22"/>
      <c r="W707" s="22">
        <v>1999</v>
      </c>
      <c r="X707" s="22">
        <v>1545</v>
      </c>
      <c r="Y707" s="14">
        <v>0</v>
      </c>
      <c r="Z707" s="10">
        <v>528</v>
      </c>
      <c r="AA707" s="22">
        <v>344</v>
      </c>
      <c r="AB707" s="22">
        <v>723.36</v>
      </c>
      <c r="AC707" s="22">
        <v>9.7553213767866114E-3</v>
      </c>
      <c r="AD707" s="42">
        <v>1.0710000000000001E-2</v>
      </c>
      <c r="AE707" s="22">
        <v>725</v>
      </c>
      <c r="AF707" s="22">
        <v>1.6155471621564701</v>
      </c>
      <c r="AG707" s="22">
        <v>1.2821802874257699E-2</v>
      </c>
      <c r="AH707" s="22">
        <v>0</v>
      </c>
      <c r="AI707" s="22">
        <v>0</v>
      </c>
      <c r="AJ707" s="22">
        <v>0</v>
      </c>
      <c r="AK707" s="22">
        <v>0</v>
      </c>
      <c r="AL707" s="45">
        <v>0</v>
      </c>
      <c r="AM707" s="45">
        <v>0</v>
      </c>
      <c r="AN707" s="45">
        <v>0</v>
      </c>
      <c r="AO707" s="45">
        <v>0</v>
      </c>
      <c r="AP707" s="45">
        <v>0</v>
      </c>
      <c r="AQ707" s="45">
        <v>0</v>
      </c>
      <c r="AR707" s="45">
        <v>0</v>
      </c>
      <c r="AS707" s="45" t="s">
        <v>4442</v>
      </c>
      <c r="AT707" s="45" t="s">
        <v>4443</v>
      </c>
      <c r="AU707" s="45">
        <v>1.1467484713849834</v>
      </c>
      <c r="AV707" s="10">
        <v>82.946742041059196</v>
      </c>
      <c r="AW707" s="10">
        <v>222.90855332629354</v>
      </c>
      <c r="AX707" s="17">
        <v>0.29017951425554384</v>
      </c>
    </row>
    <row r="708" spans="1:50" x14ac:dyDescent="0.25">
      <c r="A708" s="22" t="s">
        <v>964</v>
      </c>
      <c r="B708" s="22" t="s">
        <v>3952</v>
      </c>
      <c r="C708" s="22" t="s">
        <v>1336</v>
      </c>
      <c r="D708" s="22">
        <v>4667</v>
      </c>
      <c r="E708" s="22" t="s">
        <v>1383</v>
      </c>
      <c r="F708" s="43">
        <v>5.302251</v>
      </c>
      <c r="G708" s="43">
        <v>393.46741559024002</v>
      </c>
      <c r="H708" s="43">
        <v>16.313636363636366</v>
      </c>
      <c r="I708" s="9">
        <v>10.119128787878788</v>
      </c>
      <c r="J708" s="9">
        <v>6.1945075757575756</v>
      </c>
      <c r="K708" s="11">
        <v>15.473863636363637</v>
      </c>
      <c r="L708" s="41">
        <v>1038</v>
      </c>
      <c r="M708" s="44">
        <v>601</v>
      </c>
      <c r="N708" s="13">
        <v>379</v>
      </c>
      <c r="O708" s="13">
        <v>213</v>
      </c>
      <c r="P708" s="22">
        <v>97</v>
      </c>
      <c r="Q708" s="22">
        <v>18</v>
      </c>
      <c r="R708" s="14">
        <v>1</v>
      </c>
      <c r="S708" s="22">
        <v>369</v>
      </c>
      <c r="T708" s="22">
        <v>5.14767344664252E-2</v>
      </c>
      <c r="U708" s="22">
        <v>699</v>
      </c>
      <c r="V708" s="22"/>
      <c r="W708" s="22">
        <v>397</v>
      </c>
      <c r="X708" s="22">
        <v>225</v>
      </c>
      <c r="Y708" s="14">
        <v>98</v>
      </c>
      <c r="Z708" s="10">
        <v>300</v>
      </c>
      <c r="AA708" s="22">
        <v>207</v>
      </c>
      <c r="AB708" s="22">
        <v>419.82</v>
      </c>
      <c r="AC708" s="22">
        <v>1.3475705458471317E-2</v>
      </c>
      <c r="AD708" s="42">
        <v>8.4100000000000008E-3</v>
      </c>
      <c r="AE708" s="22">
        <v>726</v>
      </c>
      <c r="AF708" s="22">
        <v>1.402249353011056</v>
      </c>
      <c r="AG708" s="22">
        <v>1.27477213910096E-2</v>
      </c>
      <c r="AH708" s="22">
        <v>0</v>
      </c>
      <c r="AI708" s="22">
        <v>0</v>
      </c>
      <c r="AJ708" s="22">
        <v>0</v>
      </c>
      <c r="AK708" s="22">
        <v>0</v>
      </c>
      <c r="AL708" s="45">
        <v>0</v>
      </c>
      <c r="AM708" s="45">
        <v>0</v>
      </c>
      <c r="AN708" s="45">
        <v>0</v>
      </c>
      <c r="AO708" s="45">
        <v>0</v>
      </c>
      <c r="AP708" s="45">
        <v>0</v>
      </c>
      <c r="AQ708" s="45">
        <v>0</v>
      </c>
      <c r="AR708" s="45">
        <v>0</v>
      </c>
      <c r="AS708" s="45" t="s">
        <v>4442</v>
      </c>
      <c r="AT708" s="45" t="s">
        <v>4444</v>
      </c>
      <c r="AU708" s="45">
        <v>0.53245297655954071</v>
      </c>
      <c r="AV708" s="10">
        <v>48.429999694255052</v>
      </c>
      <c r="AW708" s="10">
        <v>24.335469490108661</v>
      </c>
      <c r="AX708" s="17">
        <v>0.62028652363703896</v>
      </c>
    </row>
    <row r="709" spans="1:50" x14ac:dyDescent="0.25">
      <c r="A709" s="22" t="s">
        <v>539</v>
      </c>
      <c r="B709" s="22" t="s">
        <v>3949</v>
      </c>
      <c r="C709" s="22" t="s">
        <v>799</v>
      </c>
      <c r="D709" s="22">
        <v>9027</v>
      </c>
      <c r="E709" s="22" t="s">
        <v>800</v>
      </c>
      <c r="F709" s="43">
        <v>1.0708409999999999</v>
      </c>
      <c r="G709" s="43">
        <v>118.96187700430001</v>
      </c>
      <c r="H709" s="43">
        <v>4.8761363636363635</v>
      </c>
      <c r="I709" s="9">
        <v>0</v>
      </c>
      <c r="J709" s="9">
        <v>4.8761363636363635</v>
      </c>
      <c r="K709" s="11">
        <v>0</v>
      </c>
      <c r="L709" s="41">
        <v>901</v>
      </c>
      <c r="M709" s="44">
        <v>0</v>
      </c>
      <c r="N709" s="13">
        <v>0</v>
      </c>
      <c r="O709" s="13">
        <v>0</v>
      </c>
      <c r="P709" s="22">
        <v>0</v>
      </c>
      <c r="Q709" s="22">
        <v>0</v>
      </c>
      <c r="R709" s="14">
        <v>0</v>
      </c>
      <c r="S709" s="22">
        <v>105</v>
      </c>
      <c r="T709" s="22">
        <v>1</v>
      </c>
      <c r="U709" s="22">
        <v>1648</v>
      </c>
      <c r="V709" s="22"/>
      <c r="W709" s="22">
        <v>299</v>
      </c>
      <c r="X709" s="22">
        <v>198</v>
      </c>
      <c r="Y709" s="14">
        <v>1648</v>
      </c>
      <c r="Z709" s="10">
        <v>299</v>
      </c>
      <c r="AA709" s="22">
        <v>198</v>
      </c>
      <c r="AB709" s="22">
        <v>557.95000000000005</v>
      </c>
      <c r="AC709" s="22">
        <v>9.0015476131172101E-3</v>
      </c>
      <c r="AD709" s="42">
        <v>5.5999999999999999E-3</v>
      </c>
      <c r="AE709" s="22">
        <v>727</v>
      </c>
      <c r="AF709" s="22">
        <v>0.49701860573849638</v>
      </c>
      <c r="AG709" s="22">
        <v>1.27440668138076E-2</v>
      </c>
      <c r="AH709" s="22">
        <v>0</v>
      </c>
      <c r="AI709" s="22">
        <v>0</v>
      </c>
      <c r="AJ709" s="22">
        <v>0</v>
      </c>
      <c r="AK709" s="22">
        <v>0</v>
      </c>
      <c r="AL709" s="45">
        <v>0</v>
      </c>
      <c r="AM709" s="45">
        <v>0</v>
      </c>
      <c r="AN709" s="45">
        <v>0</v>
      </c>
      <c r="AO709" s="45">
        <v>0</v>
      </c>
      <c r="AP709" s="45">
        <v>0</v>
      </c>
      <c r="AQ709" s="45">
        <v>0</v>
      </c>
      <c r="AR709" s="45">
        <v>0</v>
      </c>
      <c r="AS709" s="45" t="s">
        <v>4442</v>
      </c>
      <c r="AT709" s="45" t="s">
        <v>4444</v>
      </c>
      <c r="AU709" s="45">
        <v>0.49701860573849638</v>
      </c>
      <c r="AV709" s="10">
        <v>61.319039850850622</v>
      </c>
      <c r="AW709" s="10">
        <v>61.319039850850622</v>
      </c>
      <c r="AX709" s="17">
        <v>0</v>
      </c>
    </row>
    <row r="710" spans="1:50" x14ac:dyDescent="0.25">
      <c r="A710" s="22" t="s">
        <v>964</v>
      </c>
      <c r="B710" s="22" t="s">
        <v>3952</v>
      </c>
      <c r="C710" s="22" t="s">
        <v>1006</v>
      </c>
      <c r="D710" s="22">
        <v>3075</v>
      </c>
      <c r="E710" s="22" t="s">
        <v>1036</v>
      </c>
      <c r="F710" s="43">
        <v>8.0710789999999992</v>
      </c>
      <c r="G710" s="43">
        <v>581.74818260722998</v>
      </c>
      <c r="H710" s="43">
        <v>23.067234848484851</v>
      </c>
      <c r="I710" s="9">
        <v>0.57537878787878793</v>
      </c>
      <c r="J710" s="9">
        <v>22.491856060606061</v>
      </c>
      <c r="K710" s="11">
        <v>22.485984848484851</v>
      </c>
      <c r="L710" s="41">
        <v>9969</v>
      </c>
      <c r="M710" s="44">
        <v>1101</v>
      </c>
      <c r="N710" s="13">
        <v>1075</v>
      </c>
      <c r="O710" s="13">
        <v>611</v>
      </c>
      <c r="P710" s="22">
        <v>37</v>
      </c>
      <c r="Q710" s="22">
        <v>3</v>
      </c>
      <c r="R710" s="14">
        <v>1</v>
      </c>
      <c r="S710" s="22">
        <v>1244</v>
      </c>
      <c r="T710" s="22">
        <v>2.5198078738864482E-2</v>
      </c>
      <c r="U710" s="22">
        <v>1557</v>
      </c>
      <c r="V710" s="22"/>
      <c r="W710" s="22">
        <v>1157</v>
      </c>
      <c r="X710" s="22">
        <v>665</v>
      </c>
      <c r="Y710" s="14">
        <v>456</v>
      </c>
      <c r="Z710" s="10">
        <v>1120</v>
      </c>
      <c r="AA710" s="22">
        <v>662</v>
      </c>
      <c r="AB710" s="22">
        <v>1575.44</v>
      </c>
      <c r="AC710" s="22">
        <v>1.3873836208353444E-2</v>
      </c>
      <c r="AD710" s="42">
        <v>3.2309999999999998E-2</v>
      </c>
      <c r="AE710" s="22">
        <v>728</v>
      </c>
      <c r="AF710" s="22">
        <v>4.3191828736303997</v>
      </c>
      <c r="AG710" s="22">
        <v>1.27409524295882E-2</v>
      </c>
      <c r="AH710" s="22">
        <v>0</v>
      </c>
      <c r="AI710" s="22">
        <v>0</v>
      </c>
      <c r="AJ710" s="22">
        <v>0</v>
      </c>
      <c r="AK710" s="22">
        <v>0</v>
      </c>
      <c r="AL710" s="45">
        <v>0</v>
      </c>
      <c r="AM710" s="45">
        <v>0</v>
      </c>
      <c r="AN710" s="45">
        <v>0</v>
      </c>
      <c r="AO710" s="45">
        <v>0</v>
      </c>
      <c r="AP710" s="45">
        <v>1</v>
      </c>
      <c r="AQ710" s="45">
        <v>0</v>
      </c>
      <c r="AR710" s="45">
        <v>0</v>
      </c>
      <c r="AS710" s="45" t="s">
        <v>4442</v>
      </c>
      <c r="AT710" s="45" t="s">
        <v>4442</v>
      </c>
      <c r="AU710" s="45">
        <v>4.2114471080399465</v>
      </c>
      <c r="AV710" s="10">
        <v>49.795801510647792</v>
      </c>
      <c r="AW710" s="10">
        <v>50.157724044501002</v>
      </c>
      <c r="AX710" s="17">
        <v>2.4943552690997167E-2</v>
      </c>
    </row>
    <row r="711" spans="1:50" x14ac:dyDescent="0.25">
      <c r="A711" s="22" t="s">
        <v>964</v>
      </c>
      <c r="B711" s="22" t="s">
        <v>3952</v>
      </c>
      <c r="C711" s="22" t="s">
        <v>1130</v>
      </c>
      <c r="D711" s="22">
        <v>5255</v>
      </c>
      <c r="E711" s="22" t="s">
        <v>1519</v>
      </c>
      <c r="F711" s="43">
        <v>0.46659800000000001</v>
      </c>
      <c r="G711" s="43">
        <v>45.265793364860002</v>
      </c>
      <c r="H711" s="43">
        <v>1.9361742424242425</v>
      </c>
      <c r="I711" s="9">
        <v>0</v>
      </c>
      <c r="J711" s="9">
        <v>1.9361742424242425</v>
      </c>
      <c r="K711" s="11">
        <v>0</v>
      </c>
      <c r="L711" s="41">
        <v>502</v>
      </c>
      <c r="M711" s="44">
        <v>0</v>
      </c>
      <c r="N711" s="13">
        <v>0</v>
      </c>
      <c r="O711" s="13">
        <v>0</v>
      </c>
      <c r="P711" s="22">
        <v>0</v>
      </c>
      <c r="Q711" s="22">
        <v>0</v>
      </c>
      <c r="R711" s="14">
        <v>0</v>
      </c>
      <c r="S711" s="22">
        <v>89</v>
      </c>
      <c r="T711" s="22">
        <v>1</v>
      </c>
      <c r="U711" s="22">
        <v>924</v>
      </c>
      <c r="V711" s="22"/>
      <c r="W711" s="22">
        <v>169</v>
      </c>
      <c r="X711" s="22">
        <v>112</v>
      </c>
      <c r="Y711" s="14">
        <v>924</v>
      </c>
      <c r="Z711" s="10">
        <v>169</v>
      </c>
      <c r="AA711" s="22">
        <v>112</v>
      </c>
      <c r="AB711" s="22">
        <v>314.69</v>
      </c>
      <c r="AC711" s="22">
        <v>1.0307960278947009E-2</v>
      </c>
      <c r="AD711" s="42">
        <v>3.62E-3</v>
      </c>
      <c r="AE711" s="22">
        <v>729</v>
      </c>
      <c r="AF711" s="22">
        <v>0.49659827729608591</v>
      </c>
      <c r="AG711" s="22">
        <v>1.2733289161438101E-2</v>
      </c>
      <c r="AH711" s="22">
        <v>0</v>
      </c>
      <c r="AI711" s="22">
        <v>0</v>
      </c>
      <c r="AJ711" s="22">
        <v>0</v>
      </c>
      <c r="AK711" s="22">
        <v>0</v>
      </c>
      <c r="AL711" s="45">
        <v>0</v>
      </c>
      <c r="AM711" s="45">
        <v>0</v>
      </c>
      <c r="AN711" s="45">
        <v>0</v>
      </c>
      <c r="AO711" s="45">
        <v>0</v>
      </c>
      <c r="AP711" s="45">
        <v>0</v>
      </c>
      <c r="AQ711" s="45">
        <v>0</v>
      </c>
      <c r="AR711" s="45">
        <v>0</v>
      </c>
      <c r="AS711" s="45" t="s">
        <v>4442</v>
      </c>
      <c r="AT711" s="45" t="s">
        <v>4445</v>
      </c>
      <c r="AU711" s="45">
        <v>0.49659827729608591</v>
      </c>
      <c r="AV711" s="10">
        <v>87.285532622517849</v>
      </c>
      <c r="AW711" s="10">
        <v>87.285532622517849</v>
      </c>
      <c r="AX711" s="17">
        <v>0</v>
      </c>
    </row>
    <row r="712" spans="1:50" x14ac:dyDescent="0.25">
      <c r="A712" s="22" t="s">
        <v>964</v>
      </c>
      <c r="B712" s="22" t="s">
        <v>3952</v>
      </c>
      <c r="C712" s="22" t="s">
        <v>1029</v>
      </c>
      <c r="D712" s="22">
        <v>6208</v>
      </c>
      <c r="E712" s="22" t="s">
        <v>1299</v>
      </c>
      <c r="F712" s="43">
        <v>1.566557</v>
      </c>
      <c r="G712" s="43">
        <v>159.20961102646999</v>
      </c>
      <c r="H712" s="43">
        <v>6.3975378787878796</v>
      </c>
      <c r="I712" s="9">
        <v>0</v>
      </c>
      <c r="J712" s="9">
        <v>6.3975378787878796</v>
      </c>
      <c r="K712" s="11">
        <v>0</v>
      </c>
      <c r="L712" s="41">
        <v>139</v>
      </c>
      <c r="M712" s="44">
        <v>0</v>
      </c>
      <c r="N712" s="13">
        <v>0</v>
      </c>
      <c r="O712" s="13">
        <v>0</v>
      </c>
      <c r="P712" s="22">
        <v>0</v>
      </c>
      <c r="Q712" s="22">
        <v>0</v>
      </c>
      <c r="R712" s="14">
        <v>0</v>
      </c>
      <c r="S712" s="22">
        <v>114</v>
      </c>
      <c r="T712" s="22">
        <v>1</v>
      </c>
      <c r="U712" s="22">
        <v>265</v>
      </c>
      <c r="V712" s="22"/>
      <c r="W712" s="22">
        <v>50</v>
      </c>
      <c r="X712" s="22">
        <v>34</v>
      </c>
      <c r="Y712" s="14">
        <v>265</v>
      </c>
      <c r="Z712" s="10">
        <v>50</v>
      </c>
      <c r="AA712" s="22">
        <v>34</v>
      </c>
      <c r="AB712" s="22">
        <v>92.35</v>
      </c>
      <c r="AC712" s="22">
        <v>9.8395881372987347E-3</v>
      </c>
      <c r="AD712" s="42">
        <v>1.0200000000000001E-3</v>
      </c>
      <c r="AE712" s="22">
        <v>730</v>
      </c>
      <c r="AF712" s="22">
        <v>0.26738949825048508</v>
      </c>
      <c r="AG712" s="22">
        <v>1.2732833250023098E-2</v>
      </c>
      <c r="AH712" s="22">
        <v>0</v>
      </c>
      <c r="AI712" s="22">
        <v>0</v>
      </c>
      <c r="AJ712" s="22">
        <v>0</v>
      </c>
      <c r="AK712" s="22">
        <v>0</v>
      </c>
      <c r="AL712" s="45">
        <v>0</v>
      </c>
      <c r="AM712" s="45">
        <v>0</v>
      </c>
      <c r="AN712" s="45">
        <v>0</v>
      </c>
      <c r="AO712" s="45">
        <v>0</v>
      </c>
      <c r="AP712" s="45">
        <v>0</v>
      </c>
      <c r="AQ712" s="45">
        <v>0</v>
      </c>
      <c r="AR712" s="45">
        <v>0</v>
      </c>
      <c r="AS712" s="45" t="s">
        <v>4442</v>
      </c>
      <c r="AT712" s="45" t="s">
        <v>4445</v>
      </c>
      <c r="AU712" s="45">
        <v>0.26738949825048508</v>
      </c>
      <c r="AV712" s="10">
        <v>7.8155066757452847</v>
      </c>
      <c r="AW712" s="10">
        <v>7.8155066757452847</v>
      </c>
      <c r="AX712" s="17">
        <v>0</v>
      </c>
    </row>
    <row r="713" spans="1:50" x14ac:dyDescent="0.25">
      <c r="A713" s="22" t="s">
        <v>964</v>
      </c>
      <c r="B713" s="22" t="s">
        <v>3948</v>
      </c>
      <c r="C713" s="22" t="s">
        <v>967</v>
      </c>
      <c r="D713" s="22">
        <v>3782</v>
      </c>
      <c r="E713" s="22" t="s">
        <v>995</v>
      </c>
      <c r="F713" s="43">
        <v>3.7580680000000002</v>
      </c>
      <c r="G713" s="43">
        <v>296.34502675186002</v>
      </c>
      <c r="H713" s="43">
        <v>11.876893939393941</v>
      </c>
      <c r="I713" s="9">
        <v>0</v>
      </c>
      <c r="J713" s="9">
        <v>11.876893939393941</v>
      </c>
      <c r="K713" s="11">
        <v>0</v>
      </c>
      <c r="L713" s="41">
        <v>6289</v>
      </c>
      <c r="M713" s="44">
        <v>1</v>
      </c>
      <c r="N713" s="13">
        <v>0</v>
      </c>
      <c r="O713" s="13">
        <v>0</v>
      </c>
      <c r="P713" s="22">
        <v>0</v>
      </c>
      <c r="Q713" s="22">
        <v>0</v>
      </c>
      <c r="R713" s="14">
        <v>0</v>
      </c>
      <c r="S713" s="22">
        <v>220</v>
      </c>
      <c r="T713" s="22">
        <v>1</v>
      </c>
      <c r="U713" s="22">
        <v>11434</v>
      </c>
      <c r="V713" s="22"/>
      <c r="W713" s="22">
        <v>2064</v>
      </c>
      <c r="X713" s="22">
        <v>1360</v>
      </c>
      <c r="Y713" s="14">
        <v>11433</v>
      </c>
      <c r="Z713" s="10">
        <v>2064</v>
      </c>
      <c r="AA713" s="22">
        <v>1360</v>
      </c>
      <c r="AB713" s="22">
        <v>3856.65</v>
      </c>
      <c r="AC713" s="22">
        <v>1.2681393850914061E-2</v>
      </c>
      <c r="AD713" s="42">
        <v>5.4429999999999999E-2</v>
      </c>
      <c r="AE713" s="22">
        <v>731</v>
      </c>
      <c r="AF713" s="22">
        <v>2.087813304018324</v>
      </c>
      <c r="AG713" s="22">
        <v>1.2730568926941001E-2</v>
      </c>
      <c r="AH713" s="22">
        <v>0</v>
      </c>
      <c r="AI713" s="22">
        <v>0</v>
      </c>
      <c r="AJ713" s="22">
        <v>0</v>
      </c>
      <c r="AK713" s="22">
        <v>0</v>
      </c>
      <c r="AL713" s="45">
        <v>0</v>
      </c>
      <c r="AM713" s="45">
        <v>0</v>
      </c>
      <c r="AN713" s="45">
        <v>0</v>
      </c>
      <c r="AO713" s="45">
        <v>0</v>
      </c>
      <c r="AP713" s="45">
        <v>1</v>
      </c>
      <c r="AQ713" s="45">
        <v>0</v>
      </c>
      <c r="AR713" s="45">
        <v>0</v>
      </c>
      <c r="AS713" s="45" t="s">
        <v>4442</v>
      </c>
      <c r="AT713" s="45" t="s">
        <v>4441</v>
      </c>
      <c r="AU713" s="45">
        <v>2.087813304018324</v>
      </c>
      <c r="AV713" s="10">
        <v>173.78280975920904</v>
      </c>
      <c r="AW713" s="10">
        <v>173.78280975920904</v>
      </c>
      <c r="AX713" s="17">
        <v>0</v>
      </c>
    </row>
    <row r="714" spans="1:50" x14ac:dyDescent="0.25">
      <c r="A714" s="22" t="s">
        <v>2195</v>
      </c>
      <c r="B714" s="22" t="s">
        <v>3956</v>
      </c>
      <c r="C714" s="22" t="s">
        <v>2337</v>
      </c>
      <c r="D714" s="22">
        <v>3211</v>
      </c>
      <c r="E714" s="22" t="s">
        <v>2412</v>
      </c>
      <c r="F714" s="43">
        <v>8.385567</v>
      </c>
      <c r="G714" s="43">
        <v>561.64228728339003</v>
      </c>
      <c r="H714" s="43">
        <v>21.48162878787879</v>
      </c>
      <c r="I714" s="9">
        <v>8.9520833333333343</v>
      </c>
      <c r="J714" s="9">
        <v>12.529545454545454</v>
      </c>
      <c r="K714" s="11">
        <v>10.921969696969697</v>
      </c>
      <c r="L714" s="41">
        <v>881</v>
      </c>
      <c r="M714" s="44">
        <v>1193</v>
      </c>
      <c r="N714" s="13">
        <v>177</v>
      </c>
      <c r="O714" s="13">
        <v>48</v>
      </c>
      <c r="P714" s="22">
        <v>147</v>
      </c>
      <c r="Q714" s="22">
        <v>39</v>
      </c>
      <c r="R714" s="14">
        <v>0</v>
      </c>
      <c r="S714" s="22">
        <v>874</v>
      </c>
      <c r="T714" s="22">
        <v>0.49156696613561623</v>
      </c>
      <c r="U714" s="22">
        <v>1985</v>
      </c>
      <c r="V714" s="22"/>
      <c r="W714" s="22">
        <v>321</v>
      </c>
      <c r="X714" s="22">
        <v>143</v>
      </c>
      <c r="Y714" s="14">
        <v>792</v>
      </c>
      <c r="Z714" s="10">
        <v>174</v>
      </c>
      <c r="AA714" s="22">
        <v>104</v>
      </c>
      <c r="AB714" s="22">
        <v>309.66000000000003</v>
      </c>
      <c r="AC714" s="22">
        <v>1.4930440940549874E-2</v>
      </c>
      <c r="AD714" s="42">
        <v>5.4000000000000003E-3</v>
      </c>
      <c r="AE714" s="22">
        <v>732</v>
      </c>
      <c r="AF714" s="22">
        <v>4.064012456769472</v>
      </c>
      <c r="AG714" s="22">
        <v>1.27000389274046E-2</v>
      </c>
      <c r="AH714" s="22">
        <v>0</v>
      </c>
      <c r="AI714" s="22">
        <v>0</v>
      </c>
      <c r="AJ714" s="22">
        <v>0</v>
      </c>
      <c r="AK714" s="22">
        <v>0</v>
      </c>
      <c r="AL714" s="45">
        <v>0</v>
      </c>
      <c r="AM714" s="45">
        <v>0</v>
      </c>
      <c r="AN714" s="45">
        <v>0</v>
      </c>
      <c r="AO714" s="45">
        <v>0</v>
      </c>
      <c r="AP714" s="45">
        <v>0</v>
      </c>
      <c r="AQ714" s="45">
        <v>0</v>
      </c>
      <c r="AR714" s="45">
        <v>0</v>
      </c>
      <c r="AS714" s="45" t="s">
        <v>4442</v>
      </c>
      <c r="AT714" s="45" t="s">
        <v>4444</v>
      </c>
      <c r="AU714" s="45">
        <v>2.3704081896091722</v>
      </c>
      <c r="AV714" s="10">
        <v>13.887175766370397</v>
      </c>
      <c r="AW714" s="10">
        <v>14.943000978637489</v>
      </c>
      <c r="AX714" s="17">
        <v>0.41673205610854941</v>
      </c>
    </row>
    <row r="715" spans="1:50" x14ac:dyDescent="0.25">
      <c r="A715" s="22" t="s">
        <v>8</v>
      </c>
      <c r="B715" s="22" t="s">
        <v>3946</v>
      </c>
      <c r="C715" s="22" t="s">
        <v>11</v>
      </c>
      <c r="D715" s="22">
        <v>1194</v>
      </c>
      <c r="E715" s="22" t="s">
        <v>31</v>
      </c>
      <c r="F715" s="43">
        <v>15.537936999999999</v>
      </c>
      <c r="G715" s="43">
        <v>984.61481507671999</v>
      </c>
      <c r="H715" s="43">
        <v>37.240530303030305</v>
      </c>
      <c r="I715" s="9">
        <v>0.32651515151515148</v>
      </c>
      <c r="J715" s="9">
        <v>36.914015151515152</v>
      </c>
      <c r="K715" s="11">
        <v>0.32651515151515148</v>
      </c>
      <c r="L715" s="41">
        <v>10881</v>
      </c>
      <c r="M715" s="44">
        <v>356</v>
      </c>
      <c r="N715" s="13">
        <v>162</v>
      </c>
      <c r="O715" s="13">
        <v>127</v>
      </c>
      <c r="P715" s="22">
        <v>162</v>
      </c>
      <c r="Q715" s="22">
        <v>127</v>
      </c>
      <c r="R715" s="14">
        <v>0</v>
      </c>
      <c r="S715" s="22">
        <v>1389</v>
      </c>
      <c r="T715" s="22">
        <v>0.99123226364237405</v>
      </c>
      <c r="U715" s="22">
        <v>19954</v>
      </c>
      <c r="V715" s="22"/>
      <c r="W715" s="22">
        <v>3699</v>
      </c>
      <c r="X715" s="22">
        <v>2457</v>
      </c>
      <c r="Y715" s="14">
        <v>19598</v>
      </c>
      <c r="Z715" s="10">
        <v>3537</v>
      </c>
      <c r="AA715" s="22">
        <v>2330</v>
      </c>
      <c r="AB715" s="22">
        <v>6609.51</v>
      </c>
      <c r="AC715" s="22">
        <v>1.5780726393792178E-2</v>
      </c>
      <c r="AD715" s="42">
        <v>0.11607000000000001</v>
      </c>
      <c r="AE715" s="22">
        <v>733</v>
      </c>
      <c r="AF715" s="22">
        <v>7.058642488341305</v>
      </c>
      <c r="AG715" s="22">
        <v>1.26498969325113E-2</v>
      </c>
      <c r="AH715" s="22">
        <v>0</v>
      </c>
      <c r="AI715" s="22">
        <v>0</v>
      </c>
      <c r="AJ715" s="22">
        <v>0</v>
      </c>
      <c r="AK715" s="22">
        <v>0</v>
      </c>
      <c r="AL715" s="45">
        <v>0</v>
      </c>
      <c r="AM715" s="45">
        <v>0</v>
      </c>
      <c r="AN715" s="45">
        <v>1</v>
      </c>
      <c r="AO715" s="45">
        <v>0</v>
      </c>
      <c r="AP715" s="45">
        <v>0</v>
      </c>
      <c r="AQ715" s="45">
        <v>1</v>
      </c>
      <c r="AR715" s="45">
        <v>1</v>
      </c>
      <c r="AS715" s="45" t="s">
        <v>4442</v>
      </c>
      <c r="AT715" s="45" t="s">
        <v>4440</v>
      </c>
      <c r="AU715" s="45">
        <v>6.9967541719607915</v>
      </c>
      <c r="AV715" s="10">
        <v>95.817265758878634</v>
      </c>
      <c r="AW715" s="10">
        <v>99.327264405228092</v>
      </c>
      <c r="AX715" s="17">
        <v>8.7677363576259965E-3</v>
      </c>
    </row>
    <row r="716" spans="1:50" x14ac:dyDescent="0.25">
      <c r="A716" s="22" t="s">
        <v>2906</v>
      </c>
      <c r="B716" s="22" t="s">
        <v>3959</v>
      </c>
      <c r="C716" s="22" t="s">
        <v>2915</v>
      </c>
      <c r="D716" s="22">
        <v>7715</v>
      </c>
      <c r="E716" s="22" t="s">
        <v>2919</v>
      </c>
      <c r="F716" s="43">
        <v>1.940442</v>
      </c>
      <c r="G716" s="43">
        <v>148.33248449084999</v>
      </c>
      <c r="H716" s="43">
        <v>7.041666666666667</v>
      </c>
      <c r="I716" s="9">
        <v>0</v>
      </c>
      <c r="J716" s="9">
        <v>7.041666666666667</v>
      </c>
      <c r="K716" s="11">
        <v>0</v>
      </c>
      <c r="L716" s="41">
        <v>297</v>
      </c>
      <c r="M716" s="44">
        <v>0</v>
      </c>
      <c r="N716" s="13">
        <v>0</v>
      </c>
      <c r="O716" s="13">
        <v>0</v>
      </c>
      <c r="P716" s="22">
        <v>0</v>
      </c>
      <c r="Q716" s="22">
        <v>0</v>
      </c>
      <c r="R716" s="14">
        <v>0</v>
      </c>
      <c r="S716" s="22">
        <v>159</v>
      </c>
      <c r="T716" s="22">
        <v>1</v>
      </c>
      <c r="U716" s="22">
        <v>552</v>
      </c>
      <c r="V716" s="22"/>
      <c r="W716" s="22">
        <v>101</v>
      </c>
      <c r="X716" s="22">
        <v>68</v>
      </c>
      <c r="Y716" s="14">
        <v>552</v>
      </c>
      <c r="Z716" s="10">
        <v>101</v>
      </c>
      <c r="AA716" s="22">
        <v>68</v>
      </c>
      <c r="AB716" s="22">
        <v>188.05</v>
      </c>
      <c r="AC716" s="22">
        <v>1.3081706321178067E-2</v>
      </c>
      <c r="AD716" s="42">
        <v>2.7499999999999998E-3</v>
      </c>
      <c r="AE716" s="22">
        <v>734</v>
      </c>
      <c r="AF716" s="22">
        <v>0.90414930697414553</v>
      </c>
      <c r="AG716" s="22">
        <v>1.2557629263529799E-2</v>
      </c>
      <c r="AH716" s="22">
        <v>0</v>
      </c>
      <c r="AI716" s="22">
        <v>0</v>
      </c>
      <c r="AJ716" s="22">
        <v>0</v>
      </c>
      <c r="AK716" s="22">
        <v>0</v>
      </c>
      <c r="AL716" s="45">
        <v>0</v>
      </c>
      <c r="AM716" s="45">
        <v>0</v>
      </c>
      <c r="AN716" s="45">
        <v>0</v>
      </c>
      <c r="AO716" s="45">
        <v>0</v>
      </c>
      <c r="AP716" s="45">
        <v>0</v>
      </c>
      <c r="AQ716" s="45">
        <v>0</v>
      </c>
      <c r="AR716" s="45">
        <v>0</v>
      </c>
      <c r="AS716" s="45" t="s">
        <v>4442</v>
      </c>
      <c r="AT716" s="45" t="s">
        <v>4445</v>
      </c>
      <c r="AU716" s="45">
        <v>0.90414930697414553</v>
      </c>
      <c r="AV716" s="10">
        <v>14.343195266272188</v>
      </c>
      <c r="AW716" s="10">
        <v>14.343195266272188</v>
      </c>
      <c r="AX716" s="17">
        <v>0</v>
      </c>
    </row>
    <row r="717" spans="1:50" x14ac:dyDescent="0.25">
      <c r="A717" s="22" t="s">
        <v>2906</v>
      </c>
      <c r="B717" s="22" t="s">
        <v>3950</v>
      </c>
      <c r="C717" s="22" t="s">
        <v>2911</v>
      </c>
      <c r="D717" s="22">
        <v>2016</v>
      </c>
      <c r="E717" s="22" t="s">
        <v>2912</v>
      </c>
      <c r="F717" s="43">
        <v>1.8623339999999999</v>
      </c>
      <c r="G717" s="43">
        <v>249.66357509348001</v>
      </c>
      <c r="H717" s="43">
        <v>9.1640151515151516</v>
      </c>
      <c r="I717" s="9">
        <v>0</v>
      </c>
      <c r="J717" s="9">
        <v>9.1640151515151516</v>
      </c>
      <c r="K717" s="11">
        <v>0</v>
      </c>
      <c r="L717" s="41">
        <v>412</v>
      </c>
      <c r="M717" s="44">
        <v>0</v>
      </c>
      <c r="N717" s="13">
        <v>0</v>
      </c>
      <c r="O717" s="13">
        <v>0</v>
      </c>
      <c r="P717" s="22">
        <v>0</v>
      </c>
      <c r="Q717" s="22">
        <v>0</v>
      </c>
      <c r="R717" s="14">
        <v>0</v>
      </c>
      <c r="S717" s="22">
        <v>162</v>
      </c>
      <c r="T717" s="22">
        <v>1</v>
      </c>
      <c r="U717" s="22">
        <v>760</v>
      </c>
      <c r="V717" s="22"/>
      <c r="W717" s="22">
        <v>139</v>
      </c>
      <c r="X717" s="22">
        <v>93</v>
      </c>
      <c r="Y717" s="14">
        <v>760</v>
      </c>
      <c r="Z717" s="10">
        <v>139</v>
      </c>
      <c r="AA717" s="22">
        <v>93</v>
      </c>
      <c r="AB717" s="22">
        <v>258.83</v>
      </c>
      <c r="AC717" s="22">
        <v>7.4593740769060826E-3</v>
      </c>
      <c r="AD717" s="42">
        <v>2.16E-3</v>
      </c>
      <c r="AE717" s="22">
        <v>735</v>
      </c>
      <c r="AF717" s="22">
        <v>1.0887463061091902</v>
      </c>
      <c r="AG717" s="22">
        <v>1.2514325357576898E-2</v>
      </c>
      <c r="AH717" s="22">
        <v>0</v>
      </c>
      <c r="AI717" s="22">
        <v>0</v>
      </c>
      <c r="AJ717" s="22">
        <v>0</v>
      </c>
      <c r="AK717" s="22">
        <v>0</v>
      </c>
      <c r="AL717" s="45">
        <v>0</v>
      </c>
      <c r="AM717" s="45">
        <v>0</v>
      </c>
      <c r="AN717" s="45">
        <v>0</v>
      </c>
      <c r="AO717" s="45">
        <v>0</v>
      </c>
      <c r="AP717" s="45">
        <v>0</v>
      </c>
      <c r="AQ717" s="45">
        <v>0</v>
      </c>
      <c r="AR717" s="45">
        <v>0</v>
      </c>
      <c r="AS717" s="45" t="s">
        <v>4442</v>
      </c>
      <c r="AT717" s="45" t="s">
        <v>4445</v>
      </c>
      <c r="AU717" s="45">
        <v>1.0887463061091902</v>
      </c>
      <c r="AV717" s="10">
        <v>15.16802380853966</v>
      </c>
      <c r="AW717" s="10">
        <v>15.16802380853966</v>
      </c>
      <c r="AX717" s="17">
        <v>0</v>
      </c>
    </row>
    <row r="718" spans="1:50" x14ac:dyDescent="0.25">
      <c r="A718" s="22" t="s">
        <v>2195</v>
      </c>
      <c r="B718" s="22" t="s">
        <v>3962</v>
      </c>
      <c r="C718" s="22" t="s">
        <v>2575</v>
      </c>
      <c r="D718" s="22">
        <v>2039</v>
      </c>
      <c r="E718" s="22" t="s">
        <v>2599</v>
      </c>
      <c r="F718" s="43">
        <v>4.6035279999999998</v>
      </c>
      <c r="G718" s="43">
        <v>289.9658519811</v>
      </c>
      <c r="H718" s="43">
        <v>12.775568181818182</v>
      </c>
      <c r="I718" s="9">
        <v>0</v>
      </c>
      <c r="J718" s="9">
        <v>12.775568181818182</v>
      </c>
      <c r="K718" s="11">
        <v>0</v>
      </c>
      <c r="L718" s="41">
        <v>1024</v>
      </c>
      <c r="M718" s="44">
        <v>0</v>
      </c>
      <c r="N718" s="13">
        <v>0</v>
      </c>
      <c r="O718" s="13">
        <v>0</v>
      </c>
      <c r="P718" s="22">
        <v>0</v>
      </c>
      <c r="Q718" s="22">
        <v>0</v>
      </c>
      <c r="R718" s="14">
        <v>0</v>
      </c>
      <c r="S718" s="22">
        <v>268</v>
      </c>
      <c r="T718" s="22">
        <v>1</v>
      </c>
      <c r="U718" s="22">
        <v>1872</v>
      </c>
      <c r="V718" s="22"/>
      <c r="W718" s="22">
        <v>340</v>
      </c>
      <c r="X718" s="22">
        <v>225</v>
      </c>
      <c r="Y718" s="14">
        <v>1872</v>
      </c>
      <c r="Z718" s="10">
        <v>340</v>
      </c>
      <c r="AA718" s="22">
        <v>225</v>
      </c>
      <c r="AB718" s="22">
        <v>634.28</v>
      </c>
      <c r="AC718" s="22">
        <v>1.5876103922402761E-2</v>
      </c>
      <c r="AD718" s="42">
        <v>1.1220000000000001E-2</v>
      </c>
      <c r="AE718" s="22">
        <v>736</v>
      </c>
      <c r="AF718" s="22">
        <v>1.4508629736604004</v>
      </c>
      <c r="AG718" s="22">
        <v>1.2507439428106899E-2</v>
      </c>
      <c r="AH718" s="22">
        <v>0</v>
      </c>
      <c r="AI718" s="22">
        <v>0</v>
      </c>
      <c r="AJ718" s="22">
        <v>0</v>
      </c>
      <c r="AK718" s="22">
        <v>0</v>
      </c>
      <c r="AL718" s="45">
        <v>0</v>
      </c>
      <c r="AM718" s="45">
        <v>0</v>
      </c>
      <c r="AN718" s="45">
        <v>0</v>
      </c>
      <c r="AO718" s="45">
        <v>0</v>
      </c>
      <c r="AP718" s="45">
        <v>0</v>
      </c>
      <c r="AQ718" s="45">
        <v>0</v>
      </c>
      <c r="AR718" s="45">
        <v>0</v>
      </c>
      <c r="AS718" s="45" t="s">
        <v>4442</v>
      </c>
      <c r="AT718" s="45" t="s">
        <v>4443</v>
      </c>
      <c r="AU718" s="45">
        <v>1.4508629736604002</v>
      </c>
      <c r="AV718" s="10">
        <v>26.613297754058262</v>
      </c>
      <c r="AW718" s="10">
        <v>26.613297754058262</v>
      </c>
      <c r="AX718" s="17">
        <v>0</v>
      </c>
    </row>
    <row r="719" spans="1:50" x14ac:dyDescent="0.25">
      <c r="A719" s="22" t="s">
        <v>2906</v>
      </c>
      <c r="B719" s="22" t="s">
        <v>3954</v>
      </c>
      <c r="C719" s="22" t="s">
        <v>3027</v>
      </c>
      <c r="D719" s="22">
        <v>2362</v>
      </c>
      <c r="E719" s="22" t="s">
        <v>3155</v>
      </c>
      <c r="F719" s="43">
        <v>3.1159150000000002</v>
      </c>
      <c r="G719" s="43">
        <v>155.21068262284999</v>
      </c>
      <c r="H719" s="43">
        <v>6.7897727272727275</v>
      </c>
      <c r="I719" s="9">
        <v>3.6553030303030309E-2</v>
      </c>
      <c r="J719" s="9">
        <v>6.7532196969696976</v>
      </c>
      <c r="K719" s="11">
        <v>1.2875000000000001</v>
      </c>
      <c r="L719" s="41">
        <v>5370</v>
      </c>
      <c r="M719" s="44">
        <v>1470</v>
      </c>
      <c r="N719" s="13">
        <v>484</v>
      </c>
      <c r="O719" s="13">
        <v>211</v>
      </c>
      <c r="P719" s="22">
        <v>31</v>
      </c>
      <c r="Q719" s="22">
        <v>15</v>
      </c>
      <c r="R719" s="14">
        <v>0</v>
      </c>
      <c r="S719" s="22">
        <v>312</v>
      </c>
      <c r="T719" s="22">
        <v>0.81037656903765687</v>
      </c>
      <c r="U719" s="22">
        <v>9383</v>
      </c>
      <c r="V719" s="22"/>
      <c r="W719" s="22">
        <v>1913</v>
      </c>
      <c r="X719" s="22">
        <v>1153</v>
      </c>
      <c r="Y719" s="14">
        <v>7913</v>
      </c>
      <c r="Z719" s="10">
        <v>1882</v>
      </c>
      <c r="AA719" s="22">
        <v>1138</v>
      </c>
      <c r="AB719" s="22">
        <v>3290.51</v>
      </c>
      <c r="AC719" s="22">
        <v>2.0075390091360102E-2</v>
      </c>
      <c r="AD719" s="42">
        <v>7.8560000000000005E-2</v>
      </c>
      <c r="AE719" s="22">
        <v>737</v>
      </c>
      <c r="AF719" s="22">
        <v>1.6994993844785022</v>
      </c>
      <c r="AG719" s="22">
        <v>1.24963190035184E-2</v>
      </c>
      <c r="AH719" s="22">
        <v>0</v>
      </c>
      <c r="AI719" s="22">
        <v>0</v>
      </c>
      <c r="AJ719" s="22">
        <v>0</v>
      </c>
      <c r="AK719" s="22">
        <v>0</v>
      </c>
      <c r="AL719" s="45">
        <v>0</v>
      </c>
      <c r="AM719" s="45">
        <v>0</v>
      </c>
      <c r="AN719" s="45">
        <v>0</v>
      </c>
      <c r="AO719" s="45">
        <v>1</v>
      </c>
      <c r="AP719" s="45">
        <v>0</v>
      </c>
      <c r="AQ719" s="45">
        <v>0</v>
      </c>
      <c r="AR719" s="45">
        <v>0</v>
      </c>
      <c r="AS719" s="45" t="s">
        <v>4442</v>
      </c>
      <c r="AT719" s="45" t="s">
        <v>4440</v>
      </c>
      <c r="AU719" s="45">
        <v>1.6903500572482555</v>
      </c>
      <c r="AV719" s="10">
        <v>278.68188574473453</v>
      </c>
      <c r="AW719" s="10">
        <v>281.74728033472803</v>
      </c>
      <c r="AX719" s="17">
        <v>5.3835425383542542E-3</v>
      </c>
    </row>
    <row r="720" spans="1:50" x14ac:dyDescent="0.25">
      <c r="A720" s="22" t="s">
        <v>2195</v>
      </c>
      <c r="B720" s="22" t="s">
        <v>3956</v>
      </c>
      <c r="C720" s="22" t="s">
        <v>2326</v>
      </c>
      <c r="D720" s="22">
        <v>6975</v>
      </c>
      <c r="E720" s="22" t="s">
        <v>2741</v>
      </c>
      <c r="F720" s="43">
        <v>2.227725</v>
      </c>
      <c r="G720" s="43">
        <v>153.56276717220999</v>
      </c>
      <c r="H720" s="43">
        <v>8.0456439393939405</v>
      </c>
      <c r="I720" s="9">
        <v>0</v>
      </c>
      <c r="J720" s="9">
        <v>8.0456439393939405</v>
      </c>
      <c r="K720" s="11">
        <v>0</v>
      </c>
      <c r="L720" s="41">
        <v>224</v>
      </c>
      <c r="M720" s="44">
        <v>0</v>
      </c>
      <c r="N720" s="13">
        <v>0</v>
      </c>
      <c r="O720" s="13">
        <v>0</v>
      </c>
      <c r="P720" s="22">
        <v>0</v>
      </c>
      <c r="Q720" s="22">
        <v>0</v>
      </c>
      <c r="R720" s="14">
        <v>0</v>
      </c>
      <c r="S720" s="22">
        <v>154</v>
      </c>
      <c r="T720" s="22">
        <v>1</v>
      </c>
      <c r="U720" s="22">
        <v>419</v>
      </c>
      <c r="V720" s="22"/>
      <c r="W720" s="22">
        <v>78</v>
      </c>
      <c r="X720" s="22">
        <v>52</v>
      </c>
      <c r="Y720" s="14">
        <v>419</v>
      </c>
      <c r="Z720" s="10">
        <v>78</v>
      </c>
      <c r="AA720" s="22">
        <v>52</v>
      </c>
      <c r="AB720" s="22">
        <v>144.57</v>
      </c>
      <c r="AC720" s="22">
        <v>1.4506934467400949E-2</v>
      </c>
      <c r="AD720" s="42">
        <v>2.3500000000000001E-3</v>
      </c>
      <c r="AE720" s="22">
        <v>738</v>
      </c>
      <c r="AF720" s="22">
        <v>0.55942575478973999</v>
      </c>
      <c r="AG720" s="22">
        <v>1.2431683439771999E-2</v>
      </c>
      <c r="AH720" s="22">
        <v>0</v>
      </c>
      <c r="AI720" s="22">
        <v>0</v>
      </c>
      <c r="AJ720" s="22">
        <v>0</v>
      </c>
      <c r="AK720" s="22">
        <v>0</v>
      </c>
      <c r="AL720" s="45">
        <v>0</v>
      </c>
      <c r="AM720" s="45">
        <v>0</v>
      </c>
      <c r="AN720" s="45">
        <v>0</v>
      </c>
      <c r="AO720" s="45">
        <v>0</v>
      </c>
      <c r="AP720" s="45">
        <v>0</v>
      </c>
      <c r="AQ720" s="45">
        <v>0</v>
      </c>
      <c r="AR720" s="45">
        <v>0</v>
      </c>
      <c r="AS720" s="45" t="s">
        <v>4442</v>
      </c>
      <c r="AT720" s="45" t="s">
        <v>4445</v>
      </c>
      <c r="AU720" s="45">
        <v>0.55942575478973999</v>
      </c>
      <c r="AV720" s="10">
        <v>9.694687036557518</v>
      </c>
      <c r="AW720" s="10">
        <v>9.694687036557518</v>
      </c>
      <c r="AX720" s="17">
        <v>0</v>
      </c>
    </row>
    <row r="721" spans="1:50" x14ac:dyDescent="0.25">
      <c r="A721" s="22" t="s">
        <v>964</v>
      </c>
      <c r="B721" s="22" t="s">
        <v>3952</v>
      </c>
      <c r="C721" s="22" t="s">
        <v>1178</v>
      </c>
      <c r="D721" s="22">
        <v>7961</v>
      </c>
      <c r="E721" s="22" t="s">
        <v>1512</v>
      </c>
      <c r="F721" s="43">
        <v>3.2046359999999998</v>
      </c>
      <c r="G721" s="43">
        <v>331.46900818610999</v>
      </c>
      <c r="H721" s="43">
        <v>13.224053030303031</v>
      </c>
      <c r="I721" s="9">
        <v>0</v>
      </c>
      <c r="J721" s="9">
        <v>13.224053030303031</v>
      </c>
      <c r="K721" s="11">
        <v>0</v>
      </c>
      <c r="L721" s="41">
        <v>5078</v>
      </c>
      <c r="M721" s="44">
        <v>0</v>
      </c>
      <c r="N721" s="13">
        <v>0</v>
      </c>
      <c r="O721" s="13">
        <v>0</v>
      </c>
      <c r="P721" s="22">
        <v>0</v>
      </c>
      <c r="Q721" s="22">
        <v>0</v>
      </c>
      <c r="R721" s="14">
        <v>0</v>
      </c>
      <c r="S721" s="22">
        <v>219</v>
      </c>
      <c r="T721" s="22">
        <v>1</v>
      </c>
      <c r="U721" s="22">
        <v>9234</v>
      </c>
      <c r="V721" s="22"/>
      <c r="W721" s="22">
        <v>1667</v>
      </c>
      <c r="X721" s="22">
        <v>1099</v>
      </c>
      <c r="Y721" s="14">
        <v>9234</v>
      </c>
      <c r="Z721" s="10">
        <v>1667</v>
      </c>
      <c r="AA721" s="22">
        <v>1099</v>
      </c>
      <c r="AB721" s="22">
        <v>3114.85</v>
      </c>
      <c r="AC721" s="22">
        <v>9.6679807790678637E-3</v>
      </c>
      <c r="AD721" s="42">
        <v>3.3509999999999998E-2</v>
      </c>
      <c r="AE721" s="22">
        <v>739</v>
      </c>
      <c r="AF721" s="22">
        <v>1.4148587082299593</v>
      </c>
      <c r="AG721" s="22">
        <v>1.24110413002628E-2</v>
      </c>
      <c r="AH721" s="22">
        <v>0</v>
      </c>
      <c r="AI721" s="22">
        <v>0</v>
      </c>
      <c r="AJ721" s="22">
        <v>0</v>
      </c>
      <c r="AK721" s="22">
        <v>0</v>
      </c>
      <c r="AL721" s="45">
        <v>0</v>
      </c>
      <c r="AM721" s="45">
        <v>0</v>
      </c>
      <c r="AN721" s="45">
        <v>0</v>
      </c>
      <c r="AO721" s="45">
        <v>0</v>
      </c>
      <c r="AP721" s="45">
        <v>1</v>
      </c>
      <c r="AQ721" s="45">
        <v>0</v>
      </c>
      <c r="AR721" s="45">
        <v>0</v>
      </c>
      <c r="AS721" s="45" t="s">
        <v>4442</v>
      </c>
      <c r="AT721" s="45" t="s">
        <v>4441</v>
      </c>
      <c r="AU721" s="45">
        <v>1.4148587082299593</v>
      </c>
      <c r="AV721" s="10">
        <v>126.05817567277258</v>
      </c>
      <c r="AW721" s="10">
        <v>126.05817567277258</v>
      </c>
      <c r="AX721" s="17">
        <v>0</v>
      </c>
    </row>
    <row r="722" spans="1:50" x14ac:dyDescent="0.25">
      <c r="A722" s="22" t="s">
        <v>2195</v>
      </c>
      <c r="B722" s="22" t="s">
        <v>3956</v>
      </c>
      <c r="C722" s="22" t="s">
        <v>2274</v>
      </c>
      <c r="D722" s="22">
        <v>2154</v>
      </c>
      <c r="E722" s="22" t="s">
        <v>2308</v>
      </c>
      <c r="F722" s="43">
        <v>8.2093819999999997</v>
      </c>
      <c r="G722" s="43">
        <v>673.56320633045004</v>
      </c>
      <c r="H722" s="43">
        <v>28.254924242424241</v>
      </c>
      <c r="I722" s="9">
        <v>0</v>
      </c>
      <c r="J722" s="9">
        <v>28.254924242424241</v>
      </c>
      <c r="K722" s="11">
        <v>0</v>
      </c>
      <c r="L722" s="41">
        <v>2504</v>
      </c>
      <c r="M722" s="44">
        <v>0</v>
      </c>
      <c r="N722" s="13">
        <v>0</v>
      </c>
      <c r="O722" s="13">
        <v>0</v>
      </c>
      <c r="P722" s="22">
        <v>0</v>
      </c>
      <c r="Q722" s="22">
        <v>0</v>
      </c>
      <c r="R722" s="14">
        <v>0</v>
      </c>
      <c r="S722" s="22">
        <v>519</v>
      </c>
      <c r="T722" s="22">
        <v>1</v>
      </c>
      <c r="U722" s="22">
        <v>4559</v>
      </c>
      <c r="V722" s="22"/>
      <c r="W722" s="22">
        <v>824</v>
      </c>
      <c r="X722" s="22">
        <v>544</v>
      </c>
      <c r="Y722" s="14">
        <v>4559</v>
      </c>
      <c r="Z722" s="10">
        <v>824</v>
      </c>
      <c r="AA722" s="22">
        <v>544</v>
      </c>
      <c r="AB722" s="22">
        <v>1539.19</v>
      </c>
      <c r="AC722" s="22">
        <v>1.218799055952661E-2</v>
      </c>
      <c r="AD722" s="42">
        <v>2.0879999999999999E-2</v>
      </c>
      <c r="AE722" s="22">
        <v>740</v>
      </c>
      <c r="AF722" s="22">
        <v>4.0292054700718598</v>
      </c>
      <c r="AG722" s="22">
        <v>1.2397555292528799E-2</v>
      </c>
      <c r="AH722" s="22">
        <v>0</v>
      </c>
      <c r="AI722" s="22">
        <v>0</v>
      </c>
      <c r="AJ722" s="22">
        <v>0</v>
      </c>
      <c r="AK722" s="22">
        <v>0</v>
      </c>
      <c r="AL722" s="45">
        <v>0</v>
      </c>
      <c r="AM722" s="45">
        <v>0</v>
      </c>
      <c r="AN722" s="45">
        <v>0</v>
      </c>
      <c r="AO722" s="45">
        <v>0</v>
      </c>
      <c r="AP722" s="45">
        <v>0</v>
      </c>
      <c r="AQ722" s="45">
        <v>0</v>
      </c>
      <c r="AR722" s="45">
        <v>0</v>
      </c>
      <c r="AS722" s="45" t="s">
        <v>4442</v>
      </c>
      <c r="AT722" s="45" t="s">
        <v>4442</v>
      </c>
      <c r="AU722" s="45">
        <v>4.0292054700718598</v>
      </c>
      <c r="AV722" s="10">
        <v>29.16305819580926</v>
      </c>
      <c r="AW722" s="10">
        <v>29.16305819580926</v>
      </c>
      <c r="AX722" s="17">
        <v>0</v>
      </c>
    </row>
    <row r="723" spans="1:50" x14ac:dyDescent="0.25">
      <c r="A723" s="22" t="s">
        <v>2906</v>
      </c>
      <c r="B723" s="22" t="s">
        <v>3950</v>
      </c>
      <c r="C723" s="22" t="s">
        <v>3213</v>
      </c>
      <c r="D723" s="22">
        <v>2131</v>
      </c>
      <c r="E723" s="22" t="s">
        <v>3218</v>
      </c>
      <c r="F723" s="43">
        <v>5.6031880000000003</v>
      </c>
      <c r="G723" s="43">
        <v>484.80149575825999</v>
      </c>
      <c r="H723" s="43">
        <v>20.572916666666668</v>
      </c>
      <c r="I723" s="9">
        <v>0</v>
      </c>
      <c r="J723" s="9">
        <v>20.572916666666668</v>
      </c>
      <c r="K723" s="11">
        <v>0</v>
      </c>
      <c r="L723" s="41">
        <v>800</v>
      </c>
      <c r="M723" s="44">
        <v>0</v>
      </c>
      <c r="N723" s="13">
        <v>0</v>
      </c>
      <c r="O723" s="13">
        <v>0</v>
      </c>
      <c r="P723" s="22">
        <v>0</v>
      </c>
      <c r="Q723" s="22">
        <v>0</v>
      </c>
      <c r="R723" s="14">
        <v>0</v>
      </c>
      <c r="S723" s="22">
        <v>366</v>
      </c>
      <c r="T723" s="22">
        <v>1</v>
      </c>
      <c r="U723" s="22">
        <v>1465</v>
      </c>
      <c r="V723" s="22"/>
      <c r="W723" s="22">
        <v>266</v>
      </c>
      <c r="X723" s="22">
        <v>176</v>
      </c>
      <c r="Y723" s="14">
        <v>1465</v>
      </c>
      <c r="Z723" s="10">
        <v>266</v>
      </c>
      <c r="AA723" s="22">
        <v>176</v>
      </c>
      <c r="AB723" s="22">
        <v>496.27</v>
      </c>
      <c r="AC723" s="22">
        <v>1.1557695364029895E-2</v>
      </c>
      <c r="AD723" s="42">
        <v>6.3899999999999998E-3</v>
      </c>
      <c r="AE723" s="22">
        <v>741</v>
      </c>
      <c r="AF723" s="22">
        <v>1.9158240713739387</v>
      </c>
      <c r="AG723" s="22">
        <v>1.2360155299186701E-2</v>
      </c>
      <c r="AH723" s="22">
        <v>0</v>
      </c>
      <c r="AI723" s="22">
        <v>0</v>
      </c>
      <c r="AJ723" s="22">
        <v>0</v>
      </c>
      <c r="AK723" s="22">
        <v>0</v>
      </c>
      <c r="AL723" s="45">
        <v>0</v>
      </c>
      <c r="AM723" s="45">
        <v>0</v>
      </c>
      <c r="AN723" s="45">
        <v>0</v>
      </c>
      <c r="AO723" s="45">
        <v>0</v>
      </c>
      <c r="AP723" s="45">
        <v>0</v>
      </c>
      <c r="AQ723" s="45">
        <v>0</v>
      </c>
      <c r="AR723" s="45">
        <v>0</v>
      </c>
      <c r="AS723" s="45" t="s">
        <v>4442</v>
      </c>
      <c r="AT723" s="45" t="s">
        <v>4444</v>
      </c>
      <c r="AU723" s="45">
        <v>1.9158240713739387</v>
      </c>
      <c r="AV723" s="10">
        <v>12.929620253164556</v>
      </c>
      <c r="AW723" s="10">
        <v>12.929620253164556</v>
      </c>
      <c r="AX723" s="17">
        <v>0</v>
      </c>
    </row>
    <row r="724" spans="1:50" x14ac:dyDescent="0.25">
      <c r="A724" s="22" t="s">
        <v>539</v>
      </c>
      <c r="B724" s="22" t="s">
        <v>3949</v>
      </c>
      <c r="C724" s="22" t="s">
        <v>689</v>
      </c>
      <c r="D724" s="22">
        <v>284</v>
      </c>
      <c r="E724" s="22" t="s">
        <v>690</v>
      </c>
      <c r="F724" s="43">
        <v>6.4371280000000004</v>
      </c>
      <c r="G724" s="43">
        <v>741.35805643436004</v>
      </c>
      <c r="H724" s="43">
        <v>31.022916666666667</v>
      </c>
      <c r="I724" s="9">
        <v>0</v>
      </c>
      <c r="J724" s="9">
        <v>31.022916666666667</v>
      </c>
      <c r="K724" s="11">
        <v>0</v>
      </c>
      <c r="L724" s="41">
        <v>13243</v>
      </c>
      <c r="M724" s="44">
        <v>0</v>
      </c>
      <c r="N724" s="13">
        <v>0</v>
      </c>
      <c r="O724" s="13">
        <v>0</v>
      </c>
      <c r="P724" s="22">
        <v>0</v>
      </c>
      <c r="Q724" s="22">
        <v>0</v>
      </c>
      <c r="R724" s="14">
        <v>0</v>
      </c>
      <c r="S724" s="22">
        <v>678</v>
      </c>
      <c r="T724" s="22">
        <v>1</v>
      </c>
      <c r="U724" s="22">
        <v>24061</v>
      </c>
      <c r="V724" s="22"/>
      <c r="W724" s="22">
        <v>4341</v>
      </c>
      <c r="X724" s="22">
        <v>2861</v>
      </c>
      <c r="Y724" s="14">
        <v>24061</v>
      </c>
      <c r="Z724" s="10">
        <v>4341</v>
      </c>
      <c r="AA724" s="22">
        <v>2861</v>
      </c>
      <c r="AB724" s="22">
        <v>8112.66</v>
      </c>
      <c r="AC724" s="22">
        <v>8.6828866890042954E-3</v>
      </c>
      <c r="AD724" s="42">
        <v>7.8380000000000005E-2</v>
      </c>
      <c r="AE724" s="22">
        <v>742</v>
      </c>
      <c r="AF724" s="22">
        <v>4.1016570054711936</v>
      </c>
      <c r="AG724" s="22">
        <v>1.2317288304718298E-2</v>
      </c>
      <c r="AH724" s="22">
        <v>0</v>
      </c>
      <c r="AI724" s="22">
        <v>0</v>
      </c>
      <c r="AJ724" s="22">
        <v>0</v>
      </c>
      <c r="AK724" s="22">
        <v>0</v>
      </c>
      <c r="AL724" s="45">
        <v>0</v>
      </c>
      <c r="AM724" s="45">
        <v>0</v>
      </c>
      <c r="AN724" s="45">
        <v>0</v>
      </c>
      <c r="AO724" s="45">
        <v>1</v>
      </c>
      <c r="AP724" s="45">
        <v>0</v>
      </c>
      <c r="AQ724" s="45">
        <v>0</v>
      </c>
      <c r="AR724" s="45">
        <v>0</v>
      </c>
      <c r="AS724" s="45" t="s">
        <v>4442</v>
      </c>
      <c r="AT724" s="45" t="s">
        <v>4440</v>
      </c>
      <c r="AU724" s="45">
        <v>4.1016570054711936</v>
      </c>
      <c r="AV724" s="10">
        <v>139.92881606339398</v>
      </c>
      <c r="AW724" s="10">
        <v>139.92881606339398</v>
      </c>
      <c r="AX724" s="17">
        <v>0</v>
      </c>
    </row>
    <row r="725" spans="1:50" x14ac:dyDescent="0.25">
      <c r="A725" s="22" t="s">
        <v>964</v>
      </c>
      <c r="B725" s="22" t="s">
        <v>3952</v>
      </c>
      <c r="C725" s="22" t="s">
        <v>1012</v>
      </c>
      <c r="D725" s="22">
        <v>6032</v>
      </c>
      <c r="E725" s="22" t="s">
        <v>1090</v>
      </c>
      <c r="F725" s="43">
        <v>0.84410099999999999</v>
      </c>
      <c r="G725" s="43">
        <v>78.938590060479996</v>
      </c>
      <c r="H725" s="43">
        <v>2.9081439393939399</v>
      </c>
      <c r="I725" s="9">
        <v>8.3333333333333343E-2</v>
      </c>
      <c r="J725" s="9">
        <v>2.8246212121212122</v>
      </c>
      <c r="K725" s="11">
        <v>2.6246212121212125</v>
      </c>
      <c r="L725" s="41">
        <v>1404</v>
      </c>
      <c r="M725" s="44">
        <v>164</v>
      </c>
      <c r="N725" s="13">
        <v>141</v>
      </c>
      <c r="O725" s="13">
        <v>4</v>
      </c>
      <c r="P725" s="22">
        <v>2</v>
      </c>
      <c r="Q725" s="22">
        <v>0</v>
      </c>
      <c r="R725" s="14">
        <v>0</v>
      </c>
      <c r="S725" s="22">
        <v>171</v>
      </c>
      <c r="T725" s="22">
        <v>9.7492673396287866E-2</v>
      </c>
      <c r="U725" s="22">
        <v>414</v>
      </c>
      <c r="V725" s="22"/>
      <c r="W725" s="22">
        <v>186</v>
      </c>
      <c r="X725" s="22">
        <v>34</v>
      </c>
      <c r="Y725" s="14">
        <v>250</v>
      </c>
      <c r="Z725" s="10">
        <v>184</v>
      </c>
      <c r="AA725" s="22">
        <v>34</v>
      </c>
      <c r="AB725" s="22">
        <v>274.58</v>
      </c>
      <c r="AC725" s="22">
        <v>1.0693134997132318E-2</v>
      </c>
      <c r="AD725" s="42">
        <v>4.0899999999999999E-3</v>
      </c>
      <c r="AE725" s="22">
        <v>743</v>
      </c>
      <c r="AF725" s="22">
        <v>0.72637770599536367</v>
      </c>
      <c r="AG725" s="22">
        <v>1.23114865422943E-2</v>
      </c>
      <c r="AH725" s="22">
        <v>0</v>
      </c>
      <c r="AI725" s="22">
        <v>0</v>
      </c>
      <c r="AJ725" s="22">
        <v>0</v>
      </c>
      <c r="AK725" s="22">
        <v>0</v>
      </c>
      <c r="AL725" s="45">
        <v>0</v>
      </c>
      <c r="AM725" s="45">
        <v>0</v>
      </c>
      <c r="AN725" s="45">
        <v>0</v>
      </c>
      <c r="AO725" s="45">
        <v>0</v>
      </c>
      <c r="AP725" s="45">
        <v>0</v>
      </c>
      <c r="AQ725" s="45">
        <v>0</v>
      </c>
      <c r="AR725" s="45">
        <v>0</v>
      </c>
      <c r="AS725" s="45" t="s">
        <v>4442</v>
      </c>
      <c r="AT725" s="45" t="s">
        <v>4444</v>
      </c>
      <c r="AU725" s="45">
        <v>0.70551593013447422</v>
      </c>
      <c r="AV725" s="10">
        <v>65.141477806088233</v>
      </c>
      <c r="AW725" s="10">
        <v>63.958319765548673</v>
      </c>
      <c r="AX725" s="17">
        <v>2.8655161185281667E-2</v>
      </c>
    </row>
    <row r="726" spans="1:50" x14ac:dyDescent="0.25">
      <c r="A726" s="22" t="s">
        <v>1672</v>
      </c>
      <c r="B726" s="22" t="s">
        <v>3957</v>
      </c>
      <c r="C726" s="22" t="s">
        <v>1747</v>
      </c>
      <c r="D726" s="22">
        <v>7295</v>
      </c>
      <c r="E726" s="22" t="s">
        <v>1748</v>
      </c>
      <c r="F726" s="43">
        <v>0.93026200000000003</v>
      </c>
      <c r="G726" s="43">
        <v>93.654086949239996</v>
      </c>
      <c r="H726" s="43">
        <v>4.3475378787878789</v>
      </c>
      <c r="I726" s="9">
        <v>1.5570075757575756</v>
      </c>
      <c r="J726" s="9">
        <v>2.790530303030303</v>
      </c>
      <c r="K726" s="11">
        <v>3.3587121212121214</v>
      </c>
      <c r="L726" s="41">
        <v>907</v>
      </c>
      <c r="M726" s="44">
        <v>824</v>
      </c>
      <c r="N726" s="13">
        <v>116</v>
      </c>
      <c r="O726" s="13">
        <v>67</v>
      </c>
      <c r="P726" s="22">
        <v>29</v>
      </c>
      <c r="Q726" s="22">
        <v>12</v>
      </c>
      <c r="R726" s="14">
        <v>0</v>
      </c>
      <c r="S726" s="22">
        <v>160</v>
      </c>
      <c r="T726" s="22">
        <v>0.22744500108908738</v>
      </c>
      <c r="U726" s="22">
        <v>1201</v>
      </c>
      <c r="V726" s="22"/>
      <c r="W726" s="22">
        <v>185</v>
      </c>
      <c r="X726" s="22">
        <v>112</v>
      </c>
      <c r="Y726" s="14">
        <v>377</v>
      </c>
      <c r="Z726" s="10">
        <v>156</v>
      </c>
      <c r="AA726" s="22">
        <v>100</v>
      </c>
      <c r="AB726" s="22">
        <v>247.65</v>
      </c>
      <c r="AC726" s="22">
        <v>9.9329568020261293E-3</v>
      </c>
      <c r="AD726" s="42">
        <v>3.2200000000000002E-3</v>
      </c>
      <c r="AE726" s="22">
        <v>744</v>
      </c>
      <c r="AF726" s="22">
        <v>0.98168635927009595</v>
      </c>
      <c r="AG726" s="22">
        <v>1.22710794908762E-2</v>
      </c>
      <c r="AH726" s="22">
        <v>0</v>
      </c>
      <c r="AI726" s="22">
        <v>1</v>
      </c>
      <c r="AJ726" s="22">
        <v>1</v>
      </c>
      <c r="AK726" s="22">
        <v>0</v>
      </c>
      <c r="AL726" s="45">
        <v>0</v>
      </c>
      <c r="AM726" s="45">
        <v>0</v>
      </c>
      <c r="AN726" s="45">
        <v>0</v>
      </c>
      <c r="AO726" s="45">
        <v>0</v>
      </c>
      <c r="AP726" s="45">
        <v>0</v>
      </c>
      <c r="AQ726" s="45">
        <v>0</v>
      </c>
      <c r="AR726" s="45">
        <v>0</v>
      </c>
      <c r="AS726" s="45" t="s">
        <v>4442</v>
      </c>
      <c r="AT726" s="45" t="s">
        <v>4445</v>
      </c>
      <c r="AU726" s="45">
        <v>0.6301096413629097</v>
      </c>
      <c r="AV726" s="10">
        <v>55.903352789466538</v>
      </c>
      <c r="AW726" s="10">
        <v>42.552820736223048</v>
      </c>
      <c r="AX726" s="17">
        <v>0.35813548246569371</v>
      </c>
    </row>
    <row r="727" spans="1:50" x14ac:dyDescent="0.25">
      <c r="A727" s="22" t="s">
        <v>8</v>
      </c>
      <c r="B727" s="22" t="s">
        <v>3946</v>
      </c>
      <c r="C727" s="22" t="s">
        <v>70</v>
      </c>
      <c r="D727" s="22">
        <v>1154</v>
      </c>
      <c r="E727" s="22" t="s">
        <v>152</v>
      </c>
      <c r="F727" s="43">
        <v>4.3631859999999998</v>
      </c>
      <c r="G727" s="43">
        <v>370.00485288369998</v>
      </c>
      <c r="H727" s="43">
        <v>13.58503787878788</v>
      </c>
      <c r="I727" s="9">
        <v>0</v>
      </c>
      <c r="J727" s="9">
        <v>13.58503787878788</v>
      </c>
      <c r="K727" s="11">
        <v>0</v>
      </c>
      <c r="L727" s="41">
        <v>3261</v>
      </c>
      <c r="M727" s="44">
        <v>0</v>
      </c>
      <c r="N727" s="13">
        <v>0</v>
      </c>
      <c r="O727" s="13">
        <v>0</v>
      </c>
      <c r="P727" s="22">
        <v>0</v>
      </c>
      <c r="Q727" s="22">
        <v>0</v>
      </c>
      <c r="R727" s="14">
        <v>0</v>
      </c>
      <c r="S727" s="22">
        <v>293</v>
      </c>
      <c r="T727" s="22">
        <v>1</v>
      </c>
      <c r="U727" s="22">
        <v>5934</v>
      </c>
      <c r="V727" s="22"/>
      <c r="W727" s="22">
        <v>1072</v>
      </c>
      <c r="X727" s="22">
        <v>707</v>
      </c>
      <c r="Y727" s="14">
        <v>5934</v>
      </c>
      <c r="Z727" s="10">
        <v>1072</v>
      </c>
      <c r="AA727" s="22">
        <v>707</v>
      </c>
      <c r="AB727" s="22">
        <v>2002.7</v>
      </c>
      <c r="AC727" s="22">
        <v>1.1792239928732604E-2</v>
      </c>
      <c r="AD727" s="42">
        <v>2.6290000000000001E-2</v>
      </c>
      <c r="AE727" s="22">
        <v>746</v>
      </c>
      <c r="AF727" s="22">
        <v>2.2943354079194513</v>
      </c>
      <c r="AG727" s="22">
        <v>1.2203911744252401E-2</v>
      </c>
      <c r="AH727" s="22">
        <v>0</v>
      </c>
      <c r="AI727" s="22">
        <v>0</v>
      </c>
      <c r="AJ727" s="22">
        <v>0</v>
      </c>
      <c r="AK727" s="22">
        <v>0</v>
      </c>
      <c r="AL727" s="45">
        <v>0</v>
      </c>
      <c r="AM727" s="45">
        <v>0</v>
      </c>
      <c r="AN727" s="45">
        <v>0</v>
      </c>
      <c r="AO727" s="45">
        <v>0</v>
      </c>
      <c r="AP727" s="45">
        <v>0</v>
      </c>
      <c r="AQ727" s="45">
        <v>0</v>
      </c>
      <c r="AR727" s="45">
        <v>0</v>
      </c>
      <c r="AS727" s="45" t="s">
        <v>4442</v>
      </c>
      <c r="AT727" s="45" t="s">
        <v>4442</v>
      </c>
      <c r="AU727" s="45">
        <v>2.2943354079194513</v>
      </c>
      <c r="AV727" s="10">
        <v>78.910343096934284</v>
      </c>
      <c r="AW727" s="10">
        <v>78.910343096934284</v>
      </c>
      <c r="AX727" s="17">
        <v>0</v>
      </c>
    </row>
    <row r="728" spans="1:50" x14ac:dyDescent="0.25">
      <c r="A728" s="22" t="s">
        <v>1672</v>
      </c>
      <c r="B728" s="22" t="s">
        <v>3951</v>
      </c>
      <c r="C728" s="22" t="s">
        <v>1822</v>
      </c>
      <c r="D728" s="22">
        <v>5815</v>
      </c>
      <c r="E728" s="22" t="s">
        <v>2127</v>
      </c>
      <c r="F728" s="43">
        <v>2.7561149999999999</v>
      </c>
      <c r="G728" s="43">
        <v>347.30240606955999</v>
      </c>
      <c r="H728" s="43">
        <v>18.546590909090909</v>
      </c>
      <c r="I728" s="9">
        <v>17.861174242424244</v>
      </c>
      <c r="J728" s="9">
        <v>0.68560606060606066</v>
      </c>
      <c r="K728" s="11">
        <v>18.16060606060606</v>
      </c>
      <c r="L728" s="41">
        <v>309</v>
      </c>
      <c r="M728" s="44">
        <v>854</v>
      </c>
      <c r="N728" s="13">
        <v>191</v>
      </c>
      <c r="O728" s="13">
        <v>164</v>
      </c>
      <c r="P728" s="22">
        <v>187</v>
      </c>
      <c r="Q728" s="22">
        <v>160</v>
      </c>
      <c r="R728" s="14">
        <v>0</v>
      </c>
      <c r="S728" s="22">
        <v>270</v>
      </c>
      <c r="T728" s="22">
        <v>2.0811633274104957E-2</v>
      </c>
      <c r="U728" s="22">
        <v>866</v>
      </c>
      <c r="V728" s="22"/>
      <c r="W728" s="22">
        <v>193</v>
      </c>
      <c r="X728" s="22">
        <v>165</v>
      </c>
      <c r="Y728" s="14">
        <v>12</v>
      </c>
      <c r="Z728" s="10">
        <v>6</v>
      </c>
      <c r="AA728" s="22">
        <v>5</v>
      </c>
      <c r="AB728" s="22">
        <v>9.3000000000000007</v>
      </c>
      <c r="AC728" s="22">
        <v>7.935778594773072E-3</v>
      </c>
      <c r="AD728" s="42">
        <v>1E-4</v>
      </c>
      <c r="AE728" s="22">
        <v>747</v>
      </c>
      <c r="AF728" s="22">
        <v>1.0847791122965029</v>
      </c>
      <c r="AG728" s="22">
        <v>1.2188529351646099E-2</v>
      </c>
      <c r="AH728" s="22">
        <v>1</v>
      </c>
      <c r="AI728" s="22">
        <v>0</v>
      </c>
      <c r="AJ728" s="22">
        <v>0</v>
      </c>
      <c r="AK728" s="22">
        <v>0</v>
      </c>
      <c r="AL728" s="45">
        <v>0</v>
      </c>
      <c r="AM728" s="45">
        <v>0</v>
      </c>
      <c r="AN728" s="45">
        <v>0</v>
      </c>
      <c r="AO728" s="45">
        <v>0</v>
      </c>
      <c r="AP728" s="45">
        <v>0</v>
      </c>
      <c r="AQ728" s="45">
        <v>0</v>
      </c>
      <c r="AR728" s="45">
        <v>0</v>
      </c>
      <c r="AS728" s="45" t="s">
        <v>4442</v>
      </c>
      <c r="AT728" s="45" t="s">
        <v>4445</v>
      </c>
      <c r="AU728" s="45">
        <v>4.0100692221813825E-2</v>
      </c>
      <c r="AV728" s="10">
        <v>8.7513812154696122</v>
      </c>
      <c r="AW728" s="10">
        <v>10.40622510875559</v>
      </c>
      <c r="AX728" s="17">
        <v>0.96304352265996784</v>
      </c>
    </row>
    <row r="729" spans="1:50" x14ac:dyDescent="0.25">
      <c r="A729" s="22" t="s">
        <v>2195</v>
      </c>
      <c r="B729" s="22" t="s">
        <v>3962</v>
      </c>
      <c r="C729" s="22" t="s">
        <v>2575</v>
      </c>
      <c r="D729" s="22">
        <v>5984</v>
      </c>
      <c r="E729" s="22" t="s">
        <v>2576</v>
      </c>
      <c r="F729" s="43">
        <v>3.5069859999999999</v>
      </c>
      <c r="G729" s="43">
        <v>201.77705785064001</v>
      </c>
      <c r="H729" s="43">
        <v>7.6452651515151526</v>
      </c>
      <c r="I729" s="9">
        <v>0</v>
      </c>
      <c r="J729" s="9">
        <v>7.6452651515151526</v>
      </c>
      <c r="K729" s="11">
        <v>0</v>
      </c>
      <c r="L729" s="41">
        <v>410</v>
      </c>
      <c r="M729" s="44">
        <v>0</v>
      </c>
      <c r="N729" s="13">
        <v>0</v>
      </c>
      <c r="O729" s="13">
        <v>0</v>
      </c>
      <c r="P729" s="22">
        <v>0</v>
      </c>
      <c r="Q729" s="22">
        <v>0</v>
      </c>
      <c r="R729" s="14">
        <v>0</v>
      </c>
      <c r="S729" s="22">
        <v>155</v>
      </c>
      <c r="T729" s="22">
        <v>1</v>
      </c>
      <c r="U729" s="22">
        <v>757</v>
      </c>
      <c r="V729" s="22"/>
      <c r="W729" s="22">
        <v>138</v>
      </c>
      <c r="X729" s="22">
        <v>92</v>
      </c>
      <c r="Y729" s="14">
        <v>757</v>
      </c>
      <c r="Z729" s="10">
        <v>138</v>
      </c>
      <c r="AA729" s="22">
        <v>92</v>
      </c>
      <c r="AB729" s="22">
        <v>257.19</v>
      </c>
      <c r="AC729" s="22">
        <v>1.7380499236914988E-2</v>
      </c>
      <c r="AD729" s="42">
        <v>4.9899999999999996E-3</v>
      </c>
      <c r="AE729" s="22">
        <v>748</v>
      </c>
      <c r="AF729" s="22">
        <v>1.0480418414497434</v>
      </c>
      <c r="AG729" s="22">
        <v>1.2046457947698201E-2</v>
      </c>
      <c r="AH729" s="22">
        <v>0</v>
      </c>
      <c r="AI729" s="22">
        <v>0</v>
      </c>
      <c r="AJ729" s="22">
        <v>0</v>
      </c>
      <c r="AK729" s="22">
        <v>0</v>
      </c>
      <c r="AL729" s="45">
        <v>0</v>
      </c>
      <c r="AM729" s="45">
        <v>0</v>
      </c>
      <c r="AN729" s="45">
        <v>0</v>
      </c>
      <c r="AO729" s="45">
        <v>0</v>
      </c>
      <c r="AP729" s="45">
        <v>0</v>
      </c>
      <c r="AQ729" s="45">
        <v>0</v>
      </c>
      <c r="AR729" s="45">
        <v>0</v>
      </c>
      <c r="AS729" s="45" t="s">
        <v>4442</v>
      </c>
      <c r="AT729" s="45" t="s">
        <v>4444</v>
      </c>
      <c r="AU729" s="45">
        <v>1.0480418414497434</v>
      </c>
      <c r="AV729" s="10">
        <v>18.050387692917479</v>
      </c>
      <c r="AW729" s="10">
        <v>18.050387692917479</v>
      </c>
      <c r="AX729" s="17">
        <v>0</v>
      </c>
    </row>
    <row r="730" spans="1:50" x14ac:dyDescent="0.25">
      <c r="A730" s="22" t="s">
        <v>539</v>
      </c>
      <c r="B730" s="22" t="s">
        <v>3949</v>
      </c>
      <c r="C730" s="22" t="s">
        <v>947</v>
      </c>
      <c r="D730" s="22">
        <v>4860</v>
      </c>
      <c r="E730" s="22" t="s">
        <v>948</v>
      </c>
      <c r="F730" s="43">
        <v>0.13492000000000001</v>
      </c>
      <c r="G730" s="43">
        <v>25.46908400968</v>
      </c>
      <c r="H730" s="43">
        <v>1.8142045454545457</v>
      </c>
      <c r="I730" s="9">
        <v>0</v>
      </c>
      <c r="J730" s="9">
        <v>1.8142045454545457</v>
      </c>
      <c r="K730" s="11">
        <v>0</v>
      </c>
      <c r="L730" s="41">
        <v>4</v>
      </c>
      <c r="M730" s="44">
        <v>0</v>
      </c>
      <c r="N730" s="13">
        <v>0</v>
      </c>
      <c r="O730" s="13">
        <v>0</v>
      </c>
      <c r="P730" s="22">
        <v>0</v>
      </c>
      <c r="Q730" s="22">
        <v>0</v>
      </c>
      <c r="R730" s="14">
        <v>0</v>
      </c>
      <c r="S730" s="22">
        <v>38</v>
      </c>
      <c r="T730" s="22">
        <v>1</v>
      </c>
      <c r="U730" s="22">
        <v>20</v>
      </c>
      <c r="V730" s="22"/>
      <c r="W730" s="22">
        <v>5</v>
      </c>
      <c r="X730" s="22">
        <v>5</v>
      </c>
      <c r="Y730" s="14">
        <v>20</v>
      </c>
      <c r="Z730" s="10">
        <v>5</v>
      </c>
      <c r="AA730" s="22">
        <v>5</v>
      </c>
      <c r="AB730" s="22">
        <v>8.65</v>
      </c>
      <c r="AC730" s="22">
        <v>5.2974029198977531E-3</v>
      </c>
      <c r="AD730" s="42">
        <v>6.0000000000000002E-5</v>
      </c>
      <c r="AE730" s="22">
        <v>749</v>
      </c>
      <c r="AF730" s="22">
        <v>4.8146263472324799E-2</v>
      </c>
      <c r="AG730" s="22">
        <v>1.20365658680812E-2</v>
      </c>
      <c r="AH730" s="22">
        <v>0</v>
      </c>
      <c r="AI730" s="22">
        <v>0</v>
      </c>
      <c r="AJ730" s="22">
        <v>0</v>
      </c>
      <c r="AK730" s="22">
        <v>0</v>
      </c>
      <c r="AL730" s="45">
        <v>0</v>
      </c>
      <c r="AM730" s="45">
        <v>0</v>
      </c>
      <c r="AN730" s="45">
        <v>0</v>
      </c>
      <c r="AO730" s="45">
        <v>0</v>
      </c>
      <c r="AP730" s="45">
        <v>0</v>
      </c>
      <c r="AQ730" s="45">
        <v>0</v>
      </c>
      <c r="AR730" s="45">
        <v>0</v>
      </c>
      <c r="AS730" s="45" t="s">
        <v>4442</v>
      </c>
      <c r="AT730" s="45" t="s">
        <v>4445</v>
      </c>
      <c r="AU730" s="45">
        <v>4.8146263472324799E-2</v>
      </c>
      <c r="AV730" s="10">
        <v>2.7560288130284993</v>
      </c>
      <c r="AW730" s="10">
        <v>2.7560288130284993</v>
      </c>
      <c r="AX730" s="17">
        <v>0</v>
      </c>
    </row>
    <row r="731" spans="1:50" x14ac:dyDescent="0.25">
      <c r="A731" s="22" t="s">
        <v>964</v>
      </c>
      <c r="B731" s="22" t="s">
        <v>3952</v>
      </c>
      <c r="C731" s="22" t="s">
        <v>1123</v>
      </c>
      <c r="D731" s="22">
        <v>3022</v>
      </c>
      <c r="E731" s="22" t="s">
        <v>1124</v>
      </c>
      <c r="F731" s="43">
        <v>1.6193599999999999</v>
      </c>
      <c r="G731" s="43">
        <v>137.53376351415</v>
      </c>
      <c r="H731" s="43">
        <v>6.6157196969696974</v>
      </c>
      <c r="I731" s="9">
        <v>1.8816287878787878</v>
      </c>
      <c r="J731" s="9">
        <v>4.7340909090909093</v>
      </c>
      <c r="K731" s="11">
        <v>3.553598484848485</v>
      </c>
      <c r="L731" s="41">
        <v>560</v>
      </c>
      <c r="M731" s="44">
        <v>149</v>
      </c>
      <c r="N731" s="13">
        <v>26</v>
      </c>
      <c r="O731" s="13">
        <v>6</v>
      </c>
      <c r="P731" s="22">
        <v>1</v>
      </c>
      <c r="Q731" s="22">
        <v>1</v>
      </c>
      <c r="R731" s="14">
        <v>0</v>
      </c>
      <c r="S731" s="22">
        <v>189</v>
      </c>
      <c r="T731" s="22">
        <v>0.46285534339125711</v>
      </c>
      <c r="U731" s="22">
        <v>625</v>
      </c>
      <c r="V731" s="22"/>
      <c r="W731" s="22">
        <v>113</v>
      </c>
      <c r="X731" s="22">
        <v>64</v>
      </c>
      <c r="Y731" s="14">
        <v>476</v>
      </c>
      <c r="Z731" s="10">
        <v>112</v>
      </c>
      <c r="AA731" s="22">
        <v>63</v>
      </c>
      <c r="AB731" s="22">
        <v>196.28</v>
      </c>
      <c r="AC731" s="22">
        <v>1.1774272430445008E-2</v>
      </c>
      <c r="AD731" s="42">
        <v>2.7399999999999998E-3</v>
      </c>
      <c r="AE731" s="22">
        <v>750</v>
      </c>
      <c r="AF731" s="22">
        <v>0.68286001369292759</v>
      </c>
      <c r="AG731" s="22">
        <v>1.19800002402268E-2</v>
      </c>
      <c r="AH731" s="22">
        <v>0</v>
      </c>
      <c r="AI731" s="22">
        <v>0</v>
      </c>
      <c r="AJ731" s="22">
        <v>0</v>
      </c>
      <c r="AK731" s="22">
        <v>0</v>
      </c>
      <c r="AL731" s="45">
        <v>0</v>
      </c>
      <c r="AM731" s="45">
        <v>0</v>
      </c>
      <c r="AN731" s="45">
        <v>0</v>
      </c>
      <c r="AO731" s="45">
        <v>0</v>
      </c>
      <c r="AP731" s="45">
        <v>0</v>
      </c>
      <c r="AQ731" s="45">
        <v>0</v>
      </c>
      <c r="AR731" s="45">
        <v>0</v>
      </c>
      <c r="AS731" s="45" t="s">
        <v>4442</v>
      </c>
      <c r="AT731" s="45" t="s">
        <v>4445</v>
      </c>
      <c r="AU731" s="45">
        <v>0.48864243515125294</v>
      </c>
      <c r="AV731" s="10">
        <v>23.658185309649543</v>
      </c>
      <c r="AW731" s="10">
        <v>17.080530188085081</v>
      </c>
      <c r="AX731" s="17">
        <v>0.28441785233746525</v>
      </c>
    </row>
    <row r="732" spans="1:50" x14ac:dyDescent="0.25">
      <c r="A732" s="22" t="s">
        <v>2906</v>
      </c>
      <c r="B732" s="22" t="s">
        <v>3961</v>
      </c>
      <c r="C732" s="22" t="s">
        <v>3173</v>
      </c>
      <c r="D732" s="22">
        <v>8685</v>
      </c>
      <c r="E732" s="22" t="s">
        <v>3174</v>
      </c>
      <c r="F732" s="43">
        <v>0.14743200000000001</v>
      </c>
      <c r="G732" s="43">
        <v>26.28266179133</v>
      </c>
      <c r="H732" s="43">
        <v>1.2051136363636366</v>
      </c>
      <c r="I732" s="9">
        <v>0</v>
      </c>
      <c r="J732" s="9">
        <v>1.2051136363636366</v>
      </c>
      <c r="K732" s="11">
        <v>0</v>
      </c>
      <c r="L732" s="41">
        <v>34</v>
      </c>
      <c r="M732" s="44">
        <v>0</v>
      </c>
      <c r="N732" s="13">
        <v>0</v>
      </c>
      <c r="O732" s="13">
        <v>0</v>
      </c>
      <c r="P732" s="22">
        <v>0</v>
      </c>
      <c r="Q732" s="22">
        <v>0</v>
      </c>
      <c r="R732" s="14">
        <v>0</v>
      </c>
      <c r="S732" s="22">
        <v>20</v>
      </c>
      <c r="T732" s="22">
        <v>1</v>
      </c>
      <c r="U732" s="22">
        <v>74</v>
      </c>
      <c r="V732" s="22"/>
      <c r="W732" s="22">
        <v>15</v>
      </c>
      <c r="X732" s="22">
        <v>11</v>
      </c>
      <c r="Y732" s="14">
        <v>74</v>
      </c>
      <c r="Z732" s="10">
        <v>15</v>
      </c>
      <c r="AA732" s="22">
        <v>11</v>
      </c>
      <c r="AB732" s="22">
        <v>27.21</v>
      </c>
      <c r="AC732" s="22">
        <v>5.6094775015761216E-3</v>
      </c>
      <c r="AD732" s="42">
        <v>1.7000000000000001E-4</v>
      </c>
      <c r="AE732" s="22">
        <v>751</v>
      </c>
      <c r="AF732" s="22">
        <v>5.9732151411869001E-2</v>
      </c>
      <c r="AG732" s="22">
        <v>1.1946430282373801E-2</v>
      </c>
      <c r="AH732" s="22">
        <v>0</v>
      </c>
      <c r="AI732" s="22">
        <v>0</v>
      </c>
      <c r="AJ732" s="22">
        <v>0</v>
      </c>
      <c r="AK732" s="22">
        <v>0</v>
      </c>
      <c r="AL732" s="45">
        <v>0</v>
      </c>
      <c r="AM732" s="45">
        <v>0</v>
      </c>
      <c r="AN732" s="45">
        <v>0</v>
      </c>
      <c r="AO732" s="45">
        <v>0</v>
      </c>
      <c r="AP732" s="45">
        <v>0</v>
      </c>
      <c r="AQ732" s="45">
        <v>0</v>
      </c>
      <c r="AR732" s="45">
        <v>0</v>
      </c>
      <c r="AS732" s="45" t="s">
        <v>4442</v>
      </c>
      <c r="AT732" s="45" t="s">
        <v>4445</v>
      </c>
      <c r="AU732" s="45">
        <v>5.9732151411869008E-2</v>
      </c>
      <c r="AV732" s="10">
        <v>12.446958981612445</v>
      </c>
      <c r="AW732" s="10">
        <v>12.446958981612445</v>
      </c>
      <c r="AX732" s="17">
        <v>0</v>
      </c>
    </row>
    <row r="733" spans="1:50" x14ac:dyDescent="0.25">
      <c r="A733" s="22" t="s">
        <v>964</v>
      </c>
      <c r="B733" s="22" t="s">
        <v>3948</v>
      </c>
      <c r="C733" s="22" t="s">
        <v>1069</v>
      </c>
      <c r="D733" s="22">
        <v>6757</v>
      </c>
      <c r="E733" s="22" t="s">
        <v>1142</v>
      </c>
      <c r="F733" s="43">
        <v>3.3127620000000002</v>
      </c>
      <c r="G733" s="43">
        <v>207.11447602516</v>
      </c>
      <c r="H733" s="43">
        <v>10.211174242424242</v>
      </c>
      <c r="I733" s="9">
        <v>0</v>
      </c>
      <c r="J733" s="9">
        <v>10.211174242424242</v>
      </c>
      <c r="K733" s="11">
        <v>0</v>
      </c>
      <c r="L733" s="41">
        <v>6056</v>
      </c>
      <c r="M733" s="44">
        <v>0</v>
      </c>
      <c r="N733" s="13">
        <v>0</v>
      </c>
      <c r="O733" s="13">
        <v>0</v>
      </c>
      <c r="P733" s="22">
        <v>0</v>
      </c>
      <c r="Q733" s="22">
        <v>0</v>
      </c>
      <c r="R733" s="14">
        <v>0</v>
      </c>
      <c r="S733" s="22">
        <v>185</v>
      </c>
      <c r="T733" s="22">
        <v>1</v>
      </c>
      <c r="U733" s="22">
        <v>11010</v>
      </c>
      <c r="V733" s="22"/>
      <c r="W733" s="22">
        <v>1988</v>
      </c>
      <c r="X733" s="22">
        <v>1310</v>
      </c>
      <c r="Y733" s="14">
        <v>11010</v>
      </c>
      <c r="Z733" s="10">
        <v>1988</v>
      </c>
      <c r="AA733" s="22">
        <v>1310</v>
      </c>
      <c r="AB733" s="22">
        <v>3714.46</v>
      </c>
      <c r="AC733" s="22">
        <v>1.5994835627025753E-2</v>
      </c>
      <c r="AD733" s="42">
        <v>6.6119999999999998E-2</v>
      </c>
      <c r="AE733" s="22">
        <v>752</v>
      </c>
      <c r="AF733" s="22">
        <v>0.42996552441736319</v>
      </c>
      <c r="AG733" s="22">
        <v>1.19434867893712E-2</v>
      </c>
      <c r="AH733" s="22">
        <v>0</v>
      </c>
      <c r="AI733" s="22">
        <v>0</v>
      </c>
      <c r="AJ733" s="22">
        <v>0</v>
      </c>
      <c r="AK733" s="22">
        <v>0</v>
      </c>
      <c r="AL733" s="45">
        <v>0</v>
      </c>
      <c r="AM733" s="45">
        <v>0</v>
      </c>
      <c r="AN733" s="45">
        <v>0</v>
      </c>
      <c r="AO733" s="45">
        <v>1</v>
      </c>
      <c r="AP733" s="45">
        <v>0</v>
      </c>
      <c r="AQ733" s="45">
        <v>0</v>
      </c>
      <c r="AR733" s="45">
        <v>0</v>
      </c>
      <c r="AS733" s="45" t="s">
        <v>4442</v>
      </c>
      <c r="AT733" s="45" t="s">
        <v>4441</v>
      </c>
      <c r="AU733" s="45">
        <v>0.42996552441736319</v>
      </c>
      <c r="AV733" s="10">
        <v>194.68867662060651</v>
      </c>
      <c r="AW733" s="10">
        <v>194.68867662060651</v>
      </c>
      <c r="AX733" s="17">
        <v>0</v>
      </c>
    </row>
    <row r="734" spans="1:50" x14ac:dyDescent="0.25">
      <c r="A734" s="22" t="s">
        <v>1672</v>
      </c>
      <c r="B734" s="22" t="s">
        <v>3981</v>
      </c>
      <c r="C734" s="22" t="s">
        <v>2183</v>
      </c>
      <c r="D734" s="22">
        <v>3335</v>
      </c>
      <c r="E734" s="22" t="s">
        <v>2184</v>
      </c>
      <c r="F734" s="43">
        <v>0.24584600000000001</v>
      </c>
      <c r="G734" s="43">
        <v>21.567927010089999</v>
      </c>
      <c r="H734" s="43">
        <v>2.0011363636363635</v>
      </c>
      <c r="I734" s="9">
        <v>0</v>
      </c>
      <c r="J734" s="9">
        <v>2.0011363636363635</v>
      </c>
      <c r="K734" s="11">
        <v>0</v>
      </c>
      <c r="L734" s="41">
        <v>0</v>
      </c>
      <c r="M734" s="44">
        <v>0</v>
      </c>
      <c r="N734" s="13">
        <v>0</v>
      </c>
      <c r="O734" s="13">
        <v>0</v>
      </c>
      <c r="P734" s="22">
        <v>0</v>
      </c>
      <c r="Q734" s="22">
        <v>0</v>
      </c>
      <c r="R734" s="14">
        <v>0</v>
      </c>
      <c r="S734" s="22">
        <v>32</v>
      </c>
      <c r="T734" s="22">
        <v>1</v>
      </c>
      <c r="U734" s="22">
        <v>12</v>
      </c>
      <c r="V734" s="22"/>
      <c r="W734" s="22">
        <v>4</v>
      </c>
      <c r="X734" s="22">
        <v>4</v>
      </c>
      <c r="Y734" s="14">
        <v>12</v>
      </c>
      <c r="Z734" s="10">
        <v>4</v>
      </c>
      <c r="AA734" s="22">
        <v>4</v>
      </c>
      <c r="AB734" s="22">
        <v>6.56</v>
      </c>
      <c r="AC734" s="22">
        <v>1.1398684717589562E-2</v>
      </c>
      <c r="AD734" s="42">
        <v>9.0000000000000006E-5</v>
      </c>
      <c r="AE734" s="22">
        <v>753</v>
      </c>
      <c r="AF734" s="22">
        <v>1.19235575556151E-2</v>
      </c>
      <c r="AG734" s="22">
        <v>1.19235575556151E-2</v>
      </c>
      <c r="AH734" s="22">
        <v>0</v>
      </c>
      <c r="AI734" s="22">
        <v>0</v>
      </c>
      <c r="AJ734" s="22">
        <v>0</v>
      </c>
      <c r="AK734" s="22">
        <v>0</v>
      </c>
      <c r="AL734" s="45">
        <v>0</v>
      </c>
      <c r="AM734" s="45">
        <v>0</v>
      </c>
      <c r="AN734" s="45">
        <v>0</v>
      </c>
      <c r="AO734" s="45">
        <v>0</v>
      </c>
      <c r="AP734" s="45">
        <v>0</v>
      </c>
      <c r="AQ734" s="45">
        <v>0</v>
      </c>
      <c r="AR734" s="45">
        <v>0</v>
      </c>
      <c r="AS734" s="45" t="s">
        <v>4442</v>
      </c>
      <c r="AT734" s="45" t="s">
        <v>4445</v>
      </c>
      <c r="AU734" s="45">
        <v>1.19235575556151E-2</v>
      </c>
      <c r="AV734" s="10">
        <v>1.998864281658149</v>
      </c>
      <c r="AW734" s="10">
        <v>1.998864281658149</v>
      </c>
      <c r="AX734" s="17">
        <v>0</v>
      </c>
    </row>
    <row r="735" spans="1:50" x14ac:dyDescent="0.25">
      <c r="A735" s="22" t="s">
        <v>964</v>
      </c>
      <c r="B735" s="22" t="s">
        <v>3948</v>
      </c>
      <c r="C735" s="22" t="s">
        <v>1081</v>
      </c>
      <c r="D735" s="22">
        <v>8908</v>
      </c>
      <c r="E735" s="22" t="s">
        <v>1335</v>
      </c>
      <c r="F735" s="43">
        <v>1.6985459999999999</v>
      </c>
      <c r="G735" s="43">
        <v>186.99318321512999</v>
      </c>
      <c r="H735" s="43">
        <v>8.4702651515151519</v>
      </c>
      <c r="I735" s="9">
        <v>0</v>
      </c>
      <c r="J735" s="9">
        <v>8.4702651515151519</v>
      </c>
      <c r="K735" s="11">
        <v>0</v>
      </c>
      <c r="L735" s="41">
        <v>4286</v>
      </c>
      <c r="M735" s="44">
        <v>0</v>
      </c>
      <c r="N735" s="13">
        <v>0</v>
      </c>
      <c r="O735" s="13">
        <v>0</v>
      </c>
      <c r="P735" s="22">
        <v>0</v>
      </c>
      <c r="Q735" s="22">
        <v>0</v>
      </c>
      <c r="R735" s="14">
        <v>0</v>
      </c>
      <c r="S735" s="22">
        <v>204</v>
      </c>
      <c r="T735" s="22">
        <v>1</v>
      </c>
      <c r="U735" s="22">
        <v>7796</v>
      </c>
      <c r="V735" s="22"/>
      <c r="W735" s="22">
        <v>1408</v>
      </c>
      <c r="X735" s="22">
        <v>928</v>
      </c>
      <c r="Y735" s="14">
        <v>7796</v>
      </c>
      <c r="Z735" s="10">
        <v>1408</v>
      </c>
      <c r="AA735" s="22">
        <v>928</v>
      </c>
      <c r="AB735" s="22">
        <v>2630.6</v>
      </c>
      <c r="AC735" s="22">
        <v>9.0834648129706104E-3</v>
      </c>
      <c r="AD735" s="42">
        <v>2.6589999999999999E-2</v>
      </c>
      <c r="AE735" s="22">
        <v>754</v>
      </c>
      <c r="AF735" s="22">
        <v>1.3215099113687316</v>
      </c>
      <c r="AG735" s="22">
        <v>1.1905494697015601E-2</v>
      </c>
      <c r="AH735" s="22">
        <v>0</v>
      </c>
      <c r="AI735" s="22">
        <v>0</v>
      </c>
      <c r="AJ735" s="22">
        <v>0</v>
      </c>
      <c r="AK735" s="22">
        <v>0</v>
      </c>
      <c r="AL735" s="45">
        <v>0</v>
      </c>
      <c r="AM735" s="45">
        <v>0</v>
      </c>
      <c r="AN735" s="45">
        <v>0</v>
      </c>
      <c r="AO735" s="45">
        <v>0</v>
      </c>
      <c r="AP735" s="45">
        <v>0</v>
      </c>
      <c r="AQ735" s="45">
        <v>0</v>
      </c>
      <c r="AR735" s="45">
        <v>0</v>
      </c>
      <c r="AS735" s="45" t="s">
        <v>4442</v>
      </c>
      <c r="AT735" s="45" t="s">
        <v>4442</v>
      </c>
      <c r="AU735" s="45">
        <v>1.3215099113687316</v>
      </c>
      <c r="AV735" s="10">
        <v>166.22856248462759</v>
      </c>
      <c r="AW735" s="10">
        <v>166.22856248462759</v>
      </c>
      <c r="AX735" s="17">
        <v>0</v>
      </c>
    </row>
    <row r="736" spans="1:50" x14ac:dyDescent="0.25">
      <c r="A736" s="22" t="s">
        <v>539</v>
      </c>
      <c r="B736" s="22" t="s">
        <v>3949</v>
      </c>
      <c r="C736" s="22" t="s">
        <v>545</v>
      </c>
      <c r="D736" s="22">
        <v>3366</v>
      </c>
      <c r="E736" s="22" t="s">
        <v>546</v>
      </c>
      <c r="F736" s="43">
        <v>6.3199829999999997</v>
      </c>
      <c r="G736" s="43">
        <v>534.61987547614001</v>
      </c>
      <c r="H736" s="43">
        <v>22.992045454545455</v>
      </c>
      <c r="I736" s="9">
        <v>0</v>
      </c>
      <c r="J736" s="9">
        <v>22.992045454545455</v>
      </c>
      <c r="K736" s="11">
        <v>0</v>
      </c>
      <c r="L736" s="41">
        <v>12602</v>
      </c>
      <c r="M736" s="44">
        <v>0</v>
      </c>
      <c r="N736" s="13">
        <v>0</v>
      </c>
      <c r="O736" s="13">
        <v>0</v>
      </c>
      <c r="P736" s="22">
        <v>0</v>
      </c>
      <c r="Q736" s="22">
        <v>0</v>
      </c>
      <c r="R736" s="14">
        <v>0</v>
      </c>
      <c r="S736" s="22">
        <v>581</v>
      </c>
      <c r="T736" s="22">
        <v>1</v>
      </c>
      <c r="U736" s="22">
        <v>22897</v>
      </c>
      <c r="V736" s="22"/>
      <c r="W736" s="22">
        <v>4132</v>
      </c>
      <c r="X736" s="22">
        <v>2722</v>
      </c>
      <c r="Y736" s="14">
        <v>22897</v>
      </c>
      <c r="Z736" s="10">
        <v>4132</v>
      </c>
      <c r="AA736" s="22">
        <v>2722</v>
      </c>
      <c r="AB736" s="22">
        <v>7721.57</v>
      </c>
      <c r="AC736" s="22">
        <v>1.1821451633034281E-2</v>
      </c>
      <c r="AD736" s="42">
        <v>0.10156999999999999</v>
      </c>
      <c r="AE736" s="22">
        <v>755</v>
      </c>
      <c r="AF736" s="22">
        <v>4.4933557387532783</v>
      </c>
      <c r="AG736" s="22">
        <v>1.18558198911696E-2</v>
      </c>
      <c r="AH736" s="22">
        <v>0</v>
      </c>
      <c r="AI736" s="22">
        <v>0</v>
      </c>
      <c r="AJ736" s="22">
        <v>0</v>
      </c>
      <c r="AK736" s="22">
        <v>0</v>
      </c>
      <c r="AL736" s="45">
        <v>0</v>
      </c>
      <c r="AM736" s="45">
        <v>0</v>
      </c>
      <c r="AN736" s="45">
        <v>0</v>
      </c>
      <c r="AO736" s="45">
        <v>1</v>
      </c>
      <c r="AP736" s="45">
        <v>0</v>
      </c>
      <c r="AQ736" s="45">
        <v>0</v>
      </c>
      <c r="AR736" s="45">
        <v>0</v>
      </c>
      <c r="AS736" s="45" t="s">
        <v>4442</v>
      </c>
      <c r="AT736" s="45" t="s">
        <v>4440</v>
      </c>
      <c r="AU736" s="45">
        <v>4.4933557387532783</v>
      </c>
      <c r="AV736" s="10">
        <v>179.71432807789256</v>
      </c>
      <c r="AW736" s="10">
        <v>179.71432807789256</v>
      </c>
      <c r="AX736" s="17">
        <v>0</v>
      </c>
    </row>
    <row r="737" spans="1:50" x14ac:dyDescent="0.25">
      <c r="A737" s="22" t="s">
        <v>964</v>
      </c>
      <c r="B737" s="22" t="s">
        <v>3952</v>
      </c>
      <c r="C737" s="22" t="s">
        <v>978</v>
      </c>
      <c r="D737" s="22">
        <v>8910</v>
      </c>
      <c r="E737" s="22" t="s">
        <v>1091</v>
      </c>
      <c r="F737" s="43">
        <v>0.90790899999999997</v>
      </c>
      <c r="G737" s="43">
        <v>48.979659520559998</v>
      </c>
      <c r="H737" s="43">
        <v>1.9140151515151516</v>
      </c>
      <c r="I737" s="9">
        <v>1.8672348484848487</v>
      </c>
      <c r="J737" s="9">
        <v>4.6780303030303026E-2</v>
      </c>
      <c r="K737" s="11">
        <v>1.9140151515151516</v>
      </c>
      <c r="L737" s="41">
        <v>25</v>
      </c>
      <c r="M737" s="44">
        <v>57</v>
      </c>
      <c r="N737" s="13">
        <v>16</v>
      </c>
      <c r="O737" s="13">
        <v>0</v>
      </c>
      <c r="P737" s="22">
        <v>16</v>
      </c>
      <c r="Q737" s="22">
        <v>0</v>
      </c>
      <c r="R737" s="14">
        <v>0</v>
      </c>
      <c r="S737" s="22">
        <v>82</v>
      </c>
      <c r="T737" s="22">
        <v>0</v>
      </c>
      <c r="U737" s="22">
        <v>57</v>
      </c>
      <c r="V737" s="22"/>
      <c r="W737" s="22">
        <v>16</v>
      </c>
      <c r="X737" s="22">
        <v>0</v>
      </c>
      <c r="Y737" s="14">
        <v>0</v>
      </c>
      <c r="Z737" s="10">
        <v>0</v>
      </c>
      <c r="AA737" s="22">
        <v>0</v>
      </c>
      <c r="AB737" s="22">
        <v>0</v>
      </c>
      <c r="AC737" s="22">
        <v>1.8536449801552633E-2</v>
      </c>
      <c r="AD737" s="42">
        <v>0</v>
      </c>
      <c r="AE737" s="22">
        <v>756</v>
      </c>
      <c r="AF737" s="22">
        <v>4.7392164066511602E-2</v>
      </c>
      <c r="AG737" s="22">
        <v>1.1848041016627901E-2</v>
      </c>
      <c r="AH737" s="22">
        <v>1</v>
      </c>
      <c r="AI737" s="22">
        <v>0</v>
      </c>
      <c r="AJ737" s="22">
        <v>0</v>
      </c>
      <c r="AK737" s="22">
        <v>0</v>
      </c>
      <c r="AL737" s="45">
        <v>0</v>
      </c>
      <c r="AM737" s="45">
        <v>0</v>
      </c>
      <c r="AN737" s="45">
        <v>0</v>
      </c>
      <c r="AO737" s="45">
        <v>0</v>
      </c>
      <c r="AP737" s="45">
        <v>0</v>
      </c>
      <c r="AQ737" s="45">
        <v>0</v>
      </c>
      <c r="AR737" s="45">
        <v>0</v>
      </c>
      <c r="AS737" s="45" t="s">
        <v>4442</v>
      </c>
      <c r="AT737" s="45" t="s">
        <v>4445</v>
      </c>
      <c r="AU737" s="45">
        <v>1.1583083835769209E-3</v>
      </c>
      <c r="AV737" s="10">
        <v>0</v>
      </c>
      <c r="AW737" s="10">
        <v>8.359390461112211</v>
      </c>
      <c r="AX737" s="17">
        <v>0.97555907381753426</v>
      </c>
    </row>
    <row r="738" spans="1:50" x14ac:dyDescent="0.25">
      <c r="A738" s="22" t="s">
        <v>8</v>
      </c>
      <c r="B738" s="22" t="s">
        <v>3946</v>
      </c>
      <c r="C738" s="22" t="s">
        <v>243</v>
      </c>
      <c r="D738" s="22">
        <v>4291</v>
      </c>
      <c r="E738" s="22" t="s">
        <v>252</v>
      </c>
      <c r="F738" s="43">
        <v>2.3612009999999999</v>
      </c>
      <c r="G738" s="43">
        <v>172.37622798916999</v>
      </c>
      <c r="H738" s="43">
        <v>7.4982954545454552</v>
      </c>
      <c r="I738" s="9">
        <v>0</v>
      </c>
      <c r="J738" s="9">
        <v>7.4982954545454552</v>
      </c>
      <c r="K738" s="11">
        <v>0</v>
      </c>
      <c r="L738" s="41">
        <v>2810</v>
      </c>
      <c r="M738" s="44">
        <v>0</v>
      </c>
      <c r="N738" s="13">
        <v>0</v>
      </c>
      <c r="O738" s="13">
        <v>0</v>
      </c>
      <c r="P738" s="22">
        <v>0</v>
      </c>
      <c r="Q738" s="22">
        <v>0</v>
      </c>
      <c r="R738" s="14">
        <v>0</v>
      </c>
      <c r="S738" s="22">
        <v>179</v>
      </c>
      <c r="T738" s="22">
        <v>1</v>
      </c>
      <c r="U738" s="22">
        <v>5115</v>
      </c>
      <c r="V738" s="22"/>
      <c r="W738" s="22">
        <v>925</v>
      </c>
      <c r="X738" s="22">
        <v>610</v>
      </c>
      <c r="Y738" s="14">
        <v>5115</v>
      </c>
      <c r="Z738" s="10">
        <v>925</v>
      </c>
      <c r="AA738" s="22">
        <v>610</v>
      </c>
      <c r="AB738" s="22">
        <v>1727.6</v>
      </c>
      <c r="AC738" s="22">
        <v>1.369795027739178E-2</v>
      </c>
      <c r="AD738" s="42">
        <v>2.6349999999999998E-2</v>
      </c>
      <c r="AE738" s="22">
        <v>757</v>
      </c>
      <c r="AF738" s="22">
        <v>1.4433927564402826</v>
      </c>
      <c r="AG738" s="22">
        <v>1.18310881675433E-2</v>
      </c>
      <c r="AH738" s="22">
        <v>0</v>
      </c>
      <c r="AI738" s="22">
        <v>0</v>
      </c>
      <c r="AJ738" s="22">
        <v>0</v>
      </c>
      <c r="AK738" s="22">
        <v>0</v>
      </c>
      <c r="AL738" s="45">
        <v>0</v>
      </c>
      <c r="AM738" s="45">
        <v>0</v>
      </c>
      <c r="AN738" s="45">
        <v>0</v>
      </c>
      <c r="AO738" s="45">
        <v>0</v>
      </c>
      <c r="AP738" s="45">
        <v>0</v>
      </c>
      <c r="AQ738" s="45">
        <v>0</v>
      </c>
      <c r="AR738" s="45">
        <v>0</v>
      </c>
      <c r="AS738" s="45" t="s">
        <v>4442</v>
      </c>
      <c r="AT738" s="45" t="s">
        <v>4442</v>
      </c>
      <c r="AU738" s="45">
        <v>1.4433927564402826</v>
      </c>
      <c r="AV738" s="10">
        <v>123.36137000833521</v>
      </c>
      <c r="AW738" s="10">
        <v>123.36137000833521</v>
      </c>
      <c r="AX738" s="17">
        <v>0</v>
      </c>
    </row>
    <row r="739" spans="1:50" x14ac:dyDescent="0.25">
      <c r="A739" s="22" t="s">
        <v>964</v>
      </c>
      <c r="B739" s="22" t="s">
        <v>3948</v>
      </c>
      <c r="C739" s="22" t="s">
        <v>1366</v>
      </c>
      <c r="D739" s="22">
        <v>6145</v>
      </c>
      <c r="E739" s="22" t="s">
        <v>1367</v>
      </c>
      <c r="F739" s="43">
        <v>1.773428</v>
      </c>
      <c r="G739" s="43">
        <v>205.41174771332001</v>
      </c>
      <c r="H739" s="43">
        <v>8.6984848484848492</v>
      </c>
      <c r="I739" s="9">
        <v>0</v>
      </c>
      <c r="J739" s="9">
        <v>8.6984848484848492</v>
      </c>
      <c r="K739" s="11">
        <v>0</v>
      </c>
      <c r="L739" s="41">
        <v>3204</v>
      </c>
      <c r="M739" s="44">
        <v>0</v>
      </c>
      <c r="N739" s="13">
        <v>0</v>
      </c>
      <c r="O739" s="13">
        <v>0</v>
      </c>
      <c r="P739" s="22">
        <v>0</v>
      </c>
      <c r="Q739" s="22">
        <v>0</v>
      </c>
      <c r="R739" s="14">
        <v>0</v>
      </c>
      <c r="S739" s="22">
        <v>167</v>
      </c>
      <c r="T739" s="22">
        <v>1</v>
      </c>
      <c r="U739" s="22">
        <v>5831</v>
      </c>
      <c r="V739" s="22"/>
      <c r="W739" s="22">
        <v>1054</v>
      </c>
      <c r="X739" s="22">
        <v>695</v>
      </c>
      <c r="Y739" s="14">
        <v>5831</v>
      </c>
      <c r="Z739" s="10">
        <v>1054</v>
      </c>
      <c r="AA739" s="22">
        <v>695</v>
      </c>
      <c r="AB739" s="22">
        <v>1968.77</v>
      </c>
      <c r="AC739" s="22">
        <v>8.6335276328745308E-3</v>
      </c>
      <c r="AD739" s="42">
        <v>1.8919999999999999E-2</v>
      </c>
      <c r="AE739" s="22">
        <v>758</v>
      </c>
      <c r="AF739" s="22">
        <v>1.1574249620115868</v>
      </c>
      <c r="AG739" s="22">
        <v>1.1810458796036601E-2</v>
      </c>
      <c r="AH739" s="22">
        <v>0</v>
      </c>
      <c r="AI739" s="22">
        <v>0</v>
      </c>
      <c r="AJ739" s="22">
        <v>0</v>
      </c>
      <c r="AK739" s="22">
        <v>0</v>
      </c>
      <c r="AL739" s="45">
        <v>0</v>
      </c>
      <c r="AM739" s="45">
        <v>0</v>
      </c>
      <c r="AN739" s="45">
        <v>0</v>
      </c>
      <c r="AO739" s="45">
        <v>0</v>
      </c>
      <c r="AP739" s="45">
        <v>0</v>
      </c>
      <c r="AQ739" s="45">
        <v>0</v>
      </c>
      <c r="AR739" s="45">
        <v>0</v>
      </c>
      <c r="AS739" s="45" t="s">
        <v>4442</v>
      </c>
      <c r="AT739" s="45" t="s">
        <v>4442</v>
      </c>
      <c r="AU739" s="45">
        <v>1.1574249620115868</v>
      </c>
      <c r="AV739" s="10">
        <v>121.17052778261626</v>
      </c>
      <c r="AW739" s="10">
        <v>121.17052778261626</v>
      </c>
      <c r="AX739" s="17">
        <v>0</v>
      </c>
    </row>
    <row r="740" spans="1:50" x14ac:dyDescent="0.25">
      <c r="A740" s="22" t="s">
        <v>2906</v>
      </c>
      <c r="B740" s="22" t="s">
        <v>3954</v>
      </c>
      <c r="C740" s="22" t="s">
        <v>3027</v>
      </c>
      <c r="D740" s="22">
        <v>6611</v>
      </c>
      <c r="E740" s="22" t="s">
        <v>3176</v>
      </c>
      <c r="F740" s="43">
        <v>1.3800250000000001</v>
      </c>
      <c r="G740" s="43">
        <v>121.18862612296</v>
      </c>
      <c r="H740" s="43">
        <v>4.9839015151515147</v>
      </c>
      <c r="I740" s="9">
        <v>0</v>
      </c>
      <c r="J740" s="9">
        <v>4.9839015151515147</v>
      </c>
      <c r="K740" s="11">
        <v>0</v>
      </c>
      <c r="L740" s="41">
        <v>4288</v>
      </c>
      <c r="M740" s="44">
        <v>0</v>
      </c>
      <c r="N740" s="13">
        <v>0</v>
      </c>
      <c r="O740" s="13">
        <v>0</v>
      </c>
      <c r="P740" s="22">
        <v>0</v>
      </c>
      <c r="Q740" s="22">
        <v>0</v>
      </c>
      <c r="R740" s="14">
        <v>0</v>
      </c>
      <c r="S740" s="22">
        <v>363</v>
      </c>
      <c r="T740" s="22">
        <v>1</v>
      </c>
      <c r="U740" s="22">
        <v>7799</v>
      </c>
      <c r="V740" s="22"/>
      <c r="W740" s="22">
        <v>1409</v>
      </c>
      <c r="X740" s="22">
        <v>929</v>
      </c>
      <c r="Y740" s="14">
        <v>7799</v>
      </c>
      <c r="Z740" s="10">
        <v>1409</v>
      </c>
      <c r="AA740" s="22">
        <v>929</v>
      </c>
      <c r="AB740" s="22">
        <v>2632.24</v>
      </c>
      <c r="AC740" s="22">
        <v>1.1387413523442403E-2</v>
      </c>
      <c r="AD740" s="42">
        <v>3.3360000000000001E-2</v>
      </c>
      <c r="AE740" s="22">
        <v>759</v>
      </c>
      <c r="AF740" s="22">
        <v>0.84471338649036243</v>
      </c>
      <c r="AG740" s="22">
        <v>1.17321303679217E-2</v>
      </c>
      <c r="AH740" s="22">
        <v>0</v>
      </c>
      <c r="AI740" s="22">
        <v>0</v>
      </c>
      <c r="AJ740" s="22">
        <v>0</v>
      </c>
      <c r="AK740" s="22">
        <v>0</v>
      </c>
      <c r="AL740" s="45">
        <v>0</v>
      </c>
      <c r="AM740" s="45">
        <v>0</v>
      </c>
      <c r="AN740" s="45">
        <v>0</v>
      </c>
      <c r="AO740" s="45">
        <v>0</v>
      </c>
      <c r="AP740" s="45">
        <v>1</v>
      </c>
      <c r="AQ740" s="45">
        <v>0</v>
      </c>
      <c r="AR740" s="45">
        <v>0</v>
      </c>
      <c r="AS740" s="45" t="s">
        <v>4442</v>
      </c>
      <c r="AT740" s="45" t="s">
        <v>4441</v>
      </c>
      <c r="AU740" s="45">
        <v>0.84471338649036243</v>
      </c>
      <c r="AV740" s="10">
        <v>282.71024130723924</v>
      </c>
      <c r="AW740" s="10">
        <v>282.71024130723924</v>
      </c>
      <c r="AX740" s="17">
        <v>0</v>
      </c>
    </row>
    <row r="741" spans="1:50" x14ac:dyDescent="0.25">
      <c r="A741" s="22" t="s">
        <v>539</v>
      </c>
      <c r="B741" s="22" t="s">
        <v>3949</v>
      </c>
      <c r="C741" s="22" t="s">
        <v>603</v>
      </c>
      <c r="D741" s="22">
        <v>4519</v>
      </c>
      <c r="E741" s="22" t="s">
        <v>604</v>
      </c>
      <c r="F741" s="43">
        <v>8.5774000000000003E-2</v>
      </c>
      <c r="G741" s="43">
        <v>13.00755840811</v>
      </c>
      <c r="H741" s="43">
        <v>2.2017045454545454</v>
      </c>
      <c r="I741" s="9">
        <v>0</v>
      </c>
      <c r="J741" s="9">
        <v>2.2017045454545454</v>
      </c>
      <c r="K741" s="11">
        <v>0</v>
      </c>
      <c r="L741" s="41">
        <v>71</v>
      </c>
      <c r="M741" s="44">
        <v>0</v>
      </c>
      <c r="N741" s="13">
        <v>0</v>
      </c>
      <c r="O741" s="13">
        <v>0</v>
      </c>
      <c r="P741" s="22">
        <v>0</v>
      </c>
      <c r="Q741" s="22">
        <v>0</v>
      </c>
      <c r="R741" s="14">
        <v>0</v>
      </c>
      <c r="S741" s="22">
        <v>36</v>
      </c>
      <c r="T741" s="22">
        <v>1</v>
      </c>
      <c r="U741" s="22">
        <v>141</v>
      </c>
      <c r="V741" s="22"/>
      <c r="W741" s="22">
        <v>27</v>
      </c>
      <c r="X741" s="22">
        <v>19</v>
      </c>
      <c r="Y741" s="14">
        <v>141</v>
      </c>
      <c r="Z741" s="10">
        <v>27</v>
      </c>
      <c r="AA741" s="22">
        <v>19</v>
      </c>
      <c r="AB741" s="22">
        <v>49.68</v>
      </c>
      <c r="AC741" s="22">
        <v>6.5941660462982285E-3</v>
      </c>
      <c r="AD741" s="42">
        <v>3.6999999999999999E-4</v>
      </c>
      <c r="AE741" s="22">
        <v>760</v>
      </c>
      <c r="AF741" s="22">
        <v>5.8595309958596499E-2</v>
      </c>
      <c r="AG741" s="22">
        <v>1.17190619917193E-2</v>
      </c>
      <c r="AH741" s="22">
        <v>0</v>
      </c>
      <c r="AI741" s="22">
        <v>0</v>
      </c>
      <c r="AJ741" s="22">
        <v>0</v>
      </c>
      <c r="AK741" s="22">
        <v>0</v>
      </c>
      <c r="AL741" s="45">
        <v>0</v>
      </c>
      <c r="AM741" s="45">
        <v>0</v>
      </c>
      <c r="AN741" s="45">
        <v>0</v>
      </c>
      <c r="AO741" s="45">
        <v>0</v>
      </c>
      <c r="AP741" s="45">
        <v>0</v>
      </c>
      <c r="AQ741" s="45">
        <v>0</v>
      </c>
      <c r="AR741" s="45">
        <v>0</v>
      </c>
      <c r="AS741" s="45" t="s">
        <v>4442</v>
      </c>
      <c r="AT741" s="45" t="s">
        <v>4445</v>
      </c>
      <c r="AU741" s="45">
        <v>5.8595309958596499E-2</v>
      </c>
      <c r="AV741" s="10">
        <v>12.263225806451613</v>
      </c>
      <c r="AW741" s="10">
        <v>12.263225806451613</v>
      </c>
      <c r="AX741" s="17">
        <v>0</v>
      </c>
    </row>
    <row r="742" spans="1:50" x14ac:dyDescent="0.25">
      <c r="A742" s="22" t="s">
        <v>2906</v>
      </c>
      <c r="B742" s="22" t="s">
        <v>3959</v>
      </c>
      <c r="C742" s="22" t="s">
        <v>3149</v>
      </c>
      <c r="D742" s="22">
        <v>4425</v>
      </c>
      <c r="E742" s="22" t="s">
        <v>3150</v>
      </c>
      <c r="F742" s="43">
        <v>0.25004100000000001</v>
      </c>
      <c r="G742" s="43">
        <v>21.27499921131</v>
      </c>
      <c r="H742" s="43">
        <v>0.85928030303030301</v>
      </c>
      <c r="I742" s="9">
        <v>0</v>
      </c>
      <c r="J742" s="9">
        <v>0.85928030303030301</v>
      </c>
      <c r="K742" s="11">
        <v>0</v>
      </c>
      <c r="L742" s="41">
        <v>168</v>
      </c>
      <c r="M742" s="44">
        <v>0</v>
      </c>
      <c r="N742" s="13">
        <v>0</v>
      </c>
      <c r="O742" s="13">
        <v>0</v>
      </c>
      <c r="P742" s="22">
        <v>0</v>
      </c>
      <c r="Q742" s="22">
        <v>0</v>
      </c>
      <c r="R742" s="14">
        <v>0</v>
      </c>
      <c r="S742" s="22">
        <v>19</v>
      </c>
      <c r="T742" s="22">
        <v>1</v>
      </c>
      <c r="U742" s="22">
        <v>317</v>
      </c>
      <c r="V742" s="22"/>
      <c r="W742" s="22">
        <v>59</v>
      </c>
      <c r="X742" s="22">
        <v>40</v>
      </c>
      <c r="Y742" s="14">
        <v>317</v>
      </c>
      <c r="Z742" s="10">
        <v>59</v>
      </c>
      <c r="AA742" s="22">
        <v>40</v>
      </c>
      <c r="AB742" s="22">
        <v>109.36</v>
      </c>
      <c r="AC742" s="22">
        <v>1.1752808896325399E-2</v>
      </c>
      <c r="AD742" s="42">
        <v>1.4400000000000001E-3</v>
      </c>
      <c r="AE742" s="22">
        <v>763</v>
      </c>
      <c r="AF742" s="22">
        <v>0.1636052992470764</v>
      </c>
      <c r="AG742" s="22">
        <v>1.1686092803362599E-2</v>
      </c>
      <c r="AH742" s="22">
        <v>0</v>
      </c>
      <c r="AI742" s="22">
        <v>0</v>
      </c>
      <c r="AJ742" s="22">
        <v>0</v>
      </c>
      <c r="AK742" s="22">
        <v>0</v>
      </c>
      <c r="AL742" s="45">
        <v>0</v>
      </c>
      <c r="AM742" s="45">
        <v>0</v>
      </c>
      <c r="AN742" s="45">
        <v>0</v>
      </c>
      <c r="AO742" s="45">
        <v>0</v>
      </c>
      <c r="AP742" s="45">
        <v>0</v>
      </c>
      <c r="AQ742" s="45">
        <v>0</v>
      </c>
      <c r="AR742" s="45">
        <v>0</v>
      </c>
      <c r="AS742" s="45" t="s">
        <v>4442</v>
      </c>
      <c r="AT742" s="45" t="s">
        <v>4445</v>
      </c>
      <c r="AU742" s="45">
        <v>0.1636052992470764</v>
      </c>
      <c r="AV742" s="10">
        <v>68.662111527441041</v>
      </c>
      <c r="AW742" s="10">
        <v>68.662111527441041</v>
      </c>
      <c r="AX742" s="17">
        <v>0</v>
      </c>
    </row>
    <row r="743" spans="1:50" x14ac:dyDescent="0.25">
      <c r="A743" s="22" t="s">
        <v>964</v>
      </c>
      <c r="B743" s="22" t="s">
        <v>3948</v>
      </c>
      <c r="C743" s="22" t="s">
        <v>998</v>
      </c>
      <c r="D743" s="22">
        <v>8343</v>
      </c>
      <c r="E743" s="22" t="s">
        <v>1108</v>
      </c>
      <c r="F743" s="43">
        <v>0.52257399999999998</v>
      </c>
      <c r="G743" s="43">
        <v>49.835811201360002</v>
      </c>
      <c r="H743" s="43">
        <v>2.3937500000000003</v>
      </c>
      <c r="I743" s="9">
        <v>0</v>
      </c>
      <c r="J743" s="9">
        <v>2.3937500000000003</v>
      </c>
      <c r="K743" s="11">
        <v>0</v>
      </c>
      <c r="L743" s="41">
        <v>1202</v>
      </c>
      <c r="M743" s="44">
        <v>0</v>
      </c>
      <c r="N743" s="13">
        <v>0</v>
      </c>
      <c r="O743" s="13">
        <v>0</v>
      </c>
      <c r="P743" s="22">
        <v>0</v>
      </c>
      <c r="Q743" s="22">
        <v>0</v>
      </c>
      <c r="R743" s="14">
        <v>0</v>
      </c>
      <c r="S743" s="22">
        <v>39</v>
      </c>
      <c r="T743" s="22">
        <v>1</v>
      </c>
      <c r="U743" s="22">
        <v>2195</v>
      </c>
      <c r="V743" s="22"/>
      <c r="W743" s="22">
        <v>398</v>
      </c>
      <c r="X743" s="22">
        <v>263</v>
      </c>
      <c r="Y743" s="14">
        <v>2195</v>
      </c>
      <c r="Z743" s="10">
        <v>398</v>
      </c>
      <c r="AA743" s="22">
        <v>263</v>
      </c>
      <c r="AB743" s="22">
        <v>742.81</v>
      </c>
      <c r="AC743" s="22">
        <v>1.0485913390444402E-2</v>
      </c>
      <c r="AD743" s="42">
        <v>8.6800000000000002E-3</v>
      </c>
      <c r="AE743" s="22">
        <v>764</v>
      </c>
      <c r="AF743" s="22">
        <v>0.43007870026604667</v>
      </c>
      <c r="AG743" s="22">
        <v>1.16237486558391E-2</v>
      </c>
      <c r="AH743" s="22">
        <v>0</v>
      </c>
      <c r="AI743" s="22">
        <v>0</v>
      </c>
      <c r="AJ743" s="22">
        <v>0</v>
      </c>
      <c r="AK743" s="22">
        <v>0</v>
      </c>
      <c r="AL743" s="45">
        <v>0</v>
      </c>
      <c r="AM743" s="45">
        <v>0</v>
      </c>
      <c r="AN743" s="45">
        <v>0</v>
      </c>
      <c r="AO743" s="45">
        <v>0</v>
      </c>
      <c r="AP743" s="45">
        <v>0</v>
      </c>
      <c r="AQ743" s="45">
        <v>0</v>
      </c>
      <c r="AR743" s="45">
        <v>0</v>
      </c>
      <c r="AS743" s="45" t="s">
        <v>4442</v>
      </c>
      <c r="AT743" s="45" t="s">
        <v>4444</v>
      </c>
      <c r="AU743" s="45">
        <v>0.43007870026604667</v>
      </c>
      <c r="AV743" s="10">
        <v>166.26631853785898</v>
      </c>
      <c r="AW743" s="10">
        <v>166.26631853785898</v>
      </c>
      <c r="AX743" s="17">
        <v>0</v>
      </c>
    </row>
    <row r="744" spans="1:50" x14ac:dyDescent="0.25">
      <c r="A744" s="22" t="s">
        <v>964</v>
      </c>
      <c r="B744" s="22" t="s">
        <v>3948</v>
      </c>
      <c r="C744" s="22" t="s">
        <v>1113</v>
      </c>
      <c r="D744" s="22">
        <v>944</v>
      </c>
      <c r="E744" s="22" t="s">
        <v>1619</v>
      </c>
      <c r="F744" s="43">
        <v>0.12977900000000001</v>
      </c>
      <c r="G744" s="43">
        <v>53.639766730680002</v>
      </c>
      <c r="H744" s="43">
        <v>2.3026515151515152</v>
      </c>
      <c r="I744" s="9">
        <v>1.7041666666666668</v>
      </c>
      <c r="J744" s="9">
        <v>0.59848484848484851</v>
      </c>
      <c r="K744" s="11">
        <v>2.3026515151515152</v>
      </c>
      <c r="L744" s="41">
        <v>104</v>
      </c>
      <c r="M744" s="44">
        <v>255</v>
      </c>
      <c r="N744" s="13">
        <v>29</v>
      </c>
      <c r="O744" s="13">
        <v>9</v>
      </c>
      <c r="P744" s="22">
        <v>22</v>
      </c>
      <c r="Q744" s="22">
        <v>6</v>
      </c>
      <c r="R744" s="14">
        <v>0</v>
      </c>
      <c r="S744" s="22">
        <v>105</v>
      </c>
      <c r="T744" s="22">
        <v>0</v>
      </c>
      <c r="U744" s="22">
        <v>255</v>
      </c>
      <c r="V744" s="22"/>
      <c r="W744" s="22">
        <v>29</v>
      </c>
      <c r="X744" s="22">
        <v>9</v>
      </c>
      <c r="Y744" s="14">
        <v>0</v>
      </c>
      <c r="Z744" s="10">
        <v>7</v>
      </c>
      <c r="AA744" s="22">
        <v>3</v>
      </c>
      <c r="AB744" s="22">
        <v>9.59</v>
      </c>
      <c r="AC744" s="22">
        <v>2.4194549661561283E-3</v>
      </c>
      <c r="AD744" s="42">
        <v>4.0000000000000003E-5</v>
      </c>
      <c r="AE744" s="22">
        <v>765</v>
      </c>
      <c r="AF744" s="22">
        <v>0.36842212609359037</v>
      </c>
      <c r="AG744" s="22">
        <v>1.1513191440424699E-2</v>
      </c>
      <c r="AH744" s="22">
        <v>0</v>
      </c>
      <c r="AI744" s="22">
        <v>0</v>
      </c>
      <c r="AJ744" s="22">
        <v>0</v>
      </c>
      <c r="AK744" s="22">
        <v>0</v>
      </c>
      <c r="AL744" s="45">
        <v>0</v>
      </c>
      <c r="AM744" s="45">
        <v>0</v>
      </c>
      <c r="AN744" s="45">
        <v>0</v>
      </c>
      <c r="AO744" s="45">
        <v>0</v>
      </c>
      <c r="AP744" s="45">
        <v>0</v>
      </c>
      <c r="AQ744" s="45">
        <v>0</v>
      </c>
      <c r="AR744" s="45">
        <v>0</v>
      </c>
      <c r="AS744" s="45" t="s">
        <v>4442</v>
      </c>
      <c r="AT744" s="45" t="s">
        <v>4445</v>
      </c>
      <c r="AU744" s="45">
        <v>9.575702569960072E-2</v>
      </c>
      <c r="AV744" s="10">
        <v>11.69620253164557</v>
      </c>
      <c r="AW744" s="10">
        <v>12.594176673795031</v>
      </c>
      <c r="AX744" s="17">
        <v>0.74008883039973683</v>
      </c>
    </row>
    <row r="745" spans="1:50" x14ac:dyDescent="0.25">
      <c r="A745" s="22" t="s">
        <v>539</v>
      </c>
      <c r="B745" s="22" t="s">
        <v>3949</v>
      </c>
      <c r="C745" s="22" t="s">
        <v>476</v>
      </c>
      <c r="D745" s="22">
        <v>2683</v>
      </c>
      <c r="E745" s="22" t="s">
        <v>677</v>
      </c>
      <c r="F745" s="43">
        <v>7.2579599999999997</v>
      </c>
      <c r="G745" s="43">
        <v>548.06088829978</v>
      </c>
      <c r="H745" s="43">
        <v>24.835606060606061</v>
      </c>
      <c r="I745" s="9">
        <v>17.264393939393941</v>
      </c>
      <c r="J745" s="9">
        <v>7.5712121212121213</v>
      </c>
      <c r="K745" s="11">
        <v>24.147727272727273</v>
      </c>
      <c r="L745" s="41">
        <v>2736</v>
      </c>
      <c r="M745" s="44">
        <v>6038</v>
      </c>
      <c r="N745" s="13">
        <v>1240</v>
      </c>
      <c r="O745" s="13">
        <v>923</v>
      </c>
      <c r="P745" s="22">
        <v>833</v>
      </c>
      <c r="Q745" s="22">
        <v>561</v>
      </c>
      <c r="R745" s="14">
        <v>0</v>
      </c>
      <c r="S745" s="22">
        <v>994</v>
      </c>
      <c r="T745" s="22">
        <v>2.7697282127932099E-2</v>
      </c>
      <c r="U745" s="22">
        <v>6176</v>
      </c>
      <c r="V745" s="22"/>
      <c r="W745" s="22">
        <v>1265</v>
      </c>
      <c r="X745" s="22">
        <v>939</v>
      </c>
      <c r="Y745" s="14">
        <v>138</v>
      </c>
      <c r="Z745" s="10">
        <v>432</v>
      </c>
      <c r="AA745" s="22">
        <v>378</v>
      </c>
      <c r="AB745" s="22">
        <v>604.26</v>
      </c>
      <c r="AC745" s="22">
        <v>1.3242981126633541E-2</v>
      </c>
      <c r="AD745" s="42">
        <v>1.1900000000000001E-2</v>
      </c>
      <c r="AE745" s="22">
        <v>766</v>
      </c>
      <c r="AF745" s="22">
        <v>3.3774041138533542</v>
      </c>
      <c r="AG745" s="22">
        <v>1.14877690947393E-2</v>
      </c>
      <c r="AH745" s="22">
        <v>0</v>
      </c>
      <c r="AI745" s="22">
        <v>0</v>
      </c>
      <c r="AJ745" s="22">
        <v>0</v>
      </c>
      <c r="AK745" s="22">
        <v>1</v>
      </c>
      <c r="AL745" s="45">
        <v>0</v>
      </c>
      <c r="AM745" s="45">
        <v>0</v>
      </c>
      <c r="AN745" s="45">
        <v>1</v>
      </c>
      <c r="AO745" s="45">
        <v>0</v>
      </c>
      <c r="AP745" s="45">
        <v>0</v>
      </c>
      <c r="AQ745" s="45">
        <v>1</v>
      </c>
      <c r="AR745" s="45">
        <v>1</v>
      </c>
      <c r="AS745" s="45" t="s">
        <v>4442</v>
      </c>
      <c r="AT745" s="45" t="s">
        <v>4443</v>
      </c>
      <c r="AU745" s="45">
        <v>1.0296121988179978</v>
      </c>
      <c r="AV745" s="10">
        <v>57.058234940964581</v>
      </c>
      <c r="AW745" s="10">
        <v>50.934935789891099</v>
      </c>
      <c r="AX745" s="17">
        <v>0.69514687490467619</v>
      </c>
    </row>
    <row r="746" spans="1:50" x14ac:dyDescent="0.25">
      <c r="A746" s="22" t="s">
        <v>964</v>
      </c>
      <c r="B746" s="22" t="s">
        <v>3952</v>
      </c>
      <c r="C746" s="22" t="s">
        <v>1180</v>
      </c>
      <c r="D746" s="22">
        <v>7533</v>
      </c>
      <c r="E746" s="22" t="s">
        <v>1620</v>
      </c>
      <c r="F746" s="43">
        <v>0.38375799999999999</v>
      </c>
      <c r="G746" s="43">
        <v>51.036931861889997</v>
      </c>
      <c r="H746" s="43">
        <v>2.3748106060606062</v>
      </c>
      <c r="I746" s="9">
        <v>0</v>
      </c>
      <c r="J746" s="9">
        <v>2.3748106060606062</v>
      </c>
      <c r="K746" s="11">
        <v>0</v>
      </c>
      <c r="L746" s="41">
        <v>246</v>
      </c>
      <c r="M746" s="44">
        <v>0</v>
      </c>
      <c r="N746" s="13">
        <v>0</v>
      </c>
      <c r="O746" s="13">
        <v>0</v>
      </c>
      <c r="P746" s="22">
        <v>0</v>
      </c>
      <c r="Q746" s="22">
        <v>0</v>
      </c>
      <c r="R746" s="14">
        <v>0</v>
      </c>
      <c r="S746" s="22">
        <v>48</v>
      </c>
      <c r="T746" s="22">
        <v>1</v>
      </c>
      <c r="U746" s="22">
        <v>459</v>
      </c>
      <c r="V746" s="22"/>
      <c r="W746" s="22">
        <v>85</v>
      </c>
      <c r="X746" s="22">
        <v>57</v>
      </c>
      <c r="Y746" s="14">
        <v>459</v>
      </c>
      <c r="Z746" s="10">
        <v>85</v>
      </c>
      <c r="AA746" s="22">
        <v>57</v>
      </c>
      <c r="AB746" s="22">
        <v>157.76</v>
      </c>
      <c r="AC746" s="22">
        <v>7.5192215911113096E-3</v>
      </c>
      <c r="AD746" s="42">
        <v>1.33E-3</v>
      </c>
      <c r="AE746" s="22">
        <v>767</v>
      </c>
      <c r="AF746" s="22">
        <v>0.14904760654930901</v>
      </c>
      <c r="AG746" s="22">
        <v>1.1465200503793E-2</v>
      </c>
      <c r="AH746" s="22">
        <v>0</v>
      </c>
      <c r="AI746" s="22">
        <v>0</v>
      </c>
      <c r="AJ746" s="22">
        <v>0</v>
      </c>
      <c r="AK746" s="22">
        <v>0</v>
      </c>
      <c r="AL746" s="45">
        <v>0</v>
      </c>
      <c r="AM746" s="45">
        <v>0</v>
      </c>
      <c r="AN746" s="45">
        <v>0</v>
      </c>
      <c r="AO746" s="45">
        <v>0</v>
      </c>
      <c r="AP746" s="45">
        <v>0</v>
      </c>
      <c r="AQ746" s="45">
        <v>0</v>
      </c>
      <c r="AR746" s="45">
        <v>0</v>
      </c>
      <c r="AS746" s="45" t="s">
        <v>4442</v>
      </c>
      <c r="AT746" s="45" t="s">
        <v>4445</v>
      </c>
      <c r="AU746" s="45">
        <v>0.14904760654930901</v>
      </c>
      <c r="AV746" s="10">
        <v>35.792327936837069</v>
      </c>
      <c r="AW746" s="10">
        <v>35.792327936837069</v>
      </c>
      <c r="AX746" s="17">
        <v>0</v>
      </c>
    </row>
    <row r="747" spans="1:50" x14ac:dyDescent="0.25">
      <c r="A747" s="22" t="s">
        <v>2195</v>
      </c>
      <c r="B747" s="22" t="s">
        <v>3956</v>
      </c>
      <c r="C747" s="22" t="s">
        <v>2337</v>
      </c>
      <c r="D747" s="22">
        <v>2480</v>
      </c>
      <c r="E747" s="22" t="s">
        <v>2356</v>
      </c>
      <c r="F747" s="43">
        <v>3.8074859999999999</v>
      </c>
      <c r="G747" s="43">
        <v>336.97487401285002</v>
      </c>
      <c r="H747" s="43">
        <v>13.350757575757576</v>
      </c>
      <c r="I747" s="9">
        <v>0.15208333333333332</v>
      </c>
      <c r="J747" s="9">
        <v>13.198863636363637</v>
      </c>
      <c r="K747" s="11">
        <v>0.39659090909090916</v>
      </c>
      <c r="L747" s="41">
        <v>1174</v>
      </c>
      <c r="M747" s="44">
        <v>288</v>
      </c>
      <c r="N747" s="13">
        <v>104</v>
      </c>
      <c r="O747" s="13">
        <v>95</v>
      </c>
      <c r="P747" s="22">
        <v>72</v>
      </c>
      <c r="Q747" s="22">
        <v>64</v>
      </c>
      <c r="R747" s="14">
        <v>0</v>
      </c>
      <c r="S747" s="22">
        <v>489</v>
      </c>
      <c r="T747" s="22">
        <v>0.97029450150371677</v>
      </c>
      <c r="U747" s="22">
        <v>2369</v>
      </c>
      <c r="V747" s="22"/>
      <c r="W747" s="22">
        <v>481</v>
      </c>
      <c r="X747" s="22">
        <v>344</v>
      </c>
      <c r="Y747" s="14">
        <v>2081</v>
      </c>
      <c r="Z747" s="10">
        <v>409</v>
      </c>
      <c r="AA747" s="22">
        <v>280</v>
      </c>
      <c r="AB747" s="22">
        <v>747.62</v>
      </c>
      <c r="AC747" s="22">
        <v>1.1299020471938235E-2</v>
      </c>
      <c r="AD747" s="42">
        <v>9.6100000000000005E-3</v>
      </c>
      <c r="AE747" s="22">
        <v>768</v>
      </c>
      <c r="AF747" s="22">
        <v>2.0618703150615181</v>
      </c>
      <c r="AG747" s="22">
        <v>1.14548350836751E-2</v>
      </c>
      <c r="AH747" s="22">
        <v>0</v>
      </c>
      <c r="AI747" s="22">
        <v>0</v>
      </c>
      <c r="AJ747" s="22">
        <v>0</v>
      </c>
      <c r="AK747" s="22">
        <v>0</v>
      </c>
      <c r="AL747" s="45">
        <v>0</v>
      </c>
      <c r="AM747" s="45">
        <v>0</v>
      </c>
      <c r="AN747" s="45">
        <v>0</v>
      </c>
      <c r="AO747" s="45">
        <v>0</v>
      </c>
      <c r="AP747" s="45">
        <v>0</v>
      </c>
      <c r="AQ747" s="45">
        <v>0</v>
      </c>
      <c r="AR747" s="45">
        <v>0</v>
      </c>
      <c r="AS747" s="45" t="s">
        <v>4442</v>
      </c>
      <c r="AT747" s="45" t="s">
        <v>4444</v>
      </c>
      <c r="AU747" s="45">
        <v>2.0384120503977359</v>
      </c>
      <c r="AV747" s="10">
        <v>30.98751614291864</v>
      </c>
      <c r="AW747" s="10">
        <v>36.027918061624014</v>
      </c>
      <c r="AX747" s="17">
        <v>1.1391363558985415E-2</v>
      </c>
    </row>
    <row r="748" spans="1:50" x14ac:dyDescent="0.25">
      <c r="A748" s="22" t="s">
        <v>8</v>
      </c>
      <c r="B748" s="22" t="s">
        <v>3946</v>
      </c>
      <c r="C748" s="22" t="s">
        <v>16</v>
      </c>
      <c r="D748" s="22">
        <v>8821</v>
      </c>
      <c r="E748" s="22" t="s">
        <v>17</v>
      </c>
      <c r="F748" s="43">
        <v>0.21385899999999999</v>
      </c>
      <c r="G748" s="43">
        <v>9.94971288148</v>
      </c>
      <c r="H748" s="43">
        <v>0.46837121212121213</v>
      </c>
      <c r="I748" s="9">
        <v>0</v>
      </c>
      <c r="J748" s="9">
        <v>0.46837121212121213</v>
      </c>
      <c r="K748" s="11">
        <v>0</v>
      </c>
      <c r="L748" s="41">
        <v>267</v>
      </c>
      <c r="M748" s="44">
        <v>0</v>
      </c>
      <c r="N748" s="13">
        <v>0</v>
      </c>
      <c r="O748" s="13">
        <v>0</v>
      </c>
      <c r="P748" s="22">
        <v>0</v>
      </c>
      <c r="Q748" s="22">
        <v>0</v>
      </c>
      <c r="R748" s="14">
        <v>0</v>
      </c>
      <c r="S748" s="22">
        <v>11</v>
      </c>
      <c r="T748" s="22">
        <v>1</v>
      </c>
      <c r="U748" s="22">
        <v>497</v>
      </c>
      <c r="V748" s="22"/>
      <c r="W748" s="22">
        <v>92</v>
      </c>
      <c r="X748" s="22">
        <v>61</v>
      </c>
      <c r="Y748" s="14">
        <v>497</v>
      </c>
      <c r="Z748" s="10">
        <v>92</v>
      </c>
      <c r="AA748" s="22">
        <v>61</v>
      </c>
      <c r="AB748" s="22">
        <v>170.77</v>
      </c>
      <c r="AC748" s="22">
        <v>2.1493987067513137E-2</v>
      </c>
      <c r="AD748" s="42">
        <v>4.1099999999999999E-3</v>
      </c>
      <c r="AE748" s="22">
        <v>769</v>
      </c>
      <c r="AF748" s="22">
        <v>0.23979866865521698</v>
      </c>
      <c r="AG748" s="22">
        <v>1.1418984221677E-2</v>
      </c>
      <c r="AH748" s="22">
        <v>0</v>
      </c>
      <c r="AI748" s="22">
        <v>0</v>
      </c>
      <c r="AJ748" s="22">
        <v>0</v>
      </c>
      <c r="AK748" s="22">
        <v>0</v>
      </c>
      <c r="AL748" s="45">
        <v>0</v>
      </c>
      <c r="AM748" s="45">
        <v>0</v>
      </c>
      <c r="AN748" s="45">
        <v>0</v>
      </c>
      <c r="AO748" s="45">
        <v>0</v>
      </c>
      <c r="AP748" s="45">
        <v>0</v>
      </c>
      <c r="AQ748" s="45">
        <v>0</v>
      </c>
      <c r="AR748" s="45">
        <v>0</v>
      </c>
      <c r="AS748" s="45" t="s">
        <v>4442</v>
      </c>
      <c r="AT748" s="45" t="s">
        <v>4444</v>
      </c>
      <c r="AU748" s="45">
        <v>0.23979866865521698</v>
      </c>
      <c r="AV748" s="10">
        <v>196.42539425798626</v>
      </c>
      <c r="AW748" s="10">
        <v>196.42539425798626</v>
      </c>
      <c r="AX748" s="17">
        <v>0</v>
      </c>
    </row>
    <row r="749" spans="1:50" x14ac:dyDescent="0.25">
      <c r="A749" s="22" t="s">
        <v>2906</v>
      </c>
      <c r="B749" s="22" t="s">
        <v>3950</v>
      </c>
      <c r="C749" s="22" t="s">
        <v>2909</v>
      </c>
      <c r="D749" s="22">
        <v>1312</v>
      </c>
      <c r="E749" s="22" t="s">
        <v>2999</v>
      </c>
      <c r="F749" s="43">
        <v>10.172264</v>
      </c>
      <c r="G749" s="43">
        <v>783.38509862417004</v>
      </c>
      <c r="H749" s="43">
        <v>31.316666666666666</v>
      </c>
      <c r="I749" s="9">
        <v>19.844128787878788</v>
      </c>
      <c r="J749" s="9">
        <v>11.472537878787879</v>
      </c>
      <c r="K749" s="11">
        <v>31.200568181818184</v>
      </c>
      <c r="L749" s="41">
        <v>6892</v>
      </c>
      <c r="M749" s="44">
        <v>15178</v>
      </c>
      <c r="N749" s="13">
        <v>5900</v>
      </c>
      <c r="O749" s="13">
        <v>3157</v>
      </c>
      <c r="P749" s="22">
        <v>4732</v>
      </c>
      <c r="Q749" s="22">
        <v>2334</v>
      </c>
      <c r="R749" s="14">
        <v>13</v>
      </c>
      <c r="S749" s="22">
        <v>1846</v>
      </c>
      <c r="T749" s="22">
        <v>3.7072427306593658E-3</v>
      </c>
      <c r="U749" s="22">
        <v>15224</v>
      </c>
      <c r="V749" s="22"/>
      <c r="W749" s="22">
        <v>5908</v>
      </c>
      <c r="X749" s="22">
        <v>3163</v>
      </c>
      <c r="Y749" s="14">
        <v>46</v>
      </c>
      <c r="Z749" s="10">
        <v>1176</v>
      </c>
      <c r="AA749" s="22">
        <v>829</v>
      </c>
      <c r="AB749" s="22">
        <v>1615.26</v>
      </c>
      <c r="AC749" s="22">
        <v>1.2985010843153856E-2</v>
      </c>
      <c r="AD749" s="42">
        <v>3.175E-2</v>
      </c>
      <c r="AE749" s="22">
        <v>770</v>
      </c>
      <c r="AF749" s="22">
        <v>4.1631200810192714</v>
      </c>
      <c r="AG749" s="22">
        <v>1.13746450301073E-2</v>
      </c>
      <c r="AH749" s="22">
        <v>0</v>
      </c>
      <c r="AI749" s="22">
        <v>0</v>
      </c>
      <c r="AJ749" s="22">
        <v>0</v>
      </c>
      <c r="AK749" s="22">
        <v>0</v>
      </c>
      <c r="AL749" s="45">
        <v>0</v>
      </c>
      <c r="AM749" s="45">
        <v>0</v>
      </c>
      <c r="AN749" s="45">
        <v>0</v>
      </c>
      <c r="AO749" s="45">
        <v>0</v>
      </c>
      <c r="AP749" s="45">
        <v>0</v>
      </c>
      <c r="AQ749" s="45">
        <v>0</v>
      </c>
      <c r="AR749" s="45">
        <v>0</v>
      </c>
      <c r="AS749" s="45" t="s">
        <v>4442</v>
      </c>
      <c r="AT749" s="45" t="s">
        <v>4442</v>
      </c>
      <c r="AU749" s="45">
        <v>1.5251161093167447</v>
      </c>
      <c r="AV749" s="10">
        <v>102.50565414775072</v>
      </c>
      <c r="AW749" s="10">
        <v>188.65353911655137</v>
      </c>
      <c r="AX749" s="17">
        <v>0.63366031254535782</v>
      </c>
    </row>
    <row r="750" spans="1:50" x14ac:dyDescent="0.25">
      <c r="A750" s="22" t="s">
        <v>2906</v>
      </c>
      <c r="B750" s="22" t="s">
        <v>3950</v>
      </c>
      <c r="C750" s="22" t="s">
        <v>2961</v>
      </c>
      <c r="D750" s="22">
        <v>5238</v>
      </c>
      <c r="E750" s="22" t="s">
        <v>3037</v>
      </c>
      <c r="F750" s="43">
        <v>2.500597</v>
      </c>
      <c r="G750" s="43">
        <v>203.07834996233001</v>
      </c>
      <c r="H750" s="43">
        <v>6.5594696969696971</v>
      </c>
      <c r="I750" s="9">
        <v>4.0464015151515156</v>
      </c>
      <c r="J750" s="9">
        <v>2.5130681818181819</v>
      </c>
      <c r="K750" s="11">
        <v>6.4543560606060613</v>
      </c>
      <c r="L750" s="41">
        <v>1457</v>
      </c>
      <c r="M750" s="44">
        <v>2532</v>
      </c>
      <c r="N750" s="13">
        <v>777</v>
      </c>
      <c r="O750" s="13">
        <v>262</v>
      </c>
      <c r="P750" s="22">
        <v>530</v>
      </c>
      <c r="Q750" s="22">
        <v>160</v>
      </c>
      <c r="R750" s="14">
        <v>1</v>
      </c>
      <c r="S750" s="22">
        <v>388</v>
      </c>
      <c r="T750" s="22">
        <v>1.6024715597389716E-2</v>
      </c>
      <c r="U750" s="22">
        <v>2575</v>
      </c>
      <c r="V750" s="22"/>
      <c r="W750" s="22">
        <v>785</v>
      </c>
      <c r="X750" s="22">
        <v>267</v>
      </c>
      <c r="Y750" s="14">
        <v>43</v>
      </c>
      <c r="Z750" s="10">
        <v>255</v>
      </c>
      <c r="AA750" s="22">
        <v>107</v>
      </c>
      <c r="AB750" s="22">
        <v>353.22</v>
      </c>
      <c r="AC750" s="22">
        <v>1.2313459314908988E-2</v>
      </c>
      <c r="AD750" s="42">
        <v>6.5300000000000002E-3</v>
      </c>
      <c r="AE750" s="22">
        <v>771</v>
      </c>
      <c r="AF750" s="22">
        <v>1.1044592021729154</v>
      </c>
      <c r="AG750" s="22">
        <v>1.1269991858907299E-2</v>
      </c>
      <c r="AH750" s="22">
        <v>0</v>
      </c>
      <c r="AI750" s="22">
        <v>0</v>
      </c>
      <c r="AJ750" s="22">
        <v>0</v>
      </c>
      <c r="AK750" s="22">
        <v>0</v>
      </c>
      <c r="AL750" s="45">
        <v>0</v>
      </c>
      <c r="AM750" s="45">
        <v>0</v>
      </c>
      <c r="AN750" s="45">
        <v>0</v>
      </c>
      <c r="AO750" s="45">
        <v>0</v>
      </c>
      <c r="AP750" s="45">
        <v>0</v>
      </c>
      <c r="AQ750" s="45">
        <v>0</v>
      </c>
      <c r="AR750" s="45">
        <v>0</v>
      </c>
      <c r="AS750" s="45" t="s">
        <v>4442</v>
      </c>
      <c r="AT750" s="45" t="s">
        <v>4444</v>
      </c>
      <c r="AU750" s="45">
        <v>0.42314110855322562</v>
      </c>
      <c r="AV750" s="10">
        <v>101.46959077549174</v>
      </c>
      <c r="AW750" s="10">
        <v>119.6743084829936</v>
      </c>
      <c r="AX750" s="17">
        <v>0.6168793670959174</v>
      </c>
    </row>
    <row r="751" spans="1:50" x14ac:dyDescent="0.25">
      <c r="A751" s="22" t="s">
        <v>2195</v>
      </c>
      <c r="B751" s="22" t="s">
        <v>3956</v>
      </c>
      <c r="C751" s="22" t="s">
        <v>2487</v>
      </c>
      <c r="D751" s="22">
        <v>7740</v>
      </c>
      <c r="E751" s="22" t="s">
        <v>2836</v>
      </c>
      <c r="F751" s="43">
        <v>1.386754</v>
      </c>
      <c r="G751" s="43">
        <v>144.32515056944999</v>
      </c>
      <c r="H751" s="43">
        <v>8.264772727272728</v>
      </c>
      <c r="I751" s="9">
        <v>0</v>
      </c>
      <c r="J751" s="9">
        <v>8.264772727272728</v>
      </c>
      <c r="K751" s="11">
        <v>0</v>
      </c>
      <c r="L751" s="41">
        <v>71</v>
      </c>
      <c r="M751" s="44">
        <v>0</v>
      </c>
      <c r="N751" s="13">
        <v>0</v>
      </c>
      <c r="O751" s="13">
        <v>0</v>
      </c>
      <c r="P751" s="22">
        <v>0</v>
      </c>
      <c r="Q751" s="22">
        <v>0</v>
      </c>
      <c r="R751" s="14">
        <v>0</v>
      </c>
      <c r="S751" s="22">
        <v>123</v>
      </c>
      <c r="T751" s="22">
        <v>1</v>
      </c>
      <c r="U751" s="22">
        <v>141</v>
      </c>
      <c r="V751" s="22"/>
      <c r="W751" s="22">
        <v>27</v>
      </c>
      <c r="X751" s="22">
        <v>19</v>
      </c>
      <c r="Y751" s="14">
        <v>141</v>
      </c>
      <c r="Z751" s="10">
        <v>27</v>
      </c>
      <c r="AA751" s="22">
        <v>19</v>
      </c>
      <c r="AB751" s="22">
        <v>49.68</v>
      </c>
      <c r="AC751" s="22">
        <v>9.6085401229682905E-3</v>
      </c>
      <c r="AD751" s="42">
        <v>5.4000000000000001E-4</v>
      </c>
      <c r="AE751" s="22">
        <v>772</v>
      </c>
      <c r="AF751" s="22">
        <v>0.32604028489014036</v>
      </c>
      <c r="AG751" s="22">
        <v>1.1242768444487598E-2</v>
      </c>
      <c r="AH751" s="22">
        <v>0</v>
      </c>
      <c r="AI751" s="22">
        <v>0</v>
      </c>
      <c r="AJ751" s="22">
        <v>0</v>
      </c>
      <c r="AK751" s="22">
        <v>0</v>
      </c>
      <c r="AL751" s="45">
        <v>0</v>
      </c>
      <c r="AM751" s="45">
        <v>0</v>
      </c>
      <c r="AN751" s="45">
        <v>0</v>
      </c>
      <c r="AO751" s="45">
        <v>0</v>
      </c>
      <c r="AP751" s="45">
        <v>0</v>
      </c>
      <c r="AQ751" s="45">
        <v>0</v>
      </c>
      <c r="AR751" s="45">
        <v>0</v>
      </c>
      <c r="AS751" s="45" t="s">
        <v>4442</v>
      </c>
      <c r="AT751" s="45" t="s">
        <v>4445</v>
      </c>
      <c r="AU751" s="45">
        <v>0.32604028489014036</v>
      </c>
      <c r="AV751" s="10">
        <v>3.266877492094046</v>
      </c>
      <c r="AW751" s="10">
        <v>3.266877492094046</v>
      </c>
      <c r="AX751" s="17">
        <v>0</v>
      </c>
    </row>
    <row r="752" spans="1:50" x14ac:dyDescent="0.25">
      <c r="A752" s="22" t="s">
        <v>1672</v>
      </c>
      <c r="B752" s="22" t="s">
        <v>3951</v>
      </c>
      <c r="C752" s="22" t="s">
        <v>1739</v>
      </c>
      <c r="D752" s="22">
        <v>482</v>
      </c>
      <c r="E752" s="22" t="s">
        <v>2022</v>
      </c>
      <c r="F752" s="43">
        <v>2.2658450000000001</v>
      </c>
      <c r="G752" s="43">
        <v>252.80921233565999</v>
      </c>
      <c r="H752" s="43">
        <v>13.73655303030303</v>
      </c>
      <c r="I752" s="9">
        <v>9.3060606060606066</v>
      </c>
      <c r="J752" s="9">
        <v>4.4304924242424244</v>
      </c>
      <c r="K752" s="11">
        <v>13.564015151515152</v>
      </c>
      <c r="L752" s="41">
        <v>320</v>
      </c>
      <c r="M752" s="44">
        <v>657</v>
      </c>
      <c r="N752" s="13">
        <v>180</v>
      </c>
      <c r="O752" s="13">
        <v>142</v>
      </c>
      <c r="P752" s="22">
        <v>26</v>
      </c>
      <c r="Q752" s="22">
        <v>25</v>
      </c>
      <c r="R752" s="14">
        <v>0</v>
      </c>
      <c r="S752" s="22">
        <v>234</v>
      </c>
      <c r="T752" s="22">
        <v>1.2560493044161625E-2</v>
      </c>
      <c r="U752" s="22">
        <v>664</v>
      </c>
      <c r="V752" s="22"/>
      <c r="W752" s="22">
        <v>181</v>
      </c>
      <c r="X752" s="22">
        <v>143</v>
      </c>
      <c r="Y752" s="14">
        <v>7</v>
      </c>
      <c r="Z752" s="10">
        <v>155</v>
      </c>
      <c r="AA752" s="22">
        <v>118</v>
      </c>
      <c r="AB752" s="22">
        <v>212.98</v>
      </c>
      <c r="AC752" s="22">
        <v>8.962667851642965E-3</v>
      </c>
      <c r="AD752" s="42">
        <v>2.8900000000000002E-3</v>
      </c>
      <c r="AE752" s="22">
        <v>773</v>
      </c>
      <c r="AF752" s="22">
        <v>0.61822304734541456</v>
      </c>
      <c r="AG752" s="22">
        <v>1.12404190426439E-2</v>
      </c>
      <c r="AH752" s="22">
        <v>0</v>
      </c>
      <c r="AI752" s="22">
        <v>0</v>
      </c>
      <c r="AJ752" s="22">
        <v>0</v>
      </c>
      <c r="AK752" s="22">
        <v>0</v>
      </c>
      <c r="AL752" s="45">
        <v>0</v>
      </c>
      <c r="AM752" s="45">
        <v>0</v>
      </c>
      <c r="AN752" s="45">
        <v>0</v>
      </c>
      <c r="AO752" s="45">
        <v>0</v>
      </c>
      <c r="AP752" s="45">
        <v>0</v>
      </c>
      <c r="AQ752" s="45">
        <v>0</v>
      </c>
      <c r="AR752" s="45">
        <v>0</v>
      </c>
      <c r="AS752" s="45" t="s">
        <v>4442</v>
      </c>
      <c r="AT752" s="45" t="s">
        <v>4445</v>
      </c>
      <c r="AU752" s="45">
        <v>0.19939736859120188</v>
      </c>
      <c r="AV752" s="10">
        <v>34.984824520155598</v>
      </c>
      <c r="AW752" s="10">
        <v>13.176522494450495</v>
      </c>
      <c r="AX752" s="17">
        <v>0.67746694425678011</v>
      </c>
    </row>
    <row r="753" spans="1:50" x14ac:dyDescent="0.25">
      <c r="A753" s="22" t="s">
        <v>539</v>
      </c>
      <c r="B753" s="22" t="s">
        <v>3949</v>
      </c>
      <c r="C753" s="22" t="s">
        <v>615</v>
      </c>
      <c r="D753" s="22">
        <v>4392</v>
      </c>
      <c r="E753" s="22" t="s">
        <v>653</v>
      </c>
      <c r="F753" s="43">
        <v>5.6583940000000004</v>
      </c>
      <c r="G753" s="43">
        <v>451.11932825358002</v>
      </c>
      <c r="H753" s="43">
        <v>20.0625</v>
      </c>
      <c r="I753" s="9">
        <v>0</v>
      </c>
      <c r="J753" s="9">
        <v>20.0625</v>
      </c>
      <c r="K753" s="11">
        <v>0</v>
      </c>
      <c r="L753" s="41">
        <v>1771</v>
      </c>
      <c r="M753" s="44">
        <v>0</v>
      </c>
      <c r="N753" s="13">
        <v>0</v>
      </c>
      <c r="O753" s="13">
        <v>0</v>
      </c>
      <c r="P753" s="22">
        <v>0</v>
      </c>
      <c r="Q753" s="22">
        <v>0</v>
      </c>
      <c r="R753" s="14">
        <v>0</v>
      </c>
      <c r="S753" s="22">
        <v>507</v>
      </c>
      <c r="T753" s="22">
        <v>1</v>
      </c>
      <c r="U753" s="22">
        <v>3228</v>
      </c>
      <c r="V753" s="22"/>
      <c r="W753" s="22">
        <v>584</v>
      </c>
      <c r="X753" s="22">
        <v>386</v>
      </c>
      <c r="Y753" s="14">
        <v>3228</v>
      </c>
      <c r="Z753" s="10">
        <v>584</v>
      </c>
      <c r="AA753" s="22">
        <v>386</v>
      </c>
      <c r="AB753" s="22">
        <v>1090.5999999999999</v>
      </c>
      <c r="AC753" s="22">
        <v>1.2543009455846998E-2</v>
      </c>
      <c r="AD753" s="42">
        <v>1.523E-2</v>
      </c>
      <c r="AE753" s="22">
        <v>774</v>
      </c>
      <c r="AF753" s="22">
        <v>3.2288404589358337</v>
      </c>
      <c r="AG753" s="22">
        <v>1.12112515935272E-2</v>
      </c>
      <c r="AH753" s="22">
        <v>0</v>
      </c>
      <c r="AI753" s="22">
        <v>0</v>
      </c>
      <c r="AJ753" s="22">
        <v>0</v>
      </c>
      <c r="AK753" s="22">
        <v>1</v>
      </c>
      <c r="AL753" s="45">
        <v>0</v>
      </c>
      <c r="AM753" s="45">
        <v>0</v>
      </c>
      <c r="AN753" s="45">
        <v>1</v>
      </c>
      <c r="AO753" s="45">
        <v>0</v>
      </c>
      <c r="AP753" s="45">
        <v>0</v>
      </c>
      <c r="AQ753" s="45">
        <v>1</v>
      </c>
      <c r="AR753" s="45">
        <v>1</v>
      </c>
      <c r="AS753" s="45" t="s">
        <v>4442</v>
      </c>
      <c r="AT753" s="45" t="s">
        <v>4443</v>
      </c>
      <c r="AU753" s="45">
        <v>3.2288404589358337</v>
      </c>
      <c r="AV753" s="10">
        <v>29.109034267912772</v>
      </c>
      <c r="AW753" s="10">
        <v>29.109034267912772</v>
      </c>
      <c r="AX753" s="17">
        <v>0</v>
      </c>
    </row>
    <row r="754" spans="1:50" x14ac:dyDescent="0.25">
      <c r="A754" s="22" t="s">
        <v>964</v>
      </c>
      <c r="B754" s="22" t="s">
        <v>3948</v>
      </c>
      <c r="C754" s="22" t="s">
        <v>1139</v>
      </c>
      <c r="D754" s="22">
        <v>1700</v>
      </c>
      <c r="E754" s="22" t="s">
        <v>1173</v>
      </c>
      <c r="F754" s="43">
        <v>2.0459429999999998</v>
      </c>
      <c r="G754" s="43">
        <v>162.45524913405001</v>
      </c>
      <c r="H754" s="43">
        <v>8.3606060606060613</v>
      </c>
      <c r="I754" s="9">
        <v>0</v>
      </c>
      <c r="J754" s="9">
        <v>8.3606060606060613</v>
      </c>
      <c r="K754" s="11">
        <v>0</v>
      </c>
      <c r="L754" s="41">
        <v>1798</v>
      </c>
      <c r="M754" s="44">
        <v>1</v>
      </c>
      <c r="N754" s="13">
        <v>0</v>
      </c>
      <c r="O754" s="13">
        <v>0</v>
      </c>
      <c r="P754" s="22">
        <v>0</v>
      </c>
      <c r="Q754" s="22">
        <v>0</v>
      </c>
      <c r="R754" s="14">
        <v>0</v>
      </c>
      <c r="S754" s="22">
        <v>226</v>
      </c>
      <c r="T754" s="22">
        <v>1</v>
      </c>
      <c r="U754" s="22">
        <v>3278</v>
      </c>
      <c r="V754" s="22"/>
      <c r="W754" s="22">
        <v>593</v>
      </c>
      <c r="X754" s="22">
        <v>392</v>
      </c>
      <c r="Y754" s="14">
        <v>3277</v>
      </c>
      <c r="Z754" s="10">
        <v>593</v>
      </c>
      <c r="AA754" s="22">
        <v>392</v>
      </c>
      <c r="AB754" s="22">
        <v>1107.3399999999999</v>
      </c>
      <c r="AC754" s="22">
        <v>1.2593886691292992E-2</v>
      </c>
      <c r="AD754" s="42">
        <v>1.553E-2</v>
      </c>
      <c r="AE754" s="22">
        <v>775</v>
      </c>
      <c r="AF754" s="22">
        <v>1.5202556179876183</v>
      </c>
      <c r="AG754" s="22">
        <v>1.1178350132261899E-2</v>
      </c>
      <c r="AH754" s="22">
        <v>0</v>
      </c>
      <c r="AI754" s="22">
        <v>0</v>
      </c>
      <c r="AJ754" s="22">
        <v>0</v>
      </c>
      <c r="AK754" s="22">
        <v>0</v>
      </c>
      <c r="AL754" s="45">
        <v>0</v>
      </c>
      <c r="AM754" s="45">
        <v>0</v>
      </c>
      <c r="AN754" s="45">
        <v>0</v>
      </c>
      <c r="AO754" s="45">
        <v>0</v>
      </c>
      <c r="AP754" s="45">
        <v>0</v>
      </c>
      <c r="AQ754" s="45">
        <v>0</v>
      </c>
      <c r="AR754" s="45">
        <v>0</v>
      </c>
      <c r="AS754" s="45" t="s">
        <v>4442</v>
      </c>
      <c r="AT754" s="45" t="s">
        <v>4443</v>
      </c>
      <c r="AU754" s="45">
        <v>1.5202556179876183</v>
      </c>
      <c r="AV754" s="10">
        <v>70.927872417542588</v>
      </c>
      <c r="AW754" s="10">
        <v>70.927872417542588</v>
      </c>
      <c r="AX754" s="17">
        <v>0</v>
      </c>
    </row>
    <row r="755" spans="1:50" x14ac:dyDescent="0.25">
      <c r="A755" s="22" t="s">
        <v>1672</v>
      </c>
      <c r="B755" s="22" t="s">
        <v>3947</v>
      </c>
      <c r="C755" s="22" t="s">
        <v>1733</v>
      </c>
      <c r="D755" s="22">
        <v>6583</v>
      </c>
      <c r="E755" s="22" t="s">
        <v>1836</v>
      </c>
      <c r="F755" s="43">
        <v>2.469395</v>
      </c>
      <c r="G755" s="43">
        <v>246.44515235569</v>
      </c>
      <c r="H755" s="43">
        <v>11.380871212121212</v>
      </c>
      <c r="I755" s="9">
        <v>0</v>
      </c>
      <c r="J755" s="9">
        <v>11.380871212121212</v>
      </c>
      <c r="K755" s="11">
        <v>0</v>
      </c>
      <c r="L755" s="41">
        <v>174</v>
      </c>
      <c r="M755" s="44">
        <v>0</v>
      </c>
      <c r="N755" s="13">
        <v>0</v>
      </c>
      <c r="O755" s="13">
        <v>0</v>
      </c>
      <c r="P755" s="22">
        <v>0</v>
      </c>
      <c r="Q755" s="22">
        <v>0</v>
      </c>
      <c r="R755" s="14">
        <v>0</v>
      </c>
      <c r="S755" s="22">
        <v>181</v>
      </c>
      <c r="T755" s="22">
        <v>1</v>
      </c>
      <c r="U755" s="22">
        <v>328</v>
      </c>
      <c r="V755" s="22"/>
      <c r="W755" s="22">
        <v>61</v>
      </c>
      <c r="X755" s="22">
        <v>41</v>
      </c>
      <c r="Y755" s="14">
        <v>328</v>
      </c>
      <c r="Z755" s="10">
        <v>61</v>
      </c>
      <c r="AA755" s="22">
        <v>41</v>
      </c>
      <c r="AB755" s="22">
        <v>113.09</v>
      </c>
      <c r="AC755" s="22">
        <v>1.002005913443964E-2</v>
      </c>
      <c r="AD755" s="42">
        <v>1.2700000000000001E-3</v>
      </c>
      <c r="AE755" s="22">
        <v>776</v>
      </c>
      <c r="AF755" s="22">
        <v>0.73399181034386463</v>
      </c>
      <c r="AG755" s="22">
        <v>1.1121088035513101E-2</v>
      </c>
      <c r="AH755" s="22">
        <v>0</v>
      </c>
      <c r="AI755" s="22">
        <v>0</v>
      </c>
      <c r="AJ755" s="22">
        <v>0</v>
      </c>
      <c r="AK755" s="22">
        <v>0</v>
      </c>
      <c r="AL755" s="45">
        <v>0</v>
      </c>
      <c r="AM755" s="45">
        <v>0</v>
      </c>
      <c r="AN755" s="45">
        <v>0</v>
      </c>
      <c r="AO755" s="45">
        <v>0</v>
      </c>
      <c r="AP755" s="45">
        <v>0</v>
      </c>
      <c r="AQ755" s="45">
        <v>0</v>
      </c>
      <c r="AR755" s="45">
        <v>0</v>
      </c>
      <c r="AS755" s="45" t="s">
        <v>4442</v>
      </c>
      <c r="AT755" s="45" t="s">
        <v>4445</v>
      </c>
      <c r="AU755" s="45">
        <v>0.73399181034386463</v>
      </c>
      <c r="AV755" s="10">
        <v>5.3598708625251703</v>
      </c>
      <c r="AW755" s="10">
        <v>5.3598708625251703</v>
      </c>
      <c r="AX755" s="17">
        <v>0</v>
      </c>
    </row>
    <row r="756" spans="1:50" x14ac:dyDescent="0.25">
      <c r="A756" s="22" t="s">
        <v>964</v>
      </c>
      <c r="B756" s="22" t="s">
        <v>3948</v>
      </c>
      <c r="C756" s="22" t="s">
        <v>1069</v>
      </c>
      <c r="D756" s="22">
        <v>1016</v>
      </c>
      <c r="E756" s="22" t="s">
        <v>1216</v>
      </c>
      <c r="F756" s="43">
        <v>4.4173359999999997</v>
      </c>
      <c r="G756" s="43">
        <v>281.7118775024</v>
      </c>
      <c r="H756" s="43">
        <v>9.9990530303030312</v>
      </c>
      <c r="I756" s="9">
        <v>0</v>
      </c>
      <c r="J756" s="9">
        <v>9.9990530303030312</v>
      </c>
      <c r="K756" s="11">
        <v>0</v>
      </c>
      <c r="L756" s="41">
        <v>4901</v>
      </c>
      <c r="M756" s="44">
        <v>0</v>
      </c>
      <c r="N756" s="13">
        <v>0</v>
      </c>
      <c r="O756" s="13">
        <v>0</v>
      </c>
      <c r="P756" s="22">
        <v>0</v>
      </c>
      <c r="Q756" s="22">
        <v>0</v>
      </c>
      <c r="R756" s="14">
        <v>0</v>
      </c>
      <c r="S756" s="22">
        <v>181</v>
      </c>
      <c r="T756" s="22">
        <v>1</v>
      </c>
      <c r="U756" s="22">
        <v>8912</v>
      </c>
      <c r="V756" s="22"/>
      <c r="W756" s="22">
        <v>1609</v>
      </c>
      <c r="X756" s="22">
        <v>1061</v>
      </c>
      <c r="Y756" s="14">
        <v>8912</v>
      </c>
      <c r="Z756" s="10">
        <v>1609</v>
      </c>
      <c r="AA756" s="22">
        <v>1061</v>
      </c>
      <c r="AB756" s="22">
        <v>3006.41</v>
      </c>
      <c r="AC756" s="22">
        <v>1.5680332825023919E-2</v>
      </c>
      <c r="AD756" s="42">
        <v>5.246E-2</v>
      </c>
      <c r="AE756" s="22">
        <v>777</v>
      </c>
      <c r="AF756" s="22">
        <v>0.29881443288632131</v>
      </c>
      <c r="AG756" s="22">
        <v>1.1067201218011901E-2</v>
      </c>
      <c r="AH756" s="22">
        <v>0</v>
      </c>
      <c r="AI756" s="22">
        <v>0</v>
      </c>
      <c r="AJ756" s="22">
        <v>0</v>
      </c>
      <c r="AK756" s="22">
        <v>0</v>
      </c>
      <c r="AL756" s="45">
        <v>0</v>
      </c>
      <c r="AM756" s="45">
        <v>0</v>
      </c>
      <c r="AN756" s="45">
        <v>0</v>
      </c>
      <c r="AO756" s="45">
        <v>0</v>
      </c>
      <c r="AP756" s="45">
        <v>1</v>
      </c>
      <c r="AQ756" s="45">
        <v>0</v>
      </c>
      <c r="AR756" s="45">
        <v>0</v>
      </c>
      <c r="AS756" s="45" t="s">
        <v>4442</v>
      </c>
      <c r="AT756" s="45" t="s">
        <v>4441</v>
      </c>
      <c r="AU756" s="45">
        <v>0.29881443288632131</v>
      </c>
      <c r="AV756" s="10">
        <v>160.91523818543422</v>
      </c>
      <c r="AW756" s="10">
        <v>160.91523818543422</v>
      </c>
      <c r="AX756" s="17">
        <v>0</v>
      </c>
    </row>
    <row r="757" spans="1:50" x14ac:dyDescent="0.25">
      <c r="A757" s="22" t="s">
        <v>539</v>
      </c>
      <c r="B757" s="22" t="s">
        <v>3949</v>
      </c>
      <c r="C757" s="22" t="s">
        <v>563</v>
      </c>
      <c r="D757" s="22">
        <v>6521</v>
      </c>
      <c r="E757" s="22" t="s">
        <v>584</v>
      </c>
      <c r="F757" s="43">
        <v>1.7614620000000001</v>
      </c>
      <c r="G757" s="43">
        <v>141.74808731477</v>
      </c>
      <c r="H757" s="43">
        <v>5.5530303030303028</v>
      </c>
      <c r="I757" s="9">
        <v>5.4681818181818187</v>
      </c>
      <c r="J757" s="9">
        <v>8.5037878787878801E-2</v>
      </c>
      <c r="K757" s="11">
        <v>5.5530303030303028</v>
      </c>
      <c r="L757" s="41">
        <v>93</v>
      </c>
      <c r="M757" s="44">
        <v>552</v>
      </c>
      <c r="N757" s="13">
        <v>88</v>
      </c>
      <c r="O757" s="13">
        <v>77</v>
      </c>
      <c r="P757" s="22">
        <v>86</v>
      </c>
      <c r="Q757" s="22">
        <v>76</v>
      </c>
      <c r="R757" s="14">
        <v>0</v>
      </c>
      <c r="S757" s="22">
        <v>285</v>
      </c>
      <c r="T757" s="22">
        <v>0</v>
      </c>
      <c r="U757" s="22">
        <v>552</v>
      </c>
      <c r="V757" s="22"/>
      <c r="W757" s="22">
        <v>88</v>
      </c>
      <c r="X757" s="22">
        <v>77</v>
      </c>
      <c r="Y757" s="14">
        <v>0</v>
      </c>
      <c r="Z757" s="10">
        <v>2</v>
      </c>
      <c r="AA757" s="22">
        <v>1</v>
      </c>
      <c r="AB757" s="22">
        <v>2.74</v>
      </c>
      <c r="AC757" s="22">
        <v>1.2426707360702831E-2</v>
      </c>
      <c r="AD757" s="42">
        <v>5.0000000000000002E-5</v>
      </c>
      <c r="AE757" s="22">
        <v>778</v>
      </c>
      <c r="AF757" s="22">
        <v>0.40914912235750223</v>
      </c>
      <c r="AG757" s="22">
        <v>1.1058084388040601E-2</v>
      </c>
      <c r="AH757" s="22">
        <v>1</v>
      </c>
      <c r="AI757" s="22">
        <v>0</v>
      </c>
      <c r="AJ757" s="22">
        <v>0</v>
      </c>
      <c r="AK757" s="22">
        <v>0</v>
      </c>
      <c r="AL757" s="45">
        <v>0</v>
      </c>
      <c r="AM757" s="45">
        <v>0</v>
      </c>
      <c r="AN757" s="45">
        <v>0</v>
      </c>
      <c r="AO757" s="45">
        <v>0</v>
      </c>
      <c r="AP757" s="45">
        <v>0</v>
      </c>
      <c r="AQ757" s="45">
        <v>0</v>
      </c>
      <c r="AR757" s="45">
        <v>0</v>
      </c>
      <c r="AS757" s="45" t="s">
        <v>4442</v>
      </c>
      <c r="AT757" s="45" t="s">
        <v>4445</v>
      </c>
      <c r="AU757" s="45">
        <v>6.2656192339194585E-3</v>
      </c>
      <c r="AV757" s="10">
        <v>23.51893095768374</v>
      </c>
      <c r="AW757" s="10">
        <v>15.847203274215554</v>
      </c>
      <c r="AX757" s="17">
        <v>0.98472032742155535</v>
      </c>
    </row>
    <row r="758" spans="1:50" x14ac:dyDescent="0.25">
      <c r="A758" s="22" t="s">
        <v>964</v>
      </c>
      <c r="B758" s="22" t="s">
        <v>3952</v>
      </c>
      <c r="C758" s="22" t="s">
        <v>1571</v>
      </c>
      <c r="D758" s="22">
        <v>305</v>
      </c>
      <c r="E758" s="22" t="s">
        <v>1572</v>
      </c>
      <c r="F758" s="43">
        <v>4.573251</v>
      </c>
      <c r="G758" s="43">
        <v>556.50760457246997</v>
      </c>
      <c r="H758" s="43">
        <v>24.768181818181819</v>
      </c>
      <c r="I758" s="9">
        <v>0.90340909090909105</v>
      </c>
      <c r="J758" s="9">
        <v>23.864772727272726</v>
      </c>
      <c r="K758" s="11">
        <v>0</v>
      </c>
      <c r="L758" s="41">
        <v>4</v>
      </c>
      <c r="M758" s="44">
        <v>0</v>
      </c>
      <c r="N758" s="13">
        <v>0</v>
      </c>
      <c r="O758" s="13">
        <v>0</v>
      </c>
      <c r="P758" s="22">
        <v>0</v>
      </c>
      <c r="Q758" s="22">
        <v>0</v>
      </c>
      <c r="R758" s="14">
        <v>0</v>
      </c>
      <c r="S758" s="22">
        <v>785</v>
      </c>
      <c r="T758" s="22">
        <v>1</v>
      </c>
      <c r="U758" s="22">
        <v>20</v>
      </c>
      <c r="V758" s="22"/>
      <c r="W758" s="22">
        <v>5</v>
      </c>
      <c r="X758" s="22">
        <v>5</v>
      </c>
      <c r="Y758" s="14">
        <v>20</v>
      </c>
      <c r="Z758" s="10">
        <v>5</v>
      </c>
      <c r="AA758" s="22">
        <v>5</v>
      </c>
      <c r="AB758" s="22">
        <v>8.65</v>
      </c>
      <c r="AC758" s="22">
        <v>8.2177691058028628E-3</v>
      </c>
      <c r="AD758" s="42">
        <v>9.0000000000000006E-5</v>
      </c>
      <c r="AE758" s="22">
        <v>779</v>
      </c>
      <c r="AF758" s="22">
        <v>8.8245099411806402E-2</v>
      </c>
      <c r="AG758" s="22">
        <v>1.10306374264758E-2</v>
      </c>
      <c r="AH758" s="22">
        <v>0</v>
      </c>
      <c r="AI758" s="22">
        <v>0</v>
      </c>
      <c r="AJ758" s="22">
        <v>0</v>
      </c>
      <c r="AK758" s="22">
        <v>0</v>
      </c>
      <c r="AL758" s="45">
        <v>0</v>
      </c>
      <c r="AM758" s="45">
        <v>0</v>
      </c>
      <c r="AN758" s="45">
        <v>0</v>
      </c>
      <c r="AO758" s="45">
        <v>0</v>
      </c>
      <c r="AP758" s="45">
        <v>0</v>
      </c>
      <c r="AQ758" s="45">
        <v>0</v>
      </c>
      <c r="AR758" s="45">
        <v>0</v>
      </c>
      <c r="AS758" s="45" t="s">
        <v>4442</v>
      </c>
      <c r="AT758" s="45" t="s">
        <v>4445</v>
      </c>
      <c r="AU758" s="45">
        <v>8.502639625377803E-2</v>
      </c>
      <c r="AV758" s="10">
        <v>0.20951383267463455</v>
      </c>
      <c r="AW758" s="10">
        <v>0.20187190310148651</v>
      </c>
      <c r="AX758" s="17">
        <v>3.6474582492200411E-2</v>
      </c>
    </row>
    <row r="759" spans="1:50" x14ac:dyDescent="0.25">
      <c r="A759" s="22" t="s">
        <v>2195</v>
      </c>
      <c r="B759" s="22" t="s">
        <v>3956</v>
      </c>
      <c r="C759" s="22" t="s">
        <v>2337</v>
      </c>
      <c r="D759" s="22">
        <v>1169</v>
      </c>
      <c r="E759" s="22" t="s">
        <v>2338</v>
      </c>
      <c r="F759" s="43">
        <v>2.43764</v>
      </c>
      <c r="G759" s="43">
        <v>245.79666049042001</v>
      </c>
      <c r="H759" s="43">
        <v>12.117992424242425</v>
      </c>
      <c r="I759" s="9">
        <v>0</v>
      </c>
      <c r="J759" s="9">
        <v>12.117992424242425</v>
      </c>
      <c r="K759" s="11">
        <v>0</v>
      </c>
      <c r="L759" s="41">
        <v>245</v>
      </c>
      <c r="M759" s="44">
        <v>0</v>
      </c>
      <c r="N759" s="13">
        <v>0</v>
      </c>
      <c r="O759" s="13">
        <v>0</v>
      </c>
      <c r="P759" s="22">
        <v>0</v>
      </c>
      <c r="Q759" s="22">
        <v>0</v>
      </c>
      <c r="R759" s="14">
        <v>0</v>
      </c>
      <c r="S759" s="22">
        <v>470</v>
      </c>
      <c r="T759" s="22">
        <v>1</v>
      </c>
      <c r="U759" s="22">
        <v>457</v>
      </c>
      <c r="V759" s="22"/>
      <c r="W759" s="22">
        <v>84</v>
      </c>
      <c r="X759" s="22">
        <v>57</v>
      </c>
      <c r="Y759" s="14">
        <v>457</v>
      </c>
      <c r="Z759" s="10">
        <v>84</v>
      </c>
      <c r="AA759" s="22">
        <v>57</v>
      </c>
      <c r="AB759" s="22">
        <v>156.21</v>
      </c>
      <c r="AC759" s="22">
        <v>9.9173031689541915E-3</v>
      </c>
      <c r="AD759" s="42">
        <v>1.73E-3</v>
      </c>
      <c r="AE759" s="22">
        <v>780</v>
      </c>
      <c r="AF759" s="22">
        <v>1.1903126579320789</v>
      </c>
      <c r="AG759" s="22">
        <v>1.1021413499371101E-2</v>
      </c>
      <c r="AH759" s="22">
        <v>0</v>
      </c>
      <c r="AI759" s="22">
        <v>0</v>
      </c>
      <c r="AJ759" s="22">
        <v>0</v>
      </c>
      <c r="AK759" s="22">
        <v>0</v>
      </c>
      <c r="AL759" s="45">
        <v>0</v>
      </c>
      <c r="AM759" s="45">
        <v>0</v>
      </c>
      <c r="AN759" s="45">
        <v>0</v>
      </c>
      <c r="AO759" s="45">
        <v>0</v>
      </c>
      <c r="AP759" s="45">
        <v>0</v>
      </c>
      <c r="AQ759" s="45">
        <v>0</v>
      </c>
      <c r="AR759" s="45">
        <v>0</v>
      </c>
      <c r="AS759" s="45" t="s">
        <v>4442</v>
      </c>
      <c r="AT759" s="45" t="s">
        <v>4445</v>
      </c>
      <c r="AU759" s="45">
        <v>1.1903126579320789</v>
      </c>
      <c r="AV759" s="10">
        <v>6.9318412703374328</v>
      </c>
      <c r="AW759" s="10">
        <v>6.9318412703374328</v>
      </c>
      <c r="AX759" s="17">
        <v>0</v>
      </c>
    </row>
    <row r="760" spans="1:50" x14ac:dyDescent="0.25">
      <c r="A760" s="22" t="s">
        <v>2906</v>
      </c>
      <c r="B760" s="22" t="s">
        <v>3950</v>
      </c>
      <c r="C760" s="22" t="s">
        <v>2961</v>
      </c>
      <c r="D760" s="22">
        <v>700</v>
      </c>
      <c r="E760" s="22" t="s">
        <v>2967</v>
      </c>
      <c r="F760" s="43">
        <v>1.73447</v>
      </c>
      <c r="G760" s="43">
        <v>111.42038088379</v>
      </c>
      <c r="H760" s="43">
        <v>3.4503787878787882</v>
      </c>
      <c r="I760" s="9">
        <v>1.6435606060606063</v>
      </c>
      <c r="J760" s="9">
        <v>1.8068181818181821</v>
      </c>
      <c r="K760" s="11">
        <v>3.2308712121212122</v>
      </c>
      <c r="L760" s="41">
        <v>1075</v>
      </c>
      <c r="M760" s="44">
        <v>2228</v>
      </c>
      <c r="N760" s="13">
        <v>924</v>
      </c>
      <c r="O760" s="13">
        <v>298</v>
      </c>
      <c r="P760" s="22">
        <v>796</v>
      </c>
      <c r="Q760" s="22">
        <v>254</v>
      </c>
      <c r="R760" s="14">
        <v>0</v>
      </c>
      <c r="S760" s="22">
        <v>144</v>
      </c>
      <c r="T760" s="22">
        <v>6.3618399385223401E-2</v>
      </c>
      <c r="U760" s="22">
        <v>2353</v>
      </c>
      <c r="V760" s="22"/>
      <c r="W760" s="22">
        <v>947</v>
      </c>
      <c r="X760" s="22">
        <v>313</v>
      </c>
      <c r="Y760" s="14">
        <v>125</v>
      </c>
      <c r="Z760" s="10">
        <v>151</v>
      </c>
      <c r="AA760" s="22">
        <v>59</v>
      </c>
      <c r="AB760" s="22">
        <v>218.12</v>
      </c>
      <c r="AC760" s="22">
        <v>1.5566900653562022E-2</v>
      </c>
      <c r="AD760" s="42">
        <v>4.8900000000000002E-3</v>
      </c>
      <c r="AE760" s="22">
        <v>781</v>
      </c>
      <c r="AF760" s="22">
        <v>0.46167593538574625</v>
      </c>
      <c r="AG760" s="22">
        <v>1.0992284175851101E-2</v>
      </c>
      <c r="AH760" s="22">
        <v>0</v>
      </c>
      <c r="AI760" s="22">
        <v>0</v>
      </c>
      <c r="AJ760" s="22">
        <v>1</v>
      </c>
      <c r="AK760" s="22">
        <v>0</v>
      </c>
      <c r="AL760" s="45">
        <v>0</v>
      </c>
      <c r="AM760" s="45">
        <v>0</v>
      </c>
      <c r="AN760" s="45">
        <v>0</v>
      </c>
      <c r="AO760" s="45">
        <v>0</v>
      </c>
      <c r="AP760" s="45">
        <v>0</v>
      </c>
      <c r="AQ760" s="45">
        <v>0</v>
      </c>
      <c r="AR760" s="45">
        <v>0</v>
      </c>
      <c r="AS760" s="45" t="s">
        <v>4442</v>
      </c>
      <c r="AT760" s="45" t="s">
        <v>4444</v>
      </c>
      <c r="AU760" s="45">
        <v>0.24176026037874737</v>
      </c>
      <c r="AV760" s="10">
        <v>83.572327044025144</v>
      </c>
      <c r="AW760" s="10">
        <v>274.46261938741901</v>
      </c>
      <c r="AX760" s="17">
        <v>0.47634207926226813</v>
      </c>
    </row>
    <row r="761" spans="1:50" x14ac:dyDescent="0.25">
      <c r="A761" s="22" t="s">
        <v>964</v>
      </c>
      <c r="B761" s="22" t="s">
        <v>3948</v>
      </c>
      <c r="C761" s="22" t="s">
        <v>1136</v>
      </c>
      <c r="D761" s="22">
        <v>7578</v>
      </c>
      <c r="E761" s="22" t="s">
        <v>1320</v>
      </c>
      <c r="F761" s="43">
        <v>4.7409679999999996</v>
      </c>
      <c r="G761" s="43">
        <v>377.95386383845999</v>
      </c>
      <c r="H761" s="43">
        <v>13.642234848484849</v>
      </c>
      <c r="I761" s="9">
        <v>0</v>
      </c>
      <c r="J761" s="9">
        <v>13.642234848484849</v>
      </c>
      <c r="K761" s="11">
        <v>0</v>
      </c>
      <c r="L761" s="41">
        <v>1884</v>
      </c>
      <c r="M761" s="44">
        <v>0</v>
      </c>
      <c r="N761" s="13">
        <v>0</v>
      </c>
      <c r="O761" s="13">
        <v>0</v>
      </c>
      <c r="P761" s="22">
        <v>0</v>
      </c>
      <c r="Q761" s="22">
        <v>0</v>
      </c>
      <c r="R761" s="14">
        <v>0</v>
      </c>
      <c r="S761" s="22">
        <v>227</v>
      </c>
      <c r="T761" s="22">
        <v>1</v>
      </c>
      <c r="U761" s="22">
        <v>3434</v>
      </c>
      <c r="V761" s="22"/>
      <c r="W761" s="22">
        <v>621</v>
      </c>
      <c r="X761" s="22">
        <v>410</v>
      </c>
      <c r="Y761" s="14">
        <v>3434</v>
      </c>
      <c r="Z761" s="10">
        <v>621</v>
      </c>
      <c r="AA761" s="22">
        <v>410</v>
      </c>
      <c r="AB761" s="22">
        <v>1159.83</v>
      </c>
      <c r="AC761" s="22">
        <v>1.2543774395772075E-2</v>
      </c>
      <c r="AD761" s="42">
        <v>1.6199999999999999E-2</v>
      </c>
      <c r="AE761" s="22">
        <v>782</v>
      </c>
      <c r="AF761" s="22">
        <v>1.8322005176344958</v>
      </c>
      <c r="AG761" s="22">
        <v>1.0971260584637699E-2</v>
      </c>
      <c r="AH761" s="22">
        <v>0</v>
      </c>
      <c r="AI761" s="22">
        <v>0</v>
      </c>
      <c r="AJ761" s="22">
        <v>0</v>
      </c>
      <c r="AK761" s="22">
        <v>0</v>
      </c>
      <c r="AL761" s="45">
        <v>0</v>
      </c>
      <c r="AM761" s="45">
        <v>0</v>
      </c>
      <c r="AN761" s="45">
        <v>0</v>
      </c>
      <c r="AO761" s="45">
        <v>0</v>
      </c>
      <c r="AP761" s="45">
        <v>0</v>
      </c>
      <c r="AQ761" s="45">
        <v>0</v>
      </c>
      <c r="AR761" s="45">
        <v>0</v>
      </c>
      <c r="AS761" s="45" t="s">
        <v>4442</v>
      </c>
      <c r="AT761" s="45" t="s">
        <v>4443</v>
      </c>
      <c r="AU761" s="45">
        <v>1.8322005176344958</v>
      </c>
      <c r="AV761" s="10">
        <v>45.520400938484819</v>
      </c>
      <c r="AW761" s="10">
        <v>45.520400938484819</v>
      </c>
      <c r="AX761" s="17">
        <v>0</v>
      </c>
    </row>
    <row r="762" spans="1:50" x14ac:dyDescent="0.25">
      <c r="A762" s="22" t="s">
        <v>964</v>
      </c>
      <c r="B762" s="22" t="s">
        <v>3948</v>
      </c>
      <c r="C762" s="22" t="s">
        <v>1543</v>
      </c>
      <c r="D762" s="22">
        <v>8710</v>
      </c>
      <c r="E762" s="22" t="s">
        <v>1648</v>
      </c>
      <c r="F762" s="43">
        <v>1.393354</v>
      </c>
      <c r="G762" s="43">
        <v>81.495624989180001</v>
      </c>
      <c r="H762" s="43">
        <v>3.8456439393939399</v>
      </c>
      <c r="I762" s="9">
        <v>0.24356060606060606</v>
      </c>
      <c r="J762" s="9">
        <v>3.6020833333333333</v>
      </c>
      <c r="K762" s="11">
        <v>0.24356060606060606</v>
      </c>
      <c r="L762" s="41">
        <v>37</v>
      </c>
      <c r="M762" s="44">
        <v>48</v>
      </c>
      <c r="N762" s="13">
        <v>18</v>
      </c>
      <c r="O762" s="13">
        <v>12</v>
      </c>
      <c r="P762" s="22">
        <v>18</v>
      </c>
      <c r="Q762" s="22">
        <v>12</v>
      </c>
      <c r="R762" s="14">
        <v>0</v>
      </c>
      <c r="S762" s="22">
        <v>135</v>
      </c>
      <c r="T762" s="22">
        <v>0.93666584585077572</v>
      </c>
      <c r="U762" s="22">
        <v>122</v>
      </c>
      <c r="V762" s="22"/>
      <c r="W762" s="22">
        <v>33</v>
      </c>
      <c r="X762" s="22">
        <v>23</v>
      </c>
      <c r="Y762" s="14">
        <v>74</v>
      </c>
      <c r="Z762" s="10">
        <v>15</v>
      </c>
      <c r="AA762" s="22">
        <v>11</v>
      </c>
      <c r="AB762" s="22">
        <v>27.21</v>
      </c>
      <c r="AC762" s="22">
        <v>1.7097285899519057E-2</v>
      </c>
      <c r="AD762" s="42">
        <v>5.2999999999999998E-4</v>
      </c>
      <c r="AE762" s="22">
        <v>783</v>
      </c>
      <c r="AF762" s="22">
        <v>5.4801868012500005E-2</v>
      </c>
      <c r="AG762" s="22">
        <v>1.09603736025E-2</v>
      </c>
      <c r="AH762" s="22">
        <v>0</v>
      </c>
      <c r="AI762" s="22">
        <v>0</v>
      </c>
      <c r="AJ762" s="22">
        <v>0</v>
      </c>
      <c r="AK762" s="22">
        <v>0</v>
      </c>
      <c r="AL762" s="45">
        <v>0</v>
      </c>
      <c r="AM762" s="45">
        <v>0</v>
      </c>
      <c r="AN762" s="45">
        <v>0</v>
      </c>
      <c r="AO762" s="45">
        <v>0</v>
      </c>
      <c r="AP762" s="45">
        <v>0</v>
      </c>
      <c r="AQ762" s="45">
        <v>0</v>
      </c>
      <c r="AR762" s="45">
        <v>0</v>
      </c>
      <c r="AS762" s="45" t="s">
        <v>4442</v>
      </c>
      <c r="AT762" s="45" t="s">
        <v>4445</v>
      </c>
      <c r="AU762" s="45">
        <v>5.133103805613088E-2</v>
      </c>
      <c r="AV762" s="10">
        <v>4.164256795835743</v>
      </c>
      <c r="AW762" s="10">
        <v>8.5811376508249193</v>
      </c>
      <c r="AX762" s="17">
        <v>6.3334154149224317E-2</v>
      </c>
    </row>
    <row r="763" spans="1:50" x14ac:dyDescent="0.25">
      <c r="A763" s="22" t="s">
        <v>964</v>
      </c>
      <c r="B763" s="22" t="s">
        <v>3948</v>
      </c>
      <c r="C763" s="22" t="s">
        <v>967</v>
      </c>
      <c r="D763" s="22">
        <v>1520</v>
      </c>
      <c r="E763" s="22" t="s">
        <v>1120</v>
      </c>
      <c r="F763" s="43">
        <v>11.554467000000001</v>
      </c>
      <c r="G763" s="43">
        <v>673.90228406438996</v>
      </c>
      <c r="H763" s="43">
        <v>26.76856060606061</v>
      </c>
      <c r="I763" s="9">
        <v>0.73295454545454553</v>
      </c>
      <c r="J763" s="9">
        <v>26.035606060606064</v>
      </c>
      <c r="K763" s="11">
        <v>0.87348484848484853</v>
      </c>
      <c r="L763" s="41">
        <v>11270</v>
      </c>
      <c r="M763" s="44">
        <v>1126</v>
      </c>
      <c r="N763" s="13">
        <v>219</v>
      </c>
      <c r="O763" s="13">
        <v>132</v>
      </c>
      <c r="P763" s="22">
        <v>217</v>
      </c>
      <c r="Q763" s="22">
        <v>130</v>
      </c>
      <c r="R763" s="14">
        <v>0</v>
      </c>
      <c r="S763" s="22">
        <v>659</v>
      </c>
      <c r="T763" s="22">
        <v>0.96736900196691622</v>
      </c>
      <c r="U763" s="22">
        <v>20936</v>
      </c>
      <c r="V763" s="22"/>
      <c r="W763" s="22">
        <v>3794</v>
      </c>
      <c r="X763" s="22">
        <v>2488</v>
      </c>
      <c r="Y763" s="14">
        <v>19810</v>
      </c>
      <c r="Z763" s="10">
        <v>3577</v>
      </c>
      <c r="AA763" s="22">
        <v>2358</v>
      </c>
      <c r="AB763" s="22">
        <v>6683.39</v>
      </c>
      <c r="AC763" s="22">
        <v>1.714561186870231E-2</v>
      </c>
      <c r="AD763" s="42">
        <v>0.12753</v>
      </c>
      <c r="AE763" s="22">
        <v>784</v>
      </c>
      <c r="AF763" s="22">
        <v>4.4256293764366266</v>
      </c>
      <c r="AG763" s="22">
        <v>1.09545281594966E-2</v>
      </c>
      <c r="AH763" s="22">
        <v>0</v>
      </c>
      <c r="AI763" s="22">
        <v>0</v>
      </c>
      <c r="AJ763" s="22">
        <v>0</v>
      </c>
      <c r="AK763" s="22">
        <v>0</v>
      </c>
      <c r="AL763" s="45">
        <v>0</v>
      </c>
      <c r="AM763" s="45">
        <v>0</v>
      </c>
      <c r="AN763" s="45">
        <v>1</v>
      </c>
      <c r="AO763" s="45">
        <v>0</v>
      </c>
      <c r="AP763" s="45">
        <v>0</v>
      </c>
      <c r="AQ763" s="45">
        <v>1</v>
      </c>
      <c r="AR763" s="45">
        <v>1</v>
      </c>
      <c r="AS763" s="45" t="s">
        <v>4442</v>
      </c>
      <c r="AT763" s="45" t="s">
        <v>4440</v>
      </c>
      <c r="AU763" s="45">
        <v>4.3044504600319105</v>
      </c>
      <c r="AV763" s="10">
        <v>137.38877411470304</v>
      </c>
      <c r="AW763" s="10">
        <v>141.73343333003154</v>
      </c>
      <c r="AX763" s="17">
        <v>2.7381171376416814E-2</v>
      </c>
    </row>
    <row r="764" spans="1:50" x14ac:dyDescent="0.25">
      <c r="A764" s="22" t="s">
        <v>2906</v>
      </c>
      <c r="B764" s="22" t="s">
        <v>3959</v>
      </c>
      <c r="C764" s="22" t="s">
        <v>3269</v>
      </c>
      <c r="D764" s="22">
        <v>4400</v>
      </c>
      <c r="E764" s="22" t="s">
        <v>3441</v>
      </c>
      <c r="F764" s="43">
        <v>0.893652</v>
      </c>
      <c r="G764" s="43">
        <v>45.940472158040002</v>
      </c>
      <c r="H764" s="43">
        <v>4.35189393939394</v>
      </c>
      <c r="I764" s="9">
        <v>0</v>
      </c>
      <c r="J764" s="9">
        <v>4.35189393939394</v>
      </c>
      <c r="K764" s="11">
        <v>0</v>
      </c>
      <c r="L764" s="41">
        <v>78</v>
      </c>
      <c r="M764" s="44">
        <v>0</v>
      </c>
      <c r="N764" s="13">
        <v>0</v>
      </c>
      <c r="O764" s="13">
        <v>0</v>
      </c>
      <c r="P764" s="22">
        <v>0</v>
      </c>
      <c r="Q764" s="22">
        <v>0</v>
      </c>
      <c r="R764" s="14">
        <v>0</v>
      </c>
      <c r="S764" s="22">
        <v>118</v>
      </c>
      <c r="T764" s="22">
        <v>1</v>
      </c>
      <c r="U764" s="22">
        <v>154</v>
      </c>
      <c r="V764" s="22"/>
      <c r="W764" s="22">
        <v>30</v>
      </c>
      <c r="X764" s="22">
        <v>21</v>
      </c>
      <c r="Y764" s="14">
        <v>154</v>
      </c>
      <c r="Z764" s="10">
        <v>30</v>
      </c>
      <c r="AA764" s="22">
        <v>21</v>
      </c>
      <c r="AB764" s="22">
        <v>54.96</v>
      </c>
      <c r="AC764" s="22">
        <v>1.9452390409174382E-2</v>
      </c>
      <c r="AD764" s="42">
        <v>1.2099999999999999E-3</v>
      </c>
      <c r="AE764" s="22">
        <v>785</v>
      </c>
      <c r="AF764" s="22">
        <v>0.14190946800873441</v>
      </c>
      <c r="AG764" s="22">
        <v>1.0916112923748802E-2</v>
      </c>
      <c r="AH764" s="22">
        <v>0</v>
      </c>
      <c r="AI764" s="22">
        <v>0</v>
      </c>
      <c r="AJ764" s="22">
        <v>0</v>
      </c>
      <c r="AK764" s="22">
        <v>0</v>
      </c>
      <c r="AL764" s="45">
        <v>0</v>
      </c>
      <c r="AM764" s="45">
        <v>0</v>
      </c>
      <c r="AN764" s="45">
        <v>0</v>
      </c>
      <c r="AO764" s="45">
        <v>0</v>
      </c>
      <c r="AP764" s="45">
        <v>0</v>
      </c>
      <c r="AQ764" s="45">
        <v>0</v>
      </c>
      <c r="AR764" s="45">
        <v>0</v>
      </c>
      <c r="AS764" s="45" t="s">
        <v>4442</v>
      </c>
      <c r="AT764" s="45" t="s">
        <v>4445</v>
      </c>
      <c r="AU764" s="45">
        <v>0.14190946800873441</v>
      </c>
      <c r="AV764" s="10">
        <v>6.893550352511097</v>
      </c>
      <c r="AW764" s="10">
        <v>6.893550352511097</v>
      </c>
      <c r="AX764" s="17">
        <v>0</v>
      </c>
    </row>
    <row r="765" spans="1:50" x14ac:dyDescent="0.25">
      <c r="A765" s="22" t="s">
        <v>2195</v>
      </c>
      <c r="B765" s="22" t="s">
        <v>3960</v>
      </c>
      <c r="C765" s="22" t="s">
        <v>2504</v>
      </c>
      <c r="D765" s="22">
        <v>3824</v>
      </c>
      <c r="E765" s="22" t="s">
        <v>2505</v>
      </c>
      <c r="F765" s="43">
        <v>1.4536690000000001</v>
      </c>
      <c r="G765" s="43">
        <v>119.39482772328</v>
      </c>
      <c r="H765" s="43">
        <v>5.0946969696969697</v>
      </c>
      <c r="I765" s="9">
        <v>0</v>
      </c>
      <c r="J765" s="9">
        <v>5.0946969696969697</v>
      </c>
      <c r="K765" s="11">
        <v>0</v>
      </c>
      <c r="L765" s="41">
        <v>535</v>
      </c>
      <c r="M765" s="44">
        <v>0</v>
      </c>
      <c r="N765" s="13">
        <v>0</v>
      </c>
      <c r="O765" s="13">
        <v>0</v>
      </c>
      <c r="P765" s="22">
        <v>0</v>
      </c>
      <c r="Q765" s="22">
        <v>0</v>
      </c>
      <c r="R765" s="14">
        <v>0</v>
      </c>
      <c r="S765" s="22">
        <v>95</v>
      </c>
      <c r="T765" s="22">
        <v>1</v>
      </c>
      <c r="U765" s="22">
        <v>984</v>
      </c>
      <c r="V765" s="22"/>
      <c r="W765" s="22">
        <v>179</v>
      </c>
      <c r="X765" s="22">
        <v>119</v>
      </c>
      <c r="Y765" s="14">
        <v>984</v>
      </c>
      <c r="Z765" s="10">
        <v>179</v>
      </c>
      <c r="AA765" s="22">
        <v>119</v>
      </c>
      <c r="AB765" s="22">
        <v>333.79</v>
      </c>
      <c r="AC765" s="22">
        <v>1.2175309665584106E-2</v>
      </c>
      <c r="AD765" s="42">
        <v>4.5300000000000002E-3</v>
      </c>
      <c r="AE765" s="22">
        <v>786</v>
      </c>
      <c r="AF765" s="22">
        <v>0.65142993496940393</v>
      </c>
      <c r="AG765" s="22">
        <v>1.0857165582823399E-2</v>
      </c>
      <c r="AH765" s="22">
        <v>0</v>
      </c>
      <c r="AI765" s="22">
        <v>0</v>
      </c>
      <c r="AJ765" s="22">
        <v>0</v>
      </c>
      <c r="AK765" s="22">
        <v>0</v>
      </c>
      <c r="AL765" s="45">
        <v>0</v>
      </c>
      <c r="AM765" s="45">
        <v>0</v>
      </c>
      <c r="AN765" s="45">
        <v>0</v>
      </c>
      <c r="AO765" s="45">
        <v>0</v>
      </c>
      <c r="AP765" s="45">
        <v>0</v>
      </c>
      <c r="AQ765" s="45">
        <v>0</v>
      </c>
      <c r="AR765" s="45">
        <v>0</v>
      </c>
      <c r="AS765" s="45" t="s">
        <v>4442</v>
      </c>
      <c r="AT765" s="45" t="s">
        <v>4444</v>
      </c>
      <c r="AU765" s="45">
        <v>0.65142993496940393</v>
      </c>
      <c r="AV765" s="10">
        <v>35.134572490706319</v>
      </c>
      <c r="AW765" s="10">
        <v>35.134572490706319</v>
      </c>
      <c r="AX765" s="17">
        <v>0</v>
      </c>
    </row>
    <row r="766" spans="1:50" x14ac:dyDescent="0.25">
      <c r="A766" s="22" t="s">
        <v>2906</v>
      </c>
      <c r="B766" s="22" t="s">
        <v>3950</v>
      </c>
      <c r="C766" s="22" t="s">
        <v>2917</v>
      </c>
      <c r="D766" s="22">
        <v>5769</v>
      </c>
      <c r="E766" s="22" t="s">
        <v>3352</v>
      </c>
      <c r="F766" s="43">
        <v>3.4423300000000001</v>
      </c>
      <c r="G766" s="43">
        <v>434.62707672430003</v>
      </c>
      <c r="H766" s="43">
        <v>19.177272727272726</v>
      </c>
      <c r="I766" s="9">
        <v>0</v>
      </c>
      <c r="J766" s="9">
        <v>19.177272727272726</v>
      </c>
      <c r="K766" s="11">
        <v>0</v>
      </c>
      <c r="L766" s="41">
        <v>726</v>
      </c>
      <c r="M766" s="44">
        <v>0</v>
      </c>
      <c r="N766" s="13">
        <v>0</v>
      </c>
      <c r="O766" s="13">
        <v>0</v>
      </c>
      <c r="P766" s="22">
        <v>0</v>
      </c>
      <c r="Q766" s="22">
        <v>0</v>
      </c>
      <c r="R766" s="14">
        <v>0</v>
      </c>
      <c r="S766" s="22">
        <v>256</v>
      </c>
      <c r="T766" s="22">
        <v>1</v>
      </c>
      <c r="U766" s="22">
        <v>1331</v>
      </c>
      <c r="V766" s="22"/>
      <c r="W766" s="22">
        <v>242</v>
      </c>
      <c r="X766" s="22">
        <v>160</v>
      </c>
      <c r="Y766" s="14">
        <v>1331</v>
      </c>
      <c r="Z766" s="10">
        <v>242</v>
      </c>
      <c r="AA766" s="22">
        <v>160</v>
      </c>
      <c r="AB766" s="22">
        <v>451.33</v>
      </c>
      <c r="AC766" s="22">
        <v>7.920192239158623E-3</v>
      </c>
      <c r="AD766" s="42">
        <v>3.9899999999999996E-3</v>
      </c>
      <c r="AE766" s="22">
        <v>787</v>
      </c>
      <c r="AF766" s="22">
        <v>0.97367838138027896</v>
      </c>
      <c r="AG766" s="22">
        <v>1.08186486820031E-2</v>
      </c>
      <c r="AH766" s="22">
        <v>0</v>
      </c>
      <c r="AI766" s="22">
        <v>0</v>
      </c>
      <c r="AJ766" s="22">
        <v>0</v>
      </c>
      <c r="AK766" s="22">
        <v>0</v>
      </c>
      <c r="AL766" s="45">
        <v>0</v>
      </c>
      <c r="AM766" s="45">
        <v>0</v>
      </c>
      <c r="AN766" s="45">
        <v>0</v>
      </c>
      <c r="AO766" s="45">
        <v>0</v>
      </c>
      <c r="AP766" s="45">
        <v>0</v>
      </c>
      <c r="AQ766" s="45">
        <v>0</v>
      </c>
      <c r="AR766" s="45">
        <v>0</v>
      </c>
      <c r="AS766" s="45" t="s">
        <v>4442</v>
      </c>
      <c r="AT766" s="45" t="s">
        <v>4445</v>
      </c>
      <c r="AU766" s="45">
        <v>0.97367838138027907</v>
      </c>
      <c r="AV766" s="10">
        <v>12.619104053093151</v>
      </c>
      <c r="AW766" s="10">
        <v>12.619104053093151</v>
      </c>
      <c r="AX766" s="17">
        <v>0</v>
      </c>
    </row>
    <row r="767" spans="1:50" x14ac:dyDescent="0.25">
      <c r="A767" s="22" t="s">
        <v>8</v>
      </c>
      <c r="B767" s="22" t="s">
        <v>3946</v>
      </c>
      <c r="C767" s="22" t="s">
        <v>294</v>
      </c>
      <c r="D767" s="22">
        <v>1062</v>
      </c>
      <c r="E767" s="22" t="s">
        <v>295</v>
      </c>
      <c r="F767" s="43">
        <v>7.8678590000000002</v>
      </c>
      <c r="G767" s="43">
        <v>332.28766440678999</v>
      </c>
      <c r="H767" s="43">
        <v>15.921969696969697</v>
      </c>
      <c r="I767" s="9">
        <v>0.6753787878787878</v>
      </c>
      <c r="J767" s="9">
        <v>15.246780303030304</v>
      </c>
      <c r="K767" s="11">
        <v>0.9496212121212122</v>
      </c>
      <c r="L767" s="41">
        <v>2608</v>
      </c>
      <c r="M767" s="44">
        <v>201</v>
      </c>
      <c r="N767" s="13">
        <v>73</v>
      </c>
      <c r="O767" s="13">
        <v>53</v>
      </c>
      <c r="P767" s="22">
        <v>43</v>
      </c>
      <c r="Q767" s="22">
        <v>39</v>
      </c>
      <c r="R767" s="14">
        <v>1</v>
      </c>
      <c r="S767" s="22">
        <v>419</v>
      </c>
      <c r="T767" s="22">
        <v>0.94035780558595428</v>
      </c>
      <c r="U767" s="22">
        <v>4666</v>
      </c>
      <c r="V767" s="22"/>
      <c r="W767" s="22">
        <v>880</v>
      </c>
      <c r="X767" s="22">
        <v>586</v>
      </c>
      <c r="Y767" s="14">
        <v>4465</v>
      </c>
      <c r="Z767" s="10">
        <v>837</v>
      </c>
      <c r="AA767" s="22">
        <v>547</v>
      </c>
      <c r="AB767" s="22">
        <v>1548.54</v>
      </c>
      <c r="AC767" s="22">
        <v>2.3677854590377106E-2</v>
      </c>
      <c r="AD767" s="42">
        <v>4.1209999999999997E-2</v>
      </c>
      <c r="AE767" s="22">
        <v>788</v>
      </c>
      <c r="AF767" s="22">
        <v>2.001230707213808</v>
      </c>
      <c r="AG767" s="22">
        <v>1.0817463282236799E-2</v>
      </c>
      <c r="AH767" s="22">
        <v>0</v>
      </c>
      <c r="AI767" s="22">
        <v>0</v>
      </c>
      <c r="AJ767" s="22">
        <v>0</v>
      </c>
      <c r="AK767" s="22">
        <v>0</v>
      </c>
      <c r="AL767" s="45">
        <v>0</v>
      </c>
      <c r="AM767" s="45">
        <v>0</v>
      </c>
      <c r="AN767" s="45">
        <v>0</v>
      </c>
      <c r="AO767" s="45">
        <v>0</v>
      </c>
      <c r="AP767" s="45">
        <v>1</v>
      </c>
      <c r="AQ767" s="45">
        <v>0</v>
      </c>
      <c r="AR767" s="45">
        <v>0</v>
      </c>
      <c r="AS767" s="45" t="s">
        <v>4442</v>
      </c>
      <c r="AT767" s="45" t="s">
        <v>4441</v>
      </c>
      <c r="AU767" s="45">
        <v>1.9163662228533236</v>
      </c>
      <c r="AV767" s="10">
        <v>54.896836142752441</v>
      </c>
      <c r="AW767" s="10">
        <v>55.269543702716845</v>
      </c>
      <c r="AX767" s="17">
        <v>4.2418042536993855E-2</v>
      </c>
    </row>
    <row r="768" spans="1:50" x14ac:dyDescent="0.25">
      <c r="A768" s="22" t="s">
        <v>539</v>
      </c>
      <c r="B768" s="22" t="s">
        <v>3949</v>
      </c>
      <c r="C768" s="22" t="s">
        <v>747</v>
      </c>
      <c r="D768" s="22">
        <v>6595</v>
      </c>
      <c r="E768" s="22" t="s">
        <v>748</v>
      </c>
      <c r="F768" s="43">
        <v>4.351871</v>
      </c>
      <c r="G768" s="43">
        <v>473.04904632890998</v>
      </c>
      <c r="H768" s="43">
        <v>18.848484848484851</v>
      </c>
      <c r="I768" s="9">
        <v>0</v>
      </c>
      <c r="J768" s="9">
        <v>18.848484848484851</v>
      </c>
      <c r="K768" s="11">
        <v>0</v>
      </c>
      <c r="L768" s="41">
        <v>1693</v>
      </c>
      <c r="M768" s="44">
        <v>0</v>
      </c>
      <c r="N768" s="13">
        <v>0</v>
      </c>
      <c r="O768" s="13">
        <v>0</v>
      </c>
      <c r="P768" s="22">
        <v>0</v>
      </c>
      <c r="Q768" s="22">
        <v>0</v>
      </c>
      <c r="R768" s="14">
        <v>0</v>
      </c>
      <c r="S768" s="22">
        <v>438</v>
      </c>
      <c r="T768" s="22">
        <v>1</v>
      </c>
      <c r="U768" s="22">
        <v>3087</v>
      </c>
      <c r="V768" s="22"/>
      <c r="W768" s="22">
        <v>559</v>
      </c>
      <c r="X768" s="22">
        <v>369</v>
      </c>
      <c r="Y768" s="14">
        <v>3087</v>
      </c>
      <c r="Z768" s="10">
        <v>559</v>
      </c>
      <c r="AA768" s="22">
        <v>369</v>
      </c>
      <c r="AB768" s="22">
        <v>1043.6600000000001</v>
      </c>
      <c r="AC768" s="22">
        <v>9.1996190115435795E-3</v>
      </c>
      <c r="AD768" s="42">
        <v>1.069E-2</v>
      </c>
      <c r="AE768" s="22">
        <v>789</v>
      </c>
      <c r="AF768" s="22">
        <v>2.4192405647011572</v>
      </c>
      <c r="AG768" s="22">
        <v>1.0657447421591E-2</v>
      </c>
      <c r="AH768" s="22">
        <v>0</v>
      </c>
      <c r="AI768" s="22">
        <v>0</v>
      </c>
      <c r="AJ768" s="22">
        <v>0</v>
      </c>
      <c r="AK768" s="22">
        <v>0</v>
      </c>
      <c r="AL768" s="45">
        <v>0</v>
      </c>
      <c r="AM768" s="45">
        <v>0</v>
      </c>
      <c r="AN768" s="45">
        <v>0</v>
      </c>
      <c r="AO768" s="45">
        <v>0</v>
      </c>
      <c r="AP768" s="45">
        <v>0</v>
      </c>
      <c r="AQ768" s="45">
        <v>0</v>
      </c>
      <c r="AR768" s="45">
        <v>0</v>
      </c>
      <c r="AS768" s="45" t="s">
        <v>4442</v>
      </c>
      <c r="AT768" s="45" t="s">
        <v>4443</v>
      </c>
      <c r="AU768" s="45">
        <v>2.4192405647011572</v>
      </c>
      <c r="AV768" s="10">
        <v>29.65755627009646</v>
      </c>
      <c r="AW768" s="10">
        <v>29.65755627009646</v>
      </c>
      <c r="AX768" s="17">
        <v>0</v>
      </c>
    </row>
    <row r="769" spans="1:50" x14ac:dyDescent="0.25">
      <c r="A769" s="22" t="s">
        <v>2906</v>
      </c>
      <c r="B769" s="22" t="s">
        <v>3950</v>
      </c>
      <c r="C769" s="22" t="s">
        <v>3484</v>
      </c>
      <c r="D769" s="22">
        <v>4156</v>
      </c>
      <c r="E769" s="22" t="s">
        <v>3485</v>
      </c>
      <c r="F769" s="43">
        <v>4.7910000000000001E-3</v>
      </c>
      <c r="G769" s="43">
        <v>7.1263163617799998</v>
      </c>
      <c r="H769" s="43">
        <v>0.18314393939393941</v>
      </c>
      <c r="I769" s="9">
        <v>0</v>
      </c>
      <c r="J769" s="9">
        <v>0.18314393939393941</v>
      </c>
      <c r="K769" s="11">
        <v>0</v>
      </c>
      <c r="L769" s="41">
        <v>1</v>
      </c>
      <c r="M769" s="44">
        <v>0</v>
      </c>
      <c r="N769" s="13">
        <v>0</v>
      </c>
      <c r="O769" s="13">
        <v>0</v>
      </c>
      <c r="P769" s="22">
        <v>0</v>
      </c>
      <c r="Q769" s="22">
        <v>0</v>
      </c>
      <c r="R769" s="14">
        <v>0</v>
      </c>
      <c r="S769" s="22">
        <v>7</v>
      </c>
      <c r="T769" s="22">
        <v>1</v>
      </c>
      <c r="U769" s="22">
        <v>14</v>
      </c>
      <c r="V769" s="22"/>
      <c r="W769" s="22">
        <v>5</v>
      </c>
      <c r="X769" s="22">
        <v>4</v>
      </c>
      <c r="Y769" s="14">
        <v>14</v>
      </c>
      <c r="Z769" s="10">
        <v>5</v>
      </c>
      <c r="AA769" s="22">
        <v>4</v>
      </c>
      <c r="AB769" s="22">
        <v>8.11</v>
      </c>
      <c r="AC769" s="22">
        <v>6.7229684408836882E-4</v>
      </c>
      <c r="AD769" s="42">
        <v>1.0000000000000001E-5</v>
      </c>
      <c r="AE769" s="22">
        <v>790</v>
      </c>
      <c r="AF769" s="22">
        <v>8.5197255406652003E-2</v>
      </c>
      <c r="AG769" s="22">
        <v>1.06496569258315E-2</v>
      </c>
      <c r="AH769" s="22">
        <v>0</v>
      </c>
      <c r="AI769" s="22">
        <v>0</v>
      </c>
      <c r="AJ769" s="22">
        <v>0</v>
      </c>
      <c r="AK769" s="22">
        <v>0</v>
      </c>
      <c r="AL769" s="45">
        <v>0</v>
      </c>
      <c r="AM769" s="45">
        <v>0</v>
      </c>
      <c r="AN769" s="45">
        <v>0</v>
      </c>
      <c r="AO769" s="45">
        <v>0</v>
      </c>
      <c r="AP769" s="45">
        <v>0</v>
      </c>
      <c r="AQ769" s="45">
        <v>0</v>
      </c>
      <c r="AR769" s="45">
        <v>0</v>
      </c>
      <c r="AS769" s="45" t="s">
        <v>4442</v>
      </c>
      <c r="AT769" s="45" t="s">
        <v>4445</v>
      </c>
      <c r="AU769" s="45">
        <v>8.5197255406652003E-2</v>
      </c>
      <c r="AV769" s="10">
        <v>27.30093071354705</v>
      </c>
      <c r="AW769" s="10">
        <v>27.30093071354705</v>
      </c>
      <c r="AX769" s="17">
        <v>0</v>
      </c>
    </row>
    <row r="770" spans="1:50" x14ac:dyDescent="0.25">
      <c r="A770" s="22" t="s">
        <v>2906</v>
      </c>
      <c r="B770" s="22" t="s">
        <v>3961</v>
      </c>
      <c r="C770" s="22" t="s">
        <v>3050</v>
      </c>
      <c r="D770" s="22">
        <v>932</v>
      </c>
      <c r="E770" s="22" t="s">
        <v>3051</v>
      </c>
      <c r="F770" s="43">
        <v>8.6800000000000002E-2</v>
      </c>
      <c r="G770" s="43">
        <v>23.820536794390001</v>
      </c>
      <c r="H770" s="43">
        <v>1.1329545454545455</v>
      </c>
      <c r="I770" s="9">
        <v>0</v>
      </c>
      <c r="J770" s="9">
        <v>1.1329545454545455</v>
      </c>
      <c r="K770" s="11">
        <v>0</v>
      </c>
      <c r="L770" s="41">
        <v>60</v>
      </c>
      <c r="M770" s="44">
        <v>0</v>
      </c>
      <c r="N770" s="13">
        <v>0</v>
      </c>
      <c r="O770" s="13">
        <v>0</v>
      </c>
      <c r="P770" s="22">
        <v>0</v>
      </c>
      <c r="Q770" s="22">
        <v>0</v>
      </c>
      <c r="R770" s="14">
        <v>0</v>
      </c>
      <c r="S770" s="22">
        <v>37</v>
      </c>
      <c r="T770" s="22">
        <v>1</v>
      </c>
      <c r="U770" s="22">
        <v>121</v>
      </c>
      <c r="V770" s="22"/>
      <c r="W770" s="22">
        <v>24</v>
      </c>
      <c r="X770" s="22">
        <v>17</v>
      </c>
      <c r="Y770" s="14">
        <v>121</v>
      </c>
      <c r="Z770" s="10">
        <v>24</v>
      </c>
      <c r="AA770" s="22">
        <v>17</v>
      </c>
      <c r="AB770" s="22">
        <v>43.77</v>
      </c>
      <c r="AC770" s="22">
        <v>3.6439145242286208E-3</v>
      </c>
      <c r="AD770" s="42">
        <v>1.8000000000000001E-4</v>
      </c>
      <c r="AE770" s="22">
        <v>791</v>
      </c>
      <c r="AF770" s="22">
        <v>3.1923991699702794E-2</v>
      </c>
      <c r="AG770" s="22">
        <v>1.0641330566567598E-2</v>
      </c>
      <c r="AH770" s="22">
        <v>0</v>
      </c>
      <c r="AI770" s="22">
        <v>0</v>
      </c>
      <c r="AJ770" s="22">
        <v>0</v>
      </c>
      <c r="AK770" s="22">
        <v>0</v>
      </c>
      <c r="AL770" s="45">
        <v>0</v>
      </c>
      <c r="AM770" s="45">
        <v>0</v>
      </c>
      <c r="AN770" s="45">
        <v>0</v>
      </c>
      <c r="AO770" s="45">
        <v>0</v>
      </c>
      <c r="AP770" s="45">
        <v>0</v>
      </c>
      <c r="AQ770" s="45">
        <v>0</v>
      </c>
      <c r="AR770" s="45">
        <v>0</v>
      </c>
      <c r="AS770" s="45" t="s">
        <v>4442</v>
      </c>
      <c r="AT770" s="45" t="s">
        <v>4445</v>
      </c>
      <c r="AU770" s="45">
        <v>3.1923991699702794E-2</v>
      </c>
      <c r="AV770" s="10">
        <v>21.183550651955866</v>
      </c>
      <c r="AW770" s="10">
        <v>21.183550651955866</v>
      </c>
      <c r="AX770" s="17">
        <v>0</v>
      </c>
    </row>
    <row r="771" spans="1:50" x14ac:dyDescent="0.25">
      <c r="A771" s="22" t="s">
        <v>2195</v>
      </c>
      <c r="B771" s="22" t="s">
        <v>3960</v>
      </c>
      <c r="C771" s="22" t="s">
        <v>2472</v>
      </c>
      <c r="D771" s="22">
        <v>8849</v>
      </c>
      <c r="E771" s="22" t="s">
        <v>2473</v>
      </c>
      <c r="F771" s="43">
        <v>0.114673</v>
      </c>
      <c r="G771" s="43">
        <v>18.007377679080001</v>
      </c>
      <c r="H771" s="43">
        <v>1.0861742424242424</v>
      </c>
      <c r="I771" s="9">
        <v>0</v>
      </c>
      <c r="J771" s="9">
        <v>1.0861742424242424</v>
      </c>
      <c r="K771" s="11">
        <v>0</v>
      </c>
      <c r="L771" s="41">
        <v>89</v>
      </c>
      <c r="M771" s="44">
        <v>0</v>
      </c>
      <c r="N771" s="13">
        <v>0</v>
      </c>
      <c r="O771" s="13">
        <v>0</v>
      </c>
      <c r="P771" s="22">
        <v>0</v>
      </c>
      <c r="Q771" s="22">
        <v>0</v>
      </c>
      <c r="R771" s="14">
        <v>0</v>
      </c>
      <c r="S771" s="22">
        <v>22</v>
      </c>
      <c r="T771" s="22">
        <v>1</v>
      </c>
      <c r="U771" s="22">
        <v>174</v>
      </c>
      <c r="V771" s="22"/>
      <c r="W771" s="22">
        <v>33</v>
      </c>
      <c r="X771" s="22">
        <v>23</v>
      </c>
      <c r="Y771" s="14">
        <v>174</v>
      </c>
      <c r="Z771" s="10">
        <v>33</v>
      </c>
      <c r="AA771" s="22">
        <v>23</v>
      </c>
      <c r="AB771" s="22">
        <v>60.87</v>
      </c>
      <c r="AC771" s="22">
        <v>6.368112117358481E-3</v>
      </c>
      <c r="AD771" s="42">
        <v>4.4000000000000002E-4</v>
      </c>
      <c r="AE771" s="22">
        <v>792</v>
      </c>
      <c r="AF771" s="22">
        <v>9.5729781007628106E-2</v>
      </c>
      <c r="AG771" s="22">
        <v>1.06366423341809E-2</v>
      </c>
      <c r="AH771" s="22">
        <v>0</v>
      </c>
      <c r="AI771" s="22">
        <v>0</v>
      </c>
      <c r="AJ771" s="22">
        <v>0</v>
      </c>
      <c r="AK771" s="22">
        <v>0</v>
      </c>
      <c r="AL771" s="45">
        <v>0</v>
      </c>
      <c r="AM771" s="45">
        <v>0</v>
      </c>
      <c r="AN771" s="45">
        <v>0</v>
      </c>
      <c r="AO771" s="45">
        <v>0</v>
      </c>
      <c r="AP771" s="45">
        <v>0</v>
      </c>
      <c r="AQ771" s="45">
        <v>0</v>
      </c>
      <c r="AR771" s="45">
        <v>0</v>
      </c>
      <c r="AS771" s="45" t="s">
        <v>4442</v>
      </c>
      <c r="AT771" s="45" t="s">
        <v>4445</v>
      </c>
      <c r="AU771" s="45">
        <v>9.5729781007628106E-2</v>
      </c>
      <c r="AV771" s="10">
        <v>30.381865736704444</v>
      </c>
      <c r="AW771" s="10">
        <v>30.381865736704444</v>
      </c>
      <c r="AX771" s="17">
        <v>0</v>
      </c>
    </row>
    <row r="772" spans="1:50" x14ac:dyDescent="0.25">
      <c r="A772" s="22" t="s">
        <v>964</v>
      </c>
      <c r="B772" s="22" t="s">
        <v>3945</v>
      </c>
      <c r="C772" s="22" t="s">
        <v>1289</v>
      </c>
      <c r="D772" s="22">
        <v>1493</v>
      </c>
      <c r="E772" s="22" t="s">
        <v>1492</v>
      </c>
      <c r="F772" s="43">
        <v>2.537725</v>
      </c>
      <c r="G772" s="43">
        <v>227.73684861500001</v>
      </c>
      <c r="H772" s="43">
        <v>11.05814393939394</v>
      </c>
      <c r="I772" s="9">
        <v>2.8219696969696971E-2</v>
      </c>
      <c r="J772" s="9">
        <v>11.030113636363637</v>
      </c>
      <c r="K772" s="11">
        <v>8.2638257575757574</v>
      </c>
      <c r="L772" s="41">
        <v>9143</v>
      </c>
      <c r="M772" s="44">
        <v>2430</v>
      </c>
      <c r="N772" s="13">
        <v>2430</v>
      </c>
      <c r="O772" s="13">
        <v>1459</v>
      </c>
      <c r="P772" s="22">
        <v>22</v>
      </c>
      <c r="Q772" s="22">
        <v>5</v>
      </c>
      <c r="R772" s="14">
        <v>0</v>
      </c>
      <c r="S772" s="22">
        <v>281</v>
      </c>
      <c r="T772" s="22">
        <v>0.25269323650812681</v>
      </c>
      <c r="U772" s="22">
        <v>6629</v>
      </c>
      <c r="V772" s="22"/>
      <c r="W772" s="22">
        <v>3188</v>
      </c>
      <c r="X772" s="22">
        <v>1958</v>
      </c>
      <c r="Y772" s="14">
        <v>4199</v>
      </c>
      <c r="Z772" s="10">
        <v>3166</v>
      </c>
      <c r="AA772" s="22">
        <v>1953</v>
      </c>
      <c r="AB772" s="22">
        <v>4715.33</v>
      </c>
      <c r="AC772" s="22">
        <v>1.1143234023977143E-2</v>
      </c>
      <c r="AD772" s="42">
        <v>7.3359999999999995E-2</v>
      </c>
      <c r="AE772" s="22">
        <v>793</v>
      </c>
      <c r="AF772" s="22">
        <v>1.9879728461598478</v>
      </c>
      <c r="AG772" s="22">
        <v>1.06308708350794E-2</v>
      </c>
      <c r="AH772" s="22">
        <v>0</v>
      </c>
      <c r="AI772" s="22">
        <v>1</v>
      </c>
      <c r="AJ772" s="22">
        <v>0</v>
      </c>
      <c r="AK772" s="22">
        <v>0</v>
      </c>
      <c r="AL772" s="45">
        <v>0</v>
      </c>
      <c r="AM772" s="45">
        <v>0</v>
      </c>
      <c r="AN772" s="45">
        <v>0</v>
      </c>
      <c r="AO772" s="45">
        <v>1</v>
      </c>
      <c r="AP772" s="45">
        <v>0</v>
      </c>
      <c r="AQ772" s="45">
        <v>0</v>
      </c>
      <c r="AR772" s="45">
        <v>0</v>
      </c>
      <c r="AS772" s="45" t="s">
        <v>4442</v>
      </c>
      <c r="AT772" s="45" t="s">
        <v>4441</v>
      </c>
      <c r="AU772" s="45">
        <v>1.9829337110573138</v>
      </c>
      <c r="AV772" s="10">
        <v>287.03240096842319</v>
      </c>
      <c r="AW772" s="10">
        <v>288.29431209002001</v>
      </c>
      <c r="AX772" s="17">
        <v>2.5519379313888365E-3</v>
      </c>
    </row>
    <row r="773" spans="1:50" x14ac:dyDescent="0.25">
      <c r="A773" s="22" t="s">
        <v>539</v>
      </c>
      <c r="B773" s="22" t="s">
        <v>3949</v>
      </c>
      <c r="C773" s="22" t="s">
        <v>542</v>
      </c>
      <c r="D773" s="22">
        <v>6351</v>
      </c>
      <c r="E773" s="22" t="s">
        <v>544</v>
      </c>
      <c r="F773" s="43">
        <v>2.360382</v>
      </c>
      <c r="G773" s="43">
        <v>261.39881356708003</v>
      </c>
      <c r="H773" s="43">
        <v>10.498674242424244</v>
      </c>
      <c r="I773" s="9">
        <v>0.12935606060606061</v>
      </c>
      <c r="J773" s="9">
        <v>10.369318181818182</v>
      </c>
      <c r="K773" s="11">
        <v>0.1619318181818182</v>
      </c>
      <c r="L773" s="41">
        <v>3952</v>
      </c>
      <c r="M773" s="44">
        <v>57</v>
      </c>
      <c r="N773" s="13">
        <v>22</v>
      </c>
      <c r="O773" s="13">
        <v>16</v>
      </c>
      <c r="P773" s="22">
        <v>20</v>
      </c>
      <c r="Q773" s="22">
        <v>15</v>
      </c>
      <c r="R773" s="14">
        <v>0</v>
      </c>
      <c r="S773" s="22">
        <v>248</v>
      </c>
      <c r="T773" s="22">
        <v>0.98457597459996749</v>
      </c>
      <c r="U773" s="22">
        <v>7135</v>
      </c>
      <c r="V773" s="22"/>
      <c r="W773" s="22">
        <v>1300</v>
      </c>
      <c r="X773" s="22">
        <v>859</v>
      </c>
      <c r="Y773" s="14">
        <v>7078</v>
      </c>
      <c r="Z773" s="10">
        <v>1280</v>
      </c>
      <c r="AA773" s="22">
        <v>844</v>
      </c>
      <c r="AB773" s="22">
        <v>2390.62</v>
      </c>
      <c r="AC773" s="22">
        <v>9.0298114509011727E-3</v>
      </c>
      <c r="AD773" s="42">
        <v>2.4029999999999999E-2</v>
      </c>
      <c r="AE773" s="22">
        <v>794</v>
      </c>
      <c r="AF773" s="22">
        <v>1.9104291092410199</v>
      </c>
      <c r="AG773" s="22">
        <v>1.0613495051339E-2</v>
      </c>
      <c r="AH773" s="22">
        <v>0</v>
      </c>
      <c r="AI773" s="22">
        <v>0</v>
      </c>
      <c r="AJ773" s="22">
        <v>0</v>
      </c>
      <c r="AK773" s="22">
        <v>0</v>
      </c>
      <c r="AL773" s="45">
        <v>0</v>
      </c>
      <c r="AM773" s="45">
        <v>0</v>
      </c>
      <c r="AN773" s="45">
        <v>0</v>
      </c>
      <c r="AO773" s="45">
        <v>0</v>
      </c>
      <c r="AP773" s="45">
        <v>0</v>
      </c>
      <c r="AQ773" s="45">
        <v>0</v>
      </c>
      <c r="AR773" s="45">
        <v>0</v>
      </c>
      <c r="AS773" s="45" t="s">
        <v>4442</v>
      </c>
      <c r="AT773" s="45" t="s">
        <v>4442</v>
      </c>
      <c r="AU773" s="45">
        <v>1.8868903673073047</v>
      </c>
      <c r="AV773" s="10">
        <v>123.44109589041096</v>
      </c>
      <c r="AW773" s="10">
        <v>123.82515829920804</v>
      </c>
      <c r="AX773" s="17">
        <v>1.2321180524236464E-2</v>
      </c>
    </row>
    <row r="774" spans="1:50" x14ac:dyDescent="0.25">
      <c r="A774" s="22" t="s">
        <v>539</v>
      </c>
      <c r="B774" s="22" t="s">
        <v>3949</v>
      </c>
      <c r="C774" s="22" t="s">
        <v>787</v>
      </c>
      <c r="D774" s="22">
        <v>102</v>
      </c>
      <c r="E774" s="22" t="s">
        <v>805</v>
      </c>
      <c r="F774" s="43">
        <v>3.862854</v>
      </c>
      <c r="G774" s="43">
        <v>306.41507336059999</v>
      </c>
      <c r="H774" s="43">
        <v>13.639015151515151</v>
      </c>
      <c r="I774" s="9">
        <v>4.1856060606060605E-2</v>
      </c>
      <c r="J774" s="9">
        <v>13.597159090909091</v>
      </c>
      <c r="K774" s="11">
        <v>4.1856060606060605E-2</v>
      </c>
      <c r="L774" s="41">
        <v>1437</v>
      </c>
      <c r="M774" s="44">
        <v>1</v>
      </c>
      <c r="N774" s="13">
        <v>0</v>
      </c>
      <c r="O774" s="13">
        <v>0</v>
      </c>
      <c r="P774" s="22">
        <v>0</v>
      </c>
      <c r="Q774" s="22">
        <v>0</v>
      </c>
      <c r="R774" s="14">
        <v>0</v>
      </c>
      <c r="S774" s="22">
        <v>321</v>
      </c>
      <c r="T774" s="22">
        <v>0.99693115227594631</v>
      </c>
      <c r="U774" s="22">
        <v>2615</v>
      </c>
      <c r="V774" s="22"/>
      <c r="W774" s="22">
        <v>473</v>
      </c>
      <c r="X774" s="22">
        <v>313</v>
      </c>
      <c r="Y774" s="14">
        <v>2614</v>
      </c>
      <c r="Z774" s="10">
        <v>473</v>
      </c>
      <c r="AA774" s="22">
        <v>313</v>
      </c>
      <c r="AB774" s="22">
        <v>883.27</v>
      </c>
      <c r="AC774" s="22">
        <v>1.2606605666079809E-2</v>
      </c>
      <c r="AD774" s="42">
        <v>1.24E-2</v>
      </c>
      <c r="AE774" s="22">
        <v>795</v>
      </c>
      <c r="AF774" s="22">
        <v>1.7490320582728125</v>
      </c>
      <c r="AG774" s="22">
        <v>1.0600194292562501E-2</v>
      </c>
      <c r="AH774" s="22">
        <v>0</v>
      </c>
      <c r="AI774" s="22">
        <v>0</v>
      </c>
      <c r="AJ774" s="22">
        <v>0</v>
      </c>
      <c r="AK774" s="22">
        <v>0</v>
      </c>
      <c r="AL774" s="45">
        <v>0</v>
      </c>
      <c r="AM774" s="45">
        <v>0</v>
      </c>
      <c r="AN774" s="45">
        <v>0</v>
      </c>
      <c r="AO774" s="45">
        <v>0</v>
      </c>
      <c r="AP774" s="45">
        <v>0</v>
      </c>
      <c r="AQ774" s="45">
        <v>0</v>
      </c>
      <c r="AR774" s="45">
        <v>0</v>
      </c>
      <c r="AS774" s="45" t="s">
        <v>4442</v>
      </c>
      <c r="AT774" s="45" t="s">
        <v>4443</v>
      </c>
      <c r="AU774" s="45">
        <v>1.7436645452214852</v>
      </c>
      <c r="AV774" s="10">
        <v>34.786678366971707</v>
      </c>
      <c r="AW774" s="10">
        <v>34.679923348237843</v>
      </c>
      <c r="AX774" s="17">
        <v>3.0688477240536564E-3</v>
      </c>
    </row>
    <row r="775" spans="1:50" x14ac:dyDescent="0.25">
      <c r="A775" s="22" t="s">
        <v>964</v>
      </c>
      <c r="B775" s="22" t="s">
        <v>3948</v>
      </c>
      <c r="C775" s="22" t="s">
        <v>993</v>
      </c>
      <c r="D775" s="22">
        <v>2790</v>
      </c>
      <c r="E775" s="22" t="s">
        <v>994</v>
      </c>
      <c r="F775" s="43">
        <v>5.714016</v>
      </c>
      <c r="G775" s="43">
        <v>493.30198616202</v>
      </c>
      <c r="H775" s="43">
        <v>16.751893939393941</v>
      </c>
      <c r="I775" s="9">
        <v>0</v>
      </c>
      <c r="J775" s="9">
        <v>16.751893939393941</v>
      </c>
      <c r="K775" s="11">
        <v>0</v>
      </c>
      <c r="L775" s="41">
        <v>4526</v>
      </c>
      <c r="M775" s="44">
        <v>0</v>
      </c>
      <c r="N775" s="13">
        <v>0</v>
      </c>
      <c r="O775" s="13">
        <v>0</v>
      </c>
      <c r="P775" s="22">
        <v>0</v>
      </c>
      <c r="Q775" s="22">
        <v>0</v>
      </c>
      <c r="R775" s="14">
        <v>0</v>
      </c>
      <c r="S775" s="22">
        <v>280</v>
      </c>
      <c r="T775" s="22">
        <v>1</v>
      </c>
      <c r="U775" s="22">
        <v>8231</v>
      </c>
      <c r="V775" s="22"/>
      <c r="W775" s="22">
        <v>1487</v>
      </c>
      <c r="X775" s="22">
        <v>980</v>
      </c>
      <c r="Y775" s="14">
        <v>8231</v>
      </c>
      <c r="Z775" s="10">
        <v>1487</v>
      </c>
      <c r="AA775" s="22">
        <v>980</v>
      </c>
      <c r="AB775" s="22">
        <v>2777.98</v>
      </c>
      <c r="AC775" s="22">
        <v>1.1583200879558773E-2</v>
      </c>
      <c r="AD775" s="42">
        <v>3.5819999999999998E-2</v>
      </c>
      <c r="AE775" s="22">
        <v>796</v>
      </c>
      <c r="AF775" s="22">
        <v>2.1766757809974728</v>
      </c>
      <c r="AG775" s="22">
        <v>1.0566387286395499E-2</v>
      </c>
      <c r="AH775" s="22">
        <v>0</v>
      </c>
      <c r="AI775" s="22">
        <v>0</v>
      </c>
      <c r="AJ775" s="22">
        <v>0</v>
      </c>
      <c r="AK775" s="22">
        <v>0</v>
      </c>
      <c r="AL775" s="45">
        <v>0</v>
      </c>
      <c r="AM775" s="45">
        <v>0</v>
      </c>
      <c r="AN775" s="45">
        <v>0</v>
      </c>
      <c r="AO775" s="45">
        <v>0</v>
      </c>
      <c r="AP775" s="45">
        <v>1</v>
      </c>
      <c r="AQ775" s="45">
        <v>0</v>
      </c>
      <c r="AR775" s="45">
        <v>0</v>
      </c>
      <c r="AS775" s="45" t="s">
        <v>4442</v>
      </c>
      <c r="AT775" s="45" t="s">
        <v>4441</v>
      </c>
      <c r="AU775" s="45">
        <v>2.1766757809974728</v>
      </c>
      <c r="AV775" s="10">
        <v>88.766082532504228</v>
      </c>
      <c r="AW775" s="10">
        <v>88.766082532504228</v>
      </c>
      <c r="AX775" s="17">
        <v>0</v>
      </c>
    </row>
    <row r="776" spans="1:50" x14ac:dyDescent="0.25">
      <c r="A776" s="22" t="s">
        <v>1672</v>
      </c>
      <c r="B776" s="22" t="s">
        <v>3951</v>
      </c>
      <c r="C776" s="22" t="s">
        <v>1924</v>
      </c>
      <c r="D776" s="22">
        <v>6262</v>
      </c>
      <c r="E776" s="22" t="s">
        <v>1925</v>
      </c>
      <c r="F776" s="43">
        <v>3.5868120000000001</v>
      </c>
      <c r="G776" s="43">
        <v>480.30070875419</v>
      </c>
      <c r="H776" s="43">
        <v>18.921212121212122</v>
      </c>
      <c r="I776" s="9">
        <v>0</v>
      </c>
      <c r="J776" s="9">
        <v>18.921212121212122</v>
      </c>
      <c r="K776" s="11">
        <v>0</v>
      </c>
      <c r="L776" s="41">
        <v>1978</v>
      </c>
      <c r="M776" s="44">
        <v>0</v>
      </c>
      <c r="N776" s="13">
        <v>0</v>
      </c>
      <c r="O776" s="13">
        <v>0</v>
      </c>
      <c r="P776" s="22">
        <v>0</v>
      </c>
      <c r="Q776" s="22">
        <v>0</v>
      </c>
      <c r="R776" s="14">
        <v>0</v>
      </c>
      <c r="S776" s="22">
        <v>368</v>
      </c>
      <c r="T776" s="22">
        <v>1</v>
      </c>
      <c r="U776" s="22">
        <v>3604</v>
      </c>
      <c r="V776" s="22"/>
      <c r="W776" s="22">
        <v>652</v>
      </c>
      <c r="X776" s="22">
        <v>430</v>
      </c>
      <c r="Y776" s="14">
        <v>3604</v>
      </c>
      <c r="Z776" s="10">
        <v>652</v>
      </c>
      <c r="AA776" s="22">
        <v>430</v>
      </c>
      <c r="AB776" s="22">
        <v>1217.5999999999999</v>
      </c>
      <c r="AC776" s="22">
        <v>7.4678465690869332E-3</v>
      </c>
      <c r="AD776" s="42">
        <v>1.0120000000000001E-2</v>
      </c>
      <c r="AE776" s="22">
        <v>797</v>
      </c>
      <c r="AF776" s="22">
        <v>1.8912283112075041</v>
      </c>
      <c r="AG776" s="22">
        <v>1.0506823951152801E-2</v>
      </c>
      <c r="AH776" s="22">
        <v>0</v>
      </c>
      <c r="AI776" s="22">
        <v>0</v>
      </c>
      <c r="AJ776" s="22">
        <v>0</v>
      </c>
      <c r="AK776" s="22">
        <v>0</v>
      </c>
      <c r="AL776" s="45">
        <v>0</v>
      </c>
      <c r="AM776" s="45">
        <v>0</v>
      </c>
      <c r="AN776" s="45">
        <v>0</v>
      </c>
      <c r="AO776" s="45">
        <v>0</v>
      </c>
      <c r="AP776" s="45">
        <v>0</v>
      </c>
      <c r="AQ776" s="45">
        <v>0</v>
      </c>
      <c r="AR776" s="45">
        <v>0</v>
      </c>
      <c r="AS776" s="45" t="s">
        <v>4442</v>
      </c>
      <c r="AT776" s="45" t="s">
        <v>4443</v>
      </c>
      <c r="AU776" s="45">
        <v>1.8912283112075041</v>
      </c>
      <c r="AV776" s="10">
        <v>34.458680333119794</v>
      </c>
      <c r="AW776" s="10">
        <v>34.458680333119794</v>
      </c>
      <c r="AX776" s="17">
        <v>0</v>
      </c>
    </row>
    <row r="777" spans="1:50" x14ac:dyDescent="0.25">
      <c r="A777" s="22" t="s">
        <v>539</v>
      </c>
      <c r="B777" s="22" t="s">
        <v>3949</v>
      </c>
      <c r="C777" s="22" t="s">
        <v>567</v>
      </c>
      <c r="D777" s="22">
        <v>4628</v>
      </c>
      <c r="E777" s="22" t="s">
        <v>683</v>
      </c>
      <c r="F777" s="43">
        <v>0.33230300000000002</v>
      </c>
      <c r="G777" s="43">
        <v>46.058070246150002</v>
      </c>
      <c r="H777" s="43">
        <v>2.3193181818181818</v>
      </c>
      <c r="I777" s="9">
        <v>0.80946969696969706</v>
      </c>
      <c r="J777" s="9">
        <v>1.5096590909090908</v>
      </c>
      <c r="K777" s="11">
        <v>1.3575757575757579</v>
      </c>
      <c r="L777" s="41">
        <v>309</v>
      </c>
      <c r="M777" s="44">
        <v>462</v>
      </c>
      <c r="N777" s="13">
        <v>229</v>
      </c>
      <c r="O777" s="13">
        <v>187</v>
      </c>
      <c r="P777" s="22">
        <v>184</v>
      </c>
      <c r="Q777" s="22">
        <v>146</v>
      </c>
      <c r="R777" s="14">
        <v>0</v>
      </c>
      <c r="S777" s="22">
        <v>89</v>
      </c>
      <c r="T777" s="22">
        <v>0.41466601339212794</v>
      </c>
      <c r="U777" s="22">
        <v>700</v>
      </c>
      <c r="V777" s="22"/>
      <c r="W777" s="22">
        <v>273</v>
      </c>
      <c r="X777" s="22">
        <v>216</v>
      </c>
      <c r="Y777" s="14">
        <v>238</v>
      </c>
      <c r="Z777" s="10">
        <v>89</v>
      </c>
      <c r="AA777" s="22">
        <v>70</v>
      </c>
      <c r="AB777" s="22">
        <v>143.35</v>
      </c>
      <c r="AC777" s="22">
        <v>7.2148702328182594E-3</v>
      </c>
      <c r="AD777" s="42">
        <v>1.34E-3</v>
      </c>
      <c r="AE777" s="22">
        <v>798</v>
      </c>
      <c r="AF777" s="22">
        <v>0.20998510765253198</v>
      </c>
      <c r="AG777" s="22">
        <v>1.04992553826266E-2</v>
      </c>
      <c r="AH777" s="22">
        <v>0</v>
      </c>
      <c r="AI777" s="22">
        <v>0</v>
      </c>
      <c r="AJ777" s="22">
        <v>1</v>
      </c>
      <c r="AK777" s="22">
        <v>0</v>
      </c>
      <c r="AL777" s="45">
        <v>0</v>
      </c>
      <c r="AM777" s="45">
        <v>0</v>
      </c>
      <c r="AN777" s="45">
        <v>0</v>
      </c>
      <c r="AO777" s="45">
        <v>0</v>
      </c>
      <c r="AP777" s="45">
        <v>0</v>
      </c>
      <c r="AQ777" s="45">
        <v>0</v>
      </c>
      <c r="AR777" s="45">
        <v>0</v>
      </c>
      <c r="AS777" s="45" t="s">
        <v>4442</v>
      </c>
      <c r="AT777" s="45" t="s">
        <v>4445</v>
      </c>
      <c r="AU777" s="45">
        <v>0.13668065434413948</v>
      </c>
      <c r="AV777" s="10">
        <v>58.953707188558532</v>
      </c>
      <c r="AW777" s="10">
        <v>117.70700636942675</v>
      </c>
      <c r="AX777" s="17">
        <v>0.34901192226032995</v>
      </c>
    </row>
    <row r="778" spans="1:50" x14ac:dyDescent="0.25">
      <c r="A778" s="22" t="s">
        <v>964</v>
      </c>
      <c r="B778" s="22" t="s">
        <v>3948</v>
      </c>
      <c r="C778" s="22" t="s">
        <v>973</v>
      </c>
      <c r="D778" s="22">
        <v>6357</v>
      </c>
      <c r="E778" s="22" t="s">
        <v>1409</v>
      </c>
      <c r="F778" s="43">
        <v>4.012022</v>
      </c>
      <c r="G778" s="43">
        <v>407.31639664318999</v>
      </c>
      <c r="H778" s="43">
        <v>15.164015151515152</v>
      </c>
      <c r="I778" s="9">
        <v>10.213825757575757</v>
      </c>
      <c r="J778" s="9">
        <v>4.9503787878787877</v>
      </c>
      <c r="K778" s="11">
        <v>15.164015151515152</v>
      </c>
      <c r="L778" s="41">
        <v>1490</v>
      </c>
      <c r="M778" s="44">
        <v>3173</v>
      </c>
      <c r="N778" s="13">
        <v>822</v>
      </c>
      <c r="O778" s="13">
        <v>394</v>
      </c>
      <c r="P778" s="22">
        <v>678</v>
      </c>
      <c r="Q778" s="22">
        <v>308</v>
      </c>
      <c r="R778" s="14">
        <v>0</v>
      </c>
      <c r="S778" s="22">
        <v>453</v>
      </c>
      <c r="T778" s="22">
        <v>0</v>
      </c>
      <c r="U778" s="22">
        <v>3173</v>
      </c>
      <c r="V778" s="22"/>
      <c r="W778" s="22">
        <v>822</v>
      </c>
      <c r="X778" s="22">
        <v>394</v>
      </c>
      <c r="Y778" s="14">
        <v>0</v>
      </c>
      <c r="Z778" s="10">
        <v>144</v>
      </c>
      <c r="AA778" s="22">
        <v>86</v>
      </c>
      <c r="AB778" s="22">
        <v>197.28</v>
      </c>
      <c r="AC778" s="22">
        <v>9.8498907312944226E-3</v>
      </c>
      <c r="AD778" s="42">
        <v>2.9499999999999999E-3</v>
      </c>
      <c r="AE778" s="22">
        <v>799</v>
      </c>
      <c r="AF778" s="22">
        <v>1.66762250498352</v>
      </c>
      <c r="AG778" s="22">
        <v>1.0422640656147E-2</v>
      </c>
      <c r="AH778" s="22">
        <v>0</v>
      </c>
      <c r="AI778" s="22">
        <v>0</v>
      </c>
      <c r="AJ778" s="22">
        <v>0</v>
      </c>
      <c r="AK778" s="22">
        <v>0</v>
      </c>
      <c r="AL778" s="45">
        <v>0</v>
      </c>
      <c r="AM778" s="45">
        <v>0</v>
      </c>
      <c r="AN778" s="45">
        <v>0</v>
      </c>
      <c r="AO778" s="45">
        <v>0</v>
      </c>
      <c r="AP778" s="45">
        <v>0</v>
      </c>
      <c r="AQ778" s="45">
        <v>0</v>
      </c>
      <c r="AR778" s="45">
        <v>0</v>
      </c>
      <c r="AS778" s="45" t="s">
        <v>4442</v>
      </c>
      <c r="AT778" s="45" t="s">
        <v>4445</v>
      </c>
      <c r="AU778" s="45">
        <v>0.54440482895685116</v>
      </c>
      <c r="AV778" s="10">
        <v>29.088683143316246</v>
      </c>
      <c r="AW778" s="10">
        <v>54.207278994829267</v>
      </c>
      <c r="AX778" s="17">
        <v>0.67355681562710756</v>
      </c>
    </row>
    <row r="779" spans="1:50" x14ac:dyDescent="0.25">
      <c r="A779" s="22" t="s">
        <v>1672</v>
      </c>
      <c r="B779" s="22" t="s">
        <v>3951</v>
      </c>
      <c r="C779" s="22" t="s">
        <v>2140</v>
      </c>
      <c r="D779" s="22">
        <v>9085</v>
      </c>
      <c r="E779" s="22" t="s">
        <v>2141</v>
      </c>
      <c r="F779" s="43">
        <v>1.3939299999999999</v>
      </c>
      <c r="G779" s="43">
        <v>161.89968549176001</v>
      </c>
      <c r="H779" s="43">
        <v>7.2214015151515163</v>
      </c>
      <c r="I779" s="9">
        <v>2.1721590909090911</v>
      </c>
      <c r="J779" s="9">
        <v>5.0492424242424248</v>
      </c>
      <c r="K779" s="11">
        <v>7.1342803030303035</v>
      </c>
      <c r="L779" s="41">
        <v>346</v>
      </c>
      <c r="M779" s="44">
        <v>696</v>
      </c>
      <c r="N779" s="13">
        <v>301</v>
      </c>
      <c r="O779" s="13">
        <v>283</v>
      </c>
      <c r="P779" s="22">
        <v>3</v>
      </c>
      <c r="Q779" s="22">
        <v>1</v>
      </c>
      <c r="R779" s="14">
        <v>0</v>
      </c>
      <c r="S779" s="22">
        <v>204</v>
      </c>
      <c r="T779" s="22">
        <v>1.2064308007028846E-2</v>
      </c>
      <c r="U779" s="22">
        <v>704</v>
      </c>
      <c r="V779" s="22"/>
      <c r="W779" s="22">
        <v>302</v>
      </c>
      <c r="X779" s="22">
        <v>284</v>
      </c>
      <c r="Y779" s="14">
        <v>8</v>
      </c>
      <c r="Z779" s="10">
        <v>299</v>
      </c>
      <c r="AA779" s="22">
        <v>283</v>
      </c>
      <c r="AB779" s="22">
        <v>410.35</v>
      </c>
      <c r="AC779" s="22">
        <v>8.609837602624279E-3</v>
      </c>
      <c r="AD779" s="42">
        <v>5.3499999999999997E-3</v>
      </c>
      <c r="AE779" s="22">
        <v>800</v>
      </c>
      <c r="AF779" s="22">
        <v>0.60375616407453814</v>
      </c>
      <c r="AG779" s="22">
        <v>1.0409589035767899E-2</v>
      </c>
      <c r="AH779" s="22">
        <v>0</v>
      </c>
      <c r="AI779" s="22">
        <v>0</v>
      </c>
      <c r="AJ779" s="22">
        <v>0</v>
      </c>
      <c r="AK779" s="22">
        <v>0</v>
      </c>
      <c r="AL779" s="45">
        <v>0</v>
      </c>
      <c r="AM779" s="45">
        <v>0</v>
      </c>
      <c r="AN779" s="45">
        <v>0</v>
      </c>
      <c r="AO779" s="45">
        <v>0</v>
      </c>
      <c r="AP779" s="45">
        <v>0</v>
      </c>
      <c r="AQ779" s="45">
        <v>0</v>
      </c>
      <c r="AR779" s="45">
        <v>0</v>
      </c>
      <c r="AS779" s="45" t="s">
        <v>4442</v>
      </c>
      <c r="AT779" s="45" t="s">
        <v>4444</v>
      </c>
      <c r="AU779" s="45">
        <v>0.42214952750471257</v>
      </c>
      <c r="AV779" s="10">
        <v>59.216804201050259</v>
      </c>
      <c r="AW779" s="10">
        <v>41.820136903669116</v>
      </c>
      <c r="AX779" s="17">
        <v>0.30079467072307164</v>
      </c>
    </row>
    <row r="780" spans="1:50" x14ac:dyDescent="0.25">
      <c r="A780" s="22" t="s">
        <v>964</v>
      </c>
      <c r="B780" s="22" t="s">
        <v>3948</v>
      </c>
      <c r="C780" s="22" t="s">
        <v>989</v>
      </c>
      <c r="D780" s="22">
        <v>1932</v>
      </c>
      <c r="E780" s="22" t="s">
        <v>1283</v>
      </c>
      <c r="F780" s="43">
        <v>2.7572320000000001</v>
      </c>
      <c r="G780" s="43">
        <v>317.64752308922999</v>
      </c>
      <c r="H780" s="43">
        <v>14.776136363636363</v>
      </c>
      <c r="I780" s="9">
        <v>0</v>
      </c>
      <c r="J780" s="9">
        <v>14.776136363636363</v>
      </c>
      <c r="K780" s="11">
        <v>0</v>
      </c>
      <c r="L780" s="41">
        <v>6085</v>
      </c>
      <c r="M780" s="44">
        <v>0</v>
      </c>
      <c r="N780" s="13">
        <v>0</v>
      </c>
      <c r="O780" s="13">
        <v>0</v>
      </c>
      <c r="P780" s="22">
        <v>0</v>
      </c>
      <c r="Q780" s="22">
        <v>0</v>
      </c>
      <c r="R780" s="14">
        <v>0</v>
      </c>
      <c r="S780" s="22">
        <v>267</v>
      </c>
      <c r="T780" s="22">
        <v>1</v>
      </c>
      <c r="U780" s="22">
        <v>11062</v>
      </c>
      <c r="V780" s="22"/>
      <c r="W780" s="22">
        <v>1997</v>
      </c>
      <c r="X780" s="22">
        <v>1316</v>
      </c>
      <c r="Y780" s="14">
        <v>11062</v>
      </c>
      <c r="Z780" s="10">
        <v>1997</v>
      </c>
      <c r="AA780" s="22">
        <v>1316</v>
      </c>
      <c r="AB780" s="22">
        <v>3731.47</v>
      </c>
      <c r="AC780" s="22">
        <v>8.6801621280877088E-3</v>
      </c>
      <c r="AD780" s="42">
        <v>3.6049999999999999E-2</v>
      </c>
      <c r="AE780" s="22">
        <v>801</v>
      </c>
      <c r="AF780" s="22">
        <v>2.3185696778374356</v>
      </c>
      <c r="AG780" s="22">
        <v>1.03971734432172E-2</v>
      </c>
      <c r="AH780" s="22">
        <v>0</v>
      </c>
      <c r="AI780" s="22">
        <v>0</v>
      </c>
      <c r="AJ780" s="22">
        <v>0</v>
      </c>
      <c r="AK780" s="22">
        <v>0</v>
      </c>
      <c r="AL780" s="45">
        <v>0</v>
      </c>
      <c r="AM780" s="45">
        <v>0</v>
      </c>
      <c r="AN780" s="45">
        <v>0</v>
      </c>
      <c r="AO780" s="45">
        <v>0</v>
      </c>
      <c r="AP780" s="45">
        <v>1</v>
      </c>
      <c r="AQ780" s="45">
        <v>0</v>
      </c>
      <c r="AR780" s="45">
        <v>0</v>
      </c>
      <c r="AS780" s="45" t="s">
        <v>4442</v>
      </c>
      <c r="AT780" s="45" t="s">
        <v>4441</v>
      </c>
      <c r="AU780" s="45">
        <v>2.3185696778374356</v>
      </c>
      <c r="AV780" s="10">
        <v>135.15034991924941</v>
      </c>
      <c r="AW780" s="10">
        <v>135.15034991924941</v>
      </c>
      <c r="AX780" s="17">
        <v>0</v>
      </c>
    </row>
    <row r="781" spans="1:50" x14ac:dyDescent="0.25">
      <c r="A781" s="22" t="s">
        <v>964</v>
      </c>
      <c r="B781" s="22" t="s">
        <v>3948</v>
      </c>
      <c r="C781" s="22" t="s">
        <v>965</v>
      </c>
      <c r="D781" s="22">
        <v>915</v>
      </c>
      <c r="E781" s="22" t="s">
        <v>1099</v>
      </c>
      <c r="F781" s="43">
        <v>7.4952290000000001</v>
      </c>
      <c r="G781" s="43">
        <v>605.50272744928998</v>
      </c>
      <c r="H781" s="43">
        <v>25.085984848484848</v>
      </c>
      <c r="I781" s="9">
        <v>14.231818181818184</v>
      </c>
      <c r="J781" s="9">
        <v>10.853977272727274</v>
      </c>
      <c r="K781" s="11">
        <v>22.110795454545457</v>
      </c>
      <c r="L781" s="41">
        <v>5654</v>
      </c>
      <c r="M781" s="44">
        <v>7303</v>
      </c>
      <c r="N781" s="13">
        <v>2062</v>
      </c>
      <c r="O781" s="13">
        <v>1338</v>
      </c>
      <c r="P781" s="22">
        <v>891</v>
      </c>
      <c r="Q781" s="22">
        <v>617</v>
      </c>
      <c r="R781" s="14">
        <v>1</v>
      </c>
      <c r="S781" s="22">
        <v>1395</v>
      </c>
      <c r="T781" s="22">
        <v>0.1185996647892853</v>
      </c>
      <c r="U781" s="22">
        <v>8522</v>
      </c>
      <c r="V781" s="22"/>
      <c r="W781" s="22">
        <v>2282</v>
      </c>
      <c r="X781" s="22">
        <v>1483</v>
      </c>
      <c r="Y781" s="14">
        <v>1219</v>
      </c>
      <c r="Z781" s="10">
        <v>1391</v>
      </c>
      <c r="AA781" s="22">
        <v>866</v>
      </c>
      <c r="AB781" s="22">
        <v>2015.38</v>
      </c>
      <c r="AC781" s="22">
        <v>1.237852227614898E-2</v>
      </c>
      <c r="AD781" s="42">
        <v>3.5799999999999998E-2</v>
      </c>
      <c r="AE781" s="22">
        <v>803</v>
      </c>
      <c r="AF781" s="22">
        <v>2.4782110322016484</v>
      </c>
      <c r="AG781" s="22">
        <v>1.0369083816743299E-2</v>
      </c>
      <c r="AH781" s="22">
        <v>1</v>
      </c>
      <c r="AI781" s="22">
        <v>0</v>
      </c>
      <c r="AJ781" s="22">
        <v>0</v>
      </c>
      <c r="AK781" s="22">
        <v>0</v>
      </c>
      <c r="AL781" s="45">
        <v>0</v>
      </c>
      <c r="AM781" s="45">
        <v>0</v>
      </c>
      <c r="AN781" s="45">
        <v>0</v>
      </c>
      <c r="AO781" s="45">
        <v>0</v>
      </c>
      <c r="AP781" s="45">
        <v>1</v>
      </c>
      <c r="AQ781" s="45">
        <v>0</v>
      </c>
      <c r="AR781" s="45">
        <v>0</v>
      </c>
      <c r="AS781" s="45" t="s">
        <v>4442</v>
      </c>
      <c r="AT781" s="45" t="s">
        <v>4441</v>
      </c>
      <c r="AU781" s="45">
        <v>1.0722499588116954</v>
      </c>
      <c r="AV781" s="10">
        <v>128.15578704915455</v>
      </c>
      <c r="AW781" s="10">
        <v>90.967128210548566</v>
      </c>
      <c r="AX781" s="17">
        <v>0.56732148519486014</v>
      </c>
    </row>
    <row r="782" spans="1:50" x14ac:dyDescent="0.25">
      <c r="A782" s="22" t="s">
        <v>964</v>
      </c>
      <c r="B782" s="22" t="s">
        <v>3948</v>
      </c>
      <c r="C782" s="22" t="s">
        <v>965</v>
      </c>
      <c r="D782" s="22">
        <v>6402</v>
      </c>
      <c r="E782" s="22" t="s">
        <v>966</v>
      </c>
      <c r="F782" s="43">
        <v>2.8180109999999998</v>
      </c>
      <c r="G782" s="43">
        <v>247.62751324775999</v>
      </c>
      <c r="H782" s="43">
        <v>8.4236742424242426</v>
      </c>
      <c r="I782" s="9">
        <v>4.8524621212121213</v>
      </c>
      <c r="J782" s="9">
        <v>3.5710227272727275</v>
      </c>
      <c r="K782" s="11">
        <v>7.8715909090909095</v>
      </c>
      <c r="L782" s="41">
        <v>4143</v>
      </c>
      <c r="M782" s="44">
        <v>6742</v>
      </c>
      <c r="N782" s="13">
        <v>1166</v>
      </c>
      <c r="O782" s="13">
        <v>717</v>
      </c>
      <c r="P782" s="22">
        <v>933</v>
      </c>
      <c r="Q782" s="22">
        <v>609</v>
      </c>
      <c r="R782" s="14">
        <v>1</v>
      </c>
      <c r="S782" s="22">
        <v>380</v>
      </c>
      <c r="T782" s="22">
        <v>6.5539492321874171E-2</v>
      </c>
      <c r="U782" s="22">
        <v>7236</v>
      </c>
      <c r="V782" s="22"/>
      <c r="W782" s="22">
        <v>1255</v>
      </c>
      <c r="X782" s="22">
        <v>776</v>
      </c>
      <c r="Y782" s="14">
        <v>494</v>
      </c>
      <c r="Z782" s="10">
        <v>322</v>
      </c>
      <c r="AA782" s="22">
        <v>167</v>
      </c>
      <c r="AB782" s="22">
        <v>485.6</v>
      </c>
      <c r="AC782" s="22">
        <v>1.1380039976335268E-2</v>
      </c>
      <c r="AD782" s="42">
        <v>7.62E-3</v>
      </c>
      <c r="AE782" s="22">
        <v>804</v>
      </c>
      <c r="AF782" s="22">
        <v>1.3498948250441412</v>
      </c>
      <c r="AG782" s="22">
        <v>1.02264759473041E-2</v>
      </c>
      <c r="AH782" s="22">
        <v>0</v>
      </c>
      <c r="AI782" s="22">
        <v>0</v>
      </c>
      <c r="AJ782" s="22">
        <v>1</v>
      </c>
      <c r="AK782" s="22">
        <v>0</v>
      </c>
      <c r="AL782" s="45">
        <v>0</v>
      </c>
      <c r="AM782" s="45">
        <v>0</v>
      </c>
      <c r="AN782" s="45">
        <v>0</v>
      </c>
      <c r="AO782" s="45">
        <v>0</v>
      </c>
      <c r="AP782" s="45">
        <v>0</v>
      </c>
      <c r="AQ782" s="45">
        <v>0</v>
      </c>
      <c r="AR782" s="45">
        <v>0</v>
      </c>
      <c r="AS782" s="45" t="s">
        <v>4442</v>
      </c>
      <c r="AT782" s="45" t="s">
        <v>4444</v>
      </c>
      <c r="AU782" s="45">
        <v>0.57225682771336372</v>
      </c>
      <c r="AV782" s="10">
        <v>90.170246618933959</v>
      </c>
      <c r="AW782" s="10">
        <v>148.98486858376239</v>
      </c>
      <c r="AX782" s="17">
        <v>0.5760505429772691</v>
      </c>
    </row>
    <row r="783" spans="1:50" x14ac:dyDescent="0.25">
      <c r="A783" s="22" t="s">
        <v>964</v>
      </c>
      <c r="B783" s="22" t="s">
        <v>3952</v>
      </c>
      <c r="C783" s="22" t="s">
        <v>1294</v>
      </c>
      <c r="D783" s="22">
        <v>7267</v>
      </c>
      <c r="E783" s="22" t="s">
        <v>1097</v>
      </c>
      <c r="F783" s="43">
        <v>0.71834500000000001</v>
      </c>
      <c r="G783" s="43">
        <v>40.40299480825</v>
      </c>
      <c r="H783" s="43">
        <v>1.2149621212121213</v>
      </c>
      <c r="I783" s="9">
        <v>0</v>
      </c>
      <c r="J783" s="9">
        <v>1.2149621212121213</v>
      </c>
      <c r="K783" s="11">
        <v>0</v>
      </c>
      <c r="L783" s="41">
        <v>104</v>
      </c>
      <c r="M783" s="44">
        <v>0</v>
      </c>
      <c r="N783" s="13">
        <v>0</v>
      </c>
      <c r="O783" s="13">
        <v>0</v>
      </c>
      <c r="P783" s="22">
        <v>0</v>
      </c>
      <c r="Q783" s="22">
        <v>0</v>
      </c>
      <c r="R783" s="14">
        <v>0</v>
      </c>
      <c r="S783" s="22">
        <v>26</v>
      </c>
      <c r="T783" s="22">
        <v>1</v>
      </c>
      <c r="U783" s="22">
        <v>201</v>
      </c>
      <c r="V783" s="22"/>
      <c r="W783" s="22">
        <v>38</v>
      </c>
      <c r="X783" s="22">
        <v>26</v>
      </c>
      <c r="Y783" s="14">
        <v>201</v>
      </c>
      <c r="Z783" s="10">
        <v>38</v>
      </c>
      <c r="AA783" s="22">
        <v>26</v>
      </c>
      <c r="AB783" s="22">
        <v>70.150000000000006</v>
      </c>
      <c r="AC783" s="22">
        <v>1.7779498856686712E-2</v>
      </c>
      <c r="AD783" s="42">
        <v>1.4E-3</v>
      </c>
      <c r="AE783" s="22">
        <v>805</v>
      </c>
      <c r="AF783" s="22">
        <v>9.1552482511047001E-2</v>
      </c>
      <c r="AG783" s="22">
        <v>1.0172498056783E-2</v>
      </c>
      <c r="AH783" s="22">
        <v>0</v>
      </c>
      <c r="AI783" s="22">
        <v>0</v>
      </c>
      <c r="AJ783" s="22">
        <v>0</v>
      </c>
      <c r="AK783" s="22">
        <v>0</v>
      </c>
      <c r="AL783" s="45">
        <v>0</v>
      </c>
      <c r="AM783" s="45">
        <v>0</v>
      </c>
      <c r="AN783" s="45">
        <v>0</v>
      </c>
      <c r="AO783" s="45">
        <v>0</v>
      </c>
      <c r="AP783" s="45">
        <v>0</v>
      </c>
      <c r="AQ783" s="45">
        <v>0</v>
      </c>
      <c r="AR783" s="45">
        <v>0</v>
      </c>
      <c r="AS783" s="45" t="s">
        <v>4442</v>
      </c>
      <c r="AT783" s="45" t="s">
        <v>4445</v>
      </c>
      <c r="AU783" s="45">
        <v>9.1552482511047001E-2</v>
      </c>
      <c r="AV783" s="10">
        <v>31.276695245518315</v>
      </c>
      <c r="AW783" s="10">
        <v>31.276695245518315</v>
      </c>
      <c r="AX783" s="17">
        <v>0</v>
      </c>
    </row>
    <row r="784" spans="1:50" x14ac:dyDescent="0.25">
      <c r="A784" s="22" t="s">
        <v>539</v>
      </c>
      <c r="B784" s="22" t="s">
        <v>3949</v>
      </c>
      <c r="C784" s="22" t="s">
        <v>199</v>
      </c>
      <c r="D784" s="22">
        <v>1496</v>
      </c>
      <c r="E784" s="22" t="s">
        <v>595</v>
      </c>
      <c r="F784" s="43">
        <v>7.3321350000000001</v>
      </c>
      <c r="G784" s="43">
        <v>535.27891685656004</v>
      </c>
      <c r="H784" s="43">
        <v>23.862121212121213</v>
      </c>
      <c r="I784" s="9">
        <v>1.0770833333333334</v>
      </c>
      <c r="J784" s="9">
        <v>22.785037878787879</v>
      </c>
      <c r="K784" s="11">
        <v>1.4556818181818183</v>
      </c>
      <c r="L784" s="41">
        <v>10256</v>
      </c>
      <c r="M784" s="44">
        <v>523</v>
      </c>
      <c r="N784" s="13">
        <v>102</v>
      </c>
      <c r="O784" s="13">
        <v>97</v>
      </c>
      <c r="P784" s="22">
        <v>83</v>
      </c>
      <c r="Q784" s="22">
        <v>78</v>
      </c>
      <c r="R784" s="14">
        <v>0</v>
      </c>
      <c r="S784" s="22">
        <v>609</v>
      </c>
      <c r="T784" s="22">
        <v>0.93899612673820565</v>
      </c>
      <c r="U784" s="22">
        <v>18023</v>
      </c>
      <c r="V784" s="22"/>
      <c r="W784" s="22">
        <v>3260</v>
      </c>
      <c r="X784" s="22">
        <v>2178</v>
      </c>
      <c r="Y784" s="14">
        <v>17500</v>
      </c>
      <c r="Z784" s="10">
        <v>3177</v>
      </c>
      <c r="AA784" s="22">
        <v>2100</v>
      </c>
      <c r="AB784" s="22">
        <v>5927.49</v>
      </c>
      <c r="AC784" s="22">
        <v>1.3697784032029809E-2</v>
      </c>
      <c r="AD784" s="42">
        <v>9.0490000000000001E-2</v>
      </c>
      <c r="AE784" s="22">
        <v>806</v>
      </c>
      <c r="AF784" s="22">
        <v>3.7989253044695368</v>
      </c>
      <c r="AG784" s="22">
        <v>1.0157554290025499E-2</v>
      </c>
      <c r="AH784" s="22">
        <v>0</v>
      </c>
      <c r="AI784" s="22">
        <v>0</v>
      </c>
      <c r="AJ784" s="22">
        <v>0</v>
      </c>
      <c r="AK784" s="22">
        <v>0</v>
      </c>
      <c r="AL784" s="45">
        <v>0</v>
      </c>
      <c r="AM784" s="45">
        <v>0</v>
      </c>
      <c r="AN784" s="45">
        <v>0</v>
      </c>
      <c r="AO784" s="45">
        <v>1</v>
      </c>
      <c r="AP784" s="45">
        <v>0</v>
      </c>
      <c r="AQ784" s="45">
        <v>0</v>
      </c>
      <c r="AR784" s="45">
        <v>0</v>
      </c>
      <c r="AS784" s="45" t="s">
        <v>4442</v>
      </c>
      <c r="AT784" s="45" t="s">
        <v>4440</v>
      </c>
      <c r="AU784" s="45">
        <v>3.6274502250476823</v>
      </c>
      <c r="AV784" s="10">
        <v>139.43360625077926</v>
      </c>
      <c r="AW784" s="10">
        <v>136.61819798082416</v>
      </c>
      <c r="AX784" s="17">
        <v>4.5137786526128647E-2</v>
      </c>
    </row>
    <row r="785" spans="1:50" x14ac:dyDescent="0.25">
      <c r="A785" s="22" t="s">
        <v>964</v>
      </c>
      <c r="B785" s="22" t="s">
        <v>3948</v>
      </c>
      <c r="C785" s="22" t="s">
        <v>989</v>
      </c>
      <c r="D785" s="22">
        <v>7787</v>
      </c>
      <c r="E785" s="22" t="s">
        <v>1636</v>
      </c>
      <c r="F785" s="43">
        <v>1.5591189999999999</v>
      </c>
      <c r="G785" s="43">
        <v>144.59061016870001</v>
      </c>
      <c r="H785" s="43">
        <v>6.4831439393939396</v>
      </c>
      <c r="I785" s="9">
        <v>0</v>
      </c>
      <c r="J785" s="9">
        <v>6.4831439393939396</v>
      </c>
      <c r="K785" s="11">
        <v>0</v>
      </c>
      <c r="L785" s="41">
        <v>4631</v>
      </c>
      <c r="M785" s="44">
        <v>0</v>
      </c>
      <c r="N785" s="13">
        <v>0</v>
      </c>
      <c r="O785" s="13">
        <v>0</v>
      </c>
      <c r="P785" s="22">
        <v>0</v>
      </c>
      <c r="Q785" s="22">
        <v>0</v>
      </c>
      <c r="R785" s="14">
        <v>0</v>
      </c>
      <c r="S785" s="22">
        <v>77</v>
      </c>
      <c r="T785" s="22">
        <v>1</v>
      </c>
      <c r="U785" s="22">
        <v>8422</v>
      </c>
      <c r="V785" s="22"/>
      <c r="W785" s="22">
        <v>1521</v>
      </c>
      <c r="X785" s="22">
        <v>1003</v>
      </c>
      <c r="Y785" s="14">
        <v>8422</v>
      </c>
      <c r="Z785" s="10">
        <v>1521</v>
      </c>
      <c r="AA785" s="22">
        <v>1003</v>
      </c>
      <c r="AB785" s="22">
        <v>2841.75</v>
      </c>
      <c r="AC785" s="22">
        <v>1.0782989283888557E-2</v>
      </c>
      <c r="AD785" s="42">
        <v>3.4099999999999998E-2</v>
      </c>
      <c r="AE785" s="22">
        <v>807</v>
      </c>
      <c r="AF785" s="22">
        <v>1.088546013794178</v>
      </c>
      <c r="AG785" s="22">
        <v>1.00791297573535E-2</v>
      </c>
      <c r="AH785" s="22">
        <v>0</v>
      </c>
      <c r="AI785" s="22">
        <v>0</v>
      </c>
      <c r="AJ785" s="22">
        <v>0</v>
      </c>
      <c r="AK785" s="22">
        <v>0</v>
      </c>
      <c r="AL785" s="45">
        <v>0</v>
      </c>
      <c r="AM785" s="45">
        <v>0</v>
      </c>
      <c r="AN785" s="45">
        <v>0</v>
      </c>
      <c r="AO785" s="45">
        <v>0</v>
      </c>
      <c r="AP785" s="45">
        <v>1</v>
      </c>
      <c r="AQ785" s="45">
        <v>0</v>
      </c>
      <c r="AR785" s="45">
        <v>0</v>
      </c>
      <c r="AS785" s="45" t="s">
        <v>4442</v>
      </c>
      <c r="AT785" s="45" t="s">
        <v>4441</v>
      </c>
      <c r="AU785" s="45">
        <v>1.088546013794178</v>
      </c>
      <c r="AV785" s="10">
        <v>234.6083958984546</v>
      </c>
      <c r="AW785" s="10">
        <v>234.6083958984546</v>
      </c>
      <c r="AX785" s="17">
        <v>0</v>
      </c>
    </row>
    <row r="786" spans="1:50" x14ac:dyDescent="0.25">
      <c r="A786" s="22" t="s">
        <v>964</v>
      </c>
      <c r="B786" s="22" t="s">
        <v>3952</v>
      </c>
      <c r="C786" s="22" t="s">
        <v>1637</v>
      </c>
      <c r="D786" s="22">
        <v>9044</v>
      </c>
      <c r="E786" s="22" t="s">
        <v>3971</v>
      </c>
      <c r="F786" s="43">
        <v>0.406248</v>
      </c>
      <c r="G786" s="43">
        <v>41.215590826369997</v>
      </c>
      <c r="H786" s="43">
        <v>1.6145833333333335</v>
      </c>
      <c r="I786" s="9">
        <v>0</v>
      </c>
      <c r="J786" s="9">
        <v>1.6145833333333335</v>
      </c>
      <c r="K786" s="11">
        <v>0</v>
      </c>
      <c r="L786" s="41">
        <v>124</v>
      </c>
      <c r="M786" s="44">
        <v>0</v>
      </c>
      <c r="N786" s="13">
        <v>0</v>
      </c>
      <c r="O786" s="13">
        <v>0</v>
      </c>
      <c r="P786" s="22">
        <v>0</v>
      </c>
      <c r="Q786" s="22">
        <v>0</v>
      </c>
      <c r="R786" s="14">
        <v>0</v>
      </c>
      <c r="S786" s="22">
        <v>30</v>
      </c>
      <c r="T786" s="22">
        <v>1</v>
      </c>
      <c r="U786" s="22">
        <v>237</v>
      </c>
      <c r="V786" s="22"/>
      <c r="W786" s="22">
        <v>45</v>
      </c>
      <c r="X786" s="22">
        <v>30</v>
      </c>
      <c r="Y786" s="14">
        <v>237</v>
      </c>
      <c r="Z786" s="10">
        <v>45</v>
      </c>
      <c r="AA786" s="22">
        <v>30</v>
      </c>
      <c r="AB786" s="22">
        <v>82.98</v>
      </c>
      <c r="AC786" s="22">
        <v>9.8566584114106633E-3</v>
      </c>
      <c r="AD786" s="42">
        <v>9.2000000000000003E-4</v>
      </c>
      <c r="AE786" s="22">
        <v>808</v>
      </c>
      <c r="AF786" s="22">
        <v>0.240487471475688</v>
      </c>
      <c r="AG786" s="22">
        <v>1.0020311311487E-2</v>
      </c>
      <c r="AH786" s="22">
        <v>0</v>
      </c>
      <c r="AI786" s="22">
        <v>0</v>
      </c>
      <c r="AJ786" s="22">
        <v>0</v>
      </c>
      <c r="AK786" s="22">
        <v>0</v>
      </c>
      <c r="AL786" s="45">
        <v>0</v>
      </c>
      <c r="AM786" s="45">
        <v>0</v>
      </c>
      <c r="AN786" s="45">
        <v>0</v>
      </c>
      <c r="AO786" s="45">
        <v>0</v>
      </c>
      <c r="AP786" s="45">
        <v>0</v>
      </c>
      <c r="AQ786" s="45">
        <v>0</v>
      </c>
      <c r="AR786" s="45">
        <v>0</v>
      </c>
      <c r="AS786" s="45" t="s">
        <v>4442</v>
      </c>
      <c r="AT786" s="45" t="s">
        <v>4445</v>
      </c>
      <c r="AU786" s="45">
        <v>0.24048747147568802</v>
      </c>
      <c r="AV786" s="10">
        <v>27.87096774193548</v>
      </c>
      <c r="AW786" s="10">
        <v>27.87096774193548</v>
      </c>
      <c r="AX786" s="17">
        <v>0</v>
      </c>
    </row>
    <row r="787" spans="1:50" x14ac:dyDescent="0.25">
      <c r="A787" s="22" t="s">
        <v>539</v>
      </c>
      <c r="B787" s="22" t="s">
        <v>3949</v>
      </c>
      <c r="C787" s="22" t="s">
        <v>739</v>
      </c>
      <c r="D787" s="22">
        <v>5770</v>
      </c>
      <c r="E787" s="22" t="s">
        <v>756</v>
      </c>
      <c r="F787" s="43">
        <v>0.122001</v>
      </c>
      <c r="G787" s="43">
        <v>11.284785408479999</v>
      </c>
      <c r="H787" s="43">
        <v>0.7643939393939394</v>
      </c>
      <c r="I787" s="9">
        <v>0</v>
      </c>
      <c r="J787" s="9">
        <v>0.7643939393939394</v>
      </c>
      <c r="K787" s="11">
        <v>0</v>
      </c>
      <c r="L787" s="41">
        <v>28</v>
      </c>
      <c r="M787" s="44">
        <v>0</v>
      </c>
      <c r="N787" s="13">
        <v>0</v>
      </c>
      <c r="O787" s="13">
        <v>0</v>
      </c>
      <c r="P787" s="22">
        <v>0</v>
      </c>
      <c r="Q787" s="22">
        <v>0</v>
      </c>
      <c r="R787" s="14">
        <v>0</v>
      </c>
      <c r="S787" s="22">
        <v>10</v>
      </c>
      <c r="T787" s="22">
        <v>1</v>
      </c>
      <c r="U787" s="22">
        <v>63</v>
      </c>
      <c r="V787" s="22"/>
      <c r="W787" s="22">
        <v>13</v>
      </c>
      <c r="X787" s="22">
        <v>10</v>
      </c>
      <c r="Y787" s="14">
        <v>63</v>
      </c>
      <c r="Z787" s="10">
        <v>13</v>
      </c>
      <c r="AA787" s="22">
        <v>10</v>
      </c>
      <c r="AB787" s="22">
        <v>23.48</v>
      </c>
      <c r="AC787" s="22">
        <v>1.081110500411659E-2</v>
      </c>
      <c r="AD787" s="42">
        <v>2.9E-4</v>
      </c>
      <c r="AE787" s="22">
        <v>809</v>
      </c>
      <c r="AF787" s="22">
        <v>3.9974024824509083E-2</v>
      </c>
      <c r="AG787" s="22">
        <v>9.9935062061272707E-3</v>
      </c>
      <c r="AH787" s="22">
        <v>0</v>
      </c>
      <c r="AI787" s="22">
        <v>0</v>
      </c>
      <c r="AJ787" s="22">
        <v>0</v>
      </c>
      <c r="AK787" s="22">
        <v>0</v>
      </c>
      <c r="AL787" s="45">
        <v>0</v>
      </c>
      <c r="AM787" s="45">
        <v>0</v>
      </c>
      <c r="AN787" s="45">
        <v>0</v>
      </c>
      <c r="AO787" s="45">
        <v>0</v>
      </c>
      <c r="AP787" s="45">
        <v>0</v>
      </c>
      <c r="AQ787" s="45">
        <v>0</v>
      </c>
      <c r="AR787" s="45">
        <v>0</v>
      </c>
      <c r="AS787" s="45" t="s">
        <v>4442</v>
      </c>
      <c r="AT787" s="45" t="s">
        <v>4445</v>
      </c>
      <c r="AU787" s="45">
        <v>3.9974024824509083E-2</v>
      </c>
      <c r="AV787" s="10">
        <v>17.006937561942518</v>
      </c>
      <c r="AW787" s="10">
        <v>17.006937561942518</v>
      </c>
      <c r="AX787" s="17">
        <v>0</v>
      </c>
    </row>
    <row r="788" spans="1:50" x14ac:dyDescent="0.25">
      <c r="A788" s="22" t="s">
        <v>2195</v>
      </c>
      <c r="B788" s="22" t="s">
        <v>3956</v>
      </c>
      <c r="C788" s="22" t="s">
        <v>2552</v>
      </c>
      <c r="D788" s="22">
        <v>1921</v>
      </c>
      <c r="E788" s="22" t="s">
        <v>2553</v>
      </c>
      <c r="F788" s="43">
        <v>2.5188410000000001</v>
      </c>
      <c r="G788" s="43">
        <v>222.33202612433999</v>
      </c>
      <c r="H788" s="43">
        <v>10.500189393939394</v>
      </c>
      <c r="I788" s="9">
        <v>0</v>
      </c>
      <c r="J788" s="9">
        <v>10.500189393939394</v>
      </c>
      <c r="K788" s="11">
        <v>0</v>
      </c>
      <c r="L788" s="41">
        <v>485</v>
      </c>
      <c r="M788" s="44">
        <v>0</v>
      </c>
      <c r="N788" s="13">
        <v>0</v>
      </c>
      <c r="O788" s="13">
        <v>0</v>
      </c>
      <c r="P788" s="22">
        <v>0</v>
      </c>
      <c r="Q788" s="22">
        <v>0</v>
      </c>
      <c r="R788" s="14">
        <v>0</v>
      </c>
      <c r="S788" s="22">
        <v>214</v>
      </c>
      <c r="T788" s="22">
        <v>1</v>
      </c>
      <c r="U788" s="22">
        <v>893</v>
      </c>
      <c r="V788" s="22"/>
      <c r="W788" s="22">
        <v>163</v>
      </c>
      <c r="X788" s="22">
        <v>108</v>
      </c>
      <c r="Y788" s="14">
        <v>893</v>
      </c>
      <c r="Z788" s="10">
        <v>163</v>
      </c>
      <c r="AA788" s="22">
        <v>108</v>
      </c>
      <c r="AB788" s="22">
        <v>303.68</v>
      </c>
      <c r="AC788" s="22">
        <v>1.1329186549990459E-2</v>
      </c>
      <c r="AD788" s="42">
        <v>3.8400000000000001E-3</v>
      </c>
      <c r="AE788" s="22">
        <v>810</v>
      </c>
      <c r="AF788" s="22">
        <v>1.2276680142553451</v>
      </c>
      <c r="AG788" s="22">
        <v>9.9810407663036196E-3</v>
      </c>
      <c r="AH788" s="22">
        <v>0</v>
      </c>
      <c r="AI788" s="22">
        <v>0</v>
      </c>
      <c r="AJ788" s="22">
        <v>0</v>
      </c>
      <c r="AK788" s="22">
        <v>0</v>
      </c>
      <c r="AL788" s="45">
        <v>0</v>
      </c>
      <c r="AM788" s="45">
        <v>0</v>
      </c>
      <c r="AN788" s="45">
        <v>0</v>
      </c>
      <c r="AO788" s="45">
        <v>0</v>
      </c>
      <c r="AP788" s="45">
        <v>0</v>
      </c>
      <c r="AQ788" s="45">
        <v>0</v>
      </c>
      <c r="AR788" s="45">
        <v>0</v>
      </c>
      <c r="AS788" s="45" t="s">
        <v>4442</v>
      </c>
      <c r="AT788" s="45" t="s">
        <v>4445</v>
      </c>
      <c r="AU788" s="45">
        <v>1.2276680142553451</v>
      </c>
      <c r="AV788" s="10">
        <v>15.523529517865839</v>
      </c>
      <c r="AW788" s="10">
        <v>15.523529517865839</v>
      </c>
      <c r="AX788" s="17">
        <v>0</v>
      </c>
    </row>
    <row r="789" spans="1:50" x14ac:dyDescent="0.25">
      <c r="A789" s="22" t="s">
        <v>964</v>
      </c>
      <c r="B789" s="22" t="s">
        <v>3952</v>
      </c>
      <c r="C789" s="22" t="s">
        <v>1025</v>
      </c>
      <c r="D789" s="22">
        <v>5242</v>
      </c>
      <c r="E789" s="22" t="s">
        <v>1026</v>
      </c>
      <c r="F789" s="43">
        <v>2.6545559999999999</v>
      </c>
      <c r="G789" s="43">
        <v>275.47667507714999</v>
      </c>
      <c r="H789" s="43">
        <v>11.373106060606061</v>
      </c>
      <c r="I789" s="9">
        <v>0</v>
      </c>
      <c r="J789" s="9">
        <v>11.373106060606061</v>
      </c>
      <c r="K789" s="11">
        <v>0</v>
      </c>
      <c r="L789" s="41">
        <v>1255</v>
      </c>
      <c r="M789" s="44">
        <v>0</v>
      </c>
      <c r="N789" s="13">
        <v>0</v>
      </c>
      <c r="O789" s="13">
        <v>0</v>
      </c>
      <c r="P789" s="22">
        <v>0</v>
      </c>
      <c r="Q789" s="22">
        <v>0</v>
      </c>
      <c r="R789" s="14">
        <v>0</v>
      </c>
      <c r="S789" s="22">
        <v>225</v>
      </c>
      <c r="T789" s="22">
        <v>1</v>
      </c>
      <c r="U789" s="22">
        <v>2291</v>
      </c>
      <c r="V789" s="22"/>
      <c r="W789" s="22">
        <v>415</v>
      </c>
      <c r="X789" s="22">
        <v>274</v>
      </c>
      <c r="Y789" s="14">
        <v>2291</v>
      </c>
      <c r="Z789" s="10">
        <v>415</v>
      </c>
      <c r="AA789" s="22">
        <v>274</v>
      </c>
      <c r="AB789" s="22">
        <v>774.74</v>
      </c>
      <c r="AC789" s="22">
        <v>9.6362278194934842E-3</v>
      </c>
      <c r="AD789" s="42">
        <v>8.3199999999999993E-3</v>
      </c>
      <c r="AE789" s="22">
        <v>811</v>
      </c>
      <c r="AF789" s="22">
        <v>1.6915076332065531</v>
      </c>
      <c r="AG789" s="22">
        <v>9.8918575041318894E-3</v>
      </c>
      <c r="AH789" s="22">
        <v>0</v>
      </c>
      <c r="AI789" s="22">
        <v>0</v>
      </c>
      <c r="AJ789" s="22">
        <v>0</v>
      </c>
      <c r="AK789" s="22">
        <v>0</v>
      </c>
      <c r="AL789" s="45">
        <v>0</v>
      </c>
      <c r="AM789" s="45">
        <v>0</v>
      </c>
      <c r="AN789" s="45">
        <v>0</v>
      </c>
      <c r="AO789" s="45">
        <v>0</v>
      </c>
      <c r="AP789" s="45">
        <v>0</v>
      </c>
      <c r="AQ789" s="45">
        <v>0</v>
      </c>
      <c r="AR789" s="45">
        <v>0</v>
      </c>
      <c r="AS789" s="45" t="s">
        <v>4442</v>
      </c>
      <c r="AT789" s="45" t="s">
        <v>4444</v>
      </c>
      <c r="AU789" s="45">
        <v>1.6915076332065531</v>
      </c>
      <c r="AV789" s="10">
        <v>36.489592006661113</v>
      </c>
      <c r="AW789" s="10">
        <v>36.489592006661113</v>
      </c>
      <c r="AX789" s="17">
        <v>0</v>
      </c>
    </row>
    <row r="790" spans="1:50" x14ac:dyDescent="0.25">
      <c r="A790" s="22" t="s">
        <v>1672</v>
      </c>
      <c r="B790" s="22" t="s">
        <v>3957</v>
      </c>
      <c r="C790" s="22" t="s">
        <v>1937</v>
      </c>
      <c r="D790" s="22">
        <v>8943</v>
      </c>
      <c r="E790" s="22" t="s">
        <v>2104</v>
      </c>
      <c r="F790" s="43">
        <v>0.87991200000000003</v>
      </c>
      <c r="G790" s="43">
        <v>73.530701147109994</v>
      </c>
      <c r="H790" s="43">
        <v>2.8696969696969701</v>
      </c>
      <c r="I790" s="9">
        <v>0</v>
      </c>
      <c r="J790" s="9">
        <v>2.8696969696969701</v>
      </c>
      <c r="K790" s="11">
        <v>0</v>
      </c>
      <c r="L790" s="41">
        <v>99</v>
      </c>
      <c r="M790" s="44">
        <v>0</v>
      </c>
      <c r="N790" s="13">
        <v>0</v>
      </c>
      <c r="O790" s="13">
        <v>0</v>
      </c>
      <c r="P790" s="22">
        <v>0</v>
      </c>
      <c r="Q790" s="22">
        <v>0</v>
      </c>
      <c r="R790" s="14">
        <v>0</v>
      </c>
      <c r="S790" s="22">
        <v>55</v>
      </c>
      <c r="T790" s="22">
        <v>1</v>
      </c>
      <c r="U790" s="22">
        <v>192</v>
      </c>
      <c r="V790" s="22"/>
      <c r="W790" s="22">
        <v>37</v>
      </c>
      <c r="X790" s="22">
        <v>25</v>
      </c>
      <c r="Y790" s="14">
        <v>192</v>
      </c>
      <c r="Z790" s="10">
        <v>37</v>
      </c>
      <c r="AA790" s="22">
        <v>25</v>
      </c>
      <c r="AB790" s="22">
        <v>67.97</v>
      </c>
      <c r="AC790" s="22">
        <v>1.1966593358597174E-2</v>
      </c>
      <c r="AD790" s="42">
        <v>9.2000000000000003E-4</v>
      </c>
      <c r="AE790" s="22">
        <v>812</v>
      </c>
      <c r="AF790" s="22">
        <v>0.16812162621855478</v>
      </c>
      <c r="AG790" s="22">
        <v>9.8895074246208702E-3</v>
      </c>
      <c r="AH790" s="22">
        <v>0</v>
      </c>
      <c r="AI790" s="22">
        <v>0</v>
      </c>
      <c r="AJ790" s="22">
        <v>0</v>
      </c>
      <c r="AK790" s="22">
        <v>0</v>
      </c>
      <c r="AL790" s="45">
        <v>0</v>
      </c>
      <c r="AM790" s="45">
        <v>0</v>
      </c>
      <c r="AN790" s="45">
        <v>0</v>
      </c>
      <c r="AO790" s="45">
        <v>0</v>
      </c>
      <c r="AP790" s="45">
        <v>0</v>
      </c>
      <c r="AQ790" s="45">
        <v>0</v>
      </c>
      <c r="AR790" s="45">
        <v>0</v>
      </c>
      <c r="AS790" s="45" t="s">
        <v>4442</v>
      </c>
      <c r="AT790" s="45" t="s">
        <v>4445</v>
      </c>
      <c r="AU790" s="45">
        <v>0.16812162621855478</v>
      </c>
      <c r="AV790" s="10">
        <v>12.893347412882786</v>
      </c>
      <c r="AW790" s="10">
        <v>12.893347412882786</v>
      </c>
      <c r="AX790" s="17">
        <v>0</v>
      </c>
    </row>
    <row r="791" spans="1:50" x14ac:dyDescent="0.25">
      <c r="A791" s="22" t="s">
        <v>1672</v>
      </c>
      <c r="B791" s="22" t="s">
        <v>3947</v>
      </c>
      <c r="C791" s="22" t="s">
        <v>1767</v>
      </c>
      <c r="D791" s="22">
        <v>3918</v>
      </c>
      <c r="E791" s="22" t="s">
        <v>1878</v>
      </c>
      <c r="F791" s="43">
        <v>2.2999809999999998</v>
      </c>
      <c r="G791" s="43">
        <v>390.71395165128001</v>
      </c>
      <c r="H791" s="43">
        <v>16.143560606060607</v>
      </c>
      <c r="I791" s="9">
        <v>9.398863636363636</v>
      </c>
      <c r="J791" s="9">
        <v>6.7446969696969701</v>
      </c>
      <c r="K791" s="11">
        <v>13.846401515151516</v>
      </c>
      <c r="L791" s="41">
        <v>2587</v>
      </c>
      <c r="M791" s="44">
        <v>5100</v>
      </c>
      <c r="N791" s="13">
        <v>1109</v>
      </c>
      <c r="O791" s="13">
        <v>508</v>
      </c>
      <c r="P791" s="22">
        <v>1079</v>
      </c>
      <c r="Q791" s="22">
        <v>494</v>
      </c>
      <c r="R791" s="14">
        <v>0</v>
      </c>
      <c r="S791" s="22">
        <v>594</v>
      </c>
      <c r="T791" s="22">
        <v>0.14229568971585438</v>
      </c>
      <c r="U791" s="22">
        <v>5770</v>
      </c>
      <c r="V791" s="22"/>
      <c r="W791" s="22">
        <v>1230</v>
      </c>
      <c r="X791" s="22">
        <v>588</v>
      </c>
      <c r="Y791" s="14">
        <v>670</v>
      </c>
      <c r="Z791" s="10">
        <v>151</v>
      </c>
      <c r="AA791" s="22">
        <v>94</v>
      </c>
      <c r="AB791" s="22">
        <v>267.17</v>
      </c>
      <c r="AC791" s="22">
        <v>5.8866108831782359E-3</v>
      </c>
      <c r="AD791" s="42">
        <v>1.8500000000000001E-3</v>
      </c>
      <c r="AE791" s="22">
        <v>813</v>
      </c>
      <c r="AF791" s="22">
        <v>2.0278469049140453</v>
      </c>
      <c r="AG791" s="22">
        <v>9.8439170141458501E-3</v>
      </c>
      <c r="AH791" s="22">
        <v>0</v>
      </c>
      <c r="AI791" s="22">
        <v>1</v>
      </c>
      <c r="AJ791" s="22">
        <v>0</v>
      </c>
      <c r="AK791" s="22">
        <v>0</v>
      </c>
      <c r="AL791" s="45">
        <v>0</v>
      </c>
      <c r="AM791" s="45">
        <v>0</v>
      </c>
      <c r="AN791" s="45">
        <v>0</v>
      </c>
      <c r="AO791" s="45">
        <v>0</v>
      </c>
      <c r="AP791" s="45">
        <v>0</v>
      </c>
      <c r="AQ791" s="45">
        <v>0</v>
      </c>
      <c r="AR791" s="45">
        <v>0</v>
      </c>
      <c r="AS791" s="45" t="s">
        <v>4442</v>
      </c>
      <c r="AT791" s="45" t="s">
        <v>4445</v>
      </c>
      <c r="AU791" s="45">
        <v>0.84722405473848494</v>
      </c>
      <c r="AV791" s="10">
        <v>22.387959114905087</v>
      </c>
      <c r="AW791" s="10">
        <v>76.191370046223511</v>
      </c>
      <c r="AX791" s="17">
        <v>0.58220511978225664</v>
      </c>
    </row>
    <row r="792" spans="1:50" x14ac:dyDescent="0.25">
      <c r="A792" s="22" t="s">
        <v>539</v>
      </c>
      <c r="B792" s="22" t="s">
        <v>3949</v>
      </c>
      <c r="C792" s="22" t="s">
        <v>563</v>
      </c>
      <c r="D792" s="22">
        <v>7755</v>
      </c>
      <c r="E792" s="22" t="s">
        <v>702</v>
      </c>
      <c r="F792" s="43">
        <v>2.0716459999999999</v>
      </c>
      <c r="G792" s="43">
        <v>176.81072273756001</v>
      </c>
      <c r="H792" s="43">
        <v>8.3248106060606073</v>
      </c>
      <c r="I792" s="9">
        <v>1.3842803030303032</v>
      </c>
      <c r="J792" s="9">
        <v>6.9405303030303029</v>
      </c>
      <c r="K792" s="11">
        <v>1.7746212121212124</v>
      </c>
      <c r="L792" s="41">
        <v>867</v>
      </c>
      <c r="M792" s="44">
        <v>89</v>
      </c>
      <c r="N792" s="13">
        <v>21</v>
      </c>
      <c r="O792" s="13">
        <v>20</v>
      </c>
      <c r="P792" s="22">
        <v>2</v>
      </c>
      <c r="Q792" s="22">
        <v>2</v>
      </c>
      <c r="R792" s="14">
        <v>0</v>
      </c>
      <c r="S792" s="22">
        <v>225</v>
      </c>
      <c r="T792" s="22">
        <v>0.78682743715163239</v>
      </c>
      <c r="U792" s="22">
        <v>1337</v>
      </c>
      <c r="V792" s="22"/>
      <c r="W792" s="22">
        <v>248</v>
      </c>
      <c r="X792" s="22">
        <v>170</v>
      </c>
      <c r="Y792" s="14">
        <v>1248</v>
      </c>
      <c r="Z792" s="10">
        <v>246</v>
      </c>
      <c r="AA792" s="22">
        <v>168</v>
      </c>
      <c r="AB792" s="22">
        <v>449.34</v>
      </c>
      <c r="AC792" s="22">
        <v>1.1716744142689479E-2</v>
      </c>
      <c r="AD792" s="42">
        <v>5.9899999999999997E-3</v>
      </c>
      <c r="AE792" s="22">
        <v>814</v>
      </c>
      <c r="AF792" s="22">
        <v>0.7759848555439377</v>
      </c>
      <c r="AG792" s="22">
        <v>9.8225931081511106E-3</v>
      </c>
      <c r="AH792" s="22">
        <v>0</v>
      </c>
      <c r="AI792" s="22">
        <v>0</v>
      </c>
      <c r="AJ792" s="22">
        <v>0</v>
      </c>
      <c r="AK792" s="22">
        <v>0</v>
      </c>
      <c r="AL792" s="45">
        <v>0</v>
      </c>
      <c r="AM792" s="45">
        <v>0</v>
      </c>
      <c r="AN792" s="45">
        <v>0</v>
      </c>
      <c r="AO792" s="45">
        <v>0</v>
      </c>
      <c r="AP792" s="45">
        <v>0</v>
      </c>
      <c r="AQ792" s="45">
        <v>0</v>
      </c>
      <c r="AR792" s="45">
        <v>0</v>
      </c>
      <c r="AS792" s="45" t="s">
        <v>4442</v>
      </c>
      <c r="AT792" s="45" t="s">
        <v>4444</v>
      </c>
      <c r="AU792" s="45">
        <v>0.64695122321153764</v>
      </c>
      <c r="AV792" s="10">
        <v>35.44397751459914</v>
      </c>
      <c r="AW792" s="10">
        <v>29.790467523603681</v>
      </c>
      <c r="AX792" s="17">
        <v>0.16628369923785691</v>
      </c>
    </row>
    <row r="793" spans="1:50" x14ac:dyDescent="0.25">
      <c r="A793" s="22" t="s">
        <v>964</v>
      </c>
      <c r="B793" s="22" t="s">
        <v>3952</v>
      </c>
      <c r="C793" s="22" t="s">
        <v>986</v>
      </c>
      <c r="D793" s="22">
        <v>727</v>
      </c>
      <c r="E793" s="22" t="s">
        <v>1008</v>
      </c>
      <c r="F793" s="43">
        <v>1.1035919999999999</v>
      </c>
      <c r="G793" s="43">
        <v>97.465742639530006</v>
      </c>
      <c r="H793" s="43">
        <v>3.9543560606060608</v>
      </c>
      <c r="I793" s="9">
        <v>2.6619318181818183</v>
      </c>
      <c r="J793" s="9">
        <v>1.2924242424242425</v>
      </c>
      <c r="K793" s="11">
        <v>3.0619318181818183</v>
      </c>
      <c r="L793" s="41">
        <v>185</v>
      </c>
      <c r="M793" s="44">
        <v>280</v>
      </c>
      <c r="N793" s="13">
        <v>27</v>
      </c>
      <c r="O793" s="13">
        <v>2</v>
      </c>
      <c r="P793" s="22">
        <v>18</v>
      </c>
      <c r="Q793" s="22">
        <v>2</v>
      </c>
      <c r="R793" s="14">
        <v>0</v>
      </c>
      <c r="S793" s="22">
        <v>179</v>
      </c>
      <c r="T793" s="22">
        <v>0.22568130657598551</v>
      </c>
      <c r="U793" s="22">
        <v>359</v>
      </c>
      <c r="V793" s="22"/>
      <c r="W793" s="22">
        <v>42</v>
      </c>
      <c r="X793" s="22">
        <v>12</v>
      </c>
      <c r="Y793" s="14">
        <v>79</v>
      </c>
      <c r="Z793" s="10">
        <v>24</v>
      </c>
      <c r="AA793" s="22">
        <v>10</v>
      </c>
      <c r="AB793" s="22">
        <v>39.99</v>
      </c>
      <c r="AC793" s="22">
        <v>1.1322870683718638E-2</v>
      </c>
      <c r="AD793" s="42">
        <v>5.6999999999999998E-4</v>
      </c>
      <c r="AE793" s="22">
        <v>815</v>
      </c>
      <c r="AF793" s="22">
        <v>0.282113177221677</v>
      </c>
      <c r="AG793" s="22">
        <v>9.7280405938509305E-3</v>
      </c>
      <c r="AH793" s="22">
        <v>0</v>
      </c>
      <c r="AI793" s="22">
        <v>1</v>
      </c>
      <c r="AJ793" s="22">
        <v>0</v>
      </c>
      <c r="AK793" s="22">
        <v>0</v>
      </c>
      <c r="AL793" s="45">
        <v>0</v>
      </c>
      <c r="AM793" s="45">
        <v>0</v>
      </c>
      <c r="AN793" s="45">
        <v>0</v>
      </c>
      <c r="AO793" s="45">
        <v>0</v>
      </c>
      <c r="AP793" s="45">
        <v>0</v>
      </c>
      <c r="AQ793" s="45">
        <v>0</v>
      </c>
      <c r="AR793" s="45">
        <v>0</v>
      </c>
      <c r="AS793" s="45" t="s">
        <v>4442</v>
      </c>
      <c r="AT793" s="45" t="s">
        <v>4445</v>
      </c>
      <c r="AU793" s="45">
        <v>9.2204622891935623E-2</v>
      </c>
      <c r="AV793" s="10">
        <v>18.569753810082062</v>
      </c>
      <c r="AW793" s="10">
        <v>10.621198333253508</v>
      </c>
      <c r="AX793" s="17">
        <v>0.67316442358350492</v>
      </c>
    </row>
    <row r="794" spans="1:50" x14ac:dyDescent="0.25">
      <c r="A794" s="22" t="s">
        <v>2906</v>
      </c>
      <c r="B794" s="22" t="s">
        <v>3950</v>
      </c>
      <c r="C794" s="22" t="s">
        <v>2917</v>
      </c>
      <c r="D794" s="22">
        <v>4072</v>
      </c>
      <c r="E794" s="22" t="s">
        <v>3168</v>
      </c>
      <c r="F794" s="43">
        <v>1.90893</v>
      </c>
      <c r="G794" s="43">
        <v>254.75131487480999</v>
      </c>
      <c r="H794" s="43">
        <v>12.830113636363636</v>
      </c>
      <c r="I794" s="9">
        <v>0</v>
      </c>
      <c r="J794" s="9">
        <v>12.830113636363636</v>
      </c>
      <c r="K794" s="11">
        <v>0</v>
      </c>
      <c r="L794" s="41">
        <v>1036</v>
      </c>
      <c r="M794" s="44">
        <v>0</v>
      </c>
      <c r="N794" s="13">
        <v>0</v>
      </c>
      <c r="O794" s="13">
        <v>0</v>
      </c>
      <c r="P794" s="22">
        <v>0</v>
      </c>
      <c r="Q794" s="22">
        <v>0</v>
      </c>
      <c r="R794" s="14">
        <v>0</v>
      </c>
      <c r="S794" s="22">
        <v>205</v>
      </c>
      <c r="T794" s="22">
        <v>1</v>
      </c>
      <c r="U794" s="22">
        <v>1894</v>
      </c>
      <c r="V794" s="22"/>
      <c r="W794" s="22">
        <v>343</v>
      </c>
      <c r="X794" s="22">
        <v>227</v>
      </c>
      <c r="Y794" s="14">
        <v>1894</v>
      </c>
      <c r="Z794" s="10">
        <v>343</v>
      </c>
      <c r="AA794" s="22">
        <v>227</v>
      </c>
      <c r="AB794" s="22">
        <v>640.37</v>
      </c>
      <c r="AC794" s="22">
        <v>7.493307741858319E-3</v>
      </c>
      <c r="AD794" s="42">
        <v>5.3400000000000001E-3</v>
      </c>
      <c r="AE794" s="22">
        <v>816</v>
      </c>
      <c r="AF794" s="22">
        <v>0.85521317049461043</v>
      </c>
      <c r="AG794" s="22">
        <v>9.7183314828933002E-3</v>
      </c>
      <c r="AH794" s="22">
        <v>0</v>
      </c>
      <c r="AI794" s="22">
        <v>0</v>
      </c>
      <c r="AJ794" s="22">
        <v>0</v>
      </c>
      <c r="AK794" s="22">
        <v>0</v>
      </c>
      <c r="AL794" s="45">
        <v>0</v>
      </c>
      <c r="AM794" s="45">
        <v>0</v>
      </c>
      <c r="AN794" s="45">
        <v>0</v>
      </c>
      <c r="AO794" s="45">
        <v>0</v>
      </c>
      <c r="AP794" s="45">
        <v>0</v>
      </c>
      <c r="AQ794" s="45">
        <v>0</v>
      </c>
      <c r="AR794" s="45">
        <v>0</v>
      </c>
      <c r="AS794" s="45" t="s">
        <v>4442</v>
      </c>
      <c r="AT794" s="45" t="s">
        <v>4444</v>
      </c>
      <c r="AU794" s="45">
        <v>0.85521317049461043</v>
      </c>
      <c r="AV794" s="10">
        <v>26.733979894601656</v>
      </c>
      <c r="AW794" s="10">
        <v>26.733979894601656</v>
      </c>
      <c r="AX794" s="17">
        <v>0</v>
      </c>
    </row>
    <row r="795" spans="1:50" x14ac:dyDescent="0.25">
      <c r="A795" s="22" t="s">
        <v>1672</v>
      </c>
      <c r="B795" s="22" t="s">
        <v>3951</v>
      </c>
      <c r="C795" s="22" t="s">
        <v>1785</v>
      </c>
      <c r="D795" s="22">
        <v>8245</v>
      </c>
      <c r="E795" s="22" t="s">
        <v>1843</v>
      </c>
      <c r="F795" s="43">
        <v>0.87725600000000004</v>
      </c>
      <c r="G795" s="43">
        <v>104.46626741477</v>
      </c>
      <c r="H795" s="43">
        <v>3.7227272727272731</v>
      </c>
      <c r="I795" s="9">
        <v>0</v>
      </c>
      <c r="J795" s="9">
        <v>3.7227272727272731</v>
      </c>
      <c r="K795" s="11">
        <v>0</v>
      </c>
      <c r="L795" s="41">
        <v>158</v>
      </c>
      <c r="M795" s="44">
        <v>0</v>
      </c>
      <c r="N795" s="13">
        <v>0</v>
      </c>
      <c r="O795" s="13">
        <v>0</v>
      </c>
      <c r="P795" s="22">
        <v>0</v>
      </c>
      <c r="Q795" s="22">
        <v>0</v>
      </c>
      <c r="R795" s="14">
        <v>0</v>
      </c>
      <c r="S795" s="22">
        <v>85</v>
      </c>
      <c r="T795" s="22">
        <v>1</v>
      </c>
      <c r="U795" s="22">
        <v>299</v>
      </c>
      <c r="V795" s="22"/>
      <c r="W795" s="22">
        <v>56</v>
      </c>
      <c r="X795" s="22">
        <v>38</v>
      </c>
      <c r="Y795" s="14">
        <v>299</v>
      </c>
      <c r="Z795" s="10">
        <v>56</v>
      </c>
      <c r="AA795" s="22">
        <v>38</v>
      </c>
      <c r="AB795" s="22">
        <v>103.63</v>
      </c>
      <c r="AC795" s="22">
        <v>8.3975049717911997E-3</v>
      </c>
      <c r="AD795" s="42">
        <v>9.7999999999999997E-4</v>
      </c>
      <c r="AE795" s="22">
        <v>817</v>
      </c>
      <c r="AF795" s="22">
        <v>0.2421431087218115</v>
      </c>
      <c r="AG795" s="22">
        <v>9.6857243488724602E-3</v>
      </c>
      <c r="AH795" s="22">
        <v>0</v>
      </c>
      <c r="AI795" s="22">
        <v>0</v>
      </c>
      <c r="AJ795" s="22">
        <v>0</v>
      </c>
      <c r="AK795" s="22">
        <v>0</v>
      </c>
      <c r="AL795" s="45">
        <v>0</v>
      </c>
      <c r="AM795" s="45">
        <v>0</v>
      </c>
      <c r="AN795" s="45">
        <v>0</v>
      </c>
      <c r="AO795" s="45">
        <v>0</v>
      </c>
      <c r="AP795" s="45">
        <v>0</v>
      </c>
      <c r="AQ795" s="45">
        <v>0</v>
      </c>
      <c r="AR795" s="45">
        <v>0</v>
      </c>
      <c r="AS795" s="45" t="s">
        <v>4442</v>
      </c>
      <c r="AT795" s="45" t="s">
        <v>4445</v>
      </c>
      <c r="AU795" s="45">
        <v>0.2421431087218115</v>
      </c>
      <c r="AV795" s="10">
        <v>15.042735042735041</v>
      </c>
      <c r="AW795" s="10">
        <v>15.042735042735041</v>
      </c>
      <c r="AX795" s="17">
        <v>0</v>
      </c>
    </row>
    <row r="796" spans="1:50" x14ac:dyDescent="0.25">
      <c r="A796" s="22" t="s">
        <v>2906</v>
      </c>
      <c r="B796" s="22" t="s">
        <v>3950</v>
      </c>
      <c r="C796" s="22" t="s">
        <v>2917</v>
      </c>
      <c r="D796" s="22">
        <v>5206</v>
      </c>
      <c r="E796" s="22" t="s">
        <v>3292</v>
      </c>
      <c r="F796" s="43">
        <v>1.806322</v>
      </c>
      <c r="G796" s="43">
        <v>192.27815872741999</v>
      </c>
      <c r="H796" s="43">
        <v>6.534848484848486</v>
      </c>
      <c r="I796" s="9">
        <v>0</v>
      </c>
      <c r="J796" s="9">
        <v>6.534848484848486</v>
      </c>
      <c r="K796" s="11">
        <v>0</v>
      </c>
      <c r="L796" s="44">
        <v>844</v>
      </c>
      <c r="M796" s="44">
        <v>0</v>
      </c>
      <c r="N796" s="13">
        <v>0</v>
      </c>
      <c r="O796" s="22">
        <v>0</v>
      </c>
      <c r="P796" s="22">
        <v>0</v>
      </c>
      <c r="Q796" s="22">
        <v>0</v>
      </c>
      <c r="R796" s="14">
        <v>0</v>
      </c>
      <c r="S796" s="22">
        <v>110</v>
      </c>
      <c r="T796" s="22">
        <v>1</v>
      </c>
      <c r="U796" s="22">
        <v>1545</v>
      </c>
      <c r="V796" s="22"/>
      <c r="W796" s="22">
        <v>281</v>
      </c>
      <c r="X796" s="22">
        <v>186</v>
      </c>
      <c r="Y796" s="22">
        <v>1545</v>
      </c>
      <c r="Z796" s="10">
        <v>281</v>
      </c>
      <c r="AA796" s="22">
        <v>186</v>
      </c>
      <c r="AB796" s="22">
        <v>524.02</v>
      </c>
      <c r="AC796" s="22">
        <v>9.3943171286589178E-3</v>
      </c>
      <c r="AD796" s="42">
        <v>5.4900000000000001E-3</v>
      </c>
      <c r="AE796" s="22">
        <v>818</v>
      </c>
      <c r="AF796" s="22">
        <v>0.41259097500572273</v>
      </c>
      <c r="AG796" s="22">
        <v>9.5951389536214592E-3</v>
      </c>
      <c r="AH796" s="22">
        <v>0</v>
      </c>
      <c r="AI796" s="22">
        <v>0</v>
      </c>
      <c r="AJ796" s="22">
        <v>0</v>
      </c>
      <c r="AK796" s="22">
        <v>0</v>
      </c>
      <c r="AL796" s="45">
        <v>0</v>
      </c>
      <c r="AM796" s="45">
        <v>0</v>
      </c>
      <c r="AN796" s="45">
        <v>0</v>
      </c>
      <c r="AO796" s="45">
        <v>0</v>
      </c>
      <c r="AP796" s="45">
        <v>0</v>
      </c>
      <c r="AQ796" s="45">
        <v>0</v>
      </c>
      <c r="AR796" s="45">
        <v>0</v>
      </c>
      <c r="AS796" s="25" t="s">
        <v>4442</v>
      </c>
      <c r="AT796" s="25" t="s">
        <v>4444</v>
      </c>
      <c r="AU796" s="45">
        <v>0.41259097500572273</v>
      </c>
      <c r="AV796" s="10">
        <v>43.000231857175969</v>
      </c>
      <c r="AW796" s="10">
        <v>43.000231857175969</v>
      </c>
      <c r="AX796" s="17">
        <v>0</v>
      </c>
    </row>
    <row r="797" spans="1:50" x14ac:dyDescent="0.25">
      <c r="A797" s="22" t="s">
        <v>1672</v>
      </c>
      <c r="B797" s="22" t="s">
        <v>3947</v>
      </c>
      <c r="C797" s="22" t="s">
        <v>1895</v>
      </c>
      <c r="D797" s="22">
        <v>876</v>
      </c>
      <c r="E797" s="22" t="s">
        <v>2042</v>
      </c>
      <c r="F797" s="43">
        <v>9.7755270000000003</v>
      </c>
      <c r="G797" s="43">
        <v>526.39878120604999</v>
      </c>
      <c r="H797" s="43">
        <v>19.797916666666666</v>
      </c>
      <c r="I797" s="9">
        <v>10.656818181818181</v>
      </c>
      <c r="J797" s="9">
        <v>9.1410984848484844</v>
      </c>
      <c r="K797" s="11">
        <v>19.686553030303031</v>
      </c>
      <c r="L797" s="41">
        <v>3200</v>
      </c>
      <c r="M797" s="44">
        <v>5348</v>
      </c>
      <c r="N797" s="13">
        <v>1659</v>
      </c>
      <c r="O797" s="13">
        <v>1538</v>
      </c>
      <c r="P797" s="22">
        <v>981</v>
      </c>
      <c r="Q797" s="22">
        <v>904</v>
      </c>
      <c r="R797" s="14">
        <v>0</v>
      </c>
      <c r="S797" s="22">
        <v>778</v>
      </c>
      <c r="T797" s="22">
        <v>5.6250179369192743E-3</v>
      </c>
      <c r="U797" s="22">
        <v>5381</v>
      </c>
      <c r="V797" s="22"/>
      <c r="W797" s="22">
        <v>1665</v>
      </c>
      <c r="X797" s="22">
        <v>1542</v>
      </c>
      <c r="Y797" s="14">
        <v>33</v>
      </c>
      <c r="Z797" s="10">
        <v>684</v>
      </c>
      <c r="AA797" s="22">
        <v>638</v>
      </c>
      <c r="AB797" s="22">
        <v>940.05</v>
      </c>
      <c r="AC797" s="22">
        <v>1.8570573012351894E-2</v>
      </c>
      <c r="AD797" s="42">
        <v>2.6409999999999999E-2</v>
      </c>
      <c r="AE797" s="22">
        <v>819</v>
      </c>
      <c r="AF797" s="22">
        <v>2.2858233953085509</v>
      </c>
      <c r="AG797" s="22">
        <v>9.5641146247219706E-3</v>
      </c>
      <c r="AH797" s="22">
        <v>0</v>
      </c>
      <c r="AI797" s="22">
        <v>0</v>
      </c>
      <c r="AJ797" s="22">
        <v>0</v>
      </c>
      <c r="AK797" s="22">
        <v>0</v>
      </c>
      <c r="AL797" s="45">
        <v>0</v>
      </c>
      <c r="AM797" s="45">
        <v>0</v>
      </c>
      <c r="AN797" s="45">
        <v>0</v>
      </c>
      <c r="AO797" s="45">
        <v>0</v>
      </c>
      <c r="AP797" s="45">
        <v>0</v>
      </c>
      <c r="AQ797" s="45">
        <v>0</v>
      </c>
      <c r="AR797" s="45">
        <v>0</v>
      </c>
      <c r="AS797" s="45" t="s">
        <v>4442</v>
      </c>
      <c r="AT797" s="45" t="s">
        <v>4442</v>
      </c>
      <c r="AU797" s="45">
        <v>1.0554108862710072</v>
      </c>
      <c r="AV797" s="10">
        <v>74.826893193825754</v>
      </c>
      <c r="AW797" s="10">
        <v>84.099757971167008</v>
      </c>
      <c r="AX797" s="17">
        <v>0.5382797776778625</v>
      </c>
    </row>
    <row r="798" spans="1:50" x14ac:dyDescent="0.25">
      <c r="A798" s="22" t="s">
        <v>2195</v>
      </c>
      <c r="B798" s="22" t="s">
        <v>3956</v>
      </c>
      <c r="C798" s="22" t="s">
        <v>2404</v>
      </c>
      <c r="D798" s="22">
        <v>5657</v>
      </c>
      <c r="E798" s="22" t="s">
        <v>2607</v>
      </c>
      <c r="F798" s="43">
        <v>0.46808499999999997</v>
      </c>
      <c r="G798" s="43">
        <v>39.526969760850001</v>
      </c>
      <c r="H798" s="43">
        <v>1.8503787878787881</v>
      </c>
      <c r="I798" s="9">
        <v>0</v>
      </c>
      <c r="J798" s="9">
        <v>1.8503787878787881</v>
      </c>
      <c r="K798" s="11">
        <v>0</v>
      </c>
      <c r="L798" s="41">
        <v>3</v>
      </c>
      <c r="M798" s="44">
        <v>0</v>
      </c>
      <c r="N798" s="13">
        <v>0</v>
      </c>
      <c r="O798" s="13">
        <v>0</v>
      </c>
      <c r="P798" s="22">
        <v>0</v>
      </c>
      <c r="Q798" s="22">
        <v>0</v>
      </c>
      <c r="R798" s="14">
        <v>0</v>
      </c>
      <c r="S798" s="22">
        <v>31</v>
      </c>
      <c r="T798" s="22">
        <v>1</v>
      </c>
      <c r="U798" s="22">
        <v>18</v>
      </c>
      <c r="V798" s="22"/>
      <c r="W798" s="22">
        <v>5</v>
      </c>
      <c r="X798" s="22">
        <v>4</v>
      </c>
      <c r="Y798" s="14">
        <v>18</v>
      </c>
      <c r="Z798" s="10">
        <v>5</v>
      </c>
      <c r="AA798" s="22">
        <v>4</v>
      </c>
      <c r="AB798" s="22">
        <v>8.4700000000000006</v>
      </c>
      <c r="AC798" s="22">
        <v>1.1842167584109137E-2</v>
      </c>
      <c r="AD798" s="42">
        <v>1.2E-4</v>
      </c>
      <c r="AE798" s="22">
        <v>820</v>
      </c>
      <c r="AF798" s="22">
        <v>4.780171578657795E-2</v>
      </c>
      <c r="AG798" s="22">
        <v>9.56034315731559E-3</v>
      </c>
      <c r="AH798" s="22">
        <v>0</v>
      </c>
      <c r="AI798" s="22">
        <v>0</v>
      </c>
      <c r="AJ798" s="22">
        <v>0</v>
      </c>
      <c r="AK798" s="22">
        <v>0</v>
      </c>
      <c r="AL798" s="45">
        <v>0</v>
      </c>
      <c r="AM798" s="45">
        <v>0</v>
      </c>
      <c r="AN798" s="45">
        <v>0</v>
      </c>
      <c r="AO798" s="45">
        <v>0</v>
      </c>
      <c r="AP798" s="45">
        <v>0</v>
      </c>
      <c r="AQ798" s="45">
        <v>0</v>
      </c>
      <c r="AR798" s="45">
        <v>0</v>
      </c>
      <c r="AS798" s="45" t="s">
        <v>4442</v>
      </c>
      <c r="AT798" s="45" t="s">
        <v>4445</v>
      </c>
      <c r="AU798" s="45">
        <v>4.780171578657795E-2</v>
      </c>
      <c r="AV798" s="10">
        <v>2.7021494370522001</v>
      </c>
      <c r="AW798" s="10">
        <v>2.7021494370522001</v>
      </c>
      <c r="AX798" s="17">
        <v>0</v>
      </c>
    </row>
    <row r="799" spans="1:50" x14ac:dyDescent="0.25">
      <c r="A799" s="22" t="s">
        <v>8</v>
      </c>
      <c r="B799" s="22" t="s">
        <v>3946</v>
      </c>
      <c r="C799" s="22" t="s">
        <v>106</v>
      </c>
      <c r="D799" s="22">
        <v>1212</v>
      </c>
      <c r="E799" s="22" t="s">
        <v>459</v>
      </c>
      <c r="F799" s="43">
        <v>6.5795950000000003</v>
      </c>
      <c r="G799" s="43">
        <v>564.76957042464005</v>
      </c>
      <c r="H799" s="43">
        <v>22.935037878787881</v>
      </c>
      <c r="I799" s="9">
        <v>20.091856060606059</v>
      </c>
      <c r="J799" s="9">
        <v>2.8431818181818183</v>
      </c>
      <c r="K799" s="11">
        <v>21.387689393939393</v>
      </c>
      <c r="L799" s="41">
        <v>1550</v>
      </c>
      <c r="M799" s="44">
        <v>5928</v>
      </c>
      <c r="N799" s="13">
        <v>3434</v>
      </c>
      <c r="O799" s="13">
        <v>2901</v>
      </c>
      <c r="P799" s="22">
        <v>3309</v>
      </c>
      <c r="Q799" s="22">
        <v>2798</v>
      </c>
      <c r="R799" s="14">
        <v>0</v>
      </c>
      <c r="S799" s="22">
        <v>812</v>
      </c>
      <c r="T799" s="22">
        <v>6.7466576380917798E-2</v>
      </c>
      <c r="U799" s="22">
        <v>6119</v>
      </c>
      <c r="V799" s="22"/>
      <c r="W799" s="22">
        <v>3469</v>
      </c>
      <c r="X799" s="22">
        <v>2924</v>
      </c>
      <c r="Y799" s="14">
        <v>191</v>
      </c>
      <c r="Z799" s="10">
        <v>160</v>
      </c>
      <c r="AA799" s="22">
        <v>126</v>
      </c>
      <c r="AB799" s="22">
        <v>236.39</v>
      </c>
      <c r="AC799" s="22">
        <v>1.1650052241753963E-2</v>
      </c>
      <c r="AD799" s="42">
        <v>3.8800000000000002E-3</v>
      </c>
      <c r="AE799" s="22">
        <v>821</v>
      </c>
      <c r="AF799" s="22">
        <v>2.2290004413978468</v>
      </c>
      <c r="AG799" s="22">
        <v>9.52564291195661E-3</v>
      </c>
      <c r="AH799" s="22">
        <v>0</v>
      </c>
      <c r="AI799" s="22">
        <v>0</v>
      </c>
      <c r="AJ799" s="22">
        <v>1</v>
      </c>
      <c r="AK799" s="22">
        <v>0</v>
      </c>
      <c r="AL799" s="45">
        <v>0</v>
      </c>
      <c r="AM799" s="45">
        <v>0</v>
      </c>
      <c r="AN799" s="45">
        <v>0</v>
      </c>
      <c r="AO799" s="45">
        <v>0</v>
      </c>
      <c r="AP799" s="45">
        <v>0</v>
      </c>
      <c r="AQ799" s="45">
        <v>0</v>
      </c>
      <c r="AR799" s="45">
        <v>0</v>
      </c>
      <c r="AS799" s="45" t="s">
        <v>4442</v>
      </c>
      <c r="AT799" s="45" t="s">
        <v>4445</v>
      </c>
      <c r="AU799" s="45">
        <v>0.27632191240298665</v>
      </c>
      <c r="AV799" s="10">
        <v>56.274980015987211</v>
      </c>
      <c r="AW799" s="10">
        <v>151.25329281485088</v>
      </c>
      <c r="AX799" s="17">
        <v>0.87603326259114578</v>
      </c>
    </row>
    <row r="800" spans="1:50" x14ac:dyDescent="0.25">
      <c r="A800" s="22" t="s">
        <v>964</v>
      </c>
      <c r="B800" s="22" t="s">
        <v>3948</v>
      </c>
      <c r="C800" s="22" t="s">
        <v>967</v>
      </c>
      <c r="D800" s="22">
        <v>4055</v>
      </c>
      <c r="E800" s="22" t="s">
        <v>1003</v>
      </c>
      <c r="F800" s="43">
        <v>1.4441630000000001</v>
      </c>
      <c r="G800" s="43">
        <v>143.88689838399</v>
      </c>
      <c r="H800" s="43">
        <v>5.658522727272727</v>
      </c>
      <c r="I800" s="9">
        <v>0</v>
      </c>
      <c r="J800" s="9">
        <v>5.658522727272727</v>
      </c>
      <c r="K800" s="11">
        <v>0</v>
      </c>
      <c r="L800" s="41">
        <v>1813</v>
      </c>
      <c r="M800" s="44">
        <v>0</v>
      </c>
      <c r="N800" s="13">
        <v>0</v>
      </c>
      <c r="O800" s="13">
        <v>0</v>
      </c>
      <c r="P800" s="22">
        <v>0</v>
      </c>
      <c r="Q800" s="22">
        <v>0</v>
      </c>
      <c r="R800" s="14">
        <v>0</v>
      </c>
      <c r="S800" s="22">
        <v>97</v>
      </c>
      <c r="T800" s="22">
        <v>1</v>
      </c>
      <c r="U800" s="22">
        <v>3305</v>
      </c>
      <c r="V800" s="22"/>
      <c r="W800" s="22">
        <v>598</v>
      </c>
      <c r="X800" s="22">
        <v>395</v>
      </c>
      <c r="Y800" s="14">
        <v>3305</v>
      </c>
      <c r="Z800" s="10">
        <v>598</v>
      </c>
      <c r="AA800" s="22">
        <v>395</v>
      </c>
      <c r="AB800" s="22">
        <v>1116.71</v>
      </c>
      <c r="AC800" s="22">
        <v>1.0036792899281017E-2</v>
      </c>
      <c r="AD800" s="42">
        <v>1.248E-2</v>
      </c>
      <c r="AE800" s="22">
        <v>822</v>
      </c>
      <c r="AF800" s="22">
        <v>0.596825372086914</v>
      </c>
      <c r="AG800" s="22">
        <v>9.4734186045541905E-3</v>
      </c>
      <c r="AH800" s="22">
        <v>0</v>
      </c>
      <c r="AI800" s="22">
        <v>0</v>
      </c>
      <c r="AJ800" s="22">
        <v>0</v>
      </c>
      <c r="AK800" s="22">
        <v>0</v>
      </c>
      <c r="AL800" s="45">
        <v>0</v>
      </c>
      <c r="AM800" s="45">
        <v>0</v>
      </c>
      <c r="AN800" s="45">
        <v>0</v>
      </c>
      <c r="AO800" s="45">
        <v>0</v>
      </c>
      <c r="AP800" s="45">
        <v>0</v>
      </c>
      <c r="AQ800" s="45">
        <v>0</v>
      </c>
      <c r="AR800" s="45">
        <v>0</v>
      </c>
      <c r="AS800" s="45" t="s">
        <v>4442</v>
      </c>
      <c r="AT800" s="45" t="s">
        <v>4443</v>
      </c>
      <c r="AU800" s="45">
        <v>0.596825372086914</v>
      </c>
      <c r="AV800" s="10">
        <v>105.68129330254042</v>
      </c>
      <c r="AW800" s="10">
        <v>105.68129330254042</v>
      </c>
      <c r="AX800" s="17">
        <v>0</v>
      </c>
    </row>
    <row r="801" spans="1:50" x14ac:dyDescent="0.25">
      <c r="A801" s="22" t="s">
        <v>964</v>
      </c>
      <c r="B801" s="22" t="s">
        <v>3948</v>
      </c>
      <c r="C801" s="22" t="s">
        <v>976</v>
      </c>
      <c r="D801" s="22">
        <v>5091</v>
      </c>
      <c r="E801" s="22" t="s">
        <v>1185</v>
      </c>
      <c r="F801" s="43">
        <v>8.4520719999999994</v>
      </c>
      <c r="G801" s="43">
        <v>541.41492278512999</v>
      </c>
      <c r="H801" s="43">
        <v>23.06818181818182</v>
      </c>
      <c r="I801" s="9">
        <v>18.096969696969698</v>
      </c>
      <c r="J801" s="9">
        <v>4.9712121212121216</v>
      </c>
      <c r="K801" s="11">
        <v>23.06818181818182</v>
      </c>
      <c r="L801" s="41">
        <v>11056</v>
      </c>
      <c r="M801" s="44">
        <v>28973</v>
      </c>
      <c r="N801" s="13">
        <v>4064</v>
      </c>
      <c r="O801" s="13">
        <v>2469</v>
      </c>
      <c r="P801" s="22">
        <v>3654</v>
      </c>
      <c r="Q801" s="22">
        <v>2192</v>
      </c>
      <c r="R801" s="14">
        <v>0</v>
      </c>
      <c r="S801" s="22">
        <v>1060</v>
      </c>
      <c r="T801" s="22">
        <v>0</v>
      </c>
      <c r="U801" s="22">
        <v>28973</v>
      </c>
      <c r="V801" s="22"/>
      <c r="W801" s="22">
        <v>4064</v>
      </c>
      <c r="X801" s="22">
        <v>2469</v>
      </c>
      <c r="Y801" s="14">
        <v>0</v>
      </c>
      <c r="Z801" s="10">
        <v>410</v>
      </c>
      <c r="AA801" s="22">
        <v>277</v>
      </c>
      <c r="AB801" s="22">
        <v>561.70000000000005</v>
      </c>
      <c r="AC801" s="22">
        <v>1.5611080604356287E-2</v>
      </c>
      <c r="AD801" s="42">
        <v>1.3310000000000001E-2</v>
      </c>
      <c r="AE801" s="22">
        <v>823</v>
      </c>
      <c r="AF801" s="22">
        <v>2.7258415128051983</v>
      </c>
      <c r="AG801" s="22">
        <v>9.4647274750180501E-3</v>
      </c>
      <c r="AH801" s="22">
        <v>0</v>
      </c>
      <c r="AI801" s="22">
        <v>0</v>
      </c>
      <c r="AJ801" s="22">
        <v>0</v>
      </c>
      <c r="AK801" s="22">
        <v>0</v>
      </c>
      <c r="AL801" s="45">
        <v>0</v>
      </c>
      <c r="AM801" s="45">
        <v>0</v>
      </c>
      <c r="AN801" s="45">
        <v>0</v>
      </c>
      <c r="AO801" s="45">
        <v>0</v>
      </c>
      <c r="AP801" s="45">
        <v>0</v>
      </c>
      <c r="AQ801" s="45">
        <v>0</v>
      </c>
      <c r="AR801" s="45">
        <v>0</v>
      </c>
      <c r="AS801" s="45" t="s">
        <v>4442</v>
      </c>
      <c r="AT801" s="45" t="s">
        <v>4443</v>
      </c>
      <c r="AU801" s="45">
        <v>0.58742108397463744</v>
      </c>
      <c r="AV801" s="10">
        <v>82.474855227064907</v>
      </c>
      <c r="AW801" s="10">
        <v>176.17339901477831</v>
      </c>
      <c r="AX801" s="17">
        <v>0.78449917898193755</v>
      </c>
    </row>
    <row r="802" spans="1:50" x14ac:dyDescent="0.25">
      <c r="A802" s="22" t="s">
        <v>539</v>
      </c>
      <c r="B802" s="22" t="s">
        <v>3949</v>
      </c>
      <c r="C802" s="22" t="s">
        <v>633</v>
      </c>
      <c r="D802" s="22">
        <v>5679</v>
      </c>
      <c r="E802" s="22" t="s">
        <v>634</v>
      </c>
      <c r="F802" s="43">
        <v>2.317218</v>
      </c>
      <c r="G802" s="43">
        <v>256.40770599973001</v>
      </c>
      <c r="H802" s="43">
        <v>11.392992424242424</v>
      </c>
      <c r="I802" s="9">
        <v>0</v>
      </c>
      <c r="J802" s="9">
        <v>11.392992424242424</v>
      </c>
      <c r="K802" s="11">
        <v>0</v>
      </c>
      <c r="L802" s="41">
        <v>8415</v>
      </c>
      <c r="M802" s="44">
        <v>0</v>
      </c>
      <c r="N802" s="13">
        <v>0</v>
      </c>
      <c r="O802" s="13">
        <v>0</v>
      </c>
      <c r="P802" s="22">
        <v>0</v>
      </c>
      <c r="Q802" s="22">
        <v>0</v>
      </c>
      <c r="R802" s="14">
        <v>0</v>
      </c>
      <c r="S802" s="22">
        <v>262</v>
      </c>
      <c r="T802" s="22">
        <v>1</v>
      </c>
      <c r="U802" s="22">
        <v>15294</v>
      </c>
      <c r="V802" s="22"/>
      <c r="W802" s="22">
        <v>2760</v>
      </c>
      <c r="X802" s="22">
        <v>1819</v>
      </c>
      <c r="Y802" s="14">
        <v>15294</v>
      </c>
      <c r="Z802" s="10">
        <v>2760</v>
      </c>
      <c r="AA802" s="22">
        <v>1819</v>
      </c>
      <c r="AB802" s="22">
        <v>5157.66</v>
      </c>
      <c r="AC802" s="22">
        <v>9.0372400898217926E-3</v>
      </c>
      <c r="AD802" s="42">
        <v>5.1869999999999999E-2</v>
      </c>
      <c r="AE802" s="22">
        <v>824</v>
      </c>
      <c r="AF802" s="22">
        <v>1.7545097894930843</v>
      </c>
      <c r="AG802" s="22">
        <v>9.4328483306079808E-3</v>
      </c>
      <c r="AH802" s="22">
        <v>0</v>
      </c>
      <c r="AI802" s="22">
        <v>0</v>
      </c>
      <c r="AJ802" s="22">
        <v>0</v>
      </c>
      <c r="AK802" s="22">
        <v>0</v>
      </c>
      <c r="AL802" s="45">
        <v>0</v>
      </c>
      <c r="AM802" s="45">
        <v>0</v>
      </c>
      <c r="AN802" s="45">
        <v>0</v>
      </c>
      <c r="AO802" s="45">
        <v>0</v>
      </c>
      <c r="AP802" s="45">
        <v>1</v>
      </c>
      <c r="AQ802" s="45">
        <v>0</v>
      </c>
      <c r="AR802" s="45">
        <v>0</v>
      </c>
      <c r="AS802" s="45" t="s">
        <v>4442</v>
      </c>
      <c r="AT802" s="45" t="s">
        <v>4441</v>
      </c>
      <c r="AU802" s="45">
        <v>1.7545097894930843</v>
      </c>
      <c r="AV802" s="10">
        <v>242.25417671016541</v>
      </c>
      <c r="AW802" s="10">
        <v>242.25417671016541</v>
      </c>
      <c r="AX802" s="17">
        <v>0</v>
      </c>
    </row>
    <row r="803" spans="1:50" x14ac:dyDescent="0.25">
      <c r="A803" s="22" t="s">
        <v>539</v>
      </c>
      <c r="B803" s="22" t="s">
        <v>3949</v>
      </c>
      <c r="C803" s="22" t="s">
        <v>542</v>
      </c>
      <c r="D803" s="22">
        <v>9108</v>
      </c>
      <c r="E803" s="22" t="s">
        <v>576</v>
      </c>
      <c r="F803" s="43">
        <v>0.70282999999999995</v>
      </c>
      <c r="G803" s="43">
        <v>84.337777491129998</v>
      </c>
      <c r="H803" s="43">
        <v>3.760416666666667</v>
      </c>
      <c r="I803" s="9">
        <v>0</v>
      </c>
      <c r="J803" s="9">
        <v>3.760416666666667</v>
      </c>
      <c r="K803" s="11">
        <v>0</v>
      </c>
      <c r="L803" s="41">
        <v>580</v>
      </c>
      <c r="M803" s="44">
        <v>0</v>
      </c>
      <c r="N803" s="13">
        <v>0</v>
      </c>
      <c r="O803" s="13">
        <v>0</v>
      </c>
      <c r="P803" s="22">
        <v>0</v>
      </c>
      <c r="Q803" s="22">
        <v>0</v>
      </c>
      <c r="R803" s="14">
        <v>0</v>
      </c>
      <c r="S803" s="22">
        <v>76</v>
      </c>
      <c r="T803" s="22">
        <v>1</v>
      </c>
      <c r="U803" s="22">
        <v>1066</v>
      </c>
      <c r="V803" s="22"/>
      <c r="W803" s="22">
        <v>194</v>
      </c>
      <c r="X803" s="22">
        <v>129</v>
      </c>
      <c r="Y803" s="14">
        <v>1066</v>
      </c>
      <c r="Z803" s="10">
        <v>194</v>
      </c>
      <c r="AA803" s="22">
        <v>129</v>
      </c>
      <c r="AB803" s="22">
        <v>361.72</v>
      </c>
      <c r="AC803" s="22">
        <v>8.3335134136528349E-3</v>
      </c>
      <c r="AD803" s="42">
        <v>3.3600000000000001E-3</v>
      </c>
      <c r="AE803" s="22">
        <v>825</v>
      </c>
      <c r="AF803" s="22">
        <v>0.69667372770942437</v>
      </c>
      <c r="AG803" s="22">
        <v>9.4145098339111395E-3</v>
      </c>
      <c r="AH803" s="22">
        <v>0</v>
      </c>
      <c r="AI803" s="22">
        <v>0</v>
      </c>
      <c r="AJ803" s="22">
        <v>0</v>
      </c>
      <c r="AK803" s="22">
        <v>0</v>
      </c>
      <c r="AL803" s="45">
        <v>0</v>
      </c>
      <c r="AM803" s="45">
        <v>0</v>
      </c>
      <c r="AN803" s="45">
        <v>0</v>
      </c>
      <c r="AO803" s="45">
        <v>0</v>
      </c>
      <c r="AP803" s="45">
        <v>0</v>
      </c>
      <c r="AQ803" s="45">
        <v>0</v>
      </c>
      <c r="AR803" s="45">
        <v>0</v>
      </c>
      <c r="AS803" s="45" t="s">
        <v>4442</v>
      </c>
      <c r="AT803" s="45" t="s">
        <v>4445</v>
      </c>
      <c r="AU803" s="45">
        <v>0.69667372770942437</v>
      </c>
      <c r="AV803" s="10">
        <v>51.590027700831023</v>
      </c>
      <c r="AW803" s="10">
        <v>51.590027700831023</v>
      </c>
      <c r="AX803" s="17">
        <v>0</v>
      </c>
    </row>
    <row r="804" spans="1:50" x14ac:dyDescent="0.25">
      <c r="A804" s="22" t="s">
        <v>964</v>
      </c>
      <c r="B804" s="22" t="s">
        <v>3948</v>
      </c>
      <c r="C804" s="22" t="s">
        <v>967</v>
      </c>
      <c r="D804" s="22">
        <v>3148</v>
      </c>
      <c r="E804" s="22" t="s">
        <v>1050</v>
      </c>
      <c r="F804" s="43">
        <v>4.9995269999999996</v>
      </c>
      <c r="G804" s="43">
        <v>580.87792155033003</v>
      </c>
      <c r="H804" s="43">
        <v>23.837689393939396</v>
      </c>
      <c r="I804" s="9">
        <v>0</v>
      </c>
      <c r="J804" s="9">
        <v>23.837689393939396</v>
      </c>
      <c r="K804" s="11">
        <v>0</v>
      </c>
      <c r="L804" s="41">
        <v>5438</v>
      </c>
      <c r="M804" s="44">
        <v>0</v>
      </c>
      <c r="N804" s="13">
        <v>0</v>
      </c>
      <c r="O804" s="13">
        <v>0</v>
      </c>
      <c r="P804" s="22">
        <v>0</v>
      </c>
      <c r="Q804" s="22">
        <v>0</v>
      </c>
      <c r="R804" s="14">
        <v>0</v>
      </c>
      <c r="S804" s="22">
        <v>415</v>
      </c>
      <c r="T804" s="22">
        <v>1</v>
      </c>
      <c r="U804" s="22">
        <v>9888</v>
      </c>
      <c r="V804" s="22"/>
      <c r="W804" s="22">
        <v>1785</v>
      </c>
      <c r="X804" s="22">
        <v>1177</v>
      </c>
      <c r="Y804" s="14">
        <v>9888</v>
      </c>
      <c r="Z804" s="10">
        <v>1785</v>
      </c>
      <c r="AA804" s="22">
        <v>1177</v>
      </c>
      <c r="AB804" s="22">
        <v>3335.37</v>
      </c>
      <c r="AC804" s="22">
        <v>8.6068463174784598E-3</v>
      </c>
      <c r="AD804" s="42">
        <v>3.1949999999999999E-2</v>
      </c>
      <c r="AE804" s="22">
        <v>826</v>
      </c>
      <c r="AF804" s="22">
        <v>1.6621714435638948</v>
      </c>
      <c r="AG804" s="22">
        <v>9.33804181777469E-3</v>
      </c>
      <c r="AH804" s="22">
        <v>0</v>
      </c>
      <c r="AI804" s="22">
        <v>0</v>
      </c>
      <c r="AJ804" s="22">
        <v>0</v>
      </c>
      <c r="AK804" s="22">
        <v>0</v>
      </c>
      <c r="AL804" s="45">
        <v>0</v>
      </c>
      <c r="AM804" s="45">
        <v>0</v>
      </c>
      <c r="AN804" s="45">
        <v>0</v>
      </c>
      <c r="AO804" s="45">
        <v>0</v>
      </c>
      <c r="AP804" s="45">
        <v>1</v>
      </c>
      <c r="AQ804" s="45">
        <v>0</v>
      </c>
      <c r="AR804" s="45">
        <v>0</v>
      </c>
      <c r="AS804" s="45" t="s">
        <v>4442</v>
      </c>
      <c r="AT804" s="45" t="s">
        <v>4442</v>
      </c>
      <c r="AU804" s="45">
        <v>1.6621714435638948</v>
      </c>
      <c r="AV804" s="10">
        <v>74.881418685396014</v>
      </c>
      <c r="AW804" s="10">
        <v>74.881418685396014</v>
      </c>
      <c r="AX804" s="17">
        <v>0</v>
      </c>
    </row>
    <row r="805" spans="1:50" x14ac:dyDescent="0.25">
      <c r="A805" s="22" t="s">
        <v>1672</v>
      </c>
      <c r="B805" s="22" t="s">
        <v>3957</v>
      </c>
      <c r="C805" s="22" t="s">
        <v>486</v>
      </c>
      <c r="D805" s="22">
        <v>6874</v>
      </c>
      <c r="E805" s="22" t="s">
        <v>1699</v>
      </c>
      <c r="F805" s="43">
        <v>3.0122490000000002</v>
      </c>
      <c r="G805" s="43">
        <v>324.89588183590001</v>
      </c>
      <c r="H805" s="43">
        <v>12.86628787878788</v>
      </c>
      <c r="I805" s="9">
        <v>1.3325757575757577</v>
      </c>
      <c r="J805" s="9">
        <v>11.533712121212123</v>
      </c>
      <c r="K805" s="11">
        <v>6.6043560606060607</v>
      </c>
      <c r="L805" s="41">
        <v>5556</v>
      </c>
      <c r="M805" s="44">
        <v>5589</v>
      </c>
      <c r="N805" s="13">
        <v>1371</v>
      </c>
      <c r="O805" s="13">
        <v>1005</v>
      </c>
      <c r="P805" s="22">
        <v>1134</v>
      </c>
      <c r="Q805" s="22">
        <v>869</v>
      </c>
      <c r="R805" s="14">
        <v>0</v>
      </c>
      <c r="S805" s="22">
        <v>630</v>
      </c>
      <c r="T805" s="22">
        <v>0.48669296670297646</v>
      </c>
      <c r="U805" s="22">
        <v>10505</v>
      </c>
      <c r="V805" s="22"/>
      <c r="W805" s="22">
        <v>2259</v>
      </c>
      <c r="X805" s="22">
        <v>1590</v>
      </c>
      <c r="Y805" s="14">
        <v>4916</v>
      </c>
      <c r="Z805" s="10">
        <v>1125</v>
      </c>
      <c r="AA805" s="22">
        <v>721</v>
      </c>
      <c r="AB805" s="22">
        <v>1983.69</v>
      </c>
      <c r="AC805" s="22">
        <v>9.2714286896423068E-3</v>
      </c>
      <c r="AD805" s="42">
        <v>2.1690000000000001E-2</v>
      </c>
      <c r="AE805" s="22">
        <v>827</v>
      </c>
      <c r="AF805" s="22">
        <v>0.96180103610734979</v>
      </c>
      <c r="AG805" s="22">
        <v>9.3378741369645607E-3</v>
      </c>
      <c r="AH805" s="22">
        <v>0</v>
      </c>
      <c r="AI805" s="22">
        <v>0</v>
      </c>
      <c r="AJ805" s="22">
        <v>1</v>
      </c>
      <c r="AK805" s="22">
        <v>0</v>
      </c>
      <c r="AL805" s="45">
        <v>0</v>
      </c>
      <c r="AM805" s="45">
        <v>0</v>
      </c>
      <c r="AN805" s="45">
        <v>0</v>
      </c>
      <c r="AO805" s="45">
        <v>0</v>
      </c>
      <c r="AP805" s="45">
        <v>0</v>
      </c>
      <c r="AQ805" s="45">
        <v>0</v>
      </c>
      <c r="AR805" s="45">
        <v>0</v>
      </c>
      <c r="AS805" s="45" t="s">
        <v>4442</v>
      </c>
      <c r="AT805" s="45" t="s">
        <v>4442</v>
      </c>
      <c r="AU805" s="45">
        <v>0.86218623217925328</v>
      </c>
      <c r="AV805" s="10">
        <v>97.540149101776734</v>
      </c>
      <c r="AW805" s="10">
        <v>175.57511702534813</v>
      </c>
      <c r="AX805" s="17">
        <v>0.10357111313922338</v>
      </c>
    </row>
    <row r="806" spans="1:50" x14ac:dyDescent="0.25">
      <c r="A806" s="22" t="s">
        <v>8</v>
      </c>
      <c r="B806" s="22" t="s">
        <v>3946</v>
      </c>
      <c r="C806" s="22" t="s">
        <v>11</v>
      </c>
      <c r="D806" s="22">
        <v>4943</v>
      </c>
      <c r="E806" s="22" t="s">
        <v>117</v>
      </c>
      <c r="F806" s="43">
        <v>2.2270989999999999</v>
      </c>
      <c r="G806" s="43">
        <v>217.07357867531999</v>
      </c>
      <c r="H806" s="43">
        <v>9.3683712121212128</v>
      </c>
      <c r="I806" s="9">
        <v>6.3636363636363644E-2</v>
      </c>
      <c r="J806" s="9">
        <v>9.3045454545454547</v>
      </c>
      <c r="K806" s="11">
        <v>5.69564393939394</v>
      </c>
      <c r="L806" s="41">
        <v>2582</v>
      </c>
      <c r="M806" s="44">
        <v>716</v>
      </c>
      <c r="N806" s="13">
        <v>515</v>
      </c>
      <c r="O806" s="13">
        <v>335</v>
      </c>
      <c r="P806" s="22">
        <v>0</v>
      </c>
      <c r="Q806" s="22">
        <v>0</v>
      </c>
      <c r="R806" s="14">
        <v>0</v>
      </c>
      <c r="S806" s="22">
        <v>351</v>
      </c>
      <c r="T806" s="22">
        <v>0.39203477206105319</v>
      </c>
      <c r="U806" s="22">
        <v>2559</v>
      </c>
      <c r="V806" s="22"/>
      <c r="W806" s="22">
        <v>848</v>
      </c>
      <c r="X806" s="22">
        <v>555</v>
      </c>
      <c r="Y806" s="14">
        <v>1843</v>
      </c>
      <c r="Z806" s="10">
        <v>848</v>
      </c>
      <c r="AA806" s="22">
        <v>555</v>
      </c>
      <c r="AB806" s="22">
        <v>1327.63</v>
      </c>
      <c r="AC806" s="22">
        <v>1.0259650269695435E-2</v>
      </c>
      <c r="AD806" s="42">
        <v>1.8089999999999998E-2</v>
      </c>
      <c r="AE806" s="22">
        <v>828</v>
      </c>
      <c r="AF806" s="22">
        <v>1.2025774619190468</v>
      </c>
      <c r="AG806" s="22">
        <v>9.3223059063492E-3</v>
      </c>
      <c r="AH806" s="22">
        <v>0</v>
      </c>
      <c r="AI806" s="22">
        <v>1</v>
      </c>
      <c r="AJ806" s="22">
        <v>1</v>
      </c>
      <c r="AK806" s="22">
        <v>0</v>
      </c>
      <c r="AL806" s="45">
        <v>0</v>
      </c>
      <c r="AM806" s="45">
        <v>0</v>
      </c>
      <c r="AN806" s="45">
        <v>0</v>
      </c>
      <c r="AO806" s="45">
        <v>0</v>
      </c>
      <c r="AP806" s="45">
        <v>0</v>
      </c>
      <c r="AQ806" s="45">
        <v>0</v>
      </c>
      <c r="AR806" s="45">
        <v>0</v>
      </c>
      <c r="AS806" s="45" t="s">
        <v>4442</v>
      </c>
      <c r="AT806" s="45" t="s">
        <v>4442</v>
      </c>
      <c r="AU806" s="45">
        <v>1.1943844243234394</v>
      </c>
      <c r="AV806" s="10">
        <v>91.138251099169509</v>
      </c>
      <c r="AW806" s="10">
        <v>90.517335489740219</v>
      </c>
      <c r="AX806" s="17">
        <v>6.7926816941271612E-3</v>
      </c>
    </row>
    <row r="807" spans="1:50" x14ac:dyDescent="0.25">
      <c r="A807" s="22" t="s">
        <v>964</v>
      </c>
      <c r="B807" s="22" t="s">
        <v>3948</v>
      </c>
      <c r="C807" s="22" t="s">
        <v>1069</v>
      </c>
      <c r="D807" s="22">
        <v>7155</v>
      </c>
      <c r="E807" s="22" t="s">
        <v>1353</v>
      </c>
      <c r="F807" s="43">
        <v>5.3836880000000003</v>
      </c>
      <c r="G807" s="43">
        <v>239.08433314218999</v>
      </c>
      <c r="H807" s="43">
        <v>11.683712121212121</v>
      </c>
      <c r="I807" s="9">
        <v>0</v>
      </c>
      <c r="J807" s="9">
        <v>11.683712121212121</v>
      </c>
      <c r="K807" s="11">
        <v>0</v>
      </c>
      <c r="L807" s="41">
        <v>5927</v>
      </c>
      <c r="M807" s="44">
        <v>0</v>
      </c>
      <c r="N807" s="13">
        <v>0</v>
      </c>
      <c r="O807" s="13">
        <v>0</v>
      </c>
      <c r="P807" s="22">
        <v>0</v>
      </c>
      <c r="Q807" s="22">
        <v>0</v>
      </c>
      <c r="R807" s="14">
        <v>0</v>
      </c>
      <c r="S807" s="22">
        <v>207</v>
      </c>
      <c r="T807" s="22">
        <v>1</v>
      </c>
      <c r="U807" s="22">
        <v>10776</v>
      </c>
      <c r="V807" s="22"/>
      <c r="W807" s="22">
        <v>1945</v>
      </c>
      <c r="X807" s="22">
        <v>1282</v>
      </c>
      <c r="Y807" s="14">
        <v>10776</v>
      </c>
      <c r="Z807" s="10">
        <v>1945</v>
      </c>
      <c r="AA807" s="22">
        <v>1282</v>
      </c>
      <c r="AB807" s="22">
        <v>3634.49</v>
      </c>
      <c r="AC807" s="22">
        <v>2.251794556859639E-2</v>
      </c>
      <c r="AD807" s="42">
        <v>9.1069999999999998E-2</v>
      </c>
      <c r="AE807" s="22">
        <v>829</v>
      </c>
      <c r="AF807" s="22">
        <v>0.19563052194928413</v>
      </c>
      <c r="AG807" s="22">
        <v>9.3157391404421006E-3</v>
      </c>
      <c r="AH807" s="22">
        <v>0</v>
      </c>
      <c r="AI807" s="22">
        <v>0</v>
      </c>
      <c r="AJ807" s="22">
        <v>0</v>
      </c>
      <c r="AK807" s="22">
        <v>0</v>
      </c>
      <c r="AL807" s="45">
        <v>1</v>
      </c>
      <c r="AM807" s="45">
        <v>0</v>
      </c>
      <c r="AN807" s="45">
        <v>0</v>
      </c>
      <c r="AO807" s="45">
        <v>1</v>
      </c>
      <c r="AP807" s="45">
        <v>0</v>
      </c>
      <c r="AQ807" s="45">
        <v>0</v>
      </c>
      <c r="AR807" s="45">
        <v>0</v>
      </c>
      <c r="AS807" s="45" t="s">
        <v>4442</v>
      </c>
      <c r="AT807" s="45" t="s">
        <v>4440</v>
      </c>
      <c r="AU807" s="45">
        <v>0.19563052194928413</v>
      </c>
      <c r="AV807" s="10">
        <v>166.47106500243152</v>
      </c>
      <c r="AW807" s="10">
        <v>166.47106500243152</v>
      </c>
      <c r="AX807" s="17">
        <v>0</v>
      </c>
    </row>
    <row r="808" spans="1:50" x14ac:dyDescent="0.25">
      <c r="A808" s="22" t="s">
        <v>964</v>
      </c>
      <c r="B808" s="22" t="s">
        <v>3948</v>
      </c>
      <c r="C808" s="22" t="s">
        <v>1139</v>
      </c>
      <c r="D808" s="22">
        <v>2379</v>
      </c>
      <c r="E808" s="22" t="s">
        <v>1261</v>
      </c>
      <c r="F808" s="43">
        <v>2.8577999999999999E-2</v>
      </c>
      <c r="G808" s="43">
        <v>23.649724735980001</v>
      </c>
      <c r="H808" s="43">
        <v>0.85587121212121209</v>
      </c>
      <c r="I808" s="9">
        <v>0</v>
      </c>
      <c r="J808" s="9">
        <v>0.85587121212121209</v>
      </c>
      <c r="K808" s="11">
        <v>0</v>
      </c>
      <c r="L808" s="41">
        <v>222</v>
      </c>
      <c r="M808" s="44">
        <v>0</v>
      </c>
      <c r="N808" s="13">
        <v>0</v>
      </c>
      <c r="O808" s="13">
        <v>0</v>
      </c>
      <c r="P808" s="22">
        <v>0</v>
      </c>
      <c r="Q808" s="22">
        <v>0</v>
      </c>
      <c r="R808" s="14">
        <v>0</v>
      </c>
      <c r="S808" s="22">
        <v>27</v>
      </c>
      <c r="T808" s="22">
        <v>1</v>
      </c>
      <c r="U808" s="22">
        <v>415</v>
      </c>
      <c r="V808" s="22"/>
      <c r="W808" s="22">
        <v>77</v>
      </c>
      <c r="X808" s="22">
        <v>52</v>
      </c>
      <c r="Y808" s="14">
        <v>415</v>
      </c>
      <c r="Z808" s="10">
        <v>77</v>
      </c>
      <c r="AA808" s="22">
        <v>52</v>
      </c>
      <c r="AB808" s="22">
        <v>142.84</v>
      </c>
      <c r="AC808" s="22">
        <v>1.208386157515071E-3</v>
      </c>
      <c r="AD808" s="42">
        <v>1.9000000000000001E-4</v>
      </c>
      <c r="AE808" s="22">
        <v>830</v>
      </c>
      <c r="AF808" s="22">
        <v>0.95848285880948303</v>
      </c>
      <c r="AG808" s="22">
        <v>9.3056588233930392E-3</v>
      </c>
      <c r="AH808" s="22">
        <v>0</v>
      </c>
      <c r="AI808" s="22">
        <v>0</v>
      </c>
      <c r="AJ808" s="22">
        <v>0</v>
      </c>
      <c r="AK808" s="22">
        <v>0</v>
      </c>
      <c r="AL808" s="45">
        <v>0</v>
      </c>
      <c r="AM808" s="45">
        <v>0</v>
      </c>
      <c r="AN808" s="45">
        <v>0</v>
      </c>
      <c r="AO808" s="45">
        <v>0</v>
      </c>
      <c r="AP808" s="45">
        <v>0</v>
      </c>
      <c r="AQ808" s="45">
        <v>0</v>
      </c>
      <c r="AR808" s="45">
        <v>0</v>
      </c>
      <c r="AS808" s="45" t="s">
        <v>4442</v>
      </c>
      <c r="AT808" s="45" t="s">
        <v>4445</v>
      </c>
      <c r="AU808" s="45">
        <v>0.95848285880948303</v>
      </c>
      <c r="AV808" s="10">
        <v>89.966806815667184</v>
      </c>
      <c r="AW808" s="10">
        <v>89.966806815667184</v>
      </c>
      <c r="AX808" s="17">
        <v>0</v>
      </c>
    </row>
    <row r="809" spans="1:50" x14ac:dyDescent="0.25">
      <c r="A809" s="22" t="s">
        <v>1672</v>
      </c>
      <c r="B809" s="22" t="s">
        <v>3947</v>
      </c>
      <c r="C809" s="22" t="s">
        <v>1819</v>
      </c>
      <c r="D809" s="22">
        <v>1261</v>
      </c>
      <c r="E809" s="22" t="s">
        <v>1931</v>
      </c>
      <c r="F809" s="43">
        <v>10.350892</v>
      </c>
      <c r="G809" s="43">
        <v>1490.6807757154099</v>
      </c>
      <c r="H809" s="43">
        <v>58.638068181818191</v>
      </c>
      <c r="I809" s="9">
        <v>47.695265151515152</v>
      </c>
      <c r="J809" s="9">
        <v>10.942803030303031</v>
      </c>
      <c r="K809" s="11">
        <v>58.145454545454548</v>
      </c>
      <c r="L809" s="41">
        <v>3079</v>
      </c>
      <c r="M809" s="44">
        <v>5966</v>
      </c>
      <c r="N809" s="13">
        <v>773</v>
      </c>
      <c r="O809" s="13">
        <v>401</v>
      </c>
      <c r="P809" s="22">
        <v>657</v>
      </c>
      <c r="Q809" s="22">
        <v>365</v>
      </c>
      <c r="R809" s="14">
        <v>0</v>
      </c>
      <c r="S809" s="22">
        <v>1490</v>
      </c>
      <c r="T809" s="22">
        <v>8.4009185779483353E-3</v>
      </c>
      <c r="U809" s="22">
        <v>6013</v>
      </c>
      <c r="V809" s="22"/>
      <c r="W809" s="22">
        <v>782</v>
      </c>
      <c r="X809" s="22">
        <v>407</v>
      </c>
      <c r="Y809" s="14">
        <v>47</v>
      </c>
      <c r="Z809" s="10">
        <v>125</v>
      </c>
      <c r="AA809" s="22">
        <v>42</v>
      </c>
      <c r="AB809" s="22">
        <v>175.48</v>
      </c>
      <c r="AC809" s="22">
        <v>6.9437348147408573E-3</v>
      </c>
      <c r="AD809" s="42">
        <v>1.8E-3</v>
      </c>
      <c r="AE809" s="22">
        <v>831</v>
      </c>
      <c r="AF809" s="22">
        <v>3.9536320324193128</v>
      </c>
      <c r="AG809" s="22">
        <v>9.3026636056925006E-3</v>
      </c>
      <c r="AH809" s="22">
        <v>0</v>
      </c>
      <c r="AI809" s="22">
        <v>0</v>
      </c>
      <c r="AJ809" s="22">
        <v>0</v>
      </c>
      <c r="AK809" s="22">
        <v>0</v>
      </c>
      <c r="AL809" s="45">
        <v>0</v>
      </c>
      <c r="AM809" s="45">
        <v>0</v>
      </c>
      <c r="AN809" s="45">
        <v>0</v>
      </c>
      <c r="AO809" s="45">
        <v>0</v>
      </c>
      <c r="AP809" s="45">
        <v>0</v>
      </c>
      <c r="AQ809" s="45">
        <v>0</v>
      </c>
      <c r="AR809" s="45">
        <v>0</v>
      </c>
      <c r="AS809" s="45" t="s">
        <v>4442</v>
      </c>
      <c r="AT809" s="45" t="s">
        <v>4445</v>
      </c>
      <c r="AU809" s="45">
        <v>0.73781108291142383</v>
      </c>
      <c r="AV809" s="10">
        <v>11.42303298833466</v>
      </c>
      <c r="AW809" s="10">
        <v>13.336046432758735</v>
      </c>
      <c r="AX809" s="17">
        <v>0.81338397785594074</v>
      </c>
    </row>
    <row r="810" spans="1:50" x14ac:dyDescent="0.25">
      <c r="A810" s="22" t="s">
        <v>964</v>
      </c>
      <c r="B810" s="22" t="s">
        <v>3948</v>
      </c>
      <c r="C810" s="22" t="s">
        <v>1331</v>
      </c>
      <c r="D810" s="22">
        <v>8365</v>
      </c>
      <c r="E810" s="22" t="s">
        <v>1535</v>
      </c>
      <c r="F810" s="43">
        <v>1.9465920000000001</v>
      </c>
      <c r="G810" s="43">
        <v>239.0679034451</v>
      </c>
      <c r="H810" s="43">
        <v>10.119318181818182</v>
      </c>
      <c r="I810" s="9">
        <v>0</v>
      </c>
      <c r="J810" s="9">
        <v>10.119318181818182</v>
      </c>
      <c r="K810" s="11">
        <v>0</v>
      </c>
      <c r="L810" s="41">
        <v>5743</v>
      </c>
      <c r="M810" s="44">
        <v>0</v>
      </c>
      <c r="N810" s="13">
        <v>0</v>
      </c>
      <c r="O810" s="13">
        <v>0</v>
      </c>
      <c r="P810" s="22">
        <v>0</v>
      </c>
      <c r="Q810" s="22">
        <v>0</v>
      </c>
      <c r="R810" s="14">
        <v>0</v>
      </c>
      <c r="S810" s="22">
        <v>167</v>
      </c>
      <c r="T810" s="22">
        <v>1</v>
      </c>
      <c r="U810" s="22">
        <v>10441</v>
      </c>
      <c r="V810" s="22"/>
      <c r="W810" s="22">
        <v>1885</v>
      </c>
      <c r="X810" s="22">
        <v>1243</v>
      </c>
      <c r="Y810" s="14">
        <v>10441</v>
      </c>
      <c r="Z810" s="10">
        <v>1885</v>
      </c>
      <c r="AA810" s="22">
        <v>1243</v>
      </c>
      <c r="AB810" s="22">
        <v>3522.14</v>
      </c>
      <c r="AC810" s="22">
        <v>8.1424230185170761E-3</v>
      </c>
      <c r="AD810" s="42">
        <v>3.1919999999999997E-2</v>
      </c>
      <c r="AE810" s="22">
        <v>832</v>
      </c>
      <c r="AF810" s="22">
        <v>0.89086869362721122</v>
      </c>
      <c r="AG810" s="22">
        <v>9.2798822252834496E-3</v>
      </c>
      <c r="AH810" s="22">
        <v>0</v>
      </c>
      <c r="AI810" s="22">
        <v>0</v>
      </c>
      <c r="AJ810" s="22">
        <v>0</v>
      </c>
      <c r="AK810" s="22">
        <v>0</v>
      </c>
      <c r="AL810" s="45">
        <v>0</v>
      </c>
      <c r="AM810" s="45">
        <v>0</v>
      </c>
      <c r="AN810" s="45">
        <v>0</v>
      </c>
      <c r="AO810" s="45">
        <v>0</v>
      </c>
      <c r="AP810" s="45">
        <v>1</v>
      </c>
      <c r="AQ810" s="45">
        <v>0</v>
      </c>
      <c r="AR810" s="45">
        <v>0</v>
      </c>
      <c r="AS810" s="45" t="s">
        <v>4442</v>
      </c>
      <c r="AT810" s="45" t="s">
        <v>4442</v>
      </c>
      <c r="AU810" s="45">
        <v>0.89086869362721122</v>
      </c>
      <c r="AV810" s="10">
        <v>186.27737226277372</v>
      </c>
      <c r="AW810" s="10">
        <v>186.27737226277372</v>
      </c>
      <c r="AX810" s="17">
        <v>0</v>
      </c>
    </row>
    <row r="811" spans="1:50" x14ac:dyDescent="0.25">
      <c r="A811" s="22" t="s">
        <v>2195</v>
      </c>
      <c r="B811" s="22" t="s">
        <v>3956</v>
      </c>
      <c r="C811" s="22" t="s">
        <v>2260</v>
      </c>
      <c r="D811" s="22">
        <v>4680</v>
      </c>
      <c r="E811" s="22" t="s">
        <v>2261</v>
      </c>
      <c r="F811" s="43">
        <v>0.43329800000000002</v>
      </c>
      <c r="G811" s="43">
        <v>35.074346098950002</v>
      </c>
      <c r="H811" s="43">
        <v>1.6571969696969697</v>
      </c>
      <c r="I811" s="9">
        <v>0</v>
      </c>
      <c r="J811" s="9">
        <v>1.6571969696969697</v>
      </c>
      <c r="K811" s="11">
        <v>0</v>
      </c>
      <c r="L811" s="41">
        <v>92</v>
      </c>
      <c r="M811" s="44">
        <v>0</v>
      </c>
      <c r="N811" s="13">
        <v>0</v>
      </c>
      <c r="O811" s="13">
        <v>0</v>
      </c>
      <c r="P811" s="22">
        <v>0</v>
      </c>
      <c r="Q811" s="22">
        <v>0</v>
      </c>
      <c r="R811" s="14">
        <v>0</v>
      </c>
      <c r="S811" s="22">
        <v>64</v>
      </c>
      <c r="T811" s="22">
        <v>1</v>
      </c>
      <c r="U811" s="22">
        <v>179</v>
      </c>
      <c r="V811" s="22"/>
      <c r="W811" s="22">
        <v>34</v>
      </c>
      <c r="X811" s="22">
        <v>24</v>
      </c>
      <c r="Y811" s="14">
        <v>179</v>
      </c>
      <c r="Z811" s="10">
        <v>34</v>
      </c>
      <c r="AA811" s="22">
        <v>24</v>
      </c>
      <c r="AB811" s="22">
        <v>62.69</v>
      </c>
      <c r="AC811" s="22">
        <v>1.2353701442575757E-2</v>
      </c>
      <c r="AD811" s="42">
        <v>8.7000000000000001E-4</v>
      </c>
      <c r="AE811" s="22">
        <v>833</v>
      </c>
      <c r="AF811" s="22">
        <v>8.3424968861856921E-2</v>
      </c>
      <c r="AG811" s="22">
        <v>9.2694409846507692E-3</v>
      </c>
      <c r="AH811" s="22">
        <v>0</v>
      </c>
      <c r="AI811" s="22">
        <v>0</v>
      </c>
      <c r="AJ811" s="22">
        <v>0</v>
      </c>
      <c r="AK811" s="22">
        <v>0</v>
      </c>
      <c r="AL811" s="45">
        <v>0</v>
      </c>
      <c r="AM811" s="45">
        <v>0</v>
      </c>
      <c r="AN811" s="45">
        <v>0</v>
      </c>
      <c r="AO811" s="45">
        <v>0</v>
      </c>
      <c r="AP811" s="45">
        <v>0</v>
      </c>
      <c r="AQ811" s="45">
        <v>0</v>
      </c>
      <c r="AR811" s="45">
        <v>0</v>
      </c>
      <c r="AS811" s="45" t="s">
        <v>4442</v>
      </c>
      <c r="AT811" s="45" t="s">
        <v>4445</v>
      </c>
      <c r="AU811" s="45">
        <v>8.3424968861856921E-2</v>
      </c>
      <c r="AV811" s="10">
        <v>20.516571428571428</v>
      </c>
      <c r="AW811" s="10">
        <v>20.516571428571428</v>
      </c>
      <c r="AX811" s="17">
        <v>0</v>
      </c>
    </row>
    <row r="812" spans="1:50" x14ac:dyDescent="0.25">
      <c r="A812" s="22" t="s">
        <v>964</v>
      </c>
      <c r="B812" s="22" t="s">
        <v>3948</v>
      </c>
      <c r="C812" s="22" t="s">
        <v>993</v>
      </c>
      <c r="D812" s="22">
        <v>290</v>
      </c>
      <c r="E812" s="22" t="s">
        <v>1128</v>
      </c>
      <c r="F812" s="43">
        <v>1.3526689999999999</v>
      </c>
      <c r="G812" s="43">
        <v>134.79369467936999</v>
      </c>
      <c r="H812" s="43">
        <v>5.9607954545454556</v>
      </c>
      <c r="I812" s="9">
        <v>0</v>
      </c>
      <c r="J812" s="9">
        <v>5.9607954545454556</v>
      </c>
      <c r="K812" s="11">
        <v>0</v>
      </c>
      <c r="L812" s="41">
        <v>811</v>
      </c>
      <c r="M812" s="44">
        <v>0</v>
      </c>
      <c r="N812" s="13">
        <v>0</v>
      </c>
      <c r="O812" s="13">
        <v>0</v>
      </c>
      <c r="P812" s="22">
        <v>0</v>
      </c>
      <c r="Q812" s="22">
        <v>0</v>
      </c>
      <c r="R812" s="14">
        <v>0</v>
      </c>
      <c r="S812" s="22">
        <v>114</v>
      </c>
      <c r="T812" s="22">
        <v>1</v>
      </c>
      <c r="U812" s="22">
        <v>1485</v>
      </c>
      <c r="V812" s="22"/>
      <c r="W812" s="22">
        <v>270</v>
      </c>
      <c r="X812" s="22">
        <v>179</v>
      </c>
      <c r="Y812" s="14">
        <v>1485</v>
      </c>
      <c r="Z812" s="10">
        <v>270</v>
      </c>
      <c r="AA812" s="22">
        <v>179</v>
      </c>
      <c r="AB812" s="22">
        <v>503.55</v>
      </c>
      <c r="AC812" s="22">
        <v>1.003510589436365E-2</v>
      </c>
      <c r="AD812" s="42">
        <v>5.6299999999999996E-3</v>
      </c>
      <c r="AE812" s="22">
        <v>834</v>
      </c>
      <c r="AF812" s="22">
        <v>0.55492715467593479</v>
      </c>
      <c r="AG812" s="22">
        <v>9.2487859112655793E-3</v>
      </c>
      <c r="AH812" s="22">
        <v>0</v>
      </c>
      <c r="AI812" s="22">
        <v>0</v>
      </c>
      <c r="AJ812" s="22">
        <v>0</v>
      </c>
      <c r="AK812" s="22">
        <v>0</v>
      </c>
      <c r="AL812" s="45">
        <v>0</v>
      </c>
      <c r="AM812" s="45">
        <v>0</v>
      </c>
      <c r="AN812" s="45">
        <v>0</v>
      </c>
      <c r="AO812" s="45">
        <v>0</v>
      </c>
      <c r="AP812" s="45">
        <v>0</v>
      </c>
      <c r="AQ812" s="45">
        <v>0</v>
      </c>
      <c r="AR812" s="45">
        <v>0</v>
      </c>
      <c r="AS812" s="45" t="s">
        <v>4442</v>
      </c>
      <c r="AT812" s="45" t="s">
        <v>4444</v>
      </c>
      <c r="AU812" s="45">
        <v>0.55492715467593479</v>
      </c>
      <c r="AV812" s="10">
        <v>45.295967972547892</v>
      </c>
      <c r="AW812" s="10">
        <v>45.295967972547892</v>
      </c>
      <c r="AX812" s="17">
        <v>0</v>
      </c>
    </row>
    <row r="813" spans="1:50" x14ac:dyDescent="0.25">
      <c r="A813" s="22" t="s">
        <v>964</v>
      </c>
      <c r="B813" s="22" t="s">
        <v>3952</v>
      </c>
      <c r="C813" s="22" t="s">
        <v>1058</v>
      </c>
      <c r="D813" s="22">
        <v>6721</v>
      </c>
      <c r="E813" s="22" t="s">
        <v>1514</v>
      </c>
      <c r="F813" s="43">
        <v>1.029793</v>
      </c>
      <c r="G813" s="43">
        <v>117.72853990086</v>
      </c>
      <c r="H813" s="43">
        <v>5.7778409090909095</v>
      </c>
      <c r="I813" s="9">
        <v>0.20265151515151514</v>
      </c>
      <c r="J813" s="9">
        <v>5.5750000000000002</v>
      </c>
      <c r="K813" s="11">
        <v>5.730681818181818</v>
      </c>
      <c r="L813" s="41">
        <v>2083</v>
      </c>
      <c r="M813" s="44">
        <v>253</v>
      </c>
      <c r="N813" s="13">
        <v>253</v>
      </c>
      <c r="O813" s="13">
        <v>83</v>
      </c>
      <c r="P813" s="22">
        <v>74</v>
      </c>
      <c r="Q813" s="22">
        <v>0</v>
      </c>
      <c r="R813" s="14">
        <v>0</v>
      </c>
      <c r="S813" s="22">
        <v>259</v>
      </c>
      <c r="T813" s="22">
        <v>8.1620611662897025E-3</v>
      </c>
      <c r="U813" s="22">
        <v>284</v>
      </c>
      <c r="V813" s="22"/>
      <c r="W813" s="22">
        <v>259</v>
      </c>
      <c r="X813" s="22">
        <v>87</v>
      </c>
      <c r="Y813" s="14">
        <v>31</v>
      </c>
      <c r="Z813" s="10">
        <v>185</v>
      </c>
      <c r="AA813" s="22">
        <v>87</v>
      </c>
      <c r="AB813" s="22">
        <v>256.24</v>
      </c>
      <c r="AC813" s="22">
        <v>8.7471822963845099E-3</v>
      </c>
      <c r="AD813" s="42">
        <v>3.3600000000000001E-3</v>
      </c>
      <c r="AE813" s="22">
        <v>835</v>
      </c>
      <c r="AF813" s="22">
        <v>0.72948427875030364</v>
      </c>
      <c r="AG813" s="22">
        <v>9.2339782120291602E-3</v>
      </c>
      <c r="AH813" s="22">
        <v>0</v>
      </c>
      <c r="AI813" s="22">
        <v>0</v>
      </c>
      <c r="AJ813" s="22">
        <v>0</v>
      </c>
      <c r="AK813" s="22">
        <v>0</v>
      </c>
      <c r="AL813" s="45">
        <v>0</v>
      </c>
      <c r="AM813" s="45">
        <v>0</v>
      </c>
      <c r="AN813" s="45">
        <v>0</v>
      </c>
      <c r="AO813" s="45">
        <v>0</v>
      </c>
      <c r="AP813" s="45">
        <v>0</v>
      </c>
      <c r="AQ813" s="45">
        <v>0</v>
      </c>
      <c r="AR813" s="45">
        <v>0</v>
      </c>
      <c r="AS813" s="45" t="s">
        <v>4442</v>
      </c>
      <c r="AT813" s="45" t="s">
        <v>4445</v>
      </c>
      <c r="AU813" s="45">
        <v>0.70387449533857605</v>
      </c>
      <c r="AV813" s="10">
        <v>33.183856502242151</v>
      </c>
      <c r="AW813" s="10">
        <v>44.826433277608416</v>
      </c>
      <c r="AX813" s="17">
        <v>3.5073917461566191E-2</v>
      </c>
    </row>
    <row r="814" spans="1:50" x14ac:dyDescent="0.25">
      <c r="A814" s="22" t="s">
        <v>964</v>
      </c>
      <c r="B814" s="22" t="s">
        <v>3952</v>
      </c>
      <c r="C814" s="22" t="s">
        <v>1006</v>
      </c>
      <c r="D814" s="22">
        <v>3425</v>
      </c>
      <c r="E814" s="22" t="s">
        <v>1079</v>
      </c>
      <c r="F814" s="43">
        <v>4.8635830000000002</v>
      </c>
      <c r="G814" s="43">
        <v>422.79329337402999</v>
      </c>
      <c r="H814" s="43">
        <v>16.793181818181818</v>
      </c>
      <c r="I814" s="9">
        <v>1.416477272727273</v>
      </c>
      <c r="J814" s="9">
        <v>15.376704545454546</v>
      </c>
      <c r="K814" s="11">
        <v>16.412689393939395</v>
      </c>
      <c r="L814" s="41">
        <v>4074</v>
      </c>
      <c r="M814" s="44">
        <v>395</v>
      </c>
      <c r="N814" s="13">
        <v>366</v>
      </c>
      <c r="O814" s="13">
        <v>152</v>
      </c>
      <c r="P814" s="22">
        <v>52</v>
      </c>
      <c r="Q814" s="22">
        <v>4</v>
      </c>
      <c r="R814" s="14">
        <v>0</v>
      </c>
      <c r="S814" s="22">
        <v>844</v>
      </c>
      <c r="T814" s="22">
        <v>2.2657554021743964E-2</v>
      </c>
      <c r="U814" s="22">
        <v>563</v>
      </c>
      <c r="V814" s="22"/>
      <c r="W814" s="22">
        <v>396</v>
      </c>
      <c r="X814" s="22">
        <v>172</v>
      </c>
      <c r="Y814" s="14">
        <v>168</v>
      </c>
      <c r="Z814" s="10">
        <v>344</v>
      </c>
      <c r="AA814" s="22">
        <v>168</v>
      </c>
      <c r="AB814" s="22">
        <v>486.4</v>
      </c>
      <c r="AC814" s="22">
        <v>1.1503453522611494E-2</v>
      </c>
      <c r="AD814" s="42">
        <v>8.2299999999999995E-3</v>
      </c>
      <c r="AE814" s="22">
        <v>837</v>
      </c>
      <c r="AF814" s="22">
        <v>1.9160055064104571</v>
      </c>
      <c r="AG814" s="22">
        <v>9.2115649346656593E-3</v>
      </c>
      <c r="AH814" s="22">
        <v>0</v>
      </c>
      <c r="AI814" s="22">
        <v>0</v>
      </c>
      <c r="AJ814" s="22">
        <v>0</v>
      </c>
      <c r="AK814" s="22">
        <v>0</v>
      </c>
      <c r="AL814" s="45">
        <v>0</v>
      </c>
      <c r="AM814" s="45">
        <v>0</v>
      </c>
      <c r="AN814" s="45">
        <v>0</v>
      </c>
      <c r="AO814" s="45">
        <v>0</v>
      </c>
      <c r="AP814" s="45">
        <v>0</v>
      </c>
      <c r="AQ814" s="45">
        <v>0</v>
      </c>
      <c r="AR814" s="45">
        <v>0</v>
      </c>
      <c r="AS814" s="45" t="s">
        <v>4442</v>
      </c>
      <c r="AT814" s="45" t="s">
        <v>4444</v>
      </c>
      <c r="AU814" s="45">
        <v>1.7543935925019016</v>
      </c>
      <c r="AV814" s="10">
        <v>22.371503528803164</v>
      </c>
      <c r="AW814" s="10">
        <v>23.580998781973204</v>
      </c>
      <c r="AX814" s="17">
        <v>8.434835566382462E-2</v>
      </c>
    </row>
    <row r="815" spans="1:50" x14ac:dyDescent="0.25">
      <c r="A815" s="22" t="s">
        <v>539</v>
      </c>
      <c r="B815" s="22" t="s">
        <v>3949</v>
      </c>
      <c r="C815" s="22" t="s">
        <v>542</v>
      </c>
      <c r="D815" s="22">
        <v>952</v>
      </c>
      <c r="E815" s="22" t="s">
        <v>543</v>
      </c>
      <c r="F815" s="43">
        <v>3.4232049999999998</v>
      </c>
      <c r="G815" s="43">
        <v>382.77625587535999</v>
      </c>
      <c r="H815" s="43">
        <v>17.109469696969697</v>
      </c>
      <c r="I815" s="9">
        <v>0</v>
      </c>
      <c r="J815" s="9">
        <v>17.109469696969697</v>
      </c>
      <c r="K815" s="11">
        <v>0</v>
      </c>
      <c r="L815" s="41">
        <v>8545</v>
      </c>
      <c r="M815" s="44">
        <v>0</v>
      </c>
      <c r="N815" s="13">
        <v>0</v>
      </c>
      <c r="O815" s="13">
        <v>0</v>
      </c>
      <c r="P815" s="22">
        <v>0</v>
      </c>
      <c r="Q815" s="22">
        <v>0</v>
      </c>
      <c r="R815" s="14">
        <v>0</v>
      </c>
      <c r="S815" s="22">
        <v>379</v>
      </c>
      <c r="T815" s="22">
        <v>1</v>
      </c>
      <c r="U815" s="22">
        <v>15530</v>
      </c>
      <c r="V815" s="22"/>
      <c r="W815" s="22">
        <v>2803</v>
      </c>
      <c r="X815" s="22">
        <v>1847</v>
      </c>
      <c r="Y815" s="14">
        <v>15530</v>
      </c>
      <c r="Z815" s="10">
        <v>2803</v>
      </c>
      <c r="AA815" s="22">
        <v>1847</v>
      </c>
      <c r="AB815" s="22">
        <v>5237.8100000000004</v>
      </c>
      <c r="AC815" s="22">
        <v>8.9430965151471344E-3</v>
      </c>
      <c r="AD815" s="42">
        <v>5.2130000000000003E-2</v>
      </c>
      <c r="AE815" s="22">
        <v>838</v>
      </c>
      <c r="AF815" s="22">
        <v>2.6660237458252625</v>
      </c>
      <c r="AG815" s="22">
        <v>9.19318533043194E-3</v>
      </c>
      <c r="AH815" s="22">
        <v>0</v>
      </c>
      <c r="AI815" s="22">
        <v>0</v>
      </c>
      <c r="AJ815" s="22">
        <v>0</v>
      </c>
      <c r="AK815" s="22">
        <v>0</v>
      </c>
      <c r="AL815" s="45">
        <v>0</v>
      </c>
      <c r="AM815" s="45">
        <v>0</v>
      </c>
      <c r="AN815" s="45">
        <v>0</v>
      </c>
      <c r="AO815" s="45">
        <v>0</v>
      </c>
      <c r="AP815" s="45">
        <v>1</v>
      </c>
      <c r="AQ815" s="45">
        <v>0</v>
      </c>
      <c r="AR815" s="45">
        <v>0</v>
      </c>
      <c r="AS815" s="45" t="s">
        <v>4442</v>
      </c>
      <c r="AT815" s="45" t="s">
        <v>4441</v>
      </c>
      <c r="AU815" s="45">
        <v>2.6660237458252625</v>
      </c>
      <c r="AV815" s="10">
        <v>163.82740375035976</v>
      </c>
      <c r="AW815" s="10">
        <v>163.82740375035976</v>
      </c>
      <c r="AX815" s="17">
        <v>0</v>
      </c>
    </row>
    <row r="816" spans="1:50" x14ac:dyDescent="0.25">
      <c r="A816" s="22" t="s">
        <v>964</v>
      </c>
      <c r="B816" s="22" t="s">
        <v>3948</v>
      </c>
      <c r="C816" s="22" t="s">
        <v>1436</v>
      </c>
      <c r="D816" s="22">
        <v>2538</v>
      </c>
      <c r="E816" s="22" t="s">
        <v>1647</v>
      </c>
      <c r="F816" s="43">
        <v>0.81364899999999996</v>
      </c>
      <c r="G816" s="43">
        <v>61.189178274269999</v>
      </c>
      <c r="H816" s="43">
        <v>3.7731060606060609</v>
      </c>
      <c r="I816" s="9">
        <v>0</v>
      </c>
      <c r="J816" s="9">
        <v>3.7731060606060609</v>
      </c>
      <c r="K816" s="11">
        <v>0</v>
      </c>
      <c r="L816" s="41">
        <v>236</v>
      </c>
      <c r="M816" s="44">
        <v>0</v>
      </c>
      <c r="N816" s="13">
        <v>0</v>
      </c>
      <c r="O816" s="13">
        <v>0</v>
      </c>
      <c r="P816" s="22">
        <v>0</v>
      </c>
      <c r="Q816" s="22">
        <v>0</v>
      </c>
      <c r="R816" s="14">
        <v>0</v>
      </c>
      <c r="S816" s="22">
        <v>89</v>
      </c>
      <c r="T816" s="22">
        <v>1</v>
      </c>
      <c r="U816" s="22">
        <v>441</v>
      </c>
      <c r="V816" s="22"/>
      <c r="W816" s="22">
        <v>81</v>
      </c>
      <c r="X816" s="22">
        <v>55</v>
      </c>
      <c r="Y816" s="14">
        <v>441</v>
      </c>
      <c r="Z816" s="10">
        <v>81</v>
      </c>
      <c r="AA816" s="22">
        <v>55</v>
      </c>
      <c r="AB816" s="22">
        <v>150.66</v>
      </c>
      <c r="AC816" s="22">
        <v>1.329726959811354E-2</v>
      </c>
      <c r="AD816" s="42">
        <v>2.2399999999999998E-3</v>
      </c>
      <c r="AE816" s="22">
        <v>839</v>
      </c>
      <c r="AF816" s="22">
        <v>0.29966261197338773</v>
      </c>
      <c r="AG816" s="22">
        <v>9.0806852113147797E-3</v>
      </c>
      <c r="AH816" s="22">
        <v>0</v>
      </c>
      <c r="AI816" s="22">
        <v>0</v>
      </c>
      <c r="AJ816" s="22">
        <v>0</v>
      </c>
      <c r="AK816" s="22">
        <v>0</v>
      </c>
      <c r="AL816" s="45">
        <v>0</v>
      </c>
      <c r="AM816" s="45">
        <v>0</v>
      </c>
      <c r="AN816" s="45">
        <v>0</v>
      </c>
      <c r="AO816" s="45">
        <v>0</v>
      </c>
      <c r="AP816" s="45">
        <v>0</v>
      </c>
      <c r="AQ816" s="45">
        <v>0</v>
      </c>
      <c r="AR816" s="45">
        <v>0</v>
      </c>
      <c r="AS816" s="45" t="s">
        <v>4442</v>
      </c>
      <c r="AT816" s="45" t="s">
        <v>4445</v>
      </c>
      <c r="AU816" s="45">
        <v>0.29966261197338773</v>
      </c>
      <c r="AV816" s="10">
        <v>21.467724124083926</v>
      </c>
      <c r="AW816" s="10">
        <v>21.467724124083926</v>
      </c>
      <c r="AX816" s="17">
        <v>0</v>
      </c>
    </row>
    <row r="817" spans="1:50" x14ac:dyDescent="0.25">
      <c r="A817" s="22" t="s">
        <v>964</v>
      </c>
      <c r="B817" s="22" t="s">
        <v>3948</v>
      </c>
      <c r="C817" s="22" t="s">
        <v>1211</v>
      </c>
      <c r="D817" s="22">
        <v>1008</v>
      </c>
      <c r="E817" s="22" t="s">
        <v>1212</v>
      </c>
      <c r="F817" s="43">
        <v>3.2252619999999999</v>
      </c>
      <c r="G817" s="43">
        <v>335.53570153048003</v>
      </c>
      <c r="H817" s="43">
        <v>14.940530303030304</v>
      </c>
      <c r="I817" s="9">
        <v>0</v>
      </c>
      <c r="J817" s="9">
        <v>14.940530303030304</v>
      </c>
      <c r="K817" s="11">
        <v>0</v>
      </c>
      <c r="L817" s="41">
        <v>5487</v>
      </c>
      <c r="M817" s="44">
        <v>0</v>
      </c>
      <c r="N817" s="13">
        <v>0</v>
      </c>
      <c r="O817" s="13">
        <v>0</v>
      </c>
      <c r="P817" s="22">
        <v>0</v>
      </c>
      <c r="Q817" s="22">
        <v>0</v>
      </c>
      <c r="R817" s="14">
        <v>0</v>
      </c>
      <c r="S817" s="22">
        <v>291</v>
      </c>
      <c r="T817" s="22">
        <v>1</v>
      </c>
      <c r="U817" s="22">
        <v>9976</v>
      </c>
      <c r="V817" s="22"/>
      <c r="W817" s="22">
        <v>1801</v>
      </c>
      <c r="X817" s="22">
        <v>1187</v>
      </c>
      <c r="Y817" s="14">
        <v>9976</v>
      </c>
      <c r="Z817" s="10">
        <v>1801</v>
      </c>
      <c r="AA817" s="22">
        <v>1187</v>
      </c>
      <c r="AB817" s="22">
        <v>3365.21</v>
      </c>
      <c r="AC817" s="22">
        <v>9.6122766825962255E-3</v>
      </c>
      <c r="AD817" s="42">
        <v>3.5999999999999997E-2</v>
      </c>
      <c r="AE817" s="22">
        <v>840</v>
      </c>
      <c r="AF817" s="22">
        <v>2.0360483514704995</v>
      </c>
      <c r="AG817" s="22">
        <v>9.0491037843133306E-3</v>
      </c>
      <c r="AH817" s="22">
        <v>0</v>
      </c>
      <c r="AI817" s="22">
        <v>0</v>
      </c>
      <c r="AJ817" s="22">
        <v>0</v>
      </c>
      <c r="AK817" s="22">
        <v>0</v>
      </c>
      <c r="AL817" s="45">
        <v>0</v>
      </c>
      <c r="AM817" s="45">
        <v>0</v>
      </c>
      <c r="AN817" s="45">
        <v>0</v>
      </c>
      <c r="AO817" s="45">
        <v>0</v>
      </c>
      <c r="AP817" s="45">
        <v>1</v>
      </c>
      <c r="AQ817" s="45">
        <v>0</v>
      </c>
      <c r="AR817" s="45">
        <v>0</v>
      </c>
      <c r="AS817" s="45" t="s">
        <v>4442</v>
      </c>
      <c r="AT817" s="45" t="s">
        <v>4441</v>
      </c>
      <c r="AU817" s="45">
        <v>2.0360483514704995</v>
      </c>
      <c r="AV817" s="10">
        <v>120.54458332276955</v>
      </c>
      <c r="AW817" s="10">
        <v>120.54458332276955</v>
      </c>
      <c r="AX817" s="17">
        <v>0</v>
      </c>
    </row>
    <row r="818" spans="1:50" x14ac:dyDescent="0.25">
      <c r="A818" s="22" t="s">
        <v>2906</v>
      </c>
      <c r="B818" s="22" t="s">
        <v>3950</v>
      </c>
      <c r="C818" s="22" t="s">
        <v>2930</v>
      </c>
      <c r="D818" s="22">
        <v>2774</v>
      </c>
      <c r="E818" s="22" t="s">
        <v>3132</v>
      </c>
      <c r="F818" s="43">
        <v>1.579024</v>
      </c>
      <c r="G818" s="43">
        <v>188.58258624185001</v>
      </c>
      <c r="H818" s="43">
        <v>10.186742424242425</v>
      </c>
      <c r="I818" s="9">
        <v>0</v>
      </c>
      <c r="J818" s="9">
        <v>10.186742424242425</v>
      </c>
      <c r="K818" s="11">
        <v>0</v>
      </c>
      <c r="L818" s="41">
        <v>3134</v>
      </c>
      <c r="M818" s="44">
        <v>0</v>
      </c>
      <c r="N818" s="13">
        <v>0</v>
      </c>
      <c r="O818" s="13">
        <v>0</v>
      </c>
      <c r="P818" s="22">
        <v>0</v>
      </c>
      <c r="Q818" s="22">
        <v>0</v>
      </c>
      <c r="R818" s="14">
        <v>0</v>
      </c>
      <c r="S818" s="22">
        <v>334</v>
      </c>
      <c r="T818" s="22">
        <v>1</v>
      </c>
      <c r="U818" s="22">
        <v>5704</v>
      </c>
      <c r="V818" s="22"/>
      <c r="W818" s="22">
        <v>1031</v>
      </c>
      <c r="X818" s="22">
        <v>680</v>
      </c>
      <c r="Y818" s="14">
        <v>5704</v>
      </c>
      <c r="Z818" s="10">
        <v>1031</v>
      </c>
      <c r="AA818" s="22">
        <v>680</v>
      </c>
      <c r="AB818" s="22">
        <v>1925.83</v>
      </c>
      <c r="AC818" s="22">
        <v>8.3731166883826789E-3</v>
      </c>
      <c r="AD818" s="42">
        <v>1.7950000000000001E-2</v>
      </c>
      <c r="AE818" s="22">
        <v>841</v>
      </c>
      <c r="AF818" s="22">
        <v>0.81192791619387816</v>
      </c>
      <c r="AG818" s="22">
        <v>9.0214212910430906E-3</v>
      </c>
      <c r="AH818" s="22">
        <v>0</v>
      </c>
      <c r="AI818" s="22">
        <v>0</v>
      </c>
      <c r="AJ818" s="22">
        <v>0</v>
      </c>
      <c r="AK818" s="22">
        <v>0</v>
      </c>
      <c r="AL818" s="45">
        <v>0</v>
      </c>
      <c r="AM818" s="45">
        <v>0</v>
      </c>
      <c r="AN818" s="45">
        <v>0</v>
      </c>
      <c r="AO818" s="45">
        <v>0</v>
      </c>
      <c r="AP818" s="45">
        <v>0</v>
      </c>
      <c r="AQ818" s="45">
        <v>0</v>
      </c>
      <c r="AR818" s="45">
        <v>0</v>
      </c>
      <c r="AS818" s="45" t="s">
        <v>4442</v>
      </c>
      <c r="AT818" s="45" t="s">
        <v>4442</v>
      </c>
      <c r="AU818" s="45">
        <v>0.81192791619387816</v>
      </c>
      <c r="AV818" s="10">
        <v>101.20998029226935</v>
      </c>
      <c r="AW818" s="10">
        <v>101.20998029226935</v>
      </c>
      <c r="AX818" s="17">
        <v>0</v>
      </c>
    </row>
    <row r="819" spans="1:50" x14ac:dyDescent="0.25">
      <c r="A819" s="22" t="s">
        <v>964</v>
      </c>
      <c r="B819" s="22" t="s">
        <v>3948</v>
      </c>
      <c r="C819" s="22" t="s">
        <v>1211</v>
      </c>
      <c r="D819" s="22">
        <v>7830</v>
      </c>
      <c r="E819" s="22" t="s">
        <v>1302</v>
      </c>
      <c r="F819" s="43">
        <v>1.0964970000000001</v>
      </c>
      <c r="G819" s="43">
        <v>112.3697283555</v>
      </c>
      <c r="H819" s="43">
        <v>4.7818181818181822</v>
      </c>
      <c r="I819" s="9">
        <v>0</v>
      </c>
      <c r="J819" s="9">
        <v>4.7818181818181822</v>
      </c>
      <c r="K819" s="11">
        <v>0</v>
      </c>
      <c r="L819" s="41">
        <v>1405</v>
      </c>
      <c r="M819" s="44">
        <v>0</v>
      </c>
      <c r="N819" s="13">
        <v>0</v>
      </c>
      <c r="O819" s="13">
        <v>0</v>
      </c>
      <c r="P819" s="22">
        <v>0</v>
      </c>
      <c r="Q819" s="22">
        <v>0</v>
      </c>
      <c r="R819" s="14">
        <v>0</v>
      </c>
      <c r="S819" s="22">
        <v>108</v>
      </c>
      <c r="T819" s="22">
        <v>1</v>
      </c>
      <c r="U819" s="22">
        <v>2564</v>
      </c>
      <c r="V819" s="22"/>
      <c r="W819" s="22">
        <v>464</v>
      </c>
      <c r="X819" s="22">
        <v>307</v>
      </c>
      <c r="Y819" s="14">
        <v>2564</v>
      </c>
      <c r="Z819" s="10">
        <v>464</v>
      </c>
      <c r="AA819" s="22">
        <v>307</v>
      </c>
      <c r="AB819" s="22">
        <v>866.44</v>
      </c>
      <c r="AC819" s="22">
        <v>9.7579394027816155E-3</v>
      </c>
      <c r="AD819" s="42">
        <v>9.41E-3</v>
      </c>
      <c r="AE819" s="22">
        <v>842</v>
      </c>
      <c r="AF819" s="22">
        <v>0.69276278785565926</v>
      </c>
      <c r="AG819" s="22">
        <v>8.9969193228007695E-3</v>
      </c>
      <c r="AH819" s="22">
        <v>0</v>
      </c>
      <c r="AI819" s="22">
        <v>0</v>
      </c>
      <c r="AJ819" s="22">
        <v>0</v>
      </c>
      <c r="AK819" s="22">
        <v>0</v>
      </c>
      <c r="AL819" s="45">
        <v>0</v>
      </c>
      <c r="AM819" s="45">
        <v>0</v>
      </c>
      <c r="AN819" s="45">
        <v>0</v>
      </c>
      <c r="AO819" s="45">
        <v>0</v>
      </c>
      <c r="AP819" s="45">
        <v>0</v>
      </c>
      <c r="AQ819" s="45">
        <v>0</v>
      </c>
      <c r="AR819" s="45">
        <v>0</v>
      </c>
      <c r="AS819" s="45" t="s">
        <v>4442</v>
      </c>
      <c r="AT819" s="45" t="s">
        <v>4444</v>
      </c>
      <c r="AU819" s="45">
        <v>0.69276278785565926</v>
      </c>
      <c r="AV819" s="10">
        <v>97.034220532319381</v>
      </c>
      <c r="AW819" s="10">
        <v>97.034220532319381</v>
      </c>
      <c r="AX819" s="17">
        <v>0</v>
      </c>
    </row>
    <row r="820" spans="1:50" x14ac:dyDescent="0.25">
      <c r="A820" s="22" t="s">
        <v>1672</v>
      </c>
      <c r="B820" s="22" t="s">
        <v>3957</v>
      </c>
      <c r="C820" s="22" t="s">
        <v>1683</v>
      </c>
      <c r="D820" s="22">
        <v>4365</v>
      </c>
      <c r="E820" s="22" t="s">
        <v>1693</v>
      </c>
      <c r="F820" s="43">
        <v>1.133006</v>
      </c>
      <c r="G820" s="43">
        <v>112.78632495938</v>
      </c>
      <c r="H820" s="43">
        <v>4.9721590909090905</v>
      </c>
      <c r="I820" s="9">
        <v>1.5909090909090911E-2</v>
      </c>
      <c r="J820" s="9">
        <v>4.9562499999999998</v>
      </c>
      <c r="K820" s="11">
        <v>8.693181818181818E-2</v>
      </c>
      <c r="L820" s="41">
        <v>676</v>
      </c>
      <c r="M820" s="44">
        <v>90</v>
      </c>
      <c r="N820" s="13">
        <v>16</v>
      </c>
      <c r="O820" s="13">
        <v>13</v>
      </c>
      <c r="P820" s="22">
        <v>2</v>
      </c>
      <c r="Q820" s="22">
        <v>1</v>
      </c>
      <c r="R820" s="14">
        <v>0</v>
      </c>
      <c r="S820" s="22">
        <v>163</v>
      </c>
      <c r="T820" s="22">
        <v>0.98251628385327394</v>
      </c>
      <c r="U820" s="22">
        <v>1308</v>
      </c>
      <c r="V820" s="22"/>
      <c r="W820" s="22">
        <v>238</v>
      </c>
      <c r="X820" s="22">
        <v>160</v>
      </c>
      <c r="Y820" s="14">
        <v>1218</v>
      </c>
      <c r="Z820" s="10">
        <v>236</v>
      </c>
      <c r="AA820" s="22">
        <v>159</v>
      </c>
      <c r="AB820" s="22">
        <v>432.94</v>
      </c>
      <c r="AC820" s="22">
        <v>1.0045597286799194E-2</v>
      </c>
      <c r="AD820" s="42">
        <v>4.9300000000000004E-3</v>
      </c>
      <c r="AE820" s="22">
        <v>843</v>
      </c>
      <c r="AF820" s="22">
        <v>0.49477338887141442</v>
      </c>
      <c r="AG820" s="22">
        <v>8.9958797976620805E-3</v>
      </c>
      <c r="AH820" s="22">
        <v>0</v>
      </c>
      <c r="AI820" s="22">
        <v>0</v>
      </c>
      <c r="AJ820" s="22">
        <v>0</v>
      </c>
      <c r="AK820" s="22">
        <v>0</v>
      </c>
      <c r="AL820" s="45">
        <v>0</v>
      </c>
      <c r="AM820" s="45">
        <v>0</v>
      </c>
      <c r="AN820" s="45">
        <v>0</v>
      </c>
      <c r="AO820" s="45">
        <v>0</v>
      </c>
      <c r="AP820" s="45">
        <v>0</v>
      </c>
      <c r="AQ820" s="45">
        <v>0</v>
      </c>
      <c r="AR820" s="45">
        <v>0</v>
      </c>
      <c r="AS820" s="45" t="s">
        <v>4442</v>
      </c>
      <c r="AT820" s="45" t="s">
        <v>4444</v>
      </c>
      <c r="AU820" s="45">
        <v>0.4931902949520453</v>
      </c>
      <c r="AV820" s="10">
        <v>47.616645649432535</v>
      </c>
      <c r="AW820" s="10">
        <v>47.866529539481206</v>
      </c>
      <c r="AX820" s="17">
        <v>3.1996343275054284E-3</v>
      </c>
    </row>
    <row r="821" spans="1:50" x14ac:dyDescent="0.25">
      <c r="A821" s="22" t="s">
        <v>539</v>
      </c>
      <c r="B821" s="22" t="s">
        <v>3949</v>
      </c>
      <c r="C821" s="22" t="s">
        <v>633</v>
      </c>
      <c r="D821" s="22">
        <v>5453</v>
      </c>
      <c r="E821" s="22" t="s">
        <v>656</v>
      </c>
      <c r="F821" s="43">
        <v>3.3035549999999998</v>
      </c>
      <c r="G821" s="43">
        <v>367.63355170323001</v>
      </c>
      <c r="H821" s="43">
        <v>16.183333333333334</v>
      </c>
      <c r="I821" s="9">
        <v>0</v>
      </c>
      <c r="J821" s="9">
        <v>16.183333333333334</v>
      </c>
      <c r="K821" s="11">
        <v>0</v>
      </c>
      <c r="L821" s="41">
        <v>11049</v>
      </c>
      <c r="M821" s="44">
        <v>0</v>
      </c>
      <c r="N821" s="13">
        <v>0</v>
      </c>
      <c r="O821" s="13">
        <v>0</v>
      </c>
      <c r="P821" s="22">
        <v>0</v>
      </c>
      <c r="Q821" s="22">
        <v>0</v>
      </c>
      <c r="R821" s="14">
        <v>0</v>
      </c>
      <c r="S821" s="22">
        <v>366</v>
      </c>
      <c r="T821" s="22">
        <v>1</v>
      </c>
      <c r="U821" s="22">
        <v>20077</v>
      </c>
      <c r="V821" s="22"/>
      <c r="W821" s="22">
        <v>3623</v>
      </c>
      <c r="X821" s="22">
        <v>2387</v>
      </c>
      <c r="Y821" s="14">
        <v>20077</v>
      </c>
      <c r="Z821" s="10">
        <v>3623</v>
      </c>
      <c r="AA821" s="22">
        <v>2387</v>
      </c>
      <c r="AB821" s="22">
        <v>6770.44</v>
      </c>
      <c r="AC821" s="22">
        <v>8.9859997399442341E-3</v>
      </c>
      <c r="AD821" s="42">
        <v>6.7699999999999996E-2</v>
      </c>
      <c r="AE821" s="22">
        <v>844</v>
      </c>
      <c r="AF821" s="22">
        <v>2.4501899598984007</v>
      </c>
      <c r="AG821" s="22">
        <v>8.9750547981626398E-3</v>
      </c>
      <c r="AH821" s="22">
        <v>0</v>
      </c>
      <c r="AI821" s="22">
        <v>0</v>
      </c>
      <c r="AJ821" s="22">
        <v>0</v>
      </c>
      <c r="AK821" s="22">
        <v>0</v>
      </c>
      <c r="AL821" s="45">
        <v>0</v>
      </c>
      <c r="AM821" s="45">
        <v>0</v>
      </c>
      <c r="AN821" s="45">
        <v>0</v>
      </c>
      <c r="AO821" s="45">
        <v>1</v>
      </c>
      <c r="AP821" s="45">
        <v>0</v>
      </c>
      <c r="AQ821" s="45">
        <v>0</v>
      </c>
      <c r="AR821" s="45">
        <v>0</v>
      </c>
      <c r="AS821" s="45" t="s">
        <v>4442</v>
      </c>
      <c r="AT821" s="45" t="s">
        <v>4441</v>
      </c>
      <c r="AU821" s="45">
        <v>2.4501899598984007</v>
      </c>
      <c r="AV821" s="10">
        <v>223.8722966014418</v>
      </c>
      <c r="AW821" s="10">
        <v>223.8722966014418</v>
      </c>
      <c r="AX821" s="17">
        <v>0</v>
      </c>
    </row>
    <row r="822" spans="1:50" x14ac:dyDescent="0.25">
      <c r="A822" s="22" t="s">
        <v>8</v>
      </c>
      <c r="B822" s="22" t="s">
        <v>3946</v>
      </c>
      <c r="C822" s="22" t="s">
        <v>175</v>
      </c>
      <c r="D822" s="22">
        <v>66</v>
      </c>
      <c r="E822" s="22" t="s">
        <v>443</v>
      </c>
      <c r="F822" s="43">
        <v>1.7571490000000001</v>
      </c>
      <c r="G822" s="43">
        <v>130.47334279853001</v>
      </c>
      <c r="H822" s="43">
        <v>5.5653409090909101</v>
      </c>
      <c r="I822" s="9">
        <v>0</v>
      </c>
      <c r="J822" s="9">
        <v>5.5653409090909101</v>
      </c>
      <c r="K822" s="11">
        <v>0</v>
      </c>
      <c r="L822" s="41">
        <v>515</v>
      </c>
      <c r="M822" s="44">
        <v>0</v>
      </c>
      <c r="N822" s="13">
        <v>0</v>
      </c>
      <c r="O822" s="13">
        <v>0</v>
      </c>
      <c r="P822" s="22">
        <v>0</v>
      </c>
      <c r="Q822" s="22">
        <v>0</v>
      </c>
      <c r="R822" s="14">
        <v>0</v>
      </c>
      <c r="S822" s="22">
        <v>107</v>
      </c>
      <c r="T822" s="22">
        <v>1</v>
      </c>
      <c r="U822" s="22">
        <v>947</v>
      </c>
      <c r="V822" s="22"/>
      <c r="W822" s="22">
        <v>173</v>
      </c>
      <c r="X822" s="22">
        <v>115</v>
      </c>
      <c r="Y822" s="14">
        <v>947</v>
      </c>
      <c r="Z822" s="10">
        <v>173</v>
      </c>
      <c r="AA822" s="22">
        <v>115</v>
      </c>
      <c r="AB822" s="22">
        <v>322.24</v>
      </c>
      <c r="AC822" s="22">
        <v>1.3467494296618858E-2</v>
      </c>
      <c r="AD822" s="42">
        <v>4.8399999999999997E-3</v>
      </c>
      <c r="AE822" s="22">
        <v>845</v>
      </c>
      <c r="AF822" s="22">
        <v>0.70785458938440871</v>
      </c>
      <c r="AG822" s="22">
        <v>8.9601846757520094E-3</v>
      </c>
      <c r="AH822" s="22">
        <v>0</v>
      </c>
      <c r="AI822" s="22">
        <v>0</v>
      </c>
      <c r="AJ822" s="22">
        <v>0</v>
      </c>
      <c r="AK822" s="22">
        <v>0</v>
      </c>
      <c r="AL822" s="45">
        <v>0</v>
      </c>
      <c r="AM822" s="45">
        <v>0</v>
      </c>
      <c r="AN822" s="45">
        <v>0</v>
      </c>
      <c r="AO822" s="45">
        <v>0</v>
      </c>
      <c r="AP822" s="45">
        <v>0</v>
      </c>
      <c r="AQ822" s="45">
        <v>0</v>
      </c>
      <c r="AR822" s="45">
        <v>0</v>
      </c>
      <c r="AS822" s="45" t="s">
        <v>4442</v>
      </c>
      <c r="AT822" s="45" t="s">
        <v>4444</v>
      </c>
      <c r="AU822" s="45">
        <v>0.70785458938440871</v>
      </c>
      <c r="AV822" s="10">
        <v>31.085247575293511</v>
      </c>
      <c r="AW822" s="10">
        <v>31.085247575293511</v>
      </c>
      <c r="AX822" s="17">
        <v>0</v>
      </c>
    </row>
    <row r="823" spans="1:50" x14ac:dyDescent="0.25">
      <c r="A823" s="22" t="s">
        <v>539</v>
      </c>
      <c r="B823" s="22" t="s">
        <v>3949</v>
      </c>
      <c r="C823" s="22" t="s">
        <v>691</v>
      </c>
      <c r="D823" s="22">
        <v>2781</v>
      </c>
      <c r="E823" s="22" t="s">
        <v>722</v>
      </c>
      <c r="F823" s="43">
        <v>3.0364629999999999</v>
      </c>
      <c r="G823" s="43">
        <v>196.06378355595001</v>
      </c>
      <c r="H823" s="43">
        <v>9.9892045454545446</v>
      </c>
      <c r="I823" s="9">
        <v>9.826515151515153</v>
      </c>
      <c r="J823" s="9">
        <v>0.16268939393939394</v>
      </c>
      <c r="K823" s="11">
        <v>9.9892045454545446</v>
      </c>
      <c r="L823" s="41">
        <v>41</v>
      </c>
      <c r="M823" s="44">
        <v>885</v>
      </c>
      <c r="N823" s="13">
        <v>29</v>
      </c>
      <c r="O823" s="13">
        <v>21</v>
      </c>
      <c r="P823" s="22">
        <v>24</v>
      </c>
      <c r="Q823" s="22">
        <v>16</v>
      </c>
      <c r="R823" s="14">
        <v>0</v>
      </c>
      <c r="S823" s="22">
        <v>574</v>
      </c>
      <c r="T823" s="22">
        <v>0</v>
      </c>
      <c r="U823" s="22">
        <v>885</v>
      </c>
      <c r="V823" s="22"/>
      <c r="W823" s="22">
        <v>29</v>
      </c>
      <c r="X823" s="22">
        <v>21</v>
      </c>
      <c r="Y823" s="14">
        <v>0</v>
      </c>
      <c r="Z823" s="10">
        <v>5</v>
      </c>
      <c r="AA823" s="22">
        <v>5</v>
      </c>
      <c r="AB823" s="22">
        <v>6.85</v>
      </c>
      <c r="AC823" s="22">
        <v>1.5487118247585462E-2</v>
      </c>
      <c r="AD823" s="42">
        <v>1.6000000000000001E-4</v>
      </c>
      <c r="AE823" s="22">
        <v>846</v>
      </c>
      <c r="AF823" s="22">
        <v>0.54627848503564047</v>
      </c>
      <c r="AG823" s="22">
        <v>8.9553850005842702E-3</v>
      </c>
      <c r="AH823" s="22">
        <v>1</v>
      </c>
      <c r="AI823" s="22">
        <v>0</v>
      </c>
      <c r="AJ823" s="22">
        <v>0</v>
      </c>
      <c r="AK823" s="22">
        <v>0</v>
      </c>
      <c r="AL823" s="45">
        <v>0</v>
      </c>
      <c r="AM823" s="45">
        <v>0</v>
      </c>
      <c r="AN823" s="45">
        <v>0</v>
      </c>
      <c r="AO823" s="45">
        <v>0</v>
      </c>
      <c r="AP823" s="45">
        <v>0</v>
      </c>
      <c r="AQ823" s="45">
        <v>0</v>
      </c>
      <c r="AR823" s="45">
        <v>0</v>
      </c>
      <c r="AS823" s="45" t="s">
        <v>4442</v>
      </c>
      <c r="AT823" s="45" t="s">
        <v>4445</v>
      </c>
      <c r="AU823" s="45">
        <v>8.8969762555337253E-3</v>
      </c>
      <c r="AV823" s="10">
        <v>30.733410942956926</v>
      </c>
      <c r="AW823" s="10">
        <v>2.9031340651840059</v>
      </c>
      <c r="AX823" s="17">
        <v>0.98371347856587632</v>
      </c>
    </row>
    <row r="824" spans="1:50" x14ac:dyDescent="0.25">
      <c r="A824" s="22" t="s">
        <v>8</v>
      </c>
      <c r="B824" s="22" t="s">
        <v>3946</v>
      </c>
      <c r="C824" s="22" t="s">
        <v>321</v>
      </c>
      <c r="D824" s="22">
        <v>5439</v>
      </c>
      <c r="E824" s="22" t="s">
        <v>474</v>
      </c>
      <c r="F824" s="43">
        <v>3.2008450000000002</v>
      </c>
      <c r="G824" s="43">
        <v>297.57380835351</v>
      </c>
      <c r="H824" s="43">
        <v>13.532765151515152</v>
      </c>
      <c r="I824" s="9">
        <v>5.7575757575757579E-2</v>
      </c>
      <c r="J824" s="9">
        <v>13.475189393939395</v>
      </c>
      <c r="K824" s="11">
        <v>5.7575757575757579E-2</v>
      </c>
      <c r="L824" s="41">
        <v>317</v>
      </c>
      <c r="M824" s="44">
        <v>0</v>
      </c>
      <c r="N824" s="13">
        <v>0</v>
      </c>
      <c r="O824" s="13">
        <v>0</v>
      </c>
      <c r="P824" s="22">
        <v>0</v>
      </c>
      <c r="Q824" s="22">
        <v>0</v>
      </c>
      <c r="R824" s="14">
        <v>0</v>
      </c>
      <c r="S824" s="22">
        <v>203</v>
      </c>
      <c r="T824" s="22">
        <v>0.9957454550543714</v>
      </c>
      <c r="U824" s="22">
        <v>585</v>
      </c>
      <c r="V824" s="22"/>
      <c r="W824" s="22">
        <v>108</v>
      </c>
      <c r="X824" s="22">
        <v>72</v>
      </c>
      <c r="Y824" s="14">
        <v>585</v>
      </c>
      <c r="Z824" s="10">
        <v>108</v>
      </c>
      <c r="AA824" s="22">
        <v>72</v>
      </c>
      <c r="AB824" s="22">
        <v>200.61</v>
      </c>
      <c r="AC824" s="22">
        <v>1.0756474226379088E-2</v>
      </c>
      <c r="AD824" s="42">
        <v>2.4199999999999998E-3</v>
      </c>
      <c r="AE824" s="22">
        <v>847</v>
      </c>
      <c r="AF824" s="22">
        <v>0.86755577694438968</v>
      </c>
      <c r="AG824" s="22">
        <v>8.9438739891174197E-3</v>
      </c>
      <c r="AH824" s="22">
        <v>0</v>
      </c>
      <c r="AI824" s="22">
        <v>0</v>
      </c>
      <c r="AJ824" s="22">
        <v>0</v>
      </c>
      <c r="AK824" s="22">
        <v>0</v>
      </c>
      <c r="AL824" s="45">
        <v>0</v>
      </c>
      <c r="AM824" s="45">
        <v>0</v>
      </c>
      <c r="AN824" s="45">
        <v>0</v>
      </c>
      <c r="AO824" s="45">
        <v>0</v>
      </c>
      <c r="AP824" s="45">
        <v>0</v>
      </c>
      <c r="AQ824" s="45">
        <v>0</v>
      </c>
      <c r="AR824" s="45">
        <v>0</v>
      </c>
      <c r="AS824" s="45" t="s">
        <v>4442</v>
      </c>
      <c r="AT824" s="45" t="s">
        <v>4445</v>
      </c>
      <c r="AU824" s="45">
        <v>0.86386472189854002</v>
      </c>
      <c r="AV824" s="10">
        <v>8.014729651857369</v>
      </c>
      <c r="AW824" s="10">
        <v>7.98063062432648</v>
      </c>
      <c r="AX824" s="17">
        <v>4.2545449456285953E-3</v>
      </c>
    </row>
    <row r="825" spans="1:50" x14ac:dyDescent="0.25">
      <c r="A825" s="22" t="s">
        <v>2195</v>
      </c>
      <c r="B825" s="22" t="s">
        <v>3956</v>
      </c>
      <c r="C825" s="22" t="s">
        <v>2360</v>
      </c>
      <c r="D825" s="22">
        <v>1837</v>
      </c>
      <c r="E825" s="22" t="s">
        <v>2582</v>
      </c>
      <c r="F825" s="43">
        <v>1.7547410000000001</v>
      </c>
      <c r="G825" s="43">
        <v>132.78465972051001</v>
      </c>
      <c r="H825" s="43">
        <v>6.4160984848484848</v>
      </c>
      <c r="I825" s="9">
        <v>0</v>
      </c>
      <c r="J825" s="9">
        <v>6.4160984848484848</v>
      </c>
      <c r="K825" s="11">
        <v>2.6918560606060606</v>
      </c>
      <c r="L825" s="41">
        <v>1054</v>
      </c>
      <c r="M825" s="44">
        <v>50</v>
      </c>
      <c r="N825" s="13">
        <v>47</v>
      </c>
      <c r="O825" s="13">
        <v>18</v>
      </c>
      <c r="P825" s="22">
        <v>47</v>
      </c>
      <c r="Q825" s="22">
        <v>18</v>
      </c>
      <c r="R825" s="14">
        <v>0</v>
      </c>
      <c r="S825" s="22">
        <v>231</v>
      </c>
      <c r="T825" s="22">
        <v>0.58045281459397224</v>
      </c>
      <c r="U825" s="22">
        <v>1168</v>
      </c>
      <c r="V825" s="22"/>
      <c r="W825" s="22">
        <v>250</v>
      </c>
      <c r="X825" s="22">
        <v>152</v>
      </c>
      <c r="Y825" s="14">
        <v>1118</v>
      </c>
      <c r="Z825" s="10">
        <v>203</v>
      </c>
      <c r="AA825" s="22">
        <v>134</v>
      </c>
      <c r="AB825" s="22">
        <v>378.73</v>
      </c>
      <c r="AC825" s="22">
        <v>1.3214937656905873E-2</v>
      </c>
      <c r="AD825" s="42">
        <v>5.5799999999999999E-3</v>
      </c>
      <c r="AE825" s="22">
        <v>848</v>
      </c>
      <c r="AF825" s="22">
        <v>0.51773058102444547</v>
      </c>
      <c r="AG825" s="22">
        <v>8.9263893280076799E-3</v>
      </c>
      <c r="AH825" s="22">
        <v>0</v>
      </c>
      <c r="AI825" s="22">
        <v>0</v>
      </c>
      <c r="AJ825" s="22">
        <v>0</v>
      </c>
      <c r="AK825" s="22">
        <v>0</v>
      </c>
      <c r="AL825" s="45">
        <v>0</v>
      </c>
      <c r="AM825" s="45">
        <v>0</v>
      </c>
      <c r="AN825" s="45">
        <v>0</v>
      </c>
      <c r="AO825" s="45">
        <v>0</v>
      </c>
      <c r="AP825" s="45">
        <v>0</v>
      </c>
      <c r="AQ825" s="45">
        <v>0</v>
      </c>
      <c r="AR825" s="45">
        <v>0</v>
      </c>
      <c r="AS825" s="45" t="s">
        <v>4442</v>
      </c>
      <c r="AT825" s="45" t="s">
        <v>4444</v>
      </c>
      <c r="AU825" s="45">
        <v>0.51773058102444547</v>
      </c>
      <c r="AV825" s="10">
        <v>31.63916521533784</v>
      </c>
      <c r="AW825" s="10">
        <v>38.964489181450546</v>
      </c>
      <c r="AX825" s="17">
        <v>0</v>
      </c>
    </row>
    <row r="826" spans="1:50" x14ac:dyDescent="0.25">
      <c r="A826" s="22" t="s">
        <v>2195</v>
      </c>
      <c r="B826" s="22" t="s">
        <v>3962</v>
      </c>
      <c r="C826" s="22" t="s">
        <v>2254</v>
      </c>
      <c r="D826" s="22">
        <v>5523</v>
      </c>
      <c r="E826" s="22" t="s">
        <v>2437</v>
      </c>
      <c r="F826" s="43">
        <v>6.6820000000000004E-2</v>
      </c>
      <c r="G826" s="43">
        <v>38.011869501489997</v>
      </c>
      <c r="H826" s="43">
        <v>2.0142045454545454</v>
      </c>
      <c r="I826" s="9">
        <v>0</v>
      </c>
      <c r="J826" s="9">
        <v>2.0142045454545454</v>
      </c>
      <c r="K826" s="11">
        <v>0</v>
      </c>
      <c r="L826" s="41">
        <v>9</v>
      </c>
      <c r="M826" s="44">
        <v>0</v>
      </c>
      <c r="N826" s="13">
        <v>0</v>
      </c>
      <c r="O826" s="13">
        <v>0</v>
      </c>
      <c r="P826" s="22">
        <v>0</v>
      </c>
      <c r="Q826" s="22">
        <v>0</v>
      </c>
      <c r="R826" s="14">
        <v>0</v>
      </c>
      <c r="S826" s="22">
        <v>30</v>
      </c>
      <c r="T826" s="22">
        <v>1</v>
      </c>
      <c r="U826" s="22">
        <v>29</v>
      </c>
      <c r="V826" s="22"/>
      <c r="W826" s="22">
        <v>7</v>
      </c>
      <c r="X826" s="22">
        <v>6</v>
      </c>
      <c r="Y826" s="14">
        <v>29</v>
      </c>
      <c r="Z826" s="10">
        <v>7</v>
      </c>
      <c r="AA826" s="22">
        <v>6</v>
      </c>
      <c r="AB826" s="22">
        <v>12.2</v>
      </c>
      <c r="AC826" s="22">
        <v>1.7578719720002401E-3</v>
      </c>
      <c r="AD826" s="42">
        <v>3.0000000000000001E-5</v>
      </c>
      <c r="AE826" s="22">
        <v>849</v>
      </c>
      <c r="AF826" s="22">
        <v>1.7840072636066621E-2</v>
      </c>
      <c r="AG826" s="22">
        <v>8.9200363180333107E-3</v>
      </c>
      <c r="AH826" s="22">
        <v>0</v>
      </c>
      <c r="AI826" s="22">
        <v>0</v>
      </c>
      <c r="AJ826" s="22">
        <v>0</v>
      </c>
      <c r="AK826" s="22">
        <v>0</v>
      </c>
      <c r="AL826" s="45">
        <v>0</v>
      </c>
      <c r="AM826" s="45">
        <v>0</v>
      </c>
      <c r="AN826" s="45">
        <v>0</v>
      </c>
      <c r="AO826" s="45">
        <v>0</v>
      </c>
      <c r="AP826" s="45">
        <v>0</v>
      </c>
      <c r="AQ826" s="45">
        <v>0</v>
      </c>
      <c r="AR826" s="45">
        <v>0</v>
      </c>
      <c r="AS826" s="45" t="s">
        <v>4442</v>
      </c>
      <c r="AT826" s="45" t="s">
        <v>4445</v>
      </c>
      <c r="AU826" s="45">
        <v>1.7840072636066621E-2</v>
      </c>
      <c r="AV826" s="10">
        <v>3.4753173483779971</v>
      </c>
      <c r="AW826" s="10">
        <v>3.4753173483779971</v>
      </c>
      <c r="AX826" s="17">
        <v>0</v>
      </c>
    </row>
    <row r="827" spans="1:50" x14ac:dyDescent="0.25">
      <c r="A827" s="22" t="s">
        <v>964</v>
      </c>
      <c r="B827" s="22" t="s">
        <v>3948</v>
      </c>
      <c r="C827" s="22" t="s">
        <v>989</v>
      </c>
      <c r="D827" s="22">
        <v>1477</v>
      </c>
      <c r="E827" s="22" t="s">
        <v>1270</v>
      </c>
      <c r="F827" s="43">
        <v>3.1879409999999999</v>
      </c>
      <c r="G827" s="43">
        <v>337.30688506893</v>
      </c>
      <c r="H827" s="43">
        <v>14.825378787878789</v>
      </c>
      <c r="I827" s="9">
        <v>0</v>
      </c>
      <c r="J827" s="9">
        <v>14.825378787878789</v>
      </c>
      <c r="K827" s="11">
        <v>0</v>
      </c>
      <c r="L827" s="41">
        <v>6908</v>
      </c>
      <c r="M827" s="44">
        <v>0</v>
      </c>
      <c r="N827" s="13">
        <v>0</v>
      </c>
      <c r="O827" s="13">
        <v>0</v>
      </c>
      <c r="P827" s="22">
        <v>0</v>
      </c>
      <c r="Q827" s="22">
        <v>0</v>
      </c>
      <c r="R827" s="14">
        <v>0</v>
      </c>
      <c r="S827" s="22">
        <v>210</v>
      </c>
      <c r="T827" s="22">
        <v>1</v>
      </c>
      <c r="U827" s="22">
        <v>12557</v>
      </c>
      <c r="V827" s="22"/>
      <c r="W827" s="22">
        <v>2267</v>
      </c>
      <c r="X827" s="22">
        <v>1494</v>
      </c>
      <c r="Y827" s="14">
        <v>12557</v>
      </c>
      <c r="Z827" s="10">
        <v>2267</v>
      </c>
      <c r="AA827" s="22">
        <v>1494</v>
      </c>
      <c r="AB827" s="22">
        <v>4235.92</v>
      </c>
      <c r="AC827" s="22">
        <v>9.4511589923476705E-3</v>
      </c>
      <c r="AD827" s="42">
        <v>4.4549999999999999E-2</v>
      </c>
      <c r="AE827" s="22">
        <v>850</v>
      </c>
      <c r="AF827" s="22">
        <v>1.7904666765341577</v>
      </c>
      <c r="AG827" s="22">
        <v>8.9077944106176997E-3</v>
      </c>
      <c r="AH827" s="22">
        <v>0</v>
      </c>
      <c r="AI827" s="22">
        <v>0</v>
      </c>
      <c r="AJ827" s="22">
        <v>0</v>
      </c>
      <c r="AK827" s="22">
        <v>0</v>
      </c>
      <c r="AL827" s="45">
        <v>0</v>
      </c>
      <c r="AM827" s="45">
        <v>0</v>
      </c>
      <c r="AN827" s="45">
        <v>0</v>
      </c>
      <c r="AO827" s="45">
        <v>0</v>
      </c>
      <c r="AP827" s="45">
        <v>1</v>
      </c>
      <c r="AQ827" s="45">
        <v>0</v>
      </c>
      <c r="AR827" s="45">
        <v>0</v>
      </c>
      <c r="AS827" s="45" t="s">
        <v>4442</v>
      </c>
      <c r="AT827" s="45" t="s">
        <v>4441</v>
      </c>
      <c r="AU827" s="45">
        <v>1.7904666765341577</v>
      </c>
      <c r="AV827" s="10">
        <v>152.9134622754797</v>
      </c>
      <c r="AW827" s="10">
        <v>152.9134622754797</v>
      </c>
      <c r="AX827" s="17">
        <v>0</v>
      </c>
    </row>
    <row r="828" spans="1:50" x14ac:dyDescent="0.25">
      <c r="A828" s="22" t="s">
        <v>8</v>
      </c>
      <c r="B828" s="22" t="s">
        <v>3946</v>
      </c>
      <c r="C828" s="22" t="s">
        <v>106</v>
      </c>
      <c r="D828" s="22">
        <v>1703</v>
      </c>
      <c r="E828" s="22" t="s">
        <v>368</v>
      </c>
      <c r="F828" s="43">
        <v>7.5177860000000001</v>
      </c>
      <c r="G828" s="43">
        <v>740.91185987008998</v>
      </c>
      <c r="H828" s="43">
        <v>27.998295454545456</v>
      </c>
      <c r="I828" s="9">
        <v>24.86931818181818</v>
      </c>
      <c r="J828" s="9">
        <v>3.1289772727272731</v>
      </c>
      <c r="K828" s="11">
        <v>27.690530303030304</v>
      </c>
      <c r="L828" s="41">
        <v>3719</v>
      </c>
      <c r="M828" s="44">
        <v>8261</v>
      </c>
      <c r="N828" s="13">
        <v>4496</v>
      </c>
      <c r="O828" s="13">
        <v>3769</v>
      </c>
      <c r="P828" s="22">
        <v>4289</v>
      </c>
      <c r="Q828" s="22">
        <v>3605</v>
      </c>
      <c r="R828" s="14">
        <v>0</v>
      </c>
      <c r="S828" s="22">
        <v>927</v>
      </c>
      <c r="T828" s="22">
        <v>1.0992281727107311E-2</v>
      </c>
      <c r="U828" s="22">
        <v>8335</v>
      </c>
      <c r="V828" s="22"/>
      <c r="W828" s="22">
        <v>4509</v>
      </c>
      <c r="X828" s="22">
        <v>3778</v>
      </c>
      <c r="Y828" s="14">
        <v>74</v>
      </c>
      <c r="Z828" s="10">
        <v>220</v>
      </c>
      <c r="AA828" s="22">
        <v>173</v>
      </c>
      <c r="AB828" s="22">
        <v>308.06</v>
      </c>
      <c r="AC828" s="22">
        <v>1.0146667110063744E-2</v>
      </c>
      <c r="AD828" s="42">
        <v>4.64E-3</v>
      </c>
      <c r="AE828" s="22">
        <v>851</v>
      </c>
      <c r="AF828" s="22">
        <v>2.9277166676422333</v>
      </c>
      <c r="AG828" s="22">
        <v>8.8988348560554206E-3</v>
      </c>
      <c r="AH828" s="22">
        <v>0</v>
      </c>
      <c r="AI828" s="22">
        <v>0</v>
      </c>
      <c r="AJ828" s="22">
        <v>0</v>
      </c>
      <c r="AK828" s="22">
        <v>0</v>
      </c>
      <c r="AL828" s="45">
        <v>0</v>
      </c>
      <c r="AM828" s="45">
        <v>0</v>
      </c>
      <c r="AN828" s="45">
        <v>0</v>
      </c>
      <c r="AO828" s="45">
        <v>0</v>
      </c>
      <c r="AP828" s="45">
        <v>0</v>
      </c>
      <c r="AQ828" s="45">
        <v>0</v>
      </c>
      <c r="AR828" s="45">
        <v>0</v>
      </c>
      <c r="AS828" s="45" t="s">
        <v>4442</v>
      </c>
      <c r="AT828" s="45" t="s">
        <v>4444</v>
      </c>
      <c r="AU828" s="45">
        <v>0.32718987943068328</v>
      </c>
      <c r="AV828" s="10">
        <v>70.31051389141092</v>
      </c>
      <c r="AW828" s="10">
        <v>161.04551819307181</v>
      </c>
      <c r="AX828" s="17">
        <v>0.88824400836089845</v>
      </c>
    </row>
    <row r="829" spans="1:50" x14ac:dyDescent="0.25">
      <c r="A829" s="22" t="s">
        <v>8</v>
      </c>
      <c r="B829" s="22" t="s">
        <v>3946</v>
      </c>
      <c r="C829" s="22" t="s">
        <v>312</v>
      </c>
      <c r="D829" s="22">
        <v>4543</v>
      </c>
      <c r="E829" s="22" t="s">
        <v>445</v>
      </c>
      <c r="F829" s="43">
        <v>1.811267</v>
      </c>
      <c r="G829" s="43">
        <v>207.96960155792999</v>
      </c>
      <c r="H829" s="43">
        <v>9.0943181818181831</v>
      </c>
      <c r="I829" s="9">
        <v>0</v>
      </c>
      <c r="J829" s="9">
        <v>9.0943181818181831</v>
      </c>
      <c r="K829" s="11">
        <v>0</v>
      </c>
      <c r="L829" s="41">
        <v>622</v>
      </c>
      <c r="M829" s="44">
        <v>0</v>
      </c>
      <c r="N829" s="13">
        <v>0</v>
      </c>
      <c r="O829" s="13">
        <v>0</v>
      </c>
      <c r="P829" s="22">
        <v>0</v>
      </c>
      <c r="Q829" s="22">
        <v>0</v>
      </c>
      <c r="R829" s="14">
        <v>0</v>
      </c>
      <c r="S829" s="22">
        <v>214</v>
      </c>
      <c r="T829" s="22">
        <v>1</v>
      </c>
      <c r="U829" s="22">
        <v>1142</v>
      </c>
      <c r="V829" s="22"/>
      <c r="W829" s="22">
        <v>208</v>
      </c>
      <c r="X829" s="22">
        <v>138</v>
      </c>
      <c r="Y829" s="14">
        <v>1142</v>
      </c>
      <c r="Z829" s="10">
        <v>208</v>
      </c>
      <c r="AA829" s="22">
        <v>138</v>
      </c>
      <c r="AB829" s="22">
        <v>387.74</v>
      </c>
      <c r="AC829" s="22">
        <v>8.7092872536733267E-3</v>
      </c>
      <c r="AD829" s="42">
        <v>3.7699999999999999E-3</v>
      </c>
      <c r="AE829" s="22">
        <v>852</v>
      </c>
      <c r="AF829" s="22">
        <v>1.1482634414096522</v>
      </c>
      <c r="AG829" s="22">
        <v>8.8327957031511702E-3</v>
      </c>
      <c r="AH829" s="22">
        <v>0</v>
      </c>
      <c r="AI829" s="22">
        <v>0</v>
      </c>
      <c r="AJ829" s="22">
        <v>0</v>
      </c>
      <c r="AK829" s="22">
        <v>0</v>
      </c>
      <c r="AL829" s="45">
        <v>0</v>
      </c>
      <c r="AM829" s="45">
        <v>0</v>
      </c>
      <c r="AN829" s="45">
        <v>0</v>
      </c>
      <c r="AO829" s="45">
        <v>0</v>
      </c>
      <c r="AP829" s="45">
        <v>0</v>
      </c>
      <c r="AQ829" s="45">
        <v>0</v>
      </c>
      <c r="AR829" s="45">
        <v>0</v>
      </c>
      <c r="AS829" s="45" t="s">
        <v>4442</v>
      </c>
      <c r="AT829" s="45" t="s">
        <v>4445</v>
      </c>
      <c r="AU829" s="45">
        <v>1.1482634414096522</v>
      </c>
      <c r="AV829" s="10">
        <v>22.871423216293888</v>
      </c>
      <c r="AW829" s="10">
        <v>22.871423216293888</v>
      </c>
      <c r="AX829" s="17">
        <v>0</v>
      </c>
    </row>
    <row r="830" spans="1:50" x14ac:dyDescent="0.25">
      <c r="A830" s="22" t="s">
        <v>8</v>
      </c>
      <c r="B830" s="22" t="s">
        <v>3946</v>
      </c>
      <c r="C830" s="22" t="s">
        <v>11</v>
      </c>
      <c r="D830" s="22">
        <v>2628</v>
      </c>
      <c r="E830" s="22" t="s">
        <v>206</v>
      </c>
      <c r="F830" s="43">
        <v>8.6240220000000001</v>
      </c>
      <c r="G830" s="43">
        <v>952.2808906903</v>
      </c>
      <c r="H830" s="43">
        <v>42.21988636363637</v>
      </c>
      <c r="I830" s="9">
        <v>4.4293560606060609</v>
      </c>
      <c r="J830" s="9">
        <v>37.790530303030302</v>
      </c>
      <c r="K830" s="11">
        <v>21.257386363636368</v>
      </c>
      <c r="L830" s="41">
        <v>8353</v>
      </c>
      <c r="M830" s="44">
        <v>4255</v>
      </c>
      <c r="N830" s="13">
        <v>1918</v>
      </c>
      <c r="O830" s="13">
        <v>1630</v>
      </c>
      <c r="P830" s="22">
        <v>2</v>
      </c>
      <c r="Q830" s="22">
        <v>2</v>
      </c>
      <c r="R830" s="14">
        <v>0</v>
      </c>
      <c r="S830" s="22">
        <v>1384</v>
      </c>
      <c r="T830" s="22">
        <v>0.49650773143849158</v>
      </c>
      <c r="U830" s="22">
        <v>11793</v>
      </c>
      <c r="V830" s="22"/>
      <c r="W830" s="22">
        <v>3278</v>
      </c>
      <c r="X830" s="22">
        <v>2527</v>
      </c>
      <c r="Y830" s="14">
        <v>7538</v>
      </c>
      <c r="Z830" s="10">
        <v>3276</v>
      </c>
      <c r="AA830" s="22">
        <v>2525</v>
      </c>
      <c r="AB830" s="22">
        <v>5166.54</v>
      </c>
      <c r="AC830" s="22">
        <v>9.056174584946803E-3</v>
      </c>
      <c r="AD830" s="42">
        <v>6.1690000000000002E-2</v>
      </c>
      <c r="AE830" s="22">
        <v>853</v>
      </c>
      <c r="AF830" s="22">
        <v>4.6132693094579365</v>
      </c>
      <c r="AG830" s="22">
        <v>8.8039490638510236E-3</v>
      </c>
      <c r="AH830" s="22">
        <v>0</v>
      </c>
      <c r="AI830" s="22">
        <v>0</v>
      </c>
      <c r="AJ830" s="22">
        <v>1</v>
      </c>
      <c r="AK830" s="22">
        <v>0</v>
      </c>
      <c r="AL830" s="45">
        <v>0</v>
      </c>
      <c r="AM830" s="45">
        <v>0</v>
      </c>
      <c r="AN830" s="45">
        <v>0</v>
      </c>
      <c r="AO830" s="45">
        <v>1</v>
      </c>
      <c r="AP830" s="45">
        <v>0</v>
      </c>
      <c r="AQ830" s="45">
        <v>0</v>
      </c>
      <c r="AR830" s="45">
        <v>0</v>
      </c>
      <c r="AS830" s="45" t="s">
        <v>4442</v>
      </c>
      <c r="AT830" s="45" t="s">
        <v>4441</v>
      </c>
      <c r="AU830" s="45">
        <v>4.1292838197988511</v>
      </c>
      <c r="AV830" s="10">
        <v>86.68838393456754</v>
      </c>
      <c r="AW830" s="10">
        <v>77.641137443309503</v>
      </c>
      <c r="AX830" s="17">
        <v>0.10491160545664158</v>
      </c>
    </row>
    <row r="831" spans="1:50" x14ac:dyDescent="0.25">
      <c r="A831" s="22" t="s">
        <v>1672</v>
      </c>
      <c r="B831" s="22" t="s">
        <v>3947</v>
      </c>
      <c r="C831" s="22" t="s">
        <v>1840</v>
      </c>
      <c r="D831" s="22">
        <v>8930</v>
      </c>
      <c r="E831" s="22" t="s">
        <v>2120</v>
      </c>
      <c r="F831" s="43">
        <v>0.58921000000000001</v>
      </c>
      <c r="G831" s="43">
        <v>184.53635327692999</v>
      </c>
      <c r="H831" s="43">
        <v>7.3613636363636372</v>
      </c>
      <c r="I831" s="9">
        <v>0</v>
      </c>
      <c r="J831" s="9">
        <v>7.3613636363636372</v>
      </c>
      <c r="K831" s="11">
        <v>0</v>
      </c>
      <c r="L831" s="41">
        <v>157</v>
      </c>
      <c r="M831" s="44">
        <v>0</v>
      </c>
      <c r="N831" s="13">
        <v>0</v>
      </c>
      <c r="O831" s="13">
        <v>0</v>
      </c>
      <c r="P831" s="22">
        <v>0</v>
      </c>
      <c r="Q831" s="22">
        <v>0</v>
      </c>
      <c r="R831" s="14">
        <v>0</v>
      </c>
      <c r="S831" s="22">
        <v>115</v>
      </c>
      <c r="T831" s="22">
        <v>1</v>
      </c>
      <c r="U831" s="22">
        <v>297</v>
      </c>
      <c r="V831" s="22"/>
      <c r="W831" s="22">
        <v>56</v>
      </c>
      <c r="X831" s="22">
        <v>38</v>
      </c>
      <c r="Y831" s="14">
        <v>297</v>
      </c>
      <c r="Z831" s="10">
        <v>56</v>
      </c>
      <c r="AA831" s="22">
        <v>38</v>
      </c>
      <c r="AB831" s="22">
        <v>103.45</v>
      </c>
      <c r="AC831" s="22">
        <v>3.1929210127816087E-3</v>
      </c>
      <c r="AD831" s="42">
        <v>3.6999999999999999E-4</v>
      </c>
      <c r="AE831" s="22">
        <v>855</v>
      </c>
      <c r="AF831" s="22">
        <v>0.31397649884556228</v>
      </c>
      <c r="AG831" s="22">
        <v>8.7215694123767302E-3</v>
      </c>
      <c r="AH831" s="22">
        <v>0</v>
      </c>
      <c r="AI831" s="22">
        <v>0</v>
      </c>
      <c r="AJ831" s="22">
        <v>0</v>
      </c>
      <c r="AK831" s="22">
        <v>0</v>
      </c>
      <c r="AL831" s="45">
        <v>0</v>
      </c>
      <c r="AM831" s="45">
        <v>0</v>
      </c>
      <c r="AN831" s="45">
        <v>0</v>
      </c>
      <c r="AO831" s="45">
        <v>0</v>
      </c>
      <c r="AP831" s="45">
        <v>0</v>
      </c>
      <c r="AQ831" s="45">
        <v>0</v>
      </c>
      <c r="AR831" s="45">
        <v>0</v>
      </c>
      <c r="AS831" s="45" t="s">
        <v>4442</v>
      </c>
      <c r="AT831" s="45" t="s">
        <v>4445</v>
      </c>
      <c r="AU831" s="45">
        <v>0.31397649884556228</v>
      </c>
      <c r="AV831" s="10">
        <v>7.607286199444272</v>
      </c>
      <c r="AW831" s="10">
        <v>7.607286199444272</v>
      </c>
      <c r="AX831" s="17">
        <v>0</v>
      </c>
    </row>
    <row r="832" spans="1:50" x14ac:dyDescent="0.25">
      <c r="A832" s="22" t="s">
        <v>539</v>
      </c>
      <c r="B832" s="22" t="s">
        <v>3949</v>
      </c>
      <c r="C832" s="22" t="s">
        <v>545</v>
      </c>
      <c r="D832" s="22">
        <v>4789</v>
      </c>
      <c r="E832" s="22" t="s">
        <v>547</v>
      </c>
      <c r="F832" s="43">
        <v>4.9481219999999997</v>
      </c>
      <c r="G832" s="43">
        <v>570.89376700470996</v>
      </c>
      <c r="H832" s="43">
        <v>23.034848484848485</v>
      </c>
      <c r="I832" s="9">
        <v>0</v>
      </c>
      <c r="J832" s="9">
        <v>23.034848484848485</v>
      </c>
      <c r="K832" s="11">
        <v>0</v>
      </c>
      <c r="L832" s="41">
        <v>10629</v>
      </c>
      <c r="M832" s="44">
        <v>0</v>
      </c>
      <c r="N832" s="13">
        <v>0</v>
      </c>
      <c r="O832" s="13">
        <v>0</v>
      </c>
      <c r="P832" s="22">
        <v>0</v>
      </c>
      <c r="Q832" s="22">
        <v>0</v>
      </c>
      <c r="R832" s="14">
        <v>0</v>
      </c>
      <c r="S832" s="22">
        <v>526</v>
      </c>
      <c r="T832" s="22">
        <v>1</v>
      </c>
      <c r="U832" s="22">
        <v>19314</v>
      </c>
      <c r="V832" s="22"/>
      <c r="W832" s="22">
        <v>3485</v>
      </c>
      <c r="X832" s="22">
        <v>2297</v>
      </c>
      <c r="Y832" s="14">
        <v>19314</v>
      </c>
      <c r="Z832" s="10">
        <v>3485</v>
      </c>
      <c r="AA832" s="22">
        <v>2297</v>
      </c>
      <c r="AB832" s="22">
        <v>6512.71</v>
      </c>
      <c r="AC832" s="22">
        <v>8.6673253168643837E-3</v>
      </c>
      <c r="AD832" s="42">
        <v>6.2810000000000005E-2</v>
      </c>
      <c r="AE832" s="22">
        <v>856</v>
      </c>
      <c r="AF832" s="22">
        <v>3.4028750648985304</v>
      </c>
      <c r="AG832" s="22">
        <v>8.7030052810704098E-3</v>
      </c>
      <c r="AH832" s="22">
        <v>0</v>
      </c>
      <c r="AI832" s="22">
        <v>0</v>
      </c>
      <c r="AJ832" s="22">
        <v>0</v>
      </c>
      <c r="AK832" s="22">
        <v>0</v>
      </c>
      <c r="AL832" s="45">
        <v>0</v>
      </c>
      <c r="AM832" s="45">
        <v>0</v>
      </c>
      <c r="AN832" s="45">
        <v>0</v>
      </c>
      <c r="AO832" s="45">
        <v>1</v>
      </c>
      <c r="AP832" s="45">
        <v>0</v>
      </c>
      <c r="AQ832" s="45">
        <v>0</v>
      </c>
      <c r="AR832" s="45">
        <v>0</v>
      </c>
      <c r="AS832" s="45" t="s">
        <v>4442</v>
      </c>
      <c r="AT832" s="45" t="s">
        <v>4441</v>
      </c>
      <c r="AU832" s="45">
        <v>3.4028750648985304</v>
      </c>
      <c r="AV832" s="10">
        <v>151.29250805762021</v>
      </c>
      <c r="AW832" s="10">
        <v>151.29250805762021</v>
      </c>
      <c r="AX832" s="17">
        <v>0</v>
      </c>
    </row>
    <row r="833" spans="1:50" x14ac:dyDescent="0.25">
      <c r="A833" s="22" t="s">
        <v>1672</v>
      </c>
      <c r="B833" s="22" t="s">
        <v>3947</v>
      </c>
      <c r="C833" s="22" t="s">
        <v>1804</v>
      </c>
      <c r="D833" s="22">
        <v>5633</v>
      </c>
      <c r="E833" s="22" t="s">
        <v>1891</v>
      </c>
      <c r="F833" s="43">
        <v>0.99757300000000004</v>
      </c>
      <c r="G833" s="43">
        <v>78.707143699699998</v>
      </c>
      <c r="H833" s="43">
        <v>3.7488636363636365</v>
      </c>
      <c r="I833" s="9">
        <v>0.20549242424242425</v>
      </c>
      <c r="J833" s="9">
        <v>3.5433712121212122</v>
      </c>
      <c r="K833" s="11">
        <v>2.5352272727272731</v>
      </c>
      <c r="L833" s="41">
        <v>402</v>
      </c>
      <c r="M833" s="44">
        <v>173</v>
      </c>
      <c r="N833" s="13">
        <v>71</v>
      </c>
      <c r="O833" s="13">
        <v>38</v>
      </c>
      <c r="P833" s="22">
        <v>69</v>
      </c>
      <c r="Q833" s="22">
        <v>37</v>
      </c>
      <c r="R833" s="14">
        <v>0</v>
      </c>
      <c r="S833" s="22">
        <v>171</v>
      </c>
      <c r="T833" s="22">
        <v>0.32373446498939062</v>
      </c>
      <c r="U833" s="22">
        <v>413</v>
      </c>
      <c r="V833" s="22"/>
      <c r="W833" s="22">
        <v>115</v>
      </c>
      <c r="X833" s="22">
        <v>67</v>
      </c>
      <c r="Y833" s="14">
        <v>240</v>
      </c>
      <c r="Z833" s="10">
        <v>46</v>
      </c>
      <c r="AA833" s="22">
        <v>30</v>
      </c>
      <c r="AB833" s="22">
        <v>84.62</v>
      </c>
      <c r="AC833" s="22">
        <v>1.2674491197471856E-2</v>
      </c>
      <c r="AD833" s="42">
        <v>1.2099999999999999E-3</v>
      </c>
      <c r="AE833" s="22">
        <v>857</v>
      </c>
      <c r="AF833" s="22">
        <v>0.33912204968689169</v>
      </c>
      <c r="AG833" s="22">
        <v>8.6954371714587607E-3</v>
      </c>
      <c r="AH833" s="22">
        <v>0</v>
      </c>
      <c r="AI833" s="22">
        <v>1</v>
      </c>
      <c r="AJ833" s="22">
        <v>1</v>
      </c>
      <c r="AK833" s="22">
        <v>0</v>
      </c>
      <c r="AL833" s="45">
        <v>0</v>
      </c>
      <c r="AM833" s="45">
        <v>0</v>
      </c>
      <c r="AN833" s="45">
        <v>0</v>
      </c>
      <c r="AO833" s="45">
        <v>0</v>
      </c>
      <c r="AP833" s="45">
        <v>0</v>
      </c>
      <c r="AQ833" s="45">
        <v>0</v>
      </c>
      <c r="AR833" s="45">
        <v>0</v>
      </c>
      <c r="AS833" s="45" t="s">
        <v>4442</v>
      </c>
      <c r="AT833" s="45" t="s">
        <v>4445</v>
      </c>
      <c r="AU833" s="45">
        <v>0.32053321347843067</v>
      </c>
      <c r="AV833" s="10">
        <v>12.981987278849751</v>
      </c>
      <c r="AW833" s="10">
        <v>30.675962412852378</v>
      </c>
      <c r="AX833" s="17">
        <v>5.4814590279882794E-2</v>
      </c>
    </row>
    <row r="834" spans="1:50" x14ac:dyDescent="0.25">
      <c r="A834" s="22" t="s">
        <v>964</v>
      </c>
      <c r="B834" s="22" t="s">
        <v>3948</v>
      </c>
      <c r="C834" s="22" t="s">
        <v>967</v>
      </c>
      <c r="D834" s="22">
        <v>7594</v>
      </c>
      <c r="E834" s="22" t="s">
        <v>1016</v>
      </c>
      <c r="F834" s="43">
        <v>3.2607620000000002</v>
      </c>
      <c r="G834" s="43">
        <v>314.06889653870002</v>
      </c>
      <c r="H834" s="43">
        <v>11.918181818181818</v>
      </c>
      <c r="I834" s="9">
        <v>0</v>
      </c>
      <c r="J834" s="9">
        <v>11.918181818181818</v>
      </c>
      <c r="K834" s="11">
        <v>0</v>
      </c>
      <c r="L834" s="41">
        <v>4911</v>
      </c>
      <c r="M834" s="44">
        <v>0</v>
      </c>
      <c r="N834" s="13">
        <v>0</v>
      </c>
      <c r="O834" s="13">
        <v>0</v>
      </c>
      <c r="P834" s="22">
        <v>0</v>
      </c>
      <c r="Q834" s="22">
        <v>0</v>
      </c>
      <c r="R834" s="14">
        <v>0</v>
      </c>
      <c r="S834" s="22">
        <v>197</v>
      </c>
      <c r="T834" s="22">
        <v>1</v>
      </c>
      <c r="U834" s="22">
        <v>8930</v>
      </c>
      <c r="V834" s="22"/>
      <c r="W834" s="22">
        <v>1613</v>
      </c>
      <c r="X834" s="22">
        <v>1063</v>
      </c>
      <c r="Y834" s="14">
        <v>8930</v>
      </c>
      <c r="Z834" s="10">
        <v>1613</v>
      </c>
      <c r="AA834" s="22">
        <v>1063</v>
      </c>
      <c r="AB834" s="22">
        <v>3013.51</v>
      </c>
      <c r="AC834" s="22">
        <v>1.0382314313630877E-2</v>
      </c>
      <c r="AD834" s="42">
        <v>3.4819999999999997E-2</v>
      </c>
      <c r="AE834" s="22">
        <v>858</v>
      </c>
      <c r="AF834" s="22">
        <v>1.5375182537122434</v>
      </c>
      <c r="AG834" s="22">
        <v>8.6865438062838606E-3</v>
      </c>
      <c r="AH834" s="22">
        <v>0</v>
      </c>
      <c r="AI834" s="22">
        <v>0</v>
      </c>
      <c r="AJ834" s="22">
        <v>0</v>
      </c>
      <c r="AK834" s="22">
        <v>0</v>
      </c>
      <c r="AL834" s="45">
        <v>0</v>
      </c>
      <c r="AM834" s="45">
        <v>0</v>
      </c>
      <c r="AN834" s="45">
        <v>0</v>
      </c>
      <c r="AO834" s="45">
        <v>0</v>
      </c>
      <c r="AP834" s="45">
        <v>1</v>
      </c>
      <c r="AQ834" s="45">
        <v>0</v>
      </c>
      <c r="AR834" s="45">
        <v>0</v>
      </c>
      <c r="AS834" s="45" t="s">
        <v>4442</v>
      </c>
      <c r="AT834" s="45" t="s">
        <v>4441</v>
      </c>
      <c r="AU834" s="45">
        <v>1.5375182537122434</v>
      </c>
      <c r="AV834" s="10">
        <v>135.33943554538521</v>
      </c>
      <c r="AW834" s="10">
        <v>135.33943554538521</v>
      </c>
      <c r="AX834" s="17">
        <v>0</v>
      </c>
    </row>
    <row r="835" spans="1:50" x14ac:dyDescent="0.25">
      <c r="A835" s="22" t="s">
        <v>2906</v>
      </c>
      <c r="B835" s="22" t="s">
        <v>3950</v>
      </c>
      <c r="C835" s="22" t="s">
        <v>2948</v>
      </c>
      <c r="D835" s="22">
        <v>4753</v>
      </c>
      <c r="E835" s="22" t="s">
        <v>3060</v>
      </c>
      <c r="F835" s="43">
        <v>0.846028</v>
      </c>
      <c r="G835" s="43">
        <v>91.645839400849994</v>
      </c>
      <c r="H835" s="43">
        <v>3.6717803030303031</v>
      </c>
      <c r="I835" s="9">
        <v>0</v>
      </c>
      <c r="J835" s="9">
        <v>3.6717803030303031</v>
      </c>
      <c r="K835" s="11">
        <v>0</v>
      </c>
      <c r="L835" s="41">
        <v>613</v>
      </c>
      <c r="M835" s="44">
        <v>0</v>
      </c>
      <c r="N835" s="13">
        <v>0</v>
      </c>
      <c r="O835" s="13">
        <v>0</v>
      </c>
      <c r="P835" s="22">
        <v>0</v>
      </c>
      <c r="Q835" s="22">
        <v>0</v>
      </c>
      <c r="R835" s="14">
        <v>0</v>
      </c>
      <c r="S835" s="22">
        <v>126</v>
      </c>
      <c r="T835" s="22">
        <v>1</v>
      </c>
      <c r="U835" s="22">
        <v>1125</v>
      </c>
      <c r="V835" s="22"/>
      <c r="W835" s="22">
        <v>205</v>
      </c>
      <c r="X835" s="22">
        <v>136</v>
      </c>
      <c r="Y835" s="14">
        <v>1125</v>
      </c>
      <c r="Z835" s="10">
        <v>205</v>
      </c>
      <c r="AA835" s="22">
        <v>136</v>
      </c>
      <c r="AB835" s="22">
        <v>382.1</v>
      </c>
      <c r="AC835" s="22">
        <v>9.2314938193708476E-3</v>
      </c>
      <c r="AD835" s="42">
        <v>3.9399999999999999E-3</v>
      </c>
      <c r="AE835" s="22">
        <v>859</v>
      </c>
      <c r="AF835" s="22">
        <v>0.41541628227917948</v>
      </c>
      <c r="AG835" s="22">
        <v>8.6545058808162392E-3</v>
      </c>
      <c r="AH835" s="22">
        <v>0</v>
      </c>
      <c r="AI835" s="22">
        <v>0</v>
      </c>
      <c r="AJ835" s="22">
        <v>0</v>
      </c>
      <c r="AK835" s="22">
        <v>0</v>
      </c>
      <c r="AL835" s="45">
        <v>0</v>
      </c>
      <c r="AM835" s="45">
        <v>0</v>
      </c>
      <c r="AN835" s="45">
        <v>0</v>
      </c>
      <c r="AO835" s="45">
        <v>0</v>
      </c>
      <c r="AP835" s="45">
        <v>0</v>
      </c>
      <c r="AQ835" s="45">
        <v>0</v>
      </c>
      <c r="AR835" s="45">
        <v>0</v>
      </c>
      <c r="AS835" s="45" t="s">
        <v>4442</v>
      </c>
      <c r="AT835" s="45" t="s">
        <v>4445</v>
      </c>
      <c r="AU835" s="45">
        <v>0.41541628227917948</v>
      </c>
      <c r="AV835" s="10">
        <v>55.831227110950636</v>
      </c>
      <c r="AW835" s="10">
        <v>55.831227110950636</v>
      </c>
      <c r="AX835" s="17">
        <v>0</v>
      </c>
    </row>
    <row r="836" spans="1:50" x14ac:dyDescent="0.25">
      <c r="A836" s="22" t="s">
        <v>964</v>
      </c>
      <c r="B836" s="22" t="s">
        <v>3948</v>
      </c>
      <c r="C836" s="22" t="s">
        <v>1139</v>
      </c>
      <c r="D836" s="22">
        <v>4359</v>
      </c>
      <c r="E836" s="22" t="s">
        <v>1449</v>
      </c>
      <c r="F836" s="43">
        <v>2.4056799999999998</v>
      </c>
      <c r="G836" s="43">
        <v>180.19315095709001</v>
      </c>
      <c r="H836" s="43">
        <v>9.0732954545454554</v>
      </c>
      <c r="I836" s="9">
        <v>0</v>
      </c>
      <c r="J836" s="9">
        <v>9.0732954545454554</v>
      </c>
      <c r="K836" s="11">
        <v>0</v>
      </c>
      <c r="L836" s="41">
        <v>656</v>
      </c>
      <c r="M836" s="44">
        <v>1</v>
      </c>
      <c r="N836" s="13">
        <v>1</v>
      </c>
      <c r="O836" s="13">
        <v>1</v>
      </c>
      <c r="P836" s="22">
        <v>0</v>
      </c>
      <c r="Q836" s="22">
        <v>0</v>
      </c>
      <c r="R836" s="14">
        <v>0</v>
      </c>
      <c r="S836" s="22">
        <v>205</v>
      </c>
      <c r="T836" s="22">
        <v>1</v>
      </c>
      <c r="U836" s="22">
        <v>1205</v>
      </c>
      <c r="V836" s="22"/>
      <c r="W836" s="22">
        <v>220</v>
      </c>
      <c r="X836" s="22">
        <v>146</v>
      </c>
      <c r="Y836" s="14">
        <v>1204</v>
      </c>
      <c r="Z836" s="10">
        <v>220</v>
      </c>
      <c r="AA836" s="22">
        <v>146</v>
      </c>
      <c r="AB836" s="22">
        <v>409.76</v>
      </c>
      <c r="AC836" s="22">
        <v>1.335056292218827E-2</v>
      </c>
      <c r="AD836" s="42">
        <v>6.11E-3</v>
      </c>
      <c r="AE836" s="22">
        <v>860</v>
      </c>
      <c r="AF836" s="22">
        <v>0.90599673858486562</v>
      </c>
      <c r="AG836" s="22">
        <v>8.6285403674749104E-3</v>
      </c>
      <c r="AH836" s="22">
        <v>0</v>
      </c>
      <c r="AI836" s="22">
        <v>0</v>
      </c>
      <c r="AJ836" s="22">
        <v>0</v>
      </c>
      <c r="AK836" s="22">
        <v>0</v>
      </c>
      <c r="AL836" s="45">
        <v>0</v>
      </c>
      <c r="AM836" s="45">
        <v>0</v>
      </c>
      <c r="AN836" s="45">
        <v>0</v>
      </c>
      <c r="AO836" s="45">
        <v>0</v>
      </c>
      <c r="AP836" s="45">
        <v>0</v>
      </c>
      <c r="AQ836" s="45">
        <v>0</v>
      </c>
      <c r="AR836" s="45">
        <v>0</v>
      </c>
      <c r="AS836" s="45" t="s">
        <v>4442</v>
      </c>
      <c r="AT836" s="45" t="s">
        <v>4444</v>
      </c>
      <c r="AU836" s="45">
        <v>0.90599673858486574</v>
      </c>
      <c r="AV836" s="10">
        <v>24.246978520884213</v>
      </c>
      <c r="AW836" s="10">
        <v>24.246978520884213</v>
      </c>
      <c r="AX836" s="17">
        <v>0</v>
      </c>
    </row>
    <row r="837" spans="1:50" x14ac:dyDescent="0.25">
      <c r="A837" s="22" t="s">
        <v>539</v>
      </c>
      <c r="B837" s="22" t="s">
        <v>3949</v>
      </c>
      <c r="C837" s="22" t="s">
        <v>871</v>
      </c>
      <c r="D837" s="22">
        <v>4292</v>
      </c>
      <c r="E837" s="22" t="s">
        <v>900</v>
      </c>
      <c r="F837" s="43">
        <v>1.8923289999999999</v>
      </c>
      <c r="G837" s="43">
        <v>181.41330626698999</v>
      </c>
      <c r="H837" s="43">
        <v>10.08939393939394</v>
      </c>
      <c r="I837" s="9">
        <v>0</v>
      </c>
      <c r="J837" s="9">
        <v>10.08939393939394</v>
      </c>
      <c r="K837" s="11">
        <v>0</v>
      </c>
      <c r="L837" s="41">
        <v>249</v>
      </c>
      <c r="M837" s="44">
        <v>0</v>
      </c>
      <c r="N837" s="13">
        <v>0</v>
      </c>
      <c r="O837" s="13">
        <v>0</v>
      </c>
      <c r="P837" s="22">
        <v>0</v>
      </c>
      <c r="Q837" s="22">
        <v>0</v>
      </c>
      <c r="R837" s="14">
        <v>0</v>
      </c>
      <c r="S837" s="22">
        <v>222</v>
      </c>
      <c r="T837" s="22">
        <v>1</v>
      </c>
      <c r="U837" s="22">
        <v>464</v>
      </c>
      <c r="V837" s="22"/>
      <c r="W837" s="22">
        <v>86</v>
      </c>
      <c r="X837" s="22">
        <v>57</v>
      </c>
      <c r="Y837" s="14">
        <v>464</v>
      </c>
      <c r="Z837" s="10">
        <v>86</v>
      </c>
      <c r="AA837" s="22">
        <v>57</v>
      </c>
      <c r="AB837" s="22">
        <v>159.58000000000001</v>
      </c>
      <c r="AC837" s="22">
        <v>1.0431037496307008E-2</v>
      </c>
      <c r="AD837" s="42">
        <v>1.8699999999999999E-3</v>
      </c>
      <c r="AE837" s="22">
        <v>861</v>
      </c>
      <c r="AF837" s="22">
        <v>0.19772920699181129</v>
      </c>
      <c r="AG837" s="22">
        <v>8.5969220431222296E-3</v>
      </c>
      <c r="AH837" s="22">
        <v>0</v>
      </c>
      <c r="AI837" s="22">
        <v>0</v>
      </c>
      <c r="AJ837" s="22">
        <v>0</v>
      </c>
      <c r="AK837" s="22">
        <v>0</v>
      </c>
      <c r="AL837" s="45">
        <v>0</v>
      </c>
      <c r="AM837" s="45">
        <v>0</v>
      </c>
      <c r="AN837" s="45">
        <v>0</v>
      </c>
      <c r="AO837" s="45">
        <v>0</v>
      </c>
      <c r="AP837" s="45">
        <v>0</v>
      </c>
      <c r="AQ837" s="45">
        <v>0</v>
      </c>
      <c r="AR837" s="45">
        <v>0</v>
      </c>
      <c r="AS837" s="45" t="s">
        <v>4442</v>
      </c>
      <c r="AT837" s="45" t="s">
        <v>4445</v>
      </c>
      <c r="AU837" s="45">
        <v>0.19772920699181129</v>
      </c>
      <c r="AV837" s="10">
        <v>8.5238023727286372</v>
      </c>
      <c r="AW837" s="10">
        <v>8.5238023727286372</v>
      </c>
      <c r="AX837" s="17">
        <v>0</v>
      </c>
    </row>
    <row r="838" spans="1:50" x14ac:dyDescent="0.25">
      <c r="A838" s="22" t="s">
        <v>2195</v>
      </c>
      <c r="B838" s="22" t="s">
        <v>3956</v>
      </c>
      <c r="C838" s="22" t="s">
        <v>2298</v>
      </c>
      <c r="D838" s="22">
        <v>4945</v>
      </c>
      <c r="E838" s="22" t="s">
        <v>2550</v>
      </c>
      <c r="F838" s="43">
        <v>2.9463859999999999</v>
      </c>
      <c r="G838" s="43">
        <v>415.56740855983998</v>
      </c>
      <c r="H838" s="43">
        <v>15.596780303030304</v>
      </c>
      <c r="I838" s="9">
        <v>0.41950757575757575</v>
      </c>
      <c r="J838" s="9">
        <v>15.177272727272728</v>
      </c>
      <c r="K838" s="11">
        <v>0.96912878787878798</v>
      </c>
      <c r="L838" s="41">
        <v>1790</v>
      </c>
      <c r="M838" s="44">
        <v>379</v>
      </c>
      <c r="N838" s="13">
        <v>96</v>
      </c>
      <c r="O838" s="13">
        <v>68</v>
      </c>
      <c r="P838" s="22">
        <v>74</v>
      </c>
      <c r="Q838" s="22">
        <v>54</v>
      </c>
      <c r="R838" s="14">
        <v>0</v>
      </c>
      <c r="S838" s="22">
        <v>246</v>
      </c>
      <c r="T838" s="22">
        <v>0.93786353535476197</v>
      </c>
      <c r="U838" s="22">
        <v>3439</v>
      </c>
      <c r="V838" s="22"/>
      <c r="W838" s="22">
        <v>650</v>
      </c>
      <c r="X838" s="22">
        <v>434</v>
      </c>
      <c r="Y838" s="14">
        <v>3060</v>
      </c>
      <c r="Z838" s="10">
        <v>576</v>
      </c>
      <c r="AA838" s="22">
        <v>380</v>
      </c>
      <c r="AB838" s="22">
        <v>1064.52</v>
      </c>
      <c r="AC838" s="22">
        <v>7.0900314589413538E-3</v>
      </c>
      <c r="AD838" s="42">
        <v>8.4899999999999993E-3</v>
      </c>
      <c r="AE838" s="22">
        <v>862</v>
      </c>
      <c r="AF838" s="22">
        <v>1.5598375524421162</v>
      </c>
      <c r="AG838" s="22">
        <v>8.5705360024292097E-3</v>
      </c>
      <c r="AH838" s="22">
        <v>0</v>
      </c>
      <c r="AI838" s="22">
        <v>0</v>
      </c>
      <c r="AJ838" s="22">
        <v>0</v>
      </c>
      <c r="AK838" s="22">
        <v>1</v>
      </c>
      <c r="AL838" s="45">
        <v>0</v>
      </c>
      <c r="AM838" s="45">
        <v>0</v>
      </c>
      <c r="AN838" s="45">
        <v>1</v>
      </c>
      <c r="AO838" s="45">
        <v>0</v>
      </c>
      <c r="AP838" s="45">
        <v>0</v>
      </c>
      <c r="AQ838" s="45">
        <v>1</v>
      </c>
      <c r="AR838" s="45">
        <v>1</v>
      </c>
      <c r="AS838" s="45" t="s">
        <v>4442</v>
      </c>
      <c r="AT838" s="45" t="s">
        <v>4444</v>
      </c>
      <c r="AU838" s="45">
        <v>1.5178825041894017</v>
      </c>
      <c r="AV838" s="10">
        <v>37.951482479784367</v>
      </c>
      <c r="AW838" s="10">
        <v>41.67526805988998</v>
      </c>
      <c r="AX838" s="17">
        <v>2.6897062573617805E-2</v>
      </c>
    </row>
    <row r="839" spans="1:50" x14ac:dyDescent="0.25">
      <c r="A839" s="22" t="s">
        <v>1672</v>
      </c>
      <c r="B839" s="22" t="s">
        <v>3957</v>
      </c>
      <c r="C839" s="22" t="s">
        <v>1697</v>
      </c>
      <c r="D839" s="22">
        <v>9511</v>
      </c>
      <c r="E839" s="22" t="s">
        <v>1698</v>
      </c>
      <c r="F839" s="43">
        <v>0.71802699999999997</v>
      </c>
      <c r="G839" s="43">
        <v>102.13594702340001</v>
      </c>
      <c r="H839" s="43">
        <v>4.0570075757575763</v>
      </c>
      <c r="I839" s="9">
        <v>2.3967803030303032</v>
      </c>
      <c r="J839" s="9">
        <v>1.6602272727272727</v>
      </c>
      <c r="K839" s="11">
        <v>3.8136363636363639</v>
      </c>
      <c r="L839" s="41">
        <v>1427</v>
      </c>
      <c r="M839" s="44">
        <v>2301</v>
      </c>
      <c r="N839" s="13">
        <v>517</v>
      </c>
      <c r="O839" s="13">
        <v>482</v>
      </c>
      <c r="P839" s="22">
        <v>427</v>
      </c>
      <c r="Q839" s="22">
        <v>402</v>
      </c>
      <c r="R839" s="14">
        <v>0</v>
      </c>
      <c r="S839" s="22">
        <v>115</v>
      </c>
      <c r="T839" s="22">
        <v>5.9987862378040213E-2</v>
      </c>
      <c r="U839" s="22">
        <v>2457</v>
      </c>
      <c r="V839" s="22"/>
      <c r="W839" s="22">
        <v>545</v>
      </c>
      <c r="X839" s="22">
        <v>501</v>
      </c>
      <c r="Y839" s="14">
        <v>156</v>
      </c>
      <c r="Z839" s="10">
        <v>118</v>
      </c>
      <c r="AA839" s="22">
        <v>99</v>
      </c>
      <c r="AB839" s="22">
        <v>175.7</v>
      </c>
      <c r="AC839" s="22">
        <v>7.0301105626943989E-3</v>
      </c>
      <c r="AD839" s="42">
        <v>1.72E-3</v>
      </c>
      <c r="AE839" s="22">
        <v>863</v>
      </c>
      <c r="AF839" s="22">
        <v>0.19705439214957624</v>
      </c>
      <c r="AG839" s="22">
        <v>8.5675822673728797E-3</v>
      </c>
      <c r="AH839" s="22">
        <v>0</v>
      </c>
      <c r="AI839" s="22">
        <v>0</v>
      </c>
      <c r="AJ839" s="22">
        <v>0</v>
      </c>
      <c r="AK839" s="22">
        <v>0</v>
      </c>
      <c r="AL839" s="45">
        <v>0</v>
      </c>
      <c r="AM839" s="45">
        <v>0</v>
      </c>
      <c r="AN839" s="45">
        <v>0</v>
      </c>
      <c r="AO839" s="45">
        <v>0</v>
      </c>
      <c r="AP839" s="45">
        <v>0</v>
      </c>
      <c r="AQ839" s="45">
        <v>0</v>
      </c>
      <c r="AR839" s="45">
        <v>0</v>
      </c>
      <c r="AS839" s="45" t="s">
        <v>4442</v>
      </c>
      <c r="AT839" s="45" t="s">
        <v>4445</v>
      </c>
      <c r="AU839" s="45">
        <v>8.0639503365070961E-2</v>
      </c>
      <c r="AV839" s="10">
        <v>71.074606433949356</v>
      </c>
      <c r="AW839" s="10">
        <v>134.33546519770317</v>
      </c>
      <c r="AX839" s="17">
        <v>0.59077540731058309</v>
      </c>
    </row>
    <row r="840" spans="1:50" x14ac:dyDescent="0.25">
      <c r="A840" s="22" t="s">
        <v>539</v>
      </c>
      <c r="B840" s="22" t="s">
        <v>3949</v>
      </c>
      <c r="C840" s="22" t="s">
        <v>699</v>
      </c>
      <c r="D840" s="22">
        <v>9487</v>
      </c>
      <c r="E840" s="22" t="s">
        <v>851</v>
      </c>
      <c r="F840" s="43">
        <v>1.161043</v>
      </c>
      <c r="G840" s="43">
        <v>136.56191888335999</v>
      </c>
      <c r="H840" s="43">
        <v>5.8268939393939405</v>
      </c>
      <c r="I840" s="9">
        <v>0</v>
      </c>
      <c r="J840" s="9">
        <v>5.8268939393939405</v>
      </c>
      <c r="K840" s="11">
        <v>0</v>
      </c>
      <c r="L840" s="41">
        <v>2436</v>
      </c>
      <c r="M840" s="44">
        <v>0</v>
      </c>
      <c r="N840" s="13">
        <v>0</v>
      </c>
      <c r="O840" s="13">
        <v>0</v>
      </c>
      <c r="P840" s="22">
        <v>0</v>
      </c>
      <c r="Q840" s="22">
        <v>0</v>
      </c>
      <c r="R840" s="14">
        <v>0</v>
      </c>
      <c r="S840" s="22">
        <v>106</v>
      </c>
      <c r="T840" s="22">
        <v>1</v>
      </c>
      <c r="U840" s="22">
        <v>4436</v>
      </c>
      <c r="V840" s="22"/>
      <c r="W840" s="22">
        <v>802</v>
      </c>
      <c r="X840" s="22">
        <v>529</v>
      </c>
      <c r="Y840" s="14">
        <v>4436</v>
      </c>
      <c r="Z840" s="10">
        <v>802</v>
      </c>
      <c r="AA840" s="22">
        <v>529</v>
      </c>
      <c r="AB840" s="22">
        <v>1497.98</v>
      </c>
      <c r="AC840" s="22">
        <v>8.5019528833046639E-3</v>
      </c>
      <c r="AD840" s="42">
        <v>1.418E-2</v>
      </c>
      <c r="AE840" s="22">
        <v>864</v>
      </c>
      <c r="AF840" s="22">
        <v>0.41888957690496592</v>
      </c>
      <c r="AG840" s="22">
        <v>8.5487668756115496E-3</v>
      </c>
      <c r="AH840" s="22">
        <v>0</v>
      </c>
      <c r="AI840" s="22">
        <v>0</v>
      </c>
      <c r="AJ840" s="22">
        <v>0</v>
      </c>
      <c r="AK840" s="22">
        <v>0</v>
      </c>
      <c r="AL840" s="45">
        <v>0</v>
      </c>
      <c r="AM840" s="45">
        <v>0</v>
      </c>
      <c r="AN840" s="45">
        <v>0</v>
      </c>
      <c r="AO840" s="45">
        <v>0</v>
      </c>
      <c r="AP840" s="45">
        <v>0</v>
      </c>
      <c r="AQ840" s="45">
        <v>0</v>
      </c>
      <c r="AR840" s="45">
        <v>0</v>
      </c>
      <c r="AS840" s="45" t="s">
        <v>4442</v>
      </c>
      <c r="AT840" s="45" t="s">
        <v>4443</v>
      </c>
      <c r="AU840" s="45">
        <v>0.41888957690496592</v>
      </c>
      <c r="AV840" s="10">
        <v>137.63765195345508</v>
      </c>
      <c r="AW840" s="10">
        <v>137.63765195345508</v>
      </c>
      <c r="AX840" s="17">
        <v>0</v>
      </c>
    </row>
    <row r="841" spans="1:50" x14ac:dyDescent="0.25">
      <c r="A841" s="22" t="s">
        <v>1672</v>
      </c>
      <c r="B841" s="22" t="s">
        <v>3957</v>
      </c>
      <c r="C841" s="22" t="s">
        <v>454</v>
      </c>
      <c r="D841" s="22">
        <v>8869</v>
      </c>
      <c r="E841" s="22" t="s">
        <v>2045</v>
      </c>
      <c r="F841" s="43">
        <v>0.27497899999999997</v>
      </c>
      <c r="G841" s="43">
        <v>54.660675628870003</v>
      </c>
      <c r="H841" s="43">
        <v>2.4087121212121216</v>
      </c>
      <c r="I841" s="9">
        <v>1.7763257575757578</v>
      </c>
      <c r="J841" s="9">
        <v>0.63238636363636369</v>
      </c>
      <c r="K841" s="11">
        <v>2.4087121212121216</v>
      </c>
      <c r="L841" s="41">
        <v>30</v>
      </c>
      <c r="M841" s="44">
        <v>101</v>
      </c>
      <c r="N841" s="13">
        <v>28</v>
      </c>
      <c r="O841" s="13">
        <v>9</v>
      </c>
      <c r="P841" s="22">
        <v>0</v>
      </c>
      <c r="Q841" s="22">
        <v>0</v>
      </c>
      <c r="R841" s="14">
        <v>0</v>
      </c>
      <c r="S841" s="22">
        <v>36</v>
      </c>
      <c r="T841" s="22">
        <v>0</v>
      </c>
      <c r="U841" s="22">
        <v>101</v>
      </c>
      <c r="V841" s="22"/>
      <c r="W841" s="22">
        <v>28</v>
      </c>
      <c r="X841" s="22">
        <v>9</v>
      </c>
      <c r="Y841" s="14">
        <v>0</v>
      </c>
      <c r="Z841" s="10">
        <v>28</v>
      </c>
      <c r="AA841" s="22">
        <v>9</v>
      </c>
      <c r="AB841" s="22">
        <v>38.36</v>
      </c>
      <c r="AC841" s="22">
        <v>5.0306549788558591E-3</v>
      </c>
      <c r="AD841" s="42">
        <v>2.9E-4</v>
      </c>
      <c r="AE841" s="22">
        <v>865</v>
      </c>
      <c r="AF841" s="22">
        <v>0.17051228451663039</v>
      </c>
      <c r="AG841" s="22">
        <v>8.5256142258315192E-3</v>
      </c>
      <c r="AH841" s="22">
        <v>0</v>
      </c>
      <c r="AI841" s="22">
        <v>0</v>
      </c>
      <c r="AJ841" s="22">
        <v>0</v>
      </c>
      <c r="AK841" s="22">
        <v>0</v>
      </c>
      <c r="AL841" s="45">
        <v>0</v>
      </c>
      <c r="AM841" s="45">
        <v>0</v>
      </c>
      <c r="AN841" s="45">
        <v>0</v>
      </c>
      <c r="AO841" s="45">
        <v>0</v>
      </c>
      <c r="AP841" s="45">
        <v>0</v>
      </c>
      <c r="AQ841" s="45">
        <v>0</v>
      </c>
      <c r="AR841" s="45">
        <v>0</v>
      </c>
      <c r="AS841" s="45" t="s">
        <v>4442</v>
      </c>
      <c r="AT841" s="45" t="s">
        <v>4445</v>
      </c>
      <c r="AU841" s="45">
        <v>4.4766513445591197E-2</v>
      </c>
      <c r="AV841" s="10">
        <v>44.276729559748425</v>
      </c>
      <c r="AW841" s="10">
        <v>11.624469256172352</v>
      </c>
      <c r="AX841" s="17">
        <v>0.73745871992451639</v>
      </c>
    </row>
    <row r="842" spans="1:50" x14ac:dyDescent="0.25">
      <c r="A842" s="22" t="s">
        <v>1672</v>
      </c>
      <c r="B842" s="22" t="s">
        <v>3947</v>
      </c>
      <c r="C842" s="22" t="s">
        <v>3964</v>
      </c>
      <c r="D842" s="22">
        <v>5162</v>
      </c>
      <c r="E842" s="22" t="s">
        <v>1902</v>
      </c>
      <c r="F842" s="43">
        <v>1.782408</v>
      </c>
      <c r="G842" s="43">
        <v>202.8160204747</v>
      </c>
      <c r="H842" s="43">
        <v>9.2354166666666675</v>
      </c>
      <c r="I842" s="9">
        <v>0.10928030303030303</v>
      </c>
      <c r="J842" s="9">
        <v>9.1261363636363644</v>
      </c>
      <c r="K842" s="11">
        <v>0.51553030303030301</v>
      </c>
      <c r="L842" s="41">
        <v>1108</v>
      </c>
      <c r="M842" s="44">
        <v>66</v>
      </c>
      <c r="N842" s="13">
        <v>28</v>
      </c>
      <c r="O842" s="13">
        <v>25</v>
      </c>
      <c r="P842" s="22">
        <v>19</v>
      </c>
      <c r="Q842" s="22">
        <v>16</v>
      </c>
      <c r="R842" s="14">
        <v>0</v>
      </c>
      <c r="S842" s="22">
        <v>194</v>
      </c>
      <c r="T842" s="22">
        <v>0.94417898816725798</v>
      </c>
      <c r="U842" s="22">
        <v>1977</v>
      </c>
      <c r="V842" s="22"/>
      <c r="W842" s="22">
        <v>375</v>
      </c>
      <c r="X842" s="22">
        <v>254</v>
      </c>
      <c r="Y842" s="14">
        <v>1911</v>
      </c>
      <c r="Z842" s="10">
        <v>356</v>
      </c>
      <c r="AA842" s="22">
        <v>238</v>
      </c>
      <c r="AB842" s="22">
        <v>659.71</v>
      </c>
      <c r="AC842" s="22">
        <v>8.7882998385837279E-3</v>
      </c>
      <c r="AD842" s="42">
        <v>6.5100000000000002E-3</v>
      </c>
      <c r="AE842" s="22">
        <v>866</v>
      </c>
      <c r="AF842" s="22">
        <v>1.1462248965256798</v>
      </c>
      <c r="AG842" s="22">
        <v>8.4905547890791102E-3</v>
      </c>
      <c r="AH842" s="22">
        <v>0</v>
      </c>
      <c r="AI842" s="22">
        <v>0</v>
      </c>
      <c r="AJ842" s="22">
        <v>0</v>
      </c>
      <c r="AK842" s="22">
        <v>0</v>
      </c>
      <c r="AL842" s="45">
        <v>0</v>
      </c>
      <c r="AM842" s="45">
        <v>0</v>
      </c>
      <c r="AN842" s="45">
        <v>0</v>
      </c>
      <c r="AO842" s="45">
        <v>0</v>
      </c>
      <c r="AP842" s="45">
        <v>0</v>
      </c>
      <c r="AQ842" s="45">
        <v>0</v>
      </c>
      <c r="AR842" s="45">
        <v>0</v>
      </c>
      <c r="AS842" s="45" t="s">
        <v>4442</v>
      </c>
      <c r="AT842" s="45" t="s">
        <v>4444</v>
      </c>
      <c r="AU842" s="45">
        <v>1.1326619130075346</v>
      </c>
      <c r="AV842" s="10">
        <v>39.008840742124264</v>
      </c>
      <c r="AW842" s="10">
        <v>40.604556733588986</v>
      </c>
      <c r="AX842" s="17">
        <v>1.183274203802063E-2</v>
      </c>
    </row>
    <row r="843" spans="1:50" x14ac:dyDescent="0.25">
      <c r="A843" s="22" t="s">
        <v>539</v>
      </c>
      <c r="B843" s="22" t="s">
        <v>3949</v>
      </c>
      <c r="C843" s="22" t="s">
        <v>699</v>
      </c>
      <c r="D843" s="22">
        <v>8995</v>
      </c>
      <c r="E843" s="22" t="s">
        <v>861</v>
      </c>
      <c r="F843" s="43">
        <v>0.113036</v>
      </c>
      <c r="G843" s="43">
        <v>24.200487355890001</v>
      </c>
      <c r="H843" s="43">
        <v>1.2856060606060606</v>
      </c>
      <c r="I843" s="9">
        <v>0</v>
      </c>
      <c r="J843" s="9">
        <v>1.2856060606060606</v>
      </c>
      <c r="K843" s="11">
        <v>0</v>
      </c>
      <c r="L843" s="41">
        <v>506</v>
      </c>
      <c r="M843" s="44">
        <v>0</v>
      </c>
      <c r="N843" s="13">
        <v>0</v>
      </c>
      <c r="O843" s="13">
        <v>0</v>
      </c>
      <c r="P843" s="22">
        <v>0</v>
      </c>
      <c r="Q843" s="22">
        <v>0</v>
      </c>
      <c r="R843" s="14">
        <v>0</v>
      </c>
      <c r="S843" s="22">
        <v>30</v>
      </c>
      <c r="T843" s="22">
        <v>1</v>
      </c>
      <c r="U843" s="22">
        <v>931</v>
      </c>
      <c r="V843" s="22"/>
      <c r="W843" s="22">
        <v>170</v>
      </c>
      <c r="X843" s="22">
        <v>113</v>
      </c>
      <c r="Y843" s="14">
        <v>931</v>
      </c>
      <c r="Z843" s="10">
        <v>170</v>
      </c>
      <c r="AA843" s="22">
        <v>113</v>
      </c>
      <c r="AB843" s="22">
        <v>316.69</v>
      </c>
      <c r="AC843" s="22">
        <v>4.6708150268919644E-3</v>
      </c>
      <c r="AD843" s="42">
        <v>1.65E-3</v>
      </c>
      <c r="AE843" s="22">
        <v>867</v>
      </c>
      <c r="AF843" s="22">
        <v>6.7872613815417357E-2</v>
      </c>
      <c r="AG843" s="22">
        <v>8.4840767269271696E-3</v>
      </c>
      <c r="AH843" s="22">
        <v>0</v>
      </c>
      <c r="AI843" s="22">
        <v>0</v>
      </c>
      <c r="AJ843" s="22">
        <v>0</v>
      </c>
      <c r="AK843" s="22">
        <v>0</v>
      </c>
      <c r="AL843" s="45">
        <v>0</v>
      </c>
      <c r="AM843" s="45">
        <v>0</v>
      </c>
      <c r="AN843" s="45">
        <v>0</v>
      </c>
      <c r="AO843" s="45">
        <v>0</v>
      </c>
      <c r="AP843" s="45">
        <v>0</v>
      </c>
      <c r="AQ843" s="45">
        <v>0</v>
      </c>
      <c r="AR843" s="45">
        <v>0</v>
      </c>
      <c r="AS843" s="45" t="s">
        <v>4442</v>
      </c>
      <c r="AT843" s="45" t="s">
        <v>4445</v>
      </c>
      <c r="AU843" s="45">
        <v>6.7872613815417357E-2</v>
      </c>
      <c r="AV843" s="10">
        <v>132.23335297583972</v>
      </c>
      <c r="AW843" s="10">
        <v>132.23335297583972</v>
      </c>
      <c r="AX843" s="17">
        <v>0</v>
      </c>
    </row>
    <row r="844" spans="1:50" x14ac:dyDescent="0.25">
      <c r="A844" s="22" t="s">
        <v>539</v>
      </c>
      <c r="B844" s="22" t="s">
        <v>3949</v>
      </c>
      <c r="C844" s="22" t="s">
        <v>563</v>
      </c>
      <c r="D844" s="22">
        <v>3208</v>
      </c>
      <c r="E844" s="22" t="s">
        <v>575</v>
      </c>
      <c r="F844" s="43">
        <v>4.0273349999999999</v>
      </c>
      <c r="G844" s="43">
        <v>390.78397979932998</v>
      </c>
      <c r="H844" s="43">
        <v>18.074431818181822</v>
      </c>
      <c r="I844" s="9">
        <v>15.069128787878789</v>
      </c>
      <c r="J844" s="9">
        <v>3.0053030303030308</v>
      </c>
      <c r="K844" s="11">
        <v>17.38068181818182</v>
      </c>
      <c r="L844" s="41">
        <v>1013</v>
      </c>
      <c r="M844" s="44">
        <v>3040</v>
      </c>
      <c r="N844" s="13">
        <v>730</v>
      </c>
      <c r="O844" s="13">
        <v>657</v>
      </c>
      <c r="P844" s="22">
        <v>678</v>
      </c>
      <c r="Q844" s="22">
        <v>608</v>
      </c>
      <c r="R844" s="14">
        <v>0</v>
      </c>
      <c r="S844" s="22">
        <v>1135</v>
      </c>
      <c r="T844" s="22">
        <v>3.838294929426922E-2</v>
      </c>
      <c r="U844" s="22">
        <v>3111</v>
      </c>
      <c r="V844" s="22"/>
      <c r="W844" s="22">
        <v>743</v>
      </c>
      <c r="X844" s="22">
        <v>666</v>
      </c>
      <c r="Y844" s="14">
        <v>71</v>
      </c>
      <c r="Z844" s="10">
        <v>65</v>
      </c>
      <c r="AA844" s="22">
        <v>58</v>
      </c>
      <c r="AB844" s="22">
        <v>95.44</v>
      </c>
      <c r="AC844" s="22">
        <v>1.030578326692937E-2</v>
      </c>
      <c r="AD844" s="42">
        <v>1.39E-3</v>
      </c>
      <c r="AE844" s="22">
        <v>868</v>
      </c>
      <c r="AF844" s="22">
        <v>2.0674489455998089</v>
      </c>
      <c r="AG844" s="22">
        <v>8.4731514163926599E-3</v>
      </c>
      <c r="AH844" s="22">
        <v>0</v>
      </c>
      <c r="AI844" s="22">
        <v>0</v>
      </c>
      <c r="AJ844" s="22">
        <v>0</v>
      </c>
      <c r="AK844" s="22">
        <v>0</v>
      </c>
      <c r="AL844" s="45">
        <v>0</v>
      </c>
      <c r="AM844" s="45">
        <v>0</v>
      </c>
      <c r="AN844" s="45">
        <v>0</v>
      </c>
      <c r="AO844" s="45">
        <v>0</v>
      </c>
      <c r="AP844" s="45">
        <v>0</v>
      </c>
      <c r="AQ844" s="45">
        <v>0</v>
      </c>
      <c r="AR844" s="45">
        <v>0</v>
      </c>
      <c r="AS844" s="45" t="s">
        <v>4442</v>
      </c>
      <c r="AT844" s="45" t="s">
        <v>4445</v>
      </c>
      <c r="AU844" s="45">
        <v>0.34376242881160357</v>
      </c>
      <c r="AV844" s="10">
        <v>21.628434585328961</v>
      </c>
      <c r="AW844" s="10">
        <v>41.107792901826407</v>
      </c>
      <c r="AX844" s="17">
        <v>0.83372627916967912</v>
      </c>
    </row>
    <row r="845" spans="1:50" x14ac:dyDescent="0.25">
      <c r="A845" s="22" t="s">
        <v>2195</v>
      </c>
      <c r="B845" s="22" t="s">
        <v>3960</v>
      </c>
      <c r="C845" s="22" t="s">
        <v>2558</v>
      </c>
      <c r="D845" s="22">
        <v>2219</v>
      </c>
      <c r="E845" s="22" t="s">
        <v>2559</v>
      </c>
      <c r="F845" s="43">
        <v>1.537461</v>
      </c>
      <c r="G845" s="43">
        <v>199.56206167089999</v>
      </c>
      <c r="H845" s="43">
        <v>9.6285984848484851</v>
      </c>
      <c r="I845" s="9">
        <v>0</v>
      </c>
      <c r="J845" s="9">
        <v>9.6285984848484851</v>
      </c>
      <c r="K845" s="11">
        <v>0</v>
      </c>
      <c r="L845" s="41">
        <v>175</v>
      </c>
      <c r="M845" s="44">
        <v>0</v>
      </c>
      <c r="N845" s="13">
        <v>0</v>
      </c>
      <c r="O845" s="13">
        <v>0</v>
      </c>
      <c r="P845" s="22">
        <v>0</v>
      </c>
      <c r="Q845" s="22">
        <v>0</v>
      </c>
      <c r="R845" s="14">
        <v>0</v>
      </c>
      <c r="S845" s="22">
        <v>217</v>
      </c>
      <c r="T845" s="22">
        <v>1</v>
      </c>
      <c r="U845" s="22">
        <v>330</v>
      </c>
      <c r="V845" s="22"/>
      <c r="W845" s="22">
        <v>62</v>
      </c>
      <c r="X845" s="22">
        <v>41</v>
      </c>
      <c r="Y845" s="14">
        <v>330</v>
      </c>
      <c r="Z845" s="10">
        <v>62</v>
      </c>
      <c r="AA845" s="22">
        <v>41</v>
      </c>
      <c r="AB845" s="22">
        <v>114.64</v>
      </c>
      <c r="AC845" s="22">
        <v>7.7041747671230416E-3</v>
      </c>
      <c r="AD845" s="42">
        <v>9.8999999999999999E-4</v>
      </c>
      <c r="AE845" s="22">
        <v>869</v>
      </c>
      <c r="AF845" s="22">
        <v>0.64390578353816175</v>
      </c>
      <c r="AG845" s="22">
        <v>8.4724445202389708E-3</v>
      </c>
      <c r="AH845" s="22">
        <v>0</v>
      </c>
      <c r="AI845" s="22">
        <v>0</v>
      </c>
      <c r="AJ845" s="22">
        <v>0</v>
      </c>
      <c r="AK845" s="22">
        <v>0</v>
      </c>
      <c r="AL845" s="45">
        <v>0</v>
      </c>
      <c r="AM845" s="45">
        <v>0</v>
      </c>
      <c r="AN845" s="45">
        <v>0</v>
      </c>
      <c r="AO845" s="45">
        <v>0</v>
      </c>
      <c r="AP845" s="45">
        <v>0</v>
      </c>
      <c r="AQ845" s="45">
        <v>0</v>
      </c>
      <c r="AR845" s="45">
        <v>0</v>
      </c>
      <c r="AS845" s="45" t="s">
        <v>4442</v>
      </c>
      <c r="AT845" s="45" t="s">
        <v>4445</v>
      </c>
      <c r="AU845" s="45">
        <v>0.64390578353816175</v>
      </c>
      <c r="AV845" s="10">
        <v>6.4391510454572272</v>
      </c>
      <c r="AW845" s="10">
        <v>6.4391510454572272</v>
      </c>
      <c r="AX845" s="17">
        <v>0</v>
      </c>
    </row>
    <row r="846" spans="1:50" x14ac:dyDescent="0.25">
      <c r="A846" s="22" t="s">
        <v>8</v>
      </c>
      <c r="B846" s="22" t="s">
        <v>3946</v>
      </c>
      <c r="C846" s="22" t="s">
        <v>257</v>
      </c>
      <c r="D846" s="22">
        <v>3501</v>
      </c>
      <c r="E846" s="22" t="s">
        <v>259</v>
      </c>
      <c r="F846" s="43">
        <v>2.7885589999999998</v>
      </c>
      <c r="G846" s="43">
        <v>245.69283422384001</v>
      </c>
      <c r="H846" s="43">
        <v>13.162500000000001</v>
      </c>
      <c r="I846" s="9">
        <v>0.64772727272727282</v>
      </c>
      <c r="J846" s="9">
        <v>12.514583333333334</v>
      </c>
      <c r="K846" s="11">
        <v>0.67045454545454541</v>
      </c>
      <c r="L846" s="41">
        <v>2074</v>
      </c>
      <c r="M846" s="44">
        <v>67</v>
      </c>
      <c r="N846" s="13">
        <v>8</v>
      </c>
      <c r="O846" s="13">
        <v>5</v>
      </c>
      <c r="P846" s="22">
        <v>7</v>
      </c>
      <c r="Q846" s="22">
        <v>4</v>
      </c>
      <c r="R846" s="14">
        <v>0</v>
      </c>
      <c r="S846" s="22">
        <v>327</v>
      </c>
      <c r="T846" s="22">
        <v>0.94906328239661575</v>
      </c>
      <c r="U846" s="22">
        <v>3653</v>
      </c>
      <c r="V846" s="22"/>
      <c r="W846" s="22">
        <v>657</v>
      </c>
      <c r="X846" s="22">
        <v>433</v>
      </c>
      <c r="Y846" s="14">
        <v>3586</v>
      </c>
      <c r="Z846" s="10">
        <v>650</v>
      </c>
      <c r="AA846" s="22">
        <v>429</v>
      </c>
      <c r="AB846" s="22">
        <v>1213.24</v>
      </c>
      <c r="AC846" s="22">
        <v>1.1349777492734955E-2</v>
      </c>
      <c r="AD846" s="42">
        <v>1.5339999999999999E-2</v>
      </c>
      <c r="AE846" s="22">
        <v>870</v>
      </c>
      <c r="AF846" s="22">
        <v>1.7780140515489471</v>
      </c>
      <c r="AG846" s="22">
        <v>8.4667335788045101E-3</v>
      </c>
      <c r="AH846" s="22">
        <v>0</v>
      </c>
      <c r="AI846" s="22">
        <v>0</v>
      </c>
      <c r="AJ846" s="22">
        <v>0</v>
      </c>
      <c r="AK846" s="22">
        <v>0</v>
      </c>
      <c r="AL846" s="45">
        <v>0</v>
      </c>
      <c r="AM846" s="45">
        <v>0</v>
      </c>
      <c r="AN846" s="45">
        <v>0</v>
      </c>
      <c r="AO846" s="45">
        <v>0</v>
      </c>
      <c r="AP846" s="45">
        <v>0</v>
      </c>
      <c r="AQ846" s="45">
        <v>0</v>
      </c>
      <c r="AR846" s="45">
        <v>0</v>
      </c>
      <c r="AS846" s="45" t="s">
        <v>4442</v>
      </c>
      <c r="AT846" s="45" t="s">
        <v>4443</v>
      </c>
      <c r="AU846" s="45">
        <v>1.6904923089038502</v>
      </c>
      <c r="AV846" s="10">
        <v>51.939404028633255</v>
      </c>
      <c r="AW846" s="10">
        <v>49.914529914529908</v>
      </c>
      <c r="AX846" s="17">
        <v>4.9210049210049213E-2</v>
      </c>
    </row>
    <row r="847" spans="1:50" x14ac:dyDescent="0.25">
      <c r="A847" s="22" t="s">
        <v>8</v>
      </c>
      <c r="B847" s="22" t="s">
        <v>3946</v>
      </c>
      <c r="C847" s="22" t="s">
        <v>106</v>
      </c>
      <c r="D847" s="22">
        <v>3438</v>
      </c>
      <c r="E847" s="22" t="s">
        <v>425</v>
      </c>
      <c r="F847" s="43">
        <v>0.28944799999999998</v>
      </c>
      <c r="G847" s="43">
        <v>18.485979557499999</v>
      </c>
      <c r="H847" s="43">
        <v>0.89848484848484844</v>
      </c>
      <c r="I847" s="9">
        <v>0.89848484848484844</v>
      </c>
      <c r="J847" s="9">
        <v>0</v>
      </c>
      <c r="K847" s="11">
        <v>0.89848484848484844</v>
      </c>
      <c r="L847" s="41">
        <v>112</v>
      </c>
      <c r="M847" s="44">
        <v>362</v>
      </c>
      <c r="N847" s="13">
        <v>185</v>
      </c>
      <c r="O847" s="13">
        <v>164</v>
      </c>
      <c r="P847" s="22">
        <v>183</v>
      </c>
      <c r="Q847" s="22">
        <v>162</v>
      </c>
      <c r="R847" s="14">
        <v>0</v>
      </c>
      <c r="S847" s="22">
        <v>41</v>
      </c>
      <c r="T847" s="22">
        <v>0</v>
      </c>
      <c r="U847" s="22">
        <v>362</v>
      </c>
      <c r="V847" s="22"/>
      <c r="W847" s="22">
        <v>185</v>
      </c>
      <c r="X847" s="22">
        <v>164</v>
      </c>
      <c r="Y847" s="14">
        <v>0</v>
      </c>
      <c r="Z847" s="10">
        <v>2</v>
      </c>
      <c r="AA847" s="22">
        <v>2</v>
      </c>
      <c r="AB847" s="22">
        <v>2.74</v>
      </c>
      <c r="AC847" s="22">
        <v>1.5657704213059526E-2</v>
      </c>
      <c r="AD847" s="42">
        <v>6.9999999999999994E-5</v>
      </c>
      <c r="AE847" s="22">
        <v>871</v>
      </c>
      <c r="AF847" s="22">
        <v>6.7494907607463836E-2</v>
      </c>
      <c r="AG847" s="22">
        <v>8.4368634509329795E-3</v>
      </c>
      <c r="AH847" s="22">
        <v>1</v>
      </c>
      <c r="AI847" s="22">
        <v>0</v>
      </c>
      <c r="AJ847" s="22">
        <v>0</v>
      </c>
      <c r="AK847" s="22">
        <v>0</v>
      </c>
      <c r="AL847" s="45">
        <v>0</v>
      </c>
      <c r="AM847" s="45">
        <v>0</v>
      </c>
      <c r="AN847" s="45">
        <v>0</v>
      </c>
      <c r="AO847" s="45">
        <v>0</v>
      </c>
      <c r="AP847" s="45">
        <v>0</v>
      </c>
      <c r="AQ847" s="45">
        <v>0</v>
      </c>
      <c r="AR847" s="45">
        <v>0</v>
      </c>
      <c r="AS847" s="45" t="s">
        <v>4442</v>
      </c>
      <c r="AT847" s="45" t="s">
        <v>4445</v>
      </c>
      <c r="AU847" s="45">
        <v>0</v>
      </c>
      <c r="AV847" s="10">
        <v>0</v>
      </c>
      <c r="AW847" s="10">
        <v>205.90219224283305</v>
      </c>
      <c r="AX847" s="17">
        <v>1</v>
      </c>
    </row>
    <row r="848" spans="1:50" x14ac:dyDescent="0.25">
      <c r="A848" s="22" t="s">
        <v>964</v>
      </c>
      <c r="B848" s="22" t="s">
        <v>3952</v>
      </c>
      <c r="C848" s="22" t="s">
        <v>1009</v>
      </c>
      <c r="D848" s="22">
        <v>6929</v>
      </c>
      <c r="E848" s="22" t="s">
        <v>1010</v>
      </c>
      <c r="F848" s="43">
        <v>1.234262</v>
      </c>
      <c r="G848" s="43">
        <v>196.60683189246001</v>
      </c>
      <c r="H848" s="43">
        <v>8.3907196969696969</v>
      </c>
      <c r="I848" s="9">
        <v>7.0462121212121218</v>
      </c>
      <c r="J848" s="9">
        <v>1.3445075757575757</v>
      </c>
      <c r="K848" s="11">
        <v>8.3907196969696969</v>
      </c>
      <c r="L848" s="41">
        <v>233</v>
      </c>
      <c r="M848" s="44">
        <v>474</v>
      </c>
      <c r="N848" s="13">
        <v>194</v>
      </c>
      <c r="O848" s="13">
        <v>76</v>
      </c>
      <c r="P848" s="22">
        <v>163</v>
      </c>
      <c r="Q848" s="22">
        <v>65</v>
      </c>
      <c r="R848" s="14">
        <v>0</v>
      </c>
      <c r="S848" s="22">
        <v>233</v>
      </c>
      <c r="T848" s="22">
        <v>0</v>
      </c>
      <c r="U848" s="22">
        <v>474</v>
      </c>
      <c r="V848" s="22"/>
      <c r="W848" s="22">
        <v>194</v>
      </c>
      <c r="X848" s="22">
        <v>76</v>
      </c>
      <c r="Y848" s="14">
        <v>0</v>
      </c>
      <c r="Z848" s="10">
        <v>31</v>
      </c>
      <c r="AA848" s="22">
        <v>11</v>
      </c>
      <c r="AB848" s="22">
        <v>42.47</v>
      </c>
      <c r="AC848" s="22">
        <v>6.2778184670363672E-3</v>
      </c>
      <c r="AD848" s="42">
        <v>4.0000000000000002E-4</v>
      </c>
      <c r="AE848" s="22">
        <v>872</v>
      </c>
      <c r="AF848" s="22">
        <v>0.43613903959593131</v>
      </c>
      <c r="AG848" s="22">
        <v>8.3872892229986794E-3</v>
      </c>
      <c r="AH848" s="22">
        <v>0</v>
      </c>
      <c r="AI848" s="22">
        <v>0</v>
      </c>
      <c r="AJ848" s="22">
        <v>0</v>
      </c>
      <c r="AK848" s="22">
        <v>0</v>
      </c>
      <c r="AL848" s="45">
        <v>0</v>
      </c>
      <c r="AM848" s="45">
        <v>0</v>
      </c>
      <c r="AN848" s="45">
        <v>0</v>
      </c>
      <c r="AO848" s="45">
        <v>0</v>
      </c>
      <c r="AP848" s="45">
        <v>0</v>
      </c>
      <c r="AQ848" s="45">
        <v>0</v>
      </c>
      <c r="AR848" s="45">
        <v>0</v>
      </c>
      <c r="AS848" s="45" t="s">
        <v>4442</v>
      </c>
      <c r="AT848" s="45" t="s">
        <v>4445</v>
      </c>
      <c r="AU848" s="45">
        <v>6.9885810037503479E-2</v>
      </c>
      <c r="AV848" s="10">
        <v>23.056768558951966</v>
      </c>
      <c r="AW848" s="10">
        <v>23.120781888359705</v>
      </c>
      <c r="AX848" s="17">
        <v>0.83976254429722597</v>
      </c>
    </row>
    <row r="849" spans="1:50" x14ac:dyDescent="0.25">
      <c r="A849" s="22" t="s">
        <v>964</v>
      </c>
      <c r="B849" s="22" t="s">
        <v>3952</v>
      </c>
      <c r="C849" s="22" t="s">
        <v>986</v>
      </c>
      <c r="D849" s="22">
        <v>7822</v>
      </c>
      <c r="E849" s="22" t="s">
        <v>1509</v>
      </c>
      <c r="F849" s="43">
        <v>1.1635E-2</v>
      </c>
      <c r="G849" s="43">
        <v>1.40065424918</v>
      </c>
      <c r="H849" s="43">
        <v>0.1941287878787879</v>
      </c>
      <c r="I849" s="9">
        <v>0.13238636363636364</v>
      </c>
      <c r="J849" s="9">
        <v>6.1742424242424244E-2</v>
      </c>
      <c r="K849" s="11">
        <v>0.1941287878787879</v>
      </c>
      <c r="L849" s="41">
        <v>35</v>
      </c>
      <c r="M849" s="44">
        <v>83</v>
      </c>
      <c r="N849" s="13">
        <v>11</v>
      </c>
      <c r="O849" s="13">
        <v>3</v>
      </c>
      <c r="P849" s="22">
        <v>8</v>
      </c>
      <c r="Q849" s="22">
        <v>2</v>
      </c>
      <c r="R849" s="14">
        <v>0</v>
      </c>
      <c r="S849" s="22">
        <v>6</v>
      </c>
      <c r="T849" s="22">
        <v>0</v>
      </c>
      <c r="U849" s="22">
        <v>83</v>
      </c>
      <c r="V849" s="22"/>
      <c r="W849" s="22">
        <v>11</v>
      </c>
      <c r="X849" s="22">
        <v>3</v>
      </c>
      <c r="Y849" s="14">
        <v>0</v>
      </c>
      <c r="Z849" s="10">
        <v>3</v>
      </c>
      <c r="AA849" s="22">
        <v>1</v>
      </c>
      <c r="AB849" s="22">
        <v>4.1100000000000003</v>
      </c>
      <c r="AC849" s="22">
        <v>8.3068323298284372E-3</v>
      </c>
      <c r="AD849" s="42">
        <v>5.0000000000000002E-5</v>
      </c>
      <c r="AE849" s="22">
        <v>873</v>
      </c>
      <c r="AF849" s="22">
        <v>8.3716591173982995E-3</v>
      </c>
      <c r="AG849" s="22">
        <v>8.3716591173982995E-3</v>
      </c>
      <c r="AH849" s="22">
        <v>0</v>
      </c>
      <c r="AI849" s="22">
        <v>0</v>
      </c>
      <c r="AJ849" s="22">
        <v>0</v>
      </c>
      <c r="AK849" s="22">
        <v>0</v>
      </c>
      <c r="AL849" s="45">
        <v>0</v>
      </c>
      <c r="AM849" s="45">
        <v>0</v>
      </c>
      <c r="AN849" s="45">
        <v>0</v>
      </c>
      <c r="AO849" s="45">
        <v>0</v>
      </c>
      <c r="AP849" s="45">
        <v>0</v>
      </c>
      <c r="AQ849" s="45">
        <v>0</v>
      </c>
      <c r="AR849" s="45">
        <v>0</v>
      </c>
      <c r="AS849" s="45" t="s">
        <v>4442</v>
      </c>
      <c r="AT849" s="45" t="s">
        <v>4445</v>
      </c>
      <c r="AU849" s="45">
        <v>2.6625959729481416E-3</v>
      </c>
      <c r="AV849" s="10">
        <v>48.588957055214721</v>
      </c>
      <c r="AW849" s="10">
        <v>56.663414634146335</v>
      </c>
      <c r="AX849" s="17">
        <v>0.68195121951219506</v>
      </c>
    </row>
    <row r="850" spans="1:50" x14ac:dyDescent="0.25">
      <c r="A850" s="22" t="s">
        <v>8</v>
      </c>
      <c r="B850" s="22" t="s">
        <v>3946</v>
      </c>
      <c r="C850" s="22" t="s">
        <v>95</v>
      </c>
      <c r="D850" s="22">
        <v>3023</v>
      </c>
      <c r="E850" s="22" t="s">
        <v>364</v>
      </c>
      <c r="F850" s="43">
        <v>1.3566530000000001</v>
      </c>
      <c r="G850" s="43">
        <v>84.524618300729998</v>
      </c>
      <c r="H850" s="43">
        <v>5.2541666666666673</v>
      </c>
      <c r="I850" s="9">
        <v>0</v>
      </c>
      <c r="J850" s="9">
        <v>5.2541666666666673</v>
      </c>
      <c r="K850" s="11">
        <v>0</v>
      </c>
      <c r="L850" s="41">
        <v>931</v>
      </c>
      <c r="M850" s="44">
        <v>0</v>
      </c>
      <c r="N850" s="13">
        <v>0</v>
      </c>
      <c r="O850" s="13">
        <v>0</v>
      </c>
      <c r="P850" s="22">
        <v>0</v>
      </c>
      <c r="Q850" s="22">
        <v>0</v>
      </c>
      <c r="R850" s="14">
        <v>0</v>
      </c>
      <c r="S850" s="22">
        <v>144</v>
      </c>
      <c r="T850" s="22">
        <v>1</v>
      </c>
      <c r="U850" s="22">
        <v>1703</v>
      </c>
      <c r="V850" s="22"/>
      <c r="W850" s="22">
        <v>309</v>
      </c>
      <c r="X850" s="22">
        <v>205</v>
      </c>
      <c r="Y850" s="14">
        <v>1703</v>
      </c>
      <c r="Z850" s="10">
        <v>309</v>
      </c>
      <c r="AA850" s="22">
        <v>205</v>
      </c>
      <c r="AB850" s="22">
        <v>576.6</v>
      </c>
      <c r="AC850" s="22">
        <v>1.6050388955004408E-2</v>
      </c>
      <c r="AD850" s="42">
        <v>1.031E-2</v>
      </c>
      <c r="AE850" s="22">
        <v>874</v>
      </c>
      <c r="AF850" s="22">
        <v>0.54952641513919709</v>
      </c>
      <c r="AG850" s="22">
        <v>8.32615780513935E-3</v>
      </c>
      <c r="AH850" s="22">
        <v>0</v>
      </c>
      <c r="AI850" s="22">
        <v>0</v>
      </c>
      <c r="AJ850" s="22">
        <v>0</v>
      </c>
      <c r="AK850" s="22">
        <v>0</v>
      </c>
      <c r="AL850" s="45">
        <v>0</v>
      </c>
      <c r="AM850" s="45">
        <v>0</v>
      </c>
      <c r="AN850" s="45">
        <v>0</v>
      </c>
      <c r="AO850" s="45">
        <v>0</v>
      </c>
      <c r="AP850" s="45">
        <v>0</v>
      </c>
      <c r="AQ850" s="45">
        <v>0</v>
      </c>
      <c r="AR850" s="45">
        <v>0</v>
      </c>
      <c r="AS850" s="45" t="s">
        <v>4442</v>
      </c>
      <c r="AT850" s="45" t="s">
        <v>4443</v>
      </c>
      <c r="AU850" s="45">
        <v>0.54952641513919709</v>
      </c>
      <c r="AV850" s="10">
        <v>58.810467882632821</v>
      </c>
      <c r="AW850" s="10">
        <v>58.810467882632821</v>
      </c>
      <c r="AX850" s="17">
        <v>0</v>
      </c>
    </row>
    <row r="851" spans="1:50" x14ac:dyDescent="0.25">
      <c r="A851" s="22" t="s">
        <v>1672</v>
      </c>
      <c r="B851" s="22" t="s">
        <v>3957</v>
      </c>
      <c r="C851" s="22" t="s">
        <v>1681</v>
      </c>
      <c r="D851" s="22">
        <v>6103</v>
      </c>
      <c r="E851" s="22" t="s">
        <v>1682</v>
      </c>
      <c r="F851" s="43">
        <v>1.1976329999999999</v>
      </c>
      <c r="G851" s="43">
        <v>84.625089465409999</v>
      </c>
      <c r="H851" s="43">
        <v>4.2570075757575765</v>
      </c>
      <c r="I851" s="9">
        <v>0</v>
      </c>
      <c r="J851" s="9">
        <v>4.2570075757575765</v>
      </c>
      <c r="K851" s="11">
        <v>0</v>
      </c>
      <c r="L851" s="41">
        <v>61</v>
      </c>
      <c r="M851" s="44">
        <v>0</v>
      </c>
      <c r="N851" s="13">
        <v>0</v>
      </c>
      <c r="O851" s="13">
        <v>0</v>
      </c>
      <c r="P851" s="22">
        <v>0</v>
      </c>
      <c r="Q851" s="22">
        <v>0</v>
      </c>
      <c r="R851" s="14">
        <v>0</v>
      </c>
      <c r="S851" s="22">
        <v>109</v>
      </c>
      <c r="T851" s="22">
        <v>1</v>
      </c>
      <c r="U851" s="22">
        <v>123</v>
      </c>
      <c r="V851" s="22"/>
      <c r="W851" s="22">
        <v>24</v>
      </c>
      <c r="X851" s="22">
        <v>17</v>
      </c>
      <c r="Y851" s="14">
        <v>123</v>
      </c>
      <c r="Z851" s="10">
        <v>24</v>
      </c>
      <c r="AA851" s="22">
        <v>17</v>
      </c>
      <c r="AB851" s="22">
        <v>43.95</v>
      </c>
      <c r="AC851" s="22">
        <v>1.4152221375074886E-2</v>
      </c>
      <c r="AD851" s="42">
        <v>7.1000000000000002E-4</v>
      </c>
      <c r="AE851" s="22">
        <v>875</v>
      </c>
      <c r="AF851" s="22">
        <v>9.1308531081019439E-2</v>
      </c>
      <c r="AG851" s="22">
        <v>8.3007755528199494E-3</v>
      </c>
      <c r="AH851" s="22">
        <v>0</v>
      </c>
      <c r="AI851" s="22">
        <v>0</v>
      </c>
      <c r="AJ851" s="22">
        <v>0</v>
      </c>
      <c r="AK851" s="22">
        <v>0</v>
      </c>
      <c r="AL851" s="45">
        <v>0</v>
      </c>
      <c r="AM851" s="45">
        <v>0</v>
      </c>
      <c r="AN851" s="45">
        <v>0</v>
      </c>
      <c r="AO851" s="45">
        <v>0</v>
      </c>
      <c r="AP851" s="45">
        <v>0</v>
      </c>
      <c r="AQ851" s="45">
        <v>0</v>
      </c>
      <c r="AR851" s="45">
        <v>0</v>
      </c>
      <c r="AS851" s="45" t="s">
        <v>4442</v>
      </c>
      <c r="AT851" s="45" t="s">
        <v>4445</v>
      </c>
      <c r="AU851" s="45">
        <v>9.1308531081019439E-2</v>
      </c>
      <c r="AV851" s="10">
        <v>5.637763046669928</v>
      </c>
      <c r="AW851" s="10">
        <v>5.637763046669928</v>
      </c>
      <c r="AX851" s="17">
        <v>0</v>
      </c>
    </row>
    <row r="852" spans="1:50" x14ac:dyDescent="0.25">
      <c r="A852" s="22" t="s">
        <v>964</v>
      </c>
      <c r="B852" s="22" t="s">
        <v>3952</v>
      </c>
      <c r="C852" s="22" t="s">
        <v>1250</v>
      </c>
      <c r="D852" s="22">
        <v>7335</v>
      </c>
      <c r="E852" s="22" t="s">
        <v>1265</v>
      </c>
      <c r="F852" s="43">
        <v>0.45489000000000002</v>
      </c>
      <c r="G852" s="43">
        <v>80.838494687229996</v>
      </c>
      <c r="H852" s="43">
        <v>3.596401515151515</v>
      </c>
      <c r="I852" s="9">
        <v>0.76117424242424248</v>
      </c>
      <c r="J852" s="9">
        <v>2.8352272727272725</v>
      </c>
      <c r="K852" s="11">
        <v>3.4376893939393938</v>
      </c>
      <c r="L852" s="41">
        <v>444</v>
      </c>
      <c r="M852" s="44">
        <v>265</v>
      </c>
      <c r="N852" s="13">
        <v>252</v>
      </c>
      <c r="O852" s="13">
        <v>134</v>
      </c>
      <c r="P852" s="22">
        <v>68</v>
      </c>
      <c r="Q852" s="22">
        <v>27</v>
      </c>
      <c r="R852" s="14">
        <v>0</v>
      </c>
      <c r="S852" s="22">
        <v>226</v>
      </c>
      <c r="T852" s="22">
        <v>4.4130812575701728E-2</v>
      </c>
      <c r="U852" s="22">
        <v>301</v>
      </c>
      <c r="V852" s="22"/>
      <c r="W852" s="22">
        <v>259</v>
      </c>
      <c r="X852" s="22">
        <v>138</v>
      </c>
      <c r="Y852" s="14">
        <v>36</v>
      </c>
      <c r="Z852" s="10">
        <v>191</v>
      </c>
      <c r="AA852" s="22">
        <v>111</v>
      </c>
      <c r="AB852" s="22">
        <v>264.91000000000003</v>
      </c>
      <c r="AC852" s="22">
        <v>5.6271458512433025E-3</v>
      </c>
      <c r="AD852" s="42">
        <v>2.2300000000000002E-3</v>
      </c>
      <c r="AE852" s="22">
        <v>876</v>
      </c>
      <c r="AF852" s="22">
        <v>0.33904883286863652</v>
      </c>
      <c r="AG852" s="22">
        <v>8.2694837285033299E-3</v>
      </c>
      <c r="AH852" s="22">
        <v>0</v>
      </c>
      <c r="AI852" s="22">
        <v>0</v>
      </c>
      <c r="AJ852" s="22">
        <v>1</v>
      </c>
      <c r="AK852" s="22">
        <v>0</v>
      </c>
      <c r="AL852" s="45">
        <v>0</v>
      </c>
      <c r="AM852" s="45">
        <v>0</v>
      </c>
      <c r="AN852" s="45">
        <v>0</v>
      </c>
      <c r="AO852" s="45">
        <v>0</v>
      </c>
      <c r="AP852" s="45">
        <v>0</v>
      </c>
      <c r="AQ852" s="45">
        <v>0</v>
      </c>
      <c r="AR852" s="45">
        <v>0</v>
      </c>
      <c r="AS852" s="45" t="s">
        <v>4442</v>
      </c>
      <c r="AT852" s="45" t="s">
        <v>4445</v>
      </c>
      <c r="AU852" s="45">
        <v>0.2672895375240133</v>
      </c>
      <c r="AV852" s="10">
        <v>67.36673346693388</v>
      </c>
      <c r="AW852" s="10">
        <v>72.016430565063985</v>
      </c>
      <c r="AX852" s="17">
        <v>0.21164884933382488</v>
      </c>
    </row>
    <row r="853" spans="1:50" x14ac:dyDescent="0.25">
      <c r="A853" s="22" t="s">
        <v>1672</v>
      </c>
      <c r="B853" s="22" t="s">
        <v>3957</v>
      </c>
      <c r="C853" s="22" t="s">
        <v>486</v>
      </c>
      <c r="D853" s="22">
        <v>2067</v>
      </c>
      <c r="E853" s="22" t="s">
        <v>1688</v>
      </c>
      <c r="F853" s="43">
        <v>2.6113740000000001</v>
      </c>
      <c r="G853" s="43">
        <v>373.29463062707998</v>
      </c>
      <c r="H853" s="43">
        <v>16.834848484848486</v>
      </c>
      <c r="I853" s="9">
        <v>2.03125</v>
      </c>
      <c r="J853" s="9">
        <v>14.803598484848486</v>
      </c>
      <c r="K853" s="11">
        <v>8.5918560606060606</v>
      </c>
      <c r="L853" s="41">
        <v>6159</v>
      </c>
      <c r="M853" s="44">
        <v>5363</v>
      </c>
      <c r="N853" s="13">
        <v>1566</v>
      </c>
      <c r="O853" s="13">
        <v>1223</v>
      </c>
      <c r="P853" s="22">
        <v>1148</v>
      </c>
      <c r="Q853" s="22">
        <v>910</v>
      </c>
      <c r="R853" s="14">
        <v>0</v>
      </c>
      <c r="S853" s="22">
        <v>941</v>
      </c>
      <c r="T853" s="22">
        <v>0.48963864638646393</v>
      </c>
      <c r="U853" s="22">
        <v>10845</v>
      </c>
      <c r="V853" s="22"/>
      <c r="W853" s="22">
        <v>2556</v>
      </c>
      <c r="X853" s="22">
        <v>1875</v>
      </c>
      <c r="Y853" s="14">
        <v>5482</v>
      </c>
      <c r="Z853" s="10">
        <v>1408</v>
      </c>
      <c r="AA853" s="22">
        <v>965</v>
      </c>
      <c r="AB853" s="22">
        <v>2422.34</v>
      </c>
      <c r="AC853" s="22">
        <v>6.9954769925655684E-3</v>
      </c>
      <c r="AD853" s="42">
        <v>2.0480000000000002E-2</v>
      </c>
      <c r="AE853" s="22">
        <v>877</v>
      </c>
      <c r="AF853" s="22">
        <v>1.5044048473761926</v>
      </c>
      <c r="AG853" s="22">
        <v>8.2659606998691897E-3</v>
      </c>
      <c r="AH853" s="22">
        <v>0</v>
      </c>
      <c r="AI853" s="22">
        <v>0</v>
      </c>
      <c r="AJ853" s="22">
        <v>1</v>
      </c>
      <c r="AK853" s="22">
        <v>0</v>
      </c>
      <c r="AL853" s="45">
        <v>0</v>
      </c>
      <c r="AM853" s="45">
        <v>0</v>
      </c>
      <c r="AN853" s="45">
        <v>0</v>
      </c>
      <c r="AO853" s="45">
        <v>0</v>
      </c>
      <c r="AP853" s="45">
        <v>0</v>
      </c>
      <c r="AQ853" s="45">
        <v>0</v>
      </c>
      <c r="AR853" s="45">
        <v>0</v>
      </c>
      <c r="AS853" s="45" t="s">
        <v>4442</v>
      </c>
      <c r="AT853" s="45" t="s">
        <v>4442</v>
      </c>
      <c r="AU853" s="45">
        <v>1.3228871848333335</v>
      </c>
      <c r="AV853" s="10">
        <v>95.112009518570162</v>
      </c>
      <c r="AW853" s="10">
        <v>151.8279182791828</v>
      </c>
      <c r="AX853" s="17">
        <v>0.12065745657456574</v>
      </c>
    </row>
    <row r="854" spans="1:50" x14ac:dyDescent="0.25">
      <c r="A854" s="22" t="s">
        <v>1672</v>
      </c>
      <c r="B854" s="22" t="s">
        <v>3951</v>
      </c>
      <c r="C854" s="22" t="s">
        <v>1762</v>
      </c>
      <c r="D854" s="22">
        <v>7345</v>
      </c>
      <c r="E854" s="22" t="s">
        <v>2142</v>
      </c>
      <c r="F854" s="43">
        <v>0.87524900000000005</v>
      </c>
      <c r="G854" s="43">
        <v>73.251507902699998</v>
      </c>
      <c r="H854" s="43">
        <v>3.1992424242424242</v>
      </c>
      <c r="I854" s="9">
        <v>0</v>
      </c>
      <c r="J854" s="9">
        <v>3.1992424242424242</v>
      </c>
      <c r="K854" s="11">
        <v>0</v>
      </c>
      <c r="L854" s="41">
        <v>120</v>
      </c>
      <c r="M854" s="44">
        <v>0</v>
      </c>
      <c r="N854" s="13">
        <v>0</v>
      </c>
      <c r="O854" s="13">
        <v>0</v>
      </c>
      <c r="P854" s="22">
        <v>0</v>
      </c>
      <c r="Q854" s="22">
        <v>0</v>
      </c>
      <c r="R854" s="14">
        <v>0</v>
      </c>
      <c r="S854" s="22">
        <v>113</v>
      </c>
      <c r="T854" s="22">
        <v>1</v>
      </c>
      <c r="U854" s="22">
        <v>230</v>
      </c>
      <c r="V854" s="22"/>
      <c r="W854" s="22">
        <v>43</v>
      </c>
      <c r="X854" s="22">
        <v>30</v>
      </c>
      <c r="Y854" s="14">
        <v>230</v>
      </c>
      <c r="Z854" s="10">
        <v>43</v>
      </c>
      <c r="AA854" s="22">
        <v>30</v>
      </c>
      <c r="AB854" s="22">
        <v>79.61</v>
      </c>
      <c r="AC854" s="22">
        <v>1.1948545839665084E-2</v>
      </c>
      <c r="AD854" s="42">
        <v>1.07E-3</v>
      </c>
      <c r="AE854" s="22">
        <v>878</v>
      </c>
      <c r="AF854" s="22">
        <v>1.650086693425622E-2</v>
      </c>
      <c r="AG854" s="22">
        <v>8.2504334671281102E-3</v>
      </c>
      <c r="AH854" s="22">
        <v>0</v>
      </c>
      <c r="AI854" s="22">
        <v>0</v>
      </c>
      <c r="AJ854" s="22">
        <v>0</v>
      </c>
      <c r="AK854" s="22">
        <v>0</v>
      </c>
      <c r="AL854" s="45">
        <v>0</v>
      </c>
      <c r="AM854" s="45">
        <v>0</v>
      </c>
      <c r="AN854" s="45">
        <v>0</v>
      </c>
      <c r="AO854" s="45">
        <v>0</v>
      </c>
      <c r="AP854" s="45">
        <v>0</v>
      </c>
      <c r="AQ854" s="45">
        <v>0</v>
      </c>
      <c r="AR854" s="45">
        <v>0</v>
      </c>
      <c r="AS854" s="45" t="s">
        <v>4442</v>
      </c>
      <c r="AT854" s="45" t="s">
        <v>4445</v>
      </c>
      <c r="AU854" s="45">
        <v>1.650086693425622E-2</v>
      </c>
      <c r="AV854" s="10">
        <v>13.440681979635331</v>
      </c>
      <c r="AW854" s="10">
        <v>13.440681979635331</v>
      </c>
      <c r="AX854" s="17">
        <v>0</v>
      </c>
    </row>
    <row r="855" spans="1:50" x14ac:dyDescent="0.25">
      <c r="A855" s="22" t="s">
        <v>964</v>
      </c>
      <c r="B855" s="22" t="s">
        <v>3952</v>
      </c>
      <c r="C855" s="22" t="s">
        <v>1039</v>
      </c>
      <c r="D855" s="22">
        <v>6120</v>
      </c>
      <c r="E855" s="22" t="s">
        <v>1107</v>
      </c>
      <c r="F855" s="43">
        <v>1.502567</v>
      </c>
      <c r="G855" s="43">
        <v>173.15124652782001</v>
      </c>
      <c r="H855" s="43">
        <v>7.5350378787878798</v>
      </c>
      <c r="I855" s="9">
        <v>0</v>
      </c>
      <c r="J855" s="9">
        <v>7.5350378787878798</v>
      </c>
      <c r="K855" s="11">
        <v>3.9272727272727277</v>
      </c>
      <c r="L855" s="41">
        <v>1002</v>
      </c>
      <c r="M855" s="44">
        <v>5</v>
      </c>
      <c r="N855" s="13">
        <v>5</v>
      </c>
      <c r="O855" s="13">
        <v>4</v>
      </c>
      <c r="P855" s="22">
        <v>3</v>
      </c>
      <c r="Q855" s="22">
        <v>3</v>
      </c>
      <c r="R855" s="14">
        <v>0</v>
      </c>
      <c r="S855" s="22">
        <v>247</v>
      </c>
      <c r="T855" s="22">
        <v>0.4787985421641322</v>
      </c>
      <c r="U855" s="22">
        <v>882</v>
      </c>
      <c r="V855" s="22"/>
      <c r="W855" s="22">
        <v>164</v>
      </c>
      <c r="X855" s="22">
        <v>109</v>
      </c>
      <c r="Y855" s="14">
        <v>877</v>
      </c>
      <c r="Z855" s="10">
        <v>161</v>
      </c>
      <c r="AA855" s="22">
        <v>106</v>
      </c>
      <c r="AB855" s="22">
        <v>299.5</v>
      </c>
      <c r="AC855" s="22">
        <v>8.6777717754320891E-3</v>
      </c>
      <c r="AD855" s="42">
        <v>2.9099999999999998E-3</v>
      </c>
      <c r="AE855" s="22">
        <v>879</v>
      </c>
      <c r="AF855" s="22">
        <v>0.72411108468187635</v>
      </c>
      <c r="AG855" s="22">
        <v>8.2285350532031402E-3</v>
      </c>
      <c r="AH855" s="22">
        <v>0</v>
      </c>
      <c r="AI855" s="22">
        <v>0</v>
      </c>
      <c r="AJ855" s="22">
        <v>0</v>
      </c>
      <c r="AK855" s="22">
        <v>0</v>
      </c>
      <c r="AL855" s="45">
        <v>0</v>
      </c>
      <c r="AM855" s="45">
        <v>0</v>
      </c>
      <c r="AN855" s="45">
        <v>0</v>
      </c>
      <c r="AO855" s="45">
        <v>0</v>
      </c>
      <c r="AP855" s="45">
        <v>0</v>
      </c>
      <c r="AQ855" s="45">
        <v>0</v>
      </c>
      <c r="AR855" s="45">
        <v>0</v>
      </c>
      <c r="AS855" s="45" t="s">
        <v>4442</v>
      </c>
      <c r="AT855" s="45" t="s">
        <v>4445</v>
      </c>
      <c r="AU855" s="45">
        <v>0.72411108468187635</v>
      </c>
      <c r="AV855" s="10">
        <v>21.366846801558374</v>
      </c>
      <c r="AW855" s="10">
        <v>21.764986804071885</v>
      </c>
      <c r="AX855" s="17">
        <v>0</v>
      </c>
    </row>
    <row r="856" spans="1:50" x14ac:dyDescent="0.25">
      <c r="A856" s="22" t="s">
        <v>1672</v>
      </c>
      <c r="B856" s="22" t="s">
        <v>3947</v>
      </c>
      <c r="C856" s="22" t="s">
        <v>1859</v>
      </c>
      <c r="D856" s="22">
        <v>7614</v>
      </c>
      <c r="E856" s="22" t="s">
        <v>1866</v>
      </c>
      <c r="F856" s="43">
        <v>0.45591700000000002</v>
      </c>
      <c r="G856" s="43">
        <v>108.28371959477001</v>
      </c>
      <c r="H856" s="43">
        <v>4.026704545454546</v>
      </c>
      <c r="I856" s="9">
        <v>0</v>
      </c>
      <c r="J856" s="9">
        <v>4.026704545454546</v>
      </c>
      <c r="K856" s="11">
        <v>0</v>
      </c>
      <c r="L856" s="41">
        <v>248</v>
      </c>
      <c r="M856" s="44">
        <v>0</v>
      </c>
      <c r="N856" s="13">
        <v>0</v>
      </c>
      <c r="O856" s="13">
        <v>0</v>
      </c>
      <c r="P856" s="22">
        <v>0</v>
      </c>
      <c r="Q856" s="22">
        <v>0</v>
      </c>
      <c r="R856" s="14">
        <v>0</v>
      </c>
      <c r="S856" s="22">
        <v>100</v>
      </c>
      <c r="T856" s="22">
        <v>1</v>
      </c>
      <c r="U856" s="22">
        <v>463</v>
      </c>
      <c r="V856" s="22"/>
      <c r="W856" s="22">
        <v>85</v>
      </c>
      <c r="X856" s="22">
        <v>57</v>
      </c>
      <c r="Y856" s="14">
        <v>463</v>
      </c>
      <c r="Z856" s="10">
        <v>85</v>
      </c>
      <c r="AA856" s="22">
        <v>57</v>
      </c>
      <c r="AB856" s="22">
        <v>158.12</v>
      </c>
      <c r="AC856" s="22">
        <v>4.2103928615139698E-3</v>
      </c>
      <c r="AD856" s="42">
        <v>7.3999999999999999E-4</v>
      </c>
      <c r="AE856" s="22">
        <v>880</v>
      </c>
      <c r="AF856" s="22">
        <v>0.39331736285683871</v>
      </c>
      <c r="AG856" s="22">
        <v>8.1941117261841393E-3</v>
      </c>
      <c r="AH856" s="22">
        <v>1</v>
      </c>
      <c r="AI856" s="22">
        <v>0</v>
      </c>
      <c r="AJ856" s="22">
        <v>0</v>
      </c>
      <c r="AK856" s="22">
        <v>0</v>
      </c>
      <c r="AL856" s="45">
        <v>0</v>
      </c>
      <c r="AM856" s="45">
        <v>0</v>
      </c>
      <c r="AN856" s="45">
        <v>0</v>
      </c>
      <c r="AO856" s="45">
        <v>0</v>
      </c>
      <c r="AP856" s="45">
        <v>0</v>
      </c>
      <c r="AQ856" s="45">
        <v>0</v>
      </c>
      <c r="AR856" s="45">
        <v>0</v>
      </c>
      <c r="AS856" s="45" t="s">
        <v>4442</v>
      </c>
      <c r="AT856" s="45" t="s">
        <v>4445</v>
      </c>
      <c r="AU856" s="45">
        <v>0.39331736285683871</v>
      </c>
      <c r="AV856" s="10">
        <v>21.109072950472694</v>
      </c>
      <c r="AW856" s="10">
        <v>21.109072950472694</v>
      </c>
      <c r="AX856" s="17">
        <v>0</v>
      </c>
    </row>
    <row r="857" spans="1:50" x14ac:dyDescent="0.25">
      <c r="A857" s="22" t="s">
        <v>1672</v>
      </c>
      <c r="B857" s="22" t="s">
        <v>3957</v>
      </c>
      <c r="C857" s="22" t="s">
        <v>454</v>
      </c>
      <c r="D857" s="22">
        <v>3488</v>
      </c>
      <c r="E857" s="22" t="s">
        <v>2021</v>
      </c>
      <c r="F857" s="43">
        <v>1.9449110000000001</v>
      </c>
      <c r="G857" s="43">
        <v>276.52045562642002</v>
      </c>
      <c r="H857" s="43">
        <v>12.658522727272729</v>
      </c>
      <c r="I857" s="9">
        <v>4.4145833333333337</v>
      </c>
      <c r="J857" s="9">
        <v>8.2441287878787879</v>
      </c>
      <c r="K857" s="11">
        <v>8.915909090909091</v>
      </c>
      <c r="L857" s="41">
        <v>701</v>
      </c>
      <c r="M857" s="44">
        <v>687</v>
      </c>
      <c r="N857" s="13">
        <v>289</v>
      </c>
      <c r="O857" s="13">
        <v>190</v>
      </c>
      <c r="P857" s="22">
        <v>9</v>
      </c>
      <c r="Q857" s="22">
        <v>4</v>
      </c>
      <c r="R857" s="14">
        <v>0</v>
      </c>
      <c r="S857" s="22">
        <v>294</v>
      </c>
      <c r="T857" s="22">
        <v>0.2956595897481934</v>
      </c>
      <c r="U857" s="22">
        <v>1067</v>
      </c>
      <c r="V857" s="22"/>
      <c r="W857" s="22">
        <v>358</v>
      </c>
      <c r="X857" s="22">
        <v>236</v>
      </c>
      <c r="Y857" s="14">
        <v>380</v>
      </c>
      <c r="Z857" s="10">
        <v>349</v>
      </c>
      <c r="AA857" s="22">
        <v>232</v>
      </c>
      <c r="AB857" s="22">
        <v>512.33000000000004</v>
      </c>
      <c r="AC857" s="22">
        <v>7.0335158228857428E-3</v>
      </c>
      <c r="AD857" s="42">
        <v>5.1000000000000004E-3</v>
      </c>
      <c r="AE857" s="22">
        <v>881</v>
      </c>
      <c r="AF857" s="22">
        <v>0.88358949908079709</v>
      </c>
      <c r="AG857" s="22">
        <v>8.1063256796403398E-3</v>
      </c>
      <c r="AH857" s="22">
        <v>0</v>
      </c>
      <c r="AI857" s="22">
        <v>1</v>
      </c>
      <c r="AJ857" s="22">
        <v>1</v>
      </c>
      <c r="AK857" s="22">
        <v>0</v>
      </c>
      <c r="AL857" s="45">
        <v>0</v>
      </c>
      <c r="AM857" s="45">
        <v>0</v>
      </c>
      <c r="AN857" s="45">
        <v>0</v>
      </c>
      <c r="AO857" s="45">
        <v>0</v>
      </c>
      <c r="AP857" s="45">
        <v>0</v>
      </c>
      <c r="AQ857" s="45">
        <v>0</v>
      </c>
      <c r="AR857" s="45">
        <v>0</v>
      </c>
      <c r="AS857" s="45" t="s">
        <v>4442</v>
      </c>
      <c r="AT857" s="45" t="s">
        <v>4444</v>
      </c>
      <c r="AU857" s="45">
        <v>0.57545621894292098</v>
      </c>
      <c r="AV857" s="10">
        <v>42.333157205541134</v>
      </c>
      <c r="AW857" s="10">
        <v>28.281341173302209</v>
      </c>
      <c r="AX857" s="17">
        <v>0.34874395918428414</v>
      </c>
    </row>
    <row r="858" spans="1:50" x14ac:dyDescent="0.25">
      <c r="A858" s="22" t="s">
        <v>964</v>
      </c>
      <c r="B858" s="22" t="s">
        <v>3948</v>
      </c>
      <c r="C858" s="22" t="s">
        <v>1563</v>
      </c>
      <c r="D858" s="22">
        <v>5722</v>
      </c>
      <c r="E858" s="22" t="s">
        <v>1565</v>
      </c>
      <c r="F858" s="43">
        <v>0.98546999999999996</v>
      </c>
      <c r="G858" s="43">
        <v>54.464549339679998</v>
      </c>
      <c r="H858" s="43">
        <v>2.4335227272727278</v>
      </c>
      <c r="I858" s="9">
        <v>0</v>
      </c>
      <c r="J858" s="9">
        <v>2.4335227272727278</v>
      </c>
      <c r="K858" s="11">
        <v>0</v>
      </c>
      <c r="L858" s="41">
        <v>1294</v>
      </c>
      <c r="M858" s="44">
        <v>0</v>
      </c>
      <c r="N858" s="13">
        <v>0</v>
      </c>
      <c r="O858" s="13">
        <v>0</v>
      </c>
      <c r="P858" s="22">
        <v>0</v>
      </c>
      <c r="Q858" s="22">
        <v>0</v>
      </c>
      <c r="R858" s="14">
        <v>0</v>
      </c>
      <c r="S858" s="22">
        <v>34</v>
      </c>
      <c r="T858" s="22">
        <v>1</v>
      </c>
      <c r="U858" s="22">
        <v>2362</v>
      </c>
      <c r="V858" s="22"/>
      <c r="W858" s="22">
        <v>428</v>
      </c>
      <c r="X858" s="22">
        <v>283</v>
      </c>
      <c r="Y858" s="14">
        <v>2362</v>
      </c>
      <c r="Z858" s="10">
        <v>428</v>
      </c>
      <c r="AA858" s="22">
        <v>283</v>
      </c>
      <c r="AB858" s="22">
        <v>798.94</v>
      </c>
      <c r="AC858" s="22">
        <v>1.8093787829839593E-2</v>
      </c>
      <c r="AD858" s="42">
        <v>1.61E-2</v>
      </c>
      <c r="AE858" s="22">
        <v>882</v>
      </c>
      <c r="AF858" s="22">
        <v>8.1044952008505703E-3</v>
      </c>
      <c r="AG858" s="22">
        <v>8.1044952008505703E-3</v>
      </c>
      <c r="AH858" s="22">
        <v>0</v>
      </c>
      <c r="AI858" s="22">
        <v>0</v>
      </c>
      <c r="AJ858" s="22">
        <v>0</v>
      </c>
      <c r="AK858" s="22">
        <v>0</v>
      </c>
      <c r="AL858" s="45">
        <v>0</v>
      </c>
      <c r="AM858" s="45">
        <v>0</v>
      </c>
      <c r="AN858" s="45">
        <v>0</v>
      </c>
      <c r="AO858" s="45">
        <v>0</v>
      </c>
      <c r="AP858" s="45">
        <v>0</v>
      </c>
      <c r="AQ858" s="45">
        <v>0</v>
      </c>
      <c r="AR858" s="45">
        <v>0</v>
      </c>
      <c r="AS858" s="45" t="s">
        <v>4442</v>
      </c>
      <c r="AT858" s="45" t="s">
        <v>4443</v>
      </c>
      <c r="AU858" s="45">
        <v>8.1044952008505703E-3</v>
      </c>
      <c r="AV858" s="10">
        <v>175.8767219238851</v>
      </c>
      <c r="AW858" s="10">
        <v>175.8767219238851</v>
      </c>
      <c r="AX858" s="17">
        <v>0</v>
      </c>
    </row>
    <row r="859" spans="1:50" x14ac:dyDescent="0.25">
      <c r="A859" s="22" t="s">
        <v>539</v>
      </c>
      <c r="B859" s="22" t="s">
        <v>3949</v>
      </c>
      <c r="C859" s="22" t="s">
        <v>540</v>
      </c>
      <c r="D859" s="22">
        <v>4035</v>
      </c>
      <c r="E859" s="22" t="s">
        <v>556</v>
      </c>
      <c r="F859" s="43">
        <v>2.372881</v>
      </c>
      <c r="G859" s="43">
        <v>311.77085541259999</v>
      </c>
      <c r="H859" s="43">
        <v>14.454924242424244</v>
      </c>
      <c r="I859" s="9">
        <v>0</v>
      </c>
      <c r="J859" s="9">
        <v>14.454924242424244</v>
      </c>
      <c r="K859" s="11">
        <v>3.4920454545454547</v>
      </c>
      <c r="L859" s="41">
        <v>10524</v>
      </c>
      <c r="M859" s="44">
        <v>126</v>
      </c>
      <c r="N859" s="13">
        <v>121</v>
      </c>
      <c r="O859" s="13">
        <v>84</v>
      </c>
      <c r="P859" s="22">
        <v>19</v>
      </c>
      <c r="Q859" s="22">
        <v>9</v>
      </c>
      <c r="R859" s="14">
        <v>0</v>
      </c>
      <c r="S859" s="22">
        <v>735</v>
      </c>
      <c r="T859" s="22">
        <v>0.75841828044338466</v>
      </c>
      <c r="U859" s="22">
        <v>14630</v>
      </c>
      <c r="V859" s="22"/>
      <c r="W859" s="22">
        <v>2738</v>
      </c>
      <c r="X859" s="22">
        <v>1809</v>
      </c>
      <c r="Y859" s="14">
        <v>14504</v>
      </c>
      <c r="Z859" s="10">
        <v>2719</v>
      </c>
      <c r="AA859" s="22">
        <v>1800</v>
      </c>
      <c r="AB859" s="22">
        <v>5030.3900000000003</v>
      </c>
      <c r="AC859" s="22">
        <v>7.6109776100133242E-3</v>
      </c>
      <c r="AD859" s="42">
        <v>4.3029999999999999E-2</v>
      </c>
      <c r="AE859" s="22">
        <v>883</v>
      </c>
      <c r="AF859" s="22">
        <v>0.89108330791806811</v>
      </c>
      <c r="AG859" s="22">
        <v>8.1007573447097105E-3</v>
      </c>
      <c r="AH859" s="22">
        <v>0</v>
      </c>
      <c r="AI859" s="22">
        <v>0</v>
      </c>
      <c r="AJ859" s="22">
        <v>0</v>
      </c>
      <c r="AK859" s="22">
        <v>0</v>
      </c>
      <c r="AL859" s="45">
        <v>0</v>
      </c>
      <c r="AM859" s="45">
        <v>0</v>
      </c>
      <c r="AN859" s="45">
        <v>0</v>
      </c>
      <c r="AO859" s="45">
        <v>0</v>
      </c>
      <c r="AP859" s="45">
        <v>1</v>
      </c>
      <c r="AQ859" s="45">
        <v>0</v>
      </c>
      <c r="AR859" s="45">
        <v>0</v>
      </c>
      <c r="AS859" s="45" t="s">
        <v>4442</v>
      </c>
      <c r="AT859" s="45" t="s">
        <v>4441</v>
      </c>
      <c r="AU859" s="45">
        <v>0.89108330791806811</v>
      </c>
      <c r="AV859" s="10">
        <v>188.10198894158955</v>
      </c>
      <c r="AW859" s="10">
        <v>189.41641990513872</v>
      </c>
      <c r="AX859" s="17">
        <v>0</v>
      </c>
    </row>
    <row r="860" spans="1:50" x14ac:dyDescent="0.25">
      <c r="A860" s="22" t="s">
        <v>539</v>
      </c>
      <c r="B860" s="22" t="s">
        <v>3949</v>
      </c>
      <c r="C860" s="22" t="s">
        <v>609</v>
      </c>
      <c r="D860" s="22">
        <v>8909</v>
      </c>
      <c r="E860" s="22" t="s">
        <v>693</v>
      </c>
      <c r="F860" s="43">
        <v>0.14807999999999999</v>
      </c>
      <c r="G860" s="43">
        <v>17.88505703205</v>
      </c>
      <c r="H860" s="43">
        <v>0.4164772727272727</v>
      </c>
      <c r="I860" s="9">
        <v>1.8939393939393942E-3</v>
      </c>
      <c r="J860" s="9">
        <v>0.41458333333333336</v>
      </c>
      <c r="K860" s="11">
        <v>9.5265151515151525E-2</v>
      </c>
      <c r="L860" s="41">
        <v>123</v>
      </c>
      <c r="M860" s="44">
        <v>51</v>
      </c>
      <c r="N860" s="13">
        <v>37</v>
      </c>
      <c r="O860" s="13">
        <v>36</v>
      </c>
      <c r="P860" s="22">
        <v>35</v>
      </c>
      <c r="Q860" s="22">
        <v>34</v>
      </c>
      <c r="R860" s="14">
        <v>0</v>
      </c>
      <c r="S860" s="22">
        <v>23</v>
      </c>
      <c r="T860" s="22">
        <v>0.77125966348340147</v>
      </c>
      <c r="U860" s="22">
        <v>233</v>
      </c>
      <c r="V860" s="22"/>
      <c r="W860" s="22">
        <v>71</v>
      </c>
      <c r="X860" s="22">
        <v>59</v>
      </c>
      <c r="Y860" s="14">
        <v>182</v>
      </c>
      <c r="Z860" s="10">
        <v>36</v>
      </c>
      <c r="AA860" s="22">
        <v>25</v>
      </c>
      <c r="AB860" s="22">
        <v>65.7</v>
      </c>
      <c r="AC860" s="22">
        <v>8.2795374783899665E-3</v>
      </c>
      <c r="AD860" s="42">
        <v>6.2E-4</v>
      </c>
      <c r="AE860" s="22">
        <v>884</v>
      </c>
      <c r="AF860" s="22">
        <v>8.7234046786894601E-2</v>
      </c>
      <c r="AG860" s="22">
        <v>7.9303678897176908E-3</v>
      </c>
      <c r="AH860" s="22">
        <v>0</v>
      </c>
      <c r="AI860" s="22">
        <v>0</v>
      </c>
      <c r="AJ860" s="22">
        <v>0</v>
      </c>
      <c r="AK860" s="22">
        <v>0</v>
      </c>
      <c r="AL860" s="45">
        <v>0</v>
      </c>
      <c r="AM860" s="45">
        <v>0</v>
      </c>
      <c r="AN860" s="45">
        <v>0</v>
      </c>
      <c r="AO860" s="45">
        <v>0</v>
      </c>
      <c r="AP860" s="45">
        <v>0</v>
      </c>
      <c r="AQ860" s="45">
        <v>0</v>
      </c>
      <c r="AR860" s="45">
        <v>0</v>
      </c>
      <c r="AS860" s="45" t="s">
        <v>4442</v>
      </c>
      <c r="AT860" s="45" t="s">
        <v>4445</v>
      </c>
      <c r="AU860" s="45">
        <v>8.6837348074812318E-2</v>
      </c>
      <c r="AV860" s="10">
        <v>86.834170854271349</v>
      </c>
      <c r="AW860" s="10">
        <v>170.47748976807642</v>
      </c>
      <c r="AX860" s="17">
        <v>4.5475216007276045E-3</v>
      </c>
    </row>
    <row r="861" spans="1:50" x14ac:dyDescent="0.25">
      <c r="A861" s="22" t="s">
        <v>539</v>
      </c>
      <c r="B861" s="22" t="s">
        <v>3949</v>
      </c>
      <c r="C861" s="22" t="s">
        <v>689</v>
      </c>
      <c r="D861" s="22">
        <v>2318</v>
      </c>
      <c r="E861" s="22" t="s">
        <v>836</v>
      </c>
      <c r="F861" s="43">
        <v>4.0048079999999997</v>
      </c>
      <c r="G861" s="43">
        <v>541.52958481674</v>
      </c>
      <c r="H861" s="43">
        <v>22.665151515151518</v>
      </c>
      <c r="I861" s="9">
        <v>0</v>
      </c>
      <c r="J861" s="9">
        <v>22.665151515151518</v>
      </c>
      <c r="K861" s="11">
        <v>0</v>
      </c>
      <c r="L861" s="41">
        <v>6482</v>
      </c>
      <c r="M861" s="44">
        <v>0</v>
      </c>
      <c r="N861" s="13">
        <v>0</v>
      </c>
      <c r="O861" s="13">
        <v>0</v>
      </c>
      <c r="P861" s="22">
        <v>0</v>
      </c>
      <c r="Q861" s="22">
        <v>0</v>
      </c>
      <c r="R861" s="14">
        <v>0</v>
      </c>
      <c r="S861" s="22">
        <v>482</v>
      </c>
      <c r="T861" s="22">
        <v>1</v>
      </c>
      <c r="U861" s="22">
        <v>11783</v>
      </c>
      <c r="V861" s="22"/>
      <c r="W861" s="22">
        <v>2127</v>
      </c>
      <c r="X861" s="22">
        <v>1402</v>
      </c>
      <c r="Y861" s="14">
        <v>11783</v>
      </c>
      <c r="Z861" s="10">
        <v>2127</v>
      </c>
      <c r="AA861" s="22">
        <v>1402</v>
      </c>
      <c r="AB861" s="22">
        <v>3974.46</v>
      </c>
      <c r="AC861" s="22">
        <v>7.3953632678356324E-3</v>
      </c>
      <c r="AD861" s="42">
        <v>3.2710000000000003E-2</v>
      </c>
      <c r="AE861" s="22">
        <v>885</v>
      </c>
      <c r="AF861" s="22">
        <v>2.2252808749712494</v>
      </c>
      <c r="AG861" s="22">
        <v>7.8910669325221606E-3</v>
      </c>
      <c r="AH861" s="22">
        <v>0</v>
      </c>
      <c r="AI861" s="22">
        <v>0</v>
      </c>
      <c r="AJ861" s="22">
        <v>0</v>
      </c>
      <c r="AK861" s="22">
        <v>0</v>
      </c>
      <c r="AL861" s="45">
        <v>0</v>
      </c>
      <c r="AM861" s="45">
        <v>0</v>
      </c>
      <c r="AN861" s="45">
        <v>0</v>
      </c>
      <c r="AO861" s="45">
        <v>0</v>
      </c>
      <c r="AP861" s="45">
        <v>1</v>
      </c>
      <c r="AQ861" s="45">
        <v>0</v>
      </c>
      <c r="AR861" s="45">
        <v>0</v>
      </c>
      <c r="AS861" s="45" t="s">
        <v>4442</v>
      </c>
      <c r="AT861" s="45" t="s">
        <v>4442</v>
      </c>
      <c r="AU861" s="45">
        <v>2.2252808749712494</v>
      </c>
      <c r="AV861" s="10">
        <v>93.844508322748837</v>
      </c>
      <c r="AW861" s="10">
        <v>93.844508322748837</v>
      </c>
      <c r="AX861" s="17">
        <v>0</v>
      </c>
    </row>
    <row r="862" spans="1:50" x14ac:dyDescent="0.25">
      <c r="A862" s="22" t="s">
        <v>2195</v>
      </c>
      <c r="B862" s="22" t="s">
        <v>3956</v>
      </c>
      <c r="C862" s="22" t="s">
        <v>2450</v>
      </c>
      <c r="D862" s="22">
        <v>4507</v>
      </c>
      <c r="E862" s="22" t="s">
        <v>2533</v>
      </c>
      <c r="F862" s="43">
        <v>2.8706510000000001</v>
      </c>
      <c r="G862" s="43">
        <v>365.40122110467001</v>
      </c>
      <c r="H862" s="43">
        <v>14.237689393939394</v>
      </c>
      <c r="I862" s="9">
        <v>0.86268939393939392</v>
      </c>
      <c r="J862" s="9">
        <v>13.374810606060608</v>
      </c>
      <c r="K862" s="11">
        <v>0.9075757575757577</v>
      </c>
      <c r="L862" s="41">
        <v>304</v>
      </c>
      <c r="M862" s="44">
        <v>80</v>
      </c>
      <c r="N862" s="13">
        <v>6</v>
      </c>
      <c r="O862" s="13">
        <v>0</v>
      </c>
      <c r="P862" s="22">
        <v>6</v>
      </c>
      <c r="Q862" s="22">
        <v>0</v>
      </c>
      <c r="R862" s="14">
        <v>0</v>
      </c>
      <c r="S862" s="22">
        <v>279</v>
      </c>
      <c r="T862" s="22">
        <v>0.93625540405719987</v>
      </c>
      <c r="U862" s="22">
        <v>608</v>
      </c>
      <c r="V862" s="22"/>
      <c r="W862" s="22">
        <v>103</v>
      </c>
      <c r="X862" s="22">
        <v>65</v>
      </c>
      <c r="Y862" s="14">
        <v>528</v>
      </c>
      <c r="Z862" s="10">
        <v>97</v>
      </c>
      <c r="AA862" s="22">
        <v>65</v>
      </c>
      <c r="AB862" s="22">
        <v>180.41</v>
      </c>
      <c r="AC862" s="22">
        <v>7.856161485507723E-3</v>
      </c>
      <c r="AD862" s="42">
        <v>1.58E-3</v>
      </c>
      <c r="AE862" s="22">
        <v>886</v>
      </c>
      <c r="AF862" s="22">
        <v>0.64459661537727608</v>
      </c>
      <c r="AG862" s="22">
        <v>7.8609343338692204E-3</v>
      </c>
      <c r="AH862" s="22">
        <v>0</v>
      </c>
      <c r="AI862" s="22">
        <v>0</v>
      </c>
      <c r="AJ862" s="22">
        <v>0</v>
      </c>
      <c r="AK862" s="22">
        <v>0</v>
      </c>
      <c r="AL862" s="45">
        <v>0</v>
      </c>
      <c r="AM862" s="45">
        <v>0</v>
      </c>
      <c r="AN862" s="45">
        <v>0</v>
      </c>
      <c r="AO862" s="45">
        <v>0</v>
      </c>
      <c r="AP862" s="45">
        <v>0</v>
      </c>
      <c r="AQ862" s="45">
        <v>0</v>
      </c>
      <c r="AR862" s="45">
        <v>0</v>
      </c>
      <c r="AS862" s="45" t="s">
        <v>4442</v>
      </c>
      <c r="AT862" s="45" t="s">
        <v>4445</v>
      </c>
      <c r="AU862" s="45">
        <v>0.60553067351284151</v>
      </c>
      <c r="AV862" s="10">
        <v>7.2524391452725174</v>
      </c>
      <c r="AW862" s="10">
        <v>7.2343199201862323</v>
      </c>
      <c r="AX862" s="17">
        <v>6.0591952111739268E-2</v>
      </c>
    </row>
    <row r="863" spans="1:50" x14ac:dyDescent="0.25">
      <c r="A863" s="22" t="s">
        <v>8</v>
      </c>
      <c r="B863" s="22" t="s">
        <v>3946</v>
      </c>
      <c r="C863" s="22" t="s">
        <v>287</v>
      </c>
      <c r="D863" s="22">
        <v>4566</v>
      </c>
      <c r="E863" s="22" t="s">
        <v>420</v>
      </c>
      <c r="F863" s="43">
        <v>1.9534480000000001</v>
      </c>
      <c r="G863" s="43">
        <v>131.36639746968001</v>
      </c>
      <c r="H863" s="43">
        <v>6.3537878787878794</v>
      </c>
      <c r="I863" s="9">
        <v>0.12689393939393939</v>
      </c>
      <c r="J863" s="9">
        <v>6.2268939393939391</v>
      </c>
      <c r="K863" s="11">
        <v>0.1643939393939394</v>
      </c>
      <c r="L863" s="41">
        <v>673</v>
      </c>
      <c r="M863" s="44">
        <v>2</v>
      </c>
      <c r="N863" s="13">
        <v>0</v>
      </c>
      <c r="O863" s="13">
        <v>0</v>
      </c>
      <c r="P863" s="22">
        <v>0</v>
      </c>
      <c r="Q863" s="22">
        <v>0</v>
      </c>
      <c r="R863" s="14">
        <v>0</v>
      </c>
      <c r="S863" s="22">
        <v>183</v>
      </c>
      <c r="T863" s="22">
        <v>0.97412662453797549</v>
      </c>
      <c r="U863" s="22">
        <v>1204</v>
      </c>
      <c r="V863" s="22"/>
      <c r="W863" s="22">
        <v>219</v>
      </c>
      <c r="X863" s="22">
        <v>145</v>
      </c>
      <c r="Y863" s="14">
        <v>1202</v>
      </c>
      <c r="Z863" s="10">
        <v>219</v>
      </c>
      <c r="AA863" s="22">
        <v>145</v>
      </c>
      <c r="AB863" s="22">
        <v>408.21</v>
      </c>
      <c r="AC863" s="22">
        <v>1.4870225853996378E-2</v>
      </c>
      <c r="AD863" s="42">
        <v>6.77E-3</v>
      </c>
      <c r="AE863" s="22">
        <v>887</v>
      </c>
      <c r="AF863" s="22">
        <v>0.44720346029607144</v>
      </c>
      <c r="AG863" s="22">
        <v>7.8456747420363408E-3</v>
      </c>
      <c r="AH863" s="22">
        <v>0</v>
      </c>
      <c r="AI863" s="22">
        <v>0</v>
      </c>
      <c r="AJ863" s="22">
        <v>0</v>
      </c>
      <c r="AK863" s="22">
        <v>0</v>
      </c>
      <c r="AL863" s="45">
        <v>0</v>
      </c>
      <c r="AM863" s="45">
        <v>0</v>
      </c>
      <c r="AN863" s="45">
        <v>0</v>
      </c>
      <c r="AO863" s="45">
        <v>0</v>
      </c>
      <c r="AP863" s="45">
        <v>0</v>
      </c>
      <c r="AQ863" s="45">
        <v>0</v>
      </c>
      <c r="AR863" s="45">
        <v>0</v>
      </c>
      <c r="AS863" s="45" t="s">
        <v>4442</v>
      </c>
      <c r="AT863" s="45" t="s">
        <v>4444</v>
      </c>
      <c r="AU863" s="45">
        <v>0.43827218813682589</v>
      </c>
      <c r="AV863" s="10">
        <v>35.17002250745179</v>
      </c>
      <c r="AW863" s="10">
        <v>34.467628472636221</v>
      </c>
      <c r="AX863" s="17">
        <v>1.997138428520329E-2</v>
      </c>
    </row>
    <row r="864" spans="1:50" x14ac:dyDescent="0.25">
      <c r="A864" s="22" t="s">
        <v>539</v>
      </c>
      <c r="B864" s="22" t="s">
        <v>3949</v>
      </c>
      <c r="C864" s="22" t="s">
        <v>883</v>
      </c>
      <c r="D864" s="22">
        <v>3522</v>
      </c>
      <c r="E864" s="22" t="s">
        <v>884</v>
      </c>
      <c r="F864" s="43">
        <v>2.3308040000000001</v>
      </c>
      <c r="G864" s="43">
        <v>264.20950957310998</v>
      </c>
      <c r="H864" s="43">
        <v>14.48787878787879</v>
      </c>
      <c r="I864" s="9">
        <v>0</v>
      </c>
      <c r="J864" s="9">
        <v>14.48787878787879</v>
      </c>
      <c r="K864" s="11">
        <v>0</v>
      </c>
      <c r="L864" s="41">
        <v>3292</v>
      </c>
      <c r="M864" s="44">
        <v>0</v>
      </c>
      <c r="N864" s="13">
        <v>0</v>
      </c>
      <c r="O864" s="13">
        <v>0</v>
      </c>
      <c r="P864" s="22">
        <v>0</v>
      </c>
      <c r="Q864" s="22">
        <v>0</v>
      </c>
      <c r="R864" s="14">
        <v>0</v>
      </c>
      <c r="S864" s="22">
        <v>330</v>
      </c>
      <c r="T864" s="22">
        <v>1</v>
      </c>
      <c r="U864" s="22">
        <v>5990</v>
      </c>
      <c r="V864" s="22"/>
      <c r="W864" s="22">
        <v>1082</v>
      </c>
      <c r="X864" s="22">
        <v>714</v>
      </c>
      <c r="Y864" s="14">
        <v>5990</v>
      </c>
      <c r="Z864" s="10">
        <v>1082</v>
      </c>
      <c r="AA864" s="22">
        <v>714</v>
      </c>
      <c r="AB864" s="22">
        <v>2021.44</v>
      </c>
      <c r="AC864" s="22">
        <v>8.821802075806958E-3</v>
      </c>
      <c r="AD864" s="42">
        <v>1.985E-2</v>
      </c>
      <c r="AE864" s="22">
        <v>888</v>
      </c>
      <c r="AF864" s="22">
        <v>1.0695484337679386</v>
      </c>
      <c r="AG864" s="22">
        <v>7.80692287421853E-3</v>
      </c>
      <c r="AH864" s="22">
        <v>0</v>
      </c>
      <c r="AI864" s="22">
        <v>0</v>
      </c>
      <c r="AJ864" s="22">
        <v>0</v>
      </c>
      <c r="AK864" s="22">
        <v>0</v>
      </c>
      <c r="AL864" s="45">
        <v>0</v>
      </c>
      <c r="AM864" s="45">
        <v>0</v>
      </c>
      <c r="AN864" s="45">
        <v>0</v>
      </c>
      <c r="AO864" s="45">
        <v>0</v>
      </c>
      <c r="AP864" s="45">
        <v>0</v>
      </c>
      <c r="AQ864" s="45">
        <v>0</v>
      </c>
      <c r="AR864" s="45">
        <v>0</v>
      </c>
      <c r="AS864" s="45" t="s">
        <v>4442</v>
      </c>
      <c r="AT864" s="45" t="s">
        <v>4442</v>
      </c>
      <c r="AU864" s="45">
        <v>1.0695484337679386</v>
      </c>
      <c r="AV864" s="10">
        <v>74.683120686048937</v>
      </c>
      <c r="AW864" s="10">
        <v>74.683120686048937</v>
      </c>
      <c r="AX864" s="17">
        <v>0</v>
      </c>
    </row>
    <row r="865" spans="1:50" x14ac:dyDescent="0.25">
      <c r="A865" s="22" t="s">
        <v>2906</v>
      </c>
      <c r="B865" s="22" t="s">
        <v>3950</v>
      </c>
      <c r="C865" s="22" t="s">
        <v>3068</v>
      </c>
      <c r="D865" s="22">
        <v>5007</v>
      </c>
      <c r="E865" s="22" t="s">
        <v>3244</v>
      </c>
      <c r="F865" s="43">
        <v>1.8208960000000001</v>
      </c>
      <c r="G865" s="43">
        <v>252.59719323197001</v>
      </c>
      <c r="H865" s="43">
        <v>11.873295454545454</v>
      </c>
      <c r="I865" s="9">
        <v>0</v>
      </c>
      <c r="J865" s="9">
        <v>11.873295454545454</v>
      </c>
      <c r="K865" s="11">
        <v>0</v>
      </c>
      <c r="L865" s="41">
        <v>2392</v>
      </c>
      <c r="M865" s="44">
        <v>0</v>
      </c>
      <c r="N865" s="13">
        <v>0</v>
      </c>
      <c r="O865" s="13">
        <v>0</v>
      </c>
      <c r="P865" s="22">
        <v>0</v>
      </c>
      <c r="Q865" s="22">
        <v>0</v>
      </c>
      <c r="R865" s="14">
        <v>0</v>
      </c>
      <c r="S865" s="22">
        <v>242</v>
      </c>
      <c r="T865" s="22">
        <v>1</v>
      </c>
      <c r="U865" s="22">
        <v>4356</v>
      </c>
      <c r="V865" s="22"/>
      <c r="W865" s="22">
        <v>788</v>
      </c>
      <c r="X865" s="22">
        <v>520</v>
      </c>
      <c r="Y865" s="14">
        <v>4356</v>
      </c>
      <c r="Z865" s="10">
        <v>788</v>
      </c>
      <c r="AA865" s="22">
        <v>520</v>
      </c>
      <c r="AB865" s="22">
        <v>1471.6</v>
      </c>
      <c r="AC865" s="22">
        <v>7.2086945096329676E-3</v>
      </c>
      <c r="AD865" s="42">
        <v>1.1809999999999999E-2</v>
      </c>
      <c r="AE865" s="22">
        <v>889</v>
      </c>
      <c r="AF865" s="22">
        <v>1.2402890407076486</v>
      </c>
      <c r="AG865" s="22">
        <v>7.8005600044506202E-3</v>
      </c>
      <c r="AH865" s="22">
        <v>0</v>
      </c>
      <c r="AI865" s="22">
        <v>0</v>
      </c>
      <c r="AJ865" s="22">
        <v>0</v>
      </c>
      <c r="AK865" s="22">
        <v>0</v>
      </c>
      <c r="AL865" s="45">
        <v>0</v>
      </c>
      <c r="AM865" s="45">
        <v>0</v>
      </c>
      <c r="AN865" s="45">
        <v>0</v>
      </c>
      <c r="AO865" s="45">
        <v>0</v>
      </c>
      <c r="AP865" s="45">
        <v>0</v>
      </c>
      <c r="AQ865" s="45">
        <v>0</v>
      </c>
      <c r="AR865" s="45">
        <v>0</v>
      </c>
      <c r="AS865" s="45" t="s">
        <v>4442</v>
      </c>
      <c r="AT865" s="45" t="s">
        <v>4443</v>
      </c>
      <c r="AU865" s="45">
        <v>1.2402890407076486</v>
      </c>
      <c r="AV865" s="10">
        <v>66.367421160932196</v>
      </c>
      <c r="AW865" s="10">
        <v>66.367421160932196</v>
      </c>
      <c r="AX865" s="17">
        <v>0</v>
      </c>
    </row>
    <row r="866" spans="1:50" x14ac:dyDescent="0.25">
      <c r="A866" s="22" t="s">
        <v>964</v>
      </c>
      <c r="B866" s="22" t="s">
        <v>3952</v>
      </c>
      <c r="C866" s="22" t="s">
        <v>1088</v>
      </c>
      <c r="D866" s="22">
        <v>5259</v>
      </c>
      <c r="E866" s="22" t="s">
        <v>1089</v>
      </c>
      <c r="F866" s="43">
        <v>3.0218660000000002</v>
      </c>
      <c r="G866" s="43">
        <v>381.13982163331002</v>
      </c>
      <c r="H866" s="43">
        <v>16.675757575757576</v>
      </c>
      <c r="I866" s="9">
        <v>5.8350378787878787</v>
      </c>
      <c r="J866" s="9">
        <v>10.840719696969698</v>
      </c>
      <c r="K866" s="11">
        <v>14.417234848484849</v>
      </c>
      <c r="L866" s="41">
        <v>2934</v>
      </c>
      <c r="M866" s="44">
        <v>633</v>
      </c>
      <c r="N866" s="13">
        <v>560</v>
      </c>
      <c r="O866" s="13">
        <v>368</v>
      </c>
      <c r="P866" s="22">
        <v>237</v>
      </c>
      <c r="Q866" s="22">
        <v>86</v>
      </c>
      <c r="R866" s="14">
        <v>0</v>
      </c>
      <c r="S866" s="22">
        <v>694</v>
      </c>
      <c r="T866" s="22">
        <v>0.13543748864255856</v>
      </c>
      <c r="U866" s="22">
        <v>1356</v>
      </c>
      <c r="V866" s="22"/>
      <c r="W866" s="22">
        <v>691</v>
      </c>
      <c r="X866" s="22">
        <v>454</v>
      </c>
      <c r="Y866" s="14">
        <v>723</v>
      </c>
      <c r="Z866" s="10">
        <v>454</v>
      </c>
      <c r="AA866" s="22">
        <v>368</v>
      </c>
      <c r="AB866" s="22">
        <v>687.05</v>
      </c>
      <c r="AC866" s="22">
        <v>7.9284971773621194E-3</v>
      </c>
      <c r="AD866" s="42">
        <v>7.4799999999999997E-3</v>
      </c>
      <c r="AE866" s="22">
        <v>890</v>
      </c>
      <c r="AF866" s="22">
        <v>1.5735551669544579</v>
      </c>
      <c r="AG866" s="22">
        <v>7.7898770641309798E-3</v>
      </c>
      <c r="AH866" s="22">
        <v>0</v>
      </c>
      <c r="AI866" s="22">
        <v>1</v>
      </c>
      <c r="AJ866" s="22">
        <v>1</v>
      </c>
      <c r="AK866" s="22">
        <v>0</v>
      </c>
      <c r="AL866" s="45">
        <v>0</v>
      </c>
      <c r="AM866" s="45">
        <v>0</v>
      </c>
      <c r="AN866" s="45">
        <v>0</v>
      </c>
      <c r="AO866" s="45">
        <v>0</v>
      </c>
      <c r="AP866" s="45">
        <v>0</v>
      </c>
      <c r="AQ866" s="45">
        <v>0</v>
      </c>
      <c r="AR866" s="45">
        <v>0</v>
      </c>
      <c r="AS866" s="45" t="s">
        <v>4442</v>
      </c>
      <c r="AT866" s="45" t="s">
        <v>4444</v>
      </c>
      <c r="AU866" s="45">
        <v>1.0229502566930109</v>
      </c>
      <c r="AV866" s="10">
        <v>41.879138349726581</v>
      </c>
      <c r="AW866" s="10">
        <v>41.437397783027443</v>
      </c>
      <c r="AX866" s="17">
        <v>0.34991141195711428</v>
      </c>
    </row>
    <row r="867" spans="1:50" x14ac:dyDescent="0.25">
      <c r="A867" s="22" t="s">
        <v>8</v>
      </c>
      <c r="B867" s="22" t="s">
        <v>3946</v>
      </c>
      <c r="C867" s="22" t="s">
        <v>148</v>
      </c>
      <c r="D867" s="22">
        <v>1768</v>
      </c>
      <c r="E867" s="22" t="s">
        <v>673</v>
      </c>
      <c r="F867" s="43">
        <v>5.8671519999999999</v>
      </c>
      <c r="G867" s="43">
        <v>964.73293123213</v>
      </c>
      <c r="H867" s="43">
        <v>41.150946969696975</v>
      </c>
      <c r="I867" s="9">
        <v>16.946401515151514</v>
      </c>
      <c r="J867" s="9">
        <v>24.204545454545457</v>
      </c>
      <c r="K867" s="11">
        <v>35.401893939393943</v>
      </c>
      <c r="L867" s="41">
        <v>6408</v>
      </c>
      <c r="M867" s="44">
        <v>8294</v>
      </c>
      <c r="N867" s="13">
        <v>3253</v>
      </c>
      <c r="O867" s="13">
        <v>2894</v>
      </c>
      <c r="P867" s="22">
        <v>2489</v>
      </c>
      <c r="Q867" s="22">
        <v>2207</v>
      </c>
      <c r="R867" s="14">
        <v>0</v>
      </c>
      <c r="S867" s="22">
        <v>1292</v>
      </c>
      <c r="T867" s="22">
        <v>0.13970645765543521</v>
      </c>
      <c r="U867" s="22">
        <v>9921</v>
      </c>
      <c r="V867" s="22"/>
      <c r="W867" s="22">
        <v>3547</v>
      </c>
      <c r="X867" s="22">
        <v>3088</v>
      </c>
      <c r="Y867" s="14">
        <v>1627</v>
      </c>
      <c r="Z867" s="10">
        <v>1058</v>
      </c>
      <c r="AA867" s="22">
        <v>881</v>
      </c>
      <c r="AB867" s="22">
        <v>1595.89</v>
      </c>
      <c r="AC867" s="22">
        <v>6.0816333827297024E-3</v>
      </c>
      <c r="AD867" s="42">
        <v>1.338E-2</v>
      </c>
      <c r="AE867" s="22">
        <v>891</v>
      </c>
      <c r="AF867" s="22">
        <v>4.6192489288045442</v>
      </c>
      <c r="AG867" s="22">
        <v>7.7896271986585908E-3</v>
      </c>
      <c r="AH867" s="22">
        <v>0</v>
      </c>
      <c r="AI867" s="22">
        <v>1</v>
      </c>
      <c r="AJ867" s="22">
        <v>1</v>
      </c>
      <c r="AK867" s="22">
        <v>0</v>
      </c>
      <c r="AL867" s="45">
        <v>0</v>
      </c>
      <c r="AM867" s="45">
        <v>0</v>
      </c>
      <c r="AN867" s="45">
        <v>0</v>
      </c>
      <c r="AO867" s="45">
        <v>0</v>
      </c>
      <c r="AP867" s="45">
        <v>0</v>
      </c>
      <c r="AQ867" s="45">
        <v>0</v>
      </c>
      <c r="AR867" s="45">
        <v>0</v>
      </c>
      <c r="AS867" s="45" t="s">
        <v>4442</v>
      </c>
      <c r="AT867" s="45" t="s">
        <v>4443</v>
      </c>
      <c r="AU867" s="45">
        <v>2.7169926550036165</v>
      </c>
      <c r="AV867" s="10">
        <v>43.710798122065725</v>
      </c>
      <c r="AW867" s="10">
        <v>86.194857255945166</v>
      </c>
      <c r="AX867" s="17">
        <v>0.41181073008187696</v>
      </c>
    </row>
    <row r="868" spans="1:50" x14ac:dyDescent="0.25">
      <c r="A868" s="22" t="s">
        <v>964</v>
      </c>
      <c r="B868" s="22" t="s">
        <v>3948</v>
      </c>
      <c r="C868" s="22" t="s">
        <v>969</v>
      </c>
      <c r="D868" s="22">
        <v>6685</v>
      </c>
      <c r="E868" s="22" t="s">
        <v>1204</v>
      </c>
      <c r="F868" s="43">
        <v>0.34791699999999998</v>
      </c>
      <c r="G868" s="43">
        <v>40.544089706720001</v>
      </c>
      <c r="H868" s="43">
        <v>2.1581439393939394</v>
      </c>
      <c r="I868" s="9">
        <v>1.228219696969697</v>
      </c>
      <c r="J868" s="9">
        <v>0.92992424242424254</v>
      </c>
      <c r="K868" s="11">
        <v>2.1581439393939394</v>
      </c>
      <c r="L868" s="41">
        <v>409</v>
      </c>
      <c r="M868" s="44">
        <v>730</v>
      </c>
      <c r="N868" s="13">
        <v>205</v>
      </c>
      <c r="O868" s="13">
        <v>145</v>
      </c>
      <c r="P868" s="22">
        <v>149</v>
      </c>
      <c r="Q868" s="22">
        <v>99</v>
      </c>
      <c r="R868" s="14">
        <v>0</v>
      </c>
      <c r="S868" s="22">
        <v>106</v>
      </c>
      <c r="T868" s="22">
        <v>0</v>
      </c>
      <c r="U868" s="22">
        <v>730</v>
      </c>
      <c r="V868" s="22"/>
      <c r="W868" s="22">
        <v>205</v>
      </c>
      <c r="X868" s="22">
        <v>145</v>
      </c>
      <c r="Y868" s="14">
        <v>0</v>
      </c>
      <c r="Z868" s="10">
        <v>56</v>
      </c>
      <c r="AA868" s="22">
        <v>46</v>
      </c>
      <c r="AB868" s="22">
        <v>76.72</v>
      </c>
      <c r="AC868" s="22">
        <v>8.5812014159571647E-3</v>
      </c>
      <c r="AD868" s="42">
        <v>1E-3</v>
      </c>
      <c r="AE868" s="22">
        <v>892</v>
      </c>
      <c r="AF868" s="22">
        <v>0.27201196056425508</v>
      </c>
      <c r="AG868" s="22">
        <v>7.7717703018358592E-3</v>
      </c>
      <c r="AH868" s="22">
        <v>0</v>
      </c>
      <c r="AI868" s="22">
        <v>0</v>
      </c>
      <c r="AJ868" s="22">
        <v>0</v>
      </c>
      <c r="AK868" s="22">
        <v>0</v>
      </c>
      <c r="AL868" s="45">
        <v>0</v>
      </c>
      <c r="AM868" s="45">
        <v>0</v>
      </c>
      <c r="AN868" s="45">
        <v>0</v>
      </c>
      <c r="AO868" s="45">
        <v>0</v>
      </c>
      <c r="AP868" s="45">
        <v>0</v>
      </c>
      <c r="AQ868" s="45">
        <v>0</v>
      </c>
      <c r="AR868" s="45">
        <v>0</v>
      </c>
      <c r="AS868" s="45" t="s">
        <v>4442</v>
      </c>
      <c r="AT868" s="45" t="s">
        <v>4445</v>
      </c>
      <c r="AU868" s="45">
        <v>0.11720743539890237</v>
      </c>
      <c r="AV868" s="10">
        <v>60.219959266802434</v>
      </c>
      <c r="AW868" s="10">
        <v>94.989030276437035</v>
      </c>
      <c r="AX868" s="17">
        <v>0.56910925844668714</v>
      </c>
    </row>
    <row r="869" spans="1:50" x14ac:dyDescent="0.25">
      <c r="A869" s="22" t="s">
        <v>2906</v>
      </c>
      <c r="B869" s="22" t="s">
        <v>3950</v>
      </c>
      <c r="C869" s="22" t="s">
        <v>1616</v>
      </c>
      <c r="D869" s="22">
        <v>2135</v>
      </c>
      <c r="E869" s="22" t="s">
        <v>3572</v>
      </c>
      <c r="F869" s="43">
        <v>0.240897</v>
      </c>
      <c r="G869" s="43">
        <v>10.37473414708</v>
      </c>
      <c r="H869" s="43">
        <v>0.85284090909090915</v>
      </c>
      <c r="I869" s="9">
        <v>0.73371212121212126</v>
      </c>
      <c r="J869" s="9">
        <v>0.11912878787878789</v>
      </c>
      <c r="K869" s="11">
        <v>0.85284090909090915</v>
      </c>
      <c r="L869" s="41">
        <v>2</v>
      </c>
      <c r="M869" s="44">
        <v>10</v>
      </c>
      <c r="N869" s="13">
        <v>2</v>
      </c>
      <c r="O869" s="13">
        <v>0</v>
      </c>
      <c r="P869" s="22">
        <v>0</v>
      </c>
      <c r="Q869" s="22">
        <v>0</v>
      </c>
      <c r="R869" s="14">
        <v>0</v>
      </c>
      <c r="S869" s="22">
        <v>17</v>
      </c>
      <c r="T869" s="22">
        <v>0</v>
      </c>
      <c r="U869" s="22">
        <v>10</v>
      </c>
      <c r="V869" s="22"/>
      <c r="W869" s="22">
        <v>2</v>
      </c>
      <c r="X869" s="22">
        <v>0</v>
      </c>
      <c r="Y869" s="14">
        <v>0</v>
      </c>
      <c r="Z869" s="10">
        <v>2</v>
      </c>
      <c r="AA869" s="22">
        <v>0</v>
      </c>
      <c r="AB869" s="22">
        <v>2.74</v>
      </c>
      <c r="AC869" s="22">
        <v>2.3219582939173547E-2</v>
      </c>
      <c r="AD869" s="42">
        <v>1E-4</v>
      </c>
      <c r="AE869" s="22">
        <v>893</v>
      </c>
      <c r="AF869" s="22">
        <v>3.1072725357540479E-2</v>
      </c>
      <c r="AG869" s="22">
        <v>7.7681813393851197E-3</v>
      </c>
      <c r="AH869" s="22">
        <v>0</v>
      </c>
      <c r="AI869" s="22">
        <v>0</v>
      </c>
      <c r="AJ869" s="22">
        <v>0</v>
      </c>
      <c r="AK869" s="22">
        <v>0</v>
      </c>
      <c r="AL869" s="45">
        <v>0</v>
      </c>
      <c r="AM869" s="45">
        <v>0</v>
      </c>
      <c r="AN869" s="45">
        <v>0</v>
      </c>
      <c r="AO869" s="45">
        <v>0</v>
      </c>
      <c r="AP869" s="45">
        <v>0</v>
      </c>
      <c r="AQ869" s="45">
        <v>0</v>
      </c>
      <c r="AR869" s="45">
        <v>0</v>
      </c>
      <c r="AS869" s="45" t="s">
        <v>4442</v>
      </c>
      <c r="AT869" s="45" t="s">
        <v>4445</v>
      </c>
      <c r="AU869" s="45">
        <v>4.3403829113686345E-3</v>
      </c>
      <c r="AV869" s="10">
        <v>16.788553259141494</v>
      </c>
      <c r="AW869" s="10">
        <v>2.3451032644903398</v>
      </c>
      <c r="AX869" s="17">
        <v>0.86031534532533871</v>
      </c>
    </row>
    <row r="870" spans="1:50" x14ac:dyDescent="0.25">
      <c r="A870" s="22" t="s">
        <v>964</v>
      </c>
      <c r="B870" s="22" t="s">
        <v>3948</v>
      </c>
      <c r="C870" s="22" t="s">
        <v>1081</v>
      </c>
      <c r="D870" s="22">
        <v>4073</v>
      </c>
      <c r="E870" s="22" t="s">
        <v>1186</v>
      </c>
      <c r="F870" s="43">
        <v>1.9724200000000001</v>
      </c>
      <c r="G870" s="43">
        <v>257.94586425347001</v>
      </c>
      <c r="H870" s="43">
        <v>13.032765151515152</v>
      </c>
      <c r="I870" s="9">
        <v>0</v>
      </c>
      <c r="J870" s="9">
        <v>13.032765151515152</v>
      </c>
      <c r="K870" s="11">
        <v>0</v>
      </c>
      <c r="L870" s="41">
        <v>4711</v>
      </c>
      <c r="M870" s="44">
        <v>0</v>
      </c>
      <c r="N870" s="13">
        <v>0</v>
      </c>
      <c r="O870" s="13">
        <v>0</v>
      </c>
      <c r="P870" s="22">
        <v>0</v>
      </c>
      <c r="Q870" s="22">
        <v>0</v>
      </c>
      <c r="R870" s="14">
        <v>0</v>
      </c>
      <c r="S870" s="22">
        <v>441</v>
      </c>
      <c r="T870" s="22">
        <v>1</v>
      </c>
      <c r="U870" s="22">
        <v>8567</v>
      </c>
      <c r="V870" s="22"/>
      <c r="W870" s="22">
        <v>1547</v>
      </c>
      <c r="X870" s="22">
        <v>1020</v>
      </c>
      <c r="Y870" s="14">
        <v>8567</v>
      </c>
      <c r="Z870" s="10">
        <v>1547</v>
      </c>
      <c r="AA870" s="22">
        <v>1020</v>
      </c>
      <c r="AB870" s="22">
        <v>2890.42</v>
      </c>
      <c r="AC870" s="22">
        <v>7.6466432431799153E-3</v>
      </c>
      <c r="AD870" s="42">
        <v>2.46E-2</v>
      </c>
      <c r="AE870" s="22">
        <v>894</v>
      </c>
      <c r="AF870" s="22">
        <v>1.4119600779258459</v>
      </c>
      <c r="AG870" s="22">
        <v>7.7156288411248412E-3</v>
      </c>
      <c r="AH870" s="22">
        <v>0</v>
      </c>
      <c r="AI870" s="22">
        <v>0</v>
      </c>
      <c r="AJ870" s="22">
        <v>0</v>
      </c>
      <c r="AK870" s="22">
        <v>0</v>
      </c>
      <c r="AL870" s="45">
        <v>0</v>
      </c>
      <c r="AM870" s="45">
        <v>0</v>
      </c>
      <c r="AN870" s="45">
        <v>0</v>
      </c>
      <c r="AO870" s="45">
        <v>0</v>
      </c>
      <c r="AP870" s="45">
        <v>0</v>
      </c>
      <c r="AQ870" s="45">
        <v>0</v>
      </c>
      <c r="AR870" s="45">
        <v>0</v>
      </c>
      <c r="AS870" s="45" t="s">
        <v>4442</v>
      </c>
      <c r="AT870" s="45" t="s">
        <v>4442</v>
      </c>
      <c r="AU870" s="45">
        <v>1.4119600779258459</v>
      </c>
      <c r="AV870" s="10">
        <v>118.70082687864212</v>
      </c>
      <c r="AW870" s="10">
        <v>118.70082687864212</v>
      </c>
      <c r="AX870" s="17">
        <v>0</v>
      </c>
    </row>
    <row r="871" spans="1:50" x14ac:dyDescent="0.25">
      <c r="A871" s="22" t="s">
        <v>964</v>
      </c>
      <c r="B871" s="22" t="s">
        <v>3952</v>
      </c>
      <c r="C871" s="22" t="s">
        <v>1025</v>
      </c>
      <c r="D871" s="22">
        <v>949</v>
      </c>
      <c r="E871" s="22" t="s">
        <v>1377</v>
      </c>
      <c r="F871" s="43">
        <v>0.24802299999999999</v>
      </c>
      <c r="G871" s="43">
        <v>48.587342616660003</v>
      </c>
      <c r="H871" s="43">
        <v>1.8399621212121213</v>
      </c>
      <c r="I871" s="9">
        <v>0</v>
      </c>
      <c r="J871" s="9">
        <v>1.8399621212121213</v>
      </c>
      <c r="K871" s="11">
        <v>0</v>
      </c>
      <c r="L871" s="41">
        <v>332</v>
      </c>
      <c r="M871" s="44">
        <v>0</v>
      </c>
      <c r="N871" s="13">
        <v>0</v>
      </c>
      <c r="O871" s="13">
        <v>0</v>
      </c>
      <c r="P871" s="22">
        <v>0</v>
      </c>
      <c r="Q871" s="22">
        <v>0</v>
      </c>
      <c r="R871" s="14">
        <v>0</v>
      </c>
      <c r="S871" s="22">
        <v>39</v>
      </c>
      <c r="T871" s="22">
        <v>1</v>
      </c>
      <c r="U871" s="22">
        <v>615</v>
      </c>
      <c r="V871" s="22"/>
      <c r="W871" s="22">
        <v>113</v>
      </c>
      <c r="X871" s="22">
        <v>75</v>
      </c>
      <c r="Y871" s="14">
        <v>615</v>
      </c>
      <c r="Z871" s="10">
        <v>113</v>
      </c>
      <c r="AA871" s="22">
        <v>75</v>
      </c>
      <c r="AB871" s="22">
        <v>210.16</v>
      </c>
      <c r="AC871" s="22">
        <v>5.1046833731333962E-3</v>
      </c>
      <c r="AD871" s="42">
        <v>1.1999999999999999E-3</v>
      </c>
      <c r="AE871" s="22">
        <v>895</v>
      </c>
      <c r="AF871" s="22">
        <v>0.18482993477140558</v>
      </c>
      <c r="AG871" s="22">
        <v>7.7012472821418989E-3</v>
      </c>
      <c r="AH871" s="22">
        <v>0</v>
      </c>
      <c r="AI871" s="22">
        <v>0</v>
      </c>
      <c r="AJ871" s="22">
        <v>0</v>
      </c>
      <c r="AK871" s="22">
        <v>0</v>
      </c>
      <c r="AL871" s="45">
        <v>0</v>
      </c>
      <c r="AM871" s="45">
        <v>0</v>
      </c>
      <c r="AN871" s="45">
        <v>0</v>
      </c>
      <c r="AO871" s="45">
        <v>0</v>
      </c>
      <c r="AP871" s="45">
        <v>0</v>
      </c>
      <c r="AQ871" s="45">
        <v>0</v>
      </c>
      <c r="AR871" s="45">
        <v>0</v>
      </c>
      <c r="AS871" s="45" t="s">
        <v>4442</v>
      </c>
      <c r="AT871" s="45" t="s">
        <v>4445</v>
      </c>
      <c r="AU871" s="45">
        <v>0.18482993477140555</v>
      </c>
      <c r="AV871" s="10">
        <v>61.414307771487387</v>
      </c>
      <c r="AW871" s="10">
        <v>61.414307771487387</v>
      </c>
      <c r="AX871" s="17">
        <v>0</v>
      </c>
    </row>
    <row r="872" spans="1:50" x14ac:dyDescent="0.25">
      <c r="A872" s="22" t="s">
        <v>964</v>
      </c>
      <c r="B872" s="22" t="s">
        <v>3948</v>
      </c>
      <c r="C872" s="22" t="s">
        <v>1231</v>
      </c>
      <c r="D872" s="22">
        <v>6896</v>
      </c>
      <c r="E872" s="22" t="s">
        <v>1232</v>
      </c>
      <c r="F872" s="43">
        <v>1.2784219999999999</v>
      </c>
      <c r="G872" s="43">
        <v>170.74582030638999</v>
      </c>
      <c r="H872" s="43">
        <v>7.9030303030303033</v>
      </c>
      <c r="I872" s="9">
        <v>5.9878787878787882</v>
      </c>
      <c r="J872" s="9">
        <v>1.9149621212121213</v>
      </c>
      <c r="K872" s="11">
        <v>7.9030303030303033</v>
      </c>
      <c r="L872" s="41">
        <v>2335</v>
      </c>
      <c r="M872" s="44">
        <v>5573</v>
      </c>
      <c r="N872" s="13">
        <v>1147</v>
      </c>
      <c r="O872" s="13">
        <v>615</v>
      </c>
      <c r="P872" s="22">
        <v>935</v>
      </c>
      <c r="Q872" s="22">
        <v>487</v>
      </c>
      <c r="R872" s="14">
        <v>0</v>
      </c>
      <c r="S872" s="22">
        <v>210</v>
      </c>
      <c r="T872" s="22">
        <v>0</v>
      </c>
      <c r="U872" s="22">
        <v>5573</v>
      </c>
      <c r="V872" s="22"/>
      <c r="W872" s="22">
        <v>1147</v>
      </c>
      <c r="X872" s="22">
        <v>615</v>
      </c>
      <c r="Y872" s="14">
        <v>0</v>
      </c>
      <c r="Z872" s="10">
        <v>212</v>
      </c>
      <c r="AA872" s="22">
        <v>128</v>
      </c>
      <c r="AB872" s="22">
        <v>290.44</v>
      </c>
      <c r="AC872" s="22">
        <v>7.4872813735994935E-3</v>
      </c>
      <c r="AD872" s="42">
        <v>3.3E-3</v>
      </c>
      <c r="AE872" s="22">
        <v>896</v>
      </c>
      <c r="AF872" s="22">
        <v>0.77692613571108848</v>
      </c>
      <c r="AG872" s="22">
        <v>7.69233797733751E-3</v>
      </c>
      <c r="AH872" s="22">
        <v>0</v>
      </c>
      <c r="AI872" s="22">
        <v>0</v>
      </c>
      <c r="AJ872" s="22">
        <v>0</v>
      </c>
      <c r="AK872" s="22">
        <v>0</v>
      </c>
      <c r="AL872" s="45">
        <v>0</v>
      </c>
      <c r="AM872" s="45">
        <v>0</v>
      </c>
      <c r="AN872" s="45">
        <v>0</v>
      </c>
      <c r="AO872" s="45">
        <v>0</v>
      </c>
      <c r="AP872" s="45">
        <v>0</v>
      </c>
      <c r="AQ872" s="45">
        <v>0</v>
      </c>
      <c r="AR872" s="45">
        <v>0</v>
      </c>
      <c r="AS872" s="45" t="s">
        <v>4442</v>
      </c>
      <c r="AT872" s="45" t="s">
        <v>4445</v>
      </c>
      <c r="AU872" s="45">
        <v>0.18825489259429676</v>
      </c>
      <c r="AV872" s="10">
        <v>110.70715062802887</v>
      </c>
      <c r="AW872" s="10">
        <v>145.13420245398771</v>
      </c>
      <c r="AX872" s="17">
        <v>0.75766871165644178</v>
      </c>
    </row>
    <row r="873" spans="1:50" x14ac:dyDescent="0.25">
      <c r="A873" s="22" t="s">
        <v>8</v>
      </c>
      <c r="B873" s="22" t="s">
        <v>3946</v>
      </c>
      <c r="C873" s="22" t="s">
        <v>106</v>
      </c>
      <c r="D873" s="22">
        <v>4730</v>
      </c>
      <c r="E873" s="22" t="s">
        <v>402</v>
      </c>
      <c r="F873" s="43">
        <v>0.29486899999999999</v>
      </c>
      <c r="G873" s="43">
        <v>31.642969971060001</v>
      </c>
      <c r="H873" s="43">
        <v>1.1585227272727274</v>
      </c>
      <c r="I873" s="9">
        <v>0.79696969696969699</v>
      </c>
      <c r="J873" s="9">
        <v>0.36155303030303032</v>
      </c>
      <c r="K873" s="11">
        <v>0.8149621212121213</v>
      </c>
      <c r="L873" s="41">
        <v>177</v>
      </c>
      <c r="M873" s="44">
        <v>304</v>
      </c>
      <c r="N873" s="13">
        <v>232</v>
      </c>
      <c r="O873" s="13">
        <v>207</v>
      </c>
      <c r="P873" s="22">
        <v>229</v>
      </c>
      <c r="Q873" s="22">
        <v>205</v>
      </c>
      <c r="R873" s="14">
        <v>0</v>
      </c>
      <c r="S873" s="22">
        <v>47</v>
      </c>
      <c r="T873" s="22">
        <v>0.29655059669772765</v>
      </c>
      <c r="U873" s="22">
        <v>403</v>
      </c>
      <c r="V873" s="22"/>
      <c r="W873" s="22">
        <v>250</v>
      </c>
      <c r="X873" s="22">
        <v>219</v>
      </c>
      <c r="Y873" s="14">
        <v>99</v>
      </c>
      <c r="Z873" s="10">
        <v>21</v>
      </c>
      <c r="AA873" s="22">
        <v>14</v>
      </c>
      <c r="AB873" s="22">
        <v>37.68</v>
      </c>
      <c r="AC873" s="22">
        <v>9.3186259150035856E-3</v>
      </c>
      <c r="AD873" s="42">
        <v>4.0999999999999999E-4</v>
      </c>
      <c r="AE873" s="22">
        <v>898</v>
      </c>
      <c r="AF873" s="22">
        <v>0.25261962414574646</v>
      </c>
      <c r="AG873" s="22">
        <v>7.6551401256286806E-3</v>
      </c>
      <c r="AH873" s="22">
        <v>0</v>
      </c>
      <c r="AI873" s="22">
        <v>1</v>
      </c>
      <c r="AJ873" s="22">
        <v>1</v>
      </c>
      <c r="AK873" s="22">
        <v>0</v>
      </c>
      <c r="AL873" s="45">
        <v>0</v>
      </c>
      <c r="AM873" s="45">
        <v>0</v>
      </c>
      <c r="AN873" s="45">
        <v>0</v>
      </c>
      <c r="AO873" s="45">
        <v>0</v>
      </c>
      <c r="AP873" s="45">
        <v>0</v>
      </c>
      <c r="AQ873" s="45">
        <v>0</v>
      </c>
      <c r="AR873" s="45">
        <v>0</v>
      </c>
      <c r="AS873" s="45" t="s">
        <v>4442</v>
      </c>
      <c r="AT873" s="45" t="s">
        <v>4445</v>
      </c>
      <c r="AU873" s="45">
        <v>7.8837806521862008E-2</v>
      </c>
      <c r="AV873" s="10">
        <v>58.082765845992661</v>
      </c>
      <c r="AW873" s="10">
        <v>215.79205492888667</v>
      </c>
      <c r="AX873" s="17">
        <v>0.68791891450057208</v>
      </c>
    </row>
    <row r="874" spans="1:50" x14ac:dyDescent="0.25">
      <c r="A874" s="22" t="s">
        <v>964</v>
      </c>
      <c r="B874" s="22" t="s">
        <v>3948</v>
      </c>
      <c r="C874" s="22" t="s">
        <v>1117</v>
      </c>
      <c r="D874" s="22">
        <v>2439</v>
      </c>
      <c r="E874" s="22" t="s">
        <v>1555</v>
      </c>
      <c r="F874" s="43">
        <v>1.905624</v>
      </c>
      <c r="G874" s="43">
        <v>210.82650627539999</v>
      </c>
      <c r="H874" s="43">
        <v>11.098106060606062</v>
      </c>
      <c r="I874" s="9">
        <v>4.072916666666667</v>
      </c>
      <c r="J874" s="9">
        <v>7.0250000000000004</v>
      </c>
      <c r="K874" s="11">
        <v>11.097916666666668</v>
      </c>
      <c r="L874" s="41">
        <v>856</v>
      </c>
      <c r="M874" s="44">
        <v>2178</v>
      </c>
      <c r="N874" s="13">
        <v>567</v>
      </c>
      <c r="O874" s="13">
        <v>273</v>
      </c>
      <c r="P874" s="22">
        <v>119</v>
      </c>
      <c r="Q874" s="22">
        <v>38</v>
      </c>
      <c r="R874" s="14">
        <v>0</v>
      </c>
      <c r="S874" s="22">
        <v>565</v>
      </c>
      <c r="T874" s="22">
        <v>1.7065428854157183E-5</v>
      </c>
      <c r="U874" s="22">
        <v>2178</v>
      </c>
      <c r="V874" s="22"/>
      <c r="W874" s="22">
        <v>567</v>
      </c>
      <c r="X874" s="22">
        <v>273</v>
      </c>
      <c r="Y874" s="14">
        <v>0</v>
      </c>
      <c r="Z874" s="10">
        <v>448</v>
      </c>
      <c r="AA874" s="22">
        <v>235</v>
      </c>
      <c r="AB874" s="22">
        <v>613.76</v>
      </c>
      <c r="AC874" s="22">
        <v>9.038825495266271E-3</v>
      </c>
      <c r="AD874" s="42">
        <v>8.4200000000000004E-3</v>
      </c>
      <c r="AE874" s="22">
        <v>899</v>
      </c>
      <c r="AF874" s="22">
        <v>1.0178462790506113</v>
      </c>
      <c r="AG874" s="22">
        <v>7.6529795417339197E-3</v>
      </c>
      <c r="AH874" s="22">
        <v>0</v>
      </c>
      <c r="AI874" s="22">
        <v>0</v>
      </c>
      <c r="AJ874" s="22">
        <v>0</v>
      </c>
      <c r="AK874" s="22">
        <v>0</v>
      </c>
      <c r="AL874" s="45">
        <v>0</v>
      </c>
      <c r="AM874" s="45">
        <v>0</v>
      </c>
      <c r="AN874" s="45">
        <v>0</v>
      </c>
      <c r="AO874" s="45">
        <v>0</v>
      </c>
      <c r="AP874" s="45">
        <v>0</v>
      </c>
      <c r="AQ874" s="45">
        <v>0</v>
      </c>
      <c r="AR874" s="45">
        <v>0</v>
      </c>
      <c r="AS874" s="45" t="s">
        <v>4442</v>
      </c>
      <c r="AT874" s="45" t="s">
        <v>4444</v>
      </c>
      <c r="AU874" s="45">
        <v>0.64428741906797626</v>
      </c>
      <c r="AV874" s="10">
        <v>63.772241992882556</v>
      </c>
      <c r="AW874" s="10">
        <v>51.089798286630938</v>
      </c>
      <c r="AX874" s="17">
        <v>0.36699204751015391</v>
      </c>
    </row>
    <row r="875" spans="1:50" x14ac:dyDescent="0.25">
      <c r="A875" s="22" t="s">
        <v>2195</v>
      </c>
      <c r="B875" s="22" t="s">
        <v>3960</v>
      </c>
      <c r="C875" s="22" t="s">
        <v>2351</v>
      </c>
      <c r="D875" s="22">
        <v>9177</v>
      </c>
      <c r="E875" s="22" t="s">
        <v>2737</v>
      </c>
      <c r="F875" s="43">
        <v>0.10384500000000001</v>
      </c>
      <c r="G875" s="43">
        <v>17.677618492819999</v>
      </c>
      <c r="H875" s="43">
        <v>1.312689393939394</v>
      </c>
      <c r="I875" s="9">
        <v>0</v>
      </c>
      <c r="J875" s="9">
        <v>1.312689393939394</v>
      </c>
      <c r="K875" s="11">
        <v>0</v>
      </c>
      <c r="L875" s="41">
        <v>58</v>
      </c>
      <c r="M875" s="44">
        <v>0</v>
      </c>
      <c r="N875" s="13">
        <v>0</v>
      </c>
      <c r="O875" s="13">
        <v>0</v>
      </c>
      <c r="P875" s="22">
        <v>0</v>
      </c>
      <c r="Q875" s="22">
        <v>0</v>
      </c>
      <c r="R875" s="14">
        <v>0</v>
      </c>
      <c r="S875" s="22">
        <v>33</v>
      </c>
      <c r="T875" s="22">
        <v>1</v>
      </c>
      <c r="U875" s="22">
        <v>118</v>
      </c>
      <c r="V875" s="22"/>
      <c r="W875" s="22">
        <v>23</v>
      </c>
      <c r="X875" s="22">
        <v>16</v>
      </c>
      <c r="Y875" s="14">
        <v>118</v>
      </c>
      <c r="Z875" s="10">
        <v>23</v>
      </c>
      <c r="AA875" s="22">
        <v>16</v>
      </c>
      <c r="AB875" s="22">
        <v>42.13</v>
      </c>
      <c r="AC875" s="22">
        <v>5.874377255181632E-3</v>
      </c>
      <c r="AD875" s="42">
        <v>2.7999999999999998E-4</v>
      </c>
      <c r="AE875" s="22">
        <v>900</v>
      </c>
      <c r="AF875" s="22">
        <v>6.0979550165758241E-2</v>
      </c>
      <c r="AG875" s="22">
        <v>7.6224437707197801E-3</v>
      </c>
      <c r="AH875" s="22">
        <v>0</v>
      </c>
      <c r="AI875" s="22">
        <v>0</v>
      </c>
      <c r="AJ875" s="22">
        <v>0</v>
      </c>
      <c r="AK875" s="22">
        <v>0</v>
      </c>
      <c r="AL875" s="45">
        <v>0</v>
      </c>
      <c r="AM875" s="45">
        <v>0</v>
      </c>
      <c r="AN875" s="45">
        <v>0</v>
      </c>
      <c r="AO875" s="45">
        <v>0</v>
      </c>
      <c r="AP875" s="45">
        <v>0</v>
      </c>
      <c r="AQ875" s="45">
        <v>0</v>
      </c>
      <c r="AR875" s="45">
        <v>0</v>
      </c>
      <c r="AS875" s="45" t="s">
        <v>4442</v>
      </c>
      <c r="AT875" s="45" t="s">
        <v>4445</v>
      </c>
      <c r="AU875" s="45">
        <v>6.0979550165758241E-2</v>
      </c>
      <c r="AV875" s="10">
        <v>17.52128120040398</v>
      </c>
      <c r="AW875" s="10">
        <v>17.52128120040398</v>
      </c>
      <c r="AX875" s="17">
        <v>0</v>
      </c>
    </row>
    <row r="876" spans="1:50" x14ac:dyDescent="0.25">
      <c r="A876" s="22" t="s">
        <v>964</v>
      </c>
      <c r="B876" s="22" t="s">
        <v>3948</v>
      </c>
      <c r="C876" s="22" t="s">
        <v>989</v>
      </c>
      <c r="D876" s="22">
        <v>7191</v>
      </c>
      <c r="E876" s="22" t="s">
        <v>1364</v>
      </c>
      <c r="F876" s="43">
        <v>1.9604870000000001</v>
      </c>
      <c r="G876" s="43">
        <v>291.82022020388001</v>
      </c>
      <c r="H876" s="43">
        <v>14.102651515151516</v>
      </c>
      <c r="I876" s="9">
        <v>0</v>
      </c>
      <c r="J876" s="9">
        <v>14.102651515151516</v>
      </c>
      <c r="K876" s="11">
        <v>0</v>
      </c>
      <c r="L876" s="41">
        <v>5654</v>
      </c>
      <c r="M876" s="44">
        <v>0</v>
      </c>
      <c r="N876" s="13">
        <v>0</v>
      </c>
      <c r="O876" s="13">
        <v>0</v>
      </c>
      <c r="P876" s="22">
        <v>0</v>
      </c>
      <c r="Q876" s="22">
        <v>0</v>
      </c>
      <c r="R876" s="14">
        <v>0</v>
      </c>
      <c r="S876" s="22">
        <v>254</v>
      </c>
      <c r="T876" s="22">
        <v>1</v>
      </c>
      <c r="U876" s="22">
        <v>10280</v>
      </c>
      <c r="V876" s="22"/>
      <c r="W876" s="22">
        <v>1856</v>
      </c>
      <c r="X876" s="22">
        <v>1223</v>
      </c>
      <c r="Y876" s="14">
        <v>10280</v>
      </c>
      <c r="Z876" s="10">
        <v>1856</v>
      </c>
      <c r="AA876" s="22">
        <v>1223</v>
      </c>
      <c r="AB876" s="22">
        <v>3467.92</v>
      </c>
      <c r="AC876" s="22">
        <v>6.7181328237992111E-3</v>
      </c>
      <c r="AD876" s="42">
        <v>2.5930000000000002E-2</v>
      </c>
      <c r="AE876" s="22">
        <v>901</v>
      </c>
      <c r="AF876" s="22">
        <v>1.6203579123166285</v>
      </c>
      <c r="AG876" s="22">
        <v>7.6073141423315897E-3</v>
      </c>
      <c r="AH876" s="22">
        <v>0</v>
      </c>
      <c r="AI876" s="22">
        <v>0</v>
      </c>
      <c r="AJ876" s="22">
        <v>0</v>
      </c>
      <c r="AK876" s="22">
        <v>0</v>
      </c>
      <c r="AL876" s="45">
        <v>0</v>
      </c>
      <c r="AM876" s="45">
        <v>0</v>
      </c>
      <c r="AN876" s="45">
        <v>0</v>
      </c>
      <c r="AO876" s="45">
        <v>0</v>
      </c>
      <c r="AP876" s="45">
        <v>0</v>
      </c>
      <c r="AQ876" s="45">
        <v>0</v>
      </c>
      <c r="AR876" s="45">
        <v>0</v>
      </c>
      <c r="AS876" s="45" t="s">
        <v>4442</v>
      </c>
      <c r="AT876" s="45" t="s">
        <v>4442</v>
      </c>
      <c r="AU876" s="45">
        <v>1.6203579123166285</v>
      </c>
      <c r="AV876" s="10">
        <v>131.60645698477074</v>
      </c>
      <c r="AW876" s="10">
        <v>131.60645698477074</v>
      </c>
      <c r="AX876" s="17">
        <v>0</v>
      </c>
    </row>
    <row r="877" spans="1:50" x14ac:dyDescent="0.25">
      <c r="A877" s="22" t="s">
        <v>964</v>
      </c>
      <c r="B877" s="22" t="s">
        <v>3948</v>
      </c>
      <c r="C877" s="22" t="s">
        <v>1072</v>
      </c>
      <c r="D877" s="22">
        <v>5072</v>
      </c>
      <c r="E877" s="22" t="s">
        <v>1073</v>
      </c>
      <c r="F877" s="43">
        <v>5.4337999999999997E-2</v>
      </c>
      <c r="G877" s="43">
        <v>11.32664668784</v>
      </c>
      <c r="H877" s="43">
        <v>0.60340909090909089</v>
      </c>
      <c r="I877" s="9">
        <v>0</v>
      </c>
      <c r="J877" s="9">
        <v>0.60340909090909089</v>
      </c>
      <c r="K877" s="11">
        <v>0</v>
      </c>
      <c r="L877" s="41">
        <v>26</v>
      </c>
      <c r="M877" s="44">
        <v>0</v>
      </c>
      <c r="N877" s="13">
        <v>0</v>
      </c>
      <c r="O877" s="13">
        <v>0</v>
      </c>
      <c r="P877" s="22">
        <v>0</v>
      </c>
      <c r="Q877" s="22">
        <v>0</v>
      </c>
      <c r="R877" s="14">
        <v>0</v>
      </c>
      <c r="S877" s="22">
        <v>8</v>
      </c>
      <c r="T877" s="22">
        <v>1</v>
      </c>
      <c r="U877" s="22">
        <v>59</v>
      </c>
      <c r="V877" s="22"/>
      <c r="W877" s="22">
        <v>13</v>
      </c>
      <c r="X877" s="22">
        <v>9</v>
      </c>
      <c r="Y877" s="14">
        <v>59</v>
      </c>
      <c r="Z877" s="10">
        <v>13</v>
      </c>
      <c r="AA877" s="22">
        <v>9</v>
      </c>
      <c r="AB877" s="22">
        <v>23.12</v>
      </c>
      <c r="AC877" s="22">
        <v>4.7973598451107238E-3</v>
      </c>
      <c r="AD877" s="42">
        <v>1.2999999999999999E-4</v>
      </c>
      <c r="AE877" s="22">
        <v>902</v>
      </c>
      <c r="AF877" s="22">
        <v>3.7859662935786999E-2</v>
      </c>
      <c r="AG877" s="22">
        <v>7.5719325871573999E-3</v>
      </c>
      <c r="AH877" s="22">
        <v>0</v>
      </c>
      <c r="AI877" s="22">
        <v>0</v>
      </c>
      <c r="AJ877" s="22">
        <v>0</v>
      </c>
      <c r="AK877" s="22">
        <v>0</v>
      </c>
      <c r="AL877" s="45">
        <v>0</v>
      </c>
      <c r="AM877" s="45">
        <v>0</v>
      </c>
      <c r="AN877" s="45">
        <v>0</v>
      </c>
      <c r="AO877" s="45">
        <v>0</v>
      </c>
      <c r="AP877" s="45">
        <v>0</v>
      </c>
      <c r="AQ877" s="45">
        <v>0</v>
      </c>
      <c r="AR877" s="45">
        <v>0</v>
      </c>
      <c r="AS877" s="45" t="s">
        <v>4442</v>
      </c>
      <c r="AT877" s="45" t="s">
        <v>4445</v>
      </c>
      <c r="AU877" s="45">
        <v>3.7859662935786999E-2</v>
      </c>
      <c r="AV877" s="10">
        <v>21.544256120527308</v>
      </c>
      <c r="AW877" s="10">
        <v>21.544256120527308</v>
      </c>
      <c r="AX877" s="17">
        <v>0</v>
      </c>
    </row>
    <row r="878" spans="1:50" x14ac:dyDescent="0.25">
      <c r="A878" s="22" t="s">
        <v>964</v>
      </c>
      <c r="B878" s="22" t="s">
        <v>3952</v>
      </c>
      <c r="C878" s="22" t="s">
        <v>1029</v>
      </c>
      <c r="D878" s="22">
        <v>3097</v>
      </c>
      <c r="E878" s="22" t="s">
        <v>1354</v>
      </c>
      <c r="F878" s="43">
        <v>1.1975370000000001</v>
      </c>
      <c r="G878" s="43">
        <v>124.86879017902</v>
      </c>
      <c r="H878" s="43">
        <v>7.2946969696969708</v>
      </c>
      <c r="I878" s="9">
        <v>0</v>
      </c>
      <c r="J878" s="9">
        <v>7.2946969696969708</v>
      </c>
      <c r="K878" s="11">
        <v>0</v>
      </c>
      <c r="L878" s="41">
        <v>425</v>
      </c>
      <c r="M878" s="44">
        <v>0</v>
      </c>
      <c r="N878" s="13">
        <v>0</v>
      </c>
      <c r="O878" s="13">
        <v>0</v>
      </c>
      <c r="P878" s="22">
        <v>0</v>
      </c>
      <c r="Q878" s="22">
        <v>0</v>
      </c>
      <c r="R878" s="14">
        <v>0</v>
      </c>
      <c r="S878" s="22">
        <v>145</v>
      </c>
      <c r="T878" s="22">
        <v>1</v>
      </c>
      <c r="U878" s="22">
        <v>784</v>
      </c>
      <c r="V878" s="22"/>
      <c r="W878" s="22">
        <v>143</v>
      </c>
      <c r="X878" s="22">
        <v>95</v>
      </c>
      <c r="Y878" s="14">
        <v>784</v>
      </c>
      <c r="Z878" s="10">
        <v>143</v>
      </c>
      <c r="AA878" s="22">
        <v>95</v>
      </c>
      <c r="AB878" s="22">
        <v>266.47000000000003</v>
      </c>
      <c r="AC878" s="22">
        <v>9.5903627982871723E-3</v>
      </c>
      <c r="AD878" s="42">
        <v>2.8500000000000001E-3</v>
      </c>
      <c r="AE878" s="22">
        <v>903</v>
      </c>
      <c r="AF878" s="22">
        <v>0.19646123363367071</v>
      </c>
      <c r="AG878" s="22">
        <v>7.5562012936027196E-3</v>
      </c>
      <c r="AH878" s="22">
        <v>0</v>
      </c>
      <c r="AI878" s="22">
        <v>0</v>
      </c>
      <c r="AJ878" s="22">
        <v>0</v>
      </c>
      <c r="AK878" s="22">
        <v>0</v>
      </c>
      <c r="AL878" s="45">
        <v>0</v>
      </c>
      <c r="AM878" s="45">
        <v>0</v>
      </c>
      <c r="AN878" s="45">
        <v>0</v>
      </c>
      <c r="AO878" s="45">
        <v>0</v>
      </c>
      <c r="AP878" s="45">
        <v>0</v>
      </c>
      <c r="AQ878" s="45">
        <v>0</v>
      </c>
      <c r="AR878" s="45">
        <v>0</v>
      </c>
      <c r="AS878" s="45" t="s">
        <v>4442</v>
      </c>
      <c r="AT878" s="45" t="s">
        <v>4445</v>
      </c>
      <c r="AU878" s="45">
        <v>0.19646123363367071</v>
      </c>
      <c r="AV878" s="10">
        <v>19.603281753037695</v>
      </c>
      <c r="AW878" s="10">
        <v>19.603281753037695</v>
      </c>
      <c r="AX878" s="17">
        <v>0</v>
      </c>
    </row>
    <row r="879" spans="1:50" x14ac:dyDescent="0.25">
      <c r="A879" s="22" t="s">
        <v>1672</v>
      </c>
      <c r="B879" s="22" t="s">
        <v>3957</v>
      </c>
      <c r="C879" s="22" t="s">
        <v>486</v>
      </c>
      <c r="D879" s="22">
        <v>7359</v>
      </c>
      <c r="E879" s="22" t="s">
        <v>1710</v>
      </c>
      <c r="F879" s="43">
        <v>1.7574510000000001</v>
      </c>
      <c r="G879" s="43">
        <v>256.34485158224999</v>
      </c>
      <c r="H879" s="43">
        <v>9.9189393939393948</v>
      </c>
      <c r="I879" s="9">
        <v>3.1784090909090907</v>
      </c>
      <c r="J879" s="9">
        <v>6.7405303030303028</v>
      </c>
      <c r="K879" s="11">
        <v>8.7053030303030301</v>
      </c>
      <c r="L879" s="41">
        <v>2615</v>
      </c>
      <c r="M879" s="44">
        <v>2991</v>
      </c>
      <c r="N879" s="13">
        <v>886</v>
      </c>
      <c r="O879" s="13">
        <v>661</v>
      </c>
      <c r="P879" s="22">
        <v>715</v>
      </c>
      <c r="Q879" s="22">
        <v>519</v>
      </c>
      <c r="R879" s="14">
        <v>0</v>
      </c>
      <c r="S879" s="22">
        <v>270</v>
      </c>
      <c r="T879" s="22">
        <v>0.1223554571144887</v>
      </c>
      <c r="U879" s="22">
        <v>3574</v>
      </c>
      <c r="V879" s="22"/>
      <c r="W879" s="22">
        <v>991</v>
      </c>
      <c r="X879" s="22">
        <v>730</v>
      </c>
      <c r="Y879" s="14">
        <v>583</v>
      </c>
      <c r="Z879" s="10">
        <v>276</v>
      </c>
      <c r="AA879" s="22">
        <v>211</v>
      </c>
      <c r="AB879" s="22">
        <v>430.59</v>
      </c>
      <c r="AC879" s="22">
        <v>6.8558076713942121E-3</v>
      </c>
      <c r="AD879" s="42">
        <v>3.9300000000000003E-3</v>
      </c>
      <c r="AE879" s="22">
        <v>904</v>
      </c>
      <c r="AF879" s="22">
        <v>0.4449353601893391</v>
      </c>
      <c r="AG879" s="22">
        <v>7.5412772913447303E-3</v>
      </c>
      <c r="AH879" s="22">
        <v>0</v>
      </c>
      <c r="AI879" s="22">
        <v>1</v>
      </c>
      <c r="AJ879" s="22">
        <v>1</v>
      </c>
      <c r="AK879" s="22">
        <v>0</v>
      </c>
      <c r="AL879" s="45">
        <v>0</v>
      </c>
      <c r="AM879" s="45">
        <v>0</v>
      </c>
      <c r="AN879" s="45">
        <v>0</v>
      </c>
      <c r="AO879" s="45">
        <v>0</v>
      </c>
      <c r="AP879" s="45">
        <v>0</v>
      </c>
      <c r="AQ879" s="45">
        <v>0</v>
      </c>
      <c r="AR879" s="45">
        <v>0</v>
      </c>
      <c r="AS879" s="45" t="s">
        <v>4442</v>
      </c>
      <c r="AT879" s="45" t="s">
        <v>4445</v>
      </c>
      <c r="AU879" s="45">
        <v>0.30236098428814207</v>
      </c>
      <c r="AV879" s="10">
        <v>40.946333239674068</v>
      </c>
      <c r="AW879" s="10">
        <v>99.909875505995558</v>
      </c>
      <c r="AX879" s="17">
        <v>0.32043840219964864</v>
      </c>
    </row>
    <row r="880" spans="1:50" x14ac:dyDescent="0.25">
      <c r="A880" s="22" t="s">
        <v>1672</v>
      </c>
      <c r="B880" s="22" t="s">
        <v>3981</v>
      </c>
      <c r="C880" s="22" t="s">
        <v>2179</v>
      </c>
      <c r="D880" s="22">
        <v>2844</v>
      </c>
      <c r="E880" s="22" t="s">
        <v>2180</v>
      </c>
      <c r="F880" s="43">
        <v>0.14684</v>
      </c>
      <c r="G880" s="43">
        <v>26.74643402057</v>
      </c>
      <c r="H880" s="43">
        <v>2.1526515151515153</v>
      </c>
      <c r="I880" s="9">
        <v>0</v>
      </c>
      <c r="J880" s="9">
        <v>2.1526515151515153</v>
      </c>
      <c r="K880" s="11">
        <v>0</v>
      </c>
      <c r="L880" s="41">
        <v>2</v>
      </c>
      <c r="M880" s="44">
        <v>0</v>
      </c>
      <c r="N880" s="13">
        <v>0</v>
      </c>
      <c r="O880" s="13">
        <v>0</v>
      </c>
      <c r="P880" s="22">
        <v>0</v>
      </c>
      <c r="Q880" s="22">
        <v>0</v>
      </c>
      <c r="R880" s="14">
        <v>0</v>
      </c>
      <c r="S880" s="22">
        <v>26</v>
      </c>
      <c r="T880" s="22">
        <v>1</v>
      </c>
      <c r="U880" s="22">
        <v>16</v>
      </c>
      <c r="V880" s="22"/>
      <c r="W880" s="22">
        <v>5</v>
      </c>
      <c r="X880" s="22">
        <v>4</v>
      </c>
      <c r="Y880" s="14">
        <v>16</v>
      </c>
      <c r="Z880" s="10">
        <v>5</v>
      </c>
      <c r="AA880" s="22">
        <v>4</v>
      </c>
      <c r="AB880" s="22">
        <v>8.2899999999999991</v>
      </c>
      <c r="AC880" s="22">
        <v>5.4900776637016027E-3</v>
      </c>
      <c r="AD880" s="42">
        <v>6.0000000000000002E-5</v>
      </c>
      <c r="AE880" s="22">
        <v>905</v>
      </c>
      <c r="AF880" s="22">
        <v>7.5288632957814204E-3</v>
      </c>
      <c r="AG880" s="22">
        <v>7.5288632957814204E-3</v>
      </c>
      <c r="AH880" s="22">
        <v>0</v>
      </c>
      <c r="AI880" s="22">
        <v>0</v>
      </c>
      <c r="AJ880" s="22">
        <v>0</v>
      </c>
      <c r="AK880" s="22">
        <v>0</v>
      </c>
      <c r="AL880" s="45">
        <v>0</v>
      </c>
      <c r="AM880" s="45">
        <v>0</v>
      </c>
      <c r="AN880" s="45">
        <v>0</v>
      </c>
      <c r="AO880" s="45">
        <v>0</v>
      </c>
      <c r="AP880" s="45">
        <v>0</v>
      </c>
      <c r="AQ880" s="45">
        <v>0</v>
      </c>
      <c r="AR880" s="45">
        <v>0</v>
      </c>
      <c r="AS880" s="45" t="s">
        <v>4442</v>
      </c>
      <c r="AT880" s="45" t="s">
        <v>4445</v>
      </c>
      <c r="AU880" s="45">
        <v>7.5288632957814204E-3</v>
      </c>
      <c r="AV880" s="10">
        <v>2.3227168748900229</v>
      </c>
      <c r="AW880" s="10">
        <v>2.3227168748900229</v>
      </c>
      <c r="AX880" s="17">
        <v>0</v>
      </c>
    </row>
    <row r="881" spans="1:50" x14ac:dyDescent="0.25">
      <c r="A881" s="22" t="s">
        <v>964</v>
      </c>
      <c r="B881" s="22" t="s">
        <v>3948</v>
      </c>
      <c r="C881" s="22" t="s">
        <v>1117</v>
      </c>
      <c r="D881" s="22">
        <v>38</v>
      </c>
      <c r="E881" s="22" t="s">
        <v>1198</v>
      </c>
      <c r="F881" s="43">
        <v>2.3703620000000001</v>
      </c>
      <c r="G881" s="43">
        <v>238.78426510016001</v>
      </c>
      <c r="H881" s="43">
        <v>9.1643939393939391</v>
      </c>
      <c r="I881" s="9">
        <v>7.2223484848484851</v>
      </c>
      <c r="J881" s="9">
        <v>1.9420454545454549</v>
      </c>
      <c r="K881" s="11">
        <v>9.1643939393939391</v>
      </c>
      <c r="L881" s="41">
        <v>436</v>
      </c>
      <c r="M881" s="44">
        <v>741</v>
      </c>
      <c r="N881" s="13">
        <v>244</v>
      </c>
      <c r="O881" s="13">
        <v>115</v>
      </c>
      <c r="P881" s="22">
        <v>141</v>
      </c>
      <c r="Q881" s="22">
        <v>56</v>
      </c>
      <c r="R881" s="14">
        <v>0</v>
      </c>
      <c r="S881" s="22">
        <v>275</v>
      </c>
      <c r="T881" s="22">
        <v>0</v>
      </c>
      <c r="U881" s="22">
        <v>741</v>
      </c>
      <c r="V881" s="22"/>
      <c r="W881" s="22">
        <v>244</v>
      </c>
      <c r="X881" s="22">
        <v>115</v>
      </c>
      <c r="Y881" s="14">
        <v>0</v>
      </c>
      <c r="Z881" s="10">
        <v>103</v>
      </c>
      <c r="AA881" s="22">
        <v>59</v>
      </c>
      <c r="AB881" s="22">
        <v>141.11000000000001</v>
      </c>
      <c r="AC881" s="22">
        <v>9.9267931201653184E-3</v>
      </c>
      <c r="AD881" s="42">
        <v>2.1299999999999999E-3</v>
      </c>
      <c r="AE881" s="22">
        <v>906</v>
      </c>
      <c r="AF881" s="22">
        <v>0.52582323312676427</v>
      </c>
      <c r="AG881" s="22">
        <v>7.5117604732394894E-3</v>
      </c>
      <c r="AH881" s="22">
        <v>0</v>
      </c>
      <c r="AI881" s="22">
        <v>0</v>
      </c>
      <c r="AJ881" s="22">
        <v>0</v>
      </c>
      <c r="AK881" s="22">
        <v>0</v>
      </c>
      <c r="AL881" s="45">
        <v>0</v>
      </c>
      <c r="AM881" s="45">
        <v>0</v>
      </c>
      <c r="AN881" s="45">
        <v>0</v>
      </c>
      <c r="AO881" s="45">
        <v>0</v>
      </c>
      <c r="AP881" s="45">
        <v>0</v>
      </c>
      <c r="AQ881" s="45">
        <v>0</v>
      </c>
      <c r="AR881" s="45">
        <v>0</v>
      </c>
      <c r="AS881" s="45" t="s">
        <v>4442</v>
      </c>
      <c r="AT881" s="45" t="s">
        <v>4445</v>
      </c>
      <c r="AU881" s="45">
        <v>0.11142827627680089</v>
      </c>
      <c r="AV881" s="10">
        <v>53.036863662960791</v>
      </c>
      <c r="AW881" s="10">
        <v>26.624783004050592</v>
      </c>
      <c r="AX881" s="17">
        <v>0.78808795569149381</v>
      </c>
    </row>
    <row r="882" spans="1:50" x14ac:dyDescent="0.25">
      <c r="A882" s="22" t="s">
        <v>964</v>
      </c>
      <c r="B882" s="22" t="s">
        <v>3952</v>
      </c>
      <c r="C882" s="22" t="s">
        <v>1039</v>
      </c>
      <c r="D882" s="22">
        <v>3660</v>
      </c>
      <c r="E882" s="22" t="s">
        <v>1245</v>
      </c>
      <c r="F882" s="43">
        <v>0.40578999999999998</v>
      </c>
      <c r="G882" s="43">
        <v>51.057227450390002</v>
      </c>
      <c r="H882" s="43">
        <v>1.8168560606060609</v>
      </c>
      <c r="I882" s="9">
        <v>0</v>
      </c>
      <c r="J882" s="9">
        <v>1.8168560606060609</v>
      </c>
      <c r="K882" s="11">
        <v>0.71439393939393936</v>
      </c>
      <c r="L882" s="41">
        <v>870</v>
      </c>
      <c r="M882" s="44">
        <v>0</v>
      </c>
      <c r="N882" s="13">
        <v>0</v>
      </c>
      <c r="O882" s="13">
        <v>0</v>
      </c>
      <c r="P882" s="22">
        <v>0</v>
      </c>
      <c r="Q882" s="22">
        <v>0</v>
      </c>
      <c r="R882" s="14">
        <v>0</v>
      </c>
      <c r="S882" s="22">
        <v>88</v>
      </c>
      <c r="T882" s="22">
        <v>0.60679662253726674</v>
      </c>
      <c r="U882" s="22">
        <v>966</v>
      </c>
      <c r="V882" s="22"/>
      <c r="W882" s="22">
        <v>175</v>
      </c>
      <c r="X882" s="22">
        <v>116</v>
      </c>
      <c r="Y882" s="14">
        <v>966</v>
      </c>
      <c r="Z882" s="10">
        <v>175</v>
      </c>
      <c r="AA882" s="22">
        <v>116</v>
      </c>
      <c r="AB882" s="22">
        <v>326.69</v>
      </c>
      <c r="AC882" s="22">
        <v>7.9477484435340282E-3</v>
      </c>
      <c r="AD882" s="42">
        <v>2.8900000000000002E-3</v>
      </c>
      <c r="AE882" s="22">
        <v>907</v>
      </c>
      <c r="AF882" s="22">
        <v>0.34364882294475757</v>
      </c>
      <c r="AG882" s="22">
        <v>7.4706265857555996E-3</v>
      </c>
      <c r="AH882" s="22">
        <v>0</v>
      </c>
      <c r="AI882" s="22">
        <v>0</v>
      </c>
      <c r="AJ882" s="22">
        <v>0</v>
      </c>
      <c r="AK882" s="22">
        <v>0</v>
      </c>
      <c r="AL882" s="45">
        <v>0</v>
      </c>
      <c r="AM882" s="45">
        <v>0</v>
      </c>
      <c r="AN882" s="45">
        <v>0</v>
      </c>
      <c r="AO882" s="45">
        <v>0</v>
      </c>
      <c r="AP882" s="45">
        <v>0</v>
      </c>
      <c r="AQ882" s="45">
        <v>0</v>
      </c>
      <c r="AR882" s="45">
        <v>0</v>
      </c>
      <c r="AS882" s="45" t="s">
        <v>4442</v>
      </c>
      <c r="AT882" s="45" t="s">
        <v>4445</v>
      </c>
      <c r="AU882" s="45">
        <v>0.34364882294475757</v>
      </c>
      <c r="AV882" s="10">
        <v>96.320233503596356</v>
      </c>
      <c r="AW882" s="10">
        <v>96.320233503596356</v>
      </c>
      <c r="AX882" s="17">
        <v>0</v>
      </c>
    </row>
    <row r="883" spans="1:50" x14ac:dyDescent="0.25">
      <c r="A883" s="22" t="s">
        <v>8</v>
      </c>
      <c r="B883" s="22" t="s">
        <v>3946</v>
      </c>
      <c r="C883" s="22" t="s">
        <v>11</v>
      </c>
      <c r="D883" s="22">
        <v>4289</v>
      </c>
      <c r="E883" s="22" t="s">
        <v>20</v>
      </c>
      <c r="F883" s="43">
        <v>1.658925</v>
      </c>
      <c r="G883" s="43">
        <v>248.68865237806</v>
      </c>
      <c r="H883" s="43">
        <v>9.6390151515151512</v>
      </c>
      <c r="I883" s="9">
        <v>0</v>
      </c>
      <c r="J883" s="9">
        <v>9.6390151515151512</v>
      </c>
      <c r="K883" s="11">
        <v>0</v>
      </c>
      <c r="L883" s="41">
        <v>5361</v>
      </c>
      <c r="M883" s="44">
        <v>0</v>
      </c>
      <c r="N883" s="13">
        <v>0</v>
      </c>
      <c r="O883" s="13">
        <v>0</v>
      </c>
      <c r="P883" s="22">
        <v>0</v>
      </c>
      <c r="Q883" s="22">
        <v>0</v>
      </c>
      <c r="R883" s="14">
        <v>0</v>
      </c>
      <c r="S883" s="22">
        <v>472</v>
      </c>
      <c r="T883" s="22">
        <v>1</v>
      </c>
      <c r="U883" s="22">
        <v>9748</v>
      </c>
      <c r="V883" s="22"/>
      <c r="W883" s="22">
        <v>1760</v>
      </c>
      <c r="X883" s="22">
        <v>1160</v>
      </c>
      <c r="Y883" s="14">
        <v>9748</v>
      </c>
      <c r="Z883" s="10">
        <v>1760</v>
      </c>
      <c r="AA883" s="22">
        <v>1160</v>
      </c>
      <c r="AB883" s="22">
        <v>3288.52</v>
      </c>
      <c r="AC883" s="22">
        <v>6.6706903758442454E-3</v>
      </c>
      <c r="AD883" s="42">
        <v>2.4410000000000001E-2</v>
      </c>
      <c r="AE883" s="22">
        <v>908</v>
      </c>
      <c r="AF883" s="22">
        <v>1.1695084417959127</v>
      </c>
      <c r="AG883" s="22">
        <v>7.4490983553879789E-3</v>
      </c>
      <c r="AH883" s="22">
        <v>0</v>
      </c>
      <c r="AI883" s="22">
        <v>0</v>
      </c>
      <c r="AJ883" s="22">
        <v>0</v>
      </c>
      <c r="AK883" s="22">
        <v>0</v>
      </c>
      <c r="AL883" s="45">
        <v>0</v>
      </c>
      <c r="AM883" s="45">
        <v>0</v>
      </c>
      <c r="AN883" s="45">
        <v>0</v>
      </c>
      <c r="AO883" s="45">
        <v>0</v>
      </c>
      <c r="AP883" s="45">
        <v>0</v>
      </c>
      <c r="AQ883" s="45">
        <v>0</v>
      </c>
      <c r="AR883" s="45">
        <v>0</v>
      </c>
      <c r="AS883" s="45" t="s">
        <v>4442</v>
      </c>
      <c r="AT883" s="45" t="s">
        <v>4442</v>
      </c>
      <c r="AU883" s="45">
        <v>1.1695084417959127</v>
      </c>
      <c r="AV883" s="10">
        <v>182.59126812590875</v>
      </c>
      <c r="AW883" s="10">
        <v>182.59126812590875</v>
      </c>
      <c r="AX883" s="17">
        <v>0</v>
      </c>
    </row>
    <row r="884" spans="1:50" x14ac:dyDescent="0.25">
      <c r="A884" s="22" t="s">
        <v>2195</v>
      </c>
      <c r="B884" s="22" t="s">
        <v>3956</v>
      </c>
      <c r="C884" s="22" t="s">
        <v>2404</v>
      </c>
      <c r="D884" s="22">
        <v>782</v>
      </c>
      <c r="E884" s="22" t="s">
        <v>2419</v>
      </c>
      <c r="F884" s="43">
        <v>1.972736</v>
      </c>
      <c r="G884" s="43">
        <v>283.04437958190999</v>
      </c>
      <c r="H884" s="43">
        <v>13.119886363636365</v>
      </c>
      <c r="I884" s="9">
        <v>0</v>
      </c>
      <c r="J884" s="9">
        <v>13.119886363636365</v>
      </c>
      <c r="K884" s="11">
        <v>0</v>
      </c>
      <c r="L884" s="41">
        <v>134</v>
      </c>
      <c r="M884" s="44">
        <v>0</v>
      </c>
      <c r="N884" s="13">
        <v>0</v>
      </c>
      <c r="O884" s="13">
        <v>0</v>
      </c>
      <c r="P884" s="22">
        <v>0</v>
      </c>
      <c r="Q884" s="22">
        <v>0</v>
      </c>
      <c r="R884" s="14">
        <v>0</v>
      </c>
      <c r="S884" s="22">
        <v>259</v>
      </c>
      <c r="T884" s="22">
        <v>1</v>
      </c>
      <c r="U884" s="22">
        <v>256</v>
      </c>
      <c r="V884" s="22"/>
      <c r="W884" s="22">
        <v>48</v>
      </c>
      <c r="X884" s="22">
        <v>33</v>
      </c>
      <c r="Y884" s="14">
        <v>256</v>
      </c>
      <c r="Z884" s="10">
        <v>48</v>
      </c>
      <c r="AA884" s="22">
        <v>33</v>
      </c>
      <c r="AB884" s="22">
        <v>88.8</v>
      </c>
      <c r="AC884" s="22">
        <v>6.9697056091131866E-3</v>
      </c>
      <c r="AD884" s="42">
        <v>6.9999999999999999E-4</v>
      </c>
      <c r="AE884" s="22">
        <v>909</v>
      </c>
      <c r="AF884" s="22">
        <v>0.85360153666225247</v>
      </c>
      <c r="AG884" s="22">
        <v>7.4226220579326303E-3</v>
      </c>
      <c r="AH884" s="22">
        <v>0</v>
      </c>
      <c r="AI884" s="22">
        <v>0</v>
      </c>
      <c r="AJ884" s="22">
        <v>0</v>
      </c>
      <c r="AK884" s="22">
        <v>0</v>
      </c>
      <c r="AL884" s="45">
        <v>0</v>
      </c>
      <c r="AM884" s="45">
        <v>0</v>
      </c>
      <c r="AN884" s="45">
        <v>0</v>
      </c>
      <c r="AO884" s="45">
        <v>0</v>
      </c>
      <c r="AP884" s="45">
        <v>0</v>
      </c>
      <c r="AQ884" s="45">
        <v>0</v>
      </c>
      <c r="AR884" s="45">
        <v>0</v>
      </c>
      <c r="AS884" s="45" t="s">
        <v>4442</v>
      </c>
      <c r="AT884" s="45" t="s">
        <v>4445</v>
      </c>
      <c r="AU884" s="45">
        <v>0.85360153666225247</v>
      </c>
      <c r="AV884" s="10">
        <v>3.6585682733532541</v>
      </c>
      <c r="AW884" s="10">
        <v>3.6585682733532541</v>
      </c>
      <c r="AX884" s="17">
        <v>0</v>
      </c>
    </row>
    <row r="885" spans="1:50" x14ac:dyDescent="0.25">
      <c r="A885" s="22" t="s">
        <v>964</v>
      </c>
      <c r="B885" s="22" t="s">
        <v>3948</v>
      </c>
      <c r="C885" s="22" t="s">
        <v>967</v>
      </c>
      <c r="D885" s="22">
        <v>4380</v>
      </c>
      <c r="E885" s="22" t="s">
        <v>971</v>
      </c>
      <c r="F885" s="43">
        <v>5.4078239999999997</v>
      </c>
      <c r="G885" s="43">
        <v>670.69818171092004</v>
      </c>
      <c r="H885" s="43">
        <v>24.997348484848484</v>
      </c>
      <c r="I885" s="9">
        <v>4.1098484848484849E-2</v>
      </c>
      <c r="J885" s="9">
        <v>24.956439393939394</v>
      </c>
      <c r="K885" s="11">
        <v>0.12632575757575759</v>
      </c>
      <c r="L885" s="41">
        <v>9887</v>
      </c>
      <c r="M885" s="44">
        <v>236</v>
      </c>
      <c r="N885" s="13">
        <v>42</v>
      </c>
      <c r="O885" s="13">
        <v>27</v>
      </c>
      <c r="P885" s="22">
        <v>42</v>
      </c>
      <c r="Q885" s="22">
        <v>27</v>
      </c>
      <c r="R885" s="14">
        <v>0</v>
      </c>
      <c r="S885" s="22">
        <v>558</v>
      </c>
      <c r="T885" s="22">
        <v>0.99494643371266644</v>
      </c>
      <c r="U885" s="22">
        <v>18112</v>
      </c>
      <c r="V885" s="22"/>
      <c r="W885" s="22">
        <v>3268</v>
      </c>
      <c r="X885" s="22">
        <v>2153</v>
      </c>
      <c r="Y885" s="14">
        <v>17876</v>
      </c>
      <c r="Z885" s="10">
        <v>3226</v>
      </c>
      <c r="AA885" s="22">
        <v>2126</v>
      </c>
      <c r="AB885" s="22">
        <v>6028.46</v>
      </c>
      <c r="AC885" s="22">
        <v>8.062976980502453E-3</v>
      </c>
      <c r="AD885" s="42">
        <v>5.4089999999999999E-2</v>
      </c>
      <c r="AE885" s="22">
        <v>910</v>
      </c>
      <c r="AF885" s="22">
        <v>2.6768543013217014</v>
      </c>
      <c r="AG885" s="22">
        <v>7.4151088679271504E-3</v>
      </c>
      <c r="AH885" s="22">
        <v>0</v>
      </c>
      <c r="AI885" s="22">
        <v>0</v>
      </c>
      <c r="AJ885" s="22">
        <v>0</v>
      </c>
      <c r="AK885" s="22">
        <v>0</v>
      </c>
      <c r="AL885" s="45">
        <v>0</v>
      </c>
      <c r="AM885" s="45">
        <v>0</v>
      </c>
      <c r="AN885" s="45">
        <v>0</v>
      </c>
      <c r="AO885" s="45">
        <v>0</v>
      </c>
      <c r="AP885" s="45">
        <v>1</v>
      </c>
      <c r="AQ885" s="45">
        <v>0</v>
      </c>
      <c r="AR885" s="45">
        <v>0</v>
      </c>
      <c r="AS885" s="45" t="s">
        <v>4442</v>
      </c>
      <c r="AT885" s="45" t="s">
        <v>4441</v>
      </c>
      <c r="AU885" s="45">
        <v>2.6724735296558775</v>
      </c>
      <c r="AV885" s="10">
        <v>129.26523487895577</v>
      </c>
      <c r="AW885" s="10">
        <v>130.73386571303018</v>
      </c>
      <c r="AX885" s="17">
        <v>1.6441137696422349E-3</v>
      </c>
    </row>
    <row r="886" spans="1:50" x14ac:dyDescent="0.25">
      <c r="A886" s="22" t="s">
        <v>8</v>
      </c>
      <c r="B886" s="22" t="s">
        <v>3946</v>
      </c>
      <c r="C886" s="22" t="s">
        <v>108</v>
      </c>
      <c r="D886" s="22">
        <v>315</v>
      </c>
      <c r="E886" s="22" t="s">
        <v>109</v>
      </c>
      <c r="F886" s="43">
        <v>1.6985730000000001</v>
      </c>
      <c r="G886" s="43">
        <v>203.25108082051</v>
      </c>
      <c r="H886" s="43">
        <v>9.046022727272728</v>
      </c>
      <c r="I886" s="9">
        <v>2.7462121212121212E-2</v>
      </c>
      <c r="J886" s="9">
        <v>9.0185606060606069</v>
      </c>
      <c r="K886" s="11">
        <v>4.421022727272728</v>
      </c>
      <c r="L886" s="41">
        <v>4106</v>
      </c>
      <c r="M886" s="44">
        <v>774</v>
      </c>
      <c r="N886" s="13">
        <v>774</v>
      </c>
      <c r="O886" s="13">
        <v>616</v>
      </c>
      <c r="P886" s="22">
        <v>1</v>
      </c>
      <c r="Q886" s="22">
        <v>1</v>
      </c>
      <c r="R886" s="14">
        <v>0</v>
      </c>
      <c r="S886" s="22">
        <v>468</v>
      </c>
      <c r="T886" s="22">
        <v>0.5112744174360907</v>
      </c>
      <c r="U886" s="22">
        <v>4593</v>
      </c>
      <c r="V886" s="22"/>
      <c r="W886" s="22">
        <v>1464</v>
      </c>
      <c r="X886" s="22">
        <v>1071</v>
      </c>
      <c r="Y886" s="14">
        <v>3819</v>
      </c>
      <c r="Z886" s="10">
        <v>1463</v>
      </c>
      <c r="AA886" s="22">
        <v>1070</v>
      </c>
      <c r="AB886" s="22">
        <v>2348.02</v>
      </c>
      <c r="AC886" s="22">
        <v>8.3570182905939941E-3</v>
      </c>
      <c r="AD886" s="42">
        <v>2.5420000000000002E-2</v>
      </c>
      <c r="AE886" s="22">
        <v>911</v>
      </c>
      <c r="AF886" s="22">
        <v>0.93377606444908123</v>
      </c>
      <c r="AG886" s="22">
        <v>7.4109211464212796E-3</v>
      </c>
      <c r="AH886" s="22">
        <v>0</v>
      </c>
      <c r="AI886" s="22">
        <v>0</v>
      </c>
      <c r="AJ886" s="22">
        <v>1</v>
      </c>
      <c r="AK886" s="22">
        <v>0</v>
      </c>
      <c r="AL886" s="45">
        <v>0</v>
      </c>
      <c r="AM886" s="45">
        <v>0</v>
      </c>
      <c r="AN886" s="45">
        <v>0</v>
      </c>
      <c r="AO886" s="45">
        <v>0</v>
      </c>
      <c r="AP886" s="45">
        <v>0</v>
      </c>
      <c r="AQ886" s="45">
        <v>0</v>
      </c>
      <c r="AR886" s="45">
        <v>0</v>
      </c>
      <c r="AS886" s="45" t="s">
        <v>4442</v>
      </c>
      <c r="AT886" s="45" t="s">
        <v>4442</v>
      </c>
      <c r="AU886" s="45">
        <v>0.9309412858684829</v>
      </c>
      <c r="AV886" s="10">
        <v>162.22100886219496</v>
      </c>
      <c r="AW886" s="10">
        <v>161.83908045977009</v>
      </c>
      <c r="AX886" s="17">
        <v>3.0358227079538553E-3</v>
      </c>
    </row>
    <row r="887" spans="1:50" x14ac:dyDescent="0.25">
      <c r="A887" s="22" t="s">
        <v>964</v>
      </c>
      <c r="B887" s="22" t="s">
        <v>3948</v>
      </c>
      <c r="C887" s="22" t="s">
        <v>1081</v>
      </c>
      <c r="D887" s="22">
        <v>5574</v>
      </c>
      <c r="E887" s="22" t="s">
        <v>1298</v>
      </c>
      <c r="F887" s="43">
        <v>2.3464520000000002</v>
      </c>
      <c r="G887" s="43">
        <v>349.76356331677999</v>
      </c>
      <c r="H887" s="43">
        <v>14.927840909090911</v>
      </c>
      <c r="I887" s="9">
        <v>0</v>
      </c>
      <c r="J887" s="9">
        <v>14.927840909090911</v>
      </c>
      <c r="K887" s="11">
        <v>0</v>
      </c>
      <c r="L887" s="41">
        <v>10842</v>
      </c>
      <c r="M887" s="44">
        <v>0</v>
      </c>
      <c r="N887" s="13">
        <v>0</v>
      </c>
      <c r="O887" s="13">
        <v>0</v>
      </c>
      <c r="P887" s="22">
        <v>0</v>
      </c>
      <c r="Q887" s="22">
        <v>0</v>
      </c>
      <c r="R887" s="14">
        <v>0</v>
      </c>
      <c r="S887" s="22">
        <v>429</v>
      </c>
      <c r="T887" s="22">
        <v>1</v>
      </c>
      <c r="U887" s="22">
        <v>19701</v>
      </c>
      <c r="V887" s="22"/>
      <c r="W887" s="22">
        <v>3555</v>
      </c>
      <c r="X887" s="22">
        <v>2343</v>
      </c>
      <c r="Y887" s="14">
        <v>19701</v>
      </c>
      <c r="Z887" s="10">
        <v>3555</v>
      </c>
      <c r="AA887" s="22">
        <v>2343</v>
      </c>
      <c r="AB887" s="22">
        <v>6643.44</v>
      </c>
      <c r="AC887" s="22">
        <v>6.7086805090524095E-3</v>
      </c>
      <c r="AD887" s="42">
        <v>4.9590000000000002E-2</v>
      </c>
      <c r="AE887" s="22">
        <v>912</v>
      </c>
      <c r="AF887" s="22">
        <v>1.9135245262504679</v>
      </c>
      <c r="AG887" s="22">
        <v>7.3881255839786403E-3</v>
      </c>
      <c r="AH887" s="22">
        <v>0</v>
      </c>
      <c r="AI887" s="22">
        <v>0</v>
      </c>
      <c r="AJ887" s="22">
        <v>0</v>
      </c>
      <c r="AK887" s="22">
        <v>0</v>
      </c>
      <c r="AL887" s="45">
        <v>0</v>
      </c>
      <c r="AM887" s="45">
        <v>0</v>
      </c>
      <c r="AN887" s="45">
        <v>0</v>
      </c>
      <c r="AO887" s="45">
        <v>0</v>
      </c>
      <c r="AP887" s="45">
        <v>1</v>
      </c>
      <c r="AQ887" s="45">
        <v>0</v>
      </c>
      <c r="AR887" s="45">
        <v>0</v>
      </c>
      <c r="AS887" s="45" t="s">
        <v>4442</v>
      </c>
      <c r="AT887" s="45" t="s">
        <v>4441</v>
      </c>
      <c r="AU887" s="45">
        <v>1.9135245262504679</v>
      </c>
      <c r="AV887" s="10">
        <v>238.14562478590184</v>
      </c>
      <c r="AW887" s="10">
        <v>238.14562478590184</v>
      </c>
      <c r="AX887" s="17">
        <v>0</v>
      </c>
    </row>
    <row r="888" spans="1:50" x14ac:dyDescent="0.25">
      <c r="A888" s="22" t="s">
        <v>539</v>
      </c>
      <c r="B888" s="22" t="s">
        <v>3949</v>
      </c>
      <c r="C888" s="22" t="s">
        <v>807</v>
      </c>
      <c r="D888" s="22">
        <v>7501</v>
      </c>
      <c r="E888" s="22" t="s">
        <v>808</v>
      </c>
      <c r="F888" s="43">
        <v>0.517872</v>
      </c>
      <c r="G888" s="43">
        <v>57.072505164550002</v>
      </c>
      <c r="H888" s="43">
        <v>2.8030303030303032</v>
      </c>
      <c r="I888" s="9">
        <v>0</v>
      </c>
      <c r="J888" s="9">
        <v>2.8030303030303032</v>
      </c>
      <c r="K888" s="11">
        <v>0</v>
      </c>
      <c r="L888" s="41">
        <v>787</v>
      </c>
      <c r="M888" s="44">
        <v>0</v>
      </c>
      <c r="N888" s="13">
        <v>0</v>
      </c>
      <c r="O888" s="13">
        <v>0</v>
      </c>
      <c r="P888" s="22">
        <v>0</v>
      </c>
      <c r="Q888" s="22">
        <v>0</v>
      </c>
      <c r="R888" s="14">
        <v>0</v>
      </c>
      <c r="S888" s="22">
        <v>61</v>
      </c>
      <c r="T888" s="22">
        <v>1</v>
      </c>
      <c r="U888" s="22">
        <v>1441</v>
      </c>
      <c r="V888" s="22"/>
      <c r="W888" s="22">
        <v>262</v>
      </c>
      <c r="X888" s="22">
        <v>173</v>
      </c>
      <c r="Y888" s="14">
        <v>1441</v>
      </c>
      <c r="Z888" s="10">
        <v>262</v>
      </c>
      <c r="AA888" s="22">
        <v>173</v>
      </c>
      <c r="AB888" s="22">
        <v>488.63</v>
      </c>
      <c r="AC888" s="22">
        <v>9.0739314580091518E-3</v>
      </c>
      <c r="AD888" s="42">
        <v>4.9399999999999999E-3</v>
      </c>
      <c r="AE888" s="22">
        <v>913</v>
      </c>
      <c r="AF888" s="22">
        <v>0.20679336007525526</v>
      </c>
      <c r="AG888" s="22">
        <v>7.3854771455448302E-3</v>
      </c>
      <c r="AH888" s="22">
        <v>0</v>
      </c>
      <c r="AI888" s="22">
        <v>0</v>
      </c>
      <c r="AJ888" s="22">
        <v>0</v>
      </c>
      <c r="AK888" s="22">
        <v>0</v>
      </c>
      <c r="AL888" s="45">
        <v>0</v>
      </c>
      <c r="AM888" s="45">
        <v>0</v>
      </c>
      <c r="AN888" s="45">
        <v>0</v>
      </c>
      <c r="AO888" s="45">
        <v>0</v>
      </c>
      <c r="AP888" s="45">
        <v>0</v>
      </c>
      <c r="AQ888" s="45">
        <v>0</v>
      </c>
      <c r="AR888" s="45">
        <v>0</v>
      </c>
      <c r="AS888" s="45" t="s">
        <v>4442</v>
      </c>
      <c r="AT888" s="45" t="s">
        <v>4444</v>
      </c>
      <c r="AU888" s="45">
        <v>0.20679336007525526</v>
      </c>
      <c r="AV888" s="10">
        <v>93.470270270270262</v>
      </c>
      <c r="AW888" s="10">
        <v>93.470270270270262</v>
      </c>
      <c r="AX888" s="17">
        <v>0</v>
      </c>
    </row>
    <row r="889" spans="1:50" x14ac:dyDescent="0.25">
      <c r="A889" s="22" t="s">
        <v>539</v>
      </c>
      <c r="B889" s="22" t="s">
        <v>3949</v>
      </c>
      <c r="C889" s="22" t="s">
        <v>680</v>
      </c>
      <c r="D889" s="22">
        <v>5990</v>
      </c>
      <c r="E889" s="22" t="s">
        <v>681</v>
      </c>
      <c r="F889" s="43">
        <v>11.663577</v>
      </c>
      <c r="G889" s="43">
        <v>1122.51569857357</v>
      </c>
      <c r="H889" s="43">
        <v>50.906818181818188</v>
      </c>
      <c r="I889" s="9">
        <v>32.993371212121211</v>
      </c>
      <c r="J889" s="9">
        <v>17.913257575757576</v>
      </c>
      <c r="K889" s="11">
        <v>46.278787878787881</v>
      </c>
      <c r="L889" s="41">
        <v>4022</v>
      </c>
      <c r="M889" s="44">
        <v>7170</v>
      </c>
      <c r="N889" s="13">
        <v>2479</v>
      </c>
      <c r="O889" s="13">
        <v>2353</v>
      </c>
      <c r="P889" s="22">
        <v>1882</v>
      </c>
      <c r="Q889" s="22">
        <v>1796</v>
      </c>
      <c r="R889" s="14">
        <v>0</v>
      </c>
      <c r="S889" s="22">
        <v>3181</v>
      </c>
      <c r="T889" s="22">
        <v>9.0911796657588972E-2</v>
      </c>
      <c r="U889" s="22">
        <v>7835</v>
      </c>
      <c r="V889" s="22"/>
      <c r="W889" s="22">
        <v>2599</v>
      </c>
      <c r="X889" s="22">
        <v>2432</v>
      </c>
      <c r="Y889" s="14">
        <v>665</v>
      </c>
      <c r="Z889" s="10">
        <v>717</v>
      </c>
      <c r="AA889" s="22">
        <v>636</v>
      </c>
      <c r="AB889" s="22">
        <v>1042.1400000000001</v>
      </c>
      <c r="AC889" s="22">
        <v>1.0390569160699864E-2</v>
      </c>
      <c r="AD889" s="42">
        <v>1.549E-2</v>
      </c>
      <c r="AE889" s="22">
        <v>914</v>
      </c>
      <c r="AF889" s="22">
        <v>0.76715909270561811</v>
      </c>
      <c r="AG889" s="22">
        <v>7.3765297375540202E-3</v>
      </c>
      <c r="AH889" s="22">
        <v>0</v>
      </c>
      <c r="AI889" s="22">
        <v>0</v>
      </c>
      <c r="AJ889" s="22">
        <v>0</v>
      </c>
      <c r="AK889" s="22">
        <v>0</v>
      </c>
      <c r="AL889" s="45">
        <v>0</v>
      </c>
      <c r="AM889" s="45">
        <v>0</v>
      </c>
      <c r="AN889" s="45">
        <v>0</v>
      </c>
      <c r="AO889" s="45">
        <v>0</v>
      </c>
      <c r="AP889" s="45">
        <v>0</v>
      </c>
      <c r="AQ889" s="45">
        <v>0</v>
      </c>
      <c r="AR889" s="45">
        <v>0</v>
      </c>
      <c r="AS889" s="45" t="s">
        <v>4442</v>
      </c>
      <c r="AT889" s="45" t="s">
        <v>4443</v>
      </c>
      <c r="AU889" s="45">
        <v>0.2699504490761595</v>
      </c>
      <c r="AV889" s="10">
        <v>40.026220633947261</v>
      </c>
      <c r="AW889" s="10">
        <v>51.054064913612208</v>
      </c>
      <c r="AX889" s="17">
        <v>0.64811301099751462</v>
      </c>
    </row>
    <row r="890" spans="1:50" x14ac:dyDescent="0.25">
      <c r="A890" s="22" t="s">
        <v>8</v>
      </c>
      <c r="B890" s="22" t="s">
        <v>3946</v>
      </c>
      <c r="C890" s="22" t="s">
        <v>27</v>
      </c>
      <c r="D890" s="22">
        <v>8415</v>
      </c>
      <c r="E890" s="22" t="s">
        <v>80</v>
      </c>
      <c r="F890" s="43">
        <v>1.7799050000000001</v>
      </c>
      <c r="G890" s="43">
        <v>240.86886392033</v>
      </c>
      <c r="H890" s="43">
        <v>9.0287878787878793</v>
      </c>
      <c r="I890" s="9">
        <v>0</v>
      </c>
      <c r="J890" s="9">
        <v>9.0287878787878793</v>
      </c>
      <c r="K890" s="11">
        <v>2.6933712121212126</v>
      </c>
      <c r="L890" s="41">
        <v>5450</v>
      </c>
      <c r="M890" s="44">
        <v>2023</v>
      </c>
      <c r="N890" s="13">
        <v>1877</v>
      </c>
      <c r="O890" s="13">
        <v>1723</v>
      </c>
      <c r="P890" s="22">
        <v>50</v>
      </c>
      <c r="Q890" s="22">
        <v>48</v>
      </c>
      <c r="R890" s="14">
        <v>0</v>
      </c>
      <c r="S890" s="22">
        <v>370</v>
      </c>
      <c r="T890" s="22">
        <v>0.70169071991944953</v>
      </c>
      <c r="U890" s="22">
        <v>8976</v>
      </c>
      <c r="V890" s="22"/>
      <c r="W890" s="22">
        <v>3132</v>
      </c>
      <c r="X890" s="22">
        <v>2551</v>
      </c>
      <c r="Y890" s="14">
        <v>6953</v>
      </c>
      <c r="Z890" s="10">
        <v>3082</v>
      </c>
      <c r="AA890" s="22">
        <v>2503</v>
      </c>
      <c r="AB890" s="22">
        <v>4848.1099999999997</v>
      </c>
      <c r="AC890" s="22">
        <v>7.3895188071660565E-3</v>
      </c>
      <c r="AD890" s="42">
        <v>4.7359999999999999E-2</v>
      </c>
      <c r="AE890" s="22">
        <v>915</v>
      </c>
      <c r="AF890" s="22">
        <v>0.9205390533993113</v>
      </c>
      <c r="AG890" s="22">
        <v>7.3643124271944903E-3</v>
      </c>
      <c r="AH890" s="22">
        <v>1</v>
      </c>
      <c r="AI890" s="22">
        <v>0</v>
      </c>
      <c r="AJ890" s="22">
        <v>0</v>
      </c>
      <c r="AK890" s="22">
        <v>0</v>
      </c>
      <c r="AL890" s="45">
        <v>0</v>
      </c>
      <c r="AM890" s="45">
        <v>0</v>
      </c>
      <c r="AN890" s="45">
        <v>0</v>
      </c>
      <c r="AO890" s="45">
        <v>0</v>
      </c>
      <c r="AP890" s="45">
        <v>1</v>
      </c>
      <c r="AQ890" s="45">
        <v>0</v>
      </c>
      <c r="AR890" s="45">
        <v>0</v>
      </c>
      <c r="AS890" s="45" t="s">
        <v>4442</v>
      </c>
      <c r="AT890" s="45" t="s">
        <v>4441</v>
      </c>
      <c r="AU890" s="45">
        <v>0.92053905339931119</v>
      </c>
      <c r="AV890" s="10">
        <v>341.35257593555963</v>
      </c>
      <c r="AW890" s="10">
        <v>346.89041785534482</v>
      </c>
      <c r="AX890" s="17">
        <v>0</v>
      </c>
    </row>
    <row r="891" spans="1:50" x14ac:dyDescent="0.25">
      <c r="A891" s="22" t="s">
        <v>1672</v>
      </c>
      <c r="B891" s="22" t="s">
        <v>3951</v>
      </c>
      <c r="C891" s="22" t="s">
        <v>2112</v>
      </c>
      <c r="D891" s="22">
        <v>2001</v>
      </c>
      <c r="E891" s="22" t="s">
        <v>2113</v>
      </c>
      <c r="F891" s="43">
        <v>0.15894800000000001</v>
      </c>
      <c r="G891" s="43">
        <v>30.398360320769999</v>
      </c>
      <c r="H891" s="43">
        <v>1.7626893939393939</v>
      </c>
      <c r="I891" s="9">
        <v>0</v>
      </c>
      <c r="J891" s="9">
        <v>1.7626893939393939</v>
      </c>
      <c r="K891" s="11">
        <v>0</v>
      </c>
      <c r="L891" s="41">
        <v>17</v>
      </c>
      <c r="M891" s="44">
        <v>0</v>
      </c>
      <c r="N891" s="13">
        <v>0</v>
      </c>
      <c r="O891" s="13">
        <v>0</v>
      </c>
      <c r="P891" s="22">
        <v>0</v>
      </c>
      <c r="Q891" s="22">
        <v>0</v>
      </c>
      <c r="R891" s="14">
        <v>0</v>
      </c>
      <c r="S891" s="22">
        <v>30</v>
      </c>
      <c r="T891" s="22">
        <v>1</v>
      </c>
      <c r="U891" s="22">
        <v>43</v>
      </c>
      <c r="V891" s="22"/>
      <c r="W891" s="22">
        <v>10</v>
      </c>
      <c r="X891" s="22">
        <v>7</v>
      </c>
      <c r="Y891" s="14">
        <v>43</v>
      </c>
      <c r="Z891" s="10">
        <v>10</v>
      </c>
      <c r="AA891" s="22">
        <v>7</v>
      </c>
      <c r="AB891" s="22">
        <v>17.57</v>
      </c>
      <c r="AC891" s="22">
        <v>5.2288346582758652E-3</v>
      </c>
      <c r="AD891" s="42">
        <v>1.1E-4</v>
      </c>
      <c r="AE891" s="22">
        <v>916</v>
      </c>
      <c r="AF891" s="22">
        <v>3.6798622537772552E-2</v>
      </c>
      <c r="AG891" s="22">
        <v>7.3597245075545104E-3</v>
      </c>
      <c r="AH891" s="22">
        <v>0</v>
      </c>
      <c r="AI891" s="22">
        <v>0</v>
      </c>
      <c r="AJ891" s="22">
        <v>0</v>
      </c>
      <c r="AK891" s="22">
        <v>0</v>
      </c>
      <c r="AL891" s="45">
        <v>0</v>
      </c>
      <c r="AM891" s="45">
        <v>0</v>
      </c>
      <c r="AN891" s="45">
        <v>0</v>
      </c>
      <c r="AO891" s="45">
        <v>0</v>
      </c>
      <c r="AP891" s="45">
        <v>0</v>
      </c>
      <c r="AQ891" s="45">
        <v>0</v>
      </c>
      <c r="AR891" s="45">
        <v>0</v>
      </c>
      <c r="AS891" s="45" t="s">
        <v>4442</v>
      </c>
      <c r="AT891" s="45" t="s">
        <v>4445</v>
      </c>
      <c r="AU891" s="45">
        <v>3.6798622537772552E-2</v>
      </c>
      <c r="AV891" s="10">
        <v>5.6731492425056409</v>
      </c>
      <c r="AW891" s="10">
        <v>5.6731492425056409</v>
      </c>
      <c r="AX891" s="17">
        <v>0</v>
      </c>
    </row>
    <row r="892" spans="1:50" x14ac:dyDescent="0.25">
      <c r="A892" s="22" t="s">
        <v>2906</v>
      </c>
      <c r="B892" s="22" t="s">
        <v>3959</v>
      </c>
      <c r="C892" s="22" t="s">
        <v>3278</v>
      </c>
      <c r="D892" s="22">
        <v>1527</v>
      </c>
      <c r="E892" s="22" t="s">
        <v>3279</v>
      </c>
      <c r="F892" s="43">
        <v>7.1801000000000004E-2</v>
      </c>
      <c r="G892" s="43">
        <v>19.145951860779999</v>
      </c>
      <c r="H892" s="43">
        <v>1.2842803030303032</v>
      </c>
      <c r="I892" s="9">
        <v>0</v>
      </c>
      <c r="J892" s="9">
        <v>1.2842803030303032</v>
      </c>
      <c r="K892" s="11">
        <v>0</v>
      </c>
      <c r="L892" s="41">
        <v>103</v>
      </c>
      <c r="M892" s="44">
        <v>0</v>
      </c>
      <c r="N892" s="13">
        <v>0</v>
      </c>
      <c r="O892" s="13">
        <v>0</v>
      </c>
      <c r="P892" s="22">
        <v>0</v>
      </c>
      <c r="Q892" s="22">
        <v>0</v>
      </c>
      <c r="R892" s="14">
        <v>0</v>
      </c>
      <c r="S892" s="22">
        <v>17</v>
      </c>
      <c r="T892" s="22">
        <v>1</v>
      </c>
      <c r="U892" s="22">
        <v>199</v>
      </c>
      <c r="V892" s="22"/>
      <c r="W892" s="22">
        <v>38</v>
      </c>
      <c r="X892" s="22">
        <v>26</v>
      </c>
      <c r="Y892" s="14">
        <v>199</v>
      </c>
      <c r="Z892" s="10">
        <v>38</v>
      </c>
      <c r="AA892" s="22">
        <v>26</v>
      </c>
      <c r="AB892" s="22">
        <v>69.97</v>
      </c>
      <c r="AC892" s="22">
        <v>3.7501922350009951E-3</v>
      </c>
      <c r="AD892" s="42">
        <v>2.9999999999999997E-4</v>
      </c>
      <c r="AE892" s="22">
        <v>917</v>
      </c>
      <c r="AF892" s="22">
        <v>5.8742916235673119E-2</v>
      </c>
      <c r="AG892" s="22">
        <v>7.3428645294591399E-3</v>
      </c>
      <c r="AH892" s="22">
        <v>0</v>
      </c>
      <c r="AI892" s="22">
        <v>0</v>
      </c>
      <c r="AJ892" s="22">
        <v>0</v>
      </c>
      <c r="AK892" s="22">
        <v>0</v>
      </c>
      <c r="AL892" s="45">
        <v>0</v>
      </c>
      <c r="AM892" s="45">
        <v>0</v>
      </c>
      <c r="AN892" s="45">
        <v>0</v>
      </c>
      <c r="AO892" s="45">
        <v>0</v>
      </c>
      <c r="AP892" s="45">
        <v>0</v>
      </c>
      <c r="AQ892" s="45">
        <v>0</v>
      </c>
      <c r="AR892" s="45">
        <v>0</v>
      </c>
      <c r="AS892" s="45" t="s">
        <v>4442</v>
      </c>
      <c r="AT892" s="45" t="s">
        <v>4445</v>
      </c>
      <c r="AU892" s="45">
        <v>5.8742916235673112E-2</v>
      </c>
      <c r="AV892" s="10">
        <v>29.588556260138621</v>
      </c>
      <c r="AW892" s="10">
        <v>29.588556260138621</v>
      </c>
      <c r="AX892" s="17">
        <v>0</v>
      </c>
    </row>
    <row r="893" spans="1:50" x14ac:dyDescent="0.25">
      <c r="A893" s="22" t="s">
        <v>964</v>
      </c>
      <c r="B893" s="22" t="s">
        <v>3948</v>
      </c>
      <c r="C893" s="22" t="s">
        <v>1081</v>
      </c>
      <c r="D893" s="22">
        <v>3038</v>
      </c>
      <c r="E893" s="22" t="s">
        <v>1349</v>
      </c>
      <c r="F893" s="43">
        <v>2.1578050000000002</v>
      </c>
      <c r="G893" s="43">
        <v>323.60087666574998</v>
      </c>
      <c r="H893" s="43">
        <v>15.898674242424244</v>
      </c>
      <c r="I893" s="9">
        <v>0</v>
      </c>
      <c r="J893" s="9">
        <v>15.898674242424244</v>
      </c>
      <c r="K893" s="11">
        <v>0</v>
      </c>
      <c r="L893" s="41">
        <v>4564</v>
      </c>
      <c r="M893" s="44">
        <v>0</v>
      </c>
      <c r="N893" s="13">
        <v>0</v>
      </c>
      <c r="O893" s="13">
        <v>0</v>
      </c>
      <c r="P893" s="22">
        <v>0</v>
      </c>
      <c r="Q893" s="22">
        <v>0</v>
      </c>
      <c r="R893" s="14">
        <v>0</v>
      </c>
      <c r="S893" s="22">
        <v>426</v>
      </c>
      <c r="T893" s="22">
        <v>1</v>
      </c>
      <c r="U893" s="22">
        <v>8300</v>
      </c>
      <c r="V893" s="22"/>
      <c r="W893" s="22">
        <v>1499</v>
      </c>
      <c r="X893" s="22">
        <v>988</v>
      </c>
      <c r="Y893" s="14">
        <v>8300</v>
      </c>
      <c r="Z893" s="10">
        <v>1499</v>
      </c>
      <c r="AA893" s="22">
        <v>988</v>
      </c>
      <c r="AB893" s="22">
        <v>2800.63</v>
      </c>
      <c r="AC893" s="22">
        <v>6.6681061628544808E-3</v>
      </c>
      <c r="AD893" s="42">
        <v>2.078E-2</v>
      </c>
      <c r="AE893" s="22">
        <v>918</v>
      </c>
      <c r="AF893" s="22">
        <v>1.3555245343936646</v>
      </c>
      <c r="AG893" s="22">
        <v>7.3271596453711599E-3</v>
      </c>
      <c r="AH893" s="22">
        <v>0</v>
      </c>
      <c r="AI893" s="22">
        <v>0</v>
      </c>
      <c r="AJ893" s="22">
        <v>0</v>
      </c>
      <c r="AK893" s="22">
        <v>0</v>
      </c>
      <c r="AL893" s="45">
        <v>0</v>
      </c>
      <c r="AM893" s="45">
        <v>0</v>
      </c>
      <c r="AN893" s="45">
        <v>0</v>
      </c>
      <c r="AO893" s="45">
        <v>0</v>
      </c>
      <c r="AP893" s="45">
        <v>0</v>
      </c>
      <c r="AQ893" s="45">
        <v>0</v>
      </c>
      <c r="AR893" s="45">
        <v>0</v>
      </c>
      <c r="AS893" s="45" t="s">
        <v>4442</v>
      </c>
      <c r="AT893" s="45" t="s">
        <v>4442</v>
      </c>
      <c r="AU893" s="45">
        <v>1.3555245343936646</v>
      </c>
      <c r="AV893" s="10">
        <v>94.284591101316323</v>
      </c>
      <c r="AW893" s="10">
        <v>94.284591101316323</v>
      </c>
      <c r="AX893" s="17">
        <v>0</v>
      </c>
    </row>
    <row r="894" spans="1:50" x14ac:dyDescent="0.25">
      <c r="A894" s="22" t="s">
        <v>964</v>
      </c>
      <c r="B894" s="22" t="s">
        <v>3952</v>
      </c>
      <c r="C894" s="22" t="s">
        <v>986</v>
      </c>
      <c r="D894" s="22">
        <v>1947</v>
      </c>
      <c r="E894" s="22" t="s">
        <v>1242</v>
      </c>
      <c r="F894" s="43">
        <v>0.303068</v>
      </c>
      <c r="G894" s="43">
        <v>41.529584524249998</v>
      </c>
      <c r="H894" s="43">
        <v>1.6712121212121211</v>
      </c>
      <c r="I894" s="9">
        <v>1.4539772727272728</v>
      </c>
      <c r="J894" s="9">
        <v>0.2172348484848485</v>
      </c>
      <c r="K894" s="11">
        <v>1.6712121212121211</v>
      </c>
      <c r="L894" s="41">
        <v>125</v>
      </c>
      <c r="M894" s="44">
        <v>279</v>
      </c>
      <c r="N894" s="13">
        <v>22</v>
      </c>
      <c r="O894" s="13">
        <v>0</v>
      </c>
      <c r="P894" s="22">
        <v>20</v>
      </c>
      <c r="Q894" s="22">
        <v>0</v>
      </c>
      <c r="R894" s="14">
        <v>0</v>
      </c>
      <c r="S894" s="22">
        <v>64</v>
      </c>
      <c r="T894" s="22">
        <v>0</v>
      </c>
      <c r="U894" s="22">
        <v>279</v>
      </c>
      <c r="V894" s="22"/>
      <c r="W894" s="22">
        <v>22</v>
      </c>
      <c r="X894" s="22">
        <v>0</v>
      </c>
      <c r="Y894" s="14">
        <v>0</v>
      </c>
      <c r="Z894" s="10">
        <v>2</v>
      </c>
      <c r="AA894" s="22">
        <v>0</v>
      </c>
      <c r="AB894" s="22">
        <v>2.74</v>
      </c>
      <c r="AC894" s="22">
        <v>7.2976410304088695E-3</v>
      </c>
      <c r="AD894" s="42">
        <v>3.0000000000000001E-5</v>
      </c>
      <c r="AE894" s="22">
        <v>919</v>
      </c>
      <c r="AF894" s="22">
        <v>0.10977910231824539</v>
      </c>
      <c r="AG894" s="22">
        <v>7.3186068212163597E-3</v>
      </c>
      <c r="AH894" s="22">
        <v>0</v>
      </c>
      <c r="AI894" s="22">
        <v>0</v>
      </c>
      <c r="AJ894" s="22">
        <v>0</v>
      </c>
      <c r="AK894" s="22">
        <v>0</v>
      </c>
      <c r="AL894" s="45">
        <v>0</v>
      </c>
      <c r="AM894" s="45">
        <v>0</v>
      </c>
      <c r="AN894" s="45">
        <v>0</v>
      </c>
      <c r="AO894" s="45">
        <v>0</v>
      </c>
      <c r="AP894" s="45">
        <v>0</v>
      </c>
      <c r="AQ894" s="45">
        <v>0</v>
      </c>
      <c r="AR894" s="45">
        <v>0</v>
      </c>
      <c r="AS894" s="45" t="s">
        <v>4442</v>
      </c>
      <c r="AT894" s="45" t="s">
        <v>4445</v>
      </c>
      <c r="AU894" s="45">
        <v>1.426979038520257E-2</v>
      </c>
      <c r="AV894" s="10">
        <v>9.2066259808195277</v>
      </c>
      <c r="AW894" s="10">
        <v>13.164097914777878</v>
      </c>
      <c r="AX894" s="17">
        <v>0.87001359927470545</v>
      </c>
    </row>
    <row r="895" spans="1:50" x14ac:dyDescent="0.25">
      <c r="A895" s="22" t="s">
        <v>2195</v>
      </c>
      <c r="B895" s="22" t="s">
        <v>3956</v>
      </c>
      <c r="C895" s="22" t="s">
        <v>2446</v>
      </c>
      <c r="D895" s="22">
        <v>2019</v>
      </c>
      <c r="E895" s="22" t="s">
        <v>2714</v>
      </c>
      <c r="F895" s="43">
        <v>6.2332000000000001</v>
      </c>
      <c r="G895" s="43">
        <v>700.66177397009994</v>
      </c>
      <c r="H895" s="43">
        <v>29.777840909090909</v>
      </c>
      <c r="I895" s="9">
        <v>0</v>
      </c>
      <c r="J895" s="9">
        <v>29.777840909090909</v>
      </c>
      <c r="K895" s="11">
        <v>0</v>
      </c>
      <c r="L895" s="41">
        <v>338</v>
      </c>
      <c r="M895" s="44">
        <v>0</v>
      </c>
      <c r="N895" s="13">
        <v>0</v>
      </c>
      <c r="O895" s="13">
        <v>0</v>
      </c>
      <c r="P895" s="22">
        <v>0</v>
      </c>
      <c r="Q895" s="22">
        <v>0</v>
      </c>
      <c r="R895" s="14">
        <v>0</v>
      </c>
      <c r="S895" s="22">
        <v>512</v>
      </c>
      <c r="T895" s="22">
        <v>1</v>
      </c>
      <c r="U895" s="22">
        <v>626</v>
      </c>
      <c r="V895" s="22"/>
      <c r="W895" s="22">
        <v>115</v>
      </c>
      <c r="X895" s="22">
        <v>77</v>
      </c>
      <c r="Y895" s="14">
        <v>626</v>
      </c>
      <c r="Z895" s="10">
        <v>115</v>
      </c>
      <c r="AA895" s="22">
        <v>77</v>
      </c>
      <c r="AB895" s="22">
        <v>213.89</v>
      </c>
      <c r="AC895" s="22">
        <v>8.8961610745243759E-3</v>
      </c>
      <c r="AD895" s="42">
        <v>2.1299999999999999E-3</v>
      </c>
      <c r="AE895" s="22">
        <v>920</v>
      </c>
      <c r="AF895" s="22">
        <v>1.0086589695611761</v>
      </c>
      <c r="AG895" s="22">
        <v>7.3091229678346088E-3</v>
      </c>
      <c r="AH895" s="22">
        <v>0</v>
      </c>
      <c r="AI895" s="22">
        <v>0</v>
      </c>
      <c r="AJ895" s="22">
        <v>0</v>
      </c>
      <c r="AK895" s="22">
        <v>0</v>
      </c>
      <c r="AL895" s="45">
        <v>0</v>
      </c>
      <c r="AM895" s="45">
        <v>0</v>
      </c>
      <c r="AN895" s="45">
        <v>0</v>
      </c>
      <c r="AO895" s="45">
        <v>0</v>
      </c>
      <c r="AP895" s="45">
        <v>0</v>
      </c>
      <c r="AQ895" s="45">
        <v>0</v>
      </c>
      <c r="AR895" s="45">
        <v>0</v>
      </c>
      <c r="AS895" s="45" t="s">
        <v>4442</v>
      </c>
      <c r="AT895" s="45" t="s">
        <v>4445</v>
      </c>
      <c r="AU895" s="45">
        <v>1.0086589695611761</v>
      </c>
      <c r="AV895" s="10">
        <v>3.8619321108969835</v>
      </c>
      <c r="AW895" s="10">
        <v>3.8619321108969835</v>
      </c>
      <c r="AX895" s="17">
        <v>0</v>
      </c>
    </row>
    <row r="896" spans="1:50" x14ac:dyDescent="0.25">
      <c r="A896" s="22" t="s">
        <v>964</v>
      </c>
      <c r="B896" s="22" t="s">
        <v>3952</v>
      </c>
      <c r="C896" s="22" t="s">
        <v>1250</v>
      </c>
      <c r="D896" s="22">
        <v>783</v>
      </c>
      <c r="E896" s="22" t="s">
        <v>1342</v>
      </c>
      <c r="F896" s="43">
        <v>0.47724800000000001</v>
      </c>
      <c r="G896" s="43">
        <v>83.583729386330006</v>
      </c>
      <c r="H896" s="43">
        <v>3.5541666666666667</v>
      </c>
      <c r="I896" s="9">
        <v>7.9545454545454555E-3</v>
      </c>
      <c r="J896" s="9">
        <v>3.5462121212121214</v>
      </c>
      <c r="K896" s="11">
        <v>0.6623106060606061</v>
      </c>
      <c r="L896" s="41">
        <v>325</v>
      </c>
      <c r="M896" s="44">
        <v>69</v>
      </c>
      <c r="N896" s="13">
        <v>23</v>
      </c>
      <c r="O896" s="13">
        <v>4</v>
      </c>
      <c r="P896" s="22">
        <v>1</v>
      </c>
      <c r="Q896" s="22">
        <v>1</v>
      </c>
      <c r="R896" s="14">
        <v>0</v>
      </c>
      <c r="S896" s="22">
        <v>153</v>
      </c>
      <c r="T896" s="22">
        <v>0.81365234999467118</v>
      </c>
      <c r="U896" s="22">
        <v>559</v>
      </c>
      <c r="V896" s="22"/>
      <c r="W896" s="22">
        <v>113</v>
      </c>
      <c r="X896" s="22">
        <v>64</v>
      </c>
      <c r="Y896" s="14">
        <v>490</v>
      </c>
      <c r="Z896" s="10">
        <v>112</v>
      </c>
      <c r="AA896" s="22">
        <v>63</v>
      </c>
      <c r="AB896" s="22">
        <v>197.54</v>
      </c>
      <c r="AC896" s="22">
        <v>5.7098194050916951E-3</v>
      </c>
      <c r="AD896" s="42">
        <v>1.33E-3</v>
      </c>
      <c r="AE896" s="22">
        <v>921</v>
      </c>
      <c r="AF896" s="22">
        <v>0.32736164270267787</v>
      </c>
      <c r="AG896" s="22">
        <v>7.2747031711706189E-3</v>
      </c>
      <c r="AH896" s="22">
        <v>0</v>
      </c>
      <c r="AI896" s="22">
        <v>0</v>
      </c>
      <c r="AJ896" s="22">
        <v>0</v>
      </c>
      <c r="AK896" s="22">
        <v>0</v>
      </c>
      <c r="AL896" s="45">
        <v>0</v>
      </c>
      <c r="AM896" s="45">
        <v>0</v>
      </c>
      <c r="AN896" s="45">
        <v>0</v>
      </c>
      <c r="AO896" s="45">
        <v>0</v>
      </c>
      <c r="AP896" s="45">
        <v>0</v>
      </c>
      <c r="AQ896" s="45">
        <v>0</v>
      </c>
      <c r="AR896" s="45">
        <v>0</v>
      </c>
      <c r="AS896" s="45" t="s">
        <v>4442</v>
      </c>
      <c r="AT896" s="45" t="s">
        <v>4445</v>
      </c>
      <c r="AU896" s="45">
        <v>0.32662897783038158</v>
      </c>
      <c r="AV896" s="10">
        <v>31.582995086519972</v>
      </c>
      <c r="AW896" s="10">
        <v>31.793669402110201</v>
      </c>
      <c r="AX896" s="17">
        <v>2.2380901630608551E-3</v>
      </c>
    </row>
    <row r="897" spans="1:50" x14ac:dyDescent="0.25">
      <c r="A897" s="22" t="s">
        <v>2906</v>
      </c>
      <c r="B897" s="22" t="s">
        <v>3950</v>
      </c>
      <c r="C897" s="22" t="s">
        <v>3068</v>
      </c>
      <c r="D897" s="22">
        <v>3683</v>
      </c>
      <c r="E897" s="22" t="s">
        <v>3092</v>
      </c>
      <c r="F897" s="43">
        <v>2.0207299999999999</v>
      </c>
      <c r="G897" s="43">
        <v>186.20143882100001</v>
      </c>
      <c r="H897" s="43">
        <v>8.6435606060606069</v>
      </c>
      <c r="I897" s="9">
        <v>0</v>
      </c>
      <c r="J897" s="9">
        <v>8.6435606060606069</v>
      </c>
      <c r="K897" s="11">
        <v>0</v>
      </c>
      <c r="L897" s="41">
        <v>2010</v>
      </c>
      <c r="M897" s="44">
        <v>0</v>
      </c>
      <c r="N897" s="13">
        <v>0</v>
      </c>
      <c r="O897" s="13">
        <v>0</v>
      </c>
      <c r="P897" s="22">
        <v>0</v>
      </c>
      <c r="Q897" s="22">
        <v>0</v>
      </c>
      <c r="R897" s="14">
        <v>0</v>
      </c>
      <c r="S897" s="22">
        <v>250</v>
      </c>
      <c r="T897" s="22">
        <v>1</v>
      </c>
      <c r="U897" s="22">
        <v>3662</v>
      </c>
      <c r="V897" s="22"/>
      <c r="W897" s="22">
        <v>662</v>
      </c>
      <c r="X897" s="22">
        <v>437</v>
      </c>
      <c r="Y897" s="14">
        <v>3662</v>
      </c>
      <c r="Z897" s="10">
        <v>662</v>
      </c>
      <c r="AA897" s="22">
        <v>437</v>
      </c>
      <c r="AB897" s="22">
        <v>1236.52</v>
      </c>
      <c r="AC897" s="22">
        <v>1.0852386602353685E-2</v>
      </c>
      <c r="AD897" s="42">
        <v>1.494E-2</v>
      </c>
      <c r="AE897" s="22">
        <v>922</v>
      </c>
      <c r="AF897" s="22">
        <v>0.63255577116489747</v>
      </c>
      <c r="AG897" s="22">
        <v>7.2707559904011208E-3</v>
      </c>
      <c r="AH897" s="22">
        <v>0</v>
      </c>
      <c r="AI897" s="22">
        <v>0</v>
      </c>
      <c r="AJ897" s="22">
        <v>0</v>
      </c>
      <c r="AK897" s="22">
        <v>0</v>
      </c>
      <c r="AL897" s="45">
        <v>0</v>
      </c>
      <c r="AM897" s="45">
        <v>0</v>
      </c>
      <c r="AN897" s="45">
        <v>0</v>
      </c>
      <c r="AO897" s="45">
        <v>0</v>
      </c>
      <c r="AP897" s="45">
        <v>0</v>
      </c>
      <c r="AQ897" s="45">
        <v>0</v>
      </c>
      <c r="AR897" s="45">
        <v>0</v>
      </c>
      <c r="AS897" s="45" t="s">
        <v>4442</v>
      </c>
      <c r="AT897" s="45" t="s">
        <v>4443</v>
      </c>
      <c r="AU897" s="45">
        <v>0.63255577116489747</v>
      </c>
      <c r="AV897" s="10">
        <v>76.588807572636824</v>
      </c>
      <c r="AW897" s="10">
        <v>76.588807572636824</v>
      </c>
      <c r="AX897" s="17">
        <v>0</v>
      </c>
    </row>
    <row r="898" spans="1:50" x14ac:dyDescent="0.25">
      <c r="A898" s="22" t="s">
        <v>964</v>
      </c>
      <c r="B898" s="22" t="s">
        <v>3948</v>
      </c>
      <c r="C898" s="22" t="s">
        <v>1454</v>
      </c>
      <c r="D898" s="22">
        <v>4371</v>
      </c>
      <c r="E898" s="22" t="s">
        <v>1531</v>
      </c>
      <c r="F898" s="43">
        <v>0.71846900000000002</v>
      </c>
      <c r="G898" s="43">
        <v>126.05507275047</v>
      </c>
      <c r="H898" s="43">
        <v>5.0399621212121222</v>
      </c>
      <c r="I898" s="9">
        <v>0</v>
      </c>
      <c r="J898" s="9">
        <v>5.0399621212121222</v>
      </c>
      <c r="K898" s="11">
        <v>0</v>
      </c>
      <c r="L898" s="41">
        <v>386</v>
      </c>
      <c r="M898" s="44">
        <v>0</v>
      </c>
      <c r="N898" s="13">
        <v>0</v>
      </c>
      <c r="O898" s="13">
        <v>0</v>
      </c>
      <c r="P898" s="22">
        <v>0</v>
      </c>
      <c r="Q898" s="22">
        <v>0</v>
      </c>
      <c r="R898" s="14">
        <v>0</v>
      </c>
      <c r="S898" s="22">
        <v>76</v>
      </c>
      <c r="T898" s="22">
        <v>1</v>
      </c>
      <c r="U898" s="22">
        <v>713</v>
      </c>
      <c r="V898" s="22"/>
      <c r="W898" s="22">
        <v>131</v>
      </c>
      <c r="X898" s="22">
        <v>87</v>
      </c>
      <c r="Y898" s="14">
        <v>713</v>
      </c>
      <c r="Z898" s="10">
        <v>131</v>
      </c>
      <c r="AA898" s="22">
        <v>87</v>
      </c>
      <c r="AB898" s="22">
        <v>243.64</v>
      </c>
      <c r="AC898" s="22">
        <v>5.699643690041987E-3</v>
      </c>
      <c r="AD898" s="42">
        <v>1.5499999999999999E-3</v>
      </c>
      <c r="AE898" s="22">
        <v>923</v>
      </c>
      <c r="AF898" s="22">
        <v>0.28170560033650205</v>
      </c>
      <c r="AG898" s="22">
        <v>7.2232205214487703E-3</v>
      </c>
      <c r="AH898" s="22">
        <v>0</v>
      </c>
      <c r="AI898" s="22">
        <v>0</v>
      </c>
      <c r="AJ898" s="22">
        <v>0</v>
      </c>
      <c r="AK898" s="22">
        <v>0</v>
      </c>
      <c r="AL898" s="45">
        <v>0</v>
      </c>
      <c r="AM898" s="45">
        <v>0</v>
      </c>
      <c r="AN898" s="45">
        <v>0</v>
      </c>
      <c r="AO898" s="45">
        <v>0</v>
      </c>
      <c r="AP898" s="45">
        <v>0</v>
      </c>
      <c r="AQ898" s="45">
        <v>0</v>
      </c>
      <c r="AR898" s="45">
        <v>0</v>
      </c>
      <c r="AS898" s="45" t="s">
        <v>4442</v>
      </c>
      <c r="AT898" s="45" t="s">
        <v>4445</v>
      </c>
      <c r="AU898" s="45">
        <v>0.28170560033650205</v>
      </c>
      <c r="AV898" s="10">
        <v>25.992258840329182</v>
      </c>
      <c r="AW898" s="10">
        <v>25.992258840329182</v>
      </c>
      <c r="AX898" s="17">
        <v>0</v>
      </c>
    </row>
    <row r="899" spans="1:50" x14ac:dyDescent="0.25">
      <c r="A899" s="22" t="s">
        <v>1672</v>
      </c>
      <c r="B899" s="22" t="s">
        <v>3947</v>
      </c>
      <c r="C899" s="22" t="s">
        <v>1895</v>
      </c>
      <c r="D899" s="22">
        <v>3620</v>
      </c>
      <c r="E899" s="22" t="s">
        <v>1951</v>
      </c>
      <c r="F899" s="43">
        <v>3.8391289999999998</v>
      </c>
      <c r="G899" s="43">
        <v>651.75162297341001</v>
      </c>
      <c r="H899" s="43">
        <v>24.585606060606061</v>
      </c>
      <c r="I899" s="9">
        <v>3.8821969696969698</v>
      </c>
      <c r="J899" s="9">
        <v>20.703409090909094</v>
      </c>
      <c r="K899" s="11">
        <v>18.684469696969696</v>
      </c>
      <c r="L899" s="41">
        <v>2066</v>
      </c>
      <c r="M899" s="44">
        <v>3570</v>
      </c>
      <c r="N899" s="13">
        <v>1353</v>
      </c>
      <c r="O899" s="13">
        <v>780</v>
      </c>
      <c r="P899" s="22">
        <v>122</v>
      </c>
      <c r="Q899" s="22">
        <v>102</v>
      </c>
      <c r="R899" s="14">
        <v>0</v>
      </c>
      <c r="S899" s="22">
        <v>782</v>
      </c>
      <c r="T899" s="22">
        <v>0.24002403475795764</v>
      </c>
      <c r="U899" s="22">
        <v>4473</v>
      </c>
      <c r="V899" s="22"/>
      <c r="W899" s="22">
        <v>1516</v>
      </c>
      <c r="X899" s="22">
        <v>888</v>
      </c>
      <c r="Y899" s="14">
        <v>903</v>
      </c>
      <c r="Z899" s="10">
        <v>1394</v>
      </c>
      <c r="AA899" s="22">
        <v>786</v>
      </c>
      <c r="AB899" s="22">
        <v>1991.05</v>
      </c>
      <c r="AC899" s="22">
        <v>5.8904786189640642E-3</v>
      </c>
      <c r="AD899" s="42">
        <v>1.7069999999999998E-2</v>
      </c>
      <c r="AE899" s="22">
        <v>924</v>
      </c>
      <c r="AF899" s="22">
        <v>2.2880825866323478</v>
      </c>
      <c r="AG899" s="22">
        <v>7.2179261407960497E-3</v>
      </c>
      <c r="AH899" s="22">
        <v>0</v>
      </c>
      <c r="AI899" s="22">
        <v>1</v>
      </c>
      <c r="AJ899" s="22">
        <v>1</v>
      </c>
      <c r="AK899" s="22">
        <v>0</v>
      </c>
      <c r="AL899" s="45">
        <v>0</v>
      </c>
      <c r="AM899" s="45">
        <v>0</v>
      </c>
      <c r="AN899" s="45">
        <v>0</v>
      </c>
      <c r="AO899" s="45">
        <v>0</v>
      </c>
      <c r="AP899" s="45">
        <v>0</v>
      </c>
      <c r="AQ899" s="45">
        <v>0</v>
      </c>
      <c r="AR899" s="45">
        <v>0</v>
      </c>
      <c r="AS899" s="45" t="s">
        <v>4443</v>
      </c>
      <c r="AT899" s="45" t="s">
        <v>4442</v>
      </c>
      <c r="AU899" s="45">
        <v>1.9267822687819964</v>
      </c>
      <c r="AV899" s="10">
        <v>67.331906251715225</v>
      </c>
      <c r="AW899" s="10">
        <v>61.662095954149073</v>
      </c>
      <c r="AX899" s="17">
        <v>0.15790527840261301</v>
      </c>
    </row>
    <row r="900" spans="1:50" x14ac:dyDescent="0.25">
      <c r="A900" s="22" t="s">
        <v>2906</v>
      </c>
      <c r="B900" s="22" t="s">
        <v>3959</v>
      </c>
      <c r="C900" s="22" t="s">
        <v>3018</v>
      </c>
      <c r="D900" s="22">
        <v>9191</v>
      </c>
      <c r="E900" s="22" t="s">
        <v>3556</v>
      </c>
      <c r="F900" s="43">
        <v>0.67283199999999999</v>
      </c>
      <c r="G900" s="43">
        <v>109.03806342343999</v>
      </c>
      <c r="H900" s="43">
        <v>5.167424242424242</v>
      </c>
      <c r="I900" s="9">
        <v>0</v>
      </c>
      <c r="J900" s="9">
        <v>5.167424242424242</v>
      </c>
      <c r="K900" s="11">
        <v>0</v>
      </c>
      <c r="L900" s="41">
        <v>237</v>
      </c>
      <c r="M900" s="44">
        <v>0</v>
      </c>
      <c r="N900" s="13">
        <v>0</v>
      </c>
      <c r="O900" s="13">
        <v>0</v>
      </c>
      <c r="P900" s="22">
        <v>0</v>
      </c>
      <c r="Q900" s="22">
        <v>0</v>
      </c>
      <c r="R900" s="14">
        <v>0</v>
      </c>
      <c r="S900" s="22">
        <v>90</v>
      </c>
      <c r="T900" s="22">
        <v>1</v>
      </c>
      <c r="U900" s="22">
        <v>443</v>
      </c>
      <c r="V900" s="22"/>
      <c r="W900" s="22">
        <v>82</v>
      </c>
      <c r="X900" s="22">
        <v>55</v>
      </c>
      <c r="Y900" s="14">
        <v>443</v>
      </c>
      <c r="Z900" s="10">
        <v>82</v>
      </c>
      <c r="AA900" s="22">
        <v>55</v>
      </c>
      <c r="AB900" s="22">
        <v>152.21</v>
      </c>
      <c r="AC900" s="22">
        <v>6.1706158278610878E-3</v>
      </c>
      <c r="AD900" s="42">
        <v>1.0499999999999999E-3</v>
      </c>
      <c r="AE900" s="22">
        <v>925</v>
      </c>
      <c r="AF900" s="22">
        <v>0.30271466796372398</v>
      </c>
      <c r="AG900" s="22">
        <v>7.2074920943743809E-3</v>
      </c>
      <c r="AH900" s="22">
        <v>0</v>
      </c>
      <c r="AI900" s="22">
        <v>0</v>
      </c>
      <c r="AJ900" s="22">
        <v>0</v>
      </c>
      <c r="AK900" s="22">
        <v>0</v>
      </c>
      <c r="AL900" s="45">
        <v>0</v>
      </c>
      <c r="AM900" s="45">
        <v>0</v>
      </c>
      <c r="AN900" s="45">
        <v>0</v>
      </c>
      <c r="AO900" s="45">
        <v>0</v>
      </c>
      <c r="AP900" s="45">
        <v>0</v>
      </c>
      <c r="AQ900" s="45">
        <v>0</v>
      </c>
      <c r="AR900" s="45">
        <v>0</v>
      </c>
      <c r="AS900" s="45" t="s">
        <v>4443</v>
      </c>
      <c r="AT900" s="45" t="s">
        <v>4445</v>
      </c>
      <c r="AU900" s="45">
        <v>0.30271466796372398</v>
      </c>
      <c r="AV900" s="10">
        <v>15.868640961735817</v>
      </c>
      <c r="AW900" s="10">
        <v>15.868640961735817</v>
      </c>
      <c r="AX900" s="17">
        <v>0</v>
      </c>
    </row>
    <row r="901" spans="1:50" x14ac:dyDescent="0.25">
      <c r="A901" s="22" t="s">
        <v>964</v>
      </c>
      <c r="B901" s="22" t="s">
        <v>3948</v>
      </c>
      <c r="C901" s="22" t="s">
        <v>1307</v>
      </c>
      <c r="D901" s="22">
        <v>2130</v>
      </c>
      <c r="E901" s="22" t="s">
        <v>1488</v>
      </c>
      <c r="F901" s="43">
        <v>5.7716370000000001</v>
      </c>
      <c r="G901" s="43">
        <v>629.53509161440002</v>
      </c>
      <c r="H901" s="43">
        <v>23.253598484848485</v>
      </c>
      <c r="I901" s="9">
        <v>0</v>
      </c>
      <c r="J901" s="9">
        <v>23.253598484848485</v>
      </c>
      <c r="K901" s="11">
        <v>0</v>
      </c>
      <c r="L901" s="41">
        <v>1648</v>
      </c>
      <c r="M901" s="44">
        <v>0</v>
      </c>
      <c r="N901" s="13">
        <v>0</v>
      </c>
      <c r="O901" s="13">
        <v>0</v>
      </c>
      <c r="P901" s="22">
        <v>0</v>
      </c>
      <c r="Q901" s="22">
        <v>0</v>
      </c>
      <c r="R901" s="14">
        <v>0</v>
      </c>
      <c r="S901" s="22">
        <v>386</v>
      </c>
      <c r="T901" s="22">
        <v>1</v>
      </c>
      <c r="U901" s="22">
        <v>3005</v>
      </c>
      <c r="V901" s="22"/>
      <c r="W901" s="22">
        <v>544</v>
      </c>
      <c r="X901" s="22">
        <v>359</v>
      </c>
      <c r="Y901" s="14">
        <v>3005</v>
      </c>
      <c r="Z901" s="10">
        <v>544</v>
      </c>
      <c r="AA901" s="22">
        <v>359</v>
      </c>
      <c r="AB901" s="22">
        <v>1015.73</v>
      </c>
      <c r="AC901" s="22">
        <v>9.1680941648527147E-3</v>
      </c>
      <c r="AD901" s="42">
        <v>1.0370000000000001E-2</v>
      </c>
      <c r="AE901" s="22">
        <v>926</v>
      </c>
      <c r="AF901" s="22">
        <v>1.5815421907182392</v>
      </c>
      <c r="AG901" s="22">
        <v>7.1888281396283596E-3</v>
      </c>
      <c r="AH901" s="22">
        <v>0</v>
      </c>
      <c r="AI901" s="22">
        <v>0</v>
      </c>
      <c r="AJ901" s="22">
        <v>0</v>
      </c>
      <c r="AK901" s="22">
        <v>0</v>
      </c>
      <c r="AL901" s="45">
        <v>0</v>
      </c>
      <c r="AM901" s="45">
        <v>0</v>
      </c>
      <c r="AN901" s="45">
        <v>0</v>
      </c>
      <c r="AO901" s="45">
        <v>0</v>
      </c>
      <c r="AP901" s="45">
        <v>0</v>
      </c>
      <c r="AQ901" s="45">
        <v>0</v>
      </c>
      <c r="AR901" s="45">
        <v>0</v>
      </c>
      <c r="AS901" s="45" t="s">
        <v>4443</v>
      </c>
      <c r="AT901" s="45" t="s">
        <v>4443</v>
      </c>
      <c r="AU901" s="45">
        <v>1.5815421907182394</v>
      </c>
      <c r="AV901" s="10">
        <v>23.394228654737372</v>
      </c>
      <c r="AW901" s="10">
        <v>23.394228654737372</v>
      </c>
      <c r="AX901" s="17">
        <v>0</v>
      </c>
    </row>
    <row r="902" spans="1:50" x14ac:dyDescent="0.25">
      <c r="A902" s="22" t="s">
        <v>539</v>
      </c>
      <c r="B902" s="22" t="s">
        <v>3949</v>
      </c>
      <c r="C902" s="22" t="s">
        <v>627</v>
      </c>
      <c r="D902" s="22">
        <v>1065</v>
      </c>
      <c r="E902" s="22" t="s">
        <v>793</v>
      </c>
      <c r="F902" s="43">
        <v>0.71360599999999996</v>
      </c>
      <c r="G902" s="43">
        <v>105.52674394086</v>
      </c>
      <c r="H902" s="43">
        <v>8.5134469696969699</v>
      </c>
      <c r="I902" s="9">
        <v>7.7393939393939393</v>
      </c>
      <c r="J902" s="9">
        <v>0.77424242424242429</v>
      </c>
      <c r="K902" s="11">
        <v>8.4787878787878785</v>
      </c>
      <c r="L902" s="41">
        <v>173</v>
      </c>
      <c r="M902" s="44">
        <v>303</v>
      </c>
      <c r="N902" s="13">
        <v>139</v>
      </c>
      <c r="O902" s="13">
        <v>47</v>
      </c>
      <c r="P902" s="22">
        <v>116</v>
      </c>
      <c r="Q902" s="22">
        <v>39</v>
      </c>
      <c r="R902" s="14">
        <v>0</v>
      </c>
      <c r="S902" s="22">
        <v>205</v>
      </c>
      <c r="T902" s="22">
        <v>4.0710996418321654E-3</v>
      </c>
      <c r="U902" s="22">
        <v>304</v>
      </c>
      <c r="V902" s="22"/>
      <c r="W902" s="22">
        <v>139</v>
      </c>
      <c r="X902" s="22">
        <v>47</v>
      </c>
      <c r="Y902" s="14">
        <v>1</v>
      </c>
      <c r="Z902" s="10">
        <v>23</v>
      </c>
      <c r="AA902" s="22">
        <v>8</v>
      </c>
      <c r="AB902" s="22">
        <v>31.6</v>
      </c>
      <c r="AC902" s="22">
        <v>6.7623236854528913E-3</v>
      </c>
      <c r="AD902" s="42">
        <v>3.2000000000000003E-4</v>
      </c>
      <c r="AE902" s="22">
        <v>927</v>
      </c>
      <c r="AF902" s="22">
        <v>0.29419070897573235</v>
      </c>
      <c r="AG902" s="22">
        <v>7.1753831457495691E-3</v>
      </c>
      <c r="AH902" s="22">
        <v>1</v>
      </c>
      <c r="AI902" s="22">
        <v>0</v>
      </c>
      <c r="AJ902" s="22">
        <v>0</v>
      </c>
      <c r="AK902" s="22">
        <v>0</v>
      </c>
      <c r="AL902" s="45">
        <v>0</v>
      </c>
      <c r="AM902" s="45">
        <v>0</v>
      </c>
      <c r="AN902" s="45">
        <v>0</v>
      </c>
      <c r="AO902" s="45">
        <v>0</v>
      </c>
      <c r="AP902" s="45">
        <v>0</v>
      </c>
      <c r="AQ902" s="45">
        <v>0</v>
      </c>
      <c r="AR902" s="45">
        <v>0</v>
      </c>
      <c r="AS902" s="45" t="s">
        <v>4443</v>
      </c>
      <c r="AT902" s="45" t="s">
        <v>4445</v>
      </c>
      <c r="AU902" s="45">
        <v>2.675472443978541E-2</v>
      </c>
      <c r="AV902" s="10">
        <v>29.706457925636006</v>
      </c>
      <c r="AW902" s="10">
        <v>16.327111743898911</v>
      </c>
      <c r="AX902" s="17">
        <v>0.90907877466574716</v>
      </c>
    </row>
    <row r="903" spans="1:50" x14ac:dyDescent="0.25">
      <c r="A903" s="22" t="s">
        <v>2195</v>
      </c>
      <c r="B903" s="22" t="s">
        <v>3960</v>
      </c>
      <c r="C903" s="22" t="s">
        <v>2788</v>
      </c>
      <c r="D903" s="22">
        <v>7140</v>
      </c>
      <c r="E903" s="22" t="s">
        <v>2789</v>
      </c>
      <c r="F903" s="43">
        <v>0.275891</v>
      </c>
      <c r="G903" s="43">
        <v>56.023149231369999</v>
      </c>
      <c r="H903" s="43">
        <v>2.9657196969696971</v>
      </c>
      <c r="I903" s="9">
        <v>0</v>
      </c>
      <c r="J903" s="9">
        <v>2.9657196969696971</v>
      </c>
      <c r="K903" s="11">
        <v>0</v>
      </c>
      <c r="L903" s="41">
        <v>84</v>
      </c>
      <c r="M903" s="44">
        <v>0</v>
      </c>
      <c r="N903" s="13">
        <v>0</v>
      </c>
      <c r="O903" s="13">
        <v>0</v>
      </c>
      <c r="P903" s="22">
        <v>0</v>
      </c>
      <c r="Q903" s="22">
        <v>0</v>
      </c>
      <c r="R903" s="14">
        <v>0</v>
      </c>
      <c r="S903" s="22">
        <v>32</v>
      </c>
      <c r="T903" s="22">
        <v>1</v>
      </c>
      <c r="U903" s="22">
        <v>165</v>
      </c>
      <c r="V903" s="22"/>
      <c r="W903" s="22">
        <v>32</v>
      </c>
      <c r="X903" s="22">
        <v>22</v>
      </c>
      <c r="Y903" s="14">
        <v>165</v>
      </c>
      <c r="Z903" s="10">
        <v>32</v>
      </c>
      <c r="AA903" s="22">
        <v>22</v>
      </c>
      <c r="AB903" s="22">
        <v>58.69</v>
      </c>
      <c r="AC903" s="22">
        <v>4.9245892775609205E-3</v>
      </c>
      <c r="AD903" s="42">
        <v>3.3E-4</v>
      </c>
      <c r="AE903" s="22">
        <v>928</v>
      </c>
      <c r="AF903" s="22">
        <v>0.10722528758741084</v>
      </c>
      <c r="AG903" s="22">
        <v>7.1483525058273897E-3</v>
      </c>
      <c r="AH903" s="22">
        <v>0</v>
      </c>
      <c r="AI903" s="22">
        <v>0</v>
      </c>
      <c r="AJ903" s="22">
        <v>0</v>
      </c>
      <c r="AK903" s="22">
        <v>0</v>
      </c>
      <c r="AL903" s="45">
        <v>0</v>
      </c>
      <c r="AM903" s="45">
        <v>0</v>
      </c>
      <c r="AN903" s="45">
        <v>0</v>
      </c>
      <c r="AO903" s="45">
        <v>0</v>
      </c>
      <c r="AP903" s="45">
        <v>0</v>
      </c>
      <c r="AQ903" s="45">
        <v>0</v>
      </c>
      <c r="AR903" s="45">
        <v>0</v>
      </c>
      <c r="AS903" s="45" t="s">
        <v>4443</v>
      </c>
      <c r="AT903" s="45" t="s">
        <v>4445</v>
      </c>
      <c r="AU903" s="45">
        <v>0.10722528758741086</v>
      </c>
      <c r="AV903" s="10">
        <v>10.789961044766587</v>
      </c>
      <c r="AW903" s="10">
        <v>10.789961044766587</v>
      </c>
      <c r="AX903" s="17">
        <v>0</v>
      </c>
    </row>
    <row r="904" spans="1:50" x14ac:dyDescent="0.25">
      <c r="A904" s="22" t="s">
        <v>964</v>
      </c>
      <c r="B904" s="22" t="s">
        <v>3952</v>
      </c>
      <c r="C904" s="22" t="s">
        <v>1006</v>
      </c>
      <c r="D904" s="22">
        <v>6807</v>
      </c>
      <c r="E904" s="22" t="s">
        <v>1024</v>
      </c>
      <c r="F904" s="43">
        <v>0.473082</v>
      </c>
      <c r="G904" s="43">
        <v>53.930062483340002</v>
      </c>
      <c r="H904" s="43">
        <v>2.0181818181818185</v>
      </c>
      <c r="I904" s="9">
        <v>3.7121212121212124E-2</v>
      </c>
      <c r="J904" s="9">
        <v>1.9812500000000002</v>
      </c>
      <c r="K904" s="11">
        <v>0.87083333333333335</v>
      </c>
      <c r="L904" s="41">
        <v>875</v>
      </c>
      <c r="M904" s="44">
        <v>113</v>
      </c>
      <c r="N904" s="13">
        <v>64</v>
      </c>
      <c r="O904" s="13">
        <v>22</v>
      </c>
      <c r="P904" s="22">
        <v>37</v>
      </c>
      <c r="Q904" s="22">
        <v>0</v>
      </c>
      <c r="R904" s="14">
        <v>0</v>
      </c>
      <c r="S904" s="22">
        <v>110</v>
      </c>
      <c r="T904" s="22">
        <v>0.56850600600600609</v>
      </c>
      <c r="U904" s="22">
        <v>1023</v>
      </c>
      <c r="V904" s="22"/>
      <c r="W904" s="22">
        <v>229</v>
      </c>
      <c r="X904" s="22">
        <v>131</v>
      </c>
      <c r="Y904" s="14">
        <v>910</v>
      </c>
      <c r="Z904" s="10">
        <v>192</v>
      </c>
      <c r="AA904" s="22">
        <v>131</v>
      </c>
      <c r="AB904" s="22">
        <v>344.94</v>
      </c>
      <c r="AC904" s="22">
        <v>8.772138918736537E-3</v>
      </c>
      <c r="AD904" s="42">
        <v>3.5000000000000001E-3</v>
      </c>
      <c r="AE904" s="22">
        <v>929</v>
      </c>
      <c r="AF904" s="22">
        <v>0.14980596118289025</v>
      </c>
      <c r="AG904" s="22">
        <v>7.13361719918525E-3</v>
      </c>
      <c r="AH904" s="22">
        <v>0</v>
      </c>
      <c r="AI904" s="22">
        <v>0</v>
      </c>
      <c r="AJ904" s="22">
        <v>0</v>
      </c>
      <c r="AK904" s="22">
        <v>0</v>
      </c>
      <c r="AL904" s="45">
        <v>0</v>
      </c>
      <c r="AM904" s="45">
        <v>0</v>
      </c>
      <c r="AN904" s="45">
        <v>0</v>
      </c>
      <c r="AO904" s="45">
        <v>0</v>
      </c>
      <c r="AP904" s="45">
        <v>0</v>
      </c>
      <c r="AQ904" s="45">
        <v>0</v>
      </c>
      <c r="AR904" s="45">
        <v>0</v>
      </c>
      <c r="AS904" s="45" t="s">
        <v>4443</v>
      </c>
      <c r="AT904" s="45" t="s">
        <v>4445</v>
      </c>
      <c r="AU904" s="45">
        <v>0.14706457957340605</v>
      </c>
      <c r="AV904" s="10">
        <v>96.908517350157723</v>
      </c>
      <c r="AW904" s="10">
        <v>113.46846846846844</v>
      </c>
      <c r="AX904" s="17">
        <v>1.8393393393393392E-2</v>
      </c>
    </row>
    <row r="905" spans="1:50" x14ac:dyDescent="0.25">
      <c r="A905" s="22" t="s">
        <v>964</v>
      </c>
      <c r="B905" s="22" t="s">
        <v>3952</v>
      </c>
      <c r="C905" s="22" t="s">
        <v>1025</v>
      </c>
      <c r="D905" s="22">
        <v>796</v>
      </c>
      <c r="E905" s="22" t="s">
        <v>1288</v>
      </c>
      <c r="F905" s="43">
        <v>1.943462</v>
      </c>
      <c r="G905" s="43">
        <v>312.52114375546</v>
      </c>
      <c r="H905" s="43">
        <v>12.57159090909091</v>
      </c>
      <c r="I905" s="9">
        <v>0.29848484848484852</v>
      </c>
      <c r="J905" s="9">
        <v>12.273295454545455</v>
      </c>
      <c r="K905" s="11">
        <v>0.72708333333333341</v>
      </c>
      <c r="L905" s="41">
        <v>1667</v>
      </c>
      <c r="M905" s="44">
        <v>243</v>
      </c>
      <c r="N905" s="13">
        <v>75</v>
      </c>
      <c r="O905" s="13">
        <v>17</v>
      </c>
      <c r="P905" s="22">
        <v>0</v>
      </c>
      <c r="Q905" s="22">
        <v>0</v>
      </c>
      <c r="R905" s="14">
        <v>0</v>
      </c>
      <c r="S905" s="22">
        <v>279</v>
      </c>
      <c r="T905" s="22">
        <v>0.94216457259935515</v>
      </c>
      <c r="U905" s="22">
        <v>3107</v>
      </c>
      <c r="V905" s="22"/>
      <c r="W905" s="22">
        <v>593</v>
      </c>
      <c r="X905" s="22">
        <v>359</v>
      </c>
      <c r="Y905" s="14">
        <v>2864</v>
      </c>
      <c r="Z905" s="10">
        <v>593</v>
      </c>
      <c r="AA905" s="22">
        <v>359</v>
      </c>
      <c r="AB905" s="22">
        <v>1070.17</v>
      </c>
      <c r="AC905" s="22">
        <v>6.2186576455150518E-3</v>
      </c>
      <c r="AD905" s="42">
        <v>7.6699999999999997E-3</v>
      </c>
      <c r="AE905" s="22">
        <v>930</v>
      </c>
      <c r="AF905" s="22">
        <v>1.490476450696663</v>
      </c>
      <c r="AG905" s="22">
        <v>7.1314662712758997E-3</v>
      </c>
      <c r="AH905" s="22">
        <v>0</v>
      </c>
      <c r="AI905" s="22">
        <v>0</v>
      </c>
      <c r="AJ905" s="22">
        <v>0</v>
      </c>
      <c r="AK905" s="22">
        <v>0</v>
      </c>
      <c r="AL905" s="45">
        <v>0</v>
      </c>
      <c r="AM905" s="45">
        <v>0</v>
      </c>
      <c r="AN905" s="45">
        <v>0</v>
      </c>
      <c r="AO905" s="45">
        <v>0</v>
      </c>
      <c r="AP905" s="45">
        <v>0</v>
      </c>
      <c r="AQ905" s="45">
        <v>0</v>
      </c>
      <c r="AR905" s="45">
        <v>0</v>
      </c>
      <c r="AS905" s="45" t="s">
        <v>4443</v>
      </c>
      <c r="AT905" s="45" t="s">
        <v>4444</v>
      </c>
      <c r="AU905" s="45">
        <v>1.4551108113304989</v>
      </c>
      <c r="AV905" s="10">
        <v>48.316281653627144</v>
      </c>
      <c r="AW905" s="10">
        <v>47.169845430714993</v>
      </c>
      <c r="AX905" s="17">
        <v>2.3742806351502006E-2</v>
      </c>
    </row>
    <row r="906" spans="1:50" x14ac:dyDescent="0.25">
      <c r="A906" s="22" t="s">
        <v>8</v>
      </c>
      <c r="B906" s="22" t="s">
        <v>3953</v>
      </c>
      <c r="C906" s="22" t="s">
        <v>180</v>
      </c>
      <c r="D906" s="22">
        <v>8892</v>
      </c>
      <c r="E906" s="22" t="s">
        <v>189</v>
      </c>
      <c r="F906" s="43">
        <v>1.8754249999999999</v>
      </c>
      <c r="G906" s="43">
        <v>183.8446648387</v>
      </c>
      <c r="H906" s="43">
        <v>8.0585227272727273</v>
      </c>
      <c r="I906" s="9">
        <v>0.24772727272727274</v>
      </c>
      <c r="J906" s="9">
        <v>7.8106060606060606</v>
      </c>
      <c r="K906" s="11">
        <v>0.8607954545454547</v>
      </c>
      <c r="L906" s="41">
        <v>2550</v>
      </c>
      <c r="M906" s="44">
        <v>739</v>
      </c>
      <c r="N906" s="13">
        <v>216</v>
      </c>
      <c r="O906" s="13">
        <v>202</v>
      </c>
      <c r="P906" s="22">
        <v>86</v>
      </c>
      <c r="Q906" s="22">
        <v>83</v>
      </c>
      <c r="R906" s="14">
        <v>0</v>
      </c>
      <c r="S906" s="22">
        <v>202</v>
      </c>
      <c r="T906" s="22">
        <v>0.8931819784248749</v>
      </c>
      <c r="U906" s="22">
        <v>4886</v>
      </c>
      <c r="V906" s="22"/>
      <c r="W906" s="22">
        <v>966</v>
      </c>
      <c r="X906" s="22">
        <v>697</v>
      </c>
      <c r="Y906" s="14">
        <v>4147</v>
      </c>
      <c r="Z906" s="10">
        <v>880</v>
      </c>
      <c r="AA906" s="22">
        <v>614</v>
      </c>
      <c r="AB906" s="22">
        <v>1578.83</v>
      </c>
      <c r="AC906" s="22">
        <v>1.0201139106459487E-2</v>
      </c>
      <c r="AD906" s="42">
        <v>1.8669999999999999E-2</v>
      </c>
      <c r="AE906" s="22">
        <v>931</v>
      </c>
      <c r="AF906" s="22">
        <v>0.66921380611222392</v>
      </c>
      <c r="AG906" s="22">
        <v>7.1192958097045095E-3</v>
      </c>
      <c r="AH906" s="22">
        <v>0</v>
      </c>
      <c r="AI906" s="22">
        <v>0</v>
      </c>
      <c r="AJ906" s="22">
        <v>0</v>
      </c>
      <c r="AK906" s="22">
        <v>0</v>
      </c>
      <c r="AL906" s="45">
        <v>0</v>
      </c>
      <c r="AM906" s="45">
        <v>0</v>
      </c>
      <c r="AN906" s="45">
        <v>0</v>
      </c>
      <c r="AO906" s="45">
        <v>0</v>
      </c>
      <c r="AP906" s="45">
        <v>0</v>
      </c>
      <c r="AQ906" s="45">
        <v>0</v>
      </c>
      <c r="AR906" s="45">
        <v>0</v>
      </c>
      <c r="AS906" s="45" t="s">
        <v>4443</v>
      </c>
      <c r="AT906" s="45" t="s">
        <v>4442</v>
      </c>
      <c r="AU906" s="45">
        <v>0.64862575769273345</v>
      </c>
      <c r="AV906" s="10">
        <v>112.66731328806983</v>
      </c>
      <c r="AW906" s="10">
        <v>119.87308749911867</v>
      </c>
      <c r="AX906" s="17">
        <v>3.074102799125714E-2</v>
      </c>
    </row>
    <row r="907" spans="1:50" x14ac:dyDescent="0.25">
      <c r="A907" s="22" t="s">
        <v>1672</v>
      </c>
      <c r="B907" s="22" t="s">
        <v>3947</v>
      </c>
      <c r="C907" s="22" t="s">
        <v>1895</v>
      </c>
      <c r="D907" s="22">
        <v>5821</v>
      </c>
      <c r="E907" s="22" t="s">
        <v>1959</v>
      </c>
      <c r="F907" s="43">
        <v>1.0375369999999999</v>
      </c>
      <c r="G907" s="43">
        <v>75.629430993279996</v>
      </c>
      <c r="H907" s="43">
        <v>3.4206439393939396</v>
      </c>
      <c r="I907" s="9">
        <v>7.5757575757575768E-4</v>
      </c>
      <c r="J907" s="9">
        <v>3.4198863636363637</v>
      </c>
      <c r="K907" s="11">
        <v>0.23522727272727273</v>
      </c>
      <c r="L907" s="41">
        <v>299</v>
      </c>
      <c r="M907" s="44">
        <v>74</v>
      </c>
      <c r="N907" s="13">
        <v>21</v>
      </c>
      <c r="O907" s="13">
        <v>11</v>
      </c>
      <c r="P907" s="22">
        <v>2</v>
      </c>
      <c r="Q907" s="22">
        <v>1</v>
      </c>
      <c r="R907" s="14">
        <v>0</v>
      </c>
      <c r="S907" s="22">
        <v>115</v>
      </c>
      <c r="T907" s="22">
        <v>0.93123304357455294</v>
      </c>
      <c r="U907" s="22">
        <v>591</v>
      </c>
      <c r="V907" s="22"/>
      <c r="W907" s="22">
        <v>116</v>
      </c>
      <c r="X907" s="22">
        <v>74</v>
      </c>
      <c r="Y907" s="14">
        <v>517</v>
      </c>
      <c r="Z907" s="10">
        <v>114</v>
      </c>
      <c r="AA907" s="22">
        <v>73</v>
      </c>
      <c r="AB907" s="22">
        <v>202.71</v>
      </c>
      <c r="AC907" s="22">
        <v>1.3718693719805846E-2</v>
      </c>
      <c r="AD907" s="42">
        <v>3.2499999999999999E-3</v>
      </c>
      <c r="AE907" s="22">
        <v>932</v>
      </c>
      <c r="AF907" s="22">
        <v>0.16968274040783615</v>
      </c>
      <c r="AG907" s="22">
        <v>7.0701141836598397E-3</v>
      </c>
      <c r="AH907" s="22">
        <v>0</v>
      </c>
      <c r="AI907" s="22">
        <v>0</v>
      </c>
      <c r="AJ907" s="22">
        <v>0</v>
      </c>
      <c r="AK907" s="22">
        <v>0</v>
      </c>
      <c r="AL907" s="45">
        <v>0</v>
      </c>
      <c r="AM907" s="45">
        <v>0</v>
      </c>
      <c r="AN907" s="45">
        <v>0</v>
      </c>
      <c r="AO907" s="45">
        <v>0</v>
      </c>
      <c r="AP907" s="45">
        <v>0</v>
      </c>
      <c r="AQ907" s="45">
        <v>0</v>
      </c>
      <c r="AR907" s="45">
        <v>0</v>
      </c>
      <c r="AS907" s="45" t="s">
        <v>4443</v>
      </c>
      <c r="AT907" s="45" t="s">
        <v>4445</v>
      </c>
      <c r="AU907" s="45">
        <v>0.16964516048636827</v>
      </c>
      <c r="AV907" s="10">
        <v>33.334440937032731</v>
      </c>
      <c r="AW907" s="10">
        <v>33.91174353579536</v>
      </c>
      <c r="AX907" s="17">
        <v>2.2147167930900837E-4</v>
      </c>
    </row>
    <row r="908" spans="1:50" x14ac:dyDescent="0.25">
      <c r="A908" s="22" t="s">
        <v>1672</v>
      </c>
      <c r="B908" s="22" t="s">
        <v>3947</v>
      </c>
      <c r="C908" s="22" t="s">
        <v>1838</v>
      </c>
      <c r="D908" s="22">
        <v>4806</v>
      </c>
      <c r="E908" s="22" t="s">
        <v>1987</v>
      </c>
      <c r="F908" s="43">
        <v>0.780532</v>
      </c>
      <c r="G908" s="43">
        <v>176.87260431873</v>
      </c>
      <c r="H908" s="43">
        <v>7.8378787878787879</v>
      </c>
      <c r="I908" s="9">
        <v>3.7723484848484854</v>
      </c>
      <c r="J908" s="9">
        <v>4.0655303030303029</v>
      </c>
      <c r="K908" s="11">
        <v>7.7049242424242426</v>
      </c>
      <c r="L908" s="41">
        <v>414</v>
      </c>
      <c r="M908" s="44">
        <v>859</v>
      </c>
      <c r="N908" s="13">
        <v>347</v>
      </c>
      <c r="O908" s="13">
        <v>310</v>
      </c>
      <c r="P908" s="22">
        <v>333</v>
      </c>
      <c r="Q908" s="22">
        <v>296</v>
      </c>
      <c r="R908" s="14">
        <v>0</v>
      </c>
      <c r="S908" s="22">
        <v>199</v>
      </c>
      <c r="T908" s="22">
        <v>1.6963077517881286E-2</v>
      </c>
      <c r="U908" s="22">
        <v>872</v>
      </c>
      <c r="V908" s="22"/>
      <c r="W908" s="22">
        <v>349</v>
      </c>
      <c r="X908" s="22">
        <v>312</v>
      </c>
      <c r="Y908" s="14">
        <v>13</v>
      </c>
      <c r="Z908" s="10">
        <v>16</v>
      </c>
      <c r="AA908" s="22">
        <v>16</v>
      </c>
      <c r="AB908" s="22">
        <v>23.09</v>
      </c>
      <c r="AC908" s="22">
        <v>4.4129615380879266E-3</v>
      </c>
      <c r="AD908" s="42">
        <v>1.4999999999999999E-4</v>
      </c>
      <c r="AE908" s="22">
        <v>933</v>
      </c>
      <c r="AF908" s="22">
        <v>0.40805146593208746</v>
      </c>
      <c r="AG908" s="22">
        <v>7.0353701022773697E-3</v>
      </c>
      <c r="AH908" s="22">
        <v>0</v>
      </c>
      <c r="AI908" s="22">
        <v>0</v>
      </c>
      <c r="AJ908" s="22">
        <v>0</v>
      </c>
      <c r="AK908" s="22">
        <v>0</v>
      </c>
      <c r="AL908" s="45">
        <v>0</v>
      </c>
      <c r="AM908" s="45">
        <v>0</v>
      </c>
      <c r="AN908" s="45">
        <v>0</v>
      </c>
      <c r="AO908" s="45">
        <v>0</v>
      </c>
      <c r="AP908" s="45">
        <v>0</v>
      </c>
      <c r="AQ908" s="45">
        <v>0</v>
      </c>
      <c r="AR908" s="45">
        <v>0</v>
      </c>
      <c r="AS908" s="45" t="s">
        <v>4443</v>
      </c>
      <c r="AT908" s="45" t="s">
        <v>4445</v>
      </c>
      <c r="AU908" s="45">
        <v>0.21165747070602622</v>
      </c>
      <c r="AV908" s="10">
        <v>3.9355259480108078</v>
      </c>
      <c r="AW908" s="10">
        <v>44.527353566595785</v>
      </c>
      <c r="AX908" s="17">
        <v>0.48129711965977195</v>
      </c>
    </row>
    <row r="909" spans="1:50" x14ac:dyDescent="0.25">
      <c r="A909" s="22" t="s">
        <v>1672</v>
      </c>
      <c r="B909" s="22" t="s">
        <v>3947</v>
      </c>
      <c r="C909" s="22" t="s">
        <v>1921</v>
      </c>
      <c r="D909" s="22">
        <v>853</v>
      </c>
      <c r="E909" s="22" t="s">
        <v>2155</v>
      </c>
      <c r="F909" s="43">
        <v>0.203516</v>
      </c>
      <c r="G909" s="43">
        <v>58.345791026260002</v>
      </c>
      <c r="H909" s="43">
        <v>3.5070075757575756</v>
      </c>
      <c r="I909" s="9">
        <v>0</v>
      </c>
      <c r="J909" s="9">
        <v>3.5070075757575756</v>
      </c>
      <c r="K909" s="11">
        <v>0</v>
      </c>
      <c r="L909" s="41">
        <v>43</v>
      </c>
      <c r="M909" s="44">
        <v>0</v>
      </c>
      <c r="N909" s="13">
        <v>0</v>
      </c>
      <c r="O909" s="13">
        <v>0</v>
      </c>
      <c r="P909" s="22">
        <v>0</v>
      </c>
      <c r="Q909" s="22">
        <v>0</v>
      </c>
      <c r="R909" s="14">
        <v>0</v>
      </c>
      <c r="S909" s="22">
        <v>71</v>
      </c>
      <c r="T909" s="22">
        <v>1</v>
      </c>
      <c r="U909" s="22">
        <v>90</v>
      </c>
      <c r="V909" s="22"/>
      <c r="W909" s="22">
        <v>18</v>
      </c>
      <c r="X909" s="22">
        <v>13</v>
      </c>
      <c r="Y909" s="14">
        <v>90</v>
      </c>
      <c r="Z909" s="10">
        <v>18</v>
      </c>
      <c r="AA909" s="22">
        <v>13</v>
      </c>
      <c r="AB909" s="22">
        <v>32.76</v>
      </c>
      <c r="AC909" s="22">
        <v>3.4881007939099235E-3</v>
      </c>
      <c r="AD909" s="42">
        <v>1.2999999999999999E-4</v>
      </c>
      <c r="AE909" s="22">
        <v>934</v>
      </c>
      <c r="AF909" s="22">
        <v>0.11916136499671968</v>
      </c>
      <c r="AG909" s="22">
        <v>7.00949205863057E-3</v>
      </c>
      <c r="AH909" s="22">
        <v>0</v>
      </c>
      <c r="AI909" s="22">
        <v>0</v>
      </c>
      <c r="AJ909" s="22">
        <v>0</v>
      </c>
      <c r="AK909" s="22">
        <v>0</v>
      </c>
      <c r="AL909" s="45">
        <v>0</v>
      </c>
      <c r="AM909" s="45">
        <v>0</v>
      </c>
      <c r="AN909" s="45">
        <v>0</v>
      </c>
      <c r="AO909" s="45">
        <v>0</v>
      </c>
      <c r="AP909" s="45">
        <v>0</v>
      </c>
      <c r="AQ909" s="45">
        <v>0</v>
      </c>
      <c r="AR909" s="45">
        <v>0</v>
      </c>
      <c r="AS909" s="45" t="s">
        <v>4443</v>
      </c>
      <c r="AT909" s="45" t="s">
        <v>4445</v>
      </c>
      <c r="AU909" s="45">
        <v>0.11916136499671968</v>
      </c>
      <c r="AV909" s="10">
        <v>5.1325808716314736</v>
      </c>
      <c r="AW909" s="10">
        <v>5.1325808716314736</v>
      </c>
      <c r="AX909" s="17">
        <v>0</v>
      </c>
    </row>
    <row r="910" spans="1:50" x14ac:dyDescent="0.25">
      <c r="A910" s="22" t="s">
        <v>964</v>
      </c>
      <c r="B910" s="22" t="s">
        <v>3952</v>
      </c>
      <c r="C910" s="22" t="s">
        <v>984</v>
      </c>
      <c r="D910" s="22">
        <v>3145</v>
      </c>
      <c r="E910" s="22" t="s">
        <v>1451</v>
      </c>
      <c r="F910" s="43">
        <v>2.6677749999999998</v>
      </c>
      <c r="G910" s="43">
        <v>239.11402053245999</v>
      </c>
      <c r="H910" s="43">
        <v>11.814962121212123</v>
      </c>
      <c r="I910" s="9">
        <v>0</v>
      </c>
      <c r="J910" s="9">
        <v>11.814962121212123</v>
      </c>
      <c r="K910" s="11">
        <v>0</v>
      </c>
      <c r="L910" s="41">
        <v>741</v>
      </c>
      <c r="M910" s="44">
        <v>0</v>
      </c>
      <c r="N910" s="13">
        <v>0</v>
      </c>
      <c r="O910" s="13">
        <v>0</v>
      </c>
      <c r="P910" s="22">
        <v>0</v>
      </c>
      <c r="Q910" s="22">
        <v>0</v>
      </c>
      <c r="R910" s="14">
        <v>0</v>
      </c>
      <c r="S910" s="22">
        <v>230</v>
      </c>
      <c r="T910" s="22">
        <v>1</v>
      </c>
      <c r="U910" s="22">
        <v>1358</v>
      </c>
      <c r="V910" s="22"/>
      <c r="W910" s="22">
        <v>247</v>
      </c>
      <c r="X910" s="22">
        <v>164</v>
      </c>
      <c r="Y910" s="14">
        <v>1358</v>
      </c>
      <c r="Z910" s="10">
        <v>247</v>
      </c>
      <c r="AA910" s="22">
        <v>164</v>
      </c>
      <c r="AB910" s="22">
        <v>460.61</v>
      </c>
      <c r="AC910" s="22">
        <v>1.1156915826430372E-2</v>
      </c>
      <c r="AD910" s="42">
        <v>5.7299999999999999E-3</v>
      </c>
      <c r="AE910" s="22">
        <v>935</v>
      </c>
      <c r="AF910" s="22">
        <v>0.36299840064128991</v>
      </c>
      <c r="AG910" s="22">
        <v>6.9807384738709601E-3</v>
      </c>
      <c r="AH910" s="22">
        <v>0</v>
      </c>
      <c r="AI910" s="22">
        <v>0</v>
      </c>
      <c r="AJ910" s="22">
        <v>0</v>
      </c>
      <c r="AK910" s="22">
        <v>0</v>
      </c>
      <c r="AL910" s="45">
        <v>0</v>
      </c>
      <c r="AM910" s="45">
        <v>0</v>
      </c>
      <c r="AN910" s="45">
        <v>0</v>
      </c>
      <c r="AO910" s="45">
        <v>0</v>
      </c>
      <c r="AP910" s="45">
        <v>0</v>
      </c>
      <c r="AQ910" s="45">
        <v>0</v>
      </c>
      <c r="AR910" s="45">
        <v>0</v>
      </c>
      <c r="AS910" s="45" t="s">
        <v>4443</v>
      </c>
      <c r="AT910" s="45" t="s">
        <v>4444</v>
      </c>
      <c r="AU910" s="45">
        <v>0.36299840064128991</v>
      </c>
      <c r="AV910" s="10">
        <v>20.905695461904685</v>
      </c>
      <c r="AW910" s="10">
        <v>20.905695461904685</v>
      </c>
      <c r="AX910" s="17">
        <v>0</v>
      </c>
    </row>
    <row r="911" spans="1:50" x14ac:dyDescent="0.25">
      <c r="A911" s="22" t="s">
        <v>964</v>
      </c>
      <c r="B911" s="22" t="s">
        <v>3948</v>
      </c>
      <c r="C911" s="22" t="s">
        <v>1136</v>
      </c>
      <c r="D911" s="22">
        <v>2973</v>
      </c>
      <c r="E911" s="22" t="s">
        <v>1595</v>
      </c>
      <c r="F911" s="43">
        <v>0.220721</v>
      </c>
      <c r="G911" s="43">
        <v>53.140101837080003</v>
      </c>
      <c r="H911" s="43">
        <v>3.5931818181818183</v>
      </c>
      <c r="I911" s="9">
        <v>0</v>
      </c>
      <c r="J911" s="9">
        <v>3.5931818181818183</v>
      </c>
      <c r="K911" s="11">
        <v>0</v>
      </c>
      <c r="L911" s="41">
        <v>300</v>
      </c>
      <c r="M911" s="44">
        <v>0</v>
      </c>
      <c r="N911" s="13">
        <v>0</v>
      </c>
      <c r="O911" s="13">
        <v>0</v>
      </c>
      <c r="P911" s="22">
        <v>0</v>
      </c>
      <c r="Q911" s="22">
        <v>0</v>
      </c>
      <c r="R911" s="14">
        <v>0</v>
      </c>
      <c r="S911" s="22">
        <v>68</v>
      </c>
      <c r="T911" s="22">
        <v>1</v>
      </c>
      <c r="U911" s="22">
        <v>557</v>
      </c>
      <c r="V911" s="22"/>
      <c r="W911" s="22">
        <v>102</v>
      </c>
      <c r="X911" s="22">
        <v>68</v>
      </c>
      <c r="Y911" s="14">
        <v>557</v>
      </c>
      <c r="Z911" s="10">
        <v>102</v>
      </c>
      <c r="AA911" s="22">
        <v>68</v>
      </c>
      <c r="AB911" s="22">
        <v>189.87</v>
      </c>
      <c r="AC911" s="22">
        <v>4.1535675011820494E-3</v>
      </c>
      <c r="AD911" s="42">
        <v>8.8000000000000003E-4</v>
      </c>
      <c r="AE911" s="22">
        <v>936</v>
      </c>
      <c r="AF911" s="22">
        <v>0.12520652257058021</v>
      </c>
      <c r="AG911" s="22">
        <v>6.955917920587789E-3</v>
      </c>
      <c r="AH911" s="22">
        <v>0</v>
      </c>
      <c r="AI911" s="22">
        <v>0</v>
      </c>
      <c r="AJ911" s="22">
        <v>0</v>
      </c>
      <c r="AK911" s="22">
        <v>0</v>
      </c>
      <c r="AL911" s="45">
        <v>0</v>
      </c>
      <c r="AM911" s="45">
        <v>0</v>
      </c>
      <c r="AN911" s="45">
        <v>0</v>
      </c>
      <c r="AO911" s="45">
        <v>0</v>
      </c>
      <c r="AP911" s="45">
        <v>0</v>
      </c>
      <c r="AQ911" s="45">
        <v>0</v>
      </c>
      <c r="AR911" s="45">
        <v>0</v>
      </c>
      <c r="AS911" s="45" t="s">
        <v>4443</v>
      </c>
      <c r="AT911" s="45" t="s">
        <v>4445</v>
      </c>
      <c r="AU911" s="45">
        <v>0.12520652257058021</v>
      </c>
      <c r="AV911" s="10">
        <v>28.387096774193548</v>
      </c>
      <c r="AW911" s="10">
        <v>28.387096774193548</v>
      </c>
      <c r="AX911" s="17">
        <v>0</v>
      </c>
    </row>
    <row r="912" spans="1:50" x14ac:dyDescent="0.25">
      <c r="A912" s="22" t="s">
        <v>2906</v>
      </c>
      <c r="B912" s="22" t="s">
        <v>3959</v>
      </c>
      <c r="C912" s="22" t="s">
        <v>3149</v>
      </c>
      <c r="D912" s="22">
        <v>5444</v>
      </c>
      <c r="E912" s="22" t="s">
        <v>3300</v>
      </c>
      <c r="F912" s="43">
        <v>4.6753679999999997</v>
      </c>
      <c r="G912" s="43">
        <v>717.14771871572998</v>
      </c>
      <c r="H912" s="43">
        <v>25.179356060606061</v>
      </c>
      <c r="I912" s="9">
        <v>0</v>
      </c>
      <c r="J912" s="9">
        <v>25.179356060606061</v>
      </c>
      <c r="K912" s="11">
        <v>0</v>
      </c>
      <c r="L912" s="41">
        <v>2442</v>
      </c>
      <c r="M912" s="44">
        <v>0</v>
      </c>
      <c r="N912" s="13">
        <v>0</v>
      </c>
      <c r="O912" s="13">
        <v>0</v>
      </c>
      <c r="P912" s="22">
        <v>0</v>
      </c>
      <c r="Q912" s="22">
        <v>0</v>
      </c>
      <c r="R912" s="14">
        <v>0</v>
      </c>
      <c r="S912" s="22">
        <v>574</v>
      </c>
      <c r="T912" s="22">
        <v>1</v>
      </c>
      <c r="U912" s="22">
        <v>4447</v>
      </c>
      <c r="V912" s="22"/>
      <c r="W912" s="22">
        <v>804</v>
      </c>
      <c r="X912" s="22">
        <v>531</v>
      </c>
      <c r="Y912" s="14">
        <v>4447</v>
      </c>
      <c r="Z912" s="10">
        <v>804</v>
      </c>
      <c r="AA912" s="22">
        <v>531</v>
      </c>
      <c r="AB912" s="22">
        <v>1501.71</v>
      </c>
      <c r="AC912" s="22">
        <v>6.5193932546737526E-3</v>
      </c>
      <c r="AD912" s="42">
        <v>1.09E-2</v>
      </c>
      <c r="AE912" s="22">
        <v>937</v>
      </c>
      <c r="AF912" s="22">
        <v>2.0350557363130619</v>
      </c>
      <c r="AG912" s="22">
        <v>6.9455827177920199E-3</v>
      </c>
      <c r="AH912" s="22">
        <v>0</v>
      </c>
      <c r="AI912" s="22">
        <v>0</v>
      </c>
      <c r="AJ912" s="22">
        <v>0</v>
      </c>
      <c r="AK912" s="22">
        <v>0</v>
      </c>
      <c r="AL912" s="45">
        <v>0</v>
      </c>
      <c r="AM912" s="45">
        <v>0</v>
      </c>
      <c r="AN912" s="45">
        <v>0</v>
      </c>
      <c r="AO912" s="45">
        <v>0</v>
      </c>
      <c r="AP912" s="45">
        <v>0</v>
      </c>
      <c r="AQ912" s="45">
        <v>0</v>
      </c>
      <c r="AR912" s="45">
        <v>0</v>
      </c>
      <c r="AS912" s="45" t="s">
        <v>4443</v>
      </c>
      <c r="AT912" s="45" t="s">
        <v>4443</v>
      </c>
      <c r="AU912" s="45">
        <v>2.0350557363130619</v>
      </c>
      <c r="AV912" s="10">
        <v>31.930919840237088</v>
      </c>
      <c r="AW912" s="10">
        <v>31.930919840237088</v>
      </c>
      <c r="AX912" s="17">
        <v>0</v>
      </c>
    </row>
    <row r="913" spans="1:50" x14ac:dyDescent="0.25">
      <c r="A913" s="22" t="s">
        <v>964</v>
      </c>
      <c r="B913" s="22" t="s">
        <v>3952</v>
      </c>
      <c r="C913" s="22" t="s">
        <v>1250</v>
      </c>
      <c r="D913" s="22">
        <v>1141</v>
      </c>
      <c r="E913" s="22" t="s">
        <v>1251</v>
      </c>
      <c r="F913" s="43">
        <v>0.91966199999999998</v>
      </c>
      <c r="G913" s="43">
        <v>188.04277266004999</v>
      </c>
      <c r="H913" s="43">
        <v>7.5367424242424246</v>
      </c>
      <c r="I913" s="9">
        <v>1.3371212121212122</v>
      </c>
      <c r="J913" s="9">
        <v>6.1996212121212118</v>
      </c>
      <c r="K913" s="11">
        <v>4.8303030303030301</v>
      </c>
      <c r="L913" s="41">
        <v>1022</v>
      </c>
      <c r="M913" s="44">
        <v>278</v>
      </c>
      <c r="N913" s="13">
        <v>252</v>
      </c>
      <c r="O913" s="13">
        <v>124</v>
      </c>
      <c r="P913" s="22">
        <v>82</v>
      </c>
      <c r="Q913" s="22">
        <v>24</v>
      </c>
      <c r="R913" s="14">
        <v>0</v>
      </c>
      <c r="S913" s="22">
        <v>422</v>
      </c>
      <c r="T913" s="22">
        <v>0.35909936171282109</v>
      </c>
      <c r="U913" s="22">
        <v>949</v>
      </c>
      <c r="V913" s="22"/>
      <c r="W913" s="22">
        <v>374</v>
      </c>
      <c r="X913" s="22">
        <v>204</v>
      </c>
      <c r="Y913" s="14">
        <v>671</v>
      </c>
      <c r="Z913" s="10">
        <v>292</v>
      </c>
      <c r="AA913" s="22">
        <v>180</v>
      </c>
      <c r="AB913" s="22">
        <v>460.43</v>
      </c>
      <c r="AC913" s="22">
        <v>4.8907064440205615E-3</v>
      </c>
      <c r="AD913" s="42">
        <v>2.97E-3</v>
      </c>
      <c r="AE913" s="22">
        <v>938</v>
      </c>
      <c r="AF913" s="22">
        <v>0.85826151433054731</v>
      </c>
      <c r="AG913" s="22">
        <v>6.9214638252463496E-3</v>
      </c>
      <c r="AH913" s="22">
        <v>0</v>
      </c>
      <c r="AI913" s="22">
        <v>1</v>
      </c>
      <c r="AJ913" s="22">
        <v>1</v>
      </c>
      <c r="AK913" s="22">
        <v>0</v>
      </c>
      <c r="AL913" s="45">
        <v>0</v>
      </c>
      <c r="AM913" s="45">
        <v>0</v>
      </c>
      <c r="AN913" s="45">
        <v>0</v>
      </c>
      <c r="AO913" s="45">
        <v>0</v>
      </c>
      <c r="AP913" s="45">
        <v>0</v>
      </c>
      <c r="AQ913" s="45">
        <v>0</v>
      </c>
      <c r="AR913" s="45">
        <v>0</v>
      </c>
      <c r="AS913" s="45" t="s">
        <v>4443</v>
      </c>
      <c r="AT913" s="45" t="s">
        <v>4445</v>
      </c>
      <c r="AU913" s="45">
        <v>0.7059941802808497</v>
      </c>
      <c r="AV913" s="10">
        <v>47.099651738253804</v>
      </c>
      <c r="AW913" s="10">
        <v>49.62356134090566</v>
      </c>
      <c r="AX913" s="17">
        <v>0.17741368045433983</v>
      </c>
    </row>
    <row r="914" spans="1:50" x14ac:dyDescent="0.25">
      <c r="A914" s="22" t="s">
        <v>964</v>
      </c>
      <c r="B914" s="22" t="s">
        <v>3952</v>
      </c>
      <c r="C914" s="22" t="s">
        <v>1025</v>
      </c>
      <c r="D914" s="22">
        <v>7765</v>
      </c>
      <c r="E914" s="22" t="s">
        <v>1224</v>
      </c>
      <c r="F914" s="43">
        <v>0.70136299999999996</v>
      </c>
      <c r="G914" s="43">
        <v>106.53722968063001</v>
      </c>
      <c r="H914" s="43">
        <v>4.2117424242424244</v>
      </c>
      <c r="I914" s="9">
        <v>0</v>
      </c>
      <c r="J914" s="9">
        <v>4.2117424242424244</v>
      </c>
      <c r="K914" s="11">
        <v>0</v>
      </c>
      <c r="L914" s="41">
        <v>914</v>
      </c>
      <c r="M914" s="44">
        <v>0</v>
      </c>
      <c r="N914" s="13">
        <v>0</v>
      </c>
      <c r="O914" s="13">
        <v>0</v>
      </c>
      <c r="P914" s="22">
        <v>0</v>
      </c>
      <c r="Q914" s="22">
        <v>0</v>
      </c>
      <c r="R914" s="14">
        <v>0</v>
      </c>
      <c r="S914" s="22">
        <v>84</v>
      </c>
      <c r="T914" s="22">
        <v>1</v>
      </c>
      <c r="U914" s="22">
        <v>1672</v>
      </c>
      <c r="V914" s="22"/>
      <c r="W914" s="22">
        <v>304</v>
      </c>
      <c r="X914" s="22">
        <v>201</v>
      </c>
      <c r="Y914" s="14">
        <v>1672</v>
      </c>
      <c r="Z914" s="10">
        <v>304</v>
      </c>
      <c r="AA914" s="22">
        <v>201</v>
      </c>
      <c r="AB914" s="22">
        <v>566.96</v>
      </c>
      <c r="AC914" s="22">
        <v>6.5832667331645264E-3</v>
      </c>
      <c r="AD914" s="42">
        <v>4.1599999999999996E-3</v>
      </c>
      <c r="AE914" s="22">
        <v>940</v>
      </c>
      <c r="AF914" s="22">
        <v>0.48570504549114579</v>
      </c>
      <c r="AG914" s="22">
        <v>6.8409161336781101E-3</v>
      </c>
      <c r="AH914" s="22">
        <v>0</v>
      </c>
      <c r="AI914" s="22">
        <v>0</v>
      </c>
      <c r="AJ914" s="22">
        <v>0</v>
      </c>
      <c r="AK914" s="22">
        <v>0</v>
      </c>
      <c r="AL914" s="45">
        <v>0</v>
      </c>
      <c r="AM914" s="45">
        <v>0</v>
      </c>
      <c r="AN914" s="45">
        <v>0</v>
      </c>
      <c r="AO914" s="45">
        <v>0</v>
      </c>
      <c r="AP914" s="45">
        <v>0</v>
      </c>
      <c r="AQ914" s="45">
        <v>0</v>
      </c>
      <c r="AR914" s="45">
        <v>0</v>
      </c>
      <c r="AS914" s="45" t="s">
        <v>4443</v>
      </c>
      <c r="AT914" s="45" t="s">
        <v>4444</v>
      </c>
      <c r="AU914" s="45">
        <v>0.48570504549114585</v>
      </c>
      <c r="AV914" s="10">
        <v>72.179152801510924</v>
      </c>
      <c r="AW914" s="10">
        <v>72.179152801510924</v>
      </c>
      <c r="AX914" s="17">
        <v>0</v>
      </c>
    </row>
    <row r="915" spans="1:50" x14ac:dyDescent="0.25">
      <c r="A915" s="22" t="s">
        <v>964</v>
      </c>
      <c r="B915" s="22" t="s">
        <v>3952</v>
      </c>
      <c r="C915" s="22" t="s">
        <v>1110</v>
      </c>
      <c r="D915" s="22">
        <v>9082</v>
      </c>
      <c r="E915" s="22" t="s">
        <v>1317</v>
      </c>
      <c r="F915" s="43">
        <v>0.11698699999999999</v>
      </c>
      <c r="G915" s="43">
        <v>18.176888962370001</v>
      </c>
      <c r="H915" s="43">
        <v>0.56117424242424241</v>
      </c>
      <c r="I915" s="9">
        <v>0.10625000000000001</v>
      </c>
      <c r="J915" s="9">
        <v>0.45492424242424245</v>
      </c>
      <c r="K915" s="11">
        <v>0.56117424242424241</v>
      </c>
      <c r="L915" s="41">
        <v>196</v>
      </c>
      <c r="M915" s="44">
        <v>35</v>
      </c>
      <c r="N915" s="13">
        <v>35</v>
      </c>
      <c r="O915" s="13">
        <v>10</v>
      </c>
      <c r="P915" s="22">
        <v>35</v>
      </c>
      <c r="Q915" s="22">
        <v>10</v>
      </c>
      <c r="R915" s="14">
        <v>0</v>
      </c>
      <c r="S915" s="22">
        <v>15</v>
      </c>
      <c r="T915" s="22">
        <v>0</v>
      </c>
      <c r="U915" s="22">
        <v>35</v>
      </c>
      <c r="V915" s="22"/>
      <c r="W915" s="22">
        <v>35</v>
      </c>
      <c r="X915" s="22">
        <v>10</v>
      </c>
      <c r="Y915" s="14">
        <v>0</v>
      </c>
      <c r="Z915" s="10">
        <v>0</v>
      </c>
      <c r="AA915" s="22">
        <v>0</v>
      </c>
      <c r="AB915" s="22">
        <v>0</v>
      </c>
      <c r="AC915" s="22">
        <v>6.4360298531936791E-3</v>
      </c>
      <c r="AD915" s="42">
        <v>0</v>
      </c>
      <c r="AE915" s="22">
        <v>941</v>
      </c>
      <c r="AF915" s="22">
        <v>0.17695433293255899</v>
      </c>
      <c r="AG915" s="22">
        <v>6.8059358820215E-3</v>
      </c>
      <c r="AH915" s="22">
        <v>0</v>
      </c>
      <c r="AI915" s="22">
        <v>0</v>
      </c>
      <c r="AJ915" s="22">
        <v>0</v>
      </c>
      <c r="AK915" s="22">
        <v>0</v>
      </c>
      <c r="AL915" s="45">
        <v>0</v>
      </c>
      <c r="AM915" s="45">
        <v>0</v>
      </c>
      <c r="AN915" s="45">
        <v>0</v>
      </c>
      <c r="AO915" s="45">
        <v>0</v>
      </c>
      <c r="AP915" s="45">
        <v>0</v>
      </c>
      <c r="AQ915" s="45">
        <v>0</v>
      </c>
      <c r="AR915" s="45">
        <v>0</v>
      </c>
      <c r="AS915" s="45" t="s">
        <v>4443</v>
      </c>
      <c r="AT915" s="45" t="s">
        <v>4445</v>
      </c>
      <c r="AU915" s="45">
        <v>0.14345066071684331</v>
      </c>
      <c r="AV915" s="10">
        <v>0</v>
      </c>
      <c r="AW915" s="10">
        <v>62.369220384745191</v>
      </c>
      <c r="AX915" s="17">
        <v>0.18933513331083365</v>
      </c>
    </row>
    <row r="916" spans="1:50" x14ac:dyDescent="0.25">
      <c r="A916" s="22" t="s">
        <v>964</v>
      </c>
      <c r="B916" s="22" t="s">
        <v>3948</v>
      </c>
      <c r="C916" s="22" t="s">
        <v>1001</v>
      </c>
      <c r="D916" s="22">
        <v>6476</v>
      </c>
      <c r="E916" s="22" t="s">
        <v>1280</v>
      </c>
      <c r="F916" s="43">
        <v>2.426212</v>
      </c>
      <c r="G916" s="43">
        <v>327.24044488557001</v>
      </c>
      <c r="H916" s="43">
        <v>14.67594696969697</v>
      </c>
      <c r="I916" s="9">
        <v>0</v>
      </c>
      <c r="J916" s="9">
        <v>14.67594696969697</v>
      </c>
      <c r="K916" s="11">
        <v>0</v>
      </c>
      <c r="L916" s="41">
        <v>6345</v>
      </c>
      <c r="M916" s="44">
        <v>0</v>
      </c>
      <c r="N916" s="13">
        <v>0</v>
      </c>
      <c r="O916" s="13">
        <v>0</v>
      </c>
      <c r="P916" s="22">
        <v>0</v>
      </c>
      <c r="Q916" s="22">
        <v>0</v>
      </c>
      <c r="R916" s="14">
        <v>0</v>
      </c>
      <c r="S916" s="22">
        <v>222</v>
      </c>
      <c r="T916" s="22">
        <v>1</v>
      </c>
      <c r="U916" s="22">
        <v>11535</v>
      </c>
      <c r="V916" s="22"/>
      <c r="W916" s="22">
        <v>2082</v>
      </c>
      <c r="X916" s="22">
        <v>1373</v>
      </c>
      <c r="Y916" s="14">
        <v>11535</v>
      </c>
      <c r="Z916" s="10">
        <v>2082</v>
      </c>
      <c r="AA916" s="22">
        <v>1373</v>
      </c>
      <c r="AB916" s="22">
        <v>3890.49</v>
      </c>
      <c r="AC916" s="22">
        <v>7.4141568926432734E-3</v>
      </c>
      <c r="AD916" s="42">
        <v>3.2099999999999997E-2</v>
      </c>
      <c r="AE916" s="22">
        <v>942</v>
      </c>
      <c r="AF916" s="22">
        <v>1.5780149720384695</v>
      </c>
      <c r="AG916" s="22">
        <v>6.8017886725796096E-3</v>
      </c>
      <c r="AH916" s="22">
        <v>0</v>
      </c>
      <c r="AI916" s="22">
        <v>0</v>
      </c>
      <c r="AJ916" s="22">
        <v>0</v>
      </c>
      <c r="AK916" s="22">
        <v>0</v>
      </c>
      <c r="AL916" s="45">
        <v>0</v>
      </c>
      <c r="AM916" s="45">
        <v>0</v>
      </c>
      <c r="AN916" s="45">
        <v>0</v>
      </c>
      <c r="AO916" s="45">
        <v>0</v>
      </c>
      <c r="AP916" s="45">
        <v>1</v>
      </c>
      <c r="AQ916" s="45">
        <v>0</v>
      </c>
      <c r="AR916" s="45">
        <v>0</v>
      </c>
      <c r="AS916" s="45" t="s">
        <v>4443</v>
      </c>
      <c r="AT916" s="45" t="s">
        <v>4442</v>
      </c>
      <c r="AU916" s="45">
        <v>1.5780149720384695</v>
      </c>
      <c r="AV916" s="10">
        <v>141.86478080759849</v>
      </c>
      <c r="AW916" s="10">
        <v>141.86478080759849</v>
      </c>
      <c r="AX916" s="17">
        <v>0</v>
      </c>
    </row>
    <row r="917" spans="1:50" x14ac:dyDescent="0.25">
      <c r="A917" s="22" t="s">
        <v>1672</v>
      </c>
      <c r="B917" s="22" t="s">
        <v>3957</v>
      </c>
      <c r="C917" s="22" t="s">
        <v>486</v>
      </c>
      <c r="D917" s="22">
        <v>963</v>
      </c>
      <c r="E917" s="22" t="s">
        <v>1808</v>
      </c>
      <c r="F917" s="43">
        <v>9.9373480000000001</v>
      </c>
      <c r="G917" s="43">
        <v>1687.9473403879999</v>
      </c>
      <c r="H917" s="43">
        <v>68.754356060606071</v>
      </c>
      <c r="I917" s="9">
        <v>1.5125000000000002</v>
      </c>
      <c r="J917" s="9">
        <v>67.241856060606068</v>
      </c>
      <c r="K917" s="11">
        <v>7.0931818181818178</v>
      </c>
      <c r="L917" s="41">
        <v>14337</v>
      </c>
      <c r="M917" s="44">
        <v>3375</v>
      </c>
      <c r="N917" s="13">
        <v>1082</v>
      </c>
      <c r="O917" s="13">
        <v>922</v>
      </c>
      <c r="P917" s="22">
        <v>488</v>
      </c>
      <c r="Q917" s="22">
        <v>406</v>
      </c>
      <c r="R917" s="14">
        <v>0</v>
      </c>
      <c r="S917" s="22">
        <v>2693</v>
      </c>
      <c r="T917" s="22">
        <v>0.89683298303413284</v>
      </c>
      <c r="U917" s="22">
        <v>26736</v>
      </c>
      <c r="V917" s="22"/>
      <c r="W917" s="22">
        <v>5297</v>
      </c>
      <c r="X917" s="22">
        <v>3699</v>
      </c>
      <c r="Y917" s="14">
        <v>23361</v>
      </c>
      <c r="Z917" s="10">
        <v>4809</v>
      </c>
      <c r="AA917" s="22">
        <v>3293</v>
      </c>
      <c r="AB917" s="22">
        <v>8690.82</v>
      </c>
      <c r="AC917" s="22">
        <v>5.8872381633160147E-3</v>
      </c>
      <c r="AD917" s="42">
        <v>5.8869999999999999E-2</v>
      </c>
      <c r="AE917" s="22">
        <v>943</v>
      </c>
      <c r="AF917" s="22">
        <v>4.9704979946611072</v>
      </c>
      <c r="AG917" s="22">
        <v>6.7717956330532797E-3</v>
      </c>
      <c r="AH917" s="22">
        <v>0</v>
      </c>
      <c r="AI917" s="22">
        <v>0</v>
      </c>
      <c r="AJ917" s="22">
        <v>0</v>
      </c>
      <c r="AK917" s="22">
        <v>0</v>
      </c>
      <c r="AL917" s="45">
        <v>0</v>
      </c>
      <c r="AM917" s="45">
        <v>0</v>
      </c>
      <c r="AN917" s="45">
        <v>0</v>
      </c>
      <c r="AO917" s="45">
        <v>1</v>
      </c>
      <c r="AP917" s="45">
        <v>0</v>
      </c>
      <c r="AQ917" s="45">
        <v>0</v>
      </c>
      <c r="AR917" s="45">
        <v>0</v>
      </c>
      <c r="AS917" s="45" t="s">
        <v>4443</v>
      </c>
      <c r="AT917" s="45" t="s">
        <v>4441</v>
      </c>
      <c r="AU917" s="45">
        <v>4.8611539669125525</v>
      </c>
      <c r="AV917" s="10">
        <v>71.517954466717541</v>
      </c>
      <c r="AW917" s="10">
        <v>77.042391253446738</v>
      </c>
      <c r="AX917" s="17">
        <v>2.1998606148921691E-2</v>
      </c>
    </row>
    <row r="918" spans="1:50" x14ac:dyDescent="0.25">
      <c r="A918" s="22" t="s">
        <v>8</v>
      </c>
      <c r="B918" s="22" t="s">
        <v>3946</v>
      </c>
      <c r="C918" s="22" t="s">
        <v>50</v>
      </c>
      <c r="D918" s="22">
        <v>7679</v>
      </c>
      <c r="E918" s="22" t="s">
        <v>69</v>
      </c>
      <c r="F918" s="43">
        <v>0.86421599999999998</v>
      </c>
      <c r="G918" s="43">
        <v>127.30398748163999</v>
      </c>
      <c r="H918" s="43">
        <v>4.9467803030303035</v>
      </c>
      <c r="I918" s="9">
        <v>0</v>
      </c>
      <c r="J918" s="9">
        <v>4.9467803030303035</v>
      </c>
      <c r="K918" s="11">
        <v>0.56041666666666667</v>
      </c>
      <c r="L918" s="41">
        <v>2831</v>
      </c>
      <c r="M918" s="44">
        <v>114</v>
      </c>
      <c r="N918" s="13">
        <v>114</v>
      </c>
      <c r="O918" s="13">
        <v>85</v>
      </c>
      <c r="P918" s="22">
        <v>96</v>
      </c>
      <c r="Q918" s="22">
        <v>76</v>
      </c>
      <c r="R918" s="14">
        <v>0</v>
      </c>
      <c r="S918" s="22">
        <v>291</v>
      </c>
      <c r="T918" s="22">
        <v>0.88671082353842035</v>
      </c>
      <c r="U918" s="22">
        <v>4683</v>
      </c>
      <c r="V918" s="22"/>
      <c r="W918" s="22">
        <v>940</v>
      </c>
      <c r="X918" s="22">
        <v>630</v>
      </c>
      <c r="Y918" s="14">
        <v>4569</v>
      </c>
      <c r="Z918" s="10">
        <v>844</v>
      </c>
      <c r="AA918" s="22">
        <v>554</v>
      </c>
      <c r="AB918" s="22">
        <v>1567.49</v>
      </c>
      <c r="AC918" s="22">
        <v>6.7886011828548476E-3</v>
      </c>
      <c r="AD918" s="42">
        <v>1.191E-2</v>
      </c>
      <c r="AE918" s="22">
        <v>944</v>
      </c>
      <c r="AF918" s="22">
        <v>0.59533414910001381</v>
      </c>
      <c r="AG918" s="22">
        <v>6.7651607852274301E-3</v>
      </c>
      <c r="AH918" s="22">
        <v>0</v>
      </c>
      <c r="AI918" s="22">
        <v>0</v>
      </c>
      <c r="AJ918" s="22">
        <v>0</v>
      </c>
      <c r="AK918" s="22">
        <v>0</v>
      </c>
      <c r="AL918" s="45">
        <v>0</v>
      </c>
      <c r="AM918" s="45">
        <v>0</v>
      </c>
      <c r="AN918" s="45">
        <v>0</v>
      </c>
      <c r="AO918" s="45">
        <v>0</v>
      </c>
      <c r="AP918" s="45">
        <v>0</v>
      </c>
      <c r="AQ918" s="45">
        <v>0</v>
      </c>
      <c r="AR918" s="45">
        <v>0</v>
      </c>
      <c r="AS918" s="45" t="s">
        <v>4443</v>
      </c>
      <c r="AT918" s="45" t="s">
        <v>4443</v>
      </c>
      <c r="AU918" s="45">
        <v>0.59533414910001381</v>
      </c>
      <c r="AV918" s="10">
        <v>170.61602664726826</v>
      </c>
      <c r="AW918" s="10">
        <v>190.02258891994333</v>
      </c>
      <c r="AX918" s="17">
        <v>0</v>
      </c>
    </row>
    <row r="919" spans="1:50" x14ac:dyDescent="0.25">
      <c r="A919" s="22" t="s">
        <v>2906</v>
      </c>
      <c r="B919" s="22" t="s">
        <v>3959</v>
      </c>
      <c r="C919" s="22" t="s">
        <v>3575</v>
      </c>
      <c r="D919" s="22">
        <v>2786</v>
      </c>
      <c r="E919" s="22" t="s">
        <v>3576</v>
      </c>
      <c r="F919" s="43">
        <v>0.12570200000000001</v>
      </c>
      <c r="G919" s="43">
        <v>22.540194659400001</v>
      </c>
      <c r="H919" s="43">
        <v>1.7931818181818184</v>
      </c>
      <c r="I919" s="9">
        <v>0</v>
      </c>
      <c r="J919" s="9">
        <v>1.7931818181818184</v>
      </c>
      <c r="K919" s="11">
        <v>0</v>
      </c>
      <c r="L919" s="41">
        <v>3</v>
      </c>
      <c r="M919" s="44">
        <v>0</v>
      </c>
      <c r="N919" s="13">
        <v>0</v>
      </c>
      <c r="O919" s="13">
        <v>0</v>
      </c>
      <c r="P919" s="22">
        <v>0</v>
      </c>
      <c r="Q919" s="22">
        <v>0</v>
      </c>
      <c r="R919" s="14">
        <v>0</v>
      </c>
      <c r="S919" s="22">
        <v>35</v>
      </c>
      <c r="T919" s="22">
        <v>1</v>
      </c>
      <c r="U919" s="22">
        <v>18</v>
      </c>
      <c r="V919" s="22"/>
      <c r="W919" s="22">
        <v>5</v>
      </c>
      <c r="X919" s="22">
        <v>4</v>
      </c>
      <c r="Y919" s="14">
        <v>18</v>
      </c>
      <c r="Z919" s="10">
        <v>5</v>
      </c>
      <c r="AA919" s="22">
        <v>4</v>
      </c>
      <c r="AB919" s="22">
        <v>8.4700000000000006</v>
      </c>
      <c r="AC919" s="22">
        <v>5.5767930090869092E-3</v>
      </c>
      <c r="AD919" s="42">
        <v>6.0000000000000002E-5</v>
      </c>
      <c r="AE919" s="22">
        <v>945</v>
      </c>
      <c r="AF919" s="22">
        <v>6.7337849340356401E-3</v>
      </c>
      <c r="AG919" s="22">
        <v>6.7337849340356401E-3</v>
      </c>
      <c r="AH919" s="22">
        <v>0</v>
      </c>
      <c r="AI919" s="22">
        <v>0</v>
      </c>
      <c r="AJ919" s="22">
        <v>0</v>
      </c>
      <c r="AK919" s="22">
        <v>0</v>
      </c>
      <c r="AL919" s="45">
        <v>0</v>
      </c>
      <c r="AM919" s="45">
        <v>0</v>
      </c>
      <c r="AN919" s="45">
        <v>0</v>
      </c>
      <c r="AO919" s="45">
        <v>0</v>
      </c>
      <c r="AP919" s="45">
        <v>0</v>
      </c>
      <c r="AQ919" s="45">
        <v>0</v>
      </c>
      <c r="AR919" s="45">
        <v>0</v>
      </c>
      <c r="AS919" s="45" t="s">
        <v>4443</v>
      </c>
      <c r="AT919" s="45" t="s">
        <v>4445</v>
      </c>
      <c r="AU919" s="45">
        <v>6.7337849340356401E-3</v>
      </c>
      <c r="AV919" s="10">
        <v>2.7883396704689476</v>
      </c>
      <c r="AW919" s="10">
        <v>2.7883396704689476</v>
      </c>
      <c r="AX919" s="17">
        <v>0</v>
      </c>
    </row>
    <row r="920" spans="1:50" x14ac:dyDescent="0.25">
      <c r="A920" s="22" t="s">
        <v>1672</v>
      </c>
      <c r="B920" s="22" t="s">
        <v>3957</v>
      </c>
      <c r="C920" s="22" t="s">
        <v>1831</v>
      </c>
      <c r="D920" s="22">
        <v>1490</v>
      </c>
      <c r="E920" s="22" t="s">
        <v>1961</v>
      </c>
      <c r="F920" s="43">
        <v>2.436671</v>
      </c>
      <c r="G920" s="43">
        <v>509.04781217879997</v>
      </c>
      <c r="H920" s="43">
        <v>18.180113636363636</v>
      </c>
      <c r="I920" s="9">
        <v>0</v>
      </c>
      <c r="J920" s="9">
        <v>18.180113636363636</v>
      </c>
      <c r="K920" s="11">
        <v>0</v>
      </c>
      <c r="L920" s="41">
        <v>590</v>
      </c>
      <c r="M920" s="44">
        <v>0</v>
      </c>
      <c r="N920" s="13">
        <v>0</v>
      </c>
      <c r="O920" s="13">
        <v>0</v>
      </c>
      <c r="P920" s="22">
        <v>0</v>
      </c>
      <c r="Q920" s="22">
        <v>0</v>
      </c>
      <c r="R920" s="14">
        <v>0</v>
      </c>
      <c r="S920" s="22">
        <v>327</v>
      </c>
      <c r="T920" s="22">
        <v>1</v>
      </c>
      <c r="U920" s="22">
        <v>1084</v>
      </c>
      <c r="V920" s="22"/>
      <c r="W920" s="22">
        <v>197</v>
      </c>
      <c r="X920" s="22">
        <v>131</v>
      </c>
      <c r="Y920" s="14">
        <v>1084</v>
      </c>
      <c r="Z920" s="10">
        <v>197</v>
      </c>
      <c r="AA920" s="22">
        <v>131</v>
      </c>
      <c r="AB920" s="22">
        <v>367.45</v>
      </c>
      <c r="AC920" s="22">
        <v>4.7867232540901956E-3</v>
      </c>
      <c r="AD920" s="42">
        <v>1.9599999999999999E-3</v>
      </c>
      <c r="AE920" s="22">
        <v>946</v>
      </c>
      <c r="AF920" s="22">
        <v>1.2224231301874247</v>
      </c>
      <c r="AG920" s="22">
        <v>6.7166106054254099E-3</v>
      </c>
      <c r="AH920" s="22">
        <v>0</v>
      </c>
      <c r="AI920" s="22">
        <v>0</v>
      </c>
      <c r="AJ920" s="22">
        <v>0</v>
      </c>
      <c r="AK920" s="22">
        <v>0</v>
      </c>
      <c r="AL920" s="45">
        <v>0</v>
      </c>
      <c r="AM920" s="45">
        <v>0</v>
      </c>
      <c r="AN920" s="45">
        <v>0</v>
      </c>
      <c r="AO920" s="45">
        <v>0</v>
      </c>
      <c r="AP920" s="45">
        <v>0</v>
      </c>
      <c r="AQ920" s="45">
        <v>0</v>
      </c>
      <c r="AR920" s="45">
        <v>0</v>
      </c>
      <c r="AS920" s="45" t="s">
        <v>4443</v>
      </c>
      <c r="AT920" s="45" t="s">
        <v>4445</v>
      </c>
      <c r="AU920" s="45">
        <v>1.2224231301874247</v>
      </c>
      <c r="AV920" s="10">
        <v>10.836015876488421</v>
      </c>
      <c r="AW920" s="10">
        <v>10.836015876488421</v>
      </c>
      <c r="AX920" s="17">
        <v>0</v>
      </c>
    </row>
    <row r="921" spans="1:50" x14ac:dyDescent="0.25">
      <c r="A921" s="22" t="s">
        <v>1672</v>
      </c>
      <c r="B921" s="22" t="s">
        <v>3957</v>
      </c>
      <c r="C921" s="22" t="s">
        <v>1831</v>
      </c>
      <c r="D921" s="22">
        <v>5192</v>
      </c>
      <c r="E921" s="22" t="s">
        <v>1963</v>
      </c>
      <c r="F921" s="43">
        <v>1.1080080000000001</v>
      </c>
      <c r="G921" s="43">
        <v>200.86498905579001</v>
      </c>
      <c r="H921" s="43">
        <v>11.339015151515152</v>
      </c>
      <c r="I921" s="9">
        <v>0</v>
      </c>
      <c r="J921" s="9">
        <v>11.339015151515152</v>
      </c>
      <c r="K921" s="11">
        <v>0</v>
      </c>
      <c r="L921" s="41">
        <v>235</v>
      </c>
      <c r="M921" s="44">
        <v>0</v>
      </c>
      <c r="N921" s="13">
        <v>0</v>
      </c>
      <c r="O921" s="13">
        <v>0</v>
      </c>
      <c r="P921" s="22">
        <v>0</v>
      </c>
      <c r="Q921" s="22">
        <v>0</v>
      </c>
      <c r="R921" s="14">
        <v>0</v>
      </c>
      <c r="S921" s="22">
        <v>210</v>
      </c>
      <c r="T921" s="22">
        <v>1</v>
      </c>
      <c r="U921" s="22">
        <v>439</v>
      </c>
      <c r="V921" s="22"/>
      <c r="W921" s="22">
        <v>81</v>
      </c>
      <c r="X921" s="22">
        <v>54</v>
      </c>
      <c r="Y921" s="14">
        <v>439</v>
      </c>
      <c r="Z921" s="10">
        <v>81</v>
      </c>
      <c r="AA921" s="22">
        <v>54</v>
      </c>
      <c r="AB921" s="22">
        <v>150.47999999999999</v>
      </c>
      <c r="AC921" s="22">
        <v>5.5161828111929068E-3</v>
      </c>
      <c r="AD921" s="42">
        <v>9.3000000000000005E-4</v>
      </c>
      <c r="AE921" s="22">
        <v>947</v>
      </c>
      <c r="AF921" s="22">
        <v>0.58426262518905892</v>
      </c>
      <c r="AG921" s="22">
        <v>6.7156623584949298E-3</v>
      </c>
      <c r="AH921" s="22">
        <v>0</v>
      </c>
      <c r="AI921" s="22">
        <v>0</v>
      </c>
      <c r="AJ921" s="22">
        <v>0</v>
      </c>
      <c r="AK921" s="22">
        <v>0</v>
      </c>
      <c r="AL921" s="45">
        <v>0</v>
      </c>
      <c r="AM921" s="45">
        <v>0</v>
      </c>
      <c r="AN921" s="45">
        <v>0</v>
      </c>
      <c r="AO921" s="45">
        <v>0</v>
      </c>
      <c r="AP921" s="45">
        <v>0</v>
      </c>
      <c r="AQ921" s="45">
        <v>0</v>
      </c>
      <c r="AR921" s="45">
        <v>0</v>
      </c>
      <c r="AS921" s="45" t="s">
        <v>4443</v>
      </c>
      <c r="AT921" s="45" t="s">
        <v>4445</v>
      </c>
      <c r="AU921" s="45">
        <v>0.58426262518905892</v>
      </c>
      <c r="AV921" s="10">
        <v>7.1434775346584258</v>
      </c>
      <c r="AW921" s="10">
        <v>7.1434775346584258</v>
      </c>
      <c r="AX921" s="17">
        <v>0</v>
      </c>
    </row>
    <row r="922" spans="1:50" x14ac:dyDescent="0.25">
      <c r="A922" s="22" t="s">
        <v>8</v>
      </c>
      <c r="B922" s="22" t="s">
        <v>3953</v>
      </c>
      <c r="C922" s="22" t="s">
        <v>255</v>
      </c>
      <c r="D922" s="22">
        <v>9374</v>
      </c>
      <c r="E922" s="22" t="s">
        <v>471</v>
      </c>
      <c r="F922" s="43">
        <v>0.37121799999999999</v>
      </c>
      <c r="G922" s="43">
        <v>51.03322139678</v>
      </c>
      <c r="H922" s="43">
        <v>3.6484848484848484</v>
      </c>
      <c r="I922" s="9">
        <v>0</v>
      </c>
      <c r="J922" s="9">
        <v>3.6484848484848484</v>
      </c>
      <c r="K922" s="11">
        <v>0</v>
      </c>
      <c r="L922" s="41">
        <v>7</v>
      </c>
      <c r="M922" s="44">
        <v>0</v>
      </c>
      <c r="N922" s="13">
        <v>0</v>
      </c>
      <c r="O922" s="13">
        <v>0</v>
      </c>
      <c r="P922" s="22">
        <v>0</v>
      </c>
      <c r="Q922" s="22">
        <v>0</v>
      </c>
      <c r="R922" s="14">
        <v>0</v>
      </c>
      <c r="S922" s="22">
        <v>42</v>
      </c>
      <c r="T922" s="22">
        <v>1</v>
      </c>
      <c r="U922" s="22">
        <v>25</v>
      </c>
      <c r="V922" s="22"/>
      <c r="W922" s="22">
        <v>6</v>
      </c>
      <c r="X922" s="22">
        <v>5</v>
      </c>
      <c r="Y922" s="14">
        <v>25</v>
      </c>
      <c r="Z922" s="10">
        <v>6</v>
      </c>
      <c r="AA922" s="22">
        <v>5</v>
      </c>
      <c r="AB922" s="22">
        <v>10.47</v>
      </c>
      <c r="AC922" s="22">
        <v>7.2740460006199496E-3</v>
      </c>
      <c r="AD922" s="42">
        <v>9.0000000000000006E-5</v>
      </c>
      <c r="AE922" s="22">
        <v>948</v>
      </c>
      <c r="AF922" s="22">
        <v>7.386830063307992E-2</v>
      </c>
      <c r="AG922" s="22">
        <v>6.71530005755272E-3</v>
      </c>
      <c r="AH922" s="22">
        <v>0</v>
      </c>
      <c r="AI922" s="22">
        <v>0</v>
      </c>
      <c r="AJ922" s="22">
        <v>0</v>
      </c>
      <c r="AK922" s="22">
        <v>0</v>
      </c>
      <c r="AL922" s="45">
        <v>0</v>
      </c>
      <c r="AM922" s="45">
        <v>0</v>
      </c>
      <c r="AN922" s="45">
        <v>0</v>
      </c>
      <c r="AO922" s="45">
        <v>0</v>
      </c>
      <c r="AP922" s="45">
        <v>0</v>
      </c>
      <c r="AQ922" s="45">
        <v>0</v>
      </c>
      <c r="AR922" s="45">
        <v>0</v>
      </c>
      <c r="AS922" s="45" t="s">
        <v>4443</v>
      </c>
      <c r="AT922" s="45" t="s">
        <v>4445</v>
      </c>
      <c r="AU922" s="45">
        <v>7.386830063307992E-2</v>
      </c>
      <c r="AV922" s="10">
        <v>1.6445182724252492</v>
      </c>
      <c r="AW922" s="10">
        <v>1.6445182724252492</v>
      </c>
      <c r="AX922" s="17">
        <v>0</v>
      </c>
    </row>
    <row r="923" spans="1:50" x14ac:dyDescent="0.25">
      <c r="A923" s="22" t="s">
        <v>1672</v>
      </c>
      <c r="B923" s="22" t="s">
        <v>3947</v>
      </c>
      <c r="C923" s="22" t="s">
        <v>1721</v>
      </c>
      <c r="D923" s="22">
        <v>8880</v>
      </c>
      <c r="E923" s="22" t="s">
        <v>1970</v>
      </c>
      <c r="F923" s="43">
        <v>4.3066500000000003</v>
      </c>
      <c r="G923" s="43">
        <v>456.53178343321002</v>
      </c>
      <c r="H923" s="43">
        <v>18.158522727272729</v>
      </c>
      <c r="I923" s="9">
        <v>17.384659090909093</v>
      </c>
      <c r="J923" s="9">
        <v>0.77386363636363642</v>
      </c>
      <c r="K923" s="11">
        <v>18.158143939393941</v>
      </c>
      <c r="L923" s="41">
        <v>347</v>
      </c>
      <c r="M923" s="44">
        <v>1429</v>
      </c>
      <c r="N923" s="13">
        <v>297</v>
      </c>
      <c r="O923" s="13">
        <v>279</v>
      </c>
      <c r="P923" s="22">
        <v>272</v>
      </c>
      <c r="Q923" s="22">
        <v>258</v>
      </c>
      <c r="R923" s="14">
        <v>0</v>
      </c>
      <c r="S923" s="22">
        <v>414</v>
      </c>
      <c r="T923" s="22">
        <v>2.0860060285565751E-5</v>
      </c>
      <c r="U923" s="22">
        <v>1429</v>
      </c>
      <c r="V923" s="22"/>
      <c r="W923" s="22">
        <v>297</v>
      </c>
      <c r="X923" s="22">
        <v>279</v>
      </c>
      <c r="Y923" s="14">
        <v>0</v>
      </c>
      <c r="Z923" s="10">
        <v>25</v>
      </c>
      <c r="AA923" s="22">
        <v>21</v>
      </c>
      <c r="AB923" s="22">
        <v>34.25</v>
      </c>
      <c r="AC923" s="22">
        <v>9.4334067337286664E-3</v>
      </c>
      <c r="AD923" s="42">
        <v>4.8999999999999998E-4</v>
      </c>
      <c r="AE923" s="22">
        <v>949</v>
      </c>
      <c r="AF923" s="22">
        <v>0.68470203349338887</v>
      </c>
      <c r="AG923" s="22">
        <v>6.7127650342489109E-3</v>
      </c>
      <c r="AH923" s="22">
        <v>1</v>
      </c>
      <c r="AI923" s="22">
        <v>0</v>
      </c>
      <c r="AJ923" s="22">
        <v>0</v>
      </c>
      <c r="AK923" s="22">
        <v>0</v>
      </c>
      <c r="AL923" s="45">
        <v>0</v>
      </c>
      <c r="AM923" s="45">
        <v>0</v>
      </c>
      <c r="AN923" s="45">
        <v>0</v>
      </c>
      <c r="AO923" s="45">
        <v>0</v>
      </c>
      <c r="AP923" s="45">
        <v>0</v>
      </c>
      <c r="AQ923" s="45">
        <v>0</v>
      </c>
      <c r="AR923" s="45">
        <v>0</v>
      </c>
      <c r="AS923" s="45" t="s">
        <v>4443</v>
      </c>
      <c r="AT923" s="45" t="s">
        <v>4445</v>
      </c>
      <c r="AU923" s="45">
        <v>2.9180017197596782E-2</v>
      </c>
      <c r="AV923" s="10">
        <v>32.305433186490454</v>
      </c>
      <c r="AW923" s="10">
        <v>16.355956068713038</v>
      </c>
      <c r="AX923" s="17">
        <v>0.95738289683657185</v>
      </c>
    </row>
    <row r="924" spans="1:50" x14ac:dyDescent="0.25">
      <c r="A924" s="22" t="s">
        <v>1672</v>
      </c>
      <c r="B924" s="22" t="s">
        <v>3957</v>
      </c>
      <c r="C924" s="22" t="s">
        <v>1683</v>
      </c>
      <c r="D924" s="22">
        <v>4541</v>
      </c>
      <c r="E924" s="22" t="s">
        <v>1689</v>
      </c>
      <c r="F924" s="43">
        <v>0.16943900000000001</v>
      </c>
      <c r="G924" s="43">
        <v>98.713220896059994</v>
      </c>
      <c r="H924" s="43">
        <v>3.9740530303030308</v>
      </c>
      <c r="I924" s="9">
        <v>0</v>
      </c>
      <c r="J924" s="9">
        <v>3.9740530303030308</v>
      </c>
      <c r="K924" s="11">
        <v>0</v>
      </c>
      <c r="L924" s="41">
        <v>2797</v>
      </c>
      <c r="M924" s="44">
        <v>0</v>
      </c>
      <c r="N924" s="13">
        <v>0</v>
      </c>
      <c r="O924" s="13">
        <v>0</v>
      </c>
      <c r="P924" s="22">
        <v>0</v>
      </c>
      <c r="Q924" s="22">
        <v>0</v>
      </c>
      <c r="R924" s="14">
        <v>0</v>
      </c>
      <c r="S924" s="22">
        <v>256</v>
      </c>
      <c r="T924" s="22">
        <v>1</v>
      </c>
      <c r="U924" s="22">
        <v>5092</v>
      </c>
      <c r="V924" s="22"/>
      <c r="W924" s="22">
        <v>920</v>
      </c>
      <c r="X924" s="22">
        <v>607</v>
      </c>
      <c r="Y924" s="14">
        <v>5092</v>
      </c>
      <c r="Z924" s="10">
        <v>920</v>
      </c>
      <c r="AA924" s="22">
        <v>607</v>
      </c>
      <c r="AB924" s="22">
        <v>1718.68</v>
      </c>
      <c r="AC924" s="22">
        <v>1.7164772708451147E-3</v>
      </c>
      <c r="AD924" s="42">
        <v>3.2799999999999999E-3</v>
      </c>
      <c r="AE924" s="22">
        <v>950</v>
      </c>
      <c r="AF924" s="22">
        <v>0.17442934644770858</v>
      </c>
      <c r="AG924" s="22">
        <v>6.7088210172195611E-3</v>
      </c>
      <c r="AH924" s="22">
        <v>0</v>
      </c>
      <c r="AI924" s="22">
        <v>0</v>
      </c>
      <c r="AJ924" s="22">
        <v>0</v>
      </c>
      <c r="AK924" s="22">
        <v>0</v>
      </c>
      <c r="AL924" s="45">
        <v>0</v>
      </c>
      <c r="AM924" s="45">
        <v>0</v>
      </c>
      <c r="AN924" s="45">
        <v>0</v>
      </c>
      <c r="AO924" s="45">
        <v>0</v>
      </c>
      <c r="AP924" s="45">
        <v>0</v>
      </c>
      <c r="AQ924" s="45">
        <v>0</v>
      </c>
      <c r="AR924" s="45">
        <v>0</v>
      </c>
      <c r="AS924" s="45" t="s">
        <v>4443</v>
      </c>
      <c r="AT924" s="45" t="s">
        <v>4445</v>
      </c>
      <c r="AU924" s="45">
        <v>0.17442934644770858</v>
      </c>
      <c r="AV924" s="10">
        <v>231.50169184577987</v>
      </c>
      <c r="AW924" s="10">
        <v>231.50169184577987</v>
      </c>
      <c r="AX924" s="17">
        <v>0</v>
      </c>
    </row>
    <row r="925" spans="1:50" x14ac:dyDescent="0.25">
      <c r="A925" s="22" t="s">
        <v>539</v>
      </c>
      <c r="B925" s="22" t="s">
        <v>3949</v>
      </c>
      <c r="C925" s="22" t="s">
        <v>757</v>
      </c>
      <c r="D925" s="22">
        <v>1751</v>
      </c>
      <c r="E925" s="22" t="s">
        <v>758</v>
      </c>
      <c r="F925" s="43">
        <v>6.8983559999999997</v>
      </c>
      <c r="G925" s="43">
        <v>305.15171726493003</v>
      </c>
      <c r="H925" s="43">
        <v>7.8357954545454556</v>
      </c>
      <c r="I925" s="9">
        <v>0</v>
      </c>
      <c r="J925" s="9">
        <v>7.8357954545454556</v>
      </c>
      <c r="K925" s="11">
        <v>0</v>
      </c>
      <c r="L925" s="41">
        <v>990</v>
      </c>
      <c r="M925" s="44">
        <v>0</v>
      </c>
      <c r="N925" s="13">
        <v>0</v>
      </c>
      <c r="O925" s="13">
        <v>0</v>
      </c>
      <c r="P925" s="22">
        <v>0</v>
      </c>
      <c r="Q925" s="22">
        <v>0</v>
      </c>
      <c r="R925" s="14">
        <v>0</v>
      </c>
      <c r="S925" s="22">
        <v>183</v>
      </c>
      <c r="T925" s="22">
        <v>1</v>
      </c>
      <c r="U925" s="22">
        <v>1810</v>
      </c>
      <c r="V925" s="22"/>
      <c r="W925" s="22">
        <v>328</v>
      </c>
      <c r="X925" s="22">
        <v>217</v>
      </c>
      <c r="Y925" s="14">
        <v>1810</v>
      </c>
      <c r="Z925" s="10">
        <v>328</v>
      </c>
      <c r="AA925" s="22">
        <v>217</v>
      </c>
      <c r="AB925" s="22">
        <v>612.26</v>
      </c>
      <c r="AC925" s="22">
        <v>2.2606315513574213E-2</v>
      </c>
      <c r="AD925" s="42">
        <v>1.542E-2</v>
      </c>
      <c r="AE925" s="22">
        <v>951</v>
      </c>
      <c r="AF925" s="22">
        <v>0.71638413799508294</v>
      </c>
      <c r="AG925" s="22">
        <v>6.6951788597671303E-3</v>
      </c>
      <c r="AH925" s="22">
        <v>1</v>
      </c>
      <c r="AI925" s="22">
        <v>0</v>
      </c>
      <c r="AJ925" s="22">
        <v>0</v>
      </c>
      <c r="AK925" s="22">
        <v>0</v>
      </c>
      <c r="AL925" s="45">
        <v>0</v>
      </c>
      <c r="AM925" s="45">
        <v>0</v>
      </c>
      <c r="AN925" s="45">
        <v>0</v>
      </c>
      <c r="AO925" s="45">
        <v>0</v>
      </c>
      <c r="AP925" s="45">
        <v>0</v>
      </c>
      <c r="AQ925" s="45">
        <v>0</v>
      </c>
      <c r="AR925" s="45">
        <v>0</v>
      </c>
      <c r="AS925" s="45" t="s">
        <v>4443</v>
      </c>
      <c r="AT925" s="45" t="s">
        <v>4443</v>
      </c>
      <c r="AU925" s="45">
        <v>0.71638413799508294</v>
      </c>
      <c r="AV925" s="10">
        <v>41.85918352548763</v>
      </c>
      <c r="AW925" s="10">
        <v>41.85918352548763</v>
      </c>
      <c r="AX925" s="17">
        <v>0</v>
      </c>
    </row>
    <row r="926" spans="1:50" x14ac:dyDescent="0.25">
      <c r="A926" s="22" t="s">
        <v>1672</v>
      </c>
      <c r="B926" s="22" t="s">
        <v>3957</v>
      </c>
      <c r="C926" s="22" t="s">
        <v>1831</v>
      </c>
      <c r="D926" s="22">
        <v>4890</v>
      </c>
      <c r="E926" s="22" t="s">
        <v>2002</v>
      </c>
      <c r="F926" s="43">
        <v>1.949562</v>
      </c>
      <c r="G926" s="43">
        <v>354.52373895854998</v>
      </c>
      <c r="H926" s="43">
        <v>13.638257575757576</v>
      </c>
      <c r="I926" s="9">
        <v>0</v>
      </c>
      <c r="J926" s="9">
        <v>13.638257575757576</v>
      </c>
      <c r="K926" s="11">
        <v>0</v>
      </c>
      <c r="L926" s="41">
        <v>464</v>
      </c>
      <c r="M926" s="44">
        <v>0</v>
      </c>
      <c r="N926" s="13">
        <v>0</v>
      </c>
      <c r="O926" s="13">
        <v>0</v>
      </c>
      <c r="P926" s="22">
        <v>0</v>
      </c>
      <c r="Q926" s="22">
        <v>0</v>
      </c>
      <c r="R926" s="14">
        <v>0</v>
      </c>
      <c r="S926" s="22">
        <v>252</v>
      </c>
      <c r="T926" s="22">
        <v>1</v>
      </c>
      <c r="U926" s="22">
        <v>855</v>
      </c>
      <c r="V926" s="22"/>
      <c r="W926" s="22">
        <v>156</v>
      </c>
      <c r="X926" s="22">
        <v>104</v>
      </c>
      <c r="Y926" s="14">
        <v>855</v>
      </c>
      <c r="Z926" s="10">
        <v>156</v>
      </c>
      <c r="AA926" s="22">
        <v>104</v>
      </c>
      <c r="AB926" s="22">
        <v>290.67</v>
      </c>
      <c r="AC926" s="22">
        <v>5.4991014303500223E-3</v>
      </c>
      <c r="AD926" s="42">
        <v>1.7799999999999999E-3</v>
      </c>
      <c r="AE926" s="22">
        <v>952</v>
      </c>
      <c r="AF926" s="22">
        <v>1.0035082004289151</v>
      </c>
      <c r="AG926" s="22">
        <v>6.6900546695261003E-3</v>
      </c>
      <c r="AH926" s="22">
        <v>0</v>
      </c>
      <c r="AI926" s="22">
        <v>0</v>
      </c>
      <c r="AJ926" s="22">
        <v>0</v>
      </c>
      <c r="AK926" s="22">
        <v>0</v>
      </c>
      <c r="AL926" s="45">
        <v>0</v>
      </c>
      <c r="AM926" s="45">
        <v>0</v>
      </c>
      <c r="AN926" s="45">
        <v>0</v>
      </c>
      <c r="AO926" s="45">
        <v>0</v>
      </c>
      <c r="AP926" s="45">
        <v>0</v>
      </c>
      <c r="AQ926" s="45">
        <v>0</v>
      </c>
      <c r="AR926" s="45">
        <v>0</v>
      </c>
      <c r="AS926" s="45" t="s">
        <v>4443</v>
      </c>
      <c r="AT926" s="45" t="s">
        <v>4445</v>
      </c>
      <c r="AU926" s="45">
        <v>1.0035082004289151</v>
      </c>
      <c r="AV926" s="10">
        <v>11.438411331759477</v>
      </c>
      <c r="AW926" s="10">
        <v>11.438411331759477</v>
      </c>
      <c r="AX926" s="17">
        <v>0</v>
      </c>
    </row>
    <row r="927" spans="1:50" x14ac:dyDescent="0.25">
      <c r="A927" s="22" t="s">
        <v>964</v>
      </c>
      <c r="B927" s="22" t="s">
        <v>3952</v>
      </c>
      <c r="C927" s="22" t="s">
        <v>1637</v>
      </c>
      <c r="D927" s="22">
        <v>5113</v>
      </c>
      <c r="E927" s="22" t="s">
        <v>1638</v>
      </c>
      <c r="F927" s="43">
        <v>0.81436500000000001</v>
      </c>
      <c r="G927" s="43">
        <v>36.052747840679999</v>
      </c>
      <c r="H927" s="43">
        <v>0.81780303030303036</v>
      </c>
      <c r="I927" s="9">
        <v>5.6818181818181823E-2</v>
      </c>
      <c r="J927" s="9">
        <v>0.76098484848484849</v>
      </c>
      <c r="K927" s="11">
        <v>0.19678030303030306</v>
      </c>
      <c r="L927" s="41">
        <v>73</v>
      </c>
      <c r="M927" s="44">
        <v>37</v>
      </c>
      <c r="N927" s="13">
        <v>6</v>
      </c>
      <c r="O927" s="13">
        <v>0</v>
      </c>
      <c r="P927" s="22">
        <v>0</v>
      </c>
      <c r="Q927" s="22">
        <v>0</v>
      </c>
      <c r="R927" s="14">
        <v>0</v>
      </c>
      <c r="S927" s="22">
        <v>16</v>
      </c>
      <c r="T927" s="22">
        <v>0.75937934228809634</v>
      </c>
      <c r="U927" s="22">
        <v>147</v>
      </c>
      <c r="V927" s="22"/>
      <c r="W927" s="22">
        <v>27</v>
      </c>
      <c r="X927" s="22">
        <v>15</v>
      </c>
      <c r="Y927" s="14">
        <v>110</v>
      </c>
      <c r="Z927" s="10">
        <v>27</v>
      </c>
      <c r="AA927" s="22">
        <v>15</v>
      </c>
      <c r="AB927" s="22">
        <v>46.89</v>
      </c>
      <c r="AC927" s="22">
        <v>2.2588153435592333E-2</v>
      </c>
      <c r="AD927" s="42">
        <v>1.2700000000000001E-3</v>
      </c>
      <c r="AE927" s="22">
        <v>953</v>
      </c>
      <c r="AF927" s="22">
        <v>4.6725631202968479E-2</v>
      </c>
      <c r="AG927" s="22">
        <v>6.6750901718526396E-3</v>
      </c>
      <c r="AH927" s="22">
        <v>0</v>
      </c>
      <c r="AI927" s="22">
        <v>0</v>
      </c>
      <c r="AJ927" s="22">
        <v>0</v>
      </c>
      <c r="AK927" s="22">
        <v>0</v>
      </c>
      <c r="AL927" s="45">
        <v>0</v>
      </c>
      <c r="AM927" s="45">
        <v>0</v>
      </c>
      <c r="AN927" s="45">
        <v>0</v>
      </c>
      <c r="AO927" s="45">
        <v>0</v>
      </c>
      <c r="AP927" s="45">
        <v>0</v>
      </c>
      <c r="AQ927" s="45">
        <v>0</v>
      </c>
      <c r="AR927" s="45">
        <v>0</v>
      </c>
      <c r="AS927" s="45" t="s">
        <v>4443</v>
      </c>
      <c r="AT927" s="45" t="s">
        <v>4445</v>
      </c>
      <c r="AU927" s="45">
        <v>4.3479292768301835E-2</v>
      </c>
      <c r="AV927" s="10">
        <v>35.480338476854158</v>
      </c>
      <c r="AW927" s="10">
        <v>33.015284854099114</v>
      </c>
      <c r="AX927" s="17">
        <v>6.9476609541454376E-2</v>
      </c>
    </row>
    <row r="928" spans="1:50" x14ac:dyDescent="0.25">
      <c r="A928" s="22" t="s">
        <v>2195</v>
      </c>
      <c r="B928" s="22" t="s">
        <v>3956</v>
      </c>
      <c r="C928" s="22" t="s">
        <v>2515</v>
      </c>
      <c r="D928" s="22">
        <v>3525</v>
      </c>
      <c r="E928" s="22" t="s">
        <v>2516</v>
      </c>
      <c r="F928" s="43">
        <v>7.3460809999999999</v>
      </c>
      <c r="G928" s="43">
        <v>1407.5906374880301</v>
      </c>
      <c r="H928" s="43">
        <v>55.535984848484858</v>
      </c>
      <c r="I928" s="9">
        <v>0</v>
      </c>
      <c r="J928" s="9">
        <v>55.535984848484858</v>
      </c>
      <c r="K928" s="11">
        <v>0</v>
      </c>
      <c r="L928" s="41">
        <v>1574</v>
      </c>
      <c r="M928" s="44">
        <v>0</v>
      </c>
      <c r="N928" s="13">
        <v>0</v>
      </c>
      <c r="O928" s="13">
        <v>0</v>
      </c>
      <c r="P928" s="22">
        <v>0</v>
      </c>
      <c r="Q928" s="22">
        <v>0</v>
      </c>
      <c r="R928" s="14">
        <v>0</v>
      </c>
      <c r="S928" s="22">
        <v>777</v>
      </c>
      <c r="T928" s="22">
        <v>1</v>
      </c>
      <c r="U928" s="22">
        <v>2871</v>
      </c>
      <c r="V928" s="22"/>
      <c r="W928" s="22">
        <v>520</v>
      </c>
      <c r="X928" s="22">
        <v>343</v>
      </c>
      <c r="Y928" s="14">
        <v>2871</v>
      </c>
      <c r="Z928" s="10">
        <v>520</v>
      </c>
      <c r="AA928" s="22">
        <v>343</v>
      </c>
      <c r="AB928" s="22">
        <v>970.79</v>
      </c>
      <c r="AC928" s="22">
        <v>5.2189044203290033E-3</v>
      </c>
      <c r="AD928" s="42">
        <v>5.64E-3</v>
      </c>
      <c r="AE928" s="22">
        <v>954</v>
      </c>
      <c r="AF928" s="22">
        <v>2.2951708922971048</v>
      </c>
      <c r="AG928" s="22">
        <v>6.6720084078404213E-3</v>
      </c>
      <c r="AH928" s="22">
        <v>0</v>
      </c>
      <c r="AI928" s="22">
        <v>0</v>
      </c>
      <c r="AJ928" s="22">
        <v>0</v>
      </c>
      <c r="AK928" s="22">
        <v>0</v>
      </c>
      <c r="AL928" s="45">
        <v>0</v>
      </c>
      <c r="AM928" s="45">
        <v>0</v>
      </c>
      <c r="AN928" s="45">
        <v>0</v>
      </c>
      <c r="AO928" s="45">
        <v>0</v>
      </c>
      <c r="AP928" s="45">
        <v>0</v>
      </c>
      <c r="AQ928" s="45">
        <v>0</v>
      </c>
      <c r="AR928" s="45">
        <v>0</v>
      </c>
      <c r="AS928" s="45" t="s">
        <v>4443</v>
      </c>
      <c r="AT928" s="45" t="s">
        <v>4444</v>
      </c>
      <c r="AU928" s="45">
        <v>2.2951708922971048</v>
      </c>
      <c r="AV928" s="10">
        <v>9.3632984346758494</v>
      </c>
      <c r="AW928" s="10">
        <v>9.3632984346758494</v>
      </c>
      <c r="AX928" s="17">
        <v>0</v>
      </c>
    </row>
    <row r="929" spans="1:50" x14ac:dyDescent="0.25">
      <c r="A929" s="22" t="s">
        <v>2195</v>
      </c>
      <c r="B929" s="22" t="s">
        <v>3956</v>
      </c>
      <c r="C929" s="22" t="s">
        <v>2404</v>
      </c>
      <c r="D929" s="22">
        <v>4203</v>
      </c>
      <c r="E929" s="22" t="s">
        <v>2405</v>
      </c>
      <c r="F929" s="43">
        <v>3.8533110000000002</v>
      </c>
      <c r="G929" s="43">
        <v>603.81585170099004</v>
      </c>
      <c r="H929" s="43">
        <v>22.160984848484848</v>
      </c>
      <c r="I929" s="9">
        <v>0</v>
      </c>
      <c r="J929" s="9">
        <v>22.160984848484848</v>
      </c>
      <c r="K929" s="11">
        <v>0</v>
      </c>
      <c r="L929" s="41">
        <v>417</v>
      </c>
      <c r="M929" s="44">
        <v>0</v>
      </c>
      <c r="N929" s="13">
        <v>0</v>
      </c>
      <c r="O929" s="13">
        <v>0</v>
      </c>
      <c r="P929" s="22">
        <v>0</v>
      </c>
      <c r="Q929" s="22">
        <v>0</v>
      </c>
      <c r="R929" s="14">
        <v>0</v>
      </c>
      <c r="S929" s="22">
        <v>340</v>
      </c>
      <c r="T929" s="22">
        <v>1</v>
      </c>
      <c r="U929" s="22">
        <v>770</v>
      </c>
      <c r="V929" s="22"/>
      <c r="W929" s="22">
        <v>141</v>
      </c>
      <c r="X929" s="22">
        <v>94</v>
      </c>
      <c r="Y929" s="14">
        <v>770</v>
      </c>
      <c r="Z929" s="10">
        <v>141</v>
      </c>
      <c r="AA929" s="22">
        <v>94</v>
      </c>
      <c r="AB929" s="22">
        <v>262.47000000000003</v>
      </c>
      <c r="AC929" s="22">
        <v>6.3815996038278271E-3</v>
      </c>
      <c r="AD929" s="42">
        <v>1.8699999999999999E-3</v>
      </c>
      <c r="AE929" s="22">
        <v>955</v>
      </c>
      <c r="AF929" s="22">
        <v>1.094193830824824</v>
      </c>
      <c r="AG929" s="22">
        <v>6.6719136025903906E-3</v>
      </c>
      <c r="AH929" s="22">
        <v>0</v>
      </c>
      <c r="AI929" s="22">
        <v>0</v>
      </c>
      <c r="AJ929" s="22">
        <v>0</v>
      </c>
      <c r="AK929" s="22">
        <v>0</v>
      </c>
      <c r="AL929" s="45">
        <v>0</v>
      </c>
      <c r="AM929" s="45">
        <v>0</v>
      </c>
      <c r="AN929" s="45">
        <v>0</v>
      </c>
      <c r="AO929" s="45">
        <v>0</v>
      </c>
      <c r="AP929" s="45">
        <v>0</v>
      </c>
      <c r="AQ929" s="45">
        <v>0</v>
      </c>
      <c r="AR929" s="45">
        <v>0</v>
      </c>
      <c r="AS929" s="45" t="s">
        <v>4443</v>
      </c>
      <c r="AT929" s="45" t="s">
        <v>4445</v>
      </c>
      <c r="AU929" s="45">
        <v>1.094193830824824</v>
      </c>
      <c r="AV929" s="10">
        <v>6.3625331168276213</v>
      </c>
      <c r="AW929" s="10">
        <v>6.3625331168276213</v>
      </c>
      <c r="AX929" s="17">
        <v>0</v>
      </c>
    </row>
    <row r="930" spans="1:50" x14ac:dyDescent="0.25">
      <c r="A930" s="22" t="s">
        <v>964</v>
      </c>
      <c r="B930" s="22" t="s">
        <v>3948</v>
      </c>
      <c r="C930" s="22" t="s">
        <v>1136</v>
      </c>
      <c r="D930" s="22">
        <v>1530</v>
      </c>
      <c r="E930" s="22" t="s">
        <v>1137</v>
      </c>
      <c r="F930" s="43">
        <v>0.24149000000000001</v>
      </c>
      <c r="G930" s="43">
        <v>21.421689547860002</v>
      </c>
      <c r="H930" s="43">
        <v>0.88901515151515154</v>
      </c>
      <c r="I930" s="9">
        <v>0</v>
      </c>
      <c r="J930" s="9">
        <v>0.88901515151515154</v>
      </c>
      <c r="K930" s="11">
        <v>0</v>
      </c>
      <c r="L930" s="41">
        <v>149</v>
      </c>
      <c r="M930" s="44">
        <v>0</v>
      </c>
      <c r="N930" s="13">
        <v>0</v>
      </c>
      <c r="O930" s="13">
        <v>0</v>
      </c>
      <c r="P930" s="22">
        <v>0</v>
      </c>
      <c r="Q930" s="22">
        <v>0</v>
      </c>
      <c r="R930" s="14">
        <v>0</v>
      </c>
      <c r="S930" s="22">
        <v>19</v>
      </c>
      <c r="T930" s="22">
        <v>1</v>
      </c>
      <c r="U930" s="22">
        <v>283</v>
      </c>
      <c r="V930" s="22"/>
      <c r="W930" s="22">
        <v>53</v>
      </c>
      <c r="X930" s="22">
        <v>36</v>
      </c>
      <c r="Y930" s="14">
        <v>283</v>
      </c>
      <c r="Z930" s="10">
        <v>53</v>
      </c>
      <c r="AA930" s="22">
        <v>36</v>
      </c>
      <c r="AB930" s="22">
        <v>98.08</v>
      </c>
      <c r="AC930" s="22">
        <v>1.1273153756638423E-2</v>
      </c>
      <c r="AD930" s="42">
        <v>1.24E-3</v>
      </c>
      <c r="AE930" s="22">
        <v>956</v>
      </c>
      <c r="AF930" s="22">
        <v>0.13321957258019979</v>
      </c>
      <c r="AG930" s="22">
        <v>6.6609786290099896E-3</v>
      </c>
      <c r="AH930" s="22">
        <v>0</v>
      </c>
      <c r="AI930" s="22">
        <v>0</v>
      </c>
      <c r="AJ930" s="22">
        <v>0</v>
      </c>
      <c r="AK930" s="22">
        <v>0</v>
      </c>
      <c r="AL930" s="45">
        <v>0</v>
      </c>
      <c r="AM930" s="45">
        <v>0</v>
      </c>
      <c r="AN930" s="45">
        <v>0</v>
      </c>
      <c r="AO930" s="45">
        <v>0</v>
      </c>
      <c r="AP930" s="45">
        <v>0</v>
      </c>
      <c r="AQ930" s="45">
        <v>0</v>
      </c>
      <c r="AR930" s="45">
        <v>0</v>
      </c>
      <c r="AS930" s="45" t="s">
        <v>4443</v>
      </c>
      <c r="AT930" s="45" t="s">
        <v>4445</v>
      </c>
      <c r="AU930" s="45">
        <v>0.13321957258019979</v>
      </c>
      <c r="AV930" s="10">
        <v>59.616531742650189</v>
      </c>
      <c r="AW930" s="10">
        <v>59.616531742650189</v>
      </c>
      <c r="AX930" s="17">
        <v>0</v>
      </c>
    </row>
    <row r="931" spans="1:50" x14ac:dyDescent="0.25">
      <c r="A931" s="22" t="s">
        <v>964</v>
      </c>
      <c r="B931" s="22" t="s">
        <v>3948</v>
      </c>
      <c r="C931" s="22" t="s">
        <v>1211</v>
      </c>
      <c r="D931" s="22">
        <v>6920</v>
      </c>
      <c r="E931" s="22" t="s">
        <v>1468</v>
      </c>
      <c r="F931" s="43">
        <v>2.6900249999999999</v>
      </c>
      <c r="G931" s="43">
        <v>446.10461809166998</v>
      </c>
      <c r="H931" s="43">
        <v>20.670643939393941</v>
      </c>
      <c r="I931" s="9">
        <v>0</v>
      </c>
      <c r="J931" s="9">
        <v>20.670643939393941</v>
      </c>
      <c r="K931" s="11">
        <v>0</v>
      </c>
      <c r="L931" s="41">
        <v>8510</v>
      </c>
      <c r="M931" s="44">
        <v>0</v>
      </c>
      <c r="N931" s="13">
        <v>0</v>
      </c>
      <c r="O931" s="13">
        <v>0</v>
      </c>
      <c r="P931" s="22">
        <v>0</v>
      </c>
      <c r="Q931" s="22">
        <v>0</v>
      </c>
      <c r="R931" s="14">
        <v>0</v>
      </c>
      <c r="S931" s="22">
        <v>444</v>
      </c>
      <c r="T931" s="22">
        <v>1</v>
      </c>
      <c r="U931" s="22">
        <v>15466</v>
      </c>
      <c r="V931" s="22"/>
      <c r="W931" s="22">
        <v>2791</v>
      </c>
      <c r="X931" s="22">
        <v>1840</v>
      </c>
      <c r="Y931" s="14">
        <v>15466</v>
      </c>
      <c r="Z931" s="10">
        <v>2791</v>
      </c>
      <c r="AA931" s="22">
        <v>1840</v>
      </c>
      <c r="AB931" s="22">
        <v>5215.6099999999997</v>
      </c>
      <c r="AC931" s="22">
        <v>6.0300317255340026E-3</v>
      </c>
      <c r="AD931" s="42">
        <v>3.5000000000000003E-2</v>
      </c>
      <c r="AE931" s="22">
        <v>957</v>
      </c>
      <c r="AF931" s="22">
        <v>2.1226287535040953</v>
      </c>
      <c r="AG931" s="22">
        <v>6.65400863167428E-3</v>
      </c>
      <c r="AH931" s="22">
        <v>0</v>
      </c>
      <c r="AI931" s="22">
        <v>0</v>
      </c>
      <c r="AJ931" s="22">
        <v>0</v>
      </c>
      <c r="AK931" s="22">
        <v>0</v>
      </c>
      <c r="AL931" s="45">
        <v>0</v>
      </c>
      <c r="AM931" s="45">
        <v>0</v>
      </c>
      <c r="AN931" s="45">
        <v>0</v>
      </c>
      <c r="AO931" s="45">
        <v>0</v>
      </c>
      <c r="AP931" s="45">
        <v>1</v>
      </c>
      <c r="AQ931" s="45">
        <v>0</v>
      </c>
      <c r="AR931" s="45">
        <v>0</v>
      </c>
      <c r="AS931" s="45" t="s">
        <v>4443</v>
      </c>
      <c r="AT931" s="45" t="s">
        <v>4441</v>
      </c>
      <c r="AU931" s="45">
        <v>2.1226287535040953</v>
      </c>
      <c r="AV931" s="10">
        <v>135.02240221365022</v>
      </c>
      <c r="AW931" s="10">
        <v>135.02240221365022</v>
      </c>
      <c r="AX931" s="17">
        <v>0</v>
      </c>
    </row>
    <row r="932" spans="1:50" x14ac:dyDescent="0.25">
      <c r="A932" s="22" t="s">
        <v>964</v>
      </c>
      <c r="B932" s="22" t="s">
        <v>3952</v>
      </c>
      <c r="C932" s="22" t="s">
        <v>1250</v>
      </c>
      <c r="D932" s="22">
        <v>4735</v>
      </c>
      <c r="E932" s="22" t="s">
        <v>1316</v>
      </c>
      <c r="F932" s="43">
        <v>1.800454</v>
      </c>
      <c r="G932" s="43">
        <v>185.62043752138001</v>
      </c>
      <c r="H932" s="43">
        <v>8.2225378787878789</v>
      </c>
      <c r="I932" s="9">
        <v>0.12651515151515152</v>
      </c>
      <c r="J932" s="9">
        <v>8.0960227272727288</v>
      </c>
      <c r="K932" s="11">
        <v>0.29640151515151519</v>
      </c>
      <c r="L932" s="41">
        <v>1267</v>
      </c>
      <c r="M932" s="44">
        <v>18</v>
      </c>
      <c r="N932" s="13">
        <v>18</v>
      </c>
      <c r="O932" s="13">
        <v>5</v>
      </c>
      <c r="P932" s="22">
        <v>10</v>
      </c>
      <c r="Q932" s="22">
        <v>1</v>
      </c>
      <c r="R932" s="14">
        <v>0</v>
      </c>
      <c r="S932" s="22">
        <v>311</v>
      </c>
      <c r="T932" s="22">
        <v>0.96395255096164922</v>
      </c>
      <c r="U932" s="22">
        <v>2248</v>
      </c>
      <c r="V932" s="22"/>
      <c r="W932" s="22">
        <v>422</v>
      </c>
      <c r="X932" s="22">
        <v>272</v>
      </c>
      <c r="Y932" s="14">
        <v>2230</v>
      </c>
      <c r="Z932" s="10">
        <v>412</v>
      </c>
      <c r="AA932" s="22">
        <v>271</v>
      </c>
      <c r="AB932" s="22">
        <v>765.14</v>
      </c>
      <c r="AC932" s="22">
        <v>9.6996538960997837E-3</v>
      </c>
      <c r="AD932" s="42">
        <v>8.3099999999999997E-3</v>
      </c>
      <c r="AE932" s="22">
        <v>958</v>
      </c>
      <c r="AF932" s="22">
        <v>0.65343336215755754</v>
      </c>
      <c r="AG932" s="22">
        <v>6.60033699149048E-3</v>
      </c>
      <c r="AH932" s="22">
        <v>0</v>
      </c>
      <c r="AI932" s="22">
        <v>0</v>
      </c>
      <c r="AJ932" s="22">
        <v>0</v>
      </c>
      <c r="AK932" s="22">
        <v>0</v>
      </c>
      <c r="AL932" s="45">
        <v>0</v>
      </c>
      <c r="AM932" s="45">
        <v>0</v>
      </c>
      <c r="AN932" s="45">
        <v>0</v>
      </c>
      <c r="AO932" s="45">
        <v>0</v>
      </c>
      <c r="AP932" s="45">
        <v>0</v>
      </c>
      <c r="AQ932" s="45">
        <v>0</v>
      </c>
      <c r="AR932" s="45">
        <v>0</v>
      </c>
      <c r="AS932" s="45" t="s">
        <v>4443</v>
      </c>
      <c r="AT932" s="45" t="s">
        <v>4444</v>
      </c>
      <c r="AU932" s="45">
        <v>0.64337938344233825</v>
      </c>
      <c r="AV932" s="10">
        <v>50.889185205979359</v>
      </c>
      <c r="AW932" s="10">
        <v>51.322354025106527</v>
      </c>
      <c r="AX932" s="17">
        <v>1.5386387193366349E-2</v>
      </c>
    </row>
    <row r="933" spans="1:50" x14ac:dyDescent="0.25">
      <c r="A933" s="22" t="s">
        <v>539</v>
      </c>
      <c r="B933" s="22" t="s">
        <v>3949</v>
      </c>
      <c r="C933" s="22" t="s">
        <v>694</v>
      </c>
      <c r="D933" s="22">
        <v>5080</v>
      </c>
      <c r="E933" s="22" t="s">
        <v>726</v>
      </c>
      <c r="F933" s="43">
        <v>12.5951</v>
      </c>
      <c r="G933" s="43">
        <v>564.07821601511</v>
      </c>
      <c r="H933" s="43">
        <v>22.689393939393941</v>
      </c>
      <c r="I933" s="9">
        <v>0</v>
      </c>
      <c r="J933" s="9">
        <v>22.689393939393941</v>
      </c>
      <c r="K933" s="11">
        <v>0</v>
      </c>
      <c r="L933" s="41">
        <v>1136</v>
      </c>
      <c r="M933" s="44">
        <v>0</v>
      </c>
      <c r="N933" s="13">
        <v>0</v>
      </c>
      <c r="O933" s="13">
        <v>0</v>
      </c>
      <c r="P933" s="22">
        <v>0</v>
      </c>
      <c r="Q933" s="22">
        <v>0</v>
      </c>
      <c r="R933" s="14">
        <v>0</v>
      </c>
      <c r="S933" s="22">
        <v>517</v>
      </c>
      <c r="T933" s="22">
        <v>1</v>
      </c>
      <c r="U933" s="22">
        <v>2075</v>
      </c>
      <c r="V933" s="22"/>
      <c r="W933" s="22">
        <v>376</v>
      </c>
      <c r="X933" s="22">
        <v>249</v>
      </c>
      <c r="Y933" s="14">
        <v>2075</v>
      </c>
      <c r="Z933" s="10">
        <v>376</v>
      </c>
      <c r="AA933" s="22">
        <v>249</v>
      </c>
      <c r="AB933" s="22">
        <v>701.87</v>
      </c>
      <c r="AC933" s="22">
        <v>2.232864103311271E-2</v>
      </c>
      <c r="AD933" s="42">
        <v>1.746E-2</v>
      </c>
      <c r="AE933" s="22">
        <v>959</v>
      </c>
      <c r="AF933" s="22">
        <v>0.1447743922996976</v>
      </c>
      <c r="AG933" s="22">
        <v>6.5806541954407998E-3</v>
      </c>
      <c r="AH933" s="22">
        <v>0</v>
      </c>
      <c r="AI933" s="22">
        <v>0</v>
      </c>
      <c r="AJ933" s="22">
        <v>0</v>
      </c>
      <c r="AK933" s="22">
        <v>0</v>
      </c>
      <c r="AL933" s="45">
        <v>0</v>
      </c>
      <c r="AM933" s="45">
        <v>0</v>
      </c>
      <c r="AN933" s="45">
        <v>0</v>
      </c>
      <c r="AO933" s="45">
        <v>0</v>
      </c>
      <c r="AP933" s="45">
        <v>0</v>
      </c>
      <c r="AQ933" s="45">
        <v>0</v>
      </c>
      <c r="AR933" s="45">
        <v>0</v>
      </c>
      <c r="AS933" s="45" t="s">
        <v>4443</v>
      </c>
      <c r="AT933" s="45" t="s">
        <v>4442</v>
      </c>
      <c r="AU933" s="45">
        <v>0.1447743922996976</v>
      </c>
      <c r="AV933" s="10">
        <v>16.571619365609347</v>
      </c>
      <c r="AW933" s="10">
        <v>16.571619365609347</v>
      </c>
      <c r="AX933" s="17">
        <v>0</v>
      </c>
    </row>
    <row r="934" spans="1:50" x14ac:dyDescent="0.25">
      <c r="A934" s="22" t="s">
        <v>2906</v>
      </c>
      <c r="B934" s="22" t="s">
        <v>3950</v>
      </c>
      <c r="C934" s="22" t="s">
        <v>2917</v>
      </c>
      <c r="D934" s="22">
        <v>5980</v>
      </c>
      <c r="E934" s="22" t="s">
        <v>3177</v>
      </c>
      <c r="F934" s="43">
        <v>2.0274670000000001</v>
      </c>
      <c r="G934" s="43">
        <v>320.51956966521999</v>
      </c>
      <c r="H934" s="43">
        <v>16.697348484848487</v>
      </c>
      <c r="I934" s="9">
        <v>0</v>
      </c>
      <c r="J934" s="9">
        <v>16.697348484848487</v>
      </c>
      <c r="K934" s="11">
        <v>0</v>
      </c>
      <c r="L934" s="41">
        <v>1160</v>
      </c>
      <c r="M934" s="44">
        <v>0</v>
      </c>
      <c r="N934" s="13">
        <v>0</v>
      </c>
      <c r="O934" s="13">
        <v>0</v>
      </c>
      <c r="P934" s="22">
        <v>0</v>
      </c>
      <c r="Q934" s="22">
        <v>0</v>
      </c>
      <c r="R934" s="14">
        <v>0</v>
      </c>
      <c r="S934" s="22">
        <v>213</v>
      </c>
      <c r="T934" s="22">
        <v>1</v>
      </c>
      <c r="U934" s="22">
        <v>2119</v>
      </c>
      <c r="V934" s="22"/>
      <c r="W934" s="22">
        <v>384</v>
      </c>
      <c r="X934" s="22">
        <v>254</v>
      </c>
      <c r="Y934" s="14">
        <v>2119</v>
      </c>
      <c r="Z934" s="10">
        <v>384</v>
      </c>
      <c r="AA934" s="22">
        <v>254</v>
      </c>
      <c r="AB934" s="22">
        <v>716.79</v>
      </c>
      <c r="AC934" s="22">
        <v>6.3255638403535621E-3</v>
      </c>
      <c r="AD934" s="42">
        <v>5.0499999999999998E-3</v>
      </c>
      <c r="AE934" s="22">
        <v>960</v>
      </c>
      <c r="AF934" s="22">
        <v>0.89296856803255209</v>
      </c>
      <c r="AG934" s="22">
        <v>6.5659453531805301E-3</v>
      </c>
      <c r="AH934" s="22">
        <v>0</v>
      </c>
      <c r="AI934" s="22">
        <v>0</v>
      </c>
      <c r="AJ934" s="22">
        <v>0</v>
      </c>
      <c r="AK934" s="22">
        <v>0</v>
      </c>
      <c r="AL934" s="45">
        <v>0</v>
      </c>
      <c r="AM934" s="45">
        <v>0</v>
      </c>
      <c r="AN934" s="45">
        <v>0</v>
      </c>
      <c r="AO934" s="45">
        <v>0</v>
      </c>
      <c r="AP934" s="45">
        <v>0</v>
      </c>
      <c r="AQ934" s="45">
        <v>0</v>
      </c>
      <c r="AR934" s="45">
        <v>0</v>
      </c>
      <c r="AS934" s="45" t="s">
        <v>4443</v>
      </c>
      <c r="AT934" s="45" t="s">
        <v>4444</v>
      </c>
      <c r="AU934" s="45">
        <v>0.89296856803255209</v>
      </c>
      <c r="AV934" s="10">
        <v>22.997663392391278</v>
      </c>
      <c r="AW934" s="10">
        <v>22.997663392391278</v>
      </c>
      <c r="AX934" s="17">
        <v>0</v>
      </c>
    </row>
    <row r="935" spans="1:50" x14ac:dyDescent="0.25">
      <c r="A935" s="22" t="s">
        <v>964</v>
      </c>
      <c r="B935" s="22" t="s">
        <v>3948</v>
      </c>
      <c r="C935" s="22" t="s">
        <v>1286</v>
      </c>
      <c r="D935" s="22">
        <v>1003</v>
      </c>
      <c r="E935" s="22" t="s">
        <v>1556</v>
      </c>
      <c r="F935" s="43">
        <v>0.48315200000000003</v>
      </c>
      <c r="G935" s="43">
        <v>71.018137845319998</v>
      </c>
      <c r="H935" s="43">
        <v>2.5897727272727278</v>
      </c>
      <c r="I935" s="9">
        <v>0</v>
      </c>
      <c r="J935" s="9">
        <v>2.5897727272727278</v>
      </c>
      <c r="K935" s="11">
        <v>0</v>
      </c>
      <c r="L935" s="41">
        <v>357</v>
      </c>
      <c r="M935" s="44">
        <v>0</v>
      </c>
      <c r="N935" s="13">
        <v>0</v>
      </c>
      <c r="O935" s="13">
        <v>0</v>
      </c>
      <c r="P935" s="22">
        <v>0</v>
      </c>
      <c r="Q935" s="22">
        <v>0</v>
      </c>
      <c r="R935" s="14">
        <v>0</v>
      </c>
      <c r="S935" s="22">
        <v>47</v>
      </c>
      <c r="T935" s="22">
        <v>1</v>
      </c>
      <c r="U935" s="22">
        <v>661</v>
      </c>
      <c r="V935" s="22"/>
      <c r="W935" s="22">
        <v>121</v>
      </c>
      <c r="X935" s="22">
        <v>81</v>
      </c>
      <c r="Y935" s="14">
        <v>661</v>
      </c>
      <c r="Z935" s="10">
        <v>121</v>
      </c>
      <c r="AA935" s="22">
        <v>81</v>
      </c>
      <c r="AB935" s="22">
        <v>225.26</v>
      </c>
      <c r="AC935" s="22">
        <v>6.803219778196974E-3</v>
      </c>
      <c r="AD935" s="42">
        <v>1.7099999999999999E-3</v>
      </c>
      <c r="AE935" s="22">
        <v>961</v>
      </c>
      <c r="AF935" s="22">
        <v>0.13046551623352501</v>
      </c>
      <c r="AG935" s="22">
        <v>6.5232758116762508E-3</v>
      </c>
      <c r="AH935" s="22">
        <v>0</v>
      </c>
      <c r="AI935" s="22">
        <v>0</v>
      </c>
      <c r="AJ935" s="22">
        <v>0</v>
      </c>
      <c r="AK935" s="22">
        <v>0</v>
      </c>
      <c r="AL935" s="45">
        <v>0</v>
      </c>
      <c r="AM935" s="45">
        <v>0</v>
      </c>
      <c r="AN935" s="45">
        <v>0</v>
      </c>
      <c r="AO935" s="45">
        <v>0</v>
      </c>
      <c r="AP935" s="45">
        <v>0</v>
      </c>
      <c r="AQ935" s="45">
        <v>0</v>
      </c>
      <c r="AR935" s="45">
        <v>0</v>
      </c>
      <c r="AS935" s="45" t="s">
        <v>4443</v>
      </c>
      <c r="AT935" s="45" t="s">
        <v>4445</v>
      </c>
      <c r="AU935" s="45">
        <v>0.13046551623352501</v>
      </c>
      <c r="AV935" s="10">
        <v>46.722246599385684</v>
      </c>
      <c r="AW935" s="10">
        <v>46.722246599385684</v>
      </c>
      <c r="AX935" s="17">
        <v>0</v>
      </c>
    </row>
    <row r="936" spans="1:50" x14ac:dyDescent="0.25">
      <c r="A936" s="22" t="s">
        <v>8</v>
      </c>
      <c r="B936" s="22" t="s">
        <v>3946</v>
      </c>
      <c r="C936" s="22" t="s">
        <v>106</v>
      </c>
      <c r="D936" s="22">
        <v>786</v>
      </c>
      <c r="E936" s="22" t="s">
        <v>107</v>
      </c>
      <c r="F936" s="43">
        <v>7.8032260000000004</v>
      </c>
      <c r="G936" s="43">
        <v>1020.26883807303</v>
      </c>
      <c r="H936" s="43">
        <v>41.697916666666671</v>
      </c>
      <c r="I936" s="9">
        <v>28.512689393939397</v>
      </c>
      <c r="J936" s="9">
        <v>13.185227272727273</v>
      </c>
      <c r="K936" s="11">
        <v>39.265151515151516</v>
      </c>
      <c r="L936" s="41">
        <v>12214</v>
      </c>
      <c r="M936" s="44">
        <v>25277</v>
      </c>
      <c r="N936" s="13">
        <v>11144</v>
      </c>
      <c r="O936" s="13">
        <v>9944</v>
      </c>
      <c r="P936" s="22">
        <v>10421</v>
      </c>
      <c r="Q936" s="22">
        <v>9355</v>
      </c>
      <c r="R936" s="14">
        <v>0</v>
      </c>
      <c r="S936" s="22">
        <v>1623</v>
      </c>
      <c r="T936" s="22">
        <v>5.8342606681352716E-2</v>
      </c>
      <c r="U936" s="22">
        <v>26572</v>
      </c>
      <c r="V936" s="22"/>
      <c r="W936" s="22">
        <v>11378</v>
      </c>
      <c r="X936" s="22">
        <v>10098</v>
      </c>
      <c r="Y936" s="14">
        <v>1295</v>
      </c>
      <c r="Z936" s="10">
        <v>957</v>
      </c>
      <c r="AA936" s="22">
        <v>743</v>
      </c>
      <c r="AB936" s="22">
        <v>1427.64</v>
      </c>
      <c r="AC936" s="22">
        <v>7.6482057559827694E-3</v>
      </c>
      <c r="AD936" s="42">
        <v>1.5219999999999999E-2</v>
      </c>
      <c r="AE936" s="22">
        <v>962</v>
      </c>
      <c r="AF936" s="22">
        <v>3.5745061388657802</v>
      </c>
      <c r="AG936" s="22">
        <v>6.4873069670885299E-3</v>
      </c>
      <c r="AH936" s="22">
        <v>0</v>
      </c>
      <c r="AI936" s="22">
        <v>0</v>
      </c>
      <c r="AJ936" s="22">
        <v>1</v>
      </c>
      <c r="AK936" s="22">
        <v>0</v>
      </c>
      <c r="AL936" s="45">
        <v>0</v>
      </c>
      <c r="AM936" s="45">
        <v>0</v>
      </c>
      <c r="AN936" s="45">
        <v>0</v>
      </c>
      <c r="AO936" s="45">
        <v>0</v>
      </c>
      <c r="AP936" s="45">
        <v>0</v>
      </c>
      <c r="AQ936" s="45">
        <v>0</v>
      </c>
      <c r="AR936" s="45">
        <v>0</v>
      </c>
      <c r="AS936" s="45" t="s">
        <v>4443</v>
      </c>
      <c r="AT936" s="45" t="s">
        <v>4443</v>
      </c>
      <c r="AU936" s="45">
        <v>1.130288503511266</v>
      </c>
      <c r="AV936" s="10">
        <v>72.581228992501934</v>
      </c>
      <c r="AW936" s="10">
        <v>272.86734948788404</v>
      </c>
      <c r="AX936" s="17">
        <v>0.68379170167828673</v>
      </c>
    </row>
    <row r="937" spans="1:50" x14ac:dyDescent="0.25">
      <c r="A937" s="22" t="s">
        <v>2195</v>
      </c>
      <c r="B937" s="22" t="s">
        <v>3956</v>
      </c>
      <c r="C937" s="22" t="s">
        <v>2337</v>
      </c>
      <c r="D937" s="22">
        <v>4630</v>
      </c>
      <c r="E937" s="22" t="s">
        <v>2687</v>
      </c>
      <c r="F937" s="43">
        <v>2.2151589999999999</v>
      </c>
      <c r="G937" s="43">
        <v>311.05567842961</v>
      </c>
      <c r="H937" s="43">
        <v>10.574621212121214</v>
      </c>
      <c r="I937" s="9">
        <v>0</v>
      </c>
      <c r="J937" s="9">
        <v>10.574621212121214</v>
      </c>
      <c r="K937" s="11">
        <v>0</v>
      </c>
      <c r="L937" s="41">
        <v>333</v>
      </c>
      <c r="M937" s="44">
        <v>0</v>
      </c>
      <c r="N937" s="13">
        <v>0</v>
      </c>
      <c r="O937" s="13">
        <v>0</v>
      </c>
      <c r="P937" s="22">
        <v>0</v>
      </c>
      <c r="Q937" s="22">
        <v>0</v>
      </c>
      <c r="R937" s="14">
        <v>0</v>
      </c>
      <c r="S937" s="22">
        <v>310</v>
      </c>
      <c r="T937" s="22">
        <v>1</v>
      </c>
      <c r="U937" s="22">
        <v>617</v>
      </c>
      <c r="V937" s="22"/>
      <c r="W937" s="22">
        <v>113</v>
      </c>
      <c r="X937" s="22">
        <v>76</v>
      </c>
      <c r="Y937" s="14">
        <v>617</v>
      </c>
      <c r="Z937" s="10">
        <v>113</v>
      </c>
      <c r="AA937" s="22">
        <v>76</v>
      </c>
      <c r="AB937" s="22">
        <v>210.34</v>
      </c>
      <c r="AC937" s="22">
        <v>7.1214227985915935E-3</v>
      </c>
      <c r="AD937" s="42">
        <v>1.67E-3</v>
      </c>
      <c r="AE937" s="22">
        <v>963</v>
      </c>
      <c r="AF937" s="22">
        <v>0.54858894371052414</v>
      </c>
      <c r="AG937" s="22">
        <v>6.45398757306499E-3</v>
      </c>
      <c r="AH937" s="22">
        <v>0</v>
      </c>
      <c r="AI937" s="22">
        <v>0</v>
      </c>
      <c r="AJ937" s="22">
        <v>0</v>
      </c>
      <c r="AK937" s="22">
        <v>0</v>
      </c>
      <c r="AL937" s="45">
        <v>0</v>
      </c>
      <c r="AM937" s="45">
        <v>0</v>
      </c>
      <c r="AN937" s="45">
        <v>0</v>
      </c>
      <c r="AO937" s="45">
        <v>0</v>
      </c>
      <c r="AP937" s="45">
        <v>0</v>
      </c>
      <c r="AQ937" s="45">
        <v>0</v>
      </c>
      <c r="AR937" s="45">
        <v>0</v>
      </c>
      <c r="AS937" s="45" t="s">
        <v>4443</v>
      </c>
      <c r="AT937" s="45" t="s">
        <v>4445</v>
      </c>
      <c r="AU937" s="45">
        <v>0.54858894371052414</v>
      </c>
      <c r="AV937" s="10">
        <v>10.685961958663178</v>
      </c>
      <c r="AW937" s="10">
        <v>10.685961958663178</v>
      </c>
      <c r="AX937" s="17">
        <v>0</v>
      </c>
    </row>
    <row r="938" spans="1:50" x14ac:dyDescent="0.25">
      <c r="A938" s="22" t="s">
        <v>539</v>
      </c>
      <c r="B938" s="22" t="s">
        <v>3949</v>
      </c>
      <c r="C938" s="22" t="s">
        <v>571</v>
      </c>
      <c r="D938" s="22">
        <v>6804</v>
      </c>
      <c r="E938" s="22" t="s">
        <v>659</v>
      </c>
      <c r="F938" s="43">
        <v>1.2097640000000001</v>
      </c>
      <c r="G938" s="43">
        <v>194.55867007198</v>
      </c>
      <c r="H938" s="43">
        <v>8.7892045454545453</v>
      </c>
      <c r="I938" s="9">
        <v>0</v>
      </c>
      <c r="J938" s="9">
        <v>8.7892045454545453</v>
      </c>
      <c r="K938" s="11">
        <v>0</v>
      </c>
      <c r="L938" s="41">
        <v>2170</v>
      </c>
      <c r="M938" s="44">
        <v>0</v>
      </c>
      <c r="N938" s="13">
        <v>0</v>
      </c>
      <c r="O938" s="13">
        <v>0</v>
      </c>
      <c r="P938" s="22">
        <v>0</v>
      </c>
      <c r="Q938" s="22">
        <v>0</v>
      </c>
      <c r="R938" s="14">
        <v>0</v>
      </c>
      <c r="S938" s="22">
        <v>209</v>
      </c>
      <c r="T938" s="22">
        <v>1</v>
      </c>
      <c r="U938" s="22">
        <v>3953</v>
      </c>
      <c r="V938" s="22"/>
      <c r="W938" s="22">
        <v>715</v>
      </c>
      <c r="X938" s="22">
        <v>472</v>
      </c>
      <c r="Y938" s="14">
        <v>3953</v>
      </c>
      <c r="Z938" s="10">
        <v>715</v>
      </c>
      <c r="AA938" s="22">
        <v>472</v>
      </c>
      <c r="AB938" s="22">
        <v>1335.32</v>
      </c>
      <c r="AC938" s="22">
        <v>6.217990694284809E-3</v>
      </c>
      <c r="AD938" s="42">
        <v>9.2399999999999999E-3</v>
      </c>
      <c r="AE938" s="22">
        <v>964</v>
      </c>
      <c r="AF938" s="22">
        <v>0.59914185232479089</v>
      </c>
      <c r="AG938" s="22">
        <v>6.442385508868719E-3</v>
      </c>
      <c r="AH938" s="22">
        <v>0</v>
      </c>
      <c r="AI938" s="22">
        <v>0</v>
      </c>
      <c r="AJ938" s="22">
        <v>0</v>
      </c>
      <c r="AK938" s="22">
        <v>0</v>
      </c>
      <c r="AL938" s="45">
        <v>0</v>
      </c>
      <c r="AM938" s="45">
        <v>0</v>
      </c>
      <c r="AN938" s="45">
        <v>0</v>
      </c>
      <c r="AO938" s="45">
        <v>0</v>
      </c>
      <c r="AP938" s="45">
        <v>0</v>
      </c>
      <c r="AQ938" s="45">
        <v>0</v>
      </c>
      <c r="AR938" s="45">
        <v>0</v>
      </c>
      <c r="AS938" s="45" t="s">
        <v>4443</v>
      </c>
      <c r="AT938" s="45" t="s">
        <v>4444</v>
      </c>
      <c r="AU938" s="45">
        <v>0.59914185232479089</v>
      </c>
      <c r="AV938" s="10">
        <v>81.349796366927407</v>
      </c>
      <c r="AW938" s="10">
        <v>81.349796366927407</v>
      </c>
      <c r="AX938" s="17">
        <v>0</v>
      </c>
    </row>
    <row r="939" spans="1:50" x14ac:dyDescent="0.25">
      <c r="A939" s="22" t="s">
        <v>2906</v>
      </c>
      <c r="B939" s="22" t="s">
        <v>3950</v>
      </c>
      <c r="C939" s="22" t="s">
        <v>2930</v>
      </c>
      <c r="D939" s="22">
        <v>74</v>
      </c>
      <c r="E939" s="22" t="s">
        <v>3086</v>
      </c>
      <c r="F939" s="43">
        <v>1.0483359999999999</v>
      </c>
      <c r="G939" s="43">
        <v>85.896332016060001</v>
      </c>
      <c r="H939" s="43">
        <v>4.0119318181818189</v>
      </c>
      <c r="I939" s="9">
        <v>0</v>
      </c>
      <c r="J939" s="9">
        <v>4.0119318181818189</v>
      </c>
      <c r="K939" s="11">
        <v>0</v>
      </c>
      <c r="L939" s="41">
        <v>1167</v>
      </c>
      <c r="M939" s="44">
        <v>0</v>
      </c>
      <c r="N939" s="13">
        <v>0</v>
      </c>
      <c r="O939" s="13">
        <v>0</v>
      </c>
      <c r="P939" s="22">
        <v>0</v>
      </c>
      <c r="Q939" s="22">
        <v>0</v>
      </c>
      <c r="R939" s="14">
        <v>0</v>
      </c>
      <c r="S939" s="22">
        <v>135</v>
      </c>
      <c r="T939" s="22">
        <v>1</v>
      </c>
      <c r="U939" s="22">
        <v>2132</v>
      </c>
      <c r="V939" s="22"/>
      <c r="W939" s="22">
        <v>386</v>
      </c>
      <c r="X939" s="22">
        <v>255</v>
      </c>
      <c r="Y939" s="14">
        <v>2132</v>
      </c>
      <c r="Z939" s="10">
        <v>386</v>
      </c>
      <c r="AA939" s="22">
        <v>255</v>
      </c>
      <c r="AB939" s="22">
        <v>720.7</v>
      </c>
      <c r="AC939" s="22">
        <v>1.2204665500780558E-2</v>
      </c>
      <c r="AD939" s="42">
        <v>9.7999999999999997E-3</v>
      </c>
      <c r="AE939" s="22">
        <v>965</v>
      </c>
      <c r="AF939" s="22">
        <v>0.38648736428043179</v>
      </c>
      <c r="AG939" s="22">
        <v>6.4414560713405298E-3</v>
      </c>
      <c r="AH939" s="22">
        <v>0</v>
      </c>
      <c r="AI939" s="22">
        <v>0</v>
      </c>
      <c r="AJ939" s="22">
        <v>0</v>
      </c>
      <c r="AK939" s="22">
        <v>0</v>
      </c>
      <c r="AL939" s="45">
        <v>0</v>
      </c>
      <c r="AM939" s="45">
        <v>0</v>
      </c>
      <c r="AN939" s="45">
        <v>0</v>
      </c>
      <c r="AO939" s="45">
        <v>0</v>
      </c>
      <c r="AP939" s="45">
        <v>0</v>
      </c>
      <c r="AQ939" s="45">
        <v>0</v>
      </c>
      <c r="AR939" s="45">
        <v>0</v>
      </c>
      <c r="AS939" s="45" t="s">
        <v>4443</v>
      </c>
      <c r="AT939" s="45" t="s">
        <v>4443</v>
      </c>
      <c r="AU939" s="45">
        <v>0.38648736428043179</v>
      </c>
      <c r="AV939" s="10">
        <v>96.213000991360985</v>
      </c>
      <c r="AW939" s="10">
        <v>96.213000991360985</v>
      </c>
      <c r="AX939" s="17">
        <v>0</v>
      </c>
    </row>
    <row r="940" spans="1:50" x14ac:dyDescent="0.25">
      <c r="A940" s="22" t="s">
        <v>964</v>
      </c>
      <c r="B940" s="22" t="s">
        <v>3948</v>
      </c>
      <c r="C940" s="22" t="s">
        <v>1136</v>
      </c>
      <c r="D940" s="22">
        <v>999</v>
      </c>
      <c r="E940" s="22" t="s">
        <v>1624</v>
      </c>
      <c r="F940" s="43">
        <v>0.67606699999999997</v>
      </c>
      <c r="G940" s="43">
        <v>138.92153741422999</v>
      </c>
      <c r="H940" s="43">
        <v>7.6573863636363644</v>
      </c>
      <c r="I940" s="9">
        <v>0</v>
      </c>
      <c r="J940" s="9">
        <v>7.6573863636363644</v>
      </c>
      <c r="K940" s="11">
        <v>0</v>
      </c>
      <c r="L940" s="41">
        <v>374</v>
      </c>
      <c r="M940" s="44">
        <v>0</v>
      </c>
      <c r="N940" s="13">
        <v>0</v>
      </c>
      <c r="O940" s="13">
        <v>0</v>
      </c>
      <c r="P940" s="22">
        <v>0</v>
      </c>
      <c r="Q940" s="22">
        <v>0</v>
      </c>
      <c r="R940" s="14">
        <v>0</v>
      </c>
      <c r="S940" s="22">
        <v>120</v>
      </c>
      <c r="T940" s="22">
        <v>1</v>
      </c>
      <c r="U940" s="22">
        <v>691</v>
      </c>
      <c r="V940" s="22"/>
      <c r="W940" s="22">
        <v>127</v>
      </c>
      <c r="X940" s="22">
        <v>84</v>
      </c>
      <c r="Y940" s="14">
        <v>691</v>
      </c>
      <c r="Z940" s="10">
        <v>127</v>
      </c>
      <c r="AA940" s="22">
        <v>84</v>
      </c>
      <c r="AB940" s="22">
        <v>236.18</v>
      </c>
      <c r="AC940" s="22">
        <v>4.8665384258175445E-3</v>
      </c>
      <c r="AD940" s="42">
        <v>1.2899999999999999E-3</v>
      </c>
      <c r="AE940" s="22">
        <v>966</v>
      </c>
      <c r="AF940" s="22">
        <v>0.11553650305917966</v>
      </c>
      <c r="AG940" s="22">
        <v>6.4186946143988703E-3</v>
      </c>
      <c r="AH940" s="22">
        <v>0</v>
      </c>
      <c r="AI940" s="22">
        <v>0</v>
      </c>
      <c r="AJ940" s="22">
        <v>0</v>
      </c>
      <c r="AK940" s="22">
        <v>0</v>
      </c>
      <c r="AL940" s="45">
        <v>0</v>
      </c>
      <c r="AM940" s="45">
        <v>0</v>
      </c>
      <c r="AN940" s="45">
        <v>0</v>
      </c>
      <c r="AO940" s="45">
        <v>0</v>
      </c>
      <c r="AP940" s="45">
        <v>0</v>
      </c>
      <c r="AQ940" s="45">
        <v>0</v>
      </c>
      <c r="AR940" s="45">
        <v>0</v>
      </c>
      <c r="AS940" s="45" t="s">
        <v>4443</v>
      </c>
      <c r="AT940" s="45" t="s">
        <v>4445</v>
      </c>
      <c r="AU940" s="45">
        <v>0.11553650305917966</v>
      </c>
      <c r="AV940" s="10">
        <v>16.585293462936853</v>
      </c>
      <c r="AW940" s="10">
        <v>16.585293462936853</v>
      </c>
      <c r="AX940" s="17">
        <v>0</v>
      </c>
    </row>
    <row r="941" spans="1:50" x14ac:dyDescent="0.25">
      <c r="A941" s="22" t="s">
        <v>1672</v>
      </c>
      <c r="B941" s="22" t="s">
        <v>3947</v>
      </c>
      <c r="C941" s="22" t="s">
        <v>1966</v>
      </c>
      <c r="D941" s="22">
        <v>4411</v>
      </c>
      <c r="E941" s="22" t="s">
        <v>1979</v>
      </c>
      <c r="F941" s="43">
        <v>6.9108109999999998</v>
      </c>
      <c r="G941" s="43">
        <v>899.13326532663996</v>
      </c>
      <c r="H941" s="43">
        <v>35.003409090909095</v>
      </c>
      <c r="I941" s="9">
        <v>34.700189393939397</v>
      </c>
      <c r="J941" s="9">
        <v>0.30340909090909091</v>
      </c>
      <c r="K941" s="11">
        <v>35.003409090909095</v>
      </c>
      <c r="L941" s="41">
        <v>83</v>
      </c>
      <c r="M941" s="44">
        <v>840</v>
      </c>
      <c r="N941" s="13">
        <v>95</v>
      </c>
      <c r="O941" s="13">
        <v>49</v>
      </c>
      <c r="P941" s="22">
        <v>95</v>
      </c>
      <c r="Q941" s="22">
        <v>49</v>
      </c>
      <c r="R941" s="14">
        <v>0</v>
      </c>
      <c r="S941" s="22">
        <v>1186</v>
      </c>
      <c r="T941" s="22">
        <v>0</v>
      </c>
      <c r="U941" s="22">
        <v>840</v>
      </c>
      <c r="V941" s="22"/>
      <c r="W941" s="22">
        <v>95</v>
      </c>
      <c r="X941" s="22">
        <v>49</v>
      </c>
      <c r="Y941" s="14">
        <v>0</v>
      </c>
      <c r="Z941" s="10">
        <v>0</v>
      </c>
      <c r="AA941" s="22">
        <v>0</v>
      </c>
      <c r="AB941" s="22">
        <v>0</v>
      </c>
      <c r="AC941" s="22">
        <v>7.6860808808907975E-3</v>
      </c>
      <c r="AD941" s="42">
        <v>0</v>
      </c>
      <c r="AE941" s="22">
        <v>967</v>
      </c>
      <c r="AF941" s="22">
        <v>1.0124611429895121</v>
      </c>
      <c r="AG941" s="22">
        <v>6.4079819176551395E-3</v>
      </c>
      <c r="AH941" s="22">
        <v>1</v>
      </c>
      <c r="AI941" s="22">
        <v>0</v>
      </c>
      <c r="AJ941" s="22">
        <v>0</v>
      </c>
      <c r="AK941" s="22">
        <v>0</v>
      </c>
      <c r="AL941" s="45">
        <v>0</v>
      </c>
      <c r="AM941" s="45">
        <v>0</v>
      </c>
      <c r="AN941" s="45">
        <v>0</v>
      </c>
      <c r="AO941" s="45">
        <v>0</v>
      </c>
      <c r="AP941" s="45">
        <v>0</v>
      </c>
      <c r="AQ941" s="45">
        <v>0</v>
      </c>
      <c r="AR941" s="45">
        <v>0</v>
      </c>
      <c r="AS941" s="45" t="s">
        <v>4443</v>
      </c>
      <c r="AT941" s="45" t="s">
        <v>4445</v>
      </c>
      <c r="AU941" s="45">
        <v>8.7759999083920296E-3</v>
      </c>
      <c r="AV941" s="10">
        <v>0</v>
      </c>
      <c r="AW941" s="10">
        <v>2.7140213615556923</v>
      </c>
      <c r="AX941" s="17">
        <v>0.99133742384399781</v>
      </c>
    </row>
    <row r="942" spans="1:50" x14ac:dyDescent="0.25">
      <c r="A942" s="22" t="s">
        <v>964</v>
      </c>
      <c r="B942" s="22" t="s">
        <v>3952</v>
      </c>
      <c r="C942" s="22" t="s">
        <v>1110</v>
      </c>
      <c r="D942" s="22">
        <v>3793</v>
      </c>
      <c r="E942" s="22" t="s">
        <v>1325</v>
      </c>
      <c r="F942" s="43">
        <v>3.4088430000000001</v>
      </c>
      <c r="G942" s="43">
        <v>504.27828138621999</v>
      </c>
      <c r="H942" s="43">
        <v>18.533901515151516</v>
      </c>
      <c r="I942" s="9">
        <v>1.6905303030303032</v>
      </c>
      <c r="J942" s="9">
        <v>16.843371212121212</v>
      </c>
      <c r="K942" s="11">
        <v>18.455681818181819</v>
      </c>
      <c r="L942" s="41">
        <v>6412</v>
      </c>
      <c r="M942" s="44">
        <v>1697</v>
      </c>
      <c r="N942" s="13">
        <v>1520</v>
      </c>
      <c r="O942" s="13">
        <v>471</v>
      </c>
      <c r="P942" s="22">
        <v>1465</v>
      </c>
      <c r="Q942" s="22">
        <v>429</v>
      </c>
      <c r="R942" s="14">
        <v>0</v>
      </c>
      <c r="S942" s="22">
        <v>679</v>
      </c>
      <c r="T942" s="22">
        <v>4.220357861821622E-3</v>
      </c>
      <c r="U942" s="22">
        <v>1746</v>
      </c>
      <c r="V942" s="22"/>
      <c r="W942" s="22">
        <v>1529</v>
      </c>
      <c r="X942" s="22">
        <v>477</v>
      </c>
      <c r="Y942" s="14">
        <v>49</v>
      </c>
      <c r="Z942" s="10">
        <v>64</v>
      </c>
      <c r="AA942" s="22">
        <v>48</v>
      </c>
      <c r="AB942" s="22">
        <v>92.09</v>
      </c>
      <c r="AC942" s="22">
        <v>6.7598449622485578E-3</v>
      </c>
      <c r="AD942" s="42">
        <v>8.9999999999999998E-4</v>
      </c>
      <c r="AE942" s="22">
        <v>968</v>
      </c>
      <c r="AF942" s="22">
        <v>1.8280316532280203</v>
      </c>
      <c r="AG942" s="22">
        <v>6.3917190672308404E-3</v>
      </c>
      <c r="AH942" s="22">
        <v>0</v>
      </c>
      <c r="AI942" s="22">
        <v>0</v>
      </c>
      <c r="AJ942" s="22">
        <v>0</v>
      </c>
      <c r="AK942" s="22">
        <v>0</v>
      </c>
      <c r="AL942" s="45">
        <v>0</v>
      </c>
      <c r="AM942" s="45">
        <v>0</v>
      </c>
      <c r="AN942" s="45">
        <v>0</v>
      </c>
      <c r="AO942" s="45">
        <v>0</v>
      </c>
      <c r="AP942" s="45">
        <v>0</v>
      </c>
      <c r="AQ942" s="45">
        <v>0</v>
      </c>
      <c r="AR942" s="45">
        <v>0</v>
      </c>
      <c r="AS942" s="45" t="s">
        <v>4443</v>
      </c>
      <c r="AT942" s="45" t="s">
        <v>4445</v>
      </c>
      <c r="AU942" s="45">
        <v>1.6612916442690762</v>
      </c>
      <c r="AV942" s="10">
        <v>3.7997143917331022</v>
      </c>
      <c r="AW942" s="10">
        <v>82.497470850918148</v>
      </c>
      <c r="AX942" s="17">
        <v>9.1212867493025679E-2</v>
      </c>
    </row>
    <row r="943" spans="1:50" x14ac:dyDescent="0.25">
      <c r="A943" s="22" t="s">
        <v>2195</v>
      </c>
      <c r="B943" s="22" t="s">
        <v>3956</v>
      </c>
      <c r="C943" s="22" t="s">
        <v>2453</v>
      </c>
      <c r="D943" s="22">
        <v>2794</v>
      </c>
      <c r="E943" s="22" t="s">
        <v>2454</v>
      </c>
      <c r="F943" s="43">
        <v>0.46787499999999999</v>
      </c>
      <c r="G943" s="43">
        <v>68.811246527890006</v>
      </c>
      <c r="H943" s="43">
        <v>2.803598484848485</v>
      </c>
      <c r="I943" s="9">
        <v>0</v>
      </c>
      <c r="J943" s="9">
        <v>2.803598484848485</v>
      </c>
      <c r="K943" s="11">
        <v>0</v>
      </c>
      <c r="L943" s="41">
        <v>170</v>
      </c>
      <c r="M943" s="44">
        <v>0</v>
      </c>
      <c r="N943" s="13">
        <v>0</v>
      </c>
      <c r="O943" s="13">
        <v>0</v>
      </c>
      <c r="P943" s="22">
        <v>0</v>
      </c>
      <c r="Q943" s="22">
        <v>0</v>
      </c>
      <c r="R943" s="14">
        <v>0</v>
      </c>
      <c r="S943" s="22">
        <v>74</v>
      </c>
      <c r="T943" s="22">
        <v>1</v>
      </c>
      <c r="U943" s="22">
        <v>321</v>
      </c>
      <c r="V943" s="22"/>
      <c r="W943" s="22">
        <v>60</v>
      </c>
      <c r="X943" s="22">
        <v>40</v>
      </c>
      <c r="Y943" s="14">
        <v>321</v>
      </c>
      <c r="Z943" s="10">
        <v>60</v>
      </c>
      <c r="AA943" s="22">
        <v>40</v>
      </c>
      <c r="AB943" s="22">
        <v>111.09</v>
      </c>
      <c r="AC943" s="22">
        <v>6.7993972440299382E-3</v>
      </c>
      <c r="AD943" s="42">
        <v>8.4999999999999995E-4</v>
      </c>
      <c r="AE943" s="22">
        <v>969</v>
      </c>
      <c r="AF943" s="22">
        <v>0.22971066135765406</v>
      </c>
      <c r="AG943" s="22">
        <v>6.3808517043792796E-3</v>
      </c>
      <c r="AH943" s="22">
        <v>0</v>
      </c>
      <c r="AI943" s="22">
        <v>0</v>
      </c>
      <c r="AJ943" s="22">
        <v>0</v>
      </c>
      <c r="AK943" s="22">
        <v>0</v>
      </c>
      <c r="AL943" s="45">
        <v>0</v>
      </c>
      <c r="AM943" s="45">
        <v>0</v>
      </c>
      <c r="AN943" s="45">
        <v>0</v>
      </c>
      <c r="AO943" s="45">
        <v>0</v>
      </c>
      <c r="AP943" s="45">
        <v>0</v>
      </c>
      <c r="AQ943" s="45">
        <v>0</v>
      </c>
      <c r="AR943" s="45">
        <v>0</v>
      </c>
      <c r="AS943" s="45" t="s">
        <v>4443</v>
      </c>
      <c r="AT943" s="45" t="s">
        <v>4445</v>
      </c>
      <c r="AU943" s="45">
        <v>0.22971066135765403</v>
      </c>
      <c r="AV943" s="10">
        <v>21.401067351212593</v>
      </c>
      <c r="AW943" s="10">
        <v>21.401067351212593</v>
      </c>
      <c r="AX943" s="17">
        <v>0</v>
      </c>
    </row>
    <row r="944" spans="1:50" x14ac:dyDescent="0.25">
      <c r="A944" s="22" t="s">
        <v>2195</v>
      </c>
      <c r="B944" s="22" t="s">
        <v>3956</v>
      </c>
      <c r="C944" s="22" t="s">
        <v>2281</v>
      </c>
      <c r="D944" s="22">
        <v>2591</v>
      </c>
      <c r="E944" s="22" t="s">
        <v>2282</v>
      </c>
      <c r="F944" s="43">
        <v>7.9835029999999998</v>
      </c>
      <c r="G944" s="43">
        <v>877.03253894187003</v>
      </c>
      <c r="H944" s="43">
        <v>35.714015151515156</v>
      </c>
      <c r="I944" s="9">
        <v>0</v>
      </c>
      <c r="J944" s="9">
        <v>35.714015151515156</v>
      </c>
      <c r="K944" s="11">
        <v>0</v>
      </c>
      <c r="L944" s="41">
        <v>4566</v>
      </c>
      <c r="M944" s="44">
        <v>0</v>
      </c>
      <c r="N944" s="13">
        <v>0</v>
      </c>
      <c r="O944" s="13">
        <v>0</v>
      </c>
      <c r="P944" s="22">
        <v>0</v>
      </c>
      <c r="Q944" s="22">
        <v>0</v>
      </c>
      <c r="R944" s="14">
        <v>0</v>
      </c>
      <c r="S944" s="22">
        <v>772</v>
      </c>
      <c r="T944" s="22">
        <v>1</v>
      </c>
      <c r="U944" s="22">
        <v>8304</v>
      </c>
      <c r="V944" s="22"/>
      <c r="W944" s="22">
        <v>1500</v>
      </c>
      <c r="X944" s="22">
        <v>989</v>
      </c>
      <c r="Y944" s="14">
        <v>8304</v>
      </c>
      <c r="Z944" s="10">
        <v>1500</v>
      </c>
      <c r="AA944" s="22">
        <v>989</v>
      </c>
      <c r="AB944" s="22">
        <v>2802.36</v>
      </c>
      <c r="AC944" s="22">
        <v>9.1028583838314685E-3</v>
      </c>
      <c r="AD944" s="42">
        <v>2.8389999999999999E-2</v>
      </c>
      <c r="AE944" s="22">
        <v>970</v>
      </c>
      <c r="AF944" s="22">
        <v>3.1521620760133877</v>
      </c>
      <c r="AG944" s="22">
        <v>6.3680041939664402E-3</v>
      </c>
      <c r="AH944" s="22">
        <v>0</v>
      </c>
      <c r="AI944" s="22">
        <v>0</v>
      </c>
      <c r="AJ944" s="22">
        <v>0</v>
      </c>
      <c r="AK944" s="22">
        <v>0</v>
      </c>
      <c r="AL944" s="45">
        <v>0</v>
      </c>
      <c r="AM944" s="45">
        <v>0</v>
      </c>
      <c r="AN944" s="45">
        <v>0</v>
      </c>
      <c r="AO944" s="45">
        <v>0</v>
      </c>
      <c r="AP944" s="45">
        <v>0</v>
      </c>
      <c r="AQ944" s="45">
        <v>0</v>
      </c>
      <c r="AR944" s="45">
        <v>0</v>
      </c>
      <c r="AS944" s="45" t="s">
        <v>4443</v>
      </c>
      <c r="AT944" s="45" t="s">
        <v>4442</v>
      </c>
      <c r="AU944" s="45">
        <v>3.1521620760133877</v>
      </c>
      <c r="AV944" s="10">
        <v>42.000318184228661</v>
      </c>
      <c r="AW944" s="10">
        <v>42.000318184228661</v>
      </c>
      <c r="AX944" s="17">
        <v>0</v>
      </c>
    </row>
    <row r="945" spans="1:50" x14ac:dyDescent="0.25">
      <c r="A945" s="22" t="s">
        <v>8</v>
      </c>
      <c r="B945" s="22" t="s">
        <v>3946</v>
      </c>
      <c r="C945" s="22" t="s">
        <v>11</v>
      </c>
      <c r="D945" s="22">
        <v>3166</v>
      </c>
      <c r="E945" s="22" t="s">
        <v>179</v>
      </c>
      <c r="F945" s="43">
        <v>6.8840709999999996</v>
      </c>
      <c r="G945" s="43">
        <v>1181.12291344707</v>
      </c>
      <c r="H945" s="43">
        <v>45.287121212121214</v>
      </c>
      <c r="I945" s="9">
        <v>4.2782196969696971</v>
      </c>
      <c r="J945" s="9">
        <v>41.009090909090915</v>
      </c>
      <c r="K945" s="11">
        <v>16.866477272727273</v>
      </c>
      <c r="L945" s="41">
        <v>10181</v>
      </c>
      <c r="M945" s="44">
        <v>1890</v>
      </c>
      <c r="N945" s="13">
        <v>1191</v>
      </c>
      <c r="O945" s="13">
        <v>1015</v>
      </c>
      <c r="P945" s="22">
        <v>0</v>
      </c>
      <c r="Q945" s="22">
        <v>0</v>
      </c>
      <c r="R945" s="14">
        <v>0</v>
      </c>
      <c r="S945" s="22">
        <v>1569</v>
      </c>
      <c r="T945" s="22">
        <v>0.62756570032954717</v>
      </c>
      <c r="U945" s="22">
        <v>13500</v>
      </c>
      <c r="V945" s="22"/>
      <c r="W945" s="22">
        <v>3286</v>
      </c>
      <c r="X945" s="22">
        <v>2396</v>
      </c>
      <c r="Y945" s="14">
        <v>11610</v>
      </c>
      <c r="Z945" s="10">
        <v>3286</v>
      </c>
      <c r="AA945" s="22">
        <v>2396</v>
      </c>
      <c r="AB945" s="22">
        <v>5546.72</v>
      </c>
      <c r="AC945" s="22">
        <v>5.8284120319950913E-3</v>
      </c>
      <c r="AD945" s="42">
        <v>3.9829999999999997E-2</v>
      </c>
      <c r="AE945" s="22">
        <v>971</v>
      </c>
      <c r="AF945" s="22">
        <v>4.3301421626691026</v>
      </c>
      <c r="AG945" s="22">
        <v>6.3678561215722096E-3</v>
      </c>
      <c r="AH945" s="22">
        <v>0</v>
      </c>
      <c r="AI945" s="22">
        <v>0</v>
      </c>
      <c r="AJ945" s="22">
        <v>1</v>
      </c>
      <c r="AK945" s="22">
        <v>0</v>
      </c>
      <c r="AL945" s="45">
        <v>0</v>
      </c>
      <c r="AM945" s="45">
        <v>0</v>
      </c>
      <c r="AN945" s="45">
        <v>0</v>
      </c>
      <c r="AO945" s="45">
        <v>0</v>
      </c>
      <c r="AP945" s="45">
        <v>1</v>
      </c>
      <c r="AQ945" s="45">
        <v>0</v>
      </c>
      <c r="AR945" s="45">
        <v>0</v>
      </c>
      <c r="AS945" s="45" t="s">
        <v>4443</v>
      </c>
      <c r="AT945" s="45" t="s">
        <v>4441</v>
      </c>
      <c r="AU945" s="45">
        <v>3.9210969663193409</v>
      </c>
      <c r="AV945" s="10">
        <v>80.128574595433378</v>
      </c>
      <c r="AW945" s="10">
        <v>72.559259940781871</v>
      </c>
      <c r="AX945" s="17">
        <v>9.4468793388982758E-2</v>
      </c>
    </row>
    <row r="946" spans="1:50" x14ac:dyDescent="0.25">
      <c r="A946" s="22" t="s">
        <v>964</v>
      </c>
      <c r="B946" s="22" t="s">
        <v>3952</v>
      </c>
      <c r="C946" s="22" t="s">
        <v>1209</v>
      </c>
      <c r="D946" s="22">
        <v>276</v>
      </c>
      <c r="E946" s="22" t="s">
        <v>1523</v>
      </c>
      <c r="F946" s="43">
        <v>1.232545</v>
      </c>
      <c r="G946" s="43">
        <v>110.36031732268</v>
      </c>
      <c r="H946" s="43">
        <v>5.0880681818181817</v>
      </c>
      <c r="I946" s="9">
        <v>0</v>
      </c>
      <c r="J946" s="9">
        <v>5.0880681818181817</v>
      </c>
      <c r="K946" s="11">
        <v>6.571969696969697E-2</v>
      </c>
      <c r="L946" s="41">
        <v>299</v>
      </c>
      <c r="M946" s="44">
        <v>0</v>
      </c>
      <c r="N946" s="13">
        <v>0</v>
      </c>
      <c r="O946" s="13">
        <v>0</v>
      </c>
      <c r="P946" s="22">
        <v>0</v>
      </c>
      <c r="Q946" s="22">
        <v>0</v>
      </c>
      <c r="R946" s="14">
        <v>0</v>
      </c>
      <c r="S946" s="22">
        <v>86</v>
      </c>
      <c r="T946" s="22">
        <v>0.98708356597803837</v>
      </c>
      <c r="U946" s="22">
        <v>548</v>
      </c>
      <c r="V946" s="22"/>
      <c r="W946" s="22">
        <v>101</v>
      </c>
      <c r="X946" s="22">
        <v>67</v>
      </c>
      <c r="Y946" s="14">
        <v>548</v>
      </c>
      <c r="Z946" s="10">
        <v>101</v>
      </c>
      <c r="AA946" s="22">
        <v>67</v>
      </c>
      <c r="AB946" s="22">
        <v>187.69</v>
      </c>
      <c r="AC946" s="22">
        <v>1.1168371294150867E-2</v>
      </c>
      <c r="AD946" s="42">
        <v>2.3500000000000001E-3</v>
      </c>
      <c r="AE946" s="22">
        <v>972</v>
      </c>
      <c r="AF946" s="22">
        <v>0.22245691749411653</v>
      </c>
      <c r="AG946" s="22">
        <v>6.3559119284033296E-3</v>
      </c>
      <c r="AH946" s="22">
        <v>0</v>
      </c>
      <c r="AI946" s="22">
        <v>0</v>
      </c>
      <c r="AJ946" s="22">
        <v>0</v>
      </c>
      <c r="AK946" s="22">
        <v>0</v>
      </c>
      <c r="AL946" s="45">
        <v>0</v>
      </c>
      <c r="AM946" s="45">
        <v>0</v>
      </c>
      <c r="AN946" s="45">
        <v>0</v>
      </c>
      <c r="AO946" s="45">
        <v>0</v>
      </c>
      <c r="AP946" s="45">
        <v>0</v>
      </c>
      <c r="AQ946" s="45">
        <v>0</v>
      </c>
      <c r="AR946" s="45">
        <v>0</v>
      </c>
      <c r="AS946" s="45" t="s">
        <v>4443</v>
      </c>
      <c r="AT946" s="45" t="s">
        <v>4445</v>
      </c>
      <c r="AU946" s="45">
        <v>0.22245691749411653</v>
      </c>
      <c r="AV946" s="10">
        <v>19.850362925739812</v>
      </c>
      <c r="AW946" s="10">
        <v>19.850362925739812</v>
      </c>
      <c r="AX946" s="17">
        <v>0</v>
      </c>
    </row>
    <row r="947" spans="1:50" x14ac:dyDescent="0.25">
      <c r="A947" s="22" t="s">
        <v>964</v>
      </c>
      <c r="B947" s="22" t="s">
        <v>3952</v>
      </c>
      <c r="C947" s="22" t="s">
        <v>978</v>
      </c>
      <c r="D947" s="22">
        <v>5725</v>
      </c>
      <c r="E947" s="22" t="s">
        <v>1330</v>
      </c>
      <c r="F947" s="43">
        <v>0.38017600000000001</v>
      </c>
      <c r="G947" s="43">
        <v>66.62089850516</v>
      </c>
      <c r="H947" s="43">
        <v>2.803598484848485</v>
      </c>
      <c r="I947" s="9">
        <v>2.2448863636363638</v>
      </c>
      <c r="J947" s="9">
        <v>0.55871212121212122</v>
      </c>
      <c r="K947" s="11">
        <v>2.803598484848485</v>
      </c>
      <c r="L947" s="41">
        <v>168</v>
      </c>
      <c r="M947" s="44">
        <v>341</v>
      </c>
      <c r="N947" s="13">
        <v>85</v>
      </c>
      <c r="O947" s="13">
        <v>38</v>
      </c>
      <c r="P947" s="22">
        <v>74</v>
      </c>
      <c r="Q947" s="22">
        <v>30</v>
      </c>
      <c r="R947" s="14">
        <v>0</v>
      </c>
      <c r="S947" s="22">
        <v>98</v>
      </c>
      <c r="T947" s="22">
        <v>0</v>
      </c>
      <c r="U947" s="22">
        <v>341</v>
      </c>
      <c r="V947" s="22"/>
      <c r="W947" s="22">
        <v>85</v>
      </c>
      <c r="X947" s="22">
        <v>38</v>
      </c>
      <c r="Y947" s="14">
        <v>0</v>
      </c>
      <c r="Z947" s="10">
        <v>11</v>
      </c>
      <c r="AA947" s="22">
        <v>8</v>
      </c>
      <c r="AB947" s="22">
        <v>15.07</v>
      </c>
      <c r="AC947" s="22">
        <v>5.7065576798030456E-3</v>
      </c>
      <c r="AD947" s="42">
        <v>1.2999999999999999E-4</v>
      </c>
      <c r="AE947" s="22">
        <v>974</v>
      </c>
      <c r="AF947" s="22">
        <v>0.1515350343373032</v>
      </c>
      <c r="AG947" s="22">
        <v>6.3139597640542999E-3</v>
      </c>
      <c r="AH947" s="22">
        <v>0</v>
      </c>
      <c r="AI947" s="22">
        <v>0</v>
      </c>
      <c r="AJ947" s="22">
        <v>0</v>
      </c>
      <c r="AK947" s="22">
        <v>0</v>
      </c>
      <c r="AL947" s="45">
        <v>0</v>
      </c>
      <c r="AM947" s="45">
        <v>0</v>
      </c>
      <c r="AN947" s="45">
        <v>0</v>
      </c>
      <c r="AO947" s="45">
        <v>0</v>
      </c>
      <c r="AP947" s="45">
        <v>0</v>
      </c>
      <c r="AQ947" s="45">
        <v>0</v>
      </c>
      <c r="AR947" s="45">
        <v>0</v>
      </c>
      <c r="AS947" s="45" t="s">
        <v>4443</v>
      </c>
      <c r="AT947" s="45" t="s">
        <v>4445</v>
      </c>
      <c r="AU947" s="45">
        <v>3.0198497013783989E-2</v>
      </c>
      <c r="AV947" s="10">
        <v>19.688135593220338</v>
      </c>
      <c r="AW947" s="10">
        <v>30.318178747551173</v>
      </c>
      <c r="AX947" s="17">
        <v>0.80071607106667575</v>
      </c>
    </row>
    <row r="948" spans="1:50" x14ac:dyDescent="0.25">
      <c r="A948" s="22" t="s">
        <v>964</v>
      </c>
      <c r="B948" s="22" t="s">
        <v>3952</v>
      </c>
      <c r="C948" s="22" t="s">
        <v>1257</v>
      </c>
      <c r="D948" s="22">
        <v>1283</v>
      </c>
      <c r="E948" s="22" t="s">
        <v>1258</v>
      </c>
      <c r="F948" s="43">
        <v>2.7888700000000002</v>
      </c>
      <c r="G948" s="43">
        <v>417.64739357974003</v>
      </c>
      <c r="H948" s="43">
        <v>17.346780303030304</v>
      </c>
      <c r="I948" s="9">
        <v>2.7371212121212123</v>
      </c>
      <c r="J948" s="9">
        <v>14.609659090909091</v>
      </c>
      <c r="K948" s="11">
        <v>15.247916666666669</v>
      </c>
      <c r="L948" s="41">
        <v>2136</v>
      </c>
      <c r="M948" s="44">
        <v>1029</v>
      </c>
      <c r="N948" s="13">
        <v>1029</v>
      </c>
      <c r="O948" s="13">
        <v>280</v>
      </c>
      <c r="P948" s="22">
        <v>752</v>
      </c>
      <c r="Q948" s="22">
        <v>170</v>
      </c>
      <c r="R948" s="14">
        <v>0</v>
      </c>
      <c r="S948" s="22">
        <v>673</v>
      </c>
      <c r="T948" s="22">
        <v>0.12099442084920997</v>
      </c>
      <c r="U948" s="22">
        <v>1500</v>
      </c>
      <c r="V948" s="22"/>
      <c r="W948" s="22">
        <v>1114</v>
      </c>
      <c r="X948" s="22">
        <v>336</v>
      </c>
      <c r="Y948" s="14">
        <v>471</v>
      </c>
      <c r="Z948" s="10">
        <v>362</v>
      </c>
      <c r="AA948" s="22">
        <v>166</v>
      </c>
      <c r="AB948" s="22">
        <v>538.33000000000004</v>
      </c>
      <c r="AC948" s="22">
        <v>6.67757070407176E-3</v>
      </c>
      <c r="AD948" s="42">
        <v>5.0299999999999997E-3</v>
      </c>
      <c r="AE948" s="22">
        <v>975</v>
      </c>
      <c r="AF948" s="22">
        <v>1.0534826975569276</v>
      </c>
      <c r="AG948" s="22">
        <v>6.2707303426007598E-3</v>
      </c>
      <c r="AH948" s="22">
        <v>0</v>
      </c>
      <c r="AI948" s="22">
        <v>1</v>
      </c>
      <c r="AJ948" s="22">
        <v>0</v>
      </c>
      <c r="AK948" s="22">
        <v>0</v>
      </c>
      <c r="AL948" s="45">
        <v>0</v>
      </c>
      <c r="AM948" s="45">
        <v>0</v>
      </c>
      <c r="AN948" s="45">
        <v>0</v>
      </c>
      <c r="AO948" s="45">
        <v>0</v>
      </c>
      <c r="AP948" s="45">
        <v>0</v>
      </c>
      <c r="AQ948" s="45">
        <v>0</v>
      </c>
      <c r="AR948" s="45">
        <v>0</v>
      </c>
      <c r="AS948" s="45" t="s">
        <v>4443</v>
      </c>
      <c r="AT948" s="45" t="s">
        <v>4444</v>
      </c>
      <c r="AU948" s="45">
        <v>0.88725531773693733</v>
      </c>
      <c r="AV948" s="10">
        <v>24.778127795278653</v>
      </c>
      <c r="AW948" s="10">
        <v>64.219410204059344</v>
      </c>
      <c r="AX948" s="17">
        <v>0.15778842899411513</v>
      </c>
    </row>
    <row r="949" spans="1:50" x14ac:dyDescent="0.25">
      <c r="A949" s="22" t="s">
        <v>1672</v>
      </c>
      <c r="B949" s="22" t="s">
        <v>3947</v>
      </c>
      <c r="C949" s="22" t="s">
        <v>1727</v>
      </c>
      <c r="D949" s="22">
        <v>7927</v>
      </c>
      <c r="E949" s="22" t="s">
        <v>1942</v>
      </c>
      <c r="F949" s="43">
        <v>0.40587000000000001</v>
      </c>
      <c r="G949" s="43">
        <v>50.250719226020003</v>
      </c>
      <c r="H949" s="43">
        <v>2.5356060606060606</v>
      </c>
      <c r="I949" s="9">
        <v>0</v>
      </c>
      <c r="J949" s="9">
        <v>2.5356060606060606</v>
      </c>
      <c r="K949" s="11">
        <v>0</v>
      </c>
      <c r="L949" s="41">
        <v>352</v>
      </c>
      <c r="M949" s="44">
        <v>0</v>
      </c>
      <c r="N949" s="13">
        <v>0</v>
      </c>
      <c r="O949" s="13">
        <v>0</v>
      </c>
      <c r="P949" s="22">
        <v>0</v>
      </c>
      <c r="Q949" s="22">
        <v>0</v>
      </c>
      <c r="R949" s="14">
        <v>0</v>
      </c>
      <c r="S949" s="22">
        <v>60</v>
      </c>
      <c r="T949" s="22">
        <v>1</v>
      </c>
      <c r="U949" s="22">
        <v>651</v>
      </c>
      <c r="V949" s="22"/>
      <c r="W949" s="22">
        <v>119</v>
      </c>
      <c r="X949" s="22">
        <v>80</v>
      </c>
      <c r="Y949" s="14">
        <v>651</v>
      </c>
      <c r="Z949" s="10">
        <v>119</v>
      </c>
      <c r="AA949" s="22">
        <v>80</v>
      </c>
      <c r="AB949" s="22">
        <v>221.62</v>
      </c>
      <c r="AC949" s="22">
        <v>8.0768993210715897E-3</v>
      </c>
      <c r="AD949" s="42">
        <v>2E-3</v>
      </c>
      <c r="AE949" s="22">
        <v>976</v>
      </c>
      <c r="AF949" s="22">
        <v>0.23114344874667347</v>
      </c>
      <c r="AG949" s="22">
        <v>6.2471202363965804E-3</v>
      </c>
      <c r="AH949" s="22">
        <v>0</v>
      </c>
      <c r="AI949" s="22">
        <v>0</v>
      </c>
      <c r="AJ949" s="22">
        <v>0</v>
      </c>
      <c r="AK949" s="22">
        <v>0</v>
      </c>
      <c r="AL949" s="45">
        <v>0</v>
      </c>
      <c r="AM949" s="45">
        <v>0</v>
      </c>
      <c r="AN949" s="45">
        <v>0</v>
      </c>
      <c r="AO949" s="45">
        <v>0</v>
      </c>
      <c r="AP949" s="45">
        <v>0</v>
      </c>
      <c r="AQ949" s="45">
        <v>0</v>
      </c>
      <c r="AR949" s="45">
        <v>0</v>
      </c>
      <c r="AS949" s="45" t="s">
        <v>4443</v>
      </c>
      <c r="AT949" s="45" t="s">
        <v>4445</v>
      </c>
      <c r="AU949" s="45">
        <v>0.23114344874667347</v>
      </c>
      <c r="AV949" s="10">
        <v>46.93158051986854</v>
      </c>
      <c r="AW949" s="10">
        <v>46.93158051986854</v>
      </c>
      <c r="AX949" s="17">
        <v>0</v>
      </c>
    </row>
    <row r="950" spans="1:50" x14ac:dyDescent="0.25">
      <c r="A950" s="22" t="s">
        <v>1672</v>
      </c>
      <c r="B950" s="22" t="s">
        <v>3951</v>
      </c>
      <c r="C950" s="22" t="s">
        <v>2152</v>
      </c>
      <c r="D950" s="22">
        <v>3755</v>
      </c>
      <c r="E950" s="22" t="s">
        <v>2153</v>
      </c>
      <c r="F950" s="43">
        <v>0.107442</v>
      </c>
      <c r="G950" s="43">
        <v>20.69365117748</v>
      </c>
      <c r="H950" s="43">
        <v>1.125568181818182</v>
      </c>
      <c r="I950" s="9">
        <v>0</v>
      </c>
      <c r="J950" s="9">
        <v>1.125568181818182</v>
      </c>
      <c r="K950" s="11">
        <v>0</v>
      </c>
      <c r="L950" s="41">
        <v>2</v>
      </c>
      <c r="M950" s="44">
        <v>0</v>
      </c>
      <c r="N950" s="13">
        <v>0</v>
      </c>
      <c r="O950" s="13">
        <v>0</v>
      </c>
      <c r="P950" s="22">
        <v>0</v>
      </c>
      <c r="Q950" s="22">
        <v>0</v>
      </c>
      <c r="R950" s="14">
        <v>0</v>
      </c>
      <c r="S950" s="22">
        <v>19</v>
      </c>
      <c r="T950" s="22">
        <v>1</v>
      </c>
      <c r="U950" s="22">
        <v>16</v>
      </c>
      <c r="V950" s="22"/>
      <c r="W950" s="22">
        <v>5</v>
      </c>
      <c r="X950" s="22">
        <v>4</v>
      </c>
      <c r="Y950" s="14">
        <v>16</v>
      </c>
      <c r="Z950" s="10">
        <v>5</v>
      </c>
      <c r="AA950" s="22">
        <v>4</v>
      </c>
      <c r="AB950" s="22">
        <v>8.2899999999999991</v>
      </c>
      <c r="AC950" s="22">
        <v>5.1920272105931914E-3</v>
      </c>
      <c r="AD950" s="42">
        <v>5.0000000000000002E-5</v>
      </c>
      <c r="AE950" s="22">
        <v>977</v>
      </c>
      <c r="AF950" s="22">
        <v>6.2312964259738602E-3</v>
      </c>
      <c r="AG950" s="22">
        <v>6.2312964259738602E-3</v>
      </c>
      <c r="AH950" s="22">
        <v>0</v>
      </c>
      <c r="AI950" s="22">
        <v>0</v>
      </c>
      <c r="AJ950" s="22">
        <v>0</v>
      </c>
      <c r="AK950" s="22">
        <v>0</v>
      </c>
      <c r="AL950" s="45">
        <v>0</v>
      </c>
      <c r="AM950" s="45">
        <v>0</v>
      </c>
      <c r="AN950" s="45">
        <v>0</v>
      </c>
      <c r="AO950" s="45">
        <v>0</v>
      </c>
      <c r="AP950" s="45">
        <v>0</v>
      </c>
      <c r="AQ950" s="45">
        <v>0</v>
      </c>
      <c r="AR950" s="45">
        <v>0</v>
      </c>
      <c r="AS950" s="45" t="s">
        <v>4443</v>
      </c>
      <c r="AT950" s="45" t="s">
        <v>4445</v>
      </c>
      <c r="AU950" s="45">
        <v>6.2312964259738602E-3</v>
      </c>
      <c r="AV950" s="10">
        <v>4.4422009086320031</v>
      </c>
      <c r="AW950" s="10">
        <v>4.4422009086320031</v>
      </c>
      <c r="AX950" s="17">
        <v>0</v>
      </c>
    </row>
    <row r="951" spans="1:50" x14ac:dyDescent="0.25">
      <c r="A951" s="22" t="s">
        <v>1672</v>
      </c>
      <c r="B951" s="22" t="s">
        <v>3957</v>
      </c>
      <c r="C951" s="22" t="s">
        <v>486</v>
      </c>
      <c r="D951" s="22">
        <v>5363</v>
      </c>
      <c r="E951" s="22" t="s">
        <v>1677</v>
      </c>
      <c r="F951" s="43">
        <v>1.348174</v>
      </c>
      <c r="G951" s="43">
        <v>261.91448142689001</v>
      </c>
      <c r="H951" s="43">
        <v>11.405871212121212</v>
      </c>
      <c r="I951" s="9">
        <v>5.0562500000000004</v>
      </c>
      <c r="J951" s="9">
        <v>6.3496212121212121</v>
      </c>
      <c r="K951" s="11">
        <v>11.26969696969697</v>
      </c>
      <c r="L951" s="41">
        <v>3191</v>
      </c>
      <c r="M951" s="44">
        <v>4726</v>
      </c>
      <c r="N951" s="13">
        <v>905</v>
      </c>
      <c r="O951" s="13">
        <v>584</v>
      </c>
      <c r="P951" s="22">
        <v>606</v>
      </c>
      <c r="Q951" s="22">
        <v>328</v>
      </c>
      <c r="R951" s="14">
        <v>0</v>
      </c>
      <c r="S951" s="22">
        <v>466</v>
      </c>
      <c r="T951" s="22">
        <v>1.1938960197931059E-2</v>
      </c>
      <c r="U951" s="22">
        <v>4795</v>
      </c>
      <c r="V951" s="22"/>
      <c r="W951" s="22">
        <v>918</v>
      </c>
      <c r="X951" s="22">
        <v>592</v>
      </c>
      <c r="Y951" s="14">
        <v>69</v>
      </c>
      <c r="Z951" s="10">
        <v>312</v>
      </c>
      <c r="AA951" s="22">
        <v>264</v>
      </c>
      <c r="AB951" s="22">
        <v>433.65</v>
      </c>
      <c r="AC951" s="22">
        <v>5.147382430537065E-3</v>
      </c>
      <c r="AD951" s="42">
        <v>3.3400000000000001E-3</v>
      </c>
      <c r="AE951" s="22">
        <v>978</v>
      </c>
      <c r="AF951" s="22">
        <v>0.36762995333451509</v>
      </c>
      <c r="AG951" s="22">
        <v>6.2310161582121203E-3</v>
      </c>
      <c r="AH951" s="22">
        <v>0</v>
      </c>
      <c r="AI951" s="22">
        <v>0</v>
      </c>
      <c r="AJ951" s="22">
        <v>0</v>
      </c>
      <c r="AK951" s="22">
        <v>0</v>
      </c>
      <c r="AL951" s="45">
        <v>0</v>
      </c>
      <c r="AM951" s="45">
        <v>0</v>
      </c>
      <c r="AN951" s="45">
        <v>0</v>
      </c>
      <c r="AO951" s="45">
        <v>0</v>
      </c>
      <c r="AP951" s="45">
        <v>0</v>
      </c>
      <c r="AQ951" s="45">
        <v>0</v>
      </c>
      <c r="AR951" s="45">
        <v>0</v>
      </c>
      <c r="AS951" s="45" t="s">
        <v>4443</v>
      </c>
      <c r="AT951" s="45" t="s">
        <v>4445</v>
      </c>
      <c r="AU951" s="45">
        <v>0.20465871536610517</v>
      </c>
      <c r="AV951" s="10">
        <v>49.136789357513571</v>
      </c>
      <c r="AW951" s="10">
        <v>80.484864586619722</v>
      </c>
      <c r="AX951" s="17">
        <v>0.44330239277352507</v>
      </c>
    </row>
    <row r="952" spans="1:50" x14ac:dyDescent="0.25">
      <c r="A952" s="22" t="s">
        <v>539</v>
      </c>
      <c r="B952" s="22" t="s">
        <v>3949</v>
      </c>
      <c r="C952" s="22" t="s">
        <v>569</v>
      </c>
      <c r="D952" s="22">
        <v>1846</v>
      </c>
      <c r="E952" s="22" t="s">
        <v>578</v>
      </c>
      <c r="F952" s="43">
        <v>1.145384</v>
      </c>
      <c r="G952" s="43">
        <v>211.56244044016</v>
      </c>
      <c r="H952" s="43">
        <v>8.9416666666666664</v>
      </c>
      <c r="I952" s="9">
        <v>0</v>
      </c>
      <c r="J952" s="9">
        <v>8.9416666666666664</v>
      </c>
      <c r="K952" s="11">
        <v>0</v>
      </c>
      <c r="L952" s="41">
        <v>659</v>
      </c>
      <c r="M952" s="44">
        <v>0</v>
      </c>
      <c r="N952" s="13">
        <v>0</v>
      </c>
      <c r="O952" s="13">
        <v>0</v>
      </c>
      <c r="P952" s="22">
        <v>0</v>
      </c>
      <c r="Q952" s="22">
        <v>0</v>
      </c>
      <c r="R952" s="14">
        <v>0</v>
      </c>
      <c r="S952" s="22">
        <v>244</v>
      </c>
      <c r="T952" s="22">
        <v>1</v>
      </c>
      <c r="U952" s="22">
        <v>1209</v>
      </c>
      <c r="V952" s="22"/>
      <c r="W952" s="22">
        <v>220</v>
      </c>
      <c r="X952" s="22">
        <v>146</v>
      </c>
      <c r="Y952" s="14">
        <v>1209</v>
      </c>
      <c r="Z952" s="10">
        <v>220</v>
      </c>
      <c r="AA952" s="22">
        <v>146</v>
      </c>
      <c r="AB952" s="22">
        <v>410.21</v>
      </c>
      <c r="AC952" s="22">
        <v>5.4139288505890039E-3</v>
      </c>
      <c r="AD952" s="42">
        <v>2.48E-3</v>
      </c>
      <c r="AE952" s="22">
        <v>979</v>
      </c>
      <c r="AF952" s="22">
        <v>0.67709042067701319</v>
      </c>
      <c r="AG952" s="22">
        <v>6.2118387218074601E-3</v>
      </c>
      <c r="AH952" s="22">
        <v>0</v>
      </c>
      <c r="AI952" s="22">
        <v>0</v>
      </c>
      <c r="AJ952" s="22">
        <v>0</v>
      </c>
      <c r="AK952" s="22">
        <v>0</v>
      </c>
      <c r="AL952" s="45">
        <v>0</v>
      </c>
      <c r="AM952" s="45">
        <v>0</v>
      </c>
      <c r="AN952" s="45">
        <v>0</v>
      </c>
      <c r="AO952" s="45">
        <v>0</v>
      </c>
      <c r="AP952" s="45">
        <v>0</v>
      </c>
      <c r="AQ952" s="45">
        <v>0</v>
      </c>
      <c r="AR952" s="45">
        <v>0</v>
      </c>
      <c r="AS952" s="45" t="s">
        <v>4443</v>
      </c>
      <c r="AT952" s="45" t="s">
        <v>4445</v>
      </c>
      <c r="AU952" s="45">
        <v>0.67709042067701319</v>
      </c>
      <c r="AV952" s="10">
        <v>24.603914259086675</v>
      </c>
      <c r="AW952" s="10">
        <v>24.603914259086675</v>
      </c>
      <c r="AX952" s="17">
        <v>0</v>
      </c>
    </row>
    <row r="953" spans="1:50" x14ac:dyDescent="0.25">
      <c r="A953" s="22" t="s">
        <v>1672</v>
      </c>
      <c r="B953" s="22" t="s">
        <v>3957</v>
      </c>
      <c r="C953" s="22" t="s">
        <v>486</v>
      </c>
      <c r="D953" s="22">
        <v>6095</v>
      </c>
      <c r="E953" s="22" t="s">
        <v>1679</v>
      </c>
      <c r="F953" s="43">
        <v>3.388592</v>
      </c>
      <c r="G953" s="43">
        <v>355.97919103191998</v>
      </c>
      <c r="H953" s="43">
        <v>15.26193181818182</v>
      </c>
      <c r="I953" s="9">
        <v>2.6445075757575758</v>
      </c>
      <c r="J953" s="9">
        <v>12.61723484848485</v>
      </c>
      <c r="K953" s="11">
        <v>10.957386363636363</v>
      </c>
      <c r="L953" s="41">
        <v>9020</v>
      </c>
      <c r="M953" s="44">
        <v>13958</v>
      </c>
      <c r="N953" s="13">
        <v>2891</v>
      </c>
      <c r="O953" s="13">
        <v>2350</v>
      </c>
      <c r="P953" s="22">
        <v>2345</v>
      </c>
      <c r="Q953" s="22">
        <v>1897</v>
      </c>
      <c r="R953" s="14">
        <v>0</v>
      </c>
      <c r="S953" s="22">
        <v>680</v>
      </c>
      <c r="T953" s="22">
        <v>0.28204459997766285</v>
      </c>
      <c r="U953" s="22">
        <v>18581</v>
      </c>
      <c r="V953" s="22"/>
      <c r="W953" s="22">
        <v>3725</v>
      </c>
      <c r="X953" s="22">
        <v>2900</v>
      </c>
      <c r="Y953" s="14">
        <v>4623</v>
      </c>
      <c r="Z953" s="10">
        <v>1380</v>
      </c>
      <c r="AA953" s="22">
        <v>1003</v>
      </c>
      <c r="AB953" s="22">
        <v>2306.67</v>
      </c>
      <c r="AC953" s="22">
        <v>9.5190732643025515E-3</v>
      </c>
      <c r="AD953" s="42">
        <v>2.7320000000000001E-2</v>
      </c>
      <c r="AE953" s="22">
        <v>980</v>
      </c>
      <c r="AF953" s="22">
        <v>0.3471266567763831</v>
      </c>
      <c r="AG953" s="22">
        <v>6.1986902995782699E-3</v>
      </c>
      <c r="AH953" s="22">
        <v>0</v>
      </c>
      <c r="AI953" s="22">
        <v>1</v>
      </c>
      <c r="AJ953" s="22">
        <v>1</v>
      </c>
      <c r="AK953" s="22">
        <v>0</v>
      </c>
      <c r="AL953" s="45">
        <v>0</v>
      </c>
      <c r="AM953" s="45">
        <v>0</v>
      </c>
      <c r="AN953" s="45">
        <v>0</v>
      </c>
      <c r="AO953" s="45">
        <v>0</v>
      </c>
      <c r="AP953" s="45">
        <v>0</v>
      </c>
      <c r="AQ953" s="45">
        <v>0</v>
      </c>
      <c r="AR953" s="45">
        <v>0</v>
      </c>
      <c r="AS953" s="45" t="s">
        <v>4443</v>
      </c>
      <c r="AT953" s="45" t="s">
        <v>4442</v>
      </c>
      <c r="AU953" s="45">
        <v>0.28697406087867</v>
      </c>
      <c r="AV953" s="10">
        <v>109.37420255482668</v>
      </c>
      <c r="AW953" s="10">
        <v>244.07133018130372</v>
      </c>
      <c r="AX953" s="17">
        <v>0.1732747601851507</v>
      </c>
    </row>
    <row r="954" spans="1:50" x14ac:dyDescent="0.25">
      <c r="A954" s="22" t="s">
        <v>964</v>
      </c>
      <c r="B954" s="22" t="s">
        <v>3948</v>
      </c>
      <c r="C954" s="22" t="s">
        <v>1046</v>
      </c>
      <c r="D954" s="22">
        <v>9321</v>
      </c>
      <c r="E954" s="22" t="s">
        <v>1151</v>
      </c>
      <c r="F954" s="43">
        <v>0.23514299999999999</v>
      </c>
      <c r="G954" s="43">
        <v>45.152971888490001</v>
      </c>
      <c r="H954" s="43">
        <v>1.2626893939393939</v>
      </c>
      <c r="I954" s="9">
        <v>0</v>
      </c>
      <c r="J954" s="9">
        <v>1.2626893939393939</v>
      </c>
      <c r="K954" s="11">
        <v>1.2626893939393939</v>
      </c>
      <c r="L954" s="41">
        <v>1063</v>
      </c>
      <c r="M954" s="44">
        <v>130</v>
      </c>
      <c r="N954" s="13">
        <v>130</v>
      </c>
      <c r="O954" s="13">
        <v>104</v>
      </c>
      <c r="P954" s="22">
        <v>5</v>
      </c>
      <c r="Q954" s="22">
        <v>0</v>
      </c>
      <c r="R954" s="14">
        <v>0</v>
      </c>
      <c r="S954" s="22">
        <v>31</v>
      </c>
      <c r="T954" s="22">
        <v>0</v>
      </c>
      <c r="U954" s="22">
        <v>130</v>
      </c>
      <c r="V954" s="22"/>
      <c r="W954" s="22">
        <v>130</v>
      </c>
      <c r="X954" s="22">
        <v>104</v>
      </c>
      <c r="Y954" s="14">
        <v>0</v>
      </c>
      <c r="Z954" s="10">
        <v>125</v>
      </c>
      <c r="AA954" s="22">
        <v>104</v>
      </c>
      <c r="AB954" s="22">
        <v>171.25</v>
      </c>
      <c r="AC954" s="22">
        <v>5.207697083166758E-3</v>
      </c>
      <c r="AD954" s="42">
        <v>1.3500000000000001E-3</v>
      </c>
      <c r="AE954" s="22">
        <v>981</v>
      </c>
      <c r="AF954" s="22">
        <v>0.11143982105621947</v>
      </c>
      <c r="AG954" s="22">
        <v>6.1911011697899703E-3</v>
      </c>
      <c r="AH954" s="22">
        <v>0</v>
      </c>
      <c r="AI954" s="22">
        <v>0</v>
      </c>
      <c r="AJ954" s="22">
        <v>0</v>
      </c>
      <c r="AK954" s="22">
        <v>0</v>
      </c>
      <c r="AL954" s="45">
        <v>0</v>
      </c>
      <c r="AM954" s="45">
        <v>0</v>
      </c>
      <c r="AN954" s="45">
        <v>0</v>
      </c>
      <c r="AO954" s="45">
        <v>0</v>
      </c>
      <c r="AP954" s="45">
        <v>0</v>
      </c>
      <c r="AQ954" s="45">
        <v>0</v>
      </c>
      <c r="AR954" s="45">
        <v>0</v>
      </c>
      <c r="AS954" s="45" t="s">
        <v>4443</v>
      </c>
      <c r="AT954" s="45" t="s">
        <v>4445</v>
      </c>
      <c r="AU954" s="45">
        <v>0.11143982105621948</v>
      </c>
      <c r="AV954" s="10">
        <v>98.995050247487626</v>
      </c>
      <c r="AW954" s="10">
        <v>102.95485225738713</v>
      </c>
      <c r="AX954" s="17">
        <v>0</v>
      </c>
    </row>
    <row r="955" spans="1:50" x14ac:dyDescent="0.25">
      <c r="A955" s="22" t="s">
        <v>964</v>
      </c>
      <c r="B955" s="22" t="s">
        <v>3952</v>
      </c>
      <c r="C955" s="22" t="s">
        <v>1498</v>
      </c>
      <c r="D955" s="22">
        <v>2170</v>
      </c>
      <c r="E955" s="22" t="s">
        <v>1499</v>
      </c>
      <c r="F955" s="43">
        <v>2.2172000000000001E-2</v>
      </c>
      <c r="G955" s="43">
        <v>8.5180026994299993</v>
      </c>
      <c r="H955" s="43">
        <v>0.66969696969696968</v>
      </c>
      <c r="I955" s="9">
        <v>0</v>
      </c>
      <c r="J955" s="9">
        <v>0.66969696969696968</v>
      </c>
      <c r="K955" s="11">
        <v>0</v>
      </c>
      <c r="L955" s="41">
        <v>7</v>
      </c>
      <c r="M955" s="44">
        <v>0</v>
      </c>
      <c r="N955" s="13">
        <v>0</v>
      </c>
      <c r="O955" s="13">
        <v>0</v>
      </c>
      <c r="P955" s="22">
        <v>0</v>
      </c>
      <c r="Q955" s="22">
        <v>0</v>
      </c>
      <c r="R955" s="14">
        <v>0</v>
      </c>
      <c r="S955" s="22">
        <v>8</v>
      </c>
      <c r="T955" s="22">
        <v>1</v>
      </c>
      <c r="U955" s="22">
        <v>25</v>
      </c>
      <c r="V955" s="22"/>
      <c r="W955" s="22">
        <v>6</v>
      </c>
      <c r="X955" s="22">
        <v>5</v>
      </c>
      <c r="Y955" s="14">
        <v>25</v>
      </c>
      <c r="Z955" s="10">
        <v>6</v>
      </c>
      <c r="AA955" s="22">
        <v>5</v>
      </c>
      <c r="AB955" s="22">
        <v>10.47</v>
      </c>
      <c r="AC955" s="22">
        <v>2.6029576160481482E-3</v>
      </c>
      <c r="AD955" s="42">
        <v>3.0000000000000001E-5</v>
      </c>
      <c r="AE955" s="22">
        <v>982</v>
      </c>
      <c r="AF955" s="22">
        <v>1.8573150320605587E-2</v>
      </c>
      <c r="AG955" s="22">
        <v>6.1910501068685288E-3</v>
      </c>
      <c r="AH955" s="22">
        <v>0</v>
      </c>
      <c r="AI955" s="22">
        <v>0</v>
      </c>
      <c r="AJ955" s="22">
        <v>0</v>
      </c>
      <c r="AK955" s="22">
        <v>0</v>
      </c>
      <c r="AL955" s="45">
        <v>0</v>
      </c>
      <c r="AM955" s="45">
        <v>0</v>
      </c>
      <c r="AN955" s="45">
        <v>0</v>
      </c>
      <c r="AO955" s="45">
        <v>0</v>
      </c>
      <c r="AP955" s="45">
        <v>0</v>
      </c>
      <c r="AQ955" s="45">
        <v>0</v>
      </c>
      <c r="AR955" s="45">
        <v>0</v>
      </c>
      <c r="AS955" s="45" t="s">
        <v>4443</v>
      </c>
      <c r="AT955" s="45" t="s">
        <v>4445</v>
      </c>
      <c r="AU955" s="45">
        <v>1.8573150320605587E-2</v>
      </c>
      <c r="AV955" s="10">
        <v>8.9592760180995477</v>
      </c>
      <c r="AW955" s="10">
        <v>8.9592760180995477</v>
      </c>
      <c r="AX955" s="17">
        <v>0</v>
      </c>
    </row>
    <row r="956" spans="1:50" x14ac:dyDescent="0.25">
      <c r="A956" s="22" t="s">
        <v>2195</v>
      </c>
      <c r="B956" s="22" t="s">
        <v>3960</v>
      </c>
      <c r="C956" s="22" t="s">
        <v>2796</v>
      </c>
      <c r="D956" s="22">
        <v>1083</v>
      </c>
      <c r="E956" s="22" t="s">
        <v>2797</v>
      </c>
      <c r="F956" s="43">
        <v>0.19703799999999999</v>
      </c>
      <c r="G956" s="43">
        <v>33.914137808600003</v>
      </c>
      <c r="H956" s="43">
        <v>2.1746212121212123</v>
      </c>
      <c r="I956" s="9">
        <v>0</v>
      </c>
      <c r="J956" s="9">
        <v>2.1746212121212123</v>
      </c>
      <c r="K956" s="11">
        <v>0</v>
      </c>
      <c r="L956" s="41">
        <v>86</v>
      </c>
      <c r="M956" s="44">
        <v>0</v>
      </c>
      <c r="N956" s="13">
        <v>0</v>
      </c>
      <c r="O956" s="13">
        <v>0</v>
      </c>
      <c r="P956" s="22">
        <v>0</v>
      </c>
      <c r="Q956" s="22">
        <v>0</v>
      </c>
      <c r="R956" s="14">
        <v>0</v>
      </c>
      <c r="S956" s="22">
        <v>47</v>
      </c>
      <c r="T956" s="22">
        <v>1</v>
      </c>
      <c r="U956" s="22">
        <v>168</v>
      </c>
      <c r="V956" s="22"/>
      <c r="W956" s="22">
        <v>32</v>
      </c>
      <c r="X956" s="22">
        <v>22</v>
      </c>
      <c r="Y956" s="14">
        <v>168</v>
      </c>
      <c r="Z956" s="10">
        <v>32</v>
      </c>
      <c r="AA956" s="22">
        <v>22</v>
      </c>
      <c r="AB956" s="22">
        <v>58.96</v>
      </c>
      <c r="AC956" s="22">
        <v>5.8099073935482673E-3</v>
      </c>
      <c r="AD956" s="42">
        <v>3.8999999999999999E-4</v>
      </c>
      <c r="AE956" s="22">
        <v>983</v>
      </c>
      <c r="AF956" s="22">
        <v>0.14159517172278752</v>
      </c>
      <c r="AG956" s="22">
        <v>6.1563118140342396E-3</v>
      </c>
      <c r="AH956" s="22">
        <v>0</v>
      </c>
      <c r="AI956" s="22">
        <v>0</v>
      </c>
      <c r="AJ956" s="22">
        <v>0</v>
      </c>
      <c r="AK956" s="22">
        <v>0</v>
      </c>
      <c r="AL956" s="45">
        <v>0</v>
      </c>
      <c r="AM956" s="45">
        <v>0</v>
      </c>
      <c r="AN956" s="45">
        <v>0</v>
      </c>
      <c r="AO956" s="45">
        <v>0</v>
      </c>
      <c r="AP956" s="45">
        <v>0</v>
      </c>
      <c r="AQ956" s="45">
        <v>0</v>
      </c>
      <c r="AR956" s="45">
        <v>0</v>
      </c>
      <c r="AS956" s="45" t="s">
        <v>4443</v>
      </c>
      <c r="AT956" s="45" t="s">
        <v>4445</v>
      </c>
      <c r="AU956" s="45">
        <v>0.14159517172278752</v>
      </c>
      <c r="AV956" s="10">
        <v>14.715206410033094</v>
      </c>
      <c r="AW956" s="10">
        <v>14.715206410033094</v>
      </c>
      <c r="AX956" s="17">
        <v>0</v>
      </c>
    </row>
    <row r="957" spans="1:50" x14ac:dyDescent="0.25">
      <c r="A957" s="22" t="s">
        <v>2195</v>
      </c>
      <c r="B957" s="22" t="s">
        <v>3956</v>
      </c>
      <c r="C957" s="22" t="s">
        <v>2260</v>
      </c>
      <c r="D957" s="22">
        <v>7256</v>
      </c>
      <c r="E957" s="22" t="s">
        <v>2517</v>
      </c>
      <c r="F957" s="43">
        <v>4.4681639999999998</v>
      </c>
      <c r="G957" s="43">
        <v>811.69691869269002</v>
      </c>
      <c r="H957" s="43">
        <v>33.335227272727273</v>
      </c>
      <c r="I957" s="9">
        <v>0.81893939393939397</v>
      </c>
      <c r="J957" s="9">
        <v>32.516287878787878</v>
      </c>
      <c r="K957" s="11">
        <v>3.2147727272727278</v>
      </c>
      <c r="L957" s="41">
        <v>1987</v>
      </c>
      <c r="M957" s="44">
        <v>152</v>
      </c>
      <c r="N957" s="13">
        <v>147</v>
      </c>
      <c r="O957" s="13">
        <v>71</v>
      </c>
      <c r="P957" s="22">
        <v>61</v>
      </c>
      <c r="Q957" s="22">
        <v>4</v>
      </c>
      <c r="R957" s="14">
        <v>0</v>
      </c>
      <c r="S957" s="22">
        <v>1241</v>
      </c>
      <c r="T957" s="22">
        <v>0.90356229759672746</v>
      </c>
      <c r="U957" s="22">
        <v>3423</v>
      </c>
      <c r="V957" s="22"/>
      <c r="W957" s="22">
        <v>739</v>
      </c>
      <c r="X957" s="22">
        <v>462</v>
      </c>
      <c r="Y957" s="14">
        <v>3271</v>
      </c>
      <c r="Z957" s="10">
        <v>678</v>
      </c>
      <c r="AA957" s="22">
        <v>458</v>
      </c>
      <c r="AB957" s="22">
        <v>1223.25</v>
      </c>
      <c r="AC957" s="22">
        <v>5.5047196768916833E-3</v>
      </c>
      <c r="AD957" s="42">
        <v>7.7600000000000004E-3</v>
      </c>
      <c r="AE957" s="22">
        <v>984</v>
      </c>
      <c r="AF957" s="22">
        <v>2.3345694421586591</v>
      </c>
      <c r="AG957" s="22">
        <v>6.1114383302582698E-3</v>
      </c>
      <c r="AH957" s="22">
        <v>0</v>
      </c>
      <c r="AI957" s="22">
        <v>0</v>
      </c>
      <c r="AJ957" s="22">
        <v>0</v>
      </c>
      <c r="AK957" s="22">
        <v>0</v>
      </c>
      <c r="AL957" s="45">
        <v>0</v>
      </c>
      <c r="AM957" s="45">
        <v>0</v>
      </c>
      <c r="AN957" s="45">
        <v>0</v>
      </c>
      <c r="AO957" s="45">
        <v>0</v>
      </c>
      <c r="AP957" s="45">
        <v>0</v>
      </c>
      <c r="AQ957" s="45">
        <v>0</v>
      </c>
      <c r="AR957" s="45">
        <v>0</v>
      </c>
      <c r="AS957" s="45" t="s">
        <v>4443</v>
      </c>
      <c r="AT957" s="45" t="s">
        <v>4444</v>
      </c>
      <c r="AU957" s="45">
        <v>2.2772165743222064</v>
      </c>
      <c r="AV957" s="10">
        <v>20.851088615262746</v>
      </c>
      <c r="AW957" s="10">
        <v>22.168740412476563</v>
      </c>
      <c r="AX957" s="17">
        <v>2.4566785978069428E-2</v>
      </c>
    </row>
    <row r="958" spans="1:50" x14ac:dyDescent="0.25">
      <c r="A958" s="22" t="s">
        <v>1672</v>
      </c>
      <c r="B958" s="22" t="s">
        <v>3957</v>
      </c>
      <c r="C958" s="22" t="s">
        <v>1915</v>
      </c>
      <c r="D958" s="22">
        <v>4877</v>
      </c>
      <c r="E958" s="22" t="s">
        <v>1916</v>
      </c>
      <c r="F958" s="43">
        <v>0.26389800000000002</v>
      </c>
      <c r="G958" s="43">
        <v>51.367589867040003</v>
      </c>
      <c r="H958" s="43">
        <v>2.2551136363636362</v>
      </c>
      <c r="I958" s="9">
        <v>0</v>
      </c>
      <c r="J958" s="9">
        <v>2.2551136363636362</v>
      </c>
      <c r="K958" s="11">
        <v>0</v>
      </c>
      <c r="L958" s="41">
        <v>51</v>
      </c>
      <c r="M958" s="44">
        <v>0</v>
      </c>
      <c r="N958" s="13">
        <v>0</v>
      </c>
      <c r="O958" s="13">
        <v>0</v>
      </c>
      <c r="P958" s="22">
        <v>0</v>
      </c>
      <c r="Q958" s="22">
        <v>0</v>
      </c>
      <c r="R958" s="14">
        <v>0</v>
      </c>
      <c r="S958" s="22">
        <v>46</v>
      </c>
      <c r="T958" s="22">
        <v>1</v>
      </c>
      <c r="U958" s="22">
        <v>105</v>
      </c>
      <c r="V958" s="22"/>
      <c r="W958" s="22">
        <v>21</v>
      </c>
      <c r="X958" s="22">
        <v>15</v>
      </c>
      <c r="Y958" s="14">
        <v>105</v>
      </c>
      <c r="Z958" s="10">
        <v>21</v>
      </c>
      <c r="AA958" s="22">
        <v>15</v>
      </c>
      <c r="AB958" s="22">
        <v>38.22</v>
      </c>
      <c r="AC958" s="22">
        <v>5.137441734819061E-3</v>
      </c>
      <c r="AD958" s="42">
        <v>2.2000000000000001E-4</v>
      </c>
      <c r="AE958" s="22">
        <v>985</v>
      </c>
      <c r="AF958" s="22">
        <v>7.3194088579978556E-2</v>
      </c>
      <c r="AG958" s="22">
        <v>6.0995073816648799E-3</v>
      </c>
      <c r="AH958" s="22">
        <v>0</v>
      </c>
      <c r="AI958" s="22">
        <v>0</v>
      </c>
      <c r="AJ958" s="22">
        <v>0</v>
      </c>
      <c r="AK958" s="22">
        <v>0</v>
      </c>
      <c r="AL958" s="45">
        <v>0</v>
      </c>
      <c r="AM958" s="45">
        <v>0</v>
      </c>
      <c r="AN958" s="45">
        <v>0</v>
      </c>
      <c r="AO958" s="45">
        <v>0</v>
      </c>
      <c r="AP958" s="45">
        <v>0</v>
      </c>
      <c r="AQ958" s="45">
        <v>0</v>
      </c>
      <c r="AR958" s="45">
        <v>0</v>
      </c>
      <c r="AS958" s="45" t="s">
        <v>4443</v>
      </c>
      <c r="AT958" s="45" t="s">
        <v>4445</v>
      </c>
      <c r="AU958" s="45">
        <v>7.3194088579978556E-2</v>
      </c>
      <c r="AV958" s="10">
        <v>9.3121693121693134</v>
      </c>
      <c r="AW958" s="10">
        <v>9.3121693121693134</v>
      </c>
      <c r="AX958" s="17">
        <v>0</v>
      </c>
    </row>
    <row r="959" spans="1:50" x14ac:dyDescent="0.25">
      <c r="A959" s="22" t="s">
        <v>539</v>
      </c>
      <c r="B959" s="22" t="s">
        <v>3949</v>
      </c>
      <c r="C959" s="22" t="s">
        <v>704</v>
      </c>
      <c r="D959" s="22">
        <v>899</v>
      </c>
      <c r="E959" s="22" t="s">
        <v>779</v>
      </c>
      <c r="F959" s="43">
        <v>0.97705399999999998</v>
      </c>
      <c r="G959" s="43">
        <v>152.57822815822001</v>
      </c>
      <c r="H959" s="43">
        <v>7.005113636363637</v>
      </c>
      <c r="I959" s="9">
        <v>0</v>
      </c>
      <c r="J959" s="9">
        <v>7.005113636363637</v>
      </c>
      <c r="K959" s="11">
        <v>0</v>
      </c>
      <c r="L959" s="41">
        <v>759</v>
      </c>
      <c r="M959" s="44">
        <v>0</v>
      </c>
      <c r="N959" s="13">
        <v>0</v>
      </c>
      <c r="O959" s="13">
        <v>0</v>
      </c>
      <c r="P959" s="22">
        <v>0</v>
      </c>
      <c r="Q959" s="22">
        <v>0</v>
      </c>
      <c r="R959" s="14">
        <v>0</v>
      </c>
      <c r="S959" s="22">
        <v>178</v>
      </c>
      <c r="T959" s="22">
        <v>1</v>
      </c>
      <c r="U959" s="22">
        <v>1391</v>
      </c>
      <c r="V959" s="22"/>
      <c r="W959" s="22">
        <v>253</v>
      </c>
      <c r="X959" s="22">
        <v>167</v>
      </c>
      <c r="Y959" s="14">
        <v>1391</v>
      </c>
      <c r="Z959" s="10">
        <v>253</v>
      </c>
      <c r="AA959" s="22">
        <v>167</v>
      </c>
      <c r="AB959" s="22">
        <v>471.8</v>
      </c>
      <c r="AC959" s="22">
        <v>6.4036265972810882E-3</v>
      </c>
      <c r="AD959" s="42">
        <v>3.3700000000000002E-3</v>
      </c>
      <c r="AE959" s="22">
        <v>986</v>
      </c>
      <c r="AF959" s="22">
        <v>0.59739186118903309</v>
      </c>
      <c r="AG959" s="22">
        <v>6.0958353182554393E-3</v>
      </c>
      <c r="AH959" s="22">
        <v>0</v>
      </c>
      <c r="AI959" s="22">
        <v>0</v>
      </c>
      <c r="AJ959" s="22">
        <v>0</v>
      </c>
      <c r="AK959" s="22">
        <v>0</v>
      </c>
      <c r="AL959" s="45">
        <v>0</v>
      </c>
      <c r="AM959" s="45">
        <v>0</v>
      </c>
      <c r="AN959" s="45">
        <v>0</v>
      </c>
      <c r="AO959" s="45">
        <v>0</v>
      </c>
      <c r="AP959" s="45">
        <v>0</v>
      </c>
      <c r="AQ959" s="45">
        <v>0</v>
      </c>
      <c r="AR959" s="45">
        <v>0</v>
      </c>
      <c r="AS959" s="45" t="s">
        <v>4443</v>
      </c>
      <c r="AT959" s="45" t="s">
        <v>4445</v>
      </c>
      <c r="AU959" s="45">
        <v>0.59739186118903298</v>
      </c>
      <c r="AV959" s="10">
        <v>36.116473355503281</v>
      </c>
      <c r="AW959" s="10">
        <v>36.116473355503281</v>
      </c>
      <c r="AX959" s="17">
        <v>0</v>
      </c>
    </row>
    <row r="960" spans="1:50" x14ac:dyDescent="0.25">
      <c r="A960" s="22" t="s">
        <v>1672</v>
      </c>
      <c r="B960" s="22" t="s">
        <v>3957</v>
      </c>
      <c r="C960" s="22" t="s">
        <v>1831</v>
      </c>
      <c r="D960" s="22">
        <v>861</v>
      </c>
      <c r="E960" s="22" t="s">
        <v>1956</v>
      </c>
      <c r="F960" s="43">
        <v>5.176545</v>
      </c>
      <c r="G960" s="43">
        <v>1320.5196201177</v>
      </c>
      <c r="H960" s="43">
        <v>59.685227272727275</v>
      </c>
      <c r="I960" s="9">
        <v>0</v>
      </c>
      <c r="J960" s="9">
        <v>59.685227272727275</v>
      </c>
      <c r="K960" s="11">
        <v>0</v>
      </c>
      <c r="L960" s="41">
        <v>1751</v>
      </c>
      <c r="M960" s="44">
        <v>0</v>
      </c>
      <c r="N960" s="13">
        <v>0</v>
      </c>
      <c r="O960" s="13">
        <v>0</v>
      </c>
      <c r="P960" s="22">
        <v>0</v>
      </c>
      <c r="Q960" s="22">
        <v>0</v>
      </c>
      <c r="R960" s="14">
        <v>0</v>
      </c>
      <c r="S960" s="22">
        <v>961</v>
      </c>
      <c r="T960" s="22">
        <v>1</v>
      </c>
      <c r="U960" s="22">
        <v>3192</v>
      </c>
      <c r="V960" s="22"/>
      <c r="W960" s="22">
        <v>578</v>
      </c>
      <c r="X960" s="22">
        <v>381</v>
      </c>
      <c r="Y960" s="14">
        <v>3192</v>
      </c>
      <c r="Z960" s="10">
        <v>578</v>
      </c>
      <c r="AA960" s="22">
        <v>381</v>
      </c>
      <c r="AB960" s="22">
        <v>1079.1400000000001</v>
      </c>
      <c r="AC960" s="22">
        <v>3.9200818534893154E-3</v>
      </c>
      <c r="AD960" s="42">
        <v>4.7099999999999998E-3</v>
      </c>
      <c r="AE960" s="22">
        <v>987</v>
      </c>
      <c r="AF960" s="22">
        <v>2.6847996837270851</v>
      </c>
      <c r="AG960" s="22">
        <v>6.0604959000611401E-3</v>
      </c>
      <c r="AH960" s="22">
        <v>0</v>
      </c>
      <c r="AI960" s="22">
        <v>0</v>
      </c>
      <c r="AJ960" s="22">
        <v>0</v>
      </c>
      <c r="AK960" s="22">
        <v>0</v>
      </c>
      <c r="AL960" s="45">
        <v>0</v>
      </c>
      <c r="AM960" s="45">
        <v>0</v>
      </c>
      <c r="AN960" s="45">
        <v>0</v>
      </c>
      <c r="AO960" s="45">
        <v>0</v>
      </c>
      <c r="AP960" s="45">
        <v>0</v>
      </c>
      <c r="AQ960" s="45">
        <v>0</v>
      </c>
      <c r="AR960" s="45">
        <v>0</v>
      </c>
      <c r="AS960" s="45" t="s">
        <v>4443</v>
      </c>
      <c r="AT960" s="45" t="s">
        <v>4444</v>
      </c>
      <c r="AU960" s="45">
        <v>2.6847996837270851</v>
      </c>
      <c r="AV960" s="10">
        <v>9.6841383774727259</v>
      </c>
      <c r="AW960" s="10">
        <v>9.6841383774727259</v>
      </c>
      <c r="AX960" s="17">
        <v>0</v>
      </c>
    </row>
    <row r="961" spans="1:50" x14ac:dyDescent="0.25">
      <c r="A961" s="22" t="s">
        <v>1672</v>
      </c>
      <c r="B961" s="22" t="s">
        <v>3957</v>
      </c>
      <c r="C961" s="22" t="s">
        <v>1831</v>
      </c>
      <c r="D961" s="22">
        <v>2624</v>
      </c>
      <c r="E961" s="22" t="s">
        <v>1953</v>
      </c>
      <c r="F961" s="43">
        <v>5.6272460000000004</v>
      </c>
      <c r="G961" s="43">
        <v>772.44135317231996</v>
      </c>
      <c r="H961" s="43">
        <v>34.716287878787881</v>
      </c>
      <c r="I961" s="9">
        <v>0</v>
      </c>
      <c r="J961" s="9">
        <v>34.716287878787881</v>
      </c>
      <c r="K961" s="11">
        <v>0</v>
      </c>
      <c r="L961" s="41">
        <v>2118</v>
      </c>
      <c r="M961" s="44">
        <v>0</v>
      </c>
      <c r="N961" s="13">
        <v>0</v>
      </c>
      <c r="O961" s="13">
        <v>0</v>
      </c>
      <c r="P961" s="22">
        <v>0</v>
      </c>
      <c r="Q961" s="22">
        <v>0</v>
      </c>
      <c r="R961" s="14">
        <v>0</v>
      </c>
      <c r="S961" s="22">
        <v>728</v>
      </c>
      <c r="T961" s="22">
        <v>1</v>
      </c>
      <c r="U961" s="22">
        <v>3858</v>
      </c>
      <c r="V961" s="22"/>
      <c r="W961" s="22">
        <v>698</v>
      </c>
      <c r="X961" s="22">
        <v>461</v>
      </c>
      <c r="Y961" s="14">
        <v>3858</v>
      </c>
      <c r="Z961" s="10">
        <v>698</v>
      </c>
      <c r="AA961" s="22">
        <v>461</v>
      </c>
      <c r="AB961" s="22">
        <v>1303.48</v>
      </c>
      <c r="AC961" s="22">
        <v>7.2850139067381688E-3</v>
      </c>
      <c r="AD961" s="42">
        <v>1.057E-2</v>
      </c>
      <c r="AE961" s="22">
        <v>988</v>
      </c>
      <c r="AF961" s="22">
        <v>2.4604927826272971</v>
      </c>
      <c r="AG961" s="22">
        <v>6.0603270508061509E-3</v>
      </c>
      <c r="AH961" s="22">
        <v>0</v>
      </c>
      <c r="AI961" s="22">
        <v>0</v>
      </c>
      <c r="AJ961" s="22">
        <v>0</v>
      </c>
      <c r="AK961" s="22">
        <v>0</v>
      </c>
      <c r="AL961" s="45">
        <v>0</v>
      </c>
      <c r="AM961" s="45">
        <v>0</v>
      </c>
      <c r="AN961" s="45">
        <v>0</v>
      </c>
      <c r="AO961" s="45">
        <v>0</v>
      </c>
      <c r="AP961" s="45">
        <v>0</v>
      </c>
      <c r="AQ961" s="45">
        <v>0</v>
      </c>
      <c r="AR961" s="45">
        <v>0</v>
      </c>
      <c r="AS961" s="45" t="s">
        <v>4443</v>
      </c>
      <c r="AT961" s="45" t="s">
        <v>4443</v>
      </c>
      <c r="AU961" s="45">
        <v>2.4604927826272971</v>
      </c>
      <c r="AV961" s="10">
        <v>20.105836270198907</v>
      </c>
      <c r="AW961" s="10">
        <v>20.105836270198907</v>
      </c>
      <c r="AX961" s="17">
        <v>0</v>
      </c>
    </row>
    <row r="962" spans="1:50" x14ac:dyDescent="0.25">
      <c r="A962" s="22" t="s">
        <v>8</v>
      </c>
      <c r="B962" s="22" t="s">
        <v>3946</v>
      </c>
      <c r="C962" s="22" t="s">
        <v>123</v>
      </c>
      <c r="D962" s="22">
        <v>1076</v>
      </c>
      <c r="E962" s="22" t="s">
        <v>344</v>
      </c>
      <c r="F962" s="43">
        <v>6.1797069999999996</v>
      </c>
      <c r="G962" s="43">
        <v>991.48905287433001</v>
      </c>
      <c r="H962" s="43">
        <v>40.549242424242429</v>
      </c>
      <c r="I962" s="9">
        <v>0</v>
      </c>
      <c r="J962" s="9">
        <v>40.549242424242429</v>
      </c>
      <c r="K962" s="11">
        <v>0</v>
      </c>
      <c r="L962" s="41">
        <v>11273</v>
      </c>
      <c r="M962" s="44">
        <v>0</v>
      </c>
      <c r="N962" s="13">
        <v>0</v>
      </c>
      <c r="O962" s="13">
        <v>0</v>
      </c>
      <c r="P962" s="22">
        <v>0</v>
      </c>
      <c r="Q962" s="22">
        <v>0</v>
      </c>
      <c r="R962" s="14">
        <v>0</v>
      </c>
      <c r="S962" s="22">
        <v>1040</v>
      </c>
      <c r="T962" s="22">
        <v>1</v>
      </c>
      <c r="U962" s="22">
        <v>20484</v>
      </c>
      <c r="V962" s="22"/>
      <c r="W962" s="22">
        <v>3696</v>
      </c>
      <c r="X962" s="22">
        <v>2436</v>
      </c>
      <c r="Y962" s="14">
        <v>20484</v>
      </c>
      <c r="Z962" s="10">
        <v>3696</v>
      </c>
      <c r="AA962" s="22">
        <v>2436</v>
      </c>
      <c r="AB962" s="22">
        <v>6907.08</v>
      </c>
      <c r="AC962" s="22">
        <v>6.2327536366488454E-3</v>
      </c>
      <c r="AD962" s="42">
        <v>4.7899999999999998E-2</v>
      </c>
      <c r="AE962" s="22">
        <v>989</v>
      </c>
      <c r="AF962" s="22">
        <v>3.6409202373082947</v>
      </c>
      <c r="AG962" s="22">
        <v>6.0380103437948501E-3</v>
      </c>
      <c r="AH962" s="22">
        <v>0</v>
      </c>
      <c r="AI962" s="22">
        <v>0</v>
      </c>
      <c r="AJ962" s="22">
        <v>0</v>
      </c>
      <c r="AK962" s="22">
        <v>0</v>
      </c>
      <c r="AL962" s="45">
        <v>0</v>
      </c>
      <c r="AM962" s="45">
        <v>0</v>
      </c>
      <c r="AN962" s="45">
        <v>0</v>
      </c>
      <c r="AO962" s="45">
        <v>0</v>
      </c>
      <c r="AP962" s="45">
        <v>1</v>
      </c>
      <c r="AQ962" s="45">
        <v>0</v>
      </c>
      <c r="AR962" s="45">
        <v>0</v>
      </c>
      <c r="AS962" s="45" t="s">
        <v>4443</v>
      </c>
      <c r="AT962" s="45" t="s">
        <v>4441</v>
      </c>
      <c r="AU962" s="45">
        <v>3.6409202373082947</v>
      </c>
      <c r="AV962" s="10">
        <v>91.148435310602508</v>
      </c>
      <c r="AW962" s="10">
        <v>91.148435310602508</v>
      </c>
      <c r="AX962" s="17">
        <v>0</v>
      </c>
    </row>
    <row r="963" spans="1:50" x14ac:dyDescent="0.25">
      <c r="A963" s="22" t="s">
        <v>8</v>
      </c>
      <c r="B963" s="22" t="s">
        <v>3946</v>
      </c>
      <c r="C963" s="22" t="s">
        <v>144</v>
      </c>
      <c r="D963" s="22">
        <v>539</v>
      </c>
      <c r="E963" s="22" t="s">
        <v>188</v>
      </c>
      <c r="F963" s="43">
        <v>10.367965999999999</v>
      </c>
      <c r="G963" s="43">
        <v>1101.51204904324</v>
      </c>
      <c r="H963" s="43">
        <v>45.690909090909095</v>
      </c>
      <c r="I963" s="9">
        <v>1.1721590909090909</v>
      </c>
      <c r="J963" s="9">
        <v>44.51856060606061</v>
      </c>
      <c r="K963" s="11">
        <v>1.1757575757575758</v>
      </c>
      <c r="L963" s="41">
        <v>7024</v>
      </c>
      <c r="M963" s="44">
        <v>181</v>
      </c>
      <c r="N963" s="13">
        <v>43</v>
      </c>
      <c r="O963" s="13">
        <v>39</v>
      </c>
      <c r="P963" s="22">
        <v>43</v>
      </c>
      <c r="Q963" s="22">
        <v>39</v>
      </c>
      <c r="R963" s="14">
        <v>0</v>
      </c>
      <c r="S963" s="22">
        <v>1036</v>
      </c>
      <c r="T963" s="22">
        <v>0.97426714418357874</v>
      </c>
      <c r="U963" s="22">
        <v>12620</v>
      </c>
      <c r="V963" s="22"/>
      <c r="W963" s="22">
        <v>2288</v>
      </c>
      <c r="X963" s="22">
        <v>1519</v>
      </c>
      <c r="Y963" s="14">
        <v>12439</v>
      </c>
      <c r="Z963" s="10">
        <v>2245</v>
      </c>
      <c r="AA963" s="22">
        <v>1480</v>
      </c>
      <c r="AB963" s="22">
        <v>4195.16</v>
      </c>
      <c r="AC963" s="22">
        <v>9.4124853277869156E-3</v>
      </c>
      <c r="AD963" s="42">
        <v>4.394E-2</v>
      </c>
      <c r="AE963" s="22">
        <v>990</v>
      </c>
      <c r="AF963" s="22">
        <v>3.419402251455077</v>
      </c>
      <c r="AG963" s="22">
        <v>5.9989513183422404E-3</v>
      </c>
      <c r="AH963" s="22">
        <v>0</v>
      </c>
      <c r="AI963" s="22">
        <v>0</v>
      </c>
      <c r="AJ963" s="22">
        <v>0</v>
      </c>
      <c r="AK963" s="22">
        <v>0</v>
      </c>
      <c r="AL963" s="45">
        <v>0</v>
      </c>
      <c r="AM963" s="45">
        <v>0</v>
      </c>
      <c r="AN963" s="45">
        <v>0</v>
      </c>
      <c r="AO963" s="45">
        <v>0</v>
      </c>
      <c r="AP963" s="45">
        <v>1</v>
      </c>
      <c r="AQ963" s="45">
        <v>0</v>
      </c>
      <c r="AR963" s="45">
        <v>0</v>
      </c>
      <c r="AS963" s="45" t="s">
        <v>4443</v>
      </c>
      <c r="AT963" s="45" t="s">
        <v>4441</v>
      </c>
      <c r="AU963" s="45">
        <v>3.3316663948406928</v>
      </c>
      <c r="AV963" s="10">
        <v>50.428404904321482</v>
      </c>
      <c r="AW963" s="10">
        <v>50.075606844409066</v>
      </c>
      <c r="AX963" s="17">
        <v>2.565409868682849E-2</v>
      </c>
    </row>
    <row r="964" spans="1:50" x14ac:dyDescent="0.25">
      <c r="A964" s="22" t="s">
        <v>8</v>
      </c>
      <c r="B964" s="22" t="s">
        <v>3946</v>
      </c>
      <c r="C964" s="22" t="s">
        <v>29</v>
      </c>
      <c r="D964" s="22">
        <v>142</v>
      </c>
      <c r="E964" s="22" t="s">
        <v>30</v>
      </c>
      <c r="F964" s="43">
        <v>1.7813399999999999</v>
      </c>
      <c r="G964" s="43">
        <v>287.69577024411001</v>
      </c>
      <c r="H964" s="43">
        <v>10.978030303030303</v>
      </c>
      <c r="I964" s="9">
        <v>0</v>
      </c>
      <c r="J964" s="9">
        <v>10.978030303030303</v>
      </c>
      <c r="K964" s="11">
        <v>0.26344696969696973</v>
      </c>
      <c r="L964" s="41">
        <v>6847</v>
      </c>
      <c r="M964" s="44">
        <v>9</v>
      </c>
      <c r="N964" s="13">
        <v>3</v>
      </c>
      <c r="O964" s="13">
        <v>3</v>
      </c>
      <c r="P964" s="22">
        <v>0</v>
      </c>
      <c r="Q964" s="22">
        <v>0</v>
      </c>
      <c r="R964" s="14">
        <v>0</v>
      </c>
      <c r="S964" s="22">
        <v>287</v>
      </c>
      <c r="T964" s="22">
        <v>0.97600234628390037</v>
      </c>
      <c r="U964" s="22">
        <v>12157</v>
      </c>
      <c r="V964" s="22"/>
      <c r="W964" s="22">
        <v>2196</v>
      </c>
      <c r="X964" s="22">
        <v>1448</v>
      </c>
      <c r="Y964" s="14">
        <v>12148</v>
      </c>
      <c r="Z964" s="10">
        <v>2196</v>
      </c>
      <c r="AA964" s="22">
        <v>1448</v>
      </c>
      <c r="AB964" s="22">
        <v>4101.84</v>
      </c>
      <c r="AC964" s="22">
        <v>6.1917490079486815E-3</v>
      </c>
      <c r="AD964" s="42">
        <v>2.827E-2</v>
      </c>
      <c r="AE964" s="22">
        <v>991</v>
      </c>
      <c r="AF964" s="22">
        <v>0.98938904043459641</v>
      </c>
      <c r="AG964" s="22">
        <v>5.9962972147551297E-3</v>
      </c>
      <c r="AH964" s="22">
        <v>0</v>
      </c>
      <c r="AI964" s="22">
        <v>0</v>
      </c>
      <c r="AJ964" s="22">
        <v>0</v>
      </c>
      <c r="AK964" s="22">
        <v>0</v>
      </c>
      <c r="AL964" s="45">
        <v>0</v>
      </c>
      <c r="AM964" s="45">
        <v>0</v>
      </c>
      <c r="AN964" s="45">
        <v>0</v>
      </c>
      <c r="AO964" s="45">
        <v>0</v>
      </c>
      <c r="AP964" s="45">
        <v>0</v>
      </c>
      <c r="AQ964" s="45">
        <v>0</v>
      </c>
      <c r="AR964" s="45">
        <v>0</v>
      </c>
      <c r="AS964" s="45" t="s">
        <v>4443</v>
      </c>
      <c r="AT964" s="45" t="s">
        <v>4442</v>
      </c>
      <c r="AU964" s="45">
        <v>0.98938904043459641</v>
      </c>
      <c r="AV964" s="10">
        <v>200.03588434200537</v>
      </c>
      <c r="AW964" s="10">
        <v>200.03588434200537</v>
      </c>
      <c r="AX964" s="17">
        <v>0</v>
      </c>
    </row>
    <row r="965" spans="1:50" x14ac:dyDescent="0.25">
      <c r="A965" s="22" t="s">
        <v>1672</v>
      </c>
      <c r="B965" s="22" t="s">
        <v>3957</v>
      </c>
      <c r="C965" s="22" t="s">
        <v>1773</v>
      </c>
      <c r="D965" s="22">
        <v>5941</v>
      </c>
      <c r="E965" s="22" t="s">
        <v>1944</v>
      </c>
      <c r="F965" s="43">
        <v>2.5565899999999999</v>
      </c>
      <c r="G965" s="43">
        <v>659.19419449666998</v>
      </c>
      <c r="H965" s="43">
        <v>29.179734848484852</v>
      </c>
      <c r="I965" s="9">
        <v>0.14280303030303032</v>
      </c>
      <c r="J965" s="9">
        <v>29.03693181818182</v>
      </c>
      <c r="K965" s="11">
        <v>0.10246212121212123</v>
      </c>
      <c r="L965" s="41">
        <v>1904</v>
      </c>
      <c r="M965" s="44">
        <v>1</v>
      </c>
      <c r="N965" s="13">
        <v>0</v>
      </c>
      <c r="O965" s="13">
        <v>0</v>
      </c>
      <c r="P965" s="22">
        <v>0</v>
      </c>
      <c r="Q965" s="22">
        <v>0</v>
      </c>
      <c r="R965" s="14">
        <v>0</v>
      </c>
      <c r="S965" s="22">
        <v>1007</v>
      </c>
      <c r="T965" s="22">
        <v>0.99648858628276937</v>
      </c>
      <c r="U965" s="22">
        <v>3459</v>
      </c>
      <c r="V965" s="22"/>
      <c r="W965" s="22">
        <v>626</v>
      </c>
      <c r="X965" s="22">
        <v>413</v>
      </c>
      <c r="Y965" s="14">
        <v>3458</v>
      </c>
      <c r="Z965" s="10">
        <v>626</v>
      </c>
      <c r="AA965" s="22">
        <v>413</v>
      </c>
      <c r="AB965" s="22">
        <v>1168.8399999999999</v>
      </c>
      <c r="AC965" s="22">
        <v>3.8783563650042355E-3</v>
      </c>
      <c r="AD965" s="42">
        <v>5.0499999999999998E-3</v>
      </c>
      <c r="AE965" s="22">
        <v>992</v>
      </c>
      <c r="AF965" s="22">
        <v>2.0506917487948093</v>
      </c>
      <c r="AG965" s="22">
        <v>5.9961747040783902E-3</v>
      </c>
      <c r="AH965" s="22">
        <v>0</v>
      </c>
      <c r="AI965" s="22">
        <v>0</v>
      </c>
      <c r="AJ965" s="22">
        <v>0</v>
      </c>
      <c r="AK965" s="22">
        <v>0</v>
      </c>
      <c r="AL965" s="45">
        <v>0</v>
      </c>
      <c r="AM965" s="45">
        <v>0</v>
      </c>
      <c r="AN965" s="45">
        <v>0</v>
      </c>
      <c r="AO965" s="45">
        <v>0</v>
      </c>
      <c r="AP965" s="45">
        <v>0</v>
      </c>
      <c r="AQ965" s="45">
        <v>0</v>
      </c>
      <c r="AR965" s="45">
        <v>0</v>
      </c>
      <c r="AS965" s="45" t="s">
        <v>4443</v>
      </c>
      <c r="AT965" s="45" t="s">
        <v>4444</v>
      </c>
      <c r="AU965" s="45">
        <v>2.0406558455398307</v>
      </c>
      <c r="AV965" s="10">
        <v>21.558751589864006</v>
      </c>
      <c r="AW965" s="10">
        <v>21.453244974654211</v>
      </c>
      <c r="AX965" s="17">
        <v>4.8939111696707322E-3</v>
      </c>
    </row>
    <row r="966" spans="1:50" x14ac:dyDescent="0.25">
      <c r="A966" s="22" t="s">
        <v>8</v>
      </c>
      <c r="B966" s="22" t="s">
        <v>3946</v>
      </c>
      <c r="C966" s="22" t="s">
        <v>312</v>
      </c>
      <c r="D966" s="22">
        <v>3260</v>
      </c>
      <c r="E966" s="22" t="s">
        <v>367</v>
      </c>
      <c r="F966" s="43">
        <v>10.015798999999999</v>
      </c>
      <c r="G966" s="43">
        <v>1340.5820282347199</v>
      </c>
      <c r="H966" s="43">
        <v>53.800757575757572</v>
      </c>
      <c r="I966" s="9">
        <v>0.20151515151515154</v>
      </c>
      <c r="J966" s="9">
        <v>53.599242424242426</v>
      </c>
      <c r="K966" s="11">
        <v>0.3287878787878788</v>
      </c>
      <c r="L966" s="41">
        <v>7716</v>
      </c>
      <c r="M966" s="44">
        <v>195</v>
      </c>
      <c r="N966" s="13">
        <v>82</v>
      </c>
      <c r="O966" s="13">
        <v>76</v>
      </c>
      <c r="P966" s="22">
        <v>79</v>
      </c>
      <c r="Q966" s="22">
        <v>73</v>
      </c>
      <c r="R966" s="14">
        <v>0</v>
      </c>
      <c r="S966" s="22">
        <v>1308</v>
      </c>
      <c r="T966" s="22">
        <v>0.99388878719179918</v>
      </c>
      <c r="U966" s="22">
        <v>14134</v>
      </c>
      <c r="V966" s="22"/>
      <c r="W966" s="22">
        <v>2598</v>
      </c>
      <c r="X966" s="22">
        <v>1734</v>
      </c>
      <c r="Y966" s="14">
        <v>13939</v>
      </c>
      <c r="Z966" s="10">
        <v>2519</v>
      </c>
      <c r="AA966" s="22">
        <v>1661</v>
      </c>
      <c r="AB966" s="22">
        <v>4705.54</v>
      </c>
      <c r="AC966" s="22">
        <v>7.4712317404320387E-3</v>
      </c>
      <c r="AD966" s="42">
        <v>3.9129999999999998E-2</v>
      </c>
      <c r="AE966" s="22">
        <v>993</v>
      </c>
      <c r="AF966" s="22">
        <v>4.4415012521254216</v>
      </c>
      <c r="AG966" s="22">
        <v>5.882783115397909E-3</v>
      </c>
      <c r="AH966" s="22">
        <v>0</v>
      </c>
      <c r="AI966" s="22">
        <v>0</v>
      </c>
      <c r="AJ966" s="22">
        <v>0</v>
      </c>
      <c r="AK966" s="22">
        <v>0</v>
      </c>
      <c r="AL966" s="45">
        <v>0</v>
      </c>
      <c r="AM966" s="45">
        <v>0</v>
      </c>
      <c r="AN966" s="45">
        <v>0</v>
      </c>
      <c r="AO966" s="45">
        <v>0</v>
      </c>
      <c r="AP966" s="45">
        <v>1</v>
      </c>
      <c r="AQ966" s="45">
        <v>0</v>
      </c>
      <c r="AR966" s="45">
        <v>0</v>
      </c>
      <c r="AS966" s="45" t="s">
        <v>4443</v>
      </c>
      <c r="AT966" s="45" t="s">
        <v>4441</v>
      </c>
      <c r="AU966" s="45">
        <v>4.4248652447882302</v>
      </c>
      <c r="AV966" s="10">
        <v>46.996932905541968</v>
      </c>
      <c r="AW966" s="10">
        <v>48.289282847768845</v>
      </c>
      <c r="AX966" s="17">
        <v>3.7455820437360073E-3</v>
      </c>
    </row>
    <row r="967" spans="1:50" x14ac:dyDescent="0.25">
      <c r="A967" s="22" t="s">
        <v>8</v>
      </c>
      <c r="B967" s="22" t="s">
        <v>3946</v>
      </c>
      <c r="C967" s="22" t="s">
        <v>36</v>
      </c>
      <c r="D967" s="22">
        <v>2332</v>
      </c>
      <c r="E967" s="22" t="s">
        <v>121</v>
      </c>
      <c r="F967" s="43">
        <v>3.0316800000000002</v>
      </c>
      <c r="G967" s="43">
        <v>441.46106867264001</v>
      </c>
      <c r="H967" s="43">
        <v>18.579166666666669</v>
      </c>
      <c r="I967" s="9">
        <v>0</v>
      </c>
      <c r="J967" s="9">
        <v>18.579166666666669</v>
      </c>
      <c r="K967" s="11">
        <v>0</v>
      </c>
      <c r="L967" s="41">
        <v>6980</v>
      </c>
      <c r="M967" s="44">
        <v>0</v>
      </c>
      <c r="N967" s="13">
        <v>0</v>
      </c>
      <c r="O967" s="13">
        <v>0</v>
      </c>
      <c r="P967" s="22">
        <v>0</v>
      </c>
      <c r="Q967" s="22">
        <v>0</v>
      </c>
      <c r="R967" s="14">
        <v>0</v>
      </c>
      <c r="S967" s="22">
        <v>469</v>
      </c>
      <c r="T967" s="22">
        <v>1</v>
      </c>
      <c r="U967" s="22">
        <v>12688</v>
      </c>
      <c r="V967" s="22"/>
      <c r="W967" s="22">
        <v>2290</v>
      </c>
      <c r="X967" s="22">
        <v>1510</v>
      </c>
      <c r="Y967" s="14">
        <v>12688</v>
      </c>
      <c r="Z967" s="10">
        <v>2290</v>
      </c>
      <c r="AA967" s="22">
        <v>1510</v>
      </c>
      <c r="AB967" s="22">
        <v>4279.22</v>
      </c>
      <c r="AC967" s="22">
        <v>6.8673779300980784E-3</v>
      </c>
      <c r="AD967" s="42">
        <v>3.27E-2</v>
      </c>
      <c r="AE967" s="22">
        <v>994</v>
      </c>
      <c r="AF967" s="22">
        <v>1.6756714438721598</v>
      </c>
      <c r="AG967" s="22">
        <v>5.8589910624900696E-3</v>
      </c>
      <c r="AH967" s="22">
        <v>0</v>
      </c>
      <c r="AI967" s="22">
        <v>0</v>
      </c>
      <c r="AJ967" s="22">
        <v>0</v>
      </c>
      <c r="AK967" s="22">
        <v>0</v>
      </c>
      <c r="AL967" s="45">
        <v>0</v>
      </c>
      <c r="AM967" s="45">
        <v>0</v>
      </c>
      <c r="AN967" s="45">
        <v>0</v>
      </c>
      <c r="AO967" s="45">
        <v>0</v>
      </c>
      <c r="AP967" s="45">
        <v>1</v>
      </c>
      <c r="AQ967" s="45">
        <v>0</v>
      </c>
      <c r="AR967" s="45">
        <v>0</v>
      </c>
      <c r="AS967" s="45" t="s">
        <v>4443</v>
      </c>
      <c r="AT967" s="45" t="s">
        <v>4442</v>
      </c>
      <c r="AU967" s="45">
        <v>1.6756714438721598</v>
      </c>
      <c r="AV967" s="10">
        <v>123.25633550123344</v>
      </c>
      <c r="AW967" s="10">
        <v>123.25633550123344</v>
      </c>
      <c r="AX967" s="17">
        <v>0</v>
      </c>
    </row>
    <row r="968" spans="1:50" x14ac:dyDescent="0.25">
      <c r="A968" s="22" t="s">
        <v>8</v>
      </c>
      <c r="B968" s="22" t="s">
        <v>3953</v>
      </c>
      <c r="C968" s="22" t="s">
        <v>494</v>
      </c>
      <c r="D968" s="22">
        <v>3459</v>
      </c>
      <c r="E968" s="22" t="s">
        <v>495</v>
      </c>
      <c r="F968" s="43">
        <v>0.13170499999999999</v>
      </c>
      <c r="G968" s="43">
        <v>25.832687763039999</v>
      </c>
      <c r="H968" s="43">
        <v>1.8710227272727276</v>
      </c>
      <c r="I968" s="9">
        <v>0</v>
      </c>
      <c r="J968" s="9">
        <v>1.8710227272727276</v>
      </c>
      <c r="K968" s="11">
        <v>0</v>
      </c>
      <c r="L968" s="41">
        <v>6</v>
      </c>
      <c r="M968" s="44">
        <v>0</v>
      </c>
      <c r="N968" s="13">
        <v>0</v>
      </c>
      <c r="O968" s="13">
        <v>0</v>
      </c>
      <c r="P968" s="22">
        <v>0</v>
      </c>
      <c r="Q968" s="22">
        <v>0</v>
      </c>
      <c r="R968" s="14">
        <v>0</v>
      </c>
      <c r="S968" s="22">
        <v>38</v>
      </c>
      <c r="T968" s="22">
        <v>1</v>
      </c>
      <c r="U968" s="22">
        <v>23</v>
      </c>
      <c r="V968" s="22"/>
      <c r="W968" s="22">
        <v>6</v>
      </c>
      <c r="X968" s="22">
        <v>5</v>
      </c>
      <c r="Y968" s="14">
        <v>23</v>
      </c>
      <c r="Z968" s="10">
        <v>6</v>
      </c>
      <c r="AA968" s="22">
        <v>5</v>
      </c>
      <c r="AB968" s="22">
        <v>10.29</v>
      </c>
      <c r="AC968" s="22">
        <v>5.0983854722401875E-3</v>
      </c>
      <c r="AD968" s="42">
        <v>6.0000000000000002E-5</v>
      </c>
      <c r="AE968" s="22">
        <v>995</v>
      </c>
      <c r="AF968" s="22">
        <v>4.0868323184491878E-2</v>
      </c>
      <c r="AG968" s="22">
        <v>5.8383318834988396E-3</v>
      </c>
      <c r="AH968" s="22">
        <v>0</v>
      </c>
      <c r="AI968" s="22">
        <v>0</v>
      </c>
      <c r="AJ968" s="22">
        <v>0</v>
      </c>
      <c r="AK968" s="22">
        <v>0</v>
      </c>
      <c r="AL968" s="45">
        <v>0</v>
      </c>
      <c r="AM968" s="45">
        <v>0</v>
      </c>
      <c r="AN968" s="45">
        <v>0</v>
      </c>
      <c r="AO968" s="45">
        <v>0</v>
      </c>
      <c r="AP968" s="45">
        <v>0</v>
      </c>
      <c r="AQ968" s="45">
        <v>0</v>
      </c>
      <c r="AR968" s="45">
        <v>0</v>
      </c>
      <c r="AS968" s="45" t="s">
        <v>4443</v>
      </c>
      <c r="AT968" s="45" t="s">
        <v>4445</v>
      </c>
      <c r="AU968" s="45">
        <v>4.0868323184491878E-2</v>
      </c>
      <c r="AV968" s="10">
        <v>3.2068023079259032</v>
      </c>
      <c r="AW968" s="10">
        <v>3.2068023079259032</v>
      </c>
      <c r="AX968" s="17">
        <v>0</v>
      </c>
    </row>
    <row r="969" spans="1:50" x14ac:dyDescent="0.25">
      <c r="A969" s="22" t="s">
        <v>539</v>
      </c>
      <c r="B969" s="22" t="s">
        <v>3949</v>
      </c>
      <c r="C969" s="22" t="s">
        <v>902</v>
      </c>
      <c r="D969" s="22">
        <v>8636</v>
      </c>
      <c r="E969" s="22" t="s">
        <v>903</v>
      </c>
      <c r="F969" s="43">
        <v>3.5488379999999999</v>
      </c>
      <c r="G969" s="43">
        <v>715.86070294852004</v>
      </c>
      <c r="H969" s="43">
        <v>27.675189393939394</v>
      </c>
      <c r="I969" s="9">
        <v>0</v>
      </c>
      <c r="J969" s="9">
        <v>27.675189393939394</v>
      </c>
      <c r="K969" s="11">
        <v>0</v>
      </c>
      <c r="L969" s="41">
        <v>4260</v>
      </c>
      <c r="M969" s="44">
        <v>0</v>
      </c>
      <c r="N969" s="13">
        <v>0</v>
      </c>
      <c r="O969" s="13">
        <v>0</v>
      </c>
      <c r="P969" s="22">
        <v>0</v>
      </c>
      <c r="Q969" s="22">
        <v>0</v>
      </c>
      <c r="R969" s="14">
        <v>0</v>
      </c>
      <c r="S969" s="22">
        <v>729</v>
      </c>
      <c r="T969" s="22">
        <v>1</v>
      </c>
      <c r="U969" s="22">
        <v>7748</v>
      </c>
      <c r="V969" s="22"/>
      <c r="W969" s="22">
        <v>1399</v>
      </c>
      <c r="X969" s="22">
        <v>923</v>
      </c>
      <c r="Y969" s="14">
        <v>7748</v>
      </c>
      <c r="Z969" s="10">
        <v>1399</v>
      </c>
      <c r="AA969" s="22">
        <v>923</v>
      </c>
      <c r="AB969" s="22">
        <v>2613.9499999999998</v>
      </c>
      <c r="AC969" s="22">
        <v>4.9574421188128956E-3</v>
      </c>
      <c r="AD969" s="42">
        <v>1.4420000000000001E-2</v>
      </c>
      <c r="AE969" s="22">
        <v>996</v>
      </c>
      <c r="AF969" s="22">
        <v>1.1760830476955491</v>
      </c>
      <c r="AG969" s="22">
        <v>5.8221933054235101E-3</v>
      </c>
      <c r="AH969" s="22">
        <v>0</v>
      </c>
      <c r="AI969" s="22">
        <v>0</v>
      </c>
      <c r="AJ969" s="22">
        <v>0</v>
      </c>
      <c r="AK969" s="22">
        <v>0</v>
      </c>
      <c r="AL969" s="45">
        <v>0</v>
      </c>
      <c r="AM969" s="45">
        <v>0</v>
      </c>
      <c r="AN969" s="45">
        <v>0</v>
      </c>
      <c r="AO969" s="45">
        <v>0</v>
      </c>
      <c r="AP969" s="45">
        <v>0</v>
      </c>
      <c r="AQ969" s="45">
        <v>0</v>
      </c>
      <c r="AR969" s="45">
        <v>0</v>
      </c>
      <c r="AS969" s="45" t="s">
        <v>4443</v>
      </c>
      <c r="AT969" s="45" t="s">
        <v>4443</v>
      </c>
      <c r="AU969" s="45">
        <v>1.1760830476955491</v>
      </c>
      <c r="AV969" s="10">
        <v>50.550692899914459</v>
      </c>
      <c r="AW969" s="10">
        <v>50.550692899914459</v>
      </c>
      <c r="AX969" s="17">
        <v>0</v>
      </c>
    </row>
    <row r="970" spans="1:50" x14ac:dyDescent="0.25">
      <c r="A970" s="22" t="s">
        <v>8</v>
      </c>
      <c r="B970" s="22" t="s">
        <v>3946</v>
      </c>
      <c r="C970" s="22" t="s">
        <v>11</v>
      </c>
      <c r="D970" s="22">
        <v>6107</v>
      </c>
      <c r="E970" s="22" t="s">
        <v>48</v>
      </c>
      <c r="F970" s="43">
        <v>5.6482919999999996</v>
      </c>
      <c r="G970" s="43">
        <v>358.38522722729999</v>
      </c>
      <c r="H970" s="43">
        <v>13.35530303030303</v>
      </c>
      <c r="I970" s="9">
        <v>0</v>
      </c>
      <c r="J970" s="9">
        <v>13.35530303030303</v>
      </c>
      <c r="K970" s="11">
        <v>4.4128787878787885E-2</v>
      </c>
      <c r="L970" s="41">
        <v>3205</v>
      </c>
      <c r="M970" s="44">
        <v>13</v>
      </c>
      <c r="N970" s="13">
        <v>12</v>
      </c>
      <c r="O970" s="13">
        <v>12</v>
      </c>
      <c r="P970" s="22">
        <v>0</v>
      </c>
      <c r="Q970" s="22">
        <v>0</v>
      </c>
      <c r="R970" s="14">
        <v>0</v>
      </c>
      <c r="S970" s="22">
        <v>546</v>
      </c>
      <c r="T970" s="22">
        <v>0.99669578535367864</v>
      </c>
      <c r="U970" s="22">
        <v>5826</v>
      </c>
      <c r="V970" s="22"/>
      <c r="W970" s="22">
        <v>1062</v>
      </c>
      <c r="X970" s="22">
        <v>705</v>
      </c>
      <c r="Y970" s="14">
        <v>5813</v>
      </c>
      <c r="Z970" s="10">
        <v>1062</v>
      </c>
      <c r="AA970" s="22">
        <v>705</v>
      </c>
      <c r="AB970" s="22">
        <v>1978.11</v>
      </c>
      <c r="AC970" s="22">
        <v>1.576039292606685E-2</v>
      </c>
      <c r="AD970" s="42">
        <v>3.4799999999999998E-2</v>
      </c>
      <c r="AE970" s="22">
        <v>997</v>
      </c>
      <c r="AF970" s="22">
        <v>1.0355184802534669</v>
      </c>
      <c r="AG970" s="22">
        <v>5.8175195519857689E-3</v>
      </c>
      <c r="AH970" s="22">
        <v>0</v>
      </c>
      <c r="AI970" s="22">
        <v>0</v>
      </c>
      <c r="AJ970" s="22">
        <v>0</v>
      </c>
      <c r="AK970" s="22">
        <v>0</v>
      </c>
      <c r="AL970" s="45">
        <v>0</v>
      </c>
      <c r="AM970" s="45">
        <v>0</v>
      </c>
      <c r="AN970" s="45">
        <v>0</v>
      </c>
      <c r="AO970" s="45">
        <v>0</v>
      </c>
      <c r="AP970" s="45">
        <v>1</v>
      </c>
      <c r="AQ970" s="45">
        <v>0</v>
      </c>
      <c r="AR970" s="45">
        <v>0</v>
      </c>
      <c r="AS970" s="45" t="s">
        <v>4443</v>
      </c>
      <c r="AT970" s="45" t="s">
        <v>4441</v>
      </c>
      <c r="AU970" s="45">
        <v>1.0355184802534669</v>
      </c>
      <c r="AV970" s="10">
        <v>79.518974417153558</v>
      </c>
      <c r="AW970" s="10">
        <v>79.518974417153558</v>
      </c>
      <c r="AX970" s="17">
        <v>0</v>
      </c>
    </row>
    <row r="971" spans="1:50" x14ac:dyDescent="0.25">
      <c r="A971" s="22" t="s">
        <v>539</v>
      </c>
      <c r="B971" s="22" t="s">
        <v>3949</v>
      </c>
      <c r="C971" s="22" t="s">
        <v>548</v>
      </c>
      <c r="D971" s="22">
        <v>6741</v>
      </c>
      <c r="E971" s="22" t="s">
        <v>562</v>
      </c>
      <c r="F971" s="43">
        <v>1.981873</v>
      </c>
      <c r="G971" s="43">
        <v>397.93063994005001</v>
      </c>
      <c r="H971" s="43">
        <v>17.377083333333335</v>
      </c>
      <c r="I971" s="9">
        <v>0</v>
      </c>
      <c r="J971" s="9">
        <v>17.377083333333335</v>
      </c>
      <c r="K971" s="11">
        <v>0</v>
      </c>
      <c r="L971" s="41">
        <v>5725</v>
      </c>
      <c r="M971" s="44">
        <v>0</v>
      </c>
      <c r="N971" s="13">
        <v>0</v>
      </c>
      <c r="O971" s="13">
        <v>0</v>
      </c>
      <c r="P971" s="22">
        <v>0</v>
      </c>
      <c r="Q971" s="22">
        <v>0</v>
      </c>
      <c r="R971" s="14">
        <v>0</v>
      </c>
      <c r="S971" s="22">
        <v>356</v>
      </c>
      <c r="T971" s="22">
        <v>1</v>
      </c>
      <c r="U971" s="22">
        <v>10409</v>
      </c>
      <c r="V971" s="22"/>
      <c r="W971" s="22">
        <v>1879</v>
      </c>
      <c r="X971" s="22">
        <v>1239</v>
      </c>
      <c r="Y971" s="14">
        <v>10409</v>
      </c>
      <c r="Z971" s="10">
        <v>1879</v>
      </c>
      <c r="AA971" s="22">
        <v>1239</v>
      </c>
      <c r="AB971" s="22">
        <v>3511.04</v>
      </c>
      <c r="AC971" s="22">
        <v>4.9804483522519847E-3</v>
      </c>
      <c r="AD971" s="42">
        <v>1.9460000000000002E-2</v>
      </c>
      <c r="AE971" s="22">
        <v>998</v>
      </c>
      <c r="AF971" s="22">
        <v>1.0960550538173108</v>
      </c>
      <c r="AG971" s="22">
        <v>5.799233088980481E-3</v>
      </c>
      <c r="AH971" s="22">
        <v>0</v>
      </c>
      <c r="AI971" s="22">
        <v>0</v>
      </c>
      <c r="AJ971" s="22">
        <v>0</v>
      </c>
      <c r="AK971" s="22">
        <v>0</v>
      </c>
      <c r="AL971" s="45">
        <v>0</v>
      </c>
      <c r="AM971" s="45">
        <v>0</v>
      </c>
      <c r="AN971" s="45">
        <v>0</v>
      </c>
      <c r="AO971" s="45">
        <v>0</v>
      </c>
      <c r="AP971" s="45">
        <v>0</v>
      </c>
      <c r="AQ971" s="45">
        <v>0</v>
      </c>
      <c r="AR971" s="45">
        <v>0</v>
      </c>
      <c r="AS971" s="45" t="s">
        <v>4443</v>
      </c>
      <c r="AT971" s="45" t="s">
        <v>4442</v>
      </c>
      <c r="AU971" s="45">
        <v>1.0960550538173108</v>
      </c>
      <c r="AV971" s="10">
        <v>108.1309195540103</v>
      </c>
      <c r="AW971" s="10">
        <v>108.1309195540103</v>
      </c>
      <c r="AX971" s="17">
        <v>0</v>
      </c>
    </row>
    <row r="972" spans="1:50" x14ac:dyDescent="0.25">
      <c r="A972" s="22" t="s">
        <v>1672</v>
      </c>
      <c r="B972" s="22" t="s">
        <v>3947</v>
      </c>
      <c r="C972" s="22" t="s">
        <v>1862</v>
      </c>
      <c r="D972" s="22">
        <v>4631</v>
      </c>
      <c r="E972" s="22" t="s">
        <v>1957</v>
      </c>
      <c r="F972" s="43">
        <v>1.2591859999999999</v>
      </c>
      <c r="G972" s="43">
        <v>296.62375648969999</v>
      </c>
      <c r="H972" s="43">
        <v>13.514015151515151</v>
      </c>
      <c r="I972" s="9">
        <v>7.7253787878787881</v>
      </c>
      <c r="J972" s="9">
        <v>5.7884469696969703</v>
      </c>
      <c r="K972" s="11">
        <v>11.963257575757575</v>
      </c>
      <c r="L972" s="41">
        <v>994</v>
      </c>
      <c r="M972" s="44">
        <v>1609</v>
      </c>
      <c r="N972" s="13">
        <v>572</v>
      </c>
      <c r="O972" s="13">
        <v>478</v>
      </c>
      <c r="P972" s="22">
        <v>303</v>
      </c>
      <c r="Q972" s="22">
        <v>245</v>
      </c>
      <c r="R972" s="14">
        <v>0</v>
      </c>
      <c r="S972" s="22">
        <v>251</v>
      </c>
      <c r="T972" s="22">
        <v>0.11475180088011883</v>
      </c>
      <c r="U972" s="22">
        <v>1818</v>
      </c>
      <c r="V972" s="22"/>
      <c r="W972" s="22">
        <v>610</v>
      </c>
      <c r="X972" s="22">
        <v>503</v>
      </c>
      <c r="Y972" s="14">
        <v>209</v>
      </c>
      <c r="Z972" s="10">
        <v>307</v>
      </c>
      <c r="AA972" s="22">
        <v>258</v>
      </c>
      <c r="AB972" s="22">
        <v>439.4</v>
      </c>
      <c r="AC972" s="22">
        <v>4.2450612011035067E-3</v>
      </c>
      <c r="AD972" s="42">
        <v>2.7100000000000002E-3</v>
      </c>
      <c r="AE972" s="22">
        <v>999</v>
      </c>
      <c r="AF972" s="22">
        <v>0.48666905794298482</v>
      </c>
      <c r="AG972" s="22">
        <v>5.7936792612260099E-3</v>
      </c>
      <c r="AH972" s="22">
        <v>0</v>
      </c>
      <c r="AI972" s="22">
        <v>1</v>
      </c>
      <c r="AJ972" s="22">
        <v>0</v>
      </c>
      <c r="AK972" s="22">
        <v>0</v>
      </c>
      <c r="AL972" s="45">
        <v>0</v>
      </c>
      <c r="AM972" s="45">
        <v>0</v>
      </c>
      <c r="AN972" s="45">
        <v>0</v>
      </c>
      <c r="AO972" s="45">
        <v>0</v>
      </c>
      <c r="AP972" s="45">
        <v>0</v>
      </c>
      <c r="AQ972" s="45">
        <v>0</v>
      </c>
      <c r="AR972" s="45">
        <v>0</v>
      </c>
      <c r="AS972" s="45" t="s">
        <v>4443</v>
      </c>
      <c r="AT972" s="45" t="s">
        <v>4445</v>
      </c>
      <c r="AU972" s="45">
        <v>0.20845455640764984</v>
      </c>
      <c r="AV972" s="10">
        <v>53.036678336550729</v>
      </c>
      <c r="AW972" s="10">
        <v>45.138324410684753</v>
      </c>
      <c r="AX972" s="17">
        <v>0.57165680970933652</v>
      </c>
    </row>
    <row r="973" spans="1:50" x14ac:dyDescent="0.25">
      <c r="A973" s="22" t="s">
        <v>2195</v>
      </c>
      <c r="B973" s="22" t="s">
        <v>3960</v>
      </c>
      <c r="C973" s="22" t="s">
        <v>2241</v>
      </c>
      <c r="D973" s="22">
        <v>4182</v>
      </c>
      <c r="E973" s="22" t="s">
        <v>2242</v>
      </c>
      <c r="F973" s="43">
        <v>0.13142599999999999</v>
      </c>
      <c r="G973" s="43">
        <v>14.074307383960001</v>
      </c>
      <c r="H973" s="43">
        <v>1.2562500000000001</v>
      </c>
      <c r="I973" s="9">
        <v>0</v>
      </c>
      <c r="J973" s="9">
        <v>1.2562500000000001</v>
      </c>
      <c r="K973" s="11">
        <v>0</v>
      </c>
      <c r="L973" s="41">
        <v>87</v>
      </c>
      <c r="M973" s="44">
        <v>0</v>
      </c>
      <c r="N973" s="13">
        <v>0</v>
      </c>
      <c r="O973" s="13">
        <v>0</v>
      </c>
      <c r="P973" s="22">
        <v>0</v>
      </c>
      <c r="Q973" s="22">
        <v>0</v>
      </c>
      <c r="R973" s="14">
        <v>0</v>
      </c>
      <c r="S973" s="22">
        <v>32</v>
      </c>
      <c r="T973" s="22">
        <v>1</v>
      </c>
      <c r="U973" s="22">
        <v>170</v>
      </c>
      <c r="V973" s="22"/>
      <c r="W973" s="22">
        <v>33</v>
      </c>
      <c r="X973" s="22">
        <v>22</v>
      </c>
      <c r="Y973" s="14">
        <v>170</v>
      </c>
      <c r="Z973" s="10">
        <v>33</v>
      </c>
      <c r="AA973" s="22">
        <v>22</v>
      </c>
      <c r="AB973" s="22">
        <v>60.51</v>
      </c>
      <c r="AC973" s="22">
        <v>9.3380083591027459E-3</v>
      </c>
      <c r="AD973" s="42">
        <v>6.4000000000000005E-4</v>
      </c>
      <c r="AE973" s="22">
        <v>1000</v>
      </c>
      <c r="AF973" s="22">
        <v>4.0454554086110081E-2</v>
      </c>
      <c r="AG973" s="22">
        <v>5.7792220123014399E-3</v>
      </c>
      <c r="AH973" s="22">
        <v>0</v>
      </c>
      <c r="AI973" s="22">
        <v>0</v>
      </c>
      <c r="AJ973" s="22">
        <v>0</v>
      </c>
      <c r="AK973" s="22">
        <v>0</v>
      </c>
      <c r="AL973" s="45">
        <v>0</v>
      </c>
      <c r="AM973" s="45">
        <v>0</v>
      </c>
      <c r="AN973" s="45">
        <v>0</v>
      </c>
      <c r="AO973" s="45">
        <v>0</v>
      </c>
      <c r="AP973" s="45">
        <v>0</v>
      </c>
      <c r="AQ973" s="45">
        <v>0</v>
      </c>
      <c r="AR973" s="45">
        <v>0</v>
      </c>
      <c r="AS973" s="45" t="s">
        <v>4443</v>
      </c>
      <c r="AT973" s="45" t="s">
        <v>4445</v>
      </c>
      <c r="AU973" s="45">
        <v>4.0454554086110081E-2</v>
      </c>
      <c r="AV973" s="10">
        <v>26.268656716417908</v>
      </c>
      <c r="AW973" s="10">
        <v>26.268656716417908</v>
      </c>
      <c r="AX973" s="17">
        <v>0</v>
      </c>
    </row>
    <row r="974" spans="1:50" x14ac:dyDescent="0.25">
      <c r="A974" s="22" t="s">
        <v>2906</v>
      </c>
      <c r="B974" s="22" t="s">
        <v>3954</v>
      </c>
      <c r="C974" s="22" t="s">
        <v>3027</v>
      </c>
      <c r="D974" s="22">
        <v>4734</v>
      </c>
      <c r="E974" s="22" t="s">
        <v>3225</v>
      </c>
      <c r="F974" s="43">
        <v>0.676014</v>
      </c>
      <c r="G974" s="43">
        <v>146.4763344063</v>
      </c>
      <c r="H974" s="43">
        <v>5.9856060606060613</v>
      </c>
      <c r="I974" s="9">
        <v>0</v>
      </c>
      <c r="J974" s="9">
        <v>5.9856060606060613</v>
      </c>
      <c r="K974" s="11">
        <v>0</v>
      </c>
      <c r="L974" s="41">
        <v>4466</v>
      </c>
      <c r="M974" s="44">
        <v>0</v>
      </c>
      <c r="N974" s="13">
        <v>0</v>
      </c>
      <c r="O974" s="13">
        <v>0</v>
      </c>
      <c r="P974" s="22">
        <v>0</v>
      </c>
      <c r="Q974" s="22">
        <v>0</v>
      </c>
      <c r="R974" s="14">
        <v>0</v>
      </c>
      <c r="S974" s="22">
        <v>314</v>
      </c>
      <c r="T974" s="22">
        <v>1</v>
      </c>
      <c r="U974" s="22">
        <v>8122</v>
      </c>
      <c r="V974" s="22"/>
      <c r="W974" s="22">
        <v>1467</v>
      </c>
      <c r="X974" s="22">
        <v>967</v>
      </c>
      <c r="Y974" s="14">
        <v>8122</v>
      </c>
      <c r="Z974" s="10">
        <v>1467</v>
      </c>
      <c r="AA974" s="22">
        <v>967</v>
      </c>
      <c r="AB974" s="22">
        <v>2740.77</v>
      </c>
      <c r="AC974" s="22">
        <v>4.6151755690776244E-3</v>
      </c>
      <c r="AD974" s="42">
        <v>1.4080000000000001E-2</v>
      </c>
      <c r="AE974" s="22">
        <v>1001</v>
      </c>
      <c r="AF974" s="22">
        <v>0.60385156332768641</v>
      </c>
      <c r="AG974" s="22">
        <v>5.7509672697874893E-3</v>
      </c>
      <c r="AH974" s="22">
        <v>0</v>
      </c>
      <c r="AI974" s="22">
        <v>0</v>
      </c>
      <c r="AJ974" s="22">
        <v>0</v>
      </c>
      <c r="AK974" s="22">
        <v>0</v>
      </c>
      <c r="AL974" s="45">
        <v>0</v>
      </c>
      <c r="AM974" s="45">
        <v>0</v>
      </c>
      <c r="AN974" s="45">
        <v>0</v>
      </c>
      <c r="AO974" s="45">
        <v>0</v>
      </c>
      <c r="AP974" s="45">
        <v>0</v>
      </c>
      <c r="AQ974" s="45">
        <v>0</v>
      </c>
      <c r="AR974" s="45">
        <v>0</v>
      </c>
      <c r="AS974" s="45" t="s">
        <v>4443</v>
      </c>
      <c r="AT974" s="45" t="s">
        <v>4443</v>
      </c>
      <c r="AU974" s="45">
        <v>0.60385156332768641</v>
      </c>
      <c r="AV974" s="10">
        <v>245.08796354891783</v>
      </c>
      <c r="AW974" s="10">
        <v>245.08796354891783</v>
      </c>
      <c r="AX974" s="17">
        <v>0</v>
      </c>
    </row>
    <row r="975" spans="1:50" x14ac:dyDescent="0.25">
      <c r="A975" s="22" t="s">
        <v>964</v>
      </c>
      <c r="B975" s="22" t="s">
        <v>3948</v>
      </c>
      <c r="C975" s="22" t="s">
        <v>1100</v>
      </c>
      <c r="D975" s="22">
        <v>627</v>
      </c>
      <c r="E975" s="22" t="s">
        <v>1101</v>
      </c>
      <c r="F975" s="43">
        <v>1.0956779999999999</v>
      </c>
      <c r="G975" s="43">
        <v>153.52491717646001</v>
      </c>
      <c r="H975" s="43">
        <v>5.5583333333333336</v>
      </c>
      <c r="I975" s="9">
        <v>1.7448863636363636</v>
      </c>
      <c r="J975" s="9">
        <v>3.8134469696969697</v>
      </c>
      <c r="K975" s="11">
        <v>5.4206439393939396</v>
      </c>
      <c r="L975" s="41">
        <v>3519</v>
      </c>
      <c r="M975" s="44">
        <v>7135</v>
      </c>
      <c r="N975" s="13">
        <v>2417</v>
      </c>
      <c r="O975" s="13">
        <v>1996</v>
      </c>
      <c r="P975" s="22">
        <v>2157</v>
      </c>
      <c r="Q975" s="22">
        <v>1817</v>
      </c>
      <c r="R975" s="14">
        <v>0</v>
      </c>
      <c r="S975" s="22">
        <v>181</v>
      </c>
      <c r="T975" s="22">
        <v>2.4771705056562787E-2</v>
      </c>
      <c r="U975" s="22">
        <v>7294</v>
      </c>
      <c r="V975" s="22"/>
      <c r="W975" s="22">
        <v>2446</v>
      </c>
      <c r="X975" s="22">
        <v>2015</v>
      </c>
      <c r="Y975" s="14">
        <v>159</v>
      </c>
      <c r="Z975" s="10">
        <v>289</v>
      </c>
      <c r="AA975" s="22">
        <v>198</v>
      </c>
      <c r="AB975" s="22">
        <v>410.24</v>
      </c>
      <c r="AC975" s="22">
        <v>7.1368089307655416E-3</v>
      </c>
      <c r="AD975" s="42">
        <v>4.2900000000000004E-3</v>
      </c>
      <c r="AE975" s="22">
        <v>1002</v>
      </c>
      <c r="AF975" s="22">
        <v>0.50016430299860937</v>
      </c>
      <c r="AG975" s="22">
        <v>5.7490149769955099E-3</v>
      </c>
      <c r="AH975" s="22">
        <v>0</v>
      </c>
      <c r="AI975" s="22">
        <v>0</v>
      </c>
      <c r="AJ975" s="22">
        <v>0</v>
      </c>
      <c r="AK975" s="22">
        <v>0</v>
      </c>
      <c r="AL975" s="45">
        <v>0</v>
      </c>
      <c r="AM975" s="45">
        <v>0</v>
      </c>
      <c r="AN975" s="45">
        <v>0</v>
      </c>
      <c r="AO975" s="45">
        <v>0</v>
      </c>
      <c r="AP975" s="45">
        <v>0</v>
      </c>
      <c r="AQ975" s="45">
        <v>0</v>
      </c>
      <c r="AR975" s="45">
        <v>0</v>
      </c>
      <c r="AS975" s="45" t="s">
        <v>4443</v>
      </c>
      <c r="AT975" s="45" t="s">
        <v>4444</v>
      </c>
      <c r="AU975" s="45">
        <v>0.34315143249546814</v>
      </c>
      <c r="AV975" s="10">
        <v>75.784454929227707</v>
      </c>
      <c r="AW975" s="10">
        <v>440.05997001499247</v>
      </c>
      <c r="AX975" s="17">
        <v>0.31392258416246421</v>
      </c>
    </row>
    <row r="976" spans="1:50" x14ac:dyDescent="0.25">
      <c r="A976" s="22" t="s">
        <v>1672</v>
      </c>
      <c r="B976" s="22" t="s">
        <v>3957</v>
      </c>
      <c r="C976" s="22" t="s">
        <v>1674</v>
      </c>
      <c r="D976" s="22">
        <v>6771</v>
      </c>
      <c r="E976" s="22" t="s">
        <v>1675</v>
      </c>
      <c r="F976" s="43">
        <v>0.905524</v>
      </c>
      <c r="G976" s="43">
        <v>177.80367247686999</v>
      </c>
      <c r="H976" s="43">
        <v>8.2035984848484844</v>
      </c>
      <c r="I976" s="9">
        <v>0</v>
      </c>
      <c r="J976" s="9">
        <v>8.2035984848484844</v>
      </c>
      <c r="K976" s="11">
        <v>0.26022727272727275</v>
      </c>
      <c r="L976" s="41">
        <v>3954</v>
      </c>
      <c r="M976" s="44">
        <v>2</v>
      </c>
      <c r="N976" s="13">
        <v>2</v>
      </c>
      <c r="O976" s="13">
        <v>2</v>
      </c>
      <c r="P976" s="22">
        <v>2</v>
      </c>
      <c r="Q976" s="22">
        <v>2</v>
      </c>
      <c r="R976" s="14">
        <v>0</v>
      </c>
      <c r="S976" s="22">
        <v>372</v>
      </c>
      <c r="T976" s="22">
        <v>0.96827888722151678</v>
      </c>
      <c r="U976" s="22">
        <v>6966</v>
      </c>
      <c r="V976" s="22"/>
      <c r="W976" s="22">
        <v>1260</v>
      </c>
      <c r="X976" s="22">
        <v>832</v>
      </c>
      <c r="Y976" s="14">
        <v>6964</v>
      </c>
      <c r="Z976" s="10">
        <v>1258</v>
      </c>
      <c r="AA976" s="22">
        <v>830</v>
      </c>
      <c r="AB976" s="22">
        <v>2350.2199999999998</v>
      </c>
      <c r="AC976" s="22">
        <v>5.0928306900848586E-3</v>
      </c>
      <c r="AD976" s="42">
        <v>1.332E-2</v>
      </c>
      <c r="AE976" s="22">
        <v>1003</v>
      </c>
      <c r="AF976" s="22">
        <v>0.66654060268156923</v>
      </c>
      <c r="AG976" s="22">
        <v>5.7460396782893896E-3</v>
      </c>
      <c r="AH976" s="22">
        <v>0</v>
      </c>
      <c r="AI976" s="22">
        <v>0</v>
      </c>
      <c r="AJ976" s="22">
        <v>0</v>
      </c>
      <c r="AK976" s="22">
        <v>0</v>
      </c>
      <c r="AL976" s="45">
        <v>0</v>
      </c>
      <c r="AM976" s="45">
        <v>0</v>
      </c>
      <c r="AN976" s="45">
        <v>0</v>
      </c>
      <c r="AO976" s="45">
        <v>0</v>
      </c>
      <c r="AP976" s="45">
        <v>0</v>
      </c>
      <c r="AQ976" s="45">
        <v>0</v>
      </c>
      <c r="AR976" s="45">
        <v>0</v>
      </c>
      <c r="AS976" s="45" t="s">
        <v>4443</v>
      </c>
      <c r="AT976" s="45" t="s">
        <v>4443</v>
      </c>
      <c r="AU976" s="45">
        <v>0.66654060268156923</v>
      </c>
      <c r="AV976" s="10">
        <v>153.34733925891723</v>
      </c>
      <c r="AW976" s="10">
        <v>153.59113471083921</v>
      </c>
      <c r="AX976" s="17">
        <v>0</v>
      </c>
    </row>
    <row r="977" spans="1:50" x14ac:dyDescent="0.25">
      <c r="A977" s="22" t="s">
        <v>8</v>
      </c>
      <c r="B977" s="22" t="s">
        <v>3946</v>
      </c>
      <c r="C977" s="22" t="s">
        <v>25</v>
      </c>
      <c r="D977" s="22">
        <v>2292</v>
      </c>
      <c r="E977" s="22" t="s">
        <v>112</v>
      </c>
      <c r="F977" s="43">
        <v>12.217594999999999</v>
      </c>
      <c r="G977" s="43">
        <v>1577.01008092184</v>
      </c>
      <c r="H977" s="43">
        <v>65.759659090909096</v>
      </c>
      <c r="I977" s="9">
        <v>0</v>
      </c>
      <c r="J977" s="9">
        <v>65.759659090909096</v>
      </c>
      <c r="K977" s="11">
        <v>0</v>
      </c>
      <c r="L977" s="41">
        <v>19994</v>
      </c>
      <c r="M977" s="44">
        <v>0</v>
      </c>
      <c r="N977" s="13">
        <v>0</v>
      </c>
      <c r="O977" s="13">
        <v>0</v>
      </c>
      <c r="P977" s="22">
        <v>0</v>
      </c>
      <c r="Q977" s="22">
        <v>0</v>
      </c>
      <c r="R977" s="14">
        <v>0</v>
      </c>
      <c r="S977" s="22">
        <v>2555</v>
      </c>
      <c r="T977" s="22">
        <v>1</v>
      </c>
      <c r="U977" s="22">
        <v>36321</v>
      </c>
      <c r="V977" s="22"/>
      <c r="W977" s="22">
        <v>6552</v>
      </c>
      <c r="X977" s="22">
        <v>4317</v>
      </c>
      <c r="Y977" s="14">
        <v>36321</v>
      </c>
      <c r="Z977" s="10">
        <v>6552</v>
      </c>
      <c r="AA977" s="22">
        <v>4317</v>
      </c>
      <c r="AB977" s="22">
        <v>12245.13</v>
      </c>
      <c r="AC977" s="22">
        <v>7.7473157260086849E-3</v>
      </c>
      <c r="AD977" s="42">
        <v>0.10555</v>
      </c>
      <c r="AE977" s="22">
        <v>1004</v>
      </c>
      <c r="AF977" s="22">
        <v>5.9329484441601377</v>
      </c>
      <c r="AG977" s="22">
        <v>5.7378611645649297E-3</v>
      </c>
      <c r="AH977" s="22">
        <v>0</v>
      </c>
      <c r="AI977" s="22">
        <v>0</v>
      </c>
      <c r="AJ977" s="22">
        <v>0</v>
      </c>
      <c r="AK977" s="22">
        <v>0</v>
      </c>
      <c r="AL977" s="45">
        <v>0</v>
      </c>
      <c r="AM977" s="45">
        <v>0</v>
      </c>
      <c r="AN977" s="45">
        <v>0</v>
      </c>
      <c r="AO977" s="45">
        <v>1</v>
      </c>
      <c r="AP977" s="45">
        <v>0</v>
      </c>
      <c r="AQ977" s="45">
        <v>1</v>
      </c>
      <c r="AR977" s="45">
        <v>0</v>
      </c>
      <c r="AS977" s="45" t="s">
        <v>4443</v>
      </c>
      <c r="AT977" s="45" t="s">
        <v>4440</v>
      </c>
      <c r="AU977" s="45">
        <v>5.9329484441601377</v>
      </c>
      <c r="AV977" s="10">
        <v>99.635553021073633</v>
      </c>
      <c r="AW977" s="10">
        <v>99.635553021073633</v>
      </c>
      <c r="AX977" s="17">
        <v>0</v>
      </c>
    </row>
    <row r="978" spans="1:50" x14ac:dyDescent="0.25">
      <c r="A978" s="22" t="s">
        <v>2195</v>
      </c>
      <c r="B978" s="22" t="s">
        <v>3956</v>
      </c>
      <c r="C978" s="22" t="s">
        <v>2509</v>
      </c>
      <c r="D978" s="22">
        <v>5553</v>
      </c>
      <c r="E978" s="22" t="s">
        <v>2721</v>
      </c>
      <c r="F978" s="43">
        <v>0.262521</v>
      </c>
      <c r="G978" s="43">
        <v>52.383392045740003</v>
      </c>
      <c r="H978" s="43">
        <v>2.6613636363636366</v>
      </c>
      <c r="I978" s="9">
        <v>0</v>
      </c>
      <c r="J978" s="9">
        <v>2.6613636363636366</v>
      </c>
      <c r="K978" s="11">
        <v>0</v>
      </c>
      <c r="L978" s="41">
        <v>20</v>
      </c>
      <c r="M978" s="44">
        <v>0</v>
      </c>
      <c r="N978" s="13">
        <v>0</v>
      </c>
      <c r="O978" s="13">
        <v>0</v>
      </c>
      <c r="P978" s="22">
        <v>0</v>
      </c>
      <c r="Q978" s="22">
        <v>0</v>
      </c>
      <c r="R978" s="14">
        <v>0</v>
      </c>
      <c r="S978" s="22">
        <v>52</v>
      </c>
      <c r="T978" s="22">
        <v>1</v>
      </c>
      <c r="U978" s="22">
        <v>49</v>
      </c>
      <c r="V978" s="22"/>
      <c r="W978" s="22">
        <v>11</v>
      </c>
      <c r="X978" s="22">
        <v>8</v>
      </c>
      <c r="Y978" s="14">
        <v>49</v>
      </c>
      <c r="Z978" s="10">
        <v>11</v>
      </c>
      <c r="AA978" s="22">
        <v>8</v>
      </c>
      <c r="AB978" s="22">
        <v>19.48</v>
      </c>
      <c r="AC978" s="22">
        <v>5.0115311312939137E-3</v>
      </c>
      <c r="AD978" s="42">
        <v>1.1E-4</v>
      </c>
      <c r="AE978" s="22">
        <v>1005</v>
      </c>
      <c r="AF978" s="22">
        <v>5.1560809501827329E-2</v>
      </c>
      <c r="AG978" s="22">
        <v>5.7289788335363702E-3</v>
      </c>
      <c r="AH978" s="22">
        <v>0</v>
      </c>
      <c r="AI978" s="22">
        <v>0</v>
      </c>
      <c r="AJ978" s="22">
        <v>0</v>
      </c>
      <c r="AK978" s="22">
        <v>0</v>
      </c>
      <c r="AL978" s="45">
        <v>0</v>
      </c>
      <c r="AM978" s="45">
        <v>0</v>
      </c>
      <c r="AN978" s="45">
        <v>0</v>
      </c>
      <c r="AO978" s="45">
        <v>0</v>
      </c>
      <c r="AP978" s="45">
        <v>0</v>
      </c>
      <c r="AQ978" s="45">
        <v>0</v>
      </c>
      <c r="AR978" s="45">
        <v>0</v>
      </c>
      <c r="AS978" s="45" t="s">
        <v>4443</v>
      </c>
      <c r="AT978" s="45" t="s">
        <v>4445</v>
      </c>
      <c r="AU978" s="45">
        <v>5.1560809501827329E-2</v>
      </c>
      <c r="AV978" s="10">
        <v>4.133219470538001</v>
      </c>
      <c r="AW978" s="10">
        <v>4.133219470538001</v>
      </c>
      <c r="AX978" s="17">
        <v>0</v>
      </c>
    </row>
    <row r="979" spans="1:50" x14ac:dyDescent="0.25">
      <c r="A979" s="22" t="s">
        <v>2906</v>
      </c>
      <c r="B979" s="22" t="s">
        <v>3950</v>
      </c>
      <c r="C979" s="22" t="s">
        <v>2948</v>
      </c>
      <c r="D979" s="22">
        <v>7473</v>
      </c>
      <c r="E979" s="22" t="s">
        <v>3217</v>
      </c>
      <c r="F979" s="43">
        <v>1.8588E-2</v>
      </c>
      <c r="G979" s="43">
        <v>3.1175561572000001</v>
      </c>
      <c r="H979" s="43">
        <v>0.15075757575757576</v>
      </c>
      <c r="I979" s="9">
        <v>0</v>
      </c>
      <c r="J979" s="9">
        <v>0.15075757575757576</v>
      </c>
      <c r="K979" s="11">
        <v>0</v>
      </c>
      <c r="L979" s="41">
        <v>1</v>
      </c>
      <c r="M979" s="44">
        <v>0</v>
      </c>
      <c r="N979" s="13">
        <v>0</v>
      </c>
      <c r="O979" s="13">
        <v>0</v>
      </c>
      <c r="P979" s="22">
        <v>0</v>
      </c>
      <c r="Q979" s="22">
        <v>0</v>
      </c>
      <c r="R979" s="14">
        <v>0</v>
      </c>
      <c r="S979" s="22">
        <v>2</v>
      </c>
      <c r="T979" s="22">
        <v>1</v>
      </c>
      <c r="U979" s="22">
        <v>14</v>
      </c>
      <c r="V979" s="22"/>
      <c r="W979" s="22">
        <v>5</v>
      </c>
      <c r="X979" s="22">
        <v>4</v>
      </c>
      <c r="Y979" s="14">
        <v>14</v>
      </c>
      <c r="Z979" s="10">
        <v>5</v>
      </c>
      <c r="AA979" s="22">
        <v>4</v>
      </c>
      <c r="AB979" s="22">
        <v>8.11</v>
      </c>
      <c r="AC979" s="22">
        <v>5.9623625245918957E-3</v>
      </c>
      <c r="AD979" s="42">
        <v>6.0000000000000002E-5</v>
      </c>
      <c r="AE979" s="22">
        <v>1006</v>
      </c>
      <c r="AF979" s="22">
        <v>4.5737430355042401E-2</v>
      </c>
      <c r="AG979" s="22">
        <v>5.7171787943803001E-3</v>
      </c>
      <c r="AH979" s="22">
        <v>0</v>
      </c>
      <c r="AI979" s="22">
        <v>0</v>
      </c>
      <c r="AJ979" s="22">
        <v>0</v>
      </c>
      <c r="AK979" s="22">
        <v>0</v>
      </c>
      <c r="AL979" s="45">
        <v>0</v>
      </c>
      <c r="AM979" s="45">
        <v>0</v>
      </c>
      <c r="AN979" s="45">
        <v>0</v>
      </c>
      <c r="AO979" s="45">
        <v>0</v>
      </c>
      <c r="AP979" s="45">
        <v>0</v>
      </c>
      <c r="AQ979" s="45">
        <v>0</v>
      </c>
      <c r="AR979" s="45">
        <v>0</v>
      </c>
      <c r="AS979" s="45" t="s">
        <v>4443</v>
      </c>
      <c r="AT979" s="45" t="s">
        <v>4445</v>
      </c>
      <c r="AU979" s="45">
        <v>4.5737430355042401E-2</v>
      </c>
      <c r="AV979" s="10">
        <v>33.165829145728644</v>
      </c>
      <c r="AW979" s="10">
        <v>33.165829145728644</v>
      </c>
      <c r="AX979" s="17">
        <v>0</v>
      </c>
    </row>
    <row r="980" spans="1:50" x14ac:dyDescent="0.25">
      <c r="A980" s="22" t="s">
        <v>8</v>
      </c>
      <c r="B980" s="22" t="s">
        <v>3946</v>
      </c>
      <c r="C980" s="22" t="s">
        <v>50</v>
      </c>
      <c r="D980" s="22">
        <v>6921</v>
      </c>
      <c r="E980" s="22" t="s">
        <v>81</v>
      </c>
      <c r="F980" s="43">
        <v>0.73057799999999995</v>
      </c>
      <c r="G980" s="43">
        <v>123.26730790542</v>
      </c>
      <c r="H980" s="43">
        <v>5.2848484848484851</v>
      </c>
      <c r="I980" s="9">
        <v>0</v>
      </c>
      <c r="J980" s="9">
        <v>5.2848484848484851</v>
      </c>
      <c r="K980" s="11">
        <v>0</v>
      </c>
      <c r="L980" s="41">
        <v>4001</v>
      </c>
      <c r="M980" s="44">
        <v>0</v>
      </c>
      <c r="N980" s="13">
        <v>0</v>
      </c>
      <c r="O980" s="13">
        <v>0</v>
      </c>
      <c r="P980" s="22">
        <v>0</v>
      </c>
      <c r="Q980" s="22">
        <v>0</v>
      </c>
      <c r="R980" s="14">
        <v>0</v>
      </c>
      <c r="S980" s="22">
        <v>235</v>
      </c>
      <c r="T980" s="22">
        <v>1</v>
      </c>
      <c r="U980" s="22">
        <v>7278</v>
      </c>
      <c r="V980" s="22"/>
      <c r="W980" s="22">
        <v>1315</v>
      </c>
      <c r="X980" s="22">
        <v>867</v>
      </c>
      <c r="Y980" s="14">
        <v>7278</v>
      </c>
      <c r="Z980" s="10">
        <v>1315</v>
      </c>
      <c r="AA980" s="22">
        <v>867</v>
      </c>
      <c r="AB980" s="22">
        <v>2456.5700000000002</v>
      </c>
      <c r="AC980" s="22">
        <v>5.9267782546249381E-3</v>
      </c>
      <c r="AD980" s="42">
        <v>1.6209999999999999E-2</v>
      </c>
      <c r="AE980" s="22">
        <v>1007</v>
      </c>
      <c r="AF980" s="22">
        <v>0.43218142741700816</v>
      </c>
      <c r="AG980" s="22">
        <v>5.6865977291711599E-3</v>
      </c>
      <c r="AH980" s="22">
        <v>0</v>
      </c>
      <c r="AI980" s="22">
        <v>0</v>
      </c>
      <c r="AJ980" s="22">
        <v>0</v>
      </c>
      <c r="AK980" s="22">
        <v>0</v>
      </c>
      <c r="AL980" s="45">
        <v>0</v>
      </c>
      <c r="AM980" s="45">
        <v>0</v>
      </c>
      <c r="AN980" s="45">
        <v>0</v>
      </c>
      <c r="AO980" s="45">
        <v>0</v>
      </c>
      <c r="AP980" s="45">
        <v>0</v>
      </c>
      <c r="AQ980" s="45">
        <v>0</v>
      </c>
      <c r="AR980" s="45">
        <v>0</v>
      </c>
      <c r="AS980" s="45" t="s">
        <v>4443</v>
      </c>
      <c r="AT980" s="45" t="s">
        <v>4443</v>
      </c>
      <c r="AU980" s="45">
        <v>0.43218142741700816</v>
      </c>
      <c r="AV980" s="10">
        <v>248.82454128440367</v>
      </c>
      <c r="AW980" s="10">
        <v>248.82454128440367</v>
      </c>
      <c r="AX980" s="17">
        <v>0</v>
      </c>
    </row>
    <row r="981" spans="1:50" x14ac:dyDescent="0.25">
      <c r="A981" s="22" t="s">
        <v>539</v>
      </c>
      <c r="B981" s="22" t="s">
        <v>3949</v>
      </c>
      <c r="C981" s="22" t="s">
        <v>947</v>
      </c>
      <c r="D981" s="22">
        <v>6183</v>
      </c>
      <c r="E981" s="22" t="s">
        <v>952</v>
      </c>
      <c r="F981" s="43">
        <v>0.121583</v>
      </c>
      <c r="G981" s="43">
        <v>13.74011329384</v>
      </c>
      <c r="H981" s="43">
        <v>0.67575757575757578</v>
      </c>
      <c r="I981" s="9">
        <v>0</v>
      </c>
      <c r="J981" s="9">
        <v>0.67575757575757578</v>
      </c>
      <c r="K981" s="11">
        <v>0</v>
      </c>
      <c r="L981" s="41">
        <v>55</v>
      </c>
      <c r="M981" s="44">
        <v>0</v>
      </c>
      <c r="N981" s="13">
        <v>0</v>
      </c>
      <c r="O981" s="13">
        <v>0</v>
      </c>
      <c r="P981" s="22">
        <v>0</v>
      </c>
      <c r="Q981" s="22">
        <v>0</v>
      </c>
      <c r="R981" s="14">
        <v>0</v>
      </c>
      <c r="S981" s="22">
        <v>14</v>
      </c>
      <c r="T981" s="22">
        <v>1</v>
      </c>
      <c r="U981" s="22">
        <v>112</v>
      </c>
      <c r="V981" s="22"/>
      <c r="W981" s="22">
        <v>22</v>
      </c>
      <c r="X981" s="22">
        <v>16</v>
      </c>
      <c r="Y981" s="14">
        <v>112</v>
      </c>
      <c r="Z981" s="10">
        <v>22</v>
      </c>
      <c r="AA981" s="22">
        <v>16</v>
      </c>
      <c r="AB981" s="22">
        <v>40.22</v>
      </c>
      <c r="AC981" s="22">
        <v>8.8487625538363184E-3</v>
      </c>
      <c r="AD981" s="42">
        <v>4.0000000000000002E-4</v>
      </c>
      <c r="AE981" s="22">
        <v>1008</v>
      </c>
      <c r="AF981" s="22">
        <v>2.8388792717044302E-2</v>
      </c>
      <c r="AG981" s="22">
        <v>5.6777585434088602E-3</v>
      </c>
      <c r="AH981" s="22">
        <v>0</v>
      </c>
      <c r="AI981" s="22">
        <v>0</v>
      </c>
      <c r="AJ981" s="22">
        <v>0</v>
      </c>
      <c r="AK981" s="22">
        <v>0</v>
      </c>
      <c r="AL981" s="45">
        <v>0</v>
      </c>
      <c r="AM981" s="45">
        <v>0</v>
      </c>
      <c r="AN981" s="45">
        <v>0</v>
      </c>
      <c r="AO981" s="45">
        <v>0</v>
      </c>
      <c r="AP981" s="45">
        <v>0</v>
      </c>
      <c r="AQ981" s="45">
        <v>0</v>
      </c>
      <c r="AR981" s="45">
        <v>0</v>
      </c>
      <c r="AS981" s="45" t="s">
        <v>4443</v>
      </c>
      <c r="AT981" s="45" t="s">
        <v>4445</v>
      </c>
      <c r="AU981" s="45">
        <v>2.8388792717044302E-2</v>
      </c>
      <c r="AV981" s="10">
        <v>32.55605381165919</v>
      </c>
      <c r="AW981" s="10">
        <v>32.55605381165919</v>
      </c>
      <c r="AX981" s="17">
        <v>0</v>
      </c>
    </row>
    <row r="982" spans="1:50" x14ac:dyDescent="0.25">
      <c r="A982" s="22" t="s">
        <v>2906</v>
      </c>
      <c r="B982" s="22" t="s">
        <v>3950</v>
      </c>
      <c r="C982" s="22" t="s">
        <v>2930</v>
      </c>
      <c r="D982" s="22">
        <v>7139</v>
      </c>
      <c r="E982" s="22" t="s">
        <v>3112</v>
      </c>
      <c r="F982" s="43">
        <v>1.5655289999999999</v>
      </c>
      <c r="G982" s="43">
        <v>70.361023078550005</v>
      </c>
      <c r="H982" s="43">
        <v>2.0780303030303031</v>
      </c>
      <c r="I982" s="9">
        <v>0</v>
      </c>
      <c r="J982" s="9">
        <v>2.0780303030303031</v>
      </c>
      <c r="K982" s="11">
        <v>0</v>
      </c>
      <c r="L982" s="41">
        <v>266</v>
      </c>
      <c r="M982" s="44">
        <v>0</v>
      </c>
      <c r="N982" s="13">
        <v>0</v>
      </c>
      <c r="O982" s="13">
        <v>0</v>
      </c>
      <c r="P982" s="22">
        <v>0</v>
      </c>
      <c r="Q982" s="22">
        <v>0</v>
      </c>
      <c r="R982" s="14">
        <v>0</v>
      </c>
      <c r="S982" s="22">
        <v>50</v>
      </c>
      <c r="T982" s="22">
        <v>1</v>
      </c>
      <c r="U982" s="22">
        <v>495</v>
      </c>
      <c r="V982" s="22"/>
      <c r="W982" s="22">
        <v>91</v>
      </c>
      <c r="X982" s="22">
        <v>61</v>
      </c>
      <c r="Y982" s="14">
        <v>495</v>
      </c>
      <c r="Z982" s="10">
        <v>91</v>
      </c>
      <c r="AA982" s="22">
        <v>61</v>
      </c>
      <c r="AB982" s="22">
        <v>169.22</v>
      </c>
      <c r="AC982" s="22">
        <v>2.2249946511611499E-2</v>
      </c>
      <c r="AD982" s="42">
        <v>4.2100000000000002E-3</v>
      </c>
      <c r="AE982" s="22">
        <v>1009</v>
      </c>
      <c r="AF982" s="22">
        <v>0.32825293937663674</v>
      </c>
      <c r="AG982" s="22">
        <v>5.6595334375282198E-3</v>
      </c>
      <c r="AH982" s="22">
        <v>0</v>
      </c>
      <c r="AI982" s="22">
        <v>0</v>
      </c>
      <c r="AJ982" s="22">
        <v>0</v>
      </c>
      <c r="AK982" s="22">
        <v>0</v>
      </c>
      <c r="AL982" s="45">
        <v>0</v>
      </c>
      <c r="AM982" s="45">
        <v>0</v>
      </c>
      <c r="AN982" s="45">
        <v>0</v>
      </c>
      <c r="AO982" s="45">
        <v>0</v>
      </c>
      <c r="AP982" s="45">
        <v>0</v>
      </c>
      <c r="AQ982" s="45">
        <v>0</v>
      </c>
      <c r="AR982" s="45">
        <v>0</v>
      </c>
      <c r="AS982" s="45" t="s">
        <v>4443</v>
      </c>
      <c r="AT982" s="45" t="s">
        <v>4444</v>
      </c>
      <c r="AU982" s="45">
        <v>0.32825293937663674</v>
      </c>
      <c r="AV982" s="10">
        <v>43.791469194312796</v>
      </c>
      <c r="AW982" s="10">
        <v>43.791469194312796</v>
      </c>
      <c r="AX982" s="17">
        <v>0</v>
      </c>
    </row>
    <row r="983" spans="1:50" x14ac:dyDescent="0.25">
      <c r="A983" s="22" t="s">
        <v>1672</v>
      </c>
      <c r="B983" s="22" t="s">
        <v>3957</v>
      </c>
      <c r="C983" s="22" t="s">
        <v>486</v>
      </c>
      <c r="D983" s="22">
        <v>3986</v>
      </c>
      <c r="E983" s="22" t="s">
        <v>1673</v>
      </c>
      <c r="F983" s="43">
        <v>2.071205</v>
      </c>
      <c r="G983" s="43">
        <v>387.47412757149999</v>
      </c>
      <c r="H983" s="43">
        <v>16.707765151515151</v>
      </c>
      <c r="I983" s="9">
        <v>3.3193181818181818</v>
      </c>
      <c r="J983" s="9">
        <v>13.38844696969697</v>
      </c>
      <c r="K983" s="11">
        <v>13.518371212121213</v>
      </c>
      <c r="L983" s="41">
        <v>7464</v>
      </c>
      <c r="M983" s="44">
        <v>11619</v>
      </c>
      <c r="N983" s="13">
        <v>3119</v>
      </c>
      <c r="O983" s="13">
        <v>2613</v>
      </c>
      <c r="P983" s="22">
        <v>2117</v>
      </c>
      <c r="Q983" s="22">
        <v>1801</v>
      </c>
      <c r="R983" s="14">
        <v>0</v>
      </c>
      <c r="S983" s="22">
        <v>810</v>
      </c>
      <c r="T983" s="22">
        <v>0.19089291179704593</v>
      </c>
      <c r="U983" s="22">
        <v>14209</v>
      </c>
      <c r="V983" s="22"/>
      <c r="W983" s="22">
        <v>3586</v>
      </c>
      <c r="X983" s="22">
        <v>2921</v>
      </c>
      <c r="Y983" s="14">
        <v>2590</v>
      </c>
      <c r="Z983" s="10">
        <v>1469</v>
      </c>
      <c r="AA983" s="22">
        <v>1120</v>
      </c>
      <c r="AB983" s="22">
        <v>2245.63</v>
      </c>
      <c r="AC983" s="22">
        <v>5.3454020607293417E-3</v>
      </c>
      <c r="AD983" s="42">
        <v>1.6330000000000001E-2</v>
      </c>
      <c r="AE983" s="22">
        <v>1010</v>
      </c>
      <c r="AF983" s="22">
        <v>1.309906924361925</v>
      </c>
      <c r="AG983" s="22">
        <v>5.6461505360427804E-3</v>
      </c>
      <c r="AH983" s="22">
        <v>0</v>
      </c>
      <c r="AI983" s="22">
        <v>1</v>
      </c>
      <c r="AJ983" s="22">
        <v>1</v>
      </c>
      <c r="AK983" s="22">
        <v>0</v>
      </c>
      <c r="AL983" s="45">
        <v>0</v>
      </c>
      <c r="AM983" s="45">
        <v>0</v>
      </c>
      <c r="AN983" s="45">
        <v>0</v>
      </c>
      <c r="AO983" s="45">
        <v>0</v>
      </c>
      <c r="AP983" s="45">
        <v>0</v>
      </c>
      <c r="AQ983" s="45">
        <v>0</v>
      </c>
      <c r="AR983" s="45">
        <v>0</v>
      </c>
      <c r="AS983" s="45" t="s">
        <v>4443</v>
      </c>
      <c r="AT983" s="45" t="s">
        <v>4443</v>
      </c>
      <c r="AU983" s="45">
        <v>1.0496687757469518</v>
      </c>
      <c r="AV983" s="10">
        <v>109.72146383556606</v>
      </c>
      <c r="AW983" s="10">
        <v>214.63074010678216</v>
      </c>
      <c r="AX983" s="17">
        <v>0.19866919074554792</v>
      </c>
    </row>
    <row r="984" spans="1:50" x14ac:dyDescent="0.25">
      <c r="A984" s="22" t="s">
        <v>2195</v>
      </c>
      <c r="B984" s="22" t="s">
        <v>3956</v>
      </c>
      <c r="C984" s="22" t="s">
        <v>2626</v>
      </c>
      <c r="D984" s="22">
        <v>2664</v>
      </c>
      <c r="E984" s="22" t="s">
        <v>2772</v>
      </c>
      <c r="F984" s="43">
        <v>1.7921480000000001</v>
      </c>
      <c r="G984" s="43">
        <v>443.91585467213997</v>
      </c>
      <c r="H984" s="43">
        <v>20.64905303030303</v>
      </c>
      <c r="I984" s="9">
        <v>20.150189393939396</v>
      </c>
      <c r="J984" s="9">
        <v>0.4988636363636364</v>
      </c>
      <c r="K984" s="11">
        <v>20.642803030303032</v>
      </c>
      <c r="L984" s="41">
        <v>33</v>
      </c>
      <c r="M984" s="44">
        <v>88</v>
      </c>
      <c r="N984" s="13">
        <v>10</v>
      </c>
      <c r="O984" s="13">
        <v>3</v>
      </c>
      <c r="P984" s="22">
        <v>10</v>
      </c>
      <c r="Q984" s="22">
        <v>3</v>
      </c>
      <c r="R984" s="14">
        <v>0</v>
      </c>
      <c r="S984" s="22">
        <v>420</v>
      </c>
      <c r="T984" s="22">
        <v>3.0267731846234103E-4</v>
      </c>
      <c r="U984" s="22">
        <v>88</v>
      </c>
      <c r="V984" s="22"/>
      <c r="W984" s="22">
        <v>10</v>
      </c>
      <c r="X984" s="22">
        <v>3</v>
      </c>
      <c r="Y984" s="14">
        <v>0</v>
      </c>
      <c r="Z984" s="10">
        <v>0</v>
      </c>
      <c r="AA984" s="22">
        <v>0</v>
      </c>
      <c r="AB984" s="22">
        <v>0</v>
      </c>
      <c r="AC984" s="22">
        <v>4.0371344729816308E-3</v>
      </c>
      <c r="AD984" s="42">
        <v>0</v>
      </c>
      <c r="AE984" s="22">
        <v>1011</v>
      </c>
      <c r="AF984" s="22">
        <v>0.14046574037287102</v>
      </c>
      <c r="AG984" s="22">
        <v>5.6186296149148404E-3</v>
      </c>
      <c r="AH984" s="22">
        <v>1</v>
      </c>
      <c r="AI984" s="22">
        <v>0</v>
      </c>
      <c r="AJ984" s="22">
        <v>0</v>
      </c>
      <c r="AK984" s="22">
        <v>0</v>
      </c>
      <c r="AL984" s="45">
        <v>0</v>
      </c>
      <c r="AM984" s="45">
        <v>0</v>
      </c>
      <c r="AN984" s="45">
        <v>0</v>
      </c>
      <c r="AO984" s="45">
        <v>0</v>
      </c>
      <c r="AP984" s="45">
        <v>0</v>
      </c>
      <c r="AQ984" s="45">
        <v>0</v>
      </c>
      <c r="AR984" s="45">
        <v>0</v>
      </c>
      <c r="AS984" s="45" t="s">
        <v>4443</v>
      </c>
      <c r="AT984" s="45" t="s">
        <v>4445</v>
      </c>
      <c r="AU984" s="45">
        <v>3.3935333462549854E-3</v>
      </c>
      <c r="AV984" s="10">
        <v>0</v>
      </c>
      <c r="AW984" s="10">
        <v>0.48428370953983879</v>
      </c>
      <c r="AX984" s="17">
        <v>0.97584084676272864</v>
      </c>
    </row>
    <row r="985" spans="1:50" x14ac:dyDescent="0.25">
      <c r="A985" s="22" t="s">
        <v>964</v>
      </c>
      <c r="B985" s="22" t="s">
        <v>3948</v>
      </c>
      <c r="C985" s="22" t="s">
        <v>1100</v>
      </c>
      <c r="D985" s="22">
        <v>4618</v>
      </c>
      <c r="E985" s="22" t="s">
        <v>1313</v>
      </c>
      <c r="F985" s="43">
        <v>3.0915349999999999</v>
      </c>
      <c r="G985" s="43">
        <v>608.85260764147995</v>
      </c>
      <c r="H985" s="43">
        <v>23.332386363636367</v>
      </c>
      <c r="I985" s="9">
        <v>13.732007575757576</v>
      </c>
      <c r="J985" s="9">
        <v>9.6003787878787872</v>
      </c>
      <c r="K985" s="11">
        <v>23.113446969696973</v>
      </c>
      <c r="L985" s="41">
        <v>5449</v>
      </c>
      <c r="M985" s="44">
        <v>12897</v>
      </c>
      <c r="N985" s="13">
        <v>5700</v>
      </c>
      <c r="O985" s="13">
        <v>4777</v>
      </c>
      <c r="P985" s="22">
        <v>5425</v>
      </c>
      <c r="Q985" s="22">
        <v>4587</v>
      </c>
      <c r="R985" s="14">
        <v>0</v>
      </c>
      <c r="S985" s="22">
        <v>592</v>
      </c>
      <c r="T985" s="22">
        <v>9.3834977068874004E-3</v>
      </c>
      <c r="U985" s="22">
        <v>12990</v>
      </c>
      <c r="V985" s="22"/>
      <c r="W985" s="22">
        <v>5717</v>
      </c>
      <c r="X985" s="22">
        <v>4788</v>
      </c>
      <c r="Y985" s="14">
        <v>93</v>
      </c>
      <c r="Z985" s="10">
        <v>292</v>
      </c>
      <c r="AA985" s="22">
        <v>201</v>
      </c>
      <c r="AB985" s="22">
        <v>408.41</v>
      </c>
      <c r="AC985" s="22">
        <v>5.0776410599204271E-3</v>
      </c>
      <c r="AD985" s="42">
        <v>3.0799999999999998E-3</v>
      </c>
      <c r="AE985" s="22">
        <v>1012</v>
      </c>
      <c r="AF985" s="22">
        <v>1.2901374016427265</v>
      </c>
      <c r="AG985" s="22">
        <v>5.6092930506205499E-3</v>
      </c>
      <c r="AH985" s="22">
        <v>0</v>
      </c>
      <c r="AI985" s="22">
        <v>0</v>
      </c>
      <c r="AJ985" s="22">
        <v>0</v>
      </c>
      <c r="AK985" s="22">
        <v>0</v>
      </c>
      <c r="AL985" s="45">
        <v>0</v>
      </c>
      <c r="AM985" s="45">
        <v>0</v>
      </c>
      <c r="AN985" s="45">
        <v>0</v>
      </c>
      <c r="AO985" s="45">
        <v>0</v>
      </c>
      <c r="AP985" s="45">
        <v>0</v>
      </c>
      <c r="AQ985" s="45">
        <v>0</v>
      </c>
      <c r="AR985" s="45">
        <v>0</v>
      </c>
      <c r="AS985" s="45" t="s">
        <v>4443</v>
      </c>
      <c r="AT985" s="45" t="s">
        <v>4445</v>
      </c>
      <c r="AU985" s="45">
        <v>0.53084187580072073</v>
      </c>
      <c r="AV985" s="10">
        <v>30.415466561451964</v>
      </c>
      <c r="AW985" s="10">
        <v>245.02422987945937</v>
      </c>
      <c r="AX985" s="17">
        <v>0.58853849588051455</v>
      </c>
    </row>
    <row r="986" spans="1:50" x14ac:dyDescent="0.25">
      <c r="A986" s="22" t="s">
        <v>8</v>
      </c>
      <c r="B986" s="22" t="s">
        <v>3946</v>
      </c>
      <c r="C986" s="22" t="s">
        <v>287</v>
      </c>
      <c r="D986" s="22">
        <v>7948</v>
      </c>
      <c r="E986" s="22" t="s">
        <v>288</v>
      </c>
      <c r="F986" s="43">
        <v>0.38929799999999998</v>
      </c>
      <c r="G986" s="43">
        <v>53.136064895639997</v>
      </c>
      <c r="H986" s="43">
        <v>1.7964015151515151</v>
      </c>
      <c r="I986" s="9">
        <v>0</v>
      </c>
      <c r="J986" s="9">
        <v>1.7964015151515151</v>
      </c>
      <c r="K986" s="11">
        <v>0</v>
      </c>
      <c r="L986" s="41">
        <v>131</v>
      </c>
      <c r="M986" s="44">
        <v>0</v>
      </c>
      <c r="N986" s="13">
        <v>0</v>
      </c>
      <c r="O986" s="13">
        <v>0</v>
      </c>
      <c r="P986" s="22">
        <v>0</v>
      </c>
      <c r="Q986" s="22">
        <v>0</v>
      </c>
      <c r="R986" s="14">
        <v>0</v>
      </c>
      <c r="S986" s="22">
        <v>55</v>
      </c>
      <c r="T986" s="22">
        <v>1</v>
      </c>
      <c r="U986" s="22">
        <v>250</v>
      </c>
      <c r="V986" s="22"/>
      <c r="W986" s="22">
        <v>47</v>
      </c>
      <c r="X986" s="22">
        <v>32</v>
      </c>
      <c r="Y986" s="14">
        <v>250</v>
      </c>
      <c r="Z986" s="10">
        <v>47</v>
      </c>
      <c r="AA986" s="22">
        <v>32</v>
      </c>
      <c r="AB986" s="22">
        <v>86.89</v>
      </c>
      <c r="AC986" s="22">
        <v>7.3264363999213508E-3</v>
      </c>
      <c r="AD986" s="42">
        <v>7.2000000000000005E-4</v>
      </c>
      <c r="AE986" s="22">
        <v>1013</v>
      </c>
      <c r="AF986" s="22">
        <v>6.6999025738847404E-2</v>
      </c>
      <c r="AG986" s="22">
        <v>5.5832521449039503E-3</v>
      </c>
      <c r="AH986" s="22">
        <v>0</v>
      </c>
      <c r="AI986" s="22">
        <v>0</v>
      </c>
      <c r="AJ986" s="22">
        <v>0</v>
      </c>
      <c r="AK986" s="22">
        <v>0</v>
      </c>
      <c r="AL986" s="45">
        <v>0</v>
      </c>
      <c r="AM986" s="45">
        <v>0</v>
      </c>
      <c r="AN986" s="45">
        <v>0</v>
      </c>
      <c r="AO986" s="45">
        <v>0</v>
      </c>
      <c r="AP986" s="45">
        <v>0</v>
      </c>
      <c r="AQ986" s="45">
        <v>0</v>
      </c>
      <c r="AR986" s="45">
        <v>0</v>
      </c>
      <c r="AS986" s="45" t="s">
        <v>4443</v>
      </c>
      <c r="AT986" s="45" t="s">
        <v>4445</v>
      </c>
      <c r="AU986" s="45">
        <v>6.6999025738847404E-2</v>
      </c>
      <c r="AV986" s="10">
        <v>26.163415919873486</v>
      </c>
      <c r="AW986" s="10">
        <v>26.163415919873486</v>
      </c>
      <c r="AX986" s="17">
        <v>0</v>
      </c>
    </row>
    <row r="987" spans="1:50" x14ac:dyDescent="0.25">
      <c r="A987" s="22" t="s">
        <v>964</v>
      </c>
      <c r="B987" s="22" t="s">
        <v>3948</v>
      </c>
      <c r="C987" s="22" t="s">
        <v>1136</v>
      </c>
      <c r="D987" s="22">
        <v>5635</v>
      </c>
      <c r="E987" s="22" t="s">
        <v>1548</v>
      </c>
      <c r="F987" s="43">
        <v>0.34049000000000001</v>
      </c>
      <c r="G987" s="43">
        <v>79.994532787799997</v>
      </c>
      <c r="H987" s="43">
        <v>2.9607954545454551</v>
      </c>
      <c r="I987" s="9">
        <v>0</v>
      </c>
      <c r="J987" s="9">
        <v>2.9607954545454551</v>
      </c>
      <c r="K987" s="11">
        <v>0</v>
      </c>
      <c r="L987" s="41">
        <v>327</v>
      </c>
      <c r="M987" s="44">
        <v>0</v>
      </c>
      <c r="N987" s="13">
        <v>0</v>
      </c>
      <c r="O987" s="13">
        <v>0</v>
      </c>
      <c r="P987" s="22">
        <v>0</v>
      </c>
      <c r="Q987" s="22">
        <v>0</v>
      </c>
      <c r="R987" s="14">
        <v>0</v>
      </c>
      <c r="S987" s="22">
        <v>57</v>
      </c>
      <c r="T987" s="22">
        <v>1</v>
      </c>
      <c r="U987" s="22">
        <v>606</v>
      </c>
      <c r="V987" s="22"/>
      <c r="W987" s="22">
        <v>111</v>
      </c>
      <c r="X987" s="22">
        <v>74</v>
      </c>
      <c r="Y987" s="14">
        <v>606</v>
      </c>
      <c r="Z987" s="10">
        <v>111</v>
      </c>
      <c r="AA987" s="22">
        <v>74</v>
      </c>
      <c r="AB987" s="22">
        <v>206.61</v>
      </c>
      <c r="AC987" s="22">
        <v>4.2564158841106236E-3</v>
      </c>
      <c r="AD987" s="42">
        <v>9.7999999999999997E-4</v>
      </c>
      <c r="AE987" s="22">
        <v>1014</v>
      </c>
      <c r="AF987" s="22">
        <v>0.28359710820747985</v>
      </c>
      <c r="AG987" s="22">
        <v>5.5607276119113693E-3</v>
      </c>
      <c r="AH987" s="22">
        <v>0</v>
      </c>
      <c r="AI987" s="22">
        <v>0</v>
      </c>
      <c r="AJ987" s="22">
        <v>0</v>
      </c>
      <c r="AK987" s="22">
        <v>0</v>
      </c>
      <c r="AL987" s="45">
        <v>0</v>
      </c>
      <c r="AM987" s="45">
        <v>0</v>
      </c>
      <c r="AN987" s="45">
        <v>0</v>
      </c>
      <c r="AO987" s="45">
        <v>0</v>
      </c>
      <c r="AP987" s="45">
        <v>0</v>
      </c>
      <c r="AQ987" s="45">
        <v>0</v>
      </c>
      <c r="AR987" s="45">
        <v>0</v>
      </c>
      <c r="AS987" s="45" t="s">
        <v>4443</v>
      </c>
      <c r="AT987" s="45" t="s">
        <v>4445</v>
      </c>
      <c r="AU987" s="45">
        <v>0.28359710820747985</v>
      </c>
      <c r="AV987" s="10">
        <v>37.489925158318933</v>
      </c>
      <c r="AW987" s="10">
        <v>37.489925158318933</v>
      </c>
      <c r="AX987" s="17">
        <v>0</v>
      </c>
    </row>
    <row r="988" spans="1:50" x14ac:dyDescent="0.25">
      <c r="A988" s="22" t="s">
        <v>964</v>
      </c>
      <c r="B988" s="22" t="s">
        <v>3952</v>
      </c>
      <c r="C988" s="22" t="s">
        <v>978</v>
      </c>
      <c r="D988" s="22">
        <v>334</v>
      </c>
      <c r="E988" s="22" t="s">
        <v>979</v>
      </c>
      <c r="F988" s="43">
        <v>0.38098500000000002</v>
      </c>
      <c r="G988" s="43">
        <v>62.501722859319997</v>
      </c>
      <c r="H988" s="43">
        <v>3.0496212121212123</v>
      </c>
      <c r="I988" s="9">
        <v>2.6053030303030305</v>
      </c>
      <c r="J988" s="9">
        <v>0.44450757575757577</v>
      </c>
      <c r="K988" s="11">
        <v>2.8780303030303034</v>
      </c>
      <c r="L988" s="41">
        <v>184</v>
      </c>
      <c r="M988" s="44">
        <v>278</v>
      </c>
      <c r="N988" s="13">
        <v>62</v>
      </c>
      <c r="O988" s="13">
        <v>20</v>
      </c>
      <c r="P988" s="22">
        <v>58</v>
      </c>
      <c r="Q988" s="22">
        <v>19</v>
      </c>
      <c r="R988" s="14">
        <v>0</v>
      </c>
      <c r="S988" s="22">
        <v>105</v>
      </c>
      <c r="T988" s="22">
        <v>5.6266302322692807E-2</v>
      </c>
      <c r="U988" s="22">
        <v>297</v>
      </c>
      <c r="V988" s="22"/>
      <c r="W988" s="22">
        <v>66</v>
      </c>
      <c r="X988" s="22">
        <v>22</v>
      </c>
      <c r="Y988" s="14">
        <v>19</v>
      </c>
      <c r="Z988" s="10">
        <v>8</v>
      </c>
      <c r="AA988" s="22">
        <v>3</v>
      </c>
      <c r="AB988" s="22">
        <v>12.67</v>
      </c>
      <c r="AC988" s="22">
        <v>6.0955919704410054E-3</v>
      </c>
      <c r="AD988" s="42">
        <v>1E-4</v>
      </c>
      <c r="AE988" s="22">
        <v>1015</v>
      </c>
      <c r="AF988" s="22">
        <v>0.10565072094223744</v>
      </c>
      <c r="AG988" s="22">
        <v>5.5605642601177603E-3</v>
      </c>
      <c r="AH988" s="22">
        <v>0</v>
      </c>
      <c r="AI988" s="22">
        <v>0</v>
      </c>
      <c r="AJ988" s="22">
        <v>0</v>
      </c>
      <c r="AK988" s="22">
        <v>0</v>
      </c>
      <c r="AL988" s="45">
        <v>0</v>
      </c>
      <c r="AM988" s="45">
        <v>0</v>
      </c>
      <c r="AN988" s="45">
        <v>0</v>
      </c>
      <c r="AO988" s="45">
        <v>0</v>
      </c>
      <c r="AP988" s="45">
        <v>0</v>
      </c>
      <c r="AQ988" s="45">
        <v>0</v>
      </c>
      <c r="AR988" s="45">
        <v>0</v>
      </c>
      <c r="AS988" s="45" t="s">
        <v>4443</v>
      </c>
      <c r="AT988" s="45" t="s">
        <v>4445</v>
      </c>
      <c r="AU988" s="45">
        <v>1.5399468516422262E-2</v>
      </c>
      <c r="AV988" s="10">
        <v>17.997443544951</v>
      </c>
      <c r="AW988" s="10">
        <v>21.642032045708607</v>
      </c>
      <c r="AX988" s="17">
        <v>0.85430381319090798</v>
      </c>
    </row>
    <row r="989" spans="1:50" x14ac:dyDescent="0.25">
      <c r="A989" s="22" t="s">
        <v>2906</v>
      </c>
      <c r="B989" s="22" t="s">
        <v>3950</v>
      </c>
      <c r="C989" s="22" t="s">
        <v>2909</v>
      </c>
      <c r="D989" s="22">
        <v>4389</v>
      </c>
      <c r="E989" s="22" t="s">
        <v>3075</v>
      </c>
      <c r="F989" s="43">
        <v>0.27800399999999997</v>
      </c>
      <c r="G989" s="43">
        <v>60.24034279584</v>
      </c>
      <c r="H989" s="43">
        <v>2.2325757575757574</v>
      </c>
      <c r="I989" s="9">
        <v>1.0613636363636365</v>
      </c>
      <c r="J989" s="9">
        <v>1.1712121212121214</v>
      </c>
      <c r="K989" s="11">
        <v>2.2215909090909092</v>
      </c>
      <c r="L989" s="41">
        <v>657</v>
      </c>
      <c r="M989" s="44">
        <v>1104</v>
      </c>
      <c r="N989" s="13">
        <v>462</v>
      </c>
      <c r="O989" s="13">
        <v>227</v>
      </c>
      <c r="P989" s="22">
        <v>207</v>
      </c>
      <c r="Q989" s="22">
        <v>30</v>
      </c>
      <c r="R989" s="14">
        <v>0</v>
      </c>
      <c r="S989" s="22">
        <v>132</v>
      </c>
      <c r="T989" s="22">
        <v>4.9202578893789983E-3</v>
      </c>
      <c r="U989" s="22">
        <v>1110</v>
      </c>
      <c r="V989" s="22"/>
      <c r="W989" s="22">
        <v>463</v>
      </c>
      <c r="X989" s="22">
        <v>228</v>
      </c>
      <c r="Y989" s="14">
        <v>6</v>
      </c>
      <c r="Z989" s="10">
        <v>256</v>
      </c>
      <c r="AA989" s="22">
        <v>198</v>
      </c>
      <c r="AB989" s="22">
        <v>351.26</v>
      </c>
      <c r="AC989" s="22">
        <v>4.6149139778666401E-3</v>
      </c>
      <c r="AD989" s="42">
        <v>2.4599999999999999E-3</v>
      </c>
      <c r="AE989" s="22">
        <v>1016</v>
      </c>
      <c r="AF989" s="22">
        <v>0.17236789154983254</v>
      </c>
      <c r="AG989" s="22">
        <v>5.5602545661236303E-3</v>
      </c>
      <c r="AH989" s="22">
        <v>0</v>
      </c>
      <c r="AI989" s="22">
        <v>0</v>
      </c>
      <c r="AJ989" s="22">
        <v>0</v>
      </c>
      <c r="AK989" s="22">
        <v>0</v>
      </c>
      <c r="AL989" s="45">
        <v>0</v>
      </c>
      <c r="AM989" s="45">
        <v>0</v>
      </c>
      <c r="AN989" s="45">
        <v>0</v>
      </c>
      <c r="AO989" s="45">
        <v>0</v>
      </c>
      <c r="AP989" s="45">
        <v>0</v>
      </c>
      <c r="AQ989" s="45">
        <v>0</v>
      </c>
      <c r="AR989" s="45">
        <v>0</v>
      </c>
      <c r="AS989" s="45" t="s">
        <v>4443</v>
      </c>
      <c r="AT989" s="45" t="s">
        <v>4445</v>
      </c>
      <c r="AU989" s="45">
        <v>9.0424418166284742E-2</v>
      </c>
      <c r="AV989" s="10">
        <v>218.57697283311768</v>
      </c>
      <c r="AW989" s="10">
        <v>207.38378011537156</v>
      </c>
      <c r="AX989" s="17">
        <v>0.47539871055310495</v>
      </c>
    </row>
    <row r="990" spans="1:50" x14ac:dyDescent="0.25">
      <c r="A990" s="22" t="s">
        <v>964</v>
      </c>
      <c r="B990" s="22" t="s">
        <v>3948</v>
      </c>
      <c r="C990" s="22" t="s">
        <v>976</v>
      </c>
      <c r="D990" s="22">
        <v>3414</v>
      </c>
      <c r="E990" s="22" t="s">
        <v>1247</v>
      </c>
      <c r="F990" s="43">
        <v>2.1997909999999998</v>
      </c>
      <c r="G990" s="43">
        <v>473.42305755289999</v>
      </c>
      <c r="H990" s="43">
        <v>22.577272727272728</v>
      </c>
      <c r="I990" s="9">
        <v>19.021780303030305</v>
      </c>
      <c r="J990" s="9">
        <v>3.5553030303030306</v>
      </c>
      <c r="K990" s="11">
        <v>20.965151515151518</v>
      </c>
      <c r="L990" s="41">
        <v>14578</v>
      </c>
      <c r="M990" s="44">
        <v>39957</v>
      </c>
      <c r="N990" s="13">
        <v>8229</v>
      </c>
      <c r="O990" s="13">
        <v>5982</v>
      </c>
      <c r="P990" s="22">
        <v>8133</v>
      </c>
      <c r="Q990" s="22">
        <v>5927</v>
      </c>
      <c r="R990" s="14">
        <v>0</v>
      </c>
      <c r="S990" s="22">
        <v>1165</v>
      </c>
      <c r="T990" s="22">
        <v>7.1404603717871162E-2</v>
      </c>
      <c r="U990" s="22">
        <v>41848</v>
      </c>
      <c r="V990" s="22"/>
      <c r="W990" s="22">
        <v>8570</v>
      </c>
      <c r="X990" s="22">
        <v>6207</v>
      </c>
      <c r="Y990" s="14">
        <v>1891</v>
      </c>
      <c r="Z990" s="10">
        <v>437</v>
      </c>
      <c r="AA990" s="22">
        <v>280</v>
      </c>
      <c r="AB990" s="22">
        <v>768.88</v>
      </c>
      <c r="AC990" s="22">
        <v>4.6465649801059735E-3</v>
      </c>
      <c r="AD990" s="42">
        <v>4.2199999999999998E-3</v>
      </c>
      <c r="AE990" s="22">
        <v>1017</v>
      </c>
      <c r="AF990" s="22">
        <v>2.0474693662967032</v>
      </c>
      <c r="AG990" s="22">
        <v>5.5337009899910899E-3</v>
      </c>
      <c r="AH990" s="22">
        <v>0</v>
      </c>
      <c r="AI990" s="22">
        <v>0</v>
      </c>
      <c r="AJ990" s="22">
        <v>0</v>
      </c>
      <c r="AK990" s="22">
        <v>0</v>
      </c>
      <c r="AL990" s="45">
        <v>0</v>
      </c>
      <c r="AM990" s="45">
        <v>0</v>
      </c>
      <c r="AN990" s="45">
        <v>0</v>
      </c>
      <c r="AO990" s="45">
        <v>0</v>
      </c>
      <c r="AP990" s="45">
        <v>0</v>
      </c>
      <c r="AQ990" s="45">
        <v>0</v>
      </c>
      <c r="AR990" s="45">
        <v>0</v>
      </c>
      <c r="AS990" s="45" t="s">
        <v>4443</v>
      </c>
      <c r="AT990" s="45" t="s">
        <v>4444</v>
      </c>
      <c r="AU990" s="45">
        <v>0.32242043272365706</v>
      </c>
      <c r="AV990" s="10">
        <v>122.91497975708501</v>
      </c>
      <c r="AW990" s="10">
        <v>379.5852627340447</v>
      </c>
      <c r="AX990" s="17">
        <v>0.8425189584591638</v>
      </c>
    </row>
    <row r="991" spans="1:50" x14ac:dyDescent="0.25">
      <c r="A991" s="22" t="s">
        <v>2195</v>
      </c>
      <c r="B991" s="22" t="s">
        <v>3960</v>
      </c>
      <c r="C991" s="22" t="s">
        <v>2289</v>
      </c>
      <c r="D991" s="22">
        <v>4643</v>
      </c>
      <c r="E991" s="22" t="s">
        <v>2645</v>
      </c>
      <c r="F991" s="43">
        <v>4.3340909999999999</v>
      </c>
      <c r="G991" s="43">
        <v>884.40705830903005</v>
      </c>
      <c r="H991" s="43">
        <v>36.52973484848485</v>
      </c>
      <c r="I991" s="9">
        <v>0</v>
      </c>
      <c r="J991" s="9">
        <v>36.52973484848485</v>
      </c>
      <c r="K991" s="11">
        <v>0</v>
      </c>
      <c r="L991" s="41">
        <v>4760</v>
      </c>
      <c r="M991" s="44">
        <v>0</v>
      </c>
      <c r="N991" s="13">
        <v>0</v>
      </c>
      <c r="O991" s="13">
        <v>0</v>
      </c>
      <c r="P991" s="22">
        <v>0</v>
      </c>
      <c r="Q991" s="22">
        <v>0</v>
      </c>
      <c r="R991" s="14">
        <v>0</v>
      </c>
      <c r="S991" s="22">
        <v>635</v>
      </c>
      <c r="T991" s="22">
        <v>1</v>
      </c>
      <c r="U991" s="22">
        <v>8656</v>
      </c>
      <c r="V991" s="22"/>
      <c r="W991" s="22">
        <v>1563</v>
      </c>
      <c r="X991" s="22">
        <v>1031</v>
      </c>
      <c r="Y991" s="14">
        <v>8656</v>
      </c>
      <c r="Z991" s="10">
        <v>1563</v>
      </c>
      <c r="AA991" s="22">
        <v>1031</v>
      </c>
      <c r="AB991" s="22">
        <v>2920.35</v>
      </c>
      <c r="AC991" s="22">
        <v>4.9005612961600534E-3</v>
      </c>
      <c r="AD991" s="42">
        <v>1.593E-2</v>
      </c>
      <c r="AE991" s="22">
        <v>1018</v>
      </c>
      <c r="AF991" s="22">
        <v>2.2629679047448832</v>
      </c>
      <c r="AG991" s="22">
        <v>5.5194339140119102E-3</v>
      </c>
      <c r="AH991" s="22">
        <v>0</v>
      </c>
      <c r="AI991" s="22">
        <v>0</v>
      </c>
      <c r="AJ991" s="22">
        <v>0</v>
      </c>
      <c r="AK991" s="22">
        <v>0</v>
      </c>
      <c r="AL991" s="45">
        <v>0</v>
      </c>
      <c r="AM991" s="45">
        <v>0</v>
      </c>
      <c r="AN991" s="45">
        <v>0</v>
      </c>
      <c r="AO991" s="45">
        <v>0</v>
      </c>
      <c r="AP991" s="45">
        <v>0</v>
      </c>
      <c r="AQ991" s="45">
        <v>0</v>
      </c>
      <c r="AR991" s="45">
        <v>0</v>
      </c>
      <c r="AS991" s="45" t="s">
        <v>4443</v>
      </c>
      <c r="AT991" s="45" t="s">
        <v>4443</v>
      </c>
      <c r="AU991" s="45">
        <v>2.2629679047448832</v>
      </c>
      <c r="AV991" s="10">
        <v>42.787061184070673</v>
      </c>
      <c r="AW991" s="10">
        <v>42.787061184070673</v>
      </c>
      <c r="AX991" s="17">
        <v>0</v>
      </c>
    </row>
    <row r="992" spans="1:50" x14ac:dyDescent="0.25">
      <c r="A992" s="22" t="s">
        <v>1672</v>
      </c>
      <c r="B992" s="22" t="s">
        <v>3951</v>
      </c>
      <c r="C992" s="22" t="s">
        <v>1924</v>
      </c>
      <c r="D992" s="22">
        <v>4581</v>
      </c>
      <c r="E992" s="22" t="s">
        <v>1993</v>
      </c>
      <c r="F992" s="43">
        <v>1.0817669999999999</v>
      </c>
      <c r="G992" s="43">
        <v>209.78914435768999</v>
      </c>
      <c r="H992" s="43">
        <v>7.8945075757575758</v>
      </c>
      <c r="I992" s="9">
        <v>0</v>
      </c>
      <c r="J992" s="9">
        <v>7.8945075757575758</v>
      </c>
      <c r="K992" s="11">
        <v>0</v>
      </c>
      <c r="L992" s="41">
        <v>702</v>
      </c>
      <c r="M992" s="44">
        <v>0</v>
      </c>
      <c r="N992" s="13">
        <v>0</v>
      </c>
      <c r="O992" s="13">
        <v>0</v>
      </c>
      <c r="P992" s="22">
        <v>0</v>
      </c>
      <c r="Q992" s="22">
        <v>0</v>
      </c>
      <c r="R992" s="14">
        <v>0</v>
      </c>
      <c r="S992" s="22">
        <v>122</v>
      </c>
      <c r="T992" s="22">
        <v>1</v>
      </c>
      <c r="U992" s="22">
        <v>1287</v>
      </c>
      <c r="V992" s="22"/>
      <c r="W992" s="22">
        <v>234</v>
      </c>
      <c r="X992" s="22">
        <v>155</v>
      </c>
      <c r="Y992" s="14">
        <v>1287</v>
      </c>
      <c r="Z992" s="10">
        <v>234</v>
      </c>
      <c r="AA992" s="22">
        <v>155</v>
      </c>
      <c r="AB992" s="22">
        <v>436.41</v>
      </c>
      <c r="AC992" s="22">
        <v>5.1564488873437116E-3</v>
      </c>
      <c r="AD992" s="42">
        <v>2.5100000000000001E-3</v>
      </c>
      <c r="AE992" s="22">
        <v>1019</v>
      </c>
      <c r="AF992" s="22">
        <v>0.50773541440773351</v>
      </c>
      <c r="AG992" s="22">
        <v>5.5188632000840602E-3</v>
      </c>
      <c r="AH992" s="22">
        <v>0</v>
      </c>
      <c r="AI992" s="22">
        <v>0</v>
      </c>
      <c r="AJ992" s="22">
        <v>0</v>
      </c>
      <c r="AK992" s="22">
        <v>0</v>
      </c>
      <c r="AL992" s="45">
        <v>0</v>
      </c>
      <c r="AM992" s="45">
        <v>0</v>
      </c>
      <c r="AN992" s="45">
        <v>0</v>
      </c>
      <c r="AO992" s="45">
        <v>0</v>
      </c>
      <c r="AP992" s="45">
        <v>0</v>
      </c>
      <c r="AQ992" s="45">
        <v>0</v>
      </c>
      <c r="AR992" s="45">
        <v>0</v>
      </c>
      <c r="AS992" s="45" t="s">
        <v>4443</v>
      </c>
      <c r="AT992" s="45" t="s">
        <v>4445</v>
      </c>
      <c r="AU992" s="45">
        <v>0.50773541440773351</v>
      </c>
      <c r="AV992" s="10">
        <v>29.640860782573231</v>
      </c>
      <c r="AW992" s="10">
        <v>29.640860782573231</v>
      </c>
      <c r="AX992" s="17">
        <v>0</v>
      </c>
    </row>
    <row r="993" spans="1:50" x14ac:dyDescent="0.25">
      <c r="A993" s="22" t="s">
        <v>8</v>
      </c>
      <c r="B993" s="22" t="s">
        <v>3946</v>
      </c>
      <c r="C993" s="22" t="s">
        <v>64</v>
      </c>
      <c r="D993" s="22">
        <v>3798</v>
      </c>
      <c r="E993" s="22" t="s">
        <v>65</v>
      </c>
      <c r="F993" s="43">
        <v>1.8609610000000001</v>
      </c>
      <c r="G993" s="43">
        <v>288.7434839398</v>
      </c>
      <c r="H993" s="43">
        <v>9.8850378787878785</v>
      </c>
      <c r="I993" s="9">
        <v>0</v>
      </c>
      <c r="J993" s="9">
        <v>9.8850378787878785</v>
      </c>
      <c r="K993" s="11">
        <v>0.60303030303030303</v>
      </c>
      <c r="L993" s="41">
        <v>4842</v>
      </c>
      <c r="M993" s="44">
        <v>21</v>
      </c>
      <c r="N993" s="13">
        <v>7</v>
      </c>
      <c r="O993" s="13">
        <v>3</v>
      </c>
      <c r="P993" s="22">
        <v>0</v>
      </c>
      <c r="Q993" s="22">
        <v>0</v>
      </c>
      <c r="R993" s="14">
        <v>0</v>
      </c>
      <c r="S993" s="22">
        <v>527</v>
      </c>
      <c r="T993" s="22">
        <v>0.93899565075776448</v>
      </c>
      <c r="U993" s="22">
        <v>8289</v>
      </c>
      <c r="V993" s="22"/>
      <c r="W993" s="22">
        <v>1500</v>
      </c>
      <c r="X993" s="22">
        <v>987</v>
      </c>
      <c r="Y993" s="14">
        <v>8268</v>
      </c>
      <c r="Z993" s="10">
        <v>1500</v>
      </c>
      <c r="AA993" s="22">
        <v>987</v>
      </c>
      <c r="AB993" s="22">
        <v>2799.12</v>
      </c>
      <c r="AC993" s="22">
        <v>6.4450320215295002E-3</v>
      </c>
      <c r="AD993" s="42">
        <v>2.01E-2</v>
      </c>
      <c r="AE993" s="22">
        <v>1020</v>
      </c>
      <c r="AF993" s="22">
        <v>0.79437664987759726</v>
      </c>
      <c r="AG993" s="22">
        <v>5.5165045130388703E-3</v>
      </c>
      <c r="AH993" s="22">
        <v>0</v>
      </c>
      <c r="AI993" s="22">
        <v>0</v>
      </c>
      <c r="AJ993" s="22">
        <v>0</v>
      </c>
      <c r="AK993" s="22">
        <v>0</v>
      </c>
      <c r="AL993" s="45">
        <v>0</v>
      </c>
      <c r="AM993" s="45">
        <v>0</v>
      </c>
      <c r="AN993" s="45">
        <v>0</v>
      </c>
      <c r="AO993" s="45">
        <v>0</v>
      </c>
      <c r="AP993" s="45">
        <v>0</v>
      </c>
      <c r="AQ993" s="45">
        <v>0</v>
      </c>
      <c r="AR993" s="45">
        <v>0</v>
      </c>
      <c r="AS993" s="45" t="s">
        <v>4443</v>
      </c>
      <c r="AT993" s="45" t="s">
        <v>4442</v>
      </c>
      <c r="AU993" s="45">
        <v>0.79437664987759726</v>
      </c>
      <c r="AV993" s="10">
        <v>151.74448680857586</v>
      </c>
      <c r="AW993" s="10">
        <v>151.74448680857586</v>
      </c>
      <c r="AX993" s="17">
        <v>0</v>
      </c>
    </row>
    <row r="994" spans="1:50" x14ac:dyDescent="0.25">
      <c r="A994" s="22" t="s">
        <v>2906</v>
      </c>
      <c r="B994" s="22" t="s">
        <v>3950</v>
      </c>
      <c r="C994" s="22" t="s">
        <v>2982</v>
      </c>
      <c r="D994" s="22">
        <v>8967</v>
      </c>
      <c r="E994" s="22" t="s">
        <v>2994</v>
      </c>
      <c r="F994" s="43">
        <v>0.25451099999999999</v>
      </c>
      <c r="G994" s="43">
        <v>54.236499461469997</v>
      </c>
      <c r="H994" s="43">
        <v>2.3789772727272727</v>
      </c>
      <c r="I994" s="9">
        <v>0</v>
      </c>
      <c r="J994" s="9">
        <v>2.3789772727272727</v>
      </c>
      <c r="K994" s="11">
        <v>0</v>
      </c>
      <c r="L994" s="41">
        <v>785</v>
      </c>
      <c r="M994" s="44">
        <v>0</v>
      </c>
      <c r="N994" s="13">
        <v>0</v>
      </c>
      <c r="O994" s="13">
        <v>0</v>
      </c>
      <c r="P994" s="22">
        <v>0</v>
      </c>
      <c r="Q994" s="22">
        <v>0</v>
      </c>
      <c r="R994" s="14">
        <v>0</v>
      </c>
      <c r="S994" s="22">
        <v>71</v>
      </c>
      <c r="T994" s="22">
        <v>1</v>
      </c>
      <c r="U994" s="22">
        <v>1438</v>
      </c>
      <c r="V994" s="22"/>
      <c r="W994" s="22">
        <v>261</v>
      </c>
      <c r="X994" s="22">
        <v>173</v>
      </c>
      <c r="Y994" s="14">
        <v>1438</v>
      </c>
      <c r="Z994" s="10">
        <v>261</v>
      </c>
      <c r="AA994" s="22">
        <v>173</v>
      </c>
      <c r="AB994" s="22">
        <v>486.99</v>
      </c>
      <c r="AC994" s="22">
        <v>4.6926147986524544E-3</v>
      </c>
      <c r="AD994" s="42">
        <v>2.5500000000000002E-3</v>
      </c>
      <c r="AE994" s="22">
        <v>1021</v>
      </c>
      <c r="AF994" s="22">
        <v>0.16546963178424989</v>
      </c>
      <c r="AG994" s="22">
        <v>5.5156543928083302E-3</v>
      </c>
      <c r="AH994" s="22">
        <v>0</v>
      </c>
      <c r="AI994" s="22">
        <v>0</v>
      </c>
      <c r="AJ994" s="22">
        <v>0</v>
      </c>
      <c r="AK994" s="22">
        <v>0</v>
      </c>
      <c r="AL994" s="45">
        <v>0</v>
      </c>
      <c r="AM994" s="45">
        <v>0</v>
      </c>
      <c r="AN994" s="45">
        <v>0</v>
      </c>
      <c r="AO994" s="45">
        <v>0</v>
      </c>
      <c r="AP994" s="45">
        <v>0</v>
      </c>
      <c r="AQ994" s="45">
        <v>0</v>
      </c>
      <c r="AR994" s="45">
        <v>0</v>
      </c>
      <c r="AS994" s="45" t="s">
        <v>4443</v>
      </c>
      <c r="AT994" s="45" t="s">
        <v>4445</v>
      </c>
      <c r="AU994" s="45">
        <v>0.16546963178424989</v>
      </c>
      <c r="AV994" s="10">
        <v>109.71101026988298</v>
      </c>
      <c r="AW994" s="10">
        <v>109.71101026988298</v>
      </c>
      <c r="AX994" s="17">
        <v>0</v>
      </c>
    </row>
    <row r="995" spans="1:50" x14ac:dyDescent="0.25">
      <c r="A995" s="22" t="s">
        <v>964</v>
      </c>
      <c r="B995" s="22" t="s">
        <v>3952</v>
      </c>
      <c r="C995" s="22" t="s">
        <v>1637</v>
      </c>
      <c r="D995" s="22">
        <v>9343</v>
      </c>
      <c r="E995" s="22" t="s">
        <v>3975</v>
      </c>
      <c r="F995" s="43">
        <v>0.124792</v>
      </c>
      <c r="G995" s="43">
        <v>9.4705603800299993</v>
      </c>
      <c r="H995" s="43">
        <v>0.24147727272727273</v>
      </c>
      <c r="I995" s="9">
        <v>0</v>
      </c>
      <c r="J995" s="9">
        <v>0.24147727272727273</v>
      </c>
      <c r="K995" s="11">
        <v>0</v>
      </c>
      <c r="L995" s="41">
        <v>35</v>
      </c>
      <c r="M995" s="44">
        <v>0</v>
      </c>
      <c r="N995" s="13">
        <v>0</v>
      </c>
      <c r="O995" s="13">
        <v>0</v>
      </c>
      <c r="P995" s="22">
        <v>0</v>
      </c>
      <c r="Q995" s="22">
        <v>0</v>
      </c>
      <c r="R995" s="14">
        <v>0</v>
      </c>
      <c r="S995" s="22">
        <v>5</v>
      </c>
      <c r="T995" s="22">
        <v>1</v>
      </c>
      <c r="U995" s="22">
        <v>76</v>
      </c>
      <c r="V995" s="22"/>
      <c r="W995" s="22">
        <v>16</v>
      </c>
      <c r="X995" s="22">
        <v>11</v>
      </c>
      <c r="Y995" s="14">
        <v>76</v>
      </c>
      <c r="Z995" s="10">
        <v>16</v>
      </c>
      <c r="AA995" s="22">
        <v>11</v>
      </c>
      <c r="AB995" s="22">
        <v>28.76</v>
      </c>
      <c r="AC995" s="22">
        <v>1.3176833787274234E-2</v>
      </c>
      <c r="AD995" s="42">
        <v>4.4000000000000002E-4</v>
      </c>
      <c r="AE995" s="22">
        <v>1022</v>
      </c>
      <c r="AF995" s="22">
        <v>8.2354326477223794E-2</v>
      </c>
      <c r="AG995" s="22">
        <v>5.4902884318149192E-3</v>
      </c>
      <c r="AH995" s="22">
        <v>0</v>
      </c>
      <c r="AI995" s="22">
        <v>0</v>
      </c>
      <c r="AJ995" s="22">
        <v>0</v>
      </c>
      <c r="AK995" s="22">
        <v>0</v>
      </c>
      <c r="AL995" s="45">
        <v>0</v>
      </c>
      <c r="AM995" s="45">
        <v>0</v>
      </c>
      <c r="AN995" s="45">
        <v>0</v>
      </c>
      <c r="AO995" s="45">
        <v>0</v>
      </c>
      <c r="AP995" s="45">
        <v>0</v>
      </c>
      <c r="AQ995" s="45">
        <v>0</v>
      </c>
      <c r="AR995" s="45">
        <v>0</v>
      </c>
      <c r="AS995" s="45" t="s">
        <v>4443</v>
      </c>
      <c r="AT995" s="45" t="s">
        <v>4445</v>
      </c>
      <c r="AU995" s="45">
        <v>8.2354326477223794E-2</v>
      </c>
      <c r="AV995" s="10">
        <v>66.258823529411757</v>
      </c>
      <c r="AW995" s="10">
        <v>66.258823529411757</v>
      </c>
      <c r="AX995" s="17">
        <v>0</v>
      </c>
    </row>
    <row r="996" spans="1:50" x14ac:dyDescent="0.25">
      <c r="A996" s="22" t="s">
        <v>964</v>
      </c>
      <c r="B996" s="22" t="s">
        <v>3952</v>
      </c>
      <c r="C996" s="22" t="s">
        <v>1025</v>
      </c>
      <c r="D996" s="22">
        <v>7780</v>
      </c>
      <c r="E996" s="22" t="s">
        <v>1545</v>
      </c>
      <c r="F996" s="43">
        <v>0.55611299999999997</v>
      </c>
      <c r="G996" s="43">
        <v>70.583919900379996</v>
      </c>
      <c r="H996" s="43">
        <v>3.3278409090909093</v>
      </c>
      <c r="I996" s="9">
        <v>0</v>
      </c>
      <c r="J996" s="9">
        <v>3.3278409090909093</v>
      </c>
      <c r="K996" s="11">
        <v>0</v>
      </c>
      <c r="L996" s="41">
        <v>538</v>
      </c>
      <c r="M996" s="44">
        <v>0</v>
      </c>
      <c r="N996" s="13">
        <v>0</v>
      </c>
      <c r="O996" s="13">
        <v>0</v>
      </c>
      <c r="P996" s="22">
        <v>0</v>
      </c>
      <c r="Q996" s="22">
        <v>0</v>
      </c>
      <c r="R996" s="14">
        <v>0</v>
      </c>
      <c r="S996" s="22">
        <v>72</v>
      </c>
      <c r="T996" s="22">
        <v>1</v>
      </c>
      <c r="U996" s="22">
        <v>989</v>
      </c>
      <c r="V996" s="22"/>
      <c r="W996" s="22">
        <v>180</v>
      </c>
      <c r="X996" s="22">
        <v>120</v>
      </c>
      <c r="Y996" s="14">
        <v>989</v>
      </c>
      <c r="Z996" s="10">
        <v>180</v>
      </c>
      <c r="AA996" s="22">
        <v>120</v>
      </c>
      <c r="AB996" s="22">
        <v>335.61</v>
      </c>
      <c r="AC996" s="22">
        <v>7.8787491653181212E-3</v>
      </c>
      <c r="AD996" s="42">
        <v>2.9499999999999999E-3</v>
      </c>
      <c r="AE996" s="22">
        <v>1023</v>
      </c>
      <c r="AF996" s="22">
        <v>0.26855588732145408</v>
      </c>
      <c r="AG996" s="22">
        <v>5.4807323943153897E-3</v>
      </c>
      <c r="AH996" s="22">
        <v>0</v>
      </c>
      <c r="AI996" s="22">
        <v>0</v>
      </c>
      <c r="AJ996" s="22">
        <v>0</v>
      </c>
      <c r="AK996" s="22">
        <v>0</v>
      </c>
      <c r="AL996" s="45">
        <v>0</v>
      </c>
      <c r="AM996" s="45">
        <v>0</v>
      </c>
      <c r="AN996" s="45">
        <v>0</v>
      </c>
      <c r="AO996" s="45">
        <v>0</v>
      </c>
      <c r="AP996" s="45">
        <v>0</v>
      </c>
      <c r="AQ996" s="45">
        <v>0</v>
      </c>
      <c r="AR996" s="45">
        <v>0</v>
      </c>
      <c r="AS996" s="45" t="s">
        <v>4443</v>
      </c>
      <c r="AT996" s="45" t="s">
        <v>4445</v>
      </c>
      <c r="AU996" s="45">
        <v>0.26855588732145408</v>
      </c>
      <c r="AV996" s="10">
        <v>54.089124124978653</v>
      </c>
      <c r="AW996" s="10">
        <v>54.089124124978653</v>
      </c>
      <c r="AX996" s="17">
        <v>0</v>
      </c>
    </row>
    <row r="997" spans="1:50" x14ac:dyDescent="0.25">
      <c r="A997" s="22" t="s">
        <v>8</v>
      </c>
      <c r="B997" s="22" t="s">
        <v>3946</v>
      </c>
      <c r="C997" s="22" t="s">
        <v>14</v>
      </c>
      <c r="D997" s="22">
        <v>4238</v>
      </c>
      <c r="E997" s="22" t="s">
        <v>15</v>
      </c>
      <c r="F997" s="43">
        <v>3.4028489999999998</v>
      </c>
      <c r="G997" s="43">
        <v>503.81343720398002</v>
      </c>
      <c r="H997" s="43">
        <v>19.956439393939394</v>
      </c>
      <c r="I997" s="9">
        <v>0</v>
      </c>
      <c r="J997" s="9">
        <v>19.956439393939394</v>
      </c>
      <c r="K997" s="11">
        <v>0</v>
      </c>
      <c r="L997" s="41">
        <v>9649</v>
      </c>
      <c r="M997" s="44">
        <v>471</v>
      </c>
      <c r="N997" s="13">
        <v>235</v>
      </c>
      <c r="O997" s="13">
        <v>227</v>
      </c>
      <c r="P997" s="22">
        <v>235</v>
      </c>
      <c r="Q997" s="22">
        <v>227</v>
      </c>
      <c r="R997" s="14">
        <v>0</v>
      </c>
      <c r="S997" s="22">
        <v>443</v>
      </c>
      <c r="T997" s="22">
        <v>1</v>
      </c>
      <c r="U997" s="22">
        <v>18006</v>
      </c>
      <c r="V997" s="22"/>
      <c r="W997" s="22">
        <v>3399</v>
      </c>
      <c r="X997" s="22">
        <v>2312</v>
      </c>
      <c r="Y997" s="14">
        <v>17535</v>
      </c>
      <c r="Z997" s="10">
        <v>3164</v>
      </c>
      <c r="AA997" s="22">
        <v>2085</v>
      </c>
      <c r="AB997" s="22">
        <v>5912.83</v>
      </c>
      <c r="AC997" s="22">
        <v>6.7541846817044723E-3</v>
      </c>
      <c r="AD997" s="42">
        <v>4.444E-2</v>
      </c>
      <c r="AE997" s="22">
        <v>1024</v>
      </c>
      <c r="AF997" s="22">
        <v>1.6106707966158367</v>
      </c>
      <c r="AG997" s="22">
        <v>5.478472097332778E-3</v>
      </c>
      <c r="AH997" s="22">
        <v>0</v>
      </c>
      <c r="AI997" s="22">
        <v>0</v>
      </c>
      <c r="AJ997" s="22">
        <v>0</v>
      </c>
      <c r="AK997" s="22">
        <v>0</v>
      </c>
      <c r="AL997" s="45">
        <v>0</v>
      </c>
      <c r="AM997" s="45">
        <v>0</v>
      </c>
      <c r="AN997" s="45">
        <v>0</v>
      </c>
      <c r="AO997" s="45">
        <v>0</v>
      </c>
      <c r="AP997" s="45">
        <v>1</v>
      </c>
      <c r="AQ997" s="45">
        <v>0</v>
      </c>
      <c r="AR997" s="45">
        <v>0</v>
      </c>
      <c r="AS997" s="45" t="s">
        <v>4443</v>
      </c>
      <c r="AT997" s="45" t="s">
        <v>4441</v>
      </c>
      <c r="AU997" s="45">
        <v>1.6106707966158369</v>
      </c>
      <c r="AV997" s="10">
        <v>158.54531650374869</v>
      </c>
      <c r="AW997" s="10">
        <v>170.32096422131536</v>
      </c>
      <c r="AX997" s="17">
        <v>0</v>
      </c>
    </row>
    <row r="998" spans="1:50" x14ac:dyDescent="0.25">
      <c r="A998" s="22" t="s">
        <v>964</v>
      </c>
      <c r="B998" s="22" t="s">
        <v>3952</v>
      </c>
      <c r="C998" s="22" t="s">
        <v>1390</v>
      </c>
      <c r="D998" s="22">
        <v>7539</v>
      </c>
      <c r="E998" s="22" t="s">
        <v>1391</v>
      </c>
      <c r="F998" s="43">
        <v>1.8493120000000001</v>
      </c>
      <c r="G998" s="43">
        <v>367.92133035638</v>
      </c>
      <c r="H998" s="43">
        <v>11.959090909090911</v>
      </c>
      <c r="I998" s="9">
        <v>0</v>
      </c>
      <c r="J998" s="9">
        <v>11.959090909090911</v>
      </c>
      <c r="K998" s="11">
        <v>0</v>
      </c>
      <c r="L998" s="41">
        <v>1023</v>
      </c>
      <c r="M998" s="44">
        <v>0</v>
      </c>
      <c r="N998" s="13">
        <v>0</v>
      </c>
      <c r="O998" s="13">
        <v>0</v>
      </c>
      <c r="P998" s="22">
        <v>0</v>
      </c>
      <c r="Q998" s="22">
        <v>0</v>
      </c>
      <c r="R998" s="14">
        <v>0</v>
      </c>
      <c r="S998" s="22">
        <v>205</v>
      </c>
      <c r="T998" s="22">
        <v>1</v>
      </c>
      <c r="U998" s="22">
        <v>1870</v>
      </c>
      <c r="V998" s="22"/>
      <c r="W998" s="22">
        <v>339</v>
      </c>
      <c r="X998" s="22">
        <v>224</v>
      </c>
      <c r="Y998" s="14">
        <v>1870</v>
      </c>
      <c r="Z998" s="10">
        <v>339</v>
      </c>
      <c r="AA998" s="22">
        <v>224</v>
      </c>
      <c r="AB998" s="22">
        <v>632.73</v>
      </c>
      <c r="AC998" s="22">
        <v>5.0263788680278447E-3</v>
      </c>
      <c r="AD998" s="42">
        <v>3.5400000000000002E-3</v>
      </c>
      <c r="AE998" s="22">
        <v>1025</v>
      </c>
      <c r="AF998" s="22">
        <v>0.7040834028846763</v>
      </c>
      <c r="AG998" s="22">
        <v>5.45801087507501E-3</v>
      </c>
      <c r="AH998" s="22">
        <v>0</v>
      </c>
      <c r="AI998" s="22">
        <v>0</v>
      </c>
      <c r="AJ998" s="22">
        <v>0</v>
      </c>
      <c r="AK998" s="22">
        <v>0</v>
      </c>
      <c r="AL998" s="45">
        <v>0</v>
      </c>
      <c r="AM998" s="45">
        <v>0</v>
      </c>
      <c r="AN998" s="45">
        <v>0</v>
      </c>
      <c r="AO998" s="45">
        <v>0</v>
      </c>
      <c r="AP998" s="45">
        <v>0</v>
      </c>
      <c r="AQ998" s="45">
        <v>0</v>
      </c>
      <c r="AR998" s="45">
        <v>0</v>
      </c>
      <c r="AS998" s="45" t="s">
        <v>4443</v>
      </c>
      <c r="AT998" s="45" t="s">
        <v>4445</v>
      </c>
      <c r="AU998" s="45">
        <v>0.70408340288467619</v>
      </c>
      <c r="AV998" s="10">
        <v>28.346636259977192</v>
      </c>
      <c r="AW998" s="10">
        <v>28.346636259977192</v>
      </c>
      <c r="AX998" s="17">
        <v>0</v>
      </c>
    </row>
    <row r="999" spans="1:50" x14ac:dyDescent="0.25">
      <c r="A999" s="22" t="s">
        <v>2195</v>
      </c>
      <c r="B999" s="22" t="s">
        <v>3956</v>
      </c>
      <c r="C999" s="22" t="s">
        <v>2464</v>
      </c>
      <c r="D999" s="22">
        <v>1107</v>
      </c>
      <c r="E999" s="22" t="s">
        <v>2465</v>
      </c>
      <c r="F999" s="43">
        <v>3.9106540000000001</v>
      </c>
      <c r="G999" s="43">
        <v>749.74234308525001</v>
      </c>
      <c r="H999" s="43">
        <v>32.43901515151515</v>
      </c>
      <c r="I999" s="9">
        <v>0</v>
      </c>
      <c r="J999" s="9">
        <v>32.43901515151515</v>
      </c>
      <c r="K999" s="11">
        <v>0</v>
      </c>
      <c r="L999" s="41">
        <v>225</v>
      </c>
      <c r="M999" s="44">
        <v>0</v>
      </c>
      <c r="N999" s="13">
        <v>0</v>
      </c>
      <c r="O999" s="13">
        <v>0</v>
      </c>
      <c r="P999" s="22">
        <v>0</v>
      </c>
      <c r="Q999" s="22">
        <v>0</v>
      </c>
      <c r="R999" s="14">
        <v>0</v>
      </c>
      <c r="S999" s="22">
        <v>376</v>
      </c>
      <c r="T999" s="22">
        <v>1</v>
      </c>
      <c r="U999" s="22">
        <v>421</v>
      </c>
      <c r="V999" s="22"/>
      <c r="W999" s="22">
        <v>78</v>
      </c>
      <c r="X999" s="22">
        <v>52</v>
      </c>
      <c r="Y999" s="14">
        <v>421</v>
      </c>
      <c r="Z999" s="10">
        <v>78</v>
      </c>
      <c r="AA999" s="22">
        <v>52</v>
      </c>
      <c r="AB999" s="22">
        <v>144.75</v>
      </c>
      <c r="AC999" s="22">
        <v>5.2159972503451578E-3</v>
      </c>
      <c r="AD999" s="42">
        <v>8.4999999999999995E-4</v>
      </c>
      <c r="AE999" s="22">
        <v>1026</v>
      </c>
      <c r="AF999" s="22">
        <v>0.75051055266731626</v>
      </c>
      <c r="AG999" s="22">
        <v>5.4384822657051902E-3</v>
      </c>
      <c r="AH999" s="22">
        <v>0</v>
      </c>
      <c r="AI999" s="22">
        <v>0</v>
      </c>
      <c r="AJ999" s="22">
        <v>0</v>
      </c>
      <c r="AK999" s="22">
        <v>0</v>
      </c>
      <c r="AL999" s="45">
        <v>0</v>
      </c>
      <c r="AM999" s="45">
        <v>0</v>
      </c>
      <c r="AN999" s="45">
        <v>0</v>
      </c>
      <c r="AO999" s="45">
        <v>0</v>
      </c>
      <c r="AP999" s="45">
        <v>0</v>
      </c>
      <c r="AQ999" s="45">
        <v>0</v>
      </c>
      <c r="AR999" s="45">
        <v>0</v>
      </c>
      <c r="AS999" s="45" t="s">
        <v>4443</v>
      </c>
      <c r="AT999" s="45" t="s">
        <v>4445</v>
      </c>
      <c r="AU999" s="45">
        <v>0.75051055266731626</v>
      </c>
      <c r="AV999" s="10">
        <v>2.4045119630075082</v>
      </c>
      <c r="AW999" s="10">
        <v>2.4045119630075082</v>
      </c>
      <c r="AX999" s="17">
        <v>0</v>
      </c>
    </row>
    <row r="1000" spans="1:50" x14ac:dyDescent="0.25">
      <c r="A1000" s="22" t="s">
        <v>2906</v>
      </c>
      <c r="B1000" s="22" t="s">
        <v>3959</v>
      </c>
      <c r="C1000" s="22" t="s">
        <v>3014</v>
      </c>
      <c r="D1000" s="22">
        <v>8732</v>
      </c>
      <c r="E1000" s="22" t="s">
        <v>3015</v>
      </c>
      <c r="F1000" s="43">
        <v>6.9999999999999999E-6</v>
      </c>
      <c r="G1000" s="43">
        <v>3.6115903889899998</v>
      </c>
      <c r="H1000" s="43">
        <v>0.80284090909090911</v>
      </c>
      <c r="I1000" s="9">
        <v>0</v>
      </c>
      <c r="J1000" s="9">
        <v>0.80284090909090911</v>
      </c>
      <c r="K1000" s="11">
        <v>0</v>
      </c>
      <c r="L1000" s="41">
        <v>41</v>
      </c>
      <c r="M1000" s="44">
        <v>0</v>
      </c>
      <c r="N1000" s="13">
        <v>0</v>
      </c>
      <c r="O1000" s="13">
        <v>0</v>
      </c>
      <c r="P1000" s="22">
        <v>0</v>
      </c>
      <c r="Q1000" s="22">
        <v>0</v>
      </c>
      <c r="R1000" s="14">
        <v>0</v>
      </c>
      <c r="S1000" s="22">
        <v>27</v>
      </c>
      <c r="T1000" s="22">
        <v>1</v>
      </c>
      <c r="U1000" s="22">
        <v>87</v>
      </c>
      <c r="V1000" s="22"/>
      <c r="W1000" s="22">
        <v>18</v>
      </c>
      <c r="X1000" s="22">
        <v>13</v>
      </c>
      <c r="Y1000" s="14">
        <v>87</v>
      </c>
      <c r="Z1000" s="10">
        <v>18</v>
      </c>
      <c r="AA1000" s="22">
        <v>13</v>
      </c>
      <c r="AB1000" s="22">
        <v>32.49</v>
      </c>
      <c r="AC1000" s="22">
        <v>1.9382042939696678E-6</v>
      </c>
      <c r="AD1000" s="42">
        <v>0</v>
      </c>
      <c r="AE1000" s="22">
        <v>1027</v>
      </c>
      <c r="AF1000" s="22">
        <v>3.7929852344945537E-2</v>
      </c>
      <c r="AG1000" s="22">
        <v>5.41855033499222E-3</v>
      </c>
      <c r="AH1000" s="22">
        <v>0</v>
      </c>
      <c r="AI1000" s="22">
        <v>0</v>
      </c>
      <c r="AJ1000" s="22">
        <v>0</v>
      </c>
      <c r="AK1000" s="22">
        <v>0</v>
      </c>
      <c r="AL1000" s="45">
        <v>0</v>
      </c>
      <c r="AM1000" s="45">
        <v>0</v>
      </c>
      <c r="AN1000" s="45">
        <v>0</v>
      </c>
      <c r="AO1000" s="45">
        <v>0</v>
      </c>
      <c r="AP1000" s="45">
        <v>0</v>
      </c>
      <c r="AQ1000" s="45">
        <v>0</v>
      </c>
      <c r="AR1000" s="45">
        <v>0</v>
      </c>
      <c r="AS1000" s="45" t="s">
        <v>4443</v>
      </c>
      <c r="AT1000" s="45" t="s">
        <v>4445</v>
      </c>
      <c r="AU1000" s="45">
        <v>3.7929852344945537E-2</v>
      </c>
      <c r="AV1000" s="10">
        <v>22.420382165605094</v>
      </c>
      <c r="AW1000" s="10">
        <v>22.420382165605094</v>
      </c>
      <c r="AX1000" s="17">
        <v>0</v>
      </c>
    </row>
    <row r="1001" spans="1:50" x14ac:dyDescent="0.25">
      <c r="A1001" s="22" t="s">
        <v>2195</v>
      </c>
      <c r="B1001" s="22" t="s">
        <v>3956</v>
      </c>
      <c r="C1001" s="22" t="s">
        <v>2298</v>
      </c>
      <c r="D1001" s="22">
        <v>4497</v>
      </c>
      <c r="E1001" s="22" t="s">
        <v>2602</v>
      </c>
      <c r="F1001" s="43">
        <v>2.8683149999999999</v>
      </c>
      <c r="G1001" s="43">
        <v>423.41531922165001</v>
      </c>
      <c r="H1001" s="43">
        <v>17.07537878787879</v>
      </c>
      <c r="I1001" s="9">
        <v>0</v>
      </c>
      <c r="J1001" s="9">
        <v>17.07537878787879</v>
      </c>
      <c r="K1001" s="11">
        <v>0</v>
      </c>
      <c r="L1001" s="41">
        <v>601</v>
      </c>
      <c r="M1001" s="44">
        <v>0</v>
      </c>
      <c r="N1001" s="13">
        <v>0</v>
      </c>
      <c r="O1001" s="13">
        <v>0</v>
      </c>
      <c r="P1001" s="22">
        <v>0</v>
      </c>
      <c r="Q1001" s="22">
        <v>0</v>
      </c>
      <c r="R1001" s="14">
        <v>0</v>
      </c>
      <c r="S1001" s="22">
        <v>358</v>
      </c>
      <c r="T1001" s="22">
        <v>1</v>
      </c>
      <c r="U1001" s="22">
        <v>1104</v>
      </c>
      <c r="V1001" s="22"/>
      <c r="W1001" s="22">
        <v>201</v>
      </c>
      <c r="X1001" s="22">
        <v>133</v>
      </c>
      <c r="Y1001" s="14">
        <v>1104</v>
      </c>
      <c r="Z1001" s="10">
        <v>201</v>
      </c>
      <c r="AA1001" s="22">
        <v>133</v>
      </c>
      <c r="AB1001" s="22">
        <v>374.73</v>
      </c>
      <c r="AC1001" s="22">
        <v>6.774235295200764E-3</v>
      </c>
      <c r="AD1001" s="42">
        <v>2.8300000000000001E-3</v>
      </c>
      <c r="AE1001" s="22">
        <v>1028</v>
      </c>
      <c r="AF1001" s="22">
        <v>1.1855389562560659</v>
      </c>
      <c r="AG1001" s="22">
        <v>5.413419891580209E-3</v>
      </c>
      <c r="AH1001" s="22">
        <v>0</v>
      </c>
      <c r="AI1001" s="22">
        <v>0</v>
      </c>
      <c r="AJ1001" s="22">
        <v>0</v>
      </c>
      <c r="AK1001" s="22">
        <v>0</v>
      </c>
      <c r="AL1001" s="45">
        <v>0</v>
      </c>
      <c r="AM1001" s="45">
        <v>0</v>
      </c>
      <c r="AN1001" s="45">
        <v>0</v>
      </c>
      <c r="AO1001" s="45">
        <v>0</v>
      </c>
      <c r="AP1001" s="45">
        <v>0</v>
      </c>
      <c r="AQ1001" s="45">
        <v>0</v>
      </c>
      <c r="AR1001" s="45">
        <v>0</v>
      </c>
      <c r="AS1001" s="45" t="s">
        <v>4443</v>
      </c>
      <c r="AT1001" s="45" t="s">
        <v>4445</v>
      </c>
      <c r="AU1001" s="45">
        <v>1.1855389562560659</v>
      </c>
      <c r="AV1001" s="10">
        <v>11.771334767851991</v>
      </c>
      <c r="AW1001" s="10">
        <v>11.771334767851991</v>
      </c>
      <c r="AX1001" s="17">
        <v>0</v>
      </c>
    </row>
    <row r="1002" spans="1:50" x14ac:dyDescent="0.25">
      <c r="A1002" s="22" t="s">
        <v>8</v>
      </c>
      <c r="B1002" s="22" t="s">
        <v>3946</v>
      </c>
      <c r="C1002" s="22" t="s">
        <v>16</v>
      </c>
      <c r="D1002" s="22">
        <v>589</v>
      </c>
      <c r="E1002" s="22" t="s">
        <v>54</v>
      </c>
      <c r="F1002" s="43">
        <v>3.5586989999999998</v>
      </c>
      <c r="G1002" s="43">
        <v>662.46947207523999</v>
      </c>
      <c r="H1002" s="43">
        <v>26.809469696969696</v>
      </c>
      <c r="I1002" s="9">
        <v>0.86496212121212124</v>
      </c>
      <c r="J1002" s="9">
        <v>25.944507575757576</v>
      </c>
      <c r="K1002" s="11">
        <v>12.582007575757578</v>
      </c>
      <c r="L1002" s="41">
        <v>10015</v>
      </c>
      <c r="M1002" s="44">
        <v>11001</v>
      </c>
      <c r="N1002" s="13">
        <v>5076</v>
      </c>
      <c r="O1002" s="13">
        <v>4507</v>
      </c>
      <c r="P1002" s="22">
        <v>2163</v>
      </c>
      <c r="Q1002" s="22">
        <v>1928</v>
      </c>
      <c r="R1002" s="14">
        <v>0</v>
      </c>
      <c r="S1002" s="22">
        <v>1206</v>
      </c>
      <c r="T1002" s="22">
        <v>0.53068793534622827</v>
      </c>
      <c r="U1002" s="22">
        <v>20659</v>
      </c>
      <c r="V1002" s="22"/>
      <c r="W1002" s="22">
        <v>6819</v>
      </c>
      <c r="X1002" s="22">
        <v>5656</v>
      </c>
      <c r="Y1002" s="14">
        <v>9658</v>
      </c>
      <c r="Z1002" s="10">
        <v>4656</v>
      </c>
      <c r="AA1002" s="22">
        <v>3728</v>
      </c>
      <c r="AB1002" s="22">
        <v>7247.94</v>
      </c>
      <c r="AC1002" s="22">
        <v>5.3718686671735726E-3</v>
      </c>
      <c r="AD1002" s="42">
        <v>5.2010000000000001E-2</v>
      </c>
      <c r="AE1002" s="22">
        <v>1029</v>
      </c>
      <c r="AF1002" s="22">
        <v>2.4512506020600817</v>
      </c>
      <c r="AG1002" s="22">
        <v>5.4111492319207106E-3</v>
      </c>
      <c r="AH1002" s="22">
        <v>0</v>
      </c>
      <c r="AI1002" s="22">
        <v>0</v>
      </c>
      <c r="AJ1002" s="22">
        <v>0</v>
      </c>
      <c r="AK1002" s="22">
        <v>0</v>
      </c>
      <c r="AL1002" s="45">
        <v>0</v>
      </c>
      <c r="AM1002" s="45">
        <v>0</v>
      </c>
      <c r="AN1002" s="45">
        <v>0</v>
      </c>
      <c r="AO1002" s="45">
        <v>0</v>
      </c>
      <c r="AP1002" s="45">
        <v>1</v>
      </c>
      <c r="AQ1002" s="45">
        <v>0</v>
      </c>
      <c r="AR1002" s="45">
        <v>0</v>
      </c>
      <c r="AS1002" s="45" t="s">
        <v>4443</v>
      </c>
      <c r="AT1002" s="45" t="s">
        <v>4441</v>
      </c>
      <c r="AU1002" s="45">
        <v>2.3721651541065913</v>
      </c>
      <c r="AV1002" s="10">
        <v>179.45994875426135</v>
      </c>
      <c r="AW1002" s="10">
        <v>254.35042457295449</v>
      </c>
      <c r="AX1002" s="17">
        <v>3.2263305876202721E-2</v>
      </c>
    </row>
    <row r="1003" spans="1:50" x14ac:dyDescent="0.25">
      <c r="A1003" s="22" t="s">
        <v>539</v>
      </c>
      <c r="B1003" s="22" t="s">
        <v>3949</v>
      </c>
      <c r="C1003" s="22" t="s">
        <v>545</v>
      </c>
      <c r="D1003" s="22">
        <v>4605</v>
      </c>
      <c r="E1003" s="22" t="s">
        <v>743</v>
      </c>
      <c r="F1003" s="43">
        <v>3.285771</v>
      </c>
      <c r="G1003" s="43">
        <v>601.25693819945002</v>
      </c>
      <c r="H1003" s="43">
        <v>26.398106060606061</v>
      </c>
      <c r="I1003" s="9">
        <v>0</v>
      </c>
      <c r="J1003" s="9">
        <v>26.398106060606061</v>
      </c>
      <c r="K1003" s="11">
        <v>0</v>
      </c>
      <c r="L1003" s="41">
        <v>4210</v>
      </c>
      <c r="M1003" s="44">
        <v>0</v>
      </c>
      <c r="N1003" s="13">
        <v>0</v>
      </c>
      <c r="O1003" s="13">
        <v>0</v>
      </c>
      <c r="P1003" s="22">
        <v>0</v>
      </c>
      <c r="Q1003" s="22">
        <v>0</v>
      </c>
      <c r="R1003" s="14">
        <v>0</v>
      </c>
      <c r="S1003" s="22">
        <v>528</v>
      </c>
      <c r="T1003" s="22">
        <v>1</v>
      </c>
      <c r="U1003" s="22">
        <v>7658</v>
      </c>
      <c r="V1003" s="22"/>
      <c r="W1003" s="22">
        <v>1383</v>
      </c>
      <c r="X1003" s="22">
        <v>912</v>
      </c>
      <c r="Y1003" s="14">
        <v>7658</v>
      </c>
      <c r="Z1003" s="10">
        <v>1383</v>
      </c>
      <c r="AA1003" s="22">
        <v>912</v>
      </c>
      <c r="AB1003" s="22">
        <v>2583.9299999999998</v>
      </c>
      <c r="AC1003" s="22">
        <v>5.4648367299339811E-3</v>
      </c>
      <c r="AD1003" s="42">
        <v>1.5720000000000001E-2</v>
      </c>
      <c r="AE1003" s="22">
        <v>1030</v>
      </c>
      <c r="AF1003" s="22">
        <v>1.9153702807659054</v>
      </c>
      <c r="AG1003" s="22">
        <v>5.3954092415941001E-3</v>
      </c>
      <c r="AH1003" s="22">
        <v>0</v>
      </c>
      <c r="AI1003" s="22">
        <v>0</v>
      </c>
      <c r="AJ1003" s="22">
        <v>0</v>
      </c>
      <c r="AK1003" s="22">
        <v>0</v>
      </c>
      <c r="AL1003" s="45">
        <v>0</v>
      </c>
      <c r="AM1003" s="45">
        <v>0</v>
      </c>
      <c r="AN1003" s="45">
        <v>0</v>
      </c>
      <c r="AO1003" s="45">
        <v>0</v>
      </c>
      <c r="AP1003" s="45">
        <v>0</v>
      </c>
      <c r="AQ1003" s="45">
        <v>0</v>
      </c>
      <c r="AR1003" s="45">
        <v>0</v>
      </c>
      <c r="AS1003" s="45" t="s">
        <v>4443</v>
      </c>
      <c r="AT1003" s="45" t="s">
        <v>4443</v>
      </c>
      <c r="AU1003" s="45">
        <v>1.9153702807659054</v>
      </c>
      <c r="AV1003" s="10">
        <v>52.390122110459025</v>
      </c>
      <c r="AW1003" s="10">
        <v>52.390122110459025</v>
      </c>
      <c r="AX1003" s="17">
        <v>0</v>
      </c>
    </row>
    <row r="1004" spans="1:50" x14ac:dyDescent="0.25">
      <c r="A1004" s="22" t="s">
        <v>539</v>
      </c>
      <c r="B1004" s="22" t="s">
        <v>3949</v>
      </c>
      <c r="C1004" s="22" t="s">
        <v>739</v>
      </c>
      <c r="D1004" s="22">
        <v>8242</v>
      </c>
      <c r="E1004" s="22" t="s">
        <v>812</v>
      </c>
      <c r="F1004" s="43">
        <v>0.99455899999999997</v>
      </c>
      <c r="G1004" s="43">
        <v>259.86793631148998</v>
      </c>
      <c r="H1004" s="43">
        <v>12.039772727272728</v>
      </c>
      <c r="I1004" s="9">
        <v>0</v>
      </c>
      <c r="J1004" s="9">
        <v>12.039772727272728</v>
      </c>
      <c r="K1004" s="11">
        <v>0</v>
      </c>
      <c r="L1004" s="41">
        <v>643</v>
      </c>
      <c r="M1004" s="44">
        <v>0</v>
      </c>
      <c r="N1004" s="13">
        <v>0</v>
      </c>
      <c r="O1004" s="13">
        <v>0</v>
      </c>
      <c r="P1004" s="22">
        <v>0</v>
      </c>
      <c r="Q1004" s="22">
        <v>0</v>
      </c>
      <c r="R1004" s="14">
        <v>0</v>
      </c>
      <c r="S1004" s="22">
        <v>246</v>
      </c>
      <c r="T1004" s="22">
        <v>1</v>
      </c>
      <c r="U1004" s="22">
        <v>1180</v>
      </c>
      <c r="V1004" s="22"/>
      <c r="W1004" s="22">
        <v>215</v>
      </c>
      <c r="X1004" s="22">
        <v>142</v>
      </c>
      <c r="Y1004" s="14">
        <v>1180</v>
      </c>
      <c r="Z1004" s="10">
        <v>215</v>
      </c>
      <c r="AA1004" s="22">
        <v>142</v>
      </c>
      <c r="AB1004" s="22">
        <v>400.75</v>
      </c>
      <c r="AC1004" s="22">
        <v>3.8271708857835949E-3</v>
      </c>
      <c r="AD1004" s="42">
        <v>1.7099999999999999E-3</v>
      </c>
      <c r="AE1004" s="22">
        <v>1031</v>
      </c>
      <c r="AF1004" s="22">
        <v>0.44151150760521601</v>
      </c>
      <c r="AG1004" s="22">
        <v>5.3842866781123903E-3</v>
      </c>
      <c r="AH1004" s="22">
        <v>0</v>
      </c>
      <c r="AI1004" s="22">
        <v>0</v>
      </c>
      <c r="AJ1004" s="22">
        <v>0</v>
      </c>
      <c r="AK1004" s="22">
        <v>0</v>
      </c>
      <c r="AL1004" s="45">
        <v>0</v>
      </c>
      <c r="AM1004" s="45">
        <v>0</v>
      </c>
      <c r="AN1004" s="45">
        <v>0</v>
      </c>
      <c r="AO1004" s="45">
        <v>0</v>
      </c>
      <c r="AP1004" s="45">
        <v>0</v>
      </c>
      <c r="AQ1004" s="45">
        <v>0</v>
      </c>
      <c r="AR1004" s="45">
        <v>0</v>
      </c>
      <c r="AS1004" s="45" t="s">
        <v>4443</v>
      </c>
      <c r="AT1004" s="45" t="s">
        <v>4445</v>
      </c>
      <c r="AU1004" s="45">
        <v>0.44151150760521601</v>
      </c>
      <c r="AV1004" s="10">
        <v>17.857479943369512</v>
      </c>
      <c r="AW1004" s="10">
        <v>17.857479943369512</v>
      </c>
      <c r="AX1004" s="17">
        <v>0</v>
      </c>
    </row>
    <row r="1005" spans="1:50" x14ac:dyDescent="0.25">
      <c r="A1005" s="22" t="s">
        <v>2195</v>
      </c>
      <c r="B1005" s="22" t="s">
        <v>3960</v>
      </c>
      <c r="C1005" s="22" t="s">
        <v>2228</v>
      </c>
      <c r="D1005" s="22">
        <v>5846</v>
      </c>
      <c r="E1005" s="22" t="s">
        <v>2698</v>
      </c>
      <c r="F1005" s="43">
        <v>0.63571200000000005</v>
      </c>
      <c r="G1005" s="43">
        <v>213.67144733834999</v>
      </c>
      <c r="H1005" s="43">
        <v>10.978598484848485</v>
      </c>
      <c r="I1005" s="9">
        <v>0</v>
      </c>
      <c r="J1005" s="9">
        <v>10.978598484848485</v>
      </c>
      <c r="K1005" s="11">
        <v>0</v>
      </c>
      <c r="L1005" s="41">
        <v>61</v>
      </c>
      <c r="M1005" s="44">
        <v>0</v>
      </c>
      <c r="N1005" s="13">
        <v>0</v>
      </c>
      <c r="O1005" s="13">
        <v>0</v>
      </c>
      <c r="P1005" s="22">
        <v>0</v>
      </c>
      <c r="Q1005" s="22">
        <v>0</v>
      </c>
      <c r="R1005" s="14">
        <v>0</v>
      </c>
      <c r="S1005" s="22">
        <v>134</v>
      </c>
      <c r="T1005" s="22">
        <v>1</v>
      </c>
      <c r="U1005" s="22">
        <v>123</v>
      </c>
      <c r="V1005" s="22"/>
      <c r="W1005" s="22">
        <v>24</v>
      </c>
      <c r="X1005" s="22">
        <v>17</v>
      </c>
      <c r="Y1005" s="14">
        <v>123</v>
      </c>
      <c r="Z1005" s="10">
        <v>24</v>
      </c>
      <c r="AA1005" s="22">
        <v>17</v>
      </c>
      <c r="AB1005" s="22">
        <v>43.95</v>
      </c>
      <c r="AC1005" s="22">
        <v>2.9751846019620319E-3</v>
      </c>
      <c r="AD1005" s="42">
        <v>1.4999999999999999E-4</v>
      </c>
      <c r="AE1005" s="22">
        <v>1032</v>
      </c>
      <c r="AF1005" s="22">
        <v>0.11833395535764792</v>
      </c>
      <c r="AG1005" s="22">
        <v>5.3788161526203597E-3</v>
      </c>
      <c r="AH1005" s="22">
        <v>0</v>
      </c>
      <c r="AI1005" s="22">
        <v>0</v>
      </c>
      <c r="AJ1005" s="22">
        <v>0</v>
      </c>
      <c r="AK1005" s="22">
        <v>0</v>
      </c>
      <c r="AL1005" s="45">
        <v>0</v>
      </c>
      <c r="AM1005" s="45">
        <v>0</v>
      </c>
      <c r="AN1005" s="45">
        <v>0</v>
      </c>
      <c r="AO1005" s="45">
        <v>0</v>
      </c>
      <c r="AP1005" s="45">
        <v>0</v>
      </c>
      <c r="AQ1005" s="45">
        <v>0</v>
      </c>
      <c r="AR1005" s="45">
        <v>0</v>
      </c>
      <c r="AS1005" s="45" t="s">
        <v>4443</v>
      </c>
      <c r="AT1005" s="45" t="s">
        <v>4445</v>
      </c>
      <c r="AU1005" s="45">
        <v>0.1183339553576479</v>
      </c>
      <c r="AV1005" s="10">
        <v>2.1860713854434421</v>
      </c>
      <c r="AW1005" s="10">
        <v>2.1860713854434421</v>
      </c>
      <c r="AX1005" s="17">
        <v>0</v>
      </c>
    </row>
    <row r="1006" spans="1:50" x14ac:dyDescent="0.25">
      <c r="A1006" s="22" t="s">
        <v>964</v>
      </c>
      <c r="B1006" s="22" t="s">
        <v>3952</v>
      </c>
      <c r="C1006" s="22" t="s">
        <v>1123</v>
      </c>
      <c r="D1006" s="22">
        <v>128</v>
      </c>
      <c r="E1006" s="22" t="s">
        <v>1567</v>
      </c>
      <c r="F1006" s="43">
        <v>1.1176280000000001</v>
      </c>
      <c r="G1006" s="43">
        <v>169.73985945928999</v>
      </c>
      <c r="H1006" s="43">
        <v>7.5784090909090907</v>
      </c>
      <c r="I1006" s="9">
        <v>0.9375</v>
      </c>
      <c r="J1006" s="9">
        <v>6.6409090909090907</v>
      </c>
      <c r="K1006" s="11">
        <v>2.2554924242424246</v>
      </c>
      <c r="L1006" s="41">
        <v>532</v>
      </c>
      <c r="M1006" s="44">
        <v>46</v>
      </c>
      <c r="N1006" s="13">
        <v>9</v>
      </c>
      <c r="O1006" s="13">
        <v>0</v>
      </c>
      <c r="P1006" s="22">
        <v>0</v>
      </c>
      <c r="Q1006" s="22">
        <v>0</v>
      </c>
      <c r="R1006" s="14">
        <v>0</v>
      </c>
      <c r="S1006" s="22">
        <v>218</v>
      </c>
      <c r="T1006" s="22">
        <v>0.70237916729144789</v>
      </c>
      <c r="U1006" s="22">
        <v>733</v>
      </c>
      <c r="V1006" s="22"/>
      <c r="W1006" s="22">
        <v>134</v>
      </c>
      <c r="X1006" s="22">
        <v>83</v>
      </c>
      <c r="Y1006" s="14">
        <v>687</v>
      </c>
      <c r="Z1006" s="10">
        <v>134</v>
      </c>
      <c r="AA1006" s="22">
        <v>83</v>
      </c>
      <c r="AB1006" s="22">
        <v>245.41</v>
      </c>
      <c r="AC1006" s="22">
        <v>6.5843579908704316E-3</v>
      </c>
      <c r="AD1006" s="42">
        <v>1.83E-3</v>
      </c>
      <c r="AE1006" s="22">
        <v>1033</v>
      </c>
      <c r="AF1006" s="22">
        <v>0.51053701683925212</v>
      </c>
      <c r="AG1006" s="22">
        <v>5.3740738614658119E-3</v>
      </c>
      <c r="AH1006" s="22">
        <v>0</v>
      </c>
      <c r="AI1006" s="22">
        <v>0</v>
      </c>
      <c r="AJ1006" s="22">
        <v>0</v>
      </c>
      <c r="AK1006" s="22">
        <v>0</v>
      </c>
      <c r="AL1006" s="45">
        <v>0</v>
      </c>
      <c r="AM1006" s="45">
        <v>0</v>
      </c>
      <c r="AN1006" s="45">
        <v>0</v>
      </c>
      <c r="AO1006" s="45">
        <v>0</v>
      </c>
      <c r="AP1006" s="45">
        <v>0</v>
      </c>
      <c r="AQ1006" s="45">
        <v>0</v>
      </c>
      <c r="AR1006" s="45">
        <v>0</v>
      </c>
      <c r="AS1006" s="45" t="s">
        <v>4443</v>
      </c>
      <c r="AT1006" s="45" t="s">
        <v>4445</v>
      </c>
      <c r="AU1006" s="45">
        <v>0.44738016590322227</v>
      </c>
      <c r="AV1006" s="10">
        <v>20.177960301163587</v>
      </c>
      <c r="AW1006" s="10">
        <v>17.681811366021893</v>
      </c>
      <c r="AX1006" s="17">
        <v>0.12370670265407108</v>
      </c>
    </row>
    <row r="1007" spans="1:50" x14ac:dyDescent="0.25">
      <c r="A1007" s="22" t="s">
        <v>2906</v>
      </c>
      <c r="B1007" s="22" t="s">
        <v>3950</v>
      </c>
      <c r="C1007" s="22" t="s">
        <v>2941</v>
      </c>
      <c r="D1007" s="22">
        <v>9742</v>
      </c>
      <c r="E1007" s="22" t="s">
        <v>3305</v>
      </c>
      <c r="F1007" s="43">
        <v>0.182334</v>
      </c>
      <c r="G1007" s="43">
        <v>8.4698186123999992</v>
      </c>
      <c r="H1007" s="43">
        <v>0.17613636363636365</v>
      </c>
      <c r="I1007" s="9">
        <v>0</v>
      </c>
      <c r="J1007" s="9">
        <v>0.17613636363636365</v>
      </c>
      <c r="K1007" s="11">
        <v>0</v>
      </c>
      <c r="L1007" s="41">
        <v>16</v>
      </c>
      <c r="M1007" s="44">
        <v>0</v>
      </c>
      <c r="N1007" s="13">
        <v>0</v>
      </c>
      <c r="O1007" s="13">
        <v>0</v>
      </c>
      <c r="P1007" s="22">
        <v>0</v>
      </c>
      <c r="Q1007" s="22">
        <v>0</v>
      </c>
      <c r="R1007" s="14">
        <v>0</v>
      </c>
      <c r="S1007" s="22">
        <v>4</v>
      </c>
      <c r="T1007" s="22">
        <v>1</v>
      </c>
      <c r="U1007" s="22">
        <v>41</v>
      </c>
      <c r="V1007" s="22"/>
      <c r="W1007" s="22">
        <v>9</v>
      </c>
      <c r="X1007" s="22">
        <v>7</v>
      </c>
      <c r="Y1007" s="14">
        <v>41</v>
      </c>
      <c r="Z1007" s="10">
        <v>9</v>
      </c>
      <c r="AA1007" s="22">
        <v>7</v>
      </c>
      <c r="AB1007" s="22">
        <v>16.02</v>
      </c>
      <c r="AC1007" s="22">
        <v>2.1527497617606479E-2</v>
      </c>
      <c r="AD1007" s="42">
        <v>4.0000000000000002E-4</v>
      </c>
      <c r="AE1007" s="22">
        <v>1034</v>
      </c>
      <c r="AF1007" s="22">
        <v>1.604546242033119E-2</v>
      </c>
      <c r="AG1007" s="22">
        <v>5.3484874734437303E-3</v>
      </c>
      <c r="AH1007" s="22">
        <v>0</v>
      </c>
      <c r="AI1007" s="22">
        <v>0</v>
      </c>
      <c r="AJ1007" s="22">
        <v>0</v>
      </c>
      <c r="AK1007" s="22">
        <v>0</v>
      </c>
      <c r="AL1007" s="45">
        <v>0</v>
      </c>
      <c r="AM1007" s="45">
        <v>0</v>
      </c>
      <c r="AN1007" s="45">
        <v>0</v>
      </c>
      <c r="AO1007" s="45">
        <v>0</v>
      </c>
      <c r="AP1007" s="45">
        <v>0</v>
      </c>
      <c r="AQ1007" s="45">
        <v>0</v>
      </c>
      <c r="AR1007" s="45">
        <v>0</v>
      </c>
      <c r="AS1007" s="45" t="s">
        <v>4443</v>
      </c>
      <c r="AT1007" s="45" t="s">
        <v>4445</v>
      </c>
      <c r="AU1007" s="45">
        <v>1.604546242033119E-2</v>
      </c>
      <c r="AV1007" s="10">
        <v>51.096774193548384</v>
      </c>
      <c r="AW1007" s="10">
        <v>51.096774193548384</v>
      </c>
      <c r="AX1007" s="17">
        <v>0</v>
      </c>
    </row>
    <row r="1008" spans="1:50" x14ac:dyDescent="0.25">
      <c r="A1008" s="22" t="s">
        <v>8</v>
      </c>
      <c r="B1008" s="22" t="s">
        <v>3946</v>
      </c>
      <c r="C1008" s="22" t="s">
        <v>70</v>
      </c>
      <c r="D1008" s="22">
        <v>6849</v>
      </c>
      <c r="E1008" s="22" t="s">
        <v>349</v>
      </c>
      <c r="F1008" s="43">
        <v>1.3464640000000001</v>
      </c>
      <c r="G1008" s="43">
        <v>172.13334316876001</v>
      </c>
      <c r="H1008" s="43">
        <v>7.8327651515151517</v>
      </c>
      <c r="I1008" s="9">
        <v>0</v>
      </c>
      <c r="J1008" s="9">
        <v>7.8327651515151517</v>
      </c>
      <c r="K1008" s="11">
        <v>0</v>
      </c>
      <c r="L1008" s="41">
        <v>1010</v>
      </c>
      <c r="M1008" s="44">
        <v>0</v>
      </c>
      <c r="N1008" s="13">
        <v>0</v>
      </c>
      <c r="O1008" s="13">
        <v>0</v>
      </c>
      <c r="P1008" s="22">
        <v>0</v>
      </c>
      <c r="Q1008" s="22">
        <v>0</v>
      </c>
      <c r="R1008" s="14">
        <v>0</v>
      </c>
      <c r="S1008" s="22">
        <v>190</v>
      </c>
      <c r="T1008" s="22">
        <v>1</v>
      </c>
      <c r="U1008" s="22">
        <v>1846</v>
      </c>
      <c r="V1008" s="22"/>
      <c r="W1008" s="22">
        <v>335</v>
      </c>
      <c r="X1008" s="22">
        <v>222</v>
      </c>
      <c r="Y1008" s="14">
        <v>1846</v>
      </c>
      <c r="Z1008" s="10">
        <v>335</v>
      </c>
      <c r="AA1008" s="22">
        <v>222</v>
      </c>
      <c r="AB1008" s="22">
        <v>625.09</v>
      </c>
      <c r="AC1008" s="22">
        <v>7.8222148899991049E-3</v>
      </c>
      <c r="AD1008" s="42">
        <v>5.45E-3</v>
      </c>
      <c r="AE1008" s="22">
        <v>1035</v>
      </c>
      <c r="AF1008" s="22">
        <v>0.72958720474124916</v>
      </c>
      <c r="AG1008" s="22">
        <v>5.2868638024728201E-3</v>
      </c>
      <c r="AH1008" s="22">
        <v>0</v>
      </c>
      <c r="AI1008" s="22">
        <v>0</v>
      </c>
      <c r="AJ1008" s="22">
        <v>0</v>
      </c>
      <c r="AK1008" s="22">
        <v>0</v>
      </c>
      <c r="AL1008" s="45">
        <v>0</v>
      </c>
      <c r="AM1008" s="45">
        <v>0</v>
      </c>
      <c r="AN1008" s="45">
        <v>0</v>
      </c>
      <c r="AO1008" s="45">
        <v>0</v>
      </c>
      <c r="AP1008" s="45">
        <v>0</v>
      </c>
      <c r="AQ1008" s="45">
        <v>0</v>
      </c>
      <c r="AR1008" s="45">
        <v>0</v>
      </c>
      <c r="AS1008" s="45" t="s">
        <v>4443</v>
      </c>
      <c r="AT1008" s="45" t="s">
        <v>4444</v>
      </c>
      <c r="AU1008" s="45">
        <v>0.72958720474124916</v>
      </c>
      <c r="AV1008" s="10">
        <v>42.769059651328675</v>
      </c>
      <c r="AW1008" s="10">
        <v>42.769059651328675</v>
      </c>
      <c r="AX1008" s="17">
        <v>0</v>
      </c>
    </row>
    <row r="1009" spans="1:50" x14ac:dyDescent="0.25">
      <c r="A1009" s="22" t="s">
        <v>1672</v>
      </c>
      <c r="B1009" s="22" t="s">
        <v>3947</v>
      </c>
      <c r="C1009" s="22" t="s">
        <v>1727</v>
      </c>
      <c r="D1009" s="22">
        <v>1092</v>
      </c>
      <c r="E1009" s="22" t="s">
        <v>2012</v>
      </c>
      <c r="F1009" s="43">
        <v>0.69067199999999995</v>
      </c>
      <c r="G1009" s="43">
        <v>95.702843129010006</v>
      </c>
      <c r="H1009" s="43">
        <v>4.2585227272727275</v>
      </c>
      <c r="I1009" s="9">
        <v>1.5592803030303031</v>
      </c>
      <c r="J1009" s="9">
        <v>2.6992424242424247</v>
      </c>
      <c r="K1009" s="11">
        <v>1.5738636363636362</v>
      </c>
      <c r="L1009" s="41">
        <v>250</v>
      </c>
      <c r="M1009" s="44">
        <v>291</v>
      </c>
      <c r="N1009" s="13">
        <v>22</v>
      </c>
      <c r="O1009" s="13">
        <v>19</v>
      </c>
      <c r="P1009" s="22">
        <v>22</v>
      </c>
      <c r="Q1009" s="22">
        <v>19</v>
      </c>
      <c r="R1009" s="14">
        <v>0</v>
      </c>
      <c r="S1009" s="22">
        <v>103</v>
      </c>
      <c r="T1009" s="22">
        <v>0.63042028018679119</v>
      </c>
      <c r="U1009" s="22">
        <v>585</v>
      </c>
      <c r="V1009" s="22"/>
      <c r="W1009" s="22">
        <v>76</v>
      </c>
      <c r="X1009" s="22">
        <v>55</v>
      </c>
      <c r="Y1009" s="14">
        <v>294</v>
      </c>
      <c r="Z1009" s="10">
        <v>54</v>
      </c>
      <c r="AA1009" s="22">
        <v>36</v>
      </c>
      <c r="AB1009" s="22">
        <v>100.44</v>
      </c>
      <c r="AC1009" s="22">
        <v>7.216838888150434E-3</v>
      </c>
      <c r="AD1009" s="42">
        <v>8.0999999999999996E-4</v>
      </c>
      <c r="AE1009" s="22">
        <v>1036</v>
      </c>
      <c r="AF1009" s="22">
        <v>0.32246646592723244</v>
      </c>
      <c r="AG1009" s="22">
        <v>5.2863355070038101E-3</v>
      </c>
      <c r="AH1009" s="22">
        <v>0</v>
      </c>
      <c r="AI1009" s="22">
        <v>0</v>
      </c>
      <c r="AJ1009" s="22">
        <v>1</v>
      </c>
      <c r="AK1009" s="22">
        <v>0</v>
      </c>
      <c r="AL1009" s="45">
        <v>0</v>
      </c>
      <c r="AM1009" s="45">
        <v>0</v>
      </c>
      <c r="AN1009" s="45">
        <v>0</v>
      </c>
      <c r="AO1009" s="45">
        <v>0</v>
      </c>
      <c r="AP1009" s="45">
        <v>0</v>
      </c>
      <c r="AQ1009" s="45">
        <v>0</v>
      </c>
      <c r="AR1009" s="45">
        <v>0</v>
      </c>
      <c r="AS1009" s="45" t="s">
        <v>4443</v>
      </c>
      <c r="AT1009" s="45" t="s">
        <v>4445</v>
      </c>
      <c r="AU1009" s="45">
        <v>0.20439368789837301</v>
      </c>
      <c r="AV1009" s="10">
        <v>20.00561324726354</v>
      </c>
      <c r="AW1009" s="10">
        <v>17.846564376250832</v>
      </c>
      <c r="AX1009" s="17">
        <v>0.36615521458750278</v>
      </c>
    </row>
    <row r="1010" spans="1:50" x14ac:dyDescent="0.25">
      <c r="A1010" s="22" t="s">
        <v>964</v>
      </c>
      <c r="B1010" s="22" t="s">
        <v>3952</v>
      </c>
      <c r="C1010" s="22" t="s">
        <v>1250</v>
      </c>
      <c r="D1010" s="22">
        <v>4941</v>
      </c>
      <c r="E1010" s="22" t="s">
        <v>1549</v>
      </c>
      <c r="F1010" s="43">
        <v>0.597777</v>
      </c>
      <c r="G1010" s="43">
        <v>177.17332168652001</v>
      </c>
      <c r="H1010" s="43">
        <v>6.249242424242424</v>
      </c>
      <c r="I1010" s="9">
        <v>1.7545454545454546</v>
      </c>
      <c r="J1010" s="9">
        <v>4.4946969696969701</v>
      </c>
      <c r="K1010" s="11">
        <v>4.2106060606060609</v>
      </c>
      <c r="L1010" s="41">
        <v>678</v>
      </c>
      <c r="M1010" s="44">
        <v>1154</v>
      </c>
      <c r="N1010" s="13">
        <v>500</v>
      </c>
      <c r="O1010" s="13">
        <v>291</v>
      </c>
      <c r="P1010" s="22">
        <v>0</v>
      </c>
      <c r="Q1010" s="22">
        <v>0</v>
      </c>
      <c r="R1010" s="14">
        <v>0</v>
      </c>
      <c r="S1010" s="22">
        <v>222</v>
      </c>
      <c r="T1010" s="22">
        <v>0.32622136016486847</v>
      </c>
      <c r="U1010" s="22">
        <v>1560</v>
      </c>
      <c r="V1010" s="22"/>
      <c r="W1010" s="22">
        <v>574</v>
      </c>
      <c r="X1010" s="22">
        <v>340</v>
      </c>
      <c r="Y1010" s="14">
        <v>406</v>
      </c>
      <c r="Z1010" s="10">
        <v>574</v>
      </c>
      <c r="AA1010" s="22">
        <v>340</v>
      </c>
      <c r="AB1010" s="22">
        <v>822.92</v>
      </c>
      <c r="AC1010" s="22">
        <v>3.373967334978746E-3</v>
      </c>
      <c r="AD1010" s="42">
        <v>4.0299999999999997E-3</v>
      </c>
      <c r="AE1010" s="22">
        <v>1037</v>
      </c>
      <c r="AF1010" s="22">
        <v>0.34312212204180431</v>
      </c>
      <c r="AG1010" s="22">
        <v>5.2788018775662198E-3</v>
      </c>
      <c r="AH1010" s="22">
        <v>0</v>
      </c>
      <c r="AI1010" s="22">
        <v>1</v>
      </c>
      <c r="AJ1010" s="22">
        <v>1</v>
      </c>
      <c r="AK1010" s="22">
        <v>0</v>
      </c>
      <c r="AL1010" s="45">
        <v>0</v>
      </c>
      <c r="AM1010" s="45">
        <v>0</v>
      </c>
      <c r="AN1010" s="45">
        <v>0</v>
      </c>
      <c r="AO1010" s="45">
        <v>0</v>
      </c>
      <c r="AP1010" s="45">
        <v>0</v>
      </c>
      <c r="AQ1010" s="45">
        <v>0</v>
      </c>
      <c r="AR1010" s="45">
        <v>0</v>
      </c>
      <c r="AS1010" s="45" t="s">
        <v>4443</v>
      </c>
      <c r="AT1010" s="45" t="s">
        <v>4444</v>
      </c>
      <c r="AU1010" s="45">
        <v>0.24678670748866832</v>
      </c>
      <c r="AV1010" s="10">
        <v>127.70605090173605</v>
      </c>
      <c r="AW1010" s="10">
        <v>91.851133470723724</v>
      </c>
      <c r="AX1010" s="17">
        <v>0.28076130440053343</v>
      </c>
    </row>
    <row r="1011" spans="1:50" x14ac:dyDescent="0.25">
      <c r="A1011" s="22" t="s">
        <v>8</v>
      </c>
      <c r="B1011" s="22" t="s">
        <v>3946</v>
      </c>
      <c r="C1011" s="22" t="s">
        <v>275</v>
      </c>
      <c r="D1011" s="22">
        <v>2222</v>
      </c>
      <c r="E1011" s="22" t="s">
        <v>387</v>
      </c>
      <c r="F1011" s="43">
        <v>1.6577919999999999</v>
      </c>
      <c r="G1011" s="43">
        <v>143.11228171163</v>
      </c>
      <c r="H1011" s="43">
        <v>5.601136363636364</v>
      </c>
      <c r="I1011" s="9">
        <v>2.0803030303030305</v>
      </c>
      <c r="J1011" s="9">
        <v>3.5208333333333335</v>
      </c>
      <c r="K1011" s="11">
        <v>2.696780303030303</v>
      </c>
      <c r="L1011" s="41">
        <v>549</v>
      </c>
      <c r="M1011" s="44">
        <v>843</v>
      </c>
      <c r="N1011" s="13">
        <v>253</v>
      </c>
      <c r="O1011" s="13">
        <v>200</v>
      </c>
      <c r="P1011" s="22">
        <v>216</v>
      </c>
      <c r="Q1011" s="22">
        <v>171</v>
      </c>
      <c r="R1011" s="14">
        <v>0</v>
      </c>
      <c r="S1011" s="22">
        <v>231</v>
      </c>
      <c r="T1011" s="22">
        <v>0.51852978968012442</v>
      </c>
      <c r="U1011" s="22">
        <v>1366</v>
      </c>
      <c r="V1011" s="22"/>
      <c r="W1011" s="22">
        <v>348</v>
      </c>
      <c r="X1011" s="22">
        <v>263</v>
      </c>
      <c r="Y1011" s="14">
        <v>523</v>
      </c>
      <c r="Z1011" s="10">
        <v>132</v>
      </c>
      <c r="AA1011" s="22">
        <v>92</v>
      </c>
      <c r="AB1011" s="22">
        <v>227.91</v>
      </c>
      <c r="AC1011" s="22">
        <v>1.1583855558535755E-2</v>
      </c>
      <c r="AD1011" s="42">
        <v>3.1800000000000001E-3</v>
      </c>
      <c r="AE1011" s="22">
        <v>1038</v>
      </c>
      <c r="AF1011" s="22">
        <v>0.33724803866761149</v>
      </c>
      <c r="AG1011" s="22">
        <v>5.2695006041814296E-3</v>
      </c>
      <c r="AH1011" s="22">
        <v>0</v>
      </c>
      <c r="AI1011" s="22">
        <v>0</v>
      </c>
      <c r="AJ1011" s="22">
        <v>0</v>
      </c>
      <c r="AK1011" s="22">
        <v>0</v>
      </c>
      <c r="AL1011" s="45">
        <v>0</v>
      </c>
      <c r="AM1011" s="45">
        <v>0</v>
      </c>
      <c r="AN1011" s="45">
        <v>0</v>
      </c>
      <c r="AO1011" s="45">
        <v>0</v>
      </c>
      <c r="AP1011" s="45">
        <v>0</v>
      </c>
      <c r="AQ1011" s="45">
        <v>0</v>
      </c>
      <c r="AR1011" s="45">
        <v>0</v>
      </c>
      <c r="AS1011" s="45" t="s">
        <v>4443</v>
      </c>
      <c r="AT1011" s="45" t="s">
        <v>4445</v>
      </c>
      <c r="AU1011" s="45">
        <v>0.21199164938225798</v>
      </c>
      <c r="AV1011" s="10">
        <v>37.491124260355029</v>
      </c>
      <c r="AW1011" s="10">
        <v>62.130249543517948</v>
      </c>
      <c r="AX1011" s="17">
        <v>0.3714073172381146</v>
      </c>
    </row>
    <row r="1012" spans="1:50" x14ac:dyDescent="0.25">
      <c r="A1012" s="22" t="s">
        <v>1672</v>
      </c>
      <c r="B1012" s="22" t="s">
        <v>3947</v>
      </c>
      <c r="C1012" s="22" t="s">
        <v>1700</v>
      </c>
      <c r="D1012" s="22">
        <v>4728</v>
      </c>
      <c r="E1012" s="22" t="s">
        <v>2001</v>
      </c>
      <c r="F1012" s="43">
        <v>0.93149000000000004</v>
      </c>
      <c r="G1012" s="43">
        <v>308.11685357955997</v>
      </c>
      <c r="H1012" s="43">
        <v>12.649242424242425</v>
      </c>
      <c r="I1012" s="9">
        <v>8.0380681818181827</v>
      </c>
      <c r="J1012" s="9">
        <v>4.6113636363636363</v>
      </c>
      <c r="K1012" s="11">
        <v>12.447727272727274</v>
      </c>
      <c r="L1012" s="41">
        <v>1845</v>
      </c>
      <c r="M1012" s="44">
        <v>3294</v>
      </c>
      <c r="N1012" s="13">
        <v>1321</v>
      </c>
      <c r="O1012" s="13">
        <v>755</v>
      </c>
      <c r="P1012" s="22">
        <v>1190</v>
      </c>
      <c r="Q1012" s="22">
        <v>676</v>
      </c>
      <c r="R1012" s="14">
        <v>0</v>
      </c>
      <c r="S1012" s="22">
        <v>520</v>
      </c>
      <c r="T1012" s="22">
        <v>1.5931005569862822E-2</v>
      </c>
      <c r="U1012" s="22">
        <v>3348</v>
      </c>
      <c r="V1012" s="22"/>
      <c r="W1012" s="22">
        <v>1331</v>
      </c>
      <c r="X1012" s="22">
        <v>761</v>
      </c>
      <c r="Y1012" s="14">
        <v>54</v>
      </c>
      <c r="Z1012" s="10">
        <v>141</v>
      </c>
      <c r="AA1012" s="22">
        <v>85</v>
      </c>
      <c r="AB1012" s="22">
        <v>198.03</v>
      </c>
      <c r="AC1012" s="22">
        <v>3.0231712065678243E-3</v>
      </c>
      <c r="AD1012" s="42">
        <v>8.8999999999999995E-4</v>
      </c>
      <c r="AE1012" s="22">
        <v>1039</v>
      </c>
      <c r="AF1012" s="22">
        <v>0.80941142327901705</v>
      </c>
      <c r="AG1012" s="22">
        <v>5.2559183329806301E-3</v>
      </c>
      <c r="AH1012" s="22">
        <v>0</v>
      </c>
      <c r="AI1012" s="22">
        <v>0</v>
      </c>
      <c r="AJ1012" s="22">
        <v>0</v>
      </c>
      <c r="AK1012" s="22">
        <v>0</v>
      </c>
      <c r="AL1012" s="45">
        <v>0</v>
      </c>
      <c r="AM1012" s="45">
        <v>0</v>
      </c>
      <c r="AN1012" s="45">
        <v>0</v>
      </c>
      <c r="AO1012" s="45">
        <v>0</v>
      </c>
      <c r="AP1012" s="45">
        <v>0</v>
      </c>
      <c r="AQ1012" s="45">
        <v>0</v>
      </c>
      <c r="AR1012" s="45">
        <v>0</v>
      </c>
      <c r="AS1012" s="45" t="s">
        <v>4443</v>
      </c>
      <c r="AT1012" s="45" t="s">
        <v>4445</v>
      </c>
      <c r="AU1012" s="45">
        <v>0.29507620132355372</v>
      </c>
      <c r="AV1012" s="10">
        <v>30.576638738294726</v>
      </c>
      <c r="AW1012" s="10">
        <v>105.22369287896028</v>
      </c>
      <c r="AX1012" s="17">
        <v>0.63545846559262142</v>
      </c>
    </row>
    <row r="1013" spans="1:50" x14ac:dyDescent="0.25">
      <c r="A1013" s="22" t="s">
        <v>2906</v>
      </c>
      <c r="B1013" s="22" t="s">
        <v>3950</v>
      </c>
      <c r="C1013" s="22" t="s">
        <v>3237</v>
      </c>
      <c r="D1013" s="22">
        <v>2046</v>
      </c>
      <c r="E1013" s="22" t="s">
        <v>3238</v>
      </c>
      <c r="F1013" s="43">
        <v>0.42201499999999997</v>
      </c>
      <c r="G1013" s="43">
        <v>119.76511525074</v>
      </c>
      <c r="H1013" s="43">
        <v>3.9325757575757576</v>
      </c>
      <c r="I1013" s="9">
        <v>0</v>
      </c>
      <c r="J1013" s="9">
        <v>3.9325757575757576</v>
      </c>
      <c r="K1013" s="11">
        <v>0</v>
      </c>
      <c r="L1013" s="41">
        <v>554</v>
      </c>
      <c r="M1013" s="44">
        <v>0</v>
      </c>
      <c r="N1013" s="13">
        <v>0</v>
      </c>
      <c r="O1013" s="13">
        <v>0</v>
      </c>
      <c r="P1013" s="22">
        <v>0</v>
      </c>
      <c r="Q1013" s="22">
        <v>0</v>
      </c>
      <c r="R1013" s="14">
        <v>0</v>
      </c>
      <c r="S1013" s="22">
        <v>106</v>
      </c>
      <c r="T1013" s="22">
        <v>1</v>
      </c>
      <c r="U1013" s="22">
        <v>1018</v>
      </c>
      <c r="V1013" s="22"/>
      <c r="W1013" s="22">
        <v>186</v>
      </c>
      <c r="X1013" s="22">
        <v>123</v>
      </c>
      <c r="Y1013" s="14">
        <v>1018</v>
      </c>
      <c r="Z1013" s="10">
        <v>186</v>
      </c>
      <c r="AA1013" s="22">
        <v>123</v>
      </c>
      <c r="AB1013" s="22">
        <v>346.44</v>
      </c>
      <c r="AC1013" s="22">
        <v>3.5236888397466178E-3</v>
      </c>
      <c r="AD1013" s="42">
        <v>1.3600000000000001E-3</v>
      </c>
      <c r="AE1013" s="22">
        <v>1040</v>
      </c>
      <c r="AF1013" s="22">
        <v>0.28374174928946466</v>
      </c>
      <c r="AG1013" s="22">
        <v>5.2544768386937899E-3</v>
      </c>
      <c r="AH1013" s="22">
        <v>0</v>
      </c>
      <c r="AI1013" s="22">
        <v>0</v>
      </c>
      <c r="AJ1013" s="22">
        <v>0</v>
      </c>
      <c r="AK1013" s="22">
        <v>0</v>
      </c>
      <c r="AL1013" s="45">
        <v>0</v>
      </c>
      <c r="AM1013" s="45">
        <v>0</v>
      </c>
      <c r="AN1013" s="45">
        <v>0</v>
      </c>
      <c r="AO1013" s="45">
        <v>0</v>
      </c>
      <c r="AP1013" s="45">
        <v>0</v>
      </c>
      <c r="AQ1013" s="45">
        <v>0</v>
      </c>
      <c r="AR1013" s="45">
        <v>0</v>
      </c>
      <c r="AS1013" s="45" t="s">
        <v>4443</v>
      </c>
      <c r="AT1013" s="45" t="s">
        <v>4445</v>
      </c>
      <c r="AU1013" s="45">
        <v>0.28374174928946466</v>
      </c>
      <c r="AV1013" s="10">
        <v>47.297245232132539</v>
      </c>
      <c r="AW1013" s="10">
        <v>47.297245232132539</v>
      </c>
      <c r="AX1013" s="17">
        <v>0</v>
      </c>
    </row>
    <row r="1014" spans="1:50" x14ac:dyDescent="0.25">
      <c r="A1014" s="22" t="s">
        <v>2906</v>
      </c>
      <c r="B1014" s="22" t="s">
        <v>3959</v>
      </c>
      <c r="C1014" s="22" t="s">
        <v>3018</v>
      </c>
      <c r="D1014" s="22">
        <v>2752</v>
      </c>
      <c r="E1014" s="22" t="s">
        <v>3019</v>
      </c>
      <c r="F1014" s="43">
        <v>0.17893200000000001</v>
      </c>
      <c r="G1014" s="43">
        <v>34.924639527959997</v>
      </c>
      <c r="H1014" s="43">
        <v>1.8859848484848485</v>
      </c>
      <c r="I1014" s="9">
        <v>0</v>
      </c>
      <c r="J1014" s="9">
        <v>1.8859848484848485</v>
      </c>
      <c r="K1014" s="11">
        <v>0</v>
      </c>
      <c r="L1014" s="41">
        <v>389</v>
      </c>
      <c r="M1014" s="44">
        <v>0</v>
      </c>
      <c r="N1014" s="13">
        <v>0</v>
      </c>
      <c r="O1014" s="13">
        <v>0</v>
      </c>
      <c r="P1014" s="22">
        <v>0</v>
      </c>
      <c r="Q1014" s="22">
        <v>0</v>
      </c>
      <c r="R1014" s="14">
        <v>0</v>
      </c>
      <c r="S1014" s="22">
        <v>60</v>
      </c>
      <c r="T1014" s="22">
        <v>1</v>
      </c>
      <c r="U1014" s="22">
        <v>719</v>
      </c>
      <c r="V1014" s="22"/>
      <c r="W1014" s="22">
        <v>132</v>
      </c>
      <c r="X1014" s="22">
        <v>88</v>
      </c>
      <c r="Y1014" s="14">
        <v>719</v>
      </c>
      <c r="Z1014" s="10">
        <v>132</v>
      </c>
      <c r="AA1014" s="22">
        <v>88</v>
      </c>
      <c r="AB1014" s="22">
        <v>245.55</v>
      </c>
      <c r="AC1014" s="22">
        <v>5.1233742829829487E-3</v>
      </c>
      <c r="AD1014" s="42">
        <v>1.41E-3</v>
      </c>
      <c r="AE1014" s="22">
        <v>1041</v>
      </c>
      <c r="AF1014" s="22">
        <v>0.12080596147368541</v>
      </c>
      <c r="AG1014" s="22">
        <v>5.2524331075515397E-3</v>
      </c>
      <c r="AH1014" s="22">
        <v>0</v>
      </c>
      <c r="AI1014" s="22">
        <v>0</v>
      </c>
      <c r="AJ1014" s="22">
        <v>0</v>
      </c>
      <c r="AK1014" s="22">
        <v>0</v>
      </c>
      <c r="AL1014" s="45">
        <v>0</v>
      </c>
      <c r="AM1014" s="45">
        <v>0</v>
      </c>
      <c r="AN1014" s="45">
        <v>0</v>
      </c>
      <c r="AO1014" s="45">
        <v>0</v>
      </c>
      <c r="AP1014" s="45">
        <v>0</v>
      </c>
      <c r="AQ1014" s="45">
        <v>0</v>
      </c>
      <c r="AR1014" s="45">
        <v>0</v>
      </c>
      <c r="AS1014" s="45" t="s">
        <v>4443</v>
      </c>
      <c r="AT1014" s="45" t="s">
        <v>4445</v>
      </c>
      <c r="AU1014" s="45">
        <v>0.12080596147368541</v>
      </c>
      <c r="AV1014" s="10">
        <v>69.989957822855999</v>
      </c>
      <c r="AW1014" s="10">
        <v>69.989957822855999</v>
      </c>
      <c r="AX1014" s="17">
        <v>0</v>
      </c>
    </row>
    <row r="1015" spans="1:50" x14ac:dyDescent="0.25">
      <c r="A1015" s="22" t="s">
        <v>1672</v>
      </c>
      <c r="B1015" s="22" t="s">
        <v>3947</v>
      </c>
      <c r="C1015" s="22" t="s">
        <v>1819</v>
      </c>
      <c r="D1015" s="22">
        <v>926</v>
      </c>
      <c r="E1015" s="22" t="s">
        <v>1846</v>
      </c>
      <c r="F1015" s="43">
        <v>3.6869679999999998</v>
      </c>
      <c r="G1015" s="43">
        <v>490.34942370073998</v>
      </c>
      <c r="H1015" s="43">
        <v>19.361553030303032</v>
      </c>
      <c r="I1015" s="9">
        <v>16.144696969696973</v>
      </c>
      <c r="J1015" s="9">
        <v>3.2168560606060606</v>
      </c>
      <c r="K1015" s="11">
        <v>18.762121212121212</v>
      </c>
      <c r="L1015" s="41">
        <v>1509</v>
      </c>
      <c r="M1015" s="44">
        <v>2247</v>
      </c>
      <c r="N1015" s="13">
        <v>153</v>
      </c>
      <c r="O1015" s="13">
        <v>97</v>
      </c>
      <c r="P1015" s="22">
        <v>128</v>
      </c>
      <c r="Q1015" s="22">
        <v>79</v>
      </c>
      <c r="R1015" s="14">
        <v>0</v>
      </c>
      <c r="S1015" s="22">
        <v>643</v>
      </c>
      <c r="T1015" s="22">
        <v>3.0959903745512496E-2</v>
      </c>
      <c r="U1015" s="22">
        <v>2332</v>
      </c>
      <c r="V1015" s="22"/>
      <c r="W1015" s="22">
        <v>168</v>
      </c>
      <c r="X1015" s="22">
        <v>107</v>
      </c>
      <c r="Y1015" s="14">
        <v>85</v>
      </c>
      <c r="Z1015" s="10">
        <v>40</v>
      </c>
      <c r="AA1015" s="22">
        <v>28</v>
      </c>
      <c r="AB1015" s="22">
        <v>62.45</v>
      </c>
      <c r="AC1015" s="22">
        <v>7.5190625741413221E-3</v>
      </c>
      <c r="AD1015" s="42">
        <v>6.3000000000000003E-4</v>
      </c>
      <c r="AE1015" s="22">
        <v>1042</v>
      </c>
      <c r="AF1015" s="22">
        <v>1.3601424292026882</v>
      </c>
      <c r="AG1015" s="22">
        <v>5.2515151706667498E-3</v>
      </c>
      <c r="AH1015" s="22">
        <v>0</v>
      </c>
      <c r="AI1015" s="22">
        <v>0</v>
      </c>
      <c r="AJ1015" s="22">
        <v>1</v>
      </c>
      <c r="AK1015" s="22">
        <v>0</v>
      </c>
      <c r="AL1015" s="45">
        <v>0</v>
      </c>
      <c r="AM1015" s="45">
        <v>0</v>
      </c>
      <c r="AN1015" s="45">
        <v>0</v>
      </c>
      <c r="AO1015" s="45">
        <v>0</v>
      </c>
      <c r="AP1015" s="45">
        <v>0</v>
      </c>
      <c r="AQ1015" s="45">
        <v>0</v>
      </c>
      <c r="AR1015" s="45">
        <v>0</v>
      </c>
      <c r="AS1015" s="45" t="s">
        <v>4443</v>
      </c>
      <c r="AT1015" s="45" t="s">
        <v>4445</v>
      </c>
      <c r="AU1015" s="45">
        <v>0.22598302986439911</v>
      </c>
      <c r="AV1015" s="10">
        <v>12.434501030320872</v>
      </c>
      <c r="AW1015" s="10">
        <v>8.6769898952352058</v>
      </c>
      <c r="AX1015" s="17">
        <v>0.83385340754580417</v>
      </c>
    </row>
    <row r="1016" spans="1:50" x14ac:dyDescent="0.25">
      <c r="A1016" s="22" t="s">
        <v>1672</v>
      </c>
      <c r="B1016" s="22" t="s">
        <v>3947</v>
      </c>
      <c r="C1016" s="22" t="s">
        <v>1727</v>
      </c>
      <c r="D1016" s="22">
        <v>3291</v>
      </c>
      <c r="E1016" s="22" t="s">
        <v>1965</v>
      </c>
      <c r="F1016" s="43">
        <v>4.3112159999999999</v>
      </c>
      <c r="G1016" s="43">
        <v>599.07006900427996</v>
      </c>
      <c r="H1016" s="43">
        <v>21.706250000000001</v>
      </c>
      <c r="I1016" s="9">
        <v>1.9291666666666667</v>
      </c>
      <c r="J1016" s="9">
        <v>19.777083333333334</v>
      </c>
      <c r="K1016" s="11">
        <v>4.6102272727272728</v>
      </c>
      <c r="L1016" s="41">
        <v>796</v>
      </c>
      <c r="M1016" s="44">
        <v>373</v>
      </c>
      <c r="N1016" s="13">
        <v>76</v>
      </c>
      <c r="O1016" s="13">
        <v>45</v>
      </c>
      <c r="P1016" s="22">
        <v>2</v>
      </c>
      <c r="Q1016" s="22">
        <v>1</v>
      </c>
      <c r="R1016" s="14">
        <v>0</v>
      </c>
      <c r="S1016" s="22">
        <v>468</v>
      </c>
      <c r="T1016" s="22">
        <v>0.78760830301285245</v>
      </c>
      <c r="U1016" s="22">
        <v>1521</v>
      </c>
      <c r="V1016" s="22"/>
      <c r="W1016" s="22">
        <v>285</v>
      </c>
      <c r="X1016" s="22">
        <v>183</v>
      </c>
      <c r="Y1016" s="14">
        <v>1148</v>
      </c>
      <c r="Z1016" s="10">
        <v>283</v>
      </c>
      <c r="AA1016" s="22">
        <v>182</v>
      </c>
      <c r="AB1016" s="22">
        <v>491.03</v>
      </c>
      <c r="AC1016" s="22">
        <v>7.1965137686910534E-3</v>
      </c>
      <c r="AD1016" s="42">
        <v>4.2300000000000003E-3</v>
      </c>
      <c r="AE1016" s="22">
        <v>1043</v>
      </c>
      <c r="AF1016" s="22">
        <v>1.0599178859341922</v>
      </c>
      <c r="AG1016" s="22">
        <v>5.2212703740600599E-3</v>
      </c>
      <c r="AH1016" s="22">
        <v>0</v>
      </c>
      <c r="AI1016" s="22">
        <v>0</v>
      </c>
      <c r="AJ1016" s="22">
        <v>0</v>
      </c>
      <c r="AK1016" s="22">
        <v>0</v>
      </c>
      <c r="AL1016" s="45">
        <v>0</v>
      </c>
      <c r="AM1016" s="45">
        <v>0</v>
      </c>
      <c r="AN1016" s="45">
        <v>0</v>
      </c>
      <c r="AO1016" s="45">
        <v>0</v>
      </c>
      <c r="AP1016" s="45">
        <v>0</v>
      </c>
      <c r="AQ1016" s="45">
        <v>0</v>
      </c>
      <c r="AR1016" s="45">
        <v>0</v>
      </c>
      <c r="AS1016" s="45" t="s">
        <v>4443</v>
      </c>
      <c r="AT1016" s="45" t="s">
        <v>4444</v>
      </c>
      <c r="AU1016" s="45">
        <v>0.96571652665066576</v>
      </c>
      <c r="AV1016" s="10">
        <v>14.309491204045086</v>
      </c>
      <c r="AW1016" s="10">
        <v>13.129858911603801</v>
      </c>
      <c r="AX1016" s="17">
        <v>8.8876091755446779E-2</v>
      </c>
    </row>
    <row r="1017" spans="1:50" x14ac:dyDescent="0.25">
      <c r="A1017" s="22" t="s">
        <v>8</v>
      </c>
      <c r="B1017" s="22" t="s">
        <v>3946</v>
      </c>
      <c r="C1017" s="22" t="s">
        <v>275</v>
      </c>
      <c r="D1017" s="22">
        <v>1793</v>
      </c>
      <c r="E1017" s="22" t="s">
        <v>366</v>
      </c>
      <c r="F1017" s="43">
        <v>3.2047300000000001</v>
      </c>
      <c r="G1017" s="43">
        <v>592.82410437690999</v>
      </c>
      <c r="H1017" s="43">
        <v>23.223106060606064</v>
      </c>
      <c r="I1017" s="9">
        <v>19.074621212121212</v>
      </c>
      <c r="J1017" s="9">
        <v>4.1484848484848484</v>
      </c>
      <c r="K1017" s="11">
        <v>20.668939393939393</v>
      </c>
      <c r="L1017" s="41">
        <v>3552</v>
      </c>
      <c r="M1017" s="44">
        <v>7862</v>
      </c>
      <c r="N1017" s="13">
        <v>2455</v>
      </c>
      <c r="O1017" s="13">
        <v>2058</v>
      </c>
      <c r="P1017" s="22">
        <v>2378</v>
      </c>
      <c r="Q1017" s="22">
        <v>2000</v>
      </c>
      <c r="R1017" s="14">
        <v>0</v>
      </c>
      <c r="S1017" s="22">
        <v>889</v>
      </c>
      <c r="T1017" s="22">
        <v>0.10998385228922358</v>
      </c>
      <c r="U1017" s="22">
        <v>8573</v>
      </c>
      <c r="V1017" s="22"/>
      <c r="W1017" s="22">
        <v>2583</v>
      </c>
      <c r="X1017" s="22">
        <v>2143</v>
      </c>
      <c r="Y1017" s="14">
        <v>711</v>
      </c>
      <c r="Z1017" s="10">
        <v>205</v>
      </c>
      <c r="AA1017" s="22">
        <v>143</v>
      </c>
      <c r="AB1017" s="22">
        <v>344.84</v>
      </c>
      <c r="AC1017" s="22">
        <v>5.4058699306235927E-3</v>
      </c>
      <c r="AD1017" s="42">
        <v>2.3E-3</v>
      </c>
      <c r="AE1017" s="22">
        <v>1044</v>
      </c>
      <c r="AF1017" s="22">
        <v>1.8417135067822874</v>
      </c>
      <c r="AG1017" s="22">
        <v>5.2025805276335801E-3</v>
      </c>
      <c r="AH1017" s="22">
        <v>0</v>
      </c>
      <c r="AI1017" s="22">
        <v>1</v>
      </c>
      <c r="AJ1017" s="22">
        <v>0</v>
      </c>
      <c r="AK1017" s="22">
        <v>0</v>
      </c>
      <c r="AL1017" s="45">
        <v>0</v>
      </c>
      <c r="AM1017" s="45">
        <v>0</v>
      </c>
      <c r="AN1017" s="45">
        <v>0</v>
      </c>
      <c r="AO1017" s="45">
        <v>0</v>
      </c>
      <c r="AP1017" s="45">
        <v>0</v>
      </c>
      <c r="AQ1017" s="45">
        <v>0</v>
      </c>
      <c r="AR1017" s="45">
        <v>0</v>
      </c>
      <c r="AS1017" s="45" t="s">
        <v>4443</v>
      </c>
      <c r="AT1017" s="45" t="s">
        <v>4445</v>
      </c>
      <c r="AU1017" s="45">
        <v>0.32899649849580986</v>
      </c>
      <c r="AV1017" s="10">
        <v>49.41563184806428</v>
      </c>
      <c r="AW1017" s="10">
        <v>111.22543182893212</v>
      </c>
      <c r="AX1017" s="17">
        <v>0.82136391068195524</v>
      </c>
    </row>
    <row r="1018" spans="1:50" x14ac:dyDescent="0.25">
      <c r="A1018" s="22" t="s">
        <v>2195</v>
      </c>
      <c r="B1018" s="22" t="s">
        <v>3956</v>
      </c>
      <c r="C1018" s="22" t="s">
        <v>3967</v>
      </c>
      <c r="D1018" s="22">
        <v>1994</v>
      </c>
      <c r="E1018" s="22" t="s">
        <v>2400</v>
      </c>
      <c r="F1018" s="43">
        <v>1.1681790000000001</v>
      </c>
      <c r="G1018" s="43">
        <v>212.68855871720999</v>
      </c>
      <c r="H1018" s="43">
        <v>7.8981060606060609</v>
      </c>
      <c r="I1018" s="9">
        <v>0</v>
      </c>
      <c r="J1018" s="9">
        <v>7.8981060606060609</v>
      </c>
      <c r="K1018" s="11">
        <v>0</v>
      </c>
      <c r="L1018" s="41">
        <v>411</v>
      </c>
      <c r="M1018" s="44">
        <v>0</v>
      </c>
      <c r="N1018" s="13">
        <v>0</v>
      </c>
      <c r="O1018" s="13">
        <v>0</v>
      </c>
      <c r="P1018" s="22">
        <v>0</v>
      </c>
      <c r="Q1018" s="22">
        <v>0</v>
      </c>
      <c r="R1018" s="14">
        <v>0</v>
      </c>
      <c r="S1018" s="22">
        <v>168</v>
      </c>
      <c r="T1018" s="22">
        <v>1</v>
      </c>
      <c r="U1018" s="22">
        <v>759</v>
      </c>
      <c r="V1018" s="22"/>
      <c r="W1018" s="22">
        <v>139</v>
      </c>
      <c r="X1018" s="22">
        <v>92</v>
      </c>
      <c r="Y1018" s="14">
        <v>759</v>
      </c>
      <c r="Z1018" s="10">
        <v>139</v>
      </c>
      <c r="AA1018" s="22">
        <v>92</v>
      </c>
      <c r="AB1018" s="22">
        <v>258.74</v>
      </c>
      <c r="AC1018" s="22">
        <v>5.4924393067762849E-3</v>
      </c>
      <c r="AD1018" s="42">
        <v>1.5900000000000001E-3</v>
      </c>
      <c r="AE1018" s="22">
        <v>1045</v>
      </c>
      <c r="AF1018" s="22">
        <v>0.4830440329448637</v>
      </c>
      <c r="AG1018" s="22">
        <v>5.1940218596221903E-3</v>
      </c>
      <c r="AH1018" s="22">
        <v>0</v>
      </c>
      <c r="AI1018" s="22">
        <v>0</v>
      </c>
      <c r="AJ1018" s="22">
        <v>0</v>
      </c>
      <c r="AK1018" s="22">
        <v>0</v>
      </c>
      <c r="AL1018" s="45">
        <v>0</v>
      </c>
      <c r="AM1018" s="45">
        <v>0</v>
      </c>
      <c r="AN1018" s="45">
        <v>0</v>
      </c>
      <c r="AO1018" s="45">
        <v>0</v>
      </c>
      <c r="AP1018" s="45">
        <v>0</v>
      </c>
      <c r="AQ1018" s="45">
        <v>0</v>
      </c>
      <c r="AR1018" s="45">
        <v>0</v>
      </c>
      <c r="AS1018" s="45" t="s">
        <v>4443</v>
      </c>
      <c r="AT1018" s="45" t="s">
        <v>4445</v>
      </c>
      <c r="AU1018" s="45">
        <v>0.4830440329448637</v>
      </c>
      <c r="AV1018" s="10">
        <v>17.599155915783417</v>
      </c>
      <c r="AW1018" s="10">
        <v>17.599155915783417</v>
      </c>
      <c r="AX1018" s="17">
        <v>0</v>
      </c>
    </row>
    <row r="1019" spans="1:50" x14ac:dyDescent="0.25">
      <c r="A1019" s="22" t="s">
        <v>539</v>
      </c>
      <c r="B1019" s="22" t="s">
        <v>3949</v>
      </c>
      <c r="C1019" s="22" t="s">
        <v>694</v>
      </c>
      <c r="D1019" s="22">
        <v>2835</v>
      </c>
      <c r="E1019" s="22" t="s">
        <v>823</v>
      </c>
      <c r="F1019" s="43">
        <v>2.162633</v>
      </c>
      <c r="G1019" s="43">
        <v>445.45004171539</v>
      </c>
      <c r="H1019" s="43">
        <v>21.66041666666667</v>
      </c>
      <c r="I1019" s="9">
        <v>0</v>
      </c>
      <c r="J1019" s="9">
        <v>21.66041666666667</v>
      </c>
      <c r="K1019" s="11">
        <v>0</v>
      </c>
      <c r="L1019" s="41">
        <v>6756</v>
      </c>
      <c r="M1019" s="44">
        <v>0</v>
      </c>
      <c r="N1019" s="13">
        <v>0</v>
      </c>
      <c r="O1019" s="13">
        <v>0</v>
      </c>
      <c r="P1019" s="22">
        <v>0</v>
      </c>
      <c r="Q1019" s="22">
        <v>0</v>
      </c>
      <c r="R1019" s="14">
        <v>0</v>
      </c>
      <c r="S1019" s="22">
        <v>462</v>
      </c>
      <c r="T1019" s="22">
        <v>1</v>
      </c>
      <c r="U1019" s="22">
        <v>12281</v>
      </c>
      <c r="V1019" s="22"/>
      <c r="W1019" s="22">
        <v>2217</v>
      </c>
      <c r="X1019" s="22">
        <v>1461</v>
      </c>
      <c r="Y1019" s="14">
        <v>12281</v>
      </c>
      <c r="Z1019" s="10">
        <v>2217</v>
      </c>
      <c r="AA1019" s="22">
        <v>1461</v>
      </c>
      <c r="AB1019" s="22">
        <v>4142.58</v>
      </c>
      <c r="AC1019" s="22">
        <v>4.8549394937126627E-3</v>
      </c>
      <c r="AD1019" s="42">
        <v>2.2380000000000001E-2</v>
      </c>
      <c r="AE1019" s="22">
        <v>1046</v>
      </c>
      <c r="AF1019" s="22">
        <v>1.1515150319505567</v>
      </c>
      <c r="AG1019" s="22">
        <v>5.1870046484259313E-3</v>
      </c>
      <c r="AH1019" s="22">
        <v>0</v>
      </c>
      <c r="AI1019" s="22">
        <v>0</v>
      </c>
      <c r="AJ1019" s="22">
        <v>0</v>
      </c>
      <c r="AK1019" s="22">
        <v>0</v>
      </c>
      <c r="AL1019" s="45">
        <v>0</v>
      </c>
      <c r="AM1019" s="45">
        <v>0</v>
      </c>
      <c r="AN1019" s="45">
        <v>0</v>
      </c>
      <c r="AO1019" s="45">
        <v>0</v>
      </c>
      <c r="AP1019" s="45">
        <v>0</v>
      </c>
      <c r="AQ1019" s="45">
        <v>0</v>
      </c>
      <c r="AR1019" s="45">
        <v>0</v>
      </c>
      <c r="AS1019" s="45" t="s">
        <v>4443</v>
      </c>
      <c r="AT1019" s="45" t="s">
        <v>4442</v>
      </c>
      <c r="AU1019" s="45">
        <v>1.1515150319505567</v>
      </c>
      <c r="AV1019" s="10">
        <v>102.3526017120323</v>
      </c>
      <c r="AW1019" s="10">
        <v>102.3526017120323</v>
      </c>
      <c r="AX1019" s="17">
        <v>0</v>
      </c>
    </row>
    <row r="1020" spans="1:50" x14ac:dyDescent="0.25">
      <c r="A1020" s="22" t="s">
        <v>2195</v>
      </c>
      <c r="B1020" s="22" t="s">
        <v>3956</v>
      </c>
      <c r="C1020" s="22" t="s">
        <v>2450</v>
      </c>
      <c r="D1020" s="22">
        <v>2675</v>
      </c>
      <c r="E1020" s="22" t="s">
        <v>2451</v>
      </c>
      <c r="F1020" s="43">
        <v>0.52079799999999998</v>
      </c>
      <c r="G1020" s="43">
        <v>42.284110493050001</v>
      </c>
      <c r="H1020" s="43">
        <v>2.1969696969696972</v>
      </c>
      <c r="I1020" s="9">
        <v>0</v>
      </c>
      <c r="J1020" s="9">
        <v>2.1969696969696972</v>
      </c>
      <c r="K1020" s="11">
        <v>0</v>
      </c>
      <c r="L1020" s="41">
        <v>15</v>
      </c>
      <c r="M1020" s="44">
        <v>0</v>
      </c>
      <c r="N1020" s="13">
        <v>0</v>
      </c>
      <c r="O1020" s="13">
        <v>0</v>
      </c>
      <c r="P1020" s="22">
        <v>0</v>
      </c>
      <c r="Q1020" s="22">
        <v>0</v>
      </c>
      <c r="R1020" s="14">
        <v>0</v>
      </c>
      <c r="S1020" s="22">
        <v>34</v>
      </c>
      <c r="T1020" s="22">
        <v>1</v>
      </c>
      <c r="U1020" s="22">
        <v>40</v>
      </c>
      <c r="V1020" s="22"/>
      <c r="W1020" s="22">
        <v>9</v>
      </c>
      <c r="X1020" s="22">
        <v>7</v>
      </c>
      <c r="Y1020" s="14">
        <v>40</v>
      </c>
      <c r="Z1020" s="10">
        <v>9</v>
      </c>
      <c r="AA1020" s="22">
        <v>7</v>
      </c>
      <c r="AB1020" s="22">
        <v>15.93</v>
      </c>
      <c r="AC1020" s="22">
        <v>1.2316636058492956E-2</v>
      </c>
      <c r="AD1020" s="42">
        <v>2.3000000000000001E-4</v>
      </c>
      <c r="AE1020" s="22">
        <v>1047</v>
      </c>
      <c r="AF1020" s="22">
        <v>8.2714573956725282E-2</v>
      </c>
      <c r="AG1020" s="22">
        <v>5.1696608722953301E-3</v>
      </c>
      <c r="AH1020" s="22">
        <v>0</v>
      </c>
      <c r="AI1020" s="22">
        <v>0</v>
      </c>
      <c r="AJ1020" s="22">
        <v>0</v>
      </c>
      <c r="AK1020" s="22">
        <v>0</v>
      </c>
      <c r="AL1020" s="45">
        <v>0</v>
      </c>
      <c r="AM1020" s="45">
        <v>0</v>
      </c>
      <c r="AN1020" s="45">
        <v>0</v>
      </c>
      <c r="AO1020" s="45">
        <v>0</v>
      </c>
      <c r="AP1020" s="45">
        <v>0</v>
      </c>
      <c r="AQ1020" s="45">
        <v>0</v>
      </c>
      <c r="AR1020" s="45">
        <v>0</v>
      </c>
      <c r="AS1020" s="45" t="s">
        <v>4443</v>
      </c>
      <c r="AT1020" s="45" t="s">
        <v>4445</v>
      </c>
      <c r="AU1020" s="45">
        <v>8.2714573956725282E-2</v>
      </c>
      <c r="AV1020" s="10">
        <v>4.0965517241379308</v>
      </c>
      <c r="AW1020" s="10">
        <v>4.0965517241379308</v>
      </c>
      <c r="AX1020" s="17">
        <v>0</v>
      </c>
    </row>
    <row r="1021" spans="1:50" x14ac:dyDescent="0.25">
      <c r="A1021" s="22" t="s">
        <v>539</v>
      </c>
      <c r="B1021" s="22" t="s">
        <v>3949</v>
      </c>
      <c r="C1021" s="22" t="s">
        <v>799</v>
      </c>
      <c r="D1021" s="22">
        <v>8885</v>
      </c>
      <c r="E1021" s="22" t="s">
        <v>827</v>
      </c>
      <c r="F1021" s="43">
        <v>1.102546</v>
      </c>
      <c r="G1021" s="43">
        <v>186.35730726923001</v>
      </c>
      <c r="H1021" s="43">
        <v>7.728409090909091</v>
      </c>
      <c r="I1021" s="9">
        <v>0</v>
      </c>
      <c r="J1021" s="9">
        <v>7.728409090909091</v>
      </c>
      <c r="K1021" s="11">
        <v>0</v>
      </c>
      <c r="L1021" s="41">
        <v>3504</v>
      </c>
      <c r="M1021" s="44">
        <v>0</v>
      </c>
      <c r="N1021" s="13">
        <v>0</v>
      </c>
      <c r="O1021" s="13">
        <v>0</v>
      </c>
      <c r="P1021" s="22">
        <v>0</v>
      </c>
      <c r="Q1021" s="22">
        <v>0</v>
      </c>
      <c r="R1021" s="14">
        <v>0</v>
      </c>
      <c r="S1021" s="22">
        <v>158</v>
      </c>
      <c r="T1021" s="22">
        <v>1</v>
      </c>
      <c r="U1021" s="22">
        <v>6375</v>
      </c>
      <c r="V1021" s="22"/>
      <c r="W1021" s="22">
        <v>1152</v>
      </c>
      <c r="X1021" s="22">
        <v>760</v>
      </c>
      <c r="Y1021" s="14">
        <v>6375</v>
      </c>
      <c r="Z1021" s="10">
        <v>1152</v>
      </c>
      <c r="AA1021" s="22">
        <v>760</v>
      </c>
      <c r="AB1021" s="22">
        <v>2151.9899999999998</v>
      </c>
      <c r="AC1021" s="22">
        <v>5.9163014112838313E-3</v>
      </c>
      <c r="AD1021" s="42">
        <v>1.417E-2</v>
      </c>
      <c r="AE1021" s="22">
        <v>1049</v>
      </c>
      <c r="AF1021" s="22">
        <v>0.59735610309581755</v>
      </c>
      <c r="AG1021" s="22">
        <v>5.1496215784122201E-3</v>
      </c>
      <c r="AH1021" s="22">
        <v>0</v>
      </c>
      <c r="AI1021" s="22">
        <v>0</v>
      </c>
      <c r="AJ1021" s="22">
        <v>0</v>
      </c>
      <c r="AK1021" s="22">
        <v>0</v>
      </c>
      <c r="AL1021" s="45">
        <v>0</v>
      </c>
      <c r="AM1021" s="45">
        <v>0</v>
      </c>
      <c r="AN1021" s="45">
        <v>0</v>
      </c>
      <c r="AO1021" s="45">
        <v>0</v>
      </c>
      <c r="AP1021" s="45">
        <v>0</v>
      </c>
      <c r="AQ1021" s="45">
        <v>0</v>
      </c>
      <c r="AR1021" s="45">
        <v>0</v>
      </c>
      <c r="AS1021" s="45" t="s">
        <v>4443</v>
      </c>
      <c r="AT1021" s="45" t="s">
        <v>4443</v>
      </c>
      <c r="AU1021" s="45">
        <v>0.59735610309581755</v>
      </c>
      <c r="AV1021" s="10">
        <v>149.0604322893692</v>
      </c>
      <c r="AW1021" s="10">
        <v>149.0604322893692</v>
      </c>
      <c r="AX1021" s="17">
        <v>0</v>
      </c>
    </row>
    <row r="1022" spans="1:50" x14ac:dyDescent="0.25">
      <c r="A1022" s="22" t="s">
        <v>964</v>
      </c>
      <c r="B1022" s="22" t="s">
        <v>3948</v>
      </c>
      <c r="C1022" s="22" t="s">
        <v>1032</v>
      </c>
      <c r="D1022" s="22">
        <v>7936</v>
      </c>
      <c r="E1022" s="22" t="s">
        <v>1033</v>
      </c>
      <c r="F1022" s="43">
        <v>0.23255999999999999</v>
      </c>
      <c r="G1022" s="43">
        <v>42.419450766209998</v>
      </c>
      <c r="H1022" s="43">
        <v>2.209469696969697</v>
      </c>
      <c r="I1022" s="9">
        <v>0</v>
      </c>
      <c r="J1022" s="9">
        <v>2.209469696969697</v>
      </c>
      <c r="K1022" s="11">
        <v>4.2424242424242434E-2</v>
      </c>
      <c r="L1022" s="41">
        <v>634</v>
      </c>
      <c r="M1022" s="44">
        <v>66</v>
      </c>
      <c r="N1022" s="13">
        <v>29</v>
      </c>
      <c r="O1022" s="13">
        <v>19</v>
      </c>
      <c r="P1022" s="22">
        <v>0</v>
      </c>
      <c r="Q1022" s="22">
        <v>0</v>
      </c>
      <c r="R1022" s="14">
        <v>0</v>
      </c>
      <c r="S1022" s="22">
        <v>48</v>
      </c>
      <c r="T1022" s="22">
        <v>0.98079890279444537</v>
      </c>
      <c r="U1022" s="22">
        <v>1207</v>
      </c>
      <c r="V1022" s="22"/>
      <c r="W1022" s="22">
        <v>237</v>
      </c>
      <c r="X1022" s="22">
        <v>157</v>
      </c>
      <c r="Y1022" s="14">
        <v>1141</v>
      </c>
      <c r="Z1022" s="10">
        <v>237</v>
      </c>
      <c r="AA1022" s="22">
        <v>157</v>
      </c>
      <c r="AB1022" s="22">
        <v>427.38</v>
      </c>
      <c r="AC1022" s="22">
        <v>5.4823906438989066E-3</v>
      </c>
      <c r="AD1022" s="42">
        <v>2.7000000000000001E-3</v>
      </c>
      <c r="AE1022" s="22">
        <v>1050</v>
      </c>
      <c r="AF1022" s="22">
        <v>0.16928822696681578</v>
      </c>
      <c r="AG1022" s="22">
        <v>5.1299462717216901E-3</v>
      </c>
      <c r="AH1022" s="22">
        <v>0</v>
      </c>
      <c r="AI1022" s="22">
        <v>0</v>
      </c>
      <c r="AJ1022" s="22">
        <v>0</v>
      </c>
      <c r="AK1022" s="22">
        <v>0</v>
      </c>
      <c r="AL1022" s="45">
        <v>0</v>
      </c>
      <c r="AM1022" s="45">
        <v>0</v>
      </c>
      <c r="AN1022" s="45">
        <v>0</v>
      </c>
      <c r="AO1022" s="45">
        <v>0</v>
      </c>
      <c r="AP1022" s="45">
        <v>0</v>
      </c>
      <c r="AQ1022" s="45">
        <v>0</v>
      </c>
      <c r="AR1022" s="45">
        <v>0</v>
      </c>
      <c r="AS1022" s="45" t="s">
        <v>4443</v>
      </c>
      <c r="AT1022" s="45" t="s">
        <v>4445</v>
      </c>
      <c r="AU1022" s="45">
        <v>0.16928822696681578</v>
      </c>
      <c r="AV1022" s="10">
        <v>107.26555803188754</v>
      </c>
      <c r="AW1022" s="10">
        <v>107.26555803188754</v>
      </c>
      <c r="AX1022" s="17">
        <v>0</v>
      </c>
    </row>
    <row r="1023" spans="1:50" x14ac:dyDescent="0.25">
      <c r="A1023" s="22" t="s">
        <v>2906</v>
      </c>
      <c r="B1023" s="22" t="s">
        <v>3959</v>
      </c>
      <c r="C1023" s="22" t="s">
        <v>2972</v>
      </c>
      <c r="D1023" s="22">
        <v>4414</v>
      </c>
      <c r="E1023" s="22" t="s">
        <v>2973</v>
      </c>
      <c r="F1023" s="43">
        <v>9.8167000000000004E-2</v>
      </c>
      <c r="G1023" s="43">
        <v>19.500108701319999</v>
      </c>
      <c r="H1023" s="43">
        <v>0.7320075757575758</v>
      </c>
      <c r="I1023" s="9">
        <v>0</v>
      </c>
      <c r="J1023" s="9">
        <v>0.7320075757575758</v>
      </c>
      <c r="K1023" s="11">
        <v>0</v>
      </c>
      <c r="L1023" s="41">
        <v>154</v>
      </c>
      <c r="M1023" s="44">
        <v>0</v>
      </c>
      <c r="N1023" s="13">
        <v>0</v>
      </c>
      <c r="O1023" s="13">
        <v>0</v>
      </c>
      <c r="P1023" s="22">
        <v>0</v>
      </c>
      <c r="Q1023" s="22">
        <v>0</v>
      </c>
      <c r="R1023" s="14">
        <v>0</v>
      </c>
      <c r="S1023" s="22">
        <v>19</v>
      </c>
      <c r="T1023" s="22">
        <v>1</v>
      </c>
      <c r="U1023" s="22">
        <v>292</v>
      </c>
      <c r="V1023" s="22"/>
      <c r="W1023" s="22">
        <v>55</v>
      </c>
      <c r="X1023" s="22">
        <v>37</v>
      </c>
      <c r="Y1023" s="14">
        <v>292</v>
      </c>
      <c r="Z1023" s="10">
        <v>55</v>
      </c>
      <c r="AA1023" s="22">
        <v>37</v>
      </c>
      <c r="AB1023" s="22">
        <v>101.63</v>
      </c>
      <c r="AC1023" s="22">
        <v>5.0341770655542495E-3</v>
      </c>
      <c r="AD1023" s="42">
        <v>5.8E-4</v>
      </c>
      <c r="AE1023" s="22">
        <v>1051</v>
      </c>
      <c r="AF1023" s="22">
        <v>5.622299127071638E-2</v>
      </c>
      <c r="AG1023" s="22">
        <v>5.1111810246105803E-3</v>
      </c>
      <c r="AH1023" s="22">
        <v>0</v>
      </c>
      <c r="AI1023" s="22">
        <v>0</v>
      </c>
      <c r="AJ1023" s="22">
        <v>0</v>
      </c>
      <c r="AK1023" s="22">
        <v>0</v>
      </c>
      <c r="AL1023" s="45">
        <v>0</v>
      </c>
      <c r="AM1023" s="45">
        <v>0</v>
      </c>
      <c r="AN1023" s="45">
        <v>0</v>
      </c>
      <c r="AO1023" s="45">
        <v>0</v>
      </c>
      <c r="AP1023" s="45">
        <v>0</v>
      </c>
      <c r="AQ1023" s="45">
        <v>0</v>
      </c>
      <c r="AR1023" s="45">
        <v>0</v>
      </c>
      <c r="AS1023" s="45" t="s">
        <v>4443</v>
      </c>
      <c r="AT1023" s="45" t="s">
        <v>4445</v>
      </c>
      <c r="AU1023" s="45">
        <v>5.622299127071638E-2</v>
      </c>
      <c r="AV1023" s="10">
        <v>75.135834411384209</v>
      </c>
      <c r="AW1023" s="10">
        <v>75.135834411384209</v>
      </c>
      <c r="AX1023" s="17">
        <v>0</v>
      </c>
    </row>
    <row r="1024" spans="1:50" x14ac:dyDescent="0.25">
      <c r="A1024" s="22" t="s">
        <v>539</v>
      </c>
      <c r="B1024" s="22" t="s">
        <v>3949</v>
      </c>
      <c r="C1024" s="22" t="s">
        <v>830</v>
      </c>
      <c r="D1024" s="22">
        <v>7247</v>
      </c>
      <c r="E1024" s="22" t="s">
        <v>831</v>
      </c>
      <c r="F1024" s="43">
        <v>0.525698</v>
      </c>
      <c r="G1024" s="43">
        <v>113.27901057985</v>
      </c>
      <c r="H1024" s="43">
        <v>4.113068181818182</v>
      </c>
      <c r="I1024" s="9">
        <v>0</v>
      </c>
      <c r="J1024" s="9">
        <v>4.113068181818182</v>
      </c>
      <c r="K1024" s="11">
        <v>0</v>
      </c>
      <c r="L1024" s="41">
        <v>367</v>
      </c>
      <c r="M1024" s="44">
        <v>0</v>
      </c>
      <c r="N1024" s="13">
        <v>0</v>
      </c>
      <c r="O1024" s="13">
        <v>0</v>
      </c>
      <c r="P1024" s="22">
        <v>0</v>
      </c>
      <c r="Q1024" s="22">
        <v>0</v>
      </c>
      <c r="R1024" s="14">
        <v>0</v>
      </c>
      <c r="S1024" s="22">
        <v>89</v>
      </c>
      <c r="T1024" s="22">
        <v>1</v>
      </c>
      <c r="U1024" s="22">
        <v>679</v>
      </c>
      <c r="V1024" s="22"/>
      <c r="W1024" s="22">
        <v>124</v>
      </c>
      <c r="X1024" s="22">
        <v>83</v>
      </c>
      <c r="Y1024" s="14">
        <v>679</v>
      </c>
      <c r="Z1024" s="10">
        <v>124</v>
      </c>
      <c r="AA1024" s="22">
        <v>83</v>
      </c>
      <c r="AB1024" s="22">
        <v>230.99</v>
      </c>
      <c r="AC1024" s="22">
        <v>4.6407361549952557E-3</v>
      </c>
      <c r="AD1024" s="42">
        <v>1.1999999999999999E-3</v>
      </c>
      <c r="AE1024" s="22">
        <v>1052</v>
      </c>
      <c r="AF1024" s="22">
        <v>0.28925976123631875</v>
      </c>
      <c r="AG1024" s="22">
        <v>5.0747326532687501E-3</v>
      </c>
      <c r="AH1024" s="22">
        <v>0</v>
      </c>
      <c r="AI1024" s="22">
        <v>0</v>
      </c>
      <c r="AJ1024" s="22">
        <v>0</v>
      </c>
      <c r="AK1024" s="22">
        <v>0</v>
      </c>
      <c r="AL1024" s="45">
        <v>0</v>
      </c>
      <c r="AM1024" s="45">
        <v>0</v>
      </c>
      <c r="AN1024" s="45">
        <v>0</v>
      </c>
      <c r="AO1024" s="45">
        <v>0</v>
      </c>
      <c r="AP1024" s="45">
        <v>0</v>
      </c>
      <c r="AQ1024" s="45">
        <v>0</v>
      </c>
      <c r="AR1024" s="45">
        <v>0</v>
      </c>
      <c r="AS1024" s="45" t="s">
        <v>4443</v>
      </c>
      <c r="AT1024" s="45" t="s">
        <v>4445</v>
      </c>
      <c r="AU1024" s="45">
        <v>0.28925976123631875</v>
      </c>
      <c r="AV1024" s="10">
        <v>30.147810471059536</v>
      </c>
      <c r="AW1024" s="10">
        <v>30.147810471059536</v>
      </c>
      <c r="AX1024" s="17">
        <v>0</v>
      </c>
    </row>
    <row r="1025" spans="1:50" x14ac:dyDescent="0.25">
      <c r="A1025" s="22" t="s">
        <v>2195</v>
      </c>
      <c r="B1025" s="22" t="s">
        <v>3956</v>
      </c>
      <c r="C1025" s="22" t="s">
        <v>2260</v>
      </c>
      <c r="D1025" s="22">
        <v>5717</v>
      </c>
      <c r="E1025" s="22" t="s">
        <v>2277</v>
      </c>
      <c r="F1025" s="43">
        <v>8.2586999999999994E-2</v>
      </c>
      <c r="G1025" s="43">
        <v>20.951496127110001</v>
      </c>
      <c r="H1025" s="43">
        <v>0.14924242424242426</v>
      </c>
      <c r="I1025" s="9">
        <v>0</v>
      </c>
      <c r="J1025" s="9">
        <v>0.14924242424242426</v>
      </c>
      <c r="K1025" s="11">
        <v>0.14924242424242426</v>
      </c>
      <c r="L1025" s="41">
        <v>22</v>
      </c>
      <c r="M1025" s="44">
        <v>31</v>
      </c>
      <c r="N1025" s="13">
        <v>24</v>
      </c>
      <c r="O1025" s="13">
        <v>10</v>
      </c>
      <c r="P1025" s="22">
        <v>3</v>
      </c>
      <c r="Q1025" s="22">
        <v>0</v>
      </c>
      <c r="R1025" s="14">
        <v>0</v>
      </c>
      <c r="S1025" s="22">
        <v>9</v>
      </c>
      <c r="T1025" s="22">
        <v>0</v>
      </c>
      <c r="U1025" s="22">
        <v>31</v>
      </c>
      <c r="V1025" s="22"/>
      <c r="W1025" s="22">
        <v>24</v>
      </c>
      <c r="X1025" s="22">
        <v>10</v>
      </c>
      <c r="Y1025" s="14">
        <v>0</v>
      </c>
      <c r="Z1025" s="10">
        <v>21</v>
      </c>
      <c r="AA1025" s="22">
        <v>10</v>
      </c>
      <c r="AB1025" s="22">
        <v>28.77</v>
      </c>
      <c r="AC1025" s="22">
        <v>3.941818736903341E-3</v>
      </c>
      <c r="AD1025" s="42">
        <v>1.7000000000000001E-4</v>
      </c>
      <c r="AE1025" s="22">
        <v>1053</v>
      </c>
      <c r="AF1025" s="22">
        <v>1.3838907944888181</v>
      </c>
      <c r="AG1025" s="22">
        <v>5.0691970494095902E-3</v>
      </c>
      <c r="AH1025" s="22">
        <v>0</v>
      </c>
      <c r="AI1025" s="22">
        <v>0</v>
      </c>
      <c r="AJ1025" s="22">
        <v>0</v>
      </c>
      <c r="AK1025" s="22">
        <v>0</v>
      </c>
      <c r="AL1025" s="45">
        <v>0</v>
      </c>
      <c r="AM1025" s="45">
        <v>0</v>
      </c>
      <c r="AN1025" s="45">
        <v>0</v>
      </c>
      <c r="AO1025" s="45">
        <v>0</v>
      </c>
      <c r="AP1025" s="45">
        <v>0</v>
      </c>
      <c r="AQ1025" s="45">
        <v>0</v>
      </c>
      <c r="AR1025" s="45">
        <v>0</v>
      </c>
      <c r="AS1025" s="45" t="s">
        <v>4443</v>
      </c>
      <c r="AT1025" s="45" t="s">
        <v>4445</v>
      </c>
      <c r="AU1025" s="45">
        <v>1.3838907944888181</v>
      </c>
      <c r="AV1025" s="10">
        <v>140.71065989847713</v>
      </c>
      <c r="AW1025" s="10">
        <v>160.81218274111674</v>
      </c>
      <c r="AX1025" s="17">
        <v>0</v>
      </c>
    </row>
    <row r="1026" spans="1:50" x14ac:dyDescent="0.25">
      <c r="A1026" s="22" t="s">
        <v>964</v>
      </c>
      <c r="B1026" s="22" t="s">
        <v>3948</v>
      </c>
      <c r="C1026" s="22" t="s">
        <v>1307</v>
      </c>
      <c r="D1026" s="22">
        <v>4409</v>
      </c>
      <c r="E1026" s="22" t="s">
        <v>1458</v>
      </c>
      <c r="F1026" s="43">
        <v>1.3453310000000001</v>
      </c>
      <c r="G1026" s="43">
        <v>251.99126935224001</v>
      </c>
      <c r="H1026" s="43">
        <v>11.994696969696971</v>
      </c>
      <c r="I1026" s="9">
        <v>0</v>
      </c>
      <c r="J1026" s="9">
        <v>11.994696969696971</v>
      </c>
      <c r="K1026" s="11">
        <v>0</v>
      </c>
      <c r="L1026" s="41">
        <v>795</v>
      </c>
      <c r="M1026" s="44">
        <v>0</v>
      </c>
      <c r="N1026" s="13">
        <v>0</v>
      </c>
      <c r="O1026" s="13">
        <v>0</v>
      </c>
      <c r="P1026" s="22">
        <v>0</v>
      </c>
      <c r="Q1026" s="22">
        <v>0</v>
      </c>
      <c r="R1026" s="14">
        <v>0</v>
      </c>
      <c r="S1026" s="22">
        <v>225</v>
      </c>
      <c r="T1026" s="22">
        <v>1</v>
      </c>
      <c r="U1026" s="22">
        <v>1456</v>
      </c>
      <c r="V1026" s="22"/>
      <c r="W1026" s="22">
        <v>265</v>
      </c>
      <c r="X1026" s="22">
        <v>175</v>
      </c>
      <c r="Y1026" s="14">
        <v>1456</v>
      </c>
      <c r="Z1026" s="10">
        <v>265</v>
      </c>
      <c r="AA1026" s="22">
        <v>175</v>
      </c>
      <c r="AB1026" s="22">
        <v>494.09</v>
      </c>
      <c r="AC1026" s="22">
        <v>5.3388000443755895E-3</v>
      </c>
      <c r="AD1026" s="42">
        <v>2.9399999999999999E-3</v>
      </c>
      <c r="AE1026" s="22">
        <v>1054</v>
      </c>
      <c r="AF1026" s="22">
        <v>0.58787771125061594</v>
      </c>
      <c r="AG1026" s="22">
        <v>5.0679113038846202E-3</v>
      </c>
      <c r="AH1026" s="22">
        <v>0</v>
      </c>
      <c r="AI1026" s="22">
        <v>0</v>
      </c>
      <c r="AJ1026" s="22">
        <v>0</v>
      </c>
      <c r="AK1026" s="22">
        <v>0</v>
      </c>
      <c r="AL1026" s="45">
        <v>0</v>
      </c>
      <c r="AM1026" s="45">
        <v>0</v>
      </c>
      <c r="AN1026" s="45">
        <v>0</v>
      </c>
      <c r="AO1026" s="45">
        <v>0</v>
      </c>
      <c r="AP1026" s="45">
        <v>0</v>
      </c>
      <c r="AQ1026" s="45">
        <v>0</v>
      </c>
      <c r="AR1026" s="45">
        <v>0</v>
      </c>
      <c r="AS1026" s="45" t="s">
        <v>4443</v>
      </c>
      <c r="AT1026" s="45" t="s">
        <v>4445</v>
      </c>
      <c r="AU1026" s="45">
        <v>0.58787771125061594</v>
      </c>
      <c r="AV1026" s="10">
        <v>22.093096696772562</v>
      </c>
      <c r="AW1026" s="10">
        <v>22.093096696772562</v>
      </c>
      <c r="AX1026" s="17">
        <v>0</v>
      </c>
    </row>
    <row r="1027" spans="1:50" x14ac:dyDescent="0.25">
      <c r="A1027" s="22" t="s">
        <v>964</v>
      </c>
      <c r="B1027" s="22" t="s">
        <v>3952</v>
      </c>
      <c r="C1027" s="22" t="s">
        <v>1009</v>
      </c>
      <c r="D1027" s="22">
        <v>8669</v>
      </c>
      <c r="E1027" s="22" t="s">
        <v>1159</v>
      </c>
      <c r="F1027" s="43">
        <v>1.4139980000000001</v>
      </c>
      <c r="G1027" s="43">
        <v>206.90529859258001</v>
      </c>
      <c r="H1027" s="43">
        <v>8.4337121212121211</v>
      </c>
      <c r="I1027" s="9">
        <v>7.8653409090909099</v>
      </c>
      <c r="J1027" s="9">
        <v>0.56837121212121222</v>
      </c>
      <c r="K1027" s="11">
        <v>8.4337121212121211</v>
      </c>
      <c r="L1027" s="41">
        <v>244</v>
      </c>
      <c r="M1027" s="44">
        <v>328</v>
      </c>
      <c r="N1027" s="13">
        <v>100</v>
      </c>
      <c r="O1027" s="13">
        <v>63</v>
      </c>
      <c r="P1027" s="22">
        <v>72</v>
      </c>
      <c r="Q1027" s="22">
        <v>52</v>
      </c>
      <c r="R1027" s="14">
        <v>0</v>
      </c>
      <c r="S1027" s="22">
        <v>205</v>
      </c>
      <c r="T1027" s="22">
        <v>0</v>
      </c>
      <c r="U1027" s="22">
        <v>328</v>
      </c>
      <c r="V1027" s="22"/>
      <c r="W1027" s="22">
        <v>100</v>
      </c>
      <c r="X1027" s="22">
        <v>63</v>
      </c>
      <c r="Y1027" s="14">
        <v>0</v>
      </c>
      <c r="Z1027" s="10">
        <v>28</v>
      </c>
      <c r="AA1027" s="22">
        <v>11</v>
      </c>
      <c r="AB1027" s="22">
        <v>38.36</v>
      </c>
      <c r="AC1027" s="22">
        <v>6.8340347473861574E-3</v>
      </c>
      <c r="AD1027" s="42">
        <v>4.0000000000000002E-4</v>
      </c>
      <c r="AE1027" s="22">
        <v>1055</v>
      </c>
      <c r="AF1027" s="22">
        <v>0.28885498385183628</v>
      </c>
      <c r="AG1027" s="22">
        <v>5.0676312956462501E-3</v>
      </c>
      <c r="AH1027" s="22">
        <v>1</v>
      </c>
      <c r="AI1027" s="22">
        <v>0</v>
      </c>
      <c r="AJ1027" s="22">
        <v>0</v>
      </c>
      <c r="AK1027" s="22">
        <v>0</v>
      </c>
      <c r="AL1027" s="45">
        <v>0</v>
      </c>
      <c r="AM1027" s="45">
        <v>0</v>
      </c>
      <c r="AN1027" s="45">
        <v>0</v>
      </c>
      <c r="AO1027" s="45">
        <v>0</v>
      </c>
      <c r="AP1027" s="45">
        <v>0</v>
      </c>
      <c r="AQ1027" s="45">
        <v>0</v>
      </c>
      <c r="AR1027" s="45">
        <v>0</v>
      </c>
      <c r="AS1027" s="45" t="s">
        <v>4443</v>
      </c>
      <c r="AT1027" s="45" t="s">
        <v>4445</v>
      </c>
      <c r="AU1027" s="45">
        <v>1.946673717806784E-2</v>
      </c>
      <c r="AV1027" s="10">
        <v>49.263578807064306</v>
      </c>
      <c r="AW1027" s="10">
        <v>11.857174938243881</v>
      </c>
      <c r="AX1027" s="17">
        <v>0.93260723108017074</v>
      </c>
    </row>
    <row r="1028" spans="1:50" x14ac:dyDescent="0.25">
      <c r="A1028" s="22" t="s">
        <v>8</v>
      </c>
      <c r="B1028" s="22" t="s">
        <v>3946</v>
      </c>
      <c r="C1028" s="22" t="s">
        <v>95</v>
      </c>
      <c r="D1028" s="22">
        <v>7229</v>
      </c>
      <c r="E1028" s="22" t="s">
        <v>421</v>
      </c>
      <c r="F1028" s="43">
        <v>1.1E-5</v>
      </c>
      <c r="G1028" s="43">
        <v>2.15884418008</v>
      </c>
      <c r="H1028" s="43">
        <v>9.1666666666666674E-2</v>
      </c>
      <c r="I1028" s="9">
        <v>0</v>
      </c>
      <c r="J1028" s="9">
        <v>9.1666666666666674E-2</v>
      </c>
      <c r="K1028" s="11">
        <v>0</v>
      </c>
      <c r="L1028" s="41">
        <v>1</v>
      </c>
      <c r="M1028" s="44">
        <v>0</v>
      </c>
      <c r="N1028" s="13">
        <v>0</v>
      </c>
      <c r="O1028" s="13">
        <v>0</v>
      </c>
      <c r="P1028" s="22">
        <v>0</v>
      </c>
      <c r="Q1028" s="22">
        <v>0</v>
      </c>
      <c r="R1028" s="14">
        <v>0</v>
      </c>
      <c r="S1028" s="22">
        <v>4</v>
      </c>
      <c r="T1028" s="22">
        <v>1</v>
      </c>
      <c r="U1028" s="22">
        <v>14</v>
      </c>
      <c r="V1028" s="22"/>
      <c r="W1028" s="22">
        <v>5</v>
      </c>
      <c r="X1028" s="22">
        <v>4</v>
      </c>
      <c r="Y1028" s="14">
        <v>14</v>
      </c>
      <c r="Z1028" s="10">
        <v>5</v>
      </c>
      <c r="AA1028" s="22">
        <v>4</v>
      </c>
      <c r="AB1028" s="22">
        <v>8.11</v>
      </c>
      <c r="AC1028" s="22">
        <v>5.095319107093859E-6</v>
      </c>
      <c r="AD1028" s="42">
        <v>0</v>
      </c>
      <c r="AE1028" s="22">
        <v>1056</v>
      </c>
      <c r="AF1028" s="22">
        <v>0.10127454635016299</v>
      </c>
      <c r="AG1028" s="22">
        <v>5.0637273175081496E-3</v>
      </c>
      <c r="AH1028" s="22">
        <v>0</v>
      </c>
      <c r="AI1028" s="22">
        <v>0</v>
      </c>
      <c r="AJ1028" s="22">
        <v>0</v>
      </c>
      <c r="AK1028" s="22">
        <v>0</v>
      </c>
      <c r="AL1028" s="45">
        <v>0</v>
      </c>
      <c r="AM1028" s="45">
        <v>0</v>
      </c>
      <c r="AN1028" s="45">
        <v>0</v>
      </c>
      <c r="AO1028" s="45">
        <v>0</v>
      </c>
      <c r="AP1028" s="45">
        <v>0</v>
      </c>
      <c r="AQ1028" s="45">
        <v>0</v>
      </c>
      <c r="AR1028" s="45">
        <v>0</v>
      </c>
      <c r="AS1028" s="45" t="s">
        <v>4443</v>
      </c>
      <c r="AT1028" s="45" t="s">
        <v>4445</v>
      </c>
      <c r="AU1028" s="45">
        <v>0.10127454635016299</v>
      </c>
      <c r="AV1028" s="10">
        <v>54.54545454545454</v>
      </c>
      <c r="AW1028" s="10">
        <v>54.54545454545454</v>
      </c>
      <c r="AX1028" s="17">
        <v>0</v>
      </c>
    </row>
    <row r="1029" spans="1:50" x14ac:dyDescent="0.25">
      <c r="A1029" s="22" t="s">
        <v>964</v>
      </c>
      <c r="B1029" s="22" t="s">
        <v>3948</v>
      </c>
      <c r="C1029" s="22" t="s">
        <v>1444</v>
      </c>
      <c r="D1029" s="22">
        <v>8114</v>
      </c>
      <c r="E1029" s="22" t="s">
        <v>1625</v>
      </c>
      <c r="F1029" s="43">
        <v>0.89868000000000003</v>
      </c>
      <c r="G1029" s="43">
        <v>386.51492748165998</v>
      </c>
      <c r="H1029" s="43">
        <v>18.171590909090909</v>
      </c>
      <c r="I1029" s="9">
        <v>0</v>
      </c>
      <c r="J1029" s="9">
        <v>18.171590909090909</v>
      </c>
      <c r="K1029" s="11">
        <v>0</v>
      </c>
      <c r="L1029" s="41">
        <v>7527</v>
      </c>
      <c r="M1029" s="44">
        <v>0</v>
      </c>
      <c r="N1029" s="13">
        <v>0</v>
      </c>
      <c r="O1029" s="13">
        <v>0</v>
      </c>
      <c r="P1029" s="22">
        <v>0</v>
      </c>
      <c r="Q1029" s="22">
        <v>0</v>
      </c>
      <c r="R1029" s="14">
        <v>0</v>
      </c>
      <c r="S1029" s="22">
        <v>245</v>
      </c>
      <c r="T1029" s="22">
        <v>1</v>
      </c>
      <c r="U1029" s="22">
        <v>13681</v>
      </c>
      <c r="V1029" s="22"/>
      <c r="W1029" s="22">
        <v>2469</v>
      </c>
      <c r="X1029" s="22">
        <v>1628</v>
      </c>
      <c r="Y1029" s="14">
        <v>13681</v>
      </c>
      <c r="Z1029" s="10">
        <v>2469</v>
      </c>
      <c r="AA1029" s="22">
        <v>1628</v>
      </c>
      <c r="AB1029" s="22">
        <v>4613.82</v>
      </c>
      <c r="AC1029" s="22">
        <v>2.3250848443431521E-3</v>
      </c>
      <c r="AD1029" s="42">
        <v>1.1939999999999999E-2</v>
      </c>
      <c r="AE1029" s="22">
        <v>1057</v>
      </c>
      <c r="AF1029" s="22">
        <v>0.48487247520210336</v>
      </c>
      <c r="AG1029" s="22">
        <v>4.9986853113618904E-3</v>
      </c>
      <c r="AH1029" s="22">
        <v>0</v>
      </c>
      <c r="AI1029" s="22">
        <v>0</v>
      </c>
      <c r="AJ1029" s="22">
        <v>0</v>
      </c>
      <c r="AK1029" s="22">
        <v>0</v>
      </c>
      <c r="AL1029" s="45">
        <v>0</v>
      </c>
      <c r="AM1029" s="45">
        <v>0</v>
      </c>
      <c r="AN1029" s="45">
        <v>0</v>
      </c>
      <c r="AO1029" s="45">
        <v>0</v>
      </c>
      <c r="AP1029" s="45">
        <v>0</v>
      </c>
      <c r="AQ1029" s="45">
        <v>0</v>
      </c>
      <c r="AR1029" s="45">
        <v>0</v>
      </c>
      <c r="AS1029" s="45" t="s">
        <v>4443</v>
      </c>
      <c r="AT1029" s="45" t="s">
        <v>4443</v>
      </c>
      <c r="AU1029" s="45">
        <v>0.48487247520210336</v>
      </c>
      <c r="AV1029" s="10">
        <v>135.8714276780689</v>
      </c>
      <c r="AW1029" s="10">
        <v>135.8714276780689</v>
      </c>
      <c r="AX1029" s="17">
        <v>0</v>
      </c>
    </row>
    <row r="1030" spans="1:50" x14ac:dyDescent="0.25">
      <c r="A1030" s="22" t="s">
        <v>1672</v>
      </c>
      <c r="B1030" s="22" t="s">
        <v>3957</v>
      </c>
      <c r="C1030" s="22" t="s">
        <v>1937</v>
      </c>
      <c r="D1030" s="22">
        <v>2473</v>
      </c>
      <c r="E1030" s="22" t="s">
        <v>2068</v>
      </c>
      <c r="F1030" s="43">
        <v>0.97119599999999995</v>
      </c>
      <c r="G1030" s="43">
        <v>192.7193411085</v>
      </c>
      <c r="H1030" s="43">
        <v>9.7725378787878796</v>
      </c>
      <c r="I1030" s="9">
        <v>0</v>
      </c>
      <c r="J1030" s="9">
        <v>9.7725378787878796</v>
      </c>
      <c r="K1030" s="11">
        <v>0</v>
      </c>
      <c r="L1030" s="41">
        <v>348</v>
      </c>
      <c r="M1030" s="44">
        <v>0</v>
      </c>
      <c r="N1030" s="13">
        <v>0</v>
      </c>
      <c r="O1030" s="13">
        <v>0</v>
      </c>
      <c r="P1030" s="22">
        <v>0</v>
      </c>
      <c r="Q1030" s="22">
        <v>0</v>
      </c>
      <c r="R1030" s="14">
        <v>0</v>
      </c>
      <c r="S1030" s="22">
        <v>197</v>
      </c>
      <c r="T1030" s="22">
        <v>1</v>
      </c>
      <c r="U1030" s="22">
        <v>644</v>
      </c>
      <c r="V1030" s="22"/>
      <c r="W1030" s="22">
        <v>118</v>
      </c>
      <c r="X1030" s="22">
        <v>79</v>
      </c>
      <c r="Y1030" s="14">
        <v>644</v>
      </c>
      <c r="Z1030" s="10">
        <v>118</v>
      </c>
      <c r="AA1030" s="22">
        <v>79</v>
      </c>
      <c r="AB1030" s="22">
        <v>219.62</v>
      </c>
      <c r="AC1030" s="22">
        <v>5.0394319242365072E-3</v>
      </c>
      <c r="AD1030" s="42">
        <v>1.24E-3</v>
      </c>
      <c r="AE1030" s="22">
        <v>1058</v>
      </c>
      <c r="AF1030" s="22">
        <v>0.26981096051481446</v>
      </c>
      <c r="AG1030" s="22">
        <v>4.9964992687928601E-3</v>
      </c>
      <c r="AH1030" s="22">
        <v>0</v>
      </c>
      <c r="AI1030" s="22">
        <v>0</v>
      </c>
      <c r="AJ1030" s="22">
        <v>0</v>
      </c>
      <c r="AK1030" s="22">
        <v>0</v>
      </c>
      <c r="AL1030" s="45">
        <v>0</v>
      </c>
      <c r="AM1030" s="45">
        <v>0</v>
      </c>
      <c r="AN1030" s="45">
        <v>0</v>
      </c>
      <c r="AO1030" s="45">
        <v>0</v>
      </c>
      <c r="AP1030" s="45">
        <v>0</v>
      </c>
      <c r="AQ1030" s="45">
        <v>0</v>
      </c>
      <c r="AR1030" s="45">
        <v>0</v>
      </c>
      <c r="AS1030" s="45" t="s">
        <v>4443</v>
      </c>
      <c r="AT1030" s="45" t="s">
        <v>4445</v>
      </c>
      <c r="AU1030" s="45">
        <v>0.26981096051481446</v>
      </c>
      <c r="AV1030" s="10">
        <v>12.074652609546696</v>
      </c>
      <c r="AW1030" s="10">
        <v>12.074652609546696</v>
      </c>
      <c r="AX1030" s="17">
        <v>0</v>
      </c>
    </row>
    <row r="1031" spans="1:50" x14ac:dyDescent="0.25">
      <c r="A1031" s="22" t="s">
        <v>2195</v>
      </c>
      <c r="B1031" s="22" t="s">
        <v>3962</v>
      </c>
      <c r="C1031" s="22" t="s">
        <v>2205</v>
      </c>
      <c r="D1031" s="22">
        <v>4387</v>
      </c>
      <c r="E1031" s="22" t="s">
        <v>2230</v>
      </c>
      <c r="F1031" s="43">
        <v>0.103588</v>
      </c>
      <c r="G1031" s="43">
        <v>25.218553439200001</v>
      </c>
      <c r="H1031" s="43">
        <v>1.6967803030303032</v>
      </c>
      <c r="I1031" s="9">
        <v>0</v>
      </c>
      <c r="J1031" s="9">
        <v>1.6967803030303032</v>
      </c>
      <c r="K1031" s="11">
        <v>0</v>
      </c>
      <c r="L1031" s="41">
        <v>1335</v>
      </c>
      <c r="M1031" s="44">
        <v>0</v>
      </c>
      <c r="N1031" s="13">
        <v>0</v>
      </c>
      <c r="O1031" s="13">
        <v>0</v>
      </c>
      <c r="P1031" s="22">
        <v>0</v>
      </c>
      <c r="Q1031" s="22">
        <v>0</v>
      </c>
      <c r="R1031" s="14">
        <v>0</v>
      </c>
      <c r="S1031" s="22">
        <v>61</v>
      </c>
      <c r="T1031" s="22">
        <v>1</v>
      </c>
      <c r="U1031" s="22">
        <v>2437</v>
      </c>
      <c r="V1031" s="22"/>
      <c r="W1031" s="22">
        <v>441</v>
      </c>
      <c r="X1031" s="22">
        <v>292</v>
      </c>
      <c r="Y1031" s="14">
        <v>2437</v>
      </c>
      <c r="Z1031" s="10">
        <v>441</v>
      </c>
      <c r="AA1031" s="22">
        <v>292</v>
      </c>
      <c r="AB1031" s="22">
        <v>823.5</v>
      </c>
      <c r="AC1031" s="22">
        <v>4.1076107021658769E-3</v>
      </c>
      <c r="AD1031" s="42">
        <v>3.7699999999999999E-3</v>
      </c>
      <c r="AE1031" s="22">
        <v>1059</v>
      </c>
      <c r="AF1031" s="22">
        <v>0.14962222320116639</v>
      </c>
      <c r="AG1031" s="22">
        <v>4.9874074400388796E-3</v>
      </c>
      <c r="AH1031" s="22">
        <v>0</v>
      </c>
      <c r="AI1031" s="22">
        <v>0</v>
      </c>
      <c r="AJ1031" s="22">
        <v>0</v>
      </c>
      <c r="AK1031" s="22">
        <v>0</v>
      </c>
      <c r="AL1031" s="45">
        <v>0</v>
      </c>
      <c r="AM1031" s="45">
        <v>0</v>
      </c>
      <c r="AN1031" s="45">
        <v>0</v>
      </c>
      <c r="AO1031" s="45">
        <v>0</v>
      </c>
      <c r="AP1031" s="45">
        <v>0</v>
      </c>
      <c r="AQ1031" s="45">
        <v>0</v>
      </c>
      <c r="AR1031" s="45">
        <v>0</v>
      </c>
      <c r="AS1031" s="45" t="s">
        <v>4443</v>
      </c>
      <c r="AT1031" s="45" t="s">
        <v>4445</v>
      </c>
      <c r="AU1031" s="45">
        <v>0.14962222320116639</v>
      </c>
      <c r="AV1031" s="10">
        <v>259.90400714365438</v>
      </c>
      <c r="AW1031" s="10">
        <v>259.90400714365438</v>
      </c>
      <c r="AX1031" s="17">
        <v>0</v>
      </c>
    </row>
    <row r="1032" spans="1:50" x14ac:dyDescent="0.25">
      <c r="A1032" s="22" t="s">
        <v>539</v>
      </c>
      <c r="B1032" s="22" t="s">
        <v>3949</v>
      </c>
      <c r="C1032" s="22" t="s">
        <v>476</v>
      </c>
      <c r="D1032" s="22">
        <v>9262</v>
      </c>
      <c r="E1032" s="22" t="s">
        <v>755</v>
      </c>
      <c r="F1032" s="43">
        <v>3.5465999999999998E-2</v>
      </c>
      <c r="G1032" s="43">
        <v>12.14267281931</v>
      </c>
      <c r="H1032" s="43">
        <v>0.69602272727272729</v>
      </c>
      <c r="I1032" s="9">
        <v>0.63996212121212126</v>
      </c>
      <c r="J1032" s="9">
        <v>5.6060606060606061E-2</v>
      </c>
      <c r="K1032" s="11">
        <v>0.69602272727272729</v>
      </c>
      <c r="L1032" s="41">
        <v>9</v>
      </c>
      <c r="M1032" s="44">
        <v>82</v>
      </c>
      <c r="N1032" s="13">
        <v>12</v>
      </c>
      <c r="O1032" s="13">
        <v>2</v>
      </c>
      <c r="P1032" s="22">
        <v>11</v>
      </c>
      <c r="Q1032" s="22">
        <v>2</v>
      </c>
      <c r="R1032" s="14">
        <v>0</v>
      </c>
      <c r="S1032" s="22">
        <v>16</v>
      </c>
      <c r="T1032" s="22">
        <v>0</v>
      </c>
      <c r="U1032" s="22">
        <v>82</v>
      </c>
      <c r="V1032" s="22"/>
      <c r="W1032" s="22">
        <v>12</v>
      </c>
      <c r="X1032" s="22">
        <v>2</v>
      </c>
      <c r="Y1032" s="14">
        <v>0</v>
      </c>
      <c r="Z1032" s="10">
        <v>1</v>
      </c>
      <c r="AA1032" s="22">
        <v>0</v>
      </c>
      <c r="AB1032" s="22">
        <v>1.37</v>
      </c>
      <c r="AC1032" s="22">
        <v>2.9207737479016857E-3</v>
      </c>
      <c r="AD1032" s="42">
        <v>1.0000000000000001E-5</v>
      </c>
      <c r="AE1032" s="22">
        <v>1060</v>
      </c>
      <c r="AF1032" s="22">
        <v>1.9814192070090279E-2</v>
      </c>
      <c r="AG1032" s="22">
        <v>4.9535480175225697E-3</v>
      </c>
      <c r="AH1032" s="22">
        <v>1</v>
      </c>
      <c r="AI1032" s="22">
        <v>0</v>
      </c>
      <c r="AJ1032" s="22">
        <v>0</v>
      </c>
      <c r="AK1032" s="22">
        <v>0</v>
      </c>
      <c r="AL1032" s="45">
        <v>0</v>
      </c>
      <c r="AM1032" s="45">
        <v>0</v>
      </c>
      <c r="AN1032" s="45">
        <v>0</v>
      </c>
      <c r="AO1032" s="45">
        <v>0</v>
      </c>
      <c r="AP1032" s="45">
        <v>0</v>
      </c>
      <c r="AQ1032" s="45">
        <v>0</v>
      </c>
      <c r="AR1032" s="45">
        <v>0</v>
      </c>
      <c r="AS1032" s="45" t="s">
        <v>4443</v>
      </c>
      <c r="AT1032" s="45" t="s">
        <v>4445</v>
      </c>
      <c r="AU1032" s="45">
        <v>1.5959185993868633E-3</v>
      </c>
      <c r="AV1032" s="10">
        <v>17.837837837837839</v>
      </c>
      <c r="AW1032" s="10">
        <v>17.240816326530613</v>
      </c>
      <c r="AX1032" s="17">
        <v>0.91945578231292524</v>
      </c>
    </row>
    <row r="1033" spans="1:50" x14ac:dyDescent="0.25">
      <c r="A1033" s="22" t="s">
        <v>1672</v>
      </c>
      <c r="B1033" s="22" t="s">
        <v>3947</v>
      </c>
      <c r="C1033" s="22" t="s">
        <v>1767</v>
      </c>
      <c r="D1033" s="22">
        <v>1923</v>
      </c>
      <c r="E1033" s="22" t="s">
        <v>1856</v>
      </c>
      <c r="F1033" s="43">
        <v>1.2907420000000001</v>
      </c>
      <c r="G1033" s="43">
        <v>248.60169998905999</v>
      </c>
      <c r="H1033" s="43">
        <v>9.1488636363636378</v>
      </c>
      <c r="I1033" s="9">
        <v>5.8759469696969697</v>
      </c>
      <c r="J1033" s="9">
        <v>3.2729166666666667</v>
      </c>
      <c r="K1033" s="11">
        <v>8.6308712121212121</v>
      </c>
      <c r="L1033" s="41">
        <v>1676</v>
      </c>
      <c r="M1033" s="44">
        <v>2342</v>
      </c>
      <c r="N1033" s="13">
        <v>475</v>
      </c>
      <c r="O1033" s="13">
        <v>254</v>
      </c>
      <c r="P1033" s="22">
        <v>419</v>
      </c>
      <c r="Q1033" s="22">
        <v>224</v>
      </c>
      <c r="R1033" s="14">
        <v>0</v>
      </c>
      <c r="S1033" s="22">
        <v>295</v>
      </c>
      <c r="T1033" s="22">
        <v>5.6618225479236561E-2</v>
      </c>
      <c r="U1033" s="22">
        <v>2515</v>
      </c>
      <c r="V1033" s="22"/>
      <c r="W1033" s="22">
        <v>506</v>
      </c>
      <c r="X1033" s="22">
        <v>275</v>
      </c>
      <c r="Y1033" s="14">
        <v>173</v>
      </c>
      <c r="Z1033" s="10">
        <v>87</v>
      </c>
      <c r="AA1033" s="22">
        <v>51</v>
      </c>
      <c r="AB1033" s="22">
        <v>134.76</v>
      </c>
      <c r="AC1033" s="22">
        <v>5.1920079390317952E-3</v>
      </c>
      <c r="AD1033" s="42">
        <v>9.3999999999999997E-4</v>
      </c>
      <c r="AE1033" s="22">
        <v>1061</v>
      </c>
      <c r="AF1033" s="22">
        <v>0.55861314335455448</v>
      </c>
      <c r="AG1033" s="22">
        <v>4.9434791447305702E-3</v>
      </c>
      <c r="AH1033" s="22">
        <v>0</v>
      </c>
      <c r="AI1033" s="22">
        <v>0</v>
      </c>
      <c r="AJ1033" s="22">
        <v>0</v>
      </c>
      <c r="AK1033" s="22">
        <v>0</v>
      </c>
      <c r="AL1033" s="45">
        <v>0</v>
      </c>
      <c r="AM1033" s="45">
        <v>0</v>
      </c>
      <c r="AN1033" s="45">
        <v>0</v>
      </c>
      <c r="AO1033" s="45">
        <v>0</v>
      </c>
      <c r="AP1033" s="45">
        <v>0</v>
      </c>
      <c r="AQ1033" s="45">
        <v>0</v>
      </c>
      <c r="AR1033" s="45">
        <v>0</v>
      </c>
      <c r="AS1033" s="45" t="s">
        <v>4443</v>
      </c>
      <c r="AT1033" s="45" t="s">
        <v>4445</v>
      </c>
      <c r="AU1033" s="45">
        <v>0.19983839958411076</v>
      </c>
      <c r="AV1033" s="10">
        <v>26.581795035009549</v>
      </c>
      <c r="AW1033" s="10">
        <v>55.307415227921986</v>
      </c>
      <c r="AX1033" s="17">
        <v>0.64225976069225343</v>
      </c>
    </row>
    <row r="1034" spans="1:50" x14ac:dyDescent="0.25">
      <c r="A1034" s="22" t="s">
        <v>964</v>
      </c>
      <c r="B1034" s="22" t="s">
        <v>3948</v>
      </c>
      <c r="C1034" s="22" t="s">
        <v>1066</v>
      </c>
      <c r="D1034" s="22">
        <v>9040</v>
      </c>
      <c r="E1034" s="22" t="s">
        <v>1526</v>
      </c>
      <c r="F1034" s="43">
        <v>1.5408170000000001</v>
      </c>
      <c r="G1034" s="43">
        <v>316.39061894106999</v>
      </c>
      <c r="H1034" s="43">
        <v>14.037121212121212</v>
      </c>
      <c r="I1034" s="9">
        <v>0</v>
      </c>
      <c r="J1034" s="9">
        <v>14.037121212121212</v>
      </c>
      <c r="K1034" s="11">
        <v>0</v>
      </c>
      <c r="L1034" s="41">
        <v>8526</v>
      </c>
      <c r="M1034" s="44">
        <v>0</v>
      </c>
      <c r="N1034" s="13">
        <v>0</v>
      </c>
      <c r="O1034" s="13">
        <v>0</v>
      </c>
      <c r="P1034" s="22">
        <v>0</v>
      </c>
      <c r="Q1034" s="22">
        <v>0</v>
      </c>
      <c r="R1034" s="14">
        <v>0</v>
      </c>
      <c r="S1034" s="22">
        <v>261</v>
      </c>
      <c r="T1034" s="22">
        <v>1</v>
      </c>
      <c r="U1034" s="22">
        <v>15495</v>
      </c>
      <c r="V1034" s="22"/>
      <c r="W1034" s="22">
        <v>2797</v>
      </c>
      <c r="X1034" s="22">
        <v>1843</v>
      </c>
      <c r="Y1034" s="14">
        <v>15495</v>
      </c>
      <c r="Z1034" s="10">
        <v>2797</v>
      </c>
      <c r="AA1034" s="22">
        <v>1843</v>
      </c>
      <c r="AB1034" s="22">
        <v>5226.4399999999996</v>
      </c>
      <c r="AC1034" s="22">
        <v>4.8699832035379916E-3</v>
      </c>
      <c r="AD1034" s="42">
        <v>2.8320000000000001E-2</v>
      </c>
      <c r="AE1034" s="22">
        <v>1062</v>
      </c>
      <c r="AF1034" s="22">
        <v>1.1306240418332891</v>
      </c>
      <c r="AG1034" s="22">
        <v>4.9372228901016996E-3</v>
      </c>
      <c r="AH1034" s="22">
        <v>0</v>
      </c>
      <c r="AI1034" s="22">
        <v>0</v>
      </c>
      <c r="AJ1034" s="22">
        <v>0</v>
      </c>
      <c r="AK1034" s="22">
        <v>0</v>
      </c>
      <c r="AL1034" s="45">
        <v>0</v>
      </c>
      <c r="AM1034" s="45">
        <v>0</v>
      </c>
      <c r="AN1034" s="45">
        <v>0</v>
      </c>
      <c r="AO1034" s="45">
        <v>0</v>
      </c>
      <c r="AP1034" s="45">
        <v>0</v>
      </c>
      <c r="AQ1034" s="45">
        <v>0</v>
      </c>
      <c r="AR1034" s="45">
        <v>0</v>
      </c>
      <c r="AS1034" s="45" t="s">
        <v>4443</v>
      </c>
      <c r="AT1034" s="45" t="s">
        <v>4442</v>
      </c>
      <c r="AU1034" s="45">
        <v>1.1306240418332891</v>
      </c>
      <c r="AV1034" s="10">
        <v>199.25738032273733</v>
      </c>
      <c r="AW1034" s="10">
        <v>199.25738032273733</v>
      </c>
      <c r="AX1034" s="17">
        <v>0</v>
      </c>
    </row>
    <row r="1035" spans="1:50" x14ac:dyDescent="0.25">
      <c r="A1035" s="22" t="s">
        <v>964</v>
      </c>
      <c r="B1035" s="22" t="s">
        <v>3948</v>
      </c>
      <c r="C1035" s="22" t="s">
        <v>998</v>
      </c>
      <c r="D1035" s="22">
        <v>3469</v>
      </c>
      <c r="E1035" s="22" t="s">
        <v>1197</v>
      </c>
      <c r="F1035" s="43">
        <v>1.923238</v>
      </c>
      <c r="G1035" s="43">
        <v>418.10934202649997</v>
      </c>
      <c r="H1035" s="43">
        <v>24.833712121212123</v>
      </c>
      <c r="I1035" s="9">
        <v>0</v>
      </c>
      <c r="J1035" s="9">
        <v>24.833712121212123</v>
      </c>
      <c r="K1035" s="11">
        <v>0.26268939393939394</v>
      </c>
      <c r="L1035" s="41">
        <v>7366</v>
      </c>
      <c r="M1035" s="44">
        <v>7</v>
      </c>
      <c r="N1035" s="13">
        <v>7</v>
      </c>
      <c r="O1035" s="13">
        <v>0</v>
      </c>
      <c r="P1035" s="22">
        <v>0</v>
      </c>
      <c r="Q1035" s="22">
        <v>0</v>
      </c>
      <c r="R1035" s="14">
        <v>0</v>
      </c>
      <c r="S1035" s="22">
        <v>388</v>
      </c>
      <c r="T1035" s="22">
        <v>0.98942206494714846</v>
      </c>
      <c r="U1035" s="22">
        <v>13254</v>
      </c>
      <c r="V1035" s="22"/>
      <c r="W1035" s="22">
        <v>2398</v>
      </c>
      <c r="X1035" s="22">
        <v>1576</v>
      </c>
      <c r="Y1035" s="14">
        <v>13247</v>
      </c>
      <c r="Z1035" s="10">
        <v>2398</v>
      </c>
      <c r="AA1035" s="22">
        <v>1576</v>
      </c>
      <c r="AB1035" s="22">
        <v>4477.49</v>
      </c>
      <c r="AC1035" s="22">
        <v>4.599844602080439E-3</v>
      </c>
      <c r="AD1035" s="42">
        <v>2.2939999999999999E-2</v>
      </c>
      <c r="AE1035" s="22">
        <v>1063</v>
      </c>
      <c r="AF1035" s="22">
        <v>1.3922784331989546</v>
      </c>
      <c r="AG1035" s="22">
        <v>4.9371575645352998E-3</v>
      </c>
      <c r="AH1035" s="22">
        <v>0</v>
      </c>
      <c r="AI1035" s="22">
        <v>0</v>
      </c>
      <c r="AJ1035" s="22">
        <v>0</v>
      </c>
      <c r="AK1035" s="22">
        <v>0</v>
      </c>
      <c r="AL1035" s="45">
        <v>0</v>
      </c>
      <c r="AM1035" s="45">
        <v>0</v>
      </c>
      <c r="AN1035" s="45">
        <v>0</v>
      </c>
      <c r="AO1035" s="45">
        <v>0</v>
      </c>
      <c r="AP1035" s="45">
        <v>0</v>
      </c>
      <c r="AQ1035" s="45">
        <v>0</v>
      </c>
      <c r="AR1035" s="45">
        <v>0</v>
      </c>
      <c r="AS1035" s="45" t="s">
        <v>4443</v>
      </c>
      <c r="AT1035" s="45" t="s">
        <v>4442</v>
      </c>
      <c r="AU1035" s="45">
        <v>1.3922784331989546</v>
      </c>
      <c r="AV1035" s="10">
        <v>96.562285505102111</v>
      </c>
      <c r="AW1035" s="10">
        <v>96.562285505102111</v>
      </c>
      <c r="AX1035" s="17">
        <v>0</v>
      </c>
    </row>
    <row r="1036" spans="1:50" x14ac:dyDescent="0.25">
      <c r="A1036" s="22" t="s">
        <v>964</v>
      </c>
      <c r="B1036" s="22" t="s">
        <v>3952</v>
      </c>
      <c r="C1036" s="22" t="s">
        <v>1064</v>
      </c>
      <c r="D1036" s="22">
        <v>984</v>
      </c>
      <c r="E1036" s="22" t="s">
        <v>1065</v>
      </c>
      <c r="F1036" s="43">
        <v>3.7415999999999998E-2</v>
      </c>
      <c r="G1036" s="43">
        <v>8.5492350722800001</v>
      </c>
      <c r="H1036" s="43">
        <v>0.31041666666666667</v>
      </c>
      <c r="I1036" s="9">
        <v>4.450757575757576E-2</v>
      </c>
      <c r="J1036" s="9">
        <v>0.26590909090909093</v>
      </c>
      <c r="K1036" s="11">
        <v>0.31041666666666667</v>
      </c>
      <c r="L1036" s="41">
        <v>64</v>
      </c>
      <c r="M1036" s="44">
        <v>131</v>
      </c>
      <c r="N1036" s="13">
        <v>42</v>
      </c>
      <c r="O1036" s="13">
        <v>13</v>
      </c>
      <c r="P1036" s="22">
        <v>19</v>
      </c>
      <c r="Q1036" s="22">
        <v>0</v>
      </c>
      <c r="R1036" s="14">
        <v>0</v>
      </c>
      <c r="S1036" s="22">
        <v>9</v>
      </c>
      <c r="T1036" s="22">
        <v>0</v>
      </c>
      <c r="U1036" s="22">
        <v>131</v>
      </c>
      <c r="V1036" s="22"/>
      <c r="W1036" s="22">
        <v>42</v>
      </c>
      <c r="X1036" s="22">
        <v>13</v>
      </c>
      <c r="Y1036" s="14">
        <v>0</v>
      </c>
      <c r="Z1036" s="10">
        <v>23</v>
      </c>
      <c r="AA1036" s="22">
        <v>13</v>
      </c>
      <c r="AB1036" s="22">
        <v>31.51</v>
      </c>
      <c r="AC1036" s="22">
        <v>4.3765318983118688E-3</v>
      </c>
      <c r="AD1036" s="42">
        <v>2.1000000000000001E-4</v>
      </c>
      <c r="AE1036" s="22">
        <v>1064</v>
      </c>
      <c r="AF1036" s="22">
        <v>2.4651504510557899E-2</v>
      </c>
      <c r="AG1036" s="22">
        <v>4.9303009021115802E-3</v>
      </c>
      <c r="AH1036" s="22">
        <v>0</v>
      </c>
      <c r="AI1036" s="22">
        <v>0</v>
      </c>
      <c r="AJ1036" s="22">
        <v>0</v>
      </c>
      <c r="AK1036" s="22">
        <v>0</v>
      </c>
      <c r="AL1036" s="45">
        <v>0</v>
      </c>
      <c r="AM1036" s="45">
        <v>0</v>
      </c>
      <c r="AN1036" s="45">
        <v>0</v>
      </c>
      <c r="AO1036" s="45">
        <v>0</v>
      </c>
      <c r="AP1036" s="45">
        <v>0</v>
      </c>
      <c r="AQ1036" s="45">
        <v>0</v>
      </c>
      <c r="AR1036" s="45">
        <v>0</v>
      </c>
      <c r="AS1036" s="45" t="s">
        <v>4443</v>
      </c>
      <c r="AT1036" s="45" t="s">
        <v>4445</v>
      </c>
      <c r="AU1036" s="45">
        <v>2.1116969086530379E-2</v>
      </c>
      <c r="AV1036" s="10">
        <v>86.495726495726487</v>
      </c>
      <c r="AW1036" s="10">
        <v>135.30201342281879</v>
      </c>
      <c r="AX1036" s="17">
        <v>0.14338010982306285</v>
      </c>
    </row>
    <row r="1037" spans="1:50" x14ac:dyDescent="0.25">
      <c r="A1037" s="22" t="s">
        <v>2906</v>
      </c>
      <c r="B1037" s="22" t="s">
        <v>3950</v>
      </c>
      <c r="C1037" s="22" t="s">
        <v>2961</v>
      </c>
      <c r="D1037" s="22">
        <v>7013</v>
      </c>
      <c r="E1037" s="22" t="s">
        <v>3100</v>
      </c>
      <c r="F1037" s="43">
        <v>2.9189750000000001</v>
      </c>
      <c r="G1037" s="43">
        <v>505.77682278303001</v>
      </c>
      <c r="H1037" s="43">
        <v>16.981818181818184</v>
      </c>
      <c r="I1037" s="9">
        <v>10.535037878787879</v>
      </c>
      <c r="J1037" s="9">
        <v>6.4467803030303035</v>
      </c>
      <c r="K1037" s="11">
        <v>16.966666666666669</v>
      </c>
      <c r="L1037" s="41">
        <v>4276</v>
      </c>
      <c r="M1037" s="44">
        <v>10321</v>
      </c>
      <c r="N1037" s="13">
        <v>4609</v>
      </c>
      <c r="O1037" s="13">
        <v>2383</v>
      </c>
      <c r="P1037" s="22">
        <v>4039</v>
      </c>
      <c r="Q1037" s="22">
        <v>1992</v>
      </c>
      <c r="R1037" s="14">
        <v>0</v>
      </c>
      <c r="S1037" s="22">
        <v>663</v>
      </c>
      <c r="T1037" s="22">
        <v>8.9221984296927737E-4</v>
      </c>
      <c r="U1037" s="22">
        <v>10328</v>
      </c>
      <c r="V1037" s="22"/>
      <c r="W1037" s="22">
        <v>4610</v>
      </c>
      <c r="X1037" s="22">
        <v>2384</v>
      </c>
      <c r="Y1037" s="14">
        <v>7</v>
      </c>
      <c r="Z1037" s="10">
        <v>571</v>
      </c>
      <c r="AA1037" s="22">
        <v>392</v>
      </c>
      <c r="AB1037" s="22">
        <v>782.9</v>
      </c>
      <c r="AC1037" s="22">
        <v>5.7712707829085177E-3</v>
      </c>
      <c r="AD1037" s="42">
        <v>6.8500000000000002E-3</v>
      </c>
      <c r="AE1037" s="22">
        <v>1065</v>
      </c>
      <c r="AF1037" s="22">
        <v>1.1742416887639795</v>
      </c>
      <c r="AG1037" s="22">
        <v>4.9131451412718803E-3</v>
      </c>
      <c r="AH1037" s="22">
        <v>1</v>
      </c>
      <c r="AI1037" s="22">
        <v>0</v>
      </c>
      <c r="AJ1037" s="22">
        <v>0</v>
      </c>
      <c r="AK1037" s="22">
        <v>0</v>
      </c>
      <c r="AL1037" s="45">
        <v>0</v>
      </c>
      <c r="AM1037" s="45">
        <v>0</v>
      </c>
      <c r="AN1037" s="45">
        <v>0</v>
      </c>
      <c r="AO1037" s="45">
        <v>0</v>
      </c>
      <c r="AP1037" s="45">
        <v>0</v>
      </c>
      <c r="AQ1037" s="45">
        <v>0</v>
      </c>
      <c r="AR1037" s="45">
        <v>0</v>
      </c>
      <c r="AS1037" s="45" t="s">
        <v>4443</v>
      </c>
      <c r="AT1037" s="45" t="s">
        <v>4444</v>
      </c>
      <c r="AU1037" s="45">
        <v>0.44577548228761926</v>
      </c>
      <c r="AV1037" s="10">
        <v>88.571344634096178</v>
      </c>
      <c r="AW1037" s="10">
        <v>271.4668094218415</v>
      </c>
      <c r="AX1037" s="17">
        <v>0.62037160956459669</v>
      </c>
    </row>
    <row r="1038" spans="1:50" x14ac:dyDescent="0.25">
      <c r="A1038" s="22" t="s">
        <v>2195</v>
      </c>
      <c r="B1038" s="22" t="s">
        <v>3960</v>
      </c>
      <c r="C1038" s="22" t="s">
        <v>2504</v>
      </c>
      <c r="D1038" s="22">
        <v>7623</v>
      </c>
      <c r="E1038" s="22" t="s">
        <v>2642</v>
      </c>
      <c r="F1038" s="43">
        <v>0.42985099999999998</v>
      </c>
      <c r="G1038" s="43">
        <v>32.008886691409998</v>
      </c>
      <c r="H1038" s="43">
        <v>2.6287878787878793</v>
      </c>
      <c r="I1038" s="9">
        <v>0</v>
      </c>
      <c r="J1038" s="9">
        <v>2.6287878787878793</v>
      </c>
      <c r="K1038" s="11">
        <v>0</v>
      </c>
      <c r="L1038" s="41">
        <v>252</v>
      </c>
      <c r="M1038" s="44">
        <v>0</v>
      </c>
      <c r="N1038" s="13">
        <v>0</v>
      </c>
      <c r="O1038" s="13">
        <v>0</v>
      </c>
      <c r="P1038" s="22">
        <v>0</v>
      </c>
      <c r="Q1038" s="22">
        <v>0</v>
      </c>
      <c r="R1038" s="14">
        <v>0</v>
      </c>
      <c r="S1038" s="22">
        <v>57</v>
      </c>
      <c r="T1038" s="22">
        <v>1</v>
      </c>
      <c r="U1038" s="22">
        <v>470</v>
      </c>
      <c r="V1038" s="22"/>
      <c r="W1038" s="22">
        <v>87</v>
      </c>
      <c r="X1038" s="22">
        <v>58</v>
      </c>
      <c r="Y1038" s="14">
        <v>470</v>
      </c>
      <c r="Z1038" s="10">
        <v>87</v>
      </c>
      <c r="AA1038" s="22">
        <v>58</v>
      </c>
      <c r="AB1038" s="22">
        <v>161.49</v>
      </c>
      <c r="AC1038" s="22">
        <v>1.3429114362648424E-2</v>
      </c>
      <c r="AD1038" s="42">
        <v>2.4299999999999999E-3</v>
      </c>
      <c r="AE1038" s="22">
        <v>1066</v>
      </c>
      <c r="AF1038" s="22">
        <v>4.9059869739159497E-2</v>
      </c>
      <c r="AG1038" s="22">
        <v>4.9059869739159498E-3</v>
      </c>
      <c r="AH1038" s="22">
        <v>0</v>
      </c>
      <c r="AI1038" s="22">
        <v>0</v>
      </c>
      <c r="AJ1038" s="22">
        <v>0</v>
      </c>
      <c r="AK1038" s="22">
        <v>0</v>
      </c>
      <c r="AL1038" s="45">
        <v>0</v>
      </c>
      <c r="AM1038" s="45">
        <v>0</v>
      </c>
      <c r="AN1038" s="45">
        <v>0</v>
      </c>
      <c r="AO1038" s="45">
        <v>0</v>
      </c>
      <c r="AP1038" s="45">
        <v>0</v>
      </c>
      <c r="AQ1038" s="45">
        <v>0</v>
      </c>
      <c r="AR1038" s="45">
        <v>0</v>
      </c>
      <c r="AS1038" s="45" t="s">
        <v>4443</v>
      </c>
      <c r="AT1038" s="45" t="s">
        <v>4445</v>
      </c>
      <c r="AU1038" s="45">
        <v>4.9059869739159497E-2</v>
      </c>
      <c r="AV1038" s="10">
        <v>33.095100864553309</v>
      </c>
      <c r="AW1038" s="10">
        <v>33.095100864553309</v>
      </c>
      <c r="AX1038" s="17">
        <v>0</v>
      </c>
    </row>
    <row r="1039" spans="1:50" x14ac:dyDescent="0.25">
      <c r="A1039" s="22" t="s">
        <v>8</v>
      </c>
      <c r="B1039" s="22" t="s">
        <v>3946</v>
      </c>
      <c r="C1039" s="22" t="s">
        <v>45</v>
      </c>
      <c r="D1039" s="22">
        <v>1215</v>
      </c>
      <c r="E1039" s="22" t="s">
        <v>83</v>
      </c>
      <c r="F1039" s="43">
        <v>3.2870200000000001</v>
      </c>
      <c r="G1039" s="43">
        <v>663.36574095181004</v>
      </c>
      <c r="H1039" s="43">
        <v>33.525946969696975</v>
      </c>
      <c r="I1039" s="9">
        <v>0</v>
      </c>
      <c r="J1039" s="9">
        <v>33.525946969696975</v>
      </c>
      <c r="K1039" s="11">
        <v>2.17594696969697</v>
      </c>
      <c r="L1039" s="41">
        <v>23030</v>
      </c>
      <c r="M1039" s="44">
        <v>680</v>
      </c>
      <c r="N1039" s="13">
        <v>673</v>
      </c>
      <c r="O1039" s="13">
        <v>623</v>
      </c>
      <c r="P1039" s="22">
        <v>3</v>
      </c>
      <c r="Q1039" s="22">
        <v>3</v>
      </c>
      <c r="R1039" s="14">
        <v>0</v>
      </c>
      <c r="S1039" s="22">
        <v>1645</v>
      </c>
      <c r="T1039" s="22">
        <v>0.93509662913731451</v>
      </c>
      <c r="U1039" s="22">
        <v>39799</v>
      </c>
      <c r="V1039" s="22"/>
      <c r="W1039" s="22">
        <v>7730</v>
      </c>
      <c r="X1039" s="22">
        <v>5272</v>
      </c>
      <c r="Y1039" s="14">
        <v>39119</v>
      </c>
      <c r="Z1039" s="10">
        <v>7727</v>
      </c>
      <c r="AA1039" s="22">
        <v>5269</v>
      </c>
      <c r="AB1039" s="22">
        <v>14106.7</v>
      </c>
      <c r="AC1039" s="22">
        <v>4.9550644494901408E-3</v>
      </c>
      <c r="AD1039" s="42">
        <v>7.9619999999999996E-2</v>
      </c>
      <c r="AE1039" s="22">
        <v>1067</v>
      </c>
      <c r="AF1039" s="22">
        <v>2.5299639154605007</v>
      </c>
      <c r="AG1039" s="22">
        <v>4.8935472252620901E-3</v>
      </c>
      <c r="AH1039" s="22">
        <v>0</v>
      </c>
      <c r="AI1039" s="22">
        <v>0</v>
      </c>
      <c r="AJ1039" s="22">
        <v>0</v>
      </c>
      <c r="AK1039" s="22">
        <v>0</v>
      </c>
      <c r="AL1039" s="45">
        <v>0</v>
      </c>
      <c r="AM1039" s="45">
        <v>0</v>
      </c>
      <c r="AN1039" s="45">
        <v>0</v>
      </c>
      <c r="AO1039" s="45">
        <v>1</v>
      </c>
      <c r="AP1039" s="45">
        <v>0</v>
      </c>
      <c r="AQ1039" s="45">
        <v>0</v>
      </c>
      <c r="AR1039" s="45">
        <v>0</v>
      </c>
      <c r="AS1039" s="45" t="s">
        <v>4443</v>
      </c>
      <c r="AT1039" s="45" t="s">
        <v>4440</v>
      </c>
      <c r="AU1039" s="45">
        <v>2.5299639154605007</v>
      </c>
      <c r="AV1039" s="10">
        <v>230.47820265850169</v>
      </c>
      <c r="AW1039" s="10">
        <v>230.56768558951961</v>
      </c>
      <c r="AX1039" s="17">
        <v>0</v>
      </c>
    </row>
    <row r="1040" spans="1:50" x14ac:dyDescent="0.25">
      <c r="A1040" s="22" t="s">
        <v>964</v>
      </c>
      <c r="B1040" s="22" t="s">
        <v>3952</v>
      </c>
      <c r="C1040" s="22" t="s">
        <v>1133</v>
      </c>
      <c r="D1040" s="22">
        <v>5420</v>
      </c>
      <c r="E1040" s="22" t="s">
        <v>1147</v>
      </c>
      <c r="F1040" s="43">
        <v>1.356644</v>
      </c>
      <c r="G1040" s="43">
        <v>276.01342770308997</v>
      </c>
      <c r="H1040" s="43">
        <v>10.454545454545455</v>
      </c>
      <c r="I1040" s="9">
        <v>0.15549242424242427</v>
      </c>
      <c r="J1040" s="9">
        <v>10.29905303030303</v>
      </c>
      <c r="K1040" s="11">
        <v>7.9454545454545453</v>
      </c>
      <c r="L1040" s="41">
        <v>6494</v>
      </c>
      <c r="M1040" s="44">
        <v>630</v>
      </c>
      <c r="N1040" s="13">
        <v>630</v>
      </c>
      <c r="O1040" s="13">
        <v>48</v>
      </c>
      <c r="P1040" s="22">
        <v>0</v>
      </c>
      <c r="Q1040" s="22">
        <v>0</v>
      </c>
      <c r="R1040" s="14">
        <v>0</v>
      </c>
      <c r="S1040" s="22">
        <v>486</v>
      </c>
      <c r="T1040" s="22">
        <v>0.24</v>
      </c>
      <c r="U1040" s="22">
        <v>3463</v>
      </c>
      <c r="V1040" s="22"/>
      <c r="W1040" s="22">
        <v>1141</v>
      </c>
      <c r="X1040" s="22">
        <v>385</v>
      </c>
      <c r="Y1040" s="14">
        <v>2833</v>
      </c>
      <c r="Z1040" s="10">
        <v>1141</v>
      </c>
      <c r="AA1040" s="22">
        <v>385</v>
      </c>
      <c r="AB1040" s="22">
        <v>1818.14</v>
      </c>
      <c r="AC1040" s="22">
        <v>4.9151376847482711E-3</v>
      </c>
      <c r="AD1040" s="42">
        <v>1.166E-2</v>
      </c>
      <c r="AE1040" s="22">
        <v>1068</v>
      </c>
      <c r="AF1040" s="22">
        <v>1.0384194497638704</v>
      </c>
      <c r="AG1040" s="22">
        <v>4.8752086843374199E-3</v>
      </c>
      <c r="AH1040" s="22">
        <v>0</v>
      </c>
      <c r="AI1040" s="22">
        <v>1</v>
      </c>
      <c r="AJ1040" s="22">
        <v>0</v>
      </c>
      <c r="AK1040" s="22">
        <v>0</v>
      </c>
      <c r="AL1040" s="45">
        <v>0</v>
      </c>
      <c r="AM1040" s="45">
        <v>0</v>
      </c>
      <c r="AN1040" s="45">
        <v>0</v>
      </c>
      <c r="AO1040" s="45">
        <v>0</v>
      </c>
      <c r="AP1040" s="45">
        <v>0</v>
      </c>
      <c r="AQ1040" s="45">
        <v>0</v>
      </c>
      <c r="AR1040" s="45">
        <v>0</v>
      </c>
      <c r="AS1040" s="45" t="s">
        <v>4443</v>
      </c>
      <c r="AT1040" s="45" t="s">
        <v>4443</v>
      </c>
      <c r="AU1040" s="45">
        <v>1.022974841643288</v>
      </c>
      <c r="AV1040" s="10">
        <v>110.7868846429688</v>
      </c>
      <c r="AW1040" s="10">
        <v>109.1391304347826</v>
      </c>
      <c r="AX1040" s="17">
        <v>1.4873188405797103E-2</v>
      </c>
    </row>
    <row r="1041" spans="1:50" x14ac:dyDescent="0.25">
      <c r="A1041" s="22" t="s">
        <v>539</v>
      </c>
      <c r="B1041" s="22" t="s">
        <v>3949</v>
      </c>
      <c r="C1041" s="22" t="s">
        <v>601</v>
      </c>
      <c r="D1041" s="22">
        <v>3296</v>
      </c>
      <c r="E1041" s="22" t="s">
        <v>602</v>
      </c>
      <c r="F1041" s="43">
        <v>2.95953</v>
      </c>
      <c r="G1041" s="43">
        <v>539.31906308312</v>
      </c>
      <c r="H1041" s="43">
        <v>23.634469696969699</v>
      </c>
      <c r="I1041" s="9">
        <v>0</v>
      </c>
      <c r="J1041" s="9">
        <v>23.634469696969699</v>
      </c>
      <c r="K1041" s="11">
        <v>0</v>
      </c>
      <c r="L1041" s="41">
        <v>9459</v>
      </c>
      <c r="M1041" s="44">
        <v>0</v>
      </c>
      <c r="N1041" s="13">
        <v>0</v>
      </c>
      <c r="O1041" s="13">
        <v>0</v>
      </c>
      <c r="P1041" s="22">
        <v>0</v>
      </c>
      <c r="Q1041" s="22">
        <v>0</v>
      </c>
      <c r="R1041" s="14">
        <v>0</v>
      </c>
      <c r="S1041" s="22">
        <v>519</v>
      </c>
      <c r="T1041" s="22">
        <v>1</v>
      </c>
      <c r="U1041" s="22">
        <v>17190</v>
      </c>
      <c r="V1041" s="22"/>
      <c r="W1041" s="22">
        <v>3102</v>
      </c>
      <c r="X1041" s="22">
        <v>2044</v>
      </c>
      <c r="Y1041" s="14">
        <v>17190</v>
      </c>
      <c r="Z1041" s="10">
        <v>3102</v>
      </c>
      <c r="AA1041" s="22">
        <v>2044</v>
      </c>
      <c r="AB1041" s="22">
        <v>5796.84</v>
      </c>
      <c r="AC1041" s="22">
        <v>5.4875308561898109E-3</v>
      </c>
      <c r="AD1041" s="42">
        <v>3.5400000000000001E-2</v>
      </c>
      <c r="AE1041" s="22">
        <v>1069</v>
      </c>
      <c r="AF1041" s="22">
        <v>1.5941736556720658</v>
      </c>
      <c r="AG1041" s="22">
        <v>4.8308292596123204E-3</v>
      </c>
      <c r="AH1041" s="22">
        <v>0</v>
      </c>
      <c r="AI1041" s="22">
        <v>0</v>
      </c>
      <c r="AJ1041" s="22">
        <v>0</v>
      </c>
      <c r="AK1041" s="22">
        <v>0</v>
      </c>
      <c r="AL1041" s="45">
        <v>0</v>
      </c>
      <c r="AM1041" s="45">
        <v>0</v>
      </c>
      <c r="AN1041" s="45">
        <v>0</v>
      </c>
      <c r="AO1041" s="45">
        <v>0</v>
      </c>
      <c r="AP1041" s="45">
        <v>1</v>
      </c>
      <c r="AQ1041" s="45">
        <v>0</v>
      </c>
      <c r="AR1041" s="45">
        <v>0</v>
      </c>
      <c r="AS1041" s="45" t="s">
        <v>4443</v>
      </c>
      <c r="AT1041" s="45" t="s">
        <v>4441</v>
      </c>
      <c r="AU1041" s="45">
        <v>1.5941736556720658</v>
      </c>
      <c r="AV1041" s="10">
        <v>131.24897828351629</v>
      </c>
      <c r="AW1041" s="10">
        <v>131.24897828351629</v>
      </c>
      <c r="AX1041" s="17">
        <v>0</v>
      </c>
    </row>
    <row r="1042" spans="1:50" x14ac:dyDescent="0.25">
      <c r="A1042" s="22" t="s">
        <v>1672</v>
      </c>
      <c r="B1042" s="22" t="s">
        <v>3947</v>
      </c>
      <c r="C1042" s="22" t="s">
        <v>1727</v>
      </c>
      <c r="D1042" s="22">
        <v>3803</v>
      </c>
      <c r="E1042" s="22" t="s">
        <v>1978</v>
      </c>
      <c r="F1042" s="43">
        <v>6.1193400000000002</v>
      </c>
      <c r="G1042" s="43">
        <v>226.08870961727999</v>
      </c>
      <c r="H1042" s="43">
        <v>6.9632575757575763</v>
      </c>
      <c r="I1042" s="9">
        <v>0.20113636363636364</v>
      </c>
      <c r="J1042" s="9">
        <v>6.7621212121212126</v>
      </c>
      <c r="K1042" s="11">
        <v>0.3263257575757576</v>
      </c>
      <c r="L1042" s="41">
        <v>343</v>
      </c>
      <c r="M1042" s="44">
        <v>7</v>
      </c>
      <c r="N1042" s="13">
        <v>0</v>
      </c>
      <c r="O1042" s="13">
        <v>0</v>
      </c>
      <c r="P1042" s="22">
        <v>0</v>
      </c>
      <c r="Q1042" s="22">
        <v>0</v>
      </c>
      <c r="R1042" s="14">
        <v>0</v>
      </c>
      <c r="S1042" s="22">
        <v>147</v>
      </c>
      <c r="T1042" s="22">
        <v>0.95313604961105369</v>
      </c>
      <c r="U1042" s="22">
        <v>612</v>
      </c>
      <c r="V1042" s="22"/>
      <c r="W1042" s="22">
        <v>111</v>
      </c>
      <c r="X1042" s="22">
        <v>74</v>
      </c>
      <c r="Y1042" s="14">
        <v>605</v>
      </c>
      <c r="Z1042" s="10">
        <v>111</v>
      </c>
      <c r="AA1042" s="22">
        <v>74</v>
      </c>
      <c r="AB1042" s="22">
        <v>206.52</v>
      </c>
      <c r="AC1042" s="22">
        <v>2.7066101665840541E-2</v>
      </c>
      <c r="AD1042" s="42">
        <v>6.2500000000000003E-3</v>
      </c>
      <c r="AE1042" s="22">
        <v>1070</v>
      </c>
      <c r="AF1042" s="22">
        <v>0.31861636649409403</v>
      </c>
      <c r="AG1042" s="22">
        <v>4.8275207044559702E-3</v>
      </c>
      <c r="AH1042" s="22">
        <v>0</v>
      </c>
      <c r="AI1042" s="22">
        <v>0</v>
      </c>
      <c r="AJ1042" s="22">
        <v>0</v>
      </c>
      <c r="AK1042" s="22">
        <v>0</v>
      </c>
      <c r="AL1042" s="45">
        <v>0</v>
      </c>
      <c r="AM1042" s="45">
        <v>0</v>
      </c>
      <c r="AN1042" s="45">
        <v>0</v>
      </c>
      <c r="AO1042" s="45">
        <v>0</v>
      </c>
      <c r="AP1042" s="45">
        <v>0</v>
      </c>
      <c r="AQ1042" s="45">
        <v>0</v>
      </c>
      <c r="AR1042" s="45">
        <v>0</v>
      </c>
      <c r="AS1042" s="45" t="s">
        <v>4443</v>
      </c>
      <c r="AT1042" s="45" t="s">
        <v>4444</v>
      </c>
      <c r="AU1042" s="45">
        <v>0.30941301064312499</v>
      </c>
      <c r="AV1042" s="10">
        <v>16.414967510643063</v>
      </c>
      <c r="AW1042" s="10">
        <v>15.940814883316106</v>
      </c>
      <c r="AX1042" s="17">
        <v>2.8885383234510145E-2</v>
      </c>
    </row>
    <row r="1043" spans="1:50" x14ac:dyDescent="0.25">
      <c r="A1043" s="22" t="s">
        <v>964</v>
      </c>
      <c r="B1043" s="22" t="s">
        <v>3948</v>
      </c>
      <c r="C1043" s="22" t="s">
        <v>1541</v>
      </c>
      <c r="D1043" s="22">
        <v>5880</v>
      </c>
      <c r="E1043" s="22" t="s">
        <v>1542</v>
      </c>
      <c r="F1043" s="43">
        <v>1.9137949999999999</v>
      </c>
      <c r="G1043" s="43">
        <v>610.13834100628003</v>
      </c>
      <c r="H1043" s="43">
        <v>27.72727272727273</v>
      </c>
      <c r="I1043" s="9">
        <v>22.406439393939394</v>
      </c>
      <c r="J1043" s="9">
        <v>5.3208333333333337</v>
      </c>
      <c r="K1043" s="11">
        <v>27.678030303030305</v>
      </c>
      <c r="L1043" s="41">
        <v>3745</v>
      </c>
      <c r="M1043" s="44">
        <v>7802</v>
      </c>
      <c r="N1043" s="13">
        <v>1568</v>
      </c>
      <c r="O1043" s="13">
        <v>1074</v>
      </c>
      <c r="P1043" s="22">
        <v>726</v>
      </c>
      <c r="Q1043" s="22">
        <v>475</v>
      </c>
      <c r="R1043" s="14">
        <v>0</v>
      </c>
      <c r="S1043" s="22">
        <v>599</v>
      </c>
      <c r="T1043" s="22">
        <v>1.7759562841529464E-3</v>
      </c>
      <c r="U1043" s="22">
        <v>7814</v>
      </c>
      <c r="V1043" s="22"/>
      <c r="W1043" s="22">
        <v>1570</v>
      </c>
      <c r="X1043" s="22">
        <v>1075</v>
      </c>
      <c r="Y1043" s="14">
        <v>12</v>
      </c>
      <c r="Z1043" s="10">
        <v>844</v>
      </c>
      <c r="AA1043" s="22">
        <v>600</v>
      </c>
      <c r="AB1043" s="22">
        <v>1157.3599999999999</v>
      </c>
      <c r="AC1043" s="22">
        <v>3.1366574945014014E-3</v>
      </c>
      <c r="AD1043" s="42">
        <v>5.4999999999999997E-3</v>
      </c>
      <c r="AE1043" s="22">
        <v>1071</v>
      </c>
      <c r="AF1043" s="22">
        <v>0.1539999622452832</v>
      </c>
      <c r="AG1043" s="22">
        <v>4.8124988201651E-3</v>
      </c>
      <c r="AH1043" s="22">
        <v>0</v>
      </c>
      <c r="AI1043" s="22">
        <v>0</v>
      </c>
      <c r="AJ1043" s="22">
        <v>0</v>
      </c>
      <c r="AK1043" s="22">
        <v>0</v>
      </c>
      <c r="AL1043" s="45">
        <v>0</v>
      </c>
      <c r="AM1043" s="45">
        <v>0</v>
      </c>
      <c r="AN1043" s="45">
        <v>0</v>
      </c>
      <c r="AO1043" s="45">
        <v>0</v>
      </c>
      <c r="AP1043" s="45">
        <v>0</v>
      </c>
      <c r="AQ1043" s="45">
        <v>0</v>
      </c>
      <c r="AR1043" s="45">
        <v>0</v>
      </c>
      <c r="AS1043" s="45" t="s">
        <v>4443</v>
      </c>
      <c r="AT1043" s="45" t="s">
        <v>4444</v>
      </c>
      <c r="AU1043" s="45">
        <v>2.9552424448900178E-2</v>
      </c>
      <c r="AV1043" s="10">
        <v>158.62176977290522</v>
      </c>
      <c r="AW1043" s="10">
        <v>56.622950819672127</v>
      </c>
      <c r="AX1043" s="17">
        <v>0.80810109289617482</v>
      </c>
    </row>
    <row r="1044" spans="1:50" x14ac:dyDescent="0.25">
      <c r="A1044" s="22" t="s">
        <v>1672</v>
      </c>
      <c r="B1044" s="22" t="s">
        <v>3957</v>
      </c>
      <c r="C1044" s="22" t="s">
        <v>2095</v>
      </c>
      <c r="D1044" s="22">
        <v>6605</v>
      </c>
      <c r="E1044" s="22" t="s">
        <v>2096</v>
      </c>
      <c r="F1044" s="43">
        <v>8.9457999999999996E-2</v>
      </c>
      <c r="G1044" s="43">
        <v>24.63634014166</v>
      </c>
      <c r="H1044" s="43">
        <v>2.0935606060606062</v>
      </c>
      <c r="I1044" s="9">
        <v>0</v>
      </c>
      <c r="J1044" s="9">
        <v>2.0935606060606062</v>
      </c>
      <c r="K1044" s="11">
        <v>0</v>
      </c>
      <c r="L1044" s="41">
        <v>84</v>
      </c>
      <c r="M1044" s="44">
        <v>0</v>
      </c>
      <c r="N1044" s="13">
        <v>0</v>
      </c>
      <c r="O1044" s="13">
        <v>0</v>
      </c>
      <c r="P1044" s="22">
        <v>0</v>
      </c>
      <c r="Q1044" s="22">
        <v>0</v>
      </c>
      <c r="R1044" s="14">
        <v>0</v>
      </c>
      <c r="S1044" s="22">
        <v>34</v>
      </c>
      <c r="T1044" s="22">
        <v>1</v>
      </c>
      <c r="U1044" s="22">
        <v>165</v>
      </c>
      <c r="V1044" s="22"/>
      <c r="W1044" s="22">
        <v>32</v>
      </c>
      <c r="X1044" s="22">
        <v>22</v>
      </c>
      <c r="Y1044" s="14">
        <v>165</v>
      </c>
      <c r="Z1044" s="10">
        <v>32</v>
      </c>
      <c r="AA1044" s="22">
        <v>22</v>
      </c>
      <c r="AB1044" s="22">
        <v>58.69</v>
      </c>
      <c r="AC1044" s="22">
        <v>3.6311399942366724E-3</v>
      </c>
      <c r="AD1044" s="42">
        <v>2.4000000000000001E-4</v>
      </c>
      <c r="AE1044" s="22">
        <v>1072</v>
      </c>
      <c r="AF1044" s="22">
        <v>1.4422943434656391E-2</v>
      </c>
      <c r="AG1044" s="22">
        <v>4.8076478115521301E-3</v>
      </c>
      <c r="AH1044" s="22">
        <v>0</v>
      </c>
      <c r="AI1044" s="22">
        <v>0</v>
      </c>
      <c r="AJ1044" s="22">
        <v>0</v>
      </c>
      <c r="AK1044" s="22">
        <v>0</v>
      </c>
      <c r="AL1044" s="45">
        <v>0</v>
      </c>
      <c r="AM1044" s="45">
        <v>0</v>
      </c>
      <c r="AN1044" s="45">
        <v>0</v>
      </c>
      <c r="AO1044" s="45">
        <v>0</v>
      </c>
      <c r="AP1044" s="45">
        <v>0</v>
      </c>
      <c r="AQ1044" s="45">
        <v>0</v>
      </c>
      <c r="AR1044" s="45">
        <v>0</v>
      </c>
      <c r="AS1044" s="45" t="s">
        <v>4443</v>
      </c>
      <c r="AT1044" s="45" t="s">
        <v>4445</v>
      </c>
      <c r="AU1044" s="45">
        <v>1.4422943434656391E-2</v>
      </c>
      <c r="AV1044" s="10">
        <v>15.28496471865388</v>
      </c>
      <c r="AW1044" s="10">
        <v>15.28496471865388</v>
      </c>
      <c r="AX1044" s="17">
        <v>0</v>
      </c>
    </row>
    <row r="1045" spans="1:50" x14ac:dyDescent="0.25">
      <c r="A1045" s="22" t="s">
        <v>539</v>
      </c>
      <c r="B1045" s="22" t="s">
        <v>3949</v>
      </c>
      <c r="C1045" s="22" t="s">
        <v>689</v>
      </c>
      <c r="D1045" s="22">
        <v>3964</v>
      </c>
      <c r="E1045" s="22" t="s">
        <v>791</v>
      </c>
      <c r="F1045" s="43">
        <v>0.72870500000000005</v>
      </c>
      <c r="G1045" s="43">
        <v>144.73147874770001</v>
      </c>
      <c r="H1045" s="43">
        <v>6.2602272727272732</v>
      </c>
      <c r="I1045" s="9">
        <v>0</v>
      </c>
      <c r="J1045" s="9">
        <v>6.2602272727272732</v>
      </c>
      <c r="K1045" s="11">
        <v>0</v>
      </c>
      <c r="L1045" s="41">
        <v>2667</v>
      </c>
      <c r="M1045" s="44">
        <v>0</v>
      </c>
      <c r="N1045" s="13">
        <v>0</v>
      </c>
      <c r="O1045" s="13">
        <v>0</v>
      </c>
      <c r="P1045" s="22">
        <v>0</v>
      </c>
      <c r="Q1045" s="22">
        <v>0</v>
      </c>
      <c r="R1045" s="14">
        <v>0</v>
      </c>
      <c r="S1045" s="22">
        <v>148</v>
      </c>
      <c r="T1045" s="22">
        <v>1</v>
      </c>
      <c r="U1045" s="22">
        <v>4855</v>
      </c>
      <c r="V1045" s="22"/>
      <c r="W1045" s="22">
        <v>878</v>
      </c>
      <c r="X1045" s="22">
        <v>579</v>
      </c>
      <c r="Y1045" s="14">
        <v>4855</v>
      </c>
      <c r="Z1045" s="10">
        <v>878</v>
      </c>
      <c r="AA1045" s="22">
        <v>579</v>
      </c>
      <c r="AB1045" s="22">
        <v>1639.81</v>
      </c>
      <c r="AC1045" s="22">
        <v>5.0348756628839477E-3</v>
      </c>
      <c r="AD1045" s="42">
        <v>9.1900000000000003E-3</v>
      </c>
      <c r="AE1045" s="22">
        <v>1074</v>
      </c>
      <c r="AF1045" s="22">
        <v>0.42257735321342371</v>
      </c>
      <c r="AG1045" s="22">
        <v>4.8020153774252696E-3</v>
      </c>
      <c r="AH1045" s="22">
        <v>0</v>
      </c>
      <c r="AI1045" s="22">
        <v>0</v>
      </c>
      <c r="AJ1045" s="22">
        <v>0</v>
      </c>
      <c r="AK1045" s="22">
        <v>0</v>
      </c>
      <c r="AL1045" s="45">
        <v>0</v>
      </c>
      <c r="AM1045" s="45">
        <v>0</v>
      </c>
      <c r="AN1045" s="45">
        <v>0</v>
      </c>
      <c r="AO1045" s="45">
        <v>0</v>
      </c>
      <c r="AP1045" s="45">
        <v>0</v>
      </c>
      <c r="AQ1045" s="45">
        <v>0</v>
      </c>
      <c r="AR1045" s="45">
        <v>0</v>
      </c>
      <c r="AS1045" s="45" t="s">
        <v>4443</v>
      </c>
      <c r="AT1045" s="45" t="s">
        <v>4444</v>
      </c>
      <c r="AU1045" s="45">
        <v>0.42257735321342371</v>
      </c>
      <c r="AV1045" s="10">
        <v>140.25049918315483</v>
      </c>
      <c r="AW1045" s="10">
        <v>140.25049918315483</v>
      </c>
      <c r="AX1045" s="17">
        <v>0</v>
      </c>
    </row>
    <row r="1046" spans="1:50" x14ac:dyDescent="0.25">
      <c r="A1046" s="22" t="s">
        <v>539</v>
      </c>
      <c r="B1046" s="22" t="s">
        <v>3949</v>
      </c>
      <c r="C1046" s="22" t="s">
        <v>781</v>
      </c>
      <c r="D1046" s="22">
        <v>5873</v>
      </c>
      <c r="E1046" s="22" t="s">
        <v>931</v>
      </c>
      <c r="F1046" s="43">
        <v>4.3055000000000003E-2</v>
      </c>
      <c r="G1046" s="43">
        <v>13.750012497329999</v>
      </c>
      <c r="H1046" s="43">
        <v>1.281439393939394</v>
      </c>
      <c r="I1046" s="9">
        <v>0</v>
      </c>
      <c r="J1046" s="9">
        <v>1.281439393939394</v>
      </c>
      <c r="K1046" s="11">
        <v>0</v>
      </c>
      <c r="L1046" s="41">
        <v>346</v>
      </c>
      <c r="M1046" s="44">
        <v>0</v>
      </c>
      <c r="N1046" s="13">
        <v>0</v>
      </c>
      <c r="O1046" s="13">
        <v>0</v>
      </c>
      <c r="P1046" s="22">
        <v>0</v>
      </c>
      <c r="Q1046" s="22">
        <v>0</v>
      </c>
      <c r="R1046" s="14">
        <v>0</v>
      </c>
      <c r="S1046" s="22">
        <v>33</v>
      </c>
      <c r="T1046" s="22">
        <v>1</v>
      </c>
      <c r="U1046" s="22">
        <v>641</v>
      </c>
      <c r="V1046" s="22"/>
      <c r="W1046" s="22">
        <v>118</v>
      </c>
      <c r="X1046" s="22">
        <v>78</v>
      </c>
      <c r="Y1046" s="14">
        <v>641</v>
      </c>
      <c r="Z1046" s="10">
        <v>118</v>
      </c>
      <c r="AA1046" s="22">
        <v>78</v>
      </c>
      <c r="AB1046" s="22">
        <v>219.35</v>
      </c>
      <c r="AC1046" s="22">
        <v>3.1312698812717803E-3</v>
      </c>
      <c r="AD1046" s="42">
        <v>7.6999999999999996E-4</v>
      </c>
      <c r="AE1046" s="22">
        <v>1075</v>
      </c>
      <c r="AF1046" s="22">
        <v>4.3071265710949234E-2</v>
      </c>
      <c r="AG1046" s="22">
        <v>4.7856961901054703E-3</v>
      </c>
      <c r="AH1046" s="22">
        <v>0</v>
      </c>
      <c r="AI1046" s="22">
        <v>0</v>
      </c>
      <c r="AJ1046" s="22">
        <v>0</v>
      </c>
      <c r="AK1046" s="22">
        <v>0</v>
      </c>
      <c r="AL1046" s="45">
        <v>0</v>
      </c>
      <c r="AM1046" s="45">
        <v>0</v>
      </c>
      <c r="AN1046" s="45">
        <v>0</v>
      </c>
      <c r="AO1046" s="45">
        <v>0</v>
      </c>
      <c r="AP1046" s="45">
        <v>0</v>
      </c>
      <c r="AQ1046" s="45">
        <v>0</v>
      </c>
      <c r="AR1046" s="45">
        <v>0</v>
      </c>
      <c r="AS1046" s="45" t="s">
        <v>4443</v>
      </c>
      <c r="AT1046" s="45" t="s">
        <v>4445</v>
      </c>
      <c r="AU1046" s="45">
        <v>4.3071265710949234E-2</v>
      </c>
      <c r="AV1046" s="10">
        <v>92.083949157552468</v>
      </c>
      <c r="AW1046" s="10">
        <v>92.083949157552468</v>
      </c>
      <c r="AX1046" s="17">
        <v>0</v>
      </c>
    </row>
    <row r="1047" spans="1:50" x14ac:dyDescent="0.25">
      <c r="A1047" s="22" t="s">
        <v>1672</v>
      </c>
      <c r="B1047" s="22" t="s">
        <v>3957</v>
      </c>
      <c r="C1047" s="22" t="s">
        <v>1937</v>
      </c>
      <c r="D1047" s="22">
        <v>2618</v>
      </c>
      <c r="E1047" s="22" t="s">
        <v>2086</v>
      </c>
      <c r="F1047" s="43">
        <v>1.8368409999999999</v>
      </c>
      <c r="G1047" s="43">
        <v>396.99870123183001</v>
      </c>
      <c r="H1047" s="43">
        <v>17.165909090909093</v>
      </c>
      <c r="I1047" s="9">
        <v>0</v>
      </c>
      <c r="J1047" s="9">
        <v>17.165909090909093</v>
      </c>
      <c r="K1047" s="11">
        <v>0</v>
      </c>
      <c r="L1047" s="41">
        <v>515</v>
      </c>
      <c r="M1047" s="44">
        <v>0</v>
      </c>
      <c r="N1047" s="13">
        <v>0</v>
      </c>
      <c r="O1047" s="13">
        <v>0</v>
      </c>
      <c r="P1047" s="22">
        <v>0</v>
      </c>
      <c r="Q1047" s="22">
        <v>0</v>
      </c>
      <c r="R1047" s="14">
        <v>0</v>
      </c>
      <c r="S1047" s="22">
        <v>288</v>
      </c>
      <c r="T1047" s="22">
        <v>1</v>
      </c>
      <c r="U1047" s="22">
        <v>947</v>
      </c>
      <c r="V1047" s="22"/>
      <c r="W1047" s="22">
        <v>173</v>
      </c>
      <c r="X1047" s="22">
        <v>115</v>
      </c>
      <c r="Y1047" s="14">
        <v>947</v>
      </c>
      <c r="Z1047" s="10">
        <v>173</v>
      </c>
      <c r="AA1047" s="22">
        <v>115</v>
      </c>
      <c r="AB1047" s="22">
        <v>322.24</v>
      </c>
      <c r="AC1047" s="22">
        <v>4.626818662883646E-3</v>
      </c>
      <c r="AD1047" s="42">
        <v>1.66E-3</v>
      </c>
      <c r="AE1047" s="22">
        <v>1076</v>
      </c>
      <c r="AF1047" s="22">
        <v>0.80241854298464044</v>
      </c>
      <c r="AG1047" s="22">
        <v>4.7763008510990504E-3</v>
      </c>
      <c r="AH1047" s="22">
        <v>0</v>
      </c>
      <c r="AI1047" s="22">
        <v>0</v>
      </c>
      <c r="AJ1047" s="22">
        <v>0</v>
      </c>
      <c r="AK1047" s="22">
        <v>0</v>
      </c>
      <c r="AL1047" s="45">
        <v>0</v>
      </c>
      <c r="AM1047" s="45">
        <v>0</v>
      </c>
      <c r="AN1047" s="45">
        <v>0</v>
      </c>
      <c r="AO1047" s="45">
        <v>0</v>
      </c>
      <c r="AP1047" s="45">
        <v>0</v>
      </c>
      <c r="AQ1047" s="45">
        <v>0</v>
      </c>
      <c r="AR1047" s="45">
        <v>0</v>
      </c>
      <c r="AS1047" s="45" t="s">
        <v>4443</v>
      </c>
      <c r="AT1047" s="45" t="s">
        <v>4445</v>
      </c>
      <c r="AU1047" s="45">
        <v>0.80241854298464044</v>
      </c>
      <c r="AV1047" s="10">
        <v>10.078114656427909</v>
      </c>
      <c r="AW1047" s="10">
        <v>10.078114656427909</v>
      </c>
      <c r="AX1047" s="17">
        <v>0</v>
      </c>
    </row>
    <row r="1048" spans="1:50" x14ac:dyDescent="0.25">
      <c r="A1048" s="22" t="s">
        <v>8</v>
      </c>
      <c r="B1048" s="22" t="s">
        <v>3946</v>
      </c>
      <c r="C1048" s="22" t="s">
        <v>154</v>
      </c>
      <c r="D1048" s="22">
        <v>432</v>
      </c>
      <c r="E1048" s="22" t="s">
        <v>428</v>
      </c>
      <c r="F1048" s="43">
        <v>1.0617810000000001</v>
      </c>
      <c r="G1048" s="43">
        <v>257.28503926266001</v>
      </c>
      <c r="H1048" s="43">
        <v>11.416666666666666</v>
      </c>
      <c r="I1048" s="9">
        <v>0</v>
      </c>
      <c r="J1048" s="9">
        <v>11.416666666666666</v>
      </c>
      <c r="K1048" s="11">
        <v>0</v>
      </c>
      <c r="L1048" s="41">
        <v>1950</v>
      </c>
      <c r="M1048" s="44">
        <v>0</v>
      </c>
      <c r="N1048" s="13">
        <v>0</v>
      </c>
      <c r="O1048" s="13">
        <v>0</v>
      </c>
      <c r="P1048" s="22">
        <v>0</v>
      </c>
      <c r="Q1048" s="22">
        <v>0</v>
      </c>
      <c r="R1048" s="14">
        <v>0</v>
      </c>
      <c r="S1048" s="22">
        <v>276</v>
      </c>
      <c r="T1048" s="22">
        <v>1</v>
      </c>
      <c r="U1048" s="22">
        <v>3553</v>
      </c>
      <c r="V1048" s="22"/>
      <c r="W1048" s="22">
        <v>643</v>
      </c>
      <c r="X1048" s="22">
        <v>424</v>
      </c>
      <c r="Y1048" s="14">
        <v>3553</v>
      </c>
      <c r="Z1048" s="10">
        <v>643</v>
      </c>
      <c r="AA1048" s="22">
        <v>424</v>
      </c>
      <c r="AB1048" s="22">
        <v>1200.68</v>
      </c>
      <c r="AC1048" s="22">
        <v>4.1268664631371639E-3</v>
      </c>
      <c r="AD1048" s="42">
        <v>5.5199999999999997E-3</v>
      </c>
      <c r="AE1048" s="22">
        <v>1077</v>
      </c>
      <c r="AF1048" s="22">
        <v>0.70420567133831091</v>
      </c>
      <c r="AG1048" s="22">
        <v>4.7581464279615598E-3</v>
      </c>
      <c r="AH1048" s="22">
        <v>0</v>
      </c>
      <c r="AI1048" s="22">
        <v>0</v>
      </c>
      <c r="AJ1048" s="22">
        <v>0</v>
      </c>
      <c r="AK1048" s="22">
        <v>0</v>
      </c>
      <c r="AL1048" s="45">
        <v>0</v>
      </c>
      <c r="AM1048" s="45">
        <v>0</v>
      </c>
      <c r="AN1048" s="45">
        <v>0</v>
      </c>
      <c r="AO1048" s="45">
        <v>0</v>
      </c>
      <c r="AP1048" s="45">
        <v>0</v>
      </c>
      <c r="AQ1048" s="45">
        <v>0</v>
      </c>
      <c r="AR1048" s="45">
        <v>0</v>
      </c>
      <c r="AS1048" s="45" t="s">
        <v>4443</v>
      </c>
      <c r="AT1048" s="45" t="s">
        <v>4444</v>
      </c>
      <c r="AU1048" s="45">
        <v>0.70420567133831102</v>
      </c>
      <c r="AV1048" s="10">
        <v>56.321167883211679</v>
      </c>
      <c r="AW1048" s="10">
        <v>56.321167883211679</v>
      </c>
      <c r="AX1048" s="17">
        <v>0</v>
      </c>
    </row>
    <row r="1049" spans="1:50" x14ac:dyDescent="0.25">
      <c r="A1049" s="22" t="s">
        <v>964</v>
      </c>
      <c r="B1049" s="22" t="s">
        <v>3948</v>
      </c>
      <c r="C1049" s="22" t="s">
        <v>1366</v>
      </c>
      <c r="D1049" s="22">
        <v>4466</v>
      </c>
      <c r="E1049" s="22" t="s">
        <v>1497</v>
      </c>
      <c r="F1049" s="43">
        <v>1.404353</v>
      </c>
      <c r="G1049" s="43">
        <v>349.33154390761001</v>
      </c>
      <c r="H1049" s="43">
        <v>14.009469696969699</v>
      </c>
      <c r="I1049" s="9">
        <v>0</v>
      </c>
      <c r="J1049" s="9">
        <v>14.009469696969699</v>
      </c>
      <c r="K1049" s="11">
        <v>0</v>
      </c>
      <c r="L1049" s="41">
        <v>6619</v>
      </c>
      <c r="M1049" s="44">
        <v>0</v>
      </c>
      <c r="N1049" s="13">
        <v>0</v>
      </c>
      <c r="O1049" s="13">
        <v>0</v>
      </c>
      <c r="P1049" s="22">
        <v>0</v>
      </c>
      <c r="Q1049" s="22">
        <v>0</v>
      </c>
      <c r="R1049" s="14">
        <v>0</v>
      </c>
      <c r="S1049" s="22">
        <v>207</v>
      </c>
      <c r="T1049" s="22">
        <v>1</v>
      </c>
      <c r="U1049" s="22">
        <v>12032</v>
      </c>
      <c r="V1049" s="22"/>
      <c r="W1049" s="22">
        <v>2172</v>
      </c>
      <c r="X1049" s="22">
        <v>1432</v>
      </c>
      <c r="Y1049" s="14">
        <v>12032</v>
      </c>
      <c r="Z1049" s="10">
        <v>2172</v>
      </c>
      <c r="AA1049" s="22">
        <v>1432</v>
      </c>
      <c r="AB1049" s="22">
        <v>4058.52</v>
      </c>
      <c r="AC1049" s="22">
        <v>4.0201150582937859E-3</v>
      </c>
      <c r="AD1049" s="42">
        <v>1.8159999999999999E-2</v>
      </c>
      <c r="AE1049" s="22">
        <v>1078</v>
      </c>
      <c r="AF1049" s="22">
        <v>1.1399110617791146</v>
      </c>
      <c r="AG1049" s="22">
        <v>4.7299214181706004E-3</v>
      </c>
      <c r="AH1049" s="22">
        <v>0</v>
      </c>
      <c r="AI1049" s="22">
        <v>0</v>
      </c>
      <c r="AJ1049" s="22">
        <v>0</v>
      </c>
      <c r="AK1049" s="22">
        <v>0</v>
      </c>
      <c r="AL1049" s="45">
        <v>0</v>
      </c>
      <c r="AM1049" s="45">
        <v>0</v>
      </c>
      <c r="AN1049" s="45">
        <v>0</v>
      </c>
      <c r="AO1049" s="45">
        <v>0</v>
      </c>
      <c r="AP1049" s="45">
        <v>0</v>
      </c>
      <c r="AQ1049" s="45">
        <v>0</v>
      </c>
      <c r="AR1049" s="45">
        <v>0</v>
      </c>
      <c r="AS1049" s="45" t="s">
        <v>4443</v>
      </c>
      <c r="AT1049" s="45" t="s">
        <v>4442</v>
      </c>
      <c r="AU1049" s="45">
        <v>1.1399110617791146</v>
      </c>
      <c r="AV1049" s="10">
        <v>155.03798837366497</v>
      </c>
      <c r="AW1049" s="10">
        <v>155.03798837366497</v>
      </c>
      <c r="AX1049" s="17">
        <v>0</v>
      </c>
    </row>
    <row r="1050" spans="1:50" x14ac:dyDescent="0.25">
      <c r="A1050" s="22" t="s">
        <v>964</v>
      </c>
      <c r="B1050" s="22" t="s">
        <v>3948</v>
      </c>
      <c r="C1050" s="22" t="s">
        <v>969</v>
      </c>
      <c r="D1050" s="22">
        <v>2395</v>
      </c>
      <c r="E1050" s="22" t="s">
        <v>997</v>
      </c>
      <c r="F1050" s="43">
        <v>0.91023100000000001</v>
      </c>
      <c r="G1050" s="43">
        <v>199.94282227375001</v>
      </c>
      <c r="H1050" s="43">
        <v>9.0488636363636363</v>
      </c>
      <c r="I1050" s="9">
        <v>6.447916666666667</v>
      </c>
      <c r="J1050" s="9">
        <v>2.601136363636364</v>
      </c>
      <c r="K1050" s="11">
        <v>9.0380681818181827</v>
      </c>
      <c r="L1050" s="41">
        <v>1867</v>
      </c>
      <c r="M1050" s="44">
        <v>4543</v>
      </c>
      <c r="N1050" s="13">
        <v>861</v>
      </c>
      <c r="O1050" s="13">
        <v>513</v>
      </c>
      <c r="P1050" s="22">
        <v>667</v>
      </c>
      <c r="Q1050" s="22">
        <v>371</v>
      </c>
      <c r="R1050" s="14">
        <v>0</v>
      </c>
      <c r="S1050" s="22">
        <v>524</v>
      </c>
      <c r="T1050" s="22">
        <v>1.1930177068943948E-3</v>
      </c>
      <c r="U1050" s="22">
        <v>4547</v>
      </c>
      <c r="V1050" s="22"/>
      <c r="W1050" s="22">
        <v>862</v>
      </c>
      <c r="X1050" s="22">
        <v>513</v>
      </c>
      <c r="Y1050" s="14">
        <v>4</v>
      </c>
      <c r="Z1050" s="10">
        <v>195</v>
      </c>
      <c r="AA1050" s="22">
        <v>142</v>
      </c>
      <c r="AB1050" s="22">
        <v>267.51</v>
      </c>
      <c r="AC1050" s="22">
        <v>4.5524564955563398E-3</v>
      </c>
      <c r="AD1050" s="42">
        <v>1.8500000000000001E-3</v>
      </c>
      <c r="AE1050" s="22">
        <v>1079</v>
      </c>
      <c r="AF1050" s="22">
        <v>0.45268364704053698</v>
      </c>
      <c r="AG1050" s="22">
        <v>4.71545465667226E-3</v>
      </c>
      <c r="AH1050" s="22">
        <v>1</v>
      </c>
      <c r="AI1050" s="22">
        <v>0</v>
      </c>
      <c r="AJ1050" s="22">
        <v>0</v>
      </c>
      <c r="AK1050" s="22">
        <v>0</v>
      </c>
      <c r="AL1050" s="45">
        <v>0</v>
      </c>
      <c r="AM1050" s="45">
        <v>0</v>
      </c>
      <c r="AN1050" s="45">
        <v>0</v>
      </c>
      <c r="AO1050" s="45">
        <v>0</v>
      </c>
      <c r="AP1050" s="45">
        <v>0</v>
      </c>
      <c r="AQ1050" s="45">
        <v>0</v>
      </c>
      <c r="AR1050" s="45">
        <v>0</v>
      </c>
      <c r="AS1050" s="45" t="s">
        <v>4443</v>
      </c>
      <c r="AT1050" s="45" t="s">
        <v>4445</v>
      </c>
      <c r="AU1050" s="45">
        <v>0.1301259409865364</v>
      </c>
      <c r="AV1050" s="10">
        <v>74.967234600262117</v>
      </c>
      <c r="AW1050" s="10">
        <v>95.260580183347983</v>
      </c>
      <c r="AX1050" s="17">
        <v>0.71256645317928757</v>
      </c>
    </row>
    <row r="1051" spans="1:50" x14ac:dyDescent="0.25">
      <c r="A1051" s="22" t="s">
        <v>964</v>
      </c>
      <c r="B1051" s="22" t="s">
        <v>3952</v>
      </c>
      <c r="C1051" s="22" t="s">
        <v>1052</v>
      </c>
      <c r="D1051" s="22">
        <v>5056</v>
      </c>
      <c r="E1051" s="22" t="s">
        <v>1053</v>
      </c>
      <c r="F1051" s="43">
        <v>0.42561399999999999</v>
      </c>
      <c r="G1051" s="43">
        <v>84.717902920409998</v>
      </c>
      <c r="H1051" s="43">
        <v>4.2327651515151521</v>
      </c>
      <c r="I1051" s="9">
        <v>0</v>
      </c>
      <c r="J1051" s="9">
        <v>4.2327651515151521</v>
      </c>
      <c r="K1051" s="11">
        <v>0</v>
      </c>
      <c r="L1051" s="41">
        <v>560</v>
      </c>
      <c r="M1051" s="44">
        <v>0</v>
      </c>
      <c r="N1051" s="13">
        <v>0</v>
      </c>
      <c r="O1051" s="13">
        <v>0</v>
      </c>
      <c r="P1051" s="22">
        <v>0</v>
      </c>
      <c r="Q1051" s="22">
        <v>0</v>
      </c>
      <c r="R1051" s="14">
        <v>0</v>
      </c>
      <c r="S1051" s="22">
        <v>117</v>
      </c>
      <c r="T1051" s="22">
        <v>1</v>
      </c>
      <c r="U1051" s="22">
        <v>1029</v>
      </c>
      <c r="V1051" s="22"/>
      <c r="W1051" s="22">
        <v>188</v>
      </c>
      <c r="X1051" s="22">
        <v>124</v>
      </c>
      <c r="Y1051" s="14">
        <v>1029</v>
      </c>
      <c r="Z1051" s="10">
        <v>188</v>
      </c>
      <c r="AA1051" s="22">
        <v>124</v>
      </c>
      <c r="AB1051" s="22">
        <v>350.17</v>
      </c>
      <c r="AC1051" s="22">
        <v>5.0238967836568373E-3</v>
      </c>
      <c r="AD1051" s="42">
        <v>1.9599999999999999E-3</v>
      </c>
      <c r="AE1051" s="22">
        <v>1080</v>
      </c>
      <c r="AF1051" s="22">
        <v>0.22064510400597021</v>
      </c>
      <c r="AG1051" s="22">
        <v>4.6945766809780897E-3</v>
      </c>
      <c r="AH1051" s="22">
        <v>0</v>
      </c>
      <c r="AI1051" s="22">
        <v>0</v>
      </c>
      <c r="AJ1051" s="22">
        <v>0</v>
      </c>
      <c r="AK1051" s="22">
        <v>0</v>
      </c>
      <c r="AL1051" s="45">
        <v>0</v>
      </c>
      <c r="AM1051" s="45">
        <v>0</v>
      </c>
      <c r="AN1051" s="45">
        <v>0</v>
      </c>
      <c r="AO1051" s="45">
        <v>0</v>
      </c>
      <c r="AP1051" s="45">
        <v>0</v>
      </c>
      <c r="AQ1051" s="45">
        <v>0</v>
      </c>
      <c r="AR1051" s="45">
        <v>0</v>
      </c>
      <c r="AS1051" s="45" t="s">
        <v>4443</v>
      </c>
      <c r="AT1051" s="45" t="s">
        <v>4445</v>
      </c>
      <c r="AU1051" s="45">
        <v>0.22064510400597021</v>
      </c>
      <c r="AV1051" s="10">
        <v>44.415410085462433</v>
      </c>
      <c r="AW1051" s="10">
        <v>44.415410085462433</v>
      </c>
      <c r="AX1051" s="17">
        <v>0</v>
      </c>
    </row>
    <row r="1052" spans="1:50" x14ac:dyDescent="0.25">
      <c r="A1052" s="22" t="s">
        <v>964</v>
      </c>
      <c r="B1052" s="22" t="s">
        <v>3952</v>
      </c>
      <c r="C1052" s="22" t="s">
        <v>978</v>
      </c>
      <c r="D1052" s="22">
        <v>8169</v>
      </c>
      <c r="E1052" s="22" t="s">
        <v>1188</v>
      </c>
      <c r="F1052" s="43">
        <v>0.65348099999999998</v>
      </c>
      <c r="G1052" s="43">
        <v>78.251339396450007</v>
      </c>
      <c r="H1052" s="43">
        <v>2.6899621212121212</v>
      </c>
      <c r="I1052" s="9">
        <v>2.2835227272727274</v>
      </c>
      <c r="J1052" s="9">
        <v>0.40643939393939399</v>
      </c>
      <c r="K1052" s="11">
        <v>2.6043560606060607</v>
      </c>
      <c r="L1052" s="41">
        <v>159</v>
      </c>
      <c r="M1052" s="44">
        <v>279</v>
      </c>
      <c r="N1052" s="13">
        <v>100</v>
      </c>
      <c r="O1052" s="13">
        <v>19</v>
      </c>
      <c r="P1052" s="22">
        <v>93</v>
      </c>
      <c r="Q1052" s="22">
        <v>16</v>
      </c>
      <c r="R1052" s="14">
        <v>0</v>
      </c>
      <c r="S1052" s="22">
        <v>73</v>
      </c>
      <c r="T1052" s="22">
        <v>3.1824262479757892E-2</v>
      </c>
      <c r="U1052" s="22">
        <v>289</v>
      </c>
      <c r="V1052" s="22"/>
      <c r="W1052" s="22">
        <v>102</v>
      </c>
      <c r="X1052" s="22">
        <v>20</v>
      </c>
      <c r="Y1052" s="14">
        <v>10</v>
      </c>
      <c r="Z1052" s="10">
        <v>9</v>
      </c>
      <c r="AA1052" s="22">
        <v>4</v>
      </c>
      <c r="AB1052" s="22">
        <v>13.23</v>
      </c>
      <c r="AC1052" s="22">
        <v>8.3510519441619448E-3</v>
      </c>
      <c r="AD1052" s="42">
        <v>1.6000000000000001E-4</v>
      </c>
      <c r="AE1052" s="22">
        <v>1081</v>
      </c>
      <c r="AF1052" s="22">
        <v>7.0272252235466695E-2</v>
      </c>
      <c r="AG1052" s="22">
        <v>4.6848168156977798E-3</v>
      </c>
      <c r="AH1052" s="22">
        <v>0</v>
      </c>
      <c r="AI1052" s="22">
        <v>0</v>
      </c>
      <c r="AJ1052" s="22">
        <v>0</v>
      </c>
      <c r="AK1052" s="22">
        <v>0</v>
      </c>
      <c r="AL1052" s="45">
        <v>0</v>
      </c>
      <c r="AM1052" s="45">
        <v>0</v>
      </c>
      <c r="AN1052" s="45">
        <v>0</v>
      </c>
      <c r="AO1052" s="45">
        <v>0</v>
      </c>
      <c r="AP1052" s="45">
        <v>0</v>
      </c>
      <c r="AQ1052" s="45">
        <v>0</v>
      </c>
      <c r="AR1052" s="45">
        <v>0</v>
      </c>
      <c r="AS1052" s="45" t="s">
        <v>4443</v>
      </c>
      <c r="AT1052" s="45" t="s">
        <v>4445</v>
      </c>
      <c r="AU1052" s="45">
        <v>1.0617774646012219E-2</v>
      </c>
      <c r="AV1052" s="10">
        <v>22.143522833178004</v>
      </c>
      <c r="AW1052" s="10">
        <v>37.918749559952126</v>
      </c>
      <c r="AX1052" s="17">
        <v>0.84890516088150392</v>
      </c>
    </row>
    <row r="1053" spans="1:50" x14ac:dyDescent="0.25">
      <c r="A1053" s="22" t="s">
        <v>2906</v>
      </c>
      <c r="B1053" s="22" t="s">
        <v>3961</v>
      </c>
      <c r="C1053" s="22" t="s">
        <v>2932</v>
      </c>
      <c r="D1053" s="22">
        <v>4720</v>
      </c>
      <c r="E1053" s="22" t="s">
        <v>2933</v>
      </c>
      <c r="F1053" s="43">
        <v>0.59671200000000002</v>
      </c>
      <c r="G1053" s="43">
        <v>66.744116345519998</v>
      </c>
      <c r="H1053" s="43">
        <v>3.5607954545454548</v>
      </c>
      <c r="I1053" s="9">
        <v>2.717992424242424</v>
      </c>
      <c r="J1053" s="9">
        <v>0.84299242424242427</v>
      </c>
      <c r="K1053" s="11">
        <v>3.3270833333333334</v>
      </c>
      <c r="L1053" s="41">
        <v>95</v>
      </c>
      <c r="M1053" s="44">
        <v>104</v>
      </c>
      <c r="N1053" s="13">
        <v>4</v>
      </c>
      <c r="O1053" s="13">
        <v>2</v>
      </c>
      <c r="P1053" s="22">
        <v>0</v>
      </c>
      <c r="Q1053" s="22">
        <v>0</v>
      </c>
      <c r="R1053" s="14">
        <v>0</v>
      </c>
      <c r="S1053" s="22">
        <v>92</v>
      </c>
      <c r="T1053" s="22">
        <v>6.5634806659220279E-2</v>
      </c>
      <c r="U1053" s="22">
        <v>116</v>
      </c>
      <c r="V1053" s="22"/>
      <c r="W1053" s="22">
        <v>6</v>
      </c>
      <c r="X1053" s="22">
        <v>4</v>
      </c>
      <c r="Y1053" s="14">
        <v>12</v>
      </c>
      <c r="Z1053" s="10">
        <v>6</v>
      </c>
      <c r="AA1053" s="22">
        <v>4</v>
      </c>
      <c r="AB1053" s="22">
        <v>9.3000000000000007</v>
      </c>
      <c r="AC1053" s="22">
        <v>8.9402936569112669E-3</v>
      </c>
      <c r="AD1053" s="42">
        <v>1.1E-4</v>
      </c>
      <c r="AE1053" s="22">
        <v>1082</v>
      </c>
      <c r="AF1053" s="22">
        <v>7.9191078639120047E-2</v>
      </c>
      <c r="AG1053" s="22">
        <v>4.6582987434776501E-3</v>
      </c>
      <c r="AH1053" s="22">
        <v>0</v>
      </c>
      <c r="AI1053" s="22">
        <v>0</v>
      </c>
      <c r="AJ1053" s="22">
        <v>0</v>
      </c>
      <c r="AK1053" s="22">
        <v>0</v>
      </c>
      <c r="AL1053" s="45">
        <v>0</v>
      </c>
      <c r="AM1053" s="45">
        <v>0</v>
      </c>
      <c r="AN1053" s="45">
        <v>0</v>
      </c>
      <c r="AO1053" s="45">
        <v>0</v>
      </c>
      <c r="AP1053" s="45">
        <v>0</v>
      </c>
      <c r="AQ1053" s="45">
        <v>0</v>
      </c>
      <c r="AR1053" s="45">
        <v>0</v>
      </c>
      <c r="AS1053" s="45" t="s">
        <v>4443</v>
      </c>
      <c r="AT1053" s="45" t="s">
        <v>4445</v>
      </c>
      <c r="AU1053" s="45">
        <v>1.8747911867598711E-2</v>
      </c>
      <c r="AV1053" s="10">
        <v>7.1175016850146031</v>
      </c>
      <c r="AW1053" s="10">
        <v>1.685016754427956</v>
      </c>
      <c r="AX1053" s="17">
        <v>0.76331046220945686</v>
      </c>
    </row>
    <row r="1054" spans="1:50" x14ac:dyDescent="0.25">
      <c r="A1054" s="22" t="s">
        <v>1672</v>
      </c>
      <c r="B1054" s="22" t="s">
        <v>3957</v>
      </c>
      <c r="C1054" s="22" t="s">
        <v>280</v>
      </c>
      <c r="D1054" s="22">
        <v>2312</v>
      </c>
      <c r="E1054" s="22" t="s">
        <v>1861</v>
      </c>
      <c r="F1054" s="43">
        <v>2.4838140000000002</v>
      </c>
      <c r="G1054" s="43">
        <v>588.05242629472002</v>
      </c>
      <c r="H1054" s="43">
        <v>25.80530303030303</v>
      </c>
      <c r="I1054" s="9">
        <v>1.1363636363636363E-3</v>
      </c>
      <c r="J1054" s="9">
        <v>25.804166666666667</v>
      </c>
      <c r="K1054" s="11">
        <v>0.26287878787878793</v>
      </c>
      <c r="L1054" s="41">
        <v>5348</v>
      </c>
      <c r="M1054" s="44">
        <v>330</v>
      </c>
      <c r="N1054" s="13">
        <v>123</v>
      </c>
      <c r="O1054" s="13">
        <v>108</v>
      </c>
      <c r="P1054" s="22">
        <v>0</v>
      </c>
      <c r="Q1054" s="22">
        <v>0</v>
      </c>
      <c r="R1054" s="14">
        <v>0</v>
      </c>
      <c r="S1054" s="22">
        <v>474</v>
      </c>
      <c r="T1054" s="22">
        <v>0.9898129935707366</v>
      </c>
      <c r="U1054" s="22">
        <v>9955</v>
      </c>
      <c r="V1054" s="22"/>
      <c r="W1054" s="22">
        <v>1861</v>
      </c>
      <c r="X1054" s="22">
        <v>1254</v>
      </c>
      <c r="Y1054" s="14">
        <v>9625</v>
      </c>
      <c r="Z1054" s="10">
        <v>1861</v>
      </c>
      <c r="AA1054" s="22">
        <v>1254</v>
      </c>
      <c r="AB1054" s="22">
        <v>3415.82</v>
      </c>
      <c r="AC1054" s="22">
        <v>4.2237968741160549E-3</v>
      </c>
      <c r="AD1054" s="42">
        <v>1.635E-2</v>
      </c>
      <c r="AE1054" s="22">
        <v>1083</v>
      </c>
      <c r="AF1054" s="22">
        <v>1.4097321955702973</v>
      </c>
      <c r="AG1054" s="22">
        <v>4.6372769591128196E-3</v>
      </c>
      <c r="AH1054" s="22">
        <v>0</v>
      </c>
      <c r="AI1054" s="22">
        <v>0</v>
      </c>
      <c r="AJ1054" s="22">
        <v>0</v>
      </c>
      <c r="AK1054" s="22">
        <v>0</v>
      </c>
      <c r="AL1054" s="45">
        <v>0</v>
      </c>
      <c r="AM1054" s="45">
        <v>0</v>
      </c>
      <c r="AN1054" s="45">
        <v>0</v>
      </c>
      <c r="AO1054" s="45">
        <v>0</v>
      </c>
      <c r="AP1054" s="45">
        <v>0</v>
      </c>
      <c r="AQ1054" s="45">
        <v>0</v>
      </c>
      <c r="AR1054" s="45">
        <v>0</v>
      </c>
      <c r="AS1054" s="45" t="s">
        <v>4443</v>
      </c>
      <c r="AT1054" s="45" t="s">
        <v>4443</v>
      </c>
      <c r="AU1054" s="45">
        <v>1.4096701165316525</v>
      </c>
      <c r="AV1054" s="10">
        <v>72.120135637009525</v>
      </c>
      <c r="AW1054" s="10">
        <v>72.116959751049521</v>
      </c>
      <c r="AX1054" s="17">
        <v>4.4036050846960041E-5</v>
      </c>
    </row>
    <row r="1055" spans="1:50" x14ac:dyDescent="0.25">
      <c r="A1055" s="22" t="s">
        <v>8</v>
      </c>
      <c r="B1055" s="22" t="s">
        <v>3946</v>
      </c>
      <c r="C1055" s="22" t="s">
        <v>70</v>
      </c>
      <c r="D1055" s="22">
        <v>4334</v>
      </c>
      <c r="E1055" s="22" t="s">
        <v>251</v>
      </c>
      <c r="F1055" s="43">
        <v>1.578295</v>
      </c>
      <c r="G1055" s="43">
        <v>314.74911863173998</v>
      </c>
      <c r="H1055" s="43">
        <v>11.077651515151516</v>
      </c>
      <c r="I1055" s="9">
        <v>3.3143939393939392E-2</v>
      </c>
      <c r="J1055" s="9">
        <v>11.044318181818182</v>
      </c>
      <c r="K1055" s="11">
        <v>3.3143939393939392E-2</v>
      </c>
      <c r="L1055" s="41">
        <v>3907</v>
      </c>
      <c r="M1055" s="44">
        <v>1</v>
      </c>
      <c r="N1055" s="13">
        <v>0</v>
      </c>
      <c r="O1055" s="13">
        <v>0</v>
      </c>
      <c r="P1055" s="22">
        <v>0</v>
      </c>
      <c r="Q1055" s="22">
        <v>0</v>
      </c>
      <c r="R1055" s="14">
        <v>0</v>
      </c>
      <c r="S1055" s="22">
        <v>308</v>
      </c>
      <c r="T1055" s="22">
        <v>0.99700803556163442</v>
      </c>
      <c r="U1055" s="22">
        <v>7087</v>
      </c>
      <c r="V1055" s="22"/>
      <c r="W1055" s="22">
        <v>1280</v>
      </c>
      <c r="X1055" s="22">
        <v>844</v>
      </c>
      <c r="Y1055" s="14">
        <v>7086</v>
      </c>
      <c r="Z1055" s="10">
        <v>1280</v>
      </c>
      <c r="AA1055" s="22">
        <v>844</v>
      </c>
      <c r="AB1055" s="22">
        <v>2391.34</v>
      </c>
      <c r="AC1055" s="22">
        <v>5.0144540733301404E-3</v>
      </c>
      <c r="AD1055" s="42">
        <v>1.3350000000000001E-2</v>
      </c>
      <c r="AE1055" s="22">
        <v>1084</v>
      </c>
      <c r="AF1055" s="22">
        <v>0.71805842838083167</v>
      </c>
      <c r="AG1055" s="22">
        <v>4.6326350218118175E-3</v>
      </c>
      <c r="AH1055" s="22">
        <v>0</v>
      </c>
      <c r="AI1055" s="22">
        <v>0</v>
      </c>
      <c r="AJ1055" s="22">
        <v>0</v>
      </c>
      <c r="AK1055" s="22">
        <v>0</v>
      </c>
      <c r="AL1055" s="45">
        <v>0</v>
      </c>
      <c r="AM1055" s="45">
        <v>0</v>
      </c>
      <c r="AN1055" s="45">
        <v>0</v>
      </c>
      <c r="AO1055" s="45">
        <v>0</v>
      </c>
      <c r="AP1055" s="45">
        <v>0</v>
      </c>
      <c r="AQ1055" s="45">
        <v>0</v>
      </c>
      <c r="AR1055" s="45">
        <v>0</v>
      </c>
      <c r="AS1055" s="45" t="s">
        <v>4443</v>
      </c>
      <c r="AT1055" s="45" t="s">
        <v>4443</v>
      </c>
      <c r="AU1055" s="45">
        <v>0.71589774649683402</v>
      </c>
      <c r="AV1055" s="10">
        <v>115.89669719106904</v>
      </c>
      <c r="AW1055" s="10">
        <v>115.54795691571208</v>
      </c>
      <c r="AX1055" s="17">
        <v>2.9919644383655324E-3</v>
      </c>
    </row>
    <row r="1056" spans="1:50" x14ac:dyDescent="0.25">
      <c r="A1056" s="22" t="s">
        <v>2195</v>
      </c>
      <c r="B1056" s="22" t="s">
        <v>3956</v>
      </c>
      <c r="C1056" s="22" t="s">
        <v>2260</v>
      </c>
      <c r="D1056" s="22">
        <v>3035</v>
      </c>
      <c r="E1056" s="22" t="s">
        <v>2283</v>
      </c>
      <c r="F1056" s="43">
        <v>0.71162999999999998</v>
      </c>
      <c r="G1056" s="43">
        <v>140.25912919883999</v>
      </c>
      <c r="H1056" s="43">
        <v>6.6579545454545466</v>
      </c>
      <c r="I1056" s="9">
        <v>0</v>
      </c>
      <c r="J1056" s="9">
        <v>6.6579545454545466</v>
      </c>
      <c r="K1056" s="11">
        <v>0</v>
      </c>
      <c r="L1056" s="41">
        <v>400</v>
      </c>
      <c r="M1056" s="44">
        <v>0</v>
      </c>
      <c r="N1056" s="13">
        <v>0</v>
      </c>
      <c r="O1056" s="13">
        <v>0</v>
      </c>
      <c r="P1056" s="22">
        <v>0</v>
      </c>
      <c r="Q1056" s="22">
        <v>0</v>
      </c>
      <c r="R1056" s="14">
        <v>0</v>
      </c>
      <c r="S1056" s="22">
        <v>239</v>
      </c>
      <c r="T1056" s="22">
        <v>1</v>
      </c>
      <c r="U1056" s="22">
        <v>739</v>
      </c>
      <c r="V1056" s="22"/>
      <c r="W1056" s="22">
        <v>135</v>
      </c>
      <c r="X1056" s="22">
        <v>90</v>
      </c>
      <c r="Y1056" s="14">
        <v>739</v>
      </c>
      <c r="Z1056" s="10">
        <v>135</v>
      </c>
      <c r="AA1056" s="22">
        <v>90</v>
      </c>
      <c r="AB1056" s="22">
        <v>251.46</v>
      </c>
      <c r="AC1056" s="22">
        <v>5.0736804375218205E-3</v>
      </c>
      <c r="AD1056" s="42">
        <v>1.42E-3</v>
      </c>
      <c r="AE1056" s="22">
        <v>1085</v>
      </c>
      <c r="AF1056" s="22">
        <v>0.3010884117932548</v>
      </c>
      <c r="AG1056" s="22">
        <v>4.6321294122039199E-3</v>
      </c>
      <c r="AH1056" s="22">
        <v>0</v>
      </c>
      <c r="AI1056" s="22">
        <v>0</v>
      </c>
      <c r="AJ1056" s="22">
        <v>0</v>
      </c>
      <c r="AK1056" s="22">
        <v>0</v>
      </c>
      <c r="AL1056" s="45">
        <v>0</v>
      </c>
      <c r="AM1056" s="45">
        <v>0</v>
      </c>
      <c r="AN1056" s="45">
        <v>0</v>
      </c>
      <c r="AO1056" s="45">
        <v>0</v>
      </c>
      <c r="AP1056" s="45">
        <v>0</v>
      </c>
      <c r="AQ1056" s="45">
        <v>0</v>
      </c>
      <c r="AR1056" s="45">
        <v>0</v>
      </c>
      <c r="AS1056" s="45" t="s">
        <v>4443</v>
      </c>
      <c r="AT1056" s="45" t="s">
        <v>4445</v>
      </c>
      <c r="AU1056" s="45">
        <v>0.3010884117932548</v>
      </c>
      <c r="AV1056" s="10">
        <v>20.27649769585253</v>
      </c>
      <c r="AW1056" s="10">
        <v>20.27649769585253</v>
      </c>
      <c r="AX1056" s="17">
        <v>0</v>
      </c>
    </row>
    <row r="1057" spans="1:50" x14ac:dyDescent="0.25">
      <c r="A1057" s="22" t="s">
        <v>2195</v>
      </c>
      <c r="B1057" s="22" t="s">
        <v>3956</v>
      </c>
      <c r="C1057" s="22" t="s">
        <v>2487</v>
      </c>
      <c r="D1057" s="22">
        <v>8121</v>
      </c>
      <c r="E1057" s="22" t="s">
        <v>2488</v>
      </c>
      <c r="F1057" s="43">
        <v>0.88296200000000002</v>
      </c>
      <c r="G1057" s="43">
        <v>118.00922726196001</v>
      </c>
      <c r="H1057" s="43">
        <v>5.998484848484849</v>
      </c>
      <c r="I1057" s="9">
        <v>0</v>
      </c>
      <c r="J1057" s="9">
        <v>5.998484848484849</v>
      </c>
      <c r="K1057" s="11">
        <v>0</v>
      </c>
      <c r="L1057" s="41">
        <v>71</v>
      </c>
      <c r="M1057" s="44">
        <v>0</v>
      </c>
      <c r="N1057" s="13">
        <v>0</v>
      </c>
      <c r="O1057" s="13">
        <v>0</v>
      </c>
      <c r="P1057" s="22">
        <v>0</v>
      </c>
      <c r="Q1057" s="22">
        <v>0</v>
      </c>
      <c r="R1057" s="14">
        <v>0</v>
      </c>
      <c r="S1057" s="22">
        <v>85</v>
      </c>
      <c r="T1057" s="22">
        <v>1</v>
      </c>
      <c r="U1057" s="22">
        <v>141</v>
      </c>
      <c r="V1057" s="22"/>
      <c r="W1057" s="22">
        <v>27</v>
      </c>
      <c r="X1057" s="22">
        <v>19</v>
      </c>
      <c r="Y1057" s="14">
        <v>141</v>
      </c>
      <c r="Z1057" s="10">
        <v>27</v>
      </c>
      <c r="AA1057" s="22">
        <v>19</v>
      </c>
      <c r="AB1057" s="22">
        <v>49.68</v>
      </c>
      <c r="AC1057" s="22">
        <v>7.4821437313539697E-3</v>
      </c>
      <c r="AD1057" s="42">
        <v>4.2000000000000002E-4</v>
      </c>
      <c r="AE1057" s="22">
        <v>1086</v>
      </c>
      <c r="AF1057" s="22">
        <v>6.0173965529758469E-2</v>
      </c>
      <c r="AG1057" s="22">
        <v>4.6287665792121898E-3</v>
      </c>
      <c r="AH1057" s="22">
        <v>0</v>
      </c>
      <c r="AI1057" s="22">
        <v>0</v>
      </c>
      <c r="AJ1057" s="22">
        <v>0</v>
      </c>
      <c r="AK1057" s="22">
        <v>0</v>
      </c>
      <c r="AL1057" s="45">
        <v>0</v>
      </c>
      <c r="AM1057" s="45">
        <v>0</v>
      </c>
      <c r="AN1057" s="45">
        <v>0</v>
      </c>
      <c r="AO1057" s="45">
        <v>0</v>
      </c>
      <c r="AP1057" s="45">
        <v>0</v>
      </c>
      <c r="AQ1057" s="45">
        <v>0</v>
      </c>
      <c r="AR1057" s="45">
        <v>0</v>
      </c>
      <c r="AS1057" s="45" t="s">
        <v>4443</v>
      </c>
      <c r="AT1057" s="45" t="s">
        <v>4445</v>
      </c>
      <c r="AU1057" s="45">
        <v>6.0173965529758469E-2</v>
      </c>
      <c r="AV1057" s="10">
        <v>4.5011366506693609</v>
      </c>
      <c r="AW1057" s="10">
        <v>4.5011366506693609</v>
      </c>
      <c r="AX1057" s="17">
        <v>0</v>
      </c>
    </row>
    <row r="1058" spans="1:50" x14ac:dyDescent="0.25">
      <c r="A1058" s="22" t="s">
        <v>964</v>
      </c>
      <c r="B1058" s="22" t="s">
        <v>3948</v>
      </c>
      <c r="C1058" s="22" t="s">
        <v>973</v>
      </c>
      <c r="D1058" s="22">
        <v>5608</v>
      </c>
      <c r="E1058" s="22" t="s">
        <v>1255</v>
      </c>
      <c r="F1058" s="43">
        <v>2.3559600000000001</v>
      </c>
      <c r="G1058" s="43">
        <v>73.132346435119999</v>
      </c>
      <c r="H1058" s="43">
        <v>3.3952651515151517</v>
      </c>
      <c r="I1058" s="9">
        <v>2.550189393939394</v>
      </c>
      <c r="J1058" s="9">
        <v>0.84507575757575759</v>
      </c>
      <c r="K1058" s="11">
        <v>3.3952651515151517</v>
      </c>
      <c r="L1058" s="41">
        <v>286</v>
      </c>
      <c r="M1058" s="44">
        <v>604</v>
      </c>
      <c r="N1058" s="13">
        <v>176</v>
      </c>
      <c r="O1058" s="13">
        <v>67</v>
      </c>
      <c r="P1058" s="22">
        <v>134</v>
      </c>
      <c r="Q1058" s="22">
        <v>38</v>
      </c>
      <c r="R1058" s="14">
        <v>0</v>
      </c>
      <c r="S1058" s="22">
        <v>139</v>
      </c>
      <c r="T1058" s="22">
        <v>0</v>
      </c>
      <c r="U1058" s="22">
        <v>604</v>
      </c>
      <c r="V1058" s="22"/>
      <c r="W1058" s="22">
        <v>176</v>
      </c>
      <c r="X1058" s="22">
        <v>67</v>
      </c>
      <c r="Y1058" s="14">
        <v>0</v>
      </c>
      <c r="Z1058" s="10">
        <v>42</v>
      </c>
      <c r="AA1058" s="22">
        <v>29</v>
      </c>
      <c r="AB1058" s="22">
        <v>57.54</v>
      </c>
      <c r="AC1058" s="22">
        <v>3.2215019958235724E-2</v>
      </c>
      <c r="AD1058" s="42">
        <v>2.81E-3</v>
      </c>
      <c r="AE1058" s="22">
        <v>1087</v>
      </c>
      <c r="AF1058" s="22">
        <v>3.702783921149648E-2</v>
      </c>
      <c r="AG1058" s="22">
        <v>4.62847990143706E-3</v>
      </c>
      <c r="AH1058" s="22">
        <v>0</v>
      </c>
      <c r="AI1058" s="22">
        <v>0</v>
      </c>
      <c r="AJ1058" s="22">
        <v>0</v>
      </c>
      <c r="AK1058" s="22">
        <v>0</v>
      </c>
      <c r="AL1058" s="45">
        <v>0</v>
      </c>
      <c r="AM1058" s="45">
        <v>0</v>
      </c>
      <c r="AN1058" s="45">
        <v>0</v>
      </c>
      <c r="AO1058" s="45">
        <v>0</v>
      </c>
      <c r="AP1058" s="45">
        <v>0</v>
      </c>
      <c r="AQ1058" s="45">
        <v>0</v>
      </c>
      <c r="AR1058" s="45">
        <v>0</v>
      </c>
      <c r="AS1058" s="45" t="s">
        <v>4443</v>
      </c>
      <c r="AT1058" s="45" t="s">
        <v>4445</v>
      </c>
      <c r="AU1058" s="45">
        <v>9.2161665957325428E-3</v>
      </c>
      <c r="AV1058" s="10">
        <v>49.699686239354548</v>
      </c>
      <c r="AW1058" s="10">
        <v>51.836894070396603</v>
      </c>
      <c r="AX1058" s="17">
        <v>0.75110169018798456</v>
      </c>
    </row>
    <row r="1059" spans="1:50" x14ac:dyDescent="0.25">
      <c r="A1059" s="22" t="s">
        <v>8</v>
      </c>
      <c r="B1059" s="22" t="s">
        <v>3946</v>
      </c>
      <c r="C1059" s="22" t="s">
        <v>23</v>
      </c>
      <c r="D1059" s="22">
        <v>6701</v>
      </c>
      <c r="E1059" s="22" t="s">
        <v>111</v>
      </c>
      <c r="F1059" s="43">
        <v>1.259989</v>
      </c>
      <c r="G1059" s="43">
        <v>288.64432006963</v>
      </c>
      <c r="H1059" s="43">
        <v>13.04128787878788</v>
      </c>
      <c r="I1059" s="9">
        <v>0</v>
      </c>
      <c r="J1059" s="9">
        <v>13.04128787878788</v>
      </c>
      <c r="K1059" s="11">
        <v>0</v>
      </c>
      <c r="L1059" s="41">
        <v>4343</v>
      </c>
      <c r="M1059" s="44">
        <v>0</v>
      </c>
      <c r="N1059" s="13">
        <v>0</v>
      </c>
      <c r="O1059" s="13">
        <v>0</v>
      </c>
      <c r="P1059" s="22">
        <v>0</v>
      </c>
      <c r="Q1059" s="22">
        <v>0</v>
      </c>
      <c r="R1059" s="14">
        <v>0</v>
      </c>
      <c r="S1059" s="22">
        <v>309</v>
      </c>
      <c r="T1059" s="22">
        <v>1</v>
      </c>
      <c r="U1059" s="22">
        <v>7899</v>
      </c>
      <c r="V1059" s="22"/>
      <c r="W1059" s="22">
        <v>1427</v>
      </c>
      <c r="X1059" s="22">
        <v>941</v>
      </c>
      <c r="Y1059" s="14">
        <v>7899</v>
      </c>
      <c r="Z1059" s="10">
        <v>1427</v>
      </c>
      <c r="AA1059" s="22">
        <v>941</v>
      </c>
      <c r="AB1059" s="22">
        <v>2665.9</v>
      </c>
      <c r="AC1059" s="22">
        <v>4.3651958912479258E-3</v>
      </c>
      <c r="AD1059" s="42">
        <v>1.295E-2</v>
      </c>
      <c r="AE1059" s="22">
        <v>1088</v>
      </c>
      <c r="AF1059" s="22">
        <v>0.9995033207455466</v>
      </c>
      <c r="AG1059" s="22">
        <v>4.62733018863679E-3</v>
      </c>
      <c r="AH1059" s="22">
        <v>0</v>
      </c>
      <c r="AI1059" s="22">
        <v>0</v>
      </c>
      <c r="AJ1059" s="22">
        <v>0</v>
      </c>
      <c r="AK1059" s="22">
        <v>0</v>
      </c>
      <c r="AL1059" s="45">
        <v>0</v>
      </c>
      <c r="AM1059" s="45">
        <v>0</v>
      </c>
      <c r="AN1059" s="45">
        <v>0</v>
      </c>
      <c r="AO1059" s="45">
        <v>0</v>
      </c>
      <c r="AP1059" s="45">
        <v>0</v>
      </c>
      <c r="AQ1059" s="45">
        <v>0</v>
      </c>
      <c r="AR1059" s="45">
        <v>0</v>
      </c>
      <c r="AS1059" s="45" t="s">
        <v>4443</v>
      </c>
      <c r="AT1059" s="45" t="s">
        <v>4443</v>
      </c>
      <c r="AU1059" s="45">
        <v>0.99950332074554649</v>
      </c>
      <c r="AV1059" s="10">
        <v>109.42170844346334</v>
      </c>
      <c r="AW1059" s="10">
        <v>109.42170844346334</v>
      </c>
      <c r="AX1059" s="17">
        <v>0</v>
      </c>
    </row>
    <row r="1060" spans="1:50" x14ac:dyDescent="0.25">
      <c r="A1060" s="22" t="s">
        <v>8</v>
      </c>
      <c r="B1060" s="22" t="s">
        <v>3946</v>
      </c>
      <c r="C1060" s="22" t="s">
        <v>380</v>
      </c>
      <c r="D1060" s="22">
        <v>788</v>
      </c>
      <c r="E1060" s="22" t="s">
        <v>394</v>
      </c>
      <c r="F1060" s="43">
        <v>1.086435</v>
      </c>
      <c r="G1060" s="43">
        <v>235.62492073361</v>
      </c>
      <c r="H1060" s="43">
        <v>11.706060606060607</v>
      </c>
      <c r="I1060" s="9">
        <v>0</v>
      </c>
      <c r="J1060" s="9">
        <v>11.706060606060607</v>
      </c>
      <c r="K1060" s="11">
        <v>0</v>
      </c>
      <c r="L1060" s="41">
        <v>6765</v>
      </c>
      <c r="M1060" s="44">
        <v>0</v>
      </c>
      <c r="N1060" s="13">
        <v>0</v>
      </c>
      <c r="O1060" s="13">
        <v>0</v>
      </c>
      <c r="P1060" s="22">
        <v>0</v>
      </c>
      <c r="Q1060" s="22">
        <v>0</v>
      </c>
      <c r="R1060" s="14">
        <v>0</v>
      </c>
      <c r="S1060" s="22">
        <v>306</v>
      </c>
      <c r="T1060" s="22">
        <v>1</v>
      </c>
      <c r="U1060" s="22">
        <v>12297</v>
      </c>
      <c r="V1060" s="22"/>
      <c r="W1060" s="22">
        <v>2220</v>
      </c>
      <c r="X1060" s="22">
        <v>1463</v>
      </c>
      <c r="Y1060" s="14">
        <v>12297</v>
      </c>
      <c r="Z1060" s="10">
        <v>2220</v>
      </c>
      <c r="AA1060" s="22">
        <v>1463</v>
      </c>
      <c r="AB1060" s="22">
        <v>4148.13</v>
      </c>
      <c r="AC1060" s="22">
        <v>4.6108662726227021E-3</v>
      </c>
      <c r="AD1060" s="42">
        <v>2.129E-2</v>
      </c>
      <c r="AE1060" s="22">
        <v>1089</v>
      </c>
      <c r="AF1060" s="22">
        <v>0.75236774215629376</v>
      </c>
      <c r="AG1060" s="22">
        <v>4.5876081838798401E-3</v>
      </c>
      <c r="AH1060" s="22">
        <v>0</v>
      </c>
      <c r="AI1060" s="22">
        <v>0</v>
      </c>
      <c r="AJ1060" s="22">
        <v>0</v>
      </c>
      <c r="AK1060" s="22">
        <v>0</v>
      </c>
      <c r="AL1060" s="45">
        <v>0</v>
      </c>
      <c r="AM1060" s="45">
        <v>0</v>
      </c>
      <c r="AN1060" s="45">
        <v>0</v>
      </c>
      <c r="AO1060" s="45">
        <v>0</v>
      </c>
      <c r="AP1060" s="45">
        <v>0</v>
      </c>
      <c r="AQ1060" s="45">
        <v>0</v>
      </c>
      <c r="AR1060" s="45">
        <v>0</v>
      </c>
      <c r="AS1060" s="45" t="s">
        <v>4443</v>
      </c>
      <c r="AT1060" s="45" t="s">
        <v>4442</v>
      </c>
      <c r="AU1060" s="45">
        <v>0.75236774215629376</v>
      </c>
      <c r="AV1060" s="10">
        <v>189.64535335231685</v>
      </c>
      <c r="AW1060" s="10">
        <v>189.64535335231685</v>
      </c>
      <c r="AX1060" s="17">
        <v>0</v>
      </c>
    </row>
    <row r="1061" spans="1:50" x14ac:dyDescent="0.25">
      <c r="A1061" s="22" t="s">
        <v>964</v>
      </c>
      <c r="B1061" s="22" t="s">
        <v>3952</v>
      </c>
      <c r="C1061" s="22" t="s">
        <v>986</v>
      </c>
      <c r="D1061" s="22">
        <v>882</v>
      </c>
      <c r="E1061" s="22" t="s">
        <v>1306</v>
      </c>
      <c r="F1061" s="43">
        <v>0.60372800000000004</v>
      </c>
      <c r="G1061" s="43">
        <v>94.12781131589</v>
      </c>
      <c r="H1061" s="43">
        <v>4.5967803030303038</v>
      </c>
      <c r="I1061" s="9">
        <v>3.969507575757576</v>
      </c>
      <c r="J1061" s="9">
        <v>0.62708333333333333</v>
      </c>
      <c r="K1061" s="11">
        <v>4.2833333333333332</v>
      </c>
      <c r="L1061" s="41">
        <v>196</v>
      </c>
      <c r="M1061" s="44">
        <v>476</v>
      </c>
      <c r="N1061" s="13">
        <v>34</v>
      </c>
      <c r="O1061" s="13">
        <v>9</v>
      </c>
      <c r="P1061" s="22">
        <v>24</v>
      </c>
      <c r="Q1061" s="22">
        <v>6</v>
      </c>
      <c r="R1061" s="14">
        <v>0</v>
      </c>
      <c r="S1061" s="22">
        <v>166</v>
      </c>
      <c r="T1061" s="22">
        <v>6.818837295537894E-2</v>
      </c>
      <c r="U1061" s="22">
        <v>501</v>
      </c>
      <c r="V1061" s="22"/>
      <c r="W1061" s="22">
        <v>39</v>
      </c>
      <c r="X1061" s="22">
        <v>12</v>
      </c>
      <c r="Y1061" s="14">
        <v>25</v>
      </c>
      <c r="Z1061" s="10">
        <v>15</v>
      </c>
      <c r="AA1061" s="22">
        <v>6</v>
      </c>
      <c r="AB1061" s="22">
        <v>22.8</v>
      </c>
      <c r="AC1061" s="22">
        <v>6.4139173275144764E-3</v>
      </c>
      <c r="AD1061" s="42">
        <v>2.0000000000000001E-4</v>
      </c>
      <c r="AE1061" s="22">
        <v>1090</v>
      </c>
      <c r="AF1061" s="22">
        <v>0.18186957830079678</v>
      </c>
      <c r="AG1061" s="22">
        <v>4.5467394575199197E-3</v>
      </c>
      <c r="AH1061" s="22">
        <v>0</v>
      </c>
      <c r="AI1061" s="22">
        <v>0</v>
      </c>
      <c r="AJ1061" s="22">
        <v>0</v>
      </c>
      <c r="AK1061" s="22">
        <v>0</v>
      </c>
      <c r="AL1061" s="45">
        <v>0</v>
      </c>
      <c r="AM1061" s="45">
        <v>0</v>
      </c>
      <c r="AN1061" s="45">
        <v>0</v>
      </c>
      <c r="AO1061" s="45">
        <v>0</v>
      </c>
      <c r="AP1061" s="45">
        <v>0</v>
      </c>
      <c r="AQ1061" s="45">
        <v>0</v>
      </c>
      <c r="AR1061" s="45">
        <v>0</v>
      </c>
      <c r="AS1061" s="45" t="s">
        <v>4443</v>
      </c>
      <c r="AT1061" s="45" t="s">
        <v>4445</v>
      </c>
      <c r="AU1061" s="45">
        <v>2.4810274556216805E-2</v>
      </c>
      <c r="AV1061" s="10">
        <v>23.920265780730897</v>
      </c>
      <c r="AW1061" s="10">
        <v>8.4841992501339032</v>
      </c>
      <c r="AX1061" s="17">
        <v>0.86354085122162239</v>
      </c>
    </row>
    <row r="1062" spans="1:50" x14ac:dyDescent="0.25">
      <c r="A1062" s="22" t="s">
        <v>1672</v>
      </c>
      <c r="B1062" s="22" t="s">
        <v>3957</v>
      </c>
      <c r="C1062" s="22" t="s">
        <v>280</v>
      </c>
      <c r="D1062" s="22">
        <v>4514</v>
      </c>
      <c r="E1062" s="22" t="s">
        <v>281</v>
      </c>
      <c r="F1062" s="43">
        <v>0.76963599999999999</v>
      </c>
      <c r="G1062" s="43">
        <v>135.62328311495</v>
      </c>
      <c r="H1062" s="43">
        <v>6.8958333333333339</v>
      </c>
      <c r="I1062" s="9">
        <v>0</v>
      </c>
      <c r="J1062" s="9">
        <v>6.8958333333333339</v>
      </c>
      <c r="K1062" s="11">
        <v>0.2649621212121212</v>
      </c>
      <c r="L1062" s="41">
        <v>1977</v>
      </c>
      <c r="M1062" s="44">
        <v>3</v>
      </c>
      <c r="N1062" s="13">
        <v>3</v>
      </c>
      <c r="O1062" s="13">
        <v>2</v>
      </c>
      <c r="P1062" s="22">
        <v>0</v>
      </c>
      <c r="Q1062" s="22">
        <v>0</v>
      </c>
      <c r="R1062" s="14">
        <v>0</v>
      </c>
      <c r="S1062" s="22">
        <v>192</v>
      </c>
      <c r="T1062" s="22">
        <v>0.96157648997528156</v>
      </c>
      <c r="U1062" s="22">
        <v>3467</v>
      </c>
      <c r="V1062" s="22"/>
      <c r="W1062" s="22">
        <v>630</v>
      </c>
      <c r="X1062" s="22">
        <v>416</v>
      </c>
      <c r="Y1062" s="14">
        <v>3464</v>
      </c>
      <c r="Z1062" s="10">
        <v>630</v>
      </c>
      <c r="AA1062" s="22">
        <v>416</v>
      </c>
      <c r="AB1062" s="22">
        <v>1174.8599999999999</v>
      </c>
      <c r="AC1062" s="22">
        <v>5.6748073215989094E-3</v>
      </c>
      <c r="AD1062" s="42">
        <v>7.43E-3</v>
      </c>
      <c r="AE1062" s="22">
        <v>1091</v>
      </c>
      <c r="AF1062" s="22">
        <v>0.35877870658955546</v>
      </c>
      <c r="AG1062" s="22">
        <v>4.5415026150576639E-3</v>
      </c>
      <c r="AH1062" s="22">
        <v>0</v>
      </c>
      <c r="AI1062" s="22">
        <v>0</v>
      </c>
      <c r="AJ1062" s="22">
        <v>0</v>
      </c>
      <c r="AK1062" s="22">
        <v>0</v>
      </c>
      <c r="AL1062" s="45">
        <v>0</v>
      </c>
      <c r="AM1062" s="45">
        <v>0</v>
      </c>
      <c r="AN1062" s="45">
        <v>0</v>
      </c>
      <c r="AO1062" s="45">
        <v>0</v>
      </c>
      <c r="AP1062" s="45">
        <v>0</v>
      </c>
      <c r="AQ1062" s="45">
        <v>0</v>
      </c>
      <c r="AR1062" s="45">
        <v>0</v>
      </c>
      <c r="AS1062" s="45" t="s">
        <v>4443</v>
      </c>
      <c r="AT1062" s="45" t="s">
        <v>4444</v>
      </c>
      <c r="AU1062" s="45">
        <v>0.35877870658955546</v>
      </c>
      <c r="AV1062" s="10">
        <v>91.359516616314195</v>
      </c>
      <c r="AW1062" s="10">
        <v>91.359516616314195</v>
      </c>
      <c r="AX1062" s="17">
        <v>0</v>
      </c>
    </row>
    <row r="1063" spans="1:50" x14ac:dyDescent="0.25">
      <c r="A1063" s="22" t="s">
        <v>2906</v>
      </c>
      <c r="B1063" s="22" t="s">
        <v>3950</v>
      </c>
      <c r="C1063" s="22" t="s">
        <v>2982</v>
      </c>
      <c r="D1063" s="22">
        <v>8624</v>
      </c>
      <c r="E1063" s="22" t="s">
        <v>3159</v>
      </c>
      <c r="F1063" s="43">
        <v>0.33769199999999999</v>
      </c>
      <c r="G1063" s="43">
        <v>57.192303583220003</v>
      </c>
      <c r="H1063" s="43">
        <v>2.9723484848484851</v>
      </c>
      <c r="I1063" s="9">
        <v>0</v>
      </c>
      <c r="J1063" s="9">
        <v>2.9723484848484851</v>
      </c>
      <c r="K1063" s="11">
        <v>0</v>
      </c>
      <c r="L1063" s="41">
        <v>482</v>
      </c>
      <c r="M1063" s="44">
        <v>0</v>
      </c>
      <c r="N1063" s="13">
        <v>0</v>
      </c>
      <c r="O1063" s="13">
        <v>0</v>
      </c>
      <c r="P1063" s="22">
        <v>0</v>
      </c>
      <c r="Q1063" s="22">
        <v>0</v>
      </c>
      <c r="R1063" s="14">
        <v>0</v>
      </c>
      <c r="S1063" s="22">
        <v>45</v>
      </c>
      <c r="T1063" s="22">
        <v>1</v>
      </c>
      <c r="U1063" s="22">
        <v>888</v>
      </c>
      <c r="V1063" s="22"/>
      <c r="W1063" s="22">
        <v>162</v>
      </c>
      <c r="X1063" s="22">
        <v>108</v>
      </c>
      <c r="Y1063" s="14">
        <v>888</v>
      </c>
      <c r="Z1063" s="10">
        <v>162</v>
      </c>
      <c r="AA1063" s="22">
        <v>108</v>
      </c>
      <c r="AB1063" s="22">
        <v>301.86</v>
      </c>
      <c r="AC1063" s="22">
        <v>5.9045007604673141E-3</v>
      </c>
      <c r="AD1063" s="42">
        <v>1.99E-3</v>
      </c>
      <c r="AE1063" s="22">
        <v>1092</v>
      </c>
      <c r="AF1063" s="22">
        <v>0.18513718118221753</v>
      </c>
      <c r="AG1063" s="22">
        <v>4.51554100444433E-3</v>
      </c>
      <c r="AH1063" s="22">
        <v>0</v>
      </c>
      <c r="AI1063" s="22">
        <v>0</v>
      </c>
      <c r="AJ1063" s="22">
        <v>0</v>
      </c>
      <c r="AK1063" s="22">
        <v>0</v>
      </c>
      <c r="AL1063" s="45">
        <v>0</v>
      </c>
      <c r="AM1063" s="45">
        <v>0</v>
      </c>
      <c r="AN1063" s="45">
        <v>0</v>
      </c>
      <c r="AO1063" s="45">
        <v>0</v>
      </c>
      <c r="AP1063" s="45">
        <v>0</v>
      </c>
      <c r="AQ1063" s="45">
        <v>0</v>
      </c>
      <c r="AR1063" s="45">
        <v>0</v>
      </c>
      <c r="AS1063" s="45" t="s">
        <v>4443</v>
      </c>
      <c r="AT1063" s="45" t="s">
        <v>4445</v>
      </c>
      <c r="AU1063" s="45">
        <v>0.18513718118221756</v>
      </c>
      <c r="AV1063" s="10">
        <v>54.50235758888747</v>
      </c>
      <c r="AW1063" s="10">
        <v>54.50235758888747</v>
      </c>
      <c r="AX1063" s="17">
        <v>0</v>
      </c>
    </row>
    <row r="1064" spans="1:50" x14ac:dyDescent="0.25">
      <c r="A1064" s="22" t="s">
        <v>964</v>
      </c>
      <c r="B1064" s="22" t="s">
        <v>3952</v>
      </c>
      <c r="C1064" s="22" t="s">
        <v>1004</v>
      </c>
      <c r="D1064" s="22">
        <v>5134</v>
      </c>
      <c r="E1064" s="22" t="s">
        <v>1102</v>
      </c>
      <c r="F1064" s="43">
        <v>2.5025680000000001</v>
      </c>
      <c r="G1064" s="43">
        <v>373.63713027134997</v>
      </c>
      <c r="H1064" s="43">
        <v>14.779356060606062</v>
      </c>
      <c r="I1064" s="9">
        <v>13.278598484848485</v>
      </c>
      <c r="J1064" s="9">
        <v>1.5007575757575757</v>
      </c>
      <c r="K1064" s="11">
        <v>14.639015151515153</v>
      </c>
      <c r="L1064" s="41">
        <v>162</v>
      </c>
      <c r="M1064" s="44">
        <v>407</v>
      </c>
      <c r="N1064" s="13">
        <v>113</v>
      </c>
      <c r="O1064" s="13">
        <v>49</v>
      </c>
      <c r="P1064" s="22">
        <v>72</v>
      </c>
      <c r="Q1064" s="22">
        <v>18</v>
      </c>
      <c r="R1064" s="14">
        <v>0</v>
      </c>
      <c r="S1064" s="22">
        <v>379</v>
      </c>
      <c r="T1064" s="22">
        <v>9.4957390914333084E-3</v>
      </c>
      <c r="U1064" s="22">
        <v>410</v>
      </c>
      <c r="V1064" s="22"/>
      <c r="W1064" s="22">
        <v>114</v>
      </c>
      <c r="X1064" s="22">
        <v>49</v>
      </c>
      <c r="Y1064" s="14">
        <v>3</v>
      </c>
      <c r="Z1064" s="10">
        <v>42</v>
      </c>
      <c r="AA1064" s="22">
        <v>31</v>
      </c>
      <c r="AB1064" s="22">
        <v>57.81</v>
      </c>
      <c r="AC1064" s="22">
        <v>6.697856816806555E-3</v>
      </c>
      <c r="AD1064" s="42">
        <v>5.8E-4</v>
      </c>
      <c r="AE1064" s="22">
        <v>1093</v>
      </c>
      <c r="AF1064" s="22">
        <v>4.51315965881315E-3</v>
      </c>
      <c r="AG1064" s="22">
        <v>4.51315965881315E-3</v>
      </c>
      <c r="AH1064" s="22">
        <v>0</v>
      </c>
      <c r="AI1064" s="22">
        <v>0</v>
      </c>
      <c r="AJ1064" s="22">
        <v>0</v>
      </c>
      <c r="AK1064" s="22">
        <v>0</v>
      </c>
      <c r="AL1064" s="45">
        <v>0</v>
      </c>
      <c r="AM1064" s="45">
        <v>0</v>
      </c>
      <c r="AN1064" s="45">
        <v>0</v>
      </c>
      <c r="AO1064" s="45">
        <v>0</v>
      </c>
      <c r="AP1064" s="45">
        <v>0</v>
      </c>
      <c r="AQ1064" s="45">
        <v>0</v>
      </c>
      <c r="AR1064" s="45">
        <v>0</v>
      </c>
      <c r="AS1064" s="45" t="s">
        <v>4443</v>
      </c>
      <c r="AT1064" s="45" t="s">
        <v>4445</v>
      </c>
      <c r="AU1064" s="45">
        <v>4.5828509177209454E-4</v>
      </c>
      <c r="AV1064" s="10">
        <v>27.985865724381625</v>
      </c>
      <c r="AW1064" s="10">
        <v>7.713461908118151</v>
      </c>
      <c r="AX1064" s="17">
        <v>0.89845582110591393</v>
      </c>
    </row>
    <row r="1065" spans="1:50" x14ac:dyDescent="0.25">
      <c r="A1065" s="22" t="s">
        <v>1672</v>
      </c>
      <c r="B1065" s="22" t="s">
        <v>3957</v>
      </c>
      <c r="C1065" s="22" t="s">
        <v>1780</v>
      </c>
      <c r="D1065" s="22">
        <v>3987</v>
      </c>
      <c r="E1065" s="22" t="s">
        <v>1982</v>
      </c>
      <c r="F1065" s="43">
        <v>0.91607700000000003</v>
      </c>
      <c r="G1065" s="43">
        <v>155.85956531501</v>
      </c>
      <c r="H1065" s="43">
        <v>5.3581439393939405</v>
      </c>
      <c r="I1065" s="9">
        <v>0.1337121212121212</v>
      </c>
      <c r="J1065" s="9">
        <v>5.2244318181818192</v>
      </c>
      <c r="K1065" s="11">
        <v>0.21666666666666667</v>
      </c>
      <c r="L1065" s="41">
        <v>402</v>
      </c>
      <c r="M1065" s="44">
        <v>15</v>
      </c>
      <c r="N1065" s="13">
        <v>9</v>
      </c>
      <c r="O1065" s="13">
        <v>2</v>
      </c>
      <c r="P1065" s="22">
        <v>0</v>
      </c>
      <c r="Q1065" s="22">
        <v>0</v>
      </c>
      <c r="R1065" s="14">
        <v>0</v>
      </c>
      <c r="S1065" s="22">
        <v>220</v>
      </c>
      <c r="T1065" s="22">
        <v>0.95956311194372768</v>
      </c>
      <c r="U1065" s="22">
        <v>727</v>
      </c>
      <c r="V1065" s="22"/>
      <c r="W1065" s="22">
        <v>139</v>
      </c>
      <c r="X1065" s="22">
        <v>89</v>
      </c>
      <c r="Y1065" s="14">
        <v>712</v>
      </c>
      <c r="Z1065" s="10">
        <v>139</v>
      </c>
      <c r="AA1065" s="22">
        <v>89</v>
      </c>
      <c r="AB1065" s="22">
        <v>254.51</v>
      </c>
      <c r="AC1065" s="22">
        <v>5.8775795899886135E-3</v>
      </c>
      <c r="AD1065" s="42">
        <v>1.6999999999999999E-3</v>
      </c>
      <c r="AE1065" s="22">
        <v>1094</v>
      </c>
      <c r="AF1065" s="22">
        <v>0.22897986454555511</v>
      </c>
      <c r="AG1065" s="22">
        <v>4.4898012655991198E-3</v>
      </c>
      <c r="AH1065" s="22">
        <v>0</v>
      </c>
      <c r="AI1065" s="22">
        <v>0</v>
      </c>
      <c r="AJ1065" s="22">
        <v>0</v>
      </c>
      <c r="AK1065" s="22">
        <v>0</v>
      </c>
      <c r="AL1065" s="45">
        <v>0</v>
      </c>
      <c r="AM1065" s="45">
        <v>0</v>
      </c>
      <c r="AN1065" s="45">
        <v>0</v>
      </c>
      <c r="AO1065" s="45">
        <v>0</v>
      </c>
      <c r="AP1065" s="45">
        <v>0</v>
      </c>
      <c r="AQ1065" s="45">
        <v>0</v>
      </c>
      <c r="AR1065" s="45">
        <v>0</v>
      </c>
      <c r="AS1065" s="45" t="s">
        <v>4443</v>
      </c>
      <c r="AT1065" s="45" t="s">
        <v>4445</v>
      </c>
      <c r="AU1065" s="45">
        <v>0.22326568744438643</v>
      </c>
      <c r="AV1065" s="10">
        <v>26.605764002175089</v>
      </c>
      <c r="AW1065" s="10">
        <v>25.941818953023926</v>
      </c>
      <c r="AX1065" s="17">
        <v>2.4954932664098116E-2</v>
      </c>
    </row>
    <row r="1066" spans="1:50" x14ac:dyDescent="0.25">
      <c r="A1066" s="22" t="s">
        <v>1672</v>
      </c>
      <c r="B1066" s="22" t="s">
        <v>3947</v>
      </c>
      <c r="C1066" s="22" t="s">
        <v>1933</v>
      </c>
      <c r="D1066" s="22">
        <v>365</v>
      </c>
      <c r="E1066" s="22" t="s">
        <v>1973</v>
      </c>
      <c r="F1066" s="43">
        <v>0.68239399999999995</v>
      </c>
      <c r="G1066" s="43">
        <v>250.06505906018</v>
      </c>
      <c r="H1066" s="43">
        <v>11.25473484848485</v>
      </c>
      <c r="I1066" s="9">
        <v>2.2534090909090909</v>
      </c>
      <c r="J1066" s="9">
        <v>9.0015151515151519</v>
      </c>
      <c r="K1066" s="11">
        <v>3.0185606060606061</v>
      </c>
      <c r="L1066" s="41">
        <v>887</v>
      </c>
      <c r="M1066" s="44">
        <v>510</v>
      </c>
      <c r="N1066" s="13">
        <v>131</v>
      </c>
      <c r="O1066" s="13">
        <v>44</v>
      </c>
      <c r="P1066" s="22">
        <v>126</v>
      </c>
      <c r="Q1066" s="22">
        <v>42</v>
      </c>
      <c r="R1066" s="14">
        <v>0</v>
      </c>
      <c r="S1066" s="22">
        <v>360</v>
      </c>
      <c r="T1066" s="22">
        <v>0.73179638199411023</v>
      </c>
      <c r="U1066" s="22">
        <v>1698</v>
      </c>
      <c r="V1066" s="22"/>
      <c r="W1066" s="22">
        <v>347</v>
      </c>
      <c r="X1066" s="22">
        <v>187</v>
      </c>
      <c r="Y1066" s="14">
        <v>1188</v>
      </c>
      <c r="Z1066" s="10">
        <v>221</v>
      </c>
      <c r="AA1066" s="22">
        <v>145</v>
      </c>
      <c r="AB1066" s="22">
        <v>409.69</v>
      </c>
      <c r="AC1066" s="22">
        <v>2.7288658502097121E-3</v>
      </c>
      <c r="AD1066" s="42">
        <v>1.25E-3</v>
      </c>
      <c r="AE1066" s="22">
        <v>1095</v>
      </c>
      <c r="AF1066" s="22">
        <v>0.46226702203323855</v>
      </c>
      <c r="AG1066" s="22">
        <v>4.4880293401285297E-3</v>
      </c>
      <c r="AH1066" s="22">
        <v>0</v>
      </c>
      <c r="AI1066" s="22">
        <v>0</v>
      </c>
      <c r="AJ1066" s="22">
        <v>0</v>
      </c>
      <c r="AK1066" s="22">
        <v>0</v>
      </c>
      <c r="AL1066" s="45">
        <v>0</v>
      </c>
      <c r="AM1066" s="45">
        <v>0</v>
      </c>
      <c r="AN1066" s="45">
        <v>0</v>
      </c>
      <c r="AO1066" s="45">
        <v>0</v>
      </c>
      <c r="AP1066" s="45">
        <v>0</v>
      </c>
      <c r="AQ1066" s="45">
        <v>0</v>
      </c>
      <c r="AR1066" s="45">
        <v>0</v>
      </c>
      <c r="AS1066" s="45" t="s">
        <v>4443</v>
      </c>
      <c r="AT1066" s="45" t="s">
        <v>4445</v>
      </c>
      <c r="AU1066" s="45">
        <v>0.36972026963728671</v>
      </c>
      <c r="AV1066" s="10">
        <v>24.551422319474835</v>
      </c>
      <c r="AW1066" s="10">
        <v>30.831468237273871</v>
      </c>
      <c r="AX1066" s="17">
        <v>0.20021876314682371</v>
      </c>
    </row>
    <row r="1067" spans="1:50" x14ac:dyDescent="0.25">
      <c r="A1067" s="22" t="s">
        <v>2195</v>
      </c>
      <c r="B1067" s="22" t="s">
        <v>3956</v>
      </c>
      <c r="C1067" s="22" t="s">
        <v>2260</v>
      </c>
      <c r="D1067" s="22">
        <v>7057</v>
      </c>
      <c r="E1067" s="22" t="s">
        <v>2594</v>
      </c>
      <c r="F1067" s="43">
        <v>3.7005000000000003E-2</v>
      </c>
      <c r="G1067" s="43">
        <v>13.427379649240001</v>
      </c>
      <c r="H1067" s="43">
        <v>1.2689393939393941E-2</v>
      </c>
      <c r="I1067" s="9">
        <v>0</v>
      </c>
      <c r="J1067" s="9">
        <v>1.2689393939393941E-2</v>
      </c>
      <c r="K1067" s="11">
        <v>0</v>
      </c>
      <c r="L1067" s="41">
        <v>0</v>
      </c>
      <c r="M1067" s="44">
        <v>0</v>
      </c>
      <c r="N1067" s="13">
        <v>0</v>
      </c>
      <c r="O1067" s="13">
        <v>0</v>
      </c>
      <c r="P1067" s="22">
        <v>0</v>
      </c>
      <c r="Q1067" s="22">
        <v>0</v>
      </c>
      <c r="R1067" s="14">
        <v>0</v>
      </c>
      <c r="S1067" s="22">
        <v>3</v>
      </c>
      <c r="T1067" s="22">
        <v>1</v>
      </c>
      <c r="U1067" s="22">
        <v>12</v>
      </c>
      <c r="V1067" s="22"/>
      <c r="W1067" s="22">
        <v>4</v>
      </c>
      <c r="X1067" s="22">
        <v>4</v>
      </c>
      <c r="Y1067" s="14">
        <v>12</v>
      </c>
      <c r="Z1067" s="10">
        <v>4</v>
      </c>
      <c r="AA1067" s="22">
        <v>4</v>
      </c>
      <c r="AB1067" s="22">
        <v>6.56</v>
      </c>
      <c r="AC1067" s="22">
        <v>2.7559360773786205E-3</v>
      </c>
      <c r="AD1067" s="42">
        <v>2.0000000000000002E-5</v>
      </c>
      <c r="AE1067" s="22">
        <v>1096</v>
      </c>
      <c r="AF1067" s="22">
        <v>0.77108447928417745</v>
      </c>
      <c r="AG1067" s="22">
        <v>4.4571357184056502E-3</v>
      </c>
      <c r="AH1067" s="22">
        <v>0</v>
      </c>
      <c r="AI1067" s="22">
        <v>0</v>
      </c>
      <c r="AJ1067" s="22">
        <v>0</v>
      </c>
      <c r="AK1067" s="22">
        <v>0</v>
      </c>
      <c r="AL1067" s="45">
        <v>0</v>
      </c>
      <c r="AM1067" s="45">
        <v>0</v>
      </c>
      <c r="AN1067" s="45">
        <v>0</v>
      </c>
      <c r="AO1067" s="45">
        <v>0</v>
      </c>
      <c r="AP1067" s="45">
        <v>0</v>
      </c>
      <c r="AQ1067" s="45">
        <v>0</v>
      </c>
      <c r="AR1067" s="45">
        <v>0</v>
      </c>
      <c r="AS1067" s="45" t="s">
        <v>4443</v>
      </c>
      <c r="AT1067" s="45" t="s">
        <v>4445</v>
      </c>
      <c r="AU1067" s="45">
        <v>0.77108447928417745</v>
      </c>
      <c r="AV1067" s="10">
        <v>315.2238805970149</v>
      </c>
      <c r="AW1067" s="10">
        <v>315.2238805970149</v>
      </c>
      <c r="AX1067" s="17">
        <v>0</v>
      </c>
    </row>
    <row r="1068" spans="1:50" x14ac:dyDescent="0.25">
      <c r="A1068" s="22" t="s">
        <v>1672</v>
      </c>
      <c r="B1068" s="22" t="s">
        <v>3957</v>
      </c>
      <c r="C1068" s="22" t="s">
        <v>1773</v>
      </c>
      <c r="D1068" s="22">
        <v>6237</v>
      </c>
      <c r="E1068" s="22" t="s">
        <v>2088</v>
      </c>
      <c r="F1068" s="43">
        <v>1.6506069999999999</v>
      </c>
      <c r="G1068" s="43">
        <v>427.60205009404001</v>
      </c>
      <c r="H1068" s="43">
        <v>15.872348484848485</v>
      </c>
      <c r="I1068" s="9">
        <v>0.58750000000000002</v>
      </c>
      <c r="J1068" s="9">
        <v>15.284848484848485</v>
      </c>
      <c r="K1068" s="11">
        <v>7.2486742424242427</v>
      </c>
      <c r="L1068" s="41">
        <v>1581</v>
      </c>
      <c r="M1068" s="44">
        <v>1002</v>
      </c>
      <c r="N1068" s="13">
        <v>979</v>
      </c>
      <c r="O1068" s="13">
        <v>622</v>
      </c>
      <c r="P1068" s="22">
        <v>492</v>
      </c>
      <c r="Q1068" s="22">
        <v>219</v>
      </c>
      <c r="R1068" s="14">
        <v>3</v>
      </c>
      <c r="S1068" s="22">
        <v>648</v>
      </c>
      <c r="T1068" s="22">
        <v>0.54331432117032186</v>
      </c>
      <c r="U1068" s="22">
        <v>2569</v>
      </c>
      <c r="V1068" s="22"/>
      <c r="W1068" s="22">
        <v>1263</v>
      </c>
      <c r="X1068" s="22">
        <v>809</v>
      </c>
      <c r="Y1068" s="14">
        <v>1567</v>
      </c>
      <c r="Z1068" s="10">
        <v>771</v>
      </c>
      <c r="AA1068" s="22">
        <v>590</v>
      </c>
      <c r="AB1068" s="22">
        <v>1197.3</v>
      </c>
      <c r="AC1068" s="22">
        <v>3.8601475358618874E-3</v>
      </c>
      <c r="AD1068" s="42">
        <v>6.1900000000000002E-3</v>
      </c>
      <c r="AE1068" s="22">
        <v>1097</v>
      </c>
      <c r="AF1068" s="22">
        <v>0.91302579867861666</v>
      </c>
      <c r="AG1068" s="22">
        <v>4.4537843837981301E-3</v>
      </c>
      <c r="AH1068" s="22">
        <v>0</v>
      </c>
      <c r="AI1068" s="22">
        <v>0</v>
      </c>
      <c r="AJ1068" s="22">
        <v>1</v>
      </c>
      <c r="AK1068" s="22">
        <v>0</v>
      </c>
      <c r="AL1068" s="45">
        <v>0</v>
      </c>
      <c r="AM1068" s="45">
        <v>0</v>
      </c>
      <c r="AN1068" s="45">
        <v>0</v>
      </c>
      <c r="AO1068" s="45">
        <v>0</v>
      </c>
      <c r="AP1068" s="45">
        <v>0</v>
      </c>
      <c r="AQ1068" s="45">
        <v>0</v>
      </c>
      <c r="AR1068" s="45">
        <v>0</v>
      </c>
      <c r="AS1068" s="45" t="s">
        <v>4443</v>
      </c>
      <c r="AT1068" s="45" t="s">
        <v>4444</v>
      </c>
      <c r="AU1068" s="45">
        <v>0.87923101038778939</v>
      </c>
      <c r="AV1068" s="10">
        <v>50.442109436954794</v>
      </c>
      <c r="AW1068" s="10">
        <v>79.572345655442334</v>
      </c>
      <c r="AX1068" s="17">
        <v>3.7014056272820561E-2</v>
      </c>
    </row>
    <row r="1069" spans="1:50" x14ac:dyDescent="0.25">
      <c r="A1069" s="22" t="s">
        <v>2195</v>
      </c>
      <c r="B1069" s="22" t="s">
        <v>3956</v>
      </c>
      <c r="C1069" s="22" t="s">
        <v>2337</v>
      </c>
      <c r="D1069" s="22">
        <v>4321</v>
      </c>
      <c r="E1069" s="22" t="s">
        <v>2452</v>
      </c>
      <c r="F1069" s="43">
        <v>1.6225810000000001</v>
      </c>
      <c r="G1069" s="43">
        <v>346.31489320598001</v>
      </c>
      <c r="H1069" s="43">
        <v>12.726893939393941</v>
      </c>
      <c r="I1069" s="9">
        <v>2.3462121212121212</v>
      </c>
      <c r="J1069" s="9">
        <v>10.380681818181818</v>
      </c>
      <c r="K1069" s="11">
        <v>2.5340909090909096</v>
      </c>
      <c r="L1069" s="41">
        <v>819</v>
      </c>
      <c r="M1069" s="44">
        <v>279</v>
      </c>
      <c r="N1069" s="13">
        <v>47</v>
      </c>
      <c r="O1069" s="13">
        <v>11</v>
      </c>
      <c r="P1069" s="22">
        <v>40</v>
      </c>
      <c r="Q1069" s="22">
        <v>7</v>
      </c>
      <c r="R1069" s="14">
        <v>1</v>
      </c>
      <c r="S1069" s="22">
        <v>577</v>
      </c>
      <c r="T1069" s="22">
        <v>0.80088693115866549</v>
      </c>
      <c r="U1069" s="22">
        <v>1480</v>
      </c>
      <c r="V1069" s="22"/>
      <c r="W1069" s="22">
        <v>265</v>
      </c>
      <c r="X1069" s="22">
        <v>155</v>
      </c>
      <c r="Y1069" s="14">
        <v>1201</v>
      </c>
      <c r="Z1069" s="10">
        <v>225</v>
      </c>
      <c r="AA1069" s="22">
        <v>148</v>
      </c>
      <c r="AB1069" s="22">
        <v>416.34</v>
      </c>
      <c r="AC1069" s="22">
        <v>4.6852764112426627E-3</v>
      </c>
      <c r="AD1069" s="42">
        <v>2.1900000000000001E-3</v>
      </c>
      <c r="AE1069" s="22">
        <v>1099</v>
      </c>
      <c r="AF1069" s="22">
        <v>0.75428722185489838</v>
      </c>
      <c r="AG1069" s="22">
        <v>4.4369836579699904E-3</v>
      </c>
      <c r="AH1069" s="22">
        <v>0</v>
      </c>
      <c r="AI1069" s="22">
        <v>0</v>
      </c>
      <c r="AJ1069" s="22">
        <v>0</v>
      </c>
      <c r="AK1069" s="22">
        <v>0</v>
      </c>
      <c r="AL1069" s="45">
        <v>0</v>
      </c>
      <c r="AM1069" s="45">
        <v>0</v>
      </c>
      <c r="AN1069" s="45">
        <v>0</v>
      </c>
      <c r="AO1069" s="45">
        <v>0</v>
      </c>
      <c r="AP1069" s="45">
        <v>0</v>
      </c>
      <c r="AQ1069" s="45">
        <v>0</v>
      </c>
      <c r="AR1069" s="45">
        <v>0</v>
      </c>
      <c r="AS1069" s="45" t="s">
        <v>4443</v>
      </c>
      <c r="AT1069" s="45" t="s">
        <v>4445</v>
      </c>
      <c r="AU1069" s="45">
        <v>0.61523382585593289</v>
      </c>
      <c r="AV1069" s="10">
        <v>21.674876847290641</v>
      </c>
      <c r="AW1069" s="10">
        <v>20.822048275246285</v>
      </c>
      <c r="AX1069" s="17">
        <v>0.18435072472395009</v>
      </c>
    </row>
    <row r="1070" spans="1:50" x14ac:dyDescent="0.25">
      <c r="A1070" s="22" t="s">
        <v>964</v>
      </c>
      <c r="B1070" s="22" t="s">
        <v>3948</v>
      </c>
      <c r="C1070" s="22" t="s">
        <v>1034</v>
      </c>
      <c r="D1070" s="22">
        <v>8923</v>
      </c>
      <c r="E1070" s="22" t="s">
        <v>1393</v>
      </c>
      <c r="F1070" s="43">
        <v>0.76705800000000002</v>
      </c>
      <c r="G1070" s="43">
        <v>215.7903286943</v>
      </c>
      <c r="H1070" s="43">
        <v>10.504545454545456</v>
      </c>
      <c r="I1070" s="9">
        <v>0</v>
      </c>
      <c r="J1070" s="9">
        <v>10.504545454545456</v>
      </c>
      <c r="K1070" s="11">
        <v>0</v>
      </c>
      <c r="L1070" s="41">
        <v>4192</v>
      </c>
      <c r="M1070" s="44">
        <v>0</v>
      </c>
      <c r="N1070" s="13">
        <v>0</v>
      </c>
      <c r="O1070" s="13">
        <v>0</v>
      </c>
      <c r="P1070" s="22">
        <v>0</v>
      </c>
      <c r="Q1070" s="22">
        <v>0</v>
      </c>
      <c r="R1070" s="14">
        <v>0</v>
      </c>
      <c r="S1070" s="22">
        <v>231</v>
      </c>
      <c r="T1070" s="22">
        <v>1</v>
      </c>
      <c r="U1070" s="22">
        <v>7625</v>
      </c>
      <c r="V1070" s="22"/>
      <c r="W1070" s="22">
        <v>1377</v>
      </c>
      <c r="X1070" s="22">
        <v>908</v>
      </c>
      <c r="Y1070" s="14">
        <v>7625</v>
      </c>
      <c r="Z1070" s="10">
        <v>1377</v>
      </c>
      <c r="AA1070" s="22">
        <v>908</v>
      </c>
      <c r="AB1070" s="22">
        <v>2572.7399999999998</v>
      </c>
      <c r="AC1070" s="22">
        <v>3.5546449400272011E-3</v>
      </c>
      <c r="AD1070" s="42">
        <v>1.018E-2</v>
      </c>
      <c r="AE1070" s="22">
        <v>1100</v>
      </c>
      <c r="AF1070" s="22">
        <v>0.64873176516308739</v>
      </c>
      <c r="AG1070" s="22">
        <v>4.4131412596128397E-3</v>
      </c>
      <c r="AH1070" s="22">
        <v>0</v>
      </c>
      <c r="AI1070" s="22">
        <v>0</v>
      </c>
      <c r="AJ1070" s="22">
        <v>0</v>
      </c>
      <c r="AK1070" s="22">
        <v>0</v>
      </c>
      <c r="AL1070" s="45">
        <v>0</v>
      </c>
      <c r="AM1070" s="45">
        <v>0</v>
      </c>
      <c r="AN1070" s="45">
        <v>0</v>
      </c>
      <c r="AO1070" s="45">
        <v>0</v>
      </c>
      <c r="AP1070" s="45">
        <v>0</v>
      </c>
      <c r="AQ1070" s="45">
        <v>0</v>
      </c>
      <c r="AR1070" s="45">
        <v>0</v>
      </c>
      <c r="AS1070" s="45" t="s">
        <v>4443</v>
      </c>
      <c r="AT1070" s="45" t="s">
        <v>4443</v>
      </c>
      <c r="AU1070" s="45">
        <v>0.64873176516308739</v>
      </c>
      <c r="AV1070" s="10">
        <v>131.08610990913024</v>
      </c>
      <c r="AW1070" s="10">
        <v>131.08610990913024</v>
      </c>
      <c r="AX1070" s="17">
        <v>0</v>
      </c>
    </row>
    <row r="1071" spans="1:50" x14ac:dyDescent="0.25">
      <c r="A1071" s="22" t="s">
        <v>964</v>
      </c>
      <c r="B1071" s="22" t="s">
        <v>3948</v>
      </c>
      <c r="C1071" s="22" t="s">
        <v>1072</v>
      </c>
      <c r="D1071" s="22">
        <v>7477</v>
      </c>
      <c r="E1071" s="22" t="s">
        <v>1375</v>
      </c>
      <c r="F1071" s="43">
        <v>0.57737799999999995</v>
      </c>
      <c r="G1071" s="43">
        <v>124.89646099264</v>
      </c>
      <c r="H1071" s="43">
        <v>5.4772727272727275</v>
      </c>
      <c r="I1071" s="9">
        <v>0</v>
      </c>
      <c r="J1071" s="9">
        <v>5.4772727272727275</v>
      </c>
      <c r="K1071" s="11">
        <v>0</v>
      </c>
      <c r="L1071" s="41">
        <v>1446</v>
      </c>
      <c r="M1071" s="44">
        <v>0</v>
      </c>
      <c r="N1071" s="13">
        <v>0</v>
      </c>
      <c r="O1071" s="13">
        <v>0</v>
      </c>
      <c r="P1071" s="22">
        <v>0</v>
      </c>
      <c r="Q1071" s="22">
        <v>0</v>
      </c>
      <c r="R1071" s="14">
        <v>0</v>
      </c>
      <c r="S1071" s="22">
        <v>83</v>
      </c>
      <c r="T1071" s="22">
        <v>1</v>
      </c>
      <c r="U1071" s="22">
        <v>2638</v>
      </c>
      <c r="V1071" s="22"/>
      <c r="W1071" s="22">
        <v>478</v>
      </c>
      <c r="X1071" s="22">
        <v>316</v>
      </c>
      <c r="Y1071" s="14">
        <v>2638</v>
      </c>
      <c r="Z1071" s="10">
        <v>478</v>
      </c>
      <c r="AA1071" s="22">
        <v>316</v>
      </c>
      <c r="AB1071" s="22">
        <v>892.28</v>
      </c>
      <c r="AC1071" s="22">
        <v>4.6228531650230192E-3</v>
      </c>
      <c r="AD1071" s="42">
        <v>4.5900000000000003E-3</v>
      </c>
      <c r="AE1071" s="22">
        <v>1101</v>
      </c>
      <c r="AF1071" s="22">
        <v>8.81041332011408E-2</v>
      </c>
      <c r="AG1071" s="22">
        <v>4.4052066600570403E-3</v>
      </c>
      <c r="AH1071" s="22">
        <v>0</v>
      </c>
      <c r="AI1071" s="22">
        <v>0</v>
      </c>
      <c r="AJ1071" s="22">
        <v>0</v>
      </c>
      <c r="AK1071" s="22">
        <v>0</v>
      </c>
      <c r="AL1071" s="45">
        <v>0</v>
      </c>
      <c r="AM1071" s="45">
        <v>0</v>
      </c>
      <c r="AN1071" s="45">
        <v>0</v>
      </c>
      <c r="AO1071" s="45">
        <v>0</v>
      </c>
      <c r="AP1071" s="45">
        <v>0</v>
      </c>
      <c r="AQ1071" s="45">
        <v>0</v>
      </c>
      <c r="AR1071" s="45">
        <v>0</v>
      </c>
      <c r="AS1071" s="45" t="s">
        <v>4443</v>
      </c>
      <c r="AT1071" s="45" t="s">
        <v>4444</v>
      </c>
      <c r="AU1071" s="45">
        <v>8.81041332011408E-2</v>
      </c>
      <c r="AV1071" s="10">
        <v>87.269709543568467</v>
      </c>
      <c r="AW1071" s="10">
        <v>87.269709543568467</v>
      </c>
      <c r="AX1071" s="17">
        <v>0</v>
      </c>
    </row>
    <row r="1072" spans="1:50" x14ac:dyDescent="0.25">
      <c r="A1072" s="22" t="s">
        <v>1672</v>
      </c>
      <c r="B1072" s="22" t="s">
        <v>3957</v>
      </c>
      <c r="C1072" s="22" t="s">
        <v>1915</v>
      </c>
      <c r="D1072" s="22">
        <v>2785</v>
      </c>
      <c r="E1072" s="22" t="s">
        <v>1950</v>
      </c>
      <c r="F1072" s="43">
        <v>1.2040729999999999</v>
      </c>
      <c r="G1072" s="43">
        <v>352.60855574074998</v>
      </c>
      <c r="H1072" s="43">
        <v>16.199431818181822</v>
      </c>
      <c r="I1072" s="9">
        <v>0</v>
      </c>
      <c r="J1072" s="9">
        <v>16.199431818181822</v>
      </c>
      <c r="K1072" s="11">
        <v>0</v>
      </c>
      <c r="L1072" s="41">
        <v>427</v>
      </c>
      <c r="M1072" s="44">
        <v>0</v>
      </c>
      <c r="N1072" s="13">
        <v>0</v>
      </c>
      <c r="O1072" s="13">
        <v>0</v>
      </c>
      <c r="P1072" s="22">
        <v>0</v>
      </c>
      <c r="Q1072" s="22">
        <v>0</v>
      </c>
      <c r="R1072" s="14">
        <v>0</v>
      </c>
      <c r="S1072" s="22">
        <v>332</v>
      </c>
      <c r="T1072" s="22">
        <v>1</v>
      </c>
      <c r="U1072" s="22">
        <v>788</v>
      </c>
      <c r="V1072" s="22"/>
      <c r="W1072" s="22">
        <v>144</v>
      </c>
      <c r="X1072" s="22">
        <v>96</v>
      </c>
      <c r="Y1072" s="14">
        <v>788</v>
      </c>
      <c r="Z1072" s="10">
        <v>144</v>
      </c>
      <c r="AA1072" s="22">
        <v>96</v>
      </c>
      <c r="AB1072" s="22">
        <v>268.2</v>
      </c>
      <c r="AC1072" s="22">
        <v>3.4147583216479751E-3</v>
      </c>
      <c r="AD1072" s="42">
        <v>1.0200000000000001E-3</v>
      </c>
      <c r="AE1072" s="22">
        <v>1102</v>
      </c>
      <c r="AF1072" s="22">
        <v>0.61966340463535063</v>
      </c>
      <c r="AG1072" s="22">
        <v>4.3947759193996502E-3</v>
      </c>
      <c r="AH1072" s="22">
        <v>0</v>
      </c>
      <c r="AI1072" s="22">
        <v>0</v>
      </c>
      <c r="AJ1072" s="22">
        <v>0</v>
      </c>
      <c r="AK1072" s="22">
        <v>0</v>
      </c>
      <c r="AL1072" s="45">
        <v>0</v>
      </c>
      <c r="AM1072" s="45">
        <v>0</v>
      </c>
      <c r="AN1072" s="45">
        <v>0</v>
      </c>
      <c r="AO1072" s="45">
        <v>0</v>
      </c>
      <c r="AP1072" s="45">
        <v>0</v>
      </c>
      <c r="AQ1072" s="45">
        <v>0</v>
      </c>
      <c r="AR1072" s="45">
        <v>0</v>
      </c>
      <c r="AS1072" s="45" t="s">
        <v>4443</v>
      </c>
      <c r="AT1072" s="45" t="s">
        <v>4445</v>
      </c>
      <c r="AU1072" s="45">
        <v>0.61966340463535063</v>
      </c>
      <c r="AV1072" s="10">
        <v>8.8892006593946178</v>
      </c>
      <c r="AW1072" s="10">
        <v>8.8892006593946178</v>
      </c>
      <c r="AX1072" s="17">
        <v>0</v>
      </c>
    </row>
    <row r="1073" spans="1:50" x14ac:dyDescent="0.25">
      <c r="A1073" s="22" t="s">
        <v>8</v>
      </c>
      <c r="B1073" s="22" t="s">
        <v>3946</v>
      </c>
      <c r="C1073" s="22" t="s">
        <v>415</v>
      </c>
      <c r="D1073" s="22">
        <v>1888</v>
      </c>
      <c r="E1073" s="22" t="s">
        <v>416</v>
      </c>
      <c r="F1073" s="43">
        <v>1.5130269999999999</v>
      </c>
      <c r="G1073" s="43">
        <v>357.28752498675999</v>
      </c>
      <c r="H1073" s="43">
        <v>16.203030303030303</v>
      </c>
      <c r="I1073" s="9">
        <v>0</v>
      </c>
      <c r="J1073" s="9">
        <v>16.203030303030303</v>
      </c>
      <c r="K1073" s="11">
        <v>0</v>
      </c>
      <c r="L1073" s="41">
        <v>10105</v>
      </c>
      <c r="M1073" s="44">
        <v>0</v>
      </c>
      <c r="N1073" s="13">
        <v>0</v>
      </c>
      <c r="O1073" s="13">
        <v>0</v>
      </c>
      <c r="P1073" s="22">
        <v>0</v>
      </c>
      <c r="Q1073" s="22">
        <v>0</v>
      </c>
      <c r="R1073" s="14">
        <v>0</v>
      </c>
      <c r="S1073" s="22">
        <v>471</v>
      </c>
      <c r="T1073" s="22">
        <v>1</v>
      </c>
      <c r="U1073" s="22">
        <v>18363</v>
      </c>
      <c r="V1073" s="22"/>
      <c r="W1073" s="22">
        <v>3314</v>
      </c>
      <c r="X1073" s="22">
        <v>2184</v>
      </c>
      <c r="Y1073" s="14">
        <v>18363</v>
      </c>
      <c r="Z1073" s="10">
        <v>3314</v>
      </c>
      <c r="AA1073" s="22">
        <v>2184</v>
      </c>
      <c r="AB1073" s="22">
        <v>6192.85</v>
      </c>
      <c r="AC1073" s="22">
        <v>4.2347602258323127E-3</v>
      </c>
      <c r="AD1073" s="42">
        <v>2.9180000000000001E-2</v>
      </c>
      <c r="AE1073" s="22">
        <v>1103</v>
      </c>
      <c r="AF1073" s="22">
        <v>1.1337829968801572</v>
      </c>
      <c r="AG1073" s="22">
        <v>4.39450773984557E-3</v>
      </c>
      <c r="AH1073" s="22">
        <v>0</v>
      </c>
      <c r="AI1073" s="22">
        <v>0</v>
      </c>
      <c r="AJ1073" s="22">
        <v>0</v>
      </c>
      <c r="AK1073" s="22">
        <v>0</v>
      </c>
      <c r="AL1073" s="45">
        <v>0</v>
      </c>
      <c r="AM1073" s="45">
        <v>0</v>
      </c>
      <c r="AN1073" s="45">
        <v>0</v>
      </c>
      <c r="AO1073" s="45">
        <v>0</v>
      </c>
      <c r="AP1073" s="45">
        <v>0</v>
      </c>
      <c r="AQ1073" s="45">
        <v>0</v>
      </c>
      <c r="AR1073" s="45">
        <v>0</v>
      </c>
      <c r="AS1073" s="45" t="s">
        <v>4443</v>
      </c>
      <c r="AT1073" s="45" t="s">
        <v>4442</v>
      </c>
      <c r="AU1073" s="45">
        <v>1.1337829968801572</v>
      </c>
      <c r="AV1073" s="10">
        <v>204.52964279034973</v>
      </c>
      <c r="AW1073" s="10">
        <v>204.52964279034973</v>
      </c>
      <c r="AX1073" s="17">
        <v>0</v>
      </c>
    </row>
    <row r="1074" spans="1:50" x14ac:dyDescent="0.25">
      <c r="A1074" s="22" t="s">
        <v>8</v>
      </c>
      <c r="B1074" s="22" t="s">
        <v>3946</v>
      </c>
      <c r="C1074" s="22" t="s">
        <v>52</v>
      </c>
      <c r="D1074" s="22">
        <v>256</v>
      </c>
      <c r="E1074" s="22" t="s">
        <v>88</v>
      </c>
      <c r="F1074" s="43">
        <v>1.100041</v>
      </c>
      <c r="G1074" s="43">
        <v>187.87609646761001</v>
      </c>
      <c r="H1074" s="43">
        <v>6.6280303030303029</v>
      </c>
      <c r="I1074" s="9">
        <v>0.45871212121212124</v>
      </c>
      <c r="J1074" s="9">
        <v>6.1691287878787886</v>
      </c>
      <c r="K1074" s="11">
        <v>6.5299242424242419</v>
      </c>
      <c r="L1074" s="41">
        <v>2604</v>
      </c>
      <c r="M1074" s="44">
        <v>2572</v>
      </c>
      <c r="N1074" s="13">
        <v>1075</v>
      </c>
      <c r="O1074" s="13">
        <v>909</v>
      </c>
      <c r="P1074" s="22">
        <v>273</v>
      </c>
      <c r="Q1074" s="22">
        <v>231</v>
      </c>
      <c r="R1074" s="14">
        <v>0</v>
      </c>
      <c r="S1074" s="22">
        <v>350</v>
      </c>
      <c r="T1074" s="22">
        <v>1.4801691621899704E-2</v>
      </c>
      <c r="U1074" s="22">
        <v>2642</v>
      </c>
      <c r="V1074" s="22"/>
      <c r="W1074" s="22">
        <v>1088</v>
      </c>
      <c r="X1074" s="22">
        <v>917</v>
      </c>
      <c r="Y1074" s="14">
        <v>70</v>
      </c>
      <c r="Z1074" s="10">
        <v>815</v>
      </c>
      <c r="AA1074" s="22">
        <v>686</v>
      </c>
      <c r="AB1074" s="22">
        <v>1122.8499999999999</v>
      </c>
      <c r="AC1074" s="22">
        <v>5.8551408118576063E-3</v>
      </c>
      <c r="AD1074" s="42">
        <v>9.92E-3</v>
      </c>
      <c r="AE1074" s="22">
        <v>1104</v>
      </c>
      <c r="AF1074" s="22">
        <v>0.47271659937478738</v>
      </c>
      <c r="AG1074" s="22">
        <v>4.3770055497665498E-3</v>
      </c>
      <c r="AH1074" s="22">
        <v>0</v>
      </c>
      <c r="AI1074" s="22">
        <v>0</v>
      </c>
      <c r="AJ1074" s="22">
        <v>0</v>
      </c>
      <c r="AK1074" s="22">
        <v>0</v>
      </c>
      <c r="AL1074" s="45">
        <v>0</v>
      </c>
      <c r="AM1074" s="45">
        <v>0</v>
      </c>
      <c r="AN1074" s="45">
        <v>0</v>
      </c>
      <c r="AO1074" s="45">
        <v>0</v>
      </c>
      <c r="AP1074" s="45">
        <v>0</v>
      </c>
      <c r="AQ1074" s="45">
        <v>0</v>
      </c>
      <c r="AR1074" s="45">
        <v>0</v>
      </c>
      <c r="AS1074" s="45" t="s">
        <v>4443</v>
      </c>
      <c r="AT1074" s="45" t="s">
        <v>4443</v>
      </c>
      <c r="AU1074" s="45">
        <v>0.43998736402545868</v>
      </c>
      <c r="AV1074" s="10">
        <v>132.10941577380038</v>
      </c>
      <c r="AW1074" s="10">
        <v>164.1513315807521</v>
      </c>
      <c r="AX1074" s="17">
        <v>6.9207909475368617E-2</v>
      </c>
    </row>
    <row r="1075" spans="1:50" x14ac:dyDescent="0.25">
      <c r="A1075" s="22" t="s">
        <v>1672</v>
      </c>
      <c r="B1075" s="22" t="s">
        <v>3957</v>
      </c>
      <c r="C1075" s="22" t="s">
        <v>1750</v>
      </c>
      <c r="D1075" s="22">
        <v>5452</v>
      </c>
      <c r="E1075" s="22" t="s">
        <v>2009</v>
      </c>
      <c r="F1075" s="43">
        <v>1.3598189999999999</v>
      </c>
      <c r="G1075" s="43">
        <v>81.231497618709994</v>
      </c>
      <c r="H1075" s="43">
        <v>4.4585227272727277</v>
      </c>
      <c r="I1075" s="9">
        <v>0</v>
      </c>
      <c r="J1075" s="9">
        <v>4.4585227272727277</v>
      </c>
      <c r="K1075" s="11">
        <v>0</v>
      </c>
      <c r="L1075" s="41">
        <v>93</v>
      </c>
      <c r="M1075" s="44">
        <v>0</v>
      </c>
      <c r="N1075" s="13">
        <v>0</v>
      </c>
      <c r="O1075" s="13">
        <v>0</v>
      </c>
      <c r="P1075" s="22">
        <v>0</v>
      </c>
      <c r="Q1075" s="22">
        <v>0</v>
      </c>
      <c r="R1075" s="14">
        <v>0</v>
      </c>
      <c r="S1075" s="22">
        <v>110</v>
      </c>
      <c r="T1075" s="22">
        <v>1</v>
      </c>
      <c r="U1075" s="22">
        <v>181</v>
      </c>
      <c r="V1075" s="22"/>
      <c r="W1075" s="22">
        <v>35</v>
      </c>
      <c r="X1075" s="22">
        <v>24</v>
      </c>
      <c r="Y1075" s="14">
        <v>181</v>
      </c>
      <c r="Z1075" s="10">
        <v>35</v>
      </c>
      <c r="AA1075" s="22">
        <v>24</v>
      </c>
      <c r="AB1075" s="22">
        <v>64.239999999999995</v>
      </c>
      <c r="AC1075" s="22">
        <v>1.6740045916459795E-2</v>
      </c>
      <c r="AD1075" s="42">
        <v>1.2199999999999999E-3</v>
      </c>
      <c r="AE1075" s="22">
        <v>1105</v>
      </c>
      <c r="AF1075" s="22">
        <v>0.15720185760741215</v>
      </c>
      <c r="AG1075" s="22">
        <v>4.36671826687256E-3</v>
      </c>
      <c r="AH1075" s="22">
        <v>0</v>
      </c>
      <c r="AI1075" s="22">
        <v>0</v>
      </c>
      <c r="AJ1075" s="22">
        <v>0</v>
      </c>
      <c r="AK1075" s="22">
        <v>0</v>
      </c>
      <c r="AL1075" s="45">
        <v>0</v>
      </c>
      <c r="AM1075" s="45">
        <v>0</v>
      </c>
      <c r="AN1075" s="45">
        <v>0</v>
      </c>
      <c r="AO1075" s="45">
        <v>0</v>
      </c>
      <c r="AP1075" s="45">
        <v>0</v>
      </c>
      <c r="AQ1075" s="45">
        <v>0</v>
      </c>
      <c r="AR1075" s="45">
        <v>0</v>
      </c>
      <c r="AS1075" s="45" t="s">
        <v>4443</v>
      </c>
      <c r="AT1075" s="45" t="s">
        <v>4445</v>
      </c>
      <c r="AU1075" s="45">
        <v>0.15720185760741215</v>
      </c>
      <c r="AV1075" s="10">
        <v>7.8501338090990176</v>
      </c>
      <c r="AW1075" s="10">
        <v>7.8501338090990176</v>
      </c>
      <c r="AX1075" s="17">
        <v>0</v>
      </c>
    </row>
    <row r="1076" spans="1:50" x14ac:dyDescent="0.25">
      <c r="A1076" s="22" t="s">
        <v>8</v>
      </c>
      <c r="B1076" s="22" t="s">
        <v>3946</v>
      </c>
      <c r="C1076" s="22" t="s">
        <v>14</v>
      </c>
      <c r="D1076" s="22">
        <v>208</v>
      </c>
      <c r="E1076" s="22" t="s">
        <v>97</v>
      </c>
      <c r="F1076" s="43">
        <v>1.3858010000000001</v>
      </c>
      <c r="G1076" s="43">
        <v>334.53566551618002</v>
      </c>
      <c r="H1076" s="43">
        <v>16.877083333333335</v>
      </c>
      <c r="I1076" s="9">
        <v>0</v>
      </c>
      <c r="J1076" s="9">
        <v>16.877083333333335</v>
      </c>
      <c r="K1076" s="11">
        <v>0</v>
      </c>
      <c r="L1076" s="41">
        <v>4517</v>
      </c>
      <c r="M1076" s="44">
        <v>0</v>
      </c>
      <c r="N1076" s="13">
        <v>0</v>
      </c>
      <c r="O1076" s="13">
        <v>0</v>
      </c>
      <c r="P1076" s="22">
        <v>0</v>
      </c>
      <c r="Q1076" s="22">
        <v>0</v>
      </c>
      <c r="R1076" s="14">
        <v>0</v>
      </c>
      <c r="S1076" s="22">
        <v>399</v>
      </c>
      <c r="T1076" s="22">
        <v>1</v>
      </c>
      <c r="U1076" s="22">
        <v>8215</v>
      </c>
      <c r="V1076" s="22"/>
      <c r="W1076" s="22">
        <v>1484</v>
      </c>
      <c r="X1076" s="22">
        <v>978</v>
      </c>
      <c r="Y1076" s="14">
        <v>8215</v>
      </c>
      <c r="Z1076" s="10">
        <v>1484</v>
      </c>
      <c r="AA1076" s="22">
        <v>978</v>
      </c>
      <c r="AB1076" s="22">
        <v>2772.43</v>
      </c>
      <c r="AC1076" s="22">
        <v>4.142461156904584E-3</v>
      </c>
      <c r="AD1076" s="42">
        <v>1.278E-2</v>
      </c>
      <c r="AE1076" s="22">
        <v>1106</v>
      </c>
      <c r="AF1076" s="22">
        <v>0.81173744388956015</v>
      </c>
      <c r="AG1076" s="22">
        <v>4.3641798058578502E-3</v>
      </c>
      <c r="AH1076" s="22">
        <v>0</v>
      </c>
      <c r="AI1076" s="22">
        <v>0</v>
      </c>
      <c r="AJ1076" s="22">
        <v>0</v>
      </c>
      <c r="AK1076" s="22">
        <v>0</v>
      </c>
      <c r="AL1076" s="45">
        <v>0</v>
      </c>
      <c r="AM1076" s="45">
        <v>0</v>
      </c>
      <c r="AN1076" s="45">
        <v>0</v>
      </c>
      <c r="AO1076" s="45">
        <v>0</v>
      </c>
      <c r="AP1076" s="45">
        <v>0</v>
      </c>
      <c r="AQ1076" s="45">
        <v>0</v>
      </c>
      <c r="AR1076" s="45">
        <v>0</v>
      </c>
      <c r="AS1076" s="45" t="s">
        <v>4443</v>
      </c>
      <c r="AT1076" s="45" t="s">
        <v>4443</v>
      </c>
      <c r="AU1076" s="45">
        <v>0.81173744388956015</v>
      </c>
      <c r="AV1076" s="10">
        <v>87.929885199358097</v>
      </c>
      <c r="AW1076" s="10">
        <v>87.929885199358097</v>
      </c>
      <c r="AX1076" s="17">
        <v>0</v>
      </c>
    </row>
    <row r="1077" spans="1:50" x14ac:dyDescent="0.25">
      <c r="A1077" s="22" t="s">
        <v>2195</v>
      </c>
      <c r="B1077" s="22" t="s">
        <v>3956</v>
      </c>
      <c r="C1077" s="22" t="s">
        <v>2360</v>
      </c>
      <c r="D1077" s="22">
        <v>5597</v>
      </c>
      <c r="E1077" s="22" t="s">
        <v>2361</v>
      </c>
      <c r="F1077" s="43">
        <v>2.3626680000000002</v>
      </c>
      <c r="G1077" s="43">
        <v>677.44417402095996</v>
      </c>
      <c r="H1077" s="43">
        <v>29.467234848484846</v>
      </c>
      <c r="I1077" s="9">
        <v>6.9696969696969702E-2</v>
      </c>
      <c r="J1077" s="9">
        <v>29.397537878787883</v>
      </c>
      <c r="K1077" s="11">
        <v>6.9696969696969702E-2</v>
      </c>
      <c r="L1077" s="41">
        <v>2127</v>
      </c>
      <c r="M1077" s="44">
        <v>12</v>
      </c>
      <c r="N1077" s="13">
        <v>0</v>
      </c>
      <c r="O1077" s="13">
        <v>0</v>
      </c>
      <c r="P1077" s="22">
        <v>0</v>
      </c>
      <c r="Q1077" s="22">
        <v>0</v>
      </c>
      <c r="R1077" s="14">
        <v>0</v>
      </c>
      <c r="S1077" s="22">
        <v>836</v>
      </c>
      <c r="T1077" s="22">
        <v>0.99763476382988292</v>
      </c>
      <c r="U1077" s="22">
        <v>3878</v>
      </c>
      <c r="V1077" s="22"/>
      <c r="W1077" s="22">
        <v>699</v>
      </c>
      <c r="X1077" s="22">
        <v>461</v>
      </c>
      <c r="Y1077" s="14">
        <v>3866</v>
      </c>
      <c r="Z1077" s="10">
        <v>699</v>
      </c>
      <c r="AA1077" s="22">
        <v>461</v>
      </c>
      <c r="AB1077" s="22">
        <v>1305.57</v>
      </c>
      <c r="AC1077" s="22">
        <v>3.487620221126737E-3</v>
      </c>
      <c r="AD1077" s="42">
        <v>5.0699999999999999E-3</v>
      </c>
      <c r="AE1077" s="22">
        <v>1107</v>
      </c>
      <c r="AF1077" s="22">
        <v>1.2241676302236459</v>
      </c>
      <c r="AG1077" s="22">
        <v>4.3256806721683602E-3</v>
      </c>
      <c r="AH1077" s="22">
        <v>0</v>
      </c>
      <c r="AI1077" s="22">
        <v>0</v>
      </c>
      <c r="AJ1077" s="22">
        <v>0</v>
      </c>
      <c r="AK1077" s="22">
        <v>0</v>
      </c>
      <c r="AL1077" s="45">
        <v>0</v>
      </c>
      <c r="AM1077" s="45">
        <v>0</v>
      </c>
      <c r="AN1077" s="45">
        <v>0</v>
      </c>
      <c r="AO1077" s="45">
        <v>0</v>
      </c>
      <c r="AP1077" s="45">
        <v>0</v>
      </c>
      <c r="AQ1077" s="45">
        <v>0</v>
      </c>
      <c r="AR1077" s="45">
        <v>0</v>
      </c>
      <c r="AS1077" s="45" t="s">
        <v>4443</v>
      </c>
      <c r="AT1077" s="45" t="s">
        <v>4444</v>
      </c>
      <c r="AU1077" s="45">
        <v>1.2212721846663548</v>
      </c>
      <c r="AV1077" s="10">
        <v>23.777501465671079</v>
      </c>
      <c r="AW1077" s="10">
        <v>23.721262059169469</v>
      </c>
      <c r="AX1077" s="17">
        <v>2.3652361701170408E-3</v>
      </c>
    </row>
    <row r="1078" spans="1:50" x14ac:dyDescent="0.25">
      <c r="A1078" s="22" t="s">
        <v>8</v>
      </c>
      <c r="B1078" s="22" t="s">
        <v>3946</v>
      </c>
      <c r="C1078" s="22" t="s">
        <v>23</v>
      </c>
      <c r="D1078" s="22">
        <v>156</v>
      </c>
      <c r="E1078" s="22" t="s">
        <v>246</v>
      </c>
      <c r="F1078" s="43">
        <v>3.099367</v>
      </c>
      <c r="G1078" s="43">
        <v>665.74487568924997</v>
      </c>
      <c r="H1078" s="43">
        <v>30.160037878787882</v>
      </c>
      <c r="I1078" s="9">
        <v>0</v>
      </c>
      <c r="J1078" s="9">
        <v>30.160037878787882</v>
      </c>
      <c r="K1078" s="11">
        <v>0</v>
      </c>
      <c r="L1078" s="41">
        <v>4452</v>
      </c>
      <c r="M1078" s="44">
        <v>0</v>
      </c>
      <c r="N1078" s="13">
        <v>0</v>
      </c>
      <c r="O1078" s="13">
        <v>0</v>
      </c>
      <c r="P1078" s="22">
        <v>0</v>
      </c>
      <c r="Q1078" s="22">
        <v>0</v>
      </c>
      <c r="R1078" s="14">
        <v>0</v>
      </c>
      <c r="S1078" s="22">
        <v>703</v>
      </c>
      <c r="T1078" s="22">
        <v>1</v>
      </c>
      <c r="U1078" s="22">
        <v>8097</v>
      </c>
      <c r="V1078" s="22"/>
      <c r="W1078" s="22">
        <v>1462</v>
      </c>
      <c r="X1078" s="22">
        <v>964</v>
      </c>
      <c r="Y1078" s="14">
        <v>8097</v>
      </c>
      <c r="Z1078" s="10">
        <v>1462</v>
      </c>
      <c r="AA1078" s="22">
        <v>964</v>
      </c>
      <c r="AB1078" s="22">
        <v>2731.67</v>
      </c>
      <c r="AC1078" s="22">
        <v>4.655487579669622E-3</v>
      </c>
      <c r="AD1078" s="42">
        <v>1.4149999999999999E-2</v>
      </c>
      <c r="AE1078" s="22">
        <v>1108</v>
      </c>
      <c r="AF1078" s="22">
        <v>2.0532559347445014</v>
      </c>
      <c r="AG1078" s="22">
        <v>4.3135628881187001E-3</v>
      </c>
      <c r="AH1078" s="22">
        <v>0</v>
      </c>
      <c r="AI1078" s="22">
        <v>0</v>
      </c>
      <c r="AJ1078" s="22">
        <v>0</v>
      </c>
      <c r="AK1078" s="22">
        <v>0</v>
      </c>
      <c r="AL1078" s="45">
        <v>0</v>
      </c>
      <c r="AM1078" s="45">
        <v>0</v>
      </c>
      <c r="AN1078" s="45">
        <v>0</v>
      </c>
      <c r="AO1078" s="45">
        <v>0</v>
      </c>
      <c r="AP1078" s="45">
        <v>0</v>
      </c>
      <c r="AQ1078" s="45">
        <v>0</v>
      </c>
      <c r="AR1078" s="45">
        <v>0</v>
      </c>
      <c r="AS1078" s="45" t="s">
        <v>4443</v>
      </c>
      <c r="AT1078" s="45" t="s">
        <v>4443</v>
      </c>
      <c r="AU1078" s="45">
        <v>2.0532559347445014</v>
      </c>
      <c r="AV1078" s="10">
        <v>48.474740180225432</v>
      </c>
      <c r="AW1078" s="10">
        <v>48.474740180225432</v>
      </c>
      <c r="AX1078" s="17">
        <v>0</v>
      </c>
    </row>
    <row r="1079" spans="1:50" x14ac:dyDescent="0.25">
      <c r="A1079" s="22" t="s">
        <v>964</v>
      </c>
      <c r="B1079" s="22" t="s">
        <v>3952</v>
      </c>
      <c r="C1079" s="22" t="s">
        <v>1006</v>
      </c>
      <c r="D1079" s="22">
        <v>457</v>
      </c>
      <c r="E1079" s="22" t="s">
        <v>1135</v>
      </c>
      <c r="F1079" s="43">
        <v>0.97286600000000001</v>
      </c>
      <c r="G1079" s="43">
        <v>164.70143920526999</v>
      </c>
      <c r="H1079" s="43">
        <v>6.7585227272727284</v>
      </c>
      <c r="I1079" s="9">
        <v>0</v>
      </c>
      <c r="J1079" s="9">
        <v>6.7585227272727284</v>
      </c>
      <c r="K1079" s="11">
        <v>0.14867424242424243</v>
      </c>
      <c r="L1079" s="41">
        <v>2934</v>
      </c>
      <c r="M1079" s="44">
        <v>5</v>
      </c>
      <c r="N1079" s="13">
        <v>5</v>
      </c>
      <c r="O1079" s="13">
        <v>1</v>
      </c>
      <c r="P1079" s="22">
        <v>4</v>
      </c>
      <c r="Q1079" s="22">
        <v>0</v>
      </c>
      <c r="R1079" s="14">
        <v>0</v>
      </c>
      <c r="S1079" s="22">
        <v>271</v>
      </c>
      <c r="T1079" s="22">
        <v>0.97800196160851893</v>
      </c>
      <c r="U1079" s="22">
        <v>5228</v>
      </c>
      <c r="V1079" s="22"/>
      <c r="W1079" s="22">
        <v>949</v>
      </c>
      <c r="X1079" s="22">
        <v>624</v>
      </c>
      <c r="Y1079" s="14">
        <v>5223</v>
      </c>
      <c r="Z1079" s="10">
        <v>945</v>
      </c>
      <c r="AA1079" s="22">
        <v>624</v>
      </c>
      <c r="AB1079" s="22">
        <v>1764.72</v>
      </c>
      <c r="AC1079" s="22">
        <v>5.9068457731416774E-3</v>
      </c>
      <c r="AD1079" s="42">
        <v>1.1610000000000001E-2</v>
      </c>
      <c r="AE1079" s="22">
        <v>1109</v>
      </c>
      <c r="AF1079" s="22">
        <v>0.37168499148424733</v>
      </c>
      <c r="AG1079" s="22">
        <v>4.2722412814281303E-3</v>
      </c>
      <c r="AH1079" s="22">
        <v>0</v>
      </c>
      <c r="AI1079" s="22">
        <v>0</v>
      </c>
      <c r="AJ1079" s="22">
        <v>0</v>
      </c>
      <c r="AK1079" s="22">
        <v>0</v>
      </c>
      <c r="AL1079" s="45">
        <v>0</v>
      </c>
      <c r="AM1079" s="45">
        <v>0</v>
      </c>
      <c r="AN1079" s="45">
        <v>0</v>
      </c>
      <c r="AO1079" s="45">
        <v>0</v>
      </c>
      <c r="AP1079" s="45">
        <v>0</v>
      </c>
      <c r="AQ1079" s="45">
        <v>0</v>
      </c>
      <c r="AR1079" s="45">
        <v>0</v>
      </c>
      <c r="AS1079" s="45" t="s">
        <v>4443</v>
      </c>
      <c r="AT1079" s="45" t="s">
        <v>4443</v>
      </c>
      <c r="AU1079" s="45">
        <v>0.37168499148424738</v>
      </c>
      <c r="AV1079" s="10">
        <v>139.82345523329127</v>
      </c>
      <c r="AW1079" s="10">
        <v>140.41530054644807</v>
      </c>
      <c r="AX1079" s="17">
        <v>0</v>
      </c>
    </row>
    <row r="1080" spans="1:50" x14ac:dyDescent="0.25">
      <c r="A1080" s="22" t="s">
        <v>8</v>
      </c>
      <c r="B1080" s="22" t="s">
        <v>3953</v>
      </c>
      <c r="C1080" s="22" t="s">
        <v>180</v>
      </c>
      <c r="D1080" s="22">
        <v>3850</v>
      </c>
      <c r="E1080" s="22" t="s">
        <v>222</v>
      </c>
      <c r="F1080" s="43">
        <v>1.36975</v>
      </c>
      <c r="G1080" s="43">
        <v>382.51662473569002</v>
      </c>
      <c r="H1080" s="43">
        <v>16.606060606060606</v>
      </c>
      <c r="I1080" s="9">
        <v>0</v>
      </c>
      <c r="J1080" s="9">
        <v>16.606060606060606</v>
      </c>
      <c r="K1080" s="11">
        <v>0.51590909090909087</v>
      </c>
      <c r="L1080" s="41">
        <v>3875</v>
      </c>
      <c r="M1080" s="44">
        <v>690</v>
      </c>
      <c r="N1080" s="13">
        <v>350</v>
      </c>
      <c r="O1080" s="13">
        <v>340</v>
      </c>
      <c r="P1080" s="22">
        <v>298</v>
      </c>
      <c r="Q1080" s="22">
        <v>290</v>
      </c>
      <c r="R1080" s="14">
        <v>0</v>
      </c>
      <c r="S1080" s="22">
        <v>368</v>
      </c>
      <c r="T1080" s="22">
        <v>0.96893248175182478</v>
      </c>
      <c r="U1080" s="22">
        <v>7520</v>
      </c>
      <c r="V1080" s="22"/>
      <c r="W1080" s="22">
        <v>1584</v>
      </c>
      <c r="X1080" s="22">
        <v>1154</v>
      </c>
      <c r="Y1080" s="14">
        <v>6830</v>
      </c>
      <c r="Z1080" s="10">
        <v>1286</v>
      </c>
      <c r="AA1080" s="22">
        <v>864</v>
      </c>
      <c r="AB1080" s="22">
        <v>2376.52</v>
      </c>
      <c r="AC1080" s="22">
        <v>3.5808901141132494E-3</v>
      </c>
      <c r="AD1080" s="42">
        <v>9.58E-3</v>
      </c>
      <c r="AE1080" s="22">
        <v>1110</v>
      </c>
      <c r="AF1080" s="22">
        <v>0.86431677183210243</v>
      </c>
      <c r="AG1080" s="22">
        <v>4.2368469207456003E-3</v>
      </c>
      <c r="AH1080" s="22">
        <v>0</v>
      </c>
      <c r="AI1080" s="22">
        <v>0</v>
      </c>
      <c r="AJ1080" s="22">
        <v>0</v>
      </c>
      <c r="AK1080" s="22">
        <v>0</v>
      </c>
      <c r="AL1080" s="45">
        <v>0</v>
      </c>
      <c r="AM1080" s="45">
        <v>0</v>
      </c>
      <c r="AN1080" s="45">
        <v>0</v>
      </c>
      <c r="AO1080" s="45">
        <v>0</v>
      </c>
      <c r="AP1080" s="45">
        <v>0</v>
      </c>
      <c r="AQ1080" s="45">
        <v>0</v>
      </c>
      <c r="AR1080" s="45">
        <v>0</v>
      </c>
      <c r="AS1080" s="45" t="s">
        <v>4443</v>
      </c>
      <c r="AT1080" s="45" t="s">
        <v>4444</v>
      </c>
      <c r="AU1080" s="45">
        <v>0.86431677183210243</v>
      </c>
      <c r="AV1080" s="10">
        <v>77.441605839416056</v>
      </c>
      <c r="AW1080" s="10">
        <v>95.386861313868621</v>
      </c>
      <c r="AX1080" s="17">
        <v>0</v>
      </c>
    </row>
    <row r="1081" spans="1:50" x14ac:dyDescent="0.25">
      <c r="A1081" s="22" t="s">
        <v>964</v>
      </c>
      <c r="B1081" s="22" t="s">
        <v>3952</v>
      </c>
      <c r="C1081" s="22" t="s">
        <v>1056</v>
      </c>
      <c r="D1081" s="22">
        <v>3118</v>
      </c>
      <c r="E1081" s="22" t="s">
        <v>1057</v>
      </c>
      <c r="F1081" s="43">
        <v>1.988591</v>
      </c>
      <c r="G1081" s="43">
        <v>496.32421216820001</v>
      </c>
      <c r="H1081" s="43">
        <v>18.827651515151516</v>
      </c>
      <c r="I1081" s="9">
        <v>13.442613636363637</v>
      </c>
      <c r="J1081" s="9">
        <v>5.3850378787878785</v>
      </c>
      <c r="K1081" s="11">
        <v>18.827651515151516</v>
      </c>
      <c r="L1081" s="41">
        <v>1509</v>
      </c>
      <c r="M1081" s="44">
        <v>1845</v>
      </c>
      <c r="N1081" s="13">
        <v>388</v>
      </c>
      <c r="O1081" s="13">
        <v>45</v>
      </c>
      <c r="P1081" s="22">
        <v>258</v>
      </c>
      <c r="Q1081" s="22">
        <v>20</v>
      </c>
      <c r="R1081" s="14">
        <v>0</v>
      </c>
      <c r="S1081" s="22">
        <v>663</v>
      </c>
      <c r="T1081" s="22">
        <v>0</v>
      </c>
      <c r="U1081" s="22">
        <v>1845</v>
      </c>
      <c r="V1081" s="22"/>
      <c r="W1081" s="22">
        <v>388</v>
      </c>
      <c r="X1081" s="22">
        <v>45</v>
      </c>
      <c r="Y1081" s="14">
        <v>0</v>
      </c>
      <c r="Z1081" s="10">
        <v>130</v>
      </c>
      <c r="AA1081" s="22">
        <v>25</v>
      </c>
      <c r="AB1081" s="22">
        <v>178.1</v>
      </c>
      <c r="AC1081" s="22">
        <v>4.0066370957661107E-3</v>
      </c>
      <c r="AD1081" s="42">
        <v>1.08E-3</v>
      </c>
      <c r="AE1081" s="22">
        <v>1111</v>
      </c>
      <c r="AF1081" s="22">
        <v>0.99434379623878555</v>
      </c>
      <c r="AG1081" s="22">
        <v>4.2312501967607897E-3</v>
      </c>
      <c r="AH1081" s="22">
        <v>0</v>
      </c>
      <c r="AI1081" s="22">
        <v>0</v>
      </c>
      <c r="AJ1081" s="22">
        <v>0</v>
      </c>
      <c r="AK1081" s="22">
        <v>0</v>
      </c>
      <c r="AL1081" s="45">
        <v>0</v>
      </c>
      <c r="AM1081" s="45">
        <v>0</v>
      </c>
      <c r="AN1081" s="45">
        <v>0</v>
      </c>
      <c r="AO1081" s="45">
        <v>0</v>
      </c>
      <c r="AP1081" s="45">
        <v>0</v>
      </c>
      <c r="AQ1081" s="45">
        <v>0</v>
      </c>
      <c r="AR1081" s="45">
        <v>0</v>
      </c>
      <c r="AS1081" s="45" t="s">
        <v>4443</v>
      </c>
      <c r="AT1081" s="45" t="s">
        <v>4445</v>
      </c>
      <c r="AU1081" s="45">
        <v>0.28439972999152385</v>
      </c>
      <c r="AV1081" s="10">
        <v>24.140962965568178</v>
      </c>
      <c r="AW1081" s="10">
        <v>20.607987124031787</v>
      </c>
      <c r="AX1081" s="17">
        <v>0.71398249673071124</v>
      </c>
    </row>
    <row r="1082" spans="1:50" x14ac:dyDescent="0.25">
      <c r="A1082" s="22" t="s">
        <v>539</v>
      </c>
      <c r="B1082" s="22" t="s">
        <v>3949</v>
      </c>
      <c r="C1082" s="22" t="s">
        <v>582</v>
      </c>
      <c r="D1082" s="22">
        <v>3742</v>
      </c>
      <c r="E1082" s="22" t="s">
        <v>583</v>
      </c>
      <c r="F1082" s="43">
        <v>2.610411</v>
      </c>
      <c r="G1082" s="43">
        <v>452.44135922362</v>
      </c>
      <c r="H1082" s="43">
        <v>20.588636363636365</v>
      </c>
      <c r="I1082" s="9">
        <v>0</v>
      </c>
      <c r="J1082" s="9">
        <v>20.588636363636365</v>
      </c>
      <c r="K1082" s="11">
        <v>0</v>
      </c>
      <c r="L1082" s="41">
        <v>4386</v>
      </c>
      <c r="M1082" s="44">
        <v>0</v>
      </c>
      <c r="N1082" s="13">
        <v>0</v>
      </c>
      <c r="O1082" s="13">
        <v>0</v>
      </c>
      <c r="P1082" s="22">
        <v>0</v>
      </c>
      <c r="Q1082" s="22">
        <v>0</v>
      </c>
      <c r="R1082" s="14">
        <v>0</v>
      </c>
      <c r="S1082" s="22">
        <v>511</v>
      </c>
      <c r="T1082" s="22">
        <v>1</v>
      </c>
      <c r="U1082" s="22">
        <v>7977</v>
      </c>
      <c r="V1082" s="22"/>
      <c r="W1082" s="22">
        <v>1441</v>
      </c>
      <c r="X1082" s="22">
        <v>950</v>
      </c>
      <c r="Y1082" s="14">
        <v>7977</v>
      </c>
      <c r="Z1082" s="10">
        <v>1441</v>
      </c>
      <c r="AA1082" s="22">
        <v>950</v>
      </c>
      <c r="AB1082" s="22">
        <v>2692.1</v>
      </c>
      <c r="AC1082" s="22">
        <v>5.7696117889828001E-3</v>
      </c>
      <c r="AD1082" s="42">
        <v>1.729E-2</v>
      </c>
      <c r="AE1082" s="22">
        <v>1112</v>
      </c>
      <c r="AF1082" s="22">
        <v>1.1067342726238421</v>
      </c>
      <c r="AG1082" s="22">
        <v>4.2081151050336199E-3</v>
      </c>
      <c r="AH1082" s="22">
        <v>0</v>
      </c>
      <c r="AI1082" s="22">
        <v>0</v>
      </c>
      <c r="AJ1082" s="22">
        <v>0</v>
      </c>
      <c r="AK1082" s="22">
        <v>0</v>
      </c>
      <c r="AL1082" s="45">
        <v>0</v>
      </c>
      <c r="AM1082" s="45">
        <v>0</v>
      </c>
      <c r="AN1082" s="45">
        <v>0</v>
      </c>
      <c r="AO1082" s="45">
        <v>0</v>
      </c>
      <c r="AP1082" s="45">
        <v>0</v>
      </c>
      <c r="AQ1082" s="45">
        <v>0</v>
      </c>
      <c r="AR1082" s="45">
        <v>0</v>
      </c>
      <c r="AS1082" s="45" t="s">
        <v>4443</v>
      </c>
      <c r="AT1082" s="45" t="s">
        <v>4442</v>
      </c>
      <c r="AU1082" s="45">
        <v>1.1067342726238421</v>
      </c>
      <c r="AV1082" s="10">
        <v>69.990065128601387</v>
      </c>
      <c r="AW1082" s="10">
        <v>69.990065128601387</v>
      </c>
      <c r="AX1082" s="17">
        <v>0</v>
      </c>
    </row>
    <row r="1083" spans="1:50" x14ac:dyDescent="0.25">
      <c r="A1083" s="22" t="s">
        <v>964</v>
      </c>
      <c r="B1083" s="22" t="s">
        <v>3948</v>
      </c>
      <c r="C1083" s="22" t="s">
        <v>1084</v>
      </c>
      <c r="D1083" s="22">
        <v>6423</v>
      </c>
      <c r="E1083" s="22" t="s">
        <v>1127</v>
      </c>
      <c r="F1083" s="43">
        <v>1.6160909999999999</v>
      </c>
      <c r="G1083" s="43">
        <v>376.24101764714999</v>
      </c>
      <c r="H1083" s="43">
        <v>14.554356060606063</v>
      </c>
      <c r="I1083" s="9">
        <v>7.0763257575757574</v>
      </c>
      <c r="J1083" s="9">
        <v>7.4778409090909088</v>
      </c>
      <c r="K1083" s="11">
        <v>14.384280303030303</v>
      </c>
      <c r="L1083" s="41">
        <v>4905</v>
      </c>
      <c r="M1083" s="44">
        <v>14275</v>
      </c>
      <c r="N1083" s="13">
        <v>2661</v>
      </c>
      <c r="O1083" s="13">
        <v>1752</v>
      </c>
      <c r="P1083" s="22">
        <v>1673</v>
      </c>
      <c r="Q1083" s="22">
        <v>1017</v>
      </c>
      <c r="R1083" s="14">
        <v>0</v>
      </c>
      <c r="S1083" s="22">
        <v>389</v>
      </c>
      <c r="T1083" s="22">
        <v>1.1685557015888692E-2</v>
      </c>
      <c r="U1083" s="22">
        <v>14379</v>
      </c>
      <c r="V1083" s="22"/>
      <c r="W1083" s="22">
        <v>2680</v>
      </c>
      <c r="X1083" s="22">
        <v>1764</v>
      </c>
      <c r="Y1083" s="14">
        <v>104</v>
      </c>
      <c r="Z1083" s="10">
        <v>1007</v>
      </c>
      <c r="AA1083" s="22">
        <v>747</v>
      </c>
      <c r="AB1083" s="22">
        <v>1388.95</v>
      </c>
      <c r="AC1083" s="22">
        <v>4.2953610164738025E-3</v>
      </c>
      <c r="AD1083" s="42">
        <v>8.9899999999999997E-3</v>
      </c>
      <c r="AE1083" s="22">
        <v>1113</v>
      </c>
      <c r="AF1083" s="22">
        <v>0.64801608894528495</v>
      </c>
      <c r="AG1083" s="22">
        <v>4.2078966814628896E-3</v>
      </c>
      <c r="AH1083" s="22">
        <v>0</v>
      </c>
      <c r="AI1083" s="22">
        <v>0</v>
      </c>
      <c r="AJ1083" s="22">
        <v>0</v>
      </c>
      <c r="AK1083" s="22">
        <v>0</v>
      </c>
      <c r="AL1083" s="45">
        <v>0</v>
      </c>
      <c r="AM1083" s="45">
        <v>0</v>
      </c>
      <c r="AN1083" s="45">
        <v>0</v>
      </c>
      <c r="AO1083" s="45">
        <v>0</v>
      </c>
      <c r="AP1083" s="45">
        <v>0</v>
      </c>
      <c r="AQ1083" s="45">
        <v>0</v>
      </c>
      <c r="AR1083" s="45">
        <v>0</v>
      </c>
      <c r="AS1083" s="45" t="s">
        <v>4443</v>
      </c>
      <c r="AT1083" s="45" t="s">
        <v>4444</v>
      </c>
      <c r="AU1083" s="45">
        <v>0.33294233008219815</v>
      </c>
      <c r="AV1083" s="10">
        <v>134.66453916875619</v>
      </c>
      <c r="AW1083" s="10">
        <v>184.13731180137154</v>
      </c>
      <c r="AX1083" s="17">
        <v>0.486199851653285</v>
      </c>
    </row>
    <row r="1084" spans="1:50" x14ac:dyDescent="0.25">
      <c r="A1084" s="22" t="s">
        <v>2906</v>
      </c>
      <c r="B1084" s="22" t="s">
        <v>3950</v>
      </c>
      <c r="C1084" s="22" t="s">
        <v>2982</v>
      </c>
      <c r="D1084" s="22">
        <v>3498</v>
      </c>
      <c r="E1084" s="22" t="s">
        <v>3000</v>
      </c>
      <c r="F1084" s="43">
        <v>1.483862</v>
      </c>
      <c r="G1084" s="43">
        <v>219.64329297302001</v>
      </c>
      <c r="H1084" s="43">
        <v>10.5</v>
      </c>
      <c r="I1084" s="9">
        <v>0</v>
      </c>
      <c r="J1084" s="9">
        <v>10.5</v>
      </c>
      <c r="K1084" s="11">
        <v>0</v>
      </c>
      <c r="L1084" s="41">
        <v>2497</v>
      </c>
      <c r="M1084" s="44">
        <v>0</v>
      </c>
      <c r="N1084" s="13">
        <v>0</v>
      </c>
      <c r="O1084" s="13">
        <v>0</v>
      </c>
      <c r="P1084" s="22">
        <v>0</v>
      </c>
      <c r="Q1084" s="22">
        <v>0</v>
      </c>
      <c r="R1084" s="14">
        <v>0</v>
      </c>
      <c r="S1084" s="22">
        <v>374</v>
      </c>
      <c r="T1084" s="22">
        <v>1</v>
      </c>
      <c r="U1084" s="22">
        <v>4547</v>
      </c>
      <c r="V1084" s="22"/>
      <c r="W1084" s="22">
        <v>822</v>
      </c>
      <c r="X1084" s="22">
        <v>542</v>
      </c>
      <c r="Y1084" s="14">
        <v>4547</v>
      </c>
      <c r="Z1084" s="10">
        <v>822</v>
      </c>
      <c r="AA1084" s="22">
        <v>542</v>
      </c>
      <c r="AB1084" s="22">
        <v>1535.37</v>
      </c>
      <c r="AC1084" s="22">
        <v>6.7557810662685286E-3</v>
      </c>
      <c r="AD1084" s="42">
        <v>1.155E-2</v>
      </c>
      <c r="AE1084" s="22">
        <v>1114</v>
      </c>
      <c r="AF1084" s="22">
        <v>0.71061870451504705</v>
      </c>
      <c r="AG1084" s="22">
        <v>4.2048444054144799E-3</v>
      </c>
      <c r="AH1084" s="22">
        <v>0</v>
      </c>
      <c r="AI1084" s="22">
        <v>0</v>
      </c>
      <c r="AJ1084" s="22">
        <v>0</v>
      </c>
      <c r="AK1084" s="22">
        <v>0</v>
      </c>
      <c r="AL1084" s="45">
        <v>0</v>
      </c>
      <c r="AM1084" s="45">
        <v>0</v>
      </c>
      <c r="AN1084" s="45">
        <v>0</v>
      </c>
      <c r="AO1084" s="45">
        <v>0</v>
      </c>
      <c r="AP1084" s="45">
        <v>0</v>
      </c>
      <c r="AQ1084" s="45">
        <v>0</v>
      </c>
      <c r="AR1084" s="45">
        <v>0</v>
      </c>
      <c r="AS1084" s="45" t="s">
        <v>4443</v>
      </c>
      <c r="AT1084" s="45" t="s">
        <v>4443</v>
      </c>
      <c r="AU1084" s="45">
        <v>0.71061870451504705</v>
      </c>
      <c r="AV1084" s="10">
        <v>78.285714285714292</v>
      </c>
      <c r="AW1084" s="10">
        <v>78.285714285714292</v>
      </c>
      <c r="AX1084" s="17">
        <v>0</v>
      </c>
    </row>
    <row r="1085" spans="1:50" x14ac:dyDescent="0.25">
      <c r="A1085" s="22" t="s">
        <v>539</v>
      </c>
      <c r="B1085" s="22" t="s">
        <v>3949</v>
      </c>
      <c r="C1085" s="22" t="s">
        <v>540</v>
      </c>
      <c r="D1085" s="22">
        <v>6140</v>
      </c>
      <c r="E1085" s="22" t="s">
        <v>784</v>
      </c>
      <c r="F1085" s="43">
        <v>0.82286599999999999</v>
      </c>
      <c r="G1085" s="43">
        <v>167.93975386331999</v>
      </c>
      <c r="H1085" s="43">
        <v>8.5943181818181813</v>
      </c>
      <c r="I1085" s="9">
        <v>0</v>
      </c>
      <c r="J1085" s="9">
        <v>8.5943181818181813</v>
      </c>
      <c r="K1085" s="11">
        <v>2.3494318181818183</v>
      </c>
      <c r="L1085" s="41">
        <v>5449</v>
      </c>
      <c r="M1085" s="44">
        <v>276</v>
      </c>
      <c r="N1085" s="13">
        <v>276</v>
      </c>
      <c r="O1085" s="13">
        <v>186</v>
      </c>
      <c r="P1085" s="22">
        <v>0</v>
      </c>
      <c r="Q1085" s="22">
        <v>0</v>
      </c>
      <c r="R1085" s="14">
        <v>0</v>
      </c>
      <c r="S1085" s="22">
        <v>188</v>
      </c>
      <c r="T1085" s="22">
        <v>0.72662964432103661</v>
      </c>
      <c r="U1085" s="22">
        <v>7475</v>
      </c>
      <c r="V1085" s="22"/>
      <c r="W1085" s="22">
        <v>1576</v>
      </c>
      <c r="X1085" s="22">
        <v>1043</v>
      </c>
      <c r="Y1085" s="14">
        <v>7199</v>
      </c>
      <c r="Z1085" s="10">
        <v>1576</v>
      </c>
      <c r="AA1085" s="22">
        <v>1043</v>
      </c>
      <c r="AB1085" s="22">
        <v>2807.03</v>
      </c>
      <c r="AC1085" s="22">
        <v>4.8997690009102935E-3</v>
      </c>
      <c r="AD1085" s="42">
        <v>1.6060000000000001E-2</v>
      </c>
      <c r="AE1085" s="22">
        <v>1115</v>
      </c>
      <c r="AF1085" s="22">
        <v>0.59410709181639398</v>
      </c>
      <c r="AG1085" s="22">
        <v>4.1838527592703801E-3</v>
      </c>
      <c r="AH1085" s="22">
        <v>0</v>
      </c>
      <c r="AI1085" s="22">
        <v>0</v>
      </c>
      <c r="AJ1085" s="22">
        <v>0</v>
      </c>
      <c r="AK1085" s="22">
        <v>0</v>
      </c>
      <c r="AL1085" s="45">
        <v>0</v>
      </c>
      <c r="AM1085" s="45">
        <v>0</v>
      </c>
      <c r="AN1085" s="45">
        <v>0</v>
      </c>
      <c r="AO1085" s="45">
        <v>0</v>
      </c>
      <c r="AP1085" s="45">
        <v>0</v>
      </c>
      <c r="AQ1085" s="45">
        <v>0</v>
      </c>
      <c r="AR1085" s="45">
        <v>0</v>
      </c>
      <c r="AS1085" s="45" t="s">
        <v>4443</v>
      </c>
      <c r="AT1085" s="45" t="s">
        <v>4443</v>
      </c>
      <c r="AU1085" s="45">
        <v>0.59410709181639398</v>
      </c>
      <c r="AV1085" s="10">
        <v>183.37696681211162</v>
      </c>
      <c r="AW1085" s="10">
        <v>183.37696681211162</v>
      </c>
      <c r="AX1085" s="17">
        <v>0</v>
      </c>
    </row>
    <row r="1086" spans="1:50" x14ac:dyDescent="0.25">
      <c r="A1086" s="22" t="s">
        <v>539</v>
      </c>
      <c r="B1086" s="22" t="s">
        <v>3949</v>
      </c>
      <c r="C1086" s="22" t="s">
        <v>596</v>
      </c>
      <c r="D1086" s="22">
        <v>1432</v>
      </c>
      <c r="E1086" s="22" t="s">
        <v>682</v>
      </c>
      <c r="F1086" s="43">
        <v>3.1606540000000001</v>
      </c>
      <c r="G1086" s="43">
        <v>341.47021077670001</v>
      </c>
      <c r="H1086" s="43">
        <v>15.055681818181821</v>
      </c>
      <c r="I1086" s="9">
        <v>0.48693181818181824</v>
      </c>
      <c r="J1086" s="9">
        <v>14.568750000000001</v>
      </c>
      <c r="K1086" s="11">
        <v>0.48939393939393944</v>
      </c>
      <c r="L1086" s="41">
        <v>702</v>
      </c>
      <c r="M1086" s="44">
        <v>23</v>
      </c>
      <c r="N1086" s="13">
        <v>4</v>
      </c>
      <c r="O1086" s="13">
        <v>4</v>
      </c>
      <c r="P1086" s="22">
        <v>4</v>
      </c>
      <c r="Q1086" s="22">
        <v>4</v>
      </c>
      <c r="R1086" s="14">
        <v>0</v>
      </c>
      <c r="S1086" s="22">
        <v>404</v>
      </c>
      <c r="T1086" s="22">
        <v>0.96749440209323978</v>
      </c>
      <c r="U1086" s="22">
        <v>1268</v>
      </c>
      <c r="V1086" s="22"/>
      <c r="W1086" s="22">
        <v>230</v>
      </c>
      <c r="X1086" s="22">
        <v>154</v>
      </c>
      <c r="Y1086" s="14">
        <v>1245</v>
      </c>
      <c r="Z1086" s="10">
        <v>226</v>
      </c>
      <c r="AA1086" s="22">
        <v>150</v>
      </c>
      <c r="AB1086" s="22">
        <v>421.67</v>
      </c>
      <c r="AC1086" s="22">
        <v>9.2560167776007517E-3</v>
      </c>
      <c r="AD1086" s="42">
        <v>4.3499999999999997E-3</v>
      </c>
      <c r="AE1086" s="22">
        <v>1116</v>
      </c>
      <c r="AF1086" s="22">
        <v>0.66427328434133559</v>
      </c>
      <c r="AG1086" s="22">
        <v>4.1778193983731801E-3</v>
      </c>
      <c r="AH1086" s="22">
        <v>0</v>
      </c>
      <c r="AI1086" s="22">
        <v>0</v>
      </c>
      <c r="AJ1086" s="22">
        <v>0</v>
      </c>
      <c r="AK1086" s="22">
        <v>0</v>
      </c>
      <c r="AL1086" s="45">
        <v>0</v>
      </c>
      <c r="AM1086" s="45">
        <v>0</v>
      </c>
      <c r="AN1086" s="45">
        <v>0</v>
      </c>
      <c r="AO1086" s="45">
        <v>0</v>
      </c>
      <c r="AP1086" s="45">
        <v>0</v>
      </c>
      <c r="AQ1086" s="45">
        <v>0</v>
      </c>
      <c r="AR1086" s="45">
        <v>0</v>
      </c>
      <c r="AS1086" s="45" t="s">
        <v>4443</v>
      </c>
      <c r="AT1086" s="45" t="s">
        <v>4444</v>
      </c>
      <c r="AU1086" s="45">
        <v>0.64278931556329477</v>
      </c>
      <c r="AV1086" s="10">
        <v>15.512655512655511</v>
      </c>
      <c r="AW1086" s="10">
        <v>15.276624650917048</v>
      </c>
      <c r="AX1086" s="17">
        <v>3.2342063551966185E-2</v>
      </c>
    </row>
    <row r="1087" spans="1:50" x14ac:dyDescent="0.25">
      <c r="A1087" s="22" t="s">
        <v>1672</v>
      </c>
      <c r="B1087" s="22" t="s">
        <v>3947</v>
      </c>
      <c r="C1087" s="22" t="s">
        <v>1895</v>
      </c>
      <c r="D1087" s="22">
        <v>2372</v>
      </c>
      <c r="E1087" s="22" t="s">
        <v>1935</v>
      </c>
      <c r="F1087" s="43">
        <v>0.43334800000000001</v>
      </c>
      <c r="G1087" s="43">
        <v>116.60999915998001</v>
      </c>
      <c r="H1087" s="43">
        <v>3.9708333333333337</v>
      </c>
      <c r="I1087" s="9">
        <v>6.628787878787879E-3</v>
      </c>
      <c r="J1087" s="9">
        <v>3.9642045454545456</v>
      </c>
      <c r="K1087" s="11">
        <v>7.4999999999999997E-2</v>
      </c>
      <c r="L1087" s="41">
        <v>278</v>
      </c>
      <c r="M1087" s="44">
        <v>15</v>
      </c>
      <c r="N1087" s="13">
        <v>7</v>
      </c>
      <c r="O1087" s="13">
        <v>5</v>
      </c>
      <c r="P1087" s="22">
        <v>7</v>
      </c>
      <c r="Q1087" s="22">
        <v>5</v>
      </c>
      <c r="R1087" s="14">
        <v>0</v>
      </c>
      <c r="S1087" s="22">
        <v>103</v>
      </c>
      <c r="T1087" s="22">
        <v>0.98111227701993708</v>
      </c>
      <c r="U1087" s="22">
        <v>522</v>
      </c>
      <c r="V1087" s="22"/>
      <c r="W1087" s="22">
        <v>100</v>
      </c>
      <c r="X1087" s="22">
        <v>67</v>
      </c>
      <c r="Y1087" s="14">
        <v>507</v>
      </c>
      <c r="Z1087" s="10">
        <v>93</v>
      </c>
      <c r="AA1087" s="22">
        <v>62</v>
      </c>
      <c r="AB1087" s="22">
        <v>173.04</v>
      </c>
      <c r="AC1087" s="22">
        <v>3.7162164747594215E-3</v>
      </c>
      <c r="AD1087" s="42">
        <v>7.2000000000000005E-4</v>
      </c>
      <c r="AE1087" s="22">
        <v>1117</v>
      </c>
      <c r="AF1087" s="22">
        <v>0.19217726725856354</v>
      </c>
      <c r="AG1087" s="22">
        <v>4.1777666795339901E-3</v>
      </c>
      <c r="AH1087" s="22">
        <v>0</v>
      </c>
      <c r="AI1087" s="22">
        <v>0</v>
      </c>
      <c r="AJ1087" s="22">
        <v>0</v>
      </c>
      <c r="AK1087" s="22">
        <v>0</v>
      </c>
      <c r="AL1087" s="45">
        <v>0</v>
      </c>
      <c r="AM1087" s="45">
        <v>0</v>
      </c>
      <c r="AN1087" s="45">
        <v>0</v>
      </c>
      <c r="AO1087" s="45">
        <v>0</v>
      </c>
      <c r="AP1087" s="45">
        <v>0</v>
      </c>
      <c r="AQ1087" s="45">
        <v>0</v>
      </c>
      <c r="AR1087" s="45">
        <v>0</v>
      </c>
      <c r="AS1087" s="45" t="s">
        <v>4443</v>
      </c>
      <c r="AT1087" s="45" t="s">
        <v>4445</v>
      </c>
      <c r="AU1087" s="45">
        <v>0.19185645239859742</v>
      </c>
      <c r="AV1087" s="10">
        <v>23.459939802207252</v>
      </c>
      <c r="AW1087" s="10">
        <v>25.183630640083944</v>
      </c>
      <c r="AX1087" s="17">
        <v>1.6693694553085948E-3</v>
      </c>
    </row>
    <row r="1088" spans="1:50" x14ac:dyDescent="0.25">
      <c r="A1088" s="22" t="s">
        <v>1672</v>
      </c>
      <c r="B1088" s="22" t="s">
        <v>3947</v>
      </c>
      <c r="C1088" s="22" t="s">
        <v>1770</v>
      </c>
      <c r="D1088" s="22">
        <v>883</v>
      </c>
      <c r="E1088" s="22" t="s">
        <v>1871</v>
      </c>
      <c r="F1088" s="43">
        <v>2.7713969999999999</v>
      </c>
      <c r="G1088" s="43">
        <v>590.99415252671997</v>
      </c>
      <c r="H1088" s="43">
        <v>23.153409090909093</v>
      </c>
      <c r="I1088" s="9">
        <v>19.576893939393941</v>
      </c>
      <c r="J1088" s="9">
        <v>3.5763257575757579</v>
      </c>
      <c r="K1088" s="11">
        <v>23.153409090909093</v>
      </c>
      <c r="L1088" s="41">
        <v>1596</v>
      </c>
      <c r="M1088" s="44">
        <v>3654</v>
      </c>
      <c r="N1088" s="13">
        <v>972</v>
      </c>
      <c r="O1088" s="13">
        <v>411</v>
      </c>
      <c r="P1088" s="22">
        <v>838</v>
      </c>
      <c r="Q1088" s="22">
        <v>314</v>
      </c>
      <c r="R1088" s="14">
        <v>0</v>
      </c>
      <c r="S1088" s="22">
        <v>841</v>
      </c>
      <c r="T1088" s="22">
        <v>0</v>
      </c>
      <c r="U1088" s="22">
        <v>3654</v>
      </c>
      <c r="V1088" s="22"/>
      <c r="W1088" s="22">
        <v>972</v>
      </c>
      <c r="X1088" s="22">
        <v>411</v>
      </c>
      <c r="Y1088" s="14">
        <v>0</v>
      </c>
      <c r="Z1088" s="10">
        <v>134</v>
      </c>
      <c r="AA1088" s="22">
        <v>97</v>
      </c>
      <c r="AB1088" s="22">
        <v>183.58</v>
      </c>
      <c r="AC1088" s="22">
        <v>4.6893814230669559E-3</v>
      </c>
      <c r="AD1088" s="42">
        <v>1.31E-3</v>
      </c>
      <c r="AE1088" s="22">
        <v>1118</v>
      </c>
      <c r="AF1088" s="22">
        <v>1.0098630912189488</v>
      </c>
      <c r="AG1088" s="22">
        <v>4.1729879802435898E-3</v>
      </c>
      <c r="AH1088" s="22">
        <v>0</v>
      </c>
      <c r="AI1088" s="22">
        <v>0</v>
      </c>
      <c r="AJ1088" s="22">
        <v>0</v>
      </c>
      <c r="AK1088" s="22">
        <v>0</v>
      </c>
      <c r="AL1088" s="45">
        <v>0</v>
      </c>
      <c r="AM1088" s="45">
        <v>0</v>
      </c>
      <c r="AN1088" s="45">
        <v>0</v>
      </c>
      <c r="AO1088" s="45">
        <v>0</v>
      </c>
      <c r="AP1088" s="45">
        <v>0</v>
      </c>
      <c r="AQ1088" s="45">
        <v>0</v>
      </c>
      <c r="AR1088" s="45">
        <v>0</v>
      </c>
      <c r="AS1088" s="45" t="s">
        <v>4443</v>
      </c>
      <c r="AT1088" s="45" t="s">
        <v>4445</v>
      </c>
      <c r="AU1088" s="45">
        <v>0.1559856421389563</v>
      </c>
      <c r="AV1088" s="10">
        <v>37.468622570566112</v>
      </c>
      <c r="AW1088" s="10">
        <v>41.980858895705516</v>
      </c>
      <c r="AX1088" s="17">
        <v>0.84552965235173816</v>
      </c>
    </row>
    <row r="1089" spans="1:50" x14ac:dyDescent="0.25">
      <c r="A1089" s="22" t="s">
        <v>1672</v>
      </c>
      <c r="B1089" s="22" t="s">
        <v>3957</v>
      </c>
      <c r="C1089" s="22" t="s">
        <v>1674</v>
      </c>
      <c r="D1089" s="22">
        <v>6892</v>
      </c>
      <c r="E1089" s="22" t="s">
        <v>1694</v>
      </c>
      <c r="F1089" s="43">
        <v>0.88067799999999996</v>
      </c>
      <c r="G1089" s="43">
        <v>166.88641194541</v>
      </c>
      <c r="H1089" s="43">
        <v>7.4333333333333345</v>
      </c>
      <c r="I1089" s="9">
        <v>0.11950757575757576</v>
      </c>
      <c r="J1089" s="9">
        <v>7.3138257575757581</v>
      </c>
      <c r="K1089" s="11">
        <v>3.9344696969696975</v>
      </c>
      <c r="L1089" s="41">
        <v>2878</v>
      </c>
      <c r="M1089" s="44">
        <v>1477</v>
      </c>
      <c r="N1089" s="13">
        <v>1448</v>
      </c>
      <c r="O1089" s="13">
        <v>1312</v>
      </c>
      <c r="P1089" s="22">
        <v>397</v>
      </c>
      <c r="Q1089" s="22">
        <v>363</v>
      </c>
      <c r="R1089" s="14">
        <v>0</v>
      </c>
      <c r="S1089" s="22">
        <v>406</v>
      </c>
      <c r="T1089" s="22">
        <v>0.47069914390542189</v>
      </c>
      <c r="U1089" s="22">
        <v>3943</v>
      </c>
      <c r="V1089" s="22"/>
      <c r="W1089" s="22">
        <v>1894</v>
      </c>
      <c r="X1089" s="22">
        <v>1606</v>
      </c>
      <c r="Y1089" s="14">
        <v>2466</v>
      </c>
      <c r="Z1089" s="10">
        <v>1497</v>
      </c>
      <c r="AA1089" s="22">
        <v>1243</v>
      </c>
      <c r="AB1089" s="22">
        <v>2272.83</v>
      </c>
      <c r="AC1089" s="22">
        <v>5.2771102795839209E-3</v>
      </c>
      <c r="AD1089" s="42">
        <v>1.643E-2</v>
      </c>
      <c r="AE1089" s="22">
        <v>1119</v>
      </c>
      <c r="AF1089" s="22">
        <v>0.59479608955053198</v>
      </c>
      <c r="AG1089" s="22">
        <v>4.1020419969002202E-3</v>
      </c>
      <c r="AH1089" s="22">
        <v>0</v>
      </c>
      <c r="AI1089" s="22">
        <v>0</v>
      </c>
      <c r="AJ1089" s="22">
        <v>1</v>
      </c>
      <c r="AK1089" s="22">
        <v>0</v>
      </c>
      <c r="AL1089" s="45">
        <v>0</v>
      </c>
      <c r="AM1089" s="45">
        <v>0</v>
      </c>
      <c r="AN1089" s="45">
        <v>0</v>
      </c>
      <c r="AO1089" s="45">
        <v>0</v>
      </c>
      <c r="AP1089" s="45">
        <v>0</v>
      </c>
      <c r="AQ1089" s="45">
        <v>0</v>
      </c>
      <c r="AR1089" s="45">
        <v>0</v>
      </c>
      <c r="AS1089" s="45" t="s">
        <v>4443</v>
      </c>
      <c r="AT1089" s="45" t="s">
        <v>4443</v>
      </c>
      <c r="AU1089" s="45">
        <v>0.58523340272556279</v>
      </c>
      <c r="AV1089" s="10">
        <v>204.68084004453996</v>
      </c>
      <c r="AW1089" s="10">
        <v>254.79820627802687</v>
      </c>
      <c r="AX1089" s="17">
        <v>1.6077252344068486E-2</v>
      </c>
    </row>
    <row r="1090" spans="1:50" x14ac:dyDescent="0.25">
      <c r="A1090" s="22" t="s">
        <v>964</v>
      </c>
      <c r="B1090" s="22" t="s">
        <v>3948</v>
      </c>
      <c r="C1090" s="22" t="s">
        <v>1286</v>
      </c>
      <c r="D1090" s="22">
        <v>4034</v>
      </c>
      <c r="E1090" s="22" t="s">
        <v>1640</v>
      </c>
      <c r="F1090" s="43">
        <v>0.26856799999999997</v>
      </c>
      <c r="G1090" s="43">
        <v>79.666134896909995</v>
      </c>
      <c r="H1090" s="43">
        <v>4.1706439393939396</v>
      </c>
      <c r="I1090" s="9">
        <v>0</v>
      </c>
      <c r="J1090" s="9">
        <v>4.1706439393939396</v>
      </c>
      <c r="K1090" s="11">
        <v>0</v>
      </c>
      <c r="L1090" s="41">
        <v>584</v>
      </c>
      <c r="M1090" s="44">
        <v>0</v>
      </c>
      <c r="N1090" s="13">
        <v>0</v>
      </c>
      <c r="O1090" s="13">
        <v>0</v>
      </c>
      <c r="P1090" s="22">
        <v>0</v>
      </c>
      <c r="Q1090" s="22">
        <v>0</v>
      </c>
      <c r="R1090" s="14">
        <v>0</v>
      </c>
      <c r="S1090" s="22">
        <v>72</v>
      </c>
      <c r="T1090" s="22">
        <v>1</v>
      </c>
      <c r="U1090" s="22">
        <v>1073</v>
      </c>
      <c r="V1090" s="22"/>
      <c r="W1090" s="22">
        <v>195</v>
      </c>
      <c r="X1090" s="22">
        <v>130</v>
      </c>
      <c r="Y1090" s="14">
        <v>1073</v>
      </c>
      <c r="Z1090" s="10">
        <v>195</v>
      </c>
      <c r="AA1090" s="22">
        <v>130</v>
      </c>
      <c r="AB1090" s="22">
        <v>363.72</v>
      </c>
      <c r="AC1090" s="22">
        <v>3.3711689458454813E-3</v>
      </c>
      <c r="AD1090" s="42">
        <v>1.3699999999999999E-3</v>
      </c>
      <c r="AE1090" s="22">
        <v>1120</v>
      </c>
      <c r="AF1090" s="22">
        <v>0.13839446952285406</v>
      </c>
      <c r="AG1090" s="22">
        <v>4.0704255742015898E-3</v>
      </c>
      <c r="AH1090" s="22">
        <v>0</v>
      </c>
      <c r="AI1090" s="22">
        <v>0</v>
      </c>
      <c r="AJ1090" s="22">
        <v>0</v>
      </c>
      <c r="AK1090" s="22">
        <v>0</v>
      </c>
      <c r="AL1090" s="45">
        <v>0</v>
      </c>
      <c r="AM1090" s="45">
        <v>0</v>
      </c>
      <c r="AN1090" s="45">
        <v>0</v>
      </c>
      <c r="AO1090" s="45">
        <v>0</v>
      </c>
      <c r="AP1090" s="45">
        <v>0</v>
      </c>
      <c r="AQ1090" s="45">
        <v>0</v>
      </c>
      <c r="AR1090" s="45">
        <v>0</v>
      </c>
      <c r="AS1090" s="45" t="s">
        <v>4443</v>
      </c>
      <c r="AT1090" s="45" t="s">
        <v>4445</v>
      </c>
      <c r="AU1090" s="45">
        <v>0.13839446952285406</v>
      </c>
      <c r="AV1090" s="10">
        <v>46.755369874210977</v>
      </c>
      <c r="AW1090" s="10">
        <v>46.755369874210977</v>
      </c>
      <c r="AX1090" s="17">
        <v>0</v>
      </c>
    </row>
    <row r="1091" spans="1:50" x14ac:dyDescent="0.25">
      <c r="A1091" s="22" t="s">
        <v>8</v>
      </c>
      <c r="B1091" s="22" t="s">
        <v>3946</v>
      </c>
      <c r="C1091" s="22" t="s">
        <v>194</v>
      </c>
      <c r="D1091" s="22">
        <v>2508</v>
      </c>
      <c r="E1091" s="22" t="s">
        <v>195</v>
      </c>
      <c r="F1091" s="43">
        <v>2.4922949999999999</v>
      </c>
      <c r="G1091" s="43">
        <v>506.80459425844998</v>
      </c>
      <c r="H1091" s="43">
        <v>21.247537878787877</v>
      </c>
      <c r="I1091" s="9">
        <v>0</v>
      </c>
      <c r="J1091" s="9">
        <v>21.247537878787877</v>
      </c>
      <c r="K1091" s="11">
        <v>0</v>
      </c>
      <c r="L1091" s="41">
        <v>2764</v>
      </c>
      <c r="M1091" s="44">
        <v>0</v>
      </c>
      <c r="N1091" s="13">
        <v>0</v>
      </c>
      <c r="O1091" s="13">
        <v>0</v>
      </c>
      <c r="P1091" s="22">
        <v>0</v>
      </c>
      <c r="Q1091" s="22">
        <v>0</v>
      </c>
      <c r="R1091" s="14">
        <v>0</v>
      </c>
      <c r="S1091" s="22">
        <v>480</v>
      </c>
      <c r="T1091" s="22">
        <v>1</v>
      </c>
      <c r="U1091" s="22">
        <v>5032</v>
      </c>
      <c r="V1091" s="22"/>
      <c r="W1091" s="22">
        <v>909</v>
      </c>
      <c r="X1091" s="22">
        <v>600</v>
      </c>
      <c r="Y1091" s="14">
        <v>5032</v>
      </c>
      <c r="Z1091" s="10">
        <v>909</v>
      </c>
      <c r="AA1091" s="22">
        <v>600</v>
      </c>
      <c r="AB1091" s="22">
        <v>1698.21</v>
      </c>
      <c r="AC1091" s="22">
        <v>4.9176645757260627E-3</v>
      </c>
      <c r="AD1091" s="42">
        <v>9.2999999999999992E-3</v>
      </c>
      <c r="AE1091" s="22">
        <v>1121</v>
      </c>
      <c r="AF1091" s="22">
        <v>1.2159742529160318</v>
      </c>
      <c r="AG1091" s="22">
        <v>4.0668035214583001E-3</v>
      </c>
      <c r="AH1091" s="22">
        <v>0</v>
      </c>
      <c r="AI1091" s="22">
        <v>0</v>
      </c>
      <c r="AJ1091" s="22">
        <v>0</v>
      </c>
      <c r="AK1091" s="22">
        <v>0</v>
      </c>
      <c r="AL1091" s="45">
        <v>0</v>
      </c>
      <c r="AM1091" s="45">
        <v>0</v>
      </c>
      <c r="AN1091" s="45">
        <v>0</v>
      </c>
      <c r="AO1091" s="45">
        <v>0</v>
      </c>
      <c r="AP1091" s="45">
        <v>0</v>
      </c>
      <c r="AQ1091" s="45">
        <v>0</v>
      </c>
      <c r="AR1091" s="45">
        <v>0</v>
      </c>
      <c r="AS1091" s="45" t="s">
        <v>4443</v>
      </c>
      <c r="AT1091" s="45" t="s">
        <v>4444</v>
      </c>
      <c r="AU1091" s="45">
        <v>1.2159742529160318</v>
      </c>
      <c r="AV1091" s="10">
        <v>42.781427438116715</v>
      </c>
      <c r="AW1091" s="10">
        <v>42.781427438116715</v>
      </c>
      <c r="AX1091" s="17">
        <v>0</v>
      </c>
    </row>
    <row r="1092" spans="1:50" x14ac:dyDescent="0.25">
      <c r="A1092" s="22" t="s">
        <v>964</v>
      </c>
      <c r="B1092" s="22" t="s">
        <v>3952</v>
      </c>
      <c r="C1092" s="22" t="s">
        <v>1006</v>
      </c>
      <c r="D1092" s="22">
        <v>8139</v>
      </c>
      <c r="E1092" s="22" t="s">
        <v>1007</v>
      </c>
      <c r="F1092" s="43">
        <v>0.92973300000000003</v>
      </c>
      <c r="G1092" s="43">
        <v>182.17862573229999</v>
      </c>
      <c r="H1092" s="43">
        <v>7.1649621212121213</v>
      </c>
      <c r="I1092" s="9">
        <v>0.21799242424242424</v>
      </c>
      <c r="J1092" s="9">
        <v>6.9469696969696972</v>
      </c>
      <c r="K1092" s="11">
        <v>7.0731060606060607</v>
      </c>
      <c r="L1092" s="41">
        <v>1763</v>
      </c>
      <c r="M1092" s="44">
        <v>421</v>
      </c>
      <c r="N1092" s="13">
        <v>409</v>
      </c>
      <c r="O1092" s="13">
        <v>173</v>
      </c>
      <c r="P1092" s="22">
        <v>0</v>
      </c>
      <c r="Q1092" s="22">
        <v>0</v>
      </c>
      <c r="R1092" s="14">
        <v>1</v>
      </c>
      <c r="S1092" s="22">
        <v>246</v>
      </c>
      <c r="T1092" s="22">
        <v>1.2820173931431977E-2</v>
      </c>
      <c r="U1092" s="22">
        <v>462</v>
      </c>
      <c r="V1092" s="22"/>
      <c r="W1092" s="22">
        <v>416</v>
      </c>
      <c r="X1092" s="22">
        <v>178</v>
      </c>
      <c r="Y1092" s="14">
        <v>41</v>
      </c>
      <c r="Z1092" s="10">
        <v>416</v>
      </c>
      <c r="AA1092" s="22">
        <v>178</v>
      </c>
      <c r="AB1092" s="22">
        <v>573.61</v>
      </c>
      <c r="AC1092" s="22">
        <v>5.1034142795993208E-3</v>
      </c>
      <c r="AD1092" s="42">
        <v>4.4099999999999999E-3</v>
      </c>
      <c r="AE1092" s="22">
        <v>1122</v>
      </c>
      <c r="AF1092" s="22">
        <v>0.40191770354135897</v>
      </c>
      <c r="AG1092" s="22">
        <v>4.05977478324605E-3</v>
      </c>
      <c r="AH1092" s="22">
        <v>0</v>
      </c>
      <c r="AI1092" s="22">
        <v>0</v>
      </c>
      <c r="AJ1092" s="22">
        <v>0</v>
      </c>
      <c r="AK1092" s="22">
        <v>0</v>
      </c>
      <c r="AL1092" s="45">
        <v>0</v>
      </c>
      <c r="AM1092" s="45">
        <v>0</v>
      </c>
      <c r="AN1092" s="45">
        <v>0</v>
      </c>
      <c r="AO1092" s="45">
        <v>0</v>
      </c>
      <c r="AP1092" s="45">
        <v>0</v>
      </c>
      <c r="AQ1092" s="45">
        <v>0</v>
      </c>
      <c r="AR1092" s="45">
        <v>0</v>
      </c>
      <c r="AS1092" s="45" t="s">
        <v>4443</v>
      </c>
      <c r="AT1092" s="45" t="s">
        <v>4444</v>
      </c>
      <c r="AU1092" s="45">
        <v>0.38968944426256369</v>
      </c>
      <c r="AV1092" s="10">
        <v>59.88222464558342</v>
      </c>
      <c r="AW1092" s="10">
        <v>58.060320900848509</v>
      </c>
      <c r="AX1092" s="17">
        <v>3.0424783907377545E-2</v>
      </c>
    </row>
    <row r="1093" spans="1:50" x14ac:dyDescent="0.25">
      <c r="A1093" s="22" t="s">
        <v>2195</v>
      </c>
      <c r="B1093" s="22" t="s">
        <v>3956</v>
      </c>
      <c r="C1093" s="22" t="s">
        <v>2251</v>
      </c>
      <c r="D1093" s="22">
        <v>8644</v>
      </c>
      <c r="E1093" s="22" t="s">
        <v>2331</v>
      </c>
      <c r="F1093" s="43">
        <v>1.0631870000000001</v>
      </c>
      <c r="G1093" s="43">
        <v>140.38962436400001</v>
      </c>
      <c r="H1093" s="43">
        <v>6.3251893939393948</v>
      </c>
      <c r="I1093" s="9">
        <v>6.3251893939393948</v>
      </c>
      <c r="J1093" s="9">
        <v>0</v>
      </c>
      <c r="K1093" s="11">
        <v>6.3251893939393948</v>
      </c>
      <c r="L1093" s="41">
        <v>88</v>
      </c>
      <c r="M1093" s="44">
        <v>398</v>
      </c>
      <c r="N1093" s="13">
        <v>11</v>
      </c>
      <c r="O1093" s="13">
        <v>10</v>
      </c>
      <c r="P1093" s="22">
        <v>11</v>
      </c>
      <c r="Q1093" s="22">
        <v>10</v>
      </c>
      <c r="R1093" s="14">
        <v>0</v>
      </c>
      <c r="S1093" s="22">
        <v>115</v>
      </c>
      <c r="T1093" s="22">
        <v>0</v>
      </c>
      <c r="U1093" s="22">
        <v>398</v>
      </c>
      <c r="V1093" s="22"/>
      <c r="W1093" s="22">
        <v>11</v>
      </c>
      <c r="X1093" s="22">
        <v>10</v>
      </c>
      <c r="Y1093" s="14">
        <v>0</v>
      </c>
      <c r="Z1093" s="10">
        <v>0</v>
      </c>
      <c r="AA1093" s="22">
        <v>0</v>
      </c>
      <c r="AB1093" s="22">
        <v>0</v>
      </c>
      <c r="AC1093" s="22">
        <v>7.5731166374758971E-3</v>
      </c>
      <c r="AD1093" s="42">
        <v>0</v>
      </c>
      <c r="AE1093" s="22">
        <v>1123</v>
      </c>
      <c r="AF1093" s="22">
        <v>0.15419004945034401</v>
      </c>
      <c r="AG1093" s="22">
        <v>4.0576328802722104E-3</v>
      </c>
      <c r="AH1093" s="22">
        <v>1</v>
      </c>
      <c r="AI1093" s="22">
        <v>0</v>
      </c>
      <c r="AJ1093" s="22">
        <v>0</v>
      </c>
      <c r="AK1093" s="22">
        <v>0</v>
      </c>
      <c r="AL1093" s="45">
        <v>0</v>
      </c>
      <c r="AM1093" s="45">
        <v>0</v>
      </c>
      <c r="AN1093" s="45">
        <v>0</v>
      </c>
      <c r="AO1093" s="45">
        <v>0</v>
      </c>
      <c r="AP1093" s="45">
        <v>0</v>
      </c>
      <c r="AQ1093" s="45">
        <v>0</v>
      </c>
      <c r="AR1093" s="45">
        <v>0</v>
      </c>
      <c r="AS1093" s="45" t="s">
        <v>4443</v>
      </c>
      <c r="AT1093" s="45" t="s">
        <v>4445</v>
      </c>
      <c r="AU1093" s="45">
        <v>0</v>
      </c>
      <c r="AV1093" s="10">
        <v>0</v>
      </c>
      <c r="AW1093" s="10">
        <v>1.7390783603317661</v>
      </c>
      <c r="AX1093" s="17">
        <v>1</v>
      </c>
    </row>
    <row r="1094" spans="1:50" x14ac:dyDescent="0.25">
      <c r="A1094" s="22" t="s">
        <v>964</v>
      </c>
      <c r="B1094" s="22" t="s">
        <v>3952</v>
      </c>
      <c r="C1094" s="22" t="s">
        <v>1006</v>
      </c>
      <c r="D1094" s="22">
        <v>2193</v>
      </c>
      <c r="E1094" s="22" t="s">
        <v>1080</v>
      </c>
      <c r="F1094" s="43">
        <v>2.1187429999999998</v>
      </c>
      <c r="G1094" s="43">
        <v>489.72717719906001</v>
      </c>
      <c r="H1094" s="43">
        <v>19.158712121212123</v>
      </c>
      <c r="I1094" s="9">
        <v>0.46742424242424246</v>
      </c>
      <c r="J1094" s="9">
        <v>18.691287878787879</v>
      </c>
      <c r="K1094" s="11">
        <v>19.017992424242426</v>
      </c>
      <c r="L1094" s="41">
        <v>12385</v>
      </c>
      <c r="M1094" s="44">
        <v>956</v>
      </c>
      <c r="N1094" s="13">
        <v>945</v>
      </c>
      <c r="O1094" s="13">
        <v>325</v>
      </c>
      <c r="P1094" s="22">
        <v>113</v>
      </c>
      <c r="Q1094" s="22">
        <v>3</v>
      </c>
      <c r="R1094" s="14">
        <v>0</v>
      </c>
      <c r="S1094" s="22">
        <v>1031</v>
      </c>
      <c r="T1094" s="22">
        <v>7.3449455307539324E-3</v>
      </c>
      <c r="U1094" s="22">
        <v>1121</v>
      </c>
      <c r="V1094" s="22"/>
      <c r="W1094" s="22">
        <v>975</v>
      </c>
      <c r="X1094" s="22">
        <v>345</v>
      </c>
      <c r="Y1094" s="14">
        <v>165</v>
      </c>
      <c r="Z1094" s="10">
        <v>862</v>
      </c>
      <c r="AA1094" s="22">
        <v>342</v>
      </c>
      <c r="AB1094" s="22">
        <v>1195.79</v>
      </c>
      <c r="AC1094" s="22">
        <v>4.3263741500276015E-3</v>
      </c>
      <c r="AD1094" s="42">
        <v>7.7499999999999999E-3</v>
      </c>
      <c r="AE1094" s="22">
        <v>1124</v>
      </c>
      <c r="AF1094" s="22">
        <v>1.3437273018753819</v>
      </c>
      <c r="AG1094" s="22">
        <v>4.0473713911909097E-3</v>
      </c>
      <c r="AH1094" s="22">
        <v>0</v>
      </c>
      <c r="AI1094" s="22">
        <v>0</v>
      </c>
      <c r="AJ1094" s="22">
        <v>0</v>
      </c>
      <c r="AK1094" s="22">
        <v>0</v>
      </c>
      <c r="AL1094" s="45">
        <v>0</v>
      </c>
      <c r="AM1094" s="45">
        <v>0</v>
      </c>
      <c r="AN1094" s="45">
        <v>0</v>
      </c>
      <c r="AO1094" s="45">
        <v>0</v>
      </c>
      <c r="AP1094" s="45">
        <v>0</v>
      </c>
      <c r="AQ1094" s="45">
        <v>0</v>
      </c>
      <c r="AR1094" s="45">
        <v>0</v>
      </c>
      <c r="AS1094" s="45" t="s">
        <v>4443</v>
      </c>
      <c r="AT1094" s="45" t="s">
        <v>4444</v>
      </c>
      <c r="AU1094" s="45">
        <v>1.310943745646231</v>
      </c>
      <c r="AV1094" s="10">
        <v>46.117742425777685</v>
      </c>
      <c r="AW1094" s="10">
        <v>50.890685857767053</v>
      </c>
      <c r="AX1094" s="17">
        <v>2.4397477213863462E-2</v>
      </c>
    </row>
    <row r="1095" spans="1:50" x14ac:dyDescent="0.25">
      <c r="A1095" s="22" t="s">
        <v>1672</v>
      </c>
      <c r="B1095" s="22" t="s">
        <v>3957</v>
      </c>
      <c r="C1095" s="22" t="s">
        <v>454</v>
      </c>
      <c r="D1095" s="22">
        <v>6650</v>
      </c>
      <c r="E1095" s="22" t="s">
        <v>2059</v>
      </c>
      <c r="F1095" s="43">
        <v>1.7593559999999999</v>
      </c>
      <c r="G1095" s="43">
        <v>304.08708304474999</v>
      </c>
      <c r="H1095" s="43">
        <v>16.050757575757576</v>
      </c>
      <c r="I1095" s="9">
        <v>13.149810606060607</v>
      </c>
      <c r="J1095" s="9">
        <v>2.9009469696969696</v>
      </c>
      <c r="K1095" s="11">
        <v>16.050757575757576</v>
      </c>
      <c r="L1095" s="44">
        <v>436</v>
      </c>
      <c r="M1095" s="44">
        <v>736</v>
      </c>
      <c r="N1095" s="13">
        <v>169</v>
      </c>
      <c r="O1095" s="22">
        <v>89</v>
      </c>
      <c r="P1095" s="22">
        <v>102</v>
      </c>
      <c r="Q1095" s="22">
        <v>72</v>
      </c>
      <c r="R1095" s="14">
        <v>0</v>
      </c>
      <c r="S1095" s="22">
        <v>266</v>
      </c>
      <c r="T1095" s="22">
        <v>0</v>
      </c>
      <c r="U1095" s="22">
        <v>736</v>
      </c>
      <c r="V1095" s="22"/>
      <c r="W1095" s="22">
        <v>169</v>
      </c>
      <c r="X1095" s="22">
        <v>89</v>
      </c>
      <c r="Y1095" s="22">
        <v>0</v>
      </c>
      <c r="Z1095" s="10">
        <v>67</v>
      </c>
      <c r="AA1095" s="22">
        <v>17</v>
      </c>
      <c r="AB1095" s="22">
        <v>91.79</v>
      </c>
      <c r="AC1095" s="22">
        <v>5.7856979072704977E-3</v>
      </c>
      <c r="AD1095" s="42">
        <v>8.0999999999999996E-4</v>
      </c>
      <c r="AE1095" s="22">
        <v>1125</v>
      </c>
      <c r="AF1095" s="22">
        <v>0.33591204685736764</v>
      </c>
      <c r="AG1095" s="22">
        <v>4.0471330946670802E-3</v>
      </c>
      <c r="AH1095" s="22">
        <v>0</v>
      </c>
      <c r="AI1095" s="22">
        <v>0</v>
      </c>
      <c r="AJ1095" s="22">
        <v>0</v>
      </c>
      <c r="AK1095" s="22">
        <v>0</v>
      </c>
      <c r="AL1095" s="45">
        <v>0</v>
      </c>
      <c r="AM1095" s="45">
        <v>0</v>
      </c>
      <c r="AN1095" s="45">
        <v>0</v>
      </c>
      <c r="AO1095" s="45">
        <v>0</v>
      </c>
      <c r="AP1095" s="45">
        <v>0</v>
      </c>
      <c r="AQ1095" s="45">
        <v>0</v>
      </c>
      <c r="AR1095" s="45">
        <v>0</v>
      </c>
      <c r="AS1095" s="25" t="s">
        <v>4443</v>
      </c>
      <c r="AT1095" s="25" t="s">
        <v>4445</v>
      </c>
      <c r="AU1095" s="45">
        <v>6.0711342116796858E-2</v>
      </c>
      <c r="AV1095" s="10">
        <v>23.095906509107529</v>
      </c>
      <c r="AW1095" s="10">
        <v>10.52909803181196</v>
      </c>
      <c r="AX1095" s="17">
        <v>0.81926417142587438</v>
      </c>
    </row>
    <row r="1096" spans="1:50" x14ac:dyDescent="0.25">
      <c r="A1096" s="22" t="s">
        <v>964</v>
      </c>
      <c r="B1096" s="22" t="s">
        <v>3948</v>
      </c>
      <c r="C1096" s="22" t="s">
        <v>1454</v>
      </c>
      <c r="D1096" s="22">
        <v>5862</v>
      </c>
      <c r="E1096" s="22" t="s">
        <v>1455</v>
      </c>
      <c r="F1096" s="43">
        <v>0.19047</v>
      </c>
      <c r="G1096" s="43">
        <v>45.276749826749999</v>
      </c>
      <c r="H1096" s="43">
        <v>1.9492424242424244</v>
      </c>
      <c r="I1096" s="9">
        <v>0</v>
      </c>
      <c r="J1096" s="9">
        <v>1.9492424242424244</v>
      </c>
      <c r="K1096" s="11">
        <v>0</v>
      </c>
      <c r="L1096" s="41">
        <v>160</v>
      </c>
      <c r="M1096" s="44">
        <v>0</v>
      </c>
      <c r="N1096" s="13">
        <v>0</v>
      </c>
      <c r="O1096" s="13">
        <v>0</v>
      </c>
      <c r="P1096" s="22">
        <v>0</v>
      </c>
      <c r="Q1096" s="22">
        <v>0</v>
      </c>
      <c r="R1096" s="14">
        <v>0</v>
      </c>
      <c r="S1096" s="22">
        <v>43</v>
      </c>
      <c r="T1096" s="22">
        <v>1</v>
      </c>
      <c r="U1096" s="22">
        <v>303</v>
      </c>
      <c r="V1096" s="22"/>
      <c r="W1096" s="22">
        <v>57</v>
      </c>
      <c r="X1096" s="22">
        <v>38</v>
      </c>
      <c r="Y1096" s="14">
        <v>303</v>
      </c>
      <c r="Z1096" s="10">
        <v>57</v>
      </c>
      <c r="AA1096" s="22">
        <v>38</v>
      </c>
      <c r="AB1096" s="22">
        <v>105.36</v>
      </c>
      <c r="AC1096" s="22">
        <v>4.2067948942631087E-3</v>
      </c>
      <c r="AD1096" s="42">
        <v>5.0000000000000001E-4</v>
      </c>
      <c r="AE1096" s="22">
        <v>1126</v>
      </c>
      <c r="AF1096" s="22">
        <v>8.00053579156908E-2</v>
      </c>
      <c r="AG1096" s="22">
        <v>4.0002678957845404E-3</v>
      </c>
      <c r="AH1096" s="22">
        <v>0</v>
      </c>
      <c r="AI1096" s="22">
        <v>0</v>
      </c>
      <c r="AJ1096" s="22">
        <v>0</v>
      </c>
      <c r="AK1096" s="22">
        <v>0</v>
      </c>
      <c r="AL1096" s="45">
        <v>0</v>
      </c>
      <c r="AM1096" s="45">
        <v>0</v>
      </c>
      <c r="AN1096" s="45">
        <v>0</v>
      </c>
      <c r="AO1096" s="45">
        <v>0</v>
      </c>
      <c r="AP1096" s="45">
        <v>0</v>
      </c>
      <c r="AQ1096" s="45">
        <v>0</v>
      </c>
      <c r="AR1096" s="45">
        <v>0</v>
      </c>
      <c r="AS1096" s="45" t="s">
        <v>4443</v>
      </c>
      <c r="AT1096" s="45" t="s">
        <v>4445</v>
      </c>
      <c r="AU1096" s="45">
        <v>8.00053579156908E-2</v>
      </c>
      <c r="AV1096" s="10">
        <v>29.242129809560822</v>
      </c>
      <c r="AW1096" s="10">
        <v>29.242129809560822</v>
      </c>
      <c r="AX1096" s="17">
        <v>0</v>
      </c>
    </row>
    <row r="1097" spans="1:50" x14ac:dyDescent="0.25">
      <c r="A1097" s="22" t="s">
        <v>2195</v>
      </c>
      <c r="B1097" s="22" t="s">
        <v>3962</v>
      </c>
      <c r="C1097" s="22" t="s">
        <v>2779</v>
      </c>
      <c r="D1097" s="22">
        <v>3041</v>
      </c>
      <c r="E1097" s="22" t="s">
        <v>2780</v>
      </c>
      <c r="F1097" s="43">
        <v>0.40704000000000001</v>
      </c>
      <c r="G1097" s="43">
        <v>102.03823324571999</v>
      </c>
      <c r="H1097" s="43">
        <v>6.6678030303030305</v>
      </c>
      <c r="I1097" s="9">
        <v>0</v>
      </c>
      <c r="J1097" s="9">
        <v>6.6678030303030305</v>
      </c>
      <c r="K1097" s="11">
        <v>0</v>
      </c>
      <c r="L1097" s="41">
        <v>82</v>
      </c>
      <c r="M1097" s="44">
        <v>0</v>
      </c>
      <c r="N1097" s="13">
        <v>0</v>
      </c>
      <c r="O1097" s="13">
        <v>0</v>
      </c>
      <c r="P1097" s="22">
        <v>0</v>
      </c>
      <c r="Q1097" s="22">
        <v>0</v>
      </c>
      <c r="R1097" s="14">
        <v>0</v>
      </c>
      <c r="S1097" s="22">
        <v>87</v>
      </c>
      <c r="T1097" s="22">
        <v>1</v>
      </c>
      <c r="U1097" s="22">
        <v>161</v>
      </c>
      <c r="V1097" s="22"/>
      <c r="W1097" s="22">
        <v>31</v>
      </c>
      <c r="X1097" s="22">
        <v>21</v>
      </c>
      <c r="Y1097" s="14">
        <v>161</v>
      </c>
      <c r="Z1097" s="10">
        <v>31</v>
      </c>
      <c r="AA1097" s="22">
        <v>21</v>
      </c>
      <c r="AB1097" s="22">
        <v>56.96</v>
      </c>
      <c r="AC1097" s="22">
        <v>3.9890929806653957E-3</v>
      </c>
      <c r="AD1097" s="42">
        <v>2.5999999999999998E-4</v>
      </c>
      <c r="AE1097" s="22">
        <v>1127</v>
      </c>
      <c r="AF1097" s="22">
        <v>3.9946677024054996E-3</v>
      </c>
      <c r="AG1097" s="22">
        <v>3.9946677024054996E-3</v>
      </c>
      <c r="AH1097" s="22">
        <v>0</v>
      </c>
      <c r="AI1097" s="22">
        <v>0</v>
      </c>
      <c r="AJ1097" s="22">
        <v>0</v>
      </c>
      <c r="AK1097" s="22">
        <v>0</v>
      </c>
      <c r="AL1097" s="45">
        <v>0</v>
      </c>
      <c r="AM1097" s="45">
        <v>0</v>
      </c>
      <c r="AN1097" s="45">
        <v>0</v>
      </c>
      <c r="AO1097" s="45">
        <v>0</v>
      </c>
      <c r="AP1097" s="45">
        <v>0</v>
      </c>
      <c r="AQ1097" s="45">
        <v>0</v>
      </c>
      <c r="AR1097" s="45">
        <v>0</v>
      </c>
      <c r="AS1097" s="45" t="s">
        <v>4443</v>
      </c>
      <c r="AT1097" s="45" t="s">
        <v>4445</v>
      </c>
      <c r="AU1097" s="45">
        <v>3.9946677024054996E-3</v>
      </c>
      <c r="AV1097" s="10">
        <v>4.6492075214452084</v>
      </c>
      <c r="AW1097" s="10">
        <v>4.6492075214452084</v>
      </c>
      <c r="AX1097" s="17">
        <v>0</v>
      </c>
    </row>
    <row r="1098" spans="1:50" x14ac:dyDescent="0.25">
      <c r="A1098" s="22" t="s">
        <v>2906</v>
      </c>
      <c r="B1098" s="22" t="s">
        <v>3950</v>
      </c>
      <c r="C1098" s="22" t="s">
        <v>3121</v>
      </c>
      <c r="D1098" s="22">
        <v>9446</v>
      </c>
      <c r="E1098" s="22" t="s">
        <v>3232</v>
      </c>
      <c r="F1098" s="43">
        <v>0.116769</v>
      </c>
      <c r="G1098" s="43">
        <v>15.801396124</v>
      </c>
      <c r="H1098" s="43">
        <v>0.82878787878787874</v>
      </c>
      <c r="I1098" s="9">
        <v>5.8712121212121217E-3</v>
      </c>
      <c r="J1098" s="9">
        <v>0.82310606060606062</v>
      </c>
      <c r="K1098" s="11">
        <v>0.43219696969696975</v>
      </c>
      <c r="L1098" s="41">
        <v>176</v>
      </c>
      <c r="M1098" s="44">
        <v>26</v>
      </c>
      <c r="N1098" s="13">
        <v>23</v>
      </c>
      <c r="O1098" s="13">
        <v>3</v>
      </c>
      <c r="P1098" s="22">
        <v>23</v>
      </c>
      <c r="Q1098" s="22">
        <v>3</v>
      </c>
      <c r="R1098" s="14">
        <v>0</v>
      </c>
      <c r="S1098" s="22">
        <v>40</v>
      </c>
      <c r="T1098" s="22">
        <v>0.47851919561243139</v>
      </c>
      <c r="U1098" s="22">
        <v>185</v>
      </c>
      <c r="V1098" s="22"/>
      <c r="W1098" s="22">
        <v>53</v>
      </c>
      <c r="X1098" s="22">
        <v>23</v>
      </c>
      <c r="Y1098" s="14">
        <v>159</v>
      </c>
      <c r="Z1098" s="10">
        <v>30</v>
      </c>
      <c r="AA1098" s="22">
        <v>20</v>
      </c>
      <c r="AB1098" s="22">
        <v>55.41</v>
      </c>
      <c r="AC1098" s="22">
        <v>7.3897900592875482E-3</v>
      </c>
      <c r="AD1098" s="42">
        <v>4.6000000000000001E-4</v>
      </c>
      <c r="AE1098" s="22">
        <v>1128</v>
      </c>
      <c r="AF1098" s="22">
        <v>3.1956192009222402E-2</v>
      </c>
      <c r="AG1098" s="22">
        <v>3.9945240011528002E-3</v>
      </c>
      <c r="AH1098" s="22">
        <v>0</v>
      </c>
      <c r="AI1098" s="22">
        <v>0</v>
      </c>
      <c r="AJ1098" s="22">
        <v>0</v>
      </c>
      <c r="AK1098" s="22">
        <v>0</v>
      </c>
      <c r="AL1098" s="45">
        <v>0</v>
      </c>
      <c r="AM1098" s="45">
        <v>0</v>
      </c>
      <c r="AN1098" s="45">
        <v>0</v>
      </c>
      <c r="AO1098" s="45">
        <v>0</v>
      </c>
      <c r="AP1098" s="45">
        <v>0</v>
      </c>
      <c r="AQ1098" s="45">
        <v>0</v>
      </c>
      <c r="AR1098" s="45">
        <v>0</v>
      </c>
      <c r="AS1098" s="45" t="s">
        <v>4443</v>
      </c>
      <c r="AT1098" s="45" t="s">
        <v>4445</v>
      </c>
      <c r="AU1098" s="45">
        <v>3.1737113910438888E-2</v>
      </c>
      <c r="AV1098" s="10">
        <v>36.447307869305106</v>
      </c>
      <c r="AW1098" s="10">
        <v>63.948811700182816</v>
      </c>
      <c r="AX1098" s="17">
        <v>7.0840950639853755E-3</v>
      </c>
    </row>
    <row r="1099" spans="1:50" x14ac:dyDescent="0.25">
      <c r="A1099" s="22" t="s">
        <v>8</v>
      </c>
      <c r="B1099" s="22" t="s">
        <v>3946</v>
      </c>
      <c r="C1099" s="22" t="s">
        <v>70</v>
      </c>
      <c r="D1099" s="22">
        <v>3340</v>
      </c>
      <c r="E1099" s="22" t="s">
        <v>71</v>
      </c>
      <c r="F1099" s="43">
        <v>1.2880039999999999</v>
      </c>
      <c r="G1099" s="43">
        <v>304.66957461266998</v>
      </c>
      <c r="H1099" s="43">
        <v>11.804545454545455</v>
      </c>
      <c r="I1099" s="9">
        <v>8.162878787878787E-2</v>
      </c>
      <c r="J1099" s="9">
        <v>11.722727272727274</v>
      </c>
      <c r="K1099" s="11">
        <v>0.19204545454545457</v>
      </c>
      <c r="L1099" s="41">
        <v>4757</v>
      </c>
      <c r="M1099" s="44">
        <v>2</v>
      </c>
      <c r="N1099" s="13">
        <v>2</v>
      </c>
      <c r="O1099" s="13">
        <v>2</v>
      </c>
      <c r="P1099" s="22">
        <v>2</v>
      </c>
      <c r="Q1099" s="22">
        <v>2</v>
      </c>
      <c r="R1099" s="14">
        <v>0</v>
      </c>
      <c r="S1099" s="22">
        <v>274</v>
      </c>
      <c r="T1099" s="22">
        <v>0.98373122834039273</v>
      </c>
      <c r="U1099" s="22">
        <v>8512</v>
      </c>
      <c r="V1099" s="22"/>
      <c r="W1099" s="22">
        <v>1539</v>
      </c>
      <c r="X1099" s="22">
        <v>1015</v>
      </c>
      <c r="Y1099" s="14">
        <v>8510</v>
      </c>
      <c r="Z1099" s="10">
        <v>1537</v>
      </c>
      <c r="AA1099" s="22">
        <v>1013</v>
      </c>
      <c r="AB1099" s="22">
        <v>2871.59</v>
      </c>
      <c r="AC1099" s="22">
        <v>4.2275438945206609E-3</v>
      </c>
      <c r="AD1099" s="42">
        <v>1.3509999999999999E-2</v>
      </c>
      <c r="AE1099" s="22">
        <v>1129</v>
      </c>
      <c r="AF1099" s="22">
        <v>0.92912278597680342</v>
      </c>
      <c r="AG1099" s="22">
        <v>3.9876514419605298E-3</v>
      </c>
      <c r="AH1099" s="22">
        <v>0</v>
      </c>
      <c r="AI1099" s="22">
        <v>0</v>
      </c>
      <c r="AJ1099" s="22">
        <v>0</v>
      </c>
      <c r="AK1099" s="22">
        <v>0</v>
      </c>
      <c r="AL1099" s="45">
        <v>0</v>
      </c>
      <c r="AM1099" s="45">
        <v>0</v>
      </c>
      <c r="AN1099" s="45">
        <v>0</v>
      </c>
      <c r="AO1099" s="45">
        <v>0</v>
      </c>
      <c r="AP1099" s="45">
        <v>0</v>
      </c>
      <c r="AQ1099" s="45">
        <v>0</v>
      </c>
      <c r="AR1099" s="45">
        <v>0</v>
      </c>
      <c r="AS1099" s="45" t="s">
        <v>4443</v>
      </c>
      <c r="AT1099" s="45" t="s">
        <v>4443</v>
      </c>
      <c r="AU1099" s="45">
        <v>0.92268296689802709</v>
      </c>
      <c r="AV1099" s="10">
        <v>131.11283443195035</v>
      </c>
      <c r="AW1099" s="10">
        <v>130.37350789372351</v>
      </c>
      <c r="AX1099" s="17">
        <v>6.9150301630085988E-3</v>
      </c>
    </row>
    <row r="1100" spans="1:50" x14ac:dyDescent="0.25">
      <c r="A1100" s="22" t="s">
        <v>539</v>
      </c>
      <c r="B1100" s="22" t="s">
        <v>3949</v>
      </c>
      <c r="C1100" s="22" t="s">
        <v>704</v>
      </c>
      <c r="D1100" s="22">
        <v>8293</v>
      </c>
      <c r="E1100" s="22" t="s">
        <v>705</v>
      </c>
      <c r="F1100" s="43">
        <v>0.29537600000000003</v>
      </c>
      <c r="G1100" s="43">
        <v>124.12861784953</v>
      </c>
      <c r="H1100" s="43">
        <v>3.0147727272727276</v>
      </c>
      <c r="I1100" s="9">
        <v>0.49602272727272734</v>
      </c>
      <c r="J1100" s="9">
        <v>2.5185606060606061</v>
      </c>
      <c r="K1100" s="11">
        <v>0.49602272727272734</v>
      </c>
      <c r="L1100" s="41">
        <v>95</v>
      </c>
      <c r="M1100" s="44">
        <v>70</v>
      </c>
      <c r="N1100" s="13">
        <v>24</v>
      </c>
      <c r="O1100" s="13">
        <v>23</v>
      </c>
      <c r="P1100" s="22">
        <v>24</v>
      </c>
      <c r="Q1100" s="22">
        <v>23</v>
      </c>
      <c r="R1100" s="14">
        <v>0</v>
      </c>
      <c r="S1100" s="22">
        <v>45</v>
      </c>
      <c r="T1100" s="22">
        <v>0.83546928006030907</v>
      </c>
      <c r="U1100" s="22">
        <v>224</v>
      </c>
      <c r="V1100" s="22"/>
      <c r="W1100" s="22">
        <v>53</v>
      </c>
      <c r="X1100" s="22">
        <v>43</v>
      </c>
      <c r="Y1100" s="14">
        <v>154</v>
      </c>
      <c r="Z1100" s="10">
        <v>29</v>
      </c>
      <c r="AA1100" s="22">
        <v>20</v>
      </c>
      <c r="AB1100" s="22">
        <v>53.59</v>
      </c>
      <c r="AC1100" s="22">
        <v>2.3795963019426986E-3</v>
      </c>
      <c r="AD1100" s="42">
        <v>1.3999999999999999E-4</v>
      </c>
      <c r="AE1100" s="22">
        <v>1130</v>
      </c>
      <c r="AF1100" s="22">
        <v>0.20146198060095979</v>
      </c>
      <c r="AG1100" s="22">
        <v>3.9502349137443098E-3</v>
      </c>
      <c r="AH1100" s="22">
        <v>0</v>
      </c>
      <c r="AI1100" s="22">
        <v>0</v>
      </c>
      <c r="AJ1100" s="22">
        <v>0</v>
      </c>
      <c r="AK1100" s="22">
        <v>0</v>
      </c>
      <c r="AL1100" s="45">
        <v>0</v>
      </c>
      <c r="AM1100" s="45">
        <v>0</v>
      </c>
      <c r="AN1100" s="45">
        <v>0</v>
      </c>
      <c r="AO1100" s="45">
        <v>0</v>
      </c>
      <c r="AP1100" s="45">
        <v>0</v>
      </c>
      <c r="AQ1100" s="45">
        <v>0</v>
      </c>
      <c r="AR1100" s="45">
        <v>0</v>
      </c>
      <c r="AS1100" s="45" t="s">
        <v>4443</v>
      </c>
      <c r="AT1100" s="45" t="s">
        <v>4445</v>
      </c>
      <c r="AU1100" s="45">
        <v>0.16830263965520562</v>
      </c>
      <c r="AV1100" s="10">
        <v>11.514513460670777</v>
      </c>
      <c r="AW1100" s="10">
        <v>17.58009800226159</v>
      </c>
      <c r="AX1100" s="17">
        <v>0.16453071993969093</v>
      </c>
    </row>
    <row r="1101" spans="1:50" x14ac:dyDescent="0.25">
      <c r="A1101" s="22" t="s">
        <v>1672</v>
      </c>
      <c r="B1101" s="22" t="s">
        <v>3957</v>
      </c>
      <c r="C1101" s="22" t="s">
        <v>1757</v>
      </c>
      <c r="D1101" s="22">
        <v>7336</v>
      </c>
      <c r="E1101" s="22" t="s">
        <v>2089</v>
      </c>
      <c r="F1101" s="43">
        <v>0.79455900000000002</v>
      </c>
      <c r="G1101" s="43">
        <v>403.86291180184003</v>
      </c>
      <c r="H1101" s="43">
        <v>38.468750000000007</v>
      </c>
      <c r="I1101" s="9">
        <v>0</v>
      </c>
      <c r="J1101" s="9">
        <v>38.468750000000007</v>
      </c>
      <c r="K1101" s="11">
        <v>0</v>
      </c>
      <c r="L1101" s="41">
        <v>893</v>
      </c>
      <c r="M1101" s="44">
        <v>0</v>
      </c>
      <c r="N1101" s="13">
        <v>0</v>
      </c>
      <c r="O1101" s="13">
        <v>0</v>
      </c>
      <c r="P1101" s="22">
        <v>0</v>
      </c>
      <c r="Q1101" s="22">
        <v>0</v>
      </c>
      <c r="R1101" s="14">
        <v>0</v>
      </c>
      <c r="S1101" s="22">
        <v>727</v>
      </c>
      <c r="T1101" s="22">
        <v>1</v>
      </c>
      <c r="U1101" s="22">
        <v>1634</v>
      </c>
      <c r="V1101" s="22"/>
      <c r="W1101" s="22">
        <v>297</v>
      </c>
      <c r="X1101" s="22">
        <v>196</v>
      </c>
      <c r="Y1101" s="14">
        <v>1634</v>
      </c>
      <c r="Z1101" s="10">
        <v>297</v>
      </c>
      <c r="AA1101" s="22">
        <v>196</v>
      </c>
      <c r="AB1101" s="22">
        <v>553.95000000000005</v>
      </c>
      <c r="AC1101" s="22">
        <v>1.9673977896486308E-3</v>
      </c>
      <c r="AD1101" s="42">
        <v>1.2199999999999999E-3</v>
      </c>
      <c r="AE1101" s="22">
        <v>1131</v>
      </c>
      <c r="AF1101" s="22">
        <v>0.40683415669279532</v>
      </c>
      <c r="AG1101" s="22">
        <v>3.9498461814834497E-3</v>
      </c>
      <c r="AH1101" s="22">
        <v>0</v>
      </c>
      <c r="AI1101" s="22">
        <v>0</v>
      </c>
      <c r="AJ1101" s="22">
        <v>0</v>
      </c>
      <c r="AK1101" s="22">
        <v>0</v>
      </c>
      <c r="AL1101" s="45">
        <v>0</v>
      </c>
      <c r="AM1101" s="45">
        <v>0</v>
      </c>
      <c r="AN1101" s="45">
        <v>0</v>
      </c>
      <c r="AO1101" s="45">
        <v>0</v>
      </c>
      <c r="AP1101" s="45">
        <v>0</v>
      </c>
      <c r="AQ1101" s="45">
        <v>0</v>
      </c>
      <c r="AR1101" s="45">
        <v>0</v>
      </c>
      <c r="AS1101" s="45" t="s">
        <v>4443</v>
      </c>
      <c r="AT1101" s="45" t="s">
        <v>4445</v>
      </c>
      <c r="AU1101" s="45">
        <v>0.40683415669279532</v>
      </c>
      <c r="AV1101" s="10">
        <v>7.7205523964256688</v>
      </c>
      <c r="AW1101" s="10">
        <v>7.7205523964256688</v>
      </c>
      <c r="AX1101" s="17">
        <v>0</v>
      </c>
    </row>
    <row r="1102" spans="1:50" x14ac:dyDescent="0.25">
      <c r="A1102" s="22" t="s">
        <v>2195</v>
      </c>
      <c r="B1102" s="22" t="s">
        <v>3956</v>
      </c>
      <c r="C1102" s="22" t="s">
        <v>2337</v>
      </c>
      <c r="D1102" s="22">
        <v>3521</v>
      </c>
      <c r="E1102" s="22" t="s">
        <v>2422</v>
      </c>
      <c r="F1102" s="43">
        <v>1.390336</v>
      </c>
      <c r="G1102" s="43">
        <v>254.67083001744999</v>
      </c>
      <c r="H1102" s="43">
        <v>10.768750000000001</v>
      </c>
      <c r="I1102" s="9">
        <v>0</v>
      </c>
      <c r="J1102" s="9">
        <v>10.768750000000001</v>
      </c>
      <c r="K1102" s="11">
        <v>0</v>
      </c>
      <c r="L1102" s="41">
        <v>310</v>
      </c>
      <c r="M1102" s="44">
        <v>10</v>
      </c>
      <c r="N1102" s="13">
        <v>1</v>
      </c>
      <c r="O1102" s="13">
        <v>1</v>
      </c>
      <c r="P1102" s="22">
        <v>1</v>
      </c>
      <c r="Q1102" s="22">
        <v>1</v>
      </c>
      <c r="R1102" s="14">
        <v>0</v>
      </c>
      <c r="S1102" s="22">
        <v>412</v>
      </c>
      <c r="T1102" s="22">
        <v>1</v>
      </c>
      <c r="U1102" s="22">
        <v>585</v>
      </c>
      <c r="V1102" s="22"/>
      <c r="W1102" s="22">
        <v>107</v>
      </c>
      <c r="X1102" s="22">
        <v>72</v>
      </c>
      <c r="Y1102" s="14">
        <v>575</v>
      </c>
      <c r="Z1102" s="10">
        <v>106</v>
      </c>
      <c r="AA1102" s="22">
        <v>71</v>
      </c>
      <c r="AB1102" s="22">
        <v>196.97</v>
      </c>
      <c r="AC1102" s="22">
        <v>5.4593453043080536E-3</v>
      </c>
      <c r="AD1102" s="42">
        <v>1.1999999999999999E-3</v>
      </c>
      <c r="AE1102" s="22">
        <v>1132</v>
      </c>
      <c r="AF1102" s="22">
        <v>0.46929462315140641</v>
      </c>
      <c r="AG1102" s="22">
        <v>3.94365229538997E-3</v>
      </c>
      <c r="AH1102" s="22">
        <v>0</v>
      </c>
      <c r="AI1102" s="22">
        <v>0</v>
      </c>
      <c r="AJ1102" s="22">
        <v>0</v>
      </c>
      <c r="AK1102" s="22">
        <v>0</v>
      </c>
      <c r="AL1102" s="45">
        <v>0</v>
      </c>
      <c r="AM1102" s="45">
        <v>0</v>
      </c>
      <c r="AN1102" s="45">
        <v>0</v>
      </c>
      <c r="AO1102" s="45">
        <v>0</v>
      </c>
      <c r="AP1102" s="45">
        <v>0</v>
      </c>
      <c r="AQ1102" s="45">
        <v>0</v>
      </c>
      <c r="AR1102" s="45">
        <v>0</v>
      </c>
      <c r="AS1102" s="45" t="s">
        <v>4443</v>
      </c>
      <c r="AT1102" s="45" t="s">
        <v>4445</v>
      </c>
      <c r="AU1102" s="45">
        <v>0.46929462315140635</v>
      </c>
      <c r="AV1102" s="10">
        <v>9.8432965757399877</v>
      </c>
      <c r="AW1102" s="10">
        <v>9.9361578641903652</v>
      </c>
      <c r="AX1102" s="17">
        <v>0</v>
      </c>
    </row>
    <row r="1103" spans="1:50" x14ac:dyDescent="0.25">
      <c r="A1103" s="22" t="s">
        <v>1672</v>
      </c>
      <c r="B1103" s="22" t="s">
        <v>3951</v>
      </c>
      <c r="C1103" s="22" t="s">
        <v>1713</v>
      </c>
      <c r="D1103" s="22">
        <v>3747</v>
      </c>
      <c r="E1103" s="22" t="s">
        <v>2132</v>
      </c>
      <c r="F1103" s="43">
        <v>0.91996199999999995</v>
      </c>
      <c r="G1103" s="43">
        <v>396.83793571399002</v>
      </c>
      <c r="H1103" s="43">
        <v>17.429166666666667</v>
      </c>
      <c r="I1103" s="9">
        <v>0</v>
      </c>
      <c r="J1103" s="9">
        <v>17.429166666666667</v>
      </c>
      <c r="K1103" s="11">
        <v>0</v>
      </c>
      <c r="L1103" s="41">
        <v>752</v>
      </c>
      <c r="M1103" s="44">
        <v>0</v>
      </c>
      <c r="N1103" s="13">
        <v>0</v>
      </c>
      <c r="O1103" s="13">
        <v>0</v>
      </c>
      <c r="P1103" s="22">
        <v>0</v>
      </c>
      <c r="Q1103" s="22">
        <v>0</v>
      </c>
      <c r="R1103" s="14">
        <v>0</v>
      </c>
      <c r="S1103" s="22">
        <v>248</v>
      </c>
      <c r="T1103" s="22">
        <v>1</v>
      </c>
      <c r="U1103" s="22">
        <v>1378</v>
      </c>
      <c r="V1103" s="22"/>
      <c r="W1103" s="22">
        <v>250</v>
      </c>
      <c r="X1103" s="22">
        <v>166</v>
      </c>
      <c r="Y1103" s="14">
        <v>1378</v>
      </c>
      <c r="Z1103" s="10">
        <v>250</v>
      </c>
      <c r="AA1103" s="22">
        <v>166</v>
      </c>
      <c r="AB1103" s="22">
        <v>466.52</v>
      </c>
      <c r="AC1103" s="22">
        <v>2.3182309885389513E-3</v>
      </c>
      <c r="AD1103" s="42">
        <v>1.2099999999999999E-3</v>
      </c>
      <c r="AE1103" s="22">
        <v>1133</v>
      </c>
      <c r="AF1103" s="22">
        <v>0.49271231328216625</v>
      </c>
      <c r="AG1103" s="22">
        <v>3.9416985062573299E-3</v>
      </c>
      <c r="AH1103" s="22">
        <v>0</v>
      </c>
      <c r="AI1103" s="22">
        <v>0</v>
      </c>
      <c r="AJ1103" s="22">
        <v>0</v>
      </c>
      <c r="AK1103" s="22">
        <v>0</v>
      </c>
      <c r="AL1103" s="45">
        <v>0</v>
      </c>
      <c r="AM1103" s="45">
        <v>0</v>
      </c>
      <c r="AN1103" s="45">
        <v>0</v>
      </c>
      <c r="AO1103" s="45">
        <v>0</v>
      </c>
      <c r="AP1103" s="45">
        <v>0</v>
      </c>
      <c r="AQ1103" s="45">
        <v>0</v>
      </c>
      <c r="AR1103" s="45">
        <v>0</v>
      </c>
      <c r="AS1103" s="45" t="s">
        <v>4443</v>
      </c>
      <c r="AT1103" s="45" t="s">
        <v>4445</v>
      </c>
      <c r="AU1103" s="45">
        <v>0.49271231328216625</v>
      </c>
      <c r="AV1103" s="10">
        <v>14.343772412144393</v>
      </c>
      <c r="AW1103" s="10">
        <v>14.343772412144393</v>
      </c>
      <c r="AX1103" s="17">
        <v>0</v>
      </c>
    </row>
    <row r="1104" spans="1:50" x14ac:dyDescent="0.25">
      <c r="A1104" s="22" t="s">
        <v>2195</v>
      </c>
      <c r="B1104" s="22" t="s">
        <v>3956</v>
      </c>
      <c r="C1104" s="22" t="s">
        <v>2298</v>
      </c>
      <c r="D1104" s="22">
        <v>8520</v>
      </c>
      <c r="E1104" s="22" t="s">
        <v>2299</v>
      </c>
      <c r="F1104" s="43">
        <v>0.939056</v>
      </c>
      <c r="G1104" s="43">
        <v>157.36988441734999</v>
      </c>
      <c r="H1104" s="43">
        <v>6.333333333333333</v>
      </c>
      <c r="I1104" s="9">
        <v>0</v>
      </c>
      <c r="J1104" s="9">
        <v>6.333333333333333</v>
      </c>
      <c r="K1104" s="11">
        <v>0</v>
      </c>
      <c r="L1104" s="41">
        <v>167</v>
      </c>
      <c r="M1104" s="44">
        <v>0</v>
      </c>
      <c r="N1104" s="13">
        <v>0</v>
      </c>
      <c r="O1104" s="13">
        <v>0</v>
      </c>
      <c r="P1104" s="22">
        <v>0</v>
      </c>
      <c r="Q1104" s="22">
        <v>0</v>
      </c>
      <c r="R1104" s="14">
        <v>0</v>
      </c>
      <c r="S1104" s="22">
        <v>105</v>
      </c>
      <c r="T1104" s="22">
        <v>1</v>
      </c>
      <c r="U1104" s="22">
        <v>316</v>
      </c>
      <c r="V1104" s="22"/>
      <c r="W1104" s="22">
        <v>59</v>
      </c>
      <c r="X1104" s="22">
        <v>40</v>
      </c>
      <c r="Y1104" s="14">
        <v>316</v>
      </c>
      <c r="Z1104" s="10">
        <v>59</v>
      </c>
      <c r="AA1104" s="22">
        <v>40</v>
      </c>
      <c r="AB1104" s="22">
        <v>109.27</v>
      </c>
      <c r="AC1104" s="22">
        <v>5.967189996210414E-3</v>
      </c>
      <c r="AD1104" s="42">
        <v>7.2999999999999996E-4</v>
      </c>
      <c r="AE1104" s="22">
        <v>1134</v>
      </c>
      <c r="AF1104" s="22">
        <v>0.16125829828245783</v>
      </c>
      <c r="AG1104" s="22">
        <v>3.9331292264014103E-3</v>
      </c>
      <c r="AH1104" s="22">
        <v>0</v>
      </c>
      <c r="AI1104" s="22">
        <v>0</v>
      </c>
      <c r="AJ1104" s="22">
        <v>0</v>
      </c>
      <c r="AK1104" s="22">
        <v>0</v>
      </c>
      <c r="AL1104" s="45">
        <v>0</v>
      </c>
      <c r="AM1104" s="45">
        <v>0</v>
      </c>
      <c r="AN1104" s="45">
        <v>0</v>
      </c>
      <c r="AO1104" s="45">
        <v>0</v>
      </c>
      <c r="AP1104" s="45">
        <v>0</v>
      </c>
      <c r="AQ1104" s="45">
        <v>0</v>
      </c>
      <c r="AR1104" s="45">
        <v>0</v>
      </c>
      <c r="AS1104" s="45" t="s">
        <v>4443</v>
      </c>
      <c r="AT1104" s="45" t="s">
        <v>4445</v>
      </c>
      <c r="AU1104" s="45">
        <v>0.16125829828245783</v>
      </c>
      <c r="AV1104" s="10">
        <v>9.3157894736842106</v>
      </c>
      <c r="AW1104" s="10">
        <v>9.3157894736842106</v>
      </c>
      <c r="AX1104" s="17">
        <v>0</v>
      </c>
    </row>
    <row r="1105" spans="1:50" x14ac:dyDescent="0.25">
      <c r="A1105" s="22" t="s">
        <v>2906</v>
      </c>
      <c r="B1105" s="22" t="s">
        <v>3961</v>
      </c>
      <c r="C1105" s="22" t="s">
        <v>3160</v>
      </c>
      <c r="D1105" s="22">
        <v>7100</v>
      </c>
      <c r="E1105" s="22" t="s">
        <v>3233</v>
      </c>
      <c r="F1105" s="43">
        <v>0.81386899999999995</v>
      </c>
      <c r="G1105" s="43">
        <v>229.01661249821001</v>
      </c>
      <c r="H1105" s="43">
        <v>8.0467803030303031</v>
      </c>
      <c r="I1105" s="9">
        <v>6.2092803030303036</v>
      </c>
      <c r="J1105" s="9">
        <v>1.8376893939393941</v>
      </c>
      <c r="K1105" s="11">
        <v>8.0467803030303031</v>
      </c>
      <c r="L1105" s="41">
        <v>618</v>
      </c>
      <c r="M1105" s="44">
        <v>1338</v>
      </c>
      <c r="N1105" s="13">
        <v>325</v>
      </c>
      <c r="O1105" s="13">
        <v>76</v>
      </c>
      <c r="P1105" s="22">
        <v>214</v>
      </c>
      <c r="Q1105" s="22">
        <v>38</v>
      </c>
      <c r="R1105" s="14">
        <v>3</v>
      </c>
      <c r="S1105" s="22">
        <v>366</v>
      </c>
      <c r="T1105" s="22">
        <v>0</v>
      </c>
      <c r="U1105" s="22">
        <v>1338</v>
      </c>
      <c r="V1105" s="22"/>
      <c r="W1105" s="22">
        <v>325</v>
      </c>
      <c r="X1105" s="22">
        <v>76</v>
      </c>
      <c r="Y1105" s="14">
        <v>0</v>
      </c>
      <c r="Z1105" s="10">
        <v>111</v>
      </c>
      <c r="AA1105" s="22">
        <v>38</v>
      </c>
      <c r="AB1105" s="22">
        <v>152.07</v>
      </c>
      <c r="AC1105" s="22">
        <v>3.5537552980195318E-3</v>
      </c>
      <c r="AD1105" s="42">
        <v>8.1999999999999998E-4</v>
      </c>
      <c r="AE1105" s="22">
        <v>1136</v>
      </c>
      <c r="AF1105" s="22">
        <v>0.3485719573917051</v>
      </c>
      <c r="AG1105" s="22">
        <v>3.9165388470978101E-3</v>
      </c>
      <c r="AH1105" s="22">
        <v>0</v>
      </c>
      <c r="AI1105" s="22">
        <v>0</v>
      </c>
      <c r="AJ1105" s="22">
        <v>0</v>
      </c>
      <c r="AK1105" s="22">
        <v>0</v>
      </c>
      <c r="AL1105" s="45">
        <v>0</v>
      </c>
      <c r="AM1105" s="45">
        <v>0</v>
      </c>
      <c r="AN1105" s="45">
        <v>0</v>
      </c>
      <c r="AO1105" s="45">
        <v>0</v>
      </c>
      <c r="AP1105" s="45">
        <v>0</v>
      </c>
      <c r="AQ1105" s="45">
        <v>0</v>
      </c>
      <c r="AR1105" s="45">
        <v>0</v>
      </c>
      <c r="AS1105" s="45" t="s">
        <v>4443</v>
      </c>
      <c r="AT1105" s="45" t="s">
        <v>4445</v>
      </c>
      <c r="AU1105" s="45">
        <v>7.9605378176188374E-2</v>
      </c>
      <c r="AV1105" s="10">
        <v>60.40193754508914</v>
      </c>
      <c r="AW1105" s="10">
        <v>40.388824817002849</v>
      </c>
      <c r="AX1105" s="17">
        <v>0.77164779815002238</v>
      </c>
    </row>
    <row r="1106" spans="1:50" x14ac:dyDescent="0.25">
      <c r="A1106" s="22" t="s">
        <v>539</v>
      </c>
      <c r="B1106" s="22" t="s">
        <v>3949</v>
      </c>
      <c r="C1106" s="22" t="s">
        <v>601</v>
      </c>
      <c r="D1106" s="22">
        <v>2548</v>
      </c>
      <c r="E1106" s="22" t="s">
        <v>721</v>
      </c>
      <c r="F1106" s="43">
        <v>0.703928</v>
      </c>
      <c r="G1106" s="43">
        <v>195.71996986807</v>
      </c>
      <c r="H1106" s="43">
        <v>7.5435606060606064</v>
      </c>
      <c r="I1106" s="9">
        <v>0</v>
      </c>
      <c r="J1106" s="9">
        <v>7.5435606060606064</v>
      </c>
      <c r="K1106" s="11">
        <v>0</v>
      </c>
      <c r="L1106" s="41">
        <v>5147</v>
      </c>
      <c r="M1106" s="44">
        <v>0</v>
      </c>
      <c r="N1106" s="13">
        <v>0</v>
      </c>
      <c r="O1106" s="13">
        <v>0</v>
      </c>
      <c r="P1106" s="22">
        <v>0</v>
      </c>
      <c r="Q1106" s="22">
        <v>0</v>
      </c>
      <c r="R1106" s="14">
        <v>0</v>
      </c>
      <c r="S1106" s="22">
        <v>182</v>
      </c>
      <c r="T1106" s="22">
        <v>1</v>
      </c>
      <c r="U1106" s="22">
        <v>9359</v>
      </c>
      <c r="V1106" s="22"/>
      <c r="W1106" s="22">
        <v>1690</v>
      </c>
      <c r="X1106" s="22">
        <v>1114</v>
      </c>
      <c r="Y1106" s="14">
        <v>9359</v>
      </c>
      <c r="Z1106" s="10">
        <v>1690</v>
      </c>
      <c r="AA1106" s="22">
        <v>1114</v>
      </c>
      <c r="AB1106" s="22">
        <v>3157.61</v>
      </c>
      <c r="AC1106" s="22">
        <v>3.5966079520372935E-3</v>
      </c>
      <c r="AD1106" s="42">
        <v>1.264E-2</v>
      </c>
      <c r="AE1106" s="22">
        <v>1137</v>
      </c>
      <c r="AF1106" s="22">
        <v>0.53741832007176649</v>
      </c>
      <c r="AG1106" s="22">
        <v>3.8943356526939601E-3</v>
      </c>
      <c r="AH1106" s="22">
        <v>0</v>
      </c>
      <c r="AI1106" s="22">
        <v>0</v>
      </c>
      <c r="AJ1106" s="22">
        <v>0</v>
      </c>
      <c r="AK1106" s="22">
        <v>0</v>
      </c>
      <c r="AL1106" s="45">
        <v>0</v>
      </c>
      <c r="AM1106" s="45">
        <v>0</v>
      </c>
      <c r="AN1106" s="45">
        <v>0</v>
      </c>
      <c r="AO1106" s="45">
        <v>0</v>
      </c>
      <c r="AP1106" s="45">
        <v>0</v>
      </c>
      <c r="AQ1106" s="45">
        <v>0</v>
      </c>
      <c r="AR1106" s="45">
        <v>0</v>
      </c>
      <c r="AS1106" s="45" t="s">
        <v>4443</v>
      </c>
      <c r="AT1106" s="45" t="s">
        <v>4443</v>
      </c>
      <c r="AU1106" s="45">
        <v>0.53741832007176649</v>
      </c>
      <c r="AV1106" s="10">
        <v>224.03213658046698</v>
      </c>
      <c r="AW1106" s="10">
        <v>224.03213658046698</v>
      </c>
      <c r="AX1106" s="17">
        <v>0</v>
      </c>
    </row>
    <row r="1107" spans="1:50" x14ac:dyDescent="0.25">
      <c r="A1107" s="22" t="s">
        <v>1672</v>
      </c>
      <c r="B1107" s="22" t="s">
        <v>3957</v>
      </c>
      <c r="C1107" s="22" t="s">
        <v>1937</v>
      </c>
      <c r="D1107" s="22">
        <v>8805</v>
      </c>
      <c r="E1107" s="22" t="s">
        <v>2039</v>
      </c>
      <c r="F1107" s="43">
        <v>0.33279399999999998</v>
      </c>
      <c r="G1107" s="43">
        <v>106.56739313727</v>
      </c>
      <c r="H1107" s="43">
        <v>4.272348484848485</v>
      </c>
      <c r="I1107" s="9">
        <v>0</v>
      </c>
      <c r="J1107" s="9">
        <v>4.272348484848485</v>
      </c>
      <c r="K1107" s="11">
        <v>9.3939393939393948E-2</v>
      </c>
      <c r="L1107" s="41">
        <v>118</v>
      </c>
      <c r="M1107" s="44">
        <v>6</v>
      </c>
      <c r="N1107" s="13">
        <v>2</v>
      </c>
      <c r="O1107" s="13">
        <v>0</v>
      </c>
      <c r="P1107" s="22">
        <v>0</v>
      </c>
      <c r="Q1107" s="22">
        <v>0</v>
      </c>
      <c r="R1107" s="14">
        <v>0</v>
      </c>
      <c r="S1107" s="22">
        <v>89</v>
      </c>
      <c r="T1107" s="22">
        <v>0.97801223512722757</v>
      </c>
      <c r="U1107" s="22">
        <v>228</v>
      </c>
      <c r="V1107" s="22"/>
      <c r="W1107" s="22">
        <v>44</v>
      </c>
      <c r="X1107" s="22">
        <v>28</v>
      </c>
      <c r="Y1107" s="14">
        <v>222</v>
      </c>
      <c r="Z1107" s="10">
        <v>44</v>
      </c>
      <c r="AA1107" s="22">
        <v>28</v>
      </c>
      <c r="AB1107" s="22">
        <v>80.260000000000005</v>
      </c>
      <c r="AC1107" s="22">
        <v>3.1228501533421796E-3</v>
      </c>
      <c r="AD1107" s="42">
        <v>2.9E-4</v>
      </c>
      <c r="AE1107" s="22">
        <v>1138</v>
      </c>
      <c r="AF1107" s="22">
        <v>0.1634255659872797</v>
      </c>
      <c r="AG1107" s="22">
        <v>3.8910849044590406E-3</v>
      </c>
      <c r="AH1107" s="22">
        <v>0</v>
      </c>
      <c r="AI1107" s="22">
        <v>0</v>
      </c>
      <c r="AJ1107" s="22">
        <v>0</v>
      </c>
      <c r="AK1107" s="22">
        <v>0</v>
      </c>
      <c r="AL1107" s="45">
        <v>0</v>
      </c>
      <c r="AM1107" s="45">
        <v>0</v>
      </c>
      <c r="AN1107" s="45">
        <v>0</v>
      </c>
      <c r="AO1107" s="45">
        <v>0</v>
      </c>
      <c r="AP1107" s="45">
        <v>0</v>
      </c>
      <c r="AQ1107" s="45">
        <v>0</v>
      </c>
      <c r="AR1107" s="45">
        <v>0</v>
      </c>
      <c r="AS1107" s="45" t="s">
        <v>4443</v>
      </c>
      <c r="AT1107" s="45" t="s">
        <v>4445</v>
      </c>
      <c r="AU1107" s="45">
        <v>0.1634255659872797</v>
      </c>
      <c r="AV1107" s="10">
        <v>10.298785353311464</v>
      </c>
      <c r="AW1107" s="10">
        <v>10.298785353311464</v>
      </c>
      <c r="AX1107" s="17">
        <v>0</v>
      </c>
    </row>
    <row r="1108" spans="1:50" x14ac:dyDescent="0.25">
      <c r="A1108" s="22" t="s">
        <v>1672</v>
      </c>
      <c r="B1108" s="22" t="s">
        <v>3981</v>
      </c>
      <c r="C1108" s="22" t="s">
        <v>2137</v>
      </c>
      <c r="D1108" s="22">
        <v>7781</v>
      </c>
      <c r="E1108" s="22" t="s">
        <v>2178</v>
      </c>
      <c r="F1108" s="43">
        <v>0.44064999999999999</v>
      </c>
      <c r="G1108" s="43">
        <v>92.924556611219998</v>
      </c>
      <c r="H1108" s="43">
        <v>4.6553030303030312</v>
      </c>
      <c r="I1108" s="9">
        <v>0</v>
      </c>
      <c r="J1108" s="9">
        <v>4.6553030303030312</v>
      </c>
      <c r="K1108" s="11">
        <v>0</v>
      </c>
      <c r="L1108" s="41">
        <v>0</v>
      </c>
      <c r="M1108" s="44">
        <v>0</v>
      </c>
      <c r="N1108" s="13">
        <v>0</v>
      </c>
      <c r="O1108" s="13">
        <v>0</v>
      </c>
      <c r="P1108" s="22">
        <v>0</v>
      </c>
      <c r="Q1108" s="22">
        <v>0</v>
      </c>
      <c r="R1108" s="14">
        <v>0</v>
      </c>
      <c r="S1108" s="22">
        <v>61</v>
      </c>
      <c r="T1108" s="22">
        <v>1</v>
      </c>
      <c r="U1108" s="22">
        <v>12</v>
      </c>
      <c r="V1108" s="22"/>
      <c r="W1108" s="22">
        <v>4</v>
      </c>
      <c r="X1108" s="22">
        <v>4</v>
      </c>
      <c r="Y1108" s="14">
        <v>12</v>
      </c>
      <c r="Z1108" s="10">
        <v>4</v>
      </c>
      <c r="AA1108" s="22">
        <v>4</v>
      </c>
      <c r="AB1108" s="22">
        <v>6.56</v>
      </c>
      <c r="AC1108" s="22">
        <v>4.7420188599188277E-3</v>
      </c>
      <c r="AD1108" s="42">
        <v>4.0000000000000003E-5</v>
      </c>
      <c r="AE1108" s="22">
        <v>1139</v>
      </c>
      <c r="AF1108" s="22">
        <v>7.7584348394526001E-3</v>
      </c>
      <c r="AG1108" s="22">
        <v>3.8792174197263001E-3</v>
      </c>
      <c r="AH1108" s="22">
        <v>0</v>
      </c>
      <c r="AI1108" s="22">
        <v>0</v>
      </c>
      <c r="AJ1108" s="22">
        <v>0</v>
      </c>
      <c r="AK1108" s="22">
        <v>0</v>
      </c>
      <c r="AL1108" s="45">
        <v>0</v>
      </c>
      <c r="AM1108" s="45">
        <v>0</v>
      </c>
      <c r="AN1108" s="45">
        <v>0</v>
      </c>
      <c r="AO1108" s="45">
        <v>0</v>
      </c>
      <c r="AP1108" s="45">
        <v>0</v>
      </c>
      <c r="AQ1108" s="45">
        <v>0</v>
      </c>
      <c r="AR1108" s="45">
        <v>0</v>
      </c>
      <c r="AS1108" s="45" t="s">
        <v>4443</v>
      </c>
      <c r="AT1108" s="45" t="s">
        <v>4445</v>
      </c>
      <c r="AU1108" s="45">
        <v>7.7584348394525993E-3</v>
      </c>
      <c r="AV1108" s="10">
        <v>0.85923515052888511</v>
      </c>
      <c r="AW1108" s="10">
        <v>0.85923515052888511</v>
      </c>
      <c r="AX1108" s="17">
        <v>0</v>
      </c>
    </row>
    <row r="1109" spans="1:50" x14ac:dyDescent="0.25">
      <c r="A1109" s="22" t="s">
        <v>1672</v>
      </c>
      <c r="B1109" s="22" t="s">
        <v>3957</v>
      </c>
      <c r="C1109" s="22" t="s">
        <v>1707</v>
      </c>
      <c r="D1109" s="22">
        <v>1955</v>
      </c>
      <c r="E1109" s="22" t="s">
        <v>1769</v>
      </c>
      <c r="F1109" s="43">
        <v>2.2461319999999998</v>
      </c>
      <c r="G1109" s="43">
        <v>816.61213711787002</v>
      </c>
      <c r="H1109" s="43">
        <v>32.16344696969697</v>
      </c>
      <c r="I1109" s="9">
        <v>0</v>
      </c>
      <c r="J1109" s="9">
        <v>32.16344696969697</v>
      </c>
      <c r="K1109" s="11">
        <v>0</v>
      </c>
      <c r="L1109" s="41">
        <v>4523</v>
      </c>
      <c r="M1109" s="44">
        <v>0</v>
      </c>
      <c r="N1109" s="13">
        <v>0</v>
      </c>
      <c r="O1109" s="13">
        <v>0</v>
      </c>
      <c r="P1109" s="22">
        <v>0</v>
      </c>
      <c r="Q1109" s="22">
        <v>0</v>
      </c>
      <c r="R1109" s="14">
        <v>0</v>
      </c>
      <c r="S1109" s="22">
        <v>682</v>
      </c>
      <c r="T1109" s="22">
        <v>1</v>
      </c>
      <c r="U1109" s="22">
        <v>8226</v>
      </c>
      <c r="V1109" s="22"/>
      <c r="W1109" s="22">
        <v>1486</v>
      </c>
      <c r="X1109" s="22">
        <v>979</v>
      </c>
      <c r="Y1109" s="14">
        <v>8226</v>
      </c>
      <c r="Z1109" s="10">
        <v>1486</v>
      </c>
      <c r="AA1109" s="22">
        <v>979</v>
      </c>
      <c r="AB1109" s="22">
        <v>2776.16</v>
      </c>
      <c r="AC1109" s="22">
        <v>2.7505493708769018E-3</v>
      </c>
      <c r="AD1109" s="42">
        <v>8.5000000000000006E-3</v>
      </c>
      <c r="AE1109" s="22">
        <v>1140</v>
      </c>
      <c r="AF1109" s="22">
        <v>1.4510133149457562</v>
      </c>
      <c r="AG1109" s="22">
        <v>3.8488416842062498E-3</v>
      </c>
      <c r="AH1109" s="22">
        <v>0</v>
      </c>
      <c r="AI1109" s="22">
        <v>0</v>
      </c>
      <c r="AJ1109" s="22">
        <v>0</v>
      </c>
      <c r="AK1109" s="22">
        <v>0</v>
      </c>
      <c r="AL1109" s="45">
        <v>0</v>
      </c>
      <c r="AM1109" s="45">
        <v>0</v>
      </c>
      <c r="AN1109" s="45">
        <v>0</v>
      </c>
      <c r="AO1109" s="45">
        <v>0</v>
      </c>
      <c r="AP1109" s="45">
        <v>0</v>
      </c>
      <c r="AQ1109" s="45">
        <v>0</v>
      </c>
      <c r="AR1109" s="45">
        <v>0</v>
      </c>
      <c r="AS1109" s="45" t="s">
        <v>4443</v>
      </c>
      <c r="AT1109" s="45" t="s">
        <v>4444</v>
      </c>
      <c r="AU1109" s="45">
        <v>1.4510133149457562</v>
      </c>
      <c r="AV1109" s="10">
        <v>46.201515695753812</v>
      </c>
      <c r="AW1109" s="10">
        <v>46.201515695753812</v>
      </c>
      <c r="AX1109" s="17">
        <v>0</v>
      </c>
    </row>
    <row r="1110" spans="1:50" x14ac:dyDescent="0.25">
      <c r="A1110" s="22" t="s">
        <v>8</v>
      </c>
      <c r="B1110" s="22" t="s">
        <v>3946</v>
      </c>
      <c r="C1110" s="22" t="s">
        <v>27</v>
      </c>
      <c r="D1110" s="22">
        <v>1073</v>
      </c>
      <c r="E1110" s="22" t="s">
        <v>57</v>
      </c>
      <c r="F1110" s="43">
        <v>1.1862619999999999</v>
      </c>
      <c r="G1110" s="43">
        <v>329.61179152461</v>
      </c>
      <c r="H1110" s="43">
        <v>14.025946969696971</v>
      </c>
      <c r="I1110" s="9">
        <v>0</v>
      </c>
      <c r="J1110" s="9">
        <v>14.025946969696971</v>
      </c>
      <c r="K1110" s="11">
        <v>0</v>
      </c>
      <c r="L1110" s="41">
        <v>6840</v>
      </c>
      <c r="M1110" s="44">
        <v>0</v>
      </c>
      <c r="N1110" s="13">
        <v>0</v>
      </c>
      <c r="O1110" s="13">
        <v>0</v>
      </c>
      <c r="P1110" s="22">
        <v>0</v>
      </c>
      <c r="Q1110" s="22">
        <v>0</v>
      </c>
      <c r="R1110" s="14">
        <v>0</v>
      </c>
      <c r="S1110" s="22">
        <v>652</v>
      </c>
      <c r="T1110" s="22">
        <v>1</v>
      </c>
      <c r="U1110" s="22">
        <v>12434</v>
      </c>
      <c r="V1110" s="22"/>
      <c r="W1110" s="22">
        <v>2244</v>
      </c>
      <c r="X1110" s="22">
        <v>1479</v>
      </c>
      <c r="Y1110" s="14">
        <v>12434</v>
      </c>
      <c r="Z1110" s="10">
        <v>2244</v>
      </c>
      <c r="AA1110" s="22">
        <v>1479</v>
      </c>
      <c r="AB1110" s="22">
        <v>4193.34</v>
      </c>
      <c r="AC1110" s="22">
        <v>3.5989671198138232E-3</v>
      </c>
      <c r="AD1110" s="42">
        <v>1.6789999999999999E-2</v>
      </c>
      <c r="AE1110" s="22">
        <v>1141</v>
      </c>
      <c r="AF1110" s="22">
        <v>0.87429907701604592</v>
      </c>
      <c r="AG1110" s="22">
        <v>3.8346450746317802E-3</v>
      </c>
      <c r="AH1110" s="22">
        <v>0</v>
      </c>
      <c r="AI1110" s="22">
        <v>0</v>
      </c>
      <c r="AJ1110" s="22">
        <v>0</v>
      </c>
      <c r="AK1110" s="22">
        <v>0</v>
      </c>
      <c r="AL1110" s="45">
        <v>0</v>
      </c>
      <c r="AM1110" s="45">
        <v>0</v>
      </c>
      <c r="AN1110" s="45">
        <v>0</v>
      </c>
      <c r="AO1110" s="45">
        <v>0</v>
      </c>
      <c r="AP1110" s="45">
        <v>0</v>
      </c>
      <c r="AQ1110" s="45">
        <v>0</v>
      </c>
      <c r="AR1110" s="45">
        <v>0</v>
      </c>
      <c r="AS1110" s="45" t="s">
        <v>4443</v>
      </c>
      <c r="AT1110" s="45" t="s">
        <v>4442</v>
      </c>
      <c r="AU1110" s="45">
        <v>0.87429907701604581</v>
      </c>
      <c r="AV1110" s="10">
        <v>159.98919751002606</v>
      </c>
      <c r="AW1110" s="10">
        <v>159.98919751002606</v>
      </c>
      <c r="AX1110" s="17">
        <v>0</v>
      </c>
    </row>
    <row r="1111" spans="1:50" x14ac:dyDescent="0.25">
      <c r="A1111" s="22" t="s">
        <v>964</v>
      </c>
      <c r="B1111" s="22" t="s">
        <v>3952</v>
      </c>
      <c r="C1111" s="22" t="s">
        <v>984</v>
      </c>
      <c r="D1111" s="22">
        <v>2182</v>
      </c>
      <c r="E1111" s="22" t="s">
        <v>1610</v>
      </c>
      <c r="F1111" s="43">
        <v>1.3705540000000001</v>
      </c>
      <c r="G1111" s="43">
        <v>309.35346294226002</v>
      </c>
      <c r="H1111" s="43">
        <v>15.227651515151516</v>
      </c>
      <c r="I1111" s="9">
        <v>0</v>
      </c>
      <c r="J1111" s="9">
        <v>15.227651515151516</v>
      </c>
      <c r="K1111" s="11">
        <v>0</v>
      </c>
      <c r="L1111" s="41">
        <v>974</v>
      </c>
      <c r="M1111" s="44">
        <v>0</v>
      </c>
      <c r="N1111" s="13">
        <v>0</v>
      </c>
      <c r="O1111" s="13">
        <v>0</v>
      </c>
      <c r="P1111" s="22">
        <v>0</v>
      </c>
      <c r="Q1111" s="22">
        <v>0</v>
      </c>
      <c r="R1111" s="14">
        <v>0</v>
      </c>
      <c r="S1111" s="22">
        <v>319</v>
      </c>
      <c r="T1111" s="22">
        <v>1</v>
      </c>
      <c r="U1111" s="22">
        <v>1781</v>
      </c>
      <c r="V1111" s="22"/>
      <c r="W1111" s="22">
        <v>323</v>
      </c>
      <c r="X1111" s="22">
        <v>214</v>
      </c>
      <c r="Y1111" s="14">
        <v>1781</v>
      </c>
      <c r="Z1111" s="10">
        <v>323</v>
      </c>
      <c r="AA1111" s="22">
        <v>214</v>
      </c>
      <c r="AB1111" s="22">
        <v>602.79999999999995</v>
      </c>
      <c r="AC1111" s="22">
        <v>4.4303819552063981E-3</v>
      </c>
      <c r="AD1111" s="42">
        <v>2.98E-3</v>
      </c>
      <c r="AE1111" s="22">
        <v>1142</v>
      </c>
      <c r="AF1111" s="22">
        <v>0.30252848294781143</v>
      </c>
      <c r="AG1111" s="22">
        <v>3.8294744676938153E-3</v>
      </c>
      <c r="AH1111" s="22">
        <v>0</v>
      </c>
      <c r="AI1111" s="22">
        <v>0</v>
      </c>
      <c r="AJ1111" s="22">
        <v>0</v>
      </c>
      <c r="AK1111" s="22">
        <v>0</v>
      </c>
      <c r="AL1111" s="45">
        <v>0</v>
      </c>
      <c r="AM1111" s="45">
        <v>0</v>
      </c>
      <c r="AN1111" s="45">
        <v>0</v>
      </c>
      <c r="AO1111" s="45">
        <v>0</v>
      </c>
      <c r="AP1111" s="45">
        <v>0</v>
      </c>
      <c r="AQ1111" s="45">
        <v>0</v>
      </c>
      <c r="AR1111" s="45">
        <v>0</v>
      </c>
      <c r="AS1111" s="45" t="s">
        <v>4443</v>
      </c>
      <c r="AT1111" s="45" t="s">
        <v>4445</v>
      </c>
      <c r="AU1111" s="45">
        <v>0.30252848294781143</v>
      </c>
      <c r="AV1111" s="10">
        <v>21.211412651426581</v>
      </c>
      <c r="AW1111" s="10">
        <v>21.211412651426581</v>
      </c>
      <c r="AX1111" s="17">
        <v>0</v>
      </c>
    </row>
    <row r="1112" spans="1:50" x14ac:dyDescent="0.25">
      <c r="A1112" s="22" t="s">
        <v>964</v>
      </c>
      <c r="B1112" s="22" t="s">
        <v>3952</v>
      </c>
      <c r="C1112" s="22" t="s">
        <v>1092</v>
      </c>
      <c r="D1112" s="22">
        <v>513</v>
      </c>
      <c r="E1112" s="22" t="s">
        <v>1191</v>
      </c>
      <c r="F1112" s="43">
        <v>2.1341070000000002</v>
      </c>
      <c r="G1112" s="43">
        <v>104.07552621156</v>
      </c>
      <c r="H1112" s="43">
        <v>2.9068181818181817</v>
      </c>
      <c r="I1112" s="9">
        <v>0.23068181818181818</v>
      </c>
      <c r="J1112" s="9">
        <v>2.6761363636363642</v>
      </c>
      <c r="K1112" s="11">
        <v>2.8632575757575762</v>
      </c>
      <c r="L1112" s="41">
        <v>382</v>
      </c>
      <c r="M1112" s="44">
        <v>211</v>
      </c>
      <c r="N1112" s="13">
        <v>190</v>
      </c>
      <c r="O1112" s="13">
        <v>177</v>
      </c>
      <c r="P1112" s="22">
        <v>6</v>
      </c>
      <c r="Q1112" s="22">
        <v>0</v>
      </c>
      <c r="R1112" s="14">
        <v>0</v>
      </c>
      <c r="S1112" s="22">
        <v>97</v>
      </c>
      <c r="T1112" s="22">
        <v>1.4985665884805766E-2</v>
      </c>
      <c r="U1112" s="22">
        <v>222</v>
      </c>
      <c r="V1112" s="22"/>
      <c r="W1112" s="22">
        <v>192</v>
      </c>
      <c r="X1112" s="22">
        <v>178</v>
      </c>
      <c r="Y1112" s="14">
        <v>11</v>
      </c>
      <c r="Z1112" s="10">
        <v>186</v>
      </c>
      <c r="AA1112" s="22">
        <v>178</v>
      </c>
      <c r="AB1112" s="22">
        <v>255.81</v>
      </c>
      <c r="AC1112" s="22">
        <v>2.050536833858408E-2</v>
      </c>
      <c r="AD1112" s="42">
        <v>7.9299999999999995E-3</v>
      </c>
      <c r="AE1112" s="22">
        <v>1143</v>
      </c>
      <c r="AF1112" s="22">
        <v>8.0290153063594327E-2</v>
      </c>
      <c r="AG1112" s="22">
        <v>3.8233406220759204E-3</v>
      </c>
      <c r="AH1112" s="22">
        <v>0</v>
      </c>
      <c r="AI1112" s="22">
        <v>0</v>
      </c>
      <c r="AJ1112" s="22">
        <v>0</v>
      </c>
      <c r="AK1112" s="22">
        <v>0</v>
      </c>
      <c r="AL1112" s="45">
        <v>0</v>
      </c>
      <c r="AM1112" s="45">
        <v>0</v>
      </c>
      <c r="AN1112" s="45">
        <v>0</v>
      </c>
      <c r="AO1112" s="45">
        <v>0</v>
      </c>
      <c r="AP1112" s="45">
        <v>0</v>
      </c>
      <c r="AQ1112" s="45">
        <v>0</v>
      </c>
      <c r="AR1112" s="45">
        <v>0</v>
      </c>
      <c r="AS1112" s="45" t="s">
        <v>4443</v>
      </c>
      <c r="AT1112" s="45" t="s">
        <v>4444</v>
      </c>
      <c r="AU1112" s="45">
        <v>7.3918416913512378E-2</v>
      </c>
      <c r="AV1112" s="10">
        <v>69.503184713375788</v>
      </c>
      <c r="AW1112" s="10">
        <v>66.051602814698981</v>
      </c>
      <c r="AX1112" s="17">
        <v>7.935887412040657E-2</v>
      </c>
    </row>
    <row r="1113" spans="1:50" x14ac:dyDescent="0.25">
      <c r="A1113" s="22" t="s">
        <v>8</v>
      </c>
      <c r="B1113" s="22" t="s">
        <v>3946</v>
      </c>
      <c r="C1113" s="22" t="s">
        <v>52</v>
      </c>
      <c r="D1113" s="22">
        <v>953</v>
      </c>
      <c r="E1113" s="22" t="s">
        <v>141</v>
      </c>
      <c r="F1113" s="43">
        <v>2.5095350000000001</v>
      </c>
      <c r="G1113" s="43">
        <v>522.58697741082995</v>
      </c>
      <c r="H1113" s="43">
        <v>21.335984848484848</v>
      </c>
      <c r="I1113" s="9">
        <v>2.8303030303030305</v>
      </c>
      <c r="J1113" s="9">
        <v>18.505492424242426</v>
      </c>
      <c r="K1113" s="11">
        <v>8.9825757575757574</v>
      </c>
      <c r="L1113" s="41">
        <v>9811</v>
      </c>
      <c r="M1113" s="44">
        <v>5532</v>
      </c>
      <c r="N1113" s="13">
        <v>2163</v>
      </c>
      <c r="O1113" s="13">
        <v>1844</v>
      </c>
      <c r="P1113" s="22">
        <v>1365</v>
      </c>
      <c r="Q1113" s="22">
        <v>1211</v>
      </c>
      <c r="R1113" s="14">
        <v>0</v>
      </c>
      <c r="S1113" s="22">
        <v>1108</v>
      </c>
      <c r="T1113" s="22">
        <v>0.57899408809274422</v>
      </c>
      <c r="U1113" s="22">
        <v>15855</v>
      </c>
      <c r="V1113" s="22"/>
      <c r="W1113" s="22">
        <v>4026</v>
      </c>
      <c r="X1113" s="22">
        <v>3072</v>
      </c>
      <c r="Y1113" s="14">
        <v>10323</v>
      </c>
      <c r="Z1113" s="10">
        <v>2661</v>
      </c>
      <c r="AA1113" s="22">
        <v>1861</v>
      </c>
      <c r="AB1113" s="22">
        <v>4574.6400000000003</v>
      </c>
      <c r="AC1113" s="22">
        <v>4.8021384161418511E-3</v>
      </c>
      <c r="AD1113" s="42">
        <v>2.657E-2</v>
      </c>
      <c r="AE1113" s="22">
        <v>1144</v>
      </c>
      <c r="AF1113" s="22">
        <v>1.1964070976833501</v>
      </c>
      <c r="AG1113" s="22">
        <v>3.81021368688965E-3</v>
      </c>
      <c r="AH1113" s="22">
        <v>0</v>
      </c>
      <c r="AI1113" s="22">
        <v>0</v>
      </c>
      <c r="AJ1113" s="22">
        <v>1</v>
      </c>
      <c r="AK1113" s="22">
        <v>0</v>
      </c>
      <c r="AL1113" s="45">
        <v>0</v>
      </c>
      <c r="AM1113" s="45">
        <v>0</v>
      </c>
      <c r="AN1113" s="45">
        <v>0</v>
      </c>
      <c r="AO1113" s="45">
        <v>0</v>
      </c>
      <c r="AP1113" s="45">
        <v>0</v>
      </c>
      <c r="AQ1113" s="45">
        <v>0</v>
      </c>
      <c r="AR1113" s="45">
        <v>0</v>
      </c>
      <c r="AS1113" s="45" t="s">
        <v>4443</v>
      </c>
      <c r="AT1113" s="45" t="s">
        <v>4442</v>
      </c>
      <c r="AU1113" s="45">
        <v>1.0376883298200015</v>
      </c>
      <c r="AV1113" s="10">
        <v>143.79514681349721</v>
      </c>
      <c r="AW1113" s="10">
        <v>188.69529710440818</v>
      </c>
      <c r="AX1113" s="17">
        <v>0.132653967014043</v>
      </c>
    </row>
    <row r="1114" spans="1:50" x14ac:dyDescent="0.25">
      <c r="A1114" s="22" t="s">
        <v>8</v>
      </c>
      <c r="B1114" s="22" t="s">
        <v>3946</v>
      </c>
      <c r="C1114" s="22" t="s">
        <v>257</v>
      </c>
      <c r="D1114" s="22">
        <v>2645</v>
      </c>
      <c r="E1114" s="22" t="s">
        <v>383</v>
      </c>
      <c r="F1114" s="43">
        <v>5.7523999999999999E-2</v>
      </c>
      <c r="G1114" s="43">
        <v>9.2647858344599996</v>
      </c>
      <c r="H1114" s="43">
        <v>0.44753787878787882</v>
      </c>
      <c r="I1114" s="9">
        <v>0</v>
      </c>
      <c r="J1114" s="9">
        <v>0.44753787878787882</v>
      </c>
      <c r="K1114" s="11">
        <v>0</v>
      </c>
      <c r="L1114" s="41">
        <v>41</v>
      </c>
      <c r="M1114" s="44">
        <v>0</v>
      </c>
      <c r="N1114" s="13">
        <v>0</v>
      </c>
      <c r="O1114" s="13">
        <v>0</v>
      </c>
      <c r="P1114" s="22">
        <v>0</v>
      </c>
      <c r="Q1114" s="22">
        <v>0</v>
      </c>
      <c r="R1114" s="14">
        <v>0</v>
      </c>
      <c r="S1114" s="22">
        <v>9</v>
      </c>
      <c r="T1114" s="22">
        <v>1</v>
      </c>
      <c r="U1114" s="22">
        <v>87</v>
      </c>
      <c r="V1114" s="22"/>
      <c r="W1114" s="22">
        <v>18</v>
      </c>
      <c r="X1114" s="22">
        <v>13</v>
      </c>
      <c r="Y1114" s="14">
        <v>87</v>
      </c>
      <c r="Z1114" s="10">
        <v>18</v>
      </c>
      <c r="AA1114" s="22">
        <v>13</v>
      </c>
      <c r="AB1114" s="22">
        <v>32.49</v>
      </c>
      <c r="AC1114" s="22">
        <v>6.2088861013971618E-3</v>
      </c>
      <c r="AD1114" s="42">
        <v>2.3000000000000001E-4</v>
      </c>
      <c r="AE1114" s="22">
        <v>1145</v>
      </c>
      <c r="AF1114" s="22">
        <v>3.8100058012584702E-3</v>
      </c>
      <c r="AG1114" s="22">
        <v>3.8100058012584702E-3</v>
      </c>
      <c r="AH1114" s="22">
        <v>0</v>
      </c>
      <c r="AI1114" s="22">
        <v>0</v>
      </c>
      <c r="AJ1114" s="22">
        <v>0</v>
      </c>
      <c r="AK1114" s="22">
        <v>0</v>
      </c>
      <c r="AL1114" s="45">
        <v>0</v>
      </c>
      <c r="AM1114" s="45">
        <v>0</v>
      </c>
      <c r="AN1114" s="45">
        <v>0</v>
      </c>
      <c r="AO1114" s="45">
        <v>0</v>
      </c>
      <c r="AP1114" s="45">
        <v>0</v>
      </c>
      <c r="AQ1114" s="45">
        <v>0</v>
      </c>
      <c r="AR1114" s="45">
        <v>0</v>
      </c>
      <c r="AS1114" s="45" t="s">
        <v>4443</v>
      </c>
      <c r="AT1114" s="45" t="s">
        <v>4445</v>
      </c>
      <c r="AU1114" s="45">
        <v>3.8100058012584702E-3</v>
      </c>
      <c r="AV1114" s="10">
        <v>40.220059246720268</v>
      </c>
      <c r="AW1114" s="10">
        <v>40.220059246720268</v>
      </c>
      <c r="AX1114" s="17">
        <v>0</v>
      </c>
    </row>
    <row r="1115" spans="1:50" x14ac:dyDescent="0.25">
      <c r="A1115" s="22" t="s">
        <v>8</v>
      </c>
      <c r="B1115" s="22" t="s">
        <v>3946</v>
      </c>
      <c r="C1115" s="22" t="s">
        <v>23</v>
      </c>
      <c r="D1115" s="22">
        <v>5451</v>
      </c>
      <c r="E1115" s="22" t="s">
        <v>82</v>
      </c>
      <c r="F1115" s="43">
        <v>0.71821500000000005</v>
      </c>
      <c r="G1115" s="43">
        <v>193.68388666001999</v>
      </c>
      <c r="H1115" s="43">
        <v>8.4945075757575754</v>
      </c>
      <c r="I1115" s="9">
        <v>0</v>
      </c>
      <c r="J1115" s="9">
        <v>8.4945075757575754</v>
      </c>
      <c r="K1115" s="11">
        <v>0</v>
      </c>
      <c r="L1115" s="41">
        <v>3013</v>
      </c>
      <c r="M1115" s="44">
        <v>0</v>
      </c>
      <c r="N1115" s="13">
        <v>0</v>
      </c>
      <c r="O1115" s="13">
        <v>0</v>
      </c>
      <c r="P1115" s="22">
        <v>0</v>
      </c>
      <c r="Q1115" s="22">
        <v>0</v>
      </c>
      <c r="R1115" s="14">
        <v>0</v>
      </c>
      <c r="S1115" s="22">
        <v>187</v>
      </c>
      <c r="T1115" s="22">
        <v>1</v>
      </c>
      <c r="U1115" s="22">
        <v>5484</v>
      </c>
      <c r="V1115" s="22"/>
      <c r="W1115" s="22">
        <v>991</v>
      </c>
      <c r="X1115" s="22">
        <v>654</v>
      </c>
      <c r="Y1115" s="14">
        <v>5484</v>
      </c>
      <c r="Z1115" s="10">
        <v>991</v>
      </c>
      <c r="AA1115" s="22">
        <v>654</v>
      </c>
      <c r="AB1115" s="22">
        <v>1851.23</v>
      </c>
      <c r="AC1115" s="22">
        <v>3.7081814723219984E-3</v>
      </c>
      <c r="AD1115" s="42">
        <v>7.6400000000000001E-3</v>
      </c>
      <c r="AE1115" s="22">
        <v>1146</v>
      </c>
      <c r="AF1115" s="22">
        <v>0.46340508418360238</v>
      </c>
      <c r="AG1115" s="22">
        <v>3.7984023293737902E-3</v>
      </c>
      <c r="AH1115" s="22">
        <v>0</v>
      </c>
      <c r="AI1115" s="22">
        <v>0</v>
      </c>
      <c r="AJ1115" s="22">
        <v>0</v>
      </c>
      <c r="AK1115" s="22">
        <v>0</v>
      </c>
      <c r="AL1115" s="45">
        <v>0</v>
      </c>
      <c r="AM1115" s="45">
        <v>0</v>
      </c>
      <c r="AN1115" s="45">
        <v>0</v>
      </c>
      <c r="AO1115" s="45">
        <v>0</v>
      </c>
      <c r="AP1115" s="45">
        <v>0</v>
      </c>
      <c r="AQ1115" s="45">
        <v>0</v>
      </c>
      <c r="AR1115" s="45">
        <v>0</v>
      </c>
      <c r="AS1115" s="45" t="s">
        <v>4443</v>
      </c>
      <c r="AT1115" s="45" t="s">
        <v>4444</v>
      </c>
      <c r="AU1115" s="45">
        <v>0.46340508418360238</v>
      </c>
      <c r="AV1115" s="10">
        <v>116.66361954025551</v>
      </c>
      <c r="AW1115" s="10">
        <v>116.66361954025551</v>
      </c>
      <c r="AX1115" s="17">
        <v>0</v>
      </c>
    </row>
    <row r="1116" spans="1:50" x14ac:dyDescent="0.25">
      <c r="A1116" s="22" t="s">
        <v>8</v>
      </c>
      <c r="B1116" s="22" t="s">
        <v>3946</v>
      </c>
      <c r="C1116" s="22" t="s">
        <v>50</v>
      </c>
      <c r="D1116" s="22">
        <v>3652</v>
      </c>
      <c r="E1116" s="22" t="s">
        <v>114</v>
      </c>
      <c r="F1116" s="43">
        <v>1.2038390000000001</v>
      </c>
      <c r="G1116" s="43">
        <v>351.51235323187001</v>
      </c>
      <c r="H1116" s="43">
        <v>13.017613636363638</v>
      </c>
      <c r="I1116" s="9">
        <v>7.5757575757575768E-4</v>
      </c>
      <c r="J1116" s="9">
        <v>13.016856060606061</v>
      </c>
      <c r="K1116" s="11">
        <v>6.7924242424242429</v>
      </c>
      <c r="L1116" s="41">
        <v>8161</v>
      </c>
      <c r="M1116" s="44">
        <v>2612</v>
      </c>
      <c r="N1116" s="13">
        <v>2108</v>
      </c>
      <c r="O1116" s="13">
        <v>1650</v>
      </c>
      <c r="P1116" s="22">
        <v>1374</v>
      </c>
      <c r="Q1116" s="22">
        <v>1162</v>
      </c>
      <c r="R1116" s="14">
        <v>0</v>
      </c>
      <c r="S1116" s="22">
        <v>828</v>
      </c>
      <c r="T1116" s="22">
        <v>0.47821279443644249</v>
      </c>
      <c r="U1116" s="22">
        <v>9705</v>
      </c>
      <c r="V1116" s="22"/>
      <c r="W1116" s="22">
        <v>3388</v>
      </c>
      <c r="X1116" s="22">
        <v>2494</v>
      </c>
      <c r="Y1116" s="14">
        <v>7093</v>
      </c>
      <c r="Z1116" s="10">
        <v>2014</v>
      </c>
      <c r="AA1116" s="22">
        <v>1332</v>
      </c>
      <c r="AB1116" s="22">
        <v>3397.55</v>
      </c>
      <c r="AC1116" s="22">
        <v>3.4247416596648178E-3</v>
      </c>
      <c r="AD1116" s="42">
        <v>1.434E-2</v>
      </c>
      <c r="AE1116" s="22">
        <v>1147</v>
      </c>
      <c r="AF1116" s="22">
        <v>0.77857732053514561</v>
      </c>
      <c r="AG1116" s="22">
        <v>3.7979381489519296E-3</v>
      </c>
      <c r="AH1116" s="22">
        <v>0</v>
      </c>
      <c r="AI1116" s="22">
        <v>0</v>
      </c>
      <c r="AJ1116" s="22">
        <v>1</v>
      </c>
      <c r="AK1116" s="22">
        <v>0</v>
      </c>
      <c r="AL1116" s="45">
        <v>0</v>
      </c>
      <c r="AM1116" s="45">
        <v>0</v>
      </c>
      <c r="AN1116" s="45">
        <v>0</v>
      </c>
      <c r="AO1116" s="45">
        <v>0</v>
      </c>
      <c r="AP1116" s="45">
        <v>0</v>
      </c>
      <c r="AQ1116" s="45">
        <v>0</v>
      </c>
      <c r="AR1116" s="45">
        <v>0</v>
      </c>
      <c r="AS1116" s="45" t="s">
        <v>4443</v>
      </c>
      <c r="AT1116" s="45" t="s">
        <v>4443</v>
      </c>
      <c r="AU1116" s="45">
        <v>0.77853201028705299</v>
      </c>
      <c r="AV1116" s="10">
        <v>154.72246067889827</v>
      </c>
      <c r="AW1116" s="10">
        <v>260.26275588145427</v>
      </c>
      <c r="AX1116" s="17">
        <v>5.819620851701512E-5</v>
      </c>
    </row>
    <row r="1117" spans="1:50" x14ac:dyDescent="0.25">
      <c r="A1117" s="22" t="s">
        <v>8</v>
      </c>
      <c r="B1117" s="22" t="s">
        <v>3946</v>
      </c>
      <c r="C1117" s="22" t="s">
        <v>32</v>
      </c>
      <c r="D1117" s="22">
        <v>2283</v>
      </c>
      <c r="E1117" s="22" t="s">
        <v>33</v>
      </c>
      <c r="F1117" s="43">
        <v>2.5965530000000001</v>
      </c>
      <c r="G1117" s="43">
        <v>896.30335853111001</v>
      </c>
      <c r="H1117" s="43">
        <v>34.061174242424244</v>
      </c>
      <c r="I1117" s="9">
        <v>1.5174242424242426</v>
      </c>
      <c r="J1117" s="9">
        <v>32.543750000000003</v>
      </c>
      <c r="K1117" s="11">
        <v>14.615719696969698</v>
      </c>
      <c r="L1117" s="41">
        <v>25599</v>
      </c>
      <c r="M1117" s="44">
        <v>5083</v>
      </c>
      <c r="N1117" s="13">
        <v>3686</v>
      </c>
      <c r="O1117" s="13">
        <v>3152</v>
      </c>
      <c r="P1117" s="22">
        <v>1192</v>
      </c>
      <c r="Q1117" s="22">
        <v>1134</v>
      </c>
      <c r="R1117" s="14">
        <v>9</v>
      </c>
      <c r="S1117" s="22">
        <v>1872</v>
      </c>
      <c r="T1117" s="22">
        <v>0.57089794987850517</v>
      </c>
      <c r="U1117" s="22">
        <v>31629</v>
      </c>
      <c r="V1117" s="22"/>
      <c r="W1117" s="22">
        <v>8475</v>
      </c>
      <c r="X1117" s="22">
        <v>6307</v>
      </c>
      <c r="Y1117" s="14">
        <v>26546</v>
      </c>
      <c r="Z1117" s="10">
        <v>7283</v>
      </c>
      <c r="AA1117" s="22">
        <v>5173</v>
      </c>
      <c r="AB1117" s="22">
        <v>12366.85</v>
      </c>
      <c r="AC1117" s="22">
        <v>2.896957793681943E-3</v>
      </c>
      <c r="AD1117" s="42">
        <v>4.3869999999999999E-2</v>
      </c>
      <c r="AE1117" s="22">
        <v>1148</v>
      </c>
      <c r="AF1117" s="22">
        <v>1.1607465558302679</v>
      </c>
      <c r="AG1117" s="22">
        <v>3.7932893981381301E-3</v>
      </c>
      <c r="AH1117" s="22">
        <v>0</v>
      </c>
      <c r="AI1117" s="22">
        <v>0</v>
      </c>
      <c r="AJ1117" s="22">
        <v>1</v>
      </c>
      <c r="AK1117" s="22">
        <v>0</v>
      </c>
      <c r="AL1117" s="45">
        <v>0</v>
      </c>
      <c r="AM1117" s="45">
        <v>0</v>
      </c>
      <c r="AN1117" s="45">
        <v>0</v>
      </c>
      <c r="AO1117" s="45">
        <v>0</v>
      </c>
      <c r="AP1117" s="45">
        <v>1</v>
      </c>
      <c r="AQ1117" s="45">
        <v>0</v>
      </c>
      <c r="AR1117" s="45">
        <v>0</v>
      </c>
      <c r="AS1117" s="45" t="s">
        <v>4443</v>
      </c>
      <c r="AT1117" s="45" t="s">
        <v>4441</v>
      </c>
      <c r="AU1117" s="45">
        <v>1.109035333234381</v>
      </c>
      <c r="AV1117" s="10">
        <v>223.79105050893025</v>
      </c>
      <c r="AW1117" s="10">
        <v>248.81702373737093</v>
      </c>
      <c r="AX1117" s="17">
        <v>4.4549968583709125E-2</v>
      </c>
    </row>
    <row r="1118" spans="1:50" x14ac:dyDescent="0.25">
      <c r="A1118" s="22" t="s">
        <v>964</v>
      </c>
      <c r="B1118" s="22" t="s">
        <v>3952</v>
      </c>
      <c r="C1118" s="22" t="s">
        <v>1025</v>
      </c>
      <c r="D1118" s="22">
        <v>50</v>
      </c>
      <c r="E1118" s="22" t="s">
        <v>1300</v>
      </c>
      <c r="F1118" s="43">
        <v>0.26289899999999999</v>
      </c>
      <c r="G1118" s="43">
        <v>79.970638421749996</v>
      </c>
      <c r="H1118" s="43">
        <v>2.9179924242424242</v>
      </c>
      <c r="I1118" s="9">
        <v>0</v>
      </c>
      <c r="J1118" s="9">
        <v>2.9179924242424242</v>
      </c>
      <c r="K1118" s="11">
        <v>0</v>
      </c>
      <c r="L1118" s="41">
        <v>355</v>
      </c>
      <c r="M1118" s="44">
        <v>0</v>
      </c>
      <c r="N1118" s="13">
        <v>0</v>
      </c>
      <c r="O1118" s="13">
        <v>0</v>
      </c>
      <c r="P1118" s="22">
        <v>0</v>
      </c>
      <c r="Q1118" s="22">
        <v>0</v>
      </c>
      <c r="R1118" s="14">
        <v>0</v>
      </c>
      <c r="S1118" s="22">
        <v>66</v>
      </c>
      <c r="T1118" s="22">
        <v>1</v>
      </c>
      <c r="U1118" s="22">
        <v>657</v>
      </c>
      <c r="V1118" s="22"/>
      <c r="W1118" s="22">
        <v>120</v>
      </c>
      <c r="X1118" s="22">
        <v>80</v>
      </c>
      <c r="Y1118" s="14">
        <v>657</v>
      </c>
      <c r="Z1118" s="10">
        <v>120</v>
      </c>
      <c r="AA1118" s="22">
        <v>80</v>
      </c>
      <c r="AB1118" s="22">
        <v>223.53</v>
      </c>
      <c r="AC1118" s="22">
        <v>3.2874440568239618E-3</v>
      </c>
      <c r="AD1118" s="42">
        <v>8.1999999999999998E-4</v>
      </c>
      <c r="AE1118" s="22">
        <v>1149</v>
      </c>
      <c r="AF1118" s="22">
        <v>0.15499754386369285</v>
      </c>
      <c r="AG1118" s="22">
        <v>3.7804278991144598E-3</v>
      </c>
      <c r="AH1118" s="22">
        <v>0</v>
      </c>
      <c r="AI1118" s="22">
        <v>0</v>
      </c>
      <c r="AJ1118" s="22">
        <v>0</v>
      </c>
      <c r="AK1118" s="22">
        <v>0</v>
      </c>
      <c r="AL1118" s="45">
        <v>0</v>
      </c>
      <c r="AM1118" s="45">
        <v>0</v>
      </c>
      <c r="AN1118" s="45">
        <v>0</v>
      </c>
      <c r="AO1118" s="45">
        <v>0</v>
      </c>
      <c r="AP1118" s="45">
        <v>0</v>
      </c>
      <c r="AQ1118" s="45">
        <v>0</v>
      </c>
      <c r="AR1118" s="45">
        <v>0</v>
      </c>
      <c r="AS1118" s="45" t="s">
        <v>4443</v>
      </c>
      <c r="AT1118" s="45" t="s">
        <v>4445</v>
      </c>
      <c r="AU1118" s="45">
        <v>0.15499754386369285</v>
      </c>
      <c r="AV1118" s="10">
        <v>41.124164340884015</v>
      </c>
      <c r="AW1118" s="10">
        <v>41.124164340884015</v>
      </c>
      <c r="AX1118" s="17">
        <v>0</v>
      </c>
    </row>
    <row r="1119" spans="1:50" x14ac:dyDescent="0.25">
      <c r="A1119" s="22" t="s">
        <v>8</v>
      </c>
      <c r="B1119" s="22" t="s">
        <v>3946</v>
      </c>
      <c r="C1119" s="22" t="s">
        <v>148</v>
      </c>
      <c r="D1119" s="22">
        <v>5051</v>
      </c>
      <c r="E1119" s="22" t="s">
        <v>437</v>
      </c>
      <c r="F1119" s="43">
        <v>0.87936499999999995</v>
      </c>
      <c r="G1119" s="43">
        <v>202.48548136374001</v>
      </c>
      <c r="H1119" s="43">
        <v>8.0541666666666671</v>
      </c>
      <c r="I1119" s="9">
        <v>7.1136363636363642</v>
      </c>
      <c r="J1119" s="9">
        <v>0.94034090909090906</v>
      </c>
      <c r="K1119" s="11">
        <v>7.9839015151515156</v>
      </c>
      <c r="L1119" s="41">
        <v>741</v>
      </c>
      <c r="M1119" s="44">
        <v>3398</v>
      </c>
      <c r="N1119" s="13">
        <v>2349</v>
      </c>
      <c r="O1119" s="13">
        <v>2304</v>
      </c>
      <c r="P1119" s="22">
        <v>2299</v>
      </c>
      <c r="Q1119" s="22">
        <v>2254</v>
      </c>
      <c r="R1119" s="14">
        <v>0</v>
      </c>
      <c r="S1119" s="22">
        <v>261</v>
      </c>
      <c r="T1119" s="22">
        <v>8.7240746837228267E-3</v>
      </c>
      <c r="U1119" s="22">
        <v>3410</v>
      </c>
      <c r="V1119" s="22"/>
      <c r="W1119" s="22">
        <v>2351</v>
      </c>
      <c r="X1119" s="22">
        <v>2305</v>
      </c>
      <c r="Y1119" s="14">
        <v>12</v>
      </c>
      <c r="Z1119" s="10">
        <v>52</v>
      </c>
      <c r="AA1119" s="22">
        <v>51</v>
      </c>
      <c r="AB1119" s="22">
        <v>72.319999999999993</v>
      </c>
      <c r="AC1119" s="22">
        <v>4.3428545793874973E-3</v>
      </c>
      <c r="AD1119" s="42">
        <v>4.6999999999999999E-4</v>
      </c>
      <c r="AE1119" s="22">
        <v>1150</v>
      </c>
      <c r="AF1119" s="22">
        <v>0.39667978618049038</v>
      </c>
      <c r="AG1119" s="22">
        <v>3.7779027255284798E-3</v>
      </c>
      <c r="AH1119" s="22">
        <v>0</v>
      </c>
      <c r="AI1119" s="22">
        <v>0</v>
      </c>
      <c r="AJ1119" s="22">
        <v>0</v>
      </c>
      <c r="AK1119" s="22">
        <v>0</v>
      </c>
      <c r="AL1119" s="45">
        <v>0</v>
      </c>
      <c r="AM1119" s="45">
        <v>0</v>
      </c>
      <c r="AN1119" s="45">
        <v>0</v>
      </c>
      <c r="AO1119" s="45">
        <v>0</v>
      </c>
      <c r="AP1119" s="45">
        <v>0</v>
      </c>
      <c r="AQ1119" s="45">
        <v>0</v>
      </c>
      <c r="AR1119" s="45">
        <v>0</v>
      </c>
      <c r="AS1119" s="45" t="s">
        <v>4443</v>
      </c>
      <c r="AT1119" s="45" t="s">
        <v>4445</v>
      </c>
      <c r="AU1119" s="45">
        <v>4.6313199886801833E-2</v>
      </c>
      <c r="AV1119" s="10">
        <v>55.299093655589125</v>
      </c>
      <c r="AW1119" s="10">
        <v>291.89860320744953</v>
      </c>
      <c r="AX1119" s="17">
        <v>0.88322438037906226</v>
      </c>
    </row>
    <row r="1120" spans="1:50" x14ac:dyDescent="0.25">
      <c r="A1120" s="22" t="s">
        <v>2195</v>
      </c>
      <c r="B1120" s="22" t="s">
        <v>3956</v>
      </c>
      <c r="C1120" s="22" t="s">
        <v>2360</v>
      </c>
      <c r="D1120" s="22">
        <v>8418</v>
      </c>
      <c r="E1120" s="22" t="s">
        <v>2507</v>
      </c>
      <c r="F1120" s="43">
        <v>1.628892</v>
      </c>
      <c r="G1120" s="43">
        <v>442.09030231183999</v>
      </c>
      <c r="H1120" s="43">
        <v>20.49280303030303</v>
      </c>
      <c r="I1120" s="9">
        <v>0</v>
      </c>
      <c r="J1120" s="9">
        <v>20.49280303030303</v>
      </c>
      <c r="K1120" s="11">
        <v>0</v>
      </c>
      <c r="L1120" s="41">
        <v>1426</v>
      </c>
      <c r="M1120" s="44">
        <v>0</v>
      </c>
      <c r="N1120" s="13">
        <v>0</v>
      </c>
      <c r="O1120" s="13">
        <v>0</v>
      </c>
      <c r="P1120" s="22">
        <v>0</v>
      </c>
      <c r="Q1120" s="22">
        <v>0</v>
      </c>
      <c r="R1120" s="14">
        <v>0</v>
      </c>
      <c r="S1120" s="22">
        <v>460</v>
      </c>
      <c r="T1120" s="22">
        <v>1</v>
      </c>
      <c r="U1120" s="22">
        <v>2602</v>
      </c>
      <c r="V1120" s="22"/>
      <c r="W1120" s="22">
        <v>471</v>
      </c>
      <c r="X1120" s="22">
        <v>311</v>
      </c>
      <c r="Y1120" s="14">
        <v>2602</v>
      </c>
      <c r="Z1120" s="10">
        <v>471</v>
      </c>
      <c r="AA1120" s="22">
        <v>311</v>
      </c>
      <c r="AB1120" s="22">
        <v>879.45</v>
      </c>
      <c r="AC1120" s="22">
        <v>3.6845232557284604E-3</v>
      </c>
      <c r="AD1120" s="42">
        <v>3.6099999999999999E-3</v>
      </c>
      <c r="AE1120" s="22">
        <v>1151</v>
      </c>
      <c r="AF1120" s="22">
        <v>0.60005681060420291</v>
      </c>
      <c r="AG1120" s="22">
        <v>3.7739422050578797E-3</v>
      </c>
      <c r="AH1120" s="22">
        <v>0</v>
      </c>
      <c r="AI1120" s="22">
        <v>0</v>
      </c>
      <c r="AJ1120" s="22">
        <v>0</v>
      </c>
      <c r="AK1120" s="22">
        <v>0</v>
      </c>
      <c r="AL1120" s="45">
        <v>0</v>
      </c>
      <c r="AM1120" s="45">
        <v>0</v>
      </c>
      <c r="AN1120" s="45">
        <v>0</v>
      </c>
      <c r="AO1120" s="45">
        <v>0</v>
      </c>
      <c r="AP1120" s="45">
        <v>0</v>
      </c>
      <c r="AQ1120" s="45">
        <v>0</v>
      </c>
      <c r="AR1120" s="45">
        <v>0</v>
      </c>
      <c r="AS1120" s="45" t="s">
        <v>4443</v>
      </c>
      <c r="AT1120" s="45" t="s">
        <v>4445</v>
      </c>
      <c r="AU1120" s="45">
        <v>0.60005681060420291</v>
      </c>
      <c r="AV1120" s="10">
        <v>22.983678675070703</v>
      </c>
      <c r="AW1120" s="10">
        <v>22.983678675070703</v>
      </c>
      <c r="AX1120" s="17">
        <v>0</v>
      </c>
    </row>
    <row r="1121" spans="1:50" x14ac:dyDescent="0.25">
      <c r="A1121" s="22" t="s">
        <v>964</v>
      </c>
      <c r="B1121" s="22" t="s">
        <v>3952</v>
      </c>
      <c r="C1121" s="22" t="s">
        <v>1110</v>
      </c>
      <c r="D1121" s="22">
        <v>5825</v>
      </c>
      <c r="E1121" s="22" t="s">
        <v>1310</v>
      </c>
      <c r="F1121" s="43">
        <v>0.61869499999999999</v>
      </c>
      <c r="G1121" s="43">
        <v>199.01344410565</v>
      </c>
      <c r="H1121" s="43">
        <v>6.9018939393939398</v>
      </c>
      <c r="I1121" s="9">
        <v>2.2897727272727275</v>
      </c>
      <c r="J1121" s="9">
        <v>4.6121212121212123</v>
      </c>
      <c r="K1121" s="11">
        <v>6.9018939393939398</v>
      </c>
      <c r="L1121" s="41">
        <v>714</v>
      </c>
      <c r="M1121" s="44">
        <v>253</v>
      </c>
      <c r="N1121" s="13">
        <v>249</v>
      </c>
      <c r="O1121" s="13">
        <v>100</v>
      </c>
      <c r="P1121" s="22">
        <v>238</v>
      </c>
      <c r="Q1121" s="22">
        <v>91</v>
      </c>
      <c r="R1121" s="14">
        <v>0</v>
      </c>
      <c r="S1121" s="22">
        <v>270</v>
      </c>
      <c r="T1121" s="22">
        <v>0</v>
      </c>
      <c r="U1121" s="22">
        <v>253</v>
      </c>
      <c r="V1121" s="22"/>
      <c r="W1121" s="22">
        <v>249</v>
      </c>
      <c r="X1121" s="22">
        <v>100</v>
      </c>
      <c r="Y1121" s="14">
        <v>0</v>
      </c>
      <c r="Z1121" s="10">
        <v>11</v>
      </c>
      <c r="AA1121" s="22">
        <v>9</v>
      </c>
      <c r="AB1121" s="22">
        <v>15.07</v>
      </c>
      <c r="AC1121" s="22">
        <v>3.1088100745171477E-3</v>
      </c>
      <c r="AD1121" s="42">
        <v>6.9999999999999994E-5</v>
      </c>
      <c r="AE1121" s="22">
        <v>1152</v>
      </c>
      <c r="AF1121" s="22">
        <v>0.26771972018109896</v>
      </c>
      <c r="AG1121" s="22">
        <v>3.7707002842408306E-3</v>
      </c>
      <c r="AH1121" s="22">
        <v>0</v>
      </c>
      <c r="AI1121" s="22">
        <v>0</v>
      </c>
      <c r="AJ1121" s="22">
        <v>0</v>
      </c>
      <c r="AK1121" s="22">
        <v>0</v>
      </c>
      <c r="AL1121" s="45">
        <v>0</v>
      </c>
      <c r="AM1121" s="45">
        <v>0</v>
      </c>
      <c r="AN1121" s="45">
        <v>0</v>
      </c>
      <c r="AO1121" s="45">
        <v>0</v>
      </c>
      <c r="AP1121" s="45">
        <v>0</v>
      </c>
      <c r="AQ1121" s="45">
        <v>0</v>
      </c>
      <c r="AR1121" s="45">
        <v>0</v>
      </c>
      <c r="AS1121" s="45" t="s">
        <v>4443</v>
      </c>
      <c r="AT1121" s="45" t="s">
        <v>4445</v>
      </c>
      <c r="AU1121" s="45">
        <v>0.17890101053317936</v>
      </c>
      <c r="AV1121" s="10">
        <v>2.3850197109067017</v>
      </c>
      <c r="AW1121" s="10">
        <v>36.077053948740463</v>
      </c>
      <c r="AX1121" s="17">
        <v>0.33176005707699907</v>
      </c>
    </row>
    <row r="1122" spans="1:50" x14ac:dyDescent="0.25">
      <c r="A1122" s="22" t="s">
        <v>2906</v>
      </c>
      <c r="B1122" s="22" t="s">
        <v>3959</v>
      </c>
      <c r="C1122" s="22" t="s">
        <v>3018</v>
      </c>
      <c r="D1122" s="22">
        <v>293</v>
      </c>
      <c r="E1122" s="22" t="s">
        <v>3324</v>
      </c>
      <c r="F1122" s="43">
        <v>0.511324</v>
      </c>
      <c r="G1122" s="43">
        <v>46.732531245940002</v>
      </c>
      <c r="H1122" s="43">
        <v>2.4244318181818181</v>
      </c>
      <c r="I1122" s="9">
        <v>0</v>
      </c>
      <c r="J1122" s="9">
        <v>2.4244318181818181</v>
      </c>
      <c r="K1122" s="11">
        <v>0</v>
      </c>
      <c r="L1122" s="41">
        <v>377</v>
      </c>
      <c r="M1122" s="44">
        <v>0</v>
      </c>
      <c r="N1122" s="13">
        <v>0</v>
      </c>
      <c r="O1122" s="13">
        <v>0</v>
      </c>
      <c r="P1122" s="22">
        <v>0</v>
      </c>
      <c r="Q1122" s="22">
        <v>0</v>
      </c>
      <c r="R1122" s="14">
        <v>0</v>
      </c>
      <c r="S1122" s="22">
        <v>72</v>
      </c>
      <c r="T1122" s="22">
        <v>1</v>
      </c>
      <c r="U1122" s="22">
        <v>697</v>
      </c>
      <c r="V1122" s="22"/>
      <c r="W1122" s="22">
        <v>128</v>
      </c>
      <c r="X1122" s="22">
        <v>85</v>
      </c>
      <c r="Y1122" s="14">
        <v>697</v>
      </c>
      <c r="Z1122" s="10">
        <v>128</v>
      </c>
      <c r="AA1122" s="22">
        <v>85</v>
      </c>
      <c r="AB1122" s="22">
        <v>238.09</v>
      </c>
      <c r="AC1122" s="22">
        <v>1.0941500200557239E-2</v>
      </c>
      <c r="AD1122" s="42">
        <v>2.9099999999999998E-3</v>
      </c>
      <c r="AE1122" s="22">
        <v>1153</v>
      </c>
      <c r="AF1122" s="22">
        <v>0.16865063420544946</v>
      </c>
      <c r="AG1122" s="22">
        <v>3.74779187123221E-3</v>
      </c>
      <c r="AH1122" s="22">
        <v>0</v>
      </c>
      <c r="AI1122" s="22">
        <v>0</v>
      </c>
      <c r="AJ1122" s="22">
        <v>0</v>
      </c>
      <c r="AK1122" s="22">
        <v>0</v>
      </c>
      <c r="AL1122" s="45">
        <v>0</v>
      </c>
      <c r="AM1122" s="45">
        <v>0</v>
      </c>
      <c r="AN1122" s="45">
        <v>0</v>
      </c>
      <c r="AO1122" s="45">
        <v>0</v>
      </c>
      <c r="AP1122" s="45">
        <v>0</v>
      </c>
      <c r="AQ1122" s="45">
        <v>0</v>
      </c>
      <c r="AR1122" s="45">
        <v>0</v>
      </c>
      <c r="AS1122" s="45" t="s">
        <v>4443</v>
      </c>
      <c r="AT1122" s="45" t="s">
        <v>4445</v>
      </c>
      <c r="AU1122" s="45">
        <v>0.16865063420544946</v>
      </c>
      <c r="AV1122" s="10">
        <v>52.795875322240455</v>
      </c>
      <c r="AW1122" s="10">
        <v>52.795875322240455</v>
      </c>
      <c r="AX1122" s="17">
        <v>0</v>
      </c>
    </row>
    <row r="1123" spans="1:50" x14ac:dyDescent="0.25">
      <c r="A1123" s="22" t="s">
        <v>8</v>
      </c>
      <c r="B1123" s="22" t="s">
        <v>3946</v>
      </c>
      <c r="C1123" s="22" t="s">
        <v>243</v>
      </c>
      <c r="D1123" s="22">
        <v>9639</v>
      </c>
      <c r="E1123" s="22" t="s">
        <v>244</v>
      </c>
      <c r="F1123" s="43">
        <v>0.109031</v>
      </c>
      <c r="G1123" s="43">
        <v>32.573639041840003</v>
      </c>
      <c r="H1123" s="43">
        <v>1.0462121212121214</v>
      </c>
      <c r="I1123" s="9">
        <v>0</v>
      </c>
      <c r="J1123" s="9">
        <v>1.0462121212121214</v>
      </c>
      <c r="K1123" s="11">
        <v>0</v>
      </c>
      <c r="L1123" s="41">
        <v>157</v>
      </c>
      <c r="M1123" s="44">
        <v>0</v>
      </c>
      <c r="N1123" s="13">
        <v>0</v>
      </c>
      <c r="O1123" s="13">
        <v>0</v>
      </c>
      <c r="P1123" s="22">
        <v>0</v>
      </c>
      <c r="Q1123" s="22">
        <v>0</v>
      </c>
      <c r="R1123" s="14">
        <v>0</v>
      </c>
      <c r="S1123" s="22">
        <v>28</v>
      </c>
      <c r="T1123" s="22">
        <v>1</v>
      </c>
      <c r="U1123" s="22">
        <v>297</v>
      </c>
      <c r="V1123" s="22"/>
      <c r="W1123" s="22">
        <v>56</v>
      </c>
      <c r="X1123" s="22">
        <v>38</v>
      </c>
      <c r="Y1123" s="14">
        <v>297</v>
      </c>
      <c r="Z1123" s="10">
        <v>56</v>
      </c>
      <c r="AA1123" s="22">
        <v>38</v>
      </c>
      <c r="AB1123" s="22">
        <v>103.45</v>
      </c>
      <c r="AC1123" s="22">
        <v>3.3472158225844057E-3</v>
      </c>
      <c r="AD1123" s="42">
        <v>3.8999999999999999E-4</v>
      </c>
      <c r="AE1123" s="22">
        <v>1154</v>
      </c>
      <c r="AF1123" s="22">
        <v>4.1015827039271147E-2</v>
      </c>
      <c r="AG1123" s="22">
        <v>3.7287115490246495E-3</v>
      </c>
      <c r="AH1123" s="22">
        <v>0</v>
      </c>
      <c r="AI1123" s="22">
        <v>0</v>
      </c>
      <c r="AJ1123" s="22">
        <v>0</v>
      </c>
      <c r="AK1123" s="22">
        <v>0</v>
      </c>
      <c r="AL1123" s="45">
        <v>0</v>
      </c>
      <c r="AM1123" s="45">
        <v>0</v>
      </c>
      <c r="AN1123" s="45">
        <v>0</v>
      </c>
      <c r="AO1123" s="45">
        <v>0</v>
      </c>
      <c r="AP1123" s="45">
        <v>0</v>
      </c>
      <c r="AQ1123" s="45">
        <v>0</v>
      </c>
      <c r="AR1123" s="45">
        <v>0</v>
      </c>
      <c r="AS1123" s="45" t="s">
        <v>4443</v>
      </c>
      <c r="AT1123" s="45" t="s">
        <v>4445</v>
      </c>
      <c r="AU1123" s="45">
        <v>4.1015827039271147E-2</v>
      </c>
      <c r="AV1123" s="10">
        <v>53.526430123099196</v>
      </c>
      <c r="AW1123" s="10">
        <v>53.526430123099196</v>
      </c>
      <c r="AX1123" s="17">
        <v>0</v>
      </c>
    </row>
    <row r="1124" spans="1:50" x14ac:dyDescent="0.25">
      <c r="A1124" s="22" t="s">
        <v>1672</v>
      </c>
      <c r="B1124" s="22" t="s">
        <v>3947</v>
      </c>
      <c r="C1124" s="22" t="s">
        <v>3958</v>
      </c>
      <c r="D1124" s="22">
        <v>5573</v>
      </c>
      <c r="E1124" s="22" t="s">
        <v>2047</v>
      </c>
      <c r="F1124" s="43">
        <v>2.333345</v>
      </c>
      <c r="G1124" s="43">
        <v>630.74353779771002</v>
      </c>
      <c r="H1124" s="43">
        <v>25.60246212121212</v>
      </c>
      <c r="I1124" s="9">
        <v>0</v>
      </c>
      <c r="J1124" s="9">
        <v>25.60246212121212</v>
      </c>
      <c r="K1124" s="11">
        <v>0</v>
      </c>
      <c r="L1124" s="41">
        <v>2963</v>
      </c>
      <c r="M1124" s="44">
        <v>0</v>
      </c>
      <c r="N1124" s="13">
        <v>0</v>
      </c>
      <c r="O1124" s="13">
        <v>0</v>
      </c>
      <c r="P1124" s="22">
        <v>0</v>
      </c>
      <c r="Q1124" s="22">
        <v>0</v>
      </c>
      <c r="R1124" s="14">
        <v>0</v>
      </c>
      <c r="S1124" s="22">
        <v>550</v>
      </c>
      <c r="T1124" s="22">
        <v>1</v>
      </c>
      <c r="U1124" s="22">
        <v>5393</v>
      </c>
      <c r="V1124" s="22"/>
      <c r="W1124" s="22">
        <v>975</v>
      </c>
      <c r="X1124" s="22">
        <v>643</v>
      </c>
      <c r="Y1124" s="14">
        <v>5393</v>
      </c>
      <c r="Z1124" s="10">
        <v>975</v>
      </c>
      <c r="AA1124" s="22">
        <v>643</v>
      </c>
      <c r="AB1124" s="22">
        <v>1821.12</v>
      </c>
      <c r="AC1124" s="22">
        <v>3.6993561727910128E-3</v>
      </c>
      <c r="AD1124" s="42">
        <v>7.4999999999999997E-3</v>
      </c>
      <c r="AE1124" s="22">
        <v>1155</v>
      </c>
      <c r="AF1124" s="22">
        <v>1.2287619831439625</v>
      </c>
      <c r="AG1124" s="22">
        <v>3.7235211610423106E-3</v>
      </c>
      <c r="AH1124" s="22">
        <v>0</v>
      </c>
      <c r="AI1124" s="22">
        <v>0</v>
      </c>
      <c r="AJ1124" s="22">
        <v>0</v>
      </c>
      <c r="AK1124" s="22">
        <v>0</v>
      </c>
      <c r="AL1124" s="45">
        <v>0</v>
      </c>
      <c r="AM1124" s="45">
        <v>0</v>
      </c>
      <c r="AN1124" s="45">
        <v>0</v>
      </c>
      <c r="AO1124" s="45">
        <v>0</v>
      </c>
      <c r="AP1124" s="45">
        <v>0</v>
      </c>
      <c r="AQ1124" s="45">
        <v>0</v>
      </c>
      <c r="AR1124" s="45">
        <v>0</v>
      </c>
      <c r="AS1124" s="45" t="s">
        <v>4443</v>
      </c>
      <c r="AT1124" s="45" t="s">
        <v>4444</v>
      </c>
      <c r="AU1124" s="45">
        <v>1.2287619831439625</v>
      </c>
      <c r="AV1124" s="10">
        <v>38.082274875907117</v>
      </c>
      <c r="AW1124" s="10">
        <v>38.082274875907117</v>
      </c>
      <c r="AX1124" s="17">
        <v>0</v>
      </c>
    </row>
    <row r="1125" spans="1:50" x14ac:dyDescent="0.25">
      <c r="A1125" s="22" t="s">
        <v>2906</v>
      </c>
      <c r="B1125" s="22" t="s">
        <v>3950</v>
      </c>
      <c r="C1125" s="22" t="s">
        <v>2920</v>
      </c>
      <c r="D1125" s="22">
        <v>2315</v>
      </c>
      <c r="E1125" s="22" t="s">
        <v>2966</v>
      </c>
      <c r="F1125" s="43">
        <v>0.156635</v>
      </c>
      <c r="G1125" s="43">
        <v>56.554037119969998</v>
      </c>
      <c r="H1125" s="43">
        <v>4.855681818181818</v>
      </c>
      <c r="I1125" s="9">
        <v>0</v>
      </c>
      <c r="J1125" s="9">
        <v>4.855681818181818</v>
      </c>
      <c r="K1125" s="11">
        <v>0</v>
      </c>
      <c r="L1125" s="41">
        <v>305</v>
      </c>
      <c r="M1125" s="44">
        <v>0</v>
      </c>
      <c r="N1125" s="13">
        <v>0</v>
      </c>
      <c r="O1125" s="13">
        <v>0</v>
      </c>
      <c r="P1125" s="22">
        <v>0</v>
      </c>
      <c r="Q1125" s="22">
        <v>0</v>
      </c>
      <c r="R1125" s="14">
        <v>0</v>
      </c>
      <c r="S1125" s="22">
        <v>113</v>
      </c>
      <c r="T1125" s="22">
        <v>1</v>
      </c>
      <c r="U1125" s="22">
        <v>566</v>
      </c>
      <c r="V1125" s="22"/>
      <c r="W1125" s="22">
        <v>104</v>
      </c>
      <c r="X1125" s="22">
        <v>69</v>
      </c>
      <c r="Y1125" s="14">
        <v>566</v>
      </c>
      <c r="Z1125" s="10">
        <v>104</v>
      </c>
      <c r="AA1125" s="22">
        <v>69</v>
      </c>
      <c r="AB1125" s="22">
        <v>193.42</v>
      </c>
      <c r="AC1125" s="22">
        <v>2.7696519643279375E-3</v>
      </c>
      <c r="AD1125" s="42">
        <v>5.9999999999999995E-4</v>
      </c>
      <c r="AE1125" s="22">
        <v>1156</v>
      </c>
      <c r="AF1125" s="22">
        <v>0.1338367998999492</v>
      </c>
      <c r="AG1125" s="22">
        <v>3.7176888861097002E-3</v>
      </c>
      <c r="AH1125" s="22">
        <v>0</v>
      </c>
      <c r="AI1125" s="22">
        <v>0</v>
      </c>
      <c r="AJ1125" s="22">
        <v>0</v>
      </c>
      <c r="AK1125" s="22">
        <v>0</v>
      </c>
      <c r="AL1125" s="45">
        <v>0</v>
      </c>
      <c r="AM1125" s="45">
        <v>0</v>
      </c>
      <c r="AN1125" s="45">
        <v>0</v>
      </c>
      <c r="AO1125" s="45">
        <v>0</v>
      </c>
      <c r="AP1125" s="45">
        <v>0</v>
      </c>
      <c r="AQ1125" s="45">
        <v>0</v>
      </c>
      <c r="AR1125" s="45">
        <v>0</v>
      </c>
      <c r="AS1125" s="45" t="s">
        <v>4443</v>
      </c>
      <c r="AT1125" s="45" t="s">
        <v>4445</v>
      </c>
      <c r="AU1125" s="45">
        <v>0.1338367998999492</v>
      </c>
      <c r="AV1125" s="10">
        <v>21.418207348467121</v>
      </c>
      <c r="AW1125" s="10">
        <v>21.418207348467121</v>
      </c>
      <c r="AX1125" s="17">
        <v>0</v>
      </c>
    </row>
    <row r="1126" spans="1:50" x14ac:dyDescent="0.25">
      <c r="A1126" s="22" t="s">
        <v>964</v>
      </c>
      <c r="B1126" s="22" t="s">
        <v>3952</v>
      </c>
      <c r="C1126" s="22" t="s">
        <v>978</v>
      </c>
      <c r="D1126" s="22">
        <v>8018</v>
      </c>
      <c r="E1126" s="22" t="s">
        <v>1094</v>
      </c>
      <c r="F1126" s="43">
        <v>0.40251599999999998</v>
      </c>
      <c r="G1126" s="43">
        <v>68.890316324859995</v>
      </c>
      <c r="H1126" s="43">
        <v>3.104166666666667</v>
      </c>
      <c r="I1126" s="9">
        <v>2.4320075757575759</v>
      </c>
      <c r="J1126" s="9">
        <v>0.67215909090909098</v>
      </c>
      <c r="K1126" s="11">
        <v>2.7134469696969701</v>
      </c>
      <c r="L1126" s="41">
        <v>236</v>
      </c>
      <c r="M1126" s="44">
        <v>287</v>
      </c>
      <c r="N1126" s="13">
        <v>104</v>
      </c>
      <c r="O1126" s="13">
        <v>6</v>
      </c>
      <c r="P1126" s="22">
        <v>87</v>
      </c>
      <c r="Q1126" s="22">
        <v>5</v>
      </c>
      <c r="R1126" s="14">
        <v>0</v>
      </c>
      <c r="S1126" s="22">
        <v>137</v>
      </c>
      <c r="T1126" s="22">
        <v>0.12586943258084193</v>
      </c>
      <c r="U1126" s="22">
        <v>342</v>
      </c>
      <c r="V1126" s="22"/>
      <c r="W1126" s="22">
        <v>114</v>
      </c>
      <c r="X1126" s="22">
        <v>13</v>
      </c>
      <c r="Y1126" s="14">
        <v>55</v>
      </c>
      <c r="Z1126" s="10">
        <v>27</v>
      </c>
      <c r="AA1126" s="22">
        <v>8</v>
      </c>
      <c r="AB1126" s="22">
        <v>41.94</v>
      </c>
      <c r="AC1126" s="22">
        <v>5.8428531246959405E-3</v>
      </c>
      <c r="AD1126" s="42">
        <v>3.3E-4</v>
      </c>
      <c r="AE1126" s="22">
        <v>1157</v>
      </c>
      <c r="AF1126" s="22">
        <v>0.10732100839382658</v>
      </c>
      <c r="AG1126" s="22">
        <v>3.7007244273733302E-3</v>
      </c>
      <c r="AH1126" s="22">
        <v>0</v>
      </c>
      <c r="AI1126" s="22">
        <v>1</v>
      </c>
      <c r="AJ1126" s="22">
        <v>0</v>
      </c>
      <c r="AK1126" s="22">
        <v>0</v>
      </c>
      <c r="AL1126" s="45">
        <v>0</v>
      </c>
      <c r="AM1126" s="45">
        <v>0</v>
      </c>
      <c r="AN1126" s="45">
        <v>0</v>
      </c>
      <c r="AO1126" s="45">
        <v>0</v>
      </c>
      <c r="AP1126" s="45">
        <v>0</v>
      </c>
      <c r="AQ1126" s="45">
        <v>0</v>
      </c>
      <c r="AR1126" s="45">
        <v>0</v>
      </c>
      <c r="AS1126" s="45" t="s">
        <v>4443</v>
      </c>
      <c r="AT1126" s="45" t="s">
        <v>4445</v>
      </c>
      <c r="AU1126" s="45">
        <v>2.3238697912732795E-2</v>
      </c>
      <c r="AV1126" s="10">
        <v>40.169061707523241</v>
      </c>
      <c r="AW1126" s="10">
        <v>36.724832214765094</v>
      </c>
      <c r="AX1126" s="17">
        <v>0.78346552776082978</v>
      </c>
    </row>
    <row r="1127" spans="1:50" x14ac:dyDescent="0.25">
      <c r="A1127" s="22" t="s">
        <v>964</v>
      </c>
      <c r="B1127" s="22" t="s">
        <v>3948</v>
      </c>
      <c r="C1127" s="22" t="s">
        <v>1072</v>
      </c>
      <c r="D1127" s="22">
        <v>570</v>
      </c>
      <c r="E1127" s="22" t="s">
        <v>1442</v>
      </c>
      <c r="F1127" s="43">
        <v>0.843777</v>
      </c>
      <c r="G1127" s="43">
        <v>336.77921089244001</v>
      </c>
      <c r="H1127" s="43">
        <v>11.658901515151516</v>
      </c>
      <c r="I1127" s="9">
        <v>0</v>
      </c>
      <c r="J1127" s="9">
        <v>11.658901515151516</v>
      </c>
      <c r="K1127" s="11">
        <v>0</v>
      </c>
      <c r="L1127" s="41">
        <v>5958</v>
      </c>
      <c r="M1127" s="44">
        <v>0</v>
      </c>
      <c r="N1127" s="13">
        <v>0</v>
      </c>
      <c r="O1127" s="13">
        <v>0</v>
      </c>
      <c r="P1127" s="22">
        <v>0</v>
      </c>
      <c r="Q1127" s="22">
        <v>0</v>
      </c>
      <c r="R1127" s="14">
        <v>0</v>
      </c>
      <c r="S1127" s="22">
        <v>216</v>
      </c>
      <c r="T1127" s="22">
        <v>1</v>
      </c>
      <c r="U1127" s="22">
        <v>10832</v>
      </c>
      <c r="V1127" s="22"/>
      <c r="W1127" s="22">
        <v>1956</v>
      </c>
      <c r="X1127" s="22">
        <v>1289</v>
      </c>
      <c r="Y1127" s="14">
        <v>10832</v>
      </c>
      <c r="Z1127" s="10">
        <v>1956</v>
      </c>
      <c r="AA1127" s="22">
        <v>1289</v>
      </c>
      <c r="AB1127" s="22">
        <v>3654.6</v>
      </c>
      <c r="AC1127" s="22">
        <v>2.505430776929649E-3</v>
      </c>
      <c r="AD1127" s="42">
        <v>1.0189999999999999E-2</v>
      </c>
      <c r="AE1127" s="22">
        <v>1158</v>
      </c>
      <c r="AF1127" s="22">
        <v>0.39754575619405308</v>
      </c>
      <c r="AG1127" s="22">
        <v>3.68097922401901E-3</v>
      </c>
      <c r="AH1127" s="22">
        <v>0</v>
      </c>
      <c r="AI1127" s="22">
        <v>0</v>
      </c>
      <c r="AJ1127" s="22">
        <v>0</v>
      </c>
      <c r="AK1127" s="22">
        <v>0</v>
      </c>
      <c r="AL1127" s="45">
        <v>0</v>
      </c>
      <c r="AM1127" s="45">
        <v>0</v>
      </c>
      <c r="AN1127" s="45">
        <v>0</v>
      </c>
      <c r="AO1127" s="45">
        <v>0</v>
      </c>
      <c r="AP1127" s="45">
        <v>0</v>
      </c>
      <c r="AQ1127" s="45">
        <v>0</v>
      </c>
      <c r="AR1127" s="45">
        <v>0</v>
      </c>
      <c r="AS1127" s="45" t="s">
        <v>4443</v>
      </c>
      <c r="AT1127" s="45" t="s">
        <v>4443</v>
      </c>
      <c r="AU1127" s="45">
        <v>0.39754575619405308</v>
      </c>
      <c r="AV1127" s="10">
        <v>167.76880716061012</v>
      </c>
      <c r="AW1127" s="10">
        <v>167.76880716061012</v>
      </c>
      <c r="AX1127" s="17">
        <v>0</v>
      </c>
    </row>
    <row r="1128" spans="1:50" x14ac:dyDescent="0.25">
      <c r="A1128" s="22" t="s">
        <v>8</v>
      </c>
      <c r="B1128" s="22" t="s">
        <v>3946</v>
      </c>
      <c r="C1128" s="22" t="s">
        <v>23</v>
      </c>
      <c r="D1128" s="22">
        <v>1867</v>
      </c>
      <c r="E1128" s="22" t="s">
        <v>24</v>
      </c>
      <c r="F1128" s="43">
        <v>1.2289950000000001</v>
      </c>
      <c r="G1128" s="43">
        <v>305.86878590532001</v>
      </c>
      <c r="H1128" s="43">
        <v>12.562878787878789</v>
      </c>
      <c r="I1128" s="9">
        <v>0</v>
      </c>
      <c r="J1128" s="9">
        <v>12.562878787878789</v>
      </c>
      <c r="K1128" s="11">
        <v>0</v>
      </c>
      <c r="L1128" s="41">
        <v>7274</v>
      </c>
      <c r="M1128" s="44">
        <v>0</v>
      </c>
      <c r="N1128" s="13">
        <v>0</v>
      </c>
      <c r="O1128" s="13">
        <v>0</v>
      </c>
      <c r="P1128" s="22">
        <v>0</v>
      </c>
      <c r="Q1128" s="22">
        <v>0</v>
      </c>
      <c r="R1128" s="14">
        <v>0</v>
      </c>
      <c r="S1128" s="22">
        <v>405</v>
      </c>
      <c r="T1128" s="22">
        <v>1</v>
      </c>
      <c r="U1128" s="22">
        <v>13222</v>
      </c>
      <c r="V1128" s="22"/>
      <c r="W1128" s="22">
        <v>2387</v>
      </c>
      <c r="X1128" s="22">
        <v>1573</v>
      </c>
      <c r="Y1128" s="14">
        <v>13222</v>
      </c>
      <c r="Z1128" s="10">
        <v>2387</v>
      </c>
      <c r="AA1128" s="22">
        <v>1573</v>
      </c>
      <c r="AB1128" s="22">
        <v>4460.17</v>
      </c>
      <c r="AC1128" s="22">
        <v>4.0180464847446992E-3</v>
      </c>
      <c r="AD1128" s="42">
        <v>1.9939999999999999E-2</v>
      </c>
      <c r="AE1128" s="22">
        <v>1159</v>
      </c>
      <c r="AF1128" s="22">
        <v>0.71140008149220468</v>
      </c>
      <c r="AG1128" s="22">
        <v>3.6482055461138701E-3</v>
      </c>
      <c r="AH1128" s="22">
        <v>0</v>
      </c>
      <c r="AI1128" s="22">
        <v>0</v>
      </c>
      <c r="AJ1128" s="22">
        <v>0</v>
      </c>
      <c r="AK1128" s="22">
        <v>0</v>
      </c>
      <c r="AL1128" s="45">
        <v>0</v>
      </c>
      <c r="AM1128" s="45">
        <v>0</v>
      </c>
      <c r="AN1128" s="45">
        <v>0</v>
      </c>
      <c r="AO1128" s="45">
        <v>0</v>
      </c>
      <c r="AP1128" s="45">
        <v>0</v>
      </c>
      <c r="AQ1128" s="45">
        <v>0</v>
      </c>
      <c r="AR1128" s="45">
        <v>0</v>
      </c>
      <c r="AS1128" s="45" t="s">
        <v>4443</v>
      </c>
      <c r="AT1128" s="45" t="s">
        <v>4442</v>
      </c>
      <c r="AU1128" s="45">
        <v>0.71140008149220468</v>
      </c>
      <c r="AV1128" s="10">
        <v>190.00422119037566</v>
      </c>
      <c r="AW1128" s="10">
        <v>190.00422119037566</v>
      </c>
      <c r="AX1128" s="17">
        <v>0</v>
      </c>
    </row>
    <row r="1129" spans="1:50" x14ac:dyDescent="0.25">
      <c r="A1129" s="22" t="s">
        <v>964</v>
      </c>
      <c r="B1129" s="22" t="s">
        <v>3952</v>
      </c>
      <c r="C1129" s="22" t="s">
        <v>1123</v>
      </c>
      <c r="D1129" s="22">
        <v>7128</v>
      </c>
      <c r="E1129" s="22" t="s">
        <v>1582</v>
      </c>
      <c r="F1129" s="43">
        <v>0.51648000000000005</v>
      </c>
      <c r="G1129" s="43">
        <v>88.619838487389998</v>
      </c>
      <c r="H1129" s="43">
        <v>2.0117424242424242</v>
      </c>
      <c r="I1129" s="9">
        <v>7.4431818181818182E-2</v>
      </c>
      <c r="J1129" s="9">
        <v>1.9373106060606062</v>
      </c>
      <c r="K1129" s="11">
        <v>0.27575757575757576</v>
      </c>
      <c r="L1129" s="41">
        <v>249</v>
      </c>
      <c r="M1129" s="44">
        <v>22</v>
      </c>
      <c r="N1129" s="13">
        <v>13</v>
      </c>
      <c r="O1129" s="13">
        <v>6</v>
      </c>
      <c r="P1129" s="22">
        <v>0</v>
      </c>
      <c r="Q1129" s="22">
        <v>0</v>
      </c>
      <c r="R1129" s="14">
        <v>0</v>
      </c>
      <c r="S1129" s="22">
        <v>63</v>
      </c>
      <c r="T1129" s="22">
        <v>0.86292600263603836</v>
      </c>
      <c r="U1129" s="22">
        <v>423</v>
      </c>
      <c r="V1129" s="22"/>
      <c r="W1129" s="22">
        <v>87</v>
      </c>
      <c r="X1129" s="22">
        <v>56</v>
      </c>
      <c r="Y1129" s="14">
        <v>401</v>
      </c>
      <c r="Z1129" s="10">
        <v>87</v>
      </c>
      <c r="AA1129" s="22">
        <v>56</v>
      </c>
      <c r="AB1129" s="22">
        <v>155.28</v>
      </c>
      <c r="AC1129" s="22">
        <v>5.8280404118936828E-3</v>
      </c>
      <c r="AD1129" s="42">
        <v>1.0499999999999999E-3</v>
      </c>
      <c r="AE1129" s="22">
        <v>1160</v>
      </c>
      <c r="AF1129" s="22">
        <v>8.3895821260483103E-2</v>
      </c>
      <c r="AG1129" s="22">
        <v>3.6476444026297002E-3</v>
      </c>
      <c r="AH1129" s="22">
        <v>0</v>
      </c>
      <c r="AI1129" s="22">
        <v>0</v>
      </c>
      <c r="AJ1129" s="22">
        <v>0</v>
      </c>
      <c r="AK1129" s="22">
        <v>0</v>
      </c>
      <c r="AL1129" s="45">
        <v>0</v>
      </c>
      <c r="AM1129" s="45">
        <v>0</v>
      </c>
      <c r="AN1129" s="45">
        <v>0</v>
      </c>
      <c r="AO1129" s="45">
        <v>0</v>
      </c>
      <c r="AP1129" s="45">
        <v>0</v>
      </c>
      <c r="AQ1129" s="45">
        <v>0</v>
      </c>
      <c r="AR1129" s="45">
        <v>0</v>
      </c>
      <c r="AS1129" s="45" t="s">
        <v>4443</v>
      </c>
      <c r="AT1129" s="45" t="s">
        <v>4445</v>
      </c>
      <c r="AU1129" s="45">
        <v>8.0791786450148909E-2</v>
      </c>
      <c r="AV1129" s="10">
        <v>44.907615602698208</v>
      </c>
      <c r="AW1129" s="10">
        <v>43.246093014498214</v>
      </c>
      <c r="AX1129" s="17">
        <v>3.6998681980794576E-2</v>
      </c>
    </row>
    <row r="1130" spans="1:50" x14ac:dyDescent="0.25">
      <c r="A1130" s="22" t="s">
        <v>539</v>
      </c>
      <c r="B1130" s="22" t="s">
        <v>3949</v>
      </c>
      <c r="C1130" s="22" t="s">
        <v>796</v>
      </c>
      <c r="D1130" s="22">
        <v>9200</v>
      </c>
      <c r="E1130" s="22" t="s">
        <v>888</v>
      </c>
      <c r="F1130" s="43">
        <v>0.34789100000000001</v>
      </c>
      <c r="G1130" s="43">
        <v>55.485703794929996</v>
      </c>
      <c r="H1130" s="43">
        <v>2.1287878787878789</v>
      </c>
      <c r="I1130" s="9">
        <v>0</v>
      </c>
      <c r="J1130" s="9">
        <v>2.1287878787878789</v>
      </c>
      <c r="K1130" s="11">
        <v>0</v>
      </c>
      <c r="L1130" s="41">
        <v>649</v>
      </c>
      <c r="M1130" s="44">
        <v>0</v>
      </c>
      <c r="N1130" s="13">
        <v>0</v>
      </c>
      <c r="O1130" s="13">
        <v>0</v>
      </c>
      <c r="P1130" s="22">
        <v>0</v>
      </c>
      <c r="Q1130" s="22">
        <v>0</v>
      </c>
      <c r="R1130" s="14">
        <v>0</v>
      </c>
      <c r="S1130" s="22">
        <v>53</v>
      </c>
      <c r="T1130" s="22">
        <v>1</v>
      </c>
      <c r="U1130" s="22">
        <v>1191</v>
      </c>
      <c r="V1130" s="22"/>
      <c r="W1130" s="22">
        <v>217</v>
      </c>
      <c r="X1130" s="22">
        <v>144</v>
      </c>
      <c r="Y1130" s="14">
        <v>1191</v>
      </c>
      <c r="Z1130" s="10">
        <v>217</v>
      </c>
      <c r="AA1130" s="22">
        <v>144</v>
      </c>
      <c r="AB1130" s="22">
        <v>404.48</v>
      </c>
      <c r="AC1130" s="22">
        <v>6.2699213708412678E-3</v>
      </c>
      <c r="AD1130" s="42">
        <v>2.8300000000000001E-3</v>
      </c>
      <c r="AE1130" s="22">
        <v>1161</v>
      </c>
      <c r="AF1130" s="22">
        <v>7.6360909307910355E-2</v>
      </c>
      <c r="AG1130" s="22">
        <v>3.6362337765671595E-3</v>
      </c>
      <c r="AH1130" s="22">
        <v>0</v>
      </c>
      <c r="AI1130" s="22">
        <v>0</v>
      </c>
      <c r="AJ1130" s="22">
        <v>0</v>
      </c>
      <c r="AK1130" s="22">
        <v>0</v>
      </c>
      <c r="AL1130" s="45">
        <v>0</v>
      </c>
      <c r="AM1130" s="45">
        <v>0</v>
      </c>
      <c r="AN1130" s="45">
        <v>0</v>
      </c>
      <c r="AO1130" s="45">
        <v>0</v>
      </c>
      <c r="AP1130" s="45">
        <v>0</v>
      </c>
      <c r="AQ1130" s="45">
        <v>0</v>
      </c>
      <c r="AR1130" s="45">
        <v>0</v>
      </c>
      <c r="AS1130" s="45" t="s">
        <v>4443</v>
      </c>
      <c r="AT1130" s="45" t="s">
        <v>4445</v>
      </c>
      <c r="AU1130" s="45">
        <v>7.6360909307910355E-2</v>
      </c>
      <c r="AV1130" s="10">
        <v>101.93594306049822</v>
      </c>
      <c r="AW1130" s="10">
        <v>101.93594306049822</v>
      </c>
      <c r="AX1130" s="17">
        <v>0</v>
      </c>
    </row>
    <row r="1131" spans="1:50" x14ac:dyDescent="0.25">
      <c r="A1131" s="22" t="s">
        <v>1672</v>
      </c>
      <c r="B1131" s="22" t="s">
        <v>3951</v>
      </c>
      <c r="C1131" s="22" t="s">
        <v>2166</v>
      </c>
      <c r="D1131" s="22">
        <v>5124</v>
      </c>
      <c r="E1131" s="22" t="s">
        <v>2167</v>
      </c>
      <c r="F1131" s="43">
        <v>0.13844600000000001</v>
      </c>
      <c r="G1131" s="43">
        <v>47.244721802560001</v>
      </c>
      <c r="H1131" s="43">
        <v>3.0471590909090907</v>
      </c>
      <c r="I1131" s="9">
        <v>0</v>
      </c>
      <c r="J1131" s="9">
        <v>3.0471590909090907</v>
      </c>
      <c r="K1131" s="11">
        <v>0</v>
      </c>
      <c r="L1131" s="41">
        <v>50</v>
      </c>
      <c r="M1131" s="44">
        <v>0</v>
      </c>
      <c r="N1131" s="13">
        <v>0</v>
      </c>
      <c r="O1131" s="13">
        <v>0</v>
      </c>
      <c r="P1131" s="22">
        <v>0</v>
      </c>
      <c r="Q1131" s="22">
        <v>0</v>
      </c>
      <c r="R1131" s="14">
        <v>0</v>
      </c>
      <c r="S1131" s="22">
        <v>60</v>
      </c>
      <c r="T1131" s="22">
        <v>1</v>
      </c>
      <c r="U1131" s="22">
        <v>103</v>
      </c>
      <c r="V1131" s="22"/>
      <c r="W1131" s="22">
        <v>21</v>
      </c>
      <c r="X1131" s="22">
        <v>14</v>
      </c>
      <c r="Y1131" s="14">
        <v>103</v>
      </c>
      <c r="Z1131" s="10">
        <v>21</v>
      </c>
      <c r="AA1131" s="22">
        <v>14</v>
      </c>
      <c r="AB1131" s="22">
        <v>38.04</v>
      </c>
      <c r="AC1131" s="22">
        <v>2.9304014230114102E-3</v>
      </c>
      <c r="AD1131" s="42">
        <v>1.2999999999999999E-4</v>
      </c>
      <c r="AE1131" s="22">
        <v>1162</v>
      </c>
      <c r="AF1131" s="22">
        <v>4.3472447574543119E-2</v>
      </c>
      <c r="AG1131" s="22">
        <v>3.6227039645452598E-3</v>
      </c>
      <c r="AH1131" s="22">
        <v>0</v>
      </c>
      <c r="AI1131" s="22">
        <v>0</v>
      </c>
      <c r="AJ1131" s="22">
        <v>0</v>
      </c>
      <c r="AK1131" s="22">
        <v>0</v>
      </c>
      <c r="AL1131" s="45">
        <v>0</v>
      </c>
      <c r="AM1131" s="45">
        <v>0</v>
      </c>
      <c r="AN1131" s="45">
        <v>0</v>
      </c>
      <c r="AO1131" s="45">
        <v>0</v>
      </c>
      <c r="AP1131" s="45">
        <v>0</v>
      </c>
      <c r="AQ1131" s="45">
        <v>0</v>
      </c>
      <c r="AR1131" s="45">
        <v>0</v>
      </c>
      <c r="AS1131" s="45" t="s">
        <v>4443</v>
      </c>
      <c r="AT1131" s="45" t="s">
        <v>4445</v>
      </c>
      <c r="AU1131" s="45">
        <v>4.3472447574543119E-2</v>
      </c>
      <c r="AV1131" s="10">
        <v>6.8916651128099948</v>
      </c>
      <c r="AW1131" s="10">
        <v>6.8916651128099948</v>
      </c>
      <c r="AX1131" s="17">
        <v>0</v>
      </c>
    </row>
    <row r="1132" spans="1:50" x14ac:dyDescent="0.25">
      <c r="A1132" s="22" t="s">
        <v>2195</v>
      </c>
      <c r="B1132" s="22" t="s">
        <v>3956</v>
      </c>
      <c r="C1132" s="22" t="s">
        <v>2360</v>
      </c>
      <c r="D1132" s="22">
        <v>2816</v>
      </c>
      <c r="E1132" s="22" t="s">
        <v>2630</v>
      </c>
      <c r="F1132" s="43">
        <v>5.2683109999999997</v>
      </c>
      <c r="G1132" s="43">
        <v>1519.0823188299</v>
      </c>
      <c r="H1132" s="43">
        <v>65.90625</v>
      </c>
      <c r="I1132" s="9">
        <v>0.7848484848484848</v>
      </c>
      <c r="J1132" s="9">
        <v>65.121212121212125</v>
      </c>
      <c r="K1132" s="11">
        <v>29.866098484848489</v>
      </c>
      <c r="L1132" s="41">
        <v>6774</v>
      </c>
      <c r="M1132" s="44">
        <v>2108</v>
      </c>
      <c r="N1132" s="13">
        <v>2073</v>
      </c>
      <c r="O1132" s="13">
        <v>591</v>
      </c>
      <c r="P1132" s="22">
        <v>1104</v>
      </c>
      <c r="Q1132" s="22">
        <v>329</v>
      </c>
      <c r="R1132" s="14">
        <v>1</v>
      </c>
      <c r="S1132" s="22">
        <v>1839</v>
      </c>
      <c r="T1132" s="22">
        <v>0.5468396626291363</v>
      </c>
      <c r="U1132" s="22">
        <v>8842</v>
      </c>
      <c r="V1132" s="22"/>
      <c r="W1132" s="22">
        <v>3288</v>
      </c>
      <c r="X1132" s="22">
        <v>1392</v>
      </c>
      <c r="Y1132" s="14">
        <v>6734</v>
      </c>
      <c r="Z1132" s="10">
        <v>2184</v>
      </c>
      <c r="AA1132" s="22">
        <v>1063</v>
      </c>
      <c r="AB1132" s="22">
        <v>3598.14</v>
      </c>
      <c r="AC1132" s="22">
        <v>3.4680878940504087E-3</v>
      </c>
      <c r="AD1132" s="42">
        <v>1.575E-2</v>
      </c>
      <c r="AE1132" s="22">
        <v>1163</v>
      </c>
      <c r="AF1132" s="22">
        <v>2.0874400441429253</v>
      </c>
      <c r="AG1132" s="22">
        <v>3.5928400071306805E-3</v>
      </c>
      <c r="AH1132" s="22">
        <v>0</v>
      </c>
      <c r="AI1132" s="22">
        <v>0</v>
      </c>
      <c r="AJ1132" s="22">
        <v>0</v>
      </c>
      <c r="AK1132" s="22">
        <v>0</v>
      </c>
      <c r="AL1132" s="45">
        <v>0</v>
      </c>
      <c r="AM1132" s="45">
        <v>0</v>
      </c>
      <c r="AN1132" s="45">
        <v>0</v>
      </c>
      <c r="AO1132" s="45">
        <v>0</v>
      </c>
      <c r="AP1132" s="45">
        <v>0</v>
      </c>
      <c r="AQ1132" s="45">
        <v>0</v>
      </c>
      <c r="AR1132" s="45">
        <v>0</v>
      </c>
      <c r="AS1132" s="45" t="s">
        <v>4443</v>
      </c>
      <c r="AT1132" s="45" t="s">
        <v>4443</v>
      </c>
      <c r="AU1132" s="45">
        <v>2.0625756419906129</v>
      </c>
      <c r="AV1132" s="10">
        <v>33.537459283387619</v>
      </c>
      <c r="AW1132" s="10">
        <v>49.889046941678522</v>
      </c>
      <c r="AX1132" s="17">
        <v>1.1908559276980328E-2</v>
      </c>
    </row>
    <row r="1133" spans="1:50" x14ac:dyDescent="0.25">
      <c r="A1133" s="22" t="s">
        <v>539</v>
      </c>
      <c r="B1133" s="22" t="s">
        <v>3949</v>
      </c>
      <c r="C1133" s="22" t="s">
        <v>573</v>
      </c>
      <c r="D1133" s="22">
        <v>3235</v>
      </c>
      <c r="E1133" s="22" t="s">
        <v>611</v>
      </c>
      <c r="F1133" s="43">
        <v>0.209177</v>
      </c>
      <c r="G1133" s="43">
        <v>128.09944064320999</v>
      </c>
      <c r="H1133" s="43">
        <v>4.5498106060606061</v>
      </c>
      <c r="I1133" s="9">
        <v>0.32916666666666666</v>
      </c>
      <c r="J1133" s="9">
        <v>4.2206439393939394</v>
      </c>
      <c r="K1133" s="11">
        <v>0.39318181818181824</v>
      </c>
      <c r="L1133" s="41">
        <v>319</v>
      </c>
      <c r="M1133" s="44">
        <v>89</v>
      </c>
      <c r="N1133" s="13">
        <v>70</v>
      </c>
      <c r="O1133" s="13">
        <v>68</v>
      </c>
      <c r="P1133" s="22">
        <v>67</v>
      </c>
      <c r="Q1133" s="22">
        <v>66</v>
      </c>
      <c r="R1133" s="14">
        <v>0</v>
      </c>
      <c r="S1133" s="22">
        <v>114</v>
      </c>
      <c r="T1133" s="22">
        <v>0.91358281646755191</v>
      </c>
      <c r="U1133" s="22">
        <v>629</v>
      </c>
      <c r="V1133" s="22"/>
      <c r="W1133" s="22">
        <v>169</v>
      </c>
      <c r="X1133" s="22">
        <v>134</v>
      </c>
      <c r="Y1133" s="14">
        <v>540</v>
      </c>
      <c r="Z1133" s="10">
        <v>102</v>
      </c>
      <c r="AA1133" s="22">
        <v>68</v>
      </c>
      <c r="AB1133" s="22">
        <v>188.34</v>
      </c>
      <c r="AC1133" s="22">
        <v>1.63292672434544E-3</v>
      </c>
      <c r="AD1133" s="42">
        <v>3.5E-4</v>
      </c>
      <c r="AE1133" s="22">
        <v>1164</v>
      </c>
      <c r="AF1133" s="22">
        <v>0.28268910975644285</v>
      </c>
      <c r="AG1133" s="22">
        <v>3.57834316147396E-3</v>
      </c>
      <c r="AH1133" s="22">
        <v>0</v>
      </c>
      <c r="AI1133" s="22">
        <v>0</v>
      </c>
      <c r="AJ1133" s="22">
        <v>0</v>
      </c>
      <c r="AK1133" s="22">
        <v>0</v>
      </c>
      <c r="AL1133" s="45">
        <v>0</v>
      </c>
      <c r="AM1133" s="45">
        <v>0</v>
      </c>
      <c r="AN1133" s="45">
        <v>0</v>
      </c>
      <c r="AO1133" s="45">
        <v>0</v>
      </c>
      <c r="AP1133" s="45">
        <v>0</v>
      </c>
      <c r="AQ1133" s="45">
        <v>0</v>
      </c>
      <c r="AR1133" s="45">
        <v>0</v>
      </c>
      <c r="AS1133" s="45" t="s">
        <v>4443</v>
      </c>
      <c r="AT1133" s="45" t="s">
        <v>4445</v>
      </c>
      <c r="AU1133" s="45">
        <v>0.26223730636982595</v>
      </c>
      <c r="AV1133" s="10">
        <v>24.166928427193177</v>
      </c>
      <c r="AW1133" s="10">
        <v>37.14440328018982</v>
      </c>
      <c r="AX1133" s="17">
        <v>7.2347333805103442E-2</v>
      </c>
    </row>
    <row r="1134" spans="1:50" x14ac:dyDescent="0.25">
      <c r="A1134" s="22" t="s">
        <v>2906</v>
      </c>
      <c r="B1134" s="22" t="s">
        <v>3950</v>
      </c>
      <c r="C1134" s="22" t="s">
        <v>3005</v>
      </c>
      <c r="D1134" s="22">
        <v>1959</v>
      </c>
      <c r="E1134" s="22" t="s">
        <v>3006</v>
      </c>
      <c r="F1134" s="43">
        <v>1.1958489999999999</v>
      </c>
      <c r="G1134" s="43">
        <v>334.91123516200997</v>
      </c>
      <c r="H1134" s="43">
        <v>11.892234848484849</v>
      </c>
      <c r="I1134" s="9">
        <v>3.4085227272727274</v>
      </c>
      <c r="J1134" s="9">
        <v>8.4837121212121218</v>
      </c>
      <c r="K1134" s="11">
        <v>8.0583333333333336</v>
      </c>
      <c r="L1134" s="41">
        <v>1296</v>
      </c>
      <c r="M1134" s="44">
        <v>1876</v>
      </c>
      <c r="N1134" s="13">
        <v>1078</v>
      </c>
      <c r="O1134" s="13">
        <v>422</v>
      </c>
      <c r="P1134" s="22">
        <v>638</v>
      </c>
      <c r="Q1134" s="22">
        <v>114</v>
      </c>
      <c r="R1134" s="14">
        <v>2</v>
      </c>
      <c r="S1134" s="22">
        <v>429</v>
      </c>
      <c r="T1134" s="22">
        <v>0.32238696628497709</v>
      </c>
      <c r="U1134" s="22">
        <v>2639</v>
      </c>
      <c r="V1134" s="22"/>
      <c r="W1134" s="22">
        <v>1216</v>
      </c>
      <c r="X1134" s="22">
        <v>513</v>
      </c>
      <c r="Y1134" s="14">
        <v>763</v>
      </c>
      <c r="Z1134" s="10">
        <v>578</v>
      </c>
      <c r="AA1134" s="22">
        <v>399</v>
      </c>
      <c r="AB1134" s="22">
        <v>860.53</v>
      </c>
      <c r="AC1134" s="22">
        <v>3.5706446199737668E-3</v>
      </c>
      <c r="AD1134" s="42">
        <v>4.2900000000000004E-3</v>
      </c>
      <c r="AE1134" s="22">
        <v>1165</v>
      </c>
      <c r="AF1134" s="22">
        <v>0.48976834983514039</v>
      </c>
      <c r="AG1134" s="22">
        <v>3.5749514586506598E-3</v>
      </c>
      <c r="AH1134" s="22">
        <v>0</v>
      </c>
      <c r="AI1134" s="22">
        <v>1</v>
      </c>
      <c r="AJ1134" s="22">
        <v>1</v>
      </c>
      <c r="AK1134" s="22">
        <v>0</v>
      </c>
      <c r="AL1134" s="45">
        <v>0</v>
      </c>
      <c r="AM1134" s="45">
        <v>0</v>
      </c>
      <c r="AN1134" s="45">
        <v>0</v>
      </c>
      <c r="AO1134" s="45">
        <v>0</v>
      </c>
      <c r="AP1134" s="45">
        <v>0</v>
      </c>
      <c r="AQ1134" s="45">
        <v>0</v>
      </c>
      <c r="AR1134" s="45">
        <v>0</v>
      </c>
      <c r="AS1134" s="45" t="s">
        <v>4443</v>
      </c>
      <c r="AT1134" s="45" t="s">
        <v>4444</v>
      </c>
      <c r="AU1134" s="45">
        <v>0.3493921654777799</v>
      </c>
      <c r="AV1134" s="10">
        <v>68.130553199089164</v>
      </c>
      <c r="AW1134" s="10">
        <v>102.25159656638689</v>
      </c>
      <c r="AX1134" s="17">
        <v>0.28661750887866094</v>
      </c>
    </row>
    <row r="1135" spans="1:50" x14ac:dyDescent="0.25">
      <c r="A1135" s="22" t="s">
        <v>1672</v>
      </c>
      <c r="B1135" s="22" t="s">
        <v>3957</v>
      </c>
      <c r="C1135" s="22" t="s">
        <v>1937</v>
      </c>
      <c r="D1135" s="22">
        <v>1596</v>
      </c>
      <c r="E1135" s="22" t="s">
        <v>1938</v>
      </c>
      <c r="F1135" s="43">
        <v>0.57221</v>
      </c>
      <c r="G1135" s="43">
        <v>224.86408964098001</v>
      </c>
      <c r="H1135" s="43">
        <v>12.421780303030303</v>
      </c>
      <c r="I1135" s="9">
        <v>0</v>
      </c>
      <c r="J1135" s="9">
        <v>12.421780303030303</v>
      </c>
      <c r="K1135" s="11">
        <v>0</v>
      </c>
      <c r="L1135" s="41">
        <v>239</v>
      </c>
      <c r="M1135" s="44">
        <v>0</v>
      </c>
      <c r="N1135" s="13">
        <v>0</v>
      </c>
      <c r="O1135" s="13">
        <v>0</v>
      </c>
      <c r="P1135" s="22">
        <v>0</v>
      </c>
      <c r="Q1135" s="22">
        <v>0</v>
      </c>
      <c r="R1135" s="14">
        <v>0</v>
      </c>
      <c r="S1135" s="22">
        <v>211</v>
      </c>
      <c r="T1135" s="22">
        <v>1</v>
      </c>
      <c r="U1135" s="22">
        <v>446</v>
      </c>
      <c r="V1135" s="22"/>
      <c r="W1135" s="22">
        <v>82</v>
      </c>
      <c r="X1135" s="22">
        <v>55</v>
      </c>
      <c r="Y1135" s="14">
        <v>446</v>
      </c>
      <c r="Z1135" s="10">
        <v>82</v>
      </c>
      <c r="AA1135" s="22">
        <v>55</v>
      </c>
      <c r="AB1135" s="22">
        <v>152.47999999999999</v>
      </c>
      <c r="AC1135" s="22">
        <v>2.5446926670843507E-3</v>
      </c>
      <c r="AD1135" s="42">
        <v>4.2999999999999999E-4</v>
      </c>
      <c r="AE1135" s="22">
        <v>1166</v>
      </c>
      <c r="AF1135" s="22">
        <v>0.24991162978218848</v>
      </c>
      <c r="AG1135" s="22">
        <v>3.5701661397455498E-3</v>
      </c>
      <c r="AH1135" s="22">
        <v>0</v>
      </c>
      <c r="AI1135" s="22">
        <v>0</v>
      </c>
      <c r="AJ1135" s="22">
        <v>0</v>
      </c>
      <c r="AK1135" s="22">
        <v>0</v>
      </c>
      <c r="AL1135" s="45">
        <v>0</v>
      </c>
      <c r="AM1135" s="45">
        <v>0</v>
      </c>
      <c r="AN1135" s="45">
        <v>0</v>
      </c>
      <c r="AO1135" s="45">
        <v>0</v>
      </c>
      <c r="AP1135" s="45">
        <v>0</v>
      </c>
      <c r="AQ1135" s="45">
        <v>0</v>
      </c>
      <c r="AR1135" s="45">
        <v>0</v>
      </c>
      <c r="AS1135" s="45" t="s">
        <v>4443</v>
      </c>
      <c r="AT1135" s="45" t="s">
        <v>4445</v>
      </c>
      <c r="AU1135" s="45">
        <v>0.24991162978218848</v>
      </c>
      <c r="AV1135" s="10">
        <v>6.6013081860734593</v>
      </c>
      <c r="AW1135" s="10">
        <v>6.6013081860734593</v>
      </c>
      <c r="AX1135" s="17">
        <v>0</v>
      </c>
    </row>
    <row r="1136" spans="1:50" x14ac:dyDescent="0.25">
      <c r="A1136" s="22" t="s">
        <v>2195</v>
      </c>
      <c r="B1136" s="22" t="s">
        <v>3956</v>
      </c>
      <c r="C1136" s="22" t="s">
        <v>3967</v>
      </c>
      <c r="D1136" s="22">
        <v>787</v>
      </c>
      <c r="E1136" s="22" t="s">
        <v>2065</v>
      </c>
      <c r="F1136" s="43">
        <v>1.1514329999999999</v>
      </c>
      <c r="G1136" s="43">
        <v>503.22378319994999</v>
      </c>
      <c r="H1136" s="43">
        <v>21.336363636363636</v>
      </c>
      <c r="I1136" s="9">
        <v>0</v>
      </c>
      <c r="J1136" s="9">
        <v>21.336363636363636</v>
      </c>
      <c r="K1136" s="11">
        <v>0</v>
      </c>
      <c r="L1136" s="41">
        <v>1218</v>
      </c>
      <c r="M1136" s="44">
        <v>0</v>
      </c>
      <c r="N1136" s="13">
        <v>0</v>
      </c>
      <c r="O1136" s="13">
        <v>0</v>
      </c>
      <c r="P1136" s="22">
        <v>0</v>
      </c>
      <c r="Q1136" s="22">
        <v>0</v>
      </c>
      <c r="R1136" s="14">
        <v>0</v>
      </c>
      <c r="S1136" s="22">
        <v>436</v>
      </c>
      <c r="T1136" s="22">
        <v>1</v>
      </c>
      <c r="U1136" s="22">
        <v>2224</v>
      </c>
      <c r="V1136" s="22"/>
      <c r="W1136" s="22">
        <v>403</v>
      </c>
      <c r="X1136" s="22">
        <v>266</v>
      </c>
      <c r="Y1136" s="14">
        <v>2224</v>
      </c>
      <c r="Z1136" s="10">
        <v>403</v>
      </c>
      <c r="AA1136" s="22">
        <v>266</v>
      </c>
      <c r="AB1136" s="22">
        <v>752.27</v>
      </c>
      <c r="AC1136" s="22">
        <v>2.2881132379677128E-3</v>
      </c>
      <c r="AD1136" s="42">
        <v>1.92E-3</v>
      </c>
      <c r="AE1136" s="22">
        <v>1167</v>
      </c>
      <c r="AF1136" s="22">
        <v>0.74869144892641648</v>
      </c>
      <c r="AG1136" s="22">
        <v>3.5483007058124002E-3</v>
      </c>
      <c r="AH1136" s="22">
        <v>0</v>
      </c>
      <c r="AI1136" s="22">
        <v>0</v>
      </c>
      <c r="AJ1136" s="22">
        <v>0</v>
      </c>
      <c r="AK1136" s="22">
        <v>0</v>
      </c>
      <c r="AL1136" s="45">
        <v>0</v>
      </c>
      <c r="AM1136" s="45">
        <v>0</v>
      </c>
      <c r="AN1136" s="45">
        <v>0</v>
      </c>
      <c r="AO1136" s="45">
        <v>0</v>
      </c>
      <c r="AP1136" s="45">
        <v>0</v>
      </c>
      <c r="AQ1136" s="45">
        <v>0</v>
      </c>
      <c r="AR1136" s="45">
        <v>0</v>
      </c>
      <c r="AS1136" s="45" t="s">
        <v>4443</v>
      </c>
      <c r="AT1136" s="45" t="s">
        <v>4445</v>
      </c>
      <c r="AU1136" s="45">
        <v>0.74869144892641648</v>
      </c>
      <c r="AV1136" s="10">
        <v>18.887942053685556</v>
      </c>
      <c r="AW1136" s="10">
        <v>18.887942053685556</v>
      </c>
      <c r="AX1136" s="17">
        <v>0</v>
      </c>
    </row>
    <row r="1137" spans="1:50" x14ac:dyDescent="0.25">
      <c r="A1137" s="22" t="s">
        <v>539</v>
      </c>
      <c r="B1137" s="22" t="s">
        <v>3949</v>
      </c>
      <c r="C1137" s="22" t="s">
        <v>601</v>
      </c>
      <c r="D1137" s="22">
        <v>1805</v>
      </c>
      <c r="E1137" s="22" t="s">
        <v>794</v>
      </c>
      <c r="F1137" s="43">
        <v>1.365332</v>
      </c>
      <c r="G1137" s="43">
        <v>462.52665294945001</v>
      </c>
      <c r="H1137" s="43">
        <v>21.797348484848488</v>
      </c>
      <c r="I1137" s="9">
        <v>0</v>
      </c>
      <c r="J1137" s="9">
        <v>21.797348484848488</v>
      </c>
      <c r="K1137" s="11">
        <v>0</v>
      </c>
      <c r="L1137" s="41">
        <v>11903</v>
      </c>
      <c r="M1137" s="44">
        <v>0</v>
      </c>
      <c r="N1137" s="13">
        <v>0</v>
      </c>
      <c r="O1137" s="13">
        <v>0</v>
      </c>
      <c r="P1137" s="22">
        <v>0</v>
      </c>
      <c r="Q1137" s="22">
        <v>0</v>
      </c>
      <c r="R1137" s="14">
        <v>0</v>
      </c>
      <c r="S1137" s="22">
        <v>487</v>
      </c>
      <c r="T1137" s="22">
        <v>1</v>
      </c>
      <c r="U1137" s="22">
        <v>21628</v>
      </c>
      <c r="V1137" s="22"/>
      <c r="W1137" s="22">
        <v>3903</v>
      </c>
      <c r="X1137" s="22">
        <v>2572</v>
      </c>
      <c r="Y1137" s="14">
        <v>21628</v>
      </c>
      <c r="Z1137" s="10">
        <v>3903</v>
      </c>
      <c r="AA1137" s="22">
        <v>2572</v>
      </c>
      <c r="AB1137" s="22">
        <v>7293.63</v>
      </c>
      <c r="AC1137" s="22">
        <v>2.9518990771526814E-3</v>
      </c>
      <c r="AD1137" s="42">
        <v>2.3959999999999999E-2</v>
      </c>
      <c r="AE1137" s="22">
        <v>1168</v>
      </c>
      <c r="AF1137" s="22">
        <v>1.031819483440479</v>
      </c>
      <c r="AG1137" s="22">
        <v>3.5457714207576597E-3</v>
      </c>
      <c r="AH1137" s="22">
        <v>0</v>
      </c>
      <c r="AI1137" s="22">
        <v>0</v>
      </c>
      <c r="AJ1137" s="22">
        <v>0</v>
      </c>
      <c r="AK1137" s="22">
        <v>0</v>
      </c>
      <c r="AL1137" s="45">
        <v>0</v>
      </c>
      <c r="AM1137" s="45">
        <v>0</v>
      </c>
      <c r="AN1137" s="45">
        <v>0</v>
      </c>
      <c r="AO1137" s="45">
        <v>0</v>
      </c>
      <c r="AP1137" s="45">
        <v>0</v>
      </c>
      <c r="AQ1137" s="45">
        <v>0</v>
      </c>
      <c r="AR1137" s="45">
        <v>0</v>
      </c>
      <c r="AS1137" s="45" t="s">
        <v>4443</v>
      </c>
      <c r="AT1137" s="45" t="s">
        <v>4442</v>
      </c>
      <c r="AU1137" s="45">
        <v>1.031819483440479</v>
      </c>
      <c r="AV1137" s="10">
        <v>179.05847597532363</v>
      </c>
      <c r="AW1137" s="10">
        <v>179.05847597532363</v>
      </c>
      <c r="AX1137" s="17">
        <v>0</v>
      </c>
    </row>
    <row r="1138" spans="1:50" x14ac:dyDescent="0.25">
      <c r="A1138" s="22" t="s">
        <v>964</v>
      </c>
      <c r="B1138" s="22" t="s">
        <v>3948</v>
      </c>
      <c r="C1138" s="22" t="s">
        <v>1444</v>
      </c>
      <c r="D1138" s="22">
        <v>9592</v>
      </c>
      <c r="E1138" s="22" t="s">
        <v>1445</v>
      </c>
      <c r="F1138" s="43">
        <v>1.6945999999999999E-2</v>
      </c>
      <c r="G1138" s="43">
        <v>6.6373562570700004</v>
      </c>
      <c r="H1138" s="43">
        <v>0.22291666666666668</v>
      </c>
      <c r="I1138" s="9">
        <v>0</v>
      </c>
      <c r="J1138" s="9">
        <v>0.22291666666666668</v>
      </c>
      <c r="K1138" s="11">
        <v>0</v>
      </c>
      <c r="L1138" s="41">
        <v>14</v>
      </c>
      <c r="M1138" s="44">
        <v>0</v>
      </c>
      <c r="N1138" s="13">
        <v>0</v>
      </c>
      <c r="O1138" s="13">
        <v>0</v>
      </c>
      <c r="P1138" s="22">
        <v>0</v>
      </c>
      <c r="Q1138" s="22">
        <v>0</v>
      </c>
      <c r="R1138" s="14">
        <v>0</v>
      </c>
      <c r="S1138" s="22">
        <v>3</v>
      </c>
      <c r="T1138" s="22">
        <v>1</v>
      </c>
      <c r="U1138" s="22">
        <v>38</v>
      </c>
      <c r="V1138" s="22"/>
      <c r="W1138" s="22">
        <v>9</v>
      </c>
      <c r="X1138" s="22">
        <v>7</v>
      </c>
      <c r="Y1138" s="14">
        <v>38</v>
      </c>
      <c r="Z1138" s="10">
        <v>9</v>
      </c>
      <c r="AA1138" s="22">
        <v>7</v>
      </c>
      <c r="AB1138" s="22">
        <v>15.75</v>
      </c>
      <c r="AC1138" s="22">
        <v>2.5531249707968296E-3</v>
      </c>
      <c r="AD1138" s="42">
        <v>5.0000000000000002E-5</v>
      </c>
      <c r="AE1138" s="22">
        <v>1170</v>
      </c>
      <c r="AF1138" s="22">
        <v>3.5147200429583702E-3</v>
      </c>
      <c r="AG1138" s="22">
        <v>3.5147200429583702E-3</v>
      </c>
      <c r="AH1138" s="22">
        <v>0</v>
      </c>
      <c r="AI1138" s="22">
        <v>0</v>
      </c>
      <c r="AJ1138" s="22">
        <v>0</v>
      </c>
      <c r="AK1138" s="22">
        <v>0</v>
      </c>
      <c r="AL1138" s="45">
        <v>0</v>
      </c>
      <c r="AM1138" s="45">
        <v>0</v>
      </c>
      <c r="AN1138" s="45">
        <v>0</v>
      </c>
      <c r="AO1138" s="45">
        <v>0</v>
      </c>
      <c r="AP1138" s="45">
        <v>0</v>
      </c>
      <c r="AQ1138" s="45">
        <v>0</v>
      </c>
      <c r="AR1138" s="45">
        <v>0</v>
      </c>
      <c r="AS1138" s="45" t="s">
        <v>4443</v>
      </c>
      <c r="AT1138" s="45" t="s">
        <v>4445</v>
      </c>
      <c r="AU1138" s="45">
        <v>3.5147200429583698E-3</v>
      </c>
      <c r="AV1138" s="10">
        <v>40.373831775700936</v>
      </c>
      <c r="AW1138" s="10">
        <v>40.373831775700936</v>
      </c>
      <c r="AX1138" s="17">
        <v>0</v>
      </c>
    </row>
    <row r="1139" spans="1:50" x14ac:dyDescent="0.25">
      <c r="A1139" s="22" t="s">
        <v>964</v>
      </c>
      <c r="B1139" s="22" t="s">
        <v>3948</v>
      </c>
      <c r="C1139" s="22" t="s">
        <v>993</v>
      </c>
      <c r="D1139" s="22">
        <v>26</v>
      </c>
      <c r="E1139" s="22" t="s">
        <v>1301</v>
      </c>
      <c r="F1139" s="43">
        <v>1.8604560000000001</v>
      </c>
      <c r="G1139" s="43">
        <v>329.06127730116998</v>
      </c>
      <c r="H1139" s="43">
        <v>13.179356060606061</v>
      </c>
      <c r="I1139" s="9">
        <v>0</v>
      </c>
      <c r="J1139" s="9">
        <v>13.179356060606061</v>
      </c>
      <c r="K1139" s="11">
        <v>0</v>
      </c>
      <c r="L1139" s="41">
        <v>1613</v>
      </c>
      <c r="M1139" s="44">
        <v>0</v>
      </c>
      <c r="N1139" s="13">
        <v>0</v>
      </c>
      <c r="O1139" s="13">
        <v>0</v>
      </c>
      <c r="P1139" s="22">
        <v>0</v>
      </c>
      <c r="Q1139" s="22">
        <v>0</v>
      </c>
      <c r="R1139" s="14">
        <v>0</v>
      </c>
      <c r="S1139" s="22">
        <v>277</v>
      </c>
      <c r="T1139" s="22">
        <v>1</v>
      </c>
      <c r="U1139" s="22">
        <v>2941</v>
      </c>
      <c r="V1139" s="22"/>
      <c r="W1139" s="22">
        <v>532</v>
      </c>
      <c r="X1139" s="22">
        <v>352</v>
      </c>
      <c r="Y1139" s="14">
        <v>2941</v>
      </c>
      <c r="Z1139" s="10">
        <v>532</v>
      </c>
      <c r="AA1139" s="22">
        <v>352</v>
      </c>
      <c r="AB1139" s="22">
        <v>993.53</v>
      </c>
      <c r="AC1139" s="22">
        <v>5.6538284153599657E-3</v>
      </c>
      <c r="AD1139" s="42">
        <v>6.2500000000000003E-3</v>
      </c>
      <c r="AE1139" s="22">
        <v>1171</v>
      </c>
      <c r="AF1139" s="22">
        <v>0.54408715095395388</v>
      </c>
      <c r="AG1139" s="22">
        <v>3.4877381471407299E-3</v>
      </c>
      <c r="AH1139" s="22">
        <v>0</v>
      </c>
      <c r="AI1139" s="22">
        <v>0</v>
      </c>
      <c r="AJ1139" s="22">
        <v>0</v>
      </c>
      <c r="AK1139" s="22">
        <v>0</v>
      </c>
      <c r="AL1139" s="45">
        <v>0</v>
      </c>
      <c r="AM1139" s="45">
        <v>0</v>
      </c>
      <c r="AN1139" s="45">
        <v>0</v>
      </c>
      <c r="AO1139" s="45">
        <v>0</v>
      </c>
      <c r="AP1139" s="45">
        <v>0</v>
      </c>
      <c r="AQ1139" s="45">
        <v>0</v>
      </c>
      <c r="AR1139" s="45">
        <v>0</v>
      </c>
      <c r="AS1139" s="45" t="s">
        <v>4443</v>
      </c>
      <c r="AT1139" s="45" t="s">
        <v>4444</v>
      </c>
      <c r="AU1139" s="45">
        <v>0.54408715095395388</v>
      </c>
      <c r="AV1139" s="10">
        <v>40.366160346041646</v>
      </c>
      <c r="AW1139" s="10">
        <v>40.366160346041646</v>
      </c>
      <c r="AX1139" s="17">
        <v>0</v>
      </c>
    </row>
    <row r="1140" spans="1:50" x14ac:dyDescent="0.25">
      <c r="A1140" s="22" t="s">
        <v>964</v>
      </c>
      <c r="B1140" s="22" t="s">
        <v>3948</v>
      </c>
      <c r="C1140" s="22" t="s">
        <v>1286</v>
      </c>
      <c r="D1140" s="22">
        <v>6406</v>
      </c>
      <c r="E1140" s="22" t="s">
        <v>1613</v>
      </c>
      <c r="F1140" s="43">
        <v>0.52369200000000005</v>
      </c>
      <c r="G1140" s="43">
        <v>226.99540970048</v>
      </c>
      <c r="H1140" s="43">
        <v>11.107575757575759</v>
      </c>
      <c r="I1140" s="9">
        <v>0</v>
      </c>
      <c r="J1140" s="9">
        <v>11.107575757575759</v>
      </c>
      <c r="K1140" s="11">
        <v>0</v>
      </c>
      <c r="L1140" s="41">
        <v>1433</v>
      </c>
      <c r="M1140" s="44">
        <v>0</v>
      </c>
      <c r="N1140" s="13">
        <v>0</v>
      </c>
      <c r="O1140" s="13">
        <v>0</v>
      </c>
      <c r="P1140" s="22">
        <v>0</v>
      </c>
      <c r="Q1140" s="22">
        <v>0</v>
      </c>
      <c r="R1140" s="14">
        <v>0</v>
      </c>
      <c r="S1140" s="22">
        <v>146</v>
      </c>
      <c r="T1140" s="22">
        <v>1</v>
      </c>
      <c r="U1140" s="22">
        <v>2615</v>
      </c>
      <c r="V1140" s="22"/>
      <c r="W1140" s="22">
        <v>474</v>
      </c>
      <c r="X1140" s="22">
        <v>313</v>
      </c>
      <c r="Y1140" s="14">
        <v>2615</v>
      </c>
      <c r="Z1140" s="10">
        <v>474</v>
      </c>
      <c r="AA1140" s="22">
        <v>313</v>
      </c>
      <c r="AB1140" s="22">
        <v>884.73</v>
      </c>
      <c r="AC1140" s="22">
        <v>2.3070598682634622E-3</v>
      </c>
      <c r="AD1140" s="42">
        <v>2.2699999999999999E-3</v>
      </c>
      <c r="AE1140" s="22">
        <v>1172</v>
      </c>
      <c r="AF1140" s="22">
        <v>0.33787340854768316</v>
      </c>
      <c r="AG1140" s="22">
        <v>3.4128627126028604E-3</v>
      </c>
      <c r="AH1140" s="22">
        <v>0</v>
      </c>
      <c r="AI1140" s="22">
        <v>0</v>
      </c>
      <c r="AJ1140" s="22">
        <v>0</v>
      </c>
      <c r="AK1140" s="22">
        <v>0</v>
      </c>
      <c r="AL1140" s="45">
        <v>0</v>
      </c>
      <c r="AM1140" s="45">
        <v>0</v>
      </c>
      <c r="AN1140" s="45">
        <v>0</v>
      </c>
      <c r="AO1140" s="45">
        <v>0</v>
      </c>
      <c r="AP1140" s="45">
        <v>0</v>
      </c>
      <c r="AQ1140" s="45">
        <v>0</v>
      </c>
      <c r="AR1140" s="45">
        <v>0</v>
      </c>
      <c r="AS1140" s="45" t="s">
        <v>4443</v>
      </c>
      <c r="AT1140" s="45" t="s">
        <v>4445</v>
      </c>
      <c r="AU1140" s="45">
        <v>0.33787340854768316</v>
      </c>
      <c r="AV1140" s="10">
        <v>42.673577956622559</v>
      </c>
      <c r="AW1140" s="10">
        <v>42.673577956622559</v>
      </c>
      <c r="AX1140" s="17">
        <v>0</v>
      </c>
    </row>
    <row r="1141" spans="1:50" x14ac:dyDescent="0.25">
      <c r="A1141" s="22" t="s">
        <v>2906</v>
      </c>
      <c r="B1141" s="22" t="s">
        <v>3961</v>
      </c>
      <c r="C1141" s="22" t="s">
        <v>3559</v>
      </c>
      <c r="D1141" s="22">
        <v>6388</v>
      </c>
      <c r="E1141" s="22" t="s">
        <v>3560</v>
      </c>
      <c r="F1141" s="43">
        <v>0.1081</v>
      </c>
      <c r="G1141" s="43">
        <v>23.310672165980002</v>
      </c>
      <c r="H1141" s="43">
        <v>0.75284090909090917</v>
      </c>
      <c r="I1141" s="9">
        <v>0</v>
      </c>
      <c r="J1141" s="9">
        <v>0.75284090909090917</v>
      </c>
      <c r="K1141" s="11">
        <v>0</v>
      </c>
      <c r="L1141" s="41">
        <v>2</v>
      </c>
      <c r="M1141" s="44">
        <v>0</v>
      </c>
      <c r="N1141" s="13">
        <v>0</v>
      </c>
      <c r="O1141" s="13">
        <v>0</v>
      </c>
      <c r="P1141" s="22">
        <v>0</v>
      </c>
      <c r="Q1141" s="22">
        <v>0</v>
      </c>
      <c r="R1141" s="14">
        <v>0</v>
      </c>
      <c r="S1141" s="22">
        <v>18</v>
      </c>
      <c r="T1141" s="22">
        <v>1</v>
      </c>
      <c r="U1141" s="22">
        <v>16</v>
      </c>
      <c r="V1141" s="22"/>
      <c r="W1141" s="22">
        <v>5</v>
      </c>
      <c r="X1141" s="22">
        <v>4</v>
      </c>
      <c r="Y1141" s="14">
        <v>16</v>
      </c>
      <c r="Z1141" s="10">
        <v>5</v>
      </c>
      <c r="AA1141" s="22">
        <v>4</v>
      </c>
      <c r="AB1141" s="22">
        <v>8.2899999999999991</v>
      </c>
      <c r="AC1141" s="22">
        <v>4.6373609147900511E-3</v>
      </c>
      <c r="AD1141" s="42">
        <v>5.0000000000000002E-5</v>
      </c>
      <c r="AE1141" s="22">
        <v>1173</v>
      </c>
      <c r="AF1141" s="22">
        <v>2.3887016607645872E-2</v>
      </c>
      <c r="AG1141" s="22">
        <v>3.4124309439494101E-3</v>
      </c>
      <c r="AH1141" s="22">
        <v>1</v>
      </c>
      <c r="AI1141" s="22">
        <v>0</v>
      </c>
      <c r="AJ1141" s="22">
        <v>0</v>
      </c>
      <c r="AK1141" s="22">
        <v>0</v>
      </c>
      <c r="AL1141" s="45">
        <v>0</v>
      </c>
      <c r="AM1141" s="45">
        <v>0</v>
      </c>
      <c r="AN1141" s="45">
        <v>0</v>
      </c>
      <c r="AO1141" s="45">
        <v>0</v>
      </c>
      <c r="AP1141" s="45">
        <v>0</v>
      </c>
      <c r="AQ1141" s="45">
        <v>0</v>
      </c>
      <c r="AR1141" s="45">
        <v>0</v>
      </c>
      <c r="AS1141" s="45" t="s">
        <v>4443</v>
      </c>
      <c r="AT1141" s="45" t="s">
        <v>4445</v>
      </c>
      <c r="AU1141" s="45">
        <v>2.3887016607645872E-2</v>
      </c>
      <c r="AV1141" s="10">
        <v>6.6415094339622636</v>
      </c>
      <c r="AW1141" s="10">
        <v>6.6415094339622636</v>
      </c>
      <c r="AX1141" s="17">
        <v>0</v>
      </c>
    </row>
    <row r="1142" spans="1:50" x14ac:dyDescent="0.25">
      <c r="A1142" s="22" t="s">
        <v>2195</v>
      </c>
      <c r="B1142" s="22" t="s">
        <v>3956</v>
      </c>
      <c r="C1142" s="22" t="s">
        <v>2322</v>
      </c>
      <c r="D1142" s="22">
        <v>1592</v>
      </c>
      <c r="E1142" s="22" t="s">
        <v>2443</v>
      </c>
      <c r="F1142" s="43">
        <v>0.52618799999999999</v>
      </c>
      <c r="G1142" s="43">
        <v>145.91281527065999</v>
      </c>
      <c r="H1142" s="43">
        <v>5.9238636363636363</v>
      </c>
      <c r="I1142" s="9">
        <v>0</v>
      </c>
      <c r="J1142" s="9">
        <v>5.9238636363636363</v>
      </c>
      <c r="K1142" s="11">
        <v>0</v>
      </c>
      <c r="L1142" s="41">
        <v>81</v>
      </c>
      <c r="M1142" s="44">
        <v>0</v>
      </c>
      <c r="N1142" s="13">
        <v>0</v>
      </c>
      <c r="O1142" s="13">
        <v>0</v>
      </c>
      <c r="P1142" s="22">
        <v>0</v>
      </c>
      <c r="Q1142" s="22">
        <v>0</v>
      </c>
      <c r="R1142" s="14">
        <v>0</v>
      </c>
      <c r="S1142" s="22">
        <v>77</v>
      </c>
      <c r="T1142" s="22">
        <v>1</v>
      </c>
      <c r="U1142" s="22">
        <v>159</v>
      </c>
      <c r="V1142" s="22"/>
      <c r="W1142" s="22">
        <v>31</v>
      </c>
      <c r="X1142" s="22">
        <v>21</v>
      </c>
      <c r="Y1142" s="14">
        <v>159</v>
      </c>
      <c r="Z1142" s="10">
        <v>31</v>
      </c>
      <c r="AA1142" s="22">
        <v>21</v>
      </c>
      <c r="AB1142" s="22">
        <v>56.78</v>
      </c>
      <c r="AC1142" s="22">
        <v>3.6061808486386277E-3</v>
      </c>
      <c r="AD1142" s="42">
        <v>2.3000000000000001E-4</v>
      </c>
      <c r="AE1142" s="22">
        <v>1174</v>
      </c>
      <c r="AF1142" s="22">
        <v>5.0458934097635702E-2</v>
      </c>
      <c r="AG1142" s="22">
        <v>3.3639289398423801E-3</v>
      </c>
      <c r="AH1142" s="22">
        <v>0</v>
      </c>
      <c r="AI1142" s="22">
        <v>0</v>
      </c>
      <c r="AJ1142" s="22">
        <v>0</v>
      </c>
      <c r="AK1142" s="22">
        <v>0</v>
      </c>
      <c r="AL1142" s="45">
        <v>0</v>
      </c>
      <c r="AM1142" s="45">
        <v>0</v>
      </c>
      <c r="AN1142" s="45">
        <v>0</v>
      </c>
      <c r="AO1142" s="45">
        <v>0</v>
      </c>
      <c r="AP1142" s="45">
        <v>0</v>
      </c>
      <c r="AQ1142" s="45">
        <v>0</v>
      </c>
      <c r="AR1142" s="45">
        <v>0</v>
      </c>
      <c r="AS1142" s="45" t="s">
        <v>4443</v>
      </c>
      <c r="AT1142" s="45" t="s">
        <v>4445</v>
      </c>
      <c r="AU1142" s="45">
        <v>5.0458934097635702E-2</v>
      </c>
      <c r="AV1142" s="10">
        <v>5.2330711682332627</v>
      </c>
      <c r="AW1142" s="10">
        <v>5.2330711682332627</v>
      </c>
      <c r="AX1142" s="17">
        <v>0</v>
      </c>
    </row>
    <row r="1143" spans="1:50" x14ac:dyDescent="0.25">
      <c r="A1143" s="22" t="s">
        <v>964</v>
      </c>
      <c r="B1143" s="22" t="s">
        <v>3952</v>
      </c>
      <c r="C1143" s="22" t="s">
        <v>1088</v>
      </c>
      <c r="D1143" s="22">
        <v>6550</v>
      </c>
      <c r="E1143" s="22" t="s">
        <v>1417</v>
      </c>
      <c r="F1143" s="43">
        <v>0.79894500000000002</v>
      </c>
      <c r="G1143" s="43">
        <v>225.14131383667001</v>
      </c>
      <c r="H1143" s="43">
        <v>9.0100378787878803</v>
      </c>
      <c r="I1143" s="9">
        <v>2.8592803030303031</v>
      </c>
      <c r="J1143" s="9">
        <v>6.1507575757575763</v>
      </c>
      <c r="K1143" s="11">
        <v>8.5123106060606055</v>
      </c>
      <c r="L1143" s="41">
        <v>223</v>
      </c>
      <c r="M1143" s="44">
        <v>84</v>
      </c>
      <c r="N1143" s="13">
        <v>84</v>
      </c>
      <c r="O1143" s="13">
        <v>34</v>
      </c>
      <c r="P1143" s="22">
        <v>40</v>
      </c>
      <c r="Q1143" s="22">
        <v>4</v>
      </c>
      <c r="R1143" s="14">
        <v>1</v>
      </c>
      <c r="S1143" s="22">
        <v>294</v>
      </c>
      <c r="T1143" s="22">
        <v>5.5241418451642765E-2</v>
      </c>
      <c r="U1143" s="22">
        <v>107</v>
      </c>
      <c r="V1143" s="22"/>
      <c r="W1143" s="22">
        <v>88</v>
      </c>
      <c r="X1143" s="22">
        <v>37</v>
      </c>
      <c r="Y1143" s="14">
        <v>23</v>
      </c>
      <c r="Z1143" s="10">
        <v>48</v>
      </c>
      <c r="AA1143" s="22">
        <v>33</v>
      </c>
      <c r="AB1143" s="22">
        <v>67.83</v>
      </c>
      <c r="AC1143" s="22">
        <v>3.5486379038349178E-3</v>
      </c>
      <c r="AD1143" s="42">
        <v>3.5E-4</v>
      </c>
      <c r="AE1143" s="22">
        <v>1175</v>
      </c>
      <c r="AF1143" s="22">
        <v>0.19799146561497935</v>
      </c>
      <c r="AG1143" s="22">
        <v>3.35578755279626E-3</v>
      </c>
      <c r="AH1143" s="22">
        <v>0</v>
      </c>
      <c r="AI1143" s="22">
        <v>0</v>
      </c>
      <c r="AJ1143" s="22">
        <v>1</v>
      </c>
      <c r="AK1143" s="22">
        <v>0</v>
      </c>
      <c r="AL1143" s="45">
        <v>0</v>
      </c>
      <c r="AM1143" s="45">
        <v>0</v>
      </c>
      <c r="AN1143" s="45">
        <v>0</v>
      </c>
      <c r="AO1143" s="45">
        <v>0</v>
      </c>
      <c r="AP1143" s="45">
        <v>0</v>
      </c>
      <c r="AQ1143" s="45">
        <v>0</v>
      </c>
      <c r="AR1143" s="45">
        <v>0</v>
      </c>
      <c r="AS1143" s="45" t="s">
        <v>4443</v>
      </c>
      <c r="AT1143" s="45" t="s">
        <v>4445</v>
      </c>
      <c r="AU1143" s="45">
        <v>0.13516008738805771</v>
      </c>
      <c r="AV1143" s="10">
        <v>7.8039167385145944</v>
      </c>
      <c r="AW1143" s="10">
        <v>9.7668845773863318</v>
      </c>
      <c r="AX1143" s="17">
        <v>0.31734387152376342</v>
      </c>
    </row>
    <row r="1144" spans="1:50" x14ac:dyDescent="0.25">
      <c r="A1144" s="22" t="s">
        <v>8</v>
      </c>
      <c r="B1144" s="22" t="s">
        <v>3946</v>
      </c>
      <c r="C1144" s="22" t="s">
        <v>11</v>
      </c>
      <c r="D1144" s="22">
        <v>998</v>
      </c>
      <c r="E1144" s="22" t="s">
        <v>34</v>
      </c>
      <c r="F1144" s="43">
        <v>3.3722599999999998</v>
      </c>
      <c r="G1144" s="43">
        <v>943.28780796315004</v>
      </c>
      <c r="H1144" s="43">
        <v>37.951136363636365</v>
      </c>
      <c r="I1144" s="9">
        <v>0</v>
      </c>
      <c r="J1144" s="9">
        <v>37.951136363636365</v>
      </c>
      <c r="K1144" s="11">
        <v>0</v>
      </c>
      <c r="L1144" s="41">
        <v>11829</v>
      </c>
      <c r="M1144" s="44">
        <v>0</v>
      </c>
      <c r="N1144" s="13">
        <v>0</v>
      </c>
      <c r="O1144" s="13">
        <v>0</v>
      </c>
      <c r="P1144" s="22">
        <v>0</v>
      </c>
      <c r="Q1144" s="22">
        <v>0</v>
      </c>
      <c r="R1144" s="14">
        <v>0</v>
      </c>
      <c r="S1144" s="22">
        <v>1559</v>
      </c>
      <c r="T1144" s="22">
        <v>1</v>
      </c>
      <c r="U1144" s="22">
        <v>21493</v>
      </c>
      <c r="V1144" s="22"/>
      <c r="W1144" s="22">
        <v>3878</v>
      </c>
      <c r="X1144" s="22">
        <v>2556</v>
      </c>
      <c r="Y1144" s="14">
        <v>21493</v>
      </c>
      <c r="Z1144" s="10">
        <v>3878</v>
      </c>
      <c r="AA1144" s="22">
        <v>2556</v>
      </c>
      <c r="AB1144" s="22">
        <v>7247.23</v>
      </c>
      <c r="AC1144" s="22">
        <v>3.5750064524651829E-3</v>
      </c>
      <c r="AD1144" s="42">
        <v>2.8830000000000001E-2</v>
      </c>
      <c r="AE1144" s="22">
        <v>1176</v>
      </c>
      <c r="AF1144" s="22">
        <v>1.8950884534358767</v>
      </c>
      <c r="AG1144" s="22">
        <v>3.35413885563872E-3</v>
      </c>
      <c r="AH1144" s="22">
        <v>0</v>
      </c>
      <c r="AI1144" s="22">
        <v>0</v>
      </c>
      <c r="AJ1144" s="22">
        <v>0</v>
      </c>
      <c r="AK1144" s="22">
        <v>0</v>
      </c>
      <c r="AL1144" s="45">
        <v>0</v>
      </c>
      <c r="AM1144" s="45">
        <v>0</v>
      </c>
      <c r="AN1144" s="45">
        <v>0</v>
      </c>
      <c r="AO1144" s="45">
        <v>0</v>
      </c>
      <c r="AP1144" s="45">
        <v>0</v>
      </c>
      <c r="AQ1144" s="45">
        <v>0</v>
      </c>
      <c r="AR1144" s="45">
        <v>0</v>
      </c>
      <c r="AS1144" s="45" t="s">
        <v>4443</v>
      </c>
      <c r="AT1144" s="45" t="s">
        <v>4442</v>
      </c>
      <c r="AU1144" s="45">
        <v>1.895088453435877</v>
      </c>
      <c r="AV1144" s="10">
        <v>102.18402850555438</v>
      </c>
      <c r="AW1144" s="10">
        <v>102.18402850555438</v>
      </c>
      <c r="AX1144" s="17">
        <v>0</v>
      </c>
    </row>
    <row r="1145" spans="1:50" x14ac:dyDescent="0.25">
      <c r="A1145" s="22" t="s">
        <v>2195</v>
      </c>
      <c r="B1145" s="22" t="s">
        <v>3960</v>
      </c>
      <c r="C1145" s="22" t="s">
        <v>2777</v>
      </c>
      <c r="D1145" s="22">
        <v>6572</v>
      </c>
      <c r="E1145" s="22" t="s">
        <v>2778</v>
      </c>
      <c r="F1145" s="43">
        <v>3.6459999999999999E-2</v>
      </c>
      <c r="G1145" s="43">
        <v>9.0147346303700004</v>
      </c>
      <c r="H1145" s="43">
        <v>1.1227272727272728</v>
      </c>
      <c r="I1145" s="9">
        <v>0</v>
      </c>
      <c r="J1145" s="9">
        <v>1.1227272727272728</v>
      </c>
      <c r="K1145" s="11">
        <v>0</v>
      </c>
      <c r="L1145" s="41">
        <v>15</v>
      </c>
      <c r="M1145" s="44">
        <v>0</v>
      </c>
      <c r="N1145" s="13">
        <v>0</v>
      </c>
      <c r="O1145" s="13">
        <v>0</v>
      </c>
      <c r="P1145" s="22">
        <v>0</v>
      </c>
      <c r="Q1145" s="22">
        <v>0</v>
      </c>
      <c r="R1145" s="14">
        <v>0</v>
      </c>
      <c r="S1145" s="22">
        <v>21</v>
      </c>
      <c r="T1145" s="22">
        <v>1</v>
      </c>
      <c r="U1145" s="22">
        <v>40</v>
      </c>
      <c r="V1145" s="22"/>
      <c r="W1145" s="22">
        <v>9</v>
      </c>
      <c r="X1145" s="22">
        <v>7</v>
      </c>
      <c r="Y1145" s="14">
        <v>40</v>
      </c>
      <c r="Z1145" s="10">
        <v>9</v>
      </c>
      <c r="AA1145" s="22">
        <v>7</v>
      </c>
      <c r="AB1145" s="22">
        <v>15.93</v>
      </c>
      <c r="AC1145" s="22">
        <v>4.0444895490510443E-3</v>
      </c>
      <c r="AD1145" s="42">
        <v>8.0000000000000007E-5</v>
      </c>
      <c r="AE1145" s="22">
        <v>1177</v>
      </c>
      <c r="AF1145" s="22">
        <v>1.0041846019950239E-2</v>
      </c>
      <c r="AG1145" s="22">
        <v>3.3472820066500798E-3</v>
      </c>
      <c r="AH1145" s="22">
        <v>0</v>
      </c>
      <c r="AI1145" s="22">
        <v>0</v>
      </c>
      <c r="AJ1145" s="22">
        <v>0</v>
      </c>
      <c r="AK1145" s="22">
        <v>0</v>
      </c>
      <c r="AL1145" s="45">
        <v>0</v>
      </c>
      <c r="AM1145" s="45">
        <v>0</v>
      </c>
      <c r="AN1145" s="45">
        <v>0</v>
      </c>
      <c r="AO1145" s="45">
        <v>0</v>
      </c>
      <c r="AP1145" s="45">
        <v>0</v>
      </c>
      <c r="AQ1145" s="45">
        <v>0</v>
      </c>
      <c r="AR1145" s="45">
        <v>0</v>
      </c>
      <c r="AS1145" s="45" t="s">
        <v>4443</v>
      </c>
      <c r="AT1145" s="45" t="s">
        <v>4445</v>
      </c>
      <c r="AU1145" s="45">
        <v>1.0041846019950239E-2</v>
      </c>
      <c r="AV1145" s="10">
        <v>8.0161943319838045</v>
      </c>
      <c r="AW1145" s="10">
        <v>8.0161943319838045</v>
      </c>
      <c r="AX1145" s="17">
        <v>0</v>
      </c>
    </row>
    <row r="1146" spans="1:50" x14ac:dyDescent="0.25">
      <c r="A1146" s="22" t="s">
        <v>1672</v>
      </c>
      <c r="B1146" s="22" t="s">
        <v>3981</v>
      </c>
      <c r="C1146" s="22" t="s">
        <v>2190</v>
      </c>
      <c r="D1146" s="22">
        <v>7934</v>
      </c>
      <c r="E1146" s="22" t="s">
        <v>2191</v>
      </c>
      <c r="F1146" s="43">
        <v>0.28635500000000003</v>
      </c>
      <c r="G1146" s="43">
        <v>74.334282406539998</v>
      </c>
      <c r="H1146" s="43">
        <v>2.9545454545454546</v>
      </c>
      <c r="I1146" s="9">
        <v>0</v>
      </c>
      <c r="J1146" s="9">
        <v>2.9545454545454546</v>
      </c>
      <c r="K1146" s="11">
        <v>0</v>
      </c>
      <c r="L1146" s="41">
        <v>1</v>
      </c>
      <c r="M1146" s="44">
        <v>0</v>
      </c>
      <c r="N1146" s="13">
        <v>0</v>
      </c>
      <c r="O1146" s="13">
        <v>0</v>
      </c>
      <c r="P1146" s="22">
        <v>0</v>
      </c>
      <c r="Q1146" s="22">
        <v>0</v>
      </c>
      <c r="R1146" s="14">
        <v>0</v>
      </c>
      <c r="S1146" s="22">
        <v>32</v>
      </c>
      <c r="T1146" s="22">
        <v>1</v>
      </c>
      <c r="U1146" s="22">
        <v>14</v>
      </c>
      <c r="V1146" s="22"/>
      <c r="W1146" s="22">
        <v>5</v>
      </c>
      <c r="X1146" s="22">
        <v>4</v>
      </c>
      <c r="Y1146" s="14">
        <v>14</v>
      </c>
      <c r="Z1146" s="10">
        <v>5</v>
      </c>
      <c r="AA1146" s="22">
        <v>4</v>
      </c>
      <c r="AB1146" s="22">
        <v>8.11</v>
      </c>
      <c r="AC1146" s="22">
        <v>3.8522602321483666E-3</v>
      </c>
      <c r="AD1146" s="42">
        <v>4.0000000000000003E-5</v>
      </c>
      <c r="AE1146" s="22">
        <v>1178</v>
      </c>
      <c r="AF1146" s="22">
        <v>3.3432299614674699E-2</v>
      </c>
      <c r="AG1146" s="22">
        <v>3.34322996146747E-3</v>
      </c>
      <c r="AH1146" s="22">
        <v>0</v>
      </c>
      <c r="AI1146" s="22">
        <v>0</v>
      </c>
      <c r="AJ1146" s="22">
        <v>0</v>
      </c>
      <c r="AK1146" s="22">
        <v>0</v>
      </c>
      <c r="AL1146" s="45">
        <v>0</v>
      </c>
      <c r="AM1146" s="45">
        <v>0</v>
      </c>
      <c r="AN1146" s="45">
        <v>0</v>
      </c>
      <c r="AO1146" s="45">
        <v>0</v>
      </c>
      <c r="AP1146" s="45">
        <v>0</v>
      </c>
      <c r="AQ1146" s="45">
        <v>0</v>
      </c>
      <c r="AR1146" s="45">
        <v>0</v>
      </c>
      <c r="AS1146" s="45" t="s">
        <v>4443</v>
      </c>
      <c r="AT1146" s="45" t="s">
        <v>4445</v>
      </c>
      <c r="AU1146" s="45">
        <v>3.3432299614674699E-2</v>
      </c>
      <c r="AV1146" s="10">
        <v>1.6923076923076923</v>
      </c>
      <c r="AW1146" s="10">
        <v>1.6923076923076923</v>
      </c>
      <c r="AX1146" s="17">
        <v>0</v>
      </c>
    </row>
    <row r="1147" spans="1:50" x14ac:dyDescent="0.25">
      <c r="A1147" s="22" t="s">
        <v>1672</v>
      </c>
      <c r="B1147" s="22" t="s">
        <v>3957</v>
      </c>
      <c r="C1147" s="22" t="s">
        <v>1702</v>
      </c>
      <c r="D1147" s="22">
        <v>2254</v>
      </c>
      <c r="E1147" s="22" t="s">
        <v>1737</v>
      </c>
      <c r="F1147" s="43">
        <v>1.3961939999999999</v>
      </c>
      <c r="G1147" s="43">
        <v>378.52922017549997</v>
      </c>
      <c r="H1147" s="43">
        <v>17.678219696969698</v>
      </c>
      <c r="I1147" s="9">
        <v>2.7517045454545452</v>
      </c>
      <c r="J1147" s="9">
        <v>14.926515151515153</v>
      </c>
      <c r="K1147" s="11">
        <v>16.391477272727276</v>
      </c>
      <c r="L1147" s="41">
        <v>8376</v>
      </c>
      <c r="M1147" s="44">
        <v>2405</v>
      </c>
      <c r="N1147" s="13">
        <v>2373</v>
      </c>
      <c r="O1147" s="13">
        <v>1808</v>
      </c>
      <c r="P1147" s="22">
        <v>1175</v>
      </c>
      <c r="Q1147" s="22">
        <v>841</v>
      </c>
      <c r="R1147" s="14">
        <v>0</v>
      </c>
      <c r="S1147" s="22">
        <v>1064</v>
      </c>
      <c r="T1147" s="22">
        <v>7.2786878220717499E-2</v>
      </c>
      <c r="U1147" s="22">
        <v>3513</v>
      </c>
      <c r="V1147" s="22"/>
      <c r="W1147" s="22">
        <v>2573</v>
      </c>
      <c r="X1147" s="22">
        <v>1940</v>
      </c>
      <c r="Y1147" s="14">
        <v>1108</v>
      </c>
      <c r="Z1147" s="10">
        <v>1398</v>
      </c>
      <c r="AA1147" s="22">
        <v>1099</v>
      </c>
      <c r="AB1147" s="22">
        <v>2014.98</v>
      </c>
      <c r="AC1147" s="22">
        <v>3.688470864554851E-3</v>
      </c>
      <c r="AD1147" s="42">
        <v>1.072E-2</v>
      </c>
      <c r="AE1147" s="22">
        <v>1179</v>
      </c>
      <c r="AF1147" s="22">
        <v>1.0535543035982924</v>
      </c>
      <c r="AG1147" s="22">
        <v>3.3340326063237102E-3</v>
      </c>
      <c r="AH1147" s="22">
        <v>0</v>
      </c>
      <c r="AI1147" s="22">
        <v>0</v>
      </c>
      <c r="AJ1147" s="22">
        <v>1</v>
      </c>
      <c r="AK1147" s="22">
        <v>0</v>
      </c>
      <c r="AL1147" s="45">
        <v>0</v>
      </c>
      <c r="AM1147" s="45">
        <v>0</v>
      </c>
      <c r="AN1147" s="45">
        <v>0</v>
      </c>
      <c r="AO1147" s="45">
        <v>0</v>
      </c>
      <c r="AP1147" s="45">
        <v>0</v>
      </c>
      <c r="AQ1147" s="45">
        <v>0</v>
      </c>
      <c r="AR1147" s="45">
        <v>0</v>
      </c>
      <c r="AS1147" s="45" t="s">
        <v>4443</v>
      </c>
      <c r="AT1147" s="45" t="s">
        <v>4443</v>
      </c>
      <c r="AU1147" s="45">
        <v>0.88956323346855737</v>
      </c>
      <c r="AV1147" s="10">
        <v>93.658833680150224</v>
      </c>
      <c r="AW1147" s="10">
        <v>145.54633012288275</v>
      </c>
      <c r="AX1147" s="17">
        <v>0.15565507119058075</v>
      </c>
    </row>
    <row r="1148" spans="1:50" x14ac:dyDescent="0.25">
      <c r="A1148" s="22" t="s">
        <v>2195</v>
      </c>
      <c r="B1148" s="22" t="s">
        <v>3962</v>
      </c>
      <c r="C1148" s="22" t="s">
        <v>2584</v>
      </c>
      <c r="D1148" s="22">
        <v>5899</v>
      </c>
      <c r="E1148" s="22" t="s">
        <v>2585</v>
      </c>
      <c r="F1148" s="43">
        <v>1.291525</v>
      </c>
      <c r="G1148" s="43">
        <v>206.25466529223999</v>
      </c>
      <c r="H1148" s="43">
        <v>12.650189393939394</v>
      </c>
      <c r="I1148" s="9">
        <v>0</v>
      </c>
      <c r="J1148" s="9">
        <v>12.650189393939394</v>
      </c>
      <c r="K1148" s="11">
        <v>0</v>
      </c>
      <c r="L1148" s="41">
        <v>400</v>
      </c>
      <c r="M1148" s="44">
        <v>0</v>
      </c>
      <c r="N1148" s="13">
        <v>0</v>
      </c>
      <c r="O1148" s="13">
        <v>0</v>
      </c>
      <c r="P1148" s="22">
        <v>0</v>
      </c>
      <c r="Q1148" s="22">
        <v>0</v>
      </c>
      <c r="R1148" s="14">
        <v>0</v>
      </c>
      <c r="S1148" s="22">
        <v>163</v>
      </c>
      <c r="T1148" s="22">
        <v>1</v>
      </c>
      <c r="U1148" s="22">
        <v>739</v>
      </c>
      <c r="V1148" s="22"/>
      <c r="W1148" s="22">
        <v>135</v>
      </c>
      <c r="X1148" s="22">
        <v>90</v>
      </c>
      <c r="Y1148" s="14">
        <v>739</v>
      </c>
      <c r="Z1148" s="10">
        <v>135</v>
      </c>
      <c r="AA1148" s="22">
        <v>90</v>
      </c>
      <c r="AB1148" s="22">
        <v>251.46</v>
      </c>
      <c r="AC1148" s="22">
        <v>6.2617977545867988E-3</v>
      </c>
      <c r="AD1148" s="42">
        <v>1.7600000000000001E-3</v>
      </c>
      <c r="AE1148" s="22">
        <v>1180</v>
      </c>
      <c r="AF1148" s="22">
        <v>3.33198202347415E-3</v>
      </c>
      <c r="AG1148" s="22">
        <v>3.33198202347415E-3</v>
      </c>
      <c r="AH1148" s="22">
        <v>0</v>
      </c>
      <c r="AI1148" s="22">
        <v>0</v>
      </c>
      <c r="AJ1148" s="22">
        <v>0</v>
      </c>
      <c r="AK1148" s="22">
        <v>0</v>
      </c>
      <c r="AL1148" s="45">
        <v>0</v>
      </c>
      <c r="AM1148" s="45">
        <v>0</v>
      </c>
      <c r="AN1148" s="45">
        <v>0</v>
      </c>
      <c r="AO1148" s="45">
        <v>0</v>
      </c>
      <c r="AP1148" s="45">
        <v>0</v>
      </c>
      <c r="AQ1148" s="45">
        <v>0</v>
      </c>
      <c r="AR1148" s="45">
        <v>0</v>
      </c>
      <c r="AS1148" s="45" t="s">
        <v>4443</v>
      </c>
      <c r="AT1148" s="45" t="s">
        <v>4445</v>
      </c>
      <c r="AU1148" s="45">
        <v>3.33198202347415E-3</v>
      </c>
      <c r="AV1148" s="10">
        <v>10.671776982617939</v>
      </c>
      <c r="AW1148" s="10">
        <v>10.671776982617939</v>
      </c>
      <c r="AX1148" s="17">
        <v>0</v>
      </c>
    </row>
    <row r="1149" spans="1:50" x14ac:dyDescent="0.25">
      <c r="A1149" s="22" t="s">
        <v>8</v>
      </c>
      <c r="B1149" s="22" t="s">
        <v>3946</v>
      </c>
      <c r="C1149" s="22" t="s">
        <v>351</v>
      </c>
      <c r="D1149" s="22">
        <v>7050</v>
      </c>
      <c r="E1149" s="22" t="s">
        <v>352</v>
      </c>
      <c r="F1149" s="43">
        <v>0.151251</v>
      </c>
      <c r="G1149" s="43">
        <v>47.005200402569997</v>
      </c>
      <c r="H1149" s="43">
        <v>2.6337121212121213</v>
      </c>
      <c r="I1149" s="9">
        <v>0</v>
      </c>
      <c r="J1149" s="9">
        <v>2.6337121212121213</v>
      </c>
      <c r="K1149" s="11">
        <v>0</v>
      </c>
      <c r="L1149" s="41">
        <v>280</v>
      </c>
      <c r="M1149" s="44">
        <v>0</v>
      </c>
      <c r="N1149" s="13">
        <v>0</v>
      </c>
      <c r="O1149" s="13">
        <v>0</v>
      </c>
      <c r="P1149" s="22">
        <v>0</v>
      </c>
      <c r="Q1149" s="22">
        <v>0</v>
      </c>
      <c r="R1149" s="14">
        <v>0</v>
      </c>
      <c r="S1149" s="22">
        <v>61</v>
      </c>
      <c r="T1149" s="22">
        <v>1</v>
      </c>
      <c r="U1149" s="22">
        <v>521</v>
      </c>
      <c r="V1149" s="22"/>
      <c r="W1149" s="22">
        <v>96</v>
      </c>
      <c r="X1149" s="22">
        <v>64</v>
      </c>
      <c r="Y1149" s="14">
        <v>521</v>
      </c>
      <c r="Z1149" s="10">
        <v>96</v>
      </c>
      <c r="AA1149" s="22">
        <v>64</v>
      </c>
      <c r="AB1149" s="22">
        <v>178.41</v>
      </c>
      <c r="AC1149" s="22">
        <v>3.2177503489960739E-3</v>
      </c>
      <c r="AD1149" s="42">
        <v>6.4000000000000005E-4</v>
      </c>
      <c r="AE1149" s="22">
        <v>1181</v>
      </c>
      <c r="AF1149" s="22">
        <v>0.11949549671340576</v>
      </c>
      <c r="AG1149" s="22">
        <v>3.31931935315016E-3</v>
      </c>
      <c r="AH1149" s="22">
        <v>0</v>
      </c>
      <c r="AI1149" s="22">
        <v>0</v>
      </c>
      <c r="AJ1149" s="22">
        <v>0</v>
      </c>
      <c r="AK1149" s="22">
        <v>0</v>
      </c>
      <c r="AL1149" s="45">
        <v>0</v>
      </c>
      <c r="AM1149" s="45">
        <v>0</v>
      </c>
      <c r="AN1149" s="45">
        <v>0</v>
      </c>
      <c r="AO1149" s="45">
        <v>0</v>
      </c>
      <c r="AP1149" s="45">
        <v>0</v>
      </c>
      <c r="AQ1149" s="45">
        <v>0</v>
      </c>
      <c r="AR1149" s="45">
        <v>0</v>
      </c>
      <c r="AS1149" s="45" t="s">
        <v>4443</v>
      </c>
      <c r="AT1149" s="45" t="s">
        <v>4445</v>
      </c>
      <c r="AU1149" s="45">
        <v>0.11949549671340576</v>
      </c>
      <c r="AV1149" s="10">
        <v>36.450453041852434</v>
      </c>
      <c r="AW1149" s="10">
        <v>36.450453041852434</v>
      </c>
      <c r="AX1149" s="17">
        <v>0</v>
      </c>
    </row>
    <row r="1150" spans="1:50" x14ac:dyDescent="0.25">
      <c r="A1150" s="22" t="s">
        <v>2195</v>
      </c>
      <c r="B1150" s="22" t="s">
        <v>3956</v>
      </c>
      <c r="C1150" s="22" t="s">
        <v>2260</v>
      </c>
      <c r="D1150" s="22">
        <v>2055</v>
      </c>
      <c r="E1150" s="22" t="s">
        <v>2503</v>
      </c>
      <c r="F1150" s="43">
        <v>8.9732000000000006E-2</v>
      </c>
      <c r="G1150" s="43">
        <v>19.144940678379999</v>
      </c>
      <c r="H1150" s="43">
        <v>1.0954545454545457</v>
      </c>
      <c r="I1150" s="9">
        <v>0</v>
      </c>
      <c r="J1150" s="9">
        <v>1.0954545454545457</v>
      </c>
      <c r="K1150" s="11">
        <v>0</v>
      </c>
      <c r="L1150" s="41">
        <v>55</v>
      </c>
      <c r="M1150" s="44">
        <v>0</v>
      </c>
      <c r="N1150" s="13">
        <v>0</v>
      </c>
      <c r="O1150" s="13">
        <v>0</v>
      </c>
      <c r="P1150" s="22">
        <v>0</v>
      </c>
      <c r="Q1150" s="22">
        <v>0</v>
      </c>
      <c r="R1150" s="14">
        <v>0</v>
      </c>
      <c r="S1150" s="22">
        <v>41</v>
      </c>
      <c r="T1150" s="22">
        <v>1</v>
      </c>
      <c r="U1150" s="22">
        <v>112</v>
      </c>
      <c r="V1150" s="22"/>
      <c r="W1150" s="22">
        <v>22</v>
      </c>
      <c r="X1150" s="22">
        <v>16</v>
      </c>
      <c r="Y1150" s="14">
        <v>112</v>
      </c>
      <c r="Z1150" s="10">
        <v>22</v>
      </c>
      <c r="AA1150" s="22">
        <v>16</v>
      </c>
      <c r="AB1150" s="22">
        <v>40.22</v>
      </c>
      <c r="AC1150" s="22">
        <v>4.6869823995502151E-3</v>
      </c>
      <c r="AD1150" s="42">
        <v>2.1000000000000001E-4</v>
      </c>
      <c r="AE1150" s="22">
        <v>1182</v>
      </c>
      <c r="AF1150" s="22">
        <v>2.306677580874163E-2</v>
      </c>
      <c r="AG1150" s="22">
        <v>3.2952536869630899E-3</v>
      </c>
      <c r="AH1150" s="22">
        <v>0</v>
      </c>
      <c r="AI1150" s="22">
        <v>0</v>
      </c>
      <c r="AJ1150" s="22">
        <v>0</v>
      </c>
      <c r="AK1150" s="22">
        <v>0</v>
      </c>
      <c r="AL1150" s="45">
        <v>0</v>
      </c>
      <c r="AM1150" s="45">
        <v>0</v>
      </c>
      <c r="AN1150" s="45">
        <v>0</v>
      </c>
      <c r="AO1150" s="45">
        <v>0</v>
      </c>
      <c r="AP1150" s="45">
        <v>0</v>
      </c>
      <c r="AQ1150" s="45">
        <v>0</v>
      </c>
      <c r="AR1150" s="45">
        <v>0</v>
      </c>
      <c r="AS1150" s="45" t="s">
        <v>4443</v>
      </c>
      <c r="AT1150" s="45" t="s">
        <v>4445</v>
      </c>
      <c r="AU1150" s="45">
        <v>2.306677580874163E-2</v>
      </c>
      <c r="AV1150" s="10">
        <v>20.082987551867216</v>
      </c>
      <c r="AW1150" s="10">
        <v>20.082987551867216</v>
      </c>
      <c r="AX1150" s="17">
        <v>0</v>
      </c>
    </row>
    <row r="1151" spans="1:50" x14ac:dyDescent="0.25">
      <c r="A1151" s="22" t="s">
        <v>1672</v>
      </c>
      <c r="B1151" s="22" t="s">
        <v>3957</v>
      </c>
      <c r="C1151" s="22" t="s">
        <v>1773</v>
      </c>
      <c r="D1151" s="22">
        <v>8783</v>
      </c>
      <c r="E1151" s="22" t="s">
        <v>1901</v>
      </c>
      <c r="F1151" s="43">
        <v>1.422113</v>
      </c>
      <c r="G1151" s="43">
        <v>346.3203262129</v>
      </c>
      <c r="H1151" s="43">
        <v>14.497348484848485</v>
      </c>
      <c r="I1151" s="9">
        <v>0</v>
      </c>
      <c r="J1151" s="9">
        <v>14.497348484848485</v>
      </c>
      <c r="K1151" s="11">
        <v>0</v>
      </c>
      <c r="L1151" s="41">
        <v>473</v>
      </c>
      <c r="M1151" s="44">
        <v>0</v>
      </c>
      <c r="N1151" s="13">
        <v>0</v>
      </c>
      <c r="O1151" s="13">
        <v>0</v>
      </c>
      <c r="P1151" s="22">
        <v>0</v>
      </c>
      <c r="Q1151" s="22">
        <v>0</v>
      </c>
      <c r="R1151" s="14">
        <v>0</v>
      </c>
      <c r="S1151" s="22">
        <v>327</v>
      </c>
      <c r="T1151" s="22">
        <v>1</v>
      </c>
      <c r="U1151" s="22">
        <v>871</v>
      </c>
      <c r="V1151" s="22"/>
      <c r="W1151" s="22">
        <v>159</v>
      </c>
      <c r="X1151" s="22">
        <v>106</v>
      </c>
      <c r="Y1151" s="14">
        <v>871</v>
      </c>
      <c r="Z1151" s="10">
        <v>159</v>
      </c>
      <c r="AA1151" s="22">
        <v>106</v>
      </c>
      <c r="AB1151" s="22">
        <v>296.22000000000003</v>
      </c>
      <c r="AC1151" s="22">
        <v>4.1063515259158016E-3</v>
      </c>
      <c r="AD1151" s="42">
        <v>1.3600000000000001E-3</v>
      </c>
      <c r="AE1151" s="22">
        <v>1183</v>
      </c>
      <c r="AF1151" s="22">
        <v>0.42003911408428929</v>
      </c>
      <c r="AG1151" s="22">
        <v>3.2815555787835101E-3</v>
      </c>
      <c r="AH1151" s="22">
        <v>0</v>
      </c>
      <c r="AI1151" s="22">
        <v>0</v>
      </c>
      <c r="AJ1151" s="22">
        <v>0</v>
      </c>
      <c r="AK1151" s="22">
        <v>0</v>
      </c>
      <c r="AL1151" s="45">
        <v>0</v>
      </c>
      <c r="AM1151" s="45">
        <v>0</v>
      </c>
      <c r="AN1151" s="45">
        <v>0</v>
      </c>
      <c r="AO1151" s="45">
        <v>0</v>
      </c>
      <c r="AP1151" s="45">
        <v>0</v>
      </c>
      <c r="AQ1151" s="45">
        <v>0</v>
      </c>
      <c r="AR1151" s="45">
        <v>0</v>
      </c>
      <c r="AS1151" s="45" t="s">
        <v>4443</v>
      </c>
      <c r="AT1151" s="45" t="s">
        <v>4445</v>
      </c>
      <c r="AU1151" s="45">
        <v>0.42003911408428929</v>
      </c>
      <c r="AV1151" s="10">
        <v>10.967522796749666</v>
      </c>
      <c r="AW1151" s="10">
        <v>10.967522796749666</v>
      </c>
      <c r="AX1151" s="17">
        <v>0</v>
      </c>
    </row>
    <row r="1152" spans="1:50" x14ac:dyDescent="0.25">
      <c r="A1152" s="22" t="s">
        <v>539</v>
      </c>
      <c r="B1152" s="22" t="s">
        <v>3949</v>
      </c>
      <c r="C1152" s="22" t="s">
        <v>540</v>
      </c>
      <c r="D1152" s="22">
        <v>9247</v>
      </c>
      <c r="E1152" s="22" t="s">
        <v>819</v>
      </c>
      <c r="F1152" s="43">
        <v>8.7708999999999995E-2</v>
      </c>
      <c r="G1152" s="43">
        <v>68.759693996310006</v>
      </c>
      <c r="H1152" s="43">
        <v>2.09375</v>
      </c>
      <c r="I1152" s="9">
        <v>3.9772727272727277E-3</v>
      </c>
      <c r="J1152" s="9">
        <v>2.0897727272727273</v>
      </c>
      <c r="K1152" s="11">
        <v>1.3577651515151516</v>
      </c>
      <c r="L1152" s="41">
        <v>286</v>
      </c>
      <c r="M1152" s="44">
        <v>115</v>
      </c>
      <c r="N1152" s="13">
        <v>115</v>
      </c>
      <c r="O1152" s="13">
        <v>90</v>
      </c>
      <c r="P1152" s="22">
        <v>1</v>
      </c>
      <c r="Q1152" s="22">
        <v>1</v>
      </c>
      <c r="R1152" s="14">
        <v>0</v>
      </c>
      <c r="S1152" s="22">
        <v>60</v>
      </c>
      <c r="T1152" s="22">
        <v>0.35151515151515156</v>
      </c>
      <c r="U1152" s="22">
        <v>302</v>
      </c>
      <c r="V1152" s="22"/>
      <c r="W1152" s="22">
        <v>149</v>
      </c>
      <c r="X1152" s="22">
        <v>113</v>
      </c>
      <c r="Y1152" s="14">
        <v>187</v>
      </c>
      <c r="Z1152" s="10">
        <v>148</v>
      </c>
      <c r="AA1152" s="22">
        <v>112</v>
      </c>
      <c r="AB1152" s="22">
        <v>219.59</v>
      </c>
      <c r="AC1152" s="22">
        <v>1.2755874103323802E-3</v>
      </c>
      <c r="AD1152" s="42">
        <v>3.8999999999999999E-4</v>
      </c>
      <c r="AE1152" s="22">
        <v>1184</v>
      </c>
      <c r="AF1152" s="22">
        <v>3.9359695178318159E-2</v>
      </c>
      <c r="AG1152" s="22">
        <v>3.2799745981931801E-3</v>
      </c>
      <c r="AH1152" s="22">
        <v>0</v>
      </c>
      <c r="AI1152" s="22">
        <v>1</v>
      </c>
      <c r="AJ1152" s="22">
        <v>0</v>
      </c>
      <c r="AK1152" s="22">
        <v>0</v>
      </c>
      <c r="AL1152" s="45">
        <v>0</v>
      </c>
      <c r="AM1152" s="45">
        <v>0</v>
      </c>
      <c r="AN1152" s="45">
        <v>0</v>
      </c>
      <c r="AO1152" s="45">
        <v>0</v>
      </c>
      <c r="AP1152" s="45">
        <v>0</v>
      </c>
      <c r="AQ1152" s="45">
        <v>0</v>
      </c>
      <c r="AR1152" s="45">
        <v>0</v>
      </c>
      <c r="AS1152" s="45" t="s">
        <v>4443</v>
      </c>
      <c r="AT1152" s="45" t="s">
        <v>4445</v>
      </c>
      <c r="AU1152" s="45">
        <v>3.9284927779064914E-2</v>
      </c>
      <c r="AV1152" s="10">
        <v>70.821098423056</v>
      </c>
      <c r="AW1152" s="10">
        <v>71.164179104477611</v>
      </c>
      <c r="AX1152" s="17">
        <v>1.8995929443690639E-3</v>
      </c>
    </row>
    <row r="1153" spans="1:50" x14ac:dyDescent="0.25">
      <c r="A1153" s="22" t="s">
        <v>964</v>
      </c>
      <c r="B1153" s="22" t="s">
        <v>3948</v>
      </c>
      <c r="C1153" s="22" t="s">
        <v>1072</v>
      </c>
      <c r="D1153" s="22">
        <v>510</v>
      </c>
      <c r="E1153" s="22" t="s">
        <v>1461</v>
      </c>
      <c r="F1153" s="43">
        <v>0.96399500000000005</v>
      </c>
      <c r="G1153" s="43">
        <v>264.41328507460997</v>
      </c>
      <c r="H1153" s="43">
        <v>9.6763257575757589</v>
      </c>
      <c r="I1153" s="9">
        <v>0</v>
      </c>
      <c r="J1153" s="9">
        <v>9.6763257575757589</v>
      </c>
      <c r="K1153" s="11">
        <v>0</v>
      </c>
      <c r="L1153" s="41">
        <v>6131</v>
      </c>
      <c r="M1153" s="44">
        <v>0</v>
      </c>
      <c r="N1153" s="13">
        <v>0</v>
      </c>
      <c r="O1153" s="13">
        <v>0</v>
      </c>
      <c r="P1153" s="22">
        <v>0</v>
      </c>
      <c r="Q1153" s="22">
        <v>0</v>
      </c>
      <c r="R1153" s="14">
        <v>0</v>
      </c>
      <c r="S1153" s="22">
        <v>178</v>
      </c>
      <c r="T1153" s="22">
        <v>1</v>
      </c>
      <c r="U1153" s="22">
        <v>11146</v>
      </c>
      <c r="V1153" s="22"/>
      <c r="W1153" s="22">
        <v>2012</v>
      </c>
      <c r="X1153" s="22">
        <v>1326</v>
      </c>
      <c r="Y1153" s="14">
        <v>11146</v>
      </c>
      <c r="Z1153" s="10">
        <v>2012</v>
      </c>
      <c r="AA1153" s="22">
        <v>1326</v>
      </c>
      <c r="AB1153" s="22">
        <v>3759.58</v>
      </c>
      <c r="AC1153" s="22">
        <v>3.6457888253534155E-3</v>
      </c>
      <c r="AD1153" s="42">
        <v>1.525E-2</v>
      </c>
      <c r="AE1153" s="22">
        <v>1185</v>
      </c>
      <c r="AF1153" s="22">
        <v>0.10063971452953474</v>
      </c>
      <c r="AG1153" s="22">
        <v>3.24644240417854E-3</v>
      </c>
      <c r="AH1153" s="22">
        <v>0</v>
      </c>
      <c r="AI1153" s="22">
        <v>0</v>
      </c>
      <c r="AJ1153" s="22">
        <v>0</v>
      </c>
      <c r="AK1153" s="22">
        <v>0</v>
      </c>
      <c r="AL1153" s="45">
        <v>0</v>
      </c>
      <c r="AM1153" s="45">
        <v>0</v>
      </c>
      <c r="AN1153" s="45">
        <v>0</v>
      </c>
      <c r="AO1153" s="45">
        <v>0</v>
      </c>
      <c r="AP1153" s="45">
        <v>0</v>
      </c>
      <c r="AQ1153" s="45">
        <v>0</v>
      </c>
      <c r="AR1153" s="45">
        <v>0</v>
      </c>
      <c r="AS1153" s="45" t="s">
        <v>4443</v>
      </c>
      <c r="AT1153" s="45" t="s">
        <v>4443</v>
      </c>
      <c r="AU1153" s="45">
        <v>0.10063971452953474</v>
      </c>
      <c r="AV1153" s="10">
        <v>207.93016382533125</v>
      </c>
      <c r="AW1153" s="10">
        <v>207.93016382533125</v>
      </c>
      <c r="AX1153" s="17">
        <v>0</v>
      </c>
    </row>
    <row r="1154" spans="1:50" x14ac:dyDescent="0.25">
      <c r="A1154" s="22" t="s">
        <v>964</v>
      </c>
      <c r="B1154" s="22" t="s">
        <v>3952</v>
      </c>
      <c r="C1154" s="22" t="s">
        <v>1154</v>
      </c>
      <c r="D1154" s="22">
        <v>857</v>
      </c>
      <c r="E1154" s="22" t="s">
        <v>1252</v>
      </c>
      <c r="F1154" s="43">
        <v>0.46914899999999998</v>
      </c>
      <c r="G1154" s="43">
        <v>168.34929148297999</v>
      </c>
      <c r="H1154" s="43">
        <v>6.5314393939393947</v>
      </c>
      <c r="I1154" s="9">
        <v>5.6780303030303036</v>
      </c>
      <c r="J1154" s="9">
        <v>0.85340909090909101</v>
      </c>
      <c r="K1154" s="11">
        <v>6.5314393939393947</v>
      </c>
      <c r="L1154" s="41">
        <v>867</v>
      </c>
      <c r="M1154" s="44">
        <v>1801</v>
      </c>
      <c r="N1154" s="13">
        <v>674</v>
      </c>
      <c r="O1154" s="13">
        <v>488</v>
      </c>
      <c r="P1154" s="22">
        <v>567</v>
      </c>
      <c r="Q1154" s="22">
        <v>416</v>
      </c>
      <c r="R1154" s="14">
        <v>7</v>
      </c>
      <c r="S1154" s="22">
        <v>397</v>
      </c>
      <c r="T1154" s="22">
        <v>0</v>
      </c>
      <c r="U1154" s="22">
        <v>1801</v>
      </c>
      <c r="V1154" s="22"/>
      <c r="W1154" s="22">
        <v>674</v>
      </c>
      <c r="X1154" s="22">
        <v>488</v>
      </c>
      <c r="Y1154" s="14">
        <v>0</v>
      </c>
      <c r="Z1154" s="10">
        <v>107</v>
      </c>
      <c r="AA1154" s="22">
        <v>72</v>
      </c>
      <c r="AB1154" s="22">
        <v>146.59</v>
      </c>
      <c r="AC1154" s="22">
        <v>2.7867595750911173E-3</v>
      </c>
      <c r="AD1154" s="42">
        <v>6.2E-4</v>
      </c>
      <c r="AE1154" s="22">
        <v>1186</v>
      </c>
      <c r="AF1154" s="22">
        <v>0.29853547286489795</v>
      </c>
      <c r="AG1154" s="22">
        <v>3.2449507920097602E-3</v>
      </c>
      <c r="AH1154" s="22">
        <v>0</v>
      </c>
      <c r="AI1154" s="22">
        <v>0</v>
      </c>
      <c r="AJ1154" s="22">
        <v>0</v>
      </c>
      <c r="AK1154" s="22">
        <v>0</v>
      </c>
      <c r="AL1154" s="45">
        <v>0</v>
      </c>
      <c r="AM1154" s="45">
        <v>0</v>
      </c>
      <c r="AN1154" s="45">
        <v>0</v>
      </c>
      <c r="AO1154" s="45">
        <v>0</v>
      </c>
      <c r="AP1154" s="45">
        <v>0</v>
      </c>
      <c r="AQ1154" s="45">
        <v>0</v>
      </c>
      <c r="AR1154" s="45">
        <v>0</v>
      </c>
      <c r="AS1154" s="45" t="s">
        <v>4443</v>
      </c>
      <c r="AT1154" s="45" t="s">
        <v>4445</v>
      </c>
      <c r="AU1154" s="45">
        <v>3.9007157708323095E-2</v>
      </c>
      <c r="AV1154" s="10">
        <v>125.37949400798934</v>
      </c>
      <c r="AW1154" s="10">
        <v>103.19317984109493</v>
      </c>
      <c r="AX1154" s="17">
        <v>0.86933828220147302</v>
      </c>
    </row>
    <row r="1155" spans="1:50" x14ac:dyDescent="0.25">
      <c r="A1155" s="22" t="s">
        <v>8</v>
      </c>
      <c r="B1155" s="22" t="s">
        <v>3946</v>
      </c>
      <c r="C1155" s="22" t="s">
        <v>104</v>
      </c>
      <c r="D1155" s="22">
        <v>2343</v>
      </c>
      <c r="E1155" s="22" t="s">
        <v>105</v>
      </c>
      <c r="F1155" s="43">
        <v>2.7499579999999999</v>
      </c>
      <c r="G1155" s="43">
        <v>870.41590435927003</v>
      </c>
      <c r="H1155" s="43">
        <v>35.59943181818182</v>
      </c>
      <c r="I1155" s="9">
        <v>5.5681818181818186E-2</v>
      </c>
      <c r="J1155" s="9">
        <v>35.543750000000003</v>
      </c>
      <c r="K1155" s="11">
        <v>7.7113636363636369</v>
      </c>
      <c r="L1155" s="41">
        <v>23231</v>
      </c>
      <c r="M1155" s="44">
        <v>1870</v>
      </c>
      <c r="N1155" s="13">
        <v>1805</v>
      </c>
      <c r="O1155" s="13">
        <v>1606</v>
      </c>
      <c r="P1155" s="22">
        <v>1</v>
      </c>
      <c r="Q1155" s="22">
        <v>1</v>
      </c>
      <c r="R1155" s="14">
        <v>0</v>
      </c>
      <c r="S1155" s="22">
        <v>2119</v>
      </c>
      <c r="T1155" s="22">
        <v>0.78338520469236295</v>
      </c>
      <c r="U1155" s="22">
        <v>34928</v>
      </c>
      <c r="V1155" s="22"/>
      <c r="W1155" s="22">
        <v>7769</v>
      </c>
      <c r="X1155" s="22">
        <v>5535</v>
      </c>
      <c r="Y1155" s="14">
        <v>33058</v>
      </c>
      <c r="Z1155" s="10">
        <v>7768</v>
      </c>
      <c r="AA1155" s="22">
        <v>5534</v>
      </c>
      <c r="AB1155" s="22">
        <v>13617.38</v>
      </c>
      <c r="AC1155" s="22">
        <v>3.1593609287554288E-3</v>
      </c>
      <c r="AD1155" s="42">
        <v>5.1029999999999999E-2</v>
      </c>
      <c r="AE1155" s="22">
        <v>1187</v>
      </c>
      <c r="AF1155" s="22">
        <v>1.7862628297218197</v>
      </c>
      <c r="AG1155" s="22">
        <v>3.2184915850843598E-3</v>
      </c>
      <c r="AH1155" s="22">
        <v>0</v>
      </c>
      <c r="AI1155" s="22">
        <v>0</v>
      </c>
      <c r="AJ1155" s="22">
        <v>0</v>
      </c>
      <c r="AK1155" s="22">
        <v>0</v>
      </c>
      <c r="AL1155" s="45">
        <v>0</v>
      </c>
      <c r="AM1155" s="45">
        <v>0</v>
      </c>
      <c r="AN1155" s="45">
        <v>0</v>
      </c>
      <c r="AO1155" s="45">
        <v>0</v>
      </c>
      <c r="AP1155" s="45">
        <v>1</v>
      </c>
      <c r="AQ1155" s="45">
        <v>0</v>
      </c>
      <c r="AR1155" s="45">
        <v>0</v>
      </c>
      <c r="AS1155" s="45" t="s">
        <v>4443</v>
      </c>
      <c r="AT1155" s="45" t="s">
        <v>4441</v>
      </c>
      <c r="AU1155" s="45">
        <v>1.7834688985541118</v>
      </c>
      <c r="AV1155" s="10">
        <v>218.54756462106556</v>
      </c>
      <c r="AW1155" s="10">
        <v>218.23382012608729</v>
      </c>
      <c r="AX1155" s="17">
        <v>1.5641209799696753E-3</v>
      </c>
    </row>
    <row r="1156" spans="1:50" x14ac:dyDescent="0.25">
      <c r="A1156" s="22" t="s">
        <v>1672</v>
      </c>
      <c r="B1156" s="22" t="s">
        <v>3947</v>
      </c>
      <c r="C1156" s="22" t="s">
        <v>1862</v>
      </c>
      <c r="D1156" s="22">
        <v>1103</v>
      </c>
      <c r="E1156" s="22" t="s">
        <v>1863</v>
      </c>
      <c r="F1156" s="43">
        <v>1.4343159999999999</v>
      </c>
      <c r="G1156" s="43">
        <v>473.66608684225002</v>
      </c>
      <c r="H1156" s="43">
        <v>18.929924242424242</v>
      </c>
      <c r="I1156" s="9">
        <v>0</v>
      </c>
      <c r="J1156" s="9">
        <v>18.929924242424242</v>
      </c>
      <c r="K1156" s="11">
        <v>0</v>
      </c>
      <c r="L1156" s="41">
        <v>4046</v>
      </c>
      <c r="M1156" s="44">
        <v>4</v>
      </c>
      <c r="N1156" s="13">
        <v>2</v>
      </c>
      <c r="O1156" s="13">
        <v>1</v>
      </c>
      <c r="P1156" s="22">
        <v>0</v>
      </c>
      <c r="Q1156" s="22">
        <v>0</v>
      </c>
      <c r="R1156" s="14">
        <v>0</v>
      </c>
      <c r="S1156" s="22">
        <v>478</v>
      </c>
      <c r="T1156" s="22">
        <v>1</v>
      </c>
      <c r="U1156" s="22">
        <v>7364</v>
      </c>
      <c r="V1156" s="22"/>
      <c r="W1156" s="22">
        <v>1331</v>
      </c>
      <c r="X1156" s="22">
        <v>878</v>
      </c>
      <c r="Y1156" s="14">
        <v>7360</v>
      </c>
      <c r="Z1156" s="10">
        <v>1331</v>
      </c>
      <c r="AA1156" s="22">
        <v>878</v>
      </c>
      <c r="AB1156" s="22">
        <v>2485.87</v>
      </c>
      <c r="AC1156" s="22">
        <v>3.0281163035378658E-3</v>
      </c>
      <c r="AD1156" s="42">
        <v>8.3800000000000003E-3</v>
      </c>
      <c r="AE1156" s="22">
        <v>1188</v>
      </c>
      <c r="AF1156" s="22">
        <v>0.76471633379431703</v>
      </c>
      <c r="AG1156" s="22">
        <v>3.2130938394719201E-3</v>
      </c>
      <c r="AH1156" s="22">
        <v>0</v>
      </c>
      <c r="AI1156" s="22">
        <v>0</v>
      </c>
      <c r="AJ1156" s="22">
        <v>0</v>
      </c>
      <c r="AK1156" s="22">
        <v>0</v>
      </c>
      <c r="AL1156" s="45">
        <v>0</v>
      </c>
      <c r="AM1156" s="45">
        <v>0</v>
      </c>
      <c r="AN1156" s="45">
        <v>0</v>
      </c>
      <c r="AO1156" s="45">
        <v>0</v>
      </c>
      <c r="AP1156" s="45">
        <v>0</v>
      </c>
      <c r="AQ1156" s="45">
        <v>0</v>
      </c>
      <c r="AR1156" s="45">
        <v>0</v>
      </c>
      <c r="AS1156" s="45" t="s">
        <v>4443</v>
      </c>
      <c r="AT1156" s="45" t="s">
        <v>4444</v>
      </c>
      <c r="AU1156" s="45">
        <v>0.76471633379431703</v>
      </c>
      <c r="AV1156" s="10">
        <v>70.311955977989001</v>
      </c>
      <c r="AW1156" s="10">
        <v>70.311955977989001</v>
      </c>
      <c r="AX1156" s="17">
        <v>0</v>
      </c>
    </row>
    <row r="1157" spans="1:50" x14ac:dyDescent="0.25">
      <c r="A1157" s="22" t="s">
        <v>8</v>
      </c>
      <c r="B1157" s="22" t="s">
        <v>3946</v>
      </c>
      <c r="C1157" s="22" t="s">
        <v>23</v>
      </c>
      <c r="D1157" s="22">
        <v>1287</v>
      </c>
      <c r="E1157" s="22" t="s">
        <v>38</v>
      </c>
      <c r="F1157" s="43">
        <v>1.257501</v>
      </c>
      <c r="G1157" s="43">
        <v>360.95544459817</v>
      </c>
      <c r="H1157" s="43">
        <v>13.758901515151516</v>
      </c>
      <c r="I1157" s="9">
        <v>0</v>
      </c>
      <c r="J1157" s="9">
        <v>13.758901515151516</v>
      </c>
      <c r="K1157" s="11">
        <v>0</v>
      </c>
      <c r="L1157" s="41">
        <v>6096</v>
      </c>
      <c r="M1157" s="44">
        <v>0</v>
      </c>
      <c r="N1157" s="13">
        <v>0</v>
      </c>
      <c r="O1157" s="13">
        <v>0</v>
      </c>
      <c r="P1157" s="22">
        <v>0</v>
      </c>
      <c r="Q1157" s="22">
        <v>0</v>
      </c>
      <c r="R1157" s="14">
        <v>0</v>
      </c>
      <c r="S1157" s="22">
        <v>330</v>
      </c>
      <c r="T1157" s="22">
        <v>1</v>
      </c>
      <c r="U1157" s="22">
        <v>11082</v>
      </c>
      <c r="V1157" s="22"/>
      <c r="W1157" s="22">
        <v>2001</v>
      </c>
      <c r="X1157" s="22">
        <v>1319</v>
      </c>
      <c r="Y1157" s="14">
        <v>11082</v>
      </c>
      <c r="Z1157" s="10">
        <v>2001</v>
      </c>
      <c r="AA1157" s="22">
        <v>1319</v>
      </c>
      <c r="AB1157" s="22">
        <v>3738.75</v>
      </c>
      <c r="AC1157" s="22">
        <v>3.4838122511211883E-3</v>
      </c>
      <c r="AD1157" s="42">
        <v>1.4500000000000001E-2</v>
      </c>
      <c r="AE1157" s="22">
        <v>1190</v>
      </c>
      <c r="AF1157" s="22">
        <v>0.72715574435553898</v>
      </c>
      <c r="AG1157" s="22">
        <v>3.18927958050675E-3</v>
      </c>
      <c r="AH1157" s="22">
        <v>0</v>
      </c>
      <c r="AI1157" s="22">
        <v>0</v>
      </c>
      <c r="AJ1157" s="22">
        <v>0</v>
      </c>
      <c r="AK1157" s="22">
        <v>0</v>
      </c>
      <c r="AL1157" s="45">
        <v>0</v>
      </c>
      <c r="AM1157" s="45">
        <v>0</v>
      </c>
      <c r="AN1157" s="45">
        <v>0</v>
      </c>
      <c r="AO1157" s="45">
        <v>0</v>
      </c>
      <c r="AP1157" s="45">
        <v>0</v>
      </c>
      <c r="AQ1157" s="45">
        <v>0</v>
      </c>
      <c r="AR1157" s="45">
        <v>0</v>
      </c>
      <c r="AS1157" s="45" t="s">
        <v>4443</v>
      </c>
      <c r="AT1157" s="45" t="s">
        <v>4443</v>
      </c>
      <c r="AU1157" s="45">
        <v>0.72715574435553898</v>
      </c>
      <c r="AV1157" s="10">
        <v>145.43312180819578</v>
      </c>
      <c r="AW1157" s="10">
        <v>145.43312180819578</v>
      </c>
      <c r="AX1157" s="17">
        <v>0</v>
      </c>
    </row>
    <row r="1158" spans="1:50" x14ac:dyDescent="0.25">
      <c r="A1158" s="22" t="s">
        <v>539</v>
      </c>
      <c r="B1158" s="22" t="s">
        <v>3949</v>
      </c>
      <c r="C1158" s="22" t="s">
        <v>569</v>
      </c>
      <c r="D1158" s="22">
        <v>5942</v>
      </c>
      <c r="E1158" s="22" t="s">
        <v>594</v>
      </c>
      <c r="F1158" s="43">
        <v>7.7052999999999996E-2</v>
      </c>
      <c r="G1158" s="43">
        <v>31.18617131713</v>
      </c>
      <c r="H1158" s="43">
        <v>1.2339015151515154</v>
      </c>
      <c r="I1158" s="9">
        <v>0</v>
      </c>
      <c r="J1158" s="9">
        <v>1.2339015151515154</v>
      </c>
      <c r="K1158" s="11">
        <v>0</v>
      </c>
      <c r="L1158" s="41">
        <v>237</v>
      </c>
      <c r="M1158" s="44">
        <v>0</v>
      </c>
      <c r="N1158" s="13">
        <v>0</v>
      </c>
      <c r="O1158" s="13">
        <v>0</v>
      </c>
      <c r="P1158" s="22">
        <v>0</v>
      </c>
      <c r="Q1158" s="22">
        <v>0</v>
      </c>
      <c r="R1158" s="14">
        <v>0</v>
      </c>
      <c r="S1158" s="22">
        <v>30</v>
      </c>
      <c r="T1158" s="22">
        <v>1</v>
      </c>
      <c r="U1158" s="22">
        <v>443</v>
      </c>
      <c r="V1158" s="22"/>
      <c r="W1158" s="22">
        <v>82</v>
      </c>
      <c r="X1158" s="22">
        <v>55</v>
      </c>
      <c r="Y1158" s="14">
        <v>443</v>
      </c>
      <c r="Z1158" s="10">
        <v>82</v>
      </c>
      <c r="AA1158" s="22">
        <v>55</v>
      </c>
      <c r="AB1158" s="22">
        <v>152.21</v>
      </c>
      <c r="AC1158" s="22">
        <v>2.4707425357365421E-3</v>
      </c>
      <c r="AD1158" s="42">
        <v>4.2000000000000002E-4</v>
      </c>
      <c r="AE1158" s="22">
        <v>1191</v>
      </c>
      <c r="AF1158" s="22">
        <v>7.6350198189967675E-2</v>
      </c>
      <c r="AG1158" s="22">
        <v>3.1812582579153199E-3</v>
      </c>
      <c r="AH1158" s="22">
        <v>0</v>
      </c>
      <c r="AI1158" s="22">
        <v>0</v>
      </c>
      <c r="AJ1158" s="22">
        <v>0</v>
      </c>
      <c r="AK1158" s="22">
        <v>0</v>
      </c>
      <c r="AL1158" s="45">
        <v>0</v>
      </c>
      <c r="AM1158" s="45">
        <v>0</v>
      </c>
      <c r="AN1158" s="45">
        <v>0</v>
      </c>
      <c r="AO1158" s="45">
        <v>0</v>
      </c>
      <c r="AP1158" s="45">
        <v>0</v>
      </c>
      <c r="AQ1158" s="45">
        <v>0</v>
      </c>
      <c r="AR1158" s="45">
        <v>0</v>
      </c>
      <c r="AS1158" s="45" t="s">
        <v>4443</v>
      </c>
      <c r="AT1158" s="45" t="s">
        <v>4445</v>
      </c>
      <c r="AU1158" s="45">
        <v>7.6350198189967675E-2</v>
      </c>
      <c r="AV1158" s="10">
        <v>66.455871066768978</v>
      </c>
      <c r="AW1158" s="10">
        <v>66.455871066768978</v>
      </c>
      <c r="AX1158" s="17">
        <v>0</v>
      </c>
    </row>
    <row r="1159" spans="1:50" x14ac:dyDescent="0.25">
      <c r="A1159" s="22" t="s">
        <v>2195</v>
      </c>
      <c r="B1159" s="22" t="s">
        <v>3963</v>
      </c>
      <c r="C1159" s="22" t="s">
        <v>2484</v>
      </c>
      <c r="D1159" s="22">
        <v>2053</v>
      </c>
      <c r="E1159" s="22" t="s">
        <v>2485</v>
      </c>
      <c r="F1159" s="43">
        <v>0.78905899999999995</v>
      </c>
      <c r="G1159" s="43">
        <v>262.61536967684998</v>
      </c>
      <c r="H1159" s="43">
        <v>9.0418560606060616</v>
      </c>
      <c r="I1159" s="9">
        <v>0</v>
      </c>
      <c r="J1159" s="9">
        <v>9.0418560606060616</v>
      </c>
      <c r="K1159" s="11">
        <v>0</v>
      </c>
      <c r="L1159" s="41">
        <v>4666</v>
      </c>
      <c r="M1159" s="44">
        <v>0</v>
      </c>
      <c r="N1159" s="13">
        <v>0</v>
      </c>
      <c r="O1159" s="13">
        <v>0</v>
      </c>
      <c r="P1159" s="22">
        <v>0</v>
      </c>
      <c r="Q1159" s="22">
        <v>0</v>
      </c>
      <c r="R1159" s="14">
        <v>0</v>
      </c>
      <c r="S1159" s="22">
        <v>157</v>
      </c>
      <c r="T1159" s="22">
        <v>1</v>
      </c>
      <c r="U1159" s="22">
        <v>8486</v>
      </c>
      <c r="V1159" s="22"/>
      <c r="W1159" s="22">
        <v>1532</v>
      </c>
      <c r="X1159" s="22">
        <v>1010</v>
      </c>
      <c r="Y1159" s="14">
        <v>8486</v>
      </c>
      <c r="Z1159" s="10">
        <v>1532</v>
      </c>
      <c r="AA1159" s="22">
        <v>1010</v>
      </c>
      <c r="AB1159" s="22">
        <v>2862.58</v>
      </c>
      <c r="AC1159" s="22">
        <v>3.0046185071762651E-3</v>
      </c>
      <c r="AD1159" s="42">
        <v>9.5700000000000004E-3</v>
      </c>
      <c r="AE1159" s="22">
        <v>1192</v>
      </c>
      <c r="AF1159" s="22">
        <v>0.55155004731128088</v>
      </c>
      <c r="AG1159" s="22">
        <v>3.1698278581108095E-3</v>
      </c>
      <c r="AH1159" s="22">
        <v>0</v>
      </c>
      <c r="AI1159" s="22">
        <v>0</v>
      </c>
      <c r="AJ1159" s="22">
        <v>0</v>
      </c>
      <c r="AK1159" s="22">
        <v>0</v>
      </c>
      <c r="AL1159" s="45">
        <v>0</v>
      </c>
      <c r="AM1159" s="45">
        <v>0</v>
      </c>
      <c r="AN1159" s="45">
        <v>0</v>
      </c>
      <c r="AO1159" s="45">
        <v>0</v>
      </c>
      <c r="AP1159" s="45">
        <v>0</v>
      </c>
      <c r="AQ1159" s="45">
        <v>0</v>
      </c>
      <c r="AR1159" s="45">
        <v>0</v>
      </c>
      <c r="AS1159" s="45" t="s">
        <v>4443</v>
      </c>
      <c r="AT1159" s="45" t="s">
        <v>4444</v>
      </c>
      <c r="AU1159" s="45">
        <v>0.55155004731128088</v>
      </c>
      <c r="AV1159" s="10">
        <v>169.43423891414088</v>
      </c>
      <c r="AW1159" s="10">
        <v>169.43423891414088</v>
      </c>
      <c r="AX1159" s="17">
        <v>0</v>
      </c>
    </row>
    <row r="1160" spans="1:50" x14ac:dyDescent="0.25">
      <c r="A1160" s="22" t="s">
        <v>2195</v>
      </c>
      <c r="B1160" s="22" t="s">
        <v>3960</v>
      </c>
      <c r="C1160" s="22" t="s">
        <v>2822</v>
      </c>
      <c r="D1160" s="22">
        <v>2127</v>
      </c>
      <c r="E1160" s="22" t="s">
        <v>2823</v>
      </c>
      <c r="F1160" s="43">
        <v>0.92918100000000003</v>
      </c>
      <c r="G1160" s="43">
        <v>225.72625327066999</v>
      </c>
      <c r="H1160" s="43">
        <v>8.5223484848484858</v>
      </c>
      <c r="I1160" s="9">
        <v>0</v>
      </c>
      <c r="J1160" s="9">
        <v>8.5223484848484858</v>
      </c>
      <c r="K1160" s="11">
        <v>0</v>
      </c>
      <c r="L1160" s="41">
        <v>295</v>
      </c>
      <c r="M1160" s="44">
        <v>0</v>
      </c>
      <c r="N1160" s="13">
        <v>0</v>
      </c>
      <c r="O1160" s="13">
        <v>0</v>
      </c>
      <c r="P1160" s="22">
        <v>0</v>
      </c>
      <c r="Q1160" s="22">
        <v>0</v>
      </c>
      <c r="R1160" s="14">
        <v>0</v>
      </c>
      <c r="S1160" s="22">
        <v>181</v>
      </c>
      <c r="T1160" s="22">
        <v>1</v>
      </c>
      <c r="U1160" s="22">
        <v>548</v>
      </c>
      <c r="V1160" s="22"/>
      <c r="W1160" s="22">
        <v>101</v>
      </c>
      <c r="X1160" s="22">
        <v>67</v>
      </c>
      <c r="Y1160" s="14">
        <v>548</v>
      </c>
      <c r="Z1160" s="10">
        <v>101</v>
      </c>
      <c r="AA1160" s="22">
        <v>67</v>
      </c>
      <c r="AB1160" s="22">
        <v>187.69</v>
      </c>
      <c r="AC1160" s="22">
        <v>4.1164064283023931E-3</v>
      </c>
      <c r="AD1160" s="42">
        <v>8.5999999999999998E-4</v>
      </c>
      <c r="AE1160" s="22">
        <v>1193</v>
      </c>
      <c r="AF1160" s="22">
        <v>0.20909584846352863</v>
      </c>
      <c r="AG1160" s="22">
        <v>3.1681189161140702E-3</v>
      </c>
      <c r="AH1160" s="22">
        <v>0</v>
      </c>
      <c r="AI1160" s="22">
        <v>0</v>
      </c>
      <c r="AJ1160" s="22">
        <v>0</v>
      </c>
      <c r="AK1160" s="22">
        <v>0</v>
      </c>
      <c r="AL1160" s="45">
        <v>0</v>
      </c>
      <c r="AM1160" s="45">
        <v>0</v>
      </c>
      <c r="AN1160" s="45">
        <v>0</v>
      </c>
      <c r="AO1160" s="45">
        <v>0</v>
      </c>
      <c r="AP1160" s="45">
        <v>0</v>
      </c>
      <c r="AQ1160" s="45">
        <v>0</v>
      </c>
      <c r="AR1160" s="45">
        <v>0</v>
      </c>
      <c r="AS1160" s="45" t="s">
        <v>4443</v>
      </c>
      <c r="AT1160" s="45" t="s">
        <v>4445</v>
      </c>
      <c r="AU1160" s="45">
        <v>0.20909584846352863</v>
      </c>
      <c r="AV1160" s="10">
        <v>11.851193386372726</v>
      </c>
      <c r="AW1160" s="10">
        <v>11.851193386372726</v>
      </c>
      <c r="AX1160" s="17">
        <v>0</v>
      </c>
    </row>
    <row r="1161" spans="1:50" x14ac:dyDescent="0.25">
      <c r="A1161" s="22" t="s">
        <v>8</v>
      </c>
      <c r="B1161" s="22" t="s">
        <v>3946</v>
      </c>
      <c r="C1161" s="22" t="s">
        <v>55</v>
      </c>
      <c r="D1161" s="22">
        <v>3741</v>
      </c>
      <c r="E1161" s="22" t="s">
        <v>101</v>
      </c>
      <c r="F1161" s="43">
        <v>1.2270570000000001</v>
      </c>
      <c r="G1161" s="43">
        <v>330.06393235745998</v>
      </c>
      <c r="H1161" s="43">
        <v>14.008901515151516</v>
      </c>
      <c r="I1161" s="9">
        <v>0</v>
      </c>
      <c r="J1161" s="9">
        <v>14.008901515151516</v>
      </c>
      <c r="K1161" s="11">
        <v>0.8064393939393939</v>
      </c>
      <c r="L1161" s="41">
        <v>5517</v>
      </c>
      <c r="M1161" s="44">
        <v>4</v>
      </c>
      <c r="N1161" s="13">
        <v>4</v>
      </c>
      <c r="O1161" s="13">
        <v>4</v>
      </c>
      <c r="P1161" s="22">
        <v>0</v>
      </c>
      <c r="Q1161" s="22">
        <v>0</v>
      </c>
      <c r="R1161" s="14">
        <v>0</v>
      </c>
      <c r="S1161" s="22">
        <v>541</v>
      </c>
      <c r="T1161" s="22">
        <v>0.94243378804061273</v>
      </c>
      <c r="U1161" s="22">
        <v>9458</v>
      </c>
      <c r="V1161" s="22"/>
      <c r="W1161" s="22">
        <v>1711</v>
      </c>
      <c r="X1161" s="22">
        <v>1129</v>
      </c>
      <c r="Y1161" s="14">
        <v>9454</v>
      </c>
      <c r="Z1161" s="10">
        <v>1711</v>
      </c>
      <c r="AA1161" s="22">
        <v>1129</v>
      </c>
      <c r="AB1161" s="22">
        <v>3194.93</v>
      </c>
      <c r="AC1161" s="22">
        <v>3.7176343117402318E-3</v>
      </c>
      <c r="AD1161" s="42">
        <v>1.323E-2</v>
      </c>
      <c r="AE1161" s="22">
        <v>1194</v>
      </c>
      <c r="AF1161" s="22">
        <v>0.66776465066038304</v>
      </c>
      <c r="AG1161" s="22">
        <v>3.1647613775373602E-3</v>
      </c>
      <c r="AH1161" s="22">
        <v>0</v>
      </c>
      <c r="AI1161" s="22">
        <v>0</v>
      </c>
      <c r="AJ1161" s="22">
        <v>0</v>
      </c>
      <c r="AK1161" s="22">
        <v>0</v>
      </c>
      <c r="AL1161" s="45">
        <v>0</v>
      </c>
      <c r="AM1161" s="45">
        <v>0</v>
      </c>
      <c r="AN1161" s="45">
        <v>0</v>
      </c>
      <c r="AO1161" s="45">
        <v>0</v>
      </c>
      <c r="AP1161" s="45">
        <v>0</v>
      </c>
      <c r="AQ1161" s="45">
        <v>0</v>
      </c>
      <c r="AR1161" s="45">
        <v>0</v>
      </c>
      <c r="AS1161" s="45" t="s">
        <v>4443</v>
      </c>
      <c r="AT1161" s="45" t="s">
        <v>4443</v>
      </c>
      <c r="AU1161" s="45">
        <v>0.66776465066038304</v>
      </c>
      <c r="AV1161" s="10">
        <v>122.13662849649167</v>
      </c>
      <c r="AW1161" s="10">
        <v>122.13662849649167</v>
      </c>
      <c r="AX1161" s="17">
        <v>0</v>
      </c>
    </row>
    <row r="1162" spans="1:50" x14ac:dyDescent="0.25">
      <c r="A1162" s="22" t="s">
        <v>8</v>
      </c>
      <c r="B1162" s="22" t="s">
        <v>3946</v>
      </c>
      <c r="C1162" s="22" t="s">
        <v>25</v>
      </c>
      <c r="D1162" s="22">
        <v>3014</v>
      </c>
      <c r="E1162" s="22" t="s">
        <v>73</v>
      </c>
      <c r="F1162" s="43">
        <v>4.0871389999999996</v>
      </c>
      <c r="G1162" s="43">
        <v>1194.9695258696599</v>
      </c>
      <c r="H1162" s="43">
        <v>50.121590909090912</v>
      </c>
      <c r="I1162" s="9">
        <v>0</v>
      </c>
      <c r="J1162" s="9">
        <v>50.121590909090912</v>
      </c>
      <c r="K1162" s="11">
        <v>0</v>
      </c>
      <c r="L1162" s="41">
        <v>32113</v>
      </c>
      <c r="M1162" s="44">
        <v>0</v>
      </c>
      <c r="N1162" s="13">
        <v>0</v>
      </c>
      <c r="O1162" s="13">
        <v>0</v>
      </c>
      <c r="P1162" s="22">
        <v>0</v>
      </c>
      <c r="Q1162" s="22">
        <v>0</v>
      </c>
      <c r="R1162" s="14">
        <v>0</v>
      </c>
      <c r="S1162" s="22">
        <v>2604</v>
      </c>
      <c r="T1162" s="22">
        <v>1</v>
      </c>
      <c r="U1162" s="22">
        <v>58329</v>
      </c>
      <c r="V1162" s="22"/>
      <c r="W1162" s="22">
        <v>10522</v>
      </c>
      <c r="X1162" s="22">
        <v>6932</v>
      </c>
      <c r="Y1162" s="14">
        <v>58329</v>
      </c>
      <c r="Z1162" s="10">
        <v>10522</v>
      </c>
      <c r="AA1162" s="22">
        <v>6932</v>
      </c>
      <c r="AB1162" s="22">
        <v>19664.75</v>
      </c>
      <c r="AC1162" s="22">
        <v>3.4202872219904626E-3</v>
      </c>
      <c r="AD1162" s="42">
        <v>7.4829999999999994E-2</v>
      </c>
      <c r="AE1162" s="22">
        <v>1195</v>
      </c>
      <c r="AF1162" s="22">
        <v>2.4613934717002448</v>
      </c>
      <c r="AG1162" s="22">
        <v>3.15968353234948E-3</v>
      </c>
      <c r="AH1162" s="22">
        <v>0</v>
      </c>
      <c r="AI1162" s="22">
        <v>0</v>
      </c>
      <c r="AJ1162" s="22">
        <v>0</v>
      </c>
      <c r="AK1162" s="22">
        <v>0</v>
      </c>
      <c r="AL1162" s="45">
        <v>0</v>
      </c>
      <c r="AM1162" s="45">
        <v>0</v>
      </c>
      <c r="AN1162" s="45">
        <v>0</v>
      </c>
      <c r="AO1162" s="45">
        <v>1</v>
      </c>
      <c r="AP1162" s="45">
        <v>0</v>
      </c>
      <c r="AQ1162" s="45">
        <v>0</v>
      </c>
      <c r="AR1162" s="45">
        <v>0</v>
      </c>
      <c r="AS1162" s="45" t="s">
        <v>4443</v>
      </c>
      <c r="AT1162" s="45" t="s">
        <v>4441</v>
      </c>
      <c r="AU1162" s="45">
        <v>2.4613934717002448</v>
      </c>
      <c r="AV1162" s="10">
        <v>209.9294896501689</v>
      </c>
      <c r="AW1162" s="10">
        <v>209.9294896501689</v>
      </c>
      <c r="AX1162" s="17">
        <v>0</v>
      </c>
    </row>
    <row r="1163" spans="1:50" x14ac:dyDescent="0.25">
      <c r="A1163" s="22" t="s">
        <v>8</v>
      </c>
      <c r="B1163" s="22" t="s">
        <v>3946</v>
      </c>
      <c r="C1163" s="22" t="s">
        <v>55</v>
      </c>
      <c r="D1163" s="22">
        <v>4647</v>
      </c>
      <c r="E1163" s="22" t="s">
        <v>142</v>
      </c>
      <c r="F1163" s="43">
        <v>1.145302</v>
      </c>
      <c r="G1163" s="43">
        <v>345.52803168304001</v>
      </c>
      <c r="H1163" s="43">
        <v>14.412500000000001</v>
      </c>
      <c r="I1163" s="9">
        <v>1.5151515151515154E-3</v>
      </c>
      <c r="J1163" s="9">
        <v>14.41098484848485</v>
      </c>
      <c r="K1163" s="11">
        <v>2.4437500000000001</v>
      </c>
      <c r="L1163" s="41">
        <v>6892</v>
      </c>
      <c r="M1163" s="44">
        <v>343</v>
      </c>
      <c r="N1163" s="13">
        <v>336</v>
      </c>
      <c r="O1163" s="13">
        <v>283</v>
      </c>
      <c r="P1163" s="22">
        <v>34</v>
      </c>
      <c r="Q1163" s="22">
        <v>33</v>
      </c>
      <c r="R1163" s="14">
        <v>0</v>
      </c>
      <c r="S1163" s="22">
        <v>786</v>
      </c>
      <c r="T1163" s="22">
        <v>0.83044232437120558</v>
      </c>
      <c r="U1163" s="22">
        <v>10747</v>
      </c>
      <c r="V1163" s="22"/>
      <c r="W1163" s="22">
        <v>2214</v>
      </c>
      <c r="X1163" s="22">
        <v>1521</v>
      </c>
      <c r="Y1163" s="14">
        <v>10404</v>
      </c>
      <c r="Z1163" s="10">
        <v>2180</v>
      </c>
      <c r="AA1163" s="22">
        <v>1488</v>
      </c>
      <c r="AB1163" s="22">
        <v>3922.96</v>
      </c>
      <c r="AC1163" s="22">
        <v>3.3146427930067601E-3</v>
      </c>
      <c r="AD1163" s="42">
        <v>1.503E-2</v>
      </c>
      <c r="AE1163" s="22">
        <v>1196</v>
      </c>
      <c r="AF1163" s="22">
        <v>0.81722010382573784</v>
      </c>
      <c r="AG1163" s="22">
        <v>3.1552899761611501E-3</v>
      </c>
      <c r="AH1163" s="22">
        <v>0</v>
      </c>
      <c r="AI1163" s="22">
        <v>0</v>
      </c>
      <c r="AJ1163" s="22">
        <v>0</v>
      </c>
      <c r="AK1163" s="22">
        <v>0</v>
      </c>
      <c r="AL1163" s="45">
        <v>0</v>
      </c>
      <c r="AM1163" s="45">
        <v>0</v>
      </c>
      <c r="AN1163" s="45">
        <v>0</v>
      </c>
      <c r="AO1163" s="45">
        <v>0</v>
      </c>
      <c r="AP1163" s="45">
        <v>0</v>
      </c>
      <c r="AQ1163" s="45">
        <v>0</v>
      </c>
      <c r="AR1163" s="45">
        <v>0</v>
      </c>
      <c r="AS1163" s="45" t="s">
        <v>4443</v>
      </c>
      <c r="AT1163" s="45" t="s">
        <v>4443</v>
      </c>
      <c r="AU1163" s="45">
        <v>0.81713419143867627</v>
      </c>
      <c r="AV1163" s="10">
        <v>151.27349191746615</v>
      </c>
      <c r="AW1163" s="10">
        <v>153.61665221162184</v>
      </c>
      <c r="AX1163" s="17">
        <v>1.0512759862282846E-4</v>
      </c>
    </row>
    <row r="1164" spans="1:50" x14ac:dyDescent="0.25">
      <c r="A1164" s="22" t="s">
        <v>964</v>
      </c>
      <c r="B1164" s="22" t="s">
        <v>3948</v>
      </c>
      <c r="C1164" s="22" t="s">
        <v>1046</v>
      </c>
      <c r="D1164" s="22">
        <v>8723</v>
      </c>
      <c r="E1164" s="22" t="s">
        <v>1047</v>
      </c>
      <c r="F1164" s="43">
        <v>0.4718</v>
      </c>
      <c r="G1164" s="43">
        <v>148.35840663757</v>
      </c>
      <c r="H1164" s="43">
        <v>6.55</v>
      </c>
      <c r="I1164" s="9">
        <v>0.19375000000000001</v>
      </c>
      <c r="J1164" s="9">
        <v>6.3562500000000002</v>
      </c>
      <c r="K1164" s="11">
        <v>5.3960227272727277</v>
      </c>
      <c r="L1164" s="41">
        <v>2045</v>
      </c>
      <c r="M1164" s="44">
        <v>717</v>
      </c>
      <c r="N1164" s="13">
        <v>716</v>
      </c>
      <c r="O1164" s="13">
        <v>86</v>
      </c>
      <c r="P1164" s="22">
        <v>208</v>
      </c>
      <c r="Q1164" s="22">
        <v>29</v>
      </c>
      <c r="R1164" s="14">
        <v>0</v>
      </c>
      <c r="S1164" s="22">
        <v>337</v>
      </c>
      <c r="T1164" s="22">
        <v>0.17617973629424</v>
      </c>
      <c r="U1164" s="22">
        <v>1373</v>
      </c>
      <c r="V1164" s="22"/>
      <c r="W1164" s="22">
        <v>835</v>
      </c>
      <c r="X1164" s="22">
        <v>164</v>
      </c>
      <c r="Y1164" s="14">
        <v>656</v>
      </c>
      <c r="Z1164" s="10">
        <v>627</v>
      </c>
      <c r="AA1164" s="22">
        <v>135</v>
      </c>
      <c r="AB1164" s="22">
        <v>918.03</v>
      </c>
      <c r="AC1164" s="22">
        <v>3.1801366076448698E-3</v>
      </c>
      <c r="AD1164" s="42">
        <v>4.15E-3</v>
      </c>
      <c r="AE1164" s="22">
        <v>1197</v>
      </c>
      <c r="AF1164" s="22">
        <v>0.31830499602497364</v>
      </c>
      <c r="AG1164" s="22">
        <v>3.1515346141086499E-3</v>
      </c>
      <c r="AH1164" s="22">
        <v>0</v>
      </c>
      <c r="AI1164" s="22">
        <v>1</v>
      </c>
      <c r="AJ1164" s="22">
        <v>0</v>
      </c>
      <c r="AK1164" s="22">
        <v>0</v>
      </c>
      <c r="AL1164" s="45">
        <v>0</v>
      </c>
      <c r="AM1164" s="45">
        <v>0</v>
      </c>
      <c r="AN1164" s="45">
        <v>0</v>
      </c>
      <c r="AO1164" s="45">
        <v>0</v>
      </c>
      <c r="AP1164" s="45">
        <v>0</v>
      </c>
      <c r="AQ1164" s="45">
        <v>0</v>
      </c>
      <c r="AR1164" s="45">
        <v>0</v>
      </c>
      <c r="AS1164" s="45" t="s">
        <v>4443</v>
      </c>
      <c r="AT1164" s="45" t="s">
        <v>4444</v>
      </c>
      <c r="AU1164" s="45">
        <v>0.30888948564637231</v>
      </c>
      <c r="AV1164" s="10">
        <v>98.643067846607664</v>
      </c>
      <c r="AW1164" s="10">
        <v>127.48091603053436</v>
      </c>
      <c r="AX1164" s="17">
        <v>2.9580152671755726E-2</v>
      </c>
    </row>
    <row r="1165" spans="1:50" x14ac:dyDescent="0.25">
      <c r="A1165" s="22" t="s">
        <v>964</v>
      </c>
      <c r="B1165" s="22" t="s">
        <v>3952</v>
      </c>
      <c r="C1165" s="22" t="s">
        <v>1012</v>
      </c>
      <c r="D1165" s="22">
        <v>3928</v>
      </c>
      <c r="E1165" s="22" t="s">
        <v>1170</v>
      </c>
      <c r="F1165" s="43">
        <v>0.378693</v>
      </c>
      <c r="G1165" s="43">
        <v>105.02266530377</v>
      </c>
      <c r="H1165" s="43">
        <v>4.4518939393939396</v>
      </c>
      <c r="I1165" s="9">
        <v>7.9924242424242425E-2</v>
      </c>
      <c r="J1165" s="9">
        <v>4.3717803030303033</v>
      </c>
      <c r="K1165" s="11">
        <v>4.3698863636363638</v>
      </c>
      <c r="L1165" s="41">
        <v>1043</v>
      </c>
      <c r="M1165" s="44">
        <v>135</v>
      </c>
      <c r="N1165" s="13">
        <v>128</v>
      </c>
      <c r="O1165" s="13">
        <v>0</v>
      </c>
      <c r="P1165" s="22">
        <v>0</v>
      </c>
      <c r="Q1165" s="22">
        <v>0</v>
      </c>
      <c r="R1165" s="14">
        <v>0</v>
      </c>
      <c r="S1165" s="22">
        <v>205</v>
      </c>
      <c r="T1165" s="22">
        <v>1.8420828724581062E-2</v>
      </c>
      <c r="U1165" s="22">
        <v>170</v>
      </c>
      <c r="V1165" s="22"/>
      <c r="W1165" s="22">
        <v>134</v>
      </c>
      <c r="X1165" s="22">
        <v>4</v>
      </c>
      <c r="Y1165" s="14">
        <v>35</v>
      </c>
      <c r="Z1165" s="10">
        <v>134</v>
      </c>
      <c r="AA1165" s="22">
        <v>4</v>
      </c>
      <c r="AB1165" s="22">
        <v>186.73</v>
      </c>
      <c r="AC1165" s="22">
        <v>3.6058216472097671E-3</v>
      </c>
      <c r="AD1165" s="42">
        <v>1E-3</v>
      </c>
      <c r="AE1165" s="22">
        <v>1198</v>
      </c>
      <c r="AF1165" s="22">
        <v>0.30085494455269635</v>
      </c>
      <c r="AG1165" s="22">
        <v>3.1339056724239201E-3</v>
      </c>
      <c r="AH1165" s="22">
        <v>0</v>
      </c>
      <c r="AI1165" s="22">
        <v>0</v>
      </c>
      <c r="AJ1165" s="22">
        <v>0</v>
      </c>
      <c r="AK1165" s="22">
        <v>0</v>
      </c>
      <c r="AL1165" s="45">
        <v>0</v>
      </c>
      <c r="AM1165" s="45">
        <v>0</v>
      </c>
      <c r="AN1165" s="45">
        <v>0</v>
      </c>
      <c r="AO1165" s="45">
        <v>0</v>
      </c>
      <c r="AP1165" s="45">
        <v>0</v>
      </c>
      <c r="AQ1165" s="45">
        <v>0</v>
      </c>
      <c r="AR1165" s="45">
        <v>0</v>
      </c>
      <c r="AS1165" s="45" t="s">
        <v>4443</v>
      </c>
      <c r="AT1165" s="45" t="s">
        <v>4445</v>
      </c>
      <c r="AU1165" s="45">
        <v>0.29544093785033138</v>
      </c>
      <c r="AV1165" s="10">
        <v>30.651128536152143</v>
      </c>
      <c r="AW1165" s="10">
        <v>30.099549051306049</v>
      </c>
      <c r="AX1165" s="17">
        <v>1.795286309878329E-2</v>
      </c>
    </row>
    <row r="1166" spans="1:50" x14ac:dyDescent="0.25">
      <c r="A1166" s="22" t="s">
        <v>8</v>
      </c>
      <c r="B1166" s="22" t="s">
        <v>3946</v>
      </c>
      <c r="C1166" s="22" t="s">
        <v>312</v>
      </c>
      <c r="D1166" s="22">
        <v>5422</v>
      </c>
      <c r="E1166" s="22" t="s">
        <v>313</v>
      </c>
      <c r="F1166" s="43">
        <v>1.064459</v>
      </c>
      <c r="G1166" s="43">
        <v>230.35892562014001</v>
      </c>
      <c r="H1166" s="43">
        <v>11.984469696969697</v>
      </c>
      <c r="I1166" s="9">
        <v>0</v>
      </c>
      <c r="J1166" s="9">
        <v>11.984469696969697</v>
      </c>
      <c r="K1166" s="11">
        <v>0</v>
      </c>
      <c r="L1166" s="41">
        <v>2558</v>
      </c>
      <c r="M1166" s="44">
        <v>0</v>
      </c>
      <c r="N1166" s="13">
        <v>0</v>
      </c>
      <c r="O1166" s="13">
        <v>0</v>
      </c>
      <c r="P1166" s="22">
        <v>0</v>
      </c>
      <c r="Q1166" s="22">
        <v>0</v>
      </c>
      <c r="R1166" s="14">
        <v>0</v>
      </c>
      <c r="S1166" s="22">
        <v>298</v>
      </c>
      <c r="T1166" s="22">
        <v>1</v>
      </c>
      <c r="U1166" s="22">
        <v>4658</v>
      </c>
      <c r="V1166" s="22"/>
      <c r="W1166" s="22">
        <v>842</v>
      </c>
      <c r="X1166" s="22">
        <v>556</v>
      </c>
      <c r="Y1166" s="14">
        <v>4658</v>
      </c>
      <c r="Z1166" s="10">
        <v>842</v>
      </c>
      <c r="AA1166" s="22">
        <v>556</v>
      </c>
      <c r="AB1166" s="22">
        <v>1572.76</v>
      </c>
      <c r="AC1166" s="22">
        <v>4.6208715253138674E-3</v>
      </c>
      <c r="AD1166" s="42">
        <v>8.09E-3</v>
      </c>
      <c r="AE1166" s="22">
        <v>1199</v>
      </c>
      <c r="AF1166" s="22">
        <v>0.42154484426065125</v>
      </c>
      <c r="AG1166" s="22">
        <v>3.12255440193075E-3</v>
      </c>
      <c r="AH1166" s="22">
        <v>0</v>
      </c>
      <c r="AI1166" s="22">
        <v>0</v>
      </c>
      <c r="AJ1166" s="22">
        <v>0</v>
      </c>
      <c r="AK1166" s="22">
        <v>0</v>
      </c>
      <c r="AL1166" s="45">
        <v>0</v>
      </c>
      <c r="AM1166" s="45">
        <v>0</v>
      </c>
      <c r="AN1166" s="45">
        <v>0</v>
      </c>
      <c r="AO1166" s="45">
        <v>0</v>
      </c>
      <c r="AP1166" s="45">
        <v>0</v>
      </c>
      <c r="AQ1166" s="45">
        <v>0</v>
      </c>
      <c r="AR1166" s="45">
        <v>0</v>
      </c>
      <c r="AS1166" s="45" t="s">
        <v>4443</v>
      </c>
      <c r="AT1166" s="45" t="s">
        <v>4444</v>
      </c>
      <c r="AU1166" s="45">
        <v>0.42154484426065125</v>
      </c>
      <c r="AV1166" s="10">
        <v>70.257593476405702</v>
      </c>
      <c r="AW1166" s="10">
        <v>70.257593476405702</v>
      </c>
      <c r="AX1166" s="17">
        <v>0</v>
      </c>
    </row>
    <row r="1167" spans="1:50" x14ac:dyDescent="0.25">
      <c r="A1167" s="22" t="s">
        <v>8</v>
      </c>
      <c r="B1167" s="22" t="s">
        <v>3946</v>
      </c>
      <c r="C1167" s="22" t="s">
        <v>50</v>
      </c>
      <c r="D1167" s="22">
        <v>5266</v>
      </c>
      <c r="E1167" s="22" t="s">
        <v>51</v>
      </c>
      <c r="F1167" s="43">
        <v>2.0856210000000002</v>
      </c>
      <c r="G1167" s="43">
        <v>557.48590844038995</v>
      </c>
      <c r="H1167" s="43">
        <v>22.958522727272729</v>
      </c>
      <c r="I1167" s="9">
        <v>0</v>
      </c>
      <c r="J1167" s="9">
        <v>22.958522727272729</v>
      </c>
      <c r="K1167" s="11">
        <v>8.088636363636363</v>
      </c>
      <c r="L1167" s="41">
        <v>11966</v>
      </c>
      <c r="M1167" s="44">
        <v>1225</v>
      </c>
      <c r="N1167" s="13">
        <v>1225</v>
      </c>
      <c r="O1167" s="13">
        <v>1007</v>
      </c>
      <c r="P1167" s="22">
        <v>1140</v>
      </c>
      <c r="Q1167" s="22">
        <v>936</v>
      </c>
      <c r="R1167" s="14">
        <v>0</v>
      </c>
      <c r="S1167" s="22">
        <v>1453</v>
      </c>
      <c r="T1167" s="22">
        <v>0.6476848070878809</v>
      </c>
      <c r="U1167" s="22">
        <v>15307</v>
      </c>
      <c r="V1167" s="22"/>
      <c r="W1167" s="22">
        <v>3766</v>
      </c>
      <c r="X1167" s="22">
        <v>2681</v>
      </c>
      <c r="Y1167" s="14">
        <v>14082</v>
      </c>
      <c r="Z1167" s="10">
        <v>2626</v>
      </c>
      <c r="AA1167" s="22">
        <v>1745</v>
      </c>
      <c r="AB1167" s="22">
        <v>4865</v>
      </c>
      <c r="AC1167" s="22">
        <v>3.7411187770372287E-3</v>
      </c>
      <c r="AD1167" s="42">
        <v>2.043E-2</v>
      </c>
      <c r="AE1167" s="22">
        <v>1200</v>
      </c>
      <c r="AF1167" s="22">
        <v>1.1193662514448597</v>
      </c>
      <c r="AG1167" s="22">
        <v>3.1180118424647902E-3</v>
      </c>
      <c r="AH1167" s="22">
        <v>0</v>
      </c>
      <c r="AI1167" s="22">
        <v>0</v>
      </c>
      <c r="AJ1167" s="22">
        <v>1</v>
      </c>
      <c r="AK1167" s="22">
        <v>0</v>
      </c>
      <c r="AL1167" s="45">
        <v>0</v>
      </c>
      <c r="AM1167" s="45">
        <v>0</v>
      </c>
      <c r="AN1167" s="45">
        <v>0</v>
      </c>
      <c r="AO1167" s="45">
        <v>0</v>
      </c>
      <c r="AP1167" s="45">
        <v>0</v>
      </c>
      <c r="AQ1167" s="45">
        <v>0</v>
      </c>
      <c r="AR1167" s="45">
        <v>0</v>
      </c>
      <c r="AS1167" s="45" t="s">
        <v>4443</v>
      </c>
      <c r="AT1167" s="45" t="s">
        <v>4442</v>
      </c>
      <c r="AU1167" s="45">
        <v>1.1193662514448597</v>
      </c>
      <c r="AV1167" s="10">
        <v>114.380181651694</v>
      </c>
      <c r="AW1167" s="10">
        <v>164.03494444031972</v>
      </c>
      <c r="AX1167" s="17">
        <v>0</v>
      </c>
    </row>
    <row r="1168" spans="1:50" x14ac:dyDescent="0.25">
      <c r="A1168" s="22" t="s">
        <v>8</v>
      </c>
      <c r="B1168" s="22" t="s">
        <v>3946</v>
      </c>
      <c r="C1168" s="22" t="s">
        <v>11</v>
      </c>
      <c r="D1168" s="22">
        <v>2594</v>
      </c>
      <c r="E1168" s="22" t="s">
        <v>89</v>
      </c>
      <c r="F1168" s="43">
        <v>5.3853790000000004</v>
      </c>
      <c r="G1168" s="43">
        <v>1414.2683717232701</v>
      </c>
      <c r="H1168" s="43">
        <v>56.412121212121214</v>
      </c>
      <c r="I1168" s="9">
        <v>20.743560606060608</v>
      </c>
      <c r="J1168" s="9">
        <v>35.668560606060609</v>
      </c>
      <c r="K1168" s="11">
        <v>43.218371212121212</v>
      </c>
      <c r="L1168" s="41">
        <v>16095</v>
      </c>
      <c r="M1168" s="44">
        <v>18782</v>
      </c>
      <c r="N1168" s="13">
        <v>8615</v>
      </c>
      <c r="O1168" s="13">
        <v>7617</v>
      </c>
      <c r="P1168" s="22">
        <v>6599</v>
      </c>
      <c r="Q1168" s="22">
        <v>5898</v>
      </c>
      <c r="R1168" s="14">
        <v>0</v>
      </c>
      <c r="S1168" s="22">
        <v>2233</v>
      </c>
      <c r="T1168" s="22">
        <v>0.23388147292651484</v>
      </c>
      <c r="U1168" s="22">
        <v>25621</v>
      </c>
      <c r="V1168" s="22"/>
      <c r="W1168" s="22">
        <v>9849</v>
      </c>
      <c r="X1168" s="22">
        <v>8430</v>
      </c>
      <c r="Y1168" s="14">
        <v>6839</v>
      </c>
      <c r="Z1168" s="10">
        <v>3250</v>
      </c>
      <c r="AA1168" s="22">
        <v>2532</v>
      </c>
      <c r="AB1168" s="22">
        <v>5068.01</v>
      </c>
      <c r="AC1168" s="22">
        <v>3.8078904313174852E-3</v>
      </c>
      <c r="AD1168" s="42">
        <v>2.5729999999999999E-2</v>
      </c>
      <c r="AE1168" s="22">
        <v>1201</v>
      </c>
      <c r="AF1168" s="22">
        <v>2.4161168430530564</v>
      </c>
      <c r="AG1168" s="22">
        <v>3.10954548655477E-3</v>
      </c>
      <c r="AH1168" s="22">
        <v>0</v>
      </c>
      <c r="AI1168" s="22">
        <v>1</v>
      </c>
      <c r="AJ1168" s="22">
        <v>1</v>
      </c>
      <c r="AK1168" s="22">
        <v>0</v>
      </c>
      <c r="AL1168" s="45">
        <v>0</v>
      </c>
      <c r="AM1168" s="45">
        <v>0</v>
      </c>
      <c r="AN1168" s="45">
        <v>0</v>
      </c>
      <c r="AO1168" s="45">
        <v>0</v>
      </c>
      <c r="AP1168" s="45">
        <v>0</v>
      </c>
      <c r="AQ1168" s="45">
        <v>0</v>
      </c>
      <c r="AR1168" s="45">
        <v>0</v>
      </c>
      <c r="AS1168" s="45" t="s">
        <v>4443</v>
      </c>
      <c r="AT1168" s="45" t="s">
        <v>4442</v>
      </c>
      <c r="AU1168" s="45">
        <v>1.5276754037259017</v>
      </c>
      <c r="AV1168" s="10">
        <v>91.116656931981083</v>
      </c>
      <c r="AW1168" s="10">
        <v>174.59013751611516</v>
      </c>
      <c r="AX1168" s="17">
        <v>0.36771460034379033</v>
      </c>
    </row>
    <row r="1169" spans="1:50" x14ac:dyDescent="0.25">
      <c r="A1169" s="22" t="s">
        <v>539</v>
      </c>
      <c r="B1169" s="22" t="s">
        <v>3949</v>
      </c>
      <c r="C1169" s="22" t="s">
        <v>601</v>
      </c>
      <c r="D1169" s="22">
        <v>3263</v>
      </c>
      <c r="E1169" s="22" t="s">
        <v>718</v>
      </c>
      <c r="F1169" s="43">
        <v>0.31434000000000001</v>
      </c>
      <c r="G1169" s="43">
        <v>107.51612267579</v>
      </c>
      <c r="H1169" s="43">
        <v>4.8367424242424244</v>
      </c>
      <c r="I1169" s="9">
        <v>0</v>
      </c>
      <c r="J1169" s="9">
        <v>4.8367424242424244</v>
      </c>
      <c r="K1169" s="11">
        <v>0</v>
      </c>
      <c r="L1169" s="41">
        <v>3396</v>
      </c>
      <c r="M1169" s="44">
        <v>0</v>
      </c>
      <c r="N1169" s="13">
        <v>0</v>
      </c>
      <c r="O1169" s="13">
        <v>0</v>
      </c>
      <c r="P1169" s="22">
        <v>0</v>
      </c>
      <c r="Q1169" s="22">
        <v>0</v>
      </c>
      <c r="R1169" s="14">
        <v>0</v>
      </c>
      <c r="S1169" s="22">
        <v>121</v>
      </c>
      <c r="T1169" s="22">
        <v>1</v>
      </c>
      <c r="U1169" s="22">
        <v>6179</v>
      </c>
      <c r="V1169" s="22"/>
      <c r="W1169" s="22">
        <v>1116</v>
      </c>
      <c r="X1169" s="22">
        <v>736</v>
      </c>
      <c r="Y1169" s="14">
        <v>6179</v>
      </c>
      <c r="Z1169" s="10">
        <v>1116</v>
      </c>
      <c r="AA1169" s="22">
        <v>736</v>
      </c>
      <c r="AB1169" s="22">
        <v>2085.0300000000002</v>
      </c>
      <c r="AC1169" s="22">
        <v>2.923654538286114E-3</v>
      </c>
      <c r="AD1169" s="42">
        <v>6.7799999999999996E-3</v>
      </c>
      <c r="AE1169" s="22">
        <v>1202</v>
      </c>
      <c r="AF1169" s="22">
        <v>0.23853437823904303</v>
      </c>
      <c r="AG1169" s="22">
        <v>3.0978490680395199E-3</v>
      </c>
      <c r="AH1169" s="22">
        <v>0</v>
      </c>
      <c r="AI1169" s="22">
        <v>0</v>
      </c>
      <c r="AJ1169" s="22">
        <v>0</v>
      </c>
      <c r="AK1169" s="22">
        <v>0</v>
      </c>
      <c r="AL1169" s="45">
        <v>0</v>
      </c>
      <c r="AM1169" s="45">
        <v>0</v>
      </c>
      <c r="AN1169" s="45">
        <v>0</v>
      </c>
      <c r="AO1169" s="45">
        <v>0</v>
      </c>
      <c r="AP1169" s="45">
        <v>0</v>
      </c>
      <c r="AQ1169" s="45">
        <v>0</v>
      </c>
      <c r="AR1169" s="45">
        <v>0</v>
      </c>
      <c r="AS1169" s="45" t="s">
        <v>4443</v>
      </c>
      <c r="AT1169" s="45" t="s">
        <v>4444</v>
      </c>
      <c r="AU1169" s="45">
        <v>0.23853437823904303</v>
      </c>
      <c r="AV1169" s="10">
        <v>230.73380844232125</v>
      </c>
      <c r="AW1169" s="10">
        <v>230.73380844232125</v>
      </c>
      <c r="AX1169" s="17">
        <v>0</v>
      </c>
    </row>
    <row r="1170" spans="1:50" x14ac:dyDescent="0.25">
      <c r="A1170" s="22" t="s">
        <v>8</v>
      </c>
      <c r="B1170" s="22" t="s">
        <v>3946</v>
      </c>
      <c r="C1170" s="22" t="s">
        <v>144</v>
      </c>
      <c r="D1170" s="22">
        <v>1850</v>
      </c>
      <c r="E1170" s="22" t="s">
        <v>354</v>
      </c>
      <c r="F1170" s="43">
        <v>4.0410190000000004</v>
      </c>
      <c r="G1170" s="43">
        <v>219.96327739521999</v>
      </c>
      <c r="H1170" s="43">
        <v>9.6772727272727277</v>
      </c>
      <c r="I1170" s="9">
        <v>0.12481060606060607</v>
      </c>
      <c r="J1170" s="9">
        <v>9.5524621212121215</v>
      </c>
      <c r="K1170" s="11">
        <v>0.22632575757575757</v>
      </c>
      <c r="L1170" s="41">
        <v>1518</v>
      </c>
      <c r="M1170" s="44">
        <v>10</v>
      </c>
      <c r="N1170" s="13">
        <v>3</v>
      </c>
      <c r="O1170" s="13">
        <v>2</v>
      </c>
      <c r="P1170" s="22">
        <v>0</v>
      </c>
      <c r="Q1170" s="22">
        <v>0</v>
      </c>
      <c r="R1170" s="14">
        <v>0</v>
      </c>
      <c r="S1170" s="22">
        <v>237</v>
      </c>
      <c r="T1170" s="22">
        <v>0.97661265069672776</v>
      </c>
      <c r="U1170" s="22">
        <v>2714</v>
      </c>
      <c r="V1170" s="22"/>
      <c r="W1170" s="22">
        <v>493</v>
      </c>
      <c r="X1170" s="22">
        <v>325</v>
      </c>
      <c r="Y1170" s="14">
        <v>2704</v>
      </c>
      <c r="Z1170" s="10">
        <v>493</v>
      </c>
      <c r="AA1170" s="22">
        <v>325</v>
      </c>
      <c r="AB1170" s="22">
        <v>918.77</v>
      </c>
      <c r="AC1170" s="22">
        <v>1.837133474211371E-2</v>
      </c>
      <c r="AD1170" s="42">
        <v>1.883E-2</v>
      </c>
      <c r="AE1170" s="22">
        <v>1203</v>
      </c>
      <c r="AF1170" s="22">
        <v>0.41086100203462078</v>
      </c>
      <c r="AG1170" s="22">
        <v>3.0891804664257201E-3</v>
      </c>
      <c r="AH1170" s="22">
        <v>0</v>
      </c>
      <c r="AI1170" s="22">
        <v>0</v>
      </c>
      <c r="AJ1170" s="22">
        <v>0</v>
      </c>
      <c r="AK1170" s="22">
        <v>0</v>
      </c>
      <c r="AL1170" s="45">
        <v>0</v>
      </c>
      <c r="AM1170" s="45">
        <v>0</v>
      </c>
      <c r="AN1170" s="45">
        <v>0</v>
      </c>
      <c r="AO1170" s="45">
        <v>0</v>
      </c>
      <c r="AP1170" s="45">
        <v>0</v>
      </c>
      <c r="AQ1170" s="45">
        <v>0</v>
      </c>
      <c r="AR1170" s="45">
        <v>0</v>
      </c>
      <c r="AS1170" s="45" t="s">
        <v>4443</v>
      </c>
      <c r="AT1170" s="45" t="s">
        <v>4442</v>
      </c>
      <c r="AU1170" s="45">
        <v>0.40556200797753578</v>
      </c>
      <c r="AV1170" s="10">
        <v>51.609730951484025</v>
      </c>
      <c r="AW1170" s="10">
        <v>50.94410521371536</v>
      </c>
      <c r="AX1170" s="17">
        <v>1.2897291373101612E-2</v>
      </c>
    </row>
    <row r="1171" spans="1:50" x14ac:dyDescent="0.25">
      <c r="A1171" s="22" t="s">
        <v>539</v>
      </c>
      <c r="B1171" s="22" t="s">
        <v>3949</v>
      </c>
      <c r="C1171" s="22" t="s">
        <v>540</v>
      </c>
      <c r="D1171" s="22">
        <v>1254</v>
      </c>
      <c r="E1171" s="22" t="s">
        <v>874</v>
      </c>
      <c r="F1171" s="43">
        <v>1.26061</v>
      </c>
      <c r="G1171" s="43">
        <v>153.93739545955</v>
      </c>
      <c r="H1171" s="43">
        <v>6.5558712121212119</v>
      </c>
      <c r="I1171" s="9">
        <v>0.35018939393939391</v>
      </c>
      <c r="J1171" s="9">
        <v>6.2056818181818194</v>
      </c>
      <c r="K1171" s="11">
        <v>5.239583333333333</v>
      </c>
      <c r="L1171" s="41">
        <v>3240</v>
      </c>
      <c r="M1171" s="44">
        <v>1045</v>
      </c>
      <c r="N1171" s="13">
        <v>501</v>
      </c>
      <c r="O1171" s="13">
        <v>430</v>
      </c>
      <c r="P1171" s="22">
        <v>28</v>
      </c>
      <c r="Q1171" s="22">
        <v>27</v>
      </c>
      <c r="R1171" s="14">
        <v>0</v>
      </c>
      <c r="S1171" s="22">
        <v>294</v>
      </c>
      <c r="T1171" s="22">
        <v>0.20078000866676293</v>
      </c>
      <c r="U1171" s="22">
        <v>2229</v>
      </c>
      <c r="V1171" s="22"/>
      <c r="W1171" s="22">
        <v>715</v>
      </c>
      <c r="X1171" s="22">
        <v>571</v>
      </c>
      <c r="Y1171" s="14">
        <v>1184</v>
      </c>
      <c r="Z1171" s="10">
        <v>687</v>
      </c>
      <c r="AA1171" s="22">
        <v>544</v>
      </c>
      <c r="AB1171" s="22">
        <v>1047.75</v>
      </c>
      <c r="AC1171" s="22">
        <v>8.1891082815627441E-3</v>
      </c>
      <c r="AD1171" s="42">
        <v>1.17E-2</v>
      </c>
      <c r="AE1171" s="22">
        <v>1204</v>
      </c>
      <c r="AF1171" s="22">
        <v>2.7772064084123547E-2</v>
      </c>
      <c r="AG1171" s="22">
        <v>3.0857848982359499E-3</v>
      </c>
      <c r="AH1171" s="22">
        <v>0</v>
      </c>
      <c r="AI1171" s="22">
        <v>1</v>
      </c>
      <c r="AJ1171" s="22">
        <v>0</v>
      </c>
      <c r="AK1171" s="22">
        <v>0</v>
      </c>
      <c r="AL1171" s="45">
        <v>0</v>
      </c>
      <c r="AM1171" s="45">
        <v>0</v>
      </c>
      <c r="AN1171" s="45">
        <v>0</v>
      </c>
      <c r="AO1171" s="45">
        <v>0</v>
      </c>
      <c r="AP1171" s="45">
        <v>0</v>
      </c>
      <c r="AQ1171" s="45">
        <v>0</v>
      </c>
      <c r="AR1171" s="45">
        <v>0</v>
      </c>
      <c r="AS1171" s="45" t="s">
        <v>4443</v>
      </c>
      <c r="AT1171" s="45" t="s">
        <v>4443</v>
      </c>
      <c r="AU1171" s="45">
        <v>2.6288587369070991E-2</v>
      </c>
      <c r="AV1171" s="10">
        <v>110.70499908441676</v>
      </c>
      <c r="AW1171" s="10">
        <v>109.06254513939044</v>
      </c>
      <c r="AX1171" s="17">
        <v>5.3416149068322975E-2</v>
      </c>
    </row>
    <row r="1172" spans="1:50" x14ac:dyDescent="0.25">
      <c r="A1172" s="22" t="s">
        <v>2195</v>
      </c>
      <c r="B1172" s="22" t="s">
        <v>3962</v>
      </c>
      <c r="C1172" s="22" t="s">
        <v>2406</v>
      </c>
      <c r="D1172" s="22">
        <v>198</v>
      </c>
      <c r="E1172" s="22" t="s">
        <v>2407</v>
      </c>
      <c r="F1172" s="43">
        <v>0.25683600000000001</v>
      </c>
      <c r="G1172" s="43">
        <v>86.400370099529994</v>
      </c>
      <c r="H1172" s="43">
        <v>4.3835227272727275</v>
      </c>
      <c r="I1172" s="9">
        <v>4.2784090909090908</v>
      </c>
      <c r="J1172" s="9">
        <v>0.10511363636363637</v>
      </c>
      <c r="K1172" s="11">
        <v>4.2784090909090908</v>
      </c>
      <c r="L1172" s="41">
        <v>105</v>
      </c>
      <c r="M1172" s="44">
        <v>170</v>
      </c>
      <c r="N1172" s="13">
        <v>31</v>
      </c>
      <c r="O1172" s="13">
        <v>4</v>
      </c>
      <c r="P1172" s="22">
        <v>31</v>
      </c>
      <c r="Q1172" s="22">
        <v>4</v>
      </c>
      <c r="R1172" s="14">
        <v>0</v>
      </c>
      <c r="S1172" s="22">
        <v>143</v>
      </c>
      <c r="T1172" s="22">
        <v>2.3979261179520317E-2</v>
      </c>
      <c r="U1172" s="22">
        <v>175</v>
      </c>
      <c r="V1172" s="22"/>
      <c r="W1172" s="22">
        <v>32</v>
      </c>
      <c r="X1172" s="22">
        <v>5</v>
      </c>
      <c r="Y1172" s="14">
        <v>5</v>
      </c>
      <c r="Z1172" s="10">
        <v>1</v>
      </c>
      <c r="AA1172" s="22">
        <v>1</v>
      </c>
      <c r="AB1172" s="22">
        <v>1.82</v>
      </c>
      <c r="AC1172" s="22">
        <v>2.9726261554682528E-3</v>
      </c>
      <c r="AD1172" s="42">
        <v>1.0000000000000001E-5</v>
      </c>
      <c r="AE1172" s="22">
        <v>1205</v>
      </c>
      <c r="AF1172" s="22">
        <v>0.17174724601433616</v>
      </c>
      <c r="AG1172" s="22">
        <v>3.0669151073988601E-3</v>
      </c>
      <c r="AH1172" s="22">
        <v>1</v>
      </c>
      <c r="AI1172" s="22">
        <v>0</v>
      </c>
      <c r="AJ1172" s="22">
        <v>0</v>
      </c>
      <c r="AK1172" s="22">
        <v>0</v>
      </c>
      <c r="AL1172" s="45">
        <v>0</v>
      </c>
      <c r="AM1172" s="45">
        <v>0</v>
      </c>
      <c r="AN1172" s="45">
        <v>0</v>
      </c>
      <c r="AO1172" s="45">
        <v>0</v>
      </c>
      <c r="AP1172" s="45">
        <v>0</v>
      </c>
      <c r="AQ1172" s="45">
        <v>0</v>
      </c>
      <c r="AR1172" s="45">
        <v>0</v>
      </c>
      <c r="AS1172" s="45" t="s">
        <v>4443</v>
      </c>
      <c r="AT1172" s="45" t="s">
        <v>4445</v>
      </c>
      <c r="AU1172" s="45">
        <v>4.1183720690411135E-3</v>
      </c>
      <c r="AV1172" s="10">
        <v>9.513513513513514</v>
      </c>
      <c r="AW1172" s="10">
        <v>7.3000648088139979</v>
      </c>
      <c r="AX1172" s="17">
        <v>0.97602073882047946</v>
      </c>
    </row>
    <row r="1173" spans="1:50" x14ac:dyDescent="0.25">
      <c r="A1173" s="22" t="s">
        <v>964</v>
      </c>
      <c r="B1173" s="22" t="s">
        <v>3948</v>
      </c>
      <c r="C1173" s="22" t="s">
        <v>989</v>
      </c>
      <c r="D1173" s="22">
        <v>584</v>
      </c>
      <c r="E1173" s="22" t="s">
        <v>1408</v>
      </c>
      <c r="F1173" s="43">
        <v>1.273989</v>
      </c>
      <c r="G1173" s="43">
        <v>63.146331997060003</v>
      </c>
      <c r="H1173" s="43">
        <v>3.0712121212121213</v>
      </c>
      <c r="I1173" s="9">
        <v>0</v>
      </c>
      <c r="J1173" s="9">
        <v>3.0712121212121213</v>
      </c>
      <c r="K1173" s="11">
        <v>0</v>
      </c>
      <c r="L1173" s="41">
        <v>439</v>
      </c>
      <c r="M1173" s="44">
        <v>0</v>
      </c>
      <c r="N1173" s="13">
        <v>0</v>
      </c>
      <c r="O1173" s="13">
        <v>0</v>
      </c>
      <c r="P1173" s="22">
        <v>0</v>
      </c>
      <c r="Q1173" s="22">
        <v>0</v>
      </c>
      <c r="R1173" s="14">
        <v>0</v>
      </c>
      <c r="S1173" s="22">
        <v>94</v>
      </c>
      <c r="T1173" s="22">
        <v>1</v>
      </c>
      <c r="U1173" s="22">
        <v>809</v>
      </c>
      <c r="V1173" s="22"/>
      <c r="W1173" s="22">
        <v>148</v>
      </c>
      <c r="X1173" s="22">
        <v>98</v>
      </c>
      <c r="Y1173" s="14">
        <v>809</v>
      </c>
      <c r="Z1173" s="10">
        <v>148</v>
      </c>
      <c r="AA1173" s="22">
        <v>98</v>
      </c>
      <c r="AB1173" s="22">
        <v>275.57</v>
      </c>
      <c r="AC1173" s="22">
        <v>2.0175186106760959E-2</v>
      </c>
      <c r="AD1173" s="42">
        <v>6.2100000000000002E-3</v>
      </c>
      <c r="AE1173" s="22">
        <v>1206</v>
      </c>
      <c r="AF1173" s="22">
        <v>3.3643556890915395E-2</v>
      </c>
      <c r="AG1173" s="22">
        <v>3.0585051719013994E-3</v>
      </c>
      <c r="AH1173" s="22">
        <v>0</v>
      </c>
      <c r="AI1173" s="22">
        <v>0</v>
      </c>
      <c r="AJ1173" s="22">
        <v>0</v>
      </c>
      <c r="AK1173" s="22">
        <v>0</v>
      </c>
      <c r="AL1173" s="45">
        <v>0</v>
      </c>
      <c r="AM1173" s="45">
        <v>0</v>
      </c>
      <c r="AN1173" s="45">
        <v>0</v>
      </c>
      <c r="AO1173" s="45">
        <v>0</v>
      </c>
      <c r="AP1173" s="45">
        <v>0</v>
      </c>
      <c r="AQ1173" s="45">
        <v>0</v>
      </c>
      <c r="AR1173" s="45">
        <v>0</v>
      </c>
      <c r="AS1173" s="45" t="s">
        <v>4443</v>
      </c>
      <c r="AT1173" s="45" t="s">
        <v>4444</v>
      </c>
      <c r="AU1173" s="45">
        <v>3.3643556890915395E-2</v>
      </c>
      <c r="AV1173" s="10">
        <v>48.189442525900347</v>
      </c>
      <c r="AW1173" s="10">
        <v>48.189442525900347</v>
      </c>
      <c r="AX1173" s="17">
        <v>0</v>
      </c>
    </row>
    <row r="1174" spans="1:50" x14ac:dyDescent="0.25">
      <c r="A1174" s="22" t="s">
        <v>539</v>
      </c>
      <c r="B1174" s="22" t="s">
        <v>3949</v>
      </c>
      <c r="C1174" s="22" t="s">
        <v>674</v>
      </c>
      <c r="D1174" s="22">
        <v>2906</v>
      </c>
      <c r="E1174" s="22" t="s">
        <v>780</v>
      </c>
      <c r="F1174" s="43">
        <v>1.6255109999999999</v>
      </c>
      <c r="G1174" s="43">
        <v>596.08088192707999</v>
      </c>
      <c r="H1174" s="43">
        <v>21.754166666666666</v>
      </c>
      <c r="I1174" s="9">
        <v>5.6128787878787882</v>
      </c>
      <c r="J1174" s="9">
        <v>16.141287878787878</v>
      </c>
      <c r="K1174" s="11">
        <v>11.673106060606061</v>
      </c>
      <c r="L1174" s="41">
        <v>5393</v>
      </c>
      <c r="M1174" s="44">
        <v>2175</v>
      </c>
      <c r="N1174" s="13">
        <v>15</v>
      </c>
      <c r="O1174" s="13">
        <v>9</v>
      </c>
      <c r="P1174" s="22">
        <v>7</v>
      </c>
      <c r="Q1174" s="22">
        <v>3</v>
      </c>
      <c r="R1174" s="14">
        <v>0</v>
      </c>
      <c r="S1174" s="22">
        <v>464</v>
      </c>
      <c r="T1174" s="22">
        <v>0.46340826382963896</v>
      </c>
      <c r="U1174" s="22">
        <v>6719</v>
      </c>
      <c r="V1174" s="22"/>
      <c r="W1174" s="22">
        <v>835</v>
      </c>
      <c r="X1174" s="22">
        <v>550</v>
      </c>
      <c r="Y1174" s="14">
        <v>4544</v>
      </c>
      <c r="Z1174" s="10">
        <v>828</v>
      </c>
      <c r="AA1174" s="22">
        <v>547</v>
      </c>
      <c r="AB1174" s="22">
        <v>1543.32</v>
      </c>
      <c r="AC1174" s="22">
        <v>2.7269973744919614E-3</v>
      </c>
      <c r="AD1174" s="42">
        <v>4.7000000000000002E-3</v>
      </c>
      <c r="AE1174" s="22">
        <v>1207</v>
      </c>
      <c r="AF1174" s="22">
        <v>0.89660901741432963</v>
      </c>
      <c r="AG1174" s="22">
        <v>3.0496905354228899E-3</v>
      </c>
      <c r="AH1174" s="22">
        <v>0</v>
      </c>
      <c r="AI1174" s="22">
        <v>0</v>
      </c>
      <c r="AJ1174" s="22">
        <v>1</v>
      </c>
      <c r="AK1174" s="22">
        <v>0</v>
      </c>
      <c r="AL1174" s="45">
        <v>0</v>
      </c>
      <c r="AM1174" s="45">
        <v>0</v>
      </c>
      <c r="AN1174" s="45">
        <v>0</v>
      </c>
      <c r="AO1174" s="45">
        <v>0</v>
      </c>
      <c r="AP1174" s="45">
        <v>0</v>
      </c>
      <c r="AQ1174" s="45">
        <v>0</v>
      </c>
      <c r="AR1174" s="45">
        <v>0</v>
      </c>
      <c r="AS1174" s="45" t="s">
        <v>4443</v>
      </c>
      <c r="AT1174" s="45" t="s">
        <v>4444</v>
      </c>
      <c r="AU1174" s="45">
        <v>0.66527137014986382</v>
      </c>
      <c r="AV1174" s="10">
        <v>51.297022035529068</v>
      </c>
      <c r="AW1174" s="10">
        <v>38.383451446083129</v>
      </c>
      <c r="AX1174" s="17">
        <v>0.25801396458358727</v>
      </c>
    </row>
    <row r="1175" spans="1:50" x14ac:dyDescent="0.25">
      <c r="A1175" s="22" t="s">
        <v>964</v>
      </c>
      <c r="B1175" s="22" t="s">
        <v>3952</v>
      </c>
      <c r="C1175" s="22" t="s">
        <v>1056</v>
      </c>
      <c r="D1175" s="22">
        <v>3569</v>
      </c>
      <c r="E1175" s="22" t="s">
        <v>1394</v>
      </c>
      <c r="F1175" s="43">
        <v>4.4426E-2</v>
      </c>
      <c r="G1175" s="43">
        <v>32.11990639071</v>
      </c>
      <c r="H1175" s="43">
        <v>1.1962121212121213</v>
      </c>
      <c r="I1175" s="9">
        <v>0.73806818181818179</v>
      </c>
      <c r="J1175" s="9">
        <v>0.45814393939393944</v>
      </c>
      <c r="K1175" s="11">
        <v>1.0109848484848485</v>
      </c>
      <c r="L1175" s="41">
        <v>157</v>
      </c>
      <c r="M1175" s="44">
        <v>189</v>
      </c>
      <c r="N1175" s="13">
        <v>42</v>
      </c>
      <c r="O1175" s="13">
        <v>7</v>
      </c>
      <c r="P1175" s="22">
        <v>30</v>
      </c>
      <c r="Q1175" s="22">
        <v>4</v>
      </c>
      <c r="R1175" s="14">
        <v>0</v>
      </c>
      <c r="S1175" s="22">
        <v>53</v>
      </c>
      <c r="T1175" s="22">
        <v>0.15484483850538311</v>
      </c>
      <c r="U1175" s="22">
        <v>235</v>
      </c>
      <c r="V1175" s="22"/>
      <c r="W1175" s="22">
        <v>51</v>
      </c>
      <c r="X1175" s="22">
        <v>13</v>
      </c>
      <c r="Y1175" s="14">
        <v>46</v>
      </c>
      <c r="Z1175" s="10">
        <v>21</v>
      </c>
      <c r="AA1175" s="22">
        <v>9</v>
      </c>
      <c r="AB1175" s="22">
        <v>32.909999999999997</v>
      </c>
      <c r="AC1175" s="22">
        <v>1.3831298092714639E-3</v>
      </c>
      <c r="AD1175" s="42">
        <v>6.0000000000000002E-5</v>
      </c>
      <c r="AE1175" s="22">
        <v>1208</v>
      </c>
      <c r="AF1175" s="22">
        <v>4.8649376317242081E-2</v>
      </c>
      <c r="AG1175" s="22">
        <v>3.0405860198276301E-3</v>
      </c>
      <c r="AH1175" s="22">
        <v>0</v>
      </c>
      <c r="AI1175" s="22">
        <v>1</v>
      </c>
      <c r="AJ1175" s="22">
        <v>0</v>
      </c>
      <c r="AK1175" s="22">
        <v>0</v>
      </c>
      <c r="AL1175" s="45">
        <v>0</v>
      </c>
      <c r="AM1175" s="45">
        <v>0</v>
      </c>
      <c r="AN1175" s="45">
        <v>0</v>
      </c>
      <c r="AO1175" s="45">
        <v>0</v>
      </c>
      <c r="AP1175" s="45">
        <v>0</v>
      </c>
      <c r="AQ1175" s="45">
        <v>0</v>
      </c>
      <c r="AR1175" s="45">
        <v>0</v>
      </c>
      <c r="AS1175" s="45" t="s">
        <v>4443</v>
      </c>
      <c r="AT1175" s="45" t="s">
        <v>4445</v>
      </c>
      <c r="AU1175" s="45">
        <v>1.8632495457791103E-2</v>
      </c>
      <c r="AV1175" s="10">
        <v>45.837122778007434</v>
      </c>
      <c r="AW1175" s="10">
        <v>42.634578847371749</v>
      </c>
      <c r="AX1175" s="17">
        <v>0.61700443318556042</v>
      </c>
    </row>
    <row r="1176" spans="1:50" x14ac:dyDescent="0.25">
      <c r="A1176" s="22" t="s">
        <v>2906</v>
      </c>
      <c r="B1176" s="22" t="s">
        <v>3950</v>
      </c>
      <c r="C1176" s="22" t="s">
        <v>2920</v>
      </c>
      <c r="D1176" s="22">
        <v>1879</v>
      </c>
      <c r="E1176" s="22" t="s">
        <v>3235</v>
      </c>
      <c r="F1176" s="43">
        <v>0.74389000000000005</v>
      </c>
      <c r="G1176" s="43">
        <v>376.79252460742998</v>
      </c>
      <c r="H1176" s="43">
        <v>15.046212121212124</v>
      </c>
      <c r="I1176" s="9">
        <v>5.9662878787878784</v>
      </c>
      <c r="J1176" s="9">
        <v>9.0801136363636363</v>
      </c>
      <c r="K1176" s="11">
        <v>8.610795454545455</v>
      </c>
      <c r="L1176" s="41">
        <v>2053</v>
      </c>
      <c r="M1176" s="44">
        <v>757</v>
      </c>
      <c r="N1176" s="13">
        <v>428</v>
      </c>
      <c r="O1176" s="13">
        <v>122</v>
      </c>
      <c r="P1176" s="22">
        <v>332</v>
      </c>
      <c r="Q1176" s="22">
        <v>35</v>
      </c>
      <c r="R1176" s="14">
        <v>0</v>
      </c>
      <c r="S1176" s="22">
        <v>381</v>
      </c>
      <c r="T1176" s="22">
        <v>0.42771008509138519</v>
      </c>
      <c r="U1176" s="22">
        <v>2357</v>
      </c>
      <c r="V1176" s="22"/>
      <c r="W1176" s="22">
        <v>717</v>
      </c>
      <c r="X1176" s="22">
        <v>313</v>
      </c>
      <c r="Y1176" s="14">
        <v>1600</v>
      </c>
      <c r="Z1176" s="10">
        <v>385</v>
      </c>
      <c r="AA1176" s="22">
        <v>278</v>
      </c>
      <c r="AB1176" s="22">
        <v>671.45</v>
      </c>
      <c r="AC1176" s="22">
        <v>1.9742695287679581E-3</v>
      </c>
      <c r="AD1176" s="42">
        <v>1.58E-3</v>
      </c>
      <c r="AE1176" s="22">
        <v>1209</v>
      </c>
      <c r="AF1176" s="22">
        <v>0.48037828723313358</v>
      </c>
      <c r="AG1176" s="22">
        <v>3.04036890653882E-3</v>
      </c>
      <c r="AH1176" s="22">
        <v>0</v>
      </c>
      <c r="AI1176" s="22">
        <v>0</v>
      </c>
      <c r="AJ1176" s="22">
        <v>0</v>
      </c>
      <c r="AK1176" s="22">
        <v>0</v>
      </c>
      <c r="AL1176" s="45">
        <v>0</v>
      </c>
      <c r="AM1176" s="45">
        <v>0</v>
      </c>
      <c r="AN1176" s="45">
        <v>0</v>
      </c>
      <c r="AO1176" s="45">
        <v>0</v>
      </c>
      <c r="AP1176" s="45">
        <v>0</v>
      </c>
      <c r="AQ1176" s="45">
        <v>0</v>
      </c>
      <c r="AR1176" s="45">
        <v>0</v>
      </c>
      <c r="AS1176" s="45" t="s">
        <v>4443</v>
      </c>
      <c r="AT1176" s="45" t="s">
        <v>4445</v>
      </c>
      <c r="AU1176" s="45">
        <v>0.28989950436556716</v>
      </c>
      <c r="AV1176" s="10">
        <v>42.400350416119139</v>
      </c>
      <c r="AW1176" s="10">
        <v>47.653189668193939</v>
      </c>
      <c r="AX1176" s="17">
        <v>0.39653088968329886</v>
      </c>
    </row>
    <row r="1177" spans="1:50" x14ac:dyDescent="0.25">
      <c r="A1177" s="22" t="s">
        <v>539</v>
      </c>
      <c r="B1177" s="22" t="s">
        <v>3949</v>
      </c>
      <c r="C1177" s="22" t="s">
        <v>883</v>
      </c>
      <c r="D1177" s="22">
        <v>8904</v>
      </c>
      <c r="E1177" s="22" t="s">
        <v>940</v>
      </c>
      <c r="F1177" s="43">
        <v>0.48033999999999999</v>
      </c>
      <c r="G1177" s="43">
        <v>165.95202080242001</v>
      </c>
      <c r="H1177" s="43">
        <v>7.8115530303030303</v>
      </c>
      <c r="I1177" s="9">
        <v>0</v>
      </c>
      <c r="J1177" s="9">
        <v>7.8115530303030303</v>
      </c>
      <c r="K1177" s="11">
        <v>0</v>
      </c>
      <c r="L1177" s="41">
        <v>178</v>
      </c>
      <c r="M1177" s="44">
        <v>0</v>
      </c>
      <c r="N1177" s="13">
        <v>0</v>
      </c>
      <c r="O1177" s="13">
        <v>0</v>
      </c>
      <c r="P1177" s="22">
        <v>0</v>
      </c>
      <c r="Q1177" s="22">
        <v>0</v>
      </c>
      <c r="R1177" s="14">
        <v>0</v>
      </c>
      <c r="S1177" s="22">
        <v>188</v>
      </c>
      <c r="T1177" s="22">
        <v>1</v>
      </c>
      <c r="U1177" s="22">
        <v>336</v>
      </c>
      <c r="V1177" s="22"/>
      <c r="W1177" s="22">
        <v>62</v>
      </c>
      <c r="X1177" s="22">
        <v>42</v>
      </c>
      <c r="Y1177" s="14">
        <v>336</v>
      </c>
      <c r="Z1177" s="10">
        <v>62</v>
      </c>
      <c r="AA1177" s="22">
        <v>42</v>
      </c>
      <c r="AB1177" s="22">
        <v>115.18</v>
      </c>
      <c r="AC1177" s="22">
        <v>2.8944510448106297E-3</v>
      </c>
      <c r="AD1177" s="42">
        <v>3.6999999999999999E-4</v>
      </c>
      <c r="AE1177" s="22">
        <v>1210</v>
      </c>
      <c r="AF1177" s="22">
        <v>0.13920677390218356</v>
      </c>
      <c r="AG1177" s="22">
        <v>3.0262342152648598E-3</v>
      </c>
      <c r="AH1177" s="22">
        <v>0</v>
      </c>
      <c r="AI1177" s="22">
        <v>0</v>
      </c>
      <c r="AJ1177" s="22">
        <v>0</v>
      </c>
      <c r="AK1177" s="22">
        <v>0</v>
      </c>
      <c r="AL1177" s="45">
        <v>0</v>
      </c>
      <c r="AM1177" s="45">
        <v>0</v>
      </c>
      <c r="AN1177" s="45">
        <v>0</v>
      </c>
      <c r="AO1177" s="45">
        <v>0</v>
      </c>
      <c r="AP1177" s="45">
        <v>0</v>
      </c>
      <c r="AQ1177" s="45">
        <v>0</v>
      </c>
      <c r="AR1177" s="45">
        <v>0</v>
      </c>
      <c r="AS1177" s="45" t="s">
        <v>4443</v>
      </c>
      <c r="AT1177" s="45" t="s">
        <v>4445</v>
      </c>
      <c r="AU1177" s="45">
        <v>0.13920677390218356</v>
      </c>
      <c r="AV1177" s="10">
        <v>7.9369620560067888</v>
      </c>
      <c r="AW1177" s="10">
        <v>7.9369620560067888</v>
      </c>
      <c r="AX1177" s="17">
        <v>0</v>
      </c>
    </row>
    <row r="1178" spans="1:50" x14ac:dyDescent="0.25">
      <c r="A1178" s="22" t="s">
        <v>1672</v>
      </c>
      <c r="B1178" s="22" t="s">
        <v>3957</v>
      </c>
      <c r="C1178" s="22" t="s">
        <v>280</v>
      </c>
      <c r="D1178" s="22">
        <v>5033</v>
      </c>
      <c r="E1178" s="22" t="s">
        <v>500</v>
      </c>
      <c r="F1178" s="43">
        <v>0.210673</v>
      </c>
      <c r="G1178" s="43">
        <v>96.233450776219996</v>
      </c>
      <c r="H1178" s="43">
        <v>4.6000000000000005</v>
      </c>
      <c r="I1178" s="9">
        <v>8.1439393939393943E-3</v>
      </c>
      <c r="J1178" s="9">
        <v>4.5918560606060606</v>
      </c>
      <c r="K1178" s="11">
        <v>0.29734848484848486</v>
      </c>
      <c r="L1178" s="41">
        <v>265</v>
      </c>
      <c r="M1178" s="44">
        <v>32</v>
      </c>
      <c r="N1178" s="13">
        <v>2</v>
      </c>
      <c r="O1178" s="13">
        <v>1</v>
      </c>
      <c r="P1178" s="22">
        <v>0</v>
      </c>
      <c r="Q1178" s="22">
        <v>0</v>
      </c>
      <c r="R1178" s="14">
        <v>0</v>
      </c>
      <c r="S1178" s="22">
        <v>91</v>
      </c>
      <c r="T1178" s="22">
        <v>0.93535902503293811</v>
      </c>
      <c r="U1178" s="22">
        <v>494</v>
      </c>
      <c r="V1178" s="22"/>
      <c r="W1178" s="22">
        <v>87</v>
      </c>
      <c r="X1178" s="22">
        <v>58</v>
      </c>
      <c r="Y1178" s="14">
        <v>462</v>
      </c>
      <c r="Z1178" s="10">
        <v>87</v>
      </c>
      <c r="AA1178" s="22">
        <v>58</v>
      </c>
      <c r="AB1178" s="22">
        <v>160.77000000000001</v>
      </c>
      <c r="AC1178" s="22">
        <v>2.1891867983607513E-3</v>
      </c>
      <c r="AD1178" s="42">
        <v>4.0000000000000002E-4</v>
      </c>
      <c r="AE1178" s="22">
        <v>1211</v>
      </c>
      <c r="AF1178" s="22">
        <v>0.14514442740932135</v>
      </c>
      <c r="AG1178" s="22">
        <v>3.0238422376941947E-3</v>
      </c>
      <c r="AH1178" s="22">
        <v>0</v>
      </c>
      <c r="AI1178" s="22">
        <v>0</v>
      </c>
      <c r="AJ1178" s="22">
        <v>0</v>
      </c>
      <c r="AK1178" s="22">
        <v>0</v>
      </c>
      <c r="AL1178" s="45">
        <v>0</v>
      </c>
      <c r="AM1178" s="45">
        <v>0</v>
      </c>
      <c r="AN1178" s="45">
        <v>0</v>
      </c>
      <c r="AO1178" s="45">
        <v>0</v>
      </c>
      <c r="AP1178" s="45">
        <v>0</v>
      </c>
      <c r="AQ1178" s="45">
        <v>0</v>
      </c>
      <c r="AR1178" s="45">
        <v>0</v>
      </c>
      <c r="AS1178" s="45" t="s">
        <v>4443</v>
      </c>
      <c r="AT1178" s="45" t="s">
        <v>4445</v>
      </c>
      <c r="AU1178" s="45">
        <v>0.14488746057884533</v>
      </c>
      <c r="AV1178" s="10">
        <v>18.946586925139204</v>
      </c>
      <c r="AW1178" s="10">
        <v>18.913043478260867</v>
      </c>
      <c r="AX1178" s="17">
        <v>1.770421607378129E-3</v>
      </c>
    </row>
    <row r="1179" spans="1:50" x14ac:dyDescent="0.25">
      <c r="A1179" s="22" t="s">
        <v>8</v>
      </c>
      <c r="B1179" s="22" t="s">
        <v>3946</v>
      </c>
      <c r="C1179" s="22" t="s">
        <v>11</v>
      </c>
      <c r="D1179" s="22">
        <v>3416</v>
      </c>
      <c r="E1179" s="22" t="s">
        <v>13</v>
      </c>
      <c r="F1179" s="43">
        <v>1.796454</v>
      </c>
      <c r="G1179" s="43">
        <v>625.56320880221006</v>
      </c>
      <c r="H1179" s="43">
        <v>24.927083333333336</v>
      </c>
      <c r="I1179" s="9">
        <v>0.83939393939393947</v>
      </c>
      <c r="J1179" s="9">
        <v>24.087689393939392</v>
      </c>
      <c r="K1179" s="11">
        <v>1.7231060606060609</v>
      </c>
      <c r="L1179" s="41">
        <v>11425</v>
      </c>
      <c r="M1179" s="44">
        <v>951</v>
      </c>
      <c r="N1179" s="13">
        <v>480</v>
      </c>
      <c r="O1179" s="13">
        <v>441</v>
      </c>
      <c r="P1179" s="22">
        <v>389</v>
      </c>
      <c r="Q1179" s="22">
        <v>361</v>
      </c>
      <c r="R1179" s="14">
        <v>0</v>
      </c>
      <c r="S1179" s="22">
        <v>1262</v>
      </c>
      <c r="T1179" s="22">
        <v>0.93087414048550698</v>
      </c>
      <c r="U1179" s="22">
        <v>20276</v>
      </c>
      <c r="V1179" s="22"/>
      <c r="W1179" s="22">
        <v>3967</v>
      </c>
      <c r="X1179" s="22">
        <v>2739</v>
      </c>
      <c r="Y1179" s="14">
        <v>19325</v>
      </c>
      <c r="Z1179" s="10">
        <v>3578</v>
      </c>
      <c r="AA1179" s="22">
        <v>2378</v>
      </c>
      <c r="AB1179" s="22">
        <v>6641.11</v>
      </c>
      <c r="AC1179" s="22">
        <v>2.871738578487919E-3</v>
      </c>
      <c r="AD1179" s="42">
        <v>2.137E-2</v>
      </c>
      <c r="AE1179" s="22">
        <v>1212</v>
      </c>
      <c r="AF1179" s="22">
        <v>1.0826827062819491</v>
      </c>
      <c r="AG1179" s="22">
        <v>2.9991210700331E-3</v>
      </c>
      <c r="AH1179" s="22">
        <v>0</v>
      </c>
      <c r="AI1179" s="22">
        <v>0</v>
      </c>
      <c r="AJ1179" s="22">
        <v>0</v>
      </c>
      <c r="AK1179" s="22">
        <v>0</v>
      </c>
      <c r="AL1179" s="45">
        <v>0</v>
      </c>
      <c r="AM1179" s="45">
        <v>0</v>
      </c>
      <c r="AN1179" s="45">
        <v>0</v>
      </c>
      <c r="AO1179" s="45">
        <v>0</v>
      </c>
      <c r="AP1179" s="45">
        <v>0</v>
      </c>
      <c r="AQ1179" s="45">
        <v>0</v>
      </c>
      <c r="AR1179" s="45">
        <v>0</v>
      </c>
      <c r="AS1179" s="45" t="s">
        <v>4443</v>
      </c>
      <c r="AT1179" s="45" t="s">
        <v>4442</v>
      </c>
      <c r="AU1179" s="45">
        <v>1.046224477704343</v>
      </c>
      <c r="AV1179" s="10">
        <v>148.54060684210941</v>
      </c>
      <c r="AW1179" s="10">
        <v>159.14417049728374</v>
      </c>
      <c r="AX1179" s="17">
        <v>3.3673973331307221E-2</v>
      </c>
    </row>
    <row r="1180" spans="1:50" x14ac:dyDescent="0.25">
      <c r="A1180" s="22" t="s">
        <v>2906</v>
      </c>
      <c r="B1180" s="22" t="s">
        <v>3961</v>
      </c>
      <c r="C1180" s="22" t="s">
        <v>3038</v>
      </c>
      <c r="D1180" s="22">
        <v>1730</v>
      </c>
      <c r="E1180" s="22" t="s">
        <v>3039</v>
      </c>
      <c r="F1180" s="43">
        <v>0.79893099999999995</v>
      </c>
      <c r="G1180" s="43">
        <v>194.82218950290999</v>
      </c>
      <c r="H1180" s="43">
        <v>6.6649621212121222</v>
      </c>
      <c r="I1180" s="9">
        <v>0</v>
      </c>
      <c r="J1180" s="9">
        <v>6.6649621212121222</v>
      </c>
      <c r="K1180" s="11">
        <v>0</v>
      </c>
      <c r="L1180" s="41">
        <v>472</v>
      </c>
      <c r="M1180" s="44">
        <v>0</v>
      </c>
      <c r="N1180" s="13">
        <v>0</v>
      </c>
      <c r="O1180" s="13">
        <v>0</v>
      </c>
      <c r="P1180" s="22">
        <v>0</v>
      </c>
      <c r="Q1180" s="22">
        <v>0</v>
      </c>
      <c r="R1180" s="14">
        <v>0</v>
      </c>
      <c r="S1180" s="22">
        <v>143</v>
      </c>
      <c r="T1180" s="22">
        <v>1</v>
      </c>
      <c r="U1180" s="22">
        <v>869</v>
      </c>
      <c r="V1180" s="22"/>
      <c r="W1180" s="22">
        <v>159</v>
      </c>
      <c r="X1180" s="22">
        <v>106</v>
      </c>
      <c r="Y1180" s="14">
        <v>869</v>
      </c>
      <c r="Z1180" s="10">
        <v>159</v>
      </c>
      <c r="AA1180" s="22">
        <v>106</v>
      </c>
      <c r="AB1180" s="22">
        <v>296.04000000000002</v>
      </c>
      <c r="AC1180" s="22">
        <v>4.1008213799386883E-3</v>
      </c>
      <c r="AD1180" s="42">
        <v>1.3600000000000001E-3</v>
      </c>
      <c r="AE1180" s="22">
        <v>1213</v>
      </c>
      <c r="AF1180" s="22">
        <v>0.21548497475165113</v>
      </c>
      <c r="AG1180" s="22">
        <v>2.99284687155071E-3</v>
      </c>
      <c r="AH1180" s="22">
        <v>0</v>
      </c>
      <c r="AI1180" s="22">
        <v>0</v>
      </c>
      <c r="AJ1180" s="22">
        <v>0</v>
      </c>
      <c r="AK1180" s="22">
        <v>0</v>
      </c>
      <c r="AL1180" s="45">
        <v>0</v>
      </c>
      <c r="AM1180" s="45">
        <v>0</v>
      </c>
      <c r="AN1180" s="45">
        <v>0</v>
      </c>
      <c r="AO1180" s="45">
        <v>0</v>
      </c>
      <c r="AP1180" s="45">
        <v>0</v>
      </c>
      <c r="AQ1180" s="45">
        <v>0</v>
      </c>
      <c r="AR1180" s="45">
        <v>0</v>
      </c>
      <c r="AS1180" s="45" t="s">
        <v>4443</v>
      </c>
      <c r="AT1180" s="45" t="s">
        <v>4445</v>
      </c>
      <c r="AU1180" s="45">
        <v>0.21548497475165113</v>
      </c>
      <c r="AV1180" s="10">
        <v>23.856099570913013</v>
      </c>
      <c r="AW1180" s="10">
        <v>23.856099570913013</v>
      </c>
      <c r="AX1180" s="17">
        <v>0</v>
      </c>
    </row>
    <row r="1181" spans="1:50" x14ac:dyDescent="0.25">
      <c r="A1181" s="22" t="s">
        <v>964</v>
      </c>
      <c r="B1181" s="22" t="s">
        <v>3948</v>
      </c>
      <c r="C1181" s="22" t="s">
        <v>1001</v>
      </c>
      <c r="D1181" s="22">
        <v>1082</v>
      </c>
      <c r="E1181" s="22" t="s">
        <v>1262</v>
      </c>
      <c r="F1181" s="43">
        <v>1.4199539999999999</v>
      </c>
      <c r="G1181" s="43">
        <v>485.15630707534001</v>
      </c>
      <c r="H1181" s="43">
        <v>23.931060606060605</v>
      </c>
      <c r="I1181" s="9">
        <v>0</v>
      </c>
      <c r="J1181" s="9">
        <v>23.931060606060605</v>
      </c>
      <c r="K1181" s="11">
        <v>0</v>
      </c>
      <c r="L1181" s="41">
        <v>12051</v>
      </c>
      <c r="M1181" s="44">
        <v>0</v>
      </c>
      <c r="N1181" s="13">
        <v>0</v>
      </c>
      <c r="O1181" s="13">
        <v>0</v>
      </c>
      <c r="P1181" s="22">
        <v>0</v>
      </c>
      <c r="Q1181" s="22">
        <v>0</v>
      </c>
      <c r="R1181" s="14">
        <v>0</v>
      </c>
      <c r="S1181" s="22">
        <v>494</v>
      </c>
      <c r="T1181" s="22">
        <v>1</v>
      </c>
      <c r="U1181" s="22">
        <v>21897</v>
      </c>
      <c r="V1181" s="22"/>
      <c r="W1181" s="22">
        <v>3951</v>
      </c>
      <c r="X1181" s="22">
        <v>2604</v>
      </c>
      <c r="Y1181" s="14">
        <v>21897</v>
      </c>
      <c r="Z1181" s="10">
        <v>3951</v>
      </c>
      <c r="AA1181" s="22">
        <v>2604</v>
      </c>
      <c r="AB1181" s="22">
        <v>7383.6</v>
      </c>
      <c r="AC1181" s="22">
        <v>2.9267969503681936E-3</v>
      </c>
      <c r="AD1181" s="42">
        <v>2.4049999999999998E-2</v>
      </c>
      <c r="AE1181" s="22">
        <v>1214</v>
      </c>
      <c r="AF1181" s="22">
        <v>0.95424248054203975</v>
      </c>
      <c r="AG1181" s="22">
        <v>2.9913557383763E-3</v>
      </c>
      <c r="AH1181" s="22">
        <v>0</v>
      </c>
      <c r="AI1181" s="22">
        <v>0</v>
      </c>
      <c r="AJ1181" s="22">
        <v>0</v>
      </c>
      <c r="AK1181" s="22">
        <v>0</v>
      </c>
      <c r="AL1181" s="45">
        <v>0</v>
      </c>
      <c r="AM1181" s="45">
        <v>0</v>
      </c>
      <c r="AN1181" s="45">
        <v>0</v>
      </c>
      <c r="AO1181" s="45">
        <v>0</v>
      </c>
      <c r="AP1181" s="45">
        <v>0</v>
      </c>
      <c r="AQ1181" s="45">
        <v>0</v>
      </c>
      <c r="AR1181" s="45">
        <v>0</v>
      </c>
      <c r="AS1181" s="45" t="s">
        <v>4443</v>
      </c>
      <c r="AT1181" s="45" t="s">
        <v>4442</v>
      </c>
      <c r="AU1181" s="45">
        <v>0.95424248054203975</v>
      </c>
      <c r="AV1181" s="10">
        <v>165.09924340751527</v>
      </c>
      <c r="AW1181" s="10">
        <v>165.09924340751527</v>
      </c>
      <c r="AX1181" s="17">
        <v>0</v>
      </c>
    </row>
    <row r="1182" spans="1:50" x14ac:dyDescent="0.25">
      <c r="A1182" s="22" t="s">
        <v>2195</v>
      </c>
      <c r="B1182" s="22" t="s">
        <v>3960</v>
      </c>
      <c r="C1182" s="22" t="s">
        <v>2351</v>
      </c>
      <c r="D1182" s="22">
        <v>7415</v>
      </c>
      <c r="E1182" s="22" t="s">
        <v>2352</v>
      </c>
      <c r="F1182" s="43">
        <v>0.256716</v>
      </c>
      <c r="G1182" s="43">
        <v>136.62467041963001</v>
      </c>
      <c r="H1182" s="43">
        <v>4.8409090909090908</v>
      </c>
      <c r="I1182" s="9">
        <v>0</v>
      </c>
      <c r="J1182" s="9">
        <v>4.8409090909090908</v>
      </c>
      <c r="K1182" s="11">
        <v>0</v>
      </c>
      <c r="L1182" s="41">
        <v>143</v>
      </c>
      <c r="M1182" s="44">
        <v>0</v>
      </c>
      <c r="N1182" s="13">
        <v>0</v>
      </c>
      <c r="O1182" s="13">
        <v>0</v>
      </c>
      <c r="P1182" s="22">
        <v>0</v>
      </c>
      <c r="Q1182" s="22">
        <v>0</v>
      </c>
      <c r="R1182" s="14">
        <v>0</v>
      </c>
      <c r="S1182" s="22">
        <v>92</v>
      </c>
      <c r="T1182" s="22">
        <v>1</v>
      </c>
      <c r="U1182" s="22">
        <v>272</v>
      </c>
      <c r="V1182" s="22"/>
      <c r="W1182" s="22">
        <v>51</v>
      </c>
      <c r="X1182" s="22">
        <v>35</v>
      </c>
      <c r="Y1182" s="14">
        <v>272</v>
      </c>
      <c r="Z1182" s="10">
        <v>51</v>
      </c>
      <c r="AA1182" s="22">
        <v>35</v>
      </c>
      <c r="AB1182" s="22">
        <v>94.35</v>
      </c>
      <c r="AC1182" s="22">
        <v>1.8789871493305023E-3</v>
      </c>
      <c r="AD1182" s="42">
        <v>2.0000000000000001E-4</v>
      </c>
      <c r="AE1182" s="22">
        <v>1215</v>
      </c>
      <c r="AF1182" s="22">
        <v>9.5684682615730876E-2</v>
      </c>
      <c r="AG1182" s="22">
        <v>2.9901463317415899E-3</v>
      </c>
      <c r="AH1182" s="22">
        <v>0</v>
      </c>
      <c r="AI1182" s="22">
        <v>0</v>
      </c>
      <c r="AJ1182" s="22">
        <v>0</v>
      </c>
      <c r="AK1182" s="22">
        <v>0</v>
      </c>
      <c r="AL1182" s="45">
        <v>0</v>
      </c>
      <c r="AM1182" s="45">
        <v>0</v>
      </c>
      <c r="AN1182" s="45">
        <v>0</v>
      </c>
      <c r="AO1182" s="45">
        <v>0</v>
      </c>
      <c r="AP1182" s="45">
        <v>0</v>
      </c>
      <c r="AQ1182" s="45">
        <v>0</v>
      </c>
      <c r="AR1182" s="45">
        <v>0</v>
      </c>
      <c r="AS1182" s="45" t="s">
        <v>4443</v>
      </c>
      <c r="AT1182" s="45" t="s">
        <v>4445</v>
      </c>
      <c r="AU1182" s="45">
        <v>9.5684682615730876E-2</v>
      </c>
      <c r="AV1182" s="10">
        <v>10.535211267605634</v>
      </c>
      <c r="AW1182" s="10">
        <v>10.535211267605634</v>
      </c>
      <c r="AX1182" s="17">
        <v>0</v>
      </c>
    </row>
    <row r="1183" spans="1:50" x14ac:dyDescent="0.25">
      <c r="A1183" s="22" t="s">
        <v>539</v>
      </c>
      <c r="B1183" s="22" t="s">
        <v>3949</v>
      </c>
      <c r="C1183" s="22" t="s">
        <v>871</v>
      </c>
      <c r="D1183" s="22">
        <v>1058</v>
      </c>
      <c r="E1183" s="22" t="s">
        <v>872</v>
      </c>
      <c r="F1183" s="43">
        <v>0.56492699999999996</v>
      </c>
      <c r="G1183" s="43">
        <v>221.09481817899001</v>
      </c>
      <c r="H1183" s="43">
        <v>10.144318181818182</v>
      </c>
      <c r="I1183" s="9">
        <v>0</v>
      </c>
      <c r="J1183" s="9">
        <v>10.144318181818182</v>
      </c>
      <c r="K1183" s="11">
        <v>0</v>
      </c>
      <c r="L1183" s="41">
        <v>1666</v>
      </c>
      <c r="M1183" s="44">
        <v>0</v>
      </c>
      <c r="N1183" s="13">
        <v>0</v>
      </c>
      <c r="O1183" s="13">
        <v>0</v>
      </c>
      <c r="P1183" s="22">
        <v>0</v>
      </c>
      <c r="Q1183" s="22">
        <v>0</v>
      </c>
      <c r="R1183" s="14">
        <v>0</v>
      </c>
      <c r="S1183" s="22">
        <v>223</v>
      </c>
      <c r="T1183" s="22">
        <v>1</v>
      </c>
      <c r="U1183" s="22">
        <v>3038</v>
      </c>
      <c r="V1183" s="22"/>
      <c r="W1183" s="22">
        <v>550</v>
      </c>
      <c r="X1183" s="22">
        <v>363</v>
      </c>
      <c r="Y1183" s="14">
        <v>3038</v>
      </c>
      <c r="Z1183" s="10">
        <v>550</v>
      </c>
      <c r="AA1183" s="22">
        <v>363</v>
      </c>
      <c r="AB1183" s="22">
        <v>1026.92</v>
      </c>
      <c r="AC1183" s="22">
        <v>2.5551345104011278E-3</v>
      </c>
      <c r="AD1183" s="42">
        <v>2.9199999999999999E-3</v>
      </c>
      <c r="AE1183" s="22">
        <v>1216</v>
      </c>
      <c r="AF1183" s="22">
        <v>0.24576297879863354</v>
      </c>
      <c r="AG1183" s="22">
        <v>2.9609997445618499E-3</v>
      </c>
      <c r="AH1183" s="22">
        <v>0</v>
      </c>
      <c r="AI1183" s="22">
        <v>0</v>
      </c>
      <c r="AJ1183" s="22">
        <v>0</v>
      </c>
      <c r="AK1183" s="22">
        <v>0</v>
      </c>
      <c r="AL1183" s="45">
        <v>0</v>
      </c>
      <c r="AM1183" s="45">
        <v>0</v>
      </c>
      <c r="AN1183" s="45">
        <v>0</v>
      </c>
      <c r="AO1183" s="45">
        <v>0</v>
      </c>
      <c r="AP1183" s="45">
        <v>0</v>
      </c>
      <c r="AQ1183" s="45">
        <v>0</v>
      </c>
      <c r="AR1183" s="45">
        <v>0</v>
      </c>
      <c r="AS1183" s="45" t="s">
        <v>4443</v>
      </c>
      <c r="AT1183" s="45" t="s">
        <v>4445</v>
      </c>
      <c r="AU1183" s="45">
        <v>0.24576297879863354</v>
      </c>
      <c r="AV1183" s="10">
        <v>54.217542287442591</v>
      </c>
      <c r="AW1183" s="10">
        <v>54.217542287442591</v>
      </c>
      <c r="AX1183" s="17">
        <v>0</v>
      </c>
    </row>
    <row r="1184" spans="1:50" x14ac:dyDescent="0.25">
      <c r="A1184" s="22" t="s">
        <v>539</v>
      </c>
      <c r="B1184" s="22" t="s">
        <v>3949</v>
      </c>
      <c r="C1184" s="22" t="s">
        <v>573</v>
      </c>
      <c r="D1184" s="22">
        <v>5327</v>
      </c>
      <c r="E1184" s="22" t="s">
        <v>642</v>
      </c>
      <c r="F1184" s="43">
        <v>1.3763669999999999</v>
      </c>
      <c r="G1184" s="43">
        <v>627.25847171496002</v>
      </c>
      <c r="H1184" s="43">
        <v>25.79280303030303</v>
      </c>
      <c r="I1184" s="9">
        <v>0</v>
      </c>
      <c r="J1184" s="9">
        <v>25.79280303030303</v>
      </c>
      <c r="K1184" s="11">
        <v>0</v>
      </c>
      <c r="L1184" s="41">
        <v>3407</v>
      </c>
      <c r="M1184" s="44">
        <v>0</v>
      </c>
      <c r="N1184" s="13">
        <v>0</v>
      </c>
      <c r="O1184" s="13">
        <v>0</v>
      </c>
      <c r="P1184" s="22">
        <v>0</v>
      </c>
      <c r="Q1184" s="22">
        <v>0</v>
      </c>
      <c r="R1184" s="14">
        <v>0</v>
      </c>
      <c r="S1184" s="22">
        <v>583</v>
      </c>
      <c r="T1184" s="22">
        <v>1</v>
      </c>
      <c r="U1184" s="22">
        <v>6199</v>
      </c>
      <c r="V1184" s="22"/>
      <c r="W1184" s="22">
        <v>1120</v>
      </c>
      <c r="X1184" s="22">
        <v>739</v>
      </c>
      <c r="Y1184" s="14">
        <v>6199</v>
      </c>
      <c r="Z1184" s="10">
        <v>1120</v>
      </c>
      <c r="AA1184" s="22">
        <v>739</v>
      </c>
      <c r="AB1184" s="22">
        <v>2092.31</v>
      </c>
      <c r="AC1184" s="22">
        <v>2.1942581281316695E-3</v>
      </c>
      <c r="AD1184" s="42">
        <v>5.11E-3</v>
      </c>
      <c r="AE1184" s="22">
        <v>1217</v>
      </c>
      <c r="AF1184" s="22">
        <v>0.83969892765621434</v>
      </c>
      <c r="AG1184" s="22">
        <v>2.9463120268639099E-3</v>
      </c>
      <c r="AH1184" s="22">
        <v>0</v>
      </c>
      <c r="AI1184" s="22">
        <v>0</v>
      </c>
      <c r="AJ1184" s="22">
        <v>0</v>
      </c>
      <c r="AK1184" s="22">
        <v>0</v>
      </c>
      <c r="AL1184" s="45">
        <v>0</v>
      </c>
      <c r="AM1184" s="45">
        <v>0</v>
      </c>
      <c r="AN1184" s="45">
        <v>0</v>
      </c>
      <c r="AO1184" s="45">
        <v>0</v>
      </c>
      <c r="AP1184" s="45">
        <v>0</v>
      </c>
      <c r="AQ1184" s="45">
        <v>0</v>
      </c>
      <c r="AR1184" s="45">
        <v>0</v>
      </c>
      <c r="AS1184" s="45" t="s">
        <v>4443</v>
      </c>
      <c r="AT1184" s="45" t="s">
        <v>4444</v>
      </c>
      <c r="AU1184" s="45">
        <v>0.83969892765621434</v>
      </c>
      <c r="AV1184" s="10">
        <v>43.422965649919959</v>
      </c>
      <c r="AW1184" s="10">
        <v>43.422965649919959</v>
      </c>
      <c r="AX1184" s="17">
        <v>0</v>
      </c>
    </row>
    <row r="1185" spans="1:50" x14ac:dyDescent="0.25">
      <c r="A1185" s="22" t="s">
        <v>539</v>
      </c>
      <c r="B1185" s="22" t="s">
        <v>3949</v>
      </c>
      <c r="C1185" s="22" t="s">
        <v>615</v>
      </c>
      <c r="D1185" s="22">
        <v>9122</v>
      </c>
      <c r="E1185" s="22" t="s">
        <v>811</v>
      </c>
      <c r="F1185" s="43">
        <v>0.14088600000000001</v>
      </c>
      <c r="G1185" s="43">
        <v>11.95796364227</v>
      </c>
      <c r="H1185" s="43">
        <v>0.72708333333333341</v>
      </c>
      <c r="I1185" s="9">
        <v>0</v>
      </c>
      <c r="J1185" s="9">
        <v>0.72708333333333341</v>
      </c>
      <c r="K1185" s="11">
        <v>0</v>
      </c>
      <c r="L1185" s="41">
        <v>82</v>
      </c>
      <c r="M1185" s="44">
        <v>0</v>
      </c>
      <c r="N1185" s="13">
        <v>0</v>
      </c>
      <c r="O1185" s="13">
        <v>0</v>
      </c>
      <c r="P1185" s="22">
        <v>0</v>
      </c>
      <c r="Q1185" s="22">
        <v>0</v>
      </c>
      <c r="R1185" s="14">
        <v>0</v>
      </c>
      <c r="S1185" s="22">
        <v>20</v>
      </c>
      <c r="T1185" s="22">
        <v>1</v>
      </c>
      <c r="U1185" s="22">
        <v>161</v>
      </c>
      <c r="V1185" s="22"/>
      <c r="W1185" s="22">
        <v>31</v>
      </c>
      <c r="X1185" s="22">
        <v>21</v>
      </c>
      <c r="Y1185" s="14">
        <v>161</v>
      </c>
      <c r="Z1185" s="10">
        <v>31</v>
      </c>
      <c r="AA1185" s="22">
        <v>21</v>
      </c>
      <c r="AB1185" s="22">
        <v>56.96</v>
      </c>
      <c r="AC1185" s="22">
        <v>1.1781771898183777E-2</v>
      </c>
      <c r="AD1185" s="42">
        <v>7.6000000000000004E-4</v>
      </c>
      <c r="AE1185" s="22">
        <v>1218</v>
      </c>
      <c r="AF1185" s="22">
        <v>5.2633904074452537E-2</v>
      </c>
      <c r="AG1185" s="22">
        <v>2.9241057819140298E-3</v>
      </c>
      <c r="AH1185" s="22">
        <v>0</v>
      </c>
      <c r="AI1185" s="22">
        <v>0</v>
      </c>
      <c r="AJ1185" s="22">
        <v>0</v>
      </c>
      <c r="AK1185" s="22">
        <v>0</v>
      </c>
      <c r="AL1185" s="45">
        <v>0</v>
      </c>
      <c r="AM1185" s="45">
        <v>0</v>
      </c>
      <c r="AN1185" s="45">
        <v>0</v>
      </c>
      <c r="AO1185" s="45">
        <v>0</v>
      </c>
      <c r="AP1185" s="45">
        <v>0</v>
      </c>
      <c r="AQ1185" s="45">
        <v>0</v>
      </c>
      <c r="AR1185" s="45">
        <v>0</v>
      </c>
      <c r="AS1185" s="45" t="s">
        <v>4443</v>
      </c>
      <c r="AT1185" s="45" t="s">
        <v>4445</v>
      </c>
      <c r="AU1185" s="45">
        <v>5.263390407445253E-2</v>
      </c>
      <c r="AV1185" s="10">
        <v>42.636103151862457</v>
      </c>
      <c r="AW1185" s="10">
        <v>42.636103151862457</v>
      </c>
      <c r="AX1185" s="17">
        <v>0</v>
      </c>
    </row>
    <row r="1186" spans="1:50" x14ac:dyDescent="0.25">
      <c r="A1186" s="22" t="s">
        <v>964</v>
      </c>
      <c r="B1186" s="22" t="s">
        <v>3948</v>
      </c>
      <c r="C1186" s="22" t="s">
        <v>1366</v>
      </c>
      <c r="D1186" s="22">
        <v>7283</v>
      </c>
      <c r="E1186" s="22" t="s">
        <v>1574</v>
      </c>
      <c r="F1186" s="43">
        <v>1.444029</v>
      </c>
      <c r="G1186" s="43">
        <v>440.48895044977002</v>
      </c>
      <c r="H1186" s="43">
        <v>17.967803030303031</v>
      </c>
      <c r="I1186" s="9">
        <v>0</v>
      </c>
      <c r="J1186" s="9">
        <v>17.967803030303031</v>
      </c>
      <c r="K1186" s="11">
        <v>0</v>
      </c>
      <c r="L1186" s="41">
        <v>10064</v>
      </c>
      <c r="M1186" s="44">
        <v>0</v>
      </c>
      <c r="N1186" s="13">
        <v>0</v>
      </c>
      <c r="O1186" s="13">
        <v>0</v>
      </c>
      <c r="P1186" s="22">
        <v>0</v>
      </c>
      <c r="Q1186" s="22">
        <v>0</v>
      </c>
      <c r="R1186" s="14">
        <v>0</v>
      </c>
      <c r="S1186" s="22">
        <v>263</v>
      </c>
      <c r="T1186" s="22">
        <v>1</v>
      </c>
      <c r="U1186" s="22">
        <v>18288</v>
      </c>
      <c r="V1186" s="22"/>
      <c r="W1186" s="22">
        <v>3300</v>
      </c>
      <c r="X1186" s="22">
        <v>2175</v>
      </c>
      <c r="Y1186" s="14">
        <v>18288</v>
      </c>
      <c r="Z1186" s="10">
        <v>3300</v>
      </c>
      <c r="AA1186" s="22">
        <v>2175</v>
      </c>
      <c r="AB1186" s="22">
        <v>6166.92</v>
      </c>
      <c r="AC1186" s="22">
        <v>3.2782411420889117E-3</v>
      </c>
      <c r="AD1186" s="42">
        <v>2.2499999999999999E-2</v>
      </c>
      <c r="AE1186" s="22">
        <v>1219</v>
      </c>
      <c r="AF1186" s="22">
        <v>0.77350030193157882</v>
      </c>
      <c r="AG1186" s="22">
        <v>2.9188690638927502E-3</v>
      </c>
      <c r="AH1186" s="22">
        <v>0</v>
      </c>
      <c r="AI1186" s="22">
        <v>0</v>
      </c>
      <c r="AJ1186" s="22">
        <v>0</v>
      </c>
      <c r="AK1186" s="22">
        <v>0</v>
      </c>
      <c r="AL1186" s="45">
        <v>0</v>
      </c>
      <c r="AM1186" s="45">
        <v>0</v>
      </c>
      <c r="AN1186" s="45">
        <v>0</v>
      </c>
      <c r="AO1186" s="45">
        <v>0</v>
      </c>
      <c r="AP1186" s="45">
        <v>0</v>
      </c>
      <c r="AQ1186" s="45">
        <v>0</v>
      </c>
      <c r="AR1186" s="45">
        <v>0</v>
      </c>
      <c r="AS1186" s="45" t="s">
        <v>4443</v>
      </c>
      <c r="AT1186" s="45" t="s">
        <v>4442</v>
      </c>
      <c r="AU1186" s="45">
        <v>0.77350030193157882</v>
      </c>
      <c r="AV1186" s="10">
        <v>183.66185306208496</v>
      </c>
      <c r="AW1186" s="10">
        <v>183.66185306208496</v>
      </c>
      <c r="AX1186" s="17">
        <v>0</v>
      </c>
    </row>
    <row r="1187" spans="1:50" x14ac:dyDescent="0.25">
      <c r="A1187" s="22" t="s">
        <v>539</v>
      </c>
      <c r="B1187" s="22" t="s">
        <v>3949</v>
      </c>
      <c r="C1187" s="22" t="s">
        <v>879</v>
      </c>
      <c r="D1187" s="22">
        <v>8014</v>
      </c>
      <c r="E1187" s="22" t="s">
        <v>880</v>
      </c>
      <c r="F1187" s="43">
        <v>0.853487</v>
      </c>
      <c r="G1187" s="43">
        <v>251.1991001893</v>
      </c>
      <c r="H1187" s="43">
        <v>11.763825757575757</v>
      </c>
      <c r="I1187" s="9">
        <v>0</v>
      </c>
      <c r="J1187" s="9">
        <v>11.763825757575757</v>
      </c>
      <c r="K1187" s="11">
        <v>0</v>
      </c>
      <c r="L1187" s="41">
        <v>5475</v>
      </c>
      <c r="M1187" s="44">
        <v>0</v>
      </c>
      <c r="N1187" s="13">
        <v>0</v>
      </c>
      <c r="O1187" s="13">
        <v>0</v>
      </c>
      <c r="P1187" s="22">
        <v>0</v>
      </c>
      <c r="Q1187" s="22">
        <v>0</v>
      </c>
      <c r="R1187" s="14">
        <v>0</v>
      </c>
      <c r="S1187" s="22">
        <v>257</v>
      </c>
      <c r="T1187" s="22">
        <v>1</v>
      </c>
      <c r="U1187" s="22">
        <v>9955</v>
      </c>
      <c r="V1187" s="22"/>
      <c r="W1187" s="22">
        <v>1797</v>
      </c>
      <c r="X1187" s="22">
        <v>1185</v>
      </c>
      <c r="Y1187" s="14">
        <v>9955</v>
      </c>
      <c r="Z1187" s="10">
        <v>1797</v>
      </c>
      <c r="AA1187" s="22">
        <v>1185</v>
      </c>
      <c r="AB1187" s="22">
        <v>3357.84</v>
      </c>
      <c r="AC1187" s="22">
        <v>3.3976515017642363E-3</v>
      </c>
      <c r="AD1187" s="42">
        <v>1.2699999999999999E-2</v>
      </c>
      <c r="AE1187" s="22">
        <v>1220</v>
      </c>
      <c r="AF1187" s="22">
        <v>0.24200336826829894</v>
      </c>
      <c r="AG1187" s="22">
        <v>2.91570323214818E-3</v>
      </c>
      <c r="AH1187" s="22">
        <v>0</v>
      </c>
      <c r="AI1187" s="22">
        <v>0</v>
      </c>
      <c r="AJ1187" s="22">
        <v>0</v>
      </c>
      <c r="AK1187" s="22">
        <v>0</v>
      </c>
      <c r="AL1187" s="45">
        <v>0</v>
      </c>
      <c r="AM1187" s="45">
        <v>0</v>
      </c>
      <c r="AN1187" s="45">
        <v>0</v>
      </c>
      <c r="AO1187" s="45">
        <v>0</v>
      </c>
      <c r="AP1187" s="45">
        <v>0</v>
      </c>
      <c r="AQ1187" s="45">
        <v>0</v>
      </c>
      <c r="AR1187" s="45">
        <v>0</v>
      </c>
      <c r="AS1187" s="45" t="s">
        <v>4443</v>
      </c>
      <c r="AT1187" s="45" t="s">
        <v>4443</v>
      </c>
      <c r="AU1187" s="45">
        <v>0.24200336826829894</v>
      </c>
      <c r="AV1187" s="10">
        <v>152.75642780094344</v>
      </c>
      <c r="AW1187" s="10">
        <v>152.75642780094344</v>
      </c>
      <c r="AX1187" s="17">
        <v>0</v>
      </c>
    </row>
    <row r="1188" spans="1:50" x14ac:dyDescent="0.25">
      <c r="A1188" s="22" t="s">
        <v>964</v>
      </c>
      <c r="B1188" s="22" t="s">
        <v>3952</v>
      </c>
      <c r="C1188" s="22" t="s">
        <v>1133</v>
      </c>
      <c r="D1188" s="22">
        <v>3504</v>
      </c>
      <c r="E1188" s="22" t="s">
        <v>1311</v>
      </c>
      <c r="F1188" s="43">
        <v>3.8767999999999997E-2</v>
      </c>
      <c r="G1188" s="43">
        <v>38.919165481690001</v>
      </c>
      <c r="H1188" s="43">
        <v>1.978598484848485</v>
      </c>
      <c r="I1188" s="9">
        <v>0</v>
      </c>
      <c r="J1188" s="9">
        <v>1.978598484848485</v>
      </c>
      <c r="K1188" s="11">
        <v>2.1022727272727276E-2</v>
      </c>
      <c r="L1188" s="41">
        <v>365</v>
      </c>
      <c r="M1188" s="44">
        <v>8</v>
      </c>
      <c r="N1188" s="13">
        <v>8</v>
      </c>
      <c r="O1188" s="13">
        <v>1</v>
      </c>
      <c r="P1188" s="22">
        <v>0</v>
      </c>
      <c r="Q1188" s="22">
        <v>0</v>
      </c>
      <c r="R1188" s="14">
        <v>0</v>
      </c>
      <c r="S1188" s="22">
        <v>106</v>
      </c>
      <c r="T1188" s="22">
        <v>0.98937494017421268</v>
      </c>
      <c r="U1188" s="22">
        <v>676</v>
      </c>
      <c r="V1188" s="22"/>
      <c r="W1188" s="22">
        <v>130</v>
      </c>
      <c r="X1188" s="22">
        <v>83</v>
      </c>
      <c r="Y1188" s="14">
        <v>668</v>
      </c>
      <c r="Z1188" s="10">
        <v>130</v>
      </c>
      <c r="AA1188" s="22">
        <v>83</v>
      </c>
      <c r="AB1188" s="22">
        <v>238.22</v>
      </c>
      <c r="AC1188" s="22">
        <v>9.9611591153563853E-4</v>
      </c>
      <c r="AD1188" s="42">
        <v>2.7E-4</v>
      </c>
      <c r="AE1188" s="22">
        <v>1221</v>
      </c>
      <c r="AF1188" s="22">
        <v>0.10400849809886376</v>
      </c>
      <c r="AG1188" s="22">
        <v>2.88912494719066E-3</v>
      </c>
      <c r="AH1188" s="22">
        <v>0</v>
      </c>
      <c r="AI1188" s="22">
        <v>0</v>
      </c>
      <c r="AJ1188" s="22">
        <v>0</v>
      </c>
      <c r="AK1188" s="22">
        <v>0</v>
      </c>
      <c r="AL1188" s="45">
        <v>0</v>
      </c>
      <c r="AM1188" s="45">
        <v>0</v>
      </c>
      <c r="AN1188" s="45">
        <v>0</v>
      </c>
      <c r="AO1188" s="45">
        <v>0</v>
      </c>
      <c r="AP1188" s="45">
        <v>0</v>
      </c>
      <c r="AQ1188" s="45">
        <v>0</v>
      </c>
      <c r="AR1188" s="45">
        <v>0</v>
      </c>
      <c r="AS1188" s="45" t="s">
        <v>4443</v>
      </c>
      <c r="AT1188" s="45" t="s">
        <v>4445</v>
      </c>
      <c r="AU1188" s="45">
        <v>0.10400849809886376</v>
      </c>
      <c r="AV1188" s="10">
        <v>65.703072652436106</v>
      </c>
      <c r="AW1188" s="10">
        <v>65.703072652436106</v>
      </c>
      <c r="AX1188" s="17">
        <v>0</v>
      </c>
    </row>
    <row r="1189" spans="1:50" x14ac:dyDescent="0.25">
      <c r="A1189" s="22" t="s">
        <v>1672</v>
      </c>
      <c r="B1189" s="22" t="s">
        <v>3957</v>
      </c>
      <c r="C1189" s="22" t="s">
        <v>1674</v>
      </c>
      <c r="D1189" s="22">
        <v>4557</v>
      </c>
      <c r="E1189" s="22" t="s">
        <v>1695</v>
      </c>
      <c r="F1189" s="43">
        <v>1.9927969999999999</v>
      </c>
      <c r="G1189" s="43">
        <v>708.77012744881995</v>
      </c>
      <c r="H1189" s="43">
        <v>28.563446969696972</v>
      </c>
      <c r="I1189" s="9">
        <v>0.48560606060606065</v>
      </c>
      <c r="J1189" s="9">
        <v>28.077840909090909</v>
      </c>
      <c r="K1189" s="11">
        <v>4.383901515151515</v>
      </c>
      <c r="L1189" s="41">
        <v>12070</v>
      </c>
      <c r="M1189" s="44">
        <v>1002</v>
      </c>
      <c r="N1189" s="13">
        <v>1000</v>
      </c>
      <c r="O1189" s="13">
        <v>674</v>
      </c>
      <c r="P1189" s="22">
        <v>770</v>
      </c>
      <c r="Q1189" s="22">
        <v>527</v>
      </c>
      <c r="R1189" s="14">
        <v>0</v>
      </c>
      <c r="S1189" s="22">
        <v>1085</v>
      </c>
      <c r="T1189" s="22">
        <v>0.84652057156118421</v>
      </c>
      <c r="U1189" s="22">
        <v>19567</v>
      </c>
      <c r="V1189" s="22"/>
      <c r="W1189" s="22">
        <v>4350</v>
      </c>
      <c r="X1189" s="22">
        <v>2881</v>
      </c>
      <c r="Y1189" s="14">
        <v>18565</v>
      </c>
      <c r="Z1189" s="10">
        <v>3580</v>
      </c>
      <c r="AA1189" s="22">
        <v>2354</v>
      </c>
      <c r="AB1189" s="22">
        <v>6575.45</v>
      </c>
      <c r="AC1189" s="22">
        <v>2.8116266795455472E-3</v>
      </c>
      <c r="AD1189" s="42">
        <v>2.0930000000000001E-2</v>
      </c>
      <c r="AE1189" s="22">
        <v>1222</v>
      </c>
      <c r="AF1189" s="22">
        <v>1.3616922400597689</v>
      </c>
      <c r="AG1189" s="22">
        <v>2.8727684389446601E-3</v>
      </c>
      <c r="AH1189" s="22">
        <v>0</v>
      </c>
      <c r="AI1189" s="22">
        <v>0</v>
      </c>
      <c r="AJ1189" s="22">
        <v>0</v>
      </c>
      <c r="AK1189" s="22">
        <v>0</v>
      </c>
      <c r="AL1189" s="45">
        <v>0</v>
      </c>
      <c r="AM1189" s="45">
        <v>0</v>
      </c>
      <c r="AN1189" s="45">
        <v>0</v>
      </c>
      <c r="AO1189" s="45">
        <v>0</v>
      </c>
      <c r="AP1189" s="45">
        <v>0</v>
      </c>
      <c r="AQ1189" s="45">
        <v>0</v>
      </c>
      <c r="AR1189" s="45">
        <v>0</v>
      </c>
      <c r="AS1189" s="45" t="s">
        <v>4443</v>
      </c>
      <c r="AT1189" s="45" t="s">
        <v>4442</v>
      </c>
      <c r="AU1189" s="45">
        <v>1.3385421627895153</v>
      </c>
      <c r="AV1189" s="10">
        <v>127.50268126353279</v>
      </c>
      <c r="AW1189" s="10">
        <v>152.29254384510824</v>
      </c>
      <c r="AX1189" s="17">
        <v>1.7000961442827305E-2</v>
      </c>
    </row>
    <row r="1190" spans="1:50" x14ac:dyDescent="0.25">
      <c r="A1190" s="22" t="s">
        <v>964</v>
      </c>
      <c r="B1190" s="22" t="s">
        <v>3952</v>
      </c>
      <c r="C1190" s="22" t="s">
        <v>1012</v>
      </c>
      <c r="D1190" s="22">
        <v>5973</v>
      </c>
      <c r="E1190" s="22" t="s">
        <v>1078</v>
      </c>
      <c r="F1190" s="43">
        <v>0.25570900000000002</v>
      </c>
      <c r="G1190" s="43">
        <v>67.681698324980005</v>
      </c>
      <c r="H1190" s="43">
        <v>2.4011363636363638</v>
      </c>
      <c r="I1190" s="9">
        <v>4.1477272727272731E-2</v>
      </c>
      <c r="J1190" s="9">
        <v>2.3596590909090911</v>
      </c>
      <c r="K1190" s="11">
        <v>2.2181818181818183</v>
      </c>
      <c r="L1190" s="41">
        <v>669</v>
      </c>
      <c r="M1190" s="44">
        <v>86</v>
      </c>
      <c r="N1190" s="13">
        <v>83</v>
      </c>
      <c r="O1190" s="13">
        <v>0</v>
      </c>
      <c r="P1190" s="22">
        <v>0</v>
      </c>
      <c r="Q1190" s="22">
        <v>0</v>
      </c>
      <c r="R1190" s="14">
        <v>0</v>
      </c>
      <c r="S1190" s="22">
        <v>111</v>
      </c>
      <c r="T1190" s="22">
        <v>7.6194983435873165E-2</v>
      </c>
      <c r="U1190" s="22">
        <v>180</v>
      </c>
      <c r="V1190" s="22"/>
      <c r="W1190" s="22">
        <v>100</v>
      </c>
      <c r="X1190" s="22">
        <v>11</v>
      </c>
      <c r="Y1190" s="14">
        <v>94</v>
      </c>
      <c r="Z1190" s="10">
        <v>100</v>
      </c>
      <c r="AA1190" s="22">
        <v>11</v>
      </c>
      <c r="AB1190" s="22">
        <v>145.46</v>
      </c>
      <c r="AC1190" s="22">
        <v>3.7781114589085715E-3</v>
      </c>
      <c r="AD1190" s="42">
        <v>7.9000000000000001E-4</v>
      </c>
      <c r="AE1190" s="22">
        <v>1223</v>
      </c>
      <c r="AF1190" s="22">
        <v>0.11437031287097639</v>
      </c>
      <c r="AG1190" s="22">
        <v>2.8592578217744098E-3</v>
      </c>
      <c r="AH1190" s="22">
        <v>0</v>
      </c>
      <c r="AI1190" s="22">
        <v>0</v>
      </c>
      <c r="AJ1190" s="22">
        <v>0</v>
      </c>
      <c r="AK1190" s="22">
        <v>0</v>
      </c>
      <c r="AL1190" s="45">
        <v>0</v>
      </c>
      <c r="AM1190" s="45">
        <v>0</v>
      </c>
      <c r="AN1190" s="45">
        <v>0</v>
      </c>
      <c r="AO1190" s="45">
        <v>0</v>
      </c>
      <c r="AP1190" s="45">
        <v>0</v>
      </c>
      <c r="AQ1190" s="45">
        <v>0</v>
      </c>
      <c r="AR1190" s="45">
        <v>0</v>
      </c>
      <c r="AS1190" s="45" t="s">
        <v>4443</v>
      </c>
      <c r="AT1190" s="45" t="s">
        <v>4445</v>
      </c>
      <c r="AU1190" s="45">
        <v>0.11239467802961783</v>
      </c>
      <c r="AV1190" s="10">
        <v>42.379003130267272</v>
      </c>
      <c r="AW1190" s="10">
        <v>41.646947468054897</v>
      </c>
      <c r="AX1190" s="17">
        <v>1.7274017983909134E-2</v>
      </c>
    </row>
    <row r="1191" spans="1:50" x14ac:dyDescent="0.25">
      <c r="A1191" s="22" t="s">
        <v>964</v>
      </c>
      <c r="B1191" s="22" t="s">
        <v>3948</v>
      </c>
      <c r="C1191" s="22" t="s">
        <v>1062</v>
      </c>
      <c r="D1191" s="22">
        <v>9730</v>
      </c>
      <c r="E1191" s="22" t="s">
        <v>1664</v>
      </c>
      <c r="F1191" s="43">
        <v>4.6046459999999998</v>
      </c>
      <c r="G1191" s="43">
        <v>42.706176576319997</v>
      </c>
      <c r="H1191" s="43">
        <v>1.3700757575757576</v>
      </c>
      <c r="I1191" s="9">
        <v>1.0287878787878788</v>
      </c>
      <c r="J1191" s="9">
        <v>0.34128787878787881</v>
      </c>
      <c r="K1191" s="11">
        <v>1.0287878787878788</v>
      </c>
      <c r="L1191" s="41">
        <v>25</v>
      </c>
      <c r="M1191" s="44">
        <v>4</v>
      </c>
      <c r="N1191" s="13">
        <v>0</v>
      </c>
      <c r="O1191" s="13">
        <v>0</v>
      </c>
      <c r="P1191" s="22">
        <v>0</v>
      </c>
      <c r="Q1191" s="22">
        <v>0</v>
      </c>
      <c r="R1191" s="14">
        <v>0</v>
      </c>
      <c r="S1191" s="22">
        <v>22</v>
      </c>
      <c r="T1191" s="22">
        <v>0.24910146530273714</v>
      </c>
      <c r="U1191" s="22">
        <v>18</v>
      </c>
      <c r="V1191" s="22"/>
      <c r="W1191" s="22">
        <v>3</v>
      </c>
      <c r="X1191" s="22">
        <v>2</v>
      </c>
      <c r="Y1191" s="14">
        <v>14</v>
      </c>
      <c r="Z1191" s="10">
        <v>3</v>
      </c>
      <c r="AA1191" s="22">
        <v>2</v>
      </c>
      <c r="AB1191" s="22">
        <v>5.37</v>
      </c>
      <c r="AC1191" s="22">
        <v>0.10782154641661867</v>
      </c>
      <c r="AD1191" s="42">
        <v>6.7000000000000002E-4</v>
      </c>
      <c r="AE1191" s="22">
        <v>1224</v>
      </c>
      <c r="AF1191" s="22">
        <v>5.717515988321E-3</v>
      </c>
      <c r="AG1191" s="22">
        <v>2.8587579941605E-3</v>
      </c>
      <c r="AH1191" s="22">
        <v>1</v>
      </c>
      <c r="AI1191" s="22">
        <v>0</v>
      </c>
      <c r="AJ1191" s="22">
        <v>0</v>
      </c>
      <c r="AK1191" s="22">
        <v>0</v>
      </c>
      <c r="AL1191" s="45">
        <v>0</v>
      </c>
      <c r="AM1191" s="45">
        <v>0</v>
      </c>
      <c r="AN1191" s="45">
        <v>0</v>
      </c>
      <c r="AO1191" s="45">
        <v>0</v>
      </c>
      <c r="AP1191" s="45">
        <v>0</v>
      </c>
      <c r="AQ1191" s="45">
        <v>0</v>
      </c>
      <c r="AR1191" s="45">
        <v>0</v>
      </c>
      <c r="AS1191" s="45" t="s">
        <v>4443</v>
      </c>
      <c r="AT1191" s="45" t="s">
        <v>4445</v>
      </c>
      <c r="AU1191" s="45">
        <v>1.4242416105825881E-3</v>
      </c>
      <c r="AV1191" s="10">
        <v>8.7902330743618204</v>
      </c>
      <c r="AW1191" s="10">
        <v>2.1896599391761127</v>
      </c>
      <c r="AX1191" s="17">
        <v>0.75089853469726286</v>
      </c>
    </row>
    <row r="1192" spans="1:50" x14ac:dyDescent="0.25">
      <c r="A1192" s="22" t="s">
        <v>8</v>
      </c>
      <c r="B1192" s="22" t="s">
        <v>3946</v>
      </c>
      <c r="C1192" s="22" t="s">
        <v>64</v>
      </c>
      <c r="D1192" s="22">
        <v>4858</v>
      </c>
      <c r="E1192" s="22" t="s">
        <v>94</v>
      </c>
      <c r="F1192" s="43">
        <v>1.042279</v>
      </c>
      <c r="G1192" s="43">
        <v>341.61050228315997</v>
      </c>
      <c r="H1192" s="43">
        <v>12.665530303030303</v>
      </c>
      <c r="I1192" s="9">
        <v>0</v>
      </c>
      <c r="J1192" s="9">
        <v>12.665530303030303</v>
      </c>
      <c r="K1192" s="11">
        <v>7.4920454545454547</v>
      </c>
      <c r="L1192" s="41">
        <v>7275</v>
      </c>
      <c r="M1192" s="44">
        <v>636</v>
      </c>
      <c r="N1192" s="13">
        <v>631</v>
      </c>
      <c r="O1192" s="13">
        <v>531</v>
      </c>
      <c r="P1192" s="22">
        <v>2</v>
      </c>
      <c r="Q1192" s="22">
        <v>2</v>
      </c>
      <c r="R1192" s="14">
        <v>0</v>
      </c>
      <c r="S1192" s="22">
        <v>797</v>
      </c>
      <c r="T1192" s="22">
        <v>0.40846965935939228</v>
      </c>
      <c r="U1192" s="22">
        <v>6037</v>
      </c>
      <c r="V1192" s="22"/>
      <c r="W1192" s="22">
        <v>1606</v>
      </c>
      <c r="X1192" s="22">
        <v>1174</v>
      </c>
      <c r="Y1192" s="14">
        <v>5401</v>
      </c>
      <c r="Z1192" s="10">
        <v>1604</v>
      </c>
      <c r="AA1192" s="22">
        <v>1172</v>
      </c>
      <c r="AB1192" s="22">
        <v>2683.57</v>
      </c>
      <c r="AC1192" s="22">
        <v>3.0510742293750029E-3</v>
      </c>
      <c r="AD1192" s="42">
        <v>1.018E-2</v>
      </c>
      <c r="AE1192" s="22">
        <v>1225</v>
      </c>
      <c r="AF1192" s="22">
        <v>0.66545523296448528</v>
      </c>
      <c r="AG1192" s="22">
        <v>2.8438257818995099E-3</v>
      </c>
      <c r="AH1192" s="22">
        <v>0</v>
      </c>
      <c r="AI1192" s="22">
        <v>0</v>
      </c>
      <c r="AJ1192" s="22">
        <v>0</v>
      </c>
      <c r="AK1192" s="22">
        <v>0</v>
      </c>
      <c r="AL1192" s="45">
        <v>0</v>
      </c>
      <c r="AM1192" s="45">
        <v>0</v>
      </c>
      <c r="AN1192" s="45">
        <v>0</v>
      </c>
      <c r="AO1192" s="45">
        <v>0</v>
      </c>
      <c r="AP1192" s="45">
        <v>0</v>
      </c>
      <c r="AQ1192" s="45">
        <v>0</v>
      </c>
      <c r="AR1192" s="45">
        <v>0</v>
      </c>
      <c r="AS1192" s="45" t="s">
        <v>4443</v>
      </c>
      <c r="AT1192" s="45" t="s">
        <v>4443</v>
      </c>
      <c r="AU1192" s="45">
        <v>0.66545523296448528</v>
      </c>
      <c r="AV1192" s="10">
        <v>126.64294045518437</v>
      </c>
      <c r="AW1192" s="10">
        <v>126.80084935849507</v>
      </c>
      <c r="AX1192" s="17">
        <v>0</v>
      </c>
    </row>
    <row r="1193" spans="1:50" x14ac:dyDescent="0.25">
      <c r="A1193" s="22" t="s">
        <v>2195</v>
      </c>
      <c r="B1193" s="22" t="s">
        <v>3956</v>
      </c>
      <c r="C1193" s="22" t="s">
        <v>2487</v>
      </c>
      <c r="D1193" s="22">
        <v>3846</v>
      </c>
      <c r="E1193" s="22" t="s">
        <v>2773</v>
      </c>
      <c r="F1193" s="43">
        <v>0.19672000000000001</v>
      </c>
      <c r="G1193" s="43">
        <v>99.325850354599993</v>
      </c>
      <c r="H1193" s="43">
        <v>6.3859848484848492</v>
      </c>
      <c r="I1193" s="9">
        <v>0</v>
      </c>
      <c r="J1193" s="9">
        <v>6.3859848484848492</v>
      </c>
      <c r="K1193" s="11">
        <v>0</v>
      </c>
      <c r="L1193" s="41">
        <v>156</v>
      </c>
      <c r="M1193" s="44">
        <v>0</v>
      </c>
      <c r="N1193" s="13">
        <v>0</v>
      </c>
      <c r="O1193" s="13">
        <v>0</v>
      </c>
      <c r="P1193" s="22">
        <v>0</v>
      </c>
      <c r="Q1193" s="22">
        <v>0</v>
      </c>
      <c r="R1193" s="14">
        <v>0</v>
      </c>
      <c r="S1193" s="22">
        <v>113</v>
      </c>
      <c r="T1193" s="22">
        <v>1</v>
      </c>
      <c r="U1193" s="22">
        <v>296</v>
      </c>
      <c r="V1193" s="22"/>
      <c r="W1193" s="22">
        <v>55</v>
      </c>
      <c r="X1193" s="22">
        <v>37</v>
      </c>
      <c r="Y1193" s="14">
        <v>296</v>
      </c>
      <c r="Z1193" s="10">
        <v>55</v>
      </c>
      <c r="AA1193" s="22">
        <v>37</v>
      </c>
      <c r="AB1193" s="22">
        <v>101.99</v>
      </c>
      <c r="AC1193" s="22">
        <v>1.9805518834995757E-3</v>
      </c>
      <c r="AD1193" s="42">
        <v>2.3000000000000001E-4</v>
      </c>
      <c r="AE1193" s="22">
        <v>1226</v>
      </c>
      <c r="AF1193" s="22">
        <v>5.9569629149372999E-2</v>
      </c>
      <c r="AG1193" s="22">
        <v>2.836649007113E-3</v>
      </c>
      <c r="AH1193" s="22">
        <v>0</v>
      </c>
      <c r="AI1193" s="22">
        <v>0</v>
      </c>
      <c r="AJ1193" s="22">
        <v>0</v>
      </c>
      <c r="AK1193" s="22">
        <v>0</v>
      </c>
      <c r="AL1193" s="45">
        <v>0</v>
      </c>
      <c r="AM1193" s="45">
        <v>0</v>
      </c>
      <c r="AN1193" s="45">
        <v>0</v>
      </c>
      <c r="AO1193" s="45">
        <v>0</v>
      </c>
      <c r="AP1193" s="45">
        <v>0</v>
      </c>
      <c r="AQ1193" s="45">
        <v>0</v>
      </c>
      <c r="AR1193" s="45">
        <v>0</v>
      </c>
      <c r="AS1193" s="45" t="s">
        <v>4443</v>
      </c>
      <c r="AT1193" s="45" t="s">
        <v>4445</v>
      </c>
      <c r="AU1193" s="45">
        <v>5.9569629149373006E-2</v>
      </c>
      <c r="AV1193" s="10">
        <v>8.6126104751171475</v>
      </c>
      <c r="AW1193" s="10">
        <v>8.6126104751171475</v>
      </c>
      <c r="AX1193" s="17">
        <v>0</v>
      </c>
    </row>
    <row r="1194" spans="1:50" x14ac:dyDescent="0.25">
      <c r="A1194" s="22" t="s">
        <v>2906</v>
      </c>
      <c r="B1194" s="22" t="s">
        <v>3961</v>
      </c>
      <c r="C1194" s="22" t="s">
        <v>3434</v>
      </c>
      <c r="D1194" s="22">
        <v>7820</v>
      </c>
      <c r="E1194" s="22" t="s">
        <v>3435</v>
      </c>
      <c r="F1194" s="43">
        <v>1.2869699999999999</v>
      </c>
      <c r="G1194" s="43">
        <v>165.47125630901999</v>
      </c>
      <c r="H1194" s="43">
        <v>6.6912878787878798</v>
      </c>
      <c r="I1194" s="9">
        <v>0</v>
      </c>
      <c r="J1194" s="9">
        <v>6.6912878787878798</v>
      </c>
      <c r="K1194" s="11">
        <v>0</v>
      </c>
      <c r="L1194" s="41">
        <v>205</v>
      </c>
      <c r="M1194" s="44">
        <v>0</v>
      </c>
      <c r="N1194" s="13">
        <v>0</v>
      </c>
      <c r="O1194" s="13">
        <v>0</v>
      </c>
      <c r="P1194" s="22">
        <v>0</v>
      </c>
      <c r="Q1194" s="22">
        <v>0</v>
      </c>
      <c r="R1194" s="14">
        <v>0</v>
      </c>
      <c r="S1194" s="22">
        <v>144</v>
      </c>
      <c r="T1194" s="22">
        <v>1</v>
      </c>
      <c r="U1194" s="22">
        <v>385</v>
      </c>
      <c r="V1194" s="22"/>
      <c r="W1194" s="22">
        <v>71</v>
      </c>
      <c r="X1194" s="22">
        <v>48</v>
      </c>
      <c r="Y1194" s="14">
        <v>385</v>
      </c>
      <c r="Z1194" s="10">
        <v>71</v>
      </c>
      <c r="AA1194" s="22">
        <v>48</v>
      </c>
      <c r="AB1194" s="22">
        <v>131.91999999999999</v>
      </c>
      <c r="AC1194" s="22">
        <v>7.7776045743954744E-3</v>
      </c>
      <c r="AD1194" s="42">
        <v>1.15E-3</v>
      </c>
      <c r="AE1194" s="22">
        <v>1227</v>
      </c>
      <c r="AF1194" s="22">
        <v>0.12479495709254772</v>
      </c>
      <c r="AG1194" s="22">
        <v>2.8362490248306301E-3</v>
      </c>
      <c r="AH1194" s="22">
        <v>0</v>
      </c>
      <c r="AI1194" s="22">
        <v>0</v>
      </c>
      <c r="AJ1194" s="22">
        <v>0</v>
      </c>
      <c r="AK1194" s="22">
        <v>0</v>
      </c>
      <c r="AL1194" s="45">
        <v>0</v>
      </c>
      <c r="AM1194" s="45">
        <v>0</v>
      </c>
      <c r="AN1194" s="45">
        <v>0</v>
      </c>
      <c r="AO1194" s="45">
        <v>0</v>
      </c>
      <c r="AP1194" s="45">
        <v>0</v>
      </c>
      <c r="AQ1194" s="45">
        <v>0</v>
      </c>
      <c r="AR1194" s="45">
        <v>0</v>
      </c>
      <c r="AS1194" s="45" t="s">
        <v>4443</v>
      </c>
      <c r="AT1194" s="45" t="s">
        <v>4445</v>
      </c>
      <c r="AU1194" s="45">
        <v>0.12479495709254772</v>
      </c>
      <c r="AV1194" s="10">
        <v>10.610812340786865</v>
      </c>
      <c r="AW1194" s="10">
        <v>10.610812340786865</v>
      </c>
      <c r="AX1194" s="17">
        <v>0</v>
      </c>
    </row>
    <row r="1195" spans="1:50" x14ac:dyDescent="0.25">
      <c r="A1195" s="22" t="s">
        <v>8</v>
      </c>
      <c r="B1195" s="22" t="s">
        <v>3946</v>
      </c>
      <c r="C1195" s="22" t="s">
        <v>21</v>
      </c>
      <c r="D1195" s="22">
        <v>1085</v>
      </c>
      <c r="E1195" s="22" t="s">
        <v>68</v>
      </c>
      <c r="F1195" s="43">
        <v>1.407397</v>
      </c>
      <c r="G1195" s="43">
        <v>492.04217299530001</v>
      </c>
      <c r="H1195" s="43">
        <v>18.395833333333332</v>
      </c>
      <c r="I1195" s="9">
        <v>2.5378787878787883E-2</v>
      </c>
      <c r="J1195" s="9">
        <v>18.37064393939394</v>
      </c>
      <c r="K1195" s="11">
        <v>0.92310606060606071</v>
      </c>
      <c r="L1195" s="41">
        <v>5469</v>
      </c>
      <c r="M1195" s="44">
        <v>452</v>
      </c>
      <c r="N1195" s="13">
        <v>328</v>
      </c>
      <c r="O1195" s="13">
        <v>237</v>
      </c>
      <c r="P1195" s="22">
        <v>0</v>
      </c>
      <c r="Q1195" s="22">
        <v>0</v>
      </c>
      <c r="R1195" s="14">
        <v>0</v>
      </c>
      <c r="S1195" s="22">
        <v>485</v>
      </c>
      <c r="T1195" s="22">
        <v>0.94981982909502727</v>
      </c>
      <c r="U1195" s="22">
        <v>9897</v>
      </c>
      <c r="V1195" s="22"/>
      <c r="W1195" s="22">
        <v>2033</v>
      </c>
      <c r="X1195" s="22">
        <v>1361</v>
      </c>
      <c r="Y1195" s="14">
        <v>9445</v>
      </c>
      <c r="Z1195" s="10">
        <v>2033</v>
      </c>
      <c r="AA1195" s="22">
        <v>1361</v>
      </c>
      <c r="AB1195" s="22">
        <v>3635.26</v>
      </c>
      <c r="AC1195" s="22">
        <v>2.8603178289220415E-3</v>
      </c>
      <c r="AD1195" s="42">
        <v>1.209E-2</v>
      </c>
      <c r="AE1195" s="22">
        <v>1228</v>
      </c>
      <c r="AF1195" s="22">
        <v>0.82633756198710928</v>
      </c>
      <c r="AG1195" s="22">
        <v>2.8299231574901002E-3</v>
      </c>
      <c r="AH1195" s="22">
        <v>0</v>
      </c>
      <c r="AI1195" s="22">
        <v>0</v>
      </c>
      <c r="AJ1195" s="22">
        <v>0</v>
      </c>
      <c r="AK1195" s="22">
        <v>1</v>
      </c>
      <c r="AL1195" s="45">
        <v>1</v>
      </c>
      <c r="AM1195" s="45">
        <v>0</v>
      </c>
      <c r="AN1195" s="45">
        <v>1</v>
      </c>
      <c r="AO1195" s="45">
        <v>0</v>
      </c>
      <c r="AP1195" s="45">
        <v>0</v>
      </c>
      <c r="AQ1195" s="45">
        <v>1</v>
      </c>
      <c r="AR1195" s="45">
        <v>1</v>
      </c>
      <c r="AS1195" s="45" t="s">
        <v>4443</v>
      </c>
      <c r="AT1195" s="45" t="s">
        <v>4443</v>
      </c>
      <c r="AU1195" s="45">
        <v>0.82520605889080245</v>
      </c>
      <c r="AV1195" s="10">
        <v>110.66569069146468</v>
      </c>
      <c r="AW1195" s="10">
        <v>110.51415628539073</v>
      </c>
      <c r="AX1195" s="17">
        <v>1.3795943580768046E-3</v>
      </c>
    </row>
    <row r="1196" spans="1:50" x14ac:dyDescent="0.25">
      <c r="A1196" s="22" t="s">
        <v>964</v>
      </c>
      <c r="B1196" s="22" t="s">
        <v>3952</v>
      </c>
      <c r="C1196" s="22" t="s">
        <v>984</v>
      </c>
      <c r="D1196" s="22">
        <v>7844</v>
      </c>
      <c r="E1196" s="22" t="s">
        <v>2963</v>
      </c>
      <c r="F1196" s="43">
        <v>0.47188400000000003</v>
      </c>
      <c r="G1196" s="43">
        <v>231.43202947903001</v>
      </c>
      <c r="H1196" s="43">
        <v>10.794318181818184</v>
      </c>
      <c r="I1196" s="9">
        <v>0</v>
      </c>
      <c r="J1196" s="9">
        <v>10.794318181818184</v>
      </c>
      <c r="K1196" s="11">
        <v>0</v>
      </c>
      <c r="L1196" s="41">
        <v>371</v>
      </c>
      <c r="M1196" s="44">
        <v>0</v>
      </c>
      <c r="N1196" s="13">
        <v>0</v>
      </c>
      <c r="O1196" s="13">
        <v>0</v>
      </c>
      <c r="P1196" s="22">
        <v>0</v>
      </c>
      <c r="Q1196" s="22">
        <v>0</v>
      </c>
      <c r="R1196" s="14">
        <v>0</v>
      </c>
      <c r="S1196" s="22">
        <v>189</v>
      </c>
      <c r="T1196" s="22">
        <v>1</v>
      </c>
      <c r="U1196" s="22">
        <v>686</v>
      </c>
      <c r="V1196" s="22"/>
      <c r="W1196" s="22">
        <v>126</v>
      </c>
      <c r="X1196" s="22">
        <v>84</v>
      </c>
      <c r="Y1196" s="14">
        <v>686</v>
      </c>
      <c r="Z1196" s="10">
        <v>126</v>
      </c>
      <c r="AA1196" s="22">
        <v>84</v>
      </c>
      <c r="AB1196" s="22">
        <v>234.36</v>
      </c>
      <c r="AC1196" s="22">
        <v>2.0389744715208374E-3</v>
      </c>
      <c r="AD1196" s="42">
        <v>5.2999999999999998E-4</v>
      </c>
      <c r="AE1196" s="22">
        <v>1229</v>
      </c>
      <c r="AF1196" s="22">
        <v>0.19198349788779742</v>
      </c>
      <c r="AG1196" s="22">
        <v>2.8232867336440799E-3</v>
      </c>
      <c r="AH1196" s="22">
        <v>0</v>
      </c>
      <c r="AI1196" s="22">
        <v>0</v>
      </c>
      <c r="AJ1196" s="22">
        <v>0</v>
      </c>
      <c r="AK1196" s="22">
        <v>0</v>
      </c>
      <c r="AL1196" s="45">
        <v>0</v>
      </c>
      <c r="AM1196" s="45">
        <v>0</v>
      </c>
      <c r="AN1196" s="45">
        <v>0</v>
      </c>
      <c r="AO1196" s="45">
        <v>0</v>
      </c>
      <c r="AP1196" s="45">
        <v>0</v>
      </c>
      <c r="AQ1196" s="45">
        <v>0</v>
      </c>
      <c r="AR1196" s="45">
        <v>0</v>
      </c>
      <c r="AS1196" s="45" t="s">
        <v>4443</v>
      </c>
      <c r="AT1196" s="45" t="s">
        <v>4445</v>
      </c>
      <c r="AU1196" s="45">
        <v>0.19198349788779742</v>
      </c>
      <c r="AV1196" s="10">
        <v>11.672807663964626</v>
      </c>
      <c r="AW1196" s="10">
        <v>11.672807663964626</v>
      </c>
      <c r="AX1196" s="17">
        <v>0</v>
      </c>
    </row>
    <row r="1197" spans="1:50" x14ac:dyDescent="0.25">
      <c r="A1197" s="22" t="s">
        <v>964</v>
      </c>
      <c r="B1197" s="22" t="s">
        <v>3948</v>
      </c>
      <c r="C1197" s="22" t="s">
        <v>1022</v>
      </c>
      <c r="D1197" s="22">
        <v>6694</v>
      </c>
      <c r="E1197" s="22" t="s">
        <v>1654</v>
      </c>
      <c r="F1197" s="43">
        <v>9.9999999999999995E-7</v>
      </c>
      <c r="G1197" s="43">
        <v>0.9722151926</v>
      </c>
      <c r="H1197" s="43">
        <v>9.5454545454545459E-2</v>
      </c>
      <c r="I1197" s="9">
        <v>0</v>
      </c>
      <c r="J1197" s="9">
        <v>9.5454545454545459E-2</v>
      </c>
      <c r="K1197" s="11">
        <v>0</v>
      </c>
      <c r="L1197" s="41">
        <v>0</v>
      </c>
      <c r="M1197" s="44">
        <v>0</v>
      </c>
      <c r="N1197" s="13">
        <v>0</v>
      </c>
      <c r="O1197" s="13">
        <v>0</v>
      </c>
      <c r="P1197" s="22">
        <v>0</v>
      </c>
      <c r="Q1197" s="22">
        <v>0</v>
      </c>
      <c r="R1197" s="14">
        <v>0</v>
      </c>
      <c r="S1197" s="22">
        <v>2</v>
      </c>
      <c r="T1197" s="22">
        <v>1</v>
      </c>
      <c r="U1197" s="22">
        <v>12</v>
      </c>
      <c r="V1197" s="22"/>
      <c r="W1197" s="22">
        <v>4</v>
      </c>
      <c r="X1197" s="22">
        <v>4</v>
      </c>
      <c r="Y1197" s="14">
        <v>12</v>
      </c>
      <c r="Z1197" s="10">
        <v>4</v>
      </c>
      <c r="AA1197" s="22">
        <v>4</v>
      </c>
      <c r="AB1197" s="22">
        <v>6.56</v>
      </c>
      <c r="AC1197" s="22">
        <v>1.0285788656785902E-6</v>
      </c>
      <c r="AD1197" s="42">
        <v>0</v>
      </c>
      <c r="AE1197" s="22">
        <v>1230</v>
      </c>
      <c r="AF1197" s="22">
        <v>8.4498404252393699E-3</v>
      </c>
      <c r="AG1197" s="22">
        <v>2.8166134750797901E-3</v>
      </c>
      <c r="AH1197" s="22">
        <v>0</v>
      </c>
      <c r="AI1197" s="22">
        <v>0</v>
      </c>
      <c r="AJ1197" s="22">
        <v>0</v>
      </c>
      <c r="AK1197" s="22">
        <v>0</v>
      </c>
      <c r="AL1197" s="45">
        <v>0</v>
      </c>
      <c r="AM1197" s="45">
        <v>0</v>
      </c>
      <c r="AN1197" s="45">
        <v>0</v>
      </c>
      <c r="AO1197" s="45">
        <v>0</v>
      </c>
      <c r="AP1197" s="45">
        <v>0</v>
      </c>
      <c r="AQ1197" s="45">
        <v>0</v>
      </c>
      <c r="AR1197" s="45">
        <v>0</v>
      </c>
      <c r="AS1197" s="45" t="s">
        <v>4443</v>
      </c>
      <c r="AT1197" s="45" t="s">
        <v>4445</v>
      </c>
      <c r="AU1197" s="45">
        <v>8.4498404252393699E-3</v>
      </c>
      <c r="AV1197" s="10">
        <v>41.904761904761905</v>
      </c>
      <c r="AW1197" s="10">
        <v>41.904761904761905</v>
      </c>
      <c r="AX1197" s="17">
        <v>0</v>
      </c>
    </row>
    <row r="1198" spans="1:50" x14ac:dyDescent="0.25">
      <c r="A1198" s="22" t="s">
        <v>2906</v>
      </c>
      <c r="B1198" s="22" t="s">
        <v>3961</v>
      </c>
      <c r="C1198" s="22" t="s">
        <v>3230</v>
      </c>
      <c r="D1198" s="22">
        <v>2636</v>
      </c>
      <c r="E1198" s="22" t="s">
        <v>3231</v>
      </c>
      <c r="F1198" s="43">
        <v>3.2796609999999999</v>
      </c>
      <c r="G1198" s="43">
        <v>473.35227636269002</v>
      </c>
      <c r="H1198" s="43">
        <v>14.412500000000001</v>
      </c>
      <c r="I1198" s="9">
        <v>0</v>
      </c>
      <c r="J1198" s="9">
        <v>14.412500000000001</v>
      </c>
      <c r="K1198" s="11">
        <v>0</v>
      </c>
      <c r="L1198" s="41">
        <v>932</v>
      </c>
      <c r="M1198" s="44">
        <v>0</v>
      </c>
      <c r="N1198" s="13">
        <v>0</v>
      </c>
      <c r="O1198" s="13">
        <v>0</v>
      </c>
      <c r="P1198" s="22">
        <v>0</v>
      </c>
      <c r="Q1198" s="22">
        <v>0</v>
      </c>
      <c r="R1198" s="14">
        <v>0</v>
      </c>
      <c r="S1198" s="22">
        <v>294</v>
      </c>
      <c r="T1198" s="22">
        <v>1</v>
      </c>
      <c r="U1198" s="22">
        <v>1705</v>
      </c>
      <c r="V1198" s="22"/>
      <c r="W1198" s="22">
        <v>309</v>
      </c>
      <c r="X1198" s="22">
        <v>205</v>
      </c>
      <c r="Y1198" s="14">
        <v>1705</v>
      </c>
      <c r="Z1198" s="10">
        <v>309</v>
      </c>
      <c r="AA1198" s="22">
        <v>205</v>
      </c>
      <c r="AB1198" s="22">
        <v>576.78</v>
      </c>
      <c r="AC1198" s="22">
        <v>6.9285839823173719E-3</v>
      </c>
      <c r="AD1198" s="42">
        <v>4.45E-3</v>
      </c>
      <c r="AE1198" s="22">
        <v>1231</v>
      </c>
      <c r="AF1198" s="22">
        <v>0.30384020459662092</v>
      </c>
      <c r="AG1198" s="22">
        <v>2.8133352277464902E-3</v>
      </c>
      <c r="AH1198" s="22">
        <v>0</v>
      </c>
      <c r="AI1198" s="22">
        <v>0</v>
      </c>
      <c r="AJ1198" s="22">
        <v>0</v>
      </c>
      <c r="AK1198" s="22">
        <v>0</v>
      </c>
      <c r="AL1198" s="45">
        <v>0</v>
      </c>
      <c r="AM1198" s="45">
        <v>0</v>
      </c>
      <c r="AN1198" s="45">
        <v>0</v>
      </c>
      <c r="AO1198" s="45">
        <v>0</v>
      </c>
      <c r="AP1198" s="45">
        <v>0</v>
      </c>
      <c r="AQ1198" s="45">
        <v>0</v>
      </c>
      <c r="AR1198" s="45">
        <v>0</v>
      </c>
      <c r="AS1198" s="45" t="s">
        <v>4443</v>
      </c>
      <c r="AT1198" s="45" t="s">
        <v>4444</v>
      </c>
      <c r="AU1198" s="45">
        <v>0.30384020459662092</v>
      </c>
      <c r="AV1198" s="10">
        <v>21.439722463139635</v>
      </c>
      <c r="AW1198" s="10">
        <v>21.439722463139635</v>
      </c>
      <c r="AX1198" s="17">
        <v>0</v>
      </c>
    </row>
    <row r="1199" spans="1:50" x14ac:dyDescent="0.25">
      <c r="A1199" s="22" t="s">
        <v>964</v>
      </c>
      <c r="B1199" s="22" t="s">
        <v>3948</v>
      </c>
      <c r="C1199" s="22" t="s">
        <v>1436</v>
      </c>
      <c r="D1199" s="22">
        <v>7276</v>
      </c>
      <c r="E1199" s="22" t="s">
        <v>1450</v>
      </c>
      <c r="F1199" s="43">
        <v>7.8026999999999999E-2</v>
      </c>
      <c r="G1199" s="43">
        <v>18.184206433770001</v>
      </c>
      <c r="H1199" s="43">
        <v>0.97064393939393945</v>
      </c>
      <c r="I1199" s="9">
        <v>0</v>
      </c>
      <c r="J1199" s="9">
        <v>0.97064393939393945</v>
      </c>
      <c r="K1199" s="11">
        <v>0</v>
      </c>
      <c r="L1199" s="41">
        <v>57</v>
      </c>
      <c r="M1199" s="44">
        <v>0</v>
      </c>
      <c r="N1199" s="13">
        <v>0</v>
      </c>
      <c r="O1199" s="13">
        <v>0</v>
      </c>
      <c r="P1199" s="22">
        <v>0</v>
      </c>
      <c r="Q1199" s="22">
        <v>0</v>
      </c>
      <c r="R1199" s="14">
        <v>0</v>
      </c>
      <c r="S1199" s="22">
        <v>15</v>
      </c>
      <c r="T1199" s="22">
        <v>1</v>
      </c>
      <c r="U1199" s="22">
        <v>116</v>
      </c>
      <c r="V1199" s="22"/>
      <c r="W1199" s="22">
        <v>23</v>
      </c>
      <c r="X1199" s="22">
        <v>16</v>
      </c>
      <c r="Y1199" s="14">
        <v>116</v>
      </c>
      <c r="Z1199" s="10">
        <v>23</v>
      </c>
      <c r="AA1199" s="22">
        <v>16</v>
      </c>
      <c r="AB1199" s="22">
        <v>41.95</v>
      </c>
      <c r="AC1199" s="22">
        <v>4.2909213709263431E-3</v>
      </c>
      <c r="AD1199" s="42">
        <v>2.1000000000000001E-4</v>
      </c>
      <c r="AE1199" s="22">
        <v>1232</v>
      </c>
      <c r="AF1199" s="22">
        <v>4.7744901599315714E-2</v>
      </c>
      <c r="AG1199" s="22">
        <v>2.8085236234891599E-3</v>
      </c>
      <c r="AH1199" s="22">
        <v>0</v>
      </c>
      <c r="AI1199" s="22">
        <v>0</v>
      </c>
      <c r="AJ1199" s="22">
        <v>0</v>
      </c>
      <c r="AK1199" s="22">
        <v>0</v>
      </c>
      <c r="AL1199" s="45">
        <v>0</v>
      </c>
      <c r="AM1199" s="45">
        <v>0</v>
      </c>
      <c r="AN1199" s="45">
        <v>0</v>
      </c>
      <c r="AO1199" s="45">
        <v>0</v>
      </c>
      <c r="AP1199" s="45">
        <v>0</v>
      </c>
      <c r="AQ1199" s="45">
        <v>0</v>
      </c>
      <c r="AR1199" s="45">
        <v>0</v>
      </c>
      <c r="AS1199" s="45" t="s">
        <v>4444</v>
      </c>
      <c r="AT1199" s="45" t="s">
        <v>4445</v>
      </c>
      <c r="AU1199" s="45">
        <v>4.7744901599315714E-2</v>
      </c>
      <c r="AV1199" s="10">
        <v>23.695609756097561</v>
      </c>
      <c r="AW1199" s="10">
        <v>23.695609756097561</v>
      </c>
      <c r="AX1199" s="17">
        <v>0</v>
      </c>
    </row>
    <row r="1200" spans="1:50" x14ac:dyDescent="0.25">
      <c r="A1200" s="22" t="s">
        <v>964</v>
      </c>
      <c r="B1200" s="22" t="s">
        <v>3952</v>
      </c>
      <c r="C1200" s="22" t="s">
        <v>1195</v>
      </c>
      <c r="D1200" s="22">
        <v>2432</v>
      </c>
      <c r="E1200" s="22" t="s">
        <v>1196</v>
      </c>
      <c r="F1200" s="43">
        <v>1.19661</v>
      </c>
      <c r="G1200" s="43">
        <v>208.15120249965</v>
      </c>
      <c r="H1200" s="43">
        <v>9.1871212121212125</v>
      </c>
      <c r="I1200" s="9">
        <v>5.0846590909090921</v>
      </c>
      <c r="J1200" s="9">
        <v>4.1024621212121213</v>
      </c>
      <c r="K1200" s="11">
        <v>9.1208333333333336</v>
      </c>
      <c r="L1200" s="41">
        <v>600</v>
      </c>
      <c r="M1200" s="44">
        <v>902</v>
      </c>
      <c r="N1200" s="13">
        <v>278</v>
      </c>
      <c r="O1200" s="13">
        <v>204</v>
      </c>
      <c r="P1200" s="22">
        <v>31</v>
      </c>
      <c r="Q1200" s="22">
        <v>8</v>
      </c>
      <c r="R1200" s="14">
        <v>1</v>
      </c>
      <c r="S1200" s="22">
        <v>438</v>
      </c>
      <c r="T1200" s="22">
        <v>7.2153046920095942E-3</v>
      </c>
      <c r="U1200" s="22">
        <v>910</v>
      </c>
      <c r="V1200" s="22"/>
      <c r="W1200" s="22">
        <v>279</v>
      </c>
      <c r="X1200" s="22">
        <v>205</v>
      </c>
      <c r="Y1200" s="14">
        <v>8</v>
      </c>
      <c r="Z1200" s="10">
        <v>248</v>
      </c>
      <c r="AA1200" s="22">
        <v>197</v>
      </c>
      <c r="AB1200" s="22">
        <v>340.48</v>
      </c>
      <c r="AC1200" s="22">
        <v>5.7487537214780783E-3</v>
      </c>
      <c r="AD1200" s="42">
        <v>2.96E-3</v>
      </c>
      <c r="AE1200" s="22">
        <v>1233</v>
      </c>
      <c r="AF1200" s="22">
        <v>0.24998410466151835</v>
      </c>
      <c r="AG1200" s="22">
        <v>2.7776011629057594E-3</v>
      </c>
      <c r="AH1200" s="22">
        <v>0</v>
      </c>
      <c r="AI1200" s="22">
        <v>0</v>
      </c>
      <c r="AJ1200" s="22">
        <v>0</v>
      </c>
      <c r="AK1200" s="22">
        <v>0</v>
      </c>
      <c r="AL1200" s="45">
        <v>0</v>
      </c>
      <c r="AM1200" s="45">
        <v>0</v>
      </c>
      <c r="AN1200" s="45">
        <v>0</v>
      </c>
      <c r="AO1200" s="45">
        <v>0</v>
      </c>
      <c r="AP1200" s="45">
        <v>0</v>
      </c>
      <c r="AQ1200" s="45">
        <v>0</v>
      </c>
      <c r="AR1200" s="45">
        <v>0</v>
      </c>
      <c r="AS1200" s="45" t="s">
        <v>4444</v>
      </c>
      <c r="AT1200" s="45" t="s">
        <v>4445</v>
      </c>
      <c r="AU1200" s="45">
        <v>0.1116291269702554</v>
      </c>
      <c r="AV1200" s="10">
        <v>60.451502700706335</v>
      </c>
      <c r="AW1200" s="10">
        <v>30.368598993980374</v>
      </c>
      <c r="AX1200" s="17">
        <v>0.55345510018965949</v>
      </c>
    </row>
    <row r="1201" spans="1:50" x14ac:dyDescent="0.25">
      <c r="A1201" s="22" t="s">
        <v>964</v>
      </c>
      <c r="B1201" s="22" t="s">
        <v>3952</v>
      </c>
      <c r="C1201" s="22" t="s">
        <v>1025</v>
      </c>
      <c r="D1201" s="22">
        <v>218</v>
      </c>
      <c r="E1201" s="22" t="s">
        <v>1208</v>
      </c>
      <c r="F1201" s="43">
        <v>0.54032800000000003</v>
      </c>
      <c r="G1201" s="43">
        <v>157.09780364446999</v>
      </c>
      <c r="H1201" s="43">
        <v>7.3689393939393941</v>
      </c>
      <c r="I1201" s="9">
        <v>0</v>
      </c>
      <c r="J1201" s="9">
        <v>7.3689393939393941</v>
      </c>
      <c r="K1201" s="11">
        <v>0.98901515151515151</v>
      </c>
      <c r="L1201" s="41">
        <v>1163</v>
      </c>
      <c r="M1201" s="44">
        <v>568</v>
      </c>
      <c r="N1201" s="13">
        <v>212</v>
      </c>
      <c r="O1201" s="13">
        <v>105</v>
      </c>
      <c r="P1201" s="22">
        <v>0</v>
      </c>
      <c r="Q1201" s="22">
        <v>0</v>
      </c>
      <c r="R1201" s="14">
        <v>0</v>
      </c>
      <c r="S1201" s="22">
        <v>208</v>
      </c>
      <c r="T1201" s="22">
        <v>0.86578595661560609</v>
      </c>
      <c r="U1201" s="22">
        <v>2407</v>
      </c>
      <c r="V1201" s="22"/>
      <c r="W1201" s="22">
        <v>545</v>
      </c>
      <c r="X1201" s="22">
        <v>325</v>
      </c>
      <c r="Y1201" s="14">
        <v>1839</v>
      </c>
      <c r="Z1201" s="10">
        <v>545</v>
      </c>
      <c r="AA1201" s="22">
        <v>325</v>
      </c>
      <c r="AB1201" s="22">
        <v>912.16</v>
      </c>
      <c r="AC1201" s="22">
        <v>3.4394370097167184E-3</v>
      </c>
      <c r="AD1201" s="42">
        <v>3.8999999999999998E-3</v>
      </c>
      <c r="AE1201" s="22">
        <v>1234</v>
      </c>
      <c r="AF1201" s="22">
        <v>0.30403965691422402</v>
      </c>
      <c r="AG1201" s="22">
        <v>2.7639968810384001E-3</v>
      </c>
      <c r="AH1201" s="22">
        <v>0</v>
      </c>
      <c r="AI1201" s="22">
        <v>0</v>
      </c>
      <c r="AJ1201" s="22">
        <v>0</v>
      </c>
      <c r="AK1201" s="22">
        <v>0</v>
      </c>
      <c r="AL1201" s="45">
        <v>0</v>
      </c>
      <c r="AM1201" s="45">
        <v>0</v>
      </c>
      <c r="AN1201" s="45">
        <v>0</v>
      </c>
      <c r="AO1201" s="45">
        <v>0</v>
      </c>
      <c r="AP1201" s="45">
        <v>0</v>
      </c>
      <c r="AQ1201" s="45">
        <v>0</v>
      </c>
      <c r="AR1201" s="45">
        <v>0</v>
      </c>
      <c r="AS1201" s="45" t="s">
        <v>4444</v>
      </c>
      <c r="AT1201" s="45" t="s">
        <v>4445</v>
      </c>
      <c r="AU1201" s="45">
        <v>0.30403965691422402</v>
      </c>
      <c r="AV1201" s="10">
        <v>73.959082964942937</v>
      </c>
      <c r="AW1201" s="10">
        <v>73.959082964942937</v>
      </c>
      <c r="AX1201" s="17">
        <v>0</v>
      </c>
    </row>
    <row r="1202" spans="1:50" x14ac:dyDescent="0.25">
      <c r="A1202" s="22" t="s">
        <v>1672</v>
      </c>
      <c r="B1202" s="22" t="s">
        <v>3947</v>
      </c>
      <c r="C1202" s="22" t="s">
        <v>1816</v>
      </c>
      <c r="D1202" s="22">
        <v>850</v>
      </c>
      <c r="E1202" s="22" t="s">
        <v>1817</v>
      </c>
      <c r="F1202" s="43">
        <v>0.72810399999999997</v>
      </c>
      <c r="G1202" s="43">
        <v>379.92126714784001</v>
      </c>
      <c r="H1202" s="43">
        <v>19.3407196969697</v>
      </c>
      <c r="I1202" s="9">
        <v>16.567992424242423</v>
      </c>
      <c r="J1202" s="9">
        <v>2.7727272727272729</v>
      </c>
      <c r="K1202" s="11">
        <v>19.3407196969697</v>
      </c>
      <c r="L1202" s="41">
        <v>411</v>
      </c>
      <c r="M1202" s="44">
        <v>1195</v>
      </c>
      <c r="N1202" s="13">
        <v>278</v>
      </c>
      <c r="O1202" s="13">
        <v>221</v>
      </c>
      <c r="P1202" s="22">
        <v>236</v>
      </c>
      <c r="Q1202" s="22">
        <v>194</v>
      </c>
      <c r="R1202" s="14">
        <v>0</v>
      </c>
      <c r="S1202" s="22">
        <v>430</v>
      </c>
      <c r="T1202" s="22">
        <v>0</v>
      </c>
      <c r="U1202" s="22">
        <v>1195</v>
      </c>
      <c r="V1202" s="22"/>
      <c r="W1202" s="22">
        <v>278</v>
      </c>
      <c r="X1202" s="22">
        <v>221</v>
      </c>
      <c r="Y1202" s="14">
        <v>0</v>
      </c>
      <c r="Z1202" s="10">
        <v>42</v>
      </c>
      <c r="AA1202" s="22">
        <v>27</v>
      </c>
      <c r="AB1202" s="22">
        <v>57.54</v>
      </c>
      <c r="AC1202" s="22">
        <v>1.916460232579374E-3</v>
      </c>
      <c r="AD1202" s="42">
        <v>1.7000000000000001E-4</v>
      </c>
      <c r="AE1202" s="22">
        <v>1235</v>
      </c>
      <c r="AF1202" s="22">
        <v>0.29246833197457589</v>
      </c>
      <c r="AG1202" s="22">
        <v>2.7591352073073195E-3</v>
      </c>
      <c r="AH1202" s="22">
        <v>0</v>
      </c>
      <c r="AI1202" s="22">
        <v>0</v>
      </c>
      <c r="AJ1202" s="22">
        <v>0</v>
      </c>
      <c r="AK1202" s="22">
        <v>0</v>
      </c>
      <c r="AL1202" s="45">
        <v>0</v>
      </c>
      <c r="AM1202" s="45">
        <v>0</v>
      </c>
      <c r="AN1202" s="45">
        <v>0</v>
      </c>
      <c r="AO1202" s="45">
        <v>0</v>
      </c>
      <c r="AP1202" s="45">
        <v>0</v>
      </c>
      <c r="AQ1202" s="45">
        <v>0</v>
      </c>
      <c r="AR1202" s="45">
        <v>0</v>
      </c>
      <c r="AS1202" s="45" t="s">
        <v>4444</v>
      </c>
      <c r="AT1202" s="45" t="s">
        <v>4445</v>
      </c>
      <c r="AU1202" s="45">
        <v>4.1928890609071678E-2</v>
      </c>
      <c r="AV1202" s="10">
        <v>15.147540983606556</v>
      </c>
      <c r="AW1202" s="10">
        <v>14.373818780050723</v>
      </c>
      <c r="AX1202" s="17">
        <v>0.85663784408386279</v>
      </c>
    </row>
    <row r="1203" spans="1:50" x14ac:dyDescent="0.25">
      <c r="A1203" s="22" t="s">
        <v>2906</v>
      </c>
      <c r="B1203" s="22" t="s">
        <v>3950</v>
      </c>
      <c r="C1203" s="22" t="s">
        <v>2917</v>
      </c>
      <c r="D1203" s="22">
        <v>7999</v>
      </c>
      <c r="E1203" s="22" t="s">
        <v>3128</v>
      </c>
      <c r="F1203" s="43">
        <v>0.21707299999999999</v>
      </c>
      <c r="G1203" s="43">
        <v>150.84648711830999</v>
      </c>
      <c r="H1203" s="43">
        <v>8.0248106060606066</v>
      </c>
      <c r="I1203" s="9">
        <v>0</v>
      </c>
      <c r="J1203" s="9">
        <v>8.0248106060606066</v>
      </c>
      <c r="K1203" s="11">
        <v>0</v>
      </c>
      <c r="L1203" s="41">
        <v>393</v>
      </c>
      <c r="M1203" s="44">
        <v>0</v>
      </c>
      <c r="N1203" s="13">
        <v>0</v>
      </c>
      <c r="O1203" s="13">
        <v>0</v>
      </c>
      <c r="P1203" s="22">
        <v>0</v>
      </c>
      <c r="Q1203" s="22">
        <v>0</v>
      </c>
      <c r="R1203" s="14">
        <v>0</v>
      </c>
      <c r="S1203" s="22">
        <v>112</v>
      </c>
      <c r="T1203" s="22">
        <v>1</v>
      </c>
      <c r="U1203" s="22">
        <v>726</v>
      </c>
      <c r="V1203" s="22"/>
      <c r="W1203" s="22">
        <v>133</v>
      </c>
      <c r="X1203" s="22">
        <v>88</v>
      </c>
      <c r="Y1203" s="14">
        <v>726</v>
      </c>
      <c r="Z1203" s="10">
        <v>133</v>
      </c>
      <c r="AA1203" s="22">
        <v>88</v>
      </c>
      <c r="AB1203" s="22">
        <v>247.55</v>
      </c>
      <c r="AC1203" s="22">
        <v>1.4390325167449743E-3</v>
      </c>
      <c r="AD1203" s="42">
        <v>4.0000000000000002E-4</v>
      </c>
      <c r="AE1203" s="22">
        <v>1236</v>
      </c>
      <c r="AF1203" s="22">
        <v>0.14250775594222803</v>
      </c>
      <c r="AG1203" s="22">
        <v>2.7405337681197699E-3</v>
      </c>
      <c r="AH1203" s="22">
        <v>0</v>
      </c>
      <c r="AI1203" s="22">
        <v>0</v>
      </c>
      <c r="AJ1203" s="22">
        <v>0</v>
      </c>
      <c r="AK1203" s="22">
        <v>0</v>
      </c>
      <c r="AL1203" s="45">
        <v>0</v>
      </c>
      <c r="AM1203" s="45">
        <v>0</v>
      </c>
      <c r="AN1203" s="45">
        <v>0</v>
      </c>
      <c r="AO1203" s="45">
        <v>0</v>
      </c>
      <c r="AP1203" s="45">
        <v>0</v>
      </c>
      <c r="AQ1203" s="45">
        <v>0</v>
      </c>
      <c r="AR1203" s="45">
        <v>0</v>
      </c>
      <c r="AS1203" s="45" t="s">
        <v>4444</v>
      </c>
      <c r="AT1203" s="45" t="s">
        <v>4445</v>
      </c>
      <c r="AU1203" s="45">
        <v>0.14250775594222803</v>
      </c>
      <c r="AV1203" s="10">
        <v>16.57359986783413</v>
      </c>
      <c r="AW1203" s="10">
        <v>16.57359986783413</v>
      </c>
      <c r="AX1203" s="17">
        <v>0</v>
      </c>
    </row>
    <row r="1204" spans="1:50" x14ac:dyDescent="0.25">
      <c r="A1204" s="22" t="s">
        <v>964</v>
      </c>
      <c r="B1204" s="22" t="s">
        <v>3952</v>
      </c>
      <c r="C1204" s="22" t="s">
        <v>1006</v>
      </c>
      <c r="D1204" s="22">
        <v>2815</v>
      </c>
      <c r="E1204" s="22" t="s">
        <v>1015</v>
      </c>
      <c r="F1204" s="43">
        <v>0.36526799999999998</v>
      </c>
      <c r="G1204" s="43">
        <v>61.68014505368</v>
      </c>
      <c r="H1204" s="43">
        <v>3.0566287878787879</v>
      </c>
      <c r="I1204" s="9">
        <v>0.11458333333333334</v>
      </c>
      <c r="J1204" s="9">
        <v>2.9420454545454549</v>
      </c>
      <c r="K1204" s="11">
        <v>0.83238636363636376</v>
      </c>
      <c r="L1204" s="41">
        <v>954</v>
      </c>
      <c r="M1204" s="44">
        <v>46</v>
      </c>
      <c r="N1204" s="13">
        <v>34</v>
      </c>
      <c r="O1204" s="13">
        <v>0</v>
      </c>
      <c r="P1204" s="22">
        <v>0</v>
      </c>
      <c r="Q1204" s="22">
        <v>0</v>
      </c>
      <c r="R1204" s="14">
        <v>0</v>
      </c>
      <c r="S1204" s="22">
        <v>130</v>
      </c>
      <c r="T1204" s="22">
        <v>0.72767829481380497</v>
      </c>
      <c r="U1204" s="22">
        <v>1316</v>
      </c>
      <c r="V1204" s="22"/>
      <c r="W1204" s="22">
        <v>264</v>
      </c>
      <c r="X1204" s="22">
        <v>152</v>
      </c>
      <c r="Y1204" s="14">
        <v>1270</v>
      </c>
      <c r="Z1204" s="10">
        <v>264</v>
      </c>
      <c r="AA1204" s="22">
        <v>152</v>
      </c>
      <c r="AB1204" s="22">
        <v>475.98</v>
      </c>
      <c r="AC1204" s="22">
        <v>5.9219705090205058E-3</v>
      </c>
      <c r="AD1204" s="42">
        <v>3.2499999999999999E-3</v>
      </c>
      <c r="AE1204" s="22">
        <v>1237</v>
      </c>
      <c r="AF1204" s="22">
        <v>4.6317623341744892E-2</v>
      </c>
      <c r="AG1204" s="22">
        <v>2.7245660789261702E-3</v>
      </c>
      <c r="AH1204" s="22">
        <v>0</v>
      </c>
      <c r="AI1204" s="22">
        <v>0</v>
      </c>
      <c r="AJ1204" s="22">
        <v>0</v>
      </c>
      <c r="AK1204" s="22">
        <v>0</v>
      </c>
      <c r="AL1204" s="45">
        <v>0</v>
      </c>
      <c r="AM1204" s="45">
        <v>0</v>
      </c>
      <c r="AN1204" s="45">
        <v>0</v>
      </c>
      <c r="AO1204" s="45">
        <v>0</v>
      </c>
      <c r="AP1204" s="45">
        <v>0</v>
      </c>
      <c r="AQ1204" s="45">
        <v>0</v>
      </c>
      <c r="AR1204" s="45">
        <v>0</v>
      </c>
      <c r="AS1204" s="45" t="s">
        <v>4444</v>
      </c>
      <c r="AT1204" s="45" t="s">
        <v>4445</v>
      </c>
      <c r="AU1204" s="45">
        <v>4.4581322324224876E-2</v>
      </c>
      <c r="AV1204" s="10">
        <v>89.733487833140202</v>
      </c>
      <c r="AW1204" s="10">
        <v>86.369663547927374</v>
      </c>
      <c r="AX1204" s="17">
        <v>3.7486833137121263E-2</v>
      </c>
    </row>
    <row r="1205" spans="1:50" x14ac:dyDescent="0.25">
      <c r="A1205" s="22" t="s">
        <v>2195</v>
      </c>
      <c r="B1205" s="22" t="s">
        <v>3960</v>
      </c>
      <c r="C1205" s="22" t="s">
        <v>2241</v>
      </c>
      <c r="D1205" s="22">
        <v>7812</v>
      </c>
      <c r="E1205" s="22" t="s">
        <v>2706</v>
      </c>
      <c r="F1205" s="43">
        <v>0.40669899999999998</v>
      </c>
      <c r="G1205" s="43">
        <v>179.82474485986</v>
      </c>
      <c r="H1205" s="43">
        <v>7.2318181818181815</v>
      </c>
      <c r="I1205" s="9">
        <v>0</v>
      </c>
      <c r="J1205" s="9">
        <v>7.2318181818181815</v>
      </c>
      <c r="K1205" s="11">
        <v>0</v>
      </c>
      <c r="L1205" s="41">
        <v>1403</v>
      </c>
      <c r="M1205" s="44">
        <v>0</v>
      </c>
      <c r="N1205" s="13">
        <v>0</v>
      </c>
      <c r="O1205" s="13">
        <v>0</v>
      </c>
      <c r="P1205" s="22">
        <v>0</v>
      </c>
      <c r="Q1205" s="22">
        <v>0</v>
      </c>
      <c r="R1205" s="14">
        <v>0</v>
      </c>
      <c r="S1205" s="22">
        <v>134</v>
      </c>
      <c r="T1205" s="22">
        <v>1</v>
      </c>
      <c r="U1205" s="22">
        <v>2560</v>
      </c>
      <c r="V1205" s="22"/>
      <c r="W1205" s="22">
        <v>464</v>
      </c>
      <c r="X1205" s="22">
        <v>306</v>
      </c>
      <c r="Y1205" s="14">
        <v>2560</v>
      </c>
      <c r="Z1205" s="10">
        <v>464</v>
      </c>
      <c r="AA1205" s="22">
        <v>306</v>
      </c>
      <c r="AB1205" s="22">
        <v>866.08</v>
      </c>
      <c r="AC1205" s="22">
        <v>2.2616409121945166E-3</v>
      </c>
      <c r="AD1205" s="42">
        <v>2.1800000000000001E-3</v>
      </c>
      <c r="AE1205" s="22">
        <v>1238</v>
      </c>
      <c r="AF1205" s="22">
        <v>0.30662289464695242</v>
      </c>
      <c r="AG1205" s="22">
        <v>2.71347694377834E-3</v>
      </c>
      <c r="AH1205" s="22">
        <v>0</v>
      </c>
      <c r="AI1205" s="22">
        <v>0</v>
      </c>
      <c r="AJ1205" s="22">
        <v>0</v>
      </c>
      <c r="AK1205" s="22">
        <v>0</v>
      </c>
      <c r="AL1205" s="45">
        <v>0</v>
      </c>
      <c r="AM1205" s="45">
        <v>0</v>
      </c>
      <c r="AN1205" s="45">
        <v>0</v>
      </c>
      <c r="AO1205" s="45">
        <v>0</v>
      </c>
      <c r="AP1205" s="45">
        <v>0</v>
      </c>
      <c r="AQ1205" s="45">
        <v>0</v>
      </c>
      <c r="AR1205" s="45">
        <v>0</v>
      </c>
      <c r="AS1205" s="45" t="s">
        <v>4444</v>
      </c>
      <c r="AT1205" s="45" t="s">
        <v>4445</v>
      </c>
      <c r="AU1205" s="45">
        <v>0.30662289464695242</v>
      </c>
      <c r="AV1205" s="10">
        <v>64.16090509113765</v>
      </c>
      <c r="AW1205" s="10">
        <v>64.16090509113765</v>
      </c>
      <c r="AX1205" s="17">
        <v>0</v>
      </c>
    </row>
    <row r="1206" spans="1:50" x14ac:dyDescent="0.25">
      <c r="A1206" s="22" t="s">
        <v>8</v>
      </c>
      <c r="B1206" s="22" t="s">
        <v>3946</v>
      </c>
      <c r="C1206" s="22" t="s">
        <v>39</v>
      </c>
      <c r="D1206" s="22">
        <v>600</v>
      </c>
      <c r="E1206" s="22" t="s">
        <v>76</v>
      </c>
      <c r="F1206" s="43">
        <v>2.7566419999999998</v>
      </c>
      <c r="G1206" s="43">
        <v>982.10976338700004</v>
      </c>
      <c r="H1206" s="43">
        <v>41.337878787878786</v>
      </c>
      <c r="I1206" s="9">
        <v>2.040530303030303</v>
      </c>
      <c r="J1206" s="9">
        <v>39.297348484848492</v>
      </c>
      <c r="K1206" s="11">
        <v>15.079734848484851</v>
      </c>
      <c r="L1206" s="41">
        <v>14719</v>
      </c>
      <c r="M1206" s="44">
        <v>8106</v>
      </c>
      <c r="N1206" s="13">
        <v>5095</v>
      </c>
      <c r="O1206" s="13">
        <v>4577</v>
      </c>
      <c r="P1206" s="22">
        <v>2696</v>
      </c>
      <c r="Q1206" s="22">
        <v>2492</v>
      </c>
      <c r="R1206" s="14">
        <v>0</v>
      </c>
      <c r="S1206" s="22">
        <v>1601</v>
      </c>
      <c r="T1206" s="22">
        <v>0.63520782172048529</v>
      </c>
      <c r="U1206" s="22">
        <v>25092</v>
      </c>
      <c r="V1206" s="22"/>
      <c r="W1206" s="22">
        <v>8160</v>
      </c>
      <c r="X1206" s="22">
        <v>6596</v>
      </c>
      <c r="Y1206" s="14">
        <v>16986</v>
      </c>
      <c r="Z1206" s="10">
        <v>5464</v>
      </c>
      <c r="AA1206" s="22">
        <v>4104</v>
      </c>
      <c r="AB1206" s="22">
        <v>9014.42</v>
      </c>
      <c r="AC1206" s="22">
        <v>2.8068573419870848E-3</v>
      </c>
      <c r="AD1206" s="42">
        <v>3.1890000000000002E-2</v>
      </c>
      <c r="AE1206" s="22">
        <v>1239</v>
      </c>
      <c r="AF1206" s="22">
        <v>1.4372246273018916</v>
      </c>
      <c r="AG1206" s="22">
        <v>2.71174457981489E-3</v>
      </c>
      <c r="AH1206" s="22">
        <v>0</v>
      </c>
      <c r="AI1206" s="22">
        <v>0</v>
      </c>
      <c r="AJ1206" s="22">
        <v>1</v>
      </c>
      <c r="AK1206" s="22">
        <v>0</v>
      </c>
      <c r="AL1206" s="45">
        <v>0</v>
      </c>
      <c r="AM1206" s="45">
        <v>0</v>
      </c>
      <c r="AN1206" s="45">
        <v>0</v>
      </c>
      <c r="AO1206" s="45">
        <v>0</v>
      </c>
      <c r="AP1206" s="45">
        <v>0</v>
      </c>
      <c r="AQ1206" s="45">
        <v>0</v>
      </c>
      <c r="AR1206" s="45">
        <v>0</v>
      </c>
      <c r="AS1206" s="45" t="s">
        <v>4444</v>
      </c>
      <c r="AT1206" s="45" t="s">
        <v>4442</v>
      </c>
      <c r="AU1206" s="45">
        <v>1.3662799999948207</v>
      </c>
      <c r="AV1206" s="10">
        <v>139.04245987758443</v>
      </c>
      <c r="AW1206" s="10">
        <v>197.39764688633949</v>
      </c>
      <c r="AX1206" s="17">
        <v>4.9362240222849393E-2</v>
      </c>
    </row>
    <row r="1207" spans="1:50" x14ac:dyDescent="0.25">
      <c r="A1207" s="22" t="s">
        <v>964</v>
      </c>
      <c r="B1207" s="22" t="s">
        <v>3952</v>
      </c>
      <c r="C1207" s="22" t="s">
        <v>1250</v>
      </c>
      <c r="D1207" s="22">
        <v>9157</v>
      </c>
      <c r="E1207" s="22" t="s">
        <v>1329</v>
      </c>
      <c r="F1207" s="43">
        <v>0.38267200000000001</v>
      </c>
      <c r="G1207" s="43">
        <v>113.75165437619999</v>
      </c>
      <c r="H1207" s="43">
        <v>4.1062500000000002</v>
      </c>
      <c r="I1207" s="9">
        <v>9.3939393939393948E-2</v>
      </c>
      <c r="J1207" s="9">
        <v>4.0123106060606064</v>
      </c>
      <c r="K1207" s="11">
        <v>1.9096590909090909</v>
      </c>
      <c r="L1207" s="41">
        <v>973</v>
      </c>
      <c r="M1207" s="44">
        <v>69</v>
      </c>
      <c r="N1207" s="13">
        <v>68</v>
      </c>
      <c r="O1207" s="13">
        <v>49</v>
      </c>
      <c r="P1207" s="22">
        <v>12</v>
      </c>
      <c r="Q1207" s="22">
        <v>8</v>
      </c>
      <c r="R1207" s="14">
        <v>0</v>
      </c>
      <c r="S1207" s="22">
        <v>179</v>
      </c>
      <c r="T1207" s="22">
        <v>0.53493842534938429</v>
      </c>
      <c r="U1207" s="22">
        <v>1021</v>
      </c>
      <c r="V1207" s="22"/>
      <c r="W1207" s="22">
        <v>241</v>
      </c>
      <c r="X1207" s="22">
        <v>163</v>
      </c>
      <c r="Y1207" s="14">
        <v>952</v>
      </c>
      <c r="Z1207" s="10">
        <v>229</v>
      </c>
      <c r="AA1207" s="22">
        <v>155</v>
      </c>
      <c r="AB1207" s="22">
        <v>399.41</v>
      </c>
      <c r="AC1207" s="22">
        <v>3.3641005231838249E-3</v>
      </c>
      <c r="AD1207" s="42">
        <v>1.6000000000000001E-3</v>
      </c>
      <c r="AE1207" s="22">
        <v>1240</v>
      </c>
      <c r="AF1207" s="22">
        <v>0.18166557287864776</v>
      </c>
      <c r="AG1207" s="22">
        <v>2.7114264608753399E-3</v>
      </c>
      <c r="AH1207" s="22">
        <v>0</v>
      </c>
      <c r="AI1207" s="22">
        <v>0</v>
      </c>
      <c r="AJ1207" s="22">
        <v>1</v>
      </c>
      <c r="AK1207" s="22">
        <v>0</v>
      </c>
      <c r="AL1207" s="45">
        <v>0</v>
      </c>
      <c r="AM1207" s="45">
        <v>0</v>
      </c>
      <c r="AN1207" s="45">
        <v>0</v>
      </c>
      <c r="AO1207" s="45">
        <v>0</v>
      </c>
      <c r="AP1207" s="45">
        <v>0</v>
      </c>
      <c r="AQ1207" s="45">
        <v>0</v>
      </c>
      <c r="AR1207" s="45">
        <v>0</v>
      </c>
      <c r="AS1207" s="45" t="s">
        <v>4444</v>
      </c>
      <c r="AT1207" s="45" t="s">
        <v>4445</v>
      </c>
      <c r="AU1207" s="45">
        <v>0.17750957803764369</v>
      </c>
      <c r="AV1207" s="10">
        <v>57.074345055463766</v>
      </c>
      <c r="AW1207" s="10">
        <v>58.691019786910196</v>
      </c>
      <c r="AX1207" s="17">
        <v>2.2877173562105071E-2</v>
      </c>
    </row>
    <row r="1208" spans="1:50" x14ac:dyDescent="0.25">
      <c r="A1208" s="22" t="s">
        <v>1672</v>
      </c>
      <c r="B1208" s="22" t="s">
        <v>3957</v>
      </c>
      <c r="C1208" s="22" t="s">
        <v>1674</v>
      </c>
      <c r="D1208" s="22">
        <v>2655</v>
      </c>
      <c r="E1208" s="22" t="s">
        <v>1687</v>
      </c>
      <c r="F1208" s="43">
        <v>2.7131569999999998</v>
      </c>
      <c r="G1208" s="43">
        <v>852.57011178501</v>
      </c>
      <c r="H1208" s="43">
        <v>34.875000000000007</v>
      </c>
      <c r="I1208" s="9">
        <v>0.22632575757575757</v>
      </c>
      <c r="J1208" s="9">
        <v>34.648674242424242</v>
      </c>
      <c r="K1208" s="11">
        <v>1.4660984848484848</v>
      </c>
      <c r="L1208" s="41">
        <v>16523</v>
      </c>
      <c r="M1208" s="44">
        <v>669</v>
      </c>
      <c r="N1208" s="13">
        <v>646</v>
      </c>
      <c r="O1208" s="13">
        <v>578</v>
      </c>
      <c r="P1208" s="22">
        <v>329</v>
      </c>
      <c r="Q1208" s="22">
        <v>284</v>
      </c>
      <c r="R1208" s="14">
        <v>0</v>
      </c>
      <c r="S1208" s="22">
        <v>1908</v>
      </c>
      <c r="T1208" s="22">
        <v>0.95796133376778536</v>
      </c>
      <c r="U1208" s="22">
        <v>29425</v>
      </c>
      <c r="V1208" s="22"/>
      <c r="W1208" s="22">
        <v>5834</v>
      </c>
      <c r="X1208" s="22">
        <v>3996</v>
      </c>
      <c r="Y1208" s="14">
        <v>28756</v>
      </c>
      <c r="Z1208" s="10">
        <v>5505</v>
      </c>
      <c r="AA1208" s="22">
        <v>3712</v>
      </c>
      <c r="AB1208" s="22">
        <v>10129.89</v>
      </c>
      <c r="AC1208" s="22">
        <v>3.1823271335650201E-3</v>
      </c>
      <c r="AD1208" s="42">
        <v>3.6429999999999997E-2</v>
      </c>
      <c r="AE1208" s="22">
        <v>1241</v>
      </c>
      <c r="AF1208" s="22">
        <v>1.4243413941950702</v>
      </c>
      <c r="AG1208" s="22">
        <v>2.70787337299443E-3</v>
      </c>
      <c r="AH1208" s="22">
        <v>0</v>
      </c>
      <c r="AI1208" s="22">
        <v>0</v>
      </c>
      <c r="AJ1208" s="22">
        <v>0</v>
      </c>
      <c r="AK1208" s="22">
        <v>0</v>
      </c>
      <c r="AL1208" s="45">
        <v>0</v>
      </c>
      <c r="AM1208" s="45">
        <v>0</v>
      </c>
      <c r="AN1208" s="45">
        <v>0</v>
      </c>
      <c r="AO1208" s="45">
        <v>0</v>
      </c>
      <c r="AP1208" s="45">
        <v>1</v>
      </c>
      <c r="AQ1208" s="45">
        <v>0</v>
      </c>
      <c r="AR1208" s="45">
        <v>0</v>
      </c>
      <c r="AS1208" s="45" t="s">
        <v>4444</v>
      </c>
      <c r="AT1208" s="45" t="s">
        <v>4441</v>
      </c>
      <c r="AU1208" s="45">
        <v>1.4150979491746338</v>
      </c>
      <c r="AV1208" s="10">
        <v>158.88053786657193</v>
      </c>
      <c r="AW1208" s="10">
        <v>167.28315412186376</v>
      </c>
      <c r="AX1208" s="17">
        <v>6.489627457369391E-3</v>
      </c>
    </row>
    <row r="1209" spans="1:50" x14ac:dyDescent="0.25">
      <c r="A1209" s="22" t="s">
        <v>964</v>
      </c>
      <c r="B1209" s="22" t="s">
        <v>3948</v>
      </c>
      <c r="C1209" s="22" t="s">
        <v>1291</v>
      </c>
      <c r="D1209" s="22">
        <v>150</v>
      </c>
      <c r="E1209" s="22" t="s">
        <v>1379</v>
      </c>
      <c r="F1209" s="43">
        <v>4.3261000000000001E-2</v>
      </c>
      <c r="G1209" s="43">
        <v>16.23900143254</v>
      </c>
      <c r="H1209" s="43">
        <v>0.40587121212121213</v>
      </c>
      <c r="I1209" s="9">
        <v>7.045454545454545E-2</v>
      </c>
      <c r="J1209" s="9">
        <v>0.3354166666666667</v>
      </c>
      <c r="K1209" s="11">
        <v>0.40587121212121213</v>
      </c>
      <c r="L1209" s="41">
        <v>209</v>
      </c>
      <c r="M1209" s="44">
        <v>425</v>
      </c>
      <c r="N1209" s="13">
        <v>61</v>
      </c>
      <c r="O1209" s="13">
        <v>22</v>
      </c>
      <c r="P1209" s="22">
        <v>0</v>
      </c>
      <c r="Q1209" s="22">
        <v>0</v>
      </c>
      <c r="R1209" s="14">
        <v>0</v>
      </c>
      <c r="S1209" s="22">
        <v>10</v>
      </c>
      <c r="T1209" s="22">
        <v>0</v>
      </c>
      <c r="U1209" s="22">
        <v>425</v>
      </c>
      <c r="V1209" s="22"/>
      <c r="W1209" s="22">
        <v>61</v>
      </c>
      <c r="X1209" s="22">
        <v>22</v>
      </c>
      <c r="Y1209" s="14">
        <v>0</v>
      </c>
      <c r="Z1209" s="10">
        <v>61</v>
      </c>
      <c r="AA1209" s="22">
        <v>22</v>
      </c>
      <c r="AB1209" s="22">
        <v>83.57</v>
      </c>
      <c r="AC1209" s="22">
        <v>2.6640184853554379E-3</v>
      </c>
      <c r="AD1209" s="42">
        <v>3.4000000000000002E-4</v>
      </c>
      <c r="AE1209" s="22">
        <v>1243</v>
      </c>
      <c r="AF1209" s="22">
        <v>3.7731984801699862E-2</v>
      </c>
      <c r="AG1209" s="22">
        <v>2.69514177154999E-3</v>
      </c>
      <c r="AH1209" s="22">
        <v>0</v>
      </c>
      <c r="AI1209" s="22">
        <v>0</v>
      </c>
      <c r="AJ1209" s="22">
        <v>0</v>
      </c>
      <c r="AK1209" s="22">
        <v>0</v>
      </c>
      <c r="AL1209" s="45">
        <v>0</v>
      </c>
      <c r="AM1209" s="45">
        <v>0</v>
      </c>
      <c r="AN1209" s="45">
        <v>0</v>
      </c>
      <c r="AO1209" s="45">
        <v>0</v>
      </c>
      <c r="AP1209" s="45">
        <v>0</v>
      </c>
      <c r="AQ1209" s="45">
        <v>0</v>
      </c>
      <c r="AR1209" s="45">
        <v>0</v>
      </c>
      <c r="AS1209" s="45" t="s">
        <v>4444</v>
      </c>
      <c r="AT1209" s="45" t="s">
        <v>4445</v>
      </c>
      <c r="AU1209" s="45">
        <v>3.1182148895851827E-2</v>
      </c>
      <c r="AV1209" s="10">
        <v>181.86335403726707</v>
      </c>
      <c r="AW1209" s="10">
        <v>150.29398040130658</v>
      </c>
      <c r="AX1209" s="17">
        <v>0.17358842743817077</v>
      </c>
    </row>
    <row r="1210" spans="1:50" x14ac:dyDescent="0.25">
      <c r="A1210" s="22" t="s">
        <v>1672</v>
      </c>
      <c r="B1210" s="22" t="s">
        <v>3957</v>
      </c>
      <c r="C1210" s="22" t="s">
        <v>486</v>
      </c>
      <c r="D1210" s="22">
        <v>324</v>
      </c>
      <c r="E1210" s="22" t="s">
        <v>1715</v>
      </c>
      <c r="F1210" s="43">
        <v>2.413376</v>
      </c>
      <c r="G1210" s="43">
        <v>796.02538811356999</v>
      </c>
      <c r="H1210" s="43">
        <v>35.019886363636367</v>
      </c>
      <c r="I1210" s="9">
        <v>6.380871212121213</v>
      </c>
      <c r="J1210" s="9">
        <v>28.639015151515157</v>
      </c>
      <c r="K1210" s="11">
        <v>28.193181818181817</v>
      </c>
      <c r="L1210" s="41">
        <v>16619</v>
      </c>
      <c r="M1210" s="44">
        <v>24359</v>
      </c>
      <c r="N1210" s="13">
        <v>5406</v>
      </c>
      <c r="O1210" s="13">
        <v>4384</v>
      </c>
      <c r="P1210" s="22">
        <v>3940</v>
      </c>
      <c r="Q1210" s="22">
        <v>3183</v>
      </c>
      <c r="R1210" s="14">
        <v>0</v>
      </c>
      <c r="S1210" s="22">
        <v>1686</v>
      </c>
      <c r="T1210" s="22">
        <v>0.19493794110489171</v>
      </c>
      <c r="U1210" s="22">
        <v>30245</v>
      </c>
      <c r="V1210" s="22"/>
      <c r="W1210" s="22">
        <v>6468</v>
      </c>
      <c r="X1210" s="22">
        <v>5084</v>
      </c>
      <c r="Y1210" s="14">
        <v>5886</v>
      </c>
      <c r="Z1210" s="10">
        <v>2528</v>
      </c>
      <c r="AA1210" s="22">
        <v>1901</v>
      </c>
      <c r="AB1210" s="22">
        <v>3993.1</v>
      </c>
      <c r="AC1210" s="22">
        <v>3.0317826994428481E-3</v>
      </c>
      <c r="AD1210" s="42">
        <v>1.5939999999999999E-2</v>
      </c>
      <c r="AE1210" s="22">
        <v>1244</v>
      </c>
      <c r="AF1210" s="22">
        <v>1.2180859291250072</v>
      </c>
      <c r="AG1210" s="22">
        <v>2.6948803741703698E-3</v>
      </c>
      <c r="AH1210" s="22">
        <v>0</v>
      </c>
      <c r="AI1210" s="22">
        <v>1</v>
      </c>
      <c r="AJ1210" s="22">
        <v>1</v>
      </c>
      <c r="AK1210" s="22">
        <v>0</v>
      </c>
      <c r="AL1210" s="45">
        <v>0</v>
      </c>
      <c r="AM1210" s="45">
        <v>0</v>
      </c>
      <c r="AN1210" s="45">
        <v>0</v>
      </c>
      <c r="AO1210" s="45">
        <v>0</v>
      </c>
      <c r="AP1210" s="45">
        <v>0</v>
      </c>
      <c r="AQ1210" s="45">
        <v>0</v>
      </c>
      <c r="AR1210" s="45">
        <v>0</v>
      </c>
      <c r="AS1210" s="45" t="s">
        <v>4444</v>
      </c>
      <c r="AT1210" s="45" t="s">
        <v>4443</v>
      </c>
      <c r="AU1210" s="45">
        <v>0.99614204962931696</v>
      </c>
      <c r="AV1210" s="10">
        <v>88.271191820863137</v>
      </c>
      <c r="AW1210" s="10">
        <v>184.69505962521293</v>
      </c>
      <c r="AX1210" s="17">
        <v>0.18220707931099756</v>
      </c>
    </row>
    <row r="1211" spans="1:50" x14ac:dyDescent="0.25">
      <c r="A1211" s="22" t="s">
        <v>8</v>
      </c>
      <c r="B1211" s="22" t="s">
        <v>3946</v>
      </c>
      <c r="C1211" s="22" t="s">
        <v>18</v>
      </c>
      <c r="D1211" s="22">
        <v>5835</v>
      </c>
      <c r="E1211" s="22" t="s">
        <v>300</v>
      </c>
      <c r="F1211" s="43">
        <v>1.125346</v>
      </c>
      <c r="G1211" s="43">
        <v>466.22109061127998</v>
      </c>
      <c r="H1211" s="43">
        <v>17.10662878787879</v>
      </c>
      <c r="I1211" s="9">
        <v>0</v>
      </c>
      <c r="J1211" s="9">
        <v>17.10662878787879</v>
      </c>
      <c r="K1211" s="11">
        <v>0</v>
      </c>
      <c r="L1211" s="41">
        <v>2641</v>
      </c>
      <c r="M1211" s="44">
        <v>0</v>
      </c>
      <c r="N1211" s="13">
        <v>0</v>
      </c>
      <c r="O1211" s="13">
        <v>0</v>
      </c>
      <c r="P1211" s="22">
        <v>0</v>
      </c>
      <c r="Q1211" s="22">
        <v>0</v>
      </c>
      <c r="R1211" s="14">
        <v>0</v>
      </c>
      <c r="S1211" s="22">
        <v>375</v>
      </c>
      <c r="T1211" s="22">
        <v>1</v>
      </c>
      <c r="U1211" s="22">
        <v>4808</v>
      </c>
      <c r="V1211" s="22"/>
      <c r="W1211" s="22">
        <v>869</v>
      </c>
      <c r="X1211" s="22">
        <v>573</v>
      </c>
      <c r="Y1211" s="14">
        <v>4808</v>
      </c>
      <c r="Z1211" s="10">
        <v>869</v>
      </c>
      <c r="AA1211" s="22">
        <v>573</v>
      </c>
      <c r="AB1211" s="22">
        <v>1623.25</v>
      </c>
      <c r="AC1211" s="22">
        <v>2.4137603867824095E-3</v>
      </c>
      <c r="AD1211" s="42">
        <v>4.3600000000000002E-3</v>
      </c>
      <c r="AE1211" s="22">
        <v>1245</v>
      </c>
      <c r="AF1211" s="22">
        <v>0.67606758555513335</v>
      </c>
      <c r="AG1211" s="22">
        <v>2.6934963567933601E-3</v>
      </c>
      <c r="AH1211" s="22">
        <v>0</v>
      </c>
      <c r="AI1211" s="22">
        <v>0</v>
      </c>
      <c r="AJ1211" s="22">
        <v>0</v>
      </c>
      <c r="AK1211" s="22">
        <v>0</v>
      </c>
      <c r="AL1211" s="45">
        <v>0</v>
      </c>
      <c r="AM1211" s="45">
        <v>0</v>
      </c>
      <c r="AN1211" s="45">
        <v>0</v>
      </c>
      <c r="AO1211" s="45">
        <v>0</v>
      </c>
      <c r="AP1211" s="45">
        <v>0</v>
      </c>
      <c r="AQ1211" s="45">
        <v>0</v>
      </c>
      <c r="AR1211" s="45">
        <v>0</v>
      </c>
      <c r="AS1211" s="45" t="s">
        <v>4444</v>
      </c>
      <c r="AT1211" s="45" t="s">
        <v>4444</v>
      </c>
      <c r="AU1211" s="45">
        <v>0.67606758555513335</v>
      </c>
      <c r="AV1211" s="10">
        <v>50.799021290258288</v>
      </c>
      <c r="AW1211" s="10">
        <v>50.799021290258288</v>
      </c>
      <c r="AX1211" s="17">
        <v>0</v>
      </c>
    </row>
    <row r="1212" spans="1:50" x14ac:dyDescent="0.25">
      <c r="A1212" s="22" t="s">
        <v>8</v>
      </c>
      <c r="B1212" s="22" t="s">
        <v>3946</v>
      </c>
      <c r="C1212" s="22" t="s">
        <v>45</v>
      </c>
      <c r="D1212" s="22">
        <v>4817</v>
      </c>
      <c r="E1212" s="22" t="s">
        <v>113</v>
      </c>
      <c r="F1212" s="43">
        <v>0.61454299999999995</v>
      </c>
      <c r="G1212" s="43">
        <v>233.37484100502999</v>
      </c>
      <c r="H1212" s="43">
        <v>10.082196969696971</v>
      </c>
      <c r="I1212" s="9">
        <v>1.0795454545454546E-2</v>
      </c>
      <c r="J1212" s="9">
        <v>10.071401515151516</v>
      </c>
      <c r="K1212" s="11">
        <v>1.7126893939393941</v>
      </c>
      <c r="L1212" s="41">
        <v>6110</v>
      </c>
      <c r="M1212" s="44">
        <v>437</v>
      </c>
      <c r="N1212" s="13">
        <v>207</v>
      </c>
      <c r="O1212" s="13">
        <v>181</v>
      </c>
      <c r="P1212" s="22">
        <v>131</v>
      </c>
      <c r="Q1212" s="22">
        <v>116</v>
      </c>
      <c r="R1212" s="14">
        <v>0</v>
      </c>
      <c r="S1212" s="22">
        <v>650</v>
      </c>
      <c r="T1212" s="22">
        <v>0.83012736221212013</v>
      </c>
      <c r="U1212" s="22">
        <v>9658</v>
      </c>
      <c r="V1212" s="22"/>
      <c r="W1212" s="22">
        <v>1872</v>
      </c>
      <c r="X1212" s="22">
        <v>1278</v>
      </c>
      <c r="Y1212" s="14">
        <v>9221</v>
      </c>
      <c r="Z1212" s="10">
        <v>1741</v>
      </c>
      <c r="AA1212" s="22">
        <v>1162</v>
      </c>
      <c r="AB1212" s="22">
        <v>3215.06</v>
      </c>
      <c r="AC1212" s="22">
        <v>2.6332872787549304E-3</v>
      </c>
      <c r="AD1212" s="42">
        <v>9.5300000000000003E-3</v>
      </c>
      <c r="AE1212" s="22">
        <v>1246</v>
      </c>
      <c r="AF1212" s="22">
        <v>0.33111172104634717</v>
      </c>
      <c r="AG1212" s="22">
        <v>2.69196521175892E-3</v>
      </c>
      <c r="AH1212" s="22">
        <v>0</v>
      </c>
      <c r="AI1212" s="22">
        <v>0</v>
      </c>
      <c r="AJ1212" s="22">
        <v>0</v>
      </c>
      <c r="AK1212" s="22">
        <v>0</v>
      </c>
      <c r="AL1212" s="45">
        <v>0</v>
      </c>
      <c r="AM1212" s="45">
        <v>0</v>
      </c>
      <c r="AN1212" s="45">
        <v>0</v>
      </c>
      <c r="AO1212" s="45">
        <v>0</v>
      </c>
      <c r="AP1212" s="45">
        <v>0</v>
      </c>
      <c r="AQ1212" s="45">
        <v>0</v>
      </c>
      <c r="AR1212" s="45">
        <v>0</v>
      </c>
      <c r="AS1212" s="45" t="s">
        <v>4444</v>
      </c>
      <c r="AT1212" s="45" t="s">
        <v>4444</v>
      </c>
      <c r="AU1212" s="45">
        <v>0.3307571850712252</v>
      </c>
      <c r="AV1212" s="10">
        <v>172.86571262011771</v>
      </c>
      <c r="AW1212" s="10">
        <v>185.67381748506591</v>
      </c>
      <c r="AX1212" s="17">
        <v>1.0707442611864596E-3</v>
      </c>
    </row>
    <row r="1213" spans="1:50" x14ac:dyDescent="0.25">
      <c r="A1213" s="22" t="s">
        <v>8</v>
      </c>
      <c r="B1213" s="22" t="s">
        <v>3946</v>
      </c>
      <c r="C1213" s="22" t="s">
        <v>380</v>
      </c>
      <c r="D1213" s="22">
        <v>9421</v>
      </c>
      <c r="E1213" s="22" t="s">
        <v>481</v>
      </c>
      <c r="F1213" s="43">
        <v>0.30806099999999997</v>
      </c>
      <c r="G1213" s="43">
        <v>110.50336604815</v>
      </c>
      <c r="H1213" s="43">
        <v>5.3450757575757581</v>
      </c>
      <c r="I1213" s="9">
        <v>0</v>
      </c>
      <c r="J1213" s="9">
        <v>5.3450757575757581</v>
      </c>
      <c r="K1213" s="11">
        <v>0</v>
      </c>
      <c r="L1213" s="41">
        <v>3633</v>
      </c>
      <c r="M1213" s="44">
        <v>0</v>
      </c>
      <c r="N1213" s="13">
        <v>0</v>
      </c>
      <c r="O1213" s="13">
        <v>0</v>
      </c>
      <c r="P1213" s="22">
        <v>0</v>
      </c>
      <c r="Q1213" s="22">
        <v>0</v>
      </c>
      <c r="R1213" s="14">
        <v>0</v>
      </c>
      <c r="S1213" s="22">
        <v>195</v>
      </c>
      <c r="T1213" s="22">
        <v>1</v>
      </c>
      <c r="U1213" s="22">
        <v>6610</v>
      </c>
      <c r="V1213" s="22"/>
      <c r="W1213" s="22">
        <v>1194</v>
      </c>
      <c r="X1213" s="22">
        <v>787</v>
      </c>
      <c r="Y1213" s="14">
        <v>6610</v>
      </c>
      <c r="Z1213" s="10">
        <v>1194</v>
      </c>
      <c r="AA1213" s="22">
        <v>787</v>
      </c>
      <c r="AB1213" s="22">
        <v>2230.6799999999998</v>
      </c>
      <c r="AC1213" s="22">
        <v>2.7877974311277319E-3</v>
      </c>
      <c r="AD1213" s="42">
        <v>6.9199999999999999E-3</v>
      </c>
      <c r="AE1213" s="22">
        <v>1247</v>
      </c>
      <c r="AF1213" s="22">
        <v>0.19638775817781687</v>
      </c>
      <c r="AG1213" s="22">
        <v>2.6902432627098202E-3</v>
      </c>
      <c r="AH1213" s="22">
        <v>0</v>
      </c>
      <c r="AI1213" s="22">
        <v>0</v>
      </c>
      <c r="AJ1213" s="22">
        <v>0</v>
      </c>
      <c r="AK1213" s="22">
        <v>0</v>
      </c>
      <c r="AL1213" s="45">
        <v>0</v>
      </c>
      <c r="AM1213" s="45">
        <v>0</v>
      </c>
      <c r="AN1213" s="45">
        <v>0</v>
      </c>
      <c r="AO1213" s="45">
        <v>0</v>
      </c>
      <c r="AP1213" s="45">
        <v>0</v>
      </c>
      <c r="AQ1213" s="45">
        <v>0</v>
      </c>
      <c r="AR1213" s="45">
        <v>0</v>
      </c>
      <c r="AS1213" s="45" t="s">
        <v>4444</v>
      </c>
      <c r="AT1213" s="45" t="s">
        <v>4444</v>
      </c>
      <c r="AU1213" s="45">
        <v>0.19638775817781684</v>
      </c>
      <c r="AV1213" s="10">
        <v>223.38317624548222</v>
      </c>
      <c r="AW1213" s="10">
        <v>223.38317624548222</v>
      </c>
      <c r="AX1213" s="17">
        <v>0</v>
      </c>
    </row>
    <row r="1214" spans="1:50" x14ac:dyDescent="0.25">
      <c r="A1214" s="22" t="s">
        <v>964</v>
      </c>
      <c r="B1214" s="22" t="s">
        <v>3948</v>
      </c>
      <c r="C1214" s="22" t="s">
        <v>1100</v>
      </c>
      <c r="D1214" s="22">
        <v>7173</v>
      </c>
      <c r="E1214" s="22" t="s">
        <v>1200</v>
      </c>
      <c r="F1214" s="43">
        <v>5.9673299999999996</v>
      </c>
      <c r="G1214" s="43">
        <v>292.94549593918998</v>
      </c>
      <c r="H1214" s="43">
        <v>12.90473484848485</v>
      </c>
      <c r="I1214" s="9">
        <v>3.1348484848484852</v>
      </c>
      <c r="J1214" s="9">
        <v>9.7698863636363651</v>
      </c>
      <c r="K1214" s="11">
        <v>8.0534090909090921</v>
      </c>
      <c r="L1214" s="41">
        <v>4978</v>
      </c>
      <c r="M1214" s="44">
        <v>6559</v>
      </c>
      <c r="N1214" s="13">
        <v>1835</v>
      </c>
      <c r="O1214" s="13">
        <v>1214</v>
      </c>
      <c r="P1214" s="22">
        <v>1225</v>
      </c>
      <c r="Q1214" s="22">
        <v>771</v>
      </c>
      <c r="R1214" s="14">
        <v>1</v>
      </c>
      <c r="S1214" s="22">
        <v>424</v>
      </c>
      <c r="T1214" s="22">
        <v>0.37593378047169668</v>
      </c>
      <c r="U1214" s="22">
        <v>9962</v>
      </c>
      <c r="V1214" s="22"/>
      <c r="W1214" s="22">
        <v>2449</v>
      </c>
      <c r="X1214" s="22">
        <v>1619</v>
      </c>
      <c r="Y1214" s="14">
        <v>3403</v>
      </c>
      <c r="Z1214" s="10">
        <v>1224</v>
      </c>
      <c r="AA1214" s="22">
        <v>848</v>
      </c>
      <c r="AB1214" s="22">
        <v>1983.15</v>
      </c>
      <c r="AC1214" s="22">
        <v>2.0370103253742142E-2</v>
      </c>
      <c r="AD1214" s="42">
        <v>5.185E-2</v>
      </c>
      <c r="AE1214" s="22">
        <v>1248</v>
      </c>
      <c r="AF1214" s="22">
        <v>0.28371619213392529</v>
      </c>
      <c r="AG1214" s="22">
        <v>2.67656785032005E-3</v>
      </c>
      <c r="AH1214" s="22">
        <v>0</v>
      </c>
      <c r="AI1214" s="22">
        <v>1</v>
      </c>
      <c r="AJ1214" s="22">
        <v>1</v>
      </c>
      <c r="AK1214" s="22">
        <v>0</v>
      </c>
      <c r="AL1214" s="45">
        <v>0</v>
      </c>
      <c r="AM1214" s="45">
        <v>0</v>
      </c>
      <c r="AN1214" s="45">
        <v>0</v>
      </c>
      <c r="AO1214" s="45">
        <v>0</v>
      </c>
      <c r="AP1214" s="45">
        <v>1</v>
      </c>
      <c r="AQ1214" s="45">
        <v>0</v>
      </c>
      <c r="AR1214" s="45">
        <v>0</v>
      </c>
      <c r="AS1214" s="45" t="s">
        <v>4444</v>
      </c>
      <c r="AT1214" s="45" t="s">
        <v>4441</v>
      </c>
      <c r="AU1214" s="45">
        <v>0.21479518868204556</v>
      </c>
      <c r="AV1214" s="10">
        <v>125.2829310846176</v>
      </c>
      <c r="AW1214" s="10">
        <v>189.77530563423687</v>
      </c>
      <c r="AX1214" s="17">
        <v>0.24292234762317097</v>
      </c>
    </row>
    <row r="1215" spans="1:50" x14ac:dyDescent="0.25">
      <c r="A1215" s="22" t="s">
        <v>8</v>
      </c>
      <c r="B1215" s="22" t="s">
        <v>3946</v>
      </c>
      <c r="C1215" s="22" t="s">
        <v>243</v>
      </c>
      <c r="D1215" s="22">
        <v>784</v>
      </c>
      <c r="E1215" s="22" t="s">
        <v>375</v>
      </c>
      <c r="F1215" s="43">
        <v>5.1385E-2</v>
      </c>
      <c r="G1215" s="43">
        <v>83.687386597699998</v>
      </c>
      <c r="H1215" s="43">
        <v>4.1143939393939402</v>
      </c>
      <c r="I1215" s="9">
        <v>0</v>
      </c>
      <c r="J1215" s="9">
        <v>4.1143939393939402</v>
      </c>
      <c r="K1215" s="11">
        <v>0</v>
      </c>
      <c r="L1215" s="41">
        <v>942</v>
      </c>
      <c r="M1215" s="44">
        <v>0</v>
      </c>
      <c r="N1215" s="13">
        <v>0</v>
      </c>
      <c r="O1215" s="13">
        <v>0</v>
      </c>
      <c r="P1215" s="22">
        <v>0</v>
      </c>
      <c r="Q1215" s="22">
        <v>0</v>
      </c>
      <c r="R1215" s="14">
        <v>0</v>
      </c>
      <c r="S1215" s="22">
        <v>99</v>
      </c>
      <c r="T1215" s="22">
        <v>1</v>
      </c>
      <c r="U1215" s="22">
        <v>1723</v>
      </c>
      <c r="V1215" s="22"/>
      <c r="W1215" s="22">
        <v>313</v>
      </c>
      <c r="X1215" s="22">
        <v>207</v>
      </c>
      <c r="Y1215" s="14">
        <v>1723</v>
      </c>
      <c r="Z1215" s="10">
        <v>313</v>
      </c>
      <c r="AA1215" s="22">
        <v>207</v>
      </c>
      <c r="AB1215" s="22">
        <v>583.88</v>
      </c>
      <c r="AC1215" s="22">
        <v>6.1401128759124414E-4</v>
      </c>
      <c r="AD1215" s="42">
        <v>4.0000000000000002E-4</v>
      </c>
      <c r="AE1215" s="22">
        <v>1250</v>
      </c>
      <c r="AF1215" s="22">
        <v>0.21539798377239885</v>
      </c>
      <c r="AG1215" s="22">
        <v>2.6592343675604798E-3</v>
      </c>
      <c r="AH1215" s="22">
        <v>0</v>
      </c>
      <c r="AI1215" s="22">
        <v>0</v>
      </c>
      <c r="AJ1215" s="22">
        <v>0</v>
      </c>
      <c r="AK1215" s="22">
        <v>0</v>
      </c>
      <c r="AL1215" s="45">
        <v>0</v>
      </c>
      <c r="AM1215" s="45">
        <v>0</v>
      </c>
      <c r="AN1215" s="45">
        <v>0</v>
      </c>
      <c r="AO1215" s="45">
        <v>0</v>
      </c>
      <c r="AP1215" s="45">
        <v>0</v>
      </c>
      <c r="AQ1215" s="45">
        <v>0</v>
      </c>
      <c r="AR1215" s="45">
        <v>0</v>
      </c>
      <c r="AS1215" s="45" t="s">
        <v>4444</v>
      </c>
      <c r="AT1215" s="45" t="s">
        <v>4445</v>
      </c>
      <c r="AU1215" s="45">
        <v>0.21539798377239885</v>
      </c>
      <c r="AV1215" s="10">
        <v>76.074387773890621</v>
      </c>
      <c r="AW1215" s="10">
        <v>76.074387773890621</v>
      </c>
      <c r="AX1215" s="17">
        <v>0</v>
      </c>
    </row>
    <row r="1216" spans="1:50" x14ac:dyDescent="0.25">
      <c r="A1216" s="22" t="s">
        <v>2906</v>
      </c>
      <c r="B1216" s="22" t="s">
        <v>3950</v>
      </c>
      <c r="C1216" s="22" t="s">
        <v>3088</v>
      </c>
      <c r="D1216" s="22">
        <v>9498</v>
      </c>
      <c r="E1216" s="22" t="s">
        <v>3259</v>
      </c>
      <c r="F1216" s="43">
        <v>0.12167699999999999</v>
      </c>
      <c r="G1216" s="43">
        <v>58.262035702250003</v>
      </c>
      <c r="H1216" s="43">
        <v>2.7899621212121213</v>
      </c>
      <c r="I1216" s="9">
        <v>0</v>
      </c>
      <c r="J1216" s="9">
        <v>2.7899621212121213</v>
      </c>
      <c r="K1216" s="11">
        <v>0</v>
      </c>
      <c r="L1216" s="41">
        <v>174</v>
      </c>
      <c r="M1216" s="44">
        <v>0</v>
      </c>
      <c r="N1216" s="13">
        <v>0</v>
      </c>
      <c r="O1216" s="13">
        <v>0</v>
      </c>
      <c r="P1216" s="22">
        <v>0</v>
      </c>
      <c r="Q1216" s="22">
        <v>0</v>
      </c>
      <c r="R1216" s="14">
        <v>0</v>
      </c>
      <c r="S1216" s="22">
        <v>67</v>
      </c>
      <c r="T1216" s="22">
        <v>1</v>
      </c>
      <c r="U1216" s="22">
        <v>328</v>
      </c>
      <c r="V1216" s="22"/>
      <c r="W1216" s="22">
        <v>61</v>
      </c>
      <c r="X1216" s="22">
        <v>41</v>
      </c>
      <c r="Y1216" s="14">
        <v>328</v>
      </c>
      <c r="Z1216" s="10">
        <v>61</v>
      </c>
      <c r="AA1216" s="22">
        <v>41</v>
      </c>
      <c r="AB1216" s="22">
        <v>113.09</v>
      </c>
      <c r="AC1216" s="22">
        <v>2.0884440190492861E-3</v>
      </c>
      <c r="AD1216" s="42">
        <v>2.5999999999999998E-4</v>
      </c>
      <c r="AE1216" s="22">
        <v>1251</v>
      </c>
      <c r="AF1216" s="22">
        <v>0.1061167663819472</v>
      </c>
      <c r="AG1216" s="22">
        <v>2.6529191595486799E-3</v>
      </c>
      <c r="AH1216" s="22">
        <v>0</v>
      </c>
      <c r="AI1216" s="22">
        <v>0</v>
      </c>
      <c r="AJ1216" s="22">
        <v>0</v>
      </c>
      <c r="AK1216" s="22">
        <v>0</v>
      </c>
      <c r="AL1216" s="45">
        <v>0</v>
      </c>
      <c r="AM1216" s="45">
        <v>0</v>
      </c>
      <c r="AN1216" s="45">
        <v>0</v>
      </c>
      <c r="AO1216" s="45">
        <v>0</v>
      </c>
      <c r="AP1216" s="45">
        <v>0</v>
      </c>
      <c r="AQ1216" s="45">
        <v>0</v>
      </c>
      <c r="AR1216" s="45">
        <v>0</v>
      </c>
      <c r="AS1216" s="45" t="s">
        <v>4444</v>
      </c>
      <c r="AT1216" s="45" t="s">
        <v>4445</v>
      </c>
      <c r="AU1216" s="45">
        <v>0.1061167663819472</v>
      </c>
      <c r="AV1216" s="10">
        <v>21.864096123820513</v>
      </c>
      <c r="AW1216" s="10">
        <v>21.864096123820513</v>
      </c>
      <c r="AX1216" s="17">
        <v>0</v>
      </c>
    </row>
    <row r="1217" spans="1:50" x14ac:dyDescent="0.25">
      <c r="A1217" s="22" t="s">
        <v>1672</v>
      </c>
      <c r="B1217" s="22" t="s">
        <v>3951</v>
      </c>
      <c r="C1217" s="22" t="s">
        <v>1762</v>
      </c>
      <c r="D1217" s="22">
        <v>1316</v>
      </c>
      <c r="E1217" s="22" t="s">
        <v>1964</v>
      </c>
      <c r="F1217" s="43">
        <v>1.958296</v>
      </c>
      <c r="G1217" s="43">
        <v>499.5706670074</v>
      </c>
      <c r="H1217" s="43">
        <v>20.871212121212121</v>
      </c>
      <c r="I1217" s="9">
        <v>0</v>
      </c>
      <c r="J1217" s="9">
        <v>20.871212121212121</v>
      </c>
      <c r="K1217" s="11">
        <v>0</v>
      </c>
      <c r="L1217" s="41">
        <v>2588</v>
      </c>
      <c r="M1217" s="44">
        <v>0</v>
      </c>
      <c r="N1217" s="13">
        <v>0</v>
      </c>
      <c r="O1217" s="13">
        <v>0</v>
      </c>
      <c r="P1217" s="22">
        <v>0</v>
      </c>
      <c r="Q1217" s="22">
        <v>0</v>
      </c>
      <c r="R1217" s="14">
        <v>0</v>
      </c>
      <c r="S1217" s="22">
        <v>799</v>
      </c>
      <c r="T1217" s="22">
        <v>1</v>
      </c>
      <c r="U1217" s="22">
        <v>4712</v>
      </c>
      <c r="V1217" s="22"/>
      <c r="W1217" s="22">
        <v>852</v>
      </c>
      <c r="X1217" s="22">
        <v>562</v>
      </c>
      <c r="Y1217" s="14">
        <v>4712</v>
      </c>
      <c r="Z1217" s="10">
        <v>852</v>
      </c>
      <c r="AA1217" s="22">
        <v>562</v>
      </c>
      <c r="AB1217" s="22">
        <v>1591.32</v>
      </c>
      <c r="AC1217" s="22">
        <v>3.9199579345418059E-3</v>
      </c>
      <c r="AD1217" s="42">
        <v>6.94E-3</v>
      </c>
      <c r="AE1217" s="22">
        <v>1252</v>
      </c>
      <c r="AF1217" s="22">
        <v>0.43770311329185374</v>
      </c>
      <c r="AG1217" s="22">
        <v>2.65274614116275E-3</v>
      </c>
      <c r="AH1217" s="22">
        <v>0</v>
      </c>
      <c r="AI1217" s="22">
        <v>0</v>
      </c>
      <c r="AJ1217" s="22">
        <v>0</v>
      </c>
      <c r="AK1217" s="22">
        <v>0</v>
      </c>
      <c r="AL1217" s="45">
        <v>0</v>
      </c>
      <c r="AM1217" s="45">
        <v>0</v>
      </c>
      <c r="AN1217" s="45">
        <v>0</v>
      </c>
      <c r="AO1217" s="45">
        <v>0</v>
      </c>
      <c r="AP1217" s="45">
        <v>0</v>
      </c>
      <c r="AQ1217" s="45">
        <v>0</v>
      </c>
      <c r="AR1217" s="45">
        <v>0</v>
      </c>
      <c r="AS1217" s="45" t="s">
        <v>4444</v>
      </c>
      <c r="AT1217" s="45" t="s">
        <v>4444</v>
      </c>
      <c r="AU1217" s="45">
        <v>0.43770311329185374</v>
      </c>
      <c r="AV1217" s="10">
        <v>40.821778584392014</v>
      </c>
      <c r="AW1217" s="10">
        <v>40.821778584392014</v>
      </c>
      <c r="AX1217" s="17">
        <v>0</v>
      </c>
    </row>
    <row r="1218" spans="1:50" x14ac:dyDescent="0.25">
      <c r="A1218" s="22" t="s">
        <v>2906</v>
      </c>
      <c r="B1218" s="22" t="s">
        <v>3950</v>
      </c>
      <c r="C1218" s="22" t="s">
        <v>3020</v>
      </c>
      <c r="D1218" s="22">
        <v>1854</v>
      </c>
      <c r="E1218" s="22" t="s">
        <v>3146</v>
      </c>
      <c r="F1218" s="43">
        <v>0</v>
      </c>
      <c r="G1218" s="43">
        <v>0</v>
      </c>
      <c r="H1218" s="43">
        <v>0.71534090909090919</v>
      </c>
      <c r="I1218" s="9">
        <v>0</v>
      </c>
      <c r="J1218" s="9">
        <v>0.71534090909090919</v>
      </c>
      <c r="K1218" s="11">
        <v>0</v>
      </c>
      <c r="L1218" s="41">
        <v>9</v>
      </c>
      <c r="M1218" s="44">
        <v>0</v>
      </c>
      <c r="N1218" s="13">
        <v>0</v>
      </c>
      <c r="O1218" s="13">
        <v>0</v>
      </c>
      <c r="P1218" s="22">
        <v>0</v>
      </c>
      <c r="Q1218" s="22">
        <v>0</v>
      </c>
      <c r="R1218" s="14">
        <v>0</v>
      </c>
      <c r="S1218" s="22">
        <v>21</v>
      </c>
      <c r="T1218" s="22">
        <v>1</v>
      </c>
      <c r="U1218" s="22">
        <v>29</v>
      </c>
      <c r="V1218" s="22"/>
      <c r="W1218" s="22">
        <v>7</v>
      </c>
      <c r="X1218" s="22">
        <v>6</v>
      </c>
      <c r="Y1218" s="14">
        <v>29</v>
      </c>
      <c r="Z1218" s="10">
        <v>7</v>
      </c>
      <c r="AA1218" s="22">
        <v>6</v>
      </c>
      <c r="AB1218" s="22">
        <v>12.2</v>
      </c>
      <c r="AC1218" s="22">
        <v>0</v>
      </c>
      <c r="AD1218" s="42">
        <v>0</v>
      </c>
      <c r="AE1218" s="22">
        <v>1253</v>
      </c>
      <c r="AF1218" s="22">
        <v>7.9167507100925405E-3</v>
      </c>
      <c r="AG1218" s="22">
        <v>2.6389169033641802E-3</v>
      </c>
      <c r="AH1218" s="22">
        <v>0</v>
      </c>
      <c r="AI1218" s="22">
        <v>0</v>
      </c>
      <c r="AJ1218" s="22">
        <v>0</v>
      </c>
      <c r="AK1218" s="22">
        <v>0</v>
      </c>
      <c r="AL1218" s="45">
        <v>0</v>
      </c>
      <c r="AM1218" s="45">
        <v>0</v>
      </c>
      <c r="AN1218" s="45">
        <v>0</v>
      </c>
      <c r="AO1218" s="45">
        <v>0</v>
      </c>
      <c r="AP1218" s="45">
        <v>0</v>
      </c>
      <c r="AQ1218" s="45">
        <v>0</v>
      </c>
      <c r="AR1218" s="45">
        <v>0</v>
      </c>
      <c r="AS1218" s="45" t="s">
        <v>4444</v>
      </c>
      <c r="AT1218" s="45" t="s">
        <v>4445</v>
      </c>
      <c r="AU1218" s="45">
        <v>7.9167507100925405E-3</v>
      </c>
      <c r="AV1218" s="10">
        <v>9.7855440826052416</v>
      </c>
      <c r="AW1218" s="10">
        <v>9.7855440826052416</v>
      </c>
      <c r="AX1218" s="17">
        <v>0</v>
      </c>
    </row>
    <row r="1219" spans="1:50" x14ac:dyDescent="0.25">
      <c r="A1219" s="22" t="s">
        <v>964</v>
      </c>
      <c r="B1219" s="22" t="s">
        <v>3952</v>
      </c>
      <c r="C1219" s="22" t="s">
        <v>1039</v>
      </c>
      <c r="D1219" s="22">
        <v>9369</v>
      </c>
      <c r="E1219" s="22" t="s">
        <v>1369</v>
      </c>
      <c r="F1219" s="43">
        <v>0.14069100000000001</v>
      </c>
      <c r="G1219" s="43">
        <v>19.868275024230002</v>
      </c>
      <c r="H1219" s="43">
        <v>0.69034090909090917</v>
      </c>
      <c r="I1219" s="9">
        <v>0</v>
      </c>
      <c r="J1219" s="9">
        <v>0.69034090909090917</v>
      </c>
      <c r="K1219" s="11">
        <v>0.38503787878787876</v>
      </c>
      <c r="L1219" s="41">
        <v>488</v>
      </c>
      <c r="M1219" s="44">
        <v>0</v>
      </c>
      <c r="N1219" s="13">
        <v>0</v>
      </c>
      <c r="O1219" s="13">
        <v>0</v>
      </c>
      <c r="P1219" s="22">
        <v>0</v>
      </c>
      <c r="Q1219" s="22">
        <v>0</v>
      </c>
      <c r="R1219" s="14">
        <v>0</v>
      </c>
      <c r="S1219" s="22">
        <v>26</v>
      </c>
      <c r="T1219" s="22">
        <v>0.44224965706447195</v>
      </c>
      <c r="U1219" s="22">
        <v>397</v>
      </c>
      <c r="V1219" s="22"/>
      <c r="W1219" s="22">
        <v>73</v>
      </c>
      <c r="X1219" s="22">
        <v>48</v>
      </c>
      <c r="Y1219" s="14">
        <v>397</v>
      </c>
      <c r="Z1219" s="10">
        <v>73</v>
      </c>
      <c r="AA1219" s="22">
        <v>48</v>
      </c>
      <c r="AB1219" s="22">
        <v>135.74</v>
      </c>
      <c r="AC1219" s="22">
        <v>7.0811884689749261E-3</v>
      </c>
      <c r="AD1219" s="42">
        <v>1.07E-3</v>
      </c>
      <c r="AE1219" s="22">
        <v>1254</v>
      </c>
      <c r="AF1219" s="22">
        <v>7.1219690264601176E-2</v>
      </c>
      <c r="AG1219" s="22">
        <v>2.6377663060963398E-3</v>
      </c>
      <c r="AH1219" s="22">
        <v>0</v>
      </c>
      <c r="AI1219" s="22">
        <v>0</v>
      </c>
      <c r="AJ1219" s="22">
        <v>0</v>
      </c>
      <c r="AK1219" s="22">
        <v>0</v>
      </c>
      <c r="AL1219" s="45">
        <v>0</v>
      </c>
      <c r="AM1219" s="45">
        <v>0</v>
      </c>
      <c r="AN1219" s="45">
        <v>0</v>
      </c>
      <c r="AO1219" s="45">
        <v>0</v>
      </c>
      <c r="AP1219" s="45">
        <v>0</v>
      </c>
      <c r="AQ1219" s="45">
        <v>0</v>
      </c>
      <c r="AR1219" s="45">
        <v>0</v>
      </c>
      <c r="AS1219" s="45" t="s">
        <v>4444</v>
      </c>
      <c r="AT1219" s="45" t="s">
        <v>4445</v>
      </c>
      <c r="AU1219" s="45">
        <v>7.1219690264601176E-2</v>
      </c>
      <c r="AV1219" s="10">
        <v>105.74485596707818</v>
      </c>
      <c r="AW1219" s="10">
        <v>105.74485596707818</v>
      </c>
      <c r="AX1219" s="17">
        <v>0</v>
      </c>
    </row>
    <row r="1220" spans="1:50" x14ac:dyDescent="0.25">
      <c r="A1220" s="22" t="s">
        <v>1672</v>
      </c>
      <c r="B1220" s="22" t="s">
        <v>3947</v>
      </c>
      <c r="C1220" s="22" t="s">
        <v>1862</v>
      </c>
      <c r="D1220" s="22">
        <v>3908</v>
      </c>
      <c r="E1220" s="22" t="s">
        <v>1884</v>
      </c>
      <c r="F1220" s="43">
        <v>0.76118600000000003</v>
      </c>
      <c r="G1220" s="43">
        <v>298.73313074135001</v>
      </c>
      <c r="H1220" s="43">
        <v>11.810795454545456</v>
      </c>
      <c r="I1220" s="9">
        <v>0.22310606060606061</v>
      </c>
      <c r="J1220" s="9">
        <v>11.587689393939396</v>
      </c>
      <c r="K1220" s="11">
        <v>0.35909090909090913</v>
      </c>
      <c r="L1220" s="41">
        <v>1785</v>
      </c>
      <c r="M1220" s="44">
        <v>24</v>
      </c>
      <c r="N1220" s="13">
        <v>10</v>
      </c>
      <c r="O1220" s="13">
        <v>2</v>
      </c>
      <c r="P1220" s="22">
        <v>10</v>
      </c>
      <c r="Q1220" s="22">
        <v>2</v>
      </c>
      <c r="R1220" s="14">
        <v>0</v>
      </c>
      <c r="S1220" s="22">
        <v>284</v>
      </c>
      <c r="T1220" s="22">
        <v>0.96959638235435608</v>
      </c>
      <c r="U1220" s="22">
        <v>3179</v>
      </c>
      <c r="V1220" s="22"/>
      <c r="W1220" s="22">
        <v>581</v>
      </c>
      <c r="X1220" s="22">
        <v>379</v>
      </c>
      <c r="Y1220" s="14">
        <v>3155</v>
      </c>
      <c r="Z1220" s="10">
        <v>571</v>
      </c>
      <c r="AA1220" s="22">
        <v>377</v>
      </c>
      <c r="AB1220" s="22">
        <v>1066.22</v>
      </c>
      <c r="AC1220" s="22">
        <v>2.5480468072322797E-3</v>
      </c>
      <c r="AD1220" s="42">
        <v>3.0300000000000001E-3</v>
      </c>
      <c r="AE1220" s="22">
        <v>1255</v>
      </c>
      <c r="AF1220" s="22">
        <v>0.49551078349705335</v>
      </c>
      <c r="AG1220" s="22">
        <v>2.6356956568992199E-3</v>
      </c>
      <c r="AH1220" s="22">
        <v>0</v>
      </c>
      <c r="AI1220" s="22">
        <v>0</v>
      </c>
      <c r="AJ1220" s="22">
        <v>0</v>
      </c>
      <c r="AK1220" s="22">
        <v>0</v>
      </c>
      <c r="AL1220" s="45">
        <v>0</v>
      </c>
      <c r="AM1220" s="45">
        <v>0</v>
      </c>
      <c r="AN1220" s="45">
        <v>0</v>
      </c>
      <c r="AO1220" s="45">
        <v>0</v>
      </c>
      <c r="AP1220" s="45">
        <v>0</v>
      </c>
      <c r="AQ1220" s="45">
        <v>0</v>
      </c>
      <c r="AR1220" s="45">
        <v>0</v>
      </c>
      <c r="AS1220" s="45" t="s">
        <v>4444</v>
      </c>
      <c r="AT1220" s="45" t="s">
        <v>4445</v>
      </c>
      <c r="AU1220" s="45">
        <v>0.48615057915524473</v>
      </c>
      <c r="AV1220" s="10">
        <v>49.276432996093675</v>
      </c>
      <c r="AW1220" s="10">
        <v>49.192283638812711</v>
      </c>
      <c r="AX1220" s="17">
        <v>1.889001138532095E-2</v>
      </c>
    </row>
    <row r="1221" spans="1:50" x14ac:dyDescent="0.25">
      <c r="A1221" s="22" t="s">
        <v>1672</v>
      </c>
      <c r="B1221" s="22" t="s">
        <v>3957</v>
      </c>
      <c r="C1221" s="22" t="s">
        <v>1909</v>
      </c>
      <c r="D1221" s="22">
        <v>6352</v>
      </c>
      <c r="E1221" s="22" t="s">
        <v>2004</v>
      </c>
      <c r="F1221" s="43">
        <v>2.9848E-2</v>
      </c>
      <c r="G1221" s="43">
        <v>14.115335299950001</v>
      </c>
      <c r="H1221" s="43">
        <v>0.47821969696969702</v>
      </c>
      <c r="I1221" s="9">
        <v>0.25984848484848488</v>
      </c>
      <c r="J1221" s="9">
        <v>0.2181818181818182</v>
      </c>
      <c r="K1221" s="11">
        <v>0.25984848484848488</v>
      </c>
      <c r="L1221" s="41">
        <v>17</v>
      </c>
      <c r="M1221" s="44">
        <v>25</v>
      </c>
      <c r="N1221" s="13">
        <v>7</v>
      </c>
      <c r="O1221" s="13">
        <v>1</v>
      </c>
      <c r="P1221" s="22">
        <v>7</v>
      </c>
      <c r="Q1221" s="22">
        <v>1</v>
      </c>
      <c r="R1221" s="14">
        <v>0</v>
      </c>
      <c r="S1221" s="22">
        <v>13</v>
      </c>
      <c r="T1221" s="22">
        <v>0.4566336633663366</v>
      </c>
      <c r="U1221" s="22">
        <v>45</v>
      </c>
      <c r="V1221" s="22"/>
      <c r="W1221" s="22">
        <v>11</v>
      </c>
      <c r="X1221" s="22">
        <v>4</v>
      </c>
      <c r="Y1221" s="14">
        <v>20</v>
      </c>
      <c r="Z1221" s="10">
        <v>4</v>
      </c>
      <c r="AA1221" s="22">
        <v>3</v>
      </c>
      <c r="AB1221" s="22">
        <v>7.28</v>
      </c>
      <c r="AC1221" s="22">
        <v>2.1145795948684072E-3</v>
      </c>
      <c r="AD1221" s="42">
        <v>2.0000000000000002E-5</v>
      </c>
      <c r="AE1221" s="22">
        <v>1256</v>
      </c>
      <c r="AF1221" s="22">
        <v>1.3126498234138299E-2</v>
      </c>
      <c r="AG1221" s="22">
        <v>2.6252996468276598E-3</v>
      </c>
      <c r="AH1221" s="22">
        <v>0</v>
      </c>
      <c r="AI1221" s="22">
        <v>0</v>
      </c>
      <c r="AJ1221" s="22">
        <v>1</v>
      </c>
      <c r="AK1221" s="22">
        <v>0</v>
      </c>
      <c r="AL1221" s="45">
        <v>0</v>
      </c>
      <c r="AM1221" s="45">
        <v>0</v>
      </c>
      <c r="AN1221" s="45">
        <v>0</v>
      </c>
      <c r="AO1221" s="45">
        <v>0</v>
      </c>
      <c r="AP1221" s="45">
        <v>0</v>
      </c>
      <c r="AQ1221" s="45">
        <v>0</v>
      </c>
      <c r="AR1221" s="45">
        <v>0</v>
      </c>
      <c r="AS1221" s="45" t="s">
        <v>4444</v>
      </c>
      <c r="AT1221" s="45" t="s">
        <v>4445</v>
      </c>
      <c r="AU1221" s="45">
        <v>5.9888023626642854E-3</v>
      </c>
      <c r="AV1221" s="10">
        <v>18.333333333333332</v>
      </c>
      <c r="AW1221" s="10">
        <v>23.001980198019801</v>
      </c>
      <c r="AX1221" s="17">
        <v>0.5433663366336634</v>
      </c>
    </row>
    <row r="1222" spans="1:50" x14ac:dyDescent="0.25">
      <c r="A1222" s="22" t="s">
        <v>539</v>
      </c>
      <c r="B1222" s="22" t="s">
        <v>3949</v>
      </c>
      <c r="C1222" s="22" t="s">
        <v>689</v>
      </c>
      <c r="D1222" s="22">
        <v>2700</v>
      </c>
      <c r="E1222" s="22" t="s">
        <v>713</v>
      </c>
      <c r="F1222" s="43">
        <v>4.2176609999999997</v>
      </c>
      <c r="G1222" s="43">
        <v>644.04827395329005</v>
      </c>
      <c r="H1222" s="43">
        <v>28.205492424242426</v>
      </c>
      <c r="I1222" s="9">
        <v>0</v>
      </c>
      <c r="J1222" s="9">
        <v>28.205492424242426</v>
      </c>
      <c r="K1222" s="11">
        <v>0</v>
      </c>
      <c r="L1222" s="41">
        <v>5837</v>
      </c>
      <c r="M1222" s="44">
        <v>0</v>
      </c>
      <c r="N1222" s="13">
        <v>0</v>
      </c>
      <c r="O1222" s="13">
        <v>0</v>
      </c>
      <c r="P1222" s="22">
        <v>0</v>
      </c>
      <c r="Q1222" s="22">
        <v>0</v>
      </c>
      <c r="R1222" s="14">
        <v>0</v>
      </c>
      <c r="S1222" s="22">
        <v>588</v>
      </c>
      <c r="T1222" s="22">
        <v>1</v>
      </c>
      <c r="U1222" s="22">
        <v>10612</v>
      </c>
      <c r="V1222" s="22"/>
      <c r="W1222" s="22">
        <v>1916</v>
      </c>
      <c r="X1222" s="22">
        <v>1263</v>
      </c>
      <c r="Y1222" s="14">
        <v>10612</v>
      </c>
      <c r="Z1222" s="10">
        <v>1916</v>
      </c>
      <c r="AA1222" s="22">
        <v>1263</v>
      </c>
      <c r="AB1222" s="22">
        <v>3580</v>
      </c>
      <c r="AC1222" s="22">
        <v>6.5486721579287822E-3</v>
      </c>
      <c r="AD1222" s="42">
        <v>2.6089999999999999E-2</v>
      </c>
      <c r="AE1222" s="22">
        <v>1257</v>
      </c>
      <c r="AF1222" s="22">
        <v>0.79248176060946229</v>
      </c>
      <c r="AG1222" s="22">
        <v>2.6154513551467401E-3</v>
      </c>
      <c r="AH1222" s="22">
        <v>0</v>
      </c>
      <c r="AI1222" s="22">
        <v>0</v>
      </c>
      <c r="AJ1222" s="22">
        <v>0</v>
      </c>
      <c r="AK1222" s="22">
        <v>0</v>
      </c>
      <c r="AL1222" s="45">
        <v>0</v>
      </c>
      <c r="AM1222" s="45">
        <v>0</v>
      </c>
      <c r="AN1222" s="45">
        <v>0</v>
      </c>
      <c r="AO1222" s="45">
        <v>0</v>
      </c>
      <c r="AP1222" s="45">
        <v>0</v>
      </c>
      <c r="AQ1222" s="45">
        <v>0</v>
      </c>
      <c r="AR1222" s="45">
        <v>0</v>
      </c>
      <c r="AS1222" s="45" t="s">
        <v>4444</v>
      </c>
      <c r="AT1222" s="45" t="s">
        <v>4442</v>
      </c>
      <c r="AU1222" s="45">
        <v>0.79248176060946229</v>
      </c>
      <c r="AV1222" s="10">
        <v>67.930031895249286</v>
      </c>
      <c r="AW1222" s="10">
        <v>67.930031895249286</v>
      </c>
      <c r="AX1222" s="17">
        <v>0</v>
      </c>
    </row>
    <row r="1223" spans="1:50" x14ac:dyDescent="0.25">
      <c r="A1223" s="22" t="s">
        <v>1672</v>
      </c>
      <c r="B1223" s="22" t="s">
        <v>3947</v>
      </c>
      <c r="C1223" s="22" t="s">
        <v>1804</v>
      </c>
      <c r="D1223" s="22">
        <v>1211</v>
      </c>
      <c r="E1223" s="22" t="s">
        <v>2016</v>
      </c>
      <c r="F1223" s="43">
        <v>4.3786160000000001</v>
      </c>
      <c r="G1223" s="43">
        <v>386.35968480929</v>
      </c>
      <c r="H1223" s="43">
        <v>15.339015151515152</v>
      </c>
      <c r="I1223" s="9">
        <v>0.53314393939393945</v>
      </c>
      <c r="J1223" s="9">
        <v>14.805871212121213</v>
      </c>
      <c r="K1223" s="11">
        <v>12.114962121212121</v>
      </c>
      <c r="L1223" s="41">
        <v>3950</v>
      </c>
      <c r="M1223" s="44">
        <v>1991</v>
      </c>
      <c r="N1223" s="13">
        <v>1146</v>
      </c>
      <c r="O1223" s="13">
        <v>630</v>
      </c>
      <c r="P1223" s="22">
        <v>668</v>
      </c>
      <c r="Q1223" s="22">
        <v>312</v>
      </c>
      <c r="R1223" s="14">
        <v>0</v>
      </c>
      <c r="S1223" s="22">
        <v>841</v>
      </c>
      <c r="T1223" s="22">
        <v>0.21018644277071241</v>
      </c>
      <c r="U1223" s="22">
        <v>3501</v>
      </c>
      <c r="V1223" s="22"/>
      <c r="W1223" s="22">
        <v>1419</v>
      </c>
      <c r="X1223" s="22">
        <v>810</v>
      </c>
      <c r="Y1223" s="14">
        <v>1510</v>
      </c>
      <c r="Z1223" s="10">
        <v>751</v>
      </c>
      <c r="AA1223" s="22">
        <v>498</v>
      </c>
      <c r="AB1223" s="22">
        <v>1164.77</v>
      </c>
      <c r="AC1223" s="22">
        <v>1.133300437948467E-2</v>
      </c>
      <c r="AD1223" s="42">
        <v>1.77E-2</v>
      </c>
      <c r="AE1223" s="22">
        <v>1258</v>
      </c>
      <c r="AF1223" s="22">
        <v>0.71401712095398862</v>
      </c>
      <c r="AG1223" s="22">
        <v>2.6154473295017899E-3</v>
      </c>
      <c r="AH1223" s="22">
        <v>0</v>
      </c>
      <c r="AI1223" s="22">
        <v>1</v>
      </c>
      <c r="AJ1223" s="22">
        <v>1</v>
      </c>
      <c r="AK1223" s="22">
        <v>0</v>
      </c>
      <c r="AL1223" s="45">
        <v>0</v>
      </c>
      <c r="AM1223" s="45">
        <v>0</v>
      </c>
      <c r="AN1223" s="45">
        <v>0</v>
      </c>
      <c r="AO1223" s="45">
        <v>0</v>
      </c>
      <c r="AP1223" s="45">
        <v>0</v>
      </c>
      <c r="AQ1223" s="45">
        <v>0</v>
      </c>
      <c r="AR1223" s="45">
        <v>0</v>
      </c>
      <c r="AS1223" s="45" t="s">
        <v>4444</v>
      </c>
      <c r="AT1223" s="45" t="s">
        <v>4442</v>
      </c>
      <c r="AU1223" s="45">
        <v>0.68919975837236769</v>
      </c>
      <c r="AV1223" s="10">
        <v>50.723121202430441</v>
      </c>
      <c r="AW1223" s="10">
        <v>92.50919866650203</v>
      </c>
      <c r="AX1223" s="17">
        <v>3.4757377454006672E-2</v>
      </c>
    </row>
    <row r="1224" spans="1:50" x14ac:dyDescent="0.25">
      <c r="A1224" s="22" t="s">
        <v>2195</v>
      </c>
      <c r="B1224" s="22" t="s">
        <v>3962</v>
      </c>
      <c r="C1224" s="22" t="s">
        <v>2249</v>
      </c>
      <c r="D1224" s="22">
        <v>8168</v>
      </c>
      <c r="E1224" s="22" t="s">
        <v>2544</v>
      </c>
      <c r="F1224" s="43">
        <v>0.63006499999999999</v>
      </c>
      <c r="G1224" s="43">
        <v>289.81787095180999</v>
      </c>
      <c r="H1224" s="43">
        <v>11.889015151515153</v>
      </c>
      <c r="I1224" s="9">
        <v>0</v>
      </c>
      <c r="J1224" s="9">
        <v>11.889015151515153</v>
      </c>
      <c r="K1224" s="11">
        <v>2.1886363636363639</v>
      </c>
      <c r="L1224" s="41">
        <v>8168</v>
      </c>
      <c r="M1224" s="44">
        <v>444</v>
      </c>
      <c r="N1224" s="13">
        <v>444</v>
      </c>
      <c r="O1224" s="13">
        <v>209</v>
      </c>
      <c r="P1224" s="22">
        <v>0</v>
      </c>
      <c r="Q1224" s="22">
        <v>0</v>
      </c>
      <c r="R1224" s="14">
        <v>0</v>
      </c>
      <c r="S1224" s="22">
        <v>330</v>
      </c>
      <c r="T1224" s="22">
        <v>0.81591104597444808</v>
      </c>
      <c r="U1224" s="22">
        <v>12556</v>
      </c>
      <c r="V1224" s="22"/>
      <c r="W1224" s="22">
        <v>2630</v>
      </c>
      <c r="X1224" s="22">
        <v>1650</v>
      </c>
      <c r="Y1224" s="14">
        <v>12112</v>
      </c>
      <c r="Z1224" s="10">
        <v>2630</v>
      </c>
      <c r="AA1224" s="22">
        <v>1650</v>
      </c>
      <c r="AB1224" s="22">
        <v>4693.18</v>
      </c>
      <c r="AC1224" s="22">
        <v>2.1740032729202032E-3</v>
      </c>
      <c r="AD1224" s="42">
        <v>1.189E-2</v>
      </c>
      <c r="AE1224" s="22">
        <v>1259</v>
      </c>
      <c r="AF1224" s="22">
        <v>0.53577906710737677</v>
      </c>
      <c r="AG1224" s="22">
        <v>2.6008692578028E-3</v>
      </c>
      <c r="AH1224" s="22">
        <v>0</v>
      </c>
      <c r="AI1224" s="22">
        <v>0</v>
      </c>
      <c r="AJ1224" s="22">
        <v>0</v>
      </c>
      <c r="AK1224" s="22">
        <v>0</v>
      </c>
      <c r="AL1224" s="45">
        <v>0</v>
      </c>
      <c r="AM1224" s="45">
        <v>0</v>
      </c>
      <c r="AN1224" s="45">
        <v>0</v>
      </c>
      <c r="AO1224" s="45">
        <v>0</v>
      </c>
      <c r="AP1224" s="45">
        <v>0</v>
      </c>
      <c r="AQ1224" s="45">
        <v>0</v>
      </c>
      <c r="AR1224" s="45">
        <v>0</v>
      </c>
      <c r="AS1224" s="45" t="s">
        <v>4444</v>
      </c>
      <c r="AT1224" s="45" t="s">
        <v>4443</v>
      </c>
      <c r="AU1224" s="45">
        <v>0.53577906710737677</v>
      </c>
      <c r="AV1224" s="10">
        <v>221.21260394430811</v>
      </c>
      <c r="AW1224" s="10">
        <v>221.21260394430811</v>
      </c>
      <c r="AX1224" s="17">
        <v>0</v>
      </c>
    </row>
    <row r="1225" spans="1:50" x14ac:dyDescent="0.25">
      <c r="A1225" s="22" t="s">
        <v>1672</v>
      </c>
      <c r="B1225" s="22" t="s">
        <v>3957</v>
      </c>
      <c r="C1225" s="22" t="s">
        <v>1674</v>
      </c>
      <c r="D1225" s="22">
        <v>1346</v>
      </c>
      <c r="E1225" s="22" t="s">
        <v>1717</v>
      </c>
      <c r="F1225" s="43">
        <v>1.301069</v>
      </c>
      <c r="G1225" s="43">
        <v>431.29124485417998</v>
      </c>
      <c r="H1225" s="43">
        <v>20.02973484848485</v>
      </c>
      <c r="I1225" s="9">
        <v>0</v>
      </c>
      <c r="J1225" s="9">
        <v>20.02973484848485</v>
      </c>
      <c r="K1225" s="11">
        <v>2.6325757575757579E-2</v>
      </c>
      <c r="L1225" s="41">
        <v>10916</v>
      </c>
      <c r="M1225" s="44">
        <v>17</v>
      </c>
      <c r="N1225" s="13">
        <v>15</v>
      </c>
      <c r="O1225" s="13">
        <v>15</v>
      </c>
      <c r="P1225" s="22">
        <v>8</v>
      </c>
      <c r="Q1225" s="22">
        <v>8</v>
      </c>
      <c r="R1225" s="14">
        <v>0</v>
      </c>
      <c r="S1225" s="22">
        <v>1247</v>
      </c>
      <c r="T1225" s="22">
        <v>0.99868566619703658</v>
      </c>
      <c r="U1225" s="22">
        <v>19826</v>
      </c>
      <c r="V1225" s="22"/>
      <c r="W1225" s="22">
        <v>3590</v>
      </c>
      <c r="X1225" s="22">
        <v>2371</v>
      </c>
      <c r="Y1225" s="14">
        <v>19809</v>
      </c>
      <c r="Z1225" s="10">
        <v>3582</v>
      </c>
      <c r="AA1225" s="22">
        <v>2363</v>
      </c>
      <c r="AB1225" s="22">
        <v>6690.15</v>
      </c>
      <c r="AC1225" s="22">
        <v>3.0166830779045674E-3</v>
      </c>
      <c r="AD1225" s="42">
        <v>2.247E-2</v>
      </c>
      <c r="AE1225" s="22">
        <v>1260</v>
      </c>
      <c r="AF1225" s="22">
        <v>0.62600889368879464</v>
      </c>
      <c r="AG1225" s="22">
        <v>2.5975472767169904E-3</v>
      </c>
      <c r="AH1225" s="22">
        <v>1</v>
      </c>
      <c r="AI1225" s="22">
        <v>0</v>
      </c>
      <c r="AJ1225" s="22">
        <v>0</v>
      </c>
      <c r="AK1225" s="22">
        <v>0</v>
      </c>
      <c r="AL1225" s="45">
        <v>0</v>
      </c>
      <c r="AM1225" s="45">
        <v>0</v>
      </c>
      <c r="AN1225" s="45">
        <v>0</v>
      </c>
      <c r="AO1225" s="45">
        <v>0</v>
      </c>
      <c r="AP1225" s="45">
        <v>0</v>
      </c>
      <c r="AQ1225" s="45">
        <v>0</v>
      </c>
      <c r="AR1225" s="45">
        <v>0</v>
      </c>
      <c r="AS1225" s="45" t="s">
        <v>4444</v>
      </c>
      <c r="AT1225" s="45" t="s">
        <v>4442</v>
      </c>
      <c r="AU1225" s="45">
        <v>0.62600889368879464</v>
      </c>
      <c r="AV1225" s="10">
        <v>178.83411972729937</v>
      </c>
      <c r="AW1225" s="10">
        <v>179.23352591317831</v>
      </c>
      <c r="AX1225" s="17">
        <v>0</v>
      </c>
    </row>
    <row r="1226" spans="1:50" x14ac:dyDescent="0.25">
      <c r="A1226" s="22" t="s">
        <v>8</v>
      </c>
      <c r="B1226" s="22" t="s">
        <v>3946</v>
      </c>
      <c r="C1226" s="22" t="s">
        <v>25</v>
      </c>
      <c r="D1226" s="22">
        <v>519</v>
      </c>
      <c r="E1226" s="22" t="s">
        <v>26</v>
      </c>
      <c r="F1226" s="43">
        <v>1.865332</v>
      </c>
      <c r="G1226" s="43">
        <v>724.67822156285001</v>
      </c>
      <c r="H1226" s="43">
        <v>29.975568181818183</v>
      </c>
      <c r="I1226" s="9">
        <v>0</v>
      </c>
      <c r="J1226" s="9">
        <v>29.975568181818183</v>
      </c>
      <c r="K1226" s="11">
        <v>0.38806818181818181</v>
      </c>
      <c r="L1226" s="41">
        <v>14031</v>
      </c>
      <c r="M1226" s="44">
        <v>62</v>
      </c>
      <c r="N1226" s="13">
        <v>61</v>
      </c>
      <c r="O1226" s="13">
        <v>0</v>
      </c>
      <c r="P1226" s="22">
        <v>0</v>
      </c>
      <c r="Q1226" s="22">
        <v>0</v>
      </c>
      <c r="R1226" s="14">
        <v>0</v>
      </c>
      <c r="S1226" s="22">
        <v>1773</v>
      </c>
      <c r="T1226" s="22">
        <v>0.98705385067384421</v>
      </c>
      <c r="U1226" s="22">
        <v>25224</v>
      </c>
      <c r="V1226" s="22"/>
      <c r="W1226" s="22">
        <v>4601</v>
      </c>
      <c r="X1226" s="22">
        <v>2991</v>
      </c>
      <c r="Y1226" s="14">
        <v>25162</v>
      </c>
      <c r="Z1226" s="10">
        <v>4601</v>
      </c>
      <c r="AA1226" s="22">
        <v>2991</v>
      </c>
      <c r="AB1226" s="22">
        <v>8567.9500000000007</v>
      </c>
      <c r="AC1226" s="22">
        <v>2.5740141548302666E-3</v>
      </c>
      <c r="AD1226" s="42">
        <v>2.4629999999999999E-2</v>
      </c>
      <c r="AE1226" s="22">
        <v>1261</v>
      </c>
      <c r="AF1226" s="22">
        <v>1.1706879342429977</v>
      </c>
      <c r="AG1226" s="22">
        <v>2.5957603863481101E-3</v>
      </c>
      <c r="AH1226" s="22">
        <v>0</v>
      </c>
      <c r="AI1226" s="22">
        <v>0</v>
      </c>
      <c r="AJ1226" s="22">
        <v>0</v>
      </c>
      <c r="AK1226" s="22">
        <v>0</v>
      </c>
      <c r="AL1226" s="45">
        <v>0</v>
      </c>
      <c r="AM1226" s="45">
        <v>0</v>
      </c>
      <c r="AN1226" s="45">
        <v>0</v>
      </c>
      <c r="AO1226" s="45">
        <v>0</v>
      </c>
      <c r="AP1226" s="45">
        <v>0</v>
      </c>
      <c r="AQ1226" s="45">
        <v>0</v>
      </c>
      <c r="AR1226" s="45">
        <v>0</v>
      </c>
      <c r="AS1226" s="45" t="s">
        <v>4444</v>
      </c>
      <c r="AT1226" s="45" t="s">
        <v>4442</v>
      </c>
      <c r="AU1226" s="45">
        <v>1.1706879342429977</v>
      </c>
      <c r="AV1226" s="10">
        <v>153.49166935193435</v>
      </c>
      <c r="AW1226" s="10">
        <v>153.49166935193435</v>
      </c>
      <c r="AX1226" s="17">
        <v>0</v>
      </c>
    </row>
    <row r="1227" spans="1:50" x14ac:dyDescent="0.25">
      <c r="A1227" s="22" t="s">
        <v>964</v>
      </c>
      <c r="B1227" s="22" t="s">
        <v>3948</v>
      </c>
      <c r="C1227" s="22" t="s">
        <v>1034</v>
      </c>
      <c r="D1227" s="22">
        <v>6664</v>
      </c>
      <c r="E1227" s="22" t="s">
        <v>1035</v>
      </c>
      <c r="F1227" s="43">
        <v>0.39354699999999998</v>
      </c>
      <c r="G1227" s="43">
        <v>175.80956333615001</v>
      </c>
      <c r="H1227" s="43">
        <v>9.5125000000000011</v>
      </c>
      <c r="I1227" s="9">
        <v>0</v>
      </c>
      <c r="J1227" s="9">
        <v>9.5125000000000011</v>
      </c>
      <c r="K1227" s="11">
        <v>0</v>
      </c>
      <c r="L1227" s="41">
        <v>3274</v>
      </c>
      <c r="M1227" s="44">
        <v>0</v>
      </c>
      <c r="N1227" s="13">
        <v>0</v>
      </c>
      <c r="O1227" s="13">
        <v>0</v>
      </c>
      <c r="P1227" s="22">
        <v>0</v>
      </c>
      <c r="Q1227" s="22">
        <v>0</v>
      </c>
      <c r="R1227" s="14">
        <v>0</v>
      </c>
      <c r="S1227" s="22">
        <v>358</v>
      </c>
      <c r="T1227" s="22">
        <v>1</v>
      </c>
      <c r="U1227" s="22">
        <v>5958</v>
      </c>
      <c r="V1227" s="22"/>
      <c r="W1227" s="22">
        <v>1076</v>
      </c>
      <c r="X1227" s="22">
        <v>710</v>
      </c>
      <c r="Y1227" s="14">
        <v>5958</v>
      </c>
      <c r="Z1227" s="10">
        <v>1076</v>
      </c>
      <c r="AA1227" s="22">
        <v>710</v>
      </c>
      <c r="AB1227" s="22">
        <v>2010.34</v>
      </c>
      <c r="AC1227" s="22">
        <v>2.2384845996547605E-3</v>
      </c>
      <c r="AD1227" s="42">
        <v>5.0099999999999997E-3</v>
      </c>
      <c r="AE1227" s="22">
        <v>1262</v>
      </c>
      <c r="AF1227" s="22">
        <v>0.3086801391655814</v>
      </c>
      <c r="AG1227" s="22">
        <v>2.5939507492905999E-3</v>
      </c>
      <c r="AH1227" s="22">
        <v>0</v>
      </c>
      <c r="AI1227" s="22">
        <v>0</v>
      </c>
      <c r="AJ1227" s="22">
        <v>0</v>
      </c>
      <c r="AK1227" s="22">
        <v>0</v>
      </c>
      <c r="AL1227" s="45">
        <v>0</v>
      </c>
      <c r="AM1227" s="45">
        <v>0</v>
      </c>
      <c r="AN1227" s="45">
        <v>0</v>
      </c>
      <c r="AO1227" s="45">
        <v>0</v>
      </c>
      <c r="AP1227" s="45">
        <v>0</v>
      </c>
      <c r="AQ1227" s="45">
        <v>0</v>
      </c>
      <c r="AR1227" s="45">
        <v>0</v>
      </c>
      <c r="AS1227" s="45" t="s">
        <v>4444</v>
      </c>
      <c r="AT1227" s="45" t="s">
        <v>4444</v>
      </c>
      <c r="AU1227" s="45">
        <v>0.3086801391655814</v>
      </c>
      <c r="AV1227" s="10">
        <v>113.1143232588699</v>
      </c>
      <c r="AW1227" s="10">
        <v>113.1143232588699</v>
      </c>
      <c r="AX1227" s="17">
        <v>0</v>
      </c>
    </row>
    <row r="1228" spans="1:50" x14ac:dyDescent="0.25">
      <c r="A1228" s="22" t="s">
        <v>2906</v>
      </c>
      <c r="B1228" s="22" t="s">
        <v>3954</v>
      </c>
      <c r="C1228" s="22" t="s">
        <v>3027</v>
      </c>
      <c r="D1228" s="22">
        <v>4265</v>
      </c>
      <c r="E1228" s="22" t="s">
        <v>3077</v>
      </c>
      <c r="F1228" s="43">
        <v>0.24147299999999999</v>
      </c>
      <c r="G1228" s="43">
        <v>113.04979058897</v>
      </c>
      <c r="H1228" s="43">
        <v>4.688257575757576</v>
      </c>
      <c r="I1228" s="9">
        <v>2.4251893939393945</v>
      </c>
      <c r="J1228" s="9">
        <v>2.2630681818181819</v>
      </c>
      <c r="K1228" s="11">
        <v>3.0494318181818181</v>
      </c>
      <c r="L1228" s="41">
        <v>2306</v>
      </c>
      <c r="M1228" s="44">
        <v>2606</v>
      </c>
      <c r="N1228" s="13">
        <v>1118</v>
      </c>
      <c r="O1228" s="13">
        <v>625</v>
      </c>
      <c r="P1228" s="22">
        <v>1033</v>
      </c>
      <c r="Q1228" s="22">
        <v>595</v>
      </c>
      <c r="R1228" s="14">
        <v>0</v>
      </c>
      <c r="S1228" s="22">
        <v>304</v>
      </c>
      <c r="T1228" s="22">
        <v>0.34955966712450515</v>
      </c>
      <c r="U1228" s="22">
        <v>4074</v>
      </c>
      <c r="V1228" s="22"/>
      <c r="W1228" s="22">
        <v>1383</v>
      </c>
      <c r="X1228" s="22">
        <v>800</v>
      </c>
      <c r="Y1228" s="14">
        <v>1468</v>
      </c>
      <c r="Z1228" s="10">
        <v>350</v>
      </c>
      <c r="AA1228" s="22">
        <v>205</v>
      </c>
      <c r="AB1228" s="22">
        <v>611.62</v>
      </c>
      <c r="AC1228" s="22">
        <v>2.1359880344931832E-3</v>
      </c>
      <c r="AD1228" s="42">
        <v>1.5499999999999999E-3</v>
      </c>
      <c r="AE1228" s="22">
        <v>1263</v>
      </c>
      <c r="AF1228" s="22">
        <v>0.19645563533953808</v>
      </c>
      <c r="AG1228" s="22">
        <v>2.5849425702570801E-3</v>
      </c>
      <c r="AH1228" s="22">
        <v>0</v>
      </c>
      <c r="AI1228" s="22">
        <v>1</v>
      </c>
      <c r="AJ1228" s="22">
        <v>1</v>
      </c>
      <c r="AK1228" s="22">
        <v>0</v>
      </c>
      <c r="AL1228" s="45">
        <v>0</v>
      </c>
      <c r="AM1228" s="45">
        <v>0</v>
      </c>
      <c r="AN1228" s="45">
        <v>0</v>
      </c>
      <c r="AO1228" s="45">
        <v>0</v>
      </c>
      <c r="AP1228" s="45">
        <v>0</v>
      </c>
      <c r="AQ1228" s="45">
        <v>0</v>
      </c>
      <c r="AR1228" s="45">
        <v>0</v>
      </c>
      <c r="AS1228" s="45" t="s">
        <v>4444</v>
      </c>
      <c r="AT1228" s="45" t="s">
        <v>4445</v>
      </c>
      <c r="AU1228" s="45">
        <v>9.4831073227443663E-2</v>
      </c>
      <c r="AV1228" s="10">
        <v>154.65729349736378</v>
      </c>
      <c r="AW1228" s="10">
        <v>294.99232447281247</v>
      </c>
      <c r="AX1228" s="17">
        <v>0.51729013492768849</v>
      </c>
    </row>
    <row r="1229" spans="1:50" x14ac:dyDescent="0.25">
      <c r="A1229" s="22" t="s">
        <v>8</v>
      </c>
      <c r="B1229" s="22" t="s">
        <v>3946</v>
      </c>
      <c r="C1229" s="22" t="s">
        <v>25</v>
      </c>
      <c r="D1229" s="22">
        <v>6109</v>
      </c>
      <c r="E1229" s="22" t="s">
        <v>120</v>
      </c>
      <c r="F1229" s="43">
        <v>1.416804</v>
      </c>
      <c r="G1229" s="43">
        <v>490.56889650749002</v>
      </c>
      <c r="H1229" s="43">
        <v>19.847348484848489</v>
      </c>
      <c r="I1229" s="9">
        <v>0</v>
      </c>
      <c r="J1229" s="9">
        <v>19.847348484848489</v>
      </c>
      <c r="K1229" s="11">
        <v>4.620454545454546</v>
      </c>
      <c r="L1229" s="41">
        <v>3257</v>
      </c>
      <c r="M1229" s="44">
        <v>278</v>
      </c>
      <c r="N1229" s="13">
        <v>278</v>
      </c>
      <c r="O1229" s="13">
        <v>261</v>
      </c>
      <c r="P1229" s="22">
        <v>0</v>
      </c>
      <c r="Q1229" s="22">
        <v>0</v>
      </c>
      <c r="R1229" s="14">
        <v>0</v>
      </c>
      <c r="S1229" s="22">
        <v>933</v>
      </c>
      <c r="T1229" s="22">
        <v>0.76720041223734181</v>
      </c>
      <c r="U1229" s="22">
        <v>4825</v>
      </c>
      <c r="V1229" s="22"/>
      <c r="W1229" s="22">
        <v>1100</v>
      </c>
      <c r="X1229" s="22">
        <v>803</v>
      </c>
      <c r="Y1229" s="14">
        <v>4547</v>
      </c>
      <c r="Z1229" s="10">
        <v>1100</v>
      </c>
      <c r="AA1229" s="22">
        <v>803</v>
      </c>
      <c r="AB1229" s="22">
        <v>1916.23</v>
      </c>
      <c r="AC1229" s="22">
        <v>2.8880836312425448E-3</v>
      </c>
      <c r="AD1229" s="42">
        <v>6.6100000000000004E-3</v>
      </c>
      <c r="AE1229" s="22">
        <v>1264</v>
      </c>
      <c r="AF1229" s="22">
        <v>0.68972497583533865</v>
      </c>
      <c r="AG1229" s="22">
        <v>2.5736006561020101E-3</v>
      </c>
      <c r="AH1229" s="22">
        <v>0</v>
      </c>
      <c r="AI1229" s="22">
        <v>0</v>
      </c>
      <c r="AJ1229" s="22">
        <v>0</v>
      </c>
      <c r="AK1229" s="22">
        <v>0</v>
      </c>
      <c r="AL1229" s="45">
        <v>0</v>
      </c>
      <c r="AM1229" s="45">
        <v>0</v>
      </c>
      <c r="AN1229" s="45">
        <v>0</v>
      </c>
      <c r="AO1229" s="45">
        <v>0</v>
      </c>
      <c r="AP1229" s="45">
        <v>0</v>
      </c>
      <c r="AQ1229" s="45">
        <v>0</v>
      </c>
      <c r="AR1229" s="45">
        <v>0</v>
      </c>
      <c r="AS1229" s="45" t="s">
        <v>4444</v>
      </c>
      <c r="AT1229" s="45" t="s">
        <v>4444</v>
      </c>
      <c r="AU1229" s="45">
        <v>0.68972497583533865</v>
      </c>
      <c r="AV1229" s="10">
        <v>55.423020401931396</v>
      </c>
      <c r="AW1229" s="10">
        <v>55.423020401931396</v>
      </c>
      <c r="AX1229" s="17">
        <v>0</v>
      </c>
    </row>
    <row r="1230" spans="1:50" x14ac:dyDescent="0.25">
      <c r="A1230" s="22" t="s">
        <v>8</v>
      </c>
      <c r="B1230" s="22" t="s">
        <v>3946</v>
      </c>
      <c r="C1230" s="22" t="s">
        <v>380</v>
      </c>
      <c r="D1230" s="22">
        <v>4624</v>
      </c>
      <c r="E1230" s="22" t="s">
        <v>422</v>
      </c>
      <c r="F1230" s="43">
        <v>0.40303</v>
      </c>
      <c r="G1230" s="43">
        <v>134.13262830016001</v>
      </c>
      <c r="H1230" s="43">
        <v>5.8206439393939391</v>
      </c>
      <c r="I1230" s="9">
        <v>0</v>
      </c>
      <c r="J1230" s="9">
        <v>5.8206439393939391</v>
      </c>
      <c r="K1230" s="11">
        <v>0</v>
      </c>
      <c r="L1230" s="41">
        <v>3413</v>
      </c>
      <c r="M1230" s="44">
        <v>0</v>
      </c>
      <c r="N1230" s="13">
        <v>0</v>
      </c>
      <c r="O1230" s="13">
        <v>0</v>
      </c>
      <c r="P1230" s="22">
        <v>0</v>
      </c>
      <c r="Q1230" s="22">
        <v>0</v>
      </c>
      <c r="R1230" s="14">
        <v>0</v>
      </c>
      <c r="S1230" s="22">
        <v>214</v>
      </c>
      <c r="T1230" s="22">
        <v>1</v>
      </c>
      <c r="U1230" s="22">
        <v>6210</v>
      </c>
      <c r="V1230" s="22"/>
      <c r="W1230" s="22">
        <v>1122</v>
      </c>
      <c r="X1230" s="22">
        <v>740</v>
      </c>
      <c r="Y1230" s="14">
        <v>6210</v>
      </c>
      <c r="Z1230" s="10">
        <v>1122</v>
      </c>
      <c r="AA1230" s="22">
        <v>740</v>
      </c>
      <c r="AB1230" s="22">
        <v>2096.04</v>
      </c>
      <c r="AC1230" s="22">
        <v>3.0047126124905675E-3</v>
      </c>
      <c r="AD1230" s="42">
        <v>7.0099999999999997E-3</v>
      </c>
      <c r="AE1230" s="22">
        <v>1265</v>
      </c>
      <c r="AF1230" s="22">
        <v>0.18769474445818021</v>
      </c>
      <c r="AG1230" s="22">
        <v>2.5711608829887701E-3</v>
      </c>
      <c r="AH1230" s="22">
        <v>0</v>
      </c>
      <c r="AI1230" s="22">
        <v>0</v>
      </c>
      <c r="AJ1230" s="22">
        <v>0</v>
      </c>
      <c r="AK1230" s="22">
        <v>0</v>
      </c>
      <c r="AL1230" s="45">
        <v>0</v>
      </c>
      <c r="AM1230" s="45">
        <v>0</v>
      </c>
      <c r="AN1230" s="45">
        <v>0</v>
      </c>
      <c r="AO1230" s="45">
        <v>0</v>
      </c>
      <c r="AP1230" s="45">
        <v>0</v>
      </c>
      <c r="AQ1230" s="45">
        <v>0</v>
      </c>
      <c r="AR1230" s="45">
        <v>0</v>
      </c>
      <c r="AS1230" s="45" t="s">
        <v>4444</v>
      </c>
      <c r="AT1230" s="45" t="s">
        <v>4444</v>
      </c>
      <c r="AU1230" s="45">
        <v>0.18769474445818024</v>
      </c>
      <c r="AV1230" s="10">
        <v>192.76217746396384</v>
      </c>
      <c r="AW1230" s="10">
        <v>192.76217746396384</v>
      </c>
      <c r="AX1230" s="17">
        <v>0</v>
      </c>
    </row>
    <row r="1231" spans="1:50" x14ac:dyDescent="0.25">
      <c r="A1231" s="22" t="s">
        <v>964</v>
      </c>
      <c r="B1231" s="22" t="s">
        <v>3952</v>
      </c>
      <c r="C1231" s="22" t="s">
        <v>1039</v>
      </c>
      <c r="D1231" s="22">
        <v>2817</v>
      </c>
      <c r="E1231" s="22" t="s">
        <v>1225</v>
      </c>
      <c r="F1231" s="43">
        <v>0.85265599999999997</v>
      </c>
      <c r="G1231" s="43">
        <v>250.99314471426999</v>
      </c>
      <c r="H1231" s="43">
        <v>10.16534090909091</v>
      </c>
      <c r="I1231" s="9">
        <v>0.83920454545454559</v>
      </c>
      <c r="J1231" s="9">
        <v>9.3263257575757574</v>
      </c>
      <c r="K1231" s="11">
        <v>3.9003787878787879</v>
      </c>
      <c r="L1231" s="41">
        <v>3606</v>
      </c>
      <c r="M1231" s="44">
        <v>302</v>
      </c>
      <c r="N1231" s="13">
        <v>74</v>
      </c>
      <c r="O1231" s="13">
        <v>15</v>
      </c>
      <c r="P1231" s="22">
        <v>39</v>
      </c>
      <c r="Q1231" s="22">
        <v>6</v>
      </c>
      <c r="R1231" s="14">
        <v>0</v>
      </c>
      <c r="S1231" s="22">
        <v>573</v>
      </c>
      <c r="T1231" s="22">
        <v>0.61630615020587642</v>
      </c>
      <c r="U1231" s="22">
        <v>4345</v>
      </c>
      <c r="V1231" s="22"/>
      <c r="W1231" s="22">
        <v>804</v>
      </c>
      <c r="X1231" s="22">
        <v>497</v>
      </c>
      <c r="Y1231" s="14">
        <v>4043</v>
      </c>
      <c r="Z1231" s="10">
        <v>765</v>
      </c>
      <c r="AA1231" s="22">
        <v>491</v>
      </c>
      <c r="AB1231" s="22">
        <v>1411.92</v>
      </c>
      <c r="AC1231" s="22">
        <v>3.3971286385955347E-3</v>
      </c>
      <c r="AD1231" s="42">
        <v>5.4000000000000003E-3</v>
      </c>
      <c r="AE1231" s="22">
        <v>1266</v>
      </c>
      <c r="AF1231" s="22">
        <v>0.3354806050885687</v>
      </c>
      <c r="AG1231" s="22">
        <v>2.5415197355194599E-3</v>
      </c>
      <c r="AH1231" s="22">
        <v>0</v>
      </c>
      <c r="AI1231" s="22">
        <v>0</v>
      </c>
      <c r="AJ1231" s="22">
        <v>0</v>
      </c>
      <c r="AK1231" s="22">
        <v>0</v>
      </c>
      <c r="AL1231" s="45">
        <v>0</v>
      </c>
      <c r="AM1231" s="45">
        <v>0</v>
      </c>
      <c r="AN1231" s="45">
        <v>0</v>
      </c>
      <c r="AO1231" s="45">
        <v>0</v>
      </c>
      <c r="AP1231" s="45">
        <v>0</v>
      </c>
      <c r="AQ1231" s="45">
        <v>0</v>
      </c>
      <c r="AR1231" s="45">
        <v>0</v>
      </c>
      <c r="AS1231" s="45" t="s">
        <v>4444</v>
      </c>
      <c r="AT1231" s="45" t="s">
        <v>4444</v>
      </c>
      <c r="AU1231" s="45">
        <v>0.30779109489643558</v>
      </c>
      <c r="AV1231" s="10">
        <v>82.025871697500151</v>
      </c>
      <c r="AW1231" s="10">
        <v>79.092281035157342</v>
      </c>
      <c r="AX1231" s="17">
        <v>8.2555474819741778E-2</v>
      </c>
    </row>
    <row r="1232" spans="1:50" x14ac:dyDescent="0.25">
      <c r="A1232" s="22" t="s">
        <v>2906</v>
      </c>
      <c r="B1232" s="22" t="s">
        <v>3954</v>
      </c>
      <c r="C1232" s="22" t="s">
        <v>3080</v>
      </c>
      <c r="D1232" s="22">
        <v>7409</v>
      </c>
      <c r="E1232" s="22" t="s">
        <v>3167</v>
      </c>
      <c r="F1232" s="43">
        <v>0.34970000000000001</v>
      </c>
      <c r="G1232" s="43">
        <v>159.29931263808999</v>
      </c>
      <c r="H1232" s="43">
        <v>6.7592803030303035</v>
      </c>
      <c r="I1232" s="9">
        <v>0</v>
      </c>
      <c r="J1232" s="9">
        <v>6.7592803030303035</v>
      </c>
      <c r="K1232" s="11">
        <v>0</v>
      </c>
      <c r="L1232" s="41">
        <v>3305</v>
      </c>
      <c r="M1232" s="44">
        <v>0</v>
      </c>
      <c r="N1232" s="13">
        <v>0</v>
      </c>
      <c r="O1232" s="13">
        <v>0</v>
      </c>
      <c r="P1232" s="22">
        <v>0</v>
      </c>
      <c r="Q1232" s="22">
        <v>0</v>
      </c>
      <c r="R1232" s="14">
        <v>0</v>
      </c>
      <c r="S1232" s="22">
        <v>198</v>
      </c>
      <c r="T1232" s="22">
        <v>1</v>
      </c>
      <c r="U1232" s="22">
        <v>6014</v>
      </c>
      <c r="V1232" s="22"/>
      <c r="W1232" s="22">
        <v>1087</v>
      </c>
      <c r="X1232" s="22">
        <v>717</v>
      </c>
      <c r="Y1232" s="14">
        <v>6014</v>
      </c>
      <c r="Z1232" s="10">
        <v>1087</v>
      </c>
      <c r="AA1232" s="22">
        <v>717</v>
      </c>
      <c r="AB1232" s="22">
        <v>2030.45</v>
      </c>
      <c r="AC1232" s="22">
        <v>2.1952385996446755E-3</v>
      </c>
      <c r="AD1232" s="42">
        <v>4.96E-3</v>
      </c>
      <c r="AE1232" s="22">
        <v>1267</v>
      </c>
      <c r="AF1232" s="22">
        <v>0.23852104396424079</v>
      </c>
      <c r="AG1232" s="22">
        <v>2.5374579145131999E-3</v>
      </c>
      <c r="AH1232" s="22">
        <v>0</v>
      </c>
      <c r="AI1232" s="22">
        <v>0</v>
      </c>
      <c r="AJ1232" s="22">
        <v>0</v>
      </c>
      <c r="AK1232" s="22">
        <v>0</v>
      </c>
      <c r="AL1232" s="45">
        <v>0</v>
      </c>
      <c r="AM1232" s="45">
        <v>0</v>
      </c>
      <c r="AN1232" s="45">
        <v>0</v>
      </c>
      <c r="AO1232" s="45">
        <v>0</v>
      </c>
      <c r="AP1232" s="45">
        <v>0</v>
      </c>
      <c r="AQ1232" s="45">
        <v>0</v>
      </c>
      <c r="AR1232" s="45">
        <v>0</v>
      </c>
      <c r="AS1232" s="45" t="s">
        <v>4444</v>
      </c>
      <c r="AT1232" s="45" t="s">
        <v>4444</v>
      </c>
      <c r="AU1232" s="45">
        <v>0.23852104396424079</v>
      </c>
      <c r="AV1232" s="10">
        <v>160.81593768388018</v>
      </c>
      <c r="AW1232" s="10">
        <v>160.81593768388018</v>
      </c>
      <c r="AX1232" s="17">
        <v>0</v>
      </c>
    </row>
    <row r="1233" spans="1:50" x14ac:dyDescent="0.25">
      <c r="A1233" s="22" t="s">
        <v>1672</v>
      </c>
      <c r="B1233" s="22" t="s">
        <v>3957</v>
      </c>
      <c r="C1233" s="22" t="s">
        <v>280</v>
      </c>
      <c r="D1233" s="22">
        <v>2031</v>
      </c>
      <c r="E1233" s="22" t="s">
        <v>2034</v>
      </c>
      <c r="F1233" s="43">
        <v>0.443967</v>
      </c>
      <c r="G1233" s="43">
        <v>210.71622466746999</v>
      </c>
      <c r="H1233" s="43">
        <v>14.424053030303032</v>
      </c>
      <c r="I1233" s="9">
        <v>0</v>
      </c>
      <c r="J1233" s="9">
        <v>14.424053030303032</v>
      </c>
      <c r="K1233" s="11">
        <v>0</v>
      </c>
      <c r="L1233" s="41">
        <v>1210</v>
      </c>
      <c r="M1233" s="44">
        <v>0</v>
      </c>
      <c r="N1233" s="13">
        <v>0</v>
      </c>
      <c r="O1233" s="13">
        <v>0</v>
      </c>
      <c r="P1233" s="22">
        <v>0</v>
      </c>
      <c r="Q1233" s="22">
        <v>0</v>
      </c>
      <c r="R1233" s="14">
        <v>0</v>
      </c>
      <c r="S1233" s="22">
        <v>274</v>
      </c>
      <c r="T1233" s="22">
        <v>1</v>
      </c>
      <c r="U1233" s="22">
        <v>2210</v>
      </c>
      <c r="V1233" s="22"/>
      <c r="W1233" s="22">
        <v>400</v>
      </c>
      <c r="X1233" s="22">
        <v>265</v>
      </c>
      <c r="Y1233" s="14">
        <v>2210</v>
      </c>
      <c r="Z1233" s="10">
        <v>400</v>
      </c>
      <c r="AA1233" s="22">
        <v>265</v>
      </c>
      <c r="AB1233" s="22">
        <v>746.9</v>
      </c>
      <c r="AC1233" s="22">
        <v>2.1069426462087659E-3</v>
      </c>
      <c r="AD1233" s="42">
        <v>1.75E-3</v>
      </c>
      <c r="AE1233" s="22">
        <v>1268</v>
      </c>
      <c r="AF1233" s="22">
        <v>0.19527733377263187</v>
      </c>
      <c r="AG1233" s="22">
        <v>2.5360692697744399E-3</v>
      </c>
      <c r="AH1233" s="22">
        <v>0</v>
      </c>
      <c r="AI1233" s="22">
        <v>0</v>
      </c>
      <c r="AJ1233" s="22">
        <v>0</v>
      </c>
      <c r="AK1233" s="22">
        <v>0</v>
      </c>
      <c r="AL1233" s="45">
        <v>0</v>
      </c>
      <c r="AM1233" s="45">
        <v>0</v>
      </c>
      <c r="AN1233" s="45">
        <v>0</v>
      </c>
      <c r="AO1233" s="45">
        <v>0</v>
      </c>
      <c r="AP1233" s="45">
        <v>0</v>
      </c>
      <c r="AQ1233" s="45">
        <v>0</v>
      </c>
      <c r="AR1233" s="45">
        <v>0</v>
      </c>
      <c r="AS1233" s="45" t="s">
        <v>4444</v>
      </c>
      <c r="AT1233" s="45" t="s">
        <v>4445</v>
      </c>
      <c r="AU1233" s="45">
        <v>0.19527733377263187</v>
      </c>
      <c r="AV1233" s="10">
        <v>27.731456557990516</v>
      </c>
      <c r="AW1233" s="10">
        <v>27.731456557990516</v>
      </c>
      <c r="AX1233" s="17">
        <v>0</v>
      </c>
    </row>
    <row r="1234" spans="1:50" x14ac:dyDescent="0.25">
      <c r="A1234" s="22" t="s">
        <v>964</v>
      </c>
      <c r="B1234" s="22" t="s">
        <v>3948</v>
      </c>
      <c r="C1234" s="22" t="s">
        <v>1189</v>
      </c>
      <c r="D1234" s="22">
        <v>1708</v>
      </c>
      <c r="E1234" s="22" t="s">
        <v>1530</v>
      </c>
      <c r="F1234" s="43">
        <v>1.641132</v>
      </c>
      <c r="G1234" s="43">
        <v>623.24022578589995</v>
      </c>
      <c r="H1234" s="43">
        <v>27.008901515151514</v>
      </c>
      <c r="I1234" s="9">
        <v>0</v>
      </c>
      <c r="J1234" s="9">
        <v>27.008901515151514</v>
      </c>
      <c r="K1234" s="11">
        <v>0</v>
      </c>
      <c r="L1234" s="41">
        <v>9392</v>
      </c>
      <c r="M1234" s="44">
        <v>0</v>
      </c>
      <c r="N1234" s="13">
        <v>0</v>
      </c>
      <c r="O1234" s="13">
        <v>0</v>
      </c>
      <c r="P1234" s="22">
        <v>0</v>
      </c>
      <c r="Q1234" s="22">
        <v>0</v>
      </c>
      <c r="R1234" s="14">
        <v>0</v>
      </c>
      <c r="S1234" s="22">
        <v>456</v>
      </c>
      <c r="T1234" s="22">
        <v>1</v>
      </c>
      <c r="U1234" s="22">
        <v>17068</v>
      </c>
      <c r="V1234" s="22"/>
      <c r="W1234" s="22">
        <v>3080</v>
      </c>
      <c r="X1234" s="22">
        <v>2030</v>
      </c>
      <c r="Y1234" s="14">
        <v>17068</v>
      </c>
      <c r="Z1234" s="10">
        <v>3080</v>
      </c>
      <c r="AA1234" s="22">
        <v>2030</v>
      </c>
      <c r="AB1234" s="22">
        <v>5755.72</v>
      </c>
      <c r="AC1234" s="22">
        <v>2.633225411486475E-3</v>
      </c>
      <c r="AD1234" s="42">
        <v>1.686E-2</v>
      </c>
      <c r="AE1234" s="22">
        <v>1269</v>
      </c>
      <c r="AF1234" s="22">
        <v>0.77736617769543448</v>
      </c>
      <c r="AG1234" s="22">
        <v>2.5321373866300798E-3</v>
      </c>
      <c r="AH1234" s="22">
        <v>0</v>
      </c>
      <c r="AI1234" s="22">
        <v>0</v>
      </c>
      <c r="AJ1234" s="22">
        <v>0</v>
      </c>
      <c r="AK1234" s="22">
        <v>0</v>
      </c>
      <c r="AL1234" s="45">
        <v>0</v>
      </c>
      <c r="AM1234" s="45">
        <v>0</v>
      </c>
      <c r="AN1234" s="45">
        <v>0</v>
      </c>
      <c r="AO1234" s="45">
        <v>0</v>
      </c>
      <c r="AP1234" s="45">
        <v>0</v>
      </c>
      <c r="AQ1234" s="45">
        <v>0</v>
      </c>
      <c r="AR1234" s="45">
        <v>0</v>
      </c>
      <c r="AS1234" s="45" t="s">
        <v>4444</v>
      </c>
      <c r="AT1234" s="45" t="s">
        <v>4442</v>
      </c>
      <c r="AU1234" s="45">
        <v>0.77736617769543448</v>
      </c>
      <c r="AV1234" s="10">
        <v>114.0364778727552</v>
      </c>
      <c r="AW1234" s="10">
        <v>114.0364778727552</v>
      </c>
      <c r="AX1234" s="17">
        <v>0</v>
      </c>
    </row>
    <row r="1235" spans="1:50" x14ac:dyDescent="0.25">
      <c r="A1235" s="22" t="s">
        <v>1672</v>
      </c>
      <c r="B1235" s="22" t="s">
        <v>3957</v>
      </c>
      <c r="C1235" s="22" t="s">
        <v>1831</v>
      </c>
      <c r="D1235" s="22">
        <v>2368</v>
      </c>
      <c r="E1235" s="22" t="s">
        <v>1912</v>
      </c>
      <c r="F1235" s="43">
        <v>1.0518829999999999</v>
      </c>
      <c r="G1235" s="43">
        <v>409.37361587680999</v>
      </c>
      <c r="H1235" s="43">
        <v>17.604734848484849</v>
      </c>
      <c r="I1235" s="9">
        <v>0</v>
      </c>
      <c r="J1235" s="9">
        <v>17.604734848484849</v>
      </c>
      <c r="K1235" s="11">
        <v>0</v>
      </c>
      <c r="L1235" s="41">
        <v>2560</v>
      </c>
      <c r="M1235" s="44">
        <v>0</v>
      </c>
      <c r="N1235" s="13">
        <v>0</v>
      </c>
      <c r="O1235" s="13">
        <v>0</v>
      </c>
      <c r="P1235" s="22">
        <v>0</v>
      </c>
      <c r="Q1235" s="22">
        <v>0</v>
      </c>
      <c r="R1235" s="14">
        <v>0</v>
      </c>
      <c r="S1235" s="22">
        <v>400</v>
      </c>
      <c r="T1235" s="22">
        <v>1</v>
      </c>
      <c r="U1235" s="22">
        <v>4661</v>
      </c>
      <c r="V1235" s="22"/>
      <c r="W1235" s="22">
        <v>843</v>
      </c>
      <c r="X1235" s="22">
        <v>556</v>
      </c>
      <c r="Y1235" s="14">
        <v>4661</v>
      </c>
      <c r="Z1235" s="10">
        <v>843</v>
      </c>
      <c r="AA1235" s="22">
        <v>556</v>
      </c>
      <c r="AB1235" s="22">
        <v>1574.4</v>
      </c>
      <c r="AC1235" s="22">
        <v>2.5694938784636668E-3</v>
      </c>
      <c r="AD1235" s="42">
        <v>4.4999999999999997E-3</v>
      </c>
      <c r="AE1235" s="22">
        <v>1270</v>
      </c>
      <c r="AF1235" s="22">
        <v>0.69912947103869438</v>
      </c>
      <c r="AG1235" s="22">
        <v>2.5239331084429399E-3</v>
      </c>
      <c r="AH1235" s="22">
        <v>0</v>
      </c>
      <c r="AI1235" s="22">
        <v>0</v>
      </c>
      <c r="AJ1235" s="22">
        <v>0</v>
      </c>
      <c r="AK1235" s="22">
        <v>0</v>
      </c>
      <c r="AL1235" s="45">
        <v>0</v>
      </c>
      <c r="AM1235" s="45">
        <v>0</v>
      </c>
      <c r="AN1235" s="45">
        <v>0</v>
      </c>
      <c r="AO1235" s="45">
        <v>0</v>
      </c>
      <c r="AP1235" s="45">
        <v>0</v>
      </c>
      <c r="AQ1235" s="45">
        <v>0</v>
      </c>
      <c r="AR1235" s="45">
        <v>0</v>
      </c>
      <c r="AS1235" s="45" t="s">
        <v>4444</v>
      </c>
      <c r="AT1235" s="45" t="s">
        <v>4444</v>
      </c>
      <c r="AU1235" s="45">
        <v>0.69912947103869438</v>
      </c>
      <c r="AV1235" s="10">
        <v>47.884845029208307</v>
      </c>
      <c r="AW1235" s="10">
        <v>47.884845029208307</v>
      </c>
      <c r="AX1235" s="17">
        <v>0</v>
      </c>
    </row>
    <row r="1236" spans="1:50" x14ac:dyDescent="0.25">
      <c r="A1236" s="22" t="s">
        <v>964</v>
      </c>
      <c r="B1236" s="22" t="s">
        <v>3952</v>
      </c>
      <c r="C1236" s="22" t="s">
        <v>1133</v>
      </c>
      <c r="D1236" s="22">
        <v>5240</v>
      </c>
      <c r="E1236" s="22" t="s">
        <v>1184</v>
      </c>
      <c r="F1236" s="43">
        <v>0.30149500000000001</v>
      </c>
      <c r="G1236" s="43">
        <v>103.17091910988999</v>
      </c>
      <c r="H1236" s="43">
        <v>3.7589015151515155</v>
      </c>
      <c r="I1236" s="9">
        <v>7.3484848484848486E-2</v>
      </c>
      <c r="J1236" s="9">
        <v>3.6854166666666668</v>
      </c>
      <c r="K1236" s="11">
        <v>2.9742424242424241</v>
      </c>
      <c r="L1236" s="41">
        <v>3084</v>
      </c>
      <c r="M1236" s="44">
        <v>493</v>
      </c>
      <c r="N1236" s="13">
        <v>493</v>
      </c>
      <c r="O1236" s="13">
        <v>53</v>
      </c>
      <c r="P1236" s="22">
        <v>8</v>
      </c>
      <c r="Q1236" s="22">
        <v>0</v>
      </c>
      <c r="R1236" s="14">
        <v>0</v>
      </c>
      <c r="S1236" s="22">
        <v>212</v>
      </c>
      <c r="T1236" s="22">
        <v>0.2087469138912682</v>
      </c>
      <c r="U1236" s="22">
        <v>1665</v>
      </c>
      <c r="V1236" s="22"/>
      <c r="W1236" s="22">
        <v>705</v>
      </c>
      <c r="X1236" s="22">
        <v>193</v>
      </c>
      <c r="Y1236" s="14">
        <v>1172</v>
      </c>
      <c r="Z1236" s="10">
        <v>697</v>
      </c>
      <c r="AA1236" s="22">
        <v>193</v>
      </c>
      <c r="AB1236" s="22">
        <v>1060.3699999999999</v>
      </c>
      <c r="AC1236" s="22">
        <v>2.9222866540412414E-3</v>
      </c>
      <c r="AD1236" s="42">
        <v>4.2399999999999998E-3</v>
      </c>
      <c r="AE1236" s="22">
        <v>1271</v>
      </c>
      <c r="AF1236" s="22">
        <v>9.0573994592949236E-2</v>
      </c>
      <c r="AG1236" s="22">
        <v>2.5159442942485899E-3</v>
      </c>
      <c r="AH1236" s="22">
        <v>0</v>
      </c>
      <c r="AI1236" s="22">
        <v>1</v>
      </c>
      <c r="AJ1236" s="22">
        <v>0</v>
      </c>
      <c r="AK1236" s="22">
        <v>0</v>
      </c>
      <c r="AL1236" s="45">
        <v>0</v>
      </c>
      <c r="AM1236" s="45">
        <v>0</v>
      </c>
      <c r="AN1236" s="45">
        <v>0</v>
      </c>
      <c r="AO1236" s="45">
        <v>0</v>
      </c>
      <c r="AP1236" s="45">
        <v>0</v>
      </c>
      <c r="AQ1236" s="45">
        <v>0</v>
      </c>
      <c r="AR1236" s="45">
        <v>0</v>
      </c>
      <c r="AS1236" s="45" t="s">
        <v>4444</v>
      </c>
      <c r="AT1236" s="45" t="s">
        <v>4444</v>
      </c>
      <c r="AU1236" s="45">
        <v>8.880331338661758E-2</v>
      </c>
      <c r="AV1236" s="10">
        <v>189.12379875635952</v>
      </c>
      <c r="AW1236" s="10">
        <v>187.55479417544211</v>
      </c>
      <c r="AX1236" s="17">
        <v>1.9549554088779158E-2</v>
      </c>
    </row>
    <row r="1237" spans="1:50" x14ac:dyDescent="0.25">
      <c r="A1237" s="22" t="s">
        <v>964</v>
      </c>
      <c r="B1237" s="22" t="s">
        <v>3948</v>
      </c>
      <c r="C1237" s="22" t="s">
        <v>1267</v>
      </c>
      <c r="D1237" s="22">
        <v>8982</v>
      </c>
      <c r="E1237" s="22" t="s">
        <v>1368</v>
      </c>
      <c r="F1237" s="43">
        <v>1.415994</v>
      </c>
      <c r="G1237" s="43">
        <v>90.340230115080004</v>
      </c>
      <c r="H1237" s="43">
        <v>4.1196969696969701</v>
      </c>
      <c r="I1237" s="9">
        <v>0</v>
      </c>
      <c r="J1237" s="9">
        <v>4.1196969696969701</v>
      </c>
      <c r="K1237" s="11">
        <v>0</v>
      </c>
      <c r="L1237" s="41">
        <v>92</v>
      </c>
      <c r="M1237" s="44">
        <v>0</v>
      </c>
      <c r="N1237" s="13">
        <v>0</v>
      </c>
      <c r="O1237" s="13">
        <v>0</v>
      </c>
      <c r="P1237" s="22">
        <v>0</v>
      </c>
      <c r="Q1237" s="22">
        <v>0</v>
      </c>
      <c r="R1237" s="14">
        <v>0</v>
      </c>
      <c r="S1237" s="22">
        <v>65</v>
      </c>
      <c r="T1237" s="22">
        <v>1</v>
      </c>
      <c r="U1237" s="22">
        <v>179</v>
      </c>
      <c r="V1237" s="22"/>
      <c r="W1237" s="22">
        <v>34</v>
      </c>
      <c r="X1237" s="22">
        <v>24</v>
      </c>
      <c r="Y1237" s="14">
        <v>179</v>
      </c>
      <c r="Z1237" s="10">
        <v>34</v>
      </c>
      <c r="AA1237" s="22">
        <v>24</v>
      </c>
      <c r="AB1237" s="22">
        <v>62.69</v>
      </c>
      <c r="AC1237" s="22">
        <v>1.5674013650355267E-2</v>
      </c>
      <c r="AD1237" s="42">
        <v>1.1100000000000001E-3</v>
      </c>
      <c r="AE1237" s="22">
        <v>1272</v>
      </c>
      <c r="AF1237" s="22">
        <v>3.7614648408173246E-2</v>
      </c>
      <c r="AG1237" s="22">
        <v>2.5076432272115499E-3</v>
      </c>
      <c r="AH1237" s="22">
        <v>0</v>
      </c>
      <c r="AI1237" s="22">
        <v>0</v>
      </c>
      <c r="AJ1237" s="22">
        <v>0</v>
      </c>
      <c r="AK1237" s="22">
        <v>0</v>
      </c>
      <c r="AL1237" s="45">
        <v>0</v>
      </c>
      <c r="AM1237" s="45">
        <v>0</v>
      </c>
      <c r="AN1237" s="45">
        <v>0</v>
      </c>
      <c r="AO1237" s="45">
        <v>0</v>
      </c>
      <c r="AP1237" s="45">
        <v>0</v>
      </c>
      <c r="AQ1237" s="45">
        <v>0</v>
      </c>
      <c r="AR1237" s="45">
        <v>0</v>
      </c>
      <c r="AS1237" s="45" t="s">
        <v>4444</v>
      </c>
      <c r="AT1237" s="45" t="s">
        <v>4445</v>
      </c>
      <c r="AU1237" s="45">
        <v>3.7614648408173246E-2</v>
      </c>
      <c r="AV1237" s="10">
        <v>8.253034203751378</v>
      </c>
      <c r="AW1237" s="10">
        <v>8.253034203751378</v>
      </c>
      <c r="AX1237" s="17">
        <v>0</v>
      </c>
    </row>
    <row r="1238" spans="1:50" x14ac:dyDescent="0.25">
      <c r="A1238" s="22" t="s">
        <v>964</v>
      </c>
      <c r="B1238" s="22" t="s">
        <v>3952</v>
      </c>
      <c r="C1238" s="22" t="s">
        <v>1456</v>
      </c>
      <c r="D1238" s="22">
        <v>7480</v>
      </c>
      <c r="E1238" s="22" t="s">
        <v>1635</v>
      </c>
      <c r="F1238" s="43">
        <v>0.34525699999999998</v>
      </c>
      <c r="G1238" s="43">
        <v>47.474775788690003</v>
      </c>
      <c r="H1238" s="43">
        <v>2.3778409090909092</v>
      </c>
      <c r="I1238" s="9">
        <v>0</v>
      </c>
      <c r="J1238" s="9">
        <v>2.3778409090909092</v>
      </c>
      <c r="K1238" s="11">
        <v>0</v>
      </c>
      <c r="L1238" s="41">
        <v>294</v>
      </c>
      <c r="M1238" s="44">
        <v>0</v>
      </c>
      <c r="N1238" s="13">
        <v>0</v>
      </c>
      <c r="O1238" s="13">
        <v>0</v>
      </c>
      <c r="P1238" s="22">
        <v>0</v>
      </c>
      <c r="Q1238" s="22">
        <v>0</v>
      </c>
      <c r="R1238" s="14">
        <v>0</v>
      </c>
      <c r="S1238" s="22">
        <v>49</v>
      </c>
      <c r="T1238" s="22">
        <v>1</v>
      </c>
      <c r="U1238" s="22">
        <v>546</v>
      </c>
      <c r="V1238" s="22"/>
      <c r="W1238" s="22">
        <v>100</v>
      </c>
      <c r="X1238" s="22">
        <v>67</v>
      </c>
      <c r="Y1238" s="14">
        <v>546</v>
      </c>
      <c r="Z1238" s="10">
        <v>100</v>
      </c>
      <c r="AA1238" s="22">
        <v>67</v>
      </c>
      <c r="AB1238" s="22">
        <v>186.14</v>
      </c>
      <c r="AC1238" s="22">
        <v>7.2724303435731264E-3</v>
      </c>
      <c r="AD1238" s="42">
        <v>1.5100000000000001E-3</v>
      </c>
      <c r="AE1238" s="22">
        <v>1273</v>
      </c>
      <c r="AF1238" s="22">
        <v>1.0025171731067879E-2</v>
      </c>
      <c r="AG1238" s="22">
        <v>2.5062929327669698E-3</v>
      </c>
      <c r="AH1238" s="22">
        <v>0</v>
      </c>
      <c r="AI1238" s="22">
        <v>0</v>
      </c>
      <c r="AJ1238" s="22">
        <v>0</v>
      </c>
      <c r="AK1238" s="22">
        <v>0</v>
      </c>
      <c r="AL1238" s="45">
        <v>0</v>
      </c>
      <c r="AM1238" s="45">
        <v>0</v>
      </c>
      <c r="AN1238" s="45">
        <v>0</v>
      </c>
      <c r="AO1238" s="45">
        <v>0</v>
      </c>
      <c r="AP1238" s="45">
        <v>0</v>
      </c>
      <c r="AQ1238" s="45">
        <v>0</v>
      </c>
      <c r="AR1238" s="45">
        <v>0</v>
      </c>
      <c r="AS1238" s="45" t="s">
        <v>4444</v>
      </c>
      <c r="AT1238" s="45" t="s">
        <v>4445</v>
      </c>
      <c r="AU1238" s="45">
        <v>1.0025171731067879E-2</v>
      </c>
      <c r="AV1238" s="10">
        <v>42.054958183990443</v>
      </c>
      <c r="AW1238" s="10">
        <v>42.054958183990443</v>
      </c>
      <c r="AX1238" s="17">
        <v>0</v>
      </c>
    </row>
    <row r="1239" spans="1:50" x14ac:dyDescent="0.25">
      <c r="A1239" s="22" t="s">
        <v>964</v>
      </c>
      <c r="B1239" s="22" t="s">
        <v>3952</v>
      </c>
      <c r="C1239" s="22" t="s">
        <v>1110</v>
      </c>
      <c r="D1239" s="22">
        <v>7552</v>
      </c>
      <c r="E1239" s="22" t="s">
        <v>1199</v>
      </c>
      <c r="F1239" s="43">
        <v>1.0720590000000001</v>
      </c>
      <c r="G1239" s="43">
        <v>311.25928741849998</v>
      </c>
      <c r="H1239" s="43">
        <v>12.564204545454546</v>
      </c>
      <c r="I1239" s="9">
        <v>1.6988636363636365</v>
      </c>
      <c r="J1239" s="9">
        <v>10.865340909090911</v>
      </c>
      <c r="K1239" s="11">
        <v>12.453219696969697</v>
      </c>
      <c r="L1239" s="41">
        <v>4417</v>
      </c>
      <c r="M1239" s="44">
        <v>1026</v>
      </c>
      <c r="N1239" s="13">
        <v>827</v>
      </c>
      <c r="O1239" s="13">
        <v>419</v>
      </c>
      <c r="P1239" s="22">
        <v>604</v>
      </c>
      <c r="Q1239" s="22">
        <v>233</v>
      </c>
      <c r="R1239" s="14">
        <v>0</v>
      </c>
      <c r="S1239" s="22">
        <v>574</v>
      </c>
      <c r="T1239" s="22">
        <v>8.8334162408236772E-3</v>
      </c>
      <c r="U1239" s="22">
        <v>1097</v>
      </c>
      <c r="V1239" s="22"/>
      <c r="W1239" s="22">
        <v>840</v>
      </c>
      <c r="X1239" s="22">
        <v>427</v>
      </c>
      <c r="Y1239" s="14">
        <v>71</v>
      </c>
      <c r="Z1239" s="10">
        <v>236</v>
      </c>
      <c r="AA1239" s="22">
        <v>194</v>
      </c>
      <c r="AB1239" s="22">
        <v>329.71</v>
      </c>
      <c r="AC1239" s="22">
        <v>3.4442634913527123E-3</v>
      </c>
      <c r="AD1239" s="42">
        <v>1.6900000000000001E-3</v>
      </c>
      <c r="AE1239" s="22">
        <v>1274</v>
      </c>
      <c r="AF1239" s="22">
        <v>0.45802860230179154</v>
      </c>
      <c r="AG1239" s="22">
        <v>2.5028885371682599E-3</v>
      </c>
      <c r="AH1239" s="22">
        <v>0</v>
      </c>
      <c r="AI1239" s="22">
        <v>0</v>
      </c>
      <c r="AJ1239" s="22">
        <v>0</v>
      </c>
      <c r="AK1239" s="22">
        <v>0</v>
      </c>
      <c r="AL1239" s="45">
        <v>0</v>
      </c>
      <c r="AM1239" s="45">
        <v>0</v>
      </c>
      <c r="AN1239" s="45">
        <v>0</v>
      </c>
      <c r="AO1239" s="45">
        <v>0</v>
      </c>
      <c r="AP1239" s="45">
        <v>0</v>
      </c>
      <c r="AQ1239" s="45">
        <v>0</v>
      </c>
      <c r="AR1239" s="45">
        <v>0</v>
      </c>
      <c r="AS1239" s="45" t="s">
        <v>4444</v>
      </c>
      <c r="AT1239" s="45" t="s">
        <v>4445</v>
      </c>
      <c r="AU1239" s="45">
        <v>0.39609645736974458</v>
      </c>
      <c r="AV1239" s="10">
        <v>21.720441353344139</v>
      </c>
      <c r="AW1239" s="10">
        <v>66.856600189933516</v>
      </c>
      <c r="AX1239" s="17">
        <v>0.13521457965902411</v>
      </c>
    </row>
    <row r="1240" spans="1:50" x14ac:dyDescent="0.25">
      <c r="A1240" s="22" t="s">
        <v>539</v>
      </c>
      <c r="B1240" s="22" t="s">
        <v>3949</v>
      </c>
      <c r="C1240" s="22" t="s">
        <v>601</v>
      </c>
      <c r="D1240" s="22">
        <v>9470</v>
      </c>
      <c r="E1240" s="22" t="s">
        <v>751</v>
      </c>
      <c r="F1240" s="43">
        <v>0.66472200000000004</v>
      </c>
      <c r="G1240" s="43">
        <v>84.757772832059999</v>
      </c>
      <c r="H1240" s="43">
        <v>4.4380681818181822</v>
      </c>
      <c r="I1240" s="9">
        <v>0</v>
      </c>
      <c r="J1240" s="9">
        <v>4.4380681818181822</v>
      </c>
      <c r="K1240" s="11">
        <v>0</v>
      </c>
      <c r="L1240" s="41">
        <v>1896</v>
      </c>
      <c r="M1240" s="44">
        <v>0</v>
      </c>
      <c r="N1240" s="13">
        <v>0</v>
      </c>
      <c r="O1240" s="13">
        <v>0</v>
      </c>
      <c r="P1240" s="22">
        <v>0</v>
      </c>
      <c r="Q1240" s="22">
        <v>0</v>
      </c>
      <c r="R1240" s="14">
        <v>0</v>
      </c>
      <c r="S1240" s="22">
        <v>125</v>
      </c>
      <c r="T1240" s="22">
        <v>1</v>
      </c>
      <c r="U1240" s="22">
        <v>3455</v>
      </c>
      <c r="V1240" s="22"/>
      <c r="W1240" s="22">
        <v>625</v>
      </c>
      <c r="X1240" s="22">
        <v>413</v>
      </c>
      <c r="Y1240" s="14">
        <v>3455</v>
      </c>
      <c r="Z1240" s="10">
        <v>625</v>
      </c>
      <c r="AA1240" s="22">
        <v>413</v>
      </c>
      <c r="AB1240" s="22">
        <v>1167.2</v>
      </c>
      <c r="AC1240" s="22">
        <v>7.8426081501349453E-3</v>
      </c>
      <c r="AD1240" s="42">
        <v>1.0189999999999999E-2</v>
      </c>
      <c r="AE1240" s="22">
        <v>1275</v>
      </c>
      <c r="AF1240" s="22">
        <v>6.4945776211387501E-2</v>
      </c>
      <c r="AG1240" s="22">
        <v>2.49791446966875E-3</v>
      </c>
      <c r="AH1240" s="22">
        <v>0</v>
      </c>
      <c r="AI1240" s="22">
        <v>0</v>
      </c>
      <c r="AJ1240" s="22">
        <v>0</v>
      </c>
      <c r="AK1240" s="22">
        <v>0</v>
      </c>
      <c r="AL1240" s="45">
        <v>0</v>
      </c>
      <c r="AM1240" s="45">
        <v>0</v>
      </c>
      <c r="AN1240" s="45">
        <v>0</v>
      </c>
      <c r="AO1240" s="45">
        <v>0</v>
      </c>
      <c r="AP1240" s="45">
        <v>0</v>
      </c>
      <c r="AQ1240" s="45">
        <v>0</v>
      </c>
      <c r="AR1240" s="45">
        <v>0</v>
      </c>
      <c r="AS1240" s="45" t="s">
        <v>4444</v>
      </c>
      <c r="AT1240" s="45" t="s">
        <v>4443</v>
      </c>
      <c r="AU1240" s="45">
        <v>6.4945776211387501E-2</v>
      </c>
      <c r="AV1240" s="10">
        <v>140.82703879144793</v>
      </c>
      <c r="AW1240" s="10">
        <v>140.82703879144793</v>
      </c>
      <c r="AX1240" s="17">
        <v>0</v>
      </c>
    </row>
    <row r="1241" spans="1:50" x14ac:dyDescent="0.25">
      <c r="A1241" s="22" t="s">
        <v>2195</v>
      </c>
      <c r="B1241" s="22" t="s">
        <v>3956</v>
      </c>
      <c r="C1241" s="22" t="s">
        <v>2196</v>
      </c>
      <c r="D1241" s="22">
        <v>7638</v>
      </c>
      <c r="E1241" s="22" t="s">
        <v>2679</v>
      </c>
      <c r="F1241" s="43">
        <v>0.27011600000000002</v>
      </c>
      <c r="G1241" s="43">
        <v>108.72804677216</v>
      </c>
      <c r="H1241" s="43">
        <v>5.6839015151515158</v>
      </c>
      <c r="I1241" s="9">
        <v>5.464962121212122</v>
      </c>
      <c r="J1241" s="9">
        <v>0.21893939393939396</v>
      </c>
      <c r="K1241" s="11">
        <v>5.6839015151515158</v>
      </c>
      <c r="L1241" s="41">
        <v>96</v>
      </c>
      <c r="M1241" s="44">
        <v>194</v>
      </c>
      <c r="N1241" s="13">
        <v>5</v>
      </c>
      <c r="O1241" s="13">
        <v>0</v>
      </c>
      <c r="P1241" s="22">
        <v>4</v>
      </c>
      <c r="Q1241" s="22">
        <v>0</v>
      </c>
      <c r="R1241" s="14">
        <v>0</v>
      </c>
      <c r="S1241" s="22">
        <v>146</v>
      </c>
      <c r="T1241" s="22">
        <v>0</v>
      </c>
      <c r="U1241" s="22">
        <v>194</v>
      </c>
      <c r="V1241" s="22"/>
      <c r="W1241" s="22">
        <v>5</v>
      </c>
      <c r="X1241" s="22">
        <v>0</v>
      </c>
      <c r="Y1241" s="14">
        <v>0</v>
      </c>
      <c r="Z1241" s="10">
        <v>1</v>
      </c>
      <c r="AA1241" s="22">
        <v>0</v>
      </c>
      <c r="AB1241" s="22">
        <v>1.37</v>
      </c>
      <c r="AC1241" s="22">
        <v>2.4843267953302706E-3</v>
      </c>
      <c r="AD1241" s="42">
        <v>1.0000000000000001E-5</v>
      </c>
      <c r="AE1241" s="22">
        <v>1276</v>
      </c>
      <c r="AF1241" s="22">
        <v>4.9928710383817399E-3</v>
      </c>
      <c r="AG1241" s="22">
        <v>2.49643551919087E-3</v>
      </c>
      <c r="AH1241" s="22">
        <v>1</v>
      </c>
      <c r="AI1241" s="22">
        <v>0</v>
      </c>
      <c r="AJ1241" s="22">
        <v>0</v>
      </c>
      <c r="AK1241" s="22">
        <v>0</v>
      </c>
      <c r="AL1241" s="45">
        <v>0</v>
      </c>
      <c r="AM1241" s="45">
        <v>0</v>
      </c>
      <c r="AN1241" s="45">
        <v>0</v>
      </c>
      <c r="AO1241" s="45">
        <v>0</v>
      </c>
      <c r="AP1241" s="45">
        <v>0</v>
      </c>
      <c r="AQ1241" s="45">
        <v>0</v>
      </c>
      <c r="AR1241" s="45">
        <v>0</v>
      </c>
      <c r="AS1241" s="45" t="s">
        <v>4444</v>
      </c>
      <c r="AT1241" s="45" t="s">
        <v>4445</v>
      </c>
      <c r="AU1241" s="45">
        <v>1.9232144614872185E-4</v>
      </c>
      <c r="AV1241" s="10">
        <v>4.5674740484429064</v>
      </c>
      <c r="AW1241" s="10">
        <v>0.87967745160107946</v>
      </c>
      <c r="AX1241" s="17">
        <v>0.96148079037686185</v>
      </c>
    </row>
    <row r="1242" spans="1:50" x14ac:dyDescent="0.25">
      <c r="A1242" s="22" t="s">
        <v>8</v>
      </c>
      <c r="B1242" s="22" t="s">
        <v>3946</v>
      </c>
      <c r="C1242" s="22" t="s">
        <v>29</v>
      </c>
      <c r="D1242" s="22">
        <v>3005</v>
      </c>
      <c r="E1242" s="22" t="s">
        <v>66</v>
      </c>
      <c r="F1242" s="43">
        <v>1.27163</v>
      </c>
      <c r="G1242" s="43">
        <v>484.09838511215003</v>
      </c>
      <c r="H1242" s="43">
        <v>19.418749999999999</v>
      </c>
      <c r="I1242" s="9">
        <v>0</v>
      </c>
      <c r="J1242" s="9">
        <v>19.418749999999999</v>
      </c>
      <c r="K1242" s="11">
        <v>0</v>
      </c>
      <c r="L1242" s="41">
        <v>8231</v>
      </c>
      <c r="M1242" s="44">
        <v>0</v>
      </c>
      <c r="N1242" s="13">
        <v>0</v>
      </c>
      <c r="O1242" s="13">
        <v>0</v>
      </c>
      <c r="P1242" s="22">
        <v>0</v>
      </c>
      <c r="Q1242" s="22">
        <v>0</v>
      </c>
      <c r="R1242" s="14">
        <v>0</v>
      </c>
      <c r="S1242" s="22">
        <v>480</v>
      </c>
      <c r="T1242" s="22">
        <v>1</v>
      </c>
      <c r="U1242" s="22">
        <v>14960</v>
      </c>
      <c r="V1242" s="22"/>
      <c r="W1242" s="22">
        <v>2700</v>
      </c>
      <c r="X1242" s="22">
        <v>1779</v>
      </c>
      <c r="Y1242" s="14">
        <v>14960</v>
      </c>
      <c r="Z1242" s="10">
        <v>2700</v>
      </c>
      <c r="AA1242" s="22">
        <v>1779</v>
      </c>
      <c r="AB1242" s="22">
        <v>5045.3999999999996</v>
      </c>
      <c r="AC1242" s="22">
        <v>2.6268007477558602E-3</v>
      </c>
      <c r="AD1242" s="42">
        <v>1.4749999999999999E-2</v>
      </c>
      <c r="AE1242" s="22">
        <v>1277</v>
      </c>
      <c r="AF1242" s="22">
        <v>0.83107566028037183</v>
      </c>
      <c r="AG1242" s="22">
        <v>2.4957227035446602E-3</v>
      </c>
      <c r="AH1242" s="22">
        <v>0</v>
      </c>
      <c r="AI1242" s="22">
        <v>0</v>
      </c>
      <c r="AJ1242" s="22">
        <v>0</v>
      </c>
      <c r="AK1242" s="22">
        <v>0</v>
      </c>
      <c r="AL1242" s="45">
        <v>0</v>
      </c>
      <c r="AM1242" s="45">
        <v>0</v>
      </c>
      <c r="AN1242" s="45">
        <v>0</v>
      </c>
      <c r="AO1242" s="45">
        <v>0</v>
      </c>
      <c r="AP1242" s="45">
        <v>0</v>
      </c>
      <c r="AQ1242" s="45">
        <v>0</v>
      </c>
      <c r="AR1242" s="45">
        <v>0</v>
      </c>
      <c r="AS1242" s="45" t="s">
        <v>4444</v>
      </c>
      <c r="AT1242" s="45" t="s">
        <v>4443</v>
      </c>
      <c r="AU1242" s="45">
        <v>0.83107566028037183</v>
      </c>
      <c r="AV1242" s="10">
        <v>139.04087544254909</v>
      </c>
      <c r="AW1242" s="10">
        <v>139.04087544254909</v>
      </c>
      <c r="AX1242" s="17">
        <v>0</v>
      </c>
    </row>
    <row r="1243" spans="1:50" x14ac:dyDescent="0.25">
      <c r="A1243" s="22" t="s">
        <v>539</v>
      </c>
      <c r="B1243" s="22" t="s">
        <v>3949</v>
      </c>
      <c r="C1243" s="22" t="s">
        <v>3965</v>
      </c>
      <c r="D1243" s="22">
        <v>2714</v>
      </c>
      <c r="E1243" s="22" t="s">
        <v>891</v>
      </c>
      <c r="F1243" s="43">
        <v>0.51067600000000002</v>
      </c>
      <c r="G1243" s="43">
        <v>173.03617827017999</v>
      </c>
      <c r="H1243" s="43">
        <v>8.2452651515151523</v>
      </c>
      <c r="I1243" s="9">
        <v>0</v>
      </c>
      <c r="J1243" s="9">
        <v>8.2452651515151523</v>
      </c>
      <c r="K1243" s="11">
        <v>0</v>
      </c>
      <c r="L1243" s="41">
        <v>1899</v>
      </c>
      <c r="M1243" s="44">
        <v>0</v>
      </c>
      <c r="N1243" s="13">
        <v>0</v>
      </c>
      <c r="O1243" s="13">
        <v>0</v>
      </c>
      <c r="P1243" s="22">
        <v>0</v>
      </c>
      <c r="Q1243" s="22">
        <v>0</v>
      </c>
      <c r="R1243" s="14">
        <v>0</v>
      </c>
      <c r="S1243" s="22">
        <v>168</v>
      </c>
      <c r="T1243" s="22">
        <v>1</v>
      </c>
      <c r="U1243" s="22">
        <v>3461</v>
      </c>
      <c r="V1243" s="22"/>
      <c r="W1243" s="22">
        <v>626</v>
      </c>
      <c r="X1243" s="22">
        <v>413</v>
      </c>
      <c r="Y1243" s="14">
        <v>3461</v>
      </c>
      <c r="Z1243" s="10">
        <v>626</v>
      </c>
      <c r="AA1243" s="22">
        <v>413</v>
      </c>
      <c r="AB1243" s="22">
        <v>1169.1099999999999</v>
      </c>
      <c r="AC1243" s="22">
        <v>2.9512672153601698E-3</v>
      </c>
      <c r="AD1243" s="42">
        <v>3.8400000000000001E-3</v>
      </c>
      <c r="AE1243" s="22">
        <v>1278</v>
      </c>
      <c r="AF1243" s="22">
        <v>0.17190200605536801</v>
      </c>
      <c r="AG1243" s="22">
        <v>2.49133342109229E-3</v>
      </c>
      <c r="AH1243" s="22">
        <v>0</v>
      </c>
      <c r="AI1243" s="22">
        <v>0</v>
      </c>
      <c r="AJ1243" s="22">
        <v>0</v>
      </c>
      <c r="AK1243" s="22">
        <v>0</v>
      </c>
      <c r="AL1243" s="45">
        <v>0</v>
      </c>
      <c r="AM1243" s="45">
        <v>0</v>
      </c>
      <c r="AN1243" s="45">
        <v>0</v>
      </c>
      <c r="AO1243" s="45">
        <v>0</v>
      </c>
      <c r="AP1243" s="45">
        <v>0</v>
      </c>
      <c r="AQ1243" s="45">
        <v>0</v>
      </c>
      <c r="AR1243" s="45">
        <v>0</v>
      </c>
      <c r="AS1243" s="45" t="s">
        <v>4444</v>
      </c>
      <c r="AT1243" s="45" t="s">
        <v>4445</v>
      </c>
      <c r="AU1243" s="45">
        <v>0.17190200605536801</v>
      </c>
      <c r="AV1243" s="10">
        <v>75.922361318479375</v>
      </c>
      <c r="AW1243" s="10">
        <v>75.922361318479375</v>
      </c>
      <c r="AX1243" s="17">
        <v>0</v>
      </c>
    </row>
    <row r="1244" spans="1:50" x14ac:dyDescent="0.25">
      <c r="A1244" s="22" t="s">
        <v>964</v>
      </c>
      <c r="B1244" s="22" t="s">
        <v>3952</v>
      </c>
      <c r="C1244" s="22" t="s">
        <v>1039</v>
      </c>
      <c r="D1244" s="22">
        <v>4861</v>
      </c>
      <c r="E1244" s="22" t="s">
        <v>1041</v>
      </c>
      <c r="F1244" s="43">
        <v>5.8054000000000001E-2</v>
      </c>
      <c r="G1244" s="43">
        <v>49.035277597129998</v>
      </c>
      <c r="H1244" s="43">
        <v>2.1795454545454547</v>
      </c>
      <c r="I1244" s="9">
        <v>0</v>
      </c>
      <c r="J1244" s="9">
        <v>2.1795454545454547</v>
      </c>
      <c r="K1244" s="11">
        <v>6.8371212121212124E-2</v>
      </c>
      <c r="L1244" s="41">
        <v>1555</v>
      </c>
      <c r="M1244" s="44">
        <v>1</v>
      </c>
      <c r="N1244" s="13">
        <v>1</v>
      </c>
      <c r="O1244" s="13">
        <v>1</v>
      </c>
      <c r="P1244" s="22">
        <v>0</v>
      </c>
      <c r="Q1244" s="22">
        <v>0</v>
      </c>
      <c r="R1244" s="14">
        <v>0</v>
      </c>
      <c r="S1244" s="22">
        <v>126</v>
      </c>
      <c r="T1244" s="22">
        <v>0.96863051790059085</v>
      </c>
      <c r="U1244" s="22">
        <v>2748</v>
      </c>
      <c r="V1244" s="22"/>
      <c r="W1244" s="22">
        <v>498</v>
      </c>
      <c r="X1244" s="22">
        <v>330</v>
      </c>
      <c r="Y1244" s="14">
        <v>2747</v>
      </c>
      <c r="Z1244" s="10">
        <v>498</v>
      </c>
      <c r="AA1244" s="22">
        <v>330</v>
      </c>
      <c r="AB1244" s="22">
        <v>929.49</v>
      </c>
      <c r="AC1244" s="22">
        <v>1.1839231435981075E-3</v>
      </c>
      <c r="AD1244" s="42">
        <v>1.23E-3</v>
      </c>
      <c r="AE1244" s="22">
        <v>1279</v>
      </c>
      <c r="AF1244" s="22">
        <v>7.9529195849212156E-2</v>
      </c>
      <c r="AG1244" s="22">
        <v>2.4852873702878799E-3</v>
      </c>
      <c r="AH1244" s="22">
        <v>0</v>
      </c>
      <c r="AI1244" s="22">
        <v>0</v>
      </c>
      <c r="AJ1244" s="22">
        <v>0</v>
      </c>
      <c r="AK1244" s="22">
        <v>0</v>
      </c>
      <c r="AL1244" s="45">
        <v>0</v>
      </c>
      <c r="AM1244" s="45">
        <v>0</v>
      </c>
      <c r="AN1244" s="45">
        <v>0</v>
      </c>
      <c r="AO1244" s="45">
        <v>0</v>
      </c>
      <c r="AP1244" s="45">
        <v>0</v>
      </c>
      <c r="AQ1244" s="45">
        <v>0</v>
      </c>
      <c r="AR1244" s="45">
        <v>0</v>
      </c>
      <c r="AS1244" s="45" t="s">
        <v>4444</v>
      </c>
      <c r="AT1244" s="45" t="s">
        <v>4445</v>
      </c>
      <c r="AU1244" s="45">
        <v>7.9529195849212156E-2</v>
      </c>
      <c r="AV1244" s="10">
        <v>228.48800834202294</v>
      </c>
      <c r="AW1244" s="10">
        <v>228.48800834202294</v>
      </c>
      <c r="AX1244" s="17">
        <v>0</v>
      </c>
    </row>
    <row r="1245" spans="1:50" x14ac:dyDescent="0.25">
      <c r="A1245" s="22" t="s">
        <v>1672</v>
      </c>
      <c r="B1245" s="22" t="s">
        <v>3947</v>
      </c>
      <c r="C1245" s="22" t="s">
        <v>1802</v>
      </c>
      <c r="D1245" s="22">
        <v>2199</v>
      </c>
      <c r="E1245" s="22" t="s">
        <v>1855</v>
      </c>
      <c r="F1245" s="43">
        <v>0.59071399999999996</v>
      </c>
      <c r="G1245" s="43">
        <v>461.89837653286997</v>
      </c>
      <c r="H1245" s="43">
        <v>17.934659090909093</v>
      </c>
      <c r="I1245" s="9">
        <v>0.18920454545454546</v>
      </c>
      <c r="J1245" s="9">
        <v>17.745454545454546</v>
      </c>
      <c r="K1245" s="11">
        <v>0.37840909090909092</v>
      </c>
      <c r="L1245" s="41">
        <v>2267</v>
      </c>
      <c r="M1245" s="44">
        <v>219</v>
      </c>
      <c r="N1245" s="13">
        <v>85</v>
      </c>
      <c r="O1245" s="13">
        <v>28</v>
      </c>
      <c r="P1245" s="22">
        <v>85</v>
      </c>
      <c r="Q1245" s="22">
        <v>28</v>
      </c>
      <c r="R1245" s="14">
        <v>0</v>
      </c>
      <c r="S1245" s="22">
        <v>396</v>
      </c>
      <c r="T1245" s="22">
        <v>0.97890068113416762</v>
      </c>
      <c r="U1245" s="22">
        <v>4261</v>
      </c>
      <c r="V1245" s="22"/>
      <c r="W1245" s="22">
        <v>816</v>
      </c>
      <c r="X1245" s="22">
        <v>510</v>
      </c>
      <c r="Y1245" s="14">
        <v>4042</v>
      </c>
      <c r="Z1245" s="10">
        <v>731</v>
      </c>
      <c r="AA1245" s="22">
        <v>482</v>
      </c>
      <c r="AB1245" s="22">
        <v>1365.25</v>
      </c>
      <c r="AC1245" s="22">
        <v>1.2788830401051715E-3</v>
      </c>
      <c r="AD1245" s="42">
        <v>1.9400000000000001E-3</v>
      </c>
      <c r="AE1245" s="22">
        <v>1280</v>
      </c>
      <c r="AF1245" s="22">
        <v>0.54593267115409438</v>
      </c>
      <c r="AG1245" s="22">
        <v>2.4815121416095201E-3</v>
      </c>
      <c r="AH1245" s="22">
        <v>0</v>
      </c>
      <c r="AI1245" s="22">
        <v>0</v>
      </c>
      <c r="AJ1245" s="22">
        <v>0</v>
      </c>
      <c r="AK1245" s="22">
        <v>0</v>
      </c>
      <c r="AL1245" s="45">
        <v>0</v>
      </c>
      <c r="AM1245" s="45">
        <v>0</v>
      </c>
      <c r="AN1245" s="45">
        <v>0</v>
      </c>
      <c r="AO1245" s="45">
        <v>0</v>
      </c>
      <c r="AP1245" s="45">
        <v>0</v>
      </c>
      <c r="AQ1245" s="45">
        <v>0</v>
      </c>
      <c r="AR1245" s="45">
        <v>0</v>
      </c>
      <c r="AS1245" s="45" t="s">
        <v>4444</v>
      </c>
      <c r="AT1245" s="45" t="s">
        <v>4445</v>
      </c>
      <c r="AU1245" s="45">
        <v>0.5401732674001164</v>
      </c>
      <c r="AV1245" s="10">
        <v>41.193647540983605</v>
      </c>
      <c r="AW1245" s="10">
        <v>45.498495168699499</v>
      </c>
      <c r="AX1245" s="17">
        <v>1.0549659432916204E-2</v>
      </c>
    </row>
    <row r="1246" spans="1:50" x14ac:dyDescent="0.25">
      <c r="A1246" s="22" t="s">
        <v>2195</v>
      </c>
      <c r="B1246" s="22" t="s">
        <v>3962</v>
      </c>
      <c r="C1246" s="22" t="s">
        <v>2841</v>
      </c>
      <c r="D1246" s="22">
        <v>6524</v>
      </c>
      <c r="E1246" s="22" t="s">
        <v>2888</v>
      </c>
      <c r="F1246" s="43">
        <v>2.2800999999999998E-2</v>
      </c>
      <c r="G1246" s="43">
        <v>19.999907770629999</v>
      </c>
      <c r="H1246" s="43">
        <v>2.3386363636363638</v>
      </c>
      <c r="I1246" s="9">
        <v>0</v>
      </c>
      <c r="J1246" s="9">
        <v>2.3386363636363638</v>
      </c>
      <c r="K1246" s="11">
        <v>0</v>
      </c>
      <c r="L1246" s="41">
        <v>2</v>
      </c>
      <c r="M1246" s="44">
        <v>0</v>
      </c>
      <c r="N1246" s="13">
        <v>0</v>
      </c>
      <c r="O1246" s="13">
        <v>0</v>
      </c>
      <c r="P1246" s="22">
        <v>0</v>
      </c>
      <c r="Q1246" s="22">
        <v>0</v>
      </c>
      <c r="R1246" s="14">
        <v>0</v>
      </c>
      <c r="S1246" s="22">
        <v>24</v>
      </c>
      <c r="T1246" s="22">
        <v>1</v>
      </c>
      <c r="U1246" s="22">
        <v>16</v>
      </c>
      <c r="V1246" s="22"/>
      <c r="W1246" s="22">
        <v>5</v>
      </c>
      <c r="X1246" s="22">
        <v>4</v>
      </c>
      <c r="Y1246" s="14">
        <v>16</v>
      </c>
      <c r="Z1246" s="10">
        <v>5</v>
      </c>
      <c r="AA1246" s="22">
        <v>4</v>
      </c>
      <c r="AB1246" s="22">
        <v>8.2899999999999991</v>
      </c>
      <c r="AC1246" s="22">
        <v>1.1400552573289074E-3</v>
      </c>
      <c r="AD1246" s="42">
        <v>1.0000000000000001E-5</v>
      </c>
      <c r="AE1246" s="22">
        <v>1281</v>
      </c>
      <c r="AF1246" s="22">
        <v>2.4798274696642402E-3</v>
      </c>
      <c r="AG1246" s="22">
        <v>2.4798274696642402E-3</v>
      </c>
      <c r="AH1246" s="22">
        <v>0</v>
      </c>
      <c r="AI1246" s="22">
        <v>0</v>
      </c>
      <c r="AJ1246" s="22">
        <v>0</v>
      </c>
      <c r="AK1246" s="22">
        <v>0</v>
      </c>
      <c r="AL1246" s="45">
        <v>0</v>
      </c>
      <c r="AM1246" s="45">
        <v>0</v>
      </c>
      <c r="AN1246" s="45">
        <v>0</v>
      </c>
      <c r="AO1246" s="45">
        <v>0</v>
      </c>
      <c r="AP1246" s="45">
        <v>0</v>
      </c>
      <c r="AQ1246" s="45">
        <v>0</v>
      </c>
      <c r="AR1246" s="45">
        <v>0</v>
      </c>
      <c r="AS1246" s="45" t="s">
        <v>4444</v>
      </c>
      <c r="AT1246" s="45" t="s">
        <v>4445</v>
      </c>
      <c r="AU1246" s="45">
        <v>2.4798274696642402E-3</v>
      </c>
      <c r="AV1246" s="10">
        <v>2.1379980563654031</v>
      </c>
      <c r="AW1246" s="10">
        <v>2.1379980563654031</v>
      </c>
      <c r="AX1246" s="17">
        <v>0</v>
      </c>
    </row>
    <row r="1247" spans="1:50" x14ac:dyDescent="0.25">
      <c r="A1247" s="22" t="s">
        <v>964</v>
      </c>
      <c r="B1247" s="22" t="s">
        <v>3945</v>
      </c>
      <c r="C1247" s="22" t="s">
        <v>1289</v>
      </c>
      <c r="D1247" s="22">
        <v>9603</v>
      </c>
      <c r="E1247" s="22" t="s">
        <v>1540</v>
      </c>
      <c r="F1247" s="43">
        <v>0.29364099999999999</v>
      </c>
      <c r="G1247" s="43">
        <v>149.47604120758999</v>
      </c>
      <c r="H1247" s="43">
        <v>7.3471590909090914</v>
      </c>
      <c r="I1247" s="9">
        <v>0</v>
      </c>
      <c r="J1247" s="9">
        <v>7.3471590909090914</v>
      </c>
      <c r="K1247" s="11">
        <v>0</v>
      </c>
      <c r="L1247" s="41">
        <v>1423</v>
      </c>
      <c r="M1247" s="44">
        <v>0</v>
      </c>
      <c r="N1247" s="13">
        <v>0</v>
      </c>
      <c r="O1247" s="13">
        <v>0</v>
      </c>
      <c r="P1247" s="22">
        <v>0</v>
      </c>
      <c r="Q1247" s="22">
        <v>0</v>
      </c>
      <c r="R1247" s="14">
        <v>0</v>
      </c>
      <c r="S1247" s="22">
        <v>212</v>
      </c>
      <c r="T1247" s="22">
        <v>1</v>
      </c>
      <c r="U1247" s="22">
        <v>2596</v>
      </c>
      <c r="V1247" s="22"/>
      <c r="W1247" s="22">
        <v>470</v>
      </c>
      <c r="X1247" s="22">
        <v>311</v>
      </c>
      <c r="Y1247" s="14">
        <v>2596</v>
      </c>
      <c r="Z1247" s="10">
        <v>470</v>
      </c>
      <c r="AA1247" s="22">
        <v>311</v>
      </c>
      <c r="AB1247" s="22">
        <v>877.54</v>
      </c>
      <c r="AC1247" s="22">
        <v>1.9644686708834894E-3</v>
      </c>
      <c r="AD1247" s="42">
        <v>1.92E-3</v>
      </c>
      <c r="AE1247" s="22">
        <v>1282</v>
      </c>
      <c r="AF1247" s="22">
        <v>0.18256985749436369</v>
      </c>
      <c r="AG1247" s="22">
        <v>2.4671602364103201E-3</v>
      </c>
      <c r="AH1247" s="22">
        <v>0</v>
      </c>
      <c r="AI1247" s="22">
        <v>0</v>
      </c>
      <c r="AJ1247" s="22">
        <v>0</v>
      </c>
      <c r="AK1247" s="22">
        <v>0</v>
      </c>
      <c r="AL1247" s="45">
        <v>0</v>
      </c>
      <c r="AM1247" s="45">
        <v>0</v>
      </c>
      <c r="AN1247" s="45">
        <v>0</v>
      </c>
      <c r="AO1247" s="45">
        <v>0</v>
      </c>
      <c r="AP1247" s="45">
        <v>0</v>
      </c>
      <c r="AQ1247" s="45">
        <v>0</v>
      </c>
      <c r="AR1247" s="45">
        <v>0</v>
      </c>
      <c r="AS1247" s="45" t="s">
        <v>4444</v>
      </c>
      <c r="AT1247" s="45" t="s">
        <v>4445</v>
      </c>
      <c r="AU1247" s="45">
        <v>0.18256985749436369</v>
      </c>
      <c r="AV1247" s="10">
        <v>63.970303920810451</v>
      </c>
      <c r="AW1247" s="10">
        <v>63.970303920810451</v>
      </c>
      <c r="AX1247" s="17">
        <v>0</v>
      </c>
    </row>
    <row r="1248" spans="1:50" x14ac:dyDescent="0.25">
      <c r="A1248" s="22" t="s">
        <v>2195</v>
      </c>
      <c r="B1248" s="22" t="s">
        <v>3956</v>
      </c>
      <c r="C1248" s="22" t="s">
        <v>2670</v>
      </c>
      <c r="D1248" s="22">
        <v>4724</v>
      </c>
      <c r="E1248" s="22" t="s">
        <v>2791</v>
      </c>
      <c r="F1248" s="43">
        <v>1.296559</v>
      </c>
      <c r="G1248" s="43">
        <v>437.74979648551999</v>
      </c>
      <c r="H1248" s="43">
        <v>19.026704545454546</v>
      </c>
      <c r="I1248" s="9">
        <v>18.645643939393942</v>
      </c>
      <c r="J1248" s="9">
        <v>0.3810606060606061</v>
      </c>
      <c r="K1248" s="11">
        <v>19.026704545454546</v>
      </c>
      <c r="L1248" s="41">
        <v>279</v>
      </c>
      <c r="M1248" s="44">
        <v>496</v>
      </c>
      <c r="N1248" s="13">
        <v>57</v>
      </c>
      <c r="O1248" s="13">
        <v>0</v>
      </c>
      <c r="P1248" s="22">
        <v>57</v>
      </c>
      <c r="Q1248" s="22">
        <v>0</v>
      </c>
      <c r="R1248" s="14">
        <v>0</v>
      </c>
      <c r="S1248" s="22">
        <v>408</v>
      </c>
      <c r="T1248" s="22">
        <v>0</v>
      </c>
      <c r="U1248" s="22">
        <v>496</v>
      </c>
      <c r="V1248" s="22"/>
      <c r="W1248" s="22">
        <v>57</v>
      </c>
      <c r="X1248" s="22">
        <v>0</v>
      </c>
      <c r="Y1248" s="14">
        <v>0</v>
      </c>
      <c r="Z1248" s="10">
        <v>0</v>
      </c>
      <c r="AA1248" s="22">
        <v>0</v>
      </c>
      <c r="AB1248" s="22">
        <v>0</v>
      </c>
      <c r="AC1248" s="22">
        <v>2.961872307901548E-3</v>
      </c>
      <c r="AD1248" s="42">
        <v>0</v>
      </c>
      <c r="AE1248" s="22">
        <v>1283</v>
      </c>
      <c r="AF1248" s="22">
        <v>0.14270559790610288</v>
      </c>
      <c r="AG1248" s="22">
        <v>2.4604413432086701E-3</v>
      </c>
      <c r="AH1248" s="22">
        <v>1</v>
      </c>
      <c r="AI1248" s="22">
        <v>0</v>
      </c>
      <c r="AJ1248" s="22">
        <v>0</v>
      </c>
      <c r="AK1248" s="22">
        <v>0</v>
      </c>
      <c r="AL1248" s="45">
        <v>0</v>
      </c>
      <c r="AM1248" s="45">
        <v>0</v>
      </c>
      <c r="AN1248" s="45">
        <v>0</v>
      </c>
      <c r="AO1248" s="45">
        <v>0</v>
      </c>
      <c r="AP1248" s="45">
        <v>0</v>
      </c>
      <c r="AQ1248" s="45">
        <v>0</v>
      </c>
      <c r="AR1248" s="45">
        <v>0</v>
      </c>
      <c r="AS1248" s="45" t="s">
        <v>4444</v>
      </c>
      <c r="AT1248" s="45" t="s">
        <v>4445</v>
      </c>
      <c r="AU1248" s="45">
        <v>2.8580609688046007E-3</v>
      </c>
      <c r="AV1248" s="10">
        <v>0</v>
      </c>
      <c r="AW1248" s="10">
        <v>2.9957894108161374</v>
      </c>
      <c r="AX1248" s="17">
        <v>0.97997232756990282</v>
      </c>
    </row>
    <row r="1249" spans="1:50" x14ac:dyDescent="0.25">
      <c r="A1249" s="22" t="s">
        <v>8</v>
      </c>
      <c r="B1249" s="22" t="s">
        <v>3946</v>
      </c>
      <c r="C1249" s="22" t="s">
        <v>154</v>
      </c>
      <c r="D1249" s="22">
        <v>964</v>
      </c>
      <c r="E1249" s="22" t="s">
        <v>155</v>
      </c>
      <c r="F1249" s="43">
        <v>2.2923909999999998</v>
      </c>
      <c r="G1249" s="43">
        <v>866.20044550560999</v>
      </c>
      <c r="H1249" s="43">
        <v>34.273674242424249</v>
      </c>
      <c r="I1249" s="9">
        <v>0</v>
      </c>
      <c r="J1249" s="9">
        <v>34.273674242424249</v>
      </c>
      <c r="K1249" s="11">
        <v>0</v>
      </c>
      <c r="L1249" s="41">
        <v>9125</v>
      </c>
      <c r="M1249" s="44">
        <v>0</v>
      </c>
      <c r="N1249" s="13">
        <v>0</v>
      </c>
      <c r="O1249" s="13">
        <v>0</v>
      </c>
      <c r="P1249" s="22">
        <v>0</v>
      </c>
      <c r="Q1249" s="22">
        <v>0</v>
      </c>
      <c r="R1249" s="14">
        <v>0</v>
      </c>
      <c r="S1249" s="22">
        <v>824</v>
      </c>
      <c r="T1249" s="22">
        <v>1</v>
      </c>
      <c r="U1249" s="22">
        <v>16583</v>
      </c>
      <c r="V1249" s="22"/>
      <c r="W1249" s="22">
        <v>2993</v>
      </c>
      <c r="X1249" s="22">
        <v>1972</v>
      </c>
      <c r="Y1249" s="14">
        <v>16583</v>
      </c>
      <c r="Z1249" s="10">
        <v>2993</v>
      </c>
      <c r="AA1249" s="22">
        <v>1972</v>
      </c>
      <c r="AB1249" s="22">
        <v>5592.88</v>
      </c>
      <c r="AC1249" s="22">
        <v>2.6464902112373172E-3</v>
      </c>
      <c r="AD1249" s="42">
        <v>1.6469999999999999E-2</v>
      </c>
      <c r="AE1249" s="22">
        <v>1284</v>
      </c>
      <c r="AF1249" s="22">
        <v>1.3080854827684787</v>
      </c>
      <c r="AG1249" s="22">
        <v>2.4588072984369899E-3</v>
      </c>
      <c r="AH1249" s="22">
        <v>0</v>
      </c>
      <c r="AI1249" s="22">
        <v>0</v>
      </c>
      <c r="AJ1249" s="22">
        <v>0</v>
      </c>
      <c r="AK1249" s="22">
        <v>0</v>
      </c>
      <c r="AL1249" s="45">
        <v>0</v>
      </c>
      <c r="AM1249" s="45">
        <v>0</v>
      </c>
      <c r="AN1249" s="45">
        <v>0</v>
      </c>
      <c r="AO1249" s="45">
        <v>0</v>
      </c>
      <c r="AP1249" s="45">
        <v>0</v>
      </c>
      <c r="AQ1249" s="45">
        <v>0</v>
      </c>
      <c r="AR1249" s="45">
        <v>0</v>
      </c>
      <c r="AS1249" s="45" t="s">
        <v>4444</v>
      </c>
      <c r="AT1249" s="45" t="s">
        <v>4443</v>
      </c>
      <c r="AU1249" s="45">
        <v>1.3080854827684787</v>
      </c>
      <c r="AV1249" s="10">
        <v>87.326499599370024</v>
      </c>
      <c r="AW1249" s="10">
        <v>87.326499599370024</v>
      </c>
      <c r="AX1249" s="17">
        <v>0</v>
      </c>
    </row>
    <row r="1250" spans="1:50" x14ac:dyDescent="0.25">
      <c r="A1250" s="22" t="s">
        <v>1672</v>
      </c>
      <c r="B1250" s="22" t="s">
        <v>3947</v>
      </c>
      <c r="C1250" s="22" t="s">
        <v>1840</v>
      </c>
      <c r="D1250" s="22">
        <v>8021</v>
      </c>
      <c r="E1250" s="22" t="s">
        <v>2056</v>
      </c>
      <c r="F1250" s="43">
        <v>0.23091500000000001</v>
      </c>
      <c r="G1250" s="43">
        <v>62.506879047920002</v>
      </c>
      <c r="H1250" s="43">
        <v>2.9969696969696975</v>
      </c>
      <c r="I1250" s="9">
        <v>0</v>
      </c>
      <c r="J1250" s="9">
        <v>2.9969696969696975</v>
      </c>
      <c r="K1250" s="11">
        <v>0</v>
      </c>
      <c r="L1250" s="41">
        <v>398</v>
      </c>
      <c r="M1250" s="44">
        <v>0</v>
      </c>
      <c r="N1250" s="13">
        <v>0</v>
      </c>
      <c r="O1250" s="13">
        <v>0</v>
      </c>
      <c r="P1250" s="22">
        <v>0</v>
      </c>
      <c r="Q1250" s="22">
        <v>0</v>
      </c>
      <c r="R1250" s="14">
        <v>0</v>
      </c>
      <c r="S1250" s="22">
        <v>58</v>
      </c>
      <c r="T1250" s="22">
        <v>1</v>
      </c>
      <c r="U1250" s="22">
        <v>735</v>
      </c>
      <c r="V1250" s="22"/>
      <c r="W1250" s="22">
        <v>135</v>
      </c>
      <c r="X1250" s="22">
        <v>90</v>
      </c>
      <c r="Y1250" s="14">
        <v>735</v>
      </c>
      <c r="Z1250" s="10">
        <v>135</v>
      </c>
      <c r="AA1250" s="22">
        <v>90</v>
      </c>
      <c r="AB1250" s="22">
        <v>251.1</v>
      </c>
      <c r="AC1250" s="22">
        <v>3.6942333950631631E-3</v>
      </c>
      <c r="AD1250" s="42">
        <v>1.0399999999999999E-3</v>
      </c>
      <c r="AE1250" s="22">
        <v>1285</v>
      </c>
      <c r="AF1250" s="22">
        <v>0.1180045063096512</v>
      </c>
      <c r="AG1250" s="22">
        <v>2.4584272147843999E-3</v>
      </c>
      <c r="AH1250" s="22">
        <v>0</v>
      </c>
      <c r="AI1250" s="22">
        <v>0</v>
      </c>
      <c r="AJ1250" s="22">
        <v>0</v>
      </c>
      <c r="AK1250" s="22">
        <v>0</v>
      </c>
      <c r="AL1250" s="45">
        <v>0</v>
      </c>
      <c r="AM1250" s="45">
        <v>0</v>
      </c>
      <c r="AN1250" s="45">
        <v>0</v>
      </c>
      <c r="AO1250" s="45">
        <v>0</v>
      </c>
      <c r="AP1250" s="45">
        <v>0</v>
      </c>
      <c r="AQ1250" s="45">
        <v>0</v>
      </c>
      <c r="AR1250" s="45">
        <v>0</v>
      </c>
      <c r="AS1250" s="45" t="s">
        <v>4444</v>
      </c>
      <c r="AT1250" s="45" t="s">
        <v>4445</v>
      </c>
      <c r="AU1250" s="45">
        <v>0.1180045063096512</v>
      </c>
      <c r="AV1250" s="10">
        <v>45.045500505561165</v>
      </c>
      <c r="AW1250" s="10">
        <v>45.045500505561165</v>
      </c>
      <c r="AX1250" s="17">
        <v>0</v>
      </c>
    </row>
    <row r="1251" spans="1:50" x14ac:dyDescent="0.25">
      <c r="A1251" s="22" t="s">
        <v>8</v>
      </c>
      <c r="B1251" s="22" t="s">
        <v>3946</v>
      </c>
      <c r="C1251" s="22" t="s">
        <v>23</v>
      </c>
      <c r="D1251" s="22">
        <v>140</v>
      </c>
      <c r="E1251" s="22" t="s">
        <v>35</v>
      </c>
      <c r="F1251" s="43">
        <v>1.310227</v>
      </c>
      <c r="G1251" s="43">
        <v>504.69727119897999</v>
      </c>
      <c r="H1251" s="43">
        <v>20.561363636363641</v>
      </c>
      <c r="I1251" s="9">
        <v>0</v>
      </c>
      <c r="J1251" s="9">
        <v>20.561363636363641</v>
      </c>
      <c r="K1251" s="11">
        <v>0</v>
      </c>
      <c r="L1251" s="41">
        <v>6863</v>
      </c>
      <c r="M1251" s="44">
        <v>0</v>
      </c>
      <c r="N1251" s="13">
        <v>0</v>
      </c>
      <c r="O1251" s="13">
        <v>0</v>
      </c>
      <c r="P1251" s="22">
        <v>0</v>
      </c>
      <c r="Q1251" s="22">
        <v>0</v>
      </c>
      <c r="R1251" s="14">
        <v>0</v>
      </c>
      <c r="S1251" s="22">
        <v>489</v>
      </c>
      <c r="T1251" s="22">
        <v>1</v>
      </c>
      <c r="U1251" s="22">
        <v>12475</v>
      </c>
      <c r="V1251" s="22"/>
      <c r="W1251" s="22">
        <v>2252</v>
      </c>
      <c r="X1251" s="22">
        <v>1484</v>
      </c>
      <c r="Y1251" s="14">
        <v>12475</v>
      </c>
      <c r="Z1251" s="10">
        <v>2252</v>
      </c>
      <c r="AA1251" s="22">
        <v>1484</v>
      </c>
      <c r="AB1251" s="22">
        <v>4207.99</v>
      </c>
      <c r="AC1251" s="22">
        <v>2.5960651558257285E-3</v>
      </c>
      <c r="AD1251" s="42">
        <v>1.2160000000000001E-2</v>
      </c>
      <c r="AE1251" s="22">
        <v>1286</v>
      </c>
      <c r="AF1251" s="22">
        <v>0.78464924545920534</v>
      </c>
      <c r="AG1251" s="22">
        <v>2.4443901727701101E-3</v>
      </c>
      <c r="AH1251" s="22">
        <v>0</v>
      </c>
      <c r="AI1251" s="22">
        <v>0</v>
      </c>
      <c r="AJ1251" s="22">
        <v>0</v>
      </c>
      <c r="AK1251" s="22">
        <v>0</v>
      </c>
      <c r="AL1251" s="45">
        <v>0</v>
      </c>
      <c r="AM1251" s="45">
        <v>0</v>
      </c>
      <c r="AN1251" s="45">
        <v>0</v>
      </c>
      <c r="AO1251" s="45">
        <v>0</v>
      </c>
      <c r="AP1251" s="45">
        <v>0</v>
      </c>
      <c r="AQ1251" s="45">
        <v>0</v>
      </c>
      <c r="AR1251" s="45">
        <v>0</v>
      </c>
      <c r="AS1251" s="45" t="s">
        <v>4444</v>
      </c>
      <c r="AT1251" s="45" t="s">
        <v>4443</v>
      </c>
      <c r="AU1251" s="45">
        <v>0.78464924545920534</v>
      </c>
      <c r="AV1251" s="10">
        <v>109.52580966066097</v>
      </c>
      <c r="AW1251" s="10">
        <v>109.52580966066097</v>
      </c>
      <c r="AX1251" s="17">
        <v>0</v>
      </c>
    </row>
    <row r="1252" spans="1:50" x14ac:dyDescent="0.25">
      <c r="A1252" s="22" t="s">
        <v>2906</v>
      </c>
      <c r="B1252" s="22" t="s">
        <v>3961</v>
      </c>
      <c r="C1252" s="22" t="s">
        <v>3050</v>
      </c>
      <c r="D1252" s="22">
        <v>2694</v>
      </c>
      <c r="E1252" s="22" t="s">
        <v>3581</v>
      </c>
      <c r="F1252" s="43">
        <v>1.1199000000000001E-2</v>
      </c>
      <c r="G1252" s="43">
        <v>4.5766765429499996</v>
      </c>
      <c r="H1252" s="43">
        <v>8.6174242424242431E-2</v>
      </c>
      <c r="I1252" s="9">
        <v>0</v>
      </c>
      <c r="J1252" s="9">
        <v>8.6174242424242431E-2</v>
      </c>
      <c r="K1252" s="11">
        <v>0</v>
      </c>
      <c r="L1252" s="41">
        <v>17</v>
      </c>
      <c r="M1252" s="44">
        <v>0</v>
      </c>
      <c r="N1252" s="13">
        <v>0</v>
      </c>
      <c r="O1252" s="13">
        <v>0</v>
      </c>
      <c r="P1252" s="22">
        <v>0</v>
      </c>
      <c r="Q1252" s="22">
        <v>0</v>
      </c>
      <c r="R1252" s="14">
        <v>0</v>
      </c>
      <c r="S1252" s="22">
        <v>4</v>
      </c>
      <c r="T1252" s="22">
        <v>1</v>
      </c>
      <c r="U1252" s="22">
        <v>43</v>
      </c>
      <c r="V1252" s="22"/>
      <c r="W1252" s="22">
        <v>10</v>
      </c>
      <c r="X1252" s="22">
        <v>7</v>
      </c>
      <c r="Y1252" s="14">
        <v>43</v>
      </c>
      <c r="Z1252" s="10">
        <v>10</v>
      </c>
      <c r="AA1252" s="22">
        <v>7</v>
      </c>
      <c r="AB1252" s="22">
        <v>17.57</v>
      </c>
      <c r="AC1252" s="22">
        <v>2.446972141225745E-3</v>
      </c>
      <c r="AD1252" s="42">
        <v>5.0000000000000002E-5</v>
      </c>
      <c r="AE1252" s="22">
        <v>1287</v>
      </c>
      <c r="AF1252" s="22">
        <v>1.464498989298162E-2</v>
      </c>
      <c r="AG1252" s="22">
        <v>2.44083164883027E-3</v>
      </c>
      <c r="AH1252" s="22">
        <v>0</v>
      </c>
      <c r="AI1252" s="22">
        <v>0</v>
      </c>
      <c r="AJ1252" s="22">
        <v>0</v>
      </c>
      <c r="AK1252" s="22">
        <v>0</v>
      </c>
      <c r="AL1252" s="45">
        <v>0</v>
      </c>
      <c r="AM1252" s="45">
        <v>0</v>
      </c>
      <c r="AN1252" s="45">
        <v>0</v>
      </c>
      <c r="AO1252" s="45">
        <v>0</v>
      </c>
      <c r="AP1252" s="45">
        <v>0</v>
      </c>
      <c r="AQ1252" s="45">
        <v>0</v>
      </c>
      <c r="AR1252" s="45">
        <v>0</v>
      </c>
      <c r="AS1252" s="45" t="s">
        <v>4444</v>
      </c>
      <c r="AT1252" s="45" t="s">
        <v>4445</v>
      </c>
      <c r="AU1252" s="45">
        <v>1.4644989892981618E-2</v>
      </c>
      <c r="AV1252" s="10">
        <v>116.04395604395603</v>
      </c>
      <c r="AW1252" s="10">
        <v>116.04395604395603</v>
      </c>
      <c r="AX1252" s="17">
        <v>0</v>
      </c>
    </row>
    <row r="1253" spans="1:50" x14ac:dyDescent="0.25">
      <c r="A1253" s="22" t="s">
        <v>2195</v>
      </c>
      <c r="B1253" s="22" t="s">
        <v>3956</v>
      </c>
      <c r="C1253" s="22" t="s">
        <v>2260</v>
      </c>
      <c r="D1253" s="22">
        <v>1381</v>
      </c>
      <c r="E1253" s="22" t="s">
        <v>2497</v>
      </c>
      <c r="F1253" s="43">
        <v>0.959897</v>
      </c>
      <c r="G1253" s="43">
        <v>462.22469852479003</v>
      </c>
      <c r="H1253" s="43">
        <v>18.057765151515152</v>
      </c>
      <c r="I1253" s="9">
        <v>1.9486742424242425</v>
      </c>
      <c r="J1253" s="9">
        <v>16.109090909090909</v>
      </c>
      <c r="K1253" s="11">
        <v>7.103409090909091</v>
      </c>
      <c r="L1253" s="41">
        <v>752</v>
      </c>
      <c r="M1253" s="44">
        <v>691</v>
      </c>
      <c r="N1253" s="13">
        <v>607</v>
      </c>
      <c r="O1253" s="13">
        <v>345</v>
      </c>
      <c r="P1253" s="22">
        <v>77</v>
      </c>
      <c r="Q1253" s="22">
        <v>68</v>
      </c>
      <c r="R1253" s="14">
        <v>1</v>
      </c>
      <c r="S1253" s="22">
        <v>502</v>
      </c>
      <c r="T1253" s="22">
        <v>0.60662855944202632</v>
      </c>
      <c r="U1253" s="22">
        <v>1527</v>
      </c>
      <c r="V1253" s="22"/>
      <c r="W1253" s="22">
        <v>759</v>
      </c>
      <c r="X1253" s="22">
        <v>446</v>
      </c>
      <c r="Y1253" s="14">
        <v>836</v>
      </c>
      <c r="Z1253" s="10">
        <v>682</v>
      </c>
      <c r="AA1253" s="22">
        <v>378</v>
      </c>
      <c r="AB1253" s="22">
        <v>1009.58</v>
      </c>
      <c r="AC1253" s="22">
        <v>2.0766891147607483E-3</v>
      </c>
      <c r="AD1253" s="42">
        <v>2.9499999999999999E-3</v>
      </c>
      <c r="AE1253" s="22">
        <v>1288</v>
      </c>
      <c r="AF1253" s="22">
        <v>0.48294122741641804</v>
      </c>
      <c r="AG1253" s="22">
        <v>2.4268403387759699E-3</v>
      </c>
      <c r="AH1253" s="22">
        <v>0</v>
      </c>
      <c r="AI1253" s="22">
        <v>0</v>
      </c>
      <c r="AJ1253" s="22">
        <v>0</v>
      </c>
      <c r="AK1253" s="22">
        <v>0</v>
      </c>
      <c r="AL1253" s="45">
        <v>0</v>
      </c>
      <c r="AM1253" s="45">
        <v>0</v>
      </c>
      <c r="AN1253" s="45">
        <v>0</v>
      </c>
      <c r="AO1253" s="45">
        <v>0</v>
      </c>
      <c r="AP1253" s="45">
        <v>0</v>
      </c>
      <c r="AQ1253" s="45">
        <v>0</v>
      </c>
      <c r="AR1253" s="45">
        <v>0</v>
      </c>
      <c r="AS1253" s="45" t="s">
        <v>4444</v>
      </c>
      <c r="AT1253" s="45" t="s">
        <v>4445</v>
      </c>
      <c r="AU1253" s="45">
        <v>0.43082541338435004</v>
      </c>
      <c r="AV1253" s="10">
        <v>42.336343115124151</v>
      </c>
      <c r="AW1253" s="10">
        <v>42.031779327704648</v>
      </c>
      <c r="AX1253" s="17">
        <v>0.10791336724526719</v>
      </c>
    </row>
    <row r="1254" spans="1:50" x14ac:dyDescent="0.25">
      <c r="A1254" s="22" t="s">
        <v>539</v>
      </c>
      <c r="B1254" s="22" t="s">
        <v>3949</v>
      </c>
      <c r="C1254" s="22" t="s">
        <v>601</v>
      </c>
      <c r="D1254" s="22">
        <v>5536</v>
      </c>
      <c r="E1254" s="22" t="s">
        <v>639</v>
      </c>
      <c r="F1254" s="43">
        <v>0.494112</v>
      </c>
      <c r="G1254" s="43">
        <v>206.98289227360999</v>
      </c>
      <c r="H1254" s="43">
        <v>9.1253787878787875</v>
      </c>
      <c r="I1254" s="9">
        <v>0</v>
      </c>
      <c r="J1254" s="9">
        <v>9.1253787878787875</v>
      </c>
      <c r="K1254" s="11">
        <v>0</v>
      </c>
      <c r="L1254" s="41">
        <v>6664</v>
      </c>
      <c r="M1254" s="44">
        <v>0</v>
      </c>
      <c r="N1254" s="13">
        <v>0</v>
      </c>
      <c r="O1254" s="13">
        <v>0</v>
      </c>
      <c r="P1254" s="22">
        <v>0</v>
      </c>
      <c r="Q1254" s="22">
        <v>0</v>
      </c>
      <c r="R1254" s="14">
        <v>0</v>
      </c>
      <c r="S1254" s="22">
        <v>232</v>
      </c>
      <c r="T1254" s="22">
        <v>1</v>
      </c>
      <c r="U1254" s="22">
        <v>12114</v>
      </c>
      <c r="V1254" s="22"/>
      <c r="W1254" s="22">
        <v>2187</v>
      </c>
      <c r="X1254" s="22">
        <v>1441</v>
      </c>
      <c r="Y1254" s="14">
        <v>12114</v>
      </c>
      <c r="Z1254" s="10">
        <v>2187</v>
      </c>
      <c r="AA1254" s="22">
        <v>1441</v>
      </c>
      <c r="AB1254" s="22">
        <v>4086.45</v>
      </c>
      <c r="AC1254" s="22">
        <v>2.387211786309542E-3</v>
      </c>
      <c r="AD1254" s="42">
        <v>1.086E-2</v>
      </c>
      <c r="AE1254" s="22">
        <v>1289</v>
      </c>
      <c r="AF1254" s="22">
        <v>0.32530256602791302</v>
      </c>
      <c r="AG1254" s="22">
        <v>2.4096486372438002E-3</v>
      </c>
      <c r="AH1254" s="22">
        <v>0</v>
      </c>
      <c r="AI1254" s="22">
        <v>0</v>
      </c>
      <c r="AJ1254" s="22">
        <v>0</v>
      </c>
      <c r="AK1254" s="22">
        <v>0</v>
      </c>
      <c r="AL1254" s="45">
        <v>0</v>
      </c>
      <c r="AM1254" s="45">
        <v>0</v>
      </c>
      <c r="AN1254" s="45">
        <v>0</v>
      </c>
      <c r="AO1254" s="45">
        <v>0</v>
      </c>
      <c r="AP1254" s="45">
        <v>0</v>
      </c>
      <c r="AQ1254" s="45">
        <v>0</v>
      </c>
      <c r="AR1254" s="45">
        <v>0</v>
      </c>
      <c r="AS1254" s="45" t="s">
        <v>4444</v>
      </c>
      <c r="AT1254" s="45" t="s">
        <v>4443</v>
      </c>
      <c r="AU1254" s="45">
        <v>0.32530256602791302</v>
      </c>
      <c r="AV1254" s="10">
        <v>239.6612842970404</v>
      </c>
      <c r="AW1254" s="10">
        <v>239.6612842970404</v>
      </c>
      <c r="AX1254" s="17">
        <v>0</v>
      </c>
    </row>
    <row r="1255" spans="1:50" x14ac:dyDescent="0.25">
      <c r="A1255" s="22" t="s">
        <v>1672</v>
      </c>
      <c r="B1255" s="22" t="s">
        <v>3951</v>
      </c>
      <c r="C1255" s="22" t="s">
        <v>2057</v>
      </c>
      <c r="D1255" s="22">
        <v>7441</v>
      </c>
      <c r="E1255" s="22" t="s">
        <v>2058</v>
      </c>
      <c r="F1255" s="43">
        <v>2.4265999999999999E-2</v>
      </c>
      <c r="G1255" s="43">
        <v>12.470379045530001</v>
      </c>
      <c r="H1255" s="43">
        <v>0.87310606060606066</v>
      </c>
      <c r="I1255" s="9">
        <v>0</v>
      </c>
      <c r="J1255" s="9">
        <v>0.87310606060606066</v>
      </c>
      <c r="K1255" s="11">
        <v>0</v>
      </c>
      <c r="L1255" s="41">
        <v>12</v>
      </c>
      <c r="M1255" s="44">
        <v>0</v>
      </c>
      <c r="N1255" s="13">
        <v>0</v>
      </c>
      <c r="O1255" s="13">
        <v>0</v>
      </c>
      <c r="P1255" s="22">
        <v>0</v>
      </c>
      <c r="Q1255" s="22">
        <v>0</v>
      </c>
      <c r="R1255" s="14">
        <v>0</v>
      </c>
      <c r="S1255" s="22">
        <v>17</v>
      </c>
      <c r="T1255" s="22">
        <v>1</v>
      </c>
      <c r="U1255" s="22">
        <v>34</v>
      </c>
      <c r="V1255" s="22"/>
      <c r="W1255" s="22">
        <v>8</v>
      </c>
      <c r="X1255" s="22">
        <v>6</v>
      </c>
      <c r="Y1255" s="14">
        <v>34</v>
      </c>
      <c r="Z1255" s="10">
        <v>8</v>
      </c>
      <c r="AA1255" s="22">
        <v>6</v>
      </c>
      <c r="AB1255" s="22">
        <v>14.02</v>
      </c>
      <c r="AC1255" s="22">
        <v>1.9458911322104626E-3</v>
      </c>
      <c r="AD1255" s="42">
        <v>3.0000000000000001E-5</v>
      </c>
      <c r="AE1255" s="22">
        <v>1290</v>
      </c>
      <c r="AF1255" s="22">
        <v>4.8131941105702602E-3</v>
      </c>
      <c r="AG1255" s="22">
        <v>2.4065970552851301E-3</v>
      </c>
      <c r="AH1255" s="22">
        <v>0</v>
      </c>
      <c r="AI1255" s="22">
        <v>0</v>
      </c>
      <c r="AJ1255" s="22">
        <v>0</v>
      </c>
      <c r="AK1255" s="22">
        <v>0</v>
      </c>
      <c r="AL1255" s="45">
        <v>0</v>
      </c>
      <c r="AM1255" s="45">
        <v>0</v>
      </c>
      <c r="AN1255" s="45">
        <v>0</v>
      </c>
      <c r="AO1255" s="45">
        <v>0</v>
      </c>
      <c r="AP1255" s="45">
        <v>0</v>
      </c>
      <c r="AQ1255" s="45">
        <v>0</v>
      </c>
      <c r="AR1255" s="45">
        <v>0</v>
      </c>
      <c r="AS1255" s="45" t="s">
        <v>4444</v>
      </c>
      <c r="AT1255" s="45" t="s">
        <v>4445</v>
      </c>
      <c r="AU1255" s="45">
        <v>4.8131941105702602E-3</v>
      </c>
      <c r="AV1255" s="10">
        <v>9.1626898047722332</v>
      </c>
      <c r="AW1255" s="10">
        <v>9.1626898047722332</v>
      </c>
      <c r="AX1255" s="17">
        <v>0</v>
      </c>
    </row>
    <row r="1256" spans="1:50" x14ac:dyDescent="0.25">
      <c r="A1256" s="22" t="s">
        <v>1672</v>
      </c>
      <c r="B1256" s="22" t="s">
        <v>3957</v>
      </c>
      <c r="C1256" s="22" t="s">
        <v>1683</v>
      </c>
      <c r="D1256" s="22">
        <v>4823</v>
      </c>
      <c r="E1256" s="22" t="s">
        <v>1827</v>
      </c>
      <c r="F1256" s="43">
        <v>0.68214200000000003</v>
      </c>
      <c r="G1256" s="43">
        <v>207.83403386497</v>
      </c>
      <c r="H1256" s="43">
        <v>8.2469696969696979</v>
      </c>
      <c r="I1256" s="9">
        <v>3.0681818181818185E-2</v>
      </c>
      <c r="J1256" s="9">
        <v>8.2160984848484855</v>
      </c>
      <c r="K1256" s="11">
        <v>4.1856060606060605E-2</v>
      </c>
      <c r="L1256" s="41">
        <v>6109</v>
      </c>
      <c r="M1256" s="44">
        <v>50</v>
      </c>
      <c r="N1256" s="13">
        <v>50</v>
      </c>
      <c r="O1256" s="13">
        <v>35</v>
      </c>
      <c r="P1256" s="22">
        <v>16</v>
      </c>
      <c r="Q1256" s="22">
        <v>1</v>
      </c>
      <c r="R1256" s="14">
        <v>0</v>
      </c>
      <c r="S1256" s="22">
        <v>504</v>
      </c>
      <c r="T1256" s="22">
        <v>0.99492467389307371</v>
      </c>
      <c r="U1256" s="22">
        <v>11100</v>
      </c>
      <c r="V1256" s="22"/>
      <c r="W1256" s="22">
        <v>2045</v>
      </c>
      <c r="X1256" s="22">
        <v>1350</v>
      </c>
      <c r="Y1256" s="14">
        <v>11050</v>
      </c>
      <c r="Z1256" s="10">
        <v>2029</v>
      </c>
      <c r="AA1256" s="22">
        <v>1349</v>
      </c>
      <c r="AB1256" s="22">
        <v>3774.23</v>
      </c>
      <c r="AC1256" s="22">
        <v>3.282147718131615E-3</v>
      </c>
      <c r="AD1256" s="42">
        <v>1.3849999999999999E-2</v>
      </c>
      <c r="AE1256" s="22">
        <v>1291</v>
      </c>
      <c r="AF1256" s="22">
        <v>0.11293747842044193</v>
      </c>
      <c r="AG1256" s="22">
        <v>2.4029250727753602E-3</v>
      </c>
      <c r="AH1256" s="22">
        <v>0</v>
      </c>
      <c r="AI1256" s="22">
        <v>0</v>
      </c>
      <c r="AJ1256" s="22">
        <v>0</v>
      </c>
      <c r="AK1256" s="22">
        <v>0</v>
      </c>
      <c r="AL1256" s="45">
        <v>0</v>
      </c>
      <c r="AM1256" s="45">
        <v>0</v>
      </c>
      <c r="AN1256" s="45">
        <v>0</v>
      </c>
      <c r="AO1256" s="45">
        <v>0</v>
      </c>
      <c r="AP1256" s="45">
        <v>0</v>
      </c>
      <c r="AQ1256" s="45">
        <v>0</v>
      </c>
      <c r="AR1256" s="45">
        <v>0</v>
      </c>
      <c r="AS1256" s="45" t="s">
        <v>4444</v>
      </c>
      <c r="AT1256" s="45" t="s">
        <v>4443</v>
      </c>
      <c r="AU1256" s="45">
        <v>0.11251471503208688</v>
      </c>
      <c r="AV1256" s="10">
        <v>246.95419653765472</v>
      </c>
      <c r="AW1256" s="10">
        <v>247.96986955722943</v>
      </c>
      <c r="AX1256" s="17">
        <v>3.7203747933125114E-3</v>
      </c>
    </row>
    <row r="1257" spans="1:50" x14ac:dyDescent="0.25">
      <c r="A1257" s="22" t="s">
        <v>2195</v>
      </c>
      <c r="B1257" s="22" t="s">
        <v>3960</v>
      </c>
      <c r="C1257" s="22" t="s">
        <v>2228</v>
      </c>
      <c r="D1257" s="22">
        <v>1813</v>
      </c>
      <c r="E1257" s="22" t="s">
        <v>2513</v>
      </c>
      <c r="F1257" s="43">
        <v>1.2691030000000001</v>
      </c>
      <c r="G1257" s="43">
        <v>459.42511894537</v>
      </c>
      <c r="H1257" s="43">
        <v>18.343560606060606</v>
      </c>
      <c r="I1257" s="9">
        <v>0</v>
      </c>
      <c r="J1257" s="9">
        <v>18.343560606060606</v>
      </c>
      <c r="K1257" s="11">
        <v>0</v>
      </c>
      <c r="L1257" s="41">
        <v>726</v>
      </c>
      <c r="M1257" s="44">
        <v>0</v>
      </c>
      <c r="N1257" s="13">
        <v>0</v>
      </c>
      <c r="O1257" s="13">
        <v>0</v>
      </c>
      <c r="P1257" s="22">
        <v>0</v>
      </c>
      <c r="Q1257" s="22">
        <v>0</v>
      </c>
      <c r="R1257" s="14">
        <v>0</v>
      </c>
      <c r="S1257" s="22">
        <v>312</v>
      </c>
      <c r="T1257" s="22">
        <v>1</v>
      </c>
      <c r="U1257" s="22">
        <v>1331</v>
      </c>
      <c r="V1257" s="22"/>
      <c r="W1257" s="22">
        <v>242</v>
      </c>
      <c r="X1257" s="22">
        <v>160</v>
      </c>
      <c r="Y1257" s="14">
        <v>1331</v>
      </c>
      <c r="Z1257" s="10">
        <v>242</v>
      </c>
      <c r="AA1257" s="22">
        <v>160</v>
      </c>
      <c r="AB1257" s="22">
        <v>451.33</v>
      </c>
      <c r="AC1257" s="22">
        <v>2.7623718157015016E-3</v>
      </c>
      <c r="AD1257" s="42">
        <v>1.39E-3</v>
      </c>
      <c r="AE1257" s="22">
        <v>1292</v>
      </c>
      <c r="AF1257" s="22">
        <v>0.31906247904558749</v>
      </c>
      <c r="AG1257" s="22">
        <v>2.3989660078615601E-3</v>
      </c>
      <c r="AH1257" s="22">
        <v>0</v>
      </c>
      <c r="AI1257" s="22">
        <v>0</v>
      </c>
      <c r="AJ1257" s="22">
        <v>0</v>
      </c>
      <c r="AK1257" s="22">
        <v>0</v>
      </c>
      <c r="AL1257" s="45">
        <v>0</v>
      </c>
      <c r="AM1257" s="45">
        <v>0</v>
      </c>
      <c r="AN1257" s="45">
        <v>0</v>
      </c>
      <c r="AO1257" s="45">
        <v>0</v>
      </c>
      <c r="AP1257" s="45">
        <v>0</v>
      </c>
      <c r="AQ1257" s="45">
        <v>0</v>
      </c>
      <c r="AR1257" s="45">
        <v>0</v>
      </c>
      <c r="AS1257" s="45" t="s">
        <v>4444</v>
      </c>
      <c r="AT1257" s="45" t="s">
        <v>4445</v>
      </c>
      <c r="AU1257" s="45">
        <v>0.31906247904558749</v>
      </c>
      <c r="AV1257" s="10">
        <v>13.192640469159766</v>
      </c>
      <c r="AW1257" s="10">
        <v>13.192640469159766</v>
      </c>
      <c r="AX1257" s="17">
        <v>0</v>
      </c>
    </row>
    <row r="1258" spans="1:50" x14ac:dyDescent="0.25">
      <c r="A1258" s="22" t="s">
        <v>1672</v>
      </c>
      <c r="B1258" s="22" t="s">
        <v>3957</v>
      </c>
      <c r="C1258" s="22" t="s">
        <v>1747</v>
      </c>
      <c r="D1258" s="22">
        <v>6735</v>
      </c>
      <c r="E1258" s="22" t="s">
        <v>1818</v>
      </c>
      <c r="F1258" s="43">
        <v>3.9326E-2</v>
      </c>
      <c r="G1258" s="43">
        <v>13.940542417070001</v>
      </c>
      <c r="H1258" s="43">
        <v>0.44242424242424244</v>
      </c>
      <c r="I1258" s="9">
        <v>3.1628787878787881E-2</v>
      </c>
      <c r="J1258" s="9">
        <v>0.41060606060606064</v>
      </c>
      <c r="K1258" s="11">
        <v>0.21609848484848487</v>
      </c>
      <c r="L1258" s="41">
        <v>326</v>
      </c>
      <c r="M1258" s="44">
        <v>302</v>
      </c>
      <c r="N1258" s="13">
        <v>93</v>
      </c>
      <c r="O1258" s="13">
        <v>31</v>
      </c>
      <c r="P1258" s="22">
        <v>87</v>
      </c>
      <c r="Q1258" s="22">
        <v>25</v>
      </c>
      <c r="R1258" s="14">
        <v>0</v>
      </c>
      <c r="S1258" s="22">
        <v>22</v>
      </c>
      <c r="T1258" s="22">
        <v>0.5115582191780822</v>
      </c>
      <c r="U1258" s="22">
        <v>611</v>
      </c>
      <c r="V1258" s="22"/>
      <c r="W1258" s="22">
        <v>150</v>
      </c>
      <c r="X1258" s="22">
        <v>69</v>
      </c>
      <c r="Y1258" s="14">
        <v>309</v>
      </c>
      <c r="Z1258" s="10">
        <v>63</v>
      </c>
      <c r="AA1258" s="22">
        <v>44</v>
      </c>
      <c r="AB1258" s="22">
        <v>114.12</v>
      </c>
      <c r="AC1258" s="22">
        <v>2.820980620656902E-3</v>
      </c>
      <c r="AD1258" s="42">
        <v>3.6999999999999999E-4</v>
      </c>
      <c r="AE1258" s="22">
        <v>1293</v>
      </c>
      <c r="AF1258" s="22">
        <v>7.1849440960069198E-3</v>
      </c>
      <c r="AG1258" s="22">
        <v>2.3949813653356398E-3</v>
      </c>
      <c r="AH1258" s="22">
        <v>0</v>
      </c>
      <c r="AI1258" s="22">
        <v>0</v>
      </c>
      <c r="AJ1258" s="22">
        <v>1</v>
      </c>
      <c r="AK1258" s="22">
        <v>0</v>
      </c>
      <c r="AL1258" s="45">
        <v>0</v>
      </c>
      <c r="AM1258" s="45">
        <v>0</v>
      </c>
      <c r="AN1258" s="45">
        <v>0</v>
      </c>
      <c r="AO1258" s="45">
        <v>0</v>
      </c>
      <c r="AP1258" s="45">
        <v>0</v>
      </c>
      <c r="AQ1258" s="45">
        <v>0</v>
      </c>
      <c r="AR1258" s="45">
        <v>0</v>
      </c>
      <c r="AS1258" s="45" t="s">
        <v>4444</v>
      </c>
      <c r="AT1258" s="45" t="s">
        <v>4445</v>
      </c>
      <c r="AU1258" s="45">
        <v>6.6682186644447788E-3</v>
      </c>
      <c r="AV1258" s="10">
        <v>153.43173431734317</v>
      </c>
      <c r="AW1258" s="10">
        <v>339.04109589041093</v>
      </c>
      <c r="AX1258" s="17">
        <v>7.1489726027397268E-2</v>
      </c>
    </row>
    <row r="1259" spans="1:50" x14ac:dyDescent="0.25">
      <c r="A1259" s="22" t="s">
        <v>964</v>
      </c>
      <c r="B1259" s="22" t="s">
        <v>3952</v>
      </c>
      <c r="C1259" s="22" t="s">
        <v>1178</v>
      </c>
      <c r="D1259" s="22">
        <v>2824</v>
      </c>
      <c r="E1259" s="22" t="s">
        <v>1533</v>
      </c>
      <c r="F1259" s="43">
        <v>5.1142519999999996</v>
      </c>
      <c r="G1259" s="43">
        <v>288.90255049826999</v>
      </c>
      <c r="H1259" s="43">
        <v>10.108143939393941</v>
      </c>
      <c r="I1259" s="9">
        <v>0</v>
      </c>
      <c r="J1259" s="9">
        <v>10.108143939393941</v>
      </c>
      <c r="K1259" s="11">
        <v>0</v>
      </c>
      <c r="L1259" s="41">
        <v>4249</v>
      </c>
      <c r="M1259" s="44">
        <v>0</v>
      </c>
      <c r="N1259" s="13">
        <v>0</v>
      </c>
      <c r="O1259" s="13">
        <v>0</v>
      </c>
      <c r="P1259" s="22">
        <v>0</v>
      </c>
      <c r="Q1259" s="22">
        <v>0</v>
      </c>
      <c r="R1259" s="14">
        <v>0</v>
      </c>
      <c r="S1259" s="22">
        <v>136</v>
      </c>
      <c r="T1259" s="22">
        <v>1</v>
      </c>
      <c r="U1259" s="22">
        <v>7728</v>
      </c>
      <c r="V1259" s="22"/>
      <c r="W1259" s="22">
        <v>1396</v>
      </c>
      <c r="X1259" s="22">
        <v>920</v>
      </c>
      <c r="Y1259" s="14">
        <v>7728</v>
      </c>
      <c r="Z1259" s="10">
        <v>1396</v>
      </c>
      <c r="AA1259" s="22">
        <v>920</v>
      </c>
      <c r="AB1259" s="22">
        <v>2608.04</v>
      </c>
      <c r="AC1259" s="22">
        <v>1.7702342852908198E-2</v>
      </c>
      <c r="AD1259" s="42">
        <v>5.1389999999999998E-2</v>
      </c>
      <c r="AE1259" s="22">
        <v>1294</v>
      </c>
      <c r="AF1259" s="22">
        <v>2.38617367833766E-3</v>
      </c>
      <c r="AG1259" s="22">
        <v>2.38617367833766E-3</v>
      </c>
      <c r="AH1259" s="22">
        <v>0</v>
      </c>
      <c r="AI1259" s="22">
        <v>0</v>
      </c>
      <c r="AJ1259" s="22">
        <v>0</v>
      </c>
      <c r="AK1259" s="22">
        <v>0</v>
      </c>
      <c r="AL1259" s="45">
        <v>0</v>
      </c>
      <c r="AM1259" s="45">
        <v>0</v>
      </c>
      <c r="AN1259" s="45">
        <v>0</v>
      </c>
      <c r="AO1259" s="45">
        <v>0</v>
      </c>
      <c r="AP1259" s="45">
        <v>1</v>
      </c>
      <c r="AQ1259" s="45">
        <v>0</v>
      </c>
      <c r="AR1259" s="45">
        <v>0</v>
      </c>
      <c r="AS1259" s="45" t="s">
        <v>4444</v>
      </c>
      <c r="AT1259" s="45" t="s">
        <v>4441</v>
      </c>
      <c r="AU1259" s="45">
        <v>2.38617367833766E-3</v>
      </c>
      <c r="AV1259" s="10">
        <v>138.10646231099284</v>
      </c>
      <c r="AW1259" s="10">
        <v>138.10646231099284</v>
      </c>
      <c r="AX1259" s="17">
        <v>0</v>
      </c>
    </row>
    <row r="1260" spans="1:50" x14ac:dyDescent="0.25">
      <c r="A1260" s="22" t="s">
        <v>2906</v>
      </c>
      <c r="B1260" s="22" t="s">
        <v>3950</v>
      </c>
      <c r="C1260" s="22" t="s">
        <v>3213</v>
      </c>
      <c r="D1260" s="22">
        <v>3792</v>
      </c>
      <c r="E1260" s="22" t="s">
        <v>3214</v>
      </c>
      <c r="F1260" s="43">
        <v>0.14274899999999999</v>
      </c>
      <c r="G1260" s="43">
        <v>71.011130323200007</v>
      </c>
      <c r="H1260" s="43">
        <v>3.0636363636363635</v>
      </c>
      <c r="I1260" s="9">
        <v>0</v>
      </c>
      <c r="J1260" s="9">
        <v>3.0636363636363635</v>
      </c>
      <c r="K1260" s="11">
        <v>0</v>
      </c>
      <c r="L1260" s="41">
        <v>463</v>
      </c>
      <c r="M1260" s="44">
        <v>0</v>
      </c>
      <c r="N1260" s="13">
        <v>0</v>
      </c>
      <c r="O1260" s="13">
        <v>0</v>
      </c>
      <c r="P1260" s="22">
        <v>0</v>
      </c>
      <c r="Q1260" s="22">
        <v>0</v>
      </c>
      <c r="R1260" s="14">
        <v>0</v>
      </c>
      <c r="S1260" s="22">
        <v>72</v>
      </c>
      <c r="T1260" s="22">
        <v>1</v>
      </c>
      <c r="U1260" s="22">
        <v>853</v>
      </c>
      <c r="V1260" s="22"/>
      <c r="W1260" s="22">
        <v>156</v>
      </c>
      <c r="X1260" s="22">
        <v>104</v>
      </c>
      <c r="Y1260" s="14">
        <v>853</v>
      </c>
      <c r="Z1260" s="10">
        <v>156</v>
      </c>
      <c r="AA1260" s="22">
        <v>104</v>
      </c>
      <c r="AB1260" s="22">
        <v>290.49</v>
      </c>
      <c r="AC1260" s="22">
        <v>2.0102341611842015E-3</v>
      </c>
      <c r="AD1260" s="42">
        <v>6.4999999999999997E-4</v>
      </c>
      <c r="AE1260" s="22">
        <v>1295</v>
      </c>
      <c r="AF1260" s="22">
        <v>0.10344149337095025</v>
      </c>
      <c r="AG1260" s="22">
        <v>2.3509430311579602E-3</v>
      </c>
      <c r="AH1260" s="22">
        <v>0</v>
      </c>
      <c r="AI1260" s="22">
        <v>0</v>
      </c>
      <c r="AJ1260" s="22">
        <v>0</v>
      </c>
      <c r="AK1260" s="22">
        <v>0</v>
      </c>
      <c r="AL1260" s="45">
        <v>0</v>
      </c>
      <c r="AM1260" s="45">
        <v>0</v>
      </c>
      <c r="AN1260" s="45">
        <v>0</v>
      </c>
      <c r="AO1260" s="45">
        <v>0</v>
      </c>
      <c r="AP1260" s="45">
        <v>0</v>
      </c>
      <c r="AQ1260" s="45">
        <v>0</v>
      </c>
      <c r="AR1260" s="45">
        <v>0</v>
      </c>
      <c r="AS1260" s="45" t="s">
        <v>4444</v>
      </c>
      <c r="AT1260" s="45" t="s">
        <v>4445</v>
      </c>
      <c r="AU1260" s="45">
        <v>0.10344149337095025</v>
      </c>
      <c r="AV1260" s="10">
        <v>50.919881305637986</v>
      </c>
      <c r="AW1260" s="10">
        <v>50.919881305637986</v>
      </c>
      <c r="AX1260" s="17">
        <v>0</v>
      </c>
    </row>
    <row r="1261" spans="1:50" x14ac:dyDescent="0.25">
      <c r="A1261" s="22" t="s">
        <v>539</v>
      </c>
      <c r="B1261" s="22" t="s">
        <v>3949</v>
      </c>
      <c r="C1261" s="22" t="s">
        <v>644</v>
      </c>
      <c r="D1261" s="22">
        <v>4407</v>
      </c>
      <c r="E1261" s="22" t="s">
        <v>645</v>
      </c>
      <c r="F1261" s="43">
        <v>2.7865999999999998E-2</v>
      </c>
      <c r="G1261" s="43">
        <v>17.527566758980001</v>
      </c>
      <c r="H1261" s="43">
        <v>0.48882575757575758</v>
      </c>
      <c r="I1261" s="9">
        <v>0</v>
      </c>
      <c r="J1261" s="9">
        <v>0.48882575757575758</v>
      </c>
      <c r="K1261" s="11">
        <v>0</v>
      </c>
      <c r="L1261" s="41">
        <v>302</v>
      </c>
      <c r="M1261" s="44">
        <v>0</v>
      </c>
      <c r="N1261" s="13">
        <v>0</v>
      </c>
      <c r="O1261" s="13">
        <v>0</v>
      </c>
      <c r="P1261" s="22">
        <v>0</v>
      </c>
      <c r="Q1261" s="22">
        <v>0</v>
      </c>
      <c r="R1261" s="14">
        <v>0</v>
      </c>
      <c r="S1261" s="22">
        <v>11</v>
      </c>
      <c r="T1261" s="22">
        <v>1</v>
      </c>
      <c r="U1261" s="22">
        <v>561</v>
      </c>
      <c r="V1261" s="22"/>
      <c r="W1261" s="22">
        <v>103</v>
      </c>
      <c r="X1261" s="22">
        <v>69</v>
      </c>
      <c r="Y1261" s="14">
        <v>561</v>
      </c>
      <c r="Z1261" s="10">
        <v>103</v>
      </c>
      <c r="AA1261" s="22">
        <v>69</v>
      </c>
      <c r="AB1261" s="22">
        <v>191.6</v>
      </c>
      <c r="AC1261" s="22">
        <v>1.5898384746258773E-3</v>
      </c>
      <c r="AD1261" s="42">
        <v>3.4000000000000002E-4</v>
      </c>
      <c r="AE1261" s="22">
        <v>1296</v>
      </c>
      <c r="AF1261" s="22">
        <v>4.7014395852921206E-2</v>
      </c>
      <c r="AG1261" s="22">
        <v>2.3507197926460601E-3</v>
      </c>
      <c r="AH1261" s="22">
        <v>0</v>
      </c>
      <c r="AI1261" s="22">
        <v>0</v>
      </c>
      <c r="AJ1261" s="22">
        <v>0</v>
      </c>
      <c r="AK1261" s="22">
        <v>0</v>
      </c>
      <c r="AL1261" s="45">
        <v>0</v>
      </c>
      <c r="AM1261" s="45">
        <v>0</v>
      </c>
      <c r="AN1261" s="45">
        <v>0</v>
      </c>
      <c r="AO1261" s="45">
        <v>0</v>
      </c>
      <c r="AP1261" s="45">
        <v>0</v>
      </c>
      <c r="AQ1261" s="45">
        <v>0</v>
      </c>
      <c r="AR1261" s="45">
        <v>0</v>
      </c>
      <c r="AS1261" s="45" t="s">
        <v>4444</v>
      </c>
      <c r="AT1261" s="45" t="s">
        <v>4445</v>
      </c>
      <c r="AU1261" s="45">
        <v>4.7014395852921206E-2</v>
      </c>
      <c r="AV1261" s="10">
        <v>210.70902750871755</v>
      </c>
      <c r="AW1261" s="10">
        <v>210.70902750871755</v>
      </c>
      <c r="AX1261" s="17">
        <v>0</v>
      </c>
    </row>
    <row r="1262" spans="1:50" x14ac:dyDescent="0.25">
      <c r="A1262" s="22" t="s">
        <v>2906</v>
      </c>
      <c r="B1262" s="22" t="s">
        <v>3950</v>
      </c>
      <c r="C1262" s="22" t="s">
        <v>2911</v>
      </c>
      <c r="D1262" s="22">
        <v>6687</v>
      </c>
      <c r="E1262" s="22" t="s">
        <v>3323</v>
      </c>
      <c r="F1262" s="43">
        <v>6.202E-3</v>
      </c>
      <c r="G1262" s="43">
        <v>6.3896363525500002</v>
      </c>
      <c r="H1262" s="43">
        <v>0.35227272727272729</v>
      </c>
      <c r="I1262" s="9">
        <v>0</v>
      </c>
      <c r="J1262" s="9">
        <v>0.35227272727272729</v>
      </c>
      <c r="K1262" s="11">
        <v>0</v>
      </c>
      <c r="L1262" s="41">
        <v>10</v>
      </c>
      <c r="M1262" s="44">
        <v>0</v>
      </c>
      <c r="N1262" s="13">
        <v>0</v>
      </c>
      <c r="O1262" s="13">
        <v>0</v>
      </c>
      <c r="P1262" s="22">
        <v>0</v>
      </c>
      <c r="Q1262" s="22">
        <v>0</v>
      </c>
      <c r="R1262" s="14">
        <v>0</v>
      </c>
      <c r="S1262" s="22">
        <v>8</v>
      </c>
      <c r="T1262" s="22">
        <v>1</v>
      </c>
      <c r="U1262" s="22">
        <v>30</v>
      </c>
      <c r="V1262" s="22"/>
      <c r="W1262" s="22">
        <v>7</v>
      </c>
      <c r="X1262" s="22">
        <v>6</v>
      </c>
      <c r="Y1262" s="14">
        <v>30</v>
      </c>
      <c r="Z1262" s="10">
        <v>7</v>
      </c>
      <c r="AA1262" s="22">
        <v>6</v>
      </c>
      <c r="AB1262" s="22">
        <v>12.29</v>
      </c>
      <c r="AC1262" s="22">
        <v>9.7063426739846974E-4</v>
      </c>
      <c r="AD1262" s="42">
        <v>1.0000000000000001E-5</v>
      </c>
      <c r="AE1262" s="22">
        <v>1297</v>
      </c>
      <c r="AF1262" s="22">
        <v>1.8784092702638321E-2</v>
      </c>
      <c r="AG1262" s="22">
        <v>2.3480115878297902E-3</v>
      </c>
      <c r="AH1262" s="22">
        <v>0</v>
      </c>
      <c r="AI1262" s="22">
        <v>0</v>
      </c>
      <c r="AJ1262" s="22">
        <v>0</v>
      </c>
      <c r="AK1262" s="22">
        <v>0</v>
      </c>
      <c r="AL1262" s="45">
        <v>0</v>
      </c>
      <c r="AM1262" s="45">
        <v>0</v>
      </c>
      <c r="AN1262" s="45">
        <v>0</v>
      </c>
      <c r="AO1262" s="45">
        <v>0</v>
      </c>
      <c r="AP1262" s="45">
        <v>0</v>
      </c>
      <c r="AQ1262" s="45">
        <v>0</v>
      </c>
      <c r="AR1262" s="45">
        <v>0</v>
      </c>
      <c r="AS1262" s="45" t="s">
        <v>4444</v>
      </c>
      <c r="AT1262" s="45" t="s">
        <v>4445</v>
      </c>
      <c r="AU1262" s="45">
        <v>1.8784092702638321E-2</v>
      </c>
      <c r="AV1262" s="10">
        <v>19.870967741935484</v>
      </c>
      <c r="AW1262" s="10">
        <v>19.870967741935484</v>
      </c>
      <c r="AX1262" s="17">
        <v>0</v>
      </c>
    </row>
    <row r="1263" spans="1:50" x14ac:dyDescent="0.25">
      <c r="A1263" s="22" t="s">
        <v>964</v>
      </c>
      <c r="B1263" s="22" t="s">
        <v>3948</v>
      </c>
      <c r="C1263" s="22" t="s">
        <v>1217</v>
      </c>
      <c r="D1263" s="22">
        <v>9009</v>
      </c>
      <c r="E1263" s="22" t="s">
        <v>1218</v>
      </c>
      <c r="F1263" s="43">
        <v>2.2599000000000001E-2</v>
      </c>
      <c r="G1263" s="43">
        <v>33.72241844325</v>
      </c>
      <c r="H1263" s="43">
        <v>1.5185606060606063</v>
      </c>
      <c r="I1263" s="9">
        <v>0</v>
      </c>
      <c r="J1263" s="9">
        <v>1.5185606060606063</v>
      </c>
      <c r="K1263" s="11">
        <v>0</v>
      </c>
      <c r="L1263" s="41">
        <v>461</v>
      </c>
      <c r="M1263" s="44">
        <v>0</v>
      </c>
      <c r="N1263" s="13">
        <v>0</v>
      </c>
      <c r="O1263" s="13">
        <v>0</v>
      </c>
      <c r="P1263" s="22">
        <v>0</v>
      </c>
      <c r="Q1263" s="22">
        <v>0</v>
      </c>
      <c r="R1263" s="14">
        <v>0</v>
      </c>
      <c r="S1263" s="22">
        <v>30</v>
      </c>
      <c r="T1263" s="22">
        <v>1</v>
      </c>
      <c r="U1263" s="22">
        <v>849</v>
      </c>
      <c r="V1263" s="22"/>
      <c r="W1263" s="22">
        <v>155</v>
      </c>
      <c r="X1263" s="22">
        <v>103</v>
      </c>
      <c r="Y1263" s="14">
        <v>849</v>
      </c>
      <c r="Z1263" s="10">
        <v>155</v>
      </c>
      <c r="AA1263" s="22">
        <v>103</v>
      </c>
      <c r="AB1263" s="22">
        <v>288.76</v>
      </c>
      <c r="AC1263" s="22">
        <v>6.7014766565544164E-4</v>
      </c>
      <c r="AD1263" s="42">
        <v>2.2000000000000001E-4</v>
      </c>
      <c r="AE1263" s="22">
        <v>1298</v>
      </c>
      <c r="AF1263" s="22">
        <v>5.852499171290975E-2</v>
      </c>
      <c r="AG1263" s="22">
        <v>2.3409996685163901E-3</v>
      </c>
      <c r="AH1263" s="22">
        <v>0</v>
      </c>
      <c r="AI1263" s="22">
        <v>0</v>
      </c>
      <c r="AJ1263" s="22">
        <v>0</v>
      </c>
      <c r="AK1263" s="22">
        <v>0</v>
      </c>
      <c r="AL1263" s="45">
        <v>0</v>
      </c>
      <c r="AM1263" s="45">
        <v>0</v>
      </c>
      <c r="AN1263" s="45">
        <v>0</v>
      </c>
      <c r="AO1263" s="45">
        <v>0</v>
      </c>
      <c r="AP1263" s="45">
        <v>0</v>
      </c>
      <c r="AQ1263" s="45">
        <v>0</v>
      </c>
      <c r="AR1263" s="45">
        <v>0</v>
      </c>
      <c r="AS1263" s="45" t="s">
        <v>4444</v>
      </c>
      <c r="AT1263" s="45" t="s">
        <v>4445</v>
      </c>
      <c r="AU1263" s="45">
        <v>5.8524991712909744E-2</v>
      </c>
      <c r="AV1263" s="10">
        <v>102.070341731105</v>
      </c>
      <c r="AW1263" s="10">
        <v>102.070341731105</v>
      </c>
      <c r="AX1263" s="17">
        <v>0</v>
      </c>
    </row>
    <row r="1264" spans="1:50" x14ac:dyDescent="0.25">
      <c r="A1264" s="22" t="s">
        <v>1672</v>
      </c>
      <c r="B1264" s="22" t="s">
        <v>3957</v>
      </c>
      <c r="C1264" s="22" t="s">
        <v>1754</v>
      </c>
      <c r="D1264" s="22">
        <v>7068</v>
      </c>
      <c r="E1264" s="22" t="s">
        <v>1755</v>
      </c>
      <c r="F1264" s="43">
        <v>8.0708000000000002E-2</v>
      </c>
      <c r="G1264" s="43">
        <v>14.87145046821</v>
      </c>
      <c r="H1264" s="43">
        <v>0.77708333333333335</v>
      </c>
      <c r="I1264" s="9">
        <v>0</v>
      </c>
      <c r="J1264" s="9">
        <v>0.77708333333333335</v>
      </c>
      <c r="K1264" s="11">
        <v>0</v>
      </c>
      <c r="L1264" s="41">
        <v>105</v>
      </c>
      <c r="M1264" s="44">
        <v>0</v>
      </c>
      <c r="N1264" s="13">
        <v>0</v>
      </c>
      <c r="O1264" s="13">
        <v>0</v>
      </c>
      <c r="P1264" s="22">
        <v>0</v>
      </c>
      <c r="Q1264" s="22">
        <v>0</v>
      </c>
      <c r="R1264" s="14">
        <v>0</v>
      </c>
      <c r="S1264" s="22">
        <v>15</v>
      </c>
      <c r="T1264" s="22">
        <v>1</v>
      </c>
      <c r="U1264" s="22">
        <v>203</v>
      </c>
      <c r="V1264" s="22"/>
      <c r="W1264" s="22">
        <v>39</v>
      </c>
      <c r="X1264" s="22">
        <v>26</v>
      </c>
      <c r="Y1264" s="14">
        <v>203</v>
      </c>
      <c r="Z1264" s="10">
        <v>39</v>
      </c>
      <c r="AA1264" s="22">
        <v>26</v>
      </c>
      <c r="AB1264" s="22">
        <v>71.7</v>
      </c>
      <c r="AC1264" s="22">
        <v>5.4270429217732124E-3</v>
      </c>
      <c r="AD1264" s="42">
        <v>4.4000000000000002E-4</v>
      </c>
      <c r="AE1264" s="22">
        <v>1299</v>
      </c>
      <c r="AF1264" s="22">
        <v>5.5937612439043681E-2</v>
      </c>
      <c r="AG1264" s="22">
        <v>2.33073385162682E-3</v>
      </c>
      <c r="AH1264" s="22">
        <v>0</v>
      </c>
      <c r="AI1264" s="22">
        <v>0</v>
      </c>
      <c r="AJ1264" s="22">
        <v>0</v>
      </c>
      <c r="AK1264" s="22">
        <v>0</v>
      </c>
      <c r="AL1264" s="45">
        <v>0</v>
      </c>
      <c r="AM1264" s="45">
        <v>0</v>
      </c>
      <c r="AN1264" s="45">
        <v>0</v>
      </c>
      <c r="AO1264" s="45">
        <v>0</v>
      </c>
      <c r="AP1264" s="45">
        <v>0</v>
      </c>
      <c r="AQ1264" s="45">
        <v>0</v>
      </c>
      <c r="AR1264" s="45">
        <v>0</v>
      </c>
      <c r="AS1264" s="45" t="s">
        <v>4444</v>
      </c>
      <c r="AT1264" s="45" t="s">
        <v>4445</v>
      </c>
      <c r="AU1264" s="45">
        <v>5.5937612439043674E-2</v>
      </c>
      <c r="AV1264" s="10">
        <v>50.187667560321714</v>
      </c>
      <c r="AW1264" s="10">
        <v>50.187667560321714</v>
      </c>
      <c r="AX1264" s="17">
        <v>0</v>
      </c>
    </row>
    <row r="1265" spans="1:50" x14ac:dyDescent="0.25">
      <c r="A1265" s="22" t="s">
        <v>8</v>
      </c>
      <c r="B1265" s="22" t="s">
        <v>3946</v>
      </c>
      <c r="C1265" s="22" t="s">
        <v>137</v>
      </c>
      <c r="D1265" s="22">
        <v>6862</v>
      </c>
      <c r="E1265" s="22" t="s">
        <v>334</v>
      </c>
      <c r="F1265" s="43">
        <v>0.61891099999999999</v>
      </c>
      <c r="G1265" s="43">
        <v>204.11348540828999</v>
      </c>
      <c r="H1265" s="43">
        <v>7.8225378787878785</v>
      </c>
      <c r="I1265" s="9">
        <v>0</v>
      </c>
      <c r="J1265" s="9">
        <v>7.8225378787878785</v>
      </c>
      <c r="K1265" s="11">
        <v>0</v>
      </c>
      <c r="L1265" s="41">
        <v>1499</v>
      </c>
      <c r="M1265" s="44">
        <v>0</v>
      </c>
      <c r="N1265" s="13">
        <v>0</v>
      </c>
      <c r="O1265" s="13">
        <v>0</v>
      </c>
      <c r="P1265" s="22">
        <v>0</v>
      </c>
      <c r="Q1265" s="22">
        <v>0</v>
      </c>
      <c r="R1265" s="14">
        <v>0</v>
      </c>
      <c r="S1265" s="22">
        <v>192</v>
      </c>
      <c r="T1265" s="22">
        <v>1</v>
      </c>
      <c r="U1265" s="22">
        <v>2734</v>
      </c>
      <c r="V1265" s="22"/>
      <c r="W1265" s="22">
        <v>495</v>
      </c>
      <c r="X1265" s="22">
        <v>327</v>
      </c>
      <c r="Y1265" s="14">
        <v>2734</v>
      </c>
      <c r="Z1265" s="10">
        <v>495</v>
      </c>
      <c r="AA1265" s="22">
        <v>327</v>
      </c>
      <c r="AB1265" s="22">
        <v>924.21</v>
      </c>
      <c r="AC1265" s="22">
        <v>3.0321906402312757E-3</v>
      </c>
      <c r="AD1265" s="42">
        <v>3.1199999999999999E-3</v>
      </c>
      <c r="AE1265" s="22">
        <v>1300</v>
      </c>
      <c r="AF1265" s="22">
        <v>0.22907059651618064</v>
      </c>
      <c r="AG1265" s="22">
        <v>2.3138444092543498E-3</v>
      </c>
      <c r="AH1265" s="22">
        <v>0</v>
      </c>
      <c r="AI1265" s="22">
        <v>0</v>
      </c>
      <c r="AJ1265" s="22">
        <v>0</v>
      </c>
      <c r="AK1265" s="22">
        <v>0</v>
      </c>
      <c r="AL1265" s="45">
        <v>0</v>
      </c>
      <c r="AM1265" s="45">
        <v>0</v>
      </c>
      <c r="AN1265" s="45">
        <v>0</v>
      </c>
      <c r="AO1265" s="45">
        <v>0</v>
      </c>
      <c r="AP1265" s="45">
        <v>0</v>
      </c>
      <c r="AQ1265" s="45">
        <v>0</v>
      </c>
      <c r="AR1265" s="45">
        <v>0</v>
      </c>
      <c r="AS1265" s="45" t="s">
        <v>4444</v>
      </c>
      <c r="AT1265" s="45" t="s">
        <v>4445</v>
      </c>
      <c r="AU1265" s="45">
        <v>0.22907059651618064</v>
      </c>
      <c r="AV1265" s="10">
        <v>63.278696462726678</v>
      </c>
      <c r="AW1265" s="10">
        <v>63.278696462726678</v>
      </c>
      <c r="AX1265" s="17">
        <v>0</v>
      </c>
    </row>
    <row r="1266" spans="1:50" x14ac:dyDescent="0.25">
      <c r="A1266" s="22" t="s">
        <v>2195</v>
      </c>
      <c r="B1266" s="22" t="s">
        <v>3956</v>
      </c>
      <c r="C1266" s="22" t="s">
        <v>2711</v>
      </c>
      <c r="D1266" s="22">
        <v>6493</v>
      </c>
      <c r="E1266" s="22" t="s">
        <v>2766</v>
      </c>
      <c r="F1266" s="43">
        <v>0.76632</v>
      </c>
      <c r="G1266" s="43">
        <v>408.97474524953998</v>
      </c>
      <c r="H1266" s="43">
        <v>22.591666666666665</v>
      </c>
      <c r="I1266" s="9">
        <v>0</v>
      </c>
      <c r="J1266" s="9">
        <v>22.591666666666665</v>
      </c>
      <c r="K1266" s="11">
        <v>0</v>
      </c>
      <c r="L1266" s="41">
        <v>67</v>
      </c>
      <c r="M1266" s="44">
        <v>0</v>
      </c>
      <c r="N1266" s="13">
        <v>0</v>
      </c>
      <c r="O1266" s="13">
        <v>0</v>
      </c>
      <c r="P1266" s="22">
        <v>0</v>
      </c>
      <c r="Q1266" s="22">
        <v>0</v>
      </c>
      <c r="R1266" s="14">
        <v>0</v>
      </c>
      <c r="S1266" s="22">
        <v>330</v>
      </c>
      <c r="T1266" s="22">
        <v>1</v>
      </c>
      <c r="U1266" s="22">
        <v>134</v>
      </c>
      <c r="V1266" s="22"/>
      <c r="W1266" s="22">
        <v>26</v>
      </c>
      <c r="X1266" s="22">
        <v>18</v>
      </c>
      <c r="Y1266" s="14">
        <v>134</v>
      </c>
      <c r="Z1266" s="10">
        <v>26</v>
      </c>
      <c r="AA1266" s="22">
        <v>18</v>
      </c>
      <c r="AB1266" s="22">
        <v>47.68</v>
      </c>
      <c r="AC1266" s="22">
        <v>1.8737587318073206E-3</v>
      </c>
      <c r="AD1266" s="42">
        <v>1E-4</v>
      </c>
      <c r="AE1266" s="22">
        <v>1301</v>
      </c>
      <c r="AF1266" s="22">
        <v>7.844115949440128E-2</v>
      </c>
      <c r="AG1266" s="22">
        <v>2.3070929263059202E-3</v>
      </c>
      <c r="AH1266" s="22">
        <v>0</v>
      </c>
      <c r="AI1266" s="22">
        <v>0</v>
      </c>
      <c r="AJ1266" s="22">
        <v>0</v>
      </c>
      <c r="AK1266" s="22">
        <v>0</v>
      </c>
      <c r="AL1266" s="45">
        <v>0</v>
      </c>
      <c r="AM1266" s="45">
        <v>0</v>
      </c>
      <c r="AN1266" s="45">
        <v>0</v>
      </c>
      <c r="AO1266" s="45">
        <v>0</v>
      </c>
      <c r="AP1266" s="45">
        <v>0</v>
      </c>
      <c r="AQ1266" s="45">
        <v>0</v>
      </c>
      <c r="AR1266" s="45">
        <v>0</v>
      </c>
      <c r="AS1266" s="45" t="s">
        <v>4444</v>
      </c>
      <c r="AT1266" s="45" t="s">
        <v>4445</v>
      </c>
      <c r="AU1266" s="45">
        <v>7.844115949440128E-2</v>
      </c>
      <c r="AV1266" s="10">
        <v>1.1508668388048691</v>
      </c>
      <c r="AW1266" s="10">
        <v>1.1508668388048691</v>
      </c>
      <c r="AX1266" s="17">
        <v>0</v>
      </c>
    </row>
    <row r="1267" spans="1:50" x14ac:dyDescent="0.25">
      <c r="A1267" s="22" t="s">
        <v>1672</v>
      </c>
      <c r="B1267" s="22" t="s">
        <v>3957</v>
      </c>
      <c r="C1267" s="22" t="s">
        <v>1702</v>
      </c>
      <c r="D1267" s="22">
        <v>8661</v>
      </c>
      <c r="E1267" s="22" t="s">
        <v>1703</v>
      </c>
      <c r="F1267" s="43">
        <v>0.76718299999999995</v>
      </c>
      <c r="G1267" s="43">
        <v>180.36290392133</v>
      </c>
      <c r="H1267" s="43">
        <v>9.5592803030303042</v>
      </c>
      <c r="I1267" s="9">
        <v>1.2892045454545453</v>
      </c>
      <c r="J1267" s="9">
        <v>8.2702651515151526</v>
      </c>
      <c r="K1267" s="11">
        <v>2.3096590909090913</v>
      </c>
      <c r="L1267" s="41">
        <v>1453</v>
      </c>
      <c r="M1267" s="44">
        <v>361</v>
      </c>
      <c r="N1267" s="13">
        <v>32</v>
      </c>
      <c r="O1267" s="13">
        <v>20</v>
      </c>
      <c r="P1267" s="22">
        <v>5</v>
      </c>
      <c r="Q1267" s="22">
        <v>0</v>
      </c>
      <c r="R1267" s="14">
        <v>0</v>
      </c>
      <c r="S1267" s="22">
        <v>314</v>
      </c>
      <c r="T1267" s="22">
        <v>0.75838567154716385</v>
      </c>
      <c r="U1267" s="22">
        <v>2371</v>
      </c>
      <c r="V1267" s="22"/>
      <c r="W1267" s="22">
        <v>396</v>
      </c>
      <c r="X1267" s="22">
        <v>261</v>
      </c>
      <c r="Y1267" s="14">
        <v>2010</v>
      </c>
      <c r="Z1267" s="10">
        <v>391</v>
      </c>
      <c r="AA1267" s="22">
        <v>261</v>
      </c>
      <c r="AB1267" s="22">
        <v>716.57</v>
      </c>
      <c r="AC1267" s="22">
        <v>4.2535520515605959E-3</v>
      </c>
      <c r="AD1267" s="42">
        <v>3.46E-3</v>
      </c>
      <c r="AE1267" s="22">
        <v>1302</v>
      </c>
      <c r="AF1267" s="22">
        <v>0.16596232762054319</v>
      </c>
      <c r="AG1267" s="22">
        <v>2.3050323280631E-3</v>
      </c>
      <c r="AH1267" s="22">
        <v>0</v>
      </c>
      <c r="AI1267" s="22">
        <v>0</v>
      </c>
      <c r="AJ1267" s="22">
        <v>0</v>
      </c>
      <c r="AK1267" s="22">
        <v>0</v>
      </c>
      <c r="AL1267" s="45">
        <v>0</v>
      </c>
      <c r="AM1267" s="45">
        <v>0</v>
      </c>
      <c r="AN1267" s="45">
        <v>0</v>
      </c>
      <c r="AO1267" s="45">
        <v>0</v>
      </c>
      <c r="AP1267" s="45">
        <v>0</v>
      </c>
      <c r="AQ1267" s="45">
        <v>0</v>
      </c>
      <c r="AR1267" s="45">
        <v>0</v>
      </c>
      <c r="AS1267" s="45" t="s">
        <v>4444</v>
      </c>
      <c r="AT1267" s="45" t="s">
        <v>4445</v>
      </c>
      <c r="AU1267" s="45">
        <v>0.14358324173729042</v>
      </c>
      <c r="AV1267" s="10">
        <v>47.277807039640912</v>
      </c>
      <c r="AW1267" s="10">
        <v>41.425712757315786</v>
      </c>
      <c r="AX1267" s="17">
        <v>0.13486418481168147</v>
      </c>
    </row>
    <row r="1268" spans="1:50" x14ac:dyDescent="0.25">
      <c r="A1268" s="22" t="s">
        <v>1672</v>
      </c>
      <c r="B1268" s="22" t="s">
        <v>3957</v>
      </c>
      <c r="C1268" s="22" t="s">
        <v>486</v>
      </c>
      <c r="D1268" s="22">
        <v>924</v>
      </c>
      <c r="E1268" s="22" t="s">
        <v>487</v>
      </c>
      <c r="F1268" s="43">
        <v>2.241285</v>
      </c>
      <c r="G1268" s="43">
        <v>951.49553501921002</v>
      </c>
      <c r="H1268" s="43">
        <v>42.01401515151516</v>
      </c>
      <c r="I1268" s="9">
        <v>2.928598484848485</v>
      </c>
      <c r="J1268" s="9">
        <v>39.085416666666667</v>
      </c>
      <c r="K1268" s="11">
        <v>23.606439393939397</v>
      </c>
      <c r="L1268" s="41">
        <v>18925</v>
      </c>
      <c r="M1268" s="44">
        <v>13684</v>
      </c>
      <c r="N1268" s="13">
        <v>5732</v>
      </c>
      <c r="O1268" s="13">
        <v>4129</v>
      </c>
      <c r="P1268" s="22">
        <v>3518</v>
      </c>
      <c r="Q1268" s="22">
        <v>2125</v>
      </c>
      <c r="R1268" s="14">
        <v>0</v>
      </c>
      <c r="S1268" s="22">
        <v>1901</v>
      </c>
      <c r="T1268" s="22">
        <v>0.4381294120829089</v>
      </c>
      <c r="U1268" s="22">
        <v>28747</v>
      </c>
      <c r="V1268" s="22"/>
      <c r="W1268" s="22">
        <v>8449</v>
      </c>
      <c r="X1268" s="22">
        <v>5919</v>
      </c>
      <c r="Y1268" s="14">
        <v>15063</v>
      </c>
      <c r="Z1268" s="10">
        <v>4931</v>
      </c>
      <c r="AA1268" s="22">
        <v>3794</v>
      </c>
      <c r="AB1268" s="22">
        <v>8111.14</v>
      </c>
      <c r="AC1268" s="22">
        <v>2.3555391670384979E-3</v>
      </c>
      <c r="AD1268" s="42">
        <v>2.4150000000000001E-2</v>
      </c>
      <c r="AE1268" s="22">
        <v>1303</v>
      </c>
      <c r="AF1268" s="22">
        <v>1.4766600782933816</v>
      </c>
      <c r="AG1268" s="22">
        <v>2.300093579896233E-3</v>
      </c>
      <c r="AH1268" s="22">
        <v>0</v>
      </c>
      <c r="AI1268" s="22">
        <v>0</v>
      </c>
      <c r="AJ1268" s="22">
        <v>1</v>
      </c>
      <c r="AK1268" s="22">
        <v>0</v>
      </c>
      <c r="AL1268" s="45">
        <v>0</v>
      </c>
      <c r="AM1268" s="45">
        <v>0</v>
      </c>
      <c r="AN1268" s="45">
        <v>0</v>
      </c>
      <c r="AO1268" s="45">
        <v>0</v>
      </c>
      <c r="AP1268" s="45">
        <v>0</v>
      </c>
      <c r="AQ1268" s="45">
        <v>0</v>
      </c>
      <c r="AR1268" s="45">
        <v>0</v>
      </c>
      <c r="AS1268" s="45" t="s">
        <v>4444</v>
      </c>
      <c r="AT1268" s="45" t="s">
        <v>4442</v>
      </c>
      <c r="AU1268" s="45">
        <v>1.3737290812836778</v>
      </c>
      <c r="AV1268" s="10">
        <v>126.15958637599275</v>
      </c>
      <c r="AW1268" s="10">
        <v>201.09956093294983</v>
      </c>
      <c r="AX1268" s="17">
        <v>6.9705275115626991E-2</v>
      </c>
    </row>
    <row r="1269" spans="1:50" x14ac:dyDescent="0.25">
      <c r="A1269" s="22" t="s">
        <v>2906</v>
      </c>
      <c r="B1269" s="22" t="s">
        <v>3950</v>
      </c>
      <c r="C1269" s="22" t="s">
        <v>3102</v>
      </c>
      <c r="D1269" s="22">
        <v>280</v>
      </c>
      <c r="E1269" s="22" t="s">
        <v>3320</v>
      </c>
      <c r="F1269" s="43">
        <v>1.1326270000000001</v>
      </c>
      <c r="G1269" s="43">
        <v>241.34923545916001</v>
      </c>
      <c r="H1269" s="43">
        <v>9.9020833333333353</v>
      </c>
      <c r="I1269" s="9">
        <v>0</v>
      </c>
      <c r="J1269" s="9">
        <v>9.9020833333333353</v>
      </c>
      <c r="K1269" s="11">
        <v>0</v>
      </c>
      <c r="L1269" s="41">
        <v>1143</v>
      </c>
      <c r="M1269" s="44">
        <v>0</v>
      </c>
      <c r="N1269" s="13">
        <v>0</v>
      </c>
      <c r="O1269" s="13">
        <v>0</v>
      </c>
      <c r="P1269" s="22">
        <v>0</v>
      </c>
      <c r="Q1269" s="22">
        <v>0</v>
      </c>
      <c r="R1269" s="14">
        <v>0</v>
      </c>
      <c r="S1269" s="22">
        <v>311</v>
      </c>
      <c r="T1269" s="22">
        <v>1</v>
      </c>
      <c r="U1269" s="22">
        <v>2088</v>
      </c>
      <c r="V1269" s="22"/>
      <c r="W1269" s="22">
        <v>379</v>
      </c>
      <c r="X1269" s="22">
        <v>250</v>
      </c>
      <c r="Y1269" s="14">
        <v>2088</v>
      </c>
      <c r="Z1269" s="10">
        <v>379</v>
      </c>
      <c r="AA1269" s="22">
        <v>250</v>
      </c>
      <c r="AB1269" s="22">
        <v>707.15</v>
      </c>
      <c r="AC1269" s="22">
        <v>4.6928965730726659E-3</v>
      </c>
      <c r="AD1269" s="42">
        <v>3.7000000000000002E-3</v>
      </c>
      <c r="AE1269" s="22">
        <v>1304</v>
      </c>
      <c r="AF1269" s="22">
        <v>0.25278050219851</v>
      </c>
      <c r="AG1269" s="22">
        <v>2.2980045654410002E-3</v>
      </c>
      <c r="AH1269" s="22">
        <v>0</v>
      </c>
      <c r="AI1269" s="22">
        <v>0</v>
      </c>
      <c r="AJ1269" s="22">
        <v>0</v>
      </c>
      <c r="AK1269" s="22">
        <v>0</v>
      </c>
      <c r="AL1269" s="45">
        <v>0</v>
      </c>
      <c r="AM1269" s="45">
        <v>0</v>
      </c>
      <c r="AN1269" s="45">
        <v>0</v>
      </c>
      <c r="AO1269" s="45">
        <v>0</v>
      </c>
      <c r="AP1269" s="45">
        <v>0</v>
      </c>
      <c r="AQ1269" s="45">
        <v>0</v>
      </c>
      <c r="AR1269" s="45">
        <v>0</v>
      </c>
      <c r="AS1269" s="45" t="s">
        <v>4444</v>
      </c>
      <c r="AT1269" s="45" t="s">
        <v>4445</v>
      </c>
      <c r="AU1269" s="45">
        <v>0.25278050219851</v>
      </c>
      <c r="AV1269" s="10">
        <v>38.274773827056585</v>
      </c>
      <c r="AW1269" s="10">
        <v>38.274773827056585</v>
      </c>
      <c r="AX1269" s="17">
        <v>0</v>
      </c>
    </row>
    <row r="1270" spans="1:50" x14ac:dyDescent="0.25">
      <c r="A1270" s="22" t="s">
        <v>539</v>
      </c>
      <c r="B1270" s="22" t="s">
        <v>3949</v>
      </c>
      <c r="C1270" s="22" t="s">
        <v>871</v>
      </c>
      <c r="D1270" s="22">
        <v>6295</v>
      </c>
      <c r="E1270" s="22" t="s">
        <v>882</v>
      </c>
      <c r="F1270" s="43">
        <v>4.5892000000000002E-2</v>
      </c>
      <c r="G1270" s="43">
        <v>32.263015121000002</v>
      </c>
      <c r="H1270" s="43">
        <v>2.3331439393939393</v>
      </c>
      <c r="I1270" s="9">
        <v>0</v>
      </c>
      <c r="J1270" s="9">
        <v>2.3331439393939393</v>
      </c>
      <c r="K1270" s="11">
        <v>0</v>
      </c>
      <c r="L1270" s="41">
        <v>220</v>
      </c>
      <c r="M1270" s="44">
        <v>0</v>
      </c>
      <c r="N1270" s="13">
        <v>0</v>
      </c>
      <c r="O1270" s="13">
        <v>0</v>
      </c>
      <c r="P1270" s="22">
        <v>0</v>
      </c>
      <c r="Q1270" s="22">
        <v>0</v>
      </c>
      <c r="R1270" s="14">
        <v>0</v>
      </c>
      <c r="S1270" s="22">
        <v>53</v>
      </c>
      <c r="T1270" s="22">
        <v>1</v>
      </c>
      <c r="U1270" s="22">
        <v>412</v>
      </c>
      <c r="V1270" s="22"/>
      <c r="W1270" s="22">
        <v>76</v>
      </c>
      <c r="X1270" s="22">
        <v>51</v>
      </c>
      <c r="Y1270" s="14">
        <v>412</v>
      </c>
      <c r="Z1270" s="10">
        <v>76</v>
      </c>
      <c r="AA1270" s="22">
        <v>51</v>
      </c>
      <c r="AB1270" s="22">
        <v>141.19999999999999</v>
      </c>
      <c r="AC1270" s="22">
        <v>1.4224337008765461E-3</v>
      </c>
      <c r="AD1270" s="42">
        <v>2.2000000000000001E-4</v>
      </c>
      <c r="AE1270" s="22">
        <v>1305</v>
      </c>
      <c r="AF1270" s="22">
        <v>3.9043600437699569E-2</v>
      </c>
      <c r="AG1270" s="22">
        <v>2.2966823786882101E-3</v>
      </c>
      <c r="AH1270" s="22">
        <v>0</v>
      </c>
      <c r="AI1270" s="22">
        <v>0</v>
      </c>
      <c r="AJ1270" s="22">
        <v>0</v>
      </c>
      <c r="AK1270" s="22">
        <v>0</v>
      </c>
      <c r="AL1270" s="45">
        <v>0</v>
      </c>
      <c r="AM1270" s="45">
        <v>0</v>
      </c>
      <c r="AN1270" s="45">
        <v>0</v>
      </c>
      <c r="AO1270" s="45">
        <v>0</v>
      </c>
      <c r="AP1270" s="45">
        <v>0</v>
      </c>
      <c r="AQ1270" s="45">
        <v>0</v>
      </c>
      <c r="AR1270" s="45">
        <v>0</v>
      </c>
      <c r="AS1270" s="45" t="s">
        <v>4444</v>
      </c>
      <c r="AT1270" s="45" t="s">
        <v>4445</v>
      </c>
      <c r="AU1270" s="45">
        <v>3.9043600437699569E-2</v>
      </c>
      <c r="AV1270" s="10">
        <v>32.574072570825557</v>
      </c>
      <c r="AW1270" s="10">
        <v>32.574072570825557</v>
      </c>
      <c r="AX1270" s="17">
        <v>0</v>
      </c>
    </row>
    <row r="1271" spans="1:50" x14ac:dyDescent="0.25">
      <c r="A1271" s="22" t="s">
        <v>1672</v>
      </c>
      <c r="B1271" s="22" t="s">
        <v>3957</v>
      </c>
      <c r="C1271" s="22" t="s">
        <v>1831</v>
      </c>
      <c r="D1271" s="22">
        <v>1265</v>
      </c>
      <c r="E1271" s="22" t="s">
        <v>1844</v>
      </c>
      <c r="F1271" s="43">
        <v>0.15427199999999999</v>
      </c>
      <c r="G1271" s="43">
        <v>113.29804273827</v>
      </c>
      <c r="H1271" s="43">
        <v>6.5145833333333343</v>
      </c>
      <c r="I1271" s="9">
        <v>0</v>
      </c>
      <c r="J1271" s="9">
        <v>6.5145833333333343</v>
      </c>
      <c r="K1271" s="11">
        <v>0</v>
      </c>
      <c r="L1271" s="41">
        <v>433</v>
      </c>
      <c r="M1271" s="44">
        <v>0</v>
      </c>
      <c r="N1271" s="13">
        <v>0</v>
      </c>
      <c r="O1271" s="13">
        <v>0</v>
      </c>
      <c r="P1271" s="22">
        <v>0</v>
      </c>
      <c r="Q1271" s="22">
        <v>0</v>
      </c>
      <c r="R1271" s="14">
        <v>0</v>
      </c>
      <c r="S1271" s="22">
        <v>162</v>
      </c>
      <c r="T1271" s="22">
        <v>1</v>
      </c>
      <c r="U1271" s="22">
        <v>799</v>
      </c>
      <c r="V1271" s="22"/>
      <c r="W1271" s="22">
        <v>146</v>
      </c>
      <c r="X1271" s="22">
        <v>97</v>
      </c>
      <c r="Y1271" s="14">
        <v>799</v>
      </c>
      <c r="Z1271" s="10">
        <v>146</v>
      </c>
      <c r="AA1271" s="22">
        <v>97</v>
      </c>
      <c r="AB1271" s="22">
        <v>271.93</v>
      </c>
      <c r="AC1271" s="22">
        <v>1.36164752957281E-3</v>
      </c>
      <c r="AD1271" s="42">
        <v>4.0999999999999999E-4</v>
      </c>
      <c r="AE1271" s="22">
        <v>1306</v>
      </c>
      <c r="AF1271" s="22">
        <v>0.113881232609436</v>
      </c>
      <c r="AG1271" s="22">
        <v>2.2776246521887199E-3</v>
      </c>
      <c r="AH1271" s="22">
        <v>0</v>
      </c>
      <c r="AI1271" s="22">
        <v>0</v>
      </c>
      <c r="AJ1271" s="22">
        <v>0</v>
      </c>
      <c r="AK1271" s="22">
        <v>0</v>
      </c>
      <c r="AL1271" s="45">
        <v>0</v>
      </c>
      <c r="AM1271" s="45">
        <v>0</v>
      </c>
      <c r="AN1271" s="45">
        <v>0</v>
      </c>
      <c r="AO1271" s="45">
        <v>0</v>
      </c>
      <c r="AP1271" s="45">
        <v>0</v>
      </c>
      <c r="AQ1271" s="45">
        <v>0</v>
      </c>
      <c r="AR1271" s="45">
        <v>0</v>
      </c>
      <c r="AS1271" s="45" t="s">
        <v>4444</v>
      </c>
      <c r="AT1271" s="45" t="s">
        <v>4445</v>
      </c>
      <c r="AU1271" s="45">
        <v>0.113881232609436</v>
      </c>
      <c r="AV1271" s="10">
        <v>22.411256795650779</v>
      </c>
      <c r="AW1271" s="10">
        <v>22.411256795650779</v>
      </c>
      <c r="AX1271" s="17">
        <v>0</v>
      </c>
    </row>
    <row r="1272" spans="1:50" x14ac:dyDescent="0.25">
      <c r="A1272" s="22" t="s">
        <v>964</v>
      </c>
      <c r="B1272" s="22" t="s">
        <v>3952</v>
      </c>
      <c r="C1272" s="22" t="s">
        <v>1092</v>
      </c>
      <c r="D1272" s="22">
        <v>7680</v>
      </c>
      <c r="E1272" s="22" t="s">
        <v>1282</v>
      </c>
      <c r="F1272" s="43">
        <v>3.6455000000000001E-2</v>
      </c>
      <c r="G1272" s="43">
        <v>46.707380458590002</v>
      </c>
      <c r="H1272" s="43">
        <v>1.916098484848485</v>
      </c>
      <c r="I1272" s="9">
        <v>0.1018939393939394</v>
      </c>
      <c r="J1272" s="9">
        <v>1.8142045454545457</v>
      </c>
      <c r="K1272" s="11">
        <v>1.916098484848485</v>
      </c>
      <c r="L1272" s="41">
        <v>1365</v>
      </c>
      <c r="M1272" s="44">
        <v>341</v>
      </c>
      <c r="N1272" s="13">
        <v>341</v>
      </c>
      <c r="O1272" s="13">
        <v>191</v>
      </c>
      <c r="P1272" s="22">
        <v>0</v>
      </c>
      <c r="Q1272" s="22">
        <v>0</v>
      </c>
      <c r="R1272" s="14">
        <v>0</v>
      </c>
      <c r="S1272" s="22">
        <v>72</v>
      </c>
      <c r="T1272" s="22">
        <v>0</v>
      </c>
      <c r="U1272" s="22">
        <v>341</v>
      </c>
      <c r="V1272" s="22"/>
      <c r="W1272" s="22">
        <v>341</v>
      </c>
      <c r="X1272" s="22">
        <v>191</v>
      </c>
      <c r="Y1272" s="14">
        <v>0</v>
      </c>
      <c r="Z1272" s="10">
        <v>341</v>
      </c>
      <c r="AA1272" s="22">
        <v>191</v>
      </c>
      <c r="AB1272" s="22">
        <v>467.17</v>
      </c>
      <c r="AC1272" s="22">
        <v>7.8049763532168979E-4</v>
      </c>
      <c r="AD1272" s="42">
        <v>5.5000000000000003E-4</v>
      </c>
      <c r="AE1272" s="22">
        <v>1307</v>
      </c>
      <c r="AF1272" s="22">
        <v>7.2826235491447677E-2</v>
      </c>
      <c r="AG1272" s="22">
        <v>2.2758198591077399E-3</v>
      </c>
      <c r="AH1272" s="22">
        <v>0</v>
      </c>
      <c r="AI1272" s="22">
        <v>0</v>
      </c>
      <c r="AJ1272" s="22">
        <v>0</v>
      </c>
      <c r="AK1272" s="22">
        <v>0</v>
      </c>
      <c r="AL1272" s="45">
        <v>0</v>
      </c>
      <c r="AM1272" s="45">
        <v>0</v>
      </c>
      <c r="AN1272" s="45">
        <v>0</v>
      </c>
      <c r="AO1272" s="45">
        <v>0</v>
      </c>
      <c r="AP1272" s="45">
        <v>0</v>
      </c>
      <c r="AQ1272" s="45">
        <v>0</v>
      </c>
      <c r="AR1272" s="45">
        <v>0</v>
      </c>
      <c r="AS1272" s="45" t="s">
        <v>4444</v>
      </c>
      <c r="AT1272" s="45" t="s">
        <v>4445</v>
      </c>
      <c r="AU1272" s="45">
        <v>6.8953495084765976E-2</v>
      </c>
      <c r="AV1272" s="10">
        <v>187.96116504854368</v>
      </c>
      <c r="AW1272" s="10">
        <v>177.96580013838093</v>
      </c>
      <c r="AX1272" s="17">
        <v>5.3177819511712958E-2</v>
      </c>
    </row>
    <row r="1273" spans="1:50" x14ac:dyDescent="0.25">
      <c r="A1273" s="22" t="s">
        <v>2195</v>
      </c>
      <c r="B1273" s="22" t="s">
        <v>3956</v>
      </c>
      <c r="C1273" s="22" t="s">
        <v>2392</v>
      </c>
      <c r="D1273" s="22">
        <v>281</v>
      </c>
      <c r="E1273" s="22" t="s">
        <v>2591</v>
      </c>
      <c r="F1273" s="43">
        <v>1.1748019999999999</v>
      </c>
      <c r="G1273" s="43">
        <v>633.55673924122004</v>
      </c>
      <c r="H1273" s="43">
        <v>28.199621212121215</v>
      </c>
      <c r="I1273" s="9">
        <v>1.3496212121212123</v>
      </c>
      <c r="J1273" s="9">
        <v>26.85</v>
      </c>
      <c r="K1273" s="11">
        <v>7.216477272727273</v>
      </c>
      <c r="L1273" s="41">
        <v>871</v>
      </c>
      <c r="M1273" s="44">
        <v>608</v>
      </c>
      <c r="N1273" s="13">
        <v>599</v>
      </c>
      <c r="O1273" s="13">
        <v>477</v>
      </c>
      <c r="P1273" s="22">
        <v>432</v>
      </c>
      <c r="Q1273" s="22">
        <v>332</v>
      </c>
      <c r="R1273" s="14">
        <v>0</v>
      </c>
      <c r="S1273" s="22">
        <v>674</v>
      </c>
      <c r="T1273" s="22">
        <v>0.74409311322148652</v>
      </c>
      <c r="U1273" s="22">
        <v>1794</v>
      </c>
      <c r="V1273" s="22"/>
      <c r="W1273" s="22">
        <v>814</v>
      </c>
      <c r="X1273" s="22">
        <v>620</v>
      </c>
      <c r="Y1273" s="14">
        <v>1186</v>
      </c>
      <c r="Z1273" s="10">
        <v>382</v>
      </c>
      <c r="AA1273" s="22">
        <v>288</v>
      </c>
      <c r="AB1273" s="22">
        <v>630.08000000000004</v>
      </c>
      <c r="AC1273" s="22">
        <v>1.8542964303512939E-3</v>
      </c>
      <c r="AD1273" s="42">
        <v>1.47E-3</v>
      </c>
      <c r="AE1273" s="22">
        <v>1308</v>
      </c>
      <c r="AF1273" s="22">
        <v>0.31857706773055383</v>
      </c>
      <c r="AG1273" s="22">
        <v>2.2755504837896701E-3</v>
      </c>
      <c r="AH1273" s="22">
        <v>0</v>
      </c>
      <c r="AI1273" s="22">
        <v>0</v>
      </c>
      <c r="AJ1273" s="22">
        <v>0</v>
      </c>
      <c r="AK1273" s="22">
        <v>0</v>
      </c>
      <c r="AL1273" s="45">
        <v>0</v>
      </c>
      <c r="AM1273" s="45">
        <v>0</v>
      </c>
      <c r="AN1273" s="45">
        <v>0</v>
      </c>
      <c r="AO1273" s="45">
        <v>0</v>
      </c>
      <c r="AP1273" s="45">
        <v>0</v>
      </c>
      <c r="AQ1273" s="45">
        <v>0</v>
      </c>
      <c r="AR1273" s="45">
        <v>0</v>
      </c>
      <c r="AS1273" s="45" t="s">
        <v>4444</v>
      </c>
      <c r="AT1273" s="45" t="s">
        <v>4445</v>
      </c>
      <c r="AU1273" s="45">
        <v>0.30333011228138912</v>
      </c>
      <c r="AV1273" s="10">
        <v>14.227188081936685</v>
      </c>
      <c r="AW1273" s="10">
        <v>28.865635955780618</v>
      </c>
      <c r="AX1273" s="17">
        <v>4.7859551090037207E-2</v>
      </c>
    </row>
    <row r="1274" spans="1:50" x14ac:dyDescent="0.25">
      <c r="A1274" s="22" t="s">
        <v>964</v>
      </c>
      <c r="B1274" s="22" t="s">
        <v>3952</v>
      </c>
      <c r="C1274" s="22" t="s">
        <v>1039</v>
      </c>
      <c r="D1274" s="22">
        <v>6031</v>
      </c>
      <c r="E1274" s="22" t="s">
        <v>1040</v>
      </c>
      <c r="F1274" s="43">
        <v>6.2746999999999997E-2</v>
      </c>
      <c r="G1274" s="43">
        <v>19.068453858120002</v>
      </c>
      <c r="H1274" s="43">
        <v>0.63030303030303036</v>
      </c>
      <c r="I1274" s="9">
        <v>0</v>
      </c>
      <c r="J1274" s="9">
        <v>0.63030303030303036</v>
      </c>
      <c r="K1274" s="11">
        <v>0</v>
      </c>
      <c r="L1274" s="41">
        <v>468</v>
      </c>
      <c r="M1274" s="44">
        <v>0</v>
      </c>
      <c r="N1274" s="13">
        <v>0</v>
      </c>
      <c r="O1274" s="13">
        <v>0</v>
      </c>
      <c r="P1274" s="22">
        <v>0</v>
      </c>
      <c r="Q1274" s="22">
        <v>0</v>
      </c>
      <c r="R1274" s="14">
        <v>0</v>
      </c>
      <c r="S1274" s="22">
        <v>38</v>
      </c>
      <c r="T1274" s="22">
        <v>1</v>
      </c>
      <c r="U1274" s="22">
        <v>862</v>
      </c>
      <c r="V1274" s="22"/>
      <c r="W1274" s="22">
        <v>157</v>
      </c>
      <c r="X1274" s="22">
        <v>105</v>
      </c>
      <c r="Y1274" s="14">
        <v>862</v>
      </c>
      <c r="Z1274" s="10">
        <v>157</v>
      </c>
      <c r="AA1274" s="22">
        <v>105</v>
      </c>
      <c r="AB1274" s="22">
        <v>292.67</v>
      </c>
      <c r="AC1274" s="22">
        <v>3.290618131227256E-3</v>
      </c>
      <c r="AD1274" s="42">
        <v>1.07E-3</v>
      </c>
      <c r="AE1274" s="22">
        <v>1310</v>
      </c>
      <c r="AF1274" s="22">
        <v>3.3813172692790647E-2</v>
      </c>
      <c r="AG1274" s="22">
        <v>2.2542115128527098E-3</v>
      </c>
      <c r="AH1274" s="22">
        <v>0</v>
      </c>
      <c r="AI1274" s="22">
        <v>0</v>
      </c>
      <c r="AJ1274" s="22">
        <v>0</v>
      </c>
      <c r="AK1274" s="22">
        <v>0</v>
      </c>
      <c r="AL1274" s="45">
        <v>0</v>
      </c>
      <c r="AM1274" s="45">
        <v>0</v>
      </c>
      <c r="AN1274" s="45">
        <v>0</v>
      </c>
      <c r="AO1274" s="45">
        <v>0</v>
      </c>
      <c r="AP1274" s="45">
        <v>0</v>
      </c>
      <c r="AQ1274" s="45">
        <v>0</v>
      </c>
      <c r="AR1274" s="45">
        <v>0</v>
      </c>
      <c r="AS1274" s="45" t="s">
        <v>4444</v>
      </c>
      <c r="AT1274" s="45" t="s">
        <v>4445</v>
      </c>
      <c r="AU1274" s="45">
        <v>3.3813172692790647E-2</v>
      </c>
      <c r="AV1274" s="10">
        <v>249.08653846153842</v>
      </c>
      <c r="AW1274" s="10">
        <v>249.08653846153842</v>
      </c>
      <c r="AX1274" s="17">
        <v>0</v>
      </c>
    </row>
    <row r="1275" spans="1:50" x14ac:dyDescent="0.25">
      <c r="A1275" s="22" t="s">
        <v>2906</v>
      </c>
      <c r="B1275" s="22" t="s">
        <v>3950</v>
      </c>
      <c r="C1275" s="22" t="s">
        <v>2964</v>
      </c>
      <c r="D1275" s="22">
        <v>1986</v>
      </c>
      <c r="E1275" s="22" t="s">
        <v>3381</v>
      </c>
      <c r="F1275" s="43">
        <v>0.44976300000000002</v>
      </c>
      <c r="G1275" s="43">
        <v>206.15433140799999</v>
      </c>
      <c r="H1275" s="43">
        <v>8.3348484848484858</v>
      </c>
      <c r="I1275" s="9">
        <v>0</v>
      </c>
      <c r="J1275" s="9">
        <v>8.3348484848484858</v>
      </c>
      <c r="K1275" s="11">
        <v>0</v>
      </c>
      <c r="L1275" s="41">
        <v>934</v>
      </c>
      <c r="M1275" s="44">
        <v>0</v>
      </c>
      <c r="N1275" s="13">
        <v>0</v>
      </c>
      <c r="O1275" s="13">
        <v>0</v>
      </c>
      <c r="P1275" s="22">
        <v>0</v>
      </c>
      <c r="Q1275" s="22">
        <v>0</v>
      </c>
      <c r="R1275" s="14">
        <v>0</v>
      </c>
      <c r="S1275" s="22">
        <v>257</v>
      </c>
      <c r="T1275" s="22">
        <v>1</v>
      </c>
      <c r="U1275" s="22">
        <v>1708</v>
      </c>
      <c r="V1275" s="22"/>
      <c r="W1275" s="22">
        <v>310</v>
      </c>
      <c r="X1275" s="22">
        <v>205</v>
      </c>
      <c r="Y1275" s="14">
        <v>1708</v>
      </c>
      <c r="Z1275" s="10">
        <v>310</v>
      </c>
      <c r="AA1275" s="22">
        <v>205</v>
      </c>
      <c r="AB1275" s="22">
        <v>578.41999999999996</v>
      </c>
      <c r="AC1275" s="22">
        <v>2.1816810586912879E-3</v>
      </c>
      <c r="AD1275" s="42">
        <v>1.41E-3</v>
      </c>
      <c r="AE1275" s="22">
        <v>1312</v>
      </c>
      <c r="AF1275" s="22">
        <v>0.27885736907982006</v>
      </c>
      <c r="AG1275" s="22">
        <v>2.2488497506437102E-3</v>
      </c>
      <c r="AH1275" s="22">
        <v>0</v>
      </c>
      <c r="AI1275" s="22">
        <v>0</v>
      </c>
      <c r="AJ1275" s="22">
        <v>0</v>
      </c>
      <c r="AK1275" s="22">
        <v>0</v>
      </c>
      <c r="AL1275" s="45">
        <v>0</v>
      </c>
      <c r="AM1275" s="45">
        <v>0</v>
      </c>
      <c r="AN1275" s="45">
        <v>0</v>
      </c>
      <c r="AO1275" s="45">
        <v>0</v>
      </c>
      <c r="AP1275" s="45">
        <v>0</v>
      </c>
      <c r="AQ1275" s="45">
        <v>0</v>
      </c>
      <c r="AR1275" s="45">
        <v>0</v>
      </c>
      <c r="AS1275" s="45" t="s">
        <v>4444</v>
      </c>
      <c r="AT1275" s="45" t="s">
        <v>4445</v>
      </c>
      <c r="AU1275" s="45">
        <v>0.27885736907982006</v>
      </c>
      <c r="AV1275" s="10">
        <v>37.193237593164874</v>
      </c>
      <c r="AW1275" s="10">
        <v>37.193237593164874</v>
      </c>
      <c r="AX1275" s="17">
        <v>0</v>
      </c>
    </row>
    <row r="1276" spans="1:50" x14ac:dyDescent="0.25">
      <c r="A1276" s="22" t="s">
        <v>2195</v>
      </c>
      <c r="B1276" s="22" t="s">
        <v>3962</v>
      </c>
      <c r="C1276" s="22" t="s">
        <v>2205</v>
      </c>
      <c r="D1276" s="22">
        <v>2791</v>
      </c>
      <c r="E1276" s="22" t="s">
        <v>2235</v>
      </c>
      <c r="F1276" s="43">
        <v>0.19291</v>
      </c>
      <c r="G1276" s="43">
        <v>115.41357807675</v>
      </c>
      <c r="H1276" s="43">
        <v>7.0712121212121222</v>
      </c>
      <c r="I1276" s="9">
        <v>0</v>
      </c>
      <c r="J1276" s="9">
        <v>7.0712121212121222</v>
      </c>
      <c r="K1276" s="11">
        <v>0</v>
      </c>
      <c r="L1276" s="41">
        <v>5609</v>
      </c>
      <c r="M1276" s="44">
        <v>0</v>
      </c>
      <c r="N1276" s="13">
        <v>0</v>
      </c>
      <c r="O1276" s="13">
        <v>0</v>
      </c>
      <c r="P1276" s="22">
        <v>0</v>
      </c>
      <c r="Q1276" s="22">
        <v>0</v>
      </c>
      <c r="R1276" s="14">
        <v>0</v>
      </c>
      <c r="S1276" s="22">
        <v>248</v>
      </c>
      <c r="T1276" s="22">
        <v>1</v>
      </c>
      <c r="U1276" s="22">
        <v>10198</v>
      </c>
      <c r="V1276" s="22"/>
      <c r="W1276" s="22">
        <v>1841</v>
      </c>
      <c r="X1276" s="22">
        <v>1214</v>
      </c>
      <c r="Y1276" s="14">
        <v>10198</v>
      </c>
      <c r="Z1276" s="10">
        <v>1841</v>
      </c>
      <c r="AA1276" s="22">
        <v>1214</v>
      </c>
      <c r="AB1276" s="22">
        <v>3439.99</v>
      </c>
      <c r="AC1276" s="22">
        <v>1.6714671117094636E-3</v>
      </c>
      <c r="AD1276" s="42">
        <v>6.4000000000000003E-3</v>
      </c>
      <c r="AE1276" s="22">
        <v>1313</v>
      </c>
      <c r="AF1276" s="22">
        <v>0.28029903411196749</v>
      </c>
      <c r="AG1276" s="22">
        <v>2.24239227289574E-3</v>
      </c>
      <c r="AH1276" s="22">
        <v>0</v>
      </c>
      <c r="AI1276" s="22">
        <v>0</v>
      </c>
      <c r="AJ1276" s="22">
        <v>0</v>
      </c>
      <c r="AK1276" s="22">
        <v>0</v>
      </c>
      <c r="AL1276" s="45">
        <v>0</v>
      </c>
      <c r="AM1276" s="45">
        <v>0</v>
      </c>
      <c r="AN1276" s="45">
        <v>0</v>
      </c>
      <c r="AO1276" s="45">
        <v>0</v>
      </c>
      <c r="AP1276" s="45">
        <v>0</v>
      </c>
      <c r="AQ1276" s="45">
        <v>0</v>
      </c>
      <c r="AR1276" s="45">
        <v>0</v>
      </c>
      <c r="AS1276" s="45" t="s">
        <v>4444</v>
      </c>
      <c r="AT1276" s="45" t="s">
        <v>4444</v>
      </c>
      <c r="AU1276" s="45">
        <v>0.28029903411196749</v>
      </c>
      <c r="AV1276" s="10">
        <v>260.35140347118062</v>
      </c>
      <c r="AW1276" s="10">
        <v>260.35140347118062</v>
      </c>
      <c r="AX1276" s="17">
        <v>0</v>
      </c>
    </row>
    <row r="1277" spans="1:50" x14ac:dyDescent="0.25">
      <c r="A1277" s="22" t="s">
        <v>1672</v>
      </c>
      <c r="B1277" s="22" t="s">
        <v>3947</v>
      </c>
      <c r="C1277" s="22" t="s">
        <v>1767</v>
      </c>
      <c r="D1277" s="22">
        <v>9114</v>
      </c>
      <c r="E1277" s="22" t="s">
        <v>1932</v>
      </c>
      <c r="F1277" s="43">
        <v>2.2341250000000001</v>
      </c>
      <c r="G1277" s="43">
        <v>108.64193314162</v>
      </c>
      <c r="H1277" s="43">
        <v>3.6714015151515151</v>
      </c>
      <c r="I1277" s="9">
        <v>2.500757575757576</v>
      </c>
      <c r="J1277" s="9">
        <v>1.1706439393939394</v>
      </c>
      <c r="K1277" s="11">
        <v>3.4240530303030305</v>
      </c>
      <c r="L1277" s="41">
        <v>408</v>
      </c>
      <c r="M1277" s="44">
        <v>806</v>
      </c>
      <c r="N1277" s="13">
        <v>230</v>
      </c>
      <c r="O1277" s="13">
        <v>155</v>
      </c>
      <c r="P1277" s="22">
        <v>224</v>
      </c>
      <c r="Q1277" s="22">
        <v>150</v>
      </c>
      <c r="R1277" s="14">
        <v>0</v>
      </c>
      <c r="S1277" s="22">
        <v>159</v>
      </c>
      <c r="T1277" s="22">
        <v>6.7371679133350515E-2</v>
      </c>
      <c r="U1277" s="22">
        <v>857</v>
      </c>
      <c r="V1277" s="22"/>
      <c r="W1277" s="22">
        <v>239</v>
      </c>
      <c r="X1277" s="22">
        <v>161</v>
      </c>
      <c r="Y1277" s="14">
        <v>51</v>
      </c>
      <c r="Z1277" s="10">
        <v>15</v>
      </c>
      <c r="AA1277" s="22">
        <v>11</v>
      </c>
      <c r="AB1277" s="22">
        <v>25.14</v>
      </c>
      <c r="AC1277" s="22">
        <v>2.0564113095150015E-2</v>
      </c>
      <c r="AD1277" s="42">
        <v>6.4000000000000005E-4</v>
      </c>
      <c r="AE1277" s="22">
        <v>1314</v>
      </c>
      <c r="AF1277" s="22">
        <v>0.10501573156331526</v>
      </c>
      <c r="AG1277" s="22">
        <v>2.23437726730458E-3</v>
      </c>
      <c r="AH1277" s="22">
        <v>0</v>
      </c>
      <c r="AI1277" s="22">
        <v>0</v>
      </c>
      <c r="AJ1277" s="22">
        <v>0</v>
      </c>
      <c r="AK1277" s="22">
        <v>0</v>
      </c>
      <c r="AL1277" s="45">
        <v>0</v>
      </c>
      <c r="AM1277" s="45">
        <v>0</v>
      </c>
      <c r="AN1277" s="45">
        <v>0</v>
      </c>
      <c r="AO1277" s="45">
        <v>0</v>
      </c>
      <c r="AP1277" s="45">
        <v>0</v>
      </c>
      <c r="AQ1277" s="45">
        <v>0</v>
      </c>
      <c r="AR1277" s="45">
        <v>0</v>
      </c>
      <c r="AS1277" s="45" t="s">
        <v>4444</v>
      </c>
      <c r="AT1277" s="45" t="s">
        <v>4445</v>
      </c>
      <c r="AU1277" s="45">
        <v>3.3484768470098097E-2</v>
      </c>
      <c r="AV1277" s="10">
        <v>12.813460605080085</v>
      </c>
      <c r="AW1277" s="10">
        <v>65.097755996904823</v>
      </c>
      <c r="AX1277" s="17">
        <v>0.68114521537271089</v>
      </c>
    </row>
    <row r="1278" spans="1:50" x14ac:dyDescent="0.25">
      <c r="A1278" s="22" t="s">
        <v>1672</v>
      </c>
      <c r="B1278" s="22" t="s">
        <v>3957</v>
      </c>
      <c r="C1278" s="22" t="s">
        <v>1747</v>
      </c>
      <c r="D1278" s="22">
        <v>6836</v>
      </c>
      <c r="E1278" s="22" t="s">
        <v>1759</v>
      </c>
      <c r="F1278" s="43">
        <v>3.0353000000000002E-2</v>
      </c>
      <c r="G1278" s="43">
        <v>21.854977376819999</v>
      </c>
      <c r="H1278" s="43">
        <v>0.81477272727272743</v>
      </c>
      <c r="I1278" s="9">
        <v>5.0378787878787884E-2</v>
      </c>
      <c r="J1278" s="9">
        <v>0.7643939393939394</v>
      </c>
      <c r="K1278" s="11">
        <v>0.54526515151515154</v>
      </c>
      <c r="L1278" s="41">
        <v>555</v>
      </c>
      <c r="M1278" s="44">
        <v>279</v>
      </c>
      <c r="N1278" s="13">
        <v>78</v>
      </c>
      <c r="O1278" s="13">
        <v>33</v>
      </c>
      <c r="P1278" s="22">
        <v>78</v>
      </c>
      <c r="Q1278" s="22">
        <v>33</v>
      </c>
      <c r="R1278" s="14">
        <v>0</v>
      </c>
      <c r="S1278" s="22">
        <v>43</v>
      </c>
      <c r="T1278" s="22">
        <v>0.33077638307763835</v>
      </c>
      <c r="U1278" s="22">
        <v>616</v>
      </c>
      <c r="V1278" s="22"/>
      <c r="W1278" s="22">
        <v>140</v>
      </c>
      <c r="X1278" s="22">
        <v>74</v>
      </c>
      <c r="Y1278" s="14">
        <v>337</v>
      </c>
      <c r="Z1278" s="10">
        <v>62</v>
      </c>
      <c r="AA1278" s="22">
        <v>41</v>
      </c>
      <c r="AB1278" s="22">
        <v>115.27</v>
      </c>
      <c r="AC1278" s="22">
        <v>1.3888369444021132E-3</v>
      </c>
      <c r="AD1278" s="42">
        <v>1.8000000000000001E-4</v>
      </c>
      <c r="AE1278" s="22">
        <v>1315</v>
      </c>
      <c r="AF1278" s="22">
        <v>2.2313676234705002E-3</v>
      </c>
      <c r="AG1278" s="22">
        <v>2.2313676234705002E-3</v>
      </c>
      <c r="AH1278" s="22">
        <v>0</v>
      </c>
      <c r="AI1278" s="22">
        <v>1</v>
      </c>
      <c r="AJ1278" s="22">
        <v>1</v>
      </c>
      <c r="AK1278" s="22">
        <v>0</v>
      </c>
      <c r="AL1278" s="45">
        <v>0</v>
      </c>
      <c r="AM1278" s="45">
        <v>0</v>
      </c>
      <c r="AN1278" s="45">
        <v>0</v>
      </c>
      <c r="AO1278" s="45">
        <v>0</v>
      </c>
      <c r="AP1278" s="45">
        <v>0</v>
      </c>
      <c r="AQ1278" s="45">
        <v>0</v>
      </c>
      <c r="AR1278" s="45">
        <v>0</v>
      </c>
      <c r="AS1278" s="45" t="s">
        <v>4444</v>
      </c>
      <c r="AT1278" s="45" t="s">
        <v>4445</v>
      </c>
      <c r="AU1278" s="45">
        <v>2.0933983561894323E-3</v>
      </c>
      <c r="AV1278" s="10">
        <v>81.110009910802773</v>
      </c>
      <c r="AW1278" s="10">
        <v>171.82705718270569</v>
      </c>
      <c r="AX1278" s="17">
        <v>6.1831706183170611E-2</v>
      </c>
    </row>
    <row r="1279" spans="1:50" x14ac:dyDescent="0.25">
      <c r="A1279" s="22" t="s">
        <v>964</v>
      </c>
      <c r="B1279" s="22" t="s">
        <v>3952</v>
      </c>
      <c r="C1279" s="22" t="s">
        <v>1370</v>
      </c>
      <c r="D1279" s="22">
        <v>4346</v>
      </c>
      <c r="E1279" s="22" t="s">
        <v>1371</v>
      </c>
      <c r="F1279" s="43">
        <v>6.3830999999999999E-2</v>
      </c>
      <c r="G1279" s="43">
        <v>59.323633358560002</v>
      </c>
      <c r="H1279" s="43">
        <v>3.4640151515151518</v>
      </c>
      <c r="I1279" s="9">
        <v>0.18750000000000003</v>
      </c>
      <c r="J1279" s="9">
        <v>3.2767045454545456</v>
      </c>
      <c r="K1279" s="11">
        <v>0.418939393939394</v>
      </c>
      <c r="L1279" s="41">
        <v>210</v>
      </c>
      <c r="M1279" s="44">
        <v>12</v>
      </c>
      <c r="N1279" s="13">
        <v>5</v>
      </c>
      <c r="O1279" s="13">
        <v>1</v>
      </c>
      <c r="P1279" s="22">
        <v>1</v>
      </c>
      <c r="Q1279" s="22">
        <v>1</v>
      </c>
      <c r="R1279" s="14">
        <v>0</v>
      </c>
      <c r="S1279" s="22">
        <v>94</v>
      </c>
      <c r="T1279" s="22">
        <v>0.87905959540732637</v>
      </c>
      <c r="U1279" s="22">
        <v>358</v>
      </c>
      <c r="V1279" s="22"/>
      <c r="W1279" s="22">
        <v>69</v>
      </c>
      <c r="X1279" s="22">
        <v>44</v>
      </c>
      <c r="Y1279" s="14">
        <v>346</v>
      </c>
      <c r="Z1279" s="10">
        <v>68</v>
      </c>
      <c r="AA1279" s="22">
        <v>43</v>
      </c>
      <c r="AB1279" s="22">
        <v>124.3</v>
      </c>
      <c r="AC1279" s="22">
        <v>1.075979274805993E-3</v>
      </c>
      <c r="AD1279" s="42">
        <v>1.4999999999999999E-4</v>
      </c>
      <c r="AE1279" s="22">
        <v>1316</v>
      </c>
      <c r="AF1279" s="22">
        <v>6.6794737017053699E-2</v>
      </c>
      <c r="AG1279" s="22">
        <v>2.22649123390179E-3</v>
      </c>
      <c r="AH1279" s="22">
        <v>0</v>
      </c>
      <c r="AI1279" s="22">
        <v>0</v>
      </c>
      <c r="AJ1279" s="22">
        <v>0</v>
      </c>
      <c r="AK1279" s="22">
        <v>0</v>
      </c>
      <c r="AL1279" s="45">
        <v>0</v>
      </c>
      <c r="AM1279" s="45">
        <v>0</v>
      </c>
      <c r="AN1279" s="45">
        <v>0</v>
      </c>
      <c r="AO1279" s="45">
        <v>0</v>
      </c>
      <c r="AP1279" s="45">
        <v>0</v>
      </c>
      <c r="AQ1279" s="45">
        <v>0</v>
      </c>
      <c r="AR1279" s="45">
        <v>0</v>
      </c>
      <c r="AS1279" s="45" t="s">
        <v>4444</v>
      </c>
      <c r="AT1279" s="45" t="s">
        <v>4445</v>
      </c>
      <c r="AU1279" s="45">
        <v>6.3182927563261118E-2</v>
      </c>
      <c r="AV1279" s="10">
        <v>20.752557655626841</v>
      </c>
      <c r="AW1279" s="10">
        <v>19.919081465281572</v>
      </c>
      <c r="AX1279" s="17">
        <v>5.412793876435211E-2</v>
      </c>
    </row>
    <row r="1280" spans="1:50" x14ac:dyDescent="0.25">
      <c r="A1280" s="22" t="s">
        <v>8</v>
      </c>
      <c r="B1280" s="22" t="s">
        <v>3946</v>
      </c>
      <c r="C1280" s="22" t="s">
        <v>50</v>
      </c>
      <c r="D1280" s="22">
        <v>2722</v>
      </c>
      <c r="E1280" s="22" t="s">
        <v>67</v>
      </c>
      <c r="F1280" s="43">
        <v>0.52911600000000003</v>
      </c>
      <c r="G1280" s="43">
        <v>234.22191050437999</v>
      </c>
      <c r="H1280" s="43">
        <v>9.8299242424242426</v>
      </c>
      <c r="I1280" s="9">
        <v>0</v>
      </c>
      <c r="J1280" s="9">
        <v>9.8299242424242426</v>
      </c>
      <c r="K1280" s="11">
        <v>1.1356060606060607</v>
      </c>
      <c r="L1280" s="41">
        <v>4007</v>
      </c>
      <c r="M1280" s="44">
        <v>1110</v>
      </c>
      <c r="N1280" s="13">
        <v>1110</v>
      </c>
      <c r="O1280" s="13">
        <v>1085</v>
      </c>
      <c r="P1280" s="22">
        <v>1031</v>
      </c>
      <c r="Q1280" s="22">
        <v>1010</v>
      </c>
      <c r="R1280" s="14">
        <v>0</v>
      </c>
      <c r="S1280" s="22">
        <v>659</v>
      </c>
      <c r="T1280" s="22">
        <v>0.88447458672112833</v>
      </c>
      <c r="U1280" s="22">
        <v>7557</v>
      </c>
      <c r="V1280" s="22"/>
      <c r="W1280" s="22">
        <v>2274</v>
      </c>
      <c r="X1280" s="22">
        <v>1853</v>
      </c>
      <c r="Y1280" s="14">
        <v>6447</v>
      </c>
      <c r="Z1280" s="10">
        <v>1243</v>
      </c>
      <c r="AA1280" s="22">
        <v>843</v>
      </c>
      <c r="AB1280" s="22">
        <v>2283.14</v>
      </c>
      <c r="AC1280" s="22">
        <v>2.2590371620681724E-3</v>
      </c>
      <c r="AD1280" s="42">
        <v>5.8399999999999997E-3</v>
      </c>
      <c r="AE1280" s="22">
        <v>1317</v>
      </c>
      <c r="AF1280" s="22">
        <v>0.31597748831200262</v>
      </c>
      <c r="AG1280" s="22">
        <v>2.2096327853986198E-3</v>
      </c>
      <c r="AH1280" s="22">
        <v>0</v>
      </c>
      <c r="AI1280" s="22">
        <v>0</v>
      </c>
      <c r="AJ1280" s="22">
        <v>0</v>
      </c>
      <c r="AK1280" s="22">
        <v>0</v>
      </c>
      <c r="AL1280" s="45">
        <v>0</v>
      </c>
      <c r="AM1280" s="45">
        <v>0</v>
      </c>
      <c r="AN1280" s="45">
        <v>0</v>
      </c>
      <c r="AO1280" s="45">
        <v>0</v>
      </c>
      <c r="AP1280" s="45">
        <v>0</v>
      </c>
      <c r="AQ1280" s="45">
        <v>0</v>
      </c>
      <c r="AR1280" s="45">
        <v>0</v>
      </c>
      <c r="AS1280" s="45" t="s">
        <v>4444</v>
      </c>
      <c r="AT1280" s="45" t="s">
        <v>4444</v>
      </c>
      <c r="AU1280" s="45">
        <v>0.31597748831200262</v>
      </c>
      <c r="AV1280" s="10">
        <v>126.45061847327656</v>
      </c>
      <c r="AW1280" s="10">
        <v>231.33443797926861</v>
      </c>
      <c r="AX1280" s="17">
        <v>0</v>
      </c>
    </row>
    <row r="1281" spans="1:50" x14ac:dyDescent="0.25">
      <c r="A1281" s="22" t="s">
        <v>8</v>
      </c>
      <c r="B1281" s="22" t="s">
        <v>3946</v>
      </c>
      <c r="C1281" s="22" t="s">
        <v>25</v>
      </c>
      <c r="D1281" s="22">
        <v>4283</v>
      </c>
      <c r="E1281" s="22" t="s">
        <v>153</v>
      </c>
      <c r="F1281" s="43">
        <v>1.149589</v>
      </c>
      <c r="G1281" s="43">
        <v>577.04534415351998</v>
      </c>
      <c r="H1281" s="43">
        <v>24.51287878787879</v>
      </c>
      <c r="I1281" s="9">
        <v>0</v>
      </c>
      <c r="J1281" s="9">
        <v>24.51287878787879</v>
      </c>
      <c r="K1281" s="11">
        <v>0.33939393939393947</v>
      </c>
      <c r="L1281" s="41">
        <v>7115</v>
      </c>
      <c r="M1281" s="44">
        <v>6</v>
      </c>
      <c r="N1281" s="13">
        <v>6</v>
      </c>
      <c r="O1281" s="13">
        <v>6</v>
      </c>
      <c r="P1281" s="22">
        <v>0</v>
      </c>
      <c r="Q1281" s="22">
        <v>0</v>
      </c>
      <c r="R1281" s="14">
        <v>0</v>
      </c>
      <c r="S1281" s="22">
        <v>1449</v>
      </c>
      <c r="T1281" s="22">
        <v>0.98615446425812037</v>
      </c>
      <c r="U1281" s="22">
        <v>12760</v>
      </c>
      <c r="V1281" s="22"/>
      <c r="W1281" s="22">
        <v>2308</v>
      </c>
      <c r="X1281" s="22">
        <v>1523</v>
      </c>
      <c r="Y1281" s="14">
        <v>12754</v>
      </c>
      <c r="Z1281" s="10">
        <v>2308</v>
      </c>
      <c r="AA1281" s="22">
        <v>1523</v>
      </c>
      <c r="AB1281" s="22">
        <v>4309.82</v>
      </c>
      <c r="AC1281" s="22">
        <v>1.9921987269238893E-3</v>
      </c>
      <c r="AD1281" s="42">
        <v>9.5600000000000008E-3</v>
      </c>
      <c r="AE1281" s="22">
        <v>1318</v>
      </c>
      <c r="AF1281" s="22">
        <v>0.72406758441621666</v>
      </c>
      <c r="AG1281" s="22">
        <v>2.2008133264930598E-3</v>
      </c>
      <c r="AH1281" s="22">
        <v>0</v>
      </c>
      <c r="AI1281" s="22">
        <v>0</v>
      </c>
      <c r="AJ1281" s="22">
        <v>0</v>
      </c>
      <c r="AK1281" s="22">
        <v>0</v>
      </c>
      <c r="AL1281" s="45">
        <v>0</v>
      </c>
      <c r="AM1281" s="45">
        <v>0</v>
      </c>
      <c r="AN1281" s="45">
        <v>0</v>
      </c>
      <c r="AO1281" s="45">
        <v>0</v>
      </c>
      <c r="AP1281" s="45">
        <v>0</v>
      </c>
      <c r="AQ1281" s="45">
        <v>0</v>
      </c>
      <c r="AR1281" s="45">
        <v>0</v>
      </c>
      <c r="AS1281" s="45" t="s">
        <v>4444</v>
      </c>
      <c r="AT1281" s="45" t="s">
        <v>4444</v>
      </c>
      <c r="AU1281" s="45">
        <v>0.72406758441621666</v>
      </c>
      <c r="AV1281" s="10">
        <v>94.154587878975178</v>
      </c>
      <c r="AW1281" s="10">
        <v>94.154587878975178</v>
      </c>
      <c r="AX1281" s="17">
        <v>0</v>
      </c>
    </row>
    <row r="1282" spans="1:50" x14ac:dyDescent="0.25">
      <c r="A1282" s="22" t="s">
        <v>539</v>
      </c>
      <c r="B1282" s="22" t="s">
        <v>3949</v>
      </c>
      <c r="C1282" s="22" t="s">
        <v>796</v>
      </c>
      <c r="D1282" s="22">
        <v>1663</v>
      </c>
      <c r="E1282" s="22" t="s">
        <v>813</v>
      </c>
      <c r="F1282" s="43">
        <v>0.35860999999999998</v>
      </c>
      <c r="G1282" s="43">
        <v>171.43452529839999</v>
      </c>
      <c r="H1282" s="43">
        <v>7.6062500000000011</v>
      </c>
      <c r="I1282" s="9">
        <v>0</v>
      </c>
      <c r="J1282" s="9">
        <v>7.6062500000000011</v>
      </c>
      <c r="K1282" s="11">
        <v>0</v>
      </c>
      <c r="L1282" s="41">
        <v>4544</v>
      </c>
      <c r="M1282" s="44">
        <v>0</v>
      </c>
      <c r="N1282" s="13">
        <v>0</v>
      </c>
      <c r="O1282" s="13">
        <v>0</v>
      </c>
      <c r="P1282" s="22">
        <v>0</v>
      </c>
      <c r="Q1282" s="22">
        <v>0</v>
      </c>
      <c r="R1282" s="14">
        <v>0</v>
      </c>
      <c r="S1282" s="22">
        <v>202</v>
      </c>
      <c r="T1282" s="22">
        <v>1</v>
      </c>
      <c r="U1282" s="22">
        <v>8264</v>
      </c>
      <c r="V1282" s="22"/>
      <c r="W1282" s="22">
        <v>1492</v>
      </c>
      <c r="X1282" s="22">
        <v>984</v>
      </c>
      <c r="Y1282" s="14">
        <v>8264</v>
      </c>
      <c r="Z1282" s="10">
        <v>1492</v>
      </c>
      <c r="AA1282" s="22">
        <v>984</v>
      </c>
      <c r="AB1282" s="22">
        <v>2787.8</v>
      </c>
      <c r="AC1282" s="22">
        <v>2.0918190158942676E-3</v>
      </c>
      <c r="AD1282" s="42">
        <v>6.4900000000000001E-3</v>
      </c>
      <c r="AE1282" s="22">
        <v>1319</v>
      </c>
      <c r="AF1282" s="22">
        <v>0.27945882226112462</v>
      </c>
      <c r="AG1282" s="22">
        <v>2.2004631674104299E-3</v>
      </c>
      <c r="AH1282" s="22">
        <v>0</v>
      </c>
      <c r="AI1282" s="22">
        <v>0</v>
      </c>
      <c r="AJ1282" s="22">
        <v>0</v>
      </c>
      <c r="AK1282" s="22">
        <v>0</v>
      </c>
      <c r="AL1282" s="45">
        <v>0</v>
      </c>
      <c r="AM1282" s="45">
        <v>0</v>
      </c>
      <c r="AN1282" s="45">
        <v>0</v>
      </c>
      <c r="AO1282" s="45">
        <v>0</v>
      </c>
      <c r="AP1282" s="45">
        <v>0</v>
      </c>
      <c r="AQ1282" s="45">
        <v>0</v>
      </c>
      <c r="AR1282" s="45">
        <v>0</v>
      </c>
      <c r="AS1282" s="45" t="s">
        <v>4444</v>
      </c>
      <c r="AT1282" s="45" t="s">
        <v>4444</v>
      </c>
      <c r="AU1282" s="45">
        <v>0.27945882226112462</v>
      </c>
      <c r="AV1282" s="10">
        <v>196.15447822514378</v>
      </c>
      <c r="AW1282" s="10">
        <v>196.15447822514378</v>
      </c>
      <c r="AX1282" s="17">
        <v>0</v>
      </c>
    </row>
    <row r="1283" spans="1:50" x14ac:dyDescent="0.25">
      <c r="A1283" s="22" t="s">
        <v>1672</v>
      </c>
      <c r="B1283" s="22" t="s">
        <v>3951</v>
      </c>
      <c r="C1283" s="22" t="s">
        <v>1785</v>
      </c>
      <c r="D1283" s="22">
        <v>4482</v>
      </c>
      <c r="E1283" s="22" t="s">
        <v>1872</v>
      </c>
      <c r="F1283" s="43">
        <v>0.90886500000000003</v>
      </c>
      <c r="G1283" s="43">
        <v>270.79508664074001</v>
      </c>
      <c r="H1283" s="43">
        <v>12.595833333333333</v>
      </c>
      <c r="I1283" s="9">
        <v>5.6401515151515156</v>
      </c>
      <c r="J1283" s="9">
        <v>6.9556818181818185</v>
      </c>
      <c r="K1283" s="11">
        <v>12.595833333333333</v>
      </c>
      <c r="L1283" s="41">
        <v>154</v>
      </c>
      <c r="M1283" s="44">
        <v>483</v>
      </c>
      <c r="N1283" s="13">
        <v>163</v>
      </c>
      <c r="O1283" s="13">
        <v>154</v>
      </c>
      <c r="P1283" s="22">
        <v>124</v>
      </c>
      <c r="Q1283" s="22">
        <v>115</v>
      </c>
      <c r="R1283" s="14">
        <v>0</v>
      </c>
      <c r="S1283" s="22">
        <v>159</v>
      </c>
      <c r="T1283" s="22">
        <v>0</v>
      </c>
      <c r="U1283" s="22">
        <v>483</v>
      </c>
      <c r="V1283" s="22"/>
      <c r="W1283" s="22">
        <v>163</v>
      </c>
      <c r="X1283" s="22">
        <v>154</v>
      </c>
      <c r="Y1283" s="14">
        <v>0</v>
      </c>
      <c r="Z1283" s="10">
        <v>39</v>
      </c>
      <c r="AA1283" s="22">
        <v>39</v>
      </c>
      <c r="AB1283" s="22">
        <v>53.43</v>
      </c>
      <c r="AC1283" s="22">
        <v>3.3562832002405505E-3</v>
      </c>
      <c r="AD1283" s="42">
        <v>2.7E-4</v>
      </c>
      <c r="AE1283" s="22">
        <v>1321</v>
      </c>
      <c r="AF1283" s="22">
        <v>8.4149869828537116E-2</v>
      </c>
      <c r="AG1283" s="22">
        <v>2.1576889699624902E-3</v>
      </c>
      <c r="AH1283" s="22">
        <v>0</v>
      </c>
      <c r="AI1283" s="22">
        <v>0</v>
      </c>
      <c r="AJ1283" s="22">
        <v>0</v>
      </c>
      <c r="AK1283" s="22">
        <v>0</v>
      </c>
      <c r="AL1283" s="45">
        <v>0</v>
      </c>
      <c r="AM1283" s="45">
        <v>0</v>
      </c>
      <c r="AN1283" s="45">
        <v>0</v>
      </c>
      <c r="AO1283" s="45">
        <v>0</v>
      </c>
      <c r="AP1283" s="45">
        <v>0</v>
      </c>
      <c r="AQ1283" s="45">
        <v>0</v>
      </c>
      <c r="AR1283" s="45">
        <v>0</v>
      </c>
      <c r="AS1283" s="45" t="s">
        <v>4444</v>
      </c>
      <c r="AT1283" s="45" t="s">
        <v>4445</v>
      </c>
      <c r="AU1283" s="45">
        <v>4.646931283377221E-2</v>
      </c>
      <c r="AV1283" s="10">
        <v>5.6069269727168765</v>
      </c>
      <c r="AW1283" s="10">
        <v>12.940787297386702</v>
      </c>
      <c r="AX1283" s="17">
        <v>0.44777914774606808</v>
      </c>
    </row>
    <row r="1284" spans="1:50" x14ac:dyDescent="0.25">
      <c r="A1284" s="22" t="s">
        <v>539</v>
      </c>
      <c r="B1284" s="22" t="s">
        <v>3949</v>
      </c>
      <c r="C1284" s="22" t="s">
        <v>571</v>
      </c>
      <c r="D1284" s="22">
        <v>1401</v>
      </c>
      <c r="E1284" s="22" t="s">
        <v>577</v>
      </c>
      <c r="F1284" s="43">
        <v>0.36705199999999999</v>
      </c>
      <c r="G1284" s="43">
        <v>211.78985309327001</v>
      </c>
      <c r="H1284" s="43">
        <v>9.254545454545454</v>
      </c>
      <c r="I1284" s="9">
        <v>0</v>
      </c>
      <c r="J1284" s="9">
        <v>9.254545454545454</v>
      </c>
      <c r="K1284" s="11">
        <v>0</v>
      </c>
      <c r="L1284" s="41">
        <v>3076</v>
      </c>
      <c r="M1284" s="44">
        <v>0</v>
      </c>
      <c r="N1284" s="13">
        <v>0</v>
      </c>
      <c r="O1284" s="13">
        <v>0</v>
      </c>
      <c r="P1284" s="22">
        <v>0</v>
      </c>
      <c r="Q1284" s="22">
        <v>0</v>
      </c>
      <c r="R1284" s="14">
        <v>0</v>
      </c>
      <c r="S1284" s="22">
        <v>259</v>
      </c>
      <c r="T1284" s="22">
        <v>1</v>
      </c>
      <c r="U1284" s="22">
        <v>5598</v>
      </c>
      <c r="V1284" s="22"/>
      <c r="W1284" s="22">
        <v>1012</v>
      </c>
      <c r="X1284" s="22">
        <v>667</v>
      </c>
      <c r="Y1284" s="14">
        <v>5598</v>
      </c>
      <c r="Z1284" s="10">
        <v>1012</v>
      </c>
      <c r="AA1284" s="22">
        <v>667</v>
      </c>
      <c r="AB1284" s="22">
        <v>1890.26</v>
      </c>
      <c r="AC1284" s="22">
        <v>1.7330953047989233E-3</v>
      </c>
      <c r="AD1284" s="42">
        <v>3.65E-3</v>
      </c>
      <c r="AE1284" s="22">
        <v>1322</v>
      </c>
      <c r="AF1284" s="22">
        <v>0.21895522812176441</v>
      </c>
      <c r="AG1284" s="22">
        <v>2.14661988354671E-3</v>
      </c>
      <c r="AH1284" s="22">
        <v>0</v>
      </c>
      <c r="AI1284" s="22">
        <v>0</v>
      </c>
      <c r="AJ1284" s="22">
        <v>0</v>
      </c>
      <c r="AK1284" s="22">
        <v>0</v>
      </c>
      <c r="AL1284" s="45">
        <v>0</v>
      </c>
      <c r="AM1284" s="45">
        <v>0</v>
      </c>
      <c r="AN1284" s="45">
        <v>0</v>
      </c>
      <c r="AO1284" s="45">
        <v>0</v>
      </c>
      <c r="AP1284" s="45">
        <v>0</v>
      </c>
      <c r="AQ1284" s="45">
        <v>0</v>
      </c>
      <c r="AR1284" s="45">
        <v>0</v>
      </c>
      <c r="AS1284" s="45" t="s">
        <v>4444</v>
      </c>
      <c r="AT1284" s="45" t="s">
        <v>4445</v>
      </c>
      <c r="AU1284" s="45">
        <v>0.21895522812176438</v>
      </c>
      <c r="AV1284" s="10">
        <v>109.3516699410609</v>
      </c>
      <c r="AW1284" s="10">
        <v>109.3516699410609</v>
      </c>
      <c r="AX1284" s="17">
        <v>0</v>
      </c>
    </row>
    <row r="1285" spans="1:50" x14ac:dyDescent="0.25">
      <c r="A1285" s="22" t="s">
        <v>2906</v>
      </c>
      <c r="B1285" s="22" t="s">
        <v>3954</v>
      </c>
      <c r="C1285" s="22" t="s">
        <v>2596</v>
      </c>
      <c r="D1285" s="22">
        <v>1566</v>
      </c>
      <c r="E1285" s="22" t="s">
        <v>3162</v>
      </c>
      <c r="F1285" s="43">
        <v>0.83179999999999998</v>
      </c>
      <c r="G1285" s="43">
        <v>451.70455950797998</v>
      </c>
      <c r="H1285" s="43">
        <v>18.489393939393942</v>
      </c>
      <c r="I1285" s="9">
        <v>0</v>
      </c>
      <c r="J1285" s="9">
        <v>18.489393939393942</v>
      </c>
      <c r="K1285" s="11">
        <v>0</v>
      </c>
      <c r="L1285" s="41">
        <v>2546</v>
      </c>
      <c r="M1285" s="44">
        <v>0</v>
      </c>
      <c r="N1285" s="13">
        <v>0</v>
      </c>
      <c r="O1285" s="13">
        <v>0</v>
      </c>
      <c r="P1285" s="22">
        <v>0</v>
      </c>
      <c r="Q1285" s="22">
        <v>0</v>
      </c>
      <c r="R1285" s="14">
        <v>0</v>
      </c>
      <c r="S1285" s="22">
        <v>358</v>
      </c>
      <c r="T1285" s="22">
        <v>1</v>
      </c>
      <c r="U1285" s="22">
        <v>4636</v>
      </c>
      <c r="V1285" s="22"/>
      <c r="W1285" s="22">
        <v>838</v>
      </c>
      <c r="X1285" s="22">
        <v>553</v>
      </c>
      <c r="Y1285" s="14">
        <v>4636</v>
      </c>
      <c r="Z1285" s="10">
        <v>838</v>
      </c>
      <c r="AA1285" s="22">
        <v>553</v>
      </c>
      <c r="AB1285" s="22">
        <v>1565.3</v>
      </c>
      <c r="AC1285" s="22">
        <v>1.8414691250981385E-3</v>
      </c>
      <c r="AD1285" s="42">
        <v>3.2100000000000002E-3</v>
      </c>
      <c r="AE1285" s="22">
        <v>1323</v>
      </c>
      <c r="AF1285" s="22">
        <v>0.37700763236565082</v>
      </c>
      <c r="AG1285" s="22">
        <v>2.1420888202593798E-3</v>
      </c>
      <c r="AH1285" s="22">
        <v>0</v>
      </c>
      <c r="AI1285" s="22">
        <v>0</v>
      </c>
      <c r="AJ1285" s="22">
        <v>0</v>
      </c>
      <c r="AK1285" s="22">
        <v>0</v>
      </c>
      <c r="AL1285" s="45">
        <v>0</v>
      </c>
      <c r="AM1285" s="45">
        <v>0</v>
      </c>
      <c r="AN1285" s="45">
        <v>0</v>
      </c>
      <c r="AO1285" s="45">
        <v>0</v>
      </c>
      <c r="AP1285" s="45">
        <v>0</v>
      </c>
      <c r="AQ1285" s="45">
        <v>0</v>
      </c>
      <c r="AR1285" s="45">
        <v>0</v>
      </c>
      <c r="AS1285" s="45" t="s">
        <v>4444</v>
      </c>
      <c r="AT1285" s="45" t="s">
        <v>4445</v>
      </c>
      <c r="AU1285" s="45">
        <v>0.37700763236565082</v>
      </c>
      <c r="AV1285" s="10">
        <v>45.323281160370392</v>
      </c>
      <c r="AW1285" s="10">
        <v>45.323281160370392</v>
      </c>
      <c r="AX1285" s="17">
        <v>0</v>
      </c>
    </row>
    <row r="1286" spans="1:50" x14ac:dyDescent="0.25">
      <c r="A1286" s="22" t="s">
        <v>2195</v>
      </c>
      <c r="B1286" s="22" t="s">
        <v>3956</v>
      </c>
      <c r="C1286" s="22" t="s">
        <v>2612</v>
      </c>
      <c r="D1286" s="22">
        <v>6503</v>
      </c>
      <c r="E1286" s="22" t="s">
        <v>2723</v>
      </c>
      <c r="F1286" s="43">
        <v>1.5012669999999999</v>
      </c>
      <c r="G1286" s="43">
        <v>389.57911188528999</v>
      </c>
      <c r="H1286" s="43">
        <v>19.945454545454545</v>
      </c>
      <c r="I1286" s="9">
        <v>0</v>
      </c>
      <c r="J1286" s="9">
        <v>19.945454545454545</v>
      </c>
      <c r="K1286" s="11">
        <v>0</v>
      </c>
      <c r="L1286" s="41">
        <v>539</v>
      </c>
      <c r="M1286" s="44">
        <v>0</v>
      </c>
      <c r="N1286" s="13">
        <v>0</v>
      </c>
      <c r="O1286" s="13">
        <v>0</v>
      </c>
      <c r="P1286" s="22">
        <v>0</v>
      </c>
      <c r="Q1286" s="22">
        <v>0</v>
      </c>
      <c r="R1286" s="14">
        <v>0</v>
      </c>
      <c r="S1286" s="22">
        <v>297</v>
      </c>
      <c r="T1286" s="22">
        <v>1</v>
      </c>
      <c r="U1286" s="22">
        <v>991</v>
      </c>
      <c r="V1286" s="22"/>
      <c r="W1286" s="22">
        <v>181</v>
      </c>
      <c r="X1286" s="22">
        <v>120</v>
      </c>
      <c r="Y1286" s="14">
        <v>991</v>
      </c>
      <c r="Z1286" s="10">
        <v>181</v>
      </c>
      <c r="AA1286" s="22">
        <v>120</v>
      </c>
      <c r="AB1286" s="22">
        <v>337.16</v>
      </c>
      <c r="AC1286" s="22">
        <v>3.8535613286218538E-3</v>
      </c>
      <c r="AD1286" s="42">
        <v>1.4499999999999999E-3</v>
      </c>
      <c r="AE1286" s="22">
        <v>1324</v>
      </c>
      <c r="AF1286" s="22">
        <v>0.12603902930335384</v>
      </c>
      <c r="AG1286" s="22">
        <v>2.1362547339551499E-3</v>
      </c>
      <c r="AH1286" s="22">
        <v>0</v>
      </c>
      <c r="AI1286" s="22">
        <v>0</v>
      </c>
      <c r="AJ1286" s="22">
        <v>0</v>
      </c>
      <c r="AK1286" s="22">
        <v>0</v>
      </c>
      <c r="AL1286" s="45">
        <v>0</v>
      </c>
      <c r="AM1286" s="45">
        <v>0</v>
      </c>
      <c r="AN1286" s="45">
        <v>0</v>
      </c>
      <c r="AO1286" s="45">
        <v>0</v>
      </c>
      <c r="AP1286" s="45">
        <v>0</v>
      </c>
      <c r="AQ1286" s="45">
        <v>0</v>
      </c>
      <c r="AR1286" s="45">
        <v>0</v>
      </c>
      <c r="AS1286" s="45" t="s">
        <v>4444</v>
      </c>
      <c r="AT1286" s="45" t="s">
        <v>4445</v>
      </c>
      <c r="AU1286" s="45">
        <v>0.12603902930335384</v>
      </c>
      <c r="AV1286" s="10">
        <v>9.074749316317229</v>
      </c>
      <c r="AW1286" s="10">
        <v>9.074749316317229</v>
      </c>
      <c r="AX1286" s="17">
        <v>0</v>
      </c>
    </row>
    <row r="1287" spans="1:50" x14ac:dyDescent="0.25">
      <c r="A1287" s="22" t="s">
        <v>539</v>
      </c>
      <c r="B1287" s="22" t="s">
        <v>3949</v>
      </c>
      <c r="C1287" s="22" t="s">
        <v>3968</v>
      </c>
      <c r="D1287" s="22">
        <v>2232</v>
      </c>
      <c r="E1287" s="22" t="s">
        <v>707</v>
      </c>
      <c r="F1287" s="43">
        <v>0.25203100000000001</v>
      </c>
      <c r="G1287" s="43">
        <v>165.74973707324</v>
      </c>
      <c r="H1287" s="43">
        <v>6.0655303030303029</v>
      </c>
      <c r="I1287" s="9">
        <v>0</v>
      </c>
      <c r="J1287" s="9">
        <v>6.0655303030303029</v>
      </c>
      <c r="K1287" s="11">
        <v>0.19223484848484851</v>
      </c>
      <c r="L1287" s="41">
        <v>1476</v>
      </c>
      <c r="M1287" s="44">
        <v>0</v>
      </c>
      <c r="N1287" s="13">
        <v>0</v>
      </c>
      <c r="O1287" s="13">
        <v>0</v>
      </c>
      <c r="P1287" s="22">
        <v>0</v>
      </c>
      <c r="Q1287" s="22">
        <v>0</v>
      </c>
      <c r="R1287" s="14">
        <v>0</v>
      </c>
      <c r="S1287" s="22">
        <v>156</v>
      </c>
      <c r="T1287" s="22">
        <v>0.96830700056204333</v>
      </c>
      <c r="U1287" s="22">
        <v>2607</v>
      </c>
      <c r="V1287" s="22"/>
      <c r="W1287" s="22">
        <v>472</v>
      </c>
      <c r="X1287" s="22">
        <v>312</v>
      </c>
      <c r="Y1287" s="14">
        <v>2607</v>
      </c>
      <c r="Z1287" s="10">
        <v>472</v>
      </c>
      <c r="AA1287" s="22">
        <v>312</v>
      </c>
      <c r="AB1287" s="22">
        <v>881.27</v>
      </c>
      <c r="AC1287" s="22">
        <v>1.5205514316359659E-3</v>
      </c>
      <c r="AD1287" s="42">
        <v>1.49E-3</v>
      </c>
      <c r="AE1287" s="22">
        <v>1325</v>
      </c>
      <c r="AF1287" s="22">
        <v>0.19546057110103038</v>
      </c>
      <c r="AG1287" s="22">
        <v>2.1245714250111999E-3</v>
      </c>
      <c r="AH1287" s="22">
        <v>0</v>
      </c>
      <c r="AI1287" s="22">
        <v>0</v>
      </c>
      <c r="AJ1287" s="22">
        <v>0</v>
      </c>
      <c r="AK1287" s="22">
        <v>0</v>
      </c>
      <c r="AL1287" s="45">
        <v>0</v>
      </c>
      <c r="AM1287" s="45">
        <v>0</v>
      </c>
      <c r="AN1287" s="45">
        <v>0</v>
      </c>
      <c r="AO1287" s="45">
        <v>0</v>
      </c>
      <c r="AP1287" s="45">
        <v>0</v>
      </c>
      <c r="AQ1287" s="45">
        <v>0</v>
      </c>
      <c r="AR1287" s="45">
        <v>0</v>
      </c>
      <c r="AS1287" s="45" t="s">
        <v>4444</v>
      </c>
      <c r="AT1287" s="45" t="s">
        <v>4445</v>
      </c>
      <c r="AU1287" s="45">
        <v>0.19546057110103035</v>
      </c>
      <c r="AV1287" s="10">
        <v>77.816773871229628</v>
      </c>
      <c r="AW1287" s="10">
        <v>77.816773871229628</v>
      </c>
      <c r="AX1287" s="17">
        <v>0</v>
      </c>
    </row>
    <row r="1288" spans="1:50" x14ac:dyDescent="0.25">
      <c r="A1288" s="22" t="s">
        <v>2195</v>
      </c>
      <c r="B1288" s="22" t="s">
        <v>3956</v>
      </c>
      <c r="C1288" s="22" t="s">
        <v>2236</v>
      </c>
      <c r="D1288" s="22">
        <v>5551</v>
      </c>
      <c r="E1288" s="22" t="s">
        <v>2538</v>
      </c>
      <c r="F1288" s="43">
        <v>0.29016900000000001</v>
      </c>
      <c r="G1288" s="43">
        <v>80.230134836930006</v>
      </c>
      <c r="H1288" s="43">
        <v>4.0909090909090908</v>
      </c>
      <c r="I1288" s="9">
        <v>0</v>
      </c>
      <c r="J1288" s="9">
        <v>4.0909090909090908</v>
      </c>
      <c r="K1288" s="11">
        <v>3.5874999999999999</v>
      </c>
      <c r="L1288" s="41">
        <v>277</v>
      </c>
      <c r="M1288" s="44">
        <v>379</v>
      </c>
      <c r="N1288" s="13">
        <v>87</v>
      </c>
      <c r="O1288" s="13">
        <v>29</v>
      </c>
      <c r="P1288" s="22">
        <v>0</v>
      </c>
      <c r="Q1288" s="22">
        <v>0</v>
      </c>
      <c r="R1288" s="14">
        <v>0</v>
      </c>
      <c r="S1288" s="22">
        <v>58</v>
      </c>
      <c r="T1288" s="22">
        <v>0.12305555555555558</v>
      </c>
      <c r="U1288" s="22">
        <v>442</v>
      </c>
      <c r="V1288" s="22"/>
      <c r="W1288" s="22">
        <v>99</v>
      </c>
      <c r="X1288" s="22">
        <v>37</v>
      </c>
      <c r="Y1288" s="14">
        <v>63</v>
      </c>
      <c r="Z1288" s="10">
        <v>99</v>
      </c>
      <c r="AA1288" s="22">
        <v>37</v>
      </c>
      <c r="AB1288" s="22">
        <v>141.30000000000001</v>
      </c>
      <c r="AC1288" s="22">
        <v>3.6167083676199303E-3</v>
      </c>
      <c r="AD1288" s="42">
        <v>7.3999999999999999E-4</v>
      </c>
      <c r="AE1288" s="22">
        <v>1326</v>
      </c>
      <c r="AF1288" s="22">
        <v>7.8499816822749063E-2</v>
      </c>
      <c r="AG1288" s="22">
        <v>2.1216166708851098E-3</v>
      </c>
      <c r="AH1288" s="22">
        <v>0</v>
      </c>
      <c r="AI1288" s="22">
        <v>1</v>
      </c>
      <c r="AJ1288" s="22">
        <v>0</v>
      </c>
      <c r="AK1288" s="22">
        <v>0</v>
      </c>
      <c r="AL1288" s="45">
        <v>0</v>
      </c>
      <c r="AM1288" s="45">
        <v>0</v>
      </c>
      <c r="AN1288" s="45">
        <v>0</v>
      </c>
      <c r="AO1288" s="45">
        <v>0</v>
      </c>
      <c r="AP1288" s="45">
        <v>0</v>
      </c>
      <c r="AQ1288" s="45">
        <v>0</v>
      </c>
      <c r="AR1288" s="45">
        <v>0</v>
      </c>
      <c r="AS1288" s="45" t="s">
        <v>4444</v>
      </c>
      <c r="AT1288" s="45" t="s">
        <v>4445</v>
      </c>
      <c r="AU1288" s="45">
        <v>7.8499816822749063E-2</v>
      </c>
      <c r="AV1288" s="10">
        <v>24.2</v>
      </c>
      <c r="AW1288" s="10">
        <v>24.2</v>
      </c>
      <c r="AX1288" s="17">
        <v>0</v>
      </c>
    </row>
    <row r="1289" spans="1:50" x14ac:dyDescent="0.25">
      <c r="A1289" s="22" t="s">
        <v>2906</v>
      </c>
      <c r="B1289" s="22" t="s">
        <v>3954</v>
      </c>
      <c r="C1289" s="22" t="s">
        <v>3080</v>
      </c>
      <c r="D1289" s="22">
        <v>5525</v>
      </c>
      <c r="E1289" s="22" t="s">
        <v>3091</v>
      </c>
      <c r="F1289" s="43">
        <v>0.36378700000000003</v>
      </c>
      <c r="G1289" s="43">
        <v>169.04583627389999</v>
      </c>
      <c r="H1289" s="43">
        <v>8.4140151515151516</v>
      </c>
      <c r="I1289" s="9">
        <v>0</v>
      </c>
      <c r="J1289" s="9">
        <v>8.4140151515151516</v>
      </c>
      <c r="K1289" s="11">
        <v>0</v>
      </c>
      <c r="L1289" s="41">
        <v>1456</v>
      </c>
      <c r="M1289" s="44">
        <v>0</v>
      </c>
      <c r="N1289" s="13">
        <v>0</v>
      </c>
      <c r="O1289" s="13">
        <v>0</v>
      </c>
      <c r="P1289" s="22">
        <v>0</v>
      </c>
      <c r="Q1289" s="22">
        <v>0</v>
      </c>
      <c r="R1289" s="14">
        <v>0</v>
      </c>
      <c r="S1289" s="22">
        <v>161</v>
      </c>
      <c r="T1289" s="22">
        <v>1</v>
      </c>
      <c r="U1289" s="22">
        <v>2656</v>
      </c>
      <c r="V1289" s="22"/>
      <c r="W1289" s="22">
        <v>481</v>
      </c>
      <c r="X1289" s="22">
        <v>318</v>
      </c>
      <c r="Y1289" s="14">
        <v>2656</v>
      </c>
      <c r="Z1289" s="10">
        <v>481</v>
      </c>
      <c r="AA1289" s="22">
        <v>318</v>
      </c>
      <c r="AB1289" s="22">
        <v>898.01</v>
      </c>
      <c r="AC1289" s="22">
        <v>2.1520021316027366E-3</v>
      </c>
      <c r="AD1289" s="42">
        <v>2.15E-3</v>
      </c>
      <c r="AE1289" s="22">
        <v>1327</v>
      </c>
      <c r="AF1289" s="22">
        <v>0.19452146833957423</v>
      </c>
      <c r="AG1289" s="22">
        <v>2.11436378629972E-3</v>
      </c>
      <c r="AH1289" s="22">
        <v>0</v>
      </c>
      <c r="AI1289" s="22">
        <v>0</v>
      </c>
      <c r="AJ1289" s="22">
        <v>0</v>
      </c>
      <c r="AK1289" s="22">
        <v>0</v>
      </c>
      <c r="AL1289" s="45">
        <v>0</v>
      </c>
      <c r="AM1289" s="45">
        <v>0</v>
      </c>
      <c r="AN1289" s="45">
        <v>0</v>
      </c>
      <c r="AO1289" s="45">
        <v>0</v>
      </c>
      <c r="AP1289" s="45">
        <v>0</v>
      </c>
      <c r="AQ1289" s="45">
        <v>0</v>
      </c>
      <c r="AR1289" s="45">
        <v>0</v>
      </c>
      <c r="AS1289" s="45" t="s">
        <v>4444</v>
      </c>
      <c r="AT1289" s="45" t="s">
        <v>4445</v>
      </c>
      <c r="AU1289" s="45">
        <v>0.19452146833957423</v>
      </c>
      <c r="AV1289" s="10">
        <v>57.166524107504614</v>
      </c>
      <c r="AW1289" s="10">
        <v>57.166524107504614</v>
      </c>
      <c r="AX1289" s="17">
        <v>0</v>
      </c>
    </row>
    <row r="1290" spans="1:50" x14ac:dyDescent="0.25">
      <c r="A1290" s="22" t="s">
        <v>1672</v>
      </c>
      <c r="B1290" s="22" t="s">
        <v>3957</v>
      </c>
      <c r="C1290" s="22" t="s">
        <v>1685</v>
      </c>
      <c r="D1290" s="22">
        <v>3123</v>
      </c>
      <c r="E1290" s="22" t="s">
        <v>1686</v>
      </c>
      <c r="F1290" s="43">
        <v>0.24585899999999999</v>
      </c>
      <c r="G1290" s="43">
        <v>79.199865495829997</v>
      </c>
      <c r="H1290" s="43">
        <v>2.9589015151515152</v>
      </c>
      <c r="I1290" s="9">
        <v>0</v>
      </c>
      <c r="J1290" s="9">
        <v>2.9589015151515152</v>
      </c>
      <c r="K1290" s="11">
        <v>0</v>
      </c>
      <c r="L1290" s="41">
        <v>1398</v>
      </c>
      <c r="M1290" s="44">
        <v>0</v>
      </c>
      <c r="N1290" s="13">
        <v>0</v>
      </c>
      <c r="O1290" s="13">
        <v>0</v>
      </c>
      <c r="P1290" s="22">
        <v>0</v>
      </c>
      <c r="Q1290" s="22">
        <v>0</v>
      </c>
      <c r="R1290" s="14">
        <v>0</v>
      </c>
      <c r="S1290" s="22">
        <v>74</v>
      </c>
      <c r="T1290" s="22">
        <v>1</v>
      </c>
      <c r="U1290" s="22">
        <v>2551</v>
      </c>
      <c r="V1290" s="22"/>
      <c r="W1290" s="22">
        <v>462</v>
      </c>
      <c r="X1290" s="22">
        <v>305</v>
      </c>
      <c r="Y1290" s="14">
        <v>2551</v>
      </c>
      <c r="Z1290" s="10">
        <v>462</v>
      </c>
      <c r="AA1290" s="22">
        <v>305</v>
      </c>
      <c r="AB1290" s="22">
        <v>862.53</v>
      </c>
      <c r="AC1290" s="22">
        <v>3.1042855749918523E-3</v>
      </c>
      <c r="AD1290" s="42">
        <v>2.98E-3</v>
      </c>
      <c r="AE1290" s="22">
        <v>1328</v>
      </c>
      <c r="AF1290" s="22">
        <v>0.15407813118410502</v>
      </c>
      <c r="AG1290" s="22">
        <v>2.1106593312891098E-3</v>
      </c>
      <c r="AH1290" s="22">
        <v>0</v>
      </c>
      <c r="AI1290" s="22">
        <v>0</v>
      </c>
      <c r="AJ1290" s="22">
        <v>0</v>
      </c>
      <c r="AK1290" s="22">
        <v>0</v>
      </c>
      <c r="AL1290" s="45">
        <v>0</v>
      </c>
      <c r="AM1290" s="45">
        <v>0</v>
      </c>
      <c r="AN1290" s="45">
        <v>0</v>
      </c>
      <c r="AO1290" s="45">
        <v>0</v>
      </c>
      <c r="AP1290" s="45">
        <v>0</v>
      </c>
      <c r="AQ1290" s="45">
        <v>0</v>
      </c>
      <c r="AR1290" s="45">
        <v>0</v>
      </c>
      <c r="AS1290" s="45" t="s">
        <v>4444</v>
      </c>
      <c r="AT1290" s="45" t="s">
        <v>4445</v>
      </c>
      <c r="AU1290" s="45">
        <v>0.15407813118410502</v>
      </c>
      <c r="AV1290" s="10">
        <v>156.13902579530179</v>
      </c>
      <c r="AW1290" s="10">
        <v>156.13902579530179</v>
      </c>
      <c r="AX1290" s="17">
        <v>0</v>
      </c>
    </row>
    <row r="1291" spans="1:50" x14ac:dyDescent="0.25">
      <c r="A1291" s="22" t="s">
        <v>8</v>
      </c>
      <c r="B1291" s="22" t="s">
        <v>3946</v>
      </c>
      <c r="C1291" s="22" t="s">
        <v>11</v>
      </c>
      <c r="D1291" s="22">
        <v>715</v>
      </c>
      <c r="E1291" s="22" t="s">
        <v>410</v>
      </c>
      <c r="F1291" s="43">
        <v>0.50120399999999998</v>
      </c>
      <c r="G1291" s="43">
        <v>272.60086115547</v>
      </c>
      <c r="H1291" s="43">
        <v>10.017613636363636</v>
      </c>
      <c r="I1291" s="9">
        <v>0</v>
      </c>
      <c r="J1291" s="9">
        <v>10.017613636363636</v>
      </c>
      <c r="K1291" s="11">
        <v>0</v>
      </c>
      <c r="L1291" s="41">
        <v>2081</v>
      </c>
      <c r="M1291" s="44">
        <v>0</v>
      </c>
      <c r="N1291" s="13">
        <v>0</v>
      </c>
      <c r="O1291" s="13">
        <v>0</v>
      </c>
      <c r="P1291" s="22">
        <v>0</v>
      </c>
      <c r="Q1291" s="22">
        <v>0</v>
      </c>
      <c r="R1291" s="14">
        <v>0</v>
      </c>
      <c r="S1291" s="22">
        <v>357</v>
      </c>
      <c r="T1291" s="22">
        <v>1</v>
      </c>
      <c r="U1291" s="22">
        <v>3791</v>
      </c>
      <c r="V1291" s="22"/>
      <c r="W1291" s="22">
        <v>686</v>
      </c>
      <c r="X1291" s="22">
        <v>453</v>
      </c>
      <c r="Y1291" s="14">
        <v>3791</v>
      </c>
      <c r="Z1291" s="10">
        <v>686</v>
      </c>
      <c r="AA1291" s="22">
        <v>453</v>
      </c>
      <c r="AB1291" s="22">
        <v>1281.01</v>
      </c>
      <c r="AC1291" s="22">
        <v>1.8386002079214005E-3</v>
      </c>
      <c r="AD1291" s="42">
        <v>2.6199999999999999E-3</v>
      </c>
      <c r="AE1291" s="22">
        <v>1329</v>
      </c>
      <c r="AF1291" s="22">
        <v>0.31447500669259759</v>
      </c>
      <c r="AG1291" s="22">
        <v>2.11057051471542E-3</v>
      </c>
      <c r="AH1291" s="22">
        <v>0</v>
      </c>
      <c r="AI1291" s="22">
        <v>0</v>
      </c>
      <c r="AJ1291" s="22">
        <v>0</v>
      </c>
      <c r="AK1291" s="22">
        <v>0</v>
      </c>
      <c r="AL1291" s="45">
        <v>0</v>
      </c>
      <c r="AM1291" s="45">
        <v>0</v>
      </c>
      <c r="AN1291" s="45">
        <v>0</v>
      </c>
      <c r="AO1291" s="45">
        <v>0</v>
      </c>
      <c r="AP1291" s="45">
        <v>0</v>
      </c>
      <c r="AQ1291" s="45">
        <v>0</v>
      </c>
      <c r="AR1291" s="45">
        <v>0</v>
      </c>
      <c r="AS1291" s="45" t="s">
        <v>4444</v>
      </c>
      <c r="AT1291" s="45" t="s">
        <v>4445</v>
      </c>
      <c r="AU1291" s="45">
        <v>0.31447500669259759</v>
      </c>
      <c r="AV1291" s="10">
        <v>68.479382905110313</v>
      </c>
      <c r="AW1291" s="10">
        <v>68.479382905110313</v>
      </c>
      <c r="AX1291" s="17">
        <v>0</v>
      </c>
    </row>
    <row r="1292" spans="1:50" x14ac:dyDescent="0.25">
      <c r="A1292" s="22" t="s">
        <v>8</v>
      </c>
      <c r="B1292" s="22" t="s">
        <v>3946</v>
      </c>
      <c r="C1292" s="22" t="s">
        <v>32</v>
      </c>
      <c r="D1292" s="22">
        <v>4719</v>
      </c>
      <c r="E1292" s="22" t="s">
        <v>58</v>
      </c>
      <c r="F1292" s="43">
        <v>0.75024999999999997</v>
      </c>
      <c r="G1292" s="43">
        <v>402.86636460205</v>
      </c>
      <c r="H1292" s="43">
        <v>13.772537878787881</v>
      </c>
      <c r="I1292" s="9">
        <v>0.9748106060606061</v>
      </c>
      <c r="J1292" s="9">
        <v>12.797916666666667</v>
      </c>
      <c r="K1292" s="11">
        <v>8.9867424242424239</v>
      </c>
      <c r="L1292" s="41">
        <v>10942</v>
      </c>
      <c r="M1292" s="44">
        <v>3974</v>
      </c>
      <c r="N1292" s="13">
        <v>3952</v>
      </c>
      <c r="O1292" s="13">
        <v>3521</v>
      </c>
      <c r="P1292" s="22">
        <v>1574</v>
      </c>
      <c r="Q1292" s="22">
        <v>1509</v>
      </c>
      <c r="R1292" s="14">
        <v>28</v>
      </c>
      <c r="S1292" s="22">
        <v>796</v>
      </c>
      <c r="T1292" s="22">
        <v>0.34748827679148508</v>
      </c>
      <c r="U1292" s="22">
        <v>10883</v>
      </c>
      <c r="V1292" s="22"/>
      <c r="W1292" s="22">
        <v>5199</v>
      </c>
      <c r="X1292" s="22">
        <v>4343</v>
      </c>
      <c r="Y1292" s="14">
        <v>6909</v>
      </c>
      <c r="Z1292" s="10">
        <v>3625</v>
      </c>
      <c r="AA1292" s="22">
        <v>2834</v>
      </c>
      <c r="AB1292" s="22">
        <v>5588.06</v>
      </c>
      <c r="AC1292" s="22">
        <v>1.8622800658503579E-3</v>
      </c>
      <c r="AD1292" s="42">
        <v>1.404E-2</v>
      </c>
      <c r="AE1292" s="22">
        <v>1330</v>
      </c>
      <c r="AF1292" s="22">
        <v>0.41327048032693636</v>
      </c>
      <c r="AG1292" s="22">
        <v>2.1085228588108998E-3</v>
      </c>
      <c r="AH1292" s="22">
        <v>0</v>
      </c>
      <c r="AI1292" s="22">
        <v>1</v>
      </c>
      <c r="AJ1292" s="22">
        <v>1</v>
      </c>
      <c r="AK1292" s="22">
        <v>0</v>
      </c>
      <c r="AL1292" s="45">
        <v>0</v>
      </c>
      <c r="AM1292" s="45">
        <v>0</v>
      </c>
      <c r="AN1292" s="45">
        <v>0</v>
      </c>
      <c r="AO1292" s="45">
        <v>0</v>
      </c>
      <c r="AP1292" s="45">
        <v>0</v>
      </c>
      <c r="AQ1292" s="45">
        <v>0</v>
      </c>
      <c r="AR1292" s="45">
        <v>0</v>
      </c>
      <c r="AS1292" s="45" t="s">
        <v>4444</v>
      </c>
      <c r="AT1292" s="45" t="s">
        <v>4443</v>
      </c>
      <c r="AU1292" s="45">
        <v>0.38402516766088735</v>
      </c>
      <c r="AV1292" s="10">
        <v>283.24922676216829</v>
      </c>
      <c r="AW1292" s="10">
        <v>377.49033952612103</v>
      </c>
      <c r="AX1292" s="17">
        <v>7.0779301145505291E-2</v>
      </c>
    </row>
    <row r="1293" spans="1:50" x14ac:dyDescent="0.25">
      <c r="A1293" s="22" t="s">
        <v>8</v>
      </c>
      <c r="B1293" s="22" t="s">
        <v>3946</v>
      </c>
      <c r="C1293" s="22" t="s">
        <v>39</v>
      </c>
      <c r="D1293" s="22">
        <v>4145</v>
      </c>
      <c r="E1293" s="22" t="s">
        <v>49</v>
      </c>
      <c r="F1293" s="43">
        <v>0.35250900000000002</v>
      </c>
      <c r="G1293" s="43">
        <v>196.55129505908999</v>
      </c>
      <c r="H1293" s="43">
        <v>8.5113636363636367</v>
      </c>
      <c r="I1293" s="9">
        <v>3.1439393939393941E-2</v>
      </c>
      <c r="J1293" s="9">
        <v>8.4799242424242429</v>
      </c>
      <c r="K1293" s="11">
        <v>0.39924242424242423</v>
      </c>
      <c r="L1293" s="41">
        <v>3942</v>
      </c>
      <c r="M1293" s="44">
        <v>370</v>
      </c>
      <c r="N1293" s="13">
        <v>289</v>
      </c>
      <c r="O1293" s="13">
        <v>244</v>
      </c>
      <c r="P1293" s="22">
        <v>166</v>
      </c>
      <c r="Q1293" s="22">
        <v>152</v>
      </c>
      <c r="R1293" s="14">
        <v>0</v>
      </c>
      <c r="S1293" s="22">
        <v>306</v>
      </c>
      <c r="T1293" s="22">
        <v>0.95309301290609705</v>
      </c>
      <c r="U1293" s="22">
        <v>7204</v>
      </c>
      <c r="V1293" s="22"/>
      <c r="W1293" s="22">
        <v>1523</v>
      </c>
      <c r="X1293" s="22">
        <v>1058</v>
      </c>
      <c r="Y1293" s="14">
        <v>6834</v>
      </c>
      <c r="Z1293" s="10">
        <v>1357</v>
      </c>
      <c r="AA1293" s="22">
        <v>906</v>
      </c>
      <c r="AB1293" s="22">
        <v>2474.15</v>
      </c>
      <c r="AC1293" s="22">
        <v>1.7934707573105729E-3</v>
      </c>
      <c r="AD1293" s="42">
        <v>5.0600000000000003E-3</v>
      </c>
      <c r="AE1293" s="22">
        <v>1331</v>
      </c>
      <c r="AF1293" s="22">
        <v>0.36612286577720177</v>
      </c>
      <c r="AG1293" s="22">
        <v>2.09213066158401E-3</v>
      </c>
      <c r="AH1293" s="22">
        <v>0</v>
      </c>
      <c r="AI1293" s="22">
        <v>0</v>
      </c>
      <c r="AJ1293" s="22">
        <v>0</v>
      </c>
      <c r="AK1293" s="22">
        <v>0</v>
      </c>
      <c r="AL1293" s="45">
        <v>0</v>
      </c>
      <c r="AM1293" s="45">
        <v>0</v>
      </c>
      <c r="AN1293" s="45">
        <v>0</v>
      </c>
      <c r="AO1293" s="45">
        <v>0</v>
      </c>
      <c r="AP1293" s="45">
        <v>0</v>
      </c>
      <c r="AQ1293" s="45">
        <v>0</v>
      </c>
      <c r="AR1293" s="45">
        <v>0</v>
      </c>
      <c r="AS1293" s="45" t="s">
        <v>4444</v>
      </c>
      <c r="AT1293" s="45" t="s">
        <v>4444</v>
      </c>
      <c r="AU1293" s="45">
        <v>0.36477047601932427</v>
      </c>
      <c r="AV1293" s="10">
        <v>160.02501451735381</v>
      </c>
      <c r="AW1293" s="10">
        <v>178.93724966622162</v>
      </c>
      <c r="AX1293" s="17">
        <v>3.6938139741878062E-3</v>
      </c>
    </row>
    <row r="1294" spans="1:50" x14ac:dyDescent="0.25">
      <c r="A1294" s="22" t="s">
        <v>2195</v>
      </c>
      <c r="B1294" s="22" t="s">
        <v>3962</v>
      </c>
      <c r="C1294" s="22" t="s">
        <v>2249</v>
      </c>
      <c r="D1294" s="22">
        <v>5561</v>
      </c>
      <c r="E1294" s="22" t="s">
        <v>2476</v>
      </c>
      <c r="F1294" s="43">
        <v>5.3104999999999999E-2</v>
      </c>
      <c r="G1294" s="43">
        <v>42.219127333209997</v>
      </c>
      <c r="H1294" s="43">
        <v>2.3053030303030302</v>
      </c>
      <c r="I1294" s="9">
        <v>0.60681818181818181</v>
      </c>
      <c r="J1294" s="9">
        <v>1.6984848484848487</v>
      </c>
      <c r="K1294" s="11">
        <v>2.3053030303030302</v>
      </c>
      <c r="L1294" s="41">
        <v>723</v>
      </c>
      <c r="M1294" s="44">
        <v>382</v>
      </c>
      <c r="N1294" s="13">
        <v>381</v>
      </c>
      <c r="O1294" s="13">
        <v>290</v>
      </c>
      <c r="P1294" s="22">
        <v>55</v>
      </c>
      <c r="Q1294" s="22">
        <v>37</v>
      </c>
      <c r="R1294" s="14">
        <v>0</v>
      </c>
      <c r="S1294" s="22">
        <v>74</v>
      </c>
      <c r="T1294" s="22">
        <v>0</v>
      </c>
      <c r="U1294" s="22">
        <v>382</v>
      </c>
      <c r="V1294" s="22"/>
      <c r="W1294" s="22">
        <v>381</v>
      </c>
      <c r="X1294" s="22">
        <v>290</v>
      </c>
      <c r="Y1294" s="14">
        <v>0</v>
      </c>
      <c r="Z1294" s="10">
        <v>326</v>
      </c>
      <c r="AA1294" s="22">
        <v>253</v>
      </c>
      <c r="AB1294" s="22">
        <v>446.62</v>
      </c>
      <c r="AC1294" s="22">
        <v>1.2578421998369223E-3</v>
      </c>
      <c r="AD1294" s="42">
        <v>8.4999999999999995E-4</v>
      </c>
      <c r="AE1294" s="22">
        <v>1332</v>
      </c>
      <c r="AF1294" s="22">
        <v>6.2684478658793698E-3</v>
      </c>
      <c r="AG1294" s="22">
        <v>2.0894826219597898E-3</v>
      </c>
      <c r="AH1294" s="22">
        <v>0</v>
      </c>
      <c r="AI1294" s="22">
        <v>0</v>
      </c>
      <c r="AJ1294" s="22">
        <v>0</v>
      </c>
      <c r="AK1294" s="22">
        <v>0</v>
      </c>
      <c r="AL1294" s="45">
        <v>0</v>
      </c>
      <c r="AM1294" s="45">
        <v>0</v>
      </c>
      <c r="AN1294" s="45">
        <v>0</v>
      </c>
      <c r="AO1294" s="45">
        <v>0</v>
      </c>
      <c r="AP1294" s="45">
        <v>0</v>
      </c>
      <c r="AQ1294" s="45">
        <v>0</v>
      </c>
      <c r="AR1294" s="45">
        <v>0</v>
      </c>
      <c r="AS1294" s="45" t="s">
        <v>4444</v>
      </c>
      <c r="AT1294" s="45" t="s">
        <v>4445</v>
      </c>
      <c r="AU1294" s="45">
        <v>4.6184226471579198E-3</v>
      </c>
      <c r="AV1294" s="10">
        <v>191.93577163247099</v>
      </c>
      <c r="AW1294" s="10">
        <v>165.27111403220508</v>
      </c>
      <c r="AX1294" s="17">
        <v>0.26322707854091359</v>
      </c>
    </row>
    <row r="1295" spans="1:50" x14ac:dyDescent="0.25">
      <c r="A1295" s="22" t="s">
        <v>2195</v>
      </c>
      <c r="B1295" s="22" t="s">
        <v>3962</v>
      </c>
      <c r="C1295" s="22" t="s">
        <v>2239</v>
      </c>
      <c r="D1295" s="22">
        <v>5138</v>
      </c>
      <c r="E1295" s="22" t="s">
        <v>2336</v>
      </c>
      <c r="F1295" s="43">
        <v>0.33565</v>
      </c>
      <c r="G1295" s="43">
        <v>186.47203489611999</v>
      </c>
      <c r="H1295" s="43">
        <v>6.5143939393939396</v>
      </c>
      <c r="I1295" s="9">
        <v>0</v>
      </c>
      <c r="J1295" s="9">
        <v>6.5143939393939396</v>
      </c>
      <c r="K1295" s="11">
        <v>0</v>
      </c>
      <c r="L1295" s="41">
        <v>1430</v>
      </c>
      <c r="M1295" s="44">
        <v>0</v>
      </c>
      <c r="N1295" s="13">
        <v>0</v>
      </c>
      <c r="O1295" s="13">
        <v>0</v>
      </c>
      <c r="P1295" s="22">
        <v>0</v>
      </c>
      <c r="Q1295" s="22">
        <v>0</v>
      </c>
      <c r="R1295" s="14">
        <v>0</v>
      </c>
      <c r="S1295" s="22">
        <v>176</v>
      </c>
      <c r="T1295" s="22">
        <v>1</v>
      </c>
      <c r="U1295" s="22">
        <v>2609</v>
      </c>
      <c r="V1295" s="22"/>
      <c r="W1295" s="22">
        <v>473</v>
      </c>
      <c r="X1295" s="22">
        <v>312</v>
      </c>
      <c r="Y1295" s="14">
        <v>2609</v>
      </c>
      <c r="Z1295" s="10">
        <v>473</v>
      </c>
      <c r="AA1295" s="22">
        <v>312</v>
      </c>
      <c r="AB1295" s="22">
        <v>882.82</v>
      </c>
      <c r="AC1295" s="22">
        <v>1.8000018082442453E-3</v>
      </c>
      <c r="AD1295" s="42">
        <v>1.7700000000000001E-3</v>
      </c>
      <c r="AE1295" s="22">
        <v>1333</v>
      </c>
      <c r="AF1295" s="22">
        <v>0.14924858220117793</v>
      </c>
      <c r="AG1295" s="22">
        <v>2.07289697501636E-3</v>
      </c>
      <c r="AH1295" s="22">
        <v>0</v>
      </c>
      <c r="AI1295" s="22">
        <v>0</v>
      </c>
      <c r="AJ1295" s="22">
        <v>0</v>
      </c>
      <c r="AK1295" s="22">
        <v>0</v>
      </c>
      <c r="AL1295" s="45">
        <v>0</v>
      </c>
      <c r="AM1295" s="45">
        <v>0</v>
      </c>
      <c r="AN1295" s="45">
        <v>0</v>
      </c>
      <c r="AO1295" s="45">
        <v>0</v>
      </c>
      <c r="AP1295" s="45">
        <v>0</v>
      </c>
      <c r="AQ1295" s="45">
        <v>0</v>
      </c>
      <c r="AR1295" s="45">
        <v>0</v>
      </c>
      <c r="AS1295" s="45" t="s">
        <v>4444</v>
      </c>
      <c r="AT1295" s="45" t="s">
        <v>4445</v>
      </c>
      <c r="AU1295" s="45">
        <v>0.14924858220117793</v>
      </c>
      <c r="AV1295" s="10">
        <v>72.608442842190954</v>
      </c>
      <c r="AW1295" s="10">
        <v>72.608442842190954</v>
      </c>
      <c r="AX1295" s="17">
        <v>0</v>
      </c>
    </row>
    <row r="1296" spans="1:50" x14ac:dyDescent="0.25">
      <c r="A1296" s="22" t="s">
        <v>8</v>
      </c>
      <c r="B1296" s="22" t="s">
        <v>3946</v>
      </c>
      <c r="C1296" s="22" t="s">
        <v>25</v>
      </c>
      <c r="D1296" s="22">
        <v>4726</v>
      </c>
      <c r="E1296" s="22" t="s">
        <v>47</v>
      </c>
      <c r="F1296" s="43">
        <v>1.0123219999999999</v>
      </c>
      <c r="G1296" s="43">
        <v>557.19952804760999</v>
      </c>
      <c r="H1296" s="43">
        <v>22.744507575757577</v>
      </c>
      <c r="I1296" s="9">
        <v>0</v>
      </c>
      <c r="J1296" s="9">
        <v>22.744507575757577</v>
      </c>
      <c r="K1296" s="11">
        <v>0</v>
      </c>
      <c r="L1296" s="41">
        <v>11731</v>
      </c>
      <c r="M1296" s="44">
        <v>0</v>
      </c>
      <c r="N1296" s="13">
        <v>0</v>
      </c>
      <c r="O1296" s="13">
        <v>0</v>
      </c>
      <c r="P1296" s="22">
        <v>0</v>
      </c>
      <c r="Q1296" s="22">
        <v>0</v>
      </c>
      <c r="R1296" s="14">
        <v>0</v>
      </c>
      <c r="S1296" s="22">
        <v>976</v>
      </c>
      <c r="T1296" s="22">
        <v>1</v>
      </c>
      <c r="U1296" s="22">
        <v>21315</v>
      </c>
      <c r="V1296" s="22"/>
      <c r="W1296" s="22">
        <v>3846</v>
      </c>
      <c r="X1296" s="22">
        <v>2534</v>
      </c>
      <c r="Y1296" s="14">
        <v>21315</v>
      </c>
      <c r="Z1296" s="10">
        <v>3846</v>
      </c>
      <c r="AA1296" s="22">
        <v>2534</v>
      </c>
      <c r="AB1296" s="22">
        <v>7187.37</v>
      </c>
      <c r="AC1296" s="22">
        <v>1.8168034053207274E-3</v>
      </c>
      <c r="AD1296" s="42">
        <v>1.453E-2</v>
      </c>
      <c r="AE1296" s="22">
        <v>1334</v>
      </c>
      <c r="AF1296" s="22">
        <v>0.75160002087158873</v>
      </c>
      <c r="AG1296" s="22">
        <v>2.0423913610640998E-3</v>
      </c>
      <c r="AH1296" s="22">
        <v>0</v>
      </c>
      <c r="AI1296" s="22">
        <v>0</v>
      </c>
      <c r="AJ1296" s="22">
        <v>0</v>
      </c>
      <c r="AK1296" s="22">
        <v>0</v>
      </c>
      <c r="AL1296" s="45">
        <v>0</v>
      </c>
      <c r="AM1296" s="45">
        <v>0</v>
      </c>
      <c r="AN1296" s="45">
        <v>0</v>
      </c>
      <c r="AO1296" s="45">
        <v>0</v>
      </c>
      <c r="AP1296" s="45">
        <v>0</v>
      </c>
      <c r="AQ1296" s="45">
        <v>0</v>
      </c>
      <c r="AR1296" s="45">
        <v>0</v>
      </c>
      <c r="AS1296" s="45" t="s">
        <v>4444</v>
      </c>
      <c r="AT1296" s="45" t="s">
        <v>4443</v>
      </c>
      <c r="AU1296" s="45">
        <v>0.75160002087158873</v>
      </c>
      <c r="AV1296" s="10">
        <v>169.09576904180994</v>
      </c>
      <c r="AW1296" s="10">
        <v>169.09576904180994</v>
      </c>
      <c r="AX1296" s="17">
        <v>0</v>
      </c>
    </row>
    <row r="1297" spans="1:50" x14ac:dyDescent="0.25">
      <c r="A1297" s="22" t="s">
        <v>2906</v>
      </c>
      <c r="B1297" s="22" t="s">
        <v>3954</v>
      </c>
      <c r="C1297" s="22" t="s">
        <v>2970</v>
      </c>
      <c r="D1297" s="22">
        <v>8884</v>
      </c>
      <c r="E1297" s="22" t="s">
        <v>2971</v>
      </c>
      <c r="F1297" s="43">
        <v>9.7025E-2</v>
      </c>
      <c r="G1297" s="43">
        <v>59.080926140659997</v>
      </c>
      <c r="H1297" s="43">
        <v>5.1013257575757587</v>
      </c>
      <c r="I1297" s="9">
        <v>0</v>
      </c>
      <c r="J1297" s="9">
        <v>5.1013257575757587</v>
      </c>
      <c r="K1297" s="11">
        <v>0</v>
      </c>
      <c r="L1297" s="41">
        <v>162</v>
      </c>
      <c r="M1297" s="44">
        <v>0</v>
      </c>
      <c r="N1297" s="13">
        <v>0</v>
      </c>
      <c r="O1297" s="13">
        <v>0</v>
      </c>
      <c r="P1297" s="22">
        <v>0</v>
      </c>
      <c r="Q1297" s="22">
        <v>0</v>
      </c>
      <c r="R1297" s="14">
        <v>0</v>
      </c>
      <c r="S1297" s="22">
        <v>83</v>
      </c>
      <c r="T1297" s="22">
        <v>1</v>
      </c>
      <c r="U1297" s="22">
        <v>306</v>
      </c>
      <c r="V1297" s="22"/>
      <c r="W1297" s="22">
        <v>57</v>
      </c>
      <c r="X1297" s="22">
        <v>39</v>
      </c>
      <c r="Y1297" s="14">
        <v>306</v>
      </c>
      <c r="Z1297" s="10">
        <v>57</v>
      </c>
      <c r="AA1297" s="22">
        <v>39</v>
      </c>
      <c r="AB1297" s="22">
        <v>105.63</v>
      </c>
      <c r="AC1297" s="22">
        <v>1.642238981985534E-3</v>
      </c>
      <c r="AD1297" s="42">
        <v>1.9000000000000001E-4</v>
      </c>
      <c r="AE1297" s="22">
        <v>1335</v>
      </c>
      <c r="AF1297" s="22">
        <v>5.5140025868158589E-2</v>
      </c>
      <c r="AG1297" s="22">
        <v>2.04222318030217E-3</v>
      </c>
      <c r="AH1297" s="22">
        <v>0</v>
      </c>
      <c r="AI1297" s="22">
        <v>0</v>
      </c>
      <c r="AJ1297" s="22">
        <v>0</v>
      </c>
      <c r="AK1297" s="22">
        <v>0</v>
      </c>
      <c r="AL1297" s="45">
        <v>0</v>
      </c>
      <c r="AM1297" s="45">
        <v>0</v>
      </c>
      <c r="AN1297" s="45">
        <v>0</v>
      </c>
      <c r="AO1297" s="45">
        <v>0</v>
      </c>
      <c r="AP1297" s="45">
        <v>0</v>
      </c>
      <c r="AQ1297" s="45">
        <v>0</v>
      </c>
      <c r="AR1297" s="45">
        <v>0</v>
      </c>
      <c r="AS1297" s="45" t="s">
        <v>4444</v>
      </c>
      <c r="AT1297" s="45" t="s">
        <v>4445</v>
      </c>
      <c r="AU1297" s="45">
        <v>5.5140025868158589E-2</v>
      </c>
      <c r="AV1297" s="10">
        <v>11.17356599220345</v>
      </c>
      <c r="AW1297" s="10">
        <v>11.17356599220345</v>
      </c>
      <c r="AX1297" s="17">
        <v>0</v>
      </c>
    </row>
    <row r="1298" spans="1:50" x14ac:dyDescent="0.25">
      <c r="A1298" s="22" t="s">
        <v>2906</v>
      </c>
      <c r="B1298" s="22" t="s">
        <v>3950</v>
      </c>
      <c r="C1298" s="22" t="s">
        <v>2952</v>
      </c>
      <c r="D1298" s="22">
        <v>1425</v>
      </c>
      <c r="E1298" s="22" t="s">
        <v>3471</v>
      </c>
      <c r="F1298" s="43">
        <v>0.15964600000000001</v>
      </c>
      <c r="G1298" s="43">
        <v>43.67005132888</v>
      </c>
      <c r="H1298" s="43">
        <v>1.7149621212121213</v>
      </c>
      <c r="I1298" s="9">
        <v>0</v>
      </c>
      <c r="J1298" s="9">
        <v>1.7149621212121213</v>
      </c>
      <c r="K1298" s="11">
        <v>0</v>
      </c>
      <c r="L1298" s="41">
        <v>87</v>
      </c>
      <c r="M1298" s="44">
        <v>0</v>
      </c>
      <c r="N1298" s="13">
        <v>0</v>
      </c>
      <c r="O1298" s="13">
        <v>0</v>
      </c>
      <c r="P1298" s="22">
        <v>0</v>
      </c>
      <c r="Q1298" s="22">
        <v>0</v>
      </c>
      <c r="R1298" s="14">
        <v>0</v>
      </c>
      <c r="S1298" s="22">
        <v>46</v>
      </c>
      <c r="T1298" s="22">
        <v>1</v>
      </c>
      <c r="U1298" s="22">
        <v>170</v>
      </c>
      <c r="V1298" s="22"/>
      <c r="W1298" s="22">
        <v>33</v>
      </c>
      <c r="X1298" s="22">
        <v>22</v>
      </c>
      <c r="Y1298" s="14">
        <v>170</v>
      </c>
      <c r="Z1298" s="10">
        <v>33</v>
      </c>
      <c r="AA1298" s="22">
        <v>22</v>
      </c>
      <c r="AB1298" s="22">
        <v>60.51</v>
      </c>
      <c r="AC1298" s="22">
        <v>3.655731906466125E-3</v>
      </c>
      <c r="AD1298" s="42">
        <v>2.5000000000000001E-4</v>
      </c>
      <c r="AE1298" s="22">
        <v>1336</v>
      </c>
      <c r="AF1298" s="22">
        <v>3.4698855782984657E-2</v>
      </c>
      <c r="AG1298" s="22">
        <v>2.0411091637049798E-3</v>
      </c>
      <c r="AH1298" s="22">
        <v>0</v>
      </c>
      <c r="AI1298" s="22">
        <v>0</v>
      </c>
      <c r="AJ1298" s="22">
        <v>0</v>
      </c>
      <c r="AK1298" s="22">
        <v>0</v>
      </c>
      <c r="AL1298" s="45">
        <v>0</v>
      </c>
      <c r="AM1298" s="45">
        <v>0</v>
      </c>
      <c r="AN1298" s="45">
        <v>0</v>
      </c>
      <c r="AO1298" s="45">
        <v>0</v>
      </c>
      <c r="AP1298" s="45">
        <v>0</v>
      </c>
      <c r="AQ1298" s="45">
        <v>0</v>
      </c>
      <c r="AR1298" s="45">
        <v>0</v>
      </c>
      <c r="AS1298" s="45" t="s">
        <v>4444</v>
      </c>
      <c r="AT1298" s="45" t="s">
        <v>4445</v>
      </c>
      <c r="AU1298" s="45">
        <v>3.4698855782984657E-2</v>
      </c>
      <c r="AV1298" s="10">
        <v>19.242407509663167</v>
      </c>
      <c r="AW1298" s="10">
        <v>19.242407509663167</v>
      </c>
      <c r="AX1298" s="17">
        <v>0</v>
      </c>
    </row>
    <row r="1299" spans="1:50" x14ac:dyDescent="0.25">
      <c r="A1299" s="22" t="s">
        <v>1672</v>
      </c>
      <c r="B1299" s="22" t="s">
        <v>3951</v>
      </c>
      <c r="C1299" s="22" t="s">
        <v>2145</v>
      </c>
      <c r="D1299" s="22">
        <v>9105</v>
      </c>
      <c r="E1299" s="22" t="s">
        <v>2146</v>
      </c>
      <c r="F1299" s="43">
        <v>0.39227800000000002</v>
      </c>
      <c r="G1299" s="43">
        <v>185.96103630974</v>
      </c>
      <c r="H1299" s="43">
        <v>8.6503787878787879</v>
      </c>
      <c r="I1299" s="9">
        <v>0</v>
      </c>
      <c r="J1299" s="9">
        <v>8.6503787878787879</v>
      </c>
      <c r="K1299" s="11">
        <v>0</v>
      </c>
      <c r="L1299" s="41">
        <v>121</v>
      </c>
      <c r="M1299" s="44">
        <v>0</v>
      </c>
      <c r="N1299" s="13">
        <v>0</v>
      </c>
      <c r="O1299" s="13">
        <v>0</v>
      </c>
      <c r="P1299" s="22">
        <v>0</v>
      </c>
      <c r="Q1299" s="22">
        <v>0</v>
      </c>
      <c r="R1299" s="14">
        <v>0</v>
      </c>
      <c r="S1299" s="22">
        <v>119</v>
      </c>
      <c r="T1299" s="22">
        <v>1</v>
      </c>
      <c r="U1299" s="22">
        <v>232</v>
      </c>
      <c r="V1299" s="22"/>
      <c r="W1299" s="22">
        <v>44</v>
      </c>
      <c r="X1299" s="22">
        <v>30</v>
      </c>
      <c r="Y1299" s="14">
        <v>232</v>
      </c>
      <c r="Z1299" s="10">
        <v>44</v>
      </c>
      <c r="AA1299" s="22">
        <v>30</v>
      </c>
      <c r="AB1299" s="22">
        <v>81.16</v>
      </c>
      <c r="AC1299" s="22">
        <v>2.1094634004223058E-3</v>
      </c>
      <c r="AD1299" s="42">
        <v>1.9000000000000001E-4</v>
      </c>
      <c r="AE1299" s="22">
        <v>1337</v>
      </c>
      <c r="AF1299" s="22">
        <v>6.9275099008040464E-2</v>
      </c>
      <c r="AG1299" s="22">
        <v>2.0375029120011899E-3</v>
      </c>
      <c r="AH1299" s="22">
        <v>0</v>
      </c>
      <c r="AI1299" s="22">
        <v>0</v>
      </c>
      <c r="AJ1299" s="22">
        <v>0</v>
      </c>
      <c r="AK1299" s="22">
        <v>0</v>
      </c>
      <c r="AL1299" s="45">
        <v>0</v>
      </c>
      <c r="AM1299" s="45">
        <v>0</v>
      </c>
      <c r="AN1299" s="45">
        <v>0</v>
      </c>
      <c r="AO1299" s="45">
        <v>0</v>
      </c>
      <c r="AP1299" s="45">
        <v>0</v>
      </c>
      <c r="AQ1299" s="45">
        <v>0</v>
      </c>
      <c r="AR1299" s="45">
        <v>0</v>
      </c>
      <c r="AS1299" s="45" t="s">
        <v>4444</v>
      </c>
      <c r="AT1299" s="45" t="s">
        <v>4445</v>
      </c>
      <c r="AU1299" s="45">
        <v>6.9275099008040464E-2</v>
      </c>
      <c r="AV1299" s="10">
        <v>5.0864824626702285</v>
      </c>
      <c r="AW1299" s="10">
        <v>5.0864824626702285</v>
      </c>
      <c r="AX1299" s="17">
        <v>0</v>
      </c>
    </row>
    <row r="1300" spans="1:50" x14ac:dyDescent="0.25">
      <c r="A1300" s="22" t="s">
        <v>1672</v>
      </c>
      <c r="B1300" s="22" t="s">
        <v>3957</v>
      </c>
      <c r="C1300" s="22" t="s">
        <v>486</v>
      </c>
      <c r="D1300" s="22">
        <v>4455</v>
      </c>
      <c r="E1300" s="22" t="s">
        <v>1879</v>
      </c>
      <c r="F1300" s="43">
        <v>0.39577200000000001</v>
      </c>
      <c r="G1300" s="43">
        <v>178.59471032962</v>
      </c>
      <c r="H1300" s="43">
        <v>8.9950757575757585</v>
      </c>
      <c r="I1300" s="9">
        <v>1.8005681818181818</v>
      </c>
      <c r="J1300" s="9">
        <v>7.1946969696969703</v>
      </c>
      <c r="K1300" s="11">
        <v>7.0253787878787879</v>
      </c>
      <c r="L1300" s="41">
        <v>3516</v>
      </c>
      <c r="M1300" s="44">
        <v>4133</v>
      </c>
      <c r="N1300" s="13">
        <v>814</v>
      </c>
      <c r="O1300" s="13">
        <v>625</v>
      </c>
      <c r="P1300" s="22">
        <v>641</v>
      </c>
      <c r="Q1300" s="22">
        <v>485</v>
      </c>
      <c r="R1300" s="14">
        <v>0</v>
      </c>
      <c r="S1300" s="22">
        <v>350</v>
      </c>
      <c r="T1300" s="22">
        <v>0.21897502842464311</v>
      </c>
      <c r="U1300" s="22">
        <v>5534</v>
      </c>
      <c r="V1300" s="22"/>
      <c r="W1300" s="22">
        <v>1067</v>
      </c>
      <c r="X1300" s="22">
        <v>792</v>
      </c>
      <c r="Y1300" s="14">
        <v>1401</v>
      </c>
      <c r="Z1300" s="10">
        <v>426</v>
      </c>
      <c r="AA1300" s="22">
        <v>307</v>
      </c>
      <c r="AB1300" s="22">
        <v>709.71</v>
      </c>
      <c r="AC1300" s="22">
        <v>2.2160342782244265E-3</v>
      </c>
      <c r="AD1300" s="42">
        <v>1.9599999999999999E-3</v>
      </c>
      <c r="AE1300" s="22">
        <v>1339</v>
      </c>
      <c r="AF1300" s="22">
        <v>0.22335907744255271</v>
      </c>
      <c r="AG1300" s="22">
        <v>2.03053706765957E-3</v>
      </c>
      <c r="AH1300" s="22">
        <v>0</v>
      </c>
      <c r="AI1300" s="22">
        <v>1</v>
      </c>
      <c r="AJ1300" s="22">
        <v>1</v>
      </c>
      <c r="AK1300" s="22">
        <v>0</v>
      </c>
      <c r="AL1300" s="45">
        <v>0</v>
      </c>
      <c r="AM1300" s="45">
        <v>0</v>
      </c>
      <c r="AN1300" s="45">
        <v>0</v>
      </c>
      <c r="AO1300" s="45">
        <v>0</v>
      </c>
      <c r="AP1300" s="45">
        <v>0</v>
      </c>
      <c r="AQ1300" s="45">
        <v>0</v>
      </c>
      <c r="AR1300" s="45">
        <v>0</v>
      </c>
      <c r="AS1300" s="45" t="s">
        <v>4444</v>
      </c>
      <c r="AT1300" s="45" t="s">
        <v>4445</v>
      </c>
      <c r="AU1300" s="45">
        <v>0.17865340114304318</v>
      </c>
      <c r="AV1300" s="10">
        <v>59.210276929556699</v>
      </c>
      <c r="AW1300" s="10">
        <v>118.62045732092474</v>
      </c>
      <c r="AX1300" s="17">
        <v>0.20017265338779633</v>
      </c>
    </row>
    <row r="1301" spans="1:50" x14ac:dyDescent="0.25">
      <c r="A1301" s="22" t="s">
        <v>8</v>
      </c>
      <c r="B1301" s="22" t="s">
        <v>3946</v>
      </c>
      <c r="C1301" s="22" t="s">
        <v>45</v>
      </c>
      <c r="D1301" s="22">
        <v>5042</v>
      </c>
      <c r="E1301" s="22" t="s">
        <v>134</v>
      </c>
      <c r="F1301" s="43">
        <v>0.56480900000000001</v>
      </c>
      <c r="G1301" s="43">
        <v>299.39622555836002</v>
      </c>
      <c r="H1301" s="43">
        <v>13.109848484848486</v>
      </c>
      <c r="I1301" s="9">
        <v>2.5020833333333337</v>
      </c>
      <c r="J1301" s="9">
        <v>10.607765151515153</v>
      </c>
      <c r="K1301" s="11">
        <v>3.4886363636363638</v>
      </c>
      <c r="L1301" s="41">
        <v>4128</v>
      </c>
      <c r="M1301" s="44">
        <v>370</v>
      </c>
      <c r="N1301" s="13">
        <v>82</v>
      </c>
      <c r="O1301" s="13">
        <v>73</v>
      </c>
      <c r="P1301" s="22">
        <v>11</v>
      </c>
      <c r="Q1301" s="22">
        <v>11</v>
      </c>
      <c r="R1301" s="14">
        <v>0</v>
      </c>
      <c r="S1301" s="22">
        <v>399</v>
      </c>
      <c r="T1301" s="22">
        <v>0.73389193874602721</v>
      </c>
      <c r="U1301" s="22">
        <v>5880</v>
      </c>
      <c r="V1301" s="22"/>
      <c r="W1301" s="22">
        <v>1077</v>
      </c>
      <c r="X1301" s="22">
        <v>729</v>
      </c>
      <c r="Y1301" s="14">
        <v>5510</v>
      </c>
      <c r="Z1301" s="10">
        <v>1066</v>
      </c>
      <c r="AA1301" s="22">
        <v>718</v>
      </c>
      <c r="AB1301" s="22">
        <v>1956.32</v>
      </c>
      <c r="AC1301" s="22">
        <v>1.8864933883072758E-3</v>
      </c>
      <c r="AD1301" s="42">
        <v>4.1799999999999997E-3</v>
      </c>
      <c r="AE1301" s="22">
        <v>1340</v>
      </c>
      <c r="AF1301" s="22">
        <v>0.19665400153859963</v>
      </c>
      <c r="AG1301" s="22">
        <v>2.0273608406041199E-3</v>
      </c>
      <c r="AH1301" s="22">
        <v>0</v>
      </c>
      <c r="AI1301" s="22">
        <v>0</v>
      </c>
      <c r="AJ1301" s="22">
        <v>0</v>
      </c>
      <c r="AK1301" s="22">
        <v>0</v>
      </c>
      <c r="AL1301" s="45">
        <v>0</v>
      </c>
      <c r="AM1301" s="45">
        <v>0</v>
      </c>
      <c r="AN1301" s="45">
        <v>0</v>
      </c>
      <c r="AO1301" s="45">
        <v>0</v>
      </c>
      <c r="AP1301" s="45">
        <v>0</v>
      </c>
      <c r="AQ1301" s="45">
        <v>0</v>
      </c>
      <c r="AR1301" s="45">
        <v>0</v>
      </c>
      <c r="AS1301" s="45" t="s">
        <v>4444</v>
      </c>
      <c r="AT1301" s="45" t="s">
        <v>4444</v>
      </c>
      <c r="AU1301" s="45">
        <v>0.15912155406205472</v>
      </c>
      <c r="AV1301" s="10">
        <v>100.49242086093305</v>
      </c>
      <c r="AW1301" s="10">
        <v>82.151979196763932</v>
      </c>
      <c r="AX1301" s="17">
        <v>0.19085524414908986</v>
      </c>
    </row>
    <row r="1302" spans="1:50" x14ac:dyDescent="0.25">
      <c r="A1302" s="22" t="s">
        <v>964</v>
      </c>
      <c r="B1302" s="22" t="s">
        <v>3952</v>
      </c>
      <c r="C1302" s="22" t="s">
        <v>1209</v>
      </c>
      <c r="D1302" s="22">
        <v>4765</v>
      </c>
      <c r="E1302" s="22" t="s">
        <v>1603</v>
      </c>
      <c r="F1302" s="43">
        <v>0.32311699999999999</v>
      </c>
      <c r="G1302" s="43">
        <v>51.603493968499997</v>
      </c>
      <c r="H1302" s="43">
        <v>1.6734848484848486</v>
      </c>
      <c r="I1302" s="9">
        <v>0</v>
      </c>
      <c r="J1302" s="9">
        <v>1.6734848484848486</v>
      </c>
      <c r="K1302" s="11">
        <v>0</v>
      </c>
      <c r="L1302" s="41">
        <v>72</v>
      </c>
      <c r="M1302" s="44">
        <v>0</v>
      </c>
      <c r="N1302" s="13">
        <v>0</v>
      </c>
      <c r="O1302" s="13">
        <v>0</v>
      </c>
      <c r="P1302" s="22">
        <v>0</v>
      </c>
      <c r="Q1302" s="22">
        <v>0</v>
      </c>
      <c r="R1302" s="14">
        <v>0</v>
      </c>
      <c r="S1302" s="22">
        <v>20</v>
      </c>
      <c r="T1302" s="22">
        <v>1</v>
      </c>
      <c r="U1302" s="22">
        <v>143</v>
      </c>
      <c r="V1302" s="22"/>
      <c r="W1302" s="22">
        <v>28</v>
      </c>
      <c r="X1302" s="22">
        <v>19</v>
      </c>
      <c r="Y1302" s="14">
        <v>143</v>
      </c>
      <c r="Z1302" s="10">
        <v>28</v>
      </c>
      <c r="AA1302" s="22">
        <v>19</v>
      </c>
      <c r="AB1302" s="22">
        <v>51.23</v>
      </c>
      <c r="AC1302" s="22">
        <v>6.2615333798373869E-3</v>
      </c>
      <c r="AD1302" s="42">
        <v>3.6000000000000002E-4</v>
      </c>
      <c r="AE1302" s="22">
        <v>1341</v>
      </c>
      <c r="AF1302" s="22">
        <v>2.634806769682425E-2</v>
      </c>
      <c r="AG1302" s="22">
        <v>2.0267744382172501E-3</v>
      </c>
      <c r="AH1302" s="22">
        <v>0</v>
      </c>
      <c r="AI1302" s="22">
        <v>0</v>
      </c>
      <c r="AJ1302" s="22">
        <v>0</v>
      </c>
      <c r="AK1302" s="22">
        <v>0</v>
      </c>
      <c r="AL1302" s="45">
        <v>0</v>
      </c>
      <c r="AM1302" s="45">
        <v>0</v>
      </c>
      <c r="AN1302" s="45">
        <v>0</v>
      </c>
      <c r="AO1302" s="45">
        <v>0</v>
      </c>
      <c r="AP1302" s="45">
        <v>0</v>
      </c>
      <c r="AQ1302" s="45">
        <v>0</v>
      </c>
      <c r="AR1302" s="45">
        <v>0</v>
      </c>
      <c r="AS1302" s="45" t="s">
        <v>4444</v>
      </c>
      <c r="AT1302" s="45" t="s">
        <v>4445</v>
      </c>
      <c r="AU1302" s="45">
        <v>2.6348067696824247E-2</v>
      </c>
      <c r="AV1302" s="10">
        <v>16.731552738795834</v>
      </c>
      <c r="AW1302" s="10">
        <v>16.731552738795834</v>
      </c>
      <c r="AX1302" s="17">
        <v>0</v>
      </c>
    </row>
    <row r="1303" spans="1:50" x14ac:dyDescent="0.25">
      <c r="A1303" s="22" t="s">
        <v>2906</v>
      </c>
      <c r="B1303" s="22" t="s">
        <v>3959</v>
      </c>
      <c r="C1303" s="22" t="s">
        <v>3260</v>
      </c>
      <c r="D1303" s="22">
        <v>23</v>
      </c>
      <c r="E1303" s="22" t="s">
        <v>3261</v>
      </c>
      <c r="F1303" s="43">
        <v>7.6627000000000001E-2</v>
      </c>
      <c r="G1303" s="43">
        <v>34.439740445589997</v>
      </c>
      <c r="H1303" s="43">
        <v>2.0960227272727274</v>
      </c>
      <c r="I1303" s="9">
        <v>0</v>
      </c>
      <c r="J1303" s="9">
        <v>2.0960227272727274</v>
      </c>
      <c r="K1303" s="11">
        <v>0</v>
      </c>
      <c r="L1303" s="41">
        <v>300</v>
      </c>
      <c r="M1303" s="44">
        <v>0</v>
      </c>
      <c r="N1303" s="13">
        <v>0</v>
      </c>
      <c r="O1303" s="13">
        <v>0</v>
      </c>
      <c r="P1303" s="22">
        <v>0</v>
      </c>
      <c r="Q1303" s="22">
        <v>0</v>
      </c>
      <c r="R1303" s="14">
        <v>0</v>
      </c>
      <c r="S1303" s="22">
        <v>63</v>
      </c>
      <c r="T1303" s="22">
        <v>1</v>
      </c>
      <c r="U1303" s="22">
        <v>557</v>
      </c>
      <c r="V1303" s="22"/>
      <c r="W1303" s="22">
        <v>102</v>
      </c>
      <c r="X1303" s="22">
        <v>68</v>
      </c>
      <c r="Y1303" s="14">
        <v>557</v>
      </c>
      <c r="Z1303" s="10">
        <v>102</v>
      </c>
      <c r="AA1303" s="22">
        <v>68</v>
      </c>
      <c r="AB1303" s="22">
        <v>189.87</v>
      </c>
      <c r="AC1303" s="22">
        <v>2.2249586962207225E-3</v>
      </c>
      <c r="AD1303" s="42">
        <v>4.6999999999999999E-4</v>
      </c>
      <c r="AE1303" s="22">
        <v>1342</v>
      </c>
      <c r="AF1303" s="22">
        <v>1.819309014483363E-2</v>
      </c>
      <c r="AG1303" s="22">
        <v>2.0214544605370701E-3</v>
      </c>
      <c r="AH1303" s="22">
        <v>0</v>
      </c>
      <c r="AI1303" s="22">
        <v>0</v>
      </c>
      <c r="AJ1303" s="22">
        <v>0</v>
      </c>
      <c r="AK1303" s="22">
        <v>0</v>
      </c>
      <c r="AL1303" s="45">
        <v>0</v>
      </c>
      <c r="AM1303" s="45">
        <v>0</v>
      </c>
      <c r="AN1303" s="45">
        <v>0</v>
      </c>
      <c r="AO1303" s="45">
        <v>0</v>
      </c>
      <c r="AP1303" s="45">
        <v>0</v>
      </c>
      <c r="AQ1303" s="45">
        <v>0</v>
      </c>
      <c r="AR1303" s="45">
        <v>0</v>
      </c>
      <c r="AS1303" s="45" t="s">
        <v>4444</v>
      </c>
      <c r="AT1303" s="45" t="s">
        <v>4445</v>
      </c>
      <c r="AU1303" s="45">
        <v>1.819309014483363E-2</v>
      </c>
      <c r="AV1303" s="10">
        <v>48.663594470046078</v>
      </c>
      <c r="AW1303" s="10">
        <v>48.663594470046078</v>
      </c>
      <c r="AX1303" s="17">
        <v>0</v>
      </c>
    </row>
    <row r="1304" spans="1:50" x14ac:dyDescent="0.25">
      <c r="A1304" s="22" t="s">
        <v>964</v>
      </c>
      <c r="B1304" s="22" t="s">
        <v>3952</v>
      </c>
      <c r="C1304" s="22" t="s">
        <v>1088</v>
      </c>
      <c r="D1304" s="22">
        <v>312</v>
      </c>
      <c r="E1304" s="22" t="s">
        <v>1459</v>
      </c>
      <c r="F1304" s="43">
        <v>0.13556199999999999</v>
      </c>
      <c r="G1304" s="43">
        <v>80.504812912380004</v>
      </c>
      <c r="H1304" s="43">
        <v>2.7734848484848484</v>
      </c>
      <c r="I1304" s="9">
        <v>0.65852272727272732</v>
      </c>
      <c r="J1304" s="9">
        <v>2.1151515151515152</v>
      </c>
      <c r="K1304" s="11">
        <v>2.2799242424242423</v>
      </c>
      <c r="L1304" s="41">
        <v>142</v>
      </c>
      <c r="M1304" s="44">
        <v>93</v>
      </c>
      <c r="N1304" s="13">
        <v>86</v>
      </c>
      <c r="O1304" s="13">
        <v>45</v>
      </c>
      <c r="P1304" s="22">
        <v>51</v>
      </c>
      <c r="Q1304" s="22">
        <v>21</v>
      </c>
      <c r="R1304" s="14">
        <v>1</v>
      </c>
      <c r="S1304" s="22">
        <v>133</v>
      </c>
      <c r="T1304" s="22">
        <v>0.17795684239278886</v>
      </c>
      <c r="U1304" s="22">
        <v>141</v>
      </c>
      <c r="V1304" s="22"/>
      <c r="W1304" s="22">
        <v>95</v>
      </c>
      <c r="X1304" s="22">
        <v>51</v>
      </c>
      <c r="Y1304" s="14">
        <v>48</v>
      </c>
      <c r="Z1304" s="10">
        <v>44</v>
      </c>
      <c r="AA1304" s="22">
        <v>30</v>
      </c>
      <c r="AB1304" s="22">
        <v>64.599999999999994</v>
      </c>
      <c r="AC1304" s="22">
        <v>1.6838993234794949E-3</v>
      </c>
      <c r="AD1304" s="42">
        <v>1.4999999999999999E-4</v>
      </c>
      <c r="AE1304" s="22">
        <v>1343</v>
      </c>
      <c r="AF1304" s="22">
        <v>7.8811258792312405E-2</v>
      </c>
      <c r="AG1304" s="22">
        <v>2.02080150749519E-3</v>
      </c>
      <c r="AH1304" s="22">
        <v>0</v>
      </c>
      <c r="AI1304" s="22">
        <v>1</v>
      </c>
      <c r="AJ1304" s="22">
        <v>1</v>
      </c>
      <c r="AK1304" s="22">
        <v>0</v>
      </c>
      <c r="AL1304" s="45">
        <v>0</v>
      </c>
      <c r="AM1304" s="45">
        <v>0</v>
      </c>
      <c r="AN1304" s="45">
        <v>0</v>
      </c>
      <c r="AO1304" s="45">
        <v>0</v>
      </c>
      <c r="AP1304" s="45">
        <v>0</v>
      </c>
      <c r="AQ1304" s="45">
        <v>0</v>
      </c>
      <c r="AR1304" s="45">
        <v>0</v>
      </c>
      <c r="AS1304" s="45" t="s">
        <v>4444</v>
      </c>
      <c r="AT1304" s="45" t="s">
        <v>4445</v>
      </c>
      <c r="AU1304" s="45">
        <v>6.0104079363052787E-2</v>
      </c>
      <c r="AV1304" s="10">
        <v>20.802292263610315</v>
      </c>
      <c r="AW1304" s="10">
        <v>34.252936356186837</v>
      </c>
      <c r="AX1304" s="17">
        <v>0.23743512701447694</v>
      </c>
    </row>
    <row r="1305" spans="1:50" x14ac:dyDescent="0.25">
      <c r="A1305" s="22" t="s">
        <v>539</v>
      </c>
      <c r="B1305" s="22" t="s">
        <v>3949</v>
      </c>
      <c r="C1305" s="22" t="s">
        <v>582</v>
      </c>
      <c r="D1305" s="22">
        <v>7576</v>
      </c>
      <c r="E1305" s="22" t="s">
        <v>752</v>
      </c>
      <c r="F1305" s="43">
        <v>0.42044199999999998</v>
      </c>
      <c r="G1305" s="43">
        <v>89.985834360650003</v>
      </c>
      <c r="H1305" s="43">
        <v>4.3018939393939393</v>
      </c>
      <c r="I1305" s="9">
        <v>0</v>
      </c>
      <c r="J1305" s="9">
        <v>4.3018939393939393</v>
      </c>
      <c r="K1305" s="11">
        <v>0</v>
      </c>
      <c r="L1305" s="41">
        <v>618</v>
      </c>
      <c r="M1305" s="44">
        <v>0</v>
      </c>
      <c r="N1305" s="13">
        <v>0</v>
      </c>
      <c r="O1305" s="13">
        <v>0</v>
      </c>
      <c r="P1305" s="22">
        <v>0</v>
      </c>
      <c r="Q1305" s="22">
        <v>0</v>
      </c>
      <c r="R1305" s="14">
        <v>0</v>
      </c>
      <c r="S1305" s="22">
        <v>109</v>
      </c>
      <c r="T1305" s="22">
        <v>1</v>
      </c>
      <c r="U1305" s="22">
        <v>1135</v>
      </c>
      <c r="V1305" s="22"/>
      <c r="W1305" s="22">
        <v>207</v>
      </c>
      <c r="X1305" s="22">
        <v>137</v>
      </c>
      <c r="Y1305" s="14">
        <v>1135</v>
      </c>
      <c r="Z1305" s="10">
        <v>207</v>
      </c>
      <c r="AA1305" s="22">
        <v>137</v>
      </c>
      <c r="AB1305" s="22">
        <v>385.74</v>
      </c>
      <c r="AC1305" s="22">
        <v>4.672313181149493E-3</v>
      </c>
      <c r="AD1305" s="42">
        <v>2.0100000000000001E-3</v>
      </c>
      <c r="AE1305" s="22">
        <v>1344</v>
      </c>
      <c r="AF1305" s="22">
        <v>0.11516150514329375</v>
      </c>
      <c r="AG1305" s="22">
        <v>2.0203772832156799E-3</v>
      </c>
      <c r="AH1305" s="22">
        <v>0</v>
      </c>
      <c r="AI1305" s="22">
        <v>0</v>
      </c>
      <c r="AJ1305" s="22">
        <v>0</v>
      </c>
      <c r="AK1305" s="22">
        <v>0</v>
      </c>
      <c r="AL1305" s="45">
        <v>0</v>
      </c>
      <c r="AM1305" s="45">
        <v>0</v>
      </c>
      <c r="AN1305" s="45">
        <v>0</v>
      </c>
      <c r="AO1305" s="45">
        <v>0</v>
      </c>
      <c r="AP1305" s="45">
        <v>0</v>
      </c>
      <c r="AQ1305" s="45">
        <v>0</v>
      </c>
      <c r="AR1305" s="45">
        <v>0</v>
      </c>
      <c r="AS1305" s="45" t="s">
        <v>4444</v>
      </c>
      <c r="AT1305" s="45" t="s">
        <v>4445</v>
      </c>
      <c r="AU1305" s="45">
        <v>0.11516150514329375</v>
      </c>
      <c r="AV1305" s="10">
        <v>48.118341111208949</v>
      </c>
      <c r="AW1305" s="10">
        <v>48.118341111208949</v>
      </c>
      <c r="AX1305" s="17">
        <v>0</v>
      </c>
    </row>
    <row r="1306" spans="1:50" x14ac:dyDescent="0.25">
      <c r="A1306" s="22" t="s">
        <v>8</v>
      </c>
      <c r="B1306" s="22" t="s">
        <v>3946</v>
      </c>
      <c r="C1306" s="22" t="s">
        <v>27</v>
      </c>
      <c r="D1306" s="22">
        <v>1557</v>
      </c>
      <c r="E1306" s="22" t="s">
        <v>84</v>
      </c>
      <c r="F1306" s="43">
        <v>2.2787730000000002</v>
      </c>
      <c r="G1306" s="43">
        <v>1022.6265055085501</v>
      </c>
      <c r="H1306" s="43">
        <v>38.764962121212122</v>
      </c>
      <c r="I1306" s="9">
        <v>0</v>
      </c>
      <c r="J1306" s="9">
        <v>38.764962121212122</v>
      </c>
      <c r="K1306" s="11">
        <v>2.6452651515151513</v>
      </c>
      <c r="L1306" s="41">
        <v>11203</v>
      </c>
      <c r="M1306" s="44">
        <v>80</v>
      </c>
      <c r="N1306" s="13">
        <v>80</v>
      </c>
      <c r="O1306" s="13">
        <v>79</v>
      </c>
      <c r="P1306" s="22">
        <v>0</v>
      </c>
      <c r="Q1306" s="22">
        <v>0</v>
      </c>
      <c r="R1306" s="14">
        <v>0</v>
      </c>
      <c r="S1306" s="22">
        <v>1710</v>
      </c>
      <c r="T1306" s="22">
        <v>0.93176144108579773</v>
      </c>
      <c r="U1306" s="22">
        <v>19047</v>
      </c>
      <c r="V1306" s="22"/>
      <c r="W1306" s="22">
        <v>3503</v>
      </c>
      <c r="X1306" s="22">
        <v>2334</v>
      </c>
      <c r="Y1306" s="14">
        <v>18967</v>
      </c>
      <c r="Z1306" s="10">
        <v>3503</v>
      </c>
      <c r="AA1306" s="22">
        <v>2334</v>
      </c>
      <c r="AB1306" s="22">
        <v>6506.14</v>
      </c>
      <c r="AC1306" s="22">
        <v>2.2283531550619951E-3</v>
      </c>
      <c r="AD1306" s="42">
        <v>1.6230000000000001E-2</v>
      </c>
      <c r="AE1306" s="22">
        <v>1345</v>
      </c>
      <c r="AF1306" s="22">
        <v>1.1238802305192463</v>
      </c>
      <c r="AG1306" s="22">
        <v>2.0177382953666901E-3</v>
      </c>
      <c r="AH1306" s="22">
        <v>0</v>
      </c>
      <c r="AI1306" s="22">
        <v>0</v>
      </c>
      <c r="AJ1306" s="22">
        <v>0</v>
      </c>
      <c r="AK1306" s="22">
        <v>0</v>
      </c>
      <c r="AL1306" s="45">
        <v>0</v>
      </c>
      <c r="AM1306" s="45">
        <v>0</v>
      </c>
      <c r="AN1306" s="45">
        <v>0</v>
      </c>
      <c r="AO1306" s="45">
        <v>0</v>
      </c>
      <c r="AP1306" s="45">
        <v>0</v>
      </c>
      <c r="AQ1306" s="45">
        <v>0</v>
      </c>
      <c r="AR1306" s="45">
        <v>0</v>
      </c>
      <c r="AS1306" s="45" t="s">
        <v>4444</v>
      </c>
      <c r="AT1306" s="45" t="s">
        <v>4443</v>
      </c>
      <c r="AU1306" s="45">
        <v>1.1238802305192463</v>
      </c>
      <c r="AV1306" s="10">
        <v>90.365108291519888</v>
      </c>
      <c r="AW1306" s="10">
        <v>90.365108291519888</v>
      </c>
      <c r="AX1306" s="17">
        <v>0</v>
      </c>
    </row>
    <row r="1307" spans="1:50" x14ac:dyDescent="0.25">
      <c r="A1307" s="22" t="s">
        <v>964</v>
      </c>
      <c r="B1307" s="22" t="s">
        <v>3952</v>
      </c>
      <c r="C1307" s="22" t="s">
        <v>1178</v>
      </c>
      <c r="D1307" s="22">
        <v>5424</v>
      </c>
      <c r="E1307" s="22" t="s">
        <v>1600</v>
      </c>
      <c r="F1307" s="43">
        <v>0.108942</v>
      </c>
      <c r="G1307" s="43">
        <v>99.788959060609997</v>
      </c>
      <c r="H1307" s="43">
        <v>4.7579545454545453</v>
      </c>
      <c r="I1307" s="9">
        <v>0</v>
      </c>
      <c r="J1307" s="9">
        <v>4.7579545454545453</v>
      </c>
      <c r="K1307" s="11">
        <v>0</v>
      </c>
      <c r="L1307" s="41">
        <v>997</v>
      </c>
      <c r="M1307" s="44">
        <v>0</v>
      </c>
      <c r="N1307" s="13">
        <v>0</v>
      </c>
      <c r="O1307" s="13">
        <v>0</v>
      </c>
      <c r="P1307" s="22">
        <v>0</v>
      </c>
      <c r="Q1307" s="22">
        <v>0</v>
      </c>
      <c r="R1307" s="14">
        <v>0</v>
      </c>
      <c r="S1307" s="22">
        <v>72</v>
      </c>
      <c r="T1307" s="22">
        <v>1</v>
      </c>
      <c r="U1307" s="22">
        <v>1823</v>
      </c>
      <c r="V1307" s="22"/>
      <c r="W1307" s="22">
        <v>331</v>
      </c>
      <c r="X1307" s="22">
        <v>219</v>
      </c>
      <c r="Y1307" s="14">
        <v>1823</v>
      </c>
      <c r="Z1307" s="10">
        <v>331</v>
      </c>
      <c r="AA1307" s="22">
        <v>219</v>
      </c>
      <c r="AB1307" s="22">
        <v>617.54</v>
      </c>
      <c r="AC1307" s="22">
        <v>1.0917239845525456E-3</v>
      </c>
      <c r="AD1307" s="42">
        <v>7.5000000000000002E-4</v>
      </c>
      <c r="AE1307" s="22">
        <v>1346</v>
      </c>
      <c r="AF1307" s="22">
        <v>5.0156562286148496E-2</v>
      </c>
      <c r="AG1307" s="22">
        <v>2.0062624914459399E-3</v>
      </c>
      <c r="AH1307" s="22">
        <v>0</v>
      </c>
      <c r="AI1307" s="22">
        <v>0</v>
      </c>
      <c r="AJ1307" s="22">
        <v>0</v>
      </c>
      <c r="AK1307" s="22">
        <v>0</v>
      </c>
      <c r="AL1307" s="45">
        <v>0</v>
      </c>
      <c r="AM1307" s="45">
        <v>0</v>
      </c>
      <c r="AN1307" s="45">
        <v>0</v>
      </c>
      <c r="AO1307" s="45">
        <v>0</v>
      </c>
      <c r="AP1307" s="45">
        <v>0</v>
      </c>
      <c r="AQ1307" s="45">
        <v>0</v>
      </c>
      <c r="AR1307" s="45">
        <v>0</v>
      </c>
      <c r="AS1307" s="45" t="s">
        <v>4444</v>
      </c>
      <c r="AT1307" s="45" t="s">
        <v>4445</v>
      </c>
      <c r="AU1307" s="45">
        <v>5.0156562286148496E-2</v>
      </c>
      <c r="AV1307" s="10">
        <v>69.56770957726296</v>
      </c>
      <c r="AW1307" s="10">
        <v>69.56770957726296</v>
      </c>
      <c r="AX1307" s="17">
        <v>0</v>
      </c>
    </row>
    <row r="1308" spans="1:50" x14ac:dyDescent="0.25">
      <c r="A1308" s="22" t="s">
        <v>964</v>
      </c>
      <c r="B1308" s="22" t="s">
        <v>3952</v>
      </c>
      <c r="C1308" s="22" t="s">
        <v>991</v>
      </c>
      <c r="D1308" s="22">
        <v>7639</v>
      </c>
      <c r="E1308" s="22" t="s">
        <v>1152</v>
      </c>
      <c r="F1308" s="43">
        <v>0.34616999999999998</v>
      </c>
      <c r="G1308" s="43">
        <v>148.12735824045001</v>
      </c>
      <c r="H1308" s="43">
        <v>7.0626893939393947</v>
      </c>
      <c r="I1308" s="9">
        <v>6.8181818181818187E-3</v>
      </c>
      <c r="J1308" s="9">
        <v>7.0558712121212128</v>
      </c>
      <c r="K1308" s="11">
        <v>5.9659090909090912E-2</v>
      </c>
      <c r="L1308" s="41">
        <v>4932</v>
      </c>
      <c r="M1308" s="44">
        <v>24</v>
      </c>
      <c r="N1308" s="13">
        <v>7</v>
      </c>
      <c r="O1308" s="13">
        <v>5</v>
      </c>
      <c r="P1308" s="22">
        <v>0</v>
      </c>
      <c r="Q1308" s="22">
        <v>0</v>
      </c>
      <c r="R1308" s="14">
        <v>0</v>
      </c>
      <c r="S1308" s="22">
        <v>372</v>
      </c>
      <c r="T1308" s="22">
        <v>0.99155292161647579</v>
      </c>
      <c r="U1308" s="22">
        <v>8917</v>
      </c>
      <c r="V1308" s="22"/>
      <c r="W1308" s="22">
        <v>1613</v>
      </c>
      <c r="X1308" s="22">
        <v>1064</v>
      </c>
      <c r="Y1308" s="14">
        <v>8893</v>
      </c>
      <c r="Z1308" s="10">
        <v>1613</v>
      </c>
      <c r="AA1308" s="22">
        <v>1064</v>
      </c>
      <c r="AB1308" s="22">
        <v>3010.18</v>
      </c>
      <c r="AC1308" s="22">
        <v>2.3369754521516154E-3</v>
      </c>
      <c r="AD1308" s="42">
        <v>7.8399999999999997E-3</v>
      </c>
      <c r="AE1308" s="22">
        <v>1347</v>
      </c>
      <c r="AF1308" s="22">
        <v>0.23826589522242697</v>
      </c>
      <c r="AG1308" s="22">
        <v>2.0022344136338402E-3</v>
      </c>
      <c r="AH1308" s="22">
        <v>0</v>
      </c>
      <c r="AI1308" s="22">
        <v>0</v>
      </c>
      <c r="AJ1308" s="22">
        <v>0</v>
      </c>
      <c r="AK1308" s="22">
        <v>0</v>
      </c>
      <c r="AL1308" s="45">
        <v>0</v>
      </c>
      <c r="AM1308" s="45">
        <v>0</v>
      </c>
      <c r="AN1308" s="45">
        <v>0</v>
      </c>
      <c r="AO1308" s="45">
        <v>0</v>
      </c>
      <c r="AP1308" s="45">
        <v>0</v>
      </c>
      <c r="AQ1308" s="45">
        <v>0</v>
      </c>
      <c r="AR1308" s="45">
        <v>0</v>
      </c>
      <c r="AS1308" s="45" t="s">
        <v>4444</v>
      </c>
      <c r="AT1308" s="45" t="s">
        <v>4444</v>
      </c>
      <c r="AU1308" s="45">
        <v>0.23803587800036247</v>
      </c>
      <c r="AV1308" s="10">
        <v>228.60394577909003</v>
      </c>
      <c r="AW1308" s="10">
        <v>228.38325601351531</v>
      </c>
      <c r="AX1308" s="17">
        <v>9.6538038668847709E-4</v>
      </c>
    </row>
    <row r="1309" spans="1:50" x14ac:dyDescent="0.25">
      <c r="A1309" s="22" t="s">
        <v>8</v>
      </c>
      <c r="B1309" s="22" t="s">
        <v>3946</v>
      </c>
      <c r="C1309" s="22" t="s">
        <v>36</v>
      </c>
      <c r="D1309" s="22">
        <v>4687</v>
      </c>
      <c r="E1309" s="22" t="s">
        <v>197</v>
      </c>
      <c r="F1309" s="43">
        <v>1.3711720000000001</v>
      </c>
      <c r="G1309" s="43">
        <v>489.32185439316999</v>
      </c>
      <c r="H1309" s="43">
        <v>20.66496212121212</v>
      </c>
      <c r="I1309" s="9">
        <v>0</v>
      </c>
      <c r="J1309" s="9">
        <v>20.66496212121212</v>
      </c>
      <c r="K1309" s="11">
        <v>0.40530303030303028</v>
      </c>
      <c r="L1309" s="41">
        <v>5954</v>
      </c>
      <c r="M1309" s="44">
        <v>122</v>
      </c>
      <c r="N1309" s="13">
        <v>122</v>
      </c>
      <c r="O1309" s="13">
        <v>85</v>
      </c>
      <c r="P1309" s="22">
        <v>0</v>
      </c>
      <c r="Q1309" s="22">
        <v>0</v>
      </c>
      <c r="R1309" s="14">
        <v>0</v>
      </c>
      <c r="S1309" s="22">
        <v>530</v>
      </c>
      <c r="T1309" s="22">
        <v>0.98038694540422133</v>
      </c>
      <c r="U1309" s="22">
        <v>10734</v>
      </c>
      <c r="V1309" s="22"/>
      <c r="W1309" s="22">
        <v>2038</v>
      </c>
      <c r="X1309" s="22">
        <v>1348</v>
      </c>
      <c r="Y1309" s="14">
        <v>10612</v>
      </c>
      <c r="Z1309" s="10">
        <v>2038</v>
      </c>
      <c r="AA1309" s="22">
        <v>1348</v>
      </c>
      <c r="AB1309" s="22">
        <v>3747.14</v>
      </c>
      <c r="AC1309" s="22">
        <v>2.8021883504476867E-3</v>
      </c>
      <c r="AD1309" s="42">
        <v>1.188E-2</v>
      </c>
      <c r="AE1309" s="22">
        <v>1348</v>
      </c>
      <c r="AF1309" s="22">
        <v>0.59242889624472306</v>
      </c>
      <c r="AG1309" s="22">
        <v>2.0014489737997399E-3</v>
      </c>
      <c r="AH1309" s="22">
        <v>0</v>
      </c>
      <c r="AI1309" s="22">
        <v>0</v>
      </c>
      <c r="AJ1309" s="22">
        <v>0</v>
      </c>
      <c r="AK1309" s="22">
        <v>0</v>
      </c>
      <c r="AL1309" s="45">
        <v>0</v>
      </c>
      <c r="AM1309" s="45">
        <v>0</v>
      </c>
      <c r="AN1309" s="45">
        <v>0</v>
      </c>
      <c r="AO1309" s="45">
        <v>0</v>
      </c>
      <c r="AP1309" s="45">
        <v>0</v>
      </c>
      <c r="AQ1309" s="45">
        <v>0</v>
      </c>
      <c r="AR1309" s="45">
        <v>0</v>
      </c>
      <c r="AS1309" s="45" t="s">
        <v>4444</v>
      </c>
      <c r="AT1309" s="45" t="s">
        <v>4443</v>
      </c>
      <c r="AU1309" s="45">
        <v>0.59242889624472306</v>
      </c>
      <c r="AV1309" s="10">
        <v>98.621037292298666</v>
      </c>
      <c r="AW1309" s="10">
        <v>98.621037292298666</v>
      </c>
      <c r="AX1309" s="17">
        <v>0</v>
      </c>
    </row>
    <row r="1310" spans="1:50" x14ac:dyDescent="0.25">
      <c r="A1310" s="22" t="s">
        <v>1672</v>
      </c>
      <c r="B1310" s="22" t="s">
        <v>3957</v>
      </c>
      <c r="C1310" s="22" t="s">
        <v>1747</v>
      </c>
      <c r="D1310" s="22">
        <v>374</v>
      </c>
      <c r="E1310" s="22" t="s">
        <v>1854</v>
      </c>
      <c r="F1310" s="43">
        <v>0.132913</v>
      </c>
      <c r="G1310" s="43">
        <v>205.43020008049001</v>
      </c>
      <c r="H1310" s="43">
        <v>10.159848484848487</v>
      </c>
      <c r="I1310" s="9">
        <v>1.3899621212121214</v>
      </c>
      <c r="J1310" s="9">
        <v>8.7698863636363651</v>
      </c>
      <c r="K1310" s="11">
        <v>9.1719696969696969</v>
      </c>
      <c r="L1310" s="41">
        <v>6040</v>
      </c>
      <c r="M1310" s="44">
        <v>3535</v>
      </c>
      <c r="N1310" s="13">
        <v>1606</v>
      </c>
      <c r="O1310" s="13">
        <v>815</v>
      </c>
      <c r="P1310" s="22">
        <v>1579</v>
      </c>
      <c r="Q1310" s="22">
        <v>789</v>
      </c>
      <c r="R1310" s="14">
        <v>0</v>
      </c>
      <c r="S1310" s="22">
        <v>591</v>
      </c>
      <c r="T1310" s="22">
        <v>9.7233614197300811E-2</v>
      </c>
      <c r="U1310" s="22">
        <v>4603</v>
      </c>
      <c r="V1310" s="22"/>
      <c r="W1310" s="22">
        <v>1799</v>
      </c>
      <c r="X1310" s="22">
        <v>942</v>
      </c>
      <c r="Y1310" s="14">
        <v>1068</v>
      </c>
      <c r="Z1310" s="10">
        <v>220</v>
      </c>
      <c r="AA1310" s="22">
        <v>153</v>
      </c>
      <c r="AB1310" s="22">
        <v>397.52</v>
      </c>
      <c r="AC1310" s="22">
        <v>6.4699834760382406E-4</v>
      </c>
      <c r="AD1310" s="42">
        <v>2.9999999999999997E-4</v>
      </c>
      <c r="AE1310" s="22">
        <v>1349</v>
      </c>
      <c r="AF1310" s="22">
        <v>3.3922778983337211E-2</v>
      </c>
      <c r="AG1310" s="22">
        <v>1.9954575872551299E-3</v>
      </c>
      <c r="AH1310" s="22">
        <v>0</v>
      </c>
      <c r="AI1310" s="22">
        <v>0</v>
      </c>
      <c r="AJ1310" s="22">
        <v>1</v>
      </c>
      <c r="AK1310" s="22">
        <v>0</v>
      </c>
      <c r="AL1310" s="45">
        <v>0</v>
      </c>
      <c r="AM1310" s="45">
        <v>0</v>
      </c>
      <c r="AN1310" s="45">
        <v>0</v>
      </c>
      <c r="AO1310" s="45">
        <v>0</v>
      </c>
      <c r="AP1310" s="45">
        <v>0</v>
      </c>
      <c r="AQ1310" s="45">
        <v>0</v>
      </c>
      <c r="AR1310" s="45">
        <v>0</v>
      </c>
      <c r="AS1310" s="45" t="s">
        <v>4444</v>
      </c>
      <c r="AT1310" s="45" t="s">
        <v>4445</v>
      </c>
      <c r="AU1310" s="45">
        <v>2.9281826128242296E-2</v>
      </c>
      <c r="AV1310" s="10">
        <v>25.085843861354061</v>
      </c>
      <c r="AW1310" s="10">
        <v>177.06956975617027</v>
      </c>
      <c r="AX1310" s="17">
        <v>0.13680933562001341</v>
      </c>
    </row>
    <row r="1311" spans="1:50" x14ac:dyDescent="0.25">
      <c r="A1311" s="22" t="s">
        <v>1672</v>
      </c>
      <c r="B1311" s="22" t="s">
        <v>3947</v>
      </c>
      <c r="C1311" s="22" t="s">
        <v>1921</v>
      </c>
      <c r="D1311" s="22">
        <v>5939</v>
      </c>
      <c r="E1311" s="22" t="s">
        <v>2091</v>
      </c>
      <c r="F1311" s="43">
        <v>5.6250770000000001</v>
      </c>
      <c r="G1311" s="43">
        <v>613.83827016759994</v>
      </c>
      <c r="H1311" s="43">
        <v>29.832765151515154</v>
      </c>
      <c r="I1311" s="9">
        <v>0.54848484848484858</v>
      </c>
      <c r="J1311" s="9">
        <v>29.284280303030304</v>
      </c>
      <c r="K1311" s="11">
        <v>0.94526515151515145</v>
      </c>
      <c r="L1311" s="41">
        <v>943</v>
      </c>
      <c r="M1311" s="44">
        <v>120</v>
      </c>
      <c r="N1311" s="13">
        <v>23</v>
      </c>
      <c r="O1311" s="13">
        <v>7</v>
      </c>
      <c r="P1311" s="22">
        <v>21</v>
      </c>
      <c r="Q1311" s="22">
        <v>7</v>
      </c>
      <c r="R1311" s="14">
        <v>0</v>
      </c>
      <c r="S1311" s="22">
        <v>478</v>
      </c>
      <c r="T1311" s="22">
        <v>0.96831453112997323</v>
      </c>
      <c r="U1311" s="22">
        <v>1790</v>
      </c>
      <c r="V1311" s="22"/>
      <c r="W1311" s="22">
        <v>326</v>
      </c>
      <c r="X1311" s="22">
        <v>208</v>
      </c>
      <c r="Y1311" s="14">
        <v>1670</v>
      </c>
      <c r="Z1311" s="10">
        <v>305</v>
      </c>
      <c r="AA1311" s="22">
        <v>201</v>
      </c>
      <c r="AB1311" s="22">
        <v>568.15</v>
      </c>
      <c r="AC1311" s="22">
        <v>9.1637769643527628E-3</v>
      </c>
      <c r="AD1311" s="42">
        <v>5.8100000000000001E-3</v>
      </c>
      <c r="AE1311" s="22">
        <v>1350</v>
      </c>
      <c r="AF1311" s="22">
        <v>0.39533901237798558</v>
      </c>
      <c r="AG1311" s="22">
        <v>1.98662820290445E-3</v>
      </c>
      <c r="AH1311" s="22">
        <v>0</v>
      </c>
      <c r="AI1311" s="22">
        <v>0</v>
      </c>
      <c r="AJ1311" s="22">
        <v>0</v>
      </c>
      <c r="AK1311" s="22">
        <v>0</v>
      </c>
      <c r="AL1311" s="45">
        <v>0</v>
      </c>
      <c r="AM1311" s="45">
        <v>0</v>
      </c>
      <c r="AN1311" s="45">
        <v>0</v>
      </c>
      <c r="AO1311" s="45">
        <v>0</v>
      </c>
      <c r="AP1311" s="45">
        <v>0</v>
      </c>
      <c r="AQ1311" s="45">
        <v>0</v>
      </c>
      <c r="AR1311" s="45">
        <v>0</v>
      </c>
      <c r="AS1311" s="45" t="s">
        <v>4444</v>
      </c>
      <c r="AT1311" s="45" t="s">
        <v>4444</v>
      </c>
      <c r="AU1311" s="45">
        <v>0.38807057925745475</v>
      </c>
      <c r="AV1311" s="10">
        <v>10.415144126606346</v>
      </c>
      <c r="AW1311" s="10">
        <v>10.927582419675336</v>
      </c>
      <c r="AX1311" s="17">
        <v>1.8385317140372153E-2</v>
      </c>
    </row>
    <row r="1312" spans="1:50" x14ac:dyDescent="0.25">
      <c r="A1312" s="22" t="s">
        <v>964</v>
      </c>
      <c r="B1312" s="22" t="s">
        <v>3948</v>
      </c>
      <c r="C1312" s="22" t="s">
        <v>1372</v>
      </c>
      <c r="D1312" s="22">
        <v>5003</v>
      </c>
      <c r="E1312" s="22" t="s">
        <v>1373</v>
      </c>
      <c r="F1312" s="43">
        <v>0.64411099999999999</v>
      </c>
      <c r="G1312" s="43">
        <v>96.574920809069994</v>
      </c>
      <c r="H1312" s="43">
        <v>5.8323863636363633</v>
      </c>
      <c r="I1312" s="9">
        <v>0</v>
      </c>
      <c r="J1312" s="9">
        <v>5.8323863636363633</v>
      </c>
      <c r="K1312" s="11">
        <v>0</v>
      </c>
      <c r="L1312" s="41">
        <v>345</v>
      </c>
      <c r="M1312" s="44">
        <v>0</v>
      </c>
      <c r="N1312" s="13">
        <v>0</v>
      </c>
      <c r="O1312" s="13">
        <v>0</v>
      </c>
      <c r="P1312" s="22">
        <v>0</v>
      </c>
      <c r="Q1312" s="22">
        <v>0</v>
      </c>
      <c r="R1312" s="14">
        <v>0</v>
      </c>
      <c r="S1312" s="22">
        <v>119</v>
      </c>
      <c r="T1312" s="22">
        <v>1</v>
      </c>
      <c r="U1312" s="22">
        <v>639</v>
      </c>
      <c r="V1312" s="22"/>
      <c r="W1312" s="22">
        <v>117</v>
      </c>
      <c r="X1312" s="22">
        <v>78</v>
      </c>
      <c r="Y1312" s="14">
        <v>639</v>
      </c>
      <c r="Z1312" s="10">
        <v>117</v>
      </c>
      <c r="AA1312" s="22">
        <v>78</v>
      </c>
      <c r="AB1312" s="22">
        <v>217.8</v>
      </c>
      <c r="AC1312" s="22">
        <v>6.6695472758752416E-3</v>
      </c>
      <c r="AD1312" s="42">
        <v>1.6199999999999999E-3</v>
      </c>
      <c r="AE1312" s="22">
        <v>1351</v>
      </c>
      <c r="AF1312" s="22">
        <v>6.5210588251699106E-2</v>
      </c>
      <c r="AG1312" s="22">
        <v>1.9760784318696698E-3</v>
      </c>
      <c r="AH1312" s="22">
        <v>0</v>
      </c>
      <c r="AI1312" s="22">
        <v>0</v>
      </c>
      <c r="AJ1312" s="22">
        <v>0</v>
      </c>
      <c r="AK1312" s="22">
        <v>0</v>
      </c>
      <c r="AL1312" s="45">
        <v>0</v>
      </c>
      <c r="AM1312" s="45">
        <v>0</v>
      </c>
      <c r="AN1312" s="45">
        <v>0</v>
      </c>
      <c r="AO1312" s="45">
        <v>0</v>
      </c>
      <c r="AP1312" s="45">
        <v>0</v>
      </c>
      <c r="AQ1312" s="45">
        <v>0</v>
      </c>
      <c r="AR1312" s="45">
        <v>0</v>
      </c>
      <c r="AS1312" s="45" t="s">
        <v>4444</v>
      </c>
      <c r="AT1312" s="45" t="s">
        <v>4445</v>
      </c>
      <c r="AU1312" s="45">
        <v>6.5210588251699106E-2</v>
      </c>
      <c r="AV1312" s="10">
        <v>20.060399415489528</v>
      </c>
      <c r="AW1312" s="10">
        <v>20.060399415489528</v>
      </c>
      <c r="AX1312" s="17">
        <v>0</v>
      </c>
    </row>
    <row r="1313" spans="1:50" x14ac:dyDescent="0.25">
      <c r="A1313" s="22" t="s">
        <v>8</v>
      </c>
      <c r="B1313" s="22" t="s">
        <v>3946</v>
      </c>
      <c r="C1313" s="22" t="s">
        <v>23</v>
      </c>
      <c r="D1313" s="22">
        <v>7457</v>
      </c>
      <c r="E1313" s="22" t="s">
        <v>291</v>
      </c>
      <c r="F1313" s="43">
        <v>0.42052899999999999</v>
      </c>
      <c r="G1313" s="43">
        <v>192.29098085360999</v>
      </c>
      <c r="H1313" s="43">
        <v>8.6267045454545457</v>
      </c>
      <c r="I1313" s="9">
        <v>0</v>
      </c>
      <c r="J1313" s="9">
        <v>8.6267045454545457</v>
      </c>
      <c r="K1313" s="11">
        <v>0</v>
      </c>
      <c r="L1313" s="41">
        <v>1281</v>
      </c>
      <c r="M1313" s="44">
        <v>0</v>
      </c>
      <c r="N1313" s="13">
        <v>0</v>
      </c>
      <c r="O1313" s="13">
        <v>0</v>
      </c>
      <c r="P1313" s="22">
        <v>0</v>
      </c>
      <c r="Q1313" s="22">
        <v>0</v>
      </c>
      <c r="R1313" s="14">
        <v>0</v>
      </c>
      <c r="S1313" s="22">
        <v>208</v>
      </c>
      <c r="T1313" s="22">
        <v>1</v>
      </c>
      <c r="U1313" s="22">
        <v>2339</v>
      </c>
      <c r="V1313" s="22"/>
      <c r="W1313" s="22">
        <v>424</v>
      </c>
      <c r="X1313" s="22">
        <v>280</v>
      </c>
      <c r="Y1313" s="14">
        <v>2339</v>
      </c>
      <c r="Z1313" s="10">
        <v>424</v>
      </c>
      <c r="AA1313" s="22">
        <v>280</v>
      </c>
      <c r="AB1313" s="22">
        <v>791.39</v>
      </c>
      <c r="AC1313" s="22">
        <v>2.1869408441997926E-3</v>
      </c>
      <c r="AD1313" s="42">
        <v>1.9300000000000001E-3</v>
      </c>
      <c r="AE1313" s="22">
        <v>1353</v>
      </c>
      <c r="AF1313" s="22">
        <v>0.15266326833915692</v>
      </c>
      <c r="AG1313" s="22">
        <v>1.95722138896355E-3</v>
      </c>
      <c r="AH1313" s="22">
        <v>0</v>
      </c>
      <c r="AI1313" s="22">
        <v>0</v>
      </c>
      <c r="AJ1313" s="22">
        <v>0</v>
      </c>
      <c r="AK1313" s="22">
        <v>0</v>
      </c>
      <c r="AL1313" s="45">
        <v>0</v>
      </c>
      <c r="AM1313" s="45">
        <v>0</v>
      </c>
      <c r="AN1313" s="45">
        <v>0</v>
      </c>
      <c r="AO1313" s="45">
        <v>0</v>
      </c>
      <c r="AP1313" s="45">
        <v>0</v>
      </c>
      <c r="AQ1313" s="45">
        <v>0</v>
      </c>
      <c r="AR1313" s="45">
        <v>0</v>
      </c>
      <c r="AS1313" s="45" t="s">
        <v>4444</v>
      </c>
      <c r="AT1313" s="45" t="s">
        <v>4445</v>
      </c>
      <c r="AU1313" s="45">
        <v>0.15266326833915692</v>
      </c>
      <c r="AV1313" s="10">
        <v>49.149706909043005</v>
      </c>
      <c r="AW1313" s="10">
        <v>49.149706909043005</v>
      </c>
      <c r="AX1313" s="17">
        <v>0</v>
      </c>
    </row>
    <row r="1314" spans="1:50" x14ac:dyDescent="0.25">
      <c r="A1314" s="22" t="s">
        <v>539</v>
      </c>
      <c r="B1314" s="22" t="s">
        <v>3949</v>
      </c>
      <c r="C1314" s="22" t="s">
        <v>644</v>
      </c>
      <c r="D1314" s="22">
        <v>4953</v>
      </c>
      <c r="E1314" s="22" t="s">
        <v>801</v>
      </c>
      <c r="F1314" s="43">
        <v>0.141151</v>
      </c>
      <c r="G1314" s="43">
        <v>85.740885592309994</v>
      </c>
      <c r="H1314" s="43">
        <v>5.1583333333333341</v>
      </c>
      <c r="I1314" s="9">
        <v>0</v>
      </c>
      <c r="J1314" s="9">
        <v>5.1583333333333341</v>
      </c>
      <c r="K1314" s="11">
        <v>0</v>
      </c>
      <c r="L1314" s="41">
        <v>2107</v>
      </c>
      <c r="M1314" s="44">
        <v>0</v>
      </c>
      <c r="N1314" s="13">
        <v>0</v>
      </c>
      <c r="O1314" s="13">
        <v>0</v>
      </c>
      <c r="P1314" s="22">
        <v>0</v>
      </c>
      <c r="Q1314" s="22">
        <v>0</v>
      </c>
      <c r="R1314" s="14">
        <v>0</v>
      </c>
      <c r="S1314" s="22">
        <v>178</v>
      </c>
      <c r="T1314" s="22">
        <v>1</v>
      </c>
      <c r="U1314" s="22">
        <v>3839</v>
      </c>
      <c r="V1314" s="22"/>
      <c r="W1314" s="22">
        <v>694</v>
      </c>
      <c r="X1314" s="22">
        <v>458</v>
      </c>
      <c r="Y1314" s="14">
        <v>3839</v>
      </c>
      <c r="Z1314" s="10">
        <v>694</v>
      </c>
      <c r="AA1314" s="22">
        <v>458</v>
      </c>
      <c r="AB1314" s="22">
        <v>1296.29</v>
      </c>
      <c r="AC1314" s="22">
        <v>1.6462507825165231E-3</v>
      </c>
      <c r="AD1314" s="42">
        <v>2.3800000000000002E-3</v>
      </c>
      <c r="AE1314" s="22">
        <v>1354</v>
      </c>
      <c r="AF1314" s="22">
        <v>0.1154203054107336</v>
      </c>
      <c r="AG1314" s="22">
        <v>1.95627636289379E-3</v>
      </c>
      <c r="AH1314" s="22">
        <v>0</v>
      </c>
      <c r="AI1314" s="22">
        <v>0</v>
      </c>
      <c r="AJ1314" s="22">
        <v>0</v>
      </c>
      <c r="AK1314" s="22">
        <v>0</v>
      </c>
      <c r="AL1314" s="45">
        <v>0</v>
      </c>
      <c r="AM1314" s="45">
        <v>0</v>
      </c>
      <c r="AN1314" s="45">
        <v>0</v>
      </c>
      <c r="AO1314" s="45">
        <v>0</v>
      </c>
      <c r="AP1314" s="45">
        <v>0</v>
      </c>
      <c r="AQ1314" s="45">
        <v>0</v>
      </c>
      <c r="AR1314" s="45">
        <v>0</v>
      </c>
      <c r="AS1314" s="45" t="s">
        <v>4444</v>
      </c>
      <c r="AT1314" s="45" t="s">
        <v>4445</v>
      </c>
      <c r="AU1314" s="45">
        <v>0.1154203054107336</v>
      </c>
      <c r="AV1314" s="10">
        <v>134.5395799676898</v>
      </c>
      <c r="AW1314" s="10">
        <v>134.5395799676898</v>
      </c>
      <c r="AX1314" s="17">
        <v>0</v>
      </c>
    </row>
    <row r="1315" spans="1:50" x14ac:dyDescent="0.25">
      <c r="A1315" s="22" t="s">
        <v>539</v>
      </c>
      <c r="B1315" s="22" t="s">
        <v>3949</v>
      </c>
      <c r="C1315" s="22" t="s">
        <v>569</v>
      </c>
      <c r="D1315" s="22">
        <v>8130</v>
      </c>
      <c r="E1315" s="22" t="s">
        <v>570</v>
      </c>
      <c r="F1315" s="43">
        <v>2.3671000000000001E-2</v>
      </c>
      <c r="G1315" s="43">
        <v>34.506498878670001</v>
      </c>
      <c r="H1315" s="43">
        <v>1.187878787878788</v>
      </c>
      <c r="I1315" s="9">
        <v>0</v>
      </c>
      <c r="J1315" s="9">
        <v>1.187878787878788</v>
      </c>
      <c r="K1315" s="11">
        <v>0</v>
      </c>
      <c r="L1315" s="41">
        <v>173</v>
      </c>
      <c r="M1315" s="44">
        <v>0</v>
      </c>
      <c r="N1315" s="13">
        <v>0</v>
      </c>
      <c r="O1315" s="13">
        <v>0</v>
      </c>
      <c r="P1315" s="22">
        <v>0</v>
      </c>
      <c r="Q1315" s="22">
        <v>0</v>
      </c>
      <c r="R1315" s="14">
        <v>0</v>
      </c>
      <c r="S1315" s="22">
        <v>38</v>
      </c>
      <c r="T1315" s="22">
        <v>1</v>
      </c>
      <c r="U1315" s="22">
        <v>326</v>
      </c>
      <c r="V1315" s="22"/>
      <c r="W1315" s="22">
        <v>61</v>
      </c>
      <c r="X1315" s="22">
        <v>41</v>
      </c>
      <c r="Y1315" s="14">
        <v>326</v>
      </c>
      <c r="Z1315" s="10">
        <v>61</v>
      </c>
      <c r="AA1315" s="22">
        <v>41</v>
      </c>
      <c r="AB1315" s="22">
        <v>112.91</v>
      </c>
      <c r="AC1315" s="22">
        <v>6.8598672045027721E-4</v>
      </c>
      <c r="AD1315" s="42">
        <v>9.0000000000000006E-5</v>
      </c>
      <c r="AE1315" s="22">
        <v>1355</v>
      </c>
      <c r="AF1315" s="22">
        <v>5.2089712465154037E-2</v>
      </c>
      <c r="AG1315" s="22">
        <v>1.92924860982052E-3</v>
      </c>
      <c r="AH1315" s="22">
        <v>0</v>
      </c>
      <c r="AI1315" s="22">
        <v>0</v>
      </c>
      <c r="AJ1315" s="22">
        <v>0</v>
      </c>
      <c r="AK1315" s="22">
        <v>0</v>
      </c>
      <c r="AL1315" s="45">
        <v>0</v>
      </c>
      <c r="AM1315" s="45">
        <v>0</v>
      </c>
      <c r="AN1315" s="45">
        <v>0</v>
      </c>
      <c r="AO1315" s="45">
        <v>0</v>
      </c>
      <c r="AP1315" s="45">
        <v>0</v>
      </c>
      <c r="AQ1315" s="45">
        <v>0</v>
      </c>
      <c r="AR1315" s="45">
        <v>0</v>
      </c>
      <c r="AS1315" s="45" t="s">
        <v>4444</v>
      </c>
      <c r="AT1315" s="45" t="s">
        <v>4445</v>
      </c>
      <c r="AU1315" s="45">
        <v>5.2089712465154037E-2</v>
      </c>
      <c r="AV1315" s="10">
        <v>51.352040816326529</v>
      </c>
      <c r="AW1315" s="10">
        <v>51.352040816326529</v>
      </c>
      <c r="AX1315" s="17">
        <v>0</v>
      </c>
    </row>
    <row r="1316" spans="1:50" x14ac:dyDescent="0.25">
      <c r="A1316" s="22" t="s">
        <v>1672</v>
      </c>
      <c r="B1316" s="22" t="s">
        <v>3947</v>
      </c>
      <c r="C1316" s="22" t="s">
        <v>1829</v>
      </c>
      <c r="D1316" s="22">
        <v>4777</v>
      </c>
      <c r="E1316" s="22" t="s">
        <v>1962</v>
      </c>
      <c r="F1316" s="43">
        <v>0.33773900000000001</v>
      </c>
      <c r="G1316" s="43">
        <v>209.33943238958</v>
      </c>
      <c r="H1316" s="43">
        <v>8.8128787878787875</v>
      </c>
      <c r="I1316" s="9">
        <v>7.0265151515151517E-2</v>
      </c>
      <c r="J1316" s="9">
        <v>8.7426136363636378</v>
      </c>
      <c r="K1316" s="11">
        <v>1.1884469696969697</v>
      </c>
      <c r="L1316" s="41">
        <v>1224</v>
      </c>
      <c r="M1316" s="44">
        <v>264</v>
      </c>
      <c r="N1316" s="13">
        <v>242</v>
      </c>
      <c r="O1316" s="13">
        <v>55</v>
      </c>
      <c r="P1316" s="22">
        <v>0</v>
      </c>
      <c r="Q1316" s="22">
        <v>0</v>
      </c>
      <c r="R1316" s="14">
        <v>0</v>
      </c>
      <c r="S1316" s="22">
        <v>416</v>
      </c>
      <c r="T1316" s="22">
        <v>0.8651465658041777</v>
      </c>
      <c r="U1316" s="22">
        <v>2198</v>
      </c>
      <c r="V1316" s="22"/>
      <c r="W1316" s="22">
        <v>592</v>
      </c>
      <c r="X1316" s="22">
        <v>287</v>
      </c>
      <c r="Y1316" s="14">
        <v>1934</v>
      </c>
      <c r="Z1316" s="10">
        <v>592</v>
      </c>
      <c r="AA1316" s="22">
        <v>287</v>
      </c>
      <c r="AB1316" s="22">
        <v>985.1</v>
      </c>
      <c r="AC1316" s="22">
        <v>1.6133558601203659E-3</v>
      </c>
      <c r="AD1316" s="42">
        <v>1.99E-3</v>
      </c>
      <c r="AE1316" s="22">
        <v>1356</v>
      </c>
      <c r="AF1316" s="22">
        <v>0.24229143472475845</v>
      </c>
      <c r="AG1316" s="22">
        <v>1.92294789464094E-3</v>
      </c>
      <c r="AH1316" s="22">
        <v>0</v>
      </c>
      <c r="AI1316" s="22">
        <v>0</v>
      </c>
      <c r="AJ1316" s="22">
        <v>0</v>
      </c>
      <c r="AK1316" s="22">
        <v>0</v>
      </c>
      <c r="AL1316" s="45">
        <v>0</v>
      </c>
      <c r="AM1316" s="45">
        <v>0</v>
      </c>
      <c r="AN1316" s="45">
        <v>0</v>
      </c>
      <c r="AO1316" s="45">
        <v>0</v>
      </c>
      <c r="AP1316" s="45">
        <v>0</v>
      </c>
      <c r="AQ1316" s="45">
        <v>0</v>
      </c>
      <c r="AR1316" s="45">
        <v>0</v>
      </c>
      <c r="AS1316" s="45" t="s">
        <v>4444</v>
      </c>
      <c r="AT1316" s="45" t="s">
        <v>4445</v>
      </c>
      <c r="AU1316" s="45">
        <v>0.24035964322035538</v>
      </c>
      <c r="AV1316" s="10">
        <v>67.714304282836153</v>
      </c>
      <c r="AW1316" s="10">
        <v>67.174417605088976</v>
      </c>
      <c r="AX1316" s="17">
        <v>7.973007822573713E-3</v>
      </c>
    </row>
    <row r="1317" spans="1:50" x14ac:dyDescent="0.25">
      <c r="A1317" s="22" t="s">
        <v>964</v>
      </c>
      <c r="B1317" s="22" t="s">
        <v>3948</v>
      </c>
      <c r="C1317" s="22" t="s">
        <v>1217</v>
      </c>
      <c r="D1317" s="22">
        <v>4707</v>
      </c>
      <c r="E1317" s="22" t="s">
        <v>1392</v>
      </c>
      <c r="F1317" s="43">
        <v>0.97458699999999998</v>
      </c>
      <c r="G1317" s="43">
        <v>366.76084733149003</v>
      </c>
      <c r="H1317" s="43">
        <v>14.567803030303031</v>
      </c>
      <c r="I1317" s="9">
        <v>0</v>
      </c>
      <c r="J1317" s="9">
        <v>14.567803030303031</v>
      </c>
      <c r="K1317" s="11">
        <v>0</v>
      </c>
      <c r="L1317" s="41">
        <v>8314</v>
      </c>
      <c r="M1317" s="44">
        <v>0</v>
      </c>
      <c r="N1317" s="13">
        <v>0</v>
      </c>
      <c r="O1317" s="13">
        <v>0</v>
      </c>
      <c r="P1317" s="22">
        <v>0</v>
      </c>
      <c r="Q1317" s="22">
        <v>0</v>
      </c>
      <c r="R1317" s="14">
        <v>0</v>
      </c>
      <c r="S1317" s="22">
        <v>269</v>
      </c>
      <c r="T1317" s="22">
        <v>1</v>
      </c>
      <c r="U1317" s="22">
        <v>15110</v>
      </c>
      <c r="V1317" s="22"/>
      <c r="W1317" s="22">
        <v>2727</v>
      </c>
      <c r="X1317" s="22">
        <v>1797</v>
      </c>
      <c r="Y1317" s="14">
        <v>15110</v>
      </c>
      <c r="Z1317" s="10">
        <v>2727</v>
      </c>
      <c r="AA1317" s="22">
        <v>1797</v>
      </c>
      <c r="AB1317" s="22">
        <v>5095.8900000000003</v>
      </c>
      <c r="AC1317" s="22">
        <v>2.6572820056747701E-3</v>
      </c>
      <c r="AD1317" s="42">
        <v>1.507E-2</v>
      </c>
      <c r="AE1317" s="22">
        <v>1358</v>
      </c>
      <c r="AF1317" s="22">
        <v>0.13311766011679146</v>
      </c>
      <c r="AG1317" s="22">
        <v>1.8748966213632601E-3</v>
      </c>
      <c r="AH1317" s="22">
        <v>0</v>
      </c>
      <c r="AI1317" s="22">
        <v>0</v>
      </c>
      <c r="AJ1317" s="22">
        <v>0</v>
      </c>
      <c r="AK1317" s="22">
        <v>0</v>
      </c>
      <c r="AL1317" s="45">
        <v>0</v>
      </c>
      <c r="AM1317" s="45">
        <v>0</v>
      </c>
      <c r="AN1317" s="45">
        <v>0</v>
      </c>
      <c r="AO1317" s="45">
        <v>0</v>
      </c>
      <c r="AP1317" s="45">
        <v>0</v>
      </c>
      <c r="AQ1317" s="45">
        <v>0</v>
      </c>
      <c r="AR1317" s="45">
        <v>0</v>
      </c>
      <c r="AS1317" s="45" t="s">
        <v>4444</v>
      </c>
      <c r="AT1317" s="45" t="s">
        <v>4443</v>
      </c>
      <c r="AU1317" s="45">
        <v>0.13311766011679146</v>
      </c>
      <c r="AV1317" s="10">
        <v>187.19363477989546</v>
      </c>
      <c r="AW1317" s="10">
        <v>187.19363477989546</v>
      </c>
      <c r="AX1317" s="17">
        <v>0</v>
      </c>
    </row>
    <row r="1318" spans="1:50" x14ac:dyDescent="0.25">
      <c r="A1318" s="22" t="s">
        <v>539</v>
      </c>
      <c r="B1318" s="22" t="s">
        <v>3949</v>
      </c>
      <c r="C1318" s="22" t="s">
        <v>601</v>
      </c>
      <c r="D1318" s="22">
        <v>3896</v>
      </c>
      <c r="E1318" s="22" t="s">
        <v>735</v>
      </c>
      <c r="F1318" s="43">
        <v>0.28860599999999997</v>
      </c>
      <c r="G1318" s="43">
        <v>164.15356359462001</v>
      </c>
      <c r="H1318" s="43">
        <v>7.4869318181818185</v>
      </c>
      <c r="I1318" s="9">
        <v>0</v>
      </c>
      <c r="J1318" s="9">
        <v>7.4869318181818185</v>
      </c>
      <c r="K1318" s="11">
        <v>0</v>
      </c>
      <c r="L1318" s="41">
        <v>5830</v>
      </c>
      <c r="M1318" s="44">
        <v>0</v>
      </c>
      <c r="N1318" s="13">
        <v>0</v>
      </c>
      <c r="O1318" s="13">
        <v>0</v>
      </c>
      <c r="P1318" s="22">
        <v>0</v>
      </c>
      <c r="Q1318" s="22">
        <v>0</v>
      </c>
      <c r="R1318" s="14">
        <v>0</v>
      </c>
      <c r="S1318" s="22">
        <v>172</v>
      </c>
      <c r="T1318" s="22">
        <v>1</v>
      </c>
      <c r="U1318" s="22">
        <v>10599</v>
      </c>
      <c r="V1318" s="22"/>
      <c r="W1318" s="22">
        <v>1914</v>
      </c>
      <c r="X1318" s="22">
        <v>1261</v>
      </c>
      <c r="Y1318" s="14">
        <v>10599</v>
      </c>
      <c r="Z1318" s="10">
        <v>1914</v>
      </c>
      <c r="AA1318" s="22">
        <v>1261</v>
      </c>
      <c r="AB1318" s="22">
        <v>3576.09</v>
      </c>
      <c r="AC1318" s="22">
        <v>1.758146419000183E-3</v>
      </c>
      <c r="AD1318" s="42">
        <v>7.0000000000000001E-3</v>
      </c>
      <c r="AE1318" s="22">
        <v>1359</v>
      </c>
      <c r="AF1318" s="22">
        <v>0.16267024997871568</v>
      </c>
      <c r="AG1318" s="22">
        <v>1.8697729882610997E-3</v>
      </c>
      <c r="AH1318" s="22">
        <v>0</v>
      </c>
      <c r="AI1318" s="22">
        <v>0</v>
      </c>
      <c r="AJ1318" s="22">
        <v>0</v>
      </c>
      <c r="AK1318" s="22">
        <v>0</v>
      </c>
      <c r="AL1318" s="45">
        <v>0</v>
      </c>
      <c r="AM1318" s="45">
        <v>0</v>
      </c>
      <c r="AN1318" s="45">
        <v>0</v>
      </c>
      <c r="AO1318" s="45">
        <v>0</v>
      </c>
      <c r="AP1318" s="45">
        <v>0</v>
      </c>
      <c r="AQ1318" s="45">
        <v>0</v>
      </c>
      <c r="AR1318" s="45">
        <v>0</v>
      </c>
      <c r="AS1318" s="45" t="s">
        <v>4444</v>
      </c>
      <c r="AT1318" s="45" t="s">
        <v>4444</v>
      </c>
      <c r="AU1318" s="45">
        <v>0.16267024997871565</v>
      </c>
      <c r="AV1318" s="10">
        <v>255.64544281702968</v>
      </c>
      <c r="AW1318" s="10">
        <v>255.64544281702968</v>
      </c>
      <c r="AX1318" s="17">
        <v>0</v>
      </c>
    </row>
    <row r="1319" spans="1:50" x14ac:dyDescent="0.25">
      <c r="A1319" s="22" t="s">
        <v>2195</v>
      </c>
      <c r="B1319" s="22" t="s">
        <v>3956</v>
      </c>
      <c r="C1319" s="22" t="s">
        <v>2196</v>
      </c>
      <c r="D1319" s="22">
        <v>5593</v>
      </c>
      <c r="E1319" s="22" t="s">
        <v>2426</v>
      </c>
      <c r="F1319" s="43">
        <v>5.73712</v>
      </c>
      <c r="G1319" s="43">
        <v>1103.22046457481</v>
      </c>
      <c r="H1319" s="43">
        <v>47.480681818181822</v>
      </c>
      <c r="I1319" s="9">
        <v>47.188446969696976</v>
      </c>
      <c r="J1319" s="9">
        <v>0.29223484848484849</v>
      </c>
      <c r="K1319" s="11">
        <v>47.480681818181822</v>
      </c>
      <c r="L1319" s="41">
        <v>1290</v>
      </c>
      <c r="M1319" s="44">
        <v>1987</v>
      </c>
      <c r="N1319" s="13">
        <v>124</v>
      </c>
      <c r="O1319" s="13">
        <v>35</v>
      </c>
      <c r="P1319" s="22">
        <v>123</v>
      </c>
      <c r="Q1319" s="22">
        <v>35</v>
      </c>
      <c r="R1319" s="14">
        <v>0</v>
      </c>
      <c r="S1319" s="22">
        <v>1086</v>
      </c>
      <c r="T1319" s="22">
        <v>0</v>
      </c>
      <c r="U1319" s="22">
        <v>1987</v>
      </c>
      <c r="V1319" s="22"/>
      <c r="W1319" s="22">
        <v>124</v>
      </c>
      <c r="X1319" s="22">
        <v>35</v>
      </c>
      <c r="Y1319" s="14">
        <v>0</v>
      </c>
      <c r="Z1319" s="10">
        <v>1</v>
      </c>
      <c r="AA1319" s="22">
        <v>0</v>
      </c>
      <c r="AB1319" s="22">
        <v>1.37</v>
      </c>
      <c r="AC1319" s="22">
        <v>5.200338630602843E-3</v>
      </c>
      <c r="AD1319" s="42">
        <v>1.0000000000000001E-5</v>
      </c>
      <c r="AE1319" s="22">
        <v>1360</v>
      </c>
      <c r="AF1319" s="22">
        <v>7.4262983286233599E-3</v>
      </c>
      <c r="AG1319" s="22">
        <v>1.85657458215584E-3</v>
      </c>
      <c r="AH1319" s="22">
        <v>1</v>
      </c>
      <c r="AI1319" s="22">
        <v>0</v>
      </c>
      <c r="AJ1319" s="22">
        <v>0</v>
      </c>
      <c r="AK1319" s="22">
        <v>0</v>
      </c>
      <c r="AL1319" s="45">
        <v>0</v>
      </c>
      <c r="AM1319" s="45">
        <v>0</v>
      </c>
      <c r="AN1319" s="45">
        <v>0</v>
      </c>
      <c r="AO1319" s="45">
        <v>0</v>
      </c>
      <c r="AP1319" s="45">
        <v>0</v>
      </c>
      <c r="AQ1319" s="45">
        <v>0</v>
      </c>
      <c r="AR1319" s="45">
        <v>0</v>
      </c>
      <c r="AS1319" s="45" t="s">
        <v>4444</v>
      </c>
      <c r="AT1319" s="45" t="s">
        <v>4445</v>
      </c>
      <c r="AU1319" s="45">
        <v>4.5707497949987004E-5</v>
      </c>
      <c r="AV1319" s="10">
        <v>3.4219053791315619</v>
      </c>
      <c r="AW1319" s="10">
        <v>2.6115884450613884</v>
      </c>
      <c r="AX1319" s="17">
        <v>0.99384518424558643</v>
      </c>
    </row>
    <row r="1320" spans="1:50" x14ac:dyDescent="0.25">
      <c r="A1320" s="22" t="s">
        <v>1672</v>
      </c>
      <c r="B1320" s="22" t="s">
        <v>3957</v>
      </c>
      <c r="C1320" s="22" t="s">
        <v>1674</v>
      </c>
      <c r="D1320" s="22">
        <v>9018</v>
      </c>
      <c r="E1320" s="22" t="s">
        <v>1704</v>
      </c>
      <c r="F1320" s="43">
        <v>0.10449</v>
      </c>
      <c r="G1320" s="43">
        <v>48.772687643860003</v>
      </c>
      <c r="H1320" s="43">
        <v>1.8308712121212123</v>
      </c>
      <c r="I1320" s="9">
        <v>2.0833333333333333E-3</v>
      </c>
      <c r="J1320" s="9">
        <v>1.8287878787878789</v>
      </c>
      <c r="K1320" s="11">
        <v>1.3827651515151518</v>
      </c>
      <c r="L1320" s="41">
        <v>914</v>
      </c>
      <c r="M1320" s="44">
        <v>92</v>
      </c>
      <c r="N1320" s="13">
        <v>86</v>
      </c>
      <c r="O1320" s="13">
        <v>53</v>
      </c>
      <c r="P1320" s="22">
        <v>5</v>
      </c>
      <c r="Q1320" s="22">
        <v>4</v>
      </c>
      <c r="R1320" s="14">
        <v>0</v>
      </c>
      <c r="S1320" s="22">
        <v>83</v>
      </c>
      <c r="T1320" s="22">
        <v>0.24475018102824042</v>
      </c>
      <c r="U1320" s="22">
        <v>501</v>
      </c>
      <c r="V1320" s="22"/>
      <c r="W1320" s="22">
        <v>160</v>
      </c>
      <c r="X1320" s="22">
        <v>102</v>
      </c>
      <c r="Y1320" s="14">
        <v>409</v>
      </c>
      <c r="Z1320" s="10">
        <v>155</v>
      </c>
      <c r="AA1320" s="22">
        <v>98</v>
      </c>
      <c r="AB1320" s="22">
        <v>249.16</v>
      </c>
      <c r="AC1320" s="22">
        <v>2.1423875748449606E-3</v>
      </c>
      <c r="AD1320" s="42">
        <v>6.8999999999999997E-4</v>
      </c>
      <c r="AE1320" s="22">
        <v>1361</v>
      </c>
      <c r="AF1320" s="22">
        <v>9.6390127369839679E-2</v>
      </c>
      <c r="AG1320" s="22">
        <v>1.8536562955738399E-3</v>
      </c>
      <c r="AH1320" s="22">
        <v>0</v>
      </c>
      <c r="AI1320" s="22">
        <v>1</v>
      </c>
      <c r="AJ1320" s="22">
        <v>1</v>
      </c>
      <c r="AK1320" s="22">
        <v>0</v>
      </c>
      <c r="AL1320" s="45">
        <v>0</v>
      </c>
      <c r="AM1320" s="45">
        <v>0</v>
      </c>
      <c r="AN1320" s="45">
        <v>0</v>
      </c>
      <c r="AO1320" s="45">
        <v>0</v>
      </c>
      <c r="AP1320" s="45">
        <v>0</v>
      </c>
      <c r="AQ1320" s="45">
        <v>0</v>
      </c>
      <c r="AR1320" s="45">
        <v>0</v>
      </c>
      <c r="AS1320" s="45" t="s">
        <v>4444</v>
      </c>
      <c r="AT1320" s="45" t="s">
        <v>4445</v>
      </c>
      <c r="AU1320" s="45">
        <v>9.6280445834609693E-2</v>
      </c>
      <c r="AV1320" s="10">
        <v>84.755592377796191</v>
      </c>
      <c r="AW1320" s="10">
        <v>87.390089996896648</v>
      </c>
      <c r="AX1320" s="17">
        <v>1.1378917968345918E-3</v>
      </c>
    </row>
    <row r="1321" spans="1:50" x14ac:dyDescent="0.25">
      <c r="A1321" s="22" t="s">
        <v>1672</v>
      </c>
      <c r="B1321" s="22" t="s">
        <v>3947</v>
      </c>
      <c r="C1321" s="22" t="s">
        <v>1862</v>
      </c>
      <c r="D1321" s="22">
        <v>5804</v>
      </c>
      <c r="E1321" s="22" t="s">
        <v>1906</v>
      </c>
      <c r="F1321" s="43">
        <v>0.215944</v>
      </c>
      <c r="G1321" s="43">
        <v>172.07484463602</v>
      </c>
      <c r="H1321" s="43">
        <v>7.2831439393939403</v>
      </c>
      <c r="I1321" s="9">
        <v>0</v>
      </c>
      <c r="J1321" s="9">
        <v>7.2831439393939403</v>
      </c>
      <c r="K1321" s="11">
        <v>0.57102272727272729</v>
      </c>
      <c r="L1321" s="41">
        <v>1269</v>
      </c>
      <c r="M1321" s="44">
        <v>1</v>
      </c>
      <c r="N1321" s="13">
        <v>1</v>
      </c>
      <c r="O1321" s="13">
        <v>0</v>
      </c>
      <c r="P1321" s="22">
        <v>0</v>
      </c>
      <c r="Q1321" s="22">
        <v>0</v>
      </c>
      <c r="R1321" s="14">
        <v>0</v>
      </c>
      <c r="S1321" s="22">
        <v>191</v>
      </c>
      <c r="T1321" s="22">
        <v>0.92159667143414381</v>
      </c>
      <c r="U1321" s="22">
        <v>2136</v>
      </c>
      <c r="V1321" s="22"/>
      <c r="W1321" s="22">
        <v>388</v>
      </c>
      <c r="X1321" s="22">
        <v>256</v>
      </c>
      <c r="Y1321" s="14">
        <v>2135</v>
      </c>
      <c r="Z1321" s="10">
        <v>388</v>
      </c>
      <c r="AA1321" s="22">
        <v>256</v>
      </c>
      <c r="AB1321" s="22">
        <v>723.71</v>
      </c>
      <c r="AC1321" s="22">
        <v>1.2549422924470679E-3</v>
      </c>
      <c r="AD1321" s="42">
        <v>1.01E-3</v>
      </c>
      <c r="AE1321" s="22">
        <v>1362</v>
      </c>
      <c r="AF1321" s="22">
        <v>0.1825837786631212</v>
      </c>
      <c r="AG1321" s="22">
        <v>1.8442805925567797E-3</v>
      </c>
      <c r="AH1321" s="22">
        <v>0</v>
      </c>
      <c r="AI1321" s="22">
        <v>0</v>
      </c>
      <c r="AJ1321" s="22">
        <v>0</v>
      </c>
      <c r="AK1321" s="22">
        <v>0</v>
      </c>
      <c r="AL1321" s="45">
        <v>0</v>
      </c>
      <c r="AM1321" s="45">
        <v>0</v>
      </c>
      <c r="AN1321" s="45">
        <v>0</v>
      </c>
      <c r="AO1321" s="45">
        <v>0</v>
      </c>
      <c r="AP1321" s="45">
        <v>0</v>
      </c>
      <c r="AQ1321" s="45">
        <v>0</v>
      </c>
      <c r="AR1321" s="45">
        <v>0</v>
      </c>
      <c r="AS1321" s="45" t="s">
        <v>4444</v>
      </c>
      <c r="AT1321" s="45" t="s">
        <v>4445</v>
      </c>
      <c r="AU1321" s="45">
        <v>0.1825837786631212</v>
      </c>
      <c r="AV1321" s="10">
        <v>53.273696528409822</v>
      </c>
      <c r="AW1321" s="10">
        <v>53.273696528409822</v>
      </c>
      <c r="AX1321" s="17">
        <v>0</v>
      </c>
    </row>
    <row r="1322" spans="1:50" x14ac:dyDescent="0.25">
      <c r="A1322" s="22" t="s">
        <v>539</v>
      </c>
      <c r="B1322" s="22" t="s">
        <v>3949</v>
      </c>
      <c r="C1322" s="22" t="s">
        <v>871</v>
      </c>
      <c r="D1322" s="22">
        <v>2833</v>
      </c>
      <c r="E1322" s="22" t="s">
        <v>913</v>
      </c>
      <c r="F1322" s="43">
        <v>0.37214000000000003</v>
      </c>
      <c r="G1322" s="43">
        <v>135.22151746853001</v>
      </c>
      <c r="H1322" s="43">
        <v>8.0433712121212118</v>
      </c>
      <c r="I1322" s="9">
        <v>0</v>
      </c>
      <c r="J1322" s="9">
        <v>8.0433712121212118</v>
      </c>
      <c r="K1322" s="11">
        <v>0</v>
      </c>
      <c r="L1322" s="41">
        <v>1121</v>
      </c>
      <c r="M1322" s="44">
        <v>0</v>
      </c>
      <c r="N1322" s="13">
        <v>0</v>
      </c>
      <c r="O1322" s="13">
        <v>0</v>
      </c>
      <c r="P1322" s="22">
        <v>0</v>
      </c>
      <c r="Q1322" s="22">
        <v>0</v>
      </c>
      <c r="R1322" s="14">
        <v>0</v>
      </c>
      <c r="S1322" s="22">
        <v>149</v>
      </c>
      <c r="T1322" s="22">
        <v>1</v>
      </c>
      <c r="U1322" s="22">
        <v>2048</v>
      </c>
      <c r="V1322" s="22"/>
      <c r="W1322" s="22">
        <v>371</v>
      </c>
      <c r="X1322" s="22">
        <v>246</v>
      </c>
      <c r="Y1322" s="14">
        <v>2048</v>
      </c>
      <c r="Z1322" s="10">
        <v>371</v>
      </c>
      <c r="AA1322" s="22">
        <v>246</v>
      </c>
      <c r="AB1322" s="22">
        <v>692.59</v>
      </c>
      <c r="AC1322" s="22">
        <v>2.7520767919692059E-3</v>
      </c>
      <c r="AD1322" s="42">
        <v>2.1199999999999999E-3</v>
      </c>
      <c r="AE1322" s="22">
        <v>1363</v>
      </c>
      <c r="AF1322" s="22">
        <v>5.1433483645212483E-2</v>
      </c>
      <c r="AG1322" s="22">
        <v>1.83691013018616E-3</v>
      </c>
      <c r="AH1322" s="22">
        <v>0</v>
      </c>
      <c r="AI1322" s="22">
        <v>0</v>
      </c>
      <c r="AJ1322" s="22">
        <v>0</v>
      </c>
      <c r="AK1322" s="22">
        <v>0</v>
      </c>
      <c r="AL1322" s="45">
        <v>0</v>
      </c>
      <c r="AM1322" s="45">
        <v>0</v>
      </c>
      <c r="AN1322" s="45">
        <v>0</v>
      </c>
      <c r="AO1322" s="45">
        <v>0</v>
      </c>
      <c r="AP1322" s="45">
        <v>0</v>
      </c>
      <c r="AQ1322" s="45">
        <v>0</v>
      </c>
      <c r="AR1322" s="45">
        <v>0</v>
      </c>
      <c r="AS1322" s="45" t="s">
        <v>4444</v>
      </c>
      <c r="AT1322" s="45" t="s">
        <v>4445</v>
      </c>
      <c r="AU1322" s="45">
        <v>5.1433483645212483E-2</v>
      </c>
      <c r="AV1322" s="10">
        <v>46.124938190209335</v>
      </c>
      <c r="AW1322" s="10">
        <v>46.124938190209335</v>
      </c>
      <c r="AX1322" s="17">
        <v>0</v>
      </c>
    </row>
    <row r="1323" spans="1:50" x14ac:dyDescent="0.25">
      <c r="A1323" s="22" t="s">
        <v>539</v>
      </c>
      <c r="B1323" s="22" t="s">
        <v>3949</v>
      </c>
      <c r="C1323" s="22" t="s">
        <v>627</v>
      </c>
      <c r="D1323" s="22">
        <v>5948</v>
      </c>
      <c r="E1323" s="22" t="s">
        <v>804</v>
      </c>
      <c r="F1323" s="43">
        <v>1.4041980000000001</v>
      </c>
      <c r="G1323" s="43">
        <v>791.02155606751001</v>
      </c>
      <c r="H1323" s="43">
        <v>30.4969696969697</v>
      </c>
      <c r="I1323" s="9">
        <v>23.359090909090909</v>
      </c>
      <c r="J1323" s="9">
        <v>7.1378787878787886</v>
      </c>
      <c r="K1323" s="11">
        <v>29.550757575757576</v>
      </c>
      <c r="L1323" s="41">
        <v>3187</v>
      </c>
      <c r="M1323" s="44">
        <v>6747</v>
      </c>
      <c r="N1323" s="13">
        <v>3049</v>
      </c>
      <c r="O1323" s="13">
        <v>2474</v>
      </c>
      <c r="P1323" s="22">
        <v>2865</v>
      </c>
      <c r="Q1323" s="22">
        <v>2365</v>
      </c>
      <c r="R1323" s="14">
        <v>0</v>
      </c>
      <c r="S1323" s="22">
        <v>932</v>
      </c>
      <c r="T1323" s="22">
        <v>3.1026430842607367E-2</v>
      </c>
      <c r="U1323" s="22">
        <v>6927</v>
      </c>
      <c r="V1323" s="22"/>
      <c r="W1323" s="22">
        <v>3082</v>
      </c>
      <c r="X1323" s="22">
        <v>2495</v>
      </c>
      <c r="Y1323" s="14">
        <v>180</v>
      </c>
      <c r="Z1323" s="10">
        <v>217</v>
      </c>
      <c r="AA1323" s="22">
        <v>130</v>
      </c>
      <c r="AB1323" s="22">
        <v>313.49</v>
      </c>
      <c r="AC1323" s="22">
        <v>1.775170334144672E-3</v>
      </c>
      <c r="AD1323" s="42">
        <v>8.0000000000000004E-4</v>
      </c>
      <c r="AE1323" s="22">
        <v>1364</v>
      </c>
      <c r="AF1323" s="22">
        <v>0.79629932661209546</v>
      </c>
      <c r="AG1323" s="22">
        <v>1.82637460232132E-3</v>
      </c>
      <c r="AH1323" s="22">
        <v>0</v>
      </c>
      <c r="AI1323" s="22">
        <v>0</v>
      </c>
      <c r="AJ1323" s="22">
        <v>1</v>
      </c>
      <c r="AK1323" s="22">
        <v>0</v>
      </c>
      <c r="AL1323" s="45">
        <v>0</v>
      </c>
      <c r="AM1323" s="45">
        <v>0</v>
      </c>
      <c r="AN1323" s="45">
        <v>0</v>
      </c>
      <c r="AO1323" s="45">
        <v>0</v>
      </c>
      <c r="AP1323" s="45">
        <v>0</v>
      </c>
      <c r="AQ1323" s="45">
        <v>0</v>
      </c>
      <c r="AR1323" s="45">
        <v>0</v>
      </c>
      <c r="AS1323" s="45" t="s">
        <v>4444</v>
      </c>
      <c r="AT1323" s="45" t="s">
        <v>4445</v>
      </c>
      <c r="AU1323" s="45">
        <v>0.1863755031632344</v>
      </c>
      <c r="AV1323" s="10">
        <v>30.401188707280831</v>
      </c>
      <c r="AW1323" s="10">
        <v>101.05922098569157</v>
      </c>
      <c r="AX1323" s="17">
        <v>0.76594793322734489</v>
      </c>
    </row>
    <row r="1324" spans="1:50" x14ac:dyDescent="0.25">
      <c r="A1324" s="22" t="s">
        <v>2195</v>
      </c>
      <c r="B1324" s="22" t="s">
        <v>3956</v>
      </c>
      <c r="C1324" s="22" t="s">
        <v>2470</v>
      </c>
      <c r="D1324" s="22">
        <v>4174</v>
      </c>
      <c r="E1324" s="22" t="s">
        <v>2598</v>
      </c>
      <c r="F1324" s="43">
        <v>0.98733400000000004</v>
      </c>
      <c r="G1324" s="43">
        <v>203.19533214730001</v>
      </c>
      <c r="H1324" s="43">
        <v>9.2874999999999996</v>
      </c>
      <c r="I1324" s="9">
        <v>0</v>
      </c>
      <c r="J1324" s="9">
        <v>9.2874999999999996</v>
      </c>
      <c r="K1324" s="11">
        <v>0</v>
      </c>
      <c r="L1324" s="41">
        <v>205</v>
      </c>
      <c r="M1324" s="44">
        <v>0</v>
      </c>
      <c r="N1324" s="13">
        <v>0</v>
      </c>
      <c r="O1324" s="13">
        <v>0</v>
      </c>
      <c r="P1324" s="22">
        <v>0</v>
      </c>
      <c r="Q1324" s="22">
        <v>0</v>
      </c>
      <c r="R1324" s="14">
        <v>0</v>
      </c>
      <c r="S1324" s="22">
        <v>199</v>
      </c>
      <c r="T1324" s="22">
        <v>1</v>
      </c>
      <c r="U1324" s="22">
        <v>385</v>
      </c>
      <c r="V1324" s="22"/>
      <c r="W1324" s="22">
        <v>71</v>
      </c>
      <c r="X1324" s="22">
        <v>48</v>
      </c>
      <c r="Y1324" s="14">
        <v>385</v>
      </c>
      <c r="Z1324" s="10">
        <v>71</v>
      </c>
      <c r="AA1324" s="22">
        <v>48</v>
      </c>
      <c r="AB1324" s="22">
        <v>131.91999999999999</v>
      </c>
      <c r="AC1324" s="22">
        <v>4.8590387858135622E-3</v>
      </c>
      <c r="AD1324" s="42">
        <v>7.2000000000000005E-4</v>
      </c>
      <c r="AE1324" s="22">
        <v>1365</v>
      </c>
      <c r="AF1324" s="22">
        <v>0.15330699420035665</v>
      </c>
      <c r="AG1324" s="22">
        <v>1.8250832642899601E-3</v>
      </c>
      <c r="AH1324" s="22">
        <v>0</v>
      </c>
      <c r="AI1324" s="22">
        <v>0</v>
      </c>
      <c r="AJ1324" s="22">
        <v>0</v>
      </c>
      <c r="AK1324" s="22">
        <v>0</v>
      </c>
      <c r="AL1324" s="45">
        <v>0</v>
      </c>
      <c r="AM1324" s="45">
        <v>0</v>
      </c>
      <c r="AN1324" s="45">
        <v>0</v>
      </c>
      <c r="AO1324" s="45">
        <v>0</v>
      </c>
      <c r="AP1324" s="45">
        <v>0</v>
      </c>
      <c r="AQ1324" s="45">
        <v>0</v>
      </c>
      <c r="AR1324" s="45">
        <v>0</v>
      </c>
      <c r="AS1324" s="45" t="s">
        <v>4444</v>
      </c>
      <c r="AT1324" s="45" t="s">
        <v>4445</v>
      </c>
      <c r="AU1324" s="45">
        <v>0.15330699420035665</v>
      </c>
      <c r="AV1324" s="10">
        <v>7.644683714670256</v>
      </c>
      <c r="AW1324" s="10">
        <v>7.644683714670256</v>
      </c>
      <c r="AX1324" s="17">
        <v>0</v>
      </c>
    </row>
    <row r="1325" spans="1:50" x14ac:dyDescent="0.25">
      <c r="A1325" s="22" t="s">
        <v>964</v>
      </c>
      <c r="B1325" s="22" t="s">
        <v>3948</v>
      </c>
      <c r="C1325" s="22" t="s">
        <v>1444</v>
      </c>
      <c r="D1325" s="22">
        <v>2726</v>
      </c>
      <c r="E1325" s="22" t="s">
        <v>1626</v>
      </c>
      <c r="F1325" s="43">
        <v>0.191748</v>
      </c>
      <c r="G1325" s="43">
        <v>114.08411783603</v>
      </c>
      <c r="H1325" s="43">
        <v>5.0314393939393947</v>
      </c>
      <c r="I1325" s="9">
        <v>0</v>
      </c>
      <c r="J1325" s="9">
        <v>5.0314393939393947</v>
      </c>
      <c r="K1325" s="11">
        <v>0</v>
      </c>
      <c r="L1325" s="41">
        <v>2127</v>
      </c>
      <c r="M1325" s="44">
        <v>0</v>
      </c>
      <c r="N1325" s="13">
        <v>0</v>
      </c>
      <c r="O1325" s="13">
        <v>0</v>
      </c>
      <c r="P1325" s="22">
        <v>0</v>
      </c>
      <c r="Q1325" s="22">
        <v>0</v>
      </c>
      <c r="R1325" s="14">
        <v>0</v>
      </c>
      <c r="S1325" s="22">
        <v>78</v>
      </c>
      <c r="T1325" s="22">
        <v>1</v>
      </c>
      <c r="U1325" s="22">
        <v>3875</v>
      </c>
      <c r="V1325" s="22"/>
      <c r="W1325" s="22">
        <v>701</v>
      </c>
      <c r="X1325" s="22">
        <v>463</v>
      </c>
      <c r="Y1325" s="14">
        <v>3875</v>
      </c>
      <c r="Z1325" s="10">
        <v>701</v>
      </c>
      <c r="AA1325" s="22">
        <v>463</v>
      </c>
      <c r="AB1325" s="22">
        <v>1309.1199999999999</v>
      </c>
      <c r="AC1325" s="22">
        <v>1.6807598080882231E-3</v>
      </c>
      <c r="AD1325" s="42">
        <v>2.4499999999999999E-3</v>
      </c>
      <c r="AE1325" s="22">
        <v>1366</v>
      </c>
      <c r="AF1325" s="22">
        <v>5.4597112788263701E-2</v>
      </c>
      <c r="AG1325" s="22">
        <v>1.81990375960879E-3</v>
      </c>
      <c r="AH1325" s="22">
        <v>0</v>
      </c>
      <c r="AI1325" s="22">
        <v>0</v>
      </c>
      <c r="AJ1325" s="22">
        <v>0</v>
      </c>
      <c r="AK1325" s="22">
        <v>0</v>
      </c>
      <c r="AL1325" s="45">
        <v>0</v>
      </c>
      <c r="AM1325" s="45">
        <v>0</v>
      </c>
      <c r="AN1325" s="45">
        <v>0</v>
      </c>
      <c r="AO1325" s="45">
        <v>0</v>
      </c>
      <c r="AP1325" s="45">
        <v>0</v>
      </c>
      <c r="AQ1325" s="45">
        <v>0</v>
      </c>
      <c r="AR1325" s="45">
        <v>0</v>
      </c>
      <c r="AS1325" s="45" t="s">
        <v>4444</v>
      </c>
      <c r="AT1325" s="45" t="s">
        <v>4445</v>
      </c>
      <c r="AU1325" s="45">
        <v>5.4597112788263701E-2</v>
      </c>
      <c r="AV1325" s="10">
        <v>139.32394790333507</v>
      </c>
      <c r="AW1325" s="10">
        <v>139.32394790333507</v>
      </c>
      <c r="AX1325" s="17">
        <v>0</v>
      </c>
    </row>
    <row r="1326" spans="1:50" x14ac:dyDescent="0.25">
      <c r="A1326" s="22" t="s">
        <v>2195</v>
      </c>
      <c r="B1326" s="22" t="s">
        <v>3962</v>
      </c>
      <c r="C1326" s="22" t="s">
        <v>2249</v>
      </c>
      <c r="D1326" s="22">
        <v>1416</v>
      </c>
      <c r="E1326" s="22" t="s">
        <v>2319</v>
      </c>
      <c r="F1326" s="43">
        <v>0.25282100000000002</v>
      </c>
      <c r="G1326" s="43">
        <v>163.27903685755999</v>
      </c>
      <c r="H1326" s="43">
        <v>7.9630681818181817</v>
      </c>
      <c r="I1326" s="9">
        <v>0.43465909090909094</v>
      </c>
      <c r="J1326" s="9">
        <v>7.5284090909090917</v>
      </c>
      <c r="K1326" s="11">
        <v>6.5030303030303038</v>
      </c>
      <c r="L1326" s="41">
        <v>4108</v>
      </c>
      <c r="M1326" s="44">
        <v>961</v>
      </c>
      <c r="N1326" s="13">
        <v>950</v>
      </c>
      <c r="O1326" s="13">
        <v>523</v>
      </c>
      <c r="P1326" s="22">
        <v>180</v>
      </c>
      <c r="Q1326" s="22">
        <v>81</v>
      </c>
      <c r="R1326" s="14">
        <v>1</v>
      </c>
      <c r="S1326" s="22">
        <v>401</v>
      </c>
      <c r="T1326" s="22">
        <v>0.18335117136401469</v>
      </c>
      <c r="U1326" s="22">
        <v>2331</v>
      </c>
      <c r="V1326" s="22"/>
      <c r="W1326" s="22">
        <v>1197</v>
      </c>
      <c r="X1326" s="22">
        <v>686</v>
      </c>
      <c r="Y1326" s="14">
        <v>1370</v>
      </c>
      <c r="Z1326" s="10">
        <v>1017</v>
      </c>
      <c r="AA1326" s="22">
        <v>605</v>
      </c>
      <c r="AB1326" s="22">
        <v>1516.59</v>
      </c>
      <c r="AC1326" s="22">
        <v>1.5483984035290085E-3</v>
      </c>
      <c r="AD1326" s="42">
        <v>3.2699999999999999E-3</v>
      </c>
      <c r="AE1326" s="22">
        <v>1367</v>
      </c>
      <c r="AF1326" s="22">
        <v>0.13370983892157284</v>
      </c>
      <c r="AG1326" s="22">
        <v>1.8068897151563897E-3</v>
      </c>
      <c r="AH1326" s="22">
        <v>0</v>
      </c>
      <c r="AI1326" s="22">
        <v>1</v>
      </c>
      <c r="AJ1326" s="22">
        <v>0</v>
      </c>
      <c r="AK1326" s="22">
        <v>1</v>
      </c>
      <c r="AL1326" s="45">
        <v>0</v>
      </c>
      <c r="AM1326" s="45">
        <v>0</v>
      </c>
      <c r="AN1326" s="45">
        <v>1</v>
      </c>
      <c r="AO1326" s="45">
        <v>0</v>
      </c>
      <c r="AP1326" s="45">
        <v>0</v>
      </c>
      <c r="AQ1326" s="45">
        <v>1</v>
      </c>
      <c r="AR1326" s="45">
        <v>1</v>
      </c>
      <c r="AS1326" s="45" t="s">
        <v>4444</v>
      </c>
      <c r="AT1326" s="45" t="s">
        <v>4445</v>
      </c>
      <c r="AU1326" s="45">
        <v>0.12641137108175815</v>
      </c>
      <c r="AV1326" s="10">
        <v>135.08830188679244</v>
      </c>
      <c r="AW1326" s="10">
        <v>150.31894398858367</v>
      </c>
      <c r="AX1326" s="17">
        <v>5.4584373885123084E-2</v>
      </c>
    </row>
    <row r="1327" spans="1:50" x14ac:dyDescent="0.25">
      <c r="A1327" s="22" t="s">
        <v>964</v>
      </c>
      <c r="B1327" s="22" t="s">
        <v>3948</v>
      </c>
      <c r="C1327" s="22" t="s">
        <v>1424</v>
      </c>
      <c r="D1327" s="22">
        <v>6947</v>
      </c>
      <c r="E1327" s="22" t="s">
        <v>1425</v>
      </c>
      <c r="F1327" s="43">
        <v>0.31238700000000003</v>
      </c>
      <c r="G1327" s="43">
        <v>166.90576524534001</v>
      </c>
      <c r="H1327" s="43">
        <v>6.8825757575757578</v>
      </c>
      <c r="I1327" s="9">
        <v>0</v>
      </c>
      <c r="J1327" s="9">
        <v>6.8825757575757578</v>
      </c>
      <c r="K1327" s="11">
        <v>0</v>
      </c>
      <c r="L1327" s="41">
        <v>5380</v>
      </c>
      <c r="M1327" s="44">
        <v>0</v>
      </c>
      <c r="N1327" s="13">
        <v>0</v>
      </c>
      <c r="O1327" s="13">
        <v>0</v>
      </c>
      <c r="P1327" s="22">
        <v>0</v>
      </c>
      <c r="Q1327" s="22">
        <v>0</v>
      </c>
      <c r="R1327" s="14">
        <v>0</v>
      </c>
      <c r="S1327" s="22">
        <v>133</v>
      </c>
      <c r="T1327" s="22">
        <v>1</v>
      </c>
      <c r="U1327" s="22">
        <v>9782</v>
      </c>
      <c r="V1327" s="22"/>
      <c r="W1327" s="22">
        <v>1766</v>
      </c>
      <c r="X1327" s="22">
        <v>1164</v>
      </c>
      <c r="Y1327" s="14">
        <v>9782</v>
      </c>
      <c r="Z1327" s="10">
        <v>1766</v>
      </c>
      <c r="AA1327" s="22">
        <v>1164</v>
      </c>
      <c r="AB1327" s="22">
        <v>3299.8</v>
      </c>
      <c r="AC1327" s="22">
        <v>1.8716369655704379E-3</v>
      </c>
      <c r="AD1327" s="42">
        <v>6.8700000000000002E-3</v>
      </c>
      <c r="AE1327" s="22">
        <v>1368</v>
      </c>
      <c r="AF1327" s="22">
        <v>0.20728442793893481</v>
      </c>
      <c r="AG1327" s="22">
        <v>1.8024732864255202E-3</v>
      </c>
      <c r="AH1327" s="22">
        <v>0</v>
      </c>
      <c r="AI1327" s="22">
        <v>0</v>
      </c>
      <c r="AJ1327" s="22">
        <v>0</v>
      </c>
      <c r="AK1327" s="22">
        <v>0</v>
      </c>
      <c r="AL1327" s="45">
        <v>0</v>
      </c>
      <c r="AM1327" s="45">
        <v>0</v>
      </c>
      <c r="AN1327" s="45">
        <v>0</v>
      </c>
      <c r="AO1327" s="45">
        <v>0</v>
      </c>
      <c r="AP1327" s="45">
        <v>0</v>
      </c>
      <c r="AQ1327" s="45">
        <v>0</v>
      </c>
      <c r="AR1327" s="45">
        <v>0</v>
      </c>
      <c r="AS1327" s="45" t="s">
        <v>4444</v>
      </c>
      <c r="AT1327" s="45" t="s">
        <v>4444</v>
      </c>
      <c r="AU1327" s="45">
        <v>0.20728442793893481</v>
      </c>
      <c r="AV1327" s="10">
        <v>256.58998348926804</v>
      </c>
      <c r="AW1327" s="10">
        <v>256.58998348926804</v>
      </c>
      <c r="AX1327" s="17">
        <v>0</v>
      </c>
    </row>
    <row r="1328" spans="1:50" x14ac:dyDescent="0.25">
      <c r="A1328" s="22" t="s">
        <v>8</v>
      </c>
      <c r="B1328" s="22" t="s">
        <v>3946</v>
      </c>
      <c r="C1328" s="22" t="s">
        <v>25</v>
      </c>
      <c r="D1328" s="22">
        <v>3578</v>
      </c>
      <c r="E1328" s="22" t="s">
        <v>98</v>
      </c>
      <c r="F1328" s="43">
        <v>0.13184000000000001</v>
      </c>
      <c r="G1328" s="43">
        <v>71.521170897649995</v>
      </c>
      <c r="H1328" s="43">
        <v>3.3918560606060608</v>
      </c>
      <c r="I1328" s="9">
        <v>0</v>
      </c>
      <c r="J1328" s="9">
        <v>3.3918560606060608</v>
      </c>
      <c r="K1328" s="11">
        <v>0.15378787878787878</v>
      </c>
      <c r="L1328" s="41">
        <v>663</v>
      </c>
      <c r="M1328" s="44">
        <v>3</v>
      </c>
      <c r="N1328" s="13">
        <v>3</v>
      </c>
      <c r="O1328" s="13">
        <v>3</v>
      </c>
      <c r="P1328" s="22">
        <v>0</v>
      </c>
      <c r="Q1328" s="22">
        <v>0</v>
      </c>
      <c r="R1328" s="14">
        <v>0</v>
      </c>
      <c r="S1328" s="22">
        <v>141</v>
      </c>
      <c r="T1328" s="22">
        <v>0.95465966832318949</v>
      </c>
      <c r="U1328" s="22">
        <v>1164</v>
      </c>
      <c r="V1328" s="22"/>
      <c r="W1328" s="22">
        <v>214</v>
      </c>
      <c r="X1328" s="22">
        <v>143</v>
      </c>
      <c r="Y1328" s="14">
        <v>1161</v>
      </c>
      <c r="Z1328" s="10">
        <v>214</v>
      </c>
      <c r="AA1328" s="22">
        <v>143</v>
      </c>
      <c r="AB1328" s="22">
        <v>397.67</v>
      </c>
      <c r="AC1328" s="22">
        <v>1.8433702684855227E-3</v>
      </c>
      <c r="AD1328" s="42">
        <v>8.1999999999999998E-4</v>
      </c>
      <c r="AE1328" s="22">
        <v>1369</v>
      </c>
      <c r="AF1328" s="22">
        <v>7.2067946038926398E-2</v>
      </c>
      <c r="AG1328" s="22">
        <v>1.8016986509731599E-3</v>
      </c>
      <c r="AH1328" s="22">
        <v>0</v>
      </c>
      <c r="AI1328" s="22">
        <v>0</v>
      </c>
      <c r="AJ1328" s="22">
        <v>0</v>
      </c>
      <c r="AK1328" s="22">
        <v>0</v>
      </c>
      <c r="AL1328" s="45">
        <v>0</v>
      </c>
      <c r="AM1328" s="45">
        <v>0</v>
      </c>
      <c r="AN1328" s="45">
        <v>0</v>
      </c>
      <c r="AO1328" s="45">
        <v>0</v>
      </c>
      <c r="AP1328" s="45">
        <v>0</v>
      </c>
      <c r="AQ1328" s="45">
        <v>0</v>
      </c>
      <c r="AR1328" s="45">
        <v>0</v>
      </c>
      <c r="AS1328" s="45" t="s">
        <v>4444</v>
      </c>
      <c r="AT1328" s="45" t="s">
        <v>4445</v>
      </c>
      <c r="AU1328" s="45">
        <v>7.2067946038926398E-2</v>
      </c>
      <c r="AV1328" s="10">
        <v>63.0922999609135</v>
      </c>
      <c r="AW1328" s="10">
        <v>63.0922999609135</v>
      </c>
      <c r="AX1328" s="17">
        <v>0</v>
      </c>
    </row>
    <row r="1329" spans="1:50" x14ac:dyDescent="0.25">
      <c r="A1329" s="22" t="s">
        <v>2195</v>
      </c>
      <c r="B1329" s="22" t="s">
        <v>3962</v>
      </c>
      <c r="C1329" s="22" t="s">
        <v>2249</v>
      </c>
      <c r="D1329" s="22">
        <v>711</v>
      </c>
      <c r="E1329" s="22" t="s">
        <v>2288</v>
      </c>
      <c r="F1329" s="43">
        <v>0.19486899999999999</v>
      </c>
      <c r="G1329" s="43">
        <v>130.76277623761999</v>
      </c>
      <c r="H1329" s="43">
        <v>5.4446969696969703</v>
      </c>
      <c r="I1329" s="9">
        <v>0</v>
      </c>
      <c r="J1329" s="9">
        <v>5.4446969696969703</v>
      </c>
      <c r="K1329" s="11">
        <v>3.4585227272727277</v>
      </c>
      <c r="L1329" s="41">
        <v>3950</v>
      </c>
      <c r="M1329" s="44">
        <v>470</v>
      </c>
      <c r="N1329" s="13">
        <v>469</v>
      </c>
      <c r="O1329" s="13">
        <v>188</v>
      </c>
      <c r="P1329" s="22">
        <v>5</v>
      </c>
      <c r="Q1329" s="22">
        <v>5</v>
      </c>
      <c r="R1329" s="14">
        <v>0</v>
      </c>
      <c r="S1329" s="22">
        <v>250</v>
      </c>
      <c r="T1329" s="22">
        <v>0.36479059412828718</v>
      </c>
      <c r="U1329" s="22">
        <v>3091</v>
      </c>
      <c r="V1329" s="22"/>
      <c r="W1329" s="22">
        <v>942</v>
      </c>
      <c r="X1329" s="22">
        <v>500</v>
      </c>
      <c r="Y1329" s="14">
        <v>2621</v>
      </c>
      <c r="Z1329" s="10">
        <v>937</v>
      </c>
      <c r="AA1329" s="22">
        <v>495</v>
      </c>
      <c r="AB1329" s="22">
        <v>1519.58</v>
      </c>
      <c r="AC1329" s="22">
        <v>1.4902482618286354E-3</v>
      </c>
      <c r="AD1329" s="42">
        <v>2.8999999999999998E-3</v>
      </c>
      <c r="AE1329" s="22">
        <v>1370</v>
      </c>
      <c r="AF1329" s="22">
        <v>0.18639385699429975</v>
      </c>
      <c r="AG1329" s="22">
        <v>1.79224862494519E-3</v>
      </c>
      <c r="AH1329" s="22">
        <v>0</v>
      </c>
      <c r="AI1329" s="22">
        <v>1</v>
      </c>
      <c r="AJ1329" s="22">
        <v>0</v>
      </c>
      <c r="AK1329" s="22">
        <v>0</v>
      </c>
      <c r="AL1329" s="45">
        <v>0</v>
      </c>
      <c r="AM1329" s="45">
        <v>0</v>
      </c>
      <c r="AN1329" s="45">
        <v>0</v>
      </c>
      <c r="AO1329" s="45">
        <v>0</v>
      </c>
      <c r="AP1329" s="45">
        <v>0</v>
      </c>
      <c r="AQ1329" s="45">
        <v>0</v>
      </c>
      <c r="AR1329" s="45">
        <v>0</v>
      </c>
      <c r="AS1329" s="45" t="s">
        <v>4444</v>
      </c>
      <c r="AT1329" s="45" t="s">
        <v>4445</v>
      </c>
      <c r="AU1329" s="45">
        <v>0.18639385699429975</v>
      </c>
      <c r="AV1329" s="10">
        <v>172.09405871712812</v>
      </c>
      <c r="AW1329" s="10">
        <v>173.01238347015442</v>
      </c>
      <c r="AX1329" s="17">
        <v>0</v>
      </c>
    </row>
    <row r="1330" spans="1:50" x14ac:dyDescent="0.25">
      <c r="A1330" s="22" t="s">
        <v>8</v>
      </c>
      <c r="B1330" s="22" t="s">
        <v>3946</v>
      </c>
      <c r="C1330" s="22" t="s">
        <v>380</v>
      </c>
      <c r="D1330" s="22">
        <v>5251</v>
      </c>
      <c r="E1330" s="22" t="s">
        <v>468</v>
      </c>
      <c r="F1330" s="43">
        <v>0.91347800000000001</v>
      </c>
      <c r="G1330" s="43">
        <v>451.50940722298998</v>
      </c>
      <c r="H1330" s="43">
        <v>21.00435606060606</v>
      </c>
      <c r="I1330" s="9">
        <v>0</v>
      </c>
      <c r="J1330" s="9">
        <v>21.00435606060606</v>
      </c>
      <c r="K1330" s="11">
        <v>0</v>
      </c>
      <c r="L1330" s="41">
        <v>12117</v>
      </c>
      <c r="M1330" s="44">
        <v>0</v>
      </c>
      <c r="N1330" s="13">
        <v>0</v>
      </c>
      <c r="O1330" s="13">
        <v>0</v>
      </c>
      <c r="P1330" s="22">
        <v>0</v>
      </c>
      <c r="Q1330" s="22">
        <v>0</v>
      </c>
      <c r="R1330" s="14">
        <v>0</v>
      </c>
      <c r="S1330" s="22">
        <v>559</v>
      </c>
      <c r="T1330" s="22">
        <v>1</v>
      </c>
      <c r="U1330" s="22">
        <v>22016</v>
      </c>
      <c r="V1330" s="22"/>
      <c r="W1330" s="22">
        <v>3973</v>
      </c>
      <c r="X1330" s="22">
        <v>2618</v>
      </c>
      <c r="Y1330" s="14">
        <v>22016</v>
      </c>
      <c r="Z1330" s="10">
        <v>3973</v>
      </c>
      <c r="AA1330" s="22">
        <v>2618</v>
      </c>
      <c r="AB1330" s="22">
        <v>7424.45</v>
      </c>
      <c r="AC1330" s="22">
        <v>2.023164933856748E-3</v>
      </c>
      <c r="AD1330" s="42">
        <v>1.6709999999999999E-2</v>
      </c>
      <c r="AE1330" s="22">
        <v>1371</v>
      </c>
      <c r="AF1330" s="22">
        <v>0.49281045804850199</v>
      </c>
      <c r="AG1330" s="22">
        <v>1.7920380292672799E-3</v>
      </c>
      <c r="AH1330" s="22">
        <v>0</v>
      </c>
      <c r="AI1330" s="22">
        <v>0</v>
      </c>
      <c r="AJ1330" s="22">
        <v>0</v>
      </c>
      <c r="AK1330" s="22">
        <v>0</v>
      </c>
      <c r="AL1330" s="45">
        <v>0</v>
      </c>
      <c r="AM1330" s="45">
        <v>0</v>
      </c>
      <c r="AN1330" s="45">
        <v>0</v>
      </c>
      <c r="AO1330" s="45">
        <v>0</v>
      </c>
      <c r="AP1330" s="45">
        <v>0</v>
      </c>
      <c r="AQ1330" s="45">
        <v>0</v>
      </c>
      <c r="AR1330" s="45">
        <v>0</v>
      </c>
      <c r="AS1330" s="45" t="s">
        <v>4444</v>
      </c>
      <c r="AT1330" s="45" t="s">
        <v>4442</v>
      </c>
      <c r="AU1330" s="45">
        <v>0.49281045804850199</v>
      </c>
      <c r="AV1330" s="10">
        <v>189.15124027303139</v>
      </c>
      <c r="AW1330" s="10">
        <v>189.15124027303139</v>
      </c>
      <c r="AX1330" s="17">
        <v>0</v>
      </c>
    </row>
    <row r="1331" spans="1:50" x14ac:dyDescent="0.25">
      <c r="A1331" s="22" t="s">
        <v>2195</v>
      </c>
      <c r="B1331" s="22" t="s">
        <v>3962</v>
      </c>
      <c r="C1331" s="22" t="s">
        <v>2239</v>
      </c>
      <c r="D1331" s="22">
        <v>6214</v>
      </c>
      <c r="E1331" s="22" t="s">
        <v>2240</v>
      </c>
      <c r="F1331" s="43">
        <v>0.20780899999999999</v>
      </c>
      <c r="G1331" s="43">
        <v>127.76193643502</v>
      </c>
      <c r="H1331" s="43">
        <v>5.1657196969696972</v>
      </c>
      <c r="I1331" s="9">
        <v>0</v>
      </c>
      <c r="J1331" s="9">
        <v>5.1657196969696972</v>
      </c>
      <c r="K1331" s="11">
        <v>0</v>
      </c>
      <c r="L1331" s="41">
        <v>2789</v>
      </c>
      <c r="M1331" s="44">
        <v>0</v>
      </c>
      <c r="N1331" s="13">
        <v>0</v>
      </c>
      <c r="O1331" s="13">
        <v>0</v>
      </c>
      <c r="P1331" s="22">
        <v>0</v>
      </c>
      <c r="Q1331" s="22">
        <v>0</v>
      </c>
      <c r="R1331" s="14">
        <v>0</v>
      </c>
      <c r="S1331" s="22">
        <v>124</v>
      </c>
      <c r="T1331" s="22">
        <v>1</v>
      </c>
      <c r="U1331" s="22">
        <v>5077</v>
      </c>
      <c r="V1331" s="22"/>
      <c r="W1331" s="22">
        <v>918</v>
      </c>
      <c r="X1331" s="22">
        <v>605</v>
      </c>
      <c r="Y1331" s="14">
        <v>5077</v>
      </c>
      <c r="Z1331" s="10">
        <v>918</v>
      </c>
      <c r="AA1331" s="22">
        <v>605</v>
      </c>
      <c r="AB1331" s="22">
        <v>1714.59</v>
      </c>
      <c r="AC1331" s="22">
        <v>1.6265329549516659E-3</v>
      </c>
      <c r="AD1331" s="42">
        <v>3.0999999999999999E-3</v>
      </c>
      <c r="AE1331" s="22">
        <v>1372</v>
      </c>
      <c r="AF1331" s="22">
        <v>0.17145609061970399</v>
      </c>
      <c r="AG1331" s="22">
        <v>1.7860009439552499E-3</v>
      </c>
      <c r="AH1331" s="22">
        <v>0</v>
      </c>
      <c r="AI1331" s="22">
        <v>0</v>
      </c>
      <c r="AJ1331" s="22">
        <v>0</v>
      </c>
      <c r="AK1331" s="22">
        <v>0</v>
      </c>
      <c r="AL1331" s="45">
        <v>0</v>
      </c>
      <c r="AM1331" s="45">
        <v>0</v>
      </c>
      <c r="AN1331" s="45">
        <v>0</v>
      </c>
      <c r="AO1331" s="45">
        <v>0</v>
      </c>
      <c r="AP1331" s="45">
        <v>0</v>
      </c>
      <c r="AQ1331" s="45">
        <v>0</v>
      </c>
      <c r="AR1331" s="45">
        <v>0</v>
      </c>
      <c r="AS1331" s="45" t="s">
        <v>4444</v>
      </c>
      <c r="AT1331" s="45" t="s">
        <v>4445</v>
      </c>
      <c r="AU1331" s="45">
        <v>0.17145609061970399</v>
      </c>
      <c r="AV1331" s="10">
        <v>177.70999083409714</v>
      </c>
      <c r="AW1331" s="10">
        <v>177.70999083409714</v>
      </c>
      <c r="AX1331" s="17">
        <v>0</v>
      </c>
    </row>
    <row r="1332" spans="1:50" x14ac:dyDescent="0.25">
      <c r="A1332" s="22" t="s">
        <v>964</v>
      </c>
      <c r="B1332" s="22" t="s">
        <v>3948</v>
      </c>
      <c r="C1332" s="22" t="s">
        <v>1072</v>
      </c>
      <c r="D1332" s="22">
        <v>9466</v>
      </c>
      <c r="E1332" s="22" t="s">
        <v>1646</v>
      </c>
      <c r="F1332" s="43">
        <v>9.5299999999999996E-2</v>
      </c>
      <c r="G1332" s="43">
        <v>73.637298765240004</v>
      </c>
      <c r="H1332" s="43">
        <v>2.7702651515151517</v>
      </c>
      <c r="I1332" s="9">
        <v>0</v>
      </c>
      <c r="J1332" s="9">
        <v>2.7702651515151517</v>
      </c>
      <c r="K1332" s="11">
        <v>0</v>
      </c>
      <c r="L1332" s="41">
        <v>878</v>
      </c>
      <c r="M1332" s="44">
        <v>0</v>
      </c>
      <c r="N1332" s="13">
        <v>0</v>
      </c>
      <c r="O1332" s="13">
        <v>0</v>
      </c>
      <c r="P1332" s="22">
        <v>0</v>
      </c>
      <c r="Q1332" s="22">
        <v>0</v>
      </c>
      <c r="R1332" s="14">
        <v>0</v>
      </c>
      <c r="S1332" s="22">
        <v>29</v>
      </c>
      <c r="T1332" s="22">
        <v>1</v>
      </c>
      <c r="U1332" s="22">
        <v>1607</v>
      </c>
      <c r="V1332" s="22"/>
      <c r="W1332" s="22">
        <v>292</v>
      </c>
      <c r="X1332" s="22">
        <v>193</v>
      </c>
      <c r="Y1332" s="14">
        <v>1607</v>
      </c>
      <c r="Z1332" s="10">
        <v>292</v>
      </c>
      <c r="AA1332" s="22">
        <v>193</v>
      </c>
      <c r="AB1332" s="22">
        <v>544.66999999999996</v>
      </c>
      <c r="AC1332" s="22">
        <v>1.2941810956947505E-3</v>
      </c>
      <c r="AD1332" s="42">
        <v>7.9000000000000001E-4</v>
      </c>
      <c r="AE1332" s="22">
        <v>1373</v>
      </c>
      <c r="AF1332" s="22">
        <v>3.7357914037669894E-2</v>
      </c>
      <c r="AG1332" s="22">
        <v>1.7789482875080903E-3</v>
      </c>
      <c r="AH1332" s="22">
        <v>0</v>
      </c>
      <c r="AI1332" s="22">
        <v>0</v>
      </c>
      <c r="AJ1332" s="22">
        <v>0</v>
      </c>
      <c r="AK1332" s="22">
        <v>0</v>
      </c>
      <c r="AL1332" s="45">
        <v>0</v>
      </c>
      <c r="AM1332" s="45">
        <v>0</v>
      </c>
      <c r="AN1332" s="45">
        <v>0</v>
      </c>
      <c r="AO1332" s="45">
        <v>0</v>
      </c>
      <c r="AP1332" s="45">
        <v>0</v>
      </c>
      <c r="AQ1332" s="45">
        <v>0</v>
      </c>
      <c r="AR1332" s="45">
        <v>0</v>
      </c>
      <c r="AS1332" s="45" t="s">
        <v>4444</v>
      </c>
      <c r="AT1332" s="45" t="s">
        <v>4445</v>
      </c>
      <c r="AU1332" s="45">
        <v>3.7357914037669894E-2</v>
      </c>
      <c r="AV1332" s="10">
        <v>105.40507281055581</v>
      </c>
      <c r="AW1332" s="10">
        <v>105.40507281055581</v>
      </c>
      <c r="AX1332" s="17">
        <v>0</v>
      </c>
    </row>
    <row r="1333" spans="1:50" x14ac:dyDescent="0.25">
      <c r="A1333" s="22" t="s">
        <v>1672</v>
      </c>
      <c r="B1333" s="22" t="s">
        <v>3947</v>
      </c>
      <c r="C1333" s="22" t="s">
        <v>1816</v>
      </c>
      <c r="D1333" s="22">
        <v>973</v>
      </c>
      <c r="E1333" s="22" t="s">
        <v>1869</v>
      </c>
      <c r="F1333" s="43">
        <v>6.0893999999999997E-2</v>
      </c>
      <c r="G1333" s="43">
        <v>55.973043083530001</v>
      </c>
      <c r="H1333" s="43">
        <v>3.616098484848485</v>
      </c>
      <c r="I1333" s="9">
        <v>2.530871212121212</v>
      </c>
      <c r="J1333" s="9">
        <v>1.0852272727272727</v>
      </c>
      <c r="K1333" s="11">
        <v>3.3859848484848487</v>
      </c>
      <c r="L1333" s="41">
        <v>24</v>
      </c>
      <c r="M1333" s="44">
        <v>148</v>
      </c>
      <c r="N1333" s="13">
        <v>14</v>
      </c>
      <c r="O1333" s="13">
        <v>12</v>
      </c>
      <c r="P1333" s="22">
        <v>11</v>
      </c>
      <c r="Q1333" s="22">
        <v>9</v>
      </c>
      <c r="R1333" s="14">
        <v>0</v>
      </c>
      <c r="S1333" s="22">
        <v>71</v>
      </c>
      <c r="T1333" s="22">
        <v>6.3635887498035948E-2</v>
      </c>
      <c r="U1333" s="22">
        <v>152</v>
      </c>
      <c r="V1333" s="22"/>
      <c r="W1333" s="22">
        <v>15</v>
      </c>
      <c r="X1333" s="22">
        <v>13</v>
      </c>
      <c r="Y1333" s="14">
        <v>4</v>
      </c>
      <c r="Z1333" s="10">
        <v>4</v>
      </c>
      <c r="AA1333" s="22">
        <v>4</v>
      </c>
      <c r="AB1333" s="22">
        <v>5.84</v>
      </c>
      <c r="AC1333" s="22">
        <v>1.087916551350019E-3</v>
      </c>
      <c r="AD1333" s="42">
        <v>1.0000000000000001E-5</v>
      </c>
      <c r="AE1333" s="22">
        <v>1374</v>
      </c>
      <c r="AF1333" s="22">
        <v>3.0166741467528763E-2</v>
      </c>
      <c r="AG1333" s="22">
        <v>1.7745142039722801E-3</v>
      </c>
      <c r="AH1333" s="22">
        <v>0</v>
      </c>
      <c r="AI1333" s="22">
        <v>0</v>
      </c>
      <c r="AJ1333" s="22">
        <v>1</v>
      </c>
      <c r="AK1333" s="22">
        <v>0</v>
      </c>
      <c r="AL1333" s="45">
        <v>0</v>
      </c>
      <c r="AM1333" s="45">
        <v>0</v>
      </c>
      <c r="AN1333" s="45">
        <v>0</v>
      </c>
      <c r="AO1333" s="45">
        <v>0</v>
      </c>
      <c r="AP1333" s="45">
        <v>0</v>
      </c>
      <c r="AQ1333" s="45">
        <v>0</v>
      </c>
      <c r="AR1333" s="45">
        <v>0</v>
      </c>
      <c r="AS1333" s="45" t="s">
        <v>4444</v>
      </c>
      <c r="AT1333" s="45" t="s">
        <v>4445</v>
      </c>
      <c r="AU1333" s="45">
        <v>9.0533404184224495E-3</v>
      </c>
      <c r="AV1333" s="10">
        <v>3.6858638743455496</v>
      </c>
      <c r="AW1333" s="10">
        <v>4.1481171109830823</v>
      </c>
      <c r="AX1333" s="17">
        <v>0.69989001204629964</v>
      </c>
    </row>
    <row r="1334" spans="1:50" x14ac:dyDescent="0.25">
      <c r="A1334" s="22" t="s">
        <v>1672</v>
      </c>
      <c r="B1334" s="22" t="s">
        <v>3957</v>
      </c>
      <c r="C1334" s="22" t="s">
        <v>1780</v>
      </c>
      <c r="D1334" s="22">
        <v>7975</v>
      </c>
      <c r="E1334" s="22" t="s">
        <v>1809</v>
      </c>
      <c r="F1334" s="43">
        <v>0.190718</v>
      </c>
      <c r="G1334" s="43">
        <v>81.471411357299999</v>
      </c>
      <c r="H1334" s="43">
        <v>3.5954545454545457</v>
      </c>
      <c r="I1334" s="9">
        <v>0</v>
      </c>
      <c r="J1334" s="9">
        <v>3.5954545454545457</v>
      </c>
      <c r="K1334" s="11">
        <v>0</v>
      </c>
      <c r="L1334" s="41">
        <v>674</v>
      </c>
      <c r="M1334" s="44">
        <v>0</v>
      </c>
      <c r="N1334" s="13">
        <v>0</v>
      </c>
      <c r="O1334" s="13">
        <v>0</v>
      </c>
      <c r="P1334" s="22">
        <v>0</v>
      </c>
      <c r="Q1334" s="22">
        <v>0</v>
      </c>
      <c r="R1334" s="14">
        <v>0</v>
      </c>
      <c r="S1334" s="22">
        <v>126</v>
      </c>
      <c r="T1334" s="22">
        <v>1</v>
      </c>
      <c r="U1334" s="22">
        <v>1236</v>
      </c>
      <c r="V1334" s="22"/>
      <c r="W1334" s="22">
        <v>225</v>
      </c>
      <c r="X1334" s="22">
        <v>149</v>
      </c>
      <c r="Y1334" s="14">
        <v>1236</v>
      </c>
      <c r="Z1334" s="10">
        <v>225</v>
      </c>
      <c r="AA1334" s="22">
        <v>149</v>
      </c>
      <c r="AB1334" s="22">
        <v>419.49</v>
      </c>
      <c r="AC1334" s="22">
        <v>2.3409193092726664E-3</v>
      </c>
      <c r="AD1334" s="42">
        <v>1.1000000000000001E-3</v>
      </c>
      <c r="AE1334" s="22">
        <v>1375</v>
      </c>
      <c r="AF1334" s="22">
        <v>9.2143199807000156E-2</v>
      </c>
      <c r="AG1334" s="22">
        <v>1.7719846116730799E-3</v>
      </c>
      <c r="AH1334" s="22">
        <v>0</v>
      </c>
      <c r="AI1334" s="22">
        <v>0</v>
      </c>
      <c r="AJ1334" s="22">
        <v>0</v>
      </c>
      <c r="AK1334" s="22">
        <v>0</v>
      </c>
      <c r="AL1334" s="45">
        <v>0</v>
      </c>
      <c r="AM1334" s="45">
        <v>0</v>
      </c>
      <c r="AN1334" s="45">
        <v>0</v>
      </c>
      <c r="AO1334" s="45">
        <v>0</v>
      </c>
      <c r="AP1334" s="45">
        <v>0</v>
      </c>
      <c r="AQ1334" s="45">
        <v>0</v>
      </c>
      <c r="AR1334" s="45">
        <v>0</v>
      </c>
      <c r="AS1334" s="45" t="s">
        <v>4444</v>
      </c>
      <c r="AT1334" s="45" t="s">
        <v>4445</v>
      </c>
      <c r="AU1334" s="45">
        <v>9.2143199807000156E-2</v>
      </c>
      <c r="AV1334" s="10">
        <v>62.579013906447528</v>
      </c>
      <c r="AW1334" s="10">
        <v>62.579013906447528</v>
      </c>
      <c r="AX1334" s="17">
        <v>0</v>
      </c>
    </row>
    <row r="1335" spans="1:50" x14ac:dyDescent="0.25">
      <c r="A1335" s="22" t="s">
        <v>8</v>
      </c>
      <c r="B1335" s="22" t="s">
        <v>3946</v>
      </c>
      <c r="C1335" s="22" t="s">
        <v>132</v>
      </c>
      <c r="D1335" s="22">
        <v>2028</v>
      </c>
      <c r="E1335" s="22" t="s">
        <v>204</v>
      </c>
      <c r="F1335" s="43">
        <v>0.201349</v>
      </c>
      <c r="G1335" s="43">
        <v>89.099261178259994</v>
      </c>
      <c r="H1335" s="43">
        <v>3.8259469696969699</v>
      </c>
      <c r="I1335" s="9">
        <v>0</v>
      </c>
      <c r="J1335" s="9">
        <v>3.8259469696969699</v>
      </c>
      <c r="K1335" s="11">
        <v>2.9918560606060609</v>
      </c>
      <c r="L1335" s="41">
        <v>2984</v>
      </c>
      <c r="M1335" s="44">
        <v>104</v>
      </c>
      <c r="N1335" s="13">
        <v>102</v>
      </c>
      <c r="O1335" s="13">
        <v>87</v>
      </c>
      <c r="P1335" s="22">
        <v>0</v>
      </c>
      <c r="Q1335" s="22">
        <v>0</v>
      </c>
      <c r="R1335" s="14">
        <v>0</v>
      </c>
      <c r="S1335" s="22">
        <v>256</v>
      </c>
      <c r="T1335" s="22">
        <v>0.21800900945497748</v>
      </c>
      <c r="U1335" s="22">
        <v>1288</v>
      </c>
      <c r="V1335" s="22"/>
      <c r="W1335" s="22">
        <v>316</v>
      </c>
      <c r="X1335" s="22">
        <v>228</v>
      </c>
      <c r="Y1335" s="14">
        <v>1184</v>
      </c>
      <c r="Z1335" s="10">
        <v>316</v>
      </c>
      <c r="AA1335" s="22">
        <v>228</v>
      </c>
      <c r="AB1335" s="22">
        <v>539.48</v>
      </c>
      <c r="AC1335" s="22">
        <v>2.259827941750977E-3</v>
      </c>
      <c r="AD1335" s="42">
        <v>1.48E-3</v>
      </c>
      <c r="AE1335" s="22">
        <v>1376</v>
      </c>
      <c r="AF1335" s="22">
        <v>0.12745512984928464</v>
      </c>
      <c r="AG1335" s="22">
        <v>1.7702101367956201E-3</v>
      </c>
      <c r="AH1335" s="22">
        <v>0</v>
      </c>
      <c r="AI1335" s="22">
        <v>1</v>
      </c>
      <c r="AJ1335" s="22">
        <v>1</v>
      </c>
      <c r="AK1335" s="22">
        <v>0</v>
      </c>
      <c r="AL1335" s="45">
        <v>0</v>
      </c>
      <c r="AM1335" s="45">
        <v>0</v>
      </c>
      <c r="AN1335" s="45">
        <v>0</v>
      </c>
      <c r="AO1335" s="45">
        <v>0</v>
      </c>
      <c r="AP1335" s="45">
        <v>0</v>
      </c>
      <c r="AQ1335" s="45">
        <v>0</v>
      </c>
      <c r="AR1335" s="45">
        <v>0</v>
      </c>
      <c r="AS1335" s="45" t="s">
        <v>4444</v>
      </c>
      <c r="AT1335" s="45" t="s">
        <v>4445</v>
      </c>
      <c r="AU1335" s="45">
        <v>0.12745512984928464</v>
      </c>
      <c r="AV1335" s="10">
        <v>82.593930993515173</v>
      </c>
      <c r="AW1335" s="10">
        <v>82.593930993515173</v>
      </c>
      <c r="AX1335" s="17">
        <v>0</v>
      </c>
    </row>
    <row r="1336" spans="1:50" x14ac:dyDescent="0.25">
      <c r="A1336" s="22" t="s">
        <v>964</v>
      </c>
      <c r="B1336" s="22" t="s">
        <v>3948</v>
      </c>
      <c r="C1336" s="22" t="s">
        <v>1500</v>
      </c>
      <c r="D1336" s="22">
        <v>3965</v>
      </c>
      <c r="E1336" s="22" t="s">
        <v>1622</v>
      </c>
      <c r="F1336" s="43">
        <v>0.17857200000000001</v>
      </c>
      <c r="G1336" s="43">
        <v>35.783991321549998</v>
      </c>
      <c r="H1336" s="43">
        <v>2.4217803030303031</v>
      </c>
      <c r="I1336" s="9">
        <v>0.45208333333333339</v>
      </c>
      <c r="J1336" s="9">
        <v>1.9696969696969697</v>
      </c>
      <c r="K1336" s="11">
        <v>0.94431818181818183</v>
      </c>
      <c r="L1336" s="41">
        <v>251</v>
      </c>
      <c r="M1336" s="44">
        <v>103</v>
      </c>
      <c r="N1336" s="13">
        <v>14</v>
      </c>
      <c r="O1336" s="13">
        <v>1</v>
      </c>
      <c r="P1336" s="22">
        <v>0</v>
      </c>
      <c r="Q1336" s="22">
        <v>0</v>
      </c>
      <c r="R1336" s="14">
        <v>0</v>
      </c>
      <c r="S1336" s="22">
        <v>114</v>
      </c>
      <c r="T1336" s="22">
        <v>0.61007273011652463</v>
      </c>
      <c r="U1336" s="22">
        <v>389</v>
      </c>
      <c r="V1336" s="22"/>
      <c r="W1336" s="22">
        <v>67</v>
      </c>
      <c r="X1336" s="22">
        <v>36</v>
      </c>
      <c r="Y1336" s="14">
        <v>286</v>
      </c>
      <c r="Z1336" s="10">
        <v>67</v>
      </c>
      <c r="AA1336" s="22">
        <v>36</v>
      </c>
      <c r="AB1336" s="22">
        <v>117.53</v>
      </c>
      <c r="AC1336" s="22">
        <v>4.9902761934904555E-3</v>
      </c>
      <c r="AD1336" s="42">
        <v>6.9999999999999999E-4</v>
      </c>
      <c r="AE1336" s="22">
        <v>1377</v>
      </c>
      <c r="AF1336" s="22">
        <v>2.1171430924861082E-2</v>
      </c>
      <c r="AG1336" s="22">
        <v>1.7642859104050901E-3</v>
      </c>
      <c r="AH1336" s="22">
        <v>0</v>
      </c>
      <c r="AI1336" s="22">
        <v>0</v>
      </c>
      <c r="AJ1336" s="22">
        <v>0</v>
      </c>
      <c r="AK1336" s="22">
        <v>0</v>
      </c>
      <c r="AL1336" s="45">
        <v>0</v>
      </c>
      <c r="AM1336" s="45">
        <v>0</v>
      </c>
      <c r="AN1336" s="45">
        <v>0</v>
      </c>
      <c r="AO1336" s="45">
        <v>0</v>
      </c>
      <c r="AP1336" s="45">
        <v>0</v>
      </c>
      <c r="AQ1336" s="45">
        <v>0</v>
      </c>
      <c r="AR1336" s="45">
        <v>0</v>
      </c>
      <c r="AS1336" s="45" t="s">
        <v>4444</v>
      </c>
      <c r="AT1336" s="45" t="s">
        <v>4445</v>
      </c>
      <c r="AU1336" s="45">
        <v>1.7219275953589994E-2</v>
      </c>
      <c r="AV1336" s="10">
        <v>34.015384615384612</v>
      </c>
      <c r="AW1336" s="10">
        <v>27.665597872839601</v>
      </c>
      <c r="AX1336" s="17">
        <v>0.18667396574646128</v>
      </c>
    </row>
    <row r="1337" spans="1:50" x14ac:dyDescent="0.25">
      <c r="A1337" s="22" t="s">
        <v>964</v>
      </c>
      <c r="B1337" s="22" t="s">
        <v>3948</v>
      </c>
      <c r="C1337" s="22" t="s">
        <v>965</v>
      </c>
      <c r="D1337" s="22">
        <v>8666</v>
      </c>
      <c r="E1337" s="22" t="s">
        <v>1045</v>
      </c>
      <c r="F1337" s="43">
        <v>4.8899999999999996E-4</v>
      </c>
      <c r="G1337" s="43">
        <v>63.734947459499999</v>
      </c>
      <c r="H1337" s="43">
        <v>3.0518939393939393</v>
      </c>
      <c r="I1337" s="9">
        <v>2.4797348484848487</v>
      </c>
      <c r="J1337" s="9">
        <v>0.57215909090909101</v>
      </c>
      <c r="K1337" s="11">
        <v>2.9803030303030309</v>
      </c>
      <c r="L1337" s="41">
        <v>276</v>
      </c>
      <c r="M1337" s="44">
        <v>445</v>
      </c>
      <c r="N1337" s="13">
        <v>61</v>
      </c>
      <c r="O1337" s="13">
        <v>48</v>
      </c>
      <c r="P1337" s="22">
        <v>39</v>
      </c>
      <c r="Q1337" s="22">
        <v>31</v>
      </c>
      <c r="R1337" s="14">
        <v>0</v>
      </c>
      <c r="S1337" s="22">
        <v>248</v>
      </c>
      <c r="T1337" s="22">
        <v>2.3457862728062384E-2</v>
      </c>
      <c r="U1337" s="22">
        <v>457</v>
      </c>
      <c r="V1337" s="22"/>
      <c r="W1337" s="22">
        <v>63</v>
      </c>
      <c r="X1337" s="22">
        <v>49</v>
      </c>
      <c r="Y1337" s="14">
        <v>12</v>
      </c>
      <c r="Z1337" s="10">
        <v>24</v>
      </c>
      <c r="AA1337" s="22">
        <v>18</v>
      </c>
      <c r="AB1337" s="22">
        <v>33.96</v>
      </c>
      <c r="AC1337" s="22">
        <v>7.6723998291633034E-6</v>
      </c>
      <c r="AD1337" s="42">
        <v>0</v>
      </c>
      <c r="AE1337" s="22">
        <v>1379</v>
      </c>
      <c r="AF1337" s="22">
        <v>6.4932156226531576E-2</v>
      </c>
      <c r="AG1337" s="22">
        <v>1.7549231412576102E-3</v>
      </c>
      <c r="AH1337" s="22">
        <v>0</v>
      </c>
      <c r="AI1337" s="22">
        <v>0</v>
      </c>
      <c r="AJ1337" s="22">
        <v>0</v>
      </c>
      <c r="AK1337" s="22">
        <v>0</v>
      </c>
      <c r="AL1337" s="45">
        <v>0</v>
      </c>
      <c r="AM1337" s="45">
        <v>0</v>
      </c>
      <c r="AN1337" s="45">
        <v>0</v>
      </c>
      <c r="AO1337" s="45">
        <v>0</v>
      </c>
      <c r="AP1337" s="45">
        <v>0</v>
      </c>
      <c r="AQ1337" s="45">
        <v>0</v>
      </c>
      <c r="AR1337" s="45">
        <v>0</v>
      </c>
      <c r="AS1337" s="45" t="s">
        <v>4444</v>
      </c>
      <c r="AT1337" s="45" t="s">
        <v>4445</v>
      </c>
      <c r="AU1337" s="45">
        <v>1.2173268211514952E-2</v>
      </c>
      <c r="AV1337" s="10">
        <v>41.946375372393241</v>
      </c>
      <c r="AW1337" s="10">
        <v>20.642919200695047</v>
      </c>
      <c r="AX1337" s="17">
        <v>0.81252327168921445</v>
      </c>
    </row>
    <row r="1338" spans="1:50" x14ac:dyDescent="0.25">
      <c r="A1338" s="22" t="s">
        <v>539</v>
      </c>
      <c r="B1338" s="22" t="s">
        <v>3949</v>
      </c>
      <c r="C1338" s="22" t="s">
        <v>3965</v>
      </c>
      <c r="D1338" s="22">
        <v>2938</v>
      </c>
      <c r="E1338" s="22" t="s">
        <v>923</v>
      </c>
      <c r="F1338" s="43">
        <v>7.2687000000000002E-2</v>
      </c>
      <c r="G1338" s="43">
        <v>24.034489516290002</v>
      </c>
      <c r="H1338" s="43">
        <v>1.6208333333333333</v>
      </c>
      <c r="I1338" s="9">
        <v>0</v>
      </c>
      <c r="J1338" s="9">
        <v>1.6208333333333333</v>
      </c>
      <c r="K1338" s="11">
        <v>0</v>
      </c>
      <c r="L1338" s="41">
        <v>201</v>
      </c>
      <c r="M1338" s="44">
        <v>0</v>
      </c>
      <c r="N1338" s="13">
        <v>0</v>
      </c>
      <c r="O1338" s="13">
        <v>0</v>
      </c>
      <c r="P1338" s="22">
        <v>0</v>
      </c>
      <c r="Q1338" s="22">
        <v>0</v>
      </c>
      <c r="R1338" s="14">
        <v>0</v>
      </c>
      <c r="S1338" s="22">
        <v>40</v>
      </c>
      <c r="T1338" s="22">
        <v>1</v>
      </c>
      <c r="U1338" s="22">
        <v>377</v>
      </c>
      <c r="V1338" s="22"/>
      <c r="W1338" s="22">
        <v>70</v>
      </c>
      <c r="X1338" s="22">
        <v>47</v>
      </c>
      <c r="Y1338" s="14">
        <v>377</v>
      </c>
      <c r="Z1338" s="10">
        <v>70</v>
      </c>
      <c r="AA1338" s="22">
        <v>47</v>
      </c>
      <c r="AB1338" s="22">
        <v>129.83000000000001</v>
      </c>
      <c r="AC1338" s="22">
        <v>3.0242789201216235E-3</v>
      </c>
      <c r="AD1338" s="42">
        <v>4.4000000000000002E-4</v>
      </c>
      <c r="AE1338" s="22">
        <v>1380</v>
      </c>
      <c r="AF1338" s="22">
        <v>1.3962637691532E-2</v>
      </c>
      <c r="AG1338" s="22">
        <v>1.7453297114415E-3</v>
      </c>
      <c r="AH1338" s="22">
        <v>0</v>
      </c>
      <c r="AI1338" s="22">
        <v>0</v>
      </c>
      <c r="AJ1338" s="22">
        <v>0</v>
      </c>
      <c r="AK1338" s="22">
        <v>0</v>
      </c>
      <c r="AL1338" s="45">
        <v>0</v>
      </c>
      <c r="AM1338" s="45">
        <v>0</v>
      </c>
      <c r="AN1338" s="45">
        <v>0</v>
      </c>
      <c r="AO1338" s="45">
        <v>0</v>
      </c>
      <c r="AP1338" s="45">
        <v>0</v>
      </c>
      <c r="AQ1338" s="45">
        <v>0</v>
      </c>
      <c r="AR1338" s="45">
        <v>0</v>
      </c>
      <c r="AS1338" s="45" t="s">
        <v>4444</v>
      </c>
      <c r="AT1338" s="45" t="s">
        <v>4445</v>
      </c>
      <c r="AU1338" s="45">
        <v>1.3962637691532E-2</v>
      </c>
      <c r="AV1338" s="10">
        <v>43.18766066838046</v>
      </c>
      <c r="AW1338" s="10">
        <v>43.18766066838046</v>
      </c>
      <c r="AX1338" s="17">
        <v>0</v>
      </c>
    </row>
    <row r="1339" spans="1:50" x14ac:dyDescent="0.25">
      <c r="A1339" s="22" t="s">
        <v>1672</v>
      </c>
      <c r="B1339" s="22" t="s">
        <v>3947</v>
      </c>
      <c r="C1339" s="22" t="s">
        <v>1862</v>
      </c>
      <c r="D1339" s="22">
        <v>7662</v>
      </c>
      <c r="E1339" s="22" t="s">
        <v>1994</v>
      </c>
      <c r="F1339" s="43">
        <v>0.28270400000000001</v>
      </c>
      <c r="G1339" s="43">
        <v>179.42135989674</v>
      </c>
      <c r="H1339" s="43">
        <v>7.4719696969696967</v>
      </c>
      <c r="I1339" s="9">
        <v>2.6155303030303032</v>
      </c>
      <c r="J1339" s="9">
        <v>4.8564393939393948</v>
      </c>
      <c r="K1339" s="11">
        <v>7.4719696969696967</v>
      </c>
      <c r="L1339" s="41">
        <v>1883</v>
      </c>
      <c r="M1339" s="44">
        <v>3895</v>
      </c>
      <c r="N1339" s="13">
        <v>682</v>
      </c>
      <c r="O1339" s="13">
        <v>530</v>
      </c>
      <c r="P1339" s="22">
        <v>470</v>
      </c>
      <c r="Q1339" s="22">
        <v>374</v>
      </c>
      <c r="R1339" s="14">
        <v>0</v>
      </c>
      <c r="S1339" s="22">
        <v>152</v>
      </c>
      <c r="T1339" s="22">
        <v>0</v>
      </c>
      <c r="U1339" s="22">
        <v>3895</v>
      </c>
      <c r="V1339" s="22"/>
      <c r="W1339" s="22">
        <v>682</v>
      </c>
      <c r="X1339" s="22">
        <v>530</v>
      </c>
      <c r="Y1339" s="14">
        <v>0</v>
      </c>
      <c r="Z1339" s="10">
        <v>212</v>
      </c>
      <c r="AA1339" s="22">
        <v>156</v>
      </c>
      <c r="AB1339" s="22">
        <v>290.44</v>
      </c>
      <c r="AC1339" s="22">
        <v>1.5756429455372589E-3</v>
      </c>
      <c r="AD1339" s="42">
        <v>6.8999999999999997E-4</v>
      </c>
      <c r="AE1339" s="22">
        <v>1381</v>
      </c>
      <c r="AF1339" s="22">
        <v>0.25951892247797498</v>
      </c>
      <c r="AG1339" s="22">
        <v>1.74173773475151E-3</v>
      </c>
      <c r="AH1339" s="22">
        <v>0</v>
      </c>
      <c r="AI1339" s="22">
        <v>0</v>
      </c>
      <c r="AJ1339" s="22">
        <v>0</v>
      </c>
      <c r="AK1339" s="22">
        <v>0</v>
      </c>
      <c r="AL1339" s="45">
        <v>0</v>
      </c>
      <c r="AM1339" s="45">
        <v>0</v>
      </c>
      <c r="AN1339" s="45">
        <v>0</v>
      </c>
      <c r="AO1339" s="45">
        <v>0</v>
      </c>
      <c r="AP1339" s="45">
        <v>0</v>
      </c>
      <c r="AQ1339" s="45">
        <v>0</v>
      </c>
      <c r="AR1339" s="45">
        <v>0</v>
      </c>
      <c r="AS1339" s="45" t="s">
        <v>4444</v>
      </c>
      <c r="AT1339" s="45" t="s">
        <v>4445</v>
      </c>
      <c r="AU1339" s="45">
        <v>0.16867545904340048</v>
      </c>
      <c r="AV1339" s="10">
        <v>43.653381171515477</v>
      </c>
      <c r="AW1339" s="10">
        <v>91.274460103416814</v>
      </c>
      <c r="AX1339" s="17">
        <v>0.35004562506336817</v>
      </c>
    </row>
    <row r="1340" spans="1:50" x14ac:dyDescent="0.25">
      <c r="A1340" s="22" t="s">
        <v>2906</v>
      </c>
      <c r="B1340" s="22" t="s">
        <v>3954</v>
      </c>
      <c r="C1340" s="22" t="s">
        <v>2589</v>
      </c>
      <c r="D1340" s="22">
        <v>3452</v>
      </c>
      <c r="E1340" s="22" t="s">
        <v>3196</v>
      </c>
      <c r="F1340" s="43">
        <v>0.10596700000000001</v>
      </c>
      <c r="G1340" s="43">
        <v>61.109734982760003</v>
      </c>
      <c r="H1340" s="43">
        <v>2.8159090909090914</v>
      </c>
      <c r="I1340" s="9">
        <v>1.9702651515151517</v>
      </c>
      <c r="J1340" s="9">
        <v>0.84564393939393945</v>
      </c>
      <c r="K1340" s="11">
        <v>2.2977272727272728</v>
      </c>
      <c r="L1340" s="41">
        <v>366</v>
      </c>
      <c r="M1340" s="44">
        <v>247</v>
      </c>
      <c r="N1340" s="13">
        <v>52</v>
      </c>
      <c r="O1340" s="13">
        <v>0</v>
      </c>
      <c r="P1340" s="22">
        <v>31</v>
      </c>
      <c r="Q1340" s="22">
        <v>0</v>
      </c>
      <c r="R1340" s="14">
        <v>0</v>
      </c>
      <c r="S1340" s="22">
        <v>92</v>
      </c>
      <c r="T1340" s="22">
        <v>0.18401937046004846</v>
      </c>
      <c r="U1340" s="22">
        <v>372</v>
      </c>
      <c r="V1340" s="22"/>
      <c r="W1340" s="22">
        <v>75</v>
      </c>
      <c r="X1340" s="22">
        <v>15</v>
      </c>
      <c r="Y1340" s="14">
        <v>125</v>
      </c>
      <c r="Z1340" s="10">
        <v>44</v>
      </c>
      <c r="AA1340" s="22">
        <v>15</v>
      </c>
      <c r="AB1340" s="22">
        <v>71.53</v>
      </c>
      <c r="AC1340" s="22">
        <v>1.7340445025640339E-3</v>
      </c>
      <c r="AD1340" s="42">
        <v>1.6000000000000001E-4</v>
      </c>
      <c r="AE1340" s="22">
        <v>1382</v>
      </c>
      <c r="AF1340" s="22">
        <v>4.6953697139485384E-2</v>
      </c>
      <c r="AG1340" s="22">
        <v>1.7390258199809401E-3</v>
      </c>
      <c r="AH1340" s="22">
        <v>0</v>
      </c>
      <c r="AI1340" s="22">
        <v>1</v>
      </c>
      <c r="AJ1340" s="22">
        <v>1</v>
      </c>
      <c r="AK1340" s="22">
        <v>0</v>
      </c>
      <c r="AL1340" s="45">
        <v>0</v>
      </c>
      <c r="AM1340" s="45">
        <v>0</v>
      </c>
      <c r="AN1340" s="45">
        <v>0</v>
      </c>
      <c r="AO1340" s="45">
        <v>0</v>
      </c>
      <c r="AP1340" s="45">
        <v>0</v>
      </c>
      <c r="AQ1340" s="45">
        <v>0</v>
      </c>
      <c r="AR1340" s="45">
        <v>0</v>
      </c>
      <c r="AS1340" s="45" t="s">
        <v>4444</v>
      </c>
      <c r="AT1340" s="45" t="s">
        <v>4445</v>
      </c>
      <c r="AU1340" s="45">
        <v>1.410063611298105E-2</v>
      </c>
      <c r="AV1340" s="10">
        <v>52.031354983202682</v>
      </c>
      <c r="AW1340" s="10">
        <v>26.634382566585952</v>
      </c>
      <c r="AX1340" s="17">
        <v>0.69969061070755978</v>
      </c>
    </row>
    <row r="1341" spans="1:50" x14ac:dyDescent="0.25">
      <c r="A1341" s="22" t="s">
        <v>2195</v>
      </c>
      <c r="B1341" s="22" t="s">
        <v>3956</v>
      </c>
      <c r="C1341" s="22" t="s">
        <v>2260</v>
      </c>
      <c r="D1341" s="22">
        <v>6902</v>
      </c>
      <c r="E1341" s="22" t="s">
        <v>2654</v>
      </c>
      <c r="F1341" s="43">
        <v>0.95556300000000005</v>
      </c>
      <c r="G1341" s="43">
        <v>546.22678022328</v>
      </c>
      <c r="H1341" s="43">
        <v>23.191098484848485</v>
      </c>
      <c r="I1341" s="9">
        <v>1.1799242424242424</v>
      </c>
      <c r="J1341" s="9">
        <v>22.011174242424243</v>
      </c>
      <c r="K1341" s="11">
        <v>6.2776515151515149</v>
      </c>
      <c r="L1341" s="41">
        <v>1825</v>
      </c>
      <c r="M1341" s="44">
        <v>515</v>
      </c>
      <c r="N1341" s="13">
        <v>474</v>
      </c>
      <c r="O1341" s="13">
        <v>298</v>
      </c>
      <c r="P1341" s="22">
        <v>39</v>
      </c>
      <c r="Q1341" s="22">
        <v>31</v>
      </c>
      <c r="R1341" s="14">
        <v>2</v>
      </c>
      <c r="S1341" s="22">
        <v>582</v>
      </c>
      <c r="T1341" s="22">
        <v>0.72930771178204812</v>
      </c>
      <c r="U1341" s="22">
        <v>2941</v>
      </c>
      <c r="V1341" s="22"/>
      <c r="W1341" s="22">
        <v>913</v>
      </c>
      <c r="X1341" s="22">
        <v>588</v>
      </c>
      <c r="Y1341" s="14">
        <v>2426</v>
      </c>
      <c r="Z1341" s="10">
        <v>874</v>
      </c>
      <c r="AA1341" s="22">
        <v>557</v>
      </c>
      <c r="AB1341" s="22">
        <v>1415.72</v>
      </c>
      <c r="AC1341" s="22">
        <v>1.7493887787951308E-3</v>
      </c>
      <c r="AD1341" s="42">
        <v>3.1800000000000001E-3</v>
      </c>
      <c r="AE1341" s="22">
        <v>1383</v>
      </c>
      <c r="AF1341" s="22">
        <v>0.37741342201865463</v>
      </c>
      <c r="AG1341" s="22">
        <v>1.7312542294433699E-3</v>
      </c>
      <c r="AH1341" s="22">
        <v>0</v>
      </c>
      <c r="AI1341" s="22">
        <v>0</v>
      </c>
      <c r="AJ1341" s="22">
        <v>0</v>
      </c>
      <c r="AK1341" s="22">
        <v>0</v>
      </c>
      <c r="AL1341" s="45">
        <v>0</v>
      </c>
      <c r="AM1341" s="45">
        <v>0</v>
      </c>
      <c r="AN1341" s="45">
        <v>0</v>
      </c>
      <c r="AO1341" s="45">
        <v>0</v>
      </c>
      <c r="AP1341" s="45">
        <v>0</v>
      </c>
      <c r="AQ1341" s="45">
        <v>0</v>
      </c>
      <c r="AR1341" s="45">
        <v>0</v>
      </c>
      <c r="AS1341" s="45" t="s">
        <v>4444</v>
      </c>
      <c r="AT1341" s="45" t="s">
        <v>4445</v>
      </c>
      <c r="AU1341" s="45">
        <v>0.35821125932907599</v>
      </c>
      <c r="AV1341" s="10">
        <v>39.707104690282996</v>
      </c>
      <c r="AW1341" s="10">
        <v>39.368553438574423</v>
      </c>
      <c r="AX1341" s="17">
        <v>5.0878324853612523E-2</v>
      </c>
    </row>
    <row r="1342" spans="1:50" x14ac:dyDescent="0.25">
      <c r="A1342" s="22" t="s">
        <v>2195</v>
      </c>
      <c r="B1342" s="22" t="s">
        <v>3962</v>
      </c>
      <c r="C1342" s="22" t="s">
        <v>2249</v>
      </c>
      <c r="D1342" s="22">
        <v>8528</v>
      </c>
      <c r="E1342" s="22" t="s">
        <v>2342</v>
      </c>
      <c r="F1342" s="43">
        <v>2.3540999999999999E-2</v>
      </c>
      <c r="G1342" s="43">
        <v>27.86462321007</v>
      </c>
      <c r="H1342" s="43">
        <v>0.91439393939393943</v>
      </c>
      <c r="I1342" s="9">
        <v>0</v>
      </c>
      <c r="J1342" s="9">
        <v>0.91439393939393943</v>
      </c>
      <c r="K1342" s="11">
        <v>0.86761363636363642</v>
      </c>
      <c r="L1342" s="41">
        <v>393</v>
      </c>
      <c r="M1342" s="44">
        <v>107</v>
      </c>
      <c r="N1342" s="13">
        <v>107</v>
      </c>
      <c r="O1342" s="13">
        <v>64</v>
      </c>
      <c r="P1342" s="22">
        <v>0</v>
      </c>
      <c r="Q1342" s="22">
        <v>0</v>
      </c>
      <c r="R1342" s="14">
        <v>0</v>
      </c>
      <c r="S1342" s="22">
        <v>25</v>
      </c>
      <c r="T1342" s="22">
        <v>5.1159900579950235E-2</v>
      </c>
      <c r="U1342" s="22">
        <v>144</v>
      </c>
      <c r="V1342" s="22"/>
      <c r="W1342" s="22">
        <v>114</v>
      </c>
      <c r="X1342" s="22">
        <v>69</v>
      </c>
      <c r="Y1342" s="14">
        <v>37</v>
      </c>
      <c r="Z1342" s="10">
        <v>114</v>
      </c>
      <c r="AA1342" s="22">
        <v>69</v>
      </c>
      <c r="AB1342" s="22">
        <v>159.51</v>
      </c>
      <c r="AC1342" s="22">
        <v>8.4483467881570041E-4</v>
      </c>
      <c r="AD1342" s="42">
        <v>2.0000000000000001E-4</v>
      </c>
      <c r="AE1342" s="22">
        <v>1384</v>
      </c>
      <c r="AF1342" s="22">
        <v>3.9810171563582339E-2</v>
      </c>
      <c r="AG1342" s="22">
        <v>1.73087702450358E-3</v>
      </c>
      <c r="AH1342" s="22">
        <v>0</v>
      </c>
      <c r="AI1342" s="22">
        <v>0</v>
      </c>
      <c r="AJ1342" s="22">
        <v>0</v>
      </c>
      <c r="AK1342" s="22">
        <v>0</v>
      </c>
      <c r="AL1342" s="45">
        <v>0</v>
      </c>
      <c r="AM1342" s="45">
        <v>0</v>
      </c>
      <c r="AN1342" s="45">
        <v>0</v>
      </c>
      <c r="AO1342" s="45">
        <v>0</v>
      </c>
      <c r="AP1342" s="45">
        <v>0</v>
      </c>
      <c r="AQ1342" s="45">
        <v>0</v>
      </c>
      <c r="AR1342" s="45">
        <v>0</v>
      </c>
      <c r="AS1342" s="45" t="s">
        <v>4444</v>
      </c>
      <c r="AT1342" s="45" t="s">
        <v>4445</v>
      </c>
      <c r="AU1342" s="45">
        <v>3.9810171563582339E-2</v>
      </c>
      <c r="AV1342" s="10">
        <v>124.67274233637116</v>
      </c>
      <c r="AW1342" s="10">
        <v>124.67274233637116</v>
      </c>
      <c r="AX1342" s="17">
        <v>0</v>
      </c>
    </row>
    <row r="1343" spans="1:50" x14ac:dyDescent="0.25">
      <c r="A1343" s="22" t="s">
        <v>1672</v>
      </c>
      <c r="B1343" s="22" t="s">
        <v>3957</v>
      </c>
      <c r="C1343" s="22" t="s">
        <v>1757</v>
      </c>
      <c r="D1343" s="22">
        <v>2205</v>
      </c>
      <c r="E1343" s="22" t="s">
        <v>1887</v>
      </c>
      <c r="F1343" s="43">
        <v>1.5534239999999999</v>
      </c>
      <c r="G1343" s="43">
        <v>981.19821303263996</v>
      </c>
      <c r="H1343" s="43">
        <v>38.057386363636368</v>
      </c>
      <c r="I1343" s="9">
        <v>0.30946969696969701</v>
      </c>
      <c r="J1343" s="9">
        <v>37.747916666666669</v>
      </c>
      <c r="K1343" s="11">
        <v>0.34337121212121213</v>
      </c>
      <c r="L1343" s="41">
        <v>5626</v>
      </c>
      <c r="M1343" s="44">
        <v>26</v>
      </c>
      <c r="N1343" s="13">
        <v>3</v>
      </c>
      <c r="O1343" s="13">
        <v>3</v>
      </c>
      <c r="P1343" s="22">
        <v>0</v>
      </c>
      <c r="Q1343" s="22">
        <v>0</v>
      </c>
      <c r="R1343" s="14">
        <v>0</v>
      </c>
      <c r="S1343" s="22">
        <v>834</v>
      </c>
      <c r="T1343" s="22">
        <v>0.9909775408946816</v>
      </c>
      <c r="U1343" s="22">
        <v>10163</v>
      </c>
      <c r="V1343" s="22"/>
      <c r="W1343" s="22">
        <v>1833</v>
      </c>
      <c r="X1343" s="22">
        <v>1209</v>
      </c>
      <c r="Y1343" s="14">
        <v>10137</v>
      </c>
      <c r="Z1343" s="10">
        <v>1833</v>
      </c>
      <c r="AA1343" s="22">
        <v>1209</v>
      </c>
      <c r="AB1343" s="22">
        <v>3423.54</v>
      </c>
      <c r="AC1343" s="22">
        <v>1.5831908164597572E-3</v>
      </c>
      <c r="AD1343" s="42">
        <v>6.0299999999999998E-3</v>
      </c>
      <c r="AE1343" s="22">
        <v>1385</v>
      </c>
      <c r="AF1343" s="22">
        <v>0.94505652368126081</v>
      </c>
      <c r="AG1343" s="22">
        <v>1.7277084527993799E-3</v>
      </c>
      <c r="AH1343" s="22">
        <v>0</v>
      </c>
      <c r="AI1343" s="22">
        <v>0</v>
      </c>
      <c r="AJ1343" s="22">
        <v>0</v>
      </c>
      <c r="AK1343" s="22">
        <v>0</v>
      </c>
      <c r="AL1343" s="45">
        <v>0</v>
      </c>
      <c r="AM1343" s="45">
        <v>0</v>
      </c>
      <c r="AN1343" s="45">
        <v>0</v>
      </c>
      <c r="AO1343" s="45">
        <v>0</v>
      </c>
      <c r="AP1343" s="45">
        <v>0</v>
      </c>
      <c r="AQ1343" s="45">
        <v>0</v>
      </c>
      <c r="AR1343" s="45">
        <v>0</v>
      </c>
      <c r="AS1343" s="45" t="s">
        <v>4444</v>
      </c>
      <c r="AT1343" s="45" t="s">
        <v>4444</v>
      </c>
      <c r="AU1343" s="45">
        <v>0.93737164608067158</v>
      </c>
      <c r="AV1343" s="10">
        <v>48.55897124565373</v>
      </c>
      <c r="AW1343" s="10">
        <v>48.16410623908272</v>
      </c>
      <c r="AX1343" s="17">
        <v>8.1316592267458923E-3</v>
      </c>
    </row>
    <row r="1344" spans="1:50" x14ac:dyDescent="0.25">
      <c r="A1344" s="22" t="s">
        <v>2195</v>
      </c>
      <c r="B1344" s="22" t="s">
        <v>3956</v>
      </c>
      <c r="C1344" s="22" t="s">
        <v>2552</v>
      </c>
      <c r="D1344" s="22">
        <v>7553</v>
      </c>
      <c r="E1344" s="22" t="s">
        <v>2734</v>
      </c>
      <c r="F1344" s="43">
        <v>3.4563000000000003E-2</v>
      </c>
      <c r="G1344" s="43">
        <v>28.19210855112</v>
      </c>
      <c r="H1344" s="43">
        <v>0.94318181818181823</v>
      </c>
      <c r="I1344" s="9">
        <v>0</v>
      </c>
      <c r="J1344" s="9">
        <v>0.94318181818181823</v>
      </c>
      <c r="K1344" s="11">
        <v>0</v>
      </c>
      <c r="L1344" s="41">
        <v>112</v>
      </c>
      <c r="M1344" s="44">
        <v>0</v>
      </c>
      <c r="N1344" s="13">
        <v>0</v>
      </c>
      <c r="O1344" s="13">
        <v>0</v>
      </c>
      <c r="P1344" s="22">
        <v>0</v>
      </c>
      <c r="Q1344" s="22">
        <v>0</v>
      </c>
      <c r="R1344" s="14">
        <v>0</v>
      </c>
      <c r="S1344" s="22">
        <v>18</v>
      </c>
      <c r="T1344" s="22">
        <v>1</v>
      </c>
      <c r="U1344" s="22">
        <v>216</v>
      </c>
      <c r="V1344" s="22"/>
      <c r="W1344" s="22">
        <v>41</v>
      </c>
      <c r="X1344" s="22">
        <v>28</v>
      </c>
      <c r="Y1344" s="14">
        <v>216</v>
      </c>
      <c r="Z1344" s="10">
        <v>41</v>
      </c>
      <c r="AA1344" s="22">
        <v>28</v>
      </c>
      <c r="AB1344" s="22">
        <v>75.61</v>
      </c>
      <c r="AC1344" s="22">
        <v>1.2259813747995413E-3</v>
      </c>
      <c r="AD1344" s="42">
        <v>1E-4</v>
      </c>
      <c r="AE1344" s="22">
        <v>1386</v>
      </c>
      <c r="AF1344" s="22">
        <v>1.5537357561685229E-2</v>
      </c>
      <c r="AG1344" s="22">
        <v>1.72637306240947E-3</v>
      </c>
      <c r="AH1344" s="22">
        <v>0</v>
      </c>
      <c r="AI1344" s="22">
        <v>0</v>
      </c>
      <c r="AJ1344" s="22">
        <v>0</v>
      </c>
      <c r="AK1344" s="22">
        <v>0</v>
      </c>
      <c r="AL1344" s="45">
        <v>0</v>
      </c>
      <c r="AM1344" s="45">
        <v>0</v>
      </c>
      <c r="AN1344" s="45">
        <v>0</v>
      </c>
      <c r="AO1344" s="45">
        <v>0</v>
      </c>
      <c r="AP1344" s="45">
        <v>0</v>
      </c>
      <c r="AQ1344" s="45">
        <v>0</v>
      </c>
      <c r="AR1344" s="45">
        <v>0</v>
      </c>
      <c r="AS1344" s="45" t="s">
        <v>4444</v>
      </c>
      <c r="AT1344" s="45" t="s">
        <v>4445</v>
      </c>
      <c r="AU1344" s="45">
        <v>1.5537357561685229E-2</v>
      </c>
      <c r="AV1344" s="10">
        <v>43.46987951807229</v>
      </c>
      <c r="AW1344" s="10">
        <v>43.46987951807229</v>
      </c>
      <c r="AX1344" s="17">
        <v>0</v>
      </c>
    </row>
    <row r="1345" spans="1:50" x14ac:dyDescent="0.25">
      <c r="A1345" s="22" t="s">
        <v>539</v>
      </c>
      <c r="B1345" s="22" t="s">
        <v>3949</v>
      </c>
      <c r="C1345" s="22" t="s">
        <v>540</v>
      </c>
      <c r="D1345" s="22">
        <v>637</v>
      </c>
      <c r="E1345" s="22" t="s">
        <v>635</v>
      </c>
      <c r="F1345" s="43">
        <v>0.56576700000000002</v>
      </c>
      <c r="G1345" s="43">
        <v>386.509082482</v>
      </c>
      <c r="H1345" s="43">
        <v>14.719507575757577</v>
      </c>
      <c r="I1345" s="9">
        <v>0.12253787878787879</v>
      </c>
      <c r="J1345" s="9">
        <v>14.596969696969698</v>
      </c>
      <c r="K1345" s="11">
        <v>5.3581439393939405</v>
      </c>
      <c r="L1345" s="41">
        <v>9301</v>
      </c>
      <c r="M1345" s="44">
        <v>2657</v>
      </c>
      <c r="N1345" s="13">
        <v>1399</v>
      </c>
      <c r="O1345" s="13">
        <v>1204</v>
      </c>
      <c r="P1345" s="22">
        <v>205</v>
      </c>
      <c r="Q1345" s="22">
        <v>185</v>
      </c>
      <c r="R1345" s="14">
        <v>0</v>
      </c>
      <c r="S1345" s="22">
        <v>822</v>
      </c>
      <c r="T1345" s="22">
        <v>0.63598347894337293</v>
      </c>
      <c r="U1345" s="22">
        <v>13407</v>
      </c>
      <c r="V1345" s="22"/>
      <c r="W1345" s="22">
        <v>3339</v>
      </c>
      <c r="X1345" s="22">
        <v>2482</v>
      </c>
      <c r="Y1345" s="14">
        <v>10750</v>
      </c>
      <c r="Z1345" s="10">
        <v>3134</v>
      </c>
      <c r="AA1345" s="22">
        <v>2297</v>
      </c>
      <c r="AB1345" s="22">
        <v>5261.08</v>
      </c>
      <c r="AC1345" s="22">
        <v>1.463787076792298E-3</v>
      </c>
      <c r="AD1345" s="42">
        <v>9.5399999999999999E-3</v>
      </c>
      <c r="AE1345" s="22">
        <v>1387</v>
      </c>
      <c r="AF1345" s="22">
        <v>0.34135030826371532</v>
      </c>
      <c r="AG1345" s="22">
        <v>1.72399145587735E-3</v>
      </c>
      <c r="AH1345" s="22">
        <v>0</v>
      </c>
      <c r="AI1345" s="22">
        <v>0</v>
      </c>
      <c r="AJ1345" s="22">
        <v>0</v>
      </c>
      <c r="AK1345" s="22">
        <v>0</v>
      </c>
      <c r="AL1345" s="45">
        <v>0</v>
      </c>
      <c r="AM1345" s="45">
        <v>0</v>
      </c>
      <c r="AN1345" s="45">
        <v>0</v>
      </c>
      <c r="AO1345" s="45">
        <v>0</v>
      </c>
      <c r="AP1345" s="45">
        <v>0</v>
      </c>
      <c r="AQ1345" s="45">
        <v>0</v>
      </c>
      <c r="AR1345" s="45">
        <v>0</v>
      </c>
      <c r="AS1345" s="45" t="s">
        <v>4444</v>
      </c>
      <c r="AT1345" s="45" t="s">
        <v>4444</v>
      </c>
      <c r="AU1345" s="45">
        <v>0.33850861383318193</v>
      </c>
      <c r="AV1345" s="10">
        <v>214.70209674070998</v>
      </c>
      <c r="AW1345" s="10">
        <v>226.84182760972217</v>
      </c>
      <c r="AX1345" s="17">
        <v>8.3248626461997714E-3</v>
      </c>
    </row>
    <row r="1346" spans="1:50" x14ac:dyDescent="0.25">
      <c r="A1346" s="22" t="s">
        <v>1672</v>
      </c>
      <c r="B1346" s="22" t="s">
        <v>3957</v>
      </c>
      <c r="C1346" s="22" t="s">
        <v>1831</v>
      </c>
      <c r="D1346" s="22">
        <v>3944</v>
      </c>
      <c r="E1346" s="22" t="s">
        <v>1913</v>
      </c>
      <c r="F1346" s="43">
        <v>0.60437700000000005</v>
      </c>
      <c r="G1346" s="43">
        <v>322.36530367491002</v>
      </c>
      <c r="H1346" s="43">
        <v>13.763636363636365</v>
      </c>
      <c r="I1346" s="9">
        <v>0</v>
      </c>
      <c r="J1346" s="9">
        <v>13.763636363636365</v>
      </c>
      <c r="K1346" s="11">
        <v>0</v>
      </c>
      <c r="L1346" s="41">
        <v>894</v>
      </c>
      <c r="M1346" s="44">
        <v>0</v>
      </c>
      <c r="N1346" s="13">
        <v>0</v>
      </c>
      <c r="O1346" s="13">
        <v>0</v>
      </c>
      <c r="P1346" s="22">
        <v>0</v>
      </c>
      <c r="Q1346" s="22">
        <v>0</v>
      </c>
      <c r="R1346" s="14">
        <v>0</v>
      </c>
      <c r="S1346" s="22">
        <v>285</v>
      </c>
      <c r="T1346" s="22">
        <v>1</v>
      </c>
      <c r="U1346" s="22">
        <v>1636</v>
      </c>
      <c r="V1346" s="22"/>
      <c r="W1346" s="22">
        <v>297</v>
      </c>
      <c r="X1346" s="22">
        <v>197</v>
      </c>
      <c r="Y1346" s="14">
        <v>1636</v>
      </c>
      <c r="Z1346" s="10">
        <v>297</v>
      </c>
      <c r="AA1346" s="22">
        <v>197</v>
      </c>
      <c r="AB1346" s="22">
        <v>554.13</v>
      </c>
      <c r="AC1346" s="22">
        <v>1.8748202523975264E-3</v>
      </c>
      <c r="AD1346" s="42">
        <v>1.16E-3</v>
      </c>
      <c r="AE1346" s="22">
        <v>1388</v>
      </c>
      <c r="AF1346" s="22">
        <v>0.24783927865479791</v>
      </c>
      <c r="AG1346" s="22">
        <v>1.7211061017694299E-3</v>
      </c>
      <c r="AH1346" s="22">
        <v>0</v>
      </c>
      <c r="AI1346" s="22">
        <v>0</v>
      </c>
      <c r="AJ1346" s="22">
        <v>0</v>
      </c>
      <c r="AK1346" s="22">
        <v>0</v>
      </c>
      <c r="AL1346" s="45">
        <v>0</v>
      </c>
      <c r="AM1346" s="45">
        <v>0</v>
      </c>
      <c r="AN1346" s="45">
        <v>0</v>
      </c>
      <c r="AO1346" s="45">
        <v>0</v>
      </c>
      <c r="AP1346" s="45">
        <v>0</v>
      </c>
      <c r="AQ1346" s="45">
        <v>0</v>
      </c>
      <c r="AR1346" s="45">
        <v>0</v>
      </c>
      <c r="AS1346" s="45" t="s">
        <v>4444</v>
      </c>
      <c r="AT1346" s="45" t="s">
        <v>4445</v>
      </c>
      <c r="AU1346" s="45">
        <v>0.24783927865479791</v>
      </c>
      <c r="AV1346" s="10">
        <v>21.578599735799205</v>
      </c>
      <c r="AW1346" s="10">
        <v>21.578599735799205</v>
      </c>
      <c r="AX1346" s="17">
        <v>0</v>
      </c>
    </row>
    <row r="1347" spans="1:50" x14ac:dyDescent="0.25">
      <c r="A1347" s="22" t="s">
        <v>2195</v>
      </c>
      <c r="B1347" s="22" t="s">
        <v>3956</v>
      </c>
      <c r="C1347" s="22" t="s">
        <v>2509</v>
      </c>
      <c r="D1347" s="22">
        <v>1077</v>
      </c>
      <c r="E1347" s="22" t="s">
        <v>2751</v>
      </c>
      <c r="F1347" s="43">
        <v>10.410209</v>
      </c>
      <c r="G1347" s="43">
        <v>630.19344981712004</v>
      </c>
      <c r="H1347" s="43">
        <v>25.292803030303034</v>
      </c>
      <c r="I1347" s="9">
        <v>0</v>
      </c>
      <c r="J1347" s="9">
        <v>25.292803030303034</v>
      </c>
      <c r="K1347" s="11">
        <v>0</v>
      </c>
      <c r="L1347" s="41">
        <v>411</v>
      </c>
      <c r="M1347" s="44">
        <v>0</v>
      </c>
      <c r="N1347" s="13">
        <v>0</v>
      </c>
      <c r="O1347" s="13">
        <v>0</v>
      </c>
      <c r="P1347" s="22">
        <v>0</v>
      </c>
      <c r="Q1347" s="22">
        <v>0</v>
      </c>
      <c r="R1347" s="14">
        <v>0</v>
      </c>
      <c r="S1347" s="22">
        <v>493</v>
      </c>
      <c r="T1347" s="22">
        <v>1</v>
      </c>
      <c r="U1347" s="22">
        <v>759</v>
      </c>
      <c r="V1347" s="22"/>
      <c r="W1347" s="22">
        <v>139</v>
      </c>
      <c r="X1347" s="22">
        <v>92</v>
      </c>
      <c r="Y1347" s="14">
        <v>759</v>
      </c>
      <c r="Z1347" s="10">
        <v>139</v>
      </c>
      <c r="AA1347" s="22">
        <v>92</v>
      </c>
      <c r="AB1347" s="22">
        <v>258.74</v>
      </c>
      <c r="AC1347" s="22">
        <v>1.6519068871663149E-2</v>
      </c>
      <c r="AD1347" s="42">
        <v>4.7699999999999999E-3</v>
      </c>
      <c r="AE1347" s="22">
        <v>1389</v>
      </c>
      <c r="AF1347" s="22">
        <v>1.7143885911718001E-2</v>
      </c>
      <c r="AG1347" s="22">
        <v>1.7143885911718002E-3</v>
      </c>
      <c r="AH1347" s="22">
        <v>0</v>
      </c>
      <c r="AI1347" s="22">
        <v>0</v>
      </c>
      <c r="AJ1347" s="22">
        <v>0</v>
      </c>
      <c r="AK1347" s="22">
        <v>0</v>
      </c>
      <c r="AL1347" s="45">
        <v>0</v>
      </c>
      <c r="AM1347" s="45">
        <v>0</v>
      </c>
      <c r="AN1347" s="45">
        <v>0</v>
      </c>
      <c r="AO1347" s="45">
        <v>0</v>
      </c>
      <c r="AP1347" s="45">
        <v>0</v>
      </c>
      <c r="AQ1347" s="45">
        <v>0</v>
      </c>
      <c r="AR1347" s="45">
        <v>0</v>
      </c>
      <c r="AS1347" s="45" t="s">
        <v>4444</v>
      </c>
      <c r="AT1347" s="45" t="s">
        <v>4444</v>
      </c>
      <c r="AU1347" s="45">
        <v>1.7143885911718001E-2</v>
      </c>
      <c r="AV1347" s="10">
        <v>5.4956344630314637</v>
      </c>
      <c r="AW1347" s="10">
        <v>5.4956344630314637</v>
      </c>
      <c r="AX1347" s="17">
        <v>0</v>
      </c>
    </row>
    <row r="1348" spans="1:50" x14ac:dyDescent="0.25">
      <c r="A1348" s="22" t="s">
        <v>2906</v>
      </c>
      <c r="B1348" s="22" t="s">
        <v>3950</v>
      </c>
      <c r="C1348" s="22" t="s">
        <v>2920</v>
      </c>
      <c r="D1348" s="22">
        <v>9541</v>
      </c>
      <c r="E1348" s="22" t="s">
        <v>3158</v>
      </c>
      <c r="F1348" s="43">
        <v>0.17382400000000001</v>
      </c>
      <c r="G1348" s="43">
        <v>104.32284807214999</v>
      </c>
      <c r="H1348" s="43">
        <v>3.9473484848484848</v>
      </c>
      <c r="I1348" s="9">
        <v>0</v>
      </c>
      <c r="J1348" s="9">
        <v>3.9473484848484848</v>
      </c>
      <c r="K1348" s="11">
        <v>0</v>
      </c>
      <c r="L1348" s="41">
        <v>110</v>
      </c>
      <c r="M1348" s="44">
        <v>0</v>
      </c>
      <c r="N1348" s="13">
        <v>0</v>
      </c>
      <c r="O1348" s="13">
        <v>0</v>
      </c>
      <c r="P1348" s="22">
        <v>0</v>
      </c>
      <c r="Q1348" s="22">
        <v>0</v>
      </c>
      <c r="R1348" s="14">
        <v>0</v>
      </c>
      <c r="S1348" s="22">
        <v>106</v>
      </c>
      <c r="T1348" s="22">
        <v>1</v>
      </c>
      <c r="U1348" s="22">
        <v>212</v>
      </c>
      <c r="V1348" s="22"/>
      <c r="W1348" s="22">
        <v>40</v>
      </c>
      <c r="X1348" s="22">
        <v>27</v>
      </c>
      <c r="Y1348" s="14">
        <v>212</v>
      </c>
      <c r="Z1348" s="10">
        <v>40</v>
      </c>
      <c r="AA1348" s="22">
        <v>27</v>
      </c>
      <c r="AB1348" s="22">
        <v>73.88</v>
      </c>
      <c r="AC1348" s="22">
        <v>1.6662121789445664E-3</v>
      </c>
      <c r="AD1348" s="42">
        <v>1.3999999999999999E-4</v>
      </c>
      <c r="AE1348" s="22">
        <v>1390</v>
      </c>
      <c r="AF1348" s="22">
        <v>2.5700009467425601E-2</v>
      </c>
      <c r="AG1348" s="22">
        <v>1.7133339644950401E-3</v>
      </c>
      <c r="AH1348" s="22">
        <v>0</v>
      </c>
      <c r="AI1348" s="22">
        <v>0</v>
      </c>
      <c r="AJ1348" s="22">
        <v>0</v>
      </c>
      <c r="AK1348" s="22">
        <v>0</v>
      </c>
      <c r="AL1348" s="45">
        <v>0</v>
      </c>
      <c r="AM1348" s="45">
        <v>0</v>
      </c>
      <c r="AN1348" s="45">
        <v>0</v>
      </c>
      <c r="AO1348" s="45">
        <v>0</v>
      </c>
      <c r="AP1348" s="45">
        <v>0</v>
      </c>
      <c r="AQ1348" s="45">
        <v>0</v>
      </c>
      <c r="AR1348" s="45">
        <v>0</v>
      </c>
      <c r="AS1348" s="45" t="s">
        <v>4444</v>
      </c>
      <c r="AT1348" s="45" t="s">
        <v>4445</v>
      </c>
      <c r="AU1348" s="45">
        <v>2.5700009467425601E-2</v>
      </c>
      <c r="AV1348" s="10">
        <v>10.133384512042991</v>
      </c>
      <c r="AW1348" s="10">
        <v>10.133384512042991</v>
      </c>
      <c r="AX1348" s="17">
        <v>0</v>
      </c>
    </row>
    <row r="1349" spans="1:50" x14ac:dyDescent="0.25">
      <c r="A1349" s="22" t="s">
        <v>964</v>
      </c>
      <c r="B1349" s="22" t="s">
        <v>3952</v>
      </c>
      <c r="C1349" s="22" t="s">
        <v>1133</v>
      </c>
      <c r="D1349" s="22">
        <v>5248</v>
      </c>
      <c r="E1349" s="22" t="s">
        <v>1502</v>
      </c>
      <c r="F1349" s="43">
        <v>0.18326899999999999</v>
      </c>
      <c r="G1349" s="43">
        <v>46.481107090089999</v>
      </c>
      <c r="H1349" s="43">
        <v>1.5577651515151516</v>
      </c>
      <c r="I1349" s="9">
        <v>0</v>
      </c>
      <c r="J1349" s="9">
        <v>1.5577651515151516</v>
      </c>
      <c r="K1349" s="11">
        <v>0</v>
      </c>
      <c r="L1349" s="41">
        <v>330</v>
      </c>
      <c r="M1349" s="44">
        <v>0</v>
      </c>
      <c r="N1349" s="13">
        <v>0</v>
      </c>
      <c r="O1349" s="13">
        <v>0</v>
      </c>
      <c r="P1349" s="22">
        <v>0</v>
      </c>
      <c r="Q1349" s="22">
        <v>0</v>
      </c>
      <c r="R1349" s="14">
        <v>0</v>
      </c>
      <c r="S1349" s="22">
        <v>60</v>
      </c>
      <c r="T1349" s="22">
        <v>1</v>
      </c>
      <c r="U1349" s="22">
        <v>612</v>
      </c>
      <c r="V1349" s="22"/>
      <c r="W1349" s="22">
        <v>112</v>
      </c>
      <c r="X1349" s="22">
        <v>75</v>
      </c>
      <c r="Y1349" s="14">
        <v>612</v>
      </c>
      <c r="Z1349" s="10">
        <v>112</v>
      </c>
      <c r="AA1349" s="22">
        <v>75</v>
      </c>
      <c r="AB1349" s="22">
        <v>208.52</v>
      </c>
      <c r="AC1349" s="22">
        <v>3.9428708022118918E-3</v>
      </c>
      <c r="AD1349" s="42">
        <v>9.2000000000000003E-4</v>
      </c>
      <c r="AE1349" s="22">
        <v>1391</v>
      </c>
      <c r="AF1349" s="22">
        <v>4.6034191736857889E-2</v>
      </c>
      <c r="AG1349" s="22">
        <v>1.7049700643280699E-3</v>
      </c>
      <c r="AH1349" s="22">
        <v>0</v>
      </c>
      <c r="AI1349" s="22">
        <v>0</v>
      </c>
      <c r="AJ1349" s="22">
        <v>0</v>
      </c>
      <c r="AK1349" s="22">
        <v>0</v>
      </c>
      <c r="AL1349" s="45">
        <v>0</v>
      </c>
      <c r="AM1349" s="45">
        <v>0</v>
      </c>
      <c r="AN1349" s="45">
        <v>0</v>
      </c>
      <c r="AO1349" s="45">
        <v>0</v>
      </c>
      <c r="AP1349" s="45">
        <v>0</v>
      </c>
      <c r="AQ1349" s="45">
        <v>0</v>
      </c>
      <c r="AR1349" s="45">
        <v>0</v>
      </c>
      <c r="AS1349" s="45" t="s">
        <v>4444</v>
      </c>
      <c r="AT1349" s="45" t="s">
        <v>4445</v>
      </c>
      <c r="AU1349" s="45">
        <v>4.6034191736857889E-2</v>
      </c>
      <c r="AV1349" s="10">
        <v>71.897872340425522</v>
      </c>
      <c r="AW1349" s="10">
        <v>71.897872340425522</v>
      </c>
      <c r="AX1349" s="17">
        <v>0</v>
      </c>
    </row>
    <row r="1350" spans="1:50" x14ac:dyDescent="0.25">
      <c r="A1350" s="22" t="s">
        <v>8</v>
      </c>
      <c r="B1350" s="22" t="s">
        <v>3946</v>
      </c>
      <c r="C1350" s="22" t="s">
        <v>50</v>
      </c>
      <c r="D1350" s="22">
        <v>8334</v>
      </c>
      <c r="E1350" s="22" t="s">
        <v>167</v>
      </c>
      <c r="F1350" s="43">
        <v>0.66796</v>
      </c>
      <c r="G1350" s="43">
        <v>258.84200928890999</v>
      </c>
      <c r="H1350" s="43">
        <v>11.156060606060606</v>
      </c>
      <c r="I1350" s="9">
        <v>0</v>
      </c>
      <c r="J1350" s="9">
        <v>11.156060606060606</v>
      </c>
      <c r="K1350" s="11">
        <v>0</v>
      </c>
      <c r="L1350" s="41">
        <v>6268</v>
      </c>
      <c r="M1350" s="44">
        <v>0</v>
      </c>
      <c r="N1350" s="13">
        <v>0</v>
      </c>
      <c r="O1350" s="13">
        <v>0</v>
      </c>
      <c r="P1350" s="22">
        <v>0</v>
      </c>
      <c r="Q1350" s="22">
        <v>0</v>
      </c>
      <c r="R1350" s="14">
        <v>0</v>
      </c>
      <c r="S1350" s="22">
        <v>462</v>
      </c>
      <c r="T1350" s="22">
        <v>1</v>
      </c>
      <c r="U1350" s="22">
        <v>11395</v>
      </c>
      <c r="V1350" s="22"/>
      <c r="W1350" s="22">
        <v>2057</v>
      </c>
      <c r="X1350" s="22">
        <v>1356</v>
      </c>
      <c r="Y1350" s="14">
        <v>11395</v>
      </c>
      <c r="Z1350" s="10">
        <v>2057</v>
      </c>
      <c r="AA1350" s="22">
        <v>1356</v>
      </c>
      <c r="AB1350" s="22">
        <v>3843.64</v>
      </c>
      <c r="AC1350" s="22">
        <v>2.5805702939604657E-3</v>
      </c>
      <c r="AD1350" s="42">
        <v>1.1039999999999999E-2</v>
      </c>
      <c r="AE1350" s="22">
        <v>1392</v>
      </c>
      <c r="AF1350" s="22">
        <v>0.2496043603309242</v>
      </c>
      <c r="AG1350" s="22">
        <v>1.6979888457886001E-3</v>
      </c>
      <c r="AH1350" s="22">
        <v>0</v>
      </c>
      <c r="AI1350" s="22">
        <v>0</v>
      </c>
      <c r="AJ1350" s="22">
        <v>0</v>
      </c>
      <c r="AK1350" s="22">
        <v>0</v>
      </c>
      <c r="AL1350" s="45">
        <v>0</v>
      </c>
      <c r="AM1350" s="45">
        <v>0</v>
      </c>
      <c r="AN1350" s="45">
        <v>0</v>
      </c>
      <c r="AO1350" s="45">
        <v>0</v>
      </c>
      <c r="AP1350" s="45">
        <v>0</v>
      </c>
      <c r="AQ1350" s="45">
        <v>0</v>
      </c>
      <c r="AR1350" s="45">
        <v>0</v>
      </c>
      <c r="AS1350" s="45" t="s">
        <v>4444</v>
      </c>
      <c r="AT1350" s="45" t="s">
        <v>4443</v>
      </c>
      <c r="AU1350" s="45">
        <v>0.2496043603309242</v>
      </c>
      <c r="AV1350" s="10">
        <v>184.38408257503735</v>
      </c>
      <c r="AW1350" s="10">
        <v>184.38408257503735</v>
      </c>
      <c r="AX1350" s="17">
        <v>0</v>
      </c>
    </row>
    <row r="1351" spans="1:50" x14ac:dyDescent="0.25">
      <c r="A1351" s="22" t="s">
        <v>964</v>
      </c>
      <c r="B1351" s="22" t="s">
        <v>3952</v>
      </c>
      <c r="C1351" s="22" t="s">
        <v>1456</v>
      </c>
      <c r="D1351" s="22">
        <v>3121</v>
      </c>
      <c r="E1351" s="22" t="s">
        <v>1457</v>
      </c>
      <c r="F1351" s="43">
        <v>3.214143</v>
      </c>
      <c r="G1351" s="43">
        <v>422.66581354989</v>
      </c>
      <c r="H1351" s="43">
        <v>16.154166666666669</v>
      </c>
      <c r="I1351" s="9">
        <v>0</v>
      </c>
      <c r="J1351" s="9">
        <v>16.154166666666669</v>
      </c>
      <c r="K1351" s="11">
        <v>0</v>
      </c>
      <c r="L1351" s="41">
        <v>2136</v>
      </c>
      <c r="M1351" s="44">
        <v>0</v>
      </c>
      <c r="N1351" s="13">
        <v>0</v>
      </c>
      <c r="O1351" s="13">
        <v>0</v>
      </c>
      <c r="P1351" s="22">
        <v>0</v>
      </c>
      <c r="Q1351" s="22">
        <v>0</v>
      </c>
      <c r="R1351" s="14">
        <v>0</v>
      </c>
      <c r="S1351" s="22">
        <v>329</v>
      </c>
      <c r="T1351" s="22">
        <v>1</v>
      </c>
      <c r="U1351" s="22">
        <v>3891</v>
      </c>
      <c r="V1351" s="22"/>
      <c r="W1351" s="22">
        <v>704</v>
      </c>
      <c r="X1351" s="22">
        <v>464</v>
      </c>
      <c r="Y1351" s="14">
        <v>3891</v>
      </c>
      <c r="Z1351" s="10">
        <v>704</v>
      </c>
      <c r="AA1351" s="22">
        <v>464</v>
      </c>
      <c r="AB1351" s="22">
        <v>1314.67</v>
      </c>
      <c r="AC1351" s="22">
        <v>7.6044546233938878E-3</v>
      </c>
      <c r="AD1351" s="42">
        <v>1.1129999999999999E-2</v>
      </c>
      <c r="AE1351" s="22">
        <v>1393</v>
      </c>
      <c r="AF1351" s="22">
        <v>1.8629593614391541E-2</v>
      </c>
      <c r="AG1351" s="22">
        <v>1.6935994194901402E-3</v>
      </c>
      <c r="AH1351" s="22">
        <v>0</v>
      </c>
      <c r="AI1351" s="22">
        <v>0</v>
      </c>
      <c r="AJ1351" s="22">
        <v>0</v>
      </c>
      <c r="AK1351" s="22">
        <v>0</v>
      </c>
      <c r="AL1351" s="45">
        <v>0</v>
      </c>
      <c r="AM1351" s="45">
        <v>0</v>
      </c>
      <c r="AN1351" s="45">
        <v>0</v>
      </c>
      <c r="AO1351" s="45">
        <v>0</v>
      </c>
      <c r="AP1351" s="45">
        <v>0</v>
      </c>
      <c r="AQ1351" s="45">
        <v>0</v>
      </c>
      <c r="AR1351" s="45">
        <v>0</v>
      </c>
      <c r="AS1351" s="45" t="s">
        <v>4444</v>
      </c>
      <c r="AT1351" s="45" t="s">
        <v>4443</v>
      </c>
      <c r="AU1351" s="45">
        <v>1.8629593614391541E-2</v>
      </c>
      <c r="AV1351" s="10">
        <v>43.580087696672678</v>
      </c>
      <c r="AW1351" s="10">
        <v>43.580087696672678</v>
      </c>
      <c r="AX1351" s="17">
        <v>0</v>
      </c>
    </row>
    <row r="1352" spans="1:50" x14ac:dyDescent="0.25">
      <c r="A1352" s="22" t="s">
        <v>1672</v>
      </c>
      <c r="B1352" s="22" t="s">
        <v>3957</v>
      </c>
      <c r="C1352" s="22" t="s">
        <v>486</v>
      </c>
      <c r="D1352" s="22">
        <v>8547</v>
      </c>
      <c r="E1352" s="22" t="s">
        <v>1690</v>
      </c>
      <c r="F1352" s="43">
        <v>0.12525500000000001</v>
      </c>
      <c r="G1352" s="43">
        <v>67.518174909730007</v>
      </c>
      <c r="H1352" s="43">
        <v>3.4715909090909096</v>
      </c>
      <c r="I1352" s="9">
        <v>0.77500000000000002</v>
      </c>
      <c r="J1352" s="9">
        <v>2.6965909090909093</v>
      </c>
      <c r="K1352" s="11">
        <v>2.9969696969696975</v>
      </c>
      <c r="L1352" s="41">
        <v>1733</v>
      </c>
      <c r="M1352" s="44">
        <v>2872</v>
      </c>
      <c r="N1352" s="13">
        <v>621</v>
      </c>
      <c r="O1352" s="13">
        <v>488</v>
      </c>
      <c r="P1352" s="22">
        <v>529</v>
      </c>
      <c r="Q1352" s="22">
        <v>432</v>
      </c>
      <c r="R1352" s="14">
        <v>0</v>
      </c>
      <c r="S1352" s="22">
        <v>236</v>
      </c>
      <c r="T1352" s="22">
        <v>0.13671576650300055</v>
      </c>
      <c r="U1352" s="22">
        <v>3304</v>
      </c>
      <c r="V1352" s="22"/>
      <c r="W1352" s="22">
        <v>699</v>
      </c>
      <c r="X1352" s="22">
        <v>540</v>
      </c>
      <c r="Y1352" s="14">
        <v>432</v>
      </c>
      <c r="Z1352" s="10">
        <v>170</v>
      </c>
      <c r="AA1352" s="22">
        <v>108</v>
      </c>
      <c r="AB1352" s="22">
        <v>271.77999999999997</v>
      </c>
      <c r="AC1352" s="22">
        <v>1.8551301211483069E-3</v>
      </c>
      <c r="AD1352" s="42">
        <v>6.6E-4</v>
      </c>
      <c r="AE1352" s="22">
        <v>1394</v>
      </c>
      <c r="AF1352" s="22">
        <v>8.2900130557020141E-2</v>
      </c>
      <c r="AG1352" s="22">
        <v>1.6918393991228601E-3</v>
      </c>
      <c r="AH1352" s="22">
        <v>0</v>
      </c>
      <c r="AI1352" s="22">
        <v>1</v>
      </c>
      <c r="AJ1352" s="22">
        <v>1</v>
      </c>
      <c r="AK1352" s="22">
        <v>0</v>
      </c>
      <c r="AL1352" s="45">
        <v>0</v>
      </c>
      <c r="AM1352" s="45">
        <v>0</v>
      </c>
      <c r="AN1352" s="45">
        <v>0</v>
      </c>
      <c r="AO1352" s="45">
        <v>0</v>
      </c>
      <c r="AP1352" s="45">
        <v>0</v>
      </c>
      <c r="AQ1352" s="45">
        <v>0</v>
      </c>
      <c r="AR1352" s="45">
        <v>0</v>
      </c>
      <c r="AS1352" s="45" t="s">
        <v>4444</v>
      </c>
      <c r="AT1352" s="45" t="s">
        <v>4445</v>
      </c>
      <c r="AU1352" s="45">
        <v>6.4393456566876853E-2</v>
      </c>
      <c r="AV1352" s="10">
        <v>63.042562157606405</v>
      </c>
      <c r="AW1352" s="10">
        <v>201.34860883797052</v>
      </c>
      <c r="AX1352" s="17">
        <v>0.22324058919803597</v>
      </c>
    </row>
    <row r="1353" spans="1:50" x14ac:dyDescent="0.25">
      <c r="A1353" s="22" t="s">
        <v>1672</v>
      </c>
      <c r="B1353" s="22" t="s">
        <v>3957</v>
      </c>
      <c r="C1353" s="22" t="s">
        <v>1683</v>
      </c>
      <c r="D1353" s="22">
        <v>3162</v>
      </c>
      <c r="E1353" s="22" t="s">
        <v>1684</v>
      </c>
      <c r="F1353" s="43">
        <v>0.47602299999999997</v>
      </c>
      <c r="G1353" s="43">
        <v>289.64538149481001</v>
      </c>
      <c r="H1353" s="43">
        <v>11.783522727272727</v>
      </c>
      <c r="I1353" s="9">
        <v>2.1022727272727276E-2</v>
      </c>
      <c r="J1353" s="9">
        <v>11.762499999999999</v>
      </c>
      <c r="K1353" s="11">
        <v>3.0460227272727276</v>
      </c>
      <c r="L1353" s="41">
        <v>8197</v>
      </c>
      <c r="M1353" s="44">
        <v>682</v>
      </c>
      <c r="N1353" s="13">
        <v>681</v>
      </c>
      <c r="O1353" s="13">
        <v>534</v>
      </c>
      <c r="P1353" s="22">
        <v>192</v>
      </c>
      <c r="Q1353" s="22">
        <v>133</v>
      </c>
      <c r="R1353" s="14">
        <v>0</v>
      </c>
      <c r="S1353" s="22">
        <v>761</v>
      </c>
      <c r="T1353" s="22">
        <v>0.74150151887747717</v>
      </c>
      <c r="U1353" s="22">
        <v>11729</v>
      </c>
      <c r="V1353" s="22"/>
      <c r="W1353" s="22">
        <v>2675</v>
      </c>
      <c r="X1353" s="22">
        <v>1848</v>
      </c>
      <c r="Y1353" s="14">
        <v>11047</v>
      </c>
      <c r="Z1353" s="10">
        <v>2483</v>
      </c>
      <c r="AA1353" s="22">
        <v>1715</v>
      </c>
      <c r="AB1353" s="22">
        <v>4395.9399999999996</v>
      </c>
      <c r="AC1353" s="22">
        <v>1.6434682905811483E-3</v>
      </c>
      <c r="AD1353" s="42">
        <v>8.4899999999999993E-3</v>
      </c>
      <c r="AE1353" s="22">
        <v>1395</v>
      </c>
      <c r="AF1353" s="22">
        <v>1.5201738156295531E-2</v>
      </c>
      <c r="AG1353" s="22">
        <v>1.6890820173661701E-3</v>
      </c>
      <c r="AH1353" s="22">
        <v>0</v>
      </c>
      <c r="AI1353" s="22">
        <v>0</v>
      </c>
      <c r="AJ1353" s="22">
        <v>1</v>
      </c>
      <c r="AK1353" s="22">
        <v>0</v>
      </c>
      <c r="AL1353" s="45">
        <v>0</v>
      </c>
      <c r="AM1353" s="45">
        <v>0</v>
      </c>
      <c r="AN1353" s="45">
        <v>0</v>
      </c>
      <c r="AO1353" s="45">
        <v>0</v>
      </c>
      <c r="AP1353" s="45">
        <v>0</v>
      </c>
      <c r="AQ1353" s="45">
        <v>0</v>
      </c>
      <c r="AR1353" s="45">
        <v>0</v>
      </c>
      <c r="AS1353" s="45" t="s">
        <v>4444</v>
      </c>
      <c r="AT1353" s="45" t="s">
        <v>4444</v>
      </c>
      <c r="AU1353" s="45">
        <v>1.5174617065028692E-2</v>
      </c>
      <c r="AV1353" s="10">
        <v>211.09458023379386</v>
      </c>
      <c r="AW1353" s="10">
        <v>227.01190992815469</v>
      </c>
      <c r="AX1353" s="17">
        <v>1.7840783065721591E-3</v>
      </c>
    </row>
    <row r="1354" spans="1:50" x14ac:dyDescent="0.25">
      <c r="A1354" s="22" t="s">
        <v>2195</v>
      </c>
      <c r="B1354" s="22" t="s">
        <v>3962</v>
      </c>
      <c r="C1354" s="22" t="s">
        <v>2200</v>
      </c>
      <c r="D1354" s="22">
        <v>7753</v>
      </c>
      <c r="E1354" s="22" t="s">
        <v>2363</v>
      </c>
      <c r="F1354" s="43">
        <v>9.3326000000000006E-2</v>
      </c>
      <c r="G1354" s="43">
        <v>58.107695356230003</v>
      </c>
      <c r="H1354" s="43">
        <v>2.331439393939394</v>
      </c>
      <c r="I1354" s="9">
        <v>0</v>
      </c>
      <c r="J1354" s="9">
        <v>2.331439393939394</v>
      </c>
      <c r="K1354" s="11">
        <v>0.84696969696969704</v>
      </c>
      <c r="L1354" s="41">
        <v>711</v>
      </c>
      <c r="M1354" s="44">
        <v>221</v>
      </c>
      <c r="N1354" s="13">
        <v>215</v>
      </c>
      <c r="O1354" s="13">
        <v>155</v>
      </c>
      <c r="P1354" s="22">
        <v>0</v>
      </c>
      <c r="Q1354" s="22">
        <v>0</v>
      </c>
      <c r="R1354" s="14">
        <v>0</v>
      </c>
      <c r="S1354" s="22">
        <v>143</v>
      </c>
      <c r="T1354" s="22">
        <v>0.63671811535337119</v>
      </c>
      <c r="U1354" s="22">
        <v>1051</v>
      </c>
      <c r="V1354" s="22"/>
      <c r="W1354" s="22">
        <v>366</v>
      </c>
      <c r="X1354" s="22">
        <v>255</v>
      </c>
      <c r="Y1354" s="14">
        <v>830</v>
      </c>
      <c r="Z1354" s="10">
        <v>366</v>
      </c>
      <c r="AA1354" s="22">
        <v>255</v>
      </c>
      <c r="AB1354" s="22">
        <v>576.12</v>
      </c>
      <c r="AC1354" s="22">
        <v>1.6060867571474607E-3</v>
      </c>
      <c r="AD1354" s="42">
        <v>1.2199999999999999E-3</v>
      </c>
      <c r="AE1354" s="22">
        <v>1396</v>
      </c>
      <c r="AF1354" s="22">
        <v>0.127482646551866</v>
      </c>
      <c r="AG1354" s="22">
        <v>1.6774032441035001E-3</v>
      </c>
      <c r="AH1354" s="22">
        <v>0</v>
      </c>
      <c r="AI1354" s="22">
        <v>0</v>
      </c>
      <c r="AJ1354" s="22">
        <v>0</v>
      </c>
      <c r="AK1354" s="22">
        <v>0</v>
      </c>
      <c r="AL1354" s="45">
        <v>0</v>
      </c>
      <c r="AM1354" s="45">
        <v>0</v>
      </c>
      <c r="AN1354" s="45">
        <v>0</v>
      </c>
      <c r="AO1354" s="45">
        <v>0</v>
      </c>
      <c r="AP1354" s="45">
        <v>0</v>
      </c>
      <c r="AQ1354" s="45">
        <v>0</v>
      </c>
      <c r="AR1354" s="45">
        <v>0</v>
      </c>
      <c r="AS1354" s="45" t="s">
        <v>4444</v>
      </c>
      <c r="AT1354" s="45" t="s">
        <v>4445</v>
      </c>
      <c r="AU1354" s="45">
        <v>0.127482646551866</v>
      </c>
      <c r="AV1354" s="10">
        <v>156.98456539398862</v>
      </c>
      <c r="AW1354" s="10">
        <v>156.98456539398862</v>
      </c>
      <c r="AX1354" s="17">
        <v>0</v>
      </c>
    </row>
    <row r="1355" spans="1:50" x14ac:dyDescent="0.25">
      <c r="A1355" s="22" t="s">
        <v>2195</v>
      </c>
      <c r="B1355" s="22" t="s">
        <v>3956</v>
      </c>
      <c r="C1355" s="22" t="s">
        <v>2520</v>
      </c>
      <c r="D1355" s="22">
        <v>4076</v>
      </c>
      <c r="E1355" s="22" t="s">
        <v>2716</v>
      </c>
      <c r="F1355" s="43">
        <v>1.0315449999999999</v>
      </c>
      <c r="G1355" s="43">
        <v>609.16413672290003</v>
      </c>
      <c r="H1355" s="43">
        <v>33.262310606060609</v>
      </c>
      <c r="I1355" s="9">
        <v>0</v>
      </c>
      <c r="J1355" s="9">
        <v>33.262310606060609</v>
      </c>
      <c r="K1355" s="11">
        <v>0</v>
      </c>
      <c r="L1355" s="41">
        <v>2001</v>
      </c>
      <c r="M1355" s="44">
        <v>0</v>
      </c>
      <c r="N1355" s="13">
        <v>0</v>
      </c>
      <c r="O1355" s="13">
        <v>0</v>
      </c>
      <c r="P1355" s="22">
        <v>0</v>
      </c>
      <c r="Q1355" s="22">
        <v>0</v>
      </c>
      <c r="R1355" s="14">
        <v>0</v>
      </c>
      <c r="S1355" s="22">
        <v>431</v>
      </c>
      <c r="T1355" s="22">
        <v>1</v>
      </c>
      <c r="U1355" s="22">
        <v>3646</v>
      </c>
      <c r="V1355" s="22"/>
      <c r="W1355" s="22">
        <v>660</v>
      </c>
      <c r="X1355" s="22">
        <v>435</v>
      </c>
      <c r="Y1355" s="14">
        <v>3646</v>
      </c>
      <c r="Z1355" s="10">
        <v>660</v>
      </c>
      <c r="AA1355" s="22">
        <v>435</v>
      </c>
      <c r="AB1355" s="22">
        <v>1232.3399999999999</v>
      </c>
      <c r="AC1355" s="22">
        <v>1.693377757839403E-3</v>
      </c>
      <c r="AD1355" s="42">
        <v>2.32E-3</v>
      </c>
      <c r="AE1355" s="22">
        <v>1397</v>
      </c>
      <c r="AF1355" s="22">
        <v>0.34206334295037877</v>
      </c>
      <c r="AG1355" s="22">
        <v>1.6524799176346799E-3</v>
      </c>
      <c r="AH1355" s="22">
        <v>0</v>
      </c>
      <c r="AI1355" s="22">
        <v>0</v>
      </c>
      <c r="AJ1355" s="22">
        <v>0</v>
      </c>
      <c r="AK1355" s="22">
        <v>0</v>
      </c>
      <c r="AL1355" s="45">
        <v>0</v>
      </c>
      <c r="AM1355" s="45">
        <v>0</v>
      </c>
      <c r="AN1355" s="45">
        <v>0</v>
      </c>
      <c r="AO1355" s="45">
        <v>0</v>
      </c>
      <c r="AP1355" s="45">
        <v>0</v>
      </c>
      <c r="AQ1355" s="45">
        <v>0</v>
      </c>
      <c r="AR1355" s="45">
        <v>0</v>
      </c>
      <c r="AS1355" s="45" t="s">
        <v>4444</v>
      </c>
      <c r="AT1355" s="45" t="s">
        <v>4445</v>
      </c>
      <c r="AU1355" s="45">
        <v>0.34206334295037877</v>
      </c>
      <c r="AV1355" s="10">
        <v>19.842277580071173</v>
      </c>
      <c r="AW1355" s="10">
        <v>19.842277580071173</v>
      </c>
      <c r="AX1355" s="17">
        <v>0</v>
      </c>
    </row>
    <row r="1356" spans="1:50" x14ac:dyDescent="0.25">
      <c r="A1356" s="22" t="s">
        <v>539</v>
      </c>
      <c r="B1356" s="22" t="s">
        <v>3949</v>
      </c>
      <c r="C1356" s="22" t="s">
        <v>567</v>
      </c>
      <c r="D1356" s="22">
        <v>3997</v>
      </c>
      <c r="E1356" s="22" t="s">
        <v>637</v>
      </c>
      <c r="F1356" s="43">
        <v>1.3885590000000001</v>
      </c>
      <c r="G1356" s="43">
        <v>664.93905012396999</v>
      </c>
      <c r="H1356" s="43">
        <v>25.72007575757576</v>
      </c>
      <c r="I1356" s="9">
        <v>15.780871212121212</v>
      </c>
      <c r="J1356" s="9">
        <v>9.9392045454545457</v>
      </c>
      <c r="K1356" s="11">
        <v>25.032386363636366</v>
      </c>
      <c r="L1356" s="41">
        <v>3649</v>
      </c>
      <c r="M1356" s="44">
        <v>7849</v>
      </c>
      <c r="N1356" s="13">
        <v>2640</v>
      </c>
      <c r="O1356" s="13">
        <v>2313</v>
      </c>
      <c r="P1356" s="22">
        <v>2153</v>
      </c>
      <c r="Q1356" s="22">
        <v>1907</v>
      </c>
      <c r="R1356" s="14">
        <v>0</v>
      </c>
      <c r="S1356" s="22">
        <v>842</v>
      </c>
      <c r="T1356" s="22">
        <v>2.6737456002120741E-2</v>
      </c>
      <c r="U1356" s="22">
        <v>8027</v>
      </c>
      <c r="V1356" s="22"/>
      <c r="W1356" s="22">
        <v>2672</v>
      </c>
      <c r="X1356" s="22">
        <v>2334</v>
      </c>
      <c r="Y1356" s="14">
        <v>178</v>
      </c>
      <c r="Z1356" s="10">
        <v>519</v>
      </c>
      <c r="AA1356" s="22">
        <v>427</v>
      </c>
      <c r="AB1356" s="22">
        <v>727.05</v>
      </c>
      <c r="AC1356" s="22">
        <v>2.0882500429793074E-3</v>
      </c>
      <c r="AD1356" s="42">
        <v>2.2499999999999998E-3</v>
      </c>
      <c r="AE1356" s="22">
        <v>1398</v>
      </c>
      <c r="AF1356" s="22">
        <v>0.60439533740580542</v>
      </c>
      <c r="AG1356" s="22">
        <v>1.64685378039729E-3</v>
      </c>
      <c r="AH1356" s="22">
        <v>0</v>
      </c>
      <c r="AI1356" s="22">
        <v>0</v>
      </c>
      <c r="AJ1356" s="22">
        <v>0</v>
      </c>
      <c r="AK1356" s="22">
        <v>0</v>
      </c>
      <c r="AL1356" s="45">
        <v>0</v>
      </c>
      <c r="AM1356" s="45">
        <v>0</v>
      </c>
      <c r="AN1356" s="45">
        <v>0</v>
      </c>
      <c r="AO1356" s="45">
        <v>0</v>
      </c>
      <c r="AP1356" s="45">
        <v>0</v>
      </c>
      <c r="AQ1356" s="45">
        <v>0</v>
      </c>
      <c r="AR1356" s="45">
        <v>0</v>
      </c>
      <c r="AS1356" s="45" t="s">
        <v>4444</v>
      </c>
      <c r="AT1356" s="45" t="s">
        <v>4445</v>
      </c>
      <c r="AU1356" s="45">
        <v>0.23356108828823771</v>
      </c>
      <c r="AV1356" s="10">
        <v>52.2174584119362</v>
      </c>
      <c r="AW1356" s="10">
        <v>103.88771888484705</v>
      </c>
      <c r="AX1356" s="17">
        <v>0.61356239230644616</v>
      </c>
    </row>
    <row r="1357" spans="1:50" x14ac:dyDescent="0.25">
      <c r="A1357" s="22" t="s">
        <v>539</v>
      </c>
      <c r="B1357" s="22" t="s">
        <v>3949</v>
      </c>
      <c r="C1357" s="22" t="s">
        <v>633</v>
      </c>
      <c r="D1357" s="22">
        <v>161</v>
      </c>
      <c r="E1357" s="22" t="s">
        <v>856</v>
      </c>
      <c r="F1357" s="43">
        <v>0.720966</v>
      </c>
      <c r="G1357" s="43">
        <v>405.56953866019001</v>
      </c>
      <c r="H1357" s="43">
        <v>20.351704545454545</v>
      </c>
      <c r="I1357" s="9">
        <v>0</v>
      </c>
      <c r="J1357" s="9">
        <v>20.351704545454545</v>
      </c>
      <c r="K1357" s="11">
        <v>0</v>
      </c>
      <c r="L1357" s="41">
        <v>13592</v>
      </c>
      <c r="M1357" s="44">
        <v>0</v>
      </c>
      <c r="N1357" s="13">
        <v>0</v>
      </c>
      <c r="O1357" s="13">
        <v>0</v>
      </c>
      <c r="P1357" s="22">
        <v>0</v>
      </c>
      <c r="Q1357" s="22">
        <v>0</v>
      </c>
      <c r="R1357" s="14">
        <v>0</v>
      </c>
      <c r="S1357" s="22">
        <v>497</v>
      </c>
      <c r="T1357" s="22">
        <v>1</v>
      </c>
      <c r="U1357" s="22">
        <v>24695</v>
      </c>
      <c r="V1357" s="22"/>
      <c r="W1357" s="22">
        <v>4456</v>
      </c>
      <c r="X1357" s="22">
        <v>2936</v>
      </c>
      <c r="Y1357" s="14">
        <v>24695</v>
      </c>
      <c r="Z1357" s="10">
        <v>4456</v>
      </c>
      <c r="AA1357" s="22">
        <v>2936</v>
      </c>
      <c r="AB1357" s="22">
        <v>8327.27</v>
      </c>
      <c r="AC1357" s="22">
        <v>1.7776630917147544E-3</v>
      </c>
      <c r="AD1357" s="42">
        <v>1.6469999999999999E-2</v>
      </c>
      <c r="AE1357" s="22">
        <v>1399</v>
      </c>
      <c r="AF1357" s="22">
        <v>0.47006389319215902</v>
      </c>
      <c r="AG1357" s="22">
        <v>1.6435800461264301E-3</v>
      </c>
      <c r="AH1357" s="22">
        <v>0</v>
      </c>
      <c r="AI1357" s="22">
        <v>0</v>
      </c>
      <c r="AJ1357" s="22">
        <v>0</v>
      </c>
      <c r="AK1357" s="22">
        <v>0</v>
      </c>
      <c r="AL1357" s="45">
        <v>0</v>
      </c>
      <c r="AM1357" s="45">
        <v>0</v>
      </c>
      <c r="AN1357" s="45">
        <v>0</v>
      </c>
      <c r="AO1357" s="45">
        <v>0</v>
      </c>
      <c r="AP1357" s="45">
        <v>0</v>
      </c>
      <c r="AQ1357" s="45">
        <v>0</v>
      </c>
      <c r="AR1357" s="45">
        <v>0</v>
      </c>
      <c r="AS1357" s="45" t="s">
        <v>4444</v>
      </c>
      <c r="AT1357" s="45" t="s">
        <v>4443</v>
      </c>
      <c r="AU1357" s="45">
        <v>0.47006389319215908</v>
      </c>
      <c r="AV1357" s="10">
        <v>218.94971942265278</v>
      </c>
      <c r="AW1357" s="10">
        <v>218.94971942265278</v>
      </c>
      <c r="AX1357" s="17">
        <v>0</v>
      </c>
    </row>
    <row r="1358" spans="1:50" x14ac:dyDescent="0.25">
      <c r="A1358" s="22" t="s">
        <v>1672</v>
      </c>
      <c r="B1358" s="22" t="s">
        <v>3957</v>
      </c>
      <c r="C1358" s="22" t="s">
        <v>1683</v>
      </c>
      <c r="D1358" s="22">
        <v>8741</v>
      </c>
      <c r="E1358" s="22" t="s">
        <v>1875</v>
      </c>
      <c r="F1358" s="43">
        <v>6.9119E-2</v>
      </c>
      <c r="G1358" s="43">
        <v>42.230523935779999</v>
      </c>
      <c r="H1358" s="43">
        <v>1.8410984848484848</v>
      </c>
      <c r="I1358" s="9">
        <v>0</v>
      </c>
      <c r="J1358" s="9">
        <v>1.8410984848484848</v>
      </c>
      <c r="K1358" s="11">
        <v>0</v>
      </c>
      <c r="L1358" s="41">
        <v>1376</v>
      </c>
      <c r="M1358" s="44">
        <v>0</v>
      </c>
      <c r="N1358" s="13">
        <v>0</v>
      </c>
      <c r="O1358" s="13">
        <v>0</v>
      </c>
      <c r="P1358" s="22">
        <v>0</v>
      </c>
      <c r="Q1358" s="22">
        <v>0</v>
      </c>
      <c r="R1358" s="14">
        <v>0</v>
      </c>
      <c r="S1358" s="22">
        <v>103</v>
      </c>
      <c r="T1358" s="22">
        <v>1</v>
      </c>
      <c r="U1358" s="22">
        <v>2511</v>
      </c>
      <c r="V1358" s="22"/>
      <c r="W1358" s="22">
        <v>455</v>
      </c>
      <c r="X1358" s="22">
        <v>301</v>
      </c>
      <c r="Y1358" s="14">
        <v>2511</v>
      </c>
      <c r="Z1358" s="10">
        <v>455</v>
      </c>
      <c r="AA1358" s="22">
        <v>301</v>
      </c>
      <c r="AB1358" s="22">
        <v>849.34</v>
      </c>
      <c r="AC1358" s="22">
        <v>1.6367071387773766E-3</v>
      </c>
      <c r="AD1358" s="42">
        <v>1.5499999999999999E-3</v>
      </c>
      <c r="AE1358" s="22">
        <v>1400</v>
      </c>
      <c r="AF1358" s="22">
        <v>1.475850850800336E-2</v>
      </c>
      <c r="AG1358" s="22">
        <v>1.6398342786670399E-3</v>
      </c>
      <c r="AH1358" s="22">
        <v>0</v>
      </c>
      <c r="AI1358" s="22">
        <v>0</v>
      </c>
      <c r="AJ1358" s="22">
        <v>0</v>
      </c>
      <c r="AK1358" s="22">
        <v>0</v>
      </c>
      <c r="AL1358" s="45">
        <v>0</v>
      </c>
      <c r="AM1358" s="45">
        <v>0</v>
      </c>
      <c r="AN1358" s="45">
        <v>0</v>
      </c>
      <c r="AO1358" s="45">
        <v>0</v>
      </c>
      <c r="AP1358" s="45">
        <v>0</v>
      </c>
      <c r="AQ1358" s="45">
        <v>0</v>
      </c>
      <c r="AR1358" s="45">
        <v>0</v>
      </c>
      <c r="AS1358" s="45" t="s">
        <v>4444</v>
      </c>
      <c r="AT1358" s="45" t="s">
        <v>4445</v>
      </c>
      <c r="AU1358" s="45">
        <v>1.475850850800336E-2</v>
      </c>
      <c r="AV1358" s="10">
        <v>247.13506840859995</v>
      </c>
      <c r="AW1358" s="10">
        <v>247.13506840859995</v>
      </c>
      <c r="AX1358" s="17">
        <v>0</v>
      </c>
    </row>
    <row r="1359" spans="1:50" x14ac:dyDescent="0.25">
      <c r="A1359" s="22" t="s">
        <v>2906</v>
      </c>
      <c r="B1359" s="22" t="s">
        <v>3950</v>
      </c>
      <c r="C1359" s="22" t="s">
        <v>3088</v>
      </c>
      <c r="D1359" s="22">
        <v>9394</v>
      </c>
      <c r="E1359" s="22" t="s">
        <v>3090</v>
      </c>
      <c r="F1359" s="43">
        <v>4.7003999999999997E-2</v>
      </c>
      <c r="G1359" s="43">
        <v>42.711367964220003</v>
      </c>
      <c r="H1359" s="43">
        <v>2.0562499999999999</v>
      </c>
      <c r="I1359" s="9">
        <v>0</v>
      </c>
      <c r="J1359" s="9">
        <v>2.0562499999999999</v>
      </c>
      <c r="K1359" s="11">
        <v>0</v>
      </c>
      <c r="L1359" s="41">
        <v>284</v>
      </c>
      <c r="M1359" s="44">
        <v>0</v>
      </c>
      <c r="N1359" s="13">
        <v>0</v>
      </c>
      <c r="O1359" s="13">
        <v>0</v>
      </c>
      <c r="P1359" s="22">
        <v>0</v>
      </c>
      <c r="Q1359" s="22">
        <v>0</v>
      </c>
      <c r="R1359" s="14">
        <v>0</v>
      </c>
      <c r="S1359" s="22">
        <v>52</v>
      </c>
      <c r="T1359" s="22">
        <v>1</v>
      </c>
      <c r="U1359" s="22">
        <v>528</v>
      </c>
      <c r="V1359" s="22"/>
      <c r="W1359" s="22">
        <v>97</v>
      </c>
      <c r="X1359" s="22">
        <v>65</v>
      </c>
      <c r="Y1359" s="14">
        <v>528</v>
      </c>
      <c r="Z1359" s="10">
        <v>97</v>
      </c>
      <c r="AA1359" s="22">
        <v>65</v>
      </c>
      <c r="AB1359" s="22">
        <v>180.41</v>
      </c>
      <c r="AC1359" s="22">
        <v>1.1005032674059048E-3</v>
      </c>
      <c r="AD1359" s="42">
        <v>2.2000000000000001E-4</v>
      </c>
      <c r="AE1359" s="22">
        <v>1401</v>
      </c>
      <c r="AF1359" s="22">
        <v>3.1129722561238499E-2</v>
      </c>
      <c r="AG1359" s="22">
        <v>1.6384064505914999E-3</v>
      </c>
      <c r="AH1359" s="22">
        <v>0</v>
      </c>
      <c r="AI1359" s="22">
        <v>0</v>
      </c>
      <c r="AJ1359" s="22">
        <v>0</v>
      </c>
      <c r="AK1359" s="22">
        <v>0</v>
      </c>
      <c r="AL1359" s="45">
        <v>0</v>
      </c>
      <c r="AM1359" s="45">
        <v>0</v>
      </c>
      <c r="AN1359" s="45">
        <v>0</v>
      </c>
      <c r="AO1359" s="45">
        <v>0</v>
      </c>
      <c r="AP1359" s="45">
        <v>0</v>
      </c>
      <c r="AQ1359" s="45">
        <v>0</v>
      </c>
      <c r="AR1359" s="45">
        <v>0</v>
      </c>
      <c r="AS1359" s="45" t="s">
        <v>4444</v>
      </c>
      <c r="AT1359" s="45" t="s">
        <v>4445</v>
      </c>
      <c r="AU1359" s="45">
        <v>3.1129722561238495E-2</v>
      </c>
      <c r="AV1359" s="10">
        <v>47.173252279635257</v>
      </c>
      <c r="AW1359" s="10">
        <v>47.173252279635257</v>
      </c>
      <c r="AX1359" s="17">
        <v>0</v>
      </c>
    </row>
    <row r="1360" spans="1:50" x14ac:dyDescent="0.25">
      <c r="A1360" s="22" t="s">
        <v>1672</v>
      </c>
      <c r="B1360" s="22" t="s">
        <v>3981</v>
      </c>
      <c r="C1360" s="22" t="s">
        <v>2143</v>
      </c>
      <c r="D1360" s="22">
        <v>4304</v>
      </c>
      <c r="E1360" s="22" t="s">
        <v>2147</v>
      </c>
      <c r="F1360" s="43">
        <v>1.7869459999999999</v>
      </c>
      <c r="G1360" s="43">
        <v>494.28274381345</v>
      </c>
      <c r="H1360" s="43">
        <v>22.969318181818181</v>
      </c>
      <c r="I1360" s="9">
        <v>22.902462121212121</v>
      </c>
      <c r="J1360" s="9">
        <v>6.6856060606060613E-2</v>
      </c>
      <c r="K1360" s="11">
        <v>22.969318181818181</v>
      </c>
      <c r="L1360" s="41">
        <v>20</v>
      </c>
      <c r="M1360" s="44">
        <v>306</v>
      </c>
      <c r="N1360" s="13">
        <v>45</v>
      </c>
      <c r="O1360" s="13">
        <v>10</v>
      </c>
      <c r="P1360" s="22">
        <v>45</v>
      </c>
      <c r="Q1360" s="22">
        <v>10</v>
      </c>
      <c r="R1360" s="14">
        <v>0</v>
      </c>
      <c r="S1360" s="22">
        <v>341</v>
      </c>
      <c r="T1360" s="22">
        <v>0</v>
      </c>
      <c r="U1360" s="22">
        <v>306</v>
      </c>
      <c r="V1360" s="22"/>
      <c r="W1360" s="22">
        <v>45</v>
      </c>
      <c r="X1360" s="22">
        <v>10</v>
      </c>
      <c r="Y1360" s="14">
        <v>0</v>
      </c>
      <c r="Z1360" s="10">
        <v>0</v>
      </c>
      <c r="AA1360" s="22">
        <v>0</v>
      </c>
      <c r="AB1360" s="22">
        <v>0</v>
      </c>
      <c r="AC1360" s="22">
        <v>3.6152303967027042E-3</v>
      </c>
      <c r="AD1360" s="42">
        <v>0</v>
      </c>
      <c r="AE1360" s="22">
        <v>1402</v>
      </c>
      <c r="AF1360" s="22">
        <v>9.5011656976342992E-2</v>
      </c>
      <c r="AG1360" s="22">
        <v>1.6381320168334999E-3</v>
      </c>
      <c r="AH1360" s="22">
        <v>1</v>
      </c>
      <c r="AI1360" s="22">
        <v>0</v>
      </c>
      <c r="AJ1360" s="22">
        <v>0</v>
      </c>
      <c r="AK1360" s="22">
        <v>0</v>
      </c>
      <c r="AL1360" s="45">
        <v>0</v>
      </c>
      <c r="AM1360" s="45">
        <v>0</v>
      </c>
      <c r="AN1360" s="45">
        <v>0</v>
      </c>
      <c r="AO1360" s="45">
        <v>0</v>
      </c>
      <c r="AP1360" s="45">
        <v>0</v>
      </c>
      <c r="AQ1360" s="45">
        <v>0</v>
      </c>
      <c r="AR1360" s="45">
        <v>0</v>
      </c>
      <c r="AS1360" s="45" t="s">
        <v>4444</v>
      </c>
      <c r="AT1360" s="45" t="s">
        <v>4445</v>
      </c>
      <c r="AU1360" s="45">
        <v>2.7654739452043307E-4</v>
      </c>
      <c r="AV1360" s="10">
        <v>0</v>
      </c>
      <c r="AW1360" s="10">
        <v>1.9591352100133579</v>
      </c>
      <c r="AX1360" s="17">
        <v>0.99708933194808624</v>
      </c>
    </row>
    <row r="1361" spans="1:50" x14ac:dyDescent="0.25">
      <c r="A1361" s="22" t="s">
        <v>2906</v>
      </c>
      <c r="B1361" s="22" t="s">
        <v>3961</v>
      </c>
      <c r="C1361" s="22" t="s">
        <v>3066</v>
      </c>
      <c r="D1361" s="22">
        <v>1800</v>
      </c>
      <c r="E1361" s="22" t="s">
        <v>3382</v>
      </c>
      <c r="F1361" s="43">
        <v>0.17377600000000001</v>
      </c>
      <c r="G1361" s="43">
        <v>198.43528301197</v>
      </c>
      <c r="H1361" s="43">
        <v>6.7200757575757581</v>
      </c>
      <c r="I1361" s="9">
        <v>0.17840909090909091</v>
      </c>
      <c r="J1361" s="9">
        <v>6.541666666666667</v>
      </c>
      <c r="K1361" s="11">
        <v>5.9153409090909088</v>
      </c>
      <c r="L1361" s="41">
        <v>688</v>
      </c>
      <c r="M1361" s="44">
        <v>229</v>
      </c>
      <c r="N1361" s="13">
        <v>119</v>
      </c>
      <c r="O1361" s="13">
        <v>69</v>
      </c>
      <c r="P1361" s="22">
        <v>20</v>
      </c>
      <c r="Q1361" s="22">
        <v>14</v>
      </c>
      <c r="R1361" s="14">
        <v>0</v>
      </c>
      <c r="S1361" s="22">
        <v>407</v>
      </c>
      <c r="T1361" s="22">
        <v>0.11975085959077847</v>
      </c>
      <c r="U1361" s="22">
        <v>380</v>
      </c>
      <c r="V1361" s="22"/>
      <c r="W1361" s="22">
        <v>146</v>
      </c>
      <c r="X1361" s="22">
        <v>87</v>
      </c>
      <c r="Y1361" s="14">
        <v>151</v>
      </c>
      <c r="Z1361" s="10">
        <v>126</v>
      </c>
      <c r="AA1361" s="22">
        <v>73</v>
      </c>
      <c r="AB1361" s="22">
        <v>186.21</v>
      </c>
      <c r="AC1361" s="22">
        <v>8.757313586693023E-4</v>
      </c>
      <c r="AD1361" s="42">
        <v>2.3000000000000001E-4</v>
      </c>
      <c r="AE1361" s="22">
        <v>1403</v>
      </c>
      <c r="AF1361" s="22">
        <v>0.15773921249787004</v>
      </c>
      <c r="AG1361" s="22">
        <v>1.6261774484316498E-3</v>
      </c>
      <c r="AH1361" s="22">
        <v>0</v>
      </c>
      <c r="AI1361" s="22">
        <v>1</v>
      </c>
      <c r="AJ1361" s="22">
        <v>1</v>
      </c>
      <c r="AK1361" s="22">
        <v>0</v>
      </c>
      <c r="AL1361" s="45">
        <v>0</v>
      </c>
      <c r="AM1361" s="45">
        <v>0</v>
      </c>
      <c r="AN1361" s="45">
        <v>0</v>
      </c>
      <c r="AO1361" s="45">
        <v>0</v>
      </c>
      <c r="AP1361" s="45">
        <v>0</v>
      </c>
      <c r="AQ1361" s="45">
        <v>0</v>
      </c>
      <c r="AR1361" s="45">
        <v>0</v>
      </c>
      <c r="AS1361" s="45" t="s">
        <v>4444</v>
      </c>
      <c r="AT1361" s="45" t="s">
        <v>4445</v>
      </c>
      <c r="AU1361" s="45">
        <v>0.15355144579438676</v>
      </c>
      <c r="AV1361" s="10">
        <v>19.261146496815286</v>
      </c>
      <c r="AW1361" s="10">
        <v>21.725945549856263</v>
      </c>
      <c r="AX1361" s="17">
        <v>2.6548672566371678E-2</v>
      </c>
    </row>
    <row r="1362" spans="1:50" x14ac:dyDescent="0.25">
      <c r="A1362" s="22" t="s">
        <v>2906</v>
      </c>
      <c r="B1362" s="22" t="s">
        <v>3954</v>
      </c>
      <c r="C1362" s="22" t="s">
        <v>2596</v>
      </c>
      <c r="D1362" s="22">
        <v>7085</v>
      </c>
      <c r="E1362" s="22" t="s">
        <v>3301</v>
      </c>
      <c r="F1362" s="43">
        <v>6.6108E-2</v>
      </c>
      <c r="G1362" s="43">
        <v>37.74895649554</v>
      </c>
      <c r="H1362" s="43">
        <v>1.0554924242424242</v>
      </c>
      <c r="I1362" s="9">
        <v>0</v>
      </c>
      <c r="J1362" s="9">
        <v>1.0554924242424242</v>
      </c>
      <c r="K1362" s="11">
        <v>0</v>
      </c>
      <c r="L1362" s="41">
        <v>289</v>
      </c>
      <c r="M1362" s="44">
        <v>0</v>
      </c>
      <c r="N1362" s="13">
        <v>0</v>
      </c>
      <c r="O1362" s="13">
        <v>0</v>
      </c>
      <c r="P1362" s="22">
        <v>0</v>
      </c>
      <c r="Q1362" s="22">
        <v>0</v>
      </c>
      <c r="R1362" s="14">
        <v>0</v>
      </c>
      <c r="S1362" s="22">
        <v>23</v>
      </c>
      <c r="T1362" s="22">
        <v>1</v>
      </c>
      <c r="U1362" s="22">
        <v>537</v>
      </c>
      <c r="V1362" s="22"/>
      <c r="W1362" s="22">
        <v>99</v>
      </c>
      <c r="X1362" s="22">
        <v>66</v>
      </c>
      <c r="Y1362" s="14">
        <v>537</v>
      </c>
      <c r="Z1362" s="10">
        <v>99</v>
      </c>
      <c r="AA1362" s="22">
        <v>66</v>
      </c>
      <c r="AB1362" s="22">
        <v>183.96</v>
      </c>
      <c r="AC1362" s="22">
        <v>1.7512537070477853E-3</v>
      </c>
      <c r="AD1362" s="42">
        <v>3.6000000000000002E-4</v>
      </c>
      <c r="AE1362" s="22">
        <v>1404</v>
      </c>
      <c r="AF1362" s="22">
        <v>5.1811074516451838E-2</v>
      </c>
      <c r="AG1362" s="22">
        <v>1.6190960786391199E-3</v>
      </c>
      <c r="AH1362" s="22">
        <v>0</v>
      </c>
      <c r="AI1362" s="22">
        <v>0</v>
      </c>
      <c r="AJ1362" s="22">
        <v>0</v>
      </c>
      <c r="AK1362" s="22">
        <v>0</v>
      </c>
      <c r="AL1362" s="45">
        <v>0</v>
      </c>
      <c r="AM1362" s="45">
        <v>0</v>
      </c>
      <c r="AN1362" s="45">
        <v>0</v>
      </c>
      <c r="AO1362" s="45">
        <v>0</v>
      </c>
      <c r="AP1362" s="45">
        <v>0</v>
      </c>
      <c r="AQ1362" s="45">
        <v>0</v>
      </c>
      <c r="AR1362" s="45">
        <v>0</v>
      </c>
      <c r="AS1362" s="45" t="s">
        <v>4444</v>
      </c>
      <c r="AT1362" s="45" t="s">
        <v>4445</v>
      </c>
      <c r="AU1362" s="45">
        <v>5.1811074516451838E-2</v>
      </c>
      <c r="AV1362" s="10">
        <v>93.795083438004667</v>
      </c>
      <c r="AW1362" s="10">
        <v>93.795083438004667</v>
      </c>
      <c r="AX1362" s="17">
        <v>0</v>
      </c>
    </row>
    <row r="1363" spans="1:50" x14ac:dyDescent="0.25">
      <c r="A1363" s="22" t="s">
        <v>964</v>
      </c>
      <c r="B1363" s="22" t="s">
        <v>3948</v>
      </c>
      <c r="C1363" s="22" t="s">
        <v>1211</v>
      </c>
      <c r="D1363" s="22">
        <v>7099</v>
      </c>
      <c r="E1363" s="22" t="s">
        <v>1348</v>
      </c>
      <c r="F1363" s="43">
        <v>0.21709300000000001</v>
      </c>
      <c r="G1363" s="43">
        <v>48.482986264079997</v>
      </c>
      <c r="H1363" s="43">
        <v>2.1285984848484851</v>
      </c>
      <c r="I1363" s="9">
        <v>0</v>
      </c>
      <c r="J1363" s="9">
        <v>2.1285984848484851</v>
      </c>
      <c r="K1363" s="11">
        <v>0</v>
      </c>
      <c r="L1363" s="41">
        <v>1097</v>
      </c>
      <c r="M1363" s="44">
        <v>0</v>
      </c>
      <c r="N1363" s="13">
        <v>0</v>
      </c>
      <c r="O1363" s="13">
        <v>0</v>
      </c>
      <c r="P1363" s="22">
        <v>0</v>
      </c>
      <c r="Q1363" s="22">
        <v>0</v>
      </c>
      <c r="R1363" s="14">
        <v>0</v>
      </c>
      <c r="S1363" s="22">
        <v>46</v>
      </c>
      <c r="T1363" s="22">
        <v>1</v>
      </c>
      <c r="U1363" s="22">
        <v>2004</v>
      </c>
      <c r="V1363" s="22"/>
      <c r="W1363" s="22">
        <v>363</v>
      </c>
      <c r="X1363" s="22">
        <v>240</v>
      </c>
      <c r="Y1363" s="14">
        <v>2004</v>
      </c>
      <c r="Z1363" s="10">
        <v>363</v>
      </c>
      <c r="AA1363" s="22">
        <v>240</v>
      </c>
      <c r="AB1363" s="22">
        <v>677.67</v>
      </c>
      <c r="AC1363" s="22">
        <v>4.4777151064401234E-3</v>
      </c>
      <c r="AD1363" s="42">
        <v>3.3800000000000002E-3</v>
      </c>
      <c r="AE1363" s="22">
        <v>1405</v>
      </c>
      <c r="AF1363" s="22">
        <v>4.8431925131136602E-2</v>
      </c>
      <c r="AG1363" s="22">
        <v>1.61439750437122E-3</v>
      </c>
      <c r="AH1363" s="22">
        <v>0</v>
      </c>
      <c r="AI1363" s="22">
        <v>0</v>
      </c>
      <c r="AJ1363" s="22">
        <v>0</v>
      </c>
      <c r="AK1363" s="22">
        <v>0</v>
      </c>
      <c r="AL1363" s="45">
        <v>0</v>
      </c>
      <c r="AM1363" s="45">
        <v>0</v>
      </c>
      <c r="AN1363" s="45">
        <v>0</v>
      </c>
      <c r="AO1363" s="45">
        <v>0</v>
      </c>
      <c r="AP1363" s="45">
        <v>0</v>
      </c>
      <c r="AQ1363" s="45">
        <v>0</v>
      </c>
      <c r="AR1363" s="45">
        <v>0</v>
      </c>
      <c r="AS1363" s="45" t="s">
        <v>4444</v>
      </c>
      <c r="AT1363" s="45" t="s">
        <v>4445</v>
      </c>
      <c r="AU1363" s="45">
        <v>4.8431925131136602E-2</v>
      </c>
      <c r="AV1363" s="10">
        <v>170.5347450840822</v>
      </c>
      <c r="AW1363" s="10">
        <v>170.5347450840822</v>
      </c>
      <c r="AX1363" s="17">
        <v>0</v>
      </c>
    </row>
    <row r="1364" spans="1:50" x14ac:dyDescent="0.25">
      <c r="A1364" s="22" t="s">
        <v>8</v>
      </c>
      <c r="B1364" s="22" t="s">
        <v>3946</v>
      </c>
      <c r="C1364" s="22" t="s">
        <v>55</v>
      </c>
      <c r="D1364" s="22">
        <v>5621</v>
      </c>
      <c r="E1364" s="22" t="s">
        <v>56</v>
      </c>
      <c r="F1364" s="43">
        <v>1.0018130000000001</v>
      </c>
      <c r="G1364" s="43">
        <v>651.5468089968</v>
      </c>
      <c r="H1364" s="43">
        <v>25.509090909090911</v>
      </c>
      <c r="I1364" s="9">
        <v>9.7159090909090917E-2</v>
      </c>
      <c r="J1364" s="9">
        <v>25.41193181818182</v>
      </c>
      <c r="K1364" s="11">
        <v>2.5606060606060606</v>
      </c>
      <c r="L1364" s="41">
        <v>10623</v>
      </c>
      <c r="M1364" s="44">
        <v>460</v>
      </c>
      <c r="N1364" s="13">
        <v>456</v>
      </c>
      <c r="O1364" s="13">
        <v>408</v>
      </c>
      <c r="P1364" s="22">
        <v>1</v>
      </c>
      <c r="Q1364" s="22">
        <v>1</v>
      </c>
      <c r="R1364" s="14">
        <v>0</v>
      </c>
      <c r="S1364" s="22">
        <v>1374</v>
      </c>
      <c r="T1364" s="22">
        <v>0.89961986220004753</v>
      </c>
      <c r="U1364" s="22">
        <v>17826</v>
      </c>
      <c r="V1364" s="22"/>
      <c r="W1364" s="22">
        <v>3590</v>
      </c>
      <c r="X1364" s="22">
        <v>2473</v>
      </c>
      <c r="Y1364" s="14">
        <v>17366</v>
      </c>
      <c r="Z1364" s="10">
        <v>3589</v>
      </c>
      <c r="AA1364" s="22">
        <v>2472</v>
      </c>
      <c r="AB1364" s="22">
        <v>6479.87</v>
      </c>
      <c r="AC1364" s="22">
        <v>1.5375917526823776E-3</v>
      </c>
      <c r="AD1364" s="42">
        <v>1.1480000000000001E-2</v>
      </c>
      <c r="AE1364" s="22">
        <v>1406</v>
      </c>
      <c r="AF1364" s="22">
        <v>0.67766264310433078</v>
      </c>
      <c r="AG1364" s="22">
        <v>1.61348248358174E-3</v>
      </c>
      <c r="AH1364" s="22">
        <v>0</v>
      </c>
      <c r="AI1364" s="22">
        <v>0</v>
      </c>
      <c r="AJ1364" s="22">
        <v>0</v>
      </c>
      <c r="AK1364" s="22">
        <v>0</v>
      </c>
      <c r="AL1364" s="45">
        <v>0</v>
      </c>
      <c r="AM1364" s="45">
        <v>0</v>
      </c>
      <c r="AN1364" s="45">
        <v>0</v>
      </c>
      <c r="AO1364" s="45">
        <v>0</v>
      </c>
      <c r="AP1364" s="45">
        <v>0</v>
      </c>
      <c r="AQ1364" s="45">
        <v>0</v>
      </c>
      <c r="AR1364" s="45">
        <v>0</v>
      </c>
      <c r="AS1364" s="45" t="s">
        <v>4444</v>
      </c>
      <c r="AT1364" s="45" t="s">
        <v>4443</v>
      </c>
      <c r="AU1364" s="45">
        <v>0.67508155989043994</v>
      </c>
      <c r="AV1364" s="10">
        <v>141.23286752375628</v>
      </c>
      <c r="AW1364" s="10">
        <v>140.73414112615822</v>
      </c>
      <c r="AX1364" s="17">
        <v>3.8088025659301496E-3</v>
      </c>
    </row>
    <row r="1365" spans="1:50" x14ac:dyDescent="0.25">
      <c r="A1365" s="22" t="s">
        <v>1672</v>
      </c>
      <c r="B1365" s="22" t="s">
        <v>3957</v>
      </c>
      <c r="C1365" s="22" t="s">
        <v>1773</v>
      </c>
      <c r="D1365" s="22">
        <v>3710</v>
      </c>
      <c r="E1365" s="22" t="s">
        <v>1990</v>
      </c>
      <c r="F1365" s="43">
        <v>1.4834609999999999</v>
      </c>
      <c r="G1365" s="43">
        <v>230.59142635798</v>
      </c>
      <c r="H1365" s="43">
        <v>9.2842803030303038</v>
      </c>
      <c r="I1365" s="9">
        <v>0</v>
      </c>
      <c r="J1365" s="9">
        <v>9.2842803030303038</v>
      </c>
      <c r="K1365" s="11">
        <v>0</v>
      </c>
      <c r="L1365" s="41">
        <v>469</v>
      </c>
      <c r="M1365" s="44">
        <v>0</v>
      </c>
      <c r="N1365" s="13">
        <v>0</v>
      </c>
      <c r="O1365" s="13">
        <v>0</v>
      </c>
      <c r="P1365" s="22">
        <v>0</v>
      </c>
      <c r="Q1365" s="22">
        <v>0</v>
      </c>
      <c r="R1365" s="14">
        <v>0</v>
      </c>
      <c r="S1365" s="22">
        <v>306</v>
      </c>
      <c r="T1365" s="22">
        <v>1</v>
      </c>
      <c r="U1365" s="22">
        <v>864</v>
      </c>
      <c r="V1365" s="22"/>
      <c r="W1365" s="22">
        <v>158</v>
      </c>
      <c r="X1365" s="22">
        <v>105</v>
      </c>
      <c r="Y1365" s="14">
        <v>864</v>
      </c>
      <c r="Z1365" s="10">
        <v>158</v>
      </c>
      <c r="AA1365" s="22">
        <v>105</v>
      </c>
      <c r="AB1365" s="22">
        <v>294.22000000000003</v>
      </c>
      <c r="AC1365" s="22">
        <v>6.4332877567486466E-3</v>
      </c>
      <c r="AD1365" s="42">
        <v>2.1099999999999999E-3</v>
      </c>
      <c r="AE1365" s="22">
        <v>1407</v>
      </c>
      <c r="AF1365" s="22">
        <v>0.15309025871784374</v>
      </c>
      <c r="AG1365" s="22">
        <v>1.61147640755625E-3</v>
      </c>
      <c r="AH1365" s="22">
        <v>0</v>
      </c>
      <c r="AI1365" s="22">
        <v>0</v>
      </c>
      <c r="AJ1365" s="22">
        <v>0</v>
      </c>
      <c r="AK1365" s="22">
        <v>0</v>
      </c>
      <c r="AL1365" s="45">
        <v>0</v>
      </c>
      <c r="AM1365" s="45">
        <v>0</v>
      </c>
      <c r="AN1365" s="45">
        <v>0</v>
      </c>
      <c r="AO1365" s="45">
        <v>0</v>
      </c>
      <c r="AP1365" s="45">
        <v>0</v>
      </c>
      <c r="AQ1365" s="45">
        <v>0</v>
      </c>
      <c r="AR1365" s="45">
        <v>0</v>
      </c>
      <c r="AS1365" s="45" t="s">
        <v>4444</v>
      </c>
      <c r="AT1365" s="45" t="s">
        <v>4445</v>
      </c>
      <c r="AU1365" s="45">
        <v>0.15309025871784374</v>
      </c>
      <c r="AV1365" s="10">
        <v>17.018012688439647</v>
      </c>
      <c r="AW1365" s="10">
        <v>17.018012688439647</v>
      </c>
      <c r="AX1365" s="17">
        <v>0</v>
      </c>
    </row>
    <row r="1366" spans="1:50" x14ac:dyDescent="0.25">
      <c r="A1366" s="22" t="s">
        <v>2195</v>
      </c>
      <c r="B1366" s="22" t="s">
        <v>3963</v>
      </c>
      <c r="C1366" s="22" t="s">
        <v>2285</v>
      </c>
      <c r="D1366" s="22">
        <v>4990</v>
      </c>
      <c r="E1366" s="22" t="s">
        <v>2478</v>
      </c>
      <c r="F1366" s="43">
        <v>0.56718900000000005</v>
      </c>
      <c r="G1366" s="43">
        <v>343.22839680203998</v>
      </c>
      <c r="H1366" s="43">
        <v>14.935606060606062</v>
      </c>
      <c r="I1366" s="9">
        <v>0</v>
      </c>
      <c r="J1366" s="9">
        <v>14.935606060606062</v>
      </c>
      <c r="K1366" s="11">
        <v>0.29469696969696973</v>
      </c>
      <c r="L1366" s="41">
        <v>6609</v>
      </c>
      <c r="M1366" s="44">
        <v>0</v>
      </c>
      <c r="N1366" s="13">
        <v>0</v>
      </c>
      <c r="O1366" s="13">
        <v>0</v>
      </c>
      <c r="P1366" s="22">
        <v>0</v>
      </c>
      <c r="Q1366" s="22">
        <v>0</v>
      </c>
      <c r="R1366" s="14">
        <v>0</v>
      </c>
      <c r="S1366" s="22">
        <v>339</v>
      </c>
      <c r="T1366" s="22">
        <v>0.98026883083946237</v>
      </c>
      <c r="U1366" s="22">
        <v>11777</v>
      </c>
      <c r="V1366" s="22"/>
      <c r="W1366" s="22">
        <v>2126</v>
      </c>
      <c r="X1366" s="22">
        <v>1401</v>
      </c>
      <c r="Y1366" s="14">
        <v>11777</v>
      </c>
      <c r="Z1366" s="10">
        <v>2126</v>
      </c>
      <c r="AA1366" s="22">
        <v>1401</v>
      </c>
      <c r="AB1366" s="22">
        <v>3972.55</v>
      </c>
      <c r="AC1366" s="22">
        <v>1.6525118704765309E-3</v>
      </c>
      <c r="AD1366" s="42">
        <v>7.3099999999999997E-3</v>
      </c>
      <c r="AE1366" s="22">
        <v>1408</v>
      </c>
      <c r="AF1366" s="22">
        <v>0.38251504591634367</v>
      </c>
      <c r="AG1366" s="22">
        <v>1.60048136366671E-3</v>
      </c>
      <c r="AH1366" s="22">
        <v>0</v>
      </c>
      <c r="AI1366" s="22">
        <v>0</v>
      </c>
      <c r="AJ1366" s="22">
        <v>0</v>
      </c>
      <c r="AK1366" s="22">
        <v>0</v>
      </c>
      <c r="AL1366" s="45">
        <v>0</v>
      </c>
      <c r="AM1366" s="45">
        <v>0</v>
      </c>
      <c r="AN1366" s="45">
        <v>0</v>
      </c>
      <c r="AO1366" s="45">
        <v>0</v>
      </c>
      <c r="AP1366" s="45">
        <v>0</v>
      </c>
      <c r="AQ1366" s="45">
        <v>0</v>
      </c>
      <c r="AR1366" s="45">
        <v>0</v>
      </c>
      <c r="AS1366" s="45" t="s">
        <v>4444</v>
      </c>
      <c r="AT1366" s="45" t="s">
        <v>4444</v>
      </c>
      <c r="AU1366" s="45">
        <v>0.38251504591634367</v>
      </c>
      <c r="AV1366" s="10">
        <v>142.34440781131116</v>
      </c>
      <c r="AW1366" s="10">
        <v>142.34440781131116</v>
      </c>
      <c r="AX1366" s="17">
        <v>0</v>
      </c>
    </row>
    <row r="1367" spans="1:50" x14ac:dyDescent="0.25">
      <c r="A1367" s="22" t="s">
        <v>964</v>
      </c>
      <c r="B1367" s="22" t="s">
        <v>3948</v>
      </c>
      <c r="C1367" s="22" t="s">
        <v>1139</v>
      </c>
      <c r="D1367" s="22">
        <v>2960</v>
      </c>
      <c r="E1367" s="22" t="s">
        <v>1527</v>
      </c>
      <c r="F1367" s="43">
        <v>0.13015599999999999</v>
      </c>
      <c r="G1367" s="43">
        <v>94.740848879439994</v>
      </c>
      <c r="H1367" s="43">
        <v>5.6778409090909099</v>
      </c>
      <c r="I1367" s="9">
        <v>0</v>
      </c>
      <c r="J1367" s="9">
        <v>5.6778409090909099</v>
      </c>
      <c r="K1367" s="11">
        <v>0</v>
      </c>
      <c r="L1367" s="41">
        <v>593</v>
      </c>
      <c r="M1367" s="44">
        <v>1</v>
      </c>
      <c r="N1367" s="13">
        <v>1</v>
      </c>
      <c r="O1367" s="13">
        <v>0</v>
      </c>
      <c r="P1367" s="22">
        <v>1</v>
      </c>
      <c r="Q1367" s="22">
        <v>0</v>
      </c>
      <c r="R1367" s="14">
        <v>0</v>
      </c>
      <c r="S1367" s="22">
        <v>155</v>
      </c>
      <c r="T1367" s="22">
        <v>1</v>
      </c>
      <c r="U1367" s="22">
        <v>1090</v>
      </c>
      <c r="V1367" s="22"/>
      <c r="W1367" s="22">
        <v>199</v>
      </c>
      <c r="X1367" s="22">
        <v>132</v>
      </c>
      <c r="Y1367" s="14">
        <v>1089</v>
      </c>
      <c r="Z1367" s="10">
        <v>198</v>
      </c>
      <c r="AA1367" s="22">
        <v>132</v>
      </c>
      <c r="AB1367" s="22">
        <v>369.27</v>
      </c>
      <c r="AC1367" s="22">
        <v>1.3738107853100052E-3</v>
      </c>
      <c r="AD1367" s="42">
        <v>5.6999999999999998E-4</v>
      </c>
      <c r="AE1367" s="22">
        <v>1409</v>
      </c>
      <c r="AF1367" s="22">
        <v>8.7899765114055395E-2</v>
      </c>
      <c r="AG1367" s="22">
        <v>1.59817754752828E-3</v>
      </c>
      <c r="AH1367" s="22">
        <v>0</v>
      </c>
      <c r="AI1367" s="22">
        <v>0</v>
      </c>
      <c r="AJ1367" s="22">
        <v>0</v>
      </c>
      <c r="AK1367" s="22">
        <v>0</v>
      </c>
      <c r="AL1367" s="45">
        <v>0</v>
      </c>
      <c r="AM1367" s="45">
        <v>0</v>
      </c>
      <c r="AN1367" s="45">
        <v>0</v>
      </c>
      <c r="AO1367" s="45">
        <v>0</v>
      </c>
      <c r="AP1367" s="45">
        <v>0</v>
      </c>
      <c r="AQ1367" s="45">
        <v>0</v>
      </c>
      <c r="AR1367" s="45">
        <v>0</v>
      </c>
      <c r="AS1367" s="45" t="s">
        <v>4444</v>
      </c>
      <c r="AT1367" s="45" t="s">
        <v>4445</v>
      </c>
      <c r="AU1367" s="45">
        <v>8.7899765114055395E-2</v>
      </c>
      <c r="AV1367" s="10">
        <v>34.872410687481235</v>
      </c>
      <c r="AW1367" s="10">
        <v>35.048533973781645</v>
      </c>
      <c r="AX1367" s="17">
        <v>0</v>
      </c>
    </row>
    <row r="1368" spans="1:50" x14ac:dyDescent="0.25">
      <c r="A1368" s="22" t="s">
        <v>8</v>
      </c>
      <c r="B1368" s="22" t="s">
        <v>3946</v>
      </c>
      <c r="C1368" s="22" t="s">
        <v>228</v>
      </c>
      <c r="D1368" s="22">
        <v>3016</v>
      </c>
      <c r="E1368" s="22" t="s">
        <v>429</v>
      </c>
      <c r="F1368" s="43">
        <v>2.4310999999999999E-2</v>
      </c>
      <c r="G1368" s="43">
        <v>7.2233102579299997</v>
      </c>
      <c r="H1368" s="43">
        <v>0.30852272727272728</v>
      </c>
      <c r="I1368" s="9">
        <v>0.2018939393939394</v>
      </c>
      <c r="J1368" s="9">
        <v>0.10662878787878788</v>
      </c>
      <c r="K1368" s="11">
        <v>0.30852272727272728</v>
      </c>
      <c r="L1368" s="41">
        <v>25</v>
      </c>
      <c r="M1368" s="44">
        <v>116</v>
      </c>
      <c r="N1368" s="13">
        <v>23</v>
      </c>
      <c r="O1368" s="13">
        <v>15</v>
      </c>
      <c r="P1368" s="22">
        <v>14</v>
      </c>
      <c r="Q1368" s="22">
        <v>8</v>
      </c>
      <c r="R1368" s="14">
        <v>0</v>
      </c>
      <c r="S1368" s="22">
        <v>12</v>
      </c>
      <c r="T1368" s="22">
        <v>0</v>
      </c>
      <c r="U1368" s="22">
        <v>116</v>
      </c>
      <c r="V1368" s="22"/>
      <c r="W1368" s="22">
        <v>23</v>
      </c>
      <c r="X1368" s="22">
        <v>15</v>
      </c>
      <c r="Y1368" s="14">
        <v>0</v>
      </c>
      <c r="Z1368" s="10">
        <v>9</v>
      </c>
      <c r="AA1368" s="22">
        <v>7</v>
      </c>
      <c r="AB1368" s="22">
        <v>12.33</v>
      </c>
      <c r="AC1368" s="22">
        <v>3.3656314254687514E-3</v>
      </c>
      <c r="AD1368" s="42">
        <v>6.0000000000000002E-5</v>
      </c>
      <c r="AE1368" s="22">
        <v>1410</v>
      </c>
      <c r="AF1368" s="22">
        <v>7.9816850810375504E-3</v>
      </c>
      <c r="AG1368" s="22">
        <v>1.5963370162075101E-3</v>
      </c>
      <c r="AH1368" s="22">
        <v>0</v>
      </c>
      <c r="AI1368" s="22">
        <v>0</v>
      </c>
      <c r="AJ1368" s="22">
        <v>0</v>
      </c>
      <c r="AK1368" s="22">
        <v>0</v>
      </c>
      <c r="AL1368" s="45">
        <v>0</v>
      </c>
      <c r="AM1368" s="45">
        <v>0</v>
      </c>
      <c r="AN1368" s="45">
        <v>0</v>
      </c>
      <c r="AO1368" s="45">
        <v>0</v>
      </c>
      <c r="AP1368" s="45">
        <v>0</v>
      </c>
      <c r="AQ1368" s="45">
        <v>0</v>
      </c>
      <c r="AR1368" s="45">
        <v>0</v>
      </c>
      <c r="AS1368" s="45" t="s">
        <v>4444</v>
      </c>
      <c r="AT1368" s="45" t="s">
        <v>4445</v>
      </c>
      <c r="AU1368" s="45">
        <v>2.7585565995237203E-3</v>
      </c>
      <c r="AV1368" s="10">
        <v>84.40497335701599</v>
      </c>
      <c r="AW1368" s="10">
        <v>74.548802946593</v>
      </c>
      <c r="AX1368" s="17">
        <v>0.65438919582565991</v>
      </c>
    </row>
    <row r="1369" spans="1:50" x14ac:dyDescent="0.25">
      <c r="A1369" s="22" t="s">
        <v>2195</v>
      </c>
      <c r="B1369" s="22" t="s">
        <v>3962</v>
      </c>
      <c r="C1369" s="22" t="s">
        <v>2205</v>
      </c>
      <c r="D1369" s="22">
        <v>689</v>
      </c>
      <c r="E1369" s="22" t="s">
        <v>2217</v>
      </c>
      <c r="F1369" s="43">
        <v>0.15510499999999999</v>
      </c>
      <c r="G1369" s="43">
        <v>131.35625429384999</v>
      </c>
      <c r="H1369" s="43">
        <v>5.837689393939395</v>
      </c>
      <c r="I1369" s="9">
        <v>0</v>
      </c>
      <c r="J1369" s="9">
        <v>5.837689393939395</v>
      </c>
      <c r="K1369" s="11">
        <v>0</v>
      </c>
      <c r="L1369" s="41">
        <v>3579</v>
      </c>
      <c r="M1369" s="44">
        <v>0</v>
      </c>
      <c r="N1369" s="13">
        <v>0</v>
      </c>
      <c r="O1369" s="13">
        <v>0</v>
      </c>
      <c r="P1369" s="22">
        <v>0</v>
      </c>
      <c r="Q1369" s="22">
        <v>0</v>
      </c>
      <c r="R1369" s="14">
        <v>0</v>
      </c>
      <c r="S1369" s="22">
        <v>221</v>
      </c>
      <c r="T1369" s="22">
        <v>1</v>
      </c>
      <c r="U1369" s="22">
        <v>6512</v>
      </c>
      <c r="V1369" s="22"/>
      <c r="W1369" s="22">
        <v>1176</v>
      </c>
      <c r="X1369" s="22">
        <v>776</v>
      </c>
      <c r="Y1369" s="14">
        <v>6512</v>
      </c>
      <c r="Z1369" s="10">
        <v>1176</v>
      </c>
      <c r="AA1369" s="22">
        <v>776</v>
      </c>
      <c r="AB1369" s="22">
        <v>2197.1999999999998</v>
      </c>
      <c r="AC1369" s="22">
        <v>1.1807964594744227E-3</v>
      </c>
      <c r="AD1369" s="42">
        <v>2.8900000000000002E-3</v>
      </c>
      <c r="AE1369" s="22">
        <v>1411</v>
      </c>
      <c r="AF1369" s="22">
        <v>0.12889017590713184</v>
      </c>
      <c r="AG1369" s="22">
        <v>1.5912367395942203E-3</v>
      </c>
      <c r="AH1369" s="22">
        <v>0</v>
      </c>
      <c r="AI1369" s="22">
        <v>0</v>
      </c>
      <c r="AJ1369" s="22">
        <v>0</v>
      </c>
      <c r="AK1369" s="22">
        <v>0</v>
      </c>
      <c r="AL1369" s="45">
        <v>0</v>
      </c>
      <c r="AM1369" s="45">
        <v>0</v>
      </c>
      <c r="AN1369" s="45">
        <v>0</v>
      </c>
      <c r="AO1369" s="45">
        <v>0</v>
      </c>
      <c r="AP1369" s="45">
        <v>0</v>
      </c>
      <c r="AQ1369" s="45">
        <v>0</v>
      </c>
      <c r="AR1369" s="45">
        <v>0</v>
      </c>
      <c r="AS1369" s="45" t="s">
        <v>4444</v>
      </c>
      <c r="AT1369" s="45" t="s">
        <v>4445</v>
      </c>
      <c r="AU1369" s="45">
        <v>0.12889017590713184</v>
      </c>
      <c r="AV1369" s="10">
        <v>201.44956688187389</v>
      </c>
      <c r="AW1369" s="10">
        <v>201.44956688187389</v>
      </c>
      <c r="AX1369" s="17">
        <v>0</v>
      </c>
    </row>
    <row r="1370" spans="1:50" x14ac:dyDescent="0.25">
      <c r="A1370" s="22" t="s">
        <v>8</v>
      </c>
      <c r="B1370" s="22" t="s">
        <v>3946</v>
      </c>
      <c r="C1370" s="22" t="s">
        <v>154</v>
      </c>
      <c r="D1370" s="22">
        <v>2470</v>
      </c>
      <c r="E1370" s="22" t="s">
        <v>318</v>
      </c>
      <c r="F1370" s="43">
        <v>0.10212499999999999</v>
      </c>
      <c r="G1370" s="43">
        <v>66.651851027380005</v>
      </c>
      <c r="H1370" s="43">
        <v>3.2079545454545455</v>
      </c>
      <c r="I1370" s="9">
        <v>0</v>
      </c>
      <c r="J1370" s="9">
        <v>3.2079545454545455</v>
      </c>
      <c r="K1370" s="11">
        <v>0</v>
      </c>
      <c r="L1370" s="41">
        <v>699</v>
      </c>
      <c r="M1370" s="44">
        <v>0</v>
      </c>
      <c r="N1370" s="13">
        <v>0</v>
      </c>
      <c r="O1370" s="13">
        <v>0</v>
      </c>
      <c r="P1370" s="22">
        <v>0</v>
      </c>
      <c r="Q1370" s="22">
        <v>0</v>
      </c>
      <c r="R1370" s="14">
        <v>0</v>
      </c>
      <c r="S1370" s="22">
        <v>67</v>
      </c>
      <c r="T1370" s="22">
        <v>1</v>
      </c>
      <c r="U1370" s="22">
        <v>1282</v>
      </c>
      <c r="V1370" s="22"/>
      <c r="W1370" s="22">
        <v>233</v>
      </c>
      <c r="X1370" s="22">
        <v>154</v>
      </c>
      <c r="Y1370" s="14">
        <v>1282</v>
      </c>
      <c r="Z1370" s="10">
        <v>233</v>
      </c>
      <c r="AA1370" s="22">
        <v>154</v>
      </c>
      <c r="AB1370" s="22">
        <v>434.59</v>
      </c>
      <c r="AC1370" s="22">
        <v>1.5322155112848692E-3</v>
      </c>
      <c r="AD1370" s="42">
        <v>7.3999999999999999E-4</v>
      </c>
      <c r="AE1370" s="22">
        <v>1412</v>
      </c>
      <c r="AF1370" s="22">
        <v>7.316761504566896E-2</v>
      </c>
      <c r="AG1370" s="22">
        <v>1.5906003270797599E-3</v>
      </c>
      <c r="AH1370" s="22">
        <v>0</v>
      </c>
      <c r="AI1370" s="22">
        <v>0</v>
      </c>
      <c r="AJ1370" s="22">
        <v>0</v>
      </c>
      <c r="AK1370" s="22">
        <v>0</v>
      </c>
      <c r="AL1370" s="45">
        <v>0</v>
      </c>
      <c r="AM1370" s="45">
        <v>0</v>
      </c>
      <c r="AN1370" s="45">
        <v>0</v>
      </c>
      <c r="AO1370" s="45">
        <v>0</v>
      </c>
      <c r="AP1370" s="45">
        <v>0</v>
      </c>
      <c r="AQ1370" s="45">
        <v>0</v>
      </c>
      <c r="AR1370" s="45">
        <v>0</v>
      </c>
      <c r="AS1370" s="45" t="s">
        <v>4444</v>
      </c>
      <c r="AT1370" s="45" t="s">
        <v>4445</v>
      </c>
      <c r="AU1370" s="45">
        <v>7.316761504566896E-2</v>
      </c>
      <c r="AV1370" s="10">
        <v>72.631951824300387</v>
      </c>
      <c r="AW1370" s="10">
        <v>72.631951824300387</v>
      </c>
      <c r="AX1370" s="17">
        <v>0</v>
      </c>
    </row>
    <row r="1371" spans="1:50" x14ac:dyDescent="0.25">
      <c r="A1371" s="22" t="s">
        <v>964</v>
      </c>
      <c r="B1371" s="22" t="s">
        <v>3952</v>
      </c>
      <c r="C1371" s="22" t="s">
        <v>1058</v>
      </c>
      <c r="D1371" s="22">
        <v>2069</v>
      </c>
      <c r="E1371" s="22" t="s">
        <v>1273</v>
      </c>
      <c r="F1371" s="43">
        <v>0.48283199999999998</v>
      </c>
      <c r="G1371" s="43">
        <v>292.20834188894997</v>
      </c>
      <c r="H1371" s="43">
        <v>12.029734848484848</v>
      </c>
      <c r="I1371" s="9">
        <v>0.82632575757575766</v>
      </c>
      <c r="J1371" s="9">
        <v>11.203409090909091</v>
      </c>
      <c r="K1371" s="11">
        <v>11.903409090909092</v>
      </c>
      <c r="L1371" s="41">
        <v>5056</v>
      </c>
      <c r="M1371" s="44">
        <v>1047</v>
      </c>
      <c r="N1371" s="13">
        <v>1047</v>
      </c>
      <c r="O1371" s="13">
        <v>293</v>
      </c>
      <c r="P1371" s="22">
        <v>289</v>
      </c>
      <c r="Q1371" s="22">
        <v>0</v>
      </c>
      <c r="R1371" s="14">
        <v>0</v>
      </c>
      <c r="S1371" s="22">
        <v>748</v>
      </c>
      <c r="T1371" s="22">
        <v>1.0501125682887968E-2</v>
      </c>
      <c r="U1371" s="22">
        <v>1144</v>
      </c>
      <c r="V1371" s="22"/>
      <c r="W1371" s="22">
        <v>1064</v>
      </c>
      <c r="X1371" s="22">
        <v>304</v>
      </c>
      <c r="Y1371" s="14">
        <v>97</v>
      </c>
      <c r="Z1371" s="10">
        <v>775</v>
      </c>
      <c r="AA1371" s="22">
        <v>304</v>
      </c>
      <c r="AB1371" s="22">
        <v>1070.48</v>
      </c>
      <c r="AC1371" s="22">
        <v>1.6523552917031166E-3</v>
      </c>
      <c r="AD1371" s="42">
        <v>2.66E-3</v>
      </c>
      <c r="AE1371" s="22">
        <v>1413</v>
      </c>
      <c r="AF1371" s="22">
        <v>0.25585831659762204</v>
      </c>
      <c r="AG1371" s="22">
        <v>1.5891820906684599E-3</v>
      </c>
      <c r="AH1371" s="22">
        <v>0</v>
      </c>
      <c r="AI1371" s="22">
        <v>0</v>
      </c>
      <c r="AJ1371" s="22">
        <v>0</v>
      </c>
      <c r="AK1371" s="22">
        <v>0</v>
      </c>
      <c r="AL1371" s="45">
        <v>0</v>
      </c>
      <c r="AM1371" s="45">
        <v>0</v>
      </c>
      <c r="AN1371" s="45">
        <v>0</v>
      </c>
      <c r="AO1371" s="45">
        <v>0</v>
      </c>
      <c r="AP1371" s="45">
        <v>0</v>
      </c>
      <c r="AQ1371" s="45">
        <v>0</v>
      </c>
      <c r="AR1371" s="45">
        <v>0</v>
      </c>
      <c r="AS1371" s="45" t="s">
        <v>4444</v>
      </c>
      <c r="AT1371" s="45" t="s">
        <v>4445</v>
      </c>
      <c r="AU1371" s="45">
        <v>0.23828333926375198</v>
      </c>
      <c r="AV1371" s="10">
        <v>69.175372755857595</v>
      </c>
      <c r="AW1371" s="10">
        <v>88.447502243493872</v>
      </c>
      <c r="AX1371" s="17">
        <v>6.8690271895712973E-2</v>
      </c>
    </row>
    <row r="1372" spans="1:50" x14ac:dyDescent="0.25">
      <c r="A1372" s="22" t="s">
        <v>1672</v>
      </c>
      <c r="B1372" s="22" t="s">
        <v>3947</v>
      </c>
      <c r="C1372" s="22" t="s">
        <v>1862</v>
      </c>
      <c r="D1372" s="22">
        <v>4462</v>
      </c>
      <c r="E1372" s="22" t="s">
        <v>1883</v>
      </c>
      <c r="F1372" s="43">
        <v>9.6301999999999999E-2</v>
      </c>
      <c r="G1372" s="43">
        <v>45.8252299866</v>
      </c>
      <c r="H1372" s="43">
        <v>1.8539772727272728</v>
      </c>
      <c r="I1372" s="9">
        <v>0</v>
      </c>
      <c r="J1372" s="9">
        <v>1.8539772727272728</v>
      </c>
      <c r="K1372" s="11">
        <v>0</v>
      </c>
      <c r="L1372" s="41">
        <v>274</v>
      </c>
      <c r="M1372" s="44">
        <v>0</v>
      </c>
      <c r="N1372" s="13">
        <v>0</v>
      </c>
      <c r="O1372" s="13">
        <v>0</v>
      </c>
      <c r="P1372" s="22">
        <v>0</v>
      </c>
      <c r="Q1372" s="22">
        <v>0</v>
      </c>
      <c r="R1372" s="14">
        <v>0</v>
      </c>
      <c r="S1372" s="22">
        <v>46</v>
      </c>
      <c r="T1372" s="22">
        <v>1</v>
      </c>
      <c r="U1372" s="22">
        <v>510</v>
      </c>
      <c r="V1372" s="22"/>
      <c r="W1372" s="22">
        <v>94</v>
      </c>
      <c r="X1372" s="22">
        <v>63</v>
      </c>
      <c r="Y1372" s="14">
        <v>510</v>
      </c>
      <c r="Z1372" s="10">
        <v>94</v>
      </c>
      <c r="AA1372" s="22">
        <v>63</v>
      </c>
      <c r="AB1372" s="22">
        <v>174.68</v>
      </c>
      <c r="AC1372" s="22">
        <v>2.101506092346076E-3</v>
      </c>
      <c r="AD1372" s="42">
        <v>4.0999999999999999E-4</v>
      </c>
      <c r="AE1372" s="22">
        <v>1414</v>
      </c>
      <c r="AF1372" s="22">
        <v>6.1391545395627717E-2</v>
      </c>
      <c r="AG1372" s="22">
        <v>1.57414218963148E-3</v>
      </c>
      <c r="AH1372" s="22">
        <v>0</v>
      </c>
      <c r="AI1372" s="22">
        <v>0</v>
      </c>
      <c r="AJ1372" s="22">
        <v>0</v>
      </c>
      <c r="AK1372" s="22">
        <v>0</v>
      </c>
      <c r="AL1372" s="45">
        <v>0</v>
      </c>
      <c r="AM1372" s="45">
        <v>0</v>
      </c>
      <c r="AN1372" s="45">
        <v>0</v>
      </c>
      <c r="AO1372" s="45">
        <v>0</v>
      </c>
      <c r="AP1372" s="45">
        <v>0</v>
      </c>
      <c r="AQ1372" s="45">
        <v>0</v>
      </c>
      <c r="AR1372" s="45">
        <v>0</v>
      </c>
      <c r="AS1372" s="45" t="s">
        <v>4444</v>
      </c>
      <c r="AT1372" s="45" t="s">
        <v>4445</v>
      </c>
      <c r="AU1372" s="45">
        <v>6.1391545395627717E-2</v>
      </c>
      <c r="AV1372" s="10">
        <v>50.701808152007352</v>
      </c>
      <c r="AW1372" s="10">
        <v>50.701808152007352</v>
      </c>
      <c r="AX1372" s="17">
        <v>0</v>
      </c>
    </row>
    <row r="1373" spans="1:50" x14ac:dyDescent="0.25">
      <c r="A1373" s="22" t="s">
        <v>8</v>
      </c>
      <c r="B1373" s="22" t="s">
        <v>3946</v>
      </c>
      <c r="C1373" s="22" t="s">
        <v>253</v>
      </c>
      <c r="D1373" s="22">
        <v>1746</v>
      </c>
      <c r="E1373" s="22" t="s">
        <v>254</v>
      </c>
      <c r="F1373" s="43">
        <v>8.3721000000000004E-2</v>
      </c>
      <c r="G1373" s="43">
        <v>46.00120535245</v>
      </c>
      <c r="H1373" s="43">
        <v>1.7952651515151516</v>
      </c>
      <c r="I1373" s="9">
        <v>0</v>
      </c>
      <c r="J1373" s="9">
        <v>1.7952651515151516</v>
      </c>
      <c r="K1373" s="11">
        <v>0</v>
      </c>
      <c r="L1373" s="41">
        <v>835</v>
      </c>
      <c r="M1373" s="44">
        <v>0</v>
      </c>
      <c r="N1373" s="13">
        <v>0</v>
      </c>
      <c r="O1373" s="13">
        <v>0</v>
      </c>
      <c r="P1373" s="22">
        <v>0</v>
      </c>
      <c r="Q1373" s="22">
        <v>0</v>
      </c>
      <c r="R1373" s="14">
        <v>0</v>
      </c>
      <c r="S1373" s="22">
        <v>46</v>
      </c>
      <c r="T1373" s="22">
        <v>1</v>
      </c>
      <c r="U1373" s="22">
        <v>1529</v>
      </c>
      <c r="V1373" s="22"/>
      <c r="W1373" s="22">
        <v>278</v>
      </c>
      <c r="X1373" s="22">
        <v>184</v>
      </c>
      <c r="Y1373" s="14">
        <v>1529</v>
      </c>
      <c r="Z1373" s="10">
        <v>278</v>
      </c>
      <c r="AA1373" s="22">
        <v>184</v>
      </c>
      <c r="AB1373" s="22">
        <v>518.47</v>
      </c>
      <c r="AC1373" s="22">
        <v>1.8199740497786992E-3</v>
      </c>
      <c r="AD1373" s="42">
        <v>1.0499999999999999E-3</v>
      </c>
      <c r="AE1373" s="22">
        <v>1415</v>
      </c>
      <c r="AF1373" s="22">
        <v>7.1467600563038178E-2</v>
      </c>
      <c r="AG1373" s="22">
        <v>1.55364349050083E-3</v>
      </c>
      <c r="AH1373" s="22">
        <v>0</v>
      </c>
      <c r="AI1373" s="22">
        <v>0</v>
      </c>
      <c r="AJ1373" s="22">
        <v>0</v>
      </c>
      <c r="AK1373" s="22">
        <v>0</v>
      </c>
      <c r="AL1373" s="45">
        <v>0</v>
      </c>
      <c r="AM1373" s="45">
        <v>0</v>
      </c>
      <c r="AN1373" s="45">
        <v>0</v>
      </c>
      <c r="AO1373" s="45">
        <v>0</v>
      </c>
      <c r="AP1373" s="45">
        <v>0</v>
      </c>
      <c r="AQ1373" s="45">
        <v>0</v>
      </c>
      <c r="AR1373" s="45">
        <v>0</v>
      </c>
      <c r="AS1373" s="45" t="s">
        <v>4444</v>
      </c>
      <c r="AT1373" s="45" t="s">
        <v>4445</v>
      </c>
      <c r="AU1373" s="45">
        <v>7.1467600563038178E-2</v>
      </c>
      <c r="AV1373" s="10">
        <v>154.85177761367231</v>
      </c>
      <c r="AW1373" s="10">
        <v>154.85177761367231</v>
      </c>
      <c r="AX1373" s="17">
        <v>0</v>
      </c>
    </row>
    <row r="1374" spans="1:50" x14ac:dyDescent="0.25">
      <c r="A1374" s="22" t="s">
        <v>1672</v>
      </c>
      <c r="B1374" s="22" t="s">
        <v>3951</v>
      </c>
      <c r="C1374" s="22" t="s">
        <v>1762</v>
      </c>
      <c r="D1374" s="22">
        <v>3827</v>
      </c>
      <c r="E1374" s="22" t="s">
        <v>2094</v>
      </c>
      <c r="F1374" s="43">
        <v>0.245335</v>
      </c>
      <c r="G1374" s="43">
        <v>124.64936113968</v>
      </c>
      <c r="H1374" s="43">
        <v>4.6018939393939391</v>
      </c>
      <c r="I1374" s="9">
        <v>0.25757575757575757</v>
      </c>
      <c r="J1374" s="9">
        <v>4.3441287878787884</v>
      </c>
      <c r="K1374" s="11">
        <v>0.45928030303030304</v>
      </c>
      <c r="L1374" s="41">
        <v>753</v>
      </c>
      <c r="M1374" s="44">
        <v>22</v>
      </c>
      <c r="N1374" s="13">
        <v>14</v>
      </c>
      <c r="O1374" s="13">
        <v>9</v>
      </c>
      <c r="P1374" s="22">
        <v>8</v>
      </c>
      <c r="Q1374" s="22">
        <v>7</v>
      </c>
      <c r="R1374" s="14">
        <v>0</v>
      </c>
      <c r="S1374" s="22">
        <v>181</v>
      </c>
      <c r="T1374" s="22">
        <v>0.90019754712321998</v>
      </c>
      <c r="U1374" s="22">
        <v>1264</v>
      </c>
      <c r="V1374" s="22"/>
      <c r="W1374" s="22">
        <v>240</v>
      </c>
      <c r="X1374" s="22">
        <v>159</v>
      </c>
      <c r="Y1374" s="14">
        <v>1242</v>
      </c>
      <c r="Z1374" s="10">
        <v>232</v>
      </c>
      <c r="AA1374" s="22">
        <v>152</v>
      </c>
      <c r="AB1374" s="22">
        <v>429.62</v>
      </c>
      <c r="AC1374" s="22">
        <v>1.968201022106176E-3</v>
      </c>
      <c r="AD1374" s="42">
        <v>9.5E-4</v>
      </c>
      <c r="AE1374" s="22">
        <v>1416</v>
      </c>
      <c r="AF1374" s="22">
        <v>9.3000196327927803E-2</v>
      </c>
      <c r="AG1374" s="22">
        <v>1.5500032721321301E-3</v>
      </c>
      <c r="AH1374" s="22">
        <v>0</v>
      </c>
      <c r="AI1374" s="22">
        <v>0</v>
      </c>
      <c r="AJ1374" s="22">
        <v>0</v>
      </c>
      <c r="AK1374" s="22">
        <v>0</v>
      </c>
      <c r="AL1374" s="45">
        <v>0</v>
      </c>
      <c r="AM1374" s="45">
        <v>0</v>
      </c>
      <c r="AN1374" s="45">
        <v>0</v>
      </c>
      <c r="AO1374" s="45">
        <v>0</v>
      </c>
      <c r="AP1374" s="45">
        <v>0</v>
      </c>
      <c r="AQ1374" s="45">
        <v>0</v>
      </c>
      <c r="AR1374" s="45">
        <v>0</v>
      </c>
      <c r="AS1374" s="45" t="s">
        <v>4444</v>
      </c>
      <c r="AT1374" s="45" t="s">
        <v>4445</v>
      </c>
      <c r="AU1374" s="45">
        <v>8.7790991158683038E-2</v>
      </c>
      <c r="AV1374" s="10">
        <v>53.405414831930933</v>
      </c>
      <c r="AW1374" s="10">
        <v>52.152440530084782</v>
      </c>
      <c r="AX1374" s="17">
        <v>5.5971684912338469E-2</v>
      </c>
    </row>
    <row r="1375" spans="1:50" x14ac:dyDescent="0.25">
      <c r="A1375" s="22" t="s">
        <v>1672</v>
      </c>
      <c r="B1375" s="22" t="s">
        <v>3957</v>
      </c>
      <c r="C1375" s="22" t="s">
        <v>1707</v>
      </c>
      <c r="D1375" s="22">
        <v>1117</v>
      </c>
      <c r="E1375" s="22" t="s">
        <v>1708</v>
      </c>
      <c r="F1375" s="43">
        <v>5.1112999999999999E-2</v>
      </c>
      <c r="G1375" s="43">
        <v>109.39537553200999</v>
      </c>
      <c r="H1375" s="43">
        <v>5.0433712121212126</v>
      </c>
      <c r="I1375" s="9">
        <v>0</v>
      </c>
      <c r="J1375" s="9">
        <v>5.0433712121212126</v>
      </c>
      <c r="K1375" s="11">
        <v>0</v>
      </c>
      <c r="L1375" s="41">
        <v>1163</v>
      </c>
      <c r="M1375" s="44">
        <v>0</v>
      </c>
      <c r="N1375" s="13">
        <v>0</v>
      </c>
      <c r="O1375" s="13">
        <v>0</v>
      </c>
      <c r="P1375" s="22">
        <v>0</v>
      </c>
      <c r="Q1375" s="22">
        <v>0</v>
      </c>
      <c r="R1375" s="14">
        <v>0</v>
      </c>
      <c r="S1375" s="22">
        <v>119</v>
      </c>
      <c r="T1375" s="22">
        <v>1</v>
      </c>
      <c r="U1375" s="22">
        <v>2124</v>
      </c>
      <c r="V1375" s="22"/>
      <c r="W1375" s="22">
        <v>385</v>
      </c>
      <c r="X1375" s="22">
        <v>255</v>
      </c>
      <c r="Y1375" s="14">
        <v>2124</v>
      </c>
      <c r="Z1375" s="10">
        <v>385</v>
      </c>
      <c r="AA1375" s="22">
        <v>255</v>
      </c>
      <c r="AB1375" s="22">
        <v>718.61</v>
      </c>
      <c r="AC1375" s="22">
        <v>4.6723181625757035E-4</v>
      </c>
      <c r="AD1375" s="42">
        <v>3.6999999999999999E-4</v>
      </c>
      <c r="AE1375" s="22">
        <v>1417</v>
      </c>
      <c r="AF1375" s="22">
        <v>0.1113163704856512</v>
      </c>
      <c r="AG1375" s="22">
        <v>1.5460607011896E-3</v>
      </c>
      <c r="AH1375" s="22">
        <v>0</v>
      </c>
      <c r="AI1375" s="22">
        <v>0</v>
      </c>
      <c r="AJ1375" s="22">
        <v>0</v>
      </c>
      <c r="AK1375" s="22">
        <v>0</v>
      </c>
      <c r="AL1375" s="45">
        <v>0</v>
      </c>
      <c r="AM1375" s="45">
        <v>0</v>
      </c>
      <c r="AN1375" s="45">
        <v>0</v>
      </c>
      <c r="AO1375" s="45">
        <v>0</v>
      </c>
      <c r="AP1375" s="45">
        <v>0</v>
      </c>
      <c r="AQ1375" s="45">
        <v>0</v>
      </c>
      <c r="AR1375" s="45">
        <v>0</v>
      </c>
      <c r="AS1375" s="45" t="s">
        <v>4444</v>
      </c>
      <c r="AT1375" s="45" t="s">
        <v>4445</v>
      </c>
      <c r="AU1375" s="45">
        <v>0.11131637048565121</v>
      </c>
      <c r="AV1375" s="10">
        <v>76.337827180893001</v>
      </c>
      <c r="AW1375" s="10">
        <v>76.337827180893001</v>
      </c>
      <c r="AX1375" s="17">
        <v>0</v>
      </c>
    </row>
    <row r="1376" spans="1:50" x14ac:dyDescent="0.25">
      <c r="A1376" s="22" t="s">
        <v>539</v>
      </c>
      <c r="B1376" s="22" t="s">
        <v>3949</v>
      </c>
      <c r="C1376" s="22" t="s">
        <v>825</v>
      </c>
      <c r="D1376" s="22">
        <v>1060</v>
      </c>
      <c r="E1376" s="22" t="s">
        <v>826</v>
      </c>
      <c r="F1376" s="43">
        <v>0.46694999999999998</v>
      </c>
      <c r="G1376" s="43">
        <v>285.77482738456001</v>
      </c>
      <c r="H1376" s="43">
        <v>12.45662878787879</v>
      </c>
      <c r="I1376" s="9">
        <v>0</v>
      </c>
      <c r="J1376" s="9">
        <v>12.45662878787879</v>
      </c>
      <c r="K1376" s="11">
        <v>0</v>
      </c>
      <c r="L1376" s="41">
        <v>6512</v>
      </c>
      <c r="M1376" s="44">
        <v>0</v>
      </c>
      <c r="N1376" s="13">
        <v>0</v>
      </c>
      <c r="O1376" s="13">
        <v>0</v>
      </c>
      <c r="P1376" s="22">
        <v>0</v>
      </c>
      <c r="Q1376" s="22">
        <v>0</v>
      </c>
      <c r="R1376" s="14">
        <v>0</v>
      </c>
      <c r="S1376" s="22">
        <v>506</v>
      </c>
      <c r="T1376" s="22">
        <v>1</v>
      </c>
      <c r="U1376" s="22">
        <v>11838</v>
      </c>
      <c r="V1376" s="22"/>
      <c r="W1376" s="22">
        <v>2137</v>
      </c>
      <c r="X1376" s="22">
        <v>1409</v>
      </c>
      <c r="Y1376" s="14">
        <v>11838</v>
      </c>
      <c r="Z1376" s="10">
        <v>2137</v>
      </c>
      <c r="AA1376" s="22">
        <v>1409</v>
      </c>
      <c r="AB1376" s="22">
        <v>3993.11</v>
      </c>
      <c r="AC1376" s="22">
        <v>1.6339787666869521E-3</v>
      </c>
      <c r="AD1376" s="42">
        <v>7.26E-3</v>
      </c>
      <c r="AE1376" s="22">
        <v>1418</v>
      </c>
      <c r="AF1376" s="22">
        <v>0.30292636534923306</v>
      </c>
      <c r="AG1376" s="22">
        <v>1.5455426803532299E-3</v>
      </c>
      <c r="AH1376" s="22">
        <v>0</v>
      </c>
      <c r="AI1376" s="22">
        <v>0</v>
      </c>
      <c r="AJ1376" s="22">
        <v>0</v>
      </c>
      <c r="AK1376" s="22">
        <v>0</v>
      </c>
      <c r="AL1376" s="45">
        <v>0</v>
      </c>
      <c r="AM1376" s="45">
        <v>0</v>
      </c>
      <c r="AN1376" s="45">
        <v>0</v>
      </c>
      <c r="AO1376" s="45">
        <v>0</v>
      </c>
      <c r="AP1376" s="45">
        <v>0</v>
      </c>
      <c r="AQ1376" s="45">
        <v>0</v>
      </c>
      <c r="AR1376" s="45">
        <v>0</v>
      </c>
      <c r="AS1376" s="45" t="s">
        <v>4444</v>
      </c>
      <c r="AT1376" s="45" t="s">
        <v>4444</v>
      </c>
      <c r="AU1376" s="45">
        <v>0.30292636534923306</v>
      </c>
      <c r="AV1376" s="10">
        <v>171.55524471271531</v>
      </c>
      <c r="AW1376" s="10">
        <v>171.55524471271531</v>
      </c>
      <c r="AX1376" s="17">
        <v>0</v>
      </c>
    </row>
    <row r="1377" spans="1:50" x14ac:dyDescent="0.25">
      <c r="A1377" s="22" t="s">
        <v>964</v>
      </c>
      <c r="B1377" s="22" t="s">
        <v>3948</v>
      </c>
      <c r="C1377" s="22" t="s">
        <v>1001</v>
      </c>
      <c r="D1377" s="22">
        <v>5073</v>
      </c>
      <c r="E1377" s="22" t="s">
        <v>1223</v>
      </c>
      <c r="F1377" s="43">
        <v>0.34346700000000002</v>
      </c>
      <c r="G1377" s="43">
        <v>245.32418438645999</v>
      </c>
      <c r="H1377" s="43">
        <v>13.410606060606062</v>
      </c>
      <c r="I1377" s="9">
        <v>0</v>
      </c>
      <c r="J1377" s="9">
        <v>13.410606060606062</v>
      </c>
      <c r="K1377" s="11">
        <v>0</v>
      </c>
      <c r="L1377" s="41">
        <v>5758</v>
      </c>
      <c r="M1377" s="44">
        <v>0</v>
      </c>
      <c r="N1377" s="13">
        <v>0</v>
      </c>
      <c r="O1377" s="13">
        <v>0</v>
      </c>
      <c r="P1377" s="22">
        <v>0</v>
      </c>
      <c r="Q1377" s="22">
        <v>0</v>
      </c>
      <c r="R1377" s="14">
        <v>0</v>
      </c>
      <c r="S1377" s="22">
        <v>265</v>
      </c>
      <c r="T1377" s="22">
        <v>1</v>
      </c>
      <c r="U1377" s="22">
        <v>10469</v>
      </c>
      <c r="V1377" s="22"/>
      <c r="W1377" s="22">
        <v>1890</v>
      </c>
      <c r="X1377" s="22">
        <v>1246</v>
      </c>
      <c r="Y1377" s="14">
        <v>10469</v>
      </c>
      <c r="Z1377" s="10">
        <v>1890</v>
      </c>
      <c r="AA1377" s="22">
        <v>1246</v>
      </c>
      <c r="AB1377" s="22">
        <v>3531.51</v>
      </c>
      <c r="AC1377" s="22">
        <v>1.4000535693575785E-3</v>
      </c>
      <c r="AD1377" s="42">
        <v>5.4999999999999997E-3</v>
      </c>
      <c r="AE1377" s="22">
        <v>1419</v>
      </c>
      <c r="AF1377" s="22">
        <v>0.27623860993509308</v>
      </c>
      <c r="AG1377" s="22">
        <v>1.5432324577379503E-3</v>
      </c>
      <c r="AH1377" s="22">
        <v>0</v>
      </c>
      <c r="AI1377" s="22">
        <v>0</v>
      </c>
      <c r="AJ1377" s="22">
        <v>0</v>
      </c>
      <c r="AK1377" s="22">
        <v>0</v>
      </c>
      <c r="AL1377" s="45">
        <v>0</v>
      </c>
      <c r="AM1377" s="45">
        <v>0</v>
      </c>
      <c r="AN1377" s="45">
        <v>0</v>
      </c>
      <c r="AO1377" s="45">
        <v>0</v>
      </c>
      <c r="AP1377" s="45">
        <v>0</v>
      </c>
      <c r="AQ1377" s="45">
        <v>0</v>
      </c>
      <c r="AR1377" s="45">
        <v>0</v>
      </c>
      <c r="AS1377" s="45" t="s">
        <v>4444</v>
      </c>
      <c r="AT1377" s="45" t="s">
        <v>4444</v>
      </c>
      <c r="AU1377" s="45">
        <v>0.27623860993509308</v>
      </c>
      <c r="AV1377" s="10">
        <v>140.93322788385493</v>
      </c>
      <c r="AW1377" s="10">
        <v>140.93322788385493</v>
      </c>
      <c r="AX1377" s="17">
        <v>0</v>
      </c>
    </row>
    <row r="1378" spans="1:50" x14ac:dyDescent="0.25">
      <c r="A1378" s="22" t="s">
        <v>8</v>
      </c>
      <c r="B1378" s="22" t="s">
        <v>3946</v>
      </c>
      <c r="C1378" s="22" t="s">
        <v>438</v>
      </c>
      <c r="D1378" s="22">
        <v>9161</v>
      </c>
      <c r="E1378" s="22" t="s">
        <v>439</v>
      </c>
      <c r="F1378" s="43">
        <v>9.5918000000000003E-2</v>
      </c>
      <c r="G1378" s="43">
        <v>62.647000514360002</v>
      </c>
      <c r="H1378" s="43">
        <v>1.5511363636363638</v>
      </c>
      <c r="I1378" s="9">
        <v>0</v>
      </c>
      <c r="J1378" s="9">
        <v>1.5511363636363638</v>
      </c>
      <c r="K1378" s="11">
        <v>0</v>
      </c>
      <c r="L1378" s="41">
        <v>371</v>
      </c>
      <c r="M1378" s="44">
        <v>0</v>
      </c>
      <c r="N1378" s="13">
        <v>0</v>
      </c>
      <c r="O1378" s="13">
        <v>0</v>
      </c>
      <c r="P1378" s="22">
        <v>0</v>
      </c>
      <c r="Q1378" s="22">
        <v>0</v>
      </c>
      <c r="R1378" s="14">
        <v>0</v>
      </c>
      <c r="S1378" s="22">
        <v>61</v>
      </c>
      <c r="T1378" s="22">
        <v>1</v>
      </c>
      <c r="U1378" s="22">
        <v>686</v>
      </c>
      <c r="V1378" s="22"/>
      <c r="W1378" s="22">
        <v>126</v>
      </c>
      <c r="X1378" s="22">
        <v>84</v>
      </c>
      <c r="Y1378" s="14">
        <v>686</v>
      </c>
      <c r="Z1378" s="10">
        <v>126</v>
      </c>
      <c r="AA1378" s="22">
        <v>84</v>
      </c>
      <c r="AB1378" s="22">
        <v>234.36</v>
      </c>
      <c r="AC1378" s="22">
        <v>1.5310868710787452E-3</v>
      </c>
      <c r="AD1378" s="42">
        <v>4.0000000000000002E-4</v>
      </c>
      <c r="AE1378" s="22">
        <v>1420</v>
      </c>
      <c r="AF1378" s="22">
        <v>1.694370615610255E-2</v>
      </c>
      <c r="AG1378" s="22">
        <v>1.54033692328205E-3</v>
      </c>
      <c r="AH1378" s="22">
        <v>0</v>
      </c>
      <c r="AI1378" s="22">
        <v>0</v>
      </c>
      <c r="AJ1378" s="22">
        <v>0</v>
      </c>
      <c r="AK1378" s="22">
        <v>0</v>
      </c>
      <c r="AL1378" s="45">
        <v>0</v>
      </c>
      <c r="AM1378" s="45">
        <v>0</v>
      </c>
      <c r="AN1378" s="45">
        <v>0</v>
      </c>
      <c r="AO1378" s="45">
        <v>0</v>
      </c>
      <c r="AP1378" s="45">
        <v>0</v>
      </c>
      <c r="AQ1378" s="45">
        <v>0</v>
      </c>
      <c r="AR1378" s="45">
        <v>0</v>
      </c>
      <c r="AS1378" s="45" t="s">
        <v>4444</v>
      </c>
      <c r="AT1378" s="45" t="s">
        <v>4445</v>
      </c>
      <c r="AU1378" s="45">
        <v>1.694370615610255E-2</v>
      </c>
      <c r="AV1378" s="10">
        <v>81.230769230769226</v>
      </c>
      <c r="AW1378" s="10">
        <v>81.230769230769226</v>
      </c>
      <c r="AX1378" s="17">
        <v>0</v>
      </c>
    </row>
    <row r="1379" spans="1:50" x14ac:dyDescent="0.25">
      <c r="A1379" s="22" t="s">
        <v>539</v>
      </c>
      <c r="B1379" s="22" t="s">
        <v>3949</v>
      </c>
      <c r="C1379" s="22" t="s">
        <v>540</v>
      </c>
      <c r="D1379" s="22">
        <v>6696</v>
      </c>
      <c r="E1379" s="22" t="s">
        <v>816</v>
      </c>
      <c r="F1379" s="43">
        <v>0.54743299999999995</v>
      </c>
      <c r="G1379" s="43">
        <v>354.94154406859002</v>
      </c>
      <c r="H1379" s="43">
        <v>15.920075757575759</v>
      </c>
      <c r="I1379" s="9">
        <v>0</v>
      </c>
      <c r="J1379" s="9">
        <v>15.920075757575759</v>
      </c>
      <c r="K1379" s="11">
        <v>4.7651515151515156</v>
      </c>
      <c r="L1379" s="41">
        <v>9467</v>
      </c>
      <c r="M1379" s="44">
        <v>189</v>
      </c>
      <c r="N1379" s="13">
        <v>189</v>
      </c>
      <c r="O1379" s="13">
        <v>124</v>
      </c>
      <c r="P1379" s="22">
        <v>0</v>
      </c>
      <c r="Q1379" s="22">
        <v>0</v>
      </c>
      <c r="R1379" s="14">
        <v>0</v>
      </c>
      <c r="S1379" s="22">
        <v>509</v>
      </c>
      <c r="T1379" s="22">
        <v>0.70068286183349593</v>
      </c>
      <c r="U1379" s="22">
        <v>12244</v>
      </c>
      <c r="V1379" s="22"/>
      <c r="W1379" s="22">
        <v>2364</v>
      </c>
      <c r="X1379" s="22">
        <v>1558</v>
      </c>
      <c r="Y1379" s="14">
        <v>12055</v>
      </c>
      <c r="Z1379" s="10">
        <v>2364</v>
      </c>
      <c r="AA1379" s="22">
        <v>1558</v>
      </c>
      <c r="AB1379" s="22">
        <v>4323.63</v>
      </c>
      <c r="AC1379" s="22">
        <v>1.5423187540261904E-3</v>
      </c>
      <c r="AD1379" s="42">
        <v>7.5799999999999999E-3</v>
      </c>
      <c r="AE1379" s="22">
        <v>1421</v>
      </c>
      <c r="AF1379" s="22">
        <v>0.42033308280656784</v>
      </c>
      <c r="AG1379" s="22">
        <v>1.53968162200208E-3</v>
      </c>
      <c r="AH1379" s="22">
        <v>0</v>
      </c>
      <c r="AI1379" s="22">
        <v>0</v>
      </c>
      <c r="AJ1379" s="22">
        <v>0</v>
      </c>
      <c r="AK1379" s="22">
        <v>0</v>
      </c>
      <c r="AL1379" s="45">
        <v>0</v>
      </c>
      <c r="AM1379" s="45">
        <v>0</v>
      </c>
      <c r="AN1379" s="45">
        <v>0</v>
      </c>
      <c r="AO1379" s="45">
        <v>0</v>
      </c>
      <c r="AP1379" s="45">
        <v>0</v>
      </c>
      <c r="AQ1379" s="45">
        <v>0</v>
      </c>
      <c r="AR1379" s="45">
        <v>0</v>
      </c>
      <c r="AS1379" s="45" t="s">
        <v>4444</v>
      </c>
      <c r="AT1379" s="45" t="s">
        <v>4444</v>
      </c>
      <c r="AU1379" s="45">
        <v>0.42033308280656784</v>
      </c>
      <c r="AV1379" s="10">
        <v>148.49175569249803</v>
      </c>
      <c r="AW1379" s="10">
        <v>148.49175569249803</v>
      </c>
      <c r="AX1379" s="17">
        <v>0</v>
      </c>
    </row>
    <row r="1380" spans="1:50" x14ac:dyDescent="0.25">
      <c r="A1380" s="22" t="s">
        <v>964</v>
      </c>
      <c r="B1380" s="22" t="s">
        <v>3952</v>
      </c>
      <c r="C1380" s="22" t="s">
        <v>1195</v>
      </c>
      <c r="D1380" s="22">
        <v>1573</v>
      </c>
      <c r="E1380" s="22" t="s">
        <v>1405</v>
      </c>
      <c r="F1380" s="43">
        <v>7.2986999999999996E-2</v>
      </c>
      <c r="G1380" s="43">
        <v>83.173678124130006</v>
      </c>
      <c r="H1380" s="43">
        <v>3.4303030303030306</v>
      </c>
      <c r="I1380" s="9">
        <v>6.8560606060606072E-2</v>
      </c>
      <c r="J1380" s="9">
        <v>3.3617424242424243</v>
      </c>
      <c r="K1380" s="11">
        <v>0.89431818181818179</v>
      </c>
      <c r="L1380" s="41">
        <v>931</v>
      </c>
      <c r="M1380" s="44">
        <v>129</v>
      </c>
      <c r="N1380" s="13">
        <v>129</v>
      </c>
      <c r="O1380" s="13">
        <v>23</v>
      </c>
      <c r="P1380" s="22">
        <v>0</v>
      </c>
      <c r="Q1380" s="22">
        <v>0</v>
      </c>
      <c r="R1380" s="14">
        <v>0</v>
      </c>
      <c r="S1380" s="22">
        <v>199</v>
      </c>
      <c r="T1380" s="22">
        <v>0.73928886925795056</v>
      </c>
      <c r="U1380" s="22">
        <v>1388</v>
      </c>
      <c r="V1380" s="22"/>
      <c r="W1380" s="22">
        <v>358</v>
      </c>
      <c r="X1380" s="22">
        <v>174</v>
      </c>
      <c r="Y1380" s="14">
        <v>1259</v>
      </c>
      <c r="Z1380" s="10">
        <v>358</v>
      </c>
      <c r="AA1380" s="22">
        <v>174</v>
      </c>
      <c r="AB1380" s="22">
        <v>603.77</v>
      </c>
      <c r="AC1380" s="22">
        <v>8.7752521766649278E-4</v>
      </c>
      <c r="AD1380" s="42">
        <v>6.4999999999999997E-4</v>
      </c>
      <c r="AE1380" s="22">
        <v>1422</v>
      </c>
      <c r="AF1380" s="22">
        <v>5.5115558868476161E-2</v>
      </c>
      <c r="AG1380" s="22">
        <v>1.53098774634656E-3</v>
      </c>
      <c r="AH1380" s="22">
        <v>0</v>
      </c>
      <c r="AI1380" s="22">
        <v>0</v>
      </c>
      <c r="AJ1380" s="22">
        <v>1</v>
      </c>
      <c r="AK1380" s="22">
        <v>0</v>
      </c>
      <c r="AL1380" s="45">
        <v>0</v>
      </c>
      <c r="AM1380" s="45">
        <v>0</v>
      </c>
      <c r="AN1380" s="45">
        <v>0</v>
      </c>
      <c r="AO1380" s="45">
        <v>0</v>
      </c>
      <c r="AP1380" s="45">
        <v>0</v>
      </c>
      <c r="AQ1380" s="45">
        <v>0</v>
      </c>
      <c r="AR1380" s="45">
        <v>0</v>
      </c>
      <c r="AS1380" s="45" t="s">
        <v>4444</v>
      </c>
      <c r="AT1380" s="45" t="s">
        <v>4445</v>
      </c>
      <c r="AU1380" s="45">
        <v>5.4013978020950301E-2</v>
      </c>
      <c r="AV1380" s="10">
        <v>106.49239436619717</v>
      </c>
      <c r="AW1380" s="10">
        <v>104.36395759717314</v>
      </c>
      <c r="AX1380" s="17">
        <v>1.9986749116607774E-2</v>
      </c>
    </row>
    <row r="1381" spans="1:50" x14ac:dyDescent="0.25">
      <c r="A1381" s="22" t="s">
        <v>539</v>
      </c>
      <c r="B1381" s="22" t="s">
        <v>3949</v>
      </c>
      <c r="C1381" s="22" t="s">
        <v>665</v>
      </c>
      <c r="D1381" s="22">
        <v>2546</v>
      </c>
      <c r="E1381" s="22" t="s">
        <v>701</v>
      </c>
      <c r="F1381" s="43">
        <v>0.83058699999999996</v>
      </c>
      <c r="G1381" s="43">
        <v>963.52256224899998</v>
      </c>
      <c r="H1381" s="43">
        <v>47.843181818181819</v>
      </c>
      <c r="I1381" s="9">
        <v>24.567992424242426</v>
      </c>
      <c r="J1381" s="9">
        <v>23.275000000000002</v>
      </c>
      <c r="K1381" s="11">
        <v>40.478977272727278</v>
      </c>
      <c r="L1381" s="41">
        <v>4289</v>
      </c>
      <c r="M1381" s="44">
        <v>5661</v>
      </c>
      <c r="N1381" s="13">
        <v>2122</v>
      </c>
      <c r="O1381" s="13">
        <v>2012</v>
      </c>
      <c r="P1381" s="22">
        <v>1532</v>
      </c>
      <c r="Q1381" s="22">
        <v>1456</v>
      </c>
      <c r="R1381" s="14">
        <v>0</v>
      </c>
      <c r="S1381" s="22">
        <v>3069</v>
      </c>
      <c r="T1381" s="22">
        <v>0.15392380409481732</v>
      </c>
      <c r="U1381" s="22">
        <v>6862</v>
      </c>
      <c r="V1381" s="22"/>
      <c r="W1381" s="22">
        <v>2339</v>
      </c>
      <c r="X1381" s="22">
        <v>2155</v>
      </c>
      <c r="Y1381" s="14">
        <v>1201</v>
      </c>
      <c r="Z1381" s="10">
        <v>807</v>
      </c>
      <c r="AA1381" s="22">
        <v>699</v>
      </c>
      <c r="AB1381" s="22">
        <v>1213.68</v>
      </c>
      <c r="AC1381" s="22">
        <v>8.620317079667451E-4</v>
      </c>
      <c r="AD1381" s="42">
        <v>1.4499999999999999E-3</v>
      </c>
      <c r="AE1381" s="22">
        <v>1423</v>
      </c>
      <c r="AF1381" s="22">
        <v>0.1893490021915501</v>
      </c>
      <c r="AG1381" s="22">
        <v>1.5270080821899201E-3</v>
      </c>
      <c r="AH1381" s="22">
        <v>0</v>
      </c>
      <c r="AI1381" s="22">
        <v>1</v>
      </c>
      <c r="AJ1381" s="22">
        <v>0</v>
      </c>
      <c r="AK1381" s="22">
        <v>0</v>
      </c>
      <c r="AL1381" s="45">
        <v>0</v>
      </c>
      <c r="AM1381" s="45">
        <v>0</v>
      </c>
      <c r="AN1381" s="45">
        <v>0</v>
      </c>
      <c r="AO1381" s="45">
        <v>0</v>
      </c>
      <c r="AP1381" s="45">
        <v>0</v>
      </c>
      <c r="AQ1381" s="45">
        <v>0</v>
      </c>
      <c r="AR1381" s="45">
        <v>0</v>
      </c>
      <c r="AS1381" s="45" t="s">
        <v>4444</v>
      </c>
      <c r="AT1381" s="45" t="s">
        <v>4445</v>
      </c>
      <c r="AU1381" s="45">
        <v>9.211548769387036E-2</v>
      </c>
      <c r="AV1381" s="10">
        <v>34.672395273899028</v>
      </c>
      <c r="AW1381" s="10">
        <v>48.888888888888886</v>
      </c>
      <c r="AX1381" s="17">
        <v>0.51351083875667036</v>
      </c>
    </row>
    <row r="1382" spans="1:50" x14ac:dyDescent="0.25">
      <c r="A1382" s="22" t="s">
        <v>539</v>
      </c>
      <c r="B1382" s="22" t="s">
        <v>3949</v>
      </c>
      <c r="C1382" s="22" t="s">
        <v>699</v>
      </c>
      <c r="D1382" s="22">
        <v>9046</v>
      </c>
      <c r="E1382" s="22" t="s">
        <v>852</v>
      </c>
      <c r="F1382" s="43">
        <v>6.8414000000000003E-2</v>
      </c>
      <c r="G1382" s="43">
        <v>26.476834877480002</v>
      </c>
      <c r="H1382" s="43">
        <v>1.3100378787878788</v>
      </c>
      <c r="I1382" s="9">
        <v>0</v>
      </c>
      <c r="J1382" s="9">
        <v>1.3100378787878788</v>
      </c>
      <c r="K1382" s="11">
        <v>0</v>
      </c>
      <c r="L1382" s="41">
        <v>250</v>
      </c>
      <c r="M1382" s="44">
        <v>0</v>
      </c>
      <c r="N1382" s="13">
        <v>0</v>
      </c>
      <c r="O1382" s="13">
        <v>0</v>
      </c>
      <c r="P1382" s="22">
        <v>0</v>
      </c>
      <c r="Q1382" s="22">
        <v>0</v>
      </c>
      <c r="R1382" s="14">
        <v>0</v>
      </c>
      <c r="S1382" s="22">
        <v>20</v>
      </c>
      <c r="T1382" s="22">
        <v>1</v>
      </c>
      <c r="U1382" s="22">
        <v>466</v>
      </c>
      <c r="V1382" s="22"/>
      <c r="W1382" s="22">
        <v>86</v>
      </c>
      <c r="X1382" s="22">
        <v>58</v>
      </c>
      <c r="Y1382" s="14">
        <v>466</v>
      </c>
      <c r="Z1382" s="10">
        <v>86</v>
      </c>
      <c r="AA1382" s="22">
        <v>58</v>
      </c>
      <c r="AB1382" s="22">
        <v>159.76</v>
      </c>
      <c r="AC1382" s="22">
        <v>2.5839191246454407E-3</v>
      </c>
      <c r="AD1382" s="42">
        <v>4.6000000000000001E-4</v>
      </c>
      <c r="AE1382" s="22">
        <v>1424</v>
      </c>
      <c r="AF1382" s="22">
        <v>1.6792275044182549E-2</v>
      </c>
      <c r="AG1382" s="22">
        <v>1.52657045856205E-3</v>
      </c>
      <c r="AH1382" s="22">
        <v>0</v>
      </c>
      <c r="AI1382" s="22">
        <v>0</v>
      </c>
      <c r="AJ1382" s="22">
        <v>0</v>
      </c>
      <c r="AK1382" s="22">
        <v>0</v>
      </c>
      <c r="AL1382" s="45">
        <v>0</v>
      </c>
      <c r="AM1382" s="45">
        <v>0</v>
      </c>
      <c r="AN1382" s="45">
        <v>0</v>
      </c>
      <c r="AO1382" s="45">
        <v>0</v>
      </c>
      <c r="AP1382" s="45">
        <v>0</v>
      </c>
      <c r="AQ1382" s="45">
        <v>0</v>
      </c>
      <c r="AR1382" s="45">
        <v>0</v>
      </c>
      <c r="AS1382" s="45" t="s">
        <v>4444</v>
      </c>
      <c r="AT1382" s="45" t="s">
        <v>4445</v>
      </c>
      <c r="AU1382" s="45">
        <v>1.6792275044182549E-2</v>
      </c>
      <c r="AV1382" s="10">
        <v>65.64695677316756</v>
      </c>
      <c r="AW1382" s="10">
        <v>65.64695677316756</v>
      </c>
      <c r="AX1382" s="17">
        <v>0</v>
      </c>
    </row>
    <row r="1383" spans="1:50" x14ac:dyDescent="0.25">
      <c r="A1383" s="22" t="s">
        <v>1672</v>
      </c>
      <c r="B1383" s="22" t="s">
        <v>3957</v>
      </c>
      <c r="C1383" s="22" t="s">
        <v>1937</v>
      </c>
      <c r="D1383" s="22">
        <v>7072</v>
      </c>
      <c r="E1383" s="22" t="s">
        <v>2124</v>
      </c>
      <c r="F1383" s="43">
        <v>0.42432300000000001</v>
      </c>
      <c r="G1383" s="43">
        <v>99.846946000380001</v>
      </c>
      <c r="H1383" s="43">
        <v>5.5227272727272734</v>
      </c>
      <c r="I1383" s="9">
        <v>0</v>
      </c>
      <c r="J1383" s="9">
        <v>5.5227272727272734</v>
      </c>
      <c r="K1383" s="11">
        <v>0</v>
      </c>
      <c r="L1383" s="41">
        <v>93</v>
      </c>
      <c r="M1383" s="44">
        <v>0</v>
      </c>
      <c r="N1383" s="13">
        <v>0</v>
      </c>
      <c r="O1383" s="13">
        <v>0</v>
      </c>
      <c r="P1383" s="22">
        <v>0</v>
      </c>
      <c r="Q1383" s="22">
        <v>0</v>
      </c>
      <c r="R1383" s="14">
        <v>0</v>
      </c>
      <c r="S1383" s="22">
        <v>101</v>
      </c>
      <c r="T1383" s="22">
        <v>1</v>
      </c>
      <c r="U1383" s="22">
        <v>181</v>
      </c>
      <c r="V1383" s="22"/>
      <c r="W1383" s="22">
        <v>35</v>
      </c>
      <c r="X1383" s="22">
        <v>24</v>
      </c>
      <c r="Y1383" s="14">
        <v>181</v>
      </c>
      <c r="Z1383" s="10">
        <v>35</v>
      </c>
      <c r="AA1383" s="22">
        <v>24</v>
      </c>
      <c r="AB1383" s="22">
        <v>64.239999999999995</v>
      </c>
      <c r="AC1383" s="22">
        <v>4.2497343884547569E-3</v>
      </c>
      <c r="AD1383" s="42">
        <v>3.1E-4</v>
      </c>
      <c r="AE1383" s="22">
        <v>1425</v>
      </c>
      <c r="AF1383" s="22">
        <v>6.2534620934597399E-2</v>
      </c>
      <c r="AG1383" s="22">
        <v>1.5252346569414E-3</v>
      </c>
      <c r="AH1383" s="22">
        <v>0</v>
      </c>
      <c r="AI1383" s="22">
        <v>0</v>
      </c>
      <c r="AJ1383" s="22">
        <v>0</v>
      </c>
      <c r="AK1383" s="22">
        <v>0</v>
      </c>
      <c r="AL1383" s="45">
        <v>0</v>
      </c>
      <c r="AM1383" s="45">
        <v>0</v>
      </c>
      <c r="AN1383" s="45">
        <v>0</v>
      </c>
      <c r="AO1383" s="45">
        <v>0</v>
      </c>
      <c r="AP1383" s="45">
        <v>0</v>
      </c>
      <c r="AQ1383" s="45">
        <v>0</v>
      </c>
      <c r="AR1383" s="45">
        <v>0</v>
      </c>
      <c r="AS1383" s="45" t="s">
        <v>4444</v>
      </c>
      <c r="AT1383" s="45" t="s">
        <v>4445</v>
      </c>
      <c r="AU1383" s="45">
        <v>6.2534620934597399E-2</v>
      </c>
      <c r="AV1383" s="10">
        <v>6.337448559670781</v>
      </c>
      <c r="AW1383" s="10">
        <v>6.337448559670781</v>
      </c>
      <c r="AX1383" s="17">
        <v>0</v>
      </c>
    </row>
    <row r="1384" spans="1:50" x14ac:dyDescent="0.25">
      <c r="A1384" s="22" t="s">
        <v>2195</v>
      </c>
      <c r="B1384" s="22" t="s">
        <v>3956</v>
      </c>
      <c r="C1384" s="22" t="s">
        <v>2279</v>
      </c>
      <c r="D1384" s="22">
        <v>4597</v>
      </c>
      <c r="E1384" s="22" t="s">
        <v>2280</v>
      </c>
      <c r="F1384" s="43">
        <v>4.5163000000000002E-2</v>
      </c>
      <c r="G1384" s="43">
        <v>42.635173000869997</v>
      </c>
      <c r="H1384" s="43">
        <v>1.915340909090909</v>
      </c>
      <c r="I1384" s="9">
        <v>0</v>
      </c>
      <c r="J1384" s="9">
        <v>1.915340909090909</v>
      </c>
      <c r="K1384" s="11">
        <v>0</v>
      </c>
      <c r="L1384" s="41">
        <v>28</v>
      </c>
      <c r="M1384" s="44">
        <v>0</v>
      </c>
      <c r="N1384" s="13">
        <v>0</v>
      </c>
      <c r="O1384" s="13">
        <v>0</v>
      </c>
      <c r="P1384" s="22">
        <v>0</v>
      </c>
      <c r="Q1384" s="22">
        <v>0</v>
      </c>
      <c r="R1384" s="14">
        <v>0</v>
      </c>
      <c r="S1384" s="22">
        <v>26</v>
      </c>
      <c r="T1384" s="22">
        <v>1</v>
      </c>
      <c r="U1384" s="22">
        <v>63</v>
      </c>
      <c r="V1384" s="22"/>
      <c r="W1384" s="22">
        <v>13</v>
      </c>
      <c r="X1384" s="22">
        <v>10</v>
      </c>
      <c r="Y1384" s="14">
        <v>63</v>
      </c>
      <c r="Z1384" s="10">
        <v>13</v>
      </c>
      <c r="AA1384" s="22">
        <v>10</v>
      </c>
      <c r="AB1384" s="22">
        <v>23.48</v>
      </c>
      <c r="AC1384" s="22">
        <v>1.0592897089705352E-3</v>
      </c>
      <c r="AD1384" s="42">
        <v>3.0000000000000001E-5</v>
      </c>
      <c r="AE1384" s="22">
        <v>1426</v>
      </c>
      <c r="AF1384" s="22">
        <v>1.2186554025197679E-2</v>
      </c>
      <c r="AG1384" s="22">
        <v>1.5233192531497099E-3</v>
      </c>
      <c r="AH1384" s="22">
        <v>0</v>
      </c>
      <c r="AI1384" s="22">
        <v>0</v>
      </c>
      <c r="AJ1384" s="22">
        <v>0</v>
      </c>
      <c r="AK1384" s="22">
        <v>0</v>
      </c>
      <c r="AL1384" s="45">
        <v>0</v>
      </c>
      <c r="AM1384" s="45">
        <v>0</v>
      </c>
      <c r="AN1384" s="45">
        <v>0</v>
      </c>
      <c r="AO1384" s="45">
        <v>0</v>
      </c>
      <c r="AP1384" s="45">
        <v>0</v>
      </c>
      <c r="AQ1384" s="45">
        <v>0</v>
      </c>
      <c r="AR1384" s="45">
        <v>0</v>
      </c>
      <c r="AS1384" s="45" t="s">
        <v>4444</v>
      </c>
      <c r="AT1384" s="45" t="s">
        <v>4445</v>
      </c>
      <c r="AU1384" s="45">
        <v>1.2186554025197679E-2</v>
      </c>
      <c r="AV1384" s="10">
        <v>6.7873034707801843</v>
      </c>
      <c r="AW1384" s="10">
        <v>6.7873034707801843</v>
      </c>
      <c r="AX1384" s="17">
        <v>0</v>
      </c>
    </row>
    <row r="1385" spans="1:50" x14ac:dyDescent="0.25">
      <c r="A1385" s="22" t="s">
        <v>8</v>
      </c>
      <c r="B1385" s="22" t="s">
        <v>3946</v>
      </c>
      <c r="C1385" s="22" t="s">
        <v>27</v>
      </c>
      <c r="D1385" s="22">
        <v>7202</v>
      </c>
      <c r="E1385" s="22" t="s">
        <v>28</v>
      </c>
      <c r="F1385" s="43">
        <v>0.21185399999999999</v>
      </c>
      <c r="G1385" s="43">
        <v>120.89206858362</v>
      </c>
      <c r="H1385" s="43">
        <v>4.6719696969696978</v>
      </c>
      <c r="I1385" s="9">
        <v>0</v>
      </c>
      <c r="J1385" s="9">
        <v>4.6719696969696978</v>
      </c>
      <c r="K1385" s="11">
        <v>0</v>
      </c>
      <c r="L1385" s="41">
        <v>1901</v>
      </c>
      <c r="M1385" s="44">
        <v>0</v>
      </c>
      <c r="N1385" s="13">
        <v>0</v>
      </c>
      <c r="O1385" s="13">
        <v>0</v>
      </c>
      <c r="P1385" s="22">
        <v>0</v>
      </c>
      <c r="Q1385" s="22">
        <v>0</v>
      </c>
      <c r="R1385" s="14">
        <v>0</v>
      </c>
      <c r="S1385" s="22">
        <v>247</v>
      </c>
      <c r="T1385" s="22">
        <v>1</v>
      </c>
      <c r="U1385" s="22">
        <v>3464</v>
      </c>
      <c r="V1385" s="22"/>
      <c r="W1385" s="22">
        <v>627</v>
      </c>
      <c r="X1385" s="22">
        <v>414</v>
      </c>
      <c r="Y1385" s="14">
        <v>3464</v>
      </c>
      <c r="Z1385" s="10">
        <v>627</v>
      </c>
      <c r="AA1385" s="22">
        <v>414</v>
      </c>
      <c r="AB1385" s="22">
        <v>1170.75</v>
      </c>
      <c r="AC1385" s="22">
        <v>1.7524226566895281E-3</v>
      </c>
      <c r="AD1385" s="42">
        <v>2.2799999999999999E-3</v>
      </c>
      <c r="AE1385" s="22">
        <v>1427</v>
      </c>
      <c r="AF1385" s="22">
        <v>0.1126063572604336</v>
      </c>
      <c r="AG1385" s="22">
        <v>1.5217075305464E-3</v>
      </c>
      <c r="AH1385" s="22">
        <v>0</v>
      </c>
      <c r="AI1385" s="22">
        <v>0</v>
      </c>
      <c r="AJ1385" s="22">
        <v>0</v>
      </c>
      <c r="AK1385" s="22">
        <v>0</v>
      </c>
      <c r="AL1385" s="45">
        <v>0</v>
      </c>
      <c r="AM1385" s="45">
        <v>0</v>
      </c>
      <c r="AN1385" s="45">
        <v>0</v>
      </c>
      <c r="AO1385" s="45">
        <v>0</v>
      </c>
      <c r="AP1385" s="45">
        <v>0</v>
      </c>
      <c r="AQ1385" s="45">
        <v>0</v>
      </c>
      <c r="AR1385" s="45">
        <v>0</v>
      </c>
      <c r="AS1385" s="45" t="s">
        <v>4444</v>
      </c>
      <c r="AT1385" s="45" t="s">
        <v>4445</v>
      </c>
      <c r="AU1385" s="45">
        <v>0.1126063572604336</v>
      </c>
      <c r="AV1385" s="10">
        <v>134.20463758715744</v>
      </c>
      <c r="AW1385" s="10">
        <v>134.20463758715744</v>
      </c>
      <c r="AX1385" s="17">
        <v>0</v>
      </c>
    </row>
    <row r="1386" spans="1:50" x14ac:dyDescent="0.25">
      <c r="A1386" s="22" t="s">
        <v>2195</v>
      </c>
      <c r="B1386" s="22" t="s">
        <v>3962</v>
      </c>
      <c r="C1386" s="22" t="s">
        <v>2254</v>
      </c>
      <c r="D1386" s="22">
        <v>7358</v>
      </c>
      <c r="E1386" s="22" t="s">
        <v>2466</v>
      </c>
      <c r="F1386" s="43">
        <v>0.21751400000000001</v>
      </c>
      <c r="G1386" s="43">
        <v>170.62299664331999</v>
      </c>
      <c r="H1386" s="43">
        <v>7.3655303030303028</v>
      </c>
      <c r="I1386" s="9">
        <v>0</v>
      </c>
      <c r="J1386" s="9">
        <v>7.3655303030303028</v>
      </c>
      <c r="K1386" s="11">
        <v>0</v>
      </c>
      <c r="L1386" s="41">
        <v>5170</v>
      </c>
      <c r="M1386" s="44">
        <v>0</v>
      </c>
      <c r="N1386" s="13">
        <v>0</v>
      </c>
      <c r="O1386" s="13">
        <v>0</v>
      </c>
      <c r="P1386" s="22">
        <v>0</v>
      </c>
      <c r="Q1386" s="22">
        <v>0</v>
      </c>
      <c r="R1386" s="14">
        <v>0</v>
      </c>
      <c r="S1386" s="22">
        <v>168</v>
      </c>
      <c r="T1386" s="22">
        <v>1</v>
      </c>
      <c r="U1386" s="22">
        <v>9401</v>
      </c>
      <c r="V1386" s="22"/>
      <c r="W1386" s="22">
        <v>1697</v>
      </c>
      <c r="X1386" s="22">
        <v>1119</v>
      </c>
      <c r="Y1386" s="14">
        <v>9401</v>
      </c>
      <c r="Z1386" s="10">
        <v>1697</v>
      </c>
      <c r="AA1386" s="22">
        <v>1119</v>
      </c>
      <c r="AB1386" s="22">
        <v>3170.98</v>
      </c>
      <c r="AC1386" s="22">
        <v>1.2748222940586586E-3</v>
      </c>
      <c r="AD1386" s="42">
        <v>4.4999999999999997E-3</v>
      </c>
      <c r="AE1386" s="22">
        <v>1428</v>
      </c>
      <c r="AF1386" s="22">
        <v>0.15034342626014086</v>
      </c>
      <c r="AG1386" s="22">
        <v>1.51862046727415E-3</v>
      </c>
      <c r="AH1386" s="22">
        <v>0</v>
      </c>
      <c r="AI1386" s="22">
        <v>0</v>
      </c>
      <c r="AJ1386" s="22">
        <v>0</v>
      </c>
      <c r="AK1386" s="22">
        <v>0</v>
      </c>
      <c r="AL1386" s="45">
        <v>0</v>
      </c>
      <c r="AM1386" s="45">
        <v>0</v>
      </c>
      <c r="AN1386" s="45">
        <v>0</v>
      </c>
      <c r="AO1386" s="45">
        <v>0</v>
      </c>
      <c r="AP1386" s="45">
        <v>0</v>
      </c>
      <c r="AQ1386" s="45">
        <v>0</v>
      </c>
      <c r="AR1386" s="45">
        <v>0</v>
      </c>
      <c r="AS1386" s="45" t="s">
        <v>4444</v>
      </c>
      <c r="AT1386" s="45" t="s">
        <v>4444</v>
      </c>
      <c r="AU1386" s="45">
        <v>0.15034342626014086</v>
      </c>
      <c r="AV1386" s="10">
        <v>230.39753149910004</v>
      </c>
      <c r="AW1386" s="10">
        <v>230.39753149910004</v>
      </c>
      <c r="AX1386" s="17">
        <v>0</v>
      </c>
    </row>
    <row r="1387" spans="1:50" x14ac:dyDescent="0.25">
      <c r="A1387" s="22" t="s">
        <v>2906</v>
      </c>
      <c r="B1387" s="22" t="s">
        <v>3950</v>
      </c>
      <c r="C1387" s="22" t="s">
        <v>3024</v>
      </c>
      <c r="D1387" s="22">
        <v>491</v>
      </c>
      <c r="E1387" s="22" t="s">
        <v>3025</v>
      </c>
      <c r="F1387" s="43">
        <v>0.50549100000000002</v>
      </c>
      <c r="G1387" s="43">
        <v>103.26546508983</v>
      </c>
      <c r="H1387" s="43">
        <v>5.3918560606060613</v>
      </c>
      <c r="I1387" s="9">
        <v>0</v>
      </c>
      <c r="J1387" s="9">
        <v>5.3918560606060613</v>
      </c>
      <c r="K1387" s="11">
        <v>0</v>
      </c>
      <c r="L1387" s="41">
        <v>1008</v>
      </c>
      <c r="M1387" s="44">
        <v>0</v>
      </c>
      <c r="N1387" s="13">
        <v>0</v>
      </c>
      <c r="O1387" s="13">
        <v>0</v>
      </c>
      <c r="P1387" s="22">
        <v>0</v>
      </c>
      <c r="Q1387" s="22">
        <v>0</v>
      </c>
      <c r="R1387" s="14">
        <v>0</v>
      </c>
      <c r="S1387" s="22">
        <v>206</v>
      </c>
      <c r="T1387" s="22">
        <v>1</v>
      </c>
      <c r="U1387" s="22">
        <v>1843</v>
      </c>
      <c r="V1387" s="22"/>
      <c r="W1387" s="22">
        <v>334</v>
      </c>
      <c r="X1387" s="22">
        <v>221</v>
      </c>
      <c r="Y1387" s="14">
        <v>1843</v>
      </c>
      <c r="Z1387" s="10">
        <v>334</v>
      </c>
      <c r="AA1387" s="22">
        <v>221</v>
      </c>
      <c r="AB1387" s="22">
        <v>623.45000000000005</v>
      </c>
      <c r="AC1387" s="22">
        <v>4.895063413119541E-3</v>
      </c>
      <c r="AD1387" s="42">
        <v>3.3999999999999998E-3</v>
      </c>
      <c r="AE1387" s="22">
        <v>1429</v>
      </c>
      <c r="AF1387" s="22">
        <v>8.9558504381427817E-2</v>
      </c>
      <c r="AG1387" s="22">
        <v>1.5179407522275901E-3</v>
      </c>
      <c r="AH1387" s="22">
        <v>0</v>
      </c>
      <c r="AI1387" s="22">
        <v>0</v>
      </c>
      <c r="AJ1387" s="22">
        <v>0</v>
      </c>
      <c r="AK1387" s="22">
        <v>0</v>
      </c>
      <c r="AL1387" s="45">
        <v>0</v>
      </c>
      <c r="AM1387" s="45">
        <v>0</v>
      </c>
      <c r="AN1387" s="45">
        <v>0</v>
      </c>
      <c r="AO1387" s="45">
        <v>0</v>
      </c>
      <c r="AP1387" s="45">
        <v>0</v>
      </c>
      <c r="AQ1387" s="45">
        <v>0</v>
      </c>
      <c r="AR1387" s="45">
        <v>0</v>
      </c>
      <c r="AS1387" s="45" t="s">
        <v>4444</v>
      </c>
      <c r="AT1387" s="45" t="s">
        <v>4445</v>
      </c>
      <c r="AU1387" s="45">
        <v>8.9558504381427817E-2</v>
      </c>
      <c r="AV1387" s="10">
        <v>61.945273806596639</v>
      </c>
      <c r="AW1387" s="10">
        <v>61.945273806596639</v>
      </c>
      <c r="AX1387" s="17">
        <v>0</v>
      </c>
    </row>
    <row r="1388" spans="1:50" x14ac:dyDescent="0.25">
      <c r="A1388" s="22" t="s">
        <v>539</v>
      </c>
      <c r="B1388" s="22" t="s">
        <v>3949</v>
      </c>
      <c r="C1388" s="22" t="s">
        <v>739</v>
      </c>
      <c r="D1388" s="22">
        <v>3043</v>
      </c>
      <c r="E1388" s="22" t="s">
        <v>740</v>
      </c>
      <c r="F1388" s="43">
        <v>0.33297500000000002</v>
      </c>
      <c r="G1388" s="43">
        <v>231.25269407475</v>
      </c>
      <c r="H1388" s="43">
        <v>9.8914772727272737</v>
      </c>
      <c r="I1388" s="9">
        <v>0</v>
      </c>
      <c r="J1388" s="9">
        <v>9.8914772727272737</v>
      </c>
      <c r="K1388" s="11">
        <v>0</v>
      </c>
      <c r="L1388" s="41">
        <v>3126</v>
      </c>
      <c r="M1388" s="44">
        <v>0</v>
      </c>
      <c r="N1388" s="13">
        <v>0</v>
      </c>
      <c r="O1388" s="13">
        <v>0</v>
      </c>
      <c r="P1388" s="22">
        <v>0</v>
      </c>
      <c r="Q1388" s="22">
        <v>0</v>
      </c>
      <c r="R1388" s="14">
        <v>0</v>
      </c>
      <c r="S1388" s="22">
        <v>185</v>
      </c>
      <c r="T1388" s="22">
        <v>1</v>
      </c>
      <c r="U1388" s="22">
        <v>5689</v>
      </c>
      <c r="V1388" s="22"/>
      <c r="W1388" s="22">
        <v>1028</v>
      </c>
      <c r="X1388" s="22">
        <v>678</v>
      </c>
      <c r="Y1388" s="14">
        <v>5689</v>
      </c>
      <c r="Z1388" s="10">
        <v>1028</v>
      </c>
      <c r="AA1388" s="22">
        <v>678</v>
      </c>
      <c r="AB1388" s="22">
        <v>1920.37</v>
      </c>
      <c r="AC1388" s="22">
        <v>1.4398751172705014E-3</v>
      </c>
      <c r="AD1388" s="42">
        <v>3.0799999999999998E-3</v>
      </c>
      <c r="AE1388" s="22">
        <v>1430</v>
      </c>
      <c r="AF1388" s="22">
        <v>0.22824451964076928</v>
      </c>
      <c r="AG1388" s="22">
        <v>1.5115531102037701E-3</v>
      </c>
      <c r="AH1388" s="22">
        <v>0</v>
      </c>
      <c r="AI1388" s="22">
        <v>0</v>
      </c>
      <c r="AJ1388" s="22">
        <v>0</v>
      </c>
      <c r="AK1388" s="22">
        <v>0</v>
      </c>
      <c r="AL1388" s="45">
        <v>0</v>
      </c>
      <c r="AM1388" s="45">
        <v>0</v>
      </c>
      <c r="AN1388" s="45">
        <v>0</v>
      </c>
      <c r="AO1388" s="45">
        <v>0</v>
      </c>
      <c r="AP1388" s="45">
        <v>0</v>
      </c>
      <c r="AQ1388" s="45">
        <v>0</v>
      </c>
      <c r="AR1388" s="45">
        <v>0</v>
      </c>
      <c r="AS1388" s="45" t="s">
        <v>4444</v>
      </c>
      <c r="AT1388" s="45" t="s">
        <v>4445</v>
      </c>
      <c r="AU1388" s="45">
        <v>0.22824451964076925</v>
      </c>
      <c r="AV1388" s="10">
        <v>103.92785340915617</v>
      </c>
      <c r="AW1388" s="10">
        <v>103.92785340915617</v>
      </c>
      <c r="AX1388" s="17">
        <v>0</v>
      </c>
    </row>
    <row r="1389" spans="1:50" x14ac:dyDescent="0.25">
      <c r="A1389" s="22" t="s">
        <v>2195</v>
      </c>
      <c r="B1389" s="22" t="s">
        <v>3956</v>
      </c>
      <c r="C1389" s="22" t="s">
        <v>2446</v>
      </c>
      <c r="D1389" s="22">
        <v>5393</v>
      </c>
      <c r="E1389" s="22" t="s">
        <v>2815</v>
      </c>
      <c r="F1389" s="43">
        <v>1.1998789999999999</v>
      </c>
      <c r="G1389" s="43">
        <v>794.58735720709001</v>
      </c>
      <c r="H1389" s="43">
        <v>35.841477272727275</v>
      </c>
      <c r="I1389" s="9">
        <v>0</v>
      </c>
      <c r="J1389" s="9">
        <v>35.841477272727275</v>
      </c>
      <c r="K1389" s="11">
        <v>0</v>
      </c>
      <c r="L1389" s="41">
        <v>654</v>
      </c>
      <c r="M1389" s="44">
        <v>0</v>
      </c>
      <c r="N1389" s="13">
        <v>0</v>
      </c>
      <c r="O1389" s="13">
        <v>0</v>
      </c>
      <c r="P1389" s="22">
        <v>0</v>
      </c>
      <c r="Q1389" s="22">
        <v>0</v>
      </c>
      <c r="R1389" s="14">
        <v>0</v>
      </c>
      <c r="S1389" s="22">
        <v>476</v>
      </c>
      <c r="T1389" s="22">
        <v>1</v>
      </c>
      <c r="U1389" s="22">
        <v>1200</v>
      </c>
      <c r="V1389" s="22"/>
      <c r="W1389" s="22">
        <v>218</v>
      </c>
      <c r="X1389" s="22">
        <v>145</v>
      </c>
      <c r="Y1389" s="14">
        <v>1200</v>
      </c>
      <c r="Z1389" s="10">
        <v>218</v>
      </c>
      <c r="AA1389" s="22">
        <v>145</v>
      </c>
      <c r="AB1389" s="22">
        <v>406.66</v>
      </c>
      <c r="AC1389" s="22">
        <v>1.5100655568161532E-3</v>
      </c>
      <c r="AD1389" s="42">
        <v>6.8000000000000005E-4</v>
      </c>
      <c r="AE1389" s="22">
        <v>1431</v>
      </c>
      <c r="AF1389" s="22">
        <v>0.3047903329488727</v>
      </c>
      <c r="AG1389" s="22">
        <v>1.50886303440036E-3</v>
      </c>
      <c r="AH1389" s="22">
        <v>0</v>
      </c>
      <c r="AI1389" s="22">
        <v>0</v>
      </c>
      <c r="AJ1389" s="22">
        <v>0</v>
      </c>
      <c r="AK1389" s="22">
        <v>0</v>
      </c>
      <c r="AL1389" s="45">
        <v>0</v>
      </c>
      <c r="AM1389" s="45">
        <v>0</v>
      </c>
      <c r="AN1389" s="45">
        <v>0</v>
      </c>
      <c r="AO1389" s="45">
        <v>0</v>
      </c>
      <c r="AP1389" s="45">
        <v>0</v>
      </c>
      <c r="AQ1389" s="45">
        <v>0</v>
      </c>
      <c r="AR1389" s="45">
        <v>0</v>
      </c>
      <c r="AS1389" s="45" t="s">
        <v>4444</v>
      </c>
      <c r="AT1389" s="45" t="s">
        <v>4445</v>
      </c>
      <c r="AU1389" s="45">
        <v>0.3047903329488727</v>
      </c>
      <c r="AV1389" s="10">
        <v>6.0823385805551586</v>
      </c>
      <c r="AW1389" s="10">
        <v>6.0823385805551586</v>
      </c>
      <c r="AX1389" s="17">
        <v>0</v>
      </c>
    </row>
    <row r="1390" spans="1:50" x14ac:dyDescent="0.25">
      <c r="A1390" s="22" t="s">
        <v>539</v>
      </c>
      <c r="B1390" s="22" t="s">
        <v>3949</v>
      </c>
      <c r="C1390" s="22" t="s">
        <v>883</v>
      </c>
      <c r="D1390" s="22">
        <v>7469</v>
      </c>
      <c r="E1390" s="22" t="s">
        <v>932</v>
      </c>
      <c r="F1390" s="43">
        <v>4.6358999999999997E-2</v>
      </c>
      <c r="G1390" s="43">
        <v>36.186141483550003</v>
      </c>
      <c r="H1390" s="43">
        <v>1.8295454545454546</v>
      </c>
      <c r="I1390" s="9">
        <v>0</v>
      </c>
      <c r="J1390" s="9">
        <v>1.8295454545454546</v>
      </c>
      <c r="K1390" s="11">
        <v>0</v>
      </c>
      <c r="L1390" s="41">
        <v>114</v>
      </c>
      <c r="M1390" s="44">
        <v>0</v>
      </c>
      <c r="N1390" s="13">
        <v>0</v>
      </c>
      <c r="O1390" s="13">
        <v>0</v>
      </c>
      <c r="P1390" s="22">
        <v>0</v>
      </c>
      <c r="Q1390" s="22">
        <v>0</v>
      </c>
      <c r="R1390" s="14">
        <v>0</v>
      </c>
      <c r="S1390" s="22">
        <v>56</v>
      </c>
      <c r="T1390" s="22">
        <v>1</v>
      </c>
      <c r="U1390" s="22">
        <v>219</v>
      </c>
      <c r="V1390" s="22"/>
      <c r="W1390" s="22">
        <v>42</v>
      </c>
      <c r="X1390" s="22">
        <v>28</v>
      </c>
      <c r="Y1390" s="14">
        <v>219</v>
      </c>
      <c r="Z1390" s="10">
        <v>42</v>
      </c>
      <c r="AA1390" s="22">
        <v>28</v>
      </c>
      <c r="AB1390" s="22">
        <v>77.25</v>
      </c>
      <c r="AC1390" s="22">
        <v>1.2811258150050211E-3</v>
      </c>
      <c r="AD1390" s="42">
        <v>1.1E-4</v>
      </c>
      <c r="AE1390" s="22">
        <v>1433</v>
      </c>
      <c r="AF1390" s="22">
        <v>3.3125446026455861E-2</v>
      </c>
      <c r="AG1390" s="22">
        <v>1.50570209211163E-3</v>
      </c>
      <c r="AH1390" s="22">
        <v>0</v>
      </c>
      <c r="AI1390" s="22">
        <v>0</v>
      </c>
      <c r="AJ1390" s="22">
        <v>0</v>
      </c>
      <c r="AK1390" s="22">
        <v>0</v>
      </c>
      <c r="AL1390" s="45">
        <v>0</v>
      </c>
      <c r="AM1390" s="45">
        <v>0</v>
      </c>
      <c r="AN1390" s="45">
        <v>0</v>
      </c>
      <c r="AO1390" s="45">
        <v>0</v>
      </c>
      <c r="AP1390" s="45">
        <v>0</v>
      </c>
      <c r="AQ1390" s="45">
        <v>0</v>
      </c>
      <c r="AR1390" s="45">
        <v>0</v>
      </c>
      <c r="AS1390" s="45" t="s">
        <v>4444</v>
      </c>
      <c r="AT1390" s="45" t="s">
        <v>4445</v>
      </c>
      <c r="AU1390" s="45">
        <v>3.3125446026455861E-2</v>
      </c>
      <c r="AV1390" s="10">
        <v>22.956521739130434</v>
      </c>
      <c r="AW1390" s="10">
        <v>22.956521739130434</v>
      </c>
      <c r="AX1390" s="17">
        <v>0</v>
      </c>
    </row>
    <row r="1391" spans="1:50" x14ac:dyDescent="0.25">
      <c r="A1391" s="22" t="s">
        <v>964</v>
      </c>
      <c r="B1391" s="22" t="s">
        <v>3948</v>
      </c>
      <c r="C1391" s="22" t="s">
        <v>1001</v>
      </c>
      <c r="D1391" s="22">
        <v>3774</v>
      </c>
      <c r="E1391" s="22" t="s">
        <v>1061</v>
      </c>
      <c r="F1391" s="43">
        <v>0.18105399999999999</v>
      </c>
      <c r="G1391" s="43">
        <v>132.27796745996</v>
      </c>
      <c r="H1391" s="43">
        <v>7.2282196969696972</v>
      </c>
      <c r="I1391" s="9">
        <v>0</v>
      </c>
      <c r="J1391" s="9">
        <v>7.2282196969696972</v>
      </c>
      <c r="K1391" s="11">
        <v>0.25</v>
      </c>
      <c r="L1391" s="41">
        <v>2655</v>
      </c>
      <c r="M1391" s="44">
        <v>9</v>
      </c>
      <c r="N1391" s="13">
        <v>9</v>
      </c>
      <c r="O1391" s="13">
        <v>0</v>
      </c>
      <c r="P1391" s="22">
        <v>0</v>
      </c>
      <c r="Q1391" s="22">
        <v>0</v>
      </c>
      <c r="R1391" s="14">
        <v>0</v>
      </c>
      <c r="S1391" s="22">
        <v>160</v>
      </c>
      <c r="T1391" s="22">
        <v>0.96541333682693564</v>
      </c>
      <c r="U1391" s="22">
        <v>4675</v>
      </c>
      <c r="V1391" s="22"/>
      <c r="W1391" s="22">
        <v>853</v>
      </c>
      <c r="X1391" s="22">
        <v>557</v>
      </c>
      <c r="Y1391" s="14">
        <v>4666</v>
      </c>
      <c r="Z1391" s="10">
        <v>853</v>
      </c>
      <c r="AA1391" s="22">
        <v>557</v>
      </c>
      <c r="AB1391" s="22">
        <v>1588.55</v>
      </c>
      <c r="AC1391" s="22">
        <v>1.3687389024540637E-3</v>
      </c>
      <c r="AD1391" s="42">
        <v>2.4299999999999999E-3</v>
      </c>
      <c r="AE1391" s="22">
        <v>1434</v>
      </c>
      <c r="AF1391" s="22">
        <v>0.14293090854373625</v>
      </c>
      <c r="AG1391" s="22">
        <v>1.5045358794077499E-3</v>
      </c>
      <c r="AH1391" s="22">
        <v>0</v>
      </c>
      <c r="AI1391" s="22">
        <v>0</v>
      </c>
      <c r="AJ1391" s="22">
        <v>0</v>
      </c>
      <c r="AK1391" s="22">
        <v>0</v>
      </c>
      <c r="AL1391" s="45">
        <v>0</v>
      </c>
      <c r="AM1391" s="45">
        <v>0</v>
      </c>
      <c r="AN1391" s="45">
        <v>0</v>
      </c>
      <c r="AO1391" s="45">
        <v>0</v>
      </c>
      <c r="AP1391" s="45">
        <v>0</v>
      </c>
      <c r="AQ1391" s="45">
        <v>0</v>
      </c>
      <c r="AR1391" s="45">
        <v>0</v>
      </c>
      <c r="AS1391" s="45" t="s">
        <v>4444</v>
      </c>
      <c r="AT1391" s="45" t="s">
        <v>4445</v>
      </c>
      <c r="AU1391" s="45">
        <v>0.14293090854373625</v>
      </c>
      <c r="AV1391" s="10">
        <v>118.00969474649547</v>
      </c>
      <c r="AW1391" s="10">
        <v>118.00969474649547</v>
      </c>
      <c r="AX1391" s="17">
        <v>0</v>
      </c>
    </row>
    <row r="1392" spans="1:50" x14ac:dyDescent="0.25">
      <c r="A1392" s="22" t="s">
        <v>2195</v>
      </c>
      <c r="B1392" s="22" t="s">
        <v>3962</v>
      </c>
      <c r="C1392" s="22" t="s">
        <v>2631</v>
      </c>
      <c r="D1392" s="22">
        <v>6546</v>
      </c>
      <c r="E1392" s="22" t="s">
        <v>2869</v>
      </c>
      <c r="F1392" s="43">
        <v>5.1926E-2</v>
      </c>
      <c r="G1392" s="43">
        <v>24.724066413549998</v>
      </c>
      <c r="H1392" s="43">
        <v>2.0916666666666668</v>
      </c>
      <c r="I1392" s="9">
        <v>0</v>
      </c>
      <c r="J1392" s="9">
        <v>2.0916666666666668</v>
      </c>
      <c r="K1392" s="11">
        <v>0</v>
      </c>
      <c r="L1392" s="41">
        <v>67</v>
      </c>
      <c r="M1392" s="44">
        <v>0</v>
      </c>
      <c r="N1392" s="13">
        <v>0</v>
      </c>
      <c r="O1392" s="13">
        <v>0</v>
      </c>
      <c r="P1392" s="22">
        <v>0</v>
      </c>
      <c r="Q1392" s="22">
        <v>0</v>
      </c>
      <c r="R1392" s="14">
        <v>0</v>
      </c>
      <c r="S1392" s="22">
        <v>34</v>
      </c>
      <c r="T1392" s="22">
        <v>1</v>
      </c>
      <c r="U1392" s="22">
        <v>134</v>
      </c>
      <c r="V1392" s="22"/>
      <c r="W1392" s="22">
        <v>26</v>
      </c>
      <c r="X1392" s="22">
        <v>18</v>
      </c>
      <c r="Y1392" s="14">
        <v>134</v>
      </c>
      <c r="Z1392" s="10">
        <v>26</v>
      </c>
      <c r="AA1392" s="22">
        <v>18</v>
      </c>
      <c r="AB1392" s="22">
        <v>47.68</v>
      </c>
      <c r="AC1392" s="22">
        <v>2.1002208589579749E-3</v>
      </c>
      <c r="AD1392" s="42">
        <v>1.1E-4</v>
      </c>
      <c r="AE1392" s="22">
        <v>1435</v>
      </c>
      <c r="AF1392" s="22">
        <v>1.2035450991439441E-2</v>
      </c>
      <c r="AG1392" s="22">
        <v>1.5044313739299301E-3</v>
      </c>
      <c r="AH1392" s="22">
        <v>0</v>
      </c>
      <c r="AI1392" s="22">
        <v>0</v>
      </c>
      <c r="AJ1392" s="22">
        <v>0</v>
      </c>
      <c r="AK1392" s="22">
        <v>0</v>
      </c>
      <c r="AL1392" s="45">
        <v>0</v>
      </c>
      <c r="AM1392" s="45">
        <v>0</v>
      </c>
      <c r="AN1392" s="45">
        <v>0</v>
      </c>
      <c r="AO1392" s="45">
        <v>0</v>
      </c>
      <c r="AP1392" s="45">
        <v>0</v>
      </c>
      <c r="AQ1392" s="45">
        <v>0</v>
      </c>
      <c r="AR1392" s="45">
        <v>0</v>
      </c>
      <c r="AS1392" s="45" t="s">
        <v>4444</v>
      </c>
      <c r="AT1392" s="45" t="s">
        <v>4445</v>
      </c>
      <c r="AU1392" s="45">
        <v>1.2035450991439441E-2</v>
      </c>
      <c r="AV1392" s="10">
        <v>12.430278884462151</v>
      </c>
      <c r="AW1392" s="10">
        <v>12.430278884462151</v>
      </c>
      <c r="AX1392" s="17">
        <v>0</v>
      </c>
    </row>
    <row r="1393" spans="1:50" x14ac:dyDescent="0.25">
      <c r="A1393" s="22" t="s">
        <v>1672</v>
      </c>
      <c r="B1393" s="22" t="s">
        <v>3947</v>
      </c>
      <c r="C1393" s="22" t="s">
        <v>1895</v>
      </c>
      <c r="D1393" s="22">
        <v>47</v>
      </c>
      <c r="E1393" s="22" t="s">
        <v>1947</v>
      </c>
      <c r="F1393" s="43">
        <v>0.69566300000000003</v>
      </c>
      <c r="G1393" s="43">
        <v>439.69341283903998</v>
      </c>
      <c r="H1393" s="43">
        <v>17.149053030303033</v>
      </c>
      <c r="I1393" s="9">
        <v>11.361931818181818</v>
      </c>
      <c r="J1393" s="9">
        <v>5.7873106060606059</v>
      </c>
      <c r="K1393" s="11">
        <v>16.466856060606062</v>
      </c>
      <c r="L1393" s="41">
        <v>1434</v>
      </c>
      <c r="M1393" s="44">
        <v>3153</v>
      </c>
      <c r="N1393" s="13">
        <v>423</v>
      </c>
      <c r="O1393" s="13">
        <v>376</v>
      </c>
      <c r="P1393" s="22">
        <v>366</v>
      </c>
      <c r="Q1393" s="22">
        <v>338</v>
      </c>
      <c r="R1393" s="14">
        <v>0</v>
      </c>
      <c r="S1393" s="22">
        <v>488</v>
      </c>
      <c r="T1393" s="22">
        <v>3.978044551448412E-2</v>
      </c>
      <c r="U1393" s="22">
        <v>3257</v>
      </c>
      <c r="V1393" s="22"/>
      <c r="W1393" s="22">
        <v>442</v>
      </c>
      <c r="X1393" s="22">
        <v>388</v>
      </c>
      <c r="Y1393" s="14">
        <v>104</v>
      </c>
      <c r="Z1393" s="10">
        <v>76</v>
      </c>
      <c r="AA1393" s="22">
        <v>50</v>
      </c>
      <c r="AB1393" s="22">
        <v>113.48</v>
      </c>
      <c r="AC1393" s="22">
        <v>1.5821547007224867E-3</v>
      </c>
      <c r="AD1393" s="42">
        <v>2.5000000000000001E-4</v>
      </c>
      <c r="AE1393" s="22">
        <v>1436</v>
      </c>
      <c r="AF1393" s="22">
        <v>0.30171658352492337</v>
      </c>
      <c r="AG1393" s="22">
        <v>1.4936464530936799E-3</v>
      </c>
      <c r="AH1393" s="22">
        <v>0</v>
      </c>
      <c r="AI1393" s="22">
        <v>0</v>
      </c>
      <c r="AJ1393" s="22">
        <v>1</v>
      </c>
      <c r="AK1393" s="22">
        <v>0</v>
      </c>
      <c r="AL1393" s="45">
        <v>0</v>
      </c>
      <c r="AM1393" s="45">
        <v>0</v>
      </c>
      <c r="AN1393" s="45">
        <v>0</v>
      </c>
      <c r="AO1393" s="45">
        <v>0</v>
      </c>
      <c r="AP1393" s="45">
        <v>0</v>
      </c>
      <c r="AQ1393" s="45">
        <v>0</v>
      </c>
      <c r="AR1393" s="45">
        <v>0</v>
      </c>
      <c r="AS1393" s="45" t="s">
        <v>4444</v>
      </c>
      <c r="AT1393" s="45" t="s">
        <v>4445</v>
      </c>
      <c r="AU1393" s="45">
        <v>0.10182064168631849</v>
      </c>
      <c r="AV1393" s="10">
        <v>13.132179206073895</v>
      </c>
      <c r="AW1393" s="10">
        <v>25.774017913348864</v>
      </c>
      <c r="AX1393" s="17">
        <v>0.66253989640739053</v>
      </c>
    </row>
    <row r="1394" spans="1:50" x14ac:dyDescent="0.25">
      <c r="A1394" s="22" t="s">
        <v>8</v>
      </c>
      <c r="B1394" s="22" t="s">
        <v>3946</v>
      </c>
      <c r="C1394" s="22" t="s">
        <v>18</v>
      </c>
      <c r="D1394" s="22">
        <v>2020</v>
      </c>
      <c r="E1394" s="22" t="s">
        <v>217</v>
      </c>
      <c r="F1394" s="43">
        <v>0.84492400000000001</v>
      </c>
      <c r="G1394" s="43">
        <v>553.81243879870999</v>
      </c>
      <c r="H1394" s="43">
        <v>22.309090909090912</v>
      </c>
      <c r="I1394" s="9">
        <v>0</v>
      </c>
      <c r="J1394" s="9">
        <v>22.309090909090912</v>
      </c>
      <c r="K1394" s="11">
        <v>0</v>
      </c>
      <c r="L1394" s="41">
        <v>3812</v>
      </c>
      <c r="M1394" s="44">
        <v>0</v>
      </c>
      <c r="N1394" s="13">
        <v>0</v>
      </c>
      <c r="O1394" s="13">
        <v>0</v>
      </c>
      <c r="P1394" s="22">
        <v>0</v>
      </c>
      <c r="Q1394" s="22">
        <v>0</v>
      </c>
      <c r="R1394" s="14">
        <v>0</v>
      </c>
      <c r="S1394" s="22">
        <v>502</v>
      </c>
      <c r="T1394" s="22">
        <v>1</v>
      </c>
      <c r="U1394" s="22">
        <v>6935</v>
      </c>
      <c r="V1394" s="22"/>
      <c r="W1394" s="22">
        <v>1253</v>
      </c>
      <c r="X1394" s="22">
        <v>826</v>
      </c>
      <c r="Y1394" s="14">
        <v>6935</v>
      </c>
      <c r="Z1394" s="10">
        <v>1253</v>
      </c>
      <c r="AA1394" s="22">
        <v>826</v>
      </c>
      <c r="AB1394" s="22">
        <v>2340.7600000000002</v>
      </c>
      <c r="AC1394" s="22">
        <v>1.525650095242982E-3</v>
      </c>
      <c r="AD1394" s="42">
        <v>3.98E-3</v>
      </c>
      <c r="AE1394" s="22">
        <v>1437</v>
      </c>
      <c r="AF1394" s="22">
        <v>0.48185388758509279</v>
      </c>
      <c r="AG1394" s="22">
        <v>1.4826273464156701E-3</v>
      </c>
      <c r="AH1394" s="22">
        <v>0</v>
      </c>
      <c r="AI1394" s="22">
        <v>0</v>
      </c>
      <c r="AJ1394" s="22">
        <v>0</v>
      </c>
      <c r="AK1394" s="22">
        <v>0</v>
      </c>
      <c r="AL1394" s="45">
        <v>0</v>
      </c>
      <c r="AM1394" s="45">
        <v>0</v>
      </c>
      <c r="AN1394" s="45">
        <v>0</v>
      </c>
      <c r="AO1394" s="45">
        <v>0</v>
      </c>
      <c r="AP1394" s="45">
        <v>0</v>
      </c>
      <c r="AQ1394" s="45">
        <v>0</v>
      </c>
      <c r="AR1394" s="45">
        <v>0</v>
      </c>
      <c r="AS1394" s="45" t="s">
        <v>4444</v>
      </c>
      <c r="AT1394" s="45" t="s">
        <v>4445</v>
      </c>
      <c r="AU1394" s="45">
        <v>0.48185388758509279</v>
      </c>
      <c r="AV1394" s="10">
        <v>56.165444172779125</v>
      </c>
      <c r="AW1394" s="10">
        <v>56.165444172779125</v>
      </c>
      <c r="AX1394" s="17">
        <v>0</v>
      </c>
    </row>
    <row r="1395" spans="1:50" x14ac:dyDescent="0.25">
      <c r="A1395" s="22" t="s">
        <v>2195</v>
      </c>
      <c r="B1395" s="22" t="s">
        <v>3956</v>
      </c>
      <c r="C1395" s="22" t="s">
        <v>2387</v>
      </c>
      <c r="D1395" s="22">
        <v>1673</v>
      </c>
      <c r="E1395" s="22" t="s">
        <v>2486</v>
      </c>
      <c r="F1395" s="43">
        <v>2.3154000000000001E-2</v>
      </c>
      <c r="G1395" s="43">
        <v>17.944276957469999</v>
      </c>
      <c r="H1395" s="43">
        <v>0.7560606060606061</v>
      </c>
      <c r="I1395" s="9">
        <v>0</v>
      </c>
      <c r="J1395" s="9">
        <v>0.7560606060606061</v>
      </c>
      <c r="K1395" s="11">
        <v>0</v>
      </c>
      <c r="L1395" s="41">
        <v>54</v>
      </c>
      <c r="M1395" s="44">
        <v>0</v>
      </c>
      <c r="N1395" s="13">
        <v>0</v>
      </c>
      <c r="O1395" s="13">
        <v>0</v>
      </c>
      <c r="P1395" s="22">
        <v>0</v>
      </c>
      <c r="Q1395" s="22">
        <v>0</v>
      </c>
      <c r="R1395" s="14">
        <v>0</v>
      </c>
      <c r="S1395" s="22">
        <v>29</v>
      </c>
      <c r="T1395" s="22">
        <v>1</v>
      </c>
      <c r="U1395" s="22">
        <v>110</v>
      </c>
      <c r="V1395" s="22"/>
      <c r="W1395" s="22">
        <v>22</v>
      </c>
      <c r="X1395" s="22">
        <v>15</v>
      </c>
      <c r="Y1395" s="14">
        <v>110</v>
      </c>
      <c r="Z1395" s="10">
        <v>22</v>
      </c>
      <c r="AA1395" s="22">
        <v>15</v>
      </c>
      <c r="AB1395" s="22">
        <v>40.04</v>
      </c>
      <c r="AC1395" s="22">
        <v>1.2903278329284397E-3</v>
      </c>
      <c r="AD1395" s="42">
        <v>6.0000000000000002E-5</v>
      </c>
      <c r="AE1395" s="22">
        <v>1438</v>
      </c>
      <c r="AF1395" s="22">
        <v>8.8837848242152191E-3</v>
      </c>
      <c r="AG1395" s="22">
        <v>1.4806308040358699E-3</v>
      </c>
      <c r="AH1395" s="22">
        <v>0</v>
      </c>
      <c r="AI1395" s="22">
        <v>0</v>
      </c>
      <c r="AJ1395" s="22">
        <v>0</v>
      </c>
      <c r="AK1395" s="22">
        <v>0</v>
      </c>
      <c r="AL1395" s="45">
        <v>0</v>
      </c>
      <c r="AM1395" s="45">
        <v>0</v>
      </c>
      <c r="AN1395" s="45">
        <v>0</v>
      </c>
      <c r="AO1395" s="45">
        <v>0</v>
      </c>
      <c r="AP1395" s="45">
        <v>0</v>
      </c>
      <c r="AQ1395" s="45">
        <v>0</v>
      </c>
      <c r="AR1395" s="45">
        <v>0</v>
      </c>
      <c r="AS1395" s="45" t="s">
        <v>4444</v>
      </c>
      <c r="AT1395" s="45" t="s">
        <v>4445</v>
      </c>
      <c r="AU1395" s="45">
        <v>8.8837848242152191E-3</v>
      </c>
      <c r="AV1395" s="10">
        <v>29.098196392785571</v>
      </c>
      <c r="AW1395" s="10">
        <v>29.098196392785571</v>
      </c>
      <c r="AX1395" s="17">
        <v>0</v>
      </c>
    </row>
    <row r="1396" spans="1:50" x14ac:dyDescent="0.25">
      <c r="A1396" s="22" t="s">
        <v>964</v>
      </c>
      <c r="B1396" s="22" t="s">
        <v>3952</v>
      </c>
      <c r="C1396" s="22" t="s">
        <v>1195</v>
      </c>
      <c r="D1396" s="22">
        <v>4695</v>
      </c>
      <c r="E1396" s="22" t="s">
        <v>1343</v>
      </c>
      <c r="F1396" s="43">
        <v>0.56025800000000003</v>
      </c>
      <c r="G1396" s="43">
        <v>308.47262263219</v>
      </c>
      <c r="H1396" s="43">
        <v>12.775</v>
      </c>
      <c r="I1396" s="9">
        <v>2.2339015151515151</v>
      </c>
      <c r="J1396" s="9">
        <v>10.541098484848487</v>
      </c>
      <c r="K1396" s="11">
        <v>11.524621212121213</v>
      </c>
      <c r="L1396" s="41">
        <v>912</v>
      </c>
      <c r="M1396" s="44">
        <v>315</v>
      </c>
      <c r="N1396" s="13">
        <v>305</v>
      </c>
      <c r="O1396" s="13">
        <v>243</v>
      </c>
      <c r="P1396" s="22">
        <v>2</v>
      </c>
      <c r="Q1396" s="22">
        <v>0</v>
      </c>
      <c r="R1396" s="14">
        <v>2</v>
      </c>
      <c r="S1396" s="22">
        <v>747</v>
      </c>
      <c r="T1396" s="22">
        <v>9.7877008835912882E-2</v>
      </c>
      <c r="U1396" s="22">
        <v>478</v>
      </c>
      <c r="V1396" s="22"/>
      <c r="W1396" s="22">
        <v>335</v>
      </c>
      <c r="X1396" s="22">
        <v>263</v>
      </c>
      <c r="Y1396" s="14">
        <v>163</v>
      </c>
      <c r="Z1396" s="10">
        <v>333</v>
      </c>
      <c r="AA1396" s="22">
        <v>263</v>
      </c>
      <c r="AB1396" s="22">
        <v>470.88</v>
      </c>
      <c r="AC1396" s="22">
        <v>1.8162324916205887E-3</v>
      </c>
      <c r="AD1396" s="42">
        <v>1.2600000000000001E-3</v>
      </c>
      <c r="AE1396" s="22">
        <v>1439</v>
      </c>
      <c r="AF1396" s="22">
        <v>0.27435126090661827</v>
      </c>
      <c r="AG1396" s="22">
        <v>1.4750067790678402E-3</v>
      </c>
      <c r="AH1396" s="22">
        <v>0</v>
      </c>
      <c r="AI1396" s="22">
        <v>0</v>
      </c>
      <c r="AJ1396" s="22">
        <v>1</v>
      </c>
      <c r="AK1396" s="22">
        <v>0</v>
      </c>
      <c r="AL1396" s="45">
        <v>0</v>
      </c>
      <c r="AM1396" s="45">
        <v>0</v>
      </c>
      <c r="AN1396" s="45">
        <v>0</v>
      </c>
      <c r="AO1396" s="45">
        <v>0</v>
      </c>
      <c r="AP1396" s="45">
        <v>0</v>
      </c>
      <c r="AQ1396" s="45">
        <v>0</v>
      </c>
      <c r="AR1396" s="45">
        <v>0</v>
      </c>
      <c r="AS1396" s="45" t="s">
        <v>4444</v>
      </c>
      <c r="AT1396" s="45" t="s">
        <v>4445</v>
      </c>
      <c r="AU1396" s="45">
        <v>0.22637680318270259</v>
      </c>
      <c r="AV1396" s="10">
        <v>31.590635499577765</v>
      </c>
      <c r="AW1396" s="10">
        <v>26.223091976516635</v>
      </c>
      <c r="AX1396" s="17">
        <v>0.17486508924865088</v>
      </c>
    </row>
    <row r="1397" spans="1:50" x14ac:dyDescent="0.25">
      <c r="A1397" s="22" t="s">
        <v>2195</v>
      </c>
      <c r="B1397" s="22" t="s">
        <v>3956</v>
      </c>
      <c r="C1397" s="22" t="s">
        <v>2626</v>
      </c>
      <c r="D1397" s="22">
        <v>8737</v>
      </c>
      <c r="E1397" s="22" t="s">
        <v>2718</v>
      </c>
      <c r="F1397" s="43">
        <v>0.19365499999999999</v>
      </c>
      <c r="G1397" s="43">
        <v>111.70639616272</v>
      </c>
      <c r="H1397" s="43">
        <v>5.2058712121212123</v>
      </c>
      <c r="I1397" s="9">
        <v>5.03125</v>
      </c>
      <c r="J1397" s="9">
        <v>0.17443181818181822</v>
      </c>
      <c r="K1397" s="11">
        <v>5.2058712121212123</v>
      </c>
      <c r="L1397" s="41">
        <v>108</v>
      </c>
      <c r="M1397" s="44">
        <v>166</v>
      </c>
      <c r="N1397" s="13">
        <v>5</v>
      </c>
      <c r="O1397" s="13">
        <v>4</v>
      </c>
      <c r="P1397" s="22">
        <v>4</v>
      </c>
      <c r="Q1397" s="22">
        <v>4</v>
      </c>
      <c r="R1397" s="14">
        <v>0</v>
      </c>
      <c r="S1397" s="22">
        <v>96</v>
      </c>
      <c r="T1397" s="22">
        <v>0</v>
      </c>
      <c r="U1397" s="22">
        <v>166</v>
      </c>
      <c r="V1397" s="22"/>
      <c r="W1397" s="22">
        <v>5</v>
      </c>
      <c r="X1397" s="22">
        <v>4</v>
      </c>
      <c r="Y1397" s="14">
        <v>0</v>
      </c>
      <c r="Z1397" s="10">
        <v>1</v>
      </c>
      <c r="AA1397" s="22">
        <v>0</v>
      </c>
      <c r="AB1397" s="22">
        <v>1.37</v>
      </c>
      <c r="AC1397" s="22">
        <v>1.7336070865441532E-3</v>
      </c>
      <c r="AD1397" s="42">
        <v>0</v>
      </c>
      <c r="AE1397" s="22">
        <v>1440</v>
      </c>
      <c r="AF1397" s="22">
        <v>4.9822412458802479E-2</v>
      </c>
      <c r="AG1397" s="22">
        <v>1.4653650723177199E-3</v>
      </c>
      <c r="AH1397" s="22">
        <v>1</v>
      </c>
      <c r="AI1397" s="22">
        <v>0</v>
      </c>
      <c r="AJ1397" s="22">
        <v>0</v>
      </c>
      <c r="AK1397" s="22">
        <v>0</v>
      </c>
      <c r="AL1397" s="45">
        <v>0</v>
      </c>
      <c r="AM1397" s="45">
        <v>0</v>
      </c>
      <c r="AN1397" s="45">
        <v>0</v>
      </c>
      <c r="AO1397" s="45">
        <v>0</v>
      </c>
      <c r="AP1397" s="45">
        <v>0</v>
      </c>
      <c r="AQ1397" s="45">
        <v>0</v>
      </c>
      <c r="AR1397" s="45">
        <v>0</v>
      </c>
      <c r="AS1397" s="45" t="s">
        <v>4444</v>
      </c>
      <c r="AT1397" s="45" t="s">
        <v>4445</v>
      </c>
      <c r="AU1397" s="45">
        <v>1.6693870511353401E-3</v>
      </c>
      <c r="AV1397" s="10">
        <v>5.7328990228013019</v>
      </c>
      <c r="AW1397" s="10">
        <v>0.96045403281551278</v>
      </c>
      <c r="AX1397" s="17">
        <v>0.96645687052060969</v>
      </c>
    </row>
    <row r="1398" spans="1:50" x14ac:dyDescent="0.25">
      <c r="A1398" s="22" t="s">
        <v>1672</v>
      </c>
      <c r="B1398" s="22" t="s">
        <v>3947</v>
      </c>
      <c r="C1398" s="22" t="s">
        <v>1802</v>
      </c>
      <c r="D1398" s="22">
        <v>5394</v>
      </c>
      <c r="E1398" s="22" t="s">
        <v>1882</v>
      </c>
      <c r="F1398" s="43">
        <v>0.51605699999999999</v>
      </c>
      <c r="G1398" s="43">
        <v>235.99179223299001</v>
      </c>
      <c r="H1398" s="43">
        <v>10.836742424242424</v>
      </c>
      <c r="I1398" s="9">
        <v>1.0498106060606061</v>
      </c>
      <c r="J1398" s="9">
        <v>9.7869318181818183</v>
      </c>
      <c r="K1398" s="11">
        <v>1.541098484848485</v>
      </c>
      <c r="L1398" s="41">
        <v>1359</v>
      </c>
      <c r="M1398" s="44">
        <v>404</v>
      </c>
      <c r="N1398" s="13">
        <v>124</v>
      </c>
      <c r="O1398" s="13">
        <v>88</v>
      </c>
      <c r="P1398" s="22">
        <v>116</v>
      </c>
      <c r="Q1398" s="22">
        <v>86</v>
      </c>
      <c r="R1398" s="14">
        <v>0</v>
      </c>
      <c r="S1398" s="22">
        <v>254</v>
      </c>
      <c r="T1398" s="22">
        <v>0.85778950679855992</v>
      </c>
      <c r="U1398" s="22">
        <v>2531</v>
      </c>
      <c r="V1398" s="22"/>
      <c r="W1398" s="22">
        <v>509</v>
      </c>
      <c r="X1398" s="22">
        <v>343</v>
      </c>
      <c r="Y1398" s="14">
        <v>2127</v>
      </c>
      <c r="Z1398" s="10">
        <v>393</v>
      </c>
      <c r="AA1398" s="22">
        <v>257</v>
      </c>
      <c r="AB1398" s="22">
        <v>729.84</v>
      </c>
      <c r="AC1398" s="22">
        <v>2.1867582559418302E-3</v>
      </c>
      <c r="AD1398" s="42">
        <v>1.7899999999999999E-3</v>
      </c>
      <c r="AE1398" s="22">
        <v>1441</v>
      </c>
      <c r="AF1398" s="22">
        <v>0.19485401413459463</v>
      </c>
      <c r="AG1398" s="22">
        <v>1.4650677754480799E-3</v>
      </c>
      <c r="AH1398" s="22">
        <v>0</v>
      </c>
      <c r="AI1398" s="22">
        <v>0</v>
      </c>
      <c r="AJ1398" s="22">
        <v>0</v>
      </c>
      <c r="AK1398" s="22">
        <v>0</v>
      </c>
      <c r="AL1398" s="45">
        <v>0</v>
      </c>
      <c r="AM1398" s="45">
        <v>0</v>
      </c>
      <c r="AN1398" s="45">
        <v>0</v>
      </c>
      <c r="AO1398" s="45">
        <v>0</v>
      </c>
      <c r="AP1398" s="45">
        <v>0</v>
      </c>
      <c r="AQ1398" s="45">
        <v>0</v>
      </c>
      <c r="AR1398" s="45">
        <v>0</v>
      </c>
      <c r="AS1398" s="45" t="s">
        <v>4444</v>
      </c>
      <c r="AT1398" s="45" t="s">
        <v>4445</v>
      </c>
      <c r="AU1398" s="45">
        <v>0.17597751023113667</v>
      </c>
      <c r="AV1398" s="10">
        <v>40.155587808417998</v>
      </c>
      <c r="AW1398" s="10">
        <v>46.969834667412357</v>
      </c>
      <c r="AX1398" s="17">
        <v>9.6875109231360765E-2</v>
      </c>
    </row>
    <row r="1399" spans="1:50" x14ac:dyDescent="0.25">
      <c r="A1399" s="22" t="s">
        <v>539</v>
      </c>
      <c r="B1399" s="22" t="s">
        <v>3949</v>
      </c>
      <c r="C1399" s="22" t="s">
        <v>627</v>
      </c>
      <c r="D1399" s="22">
        <v>5590</v>
      </c>
      <c r="E1399" s="22" t="s">
        <v>759</v>
      </c>
      <c r="F1399" s="43">
        <v>0.76243300000000003</v>
      </c>
      <c r="G1399" s="43">
        <v>223.92503291081999</v>
      </c>
      <c r="H1399" s="43">
        <v>12.432765151515152</v>
      </c>
      <c r="I1399" s="9">
        <v>8.0547348484848484</v>
      </c>
      <c r="J1399" s="9">
        <v>4.3780303030303029</v>
      </c>
      <c r="K1399" s="11">
        <v>12.047159090909092</v>
      </c>
      <c r="L1399" s="41">
        <v>417</v>
      </c>
      <c r="M1399" s="44">
        <v>833</v>
      </c>
      <c r="N1399" s="13">
        <v>335</v>
      </c>
      <c r="O1399" s="13">
        <v>223</v>
      </c>
      <c r="P1399" s="22">
        <v>238</v>
      </c>
      <c r="Q1399" s="22">
        <v>144</v>
      </c>
      <c r="R1399" s="14">
        <v>0</v>
      </c>
      <c r="S1399" s="22">
        <v>313</v>
      </c>
      <c r="T1399" s="22">
        <v>3.101530961992538E-2</v>
      </c>
      <c r="U1399" s="22">
        <v>857</v>
      </c>
      <c r="V1399" s="22"/>
      <c r="W1399" s="22">
        <v>339</v>
      </c>
      <c r="X1399" s="22">
        <v>226</v>
      </c>
      <c r="Y1399" s="14">
        <v>24</v>
      </c>
      <c r="Z1399" s="10">
        <v>101</v>
      </c>
      <c r="AA1399" s="22">
        <v>82</v>
      </c>
      <c r="AB1399" s="22">
        <v>140.53</v>
      </c>
      <c r="AC1399" s="22">
        <v>3.4048582692567707E-3</v>
      </c>
      <c r="AD1399" s="42">
        <v>7.2000000000000005E-4</v>
      </c>
      <c r="AE1399" s="22">
        <v>1442</v>
      </c>
      <c r="AF1399" s="22">
        <v>8.6171789461951143E-2</v>
      </c>
      <c r="AG1399" s="22">
        <v>1.46053880443985E-3</v>
      </c>
      <c r="AH1399" s="22">
        <v>0</v>
      </c>
      <c r="AI1399" s="22">
        <v>0</v>
      </c>
      <c r="AJ1399" s="22">
        <v>1</v>
      </c>
      <c r="AK1399" s="22">
        <v>0</v>
      </c>
      <c r="AL1399" s="45">
        <v>0</v>
      </c>
      <c r="AM1399" s="45">
        <v>0</v>
      </c>
      <c r="AN1399" s="45">
        <v>0</v>
      </c>
      <c r="AO1399" s="45">
        <v>0</v>
      </c>
      <c r="AP1399" s="45">
        <v>0</v>
      </c>
      <c r="AQ1399" s="45">
        <v>0</v>
      </c>
      <c r="AR1399" s="45">
        <v>0</v>
      </c>
      <c r="AS1399" s="45" t="s">
        <v>4444</v>
      </c>
      <c r="AT1399" s="45" t="s">
        <v>4445</v>
      </c>
      <c r="AU1399" s="45">
        <v>3.0344231627731928E-2</v>
      </c>
      <c r="AV1399" s="10">
        <v>23.069735248312856</v>
      </c>
      <c r="AW1399" s="10">
        <v>27.266661588849111</v>
      </c>
      <c r="AX1399" s="17">
        <v>0.64786350826414807</v>
      </c>
    </row>
    <row r="1400" spans="1:50" x14ac:dyDescent="0.25">
      <c r="A1400" s="22" t="s">
        <v>2906</v>
      </c>
      <c r="B1400" s="22" t="s">
        <v>3961</v>
      </c>
      <c r="C1400" s="22" t="s">
        <v>2985</v>
      </c>
      <c r="D1400" s="22">
        <v>8829</v>
      </c>
      <c r="E1400" s="22" t="s">
        <v>3423</v>
      </c>
      <c r="F1400" s="43">
        <v>2.3546000000000001E-2</v>
      </c>
      <c r="G1400" s="43">
        <v>15.008084483639999</v>
      </c>
      <c r="H1400" s="43">
        <v>1.2037878787878789</v>
      </c>
      <c r="I1400" s="9">
        <v>0</v>
      </c>
      <c r="J1400" s="9">
        <v>1.2037878787878789</v>
      </c>
      <c r="K1400" s="11">
        <v>0</v>
      </c>
      <c r="L1400" s="41">
        <v>56</v>
      </c>
      <c r="M1400" s="44">
        <v>0</v>
      </c>
      <c r="N1400" s="13">
        <v>0</v>
      </c>
      <c r="O1400" s="13">
        <v>0</v>
      </c>
      <c r="P1400" s="22">
        <v>0</v>
      </c>
      <c r="Q1400" s="22">
        <v>0</v>
      </c>
      <c r="R1400" s="14">
        <v>0</v>
      </c>
      <c r="S1400" s="22">
        <v>26</v>
      </c>
      <c r="T1400" s="22">
        <v>1</v>
      </c>
      <c r="U1400" s="22">
        <v>114</v>
      </c>
      <c r="V1400" s="22"/>
      <c r="W1400" s="22">
        <v>23</v>
      </c>
      <c r="X1400" s="22">
        <v>16</v>
      </c>
      <c r="Y1400" s="14">
        <v>114</v>
      </c>
      <c r="Z1400" s="10">
        <v>23</v>
      </c>
      <c r="AA1400" s="22">
        <v>16</v>
      </c>
      <c r="AB1400" s="22">
        <v>41.77</v>
      </c>
      <c r="AC1400" s="22">
        <v>1.5688877568397889E-3</v>
      </c>
      <c r="AD1400" s="42">
        <v>8.0000000000000007E-5</v>
      </c>
      <c r="AE1400" s="22">
        <v>1443</v>
      </c>
      <c r="AF1400" s="22">
        <v>1.020337734177139E-2</v>
      </c>
      <c r="AG1400" s="22">
        <v>1.4576253345387701E-3</v>
      </c>
      <c r="AH1400" s="22">
        <v>0</v>
      </c>
      <c r="AI1400" s="22">
        <v>0</v>
      </c>
      <c r="AJ1400" s="22">
        <v>0</v>
      </c>
      <c r="AK1400" s="22">
        <v>0</v>
      </c>
      <c r="AL1400" s="45">
        <v>0</v>
      </c>
      <c r="AM1400" s="45">
        <v>0</v>
      </c>
      <c r="AN1400" s="45">
        <v>0</v>
      </c>
      <c r="AO1400" s="45">
        <v>0</v>
      </c>
      <c r="AP1400" s="45">
        <v>0</v>
      </c>
      <c r="AQ1400" s="45">
        <v>0</v>
      </c>
      <c r="AR1400" s="45">
        <v>0</v>
      </c>
      <c r="AS1400" s="45" t="s">
        <v>4444</v>
      </c>
      <c r="AT1400" s="45" t="s">
        <v>4445</v>
      </c>
      <c r="AU1400" s="45">
        <v>1.020337734177139E-2</v>
      </c>
      <c r="AV1400" s="10">
        <v>19.106356198867211</v>
      </c>
      <c r="AW1400" s="10">
        <v>19.106356198867211</v>
      </c>
      <c r="AX1400" s="17">
        <v>0</v>
      </c>
    </row>
    <row r="1401" spans="1:50" x14ac:dyDescent="0.25">
      <c r="A1401" s="22" t="s">
        <v>8</v>
      </c>
      <c r="B1401" s="22" t="s">
        <v>3946</v>
      </c>
      <c r="C1401" s="22" t="s">
        <v>45</v>
      </c>
      <c r="D1401" s="22">
        <v>2461</v>
      </c>
      <c r="E1401" s="22" t="s">
        <v>230</v>
      </c>
      <c r="F1401" s="43">
        <v>0.70831</v>
      </c>
      <c r="G1401" s="43">
        <v>375.74779289654998</v>
      </c>
      <c r="H1401" s="43">
        <v>17.994507575757577</v>
      </c>
      <c r="I1401" s="9">
        <v>6.136363636363637E-2</v>
      </c>
      <c r="J1401" s="9">
        <v>17.93314393939394</v>
      </c>
      <c r="K1401" s="11">
        <v>8.2219696969696976</v>
      </c>
      <c r="L1401" s="41">
        <v>10040</v>
      </c>
      <c r="M1401" s="44">
        <v>933</v>
      </c>
      <c r="N1401" s="13">
        <v>900</v>
      </c>
      <c r="O1401" s="13">
        <v>860</v>
      </c>
      <c r="P1401" s="22">
        <v>378</v>
      </c>
      <c r="Q1401" s="22">
        <v>354</v>
      </c>
      <c r="R1401" s="14">
        <v>0</v>
      </c>
      <c r="S1401" s="22">
        <v>974</v>
      </c>
      <c r="T1401" s="22">
        <v>0.54308448495437367</v>
      </c>
      <c r="U1401" s="22">
        <v>10841</v>
      </c>
      <c r="V1401" s="22"/>
      <c r="W1401" s="22">
        <v>2688</v>
      </c>
      <c r="X1401" s="22">
        <v>2038</v>
      </c>
      <c r="Y1401" s="14">
        <v>9908</v>
      </c>
      <c r="Z1401" s="10">
        <v>2310</v>
      </c>
      <c r="AA1401" s="22">
        <v>1684</v>
      </c>
      <c r="AB1401" s="22">
        <v>4056.42</v>
      </c>
      <c r="AC1401" s="22">
        <v>1.8850676261856587E-3</v>
      </c>
      <c r="AD1401" s="42">
        <v>9.0500000000000008E-3</v>
      </c>
      <c r="AE1401" s="22">
        <v>1444</v>
      </c>
      <c r="AF1401" s="22">
        <v>0.36933679501836419</v>
      </c>
      <c r="AG1401" s="22">
        <v>1.4540818701510401E-3</v>
      </c>
      <c r="AH1401" s="22">
        <v>1</v>
      </c>
      <c r="AI1401" s="22">
        <v>0</v>
      </c>
      <c r="AJ1401" s="22">
        <v>0</v>
      </c>
      <c r="AK1401" s="22">
        <v>0</v>
      </c>
      <c r="AL1401" s="45">
        <v>0</v>
      </c>
      <c r="AM1401" s="45">
        <v>0</v>
      </c>
      <c r="AN1401" s="45">
        <v>0</v>
      </c>
      <c r="AO1401" s="45">
        <v>0</v>
      </c>
      <c r="AP1401" s="45">
        <v>0</v>
      </c>
      <c r="AQ1401" s="45">
        <v>0</v>
      </c>
      <c r="AR1401" s="45">
        <v>0</v>
      </c>
      <c r="AS1401" s="45" t="s">
        <v>4444</v>
      </c>
      <c r="AT1401" s="45" t="s">
        <v>4444</v>
      </c>
      <c r="AU1401" s="45">
        <v>0.36807730799490429</v>
      </c>
      <c r="AV1401" s="10">
        <v>128.81176930307223</v>
      </c>
      <c r="AW1401" s="10">
        <v>149.37891402048183</v>
      </c>
      <c r="AX1401" s="17">
        <v>3.4101314584627043E-3</v>
      </c>
    </row>
    <row r="1402" spans="1:50" x14ac:dyDescent="0.25">
      <c r="A1402" s="22" t="s">
        <v>2195</v>
      </c>
      <c r="B1402" s="22" t="s">
        <v>3956</v>
      </c>
      <c r="C1402" s="22" t="s">
        <v>2711</v>
      </c>
      <c r="D1402" s="22">
        <v>7116</v>
      </c>
      <c r="E1402" s="22" t="s">
        <v>2884</v>
      </c>
      <c r="F1402" s="43">
        <v>8.9219999999999994E-2</v>
      </c>
      <c r="G1402" s="43">
        <v>96.589422124760006</v>
      </c>
      <c r="H1402" s="43">
        <v>4.6208333333333336</v>
      </c>
      <c r="I1402" s="9">
        <v>0</v>
      </c>
      <c r="J1402" s="9">
        <v>4.6208333333333336</v>
      </c>
      <c r="K1402" s="11">
        <v>0</v>
      </c>
      <c r="L1402" s="41">
        <v>73</v>
      </c>
      <c r="M1402" s="44">
        <v>0</v>
      </c>
      <c r="N1402" s="13">
        <v>0</v>
      </c>
      <c r="O1402" s="13">
        <v>0</v>
      </c>
      <c r="P1402" s="22">
        <v>0</v>
      </c>
      <c r="Q1402" s="22">
        <v>0</v>
      </c>
      <c r="R1402" s="14">
        <v>0</v>
      </c>
      <c r="S1402" s="22">
        <v>73</v>
      </c>
      <c r="T1402" s="22">
        <v>1</v>
      </c>
      <c r="U1402" s="22">
        <v>145</v>
      </c>
      <c r="V1402" s="22"/>
      <c r="W1402" s="22">
        <v>28</v>
      </c>
      <c r="X1402" s="22">
        <v>19</v>
      </c>
      <c r="Y1402" s="14">
        <v>145</v>
      </c>
      <c r="Z1402" s="10">
        <v>28</v>
      </c>
      <c r="AA1402" s="22">
        <v>19</v>
      </c>
      <c r="AB1402" s="22">
        <v>51.41</v>
      </c>
      <c r="AC1402" s="22">
        <v>9.2370363169539131E-4</v>
      </c>
      <c r="AD1402" s="42">
        <v>5.0000000000000002E-5</v>
      </c>
      <c r="AE1402" s="22">
        <v>1445</v>
      </c>
      <c r="AF1402" s="22">
        <v>2.89856044443578E-3</v>
      </c>
      <c r="AG1402" s="22">
        <v>1.44928022221789E-3</v>
      </c>
      <c r="AH1402" s="22">
        <v>0</v>
      </c>
      <c r="AI1402" s="22">
        <v>0</v>
      </c>
      <c r="AJ1402" s="22">
        <v>0</v>
      </c>
      <c r="AK1402" s="22">
        <v>0</v>
      </c>
      <c r="AL1402" s="45">
        <v>0</v>
      </c>
      <c r="AM1402" s="45">
        <v>0</v>
      </c>
      <c r="AN1402" s="45">
        <v>0</v>
      </c>
      <c r="AO1402" s="45">
        <v>0</v>
      </c>
      <c r="AP1402" s="45">
        <v>0</v>
      </c>
      <c r="AQ1402" s="45">
        <v>0</v>
      </c>
      <c r="AR1402" s="45">
        <v>0</v>
      </c>
      <c r="AS1402" s="45" t="s">
        <v>4444</v>
      </c>
      <c r="AT1402" s="45" t="s">
        <v>4445</v>
      </c>
      <c r="AU1402" s="45">
        <v>2.89856044443578E-3</v>
      </c>
      <c r="AV1402" s="10">
        <v>6.0595130748421999</v>
      </c>
      <c r="AW1402" s="10">
        <v>6.0595130748421999</v>
      </c>
      <c r="AX1402" s="17">
        <v>0</v>
      </c>
    </row>
    <row r="1403" spans="1:50" x14ac:dyDescent="0.25">
      <c r="A1403" s="22" t="s">
        <v>2906</v>
      </c>
      <c r="B1403" s="22" t="s">
        <v>3954</v>
      </c>
      <c r="C1403" s="22" t="s">
        <v>3104</v>
      </c>
      <c r="D1403" s="22">
        <v>8158</v>
      </c>
      <c r="E1403" s="22" t="s">
        <v>3308</v>
      </c>
      <c r="F1403" s="43">
        <v>0.22122900000000001</v>
      </c>
      <c r="G1403" s="43">
        <v>231.69052934151</v>
      </c>
      <c r="H1403" s="43">
        <v>10.942992424242425</v>
      </c>
      <c r="I1403" s="9">
        <v>0</v>
      </c>
      <c r="J1403" s="9">
        <v>10.942992424242425</v>
      </c>
      <c r="K1403" s="11">
        <v>0</v>
      </c>
      <c r="L1403" s="41">
        <v>1907</v>
      </c>
      <c r="M1403" s="44">
        <v>0</v>
      </c>
      <c r="N1403" s="13">
        <v>0</v>
      </c>
      <c r="O1403" s="13">
        <v>0</v>
      </c>
      <c r="P1403" s="22">
        <v>0</v>
      </c>
      <c r="Q1403" s="22">
        <v>0</v>
      </c>
      <c r="R1403" s="14">
        <v>0</v>
      </c>
      <c r="S1403" s="22">
        <v>198</v>
      </c>
      <c r="T1403" s="22">
        <v>1</v>
      </c>
      <c r="U1403" s="22">
        <v>3475</v>
      </c>
      <c r="V1403" s="22"/>
      <c r="W1403" s="22">
        <v>629</v>
      </c>
      <c r="X1403" s="22">
        <v>415</v>
      </c>
      <c r="Y1403" s="14">
        <v>3475</v>
      </c>
      <c r="Z1403" s="10">
        <v>629</v>
      </c>
      <c r="AA1403" s="22">
        <v>415</v>
      </c>
      <c r="AB1403" s="22">
        <v>1174.48</v>
      </c>
      <c r="AC1403" s="22">
        <v>9.5484697034771849E-4</v>
      </c>
      <c r="AD1403" s="42">
        <v>1.25E-3</v>
      </c>
      <c r="AE1403" s="22">
        <v>1446</v>
      </c>
      <c r="AF1403" s="22">
        <v>0.19267499410831471</v>
      </c>
      <c r="AG1403" s="22">
        <v>1.4486841662279301E-3</v>
      </c>
      <c r="AH1403" s="22">
        <v>0</v>
      </c>
      <c r="AI1403" s="22">
        <v>0</v>
      </c>
      <c r="AJ1403" s="22">
        <v>0</v>
      </c>
      <c r="AK1403" s="22">
        <v>0</v>
      </c>
      <c r="AL1403" s="45">
        <v>0</v>
      </c>
      <c r="AM1403" s="45">
        <v>0</v>
      </c>
      <c r="AN1403" s="45">
        <v>0</v>
      </c>
      <c r="AO1403" s="45">
        <v>0</v>
      </c>
      <c r="AP1403" s="45">
        <v>0</v>
      </c>
      <c r="AQ1403" s="45">
        <v>0</v>
      </c>
      <c r="AR1403" s="45">
        <v>0</v>
      </c>
      <c r="AS1403" s="45" t="s">
        <v>4444</v>
      </c>
      <c r="AT1403" s="45" t="s">
        <v>4445</v>
      </c>
      <c r="AU1403" s="45">
        <v>0.19267499410831471</v>
      </c>
      <c r="AV1403" s="10">
        <v>57.479707160040846</v>
      </c>
      <c r="AW1403" s="10">
        <v>57.479707160040846</v>
      </c>
      <c r="AX1403" s="17">
        <v>0</v>
      </c>
    </row>
    <row r="1404" spans="1:50" x14ac:dyDescent="0.25">
      <c r="A1404" s="22" t="s">
        <v>1672</v>
      </c>
      <c r="B1404" s="22" t="s">
        <v>3957</v>
      </c>
      <c r="C1404" s="22" t="s">
        <v>1674</v>
      </c>
      <c r="D1404" s="22">
        <v>4787</v>
      </c>
      <c r="E1404" s="22" t="s">
        <v>1716</v>
      </c>
      <c r="F1404" s="43">
        <v>0.53961000000000003</v>
      </c>
      <c r="G1404" s="43">
        <v>304.92228157845</v>
      </c>
      <c r="H1404" s="43">
        <v>13.504924242424241</v>
      </c>
      <c r="I1404" s="9">
        <v>0</v>
      </c>
      <c r="J1404" s="9">
        <v>13.504924242424241</v>
      </c>
      <c r="K1404" s="11">
        <v>0</v>
      </c>
      <c r="L1404" s="41">
        <v>4988</v>
      </c>
      <c r="M1404" s="44">
        <v>0</v>
      </c>
      <c r="N1404" s="13">
        <v>0</v>
      </c>
      <c r="O1404" s="13">
        <v>0</v>
      </c>
      <c r="P1404" s="22">
        <v>0</v>
      </c>
      <c r="Q1404" s="22">
        <v>0</v>
      </c>
      <c r="R1404" s="14">
        <v>0</v>
      </c>
      <c r="S1404" s="22">
        <v>556</v>
      </c>
      <c r="T1404" s="22">
        <v>1</v>
      </c>
      <c r="U1404" s="22">
        <v>9070</v>
      </c>
      <c r="V1404" s="22"/>
      <c r="W1404" s="22">
        <v>1638</v>
      </c>
      <c r="X1404" s="22">
        <v>1080</v>
      </c>
      <c r="Y1404" s="14">
        <v>9070</v>
      </c>
      <c r="Z1404" s="10">
        <v>1638</v>
      </c>
      <c r="AA1404" s="22">
        <v>1080</v>
      </c>
      <c r="AB1404" s="22">
        <v>3060.36</v>
      </c>
      <c r="AC1404" s="22">
        <v>1.7696640508088612E-3</v>
      </c>
      <c r="AD1404" s="42">
        <v>6.0299999999999998E-3</v>
      </c>
      <c r="AE1404" s="22">
        <v>1447</v>
      </c>
      <c r="AF1404" s="22">
        <v>0.239464768060448</v>
      </c>
      <c r="AG1404" s="22">
        <v>1.4339207668290299E-3</v>
      </c>
      <c r="AH1404" s="22">
        <v>0</v>
      </c>
      <c r="AI1404" s="22">
        <v>0</v>
      </c>
      <c r="AJ1404" s="22">
        <v>0</v>
      </c>
      <c r="AK1404" s="22">
        <v>0</v>
      </c>
      <c r="AL1404" s="45">
        <v>0</v>
      </c>
      <c r="AM1404" s="45">
        <v>0</v>
      </c>
      <c r="AN1404" s="45">
        <v>0</v>
      </c>
      <c r="AO1404" s="45">
        <v>0</v>
      </c>
      <c r="AP1404" s="45">
        <v>0</v>
      </c>
      <c r="AQ1404" s="45">
        <v>0</v>
      </c>
      <c r="AR1404" s="45">
        <v>0</v>
      </c>
      <c r="AS1404" s="45" t="s">
        <v>4444</v>
      </c>
      <c r="AT1404" s="45" t="s">
        <v>4444</v>
      </c>
      <c r="AU1404" s="45">
        <v>0.23946476806044797</v>
      </c>
      <c r="AV1404" s="10">
        <v>121.28909208201274</v>
      </c>
      <c r="AW1404" s="10">
        <v>121.28909208201274</v>
      </c>
      <c r="AX1404" s="17">
        <v>0</v>
      </c>
    </row>
    <row r="1405" spans="1:50" x14ac:dyDescent="0.25">
      <c r="A1405" s="22" t="s">
        <v>1672</v>
      </c>
      <c r="B1405" s="22" t="s">
        <v>3957</v>
      </c>
      <c r="C1405" s="22" t="s">
        <v>1831</v>
      </c>
      <c r="D1405" s="22">
        <v>3556</v>
      </c>
      <c r="E1405" s="22" t="s">
        <v>1865</v>
      </c>
      <c r="F1405" s="43">
        <v>0.171346</v>
      </c>
      <c r="G1405" s="43">
        <v>47.257055257269997</v>
      </c>
      <c r="H1405" s="43">
        <v>3.0446969696969699</v>
      </c>
      <c r="I1405" s="9">
        <v>0</v>
      </c>
      <c r="J1405" s="9">
        <v>3.0446969696969699</v>
      </c>
      <c r="K1405" s="11">
        <v>0</v>
      </c>
      <c r="L1405" s="41">
        <v>125</v>
      </c>
      <c r="M1405" s="44">
        <v>0</v>
      </c>
      <c r="N1405" s="13">
        <v>0</v>
      </c>
      <c r="O1405" s="13">
        <v>0</v>
      </c>
      <c r="P1405" s="22">
        <v>0</v>
      </c>
      <c r="Q1405" s="22">
        <v>0</v>
      </c>
      <c r="R1405" s="14">
        <v>0</v>
      </c>
      <c r="S1405" s="22">
        <v>81</v>
      </c>
      <c r="T1405" s="22">
        <v>1</v>
      </c>
      <c r="U1405" s="22">
        <v>239</v>
      </c>
      <c r="V1405" s="22"/>
      <c r="W1405" s="22">
        <v>45</v>
      </c>
      <c r="X1405" s="22">
        <v>31</v>
      </c>
      <c r="Y1405" s="14">
        <v>239</v>
      </c>
      <c r="Z1405" s="10">
        <v>45</v>
      </c>
      <c r="AA1405" s="22">
        <v>31</v>
      </c>
      <c r="AB1405" s="22">
        <v>83.16</v>
      </c>
      <c r="AC1405" s="22">
        <v>3.6258289702391102E-3</v>
      </c>
      <c r="AD1405" s="42">
        <v>3.4000000000000002E-4</v>
      </c>
      <c r="AE1405" s="22">
        <v>1448</v>
      </c>
      <c r="AF1405" s="22">
        <v>4.5877013584883518E-2</v>
      </c>
      <c r="AG1405" s="22">
        <v>1.4336566745276099E-3</v>
      </c>
      <c r="AH1405" s="22">
        <v>0</v>
      </c>
      <c r="AI1405" s="22">
        <v>0</v>
      </c>
      <c r="AJ1405" s="22">
        <v>0</v>
      </c>
      <c r="AK1405" s="22">
        <v>0</v>
      </c>
      <c r="AL1405" s="45">
        <v>0</v>
      </c>
      <c r="AM1405" s="45">
        <v>0</v>
      </c>
      <c r="AN1405" s="45">
        <v>0</v>
      </c>
      <c r="AO1405" s="45">
        <v>0</v>
      </c>
      <c r="AP1405" s="45">
        <v>0</v>
      </c>
      <c r="AQ1405" s="45">
        <v>0</v>
      </c>
      <c r="AR1405" s="45">
        <v>0</v>
      </c>
      <c r="AS1405" s="45" t="s">
        <v>4444</v>
      </c>
      <c r="AT1405" s="45" t="s">
        <v>4445</v>
      </c>
      <c r="AU1405" s="45">
        <v>4.5877013584883518E-2</v>
      </c>
      <c r="AV1405" s="10">
        <v>14.779795969146553</v>
      </c>
      <c r="AW1405" s="10">
        <v>14.779795969146553</v>
      </c>
      <c r="AX1405" s="17">
        <v>0</v>
      </c>
    </row>
    <row r="1406" spans="1:50" x14ac:dyDescent="0.25">
      <c r="A1406" s="22" t="s">
        <v>1672</v>
      </c>
      <c r="B1406" s="22" t="s">
        <v>3951</v>
      </c>
      <c r="C1406" s="22" t="s">
        <v>1924</v>
      </c>
      <c r="D1406" s="22">
        <v>5011</v>
      </c>
      <c r="E1406" s="22" t="s">
        <v>2070</v>
      </c>
      <c r="F1406" s="43">
        <v>0.25537799999999999</v>
      </c>
      <c r="G1406" s="43">
        <v>189.80424310660999</v>
      </c>
      <c r="H1406" s="43">
        <v>9.2365530303030301</v>
      </c>
      <c r="I1406" s="9">
        <v>0</v>
      </c>
      <c r="J1406" s="9">
        <v>9.2365530303030301</v>
      </c>
      <c r="K1406" s="11">
        <v>0</v>
      </c>
      <c r="L1406" s="41">
        <v>555</v>
      </c>
      <c r="M1406" s="44">
        <v>0</v>
      </c>
      <c r="N1406" s="13">
        <v>0</v>
      </c>
      <c r="O1406" s="13">
        <v>0</v>
      </c>
      <c r="P1406" s="22">
        <v>0</v>
      </c>
      <c r="Q1406" s="22">
        <v>0</v>
      </c>
      <c r="R1406" s="14">
        <v>0</v>
      </c>
      <c r="S1406" s="22">
        <v>176</v>
      </c>
      <c r="T1406" s="22">
        <v>1</v>
      </c>
      <c r="U1406" s="22">
        <v>1020</v>
      </c>
      <c r="V1406" s="22"/>
      <c r="W1406" s="22">
        <v>186</v>
      </c>
      <c r="X1406" s="22">
        <v>123</v>
      </c>
      <c r="Y1406" s="14">
        <v>1020</v>
      </c>
      <c r="Z1406" s="10">
        <v>186</v>
      </c>
      <c r="AA1406" s="22">
        <v>123</v>
      </c>
      <c r="AB1406" s="22">
        <v>346.62</v>
      </c>
      <c r="AC1406" s="22">
        <v>1.345480985146145E-3</v>
      </c>
      <c r="AD1406" s="42">
        <v>5.1999999999999995E-4</v>
      </c>
      <c r="AE1406" s="22">
        <v>1449</v>
      </c>
      <c r="AF1406" s="22">
        <v>9.0165576735705244E-2</v>
      </c>
      <c r="AG1406" s="22">
        <v>1.4311996307254801E-3</v>
      </c>
      <c r="AH1406" s="22">
        <v>0</v>
      </c>
      <c r="AI1406" s="22">
        <v>0</v>
      </c>
      <c r="AJ1406" s="22">
        <v>0</v>
      </c>
      <c r="AK1406" s="22">
        <v>0</v>
      </c>
      <c r="AL1406" s="45">
        <v>0</v>
      </c>
      <c r="AM1406" s="45">
        <v>0</v>
      </c>
      <c r="AN1406" s="45">
        <v>0</v>
      </c>
      <c r="AO1406" s="45">
        <v>0</v>
      </c>
      <c r="AP1406" s="45">
        <v>0</v>
      </c>
      <c r="AQ1406" s="45">
        <v>0</v>
      </c>
      <c r="AR1406" s="45">
        <v>0</v>
      </c>
      <c r="AS1406" s="45" t="s">
        <v>4444</v>
      </c>
      <c r="AT1406" s="45" t="s">
        <v>4445</v>
      </c>
      <c r="AU1406" s="45">
        <v>9.0165576735705244E-2</v>
      </c>
      <c r="AV1406" s="10">
        <v>20.137382353544261</v>
      </c>
      <c r="AW1406" s="10">
        <v>20.137382353544261</v>
      </c>
      <c r="AX1406" s="17">
        <v>0</v>
      </c>
    </row>
    <row r="1407" spans="1:50" x14ac:dyDescent="0.25">
      <c r="A1407" s="22" t="s">
        <v>8</v>
      </c>
      <c r="B1407" s="22" t="s">
        <v>3946</v>
      </c>
      <c r="C1407" s="22" t="s">
        <v>45</v>
      </c>
      <c r="D1407" s="22">
        <v>6623</v>
      </c>
      <c r="E1407" s="22" t="s">
        <v>512</v>
      </c>
      <c r="F1407" s="43">
        <v>0.16966300000000001</v>
      </c>
      <c r="G1407" s="43">
        <v>116.68724763714999</v>
      </c>
      <c r="H1407" s="43">
        <v>5.2706439393939402</v>
      </c>
      <c r="I1407" s="9">
        <v>0</v>
      </c>
      <c r="J1407" s="9">
        <v>5.2706439393939402</v>
      </c>
      <c r="K1407" s="11">
        <v>0</v>
      </c>
      <c r="L1407" s="41">
        <v>3736</v>
      </c>
      <c r="M1407" s="44">
        <v>0</v>
      </c>
      <c r="N1407" s="13">
        <v>0</v>
      </c>
      <c r="O1407" s="13">
        <v>0</v>
      </c>
      <c r="P1407" s="22">
        <v>0</v>
      </c>
      <c r="Q1407" s="22">
        <v>0</v>
      </c>
      <c r="R1407" s="14">
        <v>0</v>
      </c>
      <c r="S1407" s="22">
        <v>181</v>
      </c>
      <c r="T1407" s="22">
        <v>1</v>
      </c>
      <c r="U1407" s="22">
        <v>6797</v>
      </c>
      <c r="V1407" s="22"/>
      <c r="W1407" s="22">
        <v>1228</v>
      </c>
      <c r="X1407" s="22">
        <v>810</v>
      </c>
      <c r="Y1407" s="14">
        <v>6797</v>
      </c>
      <c r="Z1407" s="10">
        <v>1228</v>
      </c>
      <c r="AA1407" s="22">
        <v>810</v>
      </c>
      <c r="AB1407" s="22">
        <v>2294.09</v>
      </c>
      <c r="AC1407" s="22">
        <v>1.4539977884094337E-3</v>
      </c>
      <c r="AD1407" s="42">
        <v>3.7100000000000002E-3</v>
      </c>
      <c r="AE1407" s="22">
        <v>1450</v>
      </c>
      <c r="AF1407" s="22">
        <v>0.12148252756082914</v>
      </c>
      <c r="AG1407" s="22">
        <v>1.4292062065979899E-3</v>
      </c>
      <c r="AH1407" s="22">
        <v>0</v>
      </c>
      <c r="AI1407" s="22">
        <v>0</v>
      </c>
      <c r="AJ1407" s="22">
        <v>0</v>
      </c>
      <c r="AK1407" s="22">
        <v>0</v>
      </c>
      <c r="AL1407" s="45">
        <v>0</v>
      </c>
      <c r="AM1407" s="45">
        <v>0</v>
      </c>
      <c r="AN1407" s="45">
        <v>0</v>
      </c>
      <c r="AO1407" s="45">
        <v>0</v>
      </c>
      <c r="AP1407" s="45">
        <v>0</v>
      </c>
      <c r="AQ1407" s="45">
        <v>0</v>
      </c>
      <c r="AR1407" s="45">
        <v>0</v>
      </c>
      <c r="AS1407" s="45" t="s">
        <v>4444</v>
      </c>
      <c r="AT1407" s="45" t="s">
        <v>4445</v>
      </c>
      <c r="AU1407" s="45">
        <v>0.12148252756082913</v>
      </c>
      <c r="AV1407" s="10">
        <v>232.98860900499474</v>
      </c>
      <c r="AW1407" s="10">
        <v>232.98860900499474</v>
      </c>
      <c r="AX1407" s="17">
        <v>0</v>
      </c>
    </row>
    <row r="1408" spans="1:50" x14ac:dyDescent="0.25">
      <c r="A1408" s="22" t="s">
        <v>1672</v>
      </c>
      <c r="B1408" s="22" t="s">
        <v>3957</v>
      </c>
      <c r="C1408" s="22" t="s">
        <v>1707</v>
      </c>
      <c r="D1408" s="22">
        <v>4699</v>
      </c>
      <c r="E1408" s="22" t="s">
        <v>1709</v>
      </c>
      <c r="F1408" s="43">
        <v>0.38061400000000001</v>
      </c>
      <c r="G1408" s="43">
        <v>234.53483996076</v>
      </c>
      <c r="H1408" s="43">
        <v>10.849431818181818</v>
      </c>
      <c r="I1408" s="9">
        <v>0</v>
      </c>
      <c r="J1408" s="9">
        <v>10.849431818181818</v>
      </c>
      <c r="K1408" s="11">
        <v>0</v>
      </c>
      <c r="L1408" s="41">
        <v>4633</v>
      </c>
      <c r="M1408" s="44">
        <v>0</v>
      </c>
      <c r="N1408" s="13">
        <v>0</v>
      </c>
      <c r="O1408" s="13">
        <v>0</v>
      </c>
      <c r="P1408" s="22">
        <v>0</v>
      </c>
      <c r="Q1408" s="22">
        <v>0</v>
      </c>
      <c r="R1408" s="14">
        <v>0</v>
      </c>
      <c r="S1408" s="22">
        <v>295</v>
      </c>
      <c r="T1408" s="22">
        <v>1</v>
      </c>
      <c r="U1408" s="22">
        <v>8426</v>
      </c>
      <c r="V1408" s="22"/>
      <c r="W1408" s="22">
        <v>1522</v>
      </c>
      <c r="X1408" s="22">
        <v>1003</v>
      </c>
      <c r="Y1408" s="14">
        <v>8426</v>
      </c>
      <c r="Z1408" s="10">
        <v>1522</v>
      </c>
      <c r="AA1408" s="22">
        <v>1003</v>
      </c>
      <c r="AB1408" s="22">
        <v>2843.48</v>
      </c>
      <c r="AC1408" s="22">
        <v>1.6228463117193186E-3</v>
      </c>
      <c r="AD1408" s="42">
        <v>5.1399999999999996E-3</v>
      </c>
      <c r="AE1408" s="22">
        <v>1451</v>
      </c>
      <c r="AF1408" s="22">
        <v>0.28856383098154259</v>
      </c>
      <c r="AG1408" s="22">
        <v>1.4285338167403098E-3</v>
      </c>
      <c r="AH1408" s="22">
        <v>0</v>
      </c>
      <c r="AI1408" s="22">
        <v>0</v>
      </c>
      <c r="AJ1408" s="22">
        <v>0</v>
      </c>
      <c r="AK1408" s="22">
        <v>0</v>
      </c>
      <c r="AL1408" s="45">
        <v>0</v>
      </c>
      <c r="AM1408" s="45">
        <v>0</v>
      </c>
      <c r="AN1408" s="45">
        <v>0</v>
      </c>
      <c r="AO1408" s="45">
        <v>0</v>
      </c>
      <c r="AP1408" s="45">
        <v>0</v>
      </c>
      <c r="AQ1408" s="45">
        <v>0</v>
      </c>
      <c r="AR1408" s="45">
        <v>0</v>
      </c>
      <c r="AS1408" s="45" t="s">
        <v>4444</v>
      </c>
      <c r="AT1408" s="45" t="s">
        <v>4444</v>
      </c>
      <c r="AU1408" s="45">
        <v>0.28856383098154259</v>
      </c>
      <c r="AV1408" s="10">
        <v>140.28384393820372</v>
      </c>
      <c r="AW1408" s="10">
        <v>140.28384393820372</v>
      </c>
      <c r="AX1408" s="17">
        <v>0</v>
      </c>
    </row>
    <row r="1409" spans="1:50" x14ac:dyDescent="0.25">
      <c r="A1409" s="22" t="s">
        <v>1672</v>
      </c>
      <c r="B1409" s="22" t="s">
        <v>3947</v>
      </c>
      <c r="C1409" s="22" t="s">
        <v>3969</v>
      </c>
      <c r="D1409" s="22">
        <v>9129</v>
      </c>
      <c r="E1409" s="22" t="s">
        <v>2065</v>
      </c>
      <c r="F1409" s="43">
        <v>0.28223100000000001</v>
      </c>
      <c r="G1409" s="43">
        <v>185.08765730364999</v>
      </c>
      <c r="H1409" s="43">
        <v>7.2253787878787881</v>
      </c>
      <c r="I1409" s="9">
        <v>0</v>
      </c>
      <c r="J1409" s="9">
        <v>7.2253787878787881</v>
      </c>
      <c r="K1409" s="11">
        <v>0</v>
      </c>
      <c r="L1409" s="41">
        <v>1073</v>
      </c>
      <c r="M1409" s="44">
        <v>0</v>
      </c>
      <c r="N1409" s="13">
        <v>0</v>
      </c>
      <c r="O1409" s="13">
        <v>0</v>
      </c>
      <c r="P1409" s="22">
        <v>0</v>
      </c>
      <c r="Q1409" s="22">
        <v>0</v>
      </c>
      <c r="R1409" s="14">
        <v>0</v>
      </c>
      <c r="S1409" s="22">
        <v>143</v>
      </c>
      <c r="T1409" s="22">
        <v>1</v>
      </c>
      <c r="U1409" s="22">
        <v>1961</v>
      </c>
      <c r="V1409" s="22"/>
      <c r="W1409" s="22">
        <v>356</v>
      </c>
      <c r="X1409" s="22">
        <v>235</v>
      </c>
      <c r="Y1409" s="14">
        <v>1961</v>
      </c>
      <c r="Z1409" s="10">
        <v>356</v>
      </c>
      <c r="AA1409" s="22">
        <v>235</v>
      </c>
      <c r="AB1409" s="22">
        <v>664.21</v>
      </c>
      <c r="AC1409" s="22">
        <v>1.5248504633508823E-3</v>
      </c>
      <c r="AD1409" s="42">
        <v>1.1299999999999999E-3</v>
      </c>
      <c r="AE1409" s="22">
        <v>1452</v>
      </c>
      <c r="AF1409" s="22">
        <v>9.2781956337221444E-2</v>
      </c>
      <c r="AG1409" s="22">
        <v>1.42741471288033E-3</v>
      </c>
      <c r="AH1409" s="22">
        <v>0</v>
      </c>
      <c r="AI1409" s="22">
        <v>0</v>
      </c>
      <c r="AJ1409" s="22">
        <v>0</v>
      </c>
      <c r="AK1409" s="22">
        <v>0</v>
      </c>
      <c r="AL1409" s="45">
        <v>0</v>
      </c>
      <c r="AM1409" s="45">
        <v>0</v>
      </c>
      <c r="AN1409" s="45">
        <v>0</v>
      </c>
      <c r="AO1409" s="45">
        <v>0</v>
      </c>
      <c r="AP1409" s="45">
        <v>0</v>
      </c>
      <c r="AQ1409" s="45">
        <v>0</v>
      </c>
      <c r="AR1409" s="45">
        <v>0</v>
      </c>
      <c r="AS1409" s="45" t="s">
        <v>4444</v>
      </c>
      <c r="AT1409" s="45" t="s">
        <v>4445</v>
      </c>
      <c r="AU1409" s="45">
        <v>9.2781956337221444E-2</v>
      </c>
      <c r="AV1409" s="10">
        <v>49.27077326343381</v>
      </c>
      <c r="AW1409" s="10">
        <v>49.27077326343381</v>
      </c>
      <c r="AX1409" s="17">
        <v>0</v>
      </c>
    </row>
    <row r="1410" spans="1:50" x14ac:dyDescent="0.25">
      <c r="A1410" s="22" t="s">
        <v>2195</v>
      </c>
      <c r="B1410" s="22" t="s">
        <v>3956</v>
      </c>
      <c r="C1410" s="22" t="s">
        <v>2404</v>
      </c>
      <c r="D1410" s="22">
        <v>325</v>
      </c>
      <c r="E1410" s="22" t="s">
        <v>2805</v>
      </c>
      <c r="F1410" s="43">
        <v>0.25541700000000001</v>
      </c>
      <c r="G1410" s="43">
        <v>313.87407234117001</v>
      </c>
      <c r="H1410" s="43">
        <v>14.011363636363637</v>
      </c>
      <c r="I1410" s="9">
        <v>0</v>
      </c>
      <c r="J1410" s="9">
        <v>14.011363636363637</v>
      </c>
      <c r="K1410" s="11">
        <v>0</v>
      </c>
      <c r="L1410" s="41">
        <v>59</v>
      </c>
      <c r="M1410" s="44">
        <v>0</v>
      </c>
      <c r="N1410" s="13">
        <v>0</v>
      </c>
      <c r="O1410" s="13">
        <v>0</v>
      </c>
      <c r="P1410" s="22">
        <v>0</v>
      </c>
      <c r="Q1410" s="22">
        <v>0</v>
      </c>
      <c r="R1410" s="14">
        <v>0</v>
      </c>
      <c r="S1410" s="22">
        <v>236</v>
      </c>
      <c r="T1410" s="22">
        <v>1</v>
      </c>
      <c r="U1410" s="22">
        <v>119</v>
      </c>
      <c r="V1410" s="22"/>
      <c r="W1410" s="22">
        <v>24</v>
      </c>
      <c r="X1410" s="22">
        <v>16</v>
      </c>
      <c r="Y1410" s="14">
        <v>119</v>
      </c>
      <c r="Z1410" s="10">
        <v>24</v>
      </c>
      <c r="AA1410" s="22">
        <v>16</v>
      </c>
      <c r="AB1410" s="22">
        <v>43.59</v>
      </c>
      <c r="AC1410" s="22">
        <v>8.1375628797516846E-4</v>
      </c>
      <c r="AD1410" s="42">
        <v>4.0000000000000003E-5</v>
      </c>
      <c r="AE1410" s="22">
        <v>1453</v>
      </c>
      <c r="AF1410" s="22">
        <v>6.4215546802164E-2</v>
      </c>
      <c r="AG1410" s="22">
        <v>1.4270121511592E-3</v>
      </c>
      <c r="AH1410" s="22">
        <v>0</v>
      </c>
      <c r="AI1410" s="22">
        <v>0</v>
      </c>
      <c r="AJ1410" s="22">
        <v>0</v>
      </c>
      <c r="AK1410" s="22">
        <v>0</v>
      </c>
      <c r="AL1410" s="45">
        <v>0</v>
      </c>
      <c r="AM1410" s="45">
        <v>0</v>
      </c>
      <c r="AN1410" s="45">
        <v>0</v>
      </c>
      <c r="AO1410" s="45">
        <v>0</v>
      </c>
      <c r="AP1410" s="45">
        <v>0</v>
      </c>
      <c r="AQ1410" s="45">
        <v>0</v>
      </c>
      <c r="AR1410" s="45">
        <v>0</v>
      </c>
      <c r="AS1410" s="45" t="s">
        <v>4444</v>
      </c>
      <c r="AT1410" s="45" t="s">
        <v>4445</v>
      </c>
      <c r="AU1410" s="45">
        <v>6.4215546802164E-2</v>
      </c>
      <c r="AV1410" s="10">
        <v>1.7128953771289537</v>
      </c>
      <c r="AW1410" s="10">
        <v>1.7128953771289537</v>
      </c>
      <c r="AX1410" s="17">
        <v>0</v>
      </c>
    </row>
    <row r="1411" spans="1:50" x14ac:dyDescent="0.25">
      <c r="A1411" s="22" t="s">
        <v>8</v>
      </c>
      <c r="B1411" s="22" t="s">
        <v>3946</v>
      </c>
      <c r="C1411" s="22" t="s">
        <v>21</v>
      </c>
      <c r="D1411" s="22">
        <v>4033</v>
      </c>
      <c r="E1411" s="22" t="s">
        <v>22</v>
      </c>
      <c r="F1411" s="43">
        <v>0.93169000000000002</v>
      </c>
      <c r="G1411" s="43">
        <v>699.67797182019001</v>
      </c>
      <c r="H1411" s="43">
        <v>28.404166666666669</v>
      </c>
      <c r="I1411" s="9">
        <v>0.24280303030303033</v>
      </c>
      <c r="J1411" s="9">
        <v>28.161363636363639</v>
      </c>
      <c r="K1411" s="11">
        <v>0.29015151515151516</v>
      </c>
      <c r="L1411" s="41">
        <v>11296</v>
      </c>
      <c r="M1411" s="44">
        <v>329</v>
      </c>
      <c r="N1411" s="13">
        <v>190</v>
      </c>
      <c r="O1411" s="13">
        <v>182</v>
      </c>
      <c r="P1411" s="22">
        <v>189</v>
      </c>
      <c r="Q1411" s="22">
        <v>181</v>
      </c>
      <c r="R1411" s="14">
        <v>0</v>
      </c>
      <c r="S1411" s="22">
        <v>754</v>
      </c>
      <c r="T1411" s="22">
        <v>0.98978489604864839</v>
      </c>
      <c r="U1411" s="22">
        <v>20645</v>
      </c>
      <c r="V1411" s="22"/>
      <c r="W1411" s="22">
        <v>3856</v>
      </c>
      <c r="X1411" s="22">
        <v>2598</v>
      </c>
      <c r="Y1411" s="14">
        <v>20316</v>
      </c>
      <c r="Z1411" s="10">
        <v>3667</v>
      </c>
      <c r="AA1411" s="22">
        <v>2417</v>
      </c>
      <c r="AB1411" s="22">
        <v>6852.23</v>
      </c>
      <c r="AC1411" s="22">
        <v>1.3315983031111272E-3</v>
      </c>
      <c r="AD1411" s="42">
        <v>1.0149999999999999E-2</v>
      </c>
      <c r="AE1411" s="22">
        <v>1455</v>
      </c>
      <c r="AF1411" s="22">
        <v>0.53001853545342847</v>
      </c>
      <c r="AG1411" s="22">
        <v>1.4247810092834099E-3</v>
      </c>
      <c r="AH1411" s="22">
        <v>0</v>
      </c>
      <c r="AI1411" s="22">
        <v>0</v>
      </c>
      <c r="AJ1411" s="22">
        <v>0</v>
      </c>
      <c r="AK1411" s="22">
        <v>1</v>
      </c>
      <c r="AL1411" s="45">
        <v>1</v>
      </c>
      <c r="AM1411" s="45">
        <v>0</v>
      </c>
      <c r="AN1411" s="45">
        <v>1</v>
      </c>
      <c r="AO1411" s="45">
        <v>0</v>
      </c>
      <c r="AP1411" s="45">
        <v>0</v>
      </c>
      <c r="AQ1411" s="45">
        <v>1</v>
      </c>
      <c r="AR1411" s="45">
        <v>1</v>
      </c>
      <c r="AS1411" s="45" t="s">
        <v>4444</v>
      </c>
      <c r="AT1411" s="45" t="s">
        <v>4443</v>
      </c>
      <c r="AU1411" s="45">
        <v>0.52548785838639489</v>
      </c>
      <c r="AV1411" s="10">
        <v>130.21386490194496</v>
      </c>
      <c r="AW1411" s="10">
        <v>135.7547308200088</v>
      </c>
      <c r="AX1411" s="17">
        <v>8.5481483457132568E-3</v>
      </c>
    </row>
    <row r="1412" spans="1:50" x14ac:dyDescent="0.25">
      <c r="A1412" s="22" t="s">
        <v>1672</v>
      </c>
      <c r="B1412" s="22" t="s">
        <v>3947</v>
      </c>
      <c r="C1412" s="22" t="s">
        <v>1691</v>
      </c>
      <c r="D1412" s="22">
        <v>1362</v>
      </c>
      <c r="E1412" s="22" t="s">
        <v>1692</v>
      </c>
      <c r="F1412" s="43">
        <v>0.34804499999999999</v>
      </c>
      <c r="G1412" s="43">
        <v>206.24416173672</v>
      </c>
      <c r="H1412" s="43">
        <v>8.756628787878789</v>
      </c>
      <c r="I1412" s="9">
        <v>3.3280303030303031</v>
      </c>
      <c r="J1412" s="9">
        <v>5.428598484848485</v>
      </c>
      <c r="K1412" s="11">
        <v>7.4410984848484851</v>
      </c>
      <c r="L1412" s="41">
        <v>3375</v>
      </c>
      <c r="M1412" s="44">
        <v>630</v>
      </c>
      <c r="N1412" s="13">
        <v>586</v>
      </c>
      <c r="O1412" s="13">
        <v>410</v>
      </c>
      <c r="P1412" s="22">
        <v>345</v>
      </c>
      <c r="Q1412" s="22">
        <v>261</v>
      </c>
      <c r="R1412" s="14">
        <v>20</v>
      </c>
      <c r="S1412" s="22">
        <v>466</v>
      </c>
      <c r="T1412" s="22">
        <v>0.15023250784038078</v>
      </c>
      <c r="U1412" s="22">
        <v>1553</v>
      </c>
      <c r="V1412" s="22"/>
      <c r="W1412" s="22">
        <v>753</v>
      </c>
      <c r="X1412" s="22">
        <v>520</v>
      </c>
      <c r="Y1412" s="14">
        <v>923</v>
      </c>
      <c r="Z1412" s="10">
        <v>408</v>
      </c>
      <c r="AA1412" s="22">
        <v>259</v>
      </c>
      <c r="AB1412" s="22">
        <v>642.03</v>
      </c>
      <c r="AC1412" s="22">
        <v>1.6875386777944056E-3</v>
      </c>
      <c r="AD1412" s="42">
        <v>1.4300000000000001E-3</v>
      </c>
      <c r="AE1412" s="22">
        <v>1456</v>
      </c>
      <c r="AF1412" s="22">
        <v>0.13962798628326226</v>
      </c>
      <c r="AG1412" s="22">
        <v>1.4247753702373699E-3</v>
      </c>
      <c r="AH1412" s="22">
        <v>0</v>
      </c>
      <c r="AI1412" s="22">
        <v>1</v>
      </c>
      <c r="AJ1412" s="22">
        <v>0</v>
      </c>
      <c r="AK1412" s="22">
        <v>0</v>
      </c>
      <c r="AL1412" s="45">
        <v>0</v>
      </c>
      <c r="AM1412" s="45">
        <v>0</v>
      </c>
      <c r="AN1412" s="45">
        <v>0</v>
      </c>
      <c r="AO1412" s="45">
        <v>0</v>
      </c>
      <c r="AP1412" s="45">
        <v>0</v>
      </c>
      <c r="AQ1412" s="45">
        <v>0</v>
      </c>
      <c r="AR1412" s="45">
        <v>0</v>
      </c>
      <c r="AS1412" s="45" t="s">
        <v>4444</v>
      </c>
      <c r="AT1412" s="45" t="s">
        <v>4445</v>
      </c>
      <c r="AU1412" s="45">
        <v>8.6561197595699052E-2</v>
      </c>
      <c r="AV1412" s="10">
        <v>75.157520147925894</v>
      </c>
      <c r="AW1412" s="10">
        <v>85.991997404563634</v>
      </c>
      <c r="AX1412" s="17">
        <v>0.38005839731804908</v>
      </c>
    </row>
    <row r="1413" spans="1:50" x14ac:dyDescent="0.25">
      <c r="A1413" s="22" t="s">
        <v>8</v>
      </c>
      <c r="B1413" s="22" t="s">
        <v>3946</v>
      </c>
      <c r="C1413" s="22" t="s">
        <v>45</v>
      </c>
      <c r="D1413" s="22">
        <v>578</v>
      </c>
      <c r="E1413" s="22" t="s">
        <v>46</v>
      </c>
      <c r="F1413" s="43">
        <v>0.92533799999999999</v>
      </c>
      <c r="G1413" s="43">
        <v>537.67669220446999</v>
      </c>
      <c r="H1413" s="43">
        <v>25.222916666666666</v>
      </c>
      <c r="I1413" s="9">
        <v>1.6428030303030303</v>
      </c>
      <c r="J1413" s="9">
        <v>23.580113636363638</v>
      </c>
      <c r="K1413" s="11">
        <v>13.473863636363637</v>
      </c>
      <c r="L1413" s="41">
        <v>14527</v>
      </c>
      <c r="M1413" s="44">
        <v>4036</v>
      </c>
      <c r="N1413" s="13">
        <v>2818</v>
      </c>
      <c r="O1413" s="13">
        <v>2566</v>
      </c>
      <c r="P1413" s="22">
        <v>964</v>
      </c>
      <c r="Q1413" s="22">
        <v>925</v>
      </c>
      <c r="R1413" s="14">
        <v>0</v>
      </c>
      <c r="S1413" s="22">
        <v>1391</v>
      </c>
      <c r="T1413" s="22">
        <v>0.46580866065461757</v>
      </c>
      <c r="U1413" s="22">
        <v>16330</v>
      </c>
      <c r="V1413" s="22"/>
      <c r="W1413" s="22">
        <v>5036</v>
      </c>
      <c r="X1413" s="22">
        <v>4028</v>
      </c>
      <c r="Y1413" s="14">
        <v>12294</v>
      </c>
      <c r="Z1413" s="10">
        <v>4072</v>
      </c>
      <c r="AA1413" s="22">
        <v>3103</v>
      </c>
      <c r="AB1413" s="22">
        <v>6685.1</v>
      </c>
      <c r="AC1413" s="22">
        <v>1.7209933281766814E-3</v>
      </c>
      <c r="AD1413" s="42">
        <v>1.457E-2</v>
      </c>
      <c r="AE1413" s="22">
        <v>1457</v>
      </c>
      <c r="AF1413" s="22">
        <v>0.56407704027064376</v>
      </c>
      <c r="AG1413" s="22">
        <v>1.4172789956548837E-3</v>
      </c>
      <c r="AH1413" s="22">
        <v>0</v>
      </c>
      <c r="AI1413" s="22">
        <v>0</v>
      </c>
      <c r="AJ1413" s="22">
        <v>0</v>
      </c>
      <c r="AK1413" s="22">
        <v>0</v>
      </c>
      <c r="AL1413" s="45">
        <v>0</v>
      </c>
      <c r="AM1413" s="45">
        <v>0</v>
      </c>
      <c r="AN1413" s="45">
        <v>0</v>
      </c>
      <c r="AO1413" s="45">
        <v>0</v>
      </c>
      <c r="AP1413" s="45">
        <v>0</v>
      </c>
      <c r="AQ1413" s="45">
        <v>0</v>
      </c>
      <c r="AR1413" s="45">
        <v>0</v>
      </c>
      <c r="AS1413" s="45" t="s">
        <v>4444</v>
      </c>
      <c r="AT1413" s="45" t="s">
        <v>4443</v>
      </c>
      <c r="AU1413" s="45">
        <v>0.52733793181116839</v>
      </c>
      <c r="AV1413" s="10">
        <v>172.68788703886651</v>
      </c>
      <c r="AW1413" s="10">
        <v>199.65970099942183</v>
      </c>
      <c r="AX1413" s="17">
        <v>6.5131366527253209E-2</v>
      </c>
    </row>
    <row r="1414" spans="1:50" x14ac:dyDescent="0.25">
      <c r="A1414" s="22" t="s">
        <v>964</v>
      </c>
      <c r="B1414" s="22" t="s">
        <v>3952</v>
      </c>
      <c r="C1414" s="22" t="s">
        <v>1039</v>
      </c>
      <c r="D1414" s="22">
        <v>6809</v>
      </c>
      <c r="E1414" s="22" t="s">
        <v>1098</v>
      </c>
      <c r="F1414" s="43">
        <v>3.8615999999999998E-2</v>
      </c>
      <c r="G1414" s="43">
        <v>29.577615764930002</v>
      </c>
      <c r="H1414" s="43">
        <v>0.92272727272727273</v>
      </c>
      <c r="I1414" s="9">
        <v>0</v>
      </c>
      <c r="J1414" s="9">
        <v>0.92272727272727273</v>
      </c>
      <c r="K1414" s="11">
        <v>0</v>
      </c>
      <c r="L1414" s="41">
        <v>477</v>
      </c>
      <c r="M1414" s="44">
        <v>0</v>
      </c>
      <c r="N1414" s="13">
        <v>0</v>
      </c>
      <c r="O1414" s="13">
        <v>0</v>
      </c>
      <c r="P1414" s="22">
        <v>0</v>
      </c>
      <c r="Q1414" s="22">
        <v>0</v>
      </c>
      <c r="R1414" s="14">
        <v>0</v>
      </c>
      <c r="S1414" s="22">
        <v>72</v>
      </c>
      <c r="T1414" s="22">
        <v>1</v>
      </c>
      <c r="U1414" s="22">
        <v>878</v>
      </c>
      <c r="V1414" s="22"/>
      <c r="W1414" s="22">
        <v>160</v>
      </c>
      <c r="X1414" s="22">
        <v>107</v>
      </c>
      <c r="Y1414" s="14">
        <v>878</v>
      </c>
      <c r="Z1414" s="10">
        <v>160</v>
      </c>
      <c r="AA1414" s="22">
        <v>107</v>
      </c>
      <c r="AB1414" s="22">
        <v>298.22000000000003</v>
      </c>
      <c r="AC1414" s="22">
        <v>1.3055819071727463E-3</v>
      </c>
      <c r="AD1414" s="42">
        <v>4.2999999999999999E-4</v>
      </c>
      <c r="AE1414" s="22">
        <v>1458</v>
      </c>
      <c r="AF1414" s="22">
        <v>2.407688026177468E-2</v>
      </c>
      <c r="AG1414" s="22">
        <v>1.41628707422204E-3</v>
      </c>
      <c r="AH1414" s="22">
        <v>0</v>
      </c>
      <c r="AI1414" s="22">
        <v>0</v>
      </c>
      <c r="AJ1414" s="22">
        <v>0</v>
      </c>
      <c r="AK1414" s="22">
        <v>0</v>
      </c>
      <c r="AL1414" s="45">
        <v>0</v>
      </c>
      <c r="AM1414" s="45">
        <v>0</v>
      </c>
      <c r="AN1414" s="45">
        <v>0</v>
      </c>
      <c r="AO1414" s="45">
        <v>0</v>
      </c>
      <c r="AP1414" s="45">
        <v>0</v>
      </c>
      <c r="AQ1414" s="45">
        <v>0</v>
      </c>
      <c r="AR1414" s="45">
        <v>0</v>
      </c>
      <c r="AS1414" s="45" t="s">
        <v>4444</v>
      </c>
      <c r="AT1414" s="45" t="s">
        <v>4445</v>
      </c>
      <c r="AU1414" s="45">
        <v>2.407688026177468E-2</v>
      </c>
      <c r="AV1414" s="10">
        <v>173.39901477832512</v>
      </c>
      <c r="AW1414" s="10">
        <v>173.39901477832512</v>
      </c>
      <c r="AX1414" s="17">
        <v>0</v>
      </c>
    </row>
    <row r="1415" spans="1:50" x14ac:dyDescent="0.25">
      <c r="A1415" s="22" t="s">
        <v>8</v>
      </c>
      <c r="B1415" s="22" t="s">
        <v>3946</v>
      </c>
      <c r="C1415" s="22" t="s">
        <v>55</v>
      </c>
      <c r="D1415" s="22">
        <v>2592</v>
      </c>
      <c r="E1415" s="22" t="s">
        <v>215</v>
      </c>
      <c r="F1415" s="43">
        <v>0.21044399999999999</v>
      </c>
      <c r="G1415" s="43">
        <v>119.44561338836</v>
      </c>
      <c r="H1415" s="43">
        <v>4.5109848484848492</v>
      </c>
      <c r="I1415" s="9">
        <v>0</v>
      </c>
      <c r="J1415" s="9">
        <v>4.5109848484848492</v>
      </c>
      <c r="K1415" s="11">
        <v>0</v>
      </c>
      <c r="L1415" s="41">
        <v>3452</v>
      </c>
      <c r="M1415" s="44">
        <v>0</v>
      </c>
      <c r="N1415" s="13">
        <v>0</v>
      </c>
      <c r="O1415" s="13">
        <v>0</v>
      </c>
      <c r="P1415" s="22">
        <v>0</v>
      </c>
      <c r="Q1415" s="22">
        <v>0</v>
      </c>
      <c r="R1415" s="14">
        <v>0</v>
      </c>
      <c r="S1415" s="22">
        <v>195</v>
      </c>
      <c r="T1415" s="22">
        <v>1</v>
      </c>
      <c r="U1415" s="22">
        <v>6281</v>
      </c>
      <c r="V1415" s="22"/>
      <c r="W1415" s="22">
        <v>1135</v>
      </c>
      <c r="X1415" s="22">
        <v>748</v>
      </c>
      <c r="Y1415" s="14">
        <v>6281</v>
      </c>
      <c r="Z1415" s="10">
        <v>1135</v>
      </c>
      <c r="AA1415" s="22">
        <v>748</v>
      </c>
      <c r="AB1415" s="22">
        <v>2120.2399999999998</v>
      </c>
      <c r="AC1415" s="22">
        <v>1.7618395019310755E-3</v>
      </c>
      <c r="AD1415" s="42">
        <v>4.1599999999999996E-3</v>
      </c>
      <c r="AE1415" s="22">
        <v>1459</v>
      </c>
      <c r="AF1415" s="22">
        <v>8.4889208968943405E-2</v>
      </c>
      <c r="AG1415" s="22">
        <v>1.41482014948239E-3</v>
      </c>
      <c r="AH1415" s="22">
        <v>0</v>
      </c>
      <c r="AI1415" s="22">
        <v>0</v>
      </c>
      <c r="AJ1415" s="22">
        <v>0</v>
      </c>
      <c r="AK1415" s="22">
        <v>0</v>
      </c>
      <c r="AL1415" s="45">
        <v>0</v>
      </c>
      <c r="AM1415" s="45">
        <v>0</v>
      </c>
      <c r="AN1415" s="45">
        <v>0</v>
      </c>
      <c r="AO1415" s="45">
        <v>0</v>
      </c>
      <c r="AP1415" s="45">
        <v>0</v>
      </c>
      <c r="AQ1415" s="45">
        <v>0</v>
      </c>
      <c r="AR1415" s="45">
        <v>0</v>
      </c>
      <c r="AS1415" s="45" t="s">
        <v>4444</v>
      </c>
      <c r="AT1415" s="45" t="s">
        <v>4444</v>
      </c>
      <c r="AU1415" s="45">
        <v>8.4889208968943405E-2</v>
      </c>
      <c r="AV1415" s="10">
        <v>251.60802754219495</v>
      </c>
      <c r="AW1415" s="10">
        <v>251.60802754219495</v>
      </c>
      <c r="AX1415" s="17">
        <v>0</v>
      </c>
    </row>
    <row r="1416" spans="1:50" x14ac:dyDescent="0.25">
      <c r="A1416" s="22" t="s">
        <v>964</v>
      </c>
      <c r="B1416" s="22" t="s">
        <v>3952</v>
      </c>
      <c r="C1416" s="22" t="s">
        <v>1088</v>
      </c>
      <c r="D1416" s="22">
        <v>3473</v>
      </c>
      <c r="E1416" s="22" t="s">
        <v>1381</v>
      </c>
      <c r="F1416" s="43">
        <v>8.2198999999999994E-2</v>
      </c>
      <c r="G1416" s="43">
        <v>47.752055318810001</v>
      </c>
      <c r="H1416" s="43">
        <v>2.3884469696969699</v>
      </c>
      <c r="I1416" s="9">
        <v>0.21193181818181819</v>
      </c>
      <c r="J1416" s="9">
        <v>2.1765151515151517</v>
      </c>
      <c r="K1416" s="11">
        <v>1.7509469696969699</v>
      </c>
      <c r="L1416" s="41">
        <v>219</v>
      </c>
      <c r="M1416" s="44">
        <v>51</v>
      </c>
      <c r="N1416" s="13">
        <v>10</v>
      </c>
      <c r="O1416" s="13">
        <v>1</v>
      </c>
      <c r="P1416" s="22">
        <v>0</v>
      </c>
      <c r="Q1416" s="22">
        <v>0</v>
      </c>
      <c r="R1416" s="14">
        <v>0</v>
      </c>
      <c r="S1416" s="22">
        <v>82</v>
      </c>
      <c r="T1416" s="22">
        <v>0.26690984061533585</v>
      </c>
      <c r="U1416" s="22">
        <v>160</v>
      </c>
      <c r="V1416" s="22"/>
      <c r="W1416" s="22">
        <v>30</v>
      </c>
      <c r="X1416" s="22">
        <v>15</v>
      </c>
      <c r="Y1416" s="14">
        <v>109</v>
      </c>
      <c r="Z1416" s="10">
        <v>30</v>
      </c>
      <c r="AA1416" s="22">
        <v>15</v>
      </c>
      <c r="AB1416" s="22">
        <v>50.91</v>
      </c>
      <c r="AC1416" s="22">
        <v>1.7213709326480238E-3</v>
      </c>
      <c r="AD1416" s="42">
        <v>1.1E-4</v>
      </c>
      <c r="AE1416" s="22">
        <v>1460</v>
      </c>
      <c r="AF1416" s="22">
        <v>3.961079427563776E-2</v>
      </c>
      <c r="AG1416" s="22">
        <v>1.4146712241299201E-3</v>
      </c>
      <c r="AH1416" s="22">
        <v>0</v>
      </c>
      <c r="AI1416" s="22">
        <v>1</v>
      </c>
      <c r="AJ1416" s="22">
        <v>1</v>
      </c>
      <c r="AK1416" s="22">
        <v>0</v>
      </c>
      <c r="AL1416" s="45">
        <v>0</v>
      </c>
      <c r="AM1416" s="45">
        <v>0</v>
      </c>
      <c r="AN1416" s="45">
        <v>0</v>
      </c>
      <c r="AO1416" s="45">
        <v>0</v>
      </c>
      <c r="AP1416" s="45">
        <v>0</v>
      </c>
      <c r="AQ1416" s="45">
        <v>0</v>
      </c>
      <c r="AR1416" s="45">
        <v>0</v>
      </c>
      <c r="AS1416" s="45" t="s">
        <v>4444</v>
      </c>
      <c r="AT1416" s="45" t="s">
        <v>4445</v>
      </c>
      <c r="AU1416" s="45">
        <v>3.6096046928525027E-2</v>
      </c>
      <c r="AV1416" s="10">
        <v>13.783501566306995</v>
      </c>
      <c r="AW1416" s="10">
        <v>12.560463087780509</v>
      </c>
      <c r="AX1416" s="17">
        <v>8.8732059313297917E-2</v>
      </c>
    </row>
    <row r="1417" spans="1:50" x14ac:dyDescent="0.25">
      <c r="A1417" s="22" t="s">
        <v>1672</v>
      </c>
      <c r="B1417" s="22" t="s">
        <v>3947</v>
      </c>
      <c r="C1417" s="22" t="s">
        <v>1966</v>
      </c>
      <c r="D1417" s="22">
        <v>2139</v>
      </c>
      <c r="E1417" s="22" t="s">
        <v>1997</v>
      </c>
      <c r="F1417" s="43">
        <v>1.6955999999999999E-2</v>
      </c>
      <c r="G1417" s="43">
        <v>17.98887980784</v>
      </c>
      <c r="H1417" s="43">
        <v>0.67007575757575766</v>
      </c>
      <c r="I1417" s="9">
        <v>0.67007575757575766</v>
      </c>
      <c r="J1417" s="9">
        <v>0</v>
      </c>
      <c r="K1417" s="11">
        <v>0.67007575757575766</v>
      </c>
      <c r="L1417" s="41">
        <v>2</v>
      </c>
      <c r="M1417" s="44">
        <v>40</v>
      </c>
      <c r="N1417" s="13">
        <v>3</v>
      </c>
      <c r="O1417" s="13">
        <v>3</v>
      </c>
      <c r="P1417" s="22">
        <v>3</v>
      </c>
      <c r="Q1417" s="22">
        <v>3</v>
      </c>
      <c r="R1417" s="14">
        <v>0</v>
      </c>
      <c r="S1417" s="22">
        <v>23</v>
      </c>
      <c r="T1417" s="22">
        <v>0</v>
      </c>
      <c r="U1417" s="22">
        <v>40</v>
      </c>
      <c r="V1417" s="22"/>
      <c r="W1417" s="22">
        <v>3</v>
      </c>
      <c r="X1417" s="22">
        <v>3</v>
      </c>
      <c r="Y1417" s="14">
        <v>0</v>
      </c>
      <c r="Z1417" s="10">
        <v>0</v>
      </c>
      <c r="AA1417" s="22">
        <v>0</v>
      </c>
      <c r="AB1417" s="22">
        <v>0</v>
      </c>
      <c r="AC1417" s="22">
        <v>9.4258231647143214E-4</v>
      </c>
      <c r="AD1417" s="42">
        <v>0</v>
      </c>
      <c r="AE1417" s="22">
        <v>1461</v>
      </c>
      <c r="AF1417" s="22">
        <v>9.8346224965543787E-3</v>
      </c>
      <c r="AG1417" s="22">
        <v>1.4049460709363397E-3</v>
      </c>
      <c r="AH1417" s="22">
        <v>1</v>
      </c>
      <c r="AI1417" s="22">
        <v>0</v>
      </c>
      <c r="AJ1417" s="22">
        <v>0</v>
      </c>
      <c r="AK1417" s="22">
        <v>0</v>
      </c>
      <c r="AL1417" s="45">
        <v>0</v>
      </c>
      <c r="AM1417" s="45">
        <v>0</v>
      </c>
      <c r="AN1417" s="45">
        <v>0</v>
      </c>
      <c r="AO1417" s="45">
        <v>0</v>
      </c>
      <c r="AP1417" s="45">
        <v>0</v>
      </c>
      <c r="AQ1417" s="45">
        <v>0</v>
      </c>
      <c r="AR1417" s="45">
        <v>0</v>
      </c>
      <c r="AS1417" s="45" t="s">
        <v>4444</v>
      </c>
      <c r="AT1417" s="45" t="s">
        <v>4445</v>
      </c>
      <c r="AU1417" s="45">
        <v>0</v>
      </c>
      <c r="AV1417" s="10">
        <v>0</v>
      </c>
      <c r="AW1417" s="10">
        <v>4.4771057094403615</v>
      </c>
      <c r="AX1417" s="17">
        <v>1</v>
      </c>
    </row>
    <row r="1418" spans="1:50" x14ac:dyDescent="0.25">
      <c r="A1418" s="22" t="s">
        <v>1672</v>
      </c>
      <c r="B1418" s="22" t="s">
        <v>3947</v>
      </c>
      <c r="C1418" s="22" t="s">
        <v>1862</v>
      </c>
      <c r="D1418" s="22">
        <v>7643</v>
      </c>
      <c r="E1418" s="22" t="s">
        <v>1905</v>
      </c>
      <c r="F1418" s="43">
        <v>0.10208200000000001</v>
      </c>
      <c r="G1418" s="43">
        <v>45.03277033194</v>
      </c>
      <c r="H1418" s="43">
        <v>1.8681818181818184</v>
      </c>
      <c r="I1418" s="9">
        <v>0</v>
      </c>
      <c r="J1418" s="9">
        <v>1.8681818181818184</v>
      </c>
      <c r="K1418" s="11">
        <v>0</v>
      </c>
      <c r="L1418" s="41">
        <v>566</v>
      </c>
      <c r="M1418" s="44">
        <v>4</v>
      </c>
      <c r="N1418" s="13">
        <v>0</v>
      </c>
      <c r="O1418" s="13">
        <v>0</v>
      </c>
      <c r="P1418" s="22">
        <v>0</v>
      </c>
      <c r="Q1418" s="22">
        <v>0</v>
      </c>
      <c r="R1418" s="14">
        <v>0</v>
      </c>
      <c r="S1418" s="22">
        <v>39</v>
      </c>
      <c r="T1418" s="22">
        <v>1</v>
      </c>
      <c r="U1418" s="22">
        <v>1044</v>
      </c>
      <c r="V1418" s="22"/>
      <c r="W1418" s="22">
        <v>190</v>
      </c>
      <c r="X1418" s="22">
        <v>126</v>
      </c>
      <c r="Y1418" s="14">
        <v>1040</v>
      </c>
      <c r="Z1418" s="10">
        <v>190</v>
      </c>
      <c r="AA1418" s="22">
        <v>126</v>
      </c>
      <c r="AB1418" s="22">
        <v>353.9</v>
      </c>
      <c r="AC1418" s="22">
        <v>2.2668381102815965E-3</v>
      </c>
      <c r="AD1418" s="42">
        <v>8.9999999999999998E-4</v>
      </c>
      <c r="AE1418" s="22">
        <v>1462</v>
      </c>
      <c r="AF1418" s="22">
        <v>7.7230331969534702E-2</v>
      </c>
      <c r="AG1418" s="22">
        <v>1.4041878539915401E-3</v>
      </c>
      <c r="AH1418" s="22">
        <v>0</v>
      </c>
      <c r="AI1418" s="22">
        <v>0</v>
      </c>
      <c r="AJ1418" s="22">
        <v>0</v>
      </c>
      <c r="AK1418" s="22">
        <v>0</v>
      </c>
      <c r="AL1418" s="45">
        <v>0</v>
      </c>
      <c r="AM1418" s="45">
        <v>0</v>
      </c>
      <c r="AN1418" s="45">
        <v>0</v>
      </c>
      <c r="AO1418" s="45">
        <v>0</v>
      </c>
      <c r="AP1418" s="45">
        <v>0</v>
      </c>
      <c r="AQ1418" s="45">
        <v>0</v>
      </c>
      <c r="AR1418" s="45">
        <v>0</v>
      </c>
      <c r="AS1418" s="45" t="s">
        <v>4444</v>
      </c>
      <c r="AT1418" s="45" t="s">
        <v>4445</v>
      </c>
      <c r="AU1418" s="45">
        <v>7.7230331969534702E-2</v>
      </c>
      <c r="AV1418" s="10">
        <v>101.70316301703161</v>
      </c>
      <c r="AW1418" s="10">
        <v>101.70316301703161</v>
      </c>
      <c r="AX1418" s="17">
        <v>0</v>
      </c>
    </row>
    <row r="1419" spans="1:50" x14ac:dyDescent="0.25">
      <c r="A1419" s="22" t="s">
        <v>539</v>
      </c>
      <c r="B1419" s="22" t="s">
        <v>3949</v>
      </c>
      <c r="C1419" s="22" t="s">
        <v>580</v>
      </c>
      <c r="D1419" s="22">
        <v>4253</v>
      </c>
      <c r="E1419" s="22" t="s">
        <v>581</v>
      </c>
      <c r="F1419" s="43">
        <v>0.79884999999999995</v>
      </c>
      <c r="G1419" s="43">
        <v>315.48399395633999</v>
      </c>
      <c r="H1419" s="43">
        <v>13.900568181818183</v>
      </c>
      <c r="I1419" s="9">
        <v>0.86818181818181828</v>
      </c>
      <c r="J1419" s="9">
        <v>13.032386363636364</v>
      </c>
      <c r="K1419" s="11">
        <v>1.2132575757575759</v>
      </c>
      <c r="L1419" s="41">
        <v>2744</v>
      </c>
      <c r="M1419" s="44">
        <v>336</v>
      </c>
      <c r="N1419" s="13">
        <v>121</v>
      </c>
      <c r="O1419" s="13">
        <v>106</v>
      </c>
      <c r="P1419" s="22">
        <v>121</v>
      </c>
      <c r="Q1419" s="22">
        <v>106</v>
      </c>
      <c r="R1419" s="14">
        <v>0</v>
      </c>
      <c r="S1419" s="22">
        <v>527</v>
      </c>
      <c r="T1419" s="22">
        <v>0.91271885005790587</v>
      </c>
      <c r="U1419" s="22">
        <v>4895</v>
      </c>
      <c r="V1419" s="22"/>
      <c r="W1419" s="22">
        <v>945</v>
      </c>
      <c r="X1419" s="22">
        <v>650</v>
      </c>
      <c r="Y1419" s="14">
        <v>4559</v>
      </c>
      <c r="Z1419" s="10">
        <v>824</v>
      </c>
      <c r="AA1419" s="22">
        <v>544</v>
      </c>
      <c r="AB1419" s="22">
        <v>1539.19</v>
      </c>
      <c r="AC1419" s="22">
        <v>2.532141139656528E-3</v>
      </c>
      <c r="AD1419" s="42">
        <v>4.3400000000000001E-3</v>
      </c>
      <c r="AE1419" s="22">
        <v>1463</v>
      </c>
      <c r="AF1419" s="22">
        <v>0.25105565515194</v>
      </c>
      <c r="AG1419" s="22">
        <v>1.394753639733E-3</v>
      </c>
      <c r="AH1419" s="22">
        <v>0</v>
      </c>
      <c r="AI1419" s="22">
        <v>0</v>
      </c>
      <c r="AJ1419" s="22">
        <v>0</v>
      </c>
      <c r="AK1419" s="22">
        <v>0</v>
      </c>
      <c r="AL1419" s="45">
        <v>0</v>
      </c>
      <c r="AM1419" s="45">
        <v>0</v>
      </c>
      <c r="AN1419" s="45">
        <v>0</v>
      </c>
      <c r="AO1419" s="45">
        <v>0</v>
      </c>
      <c r="AP1419" s="45">
        <v>0</v>
      </c>
      <c r="AQ1419" s="45">
        <v>0</v>
      </c>
      <c r="AR1419" s="45">
        <v>0</v>
      </c>
      <c r="AS1419" s="45" t="s">
        <v>4444</v>
      </c>
      <c r="AT1419" s="45" t="s">
        <v>4444</v>
      </c>
      <c r="AU1419" s="45">
        <v>0.23537557989863264</v>
      </c>
      <c r="AV1419" s="10">
        <v>63.227100318263062</v>
      </c>
      <c r="AW1419" s="10">
        <v>67.982832618025739</v>
      </c>
      <c r="AX1419" s="17">
        <v>6.2456570611077046E-2</v>
      </c>
    </row>
    <row r="1420" spans="1:50" x14ac:dyDescent="0.25">
      <c r="A1420" s="22" t="s">
        <v>1672</v>
      </c>
      <c r="B1420" s="22" t="s">
        <v>3957</v>
      </c>
      <c r="C1420" s="22" t="s">
        <v>1674</v>
      </c>
      <c r="D1420" s="22">
        <v>6260</v>
      </c>
      <c r="E1420" s="22" t="s">
        <v>1795</v>
      </c>
      <c r="F1420" s="43">
        <v>1.0627169999999999</v>
      </c>
      <c r="G1420" s="43">
        <v>828.22051475818</v>
      </c>
      <c r="H1420" s="43">
        <v>32.663068181818183</v>
      </c>
      <c r="I1420" s="9">
        <v>0</v>
      </c>
      <c r="J1420" s="9">
        <v>32.663068181818183</v>
      </c>
      <c r="K1420" s="11">
        <v>0</v>
      </c>
      <c r="L1420" s="41">
        <v>9640</v>
      </c>
      <c r="M1420" s="44">
        <v>0</v>
      </c>
      <c r="N1420" s="13">
        <v>0</v>
      </c>
      <c r="O1420" s="13">
        <v>0</v>
      </c>
      <c r="P1420" s="22">
        <v>0</v>
      </c>
      <c r="Q1420" s="22">
        <v>0</v>
      </c>
      <c r="R1420" s="14">
        <v>0</v>
      </c>
      <c r="S1420" s="22">
        <v>1016</v>
      </c>
      <c r="T1420" s="22">
        <v>1</v>
      </c>
      <c r="U1420" s="22">
        <v>17518</v>
      </c>
      <c r="V1420" s="22"/>
      <c r="W1420" s="22">
        <v>3161</v>
      </c>
      <c r="X1420" s="22">
        <v>2083</v>
      </c>
      <c r="Y1420" s="14">
        <v>17518</v>
      </c>
      <c r="Z1420" s="10">
        <v>3161</v>
      </c>
      <c r="AA1420" s="22">
        <v>2083</v>
      </c>
      <c r="AB1420" s="22">
        <v>5907.19</v>
      </c>
      <c r="AC1420" s="22">
        <v>1.2831329109377193E-3</v>
      </c>
      <c r="AD1420" s="42">
        <v>8.43E-3</v>
      </c>
      <c r="AE1420" s="22">
        <v>1464</v>
      </c>
      <c r="AF1420" s="22">
        <v>0.73263296711598169</v>
      </c>
      <c r="AG1420" s="22">
        <v>1.39283834052468E-3</v>
      </c>
      <c r="AH1420" s="22">
        <v>0</v>
      </c>
      <c r="AI1420" s="22">
        <v>0</v>
      </c>
      <c r="AJ1420" s="22">
        <v>0</v>
      </c>
      <c r="AK1420" s="22">
        <v>0</v>
      </c>
      <c r="AL1420" s="45">
        <v>0</v>
      </c>
      <c r="AM1420" s="45">
        <v>0</v>
      </c>
      <c r="AN1420" s="45">
        <v>0</v>
      </c>
      <c r="AO1420" s="45">
        <v>0</v>
      </c>
      <c r="AP1420" s="45">
        <v>0</v>
      </c>
      <c r="AQ1420" s="45">
        <v>0</v>
      </c>
      <c r="AR1420" s="45">
        <v>0</v>
      </c>
      <c r="AS1420" s="45" t="s">
        <v>4444</v>
      </c>
      <c r="AT1420" s="45" t="s">
        <v>4444</v>
      </c>
      <c r="AU1420" s="45">
        <v>0.73263296711598169</v>
      </c>
      <c r="AV1420" s="10">
        <v>96.775966740306501</v>
      </c>
      <c r="AW1420" s="10">
        <v>96.775966740306501</v>
      </c>
      <c r="AX1420" s="17">
        <v>0</v>
      </c>
    </row>
    <row r="1421" spans="1:50" x14ac:dyDescent="0.25">
      <c r="A1421" s="22" t="s">
        <v>964</v>
      </c>
      <c r="B1421" s="22" t="s">
        <v>3952</v>
      </c>
      <c r="C1421" s="22" t="s">
        <v>1195</v>
      </c>
      <c r="D1421" s="22">
        <v>7683</v>
      </c>
      <c r="E1421" s="22" t="s">
        <v>1345</v>
      </c>
      <c r="F1421" s="43">
        <v>0.29851800000000001</v>
      </c>
      <c r="G1421" s="43">
        <v>213.00978827678</v>
      </c>
      <c r="H1421" s="43">
        <v>8.415909090909091</v>
      </c>
      <c r="I1421" s="9">
        <v>0.45643939393939398</v>
      </c>
      <c r="J1421" s="9">
        <v>7.9594696969696974</v>
      </c>
      <c r="K1421" s="11">
        <v>7.305113636363636</v>
      </c>
      <c r="L1421" s="41">
        <v>555</v>
      </c>
      <c r="M1421" s="44">
        <v>306</v>
      </c>
      <c r="N1421" s="13">
        <v>299</v>
      </c>
      <c r="O1421" s="13">
        <v>285</v>
      </c>
      <c r="P1421" s="22">
        <v>0</v>
      </c>
      <c r="Q1421" s="22">
        <v>0</v>
      </c>
      <c r="R1421" s="14">
        <v>0</v>
      </c>
      <c r="S1421" s="22">
        <v>415</v>
      </c>
      <c r="T1421" s="22">
        <v>0.13198757763975166</v>
      </c>
      <c r="U1421" s="22">
        <v>441</v>
      </c>
      <c r="V1421" s="22"/>
      <c r="W1421" s="22">
        <v>324</v>
      </c>
      <c r="X1421" s="22">
        <v>301</v>
      </c>
      <c r="Y1421" s="14">
        <v>135</v>
      </c>
      <c r="Z1421" s="10">
        <v>324</v>
      </c>
      <c r="AA1421" s="22">
        <v>301</v>
      </c>
      <c r="AB1421" s="22">
        <v>456.03</v>
      </c>
      <c r="AC1421" s="22">
        <v>1.4014285560066029E-3</v>
      </c>
      <c r="AD1421" s="42">
        <v>9.3999999999999997E-4</v>
      </c>
      <c r="AE1421" s="22">
        <v>1465</v>
      </c>
      <c r="AF1421" s="22">
        <v>0.17721020007110017</v>
      </c>
      <c r="AG1421" s="22">
        <v>1.38445468805547E-3</v>
      </c>
      <c r="AH1421" s="22">
        <v>0</v>
      </c>
      <c r="AI1421" s="22">
        <v>1</v>
      </c>
      <c r="AJ1421" s="22">
        <v>1</v>
      </c>
      <c r="AK1421" s="22">
        <v>0</v>
      </c>
      <c r="AL1421" s="45">
        <v>0</v>
      </c>
      <c r="AM1421" s="45">
        <v>0</v>
      </c>
      <c r="AN1421" s="45">
        <v>0</v>
      </c>
      <c r="AO1421" s="45">
        <v>0</v>
      </c>
      <c r="AP1421" s="45">
        <v>0</v>
      </c>
      <c r="AQ1421" s="45">
        <v>0</v>
      </c>
      <c r="AR1421" s="45">
        <v>0</v>
      </c>
      <c r="AS1421" s="45" t="s">
        <v>4444</v>
      </c>
      <c r="AT1421" s="45" t="s">
        <v>4445</v>
      </c>
      <c r="AU1421" s="45">
        <v>0.16759915087289712</v>
      </c>
      <c r="AV1421" s="10">
        <v>40.70622947699043</v>
      </c>
      <c r="AW1421" s="10">
        <v>38.498514717796382</v>
      </c>
      <c r="AX1421" s="17">
        <v>5.4235304707894505E-2</v>
      </c>
    </row>
    <row r="1422" spans="1:50" x14ac:dyDescent="0.25">
      <c r="A1422" s="22" t="s">
        <v>1672</v>
      </c>
      <c r="B1422" s="22" t="s">
        <v>3957</v>
      </c>
      <c r="C1422" s="22" t="s">
        <v>1937</v>
      </c>
      <c r="D1422" s="22">
        <v>8791</v>
      </c>
      <c r="E1422" s="22" t="s">
        <v>2134</v>
      </c>
      <c r="F1422" s="43">
        <v>5.424E-3</v>
      </c>
      <c r="G1422" s="43">
        <v>14.45962453091</v>
      </c>
      <c r="H1422" s="43">
        <v>1.2342803030303031</v>
      </c>
      <c r="I1422" s="9">
        <v>0.54242424242424248</v>
      </c>
      <c r="J1422" s="9">
        <v>0.69204545454545452</v>
      </c>
      <c r="K1422" s="11">
        <v>0.54242424242424248</v>
      </c>
      <c r="L1422" s="41">
        <v>32</v>
      </c>
      <c r="M1422" s="44">
        <v>25</v>
      </c>
      <c r="N1422" s="13">
        <v>0</v>
      </c>
      <c r="O1422" s="13">
        <v>0</v>
      </c>
      <c r="P1422" s="22">
        <v>0</v>
      </c>
      <c r="Q1422" s="22">
        <v>0</v>
      </c>
      <c r="R1422" s="14">
        <v>0</v>
      </c>
      <c r="S1422" s="22">
        <v>25</v>
      </c>
      <c r="T1422" s="22">
        <v>0.56053398803130272</v>
      </c>
      <c r="U1422" s="22">
        <v>64</v>
      </c>
      <c r="V1422" s="22"/>
      <c r="W1422" s="22">
        <v>8</v>
      </c>
      <c r="X1422" s="22">
        <v>6</v>
      </c>
      <c r="Y1422" s="14">
        <v>39</v>
      </c>
      <c r="Z1422" s="10">
        <v>8</v>
      </c>
      <c r="AA1422" s="22">
        <v>6</v>
      </c>
      <c r="AB1422" s="22">
        <v>14.47</v>
      </c>
      <c r="AC1422" s="22">
        <v>3.7511347465525417E-4</v>
      </c>
      <c r="AD1422" s="42">
        <v>1.0000000000000001E-5</v>
      </c>
      <c r="AE1422" s="22">
        <v>1466</v>
      </c>
      <c r="AF1422" s="22">
        <v>9.5983080731794901E-3</v>
      </c>
      <c r="AG1422" s="22">
        <v>1.3711868675970701E-3</v>
      </c>
      <c r="AH1422" s="22">
        <v>0</v>
      </c>
      <c r="AI1422" s="22">
        <v>0</v>
      </c>
      <c r="AJ1422" s="22">
        <v>1</v>
      </c>
      <c r="AK1422" s="22">
        <v>0</v>
      </c>
      <c r="AL1422" s="45">
        <v>0</v>
      </c>
      <c r="AM1422" s="45">
        <v>0</v>
      </c>
      <c r="AN1422" s="45">
        <v>0</v>
      </c>
      <c r="AO1422" s="45">
        <v>0</v>
      </c>
      <c r="AP1422" s="45">
        <v>0</v>
      </c>
      <c r="AQ1422" s="45">
        <v>0</v>
      </c>
      <c r="AR1422" s="45">
        <v>0</v>
      </c>
      <c r="AS1422" s="45" t="s">
        <v>4444</v>
      </c>
      <c r="AT1422" s="45" t="s">
        <v>4445</v>
      </c>
      <c r="AU1422" s="45">
        <v>5.3816507134260942E-3</v>
      </c>
      <c r="AV1422" s="10">
        <v>11.559934318555008</v>
      </c>
      <c r="AW1422" s="10">
        <v>6.4815098971919589</v>
      </c>
      <c r="AX1422" s="17">
        <v>0.43946601196869728</v>
      </c>
    </row>
    <row r="1423" spans="1:50" x14ac:dyDescent="0.25">
      <c r="A1423" s="22" t="s">
        <v>964</v>
      </c>
      <c r="B1423" s="22" t="s">
        <v>3948</v>
      </c>
      <c r="C1423" s="22" t="s">
        <v>1366</v>
      </c>
      <c r="D1423" s="22">
        <v>2486</v>
      </c>
      <c r="E1423" s="22" t="s">
        <v>1496</v>
      </c>
      <c r="F1423" s="43">
        <v>0.59224500000000002</v>
      </c>
      <c r="G1423" s="43">
        <v>379.69853239498002</v>
      </c>
      <c r="H1423" s="43">
        <v>19.152840909090909</v>
      </c>
      <c r="I1423" s="9">
        <v>0</v>
      </c>
      <c r="J1423" s="9">
        <v>19.152840909090909</v>
      </c>
      <c r="K1423" s="11">
        <v>0</v>
      </c>
      <c r="L1423" s="41">
        <v>4529</v>
      </c>
      <c r="M1423" s="44">
        <v>0</v>
      </c>
      <c r="N1423" s="13">
        <v>0</v>
      </c>
      <c r="O1423" s="13">
        <v>0</v>
      </c>
      <c r="P1423" s="22">
        <v>0</v>
      </c>
      <c r="Q1423" s="22">
        <v>0</v>
      </c>
      <c r="R1423" s="14">
        <v>0</v>
      </c>
      <c r="S1423" s="22">
        <v>329</v>
      </c>
      <c r="T1423" s="22">
        <v>1</v>
      </c>
      <c r="U1423" s="22">
        <v>8237</v>
      </c>
      <c r="V1423" s="22"/>
      <c r="W1423" s="22">
        <v>1487</v>
      </c>
      <c r="X1423" s="22">
        <v>981</v>
      </c>
      <c r="Y1423" s="14">
        <v>8237</v>
      </c>
      <c r="Z1423" s="10">
        <v>1487</v>
      </c>
      <c r="AA1423" s="22">
        <v>981</v>
      </c>
      <c r="AB1423" s="22">
        <v>2778.52</v>
      </c>
      <c r="AC1423" s="22">
        <v>1.5597769005436116E-3</v>
      </c>
      <c r="AD1423" s="42">
        <v>4.8199999999999996E-3</v>
      </c>
      <c r="AE1423" s="22">
        <v>1467</v>
      </c>
      <c r="AF1423" s="22">
        <v>0.31026472883126038</v>
      </c>
      <c r="AG1423" s="22">
        <v>1.3548678114902201E-3</v>
      </c>
      <c r="AH1423" s="22">
        <v>0</v>
      </c>
      <c r="AI1423" s="22">
        <v>0</v>
      </c>
      <c r="AJ1423" s="22">
        <v>0</v>
      </c>
      <c r="AK1423" s="22">
        <v>0</v>
      </c>
      <c r="AL1423" s="45">
        <v>0</v>
      </c>
      <c r="AM1423" s="45">
        <v>0</v>
      </c>
      <c r="AN1423" s="45">
        <v>0</v>
      </c>
      <c r="AO1423" s="45">
        <v>0</v>
      </c>
      <c r="AP1423" s="45">
        <v>0</v>
      </c>
      <c r="AQ1423" s="45">
        <v>0</v>
      </c>
      <c r="AR1423" s="45">
        <v>0</v>
      </c>
      <c r="AS1423" s="45" t="s">
        <v>4444</v>
      </c>
      <c r="AT1423" s="45" t="s">
        <v>4444</v>
      </c>
      <c r="AU1423" s="45">
        <v>0.31026472883126038</v>
      </c>
      <c r="AV1423" s="10">
        <v>77.638612833367944</v>
      </c>
      <c r="AW1423" s="10">
        <v>77.638612833367944</v>
      </c>
      <c r="AX1423" s="17">
        <v>0</v>
      </c>
    </row>
    <row r="1424" spans="1:50" x14ac:dyDescent="0.25">
      <c r="A1424" s="22" t="s">
        <v>964</v>
      </c>
      <c r="B1424" s="22" t="s">
        <v>3948</v>
      </c>
      <c r="C1424" s="22" t="s">
        <v>1139</v>
      </c>
      <c r="D1424" s="22">
        <v>574</v>
      </c>
      <c r="E1424" s="22" t="s">
        <v>1427</v>
      </c>
      <c r="F1424" s="43">
        <v>0.13885</v>
      </c>
      <c r="G1424" s="43">
        <v>58.323659685300001</v>
      </c>
      <c r="H1424" s="43">
        <v>3.6839015151515153</v>
      </c>
      <c r="I1424" s="9">
        <v>0</v>
      </c>
      <c r="J1424" s="9">
        <v>3.6839015151515153</v>
      </c>
      <c r="K1424" s="11">
        <v>0</v>
      </c>
      <c r="L1424" s="41">
        <v>234</v>
      </c>
      <c r="M1424" s="44">
        <v>0</v>
      </c>
      <c r="N1424" s="13">
        <v>0</v>
      </c>
      <c r="O1424" s="13">
        <v>0</v>
      </c>
      <c r="P1424" s="22">
        <v>0</v>
      </c>
      <c r="Q1424" s="22">
        <v>0</v>
      </c>
      <c r="R1424" s="14">
        <v>0</v>
      </c>
      <c r="S1424" s="22">
        <v>107</v>
      </c>
      <c r="T1424" s="22">
        <v>1</v>
      </c>
      <c r="U1424" s="22">
        <v>437</v>
      </c>
      <c r="V1424" s="22"/>
      <c r="W1424" s="22">
        <v>81</v>
      </c>
      <c r="X1424" s="22">
        <v>54</v>
      </c>
      <c r="Y1424" s="14">
        <v>437</v>
      </c>
      <c r="Z1424" s="10">
        <v>81</v>
      </c>
      <c r="AA1424" s="22">
        <v>54</v>
      </c>
      <c r="AB1424" s="22">
        <v>150.30000000000001</v>
      </c>
      <c r="AC1424" s="22">
        <v>2.3806805119774748E-3</v>
      </c>
      <c r="AD1424" s="42">
        <v>4.0000000000000002E-4</v>
      </c>
      <c r="AE1424" s="22">
        <v>1468</v>
      </c>
      <c r="AF1424" s="22">
        <v>4.7420352097839354E-2</v>
      </c>
      <c r="AG1424" s="22">
        <v>1.3548672027954101E-3</v>
      </c>
      <c r="AH1424" s="22">
        <v>0</v>
      </c>
      <c r="AI1424" s="22">
        <v>0</v>
      </c>
      <c r="AJ1424" s="22">
        <v>0</v>
      </c>
      <c r="AK1424" s="22">
        <v>0</v>
      </c>
      <c r="AL1424" s="45">
        <v>0</v>
      </c>
      <c r="AM1424" s="45">
        <v>0</v>
      </c>
      <c r="AN1424" s="45">
        <v>0</v>
      </c>
      <c r="AO1424" s="45">
        <v>0</v>
      </c>
      <c r="AP1424" s="45">
        <v>0</v>
      </c>
      <c r="AQ1424" s="45">
        <v>0</v>
      </c>
      <c r="AR1424" s="45">
        <v>0</v>
      </c>
      <c r="AS1424" s="45" t="s">
        <v>4444</v>
      </c>
      <c r="AT1424" s="45" t="s">
        <v>4445</v>
      </c>
      <c r="AU1424" s="45">
        <v>4.7420352097839354E-2</v>
      </c>
      <c r="AV1424" s="10">
        <v>21.987558480283788</v>
      </c>
      <c r="AW1424" s="10">
        <v>21.987558480283788</v>
      </c>
      <c r="AX1424" s="17">
        <v>0</v>
      </c>
    </row>
    <row r="1425" spans="1:50" x14ac:dyDescent="0.25">
      <c r="A1425" s="22" t="s">
        <v>2195</v>
      </c>
      <c r="B1425" s="22" t="s">
        <v>3963</v>
      </c>
      <c r="C1425" s="22" t="s">
        <v>2484</v>
      </c>
      <c r="D1425" s="22">
        <v>8397</v>
      </c>
      <c r="E1425" s="22" t="s">
        <v>2605</v>
      </c>
      <c r="F1425" s="43">
        <v>0.27749099999999999</v>
      </c>
      <c r="G1425" s="43">
        <v>229.73457871318001</v>
      </c>
      <c r="H1425" s="43">
        <v>10.582196969696971</v>
      </c>
      <c r="I1425" s="9">
        <v>0</v>
      </c>
      <c r="J1425" s="9">
        <v>10.582196969696971</v>
      </c>
      <c r="K1425" s="11">
        <v>0</v>
      </c>
      <c r="L1425" s="41">
        <v>2973</v>
      </c>
      <c r="M1425" s="44">
        <v>0</v>
      </c>
      <c r="N1425" s="13">
        <v>0</v>
      </c>
      <c r="O1425" s="13">
        <v>0</v>
      </c>
      <c r="P1425" s="22">
        <v>0</v>
      </c>
      <c r="Q1425" s="22">
        <v>0</v>
      </c>
      <c r="R1425" s="14">
        <v>0</v>
      </c>
      <c r="S1425" s="22">
        <v>181</v>
      </c>
      <c r="T1425" s="22">
        <v>1</v>
      </c>
      <c r="U1425" s="22">
        <v>5411</v>
      </c>
      <c r="V1425" s="22"/>
      <c r="W1425" s="22">
        <v>978</v>
      </c>
      <c r="X1425" s="22">
        <v>645</v>
      </c>
      <c r="Y1425" s="14">
        <v>5411</v>
      </c>
      <c r="Z1425" s="10">
        <v>978</v>
      </c>
      <c r="AA1425" s="22">
        <v>645</v>
      </c>
      <c r="AB1425" s="22">
        <v>1826.85</v>
      </c>
      <c r="AC1425" s="22">
        <v>1.2078765049402646E-3</v>
      </c>
      <c r="AD1425" s="42">
        <v>2.4599999999999999E-3</v>
      </c>
      <c r="AE1425" s="22">
        <v>1469</v>
      </c>
      <c r="AF1425" s="22">
        <v>0.14670179417977874</v>
      </c>
      <c r="AG1425" s="22">
        <v>1.34588801999797E-3</v>
      </c>
      <c r="AH1425" s="22">
        <v>0</v>
      </c>
      <c r="AI1425" s="22">
        <v>0</v>
      </c>
      <c r="AJ1425" s="22">
        <v>0</v>
      </c>
      <c r="AK1425" s="22">
        <v>0</v>
      </c>
      <c r="AL1425" s="45">
        <v>0</v>
      </c>
      <c r="AM1425" s="45">
        <v>0</v>
      </c>
      <c r="AN1425" s="45">
        <v>0</v>
      </c>
      <c r="AO1425" s="45">
        <v>0</v>
      </c>
      <c r="AP1425" s="45">
        <v>0</v>
      </c>
      <c r="AQ1425" s="45">
        <v>0</v>
      </c>
      <c r="AR1425" s="45">
        <v>0</v>
      </c>
      <c r="AS1425" s="45" t="s">
        <v>4444</v>
      </c>
      <c r="AT1425" s="45" t="s">
        <v>4445</v>
      </c>
      <c r="AU1425" s="45">
        <v>0.14670179417977874</v>
      </c>
      <c r="AV1425" s="10">
        <v>92.419372158785819</v>
      </c>
      <c r="AW1425" s="10">
        <v>92.419372158785819</v>
      </c>
      <c r="AX1425" s="17">
        <v>0</v>
      </c>
    </row>
    <row r="1426" spans="1:50" x14ac:dyDescent="0.25">
      <c r="A1426" s="22" t="s">
        <v>539</v>
      </c>
      <c r="B1426" s="22" t="s">
        <v>3949</v>
      </c>
      <c r="C1426" s="22" t="s">
        <v>573</v>
      </c>
      <c r="D1426" s="22">
        <v>6831</v>
      </c>
      <c r="E1426" s="22" t="s">
        <v>574</v>
      </c>
      <c r="F1426" s="43">
        <v>0.83740400000000004</v>
      </c>
      <c r="G1426" s="43">
        <v>582.57254722768005</v>
      </c>
      <c r="H1426" s="43">
        <v>22.558333333333334</v>
      </c>
      <c r="I1426" s="9">
        <v>0</v>
      </c>
      <c r="J1426" s="9">
        <v>22.558333333333334</v>
      </c>
      <c r="K1426" s="11">
        <v>0</v>
      </c>
      <c r="L1426" s="41">
        <v>4943</v>
      </c>
      <c r="M1426" s="44">
        <v>0</v>
      </c>
      <c r="N1426" s="13">
        <v>0</v>
      </c>
      <c r="O1426" s="13">
        <v>0</v>
      </c>
      <c r="P1426" s="22">
        <v>0</v>
      </c>
      <c r="Q1426" s="22">
        <v>0</v>
      </c>
      <c r="R1426" s="14">
        <v>0</v>
      </c>
      <c r="S1426" s="22">
        <v>522</v>
      </c>
      <c r="T1426" s="22">
        <v>1</v>
      </c>
      <c r="U1426" s="22">
        <v>8989</v>
      </c>
      <c r="V1426" s="22"/>
      <c r="W1426" s="22">
        <v>1623</v>
      </c>
      <c r="X1426" s="22">
        <v>1070</v>
      </c>
      <c r="Y1426" s="14">
        <v>8989</v>
      </c>
      <c r="Z1426" s="10">
        <v>1623</v>
      </c>
      <c r="AA1426" s="22">
        <v>1070</v>
      </c>
      <c r="AB1426" s="22">
        <v>3032.52</v>
      </c>
      <c r="AC1426" s="22">
        <v>1.4374244100327082E-3</v>
      </c>
      <c r="AD1426" s="42">
        <v>4.8500000000000001E-3</v>
      </c>
      <c r="AE1426" s="22">
        <v>1470</v>
      </c>
      <c r="AF1426" s="22">
        <v>0.34069246682680748</v>
      </c>
      <c r="AG1426" s="22">
        <v>1.34130892451499E-3</v>
      </c>
      <c r="AH1426" s="22">
        <v>0</v>
      </c>
      <c r="AI1426" s="22">
        <v>0</v>
      </c>
      <c r="AJ1426" s="22">
        <v>0</v>
      </c>
      <c r="AK1426" s="22">
        <v>0</v>
      </c>
      <c r="AL1426" s="45">
        <v>0</v>
      </c>
      <c r="AM1426" s="45">
        <v>0</v>
      </c>
      <c r="AN1426" s="45">
        <v>0</v>
      </c>
      <c r="AO1426" s="45">
        <v>0</v>
      </c>
      <c r="AP1426" s="45">
        <v>0</v>
      </c>
      <c r="AQ1426" s="45">
        <v>0</v>
      </c>
      <c r="AR1426" s="45">
        <v>0</v>
      </c>
      <c r="AS1426" s="45" t="s">
        <v>4444</v>
      </c>
      <c r="AT1426" s="45" t="s">
        <v>4444</v>
      </c>
      <c r="AU1426" s="45">
        <v>0.34069246682680748</v>
      </c>
      <c r="AV1426" s="10">
        <v>71.946804580716659</v>
      </c>
      <c r="AW1426" s="10">
        <v>71.946804580716659</v>
      </c>
      <c r="AX1426" s="17">
        <v>0</v>
      </c>
    </row>
    <row r="1427" spans="1:50" x14ac:dyDescent="0.25">
      <c r="A1427" s="22" t="s">
        <v>1672</v>
      </c>
      <c r="B1427" s="22" t="s">
        <v>3957</v>
      </c>
      <c r="C1427" s="22" t="s">
        <v>2014</v>
      </c>
      <c r="D1427" s="22">
        <v>1561</v>
      </c>
      <c r="E1427" s="22" t="s">
        <v>2023</v>
      </c>
      <c r="F1427" s="43">
        <v>0.451986</v>
      </c>
      <c r="G1427" s="43">
        <v>134.74692582719999</v>
      </c>
      <c r="H1427" s="43">
        <v>7.2878787878787881</v>
      </c>
      <c r="I1427" s="9">
        <v>0</v>
      </c>
      <c r="J1427" s="9">
        <v>7.2878787878787881</v>
      </c>
      <c r="K1427" s="11">
        <v>0</v>
      </c>
      <c r="L1427" s="41">
        <v>285</v>
      </c>
      <c r="M1427" s="44">
        <v>0</v>
      </c>
      <c r="N1427" s="13">
        <v>0</v>
      </c>
      <c r="O1427" s="13">
        <v>0</v>
      </c>
      <c r="P1427" s="22">
        <v>0</v>
      </c>
      <c r="Q1427" s="22">
        <v>0</v>
      </c>
      <c r="R1427" s="14">
        <v>0</v>
      </c>
      <c r="S1427" s="22">
        <v>166</v>
      </c>
      <c r="T1427" s="22">
        <v>1</v>
      </c>
      <c r="U1427" s="22">
        <v>530</v>
      </c>
      <c r="V1427" s="22"/>
      <c r="W1427" s="22">
        <v>98</v>
      </c>
      <c r="X1427" s="22">
        <v>65</v>
      </c>
      <c r="Y1427" s="14">
        <v>530</v>
      </c>
      <c r="Z1427" s="10">
        <v>98</v>
      </c>
      <c r="AA1427" s="22">
        <v>65</v>
      </c>
      <c r="AB1427" s="22">
        <v>181.96</v>
      </c>
      <c r="AC1427" s="22">
        <v>3.3543325550864792E-3</v>
      </c>
      <c r="AD1427" s="42">
        <v>6.8000000000000005E-4</v>
      </c>
      <c r="AE1427" s="22">
        <v>1471</v>
      </c>
      <c r="AF1427" s="22">
        <v>7.2287310990435658E-2</v>
      </c>
      <c r="AG1427" s="22">
        <v>1.33865390723029E-3</v>
      </c>
      <c r="AH1427" s="22">
        <v>0</v>
      </c>
      <c r="AI1427" s="22">
        <v>0</v>
      </c>
      <c r="AJ1427" s="22">
        <v>0</v>
      </c>
      <c r="AK1427" s="22">
        <v>0</v>
      </c>
      <c r="AL1427" s="45">
        <v>0</v>
      </c>
      <c r="AM1427" s="45">
        <v>0</v>
      </c>
      <c r="AN1427" s="45">
        <v>0</v>
      </c>
      <c r="AO1427" s="45">
        <v>0</v>
      </c>
      <c r="AP1427" s="45">
        <v>0</v>
      </c>
      <c r="AQ1427" s="45">
        <v>0</v>
      </c>
      <c r="AR1427" s="45">
        <v>0</v>
      </c>
      <c r="AS1427" s="45" t="s">
        <v>4444</v>
      </c>
      <c r="AT1427" s="45" t="s">
        <v>4445</v>
      </c>
      <c r="AU1427" s="45">
        <v>7.2287310990435644E-2</v>
      </c>
      <c r="AV1427" s="10">
        <v>13.446985446985448</v>
      </c>
      <c r="AW1427" s="10">
        <v>13.446985446985448</v>
      </c>
      <c r="AX1427" s="17">
        <v>0</v>
      </c>
    </row>
    <row r="1428" spans="1:50" x14ac:dyDescent="0.25">
      <c r="A1428" s="22" t="s">
        <v>2195</v>
      </c>
      <c r="B1428" s="22" t="s">
        <v>3963</v>
      </c>
      <c r="C1428" s="22" t="s">
        <v>3104</v>
      </c>
      <c r="D1428" s="22">
        <v>2549</v>
      </c>
      <c r="E1428" s="22" t="s">
        <v>3420</v>
      </c>
      <c r="F1428" s="43">
        <v>0.17660100000000001</v>
      </c>
      <c r="G1428" s="43">
        <v>165.18837827988</v>
      </c>
      <c r="H1428" s="43">
        <v>6.7687499999999998</v>
      </c>
      <c r="I1428" s="9">
        <v>0</v>
      </c>
      <c r="J1428" s="9">
        <v>6.7687499999999998</v>
      </c>
      <c r="K1428" s="11">
        <v>0</v>
      </c>
      <c r="L1428" s="41">
        <v>2244</v>
      </c>
      <c r="M1428" s="44">
        <v>0</v>
      </c>
      <c r="N1428" s="13">
        <v>0</v>
      </c>
      <c r="O1428" s="13">
        <v>0</v>
      </c>
      <c r="P1428" s="22">
        <v>0</v>
      </c>
      <c r="Q1428" s="22">
        <v>0</v>
      </c>
      <c r="R1428" s="14">
        <v>0</v>
      </c>
      <c r="S1428" s="22">
        <v>125</v>
      </c>
      <c r="T1428" s="22">
        <v>1</v>
      </c>
      <c r="U1428" s="22">
        <v>4087</v>
      </c>
      <c r="V1428" s="22"/>
      <c r="W1428" s="22">
        <v>739</v>
      </c>
      <c r="X1428" s="22">
        <v>488</v>
      </c>
      <c r="Y1428" s="14">
        <v>4087</v>
      </c>
      <c r="Z1428" s="10">
        <v>739</v>
      </c>
      <c r="AA1428" s="22">
        <v>488</v>
      </c>
      <c r="AB1428" s="22">
        <v>1380.26</v>
      </c>
      <c r="AC1428" s="22">
        <v>1.069088526922781E-3</v>
      </c>
      <c r="AD1428" s="42">
        <v>1.64E-3</v>
      </c>
      <c r="AE1428" s="22">
        <v>1472</v>
      </c>
      <c r="AF1428" s="22">
        <v>0.15412395030953427</v>
      </c>
      <c r="AG1428" s="22">
        <v>1.3172987205943101E-3</v>
      </c>
      <c r="AH1428" s="22">
        <v>0</v>
      </c>
      <c r="AI1428" s="22">
        <v>0</v>
      </c>
      <c r="AJ1428" s="22">
        <v>0</v>
      </c>
      <c r="AK1428" s="22">
        <v>0</v>
      </c>
      <c r="AL1428" s="45">
        <v>0</v>
      </c>
      <c r="AM1428" s="45">
        <v>0</v>
      </c>
      <c r="AN1428" s="45">
        <v>0</v>
      </c>
      <c r="AO1428" s="45">
        <v>0</v>
      </c>
      <c r="AP1428" s="45">
        <v>0</v>
      </c>
      <c r="AQ1428" s="45">
        <v>0</v>
      </c>
      <c r="AR1428" s="45">
        <v>0</v>
      </c>
      <c r="AS1428" s="45" t="s">
        <v>4444</v>
      </c>
      <c r="AT1428" s="45" t="s">
        <v>4445</v>
      </c>
      <c r="AU1428" s="45">
        <v>0.15412395030953427</v>
      </c>
      <c r="AV1428" s="10">
        <v>109.17820867959372</v>
      </c>
      <c r="AW1428" s="10">
        <v>109.17820867959372</v>
      </c>
      <c r="AX1428" s="17">
        <v>0</v>
      </c>
    </row>
    <row r="1429" spans="1:50" x14ac:dyDescent="0.25">
      <c r="A1429" s="22" t="s">
        <v>2195</v>
      </c>
      <c r="B1429" s="22" t="s">
        <v>3956</v>
      </c>
      <c r="C1429" s="22" t="s">
        <v>2493</v>
      </c>
      <c r="D1429" s="22">
        <v>4538</v>
      </c>
      <c r="E1429" s="22" t="s">
        <v>2571</v>
      </c>
      <c r="F1429" s="43">
        <v>4.9903000000000003E-2</v>
      </c>
      <c r="G1429" s="43">
        <v>46.987420813610001</v>
      </c>
      <c r="H1429" s="43">
        <v>3.3664772727272729</v>
      </c>
      <c r="I1429" s="9">
        <v>0</v>
      </c>
      <c r="J1429" s="9">
        <v>3.3664772727272729</v>
      </c>
      <c r="K1429" s="11">
        <v>0</v>
      </c>
      <c r="L1429" s="41">
        <v>90</v>
      </c>
      <c r="M1429" s="44">
        <v>0</v>
      </c>
      <c r="N1429" s="13">
        <v>0</v>
      </c>
      <c r="O1429" s="13">
        <v>0</v>
      </c>
      <c r="P1429" s="22">
        <v>0</v>
      </c>
      <c r="Q1429" s="22">
        <v>0</v>
      </c>
      <c r="R1429" s="14">
        <v>0</v>
      </c>
      <c r="S1429" s="22">
        <v>58</v>
      </c>
      <c r="T1429" s="22">
        <v>1</v>
      </c>
      <c r="U1429" s="22">
        <v>176</v>
      </c>
      <c r="V1429" s="22"/>
      <c r="W1429" s="22">
        <v>34</v>
      </c>
      <c r="X1429" s="22">
        <v>23</v>
      </c>
      <c r="Y1429" s="14">
        <v>176</v>
      </c>
      <c r="Z1429" s="10">
        <v>34</v>
      </c>
      <c r="AA1429" s="22">
        <v>23</v>
      </c>
      <c r="AB1429" s="22">
        <v>62.42</v>
      </c>
      <c r="AC1429" s="22">
        <v>1.0620502069682764E-3</v>
      </c>
      <c r="AD1429" s="42">
        <v>8.0000000000000007E-5</v>
      </c>
      <c r="AE1429" s="22">
        <v>1473</v>
      </c>
      <c r="AF1429" s="22">
        <v>2.8795750903854E-2</v>
      </c>
      <c r="AG1429" s="22">
        <v>1.308897768357E-3</v>
      </c>
      <c r="AH1429" s="22">
        <v>0</v>
      </c>
      <c r="AI1429" s="22">
        <v>0</v>
      </c>
      <c r="AJ1429" s="22">
        <v>0</v>
      </c>
      <c r="AK1429" s="22">
        <v>0</v>
      </c>
      <c r="AL1429" s="45">
        <v>0</v>
      </c>
      <c r="AM1429" s="45">
        <v>0</v>
      </c>
      <c r="AN1429" s="45">
        <v>0</v>
      </c>
      <c r="AO1429" s="45">
        <v>0</v>
      </c>
      <c r="AP1429" s="45">
        <v>0</v>
      </c>
      <c r="AQ1429" s="45">
        <v>0</v>
      </c>
      <c r="AR1429" s="45">
        <v>0</v>
      </c>
      <c r="AS1429" s="45" t="s">
        <v>4444</v>
      </c>
      <c r="AT1429" s="45" t="s">
        <v>4445</v>
      </c>
      <c r="AU1429" s="45">
        <v>2.8795750903853997E-2</v>
      </c>
      <c r="AV1429" s="10">
        <v>10.09957805907173</v>
      </c>
      <c r="AW1429" s="10">
        <v>10.09957805907173</v>
      </c>
      <c r="AX1429" s="17">
        <v>0</v>
      </c>
    </row>
    <row r="1430" spans="1:50" x14ac:dyDescent="0.25">
      <c r="A1430" s="22" t="s">
        <v>8</v>
      </c>
      <c r="B1430" s="22" t="s">
        <v>3946</v>
      </c>
      <c r="C1430" s="22" t="s">
        <v>380</v>
      </c>
      <c r="D1430" s="22">
        <v>6913</v>
      </c>
      <c r="E1430" s="22" t="s">
        <v>381</v>
      </c>
      <c r="F1430" s="43">
        <v>0.112978</v>
      </c>
      <c r="G1430" s="43">
        <v>88.864825786940003</v>
      </c>
      <c r="H1430" s="43">
        <v>4.3732954545454543</v>
      </c>
      <c r="I1430" s="9">
        <v>0</v>
      </c>
      <c r="J1430" s="9">
        <v>4.3732954545454543</v>
      </c>
      <c r="K1430" s="11">
        <v>0</v>
      </c>
      <c r="L1430" s="41">
        <v>1783</v>
      </c>
      <c r="M1430" s="44">
        <v>0</v>
      </c>
      <c r="N1430" s="13">
        <v>0</v>
      </c>
      <c r="O1430" s="13">
        <v>0</v>
      </c>
      <c r="P1430" s="22">
        <v>0</v>
      </c>
      <c r="Q1430" s="22">
        <v>0</v>
      </c>
      <c r="R1430" s="14">
        <v>0</v>
      </c>
      <c r="S1430" s="22">
        <v>140</v>
      </c>
      <c r="T1430" s="22">
        <v>1</v>
      </c>
      <c r="U1430" s="22">
        <v>3250</v>
      </c>
      <c r="V1430" s="22"/>
      <c r="W1430" s="22">
        <v>588</v>
      </c>
      <c r="X1430" s="22">
        <v>388</v>
      </c>
      <c r="Y1430" s="14">
        <v>3250</v>
      </c>
      <c r="Z1430" s="10">
        <v>588</v>
      </c>
      <c r="AA1430" s="22">
        <v>388</v>
      </c>
      <c r="AB1430" s="22">
        <v>1098.06</v>
      </c>
      <c r="AC1430" s="22">
        <v>1.2713466661249426E-3</v>
      </c>
      <c r="AD1430" s="42">
        <v>1.5499999999999999E-3</v>
      </c>
      <c r="AE1430" s="22">
        <v>1474</v>
      </c>
      <c r="AF1430" s="22">
        <v>8.5026829884552402E-2</v>
      </c>
      <c r="AG1430" s="22">
        <v>1.30810507514696E-3</v>
      </c>
      <c r="AH1430" s="22">
        <v>0</v>
      </c>
      <c r="AI1430" s="22">
        <v>0</v>
      </c>
      <c r="AJ1430" s="22">
        <v>0</v>
      </c>
      <c r="AK1430" s="22">
        <v>0</v>
      </c>
      <c r="AL1430" s="45">
        <v>0</v>
      </c>
      <c r="AM1430" s="45">
        <v>0</v>
      </c>
      <c r="AN1430" s="45">
        <v>0</v>
      </c>
      <c r="AO1430" s="45">
        <v>0</v>
      </c>
      <c r="AP1430" s="45">
        <v>0</v>
      </c>
      <c r="AQ1430" s="45">
        <v>0</v>
      </c>
      <c r="AR1430" s="45">
        <v>0</v>
      </c>
      <c r="AS1430" s="45" t="s">
        <v>4444</v>
      </c>
      <c r="AT1430" s="45" t="s">
        <v>4445</v>
      </c>
      <c r="AU1430" s="45">
        <v>8.5026829884552402E-2</v>
      </c>
      <c r="AV1430" s="10">
        <v>134.45238404573212</v>
      </c>
      <c r="AW1430" s="10">
        <v>134.45238404573212</v>
      </c>
      <c r="AX1430" s="17">
        <v>0</v>
      </c>
    </row>
    <row r="1431" spans="1:50" x14ac:dyDescent="0.25">
      <c r="A1431" s="22" t="s">
        <v>1672</v>
      </c>
      <c r="B1431" s="22" t="s">
        <v>3947</v>
      </c>
      <c r="C1431" s="22" t="s">
        <v>1802</v>
      </c>
      <c r="D1431" s="22">
        <v>3408</v>
      </c>
      <c r="E1431" s="22" t="s">
        <v>1814</v>
      </c>
      <c r="F1431" s="43">
        <v>0.57537700000000003</v>
      </c>
      <c r="G1431" s="43">
        <v>444.45490225767003</v>
      </c>
      <c r="H1431" s="43">
        <v>18.348295454545454</v>
      </c>
      <c r="I1431" s="9">
        <v>0</v>
      </c>
      <c r="J1431" s="9">
        <v>18.348295454545454</v>
      </c>
      <c r="K1431" s="11">
        <v>0</v>
      </c>
      <c r="L1431" s="41">
        <v>5009</v>
      </c>
      <c r="M1431" s="44">
        <v>0</v>
      </c>
      <c r="N1431" s="13">
        <v>0</v>
      </c>
      <c r="O1431" s="13">
        <v>0</v>
      </c>
      <c r="P1431" s="22">
        <v>0</v>
      </c>
      <c r="Q1431" s="22">
        <v>0</v>
      </c>
      <c r="R1431" s="14">
        <v>0</v>
      </c>
      <c r="S1431" s="22">
        <v>411</v>
      </c>
      <c r="T1431" s="22">
        <v>1</v>
      </c>
      <c r="U1431" s="22">
        <v>9108</v>
      </c>
      <c r="V1431" s="22"/>
      <c r="W1431" s="22">
        <v>1645</v>
      </c>
      <c r="X1431" s="22">
        <v>1084</v>
      </c>
      <c r="Y1431" s="14">
        <v>9108</v>
      </c>
      <c r="Z1431" s="10">
        <v>1645</v>
      </c>
      <c r="AA1431" s="22">
        <v>1084</v>
      </c>
      <c r="AB1431" s="22">
        <v>3073.37</v>
      </c>
      <c r="AC1431" s="22">
        <v>1.29456778871668E-3</v>
      </c>
      <c r="AD1431" s="42">
        <v>4.4299999999999999E-3</v>
      </c>
      <c r="AE1431" s="22">
        <v>1475</v>
      </c>
      <c r="AF1431" s="22">
        <v>0.30076814874268609</v>
      </c>
      <c r="AG1431" s="22">
        <v>1.3076876032290699E-3</v>
      </c>
      <c r="AH1431" s="22">
        <v>0</v>
      </c>
      <c r="AI1431" s="22">
        <v>0</v>
      </c>
      <c r="AJ1431" s="22">
        <v>0</v>
      </c>
      <c r="AK1431" s="22">
        <v>0</v>
      </c>
      <c r="AL1431" s="45">
        <v>0</v>
      </c>
      <c r="AM1431" s="45">
        <v>0</v>
      </c>
      <c r="AN1431" s="45">
        <v>0</v>
      </c>
      <c r="AO1431" s="45">
        <v>0</v>
      </c>
      <c r="AP1431" s="45">
        <v>0</v>
      </c>
      <c r="AQ1431" s="45">
        <v>0</v>
      </c>
      <c r="AR1431" s="45">
        <v>0</v>
      </c>
      <c r="AS1431" s="45" t="s">
        <v>4444</v>
      </c>
      <c r="AT1431" s="45" t="s">
        <v>4444</v>
      </c>
      <c r="AU1431" s="45">
        <v>0.30076814874268609</v>
      </c>
      <c r="AV1431" s="10">
        <v>89.654104604713098</v>
      </c>
      <c r="AW1431" s="10">
        <v>89.654104604713098</v>
      </c>
      <c r="AX1431" s="17">
        <v>0</v>
      </c>
    </row>
    <row r="1432" spans="1:50" x14ac:dyDescent="0.25">
      <c r="A1432" s="22" t="s">
        <v>2906</v>
      </c>
      <c r="B1432" s="22" t="s">
        <v>3959</v>
      </c>
      <c r="C1432" s="22" t="s">
        <v>2923</v>
      </c>
      <c r="D1432" s="22">
        <v>7210</v>
      </c>
      <c r="E1432" s="22" t="s">
        <v>2924</v>
      </c>
      <c r="F1432" s="43">
        <v>2.3826E-2</v>
      </c>
      <c r="G1432" s="43">
        <v>18.246465915430001</v>
      </c>
      <c r="H1432" s="43">
        <v>1.0678030303030304</v>
      </c>
      <c r="I1432" s="9">
        <v>0</v>
      </c>
      <c r="J1432" s="9">
        <v>1.0678030303030304</v>
      </c>
      <c r="K1432" s="11">
        <v>0</v>
      </c>
      <c r="L1432" s="41">
        <v>139</v>
      </c>
      <c r="M1432" s="44">
        <v>0</v>
      </c>
      <c r="N1432" s="13">
        <v>0</v>
      </c>
      <c r="O1432" s="13">
        <v>0</v>
      </c>
      <c r="P1432" s="22">
        <v>0</v>
      </c>
      <c r="Q1432" s="22">
        <v>0</v>
      </c>
      <c r="R1432" s="14">
        <v>0</v>
      </c>
      <c r="S1432" s="22">
        <v>36</v>
      </c>
      <c r="T1432" s="22">
        <v>1</v>
      </c>
      <c r="U1432" s="22">
        <v>265</v>
      </c>
      <c r="V1432" s="22"/>
      <c r="W1432" s="22">
        <v>50</v>
      </c>
      <c r="X1432" s="22">
        <v>34</v>
      </c>
      <c r="Y1432" s="14">
        <v>265</v>
      </c>
      <c r="Z1432" s="10">
        <v>50</v>
      </c>
      <c r="AA1432" s="22">
        <v>34</v>
      </c>
      <c r="AB1432" s="22">
        <v>92.35</v>
      </c>
      <c r="AC1432" s="22">
        <v>1.3057871102508515E-3</v>
      </c>
      <c r="AD1432" s="42">
        <v>1.3999999999999999E-4</v>
      </c>
      <c r="AE1432" s="22">
        <v>1476</v>
      </c>
      <c r="AF1432" s="22">
        <v>1.4360249433297351E-2</v>
      </c>
      <c r="AG1432" s="22">
        <v>1.30547722120885E-3</v>
      </c>
      <c r="AH1432" s="22">
        <v>0</v>
      </c>
      <c r="AI1432" s="22">
        <v>0</v>
      </c>
      <c r="AJ1432" s="22">
        <v>0</v>
      </c>
      <c r="AK1432" s="22">
        <v>0</v>
      </c>
      <c r="AL1432" s="45">
        <v>0</v>
      </c>
      <c r="AM1432" s="45">
        <v>0</v>
      </c>
      <c r="AN1432" s="45">
        <v>0</v>
      </c>
      <c r="AO1432" s="45">
        <v>0</v>
      </c>
      <c r="AP1432" s="45">
        <v>0</v>
      </c>
      <c r="AQ1432" s="45">
        <v>0</v>
      </c>
      <c r="AR1432" s="45">
        <v>0</v>
      </c>
      <c r="AS1432" s="45" t="s">
        <v>4444</v>
      </c>
      <c r="AT1432" s="45" t="s">
        <v>4445</v>
      </c>
      <c r="AU1432" s="45">
        <v>1.4360249433297351E-2</v>
      </c>
      <c r="AV1432" s="10">
        <v>46.825115289109611</v>
      </c>
      <c r="AW1432" s="10">
        <v>46.825115289109611</v>
      </c>
      <c r="AX1432" s="17">
        <v>0</v>
      </c>
    </row>
    <row r="1433" spans="1:50" x14ac:dyDescent="0.25">
      <c r="A1433" s="22" t="s">
        <v>1672</v>
      </c>
      <c r="B1433" s="22" t="s">
        <v>3947</v>
      </c>
      <c r="C1433" s="22" t="s">
        <v>1829</v>
      </c>
      <c r="D1433" s="22">
        <v>8363</v>
      </c>
      <c r="E1433" s="22" t="s">
        <v>1830</v>
      </c>
      <c r="F1433" s="43">
        <v>0.17017399999999999</v>
      </c>
      <c r="G1433" s="43">
        <v>138.14181011554001</v>
      </c>
      <c r="H1433" s="43">
        <v>5.537121212121213</v>
      </c>
      <c r="I1433" s="9">
        <v>3.5984848484848487E-3</v>
      </c>
      <c r="J1433" s="9">
        <v>5.5335227272727279</v>
      </c>
      <c r="K1433" s="11">
        <v>1.2153409090909091</v>
      </c>
      <c r="L1433" s="41">
        <v>1088</v>
      </c>
      <c r="M1433" s="44">
        <v>91</v>
      </c>
      <c r="N1433" s="13">
        <v>67</v>
      </c>
      <c r="O1433" s="13">
        <v>14</v>
      </c>
      <c r="P1433" s="22">
        <v>2</v>
      </c>
      <c r="Q1433" s="22">
        <v>2</v>
      </c>
      <c r="R1433" s="14">
        <v>0</v>
      </c>
      <c r="S1433" s="22">
        <v>190</v>
      </c>
      <c r="T1433" s="22">
        <v>0.7805103297304693</v>
      </c>
      <c r="U1433" s="22">
        <v>1643</v>
      </c>
      <c r="V1433" s="22"/>
      <c r="W1433" s="22">
        <v>348</v>
      </c>
      <c r="X1433" s="22">
        <v>200</v>
      </c>
      <c r="Y1433" s="14">
        <v>1552</v>
      </c>
      <c r="Z1433" s="10">
        <v>346</v>
      </c>
      <c r="AA1433" s="22">
        <v>198</v>
      </c>
      <c r="AB1433" s="22">
        <v>613.70000000000005</v>
      </c>
      <c r="AC1433" s="22">
        <v>1.231879036894541E-3</v>
      </c>
      <c r="AD1433" s="42">
        <v>8.8999999999999995E-4</v>
      </c>
      <c r="AE1433" s="22">
        <v>1477</v>
      </c>
      <c r="AF1433" s="22">
        <v>0.11412087252437696</v>
      </c>
      <c r="AG1433" s="22">
        <v>1.29682809686792E-3</v>
      </c>
      <c r="AH1433" s="22">
        <v>0</v>
      </c>
      <c r="AI1433" s="22">
        <v>0</v>
      </c>
      <c r="AJ1433" s="22">
        <v>0</v>
      </c>
      <c r="AK1433" s="22">
        <v>0</v>
      </c>
      <c r="AL1433" s="45">
        <v>0</v>
      </c>
      <c r="AM1433" s="45">
        <v>0</v>
      </c>
      <c r="AN1433" s="45">
        <v>0</v>
      </c>
      <c r="AO1433" s="45">
        <v>0</v>
      </c>
      <c r="AP1433" s="45">
        <v>0</v>
      </c>
      <c r="AQ1433" s="45">
        <v>0</v>
      </c>
      <c r="AR1433" s="45">
        <v>0</v>
      </c>
      <c r="AS1433" s="45" t="s">
        <v>4444</v>
      </c>
      <c r="AT1433" s="45" t="s">
        <v>4445</v>
      </c>
      <c r="AU1433" s="45">
        <v>0.11404670722892056</v>
      </c>
      <c r="AV1433" s="10">
        <v>62.527980285450248</v>
      </c>
      <c r="AW1433" s="10">
        <v>62.848542892324524</v>
      </c>
      <c r="AX1433" s="17">
        <v>6.4988370502120664E-4</v>
      </c>
    </row>
    <row r="1434" spans="1:50" x14ac:dyDescent="0.25">
      <c r="A1434" s="22" t="s">
        <v>1672</v>
      </c>
      <c r="B1434" s="22" t="s">
        <v>3957</v>
      </c>
      <c r="C1434" s="22" t="s">
        <v>2017</v>
      </c>
      <c r="D1434" s="22">
        <v>5890</v>
      </c>
      <c r="E1434" s="22" t="s">
        <v>2083</v>
      </c>
      <c r="F1434" s="43">
        <v>0.27036199999999999</v>
      </c>
      <c r="G1434" s="43">
        <v>110.70436909182</v>
      </c>
      <c r="H1434" s="43">
        <v>4.7401515151515152</v>
      </c>
      <c r="I1434" s="9">
        <v>0</v>
      </c>
      <c r="J1434" s="9">
        <v>4.7401515151515152</v>
      </c>
      <c r="K1434" s="11">
        <v>0</v>
      </c>
      <c r="L1434" s="41">
        <v>2193</v>
      </c>
      <c r="M1434" s="44">
        <v>0</v>
      </c>
      <c r="N1434" s="13">
        <v>0</v>
      </c>
      <c r="O1434" s="13">
        <v>0</v>
      </c>
      <c r="P1434" s="22">
        <v>0</v>
      </c>
      <c r="Q1434" s="22">
        <v>0</v>
      </c>
      <c r="R1434" s="14">
        <v>0</v>
      </c>
      <c r="S1434" s="22">
        <v>110</v>
      </c>
      <c r="T1434" s="22">
        <v>1</v>
      </c>
      <c r="U1434" s="22">
        <v>3995</v>
      </c>
      <c r="V1434" s="22"/>
      <c r="W1434" s="22">
        <v>722</v>
      </c>
      <c r="X1434" s="22">
        <v>477</v>
      </c>
      <c r="Y1434" s="14">
        <v>3995</v>
      </c>
      <c r="Z1434" s="10">
        <v>722</v>
      </c>
      <c r="AA1434" s="22">
        <v>477</v>
      </c>
      <c r="AB1434" s="22">
        <v>1348.69</v>
      </c>
      <c r="AC1434" s="22">
        <v>2.4421981012850303E-3</v>
      </c>
      <c r="AD1434" s="42">
        <v>3.6700000000000001E-3</v>
      </c>
      <c r="AE1434" s="22">
        <v>1478</v>
      </c>
      <c r="AF1434" s="22">
        <v>5.3158830404416102E-2</v>
      </c>
      <c r="AG1434" s="22">
        <v>1.2965568391321001E-3</v>
      </c>
      <c r="AH1434" s="22">
        <v>0</v>
      </c>
      <c r="AI1434" s="22">
        <v>0</v>
      </c>
      <c r="AJ1434" s="22">
        <v>0</v>
      </c>
      <c r="AK1434" s="22">
        <v>0</v>
      </c>
      <c r="AL1434" s="45">
        <v>0</v>
      </c>
      <c r="AM1434" s="45">
        <v>0</v>
      </c>
      <c r="AN1434" s="45">
        <v>0</v>
      </c>
      <c r="AO1434" s="45">
        <v>0</v>
      </c>
      <c r="AP1434" s="45">
        <v>0</v>
      </c>
      <c r="AQ1434" s="45">
        <v>0</v>
      </c>
      <c r="AR1434" s="45">
        <v>0</v>
      </c>
      <c r="AS1434" s="45" t="s">
        <v>4444</v>
      </c>
      <c r="AT1434" s="45" t="s">
        <v>4445</v>
      </c>
      <c r="AU1434" s="45">
        <v>5.3158830404416095E-2</v>
      </c>
      <c r="AV1434" s="10">
        <v>152.31580629694741</v>
      </c>
      <c r="AW1434" s="10">
        <v>152.31580629694741</v>
      </c>
      <c r="AX1434" s="17">
        <v>0</v>
      </c>
    </row>
    <row r="1435" spans="1:50" x14ac:dyDescent="0.25">
      <c r="A1435" s="22" t="s">
        <v>1672</v>
      </c>
      <c r="B1435" s="22" t="s">
        <v>3957</v>
      </c>
      <c r="C1435" s="22" t="s">
        <v>1747</v>
      </c>
      <c r="D1435" s="22">
        <v>2984</v>
      </c>
      <c r="E1435" s="22" t="s">
        <v>2020</v>
      </c>
      <c r="F1435" s="43">
        <v>0.35529100000000002</v>
      </c>
      <c r="G1435" s="43">
        <v>335.34975503864001</v>
      </c>
      <c r="H1435" s="43">
        <v>16.884848484848487</v>
      </c>
      <c r="I1435" s="9">
        <v>2.1918560606060606</v>
      </c>
      <c r="J1435" s="9">
        <v>14.692992424242425</v>
      </c>
      <c r="K1435" s="11">
        <v>16.795643939393941</v>
      </c>
      <c r="L1435" s="41">
        <v>10573</v>
      </c>
      <c r="M1435" s="44">
        <v>15059</v>
      </c>
      <c r="N1435" s="13">
        <v>1799</v>
      </c>
      <c r="O1435" s="13">
        <v>722</v>
      </c>
      <c r="P1435" s="22">
        <v>1639</v>
      </c>
      <c r="Q1435" s="22">
        <v>585</v>
      </c>
      <c r="R1435" s="14">
        <v>0</v>
      </c>
      <c r="S1435" s="22">
        <v>928</v>
      </c>
      <c r="T1435" s="22">
        <v>5.2831119885140554E-3</v>
      </c>
      <c r="U1435" s="22">
        <v>15161</v>
      </c>
      <c r="V1435" s="22"/>
      <c r="W1435" s="22">
        <v>1817</v>
      </c>
      <c r="X1435" s="22">
        <v>734</v>
      </c>
      <c r="Y1435" s="14">
        <v>102</v>
      </c>
      <c r="Z1435" s="10">
        <v>178</v>
      </c>
      <c r="AA1435" s="22">
        <v>149</v>
      </c>
      <c r="AB1435" s="22">
        <v>253.04</v>
      </c>
      <c r="AC1435" s="22">
        <v>1.0594640212546519E-3</v>
      </c>
      <c r="AD1435" s="42">
        <v>3.8999999999999999E-4</v>
      </c>
      <c r="AE1435" s="22">
        <v>1479</v>
      </c>
      <c r="AF1435" s="22">
        <v>3.2406271222000002E-2</v>
      </c>
      <c r="AG1435" s="22">
        <v>1.29625084888E-3</v>
      </c>
      <c r="AH1435" s="22">
        <v>0</v>
      </c>
      <c r="AI1435" s="22">
        <v>0</v>
      </c>
      <c r="AJ1435" s="22">
        <v>0</v>
      </c>
      <c r="AK1435" s="22">
        <v>0</v>
      </c>
      <c r="AL1435" s="45">
        <v>0</v>
      </c>
      <c r="AM1435" s="45">
        <v>0</v>
      </c>
      <c r="AN1435" s="45">
        <v>0</v>
      </c>
      <c r="AO1435" s="45">
        <v>0</v>
      </c>
      <c r="AP1435" s="45">
        <v>0</v>
      </c>
      <c r="AQ1435" s="45">
        <v>0</v>
      </c>
      <c r="AR1435" s="45">
        <v>0</v>
      </c>
      <c r="AS1435" s="45" t="s">
        <v>4444</v>
      </c>
      <c r="AT1435" s="45" t="s">
        <v>4445</v>
      </c>
      <c r="AU1435" s="45">
        <v>2.8199548132756842E-2</v>
      </c>
      <c r="AV1435" s="10">
        <v>12.114618646798746</v>
      </c>
      <c r="AW1435" s="10">
        <v>107.61127063890882</v>
      </c>
      <c r="AX1435" s="17">
        <v>0.12981200646087579</v>
      </c>
    </row>
    <row r="1436" spans="1:50" x14ac:dyDescent="0.25">
      <c r="A1436" s="22" t="s">
        <v>2195</v>
      </c>
      <c r="B1436" s="22" t="s">
        <v>3960</v>
      </c>
      <c r="C1436" s="22" t="s">
        <v>2395</v>
      </c>
      <c r="D1436" s="22">
        <v>8296</v>
      </c>
      <c r="E1436" s="22" t="s">
        <v>2414</v>
      </c>
      <c r="F1436" s="43">
        <v>3.5679000000000002E-2</v>
      </c>
      <c r="G1436" s="43">
        <v>26.80431442523</v>
      </c>
      <c r="H1436" s="43">
        <v>2.2030303030303031</v>
      </c>
      <c r="I1436" s="9">
        <v>0</v>
      </c>
      <c r="J1436" s="9">
        <v>2.2030303030303031</v>
      </c>
      <c r="K1436" s="11">
        <v>0</v>
      </c>
      <c r="L1436" s="41">
        <v>9</v>
      </c>
      <c r="M1436" s="44">
        <v>0</v>
      </c>
      <c r="N1436" s="13">
        <v>0</v>
      </c>
      <c r="O1436" s="13">
        <v>0</v>
      </c>
      <c r="P1436" s="22">
        <v>0</v>
      </c>
      <c r="Q1436" s="22">
        <v>0</v>
      </c>
      <c r="R1436" s="14">
        <v>0</v>
      </c>
      <c r="S1436" s="22">
        <v>22</v>
      </c>
      <c r="T1436" s="22">
        <v>1</v>
      </c>
      <c r="U1436" s="22">
        <v>29</v>
      </c>
      <c r="V1436" s="22"/>
      <c r="W1436" s="22">
        <v>7</v>
      </c>
      <c r="X1436" s="22">
        <v>6</v>
      </c>
      <c r="Y1436" s="14">
        <v>29</v>
      </c>
      <c r="Z1436" s="10">
        <v>7</v>
      </c>
      <c r="AA1436" s="22">
        <v>6</v>
      </c>
      <c r="AB1436" s="22">
        <v>12.2</v>
      </c>
      <c r="AC1436" s="22">
        <v>1.331091683002217E-3</v>
      </c>
      <c r="AD1436" s="42">
        <v>2.0000000000000002E-5</v>
      </c>
      <c r="AE1436" s="22">
        <v>1480</v>
      </c>
      <c r="AF1436" s="22">
        <v>9.0651384449629505E-3</v>
      </c>
      <c r="AG1436" s="22">
        <v>1.2950197778518501E-3</v>
      </c>
      <c r="AH1436" s="22">
        <v>0</v>
      </c>
      <c r="AI1436" s="22">
        <v>0</v>
      </c>
      <c r="AJ1436" s="22">
        <v>0</v>
      </c>
      <c r="AK1436" s="22">
        <v>0</v>
      </c>
      <c r="AL1436" s="45">
        <v>0</v>
      </c>
      <c r="AM1436" s="45">
        <v>0</v>
      </c>
      <c r="AN1436" s="45">
        <v>0</v>
      </c>
      <c r="AO1436" s="45">
        <v>0</v>
      </c>
      <c r="AP1436" s="45">
        <v>0</v>
      </c>
      <c r="AQ1436" s="45">
        <v>0</v>
      </c>
      <c r="AR1436" s="45">
        <v>0</v>
      </c>
      <c r="AS1436" s="45" t="s">
        <v>4444</v>
      </c>
      <c r="AT1436" s="45" t="s">
        <v>4445</v>
      </c>
      <c r="AU1436" s="45">
        <v>9.0651384449629505E-3</v>
      </c>
      <c r="AV1436" s="10">
        <v>3.1774415405777163</v>
      </c>
      <c r="AW1436" s="10">
        <v>3.1774415405777163</v>
      </c>
      <c r="AX1436" s="17">
        <v>0</v>
      </c>
    </row>
    <row r="1437" spans="1:50" x14ac:dyDescent="0.25">
      <c r="A1437" s="22" t="s">
        <v>1672</v>
      </c>
      <c r="B1437" s="22" t="s">
        <v>3947</v>
      </c>
      <c r="C1437" s="22" t="s">
        <v>1829</v>
      </c>
      <c r="D1437" s="22">
        <v>2953</v>
      </c>
      <c r="E1437" s="22" t="s">
        <v>1885</v>
      </c>
      <c r="F1437" s="43">
        <v>0.605078</v>
      </c>
      <c r="G1437" s="43">
        <v>320.53208757465001</v>
      </c>
      <c r="H1437" s="43">
        <v>13.702651515151516</v>
      </c>
      <c r="I1437" s="9">
        <v>0.43882575757575765</v>
      </c>
      <c r="J1437" s="9">
        <v>13.263825757575759</v>
      </c>
      <c r="K1437" s="11">
        <v>0.91609848484848488</v>
      </c>
      <c r="L1437" s="41">
        <v>1443</v>
      </c>
      <c r="M1437" s="44">
        <v>2</v>
      </c>
      <c r="N1437" s="13">
        <v>1</v>
      </c>
      <c r="O1437" s="13">
        <v>0</v>
      </c>
      <c r="P1437" s="22">
        <v>1</v>
      </c>
      <c r="Q1437" s="22">
        <v>0</v>
      </c>
      <c r="R1437" s="14">
        <v>0</v>
      </c>
      <c r="S1437" s="22">
        <v>456</v>
      </c>
      <c r="T1437" s="22">
        <v>0.93314443676572223</v>
      </c>
      <c r="U1437" s="22">
        <v>2459</v>
      </c>
      <c r="V1437" s="22"/>
      <c r="W1437" s="22">
        <v>446</v>
      </c>
      <c r="X1437" s="22">
        <v>294</v>
      </c>
      <c r="Y1437" s="14">
        <v>2457</v>
      </c>
      <c r="Z1437" s="10">
        <v>445</v>
      </c>
      <c r="AA1437" s="22">
        <v>294</v>
      </c>
      <c r="AB1437" s="22">
        <v>830.78</v>
      </c>
      <c r="AC1437" s="22">
        <v>1.8877298824539087E-3</v>
      </c>
      <c r="AD1437" s="42">
        <v>1.75E-3</v>
      </c>
      <c r="AE1437" s="22">
        <v>1481</v>
      </c>
      <c r="AF1437" s="22">
        <v>0.15107112694389924</v>
      </c>
      <c r="AG1437" s="22">
        <v>1.29120621319572E-3</v>
      </c>
      <c r="AH1437" s="22">
        <v>0</v>
      </c>
      <c r="AI1437" s="22">
        <v>0</v>
      </c>
      <c r="AJ1437" s="22">
        <v>0</v>
      </c>
      <c r="AK1437" s="22">
        <v>0</v>
      </c>
      <c r="AL1437" s="45">
        <v>0</v>
      </c>
      <c r="AM1437" s="45">
        <v>0</v>
      </c>
      <c r="AN1437" s="45">
        <v>0</v>
      </c>
      <c r="AO1437" s="45">
        <v>0</v>
      </c>
      <c r="AP1437" s="45">
        <v>0</v>
      </c>
      <c r="AQ1437" s="45">
        <v>0</v>
      </c>
      <c r="AR1437" s="45">
        <v>0</v>
      </c>
      <c r="AS1437" s="45" t="s">
        <v>4444</v>
      </c>
      <c r="AT1437" s="45" t="s">
        <v>4445</v>
      </c>
      <c r="AU1437" s="45">
        <v>0.14623309237404417</v>
      </c>
      <c r="AV1437" s="10">
        <v>33.549897905273227</v>
      </c>
      <c r="AW1437" s="10">
        <v>32.548445058742224</v>
      </c>
      <c r="AX1437" s="17">
        <v>3.2024879060124398E-2</v>
      </c>
    </row>
    <row r="1438" spans="1:50" x14ac:dyDescent="0.25">
      <c r="A1438" s="22" t="s">
        <v>2195</v>
      </c>
      <c r="B1438" s="22" t="s">
        <v>3956</v>
      </c>
      <c r="C1438" s="22" t="s">
        <v>2652</v>
      </c>
      <c r="D1438" s="22">
        <v>2406</v>
      </c>
      <c r="E1438" s="22" t="s">
        <v>2885</v>
      </c>
      <c r="F1438" s="43">
        <v>4.0939999999999997E-2</v>
      </c>
      <c r="G1438" s="43">
        <v>19.881552597070002</v>
      </c>
      <c r="H1438" s="43">
        <v>1.5683712121212123</v>
      </c>
      <c r="I1438" s="9">
        <v>0</v>
      </c>
      <c r="J1438" s="9">
        <v>1.5683712121212123</v>
      </c>
      <c r="K1438" s="11">
        <v>0</v>
      </c>
      <c r="L1438" s="41">
        <v>23</v>
      </c>
      <c r="M1438" s="44">
        <v>0</v>
      </c>
      <c r="N1438" s="13">
        <v>0</v>
      </c>
      <c r="O1438" s="13">
        <v>0</v>
      </c>
      <c r="P1438" s="22">
        <v>0</v>
      </c>
      <c r="Q1438" s="22">
        <v>0</v>
      </c>
      <c r="R1438" s="14">
        <v>0</v>
      </c>
      <c r="S1438" s="22">
        <v>24</v>
      </c>
      <c r="T1438" s="22">
        <v>1</v>
      </c>
      <c r="U1438" s="22">
        <v>54</v>
      </c>
      <c r="V1438" s="22"/>
      <c r="W1438" s="22">
        <v>12</v>
      </c>
      <c r="X1438" s="22">
        <v>9</v>
      </c>
      <c r="Y1438" s="14">
        <v>54</v>
      </c>
      <c r="Z1438" s="10">
        <v>12</v>
      </c>
      <c r="AA1438" s="22">
        <v>9</v>
      </c>
      <c r="AB1438" s="22">
        <v>21.3</v>
      </c>
      <c r="AC1438" s="22">
        <v>2.0591953168704459E-3</v>
      </c>
      <c r="AD1438" s="42">
        <v>5.0000000000000002E-5</v>
      </c>
      <c r="AE1438" s="22">
        <v>1482</v>
      </c>
      <c r="AF1438" s="22">
        <v>5.1531956919317204E-3</v>
      </c>
      <c r="AG1438" s="22">
        <v>1.2882989229829301E-3</v>
      </c>
      <c r="AH1438" s="22">
        <v>0</v>
      </c>
      <c r="AI1438" s="22">
        <v>0</v>
      </c>
      <c r="AJ1438" s="22">
        <v>0</v>
      </c>
      <c r="AK1438" s="22">
        <v>0</v>
      </c>
      <c r="AL1438" s="45">
        <v>0</v>
      </c>
      <c r="AM1438" s="45">
        <v>0</v>
      </c>
      <c r="AN1438" s="45">
        <v>0</v>
      </c>
      <c r="AO1438" s="45">
        <v>0</v>
      </c>
      <c r="AP1438" s="45">
        <v>0</v>
      </c>
      <c r="AQ1438" s="45">
        <v>0</v>
      </c>
      <c r="AR1438" s="45">
        <v>0</v>
      </c>
      <c r="AS1438" s="45" t="s">
        <v>4444</v>
      </c>
      <c r="AT1438" s="45" t="s">
        <v>4445</v>
      </c>
      <c r="AU1438" s="45">
        <v>5.1531956919317204E-3</v>
      </c>
      <c r="AV1438" s="10">
        <v>7.6512498490520455</v>
      </c>
      <c r="AW1438" s="10">
        <v>7.6512498490520455</v>
      </c>
      <c r="AX1438" s="17">
        <v>0</v>
      </c>
    </row>
    <row r="1439" spans="1:50" x14ac:dyDescent="0.25">
      <c r="A1439" s="22" t="s">
        <v>964</v>
      </c>
      <c r="B1439" s="22" t="s">
        <v>3952</v>
      </c>
      <c r="C1439" s="22" t="s">
        <v>1064</v>
      </c>
      <c r="D1439" s="22">
        <v>5720</v>
      </c>
      <c r="E1439" s="22" t="s">
        <v>1068</v>
      </c>
      <c r="F1439" s="43">
        <v>0.24690000000000001</v>
      </c>
      <c r="G1439" s="43">
        <v>171.08106776305999</v>
      </c>
      <c r="H1439" s="43">
        <v>6.0859848484848484</v>
      </c>
      <c r="I1439" s="9">
        <v>2.6174242424242422</v>
      </c>
      <c r="J1439" s="9">
        <v>3.4687500000000004</v>
      </c>
      <c r="K1439" s="11">
        <v>6.0859848484848484</v>
      </c>
      <c r="L1439" s="41">
        <v>724</v>
      </c>
      <c r="M1439" s="44">
        <v>1613</v>
      </c>
      <c r="N1439" s="13">
        <v>598</v>
      </c>
      <c r="O1439" s="13">
        <v>269</v>
      </c>
      <c r="P1439" s="22">
        <v>268</v>
      </c>
      <c r="Q1439" s="22">
        <v>86</v>
      </c>
      <c r="R1439" s="14">
        <v>0</v>
      </c>
      <c r="S1439" s="22">
        <v>226</v>
      </c>
      <c r="T1439" s="22">
        <v>0</v>
      </c>
      <c r="U1439" s="22">
        <v>1613</v>
      </c>
      <c r="V1439" s="22"/>
      <c r="W1439" s="22">
        <v>598</v>
      </c>
      <c r="X1439" s="22">
        <v>269</v>
      </c>
      <c r="Y1439" s="14">
        <v>0</v>
      </c>
      <c r="Z1439" s="10">
        <v>330</v>
      </c>
      <c r="AA1439" s="22">
        <v>183</v>
      </c>
      <c r="AB1439" s="22">
        <v>452.1</v>
      </c>
      <c r="AC1439" s="22">
        <v>1.4431754677960394E-3</v>
      </c>
      <c r="AD1439" s="42">
        <v>9.8999999999999999E-4</v>
      </c>
      <c r="AE1439" s="22">
        <v>1483</v>
      </c>
      <c r="AF1439" s="22">
        <v>0.10163139931535449</v>
      </c>
      <c r="AG1439" s="22">
        <v>1.2864734090551201E-3</v>
      </c>
      <c r="AH1439" s="22">
        <v>0</v>
      </c>
      <c r="AI1439" s="22">
        <v>0</v>
      </c>
      <c r="AJ1439" s="22">
        <v>0</v>
      </c>
      <c r="AK1439" s="22">
        <v>0</v>
      </c>
      <c r="AL1439" s="45">
        <v>0</v>
      </c>
      <c r="AM1439" s="45">
        <v>0</v>
      </c>
      <c r="AN1439" s="45">
        <v>0</v>
      </c>
      <c r="AO1439" s="45">
        <v>0</v>
      </c>
      <c r="AP1439" s="45">
        <v>0</v>
      </c>
      <c r="AQ1439" s="45">
        <v>0</v>
      </c>
      <c r="AR1439" s="45">
        <v>0</v>
      </c>
      <c r="AS1439" s="45" t="s">
        <v>4444</v>
      </c>
      <c r="AT1439" s="45" t="s">
        <v>4445</v>
      </c>
      <c r="AU1439" s="45">
        <v>5.7925533032324568E-2</v>
      </c>
      <c r="AV1439" s="10">
        <v>95.13513513513513</v>
      </c>
      <c r="AW1439" s="10">
        <v>98.258542353893077</v>
      </c>
      <c r="AX1439" s="17">
        <v>0.43007406485342625</v>
      </c>
    </row>
    <row r="1440" spans="1:50" x14ac:dyDescent="0.25">
      <c r="A1440" s="22" t="s">
        <v>8</v>
      </c>
      <c r="B1440" s="22" t="s">
        <v>3946</v>
      </c>
      <c r="C1440" s="22" t="s">
        <v>70</v>
      </c>
      <c r="D1440" s="22">
        <v>3</v>
      </c>
      <c r="E1440" s="22" t="s">
        <v>314</v>
      </c>
      <c r="F1440" s="43">
        <v>0.13078200000000001</v>
      </c>
      <c r="G1440" s="43">
        <v>90.570270597679993</v>
      </c>
      <c r="H1440" s="43">
        <v>3.5066287878787881</v>
      </c>
      <c r="I1440" s="9">
        <v>0</v>
      </c>
      <c r="J1440" s="9">
        <v>3.5066287878787881</v>
      </c>
      <c r="K1440" s="11">
        <v>0</v>
      </c>
      <c r="L1440" s="41">
        <v>845</v>
      </c>
      <c r="M1440" s="44">
        <v>0</v>
      </c>
      <c r="N1440" s="13">
        <v>0</v>
      </c>
      <c r="O1440" s="13">
        <v>0</v>
      </c>
      <c r="P1440" s="22">
        <v>0</v>
      </c>
      <c r="Q1440" s="22">
        <v>0</v>
      </c>
      <c r="R1440" s="14">
        <v>0</v>
      </c>
      <c r="S1440" s="22">
        <v>100</v>
      </c>
      <c r="T1440" s="22">
        <v>1</v>
      </c>
      <c r="U1440" s="22">
        <v>1547</v>
      </c>
      <c r="V1440" s="22"/>
      <c r="W1440" s="22">
        <v>281</v>
      </c>
      <c r="X1440" s="22">
        <v>186</v>
      </c>
      <c r="Y1440" s="14">
        <v>1547</v>
      </c>
      <c r="Z1440" s="10">
        <v>281</v>
      </c>
      <c r="AA1440" s="22">
        <v>186</v>
      </c>
      <c r="AB1440" s="22">
        <v>524.20000000000005</v>
      </c>
      <c r="AC1440" s="22">
        <v>1.4439837613044525E-3</v>
      </c>
      <c r="AD1440" s="42">
        <v>8.4000000000000003E-4</v>
      </c>
      <c r="AE1440" s="22">
        <v>1484</v>
      </c>
      <c r="AF1440" s="22">
        <v>7.9740480401598285E-2</v>
      </c>
      <c r="AG1440" s="22">
        <v>1.28613678067094E-3</v>
      </c>
      <c r="AH1440" s="22">
        <v>0</v>
      </c>
      <c r="AI1440" s="22">
        <v>0</v>
      </c>
      <c r="AJ1440" s="22">
        <v>0</v>
      </c>
      <c r="AK1440" s="22">
        <v>0</v>
      </c>
      <c r="AL1440" s="45">
        <v>0</v>
      </c>
      <c r="AM1440" s="45">
        <v>0</v>
      </c>
      <c r="AN1440" s="45">
        <v>0</v>
      </c>
      <c r="AO1440" s="45">
        <v>0</v>
      </c>
      <c r="AP1440" s="45">
        <v>0</v>
      </c>
      <c r="AQ1440" s="45">
        <v>0</v>
      </c>
      <c r="AR1440" s="45">
        <v>0</v>
      </c>
      <c r="AS1440" s="45" t="s">
        <v>4444</v>
      </c>
      <c r="AT1440" s="45" t="s">
        <v>4445</v>
      </c>
      <c r="AU1440" s="45">
        <v>7.9740480401598285E-2</v>
      </c>
      <c r="AV1440" s="10">
        <v>80.133945449635434</v>
      </c>
      <c r="AW1440" s="10">
        <v>80.133945449635434</v>
      </c>
      <c r="AX1440" s="17">
        <v>0</v>
      </c>
    </row>
    <row r="1441" spans="1:50" x14ac:dyDescent="0.25">
      <c r="A1441" s="22" t="s">
        <v>2195</v>
      </c>
      <c r="B1441" s="22" t="s">
        <v>3962</v>
      </c>
      <c r="C1441" s="22" t="s">
        <v>2200</v>
      </c>
      <c r="D1441" s="22">
        <v>2615</v>
      </c>
      <c r="E1441" s="22" t="s">
        <v>2316</v>
      </c>
      <c r="F1441" s="43">
        <v>0.73072099999999995</v>
      </c>
      <c r="G1441" s="43">
        <v>613.38801962481</v>
      </c>
      <c r="H1441" s="43">
        <v>26.240719696969698</v>
      </c>
      <c r="I1441" s="9">
        <v>0</v>
      </c>
      <c r="J1441" s="9">
        <v>26.240719696969698</v>
      </c>
      <c r="K1441" s="11">
        <v>2.6530303030303033</v>
      </c>
      <c r="L1441" s="41">
        <v>14537</v>
      </c>
      <c r="M1441" s="44">
        <v>941</v>
      </c>
      <c r="N1441" s="13">
        <v>940</v>
      </c>
      <c r="O1441" s="13">
        <v>616</v>
      </c>
      <c r="P1441" s="22">
        <v>1</v>
      </c>
      <c r="Q1441" s="22">
        <v>1</v>
      </c>
      <c r="R1441" s="14">
        <v>0</v>
      </c>
      <c r="S1441" s="22">
        <v>1770</v>
      </c>
      <c r="T1441" s="22">
        <v>0.89889643524767049</v>
      </c>
      <c r="U1441" s="22">
        <v>24682</v>
      </c>
      <c r="V1441" s="22"/>
      <c r="W1441" s="22">
        <v>5223</v>
      </c>
      <c r="X1441" s="22">
        <v>3438</v>
      </c>
      <c r="Y1441" s="14">
        <v>23741</v>
      </c>
      <c r="Z1441" s="10">
        <v>5222</v>
      </c>
      <c r="AA1441" s="22">
        <v>3437</v>
      </c>
      <c r="AB1441" s="22">
        <v>9290.83</v>
      </c>
      <c r="AC1441" s="22">
        <v>1.1912867167620242E-3</v>
      </c>
      <c r="AD1441" s="42">
        <v>1.294E-2</v>
      </c>
      <c r="AE1441" s="22">
        <v>1485</v>
      </c>
      <c r="AF1441" s="22">
        <v>0.4895165397232808</v>
      </c>
      <c r="AG1441" s="22">
        <v>1.2814569102703687E-3</v>
      </c>
      <c r="AH1441" s="22">
        <v>0</v>
      </c>
      <c r="AI1441" s="22">
        <v>0</v>
      </c>
      <c r="AJ1441" s="22">
        <v>0</v>
      </c>
      <c r="AK1441" s="22">
        <v>0</v>
      </c>
      <c r="AL1441" s="45">
        <v>0</v>
      </c>
      <c r="AM1441" s="45">
        <v>0</v>
      </c>
      <c r="AN1441" s="45">
        <v>0</v>
      </c>
      <c r="AO1441" s="45">
        <v>0</v>
      </c>
      <c r="AP1441" s="45">
        <v>0</v>
      </c>
      <c r="AQ1441" s="45">
        <v>0</v>
      </c>
      <c r="AR1441" s="45">
        <v>0</v>
      </c>
      <c r="AS1441" s="45" t="s">
        <v>4444</v>
      </c>
      <c r="AT1441" s="45" t="s">
        <v>4443</v>
      </c>
      <c r="AU1441" s="45">
        <v>0.4895165397232808</v>
      </c>
      <c r="AV1441" s="10">
        <v>199.00368817258627</v>
      </c>
      <c r="AW1441" s="10">
        <v>199.04179688345806</v>
      </c>
      <c r="AX1441" s="17">
        <v>0</v>
      </c>
    </row>
    <row r="1442" spans="1:50" x14ac:dyDescent="0.25">
      <c r="A1442" s="22" t="s">
        <v>8</v>
      </c>
      <c r="B1442" s="22" t="s">
        <v>3946</v>
      </c>
      <c r="C1442" s="22" t="s">
        <v>36</v>
      </c>
      <c r="D1442" s="22">
        <v>7910</v>
      </c>
      <c r="E1442" s="22" t="s">
        <v>37</v>
      </c>
      <c r="F1442" s="43">
        <v>4.6386999999999998E-2</v>
      </c>
      <c r="G1442" s="43">
        <v>37.391189286079999</v>
      </c>
      <c r="H1442" s="43">
        <v>1.6583333333333334</v>
      </c>
      <c r="I1442" s="9">
        <v>0</v>
      </c>
      <c r="J1442" s="9">
        <v>1.6583333333333334</v>
      </c>
      <c r="K1442" s="11">
        <v>0</v>
      </c>
      <c r="L1442" s="41">
        <v>548</v>
      </c>
      <c r="M1442" s="44">
        <v>0</v>
      </c>
      <c r="N1442" s="13">
        <v>0</v>
      </c>
      <c r="O1442" s="13">
        <v>0</v>
      </c>
      <c r="P1442" s="22">
        <v>0</v>
      </c>
      <c r="Q1442" s="22">
        <v>0</v>
      </c>
      <c r="R1442" s="14">
        <v>0</v>
      </c>
      <c r="S1442" s="22">
        <v>52</v>
      </c>
      <c r="T1442" s="22">
        <v>1</v>
      </c>
      <c r="U1442" s="22">
        <v>1007</v>
      </c>
      <c r="V1442" s="22"/>
      <c r="W1442" s="22">
        <v>184</v>
      </c>
      <c r="X1442" s="22">
        <v>122</v>
      </c>
      <c r="Y1442" s="14">
        <v>1007</v>
      </c>
      <c r="Z1442" s="10">
        <v>184</v>
      </c>
      <c r="AA1442" s="22">
        <v>122</v>
      </c>
      <c r="AB1442" s="22">
        <v>342.71</v>
      </c>
      <c r="AC1442" s="22">
        <v>1.2405863757125521E-3</v>
      </c>
      <c r="AD1442" s="42">
        <v>4.6999999999999999E-4</v>
      </c>
      <c r="AE1442" s="22">
        <v>1486</v>
      </c>
      <c r="AF1442" s="22">
        <v>2.1783945192310038E-2</v>
      </c>
      <c r="AG1442" s="22">
        <v>1.2814085407241199E-3</v>
      </c>
      <c r="AH1442" s="22">
        <v>0</v>
      </c>
      <c r="AI1442" s="22">
        <v>0</v>
      </c>
      <c r="AJ1442" s="22">
        <v>0</v>
      </c>
      <c r="AK1442" s="22">
        <v>0</v>
      </c>
      <c r="AL1442" s="45">
        <v>0</v>
      </c>
      <c r="AM1442" s="45">
        <v>0</v>
      </c>
      <c r="AN1442" s="45">
        <v>0</v>
      </c>
      <c r="AO1442" s="45">
        <v>0</v>
      </c>
      <c r="AP1442" s="45">
        <v>0</v>
      </c>
      <c r="AQ1442" s="45">
        <v>0</v>
      </c>
      <c r="AR1442" s="45">
        <v>0</v>
      </c>
      <c r="AS1442" s="45" t="s">
        <v>4444</v>
      </c>
      <c r="AT1442" s="45" t="s">
        <v>4445</v>
      </c>
      <c r="AU1442" s="45">
        <v>2.1783945192310038E-2</v>
      </c>
      <c r="AV1442" s="10">
        <v>110.95477386934672</v>
      </c>
      <c r="AW1442" s="10">
        <v>110.95477386934672</v>
      </c>
      <c r="AX1442" s="17">
        <v>0</v>
      </c>
    </row>
    <row r="1443" spans="1:50" x14ac:dyDescent="0.25">
      <c r="A1443" s="22" t="s">
        <v>8</v>
      </c>
      <c r="B1443" s="22" t="s">
        <v>3946</v>
      </c>
      <c r="C1443" s="22" t="s">
        <v>55</v>
      </c>
      <c r="D1443" s="22">
        <v>5530</v>
      </c>
      <c r="E1443" s="22" t="s">
        <v>388</v>
      </c>
      <c r="F1443" s="43">
        <v>0.13361799999999999</v>
      </c>
      <c r="G1443" s="43">
        <v>83.743207375599994</v>
      </c>
      <c r="H1443" s="43">
        <v>3.5407196969696968</v>
      </c>
      <c r="I1443" s="9">
        <v>0</v>
      </c>
      <c r="J1443" s="9">
        <v>3.5407196969696968</v>
      </c>
      <c r="K1443" s="11">
        <v>0.54053030303030303</v>
      </c>
      <c r="L1443" s="41">
        <v>765</v>
      </c>
      <c r="M1443" s="44">
        <v>2</v>
      </c>
      <c r="N1443" s="13">
        <v>2</v>
      </c>
      <c r="O1443" s="13">
        <v>2</v>
      </c>
      <c r="P1443" s="22">
        <v>0</v>
      </c>
      <c r="Q1443" s="22">
        <v>0</v>
      </c>
      <c r="R1443" s="14">
        <v>0</v>
      </c>
      <c r="S1443" s="22">
        <v>209</v>
      </c>
      <c r="T1443" s="22">
        <v>0.84733886065792996</v>
      </c>
      <c r="U1443" s="22">
        <v>1190</v>
      </c>
      <c r="V1443" s="22"/>
      <c r="W1443" s="22">
        <v>218</v>
      </c>
      <c r="X1443" s="22">
        <v>145</v>
      </c>
      <c r="Y1443" s="14">
        <v>1188</v>
      </c>
      <c r="Z1443" s="10">
        <v>218</v>
      </c>
      <c r="AA1443" s="22">
        <v>145</v>
      </c>
      <c r="AB1443" s="22">
        <v>405.58</v>
      </c>
      <c r="AC1443" s="22">
        <v>1.5955682160668217E-3</v>
      </c>
      <c r="AD1443" s="42">
        <v>7.2000000000000005E-4</v>
      </c>
      <c r="AE1443" s="22">
        <v>1487</v>
      </c>
      <c r="AF1443" s="22">
        <v>8.3174042529710598E-2</v>
      </c>
      <c r="AG1443" s="22">
        <v>1.2796006543032399E-3</v>
      </c>
      <c r="AH1443" s="22">
        <v>0</v>
      </c>
      <c r="AI1443" s="22">
        <v>0</v>
      </c>
      <c r="AJ1443" s="22">
        <v>0</v>
      </c>
      <c r="AK1443" s="22">
        <v>0</v>
      </c>
      <c r="AL1443" s="45">
        <v>0</v>
      </c>
      <c r="AM1443" s="45">
        <v>0</v>
      </c>
      <c r="AN1443" s="45">
        <v>0</v>
      </c>
      <c r="AO1443" s="45">
        <v>0</v>
      </c>
      <c r="AP1443" s="45">
        <v>0</v>
      </c>
      <c r="AQ1443" s="45">
        <v>0</v>
      </c>
      <c r="AR1443" s="45">
        <v>0</v>
      </c>
      <c r="AS1443" s="45" t="s">
        <v>4444</v>
      </c>
      <c r="AT1443" s="45" t="s">
        <v>4445</v>
      </c>
      <c r="AU1443" s="45">
        <v>8.3174042529710598E-2</v>
      </c>
      <c r="AV1443" s="10">
        <v>61.569403583845954</v>
      </c>
      <c r="AW1443" s="10">
        <v>61.569403583845954</v>
      </c>
      <c r="AX1443" s="17">
        <v>0</v>
      </c>
    </row>
    <row r="1444" spans="1:50" x14ac:dyDescent="0.25">
      <c r="A1444" s="22" t="s">
        <v>2906</v>
      </c>
      <c r="B1444" s="22" t="s">
        <v>3961</v>
      </c>
      <c r="C1444" s="22" t="s">
        <v>2932</v>
      </c>
      <c r="D1444" s="22">
        <v>8824</v>
      </c>
      <c r="E1444" s="22" t="s">
        <v>3518</v>
      </c>
      <c r="F1444" s="43">
        <v>0.12772600000000001</v>
      </c>
      <c r="G1444" s="43">
        <v>37.40442440476</v>
      </c>
      <c r="H1444" s="43">
        <v>1.2778409090909091</v>
      </c>
      <c r="I1444" s="9">
        <v>1.1375000000000002</v>
      </c>
      <c r="J1444" s="9">
        <v>0.1403409090909091</v>
      </c>
      <c r="K1444" s="11">
        <v>1.1808712121212122</v>
      </c>
      <c r="L1444" s="41">
        <v>7</v>
      </c>
      <c r="M1444" s="44">
        <v>51</v>
      </c>
      <c r="N1444" s="13">
        <v>0</v>
      </c>
      <c r="O1444" s="13">
        <v>0</v>
      </c>
      <c r="P1444" s="22">
        <v>0</v>
      </c>
      <c r="Q1444" s="22">
        <v>0</v>
      </c>
      <c r="R1444" s="14">
        <v>0</v>
      </c>
      <c r="S1444" s="22">
        <v>52</v>
      </c>
      <c r="T1444" s="22">
        <v>7.5885578775752194E-2</v>
      </c>
      <c r="U1444" s="22">
        <v>53</v>
      </c>
      <c r="V1444" s="22"/>
      <c r="W1444" s="22">
        <v>0</v>
      </c>
      <c r="X1444" s="22">
        <v>0</v>
      </c>
      <c r="Y1444" s="14">
        <v>2</v>
      </c>
      <c r="Z1444" s="10">
        <v>0</v>
      </c>
      <c r="AA1444" s="22">
        <v>0</v>
      </c>
      <c r="AB1444" s="22">
        <v>0.18</v>
      </c>
      <c r="AC1444" s="22">
        <v>3.4147297287041235E-3</v>
      </c>
      <c r="AD1444" s="42">
        <v>0</v>
      </c>
      <c r="AE1444" s="22">
        <v>1488</v>
      </c>
      <c r="AF1444" s="22">
        <v>7.6762514638506005E-3</v>
      </c>
      <c r="AG1444" s="22">
        <v>1.2793752439751E-3</v>
      </c>
      <c r="AH1444" s="22">
        <v>0</v>
      </c>
      <c r="AI1444" s="22">
        <v>0</v>
      </c>
      <c r="AJ1444" s="22">
        <v>0</v>
      </c>
      <c r="AK1444" s="22">
        <v>0</v>
      </c>
      <c r="AL1444" s="45">
        <v>0</v>
      </c>
      <c r="AM1444" s="45">
        <v>0</v>
      </c>
      <c r="AN1444" s="45">
        <v>0</v>
      </c>
      <c r="AO1444" s="45">
        <v>0</v>
      </c>
      <c r="AP1444" s="45">
        <v>0</v>
      </c>
      <c r="AQ1444" s="45">
        <v>0</v>
      </c>
      <c r="AR1444" s="45">
        <v>0</v>
      </c>
      <c r="AS1444" s="45" t="s">
        <v>4444</v>
      </c>
      <c r="AT1444" s="45" t="s">
        <v>4445</v>
      </c>
      <c r="AU1444" s="45">
        <v>8.4305651915122203E-4</v>
      </c>
      <c r="AV1444" s="10">
        <v>0</v>
      </c>
      <c r="AW1444" s="10">
        <v>0</v>
      </c>
      <c r="AX1444" s="17">
        <v>0.89017341040462439</v>
      </c>
    </row>
    <row r="1445" spans="1:50" x14ac:dyDescent="0.25">
      <c r="A1445" s="22" t="s">
        <v>2195</v>
      </c>
      <c r="B1445" s="22" t="s">
        <v>3962</v>
      </c>
      <c r="C1445" s="22" t="s">
        <v>2249</v>
      </c>
      <c r="D1445" s="22">
        <v>2681</v>
      </c>
      <c r="E1445" s="22" t="s">
        <v>2297</v>
      </c>
      <c r="F1445" s="43">
        <v>0.13427500000000001</v>
      </c>
      <c r="G1445" s="43">
        <v>109.36580661291001</v>
      </c>
      <c r="H1445" s="43">
        <v>3.9448863636363636</v>
      </c>
      <c r="I1445" s="9">
        <v>0</v>
      </c>
      <c r="J1445" s="9">
        <v>3.9448863636363636</v>
      </c>
      <c r="K1445" s="11">
        <v>3.4460227272727271</v>
      </c>
      <c r="L1445" s="41">
        <v>2669</v>
      </c>
      <c r="M1445" s="44">
        <v>338</v>
      </c>
      <c r="N1445" s="13">
        <v>334</v>
      </c>
      <c r="O1445" s="13">
        <v>137</v>
      </c>
      <c r="P1445" s="22">
        <v>98</v>
      </c>
      <c r="Q1445" s="22">
        <v>35</v>
      </c>
      <c r="R1445" s="14">
        <v>0</v>
      </c>
      <c r="S1445" s="22">
        <v>304</v>
      </c>
      <c r="T1445" s="22">
        <v>0.12645830332709207</v>
      </c>
      <c r="U1445" s="22">
        <v>952</v>
      </c>
      <c r="V1445" s="22"/>
      <c r="W1445" s="22">
        <v>445</v>
      </c>
      <c r="X1445" s="22">
        <v>210</v>
      </c>
      <c r="Y1445" s="14">
        <v>614</v>
      </c>
      <c r="Z1445" s="10">
        <v>347</v>
      </c>
      <c r="AA1445" s="22">
        <v>175</v>
      </c>
      <c r="AB1445" s="22">
        <v>530.65</v>
      </c>
      <c r="AC1445" s="22">
        <v>1.2277603408097537E-3</v>
      </c>
      <c r="AD1445" s="42">
        <v>8.8999999999999995E-4</v>
      </c>
      <c r="AE1445" s="22">
        <v>1489</v>
      </c>
      <c r="AF1445" s="22">
        <v>8.8080998801254862E-2</v>
      </c>
      <c r="AG1445" s="22">
        <v>1.27653621451094E-3</v>
      </c>
      <c r="AH1445" s="22">
        <v>0</v>
      </c>
      <c r="AI1445" s="22">
        <v>1</v>
      </c>
      <c r="AJ1445" s="22">
        <v>0</v>
      </c>
      <c r="AK1445" s="22">
        <v>0</v>
      </c>
      <c r="AL1445" s="45">
        <v>0</v>
      </c>
      <c r="AM1445" s="45">
        <v>0</v>
      </c>
      <c r="AN1445" s="45">
        <v>0</v>
      </c>
      <c r="AO1445" s="45">
        <v>0</v>
      </c>
      <c r="AP1445" s="45">
        <v>0</v>
      </c>
      <c r="AQ1445" s="45">
        <v>0</v>
      </c>
      <c r="AR1445" s="45">
        <v>0</v>
      </c>
      <c r="AS1445" s="45" t="s">
        <v>4444</v>
      </c>
      <c r="AT1445" s="45" t="s">
        <v>4445</v>
      </c>
      <c r="AU1445" s="45">
        <v>8.8080998801254862E-2</v>
      </c>
      <c r="AV1445" s="10">
        <v>87.961976091026941</v>
      </c>
      <c r="AW1445" s="10">
        <v>112.80426328676364</v>
      </c>
      <c r="AX1445" s="17">
        <v>0</v>
      </c>
    </row>
    <row r="1446" spans="1:50" x14ac:dyDescent="0.25">
      <c r="A1446" s="22" t="s">
        <v>2195</v>
      </c>
      <c r="B1446" s="22" t="s">
        <v>3962</v>
      </c>
      <c r="C1446" s="22" t="s">
        <v>2200</v>
      </c>
      <c r="D1446" s="22">
        <v>5809</v>
      </c>
      <c r="E1446" s="22" t="s">
        <v>2257</v>
      </c>
      <c r="F1446" s="43">
        <v>3.8699999999999997E-4</v>
      </c>
      <c r="G1446" s="43">
        <v>30.67778325399</v>
      </c>
      <c r="H1446" s="43">
        <v>1.6287878787878789</v>
      </c>
      <c r="I1446" s="9">
        <v>0</v>
      </c>
      <c r="J1446" s="9">
        <v>1.6287878787878789</v>
      </c>
      <c r="K1446" s="11">
        <v>0.10492424242424243</v>
      </c>
      <c r="L1446" s="41">
        <v>563</v>
      </c>
      <c r="M1446" s="44">
        <v>52</v>
      </c>
      <c r="N1446" s="13">
        <v>52</v>
      </c>
      <c r="O1446" s="13">
        <v>37</v>
      </c>
      <c r="P1446" s="22">
        <v>0</v>
      </c>
      <c r="Q1446" s="22">
        <v>0</v>
      </c>
      <c r="R1446" s="14">
        <v>0</v>
      </c>
      <c r="S1446" s="22">
        <v>115</v>
      </c>
      <c r="T1446" s="22">
        <v>0.93558139534883722</v>
      </c>
      <c r="U1446" s="22">
        <v>1020</v>
      </c>
      <c r="V1446" s="22"/>
      <c r="W1446" s="22">
        <v>228</v>
      </c>
      <c r="X1446" s="22">
        <v>154</v>
      </c>
      <c r="Y1446" s="14">
        <v>968</v>
      </c>
      <c r="Z1446" s="10">
        <v>228</v>
      </c>
      <c r="AA1446" s="22">
        <v>154</v>
      </c>
      <c r="AB1446" s="22">
        <v>399.48</v>
      </c>
      <c r="AC1446" s="22">
        <v>1.2614992315315552E-5</v>
      </c>
      <c r="AD1446" s="42">
        <v>1.0000000000000001E-5</v>
      </c>
      <c r="AE1446" s="22">
        <v>1490</v>
      </c>
      <c r="AF1446" s="22">
        <v>4.5685932889647604E-2</v>
      </c>
      <c r="AG1446" s="22">
        <v>1.2690536913791E-3</v>
      </c>
      <c r="AH1446" s="22">
        <v>0</v>
      </c>
      <c r="AI1446" s="22">
        <v>0</v>
      </c>
      <c r="AJ1446" s="22">
        <v>0</v>
      </c>
      <c r="AK1446" s="22">
        <v>0</v>
      </c>
      <c r="AL1446" s="45">
        <v>0</v>
      </c>
      <c r="AM1446" s="45">
        <v>0</v>
      </c>
      <c r="AN1446" s="45">
        <v>0</v>
      </c>
      <c r="AO1446" s="45">
        <v>0</v>
      </c>
      <c r="AP1446" s="45">
        <v>0</v>
      </c>
      <c r="AQ1446" s="45">
        <v>0</v>
      </c>
      <c r="AR1446" s="45">
        <v>0</v>
      </c>
      <c r="AS1446" s="45" t="s">
        <v>4444</v>
      </c>
      <c r="AT1446" s="45" t="s">
        <v>4445</v>
      </c>
      <c r="AU1446" s="45">
        <v>4.5685932889647604E-2</v>
      </c>
      <c r="AV1446" s="10">
        <v>139.9813953488372</v>
      </c>
      <c r="AW1446" s="10">
        <v>139.9813953488372</v>
      </c>
      <c r="AX1446" s="17">
        <v>0</v>
      </c>
    </row>
    <row r="1447" spans="1:50" x14ac:dyDescent="0.25">
      <c r="A1447" s="22" t="s">
        <v>1672</v>
      </c>
      <c r="B1447" s="22" t="s">
        <v>3947</v>
      </c>
      <c r="C1447" s="22" t="s">
        <v>1921</v>
      </c>
      <c r="D1447" s="22">
        <v>6825</v>
      </c>
      <c r="E1447" s="22" t="s">
        <v>2105</v>
      </c>
      <c r="F1447" s="43">
        <v>0.37044199999999999</v>
      </c>
      <c r="G1447" s="43">
        <v>237.85766011274001</v>
      </c>
      <c r="H1447" s="43">
        <v>9.293181818181818</v>
      </c>
      <c r="I1447" s="9">
        <v>0.16761363636363635</v>
      </c>
      <c r="J1447" s="9">
        <v>9.1253787878787875</v>
      </c>
      <c r="K1447" s="11">
        <v>0.23049242424242425</v>
      </c>
      <c r="L1447" s="41">
        <v>101</v>
      </c>
      <c r="M1447" s="44">
        <v>13</v>
      </c>
      <c r="N1447" s="13">
        <v>1</v>
      </c>
      <c r="O1447" s="13">
        <v>1</v>
      </c>
      <c r="P1447" s="22">
        <v>0</v>
      </c>
      <c r="Q1447" s="22">
        <v>0</v>
      </c>
      <c r="R1447" s="14">
        <v>0</v>
      </c>
      <c r="S1447" s="22">
        <v>167</v>
      </c>
      <c r="T1447" s="22">
        <v>0.9751976848455205</v>
      </c>
      <c r="U1447" s="22">
        <v>204</v>
      </c>
      <c r="V1447" s="22"/>
      <c r="W1447" s="22">
        <v>37</v>
      </c>
      <c r="X1447" s="22">
        <v>26</v>
      </c>
      <c r="Y1447" s="14">
        <v>191</v>
      </c>
      <c r="Z1447" s="10">
        <v>37</v>
      </c>
      <c r="AA1447" s="22">
        <v>26</v>
      </c>
      <c r="AB1447" s="22">
        <v>67.88</v>
      </c>
      <c r="AC1447" s="22">
        <v>1.5574104269941004E-3</v>
      </c>
      <c r="AD1447" s="42">
        <v>1.2E-4</v>
      </c>
      <c r="AE1447" s="22">
        <v>1491</v>
      </c>
      <c r="AF1447" s="22">
        <v>5.8369798010244979E-2</v>
      </c>
      <c r="AG1447" s="22">
        <v>1.26890865239663E-3</v>
      </c>
      <c r="AH1447" s="22">
        <v>0</v>
      </c>
      <c r="AI1447" s="22">
        <v>0</v>
      </c>
      <c r="AJ1447" s="22">
        <v>0</v>
      </c>
      <c r="AK1447" s="22">
        <v>0</v>
      </c>
      <c r="AL1447" s="45">
        <v>0</v>
      </c>
      <c r="AM1447" s="45">
        <v>0</v>
      </c>
      <c r="AN1447" s="45">
        <v>0</v>
      </c>
      <c r="AO1447" s="45">
        <v>0</v>
      </c>
      <c r="AP1447" s="45">
        <v>0</v>
      </c>
      <c r="AQ1447" s="45">
        <v>0</v>
      </c>
      <c r="AR1447" s="45">
        <v>0</v>
      </c>
      <c r="AS1447" s="45" t="s">
        <v>4444</v>
      </c>
      <c r="AT1447" s="45" t="s">
        <v>4445</v>
      </c>
      <c r="AU1447" s="45">
        <v>5.7315839401027628E-2</v>
      </c>
      <c r="AV1447" s="10">
        <v>4.0546262089577025</v>
      </c>
      <c r="AW1447" s="10">
        <v>3.9814135485448765</v>
      </c>
      <c r="AX1447" s="17">
        <v>1.8036194668623134E-2</v>
      </c>
    </row>
    <row r="1448" spans="1:50" x14ac:dyDescent="0.25">
      <c r="A1448" s="22" t="s">
        <v>8</v>
      </c>
      <c r="B1448" s="22" t="s">
        <v>3946</v>
      </c>
      <c r="C1448" s="22" t="s">
        <v>55</v>
      </c>
      <c r="D1448" s="22">
        <v>2384</v>
      </c>
      <c r="E1448" s="22" t="s">
        <v>143</v>
      </c>
      <c r="F1448" s="43">
        <v>1.029874</v>
      </c>
      <c r="G1448" s="43">
        <v>682.60464183386</v>
      </c>
      <c r="H1448" s="43">
        <v>30.529924242424244</v>
      </c>
      <c r="I1448" s="9">
        <v>3.8825757575757576E-2</v>
      </c>
      <c r="J1448" s="9">
        <v>30.490909090909096</v>
      </c>
      <c r="K1448" s="11">
        <v>18.483522727272728</v>
      </c>
      <c r="L1448" s="41">
        <v>14509</v>
      </c>
      <c r="M1448" s="44">
        <v>4199</v>
      </c>
      <c r="N1448" s="13">
        <v>4018</v>
      </c>
      <c r="O1448" s="13">
        <v>3328</v>
      </c>
      <c r="P1448" s="22">
        <v>5</v>
      </c>
      <c r="Q1448" s="22">
        <v>4</v>
      </c>
      <c r="R1448" s="14">
        <v>1</v>
      </c>
      <c r="S1448" s="22">
        <v>1885</v>
      </c>
      <c r="T1448" s="22">
        <v>0.39457685579225554</v>
      </c>
      <c r="U1448" s="22">
        <v>14600</v>
      </c>
      <c r="V1448" s="22"/>
      <c r="W1448" s="22">
        <v>5895</v>
      </c>
      <c r="X1448" s="22">
        <v>4565</v>
      </c>
      <c r="Y1448" s="14">
        <v>10401</v>
      </c>
      <c r="Z1448" s="10">
        <v>5890</v>
      </c>
      <c r="AA1448" s="22">
        <v>4561</v>
      </c>
      <c r="AB1448" s="22">
        <v>9005.39</v>
      </c>
      <c r="AC1448" s="22">
        <v>1.5087415714507583E-3</v>
      </c>
      <c r="AD1448" s="42">
        <v>1.848E-2</v>
      </c>
      <c r="AE1448" s="22">
        <v>1492</v>
      </c>
      <c r="AF1448" s="22">
        <v>0.53023247841998256</v>
      </c>
      <c r="AG1448" s="22">
        <v>1.26547130887824E-3</v>
      </c>
      <c r="AH1448" s="22">
        <v>0</v>
      </c>
      <c r="AI1448" s="22">
        <v>1</v>
      </c>
      <c r="AJ1448" s="22">
        <v>1</v>
      </c>
      <c r="AK1448" s="22">
        <v>0</v>
      </c>
      <c r="AL1448" s="45">
        <v>0</v>
      </c>
      <c r="AM1448" s="45">
        <v>0</v>
      </c>
      <c r="AN1448" s="45">
        <v>0</v>
      </c>
      <c r="AO1448" s="45">
        <v>0</v>
      </c>
      <c r="AP1448" s="45">
        <v>0</v>
      </c>
      <c r="AQ1448" s="45">
        <v>0</v>
      </c>
      <c r="AR1448" s="45">
        <v>0</v>
      </c>
      <c r="AS1448" s="45" t="s">
        <v>4444</v>
      </c>
      <c r="AT1448" s="45" t="s">
        <v>4442</v>
      </c>
      <c r="AU1448" s="45">
        <v>0.52955487763985798</v>
      </c>
      <c r="AV1448" s="10">
        <v>193.17233154442454</v>
      </c>
      <c r="AW1448" s="10">
        <v>193.08924428342783</v>
      </c>
      <c r="AX1448" s="17">
        <v>1.2717279370711796E-3</v>
      </c>
    </row>
    <row r="1449" spans="1:50" x14ac:dyDescent="0.25">
      <c r="A1449" s="22" t="s">
        <v>1672</v>
      </c>
      <c r="B1449" s="22" t="s">
        <v>3947</v>
      </c>
      <c r="C1449" s="22" t="s">
        <v>1700</v>
      </c>
      <c r="D1449" s="22">
        <v>1364</v>
      </c>
      <c r="E1449" s="22" t="s">
        <v>1835</v>
      </c>
      <c r="F1449" s="43">
        <v>2.031012</v>
      </c>
      <c r="G1449" s="43">
        <v>645.07061229321005</v>
      </c>
      <c r="H1449" s="43">
        <v>25.275757575757577</v>
      </c>
      <c r="I1449" s="9">
        <v>16.853598484848487</v>
      </c>
      <c r="J1449" s="9">
        <v>8.4221590909090907</v>
      </c>
      <c r="K1449" s="11">
        <v>23.525568181818183</v>
      </c>
      <c r="L1449" s="41">
        <v>3544</v>
      </c>
      <c r="M1449" s="44">
        <v>5754</v>
      </c>
      <c r="N1449" s="13">
        <v>3014</v>
      </c>
      <c r="O1449" s="13">
        <v>1239</v>
      </c>
      <c r="P1449" s="22">
        <v>2964</v>
      </c>
      <c r="Q1449" s="22">
        <v>1219</v>
      </c>
      <c r="R1449" s="14">
        <v>0</v>
      </c>
      <c r="S1449" s="22">
        <v>902</v>
      </c>
      <c r="T1449" s="22">
        <v>6.9243795707948586E-2</v>
      </c>
      <c r="U1449" s="22">
        <v>6200</v>
      </c>
      <c r="V1449" s="22"/>
      <c r="W1449" s="22">
        <v>3095</v>
      </c>
      <c r="X1449" s="22">
        <v>1292</v>
      </c>
      <c r="Y1449" s="14">
        <v>446</v>
      </c>
      <c r="Z1449" s="10">
        <v>131</v>
      </c>
      <c r="AA1449" s="22">
        <v>73</v>
      </c>
      <c r="AB1449" s="22">
        <v>219.61</v>
      </c>
      <c r="AC1449" s="22">
        <v>3.148511126215784E-3</v>
      </c>
      <c r="AD1449" s="42">
        <v>8.5999999999999998E-4</v>
      </c>
      <c r="AE1449" s="22">
        <v>1493</v>
      </c>
      <c r="AF1449" s="22">
        <v>5.6842043229031046E-2</v>
      </c>
      <c r="AG1449" s="22">
        <v>1.2631565162006899E-3</v>
      </c>
      <c r="AH1449" s="22">
        <v>0</v>
      </c>
      <c r="AI1449" s="22">
        <v>0</v>
      </c>
      <c r="AJ1449" s="22">
        <v>1</v>
      </c>
      <c r="AK1449" s="22">
        <v>0</v>
      </c>
      <c r="AL1449" s="45">
        <v>0</v>
      </c>
      <c r="AM1449" s="45">
        <v>0</v>
      </c>
      <c r="AN1449" s="45">
        <v>0</v>
      </c>
      <c r="AO1449" s="45">
        <v>0</v>
      </c>
      <c r="AP1449" s="45">
        <v>0</v>
      </c>
      <c r="AQ1449" s="45">
        <v>0</v>
      </c>
      <c r="AR1449" s="45">
        <v>0</v>
      </c>
      <c r="AS1449" s="45" t="s">
        <v>4444</v>
      </c>
      <c r="AT1449" s="45" t="s">
        <v>4445</v>
      </c>
      <c r="AU1449" s="45">
        <v>1.8940390992924869E-2</v>
      </c>
      <c r="AV1449" s="10">
        <v>15.554206301018688</v>
      </c>
      <c r="AW1449" s="10">
        <v>122.44934660112696</v>
      </c>
      <c r="AX1449" s="17">
        <v>0.66678905407025535</v>
      </c>
    </row>
    <row r="1450" spans="1:50" x14ac:dyDescent="0.25">
      <c r="A1450" s="22" t="s">
        <v>2906</v>
      </c>
      <c r="B1450" s="22" t="s">
        <v>3961</v>
      </c>
      <c r="C1450" s="22" t="s">
        <v>3066</v>
      </c>
      <c r="D1450" s="22">
        <v>7251</v>
      </c>
      <c r="E1450" s="22" t="s">
        <v>3448</v>
      </c>
      <c r="F1450" s="43">
        <v>6.2063E-2</v>
      </c>
      <c r="G1450" s="43">
        <v>76.456084521310004</v>
      </c>
      <c r="H1450" s="43">
        <v>2.4058712121212125</v>
      </c>
      <c r="I1450" s="9">
        <v>0</v>
      </c>
      <c r="J1450" s="9">
        <v>2.4058712121212125</v>
      </c>
      <c r="K1450" s="11">
        <v>8.2765151515151528E-2</v>
      </c>
      <c r="L1450" s="41">
        <v>194</v>
      </c>
      <c r="M1450" s="44">
        <v>3</v>
      </c>
      <c r="N1450" s="13">
        <v>3</v>
      </c>
      <c r="O1450" s="13">
        <v>0</v>
      </c>
      <c r="P1450" s="22">
        <v>0</v>
      </c>
      <c r="Q1450" s="22">
        <v>0</v>
      </c>
      <c r="R1450" s="14">
        <v>0</v>
      </c>
      <c r="S1450" s="22">
        <v>123</v>
      </c>
      <c r="T1450" s="22">
        <v>0.96559867747776118</v>
      </c>
      <c r="U1450" s="22">
        <v>355</v>
      </c>
      <c r="V1450" s="22"/>
      <c r="W1450" s="22">
        <v>68</v>
      </c>
      <c r="X1450" s="22">
        <v>44</v>
      </c>
      <c r="Y1450" s="14">
        <v>352</v>
      </c>
      <c r="Z1450" s="10">
        <v>68</v>
      </c>
      <c r="AA1450" s="22">
        <v>44</v>
      </c>
      <c r="AB1450" s="22">
        <v>124.84</v>
      </c>
      <c r="AC1450" s="22">
        <v>8.1174703607404418E-4</v>
      </c>
      <c r="AD1450" s="42">
        <v>1.1E-4</v>
      </c>
      <c r="AE1450" s="22">
        <v>1494</v>
      </c>
      <c r="AF1450" s="22">
        <v>3.7850077137004501E-2</v>
      </c>
      <c r="AG1450" s="22">
        <v>1.2616692379001501E-3</v>
      </c>
      <c r="AH1450" s="22">
        <v>0</v>
      </c>
      <c r="AI1450" s="22">
        <v>0</v>
      </c>
      <c r="AJ1450" s="22">
        <v>0</v>
      </c>
      <c r="AK1450" s="22">
        <v>0</v>
      </c>
      <c r="AL1450" s="45">
        <v>0</v>
      </c>
      <c r="AM1450" s="45">
        <v>0</v>
      </c>
      <c r="AN1450" s="45">
        <v>0</v>
      </c>
      <c r="AO1450" s="45">
        <v>0</v>
      </c>
      <c r="AP1450" s="45">
        <v>0</v>
      </c>
      <c r="AQ1450" s="45">
        <v>0</v>
      </c>
      <c r="AR1450" s="45">
        <v>0</v>
      </c>
      <c r="AS1450" s="45" t="s">
        <v>4444</v>
      </c>
      <c r="AT1450" s="45" t="s">
        <v>4445</v>
      </c>
      <c r="AU1450" s="45">
        <v>3.7850077137004501E-2</v>
      </c>
      <c r="AV1450" s="10">
        <v>28.264189561520897</v>
      </c>
      <c r="AW1450" s="10">
        <v>28.264189561520897</v>
      </c>
      <c r="AX1450" s="17">
        <v>0</v>
      </c>
    </row>
    <row r="1451" spans="1:50" x14ac:dyDescent="0.25">
      <c r="A1451" s="22" t="s">
        <v>539</v>
      </c>
      <c r="B1451" s="22" t="s">
        <v>3949</v>
      </c>
      <c r="C1451" s="22" t="s">
        <v>883</v>
      </c>
      <c r="D1451" s="22">
        <v>682</v>
      </c>
      <c r="E1451" s="22" t="s">
        <v>941</v>
      </c>
      <c r="F1451" s="43">
        <v>0.23647599999999999</v>
      </c>
      <c r="G1451" s="43">
        <v>176.53873846969</v>
      </c>
      <c r="H1451" s="43">
        <v>7.8395833333333336</v>
      </c>
      <c r="I1451" s="9">
        <v>0</v>
      </c>
      <c r="J1451" s="9">
        <v>7.8395833333333336</v>
      </c>
      <c r="K1451" s="11">
        <v>0</v>
      </c>
      <c r="L1451" s="41">
        <v>609</v>
      </c>
      <c r="M1451" s="44">
        <v>0</v>
      </c>
      <c r="N1451" s="13">
        <v>0</v>
      </c>
      <c r="O1451" s="13">
        <v>0</v>
      </c>
      <c r="P1451" s="22">
        <v>0</v>
      </c>
      <c r="Q1451" s="22">
        <v>0</v>
      </c>
      <c r="R1451" s="14">
        <v>0</v>
      </c>
      <c r="S1451" s="22">
        <v>179</v>
      </c>
      <c r="T1451" s="22">
        <v>1</v>
      </c>
      <c r="U1451" s="22">
        <v>1118</v>
      </c>
      <c r="V1451" s="22"/>
      <c r="W1451" s="22">
        <v>204</v>
      </c>
      <c r="X1451" s="22">
        <v>135</v>
      </c>
      <c r="Y1451" s="14">
        <v>1118</v>
      </c>
      <c r="Z1451" s="10">
        <v>204</v>
      </c>
      <c r="AA1451" s="22">
        <v>135</v>
      </c>
      <c r="AB1451" s="22">
        <v>380.1</v>
      </c>
      <c r="AC1451" s="22">
        <v>1.3395133671502961E-3</v>
      </c>
      <c r="AD1451" s="42">
        <v>5.6999999999999998E-4</v>
      </c>
      <c r="AE1451" s="22">
        <v>1495</v>
      </c>
      <c r="AF1451" s="22">
        <v>0.10068903749733681</v>
      </c>
      <c r="AG1451" s="22">
        <v>1.25861296871671E-3</v>
      </c>
      <c r="AH1451" s="22">
        <v>0</v>
      </c>
      <c r="AI1451" s="22">
        <v>0</v>
      </c>
      <c r="AJ1451" s="22">
        <v>0</v>
      </c>
      <c r="AK1451" s="22">
        <v>0</v>
      </c>
      <c r="AL1451" s="45">
        <v>0</v>
      </c>
      <c r="AM1451" s="45">
        <v>0</v>
      </c>
      <c r="AN1451" s="45">
        <v>0</v>
      </c>
      <c r="AO1451" s="45">
        <v>0</v>
      </c>
      <c r="AP1451" s="45">
        <v>0</v>
      </c>
      <c r="AQ1451" s="45">
        <v>0</v>
      </c>
      <c r="AR1451" s="45">
        <v>0</v>
      </c>
      <c r="AS1451" s="45" t="s">
        <v>4444</v>
      </c>
      <c r="AT1451" s="45" t="s">
        <v>4445</v>
      </c>
      <c r="AU1451" s="45">
        <v>0.10068903749733681</v>
      </c>
      <c r="AV1451" s="10">
        <v>26.021791124103107</v>
      </c>
      <c r="AW1451" s="10">
        <v>26.021791124103107</v>
      </c>
      <c r="AX1451" s="17">
        <v>0</v>
      </c>
    </row>
    <row r="1452" spans="1:50" x14ac:dyDescent="0.25">
      <c r="A1452" s="22" t="s">
        <v>964</v>
      </c>
      <c r="B1452" s="22" t="s">
        <v>3948</v>
      </c>
      <c r="C1452" s="22" t="s">
        <v>1314</v>
      </c>
      <c r="D1452" s="22">
        <v>5092</v>
      </c>
      <c r="E1452" s="22" t="s">
        <v>1315</v>
      </c>
      <c r="F1452" s="43">
        <v>9.3117000000000005E-2</v>
      </c>
      <c r="G1452" s="43">
        <v>60.533932250379998</v>
      </c>
      <c r="H1452" s="43">
        <v>3.7445075757575763</v>
      </c>
      <c r="I1452" s="9">
        <v>1.6666666666666666E-2</v>
      </c>
      <c r="J1452" s="9">
        <v>3.7278409090909097</v>
      </c>
      <c r="K1452" s="11">
        <v>3.5854166666666667</v>
      </c>
      <c r="L1452" s="41">
        <v>2251</v>
      </c>
      <c r="M1452" s="44">
        <v>6390</v>
      </c>
      <c r="N1452" s="13">
        <v>824</v>
      </c>
      <c r="O1452" s="13">
        <v>504</v>
      </c>
      <c r="P1452" s="22">
        <v>10</v>
      </c>
      <c r="Q1452" s="22">
        <v>6</v>
      </c>
      <c r="R1452" s="14">
        <v>0</v>
      </c>
      <c r="S1452" s="22">
        <v>62</v>
      </c>
      <c r="T1452" s="22">
        <v>4.2486470082443994E-2</v>
      </c>
      <c r="U1452" s="22">
        <v>6564</v>
      </c>
      <c r="V1452" s="22"/>
      <c r="W1452" s="22">
        <v>856</v>
      </c>
      <c r="X1452" s="22">
        <v>525</v>
      </c>
      <c r="Y1452" s="14">
        <v>174</v>
      </c>
      <c r="Z1452" s="10">
        <v>846</v>
      </c>
      <c r="AA1452" s="22">
        <v>519</v>
      </c>
      <c r="AB1452" s="22">
        <v>1174.68</v>
      </c>
      <c r="AC1452" s="22">
        <v>1.5382612121553605E-3</v>
      </c>
      <c r="AD1452" s="42">
        <v>2.7100000000000002E-3</v>
      </c>
      <c r="AE1452" s="22">
        <v>1496</v>
      </c>
      <c r="AF1452" s="22">
        <v>5.5322294557383481E-2</v>
      </c>
      <c r="AG1452" s="22">
        <v>1.2573248763041701E-3</v>
      </c>
      <c r="AH1452" s="22">
        <v>0</v>
      </c>
      <c r="AI1452" s="22">
        <v>0</v>
      </c>
      <c r="AJ1452" s="22">
        <v>0</v>
      </c>
      <c r="AK1452" s="22">
        <v>0</v>
      </c>
      <c r="AL1452" s="45">
        <v>0</v>
      </c>
      <c r="AM1452" s="45">
        <v>0</v>
      </c>
      <c r="AN1452" s="45">
        <v>0</v>
      </c>
      <c r="AO1452" s="45">
        <v>0</v>
      </c>
      <c r="AP1452" s="45">
        <v>0</v>
      </c>
      <c r="AQ1452" s="45">
        <v>0</v>
      </c>
      <c r="AR1452" s="45">
        <v>0</v>
      </c>
      <c r="AS1452" s="45" t="s">
        <v>4444</v>
      </c>
      <c r="AT1452" s="45" t="s">
        <v>4445</v>
      </c>
      <c r="AU1452" s="45">
        <v>5.5076057041777308E-2</v>
      </c>
      <c r="AV1452" s="10">
        <v>226.94101508916319</v>
      </c>
      <c r="AW1452" s="10">
        <v>228.60148702645284</v>
      </c>
      <c r="AX1452" s="17">
        <v>4.4509635324465118E-3</v>
      </c>
    </row>
    <row r="1453" spans="1:50" x14ac:dyDescent="0.25">
      <c r="A1453" s="22" t="s">
        <v>964</v>
      </c>
      <c r="B1453" s="22" t="s">
        <v>3948</v>
      </c>
      <c r="C1453" s="22" t="s">
        <v>1189</v>
      </c>
      <c r="D1453" s="22">
        <v>7428</v>
      </c>
      <c r="E1453" s="22" t="s">
        <v>1532</v>
      </c>
      <c r="F1453" s="43">
        <v>0.19414500000000001</v>
      </c>
      <c r="G1453" s="43">
        <v>230.56490844498001</v>
      </c>
      <c r="H1453" s="43">
        <v>8.4477272727272741</v>
      </c>
      <c r="I1453" s="9">
        <v>0</v>
      </c>
      <c r="J1453" s="9">
        <v>8.4477272727272741</v>
      </c>
      <c r="K1453" s="11">
        <v>0</v>
      </c>
      <c r="L1453" s="41">
        <v>3983</v>
      </c>
      <c r="M1453" s="44">
        <v>0</v>
      </c>
      <c r="N1453" s="13">
        <v>0</v>
      </c>
      <c r="O1453" s="13">
        <v>0</v>
      </c>
      <c r="P1453" s="22">
        <v>0</v>
      </c>
      <c r="Q1453" s="22">
        <v>0</v>
      </c>
      <c r="R1453" s="14">
        <v>0</v>
      </c>
      <c r="S1453" s="22">
        <v>146</v>
      </c>
      <c r="T1453" s="22">
        <v>1</v>
      </c>
      <c r="U1453" s="22">
        <v>7245</v>
      </c>
      <c r="V1453" s="22"/>
      <c r="W1453" s="22">
        <v>1309</v>
      </c>
      <c r="X1453" s="22">
        <v>863</v>
      </c>
      <c r="Y1453" s="14">
        <v>7245</v>
      </c>
      <c r="Z1453" s="10">
        <v>1309</v>
      </c>
      <c r="AA1453" s="22">
        <v>863</v>
      </c>
      <c r="AB1453" s="22">
        <v>2445.38</v>
      </c>
      <c r="AC1453" s="22">
        <v>8.420405399476871E-4</v>
      </c>
      <c r="AD1453" s="42">
        <v>2.2899999999999999E-3</v>
      </c>
      <c r="AE1453" s="22">
        <v>1497</v>
      </c>
      <c r="AF1453" s="22">
        <v>0.16448686786447586</v>
      </c>
      <c r="AG1453" s="22">
        <v>1.2556249455303501E-3</v>
      </c>
      <c r="AH1453" s="22">
        <v>0</v>
      </c>
      <c r="AI1453" s="22">
        <v>0</v>
      </c>
      <c r="AJ1453" s="22">
        <v>0</v>
      </c>
      <c r="AK1453" s="22">
        <v>0</v>
      </c>
      <c r="AL1453" s="45">
        <v>0</v>
      </c>
      <c r="AM1453" s="45">
        <v>0</v>
      </c>
      <c r="AN1453" s="45">
        <v>0</v>
      </c>
      <c r="AO1453" s="45">
        <v>0</v>
      </c>
      <c r="AP1453" s="45">
        <v>0</v>
      </c>
      <c r="AQ1453" s="45">
        <v>0</v>
      </c>
      <c r="AR1453" s="45">
        <v>0</v>
      </c>
      <c r="AS1453" s="45" t="s">
        <v>4444</v>
      </c>
      <c r="AT1453" s="45" t="s">
        <v>4445</v>
      </c>
      <c r="AU1453" s="45">
        <v>0.16448686786447586</v>
      </c>
      <c r="AV1453" s="10">
        <v>154.9529190207156</v>
      </c>
      <c r="AW1453" s="10">
        <v>154.9529190207156</v>
      </c>
      <c r="AX1453" s="17">
        <v>0</v>
      </c>
    </row>
    <row r="1454" spans="1:50" x14ac:dyDescent="0.25">
      <c r="A1454" s="22" t="s">
        <v>2906</v>
      </c>
      <c r="B1454" s="22" t="s">
        <v>3954</v>
      </c>
      <c r="C1454" s="22" t="s">
        <v>3063</v>
      </c>
      <c r="D1454" s="22">
        <v>977</v>
      </c>
      <c r="E1454" s="22" t="s">
        <v>3064</v>
      </c>
      <c r="F1454" s="43">
        <v>2.7730999999999999E-2</v>
      </c>
      <c r="G1454" s="43">
        <v>39.908234692710003</v>
      </c>
      <c r="H1454" s="43">
        <v>3.2113636363636364</v>
      </c>
      <c r="I1454" s="9">
        <v>0</v>
      </c>
      <c r="J1454" s="9">
        <v>3.2113636363636364</v>
      </c>
      <c r="K1454" s="11">
        <v>0</v>
      </c>
      <c r="L1454" s="41">
        <v>363</v>
      </c>
      <c r="M1454" s="44">
        <v>0</v>
      </c>
      <c r="N1454" s="13">
        <v>0</v>
      </c>
      <c r="O1454" s="13">
        <v>0</v>
      </c>
      <c r="P1454" s="22">
        <v>0</v>
      </c>
      <c r="Q1454" s="22">
        <v>0</v>
      </c>
      <c r="R1454" s="14">
        <v>0</v>
      </c>
      <c r="S1454" s="22">
        <v>93</v>
      </c>
      <c r="T1454" s="22">
        <v>1</v>
      </c>
      <c r="U1454" s="22">
        <v>671</v>
      </c>
      <c r="V1454" s="22"/>
      <c r="W1454" s="22">
        <v>123</v>
      </c>
      <c r="X1454" s="22">
        <v>82</v>
      </c>
      <c r="Y1454" s="14">
        <v>671</v>
      </c>
      <c r="Z1454" s="10">
        <v>123</v>
      </c>
      <c r="AA1454" s="22">
        <v>82</v>
      </c>
      <c r="AB1454" s="22">
        <v>228.9</v>
      </c>
      <c r="AC1454" s="22">
        <v>6.9486912196258064E-4</v>
      </c>
      <c r="AD1454" s="42">
        <v>1.8000000000000001E-4</v>
      </c>
      <c r="AE1454" s="22">
        <v>1498</v>
      </c>
      <c r="AF1454" s="22">
        <v>1.7499494051938499E-2</v>
      </c>
      <c r="AG1454" s="22">
        <v>1.24996386085275E-3</v>
      </c>
      <c r="AH1454" s="22">
        <v>0</v>
      </c>
      <c r="AI1454" s="22">
        <v>0</v>
      </c>
      <c r="AJ1454" s="22">
        <v>0</v>
      </c>
      <c r="AK1454" s="22">
        <v>0</v>
      </c>
      <c r="AL1454" s="45">
        <v>0</v>
      </c>
      <c r="AM1454" s="45">
        <v>0</v>
      </c>
      <c r="AN1454" s="45">
        <v>0</v>
      </c>
      <c r="AO1454" s="45">
        <v>0</v>
      </c>
      <c r="AP1454" s="45">
        <v>0</v>
      </c>
      <c r="AQ1454" s="45">
        <v>0</v>
      </c>
      <c r="AR1454" s="45">
        <v>0</v>
      </c>
      <c r="AS1454" s="45" t="s">
        <v>4444</v>
      </c>
      <c r="AT1454" s="45" t="s">
        <v>4445</v>
      </c>
      <c r="AU1454" s="45">
        <v>1.7499494051938499E-2</v>
      </c>
      <c r="AV1454" s="10">
        <v>38.301486199575372</v>
      </c>
      <c r="AW1454" s="10">
        <v>38.301486199575372</v>
      </c>
      <c r="AX1454" s="17">
        <v>0</v>
      </c>
    </row>
    <row r="1455" spans="1:50" x14ac:dyDescent="0.25">
      <c r="A1455" s="22" t="s">
        <v>8</v>
      </c>
      <c r="B1455" s="22" t="s">
        <v>3946</v>
      </c>
      <c r="C1455" s="22" t="s">
        <v>14</v>
      </c>
      <c r="D1455" s="22">
        <v>127</v>
      </c>
      <c r="E1455" s="22" t="s">
        <v>115</v>
      </c>
      <c r="F1455" s="43">
        <v>0.72791499999999998</v>
      </c>
      <c r="G1455" s="43">
        <v>635.07716236437</v>
      </c>
      <c r="H1455" s="43">
        <v>37.416098484848483</v>
      </c>
      <c r="I1455" s="9">
        <v>0</v>
      </c>
      <c r="J1455" s="9">
        <v>37.416098484848483</v>
      </c>
      <c r="K1455" s="11">
        <v>0</v>
      </c>
      <c r="L1455" s="41">
        <v>8223</v>
      </c>
      <c r="M1455" s="44">
        <v>0</v>
      </c>
      <c r="N1455" s="13">
        <v>0</v>
      </c>
      <c r="O1455" s="13">
        <v>0</v>
      </c>
      <c r="P1455" s="22">
        <v>0</v>
      </c>
      <c r="Q1455" s="22">
        <v>0</v>
      </c>
      <c r="R1455" s="14">
        <v>0</v>
      </c>
      <c r="S1455" s="22">
        <v>1245</v>
      </c>
      <c r="T1455" s="22">
        <v>1</v>
      </c>
      <c r="U1455" s="22">
        <v>14945</v>
      </c>
      <c r="V1455" s="22"/>
      <c r="W1455" s="22">
        <v>2697</v>
      </c>
      <c r="X1455" s="22">
        <v>1778</v>
      </c>
      <c r="Y1455" s="14">
        <v>14945</v>
      </c>
      <c r="Z1455" s="10">
        <v>2697</v>
      </c>
      <c r="AA1455" s="22">
        <v>1778</v>
      </c>
      <c r="AB1455" s="22">
        <v>5039.9399999999996</v>
      </c>
      <c r="AC1455" s="22">
        <v>1.1461835555383506E-3</v>
      </c>
      <c r="AD1455" s="42">
        <v>6.43E-3</v>
      </c>
      <c r="AE1455" s="22">
        <v>1499</v>
      </c>
      <c r="AF1455" s="22">
        <v>0.57849467459038406</v>
      </c>
      <c r="AG1455" s="22">
        <v>1.2467557642034139E-3</v>
      </c>
      <c r="AH1455" s="22">
        <v>0</v>
      </c>
      <c r="AI1455" s="22">
        <v>0</v>
      </c>
      <c r="AJ1455" s="22">
        <v>0</v>
      </c>
      <c r="AK1455" s="22">
        <v>0</v>
      </c>
      <c r="AL1455" s="45">
        <v>0</v>
      </c>
      <c r="AM1455" s="45">
        <v>0</v>
      </c>
      <c r="AN1455" s="45">
        <v>0</v>
      </c>
      <c r="AO1455" s="45">
        <v>0</v>
      </c>
      <c r="AP1455" s="45">
        <v>0</v>
      </c>
      <c r="AQ1455" s="45">
        <v>0</v>
      </c>
      <c r="AR1455" s="45">
        <v>0</v>
      </c>
      <c r="AS1455" s="45" t="s">
        <v>4444</v>
      </c>
      <c r="AT1455" s="45" t="s">
        <v>4444</v>
      </c>
      <c r="AU1455" s="45">
        <v>0.57849467459038406</v>
      </c>
      <c r="AV1455" s="10">
        <v>72.081272746599723</v>
      </c>
      <c r="AW1455" s="10">
        <v>72.081272746599723</v>
      </c>
      <c r="AX1455" s="17">
        <v>0</v>
      </c>
    </row>
    <row r="1456" spans="1:50" x14ac:dyDescent="0.25">
      <c r="A1456" s="22" t="s">
        <v>2906</v>
      </c>
      <c r="B1456" s="22" t="s">
        <v>3959</v>
      </c>
      <c r="C1456" s="22" t="s">
        <v>3239</v>
      </c>
      <c r="D1456" s="22">
        <v>9055</v>
      </c>
      <c r="E1456" s="22" t="s">
        <v>3550</v>
      </c>
      <c r="F1456" s="43">
        <v>0.25512800000000002</v>
      </c>
      <c r="G1456" s="43">
        <v>4.9896387126299997</v>
      </c>
      <c r="H1456" s="43">
        <v>0.2043560606060606</v>
      </c>
      <c r="I1456" s="9">
        <v>0</v>
      </c>
      <c r="J1456" s="9">
        <v>0.2043560606060606</v>
      </c>
      <c r="K1456" s="11">
        <v>0</v>
      </c>
      <c r="L1456" s="41">
        <v>0</v>
      </c>
      <c r="M1456" s="44">
        <v>0</v>
      </c>
      <c r="N1456" s="13">
        <v>0</v>
      </c>
      <c r="O1456" s="13">
        <v>0</v>
      </c>
      <c r="P1456" s="22">
        <v>0</v>
      </c>
      <c r="Q1456" s="22">
        <v>0</v>
      </c>
      <c r="R1456" s="14">
        <v>0</v>
      </c>
      <c r="S1456" s="22">
        <v>9</v>
      </c>
      <c r="T1456" s="22">
        <v>1</v>
      </c>
      <c r="U1456" s="22">
        <v>12</v>
      </c>
      <c r="V1456" s="22"/>
      <c r="W1456" s="22">
        <v>4</v>
      </c>
      <c r="X1456" s="22">
        <v>4</v>
      </c>
      <c r="Y1456" s="14">
        <v>12</v>
      </c>
      <c r="Z1456" s="10">
        <v>4</v>
      </c>
      <c r="AA1456" s="22">
        <v>4</v>
      </c>
      <c r="AB1456" s="22">
        <v>6.56</v>
      </c>
      <c r="AC1456" s="22">
        <v>5.1131557752710326E-2</v>
      </c>
      <c r="AD1456" s="42">
        <v>4.2999999999999999E-4</v>
      </c>
      <c r="AE1456" s="22">
        <v>1500</v>
      </c>
      <c r="AF1456" s="22">
        <v>2.4890195338260201E-3</v>
      </c>
      <c r="AG1456" s="22">
        <v>1.2445097669130101E-3</v>
      </c>
      <c r="AH1456" s="22">
        <v>0</v>
      </c>
      <c r="AI1456" s="22">
        <v>0</v>
      </c>
      <c r="AJ1456" s="22">
        <v>0</v>
      </c>
      <c r="AK1456" s="22">
        <v>0</v>
      </c>
      <c r="AL1456" s="45">
        <v>0</v>
      </c>
      <c r="AM1456" s="45">
        <v>0</v>
      </c>
      <c r="AN1456" s="45">
        <v>0</v>
      </c>
      <c r="AO1456" s="45">
        <v>0</v>
      </c>
      <c r="AP1456" s="45">
        <v>0</v>
      </c>
      <c r="AQ1456" s="45">
        <v>0</v>
      </c>
      <c r="AR1456" s="45">
        <v>0</v>
      </c>
      <c r="AS1456" s="45" t="s">
        <v>4444</v>
      </c>
      <c r="AT1456" s="45" t="s">
        <v>4445</v>
      </c>
      <c r="AU1456" s="45">
        <v>2.4890195338260201E-3</v>
      </c>
      <c r="AV1456" s="10">
        <v>19.573679332715479</v>
      </c>
      <c r="AW1456" s="10">
        <v>19.573679332715479</v>
      </c>
      <c r="AX1456" s="17">
        <v>0</v>
      </c>
    </row>
    <row r="1457" spans="1:50" x14ac:dyDescent="0.25">
      <c r="A1457" s="22" t="s">
        <v>1672</v>
      </c>
      <c r="B1457" s="22" t="s">
        <v>3947</v>
      </c>
      <c r="C1457" s="22" t="s">
        <v>3980</v>
      </c>
      <c r="D1457" s="22">
        <v>3395</v>
      </c>
      <c r="E1457" s="22" t="s">
        <v>2130</v>
      </c>
      <c r="F1457" s="43">
        <v>0.56234799999999996</v>
      </c>
      <c r="G1457" s="43">
        <v>176.60156970999</v>
      </c>
      <c r="H1457" s="43">
        <v>6.5681818181818183</v>
      </c>
      <c r="I1457" s="9">
        <v>0.42500000000000004</v>
      </c>
      <c r="J1457" s="9">
        <v>6.1431818181818185</v>
      </c>
      <c r="K1457" s="11">
        <v>1.175</v>
      </c>
      <c r="L1457" s="41">
        <v>80</v>
      </c>
      <c r="M1457" s="44">
        <v>62</v>
      </c>
      <c r="N1457" s="13">
        <v>28</v>
      </c>
      <c r="O1457" s="13">
        <v>27</v>
      </c>
      <c r="P1457" s="22">
        <v>0</v>
      </c>
      <c r="Q1457" s="22">
        <v>0</v>
      </c>
      <c r="R1457" s="14">
        <v>0</v>
      </c>
      <c r="S1457" s="22">
        <v>130</v>
      </c>
      <c r="T1457" s="22">
        <v>0.82110726643598619</v>
      </c>
      <c r="U1457" s="22">
        <v>191</v>
      </c>
      <c r="V1457" s="22"/>
      <c r="W1457" s="22">
        <v>53</v>
      </c>
      <c r="X1457" s="22">
        <v>44</v>
      </c>
      <c r="Y1457" s="14">
        <v>129</v>
      </c>
      <c r="Z1457" s="10">
        <v>53</v>
      </c>
      <c r="AA1457" s="22">
        <v>44</v>
      </c>
      <c r="AB1457" s="22">
        <v>84.22</v>
      </c>
      <c r="AC1457" s="22">
        <v>3.1842752073125489E-3</v>
      </c>
      <c r="AD1457" s="42">
        <v>3.5E-4</v>
      </c>
      <c r="AE1457" s="22">
        <v>1501</v>
      </c>
      <c r="AF1457" s="22">
        <v>8.6536157969454887E-3</v>
      </c>
      <c r="AG1457" s="22">
        <v>1.2362308281350699E-3</v>
      </c>
      <c r="AH1457" s="22">
        <v>0</v>
      </c>
      <c r="AI1457" s="22">
        <v>0</v>
      </c>
      <c r="AJ1457" s="22">
        <v>0</v>
      </c>
      <c r="AK1457" s="22">
        <v>0</v>
      </c>
      <c r="AL1457" s="45">
        <v>0</v>
      </c>
      <c r="AM1457" s="45">
        <v>0</v>
      </c>
      <c r="AN1457" s="45">
        <v>0</v>
      </c>
      <c r="AO1457" s="45">
        <v>0</v>
      </c>
      <c r="AP1457" s="45">
        <v>0</v>
      </c>
      <c r="AQ1457" s="45">
        <v>0</v>
      </c>
      <c r="AR1457" s="45">
        <v>0</v>
      </c>
      <c r="AS1457" s="45" t="s">
        <v>4444</v>
      </c>
      <c r="AT1457" s="45" t="s">
        <v>4445</v>
      </c>
      <c r="AU1457" s="45">
        <v>8.0936759512607818E-3</v>
      </c>
      <c r="AV1457" s="10">
        <v>8.6274509803921564</v>
      </c>
      <c r="AW1457" s="10">
        <v>8.0692041522491351</v>
      </c>
      <c r="AX1457" s="17">
        <v>6.4705882352941183E-2</v>
      </c>
    </row>
    <row r="1458" spans="1:50" x14ac:dyDescent="0.25">
      <c r="A1458" s="22" t="s">
        <v>2195</v>
      </c>
      <c r="B1458" s="22" t="s">
        <v>3962</v>
      </c>
      <c r="C1458" s="22" t="s">
        <v>2239</v>
      </c>
      <c r="D1458" s="22">
        <v>1533</v>
      </c>
      <c r="E1458" s="22" t="s">
        <v>2325</v>
      </c>
      <c r="F1458" s="43">
        <v>0.24756900000000001</v>
      </c>
      <c r="G1458" s="43">
        <v>187.76174556295001</v>
      </c>
      <c r="H1458" s="43">
        <v>7.7952651515151512</v>
      </c>
      <c r="I1458" s="9">
        <v>0</v>
      </c>
      <c r="J1458" s="9">
        <v>7.7952651515151512</v>
      </c>
      <c r="K1458" s="11">
        <v>0</v>
      </c>
      <c r="L1458" s="41">
        <v>3187</v>
      </c>
      <c r="M1458" s="44">
        <v>0</v>
      </c>
      <c r="N1458" s="13">
        <v>0</v>
      </c>
      <c r="O1458" s="13">
        <v>0</v>
      </c>
      <c r="P1458" s="22">
        <v>0</v>
      </c>
      <c r="Q1458" s="22">
        <v>0</v>
      </c>
      <c r="R1458" s="14">
        <v>0</v>
      </c>
      <c r="S1458" s="22">
        <v>202</v>
      </c>
      <c r="T1458" s="22">
        <v>1</v>
      </c>
      <c r="U1458" s="22">
        <v>5800</v>
      </c>
      <c r="V1458" s="22"/>
      <c r="W1458" s="22">
        <v>1048</v>
      </c>
      <c r="X1458" s="22">
        <v>691</v>
      </c>
      <c r="Y1458" s="14">
        <v>5800</v>
      </c>
      <c r="Z1458" s="10">
        <v>1048</v>
      </c>
      <c r="AA1458" s="22">
        <v>691</v>
      </c>
      <c r="AB1458" s="22">
        <v>1957.76</v>
      </c>
      <c r="AC1458" s="22">
        <v>1.3185273669976544E-3</v>
      </c>
      <c r="AD1458" s="42">
        <v>2.8700000000000002E-3</v>
      </c>
      <c r="AE1458" s="22">
        <v>1502</v>
      </c>
      <c r="AF1458" s="22">
        <v>0.14566422083274472</v>
      </c>
      <c r="AG1458" s="22">
        <v>1.23444254943004E-3</v>
      </c>
      <c r="AH1458" s="22">
        <v>0</v>
      </c>
      <c r="AI1458" s="22">
        <v>0</v>
      </c>
      <c r="AJ1458" s="22">
        <v>0</v>
      </c>
      <c r="AK1458" s="22">
        <v>0</v>
      </c>
      <c r="AL1458" s="45">
        <v>0</v>
      </c>
      <c r="AM1458" s="45">
        <v>0</v>
      </c>
      <c r="AN1458" s="45">
        <v>0</v>
      </c>
      <c r="AO1458" s="45">
        <v>0</v>
      </c>
      <c r="AP1458" s="45">
        <v>0</v>
      </c>
      <c r="AQ1458" s="45">
        <v>0</v>
      </c>
      <c r="AR1458" s="45">
        <v>0</v>
      </c>
      <c r="AS1458" s="45" t="s">
        <v>4444</v>
      </c>
      <c r="AT1458" s="45" t="s">
        <v>4445</v>
      </c>
      <c r="AU1458" s="45">
        <v>0.14566422083274472</v>
      </c>
      <c r="AV1458" s="10">
        <v>134.4405840763867</v>
      </c>
      <c r="AW1458" s="10">
        <v>134.4405840763867</v>
      </c>
      <c r="AX1458" s="17">
        <v>0</v>
      </c>
    </row>
    <row r="1459" spans="1:50" x14ac:dyDescent="0.25">
      <c r="A1459" s="22" t="s">
        <v>2195</v>
      </c>
      <c r="B1459" s="22" t="s">
        <v>3962</v>
      </c>
      <c r="C1459" s="22" t="s">
        <v>2205</v>
      </c>
      <c r="D1459" s="22">
        <v>3883</v>
      </c>
      <c r="E1459" s="22" t="s">
        <v>2318</v>
      </c>
      <c r="F1459" s="43">
        <v>0.46918799999999999</v>
      </c>
      <c r="G1459" s="43">
        <v>320.79308387750001</v>
      </c>
      <c r="H1459" s="43">
        <v>13.077840909090909</v>
      </c>
      <c r="I1459" s="9">
        <v>0</v>
      </c>
      <c r="J1459" s="9">
        <v>13.077840909090909</v>
      </c>
      <c r="K1459" s="11">
        <v>0</v>
      </c>
      <c r="L1459" s="41">
        <v>8656</v>
      </c>
      <c r="M1459" s="44">
        <v>0</v>
      </c>
      <c r="N1459" s="13">
        <v>0</v>
      </c>
      <c r="O1459" s="13">
        <v>0</v>
      </c>
      <c r="P1459" s="22">
        <v>0</v>
      </c>
      <c r="Q1459" s="22">
        <v>0</v>
      </c>
      <c r="R1459" s="14">
        <v>0</v>
      </c>
      <c r="S1459" s="22">
        <v>348</v>
      </c>
      <c r="T1459" s="22">
        <v>1</v>
      </c>
      <c r="U1459" s="22">
        <v>15731</v>
      </c>
      <c r="V1459" s="22"/>
      <c r="W1459" s="22">
        <v>2839</v>
      </c>
      <c r="X1459" s="22">
        <v>1871</v>
      </c>
      <c r="Y1459" s="14">
        <v>15731</v>
      </c>
      <c r="Z1459" s="10">
        <v>2839</v>
      </c>
      <c r="AA1459" s="22">
        <v>1871</v>
      </c>
      <c r="AB1459" s="22">
        <v>5305.22</v>
      </c>
      <c r="AC1459" s="22">
        <v>1.4625876416312234E-3</v>
      </c>
      <c r="AD1459" s="42">
        <v>8.6300000000000005E-3</v>
      </c>
      <c r="AE1459" s="22">
        <v>1503</v>
      </c>
      <c r="AF1459" s="22">
        <v>0.30841796247304754</v>
      </c>
      <c r="AG1459" s="22">
        <v>1.2336718498921902E-3</v>
      </c>
      <c r="AH1459" s="22">
        <v>0</v>
      </c>
      <c r="AI1459" s="22">
        <v>0</v>
      </c>
      <c r="AJ1459" s="22">
        <v>0</v>
      </c>
      <c r="AK1459" s="22">
        <v>0</v>
      </c>
      <c r="AL1459" s="45">
        <v>0</v>
      </c>
      <c r="AM1459" s="45">
        <v>0</v>
      </c>
      <c r="AN1459" s="45">
        <v>0</v>
      </c>
      <c r="AO1459" s="45">
        <v>0</v>
      </c>
      <c r="AP1459" s="45">
        <v>0</v>
      </c>
      <c r="AQ1459" s="45">
        <v>0</v>
      </c>
      <c r="AR1459" s="45">
        <v>0</v>
      </c>
      <c r="AS1459" s="45" t="s">
        <v>4444</v>
      </c>
      <c r="AT1459" s="45" t="s">
        <v>4444</v>
      </c>
      <c r="AU1459" s="45">
        <v>0.30841796247304754</v>
      </c>
      <c r="AV1459" s="10">
        <v>217.08476343572141</v>
      </c>
      <c r="AW1459" s="10">
        <v>217.08476343572141</v>
      </c>
      <c r="AX1459" s="17">
        <v>0</v>
      </c>
    </row>
    <row r="1460" spans="1:50" x14ac:dyDescent="0.25">
      <c r="A1460" s="22" t="s">
        <v>2906</v>
      </c>
      <c r="B1460" s="22" t="s">
        <v>3950</v>
      </c>
      <c r="C1460" s="22" t="s">
        <v>3331</v>
      </c>
      <c r="D1460" s="22">
        <v>6677</v>
      </c>
      <c r="E1460" s="22" t="s">
        <v>3332</v>
      </c>
      <c r="F1460" s="43">
        <v>0.108583</v>
      </c>
      <c r="G1460" s="43">
        <v>47.893886471629997</v>
      </c>
      <c r="H1460" s="43">
        <v>5.1496212121212119</v>
      </c>
      <c r="I1460" s="9">
        <v>0</v>
      </c>
      <c r="J1460" s="9">
        <v>5.1496212121212119</v>
      </c>
      <c r="K1460" s="11">
        <v>0</v>
      </c>
      <c r="L1460" s="41">
        <v>81</v>
      </c>
      <c r="M1460" s="44">
        <v>0</v>
      </c>
      <c r="N1460" s="13">
        <v>0</v>
      </c>
      <c r="O1460" s="13">
        <v>0</v>
      </c>
      <c r="P1460" s="22">
        <v>0</v>
      </c>
      <c r="Q1460" s="22">
        <v>0</v>
      </c>
      <c r="R1460" s="14">
        <v>0</v>
      </c>
      <c r="S1460" s="22">
        <v>92</v>
      </c>
      <c r="T1460" s="22">
        <v>1</v>
      </c>
      <c r="U1460" s="22">
        <v>159</v>
      </c>
      <c r="V1460" s="22"/>
      <c r="W1460" s="22">
        <v>31</v>
      </c>
      <c r="X1460" s="22">
        <v>21</v>
      </c>
      <c r="Y1460" s="14">
        <v>159</v>
      </c>
      <c r="Z1460" s="10">
        <v>31</v>
      </c>
      <c r="AA1460" s="22">
        <v>21</v>
      </c>
      <c r="AB1460" s="22">
        <v>56.78</v>
      </c>
      <c r="AC1460" s="22">
        <v>2.2671578357776265E-3</v>
      </c>
      <c r="AD1460" s="42">
        <v>1.4999999999999999E-4</v>
      </c>
      <c r="AE1460" s="22">
        <v>1504</v>
      </c>
      <c r="AF1460" s="22">
        <v>7.3833278557110605E-3</v>
      </c>
      <c r="AG1460" s="22">
        <v>1.2305546426185101E-3</v>
      </c>
      <c r="AH1460" s="22">
        <v>0</v>
      </c>
      <c r="AI1460" s="22">
        <v>0</v>
      </c>
      <c r="AJ1460" s="22">
        <v>0</v>
      </c>
      <c r="AK1460" s="22">
        <v>0</v>
      </c>
      <c r="AL1460" s="45">
        <v>0</v>
      </c>
      <c r="AM1460" s="45">
        <v>0</v>
      </c>
      <c r="AN1460" s="45">
        <v>0</v>
      </c>
      <c r="AO1460" s="45">
        <v>0</v>
      </c>
      <c r="AP1460" s="45">
        <v>0</v>
      </c>
      <c r="AQ1460" s="45">
        <v>0</v>
      </c>
      <c r="AR1460" s="45">
        <v>0</v>
      </c>
      <c r="AS1460" s="45" t="s">
        <v>4444</v>
      </c>
      <c r="AT1460" s="45" t="s">
        <v>4445</v>
      </c>
      <c r="AU1460" s="45">
        <v>7.3833278557110613E-3</v>
      </c>
      <c r="AV1460" s="10">
        <v>6.0198602427362999</v>
      </c>
      <c r="AW1460" s="10">
        <v>6.0198602427362999</v>
      </c>
      <c r="AX1460" s="17">
        <v>0</v>
      </c>
    </row>
    <row r="1461" spans="1:50" x14ac:dyDescent="0.25">
      <c r="A1461" s="22" t="s">
        <v>964</v>
      </c>
      <c r="B1461" s="22" t="s">
        <v>3948</v>
      </c>
      <c r="C1461" s="22" t="s">
        <v>1062</v>
      </c>
      <c r="D1461" s="22">
        <v>7400</v>
      </c>
      <c r="E1461" s="22" t="s">
        <v>1148</v>
      </c>
      <c r="F1461" s="43">
        <v>0.11047999999999999</v>
      </c>
      <c r="G1461" s="43">
        <v>60.91825416759</v>
      </c>
      <c r="H1461" s="43">
        <v>2.4401515151515154</v>
      </c>
      <c r="I1461" s="9">
        <v>0.90965909090909103</v>
      </c>
      <c r="J1461" s="9">
        <v>1.5304924242424243</v>
      </c>
      <c r="K1461" s="11">
        <v>2.4401515151515154</v>
      </c>
      <c r="L1461" s="41">
        <v>185</v>
      </c>
      <c r="M1461" s="44">
        <v>424</v>
      </c>
      <c r="N1461" s="13">
        <v>199</v>
      </c>
      <c r="O1461" s="13">
        <v>184</v>
      </c>
      <c r="P1461" s="22">
        <v>0</v>
      </c>
      <c r="Q1461" s="22">
        <v>0</v>
      </c>
      <c r="R1461" s="14">
        <v>0</v>
      </c>
      <c r="S1461" s="22">
        <v>69</v>
      </c>
      <c r="T1461" s="22">
        <v>0</v>
      </c>
      <c r="U1461" s="22">
        <v>424</v>
      </c>
      <c r="V1461" s="22"/>
      <c r="W1461" s="22">
        <v>199</v>
      </c>
      <c r="X1461" s="22">
        <v>184</v>
      </c>
      <c r="Y1461" s="14">
        <v>0</v>
      </c>
      <c r="Z1461" s="10">
        <v>199</v>
      </c>
      <c r="AA1461" s="22">
        <v>184</v>
      </c>
      <c r="AB1461" s="22">
        <v>272.63</v>
      </c>
      <c r="AC1461" s="22">
        <v>1.8135779087835064E-3</v>
      </c>
      <c r="AD1461" s="42">
        <v>7.5000000000000002E-4</v>
      </c>
      <c r="AE1461" s="22">
        <v>1505</v>
      </c>
      <c r="AF1461" s="22">
        <v>3.0655661854111251E-2</v>
      </c>
      <c r="AG1461" s="22">
        <v>1.2262264741644501E-3</v>
      </c>
      <c r="AH1461" s="22">
        <v>0</v>
      </c>
      <c r="AI1461" s="22">
        <v>0</v>
      </c>
      <c r="AJ1461" s="22">
        <v>0</v>
      </c>
      <c r="AK1461" s="22">
        <v>0</v>
      </c>
      <c r="AL1461" s="45">
        <v>0</v>
      </c>
      <c r="AM1461" s="45">
        <v>0</v>
      </c>
      <c r="AN1461" s="45">
        <v>0</v>
      </c>
      <c r="AO1461" s="45">
        <v>0</v>
      </c>
      <c r="AP1461" s="45">
        <v>0</v>
      </c>
      <c r="AQ1461" s="45">
        <v>0</v>
      </c>
      <c r="AR1461" s="45">
        <v>0</v>
      </c>
      <c r="AS1461" s="45" t="s">
        <v>4444</v>
      </c>
      <c r="AT1461" s="45" t="s">
        <v>4445</v>
      </c>
      <c r="AU1461" s="45">
        <v>1.9227600391421375E-2</v>
      </c>
      <c r="AV1461" s="10">
        <v>130.02351194159138</v>
      </c>
      <c r="AW1461" s="10">
        <v>81.552312946289959</v>
      </c>
      <c r="AX1461" s="17">
        <v>0.37278795405153681</v>
      </c>
    </row>
    <row r="1462" spans="1:50" x14ac:dyDescent="0.25">
      <c r="A1462" s="22" t="s">
        <v>1672</v>
      </c>
      <c r="B1462" s="22" t="s">
        <v>3957</v>
      </c>
      <c r="C1462" s="22" t="s">
        <v>1685</v>
      </c>
      <c r="D1462" s="22">
        <v>7702</v>
      </c>
      <c r="E1462" s="22" t="s">
        <v>1720</v>
      </c>
      <c r="F1462" s="43">
        <v>2.0959999999999999E-2</v>
      </c>
      <c r="G1462" s="43">
        <v>80.705034823079998</v>
      </c>
      <c r="H1462" s="43">
        <v>3.7223484848484847</v>
      </c>
      <c r="I1462" s="9">
        <v>0</v>
      </c>
      <c r="J1462" s="9">
        <v>3.7223484848484847</v>
      </c>
      <c r="K1462" s="11">
        <v>0</v>
      </c>
      <c r="L1462" s="41">
        <v>1174</v>
      </c>
      <c r="M1462" s="44">
        <v>0</v>
      </c>
      <c r="N1462" s="13">
        <v>0</v>
      </c>
      <c r="O1462" s="13">
        <v>0</v>
      </c>
      <c r="P1462" s="22">
        <v>0</v>
      </c>
      <c r="Q1462" s="22">
        <v>0</v>
      </c>
      <c r="R1462" s="14">
        <v>0</v>
      </c>
      <c r="S1462" s="22">
        <v>97</v>
      </c>
      <c r="T1462" s="22">
        <v>1</v>
      </c>
      <c r="U1462" s="22">
        <v>2144</v>
      </c>
      <c r="V1462" s="22"/>
      <c r="W1462" s="22">
        <v>389</v>
      </c>
      <c r="X1462" s="22">
        <v>257</v>
      </c>
      <c r="Y1462" s="14">
        <v>2144</v>
      </c>
      <c r="Z1462" s="10">
        <v>389</v>
      </c>
      <c r="AA1462" s="22">
        <v>257</v>
      </c>
      <c r="AB1462" s="22">
        <v>725.89</v>
      </c>
      <c r="AC1462" s="22">
        <v>2.5971118215794219E-4</v>
      </c>
      <c r="AD1462" s="42">
        <v>2.1000000000000001E-4</v>
      </c>
      <c r="AE1462" s="22">
        <v>1506</v>
      </c>
      <c r="AF1462" s="22">
        <v>7.567036887877418E-2</v>
      </c>
      <c r="AG1462" s="22">
        <v>1.2204898206253901E-3</v>
      </c>
      <c r="AH1462" s="22">
        <v>0</v>
      </c>
      <c r="AI1462" s="22">
        <v>0</v>
      </c>
      <c r="AJ1462" s="22">
        <v>0</v>
      </c>
      <c r="AK1462" s="22">
        <v>0</v>
      </c>
      <c r="AL1462" s="45">
        <v>0</v>
      </c>
      <c r="AM1462" s="45">
        <v>0</v>
      </c>
      <c r="AN1462" s="45">
        <v>0</v>
      </c>
      <c r="AO1462" s="45">
        <v>0</v>
      </c>
      <c r="AP1462" s="45">
        <v>0</v>
      </c>
      <c r="AQ1462" s="45">
        <v>0</v>
      </c>
      <c r="AR1462" s="45">
        <v>0</v>
      </c>
      <c r="AS1462" s="45" t="s">
        <v>4444</v>
      </c>
      <c r="AT1462" s="45" t="s">
        <v>4445</v>
      </c>
      <c r="AU1462" s="45">
        <v>7.567036887877418E-2</v>
      </c>
      <c r="AV1462" s="10">
        <v>104.50391777755165</v>
      </c>
      <c r="AW1462" s="10">
        <v>104.50391777755165</v>
      </c>
      <c r="AX1462" s="17">
        <v>0</v>
      </c>
    </row>
    <row r="1463" spans="1:50" x14ac:dyDescent="0.25">
      <c r="A1463" s="22" t="s">
        <v>964</v>
      </c>
      <c r="B1463" s="22" t="s">
        <v>3952</v>
      </c>
      <c r="C1463" s="22" t="s">
        <v>1171</v>
      </c>
      <c r="D1463" s="22">
        <v>4288</v>
      </c>
      <c r="E1463" s="22" t="s">
        <v>1341</v>
      </c>
      <c r="F1463" s="43">
        <v>0.112916</v>
      </c>
      <c r="G1463" s="43">
        <v>73.243768585500007</v>
      </c>
      <c r="H1463" s="43">
        <v>3.1823863636363638</v>
      </c>
      <c r="I1463" s="9">
        <v>8.5037878787878801E-2</v>
      </c>
      <c r="J1463" s="9">
        <v>3.0973484848484847</v>
      </c>
      <c r="K1463" s="11">
        <v>8.5037878787878801E-2</v>
      </c>
      <c r="L1463" s="41">
        <v>104</v>
      </c>
      <c r="M1463" s="44">
        <v>2</v>
      </c>
      <c r="N1463" s="13">
        <v>1</v>
      </c>
      <c r="O1463" s="13">
        <v>0</v>
      </c>
      <c r="P1463" s="22">
        <v>1</v>
      </c>
      <c r="Q1463" s="22">
        <v>0</v>
      </c>
      <c r="R1463" s="14">
        <v>0</v>
      </c>
      <c r="S1463" s="22">
        <v>86</v>
      </c>
      <c r="T1463" s="22">
        <v>0.97327858120573707</v>
      </c>
      <c r="U1463" s="22">
        <v>198</v>
      </c>
      <c r="V1463" s="22"/>
      <c r="W1463" s="22">
        <v>38</v>
      </c>
      <c r="X1463" s="22">
        <v>25</v>
      </c>
      <c r="Y1463" s="14">
        <v>196</v>
      </c>
      <c r="Z1463" s="10">
        <v>37</v>
      </c>
      <c r="AA1463" s="22">
        <v>25</v>
      </c>
      <c r="AB1463" s="22">
        <v>68.33</v>
      </c>
      <c r="AC1463" s="22">
        <v>1.5416465070088414E-3</v>
      </c>
      <c r="AD1463" s="42">
        <v>1.2E-4</v>
      </c>
      <c r="AE1463" s="22">
        <v>1507</v>
      </c>
      <c r="AF1463" s="22">
        <v>5.1117598975038127E-2</v>
      </c>
      <c r="AG1463" s="22">
        <v>1.2170856898818601E-3</v>
      </c>
      <c r="AH1463" s="22">
        <v>0</v>
      </c>
      <c r="AI1463" s="22">
        <v>0</v>
      </c>
      <c r="AJ1463" s="22">
        <v>0</v>
      </c>
      <c r="AK1463" s="22">
        <v>0</v>
      </c>
      <c r="AL1463" s="45">
        <v>0</v>
      </c>
      <c r="AM1463" s="45">
        <v>0</v>
      </c>
      <c r="AN1463" s="45">
        <v>0</v>
      </c>
      <c r="AO1463" s="45">
        <v>0</v>
      </c>
      <c r="AP1463" s="45">
        <v>0</v>
      </c>
      <c r="AQ1463" s="45">
        <v>0</v>
      </c>
      <c r="AR1463" s="45">
        <v>0</v>
      </c>
      <c r="AS1463" s="45" t="s">
        <v>4444</v>
      </c>
      <c r="AT1463" s="45" t="s">
        <v>4445</v>
      </c>
      <c r="AU1463" s="45">
        <v>4.9751664205068935E-2</v>
      </c>
      <c r="AV1463" s="10">
        <v>11.945701357466064</v>
      </c>
      <c r="AW1463" s="10">
        <v>11.940724870558828</v>
      </c>
      <c r="AX1463" s="17">
        <v>2.672141879426293E-2</v>
      </c>
    </row>
    <row r="1464" spans="1:50" x14ac:dyDescent="0.25">
      <c r="A1464" s="22" t="s">
        <v>1672</v>
      </c>
      <c r="B1464" s="22" t="s">
        <v>3947</v>
      </c>
      <c r="C1464" s="22" t="s">
        <v>1895</v>
      </c>
      <c r="D1464" s="22">
        <v>4260</v>
      </c>
      <c r="E1464" s="22" t="s">
        <v>2006</v>
      </c>
      <c r="F1464" s="43">
        <v>0.64128399999999997</v>
      </c>
      <c r="G1464" s="43">
        <v>509.95587274499002</v>
      </c>
      <c r="H1464" s="43">
        <v>19.205303030303032</v>
      </c>
      <c r="I1464" s="9">
        <v>3.9035984848484855</v>
      </c>
      <c r="J1464" s="9">
        <v>15.301704545454545</v>
      </c>
      <c r="K1464" s="11">
        <v>8.3242424242424242</v>
      </c>
      <c r="L1464" s="41">
        <v>2271</v>
      </c>
      <c r="M1464" s="44">
        <v>2023</v>
      </c>
      <c r="N1464" s="13">
        <v>515</v>
      </c>
      <c r="O1464" s="13">
        <v>458</v>
      </c>
      <c r="P1464" s="22">
        <v>357</v>
      </c>
      <c r="Q1464" s="22">
        <v>318</v>
      </c>
      <c r="R1464" s="14">
        <v>0</v>
      </c>
      <c r="S1464" s="22">
        <v>554</v>
      </c>
      <c r="T1464" s="22">
        <v>0.56656542148238731</v>
      </c>
      <c r="U1464" s="22">
        <v>4367</v>
      </c>
      <c r="V1464" s="22"/>
      <c r="W1464" s="22">
        <v>939</v>
      </c>
      <c r="X1464" s="22">
        <v>738</v>
      </c>
      <c r="Y1464" s="14">
        <v>2344</v>
      </c>
      <c r="Z1464" s="10">
        <v>582</v>
      </c>
      <c r="AA1464" s="22">
        <v>420</v>
      </c>
      <c r="AB1464" s="22">
        <v>1008.3</v>
      </c>
      <c r="AC1464" s="22">
        <v>1.257528414268664E-3</v>
      </c>
      <c r="AD1464" s="42">
        <v>1.5200000000000001E-3</v>
      </c>
      <c r="AE1464" s="22">
        <v>1508</v>
      </c>
      <c r="AF1464" s="22">
        <v>0.27302156508895425</v>
      </c>
      <c r="AG1464" s="22">
        <v>1.2134291781731299E-3</v>
      </c>
      <c r="AH1464" s="22">
        <v>0</v>
      </c>
      <c r="AI1464" s="22">
        <v>0</v>
      </c>
      <c r="AJ1464" s="22">
        <v>1</v>
      </c>
      <c r="AK1464" s="22">
        <v>0</v>
      </c>
      <c r="AL1464" s="45">
        <v>0</v>
      </c>
      <c r="AM1464" s="45">
        <v>0</v>
      </c>
      <c r="AN1464" s="45">
        <v>0</v>
      </c>
      <c r="AO1464" s="45">
        <v>0</v>
      </c>
      <c r="AP1464" s="45">
        <v>0</v>
      </c>
      <c r="AQ1464" s="45">
        <v>0</v>
      </c>
      <c r="AR1464" s="45">
        <v>0</v>
      </c>
      <c r="AS1464" s="45" t="s">
        <v>4444</v>
      </c>
      <c r="AT1464" s="45" t="s">
        <v>4445</v>
      </c>
      <c r="AU1464" s="45">
        <v>0.21752821691680682</v>
      </c>
      <c r="AV1464" s="10">
        <v>38.034978277821104</v>
      </c>
      <c r="AW1464" s="10">
        <v>48.892745848290005</v>
      </c>
      <c r="AX1464" s="17">
        <v>0.20325628180347918</v>
      </c>
    </row>
    <row r="1465" spans="1:50" x14ac:dyDescent="0.25">
      <c r="A1465" s="22" t="s">
        <v>1672</v>
      </c>
      <c r="B1465" s="22" t="s">
        <v>3947</v>
      </c>
      <c r="C1465" s="22" t="s">
        <v>3964</v>
      </c>
      <c r="D1465" s="22">
        <v>4696</v>
      </c>
      <c r="E1465" s="22" t="s">
        <v>1874</v>
      </c>
      <c r="F1465" s="43">
        <v>4.0825E-2</v>
      </c>
      <c r="G1465" s="43">
        <v>56.267058446470003</v>
      </c>
      <c r="H1465" s="43">
        <v>2.6585227272727274</v>
      </c>
      <c r="I1465" s="9">
        <v>0</v>
      </c>
      <c r="J1465" s="9">
        <v>2.6585227272727274</v>
      </c>
      <c r="K1465" s="11">
        <v>0</v>
      </c>
      <c r="L1465" s="41">
        <v>719</v>
      </c>
      <c r="M1465" s="44">
        <v>0</v>
      </c>
      <c r="N1465" s="13">
        <v>0</v>
      </c>
      <c r="O1465" s="13">
        <v>0</v>
      </c>
      <c r="P1465" s="22">
        <v>0</v>
      </c>
      <c r="Q1465" s="22">
        <v>0</v>
      </c>
      <c r="R1465" s="14">
        <v>0</v>
      </c>
      <c r="S1465" s="22">
        <v>74</v>
      </c>
      <c r="T1465" s="22">
        <v>1</v>
      </c>
      <c r="U1465" s="22">
        <v>1318</v>
      </c>
      <c r="V1465" s="22"/>
      <c r="W1465" s="22">
        <v>240</v>
      </c>
      <c r="X1465" s="22">
        <v>159</v>
      </c>
      <c r="Y1465" s="14">
        <v>1318</v>
      </c>
      <c r="Z1465" s="10">
        <v>240</v>
      </c>
      <c r="AA1465" s="22">
        <v>159</v>
      </c>
      <c r="AB1465" s="22">
        <v>447.42</v>
      </c>
      <c r="AC1465" s="22">
        <v>7.255577442143897E-4</v>
      </c>
      <c r="AD1465" s="42">
        <v>3.6000000000000002E-4</v>
      </c>
      <c r="AE1465" s="22">
        <v>1509</v>
      </c>
      <c r="AF1465" s="22">
        <v>3.1478837878974979E-2</v>
      </c>
      <c r="AG1465" s="22">
        <v>1.21072453380673E-3</v>
      </c>
      <c r="AH1465" s="22">
        <v>0</v>
      </c>
      <c r="AI1465" s="22">
        <v>0</v>
      </c>
      <c r="AJ1465" s="22">
        <v>0</v>
      </c>
      <c r="AK1465" s="22">
        <v>0</v>
      </c>
      <c r="AL1465" s="45">
        <v>0</v>
      </c>
      <c r="AM1465" s="45">
        <v>0</v>
      </c>
      <c r="AN1465" s="45">
        <v>0</v>
      </c>
      <c r="AO1465" s="45">
        <v>0</v>
      </c>
      <c r="AP1465" s="45">
        <v>0</v>
      </c>
      <c r="AQ1465" s="45">
        <v>0</v>
      </c>
      <c r="AR1465" s="45">
        <v>0</v>
      </c>
      <c r="AS1465" s="45" t="s">
        <v>4444</v>
      </c>
      <c r="AT1465" s="45" t="s">
        <v>4445</v>
      </c>
      <c r="AU1465" s="45">
        <v>3.1478837878974979E-2</v>
      </c>
      <c r="AV1465" s="10">
        <v>90.275699935883736</v>
      </c>
      <c r="AW1465" s="10">
        <v>90.275699935883736</v>
      </c>
      <c r="AX1465" s="17">
        <v>0</v>
      </c>
    </row>
    <row r="1466" spans="1:50" x14ac:dyDescent="0.25">
      <c r="A1466" s="22" t="s">
        <v>1672</v>
      </c>
      <c r="B1466" s="22" t="s">
        <v>3981</v>
      </c>
      <c r="C1466" s="22" t="s">
        <v>2176</v>
      </c>
      <c r="D1466" s="22">
        <v>8214</v>
      </c>
      <c r="E1466" s="22" t="s">
        <v>2177</v>
      </c>
      <c r="F1466" s="43">
        <v>2.2724530000000001</v>
      </c>
      <c r="G1466" s="43">
        <v>310.37585954131998</v>
      </c>
      <c r="H1466" s="43">
        <v>16.412689393939395</v>
      </c>
      <c r="I1466" s="9">
        <v>0</v>
      </c>
      <c r="J1466" s="9">
        <v>16.412689393939395</v>
      </c>
      <c r="K1466" s="11">
        <v>0</v>
      </c>
      <c r="L1466" s="41">
        <v>17</v>
      </c>
      <c r="M1466" s="44">
        <v>0</v>
      </c>
      <c r="N1466" s="13">
        <v>0</v>
      </c>
      <c r="O1466" s="13">
        <v>0</v>
      </c>
      <c r="P1466" s="22">
        <v>0</v>
      </c>
      <c r="Q1466" s="22">
        <v>0</v>
      </c>
      <c r="R1466" s="14">
        <v>0</v>
      </c>
      <c r="S1466" s="22">
        <v>219</v>
      </c>
      <c r="T1466" s="22">
        <v>1</v>
      </c>
      <c r="U1466" s="22">
        <v>43</v>
      </c>
      <c r="V1466" s="22"/>
      <c r="W1466" s="22">
        <v>10</v>
      </c>
      <c r="X1466" s="22">
        <v>7</v>
      </c>
      <c r="Y1466" s="14">
        <v>43</v>
      </c>
      <c r="Z1466" s="10">
        <v>10</v>
      </c>
      <c r="AA1466" s="22">
        <v>7</v>
      </c>
      <c r="AB1466" s="22">
        <v>17.57</v>
      </c>
      <c r="AC1466" s="22">
        <v>7.3216164535420993E-3</v>
      </c>
      <c r="AD1466" s="42">
        <v>1.4999999999999999E-4</v>
      </c>
      <c r="AE1466" s="22">
        <v>1510</v>
      </c>
      <c r="AF1466" s="22">
        <v>2.2980357390611109E-2</v>
      </c>
      <c r="AG1466" s="22">
        <v>1.2094924942426899E-3</v>
      </c>
      <c r="AH1466" s="22">
        <v>0</v>
      </c>
      <c r="AI1466" s="22">
        <v>0</v>
      </c>
      <c r="AJ1466" s="22">
        <v>0</v>
      </c>
      <c r="AK1466" s="22">
        <v>0</v>
      </c>
      <c r="AL1466" s="45">
        <v>0</v>
      </c>
      <c r="AM1466" s="45">
        <v>0</v>
      </c>
      <c r="AN1466" s="45">
        <v>0</v>
      </c>
      <c r="AO1466" s="45">
        <v>0</v>
      </c>
      <c r="AP1466" s="45">
        <v>0</v>
      </c>
      <c r="AQ1466" s="45">
        <v>0</v>
      </c>
      <c r="AR1466" s="45">
        <v>0</v>
      </c>
      <c r="AS1466" s="45" t="s">
        <v>4444</v>
      </c>
      <c r="AT1466" s="45" t="s">
        <v>4445</v>
      </c>
      <c r="AU1466" s="45">
        <v>2.2980357390611109E-2</v>
      </c>
      <c r="AV1466" s="10">
        <v>0.60928466748981636</v>
      </c>
      <c r="AW1466" s="10">
        <v>0.60928466748981636</v>
      </c>
      <c r="AX1466" s="17">
        <v>0</v>
      </c>
    </row>
    <row r="1467" spans="1:50" x14ac:dyDescent="0.25">
      <c r="A1467" s="22" t="s">
        <v>964</v>
      </c>
      <c r="B1467" s="22" t="s">
        <v>3948</v>
      </c>
      <c r="C1467" s="22" t="s">
        <v>1001</v>
      </c>
      <c r="D1467" s="22">
        <v>8117</v>
      </c>
      <c r="E1467" s="22" t="s">
        <v>1002</v>
      </c>
      <c r="F1467" s="43">
        <v>1.5734999999999999E-2</v>
      </c>
      <c r="G1467" s="43">
        <v>16.66311084222</v>
      </c>
      <c r="H1467" s="43">
        <v>0.67045454545454541</v>
      </c>
      <c r="I1467" s="9">
        <v>0</v>
      </c>
      <c r="J1467" s="9">
        <v>0.67045454545454541</v>
      </c>
      <c r="K1467" s="11">
        <v>0</v>
      </c>
      <c r="L1467" s="41">
        <v>138</v>
      </c>
      <c r="M1467" s="44">
        <v>0</v>
      </c>
      <c r="N1467" s="13">
        <v>0</v>
      </c>
      <c r="O1467" s="13">
        <v>0</v>
      </c>
      <c r="P1467" s="22">
        <v>0</v>
      </c>
      <c r="Q1467" s="22">
        <v>0</v>
      </c>
      <c r="R1467" s="14">
        <v>0</v>
      </c>
      <c r="S1467" s="22">
        <v>18</v>
      </c>
      <c r="T1467" s="22">
        <v>1</v>
      </c>
      <c r="U1467" s="22">
        <v>263</v>
      </c>
      <c r="V1467" s="22"/>
      <c r="W1467" s="22">
        <v>49</v>
      </c>
      <c r="X1467" s="22">
        <v>33</v>
      </c>
      <c r="Y1467" s="14">
        <v>263</v>
      </c>
      <c r="Z1467" s="10">
        <v>49</v>
      </c>
      <c r="AA1467" s="22">
        <v>33</v>
      </c>
      <c r="AB1467" s="22">
        <v>90.8</v>
      </c>
      <c r="AC1467" s="22">
        <v>9.4430146621431524E-4</v>
      </c>
      <c r="AD1467" s="42">
        <v>1E-4</v>
      </c>
      <c r="AE1467" s="22">
        <v>1511</v>
      </c>
      <c r="AF1467" s="22">
        <v>1.5688946147307679E-2</v>
      </c>
      <c r="AG1467" s="22">
        <v>1.20684201133136E-3</v>
      </c>
      <c r="AH1467" s="22">
        <v>0</v>
      </c>
      <c r="AI1467" s="22">
        <v>0</v>
      </c>
      <c r="AJ1467" s="22">
        <v>0</v>
      </c>
      <c r="AK1467" s="22">
        <v>0</v>
      </c>
      <c r="AL1467" s="45">
        <v>0</v>
      </c>
      <c r="AM1467" s="45">
        <v>0</v>
      </c>
      <c r="AN1467" s="45">
        <v>0</v>
      </c>
      <c r="AO1467" s="45">
        <v>0</v>
      </c>
      <c r="AP1467" s="45">
        <v>0</v>
      </c>
      <c r="AQ1467" s="45">
        <v>0</v>
      </c>
      <c r="AR1467" s="45">
        <v>0</v>
      </c>
      <c r="AS1467" s="45" t="s">
        <v>4444</v>
      </c>
      <c r="AT1467" s="45" t="s">
        <v>4445</v>
      </c>
      <c r="AU1467" s="45">
        <v>1.5688946147307679E-2</v>
      </c>
      <c r="AV1467" s="10">
        <v>73.084745762711876</v>
      </c>
      <c r="AW1467" s="10">
        <v>73.084745762711876</v>
      </c>
      <c r="AX1467" s="17">
        <v>0</v>
      </c>
    </row>
    <row r="1468" spans="1:50" x14ac:dyDescent="0.25">
      <c r="A1468" s="22" t="s">
        <v>8</v>
      </c>
      <c r="B1468" s="22" t="s">
        <v>3946</v>
      </c>
      <c r="C1468" s="22" t="s">
        <v>60</v>
      </c>
      <c r="D1468" s="22">
        <v>3925</v>
      </c>
      <c r="E1468" s="22" t="s">
        <v>61</v>
      </c>
      <c r="F1468" s="43">
        <v>0.12235799999999999</v>
      </c>
      <c r="G1468" s="43">
        <v>103.27674908307</v>
      </c>
      <c r="H1468" s="43">
        <v>4.2585227272727275</v>
      </c>
      <c r="I1468" s="9">
        <v>0.14545454545454545</v>
      </c>
      <c r="J1468" s="9">
        <v>4.113068181818182</v>
      </c>
      <c r="K1468" s="11">
        <v>0.30965909090909094</v>
      </c>
      <c r="L1468" s="41">
        <v>1403</v>
      </c>
      <c r="M1468" s="44">
        <v>11</v>
      </c>
      <c r="N1468" s="13">
        <v>6</v>
      </c>
      <c r="O1468" s="13">
        <v>6</v>
      </c>
      <c r="P1468" s="22">
        <v>0</v>
      </c>
      <c r="Q1468" s="22">
        <v>0</v>
      </c>
      <c r="R1468" s="14">
        <v>0</v>
      </c>
      <c r="S1468" s="22">
        <v>140</v>
      </c>
      <c r="T1468" s="22">
        <v>0.92728485657104731</v>
      </c>
      <c r="U1468" s="22">
        <v>2385</v>
      </c>
      <c r="V1468" s="22"/>
      <c r="W1468" s="22">
        <v>436</v>
      </c>
      <c r="X1468" s="22">
        <v>290</v>
      </c>
      <c r="Y1468" s="14">
        <v>2374</v>
      </c>
      <c r="Z1468" s="10">
        <v>436</v>
      </c>
      <c r="AA1468" s="22">
        <v>290</v>
      </c>
      <c r="AB1468" s="22">
        <v>810.98</v>
      </c>
      <c r="AC1468" s="22">
        <v>1.1847584387225639E-3</v>
      </c>
      <c r="AD1468" s="42">
        <v>1.07E-3</v>
      </c>
      <c r="AE1468" s="22">
        <v>1512</v>
      </c>
      <c r="AF1468" s="22">
        <v>6.0111402036518505E-2</v>
      </c>
      <c r="AG1468" s="22">
        <v>1.2022280407303701E-3</v>
      </c>
      <c r="AH1468" s="22">
        <v>0</v>
      </c>
      <c r="AI1468" s="22">
        <v>0</v>
      </c>
      <c r="AJ1468" s="22">
        <v>0</v>
      </c>
      <c r="AK1468" s="22">
        <v>0</v>
      </c>
      <c r="AL1468" s="45">
        <v>0</v>
      </c>
      <c r="AM1468" s="45">
        <v>0</v>
      </c>
      <c r="AN1468" s="45">
        <v>0</v>
      </c>
      <c r="AO1468" s="45">
        <v>0</v>
      </c>
      <c r="AP1468" s="45">
        <v>0</v>
      </c>
      <c r="AQ1468" s="45">
        <v>0</v>
      </c>
      <c r="AR1468" s="45">
        <v>0</v>
      </c>
      <c r="AS1468" s="45" t="s">
        <v>4444</v>
      </c>
      <c r="AT1468" s="45" t="s">
        <v>4445</v>
      </c>
      <c r="AU1468" s="45">
        <v>5.8058230732802862E-2</v>
      </c>
      <c r="AV1468" s="10">
        <v>106.00359165630611</v>
      </c>
      <c r="AW1468" s="10">
        <v>102.3829219479653</v>
      </c>
      <c r="AX1468" s="17">
        <v>3.4156104069379585E-2</v>
      </c>
    </row>
    <row r="1469" spans="1:50" x14ac:dyDescent="0.25">
      <c r="A1469" s="22" t="s">
        <v>964</v>
      </c>
      <c r="B1469" s="22" t="s">
        <v>3945</v>
      </c>
      <c r="C1469" s="22" t="s">
        <v>1289</v>
      </c>
      <c r="D1469" s="22">
        <v>4928</v>
      </c>
      <c r="E1469" s="22" t="s">
        <v>1490</v>
      </c>
      <c r="F1469" s="43">
        <v>0.134934</v>
      </c>
      <c r="G1469" s="43">
        <v>95.647674456679994</v>
      </c>
      <c r="H1469" s="43">
        <v>4.9562499999999998</v>
      </c>
      <c r="I1469" s="9">
        <v>0</v>
      </c>
      <c r="J1469" s="9">
        <v>4.9562499999999998</v>
      </c>
      <c r="K1469" s="11">
        <v>0.1215909090909091</v>
      </c>
      <c r="L1469" s="41">
        <v>2037</v>
      </c>
      <c r="M1469" s="44">
        <v>17</v>
      </c>
      <c r="N1469" s="13">
        <v>17</v>
      </c>
      <c r="O1469" s="13">
        <v>1</v>
      </c>
      <c r="P1469" s="22">
        <v>0</v>
      </c>
      <c r="Q1469" s="22">
        <v>0</v>
      </c>
      <c r="R1469" s="14">
        <v>0</v>
      </c>
      <c r="S1469" s="22">
        <v>144</v>
      </c>
      <c r="T1469" s="22">
        <v>0.97546715579502463</v>
      </c>
      <c r="U1469" s="22">
        <v>3637</v>
      </c>
      <c r="V1469" s="22"/>
      <c r="W1469" s="22">
        <v>672</v>
      </c>
      <c r="X1469" s="22">
        <v>433</v>
      </c>
      <c r="Y1469" s="14">
        <v>3620</v>
      </c>
      <c r="Z1469" s="10">
        <v>672</v>
      </c>
      <c r="AA1469" s="22">
        <v>433</v>
      </c>
      <c r="AB1469" s="22">
        <v>1246.44</v>
      </c>
      <c r="AC1469" s="22">
        <v>1.4107399972501501E-3</v>
      </c>
      <c r="AD1469" s="42">
        <v>1.97E-3</v>
      </c>
      <c r="AE1469" s="22">
        <v>1513</v>
      </c>
      <c r="AF1469" s="22">
        <v>7.1775759965619607E-2</v>
      </c>
      <c r="AG1469" s="22">
        <v>1.1962626660936601E-3</v>
      </c>
      <c r="AH1469" s="22">
        <v>0</v>
      </c>
      <c r="AI1469" s="22">
        <v>0</v>
      </c>
      <c r="AJ1469" s="22">
        <v>0</v>
      </c>
      <c r="AK1469" s="22">
        <v>0</v>
      </c>
      <c r="AL1469" s="45">
        <v>0</v>
      </c>
      <c r="AM1469" s="45">
        <v>0</v>
      </c>
      <c r="AN1469" s="45">
        <v>0</v>
      </c>
      <c r="AO1469" s="45">
        <v>0</v>
      </c>
      <c r="AP1469" s="45">
        <v>0</v>
      </c>
      <c r="AQ1469" s="45">
        <v>0</v>
      </c>
      <c r="AR1469" s="45">
        <v>0</v>
      </c>
      <c r="AS1469" s="45" t="s">
        <v>4444</v>
      </c>
      <c r="AT1469" s="45" t="s">
        <v>4445</v>
      </c>
      <c r="AU1469" s="45">
        <v>7.1775759965619607E-2</v>
      </c>
      <c r="AV1469" s="10">
        <v>135.58638083228249</v>
      </c>
      <c r="AW1469" s="10">
        <v>135.58638083228249</v>
      </c>
      <c r="AX1469" s="17">
        <v>0</v>
      </c>
    </row>
    <row r="1470" spans="1:50" x14ac:dyDescent="0.25">
      <c r="A1470" s="22" t="s">
        <v>964</v>
      </c>
      <c r="B1470" s="22" t="s">
        <v>3952</v>
      </c>
      <c r="C1470" s="22" t="s">
        <v>1092</v>
      </c>
      <c r="D1470" s="22">
        <v>9153</v>
      </c>
      <c r="E1470" s="22" t="s">
        <v>1465</v>
      </c>
      <c r="F1470" s="43">
        <v>8.1099000000000004E-2</v>
      </c>
      <c r="G1470" s="43">
        <v>72.001365451629994</v>
      </c>
      <c r="H1470" s="43">
        <v>3.2056818181818181</v>
      </c>
      <c r="I1470" s="9">
        <v>0</v>
      </c>
      <c r="J1470" s="9">
        <v>3.2056818181818181</v>
      </c>
      <c r="K1470" s="11">
        <v>3.2054924242424243</v>
      </c>
      <c r="L1470" s="41">
        <v>1092</v>
      </c>
      <c r="M1470" s="44">
        <v>871</v>
      </c>
      <c r="N1470" s="13">
        <v>871</v>
      </c>
      <c r="O1470" s="13">
        <v>856</v>
      </c>
      <c r="P1470" s="22">
        <v>13</v>
      </c>
      <c r="Q1470" s="22">
        <v>0</v>
      </c>
      <c r="R1470" s="14">
        <v>0</v>
      </c>
      <c r="S1470" s="22">
        <v>86</v>
      </c>
      <c r="T1470" s="22">
        <v>5.9080704241987192E-5</v>
      </c>
      <c r="U1470" s="22">
        <v>871</v>
      </c>
      <c r="V1470" s="22"/>
      <c r="W1470" s="22">
        <v>871</v>
      </c>
      <c r="X1470" s="22">
        <v>856</v>
      </c>
      <c r="Y1470" s="14">
        <v>0</v>
      </c>
      <c r="Z1470" s="10">
        <v>858</v>
      </c>
      <c r="AA1470" s="22">
        <v>856</v>
      </c>
      <c r="AB1470" s="22">
        <v>1175.46</v>
      </c>
      <c r="AC1470" s="22">
        <v>1.1263536391470483E-3</v>
      </c>
      <c r="AD1470" s="42">
        <v>2.0100000000000001E-3</v>
      </c>
      <c r="AE1470" s="22">
        <v>1514</v>
      </c>
      <c r="AF1470" s="22">
        <v>5.9592416090394493E-2</v>
      </c>
      <c r="AG1470" s="22">
        <v>1.1918483218078899E-3</v>
      </c>
      <c r="AH1470" s="22">
        <v>0</v>
      </c>
      <c r="AI1470" s="22">
        <v>0</v>
      </c>
      <c r="AJ1470" s="22">
        <v>0</v>
      </c>
      <c r="AK1470" s="22">
        <v>0</v>
      </c>
      <c r="AL1470" s="45">
        <v>0</v>
      </c>
      <c r="AM1470" s="45">
        <v>0</v>
      </c>
      <c r="AN1470" s="45">
        <v>0</v>
      </c>
      <c r="AO1470" s="45">
        <v>0</v>
      </c>
      <c r="AP1470" s="45">
        <v>0</v>
      </c>
      <c r="AQ1470" s="45">
        <v>0</v>
      </c>
      <c r="AR1470" s="45">
        <v>0</v>
      </c>
      <c r="AS1470" s="45" t="s">
        <v>4444</v>
      </c>
      <c r="AT1470" s="45" t="s">
        <v>4445</v>
      </c>
      <c r="AU1470" s="45">
        <v>5.95924160903945E-2</v>
      </c>
      <c r="AV1470" s="10">
        <v>267.64976958525347</v>
      </c>
      <c r="AW1470" s="10">
        <v>271.70506912442397</v>
      </c>
      <c r="AX1470" s="17">
        <v>0</v>
      </c>
    </row>
    <row r="1471" spans="1:50" x14ac:dyDescent="0.25">
      <c r="A1471" s="22" t="s">
        <v>964</v>
      </c>
      <c r="B1471" s="22" t="s">
        <v>3948</v>
      </c>
      <c r="C1471" s="22" t="s">
        <v>969</v>
      </c>
      <c r="D1471" s="22">
        <v>230</v>
      </c>
      <c r="E1471" s="22" t="s">
        <v>1430</v>
      </c>
      <c r="F1471" s="43">
        <v>0.206789</v>
      </c>
      <c r="G1471" s="43">
        <v>39.513649815450002</v>
      </c>
      <c r="H1471" s="43">
        <v>1.6384469696969699</v>
      </c>
      <c r="I1471" s="9">
        <v>1.0596590909090911</v>
      </c>
      <c r="J1471" s="9">
        <v>0.57859848484848486</v>
      </c>
      <c r="K1471" s="11">
        <v>1.6384469696969699</v>
      </c>
      <c r="L1471" s="41">
        <v>280</v>
      </c>
      <c r="M1471" s="44">
        <v>465</v>
      </c>
      <c r="N1471" s="13">
        <v>88</v>
      </c>
      <c r="O1471" s="13">
        <v>38</v>
      </c>
      <c r="P1471" s="22">
        <v>53</v>
      </c>
      <c r="Q1471" s="22">
        <v>17</v>
      </c>
      <c r="R1471" s="14">
        <v>0</v>
      </c>
      <c r="S1471" s="22">
        <v>81</v>
      </c>
      <c r="T1471" s="22">
        <v>0</v>
      </c>
      <c r="U1471" s="22">
        <v>465</v>
      </c>
      <c r="V1471" s="22"/>
      <c r="W1471" s="22">
        <v>88</v>
      </c>
      <c r="X1471" s="22">
        <v>38</v>
      </c>
      <c r="Y1471" s="14">
        <v>0</v>
      </c>
      <c r="Z1471" s="10">
        <v>35</v>
      </c>
      <c r="AA1471" s="22">
        <v>21</v>
      </c>
      <c r="AB1471" s="22">
        <v>47.95</v>
      </c>
      <c r="AC1471" s="22">
        <v>5.2333560925355129E-3</v>
      </c>
      <c r="AD1471" s="42">
        <v>3.8000000000000002E-4</v>
      </c>
      <c r="AE1471" s="22">
        <v>1515</v>
      </c>
      <c r="AF1471" s="22">
        <v>2.8479958153474323E-2</v>
      </c>
      <c r="AG1471" s="22">
        <v>1.1866649230614301E-3</v>
      </c>
      <c r="AH1471" s="22">
        <v>0</v>
      </c>
      <c r="AI1471" s="22">
        <v>0</v>
      </c>
      <c r="AJ1471" s="22">
        <v>0</v>
      </c>
      <c r="AK1471" s="22">
        <v>0</v>
      </c>
      <c r="AL1471" s="45">
        <v>0</v>
      </c>
      <c r="AM1471" s="45">
        <v>0</v>
      </c>
      <c r="AN1471" s="45">
        <v>0</v>
      </c>
      <c r="AO1471" s="45">
        <v>0</v>
      </c>
      <c r="AP1471" s="45">
        <v>0</v>
      </c>
      <c r="AQ1471" s="45">
        <v>0</v>
      </c>
      <c r="AR1471" s="45">
        <v>0</v>
      </c>
      <c r="AS1471" s="45" t="s">
        <v>4444</v>
      </c>
      <c r="AT1471" s="45" t="s">
        <v>4445</v>
      </c>
      <c r="AU1471" s="45">
        <v>1.00573658720222E-2</v>
      </c>
      <c r="AV1471" s="10">
        <v>60.49099836333879</v>
      </c>
      <c r="AW1471" s="10">
        <v>53.70939775748468</v>
      </c>
      <c r="AX1471" s="17">
        <v>0.64674604092012489</v>
      </c>
    </row>
    <row r="1472" spans="1:50" x14ac:dyDescent="0.25">
      <c r="A1472" s="22" t="s">
        <v>2906</v>
      </c>
      <c r="B1472" s="22" t="s">
        <v>3961</v>
      </c>
      <c r="C1472" s="22" t="s">
        <v>2932</v>
      </c>
      <c r="D1472" s="22">
        <v>8383</v>
      </c>
      <c r="E1472" s="22" t="s">
        <v>3419</v>
      </c>
      <c r="F1472" s="43">
        <v>0.12714800000000001</v>
      </c>
      <c r="G1472" s="43">
        <v>64.401554950049999</v>
      </c>
      <c r="H1472" s="43">
        <v>2.8018939393939397</v>
      </c>
      <c r="I1472" s="9">
        <v>2.4113636363636362</v>
      </c>
      <c r="J1472" s="9">
        <v>0.39071969696969699</v>
      </c>
      <c r="K1472" s="11">
        <v>2.716477272727273</v>
      </c>
      <c r="L1472" s="41">
        <v>79</v>
      </c>
      <c r="M1472" s="44">
        <v>207</v>
      </c>
      <c r="N1472" s="13">
        <v>12</v>
      </c>
      <c r="O1472" s="13">
        <v>5</v>
      </c>
      <c r="P1472" s="22">
        <v>0</v>
      </c>
      <c r="Q1472" s="22">
        <v>0</v>
      </c>
      <c r="R1472" s="14">
        <v>0</v>
      </c>
      <c r="S1472" s="22">
        <v>81</v>
      </c>
      <c r="T1472" s="22">
        <v>3.0485331891307199E-2</v>
      </c>
      <c r="U1472" s="22">
        <v>212</v>
      </c>
      <c r="V1472" s="22"/>
      <c r="W1472" s="22">
        <v>13</v>
      </c>
      <c r="X1472" s="22">
        <v>6</v>
      </c>
      <c r="Y1472" s="14">
        <v>5</v>
      </c>
      <c r="Z1472" s="10">
        <v>13</v>
      </c>
      <c r="AA1472" s="22">
        <v>6</v>
      </c>
      <c r="AB1472" s="22">
        <v>18.260000000000002</v>
      </c>
      <c r="AC1472" s="22">
        <v>1.9743001562402694E-3</v>
      </c>
      <c r="AD1472" s="42">
        <v>5.0000000000000002E-5</v>
      </c>
      <c r="AE1472" s="22">
        <v>1516</v>
      </c>
      <c r="AF1472" s="22">
        <v>4.3843539729117059E-2</v>
      </c>
      <c r="AG1472" s="22">
        <v>1.18496053321938E-3</v>
      </c>
      <c r="AH1472" s="22">
        <v>0</v>
      </c>
      <c r="AI1472" s="22">
        <v>0</v>
      </c>
      <c r="AJ1472" s="22">
        <v>0</v>
      </c>
      <c r="AK1472" s="22">
        <v>0</v>
      </c>
      <c r="AL1472" s="45">
        <v>0</v>
      </c>
      <c r="AM1472" s="45">
        <v>0</v>
      </c>
      <c r="AN1472" s="45">
        <v>0</v>
      </c>
      <c r="AO1472" s="45">
        <v>0</v>
      </c>
      <c r="AP1472" s="45">
        <v>0</v>
      </c>
      <c r="AQ1472" s="45">
        <v>0</v>
      </c>
      <c r="AR1472" s="45">
        <v>0</v>
      </c>
      <c r="AS1472" s="45" t="s">
        <v>4444</v>
      </c>
      <c r="AT1472" s="45" t="s">
        <v>4445</v>
      </c>
      <c r="AU1472" s="45">
        <v>6.1139125632802809E-3</v>
      </c>
      <c r="AV1472" s="10">
        <v>33.271934076587492</v>
      </c>
      <c r="AW1472" s="10">
        <v>4.6397188049209133</v>
      </c>
      <c r="AX1472" s="17">
        <v>0.86061916993375676</v>
      </c>
    </row>
    <row r="1473" spans="1:50" x14ac:dyDescent="0.25">
      <c r="A1473" s="22" t="s">
        <v>2195</v>
      </c>
      <c r="B1473" s="22" t="s">
        <v>3956</v>
      </c>
      <c r="C1473" s="22" t="s">
        <v>2360</v>
      </c>
      <c r="D1473" s="22">
        <v>4804</v>
      </c>
      <c r="E1473" s="22" t="s">
        <v>2649</v>
      </c>
      <c r="F1473" s="43">
        <v>0.32675500000000002</v>
      </c>
      <c r="G1473" s="43">
        <v>302.65832505281998</v>
      </c>
      <c r="H1473" s="43">
        <v>13.239015151515153</v>
      </c>
      <c r="I1473" s="9">
        <v>0</v>
      </c>
      <c r="J1473" s="9">
        <v>13.239015151515153</v>
      </c>
      <c r="K1473" s="11">
        <v>0</v>
      </c>
      <c r="L1473" s="41">
        <v>1112</v>
      </c>
      <c r="M1473" s="44">
        <v>0</v>
      </c>
      <c r="N1473" s="13">
        <v>0</v>
      </c>
      <c r="O1473" s="13">
        <v>0</v>
      </c>
      <c r="P1473" s="22">
        <v>0</v>
      </c>
      <c r="Q1473" s="22">
        <v>0</v>
      </c>
      <c r="R1473" s="14">
        <v>0</v>
      </c>
      <c r="S1473" s="22">
        <v>337</v>
      </c>
      <c r="T1473" s="22">
        <v>1</v>
      </c>
      <c r="U1473" s="22">
        <v>2032</v>
      </c>
      <c r="V1473" s="22"/>
      <c r="W1473" s="22">
        <v>368</v>
      </c>
      <c r="X1473" s="22">
        <v>244</v>
      </c>
      <c r="Y1473" s="14">
        <v>2032</v>
      </c>
      <c r="Z1473" s="10">
        <v>368</v>
      </c>
      <c r="AA1473" s="22">
        <v>244</v>
      </c>
      <c r="AB1473" s="22">
        <v>687.04</v>
      </c>
      <c r="AC1473" s="22">
        <v>1.0796167590730395E-3</v>
      </c>
      <c r="AD1473" s="42">
        <v>8.3000000000000001E-4</v>
      </c>
      <c r="AE1473" s="22">
        <v>1517</v>
      </c>
      <c r="AF1473" s="22">
        <v>0.11840242073876499</v>
      </c>
      <c r="AG1473" s="22">
        <v>1.1840242073876499E-3</v>
      </c>
      <c r="AH1473" s="22">
        <v>0</v>
      </c>
      <c r="AI1473" s="22">
        <v>0</v>
      </c>
      <c r="AJ1473" s="22">
        <v>0</v>
      </c>
      <c r="AK1473" s="22">
        <v>0</v>
      </c>
      <c r="AL1473" s="45">
        <v>0</v>
      </c>
      <c r="AM1473" s="45">
        <v>0</v>
      </c>
      <c r="AN1473" s="45">
        <v>0</v>
      </c>
      <c r="AO1473" s="45">
        <v>0</v>
      </c>
      <c r="AP1473" s="45">
        <v>0</v>
      </c>
      <c r="AQ1473" s="45">
        <v>0</v>
      </c>
      <c r="AR1473" s="45">
        <v>0</v>
      </c>
      <c r="AS1473" s="45" t="s">
        <v>4444</v>
      </c>
      <c r="AT1473" s="45" t="s">
        <v>4445</v>
      </c>
      <c r="AU1473" s="45">
        <v>0.11840242073876499</v>
      </c>
      <c r="AV1473" s="10">
        <v>27.796629567108234</v>
      </c>
      <c r="AW1473" s="10">
        <v>27.796629567108234</v>
      </c>
      <c r="AX1473" s="17">
        <v>0</v>
      </c>
    </row>
    <row r="1474" spans="1:50" x14ac:dyDescent="0.25">
      <c r="A1474" s="22" t="s">
        <v>2906</v>
      </c>
      <c r="B1474" s="22" t="s">
        <v>3950</v>
      </c>
      <c r="C1474" s="22" t="s">
        <v>2927</v>
      </c>
      <c r="D1474" s="22">
        <v>335</v>
      </c>
      <c r="E1474" s="22" t="s">
        <v>2947</v>
      </c>
      <c r="F1474" s="43">
        <v>0.46157900000000002</v>
      </c>
      <c r="G1474" s="43">
        <v>300.42236209756999</v>
      </c>
      <c r="H1474" s="43">
        <v>12.533901515151515</v>
      </c>
      <c r="I1474" s="9">
        <v>8.1695075757575761</v>
      </c>
      <c r="J1474" s="9">
        <v>4.3642045454545455</v>
      </c>
      <c r="K1474" s="11">
        <v>12.532196969696971</v>
      </c>
      <c r="L1474" s="41">
        <v>4215</v>
      </c>
      <c r="M1474" s="44">
        <v>7858</v>
      </c>
      <c r="N1474" s="13">
        <v>2177</v>
      </c>
      <c r="O1474" s="13">
        <v>1035</v>
      </c>
      <c r="P1474" s="22">
        <v>1729</v>
      </c>
      <c r="Q1474" s="22">
        <v>820</v>
      </c>
      <c r="R1474" s="14">
        <v>3</v>
      </c>
      <c r="S1474" s="22">
        <v>901</v>
      </c>
      <c r="T1474" s="22">
        <v>1.3599480197634684E-4</v>
      </c>
      <c r="U1474" s="22">
        <v>7859</v>
      </c>
      <c r="V1474" s="22"/>
      <c r="W1474" s="22">
        <v>2177</v>
      </c>
      <c r="X1474" s="22">
        <v>1035</v>
      </c>
      <c r="Y1474" s="14">
        <v>1</v>
      </c>
      <c r="Z1474" s="10">
        <v>448</v>
      </c>
      <c r="AA1474" s="22">
        <v>215</v>
      </c>
      <c r="AB1474" s="22">
        <v>613.85</v>
      </c>
      <c r="AC1474" s="22">
        <v>1.5364335623261301E-3</v>
      </c>
      <c r="AD1474" s="42">
        <v>1.4300000000000001E-3</v>
      </c>
      <c r="AE1474" s="22">
        <v>1518</v>
      </c>
      <c r="AF1474" s="22">
        <v>0.22462579370195002</v>
      </c>
      <c r="AG1474" s="22">
        <v>1.1760512759264399E-3</v>
      </c>
      <c r="AH1474" s="22">
        <v>0</v>
      </c>
      <c r="AI1474" s="22">
        <v>0</v>
      </c>
      <c r="AJ1474" s="22">
        <v>0</v>
      </c>
      <c r="AK1474" s="22">
        <v>0</v>
      </c>
      <c r="AL1474" s="45">
        <v>0</v>
      </c>
      <c r="AM1474" s="45">
        <v>0</v>
      </c>
      <c r="AN1474" s="45">
        <v>0</v>
      </c>
      <c r="AO1474" s="45">
        <v>0</v>
      </c>
      <c r="AP1474" s="45">
        <v>0</v>
      </c>
      <c r="AQ1474" s="45">
        <v>0</v>
      </c>
      <c r="AR1474" s="45">
        <v>0</v>
      </c>
      <c r="AS1474" s="45" t="s">
        <v>4444</v>
      </c>
      <c r="AT1474" s="45" t="s">
        <v>4445</v>
      </c>
      <c r="AU1474" s="45">
        <v>7.8212909900029243E-2</v>
      </c>
      <c r="AV1474" s="10">
        <v>102.65330035151673</v>
      </c>
      <c r="AW1474" s="10">
        <v>173.68893455627918</v>
      </c>
      <c r="AX1474" s="17">
        <v>0.65179286480605636</v>
      </c>
    </row>
    <row r="1475" spans="1:50" x14ac:dyDescent="0.25">
      <c r="A1475" s="22" t="s">
        <v>1672</v>
      </c>
      <c r="B1475" s="22" t="s">
        <v>3947</v>
      </c>
      <c r="C1475" s="22" t="s">
        <v>1744</v>
      </c>
      <c r="D1475" s="22">
        <v>6088</v>
      </c>
      <c r="E1475" s="22" t="s">
        <v>1745</v>
      </c>
      <c r="F1475" s="43">
        <v>2.0848999999999999E-2</v>
      </c>
      <c r="G1475" s="43">
        <v>12.391283892300001</v>
      </c>
      <c r="H1475" s="43">
        <v>0.68484848484848482</v>
      </c>
      <c r="I1475" s="9">
        <v>0.20890151515151514</v>
      </c>
      <c r="J1475" s="9">
        <v>0.4759469696969697</v>
      </c>
      <c r="K1475" s="11">
        <v>0.46382575757575756</v>
      </c>
      <c r="L1475" s="41">
        <v>194</v>
      </c>
      <c r="M1475" s="44">
        <v>40</v>
      </c>
      <c r="N1475" s="13">
        <v>17</v>
      </c>
      <c r="O1475" s="13">
        <v>17</v>
      </c>
      <c r="P1475" s="22">
        <v>0</v>
      </c>
      <c r="Q1475" s="22">
        <v>0</v>
      </c>
      <c r="R1475" s="14">
        <v>0</v>
      </c>
      <c r="S1475" s="22">
        <v>28</v>
      </c>
      <c r="T1475" s="22">
        <v>0.32273230088495575</v>
      </c>
      <c r="U1475" s="22">
        <v>158</v>
      </c>
      <c r="V1475" s="22"/>
      <c r="W1475" s="22">
        <v>39</v>
      </c>
      <c r="X1475" s="22">
        <v>32</v>
      </c>
      <c r="Y1475" s="14">
        <v>118</v>
      </c>
      <c r="Z1475" s="10">
        <v>39</v>
      </c>
      <c r="AA1475" s="22">
        <v>32</v>
      </c>
      <c r="AB1475" s="22">
        <v>64.05</v>
      </c>
      <c r="AC1475" s="22">
        <v>1.6825536547472424E-3</v>
      </c>
      <c r="AD1475" s="42">
        <v>1.3999999999999999E-4</v>
      </c>
      <c r="AE1475" s="22">
        <v>1519</v>
      </c>
      <c r="AF1475" s="22">
        <v>7.432830900064448E-2</v>
      </c>
      <c r="AG1475" s="22">
        <v>1.16137982813507E-3</v>
      </c>
      <c r="AH1475" s="22">
        <v>0</v>
      </c>
      <c r="AI1475" s="22">
        <v>1</v>
      </c>
      <c r="AJ1475" s="22">
        <v>0</v>
      </c>
      <c r="AK1475" s="22">
        <v>0</v>
      </c>
      <c r="AL1475" s="45">
        <v>0</v>
      </c>
      <c r="AM1475" s="45">
        <v>0</v>
      </c>
      <c r="AN1475" s="45">
        <v>0</v>
      </c>
      <c r="AO1475" s="45">
        <v>0</v>
      </c>
      <c r="AP1475" s="45">
        <v>0</v>
      </c>
      <c r="AQ1475" s="45">
        <v>0</v>
      </c>
      <c r="AR1475" s="45">
        <v>0</v>
      </c>
      <c r="AS1475" s="45" t="s">
        <v>4444</v>
      </c>
      <c r="AT1475" s="45" t="s">
        <v>4445</v>
      </c>
      <c r="AU1475" s="45">
        <v>5.1655708108025326E-2</v>
      </c>
      <c r="AV1475" s="10">
        <v>81.941902109033023</v>
      </c>
      <c r="AW1475" s="10">
        <v>56.946902654867259</v>
      </c>
      <c r="AX1475" s="17">
        <v>0.30503318584070799</v>
      </c>
    </row>
    <row r="1476" spans="1:50" x14ac:dyDescent="0.25">
      <c r="A1476" s="22" t="s">
        <v>1672</v>
      </c>
      <c r="B1476" s="22" t="s">
        <v>3981</v>
      </c>
      <c r="C1476" s="22" t="s">
        <v>2188</v>
      </c>
      <c r="D1476" s="22">
        <v>65</v>
      </c>
      <c r="E1476" s="22" t="s">
        <v>2193</v>
      </c>
      <c r="F1476" s="43">
        <v>0.236208</v>
      </c>
      <c r="G1476" s="43">
        <v>169.36482100959</v>
      </c>
      <c r="H1476" s="43">
        <v>6.25</v>
      </c>
      <c r="I1476" s="9">
        <v>6.1553030303030303</v>
      </c>
      <c r="J1476" s="9">
        <v>9.4507575757575762E-2</v>
      </c>
      <c r="K1476" s="11">
        <v>6.25</v>
      </c>
      <c r="L1476" s="41">
        <v>193</v>
      </c>
      <c r="M1476" s="44">
        <v>735</v>
      </c>
      <c r="N1476" s="13">
        <v>36</v>
      </c>
      <c r="O1476" s="13">
        <v>8</v>
      </c>
      <c r="P1476" s="22">
        <v>36</v>
      </c>
      <c r="Q1476" s="22">
        <v>8</v>
      </c>
      <c r="R1476" s="14">
        <v>0</v>
      </c>
      <c r="S1476" s="22">
        <v>301</v>
      </c>
      <c r="T1476" s="22">
        <v>0</v>
      </c>
      <c r="U1476" s="22">
        <v>735</v>
      </c>
      <c r="V1476" s="22"/>
      <c r="W1476" s="22">
        <v>36</v>
      </c>
      <c r="X1476" s="22">
        <v>8</v>
      </c>
      <c r="Y1476" s="14">
        <v>0</v>
      </c>
      <c r="Z1476" s="10">
        <v>0</v>
      </c>
      <c r="AA1476" s="22">
        <v>0</v>
      </c>
      <c r="AB1476" s="22">
        <v>0</v>
      </c>
      <c r="AC1476" s="22">
        <v>1.3946697938329537E-3</v>
      </c>
      <c r="AD1476" s="42">
        <v>0</v>
      </c>
      <c r="AE1476" s="22">
        <v>1520</v>
      </c>
      <c r="AF1476" s="22">
        <v>8.5121927510447504E-2</v>
      </c>
      <c r="AG1476" s="22">
        <v>1.15029631770875E-3</v>
      </c>
      <c r="AH1476" s="22">
        <v>1</v>
      </c>
      <c r="AI1476" s="22">
        <v>0</v>
      </c>
      <c r="AJ1476" s="22">
        <v>0</v>
      </c>
      <c r="AK1476" s="22">
        <v>0</v>
      </c>
      <c r="AL1476" s="45">
        <v>0</v>
      </c>
      <c r="AM1476" s="45">
        <v>0</v>
      </c>
      <c r="AN1476" s="45">
        <v>0</v>
      </c>
      <c r="AO1476" s="45">
        <v>0</v>
      </c>
      <c r="AP1476" s="45">
        <v>0</v>
      </c>
      <c r="AQ1476" s="45">
        <v>0</v>
      </c>
      <c r="AR1476" s="45">
        <v>0</v>
      </c>
      <c r="AS1476" s="45" t="s">
        <v>4444</v>
      </c>
      <c r="AT1476" s="45" t="s">
        <v>4445</v>
      </c>
      <c r="AU1476" s="45">
        <v>1.2871467220519183E-3</v>
      </c>
      <c r="AV1476" s="10">
        <v>0</v>
      </c>
      <c r="AW1476" s="10">
        <v>5.76</v>
      </c>
      <c r="AX1476" s="17">
        <v>0.98484848484848486</v>
      </c>
    </row>
    <row r="1477" spans="1:50" x14ac:dyDescent="0.25">
      <c r="A1477" s="22" t="s">
        <v>964</v>
      </c>
      <c r="B1477" s="22" t="s">
        <v>3952</v>
      </c>
      <c r="C1477" s="22" t="s">
        <v>1058</v>
      </c>
      <c r="D1477" s="22">
        <v>265</v>
      </c>
      <c r="E1477" s="22" t="s">
        <v>1086</v>
      </c>
      <c r="F1477" s="43">
        <v>0.295624</v>
      </c>
      <c r="G1477" s="43">
        <v>151.54341747730999</v>
      </c>
      <c r="H1477" s="43">
        <v>5.1115530303030301</v>
      </c>
      <c r="I1477" s="9">
        <v>0.3359848484848485</v>
      </c>
      <c r="J1477" s="9">
        <v>4.7755681818181825</v>
      </c>
      <c r="K1477" s="11">
        <v>5.1115530303030301</v>
      </c>
      <c r="L1477" s="41">
        <v>2718</v>
      </c>
      <c r="M1477" s="44">
        <v>857</v>
      </c>
      <c r="N1477" s="13">
        <v>857</v>
      </c>
      <c r="O1477" s="13">
        <v>244</v>
      </c>
      <c r="P1477" s="22">
        <v>249</v>
      </c>
      <c r="Q1477" s="22">
        <v>0</v>
      </c>
      <c r="R1477" s="14">
        <v>1</v>
      </c>
      <c r="S1477" s="22">
        <v>369</v>
      </c>
      <c r="T1477" s="22">
        <v>0</v>
      </c>
      <c r="U1477" s="22">
        <v>857</v>
      </c>
      <c r="V1477" s="22"/>
      <c r="W1477" s="22">
        <v>857</v>
      </c>
      <c r="X1477" s="22">
        <v>244</v>
      </c>
      <c r="Y1477" s="14">
        <v>0</v>
      </c>
      <c r="Z1477" s="10">
        <v>608</v>
      </c>
      <c r="AA1477" s="22">
        <v>244</v>
      </c>
      <c r="AB1477" s="22">
        <v>832.96</v>
      </c>
      <c r="AC1477" s="22">
        <v>1.9507544763154273E-3</v>
      </c>
      <c r="AD1477" s="42">
        <v>2.47E-3</v>
      </c>
      <c r="AE1477" s="22">
        <v>1521</v>
      </c>
      <c r="AF1477" s="22">
        <v>9.8904467153966211E-2</v>
      </c>
      <c r="AG1477" s="22">
        <v>1.15005194365077E-3</v>
      </c>
      <c r="AH1477" s="22">
        <v>0</v>
      </c>
      <c r="AI1477" s="22">
        <v>0</v>
      </c>
      <c r="AJ1477" s="22">
        <v>0</v>
      </c>
      <c r="AK1477" s="22">
        <v>0</v>
      </c>
      <c r="AL1477" s="45">
        <v>0</v>
      </c>
      <c r="AM1477" s="45">
        <v>0</v>
      </c>
      <c r="AN1477" s="45">
        <v>0</v>
      </c>
      <c r="AO1477" s="45">
        <v>0</v>
      </c>
      <c r="AP1477" s="45">
        <v>0</v>
      </c>
      <c r="AQ1477" s="45">
        <v>0</v>
      </c>
      <c r="AR1477" s="45">
        <v>0</v>
      </c>
      <c r="AS1477" s="45" t="s">
        <v>4444</v>
      </c>
      <c r="AT1477" s="45" t="s">
        <v>4445</v>
      </c>
      <c r="AU1477" s="45">
        <v>9.2403428777919086E-2</v>
      </c>
      <c r="AV1477" s="10">
        <v>127.3146936347412</v>
      </c>
      <c r="AW1477" s="10">
        <v>167.65941679943683</v>
      </c>
      <c r="AX1477" s="17">
        <v>6.5730482789284533E-2</v>
      </c>
    </row>
    <row r="1478" spans="1:50" x14ac:dyDescent="0.25">
      <c r="A1478" s="22" t="s">
        <v>8</v>
      </c>
      <c r="B1478" s="22" t="s">
        <v>3946</v>
      </c>
      <c r="C1478" s="22" t="s">
        <v>90</v>
      </c>
      <c r="D1478" s="22">
        <v>3185</v>
      </c>
      <c r="E1478" s="22" t="s">
        <v>91</v>
      </c>
      <c r="F1478" s="43">
        <v>0.44287300000000002</v>
      </c>
      <c r="G1478" s="43">
        <v>293.20806994044</v>
      </c>
      <c r="H1478" s="43">
        <v>14.221212121212123</v>
      </c>
      <c r="I1478" s="9">
        <v>0</v>
      </c>
      <c r="J1478" s="9">
        <v>14.221212121212123</v>
      </c>
      <c r="K1478" s="11">
        <v>0.58352272727272725</v>
      </c>
      <c r="L1478" s="41">
        <v>4127</v>
      </c>
      <c r="M1478" s="44">
        <v>549</v>
      </c>
      <c r="N1478" s="13">
        <v>412</v>
      </c>
      <c r="O1478" s="13">
        <v>381</v>
      </c>
      <c r="P1478" s="22">
        <v>35</v>
      </c>
      <c r="Q1478" s="22">
        <v>16</v>
      </c>
      <c r="R1478" s="14">
        <v>0</v>
      </c>
      <c r="S1478" s="22">
        <v>364</v>
      </c>
      <c r="T1478" s="22">
        <v>0.95896814404432129</v>
      </c>
      <c r="U1478" s="22">
        <v>7748</v>
      </c>
      <c r="V1478" s="22"/>
      <c r="W1478" s="22">
        <v>1712</v>
      </c>
      <c r="X1478" s="22">
        <v>1238</v>
      </c>
      <c r="Y1478" s="14">
        <v>7199</v>
      </c>
      <c r="Z1478" s="10">
        <v>1677</v>
      </c>
      <c r="AA1478" s="22">
        <v>1222</v>
      </c>
      <c r="AB1478" s="22">
        <v>2945.4</v>
      </c>
      <c r="AC1478" s="22">
        <v>1.5104393275736298E-3</v>
      </c>
      <c r="AD1478" s="42">
        <v>5.2700000000000004E-3</v>
      </c>
      <c r="AE1478" s="22">
        <v>1523</v>
      </c>
      <c r="AF1478" s="22">
        <v>0.22835598420361514</v>
      </c>
      <c r="AG1478" s="22">
        <v>1.1475175085608801E-3</v>
      </c>
      <c r="AH1478" s="22">
        <v>0</v>
      </c>
      <c r="AI1478" s="22">
        <v>0</v>
      </c>
      <c r="AJ1478" s="22">
        <v>0</v>
      </c>
      <c r="AK1478" s="22">
        <v>0</v>
      </c>
      <c r="AL1478" s="45">
        <v>0</v>
      </c>
      <c r="AM1478" s="45">
        <v>0</v>
      </c>
      <c r="AN1478" s="45">
        <v>0</v>
      </c>
      <c r="AO1478" s="45">
        <v>0</v>
      </c>
      <c r="AP1478" s="45">
        <v>0</v>
      </c>
      <c r="AQ1478" s="45">
        <v>0</v>
      </c>
      <c r="AR1478" s="45">
        <v>0</v>
      </c>
      <c r="AS1478" s="45" t="s">
        <v>4444</v>
      </c>
      <c r="AT1478" s="45" t="s">
        <v>4444</v>
      </c>
      <c r="AU1478" s="45">
        <v>0.22835598420361514</v>
      </c>
      <c r="AV1478" s="10">
        <v>117.92243767313018</v>
      </c>
      <c r="AW1478" s="10">
        <v>120.38354996803749</v>
      </c>
      <c r="AX1478" s="17">
        <v>0</v>
      </c>
    </row>
    <row r="1479" spans="1:50" x14ac:dyDescent="0.25">
      <c r="A1479" s="22" t="s">
        <v>8</v>
      </c>
      <c r="B1479" s="22" t="s">
        <v>3946</v>
      </c>
      <c r="C1479" s="22" t="s">
        <v>60</v>
      </c>
      <c r="D1479" s="22">
        <v>2994</v>
      </c>
      <c r="E1479" s="22" t="s">
        <v>124</v>
      </c>
      <c r="F1479" s="43">
        <v>5.5000000000000002E-5</v>
      </c>
      <c r="G1479" s="43">
        <v>21.680449449849998</v>
      </c>
      <c r="H1479" s="43">
        <v>1.0206439393939395</v>
      </c>
      <c r="I1479" s="9">
        <v>0</v>
      </c>
      <c r="J1479" s="9">
        <v>1.0206439393939395</v>
      </c>
      <c r="K1479" s="11">
        <v>0</v>
      </c>
      <c r="L1479" s="41">
        <v>648</v>
      </c>
      <c r="M1479" s="44">
        <v>0</v>
      </c>
      <c r="N1479" s="13">
        <v>0</v>
      </c>
      <c r="O1479" s="13">
        <v>0</v>
      </c>
      <c r="P1479" s="22">
        <v>0</v>
      </c>
      <c r="Q1479" s="22">
        <v>0</v>
      </c>
      <c r="R1479" s="14">
        <v>0</v>
      </c>
      <c r="S1479" s="22">
        <v>26</v>
      </c>
      <c r="T1479" s="22">
        <v>1</v>
      </c>
      <c r="U1479" s="22">
        <v>1189</v>
      </c>
      <c r="V1479" s="22"/>
      <c r="W1479" s="22">
        <v>216</v>
      </c>
      <c r="X1479" s="22">
        <v>143</v>
      </c>
      <c r="Y1479" s="14">
        <v>1189</v>
      </c>
      <c r="Z1479" s="10">
        <v>216</v>
      </c>
      <c r="AA1479" s="22">
        <v>143</v>
      </c>
      <c r="AB1479" s="22">
        <v>402.93</v>
      </c>
      <c r="AC1479" s="22">
        <v>2.5368477774053036E-6</v>
      </c>
      <c r="AD1479" s="42">
        <v>0</v>
      </c>
      <c r="AE1479" s="22">
        <v>1524</v>
      </c>
      <c r="AF1479" s="22">
        <v>2.063077186737618E-2</v>
      </c>
      <c r="AG1479" s="22">
        <v>1.14615399263201E-3</v>
      </c>
      <c r="AH1479" s="22">
        <v>0</v>
      </c>
      <c r="AI1479" s="22">
        <v>0</v>
      </c>
      <c r="AJ1479" s="22">
        <v>0</v>
      </c>
      <c r="AK1479" s="22">
        <v>0</v>
      </c>
      <c r="AL1479" s="45">
        <v>0</v>
      </c>
      <c r="AM1479" s="45">
        <v>0</v>
      </c>
      <c r="AN1479" s="45">
        <v>0</v>
      </c>
      <c r="AO1479" s="45">
        <v>0</v>
      </c>
      <c r="AP1479" s="45">
        <v>0</v>
      </c>
      <c r="AQ1479" s="45">
        <v>0</v>
      </c>
      <c r="AR1479" s="45">
        <v>0</v>
      </c>
      <c r="AS1479" s="45" t="s">
        <v>4444</v>
      </c>
      <c r="AT1479" s="45" t="s">
        <v>4445</v>
      </c>
      <c r="AU1479" s="45">
        <v>2.063077186737618E-2</v>
      </c>
      <c r="AV1479" s="10">
        <v>211.63110038968267</v>
      </c>
      <c r="AW1479" s="10">
        <v>211.63110038968267</v>
      </c>
      <c r="AX1479" s="17">
        <v>0</v>
      </c>
    </row>
    <row r="1480" spans="1:50" x14ac:dyDescent="0.25">
      <c r="A1480" s="22" t="s">
        <v>8</v>
      </c>
      <c r="B1480" s="22" t="s">
        <v>3946</v>
      </c>
      <c r="C1480" s="22" t="s">
        <v>27</v>
      </c>
      <c r="D1480" s="22">
        <v>2433</v>
      </c>
      <c r="E1480" s="22" t="s">
        <v>93</v>
      </c>
      <c r="F1480" s="43">
        <v>0.32643899999999998</v>
      </c>
      <c r="G1480" s="43">
        <v>345.25070003972002</v>
      </c>
      <c r="H1480" s="43">
        <v>15.115909090909092</v>
      </c>
      <c r="I1480" s="9">
        <v>0</v>
      </c>
      <c r="J1480" s="9">
        <v>15.115909090909092</v>
      </c>
      <c r="K1480" s="11">
        <v>0</v>
      </c>
      <c r="L1480" s="41">
        <v>3824</v>
      </c>
      <c r="M1480" s="44">
        <v>0</v>
      </c>
      <c r="N1480" s="13">
        <v>0</v>
      </c>
      <c r="O1480" s="13">
        <v>0</v>
      </c>
      <c r="P1480" s="22">
        <v>0</v>
      </c>
      <c r="Q1480" s="22">
        <v>0</v>
      </c>
      <c r="R1480" s="14">
        <v>0</v>
      </c>
      <c r="S1480" s="22">
        <v>823</v>
      </c>
      <c r="T1480" s="22">
        <v>1</v>
      </c>
      <c r="U1480" s="22">
        <v>6957</v>
      </c>
      <c r="V1480" s="22"/>
      <c r="W1480" s="22">
        <v>1257</v>
      </c>
      <c r="X1480" s="22">
        <v>829</v>
      </c>
      <c r="Y1480" s="14">
        <v>6957</v>
      </c>
      <c r="Z1480" s="10">
        <v>1257</v>
      </c>
      <c r="AA1480" s="22">
        <v>829</v>
      </c>
      <c r="AB1480" s="22">
        <v>2348.2199999999998</v>
      </c>
      <c r="AC1480" s="22">
        <v>9.4551292716407004E-4</v>
      </c>
      <c r="AD1480" s="42">
        <v>2.47E-3</v>
      </c>
      <c r="AE1480" s="22">
        <v>1525</v>
      </c>
      <c r="AF1480" s="22">
        <v>0.25352305617879933</v>
      </c>
      <c r="AG1480" s="22">
        <v>1.1419957485531501E-3</v>
      </c>
      <c r="AH1480" s="22">
        <v>0</v>
      </c>
      <c r="AI1480" s="22">
        <v>0</v>
      </c>
      <c r="AJ1480" s="22">
        <v>0</v>
      </c>
      <c r="AK1480" s="22">
        <v>0</v>
      </c>
      <c r="AL1480" s="45">
        <v>0</v>
      </c>
      <c r="AM1480" s="45">
        <v>0</v>
      </c>
      <c r="AN1480" s="45">
        <v>0</v>
      </c>
      <c r="AO1480" s="45">
        <v>0</v>
      </c>
      <c r="AP1480" s="45">
        <v>0</v>
      </c>
      <c r="AQ1480" s="45">
        <v>0</v>
      </c>
      <c r="AR1480" s="45">
        <v>0</v>
      </c>
      <c r="AS1480" s="45" t="s">
        <v>4444</v>
      </c>
      <c r="AT1480" s="45" t="s">
        <v>4445</v>
      </c>
      <c r="AU1480" s="45">
        <v>0.25352305617879933</v>
      </c>
      <c r="AV1480" s="10">
        <v>83.157419936851596</v>
      </c>
      <c r="AW1480" s="10">
        <v>83.157419936851596</v>
      </c>
      <c r="AX1480" s="17">
        <v>0</v>
      </c>
    </row>
    <row r="1481" spans="1:50" x14ac:dyDescent="0.25">
      <c r="A1481" s="22" t="s">
        <v>964</v>
      </c>
      <c r="B1481" s="22" t="s">
        <v>3948</v>
      </c>
      <c r="C1481" s="22" t="s">
        <v>1267</v>
      </c>
      <c r="D1481" s="22">
        <v>3109</v>
      </c>
      <c r="E1481" s="22" t="s">
        <v>1516</v>
      </c>
      <c r="F1481" s="43">
        <v>0.65330500000000002</v>
      </c>
      <c r="G1481" s="43">
        <v>221.95584045563999</v>
      </c>
      <c r="H1481" s="43">
        <v>14.272727272727273</v>
      </c>
      <c r="I1481" s="9">
        <v>0</v>
      </c>
      <c r="J1481" s="9">
        <v>14.272727272727273</v>
      </c>
      <c r="K1481" s="11">
        <v>0</v>
      </c>
      <c r="L1481" s="41">
        <v>1202</v>
      </c>
      <c r="M1481" s="44">
        <v>0</v>
      </c>
      <c r="N1481" s="13">
        <v>0</v>
      </c>
      <c r="O1481" s="13">
        <v>0</v>
      </c>
      <c r="P1481" s="22">
        <v>0</v>
      </c>
      <c r="Q1481" s="22">
        <v>0</v>
      </c>
      <c r="R1481" s="14">
        <v>0</v>
      </c>
      <c r="S1481" s="22">
        <v>424</v>
      </c>
      <c r="T1481" s="22">
        <v>1</v>
      </c>
      <c r="U1481" s="22">
        <v>2195</v>
      </c>
      <c r="V1481" s="22"/>
      <c r="W1481" s="22">
        <v>398</v>
      </c>
      <c r="X1481" s="22">
        <v>263</v>
      </c>
      <c r="Y1481" s="14">
        <v>2195</v>
      </c>
      <c r="Z1481" s="10">
        <v>398</v>
      </c>
      <c r="AA1481" s="22">
        <v>263</v>
      </c>
      <c r="AB1481" s="22">
        <v>742.81</v>
      </c>
      <c r="AC1481" s="22">
        <v>2.9434008073807335E-3</v>
      </c>
      <c r="AD1481" s="42">
        <v>2.4399999999999999E-3</v>
      </c>
      <c r="AE1481" s="22">
        <v>1526</v>
      </c>
      <c r="AF1481" s="22">
        <v>0.15279853796708753</v>
      </c>
      <c r="AG1481" s="22">
        <v>1.14028759676931E-3</v>
      </c>
      <c r="AH1481" s="22">
        <v>0</v>
      </c>
      <c r="AI1481" s="22">
        <v>0</v>
      </c>
      <c r="AJ1481" s="22">
        <v>0</v>
      </c>
      <c r="AK1481" s="22">
        <v>0</v>
      </c>
      <c r="AL1481" s="45">
        <v>0</v>
      </c>
      <c r="AM1481" s="45">
        <v>0</v>
      </c>
      <c r="AN1481" s="45">
        <v>0</v>
      </c>
      <c r="AO1481" s="45">
        <v>0</v>
      </c>
      <c r="AP1481" s="45">
        <v>0</v>
      </c>
      <c r="AQ1481" s="45">
        <v>0</v>
      </c>
      <c r="AR1481" s="45">
        <v>0</v>
      </c>
      <c r="AS1481" s="45" t="s">
        <v>4444</v>
      </c>
      <c r="AT1481" s="45" t="s">
        <v>4445</v>
      </c>
      <c r="AU1481" s="45">
        <v>0.15279853796708753</v>
      </c>
      <c r="AV1481" s="10">
        <v>27.885350318471335</v>
      </c>
      <c r="AW1481" s="10">
        <v>27.885350318471335</v>
      </c>
      <c r="AX1481" s="17">
        <v>0</v>
      </c>
    </row>
    <row r="1482" spans="1:50" x14ac:dyDescent="0.25">
      <c r="A1482" s="22" t="s">
        <v>2906</v>
      </c>
      <c r="B1482" s="22" t="s">
        <v>3950</v>
      </c>
      <c r="C1482" s="22" t="s">
        <v>1669</v>
      </c>
      <c r="D1482" s="22">
        <v>6982</v>
      </c>
      <c r="E1482" s="22" t="s">
        <v>1670</v>
      </c>
      <c r="F1482" s="43">
        <v>5.4952000000000001E-2</v>
      </c>
      <c r="G1482" s="43">
        <v>92.08261215473</v>
      </c>
      <c r="H1482" s="43">
        <v>3.5204545454545455</v>
      </c>
      <c r="I1482" s="9">
        <v>0</v>
      </c>
      <c r="J1482" s="9">
        <v>3.5204545454545455</v>
      </c>
      <c r="K1482" s="11">
        <v>0</v>
      </c>
      <c r="L1482" s="41">
        <v>213</v>
      </c>
      <c r="M1482" s="44">
        <v>0</v>
      </c>
      <c r="N1482" s="13">
        <v>0</v>
      </c>
      <c r="O1482" s="13">
        <v>0</v>
      </c>
      <c r="P1482" s="22">
        <v>0</v>
      </c>
      <c r="Q1482" s="22">
        <v>0</v>
      </c>
      <c r="R1482" s="14">
        <v>0</v>
      </c>
      <c r="S1482" s="22">
        <v>66</v>
      </c>
      <c r="T1482" s="22">
        <v>1</v>
      </c>
      <c r="U1482" s="22">
        <v>399</v>
      </c>
      <c r="V1482" s="22"/>
      <c r="W1482" s="22">
        <v>74</v>
      </c>
      <c r="X1482" s="22">
        <v>50</v>
      </c>
      <c r="Y1482" s="14">
        <v>399</v>
      </c>
      <c r="Z1482" s="10">
        <v>74</v>
      </c>
      <c r="AA1482" s="22">
        <v>50</v>
      </c>
      <c r="AB1482" s="22">
        <v>137.29</v>
      </c>
      <c r="AC1482" s="22">
        <v>5.967684746786072E-4</v>
      </c>
      <c r="AD1482" s="42">
        <v>9.0000000000000006E-5</v>
      </c>
      <c r="AE1482" s="22">
        <v>1527</v>
      </c>
      <c r="AF1482" s="22">
        <v>3.5317226938140156E-2</v>
      </c>
      <c r="AG1482" s="22">
        <v>1.1392653851012955E-3</v>
      </c>
      <c r="AH1482" s="22">
        <v>0</v>
      </c>
      <c r="AI1482" s="22">
        <v>0</v>
      </c>
      <c r="AJ1482" s="22">
        <v>0</v>
      </c>
      <c r="AK1482" s="22">
        <v>0</v>
      </c>
      <c r="AL1482" s="45">
        <v>0</v>
      </c>
      <c r="AM1482" s="45">
        <v>0</v>
      </c>
      <c r="AN1482" s="45">
        <v>0</v>
      </c>
      <c r="AO1482" s="45">
        <v>0</v>
      </c>
      <c r="AP1482" s="45">
        <v>0</v>
      </c>
      <c r="AQ1482" s="45">
        <v>0</v>
      </c>
      <c r="AR1482" s="45">
        <v>0</v>
      </c>
      <c r="AS1482" s="45" t="s">
        <v>4444</v>
      </c>
      <c r="AT1482" s="45" t="s">
        <v>4445</v>
      </c>
      <c r="AU1482" s="45">
        <v>3.5317226938140156E-2</v>
      </c>
      <c r="AV1482" s="10">
        <v>21.020012911555842</v>
      </c>
      <c r="AW1482" s="10">
        <v>21.020012911555842</v>
      </c>
      <c r="AX1482" s="17">
        <v>0</v>
      </c>
    </row>
    <row r="1483" spans="1:50" x14ac:dyDescent="0.25">
      <c r="A1483" s="22" t="s">
        <v>1672</v>
      </c>
      <c r="B1483" s="22" t="s">
        <v>3947</v>
      </c>
      <c r="C1483" s="22" t="s">
        <v>1819</v>
      </c>
      <c r="D1483" s="22">
        <v>7955</v>
      </c>
      <c r="E1483" s="22" t="s">
        <v>1980</v>
      </c>
      <c r="F1483" s="43">
        <v>0.34337800000000002</v>
      </c>
      <c r="G1483" s="43">
        <v>173.91384029726001</v>
      </c>
      <c r="H1483" s="43">
        <v>7.2064393939393945</v>
      </c>
      <c r="I1483" s="9">
        <v>5.772348484848485</v>
      </c>
      <c r="J1483" s="9">
        <v>1.4340909090909091</v>
      </c>
      <c r="K1483" s="11">
        <v>6.9287878787878787</v>
      </c>
      <c r="L1483" s="41">
        <v>487</v>
      </c>
      <c r="M1483" s="44">
        <v>1275</v>
      </c>
      <c r="N1483" s="13">
        <v>258</v>
      </c>
      <c r="O1483" s="13">
        <v>114</v>
      </c>
      <c r="P1483" s="22">
        <v>249</v>
      </c>
      <c r="Q1483" s="22">
        <v>109</v>
      </c>
      <c r="R1483" s="14">
        <v>0</v>
      </c>
      <c r="S1483" s="22">
        <v>232</v>
      </c>
      <c r="T1483" s="22">
        <v>3.8528252299605881E-2</v>
      </c>
      <c r="U1483" s="22">
        <v>1310</v>
      </c>
      <c r="V1483" s="22"/>
      <c r="W1483" s="22">
        <v>264</v>
      </c>
      <c r="X1483" s="22">
        <v>118</v>
      </c>
      <c r="Y1483" s="14">
        <v>35</v>
      </c>
      <c r="Z1483" s="10">
        <v>15</v>
      </c>
      <c r="AA1483" s="22">
        <v>9</v>
      </c>
      <c r="AB1483" s="22">
        <v>23.7</v>
      </c>
      <c r="AC1483" s="22">
        <v>1.9744144538070434E-3</v>
      </c>
      <c r="AD1483" s="42">
        <v>6.0000000000000002E-5</v>
      </c>
      <c r="AE1483" s="22">
        <v>1528</v>
      </c>
      <c r="AF1483" s="22">
        <v>0.11614439354511231</v>
      </c>
      <c r="AG1483" s="22">
        <v>1.12761547131177E-3</v>
      </c>
      <c r="AH1483" s="22">
        <v>0</v>
      </c>
      <c r="AI1483" s="22">
        <v>0</v>
      </c>
      <c r="AJ1483" s="22">
        <v>1</v>
      </c>
      <c r="AK1483" s="22">
        <v>0</v>
      </c>
      <c r="AL1483" s="45">
        <v>0</v>
      </c>
      <c r="AM1483" s="45">
        <v>0</v>
      </c>
      <c r="AN1483" s="45">
        <v>0</v>
      </c>
      <c r="AO1483" s="45">
        <v>0</v>
      </c>
      <c r="AP1483" s="45">
        <v>0</v>
      </c>
      <c r="AQ1483" s="45">
        <v>0</v>
      </c>
      <c r="AR1483" s="45">
        <v>0</v>
      </c>
      <c r="AS1483" s="45" t="s">
        <v>4444</v>
      </c>
      <c r="AT1483" s="45" t="s">
        <v>4445</v>
      </c>
      <c r="AU1483" s="45">
        <v>2.3112886936231022E-2</v>
      </c>
      <c r="AV1483" s="10">
        <v>10.45958795562599</v>
      </c>
      <c r="AW1483" s="10">
        <v>36.633902759526933</v>
      </c>
      <c r="AX1483" s="17">
        <v>0.80099868593955315</v>
      </c>
    </row>
    <row r="1484" spans="1:50" x14ac:dyDescent="0.25">
      <c r="A1484" s="22" t="s">
        <v>1672</v>
      </c>
      <c r="B1484" s="22" t="s">
        <v>3957</v>
      </c>
      <c r="C1484" s="22" t="s">
        <v>1681</v>
      </c>
      <c r="D1484" s="22">
        <v>4122</v>
      </c>
      <c r="E1484" s="22" t="s">
        <v>2025</v>
      </c>
      <c r="F1484" s="43">
        <v>0.304844</v>
      </c>
      <c r="G1484" s="43">
        <v>312.37203936291002</v>
      </c>
      <c r="H1484" s="43">
        <v>18.636742424242424</v>
      </c>
      <c r="I1484" s="9">
        <v>0</v>
      </c>
      <c r="J1484" s="9">
        <v>18.636742424242424</v>
      </c>
      <c r="K1484" s="11">
        <v>0</v>
      </c>
      <c r="L1484" s="41">
        <v>322</v>
      </c>
      <c r="M1484" s="44">
        <v>0</v>
      </c>
      <c r="N1484" s="13">
        <v>0</v>
      </c>
      <c r="O1484" s="13">
        <v>0</v>
      </c>
      <c r="P1484" s="22">
        <v>0</v>
      </c>
      <c r="Q1484" s="22">
        <v>0</v>
      </c>
      <c r="R1484" s="14">
        <v>0</v>
      </c>
      <c r="S1484" s="22">
        <v>358</v>
      </c>
      <c r="T1484" s="22">
        <v>1</v>
      </c>
      <c r="U1484" s="22">
        <v>597</v>
      </c>
      <c r="V1484" s="22"/>
      <c r="W1484" s="22">
        <v>110</v>
      </c>
      <c r="X1484" s="22">
        <v>73</v>
      </c>
      <c r="Y1484" s="14">
        <v>597</v>
      </c>
      <c r="Z1484" s="10">
        <v>110</v>
      </c>
      <c r="AA1484" s="22">
        <v>73</v>
      </c>
      <c r="AB1484" s="22">
        <v>204.43</v>
      </c>
      <c r="AC1484" s="22">
        <v>9.7590040588055316E-4</v>
      </c>
      <c r="AD1484" s="42">
        <v>2.2000000000000001E-4</v>
      </c>
      <c r="AE1484" s="22">
        <v>1529</v>
      </c>
      <c r="AF1484" s="22">
        <v>0.11124285446149029</v>
      </c>
      <c r="AG1484" s="22">
        <v>1.1236651965807101E-3</v>
      </c>
      <c r="AH1484" s="22">
        <v>0</v>
      </c>
      <c r="AI1484" s="22">
        <v>0</v>
      </c>
      <c r="AJ1484" s="22">
        <v>0</v>
      </c>
      <c r="AK1484" s="22">
        <v>0</v>
      </c>
      <c r="AL1484" s="45">
        <v>0</v>
      </c>
      <c r="AM1484" s="45">
        <v>0</v>
      </c>
      <c r="AN1484" s="45">
        <v>0</v>
      </c>
      <c r="AO1484" s="45">
        <v>0</v>
      </c>
      <c r="AP1484" s="45">
        <v>0</v>
      </c>
      <c r="AQ1484" s="45">
        <v>0</v>
      </c>
      <c r="AR1484" s="45">
        <v>0</v>
      </c>
      <c r="AS1484" s="45" t="s">
        <v>4444</v>
      </c>
      <c r="AT1484" s="45" t="s">
        <v>4445</v>
      </c>
      <c r="AU1484" s="45">
        <v>0.11124285446149029</v>
      </c>
      <c r="AV1484" s="10">
        <v>5.9023190585557206</v>
      </c>
      <c r="AW1484" s="10">
        <v>5.9023190585557206</v>
      </c>
      <c r="AX1484" s="17">
        <v>0</v>
      </c>
    </row>
    <row r="1485" spans="1:50" x14ac:dyDescent="0.25">
      <c r="A1485" s="22" t="s">
        <v>2906</v>
      </c>
      <c r="B1485" s="22" t="s">
        <v>3950</v>
      </c>
      <c r="C1485" s="22" t="s">
        <v>3088</v>
      </c>
      <c r="D1485" s="22">
        <v>9115</v>
      </c>
      <c r="E1485" s="22" t="s">
        <v>3151</v>
      </c>
      <c r="F1485" s="43">
        <v>0.123263</v>
      </c>
      <c r="G1485" s="43">
        <v>110.64436095224001</v>
      </c>
      <c r="H1485" s="43">
        <v>4.9799242424242429</v>
      </c>
      <c r="I1485" s="9">
        <v>3.2854166666666669</v>
      </c>
      <c r="J1485" s="9">
        <v>1.6943181818181818</v>
      </c>
      <c r="K1485" s="11">
        <v>4.6043560606060607</v>
      </c>
      <c r="L1485" s="41">
        <v>825</v>
      </c>
      <c r="M1485" s="44">
        <v>573</v>
      </c>
      <c r="N1485" s="13">
        <v>534</v>
      </c>
      <c r="O1485" s="13">
        <v>436</v>
      </c>
      <c r="P1485" s="22">
        <v>59</v>
      </c>
      <c r="Q1485" s="22">
        <v>15</v>
      </c>
      <c r="R1485" s="14">
        <v>14</v>
      </c>
      <c r="S1485" s="22">
        <v>146</v>
      </c>
      <c r="T1485" s="22">
        <v>7.5416444816307826E-2</v>
      </c>
      <c r="U1485" s="22">
        <v>687</v>
      </c>
      <c r="V1485" s="22"/>
      <c r="W1485" s="22">
        <v>555</v>
      </c>
      <c r="X1485" s="22">
        <v>450</v>
      </c>
      <c r="Y1485" s="14">
        <v>114</v>
      </c>
      <c r="Z1485" s="10">
        <v>496</v>
      </c>
      <c r="AA1485" s="22">
        <v>435</v>
      </c>
      <c r="AB1485" s="22">
        <v>689.78</v>
      </c>
      <c r="AC1485" s="22">
        <v>1.1140468338301204E-3</v>
      </c>
      <c r="AD1485" s="42">
        <v>1.15E-3</v>
      </c>
      <c r="AE1485" s="22">
        <v>1530</v>
      </c>
      <c r="AF1485" s="22">
        <v>6.386600919189768E-2</v>
      </c>
      <c r="AG1485" s="22">
        <v>1.1204563016122401E-3</v>
      </c>
      <c r="AH1485" s="22">
        <v>0</v>
      </c>
      <c r="AI1485" s="22">
        <v>0</v>
      </c>
      <c r="AJ1485" s="22">
        <v>0</v>
      </c>
      <c r="AK1485" s="22">
        <v>0</v>
      </c>
      <c r="AL1485" s="45">
        <v>0</v>
      </c>
      <c r="AM1485" s="45">
        <v>0</v>
      </c>
      <c r="AN1485" s="45">
        <v>0</v>
      </c>
      <c r="AO1485" s="45">
        <v>0</v>
      </c>
      <c r="AP1485" s="45">
        <v>0</v>
      </c>
      <c r="AQ1485" s="45">
        <v>0</v>
      </c>
      <c r="AR1485" s="45">
        <v>0</v>
      </c>
      <c r="AS1485" s="45" t="s">
        <v>4444</v>
      </c>
      <c r="AT1485" s="45" t="s">
        <v>4445</v>
      </c>
      <c r="AU1485" s="45">
        <v>2.1729113798992797E-2</v>
      </c>
      <c r="AV1485" s="10">
        <v>292.74312541918175</v>
      </c>
      <c r="AW1485" s="10">
        <v>111.44747851220809</v>
      </c>
      <c r="AX1485" s="17">
        <v>0.65973225830988058</v>
      </c>
    </row>
    <row r="1486" spans="1:50" x14ac:dyDescent="0.25">
      <c r="A1486" s="22" t="s">
        <v>2195</v>
      </c>
      <c r="B1486" s="22" t="s">
        <v>3956</v>
      </c>
      <c r="C1486" s="22" t="s">
        <v>2453</v>
      </c>
      <c r="D1486" s="22">
        <v>3702</v>
      </c>
      <c r="E1486" s="22" t="s">
        <v>2611</v>
      </c>
      <c r="F1486" s="43">
        <v>0.80298400000000003</v>
      </c>
      <c r="G1486" s="43">
        <v>504.94802894968001</v>
      </c>
      <c r="H1486" s="43">
        <v>19.334280303030305</v>
      </c>
      <c r="I1486" s="9">
        <v>0</v>
      </c>
      <c r="J1486" s="9">
        <v>19.334280303030305</v>
      </c>
      <c r="K1486" s="11">
        <v>0</v>
      </c>
      <c r="L1486" s="41">
        <v>532</v>
      </c>
      <c r="M1486" s="44">
        <v>0</v>
      </c>
      <c r="N1486" s="13">
        <v>0</v>
      </c>
      <c r="O1486" s="13">
        <v>0</v>
      </c>
      <c r="P1486" s="22">
        <v>0</v>
      </c>
      <c r="Q1486" s="22">
        <v>0</v>
      </c>
      <c r="R1486" s="14">
        <v>0</v>
      </c>
      <c r="S1486" s="22">
        <v>290</v>
      </c>
      <c r="T1486" s="22">
        <v>1</v>
      </c>
      <c r="U1486" s="22">
        <v>978</v>
      </c>
      <c r="V1486" s="22"/>
      <c r="W1486" s="22">
        <v>178</v>
      </c>
      <c r="X1486" s="22">
        <v>118</v>
      </c>
      <c r="Y1486" s="14">
        <v>978</v>
      </c>
      <c r="Z1486" s="10">
        <v>178</v>
      </c>
      <c r="AA1486" s="22">
        <v>118</v>
      </c>
      <c r="AB1486" s="22">
        <v>331.88</v>
      </c>
      <c r="AC1486" s="22">
        <v>1.5902309821275102E-3</v>
      </c>
      <c r="AD1486" s="42">
        <v>5.9000000000000003E-4</v>
      </c>
      <c r="AE1486" s="22">
        <v>1531</v>
      </c>
      <c r="AF1486" s="22">
        <v>0.17216990680336833</v>
      </c>
      <c r="AG1486" s="22">
        <v>1.1179864078140801E-3</v>
      </c>
      <c r="AH1486" s="22">
        <v>0</v>
      </c>
      <c r="AI1486" s="22">
        <v>0</v>
      </c>
      <c r="AJ1486" s="22">
        <v>0</v>
      </c>
      <c r="AK1486" s="22">
        <v>0</v>
      </c>
      <c r="AL1486" s="45">
        <v>0</v>
      </c>
      <c r="AM1486" s="45">
        <v>0</v>
      </c>
      <c r="AN1486" s="45">
        <v>0</v>
      </c>
      <c r="AO1486" s="45">
        <v>0</v>
      </c>
      <c r="AP1486" s="45">
        <v>0</v>
      </c>
      <c r="AQ1486" s="45">
        <v>0</v>
      </c>
      <c r="AR1486" s="45">
        <v>0</v>
      </c>
      <c r="AS1486" s="45" t="s">
        <v>4444</v>
      </c>
      <c r="AT1486" s="45" t="s">
        <v>4445</v>
      </c>
      <c r="AU1486" s="45">
        <v>0.17216990680336833</v>
      </c>
      <c r="AV1486" s="10">
        <v>9.206445609051281</v>
      </c>
      <c r="AW1486" s="10">
        <v>9.206445609051281</v>
      </c>
      <c r="AX1486" s="17">
        <v>0</v>
      </c>
    </row>
    <row r="1487" spans="1:50" x14ac:dyDescent="0.25">
      <c r="A1487" s="22" t="s">
        <v>8</v>
      </c>
      <c r="B1487" s="22" t="s">
        <v>3946</v>
      </c>
      <c r="C1487" s="22" t="s">
        <v>9</v>
      </c>
      <c r="D1487" s="22">
        <v>1467</v>
      </c>
      <c r="E1487" s="22" t="s">
        <v>10</v>
      </c>
      <c r="F1487" s="43">
        <v>0.94791499999999995</v>
      </c>
      <c r="G1487" s="43">
        <v>655.70660040748999</v>
      </c>
      <c r="H1487" s="43">
        <v>27.961931818181821</v>
      </c>
      <c r="I1487" s="9">
        <v>0</v>
      </c>
      <c r="J1487" s="9">
        <v>27.961931818181821</v>
      </c>
      <c r="K1487" s="11">
        <v>0</v>
      </c>
      <c r="L1487" s="41">
        <v>15276</v>
      </c>
      <c r="M1487" s="44">
        <v>0</v>
      </c>
      <c r="N1487" s="13">
        <v>0</v>
      </c>
      <c r="O1487" s="13">
        <v>0</v>
      </c>
      <c r="P1487" s="22">
        <v>0</v>
      </c>
      <c r="Q1487" s="22">
        <v>0</v>
      </c>
      <c r="R1487" s="14">
        <v>0</v>
      </c>
      <c r="S1487" s="22">
        <v>1606</v>
      </c>
      <c r="T1487" s="22">
        <v>1</v>
      </c>
      <c r="U1487" s="22">
        <v>27753</v>
      </c>
      <c r="V1487" s="22"/>
      <c r="W1487" s="22">
        <v>5007</v>
      </c>
      <c r="X1487" s="22">
        <v>3299</v>
      </c>
      <c r="Y1487" s="14">
        <v>27753</v>
      </c>
      <c r="Z1487" s="10">
        <v>5007</v>
      </c>
      <c r="AA1487" s="22">
        <v>3299</v>
      </c>
      <c r="AB1487" s="22">
        <v>9357.36</v>
      </c>
      <c r="AC1487" s="22">
        <v>1.4456389479851454E-3</v>
      </c>
      <c r="AD1487" s="42">
        <v>1.5049999999999999E-2</v>
      </c>
      <c r="AE1487" s="22">
        <v>1532</v>
      </c>
      <c r="AF1487" s="22">
        <v>1.0059439990697909E-2</v>
      </c>
      <c r="AG1487" s="22">
        <v>1.11771555452199E-3</v>
      </c>
      <c r="AH1487" s="22">
        <v>1</v>
      </c>
      <c r="AI1487" s="22">
        <v>0</v>
      </c>
      <c r="AJ1487" s="22">
        <v>0</v>
      </c>
      <c r="AK1487" s="22">
        <v>0</v>
      </c>
      <c r="AL1487" s="45">
        <v>0</v>
      </c>
      <c r="AM1487" s="45">
        <v>0</v>
      </c>
      <c r="AN1487" s="45">
        <v>0</v>
      </c>
      <c r="AO1487" s="45">
        <v>0</v>
      </c>
      <c r="AP1487" s="45">
        <v>0</v>
      </c>
      <c r="AQ1487" s="45">
        <v>0</v>
      </c>
      <c r="AR1487" s="45">
        <v>0</v>
      </c>
      <c r="AS1487" s="45" t="s">
        <v>4444</v>
      </c>
      <c r="AT1487" s="45" t="s">
        <v>4443</v>
      </c>
      <c r="AU1487" s="45">
        <v>1.0059439990697909E-2</v>
      </c>
      <c r="AV1487" s="10">
        <v>179.06488123056914</v>
      </c>
      <c r="AW1487" s="10">
        <v>179.06488123056914</v>
      </c>
      <c r="AX1487" s="17">
        <v>0</v>
      </c>
    </row>
    <row r="1488" spans="1:50" x14ac:dyDescent="0.25">
      <c r="A1488" s="22" t="s">
        <v>964</v>
      </c>
      <c r="B1488" s="22" t="s">
        <v>3948</v>
      </c>
      <c r="C1488" s="22" t="s">
        <v>1413</v>
      </c>
      <c r="D1488" s="22">
        <v>413</v>
      </c>
      <c r="E1488" s="22" t="s">
        <v>1414</v>
      </c>
      <c r="F1488" s="43">
        <v>0.45028899999999999</v>
      </c>
      <c r="G1488" s="43">
        <v>418.20167398825998</v>
      </c>
      <c r="H1488" s="43">
        <v>14.912121212121214</v>
      </c>
      <c r="I1488" s="9">
        <v>0</v>
      </c>
      <c r="J1488" s="9">
        <v>14.912121212121214</v>
      </c>
      <c r="K1488" s="11">
        <v>0</v>
      </c>
      <c r="L1488" s="41">
        <v>11363</v>
      </c>
      <c r="M1488" s="44">
        <v>0</v>
      </c>
      <c r="N1488" s="13">
        <v>0</v>
      </c>
      <c r="O1488" s="13">
        <v>0</v>
      </c>
      <c r="P1488" s="22">
        <v>0</v>
      </c>
      <c r="Q1488" s="22">
        <v>0</v>
      </c>
      <c r="R1488" s="14">
        <v>0</v>
      </c>
      <c r="S1488" s="22">
        <v>354</v>
      </c>
      <c r="T1488" s="22">
        <v>1</v>
      </c>
      <c r="U1488" s="22">
        <v>20647</v>
      </c>
      <c r="V1488" s="22"/>
      <c r="W1488" s="22">
        <v>3726</v>
      </c>
      <c r="X1488" s="22">
        <v>2455</v>
      </c>
      <c r="Y1488" s="14">
        <v>20647</v>
      </c>
      <c r="Z1488" s="10">
        <v>3726</v>
      </c>
      <c r="AA1488" s="22">
        <v>2455</v>
      </c>
      <c r="AB1488" s="22">
        <v>6962.85</v>
      </c>
      <c r="AC1488" s="22">
        <v>1.0767269191099432E-3</v>
      </c>
      <c r="AD1488" s="42">
        <v>8.3400000000000002E-3</v>
      </c>
      <c r="AE1488" s="22">
        <v>1533</v>
      </c>
      <c r="AF1488" s="22">
        <v>0.30908086365508652</v>
      </c>
      <c r="AG1488" s="22">
        <v>1.11581539225663E-3</v>
      </c>
      <c r="AH1488" s="22">
        <v>0</v>
      </c>
      <c r="AI1488" s="22">
        <v>0</v>
      </c>
      <c r="AJ1488" s="22">
        <v>0</v>
      </c>
      <c r="AK1488" s="22">
        <v>0</v>
      </c>
      <c r="AL1488" s="45">
        <v>0</v>
      </c>
      <c r="AM1488" s="45">
        <v>0</v>
      </c>
      <c r="AN1488" s="45">
        <v>0</v>
      </c>
      <c r="AO1488" s="45">
        <v>0</v>
      </c>
      <c r="AP1488" s="45">
        <v>0</v>
      </c>
      <c r="AQ1488" s="45">
        <v>0</v>
      </c>
      <c r="AR1488" s="45">
        <v>0</v>
      </c>
      <c r="AS1488" s="45" t="s">
        <v>4444</v>
      </c>
      <c r="AT1488" s="45" t="s">
        <v>4444</v>
      </c>
      <c r="AU1488" s="45">
        <v>0.30908086365508652</v>
      </c>
      <c r="AV1488" s="10">
        <v>249.8638488112172</v>
      </c>
      <c r="AW1488" s="10">
        <v>249.8638488112172</v>
      </c>
      <c r="AX1488" s="17">
        <v>0</v>
      </c>
    </row>
    <row r="1489" spans="1:50" x14ac:dyDescent="0.25">
      <c r="A1489" s="22" t="s">
        <v>964</v>
      </c>
      <c r="B1489" s="22" t="s">
        <v>3948</v>
      </c>
      <c r="C1489" s="22" t="s">
        <v>1032</v>
      </c>
      <c r="D1489" s="22">
        <v>8197</v>
      </c>
      <c r="E1489" s="22" t="s">
        <v>1612</v>
      </c>
      <c r="F1489" s="43">
        <v>7.7063000000000006E-2</v>
      </c>
      <c r="G1489" s="43">
        <v>64.365037999210003</v>
      </c>
      <c r="H1489" s="43">
        <v>3.197537878787879</v>
      </c>
      <c r="I1489" s="9">
        <v>0</v>
      </c>
      <c r="J1489" s="9">
        <v>3.197537878787879</v>
      </c>
      <c r="K1489" s="11">
        <v>0</v>
      </c>
      <c r="L1489" s="41">
        <v>1559</v>
      </c>
      <c r="M1489" s="44">
        <v>0</v>
      </c>
      <c r="N1489" s="13">
        <v>0</v>
      </c>
      <c r="O1489" s="13">
        <v>0</v>
      </c>
      <c r="P1489" s="22">
        <v>0</v>
      </c>
      <c r="Q1489" s="22">
        <v>0</v>
      </c>
      <c r="R1489" s="14">
        <v>0</v>
      </c>
      <c r="S1489" s="22">
        <v>35</v>
      </c>
      <c r="T1489" s="22">
        <v>1</v>
      </c>
      <c r="U1489" s="22">
        <v>2843</v>
      </c>
      <c r="V1489" s="22"/>
      <c r="W1489" s="22">
        <v>515</v>
      </c>
      <c r="X1489" s="22">
        <v>340</v>
      </c>
      <c r="Y1489" s="14">
        <v>2843</v>
      </c>
      <c r="Z1489" s="10">
        <v>515</v>
      </c>
      <c r="AA1489" s="22">
        <v>340</v>
      </c>
      <c r="AB1489" s="22">
        <v>961.42</v>
      </c>
      <c r="AC1489" s="22">
        <v>1.1972804242102032E-3</v>
      </c>
      <c r="AD1489" s="42">
        <v>1.2800000000000001E-3</v>
      </c>
      <c r="AE1489" s="22">
        <v>1534</v>
      </c>
      <c r="AF1489" s="22">
        <v>6.9689909523785051E-2</v>
      </c>
      <c r="AG1489" s="22">
        <v>1.1061890400600801E-3</v>
      </c>
      <c r="AH1489" s="22">
        <v>0</v>
      </c>
      <c r="AI1489" s="22">
        <v>0</v>
      </c>
      <c r="AJ1489" s="22">
        <v>0</v>
      </c>
      <c r="AK1489" s="22">
        <v>0</v>
      </c>
      <c r="AL1489" s="45">
        <v>0</v>
      </c>
      <c r="AM1489" s="45">
        <v>0</v>
      </c>
      <c r="AN1489" s="45">
        <v>0</v>
      </c>
      <c r="AO1489" s="45">
        <v>0</v>
      </c>
      <c r="AP1489" s="45">
        <v>0</v>
      </c>
      <c r="AQ1489" s="45">
        <v>0</v>
      </c>
      <c r="AR1489" s="45">
        <v>0</v>
      </c>
      <c r="AS1489" s="45" t="s">
        <v>4444</v>
      </c>
      <c r="AT1489" s="45" t="s">
        <v>4445</v>
      </c>
      <c r="AU1489" s="45">
        <v>6.9689909523785051E-2</v>
      </c>
      <c r="AV1489" s="10">
        <v>161.06142273292662</v>
      </c>
      <c r="AW1489" s="10">
        <v>161.06142273292662</v>
      </c>
      <c r="AX1489" s="17">
        <v>0</v>
      </c>
    </row>
    <row r="1490" spans="1:50" x14ac:dyDescent="0.25">
      <c r="A1490" s="22" t="s">
        <v>2906</v>
      </c>
      <c r="B1490" s="22" t="s">
        <v>3961</v>
      </c>
      <c r="C1490" s="22" t="s">
        <v>3985</v>
      </c>
      <c r="D1490" s="22">
        <v>2916</v>
      </c>
      <c r="E1490" s="22" t="s">
        <v>3291</v>
      </c>
      <c r="F1490" s="43">
        <v>0.16153000000000001</v>
      </c>
      <c r="G1490" s="43">
        <v>156.32516263584</v>
      </c>
      <c r="H1490" s="43">
        <v>10.514393939393939</v>
      </c>
      <c r="I1490" s="9">
        <v>0</v>
      </c>
      <c r="J1490" s="9">
        <v>10.514393939393939</v>
      </c>
      <c r="K1490" s="11">
        <v>0</v>
      </c>
      <c r="L1490" s="41">
        <v>261</v>
      </c>
      <c r="M1490" s="44">
        <v>0</v>
      </c>
      <c r="N1490" s="13">
        <v>0</v>
      </c>
      <c r="O1490" s="13">
        <v>0</v>
      </c>
      <c r="P1490" s="22">
        <v>0</v>
      </c>
      <c r="Q1490" s="22">
        <v>0</v>
      </c>
      <c r="R1490" s="14">
        <v>0</v>
      </c>
      <c r="S1490" s="22">
        <v>419</v>
      </c>
      <c r="T1490" s="22">
        <v>1</v>
      </c>
      <c r="U1490" s="22">
        <v>486</v>
      </c>
      <c r="V1490" s="22"/>
      <c r="W1490" s="22">
        <v>90</v>
      </c>
      <c r="X1490" s="22">
        <v>60</v>
      </c>
      <c r="Y1490" s="14">
        <v>486</v>
      </c>
      <c r="Z1490" s="10">
        <v>90</v>
      </c>
      <c r="AA1490" s="22">
        <v>60</v>
      </c>
      <c r="AB1490" s="22">
        <v>167.04</v>
      </c>
      <c r="AC1490" s="22">
        <v>1.0332949429023445E-3</v>
      </c>
      <c r="AD1490" s="42">
        <v>1.9000000000000001E-4</v>
      </c>
      <c r="AE1490" s="22">
        <v>1535</v>
      </c>
      <c r="AF1490" s="22">
        <v>6.5212305766577217E-2</v>
      </c>
      <c r="AG1490" s="22">
        <v>1.1052933180775799E-3</v>
      </c>
      <c r="AH1490" s="22">
        <v>0</v>
      </c>
      <c r="AI1490" s="22">
        <v>0</v>
      </c>
      <c r="AJ1490" s="22">
        <v>0</v>
      </c>
      <c r="AK1490" s="22">
        <v>0</v>
      </c>
      <c r="AL1490" s="45">
        <v>0</v>
      </c>
      <c r="AM1490" s="45">
        <v>0</v>
      </c>
      <c r="AN1490" s="45">
        <v>0</v>
      </c>
      <c r="AO1490" s="45">
        <v>0</v>
      </c>
      <c r="AP1490" s="45">
        <v>0</v>
      </c>
      <c r="AQ1490" s="45">
        <v>0</v>
      </c>
      <c r="AR1490" s="45">
        <v>0</v>
      </c>
      <c r="AS1490" s="45" t="s">
        <v>4444</v>
      </c>
      <c r="AT1490" s="45" t="s">
        <v>4445</v>
      </c>
      <c r="AU1490" s="45">
        <v>6.5212305766577217E-2</v>
      </c>
      <c r="AV1490" s="10">
        <v>8.5596945024857707</v>
      </c>
      <c r="AW1490" s="10">
        <v>8.5596945024857707</v>
      </c>
      <c r="AX1490" s="17">
        <v>0</v>
      </c>
    </row>
    <row r="1491" spans="1:50" x14ac:dyDescent="0.25">
      <c r="A1491" s="22" t="s">
        <v>2195</v>
      </c>
      <c r="B1491" s="22" t="s">
        <v>3962</v>
      </c>
      <c r="C1491" s="22" t="s">
        <v>2200</v>
      </c>
      <c r="D1491" s="22">
        <v>7949</v>
      </c>
      <c r="E1491" s="22" t="s">
        <v>2256</v>
      </c>
      <c r="F1491" s="43">
        <v>6.4278000000000002E-2</v>
      </c>
      <c r="G1491" s="43">
        <v>36.190713004519999</v>
      </c>
      <c r="H1491" s="43">
        <v>1.5198863636363638</v>
      </c>
      <c r="I1491" s="9">
        <v>0</v>
      </c>
      <c r="J1491" s="9">
        <v>1.5198863636363638</v>
      </c>
      <c r="K1491" s="11">
        <v>0</v>
      </c>
      <c r="L1491" s="41">
        <v>873</v>
      </c>
      <c r="M1491" s="44">
        <v>0</v>
      </c>
      <c r="N1491" s="13">
        <v>0</v>
      </c>
      <c r="O1491" s="13">
        <v>0</v>
      </c>
      <c r="P1491" s="22">
        <v>0</v>
      </c>
      <c r="Q1491" s="22">
        <v>0</v>
      </c>
      <c r="R1491" s="14">
        <v>0</v>
      </c>
      <c r="S1491" s="22">
        <v>98</v>
      </c>
      <c r="T1491" s="22">
        <v>1</v>
      </c>
      <c r="U1491" s="22">
        <v>1598</v>
      </c>
      <c r="V1491" s="22"/>
      <c r="W1491" s="22">
        <v>290</v>
      </c>
      <c r="X1491" s="22">
        <v>192</v>
      </c>
      <c r="Y1491" s="14">
        <v>1598</v>
      </c>
      <c r="Z1491" s="10">
        <v>290</v>
      </c>
      <c r="AA1491" s="22">
        <v>192</v>
      </c>
      <c r="AB1491" s="22">
        <v>541.12</v>
      </c>
      <c r="AC1491" s="22">
        <v>1.7760910096458191E-3</v>
      </c>
      <c r="AD1491" s="42">
        <v>1.07E-3</v>
      </c>
      <c r="AE1491" s="22">
        <v>1536</v>
      </c>
      <c r="AF1491" s="22">
        <v>5.3683270475881131E-2</v>
      </c>
      <c r="AG1491" s="22">
        <v>1.09557694848737E-3</v>
      </c>
      <c r="AH1491" s="22">
        <v>0</v>
      </c>
      <c r="AI1491" s="22">
        <v>0</v>
      </c>
      <c r="AJ1491" s="22">
        <v>0</v>
      </c>
      <c r="AK1491" s="22">
        <v>0</v>
      </c>
      <c r="AL1491" s="45">
        <v>0</v>
      </c>
      <c r="AM1491" s="45">
        <v>0</v>
      </c>
      <c r="AN1491" s="45">
        <v>0</v>
      </c>
      <c r="AO1491" s="45">
        <v>0</v>
      </c>
      <c r="AP1491" s="45">
        <v>0</v>
      </c>
      <c r="AQ1491" s="45">
        <v>0</v>
      </c>
      <c r="AR1491" s="45">
        <v>0</v>
      </c>
      <c r="AS1491" s="45" t="s">
        <v>4444</v>
      </c>
      <c r="AT1491" s="45" t="s">
        <v>4445</v>
      </c>
      <c r="AU1491" s="45">
        <v>5.3683270475881138E-2</v>
      </c>
      <c r="AV1491" s="10">
        <v>190.803738317757</v>
      </c>
      <c r="AW1491" s="10">
        <v>190.803738317757</v>
      </c>
      <c r="AX1491" s="17">
        <v>0</v>
      </c>
    </row>
    <row r="1492" spans="1:50" x14ac:dyDescent="0.25">
      <c r="A1492" s="22" t="s">
        <v>2906</v>
      </c>
      <c r="B1492" s="22" t="s">
        <v>3950</v>
      </c>
      <c r="C1492" s="22" t="s">
        <v>2961</v>
      </c>
      <c r="D1492" s="22">
        <v>7505</v>
      </c>
      <c r="E1492" s="22" t="s">
        <v>3009</v>
      </c>
      <c r="F1492" s="43">
        <v>0.24126400000000001</v>
      </c>
      <c r="G1492" s="43">
        <v>283.73035969788998</v>
      </c>
      <c r="H1492" s="43">
        <v>9.6106060606060613</v>
      </c>
      <c r="I1492" s="9">
        <v>6.8998106060606066</v>
      </c>
      <c r="J1492" s="9">
        <v>2.7106060606060609</v>
      </c>
      <c r="K1492" s="11">
        <v>9.6083333333333343</v>
      </c>
      <c r="L1492" s="41">
        <v>1062</v>
      </c>
      <c r="M1492" s="44">
        <v>2354</v>
      </c>
      <c r="N1492" s="13">
        <v>846</v>
      </c>
      <c r="O1492" s="13">
        <v>149</v>
      </c>
      <c r="P1492" s="22">
        <v>699</v>
      </c>
      <c r="Q1492" s="22">
        <v>55</v>
      </c>
      <c r="R1492" s="14">
        <v>0</v>
      </c>
      <c r="S1492" s="22">
        <v>326</v>
      </c>
      <c r="T1492" s="22">
        <v>2.3648116033425648E-4</v>
      </c>
      <c r="U1492" s="22">
        <v>2354</v>
      </c>
      <c r="V1492" s="22"/>
      <c r="W1492" s="22">
        <v>846</v>
      </c>
      <c r="X1492" s="22">
        <v>149</v>
      </c>
      <c r="Y1492" s="14">
        <v>0</v>
      </c>
      <c r="Z1492" s="10">
        <v>147</v>
      </c>
      <c r="AA1492" s="22">
        <v>94</v>
      </c>
      <c r="AB1492" s="22">
        <v>201.39</v>
      </c>
      <c r="AC1492" s="22">
        <v>8.5032846064443982E-4</v>
      </c>
      <c r="AD1492" s="42">
        <v>2.5999999999999998E-4</v>
      </c>
      <c r="AE1492" s="22">
        <v>1537</v>
      </c>
      <c r="AF1492" s="22">
        <v>0.12378777216386384</v>
      </c>
      <c r="AG1492" s="22">
        <v>1.0954670102996801E-3</v>
      </c>
      <c r="AH1492" s="22">
        <v>0</v>
      </c>
      <c r="AI1492" s="22">
        <v>0</v>
      </c>
      <c r="AJ1492" s="22">
        <v>0</v>
      </c>
      <c r="AK1492" s="22">
        <v>0</v>
      </c>
      <c r="AL1492" s="45">
        <v>0</v>
      </c>
      <c r="AM1492" s="45">
        <v>0</v>
      </c>
      <c r="AN1492" s="45">
        <v>0</v>
      </c>
      <c r="AO1492" s="45">
        <v>0</v>
      </c>
      <c r="AP1492" s="45">
        <v>0</v>
      </c>
      <c r="AQ1492" s="45">
        <v>0</v>
      </c>
      <c r="AR1492" s="45">
        <v>0</v>
      </c>
      <c r="AS1492" s="45" t="s">
        <v>4444</v>
      </c>
      <c r="AT1492" s="45" t="s">
        <v>4445</v>
      </c>
      <c r="AU1492" s="45">
        <v>3.4913499038491634E-2</v>
      </c>
      <c r="AV1492" s="10">
        <v>54.2314141978759</v>
      </c>
      <c r="AW1492" s="10">
        <v>88.027747122812542</v>
      </c>
      <c r="AX1492" s="17">
        <v>0.71793709601135114</v>
      </c>
    </row>
    <row r="1493" spans="1:50" x14ac:dyDescent="0.25">
      <c r="A1493" s="22" t="s">
        <v>2906</v>
      </c>
      <c r="B1493" s="22" t="s">
        <v>3959</v>
      </c>
      <c r="C1493" s="22" t="s">
        <v>2956</v>
      </c>
      <c r="D1493" s="22">
        <v>1067</v>
      </c>
      <c r="E1493" s="22" t="s">
        <v>2957</v>
      </c>
      <c r="F1493" s="43">
        <v>0.12825900000000001</v>
      </c>
      <c r="G1493" s="43">
        <v>126.24838133757</v>
      </c>
      <c r="H1493" s="43">
        <v>4.9274621212121215</v>
      </c>
      <c r="I1493" s="9">
        <v>3.8689393939393941</v>
      </c>
      <c r="J1493" s="9">
        <v>1.0585227272727273</v>
      </c>
      <c r="K1493" s="11">
        <v>4.8140151515151519</v>
      </c>
      <c r="L1493" s="41">
        <v>505</v>
      </c>
      <c r="M1493" s="44">
        <v>1732</v>
      </c>
      <c r="N1493" s="13">
        <v>688</v>
      </c>
      <c r="O1493" s="13">
        <v>367</v>
      </c>
      <c r="P1493" s="22">
        <v>586</v>
      </c>
      <c r="Q1493" s="22">
        <v>283</v>
      </c>
      <c r="R1493" s="14">
        <v>2</v>
      </c>
      <c r="S1493" s="22">
        <v>272</v>
      </c>
      <c r="T1493" s="22">
        <v>2.3023407771841531E-2</v>
      </c>
      <c r="U1493" s="22">
        <v>1753</v>
      </c>
      <c r="V1493" s="22"/>
      <c r="W1493" s="22">
        <v>692</v>
      </c>
      <c r="X1493" s="22">
        <v>370</v>
      </c>
      <c r="Y1493" s="14">
        <v>21</v>
      </c>
      <c r="Z1493" s="10">
        <v>106</v>
      </c>
      <c r="AA1493" s="22">
        <v>87</v>
      </c>
      <c r="AB1493" s="22">
        <v>147.11000000000001</v>
      </c>
      <c r="AC1493" s="22">
        <v>1.0159258965630135E-3</v>
      </c>
      <c r="AD1493" s="42">
        <v>2.2000000000000001E-4</v>
      </c>
      <c r="AE1493" s="22">
        <v>1538</v>
      </c>
      <c r="AF1493" s="22">
        <v>9.3981288038636826E-2</v>
      </c>
      <c r="AG1493" s="22">
        <v>1.09280567486787E-3</v>
      </c>
      <c r="AH1493" s="22">
        <v>0</v>
      </c>
      <c r="AI1493" s="22">
        <v>0</v>
      </c>
      <c r="AJ1493" s="22">
        <v>0</v>
      </c>
      <c r="AK1493" s="22">
        <v>0</v>
      </c>
      <c r="AL1493" s="45">
        <v>0</v>
      </c>
      <c r="AM1493" s="45">
        <v>0</v>
      </c>
      <c r="AN1493" s="45">
        <v>0</v>
      </c>
      <c r="AO1493" s="45">
        <v>0</v>
      </c>
      <c r="AP1493" s="45">
        <v>0</v>
      </c>
      <c r="AQ1493" s="45">
        <v>0</v>
      </c>
      <c r="AR1493" s="45">
        <v>0</v>
      </c>
      <c r="AS1493" s="45" t="s">
        <v>4444</v>
      </c>
      <c r="AT1493" s="45" t="s">
        <v>4445</v>
      </c>
      <c r="AU1493" s="45">
        <v>2.01891616576831E-2</v>
      </c>
      <c r="AV1493" s="10">
        <v>100.13955984970477</v>
      </c>
      <c r="AW1493" s="10">
        <v>140.43740631125803</v>
      </c>
      <c r="AX1493" s="17">
        <v>0.78517892147442059</v>
      </c>
    </row>
    <row r="1494" spans="1:50" x14ac:dyDescent="0.25">
      <c r="A1494" s="22" t="s">
        <v>8</v>
      </c>
      <c r="B1494" s="22" t="s">
        <v>3946</v>
      </c>
      <c r="C1494" s="22" t="s">
        <v>466</v>
      </c>
      <c r="D1494" s="22">
        <v>1121</v>
      </c>
      <c r="E1494" s="22" t="s">
        <v>467</v>
      </c>
      <c r="F1494" s="43">
        <v>0.64012999999999998</v>
      </c>
      <c r="G1494" s="43">
        <v>365.91351953842002</v>
      </c>
      <c r="H1494" s="43">
        <v>16.237878787878788</v>
      </c>
      <c r="I1494" s="9">
        <v>0.23693181818181819</v>
      </c>
      <c r="J1494" s="9">
        <v>16.000946969696972</v>
      </c>
      <c r="K1494" s="11">
        <v>0.29791666666666672</v>
      </c>
      <c r="L1494" s="41">
        <v>3482</v>
      </c>
      <c r="M1494" s="44">
        <v>52</v>
      </c>
      <c r="N1494" s="13">
        <v>15</v>
      </c>
      <c r="O1494" s="13">
        <v>15</v>
      </c>
      <c r="P1494" s="22">
        <v>14</v>
      </c>
      <c r="Q1494" s="22">
        <v>14</v>
      </c>
      <c r="R1494" s="14">
        <v>0</v>
      </c>
      <c r="S1494" s="22">
        <v>427</v>
      </c>
      <c r="T1494" s="22">
        <v>0.98165298124475131</v>
      </c>
      <c r="U1494" s="22">
        <v>6271</v>
      </c>
      <c r="V1494" s="22"/>
      <c r="W1494" s="22">
        <v>1139</v>
      </c>
      <c r="X1494" s="22">
        <v>756</v>
      </c>
      <c r="Y1494" s="14">
        <v>6219</v>
      </c>
      <c r="Z1494" s="10">
        <v>1125</v>
      </c>
      <c r="AA1494" s="22">
        <v>742</v>
      </c>
      <c r="AB1494" s="22">
        <v>2100.96</v>
      </c>
      <c r="AC1494" s="22">
        <v>1.7494024293157823E-3</v>
      </c>
      <c r="AD1494" s="42">
        <v>4.0899999999999999E-3</v>
      </c>
      <c r="AE1494" s="22">
        <v>1539</v>
      </c>
      <c r="AF1494" s="22">
        <v>0.21999192644044294</v>
      </c>
      <c r="AG1494" s="22">
        <v>1.0890689427744699E-3</v>
      </c>
      <c r="AH1494" s="22">
        <v>0</v>
      </c>
      <c r="AI1494" s="22">
        <v>0</v>
      </c>
      <c r="AJ1494" s="22">
        <v>0</v>
      </c>
      <c r="AK1494" s="22">
        <v>0</v>
      </c>
      <c r="AL1494" s="45">
        <v>0</v>
      </c>
      <c r="AM1494" s="45">
        <v>0</v>
      </c>
      <c r="AN1494" s="45">
        <v>0</v>
      </c>
      <c r="AO1494" s="45">
        <v>0</v>
      </c>
      <c r="AP1494" s="45">
        <v>0</v>
      </c>
      <c r="AQ1494" s="45">
        <v>0</v>
      </c>
      <c r="AR1494" s="45">
        <v>0</v>
      </c>
      <c r="AS1494" s="45" t="s">
        <v>4444</v>
      </c>
      <c r="AT1494" s="45" t="s">
        <v>4444</v>
      </c>
      <c r="AU1494" s="45">
        <v>0.21678195746618487</v>
      </c>
      <c r="AV1494" s="10">
        <v>70.308338758359454</v>
      </c>
      <c r="AW1494" s="10">
        <v>70.144630027059804</v>
      </c>
      <c r="AX1494" s="17">
        <v>1.4591303536437436E-2</v>
      </c>
    </row>
    <row r="1495" spans="1:50" x14ac:dyDescent="0.25">
      <c r="A1495" s="22" t="s">
        <v>539</v>
      </c>
      <c r="B1495" s="22" t="s">
        <v>3949</v>
      </c>
      <c r="C1495" s="22" t="s">
        <v>877</v>
      </c>
      <c r="D1495" s="22">
        <v>9020</v>
      </c>
      <c r="E1495" s="22" t="s">
        <v>928</v>
      </c>
      <c r="F1495" s="43">
        <v>0.107253</v>
      </c>
      <c r="G1495" s="43">
        <v>156.91060076643001</v>
      </c>
      <c r="H1495" s="43">
        <v>6.7280303030303035</v>
      </c>
      <c r="I1495" s="9">
        <v>0</v>
      </c>
      <c r="J1495" s="9">
        <v>6.7280303030303035</v>
      </c>
      <c r="K1495" s="11">
        <v>0</v>
      </c>
      <c r="L1495" s="41">
        <v>1785</v>
      </c>
      <c r="M1495" s="44">
        <v>0</v>
      </c>
      <c r="N1495" s="13">
        <v>0</v>
      </c>
      <c r="O1495" s="13">
        <v>0</v>
      </c>
      <c r="P1495" s="22">
        <v>0</v>
      </c>
      <c r="Q1495" s="22">
        <v>0</v>
      </c>
      <c r="R1495" s="14">
        <v>0</v>
      </c>
      <c r="S1495" s="22">
        <v>211</v>
      </c>
      <c r="T1495" s="22">
        <v>1</v>
      </c>
      <c r="U1495" s="22">
        <v>3254</v>
      </c>
      <c r="V1495" s="22"/>
      <c r="W1495" s="22">
        <v>589</v>
      </c>
      <c r="X1495" s="22">
        <v>389</v>
      </c>
      <c r="Y1495" s="14">
        <v>3254</v>
      </c>
      <c r="Z1495" s="10">
        <v>589</v>
      </c>
      <c r="AA1495" s="22">
        <v>389</v>
      </c>
      <c r="AB1495" s="22">
        <v>1099.79</v>
      </c>
      <c r="AC1495" s="22">
        <v>6.8352934394567738E-4</v>
      </c>
      <c r="AD1495" s="42">
        <v>8.4000000000000003E-4</v>
      </c>
      <c r="AE1495" s="22">
        <v>1540</v>
      </c>
      <c r="AF1495" s="22">
        <v>9.3136143181657444E-2</v>
      </c>
      <c r="AG1495" s="22">
        <v>1.0829784090890401E-3</v>
      </c>
      <c r="AH1495" s="22">
        <v>0</v>
      </c>
      <c r="AI1495" s="22">
        <v>0</v>
      </c>
      <c r="AJ1495" s="22">
        <v>0</v>
      </c>
      <c r="AK1495" s="22">
        <v>0</v>
      </c>
      <c r="AL1495" s="45">
        <v>0</v>
      </c>
      <c r="AM1495" s="45">
        <v>0</v>
      </c>
      <c r="AN1495" s="45">
        <v>0</v>
      </c>
      <c r="AO1495" s="45">
        <v>0</v>
      </c>
      <c r="AP1495" s="45">
        <v>0</v>
      </c>
      <c r="AQ1495" s="45">
        <v>0</v>
      </c>
      <c r="AR1495" s="45">
        <v>0</v>
      </c>
      <c r="AS1495" s="45" t="s">
        <v>4445</v>
      </c>
      <c r="AT1495" s="45" t="s">
        <v>4445</v>
      </c>
      <c r="AU1495" s="45">
        <v>9.3136143181657444E-2</v>
      </c>
      <c r="AV1495" s="10">
        <v>87.544195473482716</v>
      </c>
      <c r="AW1495" s="10">
        <v>87.544195473482716</v>
      </c>
      <c r="AX1495" s="17">
        <v>0</v>
      </c>
    </row>
    <row r="1496" spans="1:50" x14ac:dyDescent="0.25">
      <c r="A1496" s="22" t="s">
        <v>964</v>
      </c>
      <c r="B1496" s="22" t="s">
        <v>3948</v>
      </c>
      <c r="C1496" s="22" t="s">
        <v>1267</v>
      </c>
      <c r="D1496" s="22">
        <v>3465</v>
      </c>
      <c r="E1496" s="22" t="s">
        <v>1621</v>
      </c>
      <c r="F1496" s="43">
        <v>6.2397000000000001E-2</v>
      </c>
      <c r="G1496" s="43">
        <v>47.88814030284</v>
      </c>
      <c r="H1496" s="43">
        <v>3.6373106060606064</v>
      </c>
      <c r="I1496" s="9">
        <v>0</v>
      </c>
      <c r="J1496" s="9">
        <v>3.6373106060606064</v>
      </c>
      <c r="K1496" s="11">
        <v>0</v>
      </c>
      <c r="L1496" s="41">
        <v>175</v>
      </c>
      <c r="M1496" s="44">
        <v>0</v>
      </c>
      <c r="N1496" s="13">
        <v>0</v>
      </c>
      <c r="O1496" s="13">
        <v>0</v>
      </c>
      <c r="P1496" s="22">
        <v>0</v>
      </c>
      <c r="Q1496" s="22">
        <v>0</v>
      </c>
      <c r="R1496" s="14">
        <v>0</v>
      </c>
      <c r="S1496" s="22">
        <v>87</v>
      </c>
      <c r="T1496" s="22">
        <v>1</v>
      </c>
      <c r="U1496" s="22">
        <v>330</v>
      </c>
      <c r="V1496" s="22"/>
      <c r="W1496" s="22">
        <v>62</v>
      </c>
      <c r="X1496" s="22">
        <v>41</v>
      </c>
      <c r="Y1496" s="14">
        <v>330</v>
      </c>
      <c r="Z1496" s="10">
        <v>62</v>
      </c>
      <c r="AA1496" s="22">
        <v>41</v>
      </c>
      <c r="AB1496" s="22">
        <v>114.64</v>
      </c>
      <c r="AC1496" s="22">
        <v>1.3029739640213081E-3</v>
      </c>
      <c r="AD1496" s="42">
        <v>1.7000000000000001E-4</v>
      </c>
      <c r="AE1496" s="22">
        <v>1541</v>
      </c>
      <c r="AF1496" s="22">
        <v>1.9474075442574002E-2</v>
      </c>
      <c r="AG1496" s="22">
        <v>1.0818930801430001E-3</v>
      </c>
      <c r="AH1496" s="22">
        <v>0</v>
      </c>
      <c r="AI1496" s="22">
        <v>0</v>
      </c>
      <c r="AJ1496" s="22">
        <v>0</v>
      </c>
      <c r="AK1496" s="22">
        <v>0</v>
      </c>
      <c r="AL1496" s="45">
        <v>0</v>
      </c>
      <c r="AM1496" s="45">
        <v>0</v>
      </c>
      <c r="AN1496" s="45">
        <v>0</v>
      </c>
      <c r="AO1496" s="45">
        <v>0</v>
      </c>
      <c r="AP1496" s="45">
        <v>0</v>
      </c>
      <c r="AQ1496" s="45">
        <v>0</v>
      </c>
      <c r="AR1496" s="45">
        <v>0</v>
      </c>
      <c r="AS1496" s="45" t="s">
        <v>4445</v>
      </c>
      <c r="AT1496" s="45" t="s">
        <v>4445</v>
      </c>
      <c r="AU1496" s="45">
        <v>1.9474075442574002E-2</v>
      </c>
      <c r="AV1496" s="10">
        <v>17.045561051809422</v>
      </c>
      <c r="AW1496" s="10">
        <v>17.045561051809422</v>
      </c>
      <c r="AX1496" s="17">
        <v>0</v>
      </c>
    </row>
    <row r="1497" spans="1:50" x14ac:dyDescent="0.25">
      <c r="A1497" s="22" t="s">
        <v>2906</v>
      </c>
      <c r="B1497" s="22" t="s">
        <v>3954</v>
      </c>
      <c r="C1497" s="22" t="s">
        <v>2589</v>
      </c>
      <c r="D1497" s="22">
        <v>4319</v>
      </c>
      <c r="E1497" s="22" t="s">
        <v>3094</v>
      </c>
      <c r="F1497" s="43">
        <v>2.4639000000000001E-2</v>
      </c>
      <c r="G1497" s="43">
        <v>38.432143169829999</v>
      </c>
      <c r="H1497" s="43">
        <v>1.8106060606060606</v>
      </c>
      <c r="I1497" s="9">
        <v>1.5393939393939395</v>
      </c>
      <c r="J1497" s="9">
        <v>0.27121212121212124</v>
      </c>
      <c r="K1497" s="11">
        <v>1.8106060606060606</v>
      </c>
      <c r="L1497" s="41">
        <v>395</v>
      </c>
      <c r="M1497" s="44">
        <v>444</v>
      </c>
      <c r="N1497" s="13">
        <v>83</v>
      </c>
      <c r="O1497" s="13">
        <v>0</v>
      </c>
      <c r="P1497" s="22">
        <v>76</v>
      </c>
      <c r="Q1497" s="22">
        <v>0</v>
      </c>
      <c r="R1497" s="14">
        <v>0</v>
      </c>
      <c r="S1497" s="22">
        <v>48</v>
      </c>
      <c r="T1497" s="22">
        <v>0</v>
      </c>
      <c r="U1497" s="22">
        <v>444</v>
      </c>
      <c r="V1497" s="22"/>
      <c r="W1497" s="22">
        <v>83</v>
      </c>
      <c r="X1497" s="22">
        <v>0</v>
      </c>
      <c r="Y1497" s="14">
        <v>0</v>
      </c>
      <c r="Z1497" s="10">
        <v>7</v>
      </c>
      <c r="AA1497" s="22">
        <v>0</v>
      </c>
      <c r="AB1497" s="22">
        <v>9.59</v>
      </c>
      <c r="AC1497" s="22">
        <v>6.4110398140226823E-4</v>
      </c>
      <c r="AD1497" s="42">
        <v>1.0000000000000001E-5</v>
      </c>
      <c r="AE1497" s="22">
        <v>1542</v>
      </c>
      <c r="AF1497" s="22">
        <v>2.1546130407751E-2</v>
      </c>
      <c r="AG1497" s="22">
        <v>1.07730652038755E-3</v>
      </c>
      <c r="AH1497" s="22">
        <v>0</v>
      </c>
      <c r="AI1497" s="22">
        <v>0</v>
      </c>
      <c r="AJ1497" s="22">
        <v>0</v>
      </c>
      <c r="AK1497" s="22">
        <v>0</v>
      </c>
      <c r="AL1497" s="45">
        <v>0</v>
      </c>
      <c r="AM1497" s="45">
        <v>0</v>
      </c>
      <c r="AN1497" s="45">
        <v>0</v>
      </c>
      <c r="AO1497" s="45">
        <v>0</v>
      </c>
      <c r="AP1497" s="45">
        <v>0</v>
      </c>
      <c r="AQ1497" s="45">
        <v>0</v>
      </c>
      <c r="AR1497" s="45">
        <v>0</v>
      </c>
      <c r="AS1497" s="45" t="s">
        <v>4445</v>
      </c>
      <c r="AT1497" s="45" t="s">
        <v>4445</v>
      </c>
      <c r="AU1497" s="45">
        <v>3.227412002499941E-3</v>
      </c>
      <c r="AV1497" s="10">
        <v>25.810055865921786</v>
      </c>
      <c r="AW1497" s="10">
        <v>45.84100418410042</v>
      </c>
      <c r="AX1497" s="17">
        <v>0.85020920502092057</v>
      </c>
    </row>
    <row r="1498" spans="1:50" x14ac:dyDescent="0.25">
      <c r="A1498" s="22" t="s">
        <v>8</v>
      </c>
      <c r="B1498" s="22" t="s">
        <v>3946</v>
      </c>
      <c r="C1498" s="22" t="s">
        <v>9</v>
      </c>
      <c r="D1498" s="22">
        <v>3089</v>
      </c>
      <c r="E1498" s="22" t="s">
        <v>151</v>
      </c>
      <c r="F1498" s="43">
        <v>0.235984</v>
      </c>
      <c r="G1498" s="43">
        <v>164.83678652335001</v>
      </c>
      <c r="H1498" s="43">
        <v>5.7299242424242429</v>
      </c>
      <c r="I1498" s="9">
        <v>1.8939393939393942E-4</v>
      </c>
      <c r="J1498" s="9">
        <v>5.7297348484848483</v>
      </c>
      <c r="K1498" s="11">
        <v>2.022348484848485</v>
      </c>
      <c r="L1498" s="41">
        <v>4461</v>
      </c>
      <c r="M1498" s="44">
        <v>861</v>
      </c>
      <c r="N1498" s="13">
        <v>861</v>
      </c>
      <c r="O1498" s="13">
        <v>747</v>
      </c>
      <c r="P1498" s="22">
        <v>0</v>
      </c>
      <c r="Q1498" s="22">
        <v>0</v>
      </c>
      <c r="R1498" s="14">
        <v>0</v>
      </c>
      <c r="S1498" s="22">
        <v>359</v>
      </c>
      <c r="T1498" s="22">
        <v>0.64705493488464338</v>
      </c>
      <c r="U1498" s="22">
        <v>6111</v>
      </c>
      <c r="V1498" s="22"/>
      <c r="W1498" s="22">
        <v>1809</v>
      </c>
      <c r="X1498" s="22">
        <v>1372</v>
      </c>
      <c r="Y1498" s="14">
        <v>5250</v>
      </c>
      <c r="Z1498" s="10">
        <v>1809</v>
      </c>
      <c r="AA1498" s="22">
        <v>1372</v>
      </c>
      <c r="AB1498" s="22">
        <v>2950.83</v>
      </c>
      <c r="AC1498" s="22">
        <v>1.4316221820216788E-3</v>
      </c>
      <c r="AD1498" s="42">
        <v>5.3899999999999998E-3</v>
      </c>
      <c r="AE1498" s="22">
        <v>1544</v>
      </c>
      <c r="AF1498" s="22">
        <v>6.4186092428803795E-3</v>
      </c>
      <c r="AG1498" s="22">
        <v>1.0697682071467299E-3</v>
      </c>
      <c r="AH1498" s="22">
        <v>0</v>
      </c>
      <c r="AI1498" s="22">
        <v>0</v>
      </c>
      <c r="AJ1498" s="22">
        <v>1</v>
      </c>
      <c r="AK1498" s="22">
        <v>0</v>
      </c>
      <c r="AL1498" s="45">
        <v>0</v>
      </c>
      <c r="AM1498" s="45">
        <v>0</v>
      </c>
      <c r="AN1498" s="45">
        <v>0</v>
      </c>
      <c r="AO1498" s="45">
        <v>0</v>
      </c>
      <c r="AP1498" s="45">
        <v>0</v>
      </c>
      <c r="AQ1498" s="45">
        <v>0</v>
      </c>
      <c r="AR1498" s="45">
        <v>0</v>
      </c>
      <c r="AS1498" s="45" t="s">
        <v>4445</v>
      </c>
      <c r="AT1498" s="45" t="s">
        <v>4444</v>
      </c>
      <c r="AU1498" s="45">
        <v>6.4183970855047302E-3</v>
      </c>
      <c r="AV1498" s="10">
        <v>315.7214160579116</v>
      </c>
      <c r="AW1498" s="10">
        <v>315.71098036623255</v>
      </c>
      <c r="AX1498" s="17">
        <v>3.3053480531499971E-5</v>
      </c>
    </row>
    <row r="1499" spans="1:50" x14ac:dyDescent="0.25">
      <c r="A1499" s="22" t="s">
        <v>964</v>
      </c>
      <c r="B1499" s="22" t="s">
        <v>3948</v>
      </c>
      <c r="C1499" s="22" t="s">
        <v>998</v>
      </c>
      <c r="D1499" s="22">
        <v>6055</v>
      </c>
      <c r="E1499" s="22" t="s">
        <v>1434</v>
      </c>
      <c r="F1499" s="43">
        <v>9.7252000000000005E-2</v>
      </c>
      <c r="G1499" s="43">
        <v>102.29381173157</v>
      </c>
      <c r="H1499" s="43">
        <v>6.3873106060606064</v>
      </c>
      <c r="I1499" s="9">
        <v>0</v>
      </c>
      <c r="J1499" s="9">
        <v>6.3873106060606064</v>
      </c>
      <c r="K1499" s="11">
        <v>0</v>
      </c>
      <c r="L1499" s="41">
        <v>3165</v>
      </c>
      <c r="M1499" s="44">
        <v>0</v>
      </c>
      <c r="N1499" s="13">
        <v>0</v>
      </c>
      <c r="O1499" s="13">
        <v>0</v>
      </c>
      <c r="P1499" s="22">
        <v>0</v>
      </c>
      <c r="Q1499" s="22">
        <v>0</v>
      </c>
      <c r="R1499" s="14">
        <v>0</v>
      </c>
      <c r="S1499" s="22">
        <v>100</v>
      </c>
      <c r="T1499" s="22">
        <v>1</v>
      </c>
      <c r="U1499" s="22">
        <v>5760</v>
      </c>
      <c r="V1499" s="22"/>
      <c r="W1499" s="22">
        <v>1041</v>
      </c>
      <c r="X1499" s="22">
        <v>686</v>
      </c>
      <c r="Y1499" s="14">
        <v>5760</v>
      </c>
      <c r="Z1499" s="10">
        <v>1041</v>
      </c>
      <c r="AA1499" s="22">
        <v>686</v>
      </c>
      <c r="AB1499" s="22">
        <v>1944.57</v>
      </c>
      <c r="AC1499" s="22">
        <v>9.5071244637163143E-4</v>
      </c>
      <c r="AD1499" s="42">
        <v>2.0600000000000002E-3</v>
      </c>
      <c r="AE1499" s="22">
        <v>1545</v>
      </c>
      <c r="AF1499" s="22">
        <v>8.1905130214529928E-2</v>
      </c>
      <c r="AG1499" s="22">
        <v>1.06370298979909E-3</v>
      </c>
      <c r="AH1499" s="22">
        <v>0</v>
      </c>
      <c r="AI1499" s="22">
        <v>0</v>
      </c>
      <c r="AJ1499" s="22">
        <v>0</v>
      </c>
      <c r="AK1499" s="22">
        <v>0</v>
      </c>
      <c r="AL1499" s="45">
        <v>0</v>
      </c>
      <c r="AM1499" s="45">
        <v>0</v>
      </c>
      <c r="AN1499" s="45">
        <v>0</v>
      </c>
      <c r="AO1499" s="45">
        <v>0</v>
      </c>
      <c r="AP1499" s="45">
        <v>0</v>
      </c>
      <c r="AQ1499" s="45">
        <v>0</v>
      </c>
      <c r="AR1499" s="45">
        <v>0</v>
      </c>
      <c r="AS1499" s="45" t="s">
        <v>4445</v>
      </c>
      <c r="AT1499" s="45" t="s">
        <v>4445</v>
      </c>
      <c r="AU1499" s="45">
        <v>8.1905130214529928E-2</v>
      </c>
      <c r="AV1499" s="10">
        <v>162.97939214232764</v>
      </c>
      <c r="AW1499" s="10">
        <v>162.97939214232764</v>
      </c>
      <c r="AX1499" s="17">
        <v>0</v>
      </c>
    </row>
    <row r="1500" spans="1:50" x14ac:dyDescent="0.25">
      <c r="A1500" s="22" t="s">
        <v>964</v>
      </c>
      <c r="B1500" s="22" t="s">
        <v>3948</v>
      </c>
      <c r="C1500" s="22" t="s">
        <v>1139</v>
      </c>
      <c r="D1500" s="22">
        <v>7183</v>
      </c>
      <c r="E1500" s="22" t="s">
        <v>1438</v>
      </c>
      <c r="F1500" s="43">
        <v>0.111565</v>
      </c>
      <c r="G1500" s="43">
        <v>33.695023962569998</v>
      </c>
      <c r="H1500" s="43">
        <v>1.5299242424242425</v>
      </c>
      <c r="I1500" s="9">
        <v>0</v>
      </c>
      <c r="J1500" s="9">
        <v>1.5299242424242425</v>
      </c>
      <c r="K1500" s="11">
        <v>0</v>
      </c>
      <c r="L1500" s="41">
        <v>136</v>
      </c>
      <c r="M1500" s="44">
        <v>0</v>
      </c>
      <c r="N1500" s="13">
        <v>0</v>
      </c>
      <c r="O1500" s="13">
        <v>0</v>
      </c>
      <c r="P1500" s="22">
        <v>0</v>
      </c>
      <c r="Q1500" s="22">
        <v>0</v>
      </c>
      <c r="R1500" s="14">
        <v>0</v>
      </c>
      <c r="S1500" s="22">
        <v>39</v>
      </c>
      <c r="T1500" s="22">
        <v>1</v>
      </c>
      <c r="U1500" s="22">
        <v>259</v>
      </c>
      <c r="V1500" s="22"/>
      <c r="W1500" s="22">
        <v>49</v>
      </c>
      <c r="X1500" s="22">
        <v>33</v>
      </c>
      <c r="Y1500" s="14">
        <v>259</v>
      </c>
      <c r="Z1500" s="10">
        <v>49</v>
      </c>
      <c r="AA1500" s="22">
        <v>33</v>
      </c>
      <c r="AB1500" s="22">
        <v>90.44</v>
      </c>
      <c r="AC1500" s="22">
        <v>3.3110230200142192E-3</v>
      </c>
      <c r="AD1500" s="42">
        <v>3.4000000000000002E-4</v>
      </c>
      <c r="AE1500" s="22">
        <v>1546</v>
      </c>
      <c r="AF1500" s="22">
        <v>1.8082483100570548E-2</v>
      </c>
      <c r="AG1500" s="22">
        <v>1.06367547650415E-3</v>
      </c>
      <c r="AH1500" s="22">
        <v>0</v>
      </c>
      <c r="AI1500" s="22">
        <v>0</v>
      </c>
      <c r="AJ1500" s="22">
        <v>0</v>
      </c>
      <c r="AK1500" s="22">
        <v>0</v>
      </c>
      <c r="AL1500" s="45">
        <v>0</v>
      </c>
      <c r="AM1500" s="45">
        <v>0</v>
      </c>
      <c r="AN1500" s="45">
        <v>0</v>
      </c>
      <c r="AO1500" s="45">
        <v>0</v>
      </c>
      <c r="AP1500" s="45">
        <v>0</v>
      </c>
      <c r="AQ1500" s="45">
        <v>0</v>
      </c>
      <c r="AR1500" s="45">
        <v>0</v>
      </c>
      <c r="AS1500" s="45" t="s">
        <v>4445</v>
      </c>
      <c r="AT1500" s="45" t="s">
        <v>4445</v>
      </c>
      <c r="AU1500" s="45">
        <v>1.8082483100570548E-2</v>
      </c>
      <c r="AV1500" s="10">
        <v>32.027729636048527</v>
      </c>
      <c r="AW1500" s="10">
        <v>32.027729636048527</v>
      </c>
      <c r="AX1500" s="17">
        <v>0</v>
      </c>
    </row>
    <row r="1501" spans="1:50" x14ac:dyDescent="0.25">
      <c r="A1501" s="22" t="s">
        <v>964</v>
      </c>
      <c r="B1501" s="22" t="s">
        <v>3952</v>
      </c>
      <c r="C1501" s="22" t="s">
        <v>1092</v>
      </c>
      <c r="D1501" s="22">
        <v>7943</v>
      </c>
      <c r="E1501" s="22" t="s">
        <v>1093</v>
      </c>
      <c r="F1501" s="43">
        <v>0.14059199999999999</v>
      </c>
      <c r="G1501" s="43">
        <v>116.31228478168001</v>
      </c>
      <c r="H1501" s="43">
        <v>4.7297348484848483</v>
      </c>
      <c r="I1501" s="9">
        <v>1.6856060606060607E-2</v>
      </c>
      <c r="J1501" s="9">
        <v>4.7128787878787879</v>
      </c>
      <c r="K1501" s="11">
        <v>4.7297348484848483</v>
      </c>
      <c r="L1501" s="41">
        <v>3203</v>
      </c>
      <c r="M1501" s="44">
        <v>1219</v>
      </c>
      <c r="N1501" s="13">
        <v>984</v>
      </c>
      <c r="O1501" s="13">
        <v>312</v>
      </c>
      <c r="P1501" s="22">
        <v>61</v>
      </c>
      <c r="Q1501" s="22">
        <v>7</v>
      </c>
      <c r="R1501" s="14">
        <v>0</v>
      </c>
      <c r="S1501" s="22">
        <v>349</v>
      </c>
      <c r="T1501" s="22">
        <v>0</v>
      </c>
      <c r="U1501" s="22">
        <v>1219</v>
      </c>
      <c r="V1501" s="22"/>
      <c r="W1501" s="22">
        <v>984</v>
      </c>
      <c r="X1501" s="22">
        <v>312</v>
      </c>
      <c r="Y1501" s="14">
        <v>0</v>
      </c>
      <c r="Z1501" s="10">
        <v>923</v>
      </c>
      <c r="AA1501" s="22">
        <v>305</v>
      </c>
      <c r="AB1501" s="22">
        <v>1264.51</v>
      </c>
      <c r="AC1501" s="22">
        <v>1.208745922787893E-3</v>
      </c>
      <c r="AD1501" s="42">
        <v>2.32E-3</v>
      </c>
      <c r="AE1501" s="22">
        <v>1547</v>
      </c>
      <c r="AF1501" s="22">
        <v>3.5066242046206141E-2</v>
      </c>
      <c r="AG1501" s="22">
        <v>1.0626133953395801E-3</v>
      </c>
      <c r="AH1501" s="22">
        <v>0</v>
      </c>
      <c r="AI1501" s="22">
        <v>0</v>
      </c>
      <c r="AJ1501" s="22">
        <v>0</v>
      </c>
      <c r="AK1501" s="22">
        <v>0</v>
      </c>
      <c r="AL1501" s="45">
        <v>0</v>
      </c>
      <c r="AM1501" s="45">
        <v>0</v>
      </c>
      <c r="AN1501" s="45">
        <v>0</v>
      </c>
      <c r="AO1501" s="45">
        <v>0</v>
      </c>
      <c r="AP1501" s="45">
        <v>0</v>
      </c>
      <c r="AQ1501" s="45">
        <v>0</v>
      </c>
      <c r="AR1501" s="45">
        <v>0</v>
      </c>
      <c r="AS1501" s="45" t="s">
        <v>4445</v>
      </c>
      <c r="AT1501" s="45" t="s">
        <v>4445</v>
      </c>
      <c r="AU1501" s="45">
        <v>3.4941271256068294E-2</v>
      </c>
      <c r="AV1501" s="10">
        <v>195.84632695708086</v>
      </c>
      <c r="AW1501" s="10">
        <v>208.04548912825854</v>
      </c>
      <c r="AX1501" s="17">
        <v>3.5638489568734235E-3</v>
      </c>
    </row>
    <row r="1502" spans="1:50" x14ac:dyDescent="0.25">
      <c r="A1502" s="22" t="s">
        <v>2195</v>
      </c>
      <c r="B1502" s="22" t="s">
        <v>3962</v>
      </c>
      <c r="C1502" s="22" t="s">
        <v>2198</v>
      </c>
      <c r="D1502" s="22">
        <v>5185</v>
      </c>
      <c r="E1502" s="22" t="s">
        <v>2210</v>
      </c>
      <c r="F1502" s="43">
        <v>7.7973000000000001E-2</v>
      </c>
      <c r="G1502" s="43">
        <v>94.618934632790001</v>
      </c>
      <c r="H1502" s="43">
        <v>4.8471590909090914</v>
      </c>
      <c r="I1502" s="9">
        <v>0</v>
      </c>
      <c r="J1502" s="9">
        <v>4.8471590909090914</v>
      </c>
      <c r="K1502" s="11">
        <v>2.5125000000000002</v>
      </c>
      <c r="L1502" s="41">
        <v>2633</v>
      </c>
      <c r="M1502" s="44">
        <v>172</v>
      </c>
      <c r="N1502" s="13">
        <v>172</v>
      </c>
      <c r="O1502" s="13">
        <v>131</v>
      </c>
      <c r="P1502" s="22">
        <v>0</v>
      </c>
      <c r="Q1502" s="22">
        <v>0</v>
      </c>
      <c r="R1502" s="14">
        <v>0</v>
      </c>
      <c r="S1502" s="22">
        <v>310</v>
      </c>
      <c r="T1502" s="22">
        <v>0.48165514007736498</v>
      </c>
      <c r="U1502" s="22">
        <v>2481</v>
      </c>
      <c r="V1502" s="22"/>
      <c r="W1502" s="22">
        <v>589</v>
      </c>
      <c r="X1502" s="22">
        <v>406</v>
      </c>
      <c r="Y1502" s="14">
        <v>2309</v>
      </c>
      <c r="Z1502" s="10">
        <v>589</v>
      </c>
      <c r="AA1502" s="22">
        <v>406</v>
      </c>
      <c r="AB1502" s="22">
        <v>1014.74</v>
      </c>
      <c r="AC1502" s="22">
        <v>8.2407395837427462E-4</v>
      </c>
      <c r="AD1502" s="42">
        <v>1.01E-3</v>
      </c>
      <c r="AE1502" s="22">
        <v>1548</v>
      </c>
      <c r="AF1502" s="22">
        <v>6.8185559291303349E-2</v>
      </c>
      <c r="AG1502" s="22">
        <v>1.0490086044815899E-3</v>
      </c>
      <c r="AH1502" s="22">
        <v>0</v>
      </c>
      <c r="AI1502" s="22">
        <v>0</v>
      </c>
      <c r="AJ1502" s="22">
        <v>0</v>
      </c>
      <c r="AK1502" s="22">
        <v>0</v>
      </c>
      <c r="AL1502" s="45">
        <v>0</v>
      </c>
      <c r="AM1502" s="45">
        <v>0</v>
      </c>
      <c r="AN1502" s="45">
        <v>0</v>
      </c>
      <c r="AO1502" s="45">
        <v>0</v>
      </c>
      <c r="AP1502" s="45">
        <v>0</v>
      </c>
      <c r="AQ1502" s="45">
        <v>0</v>
      </c>
      <c r="AR1502" s="45">
        <v>0</v>
      </c>
      <c r="AS1502" s="45" t="s">
        <v>4445</v>
      </c>
      <c r="AT1502" s="45" t="s">
        <v>4445</v>
      </c>
      <c r="AU1502" s="45">
        <v>6.8185559291303349E-2</v>
      </c>
      <c r="AV1502" s="10">
        <v>121.51447661469932</v>
      </c>
      <c r="AW1502" s="10">
        <v>121.51447661469932</v>
      </c>
      <c r="AX1502" s="17">
        <v>0</v>
      </c>
    </row>
    <row r="1503" spans="1:50" x14ac:dyDescent="0.25">
      <c r="A1503" s="22" t="s">
        <v>1672</v>
      </c>
      <c r="B1503" s="22" t="s">
        <v>3957</v>
      </c>
      <c r="C1503" s="22" t="s">
        <v>2095</v>
      </c>
      <c r="D1503" s="22">
        <v>7263</v>
      </c>
      <c r="E1503" s="22" t="s">
        <v>2121</v>
      </c>
      <c r="F1503" s="43">
        <v>0.43569600000000003</v>
      </c>
      <c r="G1503" s="43">
        <v>351.29891910529</v>
      </c>
      <c r="H1503" s="43">
        <v>13.772727272727275</v>
      </c>
      <c r="I1503" s="9">
        <v>2.0202651515151517</v>
      </c>
      <c r="J1503" s="9">
        <v>11.752462121212121</v>
      </c>
      <c r="K1503" s="11">
        <v>2.9922348484848489</v>
      </c>
      <c r="L1503" s="41">
        <v>432</v>
      </c>
      <c r="M1503" s="44">
        <v>152</v>
      </c>
      <c r="N1503" s="13">
        <v>12</v>
      </c>
      <c r="O1503" s="13">
        <v>4</v>
      </c>
      <c r="P1503" s="22">
        <v>0</v>
      </c>
      <c r="Q1503" s="22">
        <v>0</v>
      </c>
      <c r="R1503" s="14">
        <v>0</v>
      </c>
      <c r="S1503" s="22">
        <v>221</v>
      </c>
      <c r="T1503" s="22">
        <v>0.78274202420242023</v>
      </c>
      <c r="U1503" s="22">
        <v>776</v>
      </c>
      <c r="V1503" s="22"/>
      <c r="W1503" s="22">
        <v>126</v>
      </c>
      <c r="X1503" s="22">
        <v>80</v>
      </c>
      <c r="Y1503" s="14">
        <v>624</v>
      </c>
      <c r="Z1503" s="10">
        <v>126</v>
      </c>
      <c r="AA1503" s="22">
        <v>80</v>
      </c>
      <c r="AB1503" s="22">
        <v>228.78</v>
      </c>
      <c r="AC1503" s="22">
        <v>1.2402429279021346E-3</v>
      </c>
      <c r="AD1503" s="42">
        <v>3.2000000000000003E-4</v>
      </c>
      <c r="AE1503" s="22">
        <v>1549</v>
      </c>
      <c r="AF1503" s="22">
        <v>0.11117246576532408</v>
      </c>
      <c r="AG1503" s="22">
        <v>1.04879684684268E-3</v>
      </c>
      <c r="AH1503" s="22">
        <v>0</v>
      </c>
      <c r="AI1503" s="22">
        <v>0</v>
      </c>
      <c r="AJ1503" s="22">
        <v>0</v>
      </c>
      <c r="AK1503" s="22">
        <v>0</v>
      </c>
      <c r="AL1503" s="45">
        <v>0</v>
      </c>
      <c r="AM1503" s="45">
        <v>0</v>
      </c>
      <c r="AN1503" s="45">
        <v>0</v>
      </c>
      <c r="AO1503" s="45">
        <v>0</v>
      </c>
      <c r="AP1503" s="45">
        <v>0</v>
      </c>
      <c r="AQ1503" s="45">
        <v>0</v>
      </c>
      <c r="AR1503" s="45">
        <v>0</v>
      </c>
      <c r="AS1503" s="45" t="s">
        <v>4445</v>
      </c>
      <c r="AT1503" s="45" t="s">
        <v>4445</v>
      </c>
      <c r="AU1503" s="45">
        <v>9.4865030502415473E-2</v>
      </c>
      <c r="AV1503" s="10">
        <v>10.721157720013537</v>
      </c>
      <c r="AW1503" s="10">
        <v>9.1485148514851478</v>
      </c>
      <c r="AX1503" s="17">
        <v>0.14668591859185917</v>
      </c>
    </row>
    <row r="1504" spans="1:50" x14ac:dyDescent="0.25">
      <c r="A1504" s="22" t="s">
        <v>539</v>
      </c>
      <c r="B1504" s="22" t="s">
        <v>3949</v>
      </c>
      <c r="C1504" s="22" t="s">
        <v>644</v>
      </c>
      <c r="D1504" s="22">
        <v>3198</v>
      </c>
      <c r="E1504" s="22" t="s">
        <v>771</v>
      </c>
      <c r="F1504" s="43">
        <v>9.0673000000000004E-2</v>
      </c>
      <c r="G1504" s="43">
        <v>73.087433548470003</v>
      </c>
      <c r="H1504" s="43">
        <v>4.3842803030303035</v>
      </c>
      <c r="I1504" s="9">
        <v>0</v>
      </c>
      <c r="J1504" s="9">
        <v>4.3842803030303035</v>
      </c>
      <c r="K1504" s="11">
        <v>0</v>
      </c>
      <c r="L1504" s="41">
        <v>1064</v>
      </c>
      <c r="M1504" s="44">
        <v>0</v>
      </c>
      <c r="N1504" s="13">
        <v>0</v>
      </c>
      <c r="O1504" s="13">
        <v>0</v>
      </c>
      <c r="P1504" s="22">
        <v>0</v>
      </c>
      <c r="Q1504" s="22">
        <v>0</v>
      </c>
      <c r="R1504" s="14">
        <v>0</v>
      </c>
      <c r="S1504" s="22">
        <v>127</v>
      </c>
      <c r="T1504" s="22">
        <v>1</v>
      </c>
      <c r="U1504" s="22">
        <v>1944</v>
      </c>
      <c r="V1504" s="22"/>
      <c r="W1504" s="22">
        <v>353</v>
      </c>
      <c r="X1504" s="22">
        <v>233</v>
      </c>
      <c r="Y1504" s="14">
        <v>1944</v>
      </c>
      <c r="Z1504" s="10">
        <v>353</v>
      </c>
      <c r="AA1504" s="22">
        <v>233</v>
      </c>
      <c r="AB1504" s="22">
        <v>658.57</v>
      </c>
      <c r="AC1504" s="22">
        <v>1.2406099872130224E-3</v>
      </c>
      <c r="AD1504" s="42">
        <v>9.1E-4</v>
      </c>
      <c r="AE1504" s="22">
        <v>1550</v>
      </c>
      <c r="AF1504" s="22">
        <v>2.8252820684360337E-2</v>
      </c>
      <c r="AG1504" s="22">
        <v>1.0464007660874199E-3</v>
      </c>
      <c r="AH1504" s="22">
        <v>0</v>
      </c>
      <c r="AI1504" s="22">
        <v>0</v>
      </c>
      <c r="AJ1504" s="22">
        <v>0</v>
      </c>
      <c r="AK1504" s="22">
        <v>0</v>
      </c>
      <c r="AL1504" s="45">
        <v>0</v>
      </c>
      <c r="AM1504" s="45">
        <v>0</v>
      </c>
      <c r="AN1504" s="45">
        <v>0</v>
      </c>
      <c r="AO1504" s="45">
        <v>0</v>
      </c>
      <c r="AP1504" s="45">
        <v>0</v>
      </c>
      <c r="AQ1504" s="45">
        <v>0</v>
      </c>
      <c r="AR1504" s="45">
        <v>0</v>
      </c>
      <c r="AS1504" s="45" t="s">
        <v>4445</v>
      </c>
      <c r="AT1504" s="45" t="s">
        <v>4445</v>
      </c>
      <c r="AU1504" s="45">
        <v>2.8252820684360337E-2</v>
      </c>
      <c r="AV1504" s="10">
        <v>80.514925050758123</v>
      </c>
      <c r="AW1504" s="10">
        <v>80.514925050758123</v>
      </c>
      <c r="AX1504" s="17">
        <v>0</v>
      </c>
    </row>
    <row r="1505" spans="1:50" x14ac:dyDescent="0.25">
      <c r="A1505" s="22" t="s">
        <v>1672</v>
      </c>
      <c r="B1505" s="22" t="s">
        <v>3947</v>
      </c>
      <c r="C1505" s="22" t="s">
        <v>1867</v>
      </c>
      <c r="D1505" s="22">
        <v>7482</v>
      </c>
      <c r="E1505" s="22" t="s">
        <v>1893</v>
      </c>
      <c r="F1505" s="43">
        <v>1.296664</v>
      </c>
      <c r="G1505" s="43">
        <v>99.171321341549998</v>
      </c>
      <c r="H1505" s="43">
        <v>4.2977272727272728</v>
      </c>
      <c r="I1505" s="9">
        <v>0.62045454545454548</v>
      </c>
      <c r="J1505" s="9">
        <v>3.6772727272727272</v>
      </c>
      <c r="K1505" s="11">
        <v>0.43996212121212125</v>
      </c>
      <c r="L1505" s="41">
        <v>795</v>
      </c>
      <c r="M1505" s="44">
        <v>44</v>
      </c>
      <c r="N1505" s="13">
        <v>31</v>
      </c>
      <c r="O1505" s="13">
        <v>5</v>
      </c>
      <c r="P1505" s="22">
        <v>26</v>
      </c>
      <c r="Q1505" s="22">
        <v>5</v>
      </c>
      <c r="R1505" s="14">
        <v>0</v>
      </c>
      <c r="S1505" s="22">
        <v>143</v>
      </c>
      <c r="T1505" s="22">
        <v>0.89762912039485276</v>
      </c>
      <c r="U1505" s="22">
        <v>1351</v>
      </c>
      <c r="V1505" s="22"/>
      <c r="W1505" s="22">
        <v>268</v>
      </c>
      <c r="X1505" s="22">
        <v>162</v>
      </c>
      <c r="Y1505" s="14">
        <v>1307</v>
      </c>
      <c r="Z1505" s="10">
        <v>242</v>
      </c>
      <c r="AA1505" s="22">
        <v>157</v>
      </c>
      <c r="AB1505" s="22">
        <v>449.17</v>
      </c>
      <c r="AC1505" s="22">
        <v>1.3074989648814272E-2</v>
      </c>
      <c r="AD1505" s="42">
        <v>6.5799999999999999E-3</v>
      </c>
      <c r="AE1505" s="22">
        <v>1551</v>
      </c>
      <c r="AF1505" s="22">
        <v>3.9746162527091261E-2</v>
      </c>
      <c r="AG1505" s="22">
        <v>1.0459516454497701E-3</v>
      </c>
      <c r="AH1505" s="22">
        <v>0</v>
      </c>
      <c r="AI1505" s="22">
        <v>0</v>
      </c>
      <c r="AJ1505" s="22">
        <v>0</v>
      </c>
      <c r="AK1505" s="22">
        <v>0</v>
      </c>
      <c r="AL1505" s="45">
        <v>0</v>
      </c>
      <c r="AM1505" s="45">
        <v>0</v>
      </c>
      <c r="AN1505" s="45">
        <v>0</v>
      </c>
      <c r="AO1505" s="45">
        <v>0</v>
      </c>
      <c r="AP1505" s="45">
        <v>0</v>
      </c>
      <c r="AQ1505" s="45">
        <v>0</v>
      </c>
      <c r="AR1505" s="45">
        <v>0</v>
      </c>
      <c r="AS1505" s="45" t="s">
        <v>4445</v>
      </c>
      <c r="AT1505" s="45" t="s">
        <v>4444</v>
      </c>
      <c r="AU1505" s="45">
        <v>3.4008086181297546E-2</v>
      </c>
      <c r="AV1505" s="10">
        <v>65.809641532756487</v>
      </c>
      <c r="AW1505" s="10">
        <v>62.358540454785825</v>
      </c>
      <c r="AX1505" s="17">
        <v>0.14436805922792173</v>
      </c>
    </row>
    <row r="1506" spans="1:50" x14ac:dyDescent="0.25">
      <c r="A1506" s="22" t="s">
        <v>8</v>
      </c>
      <c r="B1506" s="22" t="s">
        <v>3946</v>
      </c>
      <c r="C1506" s="22" t="s">
        <v>25</v>
      </c>
      <c r="D1506" s="22">
        <v>4223</v>
      </c>
      <c r="E1506" s="22" t="s">
        <v>286</v>
      </c>
      <c r="F1506" s="43">
        <v>6.2794000000000003E-2</v>
      </c>
      <c r="G1506" s="43">
        <v>45.696852988780002</v>
      </c>
      <c r="H1506" s="43">
        <v>2.0499999999999998</v>
      </c>
      <c r="I1506" s="9">
        <v>0</v>
      </c>
      <c r="J1506" s="9">
        <v>2.0499999999999998</v>
      </c>
      <c r="K1506" s="11">
        <v>0</v>
      </c>
      <c r="L1506" s="41">
        <v>532</v>
      </c>
      <c r="M1506" s="44">
        <v>0</v>
      </c>
      <c r="N1506" s="13">
        <v>0</v>
      </c>
      <c r="O1506" s="13">
        <v>0</v>
      </c>
      <c r="P1506" s="22">
        <v>0</v>
      </c>
      <c r="Q1506" s="22">
        <v>0</v>
      </c>
      <c r="R1506" s="14">
        <v>0</v>
      </c>
      <c r="S1506" s="22">
        <v>81</v>
      </c>
      <c r="T1506" s="22">
        <v>1</v>
      </c>
      <c r="U1506" s="22">
        <v>978</v>
      </c>
      <c r="V1506" s="22"/>
      <c r="W1506" s="22">
        <v>178</v>
      </c>
      <c r="X1506" s="22">
        <v>118</v>
      </c>
      <c r="Y1506" s="14">
        <v>978</v>
      </c>
      <c r="Z1506" s="10">
        <v>178</v>
      </c>
      <c r="AA1506" s="22">
        <v>118</v>
      </c>
      <c r="AB1506" s="22">
        <v>331.88</v>
      </c>
      <c r="AC1506" s="22">
        <v>1.3741427667987964E-3</v>
      </c>
      <c r="AD1506" s="42">
        <v>5.1000000000000004E-4</v>
      </c>
      <c r="AE1506" s="22">
        <v>1552</v>
      </c>
      <c r="AF1506" s="22">
        <v>6.6452978214067843E-2</v>
      </c>
      <c r="AG1506" s="22">
        <v>1.03832778459481E-3</v>
      </c>
      <c r="AH1506" s="22">
        <v>0</v>
      </c>
      <c r="AI1506" s="22">
        <v>0</v>
      </c>
      <c r="AJ1506" s="22">
        <v>0</v>
      </c>
      <c r="AK1506" s="22">
        <v>0</v>
      </c>
      <c r="AL1506" s="45">
        <v>0</v>
      </c>
      <c r="AM1506" s="45">
        <v>0</v>
      </c>
      <c r="AN1506" s="45">
        <v>0</v>
      </c>
      <c r="AO1506" s="45">
        <v>0</v>
      </c>
      <c r="AP1506" s="45">
        <v>0</v>
      </c>
      <c r="AQ1506" s="45">
        <v>0</v>
      </c>
      <c r="AR1506" s="45">
        <v>0</v>
      </c>
      <c r="AS1506" s="45" t="s">
        <v>4445</v>
      </c>
      <c r="AT1506" s="45" t="s">
        <v>4445</v>
      </c>
      <c r="AU1506" s="45">
        <v>6.6452978214067843E-2</v>
      </c>
      <c r="AV1506" s="10">
        <v>86.82926829268294</v>
      </c>
      <c r="AW1506" s="10">
        <v>86.82926829268294</v>
      </c>
      <c r="AX1506" s="17">
        <v>0</v>
      </c>
    </row>
    <row r="1507" spans="1:50" x14ac:dyDescent="0.25">
      <c r="A1507" s="22" t="s">
        <v>1672</v>
      </c>
      <c r="B1507" s="22" t="s">
        <v>3957</v>
      </c>
      <c r="C1507" s="22" t="s">
        <v>1975</v>
      </c>
      <c r="D1507" s="22">
        <v>4351</v>
      </c>
      <c r="E1507" s="22" t="s">
        <v>2029</v>
      </c>
      <c r="F1507" s="43">
        <v>0.26694699999999999</v>
      </c>
      <c r="G1507" s="43">
        <v>234.49485497543</v>
      </c>
      <c r="H1507" s="43">
        <v>9.314772727272727</v>
      </c>
      <c r="I1507" s="9">
        <v>0</v>
      </c>
      <c r="J1507" s="9">
        <v>9.314772727272727</v>
      </c>
      <c r="K1507" s="11">
        <v>0</v>
      </c>
      <c r="L1507" s="41">
        <v>558</v>
      </c>
      <c r="M1507" s="44">
        <v>0</v>
      </c>
      <c r="N1507" s="13">
        <v>0</v>
      </c>
      <c r="O1507" s="13">
        <v>0</v>
      </c>
      <c r="P1507" s="22">
        <v>0</v>
      </c>
      <c r="Q1507" s="22">
        <v>0</v>
      </c>
      <c r="R1507" s="14">
        <v>0</v>
      </c>
      <c r="S1507" s="22">
        <v>262</v>
      </c>
      <c r="T1507" s="22">
        <v>1</v>
      </c>
      <c r="U1507" s="22">
        <v>1026</v>
      </c>
      <c r="V1507" s="22"/>
      <c r="W1507" s="22">
        <v>187</v>
      </c>
      <c r="X1507" s="22">
        <v>124</v>
      </c>
      <c r="Y1507" s="14">
        <v>1026</v>
      </c>
      <c r="Z1507" s="10">
        <v>187</v>
      </c>
      <c r="AA1507" s="22">
        <v>124</v>
      </c>
      <c r="AB1507" s="22">
        <v>348.53</v>
      </c>
      <c r="AC1507" s="22">
        <v>1.1383917145131831E-3</v>
      </c>
      <c r="AD1507" s="42">
        <v>4.4000000000000002E-4</v>
      </c>
      <c r="AE1507" s="22">
        <v>1553</v>
      </c>
      <c r="AF1507" s="22">
        <v>7.4716467162072475E-2</v>
      </c>
      <c r="AG1507" s="22">
        <v>1.03772871058434E-3</v>
      </c>
      <c r="AH1507" s="22">
        <v>0</v>
      </c>
      <c r="AI1507" s="22">
        <v>0</v>
      </c>
      <c r="AJ1507" s="22">
        <v>0</v>
      </c>
      <c r="AK1507" s="22">
        <v>0</v>
      </c>
      <c r="AL1507" s="45">
        <v>0</v>
      </c>
      <c r="AM1507" s="45">
        <v>0</v>
      </c>
      <c r="AN1507" s="45">
        <v>0</v>
      </c>
      <c r="AO1507" s="45">
        <v>0</v>
      </c>
      <c r="AP1507" s="45">
        <v>0</v>
      </c>
      <c r="AQ1507" s="45">
        <v>0</v>
      </c>
      <c r="AR1507" s="45">
        <v>0</v>
      </c>
      <c r="AS1507" s="45" t="s">
        <v>4445</v>
      </c>
      <c r="AT1507" s="45" t="s">
        <v>4445</v>
      </c>
      <c r="AU1507" s="45">
        <v>7.4716467162072475E-2</v>
      </c>
      <c r="AV1507" s="10">
        <v>20.075637428327436</v>
      </c>
      <c r="AW1507" s="10">
        <v>20.075637428327436</v>
      </c>
      <c r="AX1507" s="17">
        <v>0</v>
      </c>
    </row>
    <row r="1508" spans="1:50" x14ac:dyDescent="0.25">
      <c r="A1508" s="22" t="s">
        <v>2195</v>
      </c>
      <c r="B1508" s="22" t="s">
        <v>3962</v>
      </c>
      <c r="C1508" s="22" t="s">
        <v>2198</v>
      </c>
      <c r="D1508" s="22">
        <v>2978</v>
      </c>
      <c r="E1508" s="22" t="s">
        <v>2220</v>
      </c>
      <c r="F1508" s="43">
        <v>0.30085200000000001</v>
      </c>
      <c r="G1508" s="43">
        <v>373.65919772357</v>
      </c>
      <c r="H1508" s="43">
        <v>17.373863636363637</v>
      </c>
      <c r="I1508" s="9">
        <v>0</v>
      </c>
      <c r="J1508" s="9">
        <v>17.373863636363637</v>
      </c>
      <c r="K1508" s="11">
        <v>11.992803030303032</v>
      </c>
      <c r="L1508" s="41">
        <v>12227</v>
      </c>
      <c r="M1508" s="44">
        <v>1697</v>
      </c>
      <c r="N1508" s="13">
        <v>1692</v>
      </c>
      <c r="O1508" s="13">
        <v>828</v>
      </c>
      <c r="P1508" s="22">
        <v>1</v>
      </c>
      <c r="Q1508" s="22">
        <v>0</v>
      </c>
      <c r="R1508" s="14">
        <v>0</v>
      </c>
      <c r="S1508" s="22">
        <v>1335</v>
      </c>
      <c r="T1508" s="22">
        <v>0.30972158632568081</v>
      </c>
      <c r="U1508" s="22">
        <v>8578</v>
      </c>
      <c r="V1508" s="22"/>
      <c r="W1508" s="22">
        <v>2934</v>
      </c>
      <c r="X1508" s="22">
        <v>1646</v>
      </c>
      <c r="Y1508" s="14">
        <v>6881</v>
      </c>
      <c r="Z1508" s="10">
        <v>2933</v>
      </c>
      <c r="AA1508" s="22">
        <v>1646</v>
      </c>
      <c r="AB1508" s="22">
        <v>4637.5</v>
      </c>
      <c r="AC1508" s="22">
        <v>8.051507947157983E-4</v>
      </c>
      <c r="AD1508" s="42">
        <v>4.9100000000000003E-3</v>
      </c>
      <c r="AE1508" s="22">
        <v>1554</v>
      </c>
      <c r="AF1508" s="22">
        <v>0.22407723240826102</v>
      </c>
      <c r="AG1508" s="22">
        <v>1.0373945944826899E-3</v>
      </c>
      <c r="AH1508" s="22">
        <v>0</v>
      </c>
      <c r="AI1508" s="22">
        <v>1</v>
      </c>
      <c r="AJ1508" s="22">
        <v>0</v>
      </c>
      <c r="AK1508" s="22">
        <v>0</v>
      </c>
      <c r="AL1508" s="45">
        <v>0</v>
      </c>
      <c r="AM1508" s="45">
        <v>0</v>
      </c>
      <c r="AN1508" s="45">
        <v>0</v>
      </c>
      <c r="AO1508" s="45">
        <v>0</v>
      </c>
      <c r="AP1508" s="45">
        <v>0</v>
      </c>
      <c r="AQ1508" s="45">
        <v>0</v>
      </c>
      <c r="AR1508" s="45">
        <v>0</v>
      </c>
      <c r="AS1508" s="45" t="s">
        <v>4445</v>
      </c>
      <c r="AT1508" s="45" t="s">
        <v>4444</v>
      </c>
      <c r="AU1508" s="45">
        <v>0.22407723240826102</v>
      </c>
      <c r="AV1508" s="10">
        <v>168.81679638956112</v>
      </c>
      <c r="AW1508" s="10">
        <v>168.87435411079861</v>
      </c>
      <c r="AX1508" s="17">
        <v>0</v>
      </c>
    </row>
    <row r="1509" spans="1:50" x14ac:dyDescent="0.25">
      <c r="A1509" s="22" t="s">
        <v>2195</v>
      </c>
      <c r="B1509" s="22" t="s">
        <v>3962</v>
      </c>
      <c r="C1509" s="22" t="s">
        <v>2562</v>
      </c>
      <c r="D1509" s="22">
        <v>648</v>
      </c>
      <c r="E1509" s="22" t="s">
        <v>2563</v>
      </c>
      <c r="F1509" s="43">
        <v>9.7439999999999999E-2</v>
      </c>
      <c r="G1509" s="43">
        <v>101.57164891531001</v>
      </c>
      <c r="H1509" s="43">
        <v>5.7253787878787881</v>
      </c>
      <c r="I1509" s="9">
        <v>0</v>
      </c>
      <c r="J1509" s="9">
        <v>5.7253787878787881</v>
      </c>
      <c r="K1509" s="11">
        <v>0</v>
      </c>
      <c r="L1509" s="41">
        <v>216</v>
      </c>
      <c r="M1509" s="44">
        <v>0</v>
      </c>
      <c r="N1509" s="13">
        <v>0</v>
      </c>
      <c r="O1509" s="13">
        <v>0</v>
      </c>
      <c r="P1509" s="22">
        <v>0</v>
      </c>
      <c r="Q1509" s="22">
        <v>0</v>
      </c>
      <c r="R1509" s="14">
        <v>0</v>
      </c>
      <c r="S1509" s="22">
        <v>98</v>
      </c>
      <c r="T1509" s="22">
        <v>1</v>
      </c>
      <c r="U1509" s="22">
        <v>405</v>
      </c>
      <c r="V1509" s="22"/>
      <c r="W1509" s="22">
        <v>75</v>
      </c>
      <c r="X1509" s="22">
        <v>50</v>
      </c>
      <c r="Y1509" s="14">
        <v>405</v>
      </c>
      <c r="Z1509" s="10">
        <v>75</v>
      </c>
      <c r="AA1509" s="22">
        <v>50</v>
      </c>
      <c r="AB1509" s="22">
        <v>139.19999999999999</v>
      </c>
      <c r="AC1509" s="22">
        <v>9.5932281340874008E-4</v>
      </c>
      <c r="AD1509" s="42">
        <v>1.4999999999999999E-4</v>
      </c>
      <c r="AE1509" s="22">
        <v>1555</v>
      </c>
      <c r="AF1509" s="22">
        <v>2.8979517737052398E-2</v>
      </c>
      <c r="AG1509" s="22">
        <v>1.0349827763233E-3</v>
      </c>
      <c r="AH1509" s="22">
        <v>0</v>
      </c>
      <c r="AI1509" s="22">
        <v>0</v>
      </c>
      <c r="AJ1509" s="22">
        <v>0</v>
      </c>
      <c r="AK1509" s="22">
        <v>0</v>
      </c>
      <c r="AL1509" s="45">
        <v>0</v>
      </c>
      <c r="AM1509" s="45">
        <v>0</v>
      </c>
      <c r="AN1509" s="45">
        <v>0</v>
      </c>
      <c r="AO1509" s="45">
        <v>0</v>
      </c>
      <c r="AP1509" s="45">
        <v>0</v>
      </c>
      <c r="AQ1509" s="45">
        <v>0</v>
      </c>
      <c r="AR1509" s="45">
        <v>0</v>
      </c>
      <c r="AS1509" s="45" t="s">
        <v>4445</v>
      </c>
      <c r="AT1509" s="45" t="s">
        <v>4445</v>
      </c>
      <c r="AU1509" s="45">
        <v>2.8979517737052398E-2</v>
      </c>
      <c r="AV1509" s="10">
        <v>13.099569963612305</v>
      </c>
      <c r="AW1509" s="10">
        <v>13.099569963612305</v>
      </c>
      <c r="AX1509" s="17">
        <v>0</v>
      </c>
    </row>
    <row r="1510" spans="1:50" x14ac:dyDescent="0.25">
      <c r="A1510" s="22" t="s">
        <v>539</v>
      </c>
      <c r="B1510" s="22" t="s">
        <v>3949</v>
      </c>
      <c r="C1510" s="22" t="s">
        <v>540</v>
      </c>
      <c r="D1510" s="22">
        <v>2234</v>
      </c>
      <c r="E1510" s="22" t="s">
        <v>557</v>
      </c>
      <c r="F1510" s="43">
        <v>0.48139500000000002</v>
      </c>
      <c r="G1510" s="43">
        <v>405.58480246358999</v>
      </c>
      <c r="H1510" s="43">
        <v>16.131250000000001</v>
      </c>
      <c r="I1510" s="9">
        <v>0.12878787878787878</v>
      </c>
      <c r="J1510" s="9">
        <v>16.002462121212123</v>
      </c>
      <c r="K1510" s="11">
        <v>10.581439393939396</v>
      </c>
      <c r="L1510" s="41">
        <v>12184</v>
      </c>
      <c r="M1510" s="44">
        <v>3817</v>
      </c>
      <c r="N1510" s="13">
        <v>2539</v>
      </c>
      <c r="O1510" s="13">
        <v>1758</v>
      </c>
      <c r="P1510" s="22">
        <v>1102</v>
      </c>
      <c r="Q1510" s="22">
        <v>628</v>
      </c>
      <c r="R1510" s="14">
        <v>0</v>
      </c>
      <c r="S1510" s="22">
        <v>811</v>
      </c>
      <c r="T1510" s="22">
        <v>0.34404095194486517</v>
      </c>
      <c r="U1510" s="22">
        <v>11433</v>
      </c>
      <c r="V1510" s="22"/>
      <c r="W1510" s="22">
        <v>3913</v>
      </c>
      <c r="X1510" s="22">
        <v>2664</v>
      </c>
      <c r="Y1510" s="14">
        <v>7616</v>
      </c>
      <c r="Z1510" s="10">
        <v>2811</v>
      </c>
      <c r="AA1510" s="22">
        <v>2036</v>
      </c>
      <c r="AB1510" s="22">
        <v>4536.51</v>
      </c>
      <c r="AC1510" s="22">
        <v>1.1869157746442326E-3</v>
      </c>
      <c r="AD1510" s="42">
        <v>6.94E-3</v>
      </c>
      <c r="AE1510" s="22">
        <v>1556</v>
      </c>
      <c r="AF1510" s="22">
        <v>0.28627263476499371</v>
      </c>
      <c r="AG1510" s="22">
        <v>1.0334752157581E-3</v>
      </c>
      <c r="AH1510" s="22">
        <v>0</v>
      </c>
      <c r="AI1510" s="22">
        <v>1</v>
      </c>
      <c r="AJ1510" s="22">
        <v>0</v>
      </c>
      <c r="AK1510" s="22">
        <v>0</v>
      </c>
      <c r="AL1510" s="45">
        <v>0</v>
      </c>
      <c r="AM1510" s="45">
        <v>0</v>
      </c>
      <c r="AN1510" s="45">
        <v>0</v>
      </c>
      <c r="AO1510" s="45">
        <v>0</v>
      </c>
      <c r="AP1510" s="45">
        <v>0</v>
      </c>
      <c r="AQ1510" s="45">
        <v>0</v>
      </c>
      <c r="AR1510" s="45">
        <v>0</v>
      </c>
      <c r="AS1510" s="45" t="s">
        <v>4445</v>
      </c>
      <c r="AT1510" s="45" t="s">
        <v>4444</v>
      </c>
      <c r="AU1510" s="45">
        <v>0.28398710541132299</v>
      </c>
      <c r="AV1510" s="10">
        <v>175.66046891458461</v>
      </c>
      <c r="AW1510" s="10">
        <v>242.57264626113908</v>
      </c>
      <c r="AX1510" s="17">
        <v>7.9837507191246049E-3</v>
      </c>
    </row>
    <row r="1511" spans="1:50" x14ac:dyDescent="0.25">
      <c r="A1511" s="22" t="s">
        <v>2195</v>
      </c>
      <c r="B1511" s="22" t="s">
        <v>3956</v>
      </c>
      <c r="C1511" s="22" t="s">
        <v>2450</v>
      </c>
      <c r="D1511" s="22">
        <v>4390</v>
      </c>
      <c r="E1511" s="22" t="s">
        <v>2618</v>
      </c>
      <c r="F1511" s="43">
        <v>0.42035099999999997</v>
      </c>
      <c r="G1511" s="43">
        <v>229.88501566488</v>
      </c>
      <c r="H1511" s="43">
        <v>8.4174242424242429</v>
      </c>
      <c r="I1511" s="9">
        <v>0</v>
      </c>
      <c r="J1511" s="9">
        <v>8.4174242424242429</v>
      </c>
      <c r="K1511" s="11">
        <v>0</v>
      </c>
      <c r="L1511" s="41">
        <v>302</v>
      </c>
      <c r="M1511" s="44">
        <v>0</v>
      </c>
      <c r="N1511" s="13">
        <v>0</v>
      </c>
      <c r="O1511" s="13">
        <v>0</v>
      </c>
      <c r="P1511" s="22">
        <v>0</v>
      </c>
      <c r="Q1511" s="22">
        <v>0</v>
      </c>
      <c r="R1511" s="14">
        <v>0</v>
      </c>
      <c r="S1511" s="22">
        <v>208</v>
      </c>
      <c r="T1511" s="22">
        <v>1</v>
      </c>
      <c r="U1511" s="22">
        <v>561</v>
      </c>
      <c r="V1511" s="22"/>
      <c r="W1511" s="22">
        <v>103</v>
      </c>
      <c r="X1511" s="22">
        <v>69</v>
      </c>
      <c r="Y1511" s="14">
        <v>561</v>
      </c>
      <c r="Z1511" s="10">
        <v>103</v>
      </c>
      <c r="AA1511" s="22">
        <v>69</v>
      </c>
      <c r="AB1511" s="22">
        <v>191.6</v>
      </c>
      <c r="AC1511" s="22">
        <v>1.8285271825318793E-3</v>
      </c>
      <c r="AD1511" s="42">
        <v>3.8999999999999999E-4</v>
      </c>
      <c r="AE1511" s="22">
        <v>1557</v>
      </c>
      <c r="AF1511" s="22">
        <v>4.7460045184605726E-2</v>
      </c>
      <c r="AG1511" s="22">
        <v>1.0317401127088201E-3</v>
      </c>
      <c r="AH1511" s="22">
        <v>0</v>
      </c>
      <c r="AI1511" s="22">
        <v>0</v>
      </c>
      <c r="AJ1511" s="22">
        <v>0</v>
      </c>
      <c r="AK1511" s="22">
        <v>0</v>
      </c>
      <c r="AL1511" s="45">
        <v>0</v>
      </c>
      <c r="AM1511" s="45">
        <v>0</v>
      </c>
      <c r="AN1511" s="45">
        <v>0</v>
      </c>
      <c r="AO1511" s="45">
        <v>0</v>
      </c>
      <c r="AP1511" s="45">
        <v>0</v>
      </c>
      <c r="AQ1511" s="45">
        <v>0</v>
      </c>
      <c r="AR1511" s="45">
        <v>0</v>
      </c>
      <c r="AS1511" s="45" t="s">
        <v>4445</v>
      </c>
      <c r="AT1511" s="45" t="s">
        <v>4445</v>
      </c>
      <c r="AU1511" s="45">
        <v>4.7460045184605726E-2</v>
      </c>
      <c r="AV1511" s="10">
        <v>12.236522365223651</v>
      </c>
      <c r="AW1511" s="10">
        <v>12.236522365223651</v>
      </c>
      <c r="AX1511" s="17">
        <v>0</v>
      </c>
    </row>
    <row r="1512" spans="1:50" x14ac:dyDescent="0.25">
      <c r="A1512" s="22" t="s">
        <v>2195</v>
      </c>
      <c r="B1512" s="22" t="s">
        <v>3956</v>
      </c>
      <c r="C1512" s="22" t="s">
        <v>2434</v>
      </c>
      <c r="D1512" s="22">
        <v>5896</v>
      </c>
      <c r="E1512" s="22" t="s">
        <v>2615</v>
      </c>
      <c r="F1512" s="43">
        <v>5.2053000000000002E-2</v>
      </c>
      <c r="G1512" s="43">
        <v>22.457528370799999</v>
      </c>
      <c r="H1512" s="43">
        <v>0.48333333333333334</v>
      </c>
      <c r="I1512" s="9">
        <v>0</v>
      </c>
      <c r="J1512" s="9">
        <v>0.48333333333333334</v>
      </c>
      <c r="K1512" s="11">
        <v>0</v>
      </c>
      <c r="L1512" s="41">
        <v>26</v>
      </c>
      <c r="M1512" s="44">
        <v>0</v>
      </c>
      <c r="N1512" s="13">
        <v>0</v>
      </c>
      <c r="O1512" s="13">
        <v>0</v>
      </c>
      <c r="P1512" s="22">
        <v>0</v>
      </c>
      <c r="Q1512" s="22">
        <v>0</v>
      </c>
      <c r="R1512" s="14">
        <v>0</v>
      </c>
      <c r="S1512" s="22">
        <v>11</v>
      </c>
      <c r="T1512" s="22">
        <v>1</v>
      </c>
      <c r="U1512" s="22">
        <v>59</v>
      </c>
      <c r="V1512" s="22"/>
      <c r="W1512" s="22">
        <v>13</v>
      </c>
      <c r="X1512" s="22">
        <v>9</v>
      </c>
      <c r="Y1512" s="14">
        <v>59</v>
      </c>
      <c r="Z1512" s="10">
        <v>13</v>
      </c>
      <c r="AA1512" s="22">
        <v>9</v>
      </c>
      <c r="AB1512" s="22">
        <v>23.12</v>
      </c>
      <c r="AC1512" s="22">
        <v>2.3178418898350804E-3</v>
      </c>
      <c r="AD1512" s="42">
        <v>6.0000000000000002E-5</v>
      </c>
      <c r="AE1512" s="22">
        <v>1559</v>
      </c>
      <c r="AF1512" s="22">
        <v>1.8506272394606942E-2</v>
      </c>
      <c r="AG1512" s="22">
        <v>1.0281262441448301E-3</v>
      </c>
      <c r="AH1512" s="22">
        <v>0</v>
      </c>
      <c r="AI1512" s="22">
        <v>0</v>
      </c>
      <c r="AJ1512" s="22">
        <v>0</v>
      </c>
      <c r="AK1512" s="22">
        <v>0</v>
      </c>
      <c r="AL1512" s="45">
        <v>0</v>
      </c>
      <c r="AM1512" s="45">
        <v>0</v>
      </c>
      <c r="AN1512" s="45">
        <v>0</v>
      </c>
      <c r="AO1512" s="45">
        <v>0</v>
      </c>
      <c r="AP1512" s="45">
        <v>0</v>
      </c>
      <c r="AQ1512" s="45">
        <v>0</v>
      </c>
      <c r="AR1512" s="45">
        <v>0</v>
      </c>
      <c r="AS1512" s="45" t="s">
        <v>4445</v>
      </c>
      <c r="AT1512" s="45" t="s">
        <v>4445</v>
      </c>
      <c r="AU1512" s="45">
        <v>1.8506272394606942E-2</v>
      </c>
      <c r="AV1512" s="10">
        <v>26.896551724137932</v>
      </c>
      <c r="AW1512" s="10">
        <v>26.896551724137932</v>
      </c>
      <c r="AX1512" s="17">
        <v>0</v>
      </c>
    </row>
    <row r="1513" spans="1:50" x14ac:dyDescent="0.25">
      <c r="A1513" s="22" t="s">
        <v>964</v>
      </c>
      <c r="B1513" s="22" t="s">
        <v>3948</v>
      </c>
      <c r="C1513" s="22" t="s">
        <v>1032</v>
      </c>
      <c r="D1513" s="22">
        <v>1525</v>
      </c>
      <c r="E1513" s="22" t="s">
        <v>1432</v>
      </c>
      <c r="F1513" s="43">
        <v>0.17191100000000001</v>
      </c>
      <c r="G1513" s="43">
        <v>239.54161640290999</v>
      </c>
      <c r="H1513" s="43">
        <v>11.851893939393939</v>
      </c>
      <c r="I1513" s="9">
        <v>0</v>
      </c>
      <c r="J1513" s="9">
        <v>11.851893939393939</v>
      </c>
      <c r="K1513" s="11">
        <v>0</v>
      </c>
      <c r="L1513" s="41">
        <v>4799</v>
      </c>
      <c r="M1513" s="44">
        <v>0</v>
      </c>
      <c r="N1513" s="13">
        <v>0</v>
      </c>
      <c r="O1513" s="13">
        <v>0</v>
      </c>
      <c r="P1513" s="22">
        <v>0</v>
      </c>
      <c r="Q1513" s="22">
        <v>0</v>
      </c>
      <c r="R1513" s="14">
        <v>0</v>
      </c>
      <c r="S1513" s="22">
        <v>244</v>
      </c>
      <c r="T1513" s="22">
        <v>1</v>
      </c>
      <c r="U1513" s="22">
        <v>8727</v>
      </c>
      <c r="V1513" s="22"/>
      <c r="W1513" s="22">
        <v>1576</v>
      </c>
      <c r="X1513" s="22">
        <v>1039</v>
      </c>
      <c r="Y1513" s="14">
        <v>8727</v>
      </c>
      <c r="Z1513" s="10">
        <v>1576</v>
      </c>
      <c r="AA1513" s="22">
        <v>1039</v>
      </c>
      <c r="AB1513" s="22">
        <v>2944.55</v>
      </c>
      <c r="AC1513" s="22">
        <v>7.1766652735132672E-4</v>
      </c>
      <c r="AD1513" s="42">
        <v>2.3500000000000001E-3</v>
      </c>
      <c r="AE1513" s="22">
        <v>1560</v>
      </c>
      <c r="AF1513" s="22">
        <v>0.15429305890107473</v>
      </c>
      <c r="AG1513" s="22">
        <v>1.01508591382286E-3</v>
      </c>
      <c r="AH1513" s="22">
        <v>0</v>
      </c>
      <c r="AI1513" s="22">
        <v>0</v>
      </c>
      <c r="AJ1513" s="22">
        <v>0</v>
      </c>
      <c r="AK1513" s="22">
        <v>0</v>
      </c>
      <c r="AL1513" s="45">
        <v>0</v>
      </c>
      <c r="AM1513" s="45">
        <v>0</v>
      </c>
      <c r="AN1513" s="45">
        <v>0</v>
      </c>
      <c r="AO1513" s="45">
        <v>0</v>
      </c>
      <c r="AP1513" s="45">
        <v>0</v>
      </c>
      <c r="AQ1513" s="45">
        <v>0</v>
      </c>
      <c r="AR1513" s="45">
        <v>0</v>
      </c>
      <c r="AS1513" s="45" t="s">
        <v>4445</v>
      </c>
      <c r="AT1513" s="45" t="s">
        <v>4445</v>
      </c>
      <c r="AU1513" s="45">
        <v>0.15429305890107473</v>
      </c>
      <c r="AV1513" s="10">
        <v>132.97452778931893</v>
      </c>
      <c r="AW1513" s="10">
        <v>132.97452778931893</v>
      </c>
      <c r="AX1513" s="17">
        <v>0</v>
      </c>
    </row>
    <row r="1514" spans="1:50" x14ac:dyDescent="0.25">
      <c r="A1514" s="22" t="s">
        <v>1672</v>
      </c>
      <c r="B1514" s="22" t="s">
        <v>3951</v>
      </c>
      <c r="C1514" s="22" t="s">
        <v>1762</v>
      </c>
      <c r="D1514" s="22">
        <v>2713</v>
      </c>
      <c r="E1514" s="22" t="s">
        <v>2049</v>
      </c>
      <c r="F1514" s="43">
        <v>0.66246700000000003</v>
      </c>
      <c r="G1514" s="43">
        <v>440.97128564368001</v>
      </c>
      <c r="H1514" s="43">
        <v>17.484090909090909</v>
      </c>
      <c r="I1514" s="9">
        <v>0.97992424242424248</v>
      </c>
      <c r="J1514" s="9">
        <v>16.504166666666666</v>
      </c>
      <c r="K1514" s="11">
        <v>1.7329545454545456</v>
      </c>
      <c r="L1514" s="41">
        <v>3422</v>
      </c>
      <c r="M1514" s="44">
        <v>309</v>
      </c>
      <c r="N1514" s="13">
        <v>150</v>
      </c>
      <c r="O1514" s="13">
        <v>107</v>
      </c>
      <c r="P1514" s="22">
        <v>0</v>
      </c>
      <c r="Q1514" s="22">
        <v>0</v>
      </c>
      <c r="R1514" s="14">
        <v>0</v>
      </c>
      <c r="S1514" s="22">
        <v>613</v>
      </c>
      <c r="T1514" s="22">
        <v>0.9008839204471597</v>
      </c>
      <c r="U1514" s="22">
        <v>5918</v>
      </c>
      <c r="V1514" s="22"/>
      <c r="W1514" s="22">
        <v>1163</v>
      </c>
      <c r="X1514" s="22">
        <v>775</v>
      </c>
      <c r="Y1514" s="14">
        <v>5609</v>
      </c>
      <c r="Z1514" s="10">
        <v>1163</v>
      </c>
      <c r="AA1514" s="22">
        <v>775</v>
      </c>
      <c r="AB1514" s="22">
        <v>2098.12</v>
      </c>
      <c r="AC1514" s="22">
        <v>1.5022905607856203E-3</v>
      </c>
      <c r="AD1514" s="42">
        <v>3.63E-3</v>
      </c>
      <c r="AE1514" s="22">
        <v>1561</v>
      </c>
      <c r="AF1514" s="22">
        <v>0.23003429364280761</v>
      </c>
      <c r="AG1514" s="22">
        <v>1.0133669323471701E-3</v>
      </c>
      <c r="AH1514" s="22">
        <v>0</v>
      </c>
      <c r="AI1514" s="22">
        <v>0</v>
      </c>
      <c r="AJ1514" s="22">
        <v>0</v>
      </c>
      <c r="AK1514" s="22">
        <v>0</v>
      </c>
      <c r="AL1514" s="45">
        <v>0</v>
      </c>
      <c r="AM1514" s="45">
        <v>0</v>
      </c>
      <c r="AN1514" s="45">
        <v>0</v>
      </c>
      <c r="AO1514" s="45">
        <v>0</v>
      </c>
      <c r="AP1514" s="45">
        <v>0</v>
      </c>
      <c r="AQ1514" s="45">
        <v>0</v>
      </c>
      <c r="AR1514" s="45">
        <v>0</v>
      </c>
      <c r="AS1514" s="45" t="s">
        <v>4445</v>
      </c>
      <c r="AT1514" s="45" t="s">
        <v>4445</v>
      </c>
      <c r="AU1514" s="45">
        <v>0.21714164843170783</v>
      </c>
      <c r="AV1514" s="10">
        <v>70.467053774299416</v>
      </c>
      <c r="AW1514" s="10">
        <v>66.517613414792663</v>
      </c>
      <c r="AX1514" s="17">
        <v>5.6046622470644313E-2</v>
      </c>
    </row>
    <row r="1515" spans="1:50" x14ac:dyDescent="0.25">
      <c r="A1515" s="22" t="s">
        <v>1672</v>
      </c>
      <c r="B1515" s="22" t="s">
        <v>3947</v>
      </c>
      <c r="C1515" s="22" t="s">
        <v>1691</v>
      </c>
      <c r="D1515" s="22">
        <v>7367</v>
      </c>
      <c r="E1515" s="22" t="s">
        <v>1753</v>
      </c>
      <c r="F1515" s="43">
        <v>0.228161</v>
      </c>
      <c r="G1515" s="43">
        <v>256.64287725874999</v>
      </c>
      <c r="H1515" s="43">
        <v>9.9392045454545457</v>
      </c>
      <c r="I1515" s="9">
        <v>0.29109848484848483</v>
      </c>
      <c r="J1515" s="9">
        <v>9.6481060606060609</v>
      </c>
      <c r="K1515" s="11">
        <v>8.2814393939393938</v>
      </c>
      <c r="L1515" s="41">
        <v>4579</v>
      </c>
      <c r="M1515" s="44">
        <v>1119</v>
      </c>
      <c r="N1515" s="13">
        <v>829</v>
      </c>
      <c r="O1515" s="13">
        <v>350</v>
      </c>
      <c r="P1515" s="22">
        <v>633</v>
      </c>
      <c r="Q1515" s="22">
        <v>224</v>
      </c>
      <c r="R1515" s="14">
        <v>0</v>
      </c>
      <c r="S1515" s="22">
        <v>610</v>
      </c>
      <c r="T1515" s="22">
        <v>0.16679052573410313</v>
      </c>
      <c r="U1515" s="22">
        <v>2508</v>
      </c>
      <c r="V1515" s="22"/>
      <c r="W1515" s="22">
        <v>1080</v>
      </c>
      <c r="X1515" s="22">
        <v>515</v>
      </c>
      <c r="Y1515" s="14">
        <v>1389</v>
      </c>
      <c r="Z1515" s="10">
        <v>447</v>
      </c>
      <c r="AA1515" s="22">
        <v>291</v>
      </c>
      <c r="AB1515" s="22">
        <v>737.4</v>
      </c>
      <c r="AC1515" s="22">
        <v>8.8902136087714494E-4</v>
      </c>
      <c r="AD1515" s="42">
        <v>8.3000000000000001E-4</v>
      </c>
      <c r="AE1515" s="22">
        <v>1562</v>
      </c>
      <c r="AF1515" s="22">
        <v>0.18131580822129142</v>
      </c>
      <c r="AG1515" s="22">
        <v>1.0129374760966001E-3</v>
      </c>
      <c r="AH1515" s="22">
        <v>0</v>
      </c>
      <c r="AI1515" s="22">
        <v>1</v>
      </c>
      <c r="AJ1515" s="22">
        <v>0</v>
      </c>
      <c r="AK1515" s="22">
        <v>0</v>
      </c>
      <c r="AL1515" s="45">
        <v>0</v>
      </c>
      <c r="AM1515" s="45">
        <v>0</v>
      </c>
      <c r="AN1515" s="45">
        <v>0</v>
      </c>
      <c r="AO1515" s="45">
        <v>0</v>
      </c>
      <c r="AP1515" s="45">
        <v>0</v>
      </c>
      <c r="AQ1515" s="45">
        <v>0</v>
      </c>
      <c r="AR1515" s="45">
        <v>0</v>
      </c>
      <c r="AS1515" s="45" t="s">
        <v>4445</v>
      </c>
      <c r="AT1515" s="45" t="s">
        <v>4445</v>
      </c>
      <c r="AU1515" s="45">
        <v>0.17600544793934769</v>
      </c>
      <c r="AV1515" s="10">
        <v>46.330336461073379</v>
      </c>
      <c r="AW1515" s="10">
        <v>108.66060709998285</v>
      </c>
      <c r="AX1515" s="17">
        <v>2.9287905638445851E-2</v>
      </c>
    </row>
    <row r="1516" spans="1:50" x14ac:dyDescent="0.25">
      <c r="A1516" s="22" t="s">
        <v>1672</v>
      </c>
      <c r="B1516" s="22" t="s">
        <v>3957</v>
      </c>
      <c r="C1516" s="22" t="s">
        <v>1674</v>
      </c>
      <c r="D1516" s="22">
        <v>2375</v>
      </c>
      <c r="E1516" s="22" t="s">
        <v>1678</v>
      </c>
      <c r="F1516" s="43">
        <v>0.58565699999999998</v>
      </c>
      <c r="G1516" s="43">
        <v>278.91146262639</v>
      </c>
      <c r="H1516" s="43">
        <v>11.62784090909091</v>
      </c>
      <c r="I1516" s="9">
        <v>0</v>
      </c>
      <c r="J1516" s="9">
        <v>11.62784090909091</v>
      </c>
      <c r="K1516" s="11">
        <v>0.13522727272727272</v>
      </c>
      <c r="L1516" s="41">
        <v>5872</v>
      </c>
      <c r="M1516" s="44">
        <v>5</v>
      </c>
      <c r="N1516" s="13">
        <v>5</v>
      </c>
      <c r="O1516" s="13">
        <v>1</v>
      </c>
      <c r="P1516" s="22">
        <v>0</v>
      </c>
      <c r="Q1516" s="22">
        <v>0</v>
      </c>
      <c r="R1516" s="14">
        <v>0</v>
      </c>
      <c r="S1516" s="22">
        <v>582</v>
      </c>
      <c r="T1516" s="22">
        <v>0.98837038846811631</v>
      </c>
      <c r="U1516" s="22">
        <v>10556</v>
      </c>
      <c r="V1516" s="22"/>
      <c r="W1516" s="22">
        <v>1910</v>
      </c>
      <c r="X1516" s="22">
        <v>1257</v>
      </c>
      <c r="Y1516" s="14">
        <v>10551</v>
      </c>
      <c r="Z1516" s="10">
        <v>1910</v>
      </c>
      <c r="AA1516" s="22">
        <v>1257</v>
      </c>
      <c r="AB1516" s="22">
        <v>3566.29</v>
      </c>
      <c r="AC1516" s="22">
        <v>2.0997953776625685E-3</v>
      </c>
      <c r="AD1516" s="42">
        <v>8.3400000000000002E-3</v>
      </c>
      <c r="AE1516" s="22">
        <v>1563</v>
      </c>
      <c r="AF1516" s="22">
        <v>9.9933274292186812E-3</v>
      </c>
      <c r="AG1516" s="22">
        <v>9.9933274292186803E-4</v>
      </c>
      <c r="AH1516" s="22">
        <v>0</v>
      </c>
      <c r="AI1516" s="22">
        <v>0</v>
      </c>
      <c r="AJ1516" s="22">
        <v>0</v>
      </c>
      <c r="AK1516" s="22">
        <v>0</v>
      </c>
      <c r="AL1516" s="45">
        <v>0</v>
      </c>
      <c r="AM1516" s="45">
        <v>0</v>
      </c>
      <c r="AN1516" s="45">
        <v>0</v>
      </c>
      <c r="AO1516" s="45">
        <v>0</v>
      </c>
      <c r="AP1516" s="45">
        <v>0</v>
      </c>
      <c r="AQ1516" s="45">
        <v>0</v>
      </c>
      <c r="AR1516" s="45">
        <v>0</v>
      </c>
      <c r="AS1516" s="45" t="s">
        <v>4445</v>
      </c>
      <c r="AT1516" s="45" t="s">
        <v>4444</v>
      </c>
      <c r="AU1516" s="45">
        <v>9.9933274292186812E-3</v>
      </c>
      <c r="AV1516" s="10">
        <v>164.26093330075739</v>
      </c>
      <c r="AW1516" s="10">
        <v>164.26093330075739</v>
      </c>
      <c r="AX1516" s="17">
        <v>0</v>
      </c>
    </row>
    <row r="1517" spans="1:50" x14ac:dyDescent="0.25">
      <c r="A1517" s="22" t="s">
        <v>1672</v>
      </c>
      <c r="B1517" s="22" t="s">
        <v>3957</v>
      </c>
      <c r="C1517" s="22" t="s">
        <v>1909</v>
      </c>
      <c r="D1517" s="22">
        <v>1719</v>
      </c>
      <c r="E1517" s="22" t="s">
        <v>2148</v>
      </c>
      <c r="F1517" s="43">
        <v>0.17685899999999999</v>
      </c>
      <c r="G1517" s="43">
        <v>16.432264676919999</v>
      </c>
      <c r="H1517" s="43">
        <v>0.98446969696969699</v>
      </c>
      <c r="I1517" s="9">
        <v>0.6479166666666667</v>
      </c>
      <c r="J1517" s="9">
        <v>0.3365530303030303</v>
      </c>
      <c r="K1517" s="11">
        <v>0.98446969696969699</v>
      </c>
      <c r="L1517" s="41">
        <v>54</v>
      </c>
      <c r="M1517" s="44">
        <v>80</v>
      </c>
      <c r="N1517" s="13">
        <v>20</v>
      </c>
      <c r="O1517" s="13">
        <v>4</v>
      </c>
      <c r="P1517" s="22">
        <v>0</v>
      </c>
      <c r="Q1517" s="22">
        <v>0</v>
      </c>
      <c r="R1517" s="14">
        <v>0</v>
      </c>
      <c r="S1517" s="22">
        <v>16</v>
      </c>
      <c r="T1517" s="22">
        <v>0</v>
      </c>
      <c r="U1517" s="22">
        <v>80</v>
      </c>
      <c r="V1517" s="22"/>
      <c r="W1517" s="22">
        <v>20</v>
      </c>
      <c r="X1517" s="22">
        <v>4</v>
      </c>
      <c r="Y1517" s="14">
        <v>0</v>
      </c>
      <c r="Z1517" s="10">
        <v>20</v>
      </c>
      <c r="AA1517" s="22">
        <v>4</v>
      </c>
      <c r="AB1517" s="22">
        <v>27.4</v>
      </c>
      <c r="AC1517" s="22">
        <v>1.0762910863309546E-2</v>
      </c>
      <c r="AD1517" s="42">
        <v>4.4999999999999999E-4</v>
      </c>
      <c r="AE1517" s="22">
        <v>1564</v>
      </c>
      <c r="AF1517" s="22">
        <v>6.9792494999376875E-3</v>
      </c>
      <c r="AG1517" s="22">
        <v>9.9703564284824107E-4</v>
      </c>
      <c r="AH1517" s="22">
        <v>0</v>
      </c>
      <c r="AI1517" s="22">
        <v>0</v>
      </c>
      <c r="AJ1517" s="22">
        <v>0</v>
      </c>
      <c r="AK1517" s="22">
        <v>0</v>
      </c>
      <c r="AL1517" s="45">
        <v>0</v>
      </c>
      <c r="AM1517" s="45">
        <v>0</v>
      </c>
      <c r="AN1517" s="45">
        <v>0</v>
      </c>
      <c r="AO1517" s="45">
        <v>0</v>
      </c>
      <c r="AP1517" s="45">
        <v>0</v>
      </c>
      <c r="AQ1517" s="45">
        <v>0</v>
      </c>
      <c r="AR1517" s="45">
        <v>0</v>
      </c>
      <c r="AS1517" s="45" t="s">
        <v>4445</v>
      </c>
      <c r="AT1517" s="45" t="s">
        <v>4445</v>
      </c>
      <c r="AU1517" s="45">
        <v>2.3859419702557273E-3</v>
      </c>
      <c r="AV1517" s="10">
        <v>59.425998874507599</v>
      </c>
      <c r="AW1517" s="10">
        <v>20.315505963832244</v>
      </c>
      <c r="AX1517" s="17">
        <v>0.6581377452866487</v>
      </c>
    </row>
    <row r="1518" spans="1:50" x14ac:dyDescent="0.25">
      <c r="A1518" s="22" t="s">
        <v>964</v>
      </c>
      <c r="B1518" s="22" t="s">
        <v>3952</v>
      </c>
      <c r="C1518" s="22" t="s">
        <v>1092</v>
      </c>
      <c r="D1518" s="22">
        <v>43</v>
      </c>
      <c r="E1518" s="22" t="s">
        <v>1278</v>
      </c>
      <c r="F1518" s="43">
        <v>8.8999999999999995E-5</v>
      </c>
      <c r="G1518" s="43">
        <v>25.402750082120001</v>
      </c>
      <c r="H1518" s="43">
        <v>0.87291666666666679</v>
      </c>
      <c r="I1518" s="9">
        <v>0</v>
      </c>
      <c r="J1518" s="9">
        <v>0.87291666666666679</v>
      </c>
      <c r="K1518" s="11">
        <v>0.87215909090909094</v>
      </c>
      <c r="L1518" s="41">
        <v>589</v>
      </c>
      <c r="M1518" s="44">
        <v>405</v>
      </c>
      <c r="N1518" s="13">
        <v>405</v>
      </c>
      <c r="O1518" s="13">
        <v>309</v>
      </c>
      <c r="P1518" s="22">
        <v>54</v>
      </c>
      <c r="Q1518" s="22">
        <v>2</v>
      </c>
      <c r="R1518" s="14">
        <v>0</v>
      </c>
      <c r="S1518" s="22">
        <v>46</v>
      </c>
      <c r="T1518" s="22">
        <v>8.678672163160428E-4</v>
      </c>
      <c r="U1518" s="22">
        <v>406</v>
      </c>
      <c r="V1518" s="22"/>
      <c r="W1518" s="22">
        <v>405</v>
      </c>
      <c r="X1518" s="22">
        <v>309</v>
      </c>
      <c r="Y1518" s="14">
        <v>1</v>
      </c>
      <c r="Z1518" s="10">
        <v>351</v>
      </c>
      <c r="AA1518" s="22">
        <v>307</v>
      </c>
      <c r="AB1518" s="22">
        <v>480.96</v>
      </c>
      <c r="AC1518" s="22">
        <v>3.5035576743576124E-6</v>
      </c>
      <c r="AD1518" s="42">
        <v>0</v>
      </c>
      <c r="AE1518" s="22">
        <v>1565</v>
      </c>
      <c r="AF1518" s="22">
        <v>3.9853513413883636E-3</v>
      </c>
      <c r="AG1518" s="22">
        <v>9.963378353470909E-4</v>
      </c>
      <c r="AH1518" s="22">
        <v>0</v>
      </c>
      <c r="AI1518" s="22">
        <v>0</v>
      </c>
      <c r="AJ1518" s="22">
        <v>0</v>
      </c>
      <c r="AK1518" s="22">
        <v>0</v>
      </c>
      <c r="AL1518" s="45">
        <v>0</v>
      </c>
      <c r="AM1518" s="45">
        <v>0</v>
      </c>
      <c r="AN1518" s="45">
        <v>0</v>
      </c>
      <c r="AO1518" s="45">
        <v>0</v>
      </c>
      <c r="AP1518" s="45">
        <v>0</v>
      </c>
      <c r="AQ1518" s="45">
        <v>0</v>
      </c>
      <c r="AR1518" s="45">
        <v>0</v>
      </c>
      <c r="AS1518" s="45" t="s">
        <v>4445</v>
      </c>
      <c r="AT1518" s="45" t="s">
        <v>4445</v>
      </c>
      <c r="AU1518" s="45">
        <v>3.9853513413883636E-3</v>
      </c>
      <c r="AV1518" s="10">
        <v>402.10023866348445</v>
      </c>
      <c r="AW1518" s="10">
        <v>463.96181384248206</v>
      </c>
      <c r="AX1518" s="17">
        <v>0</v>
      </c>
    </row>
    <row r="1519" spans="1:50" x14ac:dyDescent="0.25">
      <c r="A1519" s="22" t="s">
        <v>2195</v>
      </c>
      <c r="B1519" s="22" t="s">
        <v>3962</v>
      </c>
      <c r="C1519" s="22" t="s">
        <v>2200</v>
      </c>
      <c r="D1519" s="22">
        <v>6447</v>
      </c>
      <c r="E1519" s="22" t="s">
        <v>2219</v>
      </c>
      <c r="F1519" s="43">
        <v>0.170875</v>
      </c>
      <c r="G1519" s="43">
        <v>162.14668527914</v>
      </c>
      <c r="H1519" s="43">
        <v>7.7412878787878796</v>
      </c>
      <c r="I1519" s="9">
        <v>0</v>
      </c>
      <c r="J1519" s="9">
        <v>7.7412878787878796</v>
      </c>
      <c r="K1519" s="11">
        <v>0</v>
      </c>
      <c r="L1519" s="41">
        <v>4276</v>
      </c>
      <c r="M1519" s="44">
        <v>0</v>
      </c>
      <c r="N1519" s="13">
        <v>0</v>
      </c>
      <c r="O1519" s="13">
        <v>0</v>
      </c>
      <c r="P1519" s="22">
        <v>0</v>
      </c>
      <c r="Q1519" s="22">
        <v>0</v>
      </c>
      <c r="R1519" s="14">
        <v>0</v>
      </c>
      <c r="S1519" s="22">
        <v>406</v>
      </c>
      <c r="T1519" s="22">
        <v>1</v>
      </c>
      <c r="U1519" s="22">
        <v>7777</v>
      </c>
      <c r="V1519" s="22"/>
      <c r="W1519" s="22">
        <v>1405</v>
      </c>
      <c r="X1519" s="22">
        <v>926</v>
      </c>
      <c r="Y1519" s="14">
        <v>7777</v>
      </c>
      <c r="Z1519" s="10">
        <v>1405</v>
      </c>
      <c r="AA1519" s="22">
        <v>926</v>
      </c>
      <c r="AB1519" s="22">
        <v>2624.78</v>
      </c>
      <c r="AC1519" s="22">
        <v>1.0538297449980798E-3</v>
      </c>
      <c r="AD1519" s="42">
        <v>3.0799999999999998E-3</v>
      </c>
      <c r="AE1519" s="22">
        <v>1566</v>
      </c>
      <c r="AF1519" s="22">
        <v>0.10952193694931335</v>
      </c>
      <c r="AG1519" s="22">
        <v>9.9565397226648498E-4</v>
      </c>
      <c r="AH1519" s="22">
        <v>0</v>
      </c>
      <c r="AI1519" s="22">
        <v>0</v>
      </c>
      <c r="AJ1519" s="22">
        <v>0</v>
      </c>
      <c r="AK1519" s="22">
        <v>0</v>
      </c>
      <c r="AL1519" s="45">
        <v>0</v>
      </c>
      <c r="AM1519" s="45">
        <v>0</v>
      </c>
      <c r="AN1519" s="45">
        <v>0</v>
      </c>
      <c r="AO1519" s="45">
        <v>0</v>
      </c>
      <c r="AP1519" s="45">
        <v>0</v>
      </c>
      <c r="AQ1519" s="45">
        <v>0</v>
      </c>
      <c r="AR1519" s="45">
        <v>0</v>
      </c>
      <c r="AS1519" s="45" t="s">
        <v>4445</v>
      </c>
      <c r="AT1519" s="45" t="s">
        <v>4445</v>
      </c>
      <c r="AU1519" s="45">
        <v>0.10952193694931335</v>
      </c>
      <c r="AV1519" s="10">
        <v>181.49434848558985</v>
      </c>
      <c r="AW1519" s="10">
        <v>181.49434848558985</v>
      </c>
      <c r="AX1519" s="17">
        <v>0</v>
      </c>
    </row>
    <row r="1520" spans="1:50" x14ac:dyDescent="0.25">
      <c r="A1520" s="22" t="s">
        <v>2195</v>
      </c>
      <c r="B1520" s="22" t="s">
        <v>3962</v>
      </c>
      <c r="C1520" s="22" t="s">
        <v>3983</v>
      </c>
      <c r="D1520" s="22">
        <v>4353</v>
      </c>
      <c r="E1520" s="22" t="s">
        <v>2802</v>
      </c>
      <c r="F1520" s="43">
        <v>0.33507599999999998</v>
      </c>
      <c r="G1520" s="43">
        <v>233.39277673173001</v>
      </c>
      <c r="H1520" s="43">
        <v>66.658333333333331</v>
      </c>
      <c r="I1520" s="9">
        <v>0</v>
      </c>
      <c r="J1520" s="9">
        <v>66.658333333333331</v>
      </c>
      <c r="K1520" s="11">
        <v>0</v>
      </c>
      <c r="L1520" s="41">
        <v>260</v>
      </c>
      <c r="M1520" s="44">
        <v>0</v>
      </c>
      <c r="N1520" s="13">
        <v>0</v>
      </c>
      <c r="O1520" s="13">
        <v>0</v>
      </c>
      <c r="P1520" s="22">
        <v>0</v>
      </c>
      <c r="Q1520" s="22">
        <v>0</v>
      </c>
      <c r="R1520" s="14">
        <v>0</v>
      </c>
      <c r="S1520" s="22">
        <v>1906</v>
      </c>
      <c r="T1520" s="22">
        <v>1</v>
      </c>
      <c r="U1520" s="22">
        <v>484</v>
      </c>
      <c r="V1520" s="22"/>
      <c r="W1520" s="22">
        <v>89</v>
      </c>
      <c r="X1520" s="22">
        <v>60</v>
      </c>
      <c r="Y1520" s="14">
        <v>484</v>
      </c>
      <c r="Z1520" s="10">
        <v>89</v>
      </c>
      <c r="AA1520" s="22">
        <v>60</v>
      </c>
      <c r="AB1520" s="22">
        <v>165.49</v>
      </c>
      <c r="AC1520" s="22">
        <v>1.4356742513293302E-3</v>
      </c>
      <c r="AD1520" s="42">
        <v>2.7E-4</v>
      </c>
      <c r="AE1520" s="22">
        <v>1567</v>
      </c>
      <c r="AF1520" s="22">
        <v>2.9840305994089317E-3</v>
      </c>
      <c r="AG1520" s="22">
        <v>9.9467686646964397E-4</v>
      </c>
      <c r="AH1520" s="22">
        <v>0</v>
      </c>
      <c r="AI1520" s="22">
        <v>0</v>
      </c>
      <c r="AJ1520" s="22">
        <v>0</v>
      </c>
      <c r="AK1520" s="22">
        <v>0</v>
      </c>
      <c r="AL1520" s="45">
        <v>0</v>
      </c>
      <c r="AM1520" s="45">
        <v>0</v>
      </c>
      <c r="AN1520" s="45">
        <v>0</v>
      </c>
      <c r="AO1520" s="45">
        <v>0</v>
      </c>
      <c r="AP1520" s="45">
        <v>0</v>
      </c>
      <c r="AQ1520" s="45">
        <v>0</v>
      </c>
      <c r="AR1520" s="45">
        <v>0</v>
      </c>
      <c r="AS1520" s="45" t="s">
        <v>4445</v>
      </c>
      <c r="AT1520" s="45" t="s">
        <v>4445</v>
      </c>
      <c r="AU1520" s="45">
        <v>2.9840305994089317E-3</v>
      </c>
      <c r="AV1520" s="10">
        <v>1.3351668958619829</v>
      </c>
      <c r="AW1520" s="10">
        <v>1.3351668958619829</v>
      </c>
      <c r="AX1520" s="17">
        <v>0</v>
      </c>
    </row>
    <row r="1521" spans="1:50" x14ac:dyDescent="0.25">
      <c r="A1521" s="22" t="s">
        <v>1672</v>
      </c>
      <c r="B1521" s="22" t="s">
        <v>3947</v>
      </c>
      <c r="C1521" s="22" t="s">
        <v>1744</v>
      </c>
      <c r="D1521" s="22">
        <v>5112</v>
      </c>
      <c r="E1521" s="22" t="s">
        <v>1881</v>
      </c>
      <c r="F1521" s="43">
        <v>0.49148500000000001</v>
      </c>
      <c r="G1521" s="43">
        <v>451.18856282334002</v>
      </c>
      <c r="H1521" s="43">
        <v>21.221022727272729</v>
      </c>
      <c r="I1521" s="9">
        <v>0.95890151515151523</v>
      </c>
      <c r="J1521" s="9">
        <v>20.262121212121212</v>
      </c>
      <c r="K1521" s="11">
        <v>21.206250000000001</v>
      </c>
      <c r="L1521" s="41">
        <v>10073</v>
      </c>
      <c r="M1521" s="44">
        <v>1505</v>
      </c>
      <c r="N1521" s="13">
        <v>520</v>
      </c>
      <c r="O1521" s="13">
        <v>349</v>
      </c>
      <c r="P1521" s="22">
        <v>138</v>
      </c>
      <c r="Q1521" s="22">
        <v>44</v>
      </c>
      <c r="R1521" s="14">
        <v>0</v>
      </c>
      <c r="S1521" s="22">
        <v>1185</v>
      </c>
      <c r="T1521" s="22">
        <v>6.9613644274280073E-4</v>
      </c>
      <c r="U1521" s="22">
        <v>1518</v>
      </c>
      <c r="V1521" s="22"/>
      <c r="W1521" s="22">
        <v>522</v>
      </c>
      <c r="X1521" s="22">
        <v>351</v>
      </c>
      <c r="Y1521" s="14">
        <v>13</v>
      </c>
      <c r="Z1521" s="10">
        <v>384</v>
      </c>
      <c r="AA1521" s="22">
        <v>307</v>
      </c>
      <c r="AB1521" s="22">
        <v>527.25</v>
      </c>
      <c r="AC1521" s="22">
        <v>1.0893117434637584E-3</v>
      </c>
      <c r="AD1521" s="42">
        <v>8.7000000000000001E-4</v>
      </c>
      <c r="AE1521" s="22">
        <v>1568</v>
      </c>
      <c r="AF1521" s="22">
        <v>0.25815842212482792</v>
      </c>
      <c r="AG1521" s="22">
        <v>9.9291700817241506E-4</v>
      </c>
      <c r="AH1521" s="22">
        <v>1</v>
      </c>
      <c r="AI1521" s="22">
        <v>0</v>
      </c>
      <c r="AJ1521" s="22">
        <v>0</v>
      </c>
      <c r="AK1521" s="22">
        <v>0</v>
      </c>
      <c r="AL1521" s="45">
        <v>0</v>
      </c>
      <c r="AM1521" s="45">
        <v>0</v>
      </c>
      <c r="AN1521" s="45">
        <v>0</v>
      </c>
      <c r="AO1521" s="45">
        <v>0</v>
      </c>
      <c r="AP1521" s="45">
        <v>0</v>
      </c>
      <c r="AQ1521" s="45">
        <v>0</v>
      </c>
      <c r="AR1521" s="45">
        <v>0</v>
      </c>
      <c r="AS1521" s="45" t="s">
        <v>4445</v>
      </c>
      <c r="AT1521" s="45" t="s">
        <v>4445</v>
      </c>
      <c r="AU1521" s="45">
        <v>0.24649317369142046</v>
      </c>
      <c r="AV1521" s="10">
        <v>18.951618933672325</v>
      </c>
      <c r="AW1521" s="10">
        <v>24.598248949101716</v>
      </c>
      <c r="AX1521" s="17">
        <v>4.5186394994957475E-2</v>
      </c>
    </row>
    <row r="1522" spans="1:50" x14ac:dyDescent="0.25">
      <c r="A1522" s="22" t="s">
        <v>539</v>
      </c>
      <c r="B1522" s="22" t="s">
        <v>3949</v>
      </c>
      <c r="C1522" s="22" t="s">
        <v>825</v>
      </c>
      <c r="D1522" s="22">
        <v>2954</v>
      </c>
      <c r="E1522" s="22" t="s">
        <v>841</v>
      </c>
      <c r="F1522" s="43">
        <v>0.162332</v>
      </c>
      <c r="G1522" s="43">
        <v>141.7714888452</v>
      </c>
      <c r="H1522" s="43">
        <v>8.4791666666666661</v>
      </c>
      <c r="I1522" s="9">
        <v>0</v>
      </c>
      <c r="J1522" s="9">
        <v>8.4791666666666661</v>
      </c>
      <c r="K1522" s="11">
        <v>0</v>
      </c>
      <c r="L1522" s="41">
        <v>3557</v>
      </c>
      <c r="M1522" s="44">
        <v>0</v>
      </c>
      <c r="N1522" s="13">
        <v>0</v>
      </c>
      <c r="O1522" s="13">
        <v>0</v>
      </c>
      <c r="P1522" s="22">
        <v>0</v>
      </c>
      <c r="Q1522" s="22">
        <v>0</v>
      </c>
      <c r="R1522" s="14">
        <v>0</v>
      </c>
      <c r="S1522" s="22">
        <v>320</v>
      </c>
      <c r="T1522" s="22">
        <v>1</v>
      </c>
      <c r="U1522" s="22">
        <v>6472</v>
      </c>
      <c r="V1522" s="22"/>
      <c r="W1522" s="22">
        <v>1169</v>
      </c>
      <c r="X1522" s="22">
        <v>771</v>
      </c>
      <c r="Y1522" s="14">
        <v>6472</v>
      </c>
      <c r="Z1522" s="10">
        <v>1169</v>
      </c>
      <c r="AA1522" s="22">
        <v>771</v>
      </c>
      <c r="AB1522" s="22">
        <v>2184.0100000000002</v>
      </c>
      <c r="AC1522" s="22">
        <v>1.1450257123084176E-3</v>
      </c>
      <c r="AD1522" s="42">
        <v>2.7799999999999999E-3</v>
      </c>
      <c r="AE1522" s="22">
        <v>1569</v>
      </c>
      <c r="AF1522" s="22">
        <v>9.9125981561930102E-2</v>
      </c>
      <c r="AG1522" s="22">
        <v>9.9125981561930102E-4</v>
      </c>
      <c r="AH1522" s="22">
        <v>0</v>
      </c>
      <c r="AI1522" s="22">
        <v>0</v>
      </c>
      <c r="AJ1522" s="22">
        <v>0</v>
      </c>
      <c r="AK1522" s="22">
        <v>0</v>
      </c>
      <c r="AL1522" s="45">
        <v>0</v>
      </c>
      <c r="AM1522" s="45">
        <v>0</v>
      </c>
      <c r="AN1522" s="45">
        <v>0</v>
      </c>
      <c r="AO1522" s="45">
        <v>0</v>
      </c>
      <c r="AP1522" s="45">
        <v>0</v>
      </c>
      <c r="AQ1522" s="45">
        <v>0</v>
      </c>
      <c r="AR1522" s="45">
        <v>0</v>
      </c>
      <c r="AS1522" s="45" t="s">
        <v>4445</v>
      </c>
      <c r="AT1522" s="45" t="s">
        <v>4445</v>
      </c>
      <c r="AU1522" s="45">
        <v>9.9125981561930102E-2</v>
      </c>
      <c r="AV1522" s="10">
        <v>137.86732186732186</v>
      </c>
      <c r="AW1522" s="10">
        <v>137.86732186732186</v>
      </c>
      <c r="AX1522" s="17">
        <v>0</v>
      </c>
    </row>
    <row r="1523" spans="1:50" x14ac:dyDescent="0.25">
      <c r="A1523" s="22" t="s">
        <v>1672</v>
      </c>
      <c r="B1523" s="22" t="s">
        <v>3981</v>
      </c>
      <c r="C1523" s="22" t="s">
        <v>2188</v>
      </c>
      <c r="D1523" s="22">
        <v>423</v>
      </c>
      <c r="E1523" s="22" t="s">
        <v>2189</v>
      </c>
      <c r="F1523" s="43">
        <v>0.42564299999999999</v>
      </c>
      <c r="G1523" s="43">
        <v>490.43239506979</v>
      </c>
      <c r="H1523" s="43">
        <v>21.035984848484851</v>
      </c>
      <c r="I1523" s="9">
        <v>20.947159090909093</v>
      </c>
      <c r="J1523" s="9">
        <v>8.8825757575757572E-2</v>
      </c>
      <c r="K1523" s="11">
        <v>21.035984848484851</v>
      </c>
      <c r="L1523" s="41">
        <v>437</v>
      </c>
      <c r="M1523" s="44">
        <v>953</v>
      </c>
      <c r="N1523" s="13">
        <v>70</v>
      </c>
      <c r="O1523" s="13">
        <v>37</v>
      </c>
      <c r="P1523" s="22">
        <v>70</v>
      </c>
      <c r="Q1523" s="22">
        <v>37</v>
      </c>
      <c r="R1523" s="14">
        <v>0</v>
      </c>
      <c r="S1523" s="22">
        <v>744</v>
      </c>
      <c r="T1523" s="22">
        <v>0</v>
      </c>
      <c r="U1523" s="22">
        <v>953</v>
      </c>
      <c r="V1523" s="22"/>
      <c r="W1523" s="22">
        <v>70</v>
      </c>
      <c r="X1523" s="22">
        <v>37</v>
      </c>
      <c r="Y1523" s="14">
        <v>0</v>
      </c>
      <c r="Z1523" s="10">
        <v>0</v>
      </c>
      <c r="AA1523" s="22">
        <v>0</v>
      </c>
      <c r="AB1523" s="22">
        <v>0</v>
      </c>
      <c r="AC1523" s="22">
        <v>8.6789332083054942E-4</v>
      </c>
      <c r="AD1523" s="42">
        <v>0</v>
      </c>
      <c r="AE1523" s="22">
        <v>1570</v>
      </c>
      <c r="AF1523" s="22">
        <v>0.1703059540024183</v>
      </c>
      <c r="AG1523" s="22">
        <v>9.9015089536289708E-4</v>
      </c>
      <c r="AH1523" s="22">
        <v>1</v>
      </c>
      <c r="AI1523" s="22">
        <v>0</v>
      </c>
      <c r="AJ1523" s="22">
        <v>0</v>
      </c>
      <c r="AK1523" s="22">
        <v>0</v>
      </c>
      <c r="AL1523" s="45">
        <v>0</v>
      </c>
      <c r="AM1523" s="45">
        <v>0</v>
      </c>
      <c r="AN1523" s="45">
        <v>0</v>
      </c>
      <c r="AO1523" s="45">
        <v>0</v>
      </c>
      <c r="AP1523" s="45">
        <v>0</v>
      </c>
      <c r="AQ1523" s="45">
        <v>0</v>
      </c>
      <c r="AR1523" s="45">
        <v>0</v>
      </c>
      <c r="AS1523" s="45" t="s">
        <v>4445</v>
      </c>
      <c r="AT1523" s="45" t="s">
        <v>4445</v>
      </c>
      <c r="AU1523" s="45">
        <v>7.1912750902254586E-4</v>
      </c>
      <c r="AV1523" s="10">
        <v>0</v>
      </c>
      <c r="AW1523" s="10">
        <v>3.3276312235527139</v>
      </c>
      <c r="AX1523" s="17">
        <v>0.99577743765193116</v>
      </c>
    </row>
    <row r="1524" spans="1:50" x14ac:dyDescent="0.25">
      <c r="A1524" s="22" t="s">
        <v>1672</v>
      </c>
      <c r="B1524" s="22" t="s">
        <v>3947</v>
      </c>
      <c r="C1524" s="22" t="s">
        <v>1838</v>
      </c>
      <c r="D1524" s="22">
        <v>2640</v>
      </c>
      <c r="E1524" s="22" t="s">
        <v>2084</v>
      </c>
      <c r="F1524" s="43">
        <v>0.73634299999999997</v>
      </c>
      <c r="G1524" s="43">
        <v>800.48230598239002</v>
      </c>
      <c r="H1524" s="43">
        <v>29.58939393939394</v>
      </c>
      <c r="I1524" s="9">
        <v>24.159659090909095</v>
      </c>
      <c r="J1524" s="9">
        <v>5.4297348484848484</v>
      </c>
      <c r="K1524" s="11">
        <v>28.685227272727271</v>
      </c>
      <c r="L1524" s="41">
        <v>501</v>
      </c>
      <c r="M1524" s="44">
        <v>1894</v>
      </c>
      <c r="N1524" s="13">
        <v>446</v>
      </c>
      <c r="O1524" s="13">
        <v>388</v>
      </c>
      <c r="P1524" s="22">
        <v>401</v>
      </c>
      <c r="Q1524" s="22">
        <v>347</v>
      </c>
      <c r="R1524" s="14">
        <v>0</v>
      </c>
      <c r="S1524" s="22">
        <v>809</v>
      </c>
      <c r="T1524" s="22">
        <v>3.0557120180244812E-2</v>
      </c>
      <c r="U1524" s="22">
        <v>1922</v>
      </c>
      <c r="V1524" s="22"/>
      <c r="W1524" s="22">
        <v>451</v>
      </c>
      <c r="X1524" s="22">
        <v>391</v>
      </c>
      <c r="Y1524" s="14">
        <v>28</v>
      </c>
      <c r="Z1524" s="10">
        <v>50</v>
      </c>
      <c r="AA1524" s="22">
        <v>44</v>
      </c>
      <c r="AB1524" s="22">
        <v>71.02</v>
      </c>
      <c r="AC1524" s="22">
        <v>9.1987417397855508E-4</v>
      </c>
      <c r="AD1524" s="42">
        <v>1E-4</v>
      </c>
      <c r="AE1524" s="22">
        <v>1571</v>
      </c>
      <c r="AF1524" s="22">
        <v>0.18632465489063299</v>
      </c>
      <c r="AG1524" s="22">
        <v>9.8584473487107398E-4</v>
      </c>
      <c r="AH1524" s="22">
        <v>0</v>
      </c>
      <c r="AI1524" s="22">
        <v>0</v>
      </c>
      <c r="AJ1524" s="22">
        <v>0</v>
      </c>
      <c r="AK1524" s="22">
        <v>0</v>
      </c>
      <c r="AL1524" s="45">
        <v>0</v>
      </c>
      <c r="AM1524" s="45">
        <v>0</v>
      </c>
      <c r="AN1524" s="45">
        <v>0</v>
      </c>
      <c r="AO1524" s="45">
        <v>0</v>
      </c>
      <c r="AP1524" s="45">
        <v>0</v>
      </c>
      <c r="AQ1524" s="45">
        <v>0</v>
      </c>
      <c r="AR1524" s="45">
        <v>0</v>
      </c>
      <c r="AS1524" s="45" t="s">
        <v>4445</v>
      </c>
      <c r="AT1524" s="45" t="s">
        <v>4445</v>
      </c>
      <c r="AU1524" s="45">
        <v>3.4191084611728442E-2</v>
      </c>
      <c r="AV1524" s="10">
        <v>9.2085527922145864</v>
      </c>
      <c r="AW1524" s="10">
        <v>15.241947872394899</v>
      </c>
      <c r="AX1524" s="17">
        <v>0.81649726048440796</v>
      </c>
    </row>
    <row r="1525" spans="1:50" x14ac:dyDescent="0.25">
      <c r="A1525" s="22" t="s">
        <v>8</v>
      </c>
      <c r="B1525" s="22" t="s">
        <v>3946</v>
      </c>
      <c r="C1525" s="22" t="s">
        <v>45</v>
      </c>
      <c r="D1525" s="22">
        <v>1001</v>
      </c>
      <c r="E1525" s="22" t="s">
        <v>77</v>
      </c>
      <c r="F1525" s="43">
        <v>1.3405899999999999</v>
      </c>
      <c r="G1525" s="43">
        <v>964.76616529153</v>
      </c>
      <c r="H1525" s="43">
        <v>38.804545454545462</v>
      </c>
      <c r="I1525" s="9">
        <v>4.8986742424242422</v>
      </c>
      <c r="J1525" s="9">
        <v>33.905871212121212</v>
      </c>
      <c r="K1525" s="11">
        <v>15.037500000000001</v>
      </c>
      <c r="L1525" s="41">
        <v>19955</v>
      </c>
      <c r="M1525" s="44">
        <v>13573</v>
      </c>
      <c r="N1525" s="13">
        <v>7447</v>
      </c>
      <c r="O1525" s="13">
        <v>6954</v>
      </c>
      <c r="P1525" s="22">
        <v>4856</v>
      </c>
      <c r="Q1525" s="22">
        <v>4483</v>
      </c>
      <c r="R1525" s="14">
        <v>1</v>
      </c>
      <c r="S1525" s="22">
        <v>2486</v>
      </c>
      <c r="T1525" s="22">
        <v>0.61248096521026119</v>
      </c>
      <c r="U1525" s="22">
        <v>35775</v>
      </c>
      <c r="V1525" s="22"/>
      <c r="W1525" s="22">
        <v>11452</v>
      </c>
      <c r="X1525" s="22">
        <v>9593</v>
      </c>
      <c r="Y1525" s="14">
        <v>22202</v>
      </c>
      <c r="Z1525" s="10">
        <v>6596</v>
      </c>
      <c r="AA1525" s="22">
        <v>5110</v>
      </c>
      <c r="AB1525" s="22">
        <v>11034.7</v>
      </c>
      <c r="AC1525" s="22">
        <v>1.3895491448903629E-3</v>
      </c>
      <c r="AD1525" s="42">
        <v>1.9060000000000001E-2</v>
      </c>
      <c r="AE1525" s="22">
        <v>1572</v>
      </c>
      <c r="AF1525" s="22">
        <v>0.53688548926192192</v>
      </c>
      <c r="AG1525" s="22">
        <v>9.8330675688996691E-4</v>
      </c>
      <c r="AH1525" s="22">
        <v>1</v>
      </c>
      <c r="AI1525" s="22">
        <v>0</v>
      </c>
      <c r="AJ1525" s="22">
        <v>0</v>
      </c>
      <c r="AK1525" s="22">
        <v>0</v>
      </c>
      <c r="AL1525" s="45">
        <v>0</v>
      </c>
      <c r="AM1525" s="45">
        <v>0</v>
      </c>
      <c r="AN1525" s="45">
        <v>0</v>
      </c>
      <c r="AO1525" s="45">
        <v>0</v>
      </c>
      <c r="AP1525" s="45">
        <v>0</v>
      </c>
      <c r="AQ1525" s="45">
        <v>0</v>
      </c>
      <c r="AR1525" s="45">
        <v>0</v>
      </c>
      <c r="AS1525" s="45" t="s">
        <v>4445</v>
      </c>
      <c r="AT1525" s="45" t="s">
        <v>4442</v>
      </c>
      <c r="AU1525" s="45">
        <v>0.46910922525544213</v>
      </c>
      <c r="AV1525" s="10">
        <v>194.5385788418248</v>
      </c>
      <c r="AW1525" s="10">
        <v>295.12006559681379</v>
      </c>
      <c r="AX1525" s="17">
        <v>0.12623970169067975</v>
      </c>
    </row>
    <row r="1526" spans="1:50" x14ac:dyDescent="0.25">
      <c r="A1526" s="22" t="s">
        <v>2195</v>
      </c>
      <c r="B1526" s="22" t="s">
        <v>3962</v>
      </c>
      <c r="C1526" s="22" t="s">
        <v>2249</v>
      </c>
      <c r="D1526" s="22">
        <v>3526</v>
      </c>
      <c r="E1526" s="22" t="s">
        <v>2267</v>
      </c>
      <c r="F1526" s="43">
        <v>0.31398399999999999</v>
      </c>
      <c r="G1526" s="43">
        <v>294.45981604452999</v>
      </c>
      <c r="H1526" s="43">
        <v>12.675378787878788</v>
      </c>
      <c r="I1526" s="9">
        <v>0</v>
      </c>
      <c r="J1526" s="9">
        <v>12.675378787878788</v>
      </c>
      <c r="K1526" s="11">
        <v>8.6407196969696987</v>
      </c>
      <c r="L1526" s="41">
        <v>8998</v>
      </c>
      <c r="M1526" s="44">
        <v>1409</v>
      </c>
      <c r="N1526" s="13">
        <v>1405</v>
      </c>
      <c r="O1526" s="13">
        <v>614</v>
      </c>
      <c r="P1526" s="22">
        <v>0</v>
      </c>
      <c r="Q1526" s="22">
        <v>0</v>
      </c>
      <c r="R1526" s="14">
        <v>0</v>
      </c>
      <c r="S1526" s="22">
        <v>820</v>
      </c>
      <c r="T1526" s="22">
        <v>0.31830678660012546</v>
      </c>
      <c r="U1526" s="22">
        <v>6614</v>
      </c>
      <c r="V1526" s="22"/>
      <c r="W1526" s="22">
        <v>2344</v>
      </c>
      <c r="X1526" s="22">
        <v>1233</v>
      </c>
      <c r="Y1526" s="14">
        <v>5205</v>
      </c>
      <c r="Z1526" s="10">
        <v>2344</v>
      </c>
      <c r="AA1526" s="22">
        <v>1233</v>
      </c>
      <c r="AB1526" s="22">
        <v>3679.73</v>
      </c>
      <c r="AC1526" s="22">
        <v>1.0663050877968267E-3</v>
      </c>
      <c r="AD1526" s="42">
        <v>5.1999999999999998E-3</v>
      </c>
      <c r="AE1526" s="22">
        <v>1573</v>
      </c>
      <c r="AF1526" s="22">
        <v>0.23393499202008422</v>
      </c>
      <c r="AG1526" s="22">
        <v>9.8292013453816899E-4</v>
      </c>
      <c r="AH1526" s="22">
        <v>0</v>
      </c>
      <c r="AI1526" s="22">
        <v>1</v>
      </c>
      <c r="AJ1526" s="22">
        <v>0</v>
      </c>
      <c r="AK1526" s="22">
        <v>0</v>
      </c>
      <c r="AL1526" s="45">
        <v>0</v>
      </c>
      <c r="AM1526" s="45">
        <v>0</v>
      </c>
      <c r="AN1526" s="45">
        <v>0</v>
      </c>
      <c r="AO1526" s="45">
        <v>0</v>
      </c>
      <c r="AP1526" s="45">
        <v>0</v>
      </c>
      <c r="AQ1526" s="45">
        <v>0</v>
      </c>
      <c r="AR1526" s="45">
        <v>0</v>
      </c>
      <c r="AS1526" s="45" t="s">
        <v>4445</v>
      </c>
      <c r="AT1526" s="45" t="s">
        <v>4444</v>
      </c>
      <c r="AU1526" s="45">
        <v>0.23393499202008422</v>
      </c>
      <c r="AV1526" s="10">
        <v>184.9254400382512</v>
      </c>
      <c r="AW1526" s="10">
        <v>184.9254400382512</v>
      </c>
      <c r="AX1526" s="17">
        <v>0</v>
      </c>
    </row>
    <row r="1527" spans="1:50" x14ac:dyDescent="0.25">
      <c r="A1527" s="22" t="s">
        <v>964</v>
      </c>
      <c r="B1527" s="22" t="s">
        <v>3952</v>
      </c>
      <c r="C1527" s="22" t="s">
        <v>1178</v>
      </c>
      <c r="D1527" s="22">
        <v>1201</v>
      </c>
      <c r="E1527" s="22" t="s">
        <v>1478</v>
      </c>
      <c r="F1527" s="43">
        <v>0.29059299999999999</v>
      </c>
      <c r="G1527" s="43">
        <v>71.351610085559997</v>
      </c>
      <c r="H1527" s="43">
        <v>2.4335227272727278</v>
      </c>
      <c r="I1527" s="9">
        <v>0</v>
      </c>
      <c r="J1527" s="9">
        <v>2.4335227272727278</v>
      </c>
      <c r="K1527" s="11">
        <v>8.7689393939393942E-2</v>
      </c>
      <c r="L1527" s="41">
        <v>746</v>
      </c>
      <c r="M1527" s="44">
        <v>26</v>
      </c>
      <c r="N1527" s="13">
        <v>26</v>
      </c>
      <c r="O1527" s="13">
        <v>20</v>
      </c>
      <c r="P1527" s="22">
        <v>0</v>
      </c>
      <c r="Q1527" s="22">
        <v>0</v>
      </c>
      <c r="R1527" s="14">
        <v>0</v>
      </c>
      <c r="S1527" s="22">
        <v>38</v>
      </c>
      <c r="T1527" s="22">
        <v>0.96396606739824109</v>
      </c>
      <c r="U1527" s="22">
        <v>1344</v>
      </c>
      <c r="V1527" s="22"/>
      <c r="W1527" s="22">
        <v>266</v>
      </c>
      <c r="X1527" s="22">
        <v>179</v>
      </c>
      <c r="Y1527" s="14">
        <v>1318</v>
      </c>
      <c r="Z1527" s="10">
        <v>266</v>
      </c>
      <c r="AA1527" s="22">
        <v>179</v>
      </c>
      <c r="AB1527" s="22">
        <v>483.04</v>
      </c>
      <c r="AC1527" s="22">
        <v>4.072690155856898E-3</v>
      </c>
      <c r="AD1527" s="42">
        <v>2.2499999999999998E-3</v>
      </c>
      <c r="AE1527" s="22">
        <v>1574</v>
      </c>
      <c r="AF1527" s="22">
        <v>1.4717593871360235E-2</v>
      </c>
      <c r="AG1527" s="22">
        <v>9.8117292475734903E-4</v>
      </c>
      <c r="AH1527" s="22">
        <v>0</v>
      </c>
      <c r="AI1527" s="22">
        <v>0</v>
      </c>
      <c r="AJ1527" s="22">
        <v>0</v>
      </c>
      <c r="AK1527" s="22">
        <v>0</v>
      </c>
      <c r="AL1527" s="45">
        <v>0</v>
      </c>
      <c r="AM1527" s="45">
        <v>0</v>
      </c>
      <c r="AN1527" s="45">
        <v>0</v>
      </c>
      <c r="AO1527" s="45">
        <v>0</v>
      </c>
      <c r="AP1527" s="45">
        <v>0</v>
      </c>
      <c r="AQ1527" s="45">
        <v>0</v>
      </c>
      <c r="AR1527" s="45">
        <v>0</v>
      </c>
      <c r="AS1527" s="45" t="s">
        <v>4445</v>
      </c>
      <c r="AT1527" s="45" t="s">
        <v>4445</v>
      </c>
      <c r="AU1527" s="45">
        <v>1.4717593871360235E-2</v>
      </c>
      <c r="AV1527" s="10">
        <v>109.30656082185382</v>
      </c>
      <c r="AW1527" s="10">
        <v>109.30656082185382</v>
      </c>
      <c r="AX1527" s="17">
        <v>0</v>
      </c>
    </row>
    <row r="1528" spans="1:50" x14ac:dyDescent="0.25">
      <c r="A1528" s="22" t="s">
        <v>2906</v>
      </c>
      <c r="B1528" s="22" t="s">
        <v>3959</v>
      </c>
      <c r="C1528" s="22" t="s">
        <v>3018</v>
      </c>
      <c r="D1528" s="22">
        <v>1347</v>
      </c>
      <c r="E1528" s="22" t="s">
        <v>3403</v>
      </c>
      <c r="F1528" s="43">
        <v>2.911E-3</v>
      </c>
      <c r="G1528" s="43">
        <v>2.7099742924700001</v>
      </c>
      <c r="H1528" s="43">
        <v>0.18087121212121215</v>
      </c>
      <c r="I1528" s="9">
        <v>0</v>
      </c>
      <c r="J1528" s="9">
        <v>0.18087121212121215</v>
      </c>
      <c r="K1528" s="11">
        <v>0</v>
      </c>
      <c r="L1528" s="41">
        <v>35</v>
      </c>
      <c r="M1528" s="44">
        <v>0</v>
      </c>
      <c r="N1528" s="13">
        <v>0</v>
      </c>
      <c r="O1528" s="13">
        <v>0</v>
      </c>
      <c r="P1528" s="22">
        <v>0</v>
      </c>
      <c r="Q1528" s="22">
        <v>0</v>
      </c>
      <c r="R1528" s="14">
        <v>0</v>
      </c>
      <c r="S1528" s="22">
        <v>6</v>
      </c>
      <c r="T1528" s="22">
        <v>1</v>
      </c>
      <c r="U1528" s="22">
        <v>76</v>
      </c>
      <c r="V1528" s="22"/>
      <c r="W1528" s="22">
        <v>16</v>
      </c>
      <c r="X1528" s="22">
        <v>11</v>
      </c>
      <c r="Y1528" s="14">
        <v>76</v>
      </c>
      <c r="Z1528" s="10">
        <v>16</v>
      </c>
      <c r="AA1528" s="22">
        <v>11</v>
      </c>
      <c r="AB1528" s="22">
        <v>28.76</v>
      </c>
      <c r="AC1528" s="22">
        <v>1.0741799315545446E-3</v>
      </c>
      <c r="AD1528" s="42">
        <v>4.0000000000000003E-5</v>
      </c>
      <c r="AE1528" s="22">
        <v>1575</v>
      </c>
      <c r="AF1528" s="22">
        <v>2.911970186967516E-3</v>
      </c>
      <c r="AG1528" s="22">
        <v>9.7065672898917195E-4</v>
      </c>
      <c r="AH1528" s="22">
        <v>0</v>
      </c>
      <c r="AI1528" s="22">
        <v>0</v>
      </c>
      <c r="AJ1528" s="22">
        <v>0</v>
      </c>
      <c r="AK1528" s="22">
        <v>0</v>
      </c>
      <c r="AL1528" s="45">
        <v>0</v>
      </c>
      <c r="AM1528" s="45">
        <v>0</v>
      </c>
      <c r="AN1528" s="45">
        <v>0</v>
      </c>
      <c r="AO1528" s="45">
        <v>0</v>
      </c>
      <c r="AP1528" s="45">
        <v>0</v>
      </c>
      <c r="AQ1528" s="45">
        <v>0</v>
      </c>
      <c r="AR1528" s="45">
        <v>0</v>
      </c>
      <c r="AS1528" s="45" t="s">
        <v>4445</v>
      </c>
      <c r="AT1528" s="45" t="s">
        <v>4445</v>
      </c>
      <c r="AU1528" s="45">
        <v>2.9119701869675155E-3</v>
      </c>
      <c r="AV1528" s="10">
        <v>88.460732984293173</v>
      </c>
      <c r="AW1528" s="10">
        <v>88.460732984293173</v>
      </c>
      <c r="AX1528" s="17">
        <v>0</v>
      </c>
    </row>
    <row r="1529" spans="1:50" x14ac:dyDescent="0.25">
      <c r="A1529" s="22" t="s">
        <v>2906</v>
      </c>
      <c r="B1529" s="22" t="s">
        <v>3950</v>
      </c>
      <c r="C1529" s="22" t="s">
        <v>3276</v>
      </c>
      <c r="D1529" s="22">
        <v>1104</v>
      </c>
      <c r="E1529" s="22" t="s">
        <v>3277</v>
      </c>
      <c r="F1529" s="43">
        <v>0.57979000000000003</v>
      </c>
      <c r="G1529" s="43">
        <v>110.99166618084</v>
      </c>
      <c r="H1529" s="43">
        <v>2.9295454545454547</v>
      </c>
      <c r="I1529" s="9">
        <v>0</v>
      </c>
      <c r="J1529" s="9">
        <v>2.9295454545454547</v>
      </c>
      <c r="K1529" s="11">
        <v>0</v>
      </c>
      <c r="L1529" s="41">
        <v>230</v>
      </c>
      <c r="M1529" s="44">
        <v>0</v>
      </c>
      <c r="N1529" s="13">
        <v>0</v>
      </c>
      <c r="O1529" s="13">
        <v>0</v>
      </c>
      <c r="P1529" s="22">
        <v>0</v>
      </c>
      <c r="Q1529" s="22">
        <v>0</v>
      </c>
      <c r="R1529" s="14">
        <v>0</v>
      </c>
      <c r="S1529" s="22">
        <v>92</v>
      </c>
      <c r="T1529" s="22">
        <v>1</v>
      </c>
      <c r="U1529" s="22">
        <v>430</v>
      </c>
      <c r="V1529" s="22"/>
      <c r="W1529" s="22">
        <v>80</v>
      </c>
      <c r="X1529" s="22">
        <v>53</v>
      </c>
      <c r="Y1529" s="14">
        <v>430</v>
      </c>
      <c r="Z1529" s="10">
        <v>80</v>
      </c>
      <c r="AA1529" s="22">
        <v>53</v>
      </c>
      <c r="AB1529" s="22">
        <v>148.30000000000001</v>
      </c>
      <c r="AC1529" s="22">
        <v>5.2237255277827934E-3</v>
      </c>
      <c r="AD1529" s="42">
        <v>8.7000000000000001E-4</v>
      </c>
      <c r="AE1529" s="22">
        <v>1576</v>
      </c>
      <c r="AF1529" s="22">
        <v>2.2151513084284785E-2</v>
      </c>
      <c r="AG1529" s="22">
        <v>9.6310926453412114E-4</v>
      </c>
      <c r="AH1529" s="22">
        <v>0</v>
      </c>
      <c r="AI1529" s="22">
        <v>0</v>
      </c>
      <c r="AJ1529" s="22">
        <v>0</v>
      </c>
      <c r="AK1529" s="22">
        <v>0</v>
      </c>
      <c r="AL1529" s="45">
        <v>0</v>
      </c>
      <c r="AM1529" s="45">
        <v>0</v>
      </c>
      <c r="AN1529" s="45">
        <v>0</v>
      </c>
      <c r="AO1529" s="45">
        <v>0</v>
      </c>
      <c r="AP1529" s="45">
        <v>0</v>
      </c>
      <c r="AQ1529" s="45">
        <v>0</v>
      </c>
      <c r="AR1529" s="45">
        <v>0</v>
      </c>
      <c r="AS1529" s="45" t="s">
        <v>4445</v>
      </c>
      <c r="AT1529" s="45" t="s">
        <v>4445</v>
      </c>
      <c r="AU1529" s="45">
        <v>2.2151513084284782E-2</v>
      </c>
      <c r="AV1529" s="10">
        <v>27.307990690457718</v>
      </c>
      <c r="AW1529" s="10">
        <v>27.307990690457718</v>
      </c>
      <c r="AX1529" s="17">
        <v>0</v>
      </c>
    </row>
    <row r="1530" spans="1:50" x14ac:dyDescent="0.25">
      <c r="A1530" s="22" t="s">
        <v>8</v>
      </c>
      <c r="B1530" s="22" t="s">
        <v>3946</v>
      </c>
      <c r="C1530" s="22" t="s">
        <v>32</v>
      </c>
      <c r="D1530" s="22">
        <v>5215</v>
      </c>
      <c r="E1530" s="22" t="s">
        <v>169</v>
      </c>
      <c r="F1530" s="43">
        <v>3.1481000000000002E-2</v>
      </c>
      <c r="G1530" s="43">
        <v>35.946079561360001</v>
      </c>
      <c r="H1530" s="43">
        <v>1.7437499999999999</v>
      </c>
      <c r="I1530" s="9">
        <v>0</v>
      </c>
      <c r="J1530" s="9">
        <v>1.7437499999999999</v>
      </c>
      <c r="K1530" s="11">
        <v>6.4962121212121221E-2</v>
      </c>
      <c r="L1530" s="41">
        <v>1257</v>
      </c>
      <c r="M1530" s="44">
        <v>0</v>
      </c>
      <c r="N1530" s="13">
        <v>0</v>
      </c>
      <c r="O1530" s="13">
        <v>0</v>
      </c>
      <c r="P1530" s="22">
        <v>0</v>
      </c>
      <c r="Q1530" s="22">
        <v>0</v>
      </c>
      <c r="R1530" s="14">
        <v>0</v>
      </c>
      <c r="S1530" s="22">
        <v>99</v>
      </c>
      <c r="T1530" s="22">
        <v>0.96274573693928533</v>
      </c>
      <c r="U1530" s="22">
        <v>2209</v>
      </c>
      <c r="V1530" s="22"/>
      <c r="W1530" s="22">
        <v>400</v>
      </c>
      <c r="X1530" s="22">
        <v>265</v>
      </c>
      <c r="Y1530" s="14">
        <v>2209</v>
      </c>
      <c r="Z1530" s="10">
        <v>400</v>
      </c>
      <c r="AA1530" s="22">
        <v>265</v>
      </c>
      <c r="AB1530" s="22">
        <v>746.81</v>
      </c>
      <c r="AC1530" s="22">
        <v>8.757839626505555E-4</v>
      </c>
      <c r="AD1530" s="42">
        <v>7.2999999999999996E-4</v>
      </c>
      <c r="AE1530" s="22">
        <v>1577</v>
      </c>
      <c r="AF1530" s="22">
        <v>3.8469865288359363E-2</v>
      </c>
      <c r="AG1530" s="22">
        <v>9.6174663220898403E-4</v>
      </c>
      <c r="AH1530" s="22">
        <v>0</v>
      </c>
      <c r="AI1530" s="22">
        <v>0</v>
      </c>
      <c r="AJ1530" s="22">
        <v>0</v>
      </c>
      <c r="AK1530" s="22">
        <v>0</v>
      </c>
      <c r="AL1530" s="45">
        <v>0</v>
      </c>
      <c r="AM1530" s="45">
        <v>0</v>
      </c>
      <c r="AN1530" s="45">
        <v>0</v>
      </c>
      <c r="AO1530" s="45">
        <v>0</v>
      </c>
      <c r="AP1530" s="45">
        <v>0</v>
      </c>
      <c r="AQ1530" s="45">
        <v>0</v>
      </c>
      <c r="AR1530" s="45">
        <v>0</v>
      </c>
      <c r="AS1530" s="45" t="s">
        <v>4445</v>
      </c>
      <c r="AT1530" s="45" t="s">
        <v>4445</v>
      </c>
      <c r="AU1530" s="45">
        <v>3.8469865288359363E-2</v>
      </c>
      <c r="AV1530" s="10">
        <v>229.39068100358423</v>
      </c>
      <c r="AW1530" s="10">
        <v>229.39068100358423</v>
      </c>
      <c r="AX1530" s="17">
        <v>0</v>
      </c>
    </row>
    <row r="1531" spans="1:50" x14ac:dyDescent="0.25">
      <c r="A1531" s="22" t="s">
        <v>1672</v>
      </c>
      <c r="B1531" s="22" t="s">
        <v>3957</v>
      </c>
      <c r="C1531" s="22" t="s">
        <v>1831</v>
      </c>
      <c r="D1531" s="22">
        <v>371</v>
      </c>
      <c r="E1531" s="22" t="s">
        <v>2069</v>
      </c>
      <c r="F1531" s="43">
        <v>0.448299</v>
      </c>
      <c r="G1531" s="43">
        <v>456.13529114884</v>
      </c>
      <c r="H1531" s="43">
        <v>17.158522727272729</v>
      </c>
      <c r="I1531" s="9">
        <v>0</v>
      </c>
      <c r="J1531" s="9">
        <v>17.158522727272729</v>
      </c>
      <c r="K1531" s="11">
        <v>0</v>
      </c>
      <c r="L1531" s="41">
        <v>370</v>
      </c>
      <c r="M1531" s="44">
        <v>0</v>
      </c>
      <c r="N1531" s="13">
        <v>0</v>
      </c>
      <c r="O1531" s="13">
        <v>0</v>
      </c>
      <c r="P1531" s="22">
        <v>0</v>
      </c>
      <c r="Q1531" s="22">
        <v>0</v>
      </c>
      <c r="R1531" s="14">
        <v>0</v>
      </c>
      <c r="S1531" s="22">
        <v>295</v>
      </c>
      <c r="T1531" s="22">
        <v>1</v>
      </c>
      <c r="U1531" s="22">
        <v>684</v>
      </c>
      <c r="V1531" s="22"/>
      <c r="W1531" s="22">
        <v>125</v>
      </c>
      <c r="X1531" s="22">
        <v>83</v>
      </c>
      <c r="Y1531" s="14">
        <v>684</v>
      </c>
      <c r="Z1531" s="10">
        <v>125</v>
      </c>
      <c r="AA1531" s="22">
        <v>83</v>
      </c>
      <c r="AB1531" s="22">
        <v>232.81</v>
      </c>
      <c r="AC1531" s="22">
        <v>9.8282024806915693E-4</v>
      </c>
      <c r="AD1531" s="42">
        <v>2.5999999999999998E-4</v>
      </c>
      <c r="AE1531" s="22">
        <v>1578</v>
      </c>
      <c r="AF1531" s="22">
        <v>0.17089184822655207</v>
      </c>
      <c r="AG1531" s="22">
        <v>9.54703062718168E-4</v>
      </c>
      <c r="AH1531" s="22">
        <v>0</v>
      </c>
      <c r="AI1531" s="22">
        <v>0</v>
      </c>
      <c r="AJ1531" s="22">
        <v>0</v>
      </c>
      <c r="AK1531" s="22">
        <v>0</v>
      </c>
      <c r="AL1531" s="45">
        <v>0</v>
      </c>
      <c r="AM1531" s="45">
        <v>0</v>
      </c>
      <c r="AN1531" s="45">
        <v>0</v>
      </c>
      <c r="AO1531" s="45">
        <v>0</v>
      </c>
      <c r="AP1531" s="45">
        <v>0</v>
      </c>
      <c r="AQ1531" s="45">
        <v>0</v>
      </c>
      <c r="AR1531" s="45">
        <v>0</v>
      </c>
      <c r="AS1531" s="45" t="s">
        <v>4445</v>
      </c>
      <c r="AT1531" s="45" t="s">
        <v>4445</v>
      </c>
      <c r="AU1531" s="45">
        <v>0.17089184822655207</v>
      </c>
      <c r="AV1531" s="10">
        <v>7.285009437398589</v>
      </c>
      <c r="AW1531" s="10">
        <v>7.285009437398589</v>
      </c>
      <c r="AX1531" s="17">
        <v>0</v>
      </c>
    </row>
    <row r="1532" spans="1:50" x14ac:dyDescent="0.25">
      <c r="A1532" s="22" t="s">
        <v>2195</v>
      </c>
      <c r="B1532" s="22" t="s">
        <v>3962</v>
      </c>
      <c r="C1532" s="22" t="s">
        <v>2203</v>
      </c>
      <c r="D1532" s="22">
        <v>4005</v>
      </c>
      <c r="E1532" s="22" t="s">
        <v>2291</v>
      </c>
      <c r="F1532" s="43">
        <v>0.14362</v>
      </c>
      <c r="G1532" s="43">
        <v>160.53072099004001</v>
      </c>
      <c r="H1532" s="43">
        <v>8.6123106060606069</v>
      </c>
      <c r="I1532" s="9">
        <v>0</v>
      </c>
      <c r="J1532" s="9">
        <v>8.6123106060606069</v>
      </c>
      <c r="K1532" s="11">
        <v>0</v>
      </c>
      <c r="L1532" s="41">
        <v>3390</v>
      </c>
      <c r="M1532" s="44">
        <v>0</v>
      </c>
      <c r="N1532" s="13">
        <v>0</v>
      </c>
      <c r="O1532" s="13">
        <v>0</v>
      </c>
      <c r="P1532" s="22">
        <v>0</v>
      </c>
      <c r="Q1532" s="22">
        <v>0</v>
      </c>
      <c r="R1532" s="14">
        <v>0</v>
      </c>
      <c r="S1532" s="22">
        <v>248</v>
      </c>
      <c r="T1532" s="22">
        <v>1</v>
      </c>
      <c r="U1532" s="22">
        <v>6168</v>
      </c>
      <c r="V1532" s="22"/>
      <c r="W1532" s="22">
        <v>1114</v>
      </c>
      <c r="X1532" s="22">
        <v>735</v>
      </c>
      <c r="Y1532" s="14">
        <v>6168</v>
      </c>
      <c r="Z1532" s="10">
        <v>1114</v>
      </c>
      <c r="AA1532" s="22">
        <v>735</v>
      </c>
      <c r="AB1532" s="22">
        <v>2081.3000000000002</v>
      </c>
      <c r="AC1532" s="22">
        <v>8.946574158158224E-4</v>
      </c>
      <c r="AD1532" s="42">
        <v>2.0699999999999998E-3</v>
      </c>
      <c r="AE1532" s="22">
        <v>1579</v>
      </c>
      <c r="AF1532" s="22">
        <v>9.1626186478331512E-2</v>
      </c>
      <c r="AG1532" s="22">
        <v>9.5443944248261995E-4</v>
      </c>
      <c r="AH1532" s="22">
        <v>0</v>
      </c>
      <c r="AI1532" s="22">
        <v>0</v>
      </c>
      <c r="AJ1532" s="22">
        <v>0</v>
      </c>
      <c r="AK1532" s="22">
        <v>0</v>
      </c>
      <c r="AL1532" s="45">
        <v>0</v>
      </c>
      <c r="AM1532" s="45">
        <v>0</v>
      </c>
      <c r="AN1532" s="45">
        <v>0</v>
      </c>
      <c r="AO1532" s="45">
        <v>0</v>
      </c>
      <c r="AP1532" s="45">
        <v>0</v>
      </c>
      <c r="AQ1532" s="45">
        <v>0</v>
      </c>
      <c r="AR1532" s="45">
        <v>0</v>
      </c>
      <c r="AS1532" s="45" t="s">
        <v>4445</v>
      </c>
      <c r="AT1532" s="45" t="s">
        <v>4445</v>
      </c>
      <c r="AU1532" s="45">
        <v>9.1626186478331512E-2</v>
      </c>
      <c r="AV1532" s="10">
        <v>129.3497240120511</v>
      </c>
      <c r="AW1532" s="10">
        <v>129.3497240120511</v>
      </c>
      <c r="AX1532" s="17">
        <v>0</v>
      </c>
    </row>
    <row r="1533" spans="1:50" x14ac:dyDescent="0.25">
      <c r="A1533" s="22" t="s">
        <v>2906</v>
      </c>
      <c r="B1533" s="22" t="s">
        <v>3954</v>
      </c>
      <c r="C1533" s="22" t="s">
        <v>3526</v>
      </c>
      <c r="D1533" s="22">
        <v>3384</v>
      </c>
      <c r="E1533" s="22" t="s">
        <v>3527</v>
      </c>
      <c r="F1533" s="43">
        <v>5.22E-4</v>
      </c>
      <c r="G1533" s="43">
        <v>11.87042628995</v>
      </c>
      <c r="H1533" s="43">
        <v>0.47462121212121211</v>
      </c>
      <c r="I1533" s="9">
        <v>0</v>
      </c>
      <c r="J1533" s="9">
        <v>0.47462121212121211</v>
      </c>
      <c r="K1533" s="11">
        <v>0</v>
      </c>
      <c r="L1533" s="41">
        <v>24</v>
      </c>
      <c r="M1533" s="44">
        <v>0</v>
      </c>
      <c r="N1533" s="13">
        <v>0</v>
      </c>
      <c r="O1533" s="13">
        <v>0</v>
      </c>
      <c r="P1533" s="22">
        <v>0</v>
      </c>
      <c r="Q1533" s="22">
        <v>0</v>
      </c>
      <c r="R1533" s="14">
        <v>0</v>
      </c>
      <c r="S1533" s="22">
        <v>15</v>
      </c>
      <c r="T1533" s="22">
        <v>1</v>
      </c>
      <c r="U1533" s="22">
        <v>56</v>
      </c>
      <c r="V1533" s="22"/>
      <c r="W1533" s="22">
        <v>12</v>
      </c>
      <c r="X1533" s="22">
        <v>9</v>
      </c>
      <c r="Y1533" s="14">
        <v>56</v>
      </c>
      <c r="Z1533" s="10">
        <v>12</v>
      </c>
      <c r="AA1533" s="22">
        <v>9</v>
      </c>
      <c r="AB1533" s="22">
        <v>21.48</v>
      </c>
      <c r="AC1533" s="22">
        <v>4.3974831842555398E-5</v>
      </c>
      <c r="AD1533" s="42">
        <v>0</v>
      </c>
      <c r="AE1533" s="22">
        <v>1580</v>
      </c>
      <c r="AF1533" s="22">
        <v>9.5184250704853602E-4</v>
      </c>
      <c r="AG1533" s="22">
        <v>9.5184250704853602E-4</v>
      </c>
      <c r="AH1533" s="22">
        <v>0</v>
      </c>
      <c r="AI1533" s="22">
        <v>0</v>
      </c>
      <c r="AJ1533" s="22">
        <v>0</v>
      </c>
      <c r="AK1533" s="22">
        <v>0</v>
      </c>
      <c r="AL1533" s="45">
        <v>0</v>
      </c>
      <c r="AM1533" s="45">
        <v>0</v>
      </c>
      <c r="AN1533" s="45">
        <v>0</v>
      </c>
      <c r="AO1533" s="45">
        <v>0</v>
      </c>
      <c r="AP1533" s="45">
        <v>0</v>
      </c>
      <c r="AQ1533" s="45">
        <v>0</v>
      </c>
      <c r="AR1533" s="45">
        <v>0</v>
      </c>
      <c r="AS1533" s="45" t="s">
        <v>4445</v>
      </c>
      <c r="AT1533" s="45" t="s">
        <v>4445</v>
      </c>
      <c r="AU1533" s="45">
        <v>9.5184250704853602E-4</v>
      </c>
      <c r="AV1533" s="10">
        <v>25.283320031923385</v>
      </c>
      <c r="AW1533" s="10">
        <v>25.283320031923385</v>
      </c>
      <c r="AX1533" s="17">
        <v>0</v>
      </c>
    </row>
    <row r="1534" spans="1:50" x14ac:dyDescent="0.25">
      <c r="A1534" s="22" t="s">
        <v>8</v>
      </c>
      <c r="B1534" s="22" t="s">
        <v>3946</v>
      </c>
      <c r="C1534" s="22" t="s">
        <v>102</v>
      </c>
      <c r="D1534" s="22">
        <v>5304</v>
      </c>
      <c r="E1534" s="22" t="s">
        <v>103</v>
      </c>
      <c r="F1534" s="43">
        <v>0.15020500000000001</v>
      </c>
      <c r="G1534" s="43">
        <v>178.92268961257</v>
      </c>
      <c r="H1534" s="43">
        <v>8.2043560606060613</v>
      </c>
      <c r="I1534" s="9">
        <v>0</v>
      </c>
      <c r="J1534" s="9">
        <v>8.2043560606060613</v>
      </c>
      <c r="K1534" s="11">
        <v>0</v>
      </c>
      <c r="L1534" s="41">
        <v>3164</v>
      </c>
      <c r="M1534" s="44">
        <v>0</v>
      </c>
      <c r="N1534" s="13">
        <v>0</v>
      </c>
      <c r="O1534" s="13">
        <v>0</v>
      </c>
      <c r="P1534" s="22">
        <v>0</v>
      </c>
      <c r="Q1534" s="22">
        <v>0</v>
      </c>
      <c r="R1534" s="14">
        <v>0</v>
      </c>
      <c r="S1534" s="22">
        <v>213</v>
      </c>
      <c r="T1534" s="22">
        <v>1</v>
      </c>
      <c r="U1534" s="22">
        <v>5758</v>
      </c>
      <c r="V1534" s="22"/>
      <c r="W1534" s="22">
        <v>1040</v>
      </c>
      <c r="X1534" s="22">
        <v>686</v>
      </c>
      <c r="Y1534" s="14">
        <v>5758</v>
      </c>
      <c r="Z1534" s="10">
        <v>1040</v>
      </c>
      <c r="AA1534" s="22">
        <v>686</v>
      </c>
      <c r="AB1534" s="22">
        <v>1943.02</v>
      </c>
      <c r="AC1534" s="22">
        <v>8.3949665816697818E-4</v>
      </c>
      <c r="AD1534" s="42">
        <v>1.82E-3</v>
      </c>
      <c r="AE1534" s="22">
        <v>1581</v>
      </c>
      <c r="AF1534" s="22">
        <v>0.10235052740390269</v>
      </c>
      <c r="AG1534" s="22">
        <v>9.3899566425598797E-4</v>
      </c>
      <c r="AH1534" s="22">
        <v>0</v>
      </c>
      <c r="AI1534" s="22">
        <v>0</v>
      </c>
      <c r="AJ1534" s="22">
        <v>0</v>
      </c>
      <c r="AK1534" s="22">
        <v>0</v>
      </c>
      <c r="AL1534" s="45">
        <v>0</v>
      </c>
      <c r="AM1534" s="45">
        <v>0</v>
      </c>
      <c r="AN1534" s="45">
        <v>0</v>
      </c>
      <c r="AO1534" s="45">
        <v>0</v>
      </c>
      <c r="AP1534" s="45">
        <v>0</v>
      </c>
      <c r="AQ1534" s="45">
        <v>0</v>
      </c>
      <c r="AR1534" s="45">
        <v>0</v>
      </c>
      <c r="AS1534" s="45" t="s">
        <v>4445</v>
      </c>
      <c r="AT1534" s="45" t="s">
        <v>4445</v>
      </c>
      <c r="AU1534" s="45">
        <v>0.10235052740390269</v>
      </c>
      <c r="AV1534" s="10">
        <v>126.76192894572819</v>
      </c>
      <c r="AW1534" s="10">
        <v>126.76192894572819</v>
      </c>
      <c r="AX1534" s="17">
        <v>0</v>
      </c>
    </row>
    <row r="1535" spans="1:50" x14ac:dyDescent="0.25">
      <c r="A1535" s="22" t="s">
        <v>964</v>
      </c>
      <c r="B1535" s="22" t="s">
        <v>3952</v>
      </c>
      <c r="C1535" s="22" t="s">
        <v>1178</v>
      </c>
      <c r="D1535" s="22">
        <v>2551</v>
      </c>
      <c r="E1535" s="22" t="s">
        <v>1608</v>
      </c>
      <c r="F1535" s="43">
        <v>2.3703020000000001</v>
      </c>
      <c r="G1535" s="43">
        <v>427.15667264670998</v>
      </c>
      <c r="H1535" s="43">
        <v>18.196401515151514</v>
      </c>
      <c r="I1535" s="9">
        <v>0</v>
      </c>
      <c r="J1535" s="9">
        <v>18.196401515151514</v>
      </c>
      <c r="K1535" s="11">
        <v>0</v>
      </c>
      <c r="L1535" s="41">
        <v>5527</v>
      </c>
      <c r="M1535" s="44">
        <v>0</v>
      </c>
      <c r="N1535" s="13">
        <v>0</v>
      </c>
      <c r="O1535" s="13">
        <v>0</v>
      </c>
      <c r="P1535" s="22">
        <v>0</v>
      </c>
      <c r="Q1535" s="22">
        <v>0</v>
      </c>
      <c r="R1535" s="14">
        <v>0</v>
      </c>
      <c r="S1535" s="22">
        <v>260</v>
      </c>
      <c r="T1535" s="22">
        <v>1</v>
      </c>
      <c r="U1535" s="22">
        <v>10049</v>
      </c>
      <c r="V1535" s="22"/>
      <c r="W1535" s="22">
        <v>1814</v>
      </c>
      <c r="X1535" s="22">
        <v>1196</v>
      </c>
      <c r="Y1535" s="14">
        <v>10049</v>
      </c>
      <c r="Z1535" s="10">
        <v>1814</v>
      </c>
      <c r="AA1535" s="22">
        <v>1196</v>
      </c>
      <c r="AB1535" s="22">
        <v>3389.59</v>
      </c>
      <c r="AC1535" s="22">
        <v>5.5490225291655792E-3</v>
      </c>
      <c r="AD1535" s="42">
        <v>2.0930000000000001E-2</v>
      </c>
      <c r="AE1535" s="22">
        <v>1582</v>
      </c>
      <c r="AF1535" s="22">
        <v>5.6299880654185383E-2</v>
      </c>
      <c r="AG1535" s="22">
        <v>9.3833134423642304E-4</v>
      </c>
      <c r="AH1535" s="22">
        <v>0</v>
      </c>
      <c r="AI1535" s="22">
        <v>0</v>
      </c>
      <c r="AJ1535" s="22">
        <v>0</v>
      </c>
      <c r="AK1535" s="22">
        <v>0</v>
      </c>
      <c r="AL1535" s="45">
        <v>0</v>
      </c>
      <c r="AM1535" s="45">
        <v>0</v>
      </c>
      <c r="AN1535" s="45">
        <v>0</v>
      </c>
      <c r="AO1535" s="45">
        <v>0</v>
      </c>
      <c r="AP1535" s="45">
        <v>0</v>
      </c>
      <c r="AQ1535" s="45">
        <v>0</v>
      </c>
      <c r="AR1535" s="45">
        <v>0</v>
      </c>
      <c r="AS1535" s="45" t="s">
        <v>4445</v>
      </c>
      <c r="AT1535" s="45" t="s">
        <v>4442</v>
      </c>
      <c r="AU1535" s="45">
        <v>5.6299880654185383E-2</v>
      </c>
      <c r="AV1535" s="10">
        <v>99.690040280191937</v>
      </c>
      <c r="AW1535" s="10">
        <v>99.690040280191937</v>
      </c>
      <c r="AX1535" s="17">
        <v>0</v>
      </c>
    </row>
    <row r="1536" spans="1:50" x14ac:dyDescent="0.25">
      <c r="A1536" s="22" t="s">
        <v>8</v>
      </c>
      <c r="B1536" s="22" t="s">
        <v>3946</v>
      </c>
      <c r="C1536" s="22" t="s">
        <v>39</v>
      </c>
      <c r="D1536" s="22">
        <v>714</v>
      </c>
      <c r="E1536" s="22" t="s">
        <v>162</v>
      </c>
      <c r="F1536" s="43">
        <v>0.29615799999999998</v>
      </c>
      <c r="G1536" s="43">
        <v>299.28986856547999</v>
      </c>
      <c r="H1536" s="43">
        <v>13.630113636363637</v>
      </c>
      <c r="I1536" s="9">
        <v>0</v>
      </c>
      <c r="J1536" s="9">
        <v>13.630113636363637</v>
      </c>
      <c r="K1536" s="11">
        <v>0</v>
      </c>
      <c r="L1536" s="41">
        <v>4582</v>
      </c>
      <c r="M1536" s="44">
        <v>0</v>
      </c>
      <c r="N1536" s="13">
        <v>0</v>
      </c>
      <c r="O1536" s="13">
        <v>0</v>
      </c>
      <c r="P1536" s="22">
        <v>0</v>
      </c>
      <c r="Q1536" s="22">
        <v>0</v>
      </c>
      <c r="R1536" s="14">
        <v>0</v>
      </c>
      <c r="S1536" s="22">
        <v>545</v>
      </c>
      <c r="T1536" s="22">
        <v>1</v>
      </c>
      <c r="U1536" s="22">
        <v>8333</v>
      </c>
      <c r="V1536" s="22"/>
      <c r="W1536" s="22">
        <v>1505</v>
      </c>
      <c r="X1536" s="22">
        <v>992</v>
      </c>
      <c r="Y1536" s="14">
        <v>8333</v>
      </c>
      <c r="Z1536" s="10">
        <v>1505</v>
      </c>
      <c r="AA1536" s="22">
        <v>992</v>
      </c>
      <c r="AB1536" s="22">
        <v>2811.82</v>
      </c>
      <c r="AC1536" s="22">
        <v>9.8953566794462077E-4</v>
      </c>
      <c r="AD1536" s="42">
        <v>3.0999999999999999E-3</v>
      </c>
      <c r="AE1536" s="22">
        <v>1583</v>
      </c>
      <c r="AF1536" s="22">
        <v>0.23793122652166881</v>
      </c>
      <c r="AG1536" s="22">
        <v>9.3306363341830905E-4</v>
      </c>
      <c r="AH1536" s="22">
        <v>0</v>
      </c>
      <c r="AI1536" s="22">
        <v>0</v>
      </c>
      <c r="AJ1536" s="22">
        <v>0</v>
      </c>
      <c r="AK1536" s="22">
        <v>0</v>
      </c>
      <c r="AL1536" s="45">
        <v>0</v>
      </c>
      <c r="AM1536" s="45">
        <v>0</v>
      </c>
      <c r="AN1536" s="45">
        <v>0</v>
      </c>
      <c r="AO1536" s="45">
        <v>0</v>
      </c>
      <c r="AP1536" s="45">
        <v>0</v>
      </c>
      <c r="AQ1536" s="45">
        <v>0</v>
      </c>
      <c r="AR1536" s="45">
        <v>0</v>
      </c>
      <c r="AS1536" s="45" t="s">
        <v>4445</v>
      </c>
      <c r="AT1536" s="45" t="s">
        <v>4445</v>
      </c>
      <c r="AU1536" s="45">
        <v>0.23793122652166881</v>
      </c>
      <c r="AV1536" s="10">
        <v>110.41727458418441</v>
      </c>
      <c r="AW1536" s="10">
        <v>110.41727458418441</v>
      </c>
      <c r="AX1536" s="17">
        <v>0</v>
      </c>
    </row>
    <row r="1537" spans="1:50" x14ac:dyDescent="0.25">
      <c r="A1537" s="22" t="s">
        <v>2195</v>
      </c>
      <c r="B1537" s="22" t="s">
        <v>3962</v>
      </c>
      <c r="C1537" s="22" t="s">
        <v>2198</v>
      </c>
      <c r="D1537" s="22">
        <v>3057</v>
      </c>
      <c r="E1537" s="22" t="s">
        <v>2350</v>
      </c>
      <c r="F1537" s="43">
        <v>0.121549</v>
      </c>
      <c r="G1537" s="43">
        <v>146.37414003593</v>
      </c>
      <c r="H1537" s="43">
        <v>4.9926136363636369</v>
      </c>
      <c r="I1537" s="9">
        <v>0</v>
      </c>
      <c r="J1537" s="9">
        <v>4.9926136363636369</v>
      </c>
      <c r="K1537" s="11">
        <v>2.6151515151515157</v>
      </c>
      <c r="L1537" s="41">
        <v>2357</v>
      </c>
      <c r="M1537" s="44">
        <v>201</v>
      </c>
      <c r="N1537" s="13">
        <v>201</v>
      </c>
      <c r="O1537" s="13">
        <v>107</v>
      </c>
      <c r="P1537" s="22">
        <v>5</v>
      </c>
      <c r="Q1537" s="22">
        <v>5</v>
      </c>
      <c r="R1537" s="14">
        <v>0</v>
      </c>
      <c r="S1537" s="22">
        <v>254</v>
      </c>
      <c r="T1537" s="22">
        <v>0.47619589545161412</v>
      </c>
      <c r="U1537" s="22">
        <v>2245</v>
      </c>
      <c r="V1537" s="22"/>
      <c r="W1537" s="22">
        <v>571</v>
      </c>
      <c r="X1537" s="22">
        <v>351</v>
      </c>
      <c r="Y1537" s="14">
        <v>2044</v>
      </c>
      <c r="Z1537" s="10">
        <v>566</v>
      </c>
      <c r="AA1537" s="22">
        <v>346</v>
      </c>
      <c r="AB1537" s="22">
        <v>959.38</v>
      </c>
      <c r="AC1537" s="22">
        <v>8.3039941324446892E-4</v>
      </c>
      <c r="AD1537" s="42">
        <v>9.7999999999999997E-4</v>
      </c>
      <c r="AE1537" s="22">
        <v>1584</v>
      </c>
      <c r="AF1537" s="22">
        <v>7.8260912838702887E-2</v>
      </c>
      <c r="AG1537" s="22">
        <v>9.3167753379408197E-4</v>
      </c>
      <c r="AH1537" s="22">
        <v>0</v>
      </c>
      <c r="AI1537" s="22">
        <v>0</v>
      </c>
      <c r="AJ1537" s="22">
        <v>0</v>
      </c>
      <c r="AK1537" s="22">
        <v>0</v>
      </c>
      <c r="AL1537" s="45">
        <v>0</v>
      </c>
      <c r="AM1537" s="45">
        <v>0</v>
      </c>
      <c r="AN1537" s="45">
        <v>0</v>
      </c>
      <c r="AO1537" s="45">
        <v>0</v>
      </c>
      <c r="AP1537" s="45">
        <v>0</v>
      </c>
      <c r="AQ1537" s="45">
        <v>0</v>
      </c>
      <c r="AR1537" s="45">
        <v>0</v>
      </c>
      <c r="AS1537" s="45" t="s">
        <v>4445</v>
      </c>
      <c r="AT1537" s="45" t="s">
        <v>4445</v>
      </c>
      <c r="AU1537" s="45">
        <v>7.8260912838702887E-2</v>
      </c>
      <c r="AV1537" s="10">
        <v>113.36747467850232</v>
      </c>
      <c r="AW1537" s="10">
        <v>114.36895413679298</v>
      </c>
      <c r="AX1537" s="17">
        <v>0</v>
      </c>
    </row>
    <row r="1538" spans="1:50" x14ac:dyDescent="0.25">
      <c r="A1538" s="22" t="s">
        <v>964</v>
      </c>
      <c r="B1538" s="22" t="s">
        <v>3952</v>
      </c>
      <c r="C1538" s="22" t="s">
        <v>1058</v>
      </c>
      <c r="D1538" s="22">
        <v>7397</v>
      </c>
      <c r="E1538" s="22" t="s">
        <v>1059</v>
      </c>
      <c r="F1538" s="43">
        <v>2.0386999999999999E-2</v>
      </c>
      <c r="G1538" s="43">
        <v>41.378084117139998</v>
      </c>
      <c r="H1538" s="43">
        <v>1.8910984848484849</v>
      </c>
      <c r="I1538" s="9">
        <v>6.3636363636363644E-2</v>
      </c>
      <c r="J1538" s="9">
        <v>1.8274621212121211</v>
      </c>
      <c r="K1538" s="11">
        <v>1.8910984848484849</v>
      </c>
      <c r="L1538" s="41">
        <v>1026</v>
      </c>
      <c r="M1538" s="44">
        <v>297</v>
      </c>
      <c r="N1538" s="13">
        <v>297</v>
      </c>
      <c r="O1538" s="13">
        <v>159</v>
      </c>
      <c r="P1538" s="22">
        <v>69</v>
      </c>
      <c r="Q1538" s="22">
        <v>1</v>
      </c>
      <c r="R1538" s="14">
        <v>0</v>
      </c>
      <c r="S1538" s="22">
        <v>131</v>
      </c>
      <c r="T1538" s="22">
        <v>0</v>
      </c>
      <c r="U1538" s="22">
        <v>297</v>
      </c>
      <c r="V1538" s="22"/>
      <c r="W1538" s="22">
        <v>297</v>
      </c>
      <c r="X1538" s="22">
        <v>159</v>
      </c>
      <c r="Y1538" s="14">
        <v>0</v>
      </c>
      <c r="Z1538" s="10">
        <v>228</v>
      </c>
      <c r="AA1538" s="22">
        <v>158</v>
      </c>
      <c r="AB1538" s="22">
        <v>312.36</v>
      </c>
      <c r="AC1538" s="22">
        <v>4.9270043393708299E-4</v>
      </c>
      <c r="AD1538" s="42">
        <v>2.3000000000000001E-4</v>
      </c>
      <c r="AE1538" s="22">
        <v>1585</v>
      </c>
      <c r="AF1538" s="22">
        <v>3.2497729470222135E-2</v>
      </c>
      <c r="AG1538" s="22">
        <v>9.2850655629206098E-4</v>
      </c>
      <c r="AH1538" s="22">
        <v>0</v>
      </c>
      <c r="AI1538" s="22">
        <v>0</v>
      </c>
      <c r="AJ1538" s="22">
        <v>0</v>
      </c>
      <c r="AK1538" s="22">
        <v>0</v>
      </c>
      <c r="AL1538" s="45">
        <v>0</v>
      </c>
      <c r="AM1538" s="45">
        <v>0</v>
      </c>
      <c r="AN1538" s="45">
        <v>0</v>
      </c>
      <c r="AO1538" s="45">
        <v>0</v>
      </c>
      <c r="AP1538" s="45">
        <v>0</v>
      </c>
      <c r="AQ1538" s="45">
        <v>0</v>
      </c>
      <c r="AR1538" s="45">
        <v>0</v>
      </c>
      <c r="AS1538" s="45" t="s">
        <v>4445</v>
      </c>
      <c r="AT1538" s="45" t="s">
        <v>4445</v>
      </c>
      <c r="AU1538" s="45">
        <v>3.1404165413938243E-2</v>
      </c>
      <c r="AV1538" s="10">
        <v>124.76318789511868</v>
      </c>
      <c r="AW1538" s="10">
        <v>157.05157736604906</v>
      </c>
      <c r="AX1538" s="17">
        <v>3.3650475713570362E-2</v>
      </c>
    </row>
    <row r="1539" spans="1:50" x14ac:dyDescent="0.25">
      <c r="A1539" s="22" t="s">
        <v>2195</v>
      </c>
      <c r="B1539" s="22" t="s">
        <v>3962</v>
      </c>
      <c r="C1539" s="22" t="s">
        <v>2779</v>
      </c>
      <c r="D1539" s="22">
        <v>5738</v>
      </c>
      <c r="E1539" s="22" t="s">
        <v>2833</v>
      </c>
      <c r="F1539" s="43">
        <v>0.89411499999999999</v>
      </c>
      <c r="G1539" s="43">
        <v>521.13136064604998</v>
      </c>
      <c r="H1539" s="43">
        <v>23.940719696969698</v>
      </c>
      <c r="I1539" s="9">
        <v>0</v>
      </c>
      <c r="J1539" s="9">
        <v>23.940719696969698</v>
      </c>
      <c r="K1539" s="11">
        <v>0</v>
      </c>
      <c r="L1539" s="41">
        <v>155</v>
      </c>
      <c r="M1539" s="44">
        <v>0</v>
      </c>
      <c r="N1539" s="13">
        <v>0</v>
      </c>
      <c r="O1539" s="13">
        <v>0</v>
      </c>
      <c r="P1539" s="22">
        <v>0</v>
      </c>
      <c r="Q1539" s="22">
        <v>0</v>
      </c>
      <c r="R1539" s="14">
        <v>0</v>
      </c>
      <c r="S1539" s="22">
        <v>334</v>
      </c>
      <c r="T1539" s="22">
        <v>1</v>
      </c>
      <c r="U1539" s="22">
        <v>294</v>
      </c>
      <c r="V1539" s="22"/>
      <c r="W1539" s="22">
        <v>55</v>
      </c>
      <c r="X1539" s="22">
        <v>37</v>
      </c>
      <c r="Y1539" s="14">
        <v>294</v>
      </c>
      <c r="Z1539" s="10">
        <v>55</v>
      </c>
      <c r="AA1539" s="22">
        <v>37</v>
      </c>
      <c r="AB1539" s="22">
        <v>101.81</v>
      </c>
      <c r="AC1539" s="22">
        <v>1.7157190442186395E-3</v>
      </c>
      <c r="AD1539" s="42">
        <v>2.0000000000000001E-4</v>
      </c>
      <c r="AE1539" s="22">
        <v>1586</v>
      </c>
      <c r="AF1539" s="22">
        <v>4.6138520149959297E-3</v>
      </c>
      <c r="AG1539" s="22">
        <v>9.2277040299918595E-4</v>
      </c>
      <c r="AH1539" s="22">
        <v>0</v>
      </c>
      <c r="AI1539" s="22">
        <v>0</v>
      </c>
      <c r="AJ1539" s="22">
        <v>0</v>
      </c>
      <c r="AK1539" s="22">
        <v>0</v>
      </c>
      <c r="AL1539" s="45">
        <v>0</v>
      </c>
      <c r="AM1539" s="45">
        <v>0</v>
      </c>
      <c r="AN1539" s="45">
        <v>0</v>
      </c>
      <c r="AO1539" s="45">
        <v>0</v>
      </c>
      <c r="AP1539" s="45">
        <v>0</v>
      </c>
      <c r="AQ1539" s="45">
        <v>0</v>
      </c>
      <c r="AR1539" s="45">
        <v>0</v>
      </c>
      <c r="AS1539" s="45" t="s">
        <v>4445</v>
      </c>
      <c r="AT1539" s="45" t="s">
        <v>4445</v>
      </c>
      <c r="AU1539" s="45">
        <v>4.6138520149959297E-3</v>
      </c>
      <c r="AV1539" s="10">
        <v>2.2973411282603018</v>
      </c>
      <c r="AW1539" s="10">
        <v>2.2973411282603018</v>
      </c>
      <c r="AX1539" s="17">
        <v>0</v>
      </c>
    </row>
    <row r="1540" spans="1:50" x14ac:dyDescent="0.25">
      <c r="A1540" s="22" t="s">
        <v>8</v>
      </c>
      <c r="B1540" s="22" t="s">
        <v>3946</v>
      </c>
      <c r="C1540" s="22" t="s">
        <v>132</v>
      </c>
      <c r="D1540" s="22">
        <v>4045</v>
      </c>
      <c r="E1540" s="22" t="s">
        <v>209</v>
      </c>
      <c r="F1540" s="43">
        <v>0.20042599999999999</v>
      </c>
      <c r="G1540" s="43">
        <v>171.56172703228</v>
      </c>
      <c r="H1540" s="43">
        <v>7.9704545454545457</v>
      </c>
      <c r="I1540" s="9">
        <v>0</v>
      </c>
      <c r="J1540" s="9">
        <v>7.9704545454545457</v>
      </c>
      <c r="K1540" s="11">
        <v>6.175568181818182</v>
      </c>
      <c r="L1540" s="41">
        <v>4572</v>
      </c>
      <c r="M1540" s="44">
        <v>137</v>
      </c>
      <c r="N1540" s="13">
        <v>131</v>
      </c>
      <c r="O1540" s="13">
        <v>121</v>
      </c>
      <c r="P1540" s="22">
        <v>1</v>
      </c>
      <c r="Q1540" s="22">
        <v>1</v>
      </c>
      <c r="R1540" s="14">
        <v>0</v>
      </c>
      <c r="S1540" s="22">
        <v>622</v>
      </c>
      <c r="T1540" s="22">
        <v>0.22519247219846017</v>
      </c>
      <c r="U1540" s="22">
        <v>2009</v>
      </c>
      <c r="V1540" s="22"/>
      <c r="W1540" s="22">
        <v>469</v>
      </c>
      <c r="X1540" s="22">
        <v>344</v>
      </c>
      <c r="Y1540" s="14">
        <v>1872</v>
      </c>
      <c r="Z1540" s="10">
        <v>468</v>
      </c>
      <c r="AA1540" s="22">
        <v>343</v>
      </c>
      <c r="AB1540" s="22">
        <v>809.64</v>
      </c>
      <c r="AC1540" s="22">
        <v>1.1682442434395E-3</v>
      </c>
      <c r="AD1540" s="42">
        <v>1.14E-3</v>
      </c>
      <c r="AE1540" s="22">
        <v>1587</v>
      </c>
      <c r="AF1540" s="22">
        <v>0.13184078884175085</v>
      </c>
      <c r="AG1540" s="22">
        <v>9.2196355833392199E-4</v>
      </c>
      <c r="AH1540" s="22">
        <v>0</v>
      </c>
      <c r="AI1540" s="22">
        <v>1</v>
      </c>
      <c r="AJ1540" s="22">
        <v>1</v>
      </c>
      <c r="AK1540" s="22">
        <v>0</v>
      </c>
      <c r="AL1540" s="45">
        <v>0</v>
      </c>
      <c r="AM1540" s="45">
        <v>0</v>
      </c>
      <c r="AN1540" s="45">
        <v>0</v>
      </c>
      <c r="AO1540" s="45">
        <v>0</v>
      </c>
      <c r="AP1540" s="45">
        <v>0</v>
      </c>
      <c r="AQ1540" s="45">
        <v>0</v>
      </c>
      <c r="AR1540" s="45">
        <v>0</v>
      </c>
      <c r="AS1540" s="45" t="s">
        <v>4445</v>
      </c>
      <c r="AT1540" s="45" t="s">
        <v>4445</v>
      </c>
      <c r="AU1540" s="45">
        <v>0.13184078884175085</v>
      </c>
      <c r="AV1540" s="10">
        <v>58.716852010265185</v>
      </c>
      <c r="AW1540" s="10">
        <v>58.842315369261478</v>
      </c>
      <c r="AX1540" s="17">
        <v>0</v>
      </c>
    </row>
    <row r="1541" spans="1:50" x14ac:dyDescent="0.25">
      <c r="A1541" s="22" t="s">
        <v>1672</v>
      </c>
      <c r="B1541" s="22" t="s">
        <v>3951</v>
      </c>
      <c r="C1541" s="22" t="s">
        <v>1762</v>
      </c>
      <c r="D1541" s="22">
        <v>3689</v>
      </c>
      <c r="E1541" s="22" t="s">
        <v>2154</v>
      </c>
      <c r="F1541" s="43">
        <v>0.20227300000000001</v>
      </c>
      <c r="G1541" s="43">
        <v>207.36562281325001</v>
      </c>
      <c r="H1541" s="43">
        <v>7.6494318181818182</v>
      </c>
      <c r="I1541" s="9">
        <v>0</v>
      </c>
      <c r="J1541" s="9">
        <v>7.6494318181818182</v>
      </c>
      <c r="K1541" s="11">
        <v>0</v>
      </c>
      <c r="L1541" s="41">
        <v>228</v>
      </c>
      <c r="M1541" s="44">
        <v>0</v>
      </c>
      <c r="N1541" s="13">
        <v>0</v>
      </c>
      <c r="O1541" s="13">
        <v>0</v>
      </c>
      <c r="P1541" s="22">
        <v>0</v>
      </c>
      <c r="Q1541" s="22">
        <v>0</v>
      </c>
      <c r="R1541" s="14">
        <v>0</v>
      </c>
      <c r="S1541" s="22">
        <v>172</v>
      </c>
      <c r="T1541" s="22">
        <v>1</v>
      </c>
      <c r="U1541" s="22">
        <v>426</v>
      </c>
      <c r="V1541" s="22"/>
      <c r="W1541" s="22">
        <v>79</v>
      </c>
      <c r="X1541" s="22">
        <v>53</v>
      </c>
      <c r="Y1541" s="14">
        <v>426</v>
      </c>
      <c r="Z1541" s="10">
        <v>79</v>
      </c>
      <c r="AA1541" s="22">
        <v>53</v>
      </c>
      <c r="AB1541" s="22">
        <v>146.57</v>
      </c>
      <c r="AC1541" s="22">
        <v>9.7544133524081597E-4</v>
      </c>
      <c r="AD1541" s="42">
        <v>1.6000000000000001E-4</v>
      </c>
      <c r="AE1541" s="22">
        <v>1588</v>
      </c>
      <c r="AF1541" s="22">
        <v>2.8431273543147794E-2</v>
      </c>
      <c r="AG1541" s="22">
        <v>9.1713785623057402E-4</v>
      </c>
      <c r="AH1541" s="22">
        <v>0</v>
      </c>
      <c r="AI1541" s="22">
        <v>0</v>
      </c>
      <c r="AJ1541" s="22">
        <v>0</v>
      </c>
      <c r="AK1541" s="22">
        <v>0</v>
      </c>
      <c r="AL1541" s="45">
        <v>0</v>
      </c>
      <c r="AM1541" s="45">
        <v>0</v>
      </c>
      <c r="AN1541" s="45">
        <v>0</v>
      </c>
      <c r="AO1541" s="45">
        <v>0</v>
      </c>
      <c r="AP1541" s="45">
        <v>0</v>
      </c>
      <c r="AQ1541" s="45">
        <v>0</v>
      </c>
      <c r="AR1541" s="45">
        <v>0</v>
      </c>
      <c r="AS1541" s="45" t="s">
        <v>4445</v>
      </c>
      <c r="AT1541" s="45" t="s">
        <v>4445</v>
      </c>
      <c r="AU1541" s="45">
        <v>2.8431273543147794E-2</v>
      </c>
      <c r="AV1541" s="10">
        <v>10.32756443586125</v>
      </c>
      <c r="AW1541" s="10">
        <v>10.32756443586125</v>
      </c>
      <c r="AX1541" s="17">
        <v>0</v>
      </c>
    </row>
    <row r="1542" spans="1:50" x14ac:dyDescent="0.25">
      <c r="A1542" s="22" t="s">
        <v>964</v>
      </c>
      <c r="B1542" s="22" t="s">
        <v>3948</v>
      </c>
      <c r="C1542" s="22" t="s">
        <v>1001</v>
      </c>
      <c r="D1542" s="22">
        <v>1084</v>
      </c>
      <c r="E1542" s="22" t="s">
        <v>1031</v>
      </c>
      <c r="F1542" s="43">
        <v>0.30624800000000002</v>
      </c>
      <c r="G1542" s="43">
        <v>326.54769490671998</v>
      </c>
      <c r="H1542" s="43">
        <v>16.195075757575758</v>
      </c>
      <c r="I1542" s="9">
        <v>0</v>
      </c>
      <c r="J1542" s="9">
        <v>16.195075757575758</v>
      </c>
      <c r="K1542" s="11">
        <v>0</v>
      </c>
      <c r="L1542" s="41">
        <v>7909</v>
      </c>
      <c r="M1542" s="44">
        <v>0</v>
      </c>
      <c r="N1542" s="13">
        <v>0</v>
      </c>
      <c r="O1542" s="13">
        <v>0</v>
      </c>
      <c r="P1542" s="22">
        <v>0</v>
      </c>
      <c r="Q1542" s="22">
        <v>0</v>
      </c>
      <c r="R1542" s="14">
        <v>0</v>
      </c>
      <c r="S1542" s="22">
        <v>339</v>
      </c>
      <c r="T1542" s="22">
        <v>1</v>
      </c>
      <c r="U1542" s="22">
        <v>14375</v>
      </c>
      <c r="V1542" s="22"/>
      <c r="W1542" s="22">
        <v>2594</v>
      </c>
      <c r="X1542" s="22">
        <v>1710</v>
      </c>
      <c r="Y1542" s="14">
        <v>14375</v>
      </c>
      <c r="Z1542" s="10">
        <v>2594</v>
      </c>
      <c r="AA1542" s="22">
        <v>1710</v>
      </c>
      <c r="AB1542" s="22">
        <v>4847.53</v>
      </c>
      <c r="AC1542" s="22">
        <v>9.3783543652782889E-4</v>
      </c>
      <c r="AD1542" s="42">
        <v>5.0600000000000003E-3</v>
      </c>
      <c r="AE1542" s="22">
        <v>1589</v>
      </c>
      <c r="AF1542" s="22">
        <v>0.2205427819868564</v>
      </c>
      <c r="AG1542" s="22">
        <v>9.113338098630429E-4</v>
      </c>
      <c r="AH1542" s="22">
        <v>0</v>
      </c>
      <c r="AI1542" s="22">
        <v>0</v>
      </c>
      <c r="AJ1542" s="22">
        <v>0</v>
      </c>
      <c r="AK1542" s="22">
        <v>0</v>
      </c>
      <c r="AL1542" s="45">
        <v>0</v>
      </c>
      <c r="AM1542" s="45">
        <v>0</v>
      </c>
      <c r="AN1542" s="45">
        <v>0</v>
      </c>
      <c r="AO1542" s="45">
        <v>0</v>
      </c>
      <c r="AP1542" s="45">
        <v>0</v>
      </c>
      <c r="AQ1542" s="45">
        <v>0</v>
      </c>
      <c r="AR1542" s="45">
        <v>0</v>
      </c>
      <c r="AS1542" s="45" t="s">
        <v>4445</v>
      </c>
      <c r="AT1542" s="45" t="s">
        <v>4444</v>
      </c>
      <c r="AU1542" s="45">
        <v>0.2205427819868564</v>
      </c>
      <c r="AV1542" s="10">
        <v>160.17214360893462</v>
      </c>
      <c r="AW1542" s="10">
        <v>160.17214360893462</v>
      </c>
      <c r="AX1542" s="17">
        <v>0</v>
      </c>
    </row>
    <row r="1543" spans="1:50" x14ac:dyDescent="0.25">
      <c r="A1543" s="22" t="s">
        <v>2195</v>
      </c>
      <c r="B1543" s="22" t="s">
        <v>3956</v>
      </c>
      <c r="C1543" s="22" t="s">
        <v>2450</v>
      </c>
      <c r="D1543" s="22">
        <v>4688</v>
      </c>
      <c r="E1543" s="22" t="s">
        <v>2644</v>
      </c>
      <c r="F1543" s="43">
        <v>0.33047700000000002</v>
      </c>
      <c r="G1543" s="43">
        <v>400.28600999574002</v>
      </c>
      <c r="H1543" s="43">
        <v>18.558522727272727</v>
      </c>
      <c r="I1543" s="9">
        <v>0</v>
      </c>
      <c r="J1543" s="9">
        <v>18.558522727272727</v>
      </c>
      <c r="K1543" s="11">
        <v>0</v>
      </c>
      <c r="L1543" s="41">
        <v>825</v>
      </c>
      <c r="M1543" s="44">
        <v>0</v>
      </c>
      <c r="N1543" s="13">
        <v>0</v>
      </c>
      <c r="O1543" s="13">
        <v>0</v>
      </c>
      <c r="P1543" s="22">
        <v>0</v>
      </c>
      <c r="Q1543" s="22">
        <v>0</v>
      </c>
      <c r="R1543" s="14">
        <v>0</v>
      </c>
      <c r="S1543" s="22">
        <v>302</v>
      </c>
      <c r="T1543" s="22">
        <v>1</v>
      </c>
      <c r="U1543" s="22">
        <v>1510</v>
      </c>
      <c r="V1543" s="22"/>
      <c r="W1543" s="22">
        <v>274</v>
      </c>
      <c r="X1543" s="22">
        <v>182</v>
      </c>
      <c r="Y1543" s="14">
        <v>1510</v>
      </c>
      <c r="Z1543" s="10">
        <v>274</v>
      </c>
      <c r="AA1543" s="22">
        <v>182</v>
      </c>
      <c r="AB1543" s="22">
        <v>511.28</v>
      </c>
      <c r="AC1543" s="22">
        <v>8.2560217381446102E-4</v>
      </c>
      <c r="AD1543" s="42">
        <v>4.6999999999999999E-4</v>
      </c>
      <c r="AE1543" s="22">
        <v>1590</v>
      </c>
      <c r="AF1543" s="22">
        <v>0.11803390668685994</v>
      </c>
      <c r="AG1543" s="22">
        <v>9.0795312836046101E-4</v>
      </c>
      <c r="AH1543" s="22">
        <v>0</v>
      </c>
      <c r="AI1543" s="22">
        <v>0</v>
      </c>
      <c r="AJ1543" s="22">
        <v>0</v>
      </c>
      <c r="AK1543" s="22">
        <v>0</v>
      </c>
      <c r="AL1543" s="45">
        <v>0</v>
      </c>
      <c r="AM1543" s="45">
        <v>0</v>
      </c>
      <c r="AN1543" s="45">
        <v>0</v>
      </c>
      <c r="AO1543" s="45">
        <v>0</v>
      </c>
      <c r="AP1543" s="45">
        <v>0</v>
      </c>
      <c r="AQ1543" s="45">
        <v>0</v>
      </c>
      <c r="AR1543" s="45">
        <v>0</v>
      </c>
      <c r="AS1543" s="45" t="s">
        <v>4445</v>
      </c>
      <c r="AT1543" s="45" t="s">
        <v>4445</v>
      </c>
      <c r="AU1543" s="45">
        <v>0.11803390668685994</v>
      </c>
      <c r="AV1543" s="10">
        <v>14.764106175182929</v>
      </c>
      <c r="AW1543" s="10">
        <v>14.764106175182929</v>
      </c>
      <c r="AX1543" s="17">
        <v>0</v>
      </c>
    </row>
    <row r="1544" spans="1:50" x14ac:dyDescent="0.25">
      <c r="A1544" s="22" t="s">
        <v>964</v>
      </c>
      <c r="B1544" s="22" t="s">
        <v>3948</v>
      </c>
      <c r="C1544" s="22" t="s">
        <v>998</v>
      </c>
      <c r="D1544" s="22">
        <v>1531</v>
      </c>
      <c r="E1544" s="22" t="s">
        <v>1060</v>
      </c>
      <c r="F1544" s="43">
        <v>0.179508</v>
      </c>
      <c r="G1544" s="43">
        <v>264.94554433426998</v>
      </c>
      <c r="H1544" s="43">
        <v>12.454924242424243</v>
      </c>
      <c r="I1544" s="9">
        <v>7.5757575757575768E-4</v>
      </c>
      <c r="J1544" s="9">
        <v>12.453977272727274</v>
      </c>
      <c r="K1544" s="11">
        <v>0.17992424242424243</v>
      </c>
      <c r="L1544" s="41">
        <v>4321</v>
      </c>
      <c r="M1544" s="44">
        <v>39</v>
      </c>
      <c r="N1544" s="13">
        <v>39</v>
      </c>
      <c r="O1544" s="13">
        <v>1</v>
      </c>
      <c r="P1544" s="22">
        <v>21</v>
      </c>
      <c r="Q1544" s="22">
        <v>0</v>
      </c>
      <c r="R1544" s="14">
        <v>0</v>
      </c>
      <c r="S1544" s="22">
        <v>312</v>
      </c>
      <c r="T1544" s="22">
        <v>0.98555396733675982</v>
      </c>
      <c r="U1544" s="22">
        <v>7785</v>
      </c>
      <c r="V1544" s="22"/>
      <c r="W1544" s="22">
        <v>1438</v>
      </c>
      <c r="X1544" s="22">
        <v>923</v>
      </c>
      <c r="Y1544" s="14">
        <v>7746</v>
      </c>
      <c r="Z1544" s="10">
        <v>1417</v>
      </c>
      <c r="AA1544" s="22">
        <v>923</v>
      </c>
      <c r="AB1544" s="22">
        <v>2638.43</v>
      </c>
      <c r="AC1544" s="22">
        <v>6.775279065403824E-4</v>
      </c>
      <c r="AD1544" s="42">
        <v>2E-3</v>
      </c>
      <c r="AE1544" s="22">
        <v>1591</v>
      </c>
      <c r="AF1544" s="22">
        <v>0.17610130192509199</v>
      </c>
      <c r="AG1544" s="22">
        <v>9.07738669716969E-4</v>
      </c>
      <c r="AH1544" s="22">
        <v>0</v>
      </c>
      <c r="AI1544" s="22">
        <v>0</v>
      </c>
      <c r="AJ1544" s="22">
        <v>0</v>
      </c>
      <c r="AK1544" s="22">
        <v>0</v>
      </c>
      <c r="AL1544" s="45">
        <v>0</v>
      </c>
      <c r="AM1544" s="45">
        <v>0</v>
      </c>
      <c r="AN1544" s="45">
        <v>0</v>
      </c>
      <c r="AO1544" s="45">
        <v>0</v>
      </c>
      <c r="AP1544" s="45">
        <v>0</v>
      </c>
      <c r="AQ1544" s="45">
        <v>0</v>
      </c>
      <c r="AR1544" s="45">
        <v>0</v>
      </c>
      <c r="AS1544" s="45" t="s">
        <v>4445</v>
      </c>
      <c r="AT1544" s="45" t="s">
        <v>4445</v>
      </c>
      <c r="AU1544" s="45">
        <v>0.17608791263477808</v>
      </c>
      <c r="AV1544" s="10">
        <v>113.77891327159085</v>
      </c>
      <c r="AW1544" s="10">
        <v>115.45634256865667</v>
      </c>
      <c r="AX1544" s="17">
        <v>6.0825400687327035E-5</v>
      </c>
    </row>
    <row r="1545" spans="1:50" x14ac:dyDescent="0.25">
      <c r="A1545" s="22" t="s">
        <v>539</v>
      </c>
      <c r="B1545" s="22" t="s">
        <v>3949</v>
      </c>
      <c r="C1545" s="22" t="s">
        <v>825</v>
      </c>
      <c r="D1545" s="22">
        <v>9481</v>
      </c>
      <c r="E1545" s="22" t="s">
        <v>933</v>
      </c>
      <c r="F1545" s="43">
        <v>0.182614</v>
      </c>
      <c r="G1545" s="43">
        <v>159.44919773557999</v>
      </c>
      <c r="H1545" s="43">
        <v>8.033333333333335</v>
      </c>
      <c r="I1545" s="9">
        <v>0</v>
      </c>
      <c r="J1545" s="9">
        <v>8.033333333333335</v>
      </c>
      <c r="K1545" s="11">
        <v>0</v>
      </c>
      <c r="L1545" s="41">
        <v>5116</v>
      </c>
      <c r="M1545" s="44">
        <v>0</v>
      </c>
      <c r="N1545" s="13">
        <v>0</v>
      </c>
      <c r="O1545" s="13">
        <v>0</v>
      </c>
      <c r="P1545" s="22">
        <v>0</v>
      </c>
      <c r="Q1545" s="22">
        <v>0</v>
      </c>
      <c r="R1545" s="14">
        <v>0</v>
      </c>
      <c r="S1545" s="22">
        <v>265</v>
      </c>
      <c r="T1545" s="22">
        <v>1</v>
      </c>
      <c r="U1545" s="22">
        <v>9303</v>
      </c>
      <c r="V1545" s="22"/>
      <c r="W1545" s="22">
        <v>1680</v>
      </c>
      <c r="X1545" s="22">
        <v>1107</v>
      </c>
      <c r="Y1545" s="14">
        <v>9303</v>
      </c>
      <c r="Z1545" s="10">
        <v>1680</v>
      </c>
      <c r="AA1545" s="22">
        <v>1107</v>
      </c>
      <c r="AB1545" s="22">
        <v>3138.87</v>
      </c>
      <c r="AC1545" s="22">
        <v>1.1452801431013468E-3</v>
      </c>
      <c r="AD1545" s="42">
        <v>4.0000000000000001E-3</v>
      </c>
      <c r="AE1545" s="22">
        <v>1592</v>
      </c>
      <c r="AF1545" s="22">
        <v>8.4148773036805763E-2</v>
      </c>
      <c r="AG1545" s="22">
        <v>8.9519971315750815E-4</v>
      </c>
      <c r="AH1545" s="22">
        <v>0</v>
      </c>
      <c r="AI1545" s="22">
        <v>0</v>
      </c>
      <c r="AJ1545" s="22">
        <v>0</v>
      </c>
      <c r="AK1545" s="22">
        <v>0</v>
      </c>
      <c r="AL1545" s="45">
        <v>0</v>
      </c>
      <c r="AM1545" s="45">
        <v>0</v>
      </c>
      <c r="AN1545" s="45">
        <v>0</v>
      </c>
      <c r="AO1545" s="45">
        <v>0</v>
      </c>
      <c r="AP1545" s="45">
        <v>0</v>
      </c>
      <c r="AQ1545" s="45">
        <v>0</v>
      </c>
      <c r="AR1545" s="45">
        <v>0</v>
      </c>
      <c r="AS1545" s="45" t="s">
        <v>4445</v>
      </c>
      <c r="AT1545" s="45" t="s">
        <v>4445</v>
      </c>
      <c r="AU1545" s="45">
        <v>8.4148773036805763E-2</v>
      </c>
      <c r="AV1545" s="10">
        <v>209.12863070539416</v>
      </c>
      <c r="AW1545" s="10">
        <v>209.12863070539416</v>
      </c>
      <c r="AX1545" s="17">
        <v>0</v>
      </c>
    </row>
    <row r="1546" spans="1:50" x14ac:dyDescent="0.25">
      <c r="A1546" s="22" t="s">
        <v>539</v>
      </c>
      <c r="B1546" s="22" t="s">
        <v>3949</v>
      </c>
      <c r="C1546" s="22" t="s">
        <v>799</v>
      </c>
      <c r="D1546" s="22">
        <v>8645</v>
      </c>
      <c r="E1546" s="22" t="s">
        <v>850</v>
      </c>
      <c r="F1546" s="43">
        <v>0.135101</v>
      </c>
      <c r="G1546" s="43">
        <v>149.82325404469</v>
      </c>
      <c r="H1546" s="43">
        <v>7.194886363636364</v>
      </c>
      <c r="I1546" s="9">
        <v>0</v>
      </c>
      <c r="J1546" s="9">
        <v>7.194886363636364</v>
      </c>
      <c r="K1546" s="11">
        <v>0</v>
      </c>
      <c r="L1546" s="41">
        <v>3103</v>
      </c>
      <c r="M1546" s="44">
        <v>0</v>
      </c>
      <c r="N1546" s="13">
        <v>0</v>
      </c>
      <c r="O1546" s="13">
        <v>0</v>
      </c>
      <c r="P1546" s="22">
        <v>0</v>
      </c>
      <c r="Q1546" s="22">
        <v>0</v>
      </c>
      <c r="R1546" s="14">
        <v>0</v>
      </c>
      <c r="S1546" s="22">
        <v>174</v>
      </c>
      <c r="T1546" s="22">
        <v>1</v>
      </c>
      <c r="U1546" s="22">
        <v>5647</v>
      </c>
      <c r="V1546" s="22"/>
      <c r="W1546" s="22">
        <v>1020</v>
      </c>
      <c r="X1546" s="22">
        <v>673</v>
      </c>
      <c r="Y1546" s="14">
        <v>5647</v>
      </c>
      <c r="Z1546" s="10">
        <v>1020</v>
      </c>
      <c r="AA1546" s="22">
        <v>673</v>
      </c>
      <c r="AB1546" s="22">
        <v>1905.63</v>
      </c>
      <c r="AC1546" s="22">
        <v>9.0173585443352748E-4</v>
      </c>
      <c r="AD1546" s="42">
        <v>1.91E-3</v>
      </c>
      <c r="AE1546" s="22">
        <v>1593</v>
      </c>
      <c r="AF1546" s="22">
        <v>8.2307056568440465E-2</v>
      </c>
      <c r="AG1546" s="22">
        <v>8.9464191922217901E-4</v>
      </c>
      <c r="AH1546" s="22">
        <v>0</v>
      </c>
      <c r="AI1546" s="22">
        <v>0</v>
      </c>
      <c r="AJ1546" s="22">
        <v>0</v>
      </c>
      <c r="AK1546" s="22">
        <v>0</v>
      </c>
      <c r="AL1546" s="45">
        <v>0</v>
      </c>
      <c r="AM1546" s="45">
        <v>0</v>
      </c>
      <c r="AN1546" s="45">
        <v>0</v>
      </c>
      <c r="AO1546" s="45">
        <v>0</v>
      </c>
      <c r="AP1546" s="45">
        <v>0</v>
      </c>
      <c r="AQ1546" s="45">
        <v>0</v>
      </c>
      <c r="AR1546" s="45">
        <v>0</v>
      </c>
      <c r="AS1546" s="45" t="s">
        <v>4445</v>
      </c>
      <c r="AT1546" s="45" t="s">
        <v>4445</v>
      </c>
      <c r="AU1546" s="45">
        <v>8.2307056568440465E-2</v>
      </c>
      <c r="AV1546" s="10">
        <v>141.76735370765221</v>
      </c>
      <c r="AW1546" s="10">
        <v>141.76735370765221</v>
      </c>
      <c r="AX1546" s="17">
        <v>0</v>
      </c>
    </row>
    <row r="1547" spans="1:50" x14ac:dyDescent="0.25">
      <c r="A1547" s="22" t="s">
        <v>8</v>
      </c>
      <c r="B1547" s="22" t="s">
        <v>3946</v>
      </c>
      <c r="C1547" s="22" t="s">
        <v>90</v>
      </c>
      <c r="D1547" s="22">
        <v>2795</v>
      </c>
      <c r="E1547" s="22" t="s">
        <v>345</v>
      </c>
      <c r="F1547" s="43">
        <v>9.3713000000000005E-2</v>
      </c>
      <c r="G1547" s="43">
        <v>173.55542083001001</v>
      </c>
      <c r="H1547" s="43">
        <v>7.2532196969696976</v>
      </c>
      <c r="I1547" s="9">
        <v>0</v>
      </c>
      <c r="J1547" s="9">
        <v>7.2532196969696976</v>
      </c>
      <c r="K1547" s="11">
        <v>0</v>
      </c>
      <c r="L1547" s="41">
        <v>1392</v>
      </c>
      <c r="M1547" s="44">
        <v>0</v>
      </c>
      <c r="N1547" s="13">
        <v>0</v>
      </c>
      <c r="O1547" s="13">
        <v>0</v>
      </c>
      <c r="P1547" s="22">
        <v>0</v>
      </c>
      <c r="Q1547" s="22">
        <v>0</v>
      </c>
      <c r="R1547" s="14">
        <v>0</v>
      </c>
      <c r="S1547" s="22">
        <v>213</v>
      </c>
      <c r="T1547" s="22">
        <v>1</v>
      </c>
      <c r="U1547" s="22">
        <v>2540</v>
      </c>
      <c r="V1547" s="22"/>
      <c r="W1547" s="22">
        <v>460</v>
      </c>
      <c r="X1547" s="22">
        <v>304</v>
      </c>
      <c r="Y1547" s="14">
        <v>2540</v>
      </c>
      <c r="Z1547" s="10">
        <v>460</v>
      </c>
      <c r="AA1547" s="22">
        <v>304</v>
      </c>
      <c r="AB1547" s="22">
        <v>858.8</v>
      </c>
      <c r="AC1547" s="22">
        <v>5.3996008624696207E-4</v>
      </c>
      <c r="AD1547" s="42">
        <v>5.1999999999999995E-4</v>
      </c>
      <c r="AE1547" s="22">
        <v>1594</v>
      </c>
      <c r="AF1547" s="22">
        <v>8.9425386778585303E-2</v>
      </c>
      <c r="AG1547" s="22">
        <v>8.9425386778585307E-4</v>
      </c>
      <c r="AH1547" s="22">
        <v>0</v>
      </c>
      <c r="AI1547" s="22">
        <v>0</v>
      </c>
      <c r="AJ1547" s="22">
        <v>0</v>
      </c>
      <c r="AK1547" s="22">
        <v>0</v>
      </c>
      <c r="AL1547" s="45">
        <v>0</v>
      </c>
      <c r="AM1547" s="45">
        <v>0</v>
      </c>
      <c r="AN1547" s="45">
        <v>0</v>
      </c>
      <c r="AO1547" s="45">
        <v>0</v>
      </c>
      <c r="AP1547" s="45">
        <v>0</v>
      </c>
      <c r="AQ1547" s="45">
        <v>0</v>
      </c>
      <c r="AR1547" s="45">
        <v>0</v>
      </c>
      <c r="AS1547" s="45" t="s">
        <v>4445</v>
      </c>
      <c r="AT1547" s="45" t="s">
        <v>4445</v>
      </c>
      <c r="AU1547" s="45">
        <v>8.9425386778585303E-2</v>
      </c>
      <c r="AV1547" s="10">
        <v>63.420111235867033</v>
      </c>
      <c r="AW1547" s="10">
        <v>63.420111235867033</v>
      </c>
      <c r="AX1547" s="17">
        <v>0</v>
      </c>
    </row>
    <row r="1548" spans="1:50" x14ac:dyDescent="0.25">
      <c r="A1548" s="22" t="s">
        <v>1672</v>
      </c>
      <c r="B1548" s="22" t="s">
        <v>3957</v>
      </c>
      <c r="C1548" s="22" t="s">
        <v>1937</v>
      </c>
      <c r="D1548" s="22">
        <v>8291</v>
      </c>
      <c r="E1548" s="22" t="s">
        <v>2007</v>
      </c>
      <c r="F1548" s="43">
        <v>5.7090000000000002E-2</v>
      </c>
      <c r="G1548" s="43">
        <v>61.712057250789996</v>
      </c>
      <c r="H1548" s="43">
        <v>5.1515151515151514</v>
      </c>
      <c r="I1548" s="9">
        <v>0</v>
      </c>
      <c r="J1548" s="9">
        <v>5.1515151515151514</v>
      </c>
      <c r="K1548" s="11">
        <v>0</v>
      </c>
      <c r="L1548" s="41">
        <v>280</v>
      </c>
      <c r="M1548" s="44">
        <v>0</v>
      </c>
      <c r="N1548" s="13">
        <v>0</v>
      </c>
      <c r="O1548" s="13">
        <v>0</v>
      </c>
      <c r="P1548" s="22">
        <v>0</v>
      </c>
      <c r="Q1548" s="22">
        <v>0</v>
      </c>
      <c r="R1548" s="14">
        <v>0</v>
      </c>
      <c r="S1548" s="22">
        <v>94</v>
      </c>
      <c r="T1548" s="22">
        <v>1</v>
      </c>
      <c r="U1548" s="22">
        <v>521</v>
      </c>
      <c r="V1548" s="22"/>
      <c r="W1548" s="22">
        <v>96</v>
      </c>
      <c r="X1548" s="22">
        <v>64</v>
      </c>
      <c r="Y1548" s="14">
        <v>521</v>
      </c>
      <c r="Z1548" s="10">
        <v>96</v>
      </c>
      <c r="AA1548" s="22">
        <v>64</v>
      </c>
      <c r="AB1548" s="22">
        <v>178.41</v>
      </c>
      <c r="AC1548" s="22">
        <v>9.2510284931830191E-4</v>
      </c>
      <c r="AD1548" s="42">
        <v>1.8000000000000001E-4</v>
      </c>
      <c r="AE1548" s="22">
        <v>1595</v>
      </c>
      <c r="AF1548" s="22">
        <v>2.667631309073952E-2</v>
      </c>
      <c r="AG1548" s="22">
        <v>8.8921043635798401E-4</v>
      </c>
      <c r="AH1548" s="22">
        <v>0</v>
      </c>
      <c r="AI1548" s="22">
        <v>0</v>
      </c>
      <c r="AJ1548" s="22">
        <v>0</v>
      </c>
      <c r="AK1548" s="22">
        <v>0</v>
      </c>
      <c r="AL1548" s="45">
        <v>0</v>
      </c>
      <c r="AM1548" s="45">
        <v>0</v>
      </c>
      <c r="AN1548" s="45">
        <v>0</v>
      </c>
      <c r="AO1548" s="45">
        <v>0</v>
      </c>
      <c r="AP1548" s="45">
        <v>0</v>
      </c>
      <c r="AQ1548" s="45">
        <v>0</v>
      </c>
      <c r="AR1548" s="45">
        <v>0</v>
      </c>
      <c r="AS1548" s="45" t="s">
        <v>4445</v>
      </c>
      <c r="AT1548" s="45" t="s">
        <v>4445</v>
      </c>
      <c r="AU1548" s="45">
        <v>2.6676313090739517E-2</v>
      </c>
      <c r="AV1548" s="10">
        <v>18.63529411764706</v>
      </c>
      <c r="AW1548" s="10">
        <v>18.63529411764706</v>
      </c>
      <c r="AX1548" s="17">
        <v>0</v>
      </c>
    </row>
    <row r="1549" spans="1:50" x14ac:dyDescent="0.25">
      <c r="A1549" s="22" t="s">
        <v>964</v>
      </c>
      <c r="B1549" s="22" t="s">
        <v>3948</v>
      </c>
      <c r="C1549" s="22" t="s">
        <v>1139</v>
      </c>
      <c r="D1549" s="22">
        <v>1670</v>
      </c>
      <c r="E1549" s="22" t="s">
        <v>1657</v>
      </c>
      <c r="F1549" s="43">
        <v>2.1970000000000002E-3</v>
      </c>
      <c r="G1549" s="43">
        <v>37.183004082700002</v>
      </c>
      <c r="H1549" s="43">
        <v>2.8373106060606061</v>
      </c>
      <c r="I1549" s="9">
        <v>0</v>
      </c>
      <c r="J1549" s="9">
        <v>2.8373106060606061</v>
      </c>
      <c r="K1549" s="11">
        <v>0</v>
      </c>
      <c r="L1549" s="41">
        <v>255</v>
      </c>
      <c r="M1549" s="44">
        <v>0</v>
      </c>
      <c r="N1549" s="13">
        <v>0</v>
      </c>
      <c r="O1549" s="13">
        <v>0</v>
      </c>
      <c r="P1549" s="22">
        <v>0</v>
      </c>
      <c r="Q1549" s="22">
        <v>0</v>
      </c>
      <c r="R1549" s="14">
        <v>0</v>
      </c>
      <c r="S1549" s="22">
        <v>89</v>
      </c>
      <c r="T1549" s="22">
        <v>1</v>
      </c>
      <c r="U1549" s="22">
        <v>475</v>
      </c>
      <c r="V1549" s="22"/>
      <c r="W1549" s="22">
        <v>88</v>
      </c>
      <c r="X1549" s="22">
        <v>59</v>
      </c>
      <c r="Y1549" s="14">
        <v>475</v>
      </c>
      <c r="Z1549" s="10">
        <v>88</v>
      </c>
      <c r="AA1549" s="22">
        <v>59</v>
      </c>
      <c r="AB1549" s="22">
        <v>163.31</v>
      </c>
      <c r="AC1549" s="22">
        <v>5.9086135028616214E-5</v>
      </c>
      <c r="AD1549" s="42">
        <v>1.0000000000000001E-5</v>
      </c>
      <c r="AE1549" s="22">
        <v>1596</v>
      </c>
      <c r="AF1549" s="22">
        <v>2.4883966484453721E-2</v>
      </c>
      <c r="AG1549" s="22">
        <v>8.8871308873049004E-4</v>
      </c>
      <c r="AH1549" s="22">
        <v>0</v>
      </c>
      <c r="AI1549" s="22">
        <v>0</v>
      </c>
      <c r="AJ1549" s="22">
        <v>0</v>
      </c>
      <c r="AK1549" s="22">
        <v>0</v>
      </c>
      <c r="AL1549" s="45">
        <v>0</v>
      </c>
      <c r="AM1549" s="45">
        <v>0</v>
      </c>
      <c r="AN1549" s="45">
        <v>0</v>
      </c>
      <c r="AO1549" s="45">
        <v>0</v>
      </c>
      <c r="AP1549" s="45">
        <v>0</v>
      </c>
      <c r="AQ1549" s="45">
        <v>0</v>
      </c>
      <c r="AR1549" s="45">
        <v>0</v>
      </c>
      <c r="AS1549" s="45" t="s">
        <v>4445</v>
      </c>
      <c r="AT1549" s="45" t="s">
        <v>4445</v>
      </c>
      <c r="AU1549" s="45">
        <v>2.4883966484453721E-2</v>
      </c>
      <c r="AV1549" s="10">
        <v>31.015286028970028</v>
      </c>
      <c r="AW1549" s="10">
        <v>31.015286028970028</v>
      </c>
      <c r="AX1549" s="17">
        <v>0</v>
      </c>
    </row>
    <row r="1550" spans="1:50" x14ac:dyDescent="0.25">
      <c r="A1550" s="22" t="s">
        <v>1672</v>
      </c>
      <c r="B1550" s="22" t="s">
        <v>3957</v>
      </c>
      <c r="C1550" s="22" t="s">
        <v>1757</v>
      </c>
      <c r="D1550" s="22">
        <v>2092</v>
      </c>
      <c r="E1550" s="22" t="s">
        <v>1758</v>
      </c>
      <c r="F1550" s="43">
        <v>0.37704199999999999</v>
      </c>
      <c r="G1550" s="43">
        <v>401.81368729645999</v>
      </c>
      <c r="H1550" s="43">
        <v>15.902272727272727</v>
      </c>
      <c r="I1550" s="9">
        <v>0</v>
      </c>
      <c r="J1550" s="9">
        <v>15.902272727272727</v>
      </c>
      <c r="K1550" s="11">
        <v>0</v>
      </c>
      <c r="L1550" s="41">
        <v>2258</v>
      </c>
      <c r="M1550" s="44">
        <v>0</v>
      </c>
      <c r="N1550" s="13">
        <v>0</v>
      </c>
      <c r="O1550" s="13">
        <v>0</v>
      </c>
      <c r="P1550" s="22">
        <v>0</v>
      </c>
      <c r="Q1550" s="22">
        <v>0</v>
      </c>
      <c r="R1550" s="14">
        <v>0</v>
      </c>
      <c r="S1550" s="22">
        <v>335</v>
      </c>
      <c r="T1550" s="22">
        <v>1</v>
      </c>
      <c r="U1550" s="22">
        <v>4113</v>
      </c>
      <c r="V1550" s="22"/>
      <c r="W1550" s="22">
        <v>744</v>
      </c>
      <c r="X1550" s="22">
        <v>491</v>
      </c>
      <c r="Y1550" s="14">
        <v>4113</v>
      </c>
      <c r="Z1550" s="10">
        <v>744</v>
      </c>
      <c r="AA1550" s="22">
        <v>491</v>
      </c>
      <c r="AB1550" s="22">
        <v>1389.45</v>
      </c>
      <c r="AC1550" s="22">
        <v>9.3835031488565662E-4</v>
      </c>
      <c r="AD1550" s="42">
        <v>1.4499999999999999E-3</v>
      </c>
      <c r="AE1550" s="22">
        <v>1597</v>
      </c>
      <c r="AF1550" s="22">
        <v>0.19900079955805772</v>
      </c>
      <c r="AG1550" s="22">
        <v>8.88396426598472E-4</v>
      </c>
      <c r="AH1550" s="22">
        <v>1</v>
      </c>
      <c r="AI1550" s="22">
        <v>0</v>
      </c>
      <c r="AJ1550" s="22">
        <v>0</v>
      </c>
      <c r="AK1550" s="22">
        <v>0</v>
      </c>
      <c r="AL1550" s="45">
        <v>0</v>
      </c>
      <c r="AM1550" s="45">
        <v>0</v>
      </c>
      <c r="AN1550" s="45">
        <v>0</v>
      </c>
      <c r="AO1550" s="45">
        <v>0</v>
      </c>
      <c r="AP1550" s="45">
        <v>0</v>
      </c>
      <c r="AQ1550" s="45">
        <v>0</v>
      </c>
      <c r="AR1550" s="45">
        <v>0</v>
      </c>
      <c r="AS1550" s="45" t="s">
        <v>4445</v>
      </c>
      <c r="AT1550" s="45" t="s">
        <v>4445</v>
      </c>
      <c r="AU1550" s="45">
        <v>0.19900079955805772</v>
      </c>
      <c r="AV1550" s="10">
        <v>46.785765327997716</v>
      </c>
      <c r="AW1550" s="10">
        <v>46.785765327997716</v>
      </c>
      <c r="AX1550" s="17">
        <v>0</v>
      </c>
    </row>
    <row r="1551" spans="1:50" x14ac:dyDescent="0.25">
      <c r="A1551" s="22" t="s">
        <v>2195</v>
      </c>
      <c r="B1551" s="22" t="s">
        <v>3956</v>
      </c>
      <c r="C1551" s="22" t="s">
        <v>2515</v>
      </c>
      <c r="D1551" s="22">
        <v>7075</v>
      </c>
      <c r="E1551" s="22" t="s">
        <v>2781</v>
      </c>
      <c r="F1551" s="43">
        <v>0.32938400000000001</v>
      </c>
      <c r="G1551" s="43">
        <v>295.86400282880999</v>
      </c>
      <c r="H1551" s="43">
        <v>14.307954545454546</v>
      </c>
      <c r="I1551" s="9">
        <v>0</v>
      </c>
      <c r="J1551" s="9">
        <v>14.307954545454546</v>
      </c>
      <c r="K1551" s="11">
        <v>0</v>
      </c>
      <c r="L1551" s="41">
        <v>94</v>
      </c>
      <c r="M1551" s="44">
        <v>0</v>
      </c>
      <c r="N1551" s="13">
        <v>0</v>
      </c>
      <c r="O1551" s="13">
        <v>0</v>
      </c>
      <c r="P1551" s="22">
        <v>0</v>
      </c>
      <c r="Q1551" s="22">
        <v>0</v>
      </c>
      <c r="R1551" s="14">
        <v>0</v>
      </c>
      <c r="S1551" s="22">
        <v>160</v>
      </c>
      <c r="T1551" s="22">
        <v>1</v>
      </c>
      <c r="U1551" s="22">
        <v>183</v>
      </c>
      <c r="V1551" s="22"/>
      <c r="W1551" s="22">
        <v>35</v>
      </c>
      <c r="X1551" s="22">
        <v>24</v>
      </c>
      <c r="Y1551" s="14">
        <v>183</v>
      </c>
      <c r="Z1551" s="10">
        <v>35</v>
      </c>
      <c r="AA1551" s="22">
        <v>24</v>
      </c>
      <c r="AB1551" s="22">
        <v>64.42</v>
      </c>
      <c r="AC1551" s="22">
        <v>1.1132952871951275E-3</v>
      </c>
      <c r="AD1551" s="42">
        <v>8.0000000000000007E-5</v>
      </c>
      <c r="AE1551" s="22">
        <v>1598</v>
      </c>
      <c r="AF1551" s="22">
        <v>3.7275273956851603E-2</v>
      </c>
      <c r="AG1551" s="22">
        <v>8.8750652278218097E-4</v>
      </c>
      <c r="AH1551" s="22">
        <v>0</v>
      </c>
      <c r="AI1551" s="22">
        <v>0</v>
      </c>
      <c r="AJ1551" s="22">
        <v>0</v>
      </c>
      <c r="AK1551" s="22">
        <v>0</v>
      </c>
      <c r="AL1551" s="45">
        <v>0</v>
      </c>
      <c r="AM1551" s="45">
        <v>0</v>
      </c>
      <c r="AN1551" s="45">
        <v>0</v>
      </c>
      <c r="AO1551" s="45">
        <v>0</v>
      </c>
      <c r="AP1551" s="45">
        <v>0</v>
      </c>
      <c r="AQ1551" s="45">
        <v>0</v>
      </c>
      <c r="AR1551" s="45">
        <v>0</v>
      </c>
      <c r="AS1551" s="45" t="s">
        <v>4445</v>
      </c>
      <c r="AT1551" s="45" t="s">
        <v>4445</v>
      </c>
      <c r="AU1551" s="45">
        <v>3.7275273956851603E-2</v>
      </c>
      <c r="AV1551" s="10">
        <v>2.4461917242474782</v>
      </c>
      <c r="AW1551" s="10">
        <v>2.4461917242474782</v>
      </c>
      <c r="AX1551" s="17">
        <v>0</v>
      </c>
    </row>
    <row r="1552" spans="1:50" x14ac:dyDescent="0.25">
      <c r="A1552" s="22" t="s">
        <v>2195</v>
      </c>
      <c r="B1552" s="22" t="s">
        <v>3962</v>
      </c>
      <c r="C1552" s="22" t="s">
        <v>2207</v>
      </c>
      <c r="D1552" s="22">
        <v>1456</v>
      </c>
      <c r="E1552" s="22" t="s">
        <v>2209</v>
      </c>
      <c r="F1552" s="43">
        <v>0.17711199999999999</v>
      </c>
      <c r="G1552" s="43">
        <v>199.53859617007001</v>
      </c>
      <c r="H1552" s="43">
        <v>9.0935606060606062</v>
      </c>
      <c r="I1552" s="9">
        <v>0</v>
      </c>
      <c r="J1552" s="9">
        <v>9.0935606060606062</v>
      </c>
      <c r="K1552" s="11">
        <v>0</v>
      </c>
      <c r="L1552" s="41">
        <v>6138</v>
      </c>
      <c r="M1552" s="44">
        <v>0</v>
      </c>
      <c r="N1552" s="13">
        <v>0</v>
      </c>
      <c r="O1552" s="13">
        <v>0</v>
      </c>
      <c r="P1552" s="22">
        <v>0</v>
      </c>
      <c r="Q1552" s="22">
        <v>0</v>
      </c>
      <c r="R1552" s="14">
        <v>0</v>
      </c>
      <c r="S1552" s="22">
        <v>296</v>
      </c>
      <c r="T1552" s="22">
        <v>1</v>
      </c>
      <c r="U1552" s="22">
        <v>11159</v>
      </c>
      <c r="V1552" s="22"/>
      <c r="W1552" s="22">
        <v>2014</v>
      </c>
      <c r="X1552" s="22">
        <v>1328</v>
      </c>
      <c r="Y1552" s="14">
        <v>11159</v>
      </c>
      <c r="Z1552" s="10">
        <v>2014</v>
      </c>
      <c r="AA1552" s="22">
        <v>1328</v>
      </c>
      <c r="AB1552" s="22">
        <v>3763.49</v>
      </c>
      <c r="AC1552" s="22">
        <v>8.8760772802593305E-4</v>
      </c>
      <c r="AD1552" s="42">
        <v>3.7200000000000002E-3</v>
      </c>
      <c r="AE1552" s="22">
        <v>1599</v>
      </c>
      <c r="AF1552" s="22">
        <v>0.12495058224245487</v>
      </c>
      <c r="AG1552" s="22">
        <v>8.8617434214506997E-4</v>
      </c>
      <c r="AH1552" s="22">
        <v>0</v>
      </c>
      <c r="AI1552" s="22">
        <v>0</v>
      </c>
      <c r="AJ1552" s="22">
        <v>0</v>
      </c>
      <c r="AK1552" s="22">
        <v>0</v>
      </c>
      <c r="AL1552" s="45">
        <v>0</v>
      </c>
      <c r="AM1552" s="45">
        <v>0</v>
      </c>
      <c r="AN1552" s="45">
        <v>0</v>
      </c>
      <c r="AO1552" s="45">
        <v>0</v>
      </c>
      <c r="AP1552" s="45">
        <v>0</v>
      </c>
      <c r="AQ1552" s="45">
        <v>0</v>
      </c>
      <c r="AR1552" s="45">
        <v>0</v>
      </c>
      <c r="AS1552" s="45" t="s">
        <v>4445</v>
      </c>
      <c r="AT1552" s="45" t="s">
        <v>4445</v>
      </c>
      <c r="AU1552" s="45">
        <v>0.12495058224245488</v>
      </c>
      <c r="AV1552" s="10">
        <v>221.47540300745615</v>
      </c>
      <c r="AW1552" s="10">
        <v>221.47540300745615</v>
      </c>
      <c r="AX1552" s="17">
        <v>0</v>
      </c>
    </row>
    <row r="1553" spans="1:50" x14ac:dyDescent="0.25">
      <c r="A1553" s="22" t="s">
        <v>2195</v>
      </c>
      <c r="B1553" s="22" t="s">
        <v>3962</v>
      </c>
      <c r="C1553" s="22" t="s">
        <v>2200</v>
      </c>
      <c r="D1553" s="22">
        <v>7660</v>
      </c>
      <c r="E1553" s="22" t="s">
        <v>2347</v>
      </c>
      <c r="F1553" s="43">
        <v>4.7273000000000003E-2</v>
      </c>
      <c r="G1553" s="43">
        <v>90.986118391420007</v>
      </c>
      <c r="H1553" s="43">
        <v>3.3573863636363641</v>
      </c>
      <c r="I1553" s="9">
        <v>0</v>
      </c>
      <c r="J1553" s="9">
        <v>3.3573863636363641</v>
      </c>
      <c r="K1553" s="11">
        <v>0</v>
      </c>
      <c r="L1553" s="41">
        <v>1599</v>
      </c>
      <c r="M1553" s="44">
        <v>0</v>
      </c>
      <c r="N1553" s="13">
        <v>0</v>
      </c>
      <c r="O1553" s="13">
        <v>0</v>
      </c>
      <c r="P1553" s="22">
        <v>0</v>
      </c>
      <c r="Q1553" s="22">
        <v>0</v>
      </c>
      <c r="R1553" s="14">
        <v>0</v>
      </c>
      <c r="S1553" s="22">
        <v>213</v>
      </c>
      <c r="T1553" s="22">
        <v>1</v>
      </c>
      <c r="U1553" s="22">
        <v>2916</v>
      </c>
      <c r="V1553" s="22"/>
      <c r="W1553" s="22">
        <v>528</v>
      </c>
      <c r="X1553" s="22">
        <v>349</v>
      </c>
      <c r="Y1553" s="14">
        <v>2916</v>
      </c>
      <c r="Z1553" s="10">
        <v>528</v>
      </c>
      <c r="AA1553" s="22">
        <v>349</v>
      </c>
      <c r="AB1553" s="22">
        <v>985.8</v>
      </c>
      <c r="AC1553" s="22">
        <v>5.1956277326429883E-4</v>
      </c>
      <c r="AD1553" s="42">
        <v>5.6999999999999998E-4</v>
      </c>
      <c r="AE1553" s="22">
        <v>1600</v>
      </c>
      <c r="AF1553" s="22">
        <v>6.0901222578524747E-2</v>
      </c>
      <c r="AG1553" s="22">
        <v>8.8262641418151804E-4</v>
      </c>
      <c r="AH1553" s="22">
        <v>0</v>
      </c>
      <c r="AI1553" s="22">
        <v>0</v>
      </c>
      <c r="AJ1553" s="22">
        <v>0</v>
      </c>
      <c r="AK1553" s="22">
        <v>0</v>
      </c>
      <c r="AL1553" s="45">
        <v>0</v>
      </c>
      <c r="AM1553" s="45">
        <v>0</v>
      </c>
      <c r="AN1553" s="45">
        <v>0</v>
      </c>
      <c r="AO1553" s="45">
        <v>0</v>
      </c>
      <c r="AP1553" s="45">
        <v>0</v>
      </c>
      <c r="AQ1553" s="45">
        <v>0</v>
      </c>
      <c r="AR1553" s="45">
        <v>0</v>
      </c>
      <c r="AS1553" s="45" t="s">
        <v>4445</v>
      </c>
      <c r="AT1553" s="45" t="s">
        <v>4445</v>
      </c>
      <c r="AU1553" s="45">
        <v>6.0901222578524747E-2</v>
      </c>
      <c r="AV1553" s="10">
        <v>157.26518869521067</v>
      </c>
      <c r="AW1553" s="10">
        <v>157.26518869521067</v>
      </c>
      <c r="AX1553" s="17">
        <v>0</v>
      </c>
    </row>
    <row r="1554" spans="1:50" x14ac:dyDescent="0.25">
      <c r="A1554" s="22" t="s">
        <v>8</v>
      </c>
      <c r="B1554" s="22" t="s">
        <v>3946</v>
      </c>
      <c r="C1554" s="22" t="s">
        <v>52</v>
      </c>
      <c r="D1554" s="22">
        <v>3103</v>
      </c>
      <c r="E1554" s="22" t="s">
        <v>231</v>
      </c>
      <c r="F1554" s="43">
        <v>0.74754699999999996</v>
      </c>
      <c r="G1554" s="43">
        <v>646.72648127778996</v>
      </c>
      <c r="H1554" s="43">
        <v>24.696590909090911</v>
      </c>
      <c r="I1554" s="9">
        <v>1.021969696969697</v>
      </c>
      <c r="J1554" s="9">
        <v>23.674810606060607</v>
      </c>
      <c r="K1554" s="11">
        <v>1.6268939393939397</v>
      </c>
      <c r="L1554" s="41">
        <v>11607</v>
      </c>
      <c r="M1554" s="44">
        <v>74</v>
      </c>
      <c r="N1554" s="13">
        <v>14</v>
      </c>
      <c r="O1554" s="13">
        <v>7</v>
      </c>
      <c r="P1554" s="22">
        <v>0</v>
      </c>
      <c r="Q1554" s="22">
        <v>0</v>
      </c>
      <c r="R1554" s="14">
        <v>0</v>
      </c>
      <c r="S1554" s="22">
        <v>1399</v>
      </c>
      <c r="T1554" s="22">
        <v>0.93412475651467042</v>
      </c>
      <c r="U1554" s="22">
        <v>19775</v>
      </c>
      <c r="V1554" s="22"/>
      <c r="W1554" s="22">
        <v>3569</v>
      </c>
      <c r="X1554" s="22">
        <v>2350</v>
      </c>
      <c r="Y1554" s="14">
        <v>19701</v>
      </c>
      <c r="Z1554" s="10">
        <v>3569</v>
      </c>
      <c r="AA1554" s="22">
        <v>2350</v>
      </c>
      <c r="AB1554" s="22">
        <v>6662.62</v>
      </c>
      <c r="AC1554" s="22">
        <v>1.1558935989802223E-3</v>
      </c>
      <c r="AD1554" s="42">
        <v>8.5800000000000008E-3</v>
      </c>
      <c r="AE1554" s="22">
        <v>1601</v>
      </c>
      <c r="AF1554" s="22">
        <v>0.39378552568453168</v>
      </c>
      <c r="AG1554" s="22">
        <v>8.8095195902579795E-4</v>
      </c>
      <c r="AH1554" s="22">
        <v>0</v>
      </c>
      <c r="AI1554" s="22">
        <v>0</v>
      </c>
      <c r="AJ1554" s="22">
        <v>0</v>
      </c>
      <c r="AK1554" s="22">
        <v>0</v>
      </c>
      <c r="AL1554" s="45">
        <v>0</v>
      </c>
      <c r="AM1554" s="45">
        <v>0</v>
      </c>
      <c r="AN1554" s="45">
        <v>0</v>
      </c>
      <c r="AO1554" s="45">
        <v>0</v>
      </c>
      <c r="AP1554" s="45">
        <v>0</v>
      </c>
      <c r="AQ1554" s="45">
        <v>0</v>
      </c>
      <c r="AR1554" s="45">
        <v>0</v>
      </c>
      <c r="AS1554" s="45" t="s">
        <v>4445</v>
      </c>
      <c r="AT1554" s="45" t="s">
        <v>4444</v>
      </c>
      <c r="AU1554" s="45">
        <v>0.37749330562695371</v>
      </c>
      <c r="AV1554" s="10">
        <v>150.75094197739253</v>
      </c>
      <c r="AW1554" s="10">
        <v>144.51387291216122</v>
      </c>
      <c r="AX1554" s="17">
        <v>4.1381002776116192E-2</v>
      </c>
    </row>
    <row r="1555" spans="1:50" x14ac:dyDescent="0.25">
      <c r="A1555" s="22" t="s">
        <v>964</v>
      </c>
      <c r="B1555" s="22" t="s">
        <v>3952</v>
      </c>
      <c r="C1555" s="22" t="s">
        <v>1092</v>
      </c>
      <c r="D1555" s="22">
        <v>296</v>
      </c>
      <c r="E1555" s="22" t="s">
        <v>1201</v>
      </c>
      <c r="F1555" s="43">
        <v>0.34211000000000003</v>
      </c>
      <c r="G1555" s="43">
        <v>253.03118284623</v>
      </c>
      <c r="H1555" s="43">
        <v>9.9056818181818187</v>
      </c>
      <c r="I1555" s="9">
        <v>6.2310606060606066E-2</v>
      </c>
      <c r="J1555" s="9">
        <v>9.8433712121212125</v>
      </c>
      <c r="K1555" s="11">
        <v>9.9018939393939416</v>
      </c>
      <c r="L1555" s="41">
        <v>5128</v>
      </c>
      <c r="M1555" s="44">
        <v>3729</v>
      </c>
      <c r="N1555" s="13">
        <v>3729</v>
      </c>
      <c r="O1555" s="13">
        <v>3260</v>
      </c>
      <c r="P1555" s="22">
        <v>45</v>
      </c>
      <c r="Q1555" s="22">
        <v>2</v>
      </c>
      <c r="R1555" s="14">
        <v>0</v>
      </c>
      <c r="S1555" s="22">
        <v>586</v>
      </c>
      <c r="T1555" s="22">
        <v>3.8239455470145955E-4</v>
      </c>
      <c r="U1555" s="22">
        <v>3733</v>
      </c>
      <c r="V1555" s="22"/>
      <c r="W1555" s="22">
        <v>3730</v>
      </c>
      <c r="X1555" s="22">
        <v>3260</v>
      </c>
      <c r="Y1555" s="14">
        <v>4</v>
      </c>
      <c r="Z1555" s="10">
        <v>3685</v>
      </c>
      <c r="AA1555" s="22">
        <v>3258</v>
      </c>
      <c r="AB1555" s="22">
        <v>5048.8100000000004</v>
      </c>
      <c r="AC1555" s="22">
        <v>1.35204679578131E-3</v>
      </c>
      <c r="AD1555" s="42">
        <v>1.0359999999999999E-2</v>
      </c>
      <c r="AE1555" s="22">
        <v>1602</v>
      </c>
      <c r="AF1555" s="22">
        <v>4.5519734897307061E-2</v>
      </c>
      <c r="AG1555" s="22">
        <v>8.7537951725590501E-4</v>
      </c>
      <c r="AH1555" s="22">
        <v>0</v>
      </c>
      <c r="AI1555" s="22">
        <v>0</v>
      </c>
      <c r="AJ1555" s="22">
        <v>0</v>
      </c>
      <c r="AK1555" s="22">
        <v>0</v>
      </c>
      <c r="AL1555" s="45">
        <v>0</v>
      </c>
      <c r="AM1555" s="45">
        <v>0</v>
      </c>
      <c r="AN1555" s="45">
        <v>0</v>
      </c>
      <c r="AO1555" s="45">
        <v>0</v>
      </c>
      <c r="AP1555" s="45">
        <v>0</v>
      </c>
      <c r="AQ1555" s="45">
        <v>0</v>
      </c>
      <c r="AR1555" s="45">
        <v>0</v>
      </c>
      <c r="AS1555" s="45" t="s">
        <v>4445</v>
      </c>
      <c r="AT1555" s="45" t="s">
        <v>4443</v>
      </c>
      <c r="AU1555" s="45">
        <v>4.5233397992767765E-2</v>
      </c>
      <c r="AV1555" s="10">
        <v>374.36361187539683</v>
      </c>
      <c r="AW1555" s="10">
        <v>376.55156590570147</v>
      </c>
      <c r="AX1555" s="17">
        <v>6.2903904248403503E-3</v>
      </c>
    </row>
    <row r="1556" spans="1:50" x14ac:dyDescent="0.25">
      <c r="A1556" s="22" t="s">
        <v>2906</v>
      </c>
      <c r="B1556" s="22" t="s">
        <v>3959</v>
      </c>
      <c r="C1556" s="22" t="s">
        <v>2939</v>
      </c>
      <c r="D1556" s="22">
        <v>5156</v>
      </c>
      <c r="E1556" s="22" t="s">
        <v>3520</v>
      </c>
      <c r="F1556" s="43">
        <v>0.14149300000000001</v>
      </c>
      <c r="G1556" s="43">
        <v>57.280630066320001</v>
      </c>
      <c r="H1556" s="43">
        <v>2.1393939393939392</v>
      </c>
      <c r="I1556" s="9">
        <v>1.956628787878788</v>
      </c>
      <c r="J1556" s="9">
        <v>0.18257575757575759</v>
      </c>
      <c r="K1556" s="11">
        <v>2.1393939393939392</v>
      </c>
      <c r="L1556" s="41">
        <v>92</v>
      </c>
      <c r="M1556" s="44">
        <v>261</v>
      </c>
      <c r="N1556" s="13">
        <v>50</v>
      </c>
      <c r="O1556" s="13">
        <v>7</v>
      </c>
      <c r="P1556" s="22">
        <v>39</v>
      </c>
      <c r="Q1556" s="22">
        <v>0</v>
      </c>
      <c r="R1556" s="14">
        <v>0</v>
      </c>
      <c r="S1556" s="22">
        <v>73</v>
      </c>
      <c r="T1556" s="22">
        <v>0</v>
      </c>
      <c r="U1556" s="22">
        <v>261</v>
      </c>
      <c r="V1556" s="22"/>
      <c r="W1556" s="22">
        <v>50</v>
      </c>
      <c r="X1556" s="22">
        <v>7</v>
      </c>
      <c r="Y1556" s="14">
        <v>0</v>
      </c>
      <c r="Z1556" s="10">
        <v>11</v>
      </c>
      <c r="AA1556" s="22">
        <v>7</v>
      </c>
      <c r="AB1556" s="22">
        <v>15.07</v>
      </c>
      <c r="AC1556" s="22">
        <v>2.4701718510459505E-3</v>
      </c>
      <c r="AD1556" s="42">
        <v>6.0000000000000002E-5</v>
      </c>
      <c r="AE1556" s="22">
        <v>1603</v>
      </c>
      <c r="AF1556" s="22">
        <v>1.13137767423873E-2</v>
      </c>
      <c r="AG1556" s="22">
        <v>8.7029051864517695E-4</v>
      </c>
      <c r="AH1556" s="22">
        <v>1</v>
      </c>
      <c r="AI1556" s="22">
        <v>0</v>
      </c>
      <c r="AJ1556" s="22">
        <v>0</v>
      </c>
      <c r="AK1556" s="22">
        <v>0</v>
      </c>
      <c r="AL1556" s="45">
        <v>0</v>
      </c>
      <c r="AM1556" s="45">
        <v>0</v>
      </c>
      <c r="AN1556" s="45">
        <v>0</v>
      </c>
      <c r="AO1556" s="45">
        <v>0</v>
      </c>
      <c r="AP1556" s="45">
        <v>0</v>
      </c>
      <c r="AQ1556" s="45">
        <v>0</v>
      </c>
      <c r="AR1556" s="45">
        <v>0</v>
      </c>
      <c r="AS1556" s="45" t="s">
        <v>4445</v>
      </c>
      <c r="AT1556" s="45" t="s">
        <v>4445</v>
      </c>
      <c r="AU1556" s="45">
        <v>9.6551706618815158E-4</v>
      </c>
      <c r="AV1556" s="10">
        <v>60.248962655601659</v>
      </c>
      <c r="AW1556" s="10">
        <v>23.371104815864026</v>
      </c>
      <c r="AX1556" s="17">
        <v>0.91457152974504263</v>
      </c>
    </row>
    <row r="1557" spans="1:50" x14ac:dyDescent="0.25">
      <c r="A1557" s="22" t="s">
        <v>539</v>
      </c>
      <c r="B1557" s="22" t="s">
        <v>3949</v>
      </c>
      <c r="C1557" s="22" t="s">
        <v>606</v>
      </c>
      <c r="D1557" s="22">
        <v>1156</v>
      </c>
      <c r="E1557" s="22" t="s">
        <v>607</v>
      </c>
      <c r="F1557" s="43">
        <v>0.55060900000000002</v>
      </c>
      <c r="G1557" s="43">
        <v>492.01874065640999</v>
      </c>
      <c r="H1557" s="43">
        <v>23.301136363636363</v>
      </c>
      <c r="I1557" s="9">
        <v>0.51742424242424245</v>
      </c>
      <c r="J1557" s="9">
        <v>22.783712121212123</v>
      </c>
      <c r="K1557" s="11">
        <v>12.907765151515152</v>
      </c>
      <c r="L1557" s="41">
        <v>15162</v>
      </c>
      <c r="M1557" s="44">
        <v>5580</v>
      </c>
      <c r="N1557" s="13">
        <v>3734</v>
      </c>
      <c r="O1557" s="13">
        <v>3162</v>
      </c>
      <c r="P1557" s="22">
        <v>154</v>
      </c>
      <c r="Q1557" s="22">
        <v>142</v>
      </c>
      <c r="R1557" s="14">
        <v>0</v>
      </c>
      <c r="S1557" s="22">
        <v>1453</v>
      </c>
      <c r="T1557" s="22">
        <v>0.44604567991546773</v>
      </c>
      <c r="U1557" s="22">
        <v>17867</v>
      </c>
      <c r="V1557" s="22"/>
      <c r="W1557" s="22">
        <v>5951</v>
      </c>
      <c r="X1557" s="22">
        <v>4623</v>
      </c>
      <c r="Y1557" s="14">
        <v>12287</v>
      </c>
      <c r="Z1557" s="10">
        <v>5797</v>
      </c>
      <c r="AA1557" s="22">
        <v>4481</v>
      </c>
      <c r="AB1557" s="22">
        <v>9047.7199999999993</v>
      </c>
      <c r="AC1557" s="22">
        <v>1.1190813570747811E-3</v>
      </c>
      <c r="AD1557" s="42">
        <v>1.349E-2</v>
      </c>
      <c r="AE1557" s="22">
        <v>1604</v>
      </c>
      <c r="AF1557" s="22">
        <v>0.32810509768967377</v>
      </c>
      <c r="AG1557" s="22">
        <v>8.6800290394093587E-4</v>
      </c>
      <c r="AH1557" s="22">
        <v>0</v>
      </c>
      <c r="AI1557" s="22">
        <v>0</v>
      </c>
      <c r="AJ1557" s="22">
        <v>0</v>
      </c>
      <c r="AK1557" s="22">
        <v>0</v>
      </c>
      <c r="AL1557" s="45">
        <v>0</v>
      </c>
      <c r="AM1557" s="45">
        <v>0</v>
      </c>
      <c r="AN1557" s="45">
        <v>0</v>
      </c>
      <c r="AO1557" s="45">
        <v>0</v>
      </c>
      <c r="AP1557" s="45">
        <v>0</v>
      </c>
      <c r="AQ1557" s="45">
        <v>0</v>
      </c>
      <c r="AR1557" s="45">
        <v>0</v>
      </c>
      <c r="AS1557" s="45" t="s">
        <v>4445</v>
      </c>
      <c r="AT1557" s="45" t="s">
        <v>4443</v>
      </c>
      <c r="AU1557" s="45">
        <v>0.32081920703789629</v>
      </c>
      <c r="AV1557" s="10">
        <v>254.43615022693643</v>
      </c>
      <c r="AW1557" s="10">
        <v>255.39526944647648</v>
      </c>
      <c r="AX1557" s="17">
        <v>2.2205966024546862E-2</v>
      </c>
    </row>
    <row r="1558" spans="1:50" x14ac:dyDescent="0.25">
      <c r="A1558" s="22" t="s">
        <v>8</v>
      </c>
      <c r="B1558" s="22" t="s">
        <v>3946</v>
      </c>
      <c r="C1558" s="22" t="s">
        <v>438</v>
      </c>
      <c r="D1558" s="22">
        <v>6048</v>
      </c>
      <c r="E1558" s="22" t="s">
        <v>473</v>
      </c>
      <c r="F1558" s="43">
        <v>0.364541</v>
      </c>
      <c r="G1558" s="43">
        <v>426.89842047229001</v>
      </c>
      <c r="H1558" s="43">
        <v>16.169507575757578</v>
      </c>
      <c r="I1558" s="9">
        <v>0</v>
      </c>
      <c r="J1558" s="9">
        <v>16.169507575757578</v>
      </c>
      <c r="K1558" s="11">
        <v>0</v>
      </c>
      <c r="L1558" s="41">
        <v>7430</v>
      </c>
      <c r="M1558" s="44">
        <v>0</v>
      </c>
      <c r="N1558" s="13">
        <v>0</v>
      </c>
      <c r="O1558" s="13">
        <v>0</v>
      </c>
      <c r="P1558" s="22">
        <v>0</v>
      </c>
      <c r="Q1558" s="22">
        <v>0</v>
      </c>
      <c r="R1558" s="14">
        <v>0</v>
      </c>
      <c r="S1558" s="22">
        <v>447</v>
      </c>
      <c r="T1558" s="22">
        <v>1</v>
      </c>
      <c r="U1558" s="22">
        <v>13505</v>
      </c>
      <c r="V1558" s="22"/>
      <c r="W1558" s="22">
        <v>2438</v>
      </c>
      <c r="X1558" s="22">
        <v>1607</v>
      </c>
      <c r="Y1558" s="14">
        <v>13505</v>
      </c>
      <c r="Z1558" s="10">
        <v>2438</v>
      </c>
      <c r="AA1558" s="22">
        <v>1607</v>
      </c>
      <c r="AB1558" s="22">
        <v>4555.51</v>
      </c>
      <c r="AC1558" s="22">
        <v>8.5392913751401983E-4</v>
      </c>
      <c r="AD1558" s="42">
        <v>4.3299999999999996E-3</v>
      </c>
      <c r="AE1558" s="22">
        <v>1605</v>
      </c>
      <c r="AF1558" s="22">
        <v>0.17932364820939525</v>
      </c>
      <c r="AG1558" s="22">
        <v>8.6629781743669204E-4</v>
      </c>
      <c r="AH1558" s="22">
        <v>0</v>
      </c>
      <c r="AI1558" s="22">
        <v>0</v>
      </c>
      <c r="AJ1558" s="22">
        <v>0</v>
      </c>
      <c r="AK1558" s="22">
        <v>0</v>
      </c>
      <c r="AL1558" s="45">
        <v>0</v>
      </c>
      <c r="AM1558" s="45">
        <v>0</v>
      </c>
      <c r="AN1558" s="45">
        <v>0</v>
      </c>
      <c r="AO1558" s="45">
        <v>0</v>
      </c>
      <c r="AP1558" s="45">
        <v>0</v>
      </c>
      <c r="AQ1558" s="45">
        <v>0</v>
      </c>
      <c r="AR1558" s="45">
        <v>0</v>
      </c>
      <c r="AS1558" s="45" t="s">
        <v>4445</v>
      </c>
      <c r="AT1558" s="45" t="s">
        <v>4444</v>
      </c>
      <c r="AU1558" s="45">
        <v>0.17932364820939525</v>
      </c>
      <c r="AV1558" s="10">
        <v>150.77762811127377</v>
      </c>
      <c r="AW1558" s="10">
        <v>150.77762811127377</v>
      </c>
      <c r="AX1558" s="17">
        <v>0</v>
      </c>
    </row>
    <row r="1559" spans="1:50" x14ac:dyDescent="0.25">
      <c r="A1559" s="22" t="s">
        <v>1672</v>
      </c>
      <c r="B1559" s="22" t="s">
        <v>3947</v>
      </c>
      <c r="C1559" s="22" t="s">
        <v>1966</v>
      </c>
      <c r="D1559" s="22">
        <v>7933</v>
      </c>
      <c r="E1559" s="22" t="s">
        <v>1989</v>
      </c>
      <c r="F1559" s="43">
        <v>0.19000900000000001</v>
      </c>
      <c r="G1559" s="43">
        <v>63.582314363739997</v>
      </c>
      <c r="H1559" s="43">
        <v>2.4193181818181819</v>
      </c>
      <c r="I1559" s="9">
        <v>2.4193181818181819</v>
      </c>
      <c r="J1559" s="9">
        <v>0</v>
      </c>
      <c r="K1559" s="11">
        <v>2.4193181818181819</v>
      </c>
      <c r="L1559" s="41">
        <v>9</v>
      </c>
      <c r="M1559" s="44">
        <v>256</v>
      </c>
      <c r="N1559" s="13">
        <v>33</v>
      </c>
      <c r="O1559" s="13">
        <v>26</v>
      </c>
      <c r="P1559" s="22">
        <v>33</v>
      </c>
      <c r="Q1559" s="22">
        <v>26</v>
      </c>
      <c r="R1559" s="14">
        <v>0</v>
      </c>
      <c r="S1559" s="22">
        <v>82</v>
      </c>
      <c r="T1559" s="22">
        <v>0</v>
      </c>
      <c r="U1559" s="22">
        <v>256</v>
      </c>
      <c r="V1559" s="22"/>
      <c r="W1559" s="22">
        <v>33</v>
      </c>
      <c r="X1559" s="22">
        <v>26</v>
      </c>
      <c r="Y1559" s="14">
        <v>0</v>
      </c>
      <c r="Z1559" s="10">
        <v>0</v>
      </c>
      <c r="AA1559" s="22">
        <v>0</v>
      </c>
      <c r="AB1559" s="22">
        <v>0</v>
      </c>
      <c r="AC1559" s="22">
        <v>2.9883938938271674E-3</v>
      </c>
      <c r="AD1559" s="42">
        <v>0</v>
      </c>
      <c r="AE1559" s="22">
        <v>1606</v>
      </c>
      <c r="AF1559" s="22">
        <v>1.7154130725721802E-2</v>
      </c>
      <c r="AG1559" s="22">
        <v>8.5770653628609015E-4</v>
      </c>
      <c r="AH1559" s="22">
        <v>1</v>
      </c>
      <c r="AI1559" s="22">
        <v>0</v>
      </c>
      <c r="AJ1559" s="22">
        <v>0</v>
      </c>
      <c r="AK1559" s="22">
        <v>0</v>
      </c>
      <c r="AL1559" s="45">
        <v>0</v>
      </c>
      <c r="AM1559" s="45">
        <v>0</v>
      </c>
      <c r="AN1559" s="45">
        <v>0</v>
      </c>
      <c r="AO1559" s="45">
        <v>0</v>
      </c>
      <c r="AP1559" s="45">
        <v>0</v>
      </c>
      <c r="AQ1559" s="45">
        <v>0</v>
      </c>
      <c r="AR1559" s="45">
        <v>0</v>
      </c>
      <c r="AS1559" s="45" t="s">
        <v>4445</v>
      </c>
      <c r="AT1559" s="45" t="s">
        <v>4445</v>
      </c>
      <c r="AU1559" s="45">
        <v>0</v>
      </c>
      <c r="AV1559" s="10">
        <v>0</v>
      </c>
      <c r="AW1559" s="10">
        <v>13.640206669798026</v>
      </c>
      <c r="AX1559" s="17">
        <v>1</v>
      </c>
    </row>
    <row r="1560" spans="1:50" x14ac:dyDescent="0.25">
      <c r="A1560" s="22" t="s">
        <v>2195</v>
      </c>
      <c r="B1560" s="22" t="s">
        <v>3956</v>
      </c>
      <c r="C1560" s="22" t="s">
        <v>2764</v>
      </c>
      <c r="D1560" s="22">
        <v>6297</v>
      </c>
      <c r="E1560" s="22" t="s">
        <v>2765</v>
      </c>
      <c r="F1560" s="43">
        <v>0.556898</v>
      </c>
      <c r="G1560" s="43">
        <v>557.60216957697003</v>
      </c>
      <c r="H1560" s="43">
        <v>20.672159090909091</v>
      </c>
      <c r="I1560" s="9">
        <v>0</v>
      </c>
      <c r="J1560" s="9">
        <v>20.672159090909091</v>
      </c>
      <c r="K1560" s="11">
        <v>0</v>
      </c>
      <c r="L1560" s="41">
        <v>859</v>
      </c>
      <c r="M1560" s="44">
        <v>0</v>
      </c>
      <c r="N1560" s="13">
        <v>0</v>
      </c>
      <c r="O1560" s="13">
        <v>0</v>
      </c>
      <c r="P1560" s="22">
        <v>0</v>
      </c>
      <c r="Q1560" s="22">
        <v>0</v>
      </c>
      <c r="R1560" s="14">
        <v>0</v>
      </c>
      <c r="S1560" s="22">
        <v>335</v>
      </c>
      <c r="T1560" s="22">
        <v>1</v>
      </c>
      <c r="U1560" s="22">
        <v>1572</v>
      </c>
      <c r="V1560" s="22"/>
      <c r="W1560" s="22">
        <v>286</v>
      </c>
      <c r="X1560" s="22">
        <v>189</v>
      </c>
      <c r="Y1560" s="14">
        <v>1572</v>
      </c>
      <c r="Z1560" s="10">
        <v>286</v>
      </c>
      <c r="AA1560" s="22">
        <v>189</v>
      </c>
      <c r="AB1560" s="22">
        <v>533.29999999999995</v>
      </c>
      <c r="AC1560" s="22">
        <v>9.9873714699226469E-4</v>
      </c>
      <c r="AD1560" s="42">
        <v>5.9000000000000003E-4</v>
      </c>
      <c r="AE1560" s="22">
        <v>1607</v>
      </c>
      <c r="AF1560" s="22">
        <v>0.17494534213413571</v>
      </c>
      <c r="AG1560" s="22">
        <v>8.5757520653988086E-4</v>
      </c>
      <c r="AH1560" s="22">
        <v>0</v>
      </c>
      <c r="AI1560" s="22">
        <v>0</v>
      </c>
      <c r="AJ1560" s="22">
        <v>0</v>
      </c>
      <c r="AK1560" s="22">
        <v>0</v>
      </c>
      <c r="AL1560" s="45">
        <v>0</v>
      </c>
      <c r="AM1560" s="45">
        <v>0</v>
      </c>
      <c r="AN1560" s="45">
        <v>0</v>
      </c>
      <c r="AO1560" s="45">
        <v>0</v>
      </c>
      <c r="AP1560" s="45">
        <v>0</v>
      </c>
      <c r="AQ1560" s="45">
        <v>0</v>
      </c>
      <c r="AR1560" s="45">
        <v>0</v>
      </c>
      <c r="AS1560" s="45" t="s">
        <v>4445</v>
      </c>
      <c r="AT1560" s="45" t="s">
        <v>4445</v>
      </c>
      <c r="AU1560" s="45">
        <v>0.17494534213413571</v>
      </c>
      <c r="AV1560" s="10">
        <v>13.835032845010032</v>
      </c>
      <c r="AW1560" s="10">
        <v>13.835032845010032</v>
      </c>
      <c r="AX1560" s="17">
        <v>0</v>
      </c>
    </row>
    <row r="1561" spans="1:50" x14ac:dyDescent="0.25">
      <c r="A1561" s="22" t="s">
        <v>2906</v>
      </c>
      <c r="B1561" s="22" t="s">
        <v>3950</v>
      </c>
      <c r="C1561" s="22" t="s">
        <v>3088</v>
      </c>
      <c r="D1561" s="22">
        <v>3317</v>
      </c>
      <c r="E1561" s="22" t="s">
        <v>3089</v>
      </c>
      <c r="F1561" s="43">
        <v>0.133852</v>
      </c>
      <c r="G1561" s="43">
        <v>156.12390763929</v>
      </c>
      <c r="H1561" s="43">
        <v>6.6053030303030305</v>
      </c>
      <c r="I1561" s="9">
        <v>9.4507575757575762E-2</v>
      </c>
      <c r="J1561" s="9">
        <v>6.5107954545454545</v>
      </c>
      <c r="K1561" s="11">
        <v>9.4507575757575762E-2</v>
      </c>
      <c r="L1561" s="41">
        <v>765</v>
      </c>
      <c r="M1561" s="44">
        <v>39</v>
      </c>
      <c r="N1561" s="13">
        <v>39</v>
      </c>
      <c r="O1561" s="13">
        <v>35</v>
      </c>
      <c r="P1561" s="22">
        <v>5</v>
      </c>
      <c r="Q1561" s="22">
        <v>1</v>
      </c>
      <c r="R1561" s="14">
        <v>3</v>
      </c>
      <c r="S1561" s="22">
        <v>295</v>
      </c>
      <c r="T1561" s="22">
        <v>0.98569216653285929</v>
      </c>
      <c r="U1561" s="22">
        <v>1420</v>
      </c>
      <c r="V1561" s="22"/>
      <c r="W1561" s="22">
        <v>290</v>
      </c>
      <c r="X1561" s="22">
        <v>201</v>
      </c>
      <c r="Y1561" s="14">
        <v>1381</v>
      </c>
      <c r="Z1561" s="10">
        <v>285</v>
      </c>
      <c r="AA1561" s="22">
        <v>200</v>
      </c>
      <c r="AB1561" s="22">
        <v>514.74</v>
      </c>
      <c r="AC1561" s="22">
        <v>8.5734466952526445E-4</v>
      </c>
      <c r="AD1561" s="42">
        <v>5.1000000000000004E-4</v>
      </c>
      <c r="AE1561" s="22">
        <v>1608</v>
      </c>
      <c r="AF1561" s="22">
        <v>7.878270282402787E-2</v>
      </c>
      <c r="AG1561" s="22">
        <v>8.5633372634812902E-4</v>
      </c>
      <c r="AH1561" s="22">
        <v>0</v>
      </c>
      <c r="AI1561" s="22">
        <v>0</v>
      </c>
      <c r="AJ1561" s="22">
        <v>0</v>
      </c>
      <c r="AK1561" s="22">
        <v>0</v>
      </c>
      <c r="AL1561" s="45">
        <v>0</v>
      </c>
      <c r="AM1561" s="45">
        <v>0</v>
      </c>
      <c r="AN1561" s="45">
        <v>0</v>
      </c>
      <c r="AO1561" s="45">
        <v>0</v>
      </c>
      <c r="AP1561" s="45">
        <v>0</v>
      </c>
      <c r="AQ1561" s="45">
        <v>0</v>
      </c>
      <c r="AR1561" s="45">
        <v>0</v>
      </c>
      <c r="AS1561" s="45" t="s">
        <v>4445</v>
      </c>
      <c r="AT1561" s="45" t="s">
        <v>4445</v>
      </c>
      <c r="AU1561" s="45">
        <v>7.765549303193045E-2</v>
      </c>
      <c r="AV1561" s="10">
        <v>43.77345318090584</v>
      </c>
      <c r="AW1561" s="10">
        <v>43.904117444661082</v>
      </c>
      <c r="AX1561" s="17">
        <v>1.4307833467140728E-2</v>
      </c>
    </row>
    <row r="1562" spans="1:50" x14ac:dyDescent="0.25">
      <c r="A1562" s="22" t="s">
        <v>2906</v>
      </c>
      <c r="B1562" s="22" t="s">
        <v>3954</v>
      </c>
      <c r="C1562" s="22" t="s">
        <v>3027</v>
      </c>
      <c r="D1562" s="22">
        <v>4944</v>
      </c>
      <c r="E1562" s="22" t="s">
        <v>3028</v>
      </c>
      <c r="F1562" s="43">
        <v>4.8025999999999999E-2</v>
      </c>
      <c r="G1562" s="43">
        <v>61.701733028980001</v>
      </c>
      <c r="H1562" s="43">
        <v>2.7424242424242427</v>
      </c>
      <c r="I1562" s="9">
        <v>2.0464015151515151</v>
      </c>
      <c r="J1562" s="9">
        <v>0.69602272727272729</v>
      </c>
      <c r="K1562" s="11">
        <v>2.738825757575758</v>
      </c>
      <c r="L1562" s="41">
        <v>1049</v>
      </c>
      <c r="M1562" s="44">
        <v>2743</v>
      </c>
      <c r="N1562" s="13">
        <v>940</v>
      </c>
      <c r="O1562" s="13">
        <v>402</v>
      </c>
      <c r="P1562" s="22">
        <v>793</v>
      </c>
      <c r="Q1562" s="22">
        <v>371</v>
      </c>
      <c r="R1562" s="14">
        <v>1</v>
      </c>
      <c r="S1562" s="22">
        <v>203</v>
      </c>
      <c r="T1562" s="22">
        <v>1.3121546961325503E-3</v>
      </c>
      <c r="U1562" s="22">
        <v>2746</v>
      </c>
      <c r="V1562" s="22"/>
      <c r="W1562" s="22">
        <v>940</v>
      </c>
      <c r="X1562" s="22">
        <v>402</v>
      </c>
      <c r="Y1562" s="14">
        <v>3</v>
      </c>
      <c r="Z1562" s="10">
        <v>147</v>
      </c>
      <c r="AA1562" s="22">
        <v>31</v>
      </c>
      <c r="AB1562" s="22">
        <v>201.66</v>
      </c>
      <c r="AC1562" s="22">
        <v>7.7835739196244614E-4</v>
      </c>
      <c r="AD1562" s="42">
        <v>2.4000000000000001E-4</v>
      </c>
      <c r="AE1562" s="22">
        <v>1609</v>
      </c>
      <c r="AF1562" s="22">
        <v>6.0751887477167345E-2</v>
      </c>
      <c r="AG1562" s="22">
        <v>8.5566038700235698E-4</v>
      </c>
      <c r="AH1562" s="22">
        <v>0</v>
      </c>
      <c r="AI1562" s="22">
        <v>0</v>
      </c>
      <c r="AJ1562" s="22">
        <v>0</v>
      </c>
      <c r="AK1562" s="22">
        <v>0</v>
      </c>
      <c r="AL1562" s="45">
        <v>0</v>
      </c>
      <c r="AM1562" s="45">
        <v>0</v>
      </c>
      <c r="AN1562" s="45">
        <v>0</v>
      </c>
      <c r="AO1562" s="45">
        <v>0</v>
      </c>
      <c r="AP1562" s="45">
        <v>0</v>
      </c>
      <c r="AQ1562" s="45">
        <v>0</v>
      </c>
      <c r="AR1562" s="45">
        <v>0</v>
      </c>
      <c r="AS1562" s="45" t="s">
        <v>4445</v>
      </c>
      <c r="AT1562" s="45" t="s">
        <v>4445</v>
      </c>
      <c r="AU1562" s="45">
        <v>1.5418728347968921E-2</v>
      </c>
      <c r="AV1562" s="10">
        <v>211.2</v>
      </c>
      <c r="AW1562" s="10">
        <v>342.76243093922648</v>
      </c>
      <c r="AX1562" s="17">
        <v>0.74620165745856348</v>
      </c>
    </row>
    <row r="1563" spans="1:50" x14ac:dyDescent="0.25">
      <c r="A1563" s="22" t="s">
        <v>1672</v>
      </c>
      <c r="B1563" s="22" t="s">
        <v>3947</v>
      </c>
      <c r="C1563" s="22" t="s">
        <v>1767</v>
      </c>
      <c r="D1563" s="22">
        <v>6928</v>
      </c>
      <c r="E1563" s="22" t="s">
        <v>1974</v>
      </c>
      <c r="F1563" s="43">
        <v>1.443E-2</v>
      </c>
      <c r="G1563" s="43">
        <v>53.954134852789998</v>
      </c>
      <c r="H1563" s="43">
        <v>1.8795454545454546</v>
      </c>
      <c r="I1563" s="9">
        <v>1.300568181818182</v>
      </c>
      <c r="J1563" s="9">
        <v>0.57897727272727273</v>
      </c>
      <c r="K1563" s="11">
        <v>1.8795454545454546</v>
      </c>
      <c r="L1563" s="41">
        <v>241</v>
      </c>
      <c r="M1563" s="44">
        <v>567</v>
      </c>
      <c r="N1563" s="13">
        <v>167</v>
      </c>
      <c r="O1563" s="13">
        <v>105</v>
      </c>
      <c r="P1563" s="22">
        <v>165</v>
      </c>
      <c r="Q1563" s="22">
        <v>105</v>
      </c>
      <c r="R1563" s="14">
        <v>0</v>
      </c>
      <c r="S1563" s="22">
        <v>75</v>
      </c>
      <c r="T1563" s="22">
        <v>0</v>
      </c>
      <c r="U1563" s="22">
        <v>567</v>
      </c>
      <c r="V1563" s="22"/>
      <c r="W1563" s="22">
        <v>167</v>
      </c>
      <c r="X1563" s="22">
        <v>105</v>
      </c>
      <c r="Y1563" s="14">
        <v>0</v>
      </c>
      <c r="Z1563" s="10">
        <v>2</v>
      </c>
      <c r="AA1563" s="22">
        <v>0</v>
      </c>
      <c r="AB1563" s="22">
        <v>2.74</v>
      </c>
      <c r="AC1563" s="22">
        <v>2.674493815788396E-4</v>
      </c>
      <c r="AD1563" s="42">
        <v>0</v>
      </c>
      <c r="AE1563" s="22">
        <v>1610</v>
      </c>
      <c r="AF1563" s="22">
        <v>5.1333908139912121E-2</v>
      </c>
      <c r="AG1563" s="22">
        <v>8.5556513566520203E-4</v>
      </c>
      <c r="AH1563" s="22">
        <v>0</v>
      </c>
      <c r="AI1563" s="22">
        <v>0</v>
      </c>
      <c r="AJ1563" s="22">
        <v>0</v>
      </c>
      <c r="AK1563" s="22">
        <v>0</v>
      </c>
      <c r="AL1563" s="45">
        <v>0</v>
      </c>
      <c r="AM1563" s="45">
        <v>0</v>
      </c>
      <c r="AN1563" s="45">
        <v>0</v>
      </c>
      <c r="AO1563" s="45">
        <v>0</v>
      </c>
      <c r="AP1563" s="45">
        <v>0</v>
      </c>
      <c r="AQ1563" s="45">
        <v>0</v>
      </c>
      <c r="AR1563" s="45">
        <v>0</v>
      </c>
      <c r="AS1563" s="45" t="s">
        <v>4445</v>
      </c>
      <c r="AT1563" s="45" t="s">
        <v>4445</v>
      </c>
      <c r="AU1563" s="45">
        <v>1.581295417006362E-2</v>
      </c>
      <c r="AV1563" s="10">
        <v>3.4543670264965654</v>
      </c>
      <c r="AW1563" s="10">
        <v>88.851269649334938</v>
      </c>
      <c r="AX1563" s="17">
        <v>0.69195888754534474</v>
      </c>
    </row>
    <row r="1564" spans="1:50" x14ac:dyDescent="0.25">
      <c r="A1564" s="22" t="s">
        <v>8</v>
      </c>
      <c r="B1564" s="22" t="s">
        <v>3946</v>
      </c>
      <c r="C1564" s="22" t="s">
        <v>32</v>
      </c>
      <c r="D1564" s="22">
        <v>340</v>
      </c>
      <c r="E1564" s="22" t="s">
        <v>173</v>
      </c>
      <c r="F1564" s="43">
        <v>0.100926</v>
      </c>
      <c r="G1564" s="43">
        <v>173.7942958248</v>
      </c>
      <c r="H1564" s="43">
        <v>6.8797348484848486</v>
      </c>
      <c r="I1564" s="9">
        <v>0.48996212121212124</v>
      </c>
      <c r="J1564" s="9">
        <v>6.3897727272727272</v>
      </c>
      <c r="K1564" s="11">
        <v>4.9085227272727279</v>
      </c>
      <c r="L1564" s="41">
        <v>5076</v>
      </c>
      <c r="M1564" s="44">
        <v>1540</v>
      </c>
      <c r="N1564" s="13">
        <v>1539</v>
      </c>
      <c r="O1564" s="13">
        <v>1180</v>
      </c>
      <c r="P1564" s="22">
        <v>583</v>
      </c>
      <c r="Q1564" s="22">
        <v>403</v>
      </c>
      <c r="R1564" s="14">
        <v>1</v>
      </c>
      <c r="S1564" s="22">
        <v>485</v>
      </c>
      <c r="T1564" s="22">
        <v>0.2865244322092223</v>
      </c>
      <c r="U1564" s="22">
        <v>4185</v>
      </c>
      <c r="V1564" s="22"/>
      <c r="W1564" s="22">
        <v>2017</v>
      </c>
      <c r="X1564" s="22">
        <v>1495</v>
      </c>
      <c r="Y1564" s="14">
        <v>2645</v>
      </c>
      <c r="Z1564" s="10">
        <v>1434</v>
      </c>
      <c r="AA1564" s="22">
        <v>1092</v>
      </c>
      <c r="AB1564" s="22">
        <v>2202.63</v>
      </c>
      <c r="AC1564" s="22">
        <v>5.8072101573311888E-4</v>
      </c>
      <c r="AD1564" s="42">
        <v>1.73E-3</v>
      </c>
      <c r="AE1564" s="22">
        <v>1611</v>
      </c>
      <c r="AF1564" s="22">
        <v>2.3045029994561213E-2</v>
      </c>
      <c r="AG1564" s="22">
        <v>8.5351962942819312E-4</v>
      </c>
      <c r="AH1564" s="22">
        <v>0</v>
      </c>
      <c r="AI1564" s="22">
        <v>1</v>
      </c>
      <c r="AJ1564" s="22">
        <v>1</v>
      </c>
      <c r="AK1564" s="22">
        <v>0</v>
      </c>
      <c r="AL1564" s="45">
        <v>0</v>
      </c>
      <c r="AM1564" s="45">
        <v>0</v>
      </c>
      <c r="AN1564" s="45">
        <v>0</v>
      </c>
      <c r="AO1564" s="45">
        <v>0</v>
      </c>
      <c r="AP1564" s="45">
        <v>0</v>
      </c>
      <c r="AQ1564" s="45">
        <v>0</v>
      </c>
      <c r="AR1564" s="45">
        <v>0</v>
      </c>
      <c r="AS1564" s="45" t="s">
        <v>4445</v>
      </c>
      <c r="AT1564" s="45" t="s">
        <v>4445</v>
      </c>
      <c r="AU1564" s="45">
        <v>2.1403805146772363E-2</v>
      </c>
      <c r="AV1564" s="10">
        <v>224.42112751200426</v>
      </c>
      <c r="AW1564" s="10">
        <v>293.17990364762562</v>
      </c>
      <c r="AX1564" s="17">
        <v>7.1218169304886447E-2</v>
      </c>
    </row>
    <row r="1565" spans="1:50" x14ac:dyDescent="0.25">
      <c r="A1565" s="22" t="s">
        <v>1672</v>
      </c>
      <c r="B1565" s="22" t="s">
        <v>3957</v>
      </c>
      <c r="C1565" s="22" t="s">
        <v>1757</v>
      </c>
      <c r="D1565" s="22">
        <v>970</v>
      </c>
      <c r="E1565" s="22" t="s">
        <v>1939</v>
      </c>
      <c r="F1565" s="43">
        <v>0.19761000000000001</v>
      </c>
      <c r="G1565" s="43">
        <v>214.11362696789001</v>
      </c>
      <c r="H1565" s="43">
        <v>9.3941287878787882</v>
      </c>
      <c r="I1565" s="9">
        <v>0</v>
      </c>
      <c r="J1565" s="9">
        <v>9.3941287878787882</v>
      </c>
      <c r="K1565" s="11">
        <v>0</v>
      </c>
      <c r="L1565" s="41">
        <v>787</v>
      </c>
      <c r="M1565" s="44">
        <v>0</v>
      </c>
      <c r="N1565" s="13">
        <v>0</v>
      </c>
      <c r="O1565" s="13">
        <v>0</v>
      </c>
      <c r="P1565" s="22">
        <v>0</v>
      </c>
      <c r="Q1565" s="22">
        <v>0</v>
      </c>
      <c r="R1565" s="14">
        <v>0</v>
      </c>
      <c r="S1565" s="22">
        <v>176</v>
      </c>
      <c r="T1565" s="22">
        <v>1</v>
      </c>
      <c r="U1565" s="22">
        <v>1441</v>
      </c>
      <c r="V1565" s="22"/>
      <c r="W1565" s="22">
        <v>262</v>
      </c>
      <c r="X1565" s="22">
        <v>173</v>
      </c>
      <c r="Y1565" s="14">
        <v>1441</v>
      </c>
      <c r="Z1565" s="10">
        <v>262</v>
      </c>
      <c r="AA1565" s="22">
        <v>173</v>
      </c>
      <c r="AB1565" s="22">
        <v>488.63</v>
      </c>
      <c r="AC1565" s="22">
        <v>9.2292117413729578E-4</v>
      </c>
      <c r="AD1565" s="42">
        <v>5.0000000000000001E-4</v>
      </c>
      <c r="AE1565" s="22">
        <v>1612</v>
      </c>
      <c r="AF1565" s="22">
        <v>7.921931988809354E-2</v>
      </c>
      <c r="AG1565" s="22">
        <v>8.518206439579951E-4</v>
      </c>
      <c r="AH1565" s="22">
        <v>0</v>
      </c>
      <c r="AI1565" s="22">
        <v>0</v>
      </c>
      <c r="AJ1565" s="22">
        <v>0</v>
      </c>
      <c r="AK1565" s="22">
        <v>0</v>
      </c>
      <c r="AL1565" s="45">
        <v>0</v>
      </c>
      <c r="AM1565" s="45">
        <v>0</v>
      </c>
      <c r="AN1565" s="45">
        <v>0</v>
      </c>
      <c r="AO1565" s="45">
        <v>0</v>
      </c>
      <c r="AP1565" s="45">
        <v>0</v>
      </c>
      <c r="AQ1565" s="45">
        <v>0</v>
      </c>
      <c r="AR1565" s="45">
        <v>0</v>
      </c>
      <c r="AS1565" s="45" t="s">
        <v>4445</v>
      </c>
      <c r="AT1565" s="45" t="s">
        <v>4445</v>
      </c>
      <c r="AU1565" s="45">
        <v>7.921931988809354E-2</v>
      </c>
      <c r="AV1565" s="10">
        <v>27.889760287090986</v>
      </c>
      <c r="AW1565" s="10">
        <v>27.889760287090986</v>
      </c>
      <c r="AX1565" s="17">
        <v>0</v>
      </c>
    </row>
    <row r="1566" spans="1:50" x14ac:dyDescent="0.25">
      <c r="A1566" s="22" t="s">
        <v>2195</v>
      </c>
      <c r="B1566" s="22" t="s">
        <v>3962</v>
      </c>
      <c r="C1566" s="22" t="s">
        <v>2198</v>
      </c>
      <c r="D1566" s="22">
        <v>286</v>
      </c>
      <c r="E1566" s="22" t="s">
        <v>2317</v>
      </c>
      <c r="F1566" s="43">
        <v>0.36704300000000001</v>
      </c>
      <c r="G1566" s="43">
        <v>393.72330700021001</v>
      </c>
      <c r="H1566" s="43">
        <v>16.720265151515154</v>
      </c>
      <c r="I1566" s="9">
        <v>7.7462121212121218E-2</v>
      </c>
      <c r="J1566" s="9">
        <v>16.642992424242426</v>
      </c>
      <c r="K1566" s="11">
        <v>11.69469696969697</v>
      </c>
      <c r="L1566" s="41">
        <v>9315</v>
      </c>
      <c r="M1566" s="44">
        <v>1585</v>
      </c>
      <c r="N1566" s="13">
        <v>1482</v>
      </c>
      <c r="O1566" s="13">
        <v>512</v>
      </c>
      <c r="P1566" s="22">
        <v>84</v>
      </c>
      <c r="Q1566" s="22">
        <v>46</v>
      </c>
      <c r="R1566" s="14">
        <v>0</v>
      </c>
      <c r="S1566" s="22">
        <v>969</v>
      </c>
      <c r="T1566" s="22">
        <v>0.30056749317535658</v>
      </c>
      <c r="U1566" s="22">
        <v>6673</v>
      </c>
      <c r="V1566" s="22"/>
      <c r="W1566" s="22">
        <v>2400</v>
      </c>
      <c r="X1566" s="22">
        <v>1117</v>
      </c>
      <c r="Y1566" s="14">
        <v>5088</v>
      </c>
      <c r="Z1566" s="10">
        <v>2316</v>
      </c>
      <c r="AA1566" s="22">
        <v>1071</v>
      </c>
      <c r="AB1566" s="22">
        <v>3630.84</v>
      </c>
      <c r="AC1566" s="22">
        <v>9.3223589631132562E-4</v>
      </c>
      <c r="AD1566" s="42">
        <v>4.4900000000000001E-3</v>
      </c>
      <c r="AE1566" s="22">
        <v>1613</v>
      </c>
      <c r="AF1566" s="22">
        <v>0.26467256936865735</v>
      </c>
      <c r="AG1566" s="22">
        <v>8.4830951720723505E-4</v>
      </c>
      <c r="AH1566" s="22">
        <v>0</v>
      </c>
      <c r="AI1566" s="22">
        <v>1</v>
      </c>
      <c r="AJ1566" s="22">
        <v>0</v>
      </c>
      <c r="AK1566" s="22">
        <v>0</v>
      </c>
      <c r="AL1566" s="45">
        <v>0</v>
      </c>
      <c r="AM1566" s="45">
        <v>0</v>
      </c>
      <c r="AN1566" s="45">
        <v>0</v>
      </c>
      <c r="AO1566" s="45">
        <v>0</v>
      </c>
      <c r="AP1566" s="45">
        <v>0</v>
      </c>
      <c r="AQ1566" s="45">
        <v>0</v>
      </c>
      <c r="AR1566" s="45">
        <v>0</v>
      </c>
      <c r="AS1566" s="45" t="s">
        <v>4445</v>
      </c>
      <c r="AT1566" s="45" t="s">
        <v>4444</v>
      </c>
      <c r="AU1566" s="45">
        <v>0.26344938474305091</v>
      </c>
      <c r="AV1566" s="10">
        <v>139.15766714082503</v>
      </c>
      <c r="AW1566" s="10">
        <v>143.53839357520698</v>
      </c>
      <c r="AX1566" s="17">
        <v>4.6328285173816023E-3</v>
      </c>
    </row>
    <row r="1567" spans="1:50" x14ac:dyDescent="0.25">
      <c r="A1567" s="22" t="s">
        <v>964</v>
      </c>
      <c r="B1567" s="22" t="s">
        <v>3952</v>
      </c>
      <c r="C1567" s="22" t="s">
        <v>1257</v>
      </c>
      <c r="D1567" s="22">
        <v>639</v>
      </c>
      <c r="E1567" s="22" t="s">
        <v>1591</v>
      </c>
      <c r="F1567" s="43">
        <v>1.0146000000000001E-2</v>
      </c>
      <c r="G1567" s="43">
        <v>7.2432187146700002</v>
      </c>
      <c r="H1567" s="43">
        <v>0.34450757575757579</v>
      </c>
      <c r="I1567" s="9">
        <v>0</v>
      </c>
      <c r="J1567" s="9">
        <v>0.34450757575757579</v>
      </c>
      <c r="K1567" s="11">
        <v>0</v>
      </c>
      <c r="L1567" s="41">
        <v>124</v>
      </c>
      <c r="M1567" s="44">
        <v>0</v>
      </c>
      <c r="N1567" s="13">
        <v>0</v>
      </c>
      <c r="O1567" s="13">
        <v>0</v>
      </c>
      <c r="P1567" s="22">
        <v>0</v>
      </c>
      <c r="Q1567" s="22">
        <v>0</v>
      </c>
      <c r="R1567" s="14">
        <v>0</v>
      </c>
      <c r="S1567" s="22">
        <v>10</v>
      </c>
      <c r="T1567" s="22">
        <v>1</v>
      </c>
      <c r="U1567" s="22">
        <v>237</v>
      </c>
      <c r="V1567" s="22"/>
      <c r="W1567" s="22">
        <v>45</v>
      </c>
      <c r="X1567" s="22">
        <v>30</v>
      </c>
      <c r="Y1567" s="14">
        <v>237</v>
      </c>
      <c r="Z1567" s="10">
        <v>45</v>
      </c>
      <c r="AA1567" s="22">
        <v>30</v>
      </c>
      <c r="AB1567" s="22">
        <v>82.98</v>
      </c>
      <c r="AC1567" s="22">
        <v>1.4007584748822887E-3</v>
      </c>
      <c r="AD1567" s="42">
        <v>1.2999999999999999E-4</v>
      </c>
      <c r="AE1567" s="22">
        <v>1614</v>
      </c>
      <c r="AF1567" s="22">
        <v>5.0879731989408542E-3</v>
      </c>
      <c r="AG1567" s="22">
        <v>8.47995533156809E-4</v>
      </c>
      <c r="AH1567" s="22">
        <v>0</v>
      </c>
      <c r="AI1567" s="22">
        <v>0</v>
      </c>
      <c r="AJ1567" s="22">
        <v>0</v>
      </c>
      <c r="AK1567" s="22">
        <v>0</v>
      </c>
      <c r="AL1567" s="45">
        <v>0</v>
      </c>
      <c r="AM1567" s="45">
        <v>0</v>
      </c>
      <c r="AN1567" s="45">
        <v>0</v>
      </c>
      <c r="AO1567" s="45">
        <v>0</v>
      </c>
      <c r="AP1567" s="45">
        <v>0</v>
      </c>
      <c r="AQ1567" s="45">
        <v>0</v>
      </c>
      <c r="AR1567" s="45">
        <v>0</v>
      </c>
      <c r="AS1567" s="45" t="s">
        <v>4445</v>
      </c>
      <c r="AT1567" s="45" t="s">
        <v>4445</v>
      </c>
      <c r="AU1567" s="45">
        <v>5.0879731989408542E-3</v>
      </c>
      <c r="AV1567" s="10">
        <v>130.62122045079713</v>
      </c>
      <c r="AW1567" s="10">
        <v>130.62122045079713</v>
      </c>
      <c r="AX1567" s="17">
        <v>0</v>
      </c>
    </row>
    <row r="1568" spans="1:50" x14ac:dyDescent="0.25">
      <c r="A1568" s="22" t="s">
        <v>1672</v>
      </c>
      <c r="B1568" s="22" t="s">
        <v>3957</v>
      </c>
      <c r="C1568" s="22" t="s">
        <v>1975</v>
      </c>
      <c r="D1568" s="22">
        <v>4775</v>
      </c>
      <c r="E1568" s="22" t="s">
        <v>1899</v>
      </c>
      <c r="F1568" s="43">
        <v>9.5226000000000005E-2</v>
      </c>
      <c r="G1568" s="43">
        <v>140.35350977960999</v>
      </c>
      <c r="H1568" s="43">
        <v>6.2032196969696969</v>
      </c>
      <c r="I1568" s="9">
        <v>0.40340909090909094</v>
      </c>
      <c r="J1568" s="9">
        <v>5.7998106060606069</v>
      </c>
      <c r="K1568" s="11">
        <v>3.2327651515151516</v>
      </c>
      <c r="L1568" s="41">
        <v>1135</v>
      </c>
      <c r="M1568" s="44">
        <v>525</v>
      </c>
      <c r="N1568" s="13">
        <v>481</v>
      </c>
      <c r="O1568" s="13">
        <v>224</v>
      </c>
      <c r="P1568" s="22">
        <v>400</v>
      </c>
      <c r="Q1568" s="22">
        <v>151</v>
      </c>
      <c r="R1568" s="14">
        <v>0</v>
      </c>
      <c r="S1568" s="22">
        <v>255</v>
      </c>
      <c r="T1568" s="22">
        <v>0.47885689860470793</v>
      </c>
      <c r="U1568" s="22">
        <v>1518</v>
      </c>
      <c r="V1568" s="22"/>
      <c r="W1568" s="22">
        <v>661</v>
      </c>
      <c r="X1568" s="22">
        <v>343</v>
      </c>
      <c r="Y1568" s="14">
        <v>993</v>
      </c>
      <c r="Z1568" s="10">
        <v>261</v>
      </c>
      <c r="AA1568" s="22">
        <v>192</v>
      </c>
      <c r="AB1568" s="22">
        <v>446.94</v>
      </c>
      <c r="AC1568" s="22">
        <v>6.7847252376893583E-4</v>
      </c>
      <c r="AD1568" s="42">
        <v>3.6999999999999999E-4</v>
      </c>
      <c r="AE1568" s="22">
        <v>1615</v>
      </c>
      <c r="AF1568" s="22">
        <v>8.324685408310474E-2</v>
      </c>
      <c r="AG1568" s="22">
        <v>8.4087731397075496E-4</v>
      </c>
      <c r="AH1568" s="22">
        <v>0</v>
      </c>
      <c r="AI1568" s="22">
        <v>0</v>
      </c>
      <c r="AJ1568" s="22">
        <v>1</v>
      </c>
      <c r="AK1568" s="22">
        <v>0</v>
      </c>
      <c r="AL1568" s="45">
        <v>0</v>
      </c>
      <c r="AM1568" s="45">
        <v>0</v>
      </c>
      <c r="AN1568" s="45">
        <v>0</v>
      </c>
      <c r="AO1568" s="45">
        <v>0</v>
      </c>
      <c r="AP1568" s="45">
        <v>0</v>
      </c>
      <c r="AQ1568" s="45">
        <v>0</v>
      </c>
      <c r="AR1568" s="45">
        <v>0</v>
      </c>
      <c r="AS1568" s="45" t="s">
        <v>4445</v>
      </c>
      <c r="AT1568" s="45" t="s">
        <v>4445</v>
      </c>
      <c r="AU1568" s="45">
        <v>7.783312712078029E-2</v>
      </c>
      <c r="AV1568" s="10">
        <v>45.00146948372138</v>
      </c>
      <c r="AW1568" s="10">
        <v>106.55756724574849</v>
      </c>
      <c r="AX1568" s="17">
        <v>6.5032210789851316E-2</v>
      </c>
    </row>
    <row r="1569" spans="1:50" x14ac:dyDescent="0.25">
      <c r="A1569" s="22" t="s">
        <v>964</v>
      </c>
      <c r="B1569" s="22" t="s">
        <v>3948</v>
      </c>
      <c r="C1569" s="22" t="s">
        <v>1642</v>
      </c>
      <c r="D1569" s="22">
        <v>6941</v>
      </c>
      <c r="E1569" s="22" t="s">
        <v>1643</v>
      </c>
      <c r="F1569" s="43">
        <v>1.147286</v>
      </c>
      <c r="G1569" s="43">
        <v>179.99152715343999</v>
      </c>
      <c r="H1569" s="43">
        <v>10.082575757575759</v>
      </c>
      <c r="I1569" s="9">
        <v>0</v>
      </c>
      <c r="J1569" s="9">
        <v>10.082575757575759</v>
      </c>
      <c r="K1569" s="11">
        <v>0</v>
      </c>
      <c r="L1569" s="41">
        <v>222</v>
      </c>
      <c r="M1569" s="44">
        <v>0</v>
      </c>
      <c r="N1569" s="13">
        <v>0</v>
      </c>
      <c r="O1569" s="13">
        <v>0</v>
      </c>
      <c r="P1569" s="22">
        <v>0</v>
      </c>
      <c r="Q1569" s="22">
        <v>0</v>
      </c>
      <c r="R1569" s="14">
        <v>0</v>
      </c>
      <c r="S1569" s="22">
        <v>122</v>
      </c>
      <c r="T1569" s="22">
        <v>1</v>
      </c>
      <c r="U1569" s="22">
        <v>415</v>
      </c>
      <c r="V1569" s="22"/>
      <c r="W1569" s="22">
        <v>77</v>
      </c>
      <c r="X1569" s="22">
        <v>52</v>
      </c>
      <c r="Y1569" s="14">
        <v>415</v>
      </c>
      <c r="Z1569" s="10">
        <v>77</v>
      </c>
      <c r="AA1569" s="22">
        <v>52</v>
      </c>
      <c r="AB1569" s="22">
        <v>142.84</v>
      </c>
      <c r="AC1569" s="22">
        <v>6.3741111492540232E-3</v>
      </c>
      <c r="AD1569" s="42">
        <v>1.0200000000000001E-3</v>
      </c>
      <c r="AE1569" s="22">
        <v>1616</v>
      </c>
      <c r="AF1569" s="22">
        <v>5.0437311581545321E-3</v>
      </c>
      <c r="AG1569" s="22">
        <v>8.4062185969242201E-4</v>
      </c>
      <c r="AH1569" s="22">
        <v>0</v>
      </c>
      <c r="AI1569" s="22">
        <v>0</v>
      </c>
      <c r="AJ1569" s="22">
        <v>0</v>
      </c>
      <c r="AK1569" s="22">
        <v>0</v>
      </c>
      <c r="AL1569" s="45">
        <v>0</v>
      </c>
      <c r="AM1569" s="45">
        <v>0</v>
      </c>
      <c r="AN1569" s="45">
        <v>0</v>
      </c>
      <c r="AO1569" s="45">
        <v>0</v>
      </c>
      <c r="AP1569" s="45">
        <v>0</v>
      </c>
      <c r="AQ1569" s="45">
        <v>0</v>
      </c>
      <c r="AR1569" s="45">
        <v>0</v>
      </c>
      <c r="AS1569" s="45" t="s">
        <v>4445</v>
      </c>
      <c r="AT1569" s="45" t="s">
        <v>4445</v>
      </c>
      <c r="AU1569" s="45">
        <v>5.0437311581545321E-3</v>
      </c>
      <c r="AV1569" s="10">
        <v>7.6369374107746628</v>
      </c>
      <c r="AW1569" s="10">
        <v>7.6369374107746628</v>
      </c>
      <c r="AX1569" s="17">
        <v>0</v>
      </c>
    </row>
    <row r="1570" spans="1:50" x14ac:dyDescent="0.25">
      <c r="A1570" s="22" t="s">
        <v>1672</v>
      </c>
      <c r="B1570" s="22" t="s">
        <v>3951</v>
      </c>
      <c r="C1570" s="22" t="s">
        <v>1713</v>
      </c>
      <c r="D1570" s="22">
        <v>9097</v>
      </c>
      <c r="E1570" s="22" t="s">
        <v>2164</v>
      </c>
      <c r="F1570" s="43">
        <v>0.20466000000000001</v>
      </c>
      <c r="G1570" s="43">
        <v>165.69711964339999</v>
      </c>
      <c r="H1570" s="43">
        <v>8.5933712121212125</v>
      </c>
      <c r="I1570" s="9">
        <v>0</v>
      </c>
      <c r="J1570" s="9">
        <v>8.5933712121212125</v>
      </c>
      <c r="K1570" s="11">
        <v>0</v>
      </c>
      <c r="L1570" s="41">
        <v>275</v>
      </c>
      <c r="M1570" s="44">
        <v>0</v>
      </c>
      <c r="N1570" s="13">
        <v>0</v>
      </c>
      <c r="O1570" s="13">
        <v>0</v>
      </c>
      <c r="P1570" s="22">
        <v>0</v>
      </c>
      <c r="Q1570" s="22">
        <v>0</v>
      </c>
      <c r="R1570" s="14">
        <v>0</v>
      </c>
      <c r="S1570" s="22">
        <v>131</v>
      </c>
      <c r="T1570" s="22">
        <v>1</v>
      </c>
      <c r="U1570" s="22">
        <v>512</v>
      </c>
      <c r="V1570" s="22"/>
      <c r="W1570" s="22">
        <v>94</v>
      </c>
      <c r="X1570" s="22">
        <v>63</v>
      </c>
      <c r="Y1570" s="14">
        <v>512</v>
      </c>
      <c r="Z1570" s="10">
        <v>94</v>
      </c>
      <c r="AA1570" s="22">
        <v>63</v>
      </c>
      <c r="AB1570" s="22">
        <v>174.86</v>
      </c>
      <c r="AC1570" s="22">
        <v>1.2351451880422109E-3</v>
      </c>
      <c r="AD1570" s="42">
        <v>2.4000000000000001E-4</v>
      </c>
      <c r="AE1570" s="22">
        <v>1617</v>
      </c>
      <c r="AF1570" s="22">
        <v>5.360835188834067E-2</v>
      </c>
      <c r="AG1570" s="22">
        <v>8.3763049825532297E-4</v>
      </c>
      <c r="AH1570" s="22">
        <v>0</v>
      </c>
      <c r="AI1570" s="22">
        <v>0</v>
      </c>
      <c r="AJ1570" s="22">
        <v>0</v>
      </c>
      <c r="AK1570" s="22">
        <v>0</v>
      </c>
      <c r="AL1570" s="45">
        <v>0</v>
      </c>
      <c r="AM1570" s="45">
        <v>0</v>
      </c>
      <c r="AN1570" s="45">
        <v>0</v>
      </c>
      <c r="AO1570" s="45">
        <v>0</v>
      </c>
      <c r="AP1570" s="45">
        <v>0</v>
      </c>
      <c r="AQ1570" s="45">
        <v>0</v>
      </c>
      <c r="AR1570" s="45">
        <v>0</v>
      </c>
      <c r="AS1570" s="45" t="s">
        <v>4445</v>
      </c>
      <c r="AT1570" s="45" t="s">
        <v>4445</v>
      </c>
      <c r="AU1570" s="45">
        <v>5.360835188834067E-2</v>
      </c>
      <c r="AV1570" s="10">
        <v>10.938663963149891</v>
      </c>
      <c r="AW1570" s="10">
        <v>10.938663963149891</v>
      </c>
      <c r="AX1570" s="17">
        <v>0</v>
      </c>
    </row>
    <row r="1571" spans="1:50" x14ac:dyDescent="0.25">
      <c r="A1571" s="22" t="s">
        <v>1672</v>
      </c>
      <c r="B1571" s="22" t="s">
        <v>3947</v>
      </c>
      <c r="C1571" s="22" t="s">
        <v>1840</v>
      </c>
      <c r="D1571" s="22">
        <v>7802</v>
      </c>
      <c r="E1571" s="22" t="s">
        <v>1841</v>
      </c>
      <c r="F1571" s="43">
        <v>0.30217300000000002</v>
      </c>
      <c r="G1571" s="43">
        <v>333.10563456844</v>
      </c>
      <c r="H1571" s="43">
        <v>11.964583333333334</v>
      </c>
      <c r="I1571" s="9">
        <v>0</v>
      </c>
      <c r="J1571" s="9">
        <v>11.964583333333334</v>
      </c>
      <c r="K1571" s="11">
        <v>0</v>
      </c>
      <c r="L1571" s="41">
        <v>3672</v>
      </c>
      <c r="M1571" s="44">
        <v>0</v>
      </c>
      <c r="N1571" s="13">
        <v>0</v>
      </c>
      <c r="O1571" s="13">
        <v>0</v>
      </c>
      <c r="P1571" s="22">
        <v>0</v>
      </c>
      <c r="Q1571" s="22">
        <v>0</v>
      </c>
      <c r="R1571" s="14">
        <v>0</v>
      </c>
      <c r="S1571" s="22">
        <v>275</v>
      </c>
      <c r="T1571" s="22">
        <v>1</v>
      </c>
      <c r="U1571" s="22">
        <v>6681</v>
      </c>
      <c r="V1571" s="22"/>
      <c r="W1571" s="22">
        <v>1207</v>
      </c>
      <c r="X1571" s="22">
        <v>796</v>
      </c>
      <c r="Y1571" s="14">
        <v>6681</v>
      </c>
      <c r="Z1571" s="10">
        <v>1207</v>
      </c>
      <c r="AA1571" s="22">
        <v>796</v>
      </c>
      <c r="AB1571" s="22">
        <v>2254.88</v>
      </c>
      <c r="AC1571" s="22">
        <v>9.07138663059497E-4</v>
      </c>
      <c r="AD1571" s="42">
        <v>2.2799999999999999E-3</v>
      </c>
      <c r="AE1571" s="22">
        <v>1618</v>
      </c>
      <c r="AF1571" s="22">
        <v>0.11120897355923411</v>
      </c>
      <c r="AG1571" s="22">
        <v>8.3615769593409098E-4</v>
      </c>
      <c r="AH1571" s="22">
        <v>0</v>
      </c>
      <c r="AI1571" s="22">
        <v>0</v>
      </c>
      <c r="AJ1571" s="22">
        <v>0</v>
      </c>
      <c r="AK1571" s="22">
        <v>0</v>
      </c>
      <c r="AL1571" s="45">
        <v>0</v>
      </c>
      <c r="AM1571" s="45">
        <v>0</v>
      </c>
      <c r="AN1571" s="45">
        <v>0</v>
      </c>
      <c r="AO1571" s="45">
        <v>0</v>
      </c>
      <c r="AP1571" s="45">
        <v>0</v>
      </c>
      <c r="AQ1571" s="45">
        <v>0</v>
      </c>
      <c r="AR1571" s="45">
        <v>0</v>
      </c>
      <c r="AS1571" s="45" t="s">
        <v>4445</v>
      </c>
      <c r="AT1571" s="45" t="s">
        <v>4445</v>
      </c>
      <c r="AU1571" s="45">
        <v>0.11120897355923411</v>
      </c>
      <c r="AV1571" s="10">
        <v>100.88107261013407</v>
      </c>
      <c r="AW1571" s="10">
        <v>100.88107261013407</v>
      </c>
      <c r="AX1571" s="17">
        <v>0</v>
      </c>
    </row>
    <row r="1572" spans="1:50" x14ac:dyDescent="0.25">
      <c r="A1572" s="22" t="s">
        <v>1672</v>
      </c>
      <c r="B1572" s="22" t="s">
        <v>3951</v>
      </c>
      <c r="C1572" s="22" t="s">
        <v>1762</v>
      </c>
      <c r="D1572" s="22">
        <v>3842</v>
      </c>
      <c r="E1572" s="22" t="s">
        <v>2079</v>
      </c>
      <c r="F1572" s="43">
        <v>0.36885099999999998</v>
      </c>
      <c r="G1572" s="43">
        <v>484.26534783408999</v>
      </c>
      <c r="H1572" s="43">
        <v>21.387499999999999</v>
      </c>
      <c r="I1572" s="9">
        <v>0.65454545454545465</v>
      </c>
      <c r="J1572" s="9">
        <v>20.732765151515153</v>
      </c>
      <c r="K1572" s="11">
        <v>5.9636363636363638</v>
      </c>
      <c r="L1572" s="41">
        <v>5325</v>
      </c>
      <c r="M1572" s="44">
        <v>343</v>
      </c>
      <c r="N1572" s="13">
        <v>330</v>
      </c>
      <c r="O1572" s="13">
        <v>184</v>
      </c>
      <c r="P1572" s="22">
        <v>37</v>
      </c>
      <c r="Q1572" s="22">
        <v>28</v>
      </c>
      <c r="R1572" s="14">
        <v>0</v>
      </c>
      <c r="S1572" s="22">
        <v>919</v>
      </c>
      <c r="T1572" s="22">
        <v>0.72116253121513196</v>
      </c>
      <c r="U1572" s="22">
        <v>7326</v>
      </c>
      <c r="V1572" s="22"/>
      <c r="W1572" s="22">
        <v>1591</v>
      </c>
      <c r="X1572" s="22">
        <v>1015</v>
      </c>
      <c r="Y1572" s="14">
        <v>6983</v>
      </c>
      <c r="Z1572" s="10">
        <v>1554</v>
      </c>
      <c r="AA1572" s="22">
        <v>987</v>
      </c>
      <c r="AB1572" s="22">
        <v>2757.45</v>
      </c>
      <c r="AC1572" s="22">
        <v>7.6167126483385895E-4</v>
      </c>
      <c r="AD1572" s="42">
        <v>2.4599999999999999E-3</v>
      </c>
      <c r="AE1572" s="22">
        <v>1620</v>
      </c>
      <c r="AF1572" s="22">
        <v>0.20758879314289944</v>
      </c>
      <c r="AG1572" s="22">
        <v>8.3368993230080099E-4</v>
      </c>
      <c r="AH1572" s="22">
        <v>0</v>
      </c>
      <c r="AI1572" s="22">
        <v>0</v>
      </c>
      <c r="AJ1572" s="22">
        <v>1</v>
      </c>
      <c r="AK1572" s="22">
        <v>0</v>
      </c>
      <c r="AL1572" s="45">
        <v>0</v>
      </c>
      <c r="AM1572" s="45">
        <v>0</v>
      </c>
      <c r="AN1572" s="45">
        <v>0</v>
      </c>
      <c r="AO1572" s="45">
        <v>0</v>
      </c>
      <c r="AP1572" s="45">
        <v>0</v>
      </c>
      <c r="AQ1572" s="45">
        <v>0</v>
      </c>
      <c r="AR1572" s="45">
        <v>0</v>
      </c>
      <c r="AS1572" s="45" t="s">
        <v>4445</v>
      </c>
      <c r="AT1572" s="45" t="s">
        <v>4445</v>
      </c>
      <c r="AU1572" s="45">
        <v>0.20123388410605228</v>
      </c>
      <c r="AV1572" s="10">
        <v>74.953822543368432</v>
      </c>
      <c r="AW1572" s="10">
        <v>74.389246054938639</v>
      </c>
      <c r="AX1572" s="17">
        <v>3.0604112427607466E-2</v>
      </c>
    </row>
    <row r="1573" spans="1:50" x14ac:dyDescent="0.25">
      <c r="A1573" s="22" t="s">
        <v>8</v>
      </c>
      <c r="B1573" s="22" t="s">
        <v>3946</v>
      </c>
      <c r="C1573" s="22" t="s">
        <v>62</v>
      </c>
      <c r="D1573" s="22">
        <v>484</v>
      </c>
      <c r="E1573" s="22" t="s">
        <v>63</v>
      </c>
      <c r="F1573" s="43">
        <v>0.16997499999999999</v>
      </c>
      <c r="G1573" s="43">
        <v>151.31714018117</v>
      </c>
      <c r="H1573" s="43">
        <v>6.1619318181818192</v>
      </c>
      <c r="I1573" s="9">
        <v>6.628787878787879E-3</v>
      </c>
      <c r="J1573" s="9">
        <v>6.1553030303030303</v>
      </c>
      <c r="K1573" s="11">
        <v>4.9873106060606061</v>
      </c>
      <c r="L1573" s="41">
        <v>1934</v>
      </c>
      <c r="M1573" s="44">
        <v>913</v>
      </c>
      <c r="N1573" s="13">
        <v>757</v>
      </c>
      <c r="O1573" s="13">
        <v>414</v>
      </c>
      <c r="P1573" s="22">
        <v>0</v>
      </c>
      <c r="Q1573" s="22">
        <v>0</v>
      </c>
      <c r="R1573" s="14">
        <v>0</v>
      </c>
      <c r="S1573" s="22">
        <v>239</v>
      </c>
      <c r="T1573" s="22">
        <v>0.19062548025203641</v>
      </c>
      <c r="U1573" s="22">
        <v>1585</v>
      </c>
      <c r="V1573" s="22"/>
      <c r="W1573" s="22">
        <v>879</v>
      </c>
      <c r="X1573" s="22">
        <v>494</v>
      </c>
      <c r="Y1573" s="14">
        <v>672</v>
      </c>
      <c r="Z1573" s="10">
        <v>879</v>
      </c>
      <c r="AA1573" s="22">
        <v>494</v>
      </c>
      <c r="AB1573" s="22">
        <v>1264.71</v>
      </c>
      <c r="AC1573" s="22">
        <v>1.1233030164097151E-3</v>
      </c>
      <c r="AD1573" s="42">
        <v>2.0500000000000002E-3</v>
      </c>
      <c r="AE1573" s="22">
        <v>1621</v>
      </c>
      <c r="AF1573" s="22">
        <v>0.10232136513335996</v>
      </c>
      <c r="AG1573" s="22">
        <v>8.3188101734438995E-4</v>
      </c>
      <c r="AH1573" s="22">
        <v>0</v>
      </c>
      <c r="AI1573" s="22">
        <v>1</v>
      </c>
      <c r="AJ1573" s="22">
        <v>1</v>
      </c>
      <c r="AK1573" s="22">
        <v>0</v>
      </c>
      <c r="AL1573" s="45">
        <v>0</v>
      </c>
      <c r="AM1573" s="45">
        <v>0</v>
      </c>
      <c r="AN1573" s="45">
        <v>0</v>
      </c>
      <c r="AO1573" s="45">
        <v>0</v>
      </c>
      <c r="AP1573" s="45">
        <v>0</v>
      </c>
      <c r="AQ1573" s="45">
        <v>0</v>
      </c>
      <c r="AR1573" s="45">
        <v>0</v>
      </c>
      <c r="AS1573" s="45" t="s">
        <v>4445</v>
      </c>
      <c r="AT1573" s="45" t="s">
        <v>4445</v>
      </c>
      <c r="AU1573" s="45">
        <v>0.1022112914348916</v>
      </c>
      <c r="AV1573" s="10">
        <v>142.8036923076923</v>
      </c>
      <c r="AW1573" s="10">
        <v>142.6500691562932</v>
      </c>
      <c r="AX1573" s="17">
        <v>1.0757645612417396E-3</v>
      </c>
    </row>
    <row r="1574" spans="1:50" x14ac:dyDescent="0.25">
      <c r="A1574" s="22" t="s">
        <v>1672</v>
      </c>
      <c r="B1574" s="22" t="s">
        <v>3957</v>
      </c>
      <c r="C1574" s="22" t="s">
        <v>1685</v>
      </c>
      <c r="D1574" s="22">
        <v>2744</v>
      </c>
      <c r="E1574" s="22" t="s">
        <v>1807</v>
      </c>
      <c r="F1574" s="43">
        <v>0.69341399999999997</v>
      </c>
      <c r="G1574" s="43">
        <v>888.33183568921004</v>
      </c>
      <c r="H1574" s="43">
        <v>39.583712121212123</v>
      </c>
      <c r="I1574" s="9">
        <v>0</v>
      </c>
      <c r="J1574" s="9">
        <v>39.583712121212123</v>
      </c>
      <c r="K1574" s="11">
        <v>0</v>
      </c>
      <c r="L1574" s="41">
        <v>8893</v>
      </c>
      <c r="M1574" s="44">
        <v>0</v>
      </c>
      <c r="N1574" s="13">
        <v>0</v>
      </c>
      <c r="O1574" s="13">
        <v>0</v>
      </c>
      <c r="P1574" s="22">
        <v>0</v>
      </c>
      <c r="Q1574" s="22">
        <v>0</v>
      </c>
      <c r="R1574" s="14">
        <v>0</v>
      </c>
      <c r="S1574" s="22">
        <v>846</v>
      </c>
      <c r="T1574" s="22">
        <v>1</v>
      </c>
      <c r="U1574" s="22">
        <v>16162</v>
      </c>
      <c r="V1574" s="22"/>
      <c r="W1574" s="22">
        <v>2917</v>
      </c>
      <c r="X1574" s="22">
        <v>1922</v>
      </c>
      <c r="Y1574" s="14">
        <v>16162</v>
      </c>
      <c r="Z1574" s="10">
        <v>2917</v>
      </c>
      <c r="AA1574" s="22">
        <v>1922</v>
      </c>
      <c r="AB1574" s="22">
        <v>5450.87</v>
      </c>
      <c r="AC1574" s="22">
        <v>7.8057992761456805E-4</v>
      </c>
      <c r="AD1574" s="42">
        <v>4.7299999999999998E-3</v>
      </c>
      <c r="AE1574" s="22">
        <v>1622</v>
      </c>
      <c r="AF1574" s="22">
        <v>0.48865242436465889</v>
      </c>
      <c r="AG1574" s="22">
        <v>8.2963060163779095E-4</v>
      </c>
      <c r="AH1574" s="22">
        <v>0</v>
      </c>
      <c r="AI1574" s="22">
        <v>0</v>
      </c>
      <c r="AJ1574" s="22">
        <v>0</v>
      </c>
      <c r="AK1574" s="22">
        <v>0</v>
      </c>
      <c r="AL1574" s="45">
        <v>0</v>
      </c>
      <c r="AM1574" s="45">
        <v>0</v>
      </c>
      <c r="AN1574" s="45">
        <v>0</v>
      </c>
      <c r="AO1574" s="45">
        <v>0</v>
      </c>
      <c r="AP1574" s="45">
        <v>0</v>
      </c>
      <c r="AQ1574" s="45">
        <v>0</v>
      </c>
      <c r="AR1574" s="45">
        <v>0</v>
      </c>
      <c r="AS1574" s="45" t="s">
        <v>4445</v>
      </c>
      <c r="AT1574" s="45" t="s">
        <v>4444</v>
      </c>
      <c r="AU1574" s="45">
        <v>0.48865242436465894</v>
      </c>
      <c r="AV1574" s="10">
        <v>73.69192639304886</v>
      </c>
      <c r="AW1574" s="10">
        <v>73.69192639304886</v>
      </c>
      <c r="AX1574" s="17">
        <v>0</v>
      </c>
    </row>
    <row r="1575" spans="1:50" x14ac:dyDescent="0.25">
      <c r="A1575" s="22" t="s">
        <v>964</v>
      </c>
      <c r="B1575" s="22" t="s">
        <v>3952</v>
      </c>
      <c r="C1575" s="22" t="s">
        <v>1058</v>
      </c>
      <c r="D1575" s="22">
        <v>771</v>
      </c>
      <c r="E1575" s="22" t="s">
        <v>1202</v>
      </c>
      <c r="F1575" s="43">
        <v>8.0451999999999996E-2</v>
      </c>
      <c r="G1575" s="43">
        <v>109.27937076639</v>
      </c>
      <c r="H1575" s="43">
        <v>5.4380681818181822</v>
      </c>
      <c r="I1575" s="9">
        <v>0.84640151515151518</v>
      </c>
      <c r="J1575" s="9">
        <v>4.591477272727273</v>
      </c>
      <c r="K1575" s="11">
        <v>5.4378787878787884</v>
      </c>
      <c r="L1575" s="41">
        <v>1708</v>
      </c>
      <c r="M1575" s="44">
        <v>505</v>
      </c>
      <c r="N1575" s="13">
        <v>501</v>
      </c>
      <c r="O1575" s="13">
        <v>195</v>
      </c>
      <c r="P1575" s="22">
        <v>142</v>
      </c>
      <c r="Q1575" s="22">
        <v>1</v>
      </c>
      <c r="R1575" s="14">
        <v>1</v>
      </c>
      <c r="S1575" s="22">
        <v>421</v>
      </c>
      <c r="T1575" s="22">
        <v>3.4827430083872457E-5</v>
      </c>
      <c r="U1575" s="22">
        <v>505</v>
      </c>
      <c r="V1575" s="22"/>
      <c r="W1575" s="22">
        <v>501</v>
      </c>
      <c r="X1575" s="22">
        <v>195</v>
      </c>
      <c r="Y1575" s="14">
        <v>0</v>
      </c>
      <c r="Z1575" s="10">
        <v>359</v>
      </c>
      <c r="AA1575" s="22">
        <v>194</v>
      </c>
      <c r="AB1575" s="22">
        <v>491.83</v>
      </c>
      <c r="AC1575" s="22">
        <v>7.3620482471467379E-4</v>
      </c>
      <c r="AD1575" s="42">
        <v>5.5000000000000003E-4</v>
      </c>
      <c r="AE1575" s="22">
        <v>1623</v>
      </c>
      <c r="AF1575" s="22">
        <v>6.0224248723757333E-2</v>
      </c>
      <c r="AG1575" s="22">
        <v>8.2498970854462102E-4</v>
      </c>
      <c r="AH1575" s="22">
        <v>0</v>
      </c>
      <c r="AI1575" s="22">
        <v>0</v>
      </c>
      <c r="AJ1575" s="22">
        <v>0</v>
      </c>
      <c r="AK1575" s="22">
        <v>0</v>
      </c>
      <c r="AL1575" s="45">
        <v>0</v>
      </c>
      <c r="AM1575" s="45">
        <v>0</v>
      </c>
      <c r="AN1575" s="45">
        <v>0</v>
      </c>
      <c r="AO1575" s="45">
        <v>0</v>
      </c>
      <c r="AP1575" s="45">
        <v>0</v>
      </c>
      <c r="AQ1575" s="45">
        <v>0</v>
      </c>
      <c r="AR1575" s="45">
        <v>0</v>
      </c>
      <c r="AS1575" s="45" t="s">
        <v>4445</v>
      </c>
      <c r="AT1575" s="45" t="s">
        <v>4445</v>
      </c>
      <c r="AU1575" s="45">
        <v>5.084862124508234E-2</v>
      </c>
      <c r="AV1575" s="10">
        <v>78.188343026853104</v>
      </c>
      <c r="AW1575" s="10">
        <v>92.128304252429203</v>
      </c>
      <c r="AX1575" s="17">
        <v>0.15564378504510151</v>
      </c>
    </row>
    <row r="1576" spans="1:50" x14ac:dyDescent="0.25">
      <c r="A1576" s="22" t="s">
        <v>2195</v>
      </c>
      <c r="B1576" s="22" t="s">
        <v>3962</v>
      </c>
      <c r="C1576" s="22" t="s">
        <v>2223</v>
      </c>
      <c r="D1576" s="22">
        <v>4706</v>
      </c>
      <c r="E1576" s="22" t="s">
        <v>2224</v>
      </c>
      <c r="F1576" s="43">
        <v>3.6142000000000001E-2</v>
      </c>
      <c r="G1576" s="43">
        <v>69.068234189210003</v>
      </c>
      <c r="H1576" s="43">
        <v>2.1698863636363637</v>
      </c>
      <c r="I1576" s="9">
        <v>0</v>
      </c>
      <c r="J1576" s="9">
        <v>2.1698863636363637</v>
      </c>
      <c r="K1576" s="11">
        <v>0</v>
      </c>
      <c r="L1576" s="41">
        <v>847</v>
      </c>
      <c r="M1576" s="44">
        <v>0</v>
      </c>
      <c r="N1576" s="13">
        <v>0</v>
      </c>
      <c r="O1576" s="13">
        <v>0</v>
      </c>
      <c r="P1576" s="22">
        <v>0</v>
      </c>
      <c r="Q1576" s="22">
        <v>0</v>
      </c>
      <c r="R1576" s="14">
        <v>0</v>
      </c>
      <c r="S1576" s="22">
        <v>60</v>
      </c>
      <c r="T1576" s="22">
        <v>1</v>
      </c>
      <c r="U1576" s="22">
        <v>1550</v>
      </c>
      <c r="V1576" s="22"/>
      <c r="W1576" s="22">
        <v>282</v>
      </c>
      <c r="X1576" s="22">
        <v>186</v>
      </c>
      <c r="Y1576" s="14">
        <v>1550</v>
      </c>
      <c r="Z1576" s="10">
        <v>282</v>
      </c>
      <c r="AA1576" s="22">
        <v>186</v>
      </c>
      <c r="AB1576" s="22">
        <v>525.84</v>
      </c>
      <c r="AC1576" s="22">
        <v>5.2327962954706875E-4</v>
      </c>
      <c r="AD1576" s="42">
        <v>3.1E-4</v>
      </c>
      <c r="AE1576" s="22">
        <v>1624</v>
      </c>
      <c r="AF1576" s="22">
        <v>3.1270112373874163E-2</v>
      </c>
      <c r="AG1576" s="22">
        <v>8.2289769404932014E-4</v>
      </c>
      <c r="AH1576" s="22">
        <v>0</v>
      </c>
      <c r="AI1576" s="22">
        <v>0</v>
      </c>
      <c r="AJ1576" s="22">
        <v>0</v>
      </c>
      <c r="AK1576" s="22">
        <v>0</v>
      </c>
      <c r="AL1576" s="45">
        <v>0</v>
      </c>
      <c r="AM1576" s="45">
        <v>0</v>
      </c>
      <c r="AN1576" s="45">
        <v>0</v>
      </c>
      <c r="AO1576" s="45">
        <v>0</v>
      </c>
      <c r="AP1576" s="45">
        <v>0</v>
      </c>
      <c r="AQ1576" s="45">
        <v>0</v>
      </c>
      <c r="AR1576" s="45">
        <v>0</v>
      </c>
      <c r="AS1576" s="45" t="s">
        <v>4445</v>
      </c>
      <c r="AT1576" s="45" t="s">
        <v>4445</v>
      </c>
      <c r="AU1576" s="45">
        <v>3.1270112373874163E-2</v>
      </c>
      <c r="AV1576" s="10">
        <v>129.96072270227808</v>
      </c>
      <c r="AW1576" s="10">
        <v>129.96072270227808</v>
      </c>
      <c r="AX1576" s="17">
        <v>0</v>
      </c>
    </row>
    <row r="1577" spans="1:50" x14ac:dyDescent="0.25">
      <c r="A1577" s="22" t="s">
        <v>539</v>
      </c>
      <c r="B1577" s="22" t="s">
        <v>3949</v>
      </c>
      <c r="C1577" s="22" t="s">
        <v>540</v>
      </c>
      <c r="D1577" s="22">
        <v>8495</v>
      </c>
      <c r="E1577" s="22" t="s">
        <v>658</v>
      </c>
      <c r="F1577" s="43">
        <v>5.1216999999999999E-2</v>
      </c>
      <c r="G1577" s="43">
        <v>72.488191967649996</v>
      </c>
      <c r="H1577" s="43">
        <v>3.1526515151515153</v>
      </c>
      <c r="I1577" s="9">
        <v>0</v>
      </c>
      <c r="J1577" s="9">
        <v>3.1526515151515153</v>
      </c>
      <c r="K1577" s="11">
        <v>1.7806818181818183</v>
      </c>
      <c r="L1577" s="41">
        <v>1774</v>
      </c>
      <c r="M1577" s="44">
        <v>219</v>
      </c>
      <c r="N1577" s="13">
        <v>215</v>
      </c>
      <c r="O1577" s="13">
        <v>164</v>
      </c>
      <c r="P1577" s="22">
        <v>6</v>
      </c>
      <c r="Q1577" s="22">
        <v>4</v>
      </c>
      <c r="R1577" s="14">
        <v>0</v>
      </c>
      <c r="S1577" s="22">
        <v>218</v>
      </c>
      <c r="T1577" s="22">
        <v>0.43517962273218791</v>
      </c>
      <c r="U1577" s="22">
        <v>1626</v>
      </c>
      <c r="V1577" s="22"/>
      <c r="W1577" s="22">
        <v>470</v>
      </c>
      <c r="X1577" s="22">
        <v>332</v>
      </c>
      <c r="Y1577" s="14">
        <v>1407</v>
      </c>
      <c r="Z1577" s="10">
        <v>464</v>
      </c>
      <c r="AA1577" s="22">
        <v>328</v>
      </c>
      <c r="AB1577" s="22">
        <v>762.31</v>
      </c>
      <c r="AC1577" s="22">
        <v>7.065564557446419E-4</v>
      </c>
      <c r="AD1577" s="42">
        <v>6.8000000000000005E-4</v>
      </c>
      <c r="AE1577" s="22">
        <v>1625</v>
      </c>
      <c r="AF1577" s="22">
        <v>2.2120617042909584E-2</v>
      </c>
      <c r="AG1577" s="22">
        <v>8.1928211270035497E-4</v>
      </c>
      <c r="AH1577" s="22">
        <v>0</v>
      </c>
      <c r="AI1577" s="22">
        <v>0</v>
      </c>
      <c r="AJ1577" s="22">
        <v>0</v>
      </c>
      <c r="AK1577" s="22">
        <v>0</v>
      </c>
      <c r="AL1577" s="45">
        <v>0</v>
      </c>
      <c r="AM1577" s="45">
        <v>0</v>
      </c>
      <c r="AN1577" s="45">
        <v>0</v>
      </c>
      <c r="AO1577" s="45">
        <v>0</v>
      </c>
      <c r="AP1577" s="45">
        <v>0</v>
      </c>
      <c r="AQ1577" s="45">
        <v>0</v>
      </c>
      <c r="AR1577" s="45">
        <v>0</v>
      </c>
      <c r="AS1577" s="45" t="s">
        <v>4445</v>
      </c>
      <c r="AT1577" s="45" t="s">
        <v>4445</v>
      </c>
      <c r="AU1577" s="45">
        <v>2.2120617042909588E-2</v>
      </c>
      <c r="AV1577" s="10">
        <v>147.17770034843204</v>
      </c>
      <c r="AW1577" s="10">
        <v>149.08086026673075</v>
      </c>
      <c r="AX1577" s="17">
        <v>0</v>
      </c>
    </row>
    <row r="1578" spans="1:50" x14ac:dyDescent="0.25">
      <c r="A1578" s="22" t="s">
        <v>539</v>
      </c>
      <c r="B1578" s="22" t="s">
        <v>3949</v>
      </c>
      <c r="C1578" s="22" t="s">
        <v>694</v>
      </c>
      <c r="D1578" s="22">
        <v>2692</v>
      </c>
      <c r="E1578" s="22" t="s">
        <v>814</v>
      </c>
      <c r="F1578" s="43">
        <v>3.036762</v>
      </c>
      <c r="G1578" s="43">
        <v>208.01600097565</v>
      </c>
      <c r="H1578" s="43">
        <v>8.9386363636363644</v>
      </c>
      <c r="I1578" s="9">
        <v>0</v>
      </c>
      <c r="J1578" s="9">
        <v>8.9386363636363644</v>
      </c>
      <c r="K1578" s="11">
        <v>0</v>
      </c>
      <c r="L1578" s="41">
        <v>333</v>
      </c>
      <c r="M1578" s="44">
        <v>0</v>
      </c>
      <c r="N1578" s="13">
        <v>0</v>
      </c>
      <c r="O1578" s="13">
        <v>0</v>
      </c>
      <c r="P1578" s="22">
        <v>0</v>
      </c>
      <c r="Q1578" s="22">
        <v>0</v>
      </c>
      <c r="R1578" s="14">
        <v>0</v>
      </c>
      <c r="S1578" s="22">
        <v>154</v>
      </c>
      <c r="T1578" s="22">
        <v>1</v>
      </c>
      <c r="U1578" s="22">
        <v>617</v>
      </c>
      <c r="V1578" s="22"/>
      <c r="W1578" s="22">
        <v>113</v>
      </c>
      <c r="X1578" s="22">
        <v>76</v>
      </c>
      <c r="Y1578" s="14">
        <v>617</v>
      </c>
      <c r="Z1578" s="10">
        <v>113</v>
      </c>
      <c r="AA1578" s="22">
        <v>76</v>
      </c>
      <c r="AB1578" s="22">
        <v>210.34</v>
      </c>
      <c r="AC1578" s="22">
        <v>1.4598694262733558E-2</v>
      </c>
      <c r="AD1578" s="42">
        <v>3.4299999999999999E-3</v>
      </c>
      <c r="AE1578" s="22">
        <v>1626</v>
      </c>
      <c r="AF1578" s="22">
        <v>4.9101941228183697E-3</v>
      </c>
      <c r="AG1578" s="22">
        <v>8.1836568713639492E-4</v>
      </c>
      <c r="AH1578" s="22">
        <v>0</v>
      </c>
      <c r="AI1578" s="22">
        <v>0</v>
      </c>
      <c r="AJ1578" s="22">
        <v>0</v>
      </c>
      <c r="AK1578" s="22">
        <v>0</v>
      </c>
      <c r="AL1578" s="45">
        <v>0</v>
      </c>
      <c r="AM1578" s="45">
        <v>0</v>
      </c>
      <c r="AN1578" s="45">
        <v>0</v>
      </c>
      <c r="AO1578" s="45">
        <v>0</v>
      </c>
      <c r="AP1578" s="45">
        <v>0</v>
      </c>
      <c r="AQ1578" s="45">
        <v>0</v>
      </c>
      <c r="AR1578" s="45">
        <v>0</v>
      </c>
      <c r="AS1578" s="45" t="s">
        <v>4445</v>
      </c>
      <c r="AT1578" s="45" t="s">
        <v>4445</v>
      </c>
      <c r="AU1578" s="45">
        <v>4.9101941228183697E-3</v>
      </c>
      <c r="AV1578" s="10">
        <v>12.6417493007882</v>
      </c>
      <c r="AW1578" s="10">
        <v>12.6417493007882</v>
      </c>
      <c r="AX1578" s="17">
        <v>0</v>
      </c>
    </row>
    <row r="1579" spans="1:50" x14ac:dyDescent="0.25">
      <c r="A1579" s="22" t="s">
        <v>1672</v>
      </c>
      <c r="B1579" s="22" t="s">
        <v>3957</v>
      </c>
      <c r="C1579" s="22" t="s">
        <v>1780</v>
      </c>
      <c r="D1579" s="22">
        <v>3413</v>
      </c>
      <c r="E1579" s="22" t="s">
        <v>1917</v>
      </c>
      <c r="F1579" s="43">
        <v>1.5674E-2</v>
      </c>
      <c r="G1579" s="43">
        <v>13.534764225669999</v>
      </c>
      <c r="H1579" s="43">
        <v>0.65075757575757576</v>
      </c>
      <c r="I1579" s="9">
        <v>0.16458333333333333</v>
      </c>
      <c r="J1579" s="9">
        <v>0.48617424242424251</v>
      </c>
      <c r="K1579" s="11">
        <v>0.42367424242424245</v>
      </c>
      <c r="L1579" s="41">
        <v>25</v>
      </c>
      <c r="M1579" s="44">
        <v>24</v>
      </c>
      <c r="N1579" s="13">
        <v>5</v>
      </c>
      <c r="O1579" s="13">
        <v>1</v>
      </c>
      <c r="P1579" s="22">
        <v>0</v>
      </c>
      <c r="Q1579" s="22">
        <v>0</v>
      </c>
      <c r="R1579" s="14">
        <v>0</v>
      </c>
      <c r="S1579" s="22">
        <v>17</v>
      </c>
      <c r="T1579" s="22">
        <v>0.3489522700814901</v>
      </c>
      <c r="U1579" s="22">
        <v>44</v>
      </c>
      <c r="V1579" s="22"/>
      <c r="W1579" s="22">
        <v>9</v>
      </c>
      <c r="X1579" s="22">
        <v>4</v>
      </c>
      <c r="Y1579" s="14">
        <v>20</v>
      </c>
      <c r="Z1579" s="10">
        <v>9</v>
      </c>
      <c r="AA1579" s="22">
        <v>4</v>
      </c>
      <c r="AB1579" s="22">
        <v>14.13</v>
      </c>
      <c r="AC1579" s="22">
        <v>1.1580548976444474E-3</v>
      </c>
      <c r="AD1579" s="42">
        <v>2.0000000000000002E-5</v>
      </c>
      <c r="AE1579" s="22">
        <v>1627</v>
      </c>
      <c r="AF1579" s="22">
        <v>7.3526783655168812E-3</v>
      </c>
      <c r="AG1579" s="22">
        <v>8.1696426283520899E-4</v>
      </c>
      <c r="AH1579" s="22">
        <v>0</v>
      </c>
      <c r="AI1579" s="22">
        <v>1</v>
      </c>
      <c r="AJ1579" s="22">
        <v>1</v>
      </c>
      <c r="AK1579" s="22">
        <v>0</v>
      </c>
      <c r="AL1579" s="45">
        <v>0</v>
      </c>
      <c r="AM1579" s="45">
        <v>0</v>
      </c>
      <c r="AN1579" s="45">
        <v>0</v>
      </c>
      <c r="AO1579" s="45">
        <v>0</v>
      </c>
      <c r="AP1579" s="45">
        <v>0</v>
      </c>
      <c r="AQ1579" s="45">
        <v>0</v>
      </c>
      <c r="AR1579" s="45">
        <v>0</v>
      </c>
      <c r="AS1579" s="45" t="s">
        <v>4445</v>
      </c>
      <c r="AT1579" s="45" t="s">
        <v>4445</v>
      </c>
      <c r="AU1579" s="45">
        <v>5.4931098266245166E-3</v>
      </c>
      <c r="AV1579" s="10">
        <v>18.511881573821579</v>
      </c>
      <c r="AW1579" s="10">
        <v>13.830034924330617</v>
      </c>
      <c r="AX1579" s="17">
        <v>0.25291036088474972</v>
      </c>
    </row>
    <row r="1580" spans="1:50" x14ac:dyDescent="0.25">
      <c r="A1580" s="22" t="s">
        <v>2195</v>
      </c>
      <c r="B1580" s="22" t="s">
        <v>3960</v>
      </c>
      <c r="C1580" s="22" t="s">
        <v>2558</v>
      </c>
      <c r="D1580" s="22">
        <v>8519</v>
      </c>
      <c r="E1580" s="22" t="s">
        <v>2798</v>
      </c>
      <c r="F1580" s="43">
        <v>0.28978100000000001</v>
      </c>
      <c r="G1580" s="43">
        <v>532.97523337834002</v>
      </c>
      <c r="H1580" s="43">
        <v>24.235037878787878</v>
      </c>
      <c r="I1580" s="9">
        <v>0</v>
      </c>
      <c r="J1580" s="9">
        <v>24.235037878787878</v>
      </c>
      <c r="K1580" s="11">
        <v>0</v>
      </c>
      <c r="L1580" s="41">
        <v>1082</v>
      </c>
      <c r="M1580" s="44">
        <v>0</v>
      </c>
      <c r="N1580" s="13">
        <v>0</v>
      </c>
      <c r="O1580" s="13">
        <v>0</v>
      </c>
      <c r="P1580" s="22">
        <v>0</v>
      </c>
      <c r="Q1580" s="22">
        <v>0</v>
      </c>
      <c r="R1580" s="14">
        <v>0</v>
      </c>
      <c r="S1580" s="22">
        <v>415</v>
      </c>
      <c r="T1580" s="22">
        <v>1</v>
      </c>
      <c r="U1580" s="22">
        <v>1977</v>
      </c>
      <c r="V1580" s="22"/>
      <c r="W1580" s="22">
        <v>359</v>
      </c>
      <c r="X1580" s="22">
        <v>237</v>
      </c>
      <c r="Y1580" s="14">
        <v>1977</v>
      </c>
      <c r="Z1580" s="10">
        <v>359</v>
      </c>
      <c r="AA1580" s="22">
        <v>237</v>
      </c>
      <c r="AB1580" s="22">
        <v>669.76</v>
      </c>
      <c r="AC1580" s="22">
        <v>5.437044385030455E-4</v>
      </c>
      <c r="AD1580" s="42">
        <v>4.0999999999999999E-4</v>
      </c>
      <c r="AE1580" s="22">
        <v>1629</v>
      </c>
      <c r="AF1580" s="22">
        <v>0.1416178815237025</v>
      </c>
      <c r="AG1580" s="22">
        <v>8.0924503727830002E-4</v>
      </c>
      <c r="AH1580" s="22">
        <v>0</v>
      </c>
      <c r="AI1580" s="22">
        <v>0</v>
      </c>
      <c r="AJ1580" s="22">
        <v>0</v>
      </c>
      <c r="AK1580" s="22">
        <v>0</v>
      </c>
      <c r="AL1580" s="45">
        <v>0</v>
      </c>
      <c r="AM1580" s="45">
        <v>0</v>
      </c>
      <c r="AN1580" s="45">
        <v>0</v>
      </c>
      <c r="AO1580" s="45">
        <v>0</v>
      </c>
      <c r="AP1580" s="45">
        <v>0</v>
      </c>
      <c r="AQ1580" s="45">
        <v>0</v>
      </c>
      <c r="AR1580" s="45">
        <v>0</v>
      </c>
      <c r="AS1580" s="45" t="s">
        <v>4445</v>
      </c>
      <c r="AT1580" s="45" t="s">
        <v>4445</v>
      </c>
      <c r="AU1580" s="45">
        <v>0.1416178815237025</v>
      </c>
      <c r="AV1580" s="10">
        <v>14.813263416197122</v>
      </c>
      <c r="AW1580" s="10">
        <v>14.813263416197122</v>
      </c>
      <c r="AX1580" s="17">
        <v>0</v>
      </c>
    </row>
    <row r="1581" spans="1:50" x14ac:dyDescent="0.25">
      <c r="A1581" s="22" t="s">
        <v>1672</v>
      </c>
      <c r="B1581" s="22" t="s">
        <v>3957</v>
      </c>
      <c r="C1581" s="22" t="s">
        <v>2150</v>
      </c>
      <c r="D1581" s="22">
        <v>6601</v>
      </c>
      <c r="E1581" s="22" t="s">
        <v>2175</v>
      </c>
      <c r="F1581" s="43">
        <v>1.3889E-2</v>
      </c>
      <c r="G1581" s="43">
        <v>18.334338148960001</v>
      </c>
      <c r="H1581" s="43">
        <v>0.39393939393939398</v>
      </c>
      <c r="I1581" s="9">
        <v>0</v>
      </c>
      <c r="J1581" s="9">
        <v>0.39393939393939398</v>
      </c>
      <c r="K1581" s="11">
        <v>0</v>
      </c>
      <c r="L1581" s="41">
        <v>92</v>
      </c>
      <c r="M1581" s="44">
        <v>0</v>
      </c>
      <c r="N1581" s="13">
        <v>0</v>
      </c>
      <c r="O1581" s="13">
        <v>0</v>
      </c>
      <c r="P1581" s="22">
        <v>0</v>
      </c>
      <c r="Q1581" s="22">
        <v>0</v>
      </c>
      <c r="R1581" s="14">
        <v>0</v>
      </c>
      <c r="S1581" s="22">
        <v>12</v>
      </c>
      <c r="T1581" s="22">
        <v>1</v>
      </c>
      <c r="U1581" s="22">
        <v>179</v>
      </c>
      <c r="V1581" s="22"/>
      <c r="W1581" s="22">
        <v>34</v>
      </c>
      <c r="X1581" s="22">
        <v>24</v>
      </c>
      <c r="Y1581" s="14">
        <v>179</v>
      </c>
      <c r="Z1581" s="10">
        <v>34</v>
      </c>
      <c r="AA1581" s="22">
        <v>24</v>
      </c>
      <c r="AB1581" s="22">
        <v>62.69</v>
      </c>
      <c r="AC1581" s="22">
        <v>7.5754029881835918E-4</v>
      </c>
      <c r="AD1581" s="42">
        <v>5.0000000000000002E-5</v>
      </c>
      <c r="AE1581" s="22">
        <v>1630</v>
      </c>
      <c r="AF1581" s="22">
        <v>8.0821493233396505E-3</v>
      </c>
      <c r="AG1581" s="22">
        <v>8.0821493233396505E-4</v>
      </c>
      <c r="AH1581" s="22">
        <v>0</v>
      </c>
      <c r="AI1581" s="22">
        <v>0</v>
      </c>
      <c r="AJ1581" s="22">
        <v>0</v>
      </c>
      <c r="AK1581" s="22">
        <v>0</v>
      </c>
      <c r="AL1581" s="45">
        <v>0</v>
      </c>
      <c r="AM1581" s="45">
        <v>0</v>
      </c>
      <c r="AN1581" s="45">
        <v>0</v>
      </c>
      <c r="AO1581" s="45">
        <v>0</v>
      </c>
      <c r="AP1581" s="45">
        <v>0</v>
      </c>
      <c r="AQ1581" s="45">
        <v>0</v>
      </c>
      <c r="AR1581" s="45">
        <v>0</v>
      </c>
      <c r="AS1581" s="45" t="s">
        <v>4445</v>
      </c>
      <c r="AT1581" s="45" t="s">
        <v>4445</v>
      </c>
      <c r="AU1581" s="45">
        <v>8.0821493233396505E-3</v>
      </c>
      <c r="AV1581" s="10">
        <v>86.307692307692292</v>
      </c>
      <c r="AW1581" s="10">
        <v>86.307692307692292</v>
      </c>
      <c r="AX1581" s="17">
        <v>0</v>
      </c>
    </row>
    <row r="1582" spans="1:50" x14ac:dyDescent="0.25">
      <c r="A1582" s="22" t="s">
        <v>1672</v>
      </c>
      <c r="B1582" s="22" t="s">
        <v>3957</v>
      </c>
      <c r="C1582" s="22" t="s">
        <v>1674</v>
      </c>
      <c r="D1582" s="22">
        <v>3329</v>
      </c>
      <c r="E1582" s="22" t="s">
        <v>1676</v>
      </c>
      <c r="F1582" s="43">
        <v>0.39877699999999999</v>
      </c>
      <c r="G1582" s="43">
        <v>432.49746128590999</v>
      </c>
      <c r="H1582" s="43">
        <v>16.72462121212121</v>
      </c>
      <c r="I1582" s="9">
        <v>0.46534090909090914</v>
      </c>
      <c r="J1582" s="9">
        <v>16.259090909090911</v>
      </c>
      <c r="K1582" s="11">
        <v>5.5888257575757576</v>
      </c>
      <c r="L1582" s="41">
        <v>9512</v>
      </c>
      <c r="M1582" s="44">
        <v>1076</v>
      </c>
      <c r="N1582" s="13">
        <v>1074</v>
      </c>
      <c r="O1582" s="13">
        <v>964</v>
      </c>
      <c r="P1582" s="22">
        <v>33</v>
      </c>
      <c r="Q1582" s="22">
        <v>21</v>
      </c>
      <c r="R1582" s="14">
        <v>0</v>
      </c>
      <c r="S1582" s="22">
        <v>886</v>
      </c>
      <c r="T1582" s="22">
        <v>0.66583244626639182</v>
      </c>
      <c r="U1582" s="22">
        <v>12585</v>
      </c>
      <c r="V1582" s="22"/>
      <c r="W1582" s="22">
        <v>3151</v>
      </c>
      <c r="X1582" s="22">
        <v>2333</v>
      </c>
      <c r="Y1582" s="14">
        <v>11509</v>
      </c>
      <c r="Z1582" s="10">
        <v>3118</v>
      </c>
      <c r="AA1582" s="22">
        <v>2312</v>
      </c>
      <c r="AB1582" s="22">
        <v>5307.47</v>
      </c>
      <c r="AC1582" s="22">
        <v>9.2203315786952447E-4</v>
      </c>
      <c r="AD1582" s="42">
        <v>5.9800000000000001E-3</v>
      </c>
      <c r="AE1582" s="22">
        <v>1632</v>
      </c>
      <c r="AF1582" s="22">
        <v>0.19393465403010321</v>
      </c>
      <c r="AG1582" s="22">
        <v>8.0470810800872697E-4</v>
      </c>
      <c r="AH1582" s="22">
        <v>0</v>
      </c>
      <c r="AI1582" s="22">
        <v>0</v>
      </c>
      <c r="AJ1582" s="22">
        <v>1</v>
      </c>
      <c r="AK1582" s="22">
        <v>0</v>
      </c>
      <c r="AL1582" s="45">
        <v>0</v>
      </c>
      <c r="AM1582" s="45">
        <v>0</v>
      </c>
      <c r="AN1582" s="45">
        <v>0</v>
      </c>
      <c r="AO1582" s="45">
        <v>0</v>
      </c>
      <c r="AP1582" s="45">
        <v>0</v>
      </c>
      <c r="AQ1582" s="45">
        <v>0</v>
      </c>
      <c r="AR1582" s="45">
        <v>0</v>
      </c>
      <c r="AS1582" s="45" t="s">
        <v>4445</v>
      </c>
      <c r="AT1582" s="45" t="s">
        <v>4444</v>
      </c>
      <c r="AU1582" s="45">
        <v>0.18853647746672145</v>
      </c>
      <c r="AV1582" s="10">
        <v>191.76963936259432</v>
      </c>
      <c r="AW1582" s="10">
        <v>188.40486490159222</v>
      </c>
      <c r="AX1582" s="17">
        <v>2.7823703938577225E-2</v>
      </c>
    </row>
    <row r="1583" spans="1:50" x14ac:dyDescent="0.25">
      <c r="A1583" s="22" t="s">
        <v>2195</v>
      </c>
      <c r="B1583" s="22" t="s">
        <v>3962</v>
      </c>
      <c r="C1583" s="22" t="s">
        <v>2254</v>
      </c>
      <c r="D1583" s="22">
        <v>362</v>
      </c>
      <c r="E1583" s="22" t="s">
        <v>2345</v>
      </c>
      <c r="F1583" s="43">
        <v>0.13605600000000001</v>
      </c>
      <c r="G1583" s="43">
        <v>295.23303277619999</v>
      </c>
      <c r="H1583" s="43">
        <v>12.91534090909091</v>
      </c>
      <c r="I1583" s="9">
        <v>0</v>
      </c>
      <c r="J1583" s="9">
        <v>12.91534090909091</v>
      </c>
      <c r="K1583" s="11">
        <v>0</v>
      </c>
      <c r="L1583" s="41">
        <v>8000</v>
      </c>
      <c r="M1583" s="44">
        <v>0</v>
      </c>
      <c r="N1583" s="13">
        <v>0</v>
      </c>
      <c r="O1583" s="13">
        <v>0</v>
      </c>
      <c r="P1583" s="22">
        <v>0</v>
      </c>
      <c r="Q1583" s="22">
        <v>0</v>
      </c>
      <c r="R1583" s="14">
        <v>0</v>
      </c>
      <c r="S1583" s="22">
        <v>299</v>
      </c>
      <c r="T1583" s="22">
        <v>1</v>
      </c>
      <c r="U1583" s="22">
        <v>14540</v>
      </c>
      <c r="V1583" s="22"/>
      <c r="W1583" s="22">
        <v>2624</v>
      </c>
      <c r="X1583" s="22">
        <v>1730</v>
      </c>
      <c r="Y1583" s="14">
        <v>14540</v>
      </c>
      <c r="Z1583" s="10">
        <v>2624</v>
      </c>
      <c r="AA1583" s="22">
        <v>1730</v>
      </c>
      <c r="AB1583" s="22">
        <v>4903.4799999999996</v>
      </c>
      <c r="AC1583" s="22">
        <v>4.6084274080243799E-4</v>
      </c>
      <c r="AD1583" s="42">
        <v>2.5100000000000001E-3</v>
      </c>
      <c r="AE1583" s="22">
        <v>1633</v>
      </c>
      <c r="AF1583" s="22">
        <v>0.10781945985367943</v>
      </c>
      <c r="AG1583" s="22">
        <v>8.0462283472895095E-4</v>
      </c>
      <c r="AH1583" s="22">
        <v>0</v>
      </c>
      <c r="AI1583" s="22">
        <v>0</v>
      </c>
      <c r="AJ1583" s="22">
        <v>0</v>
      </c>
      <c r="AK1583" s="22">
        <v>0</v>
      </c>
      <c r="AL1583" s="45">
        <v>0</v>
      </c>
      <c r="AM1583" s="45">
        <v>0</v>
      </c>
      <c r="AN1583" s="45">
        <v>0</v>
      </c>
      <c r="AO1583" s="45">
        <v>0</v>
      </c>
      <c r="AP1583" s="45">
        <v>0</v>
      </c>
      <c r="AQ1583" s="45">
        <v>0</v>
      </c>
      <c r="AR1583" s="45">
        <v>0</v>
      </c>
      <c r="AS1583" s="45" t="s">
        <v>4445</v>
      </c>
      <c r="AT1583" s="45" t="s">
        <v>4445</v>
      </c>
      <c r="AU1583" s="45">
        <v>0.10781945985367943</v>
      </c>
      <c r="AV1583" s="10">
        <v>203.16924024459988</v>
      </c>
      <c r="AW1583" s="10">
        <v>203.16924024459988</v>
      </c>
      <c r="AX1583" s="17">
        <v>0</v>
      </c>
    </row>
    <row r="1584" spans="1:50" x14ac:dyDescent="0.25">
      <c r="A1584" s="22" t="s">
        <v>1672</v>
      </c>
      <c r="B1584" s="22" t="s">
        <v>3957</v>
      </c>
      <c r="C1584" s="22" t="s">
        <v>1831</v>
      </c>
      <c r="D1584" s="22">
        <v>1352</v>
      </c>
      <c r="E1584" s="22" t="s">
        <v>1914</v>
      </c>
      <c r="F1584" s="43">
        <v>0.22311300000000001</v>
      </c>
      <c r="G1584" s="43">
        <v>509.93149663156998</v>
      </c>
      <c r="H1584" s="43">
        <v>21.414393939393943</v>
      </c>
      <c r="I1584" s="9">
        <v>0</v>
      </c>
      <c r="J1584" s="9">
        <v>21.414393939393943</v>
      </c>
      <c r="K1584" s="11">
        <v>0</v>
      </c>
      <c r="L1584" s="41">
        <v>1142</v>
      </c>
      <c r="M1584" s="44">
        <v>0</v>
      </c>
      <c r="N1584" s="13">
        <v>0</v>
      </c>
      <c r="O1584" s="13">
        <v>0</v>
      </c>
      <c r="P1584" s="22">
        <v>0</v>
      </c>
      <c r="Q1584" s="22">
        <v>0</v>
      </c>
      <c r="R1584" s="14">
        <v>0</v>
      </c>
      <c r="S1584" s="22">
        <v>376</v>
      </c>
      <c r="T1584" s="22">
        <v>1</v>
      </c>
      <c r="U1584" s="22">
        <v>2086</v>
      </c>
      <c r="V1584" s="22"/>
      <c r="W1584" s="22">
        <v>378</v>
      </c>
      <c r="X1584" s="22">
        <v>250</v>
      </c>
      <c r="Y1584" s="14">
        <v>2086</v>
      </c>
      <c r="Z1584" s="10">
        <v>378</v>
      </c>
      <c r="AA1584" s="22">
        <v>250</v>
      </c>
      <c r="AB1584" s="22">
        <v>705.6</v>
      </c>
      <c r="AC1584" s="22">
        <v>4.3753524046623288E-4</v>
      </c>
      <c r="AD1584" s="42">
        <v>3.4000000000000002E-4</v>
      </c>
      <c r="AE1584" s="22">
        <v>1634</v>
      </c>
      <c r="AF1584" s="22">
        <v>0.14790595196066506</v>
      </c>
      <c r="AG1584" s="22">
        <v>8.0383669543839702E-4</v>
      </c>
      <c r="AH1584" s="22">
        <v>0</v>
      </c>
      <c r="AI1584" s="22">
        <v>0</v>
      </c>
      <c r="AJ1584" s="22">
        <v>0</v>
      </c>
      <c r="AK1584" s="22">
        <v>0</v>
      </c>
      <c r="AL1584" s="45">
        <v>0</v>
      </c>
      <c r="AM1584" s="45">
        <v>0</v>
      </c>
      <c r="AN1584" s="45">
        <v>0</v>
      </c>
      <c r="AO1584" s="45">
        <v>0</v>
      </c>
      <c r="AP1584" s="45">
        <v>0</v>
      </c>
      <c r="AQ1584" s="45">
        <v>0</v>
      </c>
      <c r="AR1584" s="45">
        <v>0</v>
      </c>
      <c r="AS1584" s="45" t="s">
        <v>4445</v>
      </c>
      <c r="AT1584" s="45" t="s">
        <v>4445</v>
      </c>
      <c r="AU1584" s="45">
        <v>0.14790595196066506</v>
      </c>
      <c r="AV1584" s="10">
        <v>17.651678635865139</v>
      </c>
      <c r="AW1584" s="10">
        <v>17.651678635865139</v>
      </c>
      <c r="AX1584" s="17">
        <v>0</v>
      </c>
    </row>
    <row r="1585" spans="1:50" x14ac:dyDescent="0.25">
      <c r="A1585" s="22" t="s">
        <v>8</v>
      </c>
      <c r="B1585" s="22" t="s">
        <v>3946</v>
      </c>
      <c r="C1585" s="22" t="s">
        <v>45</v>
      </c>
      <c r="D1585" s="22">
        <v>2217</v>
      </c>
      <c r="E1585" s="22" t="s">
        <v>470</v>
      </c>
      <c r="F1585" s="43">
        <v>0.16272</v>
      </c>
      <c r="G1585" s="43">
        <v>206.81225811920999</v>
      </c>
      <c r="H1585" s="43">
        <v>10.197348484848485</v>
      </c>
      <c r="I1585" s="9">
        <v>0</v>
      </c>
      <c r="J1585" s="9">
        <v>10.197348484848485</v>
      </c>
      <c r="K1585" s="11">
        <v>0</v>
      </c>
      <c r="L1585" s="41">
        <v>4873</v>
      </c>
      <c r="M1585" s="44">
        <v>0</v>
      </c>
      <c r="N1585" s="13">
        <v>0</v>
      </c>
      <c r="O1585" s="13">
        <v>0</v>
      </c>
      <c r="P1585" s="22">
        <v>0</v>
      </c>
      <c r="Q1585" s="22">
        <v>0</v>
      </c>
      <c r="R1585" s="14">
        <v>0</v>
      </c>
      <c r="S1585" s="22">
        <v>386</v>
      </c>
      <c r="T1585" s="22">
        <v>1</v>
      </c>
      <c r="U1585" s="22">
        <v>8861</v>
      </c>
      <c r="V1585" s="22"/>
      <c r="W1585" s="22">
        <v>1600</v>
      </c>
      <c r="X1585" s="22">
        <v>1055</v>
      </c>
      <c r="Y1585" s="14">
        <v>8861</v>
      </c>
      <c r="Z1585" s="10">
        <v>1600</v>
      </c>
      <c r="AA1585" s="22">
        <v>1055</v>
      </c>
      <c r="AB1585" s="22">
        <v>2989.49</v>
      </c>
      <c r="AC1585" s="22">
        <v>7.8680055756755738E-4</v>
      </c>
      <c r="AD1585" s="42">
        <v>2.6199999999999999E-3</v>
      </c>
      <c r="AE1585" s="22">
        <v>1635</v>
      </c>
      <c r="AF1585" s="22">
        <v>0.1266329311539274</v>
      </c>
      <c r="AG1585" s="22">
        <v>8.0147424780966715E-4</v>
      </c>
      <c r="AH1585" s="22">
        <v>0</v>
      </c>
      <c r="AI1585" s="22">
        <v>0</v>
      </c>
      <c r="AJ1585" s="22">
        <v>0</v>
      </c>
      <c r="AK1585" s="22">
        <v>0</v>
      </c>
      <c r="AL1585" s="45">
        <v>0</v>
      </c>
      <c r="AM1585" s="45">
        <v>0</v>
      </c>
      <c r="AN1585" s="45">
        <v>0</v>
      </c>
      <c r="AO1585" s="45">
        <v>0</v>
      </c>
      <c r="AP1585" s="45">
        <v>0</v>
      </c>
      <c r="AQ1585" s="45">
        <v>0</v>
      </c>
      <c r="AR1585" s="45">
        <v>0</v>
      </c>
      <c r="AS1585" s="45" t="s">
        <v>4445</v>
      </c>
      <c r="AT1585" s="45" t="s">
        <v>4445</v>
      </c>
      <c r="AU1585" s="45">
        <v>0.1266329311539274</v>
      </c>
      <c r="AV1585" s="10">
        <v>156.90353255822592</v>
      </c>
      <c r="AW1585" s="10">
        <v>156.90353255822592</v>
      </c>
      <c r="AX1585" s="17">
        <v>0</v>
      </c>
    </row>
    <row r="1586" spans="1:50" x14ac:dyDescent="0.25">
      <c r="A1586" s="22" t="s">
        <v>964</v>
      </c>
      <c r="B1586" s="22" t="s">
        <v>3948</v>
      </c>
      <c r="C1586" s="22" t="s">
        <v>998</v>
      </c>
      <c r="D1586" s="22">
        <v>6999</v>
      </c>
      <c r="E1586" s="22" t="s">
        <v>1324</v>
      </c>
      <c r="F1586" s="43">
        <v>9.0147000000000005E-2</v>
      </c>
      <c r="G1586" s="43">
        <v>140.49128642112001</v>
      </c>
      <c r="H1586" s="43">
        <v>7.2280303030303035</v>
      </c>
      <c r="I1586" s="9">
        <v>0</v>
      </c>
      <c r="J1586" s="9">
        <v>7.2280303030303035</v>
      </c>
      <c r="K1586" s="11">
        <v>0</v>
      </c>
      <c r="L1586" s="41">
        <v>4007</v>
      </c>
      <c r="M1586" s="44">
        <v>0</v>
      </c>
      <c r="N1586" s="13">
        <v>0</v>
      </c>
      <c r="O1586" s="13">
        <v>0</v>
      </c>
      <c r="P1586" s="22">
        <v>0</v>
      </c>
      <c r="Q1586" s="22">
        <v>0</v>
      </c>
      <c r="R1586" s="14">
        <v>0</v>
      </c>
      <c r="S1586" s="22">
        <v>124</v>
      </c>
      <c r="T1586" s="22">
        <v>1</v>
      </c>
      <c r="U1586" s="22">
        <v>7289</v>
      </c>
      <c r="V1586" s="22"/>
      <c r="W1586" s="22">
        <v>1317</v>
      </c>
      <c r="X1586" s="22">
        <v>868</v>
      </c>
      <c r="Y1586" s="14">
        <v>7289</v>
      </c>
      <c r="Z1586" s="10">
        <v>1317</v>
      </c>
      <c r="AA1586" s="22">
        <v>868</v>
      </c>
      <c r="AB1586" s="22">
        <v>2460.3000000000002</v>
      </c>
      <c r="AC1586" s="22">
        <v>6.4165545277865884E-4</v>
      </c>
      <c r="AD1586" s="42">
        <v>1.7600000000000001E-3</v>
      </c>
      <c r="AE1586" s="22">
        <v>1636</v>
      </c>
      <c r="AF1586" s="22">
        <v>8.6371617187456742E-2</v>
      </c>
      <c r="AG1586" s="22">
        <v>7.9973719618015504E-4</v>
      </c>
      <c r="AH1586" s="22">
        <v>0</v>
      </c>
      <c r="AI1586" s="22">
        <v>0</v>
      </c>
      <c r="AJ1586" s="22">
        <v>0</v>
      </c>
      <c r="AK1586" s="22">
        <v>0</v>
      </c>
      <c r="AL1586" s="45">
        <v>0</v>
      </c>
      <c r="AM1586" s="45">
        <v>0</v>
      </c>
      <c r="AN1586" s="45">
        <v>0</v>
      </c>
      <c r="AO1586" s="45">
        <v>0</v>
      </c>
      <c r="AP1586" s="45">
        <v>0</v>
      </c>
      <c r="AQ1586" s="45">
        <v>0</v>
      </c>
      <c r="AR1586" s="45">
        <v>0</v>
      </c>
      <c r="AS1586" s="45" t="s">
        <v>4445</v>
      </c>
      <c r="AT1586" s="45" t="s">
        <v>4445</v>
      </c>
      <c r="AU1586" s="45">
        <v>8.6371617187456742E-2</v>
      </c>
      <c r="AV1586" s="10">
        <v>182.20731579499002</v>
      </c>
      <c r="AW1586" s="10">
        <v>182.20731579499002</v>
      </c>
      <c r="AX1586" s="17">
        <v>0</v>
      </c>
    </row>
    <row r="1587" spans="1:50" x14ac:dyDescent="0.25">
      <c r="A1587" s="22" t="s">
        <v>539</v>
      </c>
      <c r="B1587" s="22" t="s">
        <v>3949</v>
      </c>
      <c r="C1587" s="22" t="s">
        <v>627</v>
      </c>
      <c r="D1587" s="22">
        <v>4276</v>
      </c>
      <c r="E1587" s="22" t="s">
        <v>628</v>
      </c>
      <c r="F1587" s="43">
        <v>0.37063200000000002</v>
      </c>
      <c r="G1587" s="43">
        <v>433.47962826234999</v>
      </c>
      <c r="H1587" s="43">
        <v>17.759280303030305</v>
      </c>
      <c r="I1587" s="9">
        <v>7.7096590909090912</v>
      </c>
      <c r="J1587" s="9">
        <v>10.049621212121213</v>
      </c>
      <c r="K1587" s="11">
        <v>10.77537878787879</v>
      </c>
      <c r="L1587" s="41">
        <v>1635</v>
      </c>
      <c r="M1587" s="44">
        <v>1598</v>
      </c>
      <c r="N1587" s="13">
        <v>571</v>
      </c>
      <c r="O1587" s="13">
        <v>479</v>
      </c>
      <c r="P1587" s="22">
        <v>379</v>
      </c>
      <c r="Q1587" s="22">
        <v>345</v>
      </c>
      <c r="R1587" s="14">
        <v>0</v>
      </c>
      <c r="S1587" s="22">
        <v>878</v>
      </c>
      <c r="T1587" s="22">
        <v>0.39325363393019008</v>
      </c>
      <c r="U1587" s="22">
        <v>2770</v>
      </c>
      <c r="V1587" s="22"/>
      <c r="W1587" s="22">
        <v>783</v>
      </c>
      <c r="X1587" s="22">
        <v>619</v>
      </c>
      <c r="Y1587" s="14">
        <v>1172</v>
      </c>
      <c r="Z1587" s="10">
        <v>404</v>
      </c>
      <c r="AA1587" s="22">
        <v>274</v>
      </c>
      <c r="AB1587" s="22">
        <v>658.96</v>
      </c>
      <c r="AC1587" s="22">
        <v>8.5501595884844345E-4</v>
      </c>
      <c r="AD1587" s="42">
        <v>7.2000000000000005E-4</v>
      </c>
      <c r="AE1587" s="22">
        <v>1637</v>
      </c>
      <c r="AF1587" s="22">
        <v>0.16898989579035006</v>
      </c>
      <c r="AG1587" s="22">
        <v>7.9337979244295802E-4</v>
      </c>
      <c r="AH1587" s="22">
        <v>0</v>
      </c>
      <c r="AI1587" s="22">
        <v>1</v>
      </c>
      <c r="AJ1587" s="22">
        <v>1</v>
      </c>
      <c r="AK1587" s="22">
        <v>0</v>
      </c>
      <c r="AL1587" s="45">
        <v>0</v>
      </c>
      <c r="AM1587" s="45">
        <v>0</v>
      </c>
      <c r="AN1587" s="45">
        <v>0</v>
      </c>
      <c r="AO1587" s="45">
        <v>0</v>
      </c>
      <c r="AP1587" s="45">
        <v>0</v>
      </c>
      <c r="AQ1587" s="45">
        <v>0</v>
      </c>
      <c r="AR1587" s="45">
        <v>0</v>
      </c>
      <c r="AS1587" s="45" t="s">
        <v>4445</v>
      </c>
      <c r="AT1587" s="45" t="s">
        <v>4445</v>
      </c>
      <c r="AU1587" s="45">
        <v>9.5627999130070224E-2</v>
      </c>
      <c r="AV1587" s="10">
        <v>40.20052014624401</v>
      </c>
      <c r="AW1587" s="10">
        <v>44.089624502767435</v>
      </c>
      <c r="AX1587" s="17">
        <v>0.43412001834294911</v>
      </c>
    </row>
    <row r="1588" spans="1:50" x14ac:dyDescent="0.25">
      <c r="A1588" s="22" t="s">
        <v>1672</v>
      </c>
      <c r="B1588" s="22" t="s">
        <v>3947</v>
      </c>
      <c r="C1588" s="22" t="s">
        <v>1727</v>
      </c>
      <c r="D1588" s="22">
        <v>2656</v>
      </c>
      <c r="E1588" s="22" t="s">
        <v>1826</v>
      </c>
      <c r="F1588" s="43">
        <v>1.6676E-2</v>
      </c>
      <c r="G1588" s="43">
        <v>80.409472290490001</v>
      </c>
      <c r="H1588" s="43">
        <v>3.4125000000000005</v>
      </c>
      <c r="I1588" s="9">
        <v>0</v>
      </c>
      <c r="J1588" s="9">
        <v>3.4125000000000005</v>
      </c>
      <c r="K1588" s="11">
        <v>0</v>
      </c>
      <c r="L1588" s="41">
        <v>373</v>
      </c>
      <c r="M1588" s="44">
        <v>0</v>
      </c>
      <c r="N1588" s="13">
        <v>0</v>
      </c>
      <c r="O1588" s="13">
        <v>0</v>
      </c>
      <c r="P1588" s="22">
        <v>0</v>
      </c>
      <c r="Q1588" s="22">
        <v>0</v>
      </c>
      <c r="R1588" s="14">
        <v>0</v>
      </c>
      <c r="S1588" s="22">
        <v>77</v>
      </c>
      <c r="T1588" s="22">
        <v>1</v>
      </c>
      <c r="U1588" s="22">
        <v>690</v>
      </c>
      <c r="V1588" s="22"/>
      <c r="W1588" s="22">
        <v>126</v>
      </c>
      <c r="X1588" s="22">
        <v>84</v>
      </c>
      <c r="Y1588" s="14">
        <v>690</v>
      </c>
      <c r="Z1588" s="10">
        <v>126</v>
      </c>
      <c r="AA1588" s="22">
        <v>84</v>
      </c>
      <c r="AB1588" s="22">
        <v>234.72</v>
      </c>
      <c r="AC1588" s="22">
        <v>2.0738850193862378E-4</v>
      </c>
      <c r="AD1588" s="42">
        <v>5.0000000000000002E-5</v>
      </c>
      <c r="AE1588" s="22">
        <v>1638</v>
      </c>
      <c r="AF1588" s="22">
        <v>4.0318180576747992E-2</v>
      </c>
      <c r="AG1588" s="22">
        <v>7.9055256032839201E-4</v>
      </c>
      <c r="AH1588" s="22">
        <v>0</v>
      </c>
      <c r="AI1588" s="22">
        <v>0</v>
      </c>
      <c r="AJ1588" s="22">
        <v>0</v>
      </c>
      <c r="AK1588" s="22">
        <v>0</v>
      </c>
      <c r="AL1588" s="45">
        <v>0</v>
      </c>
      <c r="AM1588" s="45">
        <v>0</v>
      </c>
      <c r="AN1588" s="45">
        <v>0</v>
      </c>
      <c r="AO1588" s="45">
        <v>0</v>
      </c>
      <c r="AP1588" s="45">
        <v>0</v>
      </c>
      <c r="AQ1588" s="45">
        <v>0</v>
      </c>
      <c r="AR1588" s="45">
        <v>0</v>
      </c>
      <c r="AS1588" s="45" t="s">
        <v>4445</v>
      </c>
      <c r="AT1588" s="45" t="s">
        <v>4445</v>
      </c>
      <c r="AU1588" s="45">
        <v>4.0318180576747992E-2</v>
      </c>
      <c r="AV1588" s="10">
        <v>36.92307692307692</v>
      </c>
      <c r="AW1588" s="10">
        <v>36.92307692307692</v>
      </c>
      <c r="AX1588" s="17">
        <v>0</v>
      </c>
    </row>
    <row r="1589" spans="1:50" x14ac:dyDescent="0.25">
      <c r="A1589" s="22" t="s">
        <v>964</v>
      </c>
      <c r="B1589" s="22" t="s">
        <v>3952</v>
      </c>
      <c r="C1589" s="22" t="s">
        <v>1039</v>
      </c>
      <c r="D1589" s="22">
        <v>3021</v>
      </c>
      <c r="E1589" s="22" t="s">
        <v>1165</v>
      </c>
      <c r="F1589" s="43">
        <v>6.7914000000000002E-2</v>
      </c>
      <c r="G1589" s="43">
        <v>71.327356518119998</v>
      </c>
      <c r="H1589" s="43">
        <v>3.4369318181818183</v>
      </c>
      <c r="I1589" s="9">
        <v>0</v>
      </c>
      <c r="J1589" s="9">
        <v>3.4369318181818183</v>
      </c>
      <c r="K1589" s="11">
        <v>0</v>
      </c>
      <c r="L1589" s="41">
        <v>2141</v>
      </c>
      <c r="M1589" s="44">
        <v>0</v>
      </c>
      <c r="N1589" s="13">
        <v>0</v>
      </c>
      <c r="O1589" s="13">
        <v>0</v>
      </c>
      <c r="P1589" s="22">
        <v>0</v>
      </c>
      <c r="Q1589" s="22">
        <v>0</v>
      </c>
      <c r="R1589" s="14">
        <v>0</v>
      </c>
      <c r="S1589" s="22">
        <v>275</v>
      </c>
      <c r="T1589" s="22">
        <v>1</v>
      </c>
      <c r="U1589" s="22">
        <v>3900</v>
      </c>
      <c r="V1589" s="22"/>
      <c r="W1589" s="22">
        <v>705</v>
      </c>
      <c r="X1589" s="22">
        <v>466</v>
      </c>
      <c r="Y1589" s="14">
        <v>3900</v>
      </c>
      <c r="Z1589" s="10">
        <v>705</v>
      </c>
      <c r="AA1589" s="22">
        <v>466</v>
      </c>
      <c r="AB1589" s="22">
        <v>1316.85</v>
      </c>
      <c r="AC1589" s="22">
        <v>9.5214519807343672E-4</v>
      </c>
      <c r="AD1589" s="42">
        <v>1.4E-3</v>
      </c>
      <c r="AE1589" s="22">
        <v>1639</v>
      </c>
      <c r="AF1589" s="22">
        <v>3.4776602090657242E-2</v>
      </c>
      <c r="AG1589" s="22">
        <v>7.9037732024221001E-4</v>
      </c>
      <c r="AH1589" s="22">
        <v>0</v>
      </c>
      <c r="AI1589" s="22">
        <v>0</v>
      </c>
      <c r="AJ1589" s="22">
        <v>0</v>
      </c>
      <c r="AK1589" s="22">
        <v>0</v>
      </c>
      <c r="AL1589" s="45">
        <v>0</v>
      </c>
      <c r="AM1589" s="45">
        <v>0</v>
      </c>
      <c r="AN1589" s="45">
        <v>0</v>
      </c>
      <c r="AO1589" s="45">
        <v>0</v>
      </c>
      <c r="AP1589" s="45">
        <v>0</v>
      </c>
      <c r="AQ1589" s="45">
        <v>0</v>
      </c>
      <c r="AR1589" s="45">
        <v>0</v>
      </c>
      <c r="AS1589" s="45" t="s">
        <v>4445</v>
      </c>
      <c r="AT1589" s="45" t="s">
        <v>4445</v>
      </c>
      <c r="AU1589" s="45">
        <v>3.4776602090657242E-2</v>
      </c>
      <c r="AV1589" s="10">
        <v>205.12481401884608</v>
      </c>
      <c r="AW1589" s="10">
        <v>205.12481401884608</v>
      </c>
      <c r="AX1589" s="17">
        <v>0</v>
      </c>
    </row>
    <row r="1590" spans="1:50" x14ac:dyDescent="0.25">
      <c r="A1590" s="22" t="s">
        <v>964</v>
      </c>
      <c r="B1590" s="22" t="s">
        <v>3948</v>
      </c>
      <c r="C1590" s="22" t="s">
        <v>1217</v>
      </c>
      <c r="D1590" s="22">
        <v>2336</v>
      </c>
      <c r="E1590" s="22" t="s">
        <v>1281</v>
      </c>
      <c r="F1590" s="43">
        <v>0.459532</v>
      </c>
      <c r="G1590" s="43">
        <v>472.28369001175997</v>
      </c>
      <c r="H1590" s="43">
        <v>19.916856060606058</v>
      </c>
      <c r="I1590" s="9">
        <v>0</v>
      </c>
      <c r="J1590" s="9">
        <v>19.916856060606058</v>
      </c>
      <c r="K1590" s="11">
        <v>0</v>
      </c>
      <c r="L1590" s="41">
        <v>9538</v>
      </c>
      <c r="M1590" s="44">
        <v>0</v>
      </c>
      <c r="N1590" s="13">
        <v>0</v>
      </c>
      <c r="O1590" s="13">
        <v>0</v>
      </c>
      <c r="P1590" s="22">
        <v>0</v>
      </c>
      <c r="Q1590" s="22">
        <v>0</v>
      </c>
      <c r="R1590" s="14">
        <v>0</v>
      </c>
      <c r="S1590" s="22">
        <v>413</v>
      </c>
      <c r="T1590" s="22">
        <v>1</v>
      </c>
      <c r="U1590" s="22">
        <v>17333</v>
      </c>
      <c r="V1590" s="22"/>
      <c r="W1590" s="22">
        <v>3128</v>
      </c>
      <c r="X1590" s="22">
        <v>2061</v>
      </c>
      <c r="Y1590" s="14">
        <v>17333</v>
      </c>
      <c r="Z1590" s="10">
        <v>3128</v>
      </c>
      <c r="AA1590" s="22">
        <v>2061</v>
      </c>
      <c r="AB1590" s="22">
        <v>5845.33</v>
      </c>
      <c r="AC1590" s="22">
        <v>9.7299993567120122E-4</v>
      </c>
      <c r="AD1590" s="42">
        <v>6.3299999999999997E-3</v>
      </c>
      <c r="AE1590" s="22">
        <v>1640</v>
      </c>
      <c r="AF1590" s="22">
        <v>0.26351870827667623</v>
      </c>
      <c r="AG1590" s="22">
        <v>7.8662300978112303E-4</v>
      </c>
      <c r="AH1590" s="22">
        <v>0</v>
      </c>
      <c r="AI1590" s="22">
        <v>0</v>
      </c>
      <c r="AJ1590" s="22">
        <v>0</v>
      </c>
      <c r="AK1590" s="22">
        <v>0</v>
      </c>
      <c r="AL1590" s="45">
        <v>0</v>
      </c>
      <c r="AM1590" s="45">
        <v>0</v>
      </c>
      <c r="AN1590" s="45">
        <v>0</v>
      </c>
      <c r="AO1590" s="45">
        <v>0</v>
      </c>
      <c r="AP1590" s="45">
        <v>0</v>
      </c>
      <c r="AQ1590" s="45">
        <v>0</v>
      </c>
      <c r="AR1590" s="45">
        <v>0</v>
      </c>
      <c r="AS1590" s="45" t="s">
        <v>4445</v>
      </c>
      <c r="AT1590" s="45" t="s">
        <v>4444</v>
      </c>
      <c r="AU1590" s="45">
        <v>0.26351870827667623</v>
      </c>
      <c r="AV1590" s="10">
        <v>157.05289983929404</v>
      </c>
      <c r="AW1590" s="10">
        <v>157.05289983929404</v>
      </c>
      <c r="AX1590" s="17">
        <v>0</v>
      </c>
    </row>
    <row r="1591" spans="1:50" x14ac:dyDescent="0.25">
      <c r="A1591" s="22" t="s">
        <v>8</v>
      </c>
      <c r="B1591" s="22" t="s">
        <v>3946</v>
      </c>
      <c r="C1591" s="22" t="s">
        <v>32</v>
      </c>
      <c r="D1591" s="22">
        <v>4501</v>
      </c>
      <c r="E1591" s="22" t="s">
        <v>135</v>
      </c>
      <c r="F1591" s="43">
        <v>0.413661</v>
      </c>
      <c r="G1591" s="43">
        <v>596.75137164236003</v>
      </c>
      <c r="H1591" s="43">
        <v>23.698106060606062</v>
      </c>
      <c r="I1591" s="9">
        <v>1.3053030303030304</v>
      </c>
      <c r="J1591" s="9">
        <v>22.392803030303028</v>
      </c>
      <c r="K1591" s="11">
        <v>9.2979166666666675</v>
      </c>
      <c r="L1591" s="41">
        <v>17348</v>
      </c>
      <c r="M1591" s="44">
        <v>6734</v>
      </c>
      <c r="N1591" s="13">
        <v>3315</v>
      </c>
      <c r="O1591" s="13">
        <v>3026</v>
      </c>
      <c r="P1591" s="22">
        <v>1668</v>
      </c>
      <c r="Q1591" s="22">
        <v>1540</v>
      </c>
      <c r="R1591" s="14">
        <v>0</v>
      </c>
      <c r="S1591" s="22">
        <v>1537</v>
      </c>
      <c r="T1591" s="22">
        <v>0.60765148730080076</v>
      </c>
      <c r="U1591" s="22">
        <v>25885</v>
      </c>
      <c r="V1591" s="22"/>
      <c r="W1591" s="22">
        <v>6770</v>
      </c>
      <c r="X1591" s="22">
        <v>5302</v>
      </c>
      <c r="Y1591" s="14">
        <v>19151</v>
      </c>
      <c r="Z1591" s="10">
        <v>5102</v>
      </c>
      <c r="AA1591" s="22">
        <v>3762</v>
      </c>
      <c r="AB1591" s="22">
        <v>8713.33</v>
      </c>
      <c r="AC1591" s="22">
        <v>6.931881846564264E-4</v>
      </c>
      <c r="AD1591" s="42">
        <v>7.3499999999999998E-3</v>
      </c>
      <c r="AE1591" s="22">
        <v>1641</v>
      </c>
      <c r="AF1591" s="22">
        <v>0.27011179127563778</v>
      </c>
      <c r="AG1591" s="22">
        <v>7.8293272833518195E-4</v>
      </c>
      <c r="AH1591" s="22">
        <v>0</v>
      </c>
      <c r="AI1591" s="22">
        <v>0</v>
      </c>
      <c r="AJ1591" s="22">
        <v>1</v>
      </c>
      <c r="AK1591" s="22">
        <v>0</v>
      </c>
      <c r="AL1591" s="45">
        <v>0</v>
      </c>
      <c r="AM1591" s="45">
        <v>0</v>
      </c>
      <c r="AN1591" s="45">
        <v>0</v>
      </c>
      <c r="AO1591" s="45">
        <v>0</v>
      </c>
      <c r="AP1591" s="45">
        <v>0</v>
      </c>
      <c r="AQ1591" s="45">
        <v>0</v>
      </c>
      <c r="AR1591" s="45">
        <v>0</v>
      </c>
      <c r="AS1591" s="45" t="s">
        <v>4445</v>
      </c>
      <c r="AT1591" s="45" t="s">
        <v>4444</v>
      </c>
      <c r="AU1591" s="45">
        <v>0.25523390446177258</v>
      </c>
      <c r="AV1591" s="10">
        <v>227.84106094693576</v>
      </c>
      <c r="AW1591" s="10">
        <v>285.67683774755045</v>
      </c>
      <c r="AX1591" s="17">
        <v>5.5080478877291693E-2</v>
      </c>
    </row>
    <row r="1592" spans="1:50" x14ac:dyDescent="0.25">
      <c r="A1592" s="22" t="s">
        <v>964</v>
      </c>
      <c r="B1592" s="22" t="s">
        <v>3948</v>
      </c>
      <c r="C1592" s="22" t="s">
        <v>1291</v>
      </c>
      <c r="D1592" s="22">
        <v>3309</v>
      </c>
      <c r="E1592" s="22" t="s">
        <v>1292</v>
      </c>
      <c r="F1592" s="43">
        <v>6.5040000000000002E-3</v>
      </c>
      <c r="G1592" s="43">
        <v>9.8725738474300009</v>
      </c>
      <c r="H1592" s="43">
        <v>0.57897727272727273</v>
      </c>
      <c r="I1592" s="9">
        <v>0</v>
      </c>
      <c r="J1592" s="9">
        <v>0.57897727272727273</v>
      </c>
      <c r="K1592" s="11">
        <v>0.57897727272727273</v>
      </c>
      <c r="L1592" s="41">
        <v>282</v>
      </c>
      <c r="M1592" s="44">
        <v>614</v>
      </c>
      <c r="N1592" s="13">
        <v>100</v>
      </c>
      <c r="O1592" s="13">
        <v>55</v>
      </c>
      <c r="P1592" s="22">
        <v>0</v>
      </c>
      <c r="Q1592" s="22">
        <v>0</v>
      </c>
      <c r="R1592" s="14">
        <v>0</v>
      </c>
      <c r="S1592" s="22">
        <v>13</v>
      </c>
      <c r="T1592" s="22">
        <v>0</v>
      </c>
      <c r="U1592" s="22">
        <v>614</v>
      </c>
      <c r="V1592" s="22"/>
      <c r="W1592" s="22">
        <v>100</v>
      </c>
      <c r="X1592" s="22">
        <v>55</v>
      </c>
      <c r="Y1592" s="14">
        <v>0</v>
      </c>
      <c r="Z1592" s="10">
        <v>100</v>
      </c>
      <c r="AA1592" s="22">
        <v>55</v>
      </c>
      <c r="AB1592" s="22">
        <v>137</v>
      </c>
      <c r="AC1592" s="22">
        <v>6.5879476826532948E-4</v>
      </c>
      <c r="AD1592" s="42">
        <v>1.3999999999999999E-4</v>
      </c>
      <c r="AE1592" s="22">
        <v>1642</v>
      </c>
      <c r="AF1592" s="22">
        <v>3.8956154142641849E-3</v>
      </c>
      <c r="AG1592" s="22">
        <v>7.7912308285283695E-4</v>
      </c>
      <c r="AH1592" s="22">
        <v>0</v>
      </c>
      <c r="AI1592" s="22">
        <v>0</v>
      </c>
      <c r="AJ1592" s="22">
        <v>0</v>
      </c>
      <c r="AK1592" s="22">
        <v>0</v>
      </c>
      <c r="AL1592" s="45">
        <v>0</v>
      </c>
      <c r="AM1592" s="45">
        <v>0</v>
      </c>
      <c r="AN1592" s="45">
        <v>0</v>
      </c>
      <c r="AO1592" s="45">
        <v>0</v>
      </c>
      <c r="AP1592" s="45">
        <v>0</v>
      </c>
      <c r="AQ1592" s="45">
        <v>0</v>
      </c>
      <c r="AR1592" s="45">
        <v>0</v>
      </c>
      <c r="AS1592" s="45" t="s">
        <v>4445</v>
      </c>
      <c r="AT1592" s="45" t="s">
        <v>4445</v>
      </c>
      <c r="AU1592" s="45">
        <v>3.8956154142641849E-3</v>
      </c>
      <c r="AV1592" s="10">
        <v>172.71835132482826</v>
      </c>
      <c r="AW1592" s="10">
        <v>172.71835132482826</v>
      </c>
      <c r="AX1592" s="17">
        <v>0</v>
      </c>
    </row>
    <row r="1593" spans="1:50" x14ac:dyDescent="0.25">
      <c r="A1593" s="22" t="s">
        <v>2195</v>
      </c>
      <c r="B1593" s="22" t="s">
        <v>3963</v>
      </c>
      <c r="C1593" s="22" t="s">
        <v>2373</v>
      </c>
      <c r="D1593" s="22">
        <v>3373</v>
      </c>
      <c r="E1593" s="22" t="s">
        <v>2479</v>
      </c>
      <c r="F1593" s="43">
        <v>0.44764999999999999</v>
      </c>
      <c r="G1593" s="43">
        <v>592.90621605847002</v>
      </c>
      <c r="H1593" s="43">
        <v>22.792992424242424</v>
      </c>
      <c r="I1593" s="9">
        <v>0</v>
      </c>
      <c r="J1593" s="9">
        <v>22.792992424242424</v>
      </c>
      <c r="K1593" s="11">
        <v>0</v>
      </c>
      <c r="L1593" s="41">
        <v>4911</v>
      </c>
      <c r="M1593" s="44">
        <v>0</v>
      </c>
      <c r="N1593" s="13">
        <v>0</v>
      </c>
      <c r="O1593" s="13">
        <v>0</v>
      </c>
      <c r="P1593" s="22">
        <v>0</v>
      </c>
      <c r="Q1593" s="22">
        <v>0</v>
      </c>
      <c r="R1593" s="14">
        <v>0</v>
      </c>
      <c r="S1593" s="22">
        <v>439</v>
      </c>
      <c r="T1593" s="22">
        <v>1</v>
      </c>
      <c r="U1593" s="22">
        <v>8930</v>
      </c>
      <c r="V1593" s="22"/>
      <c r="W1593" s="22">
        <v>1613</v>
      </c>
      <c r="X1593" s="22">
        <v>1063</v>
      </c>
      <c r="Y1593" s="14">
        <v>8930</v>
      </c>
      <c r="Z1593" s="10">
        <v>1613</v>
      </c>
      <c r="AA1593" s="22">
        <v>1063</v>
      </c>
      <c r="AB1593" s="22">
        <v>3013.51</v>
      </c>
      <c r="AC1593" s="22">
        <v>7.550097939196754E-4</v>
      </c>
      <c r="AD1593" s="42">
        <v>2.5300000000000001E-3</v>
      </c>
      <c r="AE1593" s="22">
        <v>1643</v>
      </c>
      <c r="AF1593" s="22">
        <v>0.21806647068012261</v>
      </c>
      <c r="AG1593" s="22">
        <v>7.76037262206842E-4</v>
      </c>
      <c r="AH1593" s="22">
        <v>0</v>
      </c>
      <c r="AI1593" s="22">
        <v>0</v>
      </c>
      <c r="AJ1593" s="22">
        <v>0</v>
      </c>
      <c r="AK1593" s="22">
        <v>0</v>
      </c>
      <c r="AL1593" s="45">
        <v>0</v>
      </c>
      <c r="AM1593" s="45">
        <v>0</v>
      </c>
      <c r="AN1593" s="45">
        <v>0</v>
      </c>
      <c r="AO1593" s="45">
        <v>0</v>
      </c>
      <c r="AP1593" s="45">
        <v>0</v>
      </c>
      <c r="AQ1593" s="45">
        <v>0</v>
      </c>
      <c r="AR1593" s="45">
        <v>0</v>
      </c>
      <c r="AS1593" s="45" t="s">
        <v>4445</v>
      </c>
      <c r="AT1593" s="45" t="s">
        <v>4445</v>
      </c>
      <c r="AU1593" s="45">
        <v>0.21806647068012261</v>
      </c>
      <c r="AV1593" s="10">
        <v>70.767364371359491</v>
      </c>
      <c r="AW1593" s="10">
        <v>70.767364371359491</v>
      </c>
      <c r="AX1593" s="17">
        <v>0</v>
      </c>
    </row>
    <row r="1594" spans="1:50" x14ac:dyDescent="0.25">
      <c r="A1594" s="22" t="s">
        <v>539</v>
      </c>
      <c r="B1594" s="22" t="s">
        <v>3949</v>
      </c>
      <c r="C1594" s="22" t="s">
        <v>781</v>
      </c>
      <c r="D1594" s="22">
        <v>7389</v>
      </c>
      <c r="E1594" s="22" t="s">
        <v>885</v>
      </c>
      <c r="F1594" s="43">
        <v>0.40595700000000001</v>
      </c>
      <c r="G1594" s="43">
        <v>451.35304404291998</v>
      </c>
      <c r="H1594" s="43">
        <v>18.300757575757576</v>
      </c>
      <c r="I1594" s="9">
        <v>0</v>
      </c>
      <c r="J1594" s="9">
        <v>18.300757575757576</v>
      </c>
      <c r="K1594" s="11">
        <v>0</v>
      </c>
      <c r="L1594" s="41">
        <v>10480</v>
      </c>
      <c r="M1594" s="44">
        <v>0</v>
      </c>
      <c r="N1594" s="13">
        <v>0</v>
      </c>
      <c r="O1594" s="13">
        <v>0</v>
      </c>
      <c r="P1594" s="22">
        <v>0</v>
      </c>
      <c r="Q1594" s="22">
        <v>0</v>
      </c>
      <c r="R1594" s="14">
        <v>0</v>
      </c>
      <c r="S1594" s="22">
        <v>489</v>
      </c>
      <c r="T1594" s="22">
        <v>1</v>
      </c>
      <c r="U1594" s="22">
        <v>19044</v>
      </c>
      <c r="V1594" s="22"/>
      <c r="W1594" s="22">
        <v>3437</v>
      </c>
      <c r="X1594" s="22">
        <v>2265</v>
      </c>
      <c r="Y1594" s="14">
        <v>19044</v>
      </c>
      <c r="Z1594" s="10">
        <v>3437</v>
      </c>
      <c r="AA1594" s="22">
        <v>2265</v>
      </c>
      <c r="AB1594" s="22">
        <v>6422.65</v>
      </c>
      <c r="AC1594" s="22">
        <v>8.9942231554197036E-4</v>
      </c>
      <c r="AD1594" s="42">
        <v>6.43E-3</v>
      </c>
      <c r="AE1594" s="22">
        <v>1644</v>
      </c>
      <c r="AF1594" s="22">
        <v>0.21655530441255619</v>
      </c>
      <c r="AG1594" s="22">
        <v>7.7341180147341498E-4</v>
      </c>
      <c r="AH1594" s="22">
        <v>0</v>
      </c>
      <c r="AI1594" s="22">
        <v>0</v>
      </c>
      <c r="AJ1594" s="22">
        <v>0</v>
      </c>
      <c r="AK1594" s="22">
        <v>0</v>
      </c>
      <c r="AL1594" s="45">
        <v>0</v>
      </c>
      <c r="AM1594" s="45">
        <v>0</v>
      </c>
      <c r="AN1594" s="45">
        <v>0</v>
      </c>
      <c r="AO1594" s="45">
        <v>0</v>
      </c>
      <c r="AP1594" s="45">
        <v>0</v>
      </c>
      <c r="AQ1594" s="45">
        <v>0</v>
      </c>
      <c r="AR1594" s="45">
        <v>0</v>
      </c>
      <c r="AS1594" s="45" t="s">
        <v>4445</v>
      </c>
      <c r="AT1594" s="45" t="s">
        <v>4444</v>
      </c>
      <c r="AU1594" s="45">
        <v>0.21655530441255619</v>
      </c>
      <c r="AV1594" s="10">
        <v>187.80643291799478</v>
      </c>
      <c r="AW1594" s="10">
        <v>187.80643291799478</v>
      </c>
      <c r="AX1594" s="17">
        <v>0</v>
      </c>
    </row>
    <row r="1595" spans="1:50" x14ac:dyDescent="0.25">
      <c r="A1595" s="22" t="s">
        <v>8</v>
      </c>
      <c r="B1595" s="22" t="s">
        <v>3946</v>
      </c>
      <c r="C1595" s="22" t="s">
        <v>25</v>
      </c>
      <c r="D1595" s="22">
        <v>5208</v>
      </c>
      <c r="E1595" s="22" t="s">
        <v>87</v>
      </c>
      <c r="F1595" s="43">
        <v>0.78519300000000003</v>
      </c>
      <c r="G1595" s="43">
        <v>1019.24760795951</v>
      </c>
      <c r="H1595" s="43">
        <v>42.596780303030307</v>
      </c>
      <c r="I1595" s="9">
        <v>0</v>
      </c>
      <c r="J1595" s="9">
        <v>42.596780303030307</v>
      </c>
      <c r="K1595" s="11">
        <v>0</v>
      </c>
      <c r="L1595" s="41">
        <v>11682</v>
      </c>
      <c r="M1595" s="44">
        <v>0</v>
      </c>
      <c r="N1595" s="13">
        <v>0</v>
      </c>
      <c r="O1595" s="13">
        <v>0</v>
      </c>
      <c r="P1595" s="22">
        <v>0</v>
      </c>
      <c r="Q1595" s="22">
        <v>0</v>
      </c>
      <c r="R1595" s="14">
        <v>0</v>
      </c>
      <c r="S1595" s="22">
        <v>1738</v>
      </c>
      <c r="T1595" s="22">
        <v>1</v>
      </c>
      <c r="U1595" s="22">
        <v>21226</v>
      </c>
      <c r="V1595" s="22"/>
      <c r="W1595" s="22">
        <v>3830</v>
      </c>
      <c r="X1595" s="22">
        <v>2524</v>
      </c>
      <c r="Y1595" s="14">
        <v>21226</v>
      </c>
      <c r="Z1595" s="10">
        <v>3830</v>
      </c>
      <c r="AA1595" s="22">
        <v>2524</v>
      </c>
      <c r="AB1595" s="22">
        <v>7157.44</v>
      </c>
      <c r="AC1595" s="22">
        <v>7.7036531051755206E-4</v>
      </c>
      <c r="AD1595" s="42">
        <v>6.1399999999999996E-3</v>
      </c>
      <c r="AE1595" s="22">
        <v>1645</v>
      </c>
      <c r="AF1595" s="22">
        <v>0.41985567252755357</v>
      </c>
      <c r="AG1595" s="22">
        <v>7.7179351567564997E-4</v>
      </c>
      <c r="AH1595" s="22">
        <v>0</v>
      </c>
      <c r="AI1595" s="22">
        <v>0</v>
      </c>
      <c r="AJ1595" s="22">
        <v>0</v>
      </c>
      <c r="AK1595" s="22">
        <v>0</v>
      </c>
      <c r="AL1595" s="45">
        <v>0</v>
      </c>
      <c r="AM1595" s="45">
        <v>0</v>
      </c>
      <c r="AN1595" s="45">
        <v>0</v>
      </c>
      <c r="AO1595" s="45">
        <v>0</v>
      </c>
      <c r="AP1595" s="45">
        <v>0</v>
      </c>
      <c r="AQ1595" s="45">
        <v>0</v>
      </c>
      <c r="AR1595" s="45">
        <v>0</v>
      </c>
      <c r="AS1595" s="45" t="s">
        <v>4445</v>
      </c>
      <c r="AT1595" s="45" t="s">
        <v>4444</v>
      </c>
      <c r="AU1595" s="45">
        <v>0.41985567252755357</v>
      </c>
      <c r="AV1595" s="10">
        <v>89.912898880001407</v>
      </c>
      <c r="AW1595" s="10">
        <v>89.912898880001407</v>
      </c>
      <c r="AX1595" s="17">
        <v>0</v>
      </c>
    </row>
    <row r="1596" spans="1:50" x14ac:dyDescent="0.25">
      <c r="A1596" s="22" t="s">
        <v>2195</v>
      </c>
      <c r="B1596" s="22" t="s">
        <v>3956</v>
      </c>
      <c r="C1596" s="22" t="s">
        <v>2509</v>
      </c>
      <c r="D1596" s="22">
        <v>3924</v>
      </c>
      <c r="E1596" s="22" t="s">
        <v>2510</v>
      </c>
      <c r="F1596" s="43">
        <v>5.2337000000000002E-2</v>
      </c>
      <c r="G1596" s="43">
        <v>108.84394563659001</v>
      </c>
      <c r="H1596" s="43">
        <v>5.3543560606060607</v>
      </c>
      <c r="I1596" s="9">
        <v>0</v>
      </c>
      <c r="J1596" s="9">
        <v>5.3543560606060607</v>
      </c>
      <c r="K1596" s="11">
        <v>0</v>
      </c>
      <c r="L1596" s="41">
        <v>85</v>
      </c>
      <c r="M1596" s="44">
        <v>0</v>
      </c>
      <c r="N1596" s="13">
        <v>0</v>
      </c>
      <c r="O1596" s="13">
        <v>0</v>
      </c>
      <c r="P1596" s="22">
        <v>0</v>
      </c>
      <c r="Q1596" s="22">
        <v>0</v>
      </c>
      <c r="R1596" s="14">
        <v>0</v>
      </c>
      <c r="S1596" s="22">
        <v>112</v>
      </c>
      <c r="T1596" s="22">
        <v>1</v>
      </c>
      <c r="U1596" s="22">
        <v>167</v>
      </c>
      <c r="V1596" s="22"/>
      <c r="W1596" s="22">
        <v>32</v>
      </c>
      <c r="X1596" s="22">
        <v>22</v>
      </c>
      <c r="Y1596" s="14">
        <v>167</v>
      </c>
      <c r="Z1596" s="10">
        <v>32</v>
      </c>
      <c r="AA1596" s="22">
        <v>22</v>
      </c>
      <c r="AB1596" s="22">
        <v>58.87</v>
      </c>
      <c r="AC1596" s="22">
        <v>4.8084438407574508E-4</v>
      </c>
      <c r="AD1596" s="42">
        <v>3.0000000000000001E-5</v>
      </c>
      <c r="AE1596" s="22">
        <v>1646</v>
      </c>
      <c r="AF1596" s="22">
        <v>1.4640256222675455E-2</v>
      </c>
      <c r="AG1596" s="22">
        <v>7.7053980119344502E-4</v>
      </c>
      <c r="AH1596" s="22">
        <v>0</v>
      </c>
      <c r="AI1596" s="22">
        <v>0</v>
      </c>
      <c r="AJ1596" s="22">
        <v>0</v>
      </c>
      <c r="AK1596" s="22">
        <v>0</v>
      </c>
      <c r="AL1596" s="45">
        <v>0</v>
      </c>
      <c r="AM1596" s="45">
        <v>0</v>
      </c>
      <c r="AN1596" s="45">
        <v>0</v>
      </c>
      <c r="AO1596" s="45">
        <v>0</v>
      </c>
      <c r="AP1596" s="45">
        <v>0</v>
      </c>
      <c r="AQ1596" s="45">
        <v>0</v>
      </c>
      <c r="AR1596" s="45">
        <v>0</v>
      </c>
      <c r="AS1596" s="45" t="s">
        <v>4445</v>
      </c>
      <c r="AT1596" s="45" t="s">
        <v>4445</v>
      </c>
      <c r="AU1596" s="45">
        <v>1.4640256222675455E-2</v>
      </c>
      <c r="AV1596" s="10">
        <v>5.9764422906865695</v>
      </c>
      <c r="AW1596" s="10">
        <v>5.9764422906865695</v>
      </c>
      <c r="AX1596" s="17">
        <v>0</v>
      </c>
    </row>
    <row r="1597" spans="1:50" x14ac:dyDescent="0.25">
      <c r="A1597" s="22" t="s">
        <v>2195</v>
      </c>
      <c r="B1597" s="22" t="s">
        <v>3962</v>
      </c>
      <c r="C1597" s="22" t="s">
        <v>2249</v>
      </c>
      <c r="D1597" s="22">
        <v>2032</v>
      </c>
      <c r="E1597" s="22" t="s">
        <v>2431</v>
      </c>
      <c r="F1597" s="43">
        <v>0.21837500000000001</v>
      </c>
      <c r="G1597" s="43">
        <v>313.72511627867999</v>
      </c>
      <c r="H1597" s="43">
        <v>12.383333333333335</v>
      </c>
      <c r="I1597" s="9">
        <v>0.75681818181818183</v>
      </c>
      <c r="J1597" s="9">
        <v>11.626515151515152</v>
      </c>
      <c r="K1597" s="11">
        <v>8.8854166666666661</v>
      </c>
      <c r="L1597" s="41">
        <v>10666</v>
      </c>
      <c r="M1597" s="44">
        <v>2588</v>
      </c>
      <c r="N1597" s="13">
        <v>2587</v>
      </c>
      <c r="O1597" s="13">
        <v>1097</v>
      </c>
      <c r="P1597" s="22">
        <v>124</v>
      </c>
      <c r="Q1597" s="22">
        <v>49</v>
      </c>
      <c r="R1597" s="14">
        <v>1</v>
      </c>
      <c r="S1597" s="22">
        <v>539</v>
      </c>
      <c r="T1597" s="22">
        <v>0.28246971736204585</v>
      </c>
      <c r="U1597" s="22">
        <v>8063</v>
      </c>
      <c r="V1597" s="22"/>
      <c r="W1597" s="22">
        <v>3575</v>
      </c>
      <c r="X1597" s="22">
        <v>1748</v>
      </c>
      <c r="Y1597" s="14">
        <v>5475</v>
      </c>
      <c r="Z1597" s="10">
        <v>3451</v>
      </c>
      <c r="AA1597" s="22">
        <v>1699</v>
      </c>
      <c r="AB1597" s="22">
        <v>5220.62</v>
      </c>
      <c r="AC1597" s="22">
        <v>6.9607114212054009E-4</v>
      </c>
      <c r="AD1597" s="42">
        <v>5.0000000000000001E-3</v>
      </c>
      <c r="AE1597" s="22">
        <v>1647</v>
      </c>
      <c r="AF1597" s="22">
        <v>0.15826452664466745</v>
      </c>
      <c r="AG1597" s="22">
        <v>7.682744011877061E-4</v>
      </c>
      <c r="AH1597" s="22">
        <v>0</v>
      </c>
      <c r="AI1597" s="22">
        <v>1</v>
      </c>
      <c r="AJ1597" s="22">
        <v>0</v>
      </c>
      <c r="AK1597" s="22">
        <v>0</v>
      </c>
      <c r="AL1597" s="45">
        <v>0</v>
      </c>
      <c r="AM1597" s="45">
        <v>0</v>
      </c>
      <c r="AN1597" s="45">
        <v>0</v>
      </c>
      <c r="AO1597" s="45">
        <v>0</v>
      </c>
      <c r="AP1597" s="45">
        <v>0</v>
      </c>
      <c r="AQ1597" s="45">
        <v>0</v>
      </c>
      <c r="AR1597" s="45">
        <v>0</v>
      </c>
      <c r="AS1597" s="45" t="s">
        <v>4445</v>
      </c>
      <c r="AT1597" s="45" t="s">
        <v>4444</v>
      </c>
      <c r="AU1597" s="45">
        <v>0.14859205251533775</v>
      </c>
      <c r="AV1597" s="10">
        <v>296.82152863751872</v>
      </c>
      <c r="AW1597" s="10">
        <v>288.6944818304172</v>
      </c>
      <c r="AX1597" s="17">
        <v>6.1115869325828943E-2</v>
      </c>
    </row>
    <row r="1598" spans="1:50" x14ac:dyDescent="0.25">
      <c r="A1598" s="22" t="s">
        <v>539</v>
      </c>
      <c r="B1598" s="22" t="s">
        <v>3949</v>
      </c>
      <c r="C1598" s="22" t="s">
        <v>871</v>
      </c>
      <c r="D1598" s="22">
        <v>2405</v>
      </c>
      <c r="E1598" s="22" t="s">
        <v>953</v>
      </c>
      <c r="F1598" s="43">
        <v>0.39811600000000003</v>
      </c>
      <c r="G1598" s="43">
        <v>261.51740433171</v>
      </c>
      <c r="H1598" s="43">
        <v>14.153219696969696</v>
      </c>
      <c r="I1598" s="9">
        <v>0</v>
      </c>
      <c r="J1598" s="9">
        <v>14.153219696969696</v>
      </c>
      <c r="K1598" s="11">
        <v>0</v>
      </c>
      <c r="L1598" s="41">
        <v>1165</v>
      </c>
      <c r="M1598" s="44">
        <v>0</v>
      </c>
      <c r="N1598" s="13">
        <v>0</v>
      </c>
      <c r="O1598" s="13">
        <v>0</v>
      </c>
      <c r="P1598" s="22">
        <v>0</v>
      </c>
      <c r="Q1598" s="22">
        <v>0</v>
      </c>
      <c r="R1598" s="14">
        <v>0</v>
      </c>
      <c r="S1598" s="22">
        <v>259</v>
      </c>
      <c r="T1598" s="22">
        <v>1</v>
      </c>
      <c r="U1598" s="22">
        <v>2128</v>
      </c>
      <c r="V1598" s="22"/>
      <c r="W1598" s="22">
        <v>386</v>
      </c>
      <c r="X1598" s="22">
        <v>255</v>
      </c>
      <c r="Y1598" s="14">
        <v>2128</v>
      </c>
      <c r="Z1598" s="10">
        <v>386</v>
      </c>
      <c r="AA1598" s="22">
        <v>255</v>
      </c>
      <c r="AB1598" s="22">
        <v>720.34</v>
      </c>
      <c r="AC1598" s="22">
        <v>1.5223308024846702E-3</v>
      </c>
      <c r="AD1598" s="42">
        <v>1.2199999999999999E-3</v>
      </c>
      <c r="AE1598" s="22">
        <v>1648</v>
      </c>
      <c r="AF1598" s="22">
        <v>4.7264521202391885E-2</v>
      </c>
      <c r="AG1598" s="22">
        <v>7.6233098713535303E-4</v>
      </c>
      <c r="AH1598" s="22">
        <v>0</v>
      </c>
      <c r="AI1598" s="22">
        <v>0</v>
      </c>
      <c r="AJ1598" s="22">
        <v>0</v>
      </c>
      <c r="AK1598" s="22">
        <v>0</v>
      </c>
      <c r="AL1598" s="45">
        <v>0</v>
      </c>
      <c r="AM1598" s="45">
        <v>0</v>
      </c>
      <c r="AN1598" s="45">
        <v>0</v>
      </c>
      <c r="AO1598" s="45">
        <v>0</v>
      </c>
      <c r="AP1598" s="45">
        <v>0</v>
      </c>
      <c r="AQ1598" s="45">
        <v>0</v>
      </c>
      <c r="AR1598" s="45">
        <v>0</v>
      </c>
      <c r="AS1598" s="45" t="s">
        <v>4445</v>
      </c>
      <c r="AT1598" s="45" t="s">
        <v>4445</v>
      </c>
      <c r="AU1598" s="45">
        <v>4.7264521202391885E-2</v>
      </c>
      <c r="AV1598" s="10">
        <v>27.272946245768043</v>
      </c>
      <c r="AW1598" s="10">
        <v>27.272946245768043</v>
      </c>
      <c r="AX1598" s="17">
        <v>0</v>
      </c>
    </row>
    <row r="1599" spans="1:50" x14ac:dyDescent="0.25">
      <c r="A1599" s="22" t="s">
        <v>1672</v>
      </c>
      <c r="B1599" s="22" t="s">
        <v>3957</v>
      </c>
      <c r="C1599" s="22" t="s">
        <v>1747</v>
      </c>
      <c r="D1599" s="22">
        <v>146</v>
      </c>
      <c r="E1599" s="22" t="s">
        <v>1772</v>
      </c>
      <c r="F1599" s="43">
        <v>1.774E-3</v>
      </c>
      <c r="G1599" s="43">
        <v>66.607891456559997</v>
      </c>
      <c r="H1599" s="43">
        <v>4.3039772727272734</v>
      </c>
      <c r="I1599" s="9">
        <v>0.30662878787878795</v>
      </c>
      <c r="J1599" s="9">
        <v>3.9971590909090913</v>
      </c>
      <c r="K1599" s="11">
        <v>4.3037878787878796</v>
      </c>
      <c r="L1599" s="41">
        <v>2684</v>
      </c>
      <c r="M1599" s="44">
        <v>1828</v>
      </c>
      <c r="N1599" s="13">
        <v>648</v>
      </c>
      <c r="O1599" s="13">
        <v>276</v>
      </c>
      <c r="P1599" s="22">
        <v>625</v>
      </c>
      <c r="Q1599" s="22">
        <v>257</v>
      </c>
      <c r="R1599" s="14">
        <v>0</v>
      </c>
      <c r="S1599" s="22">
        <v>246</v>
      </c>
      <c r="T1599" s="22">
        <v>4.4004400440056379E-5</v>
      </c>
      <c r="U1599" s="22">
        <v>1828</v>
      </c>
      <c r="V1599" s="22"/>
      <c r="W1599" s="22">
        <v>648</v>
      </c>
      <c r="X1599" s="22">
        <v>276</v>
      </c>
      <c r="Y1599" s="14">
        <v>0</v>
      </c>
      <c r="Z1599" s="10">
        <v>23</v>
      </c>
      <c r="AA1599" s="22">
        <v>19</v>
      </c>
      <c r="AB1599" s="22">
        <v>31.51</v>
      </c>
      <c r="AC1599" s="22">
        <v>2.6633480826471717E-5</v>
      </c>
      <c r="AD1599" s="42">
        <v>0</v>
      </c>
      <c r="AE1599" s="22">
        <v>1649</v>
      </c>
      <c r="AF1599" s="22">
        <v>4.5665910845222035E-3</v>
      </c>
      <c r="AG1599" s="22">
        <v>7.6109851408703388E-4</v>
      </c>
      <c r="AH1599" s="22">
        <v>0</v>
      </c>
      <c r="AI1599" s="22">
        <v>0</v>
      </c>
      <c r="AJ1599" s="22">
        <v>0</v>
      </c>
      <c r="AK1599" s="22">
        <v>0</v>
      </c>
      <c r="AL1599" s="45">
        <v>0</v>
      </c>
      <c r="AM1599" s="45">
        <v>0</v>
      </c>
      <c r="AN1599" s="45">
        <v>0</v>
      </c>
      <c r="AO1599" s="45">
        <v>0</v>
      </c>
      <c r="AP1599" s="45">
        <v>0</v>
      </c>
      <c r="AQ1599" s="45">
        <v>0</v>
      </c>
      <c r="AR1599" s="45">
        <v>0</v>
      </c>
      <c r="AS1599" s="45" t="s">
        <v>4445</v>
      </c>
      <c r="AT1599" s="45" t="s">
        <v>4445</v>
      </c>
      <c r="AU1599" s="45">
        <v>4.2410519181008185E-3</v>
      </c>
      <c r="AV1599" s="10">
        <v>5.754086709310589</v>
      </c>
      <c r="AW1599" s="10">
        <v>150.55841584158412</v>
      </c>
      <c r="AX1599" s="17">
        <v>7.1243124312431252E-2</v>
      </c>
    </row>
    <row r="1600" spans="1:50" x14ac:dyDescent="0.25">
      <c r="A1600" s="22" t="s">
        <v>2906</v>
      </c>
      <c r="B1600" s="22" t="s">
        <v>3954</v>
      </c>
      <c r="C1600" s="22" t="s">
        <v>2589</v>
      </c>
      <c r="D1600" s="22">
        <v>3152</v>
      </c>
      <c r="E1600" s="22" t="s">
        <v>3295</v>
      </c>
      <c r="F1600" s="43">
        <v>0.46148600000000001</v>
      </c>
      <c r="G1600" s="43">
        <v>742.21624176344994</v>
      </c>
      <c r="H1600" s="43">
        <v>30.658522727272729</v>
      </c>
      <c r="I1600" s="9">
        <v>16.187121212121212</v>
      </c>
      <c r="J1600" s="9">
        <v>14.471401515151516</v>
      </c>
      <c r="K1600" s="11">
        <v>18.409280303030304</v>
      </c>
      <c r="L1600" s="41">
        <v>5261</v>
      </c>
      <c r="M1600" s="44">
        <v>1210</v>
      </c>
      <c r="N1600" s="13">
        <v>207</v>
      </c>
      <c r="O1600" s="13">
        <v>36</v>
      </c>
      <c r="P1600" s="22">
        <v>121</v>
      </c>
      <c r="Q1600" s="22">
        <v>31</v>
      </c>
      <c r="R1600" s="14">
        <v>0</v>
      </c>
      <c r="S1600" s="22">
        <v>952</v>
      </c>
      <c r="T1600" s="22">
        <v>0.39953792076700212</v>
      </c>
      <c r="U1600" s="22">
        <v>5032</v>
      </c>
      <c r="V1600" s="22"/>
      <c r="W1600" s="22">
        <v>897</v>
      </c>
      <c r="X1600" s="22">
        <v>491</v>
      </c>
      <c r="Y1600" s="14">
        <v>3822</v>
      </c>
      <c r="Z1600" s="10">
        <v>776</v>
      </c>
      <c r="AA1600" s="22">
        <v>460</v>
      </c>
      <c r="AB1600" s="22">
        <v>1407.1</v>
      </c>
      <c r="AC1600" s="22">
        <v>6.2176758474530823E-4</v>
      </c>
      <c r="AD1600" s="42">
        <v>1E-3</v>
      </c>
      <c r="AE1600" s="22">
        <v>1650</v>
      </c>
      <c r="AF1600" s="22">
        <v>0.22750640641490849</v>
      </c>
      <c r="AG1600" s="22">
        <v>7.5835468804969495E-4</v>
      </c>
      <c r="AH1600" s="22">
        <v>0</v>
      </c>
      <c r="AI1600" s="22">
        <v>1</v>
      </c>
      <c r="AJ1600" s="22">
        <v>1</v>
      </c>
      <c r="AK1600" s="22">
        <v>0</v>
      </c>
      <c r="AL1600" s="45">
        <v>0</v>
      </c>
      <c r="AM1600" s="45">
        <v>0</v>
      </c>
      <c r="AN1600" s="45">
        <v>0</v>
      </c>
      <c r="AO1600" s="45">
        <v>0</v>
      </c>
      <c r="AP1600" s="45">
        <v>0</v>
      </c>
      <c r="AQ1600" s="45">
        <v>0</v>
      </c>
      <c r="AR1600" s="45">
        <v>0</v>
      </c>
      <c r="AS1600" s="45" t="s">
        <v>4445</v>
      </c>
      <c r="AT1600" s="45" t="s">
        <v>4445</v>
      </c>
      <c r="AU1600" s="45">
        <v>0.10738731881463545</v>
      </c>
      <c r="AV1600" s="10">
        <v>53.623002525880452</v>
      </c>
      <c r="AW1600" s="10">
        <v>29.257769788172499</v>
      </c>
      <c r="AX1600" s="17">
        <v>0.52798112146876952</v>
      </c>
    </row>
    <row r="1601" spans="1:50" x14ac:dyDescent="0.25">
      <c r="A1601" s="22" t="s">
        <v>8</v>
      </c>
      <c r="B1601" s="22" t="s">
        <v>3946</v>
      </c>
      <c r="C1601" s="22" t="s">
        <v>29</v>
      </c>
      <c r="D1601" s="22">
        <v>5046</v>
      </c>
      <c r="E1601" s="22" t="s">
        <v>210</v>
      </c>
      <c r="F1601" s="43">
        <v>0.222494</v>
      </c>
      <c r="G1601" s="43">
        <v>228.03606016566999</v>
      </c>
      <c r="H1601" s="43">
        <v>8.858522727272728</v>
      </c>
      <c r="I1601" s="9">
        <v>0.28314393939393939</v>
      </c>
      <c r="J1601" s="9">
        <v>8.5755681818181824</v>
      </c>
      <c r="K1601" s="11">
        <v>0.3287878787878788</v>
      </c>
      <c r="L1601" s="41">
        <v>4178</v>
      </c>
      <c r="M1601" s="44">
        <v>169</v>
      </c>
      <c r="N1601" s="13">
        <v>56</v>
      </c>
      <c r="O1601" s="13">
        <v>45</v>
      </c>
      <c r="P1601" s="22">
        <v>52</v>
      </c>
      <c r="Q1601" s="22">
        <v>42</v>
      </c>
      <c r="R1601" s="14">
        <v>0</v>
      </c>
      <c r="S1601" s="22">
        <v>242</v>
      </c>
      <c r="T1601" s="22">
        <v>0.96288457015799711</v>
      </c>
      <c r="U1601" s="22">
        <v>7486</v>
      </c>
      <c r="V1601" s="22"/>
      <c r="W1601" s="22">
        <v>1378</v>
      </c>
      <c r="X1601" s="22">
        <v>916</v>
      </c>
      <c r="Y1601" s="14">
        <v>7317</v>
      </c>
      <c r="Z1601" s="10">
        <v>1326</v>
      </c>
      <c r="AA1601" s="22">
        <v>874</v>
      </c>
      <c r="AB1601" s="22">
        <v>2475.15</v>
      </c>
      <c r="AC1601" s="22">
        <v>9.7569656236981268E-4</v>
      </c>
      <c r="AD1601" s="42">
        <v>2.6900000000000001E-3</v>
      </c>
      <c r="AE1601" s="22">
        <v>1651</v>
      </c>
      <c r="AF1601" s="22">
        <v>0.1119415988996697</v>
      </c>
      <c r="AG1601" s="22">
        <v>7.5636215472749796E-4</v>
      </c>
      <c r="AH1601" s="22">
        <v>0</v>
      </c>
      <c r="AI1601" s="22">
        <v>0</v>
      </c>
      <c r="AJ1601" s="22">
        <v>0</v>
      </c>
      <c r="AK1601" s="22">
        <v>0</v>
      </c>
      <c r="AL1601" s="45">
        <v>0</v>
      </c>
      <c r="AM1601" s="45">
        <v>0</v>
      </c>
      <c r="AN1601" s="45">
        <v>0</v>
      </c>
      <c r="AO1601" s="45">
        <v>0</v>
      </c>
      <c r="AP1601" s="45">
        <v>0</v>
      </c>
      <c r="AQ1601" s="45">
        <v>0</v>
      </c>
      <c r="AR1601" s="45">
        <v>0</v>
      </c>
      <c r="AS1601" s="45" t="s">
        <v>4445</v>
      </c>
      <c r="AT1601" s="45" t="s">
        <v>4445</v>
      </c>
      <c r="AU1601" s="45">
        <v>0.1083660157906943</v>
      </c>
      <c r="AV1601" s="10">
        <v>154.62532299741602</v>
      </c>
      <c r="AW1601" s="10">
        <v>155.55641074979152</v>
      </c>
      <c r="AX1601" s="17">
        <v>3.1962884570157994E-2</v>
      </c>
    </row>
    <row r="1602" spans="1:50" x14ac:dyDescent="0.25">
      <c r="A1602" s="22" t="s">
        <v>8</v>
      </c>
      <c r="B1602" s="22" t="s">
        <v>3946</v>
      </c>
      <c r="C1602" s="22" t="s">
        <v>194</v>
      </c>
      <c r="D1602" s="22">
        <v>317</v>
      </c>
      <c r="E1602" s="22" t="s">
        <v>301</v>
      </c>
      <c r="F1602" s="43">
        <v>0.450374</v>
      </c>
      <c r="G1602" s="43">
        <v>269.76705716089998</v>
      </c>
      <c r="H1602" s="43">
        <v>12.486742424242424</v>
      </c>
      <c r="I1602" s="9">
        <v>0</v>
      </c>
      <c r="J1602" s="9">
        <v>12.486742424242424</v>
      </c>
      <c r="K1602" s="11">
        <v>0</v>
      </c>
      <c r="L1602" s="41">
        <v>2588</v>
      </c>
      <c r="M1602" s="44">
        <v>0</v>
      </c>
      <c r="N1602" s="13">
        <v>0</v>
      </c>
      <c r="O1602" s="13">
        <v>0</v>
      </c>
      <c r="P1602" s="22">
        <v>0</v>
      </c>
      <c r="Q1602" s="22">
        <v>0</v>
      </c>
      <c r="R1602" s="14">
        <v>0</v>
      </c>
      <c r="S1602" s="22">
        <v>418</v>
      </c>
      <c r="T1602" s="22">
        <v>1</v>
      </c>
      <c r="U1602" s="22">
        <v>4712</v>
      </c>
      <c r="V1602" s="22"/>
      <c r="W1602" s="22">
        <v>852</v>
      </c>
      <c r="X1602" s="22">
        <v>562</v>
      </c>
      <c r="Y1602" s="14">
        <v>4712</v>
      </c>
      <c r="Z1602" s="10">
        <v>852</v>
      </c>
      <c r="AA1602" s="22">
        <v>562</v>
      </c>
      <c r="AB1602" s="22">
        <v>1591.32</v>
      </c>
      <c r="AC1602" s="22">
        <v>1.6694922083513657E-3</v>
      </c>
      <c r="AD1602" s="42">
        <v>2.96E-3</v>
      </c>
      <c r="AE1602" s="22">
        <v>1652</v>
      </c>
      <c r="AF1602" s="22">
        <v>0.13651564059367677</v>
      </c>
      <c r="AG1602" s="22">
        <v>7.5423005852860096E-4</v>
      </c>
      <c r="AH1602" s="22">
        <v>0</v>
      </c>
      <c r="AI1602" s="22">
        <v>0</v>
      </c>
      <c r="AJ1602" s="22">
        <v>0</v>
      </c>
      <c r="AK1602" s="22">
        <v>0</v>
      </c>
      <c r="AL1602" s="45">
        <v>0</v>
      </c>
      <c r="AM1602" s="45">
        <v>0</v>
      </c>
      <c r="AN1602" s="45">
        <v>0</v>
      </c>
      <c r="AO1602" s="45">
        <v>0</v>
      </c>
      <c r="AP1602" s="45">
        <v>0</v>
      </c>
      <c r="AQ1602" s="45">
        <v>0</v>
      </c>
      <c r="AR1602" s="45">
        <v>0</v>
      </c>
      <c r="AS1602" s="45" t="s">
        <v>4445</v>
      </c>
      <c r="AT1602" s="45" t="s">
        <v>4445</v>
      </c>
      <c r="AU1602" s="45">
        <v>0.13651564059367677</v>
      </c>
      <c r="AV1602" s="10">
        <v>68.23236766267253</v>
      </c>
      <c r="AW1602" s="10">
        <v>68.23236766267253</v>
      </c>
      <c r="AX1602" s="17">
        <v>0</v>
      </c>
    </row>
    <row r="1603" spans="1:50" x14ac:dyDescent="0.25">
      <c r="A1603" s="22" t="s">
        <v>2195</v>
      </c>
      <c r="B1603" s="22" t="s">
        <v>3956</v>
      </c>
      <c r="C1603" s="22" t="s">
        <v>2450</v>
      </c>
      <c r="D1603" s="22">
        <v>8441</v>
      </c>
      <c r="E1603" s="22" t="s">
        <v>2707</v>
      </c>
      <c r="F1603" s="43">
        <v>0.19040000000000001</v>
      </c>
      <c r="G1603" s="43">
        <v>207.71593027866001</v>
      </c>
      <c r="H1603" s="43">
        <v>8.5094696969696972</v>
      </c>
      <c r="I1603" s="9">
        <v>0</v>
      </c>
      <c r="J1603" s="9">
        <v>8.5094696969696972</v>
      </c>
      <c r="K1603" s="11">
        <v>0</v>
      </c>
      <c r="L1603" s="41">
        <v>909</v>
      </c>
      <c r="M1603" s="44">
        <v>0</v>
      </c>
      <c r="N1603" s="13">
        <v>0</v>
      </c>
      <c r="O1603" s="13">
        <v>0</v>
      </c>
      <c r="P1603" s="22">
        <v>0</v>
      </c>
      <c r="Q1603" s="22">
        <v>0</v>
      </c>
      <c r="R1603" s="14">
        <v>0</v>
      </c>
      <c r="S1603" s="22">
        <v>128</v>
      </c>
      <c r="T1603" s="22">
        <v>1</v>
      </c>
      <c r="U1603" s="22">
        <v>1663</v>
      </c>
      <c r="V1603" s="22"/>
      <c r="W1603" s="22">
        <v>302</v>
      </c>
      <c r="X1603" s="22">
        <v>200</v>
      </c>
      <c r="Y1603" s="14">
        <v>1663</v>
      </c>
      <c r="Z1603" s="10">
        <v>302</v>
      </c>
      <c r="AA1603" s="22">
        <v>200</v>
      </c>
      <c r="AB1603" s="22">
        <v>563.41</v>
      </c>
      <c r="AC1603" s="22">
        <v>9.1663648399316355E-4</v>
      </c>
      <c r="AD1603" s="42">
        <v>5.8E-4</v>
      </c>
      <c r="AE1603" s="22">
        <v>1653</v>
      </c>
      <c r="AF1603" s="22">
        <v>7.1444981469895807E-2</v>
      </c>
      <c r="AG1603" s="22">
        <v>7.5205243652521898E-4</v>
      </c>
      <c r="AH1603" s="22">
        <v>0</v>
      </c>
      <c r="AI1603" s="22">
        <v>0</v>
      </c>
      <c r="AJ1603" s="22">
        <v>0</v>
      </c>
      <c r="AK1603" s="22">
        <v>0</v>
      </c>
      <c r="AL1603" s="45">
        <v>0</v>
      </c>
      <c r="AM1603" s="45">
        <v>0</v>
      </c>
      <c r="AN1603" s="45">
        <v>0</v>
      </c>
      <c r="AO1603" s="45">
        <v>0</v>
      </c>
      <c r="AP1603" s="45">
        <v>0</v>
      </c>
      <c r="AQ1603" s="45">
        <v>0</v>
      </c>
      <c r="AR1603" s="45">
        <v>0</v>
      </c>
      <c r="AS1603" s="45" t="s">
        <v>4445</v>
      </c>
      <c r="AT1603" s="45" t="s">
        <v>4445</v>
      </c>
      <c r="AU1603" s="45">
        <v>7.1444981469895807E-2</v>
      </c>
      <c r="AV1603" s="10">
        <v>35.489873135989313</v>
      </c>
      <c r="AW1603" s="10">
        <v>35.489873135989313</v>
      </c>
      <c r="AX1603" s="17">
        <v>0</v>
      </c>
    </row>
    <row r="1604" spans="1:50" x14ac:dyDescent="0.25">
      <c r="A1604" s="22" t="s">
        <v>8</v>
      </c>
      <c r="B1604" s="22" t="s">
        <v>3946</v>
      </c>
      <c r="C1604" s="22" t="s">
        <v>11</v>
      </c>
      <c r="D1604" s="22">
        <v>7746</v>
      </c>
      <c r="E1604" s="22" t="s">
        <v>118</v>
      </c>
      <c r="F1604" s="43">
        <v>0.273169</v>
      </c>
      <c r="G1604" s="43">
        <v>134.48232196447</v>
      </c>
      <c r="H1604" s="43">
        <v>6.1314393939393943</v>
      </c>
      <c r="I1604" s="9">
        <v>0</v>
      </c>
      <c r="J1604" s="9">
        <v>6.1314393939393943</v>
      </c>
      <c r="K1604" s="11">
        <v>0</v>
      </c>
      <c r="L1604" s="41">
        <v>943</v>
      </c>
      <c r="M1604" s="44">
        <v>0</v>
      </c>
      <c r="N1604" s="13">
        <v>0</v>
      </c>
      <c r="O1604" s="13">
        <v>0</v>
      </c>
      <c r="P1604" s="22">
        <v>0</v>
      </c>
      <c r="Q1604" s="22">
        <v>0</v>
      </c>
      <c r="R1604" s="14">
        <v>0</v>
      </c>
      <c r="S1604" s="22">
        <v>233</v>
      </c>
      <c r="T1604" s="22">
        <v>1</v>
      </c>
      <c r="U1604" s="22">
        <v>1725</v>
      </c>
      <c r="V1604" s="22"/>
      <c r="W1604" s="22">
        <v>313</v>
      </c>
      <c r="X1604" s="22">
        <v>207</v>
      </c>
      <c r="Y1604" s="14">
        <v>1725</v>
      </c>
      <c r="Z1604" s="10">
        <v>313</v>
      </c>
      <c r="AA1604" s="22">
        <v>207</v>
      </c>
      <c r="AB1604" s="22">
        <v>584.05999999999995</v>
      </c>
      <c r="AC1604" s="22">
        <v>2.0312632620380451E-3</v>
      </c>
      <c r="AD1604" s="42">
        <v>1.32E-3</v>
      </c>
      <c r="AE1604" s="22">
        <v>1654</v>
      </c>
      <c r="AF1604" s="22">
        <v>5.3238972726384594E-2</v>
      </c>
      <c r="AG1604" s="22">
        <v>7.4984468628710695E-4</v>
      </c>
      <c r="AH1604" s="22">
        <v>0</v>
      </c>
      <c r="AI1604" s="22">
        <v>0</v>
      </c>
      <c r="AJ1604" s="22">
        <v>0</v>
      </c>
      <c r="AK1604" s="22">
        <v>0</v>
      </c>
      <c r="AL1604" s="45">
        <v>0</v>
      </c>
      <c r="AM1604" s="45">
        <v>0</v>
      </c>
      <c r="AN1604" s="45">
        <v>0</v>
      </c>
      <c r="AO1604" s="45">
        <v>0</v>
      </c>
      <c r="AP1604" s="45">
        <v>0</v>
      </c>
      <c r="AQ1604" s="45">
        <v>0</v>
      </c>
      <c r="AR1604" s="45">
        <v>0</v>
      </c>
      <c r="AS1604" s="45" t="s">
        <v>4445</v>
      </c>
      <c r="AT1604" s="45" t="s">
        <v>4445</v>
      </c>
      <c r="AU1604" s="45">
        <v>5.3238972726384594E-2</v>
      </c>
      <c r="AV1604" s="10">
        <v>51.048372150491133</v>
      </c>
      <c r="AW1604" s="10">
        <v>51.048372150491133</v>
      </c>
      <c r="AX1604" s="17">
        <v>0</v>
      </c>
    </row>
    <row r="1605" spans="1:50" x14ac:dyDescent="0.25">
      <c r="A1605" s="22" t="s">
        <v>2906</v>
      </c>
      <c r="B1605" s="22" t="s">
        <v>3950</v>
      </c>
      <c r="C1605" s="22" t="s">
        <v>3088</v>
      </c>
      <c r="D1605" s="22">
        <v>4225</v>
      </c>
      <c r="E1605" s="22" t="s">
        <v>3257</v>
      </c>
      <c r="F1605" s="43">
        <v>4.3455000000000001E-2</v>
      </c>
      <c r="G1605" s="43">
        <v>65.245332888329997</v>
      </c>
      <c r="H1605" s="43">
        <v>3.748106060606061</v>
      </c>
      <c r="I1605" s="9">
        <v>0</v>
      </c>
      <c r="J1605" s="9">
        <v>3.748106060606061</v>
      </c>
      <c r="K1605" s="11">
        <v>0</v>
      </c>
      <c r="L1605" s="41">
        <v>490</v>
      </c>
      <c r="M1605" s="44">
        <v>0</v>
      </c>
      <c r="N1605" s="13">
        <v>0</v>
      </c>
      <c r="O1605" s="13">
        <v>0</v>
      </c>
      <c r="P1605" s="22">
        <v>0</v>
      </c>
      <c r="Q1605" s="22">
        <v>0</v>
      </c>
      <c r="R1605" s="14">
        <v>0</v>
      </c>
      <c r="S1605" s="22">
        <v>140</v>
      </c>
      <c r="T1605" s="22">
        <v>1</v>
      </c>
      <c r="U1605" s="22">
        <v>902</v>
      </c>
      <c r="V1605" s="22"/>
      <c r="W1605" s="22">
        <v>165</v>
      </c>
      <c r="X1605" s="22">
        <v>109</v>
      </c>
      <c r="Y1605" s="14">
        <v>902</v>
      </c>
      <c r="Z1605" s="10">
        <v>165</v>
      </c>
      <c r="AA1605" s="22">
        <v>109</v>
      </c>
      <c r="AB1605" s="22">
        <v>307.23</v>
      </c>
      <c r="AC1605" s="22">
        <v>6.660246499833938E-4</v>
      </c>
      <c r="AD1605" s="42">
        <v>2.3000000000000001E-4</v>
      </c>
      <c r="AE1605" s="22">
        <v>1655</v>
      </c>
      <c r="AF1605" s="22">
        <v>2.6227447220189916E-2</v>
      </c>
      <c r="AG1605" s="22">
        <v>7.4935563486256903E-4</v>
      </c>
      <c r="AH1605" s="22">
        <v>0</v>
      </c>
      <c r="AI1605" s="22">
        <v>0</v>
      </c>
      <c r="AJ1605" s="22">
        <v>0</v>
      </c>
      <c r="AK1605" s="22">
        <v>0</v>
      </c>
      <c r="AL1605" s="45">
        <v>0</v>
      </c>
      <c r="AM1605" s="45">
        <v>0</v>
      </c>
      <c r="AN1605" s="45">
        <v>0</v>
      </c>
      <c r="AO1605" s="45">
        <v>0</v>
      </c>
      <c r="AP1605" s="45">
        <v>0</v>
      </c>
      <c r="AQ1605" s="45">
        <v>0</v>
      </c>
      <c r="AR1605" s="45">
        <v>0</v>
      </c>
      <c r="AS1605" s="45" t="s">
        <v>4445</v>
      </c>
      <c r="AT1605" s="45" t="s">
        <v>4445</v>
      </c>
      <c r="AU1605" s="45">
        <v>2.6227447220189916E-2</v>
      </c>
      <c r="AV1605" s="10">
        <v>44.022233451237994</v>
      </c>
      <c r="AW1605" s="10">
        <v>44.022233451237994</v>
      </c>
      <c r="AX1605" s="17">
        <v>0</v>
      </c>
    </row>
    <row r="1606" spans="1:50" x14ac:dyDescent="0.25">
      <c r="A1606" s="22" t="s">
        <v>964</v>
      </c>
      <c r="B1606" s="22" t="s">
        <v>3952</v>
      </c>
      <c r="C1606" s="22" t="s">
        <v>1052</v>
      </c>
      <c r="D1606" s="22">
        <v>5583</v>
      </c>
      <c r="E1606" s="22" t="s">
        <v>1112</v>
      </c>
      <c r="F1606" s="43">
        <v>0.17648800000000001</v>
      </c>
      <c r="G1606" s="43">
        <v>234.69687438482001</v>
      </c>
      <c r="H1606" s="43">
        <v>8.1486742424242422</v>
      </c>
      <c r="I1606" s="9">
        <v>5.1865530303030312</v>
      </c>
      <c r="J1606" s="9">
        <v>2.9621212121212124</v>
      </c>
      <c r="K1606" s="11">
        <v>6.8117424242424249</v>
      </c>
      <c r="L1606" s="41">
        <v>972</v>
      </c>
      <c r="M1606" s="44">
        <v>2371</v>
      </c>
      <c r="N1606" s="13">
        <v>814</v>
      </c>
      <c r="O1606" s="13">
        <v>536</v>
      </c>
      <c r="P1606" s="22">
        <v>679</v>
      </c>
      <c r="Q1606" s="22">
        <v>441</v>
      </c>
      <c r="R1606" s="14">
        <v>4</v>
      </c>
      <c r="S1606" s="22">
        <v>461</v>
      </c>
      <c r="T1606" s="22">
        <v>0.16406740267286457</v>
      </c>
      <c r="U1606" s="22">
        <v>2663</v>
      </c>
      <c r="V1606" s="22"/>
      <c r="W1606" s="22">
        <v>867</v>
      </c>
      <c r="X1606" s="22">
        <v>571</v>
      </c>
      <c r="Y1606" s="14">
        <v>292</v>
      </c>
      <c r="Z1606" s="10">
        <v>188</v>
      </c>
      <c r="AA1606" s="22">
        <v>130</v>
      </c>
      <c r="AB1606" s="22">
        <v>283.83999999999997</v>
      </c>
      <c r="AC1606" s="22">
        <v>7.5198274566972713E-4</v>
      </c>
      <c r="AD1606" s="42">
        <v>2.9E-4</v>
      </c>
      <c r="AE1606" s="22">
        <v>1656</v>
      </c>
      <c r="AF1606" s="22">
        <v>8.203671231903345E-2</v>
      </c>
      <c r="AG1606" s="22">
        <v>7.4578829380939505E-4</v>
      </c>
      <c r="AH1606" s="22">
        <v>0</v>
      </c>
      <c r="AI1606" s="22">
        <v>1</v>
      </c>
      <c r="AJ1606" s="22">
        <v>1</v>
      </c>
      <c r="AK1606" s="22">
        <v>0</v>
      </c>
      <c r="AL1606" s="45">
        <v>0</v>
      </c>
      <c r="AM1606" s="45">
        <v>0</v>
      </c>
      <c r="AN1606" s="45">
        <v>0</v>
      </c>
      <c r="AO1606" s="45">
        <v>0</v>
      </c>
      <c r="AP1606" s="45">
        <v>0</v>
      </c>
      <c r="AQ1606" s="45">
        <v>0</v>
      </c>
      <c r="AR1606" s="45">
        <v>0</v>
      </c>
      <c r="AS1606" s="45" t="s">
        <v>4445</v>
      </c>
      <c r="AT1606" s="45" t="s">
        <v>4445</v>
      </c>
      <c r="AU1606" s="45">
        <v>2.9821131450777066E-2</v>
      </c>
      <c r="AV1606" s="10">
        <v>63.468030690537077</v>
      </c>
      <c r="AW1606" s="10">
        <v>106.39767576990123</v>
      </c>
      <c r="AX1606" s="17">
        <v>0.63649041255084271</v>
      </c>
    </row>
    <row r="1607" spans="1:50" x14ac:dyDescent="0.25">
      <c r="A1607" s="22" t="s">
        <v>8</v>
      </c>
      <c r="B1607" s="22" t="s">
        <v>3946</v>
      </c>
      <c r="C1607" s="22" t="s">
        <v>52</v>
      </c>
      <c r="D1607" s="22">
        <v>6865</v>
      </c>
      <c r="E1607" s="22" t="s">
        <v>119</v>
      </c>
      <c r="F1607" s="43">
        <v>7.7369999999999994E-2</v>
      </c>
      <c r="G1607" s="43">
        <v>102.24552485972001</v>
      </c>
      <c r="H1607" s="43">
        <v>4.040909090909091</v>
      </c>
      <c r="I1607" s="9">
        <v>0.32178030303030303</v>
      </c>
      <c r="J1607" s="9">
        <v>3.7189393939393942</v>
      </c>
      <c r="K1607" s="11">
        <v>2.9191287878787882</v>
      </c>
      <c r="L1607" s="41">
        <v>2538</v>
      </c>
      <c r="M1607" s="44">
        <v>1775</v>
      </c>
      <c r="N1607" s="13">
        <v>773</v>
      </c>
      <c r="O1607" s="13">
        <v>585</v>
      </c>
      <c r="P1607" s="22">
        <v>175</v>
      </c>
      <c r="Q1607" s="22">
        <v>102</v>
      </c>
      <c r="R1607" s="14">
        <v>0</v>
      </c>
      <c r="S1607" s="22">
        <v>261</v>
      </c>
      <c r="T1607" s="22">
        <v>0.27760592425946762</v>
      </c>
      <c r="U1607" s="22">
        <v>3058</v>
      </c>
      <c r="V1607" s="22"/>
      <c r="W1607" s="22">
        <v>1005</v>
      </c>
      <c r="X1607" s="22">
        <v>738</v>
      </c>
      <c r="Y1607" s="14">
        <v>1283</v>
      </c>
      <c r="Z1607" s="10">
        <v>830</v>
      </c>
      <c r="AA1607" s="22">
        <v>636</v>
      </c>
      <c r="AB1607" s="22">
        <v>1252.57</v>
      </c>
      <c r="AC1607" s="22">
        <v>7.567079351996185E-4</v>
      </c>
      <c r="AD1607" s="42">
        <v>1.31E-3</v>
      </c>
      <c r="AE1607" s="22">
        <v>1657</v>
      </c>
      <c r="AF1607" s="22">
        <v>6.931544956374093E-2</v>
      </c>
      <c r="AG1607" s="22">
        <v>7.4532741466388098E-4</v>
      </c>
      <c r="AH1607" s="22">
        <v>0</v>
      </c>
      <c r="AI1607" s="22">
        <v>1</v>
      </c>
      <c r="AJ1607" s="22">
        <v>1</v>
      </c>
      <c r="AK1607" s="22">
        <v>0</v>
      </c>
      <c r="AL1607" s="45">
        <v>0</v>
      </c>
      <c r="AM1607" s="45">
        <v>0</v>
      </c>
      <c r="AN1607" s="45">
        <v>0</v>
      </c>
      <c r="AO1607" s="45">
        <v>0</v>
      </c>
      <c r="AP1607" s="45">
        <v>0</v>
      </c>
      <c r="AQ1607" s="45">
        <v>0</v>
      </c>
      <c r="AR1607" s="45">
        <v>0</v>
      </c>
      <c r="AS1607" s="45" t="s">
        <v>4445</v>
      </c>
      <c r="AT1607" s="45" t="s">
        <v>4445</v>
      </c>
      <c r="AU1607" s="45">
        <v>6.3792565037196144E-2</v>
      </c>
      <c r="AV1607" s="10">
        <v>223.18191077612548</v>
      </c>
      <c r="AW1607" s="10">
        <v>248.70641169853766</v>
      </c>
      <c r="AX1607" s="17">
        <v>7.9630671166104228E-2</v>
      </c>
    </row>
    <row r="1608" spans="1:50" x14ac:dyDescent="0.25">
      <c r="A1608" s="22" t="s">
        <v>1672</v>
      </c>
      <c r="B1608" s="22" t="s">
        <v>3947</v>
      </c>
      <c r="C1608" s="22" t="s">
        <v>1691</v>
      </c>
      <c r="D1608" s="22">
        <v>1713</v>
      </c>
      <c r="E1608" s="22" t="s">
        <v>1731</v>
      </c>
      <c r="F1608" s="43">
        <v>0.29663</v>
      </c>
      <c r="G1608" s="43">
        <v>375.31921367282001</v>
      </c>
      <c r="H1608" s="43">
        <v>18.594696969696969</v>
      </c>
      <c r="I1608" s="9">
        <v>0.63749999999999996</v>
      </c>
      <c r="J1608" s="9">
        <v>17.95719696969697</v>
      </c>
      <c r="K1608" s="11">
        <v>7.7598484848484857</v>
      </c>
      <c r="L1608" s="41">
        <v>9084</v>
      </c>
      <c r="M1608" s="44">
        <v>2183</v>
      </c>
      <c r="N1608" s="13">
        <v>614</v>
      </c>
      <c r="O1608" s="13">
        <v>364</v>
      </c>
      <c r="P1608" s="22">
        <v>252</v>
      </c>
      <c r="Q1608" s="22">
        <v>87</v>
      </c>
      <c r="R1608" s="14">
        <v>0</v>
      </c>
      <c r="S1608" s="22">
        <v>1192</v>
      </c>
      <c r="T1608" s="22">
        <v>0.58268486453452839</v>
      </c>
      <c r="U1608" s="22">
        <v>11802</v>
      </c>
      <c r="V1608" s="22"/>
      <c r="W1608" s="22">
        <v>2350</v>
      </c>
      <c r="X1608" s="22">
        <v>1508</v>
      </c>
      <c r="Y1608" s="14">
        <v>9619</v>
      </c>
      <c r="Z1608" s="10">
        <v>2098</v>
      </c>
      <c r="AA1608" s="22">
        <v>1421</v>
      </c>
      <c r="AB1608" s="22">
        <v>3739.97</v>
      </c>
      <c r="AC1608" s="22">
        <v>7.9034056662652939E-4</v>
      </c>
      <c r="AD1608" s="42">
        <v>3.4499999999999999E-3</v>
      </c>
      <c r="AE1608" s="22">
        <v>1658</v>
      </c>
      <c r="AF1608" s="22">
        <v>0.20132029825596948</v>
      </c>
      <c r="AG1608" s="22">
        <v>7.4287932935782096E-4</v>
      </c>
      <c r="AH1608" s="22">
        <v>1</v>
      </c>
      <c r="AI1608" s="22">
        <v>0</v>
      </c>
      <c r="AJ1608" s="22">
        <v>0</v>
      </c>
      <c r="AK1608" s="22">
        <v>0</v>
      </c>
      <c r="AL1608" s="45">
        <v>0</v>
      </c>
      <c r="AM1608" s="45">
        <v>0</v>
      </c>
      <c r="AN1608" s="45">
        <v>0</v>
      </c>
      <c r="AO1608" s="45">
        <v>0</v>
      </c>
      <c r="AP1608" s="45">
        <v>0</v>
      </c>
      <c r="AQ1608" s="45">
        <v>0</v>
      </c>
      <c r="AR1608" s="45">
        <v>0</v>
      </c>
      <c r="AS1608" s="45" t="s">
        <v>4445</v>
      </c>
      <c r="AT1608" s="45" t="s">
        <v>4445</v>
      </c>
      <c r="AU1608" s="45">
        <v>0.19441823954819198</v>
      </c>
      <c r="AV1608" s="10">
        <v>116.8333790368511</v>
      </c>
      <c r="AW1608" s="10">
        <v>126.38011815033612</v>
      </c>
      <c r="AX1608" s="17">
        <v>3.428396822163373E-2</v>
      </c>
    </row>
    <row r="1609" spans="1:50" x14ac:dyDescent="0.25">
      <c r="A1609" s="22" t="s">
        <v>1672</v>
      </c>
      <c r="B1609" s="22" t="s">
        <v>3947</v>
      </c>
      <c r="C1609" s="22" t="s">
        <v>1840</v>
      </c>
      <c r="D1609" s="22">
        <v>2243</v>
      </c>
      <c r="E1609" s="22" t="s">
        <v>1943</v>
      </c>
      <c r="F1609" s="43">
        <v>1.0050730000000001</v>
      </c>
      <c r="G1609" s="43">
        <v>588.25532257645</v>
      </c>
      <c r="H1609" s="43">
        <v>24.339015151515152</v>
      </c>
      <c r="I1609" s="9">
        <v>0</v>
      </c>
      <c r="J1609" s="9">
        <v>24.339015151515152</v>
      </c>
      <c r="K1609" s="11">
        <v>0</v>
      </c>
      <c r="L1609" s="41">
        <v>2841</v>
      </c>
      <c r="M1609" s="44">
        <v>0</v>
      </c>
      <c r="N1609" s="13">
        <v>0</v>
      </c>
      <c r="O1609" s="13">
        <v>0</v>
      </c>
      <c r="P1609" s="22">
        <v>0</v>
      </c>
      <c r="Q1609" s="22">
        <v>0</v>
      </c>
      <c r="R1609" s="14">
        <v>0</v>
      </c>
      <c r="S1609" s="22">
        <v>495</v>
      </c>
      <c r="T1609" s="22">
        <v>1</v>
      </c>
      <c r="U1609" s="22">
        <v>5171</v>
      </c>
      <c r="V1609" s="22"/>
      <c r="W1609" s="22">
        <v>935</v>
      </c>
      <c r="X1609" s="22">
        <v>617</v>
      </c>
      <c r="Y1609" s="14">
        <v>5171</v>
      </c>
      <c r="Z1609" s="10">
        <v>935</v>
      </c>
      <c r="AA1609" s="22">
        <v>617</v>
      </c>
      <c r="AB1609" s="22">
        <v>1746.34</v>
      </c>
      <c r="AC1609" s="22">
        <v>1.7085659260981532E-3</v>
      </c>
      <c r="AD1609" s="42">
        <v>3.32E-3</v>
      </c>
      <c r="AE1609" s="22">
        <v>1659</v>
      </c>
      <c r="AF1609" s="22">
        <v>0.1820744328994531</v>
      </c>
      <c r="AG1609" s="22">
        <v>7.3122262208615701E-4</v>
      </c>
      <c r="AH1609" s="22">
        <v>0</v>
      </c>
      <c r="AI1609" s="22">
        <v>0</v>
      </c>
      <c r="AJ1609" s="22">
        <v>0</v>
      </c>
      <c r="AK1609" s="22">
        <v>0</v>
      </c>
      <c r="AL1609" s="45">
        <v>0</v>
      </c>
      <c r="AM1609" s="45">
        <v>0</v>
      </c>
      <c r="AN1609" s="45">
        <v>0</v>
      </c>
      <c r="AO1609" s="45">
        <v>0</v>
      </c>
      <c r="AP1609" s="45">
        <v>0</v>
      </c>
      <c r="AQ1609" s="45">
        <v>0</v>
      </c>
      <c r="AR1609" s="45">
        <v>0</v>
      </c>
      <c r="AS1609" s="45" t="s">
        <v>4445</v>
      </c>
      <c r="AT1609" s="45" t="s">
        <v>4445</v>
      </c>
      <c r="AU1609" s="45">
        <v>0.18207443289945313</v>
      </c>
      <c r="AV1609" s="10">
        <v>38.415687495136567</v>
      </c>
      <c r="AW1609" s="10">
        <v>38.415687495136567</v>
      </c>
      <c r="AX1609" s="17">
        <v>0</v>
      </c>
    </row>
    <row r="1610" spans="1:50" x14ac:dyDescent="0.25">
      <c r="A1610" s="22" t="s">
        <v>8</v>
      </c>
      <c r="B1610" s="22" t="s">
        <v>3946</v>
      </c>
      <c r="C1610" s="22" t="s">
        <v>132</v>
      </c>
      <c r="D1610" s="22">
        <v>108</v>
      </c>
      <c r="E1610" s="22" t="s">
        <v>133</v>
      </c>
      <c r="F1610" s="43">
        <v>0.45793899999999998</v>
      </c>
      <c r="G1610" s="43">
        <v>461.65664340247997</v>
      </c>
      <c r="H1610" s="43">
        <v>20.276136363636365</v>
      </c>
      <c r="I1610" s="9">
        <v>1.6098484848484848E-2</v>
      </c>
      <c r="J1610" s="9">
        <v>20.26003787878788</v>
      </c>
      <c r="K1610" s="11">
        <v>15.344507575757577</v>
      </c>
      <c r="L1610" s="41">
        <v>12997</v>
      </c>
      <c r="M1610" s="44">
        <v>1011</v>
      </c>
      <c r="N1610" s="13">
        <v>720</v>
      </c>
      <c r="O1610" s="13">
        <v>638</v>
      </c>
      <c r="P1610" s="22">
        <v>153</v>
      </c>
      <c r="Q1610" s="22">
        <v>141</v>
      </c>
      <c r="R1610" s="14">
        <v>0</v>
      </c>
      <c r="S1610" s="22">
        <v>1263</v>
      </c>
      <c r="T1610" s="22">
        <v>0.2432232995198863</v>
      </c>
      <c r="U1610" s="22">
        <v>6755</v>
      </c>
      <c r="V1610" s="22"/>
      <c r="W1610" s="22">
        <v>1756</v>
      </c>
      <c r="X1610" s="22">
        <v>1321</v>
      </c>
      <c r="Y1610" s="14">
        <v>5744</v>
      </c>
      <c r="Z1610" s="10">
        <v>1603</v>
      </c>
      <c r="AA1610" s="22">
        <v>1180</v>
      </c>
      <c r="AB1610" s="22">
        <v>2713.07</v>
      </c>
      <c r="AC1610" s="22">
        <v>9.9194716797514179E-4</v>
      </c>
      <c r="AD1610" s="42">
        <v>3.31E-3</v>
      </c>
      <c r="AE1610" s="22">
        <v>1660</v>
      </c>
      <c r="AF1610" s="22">
        <v>0.22369573962188727</v>
      </c>
      <c r="AG1610" s="22">
        <v>7.3103182882969697E-4</v>
      </c>
      <c r="AH1610" s="22">
        <v>0</v>
      </c>
      <c r="AI1610" s="22">
        <v>1</v>
      </c>
      <c r="AJ1610" s="22">
        <v>1</v>
      </c>
      <c r="AK1610" s="22">
        <v>0</v>
      </c>
      <c r="AL1610" s="45">
        <v>0</v>
      </c>
      <c r="AM1610" s="45">
        <v>0</v>
      </c>
      <c r="AN1610" s="45">
        <v>0</v>
      </c>
      <c r="AO1610" s="45">
        <v>0</v>
      </c>
      <c r="AP1610" s="45">
        <v>0</v>
      </c>
      <c r="AQ1610" s="45">
        <v>0</v>
      </c>
      <c r="AR1610" s="45">
        <v>0</v>
      </c>
      <c r="AS1610" s="45" t="s">
        <v>4445</v>
      </c>
      <c r="AT1610" s="45" t="s">
        <v>4445</v>
      </c>
      <c r="AU1610" s="45">
        <v>0.22351813367120765</v>
      </c>
      <c r="AV1610" s="10">
        <v>79.12127359240182</v>
      </c>
      <c r="AW1610" s="10">
        <v>86.604270582301183</v>
      </c>
      <c r="AX1610" s="17">
        <v>7.9396215135720818E-4</v>
      </c>
    </row>
    <row r="1611" spans="1:50" x14ac:dyDescent="0.25">
      <c r="A1611" s="22" t="s">
        <v>2195</v>
      </c>
      <c r="B1611" s="22" t="s">
        <v>3962</v>
      </c>
      <c r="C1611" s="22" t="s">
        <v>2205</v>
      </c>
      <c r="D1611" s="22">
        <v>1759</v>
      </c>
      <c r="E1611" s="22" t="s">
        <v>2232</v>
      </c>
      <c r="F1611" s="43">
        <v>6.2886999999999998E-2</v>
      </c>
      <c r="G1611" s="43">
        <v>106.34868462074</v>
      </c>
      <c r="H1611" s="43">
        <v>4.5446969696969699</v>
      </c>
      <c r="I1611" s="9">
        <v>0</v>
      </c>
      <c r="J1611" s="9">
        <v>4.5446969696969699</v>
      </c>
      <c r="K1611" s="11">
        <v>0</v>
      </c>
      <c r="L1611" s="41">
        <v>3567</v>
      </c>
      <c r="M1611" s="44">
        <v>0</v>
      </c>
      <c r="N1611" s="13">
        <v>0</v>
      </c>
      <c r="O1611" s="13">
        <v>0</v>
      </c>
      <c r="P1611" s="22">
        <v>0</v>
      </c>
      <c r="Q1611" s="22">
        <v>0</v>
      </c>
      <c r="R1611" s="14">
        <v>0</v>
      </c>
      <c r="S1611" s="22">
        <v>107</v>
      </c>
      <c r="T1611" s="22">
        <v>1</v>
      </c>
      <c r="U1611" s="22">
        <v>6490</v>
      </c>
      <c r="V1611" s="22"/>
      <c r="W1611" s="22">
        <v>1172</v>
      </c>
      <c r="X1611" s="22">
        <v>773</v>
      </c>
      <c r="Y1611" s="14">
        <v>6490</v>
      </c>
      <c r="Z1611" s="10">
        <v>1172</v>
      </c>
      <c r="AA1611" s="22">
        <v>773</v>
      </c>
      <c r="AB1611" s="22">
        <v>2189.7399999999998</v>
      </c>
      <c r="AC1611" s="22">
        <v>5.913284233299849E-4</v>
      </c>
      <c r="AD1611" s="42">
        <v>1.4400000000000001E-3</v>
      </c>
      <c r="AE1611" s="22">
        <v>1661</v>
      </c>
      <c r="AF1611" s="22">
        <v>6.7156115959045679E-2</v>
      </c>
      <c r="AG1611" s="22">
        <v>7.2995778216354004E-4</v>
      </c>
      <c r="AH1611" s="22">
        <v>0</v>
      </c>
      <c r="AI1611" s="22">
        <v>0</v>
      </c>
      <c r="AJ1611" s="22">
        <v>0</v>
      </c>
      <c r="AK1611" s="22">
        <v>1</v>
      </c>
      <c r="AL1611" s="45">
        <v>0</v>
      </c>
      <c r="AM1611" s="45">
        <v>0</v>
      </c>
      <c r="AN1611" s="45">
        <v>1</v>
      </c>
      <c r="AO1611" s="45">
        <v>0</v>
      </c>
      <c r="AP1611" s="45">
        <v>0</v>
      </c>
      <c r="AQ1611" s="45">
        <v>1</v>
      </c>
      <c r="AR1611" s="45">
        <v>1</v>
      </c>
      <c r="AS1611" s="45" t="s">
        <v>4445</v>
      </c>
      <c r="AT1611" s="45" t="s">
        <v>4445</v>
      </c>
      <c r="AU1611" s="45">
        <v>6.7156115959045679E-2</v>
      </c>
      <c r="AV1611" s="10">
        <v>257.88298049674944</v>
      </c>
      <c r="AW1611" s="10">
        <v>257.88298049674944</v>
      </c>
      <c r="AX1611" s="17">
        <v>0</v>
      </c>
    </row>
    <row r="1612" spans="1:50" x14ac:dyDescent="0.25">
      <c r="A1612" s="22" t="s">
        <v>964</v>
      </c>
      <c r="B1612" s="22" t="s">
        <v>3948</v>
      </c>
      <c r="C1612" s="22" t="s">
        <v>1136</v>
      </c>
      <c r="D1612" s="22">
        <v>1184</v>
      </c>
      <c r="E1612" s="22" t="s">
        <v>1534</v>
      </c>
      <c r="F1612" s="43">
        <v>0.33349400000000001</v>
      </c>
      <c r="G1612" s="43">
        <v>358.47198978752999</v>
      </c>
      <c r="H1612" s="43">
        <v>20.328219696969697</v>
      </c>
      <c r="I1612" s="9">
        <v>0</v>
      </c>
      <c r="J1612" s="9">
        <v>20.328219696969697</v>
      </c>
      <c r="K1612" s="11">
        <v>0</v>
      </c>
      <c r="L1612" s="41">
        <v>1170</v>
      </c>
      <c r="M1612" s="44">
        <v>0</v>
      </c>
      <c r="N1612" s="13">
        <v>0</v>
      </c>
      <c r="O1612" s="13">
        <v>0</v>
      </c>
      <c r="P1612" s="22">
        <v>0</v>
      </c>
      <c r="Q1612" s="22">
        <v>0</v>
      </c>
      <c r="R1612" s="14">
        <v>0</v>
      </c>
      <c r="S1612" s="22">
        <v>312</v>
      </c>
      <c r="T1612" s="22">
        <v>1</v>
      </c>
      <c r="U1612" s="22">
        <v>2137</v>
      </c>
      <c r="V1612" s="22"/>
      <c r="W1612" s="22">
        <v>387</v>
      </c>
      <c r="X1612" s="22">
        <v>256</v>
      </c>
      <c r="Y1612" s="14">
        <v>2137</v>
      </c>
      <c r="Z1612" s="10">
        <v>387</v>
      </c>
      <c r="AA1612" s="22">
        <v>256</v>
      </c>
      <c r="AB1612" s="22">
        <v>722.52</v>
      </c>
      <c r="AC1612" s="22">
        <v>9.303209441766017E-4</v>
      </c>
      <c r="AD1612" s="42">
        <v>7.5000000000000002E-4</v>
      </c>
      <c r="AE1612" s="22">
        <v>1662</v>
      </c>
      <c r="AF1612" s="22">
        <v>0.1018496862911864</v>
      </c>
      <c r="AG1612" s="22">
        <v>7.2749775922275998E-4</v>
      </c>
      <c r="AH1612" s="22">
        <v>0</v>
      </c>
      <c r="AI1612" s="22">
        <v>0</v>
      </c>
      <c r="AJ1612" s="22">
        <v>0</v>
      </c>
      <c r="AK1612" s="22">
        <v>0</v>
      </c>
      <c r="AL1612" s="45">
        <v>0</v>
      </c>
      <c r="AM1612" s="45">
        <v>0</v>
      </c>
      <c r="AN1612" s="45">
        <v>0</v>
      </c>
      <c r="AO1612" s="45">
        <v>0</v>
      </c>
      <c r="AP1612" s="45">
        <v>0</v>
      </c>
      <c r="AQ1612" s="45">
        <v>0</v>
      </c>
      <c r="AR1612" s="45">
        <v>0</v>
      </c>
      <c r="AS1612" s="45" t="s">
        <v>4445</v>
      </c>
      <c r="AT1612" s="45" t="s">
        <v>4445</v>
      </c>
      <c r="AU1612" s="45">
        <v>0.1018496862911864</v>
      </c>
      <c r="AV1612" s="10">
        <v>19.037574650852953</v>
      </c>
      <c r="AW1612" s="10">
        <v>19.037574650852953</v>
      </c>
      <c r="AX1612" s="17">
        <v>0</v>
      </c>
    </row>
    <row r="1613" spans="1:50" x14ac:dyDescent="0.25">
      <c r="A1613" s="22" t="s">
        <v>2195</v>
      </c>
      <c r="B1613" s="22" t="s">
        <v>3962</v>
      </c>
      <c r="C1613" s="22" t="s">
        <v>2213</v>
      </c>
      <c r="D1613" s="22">
        <v>7767</v>
      </c>
      <c r="E1613" s="22" t="s">
        <v>2253</v>
      </c>
      <c r="F1613" s="43">
        <v>1.2160000000000001E-2</v>
      </c>
      <c r="G1613" s="43">
        <v>69.502549235489994</v>
      </c>
      <c r="H1613" s="43">
        <v>2.9501893939393944</v>
      </c>
      <c r="I1613" s="9">
        <v>0</v>
      </c>
      <c r="J1613" s="9">
        <v>2.9501893939393944</v>
      </c>
      <c r="K1613" s="11">
        <v>0</v>
      </c>
      <c r="L1613" s="41">
        <v>1341</v>
      </c>
      <c r="M1613" s="44">
        <v>0</v>
      </c>
      <c r="N1613" s="13">
        <v>0</v>
      </c>
      <c r="O1613" s="13">
        <v>0</v>
      </c>
      <c r="P1613" s="22">
        <v>0</v>
      </c>
      <c r="Q1613" s="22">
        <v>0</v>
      </c>
      <c r="R1613" s="14">
        <v>0</v>
      </c>
      <c r="S1613" s="22">
        <v>66</v>
      </c>
      <c r="T1613" s="22">
        <v>1</v>
      </c>
      <c r="U1613" s="22">
        <v>2447</v>
      </c>
      <c r="V1613" s="22"/>
      <c r="W1613" s="22">
        <v>443</v>
      </c>
      <c r="X1613" s="22">
        <v>293</v>
      </c>
      <c r="Y1613" s="14">
        <v>2447</v>
      </c>
      <c r="Z1613" s="10">
        <v>443</v>
      </c>
      <c r="AA1613" s="22">
        <v>293</v>
      </c>
      <c r="AB1613" s="22">
        <v>827.14</v>
      </c>
      <c r="AC1613" s="22">
        <v>1.7495761139349339E-4</v>
      </c>
      <c r="AD1613" s="42">
        <v>1.6000000000000001E-4</v>
      </c>
      <c r="AE1613" s="22">
        <v>1663</v>
      </c>
      <c r="AF1613" s="22">
        <v>1.0883299343073945E-2</v>
      </c>
      <c r="AG1613" s="22">
        <v>7.2555328953826303E-4</v>
      </c>
      <c r="AH1613" s="22">
        <v>0</v>
      </c>
      <c r="AI1613" s="22">
        <v>0</v>
      </c>
      <c r="AJ1613" s="22">
        <v>0</v>
      </c>
      <c r="AK1613" s="22">
        <v>0</v>
      </c>
      <c r="AL1613" s="45">
        <v>0</v>
      </c>
      <c r="AM1613" s="45">
        <v>0</v>
      </c>
      <c r="AN1613" s="45">
        <v>0</v>
      </c>
      <c r="AO1613" s="45">
        <v>0</v>
      </c>
      <c r="AP1613" s="45">
        <v>0</v>
      </c>
      <c r="AQ1613" s="45">
        <v>0</v>
      </c>
      <c r="AR1613" s="45">
        <v>0</v>
      </c>
      <c r="AS1613" s="45" t="s">
        <v>4445</v>
      </c>
      <c r="AT1613" s="45" t="s">
        <v>4445</v>
      </c>
      <c r="AU1613" s="45">
        <v>1.0883299343073945E-2</v>
      </c>
      <c r="AV1613" s="10">
        <v>150.15985106246387</v>
      </c>
      <c r="AW1613" s="10">
        <v>150.15985106246387</v>
      </c>
      <c r="AX1613" s="17">
        <v>0</v>
      </c>
    </row>
    <row r="1614" spans="1:50" x14ac:dyDescent="0.25">
      <c r="A1614" s="22" t="s">
        <v>1672</v>
      </c>
      <c r="B1614" s="22" t="s">
        <v>3981</v>
      </c>
      <c r="C1614" s="22" t="s">
        <v>2188</v>
      </c>
      <c r="D1614" s="22">
        <v>9599</v>
      </c>
      <c r="E1614" s="22" t="s">
        <v>2194</v>
      </c>
      <c r="F1614" s="43">
        <v>0.12825</v>
      </c>
      <c r="G1614" s="43">
        <v>154.87789449015</v>
      </c>
      <c r="H1614" s="43">
        <v>6.2257575757575765</v>
      </c>
      <c r="I1614" s="9">
        <v>6.2257575757575765</v>
      </c>
      <c r="J1614" s="9">
        <v>0</v>
      </c>
      <c r="K1614" s="11">
        <v>6.2257575757575765</v>
      </c>
      <c r="L1614" s="41">
        <v>64</v>
      </c>
      <c r="M1614" s="44">
        <v>300</v>
      </c>
      <c r="N1614" s="13">
        <v>40</v>
      </c>
      <c r="O1614" s="13">
        <v>31</v>
      </c>
      <c r="P1614" s="22">
        <v>40</v>
      </c>
      <c r="Q1614" s="22">
        <v>31</v>
      </c>
      <c r="R1614" s="14">
        <v>0</v>
      </c>
      <c r="S1614" s="22">
        <v>141</v>
      </c>
      <c r="T1614" s="22">
        <v>0</v>
      </c>
      <c r="U1614" s="22">
        <v>300</v>
      </c>
      <c r="V1614" s="22"/>
      <c r="W1614" s="22">
        <v>40</v>
      </c>
      <c r="X1614" s="22">
        <v>31</v>
      </c>
      <c r="Y1614" s="14">
        <v>0</v>
      </c>
      <c r="Z1614" s="10">
        <v>0</v>
      </c>
      <c r="AA1614" s="22">
        <v>0</v>
      </c>
      <c r="AB1614" s="22">
        <v>0</v>
      </c>
      <c r="AC1614" s="22">
        <v>8.2807169107116513E-4</v>
      </c>
      <c r="AD1614" s="42">
        <v>0</v>
      </c>
      <c r="AE1614" s="22">
        <v>1664</v>
      </c>
      <c r="AF1614" s="22">
        <v>2.6794786576576128E-2</v>
      </c>
      <c r="AG1614" s="22">
        <v>7.2418342098854404E-4</v>
      </c>
      <c r="AH1614" s="22">
        <v>1</v>
      </c>
      <c r="AI1614" s="22">
        <v>0</v>
      </c>
      <c r="AJ1614" s="22">
        <v>0</v>
      </c>
      <c r="AK1614" s="22">
        <v>0</v>
      </c>
      <c r="AL1614" s="45">
        <v>0</v>
      </c>
      <c r="AM1614" s="45">
        <v>0</v>
      </c>
      <c r="AN1614" s="45">
        <v>0</v>
      </c>
      <c r="AO1614" s="45">
        <v>0</v>
      </c>
      <c r="AP1614" s="45">
        <v>0</v>
      </c>
      <c r="AQ1614" s="45">
        <v>0</v>
      </c>
      <c r="AR1614" s="45">
        <v>0</v>
      </c>
      <c r="AS1614" s="45" t="s">
        <v>4445</v>
      </c>
      <c r="AT1614" s="45" t="s">
        <v>4445</v>
      </c>
      <c r="AU1614" s="45">
        <v>0</v>
      </c>
      <c r="AV1614" s="10">
        <v>0</v>
      </c>
      <c r="AW1614" s="10">
        <v>6.4249209053297633</v>
      </c>
      <c r="AX1614" s="17">
        <v>1</v>
      </c>
    </row>
    <row r="1615" spans="1:50" x14ac:dyDescent="0.25">
      <c r="A1615" s="22" t="s">
        <v>2195</v>
      </c>
      <c r="B1615" s="22" t="s">
        <v>3960</v>
      </c>
      <c r="C1615" s="22" t="s">
        <v>2845</v>
      </c>
      <c r="D1615" s="22">
        <v>9056</v>
      </c>
      <c r="E1615" s="22" t="s">
        <v>2846</v>
      </c>
      <c r="F1615" s="43">
        <v>9.4940000000000007E-3</v>
      </c>
      <c r="G1615" s="43">
        <v>16.00852889507</v>
      </c>
      <c r="H1615" s="43">
        <v>1.0863636363636364</v>
      </c>
      <c r="I1615" s="9">
        <v>0</v>
      </c>
      <c r="J1615" s="9">
        <v>1.0863636363636364</v>
      </c>
      <c r="K1615" s="11">
        <v>0</v>
      </c>
      <c r="L1615" s="41">
        <v>16</v>
      </c>
      <c r="M1615" s="44">
        <v>0</v>
      </c>
      <c r="N1615" s="13">
        <v>0</v>
      </c>
      <c r="O1615" s="13">
        <v>0</v>
      </c>
      <c r="P1615" s="22">
        <v>0</v>
      </c>
      <c r="Q1615" s="22">
        <v>0</v>
      </c>
      <c r="R1615" s="14">
        <v>0</v>
      </c>
      <c r="S1615" s="22">
        <v>18</v>
      </c>
      <c r="T1615" s="22">
        <v>1</v>
      </c>
      <c r="U1615" s="22">
        <v>41</v>
      </c>
      <c r="V1615" s="22"/>
      <c r="W1615" s="22">
        <v>9</v>
      </c>
      <c r="X1615" s="22">
        <v>7</v>
      </c>
      <c r="Y1615" s="14">
        <v>41</v>
      </c>
      <c r="Z1615" s="10">
        <v>9</v>
      </c>
      <c r="AA1615" s="22">
        <v>7</v>
      </c>
      <c r="AB1615" s="22">
        <v>16.02</v>
      </c>
      <c r="AC1615" s="22">
        <v>5.9305886644735856E-4</v>
      </c>
      <c r="AD1615" s="42">
        <v>1.0000000000000001E-5</v>
      </c>
      <c r="AE1615" s="22">
        <v>1665</v>
      </c>
      <c r="AF1615" s="22">
        <v>4.32970985962371E-3</v>
      </c>
      <c r="AG1615" s="22">
        <v>7.2161830993728497E-4</v>
      </c>
      <c r="AH1615" s="22">
        <v>0</v>
      </c>
      <c r="AI1615" s="22">
        <v>0</v>
      </c>
      <c r="AJ1615" s="22">
        <v>0</v>
      </c>
      <c r="AK1615" s="22">
        <v>0</v>
      </c>
      <c r="AL1615" s="45">
        <v>0</v>
      </c>
      <c r="AM1615" s="45">
        <v>0</v>
      </c>
      <c r="AN1615" s="45">
        <v>0</v>
      </c>
      <c r="AO1615" s="45">
        <v>0</v>
      </c>
      <c r="AP1615" s="45">
        <v>0</v>
      </c>
      <c r="AQ1615" s="45">
        <v>0</v>
      </c>
      <c r="AR1615" s="45">
        <v>0</v>
      </c>
      <c r="AS1615" s="45" t="s">
        <v>4445</v>
      </c>
      <c r="AT1615" s="45" t="s">
        <v>4445</v>
      </c>
      <c r="AU1615" s="45">
        <v>4.32970985962371E-3</v>
      </c>
      <c r="AV1615" s="10">
        <v>8.2845188284518816</v>
      </c>
      <c r="AW1615" s="10">
        <v>8.2845188284518816</v>
      </c>
      <c r="AX1615" s="17">
        <v>0</v>
      </c>
    </row>
    <row r="1616" spans="1:50" x14ac:dyDescent="0.25">
      <c r="A1616" s="22" t="s">
        <v>2906</v>
      </c>
      <c r="B1616" s="22" t="s">
        <v>3959</v>
      </c>
      <c r="C1616" s="22" t="s">
        <v>2950</v>
      </c>
      <c r="D1616" s="22">
        <v>5794</v>
      </c>
      <c r="E1616" s="22" t="s">
        <v>3203</v>
      </c>
      <c r="F1616" s="43">
        <v>9.2092999999999994E-2</v>
      </c>
      <c r="G1616" s="43">
        <v>132.19877151294</v>
      </c>
      <c r="H1616" s="43">
        <v>5.88314393939394</v>
      </c>
      <c r="I1616" s="9">
        <v>2.522348484848485</v>
      </c>
      <c r="J1616" s="9">
        <v>3.3607954545454546</v>
      </c>
      <c r="K1616" s="11">
        <v>5.88314393939394</v>
      </c>
      <c r="L1616" s="41">
        <v>859</v>
      </c>
      <c r="M1616" s="44">
        <v>619</v>
      </c>
      <c r="N1616" s="13">
        <v>405</v>
      </c>
      <c r="O1616" s="13">
        <v>264</v>
      </c>
      <c r="P1616" s="22">
        <v>315</v>
      </c>
      <c r="Q1616" s="22">
        <v>215</v>
      </c>
      <c r="R1616" s="14">
        <v>1</v>
      </c>
      <c r="S1616" s="22">
        <v>283</v>
      </c>
      <c r="T1616" s="22">
        <v>0</v>
      </c>
      <c r="U1616" s="22">
        <v>619</v>
      </c>
      <c r="V1616" s="22"/>
      <c r="W1616" s="22">
        <v>405</v>
      </c>
      <c r="X1616" s="22">
        <v>264</v>
      </c>
      <c r="Y1616" s="14">
        <v>0</v>
      </c>
      <c r="Z1616" s="10">
        <v>90</v>
      </c>
      <c r="AA1616" s="22">
        <v>49</v>
      </c>
      <c r="AB1616" s="22">
        <v>123.3</v>
      </c>
      <c r="AC1616" s="22">
        <v>6.9662523294314923E-4</v>
      </c>
      <c r="AD1616" s="42">
        <v>1.2999999999999999E-4</v>
      </c>
      <c r="AE1616" s="22">
        <v>1666</v>
      </c>
      <c r="AF1616" s="22">
        <v>4.8615814138236894E-2</v>
      </c>
      <c r="AG1616" s="22">
        <v>7.1493844320936605E-4</v>
      </c>
      <c r="AH1616" s="22">
        <v>0</v>
      </c>
      <c r="AI1616" s="22">
        <v>0</v>
      </c>
      <c r="AJ1616" s="22">
        <v>0</v>
      </c>
      <c r="AK1616" s="22">
        <v>0</v>
      </c>
      <c r="AL1616" s="45">
        <v>0</v>
      </c>
      <c r="AM1616" s="45">
        <v>0</v>
      </c>
      <c r="AN1616" s="45">
        <v>0</v>
      </c>
      <c r="AO1616" s="45">
        <v>0</v>
      </c>
      <c r="AP1616" s="45">
        <v>0</v>
      </c>
      <c r="AQ1616" s="45">
        <v>0</v>
      </c>
      <c r="AR1616" s="45">
        <v>0</v>
      </c>
      <c r="AS1616" s="45" t="s">
        <v>4445</v>
      </c>
      <c r="AT1616" s="45" t="s">
        <v>4445</v>
      </c>
      <c r="AU1616" s="45">
        <v>2.7772192701381499E-2</v>
      </c>
      <c r="AV1616" s="10">
        <v>26.779374471682164</v>
      </c>
      <c r="AW1616" s="10">
        <v>68.840743006148784</v>
      </c>
      <c r="AX1616" s="17">
        <v>0.42874158967260084</v>
      </c>
    </row>
    <row r="1617" spans="1:50" x14ac:dyDescent="0.25">
      <c r="A1617" s="22" t="s">
        <v>1672</v>
      </c>
      <c r="B1617" s="22" t="s">
        <v>3947</v>
      </c>
      <c r="C1617" s="22" t="s">
        <v>1700</v>
      </c>
      <c r="D1617" s="22">
        <v>4028</v>
      </c>
      <c r="E1617" s="22" t="s">
        <v>1813</v>
      </c>
      <c r="F1617" s="43">
        <v>4.8802580000000004</v>
      </c>
      <c r="G1617" s="43">
        <v>365.30803226922001</v>
      </c>
      <c r="H1617" s="43">
        <v>14.513636363636365</v>
      </c>
      <c r="I1617" s="9">
        <v>10.648674242424242</v>
      </c>
      <c r="J1617" s="9">
        <v>3.8649621212121215</v>
      </c>
      <c r="K1617" s="11">
        <v>14.513636363636365</v>
      </c>
      <c r="L1617" s="41">
        <v>1449</v>
      </c>
      <c r="M1617" s="44">
        <v>2729</v>
      </c>
      <c r="N1617" s="13">
        <v>1292</v>
      </c>
      <c r="O1617" s="13">
        <v>424</v>
      </c>
      <c r="P1617" s="22">
        <v>1224</v>
      </c>
      <c r="Q1617" s="22">
        <v>408</v>
      </c>
      <c r="R1617" s="14">
        <v>0</v>
      </c>
      <c r="S1617" s="22">
        <v>540</v>
      </c>
      <c r="T1617" s="22">
        <v>0</v>
      </c>
      <c r="U1617" s="22">
        <v>2729</v>
      </c>
      <c r="V1617" s="22"/>
      <c r="W1617" s="22">
        <v>1292</v>
      </c>
      <c r="X1617" s="22">
        <v>424</v>
      </c>
      <c r="Y1617" s="14">
        <v>0</v>
      </c>
      <c r="Z1617" s="10">
        <v>68</v>
      </c>
      <c r="AA1617" s="22">
        <v>16</v>
      </c>
      <c r="AB1617" s="22">
        <v>93.16</v>
      </c>
      <c r="AC1617" s="22">
        <v>1.3359295632468904E-2</v>
      </c>
      <c r="AD1617" s="42">
        <v>1.89E-3</v>
      </c>
      <c r="AE1617" s="22">
        <v>1667</v>
      </c>
      <c r="AF1617" s="22">
        <v>5.6485185147475041E-3</v>
      </c>
      <c r="AG1617" s="22">
        <v>7.0606481434343801E-4</v>
      </c>
      <c r="AH1617" s="22">
        <v>0</v>
      </c>
      <c r="AI1617" s="22">
        <v>0</v>
      </c>
      <c r="AJ1617" s="22">
        <v>0</v>
      </c>
      <c r="AK1617" s="22">
        <v>0</v>
      </c>
      <c r="AL1617" s="45">
        <v>0</v>
      </c>
      <c r="AM1617" s="45">
        <v>0</v>
      </c>
      <c r="AN1617" s="45">
        <v>0</v>
      </c>
      <c r="AO1617" s="45">
        <v>0</v>
      </c>
      <c r="AP1617" s="45">
        <v>0</v>
      </c>
      <c r="AQ1617" s="45">
        <v>0</v>
      </c>
      <c r="AR1617" s="45">
        <v>0</v>
      </c>
      <c r="AS1617" s="45" t="s">
        <v>4445</v>
      </c>
      <c r="AT1617" s="45" t="s">
        <v>4445</v>
      </c>
      <c r="AU1617" s="45">
        <v>1.5041929915760037E-3</v>
      </c>
      <c r="AV1617" s="10">
        <v>17.593962855882783</v>
      </c>
      <c r="AW1617" s="10">
        <v>89.019730660820528</v>
      </c>
      <c r="AX1617" s="17">
        <v>0.73370132581689096</v>
      </c>
    </row>
    <row r="1618" spans="1:50" x14ac:dyDescent="0.25">
      <c r="A1618" s="22" t="s">
        <v>1672</v>
      </c>
      <c r="B1618" s="22" t="s">
        <v>3947</v>
      </c>
      <c r="C1618" s="22" t="s">
        <v>1840</v>
      </c>
      <c r="D1618" s="22">
        <v>1143</v>
      </c>
      <c r="E1618" s="22" t="s">
        <v>1940</v>
      </c>
      <c r="F1618" s="43">
        <v>1.017908</v>
      </c>
      <c r="G1618" s="43">
        <v>920.96815832318998</v>
      </c>
      <c r="H1618" s="43">
        <v>35.860606060606067</v>
      </c>
      <c r="I1618" s="9">
        <v>0</v>
      </c>
      <c r="J1618" s="9">
        <v>35.860606060606067</v>
      </c>
      <c r="K1618" s="11">
        <v>0</v>
      </c>
      <c r="L1618" s="41">
        <v>10556</v>
      </c>
      <c r="M1618" s="44">
        <v>0</v>
      </c>
      <c r="N1618" s="13">
        <v>0</v>
      </c>
      <c r="O1618" s="13">
        <v>0</v>
      </c>
      <c r="P1618" s="22">
        <v>0</v>
      </c>
      <c r="Q1618" s="22">
        <v>0</v>
      </c>
      <c r="R1618" s="14">
        <v>0</v>
      </c>
      <c r="S1618" s="22">
        <v>743</v>
      </c>
      <c r="T1618" s="22">
        <v>1</v>
      </c>
      <c r="U1618" s="22">
        <v>19182</v>
      </c>
      <c r="V1618" s="22"/>
      <c r="W1618" s="22">
        <v>3461</v>
      </c>
      <c r="X1618" s="22">
        <v>2281</v>
      </c>
      <c r="Y1618" s="14">
        <v>19182</v>
      </c>
      <c r="Z1618" s="10">
        <v>3461</v>
      </c>
      <c r="AA1618" s="22">
        <v>2281</v>
      </c>
      <c r="AB1618" s="22">
        <v>6467.95</v>
      </c>
      <c r="AC1618" s="22">
        <v>1.1052586246340034E-3</v>
      </c>
      <c r="AD1618" s="42">
        <v>7.9500000000000005E-3</v>
      </c>
      <c r="AE1618" s="22">
        <v>1668</v>
      </c>
      <c r="AF1618" s="22">
        <v>0.29441863596684453</v>
      </c>
      <c r="AG1618" s="22">
        <v>7.06039894404903E-4</v>
      </c>
      <c r="AH1618" s="22">
        <v>0</v>
      </c>
      <c r="AI1618" s="22">
        <v>0</v>
      </c>
      <c r="AJ1618" s="22">
        <v>0</v>
      </c>
      <c r="AK1618" s="22">
        <v>0</v>
      </c>
      <c r="AL1618" s="45">
        <v>0</v>
      </c>
      <c r="AM1618" s="45">
        <v>0</v>
      </c>
      <c r="AN1618" s="45">
        <v>0</v>
      </c>
      <c r="AO1618" s="45">
        <v>0</v>
      </c>
      <c r="AP1618" s="45">
        <v>0</v>
      </c>
      <c r="AQ1618" s="45">
        <v>0</v>
      </c>
      <c r="AR1618" s="45">
        <v>0</v>
      </c>
      <c r="AS1618" s="45" t="s">
        <v>4445</v>
      </c>
      <c r="AT1618" s="45" t="s">
        <v>4444</v>
      </c>
      <c r="AU1618" s="45">
        <v>0.29441863596684453</v>
      </c>
      <c r="AV1618" s="10">
        <v>96.512590839952665</v>
      </c>
      <c r="AW1618" s="10">
        <v>96.512590839952665</v>
      </c>
      <c r="AX1618" s="17">
        <v>0</v>
      </c>
    </row>
    <row r="1619" spans="1:50" x14ac:dyDescent="0.25">
      <c r="A1619" s="22" t="s">
        <v>2906</v>
      </c>
      <c r="B1619" s="22" t="s">
        <v>3977</v>
      </c>
      <c r="C1619" s="22" t="s">
        <v>3197</v>
      </c>
      <c r="D1619" s="22">
        <v>8952</v>
      </c>
      <c r="E1619" s="22" t="s">
        <v>2065</v>
      </c>
      <c r="F1619" s="43">
        <v>1.2466E-2</v>
      </c>
      <c r="G1619" s="43">
        <v>35.379459151600003</v>
      </c>
      <c r="H1619" s="43">
        <v>3.1100378787878791</v>
      </c>
      <c r="I1619" s="9">
        <v>0</v>
      </c>
      <c r="J1619" s="9">
        <v>3.1100378787878791</v>
      </c>
      <c r="K1619" s="11">
        <v>0</v>
      </c>
      <c r="L1619" s="41">
        <v>20</v>
      </c>
      <c r="M1619" s="44">
        <v>0</v>
      </c>
      <c r="N1619" s="13">
        <v>0</v>
      </c>
      <c r="O1619" s="13">
        <v>0</v>
      </c>
      <c r="P1619" s="22">
        <v>0</v>
      </c>
      <c r="Q1619" s="22">
        <v>0</v>
      </c>
      <c r="R1619" s="14">
        <v>0</v>
      </c>
      <c r="S1619" s="22">
        <v>93</v>
      </c>
      <c r="T1619" s="22">
        <v>1</v>
      </c>
      <c r="U1619" s="22">
        <v>49</v>
      </c>
      <c r="V1619" s="22"/>
      <c r="W1619" s="22">
        <v>11</v>
      </c>
      <c r="X1619" s="22">
        <v>8</v>
      </c>
      <c r="Y1619" s="14">
        <v>49</v>
      </c>
      <c r="Z1619" s="10">
        <v>11</v>
      </c>
      <c r="AA1619" s="22">
        <v>8</v>
      </c>
      <c r="AB1619" s="22">
        <v>19.48</v>
      </c>
      <c r="AC1619" s="22">
        <v>3.5235134450709195E-4</v>
      </c>
      <c r="AD1619" s="42">
        <v>1.0000000000000001E-5</v>
      </c>
      <c r="AE1619" s="22">
        <v>1669</v>
      </c>
      <c r="AF1619" s="22">
        <v>2.1179150261237097E-3</v>
      </c>
      <c r="AG1619" s="22">
        <v>7.0597167537456986E-4</v>
      </c>
      <c r="AH1619" s="22">
        <v>0</v>
      </c>
      <c r="AI1619" s="22">
        <v>0</v>
      </c>
      <c r="AJ1619" s="22">
        <v>0</v>
      </c>
      <c r="AK1619" s="22">
        <v>0</v>
      </c>
      <c r="AL1619" s="45">
        <v>0</v>
      </c>
      <c r="AM1619" s="45">
        <v>0</v>
      </c>
      <c r="AN1619" s="45">
        <v>0</v>
      </c>
      <c r="AO1619" s="45">
        <v>0</v>
      </c>
      <c r="AP1619" s="45">
        <v>0</v>
      </c>
      <c r="AQ1619" s="45">
        <v>0</v>
      </c>
      <c r="AR1619" s="45">
        <v>0</v>
      </c>
      <c r="AS1619" s="45" t="s">
        <v>4445</v>
      </c>
      <c r="AT1619" s="45" t="s">
        <v>4445</v>
      </c>
      <c r="AU1619" s="45">
        <v>2.1179150261237097E-3</v>
      </c>
      <c r="AV1619" s="10">
        <v>3.5369344132513243</v>
      </c>
      <c r="AW1619" s="10">
        <v>3.5369344132513243</v>
      </c>
      <c r="AX1619" s="17">
        <v>0</v>
      </c>
    </row>
    <row r="1620" spans="1:50" x14ac:dyDescent="0.25">
      <c r="A1620" s="22" t="s">
        <v>2906</v>
      </c>
      <c r="B1620" s="22" t="s">
        <v>3950</v>
      </c>
      <c r="C1620" s="22" t="s">
        <v>3043</v>
      </c>
      <c r="D1620" s="22">
        <v>2083</v>
      </c>
      <c r="E1620" s="22" t="s">
        <v>3204</v>
      </c>
      <c r="F1620" s="43">
        <v>6.1276999999999998E-2</v>
      </c>
      <c r="G1620" s="43">
        <v>111.23831730844999</v>
      </c>
      <c r="H1620" s="43">
        <v>3.6954545454545458</v>
      </c>
      <c r="I1620" s="9">
        <v>0</v>
      </c>
      <c r="J1620" s="9">
        <v>3.6954545454545458</v>
      </c>
      <c r="K1620" s="11">
        <v>0</v>
      </c>
      <c r="L1620" s="41">
        <v>240</v>
      </c>
      <c r="M1620" s="44">
        <v>0</v>
      </c>
      <c r="N1620" s="13">
        <v>0</v>
      </c>
      <c r="O1620" s="13">
        <v>0</v>
      </c>
      <c r="P1620" s="22">
        <v>0</v>
      </c>
      <c r="Q1620" s="22">
        <v>0</v>
      </c>
      <c r="R1620" s="14">
        <v>0</v>
      </c>
      <c r="S1620" s="22">
        <v>106</v>
      </c>
      <c r="T1620" s="22">
        <v>1</v>
      </c>
      <c r="U1620" s="22">
        <v>448</v>
      </c>
      <c r="V1620" s="22"/>
      <c r="W1620" s="22">
        <v>83</v>
      </c>
      <c r="X1620" s="22">
        <v>55</v>
      </c>
      <c r="Y1620" s="14">
        <v>448</v>
      </c>
      <c r="Z1620" s="10">
        <v>83</v>
      </c>
      <c r="AA1620" s="22">
        <v>55</v>
      </c>
      <c r="AB1620" s="22">
        <v>154.03</v>
      </c>
      <c r="AC1620" s="22">
        <v>5.5086234206587752E-4</v>
      </c>
      <c r="AD1620" s="42">
        <v>1E-4</v>
      </c>
      <c r="AE1620" s="22">
        <v>1670</v>
      </c>
      <c r="AF1620" s="22">
        <v>3.0227715784116663E-2</v>
      </c>
      <c r="AG1620" s="22">
        <v>7.0297013451434099E-4</v>
      </c>
      <c r="AH1620" s="22">
        <v>0</v>
      </c>
      <c r="AI1620" s="22">
        <v>0</v>
      </c>
      <c r="AJ1620" s="22">
        <v>0</v>
      </c>
      <c r="AK1620" s="22">
        <v>0</v>
      </c>
      <c r="AL1620" s="45">
        <v>0</v>
      </c>
      <c r="AM1620" s="45">
        <v>0</v>
      </c>
      <c r="AN1620" s="45">
        <v>0</v>
      </c>
      <c r="AO1620" s="45">
        <v>0</v>
      </c>
      <c r="AP1620" s="45">
        <v>0</v>
      </c>
      <c r="AQ1620" s="45">
        <v>0</v>
      </c>
      <c r="AR1620" s="45">
        <v>0</v>
      </c>
      <c r="AS1620" s="45" t="s">
        <v>4445</v>
      </c>
      <c r="AT1620" s="45" t="s">
        <v>4445</v>
      </c>
      <c r="AU1620" s="45">
        <v>3.0227715784116663E-2</v>
      </c>
      <c r="AV1620" s="10">
        <v>22.460024600246001</v>
      </c>
      <c r="AW1620" s="10">
        <v>22.460024600246001</v>
      </c>
      <c r="AX1620" s="17">
        <v>0</v>
      </c>
    </row>
    <row r="1621" spans="1:50" x14ac:dyDescent="0.25">
      <c r="A1621" s="22" t="s">
        <v>1672</v>
      </c>
      <c r="B1621" s="22" t="s">
        <v>3947</v>
      </c>
      <c r="C1621" s="22" t="s">
        <v>1895</v>
      </c>
      <c r="D1621" s="22">
        <v>4021</v>
      </c>
      <c r="E1621" s="22" t="s">
        <v>2053</v>
      </c>
      <c r="F1621" s="43">
        <v>0.81165500000000002</v>
      </c>
      <c r="G1621" s="43">
        <v>624.85316099705005</v>
      </c>
      <c r="H1621" s="43">
        <v>23.009280303030305</v>
      </c>
      <c r="I1621" s="9">
        <v>0.33162878787878791</v>
      </c>
      <c r="J1621" s="9">
        <v>22.677651515151517</v>
      </c>
      <c r="K1621" s="11">
        <v>20.336363636363636</v>
      </c>
      <c r="L1621" s="41">
        <v>3287</v>
      </c>
      <c r="M1621" s="44">
        <v>253</v>
      </c>
      <c r="N1621" s="13">
        <v>253</v>
      </c>
      <c r="O1621" s="13">
        <v>153</v>
      </c>
      <c r="P1621" s="22">
        <v>195</v>
      </c>
      <c r="Q1621" s="22">
        <v>100</v>
      </c>
      <c r="R1621" s="14">
        <v>0</v>
      </c>
      <c r="S1621" s="22">
        <v>846</v>
      </c>
      <c r="T1621" s="22">
        <v>0.11616689576834127</v>
      </c>
      <c r="U1621" s="22">
        <v>948</v>
      </c>
      <c r="V1621" s="22"/>
      <c r="W1621" s="22">
        <v>379</v>
      </c>
      <c r="X1621" s="22">
        <v>236</v>
      </c>
      <c r="Y1621" s="14">
        <v>695</v>
      </c>
      <c r="Z1621" s="10">
        <v>184</v>
      </c>
      <c r="AA1621" s="22">
        <v>136</v>
      </c>
      <c r="AB1621" s="22">
        <v>314.63</v>
      </c>
      <c r="AC1621" s="22">
        <v>1.2989531791835359E-3</v>
      </c>
      <c r="AD1621" s="42">
        <v>5.0000000000000001E-4</v>
      </c>
      <c r="AE1621" s="22">
        <v>1671</v>
      </c>
      <c r="AF1621" s="22">
        <v>3.1594953945748502E-2</v>
      </c>
      <c r="AG1621" s="22">
        <v>7.021100876833E-4</v>
      </c>
      <c r="AH1621" s="22">
        <v>0</v>
      </c>
      <c r="AI1621" s="22">
        <v>1</v>
      </c>
      <c r="AJ1621" s="22">
        <v>1</v>
      </c>
      <c r="AK1621" s="22">
        <v>0</v>
      </c>
      <c r="AL1621" s="45">
        <v>0</v>
      </c>
      <c r="AM1621" s="45">
        <v>0</v>
      </c>
      <c r="AN1621" s="45">
        <v>0</v>
      </c>
      <c r="AO1621" s="45">
        <v>0</v>
      </c>
      <c r="AP1621" s="45">
        <v>0</v>
      </c>
      <c r="AQ1621" s="45">
        <v>0</v>
      </c>
      <c r="AR1621" s="45">
        <v>0</v>
      </c>
      <c r="AS1621" s="45" t="s">
        <v>4445</v>
      </c>
      <c r="AT1621" s="45" t="s">
        <v>4445</v>
      </c>
      <c r="AU1621" s="45">
        <v>3.1139581324696342E-2</v>
      </c>
      <c r="AV1621" s="10">
        <v>8.1137149442950438</v>
      </c>
      <c r="AW1621" s="10">
        <v>16.471614714089341</v>
      </c>
      <c r="AX1621" s="17">
        <v>1.4412827498785898E-2</v>
      </c>
    </row>
    <row r="1622" spans="1:50" x14ac:dyDescent="0.25">
      <c r="A1622" s="22" t="s">
        <v>964</v>
      </c>
      <c r="B1622" s="22" t="s">
        <v>3948</v>
      </c>
      <c r="C1622" s="22" t="s">
        <v>1072</v>
      </c>
      <c r="D1622" s="22">
        <v>8971</v>
      </c>
      <c r="E1622" s="22" t="s">
        <v>1602</v>
      </c>
      <c r="F1622" s="43">
        <v>2.2785E-2</v>
      </c>
      <c r="G1622" s="43">
        <v>70.83999773024</v>
      </c>
      <c r="H1622" s="43">
        <v>3.2418560606060605</v>
      </c>
      <c r="I1622" s="9">
        <v>0</v>
      </c>
      <c r="J1622" s="9">
        <v>3.2418560606060605</v>
      </c>
      <c r="K1622" s="11">
        <v>0</v>
      </c>
      <c r="L1622" s="41">
        <v>348</v>
      </c>
      <c r="M1622" s="44">
        <v>0</v>
      </c>
      <c r="N1622" s="13">
        <v>0</v>
      </c>
      <c r="O1622" s="13">
        <v>0</v>
      </c>
      <c r="P1622" s="22">
        <v>0</v>
      </c>
      <c r="Q1622" s="22">
        <v>0</v>
      </c>
      <c r="R1622" s="14">
        <v>0</v>
      </c>
      <c r="S1622" s="22">
        <v>52</v>
      </c>
      <c r="T1622" s="22">
        <v>1</v>
      </c>
      <c r="U1622" s="22">
        <v>644</v>
      </c>
      <c r="V1622" s="22"/>
      <c r="W1622" s="22">
        <v>118</v>
      </c>
      <c r="X1622" s="22">
        <v>79</v>
      </c>
      <c r="Y1622" s="14">
        <v>644</v>
      </c>
      <c r="Z1622" s="10">
        <v>118</v>
      </c>
      <c r="AA1622" s="22">
        <v>79</v>
      </c>
      <c r="AB1622" s="22">
        <v>219.62</v>
      </c>
      <c r="AC1622" s="22">
        <v>3.2164032651110032E-4</v>
      </c>
      <c r="AD1622" s="42">
        <v>8.0000000000000007E-5</v>
      </c>
      <c r="AE1622" s="22">
        <v>1672</v>
      </c>
      <c r="AF1622" s="22">
        <v>1.3299433644886336E-2</v>
      </c>
      <c r="AG1622" s="22">
        <v>6.99970191836123E-4</v>
      </c>
      <c r="AH1622" s="22">
        <v>0</v>
      </c>
      <c r="AI1622" s="22">
        <v>0</v>
      </c>
      <c r="AJ1622" s="22">
        <v>0</v>
      </c>
      <c r="AK1622" s="22">
        <v>0</v>
      </c>
      <c r="AL1622" s="45">
        <v>0</v>
      </c>
      <c r="AM1622" s="45">
        <v>0</v>
      </c>
      <c r="AN1622" s="45">
        <v>0</v>
      </c>
      <c r="AO1622" s="45">
        <v>0</v>
      </c>
      <c r="AP1622" s="45">
        <v>0</v>
      </c>
      <c r="AQ1622" s="45">
        <v>0</v>
      </c>
      <c r="AR1622" s="45">
        <v>0</v>
      </c>
      <c r="AS1622" s="45" t="s">
        <v>4445</v>
      </c>
      <c r="AT1622" s="45" t="s">
        <v>4445</v>
      </c>
      <c r="AU1622" s="45">
        <v>1.3299433644886336E-2</v>
      </c>
      <c r="AV1622" s="10">
        <v>36.398901676695687</v>
      </c>
      <c r="AW1622" s="10">
        <v>36.398901676695687</v>
      </c>
      <c r="AX1622" s="17">
        <v>0</v>
      </c>
    </row>
    <row r="1623" spans="1:50" x14ac:dyDescent="0.25">
      <c r="A1623" s="22" t="s">
        <v>1672</v>
      </c>
      <c r="B1623" s="22" t="s">
        <v>3947</v>
      </c>
      <c r="C1623" s="22" t="s">
        <v>1802</v>
      </c>
      <c r="D1623" s="22">
        <v>1459</v>
      </c>
      <c r="E1623" s="22" t="s">
        <v>1876</v>
      </c>
      <c r="F1623" s="43">
        <v>1.993795</v>
      </c>
      <c r="G1623" s="43">
        <v>515.37078737121999</v>
      </c>
      <c r="H1623" s="43">
        <v>20.357196969696968</v>
      </c>
      <c r="I1623" s="9">
        <v>1.1539772727272728</v>
      </c>
      <c r="J1623" s="9">
        <v>19.203219696969697</v>
      </c>
      <c r="K1623" s="11">
        <v>1.459280303030303</v>
      </c>
      <c r="L1623" s="41">
        <v>2872</v>
      </c>
      <c r="M1623" s="44">
        <v>434</v>
      </c>
      <c r="N1623" s="13">
        <v>175</v>
      </c>
      <c r="O1623" s="13">
        <v>88</v>
      </c>
      <c r="P1623" s="22">
        <v>164</v>
      </c>
      <c r="Q1623" s="22">
        <v>80</v>
      </c>
      <c r="R1623" s="14">
        <v>0</v>
      </c>
      <c r="S1623" s="22">
        <v>540</v>
      </c>
      <c r="T1623" s="22">
        <v>0.92831624583666705</v>
      </c>
      <c r="U1623" s="22">
        <v>5287</v>
      </c>
      <c r="V1623" s="22"/>
      <c r="W1623" s="22">
        <v>1052</v>
      </c>
      <c r="X1623" s="22">
        <v>667</v>
      </c>
      <c r="Y1623" s="14">
        <v>4853</v>
      </c>
      <c r="Z1623" s="10">
        <v>888</v>
      </c>
      <c r="AA1623" s="22">
        <v>587</v>
      </c>
      <c r="AB1623" s="22">
        <v>1653.33</v>
      </c>
      <c r="AC1623" s="22">
        <v>3.8686612607009788E-3</v>
      </c>
      <c r="AD1623" s="42">
        <v>7.1399999999999996E-3</v>
      </c>
      <c r="AE1623" s="22">
        <v>1673</v>
      </c>
      <c r="AF1623" s="22">
        <v>0.21689071699665993</v>
      </c>
      <c r="AG1623" s="22">
        <v>6.9964747418277396E-4</v>
      </c>
      <c r="AH1623" s="22">
        <v>0</v>
      </c>
      <c r="AI1623" s="22">
        <v>0</v>
      </c>
      <c r="AJ1623" s="22">
        <v>0</v>
      </c>
      <c r="AK1623" s="22">
        <v>0</v>
      </c>
      <c r="AL1623" s="45">
        <v>0</v>
      </c>
      <c r="AM1623" s="45">
        <v>0</v>
      </c>
      <c r="AN1623" s="45">
        <v>0</v>
      </c>
      <c r="AO1623" s="45">
        <v>0</v>
      </c>
      <c r="AP1623" s="45">
        <v>0</v>
      </c>
      <c r="AQ1623" s="45">
        <v>0</v>
      </c>
      <c r="AR1623" s="45">
        <v>0</v>
      </c>
      <c r="AS1623" s="45" t="s">
        <v>4445</v>
      </c>
      <c r="AT1623" s="45" t="s">
        <v>4444</v>
      </c>
      <c r="AU1623" s="45">
        <v>0.20459595173736433</v>
      </c>
      <c r="AV1623" s="10">
        <v>46.242245519907684</v>
      </c>
      <c r="AW1623" s="10">
        <v>51.677055616545417</v>
      </c>
      <c r="AX1623" s="17">
        <v>5.6686452189122313E-2</v>
      </c>
    </row>
    <row r="1624" spans="1:50" x14ac:dyDescent="0.25">
      <c r="A1624" s="22" t="s">
        <v>8</v>
      </c>
      <c r="B1624" s="22" t="s">
        <v>3946</v>
      </c>
      <c r="C1624" s="22" t="s">
        <v>237</v>
      </c>
      <c r="D1624" s="22">
        <v>593</v>
      </c>
      <c r="E1624" s="22" t="s">
        <v>238</v>
      </c>
      <c r="F1624" s="43">
        <v>1.0905480000000001</v>
      </c>
      <c r="G1624" s="43">
        <v>25.761089177310001</v>
      </c>
      <c r="H1624" s="43">
        <v>0.72462121212121211</v>
      </c>
      <c r="I1624" s="9">
        <v>3.4848484848484851E-2</v>
      </c>
      <c r="J1624" s="9">
        <v>0.68977272727272732</v>
      </c>
      <c r="K1624" s="11">
        <v>0.10227272727272728</v>
      </c>
      <c r="L1624" s="41">
        <v>137</v>
      </c>
      <c r="M1624" s="44">
        <v>24</v>
      </c>
      <c r="N1624" s="13">
        <v>17</v>
      </c>
      <c r="O1624" s="13">
        <v>4</v>
      </c>
      <c r="P1624" s="22">
        <v>0</v>
      </c>
      <c r="Q1624" s="22">
        <v>0</v>
      </c>
      <c r="R1624" s="14">
        <v>0</v>
      </c>
      <c r="S1624" s="22">
        <v>23</v>
      </c>
      <c r="T1624" s="22">
        <v>0.85886042864610557</v>
      </c>
      <c r="U1624" s="22">
        <v>248</v>
      </c>
      <c r="V1624" s="22"/>
      <c r="W1624" s="22">
        <v>59</v>
      </c>
      <c r="X1624" s="22">
        <v>33</v>
      </c>
      <c r="Y1624" s="14">
        <v>224</v>
      </c>
      <c r="Z1624" s="10">
        <v>59</v>
      </c>
      <c r="AA1624" s="22">
        <v>33</v>
      </c>
      <c r="AB1624" s="22">
        <v>100.99</v>
      </c>
      <c r="AC1624" s="22">
        <v>4.2333147969556319E-2</v>
      </c>
      <c r="AD1624" s="42">
        <v>5.1900000000000002E-3</v>
      </c>
      <c r="AE1624" s="22">
        <v>1674</v>
      </c>
      <c r="AF1624" s="22">
        <v>2.0796702491646629E-3</v>
      </c>
      <c r="AG1624" s="22">
        <v>6.9322341638822097E-4</v>
      </c>
      <c r="AH1624" s="22">
        <v>0</v>
      </c>
      <c r="AI1624" s="22">
        <v>0</v>
      </c>
      <c r="AJ1624" s="22">
        <v>0</v>
      </c>
      <c r="AK1624" s="22">
        <v>0</v>
      </c>
      <c r="AL1624" s="45">
        <v>1</v>
      </c>
      <c r="AM1624" s="45">
        <v>0</v>
      </c>
      <c r="AN1624" s="45">
        <v>0</v>
      </c>
      <c r="AO1624" s="45">
        <v>0</v>
      </c>
      <c r="AP1624" s="45">
        <v>0</v>
      </c>
      <c r="AQ1624" s="45">
        <v>0</v>
      </c>
      <c r="AR1624" s="45">
        <v>0</v>
      </c>
      <c r="AS1624" s="45" t="s">
        <v>4445</v>
      </c>
      <c r="AT1624" s="45" t="s">
        <v>4444</v>
      </c>
      <c r="AU1624" s="45">
        <v>1.9796547431933358E-3</v>
      </c>
      <c r="AV1624" s="10">
        <v>85.535420098846785</v>
      </c>
      <c r="AW1624" s="10">
        <v>81.42185049660219</v>
      </c>
      <c r="AX1624" s="17">
        <v>4.8092002090956619E-2</v>
      </c>
    </row>
    <row r="1625" spans="1:50" x14ac:dyDescent="0.25">
      <c r="A1625" s="22" t="s">
        <v>2195</v>
      </c>
      <c r="B1625" s="22" t="s">
        <v>3963</v>
      </c>
      <c r="C1625" s="22" t="s">
        <v>2484</v>
      </c>
      <c r="D1625" s="22">
        <v>8101</v>
      </c>
      <c r="E1625" s="22" t="s">
        <v>2759</v>
      </c>
      <c r="F1625" s="43">
        <v>0.108553</v>
      </c>
      <c r="G1625" s="43">
        <v>116.05711313527</v>
      </c>
      <c r="H1625" s="43">
        <v>4.432954545454546</v>
      </c>
      <c r="I1625" s="9">
        <v>0</v>
      </c>
      <c r="J1625" s="9">
        <v>4.432954545454546</v>
      </c>
      <c r="K1625" s="11">
        <v>0</v>
      </c>
      <c r="L1625" s="41">
        <v>565</v>
      </c>
      <c r="M1625" s="44">
        <v>0</v>
      </c>
      <c r="N1625" s="13">
        <v>0</v>
      </c>
      <c r="O1625" s="13">
        <v>0</v>
      </c>
      <c r="P1625" s="22">
        <v>0</v>
      </c>
      <c r="Q1625" s="22">
        <v>0</v>
      </c>
      <c r="R1625" s="14">
        <v>0</v>
      </c>
      <c r="S1625" s="22">
        <v>74</v>
      </c>
      <c r="T1625" s="22">
        <v>1</v>
      </c>
      <c r="U1625" s="22">
        <v>1038</v>
      </c>
      <c r="V1625" s="22"/>
      <c r="W1625" s="22">
        <v>189</v>
      </c>
      <c r="X1625" s="22">
        <v>126</v>
      </c>
      <c r="Y1625" s="14">
        <v>1038</v>
      </c>
      <c r="Z1625" s="10">
        <v>189</v>
      </c>
      <c r="AA1625" s="22">
        <v>126</v>
      </c>
      <c r="AB1625" s="22">
        <v>352.35</v>
      </c>
      <c r="AC1625" s="22">
        <v>9.3534120457982087E-4</v>
      </c>
      <c r="AD1625" s="42">
        <v>3.6999999999999999E-4</v>
      </c>
      <c r="AE1625" s="22">
        <v>1675</v>
      </c>
      <c r="AF1625" s="22">
        <v>4.297389098676397E-2</v>
      </c>
      <c r="AG1625" s="22">
        <v>6.9312727398006398E-4</v>
      </c>
      <c r="AH1625" s="22">
        <v>0</v>
      </c>
      <c r="AI1625" s="22">
        <v>0</v>
      </c>
      <c r="AJ1625" s="22">
        <v>0</v>
      </c>
      <c r="AK1625" s="22">
        <v>0</v>
      </c>
      <c r="AL1625" s="45">
        <v>0</v>
      </c>
      <c r="AM1625" s="45">
        <v>0</v>
      </c>
      <c r="AN1625" s="45">
        <v>0</v>
      </c>
      <c r="AO1625" s="45">
        <v>0</v>
      </c>
      <c r="AP1625" s="45">
        <v>0</v>
      </c>
      <c r="AQ1625" s="45">
        <v>0</v>
      </c>
      <c r="AR1625" s="45">
        <v>0</v>
      </c>
      <c r="AS1625" s="45" t="s">
        <v>4445</v>
      </c>
      <c r="AT1625" s="45" t="s">
        <v>4445</v>
      </c>
      <c r="AU1625" s="45">
        <v>4.297389098676397E-2</v>
      </c>
      <c r="AV1625" s="10">
        <v>42.635221738015886</v>
      </c>
      <c r="AW1625" s="10">
        <v>42.635221738015886</v>
      </c>
      <c r="AX1625" s="17">
        <v>0</v>
      </c>
    </row>
    <row r="1626" spans="1:50" x14ac:dyDescent="0.25">
      <c r="A1626" s="22" t="s">
        <v>2906</v>
      </c>
      <c r="B1626" s="22" t="s">
        <v>3950</v>
      </c>
      <c r="C1626" s="22" t="s">
        <v>2927</v>
      </c>
      <c r="D1626" s="22">
        <v>6123</v>
      </c>
      <c r="E1626" s="22" t="s">
        <v>2997</v>
      </c>
      <c r="F1626" s="43">
        <v>3.7175E-2</v>
      </c>
      <c r="G1626" s="43">
        <v>82.963700683889996</v>
      </c>
      <c r="H1626" s="43">
        <v>3.5339015151515154</v>
      </c>
      <c r="I1626" s="9">
        <v>1.2479166666666668</v>
      </c>
      <c r="J1626" s="9">
        <v>2.2859848484848486</v>
      </c>
      <c r="K1626" s="11">
        <v>3.5339015151515154</v>
      </c>
      <c r="L1626" s="41">
        <v>2340</v>
      </c>
      <c r="M1626" s="44">
        <v>4120</v>
      </c>
      <c r="N1626" s="13">
        <v>914</v>
      </c>
      <c r="O1626" s="13">
        <v>278</v>
      </c>
      <c r="P1626" s="22">
        <v>637</v>
      </c>
      <c r="Q1626" s="22">
        <v>177</v>
      </c>
      <c r="R1626" s="14">
        <v>0</v>
      </c>
      <c r="S1626" s="22">
        <v>207</v>
      </c>
      <c r="T1626" s="22">
        <v>0</v>
      </c>
      <c r="U1626" s="22">
        <v>4120</v>
      </c>
      <c r="V1626" s="22"/>
      <c r="W1626" s="22">
        <v>914</v>
      </c>
      <c r="X1626" s="22">
        <v>278</v>
      </c>
      <c r="Y1626" s="14">
        <v>0</v>
      </c>
      <c r="Z1626" s="10">
        <v>277</v>
      </c>
      <c r="AA1626" s="22">
        <v>101</v>
      </c>
      <c r="AB1626" s="22">
        <v>379.49</v>
      </c>
      <c r="AC1626" s="22">
        <v>4.4808753338577495E-4</v>
      </c>
      <c r="AD1626" s="42">
        <v>2.5999999999999998E-4</v>
      </c>
      <c r="AE1626" s="22">
        <v>1676</v>
      </c>
      <c r="AF1626" s="22">
        <v>4.2191536440237251E-2</v>
      </c>
      <c r="AG1626" s="22">
        <v>6.91664531807168E-4</v>
      </c>
      <c r="AH1626" s="22">
        <v>0</v>
      </c>
      <c r="AI1626" s="22">
        <v>0</v>
      </c>
      <c r="AJ1626" s="22">
        <v>0</v>
      </c>
      <c r="AK1626" s="22">
        <v>0</v>
      </c>
      <c r="AL1626" s="45">
        <v>0</v>
      </c>
      <c r="AM1626" s="45">
        <v>0</v>
      </c>
      <c r="AN1626" s="45">
        <v>0</v>
      </c>
      <c r="AO1626" s="45">
        <v>0</v>
      </c>
      <c r="AP1626" s="45">
        <v>0</v>
      </c>
      <c r="AQ1626" s="45">
        <v>0</v>
      </c>
      <c r="AR1626" s="45">
        <v>0</v>
      </c>
      <c r="AS1626" s="45" t="s">
        <v>4445</v>
      </c>
      <c r="AT1626" s="45" t="s">
        <v>4445</v>
      </c>
      <c r="AU1626" s="45">
        <v>2.7292558273951637E-2</v>
      </c>
      <c r="AV1626" s="10">
        <v>121.17315658657829</v>
      </c>
      <c r="AW1626" s="10">
        <v>258.63765475105845</v>
      </c>
      <c r="AX1626" s="17">
        <v>0.35312717723350662</v>
      </c>
    </row>
    <row r="1627" spans="1:50" x14ac:dyDescent="0.25">
      <c r="A1627" s="22" t="s">
        <v>539</v>
      </c>
      <c r="B1627" s="22" t="s">
        <v>3949</v>
      </c>
      <c r="C1627" s="22" t="s">
        <v>699</v>
      </c>
      <c r="D1627" s="22">
        <v>7724</v>
      </c>
      <c r="E1627" s="22" t="s">
        <v>700</v>
      </c>
      <c r="F1627" s="43">
        <v>0.102855</v>
      </c>
      <c r="G1627" s="43">
        <v>112.00730257485</v>
      </c>
      <c r="H1627" s="43">
        <v>4.8092803030303033</v>
      </c>
      <c r="I1627" s="9">
        <v>0</v>
      </c>
      <c r="J1627" s="9">
        <v>4.8092803030303033</v>
      </c>
      <c r="K1627" s="11">
        <v>0</v>
      </c>
      <c r="L1627" s="41">
        <v>1542</v>
      </c>
      <c r="M1627" s="44">
        <v>0</v>
      </c>
      <c r="N1627" s="13">
        <v>0</v>
      </c>
      <c r="O1627" s="13">
        <v>0</v>
      </c>
      <c r="P1627" s="22">
        <v>0</v>
      </c>
      <c r="Q1627" s="22">
        <v>0</v>
      </c>
      <c r="R1627" s="14">
        <v>0</v>
      </c>
      <c r="S1627" s="22">
        <v>105</v>
      </c>
      <c r="T1627" s="22">
        <v>1</v>
      </c>
      <c r="U1627" s="22">
        <v>2812</v>
      </c>
      <c r="V1627" s="22"/>
      <c r="W1627" s="22">
        <v>509</v>
      </c>
      <c r="X1627" s="22">
        <v>336</v>
      </c>
      <c r="Y1627" s="14">
        <v>2812</v>
      </c>
      <c r="Z1627" s="10">
        <v>509</v>
      </c>
      <c r="AA1627" s="22">
        <v>336</v>
      </c>
      <c r="AB1627" s="22">
        <v>950.41</v>
      </c>
      <c r="AC1627" s="22">
        <v>9.1828834045232113E-4</v>
      </c>
      <c r="AD1627" s="42">
        <v>9.7000000000000005E-4</v>
      </c>
      <c r="AE1627" s="22">
        <v>1677</v>
      </c>
      <c r="AF1627" s="22">
        <v>5.7743149330713499E-2</v>
      </c>
      <c r="AG1627" s="22">
        <v>6.8741844441325595E-4</v>
      </c>
      <c r="AH1627" s="22">
        <v>0</v>
      </c>
      <c r="AI1627" s="22">
        <v>0</v>
      </c>
      <c r="AJ1627" s="22">
        <v>0</v>
      </c>
      <c r="AK1627" s="22">
        <v>0</v>
      </c>
      <c r="AL1627" s="45">
        <v>0</v>
      </c>
      <c r="AM1627" s="45">
        <v>0</v>
      </c>
      <c r="AN1627" s="45">
        <v>0</v>
      </c>
      <c r="AO1627" s="45">
        <v>0</v>
      </c>
      <c r="AP1627" s="45">
        <v>0</v>
      </c>
      <c r="AQ1627" s="45">
        <v>0</v>
      </c>
      <c r="AR1627" s="45">
        <v>0</v>
      </c>
      <c r="AS1627" s="45" t="s">
        <v>4445</v>
      </c>
      <c r="AT1627" s="45" t="s">
        <v>4445</v>
      </c>
      <c r="AU1627" s="45">
        <v>5.7743149330713492E-2</v>
      </c>
      <c r="AV1627" s="10">
        <v>105.83704170440672</v>
      </c>
      <c r="AW1627" s="10">
        <v>105.83704170440672</v>
      </c>
      <c r="AX1627" s="17">
        <v>0</v>
      </c>
    </row>
    <row r="1628" spans="1:50" x14ac:dyDescent="0.25">
      <c r="A1628" s="22" t="s">
        <v>2195</v>
      </c>
      <c r="B1628" s="22" t="s">
        <v>3962</v>
      </c>
      <c r="C1628" s="22" t="s">
        <v>2200</v>
      </c>
      <c r="D1628" s="22">
        <v>5030</v>
      </c>
      <c r="E1628" s="22" t="s">
        <v>2309</v>
      </c>
      <c r="F1628" s="43">
        <v>0.22223300000000001</v>
      </c>
      <c r="G1628" s="43">
        <v>309.45800891196001</v>
      </c>
      <c r="H1628" s="43">
        <v>14.649053030303032</v>
      </c>
      <c r="I1628" s="9">
        <v>0</v>
      </c>
      <c r="J1628" s="9">
        <v>14.649053030303032</v>
      </c>
      <c r="K1628" s="11">
        <v>0.70946969696969697</v>
      </c>
      <c r="L1628" s="41">
        <v>7596</v>
      </c>
      <c r="M1628" s="44">
        <v>92</v>
      </c>
      <c r="N1628" s="13">
        <v>91</v>
      </c>
      <c r="O1628" s="13">
        <v>84</v>
      </c>
      <c r="P1628" s="22">
        <v>0</v>
      </c>
      <c r="Q1628" s="22">
        <v>0</v>
      </c>
      <c r="R1628" s="14">
        <v>0</v>
      </c>
      <c r="S1628" s="22">
        <v>896</v>
      </c>
      <c r="T1628" s="22">
        <v>0.95156890377131631</v>
      </c>
      <c r="U1628" s="22">
        <v>13230</v>
      </c>
      <c r="V1628" s="22"/>
      <c r="W1628" s="22">
        <v>2462</v>
      </c>
      <c r="X1628" s="22">
        <v>1647</v>
      </c>
      <c r="Y1628" s="14">
        <v>13138</v>
      </c>
      <c r="Z1628" s="10">
        <v>2462</v>
      </c>
      <c r="AA1628" s="22">
        <v>1647</v>
      </c>
      <c r="AB1628" s="22">
        <v>4555.3599999999997</v>
      </c>
      <c r="AC1628" s="22">
        <v>7.1813620458995692E-4</v>
      </c>
      <c r="AD1628" s="42">
        <v>3.6800000000000001E-3</v>
      </c>
      <c r="AE1628" s="22">
        <v>1679</v>
      </c>
      <c r="AF1628" s="22">
        <v>0.16153169269544784</v>
      </c>
      <c r="AG1628" s="22">
        <v>6.7304871956436598E-4</v>
      </c>
      <c r="AH1628" s="22">
        <v>1</v>
      </c>
      <c r="AI1628" s="22">
        <v>0</v>
      </c>
      <c r="AJ1628" s="22">
        <v>0</v>
      </c>
      <c r="AK1628" s="22">
        <v>0</v>
      </c>
      <c r="AL1628" s="45">
        <v>0</v>
      </c>
      <c r="AM1628" s="45">
        <v>0</v>
      </c>
      <c r="AN1628" s="45">
        <v>0</v>
      </c>
      <c r="AO1628" s="45">
        <v>0</v>
      </c>
      <c r="AP1628" s="45">
        <v>0</v>
      </c>
      <c r="AQ1628" s="45">
        <v>0</v>
      </c>
      <c r="AR1628" s="45">
        <v>0</v>
      </c>
      <c r="AS1628" s="45" t="s">
        <v>4445</v>
      </c>
      <c r="AT1628" s="45" t="s">
        <v>4445</v>
      </c>
      <c r="AU1628" s="45">
        <v>0.16153169269544784</v>
      </c>
      <c r="AV1628" s="10">
        <v>168.06547118828138</v>
      </c>
      <c r="AW1628" s="10">
        <v>168.06547118828138</v>
      </c>
      <c r="AX1628" s="17">
        <v>0</v>
      </c>
    </row>
    <row r="1629" spans="1:50" x14ac:dyDescent="0.25">
      <c r="A1629" s="22" t="s">
        <v>1672</v>
      </c>
      <c r="B1629" s="22" t="s">
        <v>3947</v>
      </c>
      <c r="C1629" s="22" t="s">
        <v>1804</v>
      </c>
      <c r="D1629" s="22">
        <v>3487</v>
      </c>
      <c r="E1629" s="22" t="s">
        <v>2046</v>
      </c>
      <c r="F1629" s="43">
        <v>0.10086299999999999</v>
      </c>
      <c r="G1629" s="43">
        <v>130.48017056748</v>
      </c>
      <c r="H1629" s="43">
        <v>5.1350378787878785</v>
      </c>
      <c r="I1629" s="9">
        <v>0</v>
      </c>
      <c r="J1629" s="9">
        <v>5.1350378787878785</v>
      </c>
      <c r="K1629" s="11">
        <v>4.6558712121212125</v>
      </c>
      <c r="L1629" s="41">
        <v>1422</v>
      </c>
      <c r="M1629" s="44">
        <v>240</v>
      </c>
      <c r="N1629" s="13">
        <v>223</v>
      </c>
      <c r="O1629" s="13">
        <v>80</v>
      </c>
      <c r="P1629" s="22">
        <v>81</v>
      </c>
      <c r="Q1629" s="22">
        <v>26</v>
      </c>
      <c r="R1629" s="14">
        <v>0</v>
      </c>
      <c r="S1629" s="22">
        <v>523</v>
      </c>
      <c r="T1629" s="22">
        <v>9.3313170803673406E-2</v>
      </c>
      <c r="U1629" s="22">
        <v>482</v>
      </c>
      <c r="V1629" s="22"/>
      <c r="W1629" s="22">
        <v>267</v>
      </c>
      <c r="X1629" s="22">
        <v>109</v>
      </c>
      <c r="Y1629" s="14">
        <v>242</v>
      </c>
      <c r="Z1629" s="10">
        <v>186</v>
      </c>
      <c r="AA1629" s="22">
        <v>83</v>
      </c>
      <c r="AB1629" s="22">
        <v>276.60000000000002</v>
      </c>
      <c r="AC1629" s="22">
        <v>7.7301401095147251E-4</v>
      </c>
      <c r="AD1629" s="42">
        <v>2.9999999999999997E-4</v>
      </c>
      <c r="AE1629" s="22">
        <v>1680</v>
      </c>
      <c r="AF1629" s="22">
        <v>3.6325376991806539E-2</v>
      </c>
      <c r="AG1629" s="22">
        <v>6.7269216651493586E-4</v>
      </c>
      <c r="AH1629" s="22">
        <v>0</v>
      </c>
      <c r="AI1629" s="22">
        <v>0</v>
      </c>
      <c r="AJ1629" s="22">
        <v>1</v>
      </c>
      <c r="AK1629" s="22">
        <v>0</v>
      </c>
      <c r="AL1629" s="45">
        <v>0</v>
      </c>
      <c r="AM1629" s="45">
        <v>0</v>
      </c>
      <c r="AN1629" s="45">
        <v>0</v>
      </c>
      <c r="AO1629" s="45">
        <v>0</v>
      </c>
      <c r="AP1629" s="45">
        <v>0</v>
      </c>
      <c r="AQ1629" s="45">
        <v>0</v>
      </c>
      <c r="AR1629" s="45">
        <v>0</v>
      </c>
      <c r="AS1629" s="45" t="s">
        <v>4445</v>
      </c>
      <c r="AT1629" s="45" t="s">
        <v>4445</v>
      </c>
      <c r="AU1629" s="45">
        <v>3.6325376991806539E-2</v>
      </c>
      <c r="AV1629" s="10">
        <v>36.221738649356396</v>
      </c>
      <c r="AW1629" s="10">
        <v>51.995721609559993</v>
      </c>
      <c r="AX1629" s="17">
        <v>0</v>
      </c>
    </row>
    <row r="1630" spans="1:50" x14ac:dyDescent="0.25">
      <c r="A1630" s="22" t="s">
        <v>2906</v>
      </c>
      <c r="B1630" s="22" t="s">
        <v>3954</v>
      </c>
      <c r="C1630" s="22" t="s">
        <v>2589</v>
      </c>
      <c r="D1630" s="22">
        <v>2705</v>
      </c>
      <c r="E1630" s="22" t="s">
        <v>3374</v>
      </c>
      <c r="F1630" s="43">
        <v>0.143875</v>
      </c>
      <c r="G1630" s="43">
        <v>361.78191583781</v>
      </c>
      <c r="H1630" s="43">
        <v>16.248106060606062</v>
      </c>
      <c r="I1630" s="9">
        <v>12.237878787878788</v>
      </c>
      <c r="J1630" s="9">
        <v>4.0102272727272732</v>
      </c>
      <c r="K1630" s="11">
        <v>14.624242424242425</v>
      </c>
      <c r="L1630" s="41">
        <v>1528</v>
      </c>
      <c r="M1630" s="44">
        <v>2337</v>
      </c>
      <c r="N1630" s="13">
        <v>433</v>
      </c>
      <c r="O1630" s="13">
        <v>131</v>
      </c>
      <c r="P1630" s="22">
        <v>296</v>
      </c>
      <c r="Q1630" s="22">
        <v>105</v>
      </c>
      <c r="R1630" s="14">
        <v>0</v>
      </c>
      <c r="S1630" s="22">
        <v>497</v>
      </c>
      <c r="T1630" s="22">
        <v>9.9941718148968461E-2</v>
      </c>
      <c r="U1630" s="22">
        <v>2616</v>
      </c>
      <c r="V1630" s="22"/>
      <c r="W1630" s="22">
        <v>483</v>
      </c>
      <c r="X1630" s="22">
        <v>164</v>
      </c>
      <c r="Y1630" s="14">
        <v>279</v>
      </c>
      <c r="Z1630" s="10">
        <v>187</v>
      </c>
      <c r="AA1630" s="22">
        <v>59</v>
      </c>
      <c r="AB1630" s="22">
        <v>281.3</v>
      </c>
      <c r="AC1630" s="22">
        <v>3.976843333001211E-4</v>
      </c>
      <c r="AD1630" s="42">
        <v>1.4999999999999999E-4</v>
      </c>
      <c r="AE1630" s="22">
        <v>1681</v>
      </c>
      <c r="AF1630" s="22">
        <v>8.2027729768957031E-2</v>
      </c>
      <c r="AG1630" s="22">
        <v>6.7235844072915604E-4</v>
      </c>
      <c r="AH1630" s="22">
        <v>0</v>
      </c>
      <c r="AI1630" s="22">
        <v>0</v>
      </c>
      <c r="AJ1630" s="22">
        <v>1</v>
      </c>
      <c r="AK1630" s="22">
        <v>0</v>
      </c>
      <c r="AL1630" s="45">
        <v>0</v>
      </c>
      <c r="AM1630" s="45">
        <v>0</v>
      </c>
      <c r="AN1630" s="45">
        <v>0</v>
      </c>
      <c r="AO1630" s="45">
        <v>0</v>
      </c>
      <c r="AP1630" s="45">
        <v>0</v>
      </c>
      <c r="AQ1630" s="45">
        <v>0</v>
      </c>
      <c r="AR1630" s="45">
        <v>0</v>
      </c>
      <c r="AS1630" s="45" t="s">
        <v>4445</v>
      </c>
      <c r="AT1630" s="45" t="s">
        <v>4445</v>
      </c>
      <c r="AU1630" s="45">
        <v>2.0245426624640357E-2</v>
      </c>
      <c r="AV1630" s="10">
        <v>46.63077359025219</v>
      </c>
      <c r="AW1630" s="10">
        <v>29.726541554959784</v>
      </c>
      <c r="AX1630" s="17">
        <v>0.75318801725142781</v>
      </c>
    </row>
    <row r="1631" spans="1:50" x14ac:dyDescent="0.25">
      <c r="A1631" s="22" t="s">
        <v>539</v>
      </c>
      <c r="B1631" s="22" t="s">
        <v>3949</v>
      </c>
      <c r="C1631" s="22" t="s">
        <v>3968</v>
      </c>
      <c r="D1631" s="22">
        <v>976</v>
      </c>
      <c r="E1631" s="22" t="s">
        <v>649</v>
      </c>
      <c r="F1631" s="43">
        <v>0.53068000000000004</v>
      </c>
      <c r="G1631" s="43">
        <v>685.64874876270005</v>
      </c>
      <c r="H1631" s="43">
        <v>24.160227272727276</v>
      </c>
      <c r="I1631" s="9">
        <v>1.03125</v>
      </c>
      <c r="J1631" s="9">
        <v>23.12916666666667</v>
      </c>
      <c r="K1631" s="11">
        <v>1.0369318181818183</v>
      </c>
      <c r="L1631" s="41">
        <v>2279</v>
      </c>
      <c r="M1631" s="44">
        <v>38</v>
      </c>
      <c r="N1631" s="13">
        <v>7</v>
      </c>
      <c r="O1631" s="13">
        <v>7</v>
      </c>
      <c r="P1631" s="22">
        <v>7</v>
      </c>
      <c r="Q1631" s="22">
        <v>7</v>
      </c>
      <c r="R1631" s="14">
        <v>0</v>
      </c>
      <c r="S1631" s="22">
        <v>555</v>
      </c>
      <c r="T1631" s="22">
        <v>0.9570810404026151</v>
      </c>
      <c r="U1631" s="22">
        <v>4011</v>
      </c>
      <c r="V1631" s="22"/>
      <c r="W1631" s="22">
        <v>725</v>
      </c>
      <c r="X1631" s="22">
        <v>481</v>
      </c>
      <c r="Y1631" s="14">
        <v>3973</v>
      </c>
      <c r="Z1631" s="10">
        <v>718</v>
      </c>
      <c r="AA1631" s="22">
        <v>474</v>
      </c>
      <c r="AB1631" s="22">
        <v>1341.23</v>
      </c>
      <c r="AC1631" s="22">
        <v>7.7398230647638213E-4</v>
      </c>
      <c r="AD1631" s="42">
        <v>1.16E-3</v>
      </c>
      <c r="AE1631" s="22">
        <v>1682</v>
      </c>
      <c r="AF1631" s="22">
        <v>0.22402570265717209</v>
      </c>
      <c r="AG1631" s="22">
        <v>6.7073563669812E-4</v>
      </c>
      <c r="AH1631" s="22">
        <v>0</v>
      </c>
      <c r="AI1631" s="22">
        <v>0</v>
      </c>
      <c r="AJ1631" s="22">
        <v>0</v>
      </c>
      <c r="AK1631" s="22">
        <v>0</v>
      </c>
      <c r="AL1631" s="45">
        <v>0</v>
      </c>
      <c r="AM1631" s="45">
        <v>0</v>
      </c>
      <c r="AN1631" s="45">
        <v>0</v>
      </c>
      <c r="AO1631" s="45">
        <v>0</v>
      </c>
      <c r="AP1631" s="45">
        <v>0</v>
      </c>
      <c r="AQ1631" s="45">
        <v>0</v>
      </c>
      <c r="AR1631" s="45">
        <v>0</v>
      </c>
      <c r="AS1631" s="45" t="s">
        <v>4445</v>
      </c>
      <c r="AT1631" s="45" t="s">
        <v>4445</v>
      </c>
      <c r="AU1631" s="45">
        <v>0.21446519338929784</v>
      </c>
      <c r="AV1631" s="10">
        <v>31.043055305350382</v>
      </c>
      <c r="AW1631" s="10">
        <v>30.007995860966084</v>
      </c>
      <c r="AX1631" s="17">
        <v>4.2683787216029341E-2</v>
      </c>
    </row>
    <row r="1632" spans="1:50" x14ac:dyDescent="0.25">
      <c r="A1632" s="22" t="s">
        <v>2195</v>
      </c>
      <c r="B1632" s="22" t="s">
        <v>3956</v>
      </c>
      <c r="C1632" s="22" t="s">
        <v>2509</v>
      </c>
      <c r="D1632" s="22">
        <v>7181</v>
      </c>
      <c r="E1632" s="22" t="s">
        <v>2830</v>
      </c>
      <c r="F1632" s="43">
        <v>0.88394399999999995</v>
      </c>
      <c r="G1632" s="43">
        <v>555.34938082418</v>
      </c>
      <c r="H1632" s="43">
        <v>31.534469696969698</v>
      </c>
      <c r="I1632" s="9">
        <v>0</v>
      </c>
      <c r="J1632" s="9">
        <v>31.534469696969698</v>
      </c>
      <c r="K1632" s="11">
        <v>0</v>
      </c>
      <c r="L1632" s="41">
        <v>139</v>
      </c>
      <c r="M1632" s="44">
        <v>0</v>
      </c>
      <c r="N1632" s="13">
        <v>0</v>
      </c>
      <c r="O1632" s="13">
        <v>0</v>
      </c>
      <c r="P1632" s="22">
        <v>0</v>
      </c>
      <c r="Q1632" s="22">
        <v>0</v>
      </c>
      <c r="R1632" s="14">
        <v>0</v>
      </c>
      <c r="S1632" s="22">
        <v>470</v>
      </c>
      <c r="T1632" s="22">
        <v>1</v>
      </c>
      <c r="U1632" s="22">
        <v>265</v>
      </c>
      <c r="V1632" s="22"/>
      <c r="W1632" s="22">
        <v>50</v>
      </c>
      <c r="X1632" s="22">
        <v>34</v>
      </c>
      <c r="Y1632" s="14">
        <v>265</v>
      </c>
      <c r="Z1632" s="10">
        <v>50</v>
      </c>
      <c r="AA1632" s="22">
        <v>34</v>
      </c>
      <c r="AB1632" s="22">
        <v>92.35</v>
      </c>
      <c r="AC1632" s="22">
        <v>1.5916898992273313E-3</v>
      </c>
      <c r="AD1632" s="42">
        <v>1.7000000000000001E-4</v>
      </c>
      <c r="AE1632" s="22">
        <v>1683</v>
      </c>
      <c r="AF1632" s="22">
        <v>1.4619476767618381E-2</v>
      </c>
      <c r="AG1632" s="22">
        <v>6.6452167125538098E-4</v>
      </c>
      <c r="AH1632" s="22">
        <v>0</v>
      </c>
      <c r="AI1632" s="22">
        <v>0</v>
      </c>
      <c r="AJ1632" s="22">
        <v>0</v>
      </c>
      <c r="AK1632" s="22">
        <v>0</v>
      </c>
      <c r="AL1632" s="45">
        <v>0</v>
      </c>
      <c r="AM1632" s="45">
        <v>0</v>
      </c>
      <c r="AN1632" s="45">
        <v>0</v>
      </c>
      <c r="AO1632" s="45">
        <v>0</v>
      </c>
      <c r="AP1632" s="45">
        <v>0</v>
      </c>
      <c r="AQ1632" s="45">
        <v>0</v>
      </c>
      <c r="AR1632" s="45">
        <v>0</v>
      </c>
      <c r="AS1632" s="45" t="s">
        <v>4445</v>
      </c>
      <c r="AT1632" s="45" t="s">
        <v>4445</v>
      </c>
      <c r="AU1632" s="45">
        <v>1.4619476767618381E-2</v>
      </c>
      <c r="AV1632" s="10">
        <v>1.5855665397412644</v>
      </c>
      <c r="AW1632" s="10">
        <v>1.5855665397412644</v>
      </c>
      <c r="AX1632" s="17">
        <v>0</v>
      </c>
    </row>
    <row r="1633" spans="1:50" x14ac:dyDescent="0.25">
      <c r="A1633" s="22" t="s">
        <v>539</v>
      </c>
      <c r="B1633" s="22" t="s">
        <v>3949</v>
      </c>
      <c r="C1633" s="22" t="s">
        <v>601</v>
      </c>
      <c r="D1633" s="22">
        <v>9158</v>
      </c>
      <c r="E1633" s="22" t="s">
        <v>806</v>
      </c>
      <c r="F1633" s="43">
        <v>4.7442999999999999E-2</v>
      </c>
      <c r="G1633" s="43">
        <v>58.03585934422</v>
      </c>
      <c r="H1633" s="43">
        <v>2.1416666666666666</v>
      </c>
      <c r="I1633" s="9">
        <v>0</v>
      </c>
      <c r="J1633" s="9">
        <v>2.1416666666666666</v>
      </c>
      <c r="K1633" s="11">
        <v>0</v>
      </c>
      <c r="L1633" s="41">
        <v>1765</v>
      </c>
      <c r="M1633" s="44">
        <v>0</v>
      </c>
      <c r="N1633" s="13">
        <v>0</v>
      </c>
      <c r="O1633" s="13">
        <v>0</v>
      </c>
      <c r="P1633" s="22">
        <v>0</v>
      </c>
      <c r="Q1633" s="22">
        <v>0</v>
      </c>
      <c r="R1633" s="14">
        <v>0</v>
      </c>
      <c r="S1633" s="22">
        <v>44</v>
      </c>
      <c r="T1633" s="22">
        <v>1</v>
      </c>
      <c r="U1633" s="22">
        <v>3217</v>
      </c>
      <c r="V1633" s="22"/>
      <c r="W1633" s="22">
        <v>582</v>
      </c>
      <c r="X1633" s="22">
        <v>384</v>
      </c>
      <c r="Y1633" s="14">
        <v>3217</v>
      </c>
      <c r="Z1633" s="10">
        <v>582</v>
      </c>
      <c r="AA1633" s="22">
        <v>384</v>
      </c>
      <c r="AB1633" s="22">
        <v>1086.8699999999999</v>
      </c>
      <c r="AC1633" s="22">
        <v>8.1747734135559098E-4</v>
      </c>
      <c r="AD1633" s="42">
        <v>9.8999999999999999E-4</v>
      </c>
      <c r="AE1633" s="22">
        <v>1684</v>
      </c>
      <c r="AF1633" s="22">
        <v>2.5832765173984862E-2</v>
      </c>
      <c r="AG1633" s="22">
        <v>6.6237859420474002E-4</v>
      </c>
      <c r="AH1633" s="22">
        <v>0</v>
      </c>
      <c r="AI1633" s="22">
        <v>0</v>
      </c>
      <c r="AJ1633" s="22">
        <v>0</v>
      </c>
      <c r="AK1633" s="22">
        <v>0</v>
      </c>
      <c r="AL1633" s="45">
        <v>0</v>
      </c>
      <c r="AM1633" s="45">
        <v>0</v>
      </c>
      <c r="AN1633" s="45">
        <v>0</v>
      </c>
      <c r="AO1633" s="45">
        <v>0</v>
      </c>
      <c r="AP1633" s="45">
        <v>0</v>
      </c>
      <c r="AQ1633" s="45">
        <v>0</v>
      </c>
      <c r="AR1633" s="45">
        <v>0</v>
      </c>
      <c r="AS1633" s="45" t="s">
        <v>4445</v>
      </c>
      <c r="AT1633" s="45" t="s">
        <v>4445</v>
      </c>
      <c r="AU1633" s="45">
        <v>2.5832765173984862E-2</v>
      </c>
      <c r="AV1633" s="10">
        <v>271.75097276264592</v>
      </c>
      <c r="AW1633" s="10">
        <v>271.75097276264592</v>
      </c>
      <c r="AX1633" s="17">
        <v>0</v>
      </c>
    </row>
    <row r="1634" spans="1:50" x14ac:dyDescent="0.25">
      <c r="A1634" s="22" t="s">
        <v>1672</v>
      </c>
      <c r="B1634" s="22" t="s">
        <v>3957</v>
      </c>
      <c r="C1634" s="22" t="s">
        <v>2017</v>
      </c>
      <c r="D1634" s="22">
        <v>6725</v>
      </c>
      <c r="E1634" s="22" t="s">
        <v>2102</v>
      </c>
      <c r="F1634" s="43">
        <v>4.1947999999999999E-2</v>
      </c>
      <c r="G1634" s="43">
        <v>61.745396117230001</v>
      </c>
      <c r="H1634" s="43">
        <v>3.1579545454545457</v>
      </c>
      <c r="I1634" s="9">
        <v>0</v>
      </c>
      <c r="J1634" s="9">
        <v>3.1579545454545457</v>
      </c>
      <c r="K1634" s="11">
        <v>0</v>
      </c>
      <c r="L1634" s="41">
        <v>2241</v>
      </c>
      <c r="M1634" s="44">
        <v>0</v>
      </c>
      <c r="N1634" s="13">
        <v>0</v>
      </c>
      <c r="O1634" s="13">
        <v>0</v>
      </c>
      <c r="P1634" s="22">
        <v>0</v>
      </c>
      <c r="Q1634" s="22">
        <v>0</v>
      </c>
      <c r="R1634" s="14">
        <v>0</v>
      </c>
      <c r="S1634" s="22">
        <v>99</v>
      </c>
      <c r="T1634" s="22">
        <v>1</v>
      </c>
      <c r="U1634" s="22">
        <v>4082</v>
      </c>
      <c r="V1634" s="22"/>
      <c r="W1634" s="22">
        <v>738</v>
      </c>
      <c r="X1634" s="22">
        <v>487</v>
      </c>
      <c r="Y1634" s="14">
        <v>4082</v>
      </c>
      <c r="Z1634" s="10">
        <v>738</v>
      </c>
      <c r="AA1634" s="22">
        <v>487</v>
      </c>
      <c r="AB1634" s="22">
        <v>1378.44</v>
      </c>
      <c r="AC1634" s="22">
        <v>6.7937048975048105E-4</v>
      </c>
      <c r="AD1634" s="42">
        <v>1.0399999999999999E-3</v>
      </c>
      <c r="AE1634" s="22">
        <v>1685</v>
      </c>
      <c r="AF1634" s="22">
        <v>5.277320409746504E-2</v>
      </c>
      <c r="AG1634" s="22">
        <v>6.5966505121831305E-4</v>
      </c>
      <c r="AH1634" s="22">
        <v>0</v>
      </c>
      <c r="AI1634" s="22">
        <v>0</v>
      </c>
      <c r="AJ1634" s="22">
        <v>0</v>
      </c>
      <c r="AK1634" s="22">
        <v>0</v>
      </c>
      <c r="AL1634" s="45">
        <v>0</v>
      </c>
      <c r="AM1634" s="45">
        <v>0</v>
      </c>
      <c r="AN1634" s="45">
        <v>0</v>
      </c>
      <c r="AO1634" s="45">
        <v>0</v>
      </c>
      <c r="AP1634" s="45">
        <v>0</v>
      </c>
      <c r="AQ1634" s="45">
        <v>0</v>
      </c>
      <c r="AR1634" s="45">
        <v>0</v>
      </c>
      <c r="AS1634" s="45" t="s">
        <v>4445</v>
      </c>
      <c r="AT1634" s="45" t="s">
        <v>4445</v>
      </c>
      <c r="AU1634" s="45">
        <v>5.277320409746504E-2</v>
      </c>
      <c r="AV1634" s="10">
        <v>233.69557394746309</v>
      </c>
      <c r="AW1634" s="10">
        <v>233.69557394746309</v>
      </c>
      <c r="AX1634" s="17">
        <v>0</v>
      </c>
    </row>
    <row r="1635" spans="1:50" x14ac:dyDescent="0.25">
      <c r="A1635" s="22" t="s">
        <v>2195</v>
      </c>
      <c r="B1635" s="22" t="s">
        <v>3963</v>
      </c>
      <c r="C1635" s="22" t="s">
        <v>2285</v>
      </c>
      <c r="D1635" s="22">
        <v>1114</v>
      </c>
      <c r="E1635" s="22" t="s">
        <v>2385</v>
      </c>
      <c r="F1635" s="43">
        <v>0.28084399999999998</v>
      </c>
      <c r="G1635" s="43">
        <v>482.18182076575999</v>
      </c>
      <c r="H1635" s="43">
        <v>17.379924242424241</v>
      </c>
      <c r="I1635" s="9">
        <v>0</v>
      </c>
      <c r="J1635" s="9">
        <v>17.379924242424241</v>
      </c>
      <c r="K1635" s="11">
        <v>0</v>
      </c>
      <c r="L1635" s="41">
        <v>8006</v>
      </c>
      <c r="M1635" s="44">
        <v>0</v>
      </c>
      <c r="N1635" s="13">
        <v>0</v>
      </c>
      <c r="O1635" s="13">
        <v>0</v>
      </c>
      <c r="P1635" s="22">
        <v>0</v>
      </c>
      <c r="Q1635" s="22">
        <v>0</v>
      </c>
      <c r="R1635" s="14">
        <v>0</v>
      </c>
      <c r="S1635" s="22">
        <v>416</v>
      </c>
      <c r="T1635" s="22">
        <v>1</v>
      </c>
      <c r="U1635" s="22">
        <v>14551</v>
      </c>
      <c r="V1635" s="22"/>
      <c r="W1635" s="22">
        <v>2626</v>
      </c>
      <c r="X1635" s="22">
        <v>1731</v>
      </c>
      <c r="Y1635" s="14">
        <v>14551</v>
      </c>
      <c r="Z1635" s="10">
        <v>2626</v>
      </c>
      <c r="AA1635" s="22">
        <v>1731</v>
      </c>
      <c r="AB1635" s="22">
        <v>4907.21</v>
      </c>
      <c r="AC1635" s="22">
        <v>5.8244418994060686E-4</v>
      </c>
      <c r="AD1635" s="42">
        <v>3.1800000000000001E-3</v>
      </c>
      <c r="AE1635" s="22">
        <v>1686</v>
      </c>
      <c r="AF1635" s="22">
        <v>0.18912845199033196</v>
      </c>
      <c r="AG1635" s="22">
        <v>6.5898415327641797E-4</v>
      </c>
      <c r="AH1635" s="22">
        <v>1</v>
      </c>
      <c r="AI1635" s="22">
        <v>0</v>
      </c>
      <c r="AJ1635" s="22">
        <v>0</v>
      </c>
      <c r="AK1635" s="22">
        <v>0</v>
      </c>
      <c r="AL1635" s="45">
        <v>0</v>
      </c>
      <c r="AM1635" s="45">
        <v>0</v>
      </c>
      <c r="AN1635" s="45">
        <v>0</v>
      </c>
      <c r="AO1635" s="45">
        <v>0</v>
      </c>
      <c r="AP1635" s="45">
        <v>0</v>
      </c>
      <c r="AQ1635" s="45">
        <v>0</v>
      </c>
      <c r="AR1635" s="45">
        <v>0</v>
      </c>
      <c r="AS1635" s="45" t="s">
        <v>4445</v>
      </c>
      <c r="AT1635" s="45" t="s">
        <v>4445</v>
      </c>
      <c r="AU1635" s="45">
        <v>0.18912845199033196</v>
      </c>
      <c r="AV1635" s="10">
        <v>151.09386918902428</v>
      </c>
      <c r="AW1635" s="10">
        <v>151.09386918902428</v>
      </c>
      <c r="AX1635" s="17">
        <v>0</v>
      </c>
    </row>
    <row r="1636" spans="1:50" x14ac:dyDescent="0.25">
      <c r="A1636" s="22" t="s">
        <v>1672</v>
      </c>
      <c r="B1636" s="22" t="s">
        <v>3947</v>
      </c>
      <c r="C1636" s="22" t="s">
        <v>1802</v>
      </c>
      <c r="D1636" s="22">
        <v>5933</v>
      </c>
      <c r="E1636" s="22" t="s">
        <v>1803</v>
      </c>
      <c r="F1636" s="43">
        <v>1.515E-2</v>
      </c>
      <c r="G1636" s="43">
        <v>80.661993527350006</v>
      </c>
      <c r="H1636" s="43">
        <v>3.9231060606060604</v>
      </c>
      <c r="I1636" s="9">
        <v>0</v>
      </c>
      <c r="J1636" s="9">
        <v>3.9231060606060604</v>
      </c>
      <c r="K1636" s="11">
        <v>0</v>
      </c>
      <c r="L1636" s="41">
        <v>539</v>
      </c>
      <c r="M1636" s="44">
        <v>0</v>
      </c>
      <c r="N1636" s="13">
        <v>0</v>
      </c>
      <c r="O1636" s="13">
        <v>0</v>
      </c>
      <c r="P1636" s="22">
        <v>0</v>
      </c>
      <c r="Q1636" s="22">
        <v>0</v>
      </c>
      <c r="R1636" s="14">
        <v>0</v>
      </c>
      <c r="S1636" s="22">
        <v>92</v>
      </c>
      <c r="T1636" s="22">
        <v>1</v>
      </c>
      <c r="U1636" s="22">
        <v>991</v>
      </c>
      <c r="V1636" s="22"/>
      <c r="W1636" s="22">
        <v>181</v>
      </c>
      <c r="X1636" s="22">
        <v>120</v>
      </c>
      <c r="Y1636" s="14">
        <v>991</v>
      </c>
      <c r="Z1636" s="10">
        <v>181</v>
      </c>
      <c r="AA1636" s="22">
        <v>120</v>
      </c>
      <c r="AB1636" s="22">
        <v>337.16</v>
      </c>
      <c r="AC1636" s="22">
        <v>1.8782079809201714E-4</v>
      </c>
      <c r="AD1636" s="42">
        <v>6.9999999999999994E-5</v>
      </c>
      <c r="AE1636" s="22">
        <v>1689</v>
      </c>
      <c r="AF1636" s="22">
        <v>5.1193542647118374E-2</v>
      </c>
      <c r="AG1636" s="22">
        <v>6.5632746983485099E-4</v>
      </c>
      <c r="AH1636" s="22">
        <v>0</v>
      </c>
      <c r="AI1636" s="22">
        <v>0</v>
      </c>
      <c r="AJ1636" s="22">
        <v>0</v>
      </c>
      <c r="AK1636" s="22">
        <v>0</v>
      </c>
      <c r="AL1636" s="45">
        <v>0</v>
      </c>
      <c r="AM1636" s="45">
        <v>0</v>
      </c>
      <c r="AN1636" s="45">
        <v>0</v>
      </c>
      <c r="AO1636" s="45">
        <v>0</v>
      </c>
      <c r="AP1636" s="45">
        <v>0</v>
      </c>
      <c r="AQ1636" s="45">
        <v>0</v>
      </c>
      <c r="AR1636" s="45">
        <v>0</v>
      </c>
      <c r="AS1636" s="45" t="s">
        <v>4445</v>
      </c>
      <c r="AT1636" s="45" t="s">
        <v>4445</v>
      </c>
      <c r="AU1636" s="45">
        <v>5.1193542647118374E-2</v>
      </c>
      <c r="AV1636" s="10">
        <v>46.136912233272184</v>
      </c>
      <c r="AW1636" s="10">
        <v>46.136912233272184</v>
      </c>
      <c r="AX1636" s="17">
        <v>0</v>
      </c>
    </row>
    <row r="1637" spans="1:50" x14ac:dyDescent="0.25">
      <c r="A1637" s="22" t="s">
        <v>1672</v>
      </c>
      <c r="B1637" s="22" t="s">
        <v>3951</v>
      </c>
      <c r="C1637" s="22" t="s">
        <v>1924</v>
      </c>
      <c r="D1637" s="22">
        <v>6161</v>
      </c>
      <c r="E1637" s="22" t="s">
        <v>2092</v>
      </c>
      <c r="F1637" s="43">
        <v>9.3179999999999999E-2</v>
      </c>
      <c r="G1637" s="43">
        <v>159.7206527946</v>
      </c>
      <c r="H1637" s="43">
        <v>5.8662878787878796</v>
      </c>
      <c r="I1637" s="9">
        <v>0</v>
      </c>
      <c r="J1637" s="9">
        <v>5.8662878787878796</v>
      </c>
      <c r="K1637" s="11">
        <v>0.33068181818181824</v>
      </c>
      <c r="L1637" s="41">
        <v>775</v>
      </c>
      <c r="M1637" s="44">
        <v>0</v>
      </c>
      <c r="N1637" s="13">
        <v>0</v>
      </c>
      <c r="O1637" s="13">
        <v>0</v>
      </c>
      <c r="P1637" s="22">
        <v>0</v>
      </c>
      <c r="Q1637" s="22">
        <v>0</v>
      </c>
      <c r="R1637" s="14">
        <v>0</v>
      </c>
      <c r="S1637" s="22">
        <v>127</v>
      </c>
      <c r="T1637" s="22">
        <v>0.94363014140892365</v>
      </c>
      <c r="U1637" s="22">
        <v>1340</v>
      </c>
      <c r="V1637" s="22"/>
      <c r="W1637" s="22">
        <v>243</v>
      </c>
      <c r="X1637" s="22">
        <v>161</v>
      </c>
      <c r="Y1637" s="14">
        <v>1340</v>
      </c>
      <c r="Z1637" s="10">
        <v>243</v>
      </c>
      <c r="AA1637" s="22">
        <v>161</v>
      </c>
      <c r="AB1637" s="22">
        <v>453.51</v>
      </c>
      <c r="AC1637" s="22">
        <v>5.8339355850134823E-4</v>
      </c>
      <c r="AD1637" s="42">
        <v>2.9E-4</v>
      </c>
      <c r="AE1637" s="22">
        <v>1690</v>
      </c>
      <c r="AF1637" s="22">
        <v>4.3259078248892413E-2</v>
      </c>
      <c r="AG1637" s="22">
        <v>6.5544057952867296E-4</v>
      </c>
      <c r="AH1637" s="22">
        <v>0</v>
      </c>
      <c r="AI1637" s="22">
        <v>0</v>
      </c>
      <c r="AJ1637" s="22">
        <v>0</v>
      </c>
      <c r="AK1637" s="22">
        <v>0</v>
      </c>
      <c r="AL1637" s="45">
        <v>0</v>
      </c>
      <c r="AM1637" s="45">
        <v>0</v>
      </c>
      <c r="AN1637" s="45">
        <v>0</v>
      </c>
      <c r="AO1637" s="45">
        <v>0</v>
      </c>
      <c r="AP1637" s="45">
        <v>0</v>
      </c>
      <c r="AQ1637" s="45">
        <v>0</v>
      </c>
      <c r="AR1637" s="45">
        <v>0</v>
      </c>
      <c r="AS1637" s="45" t="s">
        <v>4445</v>
      </c>
      <c r="AT1637" s="45" t="s">
        <v>4445</v>
      </c>
      <c r="AU1637" s="45">
        <v>4.3259078248892413E-2</v>
      </c>
      <c r="AV1637" s="10">
        <v>41.423129075999221</v>
      </c>
      <c r="AW1637" s="10">
        <v>41.423129075999221</v>
      </c>
      <c r="AX1637" s="17">
        <v>0</v>
      </c>
    </row>
    <row r="1638" spans="1:50" x14ac:dyDescent="0.25">
      <c r="A1638" s="22" t="s">
        <v>2906</v>
      </c>
      <c r="B1638" s="22" t="s">
        <v>3961</v>
      </c>
      <c r="C1638" s="22" t="s">
        <v>2932</v>
      </c>
      <c r="D1638" s="22">
        <v>3589</v>
      </c>
      <c r="E1638" s="22" t="s">
        <v>3169</v>
      </c>
      <c r="F1638" s="43">
        <v>0.105057</v>
      </c>
      <c r="G1638" s="43">
        <v>142.33587273141001</v>
      </c>
      <c r="H1638" s="43">
        <v>4.9164772727272723</v>
      </c>
      <c r="I1638" s="9">
        <v>1.8443181818181817</v>
      </c>
      <c r="J1638" s="9">
        <v>3.072159090909091</v>
      </c>
      <c r="K1638" s="11">
        <v>4.4770833333333337</v>
      </c>
      <c r="L1638" s="41">
        <v>632</v>
      </c>
      <c r="M1638" s="44">
        <v>504</v>
      </c>
      <c r="N1638" s="13">
        <v>83</v>
      </c>
      <c r="O1638" s="13">
        <v>27</v>
      </c>
      <c r="P1638" s="22">
        <v>2</v>
      </c>
      <c r="Q1638" s="22">
        <v>0</v>
      </c>
      <c r="R1638" s="14">
        <v>0</v>
      </c>
      <c r="S1638" s="22">
        <v>189</v>
      </c>
      <c r="T1638" s="22">
        <v>8.9371701529334713E-2</v>
      </c>
      <c r="U1638" s="22">
        <v>608</v>
      </c>
      <c r="V1638" s="22"/>
      <c r="W1638" s="22">
        <v>102</v>
      </c>
      <c r="X1638" s="22">
        <v>40</v>
      </c>
      <c r="Y1638" s="14">
        <v>104</v>
      </c>
      <c r="Z1638" s="10">
        <v>100</v>
      </c>
      <c r="AA1638" s="22">
        <v>40</v>
      </c>
      <c r="AB1638" s="22">
        <v>146.36000000000001</v>
      </c>
      <c r="AC1638" s="22">
        <v>7.3809221796281943E-4</v>
      </c>
      <c r="AD1638" s="42">
        <v>1.4999999999999999E-4</v>
      </c>
      <c r="AE1638" s="22">
        <v>1691</v>
      </c>
      <c r="AF1638" s="22">
        <v>5.9156921362866877E-2</v>
      </c>
      <c r="AG1638" s="22">
        <v>6.5007605893260302E-4</v>
      </c>
      <c r="AH1638" s="22">
        <v>0</v>
      </c>
      <c r="AI1638" s="22">
        <v>0</v>
      </c>
      <c r="AJ1638" s="22">
        <v>0</v>
      </c>
      <c r="AK1638" s="22">
        <v>0</v>
      </c>
      <c r="AL1638" s="45">
        <v>0</v>
      </c>
      <c r="AM1638" s="45">
        <v>0</v>
      </c>
      <c r="AN1638" s="45">
        <v>0</v>
      </c>
      <c r="AO1638" s="45">
        <v>0</v>
      </c>
      <c r="AP1638" s="45">
        <v>0</v>
      </c>
      <c r="AQ1638" s="45">
        <v>0</v>
      </c>
      <c r="AR1638" s="45">
        <v>0</v>
      </c>
      <c r="AS1638" s="45" t="s">
        <v>4445</v>
      </c>
      <c r="AT1638" s="45" t="s">
        <v>4445</v>
      </c>
      <c r="AU1638" s="45">
        <v>3.6965384699990902E-2</v>
      </c>
      <c r="AV1638" s="10">
        <v>32.550397632698356</v>
      </c>
      <c r="AW1638" s="10">
        <v>20.746561886051083</v>
      </c>
      <c r="AX1638" s="17">
        <v>0.37513001271235413</v>
      </c>
    </row>
    <row r="1639" spans="1:50" x14ac:dyDescent="0.25">
      <c r="A1639" s="22" t="s">
        <v>1672</v>
      </c>
      <c r="B1639" s="22" t="s">
        <v>3947</v>
      </c>
      <c r="C1639" s="22" t="s">
        <v>1744</v>
      </c>
      <c r="D1639" s="22">
        <v>4356</v>
      </c>
      <c r="E1639" s="22" t="s">
        <v>1797</v>
      </c>
      <c r="F1639" s="43">
        <v>0.19333700000000001</v>
      </c>
      <c r="G1639" s="43">
        <v>262.39678472131999</v>
      </c>
      <c r="H1639" s="43">
        <v>13.045454545454545</v>
      </c>
      <c r="I1639" s="9">
        <v>0.33219696969696971</v>
      </c>
      <c r="J1639" s="9">
        <v>12.713257575757575</v>
      </c>
      <c r="K1639" s="11">
        <v>8.8543560606060616</v>
      </c>
      <c r="L1639" s="41">
        <v>6487</v>
      </c>
      <c r="M1639" s="44">
        <v>1935</v>
      </c>
      <c r="N1639" s="13">
        <v>1042</v>
      </c>
      <c r="O1639" s="13">
        <v>749</v>
      </c>
      <c r="P1639" s="22">
        <v>486</v>
      </c>
      <c r="Q1639" s="22">
        <v>343</v>
      </c>
      <c r="R1639" s="14">
        <v>0</v>
      </c>
      <c r="S1639" s="22">
        <v>938</v>
      </c>
      <c r="T1639" s="22">
        <v>0.32126887340301968</v>
      </c>
      <c r="U1639" s="22">
        <v>5724</v>
      </c>
      <c r="V1639" s="22"/>
      <c r="W1639" s="22">
        <v>1726</v>
      </c>
      <c r="X1639" s="22">
        <v>1200</v>
      </c>
      <c r="Y1639" s="14">
        <v>3789</v>
      </c>
      <c r="Z1639" s="10">
        <v>1240</v>
      </c>
      <c r="AA1639" s="22">
        <v>857</v>
      </c>
      <c r="AB1639" s="22">
        <v>2039.81</v>
      </c>
      <c r="AC1639" s="22">
        <v>7.3681161987306616E-4</v>
      </c>
      <c r="AD1639" s="42">
        <v>1.9E-3</v>
      </c>
      <c r="AE1639" s="22">
        <v>1692</v>
      </c>
      <c r="AF1639" s="22">
        <v>5.7724591033024651E-2</v>
      </c>
      <c r="AG1639" s="22">
        <v>6.4859091048342303E-4</v>
      </c>
      <c r="AH1639" s="22">
        <v>1</v>
      </c>
      <c r="AI1639" s="22">
        <v>0</v>
      </c>
      <c r="AJ1639" s="22">
        <v>0</v>
      </c>
      <c r="AK1639" s="22">
        <v>0</v>
      </c>
      <c r="AL1639" s="45">
        <v>0</v>
      </c>
      <c r="AM1639" s="45">
        <v>0</v>
      </c>
      <c r="AN1639" s="45">
        <v>0</v>
      </c>
      <c r="AO1639" s="45">
        <v>0</v>
      </c>
      <c r="AP1639" s="45">
        <v>0</v>
      </c>
      <c r="AQ1639" s="45">
        <v>0</v>
      </c>
      <c r="AR1639" s="45">
        <v>0</v>
      </c>
      <c r="AS1639" s="45" t="s">
        <v>4445</v>
      </c>
      <c r="AT1639" s="45" t="s">
        <v>4445</v>
      </c>
      <c r="AU1639" s="45">
        <v>5.6254658793304484E-2</v>
      </c>
      <c r="AV1639" s="10">
        <v>97.535977117659328</v>
      </c>
      <c r="AW1639" s="10">
        <v>132.30662020905925</v>
      </c>
      <c r="AX1639" s="17">
        <v>2.5464576074332175E-2</v>
      </c>
    </row>
    <row r="1640" spans="1:50" x14ac:dyDescent="0.25">
      <c r="A1640" s="22" t="s">
        <v>1672</v>
      </c>
      <c r="B1640" s="22" t="s">
        <v>3957</v>
      </c>
      <c r="C1640" s="22" t="s">
        <v>1683</v>
      </c>
      <c r="D1640" s="22">
        <v>6273</v>
      </c>
      <c r="E1640" s="22" t="s">
        <v>1706</v>
      </c>
      <c r="F1640" s="43">
        <v>0.28217599999999998</v>
      </c>
      <c r="G1640" s="43">
        <v>366.62452091812997</v>
      </c>
      <c r="H1640" s="43">
        <v>14.323484848484849</v>
      </c>
      <c r="I1640" s="9">
        <v>0</v>
      </c>
      <c r="J1640" s="9">
        <v>14.323484848484849</v>
      </c>
      <c r="K1640" s="11">
        <v>0.27859848484848487</v>
      </c>
      <c r="L1640" s="41">
        <v>8874</v>
      </c>
      <c r="M1640" s="44">
        <v>230</v>
      </c>
      <c r="N1640" s="13">
        <v>228</v>
      </c>
      <c r="O1640" s="13">
        <v>196</v>
      </c>
      <c r="P1640" s="22">
        <v>22</v>
      </c>
      <c r="Q1640" s="22">
        <v>20</v>
      </c>
      <c r="R1640" s="14">
        <v>0</v>
      </c>
      <c r="S1640" s="22">
        <v>895</v>
      </c>
      <c r="T1640" s="22">
        <v>0.98054953191939498</v>
      </c>
      <c r="U1640" s="22">
        <v>16044</v>
      </c>
      <c r="V1640" s="22"/>
      <c r="W1640" s="22">
        <v>3082</v>
      </c>
      <c r="X1640" s="22">
        <v>2077</v>
      </c>
      <c r="Y1640" s="14">
        <v>15814</v>
      </c>
      <c r="Z1640" s="10">
        <v>3060</v>
      </c>
      <c r="AA1640" s="22">
        <v>2057</v>
      </c>
      <c r="AB1640" s="22">
        <v>5615.46</v>
      </c>
      <c r="AC1640" s="22">
        <v>7.6965937601050974E-4</v>
      </c>
      <c r="AD1640" s="42">
        <v>4.8999999999999998E-3</v>
      </c>
      <c r="AE1640" s="22">
        <v>1693</v>
      </c>
      <c r="AF1640" s="22">
        <v>8.5977703174868914E-2</v>
      </c>
      <c r="AG1640" s="22">
        <v>6.4644889605164596E-4</v>
      </c>
      <c r="AH1640" s="22">
        <v>1</v>
      </c>
      <c r="AI1640" s="22">
        <v>0</v>
      </c>
      <c r="AJ1640" s="22">
        <v>0</v>
      </c>
      <c r="AK1640" s="22">
        <v>0</v>
      </c>
      <c r="AL1640" s="45">
        <v>0</v>
      </c>
      <c r="AM1640" s="45">
        <v>0</v>
      </c>
      <c r="AN1640" s="45">
        <v>0</v>
      </c>
      <c r="AO1640" s="45">
        <v>0</v>
      </c>
      <c r="AP1640" s="45">
        <v>0</v>
      </c>
      <c r="AQ1640" s="45">
        <v>0</v>
      </c>
      <c r="AR1640" s="45">
        <v>0</v>
      </c>
      <c r="AS1640" s="45" t="s">
        <v>4445</v>
      </c>
      <c r="AT1640" s="45" t="s">
        <v>4444</v>
      </c>
      <c r="AU1640" s="45">
        <v>8.5977703174868914E-2</v>
      </c>
      <c r="AV1640" s="10">
        <v>213.63516158036705</v>
      </c>
      <c r="AW1640" s="10">
        <v>215.17110065055269</v>
      </c>
      <c r="AX1640" s="17">
        <v>0</v>
      </c>
    </row>
    <row r="1641" spans="1:50" x14ac:dyDescent="0.25">
      <c r="A1641" s="22" t="s">
        <v>2906</v>
      </c>
      <c r="B1641" s="22" t="s">
        <v>3950</v>
      </c>
      <c r="C1641" s="22" t="s">
        <v>2920</v>
      </c>
      <c r="D1641" s="22">
        <v>8207</v>
      </c>
      <c r="E1641" s="22" t="s">
        <v>3030</v>
      </c>
      <c r="F1641" s="43">
        <v>0.100953</v>
      </c>
      <c r="G1641" s="43">
        <v>317.75380744456999</v>
      </c>
      <c r="H1641" s="43">
        <v>16.17878787878788</v>
      </c>
      <c r="I1641" s="9">
        <v>0</v>
      </c>
      <c r="J1641" s="9">
        <v>16.17878787878788</v>
      </c>
      <c r="K1641" s="11">
        <v>0</v>
      </c>
      <c r="L1641" s="41">
        <v>1019</v>
      </c>
      <c r="M1641" s="44">
        <v>0</v>
      </c>
      <c r="N1641" s="13">
        <v>0</v>
      </c>
      <c r="O1641" s="13">
        <v>0</v>
      </c>
      <c r="P1641" s="22">
        <v>0</v>
      </c>
      <c r="Q1641" s="22">
        <v>0</v>
      </c>
      <c r="R1641" s="14">
        <v>0</v>
      </c>
      <c r="S1641" s="22">
        <v>387</v>
      </c>
      <c r="T1641" s="22">
        <v>1</v>
      </c>
      <c r="U1641" s="22">
        <v>1863</v>
      </c>
      <c r="V1641" s="22"/>
      <c r="W1641" s="22">
        <v>338</v>
      </c>
      <c r="X1641" s="22">
        <v>224</v>
      </c>
      <c r="Y1641" s="14">
        <v>1863</v>
      </c>
      <c r="Z1641" s="10">
        <v>338</v>
      </c>
      <c r="AA1641" s="22">
        <v>224</v>
      </c>
      <c r="AB1641" s="22">
        <v>630.73</v>
      </c>
      <c r="AC1641" s="22">
        <v>3.1770823082146881E-4</v>
      </c>
      <c r="AD1641" s="42">
        <v>2.2000000000000001E-4</v>
      </c>
      <c r="AE1641" s="22">
        <v>1694</v>
      </c>
      <c r="AF1641" s="22">
        <v>8.2370691345059324E-2</v>
      </c>
      <c r="AG1641" s="22">
        <v>6.4352102613327597E-4</v>
      </c>
      <c r="AH1641" s="22">
        <v>0</v>
      </c>
      <c r="AI1641" s="22">
        <v>0</v>
      </c>
      <c r="AJ1641" s="22">
        <v>0</v>
      </c>
      <c r="AK1641" s="22">
        <v>0</v>
      </c>
      <c r="AL1641" s="45">
        <v>0</v>
      </c>
      <c r="AM1641" s="45">
        <v>0</v>
      </c>
      <c r="AN1641" s="45">
        <v>0</v>
      </c>
      <c r="AO1641" s="45">
        <v>0</v>
      </c>
      <c r="AP1641" s="45">
        <v>0</v>
      </c>
      <c r="AQ1641" s="45">
        <v>0</v>
      </c>
      <c r="AR1641" s="45">
        <v>0</v>
      </c>
      <c r="AS1641" s="45" t="s">
        <v>4445</v>
      </c>
      <c r="AT1641" s="45" t="s">
        <v>4445</v>
      </c>
      <c r="AU1641" s="45">
        <v>8.2370691345059324E-2</v>
      </c>
      <c r="AV1641" s="10">
        <v>20.891552725229442</v>
      </c>
      <c r="AW1641" s="10">
        <v>20.891552725229442</v>
      </c>
      <c r="AX1641" s="17">
        <v>0</v>
      </c>
    </row>
    <row r="1642" spans="1:50" x14ac:dyDescent="0.25">
      <c r="A1642" s="22" t="s">
        <v>2195</v>
      </c>
      <c r="B1642" s="22" t="s">
        <v>3963</v>
      </c>
      <c r="C1642" s="22" t="s">
        <v>2373</v>
      </c>
      <c r="D1642" s="22">
        <v>8087</v>
      </c>
      <c r="E1642" s="22" t="s">
        <v>2606</v>
      </c>
      <c r="F1642" s="43">
        <v>2.8268999999999999E-2</v>
      </c>
      <c r="G1642" s="43">
        <v>81.196758693440003</v>
      </c>
      <c r="H1642" s="43">
        <v>3.102651515151515</v>
      </c>
      <c r="I1642" s="9">
        <v>0</v>
      </c>
      <c r="J1642" s="9">
        <v>3.102651515151515</v>
      </c>
      <c r="K1642" s="11">
        <v>0</v>
      </c>
      <c r="L1642" s="41">
        <v>214</v>
      </c>
      <c r="M1642" s="44">
        <v>0</v>
      </c>
      <c r="N1642" s="13">
        <v>0</v>
      </c>
      <c r="O1642" s="13">
        <v>0</v>
      </c>
      <c r="P1642" s="22">
        <v>0</v>
      </c>
      <c r="Q1642" s="22">
        <v>0</v>
      </c>
      <c r="R1642" s="14">
        <v>0</v>
      </c>
      <c r="S1642" s="22">
        <v>47</v>
      </c>
      <c r="T1642" s="22">
        <v>1</v>
      </c>
      <c r="U1642" s="22">
        <v>401</v>
      </c>
      <c r="V1642" s="22"/>
      <c r="W1642" s="22">
        <v>74</v>
      </c>
      <c r="X1642" s="22">
        <v>50</v>
      </c>
      <c r="Y1642" s="14">
        <v>401</v>
      </c>
      <c r="Z1642" s="10">
        <v>74</v>
      </c>
      <c r="AA1642" s="22">
        <v>50</v>
      </c>
      <c r="AB1642" s="22">
        <v>137.47</v>
      </c>
      <c r="AC1642" s="22">
        <v>3.4815429156144246E-4</v>
      </c>
      <c r="AD1642" s="42">
        <v>5.0000000000000002E-5</v>
      </c>
      <c r="AE1642" s="22">
        <v>1695</v>
      </c>
      <c r="AF1642" s="22">
        <v>1.9915092393921956E-2</v>
      </c>
      <c r="AG1642" s="22">
        <v>6.4242233528780503E-4</v>
      </c>
      <c r="AH1642" s="22">
        <v>0</v>
      </c>
      <c r="AI1642" s="22">
        <v>0</v>
      </c>
      <c r="AJ1642" s="22">
        <v>0</v>
      </c>
      <c r="AK1642" s="22">
        <v>0</v>
      </c>
      <c r="AL1642" s="45">
        <v>0</v>
      </c>
      <c r="AM1642" s="45">
        <v>0</v>
      </c>
      <c r="AN1642" s="45">
        <v>0</v>
      </c>
      <c r="AO1642" s="45">
        <v>0</v>
      </c>
      <c r="AP1642" s="45">
        <v>0</v>
      </c>
      <c r="AQ1642" s="45">
        <v>0</v>
      </c>
      <c r="AR1642" s="45">
        <v>0</v>
      </c>
      <c r="AS1642" s="45" t="s">
        <v>4445</v>
      </c>
      <c r="AT1642" s="45" t="s">
        <v>4445</v>
      </c>
      <c r="AU1642" s="45">
        <v>1.9915092393921956E-2</v>
      </c>
      <c r="AV1642" s="10">
        <v>23.850567696251986</v>
      </c>
      <c r="AW1642" s="10">
        <v>23.850567696251986</v>
      </c>
      <c r="AX1642" s="17">
        <v>0</v>
      </c>
    </row>
    <row r="1643" spans="1:50" x14ac:dyDescent="0.25">
      <c r="A1643" s="22" t="s">
        <v>2195</v>
      </c>
      <c r="B1643" s="22" t="s">
        <v>3962</v>
      </c>
      <c r="C1643" s="22" t="s">
        <v>2205</v>
      </c>
      <c r="D1643" s="22">
        <v>8278</v>
      </c>
      <c r="E1643" s="22" t="s">
        <v>2231</v>
      </c>
      <c r="F1643" s="43">
        <v>0.11436200000000001</v>
      </c>
      <c r="G1643" s="43">
        <v>69.395830012069993</v>
      </c>
      <c r="H1643" s="43">
        <v>3.594507575757576</v>
      </c>
      <c r="I1643" s="9">
        <v>0</v>
      </c>
      <c r="J1643" s="9">
        <v>3.594507575757576</v>
      </c>
      <c r="K1643" s="11">
        <v>0</v>
      </c>
      <c r="L1643" s="41">
        <v>2455</v>
      </c>
      <c r="M1643" s="44">
        <v>0</v>
      </c>
      <c r="N1643" s="13">
        <v>0</v>
      </c>
      <c r="O1643" s="13">
        <v>0</v>
      </c>
      <c r="P1643" s="22">
        <v>0</v>
      </c>
      <c r="Q1643" s="22">
        <v>0</v>
      </c>
      <c r="R1643" s="14">
        <v>0</v>
      </c>
      <c r="S1643" s="22">
        <v>125</v>
      </c>
      <c r="T1643" s="22">
        <v>1</v>
      </c>
      <c r="U1643" s="22">
        <v>4470</v>
      </c>
      <c r="V1643" s="22"/>
      <c r="W1643" s="22">
        <v>808</v>
      </c>
      <c r="X1643" s="22">
        <v>533</v>
      </c>
      <c r="Y1643" s="14">
        <v>4470</v>
      </c>
      <c r="Z1643" s="10">
        <v>808</v>
      </c>
      <c r="AA1643" s="22">
        <v>533</v>
      </c>
      <c r="AB1643" s="22">
        <v>1509.26</v>
      </c>
      <c r="AC1643" s="22">
        <v>1.6479664553346947E-3</v>
      </c>
      <c r="AD1643" s="42">
        <v>2.7699999999999999E-3</v>
      </c>
      <c r="AE1643" s="22">
        <v>1696</v>
      </c>
      <c r="AF1643" s="22">
        <v>2.4874639697779404E-2</v>
      </c>
      <c r="AG1643" s="22">
        <v>6.3781127430203601E-4</v>
      </c>
      <c r="AH1643" s="22">
        <v>0</v>
      </c>
      <c r="AI1643" s="22">
        <v>0</v>
      </c>
      <c r="AJ1643" s="22">
        <v>0</v>
      </c>
      <c r="AK1643" s="22">
        <v>0</v>
      </c>
      <c r="AL1643" s="45">
        <v>0</v>
      </c>
      <c r="AM1643" s="45">
        <v>0</v>
      </c>
      <c r="AN1643" s="45">
        <v>0</v>
      </c>
      <c r="AO1643" s="45">
        <v>0</v>
      </c>
      <c r="AP1643" s="45">
        <v>0</v>
      </c>
      <c r="AQ1643" s="45">
        <v>0</v>
      </c>
      <c r="AR1643" s="45">
        <v>0</v>
      </c>
      <c r="AS1643" s="45" t="s">
        <v>4445</v>
      </c>
      <c r="AT1643" s="45" t="s">
        <v>4445</v>
      </c>
      <c r="AU1643" s="45">
        <v>2.4874639697779404E-2</v>
      </c>
      <c r="AV1643" s="10">
        <v>224.78739659623793</v>
      </c>
      <c r="AW1643" s="10">
        <v>224.78739659623793</v>
      </c>
      <c r="AX1643" s="17">
        <v>0</v>
      </c>
    </row>
    <row r="1644" spans="1:50" x14ac:dyDescent="0.25">
      <c r="A1644" s="22" t="s">
        <v>1672</v>
      </c>
      <c r="B1644" s="22" t="s">
        <v>3957</v>
      </c>
      <c r="C1644" s="22" t="s">
        <v>1702</v>
      </c>
      <c r="D1644" s="22">
        <v>1363</v>
      </c>
      <c r="E1644" s="22" t="s">
        <v>1904</v>
      </c>
      <c r="F1644" s="43">
        <v>9.9162E-2</v>
      </c>
      <c r="G1644" s="43">
        <v>132.28860895691</v>
      </c>
      <c r="H1644" s="43">
        <v>7.8462121212121207</v>
      </c>
      <c r="I1644" s="9">
        <v>0.36306818181818185</v>
      </c>
      <c r="J1644" s="9">
        <v>7.4831439393939396</v>
      </c>
      <c r="K1644" s="11">
        <v>7.4094696969696976</v>
      </c>
      <c r="L1644" s="41">
        <v>5073</v>
      </c>
      <c r="M1644" s="44">
        <v>1441</v>
      </c>
      <c r="N1644" s="13">
        <v>1249</v>
      </c>
      <c r="O1644" s="13">
        <v>623</v>
      </c>
      <c r="P1644" s="22">
        <v>712</v>
      </c>
      <c r="Q1644" s="22">
        <v>309</v>
      </c>
      <c r="R1644" s="14">
        <v>0</v>
      </c>
      <c r="S1644" s="22">
        <v>517</v>
      </c>
      <c r="T1644" s="22">
        <v>5.5662836728782361E-2</v>
      </c>
      <c r="U1644" s="22">
        <v>1954</v>
      </c>
      <c r="V1644" s="22"/>
      <c r="W1644" s="22">
        <v>1342</v>
      </c>
      <c r="X1644" s="22">
        <v>684</v>
      </c>
      <c r="Y1644" s="14">
        <v>513</v>
      </c>
      <c r="Z1644" s="10">
        <v>630</v>
      </c>
      <c r="AA1644" s="22">
        <v>375</v>
      </c>
      <c r="AB1644" s="22">
        <v>909.27</v>
      </c>
      <c r="AC1644" s="22">
        <v>7.4958834915483735E-4</v>
      </c>
      <c r="AD1644" s="42">
        <v>9.7999999999999997E-4</v>
      </c>
      <c r="AE1644" s="22">
        <v>1697</v>
      </c>
      <c r="AF1644" s="22">
        <v>4.1406601799676625E-2</v>
      </c>
      <c r="AG1644" s="22">
        <v>6.3702464307194805E-4</v>
      </c>
      <c r="AH1644" s="22">
        <v>0</v>
      </c>
      <c r="AI1644" s="22">
        <v>0</v>
      </c>
      <c r="AJ1644" s="22">
        <v>1</v>
      </c>
      <c r="AK1644" s="22">
        <v>0</v>
      </c>
      <c r="AL1644" s="45">
        <v>0</v>
      </c>
      <c r="AM1644" s="45">
        <v>0</v>
      </c>
      <c r="AN1644" s="45">
        <v>0</v>
      </c>
      <c r="AO1644" s="45">
        <v>0</v>
      </c>
      <c r="AP1644" s="45">
        <v>0</v>
      </c>
      <c r="AQ1644" s="45">
        <v>0</v>
      </c>
      <c r="AR1644" s="45">
        <v>0</v>
      </c>
      <c r="AS1644" s="45" t="s">
        <v>4445</v>
      </c>
      <c r="AT1644" s="45" t="s">
        <v>4445</v>
      </c>
      <c r="AU1644" s="45">
        <v>3.94905919597138E-2</v>
      </c>
      <c r="AV1644" s="10">
        <v>84.189213130520614</v>
      </c>
      <c r="AW1644" s="10">
        <v>171.03794535097038</v>
      </c>
      <c r="AX1644" s="17">
        <v>4.627305204209714E-2</v>
      </c>
    </row>
    <row r="1645" spans="1:50" x14ac:dyDescent="0.25">
      <c r="A1645" s="22" t="s">
        <v>1672</v>
      </c>
      <c r="B1645" s="22" t="s">
        <v>3947</v>
      </c>
      <c r="C1645" s="22" t="s">
        <v>1767</v>
      </c>
      <c r="D1645" s="22">
        <v>1390</v>
      </c>
      <c r="E1645" s="22" t="s">
        <v>1794</v>
      </c>
      <c r="F1645" s="43">
        <v>0.43078100000000003</v>
      </c>
      <c r="G1645" s="43">
        <v>632.82761614240997</v>
      </c>
      <c r="H1645" s="43">
        <v>27.590719696969696</v>
      </c>
      <c r="I1645" s="9">
        <v>15.292424242424245</v>
      </c>
      <c r="J1645" s="9">
        <v>12.298484848484849</v>
      </c>
      <c r="K1645" s="11">
        <v>26.854545454545459</v>
      </c>
      <c r="L1645" s="41">
        <v>5867</v>
      </c>
      <c r="M1645" s="44">
        <v>11399</v>
      </c>
      <c r="N1645" s="13">
        <v>3412</v>
      </c>
      <c r="O1645" s="13">
        <v>2443</v>
      </c>
      <c r="P1645" s="22">
        <v>3269</v>
      </c>
      <c r="Q1645" s="22">
        <v>2396</v>
      </c>
      <c r="R1645" s="14">
        <v>0</v>
      </c>
      <c r="S1645" s="22">
        <v>1306</v>
      </c>
      <c r="T1645" s="22">
        <v>2.6681951413724647E-2</v>
      </c>
      <c r="U1645" s="22">
        <v>11684</v>
      </c>
      <c r="V1645" s="22"/>
      <c r="W1645" s="22">
        <v>3463</v>
      </c>
      <c r="X1645" s="22">
        <v>2477</v>
      </c>
      <c r="Y1645" s="14">
        <v>285</v>
      </c>
      <c r="Z1645" s="10">
        <v>194</v>
      </c>
      <c r="AA1645" s="22">
        <v>81</v>
      </c>
      <c r="AB1645" s="22">
        <v>291.43</v>
      </c>
      <c r="AC1645" s="22">
        <v>6.8072408506119643E-4</v>
      </c>
      <c r="AD1645" s="42">
        <v>2.7E-4</v>
      </c>
      <c r="AE1645" s="22">
        <v>1698</v>
      </c>
      <c r="AF1645" s="22">
        <v>0.22078501464107791</v>
      </c>
      <c r="AG1645" s="22">
        <v>6.3081432754593693E-4</v>
      </c>
      <c r="AH1645" s="22">
        <v>0</v>
      </c>
      <c r="AI1645" s="22">
        <v>0</v>
      </c>
      <c r="AJ1645" s="22">
        <v>0</v>
      </c>
      <c r="AK1645" s="22">
        <v>0</v>
      </c>
      <c r="AL1645" s="45">
        <v>0</v>
      </c>
      <c r="AM1645" s="45">
        <v>0</v>
      </c>
      <c r="AN1645" s="45">
        <v>0</v>
      </c>
      <c r="AO1645" s="45">
        <v>0</v>
      </c>
      <c r="AP1645" s="45">
        <v>0</v>
      </c>
      <c r="AQ1645" s="45">
        <v>0</v>
      </c>
      <c r="AR1645" s="45">
        <v>0</v>
      </c>
      <c r="AS1645" s="45" t="s">
        <v>4445</v>
      </c>
      <c r="AT1645" s="45" t="s">
        <v>4445</v>
      </c>
      <c r="AU1645" s="45">
        <v>9.8414292456243072E-2</v>
      </c>
      <c r="AV1645" s="10">
        <v>15.774300850067759</v>
      </c>
      <c r="AW1645" s="10">
        <v>125.51321741637436</v>
      </c>
      <c r="AX1645" s="17">
        <v>0.55425970798811097</v>
      </c>
    </row>
    <row r="1646" spans="1:50" x14ac:dyDescent="0.25">
      <c r="A1646" s="22" t="s">
        <v>2195</v>
      </c>
      <c r="B1646" s="22" t="s">
        <v>3962</v>
      </c>
      <c r="C1646" s="22" t="s">
        <v>2249</v>
      </c>
      <c r="D1646" s="22">
        <v>5506</v>
      </c>
      <c r="E1646" s="22" t="s">
        <v>2268</v>
      </c>
      <c r="F1646" s="43">
        <v>3.8203000000000001E-2</v>
      </c>
      <c r="G1646" s="43">
        <v>102.69149636481001</v>
      </c>
      <c r="H1646" s="43">
        <v>5.4416666666666664</v>
      </c>
      <c r="I1646" s="9">
        <v>0.15643939393939393</v>
      </c>
      <c r="J1646" s="9">
        <v>5.2852272727272727</v>
      </c>
      <c r="K1646" s="11">
        <v>3.934848484848485</v>
      </c>
      <c r="L1646" s="41">
        <v>3430</v>
      </c>
      <c r="M1646" s="44">
        <v>1489</v>
      </c>
      <c r="N1646" s="13">
        <v>1356</v>
      </c>
      <c r="O1646" s="13">
        <v>640</v>
      </c>
      <c r="P1646" s="22">
        <v>354</v>
      </c>
      <c r="Q1646" s="22">
        <v>109</v>
      </c>
      <c r="R1646" s="14">
        <v>3</v>
      </c>
      <c r="S1646" s="22">
        <v>370</v>
      </c>
      <c r="T1646" s="22">
        <v>0.27690380064040099</v>
      </c>
      <c r="U1646" s="22">
        <v>3217</v>
      </c>
      <c r="V1646" s="22"/>
      <c r="W1646" s="22">
        <v>1668</v>
      </c>
      <c r="X1646" s="22">
        <v>846</v>
      </c>
      <c r="Y1646" s="14">
        <v>1728</v>
      </c>
      <c r="Z1646" s="10">
        <v>1314</v>
      </c>
      <c r="AA1646" s="22">
        <v>737</v>
      </c>
      <c r="AB1646" s="22">
        <v>1955.7</v>
      </c>
      <c r="AC1646" s="22">
        <v>3.7201717135647159E-4</v>
      </c>
      <c r="AD1646" s="42">
        <v>1.0200000000000001E-3</v>
      </c>
      <c r="AE1646" s="22">
        <v>1699</v>
      </c>
      <c r="AF1646" s="22">
        <v>3.7847548784060339E-2</v>
      </c>
      <c r="AG1646" s="22">
        <v>6.3079247973433898E-4</v>
      </c>
      <c r="AH1646" s="22">
        <v>0</v>
      </c>
      <c r="AI1646" s="22">
        <v>1</v>
      </c>
      <c r="AJ1646" s="22">
        <v>0</v>
      </c>
      <c r="AK1646" s="22">
        <v>0</v>
      </c>
      <c r="AL1646" s="45">
        <v>0</v>
      </c>
      <c r="AM1646" s="45">
        <v>0</v>
      </c>
      <c r="AN1646" s="45">
        <v>0</v>
      </c>
      <c r="AO1646" s="45">
        <v>0</v>
      </c>
      <c r="AP1646" s="45">
        <v>0</v>
      </c>
      <c r="AQ1646" s="45">
        <v>0</v>
      </c>
      <c r="AR1646" s="45">
        <v>0</v>
      </c>
      <c r="AS1646" s="45" t="s">
        <v>4445</v>
      </c>
      <c r="AT1646" s="45" t="s">
        <v>4445</v>
      </c>
      <c r="AU1646" s="45">
        <v>3.6759491033272584E-2</v>
      </c>
      <c r="AV1646" s="10">
        <v>248.61750161255645</v>
      </c>
      <c r="AW1646" s="10">
        <v>306.52373660030628</v>
      </c>
      <c r="AX1646" s="17">
        <v>2.8748433802032576E-2</v>
      </c>
    </row>
    <row r="1647" spans="1:50" x14ac:dyDescent="0.25">
      <c r="A1647" s="22" t="s">
        <v>2906</v>
      </c>
      <c r="B1647" s="22" t="s">
        <v>3950</v>
      </c>
      <c r="C1647" s="22" t="s">
        <v>2920</v>
      </c>
      <c r="D1647" s="22">
        <v>3752</v>
      </c>
      <c r="E1647" s="22" t="s">
        <v>2998</v>
      </c>
      <c r="F1647" s="43">
        <v>0.12141299999999999</v>
      </c>
      <c r="G1647" s="43">
        <v>265.82363956638</v>
      </c>
      <c r="H1647" s="43">
        <v>11.481818181818182</v>
      </c>
      <c r="I1647" s="9">
        <v>0</v>
      </c>
      <c r="J1647" s="9">
        <v>11.481818181818182</v>
      </c>
      <c r="K1647" s="11">
        <v>0</v>
      </c>
      <c r="L1647" s="41">
        <v>2220</v>
      </c>
      <c r="M1647" s="44">
        <v>0</v>
      </c>
      <c r="N1647" s="13">
        <v>0</v>
      </c>
      <c r="O1647" s="13">
        <v>0</v>
      </c>
      <c r="P1647" s="22">
        <v>0</v>
      </c>
      <c r="Q1647" s="22">
        <v>0</v>
      </c>
      <c r="R1647" s="14">
        <v>0</v>
      </c>
      <c r="S1647" s="22">
        <v>455</v>
      </c>
      <c r="T1647" s="22">
        <v>1</v>
      </c>
      <c r="U1647" s="22">
        <v>4044</v>
      </c>
      <c r="V1647" s="22"/>
      <c r="W1647" s="22">
        <v>731</v>
      </c>
      <c r="X1647" s="22">
        <v>483</v>
      </c>
      <c r="Y1647" s="14">
        <v>4044</v>
      </c>
      <c r="Z1647" s="10">
        <v>731</v>
      </c>
      <c r="AA1647" s="22">
        <v>483</v>
      </c>
      <c r="AB1647" s="22">
        <v>1365.43</v>
      </c>
      <c r="AC1647" s="22">
        <v>4.567426741957666E-4</v>
      </c>
      <c r="AD1647" s="42">
        <v>6.8999999999999997E-4</v>
      </c>
      <c r="AE1647" s="22">
        <v>1700</v>
      </c>
      <c r="AF1647" s="22">
        <v>0.13921500580684404</v>
      </c>
      <c r="AG1647" s="22">
        <v>6.2993215297214497E-4</v>
      </c>
      <c r="AH1647" s="22">
        <v>0</v>
      </c>
      <c r="AI1647" s="22">
        <v>0</v>
      </c>
      <c r="AJ1647" s="22">
        <v>0</v>
      </c>
      <c r="AK1647" s="22">
        <v>0</v>
      </c>
      <c r="AL1647" s="45">
        <v>0</v>
      </c>
      <c r="AM1647" s="45">
        <v>0</v>
      </c>
      <c r="AN1647" s="45">
        <v>0</v>
      </c>
      <c r="AO1647" s="45">
        <v>0</v>
      </c>
      <c r="AP1647" s="45">
        <v>0</v>
      </c>
      <c r="AQ1647" s="45">
        <v>0</v>
      </c>
      <c r="AR1647" s="45">
        <v>0</v>
      </c>
      <c r="AS1647" s="45" t="s">
        <v>4445</v>
      </c>
      <c r="AT1647" s="45" t="s">
        <v>4445</v>
      </c>
      <c r="AU1647" s="45">
        <v>0.13921500580684404</v>
      </c>
      <c r="AV1647" s="10">
        <v>63.665874901029291</v>
      </c>
      <c r="AW1647" s="10">
        <v>63.665874901029291</v>
      </c>
      <c r="AX1647" s="17">
        <v>0</v>
      </c>
    </row>
    <row r="1648" spans="1:50" x14ac:dyDescent="0.25">
      <c r="A1648" s="22" t="s">
        <v>964</v>
      </c>
      <c r="B1648" s="22" t="s">
        <v>3948</v>
      </c>
      <c r="C1648" s="22" t="s">
        <v>1072</v>
      </c>
      <c r="D1648" s="22">
        <v>7298</v>
      </c>
      <c r="E1648" s="22" t="s">
        <v>1630</v>
      </c>
      <c r="F1648" s="43">
        <v>7.0898000000000003E-2</v>
      </c>
      <c r="G1648" s="43">
        <v>138.18112752491001</v>
      </c>
      <c r="H1648" s="43">
        <v>4.178598484848485</v>
      </c>
      <c r="I1648" s="9">
        <v>0</v>
      </c>
      <c r="J1648" s="9">
        <v>4.178598484848485</v>
      </c>
      <c r="K1648" s="11">
        <v>0</v>
      </c>
      <c r="L1648" s="41">
        <v>2831</v>
      </c>
      <c r="M1648" s="44">
        <v>0</v>
      </c>
      <c r="N1648" s="13">
        <v>0</v>
      </c>
      <c r="O1648" s="13">
        <v>0</v>
      </c>
      <c r="P1648" s="22">
        <v>0</v>
      </c>
      <c r="Q1648" s="22">
        <v>0</v>
      </c>
      <c r="R1648" s="14">
        <v>0</v>
      </c>
      <c r="S1648" s="22">
        <v>67</v>
      </c>
      <c r="T1648" s="22">
        <v>1</v>
      </c>
      <c r="U1648" s="22">
        <v>5153</v>
      </c>
      <c r="V1648" s="22"/>
      <c r="W1648" s="22">
        <v>931</v>
      </c>
      <c r="X1648" s="22">
        <v>614</v>
      </c>
      <c r="Y1648" s="14">
        <v>5153</v>
      </c>
      <c r="Z1648" s="10">
        <v>931</v>
      </c>
      <c r="AA1648" s="22">
        <v>614</v>
      </c>
      <c r="AB1648" s="22">
        <v>1739.24</v>
      </c>
      <c r="AC1648" s="22">
        <v>5.1308019604355288E-4</v>
      </c>
      <c r="AD1648" s="42">
        <v>9.8999999999999999E-4</v>
      </c>
      <c r="AE1648" s="22">
        <v>1701</v>
      </c>
      <c r="AF1648" s="22">
        <v>3.3981830324093305E-2</v>
      </c>
      <c r="AG1648" s="22">
        <v>6.2929315414987598E-4</v>
      </c>
      <c r="AH1648" s="22">
        <v>0</v>
      </c>
      <c r="AI1648" s="22">
        <v>0</v>
      </c>
      <c r="AJ1648" s="22">
        <v>0</v>
      </c>
      <c r="AK1648" s="22">
        <v>0</v>
      </c>
      <c r="AL1648" s="45">
        <v>0</v>
      </c>
      <c r="AM1648" s="45">
        <v>0</v>
      </c>
      <c r="AN1648" s="45">
        <v>0</v>
      </c>
      <c r="AO1648" s="45">
        <v>0</v>
      </c>
      <c r="AP1648" s="45">
        <v>0</v>
      </c>
      <c r="AQ1648" s="45">
        <v>0</v>
      </c>
      <c r="AR1648" s="45">
        <v>0</v>
      </c>
      <c r="AS1648" s="45" t="s">
        <v>4445</v>
      </c>
      <c r="AT1648" s="45" t="s">
        <v>4445</v>
      </c>
      <c r="AU1648" s="45">
        <v>3.3981830324093305E-2</v>
      </c>
      <c r="AV1648" s="10">
        <v>222.80197615918053</v>
      </c>
      <c r="AW1648" s="10">
        <v>222.80197615918053</v>
      </c>
      <c r="AX1648" s="17">
        <v>0</v>
      </c>
    </row>
    <row r="1649" spans="1:50" x14ac:dyDescent="0.25">
      <c r="A1649" s="22" t="s">
        <v>2906</v>
      </c>
      <c r="B1649" s="22" t="s">
        <v>3950</v>
      </c>
      <c r="C1649" s="22" t="s">
        <v>3088</v>
      </c>
      <c r="D1649" s="22">
        <v>1696</v>
      </c>
      <c r="E1649" s="22" t="s">
        <v>3283</v>
      </c>
      <c r="F1649" s="43">
        <v>2.7562E-2</v>
      </c>
      <c r="G1649" s="43">
        <v>46.634628179590003</v>
      </c>
      <c r="H1649" s="43">
        <v>2.0261363636363638</v>
      </c>
      <c r="I1649" s="9">
        <v>0.30265151515151517</v>
      </c>
      <c r="J1649" s="9">
        <v>1.7234848484848486</v>
      </c>
      <c r="K1649" s="11">
        <v>0.57348484848484849</v>
      </c>
      <c r="L1649" s="41">
        <v>196</v>
      </c>
      <c r="M1649" s="44">
        <v>19</v>
      </c>
      <c r="N1649" s="13">
        <v>17</v>
      </c>
      <c r="O1649" s="13">
        <v>1</v>
      </c>
      <c r="P1649" s="22">
        <v>9</v>
      </c>
      <c r="Q1649" s="22">
        <v>0</v>
      </c>
      <c r="R1649" s="14">
        <v>2</v>
      </c>
      <c r="S1649" s="22">
        <v>81</v>
      </c>
      <c r="T1649" s="22">
        <v>0.71695644045616003</v>
      </c>
      <c r="U1649" s="22">
        <v>283</v>
      </c>
      <c r="V1649" s="22"/>
      <c r="W1649" s="22">
        <v>66</v>
      </c>
      <c r="X1649" s="22">
        <v>34</v>
      </c>
      <c r="Y1649" s="14">
        <v>264</v>
      </c>
      <c r="Z1649" s="10">
        <v>57</v>
      </c>
      <c r="AA1649" s="22">
        <v>34</v>
      </c>
      <c r="AB1649" s="22">
        <v>101.85</v>
      </c>
      <c r="AC1649" s="22">
        <v>5.9102004402948616E-4</v>
      </c>
      <c r="AD1649" s="42">
        <v>6.9999999999999994E-5</v>
      </c>
      <c r="AE1649" s="22">
        <v>1702</v>
      </c>
      <c r="AF1649" s="22">
        <v>1.6352762193041298E-2</v>
      </c>
      <c r="AG1649" s="22">
        <v>6.2895239204004995E-4</v>
      </c>
      <c r="AH1649" s="22">
        <v>0</v>
      </c>
      <c r="AI1649" s="22">
        <v>0</v>
      </c>
      <c r="AJ1649" s="22">
        <v>0</v>
      </c>
      <c r="AK1649" s="22">
        <v>0</v>
      </c>
      <c r="AL1649" s="45">
        <v>0</v>
      </c>
      <c r="AM1649" s="45">
        <v>0</v>
      </c>
      <c r="AN1649" s="45">
        <v>0</v>
      </c>
      <c r="AO1649" s="45">
        <v>0</v>
      </c>
      <c r="AP1649" s="45">
        <v>0</v>
      </c>
      <c r="AQ1649" s="45">
        <v>0</v>
      </c>
      <c r="AR1649" s="45">
        <v>0</v>
      </c>
      <c r="AS1649" s="45" t="s">
        <v>4445</v>
      </c>
      <c r="AT1649" s="45" t="s">
        <v>4445</v>
      </c>
      <c r="AU1649" s="45">
        <v>1.3910089358447918E-2</v>
      </c>
      <c r="AV1649" s="10">
        <v>33.072527472527469</v>
      </c>
      <c r="AW1649" s="10">
        <v>32.574312955692648</v>
      </c>
      <c r="AX1649" s="17">
        <v>0.14937371471303046</v>
      </c>
    </row>
    <row r="1650" spans="1:50" x14ac:dyDescent="0.25">
      <c r="A1650" s="22" t="s">
        <v>2195</v>
      </c>
      <c r="B1650" s="22" t="s">
        <v>3963</v>
      </c>
      <c r="C1650" s="22" t="s">
        <v>2438</v>
      </c>
      <c r="D1650" s="22">
        <v>4481</v>
      </c>
      <c r="E1650" s="22" t="s">
        <v>2439</v>
      </c>
      <c r="F1650" s="43">
        <v>0.163964</v>
      </c>
      <c r="G1650" s="43">
        <v>286.22030717212999</v>
      </c>
      <c r="H1650" s="43">
        <v>12.268560606060607</v>
      </c>
      <c r="I1650" s="9">
        <v>0</v>
      </c>
      <c r="J1650" s="9">
        <v>12.268560606060607</v>
      </c>
      <c r="K1650" s="11">
        <v>0</v>
      </c>
      <c r="L1650" s="41">
        <v>4615</v>
      </c>
      <c r="M1650" s="44">
        <v>0</v>
      </c>
      <c r="N1650" s="13">
        <v>0</v>
      </c>
      <c r="O1650" s="13">
        <v>0</v>
      </c>
      <c r="P1650" s="22">
        <v>0</v>
      </c>
      <c r="Q1650" s="22">
        <v>0</v>
      </c>
      <c r="R1650" s="14">
        <v>0</v>
      </c>
      <c r="S1650" s="22">
        <v>251</v>
      </c>
      <c r="T1650" s="22">
        <v>1</v>
      </c>
      <c r="U1650" s="22">
        <v>8393</v>
      </c>
      <c r="V1650" s="22"/>
      <c r="W1650" s="22">
        <v>1516</v>
      </c>
      <c r="X1650" s="22">
        <v>999</v>
      </c>
      <c r="Y1650" s="14">
        <v>8393</v>
      </c>
      <c r="Z1650" s="10">
        <v>1516</v>
      </c>
      <c r="AA1650" s="22">
        <v>999</v>
      </c>
      <c r="AB1650" s="22">
        <v>2832.29</v>
      </c>
      <c r="AC1650" s="22">
        <v>5.7285942293882632E-4</v>
      </c>
      <c r="AD1650" s="42">
        <v>1.81E-3</v>
      </c>
      <c r="AE1650" s="22">
        <v>1703</v>
      </c>
      <c r="AF1650" s="22">
        <v>0.10445793705035668</v>
      </c>
      <c r="AG1650" s="22">
        <v>6.25496629044052E-4</v>
      </c>
      <c r="AH1650" s="22">
        <v>0</v>
      </c>
      <c r="AI1650" s="22">
        <v>0</v>
      </c>
      <c r="AJ1650" s="22">
        <v>0</v>
      </c>
      <c r="AK1650" s="22">
        <v>0</v>
      </c>
      <c r="AL1650" s="45">
        <v>0</v>
      </c>
      <c r="AM1650" s="45">
        <v>0</v>
      </c>
      <c r="AN1650" s="45">
        <v>0</v>
      </c>
      <c r="AO1650" s="45">
        <v>0</v>
      </c>
      <c r="AP1650" s="45">
        <v>0</v>
      </c>
      <c r="AQ1650" s="45">
        <v>0</v>
      </c>
      <c r="AR1650" s="45">
        <v>0</v>
      </c>
      <c r="AS1650" s="45" t="s">
        <v>4445</v>
      </c>
      <c r="AT1650" s="45" t="s">
        <v>4445</v>
      </c>
      <c r="AU1650" s="45">
        <v>0.10445793705035668</v>
      </c>
      <c r="AV1650" s="10">
        <v>123.56787798326592</v>
      </c>
      <c r="AW1650" s="10">
        <v>123.56787798326592</v>
      </c>
      <c r="AX1650" s="17">
        <v>0</v>
      </c>
    </row>
    <row r="1651" spans="1:50" x14ac:dyDescent="0.25">
      <c r="A1651" s="22" t="s">
        <v>2906</v>
      </c>
      <c r="B1651" s="22" t="s">
        <v>3961</v>
      </c>
      <c r="C1651" s="22" t="s">
        <v>2932</v>
      </c>
      <c r="D1651" s="22">
        <v>1200</v>
      </c>
      <c r="E1651" s="22" t="s">
        <v>3311</v>
      </c>
      <c r="F1651" s="43">
        <v>0.29791400000000001</v>
      </c>
      <c r="G1651" s="43">
        <v>109.18676271168999</v>
      </c>
      <c r="H1651" s="43">
        <v>4.4736742424242424</v>
      </c>
      <c r="I1651" s="9">
        <v>3.3142045454545457</v>
      </c>
      <c r="J1651" s="9">
        <v>1.1594696969696969</v>
      </c>
      <c r="K1651" s="11">
        <v>4.4736742424242424</v>
      </c>
      <c r="L1651" s="41">
        <v>165</v>
      </c>
      <c r="M1651" s="44">
        <v>310</v>
      </c>
      <c r="N1651" s="13">
        <v>73</v>
      </c>
      <c r="O1651" s="13">
        <v>27</v>
      </c>
      <c r="P1651" s="22">
        <v>8</v>
      </c>
      <c r="Q1651" s="22">
        <v>1</v>
      </c>
      <c r="R1651" s="14">
        <v>0</v>
      </c>
      <c r="S1651" s="22">
        <v>144</v>
      </c>
      <c r="T1651" s="22">
        <v>0</v>
      </c>
      <c r="U1651" s="22">
        <v>310</v>
      </c>
      <c r="V1651" s="22"/>
      <c r="W1651" s="22">
        <v>73</v>
      </c>
      <c r="X1651" s="22">
        <v>27</v>
      </c>
      <c r="Y1651" s="14">
        <v>0</v>
      </c>
      <c r="Z1651" s="10">
        <v>65</v>
      </c>
      <c r="AA1651" s="22">
        <v>26</v>
      </c>
      <c r="AB1651" s="22">
        <v>89.05</v>
      </c>
      <c r="AC1651" s="22">
        <v>2.7284809312155206E-3</v>
      </c>
      <c r="AD1651" s="42">
        <v>3.6999999999999999E-4</v>
      </c>
      <c r="AE1651" s="22">
        <v>1704</v>
      </c>
      <c r="AF1651" s="22">
        <v>2.7508132324151158E-2</v>
      </c>
      <c r="AG1651" s="22">
        <v>6.2518482554888997E-4</v>
      </c>
      <c r="AH1651" s="22">
        <v>0</v>
      </c>
      <c r="AI1651" s="22">
        <v>0</v>
      </c>
      <c r="AJ1651" s="22">
        <v>0</v>
      </c>
      <c r="AK1651" s="22">
        <v>0</v>
      </c>
      <c r="AL1651" s="45">
        <v>0</v>
      </c>
      <c r="AM1651" s="45">
        <v>0</v>
      </c>
      <c r="AN1651" s="45">
        <v>0</v>
      </c>
      <c r="AO1651" s="45">
        <v>0</v>
      </c>
      <c r="AP1651" s="45">
        <v>0</v>
      </c>
      <c r="AQ1651" s="45">
        <v>0</v>
      </c>
      <c r="AR1651" s="45">
        <v>0</v>
      </c>
      <c r="AS1651" s="45" t="s">
        <v>4445</v>
      </c>
      <c r="AT1651" s="45" t="s">
        <v>4445</v>
      </c>
      <c r="AU1651" s="45">
        <v>7.1294520167839376E-3</v>
      </c>
      <c r="AV1651" s="10">
        <v>56.060111074812156</v>
      </c>
      <c r="AW1651" s="10">
        <v>16.317683417298166</v>
      </c>
      <c r="AX1651" s="17">
        <v>0.74082384319038153</v>
      </c>
    </row>
    <row r="1652" spans="1:50" x14ac:dyDescent="0.25">
      <c r="A1652" s="22" t="s">
        <v>2906</v>
      </c>
      <c r="B1652" s="22" t="s">
        <v>3950</v>
      </c>
      <c r="C1652" s="22" t="s">
        <v>2982</v>
      </c>
      <c r="D1652" s="22">
        <v>1966</v>
      </c>
      <c r="E1652" s="22" t="s">
        <v>3170</v>
      </c>
      <c r="F1652" s="43">
        <v>9.0130000000000002E-3</v>
      </c>
      <c r="G1652" s="43">
        <v>77.334263108330006</v>
      </c>
      <c r="H1652" s="43">
        <v>2.9931818181818182</v>
      </c>
      <c r="I1652" s="9">
        <v>0</v>
      </c>
      <c r="J1652" s="9">
        <v>2.9931818181818182</v>
      </c>
      <c r="K1652" s="11">
        <v>0</v>
      </c>
      <c r="L1652" s="41">
        <v>1150</v>
      </c>
      <c r="M1652" s="44">
        <v>0</v>
      </c>
      <c r="N1652" s="13">
        <v>0</v>
      </c>
      <c r="O1652" s="13">
        <v>0</v>
      </c>
      <c r="P1652" s="22">
        <v>0</v>
      </c>
      <c r="Q1652" s="22">
        <v>0</v>
      </c>
      <c r="R1652" s="14">
        <v>0</v>
      </c>
      <c r="S1652" s="22">
        <v>113</v>
      </c>
      <c r="T1652" s="22">
        <v>1</v>
      </c>
      <c r="U1652" s="22">
        <v>2101</v>
      </c>
      <c r="V1652" s="22"/>
      <c r="W1652" s="22">
        <v>381</v>
      </c>
      <c r="X1652" s="22">
        <v>252</v>
      </c>
      <c r="Y1652" s="14">
        <v>2101</v>
      </c>
      <c r="Z1652" s="10">
        <v>381</v>
      </c>
      <c r="AA1652" s="22">
        <v>252</v>
      </c>
      <c r="AB1652" s="22">
        <v>711.06</v>
      </c>
      <c r="AC1652" s="22">
        <v>1.1654601256592528E-4</v>
      </c>
      <c r="AD1652" s="42">
        <v>9.0000000000000006E-5</v>
      </c>
      <c r="AE1652" s="22">
        <v>1705</v>
      </c>
      <c r="AF1652" s="22">
        <v>3.1648638029379381E-2</v>
      </c>
      <c r="AG1652" s="22">
        <v>6.2056152998783102E-4</v>
      </c>
      <c r="AH1652" s="22">
        <v>0</v>
      </c>
      <c r="AI1652" s="22">
        <v>0</v>
      </c>
      <c r="AJ1652" s="22">
        <v>0</v>
      </c>
      <c r="AK1652" s="22">
        <v>0</v>
      </c>
      <c r="AL1652" s="45">
        <v>0</v>
      </c>
      <c r="AM1652" s="45">
        <v>0</v>
      </c>
      <c r="AN1652" s="45">
        <v>0</v>
      </c>
      <c r="AO1652" s="45">
        <v>0</v>
      </c>
      <c r="AP1652" s="45">
        <v>0</v>
      </c>
      <c r="AQ1652" s="45">
        <v>0</v>
      </c>
      <c r="AR1652" s="45">
        <v>0</v>
      </c>
      <c r="AS1652" s="45" t="s">
        <v>4445</v>
      </c>
      <c r="AT1652" s="45" t="s">
        <v>4445</v>
      </c>
      <c r="AU1652" s="45">
        <v>3.1648638029379381E-2</v>
      </c>
      <c r="AV1652" s="10">
        <v>127.28929384965832</v>
      </c>
      <c r="AW1652" s="10">
        <v>127.28929384965832</v>
      </c>
      <c r="AX1652" s="17">
        <v>0</v>
      </c>
    </row>
    <row r="1653" spans="1:50" x14ac:dyDescent="0.25">
      <c r="A1653" s="22" t="s">
        <v>8</v>
      </c>
      <c r="B1653" s="22" t="s">
        <v>3946</v>
      </c>
      <c r="C1653" s="22" t="s">
        <v>52</v>
      </c>
      <c r="D1653" s="22">
        <v>2503</v>
      </c>
      <c r="E1653" s="22" t="s">
        <v>53</v>
      </c>
      <c r="F1653" s="43">
        <v>0.90856300000000001</v>
      </c>
      <c r="G1653" s="43">
        <v>1367.6704420983101</v>
      </c>
      <c r="H1653" s="43">
        <v>55.493939393939392</v>
      </c>
      <c r="I1653" s="9">
        <v>0.14640151515151517</v>
      </c>
      <c r="J1653" s="9">
        <v>55.347727272727276</v>
      </c>
      <c r="K1653" s="11">
        <v>0.38579545454545461</v>
      </c>
      <c r="L1653" s="41">
        <v>32704</v>
      </c>
      <c r="M1653" s="44">
        <v>207</v>
      </c>
      <c r="N1653" s="13">
        <v>198</v>
      </c>
      <c r="O1653" s="13">
        <v>173</v>
      </c>
      <c r="P1653" s="22">
        <v>0</v>
      </c>
      <c r="Q1653" s="22">
        <v>0</v>
      </c>
      <c r="R1653" s="14">
        <v>0</v>
      </c>
      <c r="S1653" s="22">
        <v>3194</v>
      </c>
      <c r="T1653" s="22">
        <v>0.99304797138644674</v>
      </c>
      <c r="U1653" s="22">
        <v>59196</v>
      </c>
      <c r="V1653" s="22"/>
      <c r="W1653" s="22">
        <v>10839</v>
      </c>
      <c r="X1653" s="22">
        <v>7183</v>
      </c>
      <c r="Y1653" s="14">
        <v>58989</v>
      </c>
      <c r="Z1653" s="10">
        <v>10839</v>
      </c>
      <c r="AA1653" s="22">
        <v>7183</v>
      </c>
      <c r="AB1653" s="22">
        <v>20158.439999999999</v>
      </c>
      <c r="AC1653" s="22">
        <v>6.6431427632965636E-4</v>
      </c>
      <c r="AD1653" s="42">
        <v>1.4970000000000001E-2</v>
      </c>
      <c r="AE1653" s="22">
        <v>1706</v>
      </c>
      <c r="AF1653" s="22">
        <v>0.58486015668796687</v>
      </c>
      <c r="AG1653" s="22">
        <v>6.1759256250049305E-4</v>
      </c>
      <c r="AH1653" s="22">
        <v>0</v>
      </c>
      <c r="AI1653" s="22">
        <v>0</v>
      </c>
      <c r="AJ1653" s="22">
        <v>0</v>
      </c>
      <c r="AK1653" s="22">
        <v>0</v>
      </c>
      <c r="AL1653" s="45">
        <v>0</v>
      </c>
      <c r="AM1653" s="45">
        <v>0</v>
      </c>
      <c r="AN1653" s="45">
        <v>0</v>
      </c>
      <c r="AO1653" s="45">
        <v>0</v>
      </c>
      <c r="AP1653" s="45">
        <v>0</v>
      </c>
      <c r="AQ1653" s="45">
        <v>0</v>
      </c>
      <c r="AR1653" s="45">
        <v>0</v>
      </c>
      <c r="AS1653" s="45" t="s">
        <v>4445</v>
      </c>
      <c r="AT1653" s="45" t="s">
        <v>4443</v>
      </c>
      <c r="AU1653" s="45">
        <v>0.58331920203497756</v>
      </c>
      <c r="AV1653" s="10">
        <v>195.83459943333469</v>
      </c>
      <c r="AW1653" s="10">
        <v>195.31862611259763</v>
      </c>
      <c r="AX1653" s="17">
        <v>2.6381532244853386E-3</v>
      </c>
    </row>
    <row r="1654" spans="1:50" x14ac:dyDescent="0.25">
      <c r="A1654" s="22" t="s">
        <v>964</v>
      </c>
      <c r="B1654" s="22" t="s">
        <v>3948</v>
      </c>
      <c r="C1654" s="22" t="s">
        <v>844</v>
      </c>
      <c r="D1654" s="22">
        <v>2536</v>
      </c>
      <c r="E1654" s="22" t="s">
        <v>1194</v>
      </c>
      <c r="F1654" s="43">
        <v>0.15618499999999999</v>
      </c>
      <c r="G1654" s="43">
        <v>97.194721498459998</v>
      </c>
      <c r="H1654" s="43">
        <v>4.8935606060606061</v>
      </c>
      <c r="I1654" s="9">
        <v>0</v>
      </c>
      <c r="J1654" s="9">
        <v>4.8935606060606061</v>
      </c>
      <c r="K1654" s="11">
        <v>0</v>
      </c>
      <c r="L1654" s="41">
        <v>1540</v>
      </c>
      <c r="M1654" s="44">
        <v>0</v>
      </c>
      <c r="N1654" s="13">
        <v>0</v>
      </c>
      <c r="O1654" s="13">
        <v>0</v>
      </c>
      <c r="P1654" s="22">
        <v>0</v>
      </c>
      <c r="Q1654" s="22">
        <v>0</v>
      </c>
      <c r="R1654" s="14">
        <v>0</v>
      </c>
      <c r="S1654" s="22">
        <v>105</v>
      </c>
      <c r="T1654" s="22">
        <v>1</v>
      </c>
      <c r="U1654" s="22">
        <v>2809</v>
      </c>
      <c r="V1654" s="22"/>
      <c r="W1654" s="22">
        <v>509</v>
      </c>
      <c r="X1654" s="22">
        <v>336</v>
      </c>
      <c r="Y1654" s="14">
        <v>2809</v>
      </c>
      <c r="Z1654" s="10">
        <v>509</v>
      </c>
      <c r="AA1654" s="22">
        <v>336</v>
      </c>
      <c r="AB1654" s="22">
        <v>950.14</v>
      </c>
      <c r="AC1654" s="22">
        <v>1.6069288289742635E-3</v>
      </c>
      <c r="AD1654" s="42">
        <v>1.6999999999999999E-3</v>
      </c>
      <c r="AE1654" s="22">
        <v>1707</v>
      </c>
      <c r="AF1654" s="22">
        <v>2.5245404093091534E-2</v>
      </c>
      <c r="AG1654" s="22">
        <v>6.1574156324613501E-4</v>
      </c>
      <c r="AH1654" s="22">
        <v>0</v>
      </c>
      <c r="AI1654" s="22">
        <v>0</v>
      </c>
      <c r="AJ1654" s="22">
        <v>0</v>
      </c>
      <c r="AK1654" s="22">
        <v>0</v>
      </c>
      <c r="AL1654" s="45">
        <v>0</v>
      </c>
      <c r="AM1654" s="45">
        <v>0</v>
      </c>
      <c r="AN1654" s="45">
        <v>0</v>
      </c>
      <c r="AO1654" s="45">
        <v>0</v>
      </c>
      <c r="AP1654" s="45">
        <v>0</v>
      </c>
      <c r="AQ1654" s="45">
        <v>0</v>
      </c>
      <c r="AR1654" s="45">
        <v>0</v>
      </c>
      <c r="AS1654" s="45" t="s">
        <v>4445</v>
      </c>
      <c r="AT1654" s="45" t="s">
        <v>4445</v>
      </c>
      <c r="AU1654" s="45">
        <v>2.5245404093091534E-2</v>
      </c>
      <c r="AV1654" s="10">
        <v>104.01424258843564</v>
      </c>
      <c r="AW1654" s="10">
        <v>104.01424258843564</v>
      </c>
      <c r="AX1654" s="17">
        <v>0</v>
      </c>
    </row>
    <row r="1655" spans="1:50" x14ac:dyDescent="0.25">
      <c r="A1655" s="22" t="s">
        <v>8</v>
      </c>
      <c r="B1655" s="22" t="s">
        <v>3946</v>
      </c>
      <c r="C1655" s="22" t="s">
        <v>60</v>
      </c>
      <c r="D1655" s="22">
        <v>3288</v>
      </c>
      <c r="E1655" s="22" t="s">
        <v>427</v>
      </c>
      <c r="F1655" s="43">
        <v>4.1E-5</v>
      </c>
      <c r="G1655" s="43">
        <v>13.42790743071</v>
      </c>
      <c r="H1655" s="43">
        <v>0.91647727272727275</v>
      </c>
      <c r="I1655" s="9">
        <v>0.11893939393939396</v>
      </c>
      <c r="J1655" s="9">
        <v>0.79753787878787885</v>
      </c>
      <c r="K1655" s="11">
        <v>0.14526515151515151</v>
      </c>
      <c r="L1655" s="41">
        <v>189</v>
      </c>
      <c r="M1655" s="44">
        <v>173</v>
      </c>
      <c r="N1655" s="13">
        <v>107</v>
      </c>
      <c r="O1655" s="13">
        <v>103</v>
      </c>
      <c r="P1655" s="22">
        <v>107</v>
      </c>
      <c r="Q1655" s="22">
        <v>103</v>
      </c>
      <c r="R1655" s="14">
        <v>0</v>
      </c>
      <c r="S1655" s="22">
        <v>44</v>
      </c>
      <c r="T1655" s="22">
        <v>0.84149617689605294</v>
      </c>
      <c r="U1655" s="22">
        <v>472</v>
      </c>
      <c r="V1655" s="22"/>
      <c r="W1655" s="22">
        <v>163</v>
      </c>
      <c r="X1655" s="22">
        <v>140</v>
      </c>
      <c r="Y1655" s="14">
        <v>299</v>
      </c>
      <c r="Z1655" s="10">
        <v>56</v>
      </c>
      <c r="AA1655" s="22">
        <v>37</v>
      </c>
      <c r="AB1655" s="22">
        <v>103.63</v>
      </c>
      <c r="AC1655" s="22">
        <v>3.0533424669157198E-6</v>
      </c>
      <c r="AD1655" s="42">
        <v>0</v>
      </c>
      <c r="AE1655" s="22">
        <v>1708</v>
      </c>
      <c r="AF1655" s="22">
        <v>5.5392019732706226E-3</v>
      </c>
      <c r="AG1655" s="22">
        <v>6.1546688591895805E-4</v>
      </c>
      <c r="AH1655" s="22">
        <v>0</v>
      </c>
      <c r="AI1655" s="22">
        <v>0</v>
      </c>
      <c r="AJ1655" s="22">
        <v>0</v>
      </c>
      <c r="AK1655" s="22">
        <v>0</v>
      </c>
      <c r="AL1655" s="45">
        <v>0</v>
      </c>
      <c r="AM1655" s="45">
        <v>0</v>
      </c>
      <c r="AN1655" s="45">
        <v>0</v>
      </c>
      <c r="AO1655" s="45">
        <v>0</v>
      </c>
      <c r="AP1655" s="45">
        <v>0</v>
      </c>
      <c r="AQ1655" s="45">
        <v>0</v>
      </c>
      <c r="AR1655" s="45">
        <v>0</v>
      </c>
      <c r="AS1655" s="45" t="s">
        <v>4445</v>
      </c>
      <c r="AT1655" s="45" t="s">
        <v>4445</v>
      </c>
      <c r="AU1655" s="45">
        <v>4.8203305454520753E-3</v>
      </c>
      <c r="AV1655" s="10">
        <v>70.216100688672512</v>
      </c>
      <c r="AW1655" s="10">
        <v>177.85492870427774</v>
      </c>
      <c r="AX1655" s="17">
        <v>0.12977887993387066</v>
      </c>
    </row>
    <row r="1656" spans="1:50" x14ac:dyDescent="0.25">
      <c r="A1656" s="22" t="s">
        <v>8</v>
      </c>
      <c r="B1656" s="22" t="s">
        <v>3953</v>
      </c>
      <c r="C1656" s="22" t="s">
        <v>406</v>
      </c>
      <c r="D1656" s="22">
        <v>7978</v>
      </c>
      <c r="E1656" s="22" t="s">
        <v>510</v>
      </c>
      <c r="F1656" s="43">
        <v>1.116E-3</v>
      </c>
      <c r="G1656" s="43">
        <v>1.83842803555</v>
      </c>
      <c r="H1656" s="43">
        <v>6.8939393939393939E-2</v>
      </c>
      <c r="I1656" s="9">
        <v>3.5037878787878791E-2</v>
      </c>
      <c r="J1656" s="9">
        <v>3.4090909090909095E-2</v>
      </c>
      <c r="K1656" s="11">
        <v>6.8939393939393939E-2</v>
      </c>
      <c r="L1656" s="41">
        <v>10</v>
      </c>
      <c r="M1656" s="44">
        <v>61</v>
      </c>
      <c r="N1656" s="13">
        <v>30</v>
      </c>
      <c r="O1656" s="13">
        <v>28</v>
      </c>
      <c r="P1656" s="22">
        <v>29</v>
      </c>
      <c r="Q1656" s="22">
        <v>28</v>
      </c>
      <c r="R1656" s="14">
        <v>0</v>
      </c>
      <c r="S1656" s="22">
        <v>2</v>
      </c>
      <c r="T1656" s="22">
        <v>0</v>
      </c>
      <c r="U1656" s="22">
        <v>61</v>
      </c>
      <c r="V1656" s="22"/>
      <c r="W1656" s="22">
        <v>30</v>
      </c>
      <c r="X1656" s="22">
        <v>28</v>
      </c>
      <c r="Y1656" s="14">
        <v>0</v>
      </c>
      <c r="Z1656" s="10">
        <v>1</v>
      </c>
      <c r="AA1656" s="22">
        <v>0</v>
      </c>
      <c r="AB1656" s="22">
        <v>1.37</v>
      </c>
      <c r="AC1656" s="22">
        <v>6.0704035100624858E-4</v>
      </c>
      <c r="AD1656" s="42">
        <v>0</v>
      </c>
      <c r="AE1656" s="22">
        <v>1709</v>
      </c>
      <c r="AF1656" s="22">
        <v>1.22727749968624E-3</v>
      </c>
      <c r="AG1656" s="22">
        <v>6.1363874984312001E-4</v>
      </c>
      <c r="AH1656" s="22">
        <v>0</v>
      </c>
      <c r="AI1656" s="22">
        <v>0</v>
      </c>
      <c r="AJ1656" s="22">
        <v>0</v>
      </c>
      <c r="AK1656" s="22">
        <v>0</v>
      </c>
      <c r="AL1656" s="45">
        <v>0</v>
      </c>
      <c r="AM1656" s="45">
        <v>0</v>
      </c>
      <c r="AN1656" s="45">
        <v>0</v>
      </c>
      <c r="AO1656" s="45">
        <v>0</v>
      </c>
      <c r="AP1656" s="45">
        <v>0</v>
      </c>
      <c r="AQ1656" s="45">
        <v>0</v>
      </c>
      <c r="AR1656" s="45">
        <v>0</v>
      </c>
      <c r="AS1656" s="45" t="s">
        <v>4445</v>
      </c>
      <c r="AT1656" s="45" t="s">
        <v>4445</v>
      </c>
      <c r="AU1656" s="45">
        <v>6.0689546687781113E-4</v>
      </c>
      <c r="AV1656" s="10">
        <v>29.333333333333329</v>
      </c>
      <c r="AW1656" s="10">
        <v>435.16483516483515</v>
      </c>
      <c r="AX1656" s="17">
        <v>0.50824175824175832</v>
      </c>
    </row>
    <row r="1657" spans="1:50" x14ac:dyDescent="0.25">
      <c r="A1657" s="22" t="s">
        <v>2195</v>
      </c>
      <c r="B1657" s="22" t="s">
        <v>3962</v>
      </c>
      <c r="C1657" s="22" t="s">
        <v>2213</v>
      </c>
      <c r="D1657" s="22">
        <v>5592</v>
      </c>
      <c r="E1657" s="22" t="s">
        <v>2370</v>
      </c>
      <c r="F1657" s="43">
        <v>0.267625</v>
      </c>
      <c r="G1657" s="43">
        <v>177.63626980007999</v>
      </c>
      <c r="H1657" s="43">
        <v>6.7435606060606066</v>
      </c>
      <c r="I1657" s="9">
        <v>0</v>
      </c>
      <c r="J1657" s="9">
        <v>6.7435606060606066</v>
      </c>
      <c r="K1657" s="11">
        <v>0</v>
      </c>
      <c r="L1657" s="41">
        <v>5416</v>
      </c>
      <c r="M1657" s="44">
        <v>0</v>
      </c>
      <c r="N1657" s="13">
        <v>0</v>
      </c>
      <c r="O1657" s="13">
        <v>0</v>
      </c>
      <c r="P1657" s="22">
        <v>0</v>
      </c>
      <c r="Q1657" s="22">
        <v>0</v>
      </c>
      <c r="R1657" s="14">
        <v>0</v>
      </c>
      <c r="S1657" s="22">
        <v>180</v>
      </c>
      <c r="T1657" s="22">
        <v>1</v>
      </c>
      <c r="U1657" s="22">
        <v>9848</v>
      </c>
      <c r="V1657" s="22"/>
      <c r="W1657" s="22">
        <v>1778</v>
      </c>
      <c r="X1657" s="22">
        <v>1172</v>
      </c>
      <c r="Y1657" s="14">
        <v>9848</v>
      </c>
      <c r="Z1657" s="10">
        <v>1778</v>
      </c>
      <c r="AA1657" s="22">
        <v>1172</v>
      </c>
      <c r="AB1657" s="22">
        <v>3322.18</v>
      </c>
      <c r="AC1657" s="22">
        <v>1.5065898439614695E-3</v>
      </c>
      <c r="AD1657" s="42">
        <v>5.5700000000000003E-3</v>
      </c>
      <c r="AE1657" s="22">
        <v>1710</v>
      </c>
      <c r="AF1657" s="22">
        <v>3.6692362042193465E-3</v>
      </c>
      <c r="AG1657" s="22">
        <v>6.1153936736989105E-4</v>
      </c>
      <c r="AH1657" s="22">
        <v>0</v>
      </c>
      <c r="AI1657" s="22">
        <v>0</v>
      </c>
      <c r="AJ1657" s="22">
        <v>0</v>
      </c>
      <c r="AK1657" s="22">
        <v>0</v>
      </c>
      <c r="AL1657" s="45">
        <v>0</v>
      </c>
      <c r="AM1657" s="45">
        <v>0</v>
      </c>
      <c r="AN1657" s="45">
        <v>0</v>
      </c>
      <c r="AO1657" s="45">
        <v>0</v>
      </c>
      <c r="AP1657" s="45">
        <v>0</v>
      </c>
      <c r="AQ1657" s="45">
        <v>0</v>
      </c>
      <c r="AR1657" s="45">
        <v>0</v>
      </c>
      <c r="AS1657" s="45" t="s">
        <v>4445</v>
      </c>
      <c r="AT1657" s="45" t="s">
        <v>4444</v>
      </c>
      <c r="AU1657" s="45">
        <v>3.6692362042193465E-3</v>
      </c>
      <c r="AV1657" s="10">
        <v>263.65893388754705</v>
      </c>
      <c r="AW1657" s="10">
        <v>263.65893388754705</v>
      </c>
      <c r="AX1657" s="17">
        <v>0</v>
      </c>
    </row>
    <row r="1658" spans="1:50" x14ac:dyDescent="0.25">
      <c r="A1658" s="22" t="s">
        <v>964</v>
      </c>
      <c r="B1658" s="22" t="s">
        <v>3948</v>
      </c>
      <c r="C1658" s="22" t="s">
        <v>844</v>
      </c>
      <c r="D1658" s="22">
        <v>4594</v>
      </c>
      <c r="E1658" s="22" t="s">
        <v>1410</v>
      </c>
      <c r="F1658" s="43">
        <v>7.3683999999999999E-2</v>
      </c>
      <c r="G1658" s="43">
        <v>136.32219798464001</v>
      </c>
      <c r="H1658" s="43">
        <v>5.3715909090909095</v>
      </c>
      <c r="I1658" s="9">
        <v>0</v>
      </c>
      <c r="J1658" s="9">
        <v>5.3715909090909095</v>
      </c>
      <c r="K1658" s="11">
        <v>0</v>
      </c>
      <c r="L1658" s="41">
        <v>3318</v>
      </c>
      <c r="M1658" s="44">
        <v>0</v>
      </c>
      <c r="N1658" s="13">
        <v>0</v>
      </c>
      <c r="O1658" s="13">
        <v>0</v>
      </c>
      <c r="P1658" s="22">
        <v>0</v>
      </c>
      <c r="Q1658" s="22">
        <v>0</v>
      </c>
      <c r="R1658" s="14">
        <v>0</v>
      </c>
      <c r="S1658" s="22">
        <v>108</v>
      </c>
      <c r="T1658" s="22">
        <v>1</v>
      </c>
      <c r="U1658" s="22">
        <v>6038</v>
      </c>
      <c r="V1658" s="22"/>
      <c r="W1658" s="22">
        <v>1091</v>
      </c>
      <c r="X1658" s="22">
        <v>719</v>
      </c>
      <c r="Y1658" s="14">
        <v>6038</v>
      </c>
      <c r="Z1658" s="10">
        <v>1091</v>
      </c>
      <c r="AA1658" s="22">
        <v>719</v>
      </c>
      <c r="AB1658" s="22">
        <v>2038.09</v>
      </c>
      <c r="AC1658" s="22">
        <v>5.4051358538322774E-4</v>
      </c>
      <c r="AD1658" s="42">
        <v>1.23E-3</v>
      </c>
      <c r="AE1658" s="22">
        <v>1711</v>
      </c>
      <c r="AF1658" s="22">
        <v>4.5706871806482897E-2</v>
      </c>
      <c r="AG1658" s="22">
        <v>6.0942495741977195E-4</v>
      </c>
      <c r="AH1658" s="22">
        <v>0</v>
      </c>
      <c r="AI1658" s="22">
        <v>0</v>
      </c>
      <c r="AJ1658" s="22">
        <v>0</v>
      </c>
      <c r="AK1658" s="22">
        <v>0</v>
      </c>
      <c r="AL1658" s="45">
        <v>0</v>
      </c>
      <c r="AM1658" s="45">
        <v>0</v>
      </c>
      <c r="AN1658" s="45">
        <v>0</v>
      </c>
      <c r="AO1658" s="45">
        <v>0</v>
      </c>
      <c r="AP1658" s="45">
        <v>0</v>
      </c>
      <c r="AQ1658" s="45">
        <v>0</v>
      </c>
      <c r="AR1658" s="45">
        <v>0</v>
      </c>
      <c r="AS1658" s="45" t="s">
        <v>4445</v>
      </c>
      <c r="AT1658" s="45" t="s">
        <v>4445</v>
      </c>
      <c r="AU1658" s="45">
        <v>4.5706871806482897E-2</v>
      </c>
      <c r="AV1658" s="10">
        <v>203.10556378252591</v>
      </c>
      <c r="AW1658" s="10">
        <v>203.10556378252591</v>
      </c>
      <c r="AX1658" s="17">
        <v>0</v>
      </c>
    </row>
    <row r="1659" spans="1:50" x14ac:dyDescent="0.25">
      <c r="A1659" s="22" t="s">
        <v>2195</v>
      </c>
      <c r="B1659" s="22" t="s">
        <v>3956</v>
      </c>
      <c r="C1659" s="22" t="s">
        <v>2392</v>
      </c>
      <c r="D1659" s="22">
        <v>8009</v>
      </c>
      <c r="E1659" s="22" t="s">
        <v>2828</v>
      </c>
      <c r="F1659" s="43">
        <v>0.18906400000000001</v>
      </c>
      <c r="G1659" s="43">
        <v>203.36743728891</v>
      </c>
      <c r="H1659" s="43">
        <v>10.274053030303032</v>
      </c>
      <c r="I1659" s="9">
        <v>0</v>
      </c>
      <c r="J1659" s="9">
        <v>10.274053030303032</v>
      </c>
      <c r="K1659" s="11">
        <v>0</v>
      </c>
      <c r="L1659" s="41">
        <v>158</v>
      </c>
      <c r="M1659" s="44">
        <v>0</v>
      </c>
      <c r="N1659" s="13">
        <v>0</v>
      </c>
      <c r="O1659" s="13">
        <v>0</v>
      </c>
      <c r="P1659" s="22">
        <v>0</v>
      </c>
      <c r="Q1659" s="22">
        <v>0</v>
      </c>
      <c r="R1659" s="14">
        <v>0</v>
      </c>
      <c r="S1659" s="22">
        <v>240</v>
      </c>
      <c r="T1659" s="22">
        <v>1</v>
      </c>
      <c r="U1659" s="22">
        <v>299</v>
      </c>
      <c r="V1659" s="22"/>
      <c r="W1659" s="22">
        <v>56</v>
      </c>
      <c r="X1659" s="22">
        <v>38</v>
      </c>
      <c r="Y1659" s="14">
        <v>299</v>
      </c>
      <c r="Z1659" s="10">
        <v>56</v>
      </c>
      <c r="AA1659" s="22">
        <v>38</v>
      </c>
      <c r="AB1659" s="22">
        <v>103.63</v>
      </c>
      <c r="AC1659" s="22">
        <v>9.2966702300235958E-4</v>
      </c>
      <c r="AD1659" s="42">
        <v>1.1E-4</v>
      </c>
      <c r="AE1659" s="22">
        <v>1712</v>
      </c>
      <c r="AF1659" s="22">
        <v>2.4358601694378441E-2</v>
      </c>
      <c r="AG1659" s="22">
        <v>6.0896504235946104E-4</v>
      </c>
      <c r="AH1659" s="22">
        <v>0</v>
      </c>
      <c r="AI1659" s="22">
        <v>0</v>
      </c>
      <c r="AJ1659" s="22">
        <v>0</v>
      </c>
      <c r="AK1659" s="22">
        <v>0</v>
      </c>
      <c r="AL1659" s="45">
        <v>0</v>
      </c>
      <c r="AM1659" s="45">
        <v>0</v>
      </c>
      <c r="AN1659" s="45">
        <v>0</v>
      </c>
      <c r="AO1659" s="45">
        <v>0</v>
      </c>
      <c r="AP1659" s="45">
        <v>0</v>
      </c>
      <c r="AQ1659" s="45">
        <v>0</v>
      </c>
      <c r="AR1659" s="45">
        <v>0</v>
      </c>
      <c r="AS1659" s="45" t="s">
        <v>4445</v>
      </c>
      <c r="AT1659" s="45" t="s">
        <v>4445</v>
      </c>
      <c r="AU1659" s="45">
        <v>2.4358601694378437E-2</v>
      </c>
      <c r="AV1659" s="10">
        <v>5.450623997640422</v>
      </c>
      <c r="AW1659" s="10">
        <v>5.450623997640422</v>
      </c>
      <c r="AX1659" s="17">
        <v>0</v>
      </c>
    </row>
    <row r="1660" spans="1:50" x14ac:dyDescent="0.25">
      <c r="A1660" s="22" t="s">
        <v>2195</v>
      </c>
      <c r="B1660" s="22" t="s">
        <v>3956</v>
      </c>
      <c r="C1660" s="22" t="s">
        <v>2274</v>
      </c>
      <c r="D1660" s="22">
        <v>6483</v>
      </c>
      <c r="E1660" s="22" t="s">
        <v>2382</v>
      </c>
      <c r="F1660" s="43">
        <v>9.7822000000000006E-2</v>
      </c>
      <c r="G1660" s="43">
        <v>399.27606088169</v>
      </c>
      <c r="H1660" s="43">
        <v>17.436174242424244</v>
      </c>
      <c r="I1660" s="9">
        <v>0</v>
      </c>
      <c r="J1660" s="9">
        <v>17.436174242424244</v>
      </c>
      <c r="K1660" s="11">
        <v>0</v>
      </c>
      <c r="L1660" s="41">
        <v>1695</v>
      </c>
      <c r="M1660" s="44">
        <v>0</v>
      </c>
      <c r="N1660" s="13">
        <v>0</v>
      </c>
      <c r="O1660" s="13">
        <v>0</v>
      </c>
      <c r="P1660" s="22">
        <v>0</v>
      </c>
      <c r="Q1660" s="22">
        <v>0</v>
      </c>
      <c r="R1660" s="14">
        <v>0</v>
      </c>
      <c r="S1660" s="22">
        <v>476</v>
      </c>
      <c r="T1660" s="22">
        <v>1</v>
      </c>
      <c r="U1660" s="22">
        <v>3090</v>
      </c>
      <c r="V1660" s="22"/>
      <c r="W1660" s="22">
        <v>559</v>
      </c>
      <c r="X1660" s="22">
        <v>369</v>
      </c>
      <c r="Y1660" s="14">
        <v>3090</v>
      </c>
      <c r="Z1660" s="10">
        <v>559</v>
      </c>
      <c r="AA1660" s="22">
        <v>369</v>
      </c>
      <c r="AB1660" s="22">
        <v>1043.93</v>
      </c>
      <c r="AC1660" s="22">
        <v>2.4499840983200282E-4</v>
      </c>
      <c r="AD1660" s="42">
        <v>2.7999999999999998E-4</v>
      </c>
      <c r="AE1660" s="22">
        <v>1713</v>
      </c>
      <c r="AF1660" s="22">
        <v>0.16538365702953903</v>
      </c>
      <c r="AG1660" s="22">
        <v>6.0139511647105102E-4</v>
      </c>
      <c r="AH1660" s="22">
        <v>0</v>
      </c>
      <c r="AI1660" s="22">
        <v>0</v>
      </c>
      <c r="AJ1660" s="22">
        <v>0</v>
      </c>
      <c r="AK1660" s="22">
        <v>0</v>
      </c>
      <c r="AL1660" s="45">
        <v>0</v>
      </c>
      <c r="AM1660" s="45">
        <v>0</v>
      </c>
      <c r="AN1660" s="45">
        <v>0</v>
      </c>
      <c r="AO1660" s="45">
        <v>0</v>
      </c>
      <c r="AP1660" s="45">
        <v>0</v>
      </c>
      <c r="AQ1660" s="45">
        <v>0</v>
      </c>
      <c r="AR1660" s="45">
        <v>0</v>
      </c>
      <c r="AS1660" s="45" t="s">
        <v>4445</v>
      </c>
      <c r="AT1660" s="45" t="s">
        <v>4445</v>
      </c>
      <c r="AU1660" s="45">
        <v>0.16538365702953903</v>
      </c>
      <c r="AV1660" s="10">
        <v>32.059785147127506</v>
      </c>
      <c r="AW1660" s="10">
        <v>32.059785147127506</v>
      </c>
      <c r="AX1660" s="17">
        <v>0</v>
      </c>
    </row>
    <row r="1661" spans="1:50" x14ac:dyDescent="0.25">
      <c r="A1661" s="22" t="s">
        <v>1672</v>
      </c>
      <c r="B1661" s="22" t="s">
        <v>3947</v>
      </c>
      <c r="C1661" s="22" t="s">
        <v>1804</v>
      </c>
      <c r="D1661" s="22">
        <v>969</v>
      </c>
      <c r="E1661" s="22" t="s">
        <v>1968</v>
      </c>
      <c r="F1661" s="43">
        <v>0.213335</v>
      </c>
      <c r="G1661" s="43">
        <v>382.64419398873002</v>
      </c>
      <c r="H1661" s="43">
        <v>16.787310606060608</v>
      </c>
      <c r="I1661" s="9">
        <v>0.43257575757575761</v>
      </c>
      <c r="J1661" s="9">
        <v>16.354734848484849</v>
      </c>
      <c r="K1661" s="11">
        <v>3.8712121212121215</v>
      </c>
      <c r="L1661" s="41">
        <v>3535</v>
      </c>
      <c r="M1661" s="44">
        <v>279</v>
      </c>
      <c r="N1661" s="13">
        <v>177</v>
      </c>
      <c r="O1661" s="13">
        <v>50</v>
      </c>
      <c r="P1661" s="22">
        <v>135</v>
      </c>
      <c r="Q1661" s="22">
        <v>39</v>
      </c>
      <c r="R1661" s="14">
        <v>0</v>
      </c>
      <c r="S1661" s="22">
        <v>1057</v>
      </c>
      <c r="T1661" s="22">
        <v>0.76939652740954678</v>
      </c>
      <c r="U1661" s="22">
        <v>5228</v>
      </c>
      <c r="V1661" s="22"/>
      <c r="W1661" s="22">
        <v>1071</v>
      </c>
      <c r="X1661" s="22">
        <v>640</v>
      </c>
      <c r="Y1661" s="14">
        <v>4949</v>
      </c>
      <c r="Z1661" s="10">
        <v>936</v>
      </c>
      <c r="AA1661" s="22">
        <v>601</v>
      </c>
      <c r="AB1661" s="22">
        <v>1727.73</v>
      </c>
      <c r="AC1661" s="22">
        <v>5.5752838629581647E-4</v>
      </c>
      <c r="AD1661" s="42">
        <v>1.09E-3</v>
      </c>
      <c r="AE1661" s="22">
        <v>1714</v>
      </c>
      <c r="AF1661" s="22">
        <v>0.155552373683668</v>
      </c>
      <c r="AG1661" s="22">
        <v>5.9827836032180001E-4</v>
      </c>
      <c r="AH1661" s="22">
        <v>0</v>
      </c>
      <c r="AI1661" s="22">
        <v>0</v>
      </c>
      <c r="AJ1661" s="22">
        <v>0</v>
      </c>
      <c r="AK1661" s="22">
        <v>0</v>
      </c>
      <c r="AL1661" s="45">
        <v>0</v>
      </c>
      <c r="AM1661" s="45">
        <v>0</v>
      </c>
      <c r="AN1661" s="45">
        <v>0</v>
      </c>
      <c r="AO1661" s="45">
        <v>0</v>
      </c>
      <c r="AP1661" s="45">
        <v>0</v>
      </c>
      <c r="AQ1661" s="45">
        <v>0</v>
      </c>
      <c r="AR1661" s="45">
        <v>0</v>
      </c>
      <c r="AS1661" s="45" t="s">
        <v>4445</v>
      </c>
      <c r="AT1661" s="45" t="s">
        <v>4445</v>
      </c>
      <c r="AU1661" s="45">
        <v>0.15154409698777915</v>
      </c>
      <c r="AV1661" s="10">
        <v>57.231132676340138</v>
      </c>
      <c r="AW1661" s="10">
        <v>63.798188115572501</v>
      </c>
      <c r="AX1661" s="17">
        <v>2.5768020127034986E-2</v>
      </c>
    </row>
    <row r="1662" spans="1:50" x14ac:dyDescent="0.25">
      <c r="A1662" s="22" t="s">
        <v>539</v>
      </c>
      <c r="B1662" s="22" t="s">
        <v>3949</v>
      </c>
      <c r="C1662" s="22" t="s">
        <v>540</v>
      </c>
      <c r="D1662" s="22">
        <v>3255</v>
      </c>
      <c r="E1662" s="22" t="s">
        <v>561</v>
      </c>
      <c r="F1662" s="43">
        <v>7.1521000000000001E-2</v>
      </c>
      <c r="G1662" s="43">
        <v>87.1294800979</v>
      </c>
      <c r="H1662" s="43">
        <v>3.7327651515151516</v>
      </c>
      <c r="I1662" s="9">
        <v>0.12196969696969698</v>
      </c>
      <c r="J1662" s="9">
        <v>3.610795454545455</v>
      </c>
      <c r="K1662" s="11">
        <v>3.3619318181818181</v>
      </c>
      <c r="L1662" s="41">
        <v>2691</v>
      </c>
      <c r="M1662" s="44">
        <v>2140</v>
      </c>
      <c r="N1662" s="13">
        <v>1137</v>
      </c>
      <c r="O1662" s="13">
        <v>1008</v>
      </c>
      <c r="P1662" s="22">
        <v>322</v>
      </c>
      <c r="Q1662" s="22">
        <v>309</v>
      </c>
      <c r="R1662" s="14">
        <v>0</v>
      </c>
      <c r="S1662" s="22">
        <v>194</v>
      </c>
      <c r="T1662" s="22">
        <v>9.9345476685778089E-2</v>
      </c>
      <c r="U1662" s="22">
        <v>2627</v>
      </c>
      <c r="V1662" s="22"/>
      <c r="W1662" s="22">
        <v>1225</v>
      </c>
      <c r="X1662" s="22">
        <v>1066</v>
      </c>
      <c r="Y1662" s="14">
        <v>487</v>
      </c>
      <c r="Z1662" s="10">
        <v>903</v>
      </c>
      <c r="AA1662" s="22">
        <v>757</v>
      </c>
      <c r="AB1662" s="22">
        <v>1280.94</v>
      </c>
      <c r="AC1662" s="22">
        <v>8.2085879451636724E-4</v>
      </c>
      <c r="AD1662" s="42">
        <v>1.5399999999999999E-3</v>
      </c>
      <c r="AE1662" s="22">
        <v>1715</v>
      </c>
      <c r="AF1662" s="22">
        <v>4.5272106779042719E-2</v>
      </c>
      <c r="AG1662" s="22">
        <v>5.9568561551371995E-4</v>
      </c>
      <c r="AH1662" s="22">
        <v>0</v>
      </c>
      <c r="AI1662" s="22">
        <v>0</v>
      </c>
      <c r="AJ1662" s="22">
        <v>0</v>
      </c>
      <c r="AK1662" s="22">
        <v>0</v>
      </c>
      <c r="AL1662" s="45">
        <v>0</v>
      </c>
      <c r="AM1662" s="45">
        <v>0</v>
      </c>
      <c r="AN1662" s="45">
        <v>0</v>
      </c>
      <c r="AO1662" s="45">
        <v>0</v>
      </c>
      <c r="AP1662" s="45">
        <v>0</v>
      </c>
      <c r="AQ1662" s="45">
        <v>0</v>
      </c>
      <c r="AR1662" s="45">
        <v>0</v>
      </c>
      <c r="AS1662" s="45" t="s">
        <v>4445</v>
      </c>
      <c r="AT1662" s="45" t="s">
        <v>4445</v>
      </c>
      <c r="AU1662" s="45">
        <v>4.3792821337584331E-2</v>
      </c>
      <c r="AV1662" s="10">
        <v>250.08339889850507</v>
      </c>
      <c r="AW1662" s="10">
        <v>328.17494545639045</v>
      </c>
      <c r="AX1662" s="17">
        <v>3.2675427469683903E-2</v>
      </c>
    </row>
    <row r="1663" spans="1:50" x14ac:dyDescent="0.25">
      <c r="A1663" s="22" t="s">
        <v>1672</v>
      </c>
      <c r="B1663" s="22" t="s">
        <v>3947</v>
      </c>
      <c r="C1663" s="22" t="s">
        <v>1691</v>
      </c>
      <c r="D1663" s="22">
        <v>1421</v>
      </c>
      <c r="E1663" s="22" t="s">
        <v>1784</v>
      </c>
      <c r="F1663" s="43">
        <v>0.16796</v>
      </c>
      <c r="G1663" s="43">
        <v>242.21209893362999</v>
      </c>
      <c r="H1663" s="43">
        <v>12.310606060606061</v>
      </c>
      <c r="I1663" s="9">
        <v>0.42064393939393946</v>
      </c>
      <c r="J1663" s="9">
        <v>11.889772727272728</v>
      </c>
      <c r="K1663" s="11">
        <v>1.3549242424242427</v>
      </c>
      <c r="L1663" s="41">
        <v>6087</v>
      </c>
      <c r="M1663" s="44">
        <v>932</v>
      </c>
      <c r="N1663" s="13">
        <v>49</v>
      </c>
      <c r="O1663" s="13">
        <v>33</v>
      </c>
      <c r="P1663" s="22">
        <v>17</v>
      </c>
      <c r="Q1663" s="22">
        <v>10</v>
      </c>
      <c r="R1663" s="14">
        <v>0</v>
      </c>
      <c r="S1663" s="22">
        <v>749</v>
      </c>
      <c r="T1663" s="22">
        <v>0.88993846153846157</v>
      </c>
      <c r="U1663" s="22">
        <v>10780</v>
      </c>
      <c r="V1663" s="22"/>
      <c r="W1663" s="22">
        <v>1827</v>
      </c>
      <c r="X1663" s="22">
        <v>1205</v>
      </c>
      <c r="Y1663" s="14">
        <v>9848</v>
      </c>
      <c r="Z1663" s="10">
        <v>1810</v>
      </c>
      <c r="AA1663" s="22">
        <v>1195</v>
      </c>
      <c r="AB1663" s="22">
        <v>3366.02</v>
      </c>
      <c r="AC1663" s="22">
        <v>6.9344182532361332E-4</v>
      </c>
      <c r="AD1663" s="42">
        <v>2.6099999999999999E-3</v>
      </c>
      <c r="AE1663" s="22">
        <v>1716</v>
      </c>
      <c r="AF1663" s="22">
        <v>0.11084378085716086</v>
      </c>
      <c r="AG1663" s="22">
        <v>5.9274749121476398E-4</v>
      </c>
      <c r="AH1663" s="22">
        <v>1</v>
      </c>
      <c r="AI1663" s="22">
        <v>0</v>
      </c>
      <c r="AJ1663" s="22">
        <v>0</v>
      </c>
      <c r="AK1663" s="22">
        <v>0</v>
      </c>
      <c r="AL1663" s="45">
        <v>0</v>
      </c>
      <c r="AM1663" s="45">
        <v>0</v>
      </c>
      <c r="AN1663" s="45">
        <v>0</v>
      </c>
      <c r="AO1663" s="45">
        <v>0</v>
      </c>
      <c r="AP1663" s="45">
        <v>0</v>
      </c>
      <c r="AQ1663" s="45">
        <v>0</v>
      </c>
      <c r="AR1663" s="45">
        <v>0</v>
      </c>
      <c r="AS1663" s="45" t="s">
        <v>4445</v>
      </c>
      <c r="AT1663" s="45" t="s">
        <v>4445</v>
      </c>
      <c r="AU1663" s="45">
        <v>0.10705462884078222</v>
      </c>
      <c r="AV1663" s="10">
        <v>152.23167351619992</v>
      </c>
      <c r="AW1663" s="10">
        <v>148.40861538461539</v>
      </c>
      <c r="AX1663" s="17">
        <v>3.4169230769230778E-2</v>
      </c>
    </row>
    <row r="1664" spans="1:50" x14ac:dyDescent="0.25">
      <c r="A1664" s="22" t="s">
        <v>1672</v>
      </c>
      <c r="B1664" s="22" t="s">
        <v>3957</v>
      </c>
      <c r="C1664" s="22" t="s">
        <v>1780</v>
      </c>
      <c r="D1664" s="22">
        <v>1559</v>
      </c>
      <c r="E1664" s="22" t="s">
        <v>1781</v>
      </c>
      <c r="F1664" s="43">
        <v>0.40914099999999998</v>
      </c>
      <c r="G1664" s="43">
        <v>556.05750484025998</v>
      </c>
      <c r="H1664" s="43">
        <v>22.482954545454543</v>
      </c>
      <c r="I1664" s="9">
        <v>0</v>
      </c>
      <c r="J1664" s="9">
        <v>22.482954545454543</v>
      </c>
      <c r="K1664" s="11">
        <v>0</v>
      </c>
      <c r="L1664" s="41">
        <v>5672</v>
      </c>
      <c r="M1664" s="44">
        <v>0</v>
      </c>
      <c r="N1664" s="13">
        <v>0</v>
      </c>
      <c r="O1664" s="13">
        <v>0</v>
      </c>
      <c r="P1664" s="22">
        <v>0</v>
      </c>
      <c r="Q1664" s="22">
        <v>0</v>
      </c>
      <c r="R1664" s="14">
        <v>0</v>
      </c>
      <c r="S1664" s="22">
        <v>688</v>
      </c>
      <c r="T1664" s="22">
        <v>1</v>
      </c>
      <c r="U1664" s="22">
        <v>10312</v>
      </c>
      <c r="V1664" s="22"/>
      <c r="W1664" s="22">
        <v>1862</v>
      </c>
      <c r="X1664" s="22">
        <v>1227</v>
      </c>
      <c r="Y1664" s="14">
        <v>10312</v>
      </c>
      <c r="Z1664" s="10">
        <v>1862</v>
      </c>
      <c r="AA1664" s="22">
        <v>1227</v>
      </c>
      <c r="AB1664" s="22">
        <v>3479.02</v>
      </c>
      <c r="AC1664" s="22">
        <v>7.3578900822053454E-4</v>
      </c>
      <c r="AD1664" s="42">
        <v>2.8500000000000001E-3</v>
      </c>
      <c r="AE1664" s="22">
        <v>1717</v>
      </c>
      <c r="AF1664" s="22">
        <v>0.17083527506948898</v>
      </c>
      <c r="AG1664" s="22">
        <v>5.8908715541203097E-4</v>
      </c>
      <c r="AH1664" s="22">
        <v>0</v>
      </c>
      <c r="AI1664" s="22">
        <v>0</v>
      </c>
      <c r="AJ1664" s="22">
        <v>0</v>
      </c>
      <c r="AK1664" s="22">
        <v>0</v>
      </c>
      <c r="AL1664" s="45">
        <v>0</v>
      </c>
      <c r="AM1664" s="45">
        <v>0</v>
      </c>
      <c r="AN1664" s="45">
        <v>0</v>
      </c>
      <c r="AO1664" s="45">
        <v>0</v>
      </c>
      <c r="AP1664" s="45">
        <v>0</v>
      </c>
      <c r="AQ1664" s="45">
        <v>0</v>
      </c>
      <c r="AR1664" s="45">
        <v>0</v>
      </c>
      <c r="AS1664" s="45" t="s">
        <v>4445</v>
      </c>
      <c r="AT1664" s="45" t="s">
        <v>4445</v>
      </c>
      <c r="AU1664" s="45">
        <v>0.17083527506948898</v>
      </c>
      <c r="AV1664" s="10">
        <v>82.818296689411184</v>
      </c>
      <c r="AW1664" s="10">
        <v>82.818296689411184</v>
      </c>
      <c r="AX1664" s="17">
        <v>0</v>
      </c>
    </row>
    <row r="1665" spans="1:50" x14ac:dyDescent="0.25">
      <c r="A1665" s="22" t="s">
        <v>8</v>
      </c>
      <c r="B1665" s="22" t="s">
        <v>3946</v>
      </c>
      <c r="C1665" s="22" t="s">
        <v>27</v>
      </c>
      <c r="D1665" s="22">
        <v>7329</v>
      </c>
      <c r="E1665" s="22" t="s">
        <v>307</v>
      </c>
      <c r="F1665" s="43">
        <v>0.24013699999999999</v>
      </c>
      <c r="G1665" s="43">
        <v>215.3701265524</v>
      </c>
      <c r="H1665" s="43">
        <v>7.8126893939393938</v>
      </c>
      <c r="I1665" s="9">
        <v>0</v>
      </c>
      <c r="J1665" s="9">
        <v>7.8126893939393938</v>
      </c>
      <c r="K1665" s="11">
        <v>0</v>
      </c>
      <c r="L1665" s="41">
        <v>1333</v>
      </c>
      <c r="M1665" s="44">
        <v>0</v>
      </c>
      <c r="N1665" s="13">
        <v>0</v>
      </c>
      <c r="O1665" s="13">
        <v>0</v>
      </c>
      <c r="P1665" s="22">
        <v>0</v>
      </c>
      <c r="Q1665" s="22">
        <v>0</v>
      </c>
      <c r="R1665" s="14">
        <v>0</v>
      </c>
      <c r="S1665" s="22">
        <v>265</v>
      </c>
      <c r="T1665" s="22">
        <v>1</v>
      </c>
      <c r="U1665" s="22">
        <v>2433</v>
      </c>
      <c r="V1665" s="22"/>
      <c r="W1665" s="22">
        <v>441</v>
      </c>
      <c r="X1665" s="22">
        <v>291</v>
      </c>
      <c r="Y1665" s="14">
        <v>2433</v>
      </c>
      <c r="Z1665" s="10">
        <v>441</v>
      </c>
      <c r="AA1665" s="22">
        <v>291</v>
      </c>
      <c r="AB1665" s="22">
        <v>823.14</v>
      </c>
      <c r="AC1665" s="22">
        <v>1.1149967910780521E-3</v>
      </c>
      <c r="AD1665" s="42">
        <v>1.0200000000000001E-3</v>
      </c>
      <c r="AE1665" s="22">
        <v>1718</v>
      </c>
      <c r="AF1665" s="22">
        <v>6.7619000019275149E-2</v>
      </c>
      <c r="AG1665" s="22">
        <v>5.8799130451543604E-4</v>
      </c>
      <c r="AH1665" s="22">
        <v>0</v>
      </c>
      <c r="AI1665" s="22">
        <v>0</v>
      </c>
      <c r="AJ1665" s="22">
        <v>0</v>
      </c>
      <c r="AK1665" s="22">
        <v>0</v>
      </c>
      <c r="AL1665" s="45">
        <v>0</v>
      </c>
      <c r="AM1665" s="45">
        <v>0</v>
      </c>
      <c r="AN1665" s="45">
        <v>0</v>
      </c>
      <c r="AO1665" s="45">
        <v>0</v>
      </c>
      <c r="AP1665" s="45">
        <v>0</v>
      </c>
      <c r="AQ1665" s="45">
        <v>0</v>
      </c>
      <c r="AR1665" s="45">
        <v>0</v>
      </c>
      <c r="AS1665" s="45" t="s">
        <v>4445</v>
      </c>
      <c r="AT1665" s="45" t="s">
        <v>4445</v>
      </c>
      <c r="AU1665" s="45">
        <v>6.7619000019275149E-2</v>
      </c>
      <c r="AV1665" s="10">
        <v>56.446631596809773</v>
      </c>
      <c r="AW1665" s="10">
        <v>56.446631596809773</v>
      </c>
      <c r="AX1665" s="17">
        <v>0</v>
      </c>
    </row>
    <row r="1666" spans="1:50" x14ac:dyDescent="0.25">
      <c r="A1666" s="22" t="s">
        <v>964</v>
      </c>
      <c r="B1666" s="22" t="s">
        <v>3952</v>
      </c>
      <c r="C1666" s="22" t="s">
        <v>1178</v>
      </c>
      <c r="D1666" s="22">
        <v>5177</v>
      </c>
      <c r="E1666" s="22" t="s">
        <v>1632</v>
      </c>
      <c r="F1666" s="43">
        <v>9.3720999999999999E-2</v>
      </c>
      <c r="G1666" s="43">
        <v>119.04722908836</v>
      </c>
      <c r="H1666" s="43">
        <v>4.7049242424242426</v>
      </c>
      <c r="I1666" s="9">
        <v>0</v>
      </c>
      <c r="J1666" s="9">
        <v>4.7049242424242426</v>
      </c>
      <c r="K1666" s="11">
        <v>0</v>
      </c>
      <c r="L1666" s="41">
        <v>1801</v>
      </c>
      <c r="M1666" s="44">
        <v>0</v>
      </c>
      <c r="N1666" s="13">
        <v>0</v>
      </c>
      <c r="O1666" s="13">
        <v>0</v>
      </c>
      <c r="P1666" s="22">
        <v>0</v>
      </c>
      <c r="Q1666" s="22">
        <v>0</v>
      </c>
      <c r="R1666" s="14">
        <v>0</v>
      </c>
      <c r="S1666" s="22">
        <v>62</v>
      </c>
      <c r="T1666" s="22">
        <v>1</v>
      </c>
      <c r="U1666" s="22">
        <v>3283</v>
      </c>
      <c r="V1666" s="22"/>
      <c r="W1666" s="22">
        <v>594</v>
      </c>
      <c r="X1666" s="22">
        <v>392</v>
      </c>
      <c r="Y1666" s="14">
        <v>3283</v>
      </c>
      <c r="Z1666" s="10">
        <v>594</v>
      </c>
      <c r="AA1666" s="22">
        <v>392</v>
      </c>
      <c r="AB1666" s="22">
        <v>1109.25</v>
      </c>
      <c r="AC1666" s="22">
        <v>7.8725897879099562E-4</v>
      </c>
      <c r="AD1666" s="42">
        <v>9.7000000000000005E-4</v>
      </c>
      <c r="AE1666" s="22">
        <v>1719</v>
      </c>
      <c r="AF1666" s="22">
        <v>3.4060010138801895E-2</v>
      </c>
      <c r="AG1666" s="22">
        <v>5.8724155411727405E-4</v>
      </c>
      <c r="AH1666" s="22">
        <v>0</v>
      </c>
      <c r="AI1666" s="22">
        <v>0</v>
      </c>
      <c r="AJ1666" s="22">
        <v>0</v>
      </c>
      <c r="AK1666" s="22">
        <v>0</v>
      </c>
      <c r="AL1666" s="45">
        <v>0</v>
      </c>
      <c r="AM1666" s="45">
        <v>0</v>
      </c>
      <c r="AN1666" s="45">
        <v>0</v>
      </c>
      <c r="AO1666" s="45">
        <v>0</v>
      </c>
      <c r="AP1666" s="45">
        <v>0</v>
      </c>
      <c r="AQ1666" s="45">
        <v>0</v>
      </c>
      <c r="AR1666" s="45">
        <v>0</v>
      </c>
      <c r="AS1666" s="45" t="s">
        <v>4445</v>
      </c>
      <c r="AT1666" s="45" t="s">
        <v>4445</v>
      </c>
      <c r="AU1666" s="45">
        <v>3.4060010138801895E-2</v>
      </c>
      <c r="AV1666" s="10">
        <v>126.25070445213751</v>
      </c>
      <c r="AW1666" s="10">
        <v>126.25070445213751</v>
      </c>
      <c r="AX1666" s="17">
        <v>0</v>
      </c>
    </row>
    <row r="1667" spans="1:50" x14ac:dyDescent="0.25">
      <c r="A1667" s="22" t="s">
        <v>964</v>
      </c>
      <c r="B1667" s="22" t="s">
        <v>3948</v>
      </c>
      <c r="C1667" s="22" t="s">
        <v>1034</v>
      </c>
      <c r="D1667" s="22">
        <v>1655</v>
      </c>
      <c r="E1667" s="22" t="s">
        <v>1359</v>
      </c>
      <c r="F1667" s="43">
        <v>0.23157700000000001</v>
      </c>
      <c r="G1667" s="43">
        <v>347.65944477974</v>
      </c>
      <c r="H1667" s="43">
        <v>17.504734848484848</v>
      </c>
      <c r="I1667" s="9">
        <v>0.21439393939393941</v>
      </c>
      <c r="J1667" s="9">
        <v>17.290340909090908</v>
      </c>
      <c r="K1667" s="11">
        <v>2.6403409090909093</v>
      </c>
      <c r="L1667" s="41">
        <v>5513</v>
      </c>
      <c r="M1667" s="44">
        <v>315</v>
      </c>
      <c r="N1667" s="13">
        <v>315</v>
      </c>
      <c r="O1667" s="13">
        <v>77</v>
      </c>
      <c r="P1667" s="22">
        <v>289</v>
      </c>
      <c r="Q1667" s="22">
        <v>62</v>
      </c>
      <c r="R1667" s="14">
        <v>0</v>
      </c>
      <c r="S1667" s="22">
        <v>642</v>
      </c>
      <c r="T1667" s="22">
        <v>0.84916418717879361</v>
      </c>
      <c r="U1667" s="22">
        <v>8827</v>
      </c>
      <c r="V1667" s="22"/>
      <c r="W1667" s="22">
        <v>1852</v>
      </c>
      <c r="X1667" s="22">
        <v>1090</v>
      </c>
      <c r="Y1667" s="14">
        <v>8512</v>
      </c>
      <c r="Z1667" s="10">
        <v>1563</v>
      </c>
      <c r="AA1667" s="22">
        <v>1028</v>
      </c>
      <c r="AB1667" s="22">
        <v>2907.39</v>
      </c>
      <c r="AC1667" s="22">
        <v>6.6610300245608419E-4</v>
      </c>
      <c r="AD1667" s="42">
        <v>2.16E-3</v>
      </c>
      <c r="AE1667" s="22">
        <v>1720</v>
      </c>
      <c r="AF1667" s="22">
        <v>0.12502334256614012</v>
      </c>
      <c r="AG1667" s="22">
        <v>5.8422122694457999E-4</v>
      </c>
      <c r="AH1667" s="22">
        <v>0</v>
      </c>
      <c r="AI1667" s="22">
        <v>0</v>
      </c>
      <c r="AJ1667" s="22">
        <v>0</v>
      </c>
      <c r="AK1667" s="22">
        <v>0</v>
      </c>
      <c r="AL1667" s="45">
        <v>0</v>
      </c>
      <c r="AM1667" s="45">
        <v>0</v>
      </c>
      <c r="AN1667" s="45">
        <v>0</v>
      </c>
      <c r="AO1667" s="45">
        <v>0</v>
      </c>
      <c r="AP1667" s="45">
        <v>0</v>
      </c>
      <c r="AQ1667" s="45">
        <v>0</v>
      </c>
      <c r="AR1667" s="45">
        <v>0</v>
      </c>
      <c r="AS1667" s="45" t="s">
        <v>4445</v>
      </c>
      <c r="AT1667" s="45" t="s">
        <v>4445</v>
      </c>
      <c r="AU1667" s="45">
        <v>0.12349208561418047</v>
      </c>
      <c r="AV1667" s="10">
        <v>90.397292234892063</v>
      </c>
      <c r="AW1667" s="10">
        <v>105.79994590208277</v>
      </c>
      <c r="AX1667" s="17">
        <v>1.2247768460914257E-2</v>
      </c>
    </row>
    <row r="1668" spans="1:50" x14ac:dyDescent="0.25">
      <c r="A1668" s="22" t="s">
        <v>2906</v>
      </c>
      <c r="B1668" s="22" t="s">
        <v>3961</v>
      </c>
      <c r="C1668" s="22" t="s">
        <v>3434</v>
      </c>
      <c r="D1668" s="22">
        <v>2996</v>
      </c>
      <c r="E1668" s="22" t="s">
        <v>3547</v>
      </c>
      <c r="F1668" s="43">
        <v>0.10122200000000001</v>
      </c>
      <c r="G1668" s="43">
        <v>23.481286129400001</v>
      </c>
      <c r="H1668" s="43">
        <v>1.2196969696969699</v>
      </c>
      <c r="I1668" s="9">
        <v>0</v>
      </c>
      <c r="J1668" s="9">
        <v>1.2196969696969699</v>
      </c>
      <c r="K1668" s="11">
        <v>0</v>
      </c>
      <c r="L1668" s="41">
        <v>11</v>
      </c>
      <c r="M1668" s="44">
        <v>0</v>
      </c>
      <c r="N1668" s="13">
        <v>0</v>
      </c>
      <c r="O1668" s="13">
        <v>0</v>
      </c>
      <c r="P1668" s="22">
        <v>0</v>
      </c>
      <c r="Q1668" s="22">
        <v>0</v>
      </c>
      <c r="R1668" s="14">
        <v>0</v>
      </c>
      <c r="S1668" s="22">
        <v>21</v>
      </c>
      <c r="T1668" s="22">
        <v>1</v>
      </c>
      <c r="U1668" s="22">
        <v>32</v>
      </c>
      <c r="V1668" s="22"/>
      <c r="W1668" s="22">
        <v>8</v>
      </c>
      <c r="X1668" s="22">
        <v>6</v>
      </c>
      <c r="Y1668" s="14">
        <v>32</v>
      </c>
      <c r="Z1668" s="10">
        <v>8</v>
      </c>
      <c r="AA1668" s="22">
        <v>6</v>
      </c>
      <c r="AB1668" s="22">
        <v>13.84</v>
      </c>
      <c r="AC1668" s="22">
        <v>4.3107519512427346E-3</v>
      </c>
      <c r="AD1668" s="42">
        <v>6.9999999999999994E-5</v>
      </c>
      <c r="AE1668" s="22">
        <v>1721</v>
      </c>
      <c r="AF1668" s="22">
        <v>1.749800853317079E-3</v>
      </c>
      <c r="AG1668" s="22">
        <v>5.8326695110569305E-4</v>
      </c>
      <c r="AH1668" s="22">
        <v>0</v>
      </c>
      <c r="AI1668" s="22">
        <v>0</v>
      </c>
      <c r="AJ1668" s="22">
        <v>0</v>
      </c>
      <c r="AK1668" s="22">
        <v>0</v>
      </c>
      <c r="AL1668" s="45">
        <v>0</v>
      </c>
      <c r="AM1668" s="45">
        <v>0</v>
      </c>
      <c r="AN1668" s="45">
        <v>0</v>
      </c>
      <c r="AO1668" s="45">
        <v>0</v>
      </c>
      <c r="AP1668" s="45">
        <v>0</v>
      </c>
      <c r="AQ1668" s="45">
        <v>0</v>
      </c>
      <c r="AR1668" s="45">
        <v>0</v>
      </c>
      <c r="AS1668" s="45" t="s">
        <v>4445</v>
      </c>
      <c r="AT1668" s="45" t="s">
        <v>4445</v>
      </c>
      <c r="AU1668" s="45">
        <v>1.7498008533170792E-3</v>
      </c>
      <c r="AV1668" s="10">
        <v>6.5590062111801233</v>
      </c>
      <c r="AW1668" s="10">
        <v>6.5590062111801233</v>
      </c>
      <c r="AX1668" s="17">
        <v>0</v>
      </c>
    </row>
    <row r="1669" spans="1:50" x14ac:dyDescent="0.25">
      <c r="A1669" s="22" t="s">
        <v>1672</v>
      </c>
      <c r="B1669" s="22" t="s">
        <v>3947</v>
      </c>
      <c r="C1669" s="22" t="s">
        <v>1838</v>
      </c>
      <c r="D1669" s="22">
        <v>8841</v>
      </c>
      <c r="E1669" s="22" t="s">
        <v>2106</v>
      </c>
      <c r="F1669" s="43">
        <v>1.2791E-2</v>
      </c>
      <c r="G1669" s="43">
        <v>29.96470513469</v>
      </c>
      <c r="H1669" s="43">
        <v>1.5702651515151516</v>
      </c>
      <c r="I1669" s="9">
        <v>1.4755681818181818</v>
      </c>
      <c r="J1669" s="9">
        <v>9.4696969696969696E-2</v>
      </c>
      <c r="K1669" s="11">
        <v>1.5702651515151516</v>
      </c>
      <c r="L1669" s="41">
        <v>36</v>
      </c>
      <c r="M1669" s="44">
        <v>102</v>
      </c>
      <c r="N1669" s="13">
        <v>4</v>
      </c>
      <c r="O1669" s="13">
        <v>4</v>
      </c>
      <c r="P1669" s="22">
        <v>4</v>
      </c>
      <c r="Q1669" s="22">
        <v>4</v>
      </c>
      <c r="R1669" s="14">
        <v>0</v>
      </c>
      <c r="S1669" s="22">
        <v>31</v>
      </c>
      <c r="T1669" s="22">
        <v>0</v>
      </c>
      <c r="U1669" s="22">
        <v>102</v>
      </c>
      <c r="V1669" s="22"/>
      <c r="W1669" s="22">
        <v>4</v>
      </c>
      <c r="X1669" s="22">
        <v>4</v>
      </c>
      <c r="Y1669" s="14">
        <v>0</v>
      </c>
      <c r="Z1669" s="10">
        <v>0</v>
      </c>
      <c r="AA1669" s="22">
        <v>0</v>
      </c>
      <c r="AB1669" s="22">
        <v>0</v>
      </c>
      <c r="AC1669" s="22">
        <v>4.2686887598276143E-4</v>
      </c>
      <c r="AD1669" s="42">
        <v>0</v>
      </c>
      <c r="AE1669" s="22">
        <v>1722</v>
      </c>
      <c r="AF1669" s="22">
        <v>7.4879582795256468E-3</v>
      </c>
      <c r="AG1669" s="22">
        <v>5.7599679073274204E-4</v>
      </c>
      <c r="AH1669" s="22">
        <v>1</v>
      </c>
      <c r="AI1669" s="22">
        <v>0</v>
      </c>
      <c r="AJ1669" s="22">
        <v>0</v>
      </c>
      <c r="AK1669" s="22">
        <v>0</v>
      </c>
      <c r="AL1669" s="45">
        <v>0</v>
      </c>
      <c r="AM1669" s="45">
        <v>0</v>
      </c>
      <c r="AN1669" s="45">
        <v>0</v>
      </c>
      <c r="AO1669" s="45">
        <v>0</v>
      </c>
      <c r="AP1669" s="45">
        <v>0</v>
      </c>
      <c r="AQ1669" s="45">
        <v>0</v>
      </c>
      <c r="AR1669" s="45">
        <v>0</v>
      </c>
      <c r="AS1669" s="45" t="s">
        <v>4445</v>
      </c>
      <c r="AT1669" s="45" t="s">
        <v>4445</v>
      </c>
      <c r="AU1669" s="45">
        <v>4.5157147988937683E-4</v>
      </c>
      <c r="AV1669" s="10">
        <v>0</v>
      </c>
      <c r="AW1669" s="10">
        <v>2.5473404896876128</v>
      </c>
      <c r="AX1669" s="17">
        <v>0.93969364371004704</v>
      </c>
    </row>
    <row r="1670" spans="1:50" x14ac:dyDescent="0.25">
      <c r="A1670" s="22" t="s">
        <v>964</v>
      </c>
      <c r="B1670" s="22" t="s">
        <v>3948</v>
      </c>
      <c r="C1670" s="22" t="s">
        <v>1541</v>
      </c>
      <c r="D1670" s="22">
        <v>7174</v>
      </c>
      <c r="E1670" s="22" t="s">
        <v>1605</v>
      </c>
      <c r="F1670" s="43">
        <v>0.42609000000000002</v>
      </c>
      <c r="G1670" s="43">
        <v>176.19443076175</v>
      </c>
      <c r="H1670" s="43">
        <v>6.3215909090909088</v>
      </c>
      <c r="I1670" s="9">
        <v>4.2965909090909093</v>
      </c>
      <c r="J1670" s="9">
        <v>2.0251893939393941</v>
      </c>
      <c r="K1670" s="11">
        <v>6.3215909090909088</v>
      </c>
      <c r="L1670" s="41">
        <v>2411</v>
      </c>
      <c r="M1670" s="44">
        <v>5085</v>
      </c>
      <c r="N1670" s="13">
        <v>1220</v>
      </c>
      <c r="O1670" s="13">
        <v>750</v>
      </c>
      <c r="P1670" s="22">
        <v>779</v>
      </c>
      <c r="Q1670" s="22">
        <v>495</v>
      </c>
      <c r="R1670" s="14">
        <v>0</v>
      </c>
      <c r="S1670" s="22">
        <v>153</v>
      </c>
      <c r="T1670" s="22">
        <v>0</v>
      </c>
      <c r="U1670" s="22">
        <v>5085</v>
      </c>
      <c r="V1670" s="22"/>
      <c r="W1670" s="22">
        <v>1220</v>
      </c>
      <c r="X1670" s="22">
        <v>750</v>
      </c>
      <c r="Y1670" s="14">
        <v>0</v>
      </c>
      <c r="Z1670" s="10">
        <v>441</v>
      </c>
      <c r="AA1670" s="22">
        <v>255</v>
      </c>
      <c r="AB1670" s="22">
        <v>604.16999999999996</v>
      </c>
      <c r="AC1670" s="22">
        <v>2.4182943703604269E-3</v>
      </c>
      <c r="AD1670" s="42">
        <v>2.2200000000000002E-3</v>
      </c>
      <c r="AE1670" s="22">
        <v>1723</v>
      </c>
      <c r="AF1670" s="22">
        <v>1.4380141525617975E-2</v>
      </c>
      <c r="AG1670" s="22">
        <v>5.7520566102471898E-4</v>
      </c>
      <c r="AH1670" s="22">
        <v>0</v>
      </c>
      <c r="AI1670" s="22">
        <v>0</v>
      </c>
      <c r="AJ1670" s="22">
        <v>0</v>
      </c>
      <c r="AK1670" s="22">
        <v>0</v>
      </c>
      <c r="AL1670" s="45">
        <v>0</v>
      </c>
      <c r="AM1670" s="45">
        <v>0</v>
      </c>
      <c r="AN1670" s="45">
        <v>0</v>
      </c>
      <c r="AO1670" s="45">
        <v>0</v>
      </c>
      <c r="AP1670" s="45">
        <v>0</v>
      </c>
      <c r="AQ1670" s="45">
        <v>0</v>
      </c>
      <c r="AR1670" s="45">
        <v>0</v>
      </c>
      <c r="AS1670" s="45" t="s">
        <v>4445</v>
      </c>
      <c r="AT1670" s="45" t="s">
        <v>4445</v>
      </c>
      <c r="AU1670" s="45">
        <v>4.6068324445273246E-3</v>
      </c>
      <c r="AV1670" s="10">
        <v>217.75741139062936</v>
      </c>
      <c r="AW1670" s="10">
        <v>192.98939421175626</v>
      </c>
      <c r="AX1670" s="17">
        <v>0.67966924321409317</v>
      </c>
    </row>
    <row r="1671" spans="1:50" x14ac:dyDescent="0.25">
      <c r="A1671" s="22" t="s">
        <v>2195</v>
      </c>
      <c r="B1671" s="22" t="s">
        <v>3960</v>
      </c>
      <c r="C1671" s="22" t="s">
        <v>2395</v>
      </c>
      <c r="D1671" s="22">
        <v>2897</v>
      </c>
      <c r="E1671" s="22" t="s">
        <v>2396</v>
      </c>
      <c r="F1671" s="43">
        <v>0.10807700000000001</v>
      </c>
      <c r="G1671" s="43">
        <v>63.317579773490003</v>
      </c>
      <c r="H1671" s="43">
        <v>3.3810606060606063</v>
      </c>
      <c r="I1671" s="9">
        <v>0</v>
      </c>
      <c r="J1671" s="9">
        <v>3.3810606060606063</v>
      </c>
      <c r="K1671" s="11">
        <v>0</v>
      </c>
      <c r="L1671" s="41">
        <v>45</v>
      </c>
      <c r="M1671" s="44">
        <v>0</v>
      </c>
      <c r="N1671" s="13">
        <v>0</v>
      </c>
      <c r="O1671" s="13">
        <v>0</v>
      </c>
      <c r="P1671" s="22">
        <v>0</v>
      </c>
      <c r="Q1671" s="22">
        <v>0</v>
      </c>
      <c r="R1671" s="14">
        <v>0</v>
      </c>
      <c r="S1671" s="22">
        <v>48</v>
      </c>
      <c r="T1671" s="22">
        <v>1</v>
      </c>
      <c r="U1671" s="22">
        <v>94</v>
      </c>
      <c r="V1671" s="22"/>
      <c r="W1671" s="22">
        <v>19</v>
      </c>
      <c r="X1671" s="22">
        <v>13</v>
      </c>
      <c r="Y1671" s="14">
        <v>94</v>
      </c>
      <c r="Z1671" s="10">
        <v>19</v>
      </c>
      <c r="AA1671" s="22">
        <v>13</v>
      </c>
      <c r="AB1671" s="22">
        <v>34.49</v>
      </c>
      <c r="AC1671" s="22">
        <v>1.7069035232652719E-3</v>
      </c>
      <c r="AD1671" s="42">
        <v>6.9999999999999994E-5</v>
      </c>
      <c r="AE1671" s="22">
        <v>1724</v>
      </c>
      <c r="AF1671" s="22">
        <v>4.5734025130214082E-3</v>
      </c>
      <c r="AG1671" s="22">
        <v>5.7167531412767602E-4</v>
      </c>
      <c r="AH1671" s="22">
        <v>0</v>
      </c>
      <c r="AI1671" s="22">
        <v>0</v>
      </c>
      <c r="AJ1671" s="22">
        <v>0</v>
      </c>
      <c r="AK1671" s="22">
        <v>0</v>
      </c>
      <c r="AL1671" s="45">
        <v>0</v>
      </c>
      <c r="AM1671" s="45">
        <v>0</v>
      </c>
      <c r="AN1671" s="45">
        <v>0</v>
      </c>
      <c r="AO1671" s="45">
        <v>0</v>
      </c>
      <c r="AP1671" s="45">
        <v>0</v>
      </c>
      <c r="AQ1671" s="45">
        <v>0</v>
      </c>
      <c r="AR1671" s="45">
        <v>0</v>
      </c>
      <c r="AS1671" s="45" t="s">
        <v>4445</v>
      </c>
      <c r="AT1671" s="45" t="s">
        <v>4445</v>
      </c>
      <c r="AU1671" s="45">
        <v>4.5734025130214082E-3</v>
      </c>
      <c r="AV1671" s="10">
        <v>5.6195384270669946</v>
      </c>
      <c r="AW1671" s="10">
        <v>5.6195384270669946</v>
      </c>
      <c r="AX1671" s="17">
        <v>0</v>
      </c>
    </row>
    <row r="1672" spans="1:50" x14ac:dyDescent="0.25">
      <c r="A1672" s="22" t="s">
        <v>539</v>
      </c>
      <c r="B1672" s="22" t="s">
        <v>3949</v>
      </c>
      <c r="C1672" s="22" t="s">
        <v>916</v>
      </c>
      <c r="D1672" s="22">
        <v>8574</v>
      </c>
      <c r="E1672" s="22" t="s">
        <v>917</v>
      </c>
      <c r="F1672" s="43">
        <v>5.7923000000000002E-2</v>
      </c>
      <c r="G1672" s="43">
        <v>87.288880819799999</v>
      </c>
      <c r="H1672" s="43">
        <v>4.1416666666666666</v>
      </c>
      <c r="I1672" s="9">
        <v>0</v>
      </c>
      <c r="J1672" s="9">
        <v>4.1416666666666666</v>
      </c>
      <c r="K1672" s="11">
        <v>0</v>
      </c>
      <c r="L1672" s="41">
        <v>688</v>
      </c>
      <c r="M1672" s="44">
        <v>0</v>
      </c>
      <c r="N1672" s="13">
        <v>0</v>
      </c>
      <c r="O1672" s="13">
        <v>0</v>
      </c>
      <c r="P1672" s="22">
        <v>0</v>
      </c>
      <c r="Q1672" s="22">
        <v>0</v>
      </c>
      <c r="R1672" s="14">
        <v>0</v>
      </c>
      <c r="S1672" s="22">
        <v>111</v>
      </c>
      <c r="T1672" s="22">
        <v>1</v>
      </c>
      <c r="U1672" s="22">
        <v>1262</v>
      </c>
      <c r="V1672" s="22"/>
      <c r="W1672" s="22">
        <v>230</v>
      </c>
      <c r="X1672" s="22">
        <v>152</v>
      </c>
      <c r="Y1672" s="14">
        <v>1262</v>
      </c>
      <c r="Z1672" s="10">
        <v>230</v>
      </c>
      <c r="AA1672" s="22">
        <v>152</v>
      </c>
      <c r="AB1672" s="22">
        <v>428.68</v>
      </c>
      <c r="AC1672" s="22">
        <v>6.6357821816477168E-4</v>
      </c>
      <c r="AD1672" s="42">
        <v>3.2000000000000003E-4</v>
      </c>
      <c r="AE1672" s="22">
        <v>1725</v>
      </c>
      <c r="AF1672" s="22">
        <v>4.7932687513188403E-2</v>
      </c>
      <c r="AG1672" s="22">
        <v>5.7062723229986195E-4</v>
      </c>
      <c r="AH1672" s="22">
        <v>0</v>
      </c>
      <c r="AI1672" s="22">
        <v>0</v>
      </c>
      <c r="AJ1672" s="22">
        <v>0</v>
      </c>
      <c r="AK1672" s="22">
        <v>0</v>
      </c>
      <c r="AL1672" s="45">
        <v>0</v>
      </c>
      <c r="AM1672" s="45">
        <v>0</v>
      </c>
      <c r="AN1672" s="45">
        <v>0</v>
      </c>
      <c r="AO1672" s="45">
        <v>0</v>
      </c>
      <c r="AP1672" s="45">
        <v>0</v>
      </c>
      <c r="AQ1672" s="45">
        <v>0</v>
      </c>
      <c r="AR1672" s="45">
        <v>0</v>
      </c>
      <c r="AS1672" s="45" t="s">
        <v>4445</v>
      </c>
      <c r="AT1672" s="45" t="s">
        <v>4445</v>
      </c>
      <c r="AU1672" s="45">
        <v>4.7932687513188403E-2</v>
      </c>
      <c r="AV1672" s="10">
        <v>55.533199195171029</v>
      </c>
      <c r="AW1672" s="10">
        <v>55.533199195171029</v>
      </c>
      <c r="AX1672" s="17">
        <v>0</v>
      </c>
    </row>
    <row r="1673" spans="1:50" x14ac:dyDescent="0.25">
      <c r="A1673" s="22" t="s">
        <v>1672</v>
      </c>
      <c r="B1673" s="22" t="s">
        <v>3957</v>
      </c>
      <c r="C1673" s="22" t="s">
        <v>1773</v>
      </c>
      <c r="D1673" s="22">
        <v>5012</v>
      </c>
      <c r="E1673" s="22" t="s">
        <v>1888</v>
      </c>
      <c r="F1673" s="43">
        <v>1.400482</v>
      </c>
      <c r="G1673" s="43">
        <v>881.25083120650004</v>
      </c>
      <c r="H1673" s="43">
        <v>37.752462121212119</v>
      </c>
      <c r="I1673" s="9">
        <v>0</v>
      </c>
      <c r="J1673" s="9">
        <v>37.752462121212119</v>
      </c>
      <c r="K1673" s="11">
        <v>0</v>
      </c>
      <c r="L1673" s="41">
        <v>2362</v>
      </c>
      <c r="M1673" s="44">
        <v>0</v>
      </c>
      <c r="N1673" s="13">
        <v>0</v>
      </c>
      <c r="O1673" s="13">
        <v>0</v>
      </c>
      <c r="P1673" s="22">
        <v>0</v>
      </c>
      <c r="Q1673" s="22">
        <v>0</v>
      </c>
      <c r="R1673" s="14">
        <v>0</v>
      </c>
      <c r="S1673" s="22">
        <v>1028</v>
      </c>
      <c r="T1673" s="22">
        <v>1</v>
      </c>
      <c r="U1673" s="22">
        <v>4302</v>
      </c>
      <c r="V1673" s="22"/>
      <c r="W1673" s="22">
        <v>778</v>
      </c>
      <c r="X1673" s="22">
        <v>513</v>
      </c>
      <c r="Y1673" s="14">
        <v>4302</v>
      </c>
      <c r="Z1673" s="10">
        <v>778</v>
      </c>
      <c r="AA1673" s="22">
        <v>513</v>
      </c>
      <c r="AB1673" s="22">
        <v>1453.04</v>
      </c>
      <c r="AC1673" s="22">
        <v>1.5891979336718838E-3</v>
      </c>
      <c r="AD1673" s="42">
        <v>2.5699999999999998E-3</v>
      </c>
      <c r="AE1673" s="22">
        <v>1726</v>
      </c>
      <c r="AF1673" s="22">
        <v>0.22331528916336224</v>
      </c>
      <c r="AG1673" s="22">
        <v>5.6968186011061798E-4</v>
      </c>
      <c r="AH1673" s="22">
        <v>0</v>
      </c>
      <c r="AI1673" s="22">
        <v>0</v>
      </c>
      <c r="AJ1673" s="22">
        <v>0</v>
      </c>
      <c r="AK1673" s="22">
        <v>0</v>
      </c>
      <c r="AL1673" s="45">
        <v>0</v>
      </c>
      <c r="AM1673" s="45">
        <v>0</v>
      </c>
      <c r="AN1673" s="45">
        <v>0</v>
      </c>
      <c r="AO1673" s="45">
        <v>0</v>
      </c>
      <c r="AP1673" s="45">
        <v>0</v>
      </c>
      <c r="AQ1673" s="45">
        <v>0</v>
      </c>
      <c r="AR1673" s="45">
        <v>0</v>
      </c>
      <c r="AS1673" s="45" t="s">
        <v>4445</v>
      </c>
      <c r="AT1673" s="45" t="s">
        <v>4445</v>
      </c>
      <c r="AU1673" s="45">
        <v>0.22331528916336224</v>
      </c>
      <c r="AV1673" s="10">
        <v>20.607927438005749</v>
      </c>
      <c r="AW1673" s="10">
        <v>20.607927438005749</v>
      </c>
      <c r="AX1673" s="17">
        <v>0</v>
      </c>
    </row>
    <row r="1674" spans="1:50" x14ac:dyDescent="0.25">
      <c r="A1674" s="22" t="s">
        <v>964</v>
      </c>
      <c r="B1674" s="22" t="s">
        <v>3948</v>
      </c>
      <c r="C1674" s="22" t="s">
        <v>1182</v>
      </c>
      <c r="D1674" s="22">
        <v>3962</v>
      </c>
      <c r="E1674" s="22" t="s">
        <v>1487</v>
      </c>
      <c r="F1674" s="43">
        <v>0.18867700000000001</v>
      </c>
      <c r="G1674" s="43">
        <v>116.21143373711</v>
      </c>
      <c r="H1674" s="43">
        <v>6.395833333333333</v>
      </c>
      <c r="I1674" s="9">
        <v>0</v>
      </c>
      <c r="J1674" s="9">
        <v>6.395833333333333</v>
      </c>
      <c r="K1674" s="11">
        <v>0</v>
      </c>
      <c r="L1674" s="41">
        <v>674</v>
      </c>
      <c r="M1674" s="44">
        <v>0</v>
      </c>
      <c r="N1674" s="13">
        <v>0</v>
      </c>
      <c r="O1674" s="13">
        <v>0</v>
      </c>
      <c r="P1674" s="22">
        <v>0</v>
      </c>
      <c r="Q1674" s="22">
        <v>0</v>
      </c>
      <c r="R1674" s="14">
        <v>0</v>
      </c>
      <c r="S1674" s="22">
        <v>160</v>
      </c>
      <c r="T1674" s="22">
        <v>1</v>
      </c>
      <c r="U1674" s="22">
        <v>1236</v>
      </c>
      <c r="V1674" s="22"/>
      <c r="W1674" s="22">
        <v>225</v>
      </c>
      <c r="X1674" s="22">
        <v>149</v>
      </c>
      <c r="Y1674" s="14">
        <v>1236</v>
      </c>
      <c r="Z1674" s="10">
        <v>225</v>
      </c>
      <c r="AA1674" s="22">
        <v>149</v>
      </c>
      <c r="AB1674" s="22">
        <v>419.49</v>
      </c>
      <c r="AC1674" s="22">
        <v>1.6235665797465285E-3</v>
      </c>
      <c r="AD1674" s="42">
        <v>7.6000000000000004E-4</v>
      </c>
      <c r="AE1674" s="22">
        <v>1727</v>
      </c>
      <c r="AF1674" s="22">
        <v>4.0363256564413245E-2</v>
      </c>
      <c r="AG1674" s="22">
        <v>5.6849657132976403E-4</v>
      </c>
      <c r="AH1674" s="22">
        <v>0</v>
      </c>
      <c r="AI1674" s="22">
        <v>0</v>
      </c>
      <c r="AJ1674" s="22">
        <v>0</v>
      </c>
      <c r="AK1674" s="22">
        <v>0</v>
      </c>
      <c r="AL1674" s="45">
        <v>0</v>
      </c>
      <c r="AM1674" s="45">
        <v>0</v>
      </c>
      <c r="AN1674" s="45">
        <v>0</v>
      </c>
      <c r="AO1674" s="45">
        <v>0</v>
      </c>
      <c r="AP1674" s="45">
        <v>0</v>
      </c>
      <c r="AQ1674" s="45">
        <v>0</v>
      </c>
      <c r="AR1674" s="45">
        <v>0</v>
      </c>
      <c r="AS1674" s="45" t="s">
        <v>4445</v>
      </c>
      <c r="AT1674" s="45" t="s">
        <v>4445</v>
      </c>
      <c r="AU1674" s="45">
        <v>4.0363256564413245E-2</v>
      </c>
      <c r="AV1674" s="10">
        <v>35.179153094462542</v>
      </c>
      <c r="AW1674" s="10">
        <v>35.179153094462542</v>
      </c>
      <c r="AX1674" s="17">
        <v>0</v>
      </c>
    </row>
    <row r="1675" spans="1:50" x14ac:dyDescent="0.25">
      <c r="A1675" s="22" t="s">
        <v>2195</v>
      </c>
      <c r="B1675" s="22" t="s">
        <v>3962</v>
      </c>
      <c r="C1675" s="22" t="s">
        <v>2378</v>
      </c>
      <c r="D1675" s="22">
        <v>1855</v>
      </c>
      <c r="E1675" s="22" t="s">
        <v>2417</v>
      </c>
      <c r="F1675" s="43">
        <v>0.228072</v>
      </c>
      <c r="G1675" s="43">
        <v>346.07696261608999</v>
      </c>
      <c r="H1675" s="43">
        <v>14.329166666666667</v>
      </c>
      <c r="I1675" s="9">
        <v>0</v>
      </c>
      <c r="J1675" s="9">
        <v>14.329166666666667</v>
      </c>
      <c r="K1675" s="11">
        <v>0</v>
      </c>
      <c r="L1675" s="41">
        <v>4465</v>
      </c>
      <c r="M1675" s="44">
        <v>0</v>
      </c>
      <c r="N1675" s="13">
        <v>0</v>
      </c>
      <c r="O1675" s="13">
        <v>0</v>
      </c>
      <c r="P1675" s="22">
        <v>0</v>
      </c>
      <c r="Q1675" s="22">
        <v>0</v>
      </c>
      <c r="R1675" s="14">
        <v>0</v>
      </c>
      <c r="S1675" s="22">
        <v>335</v>
      </c>
      <c r="T1675" s="22">
        <v>1</v>
      </c>
      <c r="U1675" s="22">
        <v>8121</v>
      </c>
      <c r="V1675" s="22"/>
      <c r="W1675" s="22">
        <v>1467</v>
      </c>
      <c r="X1675" s="22">
        <v>967</v>
      </c>
      <c r="Y1675" s="14">
        <v>8121</v>
      </c>
      <c r="Z1675" s="10">
        <v>1467</v>
      </c>
      <c r="AA1675" s="22">
        <v>967</v>
      </c>
      <c r="AB1675" s="22">
        <v>2740.68</v>
      </c>
      <c r="AC1675" s="22">
        <v>6.5902104051058944E-4</v>
      </c>
      <c r="AD1675" s="42">
        <v>2.0100000000000001E-3</v>
      </c>
      <c r="AE1675" s="22">
        <v>1728</v>
      </c>
      <c r="AF1675" s="22">
        <v>0.12038109248678133</v>
      </c>
      <c r="AG1675" s="22">
        <v>5.6516944829474803E-4</v>
      </c>
      <c r="AH1675" s="22">
        <v>0</v>
      </c>
      <c r="AI1675" s="22">
        <v>0</v>
      </c>
      <c r="AJ1675" s="22">
        <v>0</v>
      </c>
      <c r="AK1675" s="22">
        <v>0</v>
      </c>
      <c r="AL1675" s="45">
        <v>0</v>
      </c>
      <c r="AM1675" s="45">
        <v>0</v>
      </c>
      <c r="AN1675" s="45">
        <v>0</v>
      </c>
      <c r="AO1675" s="45">
        <v>0</v>
      </c>
      <c r="AP1675" s="45">
        <v>0</v>
      </c>
      <c r="AQ1675" s="45">
        <v>0</v>
      </c>
      <c r="AR1675" s="45">
        <v>0</v>
      </c>
      <c r="AS1675" s="45" t="s">
        <v>4445</v>
      </c>
      <c r="AT1675" s="45" t="s">
        <v>4445</v>
      </c>
      <c r="AU1675" s="45">
        <v>0.12038109248678133</v>
      </c>
      <c r="AV1675" s="10">
        <v>102.37859842977609</v>
      </c>
      <c r="AW1675" s="10">
        <v>102.37859842977609</v>
      </c>
      <c r="AX1675" s="17">
        <v>0</v>
      </c>
    </row>
    <row r="1676" spans="1:50" x14ac:dyDescent="0.25">
      <c r="A1676" s="22" t="s">
        <v>2906</v>
      </c>
      <c r="B1676" s="22" t="s">
        <v>3954</v>
      </c>
      <c r="C1676" s="22" t="s">
        <v>3063</v>
      </c>
      <c r="D1676" s="22">
        <v>1861</v>
      </c>
      <c r="E1676" s="22" t="s">
        <v>3093</v>
      </c>
      <c r="F1676" s="43">
        <v>4.3040000000000002E-2</v>
      </c>
      <c r="G1676" s="43">
        <v>75.452807281890003</v>
      </c>
      <c r="H1676" s="43">
        <v>4.5270833333333336</v>
      </c>
      <c r="I1676" s="9">
        <v>0</v>
      </c>
      <c r="J1676" s="9">
        <v>4.5270833333333336</v>
      </c>
      <c r="K1676" s="11">
        <v>0</v>
      </c>
      <c r="L1676" s="41">
        <v>1789</v>
      </c>
      <c r="M1676" s="44">
        <v>0</v>
      </c>
      <c r="N1676" s="13">
        <v>0</v>
      </c>
      <c r="O1676" s="13">
        <v>0</v>
      </c>
      <c r="P1676" s="22">
        <v>0</v>
      </c>
      <c r="Q1676" s="22">
        <v>0</v>
      </c>
      <c r="R1676" s="14">
        <v>0</v>
      </c>
      <c r="S1676" s="22">
        <v>117</v>
      </c>
      <c r="T1676" s="22">
        <v>1</v>
      </c>
      <c r="U1676" s="22">
        <v>3261</v>
      </c>
      <c r="V1676" s="22"/>
      <c r="W1676" s="22">
        <v>590</v>
      </c>
      <c r="X1676" s="22">
        <v>390</v>
      </c>
      <c r="Y1676" s="14">
        <v>3261</v>
      </c>
      <c r="Z1676" s="10">
        <v>590</v>
      </c>
      <c r="AA1676" s="22">
        <v>390</v>
      </c>
      <c r="AB1676" s="22">
        <v>1101.79</v>
      </c>
      <c r="AC1676" s="22">
        <v>5.7042277882655209E-4</v>
      </c>
      <c r="AD1676" s="42">
        <v>6.9999999999999999E-4</v>
      </c>
      <c r="AE1676" s="22">
        <v>1729</v>
      </c>
      <c r="AF1676" s="22">
        <v>2.7680737921334013E-2</v>
      </c>
      <c r="AG1676" s="22">
        <v>5.6491301880273498E-4</v>
      </c>
      <c r="AH1676" s="22">
        <v>0</v>
      </c>
      <c r="AI1676" s="22">
        <v>0</v>
      </c>
      <c r="AJ1676" s="22">
        <v>0</v>
      </c>
      <c r="AK1676" s="22">
        <v>0</v>
      </c>
      <c r="AL1676" s="45">
        <v>0</v>
      </c>
      <c r="AM1676" s="45">
        <v>0</v>
      </c>
      <c r="AN1676" s="45">
        <v>0</v>
      </c>
      <c r="AO1676" s="45">
        <v>0</v>
      </c>
      <c r="AP1676" s="45">
        <v>0</v>
      </c>
      <c r="AQ1676" s="45">
        <v>0</v>
      </c>
      <c r="AR1676" s="45">
        <v>0</v>
      </c>
      <c r="AS1676" s="45" t="s">
        <v>4445</v>
      </c>
      <c r="AT1676" s="45" t="s">
        <v>4445</v>
      </c>
      <c r="AU1676" s="45">
        <v>2.7680737921334009E-2</v>
      </c>
      <c r="AV1676" s="10">
        <v>130.32673722963645</v>
      </c>
      <c r="AW1676" s="10">
        <v>130.32673722963645</v>
      </c>
      <c r="AX1676" s="17">
        <v>0</v>
      </c>
    </row>
    <row r="1677" spans="1:50" x14ac:dyDescent="0.25">
      <c r="A1677" s="22" t="s">
        <v>964</v>
      </c>
      <c r="B1677" s="22" t="s">
        <v>3948</v>
      </c>
      <c r="C1677" s="22" t="s">
        <v>1139</v>
      </c>
      <c r="D1677" s="22">
        <v>3304</v>
      </c>
      <c r="E1677" s="22" t="s">
        <v>1140</v>
      </c>
      <c r="F1677" s="43">
        <v>7.8700000000000003E-3</v>
      </c>
      <c r="G1677" s="43">
        <v>94.654809617059996</v>
      </c>
      <c r="H1677" s="43">
        <v>4.7823863636363635</v>
      </c>
      <c r="I1677" s="9">
        <v>0</v>
      </c>
      <c r="J1677" s="9">
        <v>4.7823863636363635</v>
      </c>
      <c r="K1677" s="11">
        <v>0</v>
      </c>
      <c r="L1677" s="41">
        <v>465</v>
      </c>
      <c r="M1677" s="44">
        <v>0</v>
      </c>
      <c r="N1677" s="13">
        <v>0</v>
      </c>
      <c r="O1677" s="13">
        <v>0</v>
      </c>
      <c r="P1677" s="22">
        <v>0</v>
      </c>
      <c r="Q1677" s="22">
        <v>0</v>
      </c>
      <c r="R1677" s="14">
        <v>0</v>
      </c>
      <c r="S1677" s="22">
        <v>142</v>
      </c>
      <c r="T1677" s="22">
        <v>1</v>
      </c>
      <c r="U1677" s="22">
        <v>857</v>
      </c>
      <c r="V1677" s="22"/>
      <c r="W1677" s="22">
        <v>156</v>
      </c>
      <c r="X1677" s="22">
        <v>104</v>
      </c>
      <c r="Y1677" s="14">
        <v>857</v>
      </c>
      <c r="Z1677" s="10">
        <v>156</v>
      </c>
      <c r="AA1677" s="22">
        <v>104</v>
      </c>
      <c r="AB1677" s="22">
        <v>290.85000000000002</v>
      </c>
      <c r="AC1677" s="22">
        <v>8.3144216673608528E-5</v>
      </c>
      <c r="AD1677" s="42">
        <v>3.0000000000000001E-5</v>
      </c>
      <c r="AE1677" s="22">
        <v>1730</v>
      </c>
      <c r="AF1677" s="22">
        <v>2.839804415040233E-2</v>
      </c>
      <c r="AG1677" s="22">
        <v>5.5682439510592804E-4</v>
      </c>
      <c r="AH1677" s="22">
        <v>0</v>
      </c>
      <c r="AI1677" s="22">
        <v>0</v>
      </c>
      <c r="AJ1677" s="22">
        <v>0</v>
      </c>
      <c r="AK1677" s="22">
        <v>0</v>
      </c>
      <c r="AL1677" s="45">
        <v>0</v>
      </c>
      <c r="AM1677" s="45">
        <v>0</v>
      </c>
      <c r="AN1677" s="45">
        <v>0</v>
      </c>
      <c r="AO1677" s="45">
        <v>0</v>
      </c>
      <c r="AP1677" s="45">
        <v>0</v>
      </c>
      <c r="AQ1677" s="45">
        <v>0</v>
      </c>
      <c r="AR1677" s="45">
        <v>0</v>
      </c>
      <c r="AS1677" s="45" t="s">
        <v>4445</v>
      </c>
      <c r="AT1677" s="45" t="s">
        <v>4445</v>
      </c>
      <c r="AU1677" s="45">
        <v>2.8398044150402334E-2</v>
      </c>
      <c r="AV1677" s="10">
        <v>32.619698229773078</v>
      </c>
      <c r="AW1677" s="10">
        <v>32.619698229773078</v>
      </c>
      <c r="AX1677" s="17">
        <v>0</v>
      </c>
    </row>
    <row r="1678" spans="1:50" x14ac:dyDescent="0.25">
      <c r="A1678" s="22" t="s">
        <v>964</v>
      </c>
      <c r="B1678" s="22" t="s">
        <v>3952</v>
      </c>
      <c r="C1678" s="22" t="s">
        <v>1039</v>
      </c>
      <c r="D1678" s="22">
        <v>6026</v>
      </c>
      <c r="E1678" s="22" t="s">
        <v>1103</v>
      </c>
      <c r="F1678" s="43">
        <v>3.9416E-2</v>
      </c>
      <c r="G1678" s="43">
        <v>88.2758013065</v>
      </c>
      <c r="H1678" s="43">
        <v>4.1875</v>
      </c>
      <c r="I1678" s="9">
        <v>0</v>
      </c>
      <c r="J1678" s="9">
        <v>4.1875</v>
      </c>
      <c r="K1678" s="11">
        <v>2.09375</v>
      </c>
      <c r="L1678" s="41">
        <v>2262</v>
      </c>
      <c r="M1678" s="44">
        <v>14</v>
      </c>
      <c r="N1678" s="13">
        <v>12</v>
      </c>
      <c r="O1678" s="13">
        <v>3</v>
      </c>
      <c r="P1678" s="22">
        <v>0</v>
      </c>
      <c r="Q1678" s="22">
        <v>0</v>
      </c>
      <c r="R1678" s="14">
        <v>0</v>
      </c>
      <c r="S1678" s="22">
        <v>254</v>
      </c>
      <c r="T1678" s="22">
        <v>0.5</v>
      </c>
      <c r="U1678" s="22">
        <v>2074</v>
      </c>
      <c r="V1678" s="22"/>
      <c r="W1678" s="22">
        <v>385</v>
      </c>
      <c r="X1678" s="22">
        <v>249</v>
      </c>
      <c r="Y1678" s="14">
        <v>2060</v>
      </c>
      <c r="Z1678" s="10">
        <v>385</v>
      </c>
      <c r="AA1678" s="22">
        <v>249</v>
      </c>
      <c r="AB1678" s="22">
        <v>712.85</v>
      </c>
      <c r="AC1678" s="22">
        <v>4.465096823436899E-4</v>
      </c>
      <c r="AD1678" s="42">
        <v>3.6000000000000002E-4</v>
      </c>
      <c r="AE1678" s="22">
        <v>1731</v>
      </c>
      <c r="AF1678" s="22">
        <v>4.8804075599237634E-2</v>
      </c>
      <c r="AG1678" s="22">
        <v>5.5459176817315497E-4</v>
      </c>
      <c r="AH1678" s="22">
        <v>0</v>
      </c>
      <c r="AI1678" s="22">
        <v>0</v>
      </c>
      <c r="AJ1678" s="22">
        <v>0</v>
      </c>
      <c r="AK1678" s="22">
        <v>0</v>
      </c>
      <c r="AL1678" s="45">
        <v>0</v>
      </c>
      <c r="AM1678" s="45">
        <v>0</v>
      </c>
      <c r="AN1678" s="45">
        <v>0</v>
      </c>
      <c r="AO1678" s="45">
        <v>0</v>
      </c>
      <c r="AP1678" s="45">
        <v>0</v>
      </c>
      <c r="AQ1678" s="45">
        <v>0</v>
      </c>
      <c r="AR1678" s="45">
        <v>0</v>
      </c>
      <c r="AS1678" s="45" t="s">
        <v>4445</v>
      </c>
      <c r="AT1678" s="45" t="s">
        <v>4445</v>
      </c>
      <c r="AU1678" s="45">
        <v>4.8804075599237634E-2</v>
      </c>
      <c r="AV1678" s="10">
        <v>91.940298507462686</v>
      </c>
      <c r="AW1678" s="10">
        <v>91.940298507462686</v>
      </c>
      <c r="AX1678" s="17">
        <v>0</v>
      </c>
    </row>
    <row r="1679" spans="1:50" x14ac:dyDescent="0.25">
      <c r="A1679" s="22" t="s">
        <v>539</v>
      </c>
      <c r="B1679" s="22" t="s">
        <v>3949</v>
      </c>
      <c r="C1679" s="22" t="s">
        <v>540</v>
      </c>
      <c r="D1679" s="22">
        <v>8106</v>
      </c>
      <c r="E1679" s="22" t="s">
        <v>669</v>
      </c>
      <c r="F1679" s="43">
        <v>7.9477999999999993E-2</v>
      </c>
      <c r="G1679" s="43">
        <v>170.87975734803001</v>
      </c>
      <c r="H1679" s="43">
        <v>6.8624999999999998</v>
      </c>
      <c r="I1679" s="9">
        <v>0.41212121212121217</v>
      </c>
      <c r="J1679" s="9">
        <v>6.4503787878787877</v>
      </c>
      <c r="K1679" s="11">
        <v>5.2448863636363638</v>
      </c>
      <c r="L1679" s="41">
        <v>3672</v>
      </c>
      <c r="M1679" s="44">
        <v>923</v>
      </c>
      <c r="N1679" s="13">
        <v>680</v>
      </c>
      <c r="O1679" s="13">
        <v>571</v>
      </c>
      <c r="P1679" s="22">
        <v>11</v>
      </c>
      <c r="Q1679" s="22">
        <v>11</v>
      </c>
      <c r="R1679" s="14">
        <v>0</v>
      </c>
      <c r="S1679" s="22">
        <v>290</v>
      </c>
      <c r="T1679" s="22">
        <v>0.23571783407848979</v>
      </c>
      <c r="U1679" s="22">
        <v>2498</v>
      </c>
      <c r="V1679" s="22"/>
      <c r="W1679" s="22">
        <v>964</v>
      </c>
      <c r="X1679" s="22">
        <v>759</v>
      </c>
      <c r="Y1679" s="14">
        <v>1575</v>
      </c>
      <c r="Z1679" s="10">
        <v>953</v>
      </c>
      <c r="AA1679" s="22">
        <v>748</v>
      </c>
      <c r="AB1679" s="22">
        <v>1447.36</v>
      </c>
      <c r="AC1679" s="22">
        <v>4.6511067919020692E-4</v>
      </c>
      <c r="AD1679" s="42">
        <v>9.2000000000000003E-4</v>
      </c>
      <c r="AE1679" s="22">
        <v>1732</v>
      </c>
      <c r="AF1679" s="22">
        <v>5.4333445467312683E-2</v>
      </c>
      <c r="AG1679" s="22">
        <v>5.5442291293176203E-4</v>
      </c>
      <c r="AH1679" s="22">
        <v>0</v>
      </c>
      <c r="AI1679" s="22">
        <v>1</v>
      </c>
      <c r="AJ1679" s="22">
        <v>0</v>
      </c>
      <c r="AK1679" s="22">
        <v>0</v>
      </c>
      <c r="AL1679" s="45">
        <v>0</v>
      </c>
      <c r="AM1679" s="45">
        <v>0</v>
      </c>
      <c r="AN1679" s="45">
        <v>0</v>
      </c>
      <c r="AO1679" s="45">
        <v>0</v>
      </c>
      <c r="AP1679" s="45">
        <v>0</v>
      </c>
      <c r="AQ1679" s="45">
        <v>0</v>
      </c>
      <c r="AR1679" s="45">
        <v>0</v>
      </c>
      <c r="AS1679" s="45" t="s">
        <v>4445</v>
      </c>
      <c r="AT1679" s="45" t="s">
        <v>4445</v>
      </c>
      <c r="AU1679" s="45">
        <v>5.107049968884847E-2</v>
      </c>
      <c r="AV1679" s="10">
        <v>147.74326149509659</v>
      </c>
      <c r="AW1679" s="10">
        <v>140.47358834244079</v>
      </c>
      <c r="AX1679" s="17">
        <v>6.0054092840978096E-2</v>
      </c>
    </row>
    <row r="1680" spans="1:50" x14ac:dyDescent="0.25">
      <c r="A1680" s="22" t="s">
        <v>964</v>
      </c>
      <c r="B1680" s="22" t="s">
        <v>3952</v>
      </c>
      <c r="C1680" s="22" t="s">
        <v>1039</v>
      </c>
      <c r="D1680" s="22">
        <v>1580</v>
      </c>
      <c r="E1680" s="22" t="s">
        <v>1193</v>
      </c>
      <c r="F1680" s="43">
        <v>7.8095999999999999E-2</v>
      </c>
      <c r="G1680" s="43">
        <v>205.83340354027999</v>
      </c>
      <c r="H1680" s="43">
        <v>9.3513257575757578</v>
      </c>
      <c r="I1680" s="9">
        <v>1.4660984848484848</v>
      </c>
      <c r="J1680" s="9">
        <v>7.8850378787878785</v>
      </c>
      <c r="K1680" s="11">
        <v>3.3219696969696972</v>
      </c>
      <c r="L1680" s="41">
        <v>3107</v>
      </c>
      <c r="M1680" s="44">
        <v>569</v>
      </c>
      <c r="N1680" s="13">
        <v>86</v>
      </c>
      <c r="O1680" s="13">
        <v>32</v>
      </c>
      <c r="P1680" s="22">
        <v>34</v>
      </c>
      <c r="Q1680" s="22">
        <v>18</v>
      </c>
      <c r="R1680" s="14">
        <v>0</v>
      </c>
      <c r="S1680" s="22">
        <v>668</v>
      </c>
      <c r="T1680" s="22">
        <v>0.64475949367088603</v>
      </c>
      <c r="U1680" s="22">
        <v>4215</v>
      </c>
      <c r="V1680" s="22"/>
      <c r="W1680" s="22">
        <v>745</v>
      </c>
      <c r="X1680" s="22">
        <v>467</v>
      </c>
      <c r="Y1680" s="14">
        <v>3646</v>
      </c>
      <c r="Z1680" s="10">
        <v>711</v>
      </c>
      <c r="AA1680" s="22">
        <v>449</v>
      </c>
      <c r="AB1680" s="22">
        <v>1302.21</v>
      </c>
      <c r="AC1680" s="22">
        <v>3.794136357693625E-4</v>
      </c>
      <c r="AD1680" s="42">
        <v>5.5999999999999995E-4</v>
      </c>
      <c r="AE1680" s="22">
        <v>1733</v>
      </c>
      <c r="AF1680" s="22">
        <v>6.4828280259402307E-2</v>
      </c>
      <c r="AG1680" s="22">
        <v>5.5408786546497701E-4</v>
      </c>
      <c r="AH1680" s="22">
        <v>0</v>
      </c>
      <c r="AI1680" s="22">
        <v>0</v>
      </c>
      <c r="AJ1680" s="22">
        <v>0</v>
      </c>
      <c r="AK1680" s="22">
        <v>0</v>
      </c>
      <c r="AL1680" s="45">
        <v>0</v>
      </c>
      <c r="AM1680" s="45">
        <v>0</v>
      </c>
      <c r="AN1680" s="45">
        <v>0</v>
      </c>
      <c r="AO1680" s="45">
        <v>0</v>
      </c>
      <c r="AP1680" s="45">
        <v>0</v>
      </c>
      <c r="AQ1680" s="45">
        <v>0</v>
      </c>
      <c r="AR1680" s="45">
        <v>0</v>
      </c>
      <c r="AS1680" s="45" t="s">
        <v>4445</v>
      </c>
      <c r="AT1680" s="45" t="s">
        <v>4445</v>
      </c>
      <c r="AU1680" s="45">
        <v>5.4663205914728022E-2</v>
      </c>
      <c r="AV1680" s="10">
        <v>90.170777988614802</v>
      </c>
      <c r="AW1680" s="10">
        <v>79.667848101265818</v>
      </c>
      <c r="AX1680" s="17">
        <v>0.15677974683544302</v>
      </c>
    </row>
    <row r="1681" spans="1:50" x14ac:dyDescent="0.25">
      <c r="A1681" s="22" t="s">
        <v>1672</v>
      </c>
      <c r="B1681" s="22" t="s">
        <v>3947</v>
      </c>
      <c r="C1681" s="22" t="s">
        <v>1744</v>
      </c>
      <c r="D1681" s="22">
        <v>2478</v>
      </c>
      <c r="E1681" s="22" t="s">
        <v>1889</v>
      </c>
      <c r="F1681" s="43">
        <v>0.19583900000000001</v>
      </c>
      <c r="G1681" s="43">
        <v>255.98800172019</v>
      </c>
      <c r="H1681" s="43">
        <v>10.859848484848484</v>
      </c>
      <c r="I1681" s="9">
        <v>1.4698863636363637</v>
      </c>
      <c r="J1681" s="9">
        <v>9.3899621212121218</v>
      </c>
      <c r="K1681" s="11">
        <v>9.7456439393939416</v>
      </c>
      <c r="L1681" s="41">
        <v>3631</v>
      </c>
      <c r="M1681" s="44">
        <v>2083</v>
      </c>
      <c r="N1681" s="13">
        <v>792</v>
      </c>
      <c r="O1681" s="13">
        <v>495</v>
      </c>
      <c r="P1681" s="22">
        <v>397</v>
      </c>
      <c r="Q1681" s="22">
        <v>226</v>
      </c>
      <c r="R1681" s="14">
        <v>0</v>
      </c>
      <c r="S1681" s="22">
        <v>595</v>
      </c>
      <c r="T1681" s="22">
        <v>0.10259853505406336</v>
      </c>
      <c r="U1681" s="22">
        <v>2761</v>
      </c>
      <c r="V1681" s="22"/>
      <c r="W1681" s="22">
        <v>914</v>
      </c>
      <c r="X1681" s="22">
        <v>576</v>
      </c>
      <c r="Y1681" s="14">
        <v>678</v>
      </c>
      <c r="Z1681" s="10">
        <v>517</v>
      </c>
      <c r="AA1681" s="22">
        <v>350</v>
      </c>
      <c r="AB1681" s="22">
        <v>769.31</v>
      </c>
      <c r="AC1681" s="22">
        <v>7.6503194948200582E-4</v>
      </c>
      <c r="AD1681" s="42">
        <v>8.1999999999999998E-4</v>
      </c>
      <c r="AE1681" s="22">
        <v>1734</v>
      </c>
      <c r="AF1681" s="22">
        <v>3.7592450577817113E-2</v>
      </c>
      <c r="AG1681" s="22">
        <v>5.5283015555613398E-4</v>
      </c>
      <c r="AH1681" s="22">
        <v>0</v>
      </c>
      <c r="AI1681" s="22">
        <v>1</v>
      </c>
      <c r="AJ1681" s="22">
        <v>0</v>
      </c>
      <c r="AK1681" s="22">
        <v>0</v>
      </c>
      <c r="AL1681" s="45">
        <v>0</v>
      </c>
      <c r="AM1681" s="45">
        <v>0</v>
      </c>
      <c r="AN1681" s="45">
        <v>0</v>
      </c>
      <c r="AO1681" s="45">
        <v>0</v>
      </c>
      <c r="AP1681" s="45">
        <v>0</v>
      </c>
      <c r="AQ1681" s="45">
        <v>0</v>
      </c>
      <c r="AR1681" s="45">
        <v>0</v>
      </c>
      <c r="AS1681" s="45" t="s">
        <v>4445</v>
      </c>
      <c r="AT1681" s="45" t="s">
        <v>4445</v>
      </c>
      <c r="AU1681" s="45">
        <v>3.2504292068322199E-2</v>
      </c>
      <c r="AV1681" s="10">
        <v>55.058795054357688</v>
      </c>
      <c r="AW1681" s="10">
        <v>84.163236832926401</v>
      </c>
      <c r="AX1681" s="17">
        <v>0.13535054063480992</v>
      </c>
    </row>
    <row r="1682" spans="1:50" x14ac:dyDescent="0.25">
      <c r="A1682" s="22" t="s">
        <v>8</v>
      </c>
      <c r="B1682" s="22" t="s">
        <v>3946</v>
      </c>
      <c r="C1682" s="22" t="s">
        <v>90</v>
      </c>
      <c r="D1682" s="22">
        <v>4731</v>
      </c>
      <c r="E1682" s="22" t="s">
        <v>378</v>
      </c>
      <c r="F1682" s="43">
        <v>7.9966999999999996E-2</v>
      </c>
      <c r="G1682" s="43">
        <v>162.94069859058001</v>
      </c>
      <c r="H1682" s="43">
        <v>6.7892045454545462</v>
      </c>
      <c r="I1682" s="9">
        <v>0.19659090909090912</v>
      </c>
      <c r="J1682" s="9">
        <v>6.5924242424242427</v>
      </c>
      <c r="K1682" s="11">
        <v>0.19659090909090912</v>
      </c>
      <c r="L1682" s="41">
        <v>1710</v>
      </c>
      <c r="M1682" s="44">
        <v>108</v>
      </c>
      <c r="N1682" s="13">
        <v>53</v>
      </c>
      <c r="O1682" s="13">
        <v>51</v>
      </c>
      <c r="P1682" s="22">
        <v>53</v>
      </c>
      <c r="Q1682" s="22">
        <v>51</v>
      </c>
      <c r="R1682" s="14">
        <v>0</v>
      </c>
      <c r="S1682" s="22">
        <v>177</v>
      </c>
      <c r="T1682" s="22">
        <v>0.97104360197506068</v>
      </c>
      <c r="U1682" s="22">
        <v>3135</v>
      </c>
      <c r="V1682" s="22"/>
      <c r="W1682" s="22">
        <v>601</v>
      </c>
      <c r="X1682" s="22">
        <v>413</v>
      </c>
      <c r="Y1682" s="14">
        <v>3027</v>
      </c>
      <c r="Z1682" s="10">
        <v>548</v>
      </c>
      <c r="AA1682" s="22">
        <v>362</v>
      </c>
      <c r="AB1682" s="22">
        <v>1023.19</v>
      </c>
      <c r="AC1682" s="22">
        <v>4.907736415254517E-4</v>
      </c>
      <c r="AD1682" s="42">
        <v>5.5999999999999995E-4</v>
      </c>
      <c r="AE1682" s="22">
        <v>1735</v>
      </c>
      <c r="AF1682" s="22">
        <v>6.1910880999474859E-2</v>
      </c>
      <c r="AG1682" s="22">
        <v>5.5277572320959695E-4</v>
      </c>
      <c r="AH1682" s="22">
        <v>0</v>
      </c>
      <c r="AI1682" s="22">
        <v>0</v>
      </c>
      <c r="AJ1682" s="22">
        <v>0</v>
      </c>
      <c r="AK1682" s="22">
        <v>0</v>
      </c>
      <c r="AL1682" s="45">
        <v>0</v>
      </c>
      <c r="AM1682" s="45">
        <v>0</v>
      </c>
      <c r="AN1682" s="45">
        <v>0</v>
      </c>
      <c r="AO1682" s="45">
        <v>0</v>
      </c>
      <c r="AP1682" s="45">
        <v>0</v>
      </c>
      <c r="AQ1682" s="45">
        <v>0</v>
      </c>
      <c r="AR1682" s="45">
        <v>0</v>
      </c>
      <c r="AS1682" s="45" t="s">
        <v>4445</v>
      </c>
      <c r="AT1682" s="45" t="s">
        <v>4445</v>
      </c>
      <c r="AU1682" s="45">
        <v>6.0116437800366018E-2</v>
      </c>
      <c r="AV1682" s="10">
        <v>83.125718225695238</v>
      </c>
      <c r="AW1682" s="10">
        <v>88.522888944681554</v>
      </c>
      <c r="AX1682" s="17">
        <v>2.8956398024939326E-2</v>
      </c>
    </row>
    <row r="1683" spans="1:50" x14ac:dyDescent="0.25">
      <c r="A1683" s="22" t="s">
        <v>2906</v>
      </c>
      <c r="B1683" s="22" t="s">
        <v>3954</v>
      </c>
      <c r="C1683" s="22" t="s">
        <v>3104</v>
      </c>
      <c r="D1683" s="22">
        <v>6867</v>
      </c>
      <c r="E1683" s="22" t="s">
        <v>3273</v>
      </c>
      <c r="F1683" s="43">
        <v>0.23964199999999999</v>
      </c>
      <c r="G1683" s="43">
        <v>344.84593442686003</v>
      </c>
      <c r="H1683" s="43">
        <v>14.501893939393941</v>
      </c>
      <c r="I1683" s="9">
        <v>0</v>
      </c>
      <c r="J1683" s="9">
        <v>14.501893939393941</v>
      </c>
      <c r="K1683" s="11">
        <v>0</v>
      </c>
      <c r="L1683" s="41">
        <v>7513</v>
      </c>
      <c r="M1683" s="44">
        <v>0</v>
      </c>
      <c r="N1683" s="13">
        <v>0</v>
      </c>
      <c r="O1683" s="13">
        <v>0</v>
      </c>
      <c r="P1683" s="22">
        <v>0</v>
      </c>
      <c r="Q1683" s="22">
        <v>0</v>
      </c>
      <c r="R1683" s="14">
        <v>0</v>
      </c>
      <c r="S1683" s="22">
        <v>315</v>
      </c>
      <c r="T1683" s="22">
        <v>1</v>
      </c>
      <c r="U1683" s="22">
        <v>13656</v>
      </c>
      <c r="V1683" s="22"/>
      <c r="W1683" s="22">
        <v>2465</v>
      </c>
      <c r="X1683" s="22">
        <v>1625</v>
      </c>
      <c r="Y1683" s="14">
        <v>13656</v>
      </c>
      <c r="Z1683" s="10">
        <v>2465</v>
      </c>
      <c r="AA1683" s="22">
        <v>1625</v>
      </c>
      <c r="AB1683" s="22">
        <v>4606.09</v>
      </c>
      <c r="AC1683" s="22">
        <v>6.9492482316281089E-4</v>
      </c>
      <c r="AD1683" s="42">
        <v>3.5599999999999998E-3</v>
      </c>
      <c r="AE1683" s="22">
        <v>1736</v>
      </c>
      <c r="AF1683" s="22">
        <v>0.12813622468803135</v>
      </c>
      <c r="AG1683" s="22">
        <v>5.5231131331047998E-4</v>
      </c>
      <c r="AH1683" s="22">
        <v>0</v>
      </c>
      <c r="AI1683" s="22">
        <v>0</v>
      </c>
      <c r="AJ1683" s="22">
        <v>0</v>
      </c>
      <c r="AK1683" s="22">
        <v>0</v>
      </c>
      <c r="AL1683" s="45">
        <v>0</v>
      </c>
      <c r="AM1683" s="45">
        <v>0</v>
      </c>
      <c r="AN1683" s="45">
        <v>0</v>
      </c>
      <c r="AO1683" s="45">
        <v>0</v>
      </c>
      <c r="AP1683" s="45">
        <v>0</v>
      </c>
      <c r="AQ1683" s="45">
        <v>0</v>
      </c>
      <c r="AR1683" s="45">
        <v>0</v>
      </c>
      <c r="AS1683" s="45" t="s">
        <v>4445</v>
      </c>
      <c r="AT1683" s="45" t="s">
        <v>4445</v>
      </c>
      <c r="AU1683" s="45">
        <v>0.12813622468803135</v>
      </c>
      <c r="AV1683" s="10">
        <v>169.977798093248</v>
      </c>
      <c r="AW1683" s="10">
        <v>169.977798093248</v>
      </c>
      <c r="AX1683" s="17">
        <v>0</v>
      </c>
    </row>
    <row r="1684" spans="1:50" x14ac:dyDescent="0.25">
      <c r="A1684" s="22" t="s">
        <v>2906</v>
      </c>
      <c r="B1684" s="22" t="s">
        <v>3954</v>
      </c>
      <c r="C1684" s="22" t="s">
        <v>2596</v>
      </c>
      <c r="D1684" s="22">
        <v>9113</v>
      </c>
      <c r="E1684" s="22" t="s">
        <v>3206</v>
      </c>
      <c r="F1684" s="43">
        <v>1.1985000000000001E-2</v>
      </c>
      <c r="G1684" s="43">
        <v>25.60188883511</v>
      </c>
      <c r="H1684" s="43">
        <v>1.5850378787878789</v>
      </c>
      <c r="I1684" s="9">
        <v>0</v>
      </c>
      <c r="J1684" s="9">
        <v>1.5850378787878789</v>
      </c>
      <c r="K1684" s="11">
        <v>0</v>
      </c>
      <c r="L1684" s="41">
        <v>612</v>
      </c>
      <c r="M1684" s="44">
        <v>0</v>
      </c>
      <c r="N1684" s="13">
        <v>0</v>
      </c>
      <c r="O1684" s="13">
        <v>0</v>
      </c>
      <c r="P1684" s="22">
        <v>0</v>
      </c>
      <c r="Q1684" s="22">
        <v>0</v>
      </c>
      <c r="R1684" s="14">
        <v>0</v>
      </c>
      <c r="S1684" s="22">
        <v>40</v>
      </c>
      <c r="T1684" s="22">
        <v>1</v>
      </c>
      <c r="U1684" s="22">
        <v>1124</v>
      </c>
      <c r="V1684" s="22"/>
      <c r="W1684" s="22">
        <v>205</v>
      </c>
      <c r="X1684" s="22">
        <v>136</v>
      </c>
      <c r="Y1684" s="14">
        <v>1124</v>
      </c>
      <c r="Z1684" s="10">
        <v>205</v>
      </c>
      <c r="AA1684" s="22">
        <v>136</v>
      </c>
      <c r="AB1684" s="22">
        <v>382.01</v>
      </c>
      <c r="AC1684" s="22">
        <v>4.6812952267662276E-4</v>
      </c>
      <c r="AD1684" s="42">
        <v>2.0000000000000001E-4</v>
      </c>
      <c r="AE1684" s="22">
        <v>1737</v>
      </c>
      <c r="AF1684" s="22">
        <v>7.707240689801562E-3</v>
      </c>
      <c r="AG1684" s="22">
        <v>5.5051719212868301E-4</v>
      </c>
      <c r="AH1684" s="22">
        <v>0</v>
      </c>
      <c r="AI1684" s="22">
        <v>0</v>
      </c>
      <c r="AJ1684" s="22">
        <v>0</v>
      </c>
      <c r="AK1684" s="22">
        <v>0</v>
      </c>
      <c r="AL1684" s="45">
        <v>0</v>
      </c>
      <c r="AM1684" s="45">
        <v>0</v>
      </c>
      <c r="AN1684" s="45">
        <v>0</v>
      </c>
      <c r="AO1684" s="45">
        <v>0</v>
      </c>
      <c r="AP1684" s="45">
        <v>0</v>
      </c>
      <c r="AQ1684" s="45">
        <v>0</v>
      </c>
      <c r="AR1684" s="45">
        <v>0</v>
      </c>
      <c r="AS1684" s="45" t="s">
        <v>4445</v>
      </c>
      <c r="AT1684" s="45" t="s">
        <v>4445</v>
      </c>
      <c r="AU1684" s="45">
        <v>7.707240689801562E-3</v>
      </c>
      <c r="AV1684" s="10">
        <v>129.33444856016249</v>
      </c>
      <c r="AW1684" s="10">
        <v>129.33444856016249</v>
      </c>
      <c r="AX1684" s="17">
        <v>0</v>
      </c>
    </row>
    <row r="1685" spans="1:50" x14ac:dyDescent="0.25">
      <c r="A1685" s="22" t="s">
        <v>2195</v>
      </c>
      <c r="B1685" s="22" t="s">
        <v>3956</v>
      </c>
      <c r="C1685" s="22" t="s">
        <v>2392</v>
      </c>
      <c r="D1685" s="22">
        <v>5601</v>
      </c>
      <c r="E1685" s="22" t="s">
        <v>2760</v>
      </c>
      <c r="F1685" s="43">
        <v>3.1343999999999997E-2</v>
      </c>
      <c r="G1685" s="43">
        <v>71.089683622549998</v>
      </c>
      <c r="H1685" s="43">
        <v>2.5081439393939395</v>
      </c>
      <c r="I1685" s="9">
        <v>0</v>
      </c>
      <c r="J1685" s="9">
        <v>2.5081439393939395</v>
      </c>
      <c r="K1685" s="11">
        <v>0</v>
      </c>
      <c r="L1685" s="41">
        <v>96</v>
      </c>
      <c r="M1685" s="44">
        <v>0</v>
      </c>
      <c r="N1685" s="13">
        <v>0</v>
      </c>
      <c r="O1685" s="13">
        <v>0</v>
      </c>
      <c r="P1685" s="22">
        <v>0</v>
      </c>
      <c r="Q1685" s="22">
        <v>0</v>
      </c>
      <c r="R1685" s="14">
        <v>0</v>
      </c>
      <c r="S1685" s="22">
        <v>81</v>
      </c>
      <c r="T1685" s="22">
        <v>1</v>
      </c>
      <c r="U1685" s="22">
        <v>187</v>
      </c>
      <c r="V1685" s="22"/>
      <c r="W1685" s="22">
        <v>36</v>
      </c>
      <c r="X1685" s="22">
        <v>24</v>
      </c>
      <c r="Y1685" s="14">
        <v>187</v>
      </c>
      <c r="Z1685" s="10">
        <v>36</v>
      </c>
      <c r="AA1685" s="22">
        <v>24</v>
      </c>
      <c r="AB1685" s="22">
        <v>66.150000000000006</v>
      </c>
      <c r="AC1685" s="22">
        <v>4.4090785614436925E-4</v>
      </c>
      <c r="AD1685" s="42">
        <v>3.0000000000000001E-5</v>
      </c>
      <c r="AE1685" s="22">
        <v>1738</v>
      </c>
      <c r="AF1685" s="22">
        <v>1.1546530187658773E-2</v>
      </c>
      <c r="AG1685" s="22">
        <v>5.4983477084089396E-4</v>
      </c>
      <c r="AH1685" s="22">
        <v>0</v>
      </c>
      <c r="AI1685" s="22">
        <v>0</v>
      </c>
      <c r="AJ1685" s="22">
        <v>0</v>
      </c>
      <c r="AK1685" s="22">
        <v>0</v>
      </c>
      <c r="AL1685" s="45">
        <v>0</v>
      </c>
      <c r="AM1685" s="45">
        <v>0</v>
      </c>
      <c r="AN1685" s="45">
        <v>0</v>
      </c>
      <c r="AO1685" s="45">
        <v>0</v>
      </c>
      <c r="AP1685" s="45">
        <v>0</v>
      </c>
      <c r="AQ1685" s="45">
        <v>0</v>
      </c>
      <c r="AR1685" s="45">
        <v>0</v>
      </c>
      <c r="AS1685" s="45" t="s">
        <v>4445</v>
      </c>
      <c r="AT1685" s="45" t="s">
        <v>4445</v>
      </c>
      <c r="AU1685" s="45">
        <v>1.1546530187658773E-2</v>
      </c>
      <c r="AV1685" s="10">
        <v>14.353243222834704</v>
      </c>
      <c r="AW1685" s="10">
        <v>14.353243222834704</v>
      </c>
      <c r="AX1685" s="17">
        <v>0</v>
      </c>
    </row>
    <row r="1686" spans="1:50" x14ac:dyDescent="0.25">
      <c r="A1686" s="22" t="s">
        <v>539</v>
      </c>
      <c r="B1686" s="22" t="s">
        <v>3949</v>
      </c>
      <c r="C1686" s="22" t="s">
        <v>871</v>
      </c>
      <c r="D1686" s="22">
        <v>8189</v>
      </c>
      <c r="E1686" s="22" t="s">
        <v>946</v>
      </c>
      <c r="F1686" s="43">
        <v>0.39155600000000002</v>
      </c>
      <c r="G1686" s="43">
        <v>265.05578004256</v>
      </c>
      <c r="H1686" s="43">
        <v>15.941856060606062</v>
      </c>
      <c r="I1686" s="9">
        <v>0</v>
      </c>
      <c r="J1686" s="9">
        <v>15.941856060606062</v>
      </c>
      <c r="K1686" s="11">
        <v>0</v>
      </c>
      <c r="L1686" s="41">
        <v>1188</v>
      </c>
      <c r="M1686" s="44">
        <v>0</v>
      </c>
      <c r="N1686" s="13">
        <v>0</v>
      </c>
      <c r="O1686" s="13">
        <v>0</v>
      </c>
      <c r="P1686" s="22">
        <v>0</v>
      </c>
      <c r="Q1686" s="22">
        <v>0</v>
      </c>
      <c r="R1686" s="14">
        <v>0</v>
      </c>
      <c r="S1686" s="22">
        <v>323</v>
      </c>
      <c r="T1686" s="22">
        <v>1</v>
      </c>
      <c r="U1686" s="22">
        <v>2170</v>
      </c>
      <c r="V1686" s="22"/>
      <c r="W1686" s="22">
        <v>393</v>
      </c>
      <c r="X1686" s="22">
        <v>260</v>
      </c>
      <c r="Y1686" s="14">
        <v>2170</v>
      </c>
      <c r="Z1686" s="10">
        <v>393</v>
      </c>
      <c r="AA1686" s="22">
        <v>260</v>
      </c>
      <c r="AB1686" s="22">
        <v>733.71</v>
      </c>
      <c r="AC1686" s="22">
        <v>1.4772588620294486E-3</v>
      </c>
      <c r="AD1686" s="42">
        <v>1.2099999999999999E-3</v>
      </c>
      <c r="AE1686" s="22">
        <v>1739</v>
      </c>
      <c r="AF1686" s="22">
        <v>3.24188657230444E-2</v>
      </c>
      <c r="AG1686" s="22">
        <v>5.4947230039058303E-4</v>
      </c>
      <c r="AH1686" s="22">
        <v>0</v>
      </c>
      <c r="AI1686" s="22">
        <v>0</v>
      </c>
      <c r="AJ1686" s="22">
        <v>0</v>
      </c>
      <c r="AK1686" s="22">
        <v>0</v>
      </c>
      <c r="AL1686" s="45">
        <v>0</v>
      </c>
      <c r="AM1686" s="45">
        <v>0</v>
      </c>
      <c r="AN1686" s="45">
        <v>0</v>
      </c>
      <c r="AO1686" s="45">
        <v>0</v>
      </c>
      <c r="AP1686" s="45">
        <v>0</v>
      </c>
      <c r="AQ1686" s="45">
        <v>0</v>
      </c>
      <c r="AR1686" s="45">
        <v>0</v>
      </c>
      <c r="AS1686" s="45" t="s">
        <v>4445</v>
      </c>
      <c r="AT1686" s="45" t="s">
        <v>4445</v>
      </c>
      <c r="AU1686" s="45">
        <v>3.24188657230444E-2</v>
      </c>
      <c r="AV1686" s="10">
        <v>24.652085585639099</v>
      </c>
      <c r="AW1686" s="10">
        <v>24.652085585639099</v>
      </c>
      <c r="AX1686" s="17">
        <v>0</v>
      </c>
    </row>
    <row r="1687" spans="1:50" x14ac:dyDescent="0.25">
      <c r="A1687" s="22" t="s">
        <v>2195</v>
      </c>
      <c r="B1687" s="22" t="s">
        <v>3960</v>
      </c>
      <c r="C1687" s="22" t="s">
        <v>2289</v>
      </c>
      <c r="D1687" s="22">
        <v>5779</v>
      </c>
      <c r="E1687" s="22" t="s">
        <v>2648</v>
      </c>
      <c r="F1687" s="43">
        <v>0.114049</v>
      </c>
      <c r="G1687" s="43">
        <v>309.19629114845998</v>
      </c>
      <c r="H1687" s="43">
        <v>12.006818181818183</v>
      </c>
      <c r="I1687" s="9">
        <v>0</v>
      </c>
      <c r="J1687" s="9">
        <v>12.006818181818183</v>
      </c>
      <c r="K1687" s="11">
        <v>0</v>
      </c>
      <c r="L1687" s="41">
        <v>845</v>
      </c>
      <c r="M1687" s="44">
        <v>0</v>
      </c>
      <c r="N1687" s="13">
        <v>0</v>
      </c>
      <c r="O1687" s="13">
        <v>0</v>
      </c>
      <c r="P1687" s="22">
        <v>0</v>
      </c>
      <c r="Q1687" s="22">
        <v>0</v>
      </c>
      <c r="R1687" s="14">
        <v>0</v>
      </c>
      <c r="S1687" s="22">
        <v>235</v>
      </c>
      <c r="T1687" s="22">
        <v>1</v>
      </c>
      <c r="U1687" s="22">
        <v>1547</v>
      </c>
      <c r="V1687" s="22"/>
      <c r="W1687" s="22">
        <v>281</v>
      </c>
      <c r="X1687" s="22">
        <v>186</v>
      </c>
      <c r="Y1687" s="14">
        <v>1547</v>
      </c>
      <c r="Z1687" s="10">
        <v>281</v>
      </c>
      <c r="AA1687" s="22">
        <v>186</v>
      </c>
      <c r="AB1687" s="22">
        <v>524.20000000000005</v>
      </c>
      <c r="AC1687" s="22">
        <v>3.6885630023692487E-4</v>
      </c>
      <c r="AD1687" s="42">
        <v>2.2000000000000001E-4</v>
      </c>
      <c r="AE1687" s="22">
        <v>1740</v>
      </c>
      <c r="AF1687" s="22">
        <v>7.3231714999442088E-2</v>
      </c>
      <c r="AG1687" s="22">
        <v>5.4650533581673203E-4</v>
      </c>
      <c r="AH1687" s="22">
        <v>0</v>
      </c>
      <c r="AI1687" s="22">
        <v>0</v>
      </c>
      <c r="AJ1687" s="22">
        <v>0</v>
      </c>
      <c r="AK1687" s="22">
        <v>0</v>
      </c>
      <c r="AL1687" s="45">
        <v>0</v>
      </c>
      <c r="AM1687" s="45">
        <v>0</v>
      </c>
      <c r="AN1687" s="45">
        <v>0</v>
      </c>
      <c r="AO1687" s="45">
        <v>0</v>
      </c>
      <c r="AP1687" s="45">
        <v>0</v>
      </c>
      <c r="AQ1687" s="45">
        <v>0</v>
      </c>
      <c r="AR1687" s="45">
        <v>0</v>
      </c>
      <c r="AS1687" s="45" t="s">
        <v>4445</v>
      </c>
      <c r="AT1687" s="45" t="s">
        <v>4445</v>
      </c>
      <c r="AU1687" s="45">
        <v>7.3231714999442088E-2</v>
      </c>
      <c r="AV1687" s="10">
        <v>23.403369297747489</v>
      </c>
      <c r="AW1687" s="10">
        <v>23.403369297747489</v>
      </c>
      <c r="AX1687" s="17">
        <v>0</v>
      </c>
    </row>
    <row r="1688" spans="1:50" x14ac:dyDescent="0.25">
      <c r="A1688" s="22" t="s">
        <v>2906</v>
      </c>
      <c r="B1688" s="22" t="s">
        <v>3954</v>
      </c>
      <c r="C1688" s="22" t="s">
        <v>2596</v>
      </c>
      <c r="D1688" s="22">
        <v>2783</v>
      </c>
      <c r="E1688" s="22" t="s">
        <v>3397</v>
      </c>
      <c r="F1688" s="43">
        <v>5.4660000000000004E-3</v>
      </c>
      <c r="G1688" s="43">
        <v>23.132840805040001</v>
      </c>
      <c r="H1688" s="43">
        <v>0.96458333333333335</v>
      </c>
      <c r="I1688" s="9">
        <v>0</v>
      </c>
      <c r="J1688" s="9">
        <v>0.96458333333333335</v>
      </c>
      <c r="K1688" s="11">
        <v>0</v>
      </c>
      <c r="L1688" s="41">
        <v>266</v>
      </c>
      <c r="M1688" s="44">
        <v>0</v>
      </c>
      <c r="N1688" s="13">
        <v>0</v>
      </c>
      <c r="O1688" s="13">
        <v>0</v>
      </c>
      <c r="P1688" s="22">
        <v>0</v>
      </c>
      <c r="Q1688" s="22">
        <v>0</v>
      </c>
      <c r="R1688" s="14">
        <v>0</v>
      </c>
      <c r="S1688" s="22">
        <v>22</v>
      </c>
      <c r="T1688" s="22">
        <v>1</v>
      </c>
      <c r="U1688" s="22">
        <v>495</v>
      </c>
      <c r="V1688" s="22"/>
      <c r="W1688" s="22">
        <v>91</v>
      </c>
      <c r="X1688" s="22">
        <v>61</v>
      </c>
      <c r="Y1688" s="14">
        <v>495</v>
      </c>
      <c r="Z1688" s="10">
        <v>91</v>
      </c>
      <c r="AA1688" s="22">
        <v>61</v>
      </c>
      <c r="AB1688" s="22">
        <v>169.22</v>
      </c>
      <c r="AC1688" s="22">
        <v>2.3628745150959201E-4</v>
      </c>
      <c r="AD1688" s="42">
        <v>4.0000000000000003E-5</v>
      </c>
      <c r="AE1688" s="22">
        <v>1741</v>
      </c>
      <c r="AF1688" s="22">
        <v>5.4598569840914098E-3</v>
      </c>
      <c r="AG1688" s="22">
        <v>5.4598569840914098E-4</v>
      </c>
      <c r="AH1688" s="22">
        <v>0</v>
      </c>
      <c r="AI1688" s="22">
        <v>0</v>
      </c>
      <c r="AJ1688" s="22">
        <v>0</v>
      </c>
      <c r="AK1688" s="22">
        <v>0</v>
      </c>
      <c r="AL1688" s="45">
        <v>0</v>
      </c>
      <c r="AM1688" s="45">
        <v>0</v>
      </c>
      <c r="AN1688" s="45">
        <v>0</v>
      </c>
      <c r="AO1688" s="45">
        <v>0</v>
      </c>
      <c r="AP1688" s="45">
        <v>0</v>
      </c>
      <c r="AQ1688" s="45">
        <v>0</v>
      </c>
      <c r="AR1688" s="45">
        <v>0</v>
      </c>
      <c r="AS1688" s="45" t="s">
        <v>4445</v>
      </c>
      <c r="AT1688" s="45" t="s">
        <v>4445</v>
      </c>
      <c r="AU1688" s="45">
        <v>5.4598569840914098E-3</v>
      </c>
      <c r="AV1688" s="10">
        <v>94.341252699784022</v>
      </c>
      <c r="AW1688" s="10">
        <v>94.341252699784022</v>
      </c>
      <c r="AX1688" s="17">
        <v>0</v>
      </c>
    </row>
    <row r="1689" spans="1:50" x14ac:dyDescent="0.25">
      <c r="A1689" s="22" t="s">
        <v>2906</v>
      </c>
      <c r="B1689" s="22" t="s">
        <v>3961</v>
      </c>
      <c r="C1689" s="22" t="s">
        <v>3328</v>
      </c>
      <c r="D1689" s="22">
        <v>2742</v>
      </c>
      <c r="E1689" s="22" t="s">
        <v>3329</v>
      </c>
      <c r="F1689" s="43">
        <v>3.1877999999999997E-2</v>
      </c>
      <c r="G1689" s="43">
        <v>17.178800725670001</v>
      </c>
      <c r="H1689" s="43">
        <v>1.7456439393939396</v>
      </c>
      <c r="I1689" s="9">
        <v>0</v>
      </c>
      <c r="J1689" s="9">
        <v>1.7456439393939396</v>
      </c>
      <c r="K1689" s="11">
        <v>0</v>
      </c>
      <c r="L1689" s="41">
        <v>244</v>
      </c>
      <c r="M1689" s="44">
        <v>0</v>
      </c>
      <c r="N1689" s="13">
        <v>0</v>
      </c>
      <c r="O1689" s="13">
        <v>0</v>
      </c>
      <c r="P1689" s="22">
        <v>0</v>
      </c>
      <c r="Q1689" s="22">
        <v>0</v>
      </c>
      <c r="R1689" s="14">
        <v>0</v>
      </c>
      <c r="S1689" s="22">
        <v>38</v>
      </c>
      <c r="T1689" s="22">
        <v>1</v>
      </c>
      <c r="U1689" s="22">
        <v>455</v>
      </c>
      <c r="V1689" s="22"/>
      <c r="W1689" s="22">
        <v>84</v>
      </c>
      <c r="X1689" s="22">
        <v>56</v>
      </c>
      <c r="Y1689" s="14">
        <v>455</v>
      </c>
      <c r="Z1689" s="10">
        <v>84</v>
      </c>
      <c r="AA1689" s="22">
        <v>56</v>
      </c>
      <c r="AB1689" s="22">
        <v>156.03</v>
      </c>
      <c r="AC1689" s="22">
        <v>1.8556592226118102E-3</v>
      </c>
      <c r="AD1689" s="42">
        <v>3.2000000000000003E-4</v>
      </c>
      <c r="AE1689" s="22">
        <v>1742</v>
      </c>
      <c r="AF1689" s="22">
        <v>7.6170238512949136E-3</v>
      </c>
      <c r="AG1689" s="22">
        <v>5.4407313223535099E-4</v>
      </c>
      <c r="AH1689" s="22">
        <v>0</v>
      </c>
      <c r="AI1689" s="22">
        <v>0</v>
      </c>
      <c r="AJ1689" s="22">
        <v>0</v>
      </c>
      <c r="AK1689" s="22">
        <v>0</v>
      </c>
      <c r="AL1689" s="45">
        <v>0</v>
      </c>
      <c r="AM1689" s="45">
        <v>0</v>
      </c>
      <c r="AN1689" s="45">
        <v>0</v>
      </c>
      <c r="AO1689" s="45">
        <v>0</v>
      </c>
      <c r="AP1689" s="45">
        <v>0</v>
      </c>
      <c r="AQ1689" s="45">
        <v>0</v>
      </c>
      <c r="AR1689" s="45">
        <v>0</v>
      </c>
      <c r="AS1689" s="45" t="s">
        <v>4445</v>
      </c>
      <c r="AT1689" s="45" t="s">
        <v>4445</v>
      </c>
      <c r="AU1689" s="45">
        <v>7.6170238512949136E-3</v>
      </c>
      <c r="AV1689" s="10">
        <v>48.11977866984919</v>
      </c>
      <c r="AW1689" s="10">
        <v>48.11977866984919</v>
      </c>
      <c r="AX1689" s="17">
        <v>0</v>
      </c>
    </row>
    <row r="1690" spans="1:50" x14ac:dyDescent="0.25">
      <c r="A1690" s="22" t="s">
        <v>2195</v>
      </c>
      <c r="B1690" s="22" t="s">
        <v>3962</v>
      </c>
      <c r="C1690" s="22" t="s">
        <v>2207</v>
      </c>
      <c r="D1690" s="22">
        <v>6613</v>
      </c>
      <c r="E1690" s="22" t="s">
        <v>2208</v>
      </c>
      <c r="F1690" s="43">
        <v>6.2884999999999996E-2</v>
      </c>
      <c r="G1690" s="43">
        <v>96.80245755528</v>
      </c>
      <c r="H1690" s="43">
        <v>5.0291666666666677</v>
      </c>
      <c r="I1690" s="9">
        <v>0</v>
      </c>
      <c r="J1690" s="9">
        <v>5.0291666666666677</v>
      </c>
      <c r="K1690" s="11">
        <v>1.0795454545454546E-2</v>
      </c>
      <c r="L1690" s="41">
        <v>2956</v>
      </c>
      <c r="M1690" s="44">
        <v>0</v>
      </c>
      <c r="N1690" s="13">
        <v>0</v>
      </c>
      <c r="O1690" s="13">
        <v>0</v>
      </c>
      <c r="P1690" s="22">
        <v>0</v>
      </c>
      <c r="Q1690" s="22">
        <v>0</v>
      </c>
      <c r="R1690" s="14">
        <v>0</v>
      </c>
      <c r="S1690" s="22">
        <v>153</v>
      </c>
      <c r="T1690" s="22">
        <v>0.99785343074489719</v>
      </c>
      <c r="U1690" s="22">
        <v>5369</v>
      </c>
      <c r="V1690" s="22"/>
      <c r="W1690" s="22">
        <v>970</v>
      </c>
      <c r="X1690" s="22">
        <v>640</v>
      </c>
      <c r="Y1690" s="14">
        <v>5369</v>
      </c>
      <c r="Z1690" s="10">
        <v>970</v>
      </c>
      <c r="AA1690" s="22">
        <v>640</v>
      </c>
      <c r="AB1690" s="22">
        <v>1812.11</v>
      </c>
      <c r="AC1690" s="22">
        <v>6.4962193717126341E-4</v>
      </c>
      <c r="AD1690" s="42">
        <v>1.31E-3</v>
      </c>
      <c r="AE1690" s="22">
        <v>1743</v>
      </c>
      <c r="AF1690" s="22">
        <v>5.9299552625709129E-2</v>
      </c>
      <c r="AG1690" s="22">
        <v>5.44032592896414E-4</v>
      </c>
      <c r="AH1690" s="22">
        <v>0</v>
      </c>
      <c r="AI1690" s="22">
        <v>0</v>
      </c>
      <c r="AJ1690" s="22">
        <v>0</v>
      </c>
      <c r="AK1690" s="22">
        <v>0</v>
      </c>
      <c r="AL1690" s="45">
        <v>0</v>
      </c>
      <c r="AM1690" s="45">
        <v>0</v>
      </c>
      <c r="AN1690" s="45">
        <v>0</v>
      </c>
      <c r="AO1690" s="45">
        <v>0</v>
      </c>
      <c r="AP1690" s="45">
        <v>0</v>
      </c>
      <c r="AQ1690" s="45">
        <v>0</v>
      </c>
      <c r="AR1690" s="45">
        <v>0</v>
      </c>
      <c r="AS1690" s="45" t="s">
        <v>4445</v>
      </c>
      <c r="AT1690" s="45" t="s">
        <v>4445</v>
      </c>
      <c r="AU1690" s="45">
        <v>5.9299552625709122E-2</v>
      </c>
      <c r="AV1690" s="10">
        <v>192.87489643744817</v>
      </c>
      <c r="AW1690" s="10">
        <v>192.87489643744817</v>
      </c>
      <c r="AX1690" s="17">
        <v>0</v>
      </c>
    </row>
    <row r="1691" spans="1:50" x14ac:dyDescent="0.25">
      <c r="A1691" s="22" t="s">
        <v>539</v>
      </c>
      <c r="B1691" s="22" t="s">
        <v>3949</v>
      </c>
      <c r="C1691" s="22" t="s">
        <v>781</v>
      </c>
      <c r="D1691" s="22">
        <v>3937</v>
      </c>
      <c r="E1691" s="22" t="s">
        <v>846</v>
      </c>
      <c r="F1691" s="43">
        <v>0.29202899999999998</v>
      </c>
      <c r="G1691" s="43">
        <v>387.34840669350001</v>
      </c>
      <c r="H1691" s="43">
        <v>17.024810606060605</v>
      </c>
      <c r="I1691" s="9">
        <v>0</v>
      </c>
      <c r="J1691" s="9">
        <v>17.024810606060605</v>
      </c>
      <c r="K1691" s="11">
        <v>0</v>
      </c>
      <c r="L1691" s="41">
        <v>8402</v>
      </c>
      <c r="M1691" s="44">
        <v>0</v>
      </c>
      <c r="N1691" s="13">
        <v>0</v>
      </c>
      <c r="O1691" s="13">
        <v>0</v>
      </c>
      <c r="P1691" s="22">
        <v>0</v>
      </c>
      <c r="Q1691" s="22">
        <v>0</v>
      </c>
      <c r="R1691" s="14">
        <v>0</v>
      </c>
      <c r="S1691" s="22">
        <v>430</v>
      </c>
      <c r="T1691" s="22">
        <v>1</v>
      </c>
      <c r="U1691" s="22">
        <v>15270</v>
      </c>
      <c r="V1691" s="22"/>
      <c r="W1691" s="22">
        <v>2756</v>
      </c>
      <c r="X1691" s="22">
        <v>1816</v>
      </c>
      <c r="Y1691" s="14">
        <v>15270</v>
      </c>
      <c r="Z1691" s="10">
        <v>2756</v>
      </c>
      <c r="AA1691" s="22">
        <v>1816</v>
      </c>
      <c r="AB1691" s="22">
        <v>5150.0200000000004</v>
      </c>
      <c r="AC1691" s="22">
        <v>7.5391816502572032E-4</v>
      </c>
      <c r="AD1691" s="42">
        <v>4.3200000000000001E-3</v>
      </c>
      <c r="AE1691" s="22">
        <v>1744</v>
      </c>
      <c r="AF1691" s="22">
        <v>0.14131602070190774</v>
      </c>
      <c r="AG1691" s="22">
        <v>5.4352315654579897E-4</v>
      </c>
      <c r="AH1691" s="22">
        <v>0</v>
      </c>
      <c r="AI1691" s="22">
        <v>0</v>
      </c>
      <c r="AJ1691" s="22">
        <v>0</v>
      </c>
      <c r="AK1691" s="22">
        <v>0</v>
      </c>
      <c r="AL1691" s="45">
        <v>0</v>
      </c>
      <c r="AM1691" s="45">
        <v>0</v>
      </c>
      <c r="AN1691" s="45">
        <v>0</v>
      </c>
      <c r="AO1691" s="45">
        <v>0</v>
      </c>
      <c r="AP1691" s="45">
        <v>0</v>
      </c>
      <c r="AQ1691" s="45">
        <v>0</v>
      </c>
      <c r="AR1691" s="45">
        <v>0</v>
      </c>
      <c r="AS1691" s="45" t="s">
        <v>4445</v>
      </c>
      <c r="AT1691" s="45" t="s">
        <v>4444</v>
      </c>
      <c r="AU1691" s="45">
        <v>0.14131602070190774</v>
      </c>
      <c r="AV1691" s="10">
        <v>161.8813896830606</v>
      </c>
      <c r="AW1691" s="10">
        <v>161.8813896830606</v>
      </c>
      <c r="AX1691" s="17">
        <v>0</v>
      </c>
    </row>
    <row r="1692" spans="1:50" x14ac:dyDescent="0.25">
      <c r="A1692" s="22" t="s">
        <v>8</v>
      </c>
      <c r="B1692" s="22" t="s">
        <v>3946</v>
      </c>
      <c r="C1692" s="22" t="s">
        <v>261</v>
      </c>
      <c r="D1692" s="22">
        <v>7366</v>
      </c>
      <c r="E1692" s="22" t="s">
        <v>472</v>
      </c>
      <c r="F1692" s="43">
        <v>4.3639999999999998E-3</v>
      </c>
      <c r="G1692" s="43">
        <v>7.9222729947100001</v>
      </c>
      <c r="H1692" s="43">
        <v>0.4225378787878788</v>
      </c>
      <c r="I1692" s="9">
        <v>0</v>
      </c>
      <c r="J1692" s="9">
        <v>0.4225378787878788</v>
      </c>
      <c r="K1692" s="11">
        <v>0</v>
      </c>
      <c r="L1692" s="41">
        <v>47</v>
      </c>
      <c r="M1692" s="44">
        <v>0</v>
      </c>
      <c r="N1692" s="13">
        <v>0</v>
      </c>
      <c r="O1692" s="13">
        <v>0</v>
      </c>
      <c r="P1692" s="22">
        <v>0</v>
      </c>
      <c r="Q1692" s="22">
        <v>0</v>
      </c>
      <c r="R1692" s="14">
        <v>0</v>
      </c>
      <c r="S1692" s="22">
        <v>14</v>
      </c>
      <c r="T1692" s="22">
        <v>1</v>
      </c>
      <c r="U1692" s="22">
        <v>98</v>
      </c>
      <c r="V1692" s="22"/>
      <c r="W1692" s="22">
        <v>20</v>
      </c>
      <c r="X1692" s="22">
        <v>14</v>
      </c>
      <c r="Y1692" s="14">
        <v>98</v>
      </c>
      <c r="Z1692" s="10">
        <v>20</v>
      </c>
      <c r="AA1692" s="22">
        <v>14</v>
      </c>
      <c r="AB1692" s="22">
        <v>36.22</v>
      </c>
      <c r="AC1692" s="22">
        <v>5.5085200963334729E-4</v>
      </c>
      <c r="AD1692" s="42">
        <v>2.0000000000000002E-5</v>
      </c>
      <c r="AE1692" s="22">
        <v>1745</v>
      </c>
      <c r="AF1692" s="22">
        <v>1.6299785197775429E-3</v>
      </c>
      <c r="AG1692" s="22">
        <v>5.4332617325918099E-4</v>
      </c>
      <c r="AH1692" s="22">
        <v>0</v>
      </c>
      <c r="AI1692" s="22">
        <v>0</v>
      </c>
      <c r="AJ1692" s="22">
        <v>0</v>
      </c>
      <c r="AK1692" s="22">
        <v>0</v>
      </c>
      <c r="AL1692" s="45">
        <v>0</v>
      </c>
      <c r="AM1692" s="45">
        <v>0</v>
      </c>
      <c r="AN1692" s="45">
        <v>0</v>
      </c>
      <c r="AO1692" s="45">
        <v>0</v>
      </c>
      <c r="AP1692" s="45">
        <v>0</v>
      </c>
      <c r="AQ1692" s="45">
        <v>0</v>
      </c>
      <c r="AR1692" s="45">
        <v>0</v>
      </c>
      <c r="AS1692" s="45" t="s">
        <v>4445</v>
      </c>
      <c r="AT1692" s="45" t="s">
        <v>4445</v>
      </c>
      <c r="AU1692" s="45">
        <v>1.6299785197775429E-3</v>
      </c>
      <c r="AV1692" s="10">
        <v>47.333034513671002</v>
      </c>
      <c r="AW1692" s="10">
        <v>47.333034513671002</v>
      </c>
      <c r="AX1692" s="17">
        <v>0</v>
      </c>
    </row>
    <row r="1693" spans="1:50" x14ac:dyDescent="0.25">
      <c r="A1693" s="22" t="s">
        <v>2195</v>
      </c>
      <c r="B1693" s="22" t="s">
        <v>3963</v>
      </c>
      <c r="C1693" s="22" t="s">
        <v>2373</v>
      </c>
      <c r="D1693" s="22">
        <v>4416</v>
      </c>
      <c r="E1693" s="22" t="s">
        <v>2374</v>
      </c>
      <c r="F1693" s="43">
        <v>0.41326499999999999</v>
      </c>
      <c r="G1693" s="43">
        <v>723.73771231527996</v>
      </c>
      <c r="H1693" s="43">
        <v>27.838446969696967</v>
      </c>
      <c r="I1693" s="9">
        <v>0</v>
      </c>
      <c r="J1693" s="9">
        <v>27.838446969696967</v>
      </c>
      <c r="K1693" s="11">
        <v>0</v>
      </c>
      <c r="L1693" s="41">
        <v>15104</v>
      </c>
      <c r="M1693" s="44">
        <v>0</v>
      </c>
      <c r="N1693" s="13">
        <v>0</v>
      </c>
      <c r="O1693" s="13">
        <v>0</v>
      </c>
      <c r="P1693" s="22">
        <v>0</v>
      </c>
      <c r="Q1693" s="22">
        <v>0</v>
      </c>
      <c r="R1693" s="14">
        <v>0</v>
      </c>
      <c r="S1693" s="22">
        <v>675</v>
      </c>
      <c r="T1693" s="22">
        <v>1</v>
      </c>
      <c r="U1693" s="22">
        <v>27441</v>
      </c>
      <c r="V1693" s="22"/>
      <c r="W1693" s="22">
        <v>4951</v>
      </c>
      <c r="X1693" s="22">
        <v>3262</v>
      </c>
      <c r="Y1693" s="14">
        <v>27441</v>
      </c>
      <c r="Z1693" s="10">
        <v>4951</v>
      </c>
      <c r="AA1693" s="22">
        <v>3262</v>
      </c>
      <c r="AB1693" s="22">
        <v>9252.56</v>
      </c>
      <c r="AC1693" s="22">
        <v>5.7101487592506502E-4</v>
      </c>
      <c r="AD1693" s="42">
        <v>5.8799999999999998E-3</v>
      </c>
      <c r="AE1693" s="22">
        <v>1746</v>
      </c>
      <c r="AF1693" s="22">
        <v>0.23465219470107002</v>
      </c>
      <c r="AG1693" s="22">
        <v>5.3943033264613799E-4</v>
      </c>
      <c r="AH1693" s="22">
        <v>0</v>
      </c>
      <c r="AI1693" s="22">
        <v>0</v>
      </c>
      <c r="AJ1693" s="22">
        <v>0</v>
      </c>
      <c r="AK1693" s="22">
        <v>0</v>
      </c>
      <c r="AL1693" s="45">
        <v>0</v>
      </c>
      <c r="AM1693" s="45">
        <v>0</v>
      </c>
      <c r="AN1693" s="45">
        <v>0</v>
      </c>
      <c r="AO1693" s="45">
        <v>0</v>
      </c>
      <c r="AP1693" s="45">
        <v>0</v>
      </c>
      <c r="AQ1693" s="45">
        <v>0</v>
      </c>
      <c r="AR1693" s="45">
        <v>0</v>
      </c>
      <c r="AS1693" s="45" t="s">
        <v>4445</v>
      </c>
      <c r="AT1693" s="45" t="s">
        <v>4444</v>
      </c>
      <c r="AU1693" s="45">
        <v>0.23465219470107002</v>
      </c>
      <c r="AV1693" s="10">
        <v>177.84756475062423</v>
      </c>
      <c r="AW1693" s="10">
        <v>177.84756475062423</v>
      </c>
      <c r="AX1693" s="17">
        <v>0</v>
      </c>
    </row>
    <row r="1694" spans="1:50" x14ac:dyDescent="0.25">
      <c r="A1694" s="22" t="s">
        <v>964</v>
      </c>
      <c r="B1694" s="22" t="s">
        <v>3948</v>
      </c>
      <c r="C1694" s="22" t="s">
        <v>1072</v>
      </c>
      <c r="D1694" s="22">
        <v>6453</v>
      </c>
      <c r="E1694" s="22" t="s">
        <v>1166</v>
      </c>
      <c r="F1694" s="43">
        <v>5.9275000000000001E-2</v>
      </c>
      <c r="G1694" s="43">
        <v>69.283350884179995</v>
      </c>
      <c r="H1694" s="43">
        <v>2.877272727272727</v>
      </c>
      <c r="I1694" s="9">
        <v>0</v>
      </c>
      <c r="J1694" s="9">
        <v>2.877272727272727</v>
      </c>
      <c r="K1694" s="11">
        <v>0</v>
      </c>
      <c r="L1694" s="41">
        <v>429</v>
      </c>
      <c r="M1694" s="44">
        <v>0</v>
      </c>
      <c r="N1694" s="13">
        <v>0</v>
      </c>
      <c r="O1694" s="13">
        <v>0</v>
      </c>
      <c r="P1694" s="22">
        <v>0</v>
      </c>
      <c r="Q1694" s="22">
        <v>0</v>
      </c>
      <c r="R1694" s="14">
        <v>0</v>
      </c>
      <c r="S1694" s="22">
        <v>51</v>
      </c>
      <c r="T1694" s="22">
        <v>1</v>
      </c>
      <c r="U1694" s="22">
        <v>791</v>
      </c>
      <c r="V1694" s="22"/>
      <c r="W1694" s="22">
        <v>145</v>
      </c>
      <c r="X1694" s="22">
        <v>96</v>
      </c>
      <c r="Y1694" s="14">
        <v>791</v>
      </c>
      <c r="Z1694" s="10">
        <v>145</v>
      </c>
      <c r="AA1694" s="22">
        <v>96</v>
      </c>
      <c r="AB1694" s="22">
        <v>269.83999999999997</v>
      </c>
      <c r="AC1694" s="22">
        <v>8.5554464735819696E-4</v>
      </c>
      <c r="AD1694" s="42">
        <v>2.5999999999999998E-4</v>
      </c>
      <c r="AE1694" s="22">
        <v>1747</v>
      </c>
      <c r="AF1694" s="22">
        <v>1.3989934761023001E-2</v>
      </c>
      <c r="AG1694" s="22">
        <v>5.3807441388550002E-4</v>
      </c>
      <c r="AH1694" s="22">
        <v>0</v>
      </c>
      <c r="AI1694" s="22">
        <v>0</v>
      </c>
      <c r="AJ1694" s="22">
        <v>0</v>
      </c>
      <c r="AK1694" s="22">
        <v>0</v>
      </c>
      <c r="AL1694" s="45">
        <v>0</v>
      </c>
      <c r="AM1694" s="45">
        <v>0</v>
      </c>
      <c r="AN1694" s="45">
        <v>0</v>
      </c>
      <c r="AO1694" s="45">
        <v>0</v>
      </c>
      <c r="AP1694" s="45">
        <v>0</v>
      </c>
      <c r="AQ1694" s="45">
        <v>0</v>
      </c>
      <c r="AR1694" s="45">
        <v>0</v>
      </c>
      <c r="AS1694" s="45" t="s">
        <v>4445</v>
      </c>
      <c r="AT1694" s="45" t="s">
        <v>4445</v>
      </c>
      <c r="AU1694" s="45">
        <v>1.3989934761023002E-2</v>
      </c>
      <c r="AV1694" s="10">
        <v>50.394944707740919</v>
      </c>
      <c r="AW1694" s="10">
        <v>50.394944707740919</v>
      </c>
      <c r="AX1694" s="17">
        <v>0</v>
      </c>
    </row>
    <row r="1695" spans="1:50" x14ac:dyDescent="0.25">
      <c r="A1695" s="22" t="s">
        <v>2195</v>
      </c>
      <c r="B1695" s="22" t="s">
        <v>3956</v>
      </c>
      <c r="C1695" s="22" t="s">
        <v>2371</v>
      </c>
      <c r="D1695" s="22">
        <v>1786</v>
      </c>
      <c r="E1695" s="22" t="s">
        <v>2372</v>
      </c>
      <c r="F1695" s="43">
        <v>4.9945999999999997E-2</v>
      </c>
      <c r="G1695" s="43">
        <v>91.342962366389997</v>
      </c>
      <c r="H1695" s="43">
        <v>3.269318181818182</v>
      </c>
      <c r="I1695" s="9">
        <v>0</v>
      </c>
      <c r="J1695" s="9">
        <v>3.269318181818182</v>
      </c>
      <c r="K1695" s="11">
        <v>0</v>
      </c>
      <c r="L1695" s="41">
        <v>47</v>
      </c>
      <c r="M1695" s="44">
        <v>0</v>
      </c>
      <c r="N1695" s="13">
        <v>0</v>
      </c>
      <c r="O1695" s="13">
        <v>0</v>
      </c>
      <c r="P1695" s="22">
        <v>0</v>
      </c>
      <c r="Q1695" s="22">
        <v>0</v>
      </c>
      <c r="R1695" s="14">
        <v>0</v>
      </c>
      <c r="S1695" s="22">
        <v>55</v>
      </c>
      <c r="T1695" s="22">
        <v>1</v>
      </c>
      <c r="U1695" s="22">
        <v>98</v>
      </c>
      <c r="V1695" s="22"/>
      <c r="W1695" s="22">
        <v>20</v>
      </c>
      <c r="X1695" s="22">
        <v>14</v>
      </c>
      <c r="Y1695" s="14">
        <v>98</v>
      </c>
      <c r="Z1695" s="10">
        <v>20</v>
      </c>
      <c r="AA1695" s="22">
        <v>14</v>
      </c>
      <c r="AB1695" s="22">
        <v>36.22</v>
      </c>
      <c r="AC1695" s="22">
        <v>5.4679636729602964E-4</v>
      </c>
      <c r="AD1695" s="42">
        <v>2.0000000000000002E-5</v>
      </c>
      <c r="AE1695" s="22">
        <v>1748</v>
      </c>
      <c r="AF1695" s="22">
        <v>9.6664066337434872E-3</v>
      </c>
      <c r="AG1695" s="22">
        <v>5.3702259076352703E-4</v>
      </c>
      <c r="AH1695" s="22">
        <v>0</v>
      </c>
      <c r="AI1695" s="22">
        <v>0</v>
      </c>
      <c r="AJ1695" s="22">
        <v>0</v>
      </c>
      <c r="AK1695" s="22">
        <v>0</v>
      </c>
      <c r="AL1695" s="45">
        <v>0</v>
      </c>
      <c r="AM1695" s="45">
        <v>0</v>
      </c>
      <c r="AN1695" s="45">
        <v>0</v>
      </c>
      <c r="AO1695" s="45">
        <v>0</v>
      </c>
      <c r="AP1695" s="45">
        <v>0</v>
      </c>
      <c r="AQ1695" s="45">
        <v>0</v>
      </c>
      <c r="AR1695" s="45">
        <v>0</v>
      </c>
      <c r="AS1695" s="45" t="s">
        <v>4445</v>
      </c>
      <c r="AT1695" s="45" t="s">
        <v>4445</v>
      </c>
      <c r="AU1695" s="45">
        <v>9.6664066337434872E-3</v>
      </c>
      <c r="AV1695" s="10">
        <v>6.1174834897462631</v>
      </c>
      <c r="AW1695" s="10">
        <v>6.1174834897462631</v>
      </c>
      <c r="AX1695" s="17">
        <v>0</v>
      </c>
    </row>
    <row r="1696" spans="1:50" x14ac:dyDescent="0.25">
      <c r="A1696" s="22" t="s">
        <v>964</v>
      </c>
      <c r="B1696" s="22" t="s">
        <v>3952</v>
      </c>
      <c r="C1696" s="22" t="s">
        <v>1257</v>
      </c>
      <c r="D1696" s="22">
        <v>3904</v>
      </c>
      <c r="E1696" s="22" t="s">
        <v>1415</v>
      </c>
      <c r="F1696" s="43">
        <v>5.5668000000000002E-2</v>
      </c>
      <c r="G1696" s="43">
        <v>140.84076366297001</v>
      </c>
      <c r="H1696" s="43">
        <v>3.0638257575757581</v>
      </c>
      <c r="I1696" s="9">
        <v>0.70189393939393951</v>
      </c>
      <c r="J1696" s="9">
        <v>2.3619318181818181</v>
      </c>
      <c r="K1696" s="11">
        <v>2.4018939393939394</v>
      </c>
      <c r="L1696" s="41">
        <v>210</v>
      </c>
      <c r="M1696" s="44">
        <v>166</v>
      </c>
      <c r="N1696" s="13">
        <v>153</v>
      </c>
      <c r="O1696" s="13">
        <v>66</v>
      </c>
      <c r="P1696" s="22">
        <v>56</v>
      </c>
      <c r="Q1696" s="22">
        <v>0</v>
      </c>
      <c r="R1696" s="14">
        <v>1</v>
      </c>
      <c r="S1696" s="22">
        <v>129</v>
      </c>
      <c r="T1696" s="22">
        <v>0.21604747480991537</v>
      </c>
      <c r="U1696" s="22">
        <v>251</v>
      </c>
      <c r="V1696" s="22"/>
      <c r="W1696" s="22">
        <v>169</v>
      </c>
      <c r="X1696" s="22">
        <v>77</v>
      </c>
      <c r="Y1696" s="14">
        <v>85</v>
      </c>
      <c r="Z1696" s="10">
        <v>113</v>
      </c>
      <c r="AA1696" s="22">
        <v>77</v>
      </c>
      <c r="AB1696" s="22">
        <v>162.46</v>
      </c>
      <c r="AC1696" s="22">
        <v>3.95254886101106E-4</v>
      </c>
      <c r="AD1696" s="42">
        <v>9.0000000000000006E-5</v>
      </c>
      <c r="AE1696" s="22">
        <v>1750</v>
      </c>
      <c r="AF1696" s="22">
        <v>1.4391386363142649E-2</v>
      </c>
      <c r="AG1696" s="22">
        <v>5.3301430974602403E-4</v>
      </c>
      <c r="AH1696" s="22">
        <v>0</v>
      </c>
      <c r="AI1696" s="22">
        <v>1</v>
      </c>
      <c r="AJ1696" s="22">
        <v>0</v>
      </c>
      <c r="AK1696" s="22">
        <v>0</v>
      </c>
      <c r="AL1696" s="45">
        <v>0</v>
      </c>
      <c r="AM1696" s="45">
        <v>0</v>
      </c>
      <c r="AN1696" s="45">
        <v>0</v>
      </c>
      <c r="AO1696" s="45">
        <v>0</v>
      </c>
      <c r="AP1696" s="45">
        <v>0</v>
      </c>
      <c r="AQ1696" s="45">
        <v>0</v>
      </c>
      <c r="AR1696" s="45">
        <v>0</v>
      </c>
      <c r="AS1696" s="45" t="s">
        <v>4445</v>
      </c>
      <c r="AT1696" s="45" t="s">
        <v>4445</v>
      </c>
      <c r="AU1696" s="45">
        <v>1.1094453813114417E-2</v>
      </c>
      <c r="AV1696" s="10">
        <v>47.842193889824394</v>
      </c>
      <c r="AW1696" s="10">
        <v>55.15979477035296</v>
      </c>
      <c r="AX1696" s="17">
        <v>0.22909068430487728</v>
      </c>
    </row>
    <row r="1697" spans="1:50" x14ac:dyDescent="0.25">
      <c r="A1697" s="22" t="s">
        <v>8</v>
      </c>
      <c r="B1697" s="22" t="s">
        <v>3946</v>
      </c>
      <c r="C1697" s="22" t="s">
        <v>310</v>
      </c>
      <c r="D1697" s="22">
        <v>2888</v>
      </c>
      <c r="E1697" s="22" t="s">
        <v>311</v>
      </c>
      <c r="F1697" s="43">
        <v>0.71096400000000004</v>
      </c>
      <c r="G1697" s="43">
        <v>731.95599566101998</v>
      </c>
      <c r="H1697" s="43">
        <v>36.805871212121211</v>
      </c>
      <c r="I1697" s="9">
        <v>1.4356060606060606</v>
      </c>
      <c r="J1697" s="9">
        <v>35.37045454545455</v>
      </c>
      <c r="K1697" s="11">
        <v>1.6022727272727273</v>
      </c>
      <c r="L1697" s="41">
        <v>6043</v>
      </c>
      <c r="M1697" s="44">
        <v>507</v>
      </c>
      <c r="N1697" s="13">
        <v>167</v>
      </c>
      <c r="O1697" s="13">
        <v>143</v>
      </c>
      <c r="P1697" s="22">
        <v>167</v>
      </c>
      <c r="Q1697" s="22">
        <v>143</v>
      </c>
      <c r="R1697" s="14">
        <v>0</v>
      </c>
      <c r="S1697" s="22">
        <v>911</v>
      </c>
      <c r="T1697" s="22">
        <v>0.95646692566959113</v>
      </c>
      <c r="U1697" s="22">
        <v>11015</v>
      </c>
      <c r="V1697" s="22"/>
      <c r="W1697" s="22">
        <v>2064</v>
      </c>
      <c r="X1697" s="22">
        <v>1393</v>
      </c>
      <c r="Y1697" s="14">
        <v>10508</v>
      </c>
      <c r="Z1697" s="10">
        <v>1897</v>
      </c>
      <c r="AA1697" s="22">
        <v>1250</v>
      </c>
      <c r="AB1697" s="22">
        <v>3544.61</v>
      </c>
      <c r="AC1697" s="22">
        <v>9.7132068623597746E-4</v>
      </c>
      <c r="AD1697" s="42">
        <v>3.8300000000000001E-3</v>
      </c>
      <c r="AE1697" s="22">
        <v>1751</v>
      </c>
      <c r="AF1697" s="22">
        <v>0.27110591311582649</v>
      </c>
      <c r="AG1697" s="22">
        <v>5.3262458372460998E-4</v>
      </c>
      <c r="AH1697" s="22">
        <v>0</v>
      </c>
      <c r="AI1697" s="22">
        <v>0</v>
      </c>
      <c r="AJ1697" s="22">
        <v>0</v>
      </c>
      <c r="AK1697" s="22">
        <v>0</v>
      </c>
      <c r="AL1697" s="45">
        <v>0</v>
      </c>
      <c r="AM1697" s="45">
        <v>0</v>
      </c>
      <c r="AN1697" s="45">
        <v>0</v>
      </c>
      <c r="AO1697" s="45">
        <v>0</v>
      </c>
      <c r="AP1697" s="45">
        <v>0</v>
      </c>
      <c r="AQ1697" s="45">
        <v>0</v>
      </c>
      <c r="AR1697" s="45">
        <v>0</v>
      </c>
      <c r="AS1697" s="45" t="s">
        <v>4445</v>
      </c>
      <c r="AT1697" s="45" t="s">
        <v>4445</v>
      </c>
      <c r="AU1697" s="45">
        <v>0.26053287318218177</v>
      </c>
      <c r="AV1697" s="10">
        <v>53.632333097731795</v>
      </c>
      <c r="AW1697" s="10">
        <v>56.078009622558987</v>
      </c>
      <c r="AX1697" s="17">
        <v>3.9004811279491597E-2</v>
      </c>
    </row>
    <row r="1698" spans="1:50" x14ac:dyDescent="0.25">
      <c r="A1698" s="22" t="s">
        <v>539</v>
      </c>
      <c r="B1698" s="22" t="s">
        <v>3949</v>
      </c>
      <c r="C1698" s="22" t="s">
        <v>796</v>
      </c>
      <c r="D1698" s="22">
        <v>7175</v>
      </c>
      <c r="E1698" s="22" t="s">
        <v>797</v>
      </c>
      <c r="F1698" s="43">
        <v>3.9955999999999998E-2</v>
      </c>
      <c r="G1698" s="43">
        <v>74.343602063329996</v>
      </c>
      <c r="H1698" s="43">
        <v>2.9772727272727271</v>
      </c>
      <c r="I1698" s="9">
        <v>0</v>
      </c>
      <c r="J1698" s="9">
        <v>2.9772727272727271</v>
      </c>
      <c r="K1698" s="11">
        <v>0</v>
      </c>
      <c r="L1698" s="41">
        <v>2069</v>
      </c>
      <c r="M1698" s="44">
        <v>0</v>
      </c>
      <c r="N1698" s="13">
        <v>0</v>
      </c>
      <c r="O1698" s="13">
        <v>0</v>
      </c>
      <c r="P1698" s="22">
        <v>0</v>
      </c>
      <c r="Q1698" s="22">
        <v>0</v>
      </c>
      <c r="R1698" s="14">
        <v>0</v>
      </c>
      <c r="S1698" s="22">
        <v>76</v>
      </c>
      <c r="T1698" s="22">
        <v>1</v>
      </c>
      <c r="U1698" s="22">
        <v>3770</v>
      </c>
      <c r="V1698" s="22"/>
      <c r="W1698" s="22">
        <v>682</v>
      </c>
      <c r="X1698" s="22">
        <v>450</v>
      </c>
      <c r="Y1698" s="14">
        <v>3770</v>
      </c>
      <c r="Z1698" s="10">
        <v>682</v>
      </c>
      <c r="AA1698" s="22">
        <v>450</v>
      </c>
      <c r="AB1698" s="22">
        <v>1273.6400000000001</v>
      </c>
      <c r="AC1698" s="22">
        <v>5.3745041793863127E-4</v>
      </c>
      <c r="AD1698" s="42">
        <v>7.6000000000000004E-4</v>
      </c>
      <c r="AE1698" s="22">
        <v>1752</v>
      </c>
      <c r="AF1698" s="22">
        <v>2.6054177166280196E-2</v>
      </c>
      <c r="AG1698" s="22">
        <v>5.3171790135265703E-4</v>
      </c>
      <c r="AH1698" s="22">
        <v>0</v>
      </c>
      <c r="AI1698" s="22">
        <v>0</v>
      </c>
      <c r="AJ1698" s="22">
        <v>0</v>
      </c>
      <c r="AK1698" s="22">
        <v>0</v>
      </c>
      <c r="AL1698" s="45">
        <v>0</v>
      </c>
      <c r="AM1698" s="45">
        <v>0</v>
      </c>
      <c r="AN1698" s="45">
        <v>0</v>
      </c>
      <c r="AO1698" s="45">
        <v>0</v>
      </c>
      <c r="AP1698" s="45">
        <v>0</v>
      </c>
      <c r="AQ1698" s="45">
        <v>0</v>
      </c>
      <c r="AR1698" s="45">
        <v>0</v>
      </c>
      <c r="AS1698" s="45" t="s">
        <v>4445</v>
      </c>
      <c r="AT1698" s="45" t="s">
        <v>4445</v>
      </c>
      <c r="AU1698" s="45">
        <v>2.6054177166280192E-2</v>
      </c>
      <c r="AV1698" s="10">
        <v>229.06870229007635</v>
      </c>
      <c r="AW1698" s="10">
        <v>229.06870229007635</v>
      </c>
      <c r="AX1698" s="17">
        <v>0</v>
      </c>
    </row>
    <row r="1699" spans="1:50" x14ac:dyDescent="0.25">
      <c r="A1699" s="22" t="s">
        <v>8</v>
      </c>
      <c r="B1699" s="22" t="s">
        <v>3946</v>
      </c>
      <c r="C1699" s="22" t="s">
        <v>70</v>
      </c>
      <c r="D1699" s="22">
        <v>177</v>
      </c>
      <c r="E1699" s="22" t="s">
        <v>348</v>
      </c>
      <c r="F1699" s="43">
        <v>0.14366899999999999</v>
      </c>
      <c r="G1699" s="43">
        <v>165.68348334309999</v>
      </c>
      <c r="H1699" s="43">
        <v>6.1948863636363631</v>
      </c>
      <c r="I1699" s="9">
        <v>0</v>
      </c>
      <c r="J1699" s="9">
        <v>6.1948863636363631</v>
      </c>
      <c r="K1699" s="11">
        <v>0</v>
      </c>
      <c r="L1699" s="41">
        <v>2277</v>
      </c>
      <c r="M1699" s="44">
        <v>0</v>
      </c>
      <c r="N1699" s="13">
        <v>0</v>
      </c>
      <c r="O1699" s="13">
        <v>0</v>
      </c>
      <c r="P1699" s="22">
        <v>0</v>
      </c>
      <c r="Q1699" s="22">
        <v>0</v>
      </c>
      <c r="R1699" s="14">
        <v>0</v>
      </c>
      <c r="S1699" s="22">
        <v>172</v>
      </c>
      <c r="T1699" s="22">
        <v>1</v>
      </c>
      <c r="U1699" s="22">
        <v>4147</v>
      </c>
      <c r="V1699" s="22"/>
      <c r="W1699" s="22">
        <v>750</v>
      </c>
      <c r="X1699" s="22">
        <v>495</v>
      </c>
      <c r="Y1699" s="14">
        <v>4147</v>
      </c>
      <c r="Z1699" s="10">
        <v>750</v>
      </c>
      <c r="AA1699" s="22">
        <v>495</v>
      </c>
      <c r="AB1699" s="22">
        <v>1400.73</v>
      </c>
      <c r="AC1699" s="22">
        <v>8.6712928229839268E-4</v>
      </c>
      <c r="AD1699" s="42">
        <v>1.3500000000000001E-3</v>
      </c>
      <c r="AE1699" s="22">
        <v>1753</v>
      </c>
      <c r="AF1699" s="22">
        <v>6.6909737985085163E-2</v>
      </c>
      <c r="AG1699" s="22">
        <v>5.3102966654829499E-4</v>
      </c>
      <c r="AH1699" s="22">
        <v>0</v>
      </c>
      <c r="AI1699" s="22">
        <v>0</v>
      </c>
      <c r="AJ1699" s="22">
        <v>0</v>
      </c>
      <c r="AK1699" s="22">
        <v>0</v>
      </c>
      <c r="AL1699" s="45">
        <v>0</v>
      </c>
      <c r="AM1699" s="45">
        <v>0</v>
      </c>
      <c r="AN1699" s="45">
        <v>0</v>
      </c>
      <c r="AO1699" s="45">
        <v>0</v>
      </c>
      <c r="AP1699" s="45">
        <v>0</v>
      </c>
      <c r="AQ1699" s="45">
        <v>0</v>
      </c>
      <c r="AR1699" s="45">
        <v>0</v>
      </c>
      <c r="AS1699" s="45" t="s">
        <v>4445</v>
      </c>
      <c r="AT1699" s="45" t="s">
        <v>4445</v>
      </c>
      <c r="AU1699" s="45">
        <v>6.6909737985085163E-2</v>
      </c>
      <c r="AV1699" s="10">
        <v>121.06759607447492</v>
      </c>
      <c r="AW1699" s="10">
        <v>121.06759607447492</v>
      </c>
      <c r="AX1699" s="17">
        <v>0</v>
      </c>
    </row>
    <row r="1700" spans="1:50" x14ac:dyDescent="0.25">
      <c r="A1700" s="22" t="s">
        <v>964</v>
      </c>
      <c r="B1700" s="22" t="s">
        <v>3952</v>
      </c>
      <c r="C1700" s="22" t="s">
        <v>991</v>
      </c>
      <c r="D1700" s="22">
        <v>7873</v>
      </c>
      <c r="E1700" s="22" t="s">
        <v>1011</v>
      </c>
      <c r="F1700" s="43">
        <v>0.39782800000000001</v>
      </c>
      <c r="G1700" s="43">
        <v>41.014520626390002</v>
      </c>
      <c r="H1700" s="43">
        <v>2.1356060606060607</v>
      </c>
      <c r="I1700" s="9">
        <v>0</v>
      </c>
      <c r="J1700" s="9">
        <v>2.1356060606060607</v>
      </c>
      <c r="K1700" s="11">
        <v>0</v>
      </c>
      <c r="L1700" s="41">
        <v>1179</v>
      </c>
      <c r="M1700" s="44">
        <v>0</v>
      </c>
      <c r="N1700" s="13">
        <v>0</v>
      </c>
      <c r="O1700" s="13">
        <v>0</v>
      </c>
      <c r="P1700" s="22">
        <v>0</v>
      </c>
      <c r="Q1700" s="22">
        <v>0</v>
      </c>
      <c r="R1700" s="14">
        <v>0</v>
      </c>
      <c r="S1700" s="22">
        <v>182</v>
      </c>
      <c r="T1700" s="22">
        <v>1</v>
      </c>
      <c r="U1700" s="22">
        <v>2153</v>
      </c>
      <c r="V1700" s="22"/>
      <c r="W1700" s="22">
        <v>390</v>
      </c>
      <c r="X1700" s="22">
        <v>258</v>
      </c>
      <c r="Y1700" s="14">
        <v>2153</v>
      </c>
      <c r="Z1700" s="10">
        <v>390</v>
      </c>
      <c r="AA1700" s="22">
        <v>258</v>
      </c>
      <c r="AB1700" s="22">
        <v>728.07</v>
      </c>
      <c r="AC1700" s="22">
        <v>9.6996866944734014E-3</v>
      </c>
      <c r="AD1700" s="42">
        <v>7.8700000000000003E-3</v>
      </c>
      <c r="AE1700" s="22">
        <v>1754</v>
      </c>
      <c r="AF1700" s="22">
        <v>8.4843886624419353E-3</v>
      </c>
      <c r="AG1700" s="22">
        <v>5.3027429140262096E-4</v>
      </c>
      <c r="AH1700" s="22">
        <v>0</v>
      </c>
      <c r="AI1700" s="22">
        <v>0</v>
      </c>
      <c r="AJ1700" s="22">
        <v>0</v>
      </c>
      <c r="AK1700" s="22">
        <v>0</v>
      </c>
      <c r="AL1700" s="45">
        <v>0</v>
      </c>
      <c r="AM1700" s="45">
        <v>0</v>
      </c>
      <c r="AN1700" s="45">
        <v>0</v>
      </c>
      <c r="AO1700" s="45">
        <v>0</v>
      </c>
      <c r="AP1700" s="45">
        <v>0</v>
      </c>
      <c r="AQ1700" s="45">
        <v>0</v>
      </c>
      <c r="AR1700" s="45">
        <v>0</v>
      </c>
      <c r="AS1700" s="45" t="s">
        <v>4445</v>
      </c>
      <c r="AT1700" s="45" t="s">
        <v>4444</v>
      </c>
      <c r="AU1700" s="45">
        <v>8.4843886624419353E-3</v>
      </c>
      <c r="AV1700" s="10">
        <v>182.61794962752748</v>
      </c>
      <c r="AW1700" s="10">
        <v>182.61794962752748</v>
      </c>
      <c r="AX1700" s="17">
        <v>0</v>
      </c>
    </row>
    <row r="1701" spans="1:50" x14ac:dyDescent="0.25">
      <c r="A1701" s="22" t="s">
        <v>1672</v>
      </c>
      <c r="B1701" s="22" t="s">
        <v>3947</v>
      </c>
      <c r="C1701" s="22" t="s">
        <v>1816</v>
      </c>
      <c r="D1701" s="22">
        <v>9933</v>
      </c>
      <c r="E1701" s="22" t="s">
        <v>2149</v>
      </c>
      <c r="F1701" s="43">
        <v>1.0709999999999999E-3</v>
      </c>
      <c r="G1701" s="43">
        <v>1.9007332774500001</v>
      </c>
      <c r="H1701" s="43">
        <v>0.20965909090909093</v>
      </c>
      <c r="I1701" s="9">
        <v>0.12481060606060607</v>
      </c>
      <c r="J1701" s="9">
        <v>8.5037878787878801E-2</v>
      </c>
      <c r="K1701" s="11">
        <v>0.20965909090909093</v>
      </c>
      <c r="L1701" s="41">
        <v>1</v>
      </c>
      <c r="M1701" s="44">
        <v>17</v>
      </c>
      <c r="N1701" s="13">
        <v>9</v>
      </c>
      <c r="O1701" s="13">
        <v>3</v>
      </c>
      <c r="P1701" s="22">
        <v>9</v>
      </c>
      <c r="Q1701" s="22">
        <v>3</v>
      </c>
      <c r="R1701" s="14">
        <v>0</v>
      </c>
      <c r="S1701" s="22">
        <v>6</v>
      </c>
      <c r="T1701" s="22">
        <v>0</v>
      </c>
      <c r="U1701" s="22">
        <v>17</v>
      </c>
      <c r="V1701" s="22"/>
      <c r="W1701" s="22">
        <v>9</v>
      </c>
      <c r="X1701" s="22">
        <v>3</v>
      </c>
      <c r="Y1701" s="14">
        <v>0</v>
      </c>
      <c r="Z1701" s="10">
        <v>0</v>
      </c>
      <c r="AA1701" s="22">
        <v>0</v>
      </c>
      <c r="AB1701" s="22">
        <v>0</v>
      </c>
      <c r="AC1701" s="22">
        <v>5.6346674870492086E-4</v>
      </c>
      <c r="AD1701" s="42">
        <v>0</v>
      </c>
      <c r="AE1701" s="22">
        <v>1755</v>
      </c>
      <c r="AF1701" s="22">
        <v>5.2959584948893102E-4</v>
      </c>
      <c r="AG1701" s="22">
        <v>5.2959584948893102E-4</v>
      </c>
      <c r="AH1701" s="22">
        <v>0</v>
      </c>
      <c r="AI1701" s="22">
        <v>0</v>
      </c>
      <c r="AJ1701" s="22">
        <v>0</v>
      </c>
      <c r="AK1701" s="22">
        <v>0</v>
      </c>
      <c r="AL1701" s="45">
        <v>0</v>
      </c>
      <c r="AM1701" s="45">
        <v>0</v>
      </c>
      <c r="AN1701" s="45">
        <v>0</v>
      </c>
      <c r="AO1701" s="45">
        <v>0</v>
      </c>
      <c r="AP1701" s="45">
        <v>0</v>
      </c>
      <c r="AQ1701" s="45">
        <v>0</v>
      </c>
      <c r="AR1701" s="45">
        <v>0</v>
      </c>
      <c r="AS1701" s="45" t="s">
        <v>4445</v>
      </c>
      <c r="AT1701" s="45" t="s">
        <v>4445</v>
      </c>
      <c r="AU1701" s="45">
        <v>2.1480445927780491E-4</v>
      </c>
      <c r="AV1701" s="10">
        <v>0</v>
      </c>
      <c r="AW1701" s="10">
        <v>42.926829268292678</v>
      </c>
      <c r="AX1701" s="17">
        <v>0.59530261969286358</v>
      </c>
    </row>
    <row r="1702" spans="1:50" x14ac:dyDescent="0.25">
      <c r="A1702" s="22" t="s">
        <v>539</v>
      </c>
      <c r="B1702" s="22" t="s">
        <v>3949</v>
      </c>
      <c r="C1702" s="22" t="s">
        <v>644</v>
      </c>
      <c r="D1702" s="22">
        <v>7811</v>
      </c>
      <c r="E1702" s="22" t="s">
        <v>935</v>
      </c>
      <c r="F1702" s="43">
        <v>0.17784900000000001</v>
      </c>
      <c r="G1702" s="43">
        <v>362.92007263618001</v>
      </c>
      <c r="H1702" s="43">
        <v>22.057386363636368</v>
      </c>
      <c r="I1702" s="9">
        <v>0</v>
      </c>
      <c r="J1702" s="9">
        <v>22.057386363636368</v>
      </c>
      <c r="K1702" s="11">
        <v>0</v>
      </c>
      <c r="L1702" s="41">
        <v>7313</v>
      </c>
      <c r="M1702" s="44">
        <v>0</v>
      </c>
      <c r="N1702" s="13">
        <v>0</v>
      </c>
      <c r="O1702" s="13">
        <v>0</v>
      </c>
      <c r="P1702" s="22">
        <v>0</v>
      </c>
      <c r="Q1702" s="22">
        <v>0</v>
      </c>
      <c r="R1702" s="14">
        <v>0</v>
      </c>
      <c r="S1702" s="22">
        <v>548</v>
      </c>
      <c r="T1702" s="22">
        <v>1</v>
      </c>
      <c r="U1702" s="22">
        <v>13292</v>
      </c>
      <c r="V1702" s="22"/>
      <c r="W1702" s="22">
        <v>2399</v>
      </c>
      <c r="X1702" s="22">
        <v>1581</v>
      </c>
      <c r="Y1702" s="14">
        <v>13292</v>
      </c>
      <c r="Z1702" s="10">
        <v>2399</v>
      </c>
      <c r="AA1702" s="22">
        <v>1581</v>
      </c>
      <c r="AB1702" s="22">
        <v>4482.91</v>
      </c>
      <c r="AC1702" s="22">
        <v>4.9005005071265382E-4</v>
      </c>
      <c r="AD1702" s="42">
        <v>2.4399999999999999E-3</v>
      </c>
      <c r="AE1702" s="22">
        <v>1756</v>
      </c>
      <c r="AF1702" s="22">
        <v>9.7711199604612706E-2</v>
      </c>
      <c r="AG1702" s="22">
        <v>5.2816864651142E-4</v>
      </c>
      <c r="AH1702" s="22">
        <v>0</v>
      </c>
      <c r="AI1702" s="22">
        <v>0</v>
      </c>
      <c r="AJ1702" s="22">
        <v>0</v>
      </c>
      <c r="AK1702" s="22">
        <v>0</v>
      </c>
      <c r="AL1702" s="45">
        <v>0</v>
      </c>
      <c r="AM1702" s="45">
        <v>0</v>
      </c>
      <c r="AN1702" s="45">
        <v>0</v>
      </c>
      <c r="AO1702" s="45">
        <v>0</v>
      </c>
      <c r="AP1702" s="45">
        <v>0</v>
      </c>
      <c r="AQ1702" s="45">
        <v>0</v>
      </c>
      <c r="AR1702" s="45">
        <v>0</v>
      </c>
      <c r="AS1702" s="45" t="s">
        <v>4445</v>
      </c>
      <c r="AT1702" s="45" t="s">
        <v>4445</v>
      </c>
      <c r="AU1702" s="45">
        <v>9.7711199604612706E-2</v>
      </c>
      <c r="AV1702" s="10">
        <v>108.76175265964295</v>
      </c>
      <c r="AW1702" s="10">
        <v>108.76175265964295</v>
      </c>
      <c r="AX1702" s="17">
        <v>0</v>
      </c>
    </row>
    <row r="1703" spans="1:50" x14ac:dyDescent="0.25">
      <c r="A1703" s="22" t="s">
        <v>1672</v>
      </c>
      <c r="B1703" s="22" t="s">
        <v>3957</v>
      </c>
      <c r="C1703" s="22" t="s">
        <v>2150</v>
      </c>
      <c r="D1703" s="22">
        <v>841</v>
      </c>
      <c r="E1703" s="22" t="s">
        <v>2168</v>
      </c>
      <c r="F1703" s="43">
        <v>7.4864E-2</v>
      </c>
      <c r="G1703" s="43">
        <v>125.01603110139</v>
      </c>
      <c r="H1703" s="43">
        <v>5.6638257575757578</v>
      </c>
      <c r="I1703" s="9">
        <v>0</v>
      </c>
      <c r="J1703" s="9">
        <v>5.6638257575757578</v>
      </c>
      <c r="K1703" s="11">
        <v>0</v>
      </c>
      <c r="L1703" s="41">
        <v>1849</v>
      </c>
      <c r="M1703" s="44">
        <v>0</v>
      </c>
      <c r="N1703" s="13">
        <v>0</v>
      </c>
      <c r="O1703" s="13">
        <v>0</v>
      </c>
      <c r="P1703" s="22">
        <v>0</v>
      </c>
      <c r="Q1703" s="22">
        <v>0</v>
      </c>
      <c r="R1703" s="14">
        <v>0</v>
      </c>
      <c r="S1703" s="22">
        <v>127</v>
      </c>
      <c r="T1703" s="22">
        <v>1</v>
      </c>
      <c r="U1703" s="22">
        <v>3370</v>
      </c>
      <c r="V1703" s="22"/>
      <c r="W1703" s="22">
        <v>610</v>
      </c>
      <c r="X1703" s="22">
        <v>403</v>
      </c>
      <c r="Y1703" s="14">
        <v>3370</v>
      </c>
      <c r="Z1703" s="10">
        <v>610</v>
      </c>
      <c r="AA1703" s="22">
        <v>403</v>
      </c>
      <c r="AB1703" s="22">
        <v>1139</v>
      </c>
      <c r="AC1703" s="22">
        <v>5.988352000975307E-4</v>
      </c>
      <c r="AD1703" s="42">
        <v>7.6000000000000004E-4</v>
      </c>
      <c r="AE1703" s="22">
        <v>1757</v>
      </c>
      <c r="AF1703" s="22">
        <v>3.6328435390909873E-2</v>
      </c>
      <c r="AG1703" s="22">
        <v>5.2649906363637497E-4</v>
      </c>
      <c r="AH1703" s="22">
        <v>0</v>
      </c>
      <c r="AI1703" s="22">
        <v>0</v>
      </c>
      <c r="AJ1703" s="22">
        <v>0</v>
      </c>
      <c r="AK1703" s="22">
        <v>0</v>
      </c>
      <c r="AL1703" s="45">
        <v>0</v>
      </c>
      <c r="AM1703" s="45">
        <v>0</v>
      </c>
      <c r="AN1703" s="45">
        <v>0</v>
      </c>
      <c r="AO1703" s="45">
        <v>0</v>
      </c>
      <c r="AP1703" s="45">
        <v>0</v>
      </c>
      <c r="AQ1703" s="45">
        <v>0</v>
      </c>
      <c r="AR1703" s="45">
        <v>0</v>
      </c>
      <c r="AS1703" s="45" t="s">
        <v>4445</v>
      </c>
      <c r="AT1703" s="45" t="s">
        <v>4445</v>
      </c>
      <c r="AU1703" s="45">
        <v>3.6328435390909873E-2</v>
      </c>
      <c r="AV1703" s="10">
        <v>107.70105333556261</v>
      </c>
      <c r="AW1703" s="10">
        <v>107.70105333556261</v>
      </c>
      <c r="AX1703" s="17">
        <v>0</v>
      </c>
    </row>
    <row r="1704" spans="1:50" x14ac:dyDescent="0.25">
      <c r="A1704" s="22" t="s">
        <v>2195</v>
      </c>
      <c r="B1704" s="22" t="s">
        <v>3962</v>
      </c>
      <c r="C1704" s="22" t="s">
        <v>2474</v>
      </c>
      <c r="D1704" s="22">
        <v>6139</v>
      </c>
      <c r="E1704" s="22" t="s">
        <v>2496</v>
      </c>
      <c r="F1704" s="43">
        <v>4.7678999999999999E-2</v>
      </c>
      <c r="G1704" s="43">
        <v>98.355957362780003</v>
      </c>
      <c r="H1704" s="43">
        <v>5.0128787878787886</v>
      </c>
      <c r="I1704" s="9">
        <v>0</v>
      </c>
      <c r="J1704" s="9">
        <v>5.0128787878787886</v>
      </c>
      <c r="K1704" s="11">
        <v>0</v>
      </c>
      <c r="L1704" s="41">
        <v>1190</v>
      </c>
      <c r="M1704" s="44">
        <v>0</v>
      </c>
      <c r="N1704" s="13">
        <v>0</v>
      </c>
      <c r="O1704" s="13">
        <v>0</v>
      </c>
      <c r="P1704" s="22">
        <v>0</v>
      </c>
      <c r="Q1704" s="22">
        <v>0</v>
      </c>
      <c r="R1704" s="14">
        <v>0</v>
      </c>
      <c r="S1704" s="22">
        <v>85</v>
      </c>
      <c r="T1704" s="22">
        <v>1</v>
      </c>
      <c r="U1704" s="22">
        <v>2173</v>
      </c>
      <c r="V1704" s="22"/>
      <c r="W1704" s="22">
        <v>394</v>
      </c>
      <c r="X1704" s="22">
        <v>260</v>
      </c>
      <c r="Y1704" s="14">
        <v>2173</v>
      </c>
      <c r="Z1704" s="10">
        <v>394</v>
      </c>
      <c r="AA1704" s="22">
        <v>260</v>
      </c>
      <c r="AB1704" s="22">
        <v>735.35</v>
      </c>
      <c r="AC1704" s="22">
        <v>4.8475965542319811E-4</v>
      </c>
      <c r="AD1704" s="42">
        <v>4.0000000000000002E-4</v>
      </c>
      <c r="AE1704" s="22">
        <v>1758</v>
      </c>
      <c r="AF1704" s="22">
        <v>3.5729867133516349E-2</v>
      </c>
      <c r="AG1704" s="22">
        <v>5.2543922255171105E-4</v>
      </c>
      <c r="AH1704" s="22">
        <v>0</v>
      </c>
      <c r="AI1704" s="22">
        <v>0</v>
      </c>
      <c r="AJ1704" s="22">
        <v>0</v>
      </c>
      <c r="AK1704" s="22">
        <v>0</v>
      </c>
      <c r="AL1704" s="45">
        <v>0</v>
      </c>
      <c r="AM1704" s="45">
        <v>0</v>
      </c>
      <c r="AN1704" s="45">
        <v>0</v>
      </c>
      <c r="AO1704" s="45">
        <v>0</v>
      </c>
      <c r="AP1704" s="45">
        <v>0</v>
      </c>
      <c r="AQ1704" s="45">
        <v>0</v>
      </c>
      <c r="AR1704" s="45">
        <v>0</v>
      </c>
      <c r="AS1704" s="45" t="s">
        <v>4445</v>
      </c>
      <c r="AT1704" s="45" t="s">
        <v>4445</v>
      </c>
      <c r="AU1704" s="45">
        <v>3.5729867133516349E-2</v>
      </c>
      <c r="AV1704" s="10">
        <v>78.597551760616582</v>
      </c>
      <c r="AW1704" s="10">
        <v>78.597551760616582</v>
      </c>
      <c r="AX1704" s="17">
        <v>0</v>
      </c>
    </row>
    <row r="1705" spans="1:50" x14ac:dyDescent="0.25">
      <c r="A1705" s="22" t="s">
        <v>2195</v>
      </c>
      <c r="B1705" s="22" t="s">
        <v>3962</v>
      </c>
      <c r="C1705" s="22" t="s">
        <v>2203</v>
      </c>
      <c r="D1705" s="22">
        <v>659</v>
      </c>
      <c r="E1705" s="22" t="s">
        <v>2296</v>
      </c>
      <c r="F1705" s="43">
        <v>0.27512900000000001</v>
      </c>
      <c r="G1705" s="43">
        <v>503.79717764106999</v>
      </c>
      <c r="H1705" s="43">
        <v>20.794507575757578</v>
      </c>
      <c r="I1705" s="9">
        <v>0</v>
      </c>
      <c r="J1705" s="9">
        <v>20.794507575757578</v>
      </c>
      <c r="K1705" s="11">
        <v>0</v>
      </c>
      <c r="L1705" s="41">
        <v>10434</v>
      </c>
      <c r="M1705" s="44">
        <v>0</v>
      </c>
      <c r="N1705" s="13">
        <v>0</v>
      </c>
      <c r="O1705" s="13">
        <v>0</v>
      </c>
      <c r="P1705" s="22">
        <v>0</v>
      </c>
      <c r="Q1705" s="22">
        <v>0</v>
      </c>
      <c r="R1705" s="14">
        <v>0</v>
      </c>
      <c r="S1705" s="22">
        <v>549</v>
      </c>
      <c r="T1705" s="22">
        <v>1</v>
      </c>
      <c r="U1705" s="22">
        <v>18960</v>
      </c>
      <c r="V1705" s="22"/>
      <c r="W1705" s="22">
        <v>3421</v>
      </c>
      <c r="X1705" s="22">
        <v>2255</v>
      </c>
      <c r="Y1705" s="14">
        <v>18960</v>
      </c>
      <c r="Z1705" s="10">
        <v>3421</v>
      </c>
      <c r="AA1705" s="22">
        <v>2255</v>
      </c>
      <c r="AB1705" s="22">
        <v>6393.17</v>
      </c>
      <c r="AC1705" s="22">
        <v>5.4611064176309366E-4</v>
      </c>
      <c r="AD1705" s="42">
        <v>3.8800000000000002E-3</v>
      </c>
      <c r="AE1705" s="22">
        <v>1759</v>
      </c>
      <c r="AF1705" s="22">
        <v>0.16573320682264076</v>
      </c>
      <c r="AG1705" s="22">
        <v>5.2281768713766802E-4</v>
      </c>
      <c r="AH1705" s="22">
        <v>0</v>
      </c>
      <c r="AI1705" s="22">
        <v>0</v>
      </c>
      <c r="AJ1705" s="22">
        <v>0</v>
      </c>
      <c r="AK1705" s="22">
        <v>0</v>
      </c>
      <c r="AL1705" s="45">
        <v>0</v>
      </c>
      <c r="AM1705" s="45">
        <v>0</v>
      </c>
      <c r="AN1705" s="45">
        <v>0</v>
      </c>
      <c r="AO1705" s="45">
        <v>0</v>
      </c>
      <c r="AP1705" s="45">
        <v>0</v>
      </c>
      <c r="AQ1705" s="45">
        <v>0</v>
      </c>
      <c r="AR1705" s="45">
        <v>0</v>
      </c>
      <c r="AS1705" s="45" t="s">
        <v>4445</v>
      </c>
      <c r="AT1705" s="45" t="s">
        <v>4445</v>
      </c>
      <c r="AU1705" s="45">
        <v>0.16573320682264076</v>
      </c>
      <c r="AV1705" s="10">
        <v>164.51459538230336</v>
      </c>
      <c r="AW1705" s="10">
        <v>164.51459538230336</v>
      </c>
      <c r="AX1705" s="17">
        <v>0</v>
      </c>
    </row>
    <row r="1706" spans="1:50" x14ac:dyDescent="0.25">
      <c r="A1706" s="22" t="s">
        <v>2195</v>
      </c>
      <c r="B1706" s="22" t="s">
        <v>3962</v>
      </c>
      <c r="C1706" s="22" t="s">
        <v>2474</v>
      </c>
      <c r="D1706" s="22">
        <v>5572</v>
      </c>
      <c r="E1706" s="22" t="s">
        <v>2508</v>
      </c>
      <c r="F1706" s="43">
        <v>0.55142500000000005</v>
      </c>
      <c r="G1706" s="43">
        <v>640.36158171175998</v>
      </c>
      <c r="H1706" s="43">
        <v>21.825946969696972</v>
      </c>
      <c r="I1706" s="9">
        <v>0</v>
      </c>
      <c r="J1706" s="9">
        <v>21.825946969696972</v>
      </c>
      <c r="K1706" s="11">
        <v>0</v>
      </c>
      <c r="L1706" s="41">
        <v>9812</v>
      </c>
      <c r="M1706" s="44">
        <v>0</v>
      </c>
      <c r="N1706" s="13">
        <v>0</v>
      </c>
      <c r="O1706" s="13">
        <v>0</v>
      </c>
      <c r="P1706" s="22">
        <v>0</v>
      </c>
      <c r="Q1706" s="22">
        <v>0</v>
      </c>
      <c r="R1706" s="14">
        <v>0</v>
      </c>
      <c r="S1706" s="22">
        <v>433</v>
      </c>
      <c r="T1706" s="22">
        <v>1</v>
      </c>
      <c r="U1706" s="22">
        <v>17831</v>
      </c>
      <c r="V1706" s="22"/>
      <c r="W1706" s="22">
        <v>3218</v>
      </c>
      <c r="X1706" s="22">
        <v>2120</v>
      </c>
      <c r="Y1706" s="14">
        <v>17831</v>
      </c>
      <c r="Z1706" s="10">
        <v>3218</v>
      </c>
      <c r="AA1706" s="22">
        <v>2120</v>
      </c>
      <c r="AB1706" s="22">
        <v>6013.45</v>
      </c>
      <c r="AC1706" s="22">
        <v>8.6111505709942466E-4</v>
      </c>
      <c r="AD1706" s="42">
        <v>5.7600000000000004E-3</v>
      </c>
      <c r="AE1706" s="22">
        <v>1760</v>
      </c>
      <c r="AF1706" s="22">
        <v>9.5582701301318546E-2</v>
      </c>
      <c r="AG1706" s="22">
        <v>5.2230984317660405E-4</v>
      </c>
      <c r="AH1706" s="22">
        <v>0</v>
      </c>
      <c r="AI1706" s="22">
        <v>0</v>
      </c>
      <c r="AJ1706" s="22">
        <v>0</v>
      </c>
      <c r="AK1706" s="22">
        <v>0</v>
      </c>
      <c r="AL1706" s="45">
        <v>0</v>
      </c>
      <c r="AM1706" s="45">
        <v>0</v>
      </c>
      <c r="AN1706" s="45">
        <v>0</v>
      </c>
      <c r="AO1706" s="45">
        <v>0</v>
      </c>
      <c r="AP1706" s="45">
        <v>0</v>
      </c>
      <c r="AQ1706" s="45">
        <v>0</v>
      </c>
      <c r="AR1706" s="45">
        <v>0</v>
      </c>
      <c r="AS1706" s="45" t="s">
        <v>4445</v>
      </c>
      <c r="AT1706" s="45" t="s">
        <v>4444</v>
      </c>
      <c r="AU1706" s="45">
        <v>9.5582701301318532E-2</v>
      </c>
      <c r="AV1706" s="10">
        <v>147.43919264844976</v>
      </c>
      <c r="AW1706" s="10">
        <v>147.43919264844976</v>
      </c>
      <c r="AX1706" s="17">
        <v>0</v>
      </c>
    </row>
    <row r="1707" spans="1:50" x14ac:dyDescent="0.25">
      <c r="A1707" s="22" t="s">
        <v>2906</v>
      </c>
      <c r="B1707" s="22" t="s">
        <v>3961</v>
      </c>
      <c r="C1707" s="22" t="s">
        <v>2932</v>
      </c>
      <c r="D1707" s="22">
        <v>9136</v>
      </c>
      <c r="E1707" s="22" t="s">
        <v>3584</v>
      </c>
      <c r="F1707" s="43">
        <v>5.4509000000000002E-2</v>
      </c>
      <c r="G1707" s="43">
        <v>107.24550653014001</v>
      </c>
      <c r="H1707" s="43">
        <v>5.2742424242424253</v>
      </c>
      <c r="I1707" s="9">
        <v>4.1700757575757583</v>
      </c>
      <c r="J1707" s="9">
        <v>1.1041666666666667</v>
      </c>
      <c r="K1707" s="11">
        <v>5.0984848484848486</v>
      </c>
      <c r="L1707" s="41">
        <v>136</v>
      </c>
      <c r="M1707" s="44">
        <v>209</v>
      </c>
      <c r="N1707" s="13">
        <v>12</v>
      </c>
      <c r="O1707" s="13">
        <v>6</v>
      </c>
      <c r="P1707" s="22">
        <v>0</v>
      </c>
      <c r="Q1707" s="22">
        <v>0</v>
      </c>
      <c r="R1707" s="14">
        <v>0</v>
      </c>
      <c r="S1707" s="22">
        <v>128</v>
      </c>
      <c r="T1707" s="22">
        <v>3.3323757540936638E-2</v>
      </c>
      <c r="U1707" s="22">
        <v>218</v>
      </c>
      <c r="V1707" s="22"/>
      <c r="W1707" s="22">
        <v>14</v>
      </c>
      <c r="X1707" s="22">
        <v>7</v>
      </c>
      <c r="Y1707" s="14">
        <v>9</v>
      </c>
      <c r="Z1707" s="10">
        <v>14</v>
      </c>
      <c r="AA1707" s="22">
        <v>7</v>
      </c>
      <c r="AB1707" s="22">
        <v>19.989999999999998</v>
      </c>
      <c r="AC1707" s="22">
        <v>5.0826371904617678E-4</v>
      </c>
      <c r="AD1707" s="42">
        <v>1.0000000000000001E-5</v>
      </c>
      <c r="AE1707" s="22">
        <v>1761</v>
      </c>
      <c r="AF1707" s="22">
        <v>2.1283869926320094E-2</v>
      </c>
      <c r="AG1707" s="22">
        <v>5.1911877869073402E-4</v>
      </c>
      <c r="AH1707" s="22">
        <v>0</v>
      </c>
      <c r="AI1707" s="22">
        <v>0</v>
      </c>
      <c r="AJ1707" s="22">
        <v>0</v>
      </c>
      <c r="AK1707" s="22">
        <v>0</v>
      </c>
      <c r="AL1707" s="45">
        <v>0</v>
      </c>
      <c r="AM1707" s="45">
        <v>0</v>
      </c>
      <c r="AN1707" s="45">
        <v>0</v>
      </c>
      <c r="AO1707" s="45">
        <v>0</v>
      </c>
      <c r="AP1707" s="45">
        <v>0</v>
      </c>
      <c r="AQ1707" s="45">
        <v>0</v>
      </c>
      <c r="AR1707" s="45">
        <v>0</v>
      </c>
      <c r="AS1707" s="45" t="s">
        <v>4445</v>
      </c>
      <c r="AT1707" s="45" t="s">
        <v>4445</v>
      </c>
      <c r="AU1707" s="45">
        <v>4.4557943719637366E-3</v>
      </c>
      <c r="AV1707" s="10">
        <v>12.679245283018867</v>
      </c>
      <c r="AW1707" s="10">
        <v>2.6544096523987353</v>
      </c>
      <c r="AX1707" s="17">
        <v>0.79064923872450443</v>
      </c>
    </row>
    <row r="1708" spans="1:50" x14ac:dyDescent="0.25">
      <c r="A1708" s="22" t="s">
        <v>1672</v>
      </c>
      <c r="B1708" s="22" t="s">
        <v>3947</v>
      </c>
      <c r="C1708" s="22" t="s">
        <v>1804</v>
      </c>
      <c r="D1708" s="22">
        <v>2412</v>
      </c>
      <c r="E1708" s="22" t="s">
        <v>2087</v>
      </c>
      <c r="F1708" s="43">
        <v>0.163407</v>
      </c>
      <c r="G1708" s="43">
        <v>313.62169536881999</v>
      </c>
      <c r="H1708" s="43">
        <v>12.526704545454546</v>
      </c>
      <c r="I1708" s="9">
        <v>0.73882575757575752</v>
      </c>
      <c r="J1708" s="9">
        <v>11.787878787878789</v>
      </c>
      <c r="K1708" s="11">
        <v>12.473295454545456</v>
      </c>
      <c r="L1708" s="41">
        <v>6933</v>
      </c>
      <c r="M1708" s="44">
        <v>5907</v>
      </c>
      <c r="N1708" s="13">
        <v>1474</v>
      </c>
      <c r="O1708" s="13">
        <v>1117</v>
      </c>
      <c r="P1708" s="22">
        <v>810</v>
      </c>
      <c r="Q1708" s="22">
        <v>487</v>
      </c>
      <c r="R1708" s="14">
        <v>0</v>
      </c>
      <c r="S1708" s="22">
        <v>740</v>
      </c>
      <c r="T1708" s="22">
        <v>4.2636186329204628E-3</v>
      </c>
      <c r="U1708" s="22">
        <v>5961</v>
      </c>
      <c r="V1708" s="22"/>
      <c r="W1708" s="22">
        <v>1484</v>
      </c>
      <c r="X1708" s="22">
        <v>1123</v>
      </c>
      <c r="Y1708" s="14">
        <v>54</v>
      </c>
      <c r="Z1708" s="10">
        <v>674</v>
      </c>
      <c r="AA1708" s="22">
        <v>636</v>
      </c>
      <c r="AB1708" s="22">
        <v>928.24</v>
      </c>
      <c r="AC1708" s="22">
        <v>5.2103219392342392E-4</v>
      </c>
      <c r="AD1708" s="42">
        <v>7.2999999999999996E-4</v>
      </c>
      <c r="AE1708" s="22">
        <v>1762</v>
      </c>
      <c r="AF1708" s="22">
        <v>8.5952365943918779E-2</v>
      </c>
      <c r="AG1708" s="22">
        <v>5.1778533701155895E-4</v>
      </c>
      <c r="AH1708" s="22">
        <v>0</v>
      </c>
      <c r="AI1708" s="22">
        <v>0</v>
      </c>
      <c r="AJ1708" s="22">
        <v>0</v>
      </c>
      <c r="AK1708" s="22">
        <v>0</v>
      </c>
      <c r="AL1708" s="45">
        <v>0</v>
      </c>
      <c r="AM1708" s="45">
        <v>0</v>
      </c>
      <c r="AN1708" s="45">
        <v>0</v>
      </c>
      <c r="AO1708" s="45">
        <v>0</v>
      </c>
      <c r="AP1708" s="45">
        <v>0</v>
      </c>
      <c r="AQ1708" s="45">
        <v>0</v>
      </c>
      <c r="AR1708" s="45">
        <v>0</v>
      </c>
      <c r="AS1708" s="45" t="s">
        <v>4445</v>
      </c>
      <c r="AT1708" s="45" t="s">
        <v>4445</v>
      </c>
      <c r="AU1708" s="45">
        <v>8.0882890436333066E-2</v>
      </c>
      <c r="AV1708" s="10">
        <v>57.17737789203084</v>
      </c>
      <c r="AW1708" s="10">
        <v>118.46691159794983</v>
      </c>
      <c r="AX1708" s="17">
        <v>5.8980057755401334E-2</v>
      </c>
    </row>
    <row r="1709" spans="1:50" x14ac:dyDescent="0.25">
      <c r="A1709" s="22" t="s">
        <v>1672</v>
      </c>
      <c r="B1709" s="22" t="s">
        <v>3951</v>
      </c>
      <c r="C1709" s="22" t="s">
        <v>2145</v>
      </c>
      <c r="D1709" s="22">
        <v>9302</v>
      </c>
      <c r="E1709" s="22" t="s">
        <v>2171</v>
      </c>
      <c r="F1709" s="43">
        <v>0.208568</v>
      </c>
      <c r="G1709" s="43">
        <v>141.30813585477</v>
      </c>
      <c r="H1709" s="43">
        <v>5.5263257575757585</v>
      </c>
      <c r="I1709" s="9">
        <v>0</v>
      </c>
      <c r="J1709" s="9">
        <v>5.5263257575757585</v>
      </c>
      <c r="K1709" s="11">
        <v>0</v>
      </c>
      <c r="L1709" s="41">
        <v>229</v>
      </c>
      <c r="M1709" s="44">
        <v>0</v>
      </c>
      <c r="N1709" s="13">
        <v>0</v>
      </c>
      <c r="O1709" s="13">
        <v>0</v>
      </c>
      <c r="P1709" s="22">
        <v>0</v>
      </c>
      <c r="Q1709" s="22">
        <v>0</v>
      </c>
      <c r="R1709" s="14">
        <v>0</v>
      </c>
      <c r="S1709" s="22">
        <v>114</v>
      </c>
      <c r="T1709" s="22">
        <v>1</v>
      </c>
      <c r="U1709" s="22">
        <v>428</v>
      </c>
      <c r="V1709" s="22"/>
      <c r="W1709" s="22">
        <v>79</v>
      </c>
      <c r="X1709" s="22">
        <v>53</v>
      </c>
      <c r="Y1709" s="14">
        <v>428</v>
      </c>
      <c r="Z1709" s="10">
        <v>79</v>
      </c>
      <c r="AA1709" s="22">
        <v>53</v>
      </c>
      <c r="AB1709" s="22">
        <v>146.75</v>
      </c>
      <c r="AC1709" s="22">
        <v>1.4759801248411953E-3</v>
      </c>
      <c r="AD1709" s="42">
        <v>2.4000000000000001E-4</v>
      </c>
      <c r="AE1709" s="22">
        <v>1763</v>
      </c>
      <c r="AF1709" s="22">
        <v>2.0579419697826756E-2</v>
      </c>
      <c r="AG1709" s="22">
        <v>5.1448549244566895E-4</v>
      </c>
      <c r="AH1709" s="22">
        <v>0</v>
      </c>
      <c r="AI1709" s="22">
        <v>0</v>
      </c>
      <c r="AJ1709" s="22">
        <v>0</v>
      </c>
      <c r="AK1709" s="22">
        <v>0</v>
      </c>
      <c r="AL1709" s="45">
        <v>0</v>
      </c>
      <c r="AM1709" s="45">
        <v>0</v>
      </c>
      <c r="AN1709" s="45">
        <v>0</v>
      </c>
      <c r="AO1709" s="45">
        <v>0</v>
      </c>
      <c r="AP1709" s="45">
        <v>0</v>
      </c>
      <c r="AQ1709" s="45">
        <v>0</v>
      </c>
      <c r="AR1709" s="45">
        <v>0</v>
      </c>
      <c r="AS1709" s="45" t="s">
        <v>4445</v>
      </c>
      <c r="AT1709" s="45" t="s">
        <v>4445</v>
      </c>
      <c r="AU1709" s="45">
        <v>2.0579419697826756E-2</v>
      </c>
      <c r="AV1709" s="10">
        <v>14.295212310223103</v>
      </c>
      <c r="AW1709" s="10">
        <v>14.295212310223103</v>
      </c>
      <c r="AX1709" s="17">
        <v>0</v>
      </c>
    </row>
    <row r="1710" spans="1:50" x14ac:dyDescent="0.25">
      <c r="A1710" s="22" t="s">
        <v>1672</v>
      </c>
      <c r="B1710" s="22" t="s">
        <v>3957</v>
      </c>
      <c r="C1710" s="22" t="s">
        <v>1757</v>
      </c>
      <c r="D1710" s="22">
        <v>5284</v>
      </c>
      <c r="E1710" s="22" t="s">
        <v>1834</v>
      </c>
      <c r="F1710" s="43">
        <v>7.0359999999999997E-3</v>
      </c>
      <c r="G1710" s="43">
        <v>15.116935874619999</v>
      </c>
      <c r="H1710" s="43">
        <v>0.52575757575757587</v>
      </c>
      <c r="I1710" s="9">
        <v>0</v>
      </c>
      <c r="J1710" s="9">
        <v>0.52575757575757587</v>
      </c>
      <c r="K1710" s="11">
        <v>0</v>
      </c>
      <c r="L1710" s="41">
        <v>115</v>
      </c>
      <c r="M1710" s="44">
        <v>0</v>
      </c>
      <c r="N1710" s="13">
        <v>0</v>
      </c>
      <c r="O1710" s="13">
        <v>0</v>
      </c>
      <c r="P1710" s="22">
        <v>0</v>
      </c>
      <c r="Q1710" s="22">
        <v>0</v>
      </c>
      <c r="R1710" s="14">
        <v>0</v>
      </c>
      <c r="S1710" s="22">
        <v>14</v>
      </c>
      <c r="T1710" s="22">
        <v>1</v>
      </c>
      <c r="U1710" s="22">
        <v>221</v>
      </c>
      <c r="V1710" s="22"/>
      <c r="W1710" s="22">
        <v>42</v>
      </c>
      <c r="X1710" s="22">
        <v>28</v>
      </c>
      <c r="Y1710" s="14">
        <v>221</v>
      </c>
      <c r="Z1710" s="10">
        <v>42</v>
      </c>
      <c r="AA1710" s="22">
        <v>28</v>
      </c>
      <c r="AB1710" s="22">
        <v>77.430000000000007</v>
      </c>
      <c r="AC1710" s="22">
        <v>4.6543823816920613E-4</v>
      </c>
      <c r="AD1710" s="42">
        <v>4.0000000000000003E-5</v>
      </c>
      <c r="AE1710" s="22">
        <v>1764</v>
      </c>
      <c r="AF1710" s="22">
        <v>1.7343604676944319E-2</v>
      </c>
      <c r="AG1710" s="22">
        <v>5.1010601991012701E-4</v>
      </c>
      <c r="AH1710" s="22">
        <v>0</v>
      </c>
      <c r="AI1710" s="22">
        <v>0</v>
      </c>
      <c r="AJ1710" s="22">
        <v>0</v>
      </c>
      <c r="AK1710" s="22">
        <v>0</v>
      </c>
      <c r="AL1710" s="45">
        <v>0</v>
      </c>
      <c r="AM1710" s="45">
        <v>0</v>
      </c>
      <c r="AN1710" s="45">
        <v>0</v>
      </c>
      <c r="AO1710" s="45">
        <v>0</v>
      </c>
      <c r="AP1710" s="45">
        <v>0</v>
      </c>
      <c r="AQ1710" s="45">
        <v>0</v>
      </c>
      <c r="AR1710" s="45">
        <v>0</v>
      </c>
      <c r="AS1710" s="45" t="s">
        <v>4445</v>
      </c>
      <c r="AT1710" s="45" t="s">
        <v>4445</v>
      </c>
      <c r="AU1710" s="45">
        <v>1.7343604676944319E-2</v>
      </c>
      <c r="AV1710" s="10">
        <v>79.884726224783847</v>
      </c>
      <c r="AW1710" s="10">
        <v>79.884726224783847</v>
      </c>
      <c r="AX1710" s="17">
        <v>0</v>
      </c>
    </row>
    <row r="1711" spans="1:50" x14ac:dyDescent="0.25">
      <c r="A1711" s="22" t="s">
        <v>1672</v>
      </c>
      <c r="B1711" s="22" t="s">
        <v>3947</v>
      </c>
      <c r="C1711" s="22" t="s">
        <v>1804</v>
      </c>
      <c r="D1711" s="22">
        <v>3938</v>
      </c>
      <c r="E1711" s="22" t="s">
        <v>2060</v>
      </c>
      <c r="F1711" s="43">
        <v>4.4165000000000003E-2</v>
      </c>
      <c r="G1711" s="43">
        <v>88.451408787459997</v>
      </c>
      <c r="H1711" s="43">
        <v>3.7041666666666671</v>
      </c>
      <c r="I1711" s="9">
        <v>1.287878787878788E-2</v>
      </c>
      <c r="J1711" s="9">
        <v>3.6912878787878789</v>
      </c>
      <c r="K1711" s="11">
        <v>0.53617424242424239</v>
      </c>
      <c r="L1711" s="41">
        <v>3083</v>
      </c>
      <c r="M1711" s="44">
        <v>843</v>
      </c>
      <c r="N1711" s="13">
        <v>107</v>
      </c>
      <c r="O1711" s="13">
        <v>64</v>
      </c>
      <c r="P1711" s="22">
        <v>59</v>
      </c>
      <c r="Q1711" s="22">
        <v>21</v>
      </c>
      <c r="R1711" s="14">
        <v>0</v>
      </c>
      <c r="S1711" s="22">
        <v>105</v>
      </c>
      <c r="T1711" s="22">
        <v>0.85525104816443398</v>
      </c>
      <c r="U1711" s="22">
        <v>5642</v>
      </c>
      <c r="V1711" s="22"/>
      <c r="W1711" s="22">
        <v>974</v>
      </c>
      <c r="X1711" s="22">
        <v>636</v>
      </c>
      <c r="Y1711" s="14">
        <v>4799</v>
      </c>
      <c r="Z1711" s="10">
        <v>915</v>
      </c>
      <c r="AA1711" s="22">
        <v>615</v>
      </c>
      <c r="AB1711" s="22">
        <v>1685.46</v>
      </c>
      <c r="AC1711" s="22">
        <v>4.9931369783068281E-4</v>
      </c>
      <c r="AD1711" s="42">
        <v>9.5E-4</v>
      </c>
      <c r="AE1711" s="22">
        <v>1765</v>
      </c>
      <c r="AF1711" s="22">
        <v>2.7529463212292556E-2</v>
      </c>
      <c r="AG1711" s="22">
        <v>5.0980487430171402E-4</v>
      </c>
      <c r="AH1711" s="22">
        <v>0</v>
      </c>
      <c r="AI1711" s="22">
        <v>0</v>
      </c>
      <c r="AJ1711" s="22">
        <v>0</v>
      </c>
      <c r="AK1711" s="22">
        <v>0</v>
      </c>
      <c r="AL1711" s="45">
        <v>0</v>
      </c>
      <c r="AM1711" s="45">
        <v>0</v>
      </c>
      <c r="AN1711" s="45">
        <v>0</v>
      </c>
      <c r="AO1711" s="45">
        <v>0</v>
      </c>
      <c r="AP1711" s="45">
        <v>0</v>
      </c>
      <c r="AQ1711" s="45">
        <v>0</v>
      </c>
      <c r="AR1711" s="45">
        <v>0</v>
      </c>
      <c r="AS1711" s="45" t="s">
        <v>4445</v>
      </c>
      <c r="AT1711" s="45" t="s">
        <v>4445</v>
      </c>
      <c r="AU1711" s="45">
        <v>2.7433747725103892E-2</v>
      </c>
      <c r="AV1711" s="10">
        <v>247.88096459722934</v>
      </c>
      <c r="AW1711" s="10">
        <v>262.94713160854889</v>
      </c>
      <c r="AX1711" s="17">
        <v>3.4768381225074138E-3</v>
      </c>
    </row>
    <row r="1712" spans="1:50" x14ac:dyDescent="0.25">
      <c r="A1712" s="22" t="s">
        <v>8</v>
      </c>
      <c r="B1712" s="22" t="s">
        <v>3946</v>
      </c>
      <c r="C1712" s="22" t="s">
        <v>315</v>
      </c>
      <c r="D1712" s="22">
        <v>1866</v>
      </c>
      <c r="E1712" s="22" t="s">
        <v>316</v>
      </c>
      <c r="F1712" s="43">
        <v>8.3329E-2</v>
      </c>
      <c r="G1712" s="43">
        <v>164.79870459348001</v>
      </c>
      <c r="H1712" s="43">
        <v>7.7992424242424248</v>
      </c>
      <c r="I1712" s="9">
        <v>0</v>
      </c>
      <c r="J1712" s="9">
        <v>7.7992424242424248</v>
      </c>
      <c r="K1712" s="11">
        <v>0</v>
      </c>
      <c r="L1712" s="41">
        <v>1891</v>
      </c>
      <c r="M1712" s="44">
        <v>0</v>
      </c>
      <c r="N1712" s="13">
        <v>0</v>
      </c>
      <c r="O1712" s="13">
        <v>0</v>
      </c>
      <c r="P1712" s="22">
        <v>0</v>
      </c>
      <c r="Q1712" s="22">
        <v>0</v>
      </c>
      <c r="R1712" s="14">
        <v>0</v>
      </c>
      <c r="S1712" s="22">
        <v>234</v>
      </c>
      <c r="T1712" s="22">
        <v>1</v>
      </c>
      <c r="U1712" s="22">
        <v>3446</v>
      </c>
      <c r="V1712" s="22"/>
      <c r="W1712" s="22">
        <v>624</v>
      </c>
      <c r="X1712" s="22">
        <v>412</v>
      </c>
      <c r="Y1712" s="14">
        <v>3446</v>
      </c>
      <c r="Z1712" s="10">
        <v>624</v>
      </c>
      <c r="AA1712" s="22">
        <v>412</v>
      </c>
      <c r="AB1712" s="22">
        <v>1165.02</v>
      </c>
      <c r="AC1712" s="22">
        <v>5.0564111050237454E-4</v>
      </c>
      <c r="AD1712" s="42">
        <v>6.6E-4</v>
      </c>
      <c r="AE1712" s="22">
        <v>1766</v>
      </c>
      <c r="AF1712" s="22">
        <v>4.8914064627584353E-2</v>
      </c>
      <c r="AG1712" s="22">
        <v>5.0952150653733701E-4</v>
      </c>
      <c r="AH1712" s="22">
        <v>0</v>
      </c>
      <c r="AI1712" s="22">
        <v>0</v>
      </c>
      <c r="AJ1712" s="22">
        <v>0</v>
      </c>
      <c r="AK1712" s="22">
        <v>0</v>
      </c>
      <c r="AL1712" s="45">
        <v>0</v>
      </c>
      <c r="AM1712" s="45">
        <v>0</v>
      </c>
      <c r="AN1712" s="45">
        <v>0</v>
      </c>
      <c r="AO1712" s="45">
        <v>0</v>
      </c>
      <c r="AP1712" s="45">
        <v>0</v>
      </c>
      <c r="AQ1712" s="45">
        <v>0</v>
      </c>
      <c r="AR1712" s="45">
        <v>0</v>
      </c>
      <c r="AS1712" s="45" t="s">
        <v>4445</v>
      </c>
      <c r="AT1712" s="45" t="s">
        <v>4445</v>
      </c>
      <c r="AU1712" s="45">
        <v>4.8914064627584353E-2</v>
      </c>
      <c r="AV1712" s="10">
        <v>80.00777076250607</v>
      </c>
      <c r="AW1712" s="10">
        <v>80.00777076250607</v>
      </c>
      <c r="AX1712" s="17">
        <v>0</v>
      </c>
    </row>
    <row r="1713" spans="1:50" x14ac:dyDescent="0.25">
      <c r="A1713" s="22" t="s">
        <v>1672</v>
      </c>
      <c r="B1713" s="22" t="s">
        <v>3947</v>
      </c>
      <c r="C1713" s="22" t="s">
        <v>1727</v>
      </c>
      <c r="D1713" s="22">
        <v>8506</v>
      </c>
      <c r="E1713" s="22" t="s">
        <v>2048</v>
      </c>
      <c r="F1713" s="43">
        <v>1.2426E-2</v>
      </c>
      <c r="G1713" s="43">
        <v>34.723861903029999</v>
      </c>
      <c r="H1713" s="43">
        <v>2.03125</v>
      </c>
      <c r="I1713" s="9">
        <v>2.4431818181818183E-2</v>
      </c>
      <c r="J1713" s="9">
        <v>2.007007575757576</v>
      </c>
      <c r="K1713" s="11">
        <v>7.1969696969696975E-2</v>
      </c>
      <c r="L1713" s="41">
        <v>188</v>
      </c>
      <c r="M1713" s="44">
        <v>25</v>
      </c>
      <c r="N1713" s="13">
        <v>11</v>
      </c>
      <c r="O1713" s="13">
        <v>11</v>
      </c>
      <c r="P1713" s="22">
        <v>11</v>
      </c>
      <c r="Q1713" s="22">
        <v>11</v>
      </c>
      <c r="R1713" s="14">
        <v>0</v>
      </c>
      <c r="S1713" s="22">
        <v>51</v>
      </c>
      <c r="T1713" s="22">
        <v>0.96456876456876461</v>
      </c>
      <c r="U1713" s="22">
        <v>366</v>
      </c>
      <c r="V1713" s="22"/>
      <c r="W1713" s="22">
        <v>74</v>
      </c>
      <c r="X1713" s="22">
        <v>54</v>
      </c>
      <c r="Y1713" s="14">
        <v>341</v>
      </c>
      <c r="Z1713" s="10">
        <v>63</v>
      </c>
      <c r="AA1713" s="22">
        <v>43</v>
      </c>
      <c r="AB1713" s="22">
        <v>117</v>
      </c>
      <c r="AC1713" s="22">
        <v>3.578519012286392E-4</v>
      </c>
      <c r="AD1713" s="42">
        <v>5.0000000000000002E-5</v>
      </c>
      <c r="AE1713" s="22">
        <v>1767</v>
      </c>
      <c r="AF1713" s="22">
        <v>9.6703917157796079E-3</v>
      </c>
      <c r="AG1713" s="22">
        <v>5.0896798504103196E-4</v>
      </c>
      <c r="AH1713" s="22">
        <v>0</v>
      </c>
      <c r="AI1713" s="22">
        <v>0</v>
      </c>
      <c r="AJ1713" s="22">
        <v>0</v>
      </c>
      <c r="AK1713" s="22">
        <v>0</v>
      </c>
      <c r="AL1713" s="45">
        <v>0</v>
      </c>
      <c r="AM1713" s="45">
        <v>0</v>
      </c>
      <c r="AN1713" s="45">
        <v>0</v>
      </c>
      <c r="AO1713" s="45">
        <v>0</v>
      </c>
      <c r="AP1713" s="45">
        <v>0</v>
      </c>
      <c r="AQ1713" s="45">
        <v>0</v>
      </c>
      <c r="AR1713" s="45">
        <v>0</v>
      </c>
      <c r="AS1713" s="45" t="s">
        <v>4445</v>
      </c>
      <c r="AT1713" s="45" t="s">
        <v>4445</v>
      </c>
      <c r="AU1713" s="45">
        <v>9.5549781829479281E-3</v>
      </c>
      <c r="AV1713" s="10">
        <v>31.390016042276113</v>
      </c>
      <c r="AW1713" s="10">
        <v>36.430769230769229</v>
      </c>
      <c r="AX1713" s="17">
        <v>1.2027972027972029E-2</v>
      </c>
    </row>
    <row r="1714" spans="1:50" x14ac:dyDescent="0.25">
      <c r="A1714" s="22" t="s">
        <v>8</v>
      </c>
      <c r="B1714" s="22" t="s">
        <v>3946</v>
      </c>
      <c r="C1714" s="22" t="s">
        <v>456</v>
      </c>
      <c r="D1714" s="22">
        <v>1086</v>
      </c>
      <c r="E1714" s="22" t="s">
        <v>457</v>
      </c>
      <c r="F1714" s="43">
        <v>9.1680000000000008E-3</v>
      </c>
      <c r="G1714" s="43">
        <v>13.30224340861</v>
      </c>
      <c r="H1714" s="43">
        <v>0.72992424242424248</v>
      </c>
      <c r="I1714" s="9">
        <v>0</v>
      </c>
      <c r="J1714" s="9">
        <v>0.72992424242424248</v>
      </c>
      <c r="K1714" s="11">
        <v>0</v>
      </c>
      <c r="L1714" s="41">
        <v>49</v>
      </c>
      <c r="M1714" s="44">
        <v>0</v>
      </c>
      <c r="N1714" s="13">
        <v>0</v>
      </c>
      <c r="O1714" s="13">
        <v>0</v>
      </c>
      <c r="P1714" s="22">
        <v>0</v>
      </c>
      <c r="Q1714" s="22">
        <v>0</v>
      </c>
      <c r="R1714" s="14">
        <v>0</v>
      </c>
      <c r="S1714" s="22">
        <v>20</v>
      </c>
      <c r="T1714" s="22">
        <v>1</v>
      </c>
      <c r="U1714" s="22">
        <v>101</v>
      </c>
      <c r="V1714" s="22"/>
      <c r="W1714" s="22">
        <v>20</v>
      </c>
      <c r="X1714" s="22">
        <v>14</v>
      </c>
      <c r="Y1714" s="14">
        <v>101</v>
      </c>
      <c r="Z1714" s="10">
        <v>20</v>
      </c>
      <c r="AA1714" s="22">
        <v>14</v>
      </c>
      <c r="AB1714" s="22">
        <v>36.49</v>
      </c>
      <c r="AC1714" s="22">
        <v>6.8920705465860951E-4</v>
      </c>
      <c r="AD1714" s="42">
        <v>3.0000000000000001E-5</v>
      </c>
      <c r="AE1714" s="22">
        <v>1768</v>
      </c>
      <c r="AF1714" s="22">
        <v>4.0665033947237597E-3</v>
      </c>
      <c r="AG1714" s="22">
        <v>5.0831292434046996E-4</v>
      </c>
      <c r="AH1714" s="22">
        <v>0</v>
      </c>
      <c r="AI1714" s="22">
        <v>0</v>
      </c>
      <c r="AJ1714" s="22">
        <v>0</v>
      </c>
      <c r="AK1714" s="22">
        <v>0</v>
      </c>
      <c r="AL1714" s="45">
        <v>0</v>
      </c>
      <c r="AM1714" s="45">
        <v>0</v>
      </c>
      <c r="AN1714" s="45">
        <v>0</v>
      </c>
      <c r="AO1714" s="45">
        <v>0</v>
      </c>
      <c r="AP1714" s="45">
        <v>0</v>
      </c>
      <c r="AQ1714" s="45">
        <v>0</v>
      </c>
      <c r="AR1714" s="45">
        <v>0</v>
      </c>
      <c r="AS1714" s="45" t="s">
        <v>4445</v>
      </c>
      <c r="AT1714" s="45" t="s">
        <v>4445</v>
      </c>
      <c r="AU1714" s="45">
        <v>4.0665033947237597E-3</v>
      </c>
      <c r="AV1714" s="10">
        <v>27.400103788271924</v>
      </c>
      <c r="AW1714" s="10">
        <v>27.400103788271924</v>
      </c>
      <c r="AX1714" s="17">
        <v>0</v>
      </c>
    </row>
    <row r="1715" spans="1:50" x14ac:dyDescent="0.25">
      <c r="A1715" s="22" t="s">
        <v>2195</v>
      </c>
      <c r="B1715" s="22" t="s">
        <v>3962</v>
      </c>
      <c r="C1715" s="22" t="s">
        <v>2249</v>
      </c>
      <c r="D1715" s="22">
        <v>8891</v>
      </c>
      <c r="E1715" s="22" t="s">
        <v>2300</v>
      </c>
      <c r="F1715" s="43">
        <v>6.3535999999999995E-2</v>
      </c>
      <c r="G1715" s="43">
        <v>114.15395353206</v>
      </c>
      <c r="H1715" s="43">
        <v>4.7929924242424242</v>
      </c>
      <c r="I1715" s="9">
        <v>0</v>
      </c>
      <c r="J1715" s="9">
        <v>4.7929924242424242</v>
      </c>
      <c r="K1715" s="11">
        <v>1.5058712121212123</v>
      </c>
      <c r="L1715" s="41">
        <v>3960</v>
      </c>
      <c r="M1715" s="44">
        <v>39</v>
      </c>
      <c r="N1715" s="13">
        <v>39</v>
      </c>
      <c r="O1715" s="13">
        <v>12</v>
      </c>
      <c r="P1715" s="22">
        <v>0</v>
      </c>
      <c r="Q1715" s="22">
        <v>0</v>
      </c>
      <c r="R1715" s="14">
        <v>0</v>
      </c>
      <c r="S1715" s="22">
        <v>238</v>
      </c>
      <c r="T1715" s="22">
        <v>0.68581815308017546</v>
      </c>
      <c r="U1715" s="22">
        <v>4979</v>
      </c>
      <c r="V1715" s="22"/>
      <c r="W1715" s="22">
        <v>931</v>
      </c>
      <c r="X1715" s="22">
        <v>600</v>
      </c>
      <c r="Y1715" s="14">
        <v>4940</v>
      </c>
      <c r="Z1715" s="10">
        <v>931</v>
      </c>
      <c r="AA1715" s="22">
        <v>600</v>
      </c>
      <c r="AB1715" s="22">
        <v>1720.07</v>
      </c>
      <c r="AC1715" s="22">
        <v>5.565816866969569E-4</v>
      </c>
      <c r="AD1715" s="42">
        <v>1.08E-3</v>
      </c>
      <c r="AE1715" s="22">
        <v>1769</v>
      </c>
      <c r="AF1715" s="22">
        <v>4.3092105016082599E-2</v>
      </c>
      <c r="AG1715" s="22">
        <v>5.0107098855909997E-4</v>
      </c>
      <c r="AH1715" s="22">
        <v>0</v>
      </c>
      <c r="AI1715" s="22">
        <v>0</v>
      </c>
      <c r="AJ1715" s="22">
        <v>0</v>
      </c>
      <c r="AK1715" s="22">
        <v>0</v>
      </c>
      <c r="AL1715" s="45">
        <v>0</v>
      </c>
      <c r="AM1715" s="45">
        <v>0</v>
      </c>
      <c r="AN1715" s="45">
        <v>0</v>
      </c>
      <c r="AO1715" s="45">
        <v>0</v>
      </c>
      <c r="AP1715" s="45">
        <v>0</v>
      </c>
      <c r="AQ1715" s="45">
        <v>0</v>
      </c>
      <c r="AR1715" s="45">
        <v>0</v>
      </c>
      <c r="AS1715" s="45" t="s">
        <v>4445</v>
      </c>
      <c r="AT1715" s="45" t="s">
        <v>4445</v>
      </c>
      <c r="AU1715" s="45">
        <v>4.3092105016082599E-2</v>
      </c>
      <c r="AV1715" s="10">
        <v>194.2419093531434</v>
      </c>
      <c r="AW1715" s="10">
        <v>194.2419093531434</v>
      </c>
      <c r="AX1715" s="17">
        <v>0</v>
      </c>
    </row>
    <row r="1716" spans="1:50" x14ac:dyDescent="0.25">
      <c r="A1716" s="22" t="s">
        <v>1672</v>
      </c>
      <c r="B1716" s="22" t="s">
        <v>3947</v>
      </c>
      <c r="C1716" s="22" t="s">
        <v>1691</v>
      </c>
      <c r="D1716" s="22">
        <v>1412</v>
      </c>
      <c r="E1716" s="22" t="s">
        <v>1800</v>
      </c>
      <c r="F1716" s="43">
        <v>0.18366299999999999</v>
      </c>
      <c r="G1716" s="43">
        <v>214.88918770941001</v>
      </c>
      <c r="H1716" s="43">
        <v>10.708333333333334</v>
      </c>
      <c r="I1716" s="9">
        <v>0.57424242424242433</v>
      </c>
      <c r="J1716" s="9">
        <v>10.13409090909091</v>
      </c>
      <c r="K1716" s="11">
        <v>9.3225378787878803</v>
      </c>
      <c r="L1716" s="41">
        <v>5090</v>
      </c>
      <c r="M1716" s="44">
        <v>1559</v>
      </c>
      <c r="N1716" s="13">
        <v>961</v>
      </c>
      <c r="O1716" s="13">
        <v>556</v>
      </c>
      <c r="P1716" s="22">
        <v>632</v>
      </c>
      <c r="Q1716" s="22">
        <v>373</v>
      </c>
      <c r="R1716" s="14">
        <v>0</v>
      </c>
      <c r="S1716" s="22">
        <v>871</v>
      </c>
      <c r="T1716" s="22">
        <v>0.12941280509373887</v>
      </c>
      <c r="U1716" s="22">
        <v>2757</v>
      </c>
      <c r="V1716" s="22"/>
      <c r="W1716" s="22">
        <v>1177</v>
      </c>
      <c r="X1716" s="22">
        <v>699</v>
      </c>
      <c r="Y1716" s="14">
        <v>1198</v>
      </c>
      <c r="Z1716" s="10">
        <v>545</v>
      </c>
      <c r="AA1716" s="22">
        <v>326</v>
      </c>
      <c r="AB1716" s="22">
        <v>854.47</v>
      </c>
      <c r="AC1716" s="22">
        <v>8.546870224497451E-4</v>
      </c>
      <c r="AD1716" s="42">
        <v>9.7000000000000005E-4</v>
      </c>
      <c r="AE1716" s="22">
        <v>1770</v>
      </c>
      <c r="AF1716" s="22">
        <v>5.6971395768978972E-2</v>
      </c>
      <c r="AG1716" s="22">
        <v>4.9974908569279798E-4</v>
      </c>
      <c r="AH1716" s="22">
        <v>0</v>
      </c>
      <c r="AI1716" s="22">
        <v>1</v>
      </c>
      <c r="AJ1716" s="22">
        <v>0</v>
      </c>
      <c r="AK1716" s="22">
        <v>0</v>
      </c>
      <c r="AL1716" s="45">
        <v>0</v>
      </c>
      <c r="AM1716" s="45">
        <v>0</v>
      </c>
      <c r="AN1716" s="45">
        <v>0</v>
      </c>
      <c r="AO1716" s="45">
        <v>0</v>
      </c>
      <c r="AP1716" s="45">
        <v>0</v>
      </c>
      <c r="AQ1716" s="45">
        <v>0</v>
      </c>
      <c r="AR1716" s="45">
        <v>0</v>
      </c>
      <c r="AS1716" s="45" t="s">
        <v>4445</v>
      </c>
      <c r="AT1716" s="45" t="s">
        <v>4445</v>
      </c>
      <c r="AU1716" s="45">
        <v>5.3916261846595807E-2</v>
      </c>
      <c r="AV1716" s="10">
        <v>53.778874187037452</v>
      </c>
      <c r="AW1716" s="10">
        <v>109.91439688715953</v>
      </c>
      <c r="AX1716" s="17">
        <v>5.3625751680226395E-2</v>
      </c>
    </row>
    <row r="1717" spans="1:50" x14ac:dyDescent="0.25">
      <c r="A1717" s="22" t="s">
        <v>2195</v>
      </c>
      <c r="B1717" s="22" t="s">
        <v>3962</v>
      </c>
      <c r="C1717" s="22" t="s">
        <v>2535</v>
      </c>
      <c r="D1717" s="22">
        <v>5603</v>
      </c>
      <c r="E1717" s="22" t="s">
        <v>2536</v>
      </c>
      <c r="F1717" s="43">
        <v>7.7321000000000001E-2</v>
      </c>
      <c r="G1717" s="43">
        <v>184.93444943206001</v>
      </c>
      <c r="H1717" s="43">
        <v>8.6138257575757589</v>
      </c>
      <c r="I1717" s="9">
        <v>0</v>
      </c>
      <c r="J1717" s="9">
        <v>8.6138257575757589</v>
      </c>
      <c r="K1717" s="11">
        <v>0</v>
      </c>
      <c r="L1717" s="41">
        <v>1568</v>
      </c>
      <c r="M1717" s="44">
        <v>0</v>
      </c>
      <c r="N1717" s="13">
        <v>0</v>
      </c>
      <c r="O1717" s="13">
        <v>0</v>
      </c>
      <c r="P1717" s="22">
        <v>0</v>
      </c>
      <c r="Q1717" s="22">
        <v>0</v>
      </c>
      <c r="R1717" s="14">
        <v>0</v>
      </c>
      <c r="S1717" s="22">
        <v>145</v>
      </c>
      <c r="T1717" s="22">
        <v>1</v>
      </c>
      <c r="U1717" s="22">
        <v>2860</v>
      </c>
      <c r="V1717" s="22"/>
      <c r="W1717" s="22">
        <v>518</v>
      </c>
      <c r="X1717" s="22">
        <v>342</v>
      </c>
      <c r="Y1717" s="14">
        <v>2860</v>
      </c>
      <c r="Z1717" s="10">
        <v>518</v>
      </c>
      <c r="AA1717" s="22">
        <v>342</v>
      </c>
      <c r="AB1717" s="22">
        <v>967.06</v>
      </c>
      <c r="AC1717" s="22">
        <v>4.1809949545612205E-4</v>
      </c>
      <c r="AD1717" s="42">
        <v>4.4999999999999999E-4</v>
      </c>
      <c r="AE1717" s="22">
        <v>1771</v>
      </c>
      <c r="AF1717" s="22">
        <v>4.433387637133851E-2</v>
      </c>
      <c r="AG1717" s="22">
        <v>4.9813344237458997E-4</v>
      </c>
      <c r="AH1717" s="22">
        <v>0</v>
      </c>
      <c r="AI1717" s="22">
        <v>0</v>
      </c>
      <c r="AJ1717" s="22">
        <v>0</v>
      </c>
      <c r="AK1717" s="22">
        <v>0</v>
      </c>
      <c r="AL1717" s="45">
        <v>0</v>
      </c>
      <c r="AM1717" s="45">
        <v>0</v>
      </c>
      <c r="AN1717" s="45">
        <v>0</v>
      </c>
      <c r="AO1717" s="45">
        <v>0</v>
      </c>
      <c r="AP1717" s="45">
        <v>0</v>
      </c>
      <c r="AQ1717" s="45">
        <v>0</v>
      </c>
      <c r="AR1717" s="45">
        <v>0</v>
      </c>
      <c r="AS1717" s="45" t="s">
        <v>4445</v>
      </c>
      <c r="AT1717" s="45" t="s">
        <v>4445</v>
      </c>
      <c r="AU1717" s="45">
        <v>4.433387637133851E-2</v>
      </c>
      <c r="AV1717" s="10">
        <v>60.135880917306118</v>
      </c>
      <c r="AW1717" s="10">
        <v>60.135880917306118</v>
      </c>
      <c r="AX1717" s="17">
        <v>0</v>
      </c>
    </row>
    <row r="1718" spans="1:50" x14ac:dyDescent="0.25">
      <c r="A1718" s="22" t="s">
        <v>2906</v>
      </c>
      <c r="B1718" s="22" t="s">
        <v>3950</v>
      </c>
      <c r="C1718" s="22" t="s">
        <v>2920</v>
      </c>
      <c r="D1718" s="22">
        <v>5660</v>
      </c>
      <c r="E1718" s="22" t="s">
        <v>2987</v>
      </c>
      <c r="F1718" s="43">
        <v>9.3058000000000002E-2</v>
      </c>
      <c r="G1718" s="43">
        <v>211.87393957606</v>
      </c>
      <c r="H1718" s="43">
        <v>8.6384469696969699</v>
      </c>
      <c r="I1718" s="9">
        <v>0</v>
      </c>
      <c r="J1718" s="9">
        <v>8.6384469696969699</v>
      </c>
      <c r="K1718" s="11">
        <v>0</v>
      </c>
      <c r="L1718" s="41">
        <v>3504</v>
      </c>
      <c r="M1718" s="44">
        <v>0</v>
      </c>
      <c r="N1718" s="13">
        <v>0</v>
      </c>
      <c r="O1718" s="13">
        <v>0</v>
      </c>
      <c r="P1718" s="22">
        <v>0</v>
      </c>
      <c r="Q1718" s="22">
        <v>0</v>
      </c>
      <c r="R1718" s="14">
        <v>0</v>
      </c>
      <c r="S1718" s="22">
        <v>333</v>
      </c>
      <c r="T1718" s="22">
        <v>1</v>
      </c>
      <c r="U1718" s="22">
        <v>6375</v>
      </c>
      <c r="V1718" s="22"/>
      <c r="W1718" s="22">
        <v>1152</v>
      </c>
      <c r="X1718" s="22">
        <v>760</v>
      </c>
      <c r="Y1718" s="14">
        <v>6375</v>
      </c>
      <c r="Z1718" s="10">
        <v>1152</v>
      </c>
      <c r="AA1718" s="22">
        <v>760</v>
      </c>
      <c r="AB1718" s="22">
        <v>2151.9899999999998</v>
      </c>
      <c r="AC1718" s="22">
        <v>4.3921399765445616E-4</v>
      </c>
      <c r="AD1718" s="42">
        <v>1.0499999999999999E-3</v>
      </c>
      <c r="AE1718" s="22">
        <v>1772</v>
      </c>
      <c r="AF1718" s="22">
        <v>7.8570977336892139E-2</v>
      </c>
      <c r="AG1718" s="22">
        <v>4.9415709016913296E-4</v>
      </c>
      <c r="AH1718" s="22">
        <v>0</v>
      </c>
      <c r="AI1718" s="22">
        <v>0</v>
      </c>
      <c r="AJ1718" s="22">
        <v>0</v>
      </c>
      <c r="AK1718" s="22">
        <v>0</v>
      </c>
      <c r="AL1718" s="45">
        <v>0</v>
      </c>
      <c r="AM1718" s="45">
        <v>0</v>
      </c>
      <c r="AN1718" s="45">
        <v>0</v>
      </c>
      <c r="AO1718" s="45">
        <v>0</v>
      </c>
      <c r="AP1718" s="45">
        <v>0</v>
      </c>
      <c r="AQ1718" s="45">
        <v>0</v>
      </c>
      <c r="AR1718" s="45">
        <v>0</v>
      </c>
      <c r="AS1718" s="45" t="s">
        <v>4445</v>
      </c>
      <c r="AT1718" s="45" t="s">
        <v>4445</v>
      </c>
      <c r="AU1718" s="45">
        <v>7.8570977336892139E-2</v>
      </c>
      <c r="AV1718" s="10">
        <v>133.35730415908444</v>
      </c>
      <c r="AW1718" s="10">
        <v>133.35730415908444</v>
      </c>
      <c r="AX1718" s="17">
        <v>0</v>
      </c>
    </row>
    <row r="1719" spans="1:50" x14ac:dyDescent="0.25">
      <c r="A1719" s="22" t="s">
        <v>8</v>
      </c>
      <c r="B1719" s="22" t="s">
        <v>3946</v>
      </c>
      <c r="C1719" s="22" t="s">
        <v>308</v>
      </c>
      <c r="D1719" s="22">
        <v>82</v>
      </c>
      <c r="E1719" s="22" t="s">
        <v>323</v>
      </c>
      <c r="F1719" s="43">
        <v>0.35899199999999998</v>
      </c>
      <c r="G1719" s="43">
        <v>295.97246310179997</v>
      </c>
      <c r="H1719" s="43">
        <v>12.410037878787879</v>
      </c>
      <c r="I1719" s="9">
        <v>0.24715909090909094</v>
      </c>
      <c r="J1719" s="9">
        <v>12.162878787878789</v>
      </c>
      <c r="K1719" s="11">
        <v>0.24715909090909094</v>
      </c>
      <c r="L1719" s="41">
        <v>5281</v>
      </c>
      <c r="M1719" s="44">
        <v>104</v>
      </c>
      <c r="N1719" s="13">
        <v>33</v>
      </c>
      <c r="O1719" s="13">
        <v>33</v>
      </c>
      <c r="P1719" s="22">
        <v>31</v>
      </c>
      <c r="Q1719" s="22">
        <v>31</v>
      </c>
      <c r="R1719" s="14">
        <v>0</v>
      </c>
      <c r="S1719" s="22">
        <v>316</v>
      </c>
      <c r="T1719" s="22">
        <v>0.98008393742846245</v>
      </c>
      <c r="U1719" s="22">
        <v>9515</v>
      </c>
      <c r="V1719" s="22"/>
      <c r="W1719" s="22">
        <v>1732</v>
      </c>
      <c r="X1719" s="22">
        <v>1153</v>
      </c>
      <c r="Y1719" s="14">
        <v>9411</v>
      </c>
      <c r="Z1719" s="10">
        <v>1701</v>
      </c>
      <c r="AA1719" s="22">
        <v>1122</v>
      </c>
      <c r="AB1719" s="22">
        <v>3177.36</v>
      </c>
      <c r="AC1719" s="22">
        <v>1.2129236491724717E-3</v>
      </c>
      <c r="AD1719" s="42">
        <v>4.2900000000000004E-3</v>
      </c>
      <c r="AE1719" s="22">
        <v>1773</v>
      </c>
      <c r="AF1719" s="22">
        <v>0.11118278996398058</v>
      </c>
      <c r="AG1719" s="22">
        <v>4.9414573317324703E-4</v>
      </c>
      <c r="AH1719" s="22">
        <v>0</v>
      </c>
      <c r="AI1719" s="22">
        <v>0</v>
      </c>
      <c r="AJ1719" s="22">
        <v>0</v>
      </c>
      <c r="AK1719" s="22">
        <v>0</v>
      </c>
      <c r="AL1719" s="45">
        <v>0</v>
      </c>
      <c r="AM1719" s="45">
        <v>0</v>
      </c>
      <c r="AN1719" s="45">
        <v>0</v>
      </c>
      <c r="AO1719" s="45">
        <v>0</v>
      </c>
      <c r="AP1719" s="45">
        <v>0</v>
      </c>
      <c r="AQ1719" s="45">
        <v>0</v>
      </c>
      <c r="AR1719" s="45">
        <v>0</v>
      </c>
      <c r="AS1719" s="45" t="s">
        <v>4445</v>
      </c>
      <c r="AT1719" s="45" t="s">
        <v>4444</v>
      </c>
      <c r="AU1719" s="45">
        <v>0.10896846656217983</v>
      </c>
      <c r="AV1719" s="10">
        <v>139.85175957645592</v>
      </c>
      <c r="AW1719" s="10">
        <v>139.56444105303319</v>
      </c>
      <c r="AX1719" s="17">
        <v>1.9916062571537583E-2</v>
      </c>
    </row>
    <row r="1720" spans="1:50" x14ac:dyDescent="0.25">
      <c r="A1720" s="22" t="s">
        <v>1672</v>
      </c>
      <c r="B1720" s="22" t="s">
        <v>3951</v>
      </c>
      <c r="C1720" s="22" t="s">
        <v>1789</v>
      </c>
      <c r="D1720" s="22">
        <v>8273</v>
      </c>
      <c r="E1720" s="22" t="s">
        <v>2078</v>
      </c>
      <c r="F1720" s="43">
        <v>5.5510999999999998E-2</v>
      </c>
      <c r="G1720" s="43">
        <v>113.89652005158</v>
      </c>
      <c r="H1720" s="43">
        <v>4.4505681818181824</v>
      </c>
      <c r="I1720" s="9">
        <v>0</v>
      </c>
      <c r="J1720" s="9">
        <v>4.4505681818181824</v>
      </c>
      <c r="K1720" s="11">
        <v>0</v>
      </c>
      <c r="L1720" s="41">
        <v>403</v>
      </c>
      <c r="M1720" s="44">
        <v>0</v>
      </c>
      <c r="N1720" s="13">
        <v>0</v>
      </c>
      <c r="O1720" s="13">
        <v>0</v>
      </c>
      <c r="P1720" s="22">
        <v>0</v>
      </c>
      <c r="Q1720" s="22">
        <v>0</v>
      </c>
      <c r="R1720" s="14">
        <v>0</v>
      </c>
      <c r="S1720" s="22">
        <v>84</v>
      </c>
      <c r="T1720" s="22">
        <v>1</v>
      </c>
      <c r="U1720" s="22">
        <v>744</v>
      </c>
      <c r="V1720" s="22"/>
      <c r="W1720" s="22">
        <v>136</v>
      </c>
      <c r="X1720" s="22">
        <v>91</v>
      </c>
      <c r="Y1720" s="14">
        <v>744</v>
      </c>
      <c r="Z1720" s="10">
        <v>136</v>
      </c>
      <c r="AA1720" s="22">
        <v>91</v>
      </c>
      <c r="AB1720" s="22">
        <v>253.28</v>
      </c>
      <c r="AC1720" s="22">
        <v>4.8738100141128884E-4</v>
      </c>
      <c r="AD1720" s="42">
        <v>1.3999999999999999E-4</v>
      </c>
      <c r="AE1720" s="22">
        <v>1774</v>
      </c>
      <c r="AF1720" s="22">
        <v>1.6792625791849744E-2</v>
      </c>
      <c r="AG1720" s="22">
        <v>4.9390075858381601E-4</v>
      </c>
      <c r="AH1720" s="22">
        <v>0</v>
      </c>
      <c r="AI1720" s="22">
        <v>0</v>
      </c>
      <c r="AJ1720" s="22">
        <v>0</v>
      </c>
      <c r="AK1720" s="22">
        <v>0</v>
      </c>
      <c r="AL1720" s="45">
        <v>0</v>
      </c>
      <c r="AM1720" s="45">
        <v>0</v>
      </c>
      <c r="AN1720" s="45">
        <v>0</v>
      </c>
      <c r="AO1720" s="45">
        <v>0</v>
      </c>
      <c r="AP1720" s="45">
        <v>0</v>
      </c>
      <c r="AQ1720" s="45">
        <v>0</v>
      </c>
      <c r="AR1720" s="45">
        <v>0</v>
      </c>
      <c r="AS1720" s="45" t="s">
        <v>4445</v>
      </c>
      <c r="AT1720" s="45" t="s">
        <v>4445</v>
      </c>
      <c r="AU1720" s="45">
        <v>1.6792625791849744E-2</v>
      </c>
      <c r="AV1720" s="10">
        <v>30.55789608068428</v>
      </c>
      <c r="AW1720" s="10">
        <v>30.55789608068428</v>
      </c>
      <c r="AX1720" s="17">
        <v>0</v>
      </c>
    </row>
    <row r="1721" spans="1:50" x14ac:dyDescent="0.25">
      <c r="A1721" s="22" t="s">
        <v>2195</v>
      </c>
      <c r="B1721" s="22" t="s">
        <v>3956</v>
      </c>
      <c r="C1721" s="22" t="s">
        <v>2764</v>
      </c>
      <c r="D1721" s="22">
        <v>753</v>
      </c>
      <c r="E1721" s="22" t="s">
        <v>2806</v>
      </c>
      <c r="F1721" s="43">
        <v>5.8282E-2</v>
      </c>
      <c r="G1721" s="43">
        <v>136.60757956481001</v>
      </c>
      <c r="H1721" s="43">
        <v>7.4581439393939402</v>
      </c>
      <c r="I1721" s="9">
        <v>0.2350378787878788</v>
      </c>
      <c r="J1721" s="9">
        <v>7.2231060606060611</v>
      </c>
      <c r="K1721" s="11">
        <v>0.2350378787878788</v>
      </c>
      <c r="L1721" s="41">
        <v>37</v>
      </c>
      <c r="M1721" s="44">
        <v>0</v>
      </c>
      <c r="N1721" s="13">
        <v>0</v>
      </c>
      <c r="O1721" s="13">
        <v>0</v>
      </c>
      <c r="P1721" s="22">
        <v>0</v>
      </c>
      <c r="Q1721" s="22">
        <v>0</v>
      </c>
      <c r="R1721" s="14">
        <v>0</v>
      </c>
      <c r="S1721" s="22">
        <v>109</v>
      </c>
      <c r="T1721" s="22">
        <v>0.96848574113105967</v>
      </c>
      <c r="U1721" s="22">
        <v>77</v>
      </c>
      <c r="V1721" s="22"/>
      <c r="W1721" s="22">
        <v>16</v>
      </c>
      <c r="X1721" s="22">
        <v>11</v>
      </c>
      <c r="Y1721" s="14">
        <v>77</v>
      </c>
      <c r="Z1721" s="10">
        <v>16</v>
      </c>
      <c r="AA1721" s="22">
        <v>11</v>
      </c>
      <c r="AB1721" s="22">
        <v>28.85</v>
      </c>
      <c r="AC1721" s="22">
        <v>4.2663811324136362E-4</v>
      </c>
      <c r="AD1721" s="42">
        <v>1.0000000000000001E-5</v>
      </c>
      <c r="AE1721" s="22">
        <v>1775</v>
      </c>
      <c r="AF1721" s="22">
        <v>9.3096798129229628E-3</v>
      </c>
      <c r="AG1721" s="22">
        <v>4.8998314804857702E-4</v>
      </c>
      <c r="AH1721" s="22">
        <v>0</v>
      </c>
      <c r="AI1721" s="22">
        <v>0</v>
      </c>
      <c r="AJ1721" s="22">
        <v>0</v>
      </c>
      <c r="AK1721" s="22">
        <v>0</v>
      </c>
      <c r="AL1721" s="45">
        <v>0</v>
      </c>
      <c r="AM1721" s="45">
        <v>0</v>
      </c>
      <c r="AN1721" s="45">
        <v>0</v>
      </c>
      <c r="AO1721" s="45">
        <v>0</v>
      </c>
      <c r="AP1721" s="45">
        <v>0</v>
      </c>
      <c r="AQ1721" s="45">
        <v>0</v>
      </c>
      <c r="AR1721" s="45">
        <v>0</v>
      </c>
      <c r="AS1721" s="45" t="s">
        <v>4445</v>
      </c>
      <c r="AT1721" s="45" t="s">
        <v>4445</v>
      </c>
      <c r="AU1721" s="45">
        <v>9.0162921533115618E-3</v>
      </c>
      <c r="AV1721" s="10">
        <v>2.2151135350568985</v>
      </c>
      <c r="AW1721" s="10">
        <v>2.145305873689022</v>
      </c>
      <c r="AX1721" s="17">
        <v>3.1514258868940298E-2</v>
      </c>
    </row>
    <row r="1722" spans="1:50" x14ac:dyDescent="0.25">
      <c r="A1722" s="22" t="s">
        <v>1672</v>
      </c>
      <c r="B1722" s="22" t="s">
        <v>3947</v>
      </c>
      <c r="C1722" s="22" t="s">
        <v>1744</v>
      </c>
      <c r="D1722" s="22">
        <v>2669</v>
      </c>
      <c r="E1722" s="22" t="s">
        <v>1761</v>
      </c>
      <c r="F1722" s="43">
        <v>0.13367399999999999</v>
      </c>
      <c r="G1722" s="43">
        <v>204.96278023439001</v>
      </c>
      <c r="H1722" s="43">
        <v>9.5736742424242429</v>
      </c>
      <c r="I1722" s="9">
        <v>0.72500000000000009</v>
      </c>
      <c r="J1722" s="9">
        <v>8.848863636363637</v>
      </c>
      <c r="K1722" s="11">
        <v>4.1825757575757576</v>
      </c>
      <c r="L1722" s="41">
        <v>4409</v>
      </c>
      <c r="M1722" s="44">
        <v>1421</v>
      </c>
      <c r="N1722" s="13">
        <v>510</v>
      </c>
      <c r="O1722" s="13">
        <v>352</v>
      </c>
      <c r="P1722" s="22">
        <v>194</v>
      </c>
      <c r="Q1722" s="22">
        <v>121</v>
      </c>
      <c r="R1722" s="14">
        <v>7</v>
      </c>
      <c r="S1722" s="22">
        <v>588</v>
      </c>
      <c r="T1722" s="22">
        <v>0.56311697560782603</v>
      </c>
      <c r="U1722" s="22">
        <v>5937</v>
      </c>
      <c r="V1722" s="22"/>
      <c r="W1722" s="22">
        <v>1326</v>
      </c>
      <c r="X1722" s="22">
        <v>890</v>
      </c>
      <c r="Y1722" s="14">
        <v>4516</v>
      </c>
      <c r="Z1722" s="10">
        <v>1132</v>
      </c>
      <c r="AA1722" s="22">
        <v>769</v>
      </c>
      <c r="AB1722" s="22">
        <v>1957.28</v>
      </c>
      <c r="AC1722" s="22">
        <v>6.5218670359142245E-4</v>
      </c>
      <c r="AD1722" s="42">
        <v>1.5399999999999999E-3</v>
      </c>
      <c r="AE1722" s="22">
        <v>1776</v>
      </c>
      <c r="AF1722" s="22">
        <v>6.956792181207766E-2</v>
      </c>
      <c r="AG1722" s="22">
        <v>4.8991494233857505E-4</v>
      </c>
      <c r="AH1722" s="22">
        <v>1</v>
      </c>
      <c r="AI1722" s="22">
        <v>0</v>
      </c>
      <c r="AJ1722" s="22">
        <v>0</v>
      </c>
      <c r="AK1722" s="22">
        <v>0</v>
      </c>
      <c r="AL1722" s="45">
        <v>0</v>
      </c>
      <c r="AM1722" s="45">
        <v>0</v>
      </c>
      <c r="AN1722" s="45">
        <v>0</v>
      </c>
      <c r="AO1722" s="45">
        <v>0</v>
      </c>
      <c r="AP1722" s="45">
        <v>0</v>
      </c>
      <c r="AQ1722" s="45">
        <v>0</v>
      </c>
      <c r="AR1722" s="45">
        <v>0</v>
      </c>
      <c r="AS1722" s="45" t="s">
        <v>4445</v>
      </c>
      <c r="AT1722" s="45" t="s">
        <v>4445</v>
      </c>
      <c r="AU1722" s="45">
        <v>6.4301023618744041E-2</v>
      </c>
      <c r="AV1722" s="10">
        <v>127.92603056376011</v>
      </c>
      <c r="AW1722" s="10">
        <v>138.50481710815248</v>
      </c>
      <c r="AX1722" s="17">
        <v>7.5728501058379E-2</v>
      </c>
    </row>
    <row r="1723" spans="1:50" x14ac:dyDescent="0.25">
      <c r="A1723" s="22" t="s">
        <v>964</v>
      </c>
      <c r="B1723" s="22" t="s">
        <v>3948</v>
      </c>
      <c r="C1723" s="22" t="s">
        <v>1588</v>
      </c>
      <c r="D1723" s="22">
        <v>5340</v>
      </c>
      <c r="E1723" s="22" t="s">
        <v>1589</v>
      </c>
      <c r="F1723" s="43">
        <v>0.111438</v>
      </c>
      <c r="G1723" s="43">
        <v>206.19600263474001</v>
      </c>
      <c r="H1723" s="43">
        <v>9.9121212121212121</v>
      </c>
      <c r="I1723" s="9">
        <v>0</v>
      </c>
      <c r="J1723" s="9">
        <v>9.9121212121212121</v>
      </c>
      <c r="K1723" s="11">
        <v>0</v>
      </c>
      <c r="L1723" s="41">
        <v>4745</v>
      </c>
      <c r="M1723" s="44">
        <v>0</v>
      </c>
      <c r="N1723" s="13">
        <v>0</v>
      </c>
      <c r="O1723" s="13">
        <v>0</v>
      </c>
      <c r="P1723" s="22">
        <v>0</v>
      </c>
      <c r="Q1723" s="22">
        <v>0</v>
      </c>
      <c r="R1723" s="14">
        <v>0</v>
      </c>
      <c r="S1723" s="22">
        <v>177</v>
      </c>
      <c r="T1723" s="22">
        <v>1</v>
      </c>
      <c r="U1723" s="22">
        <v>8629</v>
      </c>
      <c r="V1723" s="22"/>
      <c r="W1723" s="22">
        <v>1558</v>
      </c>
      <c r="X1723" s="22">
        <v>1027</v>
      </c>
      <c r="Y1723" s="14">
        <v>8629</v>
      </c>
      <c r="Z1723" s="10">
        <v>1558</v>
      </c>
      <c r="AA1723" s="22">
        <v>1027</v>
      </c>
      <c r="AB1723" s="22">
        <v>2911.07</v>
      </c>
      <c r="AC1723" s="22">
        <v>5.4044694647841277E-4</v>
      </c>
      <c r="AD1723" s="42">
        <v>1.75E-3</v>
      </c>
      <c r="AE1723" s="22">
        <v>1777</v>
      </c>
      <c r="AF1723" s="22">
        <v>6.3615227362777998E-2</v>
      </c>
      <c r="AG1723" s="22">
        <v>4.8934790279059998E-4</v>
      </c>
      <c r="AH1723" s="22">
        <v>0</v>
      </c>
      <c r="AI1723" s="22">
        <v>0</v>
      </c>
      <c r="AJ1723" s="22">
        <v>0</v>
      </c>
      <c r="AK1723" s="22">
        <v>0</v>
      </c>
      <c r="AL1723" s="45">
        <v>0</v>
      </c>
      <c r="AM1723" s="45">
        <v>0</v>
      </c>
      <c r="AN1723" s="45">
        <v>0</v>
      </c>
      <c r="AO1723" s="45">
        <v>0</v>
      </c>
      <c r="AP1723" s="45">
        <v>0</v>
      </c>
      <c r="AQ1723" s="45">
        <v>0</v>
      </c>
      <c r="AR1723" s="45">
        <v>0</v>
      </c>
      <c r="AS1723" s="45" t="s">
        <v>4445</v>
      </c>
      <c r="AT1723" s="45" t="s">
        <v>4445</v>
      </c>
      <c r="AU1723" s="45">
        <v>6.3615227362777998E-2</v>
      </c>
      <c r="AV1723" s="10">
        <v>157.18129012534393</v>
      </c>
      <c r="AW1723" s="10">
        <v>157.18129012534393</v>
      </c>
      <c r="AX1723" s="17">
        <v>0</v>
      </c>
    </row>
    <row r="1724" spans="1:50" x14ac:dyDescent="0.25">
      <c r="A1724" s="22" t="s">
        <v>8</v>
      </c>
      <c r="B1724" s="22" t="s">
        <v>3946</v>
      </c>
      <c r="C1724" s="22" t="s">
        <v>32</v>
      </c>
      <c r="D1724" s="22">
        <v>6143</v>
      </c>
      <c r="E1724" s="22" t="s">
        <v>196</v>
      </c>
      <c r="F1724" s="43">
        <v>0.13400100000000001</v>
      </c>
      <c r="G1724" s="43">
        <v>124.62850044197999</v>
      </c>
      <c r="H1724" s="43">
        <v>5.3820075757575765</v>
      </c>
      <c r="I1724" s="9">
        <v>0</v>
      </c>
      <c r="J1724" s="9">
        <v>5.3820075757575765</v>
      </c>
      <c r="K1724" s="11">
        <v>0.83162878787878791</v>
      </c>
      <c r="L1724" s="41">
        <v>4106</v>
      </c>
      <c r="M1724" s="44">
        <v>113</v>
      </c>
      <c r="N1724" s="13">
        <v>111</v>
      </c>
      <c r="O1724" s="13">
        <v>85</v>
      </c>
      <c r="P1724" s="22">
        <v>0</v>
      </c>
      <c r="Q1724" s="22">
        <v>0</v>
      </c>
      <c r="R1724" s="14">
        <v>0</v>
      </c>
      <c r="S1724" s="22">
        <v>367</v>
      </c>
      <c r="T1724" s="22">
        <v>0.84547981841855235</v>
      </c>
      <c r="U1724" s="22">
        <v>6428</v>
      </c>
      <c r="V1724" s="22"/>
      <c r="W1724" s="22">
        <v>1252</v>
      </c>
      <c r="X1724" s="22">
        <v>837</v>
      </c>
      <c r="Y1724" s="14">
        <v>6315</v>
      </c>
      <c r="Z1724" s="10">
        <v>1252</v>
      </c>
      <c r="AA1724" s="22">
        <v>837</v>
      </c>
      <c r="AB1724" s="22">
        <v>2283.59</v>
      </c>
      <c r="AC1724" s="22">
        <v>1.0752035010032342E-3</v>
      </c>
      <c r="AD1724" s="42">
        <v>2.8E-3</v>
      </c>
      <c r="AE1724" s="22">
        <v>1778</v>
      </c>
      <c r="AF1724" s="22">
        <v>5.8678285030284005E-3</v>
      </c>
      <c r="AG1724" s="22">
        <v>4.8898570858570004E-4</v>
      </c>
      <c r="AH1724" s="22">
        <v>0</v>
      </c>
      <c r="AI1724" s="22">
        <v>0</v>
      </c>
      <c r="AJ1724" s="22">
        <v>0</v>
      </c>
      <c r="AK1724" s="22">
        <v>0</v>
      </c>
      <c r="AL1724" s="45">
        <v>0</v>
      </c>
      <c r="AM1724" s="45">
        <v>0</v>
      </c>
      <c r="AN1724" s="45">
        <v>0</v>
      </c>
      <c r="AO1724" s="45">
        <v>0</v>
      </c>
      <c r="AP1724" s="45">
        <v>0</v>
      </c>
      <c r="AQ1724" s="45">
        <v>0</v>
      </c>
      <c r="AR1724" s="45">
        <v>0</v>
      </c>
      <c r="AS1724" s="45" t="s">
        <v>4445</v>
      </c>
      <c r="AT1724" s="45" t="s">
        <v>4445</v>
      </c>
      <c r="AU1724" s="45">
        <v>5.8678285030284005E-3</v>
      </c>
      <c r="AV1724" s="10">
        <v>232.62694865749373</v>
      </c>
      <c r="AW1724" s="10">
        <v>232.62694865749373</v>
      </c>
      <c r="AX1724" s="17">
        <v>0</v>
      </c>
    </row>
    <row r="1725" spans="1:50" x14ac:dyDescent="0.25">
      <c r="A1725" s="22" t="s">
        <v>539</v>
      </c>
      <c r="B1725" s="22" t="s">
        <v>3949</v>
      </c>
      <c r="C1725" s="22" t="s">
        <v>739</v>
      </c>
      <c r="D1725" s="22">
        <v>8004</v>
      </c>
      <c r="E1725" s="22" t="s">
        <v>803</v>
      </c>
      <c r="F1725" s="43">
        <v>3.0744E-2</v>
      </c>
      <c r="G1725" s="43">
        <v>125.31793741113999</v>
      </c>
      <c r="H1725" s="43">
        <v>4.4318181818181817</v>
      </c>
      <c r="I1725" s="9">
        <v>0</v>
      </c>
      <c r="J1725" s="9">
        <v>4.4318181818181817</v>
      </c>
      <c r="K1725" s="11">
        <v>0</v>
      </c>
      <c r="L1725" s="41">
        <v>218</v>
      </c>
      <c r="M1725" s="44">
        <v>0</v>
      </c>
      <c r="N1725" s="13">
        <v>0</v>
      </c>
      <c r="O1725" s="13">
        <v>0</v>
      </c>
      <c r="P1725" s="22">
        <v>0</v>
      </c>
      <c r="Q1725" s="22">
        <v>0</v>
      </c>
      <c r="R1725" s="14">
        <v>0</v>
      </c>
      <c r="S1725" s="22">
        <v>91</v>
      </c>
      <c r="T1725" s="22">
        <v>1</v>
      </c>
      <c r="U1725" s="22">
        <v>408</v>
      </c>
      <c r="V1725" s="22"/>
      <c r="W1725" s="22">
        <v>76</v>
      </c>
      <c r="X1725" s="22">
        <v>51</v>
      </c>
      <c r="Y1725" s="14">
        <v>408</v>
      </c>
      <c r="Z1725" s="10">
        <v>76</v>
      </c>
      <c r="AA1725" s="22">
        <v>51</v>
      </c>
      <c r="AB1725" s="22">
        <v>140.84</v>
      </c>
      <c r="AC1725" s="22">
        <v>2.4532800838507134E-4</v>
      </c>
      <c r="AD1725" s="42">
        <v>4.0000000000000003E-5</v>
      </c>
      <c r="AE1725" s="22">
        <v>1779</v>
      </c>
      <c r="AF1725" s="22">
        <v>1.2588216688698899E-2</v>
      </c>
      <c r="AG1725" s="22">
        <v>4.8416218033457307E-4</v>
      </c>
      <c r="AH1725" s="22">
        <v>0</v>
      </c>
      <c r="AI1725" s="22">
        <v>0</v>
      </c>
      <c r="AJ1725" s="22">
        <v>0</v>
      </c>
      <c r="AK1725" s="22">
        <v>0</v>
      </c>
      <c r="AL1725" s="45">
        <v>0</v>
      </c>
      <c r="AM1725" s="45">
        <v>0</v>
      </c>
      <c r="AN1725" s="45">
        <v>0</v>
      </c>
      <c r="AO1725" s="45">
        <v>0</v>
      </c>
      <c r="AP1725" s="45">
        <v>0</v>
      </c>
      <c r="AQ1725" s="45">
        <v>0</v>
      </c>
      <c r="AR1725" s="45">
        <v>0</v>
      </c>
      <c r="AS1725" s="45" t="s">
        <v>4445</v>
      </c>
      <c r="AT1725" s="45" t="s">
        <v>4445</v>
      </c>
      <c r="AU1725" s="45">
        <v>1.2588216688698899E-2</v>
      </c>
      <c r="AV1725" s="10">
        <v>17.148717948717948</v>
      </c>
      <c r="AW1725" s="10">
        <v>17.148717948717948</v>
      </c>
      <c r="AX1725" s="17">
        <v>0</v>
      </c>
    </row>
    <row r="1726" spans="1:50" x14ac:dyDescent="0.25">
      <c r="A1726" s="22" t="s">
        <v>539</v>
      </c>
      <c r="B1726" s="22" t="s">
        <v>3949</v>
      </c>
      <c r="C1726" s="22" t="s">
        <v>674</v>
      </c>
      <c r="D1726" s="22">
        <v>6787</v>
      </c>
      <c r="E1726" s="22" t="s">
        <v>675</v>
      </c>
      <c r="F1726" s="43">
        <v>0.25678600000000001</v>
      </c>
      <c r="G1726" s="43">
        <v>512.96875915193004</v>
      </c>
      <c r="H1726" s="43">
        <v>21.406060606060606</v>
      </c>
      <c r="I1726" s="9">
        <v>0</v>
      </c>
      <c r="J1726" s="9">
        <v>21.406060606060606</v>
      </c>
      <c r="K1726" s="11">
        <v>0</v>
      </c>
      <c r="L1726" s="41">
        <v>15525</v>
      </c>
      <c r="M1726" s="44">
        <v>0</v>
      </c>
      <c r="N1726" s="13">
        <v>0</v>
      </c>
      <c r="O1726" s="13">
        <v>0</v>
      </c>
      <c r="P1726" s="22">
        <v>0</v>
      </c>
      <c r="Q1726" s="22">
        <v>0</v>
      </c>
      <c r="R1726" s="14">
        <v>0</v>
      </c>
      <c r="S1726" s="22">
        <v>547</v>
      </c>
      <c r="T1726" s="22">
        <v>1</v>
      </c>
      <c r="U1726" s="22">
        <v>28205</v>
      </c>
      <c r="V1726" s="22"/>
      <c r="W1726" s="22">
        <v>5089</v>
      </c>
      <c r="X1726" s="22">
        <v>3353</v>
      </c>
      <c r="Y1726" s="14">
        <v>28205</v>
      </c>
      <c r="Z1726" s="10">
        <v>5089</v>
      </c>
      <c r="AA1726" s="22">
        <v>3353</v>
      </c>
      <c r="AB1726" s="22">
        <v>9510.3799999999992</v>
      </c>
      <c r="AC1726" s="22">
        <v>5.0058798985055865E-4</v>
      </c>
      <c r="AD1726" s="42">
        <v>5.3E-3</v>
      </c>
      <c r="AE1726" s="22">
        <v>1780</v>
      </c>
      <c r="AF1726" s="22">
        <v>0.17973473804400819</v>
      </c>
      <c r="AG1726" s="22">
        <v>4.8057416589307E-4</v>
      </c>
      <c r="AH1726" s="22">
        <v>0</v>
      </c>
      <c r="AI1726" s="22">
        <v>0</v>
      </c>
      <c r="AJ1726" s="22">
        <v>0</v>
      </c>
      <c r="AK1726" s="22">
        <v>0</v>
      </c>
      <c r="AL1726" s="45">
        <v>0</v>
      </c>
      <c r="AM1726" s="45">
        <v>0</v>
      </c>
      <c r="AN1726" s="45">
        <v>0</v>
      </c>
      <c r="AO1726" s="45">
        <v>0</v>
      </c>
      <c r="AP1726" s="45">
        <v>0</v>
      </c>
      <c r="AQ1726" s="45">
        <v>0</v>
      </c>
      <c r="AR1726" s="45">
        <v>0</v>
      </c>
      <c r="AS1726" s="45" t="s">
        <v>4445</v>
      </c>
      <c r="AT1726" s="45" t="s">
        <v>4444</v>
      </c>
      <c r="AU1726" s="45">
        <v>0.17973473804400819</v>
      </c>
      <c r="AV1726" s="10">
        <v>237.73640996602492</v>
      </c>
      <c r="AW1726" s="10">
        <v>237.73640996602492</v>
      </c>
      <c r="AX1726" s="17">
        <v>0</v>
      </c>
    </row>
    <row r="1727" spans="1:50" x14ac:dyDescent="0.25">
      <c r="A1727" s="22" t="s">
        <v>2906</v>
      </c>
      <c r="B1727" s="22" t="s">
        <v>3977</v>
      </c>
      <c r="C1727" s="22" t="s">
        <v>3040</v>
      </c>
      <c r="D1727" s="22">
        <v>7506</v>
      </c>
      <c r="E1727" s="22" t="s">
        <v>3376</v>
      </c>
      <c r="F1727" s="43">
        <v>1.2659999999999999E-2</v>
      </c>
      <c r="G1727" s="43">
        <v>62.123139790730001</v>
      </c>
      <c r="H1727" s="43">
        <v>1.831439393939394</v>
      </c>
      <c r="I1727" s="9">
        <v>0.86136363636363633</v>
      </c>
      <c r="J1727" s="9">
        <v>0.97007575757575759</v>
      </c>
      <c r="K1727" s="11">
        <v>1.831439393939394</v>
      </c>
      <c r="L1727" s="41">
        <v>268</v>
      </c>
      <c r="M1727" s="44">
        <v>656</v>
      </c>
      <c r="N1727" s="13">
        <v>116</v>
      </c>
      <c r="O1727" s="13">
        <v>81</v>
      </c>
      <c r="P1727" s="22">
        <v>1</v>
      </c>
      <c r="Q1727" s="22">
        <v>1</v>
      </c>
      <c r="R1727" s="14">
        <v>0</v>
      </c>
      <c r="S1727" s="22">
        <v>54</v>
      </c>
      <c r="T1727" s="22">
        <v>0</v>
      </c>
      <c r="U1727" s="22">
        <v>656</v>
      </c>
      <c r="V1727" s="22"/>
      <c r="W1727" s="22">
        <v>116</v>
      </c>
      <c r="X1727" s="22">
        <v>81</v>
      </c>
      <c r="Y1727" s="14">
        <v>0</v>
      </c>
      <c r="Z1727" s="10">
        <v>115</v>
      </c>
      <c r="AA1727" s="22">
        <v>80</v>
      </c>
      <c r="AB1727" s="22">
        <v>157.55000000000001</v>
      </c>
      <c r="AC1727" s="22">
        <v>2.0378879822634336E-4</v>
      </c>
      <c r="AD1727" s="42">
        <v>5.0000000000000002E-5</v>
      </c>
      <c r="AE1727" s="22">
        <v>1781</v>
      </c>
      <c r="AF1727" s="22">
        <v>9.5491361560884596E-3</v>
      </c>
      <c r="AG1727" s="22">
        <v>4.7745680780442298E-4</v>
      </c>
      <c r="AH1727" s="22">
        <v>0</v>
      </c>
      <c r="AI1727" s="22">
        <v>0</v>
      </c>
      <c r="AJ1727" s="22">
        <v>0</v>
      </c>
      <c r="AK1727" s="22">
        <v>0</v>
      </c>
      <c r="AL1727" s="45">
        <v>0</v>
      </c>
      <c r="AM1727" s="45">
        <v>0</v>
      </c>
      <c r="AN1727" s="45">
        <v>0</v>
      </c>
      <c r="AO1727" s="45">
        <v>0</v>
      </c>
      <c r="AP1727" s="45">
        <v>0</v>
      </c>
      <c r="AQ1727" s="45">
        <v>0</v>
      </c>
      <c r="AR1727" s="45">
        <v>0</v>
      </c>
      <c r="AS1727" s="45" t="s">
        <v>4445</v>
      </c>
      <c r="AT1727" s="45" t="s">
        <v>4445</v>
      </c>
      <c r="AU1727" s="45">
        <v>5.0579809091504746E-3</v>
      </c>
      <c r="AV1727" s="10">
        <v>118.54744240531042</v>
      </c>
      <c r="AW1727" s="10">
        <v>63.338159255429161</v>
      </c>
      <c r="AX1727" s="17">
        <v>0.47032057911065145</v>
      </c>
    </row>
    <row r="1728" spans="1:50" x14ac:dyDescent="0.25">
      <c r="A1728" s="22" t="s">
        <v>539</v>
      </c>
      <c r="B1728" s="22" t="s">
        <v>3949</v>
      </c>
      <c r="C1728" s="22" t="s">
        <v>644</v>
      </c>
      <c r="D1728" s="22">
        <v>5834</v>
      </c>
      <c r="E1728" s="22" t="s">
        <v>890</v>
      </c>
      <c r="F1728" s="43">
        <v>4.1575000000000001E-2</v>
      </c>
      <c r="G1728" s="43">
        <v>89.432959692690005</v>
      </c>
      <c r="H1728" s="43">
        <v>6.5768939393939396</v>
      </c>
      <c r="I1728" s="9">
        <v>0</v>
      </c>
      <c r="J1728" s="9">
        <v>6.5768939393939396</v>
      </c>
      <c r="K1728" s="11">
        <v>0</v>
      </c>
      <c r="L1728" s="41">
        <v>1709</v>
      </c>
      <c r="M1728" s="44">
        <v>0</v>
      </c>
      <c r="N1728" s="13">
        <v>0</v>
      </c>
      <c r="O1728" s="13">
        <v>0</v>
      </c>
      <c r="P1728" s="22">
        <v>0</v>
      </c>
      <c r="Q1728" s="22">
        <v>0</v>
      </c>
      <c r="R1728" s="14">
        <v>0</v>
      </c>
      <c r="S1728" s="22">
        <v>152</v>
      </c>
      <c r="T1728" s="22">
        <v>1</v>
      </c>
      <c r="U1728" s="22">
        <v>3116</v>
      </c>
      <c r="V1728" s="22"/>
      <c r="W1728" s="22">
        <v>564</v>
      </c>
      <c r="X1728" s="22">
        <v>372</v>
      </c>
      <c r="Y1728" s="14">
        <v>3116</v>
      </c>
      <c r="Z1728" s="10">
        <v>564</v>
      </c>
      <c r="AA1728" s="22">
        <v>372</v>
      </c>
      <c r="AB1728" s="22">
        <v>1053.1199999999999</v>
      </c>
      <c r="AC1728" s="22">
        <v>4.6487335477725692E-4</v>
      </c>
      <c r="AD1728" s="42">
        <v>5.5000000000000003E-4</v>
      </c>
      <c r="AE1728" s="22">
        <v>1782</v>
      </c>
      <c r="AF1728" s="22">
        <v>3.3467041198304889E-2</v>
      </c>
      <c r="AG1728" s="22">
        <v>4.7136677744091392E-4</v>
      </c>
      <c r="AH1728" s="22">
        <v>0</v>
      </c>
      <c r="AI1728" s="22">
        <v>0</v>
      </c>
      <c r="AJ1728" s="22">
        <v>0</v>
      </c>
      <c r="AK1728" s="22">
        <v>0</v>
      </c>
      <c r="AL1728" s="45">
        <v>0</v>
      </c>
      <c r="AM1728" s="45">
        <v>0</v>
      </c>
      <c r="AN1728" s="45">
        <v>0</v>
      </c>
      <c r="AO1728" s="45">
        <v>0</v>
      </c>
      <c r="AP1728" s="45">
        <v>0</v>
      </c>
      <c r="AQ1728" s="45">
        <v>0</v>
      </c>
      <c r="AR1728" s="45">
        <v>0</v>
      </c>
      <c r="AS1728" s="45" t="s">
        <v>4445</v>
      </c>
      <c r="AT1728" s="45" t="s">
        <v>4445</v>
      </c>
      <c r="AU1728" s="45">
        <v>3.3467041198304889E-2</v>
      </c>
      <c r="AV1728" s="10">
        <v>85.754765881472096</v>
      </c>
      <c r="AW1728" s="10">
        <v>85.754765881472096</v>
      </c>
      <c r="AX1728" s="17">
        <v>0</v>
      </c>
    </row>
    <row r="1729" spans="1:50" x14ac:dyDescent="0.25">
      <c r="A1729" s="22" t="s">
        <v>8</v>
      </c>
      <c r="B1729" s="22" t="s">
        <v>3946</v>
      </c>
      <c r="C1729" s="22" t="s">
        <v>70</v>
      </c>
      <c r="D1729" s="22">
        <v>1833</v>
      </c>
      <c r="E1729" s="22" t="s">
        <v>283</v>
      </c>
      <c r="F1729" s="43">
        <v>6.5147999999999998E-2</v>
      </c>
      <c r="G1729" s="43">
        <v>113.98323468535</v>
      </c>
      <c r="H1729" s="43">
        <v>4.8988636363636369</v>
      </c>
      <c r="I1729" s="9">
        <v>0</v>
      </c>
      <c r="J1729" s="9">
        <v>4.8988636363636369</v>
      </c>
      <c r="K1729" s="11">
        <v>0</v>
      </c>
      <c r="L1729" s="41">
        <v>1883</v>
      </c>
      <c r="M1729" s="44">
        <v>0</v>
      </c>
      <c r="N1729" s="13">
        <v>0</v>
      </c>
      <c r="O1729" s="13">
        <v>0</v>
      </c>
      <c r="P1729" s="22">
        <v>0</v>
      </c>
      <c r="Q1729" s="22">
        <v>0</v>
      </c>
      <c r="R1729" s="14">
        <v>0</v>
      </c>
      <c r="S1729" s="22">
        <v>134</v>
      </c>
      <c r="T1729" s="22">
        <v>1</v>
      </c>
      <c r="U1729" s="22">
        <v>3432</v>
      </c>
      <c r="V1729" s="22"/>
      <c r="W1729" s="22">
        <v>621</v>
      </c>
      <c r="X1729" s="22">
        <v>410</v>
      </c>
      <c r="Y1729" s="14">
        <v>3432</v>
      </c>
      <c r="Z1729" s="10">
        <v>621</v>
      </c>
      <c r="AA1729" s="22">
        <v>410</v>
      </c>
      <c r="AB1729" s="22">
        <v>1159.6500000000001</v>
      </c>
      <c r="AC1729" s="22">
        <v>5.7155773987148763E-4</v>
      </c>
      <c r="AD1729" s="42">
        <v>7.3999999999999999E-4</v>
      </c>
      <c r="AE1729" s="22">
        <v>1783</v>
      </c>
      <c r="AF1729" s="22">
        <v>4.542234844128934E-2</v>
      </c>
      <c r="AG1729" s="22">
        <v>4.68271633415354E-4</v>
      </c>
      <c r="AH1729" s="22">
        <v>0</v>
      </c>
      <c r="AI1729" s="22">
        <v>0</v>
      </c>
      <c r="AJ1729" s="22">
        <v>0</v>
      </c>
      <c r="AK1729" s="22">
        <v>0</v>
      </c>
      <c r="AL1729" s="45">
        <v>0</v>
      </c>
      <c r="AM1729" s="45">
        <v>0</v>
      </c>
      <c r="AN1729" s="45">
        <v>0</v>
      </c>
      <c r="AO1729" s="45">
        <v>0</v>
      </c>
      <c r="AP1729" s="45">
        <v>0</v>
      </c>
      <c r="AQ1729" s="45">
        <v>0</v>
      </c>
      <c r="AR1729" s="45">
        <v>0</v>
      </c>
      <c r="AS1729" s="45" t="s">
        <v>4445</v>
      </c>
      <c r="AT1729" s="45" t="s">
        <v>4445</v>
      </c>
      <c r="AU1729" s="45">
        <v>4.542234844128934E-2</v>
      </c>
      <c r="AV1729" s="10">
        <v>126.76409185803756</v>
      </c>
      <c r="AW1729" s="10">
        <v>126.76409185803756</v>
      </c>
      <c r="AX1729" s="17">
        <v>0</v>
      </c>
    </row>
    <row r="1730" spans="1:50" x14ac:dyDescent="0.25">
      <c r="A1730" s="22" t="s">
        <v>2195</v>
      </c>
      <c r="B1730" s="22" t="s">
        <v>3962</v>
      </c>
      <c r="C1730" s="22" t="s">
        <v>2779</v>
      </c>
      <c r="D1730" s="22">
        <v>3984</v>
      </c>
      <c r="E1730" s="22" t="s">
        <v>2787</v>
      </c>
      <c r="F1730" s="43">
        <v>0.36803900000000001</v>
      </c>
      <c r="G1730" s="43">
        <v>451.14224848825</v>
      </c>
      <c r="H1730" s="43">
        <v>20.181249999999999</v>
      </c>
      <c r="I1730" s="9">
        <v>0</v>
      </c>
      <c r="J1730" s="9">
        <v>20.181249999999999</v>
      </c>
      <c r="K1730" s="11">
        <v>0</v>
      </c>
      <c r="L1730" s="41">
        <v>566</v>
      </c>
      <c r="M1730" s="44">
        <v>0</v>
      </c>
      <c r="N1730" s="13">
        <v>0</v>
      </c>
      <c r="O1730" s="13">
        <v>0</v>
      </c>
      <c r="P1730" s="22">
        <v>0</v>
      </c>
      <c r="Q1730" s="22">
        <v>0</v>
      </c>
      <c r="R1730" s="14">
        <v>0</v>
      </c>
      <c r="S1730" s="22">
        <v>302</v>
      </c>
      <c r="T1730" s="22">
        <v>1</v>
      </c>
      <c r="U1730" s="22">
        <v>1040</v>
      </c>
      <c r="V1730" s="22"/>
      <c r="W1730" s="22">
        <v>190</v>
      </c>
      <c r="X1730" s="22">
        <v>126</v>
      </c>
      <c r="Y1730" s="14">
        <v>1040</v>
      </c>
      <c r="Z1730" s="10">
        <v>190</v>
      </c>
      <c r="AA1730" s="22">
        <v>126</v>
      </c>
      <c r="AB1730" s="22">
        <v>353.9</v>
      </c>
      <c r="AC1730" s="22">
        <v>8.1579369086640877E-4</v>
      </c>
      <c r="AD1730" s="42">
        <v>3.2000000000000003E-4</v>
      </c>
      <c r="AE1730" s="22">
        <v>1784</v>
      </c>
      <c r="AF1730" s="22">
        <v>2.270308407966674E-2</v>
      </c>
      <c r="AG1730" s="22">
        <v>4.6332824652381101E-4</v>
      </c>
      <c r="AH1730" s="22">
        <v>0</v>
      </c>
      <c r="AI1730" s="22">
        <v>0</v>
      </c>
      <c r="AJ1730" s="22">
        <v>0</v>
      </c>
      <c r="AK1730" s="22">
        <v>0</v>
      </c>
      <c r="AL1730" s="45">
        <v>0</v>
      </c>
      <c r="AM1730" s="45">
        <v>0</v>
      </c>
      <c r="AN1730" s="45">
        <v>0</v>
      </c>
      <c r="AO1730" s="45">
        <v>0</v>
      </c>
      <c r="AP1730" s="45">
        <v>0</v>
      </c>
      <c r="AQ1730" s="45">
        <v>0</v>
      </c>
      <c r="AR1730" s="45">
        <v>0</v>
      </c>
      <c r="AS1730" s="45" t="s">
        <v>4445</v>
      </c>
      <c r="AT1730" s="45" t="s">
        <v>4445</v>
      </c>
      <c r="AU1730" s="45">
        <v>2.270308407966674E-2</v>
      </c>
      <c r="AV1730" s="10">
        <v>9.4146794673273462</v>
      </c>
      <c r="AW1730" s="10">
        <v>9.4146794673273462</v>
      </c>
      <c r="AX1730" s="17">
        <v>0</v>
      </c>
    </row>
    <row r="1731" spans="1:50" x14ac:dyDescent="0.25">
      <c r="A1731" s="22" t="s">
        <v>8</v>
      </c>
      <c r="B1731" s="22" t="s">
        <v>3946</v>
      </c>
      <c r="C1731" s="22" t="s">
        <v>102</v>
      </c>
      <c r="D1731" s="22">
        <v>2936</v>
      </c>
      <c r="E1731" s="22" t="s">
        <v>116</v>
      </c>
      <c r="F1731" s="43">
        <v>0.188217</v>
      </c>
      <c r="G1731" s="43">
        <v>308.50677603115003</v>
      </c>
      <c r="H1731" s="43">
        <v>12.928977272727273</v>
      </c>
      <c r="I1731" s="9">
        <v>0</v>
      </c>
      <c r="J1731" s="9">
        <v>12.928977272727273</v>
      </c>
      <c r="K1731" s="11">
        <v>0</v>
      </c>
      <c r="L1731" s="41">
        <v>4032</v>
      </c>
      <c r="M1731" s="44">
        <v>0</v>
      </c>
      <c r="N1731" s="13">
        <v>0</v>
      </c>
      <c r="O1731" s="13">
        <v>0</v>
      </c>
      <c r="P1731" s="22">
        <v>0</v>
      </c>
      <c r="Q1731" s="22">
        <v>0</v>
      </c>
      <c r="R1731" s="14">
        <v>0</v>
      </c>
      <c r="S1731" s="22">
        <v>324</v>
      </c>
      <c r="T1731" s="22">
        <v>1</v>
      </c>
      <c r="U1731" s="22">
        <v>7334</v>
      </c>
      <c r="V1731" s="22"/>
      <c r="W1731" s="22">
        <v>1325</v>
      </c>
      <c r="X1731" s="22">
        <v>874</v>
      </c>
      <c r="Y1731" s="14">
        <v>7334</v>
      </c>
      <c r="Z1731" s="10">
        <v>1325</v>
      </c>
      <c r="AA1731" s="22">
        <v>874</v>
      </c>
      <c r="AB1731" s="22">
        <v>2475.31</v>
      </c>
      <c r="AC1731" s="22">
        <v>6.1009032741956909E-4</v>
      </c>
      <c r="AD1731" s="42">
        <v>1.6800000000000001E-3</v>
      </c>
      <c r="AE1731" s="22">
        <v>1785</v>
      </c>
      <c r="AF1731" s="22">
        <v>9.262036925921921E-2</v>
      </c>
      <c r="AG1731" s="22">
        <v>4.6310184629609602E-4</v>
      </c>
      <c r="AH1731" s="22">
        <v>0</v>
      </c>
      <c r="AI1731" s="22">
        <v>0</v>
      </c>
      <c r="AJ1731" s="22">
        <v>0</v>
      </c>
      <c r="AK1731" s="22">
        <v>0</v>
      </c>
      <c r="AL1731" s="45">
        <v>0</v>
      </c>
      <c r="AM1731" s="45">
        <v>0</v>
      </c>
      <c r="AN1731" s="45">
        <v>0</v>
      </c>
      <c r="AO1731" s="45">
        <v>0</v>
      </c>
      <c r="AP1731" s="45">
        <v>0</v>
      </c>
      <c r="AQ1731" s="45">
        <v>0</v>
      </c>
      <c r="AR1731" s="45">
        <v>0</v>
      </c>
      <c r="AS1731" s="45" t="s">
        <v>4445</v>
      </c>
      <c r="AT1731" s="45" t="s">
        <v>4445</v>
      </c>
      <c r="AU1731" s="45">
        <v>9.262036925921921E-2</v>
      </c>
      <c r="AV1731" s="10">
        <v>102.4829707756537</v>
      </c>
      <c r="AW1731" s="10">
        <v>102.4829707756537</v>
      </c>
      <c r="AX1731" s="17">
        <v>0</v>
      </c>
    </row>
    <row r="1732" spans="1:50" x14ac:dyDescent="0.25">
      <c r="A1732" s="22" t="s">
        <v>1672</v>
      </c>
      <c r="B1732" s="22" t="s">
        <v>3957</v>
      </c>
      <c r="C1732" s="22" t="s">
        <v>1702</v>
      </c>
      <c r="D1732" s="22">
        <v>937</v>
      </c>
      <c r="E1732" s="22" t="s">
        <v>1725</v>
      </c>
      <c r="F1732" s="43">
        <v>9.7922999999999996E-2</v>
      </c>
      <c r="G1732" s="43">
        <v>262.91573899933002</v>
      </c>
      <c r="H1732" s="43">
        <v>10.646212121212121</v>
      </c>
      <c r="I1732" s="9">
        <v>0</v>
      </c>
      <c r="J1732" s="9">
        <v>10.646212121212121</v>
      </c>
      <c r="K1732" s="11">
        <v>0.3287878787878788</v>
      </c>
      <c r="L1732" s="41">
        <v>2788</v>
      </c>
      <c r="M1732" s="44">
        <v>55</v>
      </c>
      <c r="N1732" s="13">
        <v>55</v>
      </c>
      <c r="O1732" s="13">
        <v>43</v>
      </c>
      <c r="P1732" s="22">
        <v>0</v>
      </c>
      <c r="Q1732" s="22">
        <v>0</v>
      </c>
      <c r="R1732" s="14">
        <v>0</v>
      </c>
      <c r="S1732" s="22">
        <v>392</v>
      </c>
      <c r="T1732" s="22">
        <v>0.96911691453782112</v>
      </c>
      <c r="U1732" s="22">
        <v>4973</v>
      </c>
      <c r="V1732" s="22"/>
      <c r="W1732" s="22">
        <v>944</v>
      </c>
      <c r="X1732" s="22">
        <v>629</v>
      </c>
      <c r="Y1732" s="14">
        <v>4918</v>
      </c>
      <c r="Z1732" s="10">
        <v>944</v>
      </c>
      <c r="AA1732" s="22">
        <v>629</v>
      </c>
      <c r="AB1732" s="22">
        <v>1735.9</v>
      </c>
      <c r="AC1732" s="22">
        <v>3.7245012555239051E-4</v>
      </c>
      <c r="AD1732" s="42">
        <v>7.2999999999999996E-4</v>
      </c>
      <c r="AE1732" s="22">
        <v>1786</v>
      </c>
      <c r="AF1732" s="22">
        <v>7.0253031792042411E-2</v>
      </c>
      <c r="AG1732" s="22">
        <v>4.6219099863185794E-4</v>
      </c>
      <c r="AH1732" s="22">
        <v>0</v>
      </c>
      <c r="AI1732" s="22">
        <v>0</v>
      </c>
      <c r="AJ1732" s="22">
        <v>0</v>
      </c>
      <c r="AK1732" s="22">
        <v>0</v>
      </c>
      <c r="AL1732" s="45">
        <v>0</v>
      </c>
      <c r="AM1732" s="45">
        <v>0</v>
      </c>
      <c r="AN1732" s="45">
        <v>0</v>
      </c>
      <c r="AO1732" s="45">
        <v>0</v>
      </c>
      <c r="AP1732" s="45">
        <v>0</v>
      </c>
      <c r="AQ1732" s="45">
        <v>0</v>
      </c>
      <c r="AR1732" s="45">
        <v>0</v>
      </c>
      <c r="AS1732" s="45" t="s">
        <v>4445</v>
      </c>
      <c r="AT1732" s="45" t="s">
        <v>4445</v>
      </c>
      <c r="AU1732" s="45">
        <v>7.0253031792042411E-2</v>
      </c>
      <c r="AV1732" s="10">
        <v>88.670034867999718</v>
      </c>
      <c r="AW1732" s="10">
        <v>88.670034867999718</v>
      </c>
      <c r="AX1732" s="17">
        <v>0</v>
      </c>
    </row>
    <row r="1733" spans="1:50" x14ac:dyDescent="0.25">
      <c r="A1733" s="22" t="s">
        <v>2195</v>
      </c>
      <c r="B1733" s="22" t="s">
        <v>3962</v>
      </c>
      <c r="C1733" s="22" t="s">
        <v>2200</v>
      </c>
      <c r="D1733" s="22">
        <v>669</v>
      </c>
      <c r="E1733" s="22" t="s">
        <v>2314</v>
      </c>
      <c r="F1733" s="43">
        <v>0.28015400000000001</v>
      </c>
      <c r="G1733" s="43">
        <v>613.79226303745997</v>
      </c>
      <c r="H1733" s="43">
        <v>27.039204545454549</v>
      </c>
      <c r="I1733" s="9">
        <v>0</v>
      </c>
      <c r="J1733" s="9">
        <v>27.039204545454549</v>
      </c>
      <c r="K1733" s="11">
        <v>0.63996212121212126</v>
      </c>
      <c r="L1733" s="41">
        <v>12101</v>
      </c>
      <c r="M1733" s="44">
        <v>197</v>
      </c>
      <c r="N1733" s="13">
        <v>196</v>
      </c>
      <c r="O1733" s="13">
        <v>180</v>
      </c>
      <c r="P1733" s="22">
        <v>0</v>
      </c>
      <c r="Q1733" s="22">
        <v>0</v>
      </c>
      <c r="R1733" s="14">
        <v>0</v>
      </c>
      <c r="S1733" s="22">
        <v>1570</v>
      </c>
      <c r="T1733" s="22">
        <v>0.9763320655333515</v>
      </c>
      <c r="U1733" s="22">
        <v>21664</v>
      </c>
      <c r="V1733" s="22"/>
      <c r="W1733" s="22">
        <v>4070</v>
      </c>
      <c r="X1733" s="22">
        <v>2732</v>
      </c>
      <c r="Y1733" s="14">
        <v>21467</v>
      </c>
      <c r="Z1733" s="10">
        <v>4070</v>
      </c>
      <c r="AA1733" s="22">
        <v>2732</v>
      </c>
      <c r="AB1733" s="22">
        <v>7507.93</v>
      </c>
      <c r="AC1733" s="22">
        <v>4.5643129910697832E-4</v>
      </c>
      <c r="AD1733" s="42">
        <v>3.8600000000000001E-3</v>
      </c>
      <c r="AE1733" s="22">
        <v>1787</v>
      </c>
      <c r="AF1733" s="22">
        <v>0.20379804788521438</v>
      </c>
      <c r="AG1733" s="22">
        <v>4.6108155630139E-4</v>
      </c>
      <c r="AH1733" s="22">
        <v>0</v>
      </c>
      <c r="AI1733" s="22">
        <v>0</v>
      </c>
      <c r="AJ1733" s="22">
        <v>0</v>
      </c>
      <c r="AK1733" s="22">
        <v>0</v>
      </c>
      <c r="AL1733" s="45">
        <v>0</v>
      </c>
      <c r="AM1733" s="45">
        <v>0</v>
      </c>
      <c r="AN1733" s="45">
        <v>0</v>
      </c>
      <c r="AO1733" s="45">
        <v>0</v>
      </c>
      <c r="AP1733" s="45">
        <v>0</v>
      </c>
      <c r="AQ1733" s="45">
        <v>0</v>
      </c>
      <c r="AR1733" s="45">
        <v>0</v>
      </c>
      <c r="AS1733" s="45" t="s">
        <v>4445</v>
      </c>
      <c r="AT1733" s="45" t="s">
        <v>4445</v>
      </c>
      <c r="AU1733" s="45">
        <v>0.20379804788521438</v>
      </c>
      <c r="AV1733" s="10">
        <v>150.5221794952615</v>
      </c>
      <c r="AW1733" s="10">
        <v>150.5221794952615</v>
      </c>
      <c r="AX1733" s="17">
        <v>0</v>
      </c>
    </row>
    <row r="1734" spans="1:50" x14ac:dyDescent="0.25">
      <c r="A1734" s="22" t="s">
        <v>2906</v>
      </c>
      <c r="B1734" s="22" t="s">
        <v>3954</v>
      </c>
      <c r="C1734" s="22" t="s">
        <v>3318</v>
      </c>
      <c r="D1734" s="22">
        <v>2552</v>
      </c>
      <c r="E1734" s="22" t="s">
        <v>3319</v>
      </c>
      <c r="F1734" s="43">
        <v>5.8410999999999998E-2</v>
      </c>
      <c r="G1734" s="43">
        <v>309.05505042764003</v>
      </c>
      <c r="H1734" s="43">
        <v>15.758143939393939</v>
      </c>
      <c r="I1734" s="9">
        <v>0</v>
      </c>
      <c r="J1734" s="9">
        <v>15.758143939393939</v>
      </c>
      <c r="K1734" s="11">
        <v>0</v>
      </c>
      <c r="L1734" s="41">
        <v>3030</v>
      </c>
      <c r="M1734" s="44">
        <v>0</v>
      </c>
      <c r="N1734" s="13">
        <v>0</v>
      </c>
      <c r="O1734" s="13">
        <v>0</v>
      </c>
      <c r="P1734" s="22">
        <v>0</v>
      </c>
      <c r="Q1734" s="22">
        <v>0</v>
      </c>
      <c r="R1734" s="14">
        <v>0</v>
      </c>
      <c r="S1734" s="22">
        <v>465</v>
      </c>
      <c r="T1734" s="22">
        <v>1</v>
      </c>
      <c r="U1734" s="22">
        <v>5515</v>
      </c>
      <c r="V1734" s="22"/>
      <c r="W1734" s="22">
        <v>997</v>
      </c>
      <c r="X1734" s="22">
        <v>657</v>
      </c>
      <c r="Y1734" s="14">
        <v>5515</v>
      </c>
      <c r="Z1734" s="10">
        <v>997</v>
      </c>
      <c r="AA1734" s="22">
        <v>657</v>
      </c>
      <c r="AB1734" s="22">
        <v>1862.24</v>
      </c>
      <c r="AC1734" s="22">
        <v>1.8899869107195171E-4</v>
      </c>
      <c r="AD1734" s="42">
        <v>3.8999999999999999E-4</v>
      </c>
      <c r="AE1734" s="22">
        <v>1788</v>
      </c>
      <c r="AF1734" s="22">
        <v>4.9204668190962704E-2</v>
      </c>
      <c r="AG1734" s="22">
        <v>4.5985671206507202E-4</v>
      </c>
      <c r="AH1734" s="22">
        <v>0</v>
      </c>
      <c r="AI1734" s="22">
        <v>0</v>
      </c>
      <c r="AJ1734" s="22">
        <v>0</v>
      </c>
      <c r="AK1734" s="22">
        <v>0</v>
      </c>
      <c r="AL1734" s="45">
        <v>0</v>
      </c>
      <c r="AM1734" s="45">
        <v>0</v>
      </c>
      <c r="AN1734" s="45">
        <v>0</v>
      </c>
      <c r="AO1734" s="45">
        <v>0</v>
      </c>
      <c r="AP1734" s="45">
        <v>0</v>
      </c>
      <c r="AQ1734" s="45">
        <v>0</v>
      </c>
      <c r="AR1734" s="45">
        <v>0</v>
      </c>
      <c r="AS1734" s="45" t="s">
        <v>4445</v>
      </c>
      <c r="AT1734" s="45" t="s">
        <v>4445</v>
      </c>
      <c r="AU1734" s="45">
        <v>4.9204668190962704E-2</v>
      </c>
      <c r="AV1734" s="10">
        <v>63.268872516615986</v>
      </c>
      <c r="AW1734" s="10">
        <v>63.268872516615986</v>
      </c>
      <c r="AX1734" s="17">
        <v>0</v>
      </c>
    </row>
    <row r="1735" spans="1:50" x14ac:dyDescent="0.25">
      <c r="A1735" s="22" t="s">
        <v>8</v>
      </c>
      <c r="B1735" s="22" t="s">
        <v>3946</v>
      </c>
      <c r="C1735" s="22" t="s">
        <v>32</v>
      </c>
      <c r="D1735" s="22">
        <v>4312</v>
      </c>
      <c r="E1735" s="22" t="s">
        <v>59</v>
      </c>
      <c r="F1735" s="43">
        <v>6.9899999999999997E-3</v>
      </c>
      <c r="G1735" s="43">
        <v>18.02103393877</v>
      </c>
      <c r="H1735" s="43">
        <v>0.57291666666666674</v>
      </c>
      <c r="I1735" s="9">
        <v>0</v>
      </c>
      <c r="J1735" s="9">
        <v>0.57291666666666674</v>
      </c>
      <c r="K1735" s="11">
        <v>0.17481060606060608</v>
      </c>
      <c r="L1735" s="41">
        <v>428</v>
      </c>
      <c r="M1735" s="44">
        <v>12</v>
      </c>
      <c r="N1735" s="13">
        <v>12</v>
      </c>
      <c r="O1735" s="13">
        <v>11</v>
      </c>
      <c r="P1735" s="22">
        <v>0</v>
      </c>
      <c r="Q1735" s="22">
        <v>0</v>
      </c>
      <c r="R1735" s="14">
        <v>0</v>
      </c>
      <c r="S1735" s="22">
        <v>49</v>
      </c>
      <c r="T1735" s="22">
        <v>0.69487603305785117</v>
      </c>
      <c r="U1735" s="22">
        <v>561</v>
      </c>
      <c r="V1735" s="22"/>
      <c r="W1735" s="22">
        <v>112</v>
      </c>
      <c r="X1735" s="22">
        <v>78</v>
      </c>
      <c r="Y1735" s="14">
        <v>549</v>
      </c>
      <c r="Z1735" s="10">
        <v>112</v>
      </c>
      <c r="AA1735" s="22">
        <v>78</v>
      </c>
      <c r="AB1735" s="22">
        <v>202.85</v>
      </c>
      <c r="AC1735" s="22">
        <v>3.8788007523596574E-4</v>
      </c>
      <c r="AD1735" s="42">
        <v>9.0000000000000006E-5</v>
      </c>
      <c r="AE1735" s="22">
        <v>1789</v>
      </c>
      <c r="AF1735" s="22">
        <v>1.373320613916435E-2</v>
      </c>
      <c r="AG1735" s="22">
        <v>4.5777353797214499E-4</v>
      </c>
      <c r="AH1735" s="22">
        <v>0</v>
      </c>
      <c r="AI1735" s="22">
        <v>0</v>
      </c>
      <c r="AJ1735" s="22">
        <v>1</v>
      </c>
      <c r="AK1735" s="22">
        <v>0</v>
      </c>
      <c r="AL1735" s="45">
        <v>0</v>
      </c>
      <c r="AM1735" s="45">
        <v>0</v>
      </c>
      <c r="AN1735" s="45">
        <v>0</v>
      </c>
      <c r="AO1735" s="45">
        <v>0</v>
      </c>
      <c r="AP1735" s="45">
        <v>0</v>
      </c>
      <c r="AQ1735" s="45">
        <v>0</v>
      </c>
      <c r="AR1735" s="45">
        <v>0</v>
      </c>
      <c r="AS1735" s="45" t="s">
        <v>4445</v>
      </c>
      <c r="AT1735" s="45" t="s">
        <v>4445</v>
      </c>
      <c r="AU1735" s="45">
        <v>1.3733206139164348E-2</v>
      </c>
      <c r="AV1735" s="10">
        <v>195.49090909090907</v>
      </c>
      <c r="AW1735" s="10">
        <v>195.49090909090907</v>
      </c>
      <c r="AX1735" s="17">
        <v>0</v>
      </c>
    </row>
    <row r="1736" spans="1:50" x14ac:dyDescent="0.25">
      <c r="A1736" s="22" t="s">
        <v>2906</v>
      </c>
      <c r="B1736" s="22" t="s">
        <v>3961</v>
      </c>
      <c r="C1736" s="22" t="s">
        <v>3066</v>
      </c>
      <c r="D1736" s="22">
        <v>5700</v>
      </c>
      <c r="E1736" s="22" t="s">
        <v>3067</v>
      </c>
      <c r="F1736" s="43">
        <v>8.7108000000000005E-2</v>
      </c>
      <c r="G1736" s="43">
        <v>115.79135245585999</v>
      </c>
      <c r="H1736" s="43">
        <v>4.8719696969696971</v>
      </c>
      <c r="I1736" s="9">
        <v>1.1193181818181819</v>
      </c>
      <c r="J1736" s="9">
        <v>3.752651515151515</v>
      </c>
      <c r="K1736" s="11">
        <v>2.9886363636363642</v>
      </c>
      <c r="L1736" s="41">
        <v>449</v>
      </c>
      <c r="M1736" s="44">
        <v>204</v>
      </c>
      <c r="N1736" s="13">
        <v>181</v>
      </c>
      <c r="O1736" s="13">
        <v>92</v>
      </c>
      <c r="P1736" s="22">
        <v>2</v>
      </c>
      <c r="Q1736" s="22">
        <v>0</v>
      </c>
      <c r="R1736" s="14">
        <v>0</v>
      </c>
      <c r="S1736" s="22">
        <v>273</v>
      </c>
      <c r="T1736" s="22">
        <v>0.38656507541595397</v>
      </c>
      <c r="U1736" s="22">
        <v>524</v>
      </c>
      <c r="V1736" s="22"/>
      <c r="W1736" s="22">
        <v>239</v>
      </c>
      <c r="X1736" s="22">
        <v>131</v>
      </c>
      <c r="Y1736" s="14">
        <v>320</v>
      </c>
      <c r="Z1736" s="10">
        <v>237</v>
      </c>
      <c r="AA1736" s="22">
        <v>131</v>
      </c>
      <c r="AB1736" s="22">
        <v>353.49</v>
      </c>
      <c r="AC1736" s="22">
        <v>7.5228415725782144E-4</v>
      </c>
      <c r="AD1736" s="42">
        <v>3.6999999999999999E-4</v>
      </c>
      <c r="AE1736" s="22">
        <v>1790</v>
      </c>
      <c r="AF1736" s="22">
        <v>3.2459925200447187E-2</v>
      </c>
      <c r="AG1736" s="22">
        <v>4.5718204507672094E-4</v>
      </c>
      <c r="AH1736" s="22">
        <v>0</v>
      </c>
      <c r="AI1736" s="22">
        <v>1</v>
      </c>
      <c r="AJ1736" s="22">
        <v>1</v>
      </c>
      <c r="AK1736" s="22">
        <v>0</v>
      </c>
      <c r="AL1736" s="45">
        <v>0</v>
      </c>
      <c r="AM1736" s="45">
        <v>0</v>
      </c>
      <c r="AN1736" s="45">
        <v>0</v>
      </c>
      <c r="AO1736" s="45">
        <v>0</v>
      </c>
      <c r="AP1736" s="45">
        <v>0</v>
      </c>
      <c r="AQ1736" s="45">
        <v>0</v>
      </c>
      <c r="AR1736" s="45">
        <v>0</v>
      </c>
      <c r="AS1736" s="45" t="s">
        <v>4445</v>
      </c>
      <c r="AT1736" s="45" t="s">
        <v>4445</v>
      </c>
      <c r="AU1736" s="45">
        <v>2.5002369690625897E-2</v>
      </c>
      <c r="AV1736" s="10">
        <v>63.155344705763603</v>
      </c>
      <c r="AW1736" s="10">
        <v>49.056134349245838</v>
      </c>
      <c r="AX1736" s="17">
        <v>0.229746540195926</v>
      </c>
    </row>
    <row r="1737" spans="1:50" x14ac:dyDescent="0.25">
      <c r="A1737" s="22" t="s">
        <v>2195</v>
      </c>
      <c r="B1737" s="22" t="s">
        <v>3962</v>
      </c>
      <c r="C1737" s="22" t="s">
        <v>2198</v>
      </c>
      <c r="D1737" s="22">
        <v>1146</v>
      </c>
      <c r="E1737" s="22" t="s">
        <v>2238</v>
      </c>
      <c r="F1737" s="43">
        <v>4.3827999999999999E-2</v>
      </c>
      <c r="G1737" s="43">
        <v>111.19268001141999</v>
      </c>
      <c r="H1737" s="43">
        <v>5.6452651515151517</v>
      </c>
      <c r="I1737" s="9">
        <v>0</v>
      </c>
      <c r="J1737" s="9">
        <v>5.6452651515151517</v>
      </c>
      <c r="K1737" s="11">
        <v>2.7481060606060606</v>
      </c>
      <c r="L1737" s="41">
        <v>2802</v>
      </c>
      <c r="M1737" s="44">
        <v>118</v>
      </c>
      <c r="N1737" s="13">
        <v>118</v>
      </c>
      <c r="O1737" s="13">
        <v>56</v>
      </c>
      <c r="P1737" s="22">
        <v>1</v>
      </c>
      <c r="Q1737" s="22">
        <v>0</v>
      </c>
      <c r="R1737" s="14">
        <v>0</v>
      </c>
      <c r="S1737" s="22">
        <v>421</v>
      </c>
      <c r="T1737" s="22">
        <v>0.51320159694031608</v>
      </c>
      <c r="U1737" s="22">
        <v>2736</v>
      </c>
      <c r="V1737" s="22"/>
      <c r="W1737" s="22">
        <v>591</v>
      </c>
      <c r="X1737" s="22">
        <v>368</v>
      </c>
      <c r="Y1737" s="14">
        <v>2618</v>
      </c>
      <c r="Z1737" s="10">
        <v>590</v>
      </c>
      <c r="AA1737" s="22">
        <v>368</v>
      </c>
      <c r="AB1737" s="22">
        <v>1043.92</v>
      </c>
      <c r="AC1737" s="22">
        <v>3.9416263728420488E-4</v>
      </c>
      <c r="AD1737" s="42">
        <v>4.8000000000000001E-4</v>
      </c>
      <c r="AE1737" s="22">
        <v>1791</v>
      </c>
      <c r="AF1737" s="22">
        <v>2.879769755799487E-2</v>
      </c>
      <c r="AG1737" s="22">
        <v>4.5710631044436302E-4</v>
      </c>
      <c r="AH1737" s="22">
        <v>0</v>
      </c>
      <c r="AI1737" s="22">
        <v>0</v>
      </c>
      <c r="AJ1737" s="22">
        <v>0</v>
      </c>
      <c r="AK1737" s="22">
        <v>0</v>
      </c>
      <c r="AL1737" s="45">
        <v>0</v>
      </c>
      <c r="AM1737" s="45">
        <v>0</v>
      </c>
      <c r="AN1737" s="45">
        <v>0</v>
      </c>
      <c r="AO1737" s="45">
        <v>0</v>
      </c>
      <c r="AP1737" s="45">
        <v>0</v>
      </c>
      <c r="AQ1737" s="45">
        <v>0</v>
      </c>
      <c r="AR1737" s="45">
        <v>0</v>
      </c>
      <c r="AS1737" s="45" t="s">
        <v>4445</v>
      </c>
      <c r="AT1737" s="45" t="s">
        <v>4445</v>
      </c>
      <c r="AU1737" s="45">
        <v>2.879769755799487E-2</v>
      </c>
      <c r="AV1737" s="10">
        <v>104.51236286778273</v>
      </c>
      <c r="AW1737" s="10">
        <v>104.68950246586373</v>
      </c>
      <c r="AX1737" s="17">
        <v>0</v>
      </c>
    </row>
    <row r="1738" spans="1:50" x14ac:dyDescent="0.25">
      <c r="A1738" s="22" t="s">
        <v>964</v>
      </c>
      <c r="B1738" s="22" t="s">
        <v>3948</v>
      </c>
      <c r="C1738" s="22" t="s">
        <v>1463</v>
      </c>
      <c r="D1738" s="22">
        <v>5533</v>
      </c>
      <c r="E1738" s="22" t="s">
        <v>1464</v>
      </c>
      <c r="F1738" s="43">
        <v>0.24363000000000001</v>
      </c>
      <c r="G1738" s="43">
        <v>449.29596051815997</v>
      </c>
      <c r="H1738" s="43">
        <v>18.631818181818183</v>
      </c>
      <c r="I1738" s="9">
        <v>0</v>
      </c>
      <c r="J1738" s="9">
        <v>18.631818181818183</v>
      </c>
      <c r="K1738" s="11">
        <v>0</v>
      </c>
      <c r="L1738" s="41">
        <v>2445</v>
      </c>
      <c r="M1738" s="44">
        <v>0</v>
      </c>
      <c r="N1738" s="13">
        <v>0</v>
      </c>
      <c r="O1738" s="13">
        <v>0</v>
      </c>
      <c r="P1738" s="22">
        <v>0</v>
      </c>
      <c r="Q1738" s="22">
        <v>0</v>
      </c>
      <c r="R1738" s="14">
        <v>0</v>
      </c>
      <c r="S1738" s="22">
        <v>404</v>
      </c>
      <c r="T1738" s="22">
        <v>1</v>
      </c>
      <c r="U1738" s="22">
        <v>4452</v>
      </c>
      <c r="V1738" s="22"/>
      <c r="W1738" s="22">
        <v>805</v>
      </c>
      <c r="X1738" s="22">
        <v>531</v>
      </c>
      <c r="Y1738" s="14">
        <v>4452</v>
      </c>
      <c r="Z1738" s="10">
        <v>805</v>
      </c>
      <c r="AA1738" s="22">
        <v>531</v>
      </c>
      <c r="AB1738" s="22">
        <v>1503.53</v>
      </c>
      <c r="AC1738" s="22">
        <v>5.4224836501763477E-4</v>
      </c>
      <c r="AD1738" s="42">
        <v>9.1E-4</v>
      </c>
      <c r="AE1738" s="22">
        <v>1792</v>
      </c>
      <c r="AF1738" s="22">
        <v>9.7117534140447451E-2</v>
      </c>
      <c r="AG1738" s="22">
        <v>4.5595086450914298E-4</v>
      </c>
      <c r="AH1738" s="22">
        <v>0</v>
      </c>
      <c r="AI1738" s="22">
        <v>0</v>
      </c>
      <c r="AJ1738" s="22">
        <v>0</v>
      </c>
      <c r="AK1738" s="22">
        <v>0</v>
      </c>
      <c r="AL1738" s="45">
        <v>0</v>
      </c>
      <c r="AM1738" s="45">
        <v>0</v>
      </c>
      <c r="AN1738" s="45">
        <v>0</v>
      </c>
      <c r="AO1738" s="45">
        <v>0</v>
      </c>
      <c r="AP1738" s="45">
        <v>0</v>
      </c>
      <c r="AQ1738" s="45">
        <v>0</v>
      </c>
      <c r="AR1738" s="45">
        <v>0</v>
      </c>
      <c r="AS1738" s="45" t="s">
        <v>4445</v>
      </c>
      <c r="AT1738" s="45" t="s">
        <v>4445</v>
      </c>
      <c r="AU1738" s="45">
        <v>9.7117534140447451E-2</v>
      </c>
      <c r="AV1738" s="10">
        <v>43.205659917052941</v>
      </c>
      <c r="AW1738" s="10">
        <v>43.205659917052941</v>
      </c>
      <c r="AX1738" s="17">
        <v>0</v>
      </c>
    </row>
    <row r="1739" spans="1:50" x14ac:dyDescent="0.25">
      <c r="A1739" s="22" t="s">
        <v>2195</v>
      </c>
      <c r="B1739" s="22" t="s">
        <v>3962</v>
      </c>
      <c r="C1739" s="22" t="s">
        <v>2249</v>
      </c>
      <c r="D1739" s="22">
        <v>2902</v>
      </c>
      <c r="E1739" s="22" t="s">
        <v>2346</v>
      </c>
      <c r="F1739" s="43">
        <v>0.121088</v>
      </c>
      <c r="G1739" s="43">
        <v>104.73097406177</v>
      </c>
      <c r="H1739" s="43">
        <v>4.4509469696969699</v>
      </c>
      <c r="I1739" s="9">
        <v>0</v>
      </c>
      <c r="J1739" s="9">
        <v>4.4509469696969699</v>
      </c>
      <c r="K1739" s="11">
        <v>3.2015151515151516</v>
      </c>
      <c r="L1739" s="41">
        <v>3175</v>
      </c>
      <c r="M1739" s="44">
        <v>410</v>
      </c>
      <c r="N1739" s="13">
        <v>410</v>
      </c>
      <c r="O1739" s="13">
        <v>166</v>
      </c>
      <c r="P1739" s="22">
        <v>52</v>
      </c>
      <c r="Q1739" s="22">
        <v>3</v>
      </c>
      <c r="R1739" s="14">
        <v>0</v>
      </c>
      <c r="S1739" s="22">
        <v>260</v>
      </c>
      <c r="T1739" s="22">
        <v>0.28071145908684736</v>
      </c>
      <c r="U1739" s="22">
        <v>2032</v>
      </c>
      <c r="V1739" s="22"/>
      <c r="W1739" s="22">
        <v>703</v>
      </c>
      <c r="X1739" s="22">
        <v>359</v>
      </c>
      <c r="Y1739" s="14">
        <v>1622</v>
      </c>
      <c r="Z1739" s="10">
        <v>651</v>
      </c>
      <c r="AA1739" s="22">
        <v>356</v>
      </c>
      <c r="AB1739" s="22">
        <v>1037.8499999999999</v>
      </c>
      <c r="AC1739" s="22">
        <v>1.1561813597626112E-3</v>
      </c>
      <c r="AD1739" s="42">
        <v>1.57E-3</v>
      </c>
      <c r="AE1739" s="22">
        <v>1793</v>
      </c>
      <c r="AF1739" s="22">
        <v>1.7276459116895643E-2</v>
      </c>
      <c r="AG1739" s="22">
        <v>4.5464366097093799E-4</v>
      </c>
      <c r="AH1739" s="22">
        <v>0</v>
      </c>
      <c r="AI1739" s="22">
        <v>1</v>
      </c>
      <c r="AJ1739" s="22">
        <v>0</v>
      </c>
      <c r="AK1739" s="22">
        <v>0</v>
      </c>
      <c r="AL1739" s="45">
        <v>0</v>
      </c>
      <c r="AM1739" s="45">
        <v>0</v>
      </c>
      <c r="AN1739" s="45">
        <v>0</v>
      </c>
      <c r="AO1739" s="45">
        <v>0</v>
      </c>
      <c r="AP1739" s="45">
        <v>0</v>
      </c>
      <c r="AQ1739" s="45">
        <v>0</v>
      </c>
      <c r="AR1739" s="45">
        <v>0</v>
      </c>
      <c r="AS1739" s="45" t="s">
        <v>4445</v>
      </c>
      <c r="AT1739" s="45" t="s">
        <v>4445</v>
      </c>
      <c r="AU1739" s="45">
        <v>1.7276459116895643E-2</v>
      </c>
      <c r="AV1739" s="10">
        <v>146.26101016978001</v>
      </c>
      <c r="AW1739" s="10">
        <v>157.94391728011573</v>
      </c>
      <c r="AX1739" s="17">
        <v>0</v>
      </c>
    </row>
    <row r="1740" spans="1:50" x14ac:dyDescent="0.25">
      <c r="A1740" s="22" t="s">
        <v>2906</v>
      </c>
      <c r="B1740" s="22" t="s">
        <v>3954</v>
      </c>
      <c r="C1740" s="22" t="s">
        <v>2589</v>
      </c>
      <c r="D1740" s="22">
        <v>1683</v>
      </c>
      <c r="E1740" s="22" t="s">
        <v>3363</v>
      </c>
      <c r="F1740" s="43">
        <v>0.22606000000000001</v>
      </c>
      <c r="G1740" s="43">
        <v>465.36914279787999</v>
      </c>
      <c r="H1740" s="43">
        <v>19.882954545454545</v>
      </c>
      <c r="I1740" s="9">
        <v>5.3439393939393947</v>
      </c>
      <c r="J1740" s="9">
        <v>14.539015151515152</v>
      </c>
      <c r="K1740" s="11">
        <v>5.8964015151515152</v>
      </c>
      <c r="L1740" s="41">
        <v>4558</v>
      </c>
      <c r="M1740" s="44">
        <v>476</v>
      </c>
      <c r="N1740" s="13">
        <v>61</v>
      </c>
      <c r="O1740" s="13">
        <v>17</v>
      </c>
      <c r="P1740" s="22">
        <v>53</v>
      </c>
      <c r="Q1740" s="22">
        <v>17</v>
      </c>
      <c r="R1740" s="14">
        <v>0</v>
      </c>
      <c r="S1740" s="22">
        <v>674</v>
      </c>
      <c r="T1740" s="22">
        <v>0.70344439999237962</v>
      </c>
      <c r="U1740" s="22">
        <v>6307</v>
      </c>
      <c r="V1740" s="22"/>
      <c r="W1740" s="22">
        <v>1114</v>
      </c>
      <c r="X1740" s="22">
        <v>711</v>
      </c>
      <c r="Y1740" s="14">
        <v>5831</v>
      </c>
      <c r="Z1740" s="10">
        <v>1061</v>
      </c>
      <c r="AA1740" s="22">
        <v>694</v>
      </c>
      <c r="AB1740" s="22">
        <v>1978.36</v>
      </c>
      <c r="AC1740" s="22">
        <v>4.8576491049855195E-4</v>
      </c>
      <c r="AD1740" s="42">
        <v>1.07E-3</v>
      </c>
      <c r="AE1740" s="22">
        <v>1794</v>
      </c>
      <c r="AF1740" s="22">
        <v>0.10922972932444848</v>
      </c>
      <c r="AG1740" s="22">
        <v>4.5323539138775301E-4</v>
      </c>
      <c r="AH1740" s="22">
        <v>0</v>
      </c>
      <c r="AI1740" s="22">
        <v>0</v>
      </c>
      <c r="AJ1740" s="22">
        <v>1</v>
      </c>
      <c r="AK1740" s="22">
        <v>0</v>
      </c>
      <c r="AL1740" s="45">
        <v>0</v>
      </c>
      <c r="AM1740" s="45">
        <v>0</v>
      </c>
      <c r="AN1740" s="45">
        <v>0</v>
      </c>
      <c r="AO1740" s="45">
        <v>0</v>
      </c>
      <c r="AP1740" s="45">
        <v>0</v>
      </c>
      <c r="AQ1740" s="45">
        <v>0</v>
      </c>
      <c r="AR1740" s="45">
        <v>0</v>
      </c>
      <c r="AS1740" s="45" t="s">
        <v>4445</v>
      </c>
      <c r="AT1740" s="45" t="s">
        <v>4445</v>
      </c>
      <c r="AU1740" s="45">
        <v>7.9872067605119085E-2</v>
      </c>
      <c r="AV1740" s="10">
        <v>72.976057108615791</v>
      </c>
      <c r="AW1740" s="10">
        <v>56.027890495513518</v>
      </c>
      <c r="AX1740" s="17">
        <v>0.26876988436112859</v>
      </c>
    </row>
    <row r="1741" spans="1:50" x14ac:dyDescent="0.25">
      <c r="A1741" s="22" t="s">
        <v>2195</v>
      </c>
      <c r="B1741" s="22" t="s">
        <v>3962</v>
      </c>
      <c r="C1741" s="22" t="s">
        <v>2440</v>
      </c>
      <c r="D1741" s="22">
        <v>8479</v>
      </c>
      <c r="E1741" s="22" t="s">
        <v>2811</v>
      </c>
      <c r="F1741" s="43">
        <v>0.25881999999999999</v>
      </c>
      <c r="G1741" s="43">
        <v>173.63135161348001</v>
      </c>
      <c r="H1741" s="43">
        <v>9.0007575757575768</v>
      </c>
      <c r="I1741" s="9">
        <v>0</v>
      </c>
      <c r="J1741" s="9">
        <v>9.0007575757575768</v>
      </c>
      <c r="K1741" s="11">
        <v>0</v>
      </c>
      <c r="L1741" s="41">
        <v>115</v>
      </c>
      <c r="M1741" s="44">
        <v>0</v>
      </c>
      <c r="N1741" s="13">
        <v>0</v>
      </c>
      <c r="O1741" s="13">
        <v>0</v>
      </c>
      <c r="P1741" s="22">
        <v>0</v>
      </c>
      <c r="Q1741" s="22">
        <v>0</v>
      </c>
      <c r="R1741" s="14">
        <v>0</v>
      </c>
      <c r="S1741" s="22">
        <v>117</v>
      </c>
      <c r="T1741" s="22">
        <v>1</v>
      </c>
      <c r="U1741" s="22">
        <v>221</v>
      </c>
      <c r="V1741" s="22"/>
      <c r="W1741" s="22">
        <v>42</v>
      </c>
      <c r="X1741" s="22">
        <v>28</v>
      </c>
      <c r="Y1741" s="14">
        <v>221</v>
      </c>
      <c r="Z1741" s="10">
        <v>42</v>
      </c>
      <c r="AA1741" s="22">
        <v>28</v>
      </c>
      <c r="AB1741" s="22">
        <v>77.430000000000007</v>
      </c>
      <c r="AC1741" s="22">
        <v>1.490629414531991E-3</v>
      </c>
      <c r="AD1741" s="42">
        <v>1.2999999999999999E-4</v>
      </c>
      <c r="AE1741" s="22">
        <v>1795</v>
      </c>
      <c r="AF1741" s="22">
        <v>1.082840280174744E-2</v>
      </c>
      <c r="AG1741" s="22">
        <v>4.5118345007280999E-4</v>
      </c>
      <c r="AH1741" s="22">
        <v>0</v>
      </c>
      <c r="AI1741" s="22">
        <v>0</v>
      </c>
      <c r="AJ1741" s="22">
        <v>0</v>
      </c>
      <c r="AK1741" s="22">
        <v>0</v>
      </c>
      <c r="AL1741" s="45">
        <v>0</v>
      </c>
      <c r="AM1741" s="45">
        <v>0</v>
      </c>
      <c r="AN1741" s="45">
        <v>0</v>
      </c>
      <c r="AO1741" s="45">
        <v>0</v>
      </c>
      <c r="AP1741" s="45">
        <v>0</v>
      </c>
      <c r="AQ1741" s="45">
        <v>0</v>
      </c>
      <c r="AR1741" s="45">
        <v>0</v>
      </c>
      <c r="AS1741" s="45" t="s">
        <v>4445</v>
      </c>
      <c r="AT1741" s="45" t="s">
        <v>4445</v>
      </c>
      <c r="AU1741" s="45">
        <v>1.082840280174744E-2</v>
      </c>
      <c r="AV1741" s="10">
        <v>4.6662738826698087</v>
      </c>
      <c r="AW1741" s="10">
        <v>4.6662738826698087</v>
      </c>
      <c r="AX1741" s="17">
        <v>0</v>
      </c>
    </row>
    <row r="1742" spans="1:50" x14ac:dyDescent="0.25">
      <c r="A1742" s="22" t="s">
        <v>1672</v>
      </c>
      <c r="B1742" s="22" t="s">
        <v>3951</v>
      </c>
      <c r="C1742" s="22" t="s">
        <v>1713</v>
      </c>
      <c r="D1742" s="22">
        <v>5093</v>
      </c>
      <c r="E1742" s="22" t="s">
        <v>2131</v>
      </c>
      <c r="F1742" s="43">
        <v>0.210149</v>
      </c>
      <c r="G1742" s="43">
        <v>447.06998494337</v>
      </c>
      <c r="H1742" s="43">
        <v>18.348295454545454</v>
      </c>
      <c r="I1742" s="9">
        <v>0</v>
      </c>
      <c r="J1742" s="9">
        <v>18.348295454545454</v>
      </c>
      <c r="K1742" s="11">
        <v>0</v>
      </c>
      <c r="L1742" s="41">
        <v>2337</v>
      </c>
      <c r="M1742" s="44">
        <v>0</v>
      </c>
      <c r="N1742" s="13">
        <v>0</v>
      </c>
      <c r="O1742" s="13">
        <v>0</v>
      </c>
      <c r="P1742" s="22">
        <v>0</v>
      </c>
      <c r="Q1742" s="22">
        <v>0</v>
      </c>
      <c r="R1742" s="14">
        <v>0</v>
      </c>
      <c r="S1742" s="22">
        <v>348</v>
      </c>
      <c r="T1742" s="22">
        <v>1</v>
      </c>
      <c r="U1742" s="22">
        <v>4256</v>
      </c>
      <c r="V1742" s="22"/>
      <c r="W1742" s="22">
        <v>770</v>
      </c>
      <c r="X1742" s="22">
        <v>508</v>
      </c>
      <c r="Y1742" s="14">
        <v>4256</v>
      </c>
      <c r="Z1742" s="10">
        <v>770</v>
      </c>
      <c r="AA1742" s="22">
        <v>508</v>
      </c>
      <c r="AB1742" s="22">
        <v>1437.94</v>
      </c>
      <c r="AC1742" s="22">
        <v>4.7005839595028821E-4</v>
      </c>
      <c r="AD1742" s="42">
        <v>7.5000000000000002E-4</v>
      </c>
      <c r="AE1742" s="22">
        <v>1796</v>
      </c>
      <c r="AF1742" s="22">
        <v>6.8860765218371214E-2</v>
      </c>
      <c r="AG1742" s="22">
        <v>4.50070360904387E-4</v>
      </c>
      <c r="AH1742" s="22">
        <v>0</v>
      </c>
      <c r="AI1742" s="22">
        <v>0</v>
      </c>
      <c r="AJ1742" s="22">
        <v>0</v>
      </c>
      <c r="AK1742" s="22">
        <v>0</v>
      </c>
      <c r="AL1742" s="45">
        <v>0</v>
      </c>
      <c r="AM1742" s="45">
        <v>0</v>
      </c>
      <c r="AN1742" s="45">
        <v>0</v>
      </c>
      <c r="AO1742" s="45">
        <v>0</v>
      </c>
      <c r="AP1742" s="45">
        <v>0</v>
      </c>
      <c r="AQ1742" s="45">
        <v>0</v>
      </c>
      <c r="AR1742" s="45">
        <v>0</v>
      </c>
      <c r="AS1742" s="45" t="s">
        <v>4445</v>
      </c>
      <c r="AT1742" s="45" t="s">
        <v>4445</v>
      </c>
      <c r="AU1742" s="45">
        <v>6.8860765218371214E-2</v>
      </c>
      <c r="AV1742" s="10">
        <v>41.965751091567832</v>
      </c>
      <c r="AW1742" s="10">
        <v>41.965751091567832</v>
      </c>
      <c r="AX1742" s="17">
        <v>0</v>
      </c>
    </row>
    <row r="1743" spans="1:50" x14ac:dyDescent="0.25">
      <c r="A1743" s="22" t="s">
        <v>2906</v>
      </c>
      <c r="B1743" s="22" t="s">
        <v>3961</v>
      </c>
      <c r="C1743" s="22" t="s">
        <v>2730</v>
      </c>
      <c r="D1743" s="22">
        <v>994</v>
      </c>
      <c r="E1743" s="22" t="s">
        <v>2731</v>
      </c>
      <c r="F1743" s="43">
        <v>6.6913E-2</v>
      </c>
      <c r="G1743" s="43">
        <v>198.19402986038</v>
      </c>
      <c r="H1743" s="43">
        <v>8.9087121212121207</v>
      </c>
      <c r="I1743" s="9">
        <v>1.0265151515151516</v>
      </c>
      <c r="J1743" s="9">
        <v>7.8820075757575765</v>
      </c>
      <c r="K1743" s="11">
        <v>4.8842803030303035</v>
      </c>
      <c r="L1743" s="44">
        <v>792</v>
      </c>
      <c r="M1743" s="44">
        <v>399</v>
      </c>
      <c r="N1743" s="13">
        <v>398</v>
      </c>
      <c r="O1743" s="22">
        <v>361</v>
      </c>
      <c r="P1743" s="22">
        <v>0</v>
      </c>
      <c r="Q1743" s="22">
        <v>0</v>
      </c>
      <c r="R1743" s="14">
        <v>0</v>
      </c>
      <c r="S1743" s="22">
        <v>384</v>
      </c>
      <c r="T1743" s="22">
        <v>0.45174114545686472</v>
      </c>
      <c r="U1743" s="22">
        <v>1054</v>
      </c>
      <c r="V1743" s="22"/>
      <c r="W1743" s="22">
        <v>517</v>
      </c>
      <c r="X1743" s="22">
        <v>440</v>
      </c>
      <c r="Y1743" s="22">
        <v>655</v>
      </c>
      <c r="Z1743" s="10">
        <v>517</v>
      </c>
      <c r="AA1743" s="22">
        <v>440</v>
      </c>
      <c r="AB1743" s="22">
        <v>767.24</v>
      </c>
      <c r="AC1743" s="22">
        <v>3.3761360040530794E-4</v>
      </c>
      <c r="AD1743" s="42">
        <v>3.6000000000000002E-4</v>
      </c>
      <c r="AE1743" s="22">
        <v>1797</v>
      </c>
      <c r="AF1743" s="22">
        <v>4.8599718101281976E-2</v>
      </c>
      <c r="AG1743" s="22">
        <v>4.4999738982668498E-4</v>
      </c>
      <c r="AH1743" s="22">
        <v>0</v>
      </c>
      <c r="AI1743" s="22">
        <v>0</v>
      </c>
      <c r="AJ1743" s="22">
        <v>0</v>
      </c>
      <c r="AK1743" s="22">
        <v>0</v>
      </c>
      <c r="AL1743" s="45">
        <v>0</v>
      </c>
      <c r="AM1743" s="45">
        <v>0</v>
      </c>
      <c r="AN1743" s="45">
        <v>0</v>
      </c>
      <c r="AO1743" s="45">
        <v>0</v>
      </c>
      <c r="AP1743" s="45">
        <v>0</v>
      </c>
      <c r="AQ1743" s="45">
        <v>0</v>
      </c>
      <c r="AR1743" s="45">
        <v>0</v>
      </c>
      <c r="AS1743" s="25" t="s">
        <v>4445</v>
      </c>
      <c r="AT1743" s="25" t="s">
        <v>4445</v>
      </c>
      <c r="AU1743" s="45">
        <v>4.2998734389664783E-2</v>
      </c>
      <c r="AV1743" s="10">
        <v>65.592426171997019</v>
      </c>
      <c r="AW1743" s="10">
        <v>58.033079637739704</v>
      </c>
      <c r="AX1743" s="17">
        <v>0.11522598749946852</v>
      </c>
    </row>
    <row r="1744" spans="1:50" x14ac:dyDescent="0.25">
      <c r="A1744" s="22" t="s">
        <v>964</v>
      </c>
      <c r="B1744" s="22" t="s">
        <v>3952</v>
      </c>
      <c r="C1744" s="22" t="s">
        <v>1039</v>
      </c>
      <c r="D1744" s="22">
        <v>2359</v>
      </c>
      <c r="E1744" s="22" t="s">
        <v>1177</v>
      </c>
      <c r="F1744" s="43">
        <v>1.2899999999999999E-4</v>
      </c>
      <c r="G1744" s="43">
        <v>34.965525632679999</v>
      </c>
      <c r="H1744" s="43">
        <v>1.3287878787878789</v>
      </c>
      <c r="I1744" s="9">
        <v>0</v>
      </c>
      <c r="J1744" s="9">
        <v>1.3287878787878789</v>
      </c>
      <c r="K1744" s="11">
        <v>0.56875000000000009</v>
      </c>
      <c r="L1744" s="41">
        <v>535</v>
      </c>
      <c r="M1744" s="44">
        <v>1</v>
      </c>
      <c r="N1744" s="13">
        <v>1</v>
      </c>
      <c r="O1744" s="13">
        <v>0</v>
      </c>
      <c r="P1744" s="22">
        <v>0</v>
      </c>
      <c r="Q1744" s="22">
        <v>0</v>
      </c>
      <c r="R1744" s="14">
        <v>0</v>
      </c>
      <c r="S1744" s="22">
        <v>85</v>
      </c>
      <c r="T1744" s="22">
        <v>0.57197833523375141</v>
      </c>
      <c r="U1744" s="22">
        <v>564</v>
      </c>
      <c r="V1744" s="22"/>
      <c r="W1744" s="22">
        <v>104</v>
      </c>
      <c r="X1744" s="22">
        <v>68</v>
      </c>
      <c r="Y1744" s="14">
        <v>563</v>
      </c>
      <c r="Z1744" s="10">
        <v>104</v>
      </c>
      <c r="AA1744" s="22">
        <v>68</v>
      </c>
      <c r="AB1744" s="22">
        <v>193.15</v>
      </c>
      <c r="AC1744" s="22">
        <v>3.6893482270271407E-6</v>
      </c>
      <c r="AD1744" s="42">
        <v>0</v>
      </c>
      <c r="AE1744" s="22">
        <v>1798</v>
      </c>
      <c r="AF1744" s="22">
        <v>1.5562171185826965E-2</v>
      </c>
      <c r="AG1744" s="22">
        <v>4.4463346245219898E-4</v>
      </c>
      <c r="AH1744" s="22">
        <v>0</v>
      </c>
      <c r="AI1744" s="22">
        <v>0</v>
      </c>
      <c r="AJ1744" s="22">
        <v>0</v>
      </c>
      <c r="AK1744" s="22">
        <v>0</v>
      </c>
      <c r="AL1744" s="45">
        <v>0</v>
      </c>
      <c r="AM1744" s="45">
        <v>0</v>
      </c>
      <c r="AN1744" s="45">
        <v>0</v>
      </c>
      <c r="AO1744" s="45">
        <v>0</v>
      </c>
      <c r="AP1744" s="45">
        <v>0</v>
      </c>
      <c r="AQ1744" s="45">
        <v>0</v>
      </c>
      <c r="AR1744" s="45">
        <v>0</v>
      </c>
      <c r="AS1744" s="45" t="s">
        <v>4445</v>
      </c>
      <c r="AT1744" s="45" t="s">
        <v>4445</v>
      </c>
      <c r="AU1744" s="45">
        <v>1.5562171185826965E-2</v>
      </c>
      <c r="AV1744" s="10">
        <v>78.266818700114015</v>
      </c>
      <c r="AW1744" s="10">
        <v>78.266818700114015</v>
      </c>
      <c r="AX1744" s="17">
        <v>0</v>
      </c>
    </row>
    <row r="1745" spans="1:50" x14ac:dyDescent="0.25">
      <c r="A1745" s="22" t="s">
        <v>2195</v>
      </c>
      <c r="B1745" s="22" t="s">
        <v>3962</v>
      </c>
      <c r="C1745" s="22" t="s">
        <v>2427</v>
      </c>
      <c r="D1745" s="22">
        <v>7257</v>
      </c>
      <c r="E1745" s="22" t="s">
        <v>2852</v>
      </c>
      <c r="F1745" s="43">
        <v>8.1117999999999996E-2</v>
      </c>
      <c r="G1745" s="43">
        <v>185.15314605505</v>
      </c>
      <c r="H1745" s="43">
        <v>10.189204545454546</v>
      </c>
      <c r="I1745" s="9">
        <v>0</v>
      </c>
      <c r="J1745" s="9">
        <v>10.189204545454546</v>
      </c>
      <c r="K1745" s="11">
        <v>0</v>
      </c>
      <c r="L1745" s="41">
        <v>231</v>
      </c>
      <c r="M1745" s="44">
        <v>0</v>
      </c>
      <c r="N1745" s="13">
        <v>0</v>
      </c>
      <c r="O1745" s="13">
        <v>0</v>
      </c>
      <c r="P1745" s="22">
        <v>0</v>
      </c>
      <c r="Q1745" s="22">
        <v>0</v>
      </c>
      <c r="R1745" s="14">
        <v>0</v>
      </c>
      <c r="S1745" s="22">
        <v>199</v>
      </c>
      <c r="T1745" s="22">
        <v>1</v>
      </c>
      <c r="U1745" s="22">
        <v>432</v>
      </c>
      <c r="V1745" s="22"/>
      <c r="W1745" s="22">
        <v>80</v>
      </c>
      <c r="X1745" s="22">
        <v>54</v>
      </c>
      <c r="Y1745" s="14">
        <v>432</v>
      </c>
      <c r="Z1745" s="10">
        <v>80</v>
      </c>
      <c r="AA1745" s="22">
        <v>54</v>
      </c>
      <c r="AB1745" s="22">
        <v>148.47999999999999</v>
      </c>
      <c r="AC1745" s="22">
        <v>4.3811299850061351E-4</v>
      </c>
      <c r="AD1745" s="42">
        <v>6.9999999999999994E-5</v>
      </c>
      <c r="AE1745" s="22">
        <v>1799</v>
      </c>
      <c r="AF1745" s="22">
        <v>2.4009365422911079E-2</v>
      </c>
      <c r="AG1745" s="22">
        <v>4.4461787820205704E-4</v>
      </c>
      <c r="AH1745" s="22">
        <v>0</v>
      </c>
      <c r="AI1745" s="22">
        <v>0</v>
      </c>
      <c r="AJ1745" s="22">
        <v>0</v>
      </c>
      <c r="AK1745" s="22">
        <v>0</v>
      </c>
      <c r="AL1745" s="45">
        <v>0</v>
      </c>
      <c r="AM1745" s="45">
        <v>0</v>
      </c>
      <c r="AN1745" s="45">
        <v>0</v>
      </c>
      <c r="AO1745" s="45">
        <v>0</v>
      </c>
      <c r="AP1745" s="45">
        <v>0</v>
      </c>
      <c r="AQ1745" s="45">
        <v>0</v>
      </c>
      <c r="AR1745" s="45">
        <v>0</v>
      </c>
      <c r="AS1745" s="45" t="s">
        <v>4445</v>
      </c>
      <c r="AT1745" s="45" t="s">
        <v>4445</v>
      </c>
      <c r="AU1745" s="45">
        <v>2.4009365422911079E-2</v>
      </c>
      <c r="AV1745" s="10">
        <v>7.8514470529191991</v>
      </c>
      <c r="AW1745" s="10">
        <v>7.8514470529191991</v>
      </c>
      <c r="AX1745" s="17">
        <v>0</v>
      </c>
    </row>
    <row r="1746" spans="1:50" x14ac:dyDescent="0.25">
      <c r="A1746" s="22" t="s">
        <v>2195</v>
      </c>
      <c r="B1746" s="22" t="s">
        <v>3956</v>
      </c>
      <c r="C1746" s="22" t="s">
        <v>2392</v>
      </c>
      <c r="D1746" s="22">
        <v>7625</v>
      </c>
      <c r="E1746" s="22" t="s">
        <v>2782</v>
      </c>
      <c r="F1746" s="43">
        <v>3.1278E-2</v>
      </c>
      <c r="G1746" s="43">
        <v>66.734996277380006</v>
      </c>
      <c r="H1746" s="43">
        <v>2.7857954545454549</v>
      </c>
      <c r="I1746" s="9">
        <v>0</v>
      </c>
      <c r="J1746" s="9">
        <v>2.7857954545454549</v>
      </c>
      <c r="K1746" s="11">
        <v>0</v>
      </c>
      <c r="L1746" s="41">
        <v>76</v>
      </c>
      <c r="M1746" s="44">
        <v>0</v>
      </c>
      <c r="N1746" s="13">
        <v>0</v>
      </c>
      <c r="O1746" s="13">
        <v>0</v>
      </c>
      <c r="P1746" s="22">
        <v>0</v>
      </c>
      <c r="Q1746" s="22">
        <v>0</v>
      </c>
      <c r="R1746" s="14">
        <v>0</v>
      </c>
      <c r="S1746" s="22">
        <v>92</v>
      </c>
      <c r="T1746" s="22">
        <v>1</v>
      </c>
      <c r="U1746" s="22">
        <v>150</v>
      </c>
      <c r="V1746" s="22"/>
      <c r="W1746" s="22">
        <v>29</v>
      </c>
      <c r="X1746" s="22">
        <v>20</v>
      </c>
      <c r="Y1746" s="14">
        <v>150</v>
      </c>
      <c r="Z1746" s="10">
        <v>29</v>
      </c>
      <c r="AA1746" s="22">
        <v>20</v>
      </c>
      <c r="AB1746" s="22">
        <v>53.23</v>
      </c>
      <c r="AC1746" s="22">
        <v>4.6868961931150594E-4</v>
      </c>
      <c r="AD1746" s="42">
        <v>3.0000000000000001E-5</v>
      </c>
      <c r="AE1746" s="22">
        <v>1800</v>
      </c>
      <c r="AF1746" s="22">
        <v>8.4163320401720761E-3</v>
      </c>
      <c r="AG1746" s="22">
        <v>4.4296484421958298E-4</v>
      </c>
      <c r="AH1746" s="22">
        <v>0</v>
      </c>
      <c r="AI1746" s="22">
        <v>0</v>
      </c>
      <c r="AJ1746" s="22">
        <v>0</v>
      </c>
      <c r="AK1746" s="22">
        <v>0</v>
      </c>
      <c r="AL1746" s="45">
        <v>0</v>
      </c>
      <c r="AM1746" s="45">
        <v>0</v>
      </c>
      <c r="AN1746" s="45">
        <v>0</v>
      </c>
      <c r="AO1746" s="45">
        <v>0</v>
      </c>
      <c r="AP1746" s="45">
        <v>0</v>
      </c>
      <c r="AQ1746" s="45">
        <v>0</v>
      </c>
      <c r="AR1746" s="45">
        <v>0</v>
      </c>
      <c r="AS1746" s="45" t="s">
        <v>4445</v>
      </c>
      <c r="AT1746" s="45" t="s">
        <v>4445</v>
      </c>
      <c r="AU1746" s="45">
        <v>8.4163320401720761E-3</v>
      </c>
      <c r="AV1746" s="10">
        <v>10.409953089944931</v>
      </c>
      <c r="AW1746" s="10">
        <v>10.409953089944931</v>
      </c>
      <c r="AX1746" s="17">
        <v>0</v>
      </c>
    </row>
    <row r="1747" spans="1:50" x14ac:dyDescent="0.25">
      <c r="A1747" s="22" t="s">
        <v>2906</v>
      </c>
      <c r="B1747" s="22" t="s">
        <v>3959</v>
      </c>
      <c r="C1747" s="22" t="s">
        <v>3118</v>
      </c>
      <c r="D1747" s="22">
        <v>7613</v>
      </c>
      <c r="E1747" s="22" t="s">
        <v>3499</v>
      </c>
      <c r="F1747" s="43">
        <v>3.9542000000000001E-2</v>
      </c>
      <c r="G1747" s="43">
        <v>60.118182573890003</v>
      </c>
      <c r="H1747" s="43">
        <v>1.9196969696969697</v>
      </c>
      <c r="I1747" s="9">
        <v>1.5575757575757576</v>
      </c>
      <c r="J1747" s="9">
        <v>0.36212121212121218</v>
      </c>
      <c r="K1747" s="11">
        <v>1.9196969696969697</v>
      </c>
      <c r="L1747" s="41">
        <v>60</v>
      </c>
      <c r="M1747" s="44">
        <v>136</v>
      </c>
      <c r="N1747" s="13">
        <v>24</v>
      </c>
      <c r="O1747" s="13">
        <v>2</v>
      </c>
      <c r="P1747" s="22">
        <v>7</v>
      </c>
      <c r="Q1747" s="22">
        <v>0</v>
      </c>
      <c r="R1747" s="14">
        <v>0</v>
      </c>
      <c r="S1747" s="22">
        <v>38</v>
      </c>
      <c r="T1747" s="22">
        <v>0</v>
      </c>
      <c r="U1747" s="22">
        <v>136</v>
      </c>
      <c r="V1747" s="22"/>
      <c r="W1747" s="22">
        <v>24</v>
      </c>
      <c r="X1747" s="22">
        <v>2</v>
      </c>
      <c r="Y1747" s="14">
        <v>0</v>
      </c>
      <c r="Z1747" s="10">
        <v>17</v>
      </c>
      <c r="AA1747" s="22">
        <v>2</v>
      </c>
      <c r="AB1747" s="22">
        <v>23.29</v>
      </c>
      <c r="AC1747" s="22">
        <v>6.5773778093507326E-4</v>
      </c>
      <c r="AD1747" s="42">
        <v>2.0000000000000002E-5</v>
      </c>
      <c r="AE1747" s="22">
        <v>1801</v>
      </c>
      <c r="AF1747" s="22">
        <v>3.9498393652435985E-3</v>
      </c>
      <c r="AG1747" s="22">
        <v>4.3887104058262208E-4</v>
      </c>
      <c r="AH1747" s="22">
        <v>0</v>
      </c>
      <c r="AI1747" s="22">
        <v>0</v>
      </c>
      <c r="AJ1747" s="22">
        <v>0</v>
      </c>
      <c r="AK1747" s="22">
        <v>0</v>
      </c>
      <c r="AL1747" s="45">
        <v>0</v>
      </c>
      <c r="AM1747" s="45">
        <v>0</v>
      </c>
      <c r="AN1747" s="45">
        <v>0</v>
      </c>
      <c r="AO1747" s="45">
        <v>0</v>
      </c>
      <c r="AP1747" s="45">
        <v>0</v>
      </c>
      <c r="AQ1747" s="45">
        <v>0</v>
      </c>
      <c r="AR1747" s="45">
        <v>0</v>
      </c>
      <c r="AS1747" s="45" t="s">
        <v>4445</v>
      </c>
      <c r="AT1747" s="45" t="s">
        <v>4445</v>
      </c>
      <c r="AU1747" s="45">
        <v>7.4507624963947923E-4</v>
      </c>
      <c r="AV1747" s="10">
        <v>46.945606694560659</v>
      </c>
      <c r="AW1747" s="10">
        <v>12.50197316495659</v>
      </c>
      <c r="AX1747" s="17">
        <v>0.81136543014996054</v>
      </c>
    </row>
    <row r="1748" spans="1:50" x14ac:dyDescent="0.25">
      <c r="A1748" s="22" t="s">
        <v>8</v>
      </c>
      <c r="B1748" s="22" t="s">
        <v>3946</v>
      </c>
      <c r="C1748" s="22" t="s">
        <v>45</v>
      </c>
      <c r="D1748" s="22">
        <v>2187</v>
      </c>
      <c r="E1748" s="22" t="s">
        <v>497</v>
      </c>
      <c r="F1748" s="43">
        <v>1.9820999999999998E-2</v>
      </c>
      <c r="G1748" s="43">
        <v>54.825760366060003</v>
      </c>
      <c r="H1748" s="43">
        <v>3.3043560606060609</v>
      </c>
      <c r="I1748" s="9">
        <v>0</v>
      </c>
      <c r="J1748" s="9">
        <v>3.3043560606060609</v>
      </c>
      <c r="K1748" s="11">
        <v>0</v>
      </c>
      <c r="L1748" s="41">
        <v>1833</v>
      </c>
      <c r="M1748" s="44">
        <v>0</v>
      </c>
      <c r="N1748" s="13">
        <v>0</v>
      </c>
      <c r="O1748" s="13">
        <v>0</v>
      </c>
      <c r="P1748" s="22">
        <v>0</v>
      </c>
      <c r="Q1748" s="22">
        <v>0</v>
      </c>
      <c r="R1748" s="14">
        <v>0</v>
      </c>
      <c r="S1748" s="22">
        <v>108</v>
      </c>
      <c r="T1748" s="22">
        <v>1</v>
      </c>
      <c r="U1748" s="22">
        <v>3341</v>
      </c>
      <c r="V1748" s="22"/>
      <c r="W1748" s="22">
        <v>605</v>
      </c>
      <c r="X1748" s="22">
        <v>399</v>
      </c>
      <c r="Y1748" s="14">
        <v>3341</v>
      </c>
      <c r="Z1748" s="10">
        <v>605</v>
      </c>
      <c r="AA1748" s="22">
        <v>399</v>
      </c>
      <c r="AB1748" s="22">
        <v>1129.54</v>
      </c>
      <c r="AC1748" s="22">
        <v>3.6152713373529844E-4</v>
      </c>
      <c r="AD1748" s="42">
        <v>4.4999999999999999E-4</v>
      </c>
      <c r="AE1748" s="22">
        <v>1802</v>
      </c>
      <c r="AF1748" s="22">
        <v>2.18206093115587E-2</v>
      </c>
      <c r="AG1748" s="22">
        <v>4.3641218623117399E-4</v>
      </c>
      <c r="AH1748" s="22">
        <v>0</v>
      </c>
      <c r="AI1748" s="22">
        <v>0</v>
      </c>
      <c r="AJ1748" s="22">
        <v>0</v>
      </c>
      <c r="AK1748" s="22">
        <v>0</v>
      </c>
      <c r="AL1748" s="45">
        <v>0</v>
      </c>
      <c r="AM1748" s="45">
        <v>0</v>
      </c>
      <c r="AN1748" s="45">
        <v>0</v>
      </c>
      <c r="AO1748" s="45">
        <v>0</v>
      </c>
      <c r="AP1748" s="45">
        <v>0</v>
      </c>
      <c r="AQ1748" s="45">
        <v>0</v>
      </c>
      <c r="AR1748" s="45">
        <v>0</v>
      </c>
      <c r="AS1748" s="45" t="s">
        <v>4445</v>
      </c>
      <c r="AT1748" s="45" t="s">
        <v>4445</v>
      </c>
      <c r="AU1748" s="45">
        <v>2.18206093115587E-2</v>
      </c>
      <c r="AV1748" s="10">
        <v>183.0916489940964</v>
      </c>
      <c r="AW1748" s="10">
        <v>183.0916489940964</v>
      </c>
      <c r="AX1748" s="17">
        <v>0</v>
      </c>
    </row>
    <row r="1749" spans="1:50" x14ac:dyDescent="0.25">
      <c r="A1749" s="22" t="s">
        <v>1672</v>
      </c>
      <c r="B1749" s="22" t="s">
        <v>3957</v>
      </c>
      <c r="C1749" s="22" t="s">
        <v>1702</v>
      </c>
      <c r="D1749" s="22">
        <v>7758</v>
      </c>
      <c r="E1749" s="22" t="s">
        <v>1735</v>
      </c>
      <c r="F1749" s="43">
        <v>4.5489000000000002E-2</v>
      </c>
      <c r="G1749" s="43">
        <v>108.64041679521</v>
      </c>
      <c r="H1749" s="43">
        <v>4.4071969696969697</v>
      </c>
      <c r="I1749" s="9">
        <v>2.2916666666666669E-2</v>
      </c>
      <c r="J1749" s="9">
        <v>4.3842803030303035</v>
      </c>
      <c r="K1749" s="11">
        <v>5.795454545454546E-2</v>
      </c>
      <c r="L1749" s="41">
        <v>1176</v>
      </c>
      <c r="M1749" s="44">
        <v>2</v>
      </c>
      <c r="N1749" s="13">
        <v>2</v>
      </c>
      <c r="O1749" s="13">
        <v>2</v>
      </c>
      <c r="P1749" s="22">
        <v>0</v>
      </c>
      <c r="Q1749" s="22">
        <v>0</v>
      </c>
      <c r="R1749" s="14">
        <v>0</v>
      </c>
      <c r="S1749" s="22">
        <v>173</v>
      </c>
      <c r="T1749" s="22">
        <v>0.98685002148689305</v>
      </c>
      <c r="U1749" s="22">
        <v>2122</v>
      </c>
      <c r="V1749" s="22"/>
      <c r="W1749" s="22">
        <v>386</v>
      </c>
      <c r="X1749" s="22">
        <v>256</v>
      </c>
      <c r="Y1749" s="14">
        <v>2120</v>
      </c>
      <c r="Z1749" s="10">
        <v>386</v>
      </c>
      <c r="AA1749" s="22">
        <v>256</v>
      </c>
      <c r="AB1749" s="22">
        <v>719.62</v>
      </c>
      <c r="AC1749" s="22">
        <v>4.1871157477007794E-4</v>
      </c>
      <c r="AD1749" s="42">
        <v>3.4000000000000002E-4</v>
      </c>
      <c r="AE1749" s="22">
        <v>1803</v>
      </c>
      <c r="AF1749" s="22">
        <v>3.3781261590829267E-2</v>
      </c>
      <c r="AG1749" s="22">
        <v>4.3309309731832393E-4</v>
      </c>
      <c r="AH1749" s="22">
        <v>0</v>
      </c>
      <c r="AI1749" s="22">
        <v>0</v>
      </c>
      <c r="AJ1749" s="22">
        <v>0</v>
      </c>
      <c r="AK1749" s="22">
        <v>0</v>
      </c>
      <c r="AL1749" s="45">
        <v>0</v>
      </c>
      <c r="AM1749" s="45">
        <v>0</v>
      </c>
      <c r="AN1749" s="45">
        <v>0</v>
      </c>
      <c r="AO1749" s="45">
        <v>0</v>
      </c>
      <c r="AP1749" s="45">
        <v>0</v>
      </c>
      <c r="AQ1749" s="45">
        <v>0</v>
      </c>
      <c r="AR1749" s="45">
        <v>0</v>
      </c>
      <c r="AS1749" s="45" t="s">
        <v>4445</v>
      </c>
      <c r="AT1749" s="45" t="s">
        <v>4445</v>
      </c>
      <c r="AU1749" s="45">
        <v>3.3605604837391785E-2</v>
      </c>
      <c r="AV1749" s="10">
        <v>88.041816061168944</v>
      </c>
      <c r="AW1749" s="10">
        <v>87.584013751611522</v>
      </c>
      <c r="AX1749" s="17">
        <v>5.199828104856038E-3</v>
      </c>
    </row>
    <row r="1750" spans="1:50" x14ac:dyDescent="0.25">
      <c r="A1750" s="22" t="s">
        <v>1672</v>
      </c>
      <c r="B1750" s="22" t="s">
        <v>3957</v>
      </c>
      <c r="C1750" s="22" t="s">
        <v>1773</v>
      </c>
      <c r="D1750" s="22">
        <v>5891</v>
      </c>
      <c r="E1750" s="22" t="s">
        <v>2093</v>
      </c>
      <c r="F1750" s="43">
        <v>9.9999000000000005E-2</v>
      </c>
      <c r="G1750" s="43">
        <v>438.47602553480999</v>
      </c>
      <c r="H1750" s="43">
        <v>18.463636363636365</v>
      </c>
      <c r="I1750" s="9">
        <v>0</v>
      </c>
      <c r="J1750" s="9">
        <v>18.463636363636365</v>
      </c>
      <c r="K1750" s="11">
        <v>0</v>
      </c>
      <c r="L1750" s="41">
        <v>2268</v>
      </c>
      <c r="M1750" s="44">
        <v>0</v>
      </c>
      <c r="N1750" s="13">
        <v>0</v>
      </c>
      <c r="O1750" s="13">
        <v>0</v>
      </c>
      <c r="P1750" s="22">
        <v>0</v>
      </c>
      <c r="Q1750" s="22">
        <v>0</v>
      </c>
      <c r="R1750" s="14">
        <v>0</v>
      </c>
      <c r="S1750" s="22">
        <v>619</v>
      </c>
      <c r="T1750" s="22">
        <v>1</v>
      </c>
      <c r="U1750" s="22">
        <v>4131</v>
      </c>
      <c r="V1750" s="22"/>
      <c r="W1750" s="22">
        <v>747</v>
      </c>
      <c r="X1750" s="22">
        <v>493</v>
      </c>
      <c r="Y1750" s="14">
        <v>4131</v>
      </c>
      <c r="Z1750" s="10">
        <v>747</v>
      </c>
      <c r="AA1750" s="22">
        <v>493</v>
      </c>
      <c r="AB1750" s="22">
        <v>1395.18</v>
      </c>
      <c r="AC1750" s="22">
        <v>2.2806035946442235E-4</v>
      </c>
      <c r="AD1750" s="42">
        <v>3.5E-4</v>
      </c>
      <c r="AE1750" s="22">
        <v>1804</v>
      </c>
      <c r="AF1750" s="22">
        <v>9.1081952826156554E-2</v>
      </c>
      <c r="AG1750" s="22">
        <v>4.2761480200073502E-4</v>
      </c>
      <c r="AH1750" s="22">
        <v>0</v>
      </c>
      <c r="AI1750" s="22">
        <v>0</v>
      </c>
      <c r="AJ1750" s="22">
        <v>0</v>
      </c>
      <c r="AK1750" s="22">
        <v>0</v>
      </c>
      <c r="AL1750" s="45">
        <v>0</v>
      </c>
      <c r="AM1750" s="45">
        <v>0</v>
      </c>
      <c r="AN1750" s="45">
        <v>0</v>
      </c>
      <c r="AO1750" s="45">
        <v>0</v>
      </c>
      <c r="AP1750" s="45">
        <v>0</v>
      </c>
      <c r="AQ1750" s="45">
        <v>0</v>
      </c>
      <c r="AR1750" s="45">
        <v>0</v>
      </c>
      <c r="AS1750" s="45" t="s">
        <v>4445</v>
      </c>
      <c r="AT1750" s="45" t="s">
        <v>4445</v>
      </c>
      <c r="AU1750" s="45">
        <v>9.1081952826156554E-2</v>
      </c>
      <c r="AV1750" s="10">
        <v>40.457902511078281</v>
      </c>
      <c r="AW1750" s="10">
        <v>40.457902511078281</v>
      </c>
      <c r="AX1750" s="17">
        <v>0</v>
      </c>
    </row>
    <row r="1751" spans="1:50" x14ac:dyDescent="0.25">
      <c r="A1751" s="22" t="s">
        <v>2195</v>
      </c>
      <c r="B1751" s="22" t="s">
        <v>3962</v>
      </c>
      <c r="C1751" s="22" t="s">
        <v>2205</v>
      </c>
      <c r="D1751" s="22">
        <v>6506</v>
      </c>
      <c r="E1751" s="22" t="s">
        <v>2357</v>
      </c>
      <c r="F1751" s="43">
        <v>1.3738999999999999E-2</v>
      </c>
      <c r="G1751" s="43">
        <v>23.535062989269999</v>
      </c>
      <c r="H1751" s="43">
        <v>1.1498106060606061</v>
      </c>
      <c r="I1751" s="9">
        <v>0</v>
      </c>
      <c r="J1751" s="9">
        <v>1.1498106060606061</v>
      </c>
      <c r="K1751" s="11">
        <v>0</v>
      </c>
      <c r="L1751" s="41">
        <v>201</v>
      </c>
      <c r="M1751" s="44">
        <v>0</v>
      </c>
      <c r="N1751" s="13">
        <v>0</v>
      </c>
      <c r="O1751" s="13">
        <v>0</v>
      </c>
      <c r="P1751" s="22">
        <v>0</v>
      </c>
      <c r="Q1751" s="22">
        <v>0</v>
      </c>
      <c r="R1751" s="14">
        <v>0</v>
      </c>
      <c r="S1751" s="22">
        <v>21</v>
      </c>
      <c r="T1751" s="22">
        <v>1</v>
      </c>
      <c r="U1751" s="22">
        <v>377</v>
      </c>
      <c r="V1751" s="22"/>
      <c r="W1751" s="22">
        <v>70</v>
      </c>
      <c r="X1751" s="22">
        <v>47</v>
      </c>
      <c r="Y1751" s="14">
        <v>377</v>
      </c>
      <c r="Z1751" s="10">
        <v>70</v>
      </c>
      <c r="AA1751" s="22">
        <v>47</v>
      </c>
      <c r="AB1751" s="22">
        <v>129.83000000000001</v>
      </c>
      <c r="AC1751" s="22">
        <v>5.8376729249731869E-4</v>
      </c>
      <c r="AD1751" s="42">
        <v>8.0000000000000007E-5</v>
      </c>
      <c r="AE1751" s="22">
        <v>1805</v>
      </c>
      <c r="AF1751" s="22">
        <v>1.2330967820174501E-2</v>
      </c>
      <c r="AG1751" s="22">
        <v>4.2520578690256899E-4</v>
      </c>
      <c r="AH1751" s="22">
        <v>0</v>
      </c>
      <c r="AI1751" s="22">
        <v>0</v>
      </c>
      <c r="AJ1751" s="22">
        <v>0</v>
      </c>
      <c r="AK1751" s="22">
        <v>0</v>
      </c>
      <c r="AL1751" s="45">
        <v>0</v>
      </c>
      <c r="AM1751" s="45">
        <v>0</v>
      </c>
      <c r="AN1751" s="45">
        <v>0</v>
      </c>
      <c r="AO1751" s="45">
        <v>0</v>
      </c>
      <c r="AP1751" s="45">
        <v>0</v>
      </c>
      <c r="AQ1751" s="45">
        <v>0</v>
      </c>
      <c r="AR1751" s="45">
        <v>0</v>
      </c>
      <c r="AS1751" s="45" t="s">
        <v>4445</v>
      </c>
      <c r="AT1751" s="45" t="s">
        <v>4445</v>
      </c>
      <c r="AU1751" s="45">
        <v>1.2330967820174501E-2</v>
      </c>
      <c r="AV1751" s="10">
        <v>60.87959150057651</v>
      </c>
      <c r="AW1751" s="10">
        <v>60.87959150057651</v>
      </c>
      <c r="AX1751" s="17">
        <v>0</v>
      </c>
    </row>
    <row r="1752" spans="1:50" x14ac:dyDescent="0.25">
      <c r="A1752" s="22" t="s">
        <v>2906</v>
      </c>
      <c r="B1752" s="22" t="s">
        <v>3961</v>
      </c>
      <c r="C1752" s="22" t="s">
        <v>2730</v>
      </c>
      <c r="D1752" s="22">
        <v>8447</v>
      </c>
      <c r="E1752" s="22" t="s">
        <v>3248</v>
      </c>
      <c r="F1752" s="43">
        <v>9.1214000000000003E-2</v>
      </c>
      <c r="G1752" s="43">
        <v>209.41346540155001</v>
      </c>
      <c r="H1752" s="43">
        <v>7.3778409090909101</v>
      </c>
      <c r="I1752" s="9">
        <v>1.6049242424242425</v>
      </c>
      <c r="J1752" s="9">
        <v>5.7729166666666671</v>
      </c>
      <c r="K1752" s="11">
        <v>7.3761363636363635</v>
      </c>
      <c r="L1752" s="41">
        <v>1293</v>
      </c>
      <c r="M1752" s="44">
        <v>647</v>
      </c>
      <c r="N1752" s="13">
        <v>625</v>
      </c>
      <c r="O1752" s="13">
        <v>314</v>
      </c>
      <c r="P1752" s="22">
        <v>0</v>
      </c>
      <c r="Q1752" s="22">
        <v>0</v>
      </c>
      <c r="R1752" s="14">
        <v>0</v>
      </c>
      <c r="S1752" s="22">
        <v>343</v>
      </c>
      <c r="T1752" s="22">
        <v>2.3103581055072819E-4</v>
      </c>
      <c r="U1752" s="22">
        <v>648</v>
      </c>
      <c r="V1752" s="22"/>
      <c r="W1752" s="22">
        <v>625</v>
      </c>
      <c r="X1752" s="22">
        <v>314</v>
      </c>
      <c r="Y1752" s="14">
        <v>1</v>
      </c>
      <c r="Z1752" s="10">
        <v>625</v>
      </c>
      <c r="AA1752" s="22">
        <v>314</v>
      </c>
      <c r="AB1752" s="22">
        <v>856.34</v>
      </c>
      <c r="AC1752" s="22">
        <v>4.3556893452432625E-4</v>
      </c>
      <c r="AD1752" s="42">
        <v>5.6999999999999998E-4</v>
      </c>
      <c r="AE1752" s="22">
        <v>1806</v>
      </c>
      <c r="AF1752" s="22">
        <v>5.3340819045314222E-2</v>
      </c>
      <c r="AG1752" s="22">
        <v>4.2333983369297003E-4</v>
      </c>
      <c r="AH1752" s="22">
        <v>0</v>
      </c>
      <c r="AI1752" s="22">
        <v>0</v>
      </c>
      <c r="AJ1752" s="22">
        <v>0</v>
      </c>
      <c r="AK1752" s="22">
        <v>0</v>
      </c>
      <c r="AL1752" s="45">
        <v>0</v>
      </c>
      <c r="AM1752" s="45">
        <v>0</v>
      </c>
      <c r="AN1752" s="45">
        <v>0</v>
      </c>
      <c r="AO1752" s="45">
        <v>0</v>
      </c>
      <c r="AP1752" s="45">
        <v>0</v>
      </c>
      <c r="AQ1752" s="45">
        <v>0</v>
      </c>
      <c r="AR1752" s="45">
        <v>0</v>
      </c>
      <c r="AS1752" s="45" t="s">
        <v>4445</v>
      </c>
      <c r="AT1752" s="45" t="s">
        <v>4445</v>
      </c>
      <c r="AU1752" s="45">
        <v>4.1737427937882758E-2</v>
      </c>
      <c r="AV1752" s="10">
        <v>108.26416456153012</v>
      </c>
      <c r="AW1752" s="10">
        <v>84.713130535232949</v>
      </c>
      <c r="AX1752" s="17">
        <v>0.21753305095623152</v>
      </c>
    </row>
    <row r="1753" spans="1:50" x14ac:dyDescent="0.25">
      <c r="A1753" s="22" t="s">
        <v>964</v>
      </c>
      <c r="B1753" s="22" t="s">
        <v>3948</v>
      </c>
      <c r="C1753" s="22" t="s">
        <v>1182</v>
      </c>
      <c r="D1753" s="22">
        <v>3122</v>
      </c>
      <c r="E1753" s="22" t="s">
        <v>1183</v>
      </c>
      <c r="F1753" s="43">
        <v>0.115246</v>
      </c>
      <c r="G1753" s="43">
        <v>113.1324337165</v>
      </c>
      <c r="H1753" s="43">
        <v>5.5445075757575761</v>
      </c>
      <c r="I1753" s="9">
        <v>0.20454545454545456</v>
      </c>
      <c r="J1753" s="9">
        <v>5.3399621212121211</v>
      </c>
      <c r="K1753" s="11">
        <v>0.23768939393939398</v>
      </c>
      <c r="L1753" s="41">
        <v>323</v>
      </c>
      <c r="M1753" s="44">
        <v>33</v>
      </c>
      <c r="N1753" s="13">
        <v>9</v>
      </c>
      <c r="O1753" s="13">
        <v>7</v>
      </c>
      <c r="P1753" s="22">
        <v>8</v>
      </c>
      <c r="Q1753" s="22">
        <v>6</v>
      </c>
      <c r="R1753" s="14">
        <v>0</v>
      </c>
      <c r="S1753" s="22">
        <v>161</v>
      </c>
      <c r="T1753" s="22">
        <v>0.95713065755764304</v>
      </c>
      <c r="U1753" s="22">
        <v>606</v>
      </c>
      <c r="V1753" s="22"/>
      <c r="W1753" s="22">
        <v>114</v>
      </c>
      <c r="X1753" s="22">
        <v>77</v>
      </c>
      <c r="Y1753" s="14">
        <v>573</v>
      </c>
      <c r="Z1753" s="10">
        <v>106</v>
      </c>
      <c r="AA1753" s="22">
        <v>71</v>
      </c>
      <c r="AB1753" s="22">
        <v>196.79</v>
      </c>
      <c r="AC1753" s="22">
        <v>1.0186822312052122E-3</v>
      </c>
      <c r="AD1753" s="42">
        <v>2.2000000000000001E-4</v>
      </c>
      <c r="AE1753" s="22">
        <v>1807</v>
      </c>
      <c r="AF1753" s="22">
        <v>2.4124631695893496E-2</v>
      </c>
      <c r="AG1753" s="22">
        <v>4.23239152559535E-4</v>
      </c>
      <c r="AH1753" s="22">
        <v>0</v>
      </c>
      <c r="AI1753" s="22">
        <v>0</v>
      </c>
      <c r="AJ1753" s="22">
        <v>0</v>
      </c>
      <c r="AK1753" s="22">
        <v>0</v>
      </c>
      <c r="AL1753" s="45">
        <v>0</v>
      </c>
      <c r="AM1753" s="45">
        <v>0</v>
      </c>
      <c r="AN1753" s="45">
        <v>0</v>
      </c>
      <c r="AO1753" s="45">
        <v>0</v>
      </c>
      <c r="AP1753" s="45">
        <v>0</v>
      </c>
      <c r="AQ1753" s="45">
        <v>0</v>
      </c>
      <c r="AR1753" s="45">
        <v>0</v>
      </c>
      <c r="AS1753" s="45" t="s">
        <v>4445</v>
      </c>
      <c r="AT1753" s="45" t="s">
        <v>4445</v>
      </c>
      <c r="AU1753" s="45">
        <v>2.3234636743491615E-2</v>
      </c>
      <c r="AV1753" s="10">
        <v>19.850328072353253</v>
      </c>
      <c r="AW1753" s="10">
        <v>20.560888129803587</v>
      </c>
      <c r="AX1753" s="17">
        <v>3.6891545687446625E-2</v>
      </c>
    </row>
    <row r="1754" spans="1:50" x14ac:dyDescent="0.25">
      <c r="A1754" s="22" t="s">
        <v>2195</v>
      </c>
      <c r="B1754" s="22" t="s">
        <v>3962</v>
      </c>
      <c r="C1754" s="22" t="s">
        <v>2378</v>
      </c>
      <c r="D1754" s="22">
        <v>2458</v>
      </c>
      <c r="E1754" s="22" t="s">
        <v>2555</v>
      </c>
      <c r="F1754" s="43">
        <v>0.14170199999999999</v>
      </c>
      <c r="G1754" s="43">
        <v>317.12748698521</v>
      </c>
      <c r="H1754" s="43">
        <v>14.68882575757576</v>
      </c>
      <c r="I1754" s="9">
        <v>0</v>
      </c>
      <c r="J1754" s="9">
        <v>14.68882575757576</v>
      </c>
      <c r="K1754" s="11">
        <v>0</v>
      </c>
      <c r="L1754" s="41">
        <v>2983</v>
      </c>
      <c r="M1754" s="44">
        <v>0</v>
      </c>
      <c r="N1754" s="13">
        <v>0</v>
      </c>
      <c r="O1754" s="13">
        <v>0</v>
      </c>
      <c r="P1754" s="22">
        <v>0</v>
      </c>
      <c r="Q1754" s="22">
        <v>0</v>
      </c>
      <c r="R1754" s="14">
        <v>0</v>
      </c>
      <c r="S1754" s="22">
        <v>306</v>
      </c>
      <c r="T1754" s="22">
        <v>1</v>
      </c>
      <c r="U1754" s="22">
        <v>5429</v>
      </c>
      <c r="V1754" s="22"/>
      <c r="W1754" s="22">
        <v>981</v>
      </c>
      <c r="X1754" s="22">
        <v>647</v>
      </c>
      <c r="Y1754" s="14">
        <v>5429</v>
      </c>
      <c r="Z1754" s="10">
        <v>981</v>
      </c>
      <c r="AA1754" s="22">
        <v>647</v>
      </c>
      <c r="AB1754" s="22">
        <v>1832.58</v>
      </c>
      <c r="AC1754" s="22">
        <v>4.4682976347177564E-4</v>
      </c>
      <c r="AD1754" s="42">
        <v>9.1E-4</v>
      </c>
      <c r="AE1754" s="22">
        <v>1808</v>
      </c>
      <c r="AF1754" s="22">
        <v>8.949884101117056E-2</v>
      </c>
      <c r="AG1754" s="22">
        <v>4.2216434439231398E-4</v>
      </c>
      <c r="AH1754" s="22">
        <v>0</v>
      </c>
      <c r="AI1754" s="22">
        <v>0</v>
      </c>
      <c r="AJ1754" s="22">
        <v>0</v>
      </c>
      <c r="AK1754" s="22">
        <v>0</v>
      </c>
      <c r="AL1754" s="45">
        <v>0</v>
      </c>
      <c r="AM1754" s="45">
        <v>0</v>
      </c>
      <c r="AN1754" s="45">
        <v>0</v>
      </c>
      <c r="AO1754" s="45">
        <v>0</v>
      </c>
      <c r="AP1754" s="45">
        <v>0</v>
      </c>
      <c r="AQ1754" s="45">
        <v>0</v>
      </c>
      <c r="AR1754" s="45">
        <v>0</v>
      </c>
      <c r="AS1754" s="45" t="s">
        <v>4445</v>
      </c>
      <c r="AT1754" s="45" t="s">
        <v>4445</v>
      </c>
      <c r="AU1754" s="45">
        <v>8.949884101117056E-2</v>
      </c>
      <c r="AV1754" s="10">
        <v>66.78546101576903</v>
      </c>
      <c r="AW1754" s="10">
        <v>66.78546101576903</v>
      </c>
      <c r="AX1754" s="17">
        <v>0</v>
      </c>
    </row>
    <row r="1755" spans="1:50" x14ac:dyDescent="0.25">
      <c r="A1755" s="22" t="s">
        <v>964</v>
      </c>
      <c r="B1755" s="22" t="s">
        <v>3948</v>
      </c>
      <c r="C1755" s="22" t="s">
        <v>1189</v>
      </c>
      <c r="D1755" s="22">
        <v>3778</v>
      </c>
      <c r="E1755" s="22" t="s">
        <v>1246</v>
      </c>
      <c r="F1755" s="43">
        <v>7.8510000000000003E-3</v>
      </c>
      <c r="G1755" s="43">
        <v>204.50999457703</v>
      </c>
      <c r="H1755" s="43">
        <v>8.4217803030303031</v>
      </c>
      <c r="I1755" s="9">
        <v>0</v>
      </c>
      <c r="J1755" s="9">
        <v>8.4217803030303031</v>
      </c>
      <c r="K1755" s="11">
        <v>0</v>
      </c>
      <c r="L1755" s="41">
        <v>1849</v>
      </c>
      <c r="M1755" s="44">
        <v>0</v>
      </c>
      <c r="N1755" s="13">
        <v>0</v>
      </c>
      <c r="O1755" s="13">
        <v>0</v>
      </c>
      <c r="P1755" s="22">
        <v>0</v>
      </c>
      <c r="Q1755" s="22">
        <v>0</v>
      </c>
      <c r="R1755" s="14">
        <v>0</v>
      </c>
      <c r="S1755" s="22">
        <v>184</v>
      </c>
      <c r="T1755" s="22">
        <v>1</v>
      </c>
      <c r="U1755" s="22">
        <v>3370</v>
      </c>
      <c r="V1755" s="22"/>
      <c r="W1755" s="22">
        <v>610</v>
      </c>
      <c r="X1755" s="22">
        <v>403</v>
      </c>
      <c r="Y1755" s="14">
        <v>3370</v>
      </c>
      <c r="Z1755" s="10">
        <v>610</v>
      </c>
      <c r="AA1755" s="22">
        <v>403</v>
      </c>
      <c r="AB1755" s="22">
        <v>1139</v>
      </c>
      <c r="AC1755" s="22">
        <v>3.838932183357362E-5</v>
      </c>
      <c r="AD1755" s="42">
        <v>5.0000000000000002E-5</v>
      </c>
      <c r="AE1755" s="22">
        <v>1809</v>
      </c>
      <c r="AF1755" s="22">
        <v>5.054351111745696E-2</v>
      </c>
      <c r="AG1755" s="22">
        <v>4.2119592597880798E-4</v>
      </c>
      <c r="AH1755" s="22">
        <v>0</v>
      </c>
      <c r="AI1755" s="22">
        <v>0</v>
      </c>
      <c r="AJ1755" s="22">
        <v>0</v>
      </c>
      <c r="AK1755" s="22">
        <v>0</v>
      </c>
      <c r="AL1755" s="45">
        <v>0</v>
      </c>
      <c r="AM1755" s="45">
        <v>0</v>
      </c>
      <c r="AN1755" s="45">
        <v>0</v>
      </c>
      <c r="AO1755" s="45">
        <v>0</v>
      </c>
      <c r="AP1755" s="45">
        <v>0</v>
      </c>
      <c r="AQ1755" s="45">
        <v>0</v>
      </c>
      <c r="AR1755" s="45">
        <v>0</v>
      </c>
      <c r="AS1755" s="45" t="s">
        <v>4445</v>
      </c>
      <c r="AT1755" s="45" t="s">
        <v>4445</v>
      </c>
      <c r="AU1755" s="45">
        <v>5.054351111745696E-2</v>
      </c>
      <c r="AV1755" s="10">
        <v>72.431241145118847</v>
      </c>
      <c r="AW1755" s="10">
        <v>72.431241145118847</v>
      </c>
      <c r="AX1755" s="17">
        <v>0</v>
      </c>
    </row>
    <row r="1756" spans="1:50" x14ac:dyDescent="0.25">
      <c r="A1756" s="22" t="s">
        <v>1672</v>
      </c>
      <c r="B1756" s="22" t="s">
        <v>3957</v>
      </c>
      <c r="C1756" s="22" t="s">
        <v>1685</v>
      </c>
      <c r="D1756" s="22">
        <v>7960</v>
      </c>
      <c r="E1756" s="22" t="s">
        <v>1864</v>
      </c>
      <c r="F1756" s="43">
        <v>9.8822999999999994E-2</v>
      </c>
      <c r="G1756" s="43">
        <v>219.07445923473</v>
      </c>
      <c r="H1756" s="43">
        <v>9.0208333333333339</v>
      </c>
      <c r="I1756" s="9">
        <v>0</v>
      </c>
      <c r="J1756" s="9">
        <v>9.0208333333333339</v>
      </c>
      <c r="K1756" s="11">
        <v>0</v>
      </c>
      <c r="L1756" s="41">
        <v>1888</v>
      </c>
      <c r="M1756" s="44">
        <v>0</v>
      </c>
      <c r="N1756" s="13">
        <v>0</v>
      </c>
      <c r="O1756" s="13">
        <v>0</v>
      </c>
      <c r="P1756" s="22">
        <v>0</v>
      </c>
      <c r="Q1756" s="22">
        <v>0</v>
      </c>
      <c r="R1756" s="14">
        <v>0</v>
      </c>
      <c r="S1756" s="22">
        <v>183</v>
      </c>
      <c r="T1756" s="22">
        <v>1</v>
      </c>
      <c r="U1756" s="22">
        <v>3441</v>
      </c>
      <c r="V1756" s="22"/>
      <c r="W1756" s="22">
        <v>623</v>
      </c>
      <c r="X1756" s="22">
        <v>411</v>
      </c>
      <c r="Y1756" s="14">
        <v>3441</v>
      </c>
      <c r="Z1756" s="10">
        <v>623</v>
      </c>
      <c r="AA1756" s="22">
        <v>411</v>
      </c>
      <c r="AB1756" s="22">
        <v>1163.2</v>
      </c>
      <c r="AC1756" s="22">
        <v>4.5109320522898058E-4</v>
      </c>
      <c r="AD1756" s="42">
        <v>5.8E-4</v>
      </c>
      <c r="AE1756" s="22">
        <v>1810</v>
      </c>
      <c r="AF1756" s="22">
        <v>5.4723615881260297E-2</v>
      </c>
      <c r="AG1756" s="22">
        <v>4.2095089139431E-4</v>
      </c>
      <c r="AH1756" s="22">
        <v>0</v>
      </c>
      <c r="AI1756" s="22">
        <v>0</v>
      </c>
      <c r="AJ1756" s="22">
        <v>0</v>
      </c>
      <c r="AK1756" s="22">
        <v>0</v>
      </c>
      <c r="AL1756" s="45">
        <v>0</v>
      </c>
      <c r="AM1756" s="45">
        <v>0</v>
      </c>
      <c r="AN1756" s="45">
        <v>0</v>
      </c>
      <c r="AO1756" s="45">
        <v>0</v>
      </c>
      <c r="AP1756" s="45">
        <v>0</v>
      </c>
      <c r="AQ1756" s="45">
        <v>0</v>
      </c>
      <c r="AR1756" s="45">
        <v>0</v>
      </c>
      <c r="AS1756" s="45" t="s">
        <v>4445</v>
      </c>
      <c r="AT1756" s="45" t="s">
        <v>4445</v>
      </c>
      <c r="AU1756" s="45">
        <v>5.4723615881260297E-2</v>
      </c>
      <c r="AV1756" s="10">
        <v>69.062355658198612</v>
      </c>
      <c r="AW1756" s="10">
        <v>69.062355658198612</v>
      </c>
      <c r="AX1756" s="17">
        <v>0</v>
      </c>
    </row>
    <row r="1757" spans="1:50" x14ac:dyDescent="0.25">
      <c r="A1757" s="22" t="s">
        <v>1672</v>
      </c>
      <c r="B1757" s="22" t="s">
        <v>3947</v>
      </c>
      <c r="C1757" s="22" t="s">
        <v>1840</v>
      </c>
      <c r="D1757" s="22">
        <v>7881</v>
      </c>
      <c r="E1757" s="22" t="s">
        <v>2011</v>
      </c>
      <c r="F1757" s="43">
        <v>4.1375000000000002E-2</v>
      </c>
      <c r="G1757" s="43">
        <v>107.34600010513</v>
      </c>
      <c r="H1757" s="43">
        <v>4.5219696969696974</v>
      </c>
      <c r="I1757" s="9">
        <v>0</v>
      </c>
      <c r="J1757" s="9">
        <v>4.5219696969696974</v>
      </c>
      <c r="K1757" s="11">
        <v>0</v>
      </c>
      <c r="L1757" s="41">
        <v>915</v>
      </c>
      <c r="M1757" s="44">
        <v>0</v>
      </c>
      <c r="N1757" s="13">
        <v>0</v>
      </c>
      <c r="O1757" s="13">
        <v>0</v>
      </c>
      <c r="P1757" s="22">
        <v>0</v>
      </c>
      <c r="Q1757" s="22">
        <v>0</v>
      </c>
      <c r="R1757" s="14">
        <v>0</v>
      </c>
      <c r="S1757" s="22">
        <v>93</v>
      </c>
      <c r="T1757" s="22">
        <v>1</v>
      </c>
      <c r="U1757" s="22">
        <v>1674</v>
      </c>
      <c r="V1757" s="22"/>
      <c r="W1757" s="22">
        <v>304</v>
      </c>
      <c r="X1757" s="22">
        <v>201</v>
      </c>
      <c r="Y1757" s="14">
        <v>1674</v>
      </c>
      <c r="Z1757" s="10">
        <v>304</v>
      </c>
      <c r="AA1757" s="22">
        <v>201</v>
      </c>
      <c r="AB1757" s="22">
        <v>567.14</v>
      </c>
      <c r="AC1757" s="22">
        <v>3.8543587986025681E-4</v>
      </c>
      <c r="AD1757" s="42">
        <v>2.4000000000000001E-4</v>
      </c>
      <c r="AE1757" s="22">
        <v>1811</v>
      </c>
      <c r="AF1757" s="22">
        <v>2.0174174310125279E-2</v>
      </c>
      <c r="AG1757" s="22">
        <v>4.2029529812761E-4</v>
      </c>
      <c r="AH1757" s="22">
        <v>0</v>
      </c>
      <c r="AI1757" s="22">
        <v>0</v>
      </c>
      <c r="AJ1757" s="22">
        <v>0</v>
      </c>
      <c r="AK1757" s="22">
        <v>0</v>
      </c>
      <c r="AL1757" s="45">
        <v>0</v>
      </c>
      <c r="AM1757" s="45">
        <v>0</v>
      </c>
      <c r="AN1757" s="45">
        <v>0</v>
      </c>
      <c r="AO1757" s="45">
        <v>0</v>
      </c>
      <c r="AP1757" s="45">
        <v>0</v>
      </c>
      <c r="AQ1757" s="45">
        <v>0</v>
      </c>
      <c r="AR1757" s="45">
        <v>0</v>
      </c>
      <c r="AS1757" s="45" t="s">
        <v>4445</v>
      </c>
      <c r="AT1757" s="45" t="s">
        <v>4445</v>
      </c>
      <c r="AU1757" s="45">
        <v>2.0174174310125279E-2</v>
      </c>
      <c r="AV1757" s="10">
        <v>67.227341263193154</v>
      </c>
      <c r="AW1757" s="10">
        <v>67.227341263193154</v>
      </c>
      <c r="AX1757" s="17">
        <v>0</v>
      </c>
    </row>
    <row r="1758" spans="1:50" x14ac:dyDescent="0.25">
      <c r="A1758" s="22" t="s">
        <v>2906</v>
      </c>
      <c r="B1758" s="22" t="s">
        <v>3954</v>
      </c>
      <c r="C1758" s="22" t="s">
        <v>2589</v>
      </c>
      <c r="D1758" s="22">
        <v>6526</v>
      </c>
      <c r="E1758" s="22" t="s">
        <v>3181</v>
      </c>
      <c r="F1758" s="43">
        <v>9.8456000000000002E-2</v>
      </c>
      <c r="G1758" s="43">
        <v>194.47688435246999</v>
      </c>
      <c r="H1758" s="43">
        <v>10.107386363636364</v>
      </c>
      <c r="I1758" s="9">
        <v>0</v>
      </c>
      <c r="J1758" s="9">
        <v>10.107386363636364</v>
      </c>
      <c r="K1758" s="11">
        <v>0</v>
      </c>
      <c r="L1758" s="41">
        <v>3284</v>
      </c>
      <c r="M1758" s="44">
        <v>0</v>
      </c>
      <c r="N1758" s="13">
        <v>0</v>
      </c>
      <c r="O1758" s="13">
        <v>0</v>
      </c>
      <c r="P1758" s="22">
        <v>0</v>
      </c>
      <c r="Q1758" s="22">
        <v>0</v>
      </c>
      <c r="R1758" s="14">
        <v>0</v>
      </c>
      <c r="S1758" s="22">
        <v>474</v>
      </c>
      <c r="T1758" s="22">
        <v>1</v>
      </c>
      <c r="U1758" s="22">
        <v>5976</v>
      </c>
      <c r="V1758" s="22"/>
      <c r="W1758" s="22">
        <v>1080</v>
      </c>
      <c r="X1758" s="22">
        <v>712</v>
      </c>
      <c r="Y1758" s="14">
        <v>5976</v>
      </c>
      <c r="Z1758" s="10">
        <v>1080</v>
      </c>
      <c r="AA1758" s="22">
        <v>712</v>
      </c>
      <c r="AB1758" s="22">
        <v>2017.44</v>
      </c>
      <c r="AC1758" s="22">
        <v>5.062606814574338E-4</v>
      </c>
      <c r="AD1758" s="42">
        <v>1.14E-3</v>
      </c>
      <c r="AE1758" s="22">
        <v>1812</v>
      </c>
      <c r="AF1758" s="22">
        <v>5.0425065546887041E-2</v>
      </c>
      <c r="AG1758" s="22">
        <v>4.2020887955739202E-4</v>
      </c>
      <c r="AH1758" s="22">
        <v>0</v>
      </c>
      <c r="AI1758" s="22">
        <v>0</v>
      </c>
      <c r="AJ1758" s="22">
        <v>0</v>
      </c>
      <c r="AK1758" s="22">
        <v>0</v>
      </c>
      <c r="AL1758" s="45">
        <v>0</v>
      </c>
      <c r="AM1758" s="45">
        <v>0</v>
      </c>
      <c r="AN1758" s="45">
        <v>0</v>
      </c>
      <c r="AO1758" s="45">
        <v>0</v>
      </c>
      <c r="AP1758" s="45">
        <v>0</v>
      </c>
      <c r="AQ1758" s="45">
        <v>0</v>
      </c>
      <c r="AR1758" s="45">
        <v>0</v>
      </c>
      <c r="AS1758" s="45" t="s">
        <v>4445</v>
      </c>
      <c r="AT1758" s="45" t="s">
        <v>4445</v>
      </c>
      <c r="AU1758" s="45">
        <v>5.0425065546887041E-2</v>
      </c>
      <c r="AV1758" s="10">
        <v>106.85254932823655</v>
      </c>
      <c r="AW1758" s="10">
        <v>106.85254932823655</v>
      </c>
      <c r="AX1758" s="17">
        <v>0</v>
      </c>
    </row>
    <row r="1759" spans="1:50" x14ac:dyDescent="0.25">
      <c r="A1759" s="22" t="s">
        <v>1672</v>
      </c>
      <c r="B1759" s="22" t="s">
        <v>3947</v>
      </c>
      <c r="C1759" s="22" t="s">
        <v>1859</v>
      </c>
      <c r="D1759" s="22">
        <v>7052</v>
      </c>
      <c r="E1759" s="22" t="s">
        <v>2122</v>
      </c>
      <c r="F1759" s="43">
        <v>1.827447</v>
      </c>
      <c r="G1759" s="43">
        <v>52.086807770550003</v>
      </c>
      <c r="H1759" s="43">
        <v>2.2560606060606063</v>
      </c>
      <c r="I1759" s="9">
        <v>0</v>
      </c>
      <c r="J1759" s="9">
        <v>2.2560606060606063</v>
      </c>
      <c r="K1759" s="11">
        <v>0.34962121212121217</v>
      </c>
      <c r="L1759" s="41">
        <v>91</v>
      </c>
      <c r="M1759" s="44">
        <v>0</v>
      </c>
      <c r="N1759" s="13">
        <v>0</v>
      </c>
      <c r="O1759" s="13">
        <v>0</v>
      </c>
      <c r="P1759" s="22">
        <v>0</v>
      </c>
      <c r="Q1759" s="22">
        <v>0</v>
      </c>
      <c r="R1759" s="14">
        <v>0</v>
      </c>
      <c r="S1759" s="22">
        <v>116</v>
      </c>
      <c r="T1759" s="22">
        <v>0.84503022162525188</v>
      </c>
      <c r="U1759" s="22">
        <v>150</v>
      </c>
      <c r="V1759" s="22"/>
      <c r="W1759" s="22">
        <v>29</v>
      </c>
      <c r="X1759" s="22">
        <v>20</v>
      </c>
      <c r="Y1759" s="14">
        <v>150</v>
      </c>
      <c r="Z1759" s="10">
        <v>29</v>
      </c>
      <c r="AA1759" s="22">
        <v>20</v>
      </c>
      <c r="AB1759" s="22">
        <v>53.23</v>
      </c>
      <c r="AC1759" s="22">
        <v>3.50846419317953E-2</v>
      </c>
      <c r="AD1759" s="42">
        <v>2.1199999999999999E-3</v>
      </c>
      <c r="AE1759" s="22">
        <v>1813</v>
      </c>
      <c r="AF1759" s="22">
        <v>3.7716818774498999E-3</v>
      </c>
      <c r="AG1759" s="22">
        <v>4.1907576416109999E-4</v>
      </c>
      <c r="AH1759" s="22">
        <v>1</v>
      </c>
      <c r="AI1759" s="22">
        <v>0</v>
      </c>
      <c r="AJ1759" s="22">
        <v>0</v>
      </c>
      <c r="AK1759" s="22">
        <v>0</v>
      </c>
      <c r="AL1759" s="45">
        <v>0</v>
      </c>
      <c r="AM1759" s="45">
        <v>0</v>
      </c>
      <c r="AN1759" s="45">
        <v>0</v>
      </c>
      <c r="AO1759" s="45">
        <v>0</v>
      </c>
      <c r="AP1759" s="45">
        <v>0</v>
      </c>
      <c r="AQ1759" s="45">
        <v>0</v>
      </c>
      <c r="AR1759" s="45">
        <v>0</v>
      </c>
      <c r="AS1759" s="45" t="s">
        <v>4445</v>
      </c>
      <c r="AT1759" s="45" t="s">
        <v>4445</v>
      </c>
      <c r="AU1759" s="45">
        <v>3.7716818774499003E-3</v>
      </c>
      <c r="AV1759" s="10">
        <v>12.85426460711887</v>
      </c>
      <c r="AW1759" s="10">
        <v>12.85426460711887</v>
      </c>
      <c r="AX1759" s="17">
        <v>0</v>
      </c>
    </row>
    <row r="1760" spans="1:50" x14ac:dyDescent="0.25">
      <c r="A1760" s="22" t="s">
        <v>1672</v>
      </c>
      <c r="B1760" s="22" t="s">
        <v>3957</v>
      </c>
      <c r="C1760" s="22" t="s">
        <v>1685</v>
      </c>
      <c r="D1760" s="22">
        <v>3649</v>
      </c>
      <c r="E1760" s="22" t="s">
        <v>1977</v>
      </c>
      <c r="F1760" s="43">
        <v>1.3535999999999999E-2</v>
      </c>
      <c r="G1760" s="43">
        <v>38.008069697289997</v>
      </c>
      <c r="H1760" s="43">
        <v>1.8488636363636366</v>
      </c>
      <c r="I1760" s="9">
        <v>0</v>
      </c>
      <c r="J1760" s="9">
        <v>1.8488636363636366</v>
      </c>
      <c r="K1760" s="11">
        <v>0</v>
      </c>
      <c r="L1760" s="41">
        <v>448</v>
      </c>
      <c r="M1760" s="44">
        <v>0</v>
      </c>
      <c r="N1760" s="13">
        <v>0</v>
      </c>
      <c r="O1760" s="13">
        <v>0</v>
      </c>
      <c r="P1760" s="22">
        <v>0</v>
      </c>
      <c r="Q1760" s="22">
        <v>0</v>
      </c>
      <c r="R1760" s="14">
        <v>0</v>
      </c>
      <c r="S1760" s="22">
        <v>52</v>
      </c>
      <c r="T1760" s="22">
        <v>1</v>
      </c>
      <c r="U1760" s="22">
        <v>826</v>
      </c>
      <c r="V1760" s="22"/>
      <c r="W1760" s="22">
        <v>151</v>
      </c>
      <c r="X1760" s="22">
        <v>100</v>
      </c>
      <c r="Y1760" s="14">
        <v>826</v>
      </c>
      <c r="Z1760" s="10">
        <v>151</v>
      </c>
      <c r="AA1760" s="22">
        <v>100</v>
      </c>
      <c r="AB1760" s="22">
        <v>281.20999999999998</v>
      </c>
      <c r="AC1760" s="22">
        <v>3.5613489734694748E-4</v>
      </c>
      <c r="AD1760" s="42">
        <v>1.1E-4</v>
      </c>
      <c r="AE1760" s="22">
        <v>1814</v>
      </c>
      <c r="AF1760" s="22">
        <v>1.7119349204590548E-2</v>
      </c>
      <c r="AG1760" s="22">
        <v>4.1754510255098898E-4</v>
      </c>
      <c r="AH1760" s="22">
        <v>0</v>
      </c>
      <c r="AI1760" s="22">
        <v>0</v>
      </c>
      <c r="AJ1760" s="22">
        <v>0</v>
      </c>
      <c r="AK1760" s="22">
        <v>0</v>
      </c>
      <c r="AL1760" s="45">
        <v>0</v>
      </c>
      <c r="AM1760" s="45">
        <v>0</v>
      </c>
      <c r="AN1760" s="45">
        <v>0</v>
      </c>
      <c r="AO1760" s="45">
        <v>0</v>
      </c>
      <c r="AP1760" s="45">
        <v>0</v>
      </c>
      <c r="AQ1760" s="45">
        <v>0</v>
      </c>
      <c r="AR1760" s="45">
        <v>0</v>
      </c>
      <c r="AS1760" s="45" t="s">
        <v>4445</v>
      </c>
      <c r="AT1760" s="45" t="s">
        <v>4445</v>
      </c>
      <c r="AU1760" s="45">
        <v>1.7119349204590548E-2</v>
      </c>
      <c r="AV1760" s="10">
        <v>81.671788567916394</v>
      </c>
      <c r="AW1760" s="10">
        <v>81.671788567916394</v>
      </c>
      <c r="AX1760" s="17">
        <v>0</v>
      </c>
    </row>
    <row r="1761" spans="1:50" x14ac:dyDescent="0.25">
      <c r="A1761" s="22" t="s">
        <v>539</v>
      </c>
      <c r="B1761" s="22" t="s">
        <v>3949</v>
      </c>
      <c r="C1761" s="22" t="s">
        <v>820</v>
      </c>
      <c r="D1761" s="22">
        <v>8802</v>
      </c>
      <c r="E1761" s="22" t="s">
        <v>918</v>
      </c>
      <c r="F1761" s="43">
        <v>2.1321E-2</v>
      </c>
      <c r="G1761" s="43">
        <v>73.623567130210006</v>
      </c>
      <c r="H1761" s="43">
        <v>2.8250000000000002</v>
      </c>
      <c r="I1761" s="9">
        <v>0</v>
      </c>
      <c r="J1761" s="9">
        <v>2.8250000000000002</v>
      </c>
      <c r="K1761" s="11">
        <v>0</v>
      </c>
      <c r="L1761" s="41">
        <v>79</v>
      </c>
      <c r="M1761" s="44">
        <v>0</v>
      </c>
      <c r="N1761" s="13">
        <v>0</v>
      </c>
      <c r="O1761" s="13">
        <v>0</v>
      </c>
      <c r="P1761" s="22">
        <v>0</v>
      </c>
      <c r="Q1761" s="22">
        <v>0</v>
      </c>
      <c r="R1761" s="14">
        <v>0</v>
      </c>
      <c r="S1761" s="22">
        <v>73</v>
      </c>
      <c r="T1761" s="22">
        <v>1</v>
      </c>
      <c r="U1761" s="22">
        <v>156</v>
      </c>
      <c r="V1761" s="22"/>
      <c r="W1761" s="22">
        <v>30</v>
      </c>
      <c r="X1761" s="22">
        <v>21</v>
      </c>
      <c r="Y1761" s="14">
        <v>156</v>
      </c>
      <c r="Z1761" s="10">
        <v>30</v>
      </c>
      <c r="AA1761" s="22">
        <v>21</v>
      </c>
      <c r="AB1761" s="22">
        <v>55.14</v>
      </c>
      <c r="AC1761" s="22">
        <v>2.8959477014054292E-4</v>
      </c>
      <c r="AD1761" s="42">
        <v>2.0000000000000002E-5</v>
      </c>
      <c r="AE1761" s="22">
        <v>1815</v>
      </c>
      <c r="AF1761" s="22">
        <v>5.8216092479270454E-3</v>
      </c>
      <c r="AG1761" s="22">
        <v>4.1582923199478893E-4</v>
      </c>
      <c r="AH1761" s="22">
        <v>0</v>
      </c>
      <c r="AI1761" s="22">
        <v>0</v>
      </c>
      <c r="AJ1761" s="22">
        <v>0</v>
      </c>
      <c r="AK1761" s="22">
        <v>0</v>
      </c>
      <c r="AL1761" s="45">
        <v>0</v>
      </c>
      <c r="AM1761" s="45">
        <v>0</v>
      </c>
      <c r="AN1761" s="45">
        <v>0</v>
      </c>
      <c r="AO1761" s="45">
        <v>0</v>
      </c>
      <c r="AP1761" s="45">
        <v>0</v>
      </c>
      <c r="AQ1761" s="45">
        <v>0</v>
      </c>
      <c r="AR1761" s="45">
        <v>0</v>
      </c>
      <c r="AS1761" s="45" t="s">
        <v>4445</v>
      </c>
      <c r="AT1761" s="45" t="s">
        <v>4445</v>
      </c>
      <c r="AU1761" s="45">
        <v>5.8216092479270445E-3</v>
      </c>
      <c r="AV1761" s="10">
        <v>10.619469026548671</v>
      </c>
      <c r="AW1761" s="10">
        <v>10.619469026548671</v>
      </c>
      <c r="AX1761" s="17">
        <v>0</v>
      </c>
    </row>
    <row r="1762" spans="1:50" x14ac:dyDescent="0.25">
      <c r="A1762" s="22" t="s">
        <v>539</v>
      </c>
      <c r="B1762" s="22" t="s">
        <v>3949</v>
      </c>
      <c r="C1762" s="22" t="s">
        <v>654</v>
      </c>
      <c r="D1762" s="22">
        <v>1120</v>
      </c>
      <c r="E1762" s="22" t="s">
        <v>655</v>
      </c>
      <c r="F1762" s="43">
        <v>0.18034500000000001</v>
      </c>
      <c r="G1762" s="43">
        <v>435.13977013494002</v>
      </c>
      <c r="H1762" s="43">
        <v>28.694886363636364</v>
      </c>
      <c r="I1762" s="9">
        <v>7.4301136363636369</v>
      </c>
      <c r="J1762" s="9">
        <v>21.264962121212122</v>
      </c>
      <c r="K1762" s="11">
        <v>20.435227272727275</v>
      </c>
      <c r="L1762" s="41">
        <v>3415</v>
      </c>
      <c r="M1762" s="44">
        <v>4914</v>
      </c>
      <c r="N1762" s="13">
        <v>1421</v>
      </c>
      <c r="O1762" s="13">
        <v>1326</v>
      </c>
      <c r="P1762" s="22">
        <v>659</v>
      </c>
      <c r="Q1762" s="22">
        <v>612</v>
      </c>
      <c r="R1762" s="14">
        <v>0</v>
      </c>
      <c r="S1762" s="22">
        <v>2207</v>
      </c>
      <c r="T1762" s="22">
        <v>0.28784428647803095</v>
      </c>
      <c r="U1762" s="22">
        <v>6703</v>
      </c>
      <c r="V1762" s="22"/>
      <c r="W1762" s="22">
        <v>1744</v>
      </c>
      <c r="X1762" s="22">
        <v>1539</v>
      </c>
      <c r="Y1762" s="14">
        <v>1789</v>
      </c>
      <c r="Z1762" s="10">
        <v>1085</v>
      </c>
      <c r="AA1762" s="22">
        <v>927</v>
      </c>
      <c r="AB1762" s="22">
        <v>1647.46</v>
      </c>
      <c r="AC1762" s="22">
        <v>4.1445303871919984E-4</v>
      </c>
      <c r="AD1762" s="42">
        <v>9.3999999999999997E-4</v>
      </c>
      <c r="AE1762" s="22">
        <v>1816</v>
      </c>
      <c r="AF1762" s="22">
        <v>2.4938571540000839E-2</v>
      </c>
      <c r="AG1762" s="22">
        <v>4.15642859000014E-4</v>
      </c>
      <c r="AH1762" s="22">
        <v>0</v>
      </c>
      <c r="AI1762" s="22">
        <v>1</v>
      </c>
      <c r="AJ1762" s="22">
        <v>0</v>
      </c>
      <c r="AK1762" s="22">
        <v>0</v>
      </c>
      <c r="AL1762" s="45">
        <v>0</v>
      </c>
      <c r="AM1762" s="45">
        <v>0</v>
      </c>
      <c r="AN1762" s="45">
        <v>0</v>
      </c>
      <c r="AO1762" s="45">
        <v>0</v>
      </c>
      <c r="AP1762" s="45">
        <v>0</v>
      </c>
      <c r="AQ1762" s="45">
        <v>0</v>
      </c>
      <c r="AR1762" s="45">
        <v>0</v>
      </c>
      <c r="AS1762" s="45" t="s">
        <v>4445</v>
      </c>
      <c r="AT1762" s="45" t="s">
        <v>4445</v>
      </c>
      <c r="AU1762" s="45">
        <v>1.8481264307333253E-2</v>
      </c>
      <c r="AV1762" s="10">
        <v>51.0228983158026</v>
      </c>
      <c r="AW1762" s="10">
        <v>60.777379561610203</v>
      </c>
      <c r="AX1762" s="17">
        <v>0.25893511276557829</v>
      </c>
    </row>
    <row r="1763" spans="1:50" x14ac:dyDescent="0.25">
      <c r="A1763" s="22" t="s">
        <v>964</v>
      </c>
      <c r="B1763" s="22" t="s">
        <v>3952</v>
      </c>
      <c r="C1763" s="22" t="s">
        <v>1058</v>
      </c>
      <c r="D1763" s="22">
        <v>7770</v>
      </c>
      <c r="E1763" s="22" t="s">
        <v>1219</v>
      </c>
      <c r="F1763" s="43">
        <v>1.8419999999999999E-2</v>
      </c>
      <c r="G1763" s="43">
        <v>82.925599879900005</v>
      </c>
      <c r="H1763" s="43">
        <v>3.9041666666666668</v>
      </c>
      <c r="I1763" s="9">
        <v>0.53996212121212128</v>
      </c>
      <c r="J1763" s="9">
        <v>3.3640151515151517</v>
      </c>
      <c r="K1763" s="11">
        <v>3.903977272727273</v>
      </c>
      <c r="L1763" s="41">
        <v>1961</v>
      </c>
      <c r="M1763" s="44">
        <v>536</v>
      </c>
      <c r="N1763" s="13">
        <v>531</v>
      </c>
      <c r="O1763" s="13">
        <v>220</v>
      </c>
      <c r="P1763" s="22">
        <v>153</v>
      </c>
      <c r="Q1763" s="22">
        <v>0</v>
      </c>
      <c r="R1763" s="14">
        <v>0</v>
      </c>
      <c r="S1763" s="22">
        <v>323</v>
      </c>
      <c r="T1763" s="22">
        <v>4.8510720869310298E-5</v>
      </c>
      <c r="U1763" s="22">
        <v>536</v>
      </c>
      <c r="V1763" s="22"/>
      <c r="W1763" s="22">
        <v>531</v>
      </c>
      <c r="X1763" s="22">
        <v>220</v>
      </c>
      <c r="Y1763" s="14">
        <v>0</v>
      </c>
      <c r="Z1763" s="10">
        <v>378</v>
      </c>
      <c r="AA1763" s="22">
        <v>220</v>
      </c>
      <c r="AB1763" s="22">
        <v>517.86</v>
      </c>
      <c r="AC1763" s="22">
        <v>2.2212682243694866E-4</v>
      </c>
      <c r="AD1763" s="42">
        <v>1.7000000000000001E-4</v>
      </c>
      <c r="AE1763" s="22">
        <v>1817</v>
      </c>
      <c r="AF1763" s="22">
        <v>3.2926033522521761E-3</v>
      </c>
      <c r="AG1763" s="22">
        <v>4.1157541903152201E-4</v>
      </c>
      <c r="AH1763" s="22">
        <v>0</v>
      </c>
      <c r="AI1763" s="22">
        <v>0</v>
      </c>
      <c r="AJ1763" s="22">
        <v>0</v>
      </c>
      <c r="AK1763" s="22">
        <v>0</v>
      </c>
      <c r="AL1763" s="45">
        <v>0</v>
      </c>
      <c r="AM1763" s="45">
        <v>0</v>
      </c>
      <c r="AN1763" s="45">
        <v>0</v>
      </c>
      <c r="AO1763" s="45">
        <v>0</v>
      </c>
      <c r="AP1763" s="45">
        <v>0</v>
      </c>
      <c r="AQ1763" s="45">
        <v>0</v>
      </c>
      <c r="AR1763" s="45">
        <v>0</v>
      </c>
      <c r="AS1763" s="45" t="s">
        <v>4445</v>
      </c>
      <c r="AT1763" s="45" t="s">
        <v>4445</v>
      </c>
      <c r="AU1763" s="45">
        <v>2.8370631969876371E-3</v>
      </c>
      <c r="AV1763" s="10">
        <v>112.36572458056524</v>
      </c>
      <c r="AW1763" s="10">
        <v>136.008537886873</v>
      </c>
      <c r="AX1763" s="17">
        <v>0.13830406519840885</v>
      </c>
    </row>
    <row r="1764" spans="1:50" x14ac:dyDescent="0.25">
      <c r="A1764" s="22" t="s">
        <v>2906</v>
      </c>
      <c r="B1764" s="22" t="s">
        <v>3954</v>
      </c>
      <c r="C1764" s="22" t="s">
        <v>2589</v>
      </c>
      <c r="D1764" s="22">
        <v>1341</v>
      </c>
      <c r="E1764" s="22" t="s">
        <v>3482</v>
      </c>
      <c r="F1764" s="43">
        <v>2.3497000000000001E-2</v>
      </c>
      <c r="G1764" s="43">
        <v>81.299036041299999</v>
      </c>
      <c r="H1764" s="43">
        <v>6.363825757575758</v>
      </c>
      <c r="I1764" s="9">
        <v>4.052083333333333</v>
      </c>
      <c r="J1764" s="9">
        <v>2.3117424242424245</v>
      </c>
      <c r="K1764" s="11">
        <v>6.0450757575757583</v>
      </c>
      <c r="L1764" s="41">
        <v>382</v>
      </c>
      <c r="M1764" s="44">
        <v>450</v>
      </c>
      <c r="N1764" s="13">
        <v>129</v>
      </c>
      <c r="O1764" s="13">
        <v>53</v>
      </c>
      <c r="P1764" s="22">
        <v>54</v>
      </c>
      <c r="Q1764" s="22">
        <v>29</v>
      </c>
      <c r="R1764" s="14">
        <v>0</v>
      </c>
      <c r="S1764" s="22">
        <v>182</v>
      </c>
      <c r="T1764" s="22">
        <v>5.0087795006100944E-2</v>
      </c>
      <c r="U1764" s="22">
        <v>485</v>
      </c>
      <c r="V1764" s="22"/>
      <c r="W1764" s="22">
        <v>135</v>
      </c>
      <c r="X1764" s="22">
        <v>57</v>
      </c>
      <c r="Y1764" s="14">
        <v>35</v>
      </c>
      <c r="Z1764" s="10">
        <v>81</v>
      </c>
      <c r="AA1764" s="22">
        <v>28</v>
      </c>
      <c r="AB1764" s="22">
        <v>114.12</v>
      </c>
      <c r="AC1764" s="22">
        <v>2.8901941700838247E-4</v>
      </c>
      <c r="AD1764" s="42">
        <v>5.0000000000000002E-5</v>
      </c>
      <c r="AE1764" s="22">
        <v>1818</v>
      </c>
      <c r="AF1764" s="22">
        <v>8.9784310296416332E-3</v>
      </c>
      <c r="AG1764" s="22">
        <v>4.0811050134734699E-4</v>
      </c>
      <c r="AH1764" s="22">
        <v>0</v>
      </c>
      <c r="AI1764" s="22">
        <v>0</v>
      </c>
      <c r="AJ1764" s="22">
        <v>1</v>
      </c>
      <c r="AK1764" s="22">
        <v>0</v>
      </c>
      <c r="AL1764" s="45">
        <v>0</v>
      </c>
      <c r="AM1764" s="45">
        <v>0</v>
      </c>
      <c r="AN1764" s="45">
        <v>0</v>
      </c>
      <c r="AO1764" s="45">
        <v>0</v>
      </c>
      <c r="AP1764" s="45">
        <v>0</v>
      </c>
      <c r="AQ1764" s="45">
        <v>0</v>
      </c>
      <c r="AR1764" s="45">
        <v>0</v>
      </c>
      <c r="AS1764" s="45" t="s">
        <v>4445</v>
      </c>
      <c r="AT1764" s="45" t="s">
        <v>4445</v>
      </c>
      <c r="AU1764" s="45">
        <v>3.261531774286652E-3</v>
      </c>
      <c r="AV1764" s="10">
        <v>35.038505652957561</v>
      </c>
      <c r="AW1764" s="10">
        <v>21.213654355525133</v>
      </c>
      <c r="AX1764" s="17">
        <v>0.63673700187494409</v>
      </c>
    </row>
    <row r="1765" spans="1:50" x14ac:dyDescent="0.25">
      <c r="A1765" s="22" t="s">
        <v>8</v>
      </c>
      <c r="B1765" s="22" t="s">
        <v>3946</v>
      </c>
      <c r="C1765" s="22" t="s">
        <v>32</v>
      </c>
      <c r="D1765" s="22">
        <v>5922</v>
      </c>
      <c r="E1765" s="22" t="s">
        <v>395</v>
      </c>
      <c r="F1765" s="43">
        <v>7.5632000000000005E-2</v>
      </c>
      <c r="G1765" s="43">
        <v>197.82544664266001</v>
      </c>
      <c r="H1765" s="43">
        <v>9.0320075757575768</v>
      </c>
      <c r="I1765" s="9">
        <v>0.62348484848484853</v>
      </c>
      <c r="J1765" s="9">
        <v>8.4085227272727288</v>
      </c>
      <c r="K1765" s="11">
        <v>5.7405303030303036</v>
      </c>
      <c r="L1765" s="41">
        <v>4750</v>
      </c>
      <c r="M1765" s="44">
        <v>1735</v>
      </c>
      <c r="N1765" s="13">
        <v>1595</v>
      </c>
      <c r="O1765" s="13">
        <v>1326</v>
      </c>
      <c r="P1765" s="22">
        <v>731</v>
      </c>
      <c r="Q1765" s="22">
        <v>730</v>
      </c>
      <c r="R1765" s="14">
        <v>0</v>
      </c>
      <c r="S1765" s="22">
        <v>626</v>
      </c>
      <c r="T1765" s="22">
        <v>0.36442366164104922</v>
      </c>
      <c r="U1765" s="22">
        <v>4883</v>
      </c>
      <c r="V1765" s="22"/>
      <c r="W1765" s="22">
        <v>2163</v>
      </c>
      <c r="X1765" s="22">
        <v>1701</v>
      </c>
      <c r="Y1765" s="14">
        <v>3148</v>
      </c>
      <c r="Z1765" s="10">
        <v>1432</v>
      </c>
      <c r="AA1765" s="22">
        <v>971</v>
      </c>
      <c r="AB1765" s="22">
        <v>2245.16</v>
      </c>
      <c r="AC1765" s="22">
        <v>3.8231684186017332E-4</v>
      </c>
      <c r="AD1765" s="42">
        <v>1.14E-3</v>
      </c>
      <c r="AE1765" s="22">
        <v>1819</v>
      </c>
      <c r="AF1765" s="22">
        <v>2.3642203714313532E-2</v>
      </c>
      <c r="AG1765" s="22">
        <v>4.0762420197092299E-4</v>
      </c>
      <c r="AH1765" s="22">
        <v>0</v>
      </c>
      <c r="AI1765" s="22">
        <v>1</v>
      </c>
      <c r="AJ1765" s="22">
        <v>1</v>
      </c>
      <c r="AK1765" s="22">
        <v>0</v>
      </c>
      <c r="AL1765" s="45">
        <v>0</v>
      </c>
      <c r="AM1765" s="45">
        <v>0</v>
      </c>
      <c r="AN1765" s="45">
        <v>0</v>
      </c>
      <c r="AO1765" s="45">
        <v>0</v>
      </c>
      <c r="AP1765" s="45">
        <v>0</v>
      </c>
      <c r="AQ1765" s="45">
        <v>0</v>
      </c>
      <c r="AR1765" s="45">
        <v>0</v>
      </c>
      <c r="AS1765" s="45" t="s">
        <v>4445</v>
      </c>
      <c r="AT1765" s="45" t="s">
        <v>4445</v>
      </c>
      <c r="AU1765" s="45">
        <v>2.2010168347090062E-2</v>
      </c>
      <c r="AV1765" s="10">
        <v>170.30339887830254</v>
      </c>
      <c r="AW1765" s="10">
        <v>239.48164146868248</v>
      </c>
      <c r="AX1765" s="17">
        <v>6.903059405732978E-2</v>
      </c>
    </row>
    <row r="1766" spans="1:50" x14ac:dyDescent="0.25">
      <c r="A1766" s="22" t="s">
        <v>2195</v>
      </c>
      <c r="B1766" s="22" t="s">
        <v>3963</v>
      </c>
      <c r="C1766" s="22" t="s">
        <v>2438</v>
      </c>
      <c r="D1766" s="22">
        <v>6997</v>
      </c>
      <c r="E1766" s="22" t="s">
        <v>2621</v>
      </c>
      <c r="F1766" s="43">
        <v>3.8948000000000003E-2</v>
      </c>
      <c r="G1766" s="43">
        <v>90.148911527460001</v>
      </c>
      <c r="H1766" s="43">
        <v>3.7446969696969701</v>
      </c>
      <c r="I1766" s="9">
        <v>0</v>
      </c>
      <c r="J1766" s="9">
        <v>3.7446969696969701</v>
      </c>
      <c r="K1766" s="11">
        <v>0</v>
      </c>
      <c r="L1766" s="41">
        <v>2622</v>
      </c>
      <c r="M1766" s="44">
        <v>0</v>
      </c>
      <c r="N1766" s="13">
        <v>0</v>
      </c>
      <c r="O1766" s="13">
        <v>0</v>
      </c>
      <c r="P1766" s="22">
        <v>0</v>
      </c>
      <c r="Q1766" s="22">
        <v>0</v>
      </c>
      <c r="R1766" s="14">
        <v>0</v>
      </c>
      <c r="S1766" s="22">
        <v>95</v>
      </c>
      <c r="T1766" s="22">
        <v>1</v>
      </c>
      <c r="U1766" s="22">
        <v>4774</v>
      </c>
      <c r="V1766" s="22"/>
      <c r="W1766" s="22">
        <v>863</v>
      </c>
      <c r="X1766" s="22">
        <v>569</v>
      </c>
      <c r="Y1766" s="14">
        <v>4774</v>
      </c>
      <c r="Z1766" s="10">
        <v>863</v>
      </c>
      <c r="AA1766" s="22">
        <v>569</v>
      </c>
      <c r="AB1766" s="22">
        <v>1611.97</v>
      </c>
      <c r="AC1766" s="22">
        <v>4.3204071286136566E-4</v>
      </c>
      <c r="AD1766" s="42">
        <v>7.7999999999999999E-4</v>
      </c>
      <c r="AE1766" s="22">
        <v>1820</v>
      </c>
      <c r="AF1766" s="22">
        <v>3.173913059677682E-2</v>
      </c>
      <c r="AG1766" s="22">
        <v>4.0691193072790792E-4</v>
      </c>
      <c r="AH1766" s="22">
        <v>0</v>
      </c>
      <c r="AI1766" s="22">
        <v>0</v>
      </c>
      <c r="AJ1766" s="22">
        <v>0</v>
      </c>
      <c r="AK1766" s="22">
        <v>0</v>
      </c>
      <c r="AL1766" s="45">
        <v>0</v>
      </c>
      <c r="AM1766" s="45">
        <v>0</v>
      </c>
      <c r="AN1766" s="45">
        <v>0</v>
      </c>
      <c r="AO1766" s="45">
        <v>0</v>
      </c>
      <c r="AP1766" s="45">
        <v>0</v>
      </c>
      <c r="AQ1766" s="45">
        <v>0</v>
      </c>
      <c r="AR1766" s="45">
        <v>0</v>
      </c>
      <c r="AS1766" s="45" t="s">
        <v>4445</v>
      </c>
      <c r="AT1766" s="45" t="s">
        <v>4445</v>
      </c>
      <c r="AU1766" s="45">
        <v>3.173913059677682E-2</v>
      </c>
      <c r="AV1766" s="10">
        <v>230.45923528221726</v>
      </c>
      <c r="AW1766" s="10">
        <v>230.45923528221726</v>
      </c>
      <c r="AX1766" s="17">
        <v>0</v>
      </c>
    </row>
    <row r="1767" spans="1:50" x14ac:dyDescent="0.25">
      <c r="A1767" s="22" t="s">
        <v>2906</v>
      </c>
      <c r="B1767" s="22" t="s">
        <v>3954</v>
      </c>
      <c r="C1767" s="22" t="s">
        <v>2589</v>
      </c>
      <c r="D1767" s="22">
        <v>9083</v>
      </c>
      <c r="E1767" s="22" t="s">
        <v>3136</v>
      </c>
      <c r="F1767" s="43">
        <v>0.113928</v>
      </c>
      <c r="G1767" s="43">
        <v>163.13702409519999</v>
      </c>
      <c r="H1767" s="43">
        <v>6.6532196969696979</v>
      </c>
      <c r="I1767" s="9">
        <v>2.3712121212121215</v>
      </c>
      <c r="J1767" s="9">
        <v>4.282007575757576</v>
      </c>
      <c r="K1767" s="11">
        <v>3.1170454545454551</v>
      </c>
      <c r="L1767" s="41">
        <v>1281</v>
      </c>
      <c r="M1767" s="44">
        <v>744</v>
      </c>
      <c r="N1767" s="13">
        <v>118</v>
      </c>
      <c r="O1767" s="13">
        <v>18</v>
      </c>
      <c r="P1767" s="22">
        <v>52</v>
      </c>
      <c r="Q1767" s="22">
        <v>4</v>
      </c>
      <c r="R1767" s="14">
        <v>0</v>
      </c>
      <c r="S1767" s="22">
        <v>199</v>
      </c>
      <c r="T1767" s="22">
        <v>0.53149819237666884</v>
      </c>
      <c r="U1767" s="22">
        <v>1987</v>
      </c>
      <c r="V1767" s="22"/>
      <c r="W1767" s="22">
        <v>343</v>
      </c>
      <c r="X1767" s="22">
        <v>167</v>
      </c>
      <c r="Y1767" s="14">
        <v>1243</v>
      </c>
      <c r="Z1767" s="10">
        <v>291</v>
      </c>
      <c r="AA1767" s="22">
        <v>163</v>
      </c>
      <c r="AB1767" s="22">
        <v>510.54</v>
      </c>
      <c r="AC1767" s="22">
        <v>6.9835771880647E-4</v>
      </c>
      <c r="AD1767" s="42">
        <v>4.2000000000000002E-4</v>
      </c>
      <c r="AE1767" s="22">
        <v>1821</v>
      </c>
      <c r="AF1767" s="22">
        <v>2.5971254698761985E-2</v>
      </c>
      <c r="AG1767" s="22">
        <v>4.0580085466815601E-4</v>
      </c>
      <c r="AH1767" s="22">
        <v>0</v>
      </c>
      <c r="AI1767" s="22">
        <v>0</v>
      </c>
      <c r="AJ1767" s="22">
        <v>1</v>
      </c>
      <c r="AK1767" s="22">
        <v>0</v>
      </c>
      <c r="AL1767" s="45">
        <v>0</v>
      </c>
      <c r="AM1767" s="45">
        <v>0</v>
      </c>
      <c r="AN1767" s="45">
        <v>0</v>
      </c>
      <c r="AO1767" s="45">
        <v>0</v>
      </c>
      <c r="AP1767" s="45">
        <v>0</v>
      </c>
      <c r="AQ1767" s="45">
        <v>0</v>
      </c>
      <c r="AR1767" s="45">
        <v>0</v>
      </c>
      <c r="AS1767" s="45" t="s">
        <v>4445</v>
      </c>
      <c r="AT1767" s="45" t="s">
        <v>4445</v>
      </c>
      <c r="AU1767" s="45">
        <v>1.67150814849358E-2</v>
      </c>
      <c r="AV1767" s="10">
        <v>67.958777477995483</v>
      </c>
      <c r="AW1767" s="10">
        <v>51.553986734606731</v>
      </c>
      <c r="AX1767" s="17">
        <v>0.35640069458282331</v>
      </c>
    </row>
    <row r="1768" spans="1:50" x14ac:dyDescent="0.25">
      <c r="A1768" s="22" t="s">
        <v>2195</v>
      </c>
      <c r="B1768" s="22" t="s">
        <v>3962</v>
      </c>
      <c r="C1768" s="22" t="s">
        <v>2700</v>
      </c>
      <c r="D1768" s="22">
        <v>3024</v>
      </c>
      <c r="E1768" s="22" t="s">
        <v>2899</v>
      </c>
      <c r="F1768" s="43">
        <v>7.4609999999999998E-3</v>
      </c>
      <c r="G1768" s="43">
        <v>36.16698196574</v>
      </c>
      <c r="H1768" s="43">
        <v>2.2217803030303034</v>
      </c>
      <c r="I1768" s="9">
        <v>0</v>
      </c>
      <c r="J1768" s="9">
        <v>2.2217803030303034</v>
      </c>
      <c r="K1768" s="11">
        <v>0</v>
      </c>
      <c r="L1768" s="41">
        <v>2</v>
      </c>
      <c r="M1768" s="44">
        <v>0</v>
      </c>
      <c r="N1768" s="13">
        <v>0</v>
      </c>
      <c r="O1768" s="13">
        <v>0</v>
      </c>
      <c r="P1768" s="22">
        <v>0</v>
      </c>
      <c r="Q1768" s="22">
        <v>0</v>
      </c>
      <c r="R1768" s="14">
        <v>0</v>
      </c>
      <c r="S1768" s="22">
        <v>35</v>
      </c>
      <c r="T1768" s="22">
        <v>1</v>
      </c>
      <c r="U1768" s="22">
        <v>16</v>
      </c>
      <c r="V1768" s="22"/>
      <c r="W1768" s="22">
        <v>5</v>
      </c>
      <c r="X1768" s="22">
        <v>4</v>
      </c>
      <c r="Y1768" s="14">
        <v>16</v>
      </c>
      <c r="Z1768" s="10">
        <v>5</v>
      </c>
      <c r="AA1768" s="22">
        <v>4</v>
      </c>
      <c r="AB1768" s="22">
        <v>8.2899999999999991</v>
      </c>
      <c r="AC1768" s="22">
        <v>2.0629313242303719E-4</v>
      </c>
      <c r="AD1768" s="42">
        <v>0</v>
      </c>
      <c r="AE1768" s="22">
        <v>1822</v>
      </c>
      <c r="AF1768" s="22">
        <v>4.0553189147099402E-4</v>
      </c>
      <c r="AG1768" s="22">
        <v>4.0553189147099402E-4</v>
      </c>
      <c r="AH1768" s="22">
        <v>0</v>
      </c>
      <c r="AI1768" s="22">
        <v>0</v>
      </c>
      <c r="AJ1768" s="22">
        <v>0</v>
      </c>
      <c r="AK1768" s="22">
        <v>0</v>
      </c>
      <c r="AL1768" s="45">
        <v>0</v>
      </c>
      <c r="AM1768" s="45">
        <v>0</v>
      </c>
      <c r="AN1768" s="45">
        <v>0</v>
      </c>
      <c r="AO1768" s="45">
        <v>0</v>
      </c>
      <c r="AP1768" s="45">
        <v>0</v>
      </c>
      <c r="AQ1768" s="45">
        <v>0</v>
      </c>
      <c r="AR1768" s="45">
        <v>0</v>
      </c>
      <c r="AS1768" s="45" t="s">
        <v>4445</v>
      </c>
      <c r="AT1768" s="45" t="s">
        <v>4445</v>
      </c>
      <c r="AU1768" s="45">
        <v>4.0553189147099402E-4</v>
      </c>
      <c r="AV1768" s="10">
        <v>2.2504475321796944</v>
      </c>
      <c r="AW1768" s="10">
        <v>2.2504475321796944</v>
      </c>
      <c r="AX1768" s="17">
        <v>0</v>
      </c>
    </row>
    <row r="1769" spans="1:50" x14ac:dyDescent="0.25">
      <c r="A1769" s="22" t="s">
        <v>1672</v>
      </c>
      <c r="B1769" s="22" t="s">
        <v>3947</v>
      </c>
      <c r="C1769" s="22" t="s">
        <v>1921</v>
      </c>
      <c r="D1769" s="22">
        <v>6045</v>
      </c>
      <c r="E1769" s="22" t="s">
        <v>2071</v>
      </c>
      <c r="F1769" s="43">
        <v>6.4213000000000006E-2</v>
      </c>
      <c r="G1769" s="43">
        <v>118.57435270617999</v>
      </c>
      <c r="H1769" s="43">
        <v>4.6721590909090915</v>
      </c>
      <c r="I1769" s="9">
        <v>0</v>
      </c>
      <c r="J1769" s="9">
        <v>4.6721590909090915</v>
      </c>
      <c r="K1769" s="11">
        <v>0</v>
      </c>
      <c r="L1769" s="41">
        <v>60</v>
      </c>
      <c r="M1769" s="44">
        <v>0</v>
      </c>
      <c r="N1769" s="13">
        <v>0</v>
      </c>
      <c r="O1769" s="13">
        <v>0</v>
      </c>
      <c r="P1769" s="22">
        <v>0</v>
      </c>
      <c r="Q1769" s="22">
        <v>0</v>
      </c>
      <c r="R1769" s="14">
        <v>0</v>
      </c>
      <c r="S1769" s="22">
        <v>97</v>
      </c>
      <c r="T1769" s="22">
        <v>1</v>
      </c>
      <c r="U1769" s="22">
        <v>121</v>
      </c>
      <c r="V1769" s="22"/>
      <c r="W1769" s="22">
        <v>24</v>
      </c>
      <c r="X1769" s="22">
        <v>17</v>
      </c>
      <c r="Y1769" s="14">
        <v>121</v>
      </c>
      <c r="Z1769" s="10">
        <v>24</v>
      </c>
      <c r="AA1769" s="22">
        <v>17</v>
      </c>
      <c r="AB1769" s="22">
        <v>43.77</v>
      </c>
      <c r="AC1769" s="22">
        <v>5.4154206651345501E-4</v>
      </c>
      <c r="AD1769" s="42">
        <v>3.0000000000000001E-5</v>
      </c>
      <c r="AE1769" s="22">
        <v>1823</v>
      </c>
      <c r="AF1769" s="22">
        <v>9.3244943404258134E-3</v>
      </c>
      <c r="AG1769" s="22">
        <v>4.0541279740981799E-4</v>
      </c>
      <c r="AH1769" s="22">
        <v>0</v>
      </c>
      <c r="AI1769" s="22">
        <v>0</v>
      </c>
      <c r="AJ1769" s="22">
        <v>0</v>
      </c>
      <c r="AK1769" s="22">
        <v>0</v>
      </c>
      <c r="AL1769" s="45">
        <v>0</v>
      </c>
      <c r="AM1769" s="45">
        <v>0</v>
      </c>
      <c r="AN1769" s="45">
        <v>0</v>
      </c>
      <c r="AO1769" s="45">
        <v>0</v>
      </c>
      <c r="AP1769" s="45">
        <v>0</v>
      </c>
      <c r="AQ1769" s="45">
        <v>0</v>
      </c>
      <c r="AR1769" s="45">
        <v>0</v>
      </c>
      <c r="AS1769" s="45" t="s">
        <v>4445</v>
      </c>
      <c r="AT1769" s="45" t="s">
        <v>4445</v>
      </c>
      <c r="AU1769" s="45">
        <v>9.3244943404258134E-3</v>
      </c>
      <c r="AV1769" s="10">
        <v>5.136811382707041</v>
      </c>
      <c r="AW1769" s="10">
        <v>5.136811382707041</v>
      </c>
      <c r="AX1769" s="17">
        <v>0</v>
      </c>
    </row>
    <row r="1770" spans="1:50" x14ac:dyDescent="0.25">
      <c r="A1770" s="22" t="s">
        <v>2195</v>
      </c>
      <c r="B1770" s="22" t="s">
        <v>3956</v>
      </c>
      <c r="C1770" s="22" t="s">
        <v>2432</v>
      </c>
      <c r="D1770" s="22">
        <v>329</v>
      </c>
      <c r="E1770" s="22" t="s">
        <v>2634</v>
      </c>
      <c r="F1770" s="43">
        <v>0.14044899999999999</v>
      </c>
      <c r="G1770" s="43">
        <v>326.54125713759998</v>
      </c>
      <c r="H1770" s="43">
        <v>16.202651515151516</v>
      </c>
      <c r="I1770" s="9">
        <v>0</v>
      </c>
      <c r="J1770" s="9">
        <v>16.202651515151516</v>
      </c>
      <c r="K1770" s="11">
        <v>0</v>
      </c>
      <c r="L1770" s="44">
        <v>750</v>
      </c>
      <c r="M1770" s="44">
        <v>0</v>
      </c>
      <c r="N1770" s="13">
        <v>0</v>
      </c>
      <c r="O1770" s="22">
        <v>0</v>
      </c>
      <c r="P1770" s="22">
        <v>0</v>
      </c>
      <c r="Q1770" s="22">
        <v>0</v>
      </c>
      <c r="R1770" s="14">
        <v>0</v>
      </c>
      <c r="S1770" s="22">
        <v>194</v>
      </c>
      <c r="T1770" s="22">
        <v>1</v>
      </c>
      <c r="U1770" s="22">
        <v>1374</v>
      </c>
      <c r="V1770" s="22"/>
      <c r="W1770" s="22">
        <v>250</v>
      </c>
      <c r="X1770" s="22">
        <v>165</v>
      </c>
      <c r="Y1770" s="22">
        <v>1374</v>
      </c>
      <c r="Z1770" s="10">
        <v>250</v>
      </c>
      <c r="AA1770" s="22">
        <v>165</v>
      </c>
      <c r="AB1770" s="22">
        <v>466.16</v>
      </c>
      <c r="AC1770" s="22">
        <v>4.3011104088699187E-4</v>
      </c>
      <c r="AD1770" s="42">
        <v>2.2000000000000001E-4</v>
      </c>
      <c r="AE1770" s="22">
        <v>1824</v>
      </c>
      <c r="AF1770" s="22">
        <v>3.6053361028188999E-2</v>
      </c>
      <c r="AG1770" s="22">
        <v>4.0509394413695506E-4</v>
      </c>
      <c r="AH1770" s="22">
        <v>0</v>
      </c>
      <c r="AI1770" s="22">
        <v>0</v>
      </c>
      <c r="AJ1770" s="22">
        <v>0</v>
      </c>
      <c r="AK1770" s="22">
        <v>0</v>
      </c>
      <c r="AL1770" s="45">
        <v>0</v>
      </c>
      <c r="AM1770" s="45">
        <v>0</v>
      </c>
      <c r="AN1770" s="45">
        <v>0</v>
      </c>
      <c r="AO1770" s="45">
        <v>0</v>
      </c>
      <c r="AP1770" s="45">
        <v>0</v>
      </c>
      <c r="AQ1770" s="45">
        <v>0</v>
      </c>
      <c r="AR1770" s="45">
        <v>0</v>
      </c>
      <c r="AS1770" s="25" t="s">
        <v>4445</v>
      </c>
      <c r="AT1770" s="25" t="s">
        <v>4445</v>
      </c>
      <c r="AU1770" s="45">
        <v>3.6053361028188999E-2</v>
      </c>
      <c r="AV1770" s="10">
        <v>15.42957334891876</v>
      </c>
      <c r="AW1770" s="10">
        <v>15.42957334891876</v>
      </c>
      <c r="AX1770" s="17">
        <v>0</v>
      </c>
    </row>
    <row r="1771" spans="1:50" x14ac:dyDescent="0.25">
      <c r="A1771" s="22" t="s">
        <v>2906</v>
      </c>
      <c r="B1771" s="22" t="s">
        <v>3950</v>
      </c>
      <c r="C1771" s="22" t="s">
        <v>2920</v>
      </c>
      <c r="D1771" s="22">
        <v>6620</v>
      </c>
      <c r="E1771" s="22" t="s">
        <v>3252</v>
      </c>
      <c r="F1771" s="43">
        <v>1.3571E-2</v>
      </c>
      <c r="G1771" s="43">
        <v>29.25504573868</v>
      </c>
      <c r="H1771" s="43">
        <v>1.1422348484848486</v>
      </c>
      <c r="I1771" s="9">
        <v>0</v>
      </c>
      <c r="J1771" s="9">
        <v>1.1422348484848486</v>
      </c>
      <c r="K1771" s="11">
        <v>0</v>
      </c>
      <c r="L1771" s="41">
        <v>128</v>
      </c>
      <c r="M1771" s="44">
        <v>0</v>
      </c>
      <c r="N1771" s="13">
        <v>0</v>
      </c>
      <c r="O1771" s="13">
        <v>0</v>
      </c>
      <c r="P1771" s="22">
        <v>0</v>
      </c>
      <c r="Q1771" s="22">
        <v>0</v>
      </c>
      <c r="R1771" s="14">
        <v>0</v>
      </c>
      <c r="S1771" s="22">
        <v>38</v>
      </c>
      <c r="T1771" s="22">
        <v>1</v>
      </c>
      <c r="U1771" s="22">
        <v>245</v>
      </c>
      <c r="V1771" s="22"/>
      <c r="W1771" s="22">
        <v>46</v>
      </c>
      <c r="X1771" s="22">
        <v>31</v>
      </c>
      <c r="Y1771" s="14">
        <v>245</v>
      </c>
      <c r="Z1771" s="10">
        <v>46</v>
      </c>
      <c r="AA1771" s="22">
        <v>31</v>
      </c>
      <c r="AB1771" s="22">
        <v>85.07</v>
      </c>
      <c r="AC1771" s="22">
        <v>4.6388578986417025E-4</v>
      </c>
      <c r="AD1771" s="42">
        <v>4.0000000000000003E-5</v>
      </c>
      <c r="AE1771" s="22">
        <v>1825</v>
      </c>
      <c r="AF1771" s="22">
        <v>6.0760532513597105E-3</v>
      </c>
      <c r="AG1771" s="22">
        <v>4.0507021675731403E-4</v>
      </c>
      <c r="AH1771" s="22">
        <v>0</v>
      </c>
      <c r="AI1771" s="22">
        <v>0</v>
      </c>
      <c r="AJ1771" s="22">
        <v>0</v>
      </c>
      <c r="AK1771" s="22">
        <v>0</v>
      </c>
      <c r="AL1771" s="45">
        <v>0</v>
      </c>
      <c r="AM1771" s="45">
        <v>0</v>
      </c>
      <c r="AN1771" s="45">
        <v>0</v>
      </c>
      <c r="AO1771" s="45">
        <v>0</v>
      </c>
      <c r="AP1771" s="45">
        <v>0</v>
      </c>
      <c r="AQ1771" s="45">
        <v>0</v>
      </c>
      <c r="AR1771" s="45">
        <v>0</v>
      </c>
      <c r="AS1771" s="45" t="s">
        <v>4445</v>
      </c>
      <c r="AT1771" s="45" t="s">
        <v>4445</v>
      </c>
      <c r="AU1771" s="45">
        <v>6.0760532513597105E-3</v>
      </c>
      <c r="AV1771" s="10">
        <v>40.271928370087878</v>
      </c>
      <c r="AW1771" s="10">
        <v>40.271928370087878</v>
      </c>
      <c r="AX1771" s="17">
        <v>0</v>
      </c>
    </row>
    <row r="1772" spans="1:50" x14ac:dyDescent="0.25">
      <c r="A1772" s="22" t="s">
        <v>2906</v>
      </c>
      <c r="B1772" s="22" t="s">
        <v>3959</v>
      </c>
      <c r="C1772" s="22" t="s">
        <v>2956</v>
      </c>
      <c r="D1772" s="22">
        <v>6063</v>
      </c>
      <c r="E1772" s="22" t="s">
        <v>3056</v>
      </c>
      <c r="F1772" s="43">
        <v>4.1335999999999998E-2</v>
      </c>
      <c r="G1772" s="43">
        <v>105.69645924244</v>
      </c>
      <c r="H1772" s="43">
        <v>5.276704545454546</v>
      </c>
      <c r="I1772" s="9">
        <v>4.0668560606060602</v>
      </c>
      <c r="J1772" s="9">
        <v>1.209848484848485</v>
      </c>
      <c r="K1772" s="11">
        <v>5.041666666666667</v>
      </c>
      <c r="L1772" s="41">
        <v>990</v>
      </c>
      <c r="M1772" s="44">
        <v>3050</v>
      </c>
      <c r="N1772" s="13">
        <v>1732</v>
      </c>
      <c r="O1772" s="13">
        <v>840</v>
      </c>
      <c r="P1772" s="22">
        <v>1638</v>
      </c>
      <c r="Q1772" s="22">
        <v>788</v>
      </c>
      <c r="R1772" s="14">
        <v>1</v>
      </c>
      <c r="S1772" s="22">
        <v>395</v>
      </c>
      <c r="T1772" s="22">
        <v>4.4542550518646196E-2</v>
      </c>
      <c r="U1772" s="22">
        <v>3131</v>
      </c>
      <c r="V1772" s="22"/>
      <c r="W1772" s="22">
        <v>1747</v>
      </c>
      <c r="X1772" s="22">
        <v>850</v>
      </c>
      <c r="Y1772" s="14">
        <v>81</v>
      </c>
      <c r="Z1772" s="10">
        <v>109</v>
      </c>
      <c r="AA1772" s="22">
        <v>62</v>
      </c>
      <c r="AB1772" s="22">
        <v>156.62</v>
      </c>
      <c r="AC1772" s="22">
        <v>3.9108216392742199E-4</v>
      </c>
      <c r="AD1772" s="42">
        <v>9.0000000000000006E-5</v>
      </c>
      <c r="AE1772" s="22">
        <v>1826</v>
      </c>
      <c r="AF1772" s="22">
        <v>2.7944330416919978E-2</v>
      </c>
      <c r="AG1772" s="22">
        <v>4.0499029589739099E-4</v>
      </c>
      <c r="AH1772" s="22">
        <v>0</v>
      </c>
      <c r="AI1772" s="22">
        <v>0</v>
      </c>
      <c r="AJ1772" s="22">
        <v>0</v>
      </c>
      <c r="AK1772" s="22">
        <v>0</v>
      </c>
      <c r="AL1772" s="45">
        <v>0</v>
      </c>
      <c r="AM1772" s="45">
        <v>0</v>
      </c>
      <c r="AN1772" s="45">
        <v>0</v>
      </c>
      <c r="AO1772" s="45">
        <v>0</v>
      </c>
      <c r="AP1772" s="45">
        <v>0</v>
      </c>
      <c r="AQ1772" s="45">
        <v>0</v>
      </c>
      <c r="AR1772" s="45">
        <v>0</v>
      </c>
      <c r="AS1772" s="45" t="s">
        <v>4445</v>
      </c>
      <c r="AT1772" s="45" t="s">
        <v>4445</v>
      </c>
      <c r="AU1772" s="45">
        <v>6.407106087480163E-3</v>
      </c>
      <c r="AV1772" s="10">
        <v>90.093926111458984</v>
      </c>
      <c r="AW1772" s="10">
        <v>331.07785075912562</v>
      </c>
      <c r="AX1772" s="17">
        <v>0.77071892609741199</v>
      </c>
    </row>
    <row r="1773" spans="1:50" x14ac:dyDescent="0.25">
      <c r="A1773" s="22" t="s">
        <v>1672</v>
      </c>
      <c r="B1773" s="22" t="s">
        <v>3957</v>
      </c>
      <c r="C1773" s="22" t="s">
        <v>2017</v>
      </c>
      <c r="D1773" s="22">
        <v>1009</v>
      </c>
      <c r="E1773" s="22" t="s">
        <v>2040</v>
      </c>
      <c r="F1773" s="43">
        <v>0.18804499999999999</v>
      </c>
      <c r="G1773" s="43">
        <v>434.52173194564</v>
      </c>
      <c r="H1773" s="43">
        <v>22.153977272727275</v>
      </c>
      <c r="I1773" s="9">
        <v>0</v>
      </c>
      <c r="J1773" s="9">
        <v>22.153977272727275</v>
      </c>
      <c r="K1773" s="11">
        <v>0</v>
      </c>
      <c r="L1773" s="41">
        <v>16304</v>
      </c>
      <c r="M1773" s="44">
        <v>0</v>
      </c>
      <c r="N1773" s="13">
        <v>0</v>
      </c>
      <c r="O1773" s="13">
        <v>0</v>
      </c>
      <c r="P1773" s="22">
        <v>0</v>
      </c>
      <c r="Q1773" s="22">
        <v>0</v>
      </c>
      <c r="R1773" s="14">
        <v>0</v>
      </c>
      <c r="S1773" s="22">
        <v>604</v>
      </c>
      <c r="T1773" s="22">
        <v>1</v>
      </c>
      <c r="U1773" s="22">
        <v>29620</v>
      </c>
      <c r="V1773" s="22"/>
      <c r="W1773" s="22">
        <v>5344</v>
      </c>
      <c r="X1773" s="22">
        <v>3521</v>
      </c>
      <c r="Y1773" s="14">
        <v>29620</v>
      </c>
      <c r="Z1773" s="10">
        <v>5344</v>
      </c>
      <c r="AA1773" s="22">
        <v>3521</v>
      </c>
      <c r="AB1773" s="22">
        <v>9987.08</v>
      </c>
      <c r="AC1773" s="22">
        <v>4.3276316505045368E-4</v>
      </c>
      <c r="AD1773" s="42">
        <v>4.81E-3</v>
      </c>
      <c r="AE1773" s="22">
        <v>1827</v>
      </c>
      <c r="AF1773" s="22">
        <v>0.11246742232308185</v>
      </c>
      <c r="AG1773" s="22">
        <v>4.0455907310461099E-4</v>
      </c>
      <c r="AH1773" s="22">
        <v>1</v>
      </c>
      <c r="AI1773" s="22">
        <v>0</v>
      </c>
      <c r="AJ1773" s="22">
        <v>0</v>
      </c>
      <c r="AK1773" s="22">
        <v>0</v>
      </c>
      <c r="AL1773" s="45">
        <v>0</v>
      </c>
      <c r="AM1773" s="45">
        <v>0</v>
      </c>
      <c r="AN1773" s="45">
        <v>0</v>
      </c>
      <c r="AO1773" s="45">
        <v>0</v>
      </c>
      <c r="AP1773" s="45">
        <v>0</v>
      </c>
      <c r="AQ1773" s="45">
        <v>0</v>
      </c>
      <c r="AR1773" s="45">
        <v>0</v>
      </c>
      <c r="AS1773" s="45" t="s">
        <v>4445</v>
      </c>
      <c r="AT1773" s="45" t="s">
        <v>4444</v>
      </c>
      <c r="AU1773" s="45">
        <v>0.11246742232308185</v>
      </c>
      <c r="AV1773" s="10">
        <v>241.22079454233025</v>
      </c>
      <c r="AW1773" s="10">
        <v>241.22079454233025</v>
      </c>
      <c r="AX1773" s="17">
        <v>0</v>
      </c>
    </row>
    <row r="1774" spans="1:50" x14ac:dyDescent="0.25">
      <c r="A1774" s="22" t="s">
        <v>539</v>
      </c>
      <c r="B1774" s="22" t="s">
        <v>3949</v>
      </c>
      <c r="C1774" s="22" t="s">
        <v>601</v>
      </c>
      <c r="D1774" s="22">
        <v>1012</v>
      </c>
      <c r="E1774" s="22" t="s">
        <v>724</v>
      </c>
      <c r="F1774" s="43">
        <v>0.15367900000000001</v>
      </c>
      <c r="G1774" s="43">
        <v>332.83033598258999</v>
      </c>
      <c r="H1774" s="43">
        <v>14.218939393939394</v>
      </c>
      <c r="I1774" s="9">
        <v>0</v>
      </c>
      <c r="J1774" s="9">
        <v>14.218939393939394</v>
      </c>
      <c r="K1774" s="11">
        <v>0</v>
      </c>
      <c r="L1774" s="41">
        <v>8003</v>
      </c>
      <c r="M1774" s="44">
        <v>0</v>
      </c>
      <c r="N1774" s="13">
        <v>0</v>
      </c>
      <c r="O1774" s="13">
        <v>0</v>
      </c>
      <c r="P1774" s="22">
        <v>0</v>
      </c>
      <c r="Q1774" s="22">
        <v>0</v>
      </c>
      <c r="R1774" s="14">
        <v>0</v>
      </c>
      <c r="S1774" s="22">
        <v>340</v>
      </c>
      <c r="T1774" s="22">
        <v>1</v>
      </c>
      <c r="U1774" s="22">
        <v>14545</v>
      </c>
      <c r="V1774" s="22"/>
      <c r="W1774" s="22">
        <v>2625</v>
      </c>
      <c r="X1774" s="22">
        <v>1730</v>
      </c>
      <c r="Y1774" s="14">
        <v>14545</v>
      </c>
      <c r="Z1774" s="10">
        <v>2625</v>
      </c>
      <c r="AA1774" s="22">
        <v>1730</v>
      </c>
      <c r="AB1774" s="22">
        <v>4905.3</v>
      </c>
      <c r="AC1774" s="22">
        <v>4.6173375256286373E-4</v>
      </c>
      <c r="AD1774" s="42">
        <v>2.5200000000000001E-3</v>
      </c>
      <c r="AE1774" s="22">
        <v>1828</v>
      </c>
      <c r="AF1774" s="22">
        <v>8.2407071412987629E-2</v>
      </c>
      <c r="AG1774" s="22">
        <v>4.03956232416606E-4</v>
      </c>
      <c r="AH1774" s="22">
        <v>0</v>
      </c>
      <c r="AI1774" s="22">
        <v>0</v>
      </c>
      <c r="AJ1774" s="22">
        <v>0</v>
      </c>
      <c r="AK1774" s="22">
        <v>0</v>
      </c>
      <c r="AL1774" s="45">
        <v>0</v>
      </c>
      <c r="AM1774" s="45">
        <v>0</v>
      </c>
      <c r="AN1774" s="45">
        <v>0</v>
      </c>
      <c r="AO1774" s="45">
        <v>0</v>
      </c>
      <c r="AP1774" s="45">
        <v>0</v>
      </c>
      <c r="AQ1774" s="45">
        <v>0</v>
      </c>
      <c r="AR1774" s="45">
        <v>0</v>
      </c>
      <c r="AS1774" s="45" t="s">
        <v>4445</v>
      </c>
      <c r="AT1774" s="45" t="s">
        <v>4445</v>
      </c>
      <c r="AU1774" s="45">
        <v>8.2407071412987629E-2</v>
      </c>
      <c r="AV1774" s="10">
        <v>184.61292556875699</v>
      </c>
      <c r="AW1774" s="10">
        <v>184.61292556875699</v>
      </c>
      <c r="AX1774" s="17">
        <v>0</v>
      </c>
    </row>
    <row r="1775" spans="1:50" x14ac:dyDescent="0.25">
      <c r="A1775" s="22" t="s">
        <v>964</v>
      </c>
      <c r="B1775" s="22" t="s">
        <v>3948</v>
      </c>
      <c r="C1775" s="22" t="s">
        <v>1217</v>
      </c>
      <c r="D1775" s="22">
        <v>739</v>
      </c>
      <c r="E1775" s="22" t="s">
        <v>1309</v>
      </c>
      <c r="F1775" s="43">
        <v>3.7759000000000001E-2</v>
      </c>
      <c r="G1775" s="43">
        <v>152.13028638153</v>
      </c>
      <c r="H1775" s="43">
        <v>6.7928030303030313</v>
      </c>
      <c r="I1775" s="9">
        <v>0</v>
      </c>
      <c r="J1775" s="9">
        <v>6.7928030303030313</v>
      </c>
      <c r="K1775" s="11">
        <v>0</v>
      </c>
      <c r="L1775" s="41">
        <v>4238</v>
      </c>
      <c r="M1775" s="44">
        <v>0</v>
      </c>
      <c r="N1775" s="13">
        <v>0</v>
      </c>
      <c r="O1775" s="13">
        <v>0</v>
      </c>
      <c r="P1775" s="22">
        <v>0</v>
      </c>
      <c r="Q1775" s="22">
        <v>0</v>
      </c>
      <c r="R1775" s="14">
        <v>0</v>
      </c>
      <c r="S1775" s="22">
        <v>149</v>
      </c>
      <c r="T1775" s="22">
        <v>1</v>
      </c>
      <c r="U1775" s="22">
        <v>7708</v>
      </c>
      <c r="V1775" s="22"/>
      <c r="W1775" s="22">
        <v>1392</v>
      </c>
      <c r="X1775" s="22">
        <v>918</v>
      </c>
      <c r="Y1775" s="14">
        <v>7708</v>
      </c>
      <c r="Z1775" s="10">
        <v>1392</v>
      </c>
      <c r="AA1775" s="22">
        <v>918</v>
      </c>
      <c r="AB1775" s="22">
        <v>2600.7600000000002</v>
      </c>
      <c r="AC1775" s="22">
        <v>2.4820172825615799E-4</v>
      </c>
      <c r="AD1775" s="42">
        <v>7.2000000000000005E-4</v>
      </c>
      <c r="AE1775" s="22">
        <v>1829</v>
      </c>
      <c r="AF1775" s="22">
        <v>3.7961936860716507E-2</v>
      </c>
      <c r="AG1775" s="22">
        <v>4.0385039213528196E-4</v>
      </c>
      <c r="AH1775" s="22">
        <v>0</v>
      </c>
      <c r="AI1775" s="22">
        <v>0</v>
      </c>
      <c r="AJ1775" s="22">
        <v>0</v>
      </c>
      <c r="AK1775" s="22">
        <v>0</v>
      </c>
      <c r="AL1775" s="45">
        <v>0</v>
      </c>
      <c r="AM1775" s="45">
        <v>0</v>
      </c>
      <c r="AN1775" s="45">
        <v>0</v>
      </c>
      <c r="AO1775" s="45">
        <v>0</v>
      </c>
      <c r="AP1775" s="45">
        <v>0</v>
      </c>
      <c r="AQ1775" s="45">
        <v>0</v>
      </c>
      <c r="AR1775" s="45">
        <v>0</v>
      </c>
      <c r="AS1775" s="45" t="s">
        <v>4445</v>
      </c>
      <c r="AT1775" s="45" t="s">
        <v>4445</v>
      </c>
      <c r="AU1775" s="45">
        <v>3.7961936860716514E-2</v>
      </c>
      <c r="AV1775" s="10">
        <v>204.92276808119107</v>
      </c>
      <c r="AW1775" s="10">
        <v>204.92276808119107</v>
      </c>
      <c r="AX1775" s="17">
        <v>0</v>
      </c>
    </row>
    <row r="1776" spans="1:50" x14ac:dyDescent="0.25">
      <c r="A1776" s="22" t="s">
        <v>8</v>
      </c>
      <c r="B1776" s="22" t="s">
        <v>3946</v>
      </c>
      <c r="C1776" s="22" t="s">
        <v>261</v>
      </c>
      <c r="D1776" s="22">
        <v>1625</v>
      </c>
      <c r="E1776" s="22" t="s">
        <v>262</v>
      </c>
      <c r="F1776" s="43">
        <v>7.6297000000000004E-2</v>
      </c>
      <c r="G1776" s="43">
        <v>108.58979290297</v>
      </c>
      <c r="H1776" s="43">
        <v>5.0695075757575765</v>
      </c>
      <c r="I1776" s="9">
        <v>0</v>
      </c>
      <c r="J1776" s="9">
        <v>5.0695075757575765</v>
      </c>
      <c r="K1776" s="11">
        <v>4.7159090909090914E-2</v>
      </c>
      <c r="L1776" s="41">
        <v>2317</v>
      </c>
      <c r="M1776" s="44">
        <v>188</v>
      </c>
      <c r="N1776" s="13">
        <v>83</v>
      </c>
      <c r="O1776" s="13">
        <v>72</v>
      </c>
      <c r="P1776" s="22">
        <v>72</v>
      </c>
      <c r="Q1776" s="22">
        <v>62</v>
      </c>
      <c r="R1776" s="14">
        <v>0</v>
      </c>
      <c r="S1776" s="22">
        <v>181</v>
      </c>
      <c r="T1776" s="22">
        <v>0.99069750065379014</v>
      </c>
      <c r="U1776" s="22">
        <v>4369</v>
      </c>
      <c r="V1776" s="22"/>
      <c r="W1776" s="22">
        <v>839</v>
      </c>
      <c r="X1776" s="22">
        <v>571</v>
      </c>
      <c r="Y1776" s="14">
        <v>4181</v>
      </c>
      <c r="Z1776" s="10">
        <v>767</v>
      </c>
      <c r="AA1776" s="22">
        <v>509</v>
      </c>
      <c r="AB1776" s="22">
        <v>1427.08</v>
      </c>
      <c r="AC1776" s="22">
        <v>7.0261668210542497E-4</v>
      </c>
      <c r="AD1776" s="42">
        <v>1.1199999999999999E-3</v>
      </c>
      <c r="AE1776" s="22">
        <v>1830</v>
      </c>
      <c r="AF1776" s="22">
        <v>3.1891813317305798E-2</v>
      </c>
      <c r="AG1776" s="22">
        <v>4.0369383945956707E-4</v>
      </c>
      <c r="AH1776" s="22">
        <v>0</v>
      </c>
      <c r="AI1776" s="22">
        <v>0</v>
      </c>
      <c r="AJ1776" s="22">
        <v>0</v>
      </c>
      <c r="AK1776" s="22">
        <v>0</v>
      </c>
      <c r="AL1776" s="45">
        <v>0</v>
      </c>
      <c r="AM1776" s="45">
        <v>0</v>
      </c>
      <c r="AN1776" s="45">
        <v>0</v>
      </c>
      <c r="AO1776" s="45">
        <v>0</v>
      </c>
      <c r="AP1776" s="45">
        <v>0</v>
      </c>
      <c r="AQ1776" s="45">
        <v>0</v>
      </c>
      <c r="AR1776" s="45">
        <v>0</v>
      </c>
      <c r="AS1776" s="45" t="s">
        <v>4445</v>
      </c>
      <c r="AT1776" s="45" t="s">
        <v>4445</v>
      </c>
      <c r="AU1776" s="45">
        <v>3.1891813317305798E-2</v>
      </c>
      <c r="AV1776" s="10">
        <v>151.29674599320057</v>
      </c>
      <c r="AW1776" s="10">
        <v>165.49930885045015</v>
      </c>
      <c r="AX1776" s="17">
        <v>0</v>
      </c>
    </row>
    <row r="1777" spans="1:50" x14ac:dyDescent="0.25">
      <c r="A1777" s="22" t="s">
        <v>964</v>
      </c>
      <c r="B1777" s="22" t="s">
        <v>3948</v>
      </c>
      <c r="C1777" s="22" t="s">
        <v>1351</v>
      </c>
      <c r="D1777" s="22">
        <v>6126</v>
      </c>
      <c r="E1777" s="22" t="s">
        <v>1397</v>
      </c>
      <c r="F1777" s="43">
        <v>0.17871500000000001</v>
      </c>
      <c r="G1777" s="43">
        <v>352.89348242227999</v>
      </c>
      <c r="H1777" s="43">
        <v>13.996590909090909</v>
      </c>
      <c r="I1777" s="9">
        <v>0</v>
      </c>
      <c r="J1777" s="9">
        <v>13.996590909090909</v>
      </c>
      <c r="K1777" s="11">
        <v>0</v>
      </c>
      <c r="L1777" s="41">
        <v>7868</v>
      </c>
      <c r="M1777" s="44">
        <v>0</v>
      </c>
      <c r="N1777" s="13">
        <v>0</v>
      </c>
      <c r="O1777" s="13">
        <v>0</v>
      </c>
      <c r="P1777" s="22">
        <v>0</v>
      </c>
      <c r="Q1777" s="22">
        <v>0</v>
      </c>
      <c r="R1777" s="14">
        <v>0</v>
      </c>
      <c r="S1777" s="22">
        <v>272</v>
      </c>
      <c r="T1777" s="22">
        <v>1</v>
      </c>
      <c r="U1777" s="22">
        <v>14300</v>
      </c>
      <c r="V1777" s="22"/>
      <c r="W1777" s="22">
        <v>2581</v>
      </c>
      <c r="X1777" s="22">
        <v>1701</v>
      </c>
      <c r="Y1777" s="14">
        <v>14300</v>
      </c>
      <c r="Z1777" s="10">
        <v>2581</v>
      </c>
      <c r="AA1777" s="22">
        <v>1701</v>
      </c>
      <c r="AB1777" s="22">
        <v>4822.97</v>
      </c>
      <c r="AC1777" s="22">
        <v>5.0642760181709946E-4</v>
      </c>
      <c r="AD1777" s="42">
        <v>2.7200000000000002E-3</v>
      </c>
      <c r="AE1777" s="22">
        <v>1831</v>
      </c>
      <c r="AF1777" s="22">
        <v>9.9045101521323467E-2</v>
      </c>
      <c r="AG1777" s="22">
        <v>4.0099231385151203E-4</v>
      </c>
      <c r="AH1777" s="22">
        <v>0</v>
      </c>
      <c r="AI1777" s="22">
        <v>0</v>
      </c>
      <c r="AJ1777" s="22">
        <v>0</v>
      </c>
      <c r="AK1777" s="22">
        <v>0</v>
      </c>
      <c r="AL1777" s="45">
        <v>0</v>
      </c>
      <c r="AM1777" s="45">
        <v>0</v>
      </c>
      <c r="AN1777" s="45">
        <v>0</v>
      </c>
      <c r="AO1777" s="45">
        <v>0</v>
      </c>
      <c r="AP1777" s="45">
        <v>0</v>
      </c>
      <c r="AQ1777" s="45">
        <v>0</v>
      </c>
      <c r="AR1777" s="45">
        <v>0</v>
      </c>
      <c r="AS1777" s="45" t="s">
        <v>4445</v>
      </c>
      <c r="AT1777" s="45" t="s">
        <v>4445</v>
      </c>
      <c r="AU1777" s="45">
        <v>9.9045101521323467E-2</v>
      </c>
      <c r="AV1777" s="10">
        <v>184.40204595274824</v>
      </c>
      <c r="AW1777" s="10">
        <v>184.40204595274824</v>
      </c>
      <c r="AX1777" s="17">
        <v>0</v>
      </c>
    </row>
    <row r="1778" spans="1:50" x14ac:dyDescent="0.25">
      <c r="A1778" s="22" t="s">
        <v>964</v>
      </c>
      <c r="B1778" s="22" t="s">
        <v>3952</v>
      </c>
      <c r="C1778" s="22" t="s">
        <v>1039</v>
      </c>
      <c r="D1778" s="22">
        <v>674</v>
      </c>
      <c r="E1778" s="22" t="s">
        <v>1132</v>
      </c>
      <c r="F1778" s="43">
        <v>0.110135</v>
      </c>
      <c r="G1778" s="43">
        <v>163.58895076632001</v>
      </c>
      <c r="H1778" s="43">
        <v>7.667424242424242</v>
      </c>
      <c r="I1778" s="9">
        <v>0.56287878787878787</v>
      </c>
      <c r="J1778" s="9">
        <v>7.1045454545454554</v>
      </c>
      <c r="K1778" s="11">
        <v>1.0445075757575757</v>
      </c>
      <c r="L1778" s="41">
        <v>3594</v>
      </c>
      <c r="M1778" s="44">
        <v>171</v>
      </c>
      <c r="N1778" s="13">
        <v>25</v>
      </c>
      <c r="O1778" s="13">
        <v>3</v>
      </c>
      <c r="P1778" s="22">
        <v>13</v>
      </c>
      <c r="Q1778" s="22">
        <v>2</v>
      </c>
      <c r="R1778" s="14">
        <v>0</v>
      </c>
      <c r="S1778" s="22">
        <v>660</v>
      </c>
      <c r="T1778" s="22">
        <v>0.86377334255508353</v>
      </c>
      <c r="U1778" s="22">
        <v>5819</v>
      </c>
      <c r="V1778" s="22"/>
      <c r="W1778" s="22">
        <v>1045</v>
      </c>
      <c r="X1778" s="22">
        <v>676</v>
      </c>
      <c r="Y1778" s="14">
        <v>5648</v>
      </c>
      <c r="Z1778" s="10">
        <v>1032</v>
      </c>
      <c r="AA1778" s="22">
        <v>674</v>
      </c>
      <c r="AB1778" s="22">
        <v>1922.16</v>
      </c>
      <c r="AC1778" s="22">
        <v>6.732422910232076E-4</v>
      </c>
      <c r="AD1778" s="42">
        <v>1.4400000000000001E-3</v>
      </c>
      <c r="AE1778" s="22">
        <v>1832</v>
      </c>
      <c r="AF1778" s="22">
        <v>3.521452940475369E-2</v>
      </c>
      <c r="AG1778" s="22">
        <v>4.0016510687220105E-4</v>
      </c>
      <c r="AH1778" s="22">
        <v>0</v>
      </c>
      <c r="AI1778" s="22">
        <v>0</v>
      </c>
      <c r="AJ1778" s="22">
        <v>0</v>
      </c>
      <c r="AK1778" s="22">
        <v>0</v>
      </c>
      <c r="AL1778" s="45">
        <v>0</v>
      </c>
      <c r="AM1778" s="45">
        <v>0</v>
      </c>
      <c r="AN1778" s="45">
        <v>0</v>
      </c>
      <c r="AO1778" s="45">
        <v>0</v>
      </c>
      <c r="AP1778" s="45">
        <v>0</v>
      </c>
      <c r="AQ1778" s="45">
        <v>0</v>
      </c>
      <c r="AR1778" s="45">
        <v>0</v>
      </c>
      <c r="AS1778" s="45" t="s">
        <v>4445</v>
      </c>
      <c r="AT1778" s="45" t="s">
        <v>4445</v>
      </c>
      <c r="AU1778" s="45">
        <v>3.2629370295206024E-2</v>
      </c>
      <c r="AV1778" s="10">
        <v>145.25911708253358</v>
      </c>
      <c r="AW1778" s="10">
        <v>136.29088034779173</v>
      </c>
      <c r="AX1778" s="17">
        <v>7.3411718209663079E-2</v>
      </c>
    </row>
    <row r="1779" spans="1:50" x14ac:dyDescent="0.25">
      <c r="A1779" s="22" t="s">
        <v>2195</v>
      </c>
      <c r="B1779" s="22" t="s">
        <v>3962</v>
      </c>
      <c r="C1779" s="22" t="s">
        <v>2254</v>
      </c>
      <c r="D1779" s="22">
        <v>5662</v>
      </c>
      <c r="E1779" s="22" t="s">
        <v>2662</v>
      </c>
      <c r="F1779" s="43">
        <v>0.111683</v>
      </c>
      <c r="G1779" s="43">
        <v>133.60957577171999</v>
      </c>
      <c r="H1779" s="43">
        <v>7.0549242424242431</v>
      </c>
      <c r="I1779" s="9">
        <v>0</v>
      </c>
      <c r="J1779" s="9">
        <v>7.0549242424242431</v>
      </c>
      <c r="K1779" s="11">
        <v>0</v>
      </c>
      <c r="L1779" s="41">
        <v>1207</v>
      </c>
      <c r="M1779" s="44">
        <v>0</v>
      </c>
      <c r="N1779" s="13">
        <v>0</v>
      </c>
      <c r="O1779" s="13">
        <v>0</v>
      </c>
      <c r="P1779" s="22">
        <v>0</v>
      </c>
      <c r="Q1779" s="22">
        <v>0</v>
      </c>
      <c r="R1779" s="14">
        <v>0</v>
      </c>
      <c r="S1779" s="22">
        <v>123</v>
      </c>
      <c r="T1779" s="22">
        <v>1</v>
      </c>
      <c r="U1779" s="22">
        <v>2204</v>
      </c>
      <c r="V1779" s="22"/>
      <c r="W1779" s="22">
        <v>399</v>
      </c>
      <c r="X1779" s="22">
        <v>264</v>
      </c>
      <c r="Y1779" s="14">
        <v>2204</v>
      </c>
      <c r="Z1779" s="10">
        <v>399</v>
      </c>
      <c r="AA1779" s="22">
        <v>264</v>
      </c>
      <c r="AB1779" s="22">
        <v>744.99</v>
      </c>
      <c r="AC1779" s="22">
        <v>8.3589068638925353E-4</v>
      </c>
      <c r="AD1779" s="42">
        <v>6.8999999999999997E-4</v>
      </c>
      <c r="AE1779" s="22">
        <v>1834</v>
      </c>
      <c r="AF1779" s="22">
        <v>1.1106565153963384E-2</v>
      </c>
      <c r="AG1779" s="22">
        <v>3.9666304121297802E-4</v>
      </c>
      <c r="AH1779" s="22">
        <v>0</v>
      </c>
      <c r="AI1779" s="22">
        <v>0</v>
      </c>
      <c r="AJ1779" s="22">
        <v>0</v>
      </c>
      <c r="AK1779" s="22">
        <v>0</v>
      </c>
      <c r="AL1779" s="45">
        <v>0</v>
      </c>
      <c r="AM1779" s="45">
        <v>0</v>
      </c>
      <c r="AN1779" s="45">
        <v>0</v>
      </c>
      <c r="AO1779" s="45">
        <v>0</v>
      </c>
      <c r="AP1779" s="45">
        <v>0</v>
      </c>
      <c r="AQ1779" s="45">
        <v>0</v>
      </c>
      <c r="AR1779" s="45">
        <v>0</v>
      </c>
      <c r="AS1779" s="45" t="s">
        <v>4445</v>
      </c>
      <c r="AT1779" s="45" t="s">
        <v>4445</v>
      </c>
      <c r="AU1779" s="45">
        <v>1.1106565153963384E-2</v>
      </c>
      <c r="AV1779" s="10">
        <v>56.556241610738248</v>
      </c>
      <c r="AW1779" s="10">
        <v>56.556241610738248</v>
      </c>
      <c r="AX1779" s="17">
        <v>0</v>
      </c>
    </row>
    <row r="1780" spans="1:50" x14ac:dyDescent="0.25">
      <c r="A1780" s="22" t="s">
        <v>2906</v>
      </c>
      <c r="B1780" s="22" t="s">
        <v>3954</v>
      </c>
      <c r="C1780" s="22" t="s">
        <v>2596</v>
      </c>
      <c r="D1780" s="22">
        <v>1414</v>
      </c>
      <c r="E1780" s="22" t="s">
        <v>2597</v>
      </c>
      <c r="F1780" s="43">
        <v>8.9547000000000002E-2</v>
      </c>
      <c r="G1780" s="43">
        <v>162.49976312544999</v>
      </c>
      <c r="H1780" s="43">
        <v>6.2301136363636367</v>
      </c>
      <c r="I1780" s="9">
        <v>0</v>
      </c>
      <c r="J1780" s="9">
        <v>6.2301136363636367</v>
      </c>
      <c r="K1780" s="11">
        <v>0</v>
      </c>
      <c r="L1780" s="41">
        <v>1773</v>
      </c>
      <c r="M1780" s="44">
        <v>0</v>
      </c>
      <c r="N1780" s="13">
        <v>0</v>
      </c>
      <c r="O1780" s="13">
        <v>0</v>
      </c>
      <c r="P1780" s="22">
        <v>0</v>
      </c>
      <c r="Q1780" s="22">
        <v>0</v>
      </c>
      <c r="R1780" s="14">
        <v>0</v>
      </c>
      <c r="S1780" s="22">
        <v>175</v>
      </c>
      <c r="T1780" s="22">
        <v>1</v>
      </c>
      <c r="U1780" s="22">
        <v>3232</v>
      </c>
      <c r="V1780" s="22"/>
      <c r="W1780" s="22">
        <v>585</v>
      </c>
      <c r="X1780" s="22">
        <v>386</v>
      </c>
      <c r="Y1780" s="14">
        <v>3232</v>
      </c>
      <c r="Z1780" s="10">
        <v>585</v>
      </c>
      <c r="AA1780" s="22">
        <v>386</v>
      </c>
      <c r="AB1780" s="22">
        <v>1092.33</v>
      </c>
      <c r="AC1780" s="22">
        <v>5.5105926481178698E-4</v>
      </c>
      <c r="AD1780" s="42">
        <v>6.7000000000000002E-4</v>
      </c>
      <c r="AE1780" s="22">
        <v>1835</v>
      </c>
      <c r="AF1780" s="22">
        <v>4.6373455715787562E-2</v>
      </c>
      <c r="AG1780" s="22">
        <v>3.9635432235715867E-4</v>
      </c>
      <c r="AH1780" s="22">
        <v>0</v>
      </c>
      <c r="AI1780" s="22">
        <v>0</v>
      </c>
      <c r="AJ1780" s="22">
        <v>0</v>
      </c>
      <c r="AK1780" s="22">
        <v>0</v>
      </c>
      <c r="AL1780" s="45">
        <v>0</v>
      </c>
      <c r="AM1780" s="45">
        <v>0</v>
      </c>
      <c r="AN1780" s="45">
        <v>0</v>
      </c>
      <c r="AO1780" s="45">
        <v>0</v>
      </c>
      <c r="AP1780" s="45">
        <v>0</v>
      </c>
      <c r="AQ1780" s="45">
        <v>0</v>
      </c>
      <c r="AR1780" s="45">
        <v>0</v>
      </c>
      <c r="AS1780" s="45" t="s">
        <v>4445</v>
      </c>
      <c r="AT1780" s="45" t="s">
        <v>4445</v>
      </c>
      <c r="AU1780" s="45">
        <v>4.6373455715787562E-2</v>
      </c>
      <c r="AV1780" s="10">
        <v>93.898768809849514</v>
      </c>
      <c r="AW1780" s="10">
        <v>93.898768809849514</v>
      </c>
      <c r="AX1780" s="17">
        <v>0</v>
      </c>
    </row>
    <row r="1781" spans="1:50" x14ac:dyDescent="0.25">
      <c r="A1781" s="22" t="s">
        <v>8</v>
      </c>
      <c r="B1781" s="22" t="s">
        <v>3946</v>
      </c>
      <c r="C1781" s="22" t="s">
        <v>102</v>
      </c>
      <c r="D1781" s="22">
        <v>3147</v>
      </c>
      <c r="E1781" s="22" t="s">
        <v>224</v>
      </c>
      <c r="F1781" s="43">
        <v>0.214756</v>
      </c>
      <c r="G1781" s="43">
        <v>392.92594276864997</v>
      </c>
      <c r="H1781" s="43">
        <v>16.781628787878791</v>
      </c>
      <c r="I1781" s="9">
        <v>0</v>
      </c>
      <c r="J1781" s="9">
        <v>16.781628787878791</v>
      </c>
      <c r="K1781" s="11">
        <v>0</v>
      </c>
      <c r="L1781" s="41">
        <v>6476</v>
      </c>
      <c r="M1781" s="44">
        <v>0</v>
      </c>
      <c r="N1781" s="13">
        <v>0</v>
      </c>
      <c r="O1781" s="13">
        <v>0</v>
      </c>
      <c r="P1781" s="22">
        <v>0</v>
      </c>
      <c r="Q1781" s="22">
        <v>0</v>
      </c>
      <c r="R1781" s="14">
        <v>0</v>
      </c>
      <c r="S1781" s="22">
        <v>414</v>
      </c>
      <c r="T1781" s="22">
        <v>1</v>
      </c>
      <c r="U1781" s="22">
        <v>11772</v>
      </c>
      <c r="V1781" s="22"/>
      <c r="W1781" s="22">
        <v>2125</v>
      </c>
      <c r="X1781" s="22">
        <v>1401</v>
      </c>
      <c r="Y1781" s="14">
        <v>11772</v>
      </c>
      <c r="Z1781" s="10">
        <v>2125</v>
      </c>
      <c r="AA1781" s="22">
        <v>1401</v>
      </c>
      <c r="AB1781" s="22">
        <v>3970.73</v>
      </c>
      <c r="AC1781" s="22">
        <v>5.4655591963915129E-4</v>
      </c>
      <c r="AD1781" s="42">
        <v>2.4199999999999998E-3</v>
      </c>
      <c r="AE1781" s="22">
        <v>1836</v>
      </c>
      <c r="AF1781" s="22">
        <v>0.1076524816597869</v>
      </c>
      <c r="AG1781" s="22">
        <v>3.90045223405025E-4</v>
      </c>
      <c r="AH1781" s="22">
        <v>0</v>
      </c>
      <c r="AI1781" s="22">
        <v>0</v>
      </c>
      <c r="AJ1781" s="22">
        <v>0</v>
      </c>
      <c r="AK1781" s="22">
        <v>0</v>
      </c>
      <c r="AL1781" s="45">
        <v>0</v>
      </c>
      <c r="AM1781" s="45">
        <v>0</v>
      </c>
      <c r="AN1781" s="45">
        <v>0</v>
      </c>
      <c r="AO1781" s="45">
        <v>0</v>
      </c>
      <c r="AP1781" s="45">
        <v>0</v>
      </c>
      <c r="AQ1781" s="45">
        <v>0</v>
      </c>
      <c r="AR1781" s="45">
        <v>0</v>
      </c>
      <c r="AS1781" s="45" t="s">
        <v>4445</v>
      </c>
      <c r="AT1781" s="45" t="s">
        <v>4445</v>
      </c>
      <c r="AU1781" s="45">
        <v>0.1076524816597869</v>
      </c>
      <c r="AV1781" s="10">
        <v>126.62656449264729</v>
      </c>
      <c r="AW1781" s="10">
        <v>126.62656449264729</v>
      </c>
      <c r="AX1781" s="17">
        <v>0</v>
      </c>
    </row>
    <row r="1782" spans="1:50" x14ac:dyDescent="0.25">
      <c r="A1782" s="22" t="s">
        <v>2195</v>
      </c>
      <c r="B1782" s="22" t="s">
        <v>3956</v>
      </c>
      <c r="C1782" s="22" t="s">
        <v>2493</v>
      </c>
      <c r="D1782" s="22">
        <v>8990</v>
      </c>
      <c r="E1782" s="22" t="s">
        <v>2709</v>
      </c>
      <c r="F1782" s="43">
        <v>0.127385</v>
      </c>
      <c r="G1782" s="43">
        <v>202.16455221095001</v>
      </c>
      <c r="H1782" s="43">
        <v>7.0187499999999998</v>
      </c>
      <c r="I1782" s="9">
        <v>0</v>
      </c>
      <c r="J1782" s="9">
        <v>7.0187499999999998</v>
      </c>
      <c r="K1782" s="11">
        <v>0</v>
      </c>
      <c r="L1782" s="41">
        <v>4</v>
      </c>
      <c r="M1782" s="44">
        <v>0</v>
      </c>
      <c r="N1782" s="13">
        <v>0</v>
      </c>
      <c r="O1782" s="13">
        <v>0</v>
      </c>
      <c r="P1782" s="22">
        <v>0</v>
      </c>
      <c r="Q1782" s="22">
        <v>0</v>
      </c>
      <c r="R1782" s="14">
        <v>0</v>
      </c>
      <c r="S1782" s="22">
        <v>99</v>
      </c>
      <c r="T1782" s="22">
        <v>1</v>
      </c>
      <c r="U1782" s="22">
        <v>20</v>
      </c>
      <c r="V1782" s="22"/>
      <c r="W1782" s="22">
        <v>5</v>
      </c>
      <c r="X1782" s="22">
        <v>5</v>
      </c>
      <c r="Y1782" s="14">
        <v>20</v>
      </c>
      <c r="Z1782" s="10">
        <v>5</v>
      </c>
      <c r="AA1782" s="22">
        <v>5</v>
      </c>
      <c r="AB1782" s="22">
        <v>8.65</v>
      </c>
      <c r="AC1782" s="22">
        <v>6.3010551853363113E-4</v>
      </c>
      <c r="AD1782" s="42">
        <v>1.0000000000000001E-5</v>
      </c>
      <c r="AE1782" s="22">
        <v>1837</v>
      </c>
      <c r="AF1782" s="22">
        <v>1.168836809250195E-2</v>
      </c>
      <c r="AG1782" s="22">
        <v>3.8961226975006501E-4</v>
      </c>
      <c r="AH1782" s="22">
        <v>0</v>
      </c>
      <c r="AI1782" s="22">
        <v>0</v>
      </c>
      <c r="AJ1782" s="22">
        <v>0</v>
      </c>
      <c r="AK1782" s="22">
        <v>0</v>
      </c>
      <c r="AL1782" s="45">
        <v>0</v>
      </c>
      <c r="AM1782" s="45">
        <v>0</v>
      </c>
      <c r="AN1782" s="45">
        <v>0</v>
      </c>
      <c r="AO1782" s="45">
        <v>0</v>
      </c>
      <c r="AP1782" s="45">
        <v>0</v>
      </c>
      <c r="AQ1782" s="45">
        <v>0</v>
      </c>
      <c r="AR1782" s="45">
        <v>0</v>
      </c>
      <c r="AS1782" s="45" t="s">
        <v>4445</v>
      </c>
      <c r="AT1782" s="45" t="s">
        <v>4445</v>
      </c>
      <c r="AU1782" s="45">
        <v>1.1688368092501952E-2</v>
      </c>
      <c r="AV1782" s="10">
        <v>0.7123775601068566</v>
      </c>
      <c r="AW1782" s="10">
        <v>0.7123775601068566</v>
      </c>
      <c r="AX1782" s="17">
        <v>0</v>
      </c>
    </row>
    <row r="1783" spans="1:50" x14ac:dyDescent="0.25">
      <c r="A1783" s="22" t="s">
        <v>2906</v>
      </c>
      <c r="B1783" s="22" t="s">
        <v>3961</v>
      </c>
      <c r="C1783" s="22" t="s">
        <v>3230</v>
      </c>
      <c r="D1783" s="22">
        <v>1464</v>
      </c>
      <c r="E1783" s="22" t="s">
        <v>3532</v>
      </c>
      <c r="F1783" s="43">
        <v>1.073E-3</v>
      </c>
      <c r="G1783" s="43">
        <v>2.05118069723</v>
      </c>
      <c r="H1783" s="43">
        <v>7.140151515151516E-2</v>
      </c>
      <c r="I1783" s="9">
        <v>0</v>
      </c>
      <c r="J1783" s="9">
        <v>7.140151515151516E-2</v>
      </c>
      <c r="K1783" s="11">
        <v>0</v>
      </c>
      <c r="L1783" s="41">
        <v>1</v>
      </c>
      <c r="M1783" s="44">
        <v>0</v>
      </c>
      <c r="N1783" s="13">
        <v>0</v>
      </c>
      <c r="O1783" s="13">
        <v>0</v>
      </c>
      <c r="P1783" s="22">
        <v>0</v>
      </c>
      <c r="Q1783" s="22">
        <v>0</v>
      </c>
      <c r="R1783" s="14">
        <v>0</v>
      </c>
      <c r="S1783" s="22">
        <v>1</v>
      </c>
      <c r="T1783" s="22">
        <v>1</v>
      </c>
      <c r="U1783" s="22">
        <v>14</v>
      </c>
      <c r="V1783" s="22"/>
      <c r="W1783" s="22">
        <v>5</v>
      </c>
      <c r="X1783" s="22">
        <v>4</v>
      </c>
      <c r="Y1783" s="14">
        <v>14</v>
      </c>
      <c r="Z1783" s="10">
        <v>5</v>
      </c>
      <c r="AA1783" s="22">
        <v>4</v>
      </c>
      <c r="AB1783" s="22">
        <v>8.11</v>
      </c>
      <c r="AC1783" s="22">
        <v>5.2311334708298688E-4</v>
      </c>
      <c r="AD1783" s="42">
        <v>1.0000000000000001E-5</v>
      </c>
      <c r="AE1783" s="22">
        <v>1838</v>
      </c>
      <c r="AF1783" s="22">
        <v>2.3139955895038261E-3</v>
      </c>
      <c r="AG1783" s="22">
        <v>3.8566593158397103E-4</v>
      </c>
      <c r="AH1783" s="22">
        <v>0</v>
      </c>
      <c r="AI1783" s="22">
        <v>0</v>
      </c>
      <c r="AJ1783" s="22">
        <v>0</v>
      </c>
      <c r="AK1783" s="22">
        <v>0</v>
      </c>
      <c r="AL1783" s="45">
        <v>0</v>
      </c>
      <c r="AM1783" s="45">
        <v>0</v>
      </c>
      <c r="AN1783" s="45">
        <v>0</v>
      </c>
      <c r="AO1783" s="45">
        <v>0</v>
      </c>
      <c r="AP1783" s="45">
        <v>0</v>
      </c>
      <c r="AQ1783" s="45">
        <v>0</v>
      </c>
      <c r="AR1783" s="45">
        <v>0</v>
      </c>
      <c r="AS1783" s="45" t="s">
        <v>4445</v>
      </c>
      <c r="AT1783" s="45" t="s">
        <v>4445</v>
      </c>
      <c r="AU1783" s="45">
        <v>2.3139955895038261E-3</v>
      </c>
      <c r="AV1783" s="10">
        <v>70.026525198938984</v>
      </c>
      <c r="AW1783" s="10">
        <v>70.026525198938984</v>
      </c>
      <c r="AX1783" s="17">
        <v>0</v>
      </c>
    </row>
    <row r="1784" spans="1:50" x14ac:dyDescent="0.25">
      <c r="A1784" s="22" t="s">
        <v>2195</v>
      </c>
      <c r="B1784" s="22" t="s">
        <v>3962</v>
      </c>
      <c r="C1784" s="22" t="s">
        <v>2205</v>
      </c>
      <c r="D1784" s="22">
        <v>5960</v>
      </c>
      <c r="E1784" s="22" t="s">
        <v>2266</v>
      </c>
      <c r="F1784" s="43">
        <v>9.1467999999999994E-2</v>
      </c>
      <c r="G1784" s="43">
        <v>136.93044072813001</v>
      </c>
      <c r="H1784" s="43">
        <v>6.8880681818181824</v>
      </c>
      <c r="I1784" s="9">
        <v>0</v>
      </c>
      <c r="J1784" s="9">
        <v>6.8880681818181824</v>
      </c>
      <c r="K1784" s="11">
        <v>0</v>
      </c>
      <c r="L1784" s="41">
        <v>3089</v>
      </c>
      <c r="M1784" s="44">
        <v>0</v>
      </c>
      <c r="N1784" s="13">
        <v>0</v>
      </c>
      <c r="O1784" s="13">
        <v>0</v>
      </c>
      <c r="P1784" s="22">
        <v>0</v>
      </c>
      <c r="Q1784" s="22">
        <v>0</v>
      </c>
      <c r="R1784" s="14">
        <v>0</v>
      </c>
      <c r="S1784" s="22">
        <v>179</v>
      </c>
      <c r="T1784" s="22">
        <v>1</v>
      </c>
      <c r="U1784" s="22">
        <v>5622</v>
      </c>
      <c r="V1784" s="22"/>
      <c r="W1784" s="22">
        <v>1016</v>
      </c>
      <c r="X1784" s="22">
        <v>670</v>
      </c>
      <c r="Y1784" s="14">
        <v>5622</v>
      </c>
      <c r="Z1784" s="10">
        <v>1016</v>
      </c>
      <c r="AA1784" s="22">
        <v>670</v>
      </c>
      <c r="AB1784" s="22">
        <v>1897.9</v>
      </c>
      <c r="AC1784" s="22">
        <v>6.6798879426384166E-4</v>
      </c>
      <c r="AD1784" s="42">
        <v>1.41E-3</v>
      </c>
      <c r="AE1784" s="22">
        <v>1839</v>
      </c>
      <c r="AF1784" s="22">
        <v>4.4630751427254235E-2</v>
      </c>
      <c r="AG1784" s="22">
        <v>3.8474785713150201E-4</v>
      </c>
      <c r="AH1784" s="22">
        <v>0</v>
      </c>
      <c r="AI1784" s="22">
        <v>0</v>
      </c>
      <c r="AJ1784" s="22">
        <v>0</v>
      </c>
      <c r="AK1784" s="22">
        <v>0</v>
      </c>
      <c r="AL1784" s="45">
        <v>0</v>
      </c>
      <c r="AM1784" s="45">
        <v>0</v>
      </c>
      <c r="AN1784" s="45">
        <v>0</v>
      </c>
      <c r="AO1784" s="45">
        <v>0</v>
      </c>
      <c r="AP1784" s="45">
        <v>0</v>
      </c>
      <c r="AQ1784" s="45">
        <v>0</v>
      </c>
      <c r="AR1784" s="45">
        <v>0</v>
      </c>
      <c r="AS1784" s="45" t="s">
        <v>4445</v>
      </c>
      <c r="AT1784" s="45" t="s">
        <v>4445</v>
      </c>
      <c r="AU1784" s="45">
        <v>4.4630751427254242E-2</v>
      </c>
      <c r="AV1784" s="10">
        <v>147.50144353707827</v>
      </c>
      <c r="AW1784" s="10">
        <v>147.50144353707827</v>
      </c>
      <c r="AX1784" s="17">
        <v>0</v>
      </c>
    </row>
    <row r="1785" spans="1:50" x14ac:dyDescent="0.25">
      <c r="A1785" s="22" t="s">
        <v>539</v>
      </c>
      <c r="B1785" s="22" t="s">
        <v>3949</v>
      </c>
      <c r="C1785" s="22" t="s">
        <v>699</v>
      </c>
      <c r="D1785" s="22">
        <v>7522</v>
      </c>
      <c r="E1785" s="22" t="s">
        <v>855</v>
      </c>
      <c r="F1785" s="43">
        <v>3.8741999999999999E-2</v>
      </c>
      <c r="G1785" s="43">
        <v>92.689076446089999</v>
      </c>
      <c r="H1785" s="43">
        <v>4.673295454545455</v>
      </c>
      <c r="I1785" s="9">
        <v>0</v>
      </c>
      <c r="J1785" s="9">
        <v>4.673295454545455</v>
      </c>
      <c r="K1785" s="11">
        <v>0</v>
      </c>
      <c r="L1785" s="41">
        <v>1980</v>
      </c>
      <c r="M1785" s="44">
        <v>0</v>
      </c>
      <c r="N1785" s="13">
        <v>0</v>
      </c>
      <c r="O1785" s="13">
        <v>0</v>
      </c>
      <c r="P1785" s="22">
        <v>0</v>
      </c>
      <c r="Q1785" s="22">
        <v>0</v>
      </c>
      <c r="R1785" s="14">
        <v>0</v>
      </c>
      <c r="S1785" s="22">
        <v>101</v>
      </c>
      <c r="T1785" s="22">
        <v>1</v>
      </c>
      <c r="U1785" s="22">
        <v>3608</v>
      </c>
      <c r="V1785" s="22"/>
      <c r="W1785" s="22">
        <v>653</v>
      </c>
      <c r="X1785" s="22">
        <v>431</v>
      </c>
      <c r="Y1785" s="14">
        <v>3608</v>
      </c>
      <c r="Z1785" s="10">
        <v>653</v>
      </c>
      <c r="AA1785" s="22">
        <v>431</v>
      </c>
      <c r="AB1785" s="22">
        <v>1219.33</v>
      </c>
      <c r="AC1785" s="22">
        <v>4.1797805615781701E-4</v>
      </c>
      <c r="AD1785" s="42">
        <v>5.6999999999999998E-4</v>
      </c>
      <c r="AE1785" s="22">
        <v>1840</v>
      </c>
      <c r="AF1785" s="22">
        <v>1.8422110230353807E-2</v>
      </c>
      <c r="AG1785" s="22">
        <v>3.8379396313237101E-4</v>
      </c>
      <c r="AH1785" s="22">
        <v>0</v>
      </c>
      <c r="AI1785" s="22">
        <v>0</v>
      </c>
      <c r="AJ1785" s="22">
        <v>0</v>
      </c>
      <c r="AK1785" s="22">
        <v>0</v>
      </c>
      <c r="AL1785" s="45">
        <v>0</v>
      </c>
      <c r="AM1785" s="45">
        <v>0</v>
      </c>
      <c r="AN1785" s="45">
        <v>0</v>
      </c>
      <c r="AO1785" s="45">
        <v>0</v>
      </c>
      <c r="AP1785" s="45">
        <v>0</v>
      </c>
      <c r="AQ1785" s="45">
        <v>0</v>
      </c>
      <c r="AR1785" s="45">
        <v>0</v>
      </c>
      <c r="AS1785" s="45" t="s">
        <v>4445</v>
      </c>
      <c r="AT1785" s="45" t="s">
        <v>4445</v>
      </c>
      <c r="AU1785" s="45">
        <v>1.8422110230353807E-2</v>
      </c>
      <c r="AV1785" s="10">
        <v>139.73009118541032</v>
      </c>
      <c r="AW1785" s="10">
        <v>139.73009118541032</v>
      </c>
      <c r="AX1785" s="17">
        <v>0</v>
      </c>
    </row>
    <row r="1786" spans="1:50" x14ac:dyDescent="0.25">
      <c r="A1786" s="22" t="s">
        <v>964</v>
      </c>
      <c r="B1786" s="22" t="s">
        <v>3952</v>
      </c>
      <c r="C1786" s="22" t="s">
        <v>1257</v>
      </c>
      <c r="D1786" s="22">
        <v>4442</v>
      </c>
      <c r="E1786" s="22" t="s">
        <v>1296</v>
      </c>
      <c r="F1786" s="43">
        <v>3.2819000000000001E-2</v>
      </c>
      <c r="G1786" s="43">
        <v>38.810227014730003</v>
      </c>
      <c r="H1786" s="43">
        <v>1.8464015151515152</v>
      </c>
      <c r="I1786" s="9">
        <v>5.6250000000000001E-2</v>
      </c>
      <c r="J1786" s="9">
        <v>1.7903409090909093</v>
      </c>
      <c r="K1786" s="11">
        <v>0.31837121212121211</v>
      </c>
      <c r="L1786" s="41">
        <v>102</v>
      </c>
      <c r="M1786" s="44">
        <v>14</v>
      </c>
      <c r="N1786" s="13">
        <v>14</v>
      </c>
      <c r="O1786" s="13">
        <v>2</v>
      </c>
      <c r="P1786" s="22">
        <v>13</v>
      </c>
      <c r="Q1786" s="22">
        <v>1</v>
      </c>
      <c r="R1786" s="14">
        <v>0</v>
      </c>
      <c r="S1786" s="22">
        <v>63</v>
      </c>
      <c r="T1786" s="22">
        <v>0.82757205867268435</v>
      </c>
      <c r="U1786" s="22">
        <v>177</v>
      </c>
      <c r="V1786" s="22"/>
      <c r="W1786" s="22">
        <v>45</v>
      </c>
      <c r="X1786" s="22">
        <v>23</v>
      </c>
      <c r="Y1786" s="14">
        <v>163</v>
      </c>
      <c r="Z1786" s="10">
        <v>32</v>
      </c>
      <c r="AA1786" s="22">
        <v>22</v>
      </c>
      <c r="AB1786" s="22">
        <v>58.51</v>
      </c>
      <c r="AC1786" s="22">
        <v>8.4562762252186527E-4</v>
      </c>
      <c r="AD1786" s="42">
        <v>6.0000000000000002E-5</v>
      </c>
      <c r="AE1786" s="22">
        <v>1841</v>
      </c>
      <c r="AF1786" s="22">
        <v>9.9600993553803554E-3</v>
      </c>
      <c r="AG1786" s="22">
        <v>3.8308074443770598E-4</v>
      </c>
      <c r="AH1786" s="22">
        <v>0</v>
      </c>
      <c r="AI1786" s="22">
        <v>0</v>
      </c>
      <c r="AJ1786" s="22">
        <v>0</v>
      </c>
      <c r="AK1786" s="22">
        <v>0</v>
      </c>
      <c r="AL1786" s="45">
        <v>0</v>
      </c>
      <c r="AM1786" s="45">
        <v>0</v>
      </c>
      <c r="AN1786" s="45">
        <v>0</v>
      </c>
      <c r="AO1786" s="45">
        <v>0</v>
      </c>
      <c r="AP1786" s="45">
        <v>0</v>
      </c>
      <c r="AQ1786" s="45">
        <v>0</v>
      </c>
      <c r="AR1786" s="45">
        <v>0</v>
      </c>
      <c r="AS1786" s="45" t="s">
        <v>4445</v>
      </c>
      <c r="AT1786" s="45" t="s">
        <v>4445</v>
      </c>
      <c r="AU1786" s="45">
        <v>9.6576899380870357E-3</v>
      </c>
      <c r="AV1786" s="10">
        <v>17.873690891780385</v>
      </c>
      <c r="AW1786" s="10">
        <v>24.371730433890654</v>
      </c>
      <c r="AX1786" s="17">
        <v>3.0464663042363321E-2</v>
      </c>
    </row>
    <row r="1787" spans="1:50" x14ac:dyDescent="0.25">
      <c r="A1787" s="22" t="s">
        <v>1672</v>
      </c>
      <c r="B1787" s="22" t="s">
        <v>3951</v>
      </c>
      <c r="C1787" s="22" t="s">
        <v>1924</v>
      </c>
      <c r="D1787" s="22">
        <v>8694</v>
      </c>
      <c r="E1787" s="22" t="s">
        <v>2123</v>
      </c>
      <c r="F1787" s="43">
        <v>2.3434E-2</v>
      </c>
      <c r="G1787" s="43">
        <v>29.83332399315</v>
      </c>
      <c r="H1787" s="43">
        <v>1.656818181818182</v>
      </c>
      <c r="I1787" s="9">
        <v>0</v>
      </c>
      <c r="J1787" s="9">
        <v>1.656818181818182</v>
      </c>
      <c r="K1787" s="11">
        <v>0</v>
      </c>
      <c r="L1787" s="41">
        <v>134</v>
      </c>
      <c r="M1787" s="44">
        <v>0</v>
      </c>
      <c r="N1787" s="13">
        <v>0</v>
      </c>
      <c r="O1787" s="13">
        <v>0</v>
      </c>
      <c r="P1787" s="22">
        <v>0</v>
      </c>
      <c r="Q1787" s="22">
        <v>0</v>
      </c>
      <c r="R1787" s="14">
        <v>0</v>
      </c>
      <c r="S1787" s="22">
        <v>35</v>
      </c>
      <c r="T1787" s="22">
        <v>1</v>
      </c>
      <c r="U1787" s="22">
        <v>256</v>
      </c>
      <c r="V1787" s="22"/>
      <c r="W1787" s="22">
        <v>48</v>
      </c>
      <c r="X1787" s="22">
        <v>33</v>
      </c>
      <c r="Y1787" s="14">
        <v>256</v>
      </c>
      <c r="Z1787" s="10">
        <v>48</v>
      </c>
      <c r="AA1787" s="22">
        <v>33</v>
      </c>
      <c r="AB1787" s="22">
        <v>88.8</v>
      </c>
      <c r="AC1787" s="22">
        <v>7.8549745262648763E-4</v>
      </c>
      <c r="AD1787" s="42">
        <v>8.0000000000000007E-5</v>
      </c>
      <c r="AE1787" s="22">
        <v>1842</v>
      </c>
      <c r="AF1787" s="22">
        <v>5.361954186045282E-3</v>
      </c>
      <c r="AG1787" s="22">
        <v>3.8299672757466298E-4</v>
      </c>
      <c r="AH1787" s="22">
        <v>0</v>
      </c>
      <c r="AI1787" s="22">
        <v>0</v>
      </c>
      <c r="AJ1787" s="22">
        <v>0</v>
      </c>
      <c r="AK1787" s="22">
        <v>0</v>
      </c>
      <c r="AL1787" s="45">
        <v>0</v>
      </c>
      <c r="AM1787" s="45">
        <v>0</v>
      </c>
      <c r="AN1787" s="45">
        <v>0</v>
      </c>
      <c r="AO1787" s="45">
        <v>0</v>
      </c>
      <c r="AP1787" s="45">
        <v>0</v>
      </c>
      <c r="AQ1787" s="45">
        <v>0</v>
      </c>
      <c r="AR1787" s="45">
        <v>0</v>
      </c>
      <c r="AS1787" s="45" t="s">
        <v>4445</v>
      </c>
      <c r="AT1787" s="45" t="s">
        <v>4445</v>
      </c>
      <c r="AU1787" s="45">
        <v>5.361954186045282E-3</v>
      </c>
      <c r="AV1787" s="10">
        <v>28.971193415637856</v>
      </c>
      <c r="AW1787" s="10">
        <v>28.971193415637856</v>
      </c>
      <c r="AX1787" s="17">
        <v>0</v>
      </c>
    </row>
    <row r="1788" spans="1:50" x14ac:dyDescent="0.25">
      <c r="A1788" s="22" t="s">
        <v>1672</v>
      </c>
      <c r="B1788" s="22" t="s">
        <v>3957</v>
      </c>
      <c r="C1788" s="22" t="s">
        <v>2017</v>
      </c>
      <c r="D1788" s="22">
        <v>869</v>
      </c>
      <c r="E1788" s="22" t="s">
        <v>2062</v>
      </c>
      <c r="F1788" s="43">
        <v>8.5558999999999996E-2</v>
      </c>
      <c r="G1788" s="43">
        <v>132.97394896172</v>
      </c>
      <c r="H1788" s="43">
        <v>5.9850378787878791</v>
      </c>
      <c r="I1788" s="9">
        <v>0</v>
      </c>
      <c r="J1788" s="9">
        <v>5.9850378787878791</v>
      </c>
      <c r="K1788" s="11">
        <v>0</v>
      </c>
      <c r="L1788" s="41">
        <v>4341</v>
      </c>
      <c r="M1788" s="44">
        <v>0</v>
      </c>
      <c r="N1788" s="13">
        <v>0</v>
      </c>
      <c r="O1788" s="13">
        <v>0</v>
      </c>
      <c r="P1788" s="22">
        <v>0</v>
      </c>
      <c r="Q1788" s="22">
        <v>0</v>
      </c>
      <c r="R1788" s="14">
        <v>0</v>
      </c>
      <c r="S1788" s="22">
        <v>162</v>
      </c>
      <c r="T1788" s="22">
        <v>1</v>
      </c>
      <c r="U1788" s="22">
        <v>7895</v>
      </c>
      <c r="V1788" s="22"/>
      <c r="W1788" s="22">
        <v>1426</v>
      </c>
      <c r="X1788" s="22">
        <v>940</v>
      </c>
      <c r="Y1788" s="14">
        <v>7895</v>
      </c>
      <c r="Z1788" s="10">
        <v>1426</v>
      </c>
      <c r="AA1788" s="22">
        <v>940</v>
      </c>
      <c r="AB1788" s="22">
        <v>2664.17</v>
      </c>
      <c r="AC1788" s="22">
        <v>6.4342678147153755E-4</v>
      </c>
      <c r="AD1788" s="42">
        <v>1.91E-3</v>
      </c>
      <c r="AE1788" s="22">
        <v>1844</v>
      </c>
      <c r="AF1788" s="22">
        <v>4.815486111317515E-2</v>
      </c>
      <c r="AG1788" s="22">
        <v>3.8218143740615198E-4</v>
      </c>
      <c r="AH1788" s="22">
        <v>0</v>
      </c>
      <c r="AI1788" s="22">
        <v>0</v>
      </c>
      <c r="AJ1788" s="22">
        <v>0</v>
      </c>
      <c r="AK1788" s="22">
        <v>0</v>
      </c>
      <c r="AL1788" s="45">
        <v>0</v>
      </c>
      <c r="AM1788" s="45">
        <v>0</v>
      </c>
      <c r="AN1788" s="45">
        <v>0</v>
      </c>
      <c r="AO1788" s="45">
        <v>0</v>
      </c>
      <c r="AP1788" s="45">
        <v>0</v>
      </c>
      <c r="AQ1788" s="45">
        <v>0</v>
      </c>
      <c r="AR1788" s="45">
        <v>0</v>
      </c>
      <c r="AS1788" s="45" t="s">
        <v>4445</v>
      </c>
      <c r="AT1788" s="45" t="s">
        <v>4445</v>
      </c>
      <c r="AU1788" s="45">
        <v>4.815486111317515E-2</v>
      </c>
      <c r="AV1788" s="10">
        <v>238.2608145311857</v>
      </c>
      <c r="AW1788" s="10">
        <v>238.2608145311857</v>
      </c>
      <c r="AX1788" s="17">
        <v>0</v>
      </c>
    </row>
    <row r="1789" spans="1:50" x14ac:dyDescent="0.25">
      <c r="A1789" s="22" t="s">
        <v>2906</v>
      </c>
      <c r="B1789" s="22" t="s">
        <v>3950</v>
      </c>
      <c r="C1789" s="22" t="s">
        <v>3068</v>
      </c>
      <c r="D1789" s="22">
        <v>6457</v>
      </c>
      <c r="E1789" s="22" t="s">
        <v>3341</v>
      </c>
      <c r="F1789" s="43">
        <v>3.4999999999999997E-5</v>
      </c>
      <c r="G1789" s="43">
        <v>43.807675307019998</v>
      </c>
      <c r="H1789" s="43">
        <v>2.7757575757575759</v>
      </c>
      <c r="I1789" s="9">
        <v>0</v>
      </c>
      <c r="J1789" s="9">
        <v>2.7757575757575759</v>
      </c>
      <c r="K1789" s="11">
        <v>0</v>
      </c>
      <c r="L1789" s="41">
        <v>286</v>
      </c>
      <c r="M1789" s="44">
        <v>0</v>
      </c>
      <c r="N1789" s="13">
        <v>0</v>
      </c>
      <c r="O1789" s="13">
        <v>0</v>
      </c>
      <c r="P1789" s="22">
        <v>0</v>
      </c>
      <c r="Q1789" s="22">
        <v>0</v>
      </c>
      <c r="R1789" s="14">
        <v>0</v>
      </c>
      <c r="S1789" s="22">
        <v>105</v>
      </c>
      <c r="T1789" s="22">
        <v>1</v>
      </c>
      <c r="U1789" s="22">
        <v>532</v>
      </c>
      <c r="V1789" s="22"/>
      <c r="W1789" s="22">
        <v>98</v>
      </c>
      <c r="X1789" s="22">
        <v>65</v>
      </c>
      <c r="Y1789" s="14">
        <v>532</v>
      </c>
      <c r="Z1789" s="10">
        <v>98</v>
      </c>
      <c r="AA1789" s="22">
        <v>65</v>
      </c>
      <c r="AB1789" s="22">
        <v>182.14</v>
      </c>
      <c r="AC1789" s="22">
        <v>7.9894675430064171E-7</v>
      </c>
      <c r="AD1789" s="42">
        <v>0</v>
      </c>
      <c r="AE1789" s="22">
        <v>1845</v>
      </c>
      <c r="AF1789" s="22">
        <v>1.0459204184884533E-2</v>
      </c>
      <c r="AG1789" s="22">
        <v>3.7354300660301902E-4</v>
      </c>
      <c r="AH1789" s="22">
        <v>0</v>
      </c>
      <c r="AI1789" s="22">
        <v>0</v>
      </c>
      <c r="AJ1789" s="22">
        <v>0</v>
      </c>
      <c r="AK1789" s="22">
        <v>0</v>
      </c>
      <c r="AL1789" s="45">
        <v>0</v>
      </c>
      <c r="AM1789" s="45">
        <v>0</v>
      </c>
      <c r="AN1789" s="45">
        <v>0</v>
      </c>
      <c r="AO1789" s="45">
        <v>0</v>
      </c>
      <c r="AP1789" s="45">
        <v>0</v>
      </c>
      <c r="AQ1789" s="45">
        <v>0</v>
      </c>
      <c r="AR1789" s="45">
        <v>0</v>
      </c>
      <c r="AS1789" s="45" t="s">
        <v>4445</v>
      </c>
      <c r="AT1789" s="45" t="s">
        <v>4445</v>
      </c>
      <c r="AU1789" s="45">
        <v>1.0459204184884533E-2</v>
      </c>
      <c r="AV1789" s="10">
        <v>35.305676855895193</v>
      </c>
      <c r="AW1789" s="10">
        <v>35.305676855895193</v>
      </c>
      <c r="AX1789" s="17">
        <v>0</v>
      </c>
    </row>
    <row r="1790" spans="1:50" x14ac:dyDescent="0.25">
      <c r="A1790" s="22" t="s">
        <v>2195</v>
      </c>
      <c r="B1790" s="22" t="s">
        <v>3960</v>
      </c>
      <c r="C1790" s="22" t="s">
        <v>2857</v>
      </c>
      <c r="D1790" s="22">
        <v>2757</v>
      </c>
      <c r="E1790" s="22" t="s">
        <v>2858</v>
      </c>
      <c r="F1790" s="43">
        <v>1.5918000000000002E-2</v>
      </c>
      <c r="G1790" s="43">
        <v>49.50080493307</v>
      </c>
      <c r="H1790" s="43">
        <v>4.2094696969696974</v>
      </c>
      <c r="I1790" s="9">
        <v>0</v>
      </c>
      <c r="J1790" s="9">
        <v>4.2094696969696974</v>
      </c>
      <c r="K1790" s="11">
        <v>0</v>
      </c>
      <c r="L1790" s="41">
        <v>8</v>
      </c>
      <c r="M1790" s="44">
        <v>0</v>
      </c>
      <c r="N1790" s="13">
        <v>0</v>
      </c>
      <c r="O1790" s="13">
        <v>0</v>
      </c>
      <c r="P1790" s="22">
        <v>0</v>
      </c>
      <c r="Q1790" s="22">
        <v>0</v>
      </c>
      <c r="R1790" s="14">
        <v>0</v>
      </c>
      <c r="S1790" s="22">
        <v>46</v>
      </c>
      <c r="T1790" s="22">
        <v>1</v>
      </c>
      <c r="U1790" s="22">
        <v>27</v>
      </c>
      <c r="V1790" s="22"/>
      <c r="W1790" s="22">
        <v>7</v>
      </c>
      <c r="X1790" s="22">
        <v>5</v>
      </c>
      <c r="Y1790" s="14">
        <v>27</v>
      </c>
      <c r="Z1790" s="10">
        <v>7</v>
      </c>
      <c r="AA1790" s="22">
        <v>5</v>
      </c>
      <c r="AB1790" s="22">
        <v>12.02</v>
      </c>
      <c r="AC1790" s="22">
        <v>3.2157052842923903E-4</v>
      </c>
      <c r="AD1790" s="42">
        <v>0</v>
      </c>
      <c r="AE1790" s="22">
        <v>1846</v>
      </c>
      <c r="AF1790" s="22">
        <v>1.110709003437951E-3</v>
      </c>
      <c r="AG1790" s="22">
        <v>3.7023633447931699E-4</v>
      </c>
      <c r="AH1790" s="22">
        <v>0</v>
      </c>
      <c r="AI1790" s="22">
        <v>0</v>
      </c>
      <c r="AJ1790" s="22">
        <v>0</v>
      </c>
      <c r="AK1790" s="22">
        <v>0</v>
      </c>
      <c r="AL1790" s="45">
        <v>0</v>
      </c>
      <c r="AM1790" s="45">
        <v>0</v>
      </c>
      <c r="AN1790" s="45">
        <v>0</v>
      </c>
      <c r="AO1790" s="45">
        <v>0</v>
      </c>
      <c r="AP1790" s="45">
        <v>0</v>
      </c>
      <c r="AQ1790" s="45">
        <v>0</v>
      </c>
      <c r="AR1790" s="45">
        <v>0</v>
      </c>
      <c r="AS1790" s="45" t="s">
        <v>4445</v>
      </c>
      <c r="AT1790" s="45" t="s">
        <v>4445</v>
      </c>
      <c r="AU1790" s="45">
        <v>1.110709003437951E-3</v>
      </c>
      <c r="AV1790" s="10">
        <v>1.6629173040583098</v>
      </c>
      <c r="AW1790" s="10">
        <v>1.6629173040583098</v>
      </c>
      <c r="AX1790" s="17">
        <v>0</v>
      </c>
    </row>
    <row r="1791" spans="1:50" x14ac:dyDescent="0.25">
      <c r="A1791" s="22" t="s">
        <v>2195</v>
      </c>
      <c r="B1791" s="22" t="s">
        <v>3956</v>
      </c>
      <c r="C1791" s="22" t="s">
        <v>2612</v>
      </c>
      <c r="D1791" s="22">
        <v>1584</v>
      </c>
      <c r="E1791" s="22" t="s">
        <v>2613</v>
      </c>
      <c r="F1791" s="43">
        <v>7.2123000000000007E-2</v>
      </c>
      <c r="G1791" s="43">
        <v>246.40945240949</v>
      </c>
      <c r="H1791" s="43">
        <v>10.481628787878787</v>
      </c>
      <c r="I1791" s="9">
        <v>0</v>
      </c>
      <c r="J1791" s="9">
        <v>10.481628787878787</v>
      </c>
      <c r="K1791" s="11">
        <v>0</v>
      </c>
      <c r="L1791" s="41">
        <v>274</v>
      </c>
      <c r="M1791" s="44">
        <v>0</v>
      </c>
      <c r="N1791" s="13">
        <v>0</v>
      </c>
      <c r="O1791" s="13">
        <v>0</v>
      </c>
      <c r="P1791" s="22">
        <v>0</v>
      </c>
      <c r="Q1791" s="22">
        <v>0</v>
      </c>
      <c r="R1791" s="14">
        <v>0</v>
      </c>
      <c r="S1791" s="22">
        <v>200</v>
      </c>
      <c r="T1791" s="22">
        <v>1</v>
      </c>
      <c r="U1791" s="22">
        <v>510</v>
      </c>
      <c r="V1791" s="22"/>
      <c r="W1791" s="22">
        <v>94</v>
      </c>
      <c r="X1791" s="22">
        <v>63</v>
      </c>
      <c r="Y1791" s="14">
        <v>510</v>
      </c>
      <c r="Z1791" s="10">
        <v>94</v>
      </c>
      <c r="AA1791" s="22">
        <v>63</v>
      </c>
      <c r="AB1791" s="22">
        <v>174.68</v>
      </c>
      <c r="AC1791" s="22">
        <v>2.9269575210996382E-4</v>
      </c>
      <c r="AD1791" s="42">
        <v>6.0000000000000002E-5</v>
      </c>
      <c r="AE1791" s="22">
        <v>1847</v>
      </c>
      <c r="AF1791" s="22">
        <v>1.2932163658089794E-2</v>
      </c>
      <c r="AG1791" s="22">
        <v>3.69490390231137E-4</v>
      </c>
      <c r="AH1791" s="22">
        <v>0</v>
      </c>
      <c r="AI1791" s="22">
        <v>0</v>
      </c>
      <c r="AJ1791" s="22">
        <v>0</v>
      </c>
      <c r="AK1791" s="22">
        <v>0</v>
      </c>
      <c r="AL1791" s="45">
        <v>0</v>
      </c>
      <c r="AM1791" s="45">
        <v>0</v>
      </c>
      <c r="AN1791" s="45">
        <v>0</v>
      </c>
      <c r="AO1791" s="45">
        <v>0</v>
      </c>
      <c r="AP1791" s="45">
        <v>0</v>
      </c>
      <c r="AQ1791" s="45">
        <v>0</v>
      </c>
      <c r="AR1791" s="45">
        <v>0</v>
      </c>
      <c r="AS1791" s="45" t="s">
        <v>4445</v>
      </c>
      <c r="AT1791" s="45" t="s">
        <v>4445</v>
      </c>
      <c r="AU1791" s="45">
        <v>1.2932163658089794E-2</v>
      </c>
      <c r="AV1791" s="10">
        <v>8.9680718428708239</v>
      </c>
      <c r="AW1791" s="10">
        <v>8.9680718428708239</v>
      </c>
      <c r="AX1791" s="17">
        <v>0</v>
      </c>
    </row>
    <row r="1792" spans="1:50" x14ac:dyDescent="0.25">
      <c r="A1792" s="22" t="s">
        <v>1672</v>
      </c>
      <c r="B1792" s="22" t="s">
        <v>3957</v>
      </c>
      <c r="C1792" s="22" t="s">
        <v>1707</v>
      </c>
      <c r="D1792" s="22">
        <v>5418</v>
      </c>
      <c r="E1792" s="22" t="s">
        <v>1857</v>
      </c>
      <c r="F1792" s="43">
        <v>0.17144799999999999</v>
      </c>
      <c r="G1792" s="43">
        <v>532.06175887757001</v>
      </c>
      <c r="H1792" s="43">
        <v>23.11628787878788</v>
      </c>
      <c r="I1792" s="9">
        <v>0</v>
      </c>
      <c r="J1792" s="9">
        <v>23.11628787878788</v>
      </c>
      <c r="K1792" s="11">
        <v>0</v>
      </c>
      <c r="L1792" s="41">
        <v>5002</v>
      </c>
      <c r="M1792" s="44">
        <v>0</v>
      </c>
      <c r="N1792" s="13">
        <v>0</v>
      </c>
      <c r="O1792" s="13">
        <v>0</v>
      </c>
      <c r="P1792" s="22">
        <v>0</v>
      </c>
      <c r="Q1792" s="22">
        <v>0</v>
      </c>
      <c r="R1792" s="14">
        <v>0</v>
      </c>
      <c r="S1792" s="22">
        <v>494</v>
      </c>
      <c r="T1792" s="22">
        <v>1</v>
      </c>
      <c r="U1792" s="22">
        <v>9096</v>
      </c>
      <c r="V1792" s="22"/>
      <c r="W1792" s="22">
        <v>1642</v>
      </c>
      <c r="X1792" s="22">
        <v>1083</v>
      </c>
      <c r="Y1792" s="14">
        <v>9096</v>
      </c>
      <c r="Z1792" s="10">
        <v>1642</v>
      </c>
      <c r="AA1792" s="22">
        <v>1083</v>
      </c>
      <c r="AB1792" s="22">
        <v>3068.18</v>
      </c>
      <c r="AC1792" s="22">
        <v>3.2223326923867687E-4</v>
      </c>
      <c r="AD1792" s="42">
        <v>1.1000000000000001E-3</v>
      </c>
      <c r="AE1792" s="22">
        <v>1848</v>
      </c>
      <c r="AF1792" s="22">
        <v>0.12168497064625146</v>
      </c>
      <c r="AG1792" s="22">
        <v>3.6762831010952101E-4</v>
      </c>
      <c r="AH1792" s="22">
        <v>0</v>
      </c>
      <c r="AI1792" s="22">
        <v>0</v>
      </c>
      <c r="AJ1792" s="22">
        <v>0</v>
      </c>
      <c r="AK1792" s="22">
        <v>0</v>
      </c>
      <c r="AL1792" s="45">
        <v>0</v>
      </c>
      <c r="AM1792" s="45">
        <v>0</v>
      </c>
      <c r="AN1792" s="45">
        <v>0</v>
      </c>
      <c r="AO1792" s="45">
        <v>0</v>
      </c>
      <c r="AP1792" s="45">
        <v>0</v>
      </c>
      <c r="AQ1792" s="45">
        <v>0</v>
      </c>
      <c r="AR1792" s="45">
        <v>0</v>
      </c>
      <c r="AS1792" s="45" t="s">
        <v>4445</v>
      </c>
      <c r="AT1792" s="45" t="s">
        <v>4445</v>
      </c>
      <c r="AU1792" s="45">
        <v>0.12168497064625146</v>
      </c>
      <c r="AV1792" s="10">
        <v>71.032166090418997</v>
      </c>
      <c r="AW1792" s="10">
        <v>71.032166090418997</v>
      </c>
      <c r="AX1792" s="17">
        <v>0</v>
      </c>
    </row>
    <row r="1793" spans="1:50" x14ac:dyDescent="0.25">
      <c r="A1793" s="22" t="s">
        <v>2195</v>
      </c>
      <c r="B1793" s="22" t="s">
        <v>3962</v>
      </c>
      <c r="C1793" s="22" t="s">
        <v>2200</v>
      </c>
      <c r="D1793" s="22">
        <v>4155</v>
      </c>
      <c r="E1793" s="22" t="s">
        <v>2324</v>
      </c>
      <c r="F1793" s="43">
        <v>3.8738000000000002E-2</v>
      </c>
      <c r="G1793" s="43">
        <v>194.15414196184</v>
      </c>
      <c r="H1793" s="43">
        <v>10.549810606060607</v>
      </c>
      <c r="I1793" s="9">
        <v>0</v>
      </c>
      <c r="J1793" s="9">
        <v>10.549810606060607</v>
      </c>
      <c r="K1793" s="11">
        <v>0</v>
      </c>
      <c r="L1793" s="41">
        <v>7075</v>
      </c>
      <c r="M1793" s="44">
        <v>0</v>
      </c>
      <c r="N1793" s="13">
        <v>0</v>
      </c>
      <c r="O1793" s="13">
        <v>0</v>
      </c>
      <c r="P1793" s="22">
        <v>0</v>
      </c>
      <c r="Q1793" s="22">
        <v>0</v>
      </c>
      <c r="R1793" s="14">
        <v>0</v>
      </c>
      <c r="S1793" s="22">
        <v>465</v>
      </c>
      <c r="T1793" s="22">
        <v>1</v>
      </c>
      <c r="U1793" s="22">
        <v>12860</v>
      </c>
      <c r="V1793" s="22"/>
      <c r="W1793" s="22">
        <v>2321</v>
      </c>
      <c r="X1793" s="22">
        <v>1530</v>
      </c>
      <c r="Y1793" s="14">
        <v>12860</v>
      </c>
      <c r="Z1793" s="10">
        <v>2321</v>
      </c>
      <c r="AA1793" s="22">
        <v>1530</v>
      </c>
      <c r="AB1793" s="22">
        <v>4337.17</v>
      </c>
      <c r="AC1793" s="22">
        <v>1.9952188301815244E-4</v>
      </c>
      <c r="AD1793" s="42">
        <v>9.6000000000000002E-4</v>
      </c>
      <c r="AE1793" s="22">
        <v>1849</v>
      </c>
      <c r="AF1793" s="22">
        <v>3.2687224656968369E-2</v>
      </c>
      <c r="AG1793" s="22">
        <v>3.6727218715694796E-4</v>
      </c>
      <c r="AH1793" s="22">
        <v>0</v>
      </c>
      <c r="AI1793" s="22">
        <v>0</v>
      </c>
      <c r="AJ1793" s="22">
        <v>0</v>
      </c>
      <c r="AK1793" s="22">
        <v>0</v>
      </c>
      <c r="AL1793" s="45">
        <v>0</v>
      </c>
      <c r="AM1793" s="45">
        <v>0</v>
      </c>
      <c r="AN1793" s="45">
        <v>0</v>
      </c>
      <c r="AO1793" s="45">
        <v>0</v>
      </c>
      <c r="AP1793" s="45">
        <v>0</v>
      </c>
      <c r="AQ1793" s="45">
        <v>0</v>
      </c>
      <c r="AR1793" s="45">
        <v>0</v>
      </c>
      <c r="AS1793" s="45" t="s">
        <v>4445</v>
      </c>
      <c r="AT1793" s="45" t="s">
        <v>4445</v>
      </c>
      <c r="AU1793" s="45">
        <v>3.2687224656968369E-2</v>
      </c>
      <c r="AV1793" s="10">
        <v>220.00394951797927</v>
      </c>
      <c r="AW1793" s="10">
        <v>220.00394951797927</v>
      </c>
      <c r="AX1793" s="17">
        <v>0</v>
      </c>
    </row>
    <row r="1794" spans="1:50" x14ac:dyDescent="0.25">
      <c r="A1794" s="22" t="s">
        <v>964</v>
      </c>
      <c r="B1794" s="22" t="s">
        <v>3952</v>
      </c>
      <c r="C1794" s="22" t="s">
        <v>1039</v>
      </c>
      <c r="D1794" s="22">
        <v>6236</v>
      </c>
      <c r="E1794" s="22" t="s">
        <v>1233</v>
      </c>
      <c r="F1794" s="43">
        <v>2.5999999999999998E-5</v>
      </c>
      <c r="G1794" s="43">
        <v>6.5345020290600004</v>
      </c>
      <c r="H1794" s="43">
        <v>0.20208333333333334</v>
      </c>
      <c r="I1794" s="9">
        <v>0</v>
      </c>
      <c r="J1794" s="9">
        <v>0.20208333333333334</v>
      </c>
      <c r="K1794" s="11">
        <v>0</v>
      </c>
      <c r="L1794" s="41">
        <v>132</v>
      </c>
      <c r="M1794" s="44">
        <v>0</v>
      </c>
      <c r="N1794" s="13">
        <v>0</v>
      </c>
      <c r="O1794" s="13">
        <v>0</v>
      </c>
      <c r="P1794" s="22">
        <v>0</v>
      </c>
      <c r="Q1794" s="22">
        <v>0</v>
      </c>
      <c r="R1794" s="14">
        <v>0</v>
      </c>
      <c r="S1794" s="22">
        <v>14</v>
      </c>
      <c r="T1794" s="22">
        <v>1</v>
      </c>
      <c r="U1794" s="22">
        <v>252</v>
      </c>
      <c r="V1794" s="22"/>
      <c r="W1794" s="22">
        <v>47</v>
      </c>
      <c r="X1794" s="22">
        <v>32</v>
      </c>
      <c r="Y1794" s="14">
        <v>252</v>
      </c>
      <c r="Z1794" s="10">
        <v>47</v>
      </c>
      <c r="AA1794" s="22">
        <v>32</v>
      </c>
      <c r="AB1794" s="22">
        <v>87.07</v>
      </c>
      <c r="AC1794" s="22">
        <v>3.9788800867110826E-6</v>
      </c>
      <c r="AD1794" s="42">
        <v>0</v>
      </c>
      <c r="AE1794" s="22">
        <v>1850</v>
      </c>
      <c r="AF1794" s="22">
        <v>8.808540072029112E-3</v>
      </c>
      <c r="AG1794" s="22">
        <v>3.67022503001213E-4</v>
      </c>
      <c r="AH1794" s="22">
        <v>0</v>
      </c>
      <c r="AI1794" s="22">
        <v>0</v>
      </c>
      <c r="AJ1794" s="22">
        <v>0</v>
      </c>
      <c r="AK1794" s="22">
        <v>0</v>
      </c>
      <c r="AL1794" s="45">
        <v>0</v>
      </c>
      <c r="AM1794" s="45">
        <v>0</v>
      </c>
      <c r="AN1794" s="45">
        <v>0</v>
      </c>
      <c r="AO1794" s="45">
        <v>0</v>
      </c>
      <c r="AP1794" s="45">
        <v>0</v>
      </c>
      <c r="AQ1794" s="45">
        <v>0</v>
      </c>
      <c r="AR1794" s="45">
        <v>0</v>
      </c>
      <c r="AS1794" s="45" t="s">
        <v>4445</v>
      </c>
      <c r="AT1794" s="45" t="s">
        <v>4445</v>
      </c>
      <c r="AU1794" s="45">
        <v>8.808540072029112E-3</v>
      </c>
      <c r="AV1794" s="10">
        <v>232.57731958762886</v>
      </c>
      <c r="AW1794" s="10">
        <v>232.57731958762886</v>
      </c>
      <c r="AX1794" s="17">
        <v>0</v>
      </c>
    </row>
    <row r="1795" spans="1:50" x14ac:dyDescent="0.25">
      <c r="A1795" s="22" t="s">
        <v>964</v>
      </c>
      <c r="B1795" s="22" t="s">
        <v>3948</v>
      </c>
      <c r="C1795" s="22" t="s">
        <v>1528</v>
      </c>
      <c r="D1795" s="22">
        <v>2427</v>
      </c>
      <c r="E1795" s="22" t="s">
        <v>1529</v>
      </c>
      <c r="F1795" s="43">
        <v>0.13230900000000001</v>
      </c>
      <c r="G1795" s="43">
        <v>374.81889213461</v>
      </c>
      <c r="H1795" s="43">
        <v>14.483333333333334</v>
      </c>
      <c r="I1795" s="9">
        <v>0</v>
      </c>
      <c r="J1795" s="9">
        <v>14.483333333333334</v>
      </c>
      <c r="K1795" s="11">
        <v>0</v>
      </c>
      <c r="L1795" s="41">
        <v>7657</v>
      </c>
      <c r="M1795" s="44">
        <v>0</v>
      </c>
      <c r="N1795" s="13">
        <v>0</v>
      </c>
      <c r="O1795" s="13">
        <v>0</v>
      </c>
      <c r="P1795" s="22">
        <v>0</v>
      </c>
      <c r="Q1795" s="22">
        <v>0</v>
      </c>
      <c r="R1795" s="14">
        <v>0</v>
      </c>
      <c r="S1795" s="22">
        <v>353</v>
      </c>
      <c r="T1795" s="22">
        <v>1</v>
      </c>
      <c r="U1795" s="22">
        <v>13917</v>
      </c>
      <c r="V1795" s="22"/>
      <c r="W1795" s="22">
        <v>2512</v>
      </c>
      <c r="X1795" s="22">
        <v>1656</v>
      </c>
      <c r="Y1795" s="14">
        <v>13917</v>
      </c>
      <c r="Z1795" s="10">
        <v>2512</v>
      </c>
      <c r="AA1795" s="22">
        <v>1656</v>
      </c>
      <c r="AB1795" s="22">
        <v>4693.97</v>
      </c>
      <c r="AC1795" s="22">
        <v>3.529944802048116E-4</v>
      </c>
      <c r="AD1795" s="42">
        <v>1.8400000000000001E-3</v>
      </c>
      <c r="AE1795" s="22">
        <v>1851</v>
      </c>
      <c r="AF1795" s="22">
        <v>9.1921123529876136E-2</v>
      </c>
      <c r="AG1795" s="22">
        <v>3.6621961565687703E-4</v>
      </c>
      <c r="AH1795" s="22">
        <v>0</v>
      </c>
      <c r="AI1795" s="22">
        <v>0</v>
      </c>
      <c r="AJ1795" s="22">
        <v>0</v>
      </c>
      <c r="AK1795" s="22">
        <v>0</v>
      </c>
      <c r="AL1795" s="45">
        <v>0</v>
      </c>
      <c r="AM1795" s="45">
        <v>0</v>
      </c>
      <c r="AN1795" s="45">
        <v>0</v>
      </c>
      <c r="AO1795" s="45">
        <v>0</v>
      </c>
      <c r="AP1795" s="45">
        <v>0</v>
      </c>
      <c r="AQ1795" s="45">
        <v>0</v>
      </c>
      <c r="AR1795" s="45">
        <v>0</v>
      </c>
      <c r="AS1795" s="45" t="s">
        <v>4445</v>
      </c>
      <c r="AT1795" s="45" t="s">
        <v>4445</v>
      </c>
      <c r="AU1795" s="45">
        <v>9.1921123529876136E-2</v>
      </c>
      <c r="AV1795" s="10">
        <v>173.44073647871116</v>
      </c>
      <c r="AW1795" s="10">
        <v>173.44073647871116</v>
      </c>
      <c r="AX1795" s="17">
        <v>0</v>
      </c>
    </row>
    <row r="1796" spans="1:50" x14ac:dyDescent="0.25">
      <c r="A1796" s="22" t="s">
        <v>2906</v>
      </c>
      <c r="B1796" s="22" t="s">
        <v>3959</v>
      </c>
      <c r="C1796" s="22" t="s">
        <v>2956</v>
      </c>
      <c r="D1796" s="22">
        <v>2271</v>
      </c>
      <c r="E1796" s="22" t="s">
        <v>2979</v>
      </c>
      <c r="F1796" s="43">
        <v>3.9621999999999997E-2</v>
      </c>
      <c r="G1796" s="43">
        <v>96.845476359439999</v>
      </c>
      <c r="H1796" s="43">
        <v>3.1693181818181819</v>
      </c>
      <c r="I1796" s="9">
        <v>1.822348484848485</v>
      </c>
      <c r="J1796" s="9">
        <v>1.3469696969696972</v>
      </c>
      <c r="K1796" s="11">
        <v>2.9356060606060606</v>
      </c>
      <c r="L1796" s="41">
        <v>566</v>
      </c>
      <c r="M1796" s="44">
        <v>933</v>
      </c>
      <c r="N1796" s="13">
        <v>436</v>
      </c>
      <c r="O1796" s="13">
        <v>218</v>
      </c>
      <c r="P1796" s="22">
        <v>400</v>
      </c>
      <c r="Q1796" s="22">
        <v>194</v>
      </c>
      <c r="R1796" s="14">
        <v>1</v>
      </c>
      <c r="S1796" s="22">
        <v>117</v>
      </c>
      <c r="T1796" s="22">
        <v>7.3742081988765418E-2</v>
      </c>
      <c r="U1796" s="22">
        <v>1010</v>
      </c>
      <c r="V1796" s="22"/>
      <c r="W1796" s="22">
        <v>450</v>
      </c>
      <c r="X1796" s="22">
        <v>227</v>
      </c>
      <c r="Y1796" s="14">
        <v>77</v>
      </c>
      <c r="Z1796" s="10">
        <v>50</v>
      </c>
      <c r="AA1796" s="22">
        <v>33</v>
      </c>
      <c r="AB1796" s="22">
        <v>75.430000000000007</v>
      </c>
      <c r="AC1796" s="22">
        <v>4.0912597562062431E-4</v>
      </c>
      <c r="AD1796" s="42">
        <v>4.0000000000000003E-5</v>
      </c>
      <c r="AE1796" s="22">
        <v>1853</v>
      </c>
      <c r="AF1796" s="22">
        <v>2.6698540398927755E-2</v>
      </c>
      <c r="AG1796" s="22">
        <v>3.65733430122298E-4</v>
      </c>
      <c r="AH1796" s="22">
        <v>1</v>
      </c>
      <c r="AI1796" s="22">
        <v>0</v>
      </c>
      <c r="AJ1796" s="22">
        <v>0</v>
      </c>
      <c r="AK1796" s="22">
        <v>0</v>
      </c>
      <c r="AL1796" s="45">
        <v>0</v>
      </c>
      <c r="AM1796" s="45">
        <v>0</v>
      </c>
      <c r="AN1796" s="45">
        <v>0</v>
      </c>
      <c r="AO1796" s="45">
        <v>0</v>
      </c>
      <c r="AP1796" s="45">
        <v>0</v>
      </c>
      <c r="AQ1796" s="45">
        <v>0</v>
      </c>
      <c r="AR1796" s="45">
        <v>0</v>
      </c>
      <c r="AS1796" s="45" t="s">
        <v>4445</v>
      </c>
      <c r="AT1796" s="45" t="s">
        <v>4445</v>
      </c>
      <c r="AU1796" s="45">
        <v>1.1346959442881213E-2</v>
      </c>
      <c r="AV1796" s="10">
        <v>37.120359955005618</v>
      </c>
      <c r="AW1796" s="10">
        <v>141.98637504481891</v>
      </c>
      <c r="AX1796" s="17">
        <v>0.57499701207123222</v>
      </c>
    </row>
    <row r="1797" spans="1:50" x14ac:dyDescent="0.25">
      <c r="A1797" s="22" t="s">
        <v>964</v>
      </c>
      <c r="B1797" s="22" t="s">
        <v>3948</v>
      </c>
      <c r="C1797" s="22" t="s">
        <v>1243</v>
      </c>
      <c r="D1797" s="22">
        <v>1845</v>
      </c>
      <c r="E1797" s="22" t="s">
        <v>1594</v>
      </c>
      <c r="F1797" s="43">
        <v>0.24435899999999999</v>
      </c>
      <c r="G1797" s="43">
        <v>498.17248563448999</v>
      </c>
      <c r="H1797" s="43">
        <v>21.34943181818182</v>
      </c>
      <c r="I1797" s="9">
        <v>0</v>
      </c>
      <c r="J1797" s="9">
        <v>21.34943181818182</v>
      </c>
      <c r="K1797" s="11">
        <v>0</v>
      </c>
      <c r="L1797" s="41">
        <v>15410</v>
      </c>
      <c r="M1797" s="44">
        <v>0</v>
      </c>
      <c r="N1797" s="13">
        <v>0</v>
      </c>
      <c r="O1797" s="13">
        <v>0</v>
      </c>
      <c r="P1797" s="22">
        <v>0</v>
      </c>
      <c r="Q1797" s="22">
        <v>0</v>
      </c>
      <c r="R1797" s="14">
        <v>0</v>
      </c>
      <c r="S1797" s="22">
        <v>340</v>
      </c>
      <c r="T1797" s="22">
        <v>1</v>
      </c>
      <c r="U1797" s="22">
        <v>27996</v>
      </c>
      <c r="V1797" s="22"/>
      <c r="W1797" s="22">
        <v>5051</v>
      </c>
      <c r="X1797" s="22">
        <v>3328</v>
      </c>
      <c r="Y1797" s="14">
        <v>27996</v>
      </c>
      <c r="Z1797" s="10">
        <v>5051</v>
      </c>
      <c r="AA1797" s="22">
        <v>3328</v>
      </c>
      <c r="AB1797" s="22">
        <v>9439.51</v>
      </c>
      <c r="AC1797" s="22">
        <v>4.9051083118084246E-4</v>
      </c>
      <c r="AD1797" s="42">
        <v>5.1500000000000001E-3</v>
      </c>
      <c r="AE1797" s="22">
        <v>1854</v>
      </c>
      <c r="AF1797" s="22">
        <v>9.8669762521832405E-2</v>
      </c>
      <c r="AG1797" s="22">
        <v>3.6275647985967797E-4</v>
      </c>
      <c r="AH1797" s="22">
        <v>0</v>
      </c>
      <c r="AI1797" s="22">
        <v>0</v>
      </c>
      <c r="AJ1797" s="22">
        <v>0</v>
      </c>
      <c r="AK1797" s="22">
        <v>0</v>
      </c>
      <c r="AL1797" s="45">
        <v>0</v>
      </c>
      <c r="AM1797" s="45">
        <v>0</v>
      </c>
      <c r="AN1797" s="45">
        <v>0</v>
      </c>
      <c r="AO1797" s="45">
        <v>0</v>
      </c>
      <c r="AP1797" s="45">
        <v>0</v>
      </c>
      <c r="AQ1797" s="45">
        <v>0</v>
      </c>
      <c r="AR1797" s="45">
        <v>0</v>
      </c>
      <c r="AS1797" s="45" t="s">
        <v>4445</v>
      </c>
      <c r="AT1797" s="45" t="s">
        <v>4444</v>
      </c>
      <c r="AU1797" s="45">
        <v>9.8669762521832419E-2</v>
      </c>
      <c r="AV1797" s="10">
        <v>236.58709248170325</v>
      </c>
      <c r="AW1797" s="10">
        <v>236.58709248170325</v>
      </c>
      <c r="AX1797" s="17">
        <v>0</v>
      </c>
    </row>
    <row r="1798" spans="1:50" x14ac:dyDescent="0.25">
      <c r="A1798" s="22" t="s">
        <v>8</v>
      </c>
      <c r="B1798" s="22" t="s">
        <v>3946</v>
      </c>
      <c r="C1798" s="22" t="s">
        <v>74</v>
      </c>
      <c r="D1798" s="22">
        <v>582</v>
      </c>
      <c r="E1798" s="22" t="s">
        <v>75</v>
      </c>
      <c r="F1798" s="43">
        <v>0.33446900000000002</v>
      </c>
      <c r="G1798" s="43">
        <v>1072.06833937078</v>
      </c>
      <c r="H1798" s="43">
        <v>44.738446969696973</v>
      </c>
      <c r="I1798" s="9">
        <v>0</v>
      </c>
      <c r="J1798" s="9">
        <v>44.738446969696973</v>
      </c>
      <c r="K1798" s="11">
        <v>0</v>
      </c>
      <c r="L1798" s="41">
        <v>24749</v>
      </c>
      <c r="M1798" s="44">
        <v>0</v>
      </c>
      <c r="N1798" s="13">
        <v>0</v>
      </c>
      <c r="O1798" s="13">
        <v>0</v>
      </c>
      <c r="P1798" s="22">
        <v>0</v>
      </c>
      <c r="Q1798" s="22">
        <v>0</v>
      </c>
      <c r="R1798" s="14">
        <v>0</v>
      </c>
      <c r="S1798" s="22">
        <v>1175</v>
      </c>
      <c r="T1798" s="22">
        <v>1</v>
      </c>
      <c r="U1798" s="22">
        <v>44956</v>
      </c>
      <c r="V1798" s="22"/>
      <c r="W1798" s="22">
        <v>8110</v>
      </c>
      <c r="X1798" s="22">
        <v>5343</v>
      </c>
      <c r="Y1798" s="14">
        <v>44956</v>
      </c>
      <c r="Z1798" s="10">
        <v>8110</v>
      </c>
      <c r="AA1798" s="22">
        <v>5343</v>
      </c>
      <c r="AB1798" s="22">
        <v>15156.74</v>
      </c>
      <c r="AC1798" s="22">
        <v>3.1198477533279928E-4</v>
      </c>
      <c r="AD1798" s="42">
        <v>5.2599999999999999E-3</v>
      </c>
      <c r="AE1798" s="22">
        <v>1856</v>
      </c>
      <c r="AF1798" s="22">
        <v>0.25473554755926048</v>
      </c>
      <c r="AG1798" s="22">
        <v>3.5577590441237498E-4</v>
      </c>
      <c r="AH1798" s="22">
        <v>0</v>
      </c>
      <c r="AI1798" s="22">
        <v>0</v>
      </c>
      <c r="AJ1798" s="22">
        <v>0</v>
      </c>
      <c r="AK1798" s="22">
        <v>0</v>
      </c>
      <c r="AL1798" s="45">
        <v>0</v>
      </c>
      <c r="AM1798" s="45">
        <v>0</v>
      </c>
      <c r="AN1798" s="45">
        <v>0</v>
      </c>
      <c r="AO1798" s="45">
        <v>0</v>
      </c>
      <c r="AP1798" s="45">
        <v>0</v>
      </c>
      <c r="AQ1798" s="45">
        <v>0</v>
      </c>
      <c r="AR1798" s="45">
        <v>0</v>
      </c>
      <c r="AS1798" s="45" t="s">
        <v>4445</v>
      </c>
      <c r="AT1798" s="45" t="s">
        <v>4444</v>
      </c>
      <c r="AU1798" s="45">
        <v>0.25473554755926048</v>
      </c>
      <c r="AV1798" s="10">
        <v>181.27584995279801</v>
      </c>
      <c r="AW1798" s="10">
        <v>181.27584995279801</v>
      </c>
      <c r="AX1798" s="17">
        <v>0</v>
      </c>
    </row>
    <row r="1799" spans="1:50" x14ac:dyDescent="0.25">
      <c r="A1799" s="22" t="s">
        <v>1672</v>
      </c>
      <c r="B1799" s="22" t="s">
        <v>3947</v>
      </c>
      <c r="C1799" s="22" t="s">
        <v>2117</v>
      </c>
      <c r="D1799" s="22">
        <v>3663</v>
      </c>
      <c r="E1799" s="22" t="s">
        <v>2163</v>
      </c>
      <c r="F1799" s="43">
        <v>0.17033100000000001</v>
      </c>
      <c r="G1799" s="43">
        <v>323.83865223690998</v>
      </c>
      <c r="H1799" s="43">
        <v>11.998863636363636</v>
      </c>
      <c r="I1799" s="9">
        <v>0</v>
      </c>
      <c r="J1799" s="9">
        <v>11.998863636363636</v>
      </c>
      <c r="K1799" s="11">
        <v>0</v>
      </c>
      <c r="L1799" s="41">
        <v>1095</v>
      </c>
      <c r="M1799" s="44">
        <v>0</v>
      </c>
      <c r="N1799" s="13">
        <v>0</v>
      </c>
      <c r="O1799" s="13">
        <v>0</v>
      </c>
      <c r="P1799" s="22">
        <v>0</v>
      </c>
      <c r="Q1799" s="22">
        <v>0</v>
      </c>
      <c r="R1799" s="14">
        <v>0</v>
      </c>
      <c r="S1799" s="22">
        <v>216</v>
      </c>
      <c r="T1799" s="22">
        <v>1</v>
      </c>
      <c r="U1799" s="22">
        <v>2001</v>
      </c>
      <c r="V1799" s="22"/>
      <c r="W1799" s="22">
        <v>363</v>
      </c>
      <c r="X1799" s="22">
        <v>240</v>
      </c>
      <c r="Y1799" s="14">
        <v>2001</v>
      </c>
      <c r="Z1799" s="10">
        <v>363</v>
      </c>
      <c r="AA1799" s="22">
        <v>240</v>
      </c>
      <c r="AB1799" s="22">
        <v>677.4</v>
      </c>
      <c r="AC1799" s="22">
        <v>5.2597489158085831E-4</v>
      </c>
      <c r="AD1799" s="42">
        <v>4.0000000000000002E-4</v>
      </c>
      <c r="AE1799" s="22">
        <v>1857</v>
      </c>
      <c r="AF1799" s="22">
        <v>3.4793655507155061E-2</v>
      </c>
      <c r="AG1799" s="22">
        <v>3.5503730109341896E-4</v>
      </c>
      <c r="AH1799" s="22">
        <v>0</v>
      </c>
      <c r="AI1799" s="22">
        <v>0</v>
      </c>
      <c r="AJ1799" s="22">
        <v>0</v>
      </c>
      <c r="AK1799" s="22">
        <v>0</v>
      </c>
      <c r="AL1799" s="45">
        <v>0</v>
      </c>
      <c r="AM1799" s="45">
        <v>0</v>
      </c>
      <c r="AN1799" s="45">
        <v>0</v>
      </c>
      <c r="AO1799" s="45">
        <v>0</v>
      </c>
      <c r="AP1799" s="45">
        <v>0</v>
      </c>
      <c r="AQ1799" s="45">
        <v>0</v>
      </c>
      <c r="AR1799" s="45">
        <v>0</v>
      </c>
      <c r="AS1799" s="45" t="s">
        <v>4445</v>
      </c>
      <c r="AT1799" s="45" t="s">
        <v>4445</v>
      </c>
      <c r="AU1799" s="45">
        <v>3.4793655507155061E-2</v>
      </c>
      <c r="AV1799" s="10">
        <v>30.252864854626388</v>
      </c>
      <c r="AW1799" s="10">
        <v>30.252864854626388</v>
      </c>
      <c r="AX1799" s="17">
        <v>0</v>
      </c>
    </row>
    <row r="1800" spans="1:50" x14ac:dyDescent="0.25">
      <c r="A1800" s="22" t="s">
        <v>539</v>
      </c>
      <c r="B1800" s="22" t="s">
        <v>3949</v>
      </c>
      <c r="C1800" s="22" t="s">
        <v>842</v>
      </c>
      <c r="D1800" s="22">
        <v>4948</v>
      </c>
      <c r="E1800" s="22" t="s">
        <v>914</v>
      </c>
      <c r="F1800" s="43">
        <v>4.679E-3</v>
      </c>
      <c r="G1800" s="43">
        <v>16.262269795920002</v>
      </c>
      <c r="H1800" s="43">
        <v>0.6020833333333333</v>
      </c>
      <c r="I1800" s="9">
        <v>0</v>
      </c>
      <c r="J1800" s="9">
        <v>0.6020833333333333</v>
      </c>
      <c r="K1800" s="11">
        <v>0</v>
      </c>
      <c r="L1800" s="41">
        <v>74</v>
      </c>
      <c r="M1800" s="44">
        <v>0</v>
      </c>
      <c r="N1800" s="13">
        <v>0</v>
      </c>
      <c r="O1800" s="13">
        <v>0</v>
      </c>
      <c r="P1800" s="22">
        <v>0</v>
      </c>
      <c r="Q1800" s="22">
        <v>0</v>
      </c>
      <c r="R1800" s="14">
        <v>0</v>
      </c>
      <c r="S1800" s="22">
        <v>18</v>
      </c>
      <c r="T1800" s="22">
        <v>1</v>
      </c>
      <c r="U1800" s="22">
        <v>147</v>
      </c>
      <c r="V1800" s="22"/>
      <c r="W1800" s="22">
        <v>28</v>
      </c>
      <c r="X1800" s="22">
        <v>20</v>
      </c>
      <c r="Y1800" s="14">
        <v>147</v>
      </c>
      <c r="Z1800" s="10">
        <v>28</v>
      </c>
      <c r="AA1800" s="22">
        <v>20</v>
      </c>
      <c r="AB1800" s="22">
        <v>51.59</v>
      </c>
      <c r="AC1800" s="22">
        <v>2.8772121350328981E-4</v>
      </c>
      <c r="AD1800" s="42">
        <v>2.0000000000000002E-5</v>
      </c>
      <c r="AE1800" s="22">
        <v>1858</v>
      </c>
      <c r="AF1800" s="22">
        <v>3.1883773290889861E-3</v>
      </c>
      <c r="AG1800" s="22">
        <v>3.54264147676554E-4</v>
      </c>
      <c r="AH1800" s="22">
        <v>0</v>
      </c>
      <c r="AI1800" s="22">
        <v>0</v>
      </c>
      <c r="AJ1800" s="22">
        <v>0</v>
      </c>
      <c r="AK1800" s="22">
        <v>0</v>
      </c>
      <c r="AL1800" s="45">
        <v>0</v>
      </c>
      <c r="AM1800" s="45">
        <v>0</v>
      </c>
      <c r="AN1800" s="45">
        <v>0</v>
      </c>
      <c r="AO1800" s="45">
        <v>0</v>
      </c>
      <c r="AP1800" s="45">
        <v>0</v>
      </c>
      <c r="AQ1800" s="45">
        <v>0</v>
      </c>
      <c r="AR1800" s="45">
        <v>0</v>
      </c>
      <c r="AS1800" s="45" t="s">
        <v>4445</v>
      </c>
      <c r="AT1800" s="45" t="s">
        <v>4445</v>
      </c>
      <c r="AU1800" s="45">
        <v>3.1883773290889861E-3</v>
      </c>
      <c r="AV1800" s="10">
        <v>46.505190311418687</v>
      </c>
      <c r="AW1800" s="10">
        <v>46.505190311418687</v>
      </c>
      <c r="AX1800" s="17">
        <v>0</v>
      </c>
    </row>
    <row r="1801" spans="1:50" x14ac:dyDescent="0.25">
      <c r="A1801" s="22" t="s">
        <v>1672</v>
      </c>
      <c r="B1801" s="22" t="s">
        <v>3947</v>
      </c>
      <c r="C1801" s="22" t="s">
        <v>1700</v>
      </c>
      <c r="D1801" s="22">
        <v>5118</v>
      </c>
      <c r="E1801" s="22" t="s">
        <v>1812</v>
      </c>
      <c r="F1801" s="43">
        <v>6.2398000000000002E-2</v>
      </c>
      <c r="G1801" s="43">
        <v>155.55318575237001</v>
      </c>
      <c r="H1801" s="43">
        <v>6.7598484848484857</v>
      </c>
      <c r="I1801" s="9">
        <v>3.5380681818181818</v>
      </c>
      <c r="J1801" s="9">
        <v>3.2219696969696972</v>
      </c>
      <c r="K1801" s="11">
        <v>6.6486742424242431</v>
      </c>
      <c r="L1801" s="41">
        <v>1775</v>
      </c>
      <c r="M1801" s="44">
        <v>4214</v>
      </c>
      <c r="N1801" s="13">
        <v>1427</v>
      </c>
      <c r="O1801" s="13">
        <v>974</v>
      </c>
      <c r="P1801" s="22">
        <v>1311</v>
      </c>
      <c r="Q1801" s="22">
        <v>879</v>
      </c>
      <c r="R1801" s="14">
        <v>0</v>
      </c>
      <c r="S1801" s="22">
        <v>341</v>
      </c>
      <c r="T1801" s="22">
        <v>1.6446262467779915E-2</v>
      </c>
      <c r="U1801" s="22">
        <v>4267</v>
      </c>
      <c r="V1801" s="22"/>
      <c r="W1801" s="22">
        <v>1437</v>
      </c>
      <c r="X1801" s="22">
        <v>980</v>
      </c>
      <c r="Y1801" s="14">
        <v>53</v>
      </c>
      <c r="Z1801" s="10">
        <v>126</v>
      </c>
      <c r="AA1801" s="22">
        <v>101</v>
      </c>
      <c r="AB1801" s="22">
        <v>177.39</v>
      </c>
      <c r="AC1801" s="22">
        <v>4.0113611108764648E-4</v>
      </c>
      <c r="AD1801" s="42">
        <v>1.1E-4</v>
      </c>
      <c r="AE1801" s="22">
        <v>1859</v>
      </c>
      <c r="AF1801" s="22">
        <v>3.3784162967023391E-2</v>
      </c>
      <c r="AG1801" s="22">
        <v>3.5191836423982699E-4</v>
      </c>
      <c r="AH1801" s="22">
        <v>0</v>
      </c>
      <c r="AI1801" s="22">
        <v>0</v>
      </c>
      <c r="AJ1801" s="22">
        <v>0</v>
      </c>
      <c r="AK1801" s="22">
        <v>0</v>
      </c>
      <c r="AL1801" s="45">
        <v>0</v>
      </c>
      <c r="AM1801" s="45">
        <v>0</v>
      </c>
      <c r="AN1801" s="45">
        <v>0</v>
      </c>
      <c r="AO1801" s="45">
        <v>0</v>
      </c>
      <c r="AP1801" s="45">
        <v>0</v>
      </c>
      <c r="AQ1801" s="45">
        <v>0</v>
      </c>
      <c r="AR1801" s="45">
        <v>0</v>
      </c>
      <c r="AS1801" s="45" t="s">
        <v>4445</v>
      </c>
      <c r="AT1801" s="45" t="s">
        <v>4445</v>
      </c>
      <c r="AU1801" s="45">
        <v>1.6102661111593686E-2</v>
      </c>
      <c r="AV1801" s="10">
        <v>39.106513049612033</v>
      </c>
      <c r="AW1801" s="10">
        <v>212.57872912697522</v>
      </c>
      <c r="AX1801" s="17">
        <v>0.52339459822929502</v>
      </c>
    </row>
    <row r="1802" spans="1:50" x14ac:dyDescent="0.25">
      <c r="A1802" s="22" t="s">
        <v>1672</v>
      </c>
      <c r="B1802" s="22" t="s">
        <v>3957</v>
      </c>
      <c r="C1802" s="22" t="s">
        <v>1773</v>
      </c>
      <c r="D1802" s="22">
        <v>1671</v>
      </c>
      <c r="E1802" s="22" t="s">
        <v>1774</v>
      </c>
      <c r="F1802" s="43">
        <v>3.8594000000000003E-2</v>
      </c>
      <c r="G1802" s="43">
        <v>167.61868046156999</v>
      </c>
      <c r="H1802" s="43">
        <v>5.7748106060606066</v>
      </c>
      <c r="I1802" s="9">
        <v>0</v>
      </c>
      <c r="J1802" s="9">
        <v>5.7748106060606066</v>
      </c>
      <c r="K1802" s="11">
        <v>0</v>
      </c>
      <c r="L1802" s="41">
        <v>466</v>
      </c>
      <c r="M1802" s="44">
        <v>0</v>
      </c>
      <c r="N1802" s="13">
        <v>0</v>
      </c>
      <c r="O1802" s="13">
        <v>0</v>
      </c>
      <c r="P1802" s="22">
        <v>0</v>
      </c>
      <c r="Q1802" s="22">
        <v>0</v>
      </c>
      <c r="R1802" s="14">
        <v>0</v>
      </c>
      <c r="S1802" s="22">
        <v>181</v>
      </c>
      <c r="T1802" s="22">
        <v>1</v>
      </c>
      <c r="U1802" s="22">
        <v>859</v>
      </c>
      <c r="V1802" s="22"/>
      <c r="W1802" s="22">
        <v>157</v>
      </c>
      <c r="X1802" s="22">
        <v>104</v>
      </c>
      <c r="Y1802" s="14">
        <v>859</v>
      </c>
      <c r="Z1802" s="10">
        <v>157</v>
      </c>
      <c r="AA1802" s="22">
        <v>104</v>
      </c>
      <c r="AB1802" s="22">
        <v>292.39999999999998</v>
      </c>
      <c r="AC1802" s="22">
        <v>2.3024879979799428E-4</v>
      </c>
      <c r="AD1802" s="42">
        <v>8.0000000000000007E-5</v>
      </c>
      <c r="AE1802" s="22">
        <v>1860</v>
      </c>
      <c r="AF1802" s="22">
        <v>2.3022729508336007E-2</v>
      </c>
      <c r="AG1802" s="22">
        <v>3.4882923497478799E-4</v>
      </c>
      <c r="AH1802" s="22">
        <v>0</v>
      </c>
      <c r="AI1802" s="22">
        <v>0</v>
      </c>
      <c r="AJ1802" s="22">
        <v>0</v>
      </c>
      <c r="AK1802" s="22">
        <v>0</v>
      </c>
      <c r="AL1802" s="45">
        <v>0</v>
      </c>
      <c r="AM1802" s="45">
        <v>0</v>
      </c>
      <c r="AN1802" s="45">
        <v>0</v>
      </c>
      <c r="AO1802" s="45">
        <v>0</v>
      </c>
      <c r="AP1802" s="45">
        <v>0</v>
      </c>
      <c r="AQ1802" s="45">
        <v>0</v>
      </c>
      <c r="AR1802" s="45">
        <v>0</v>
      </c>
      <c r="AS1802" s="45" t="s">
        <v>4445</v>
      </c>
      <c r="AT1802" s="45" t="s">
        <v>4445</v>
      </c>
      <c r="AU1802" s="45">
        <v>2.3022729508336011E-2</v>
      </c>
      <c r="AV1802" s="10">
        <v>27.187038798333933</v>
      </c>
      <c r="AW1802" s="10">
        <v>27.187038798333933</v>
      </c>
      <c r="AX1802" s="17">
        <v>0</v>
      </c>
    </row>
    <row r="1803" spans="1:50" x14ac:dyDescent="0.25">
      <c r="A1803" s="22" t="s">
        <v>1672</v>
      </c>
      <c r="B1803" s="22" t="s">
        <v>3947</v>
      </c>
      <c r="C1803" s="22" t="s">
        <v>3984</v>
      </c>
      <c r="D1803" s="22">
        <v>1564</v>
      </c>
      <c r="E1803" s="22" t="s">
        <v>2080</v>
      </c>
      <c r="F1803" s="43">
        <v>0.196682</v>
      </c>
      <c r="G1803" s="43">
        <v>293.35755539926998</v>
      </c>
      <c r="H1803" s="43">
        <v>13.782386363636364</v>
      </c>
      <c r="I1803" s="9">
        <v>0.42556818181818185</v>
      </c>
      <c r="J1803" s="9">
        <v>13.356818181818182</v>
      </c>
      <c r="K1803" s="11">
        <v>12.527462121212123</v>
      </c>
      <c r="L1803" s="41">
        <v>4153</v>
      </c>
      <c r="M1803" s="44">
        <v>13</v>
      </c>
      <c r="N1803" s="13">
        <v>13</v>
      </c>
      <c r="O1803" s="13">
        <v>2</v>
      </c>
      <c r="P1803" s="22">
        <v>0</v>
      </c>
      <c r="Q1803" s="22">
        <v>0</v>
      </c>
      <c r="R1803" s="14">
        <v>0</v>
      </c>
      <c r="S1803" s="22">
        <v>732</v>
      </c>
      <c r="T1803" s="22">
        <v>9.1052754531337987E-2</v>
      </c>
      <c r="U1803" s="22">
        <v>701</v>
      </c>
      <c r="V1803" s="22"/>
      <c r="W1803" s="22">
        <v>137</v>
      </c>
      <c r="X1803" s="22">
        <v>84</v>
      </c>
      <c r="Y1803" s="14">
        <v>688</v>
      </c>
      <c r="Z1803" s="10">
        <v>137</v>
      </c>
      <c r="AA1803" s="22">
        <v>84</v>
      </c>
      <c r="AB1803" s="22">
        <v>249.61</v>
      </c>
      <c r="AC1803" s="22">
        <v>6.7045145550217327E-4</v>
      </c>
      <c r="AD1803" s="42">
        <v>1.9000000000000001E-4</v>
      </c>
      <c r="AE1803" s="22">
        <v>1861</v>
      </c>
      <c r="AF1803" s="22">
        <v>1.38618198999408E-2</v>
      </c>
      <c r="AG1803" s="22">
        <v>3.4654549749852E-4</v>
      </c>
      <c r="AH1803" s="22">
        <v>0</v>
      </c>
      <c r="AI1803" s="22">
        <v>0</v>
      </c>
      <c r="AJ1803" s="22">
        <v>1</v>
      </c>
      <c r="AK1803" s="22">
        <v>0</v>
      </c>
      <c r="AL1803" s="45">
        <v>0</v>
      </c>
      <c r="AM1803" s="45">
        <v>0</v>
      </c>
      <c r="AN1803" s="45">
        <v>0</v>
      </c>
      <c r="AO1803" s="45">
        <v>0</v>
      </c>
      <c r="AP1803" s="45">
        <v>0</v>
      </c>
      <c r="AQ1803" s="45">
        <v>0</v>
      </c>
      <c r="AR1803" s="45">
        <v>0</v>
      </c>
      <c r="AS1803" s="45" t="s">
        <v>4445</v>
      </c>
      <c r="AT1803" s="45" t="s">
        <v>4445</v>
      </c>
      <c r="AU1803" s="45">
        <v>1.3433798994426694E-2</v>
      </c>
      <c r="AV1803" s="10">
        <v>10.256933809766888</v>
      </c>
      <c r="AW1803" s="10">
        <v>9.9402234406563057</v>
      </c>
      <c r="AX1803" s="17">
        <v>3.08776847920188E-2</v>
      </c>
    </row>
    <row r="1804" spans="1:50" x14ac:dyDescent="0.25">
      <c r="A1804" s="22" t="s">
        <v>539</v>
      </c>
      <c r="B1804" s="22" t="s">
        <v>3949</v>
      </c>
      <c r="C1804" s="22" t="s">
        <v>3965</v>
      </c>
      <c r="D1804" s="22">
        <v>7916</v>
      </c>
      <c r="E1804" s="22" t="s">
        <v>862</v>
      </c>
      <c r="F1804" s="43">
        <v>2.4898E-2</v>
      </c>
      <c r="G1804" s="43">
        <v>39.214074968369999</v>
      </c>
      <c r="H1804" s="43">
        <v>1.959469696969697</v>
      </c>
      <c r="I1804" s="9">
        <v>0</v>
      </c>
      <c r="J1804" s="9">
        <v>1.959469696969697</v>
      </c>
      <c r="K1804" s="11">
        <v>0</v>
      </c>
      <c r="L1804" s="41">
        <v>149</v>
      </c>
      <c r="M1804" s="44">
        <v>0</v>
      </c>
      <c r="N1804" s="13">
        <v>0</v>
      </c>
      <c r="O1804" s="13">
        <v>0</v>
      </c>
      <c r="P1804" s="22">
        <v>0</v>
      </c>
      <c r="Q1804" s="22">
        <v>0</v>
      </c>
      <c r="R1804" s="14">
        <v>0</v>
      </c>
      <c r="S1804" s="22">
        <v>52</v>
      </c>
      <c r="T1804" s="22">
        <v>1</v>
      </c>
      <c r="U1804" s="22">
        <v>283</v>
      </c>
      <c r="V1804" s="22"/>
      <c r="W1804" s="22">
        <v>53</v>
      </c>
      <c r="X1804" s="22">
        <v>36</v>
      </c>
      <c r="Y1804" s="14">
        <v>283</v>
      </c>
      <c r="Z1804" s="10">
        <v>53</v>
      </c>
      <c r="AA1804" s="22">
        <v>36</v>
      </c>
      <c r="AB1804" s="22">
        <v>98.08</v>
      </c>
      <c r="AC1804" s="22">
        <v>6.3492508799666144E-4</v>
      </c>
      <c r="AD1804" s="42">
        <v>6.9999999999999994E-5</v>
      </c>
      <c r="AE1804" s="22">
        <v>1862</v>
      </c>
      <c r="AF1804" s="22">
        <v>1.6268544542468399E-2</v>
      </c>
      <c r="AG1804" s="22">
        <v>3.4613924558443406E-4</v>
      </c>
      <c r="AH1804" s="22">
        <v>0</v>
      </c>
      <c r="AI1804" s="22">
        <v>0</v>
      </c>
      <c r="AJ1804" s="22">
        <v>0</v>
      </c>
      <c r="AK1804" s="22">
        <v>0</v>
      </c>
      <c r="AL1804" s="45">
        <v>0</v>
      </c>
      <c r="AM1804" s="45">
        <v>0</v>
      </c>
      <c r="AN1804" s="45">
        <v>0</v>
      </c>
      <c r="AO1804" s="45">
        <v>0</v>
      </c>
      <c r="AP1804" s="45">
        <v>0</v>
      </c>
      <c r="AQ1804" s="45">
        <v>0</v>
      </c>
      <c r="AR1804" s="45">
        <v>0</v>
      </c>
      <c r="AS1804" s="45" t="s">
        <v>4445</v>
      </c>
      <c r="AT1804" s="45" t="s">
        <v>4445</v>
      </c>
      <c r="AU1804" s="45">
        <v>1.6268544542468399E-2</v>
      </c>
      <c r="AV1804" s="10">
        <v>27.048134544751594</v>
      </c>
      <c r="AW1804" s="10">
        <v>27.048134544751594</v>
      </c>
      <c r="AX1804" s="17">
        <v>0</v>
      </c>
    </row>
    <row r="1805" spans="1:50" x14ac:dyDescent="0.25">
      <c r="A1805" s="22" t="s">
        <v>2195</v>
      </c>
      <c r="B1805" s="22" t="s">
        <v>3962</v>
      </c>
      <c r="C1805" s="22" t="s">
        <v>2254</v>
      </c>
      <c r="D1805" s="22">
        <v>3867</v>
      </c>
      <c r="E1805" s="22" t="s">
        <v>2675</v>
      </c>
      <c r="F1805" s="43">
        <v>5.4470999999999999E-2</v>
      </c>
      <c r="G1805" s="43">
        <v>123.96224986651001</v>
      </c>
      <c r="H1805" s="43">
        <v>4.8723484848484846</v>
      </c>
      <c r="I1805" s="9">
        <v>0</v>
      </c>
      <c r="J1805" s="9">
        <v>4.8723484848484846</v>
      </c>
      <c r="K1805" s="11">
        <v>0</v>
      </c>
      <c r="L1805" s="41">
        <v>2200</v>
      </c>
      <c r="M1805" s="44">
        <v>0</v>
      </c>
      <c r="N1805" s="13">
        <v>0</v>
      </c>
      <c r="O1805" s="13">
        <v>0</v>
      </c>
      <c r="P1805" s="22">
        <v>0</v>
      </c>
      <c r="Q1805" s="22">
        <v>0</v>
      </c>
      <c r="R1805" s="14">
        <v>0</v>
      </c>
      <c r="S1805" s="22">
        <v>105</v>
      </c>
      <c r="T1805" s="22">
        <v>1</v>
      </c>
      <c r="U1805" s="22">
        <v>4007</v>
      </c>
      <c r="V1805" s="22"/>
      <c r="W1805" s="22">
        <v>725</v>
      </c>
      <c r="X1805" s="22">
        <v>478</v>
      </c>
      <c r="Y1805" s="14">
        <v>4007</v>
      </c>
      <c r="Z1805" s="10">
        <v>725</v>
      </c>
      <c r="AA1805" s="22">
        <v>478</v>
      </c>
      <c r="AB1805" s="22">
        <v>1353.88</v>
      </c>
      <c r="AC1805" s="22">
        <v>4.3941603236999686E-4</v>
      </c>
      <c r="AD1805" s="42">
        <v>6.6E-4</v>
      </c>
      <c r="AE1805" s="22">
        <v>1863</v>
      </c>
      <c r="AF1805" s="22">
        <v>1.0033525239798037E-2</v>
      </c>
      <c r="AG1805" s="22">
        <v>3.45983628958553E-4</v>
      </c>
      <c r="AH1805" s="22">
        <v>0</v>
      </c>
      <c r="AI1805" s="22">
        <v>0</v>
      </c>
      <c r="AJ1805" s="22">
        <v>0</v>
      </c>
      <c r="AK1805" s="22">
        <v>0</v>
      </c>
      <c r="AL1805" s="45">
        <v>0</v>
      </c>
      <c r="AM1805" s="45">
        <v>0</v>
      </c>
      <c r="AN1805" s="45">
        <v>0</v>
      </c>
      <c r="AO1805" s="45">
        <v>0</v>
      </c>
      <c r="AP1805" s="45">
        <v>0</v>
      </c>
      <c r="AQ1805" s="45">
        <v>0</v>
      </c>
      <c r="AR1805" s="45">
        <v>0</v>
      </c>
      <c r="AS1805" s="45" t="s">
        <v>4445</v>
      </c>
      <c r="AT1805" s="45" t="s">
        <v>4445</v>
      </c>
      <c r="AU1805" s="45">
        <v>1.0033525239798037E-2</v>
      </c>
      <c r="AV1805" s="10">
        <v>148.79888050998991</v>
      </c>
      <c r="AW1805" s="10">
        <v>148.79888050998991</v>
      </c>
      <c r="AX1805" s="17">
        <v>0</v>
      </c>
    </row>
    <row r="1806" spans="1:50" x14ac:dyDescent="0.25">
      <c r="A1806" s="22" t="s">
        <v>1672</v>
      </c>
      <c r="B1806" s="22" t="s">
        <v>3957</v>
      </c>
      <c r="C1806" s="22" t="s">
        <v>2017</v>
      </c>
      <c r="D1806" s="22">
        <v>9051</v>
      </c>
      <c r="E1806" s="22" t="s">
        <v>2038</v>
      </c>
      <c r="F1806" s="43">
        <v>8.7757000000000002E-2</v>
      </c>
      <c r="G1806" s="43">
        <v>249.54364540834999</v>
      </c>
      <c r="H1806" s="43">
        <v>11.841287878787879</v>
      </c>
      <c r="I1806" s="9">
        <v>0</v>
      </c>
      <c r="J1806" s="9">
        <v>11.841287878787879</v>
      </c>
      <c r="K1806" s="11">
        <v>0</v>
      </c>
      <c r="L1806" s="44">
        <v>6804</v>
      </c>
      <c r="M1806" s="44">
        <v>0</v>
      </c>
      <c r="N1806" s="13">
        <v>0</v>
      </c>
      <c r="O1806" s="22">
        <v>0</v>
      </c>
      <c r="P1806" s="22">
        <v>0</v>
      </c>
      <c r="Q1806" s="22">
        <v>0</v>
      </c>
      <c r="R1806" s="14">
        <v>0</v>
      </c>
      <c r="S1806" s="22">
        <v>317</v>
      </c>
      <c r="T1806" s="22">
        <v>1</v>
      </c>
      <c r="U1806" s="22">
        <v>12368</v>
      </c>
      <c r="V1806" s="22"/>
      <c r="W1806" s="22">
        <v>2233</v>
      </c>
      <c r="X1806" s="22">
        <v>1472</v>
      </c>
      <c r="Y1806" s="22">
        <v>12368</v>
      </c>
      <c r="Z1806" s="10">
        <v>2233</v>
      </c>
      <c r="AA1806" s="22">
        <v>1472</v>
      </c>
      <c r="AB1806" s="22">
        <v>4172.33</v>
      </c>
      <c r="AC1806" s="22">
        <v>3.5166994477617568E-4</v>
      </c>
      <c r="AD1806" s="42">
        <v>1.6299999999999999E-3</v>
      </c>
      <c r="AE1806" s="22">
        <v>1864</v>
      </c>
      <c r="AF1806" s="22">
        <v>6.757435594862711E-2</v>
      </c>
      <c r="AG1806" s="22">
        <v>3.4476712218687303E-4</v>
      </c>
      <c r="AH1806" s="22">
        <v>0</v>
      </c>
      <c r="AI1806" s="22">
        <v>0</v>
      </c>
      <c r="AJ1806" s="22">
        <v>0</v>
      </c>
      <c r="AK1806" s="22">
        <v>0</v>
      </c>
      <c r="AL1806" s="45">
        <v>0</v>
      </c>
      <c r="AM1806" s="45">
        <v>0</v>
      </c>
      <c r="AN1806" s="45">
        <v>0</v>
      </c>
      <c r="AO1806" s="45">
        <v>0</v>
      </c>
      <c r="AP1806" s="45">
        <v>0</v>
      </c>
      <c r="AQ1806" s="45">
        <v>0</v>
      </c>
      <c r="AR1806" s="45">
        <v>0</v>
      </c>
      <c r="AS1806" s="25" t="s">
        <v>4445</v>
      </c>
      <c r="AT1806" s="25" t="s">
        <v>4445</v>
      </c>
      <c r="AU1806" s="45">
        <v>6.757435594862711E-2</v>
      </c>
      <c r="AV1806" s="10">
        <v>188.57746073382168</v>
      </c>
      <c r="AW1806" s="10">
        <v>188.57746073382168</v>
      </c>
      <c r="AX1806" s="17">
        <v>0</v>
      </c>
    </row>
    <row r="1807" spans="1:50" x14ac:dyDescent="0.25">
      <c r="A1807" s="22" t="s">
        <v>539</v>
      </c>
      <c r="B1807" s="22" t="s">
        <v>3949</v>
      </c>
      <c r="C1807" s="22" t="s">
        <v>869</v>
      </c>
      <c r="D1807" s="22">
        <v>856</v>
      </c>
      <c r="E1807" s="22" t="s">
        <v>870</v>
      </c>
      <c r="F1807" s="43">
        <v>8.6139999999999994E-2</v>
      </c>
      <c r="G1807" s="43">
        <v>216.48188286847</v>
      </c>
      <c r="H1807" s="43">
        <v>9.9153409090909097</v>
      </c>
      <c r="I1807" s="9">
        <v>0</v>
      </c>
      <c r="J1807" s="9">
        <v>9.9153409090909097</v>
      </c>
      <c r="K1807" s="11">
        <v>0</v>
      </c>
      <c r="L1807" s="41">
        <v>1147</v>
      </c>
      <c r="M1807" s="44">
        <v>0</v>
      </c>
      <c r="N1807" s="13">
        <v>0</v>
      </c>
      <c r="O1807" s="13">
        <v>0</v>
      </c>
      <c r="P1807" s="22">
        <v>0</v>
      </c>
      <c r="Q1807" s="22">
        <v>0</v>
      </c>
      <c r="R1807" s="14">
        <v>0</v>
      </c>
      <c r="S1807" s="22">
        <v>227</v>
      </c>
      <c r="T1807" s="22">
        <v>1</v>
      </c>
      <c r="U1807" s="22">
        <v>2095</v>
      </c>
      <c r="V1807" s="22"/>
      <c r="W1807" s="22">
        <v>380</v>
      </c>
      <c r="X1807" s="22">
        <v>251</v>
      </c>
      <c r="Y1807" s="14">
        <v>2095</v>
      </c>
      <c r="Z1807" s="10">
        <v>380</v>
      </c>
      <c r="AA1807" s="22">
        <v>251</v>
      </c>
      <c r="AB1807" s="22">
        <v>709.15</v>
      </c>
      <c r="AC1807" s="22">
        <v>3.9790858643047242E-4</v>
      </c>
      <c r="AD1807" s="42">
        <v>3.1E-4</v>
      </c>
      <c r="AE1807" s="22">
        <v>1865</v>
      </c>
      <c r="AF1807" s="22">
        <v>2.6338858812776898E-2</v>
      </c>
      <c r="AG1807" s="22">
        <v>3.4206310146463501E-4</v>
      </c>
      <c r="AH1807" s="22">
        <v>0</v>
      </c>
      <c r="AI1807" s="22">
        <v>0</v>
      </c>
      <c r="AJ1807" s="22">
        <v>0</v>
      </c>
      <c r="AK1807" s="22">
        <v>0</v>
      </c>
      <c r="AL1807" s="45">
        <v>0</v>
      </c>
      <c r="AM1807" s="45">
        <v>0</v>
      </c>
      <c r="AN1807" s="45">
        <v>0</v>
      </c>
      <c r="AO1807" s="45">
        <v>0</v>
      </c>
      <c r="AP1807" s="45">
        <v>0</v>
      </c>
      <c r="AQ1807" s="45">
        <v>0</v>
      </c>
      <c r="AR1807" s="45">
        <v>0</v>
      </c>
      <c r="AS1807" s="45" t="s">
        <v>4445</v>
      </c>
      <c r="AT1807" s="45" t="s">
        <v>4445</v>
      </c>
      <c r="AU1807" s="45">
        <v>2.6338858812776894E-2</v>
      </c>
      <c r="AV1807" s="10">
        <v>38.324451320841213</v>
      </c>
      <c r="AW1807" s="10">
        <v>38.324451320841213</v>
      </c>
      <c r="AX1807" s="17">
        <v>0</v>
      </c>
    </row>
    <row r="1808" spans="1:50" x14ac:dyDescent="0.25">
      <c r="A1808" s="22" t="s">
        <v>2195</v>
      </c>
      <c r="B1808" s="22" t="s">
        <v>3962</v>
      </c>
      <c r="C1808" s="22" t="s">
        <v>2200</v>
      </c>
      <c r="D1808" s="22">
        <v>3703</v>
      </c>
      <c r="E1808" s="22" t="s">
        <v>2343</v>
      </c>
      <c r="F1808" s="43">
        <v>0.16159999999999999</v>
      </c>
      <c r="G1808" s="43">
        <v>358.68044365522002</v>
      </c>
      <c r="H1808" s="43">
        <v>15.792613636363638</v>
      </c>
      <c r="I1808" s="9">
        <v>0</v>
      </c>
      <c r="J1808" s="9">
        <v>15.792613636363638</v>
      </c>
      <c r="K1808" s="11">
        <v>0.93768939393939399</v>
      </c>
      <c r="L1808" s="41">
        <v>8847</v>
      </c>
      <c r="M1808" s="44">
        <v>300</v>
      </c>
      <c r="N1808" s="13">
        <v>298</v>
      </c>
      <c r="O1808" s="13">
        <v>243</v>
      </c>
      <c r="P1808" s="22">
        <v>0</v>
      </c>
      <c r="Q1808" s="22">
        <v>0</v>
      </c>
      <c r="R1808" s="14">
        <v>0</v>
      </c>
      <c r="S1808" s="22">
        <v>924</v>
      </c>
      <c r="T1808" s="22">
        <v>0.94062481261617803</v>
      </c>
      <c r="U1808" s="22">
        <v>15424</v>
      </c>
      <c r="V1808" s="22"/>
      <c r="W1808" s="22">
        <v>3027</v>
      </c>
      <c r="X1808" s="22">
        <v>2042</v>
      </c>
      <c r="Y1808" s="14">
        <v>15124</v>
      </c>
      <c r="Z1808" s="10">
        <v>3027</v>
      </c>
      <c r="AA1808" s="22">
        <v>2042</v>
      </c>
      <c r="AB1808" s="22">
        <v>5508.15</v>
      </c>
      <c r="AC1808" s="22">
        <v>4.5054031480829015E-4</v>
      </c>
      <c r="AD1808" s="42">
        <v>2.8400000000000001E-3</v>
      </c>
      <c r="AE1808" s="22">
        <v>1866</v>
      </c>
      <c r="AF1808" s="22">
        <v>9.173191740336091E-2</v>
      </c>
      <c r="AG1808" s="22">
        <v>3.3974784223467003E-4</v>
      </c>
      <c r="AH1808" s="22">
        <v>0</v>
      </c>
      <c r="AI1808" s="22">
        <v>0</v>
      </c>
      <c r="AJ1808" s="22">
        <v>0</v>
      </c>
      <c r="AK1808" s="22">
        <v>0</v>
      </c>
      <c r="AL1808" s="45">
        <v>0</v>
      </c>
      <c r="AM1808" s="45">
        <v>0</v>
      </c>
      <c r="AN1808" s="45">
        <v>0</v>
      </c>
      <c r="AO1808" s="45">
        <v>0</v>
      </c>
      <c r="AP1808" s="45">
        <v>0</v>
      </c>
      <c r="AQ1808" s="45">
        <v>0</v>
      </c>
      <c r="AR1808" s="45">
        <v>0</v>
      </c>
      <c r="AS1808" s="45" t="s">
        <v>4445</v>
      </c>
      <c r="AT1808" s="45" t="s">
        <v>4445</v>
      </c>
      <c r="AU1808" s="45">
        <v>9.173191740336091E-2</v>
      </c>
      <c r="AV1808" s="10">
        <v>191.67188343227195</v>
      </c>
      <c r="AW1808" s="10">
        <v>191.67188343227195</v>
      </c>
      <c r="AX1808" s="17">
        <v>0</v>
      </c>
    </row>
    <row r="1809" spans="1:50" x14ac:dyDescent="0.25">
      <c r="A1809" s="22" t="s">
        <v>2195</v>
      </c>
      <c r="B1809" s="22" t="s">
        <v>3962</v>
      </c>
      <c r="C1809" s="22" t="s">
        <v>2440</v>
      </c>
      <c r="D1809" s="22">
        <v>5879</v>
      </c>
      <c r="E1809" s="22" t="s">
        <v>2524</v>
      </c>
      <c r="F1809" s="43">
        <v>0.14782100000000001</v>
      </c>
      <c r="G1809" s="43">
        <v>346.29490053457999</v>
      </c>
      <c r="H1809" s="43">
        <v>15.114204545454546</v>
      </c>
      <c r="I1809" s="9">
        <v>0</v>
      </c>
      <c r="J1809" s="9">
        <v>15.114204545454546</v>
      </c>
      <c r="K1809" s="11">
        <v>0</v>
      </c>
      <c r="L1809" s="41">
        <v>3906</v>
      </c>
      <c r="M1809" s="44">
        <v>0</v>
      </c>
      <c r="N1809" s="13">
        <v>0</v>
      </c>
      <c r="O1809" s="13">
        <v>0</v>
      </c>
      <c r="P1809" s="22">
        <v>0</v>
      </c>
      <c r="Q1809" s="22">
        <v>0</v>
      </c>
      <c r="R1809" s="14">
        <v>0</v>
      </c>
      <c r="S1809" s="22">
        <v>273</v>
      </c>
      <c r="T1809" s="22">
        <v>1</v>
      </c>
      <c r="U1809" s="22">
        <v>7105</v>
      </c>
      <c r="V1809" s="22"/>
      <c r="W1809" s="22">
        <v>1283</v>
      </c>
      <c r="X1809" s="22">
        <v>846</v>
      </c>
      <c r="Y1809" s="14">
        <v>7105</v>
      </c>
      <c r="Z1809" s="10">
        <v>1283</v>
      </c>
      <c r="AA1809" s="22">
        <v>846</v>
      </c>
      <c r="AB1809" s="22">
        <v>2397.16</v>
      </c>
      <c r="AC1809" s="22">
        <v>4.2686450124390163E-4</v>
      </c>
      <c r="AD1809" s="42">
        <v>1.14E-3</v>
      </c>
      <c r="AE1809" s="22">
        <v>1867</v>
      </c>
      <c r="AF1809" s="22">
        <v>6.5132650880238147E-2</v>
      </c>
      <c r="AG1809" s="22">
        <v>3.39232556667907E-4</v>
      </c>
      <c r="AH1809" s="22">
        <v>0</v>
      </c>
      <c r="AI1809" s="22">
        <v>0</v>
      </c>
      <c r="AJ1809" s="22">
        <v>0</v>
      </c>
      <c r="AK1809" s="22">
        <v>0</v>
      </c>
      <c r="AL1809" s="45">
        <v>0</v>
      </c>
      <c r="AM1809" s="45">
        <v>0</v>
      </c>
      <c r="AN1809" s="45">
        <v>0</v>
      </c>
      <c r="AO1809" s="45">
        <v>0</v>
      </c>
      <c r="AP1809" s="45">
        <v>0</v>
      </c>
      <c r="AQ1809" s="45">
        <v>0</v>
      </c>
      <c r="AR1809" s="45">
        <v>0</v>
      </c>
      <c r="AS1809" s="45" t="s">
        <v>4445</v>
      </c>
      <c r="AT1809" s="45" t="s">
        <v>4445</v>
      </c>
      <c r="AU1809" s="45">
        <v>6.5132650880238147E-2</v>
      </c>
      <c r="AV1809" s="10">
        <v>84.887034322017968</v>
      </c>
      <c r="AW1809" s="10">
        <v>84.887034322017968</v>
      </c>
      <c r="AX1809" s="17">
        <v>0</v>
      </c>
    </row>
    <row r="1810" spans="1:50" x14ac:dyDescent="0.25">
      <c r="A1810" s="22" t="s">
        <v>539</v>
      </c>
      <c r="B1810" s="22" t="s">
        <v>3949</v>
      </c>
      <c r="C1810" s="22" t="s">
        <v>627</v>
      </c>
      <c r="D1810" s="22">
        <v>6299</v>
      </c>
      <c r="E1810" s="22" t="s">
        <v>792</v>
      </c>
      <c r="F1810" s="43">
        <v>1.9979E-2</v>
      </c>
      <c r="G1810" s="43">
        <v>149.53226298089999</v>
      </c>
      <c r="H1810" s="43">
        <v>5.6357954545454545</v>
      </c>
      <c r="I1810" s="9">
        <v>4.1757575757575758</v>
      </c>
      <c r="J1810" s="9">
        <v>1.459848484848485</v>
      </c>
      <c r="K1810" s="11">
        <v>5.6356060606060607</v>
      </c>
      <c r="L1810" s="41">
        <v>471</v>
      </c>
      <c r="M1810" s="44">
        <v>694</v>
      </c>
      <c r="N1810" s="13">
        <v>235</v>
      </c>
      <c r="O1810" s="13">
        <v>208</v>
      </c>
      <c r="P1810" s="22">
        <v>166</v>
      </c>
      <c r="Q1810" s="22">
        <v>154</v>
      </c>
      <c r="R1810" s="14">
        <v>0</v>
      </c>
      <c r="S1810" s="22">
        <v>317</v>
      </c>
      <c r="T1810" s="22">
        <v>3.360553819264922E-5</v>
      </c>
      <c r="U1810" s="22">
        <v>694</v>
      </c>
      <c r="V1810" s="22"/>
      <c r="W1810" s="22">
        <v>235</v>
      </c>
      <c r="X1810" s="22">
        <v>208</v>
      </c>
      <c r="Y1810" s="14">
        <v>0</v>
      </c>
      <c r="Z1810" s="10">
        <v>69</v>
      </c>
      <c r="AA1810" s="22">
        <v>54</v>
      </c>
      <c r="AB1810" s="22">
        <v>94.53</v>
      </c>
      <c r="AC1810" s="22">
        <v>1.3360996216951491E-4</v>
      </c>
      <c r="AD1810" s="42">
        <v>2.0000000000000002E-5</v>
      </c>
      <c r="AE1810" s="22">
        <v>1869</v>
      </c>
      <c r="AF1810" s="22">
        <v>1.110971593944112E-2</v>
      </c>
      <c r="AG1810" s="22">
        <v>3.3665805877094302E-4</v>
      </c>
      <c r="AH1810" s="22">
        <v>0</v>
      </c>
      <c r="AI1810" s="22">
        <v>0</v>
      </c>
      <c r="AJ1810" s="22">
        <v>0</v>
      </c>
      <c r="AK1810" s="22">
        <v>0</v>
      </c>
      <c r="AL1810" s="45">
        <v>0</v>
      </c>
      <c r="AM1810" s="45">
        <v>0</v>
      </c>
      <c r="AN1810" s="45">
        <v>0</v>
      </c>
      <c r="AO1810" s="45">
        <v>0</v>
      </c>
      <c r="AP1810" s="45">
        <v>0</v>
      </c>
      <c r="AQ1810" s="45">
        <v>0</v>
      </c>
      <c r="AR1810" s="45">
        <v>0</v>
      </c>
      <c r="AS1810" s="45" t="s">
        <v>4445</v>
      </c>
      <c r="AT1810" s="45" t="s">
        <v>4445</v>
      </c>
      <c r="AU1810" s="45">
        <v>2.8777662553756142E-3</v>
      </c>
      <c r="AV1810" s="10">
        <v>47.265179034769069</v>
      </c>
      <c r="AW1810" s="10">
        <v>41.697751789494909</v>
      </c>
      <c r="AX1810" s="17">
        <v>0.74093490607252077</v>
      </c>
    </row>
    <row r="1811" spans="1:50" x14ac:dyDescent="0.25">
      <c r="A1811" s="22" t="s">
        <v>2195</v>
      </c>
      <c r="B1811" s="22" t="s">
        <v>3956</v>
      </c>
      <c r="C1811" s="22" t="s">
        <v>3967</v>
      </c>
      <c r="D1811" s="22">
        <v>3017</v>
      </c>
      <c r="E1811" s="22" t="s">
        <v>2633</v>
      </c>
      <c r="F1811" s="43">
        <v>8.4548999999999999E-2</v>
      </c>
      <c r="G1811" s="43">
        <v>181.71779512750001</v>
      </c>
      <c r="H1811" s="43">
        <v>7.4420454545454549</v>
      </c>
      <c r="I1811" s="9">
        <v>0</v>
      </c>
      <c r="J1811" s="9">
        <v>7.4420454545454549</v>
      </c>
      <c r="K1811" s="11">
        <v>0</v>
      </c>
      <c r="L1811" s="41">
        <v>570</v>
      </c>
      <c r="M1811" s="44">
        <v>0</v>
      </c>
      <c r="N1811" s="13">
        <v>0</v>
      </c>
      <c r="O1811" s="13">
        <v>0</v>
      </c>
      <c r="P1811" s="22">
        <v>0</v>
      </c>
      <c r="Q1811" s="22">
        <v>0</v>
      </c>
      <c r="R1811" s="14">
        <v>0</v>
      </c>
      <c r="S1811" s="22">
        <v>178</v>
      </c>
      <c r="T1811" s="22">
        <v>1</v>
      </c>
      <c r="U1811" s="22">
        <v>1047</v>
      </c>
      <c r="V1811" s="22"/>
      <c r="W1811" s="22">
        <v>191</v>
      </c>
      <c r="X1811" s="22">
        <v>127</v>
      </c>
      <c r="Y1811" s="14">
        <v>1047</v>
      </c>
      <c r="Z1811" s="10">
        <v>191</v>
      </c>
      <c r="AA1811" s="22">
        <v>127</v>
      </c>
      <c r="AB1811" s="22">
        <v>355.9</v>
      </c>
      <c r="AC1811" s="22">
        <v>4.6527639156460846E-4</v>
      </c>
      <c r="AD1811" s="42">
        <v>1.8000000000000001E-4</v>
      </c>
      <c r="AE1811" s="22">
        <v>1870</v>
      </c>
      <c r="AF1811" s="22">
        <v>2.7081170903069336E-2</v>
      </c>
      <c r="AG1811" s="22">
        <v>3.3025818174474799E-4</v>
      </c>
      <c r="AH1811" s="22">
        <v>0</v>
      </c>
      <c r="AI1811" s="22">
        <v>0</v>
      </c>
      <c r="AJ1811" s="22">
        <v>0</v>
      </c>
      <c r="AK1811" s="22">
        <v>0</v>
      </c>
      <c r="AL1811" s="45">
        <v>0</v>
      </c>
      <c r="AM1811" s="45">
        <v>0</v>
      </c>
      <c r="AN1811" s="45">
        <v>0</v>
      </c>
      <c r="AO1811" s="45">
        <v>0</v>
      </c>
      <c r="AP1811" s="45">
        <v>0</v>
      </c>
      <c r="AQ1811" s="45">
        <v>0</v>
      </c>
      <c r="AR1811" s="45">
        <v>0</v>
      </c>
      <c r="AS1811" s="45" t="s">
        <v>4445</v>
      </c>
      <c r="AT1811" s="45" t="s">
        <v>4445</v>
      </c>
      <c r="AU1811" s="45">
        <v>2.7081170903069336E-2</v>
      </c>
      <c r="AV1811" s="10">
        <v>25.664987020919224</v>
      </c>
      <c r="AW1811" s="10">
        <v>25.664987020919224</v>
      </c>
      <c r="AX1811" s="17">
        <v>0</v>
      </c>
    </row>
    <row r="1812" spans="1:50" x14ac:dyDescent="0.25">
      <c r="A1812" s="22" t="s">
        <v>539</v>
      </c>
      <c r="B1812" s="22" t="s">
        <v>3949</v>
      </c>
      <c r="C1812" s="22" t="s">
        <v>869</v>
      </c>
      <c r="D1812" s="22">
        <v>6009</v>
      </c>
      <c r="E1812" s="22" t="s">
        <v>908</v>
      </c>
      <c r="F1812" s="43">
        <v>0.109153</v>
      </c>
      <c r="G1812" s="43">
        <v>468.73715572804002</v>
      </c>
      <c r="H1812" s="43">
        <v>22.13503787878788</v>
      </c>
      <c r="I1812" s="9">
        <v>0</v>
      </c>
      <c r="J1812" s="9">
        <v>22.13503787878788</v>
      </c>
      <c r="K1812" s="11">
        <v>0</v>
      </c>
      <c r="L1812" s="41">
        <v>6248</v>
      </c>
      <c r="M1812" s="44">
        <v>0</v>
      </c>
      <c r="N1812" s="13">
        <v>0</v>
      </c>
      <c r="O1812" s="13">
        <v>0</v>
      </c>
      <c r="P1812" s="22">
        <v>0</v>
      </c>
      <c r="Q1812" s="22">
        <v>0</v>
      </c>
      <c r="R1812" s="14">
        <v>0</v>
      </c>
      <c r="S1812" s="22">
        <v>488</v>
      </c>
      <c r="T1812" s="22">
        <v>1</v>
      </c>
      <c r="U1812" s="22">
        <v>11358</v>
      </c>
      <c r="V1812" s="22"/>
      <c r="W1812" s="22">
        <v>2050</v>
      </c>
      <c r="X1812" s="22">
        <v>1352</v>
      </c>
      <c r="Y1812" s="14">
        <v>11358</v>
      </c>
      <c r="Z1812" s="10">
        <v>2050</v>
      </c>
      <c r="AA1812" s="22">
        <v>1352</v>
      </c>
      <c r="AB1812" s="22">
        <v>3830.72</v>
      </c>
      <c r="AC1812" s="22">
        <v>2.3286611412416016E-4</v>
      </c>
      <c r="AD1812" s="42">
        <v>9.8999999999999999E-4</v>
      </c>
      <c r="AE1812" s="22">
        <v>1871</v>
      </c>
      <c r="AF1812" s="22">
        <v>6.2708511904192354E-2</v>
      </c>
      <c r="AG1812" s="22">
        <v>3.28316816252316E-4</v>
      </c>
      <c r="AH1812" s="22">
        <v>0</v>
      </c>
      <c r="AI1812" s="22">
        <v>0</v>
      </c>
      <c r="AJ1812" s="22">
        <v>0</v>
      </c>
      <c r="AK1812" s="22">
        <v>0</v>
      </c>
      <c r="AL1812" s="45">
        <v>0</v>
      </c>
      <c r="AM1812" s="45">
        <v>0</v>
      </c>
      <c r="AN1812" s="45">
        <v>0</v>
      </c>
      <c r="AO1812" s="45">
        <v>0</v>
      </c>
      <c r="AP1812" s="45">
        <v>0</v>
      </c>
      <c r="AQ1812" s="45">
        <v>0</v>
      </c>
      <c r="AR1812" s="45">
        <v>0</v>
      </c>
      <c r="AS1812" s="45" t="s">
        <v>4445</v>
      </c>
      <c r="AT1812" s="45" t="s">
        <v>4445</v>
      </c>
      <c r="AU1812" s="45">
        <v>6.2708511904192354E-2</v>
      </c>
      <c r="AV1812" s="10">
        <v>92.613349533254038</v>
      </c>
      <c r="AW1812" s="10">
        <v>92.613349533254038</v>
      </c>
      <c r="AX1812" s="17">
        <v>0</v>
      </c>
    </row>
    <row r="1813" spans="1:50" x14ac:dyDescent="0.25">
      <c r="A1813" s="22" t="s">
        <v>1672</v>
      </c>
      <c r="B1813" s="22" t="s">
        <v>3947</v>
      </c>
      <c r="C1813" s="22" t="s">
        <v>1744</v>
      </c>
      <c r="D1813" s="22">
        <v>8659</v>
      </c>
      <c r="E1813" s="22" t="s">
        <v>1792</v>
      </c>
      <c r="F1813" s="43">
        <v>1.772E-2</v>
      </c>
      <c r="G1813" s="43">
        <v>108.68319515896</v>
      </c>
      <c r="H1813" s="43">
        <v>5.8664772727272734</v>
      </c>
      <c r="I1813" s="9">
        <v>0.20340909090909093</v>
      </c>
      <c r="J1813" s="9">
        <v>5.6628787878787881</v>
      </c>
      <c r="K1813" s="11">
        <v>1.3431818181818183</v>
      </c>
      <c r="L1813" s="41">
        <v>3001</v>
      </c>
      <c r="M1813" s="44">
        <v>649</v>
      </c>
      <c r="N1813" s="13">
        <v>159</v>
      </c>
      <c r="O1813" s="13">
        <v>111</v>
      </c>
      <c r="P1813" s="22">
        <v>81</v>
      </c>
      <c r="Q1813" s="22">
        <v>52</v>
      </c>
      <c r="R1813" s="14">
        <v>0</v>
      </c>
      <c r="S1813" s="22">
        <v>625</v>
      </c>
      <c r="T1813" s="22">
        <v>0.77104116222760288</v>
      </c>
      <c r="U1813" s="22">
        <v>4860</v>
      </c>
      <c r="V1813" s="22"/>
      <c r="W1813" s="22">
        <v>920</v>
      </c>
      <c r="X1813" s="22">
        <v>613</v>
      </c>
      <c r="Y1813" s="14">
        <v>4211</v>
      </c>
      <c r="Z1813" s="10">
        <v>839</v>
      </c>
      <c r="AA1813" s="22">
        <v>561</v>
      </c>
      <c r="AB1813" s="22">
        <v>1528.42</v>
      </c>
      <c r="AC1813" s="22">
        <v>1.6304268543156772E-4</v>
      </c>
      <c r="AD1813" s="42">
        <v>2.7999999999999998E-4</v>
      </c>
      <c r="AE1813" s="22">
        <v>1872</v>
      </c>
      <c r="AF1813" s="22">
        <v>9.8004587658445802E-3</v>
      </c>
      <c r="AG1813" s="22">
        <v>3.2668195886148603E-4</v>
      </c>
      <c r="AH1813" s="22">
        <v>0</v>
      </c>
      <c r="AI1813" s="22">
        <v>0</v>
      </c>
      <c r="AJ1813" s="22">
        <v>0</v>
      </c>
      <c r="AK1813" s="22">
        <v>0</v>
      </c>
      <c r="AL1813" s="45">
        <v>0</v>
      </c>
      <c r="AM1813" s="45">
        <v>0</v>
      </c>
      <c r="AN1813" s="45">
        <v>0</v>
      </c>
      <c r="AO1813" s="45">
        <v>0</v>
      </c>
      <c r="AP1813" s="45">
        <v>0</v>
      </c>
      <c r="AQ1813" s="45">
        <v>0</v>
      </c>
      <c r="AR1813" s="45">
        <v>0</v>
      </c>
      <c r="AS1813" s="45" t="s">
        <v>4445</v>
      </c>
      <c r="AT1813" s="45" t="s">
        <v>4445</v>
      </c>
      <c r="AU1813" s="45">
        <v>9.4603298498386734E-3</v>
      </c>
      <c r="AV1813" s="10">
        <v>148.15785953177257</v>
      </c>
      <c r="AW1813" s="10">
        <v>156.8232445520581</v>
      </c>
      <c r="AX1813" s="17">
        <v>3.4673123486682805E-2</v>
      </c>
    </row>
    <row r="1814" spans="1:50" x14ac:dyDescent="0.25">
      <c r="A1814" s="22" t="s">
        <v>8</v>
      </c>
      <c r="B1814" s="22" t="s">
        <v>3946</v>
      </c>
      <c r="C1814" s="22" t="s">
        <v>315</v>
      </c>
      <c r="D1814" s="22">
        <v>4307</v>
      </c>
      <c r="E1814" s="22" t="s">
        <v>414</v>
      </c>
      <c r="F1814" s="43">
        <v>0.11695899999999999</v>
      </c>
      <c r="G1814" s="43">
        <v>210.18222912746</v>
      </c>
      <c r="H1814" s="43">
        <v>9.5285984848484855</v>
      </c>
      <c r="I1814" s="9">
        <v>0.12746212121212122</v>
      </c>
      <c r="J1814" s="9">
        <v>9.4011363636363647</v>
      </c>
      <c r="K1814" s="11">
        <v>0.32215909090909095</v>
      </c>
      <c r="L1814" s="41">
        <v>1123</v>
      </c>
      <c r="M1814" s="44">
        <v>181</v>
      </c>
      <c r="N1814" s="13">
        <v>105</v>
      </c>
      <c r="O1814" s="13">
        <v>102</v>
      </c>
      <c r="P1814" s="22">
        <v>105</v>
      </c>
      <c r="Q1814" s="22">
        <v>102</v>
      </c>
      <c r="R1814" s="14">
        <v>0</v>
      </c>
      <c r="S1814" s="22">
        <v>268</v>
      </c>
      <c r="T1814" s="22">
        <v>0.96619029635666154</v>
      </c>
      <c r="U1814" s="22">
        <v>2163</v>
      </c>
      <c r="V1814" s="22"/>
      <c r="W1814" s="22">
        <v>464</v>
      </c>
      <c r="X1814" s="22">
        <v>340</v>
      </c>
      <c r="Y1814" s="14">
        <v>1982</v>
      </c>
      <c r="Z1814" s="10">
        <v>359</v>
      </c>
      <c r="AA1814" s="22">
        <v>238</v>
      </c>
      <c r="AB1814" s="22">
        <v>670.21</v>
      </c>
      <c r="AC1814" s="22">
        <v>5.5646474245485801E-4</v>
      </c>
      <c r="AD1814" s="42">
        <v>4.2000000000000002E-4</v>
      </c>
      <c r="AE1814" s="22">
        <v>1873</v>
      </c>
      <c r="AF1814" s="22">
        <v>4.6976646569335215E-2</v>
      </c>
      <c r="AG1814" s="22">
        <v>3.23976872891967E-4</v>
      </c>
      <c r="AH1814" s="22">
        <v>0</v>
      </c>
      <c r="AI1814" s="22">
        <v>0</v>
      </c>
      <c r="AJ1814" s="22">
        <v>0</v>
      </c>
      <c r="AK1814" s="22">
        <v>0</v>
      </c>
      <c r="AL1814" s="45">
        <v>0</v>
      </c>
      <c r="AM1814" s="45">
        <v>0</v>
      </c>
      <c r="AN1814" s="45">
        <v>0</v>
      </c>
      <c r="AO1814" s="45">
        <v>0</v>
      </c>
      <c r="AP1814" s="45">
        <v>0</v>
      </c>
      <c r="AQ1814" s="45">
        <v>0</v>
      </c>
      <c r="AR1814" s="45">
        <v>0</v>
      </c>
      <c r="AS1814" s="45" t="s">
        <v>4445</v>
      </c>
      <c r="AT1814" s="45" t="s">
        <v>4445</v>
      </c>
      <c r="AU1814" s="45">
        <v>4.6348249536058941E-2</v>
      </c>
      <c r="AV1814" s="10">
        <v>38.186872960232073</v>
      </c>
      <c r="AW1814" s="10">
        <v>48.695513903520101</v>
      </c>
      <c r="AX1814" s="17">
        <v>1.3376796326847011E-2</v>
      </c>
    </row>
    <row r="1815" spans="1:50" x14ac:dyDescent="0.25">
      <c r="A1815" s="22" t="s">
        <v>964</v>
      </c>
      <c r="B1815" s="22" t="s">
        <v>3952</v>
      </c>
      <c r="C1815" s="22" t="s">
        <v>991</v>
      </c>
      <c r="D1815" s="22">
        <v>7385</v>
      </c>
      <c r="E1815" s="22" t="s">
        <v>992</v>
      </c>
      <c r="F1815" s="43">
        <v>0.451544</v>
      </c>
      <c r="G1815" s="43">
        <v>31.37804902469</v>
      </c>
      <c r="H1815" s="43">
        <v>1.5373106060606061</v>
      </c>
      <c r="I1815" s="9">
        <v>0</v>
      </c>
      <c r="J1815" s="9">
        <v>1.5373106060606061</v>
      </c>
      <c r="K1815" s="11">
        <v>0</v>
      </c>
      <c r="L1815" s="41">
        <v>1006</v>
      </c>
      <c r="M1815" s="44">
        <v>0</v>
      </c>
      <c r="N1815" s="13">
        <v>0</v>
      </c>
      <c r="O1815" s="13">
        <v>0</v>
      </c>
      <c r="P1815" s="22">
        <v>0</v>
      </c>
      <c r="Q1815" s="22">
        <v>0</v>
      </c>
      <c r="R1815" s="14">
        <v>0</v>
      </c>
      <c r="S1815" s="22">
        <v>145</v>
      </c>
      <c r="T1815" s="22">
        <v>1</v>
      </c>
      <c r="U1815" s="22">
        <v>1839</v>
      </c>
      <c r="V1815" s="22"/>
      <c r="W1815" s="22">
        <v>334</v>
      </c>
      <c r="X1815" s="22">
        <v>221</v>
      </c>
      <c r="Y1815" s="14">
        <v>1839</v>
      </c>
      <c r="Z1815" s="10">
        <v>334</v>
      </c>
      <c r="AA1815" s="22">
        <v>221</v>
      </c>
      <c r="AB1815" s="22">
        <v>623.09</v>
      </c>
      <c r="AC1815" s="22">
        <v>1.4390442173275337E-2</v>
      </c>
      <c r="AD1815" s="42">
        <v>9.9900000000000006E-3</v>
      </c>
      <c r="AE1815" s="22">
        <v>1874</v>
      </c>
      <c r="AF1815" s="22">
        <v>4.5302893517959837E-3</v>
      </c>
      <c r="AG1815" s="22">
        <v>3.2359209655685598E-4</v>
      </c>
      <c r="AH1815" s="22">
        <v>0</v>
      </c>
      <c r="AI1815" s="22">
        <v>0</v>
      </c>
      <c r="AJ1815" s="22">
        <v>0</v>
      </c>
      <c r="AK1815" s="22">
        <v>0</v>
      </c>
      <c r="AL1815" s="45">
        <v>0</v>
      </c>
      <c r="AM1815" s="45">
        <v>0</v>
      </c>
      <c r="AN1815" s="45">
        <v>0</v>
      </c>
      <c r="AO1815" s="45">
        <v>0</v>
      </c>
      <c r="AP1815" s="45">
        <v>0</v>
      </c>
      <c r="AQ1815" s="45">
        <v>0</v>
      </c>
      <c r="AR1815" s="45">
        <v>0</v>
      </c>
      <c r="AS1815" s="45" t="s">
        <v>4445</v>
      </c>
      <c r="AT1815" s="45" t="s">
        <v>4443</v>
      </c>
      <c r="AU1815" s="45">
        <v>4.5302893517959837E-3</v>
      </c>
      <c r="AV1815" s="10">
        <v>217.26253541948995</v>
      </c>
      <c r="AW1815" s="10">
        <v>217.26253541948995</v>
      </c>
      <c r="AX1815" s="17">
        <v>0</v>
      </c>
    </row>
    <row r="1816" spans="1:50" x14ac:dyDescent="0.25">
      <c r="A1816" s="22" t="s">
        <v>1672</v>
      </c>
      <c r="B1816" s="22" t="s">
        <v>3947</v>
      </c>
      <c r="C1816" s="22" t="s">
        <v>1819</v>
      </c>
      <c r="D1816" s="22">
        <v>588</v>
      </c>
      <c r="E1816" s="22" t="s">
        <v>2100</v>
      </c>
      <c r="F1816" s="43">
        <v>2.5382999999999999E-2</v>
      </c>
      <c r="G1816" s="43">
        <v>183.32833100657001</v>
      </c>
      <c r="H1816" s="43">
        <v>7.7285984848484848</v>
      </c>
      <c r="I1816" s="9">
        <v>4.9410984848484851</v>
      </c>
      <c r="J1816" s="9">
        <v>2.7875000000000001</v>
      </c>
      <c r="K1816" s="11">
        <v>7.2242424242424246</v>
      </c>
      <c r="L1816" s="41">
        <v>519</v>
      </c>
      <c r="M1816" s="44">
        <v>886</v>
      </c>
      <c r="N1816" s="13">
        <v>120</v>
      </c>
      <c r="O1816" s="13">
        <v>60</v>
      </c>
      <c r="P1816" s="22">
        <v>92</v>
      </c>
      <c r="Q1816" s="22">
        <v>42</v>
      </c>
      <c r="R1816" s="14">
        <v>0</v>
      </c>
      <c r="S1816" s="22">
        <v>215</v>
      </c>
      <c r="T1816" s="22">
        <v>6.5258411547038486E-2</v>
      </c>
      <c r="U1816" s="22">
        <v>948</v>
      </c>
      <c r="V1816" s="22"/>
      <c r="W1816" s="22">
        <v>131</v>
      </c>
      <c r="X1816" s="22">
        <v>68</v>
      </c>
      <c r="Y1816" s="14">
        <v>62</v>
      </c>
      <c r="Z1816" s="10">
        <v>39</v>
      </c>
      <c r="AA1816" s="22">
        <v>26</v>
      </c>
      <c r="AB1816" s="22">
        <v>59.01</v>
      </c>
      <c r="AC1816" s="22">
        <v>1.3845650511644237E-4</v>
      </c>
      <c r="AD1816" s="42">
        <v>1.0000000000000001E-5</v>
      </c>
      <c r="AE1816" s="22">
        <v>1875</v>
      </c>
      <c r="AF1816" s="22">
        <v>6.1394033729518255E-3</v>
      </c>
      <c r="AG1816" s="22">
        <v>3.2312649331325398E-4</v>
      </c>
      <c r="AH1816" s="22">
        <v>0</v>
      </c>
      <c r="AI1816" s="22">
        <v>0</v>
      </c>
      <c r="AJ1816" s="22">
        <v>1</v>
      </c>
      <c r="AK1816" s="22">
        <v>0</v>
      </c>
      <c r="AL1816" s="45">
        <v>0</v>
      </c>
      <c r="AM1816" s="45">
        <v>0</v>
      </c>
      <c r="AN1816" s="45">
        <v>0</v>
      </c>
      <c r="AO1816" s="45">
        <v>0</v>
      </c>
      <c r="AP1816" s="45">
        <v>0</v>
      </c>
      <c r="AQ1816" s="45">
        <v>0</v>
      </c>
      <c r="AR1816" s="45">
        <v>0</v>
      </c>
      <c r="AS1816" s="45" t="s">
        <v>4445</v>
      </c>
      <c r="AT1816" s="45" t="s">
        <v>4445</v>
      </c>
      <c r="AU1816" s="45">
        <v>2.2143195736786577E-3</v>
      </c>
      <c r="AV1816" s="10">
        <v>13.991031390134529</v>
      </c>
      <c r="AW1816" s="10">
        <v>16.950033082559365</v>
      </c>
      <c r="AX1816" s="17">
        <v>0.63932658612492954</v>
      </c>
    </row>
    <row r="1817" spans="1:50" x14ac:dyDescent="0.25">
      <c r="A1817" s="22" t="s">
        <v>1672</v>
      </c>
      <c r="B1817" s="22" t="s">
        <v>3947</v>
      </c>
      <c r="C1817" s="22" t="s">
        <v>1829</v>
      </c>
      <c r="D1817" s="22">
        <v>106</v>
      </c>
      <c r="E1817" s="22" t="s">
        <v>1971</v>
      </c>
      <c r="F1817" s="43">
        <v>0.103849</v>
      </c>
      <c r="G1817" s="43">
        <v>196.06697460747</v>
      </c>
      <c r="H1817" s="43">
        <v>7.2814393939393938</v>
      </c>
      <c r="I1817" s="9">
        <v>0.17840909090909091</v>
      </c>
      <c r="J1817" s="9">
        <v>7.1032196969696972</v>
      </c>
      <c r="K1817" s="11">
        <v>2.4128787878787881</v>
      </c>
      <c r="L1817" s="41">
        <v>2594</v>
      </c>
      <c r="M1817" s="44">
        <v>496</v>
      </c>
      <c r="N1817" s="13">
        <v>470</v>
      </c>
      <c r="O1817" s="13">
        <v>128</v>
      </c>
      <c r="P1817" s="22">
        <v>31</v>
      </c>
      <c r="Q1817" s="22">
        <v>27</v>
      </c>
      <c r="R1817" s="14">
        <v>0</v>
      </c>
      <c r="S1817" s="22">
        <v>371</v>
      </c>
      <c r="T1817" s="22">
        <v>0.66862612495448159</v>
      </c>
      <c r="U1817" s="22">
        <v>3654</v>
      </c>
      <c r="V1817" s="22"/>
      <c r="W1817" s="22">
        <v>1041</v>
      </c>
      <c r="X1817" s="22">
        <v>505</v>
      </c>
      <c r="Y1817" s="14">
        <v>3158</v>
      </c>
      <c r="Z1817" s="10">
        <v>1010</v>
      </c>
      <c r="AA1817" s="22">
        <v>478</v>
      </c>
      <c r="AB1817" s="22">
        <v>1667.92</v>
      </c>
      <c r="AC1817" s="22">
        <v>5.296608478195156E-4</v>
      </c>
      <c r="AD1817" s="42">
        <v>1.1100000000000001E-3</v>
      </c>
      <c r="AE1817" s="22">
        <v>1876</v>
      </c>
      <c r="AF1817" s="22">
        <v>4.334057126696432E-2</v>
      </c>
      <c r="AG1817" s="22">
        <v>3.1868067108062001E-4</v>
      </c>
      <c r="AH1817" s="22">
        <v>0</v>
      </c>
      <c r="AI1817" s="22">
        <v>0</v>
      </c>
      <c r="AJ1817" s="22">
        <v>1</v>
      </c>
      <c r="AK1817" s="22">
        <v>0</v>
      </c>
      <c r="AL1817" s="45">
        <v>0</v>
      </c>
      <c r="AM1817" s="45">
        <v>0</v>
      </c>
      <c r="AN1817" s="45">
        <v>0</v>
      </c>
      <c r="AO1817" s="45">
        <v>0</v>
      </c>
      <c r="AP1817" s="45">
        <v>0</v>
      </c>
      <c r="AQ1817" s="45">
        <v>0</v>
      </c>
      <c r="AR1817" s="45">
        <v>0</v>
      </c>
      <c r="AS1817" s="45" t="s">
        <v>4445</v>
      </c>
      <c r="AT1817" s="45" t="s">
        <v>4445</v>
      </c>
      <c r="AU1817" s="45">
        <v>4.2279772287559095E-2</v>
      </c>
      <c r="AV1817" s="10">
        <v>142.18904146113852</v>
      </c>
      <c r="AW1817" s="10">
        <v>142.96623836029755</v>
      </c>
      <c r="AX1817" s="17">
        <v>2.4501898767101911E-2</v>
      </c>
    </row>
    <row r="1818" spans="1:50" x14ac:dyDescent="0.25">
      <c r="A1818" s="22" t="s">
        <v>2195</v>
      </c>
      <c r="B1818" s="22" t="s">
        <v>3962</v>
      </c>
      <c r="C1818" s="22" t="s">
        <v>2258</v>
      </c>
      <c r="D1818" s="22">
        <v>1334</v>
      </c>
      <c r="E1818" s="22" t="s">
        <v>2411</v>
      </c>
      <c r="F1818" s="43">
        <v>1.22E-4</v>
      </c>
      <c r="G1818" s="43">
        <v>32.74211562504</v>
      </c>
      <c r="H1818" s="43">
        <v>1.9481060606060607</v>
      </c>
      <c r="I1818" s="9">
        <v>0</v>
      </c>
      <c r="J1818" s="9">
        <v>1.9481060606060607</v>
      </c>
      <c r="K1818" s="11">
        <v>0</v>
      </c>
      <c r="L1818" s="41">
        <v>1062</v>
      </c>
      <c r="M1818" s="44">
        <v>0</v>
      </c>
      <c r="N1818" s="13">
        <v>0</v>
      </c>
      <c r="O1818" s="13">
        <v>0</v>
      </c>
      <c r="P1818" s="22">
        <v>0</v>
      </c>
      <c r="Q1818" s="22">
        <v>0</v>
      </c>
      <c r="R1818" s="14">
        <v>0</v>
      </c>
      <c r="S1818" s="22">
        <v>204</v>
      </c>
      <c r="T1818" s="22">
        <v>1</v>
      </c>
      <c r="U1818" s="22">
        <v>1941</v>
      </c>
      <c r="V1818" s="22"/>
      <c r="W1818" s="22">
        <v>352</v>
      </c>
      <c r="X1818" s="22">
        <v>233</v>
      </c>
      <c r="Y1818" s="14">
        <v>1941</v>
      </c>
      <c r="Z1818" s="10">
        <v>352</v>
      </c>
      <c r="AA1818" s="22">
        <v>233</v>
      </c>
      <c r="AB1818" s="22">
        <v>656.93</v>
      </c>
      <c r="AC1818" s="22">
        <v>3.72608787401321E-6</v>
      </c>
      <c r="AD1818" s="42">
        <v>0</v>
      </c>
      <c r="AE1818" s="22">
        <v>1877</v>
      </c>
      <c r="AF1818" s="22">
        <v>1.3053933557256028E-2</v>
      </c>
      <c r="AG1818" s="22">
        <v>3.1838862334770799E-4</v>
      </c>
      <c r="AH1818" s="22">
        <v>0</v>
      </c>
      <c r="AI1818" s="22">
        <v>0</v>
      </c>
      <c r="AJ1818" s="22">
        <v>0</v>
      </c>
      <c r="AK1818" s="22">
        <v>0</v>
      </c>
      <c r="AL1818" s="45">
        <v>0</v>
      </c>
      <c r="AM1818" s="45">
        <v>0</v>
      </c>
      <c r="AN1818" s="45">
        <v>0</v>
      </c>
      <c r="AO1818" s="45">
        <v>0</v>
      </c>
      <c r="AP1818" s="45">
        <v>0</v>
      </c>
      <c r="AQ1818" s="45">
        <v>0</v>
      </c>
      <c r="AR1818" s="45">
        <v>0</v>
      </c>
      <c r="AS1818" s="45" t="s">
        <v>4445</v>
      </c>
      <c r="AT1818" s="45" t="s">
        <v>4445</v>
      </c>
      <c r="AU1818" s="45">
        <v>1.3053933557256028E-2</v>
      </c>
      <c r="AV1818" s="10">
        <v>180.68831421349407</v>
      </c>
      <c r="AW1818" s="10">
        <v>180.68831421349407</v>
      </c>
      <c r="AX1818" s="17">
        <v>0</v>
      </c>
    </row>
    <row r="1819" spans="1:50" x14ac:dyDescent="0.25">
      <c r="A1819" s="22" t="s">
        <v>1672</v>
      </c>
      <c r="B1819" s="22" t="s">
        <v>3947</v>
      </c>
      <c r="C1819" s="22" t="s">
        <v>1727</v>
      </c>
      <c r="D1819" s="22">
        <v>1168</v>
      </c>
      <c r="E1819" s="22" t="s">
        <v>1728</v>
      </c>
      <c r="F1819" s="43">
        <v>6.6000000000000005E-5</v>
      </c>
      <c r="G1819" s="43">
        <v>11.20623536508</v>
      </c>
      <c r="H1819" s="43">
        <v>0.33977272727272734</v>
      </c>
      <c r="I1819" s="9">
        <v>0</v>
      </c>
      <c r="J1819" s="9">
        <v>0.33977272727272734</v>
      </c>
      <c r="K1819" s="11">
        <v>0</v>
      </c>
      <c r="L1819" s="41">
        <v>14</v>
      </c>
      <c r="M1819" s="44">
        <v>0</v>
      </c>
      <c r="N1819" s="13">
        <v>0</v>
      </c>
      <c r="O1819" s="13">
        <v>0</v>
      </c>
      <c r="P1819" s="22">
        <v>0</v>
      </c>
      <c r="Q1819" s="22">
        <v>0</v>
      </c>
      <c r="R1819" s="14">
        <v>0</v>
      </c>
      <c r="S1819" s="22">
        <v>8</v>
      </c>
      <c r="T1819" s="22">
        <v>1</v>
      </c>
      <c r="U1819" s="22">
        <v>38</v>
      </c>
      <c r="V1819" s="22"/>
      <c r="W1819" s="22">
        <v>9</v>
      </c>
      <c r="X1819" s="22">
        <v>7</v>
      </c>
      <c r="Y1819" s="14">
        <v>38</v>
      </c>
      <c r="Z1819" s="10">
        <v>9</v>
      </c>
      <c r="AA1819" s="22">
        <v>7</v>
      </c>
      <c r="AB1819" s="22">
        <v>15.75</v>
      </c>
      <c r="AC1819" s="22">
        <v>5.8895782437038652E-6</v>
      </c>
      <c r="AD1819" s="42">
        <v>0</v>
      </c>
      <c r="AE1819" s="22">
        <v>1878</v>
      </c>
      <c r="AF1819" s="22">
        <v>2.545755990359928E-3</v>
      </c>
      <c r="AG1819" s="22">
        <v>3.18219498794991E-4</v>
      </c>
      <c r="AH1819" s="22">
        <v>0</v>
      </c>
      <c r="AI1819" s="22">
        <v>0</v>
      </c>
      <c r="AJ1819" s="22">
        <v>0</v>
      </c>
      <c r="AK1819" s="22">
        <v>0</v>
      </c>
      <c r="AL1819" s="45">
        <v>0</v>
      </c>
      <c r="AM1819" s="45">
        <v>0</v>
      </c>
      <c r="AN1819" s="45">
        <v>0</v>
      </c>
      <c r="AO1819" s="45">
        <v>0</v>
      </c>
      <c r="AP1819" s="45">
        <v>0</v>
      </c>
      <c r="AQ1819" s="45">
        <v>0</v>
      </c>
      <c r="AR1819" s="45">
        <v>0</v>
      </c>
      <c r="AS1819" s="45" t="s">
        <v>4445</v>
      </c>
      <c r="AT1819" s="45" t="s">
        <v>4445</v>
      </c>
      <c r="AU1819" s="45">
        <v>2.545755990359928E-3</v>
      </c>
      <c r="AV1819" s="10">
        <v>26.488294314381267</v>
      </c>
      <c r="AW1819" s="10">
        <v>26.488294314381267</v>
      </c>
      <c r="AX1819" s="17">
        <v>0</v>
      </c>
    </row>
    <row r="1820" spans="1:50" x14ac:dyDescent="0.25">
      <c r="A1820" s="22" t="s">
        <v>964</v>
      </c>
      <c r="B1820" s="22" t="s">
        <v>3948</v>
      </c>
      <c r="C1820" s="22" t="s">
        <v>1361</v>
      </c>
      <c r="D1820" s="22">
        <v>2145</v>
      </c>
      <c r="E1820" s="22" t="s">
        <v>1378</v>
      </c>
      <c r="F1820" s="43">
        <v>1.7291000000000001E-2</v>
      </c>
      <c r="G1820" s="43">
        <v>78.671118839749994</v>
      </c>
      <c r="H1820" s="43">
        <v>3.2</v>
      </c>
      <c r="I1820" s="9">
        <v>7.9166666666666663E-2</v>
      </c>
      <c r="J1820" s="9">
        <v>3.1210227272727273</v>
      </c>
      <c r="K1820" s="11">
        <v>3.2</v>
      </c>
      <c r="L1820" s="41">
        <v>1026</v>
      </c>
      <c r="M1820" s="44">
        <v>2481</v>
      </c>
      <c r="N1820" s="13">
        <v>467</v>
      </c>
      <c r="O1820" s="13">
        <v>231</v>
      </c>
      <c r="P1820" s="22">
        <v>1</v>
      </c>
      <c r="Q1820" s="22">
        <v>1</v>
      </c>
      <c r="R1820" s="14">
        <v>0</v>
      </c>
      <c r="S1820" s="22">
        <v>72</v>
      </c>
      <c r="T1820" s="22">
        <v>0</v>
      </c>
      <c r="U1820" s="22">
        <v>2481</v>
      </c>
      <c r="V1820" s="22"/>
      <c r="W1820" s="22">
        <v>467</v>
      </c>
      <c r="X1820" s="22">
        <v>231</v>
      </c>
      <c r="Y1820" s="14">
        <v>0</v>
      </c>
      <c r="Z1820" s="10">
        <v>466</v>
      </c>
      <c r="AA1820" s="22">
        <v>230</v>
      </c>
      <c r="AB1820" s="22">
        <v>638.41999999999996</v>
      </c>
      <c r="AC1820" s="22">
        <v>2.1978840844021926E-4</v>
      </c>
      <c r="AD1820" s="42">
        <v>2.1000000000000001E-4</v>
      </c>
      <c r="AE1820" s="22">
        <v>1879</v>
      </c>
      <c r="AF1820" s="22">
        <v>1.2924868075237121E-2</v>
      </c>
      <c r="AG1820" s="22">
        <v>3.1524068476188098E-4</v>
      </c>
      <c r="AH1820" s="22">
        <v>0</v>
      </c>
      <c r="AI1820" s="22">
        <v>0</v>
      </c>
      <c r="AJ1820" s="22">
        <v>0</v>
      </c>
      <c r="AK1820" s="22">
        <v>0</v>
      </c>
      <c r="AL1820" s="45">
        <v>0</v>
      </c>
      <c r="AM1820" s="45">
        <v>0</v>
      </c>
      <c r="AN1820" s="45">
        <v>0</v>
      </c>
      <c r="AO1820" s="45">
        <v>0</v>
      </c>
      <c r="AP1820" s="45">
        <v>0</v>
      </c>
      <c r="AQ1820" s="45">
        <v>0</v>
      </c>
      <c r="AR1820" s="45">
        <v>0</v>
      </c>
      <c r="AS1820" s="45" t="s">
        <v>4445</v>
      </c>
      <c r="AT1820" s="45" t="s">
        <v>4445</v>
      </c>
      <c r="AU1820" s="45">
        <v>1.2605877190567738E-2</v>
      </c>
      <c r="AV1820" s="10">
        <v>149.31003094847989</v>
      </c>
      <c r="AW1820" s="10">
        <v>145.9375</v>
      </c>
      <c r="AX1820" s="17">
        <v>2.4739583333333332E-2</v>
      </c>
    </row>
    <row r="1821" spans="1:50" x14ac:dyDescent="0.25">
      <c r="A1821" s="22" t="s">
        <v>2906</v>
      </c>
      <c r="B1821" s="22" t="s">
        <v>3977</v>
      </c>
      <c r="C1821" s="22" t="s">
        <v>2660</v>
      </c>
      <c r="D1821" s="22">
        <v>3139</v>
      </c>
      <c r="E1821" s="22" t="s">
        <v>2661</v>
      </c>
      <c r="F1821" s="43">
        <v>3.5304000000000002E-2</v>
      </c>
      <c r="G1821" s="43">
        <v>136.75346697680999</v>
      </c>
      <c r="H1821" s="43">
        <v>8.3634469696969695</v>
      </c>
      <c r="I1821" s="9">
        <v>0</v>
      </c>
      <c r="J1821" s="9">
        <v>8.3634469696969695</v>
      </c>
      <c r="K1821" s="11">
        <v>0</v>
      </c>
      <c r="L1821" s="41">
        <v>2043</v>
      </c>
      <c r="M1821" s="44">
        <v>0</v>
      </c>
      <c r="N1821" s="13">
        <v>0</v>
      </c>
      <c r="O1821" s="13">
        <v>0</v>
      </c>
      <c r="P1821" s="22">
        <v>0</v>
      </c>
      <c r="Q1821" s="22">
        <v>0</v>
      </c>
      <c r="R1821" s="14">
        <v>0</v>
      </c>
      <c r="S1821" s="22">
        <v>290</v>
      </c>
      <c r="T1821" s="22">
        <v>1</v>
      </c>
      <c r="U1821" s="22">
        <v>3722</v>
      </c>
      <c r="V1821" s="22"/>
      <c r="W1821" s="22">
        <v>673</v>
      </c>
      <c r="X1821" s="22">
        <v>444</v>
      </c>
      <c r="Y1821" s="14">
        <v>3722</v>
      </c>
      <c r="Z1821" s="10">
        <v>673</v>
      </c>
      <c r="AA1821" s="22">
        <v>444</v>
      </c>
      <c r="AB1821" s="22">
        <v>1256.99</v>
      </c>
      <c r="AC1821" s="22">
        <v>2.5815798882807619E-4</v>
      </c>
      <c r="AD1821" s="42">
        <v>3.6000000000000002E-4</v>
      </c>
      <c r="AE1821" s="22">
        <v>1880</v>
      </c>
      <c r="AF1821" s="22">
        <v>3.6382827768530211E-2</v>
      </c>
      <c r="AG1821" s="22">
        <v>3.1364506697008804E-4</v>
      </c>
      <c r="AH1821" s="22">
        <v>0</v>
      </c>
      <c r="AI1821" s="22">
        <v>0</v>
      </c>
      <c r="AJ1821" s="22">
        <v>0</v>
      </c>
      <c r="AK1821" s="22">
        <v>0</v>
      </c>
      <c r="AL1821" s="45">
        <v>0</v>
      </c>
      <c r="AM1821" s="45">
        <v>0</v>
      </c>
      <c r="AN1821" s="45">
        <v>0</v>
      </c>
      <c r="AO1821" s="45">
        <v>0</v>
      </c>
      <c r="AP1821" s="45">
        <v>0</v>
      </c>
      <c r="AQ1821" s="45">
        <v>0</v>
      </c>
      <c r="AR1821" s="45">
        <v>0</v>
      </c>
      <c r="AS1821" s="45" t="s">
        <v>4445</v>
      </c>
      <c r="AT1821" s="45" t="s">
        <v>4445</v>
      </c>
      <c r="AU1821" s="45">
        <v>3.6382827768530211E-2</v>
      </c>
      <c r="AV1821" s="10">
        <v>80.469213523856979</v>
      </c>
      <c r="AW1821" s="10">
        <v>80.469213523856979</v>
      </c>
      <c r="AX1821" s="17">
        <v>0</v>
      </c>
    </row>
    <row r="1822" spans="1:50" x14ac:dyDescent="0.25">
      <c r="A1822" s="22" t="s">
        <v>2906</v>
      </c>
      <c r="B1822" s="22" t="s">
        <v>3977</v>
      </c>
      <c r="C1822" s="22" t="s">
        <v>3097</v>
      </c>
      <c r="D1822" s="22">
        <v>9522</v>
      </c>
      <c r="E1822" s="22" t="s">
        <v>3098</v>
      </c>
      <c r="F1822" s="43">
        <v>1.4213999999999999E-2</v>
      </c>
      <c r="G1822" s="43">
        <v>96.051176343829994</v>
      </c>
      <c r="H1822" s="43">
        <v>3.6933712121212121</v>
      </c>
      <c r="I1822" s="9">
        <v>0</v>
      </c>
      <c r="J1822" s="9">
        <v>3.6933712121212121</v>
      </c>
      <c r="K1822" s="11">
        <v>0</v>
      </c>
      <c r="L1822" s="41">
        <v>83</v>
      </c>
      <c r="M1822" s="44">
        <v>0</v>
      </c>
      <c r="N1822" s="13">
        <v>0</v>
      </c>
      <c r="O1822" s="13">
        <v>0</v>
      </c>
      <c r="P1822" s="22">
        <v>0</v>
      </c>
      <c r="Q1822" s="22">
        <v>0</v>
      </c>
      <c r="R1822" s="14">
        <v>0</v>
      </c>
      <c r="S1822" s="22">
        <v>81</v>
      </c>
      <c r="T1822" s="22">
        <v>1</v>
      </c>
      <c r="U1822" s="22">
        <v>163</v>
      </c>
      <c r="V1822" s="22"/>
      <c r="W1822" s="22">
        <v>31</v>
      </c>
      <c r="X1822" s="22">
        <v>22</v>
      </c>
      <c r="Y1822" s="14">
        <v>163</v>
      </c>
      <c r="Z1822" s="10">
        <v>31</v>
      </c>
      <c r="AA1822" s="22">
        <v>22</v>
      </c>
      <c r="AB1822" s="22">
        <v>57.14</v>
      </c>
      <c r="AC1822" s="22">
        <v>1.4798361187289154E-4</v>
      </c>
      <c r="AD1822" s="42">
        <v>1.0000000000000001E-5</v>
      </c>
      <c r="AE1822" s="22">
        <v>1881</v>
      </c>
      <c r="AF1822" s="22">
        <v>9.3569007635336387E-3</v>
      </c>
      <c r="AG1822" s="22">
        <v>3.1189669211778798E-4</v>
      </c>
      <c r="AH1822" s="22">
        <v>0</v>
      </c>
      <c r="AI1822" s="22">
        <v>0</v>
      </c>
      <c r="AJ1822" s="22">
        <v>0</v>
      </c>
      <c r="AK1822" s="22">
        <v>0</v>
      </c>
      <c r="AL1822" s="45">
        <v>0</v>
      </c>
      <c r="AM1822" s="45">
        <v>0</v>
      </c>
      <c r="AN1822" s="45">
        <v>0</v>
      </c>
      <c r="AO1822" s="45">
        <v>0</v>
      </c>
      <c r="AP1822" s="45">
        <v>0</v>
      </c>
      <c r="AQ1822" s="45">
        <v>0</v>
      </c>
      <c r="AR1822" s="45">
        <v>0</v>
      </c>
      <c r="AS1822" s="45" t="s">
        <v>4445</v>
      </c>
      <c r="AT1822" s="45" t="s">
        <v>4445</v>
      </c>
      <c r="AU1822" s="45">
        <v>9.3569007635336387E-3</v>
      </c>
      <c r="AV1822" s="10">
        <v>8.3934157222706531</v>
      </c>
      <c r="AW1822" s="10">
        <v>8.3934157222706531</v>
      </c>
      <c r="AX1822" s="17">
        <v>0</v>
      </c>
    </row>
    <row r="1823" spans="1:50" x14ac:dyDescent="0.25">
      <c r="A1823" s="22" t="s">
        <v>1672</v>
      </c>
      <c r="B1823" s="22" t="s">
        <v>3947</v>
      </c>
      <c r="C1823" s="22" t="s">
        <v>1700</v>
      </c>
      <c r="D1823" s="22">
        <v>3679</v>
      </c>
      <c r="E1823" s="22" t="s">
        <v>1701</v>
      </c>
      <c r="F1823" s="43">
        <v>6.6409999999999997E-2</v>
      </c>
      <c r="G1823" s="43">
        <v>208.83040882656999</v>
      </c>
      <c r="H1823" s="43">
        <v>8.9854166666666675</v>
      </c>
      <c r="I1823" s="9">
        <v>4.2443181818181817</v>
      </c>
      <c r="J1823" s="9">
        <v>4.741098484848485</v>
      </c>
      <c r="K1823" s="11">
        <v>8.9005681818181817</v>
      </c>
      <c r="L1823" s="41">
        <v>2383</v>
      </c>
      <c r="M1823" s="44">
        <v>3944</v>
      </c>
      <c r="N1823" s="13">
        <v>1628</v>
      </c>
      <c r="O1823" s="13">
        <v>904</v>
      </c>
      <c r="P1823" s="22">
        <v>1331</v>
      </c>
      <c r="Q1823" s="22">
        <v>798</v>
      </c>
      <c r="R1823" s="14">
        <v>0</v>
      </c>
      <c r="S1823" s="22">
        <v>421</v>
      </c>
      <c r="T1823" s="22">
        <v>9.4429104398963126E-3</v>
      </c>
      <c r="U1823" s="22">
        <v>3985</v>
      </c>
      <c r="V1823" s="22"/>
      <c r="W1823" s="22">
        <v>1635</v>
      </c>
      <c r="X1823" s="22">
        <v>909</v>
      </c>
      <c r="Y1823" s="14">
        <v>41</v>
      </c>
      <c r="Z1823" s="10">
        <v>304</v>
      </c>
      <c r="AA1823" s="22">
        <v>111</v>
      </c>
      <c r="AB1823" s="22">
        <v>420.17</v>
      </c>
      <c r="AC1823" s="22">
        <v>3.1800924191625917E-4</v>
      </c>
      <c r="AD1823" s="42">
        <v>2.0000000000000001E-4</v>
      </c>
      <c r="AE1823" s="22">
        <v>1882</v>
      </c>
      <c r="AF1823" s="22">
        <v>4.2297380805169225E-2</v>
      </c>
      <c r="AG1823" s="22">
        <v>3.0650275945774799E-4</v>
      </c>
      <c r="AH1823" s="22">
        <v>0</v>
      </c>
      <c r="AI1823" s="22">
        <v>0</v>
      </c>
      <c r="AJ1823" s="22">
        <v>0</v>
      </c>
      <c r="AK1823" s="22">
        <v>0</v>
      </c>
      <c r="AL1823" s="45">
        <v>0</v>
      </c>
      <c r="AM1823" s="45">
        <v>0</v>
      </c>
      <c r="AN1823" s="45">
        <v>0</v>
      </c>
      <c r="AO1823" s="45">
        <v>0</v>
      </c>
      <c r="AP1823" s="45">
        <v>0</v>
      </c>
      <c r="AQ1823" s="45">
        <v>0</v>
      </c>
      <c r="AR1823" s="45">
        <v>0</v>
      </c>
      <c r="AS1823" s="45" t="s">
        <v>4445</v>
      </c>
      <c r="AT1823" s="45" t="s">
        <v>4445</v>
      </c>
      <c r="AU1823" s="45">
        <v>2.2317946455658395E-2</v>
      </c>
      <c r="AV1823" s="10">
        <v>64.120161386969201</v>
      </c>
      <c r="AW1823" s="10">
        <v>181.96151170878738</v>
      </c>
      <c r="AX1823" s="17">
        <v>0.47235630124570532</v>
      </c>
    </row>
    <row r="1824" spans="1:50" x14ac:dyDescent="0.25">
      <c r="A1824" s="22" t="s">
        <v>2195</v>
      </c>
      <c r="B1824" s="22" t="s">
        <v>3956</v>
      </c>
      <c r="C1824" s="22" t="s">
        <v>2652</v>
      </c>
      <c r="D1824" s="22">
        <v>7983</v>
      </c>
      <c r="E1824" s="22" t="s">
        <v>2653</v>
      </c>
      <c r="F1824" s="43">
        <v>0.466978</v>
      </c>
      <c r="G1824" s="43">
        <v>228.30093537165001</v>
      </c>
      <c r="H1824" s="43">
        <v>8.4960227272727273</v>
      </c>
      <c r="I1824" s="9">
        <v>0</v>
      </c>
      <c r="J1824" s="9">
        <v>8.4960227272727273</v>
      </c>
      <c r="K1824" s="11">
        <v>0</v>
      </c>
      <c r="L1824" s="41">
        <v>441</v>
      </c>
      <c r="M1824" s="44">
        <v>0</v>
      </c>
      <c r="N1824" s="13">
        <v>0</v>
      </c>
      <c r="O1824" s="13">
        <v>0</v>
      </c>
      <c r="P1824" s="22">
        <v>0</v>
      </c>
      <c r="Q1824" s="22">
        <v>0</v>
      </c>
      <c r="R1824" s="14">
        <v>0</v>
      </c>
      <c r="S1824" s="22">
        <v>165</v>
      </c>
      <c r="T1824" s="22">
        <v>1</v>
      </c>
      <c r="U1824" s="22">
        <v>813</v>
      </c>
      <c r="V1824" s="22"/>
      <c r="W1824" s="22">
        <v>149</v>
      </c>
      <c r="X1824" s="22">
        <v>99</v>
      </c>
      <c r="Y1824" s="14">
        <v>813</v>
      </c>
      <c r="Z1824" s="10">
        <v>149</v>
      </c>
      <c r="AA1824" s="22">
        <v>99</v>
      </c>
      <c r="AB1824" s="22">
        <v>277.3</v>
      </c>
      <c r="AC1824" s="22">
        <v>2.0454493506117648E-3</v>
      </c>
      <c r="AD1824" s="42">
        <v>6.3000000000000003E-4</v>
      </c>
      <c r="AE1824" s="22">
        <v>1883</v>
      </c>
      <c r="AF1824" s="22">
        <v>2.1440782804786798E-2</v>
      </c>
      <c r="AG1824" s="22">
        <v>3.0629689721123999E-4</v>
      </c>
      <c r="AH1824" s="22">
        <v>0</v>
      </c>
      <c r="AI1824" s="22">
        <v>0</v>
      </c>
      <c r="AJ1824" s="22">
        <v>0</v>
      </c>
      <c r="AK1824" s="22">
        <v>0</v>
      </c>
      <c r="AL1824" s="45">
        <v>0</v>
      </c>
      <c r="AM1824" s="45">
        <v>0</v>
      </c>
      <c r="AN1824" s="45">
        <v>0</v>
      </c>
      <c r="AO1824" s="45">
        <v>0</v>
      </c>
      <c r="AP1824" s="45">
        <v>0</v>
      </c>
      <c r="AQ1824" s="45">
        <v>0</v>
      </c>
      <c r="AR1824" s="45">
        <v>0</v>
      </c>
      <c r="AS1824" s="45" t="s">
        <v>4445</v>
      </c>
      <c r="AT1824" s="45" t="s">
        <v>4445</v>
      </c>
      <c r="AU1824" s="45">
        <v>2.1440782804786798E-2</v>
      </c>
      <c r="AV1824" s="10">
        <v>17.537617869323881</v>
      </c>
      <c r="AW1824" s="10">
        <v>17.537617869323881</v>
      </c>
      <c r="AX1824" s="17">
        <v>0</v>
      </c>
    </row>
    <row r="1825" spans="1:50" x14ac:dyDescent="0.25">
      <c r="A1825" s="22" t="s">
        <v>2906</v>
      </c>
      <c r="B1825" s="22" t="s">
        <v>3954</v>
      </c>
      <c r="C1825" s="22" t="s">
        <v>2589</v>
      </c>
      <c r="D1825" s="22">
        <v>1950</v>
      </c>
      <c r="E1825" s="22" t="s">
        <v>2686</v>
      </c>
      <c r="F1825" s="43">
        <v>5.5157999999999999E-2</v>
      </c>
      <c r="G1825" s="43">
        <v>282.29141746377002</v>
      </c>
      <c r="H1825" s="43">
        <v>15.351136363636364</v>
      </c>
      <c r="I1825" s="9">
        <v>7.4651515151515158</v>
      </c>
      <c r="J1825" s="9">
        <v>7.8857954545454554</v>
      </c>
      <c r="K1825" s="11">
        <v>9.4801136363636367</v>
      </c>
      <c r="L1825" s="41">
        <v>4434</v>
      </c>
      <c r="M1825" s="44">
        <v>713</v>
      </c>
      <c r="N1825" s="13">
        <v>246</v>
      </c>
      <c r="O1825" s="13">
        <v>39</v>
      </c>
      <c r="P1825" s="22">
        <v>144</v>
      </c>
      <c r="Q1825" s="22">
        <v>33</v>
      </c>
      <c r="R1825" s="14">
        <v>0</v>
      </c>
      <c r="S1825" s="22">
        <v>479</v>
      </c>
      <c r="T1825" s="22">
        <v>0.38244873787845135</v>
      </c>
      <c r="U1825" s="22">
        <v>3797</v>
      </c>
      <c r="V1825" s="22"/>
      <c r="W1825" s="22">
        <v>803</v>
      </c>
      <c r="X1825" s="22">
        <v>406</v>
      </c>
      <c r="Y1825" s="14">
        <v>3084</v>
      </c>
      <c r="Z1825" s="10">
        <v>659</v>
      </c>
      <c r="AA1825" s="22">
        <v>373</v>
      </c>
      <c r="AB1825" s="22">
        <v>1180.3900000000001</v>
      </c>
      <c r="AC1825" s="22">
        <v>1.9539382562730272E-4</v>
      </c>
      <c r="AD1825" s="42">
        <v>2.7E-4</v>
      </c>
      <c r="AE1825" s="22">
        <v>1884</v>
      </c>
      <c r="AF1825" s="22">
        <v>4.3115628368552386E-2</v>
      </c>
      <c r="AG1825" s="22">
        <v>3.0578459835852757E-4</v>
      </c>
      <c r="AH1825" s="22">
        <v>0</v>
      </c>
      <c r="AI1825" s="22">
        <v>1</v>
      </c>
      <c r="AJ1825" s="22">
        <v>1</v>
      </c>
      <c r="AK1825" s="22">
        <v>0</v>
      </c>
      <c r="AL1825" s="45">
        <v>0</v>
      </c>
      <c r="AM1825" s="45">
        <v>0</v>
      </c>
      <c r="AN1825" s="45">
        <v>0</v>
      </c>
      <c r="AO1825" s="45">
        <v>0</v>
      </c>
      <c r="AP1825" s="45">
        <v>0</v>
      </c>
      <c r="AQ1825" s="45">
        <v>0</v>
      </c>
      <c r="AR1825" s="45">
        <v>0</v>
      </c>
      <c r="AS1825" s="45" t="s">
        <v>4445</v>
      </c>
      <c r="AT1825" s="45" t="s">
        <v>4445</v>
      </c>
      <c r="AU1825" s="45">
        <v>2.2148264346996027E-2</v>
      </c>
      <c r="AV1825" s="10">
        <v>83.567980402046246</v>
      </c>
      <c r="AW1825" s="10">
        <v>52.308831149603968</v>
      </c>
      <c r="AX1825" s="17">
        <v>0.48629308855824516</v>
      </c>
    </row>
    <row r="1826" spans="1:50" x14ac:dyDescent="0.25">
      <c r="A1826" s="22" t="s">
        <v>539</v>
      </c>
      <c r="B1826" s="22" t="s">
        <v>3949</v>
      </c>
      <c r="C1826" s="22" t="s">
        <v>820</v>
      </c>
      <c r="D1826" s="22">
        <v>6835</v>
      </c>
      <c r="E1826" s="22" t="s">
        <v>821</v>
      </c>
      <c r="F1826" s="43">
        <v>4.5046999999999997E-2</v>
      </c>
      <c r="G1826" s="43">
        <v>218.51641257892001</v>
      </c>
      <c r="H1826" s="43">
        <v>9.4787878787878803</v>
      </c>
      <c r="I1826" s="9">
        <v>0</v>
      </c>
      <c r="J1826" s="9">
        <v>9.4787878787878803</v>
      </c>
      <c r="K1826" s="11">
        <v>0</v>
      </c>
      <c r="L1826" s="41">
        <v>1693</v>
      </c>
      <c r="M1826" s="44">
        <v>0</v>
      </c>
      <c r="N1826" s="13">
        <v>0</v>
      </c>
      <c r="O1826" s="13">
        <v>0</v>
      </c>
      <c r="P1826" s="22">
        <v>0</v>
      </c>
      <c r="Q1826" s="22">
        <v>0</v>
      </c>
      <c r="R1826" s="14">
        <v>0</v>
      </c>
      <c r="S1826" s="22">
        <v>188</v>
      </c>
      <c r="T1826" s="22">
        <v>1</v>
      </c>
      <c r="U1826" s="22">
        <v>3087</v>
      </c>
      <c r="V1826" s="22"/>
      <c r="W1826" s="22">
        <v>559</v>
      </c>
      <c r="X1826" s="22">
        <v>369</v>
      </c>
      <c r="Y1826" s="14">
        <v>3087</v>
      </c>
      <c r="Z1826" s="10">
        <v>559</v>
      </c>
      <c r="AA1826" s="22">
        <v>369</v>
      </c>
      <c r="AB1826" s="22">
        <v>1043.6600000000001</v>
      </c>
      <c r="AC1826" s="22">
        <v>2.0614927486845271E-4</v>
      </c>
      <c r="AD1826" s="42">
        <v>2.4000000000000001E-4</v>
      </c>
      <c r="AE1826" s="22">
        <v>1885</v>
      </c>
      <c r="AF1826" s="22">
        <v>3.5125728422481794E-2</v>
      </c>
      <c r="AG1826" s="22">
        <v>3.0544111671723298E-4</v>
      </c>
      <c r="AH1826" s="22">
        <v>0</v>
      </c>
      <c r="AI1826" s="22">
        <v>0</v>
      </c>
      <c r="AJ1826" s="22">
        <v>0</v>
      </c>
      <c r="AK1826" s="22">
        <v>0</v>
      </c>
      <c r="AL1826" s="45">
        <v>0</v>
      </c>
      <c r="AM1826" s="45">
        <v>0</v>
      </c>
      <c r="AN1826" s="45">
        <v>0</v>
      </c>
      <c r="AO1826" s="45">
        <v>0</v>
      </c>
      <c r="AP1826" s="45">
        <v>0</v>
      </c>
      <c r="AQ1826" s="45">
        <v>0</v>
      </c>
      <c r="AR1826" s="45">
        <v>0</v>
      </c>
      <c r="AS1826" s="45" t="s">
        <v>4445</v>
      </c>
      <c r="AT1826" s="45" t="s">
        <v>4445</v>
      </c>
      <c r="AU1826" s="45">
        <v>3.5125728422481794E-2</v>
      </c>
      <c r="AV1826" s="10">
        <v>58.973785166240397</v>
      </c>
      <c r="AW1826" s="10">
        <v>58.973785166240397</v>
      </c>
      <c r="AX1826" s="17">
        <v>0</v>
      </c>
    </row>
    <row r="1827" spans="1:50" x14ac:dyDescent="0.25">
      <c r="A1827" s="22" t="s">
        <v>8</v>
      </c>
      <c r="B1827" s="22" t="s">
        <v>3946</v>
      </c>
      <c r="C1827" s="22" t="s">
        <v>123</v>
      </c>
      <c r="D1827" s="22">
        <v>5585</v>
      </c>
      <c r="E1827" s="22" t="s">
        <v>326</v>
      </c>
      <c r="F1827" s="43">
        <v>1.1070999999999999E-2</v>
      </c>
      <c r="G1827" s="43">
        <v>52.284459585059999</v>
      </c>
      <c r="H1827" s="43">
        <v>2.0168560606060608</v>
      </c>
      <c r="I1827" s="9">
        <v>0</v>
      </c>
      <c r="J1827" s="9">
        <v>2.0168560606060608</v>
      </c>
      <c r="K1827" s="11">
        <v>0</v>
      </c>
      <c r="L1827" s="41">
        <v>790</v>
      </c>
      <c r="M1827" s="44">
        <v>0</v>
      </c>
      <c r="N1827" s="13">
        <v>0</v>
      </c>
      <c r="O1827" s="13">
        <v>0</v>
      </c>
      <c r="P1827" s="22">
        <v>0</v>
      </c>
      <c r="Q1827" s="22">
        <v>0</v>
      </c>
      <c r="R1827" s="14">
        <v>0</v>
      </c>
      <c r="S1827" s="22">
        <v>56</v>
      </c>
      <c r="T1827" s="22">
        <v>1</v>
      </c>
      <c r="U1827" s="22">
        <v>1447</v>
      </c>
      <c r="V1827" s="22"/>
      <c r="W1827" s="22">
        <v>263</v>
      </c>
      <c r="X1827" s="22">
        <v>174</v>
      </c>
      <c r="Y1827" s="14">
        <v>1447</v>
      </c>
      <c r="Z1827" s="10">
        <v>263</v>
      </c>
      <c r="AA1827" s="22">
        <v>174</v>
      </c>
      <c r="AB1827" s="22">
        <v>490.54</v>
      </c>
      <c r="AC1827" s="22">
        <v>2.1174551841716803E-4</v>
      </c>
      <c r="AD1827" s="42">
        <v>1.2E-4</v>
      </c>
      <c r="AE1827" s="22">
        <v>1886</v>
      </c>
      <c r="AF1827" s="22">
        <v>1.7077121116414743E-2</v>
      </c>
      <c r="AG1827" s="22">
        <v>3.04948591364549E-4</v>
      </c>
      <c r="AH1827" s="22">
        <v>0</v>
      </c>
      <c r="AI1827" s="22">
        <v>0</v>
      </c>
      <c r="AJ1827" s="22">
        <v>0</v>
      </c>
      <c r="AK1827" s="22">
        <v>0</v>
      </c>
      <c r="AL1827" s="45">
        <v>0</v>
      </c>
      <c r="AM1827" s="45">
        <v>0</v>
      </c>
      <c r="AN1827" s="45">
        <v>0</v>
      </c>
      <c r="AO1827" s="45">
        <v>0</v>
      </c>
      <c r="AP1827" s="45">
        <v>0</v>
      </c>
      <c r="AQ1827" s="45">
        <v>0</v>
      </c>
      <c r="AR1827" s="45">
        <v>0</v>
      </c>
      <c r="AS1827" s="45" t="s">
        <v>4445</v>
      </c>
      <c r="AT1827" s="45" t="s">
        <v>4445</v>
      </c>
      <c r="AU1827" s="45">
        <v>1.7077121116414743E-2</v>
      </c>
      <c r="AV1827" s="10">
        <v>130.40097661752276</v>
      </c>
      <c r="AW1827" s="10">
        <v>130.40097661752276</v>
      </c>
      <c r="AX1827" s="17">
        <v>0</v>
      </c>
    </row>
    <row r="1828" spans="1:50" x14ac:dyDescent="0.25">
      <c r="A1828" s="22" t="s">
        <v>2195</v>
      </c>
      <c r="B1828" s="22" t="s">
        <v>3960</v>
      </c>
      <c r="C1828" s="22" t="s">
        <v>2351</v>
      </c>
      <c r="D1828" s="22">
        <v>4424</v>
      </c>
      <c r="E1828" s="22" t="s">
        <v>2567</v>
      </c>
      <c r="F1828" s="43">
        <v>5.6932000000000003E-2</v>
      </c>
      <c r="G1828" s="43">
        <v>185.28286470922001</v>
      </c>
      <c r="H1828" s="43">
        <v>10.30814393939394</v>
      </c>
      <c r="I1828" s="9">
        <v>0</v>
      </c>
      <c r="J1828" s="9">
        <v>10.30814393939394</v>
      </c>
      <c r="K1828" s="11">
        <v>0</v>
      </c>
      <c r="L1828" s="41">
        <v>569</v>
      </c>
      <c r="M1828" s="44">
        <v>0</v>
      </c>
      <c r="N1828" s="13">
        <v>0</v>
      </c>
      <c r="O1828" s="13">
        <v>0</v>
      </c>
      <c r="P1828" s="22">
        <v>0</v>
      </c>
      <c r="Q1828" s="22">
        <v>0</v>
      </c>
      <c r="R1828" s="14">
        <v>0</v>
      </c>
      <c r="S1828" s="22">
        <v>152</v>
      </c>
      <c r="T1828" s="22">
        <v>1</v>
      </c>
      <c r="U1828" s="22">
        <v>1046</v>
      </c>
      <c r="V1828" s="22"/>
      <c r="W1828" s="22">
        <v>191</v>
      </c>
      <c r="X1828" s="22">
        <v>126</v>
      </c>
      <c r="Y1828" s="14">
        <v>1046</v>
      </c>
      <c r="Z1828" s="10">
        <v>191</v>
      </c>
      <c r="AA1828" s="22">
        <v>126</v>
      </c>
      <c r="AB1828" s="22">
        <v>355.81</v>
      </c>
      <c r="AC1828" s="22">
        <v>3.0727072408637561E-4</v>
      </c>
      <c r="AD1828" s="42">
        <v>1.2E-4</v>
      </c>
      <c r="AE1828" s="22">
        <v>1887</v>
      </c>
      <c r="AF1828" s="22">
        <v>3.0033933398248822E-2</v>
      </c>
      <c r="AG1828" s="22">
        <v>3.0337306462877597E-4</v>
      </c>
      <c r="AH1828" s="22">
        <v>0</v>
      </c>
      <c r="AI1828" s="22">
        <v>0</v>
      </c>
      <c r="AJ1828" s="22">
        <v>0</v>
      </c>
      <c r="AK1828" s="22">
        <v>0</v>
      </c>
      <c r="AL1828" s="45">
        <v>0</v>
      </c>
      <c r="AM1828" s="45">
        <v>0</v>
      </c>
      <c r="AN1828" s="45">
        <v>0</v>
      </c>
      <c r="AO1828" s="45">
        <v>0</v>
      </c>
      <c r="AP1828" s="45">
        <v>0</v>
      </c>
      <c r="AQ1828" s="45">
        <v>0</v>
      </c>
      <c r="AR1828" s="45">
        <v>0</v>
      </c>
      <c r="AS1828" s="45" t="s">
        <v>4445</v>
      </c>
      <c r="AT1828" s="45" t="s">
        <v>4445</v>
      </c>
      <c r="AU1828" s="45">
        <v>3.0033933398248822E-2</v>
      </c>
      <c r="AV1828" s="10">
        <v>18.529038896136107</v>
      </c>
      <c r="AW1828" s="10">
        <v>18.529038896136107</v>
      </c>
      <c r="AX1828" s="17">
        <v>0</v>
      </c>
    </row>
    <row r="1829" spans="1:50" x14ac:dyDescent="0.25">
      <c r="A1829" s="22" t="s">
        <v>2195</v>
      </c>
      <c r="B1829" s="22" t="s">
        <v>3956</v>
      </c>
      <c r="C1829" s="22" t="s">
        <v>2337</v>
      </c>
      <c r="D1829" s="22">
        <v>2244</v>
      </c>
      <c r="E1829" s="22" t="s">
        <v>2708</v>
      </c>
      <c r="F1829" s="43">
        <v>8.1012000000000001E-2</v>
      </c>
      <c r="G1829" s="43">
        <v>230.90622611789999</v>
      </c>
      <c r="H1829" s="43">
        <v>7.267045454545455</v>
      </c>
      <c r="I1829" s="9">
        <v>0</v>
      </c>
      <c r="J1829" s="9">
        <v>7.267045454545455</v>
      </c>
      <c r="K1829" s="11">
        <v>0</v>
      </c>
      <c r="L1829" s="41">
        <v>124</v>
      </c>
      <c r="M1829" s="44">
        <v>0</v>
      </c>
      <c r="N1829" s="13">
        <v>0</v>
      </c>
      <c r="O1829" s="13">
        <v>0</v>
      </c>
      <c r="P1829" s="22">
        <v>0</v>
      </c>
      <c r="Q1829" s="22">
        <v>0</v>
      </c>
      <c r="R1829" s="14">
        <v>0</v>
      </c>
      <c r="S1829" s="22">
        <v>289</v>
      </c>
      <c r="T1829" s="22">
        <v>1</v>
      </c>
      <c r="U1829" s="22">
        <v>237</v>
      </c>
      <c r="V1829" s="22"/>
      <c r="W1829" s="22">
        <v>45</v>
      </c>
      <c r="X1829" s="22">
        <v>30</v>
      </c>
      <c r="Y1829" s="14">
        <v>237</v>
      </c>
      <c r="Z1829" s="10">
        <v>45</v>
      </c>
      <c r="AA1829" s="22">
        <v>30</v>
      </c>
      <c r="AB1829" s="22">
        <v>82.98</v>
      </c>
      <c r="AC1829" s="22">
        <v>3.508437228480601E-4</v>
      </c>
      <c r="AD1829" s="42">
        <v>3.0000000000000001E-5</v>
      </c>
      <c r="AE1829" s="22">
        <v>1888</v>
      </c>
      <c r="AF1829" s="22">
        <v>1.6646067847039127E-2</v>
      </c>
      <c r="AG1829" s="22">
        <v>3.0265577903707501E-4</v>
      </c>
      <c r="AH1829" s="22">
        <v>0</v>
      </c>
      <c r="AI1829" s="22">
        <v>0</v>
      </c>
      <c r="AJ1829" s="22">
        <v>0</v>
      </c>
      <c r="AK1829" s="22">
        <v>0</v>
      </c>
      <c r="AL1829" s="45">
        <v>0</v>
      </c>
      <c r="AM1829" s="45">
        <v>0</v>
      </c>
      <c r="AN1829" s="45">
        <v>0</v>
      </c>
      <c r="AO1829" s="45">
        <v>0</v>
      </c>
      <c r="AP1829" s="45">
        <v>0</v>
      </c>
      <c r="AQ1829" s="45">
        <v>0</v>
      </c>
      <c r="AR1829" s="45">
        <v>0</v>
      </c>
      <c r="AS1829" s="45" t="s">
        <v>4445</v>
      </c>
      <c r="AT1829" s="45" t="s">
        <v>4445</v>
      </c>
      <c r="AU1829" s="45">
        <v>1.6646067847039127E-2</v>
      </c>
      <c r="AV1829" s="10">
        <v>6.1923377638780295</v>
      </c>
      <c r="AW1829" s="10">
        <v>6.1923377638780295</v>
      </c>
      <c r="AX1829" s="17">
        <v>0</v>
      </c>
    </row>
    <row r="1830" spans="1:50" x14ac:dyDescent="0.25">
      <c r="A1830" s="22" t="s">
        <v>539</v>
      </c>
      <c r="B1830" s="22" t="s">
        <v>3949</v>
      </c>
      <c r="C1830" s="22" t="s">
        <v>542</v>
      </c>
      <c r="D1830" s="22">
        <v>3281</v>
      </c>
      <c r="E1830" s="22" t="s">
        <v>657</v>
      </c>
      <c r="F1830" s="43">
        <v>0.18602099999999999</v>
      </c>
      <c r="G1830" s="43">
        <v>585.67997254580996</v>
      </c>
      <c r="H1830" s="43">
        <v>27.039583333333336</v>
      </c>
      <c r="I1830" s="9">
        <v>0</v>
      </c>
      <c r="J1830" s="9">
        <v>27.039583333333336</v>
      </c>
      <c r="K1830" s="11">
        <v>0</v>
      </c>
      <c r="L1830" s="41">
        <v>4880</v>
      </c>
      <c r="M1830" s="44">
        <v>0</v>
      </c>
      <c r="N1830" s="13">
        <v>0</v>
      </c>
      <c r="O1830" s="13">
        <v>0</v>
      </c>
      <c r="P1830" s="22">
        <v>0</v>
      </c>
      <c r="Q1830" s="22">
        <v>0</v>
      </c>
      <c r="R1830" s="14">
        <v>0</v>
      </c>
      <c r="S1830" s="22">
        <v>534</v>
      </c>
      <c r="T1830" s="22">
        <v>1</v>
      </c>
      <c r="U1830" s="22">
        <v>8874</v>
      </c>
      <c r="V1830" s="22"/>
      <c r="W1830" s="22">
        <v>1602</v>
      </c>
      <c r="X1830" s="22">
        <v>1056</v>
      </c>
      <c r="Y1830" s="14">
        <v>8874</v>
      </c>
      <c r="Z1830" s="10">
        <v>1602</v>
      </c>
      <c r="AA1830" s="22">
        <v>1056</v>
      </c>
      <c r="AB1830" s="22">
        <v>2993.4</v>
      </c>
      <c r="AC1830" s="22">
        <v>3.176154362789826E-4</v>
      </c>
      <c r="AD1830" s="42">
        <v>1.06E-3</v>
      </c>
      <c r="AE1830" s="22">
        <v>1889</v>
      </c>
      <c r="AF1830" s="22">
        <v>0.10795013275491057</v>
      </c>
      <c r="AG1830" s="22">
        <v>3.0238132424344698E-4</v>
      </c>
      <c r="AH1830" s="22">
        <v>0</v>
      </c>
      <c r="AI1830" s="22">
        <v>0</v>
      </c>
      <c r="AJ1830" s="22">
        <v>0</v>
      </c>
      <c r="AK1830" s="22">
        <v>0</v>
      </c>
      <c r="AL1830" s="45">
        <v>0</v>
      </c>
      <c r="AM1830" s="45">
        <v>0</v>
      </c>
      <c r="AN1830" s="45">
        <v>0</v>
      </c>
      <c r="AO1830" s="45">
        <v>0</v>
      </c>
      <c r="AP1830" s="45">
        <v>0</v>
      </c>
      <c r="AQ1830" s="45">
        <v>0</v>
      </c>
      <c r="AR1830" s="45">
        <v>0</v>
      </c>
      <c r="AS1830" s="45" t="s">
        <v>4445</v>
      </c>
      <c r="AT1830" s="45" t="s">
        <v>4445</v>
      </c>
      <c r="AU1830" s="45">
        <v>0.10795013275491057</v>
      </c>
      <c r="AV1830" s="10">
        <v>59.246475075121346</v>
      </c>
      <c r="AW1830" s="10">
        <v>59.246475075121346</v>
      </c>
      <c r="AX1830" s="17">
        <v>0</v>
      </c>
    </row>
    <row r="1831" spans="1:50" x14ac:dyDescent="0.25">
      <c r="A1831" s="22" t="s">
        <v>1672</v>
      </c>
      <c r="B1831" s="22" t="s">
        <v>3947</v>
      </c>
      <c r="C1831" s="22" t="s">
        <v>1691</v>
      </c>
      <c r="D1831" s="22">
        <v>580</v>
      </c>
      <c r="E1831" s="22" t="s">
        <v>1833</v>
      </c>
      <c r="F1831" s="43">
        <v>5.2519000000000003E-2</v>
      </c>
      <c r="G1831" s="43">
        <v>145.43559859736001</v>
      </c>
      <c r="H1831" s="43">
        <v>10.405492424242425</v>
      </c>
      <c r="I1831" s="9">
        <v>3.9772727272727277E-3</v>
      </c>
      <c r="J1831" s="9">
        <v>10.401515151515152</v>
      </c>
      <c r="K1831" s="11">
        <v>7.2348484848484843E-2</v>
      </c>
      <c r="L1831" s="41">
        <v>5075</v>
      </c>
      <c r="M1831" s="44">
        <v>92</v>
      </c>
      <c r="N1831" s="13">
        <v>4</v>
      </c>
      <c r="O1831" s="13">
        <v>0</v>
      </c>
      <c r="P1831" s="22">
        <v>0</v>
      </c>
      <c r="Q1831" s="22">
        <v>0</v>
      </c>
      <c r="R1831" s="14">
        <v>0</v>
      </c>
      <c r="S1831" s="22">
        <v>741</v>
      </c>
      <c r="T1831" s="22">
        <v>0.99304708687501142</v>
      </c>
      <c r="U1831" s="22">
        <v>9256</v>
      </c>
      <c r="V1831" s="22"/>
      <c r="W1831" s="22">
        <v>1659</v>
      </c>
      <c r="X1831" s="22">
        <v>1091</v>
      </c>
      <c r="Y1831" s="14">
        <v>9164</v>
      </c>
      <c r="Z1831" s="10">
        <v>1659</v>
      </c>
      <c r="AA1831" s="22">
        <v>1091</v>
      </c>
      <c r="AB1831" s="22">
        <v>3097.59</v>
      </c>
      <c r="AC1831" s="22">
        <v>3.6111516373236384E-4</v>
      </c>
      <c r="AD1831" s="42">
        <v>1.25E-3</v>
      </c>
      <c r="AE1831" s="22">
        <v>1890</v>
      </c>
      <c r="AF1831" s="22">
        <v>4.0795027540419283E-2</v>
      </c>
      <c r="AG1831" s="22">
        <v>3.0218538918829098E-4</v>
      </c>
      <c r="AH1831" s="22">
        <v>0</v>
      </c>
      <c r="AI1831" s="22">
        <v>0</v>
      </c>
      <c r="AJ1831" s="22">
        <v>0</v>
      </c>
      <c r="AK1831" s="22">
        <v>0</v>
      </c>
      <c r="AL1831" s="45">
        <v>0</v>
      </c>
      <c r="AM1831" s="45">
        <v>0</v>
      </c>
      <c r="AN1831" s="45">
        <v>0</v>
      </c>
      <c r="AO1831" s="45">
        <v>0</v>
      </c>
      <c r="AP1831" s="45">
        <v>0</v>
      </c>
      <c r="AQ1831" s="45">
        <v>0</v>
      </c>
      <c r="AR1831" s="45">
        <v>0</v>
      </c>
      <c r="AS1831" s="45" t="s">
        <v>4445</v>
      </c>
      <c r="AT1831" s="45" t="s">
        <v>4445</v>
      </c>
      <c r="AU1831" s="45">
        <v>4.077943453012918E-2</v>
      </c>
      <c r="AV1831" s="10">
        <v>159.49599417334304</v>
      </c>
      <c r="AW1831" s="10">
        <v>159.43503030523652</v>
      </c>
      <c r="AX1831" s="17">
        <v>3.8222820844178301E-4</v>
      </c>
    </row>
    <row r="1832" spans="1:50" x14ac:dyDescent="0.25">
      <c r="A1832" s="22" t="s">
        <v>8</v>
      </c>
      <c r="B1832" s="22" t="s">
        <v>3946</v>
      </c>
      <c r="C1832" s="22" t="s">
        <v>137</v>
      </c>
      <c r="D1832" s="22">
        <v>2132</v>
      </c>
      <c r="E1832" s="22" t="s">
        <v>138</v>
      </c>
      <c r="F1832" s="43">
        <v>5.1691000000000001E-2</v>
      </c>
      <c r="G1832" s="43">
        <v>129.16133361077999</v>
      </c>
      <c r="H1832" s="43">
        <v>5.6674242424242429</v>
      </c>
      <c r="I1832" s="9">
        <v>0</v>
      </c>
      <c r="J1832" s="9">
        <v>5.6674242424242429</v>
      </c>
      <c r="K1832" s="11">
        <v>0</v>
      </c>
      <c r="L1832" s="41">
        <v>1354</v>
      </c>
      <c r="M1832" s="44">
        <v>0</v>
      </c>
      <c r="N1832" s="13">
        <v>0</v>
      </c>
      <c r="O1832" s="13">
        <v>0</v>
      </c>
      <c r="P1832" s="22">
        <v>0</v>
      </c>
      <c r="Q1832" s="22">
        <v>0</v>
      </c>
      <c r="R1832" s="14">
        <v>0</v>
      </c>
      <c r="S1832" s="22">
        <v>158</v>
      </c>
      <c r="T1832" s="22">
        <v>1</v>
      </c>
      <c r="U1832" s="22">
        <v>2471</v>
      </c>
      <c r="V1832" s="22"/>
      <c r="W1832" s="22">
        <v>448</v>
      </c>
      <c r="X1832" s="22">
        <v>296</v>
      </c>
      <c r="Y1832" s="14">
        <v>2471</v>
      </c>
      <c r="Z1832" s="10">
        <v>448</v>
      </c>
      <c r="AA1832" s="22">
        <v>296</v>
      </c>
      <c r="AB1832" s="22">
        <v>836.15</v>
      </c>
      <c r="AC1832" s="22">
        <v>4.002049108270108E-4</v>
      </c>
      <c r="AD1832" s="42">
        <v>3.6999999999999999E-4</v>
      </c>
      <c r="AE1832" s="22">
        <v>1891</v>
      </c>
      <c r="AF1832" s="22">
        <v>2.3683709867293238E-2</v>
      </c>
      <c r="AG1832" s="22">
        <v>2.9979379578852201E-4</v>
      </c>
      <c r="AH1832" s="22">
        <v>0</v>
      </c>
      <c r="AI1832" s="22">
        <v>0</v>
      </c>
      <c r="AJ1832" s="22">
        <v>0</v>
      </c>
      <c r="AK1832" s="22">
        <v>0</v>
      </c>
      <c r="AL1832" s="45">
        <v>0</v>
      </c>
      <c r="AM1832" s="45">
        <v>0</v>
      </c>
      <c r="AN1832" s="45">
        <v>0</v>
      </c>
      <c r="AO1832" s="45">
        <v>0</v>
      </c>
      <c r="AP1832" s="45">
        <v>0</v>
      </c>
      <c r="AQ1832" s="45">
        <v>0</v>
      </c>
      <c r="AR1832" s="45">
        <v>0</v>
      </c>
      <c r="AS1832" s="45" t="s">
        <v>4445</v>
      </c>
      <c r="AT1832" s="45" t="s">
        <v>4445</v>
      </c>
      <c r="AU1832" s="45">
        <v>2.3683709867293241E-2</v>
      </c>
      <c r="AV1832" s="10">
        <v>79.048255580804692</v>
      </c>
      <c r="AW1832" s="10">
        <v>79.048255580804692</v>
      </c>
      <c r="AX1832" s="17">
        <v>0</v>
      </c>
    </row>
    <row r="1833" spans="1:50" x14ac:dyDescent="0.25">
      <c r="A1833" s="22" t="s">
        <v>964</v>
      </c>
      <c r="B1833" s="22" t="s">
        <v>3948</v>
      </c>
      <c r="C1833" s="22" t="s">
        <v>1284</v>
      </c>
      <c r="D1833" s="22">
        <v>1680</v>
      </c>
      <c r="E1833" s="22" t="s">
        <v>1439</v>
      </c>
      <c r="F1833" s="43">
        <v>7.0717000000000002E-2</v>
      </c>
      <c r="G1833" s="43">
        <v>241.83612561474999</v>
      </c>
      <c r="H1833" s="43">
        <v>8.7880681818181827</v>
      </c>
      <c r="I1833" s="9">
        <v>0</v>
      </c>
      <c r="J1833" s="9">
        <v>8.7880681818181827</v>
      </c>
      <c r="K1833" s="11">
        <v>0</v>
      </c>
      <c r="L1833" s="41">
        <v>5225</v>
      </c>
      <c r="M1833" s="44">
        <v>0</v>
      </c>
      <c r="N1833" s="13">
        <v>0</v>
      </c>
      <c r="O1833" s="13">
        <v>0</v>
      </c>
      <c r="P1833" s="22">
        <v>0</v>
      </c>
      <c r="Q1833" s="22">
        <v>0</v>
      </c>
      <c r="R1833" s="14">
        <v>0</v>
      </c>
      <c r="S1833" s="22">
        <v>169</v>
      </c>
      <c r="T1833" s="22">
        <v>1</v>
      </c>
      <c r="U1833" s="22">
        <v>9501</v>
      </c>
      <c r="V1833" s="22"/>
      <c r="W1833" s="22">
        <v>1715</v>
      </c>
      <c r="X1833" s="22">
        <v>1131</v>
      </c>
      <c r="Y1833" s="14">
        <v>9501</v>
      </c>
      <c r="Z1833" s="10">
        <v>1715</v>
      </c>
      <c r="AA1833" s="22">
        <v>1131</v>
      </c>
      <c r="AB1833" s="22">
        <v>3204.64</v>
      </c>
      <c r="AC1833" s="22">
        <v>2.9241702338819991E-4</v>
      </c>
      <c r="AD1833" s="42">
        <v>1.0399999999999999E-3</v>
      </c>
      <c r="AE1833" s="22">
        <v>1892</v>
      </c>
      <c r="AF1833" s="22">
        <v>2.9039577395214781E-2</v>
      </c>
      <c r="AG1833" s="22">
        <v>2.9937708654860599E-4</v>
      </c>
      <c r="AH1833" s="22">
        <v>0</v>
      </c>
      <c r="AI1833" s="22">
        <v>0</v>
      </c>
      <c r="AJ1833" s="22">
        <v>0</v>
      </c>
      <c r="AK1833" s="22">
        <v>0</v>
      </c>
      <c r="AL1833" s="45">
        <v>0</v>
      </c>
      <c r="AM1833" s="45">
        <v>0</v>
      </c>
      <c r="AN1833" s="45">
        <v>0</v>
      </c>
      <c r="AO1833" s="45">
        <v>0</v>
      </c>
      <c r="AP1833" s="45">
        <v>0</v>
      </c>
      <c r="AQ1833" s="45">
        <v>0</v>
      </c>
      <c r="AR1833" s="45">
        <v>0</v>
      </c>
      <c r="AS1833" s="45" t="s">
        <v>4445</v>
      </c>
      <c r="AT1833" s="45" t="s">
        <v>4445</v>
      </c>
      <c r="AU1833" s="45">
        <v>2.9039577395214781E-2</v>
      </c>
      <c r="AV1833" s="10">
        <v>195.15096657399624</v>
      </c>
      <c r="AW1833" s="10">
        <v>195.15096657399624</v>
      </c>
      <c r="AX1833" s="17">
        <v>0</v>
      </c>
    </row>
    <row r="1834" spans="1:50" x14ac:dyDescent="0.25">
      <c r="A1834" s="22" t="s">
        <v>964</v>
      </c>
      <c r="B1834" s="22" t="s">
        <v>3948</v>
      </c>
      <c r="C1834" s="22" t="s">
        <v>1189</v>
      </c>
      <c r="D1834" s="22">
        <v>1791</v>
      </c>
      <c r="E1834" s="22" t="s">
        <v>1598</v>
      </c>
      <c r="F1834" s="43">
        <v>6.4966999999999997E-2</v>
      </c>
      <c r="G1834" s="43">
        <v>395.15214209391002</v>
      </c>
      <c r="H1834" s="43">
        <v>14.084280303030303</v>
      </c>
      <c r="I1834" s="9">
        <v>0</v>
      </c>
      <c r="J1834" s="9">
        <v>14.084280303030303</v>
      </c>
      <c r="K1834" s="11">
        <v>0</v>
      </c>
      <c r="L1834" s="41">
        <v>3215</v>
      </c>
      <c r="M1834" s="44">
        <v>0</v>
      </c>
      <c r="N1834" s="13">
        <v>0</v>
      </c>
      <c r="O1834" s="13">
        <v>0</v>
      </c>
      <c r="P1834" s="22">
        <v>0</v>
      </c>
      <c r="Q1834" s="22">
        <v>0</v>
      </c>
      <c r="R1834" s="14">
        <v>0</v>
      </c>
      <c r="S1834" s="22">
        <v>231</v>
      </c>
      <c r="T1834" s="22">
        <v>1</v>
      </c>
      <c r="U1834" s="22">
        <v>5851</v>
      </c>
      <c r="V1834" s="22"/>
      <c r="W1834" s="22">
        <v>1057</v>
      </c>
      <c r="X1834" s="22">
        <v>697</v>
      </c>
      <c r="Y1834" s="14">
        <v>5851</v>
      </c>
      <c r="Z1834" s="10">
        <v>1057</v>
      </c>
      <c r="AA1834" s="22">
        <v>697</v>
      </c>
      <c r="AB1834" s="22">
        <v>1974.68</v>
      </c>
      <c r="AC1834" s="22">
        <v>1.6441009190976431E-4</v>
      </c>
      <c r="AD1834" s="42">
        <v>3.6000000000000002E-4</v>
      </c>
      <c r="AE1834" s="22">
        <v>1893</v>
      </c>
      <c r="AF1834" s="22">
        <v>4.9687317174976882E-2</v>
      </c>
      <c r="AG1834" s="22">
        <v>2.9752884535914301E-4</v>
      </c>
      <c r="AH1834" s="22">
        <v>0</v>
      </c>
      <c r="AI1834" s="22">
        <v>0</v>
      </c>
      <c r="AJ1834" s="22">
        <v>0</v>
      </c>
      <c r="AK1834" s="22">
        <v>0</v>
      </c>
      <c r="AL1834" s="45">
        <v>0</v>
      </c>
      <c r="AM1834" s="45">
        <v>0</v>
      </c>
      <c r="AN1834" s="45">
        <v>0</v>
      </c>
      <c r="AO1834" s="45">
        <v>0</v>
      </c>
      <c r="AP1834" s="45">
        <v>0</v>
      </c>
      <c r="AQ1834" s="45">
        <v>0</v>
      </c>
      <c r="AR1834" s="45">
        <v>0</v>
      </c>
      <c r="AS1834" s="45" t="s">
        <v>4445</v>
      </c>
      <c r="AT1834" s="45" t="s">
        <v>4445</v>
      </c>
      <c r="AU1834" s="45">
        <v>4.9687317174976882E-2</v>
      </c>
      <c r="AV1834" s="10">
        <v>75.048208162442009</v>
      </c>
      <c r="AW1834" s="10">
        <v>75.048208162442009</v>
      </c>
      <c r="AX1834" s="17">
        <v>0</v>
      </c>
    </row>
    <row r="1835" spans="1:50" x14ac:dyDescent="0.25">
      <c r="A1835" s="22" t="s">
        <v>1672</v>
      </c>
      <c r="B1835" s="22" t="s">
        <v>3947</v>
      </c>
      <c r="C1835" s="22" t="s">
        <v>1895</v>
      </c>
      <c r="D1835" s="22">
        <v>4077</v>
      </c>
      <c r="E1835" s="22" t="s">
        <v>2033</v>
      </c>
      <c r="F1835" s="43">
        <v>0.131049</v>
      </c>
      <c r="G1835" s="43">
        <v>407.59365081508003</v>
      </c>
      <c r="H1835" s="43">
        <v>15.122916666666667</v>
      </c>
      <c r="I1835" s="9">
        <v>9.3852272727272741</v>
      </c>
      <c r="J1835" s="9">
        <v>5.7374999999999998</v>
      </c>
      <c r="K1835" s="11">
        <v>14.960795454545455</v>
      </c>
      <c r="L1835" s="41">
        <v>5203</v>
      </c>
      <c r="M1835" s="44">
        <v>7862</v>
      </c>
      <c r="N1835" s="13">
        <v>2192</v>
      </c>
      <c r="O1835" s="13">
        <v>1542</v>
      </c>
      <c r="P1835" s="22">
        <v>1862</v>
      </c>
      <c r="Q1835" s="22">
        <v>1337</v>
      </c>
      <c r="R1835" s="14">
        <v>0</v>
      </c>
      <c r="S1835" s="22">
        <v>695</v>
      </c>
      <c r="T1835" s="22">
        <v>1.0720234442510357E-2</v>
      </c>
      <c r="U1835" s="22">
        <v>7963</v>
      </c>
      <c r="V1835" s="22"/>
      <c r="W1835" s="22">
        <v>2210</v>
      </c>
      <c r="X1835" s="22">
        <v>1554</v>
      </c>
      <c r="Y1835" s="14">
        <v>101</v>
      </c>
      <c r="Z1835" s="10">
        <v>348</v>
      </c>
      <c r="AA1835" s="22">
        <v>217</v>
      </c>
      <c r="AB1835" s="22">
        <v>485.85</v>
      </c>
      <c r="AC1835" s="22">
        <v>3.2151874725706961E-4</v>
      </c>
      <c r="AD1835" s="42">
        <v>2.3000000000000001E-4</v>
      </c>
      <c r="AE1835" s="22">
        <v>1894</v>
      </c>
      <c r="AF1835" s="22">
        <v>5.2920267455814768E-2</v>
      </c>
      <c r="AG1835" s="22">
        <v>2.9730487334727397E-4</v>
      </c>
      <c r="AH1835" s="22">
        <v>0</v>
      </c>
      <c r="AI1835" s="22">
        <v>0</v>
      </c>
      <c r="AJ1835" s="22">
        <v>0</v>
      </c>
      <c r="AK1835" s="22">
        <v>0</v>
      </c>
      <c r="AL1835" s="45">
        <v>0</v>
      </c>
      <c r="AM1835" s="45">
        <v>0</v>
      </c>
      <c r="AN1835" s="45">
        <v>0</v>
      </c>
      <c r="AO1835" s="45">
        <v>0</v>
      </c>
      <c r="AP1835" s="45">
        <v>0</v>
      </c>
      <c r="AQ1835" s="45">
        <v>0</v>
      </c>
      <c r="AR1835" s="45">
        <v>0</v>
      </c>
      <c r="AS1835" s="45" t="s">
        <v>4445</v>
      </c>
      <c r="AT1835" s="45" t="s">
        <v>4445</v>
      </c>
      <c r="AU1835" s="45">
        <v>2.0077478519536281E-2</v>
      </c>
      <c r="AV1835" s="10">
        <v>60.653594771241835</v>
      </c>
      <c r="AW1835" s="10">
        <v>146.13583138173303</v>
      </c>
      <c r="AX1835" s="17">
        <v>0.62059637565905656</v>
      </c>
    </row>
    <row r="1836" spans="1:50" x14ac:dyDescent="0.25">
      <c r="A1836" s="22" t="s">
        <v>964</v>
      </c>
      <c r="B1836" s="22" t="s">
        <v>3952</v>
      </c>
      <c r="C1836" s="22" t="s">
        <v>1092</v>
      </c>
      <c r="D1836" s="22">
        <v>3431</v>
      </c>
      <c r="E1836" s="22" t="s">
        <v>1318</v>
      </c>
      <c r="F1836" s="43">
        <v>0.1216</v>
      </c>
      <c r="G1836" s="43">
        <v>204.04856192583</v>
      </c>
      <c r="H1836" s="43">
        <v>9.6958333333333346</v>
      </c>
      <c r="I1836" s="9">
        <v>0.3882575757575758</v>
      </c>
      <c r="J1836" s="9">
        <v>9.3075757575757585</v>
      </c>
      <c r="K1836" s="11">
        <v>9.5257575757575754</v>
      </c>
      <c r="L1836" s="41">
        <v>5142</v>
      </c>
      <c r="M1836" s="44">
        <v>2930</v>
      </c>
      <c r="N1836" s="13">
        <v>1793</v>
      </c>
      <c r="O1836" s="13">
        <v>626</v>
      </c>
      <c r="P1836" s="22">
        <v>277</v>
      </c>
      <c r="Q1836" s="22">
        <v>6</v>
      </c>
      <c r="R1836" s="14">
        <v>0</v>
      </c>
      <c r="S1836" s="22">
        <v>754</v>
      </c>
      <c r="T1836" s="22">
        <v>1.754111809977732E-2</v>
      </c>
      <c r="U1836" s="22">
        <v>3094</v>
      </c>
      <c r="V1836" s="22"/>
      <c r="W1836" s="22">
        <v>1823</v>
      </c>
      <c r="X1836" s="22">
        <v>646</v>
      </c>
      <c r="Y1836" s="14">
        <v>164</v>
      </c>
      <c r="Z1836" s="10">
        <v>1546</v>
      </c>
      <c r="AA1836" s="22">
        <v>640</v>
      </c>
      <c r="AB1836" s="22">
        <v>2132.7800000000002</v>
      </c>
      <c r="AC1836" s="22">
        <v>5.9593656947310716E-4</v>
      </c>
      <c r="AD1836" s="42">
        <v>1.92E-3</v>
      </c>
      <c r="AE1836" s="22">
        <v>1895</v>
      </c>
      <c r="AF1836" s="22">
        <v>2.4513352065664722E-2</v>
      </c>
      <c r="AG1836" s="22">
        <v>2.9534159115258702E-4</v>
      </c>
      <c r="AH1836" s="22">
        <v>0</v>
      </c>
      <c r="AI1836" s="22">
        <v>0</v>
      </c>
      <c r="AJ1836" s="22">
        <v>0</v>
      </c>
      <c r="AK1836" s="22">
        <v>0</v>
      </c>
      <c r="AL1836" s="45">
        <v>0</v>
      </c>
      <c r="AM1836" s="45">
        <v>0</v>
      </c>
      <c r="AN1836" s="45">
        <v>0</v>
      </c>
      <c r="AO1836" s="45">
        <v>0</v>
      </c>
      <c r="AP1836" s="45">
        <v>0</v>
      </c>
      <c r="AQ1836" s="45">
        <v>0</v>
      </c>
      <c r="AR1836" s="45">
        <v>0</v>
      </c>
      <c r="AS1836" s="45" t="s">
        <v>4445</v>
      </c>
      <c r="AT1836" s="45" t="s">
        <v>4445</v>
      </c>
      <c r="AU1836" s="45">
        <v>2.3531745398191726E-2</v>
      </c>
      <c r="AV1836" s="10">
        <v>166.10125345922185</v>
      </c>
      <c r="AW1836" s="10">
        <v>188.01890846583581</v>
      </c>
      <c r="AX1836" s="17">
        <v>4.0043755127554009E-2</v>
      </c>
    </row>
    <row r="1837" spans="1:50" x14ac:dyDescent="0.25">
      <c r="A1837" s="22" t="s">
        <v>2195</v>
      </c>
      <c r="B1837" s="22" t="s">
        <v>3956</v>
      </c>
      <c r="C1837" s="22" t="s">
        <v>2329</v>
      </c>
      <c r="D1837" s="22">
        <v>6315</v>
      </c>
      <c r="E1837" s="22" t="s">
        <v>2754</v>
      </c>
      <c r="F1837" s="43">
        <v>7.4500999999999998E-2</v>
      </c>
      <c r="G1837" s="43">
        <v>176.11131930499999</v>
      </c>
      <c r="H1837" s="43">
        <v>6.428598484848485</v>
      </c>
      <c r="I1837" s="9">
        <v>0</v>
      </c>
      <c r="J1837" s="9">
        <v>6.428598484848485</v>
      </c>
      <c r="K1837" s="11">
        <v>0</v>
      </c>
      <c r="L1837" s="41">
        <v>223</v>
      </c>
      <c r="M1837" s="44">
        <v>0</v>
      </c>
      <c r="N1837" s="13">
        <v>0</v>
      </c>
      <c r="O1837" s="13">
        <v>0</v>
      </c>
      <c r="P1837" s="22">
        <v>0</v>
      </c>
      <c r="Q1837" s="22">
        <v>0</v>
      </c>
      <c r="R1837" s="14">
        <v>0</v>
      </c>
      <c r="S1837" s="22">
        <v>104</v>
      </c>
      <c r="T1837" s="22">
        <v>1</v>
      </c>
      <c r="U1837" s="22">
        <v>417</v>
      </c>
      <c r="V1837" s="22"/>
      <c r="W1837" s="22">
        <v>77</v>
      </c>
      <c r="X1837" s="22">
        <v>52</v>
      </c>
      <c r="Y1837" s="14">
        <v>417</v>
      </c>
      <c r="Z1837" s="10">
        <v>77</v>
      </c>
      <c r="AA1837" s="22">
        <v>52</v>
      </c>
      <c r="AB1837" s="22">
        <v>143.02000000000001</v>
      </c>
      <c r="AC1837" s="22">
        <v>4.2303356930155502E-4</v>
      </c>
      <c r="AD1837" s="42">
        <v>6.9999999999999994E-5</v>
      </c>
      <c r="AE1837" s="22">
        <v>1896</v>
      </c>
      <c r="AF1837" s="22">
        <v>2.0549214640198368E-3</v>
      </c>
      <c r="AG1837" s="22">
        <v>2.9356020914569095E-4</v>
      </c>
      <c r="AH1837" s="22">
        <v>0</v>
      </c>
      <c r="AI1837" s="22">
        <v>0</v>
      </c>
      <c r="AJ1837" s="22">
        <v>0</v>
      </c>
      <c r="AK1837" s="22">
        <v>0</v>
      </c>
      <c r="AL1837" s="45">
        <v>0</v>
      </c>
      <c r="AM1837" s="45">
        <v>0</v>
      </c>
      <c r="AN1837" s="45">
        <v>0</v>
      </c>
      <c r="AO1837" s="45">
        <v>0</v>
      </c>
      <c r="AP1837" s="45">
        <v>0</v>
      </c>
      <c r="AQ1837" s="45">
        <v>0</v>
      </c>
      <c r="AR1837" s="45">
        <v>0</v>
      </c>
      <c r="AS1837" s="45" t="s">
        <v>4445</v>
      </c>
      <c r="AT1837" s="45" t="s">
        <v>4445</v>
      </c>
      <c r="AU1837" s="45">
        <v>2.0549214640198368E-3</v>
      </c>
      <c r="AV1837" s="10">
        <v>11.977727366467313</v>
      </c>
      <c r="AW1837" s="10">
        <v>11.977727366467313</v>
      </c>
      <c r="AX1837" s="17">
        <v>0</v>
      </c>
    </row>
    <row r="1838" spans="1:50" x14ac:dyDescent="0.25">
      <c r="A1838" s="22" t="s">
        <v>1672</v>
      </c>
      <c r="B1838" s="22" t="s">
        <v>3957</v>
      </c>
      <c r="C1838" s="22" t="s">
        <v>1685</v>
      </c>
      <c r="D1838" s="22">
        <v>3533</v>
      </c>
      <c r="E1838" s="22" t="s">
        <v>1793</v>
      </c>
      <c r="F1838" s="43">
        <v>5.7895000000000002E-2</v>
      </c>
      <c r="G1838" s="43">
        <v>227.88610021157001</v>
      </c>
      <c r="H1838" s="43">
        <v>10.167613636363637</v>
      </c>
      <c r="I1838" s="9">
        <v>0</v>
      </c>
      <c r="J1838" s="9">
        <v>10.167613636363637</v>
      </c>
      <c r="K1838" s="11">
        <v>0</v>
      </c>
      <c r="L1838" s="41">
        <v>2534</v>
      </c>
      <c r="M1838" s="44">
        <v>0</v>
      </c>
      <c r="N1838" s="13">
        <v>0</v>
      </c>
      <c r="O1838" s="13">
        <v>0</v>
      </c>
      <c r="P1838" s="22">
        <v>0</v>
      </c>
      <c r="Q1838" s="22">
        <v>0</v>
      </c>
      <c r="R1838" s="14">
        <v>0</v>
      </c>
      <c r="S1838" s="22">
        <v>243</v>
      </c>
      <c r="T1838" s="22">
        <v>1</v>
      </c>
      <c r="U1838" s="22">
        <v>4614</v>
      </c>
      <c r="V1838" s="22"/>
      <c r="W1838" s="22">
        <v>834</v>
      </c>
      <c r="X1838" s="22">
        <v>550</v>
      </c>
      <c r="Y1838" s="14">
        <v>4614</v>
      </c>
      <c r="Z1838" s="10">
        <v>834</v>
      </c>
      <c r="AA1838" s="22">
        <v>550</v>
      </c>
      <c r="AB1838" s="22">
        <v>1557.84</v>
      </c>
      <c r="AC1838" s="22">
        <v>2.5405235311083099E-4</v>
      </c>
      <c r="AD1838" s="42">
        <v>4.4000000000000002E-4</v>
      </c>
      <c r="AE1838" s="22">
        <v>1897</v>
      </c>
      <c r="AF1838" s="22">
        <v>5.4520971804428109E-2</v>
      </c>
      <c r="AG1838" s="22">
        <v>2.9155599895416102E-4</v>
      </c>
      <c r="AH1838" s="22">
        <v>0</v>
      </c>
      <c r="AI1838" s="22">
        <v>0</v>
      </c>
      <c r="AJ1838" s="22">
        <v>0</v>
      </c>
      <c r="AK1838" s="22">
        <v>0</v>
      </c>
      <c r="AL1838" s="45">
        <v>0</v>
      </c>
      <c r="AM1838" s="45">
        <v>0</v>
      </c>
      <c r="AN1838" s="45">
        <v>0</v>
      </c>
      <c r="AO1838" s="45">
        <v>0</v>
      </c>
      <c r="AP1838" s="45">
        <v>0</v>
      </c>
      <c r="AQ1838" s="45">
        <v>0</v>
      </c>
      <c r="AR1838" s="45">
        <v>0</v>
      </c>
      <c r="AS1838" s="45" t="s">
        <v>4445</v>
      </c>
      <c r="AT1838" s="45" t="s">
        <v>4445</v>
      </c>
      <c r="AU1838" s="45">
        <v>5.4520971804428109E-2</v>
      </c>
      <c r="AV1838" s="10">
        <v>82.02514668901928</v>
      </c>
      <c r="AW1838" s="10">
        <v>82.02514668901928</v>
      </c>
      <c r="AX1838" s="17">
        <v>0</v>
      </c>
    </row>
    <row r="1839" spans="1:50" x14ac:dyDescent="0.25">
      <c r="A1839" s="22" t="s">
        <v>539</v>
      </c>
      <c r="B1839" s="22" t="s">
        <v>3949</v>
      </c>
      <c r="C1839" s="22" t="s">
        <v>601</v>
      </c>
      <c r="D1839" s="22">
        <v>9034</v>
      </c>
      <c r="E1839" s="22" t="s">
        <v>728</v>
      </c>
      <c r="F1839" s="43">
        <v>1.2577E-2</v>
      </c>
      <c r="G1839" s="43">
        <v>10.86663323226</v>
      </c>
      <c r="H1839" s="43">
        <v>0.52575757575757587</v>
      </c>
      <c r="I1839" s="9">
        <v>0</v>
      </c>
      <c r="J1839" s="9">
        <v>0.52575757575757587</v>
      </c>
      <c r="K1839" s="11">
        <v>0</v>
      </c>
      <c r="L1839" s="41">
        <v>471</v>
      </c>
      <c r="M1839" s="44">
        <v>0</v>
      </c>
      <c r="N1839" s="13">
        <v>0</v>
      </c>
      <c r="O1839" s="13">
        <v>0</v>
      </c>
      <c r="P1839" s="22">
        <v>0</v>
      </c>
      <c r="Q1839" s="22">
        <v>0</v>
      </c>
      <c r="R1839" s="14">
        <v>0</v>
      </c>
      <c r="S1839" s="22">
        <v>13</v>
      </c>
      <c r="T1839" s="22">
        <v>1</v>
      </c>
      <c r="U1839" s="22">
        <v>868</v>
      </c>
      <c r="V1839" s="22"/>
      <c r="W1839" s="22">
        <v>158</v>
      </c>
      <c r="X1839" s="22">
        <v>105</v>
      </c>
      <c r="Y1839" s="14">
        <v>868</v>
      </c>
      <c r="Z1839" s="10">
        <v>158</v>
      </c>
      <c r="AA1839" s="22">
        <v>105</v>
      </c>
      <c r="AB1839" s="22">
        <v>294.58</v>
      </c>
      <c r="AC1839" s="22">
        <v>1.1573961990971038E-3</v>
      </c>
      <c r="AD1839" s="42">
        <v>3.8000000000000002E-4</v>
      </c>
      <c r="AE1839" s="22">
        <v>1898</v>
      </c>
      <c r="AF1839" s="22">
        <v>2.6236994242074298E-3</v>
      </c>
      <c r="AG1839" s="22">
        <v>2.9152215824526997E-4</v>
      </c>
      <c r="AH1839" s="22">
        <v>0</v>
      </c>
      <c r="AI1839" s="22">
        <v>0</v>
      </c>
      <c r="AJ1839" s="22">
        <v>0</v>
      </c>
      <c r="AK1839" s="22">
        <v>0</v>
      </c>
      <c r="AL1839" s="45">
        <v>0</v>
      </c>
      <c r="AM1839" s="45">
        <v>0</v>
      </c>
      <c r="AN1839" s="45">
        <v>0</v>
      </c>
      <c r="AO1839" s="45">
        <v>0</v>
      </c>
      <c r="AP1839" s="45">
        <v>0</v>
      </c>
      <c r="AQ1839" s="45">
        <v>0</v>
      </c>
      <c r="AR1839" s="45">
        <v>0</v>
      </c>
      <c r="AS1839" s="45" t="s">
        <v>4445</v>
      </c>
      <c r="AT1839" s="45" t="s">
        <v>4445</v>
      </c>
      <c r="AU1839" s="45">
        <v>2.6236994242074298E-3</v>
      </c>
      <c r="AV1839" s="10">
        <v>300.51873198847255</v>
      </c>
      <c r="AW1839" s="10">
        <v>300.51873198847255</v>
      </c>
      <c r="AX1839" s="17">
        <v>0</v>
      </c>
    </row>
    <row r="1840" spans="1:50" x14ac:dyDescent="0.25">
      <c r="A1840" s="22" t="s">
        <v>964</v>
      </c>
      <c r="B1840" s="22" t="s">
        <v>3948</v>
      </c>
      <c r="C1840" s="22" t="s">
        <v>1182</v>
      </c>
      <c r="D1840" s="22">
        <v>3214</v>
      </c>
      <c r="E1840" s="22" t="s">
        <v>1609</v>
      </c>
      <c r="F1840" s="43">
        <v>6.2274000000000003E-2</v>
      </c>
      <c r="G1840" s="43">
        <v>110.52762780392</v>
      </c>
      <c r="H1840" s="43">
        <v>5.7458333333333336</v>
      </c>
      <c r="I1840" s="9">
        <v>0</v>
      </c>
      <c r="J1840" s="9">
        <v>5.7458333333333336</v>
      </c>
      <c r="K1840" s="11">
        <v>0</v>
      </c>
      <c r="L1840" s="41">
        <v>190</v>
      </c>
      <c r="M1840" s="44">
        <v>0</v>
      </c>
      <c r="N1840" s="13">
        <v>0</v>
      </c>
      <c r="O1840" s="13">
        <v>0</v>
      </c>
      <c r="P1840" s="22">
        <v>0</v>
      </c>
      <c r="Q1840" s="22">
        <v>0</v>
      </c>
      <c r="R1840" s="14">
        <v>0</v>
      </c>
      <c r="S1840" s="22">
        <v>139</v>
      </c>
      <c r="T1840" s="22">
        <v>1</v>
      </c>
      <c r="U1840" s="22">
        <v>357</v>
      </c>
      <c r="V1840" s="22"/>
      <c r="W1840" s="22">
        <v>66</v>
      </c>
      <c r="X1840" s="22">
        <v>45</v>
      </c>
      <c r="Y1840" s="14">
        <v>357</v>
      </c>
      <c r="Z1840" s="10">
        <v>66</v>
      </c>
      <c r="AA1840" s="22">
        <v>45</v>
      </c>
      <c r="AB1840" s="22">
        <v>122.55</v>
      </c>
      <c r="AC1840" s="22">
        <v>5.6342474037782055E-4</v>
      </c>
      <c r="AD1840" s="42">
        <v>8.0000000000000007E-5</v>
      </c>
      <c r="AE1840" s="22">
        <v>1899</v>
      </c>
      <c r="AF1840" s="22">
        <v>1.454023636530965E-2</v>
      </c>
      <c r="AG1840" s="22">
        <v>2.90804727306193E-4</v>
      </c>
      <c r="AH1840" s="22">
        <v>0</v>
      </c>
      <c r="AI1840" s="22">
        <v>0</v>
      </c>
      <c r="AJ1840" s="22">
        <v>0</v>
      </c>
      <c r="AK1840" s="22">
        <v>0</v>
      </c>
      <c r="AL1840" s="45">
        <v>0</v>
      </c>
      <c r="AM1840" s="45">
        <v>0</v>
      </c>
      <c r="AN1840" s="45">
        <v>0</v>
      </c>
      <c r="AO1840" s="45">
        <v>0</v>
      </c>
      <c r="AP1840" s="45">
        <v>0</v>
      </c>
      <c r="AQ1840" s="45">
        <v>0</v>
      </c>
      <c r="AR1840" s="45">
        <v>0</v>
      </c>
      <c r="AS1840" s="45" t="s">
        <v>4445</v>
      </c>
      <c r="AT1840" s="45" t="s">
        <v>4445</v>
      </c>
      <c r="AU1840" s="45">
        <v>1.4540236365309652E-2</v>
      </c>
      <c r="AV1840" s="10">
        <v>11.48658448150834</v>
      </c>
      <c r="AW1840" s="10">
        <v>11.48658448150834</v>
      </c>
      <c r="AX1840" s="17">
        <v>0</v>
      </c>
    </row>
    <row r="1841" spans="1:50" x14ac:dyDescent="0.25">
      <c r="A1841" s="22" t="s">
        <v>2195</v>
      </c>
      <c r="B1841" s="22" t="s">
        <v>3962</v>
      </c>
      <c r="C1841" s="22" t="s">
        <v>2427</v>
      </c>
      <c r="D1841" s="22">
        <v>4408</v>
      </c>
      <c r="E1841" s="22" t="s">
        <v>2428</v>
      </c>
      <c r="F1841" s="43">
        <v>4.7593000000000003E-2</v>
      </c>
      <c r="G1841" s="43">
        <v>200.86576106940001</v>
      </c>
      <c r="H1841" s="43">
        <v>8.3596590909090907</v>
      </c>
      <c r="I1841" s="9">
        <v>0</v>
      </c>
      <c r="J1841" s="9">
        <v>8.3596590909090907</v>
      </c>
      <c r="K1841" s="11">
        <v>0</v>
      </c>
      <c r="L1841" s="41">
        <v>205</v>
      </c>
      <c r="M1841" s="44">
        <v>0</v>
      </c>
      <c r="N1841" s="13">
        <v>0</v>
      </c>
      <c r="O1841" s="13">
        <v>0</v>
      </c>
      <c r="P1841" s="22">
        <v>0</v>
      </c>
      <c r="Q1841" s="22">
        <v>0</v>
      </c>
      <c r="R1841" s="14">
        <v>0</v>
      </c>
      <c r="S1841" s="22">
        <v>166</v>
      </c>
      <c r="T1841" s="22">
        <v>1</v>
      </c>
      <c r="U1841" s="22">
        <v>385</v>
      </c>
      <c r="V1841" s="22"/>
      <c r="W1841" s="22">
        <v>71</v>
      </c>
      <c r="X1841" s="22">
        <v>48</v>
      </c>
      <c r="Y1841" s="14">
        <v>385</v>
      </c>
      <c r="Z1841" s="10">
        <v>71</v>
      </c>
      <c r="AA1841" s="22">
        <v>48</v>
      </c>
      <c r="AB1841" s="22">
        <v>131.91999999999999</v>
      </c>
      <c r="AC1841" s="22">
        <v>2.36939335736549E-4</v>
      </c>
      <c r="AD1841" s="42">
        <v>3.0000000000000001E-5</v>
      </c>
      <c r="AE1841" s="22">
        <v>1900</v>
      </c>
      <c r="AF1841" s="22">
        <v>2.1173073645809979E-2</v>
      </c>
      <c r="AG1841" s="22">
        <v>2.9004210473712301E-4</v>
      </c>
      <c r="AH1841" s="22">
        <v>0</v>
      </c>
      <c r="AI1841" s="22">
        <v>0</v>
      </c>
      <c r="AJ1841" s="22">
        <v>0</v>
      </c>
      <c r="AK1841" s="22">
        <v>0</v>
      </c>
      <c r="AL1841" s="45">
        <v>0</v>
      </c>
      <c r="AM1841" s="45">
        <v>0</v>
      </c>
      <c r="AN1841" s="45">
        <v>0</v>
      </c>
      <c r="AO1841" s="45">
        <v>0</v>
      </c>
      <c r="AP1841" s="45">
        <v>0</v>
      </c>
      <c r="AQ1841" s="45">
        <v>0</v>
      </c>
      <c r="AR1841" s="45">
        <v>0</v>
      </c>
      <c r="AS1841" s="45" t="s">
        <v>4445</v>
      </c>
      <c r="AT1841" s="45" t="s">
        <v>4445</v>
      </c>
      <c r="AU1841" s="45">
        <v>2.1173073645809979E-2</v>
      </c>
      <c r="AV1841" s="10">
        <v>8.4931693060558686</v>
      </c>
      <c r="AW1841" s="10">
        <v>8.4931693060558686</v>
      </c>
      <c r="AX1841" s="17">
        <v>0</v>
      </c>
    </row>
    <row r="1842" spans="1:50" x14ac:dyDescent="0.25">
      <c r="A1842" s="22" t="s">
        <v>2195</v>
      </c>
      <c r="B1842" s="22" t="s">
        <v>3960</v>
      </c>
      <c r="C1842" s="22" t="s">
        <v>2785</v>
      </c>
      <c r="D1842" s="22">
        <v>1988</v>
      </c>
      <c r="E1842" s="22" t="s">
        <v>2786</v>
      </c>
      <c r="F1842" s="43">
        <v>3.2030000000000001E-3</v>
      </c>
      <c r="G1842" s="43">
        <v>14.54155847382</v>
      </c>
      <c r="H1842" s="43">
        <v>0.50340909090909092</v>
      </c>
      <c r="I1842" s="9">
        <v>0</v>
      </c>
      <c r="J1842" s="9">
        <v>0.50340909090909092</v>
      </c>
      <c r="K1842" s="11">
        <v>0</v>
      </c>
      <c r="L1842" s="41">
        <v>27</v>
      </c>
      <c r="M1842" s="44">
        <v>0</v>
      </c>
      <c r="N1842" s="13">
        <v>0</v>
      </c>
      <c r="O1842" s="13">
        <v>0</v>
      </c>
      <c r="P1842" s="22">
        <v>0</v>
      </c>
      <c r="Q1842" s="22">
        <v>0</v>
      </c>
      <c r="R1842" s="14">
        <v>0</v>
      </c>
      <c r="S1842" s="22">
        <v>10</v>
      </c>
      <c r="T1842" s="22">
        <v>1</v>
      </c>
      <c r="U1842" s="22">
        <v>61</v>
      </c>
      <c r="V1842" s="22"/>
      <c r="W1842" s="22">
        <v>13</v>
      </c>
      <c r="X1842" s="22">
        <v>10</v>
      </c>
      <c r="Y1842" s="14">
        <v>61</v>
      </c>
      <c r="Z1842" s="10">
        <v>13</v>
      </c>
      <c r="AA1842" s="22">
        <v>10</v>
      </c>
      <c r="AB1842" s="22">
        <v>23.3</v>
      </c>
      <c r="AC1842" s="22">
        <v>2.2026524913175877E-4</v>
      </c>
      <c r="AD1842" s="42">
        <v>1.0000000000000001E-5</v>
      </c>
      <c r="AE1842" s="22">
        <v>1901</v>
      </c>
      <c r="AF1842" s="22">
        <v>8.6869490763202795E-4</v>
      </c>
      <c r="AG1842" s="22">
        <v>2.8956496921067598E-4</v>
      </c>
      <c r="AH1842" s="22">
        <v>0</v>
      </c>
      <c r="AI1842" s="22">
        <v>0</v>
      </c>
      <c r="AJ1842" s="22">
        <v>0</v>
      </c>
      <c r="AK1842" s="22">
        <v>0</v>
      </c>
      <c r="AL1842" s="45">
        <v>0</v>
      </c>
      <c r="AM1842" s="45">
        <v>0</v>
      </c>
      <c r="AN1842" s="45">
        <v>0</v>
      </c>
      <c r="AO1842" s="45">
        <v>0</v>
      </c>
      <c r="AP1842" s="45">
        <v>0</v>
      </c>
      <c r="AQ1842" s="45">
        <v>0</v>
      </c>
      <c r="AR1842" s="45">
        <v>0</v>
      </c>
      <c r="AS1842" s="45" t="s">
        <v>4445</v>
      </c>
      <c r="AT1842" s="45" t="s">
        <v>4445</v>
      </c>
      <c r="AU1842" s="45">
        <v>8.6869490763202795E-4</v>
      </c>
      <c r="AV1842" s="10">
        <v>25.82392776523702</v>
      </c>
      <c r="AW1842" s="10">
        <v>25.82392776523702</v>
      </c>
      <c r="AX1842" s="17">
        <v>0</v>
      </c>
    </row>
    <row r="1843" spans="1:50" x14ac:dyDescent="0.25">
      <c r="A1843" s="22" t="s">
        <v>8</v>
      </c>
      <c r="B1843" s="22" t="s">
        <v>3946</v>
      </c>
      <c r="C1843" s="22" t="s">
        <v>32</v>
      </c>
      <c r="D1843" s="22">
        <v>3543</v>
      </c>
      <c r="E1843" s="22" t="s">
        <v>269</v>
      </c>
      <c r="F1843" s="43">
        <v>0.16662199999999999</v>
      </c>
      <c r="G1843" s="43">
        <v>532.10009176568997</v>
      </c>
      <c r="H1843" s="43">
        <v>21.913636363636364</v>
      </c>
      <c r="I1843" s="9">
        <v>0.15625</v>
      </c>
      <c r="J1843" s="9">
        <v>21.757386363636364</v>
      </c>
      <c r="K1843" s="11">
        <v>5.0812500000000007</v>
      </c>
      <c r="L1843" s="41">
        <v>16235</v>
      </c>
      <c r="M1843" s="44">
        <v>744</v>
      </c>
      <c r="N1843" s="13">
        <v>569</v>
      </c>
      <c r="O1843" s="13">
        <v>520</v>
      </c>
      <c r="P1843" s="22">
        <v>195</v>
      </c>
      <c r="Q1843" s="22">
        <v>186</v>
      </c>
      <c r="R1843" s="14">
        <v>0</v>
      </c>
      <c r="S1843" s="22">
        <v>1659</v>
      </c>
      <c r="T1843" s="22">
        <v>0.76812383322962041</v>
      </c>
      <c r="U1843" s="22">
        <v>23399</v>
      </c>
      <c r="V1843" s="22"/>
      <c r="W1843" s="22">
        <v>4656</v>
      </c>
      <c r="X1843" s="22">
        <v>3213</v>
      </c>
      <c r="Y1843" s="14">
        <v>22655</v>
      </c>
      <c r="Z1843" s="10">
        <v>4461</v>
      </c>
      <c r="AA1843" s="22">
        <v>3027</v>
      </c>
      <c r="AB1843" s="22">
        <v>8150.52</v>
      </c>
      <c r="AC1843" s="22">
        <v>3.13140333141254E-4</v>
      </c>
      <c r="AD1843" s="42">
        <v>2.8999999999999998E-3</v>
      </c>
      <c r="AE1843" s="22">
        <v>1903</v>
      </c>
      <c r="AF1843" s="22">
        <v>8.7445589575409405E-2</v>
      </c>
      <c r="AG1843" s="22">
        <v>2.8859930552940397E-4</v>
      </c>
      <c r="AH1843" s="22">
        <v>0</v>
      </c>
      <c r="AI1843" s="22">
        <v>0</v>
      </c>
      <c r="AJ1843" s="22">
        <v>0</v>
      </c>
      <c r="AK1843" s="22">
        <v>0</v>
      </c>
      <c r="AL1843" s="45">
        <v>0</v>
      </c>
      <c r="AM1843" s="45">
        <v>0</v>
      </c>
      <c r="AN1843" s="45">
        <v>0</v>
      </c>
      <c r="AO1843" s="45">
        <v>0</v>
      </c>
      <c r="AP1843" s="45">
        <v>0</v>
      </c>
      <c r="AQ1843" s="45">
        <v>0</v>
      </c>
      <c r="AR1843" s="45">
        <v>0</v>
      </c>
      <c r="AS1843" s="45" t="s">
        <v>4445</v>
      </c>
      <c r="AT1843" s="45" t="s">
        <v>4445</v>
      </c>
      <c r="AU1843" s="45">
        <v>8.6822079485873074E-2</v>
      </c>
      <c r="AV1843" s="10">
        <v>205.03381819131434</v>
      </c>
      <c r="AW1843" s="10">
        <v>212.47044181705041</v>
      </c>
      <c r="AX1843" s="17">
        <v>7.1302634308234806E-3</v>
      </c>
    </row>
    <row r="1844" spans="1:50" x14ac:dyDescent="0.25">
      <c r="A1844" s="22" t="s">
        <v>964</v>
      </c>
      <c r="B1844" s="22" t="s">
        <v>3948</v>
      </c>
      <c r="C1844" s="22" t="s">
        <v>1117</v>
      </c>
      <c r="D1844" s="22">
        <v>6525</v>
      </c>
      <c r="E1844" s="22" t="s">
        <v>1644</v>
      </c>
      <c r="F1844" s="43">
        <v>1.7392000000000001E-2</v>
      </c>
      <c r="G1844" s="43">
        <v>31.291502342929999</v>
      </c>
      <c r="H1844" s="43">
        <v>1.5045454545454546</v>
      </c>
      <c r="I1844" s="9">
        <v>0.62045454545454548</v>
      </c>
      <c r="J1844" s="9">
        <v>0.88390151515151527</v>
      </c>
      <c r="K1844" s="11">
        <v>1.4064393939393942</v>
      </c>
      <c r="L1844" s="41">
        <v>142</v>
      </c>
      <c r="M1844" s="44">
        <v>329</v>
      </c>
      <c r="N1844" s="13">
        <v>86</v>
      </c>
      <c r="O1844" s="13">
        <v>54</v>
      </c>
      <c r="P1844" s="22">
        <v>37</v>
      </c>
      <c r="Q1844" s="22">
        <v>16</v>
      </c>
      <c r="R1844" s="14">
        <v>0</v>
      </c>
      <c r="S1844" s="22">
        <v>83</v>
      </c>
      <c r="T1844" s="22">
        <v>6.520644511581053E-2</v>
      </c>
      <c r="U1844" s="22">
        <v>347</v>
      </c>
      <c r="V1844" s="22"/>
      <c r="W1844" s="22">
        <v>89</v>
      </c>
      <c r="X1844" s="22">
        <v>56</v>
      </c>
      <c r="Y1844" s="14">
        <v>18</v>
      </c>
      <c r="Z1844" s="10">
        <v>52</v>
      </c>
      <c r="AA1844" s="22">
        <v>40</v>
      </c>
      <c r="AB1844" s="22">
        <v>72.86</v>
      </c>
      <c r="AC1844" s="22">
        <v>5.5580584816278559E-4</v>
      </c>
      <c r="AD1844" s="42">
        <v>6.0000000000000002E-5</v>
      </c>
      <c r="AE1844" s="22">
        <v>1904</v>
      </c>
      <c r="AF1844" s="22">
        <v>3.7039684105096525E-3</v>
      </c>
      <c r="AG1844" s="22">
        <v>2.8492064696228098E-4</v>
      </c>
      <c r="AH1844" s="22">
        <v>0</v>
      </c>
      <c r="AI1844" s="22">
        <v>0</v>
      </c>
      <c r="AJ1844" s="22">
        <v>0</v>
      </c>
      <c r="AK1844" s="22">
        <v>0</v>
      </c>
      <c r="AL1844" s="45">
        <v>0</v>
      </c>
      <c r="AM1844" s="45">
        <v>0</v>
      </c>
      <c r="AN1844" s="45">
        <v>0</v>
      </c>
      <c r="AO1844" s="45">
        <v>0</v>
      </c>
      <c r="AP1844" s="45">
        <v>0</v>
      </c>
      <c r="AQ1844" s="45">
        <v>0</v>
      </c>
      <c r="AR1844" s="45">
        <v>0</v>
      </c>
      <c r="AS1844" s="45" t="s">
        <v>4445</v>
      </c>
      <c r="AT1844" s="45" t="s">
        <v>4445</v>
      </c>
      <c r="AU1844" s="45">
        <v>2.1760348151873806E-3</v>
      </c>
      <c r="AV1844" s="10">
        <v>58.830083565459603</v>
      </c>
      <c r="AW1844" s="10">
        <v>59.15407854984894</v>
      </c>
      <c r="AX1844" s="17">
        <v>0.41238670694864049</v>
      </c>
    </row>
    <row r="1845" spans="1:50" x14ac:dyDescent="0.25">
      <c r="A1845" s="22" t="s">
        <v>2195</v>
      </c>
      <c r="B1845" s="22" t="s">
        <v>3962</v>
      </c>
      <c r="C1845" s="22" t="s">
        <v>2440</v>
      </c>
      <c r="D1845" s="22">
        <v>8487</v>
      </c>
      <c r="E1845" s="22" t="s">
        <v>2441</v>
      </c>
      <c r="F1845" s="43">
        <v>2.8636000000000002E-2</v>
      </c>
      <c r="G1845" s="43">
        <v>89.331380956230007</v>
      </c>
      <c r="H1845" s="43">
        <v>3.0660984848484847</v>
      </c>
      <c r="I1845" s="9">
        <v>0</v>
      </c>
      <c r="J1845" s="9">
        <v>3.0660984848484847</v>
      </c>
      <c r="K1845" s="11">
        <v>0</v>
      </c>
      <c r="L1845" s="41">
        <v>1422</v>
      </c>
      <c r="M1845" s="44">
        <v>0</v>
      </c>
      <c r="N1845" s="13">
        <v>0</v>
      </c>
      <c r="O1845" s="13">
        <v>0</v>
      </c>
      <c r="P1845" s="22">
        <v>0</v>
      </c>
      <c r="Q1845" s="22">
        <v>0</v>
      </c>
      <c r="R1845" s="14">
        <v>0</v>
      </c>
      <c r="S1845" s="22">
        <v>76</v>
      </c>
      <c r="T1845" s="22">
        <v>1</v>
      </c>
      <c r="U1845" s="22">
        <v>2595</v>
      </c>
      <c r="V1845" s="22"/>
      <c r="W1845" s="22">
        <v>470</v>
      </c>
      <c r="X1845" s="22">
        <v>310</v>
      </c>
      <c r="Y1845" s="14">
        <v>2595</v>
      </c>
      <c r="Z1845" s="10">
        <v>470</v>
      </c>
      <c r="AA1845" s="22">
        <v>310</v>
      </c>
      <c r="AB1845" s="22">
        <v>877.45</v>
      </c>
      <c r="AC1845" s="22">
        <v>3.2055924461786702E-4</v>
      </c>
      <c r="AD1845" s="42">
        <v>3.1E-4</v>
      </c>
      <c r="AE1845" s="22">
        <v>1905</v>
      </c>
      <c r="AF1845" s="22">
        <v>1.9282505685389882E-2</v>
      </c>
      <c r="AG1845" s="22">
        <v>2.8356626007926299E-4</v>
      </c>
      <c r="AH1845" s="22">
        <v>0</v>
      </c>
      <c r="AI1845" s="22">
        <v>0</v>
      </c>
      <c r="AJ1845" s="22">
        <v>0</v>
      </c>
      <c r="AK1845" s="22">
        <v>0</v>
      </c>
      <c r="AL1845" s="45">
        <v>0</v>
      </c>
      <c r="AM1845" s="45">
        <v>0</v>
      </c>
      <c r="AN1845" s="45">
        <v>0</v>
      </c>
      <c r="AO1845" s="45">
        <v>0</v>
      </c>
      <c r="AP1845" s="45">
        <v>0</v>
      </c>
      <c r="AQ1845" s="45">
        <v>0</v>
      </c>
      <c r="AR1845" s="45">
        <v>0</v>
      </c>
      <c r="AS1845" s="45" t="s">
        <v>4445</v>
      </c>
      <c r="AT1845" s="45" t="s">
        <v>4445</v>
      </c>
      <c r="AU1845" s="45">
        <v>1.9282505685389882E-2</v>
      </c>
      <c r="AV1845" s="10">
        <v>153.28927049230961</v>
      </c>
      <c r="AW1845" s="10">
        <v>153.28927049230961</v>
      </c>
      <c r="AX1845" s="17">
        <v>0</v>
      </c>
    </row>
    <row r="1846" spans="1:50" x14ac:dyDescent="0.25">
      <c r="A1846" s="22" t="s">
        <v>2195</v>
      </c>
      <c r="B1846" s="22" t="s">
        <v>3956</v>
      </c>
      <c r="C1846" s="22" t="s">
        <v>2298</v>
      </c>
      <c r="D1846" s="22">
        <v>4931</v>
      </c>
      <c r="E1846" s="22" t="s">
        <v>2755</v>
      </c>
      <c r="F1846" s="43">
        <v>9.0679999999999997E-3</v>
      </c>
      <c r="G1846" s="43">
        <v>65.431722200780001</v>
      </c>
      <c r="H1846" s="43">
        <v>2.5782196969696969</v>
      </c>
      <c r="I1846" s="9">
        <v>0</v>
      </c>
      <c r="J1846" s="9">
        <v>2.5782196969696969</v>
      </c>
      <c r="K1846" s="11">
        <v>0</v>
      </c>
      <c r="L1846" s="41">
        <v>166</v>
      </c>
      <c r="M1846" s="44">
        <v>0</v>
      </c>
      <c r="N1846" s="13">
        <v>0</v>
      </c>
      <c r="O1846" s="13">
        <v>0</v>
      </c>
      <c r="P1846" s="22">
        <v>0</v>
      </c>
      <c r="Q1846" s="22">
        <v>0</v>
      </c>
      <c r="R1846" s="14">
        <v>0</v>
      </c>
      <c r="S1846" s="22">
        <v>61</v>
      </c>
      <c r="T1846" s="22">
        <v>1</v>
      </c>
      <c r="U1846" s="22">
        <v>314</v>
      </c>
      <c r="V1846" s="22"/>
      <c r="W1846" s="22">
        <v>59</v>
      </c>
      <c r="X1846" s="22">
        <v>39</v>
      </c>
      <c r="Y1846" s="14">
        <v>314</v>
      </c>
      <c r="Z1846" s="10">
        <v>59</v>
      </c>
      <c r="AA1846" s="22">
        <v>39</v>
      </c>
      <c r="AB1846" s="22">
        <v>109.09</v>
      </c>
      <c r="AC1846" s="22">
        <v>1.3858721266994103E-4</v>
      </c>
      <c r="AD1846" s="42">
        <v>2.0000000000000002E-5</v>
      </c>
      <c r="AE1846" s="22">
        <v>1906</v>
      </c>
      <c r="AF1846" s="22">
        <v>7.0876551207107756E-3</v>
      </c>
      <c r="AG1846" s="22">
        <v>2.8350620482843101E-4</v>
      </c>
      <c r="AH1846" s="22">
        <v>0</v>
      </c>
      <c r="AI1846" s="22">
        <v>0</v>
      </c>
      <c r="AJ1846" s="22">
        <v>0</v>
      </c>
      <c r="AK1846" s="22">
        <v>0</v>
      </c>
      <c r="AL1846" s="45">
        <v>0</v>
      </c>
      <c r="AM1846" s="45">
        <v>0</v>
      </c>
      <c r="AN1846" s="45">
        <v>0</v>
      </c>
      <c r="AO1846" s="45">
        <v>0</v>
      </c>
      <c r="AP1846" s="45">
        <v>0</v>
      </c>
      <c r="AQ1846" s="45">
        <v>0</v>
      </c>
      <c r="AR1846" s="45">
        <v>0</v>
      </c>
      <c r="AS1846" s="45" t="s">
        <v>4445</v>
      </c>
      <c r="AT1846" s="45" t="s">
        <v>4445</v>
      </c>
      <c r="AU1846" s="45">
        <v>7.0876551207107756E-3</v>
      </c>
      <c r="AV1846" s="10">
        <v>22.884007933592891</v>
      </c>
      <c r="AW1846" s="10">
        <v>22.884007933592891</v>
      </c>
      <c r="AX1846" s="17">
        <v>0</v>
      </c>
    </row>
    <row r="1847" spans="1:50" x14ac:dyDescent="0.25">
      <c r="A1847" s="22" t="s">
        <v>1672</v>
      </c>
      <c r="B1847" s="22" t="s">
        <v>3947</v>
      </c>
      <c r="C1847" s="22" t="s">
        <v>1895</v>
      </c>
      <c r="D1847" s="22">
        <v>1005</v>
      </c>
      <c r="E1847" s="22" t="s">
        <v>2026</v>
      </c>
      <c r="F1847" s="43">
        <v>0.191745</v>
      </c>
      <c r="G1847" s="43">
        <v>484.56860367368</v>
      </c>
      <c r="H1847" s="43">
        <v>18.851893939393939</v>
      </c>
      <c r="I1847" s="9">
        <v>6.2500000000000003E-3</v>
      </c>
      <c r="J1847" s="9">
        <v>18.845643939393941</v>
      </c>
      <c r="K1847" s="11">
        <v>18.639772727272728</v>
      </c>
      <c r="L1847" s="41">
        <v>3773</v>
      </c>
      <c r="M1847" s="44">
        <v>493</v>
      </c>
      <c r="N1847" s="13">
        <v>448</v>
      </c>
      <c r="O1847" s="13">
        <v>92</v>
      </c>
      <c r="P1847" s="22">
        <v>334</v>
      </c>
      <c r="Q1847" s="22">
        <v>66</v>
      </c>
      <c r="R1847" s="14">
        <v>0</v>
      </c>
      <c r="S1847" s="22">
        <v>1014</v>
      </c>
      <c r="T1847" s="22">
        <v>1.1251984166850915E-2</v>
      </c>
      <c r="U1847" s="22">
        <v>570</v>
      </c>
      <c r="V1847" s="22"/>
      <c r="W1847" s="22">
        <v>462</v>
      </c>
      <c r="X1847" s="22">
        <v>101</v>
      </c>
      <c r="Y1847" s="14">
        <v>77</v>
      </c>
      <c r="Z1847" s="10">
        <v>128</v>
      </c>
      <c r="AA1847" s="22">
        <v>35</v>
      </c>
      <c r="AB1847" s="22">
        <v>182.29</v>
      </c>
      <c r="AC1847" s="22">
        <v>3.9570248370677689E-4</v>
      </c>
      <c r="AD1847" s="42">
        <v>1.1E-4</v>
      </c>
      <c r="AE1847" s="22">
        <v>1907</v>
      </c>
      <c r="AF1847" s="22">
        <v>7.2780372950785495E-3</v>
      </c>
      <c r="AG1847" s="22">
        <v>2.79924511349175E-4</v>
      </c>
      <c r="AH1847" s="22">
        <v>0</v>
      </c>
      <c r="AI1847" s="22">
        <v>0</v>
      </c>
      <c r="AJ1847" s="22">
        <v>0</v>
      </c>
      <c r="AK1847" s="22">
        <v>0</v>
      </c>
      <c r="AL1847" s="45">
        <v>0</v>
      </c>
      <c r="AM1847" s="45">
        <v>0</v>
      </c>
      <c r="AN1847" s="45">
        <v>0</v>
      </c>
      <c r="AO1847" s="45">
        <v>0</v>
      </c>
      <c r="AP1847" s="45">
        <v>0</v>
      </c>
      <c r="AQ1847" s="45">
        <v>0</v>
      </c>
      <c r="AR1847" s="45">
        <v>0</v>
      </c>
      <c r="AS1847" s="45" t="s">
        <v>4445</v>
      </c>
      <c r="AT1847" s="45" t="s">
        <v>4445</v>
      </c>
      <c r="AU1847" s="45">
        <v>7.275624395173614E-3</v>
      </c>
      <c r="AV1847" s="10">
        <v>6.7920205014823365</v>
      </c>
      <c r="AW1847" s="10">
        <v>24.506821515401153</v>
      </c>
      <c r="AX1847" s="17">
        <v>3.3153167634471258E-4</v>
      </c>
    </row>
    <row r="1848" spans="1:50" x14ac:dyDescent="0.25">
      <c r="A1848" s="22" t="s">
        <v>539</v>
      </c>
      <c r="B1848" s="22" t="s">
        <v>3949</v>
      </c>
      <c r="C1848" s="22" t="s">
        <v>601</v>
      </c>
      <c r="D1848" s="22">
        <v>2060</v>
      </c>
      <c r="E1848" s="22" t="s">
        <v>754</v>
      </c>
      <c r="F1848" s="43">
        <v>1.011E-3</v>
      </c>
      <c r="G1848" s="43">
        <v>78.668655618450003</v>
      </c>
      <c r="H1848" s="43">
        <v>3.7039772727272728</v>
      </c>
      <c r="I1848" s="9">
        <v>0</v>
      </c>
      <c r="J1848" s="9">
        <v>3.7039772727272728</v>
      </c>
      <c r="K1848" s="11">
        <v>0</v>
      </c>
      <c r="L1848" s="41">
        <v>2535</v>
      </c>
      <c r="M1848" s="44">
        <v>0</v>
      </c>
      <c r="N1848" s="13">
        <v>0</v>
      </c>
      <c r="O1848" s="13">
        <v>0</v>
      </c>
      <c r="P1848" s="22">
        <v>0</v>
      </c>
      <c r="Q1848" s="22">
        <v>0</v>
      </c>
      <c r="R1848" s="14">
        <v>0</v>
      </c>
      <c r="S1848" s="22">
        <v>96</v>
      </c>
      <c r="T1848" s="22">
        <v>1</v>
      </c>
      <c r="U1848" s="22">
        <v>4616</v>
      </c>
      <c r="V1848" s="22"/>
      <c r="W1848" s="22">
        <v>834</v>
      </c>
      <c r="X1848" s="22">
        <v>551</v>
      </c>
      <c r="Y1848" s="14">
        <v>4616</v>
      </c>
      <c r="Z1848" s="10">
        <v>834</v>
      </c>
      <c r="AA1848" s="22">
        <v>551</v>
      </c>
      <c r="AB1848" s="22">
        <v>1558.02</v>
      </c>
      <c r="AC1848" s="22">
        <v>1.2851369990399227E-5</v>
      </c>
      <c r="AD1848" s="42">
        <v>2.0000000000000002E-5</v>
      </c>
      <c r="AE1848" s="22">
        <v>1908</v>
      </c>
      <c r="AF1848" s="22">
        <v>1.119394936804408E-2</v>
      </c>
      <c r="AG1848" s="22">
        <v>2.7984873420110201E-4</v>
      </c>
      <c r="AH1848" s="22">
        <v>1</v>
      </c>
      <c r="AI1848" s="22">
        <v>0</v>
      </c>
      <c r="AJ1848" s="22">
        <v>0</v>
      </c>
      <c r="AK1848" s="22">
        <v>0</v>
      </c>
      <c r="AL1848" s="45">
        <v>0</v>
      </c>
      <c r="AM1848" s="45">
        <v>0</v>
      </c>
      <c r="AN1848" s="45">
        <v>0</v>
      </c>
      <c r="AO1848" s="45">
        <v>0</v>
      </c>
      <c r="AP1848" s="45">
        <v>0</v>
      </c>
      <c r="AQ1848" s="45">
        <v>0</v>
      </c>
      <c r="AR1848" s="45">
        <v>0</v>
      </c>
      <c r="AS1848" s="45" t="s">
        <v>4445</v>
      </c>
      <c r="AT1848" s="45" t="s">
        <v>4445</v>
      </c>
      <c r="AU1848" s="45">
        <v>1.119394936804408E-2</v>
      </c>
      <c r="AV1848" s="10">
        <v>225.16336861481821</v>
      </c>
      <c r="AW1848" s="10">
        <v>225.16336861481821</v>
      </c>
      <c r="AX1848" s="17">
        <v>0</v>
      </c>
    </row>
    <row r="1849" spans="1:50" x14ac:dyDescent="0.25">
      <c r="A1849" s="22" t="s">
        <v>2195</v>
      </c>
      <c r="B1849" s="22" t="s">
        <v>3962</v>
      </c>
      <c r="C1849" s="22" t="s">
        <v>2198</v>
      </c>
      <c r="D1849" s="22">
        <v>3882</v>
      </c>
      <c r="E1849" s="22" t="s">
        <v>2225</v>
      </c>
      <c r="F1849" s="43">
        <v>3.7959999999999999E-3</v>
      </c>
      <c r="G1849" s="43">
        <v>32.147867234629999</v>
      </c>
      <c r="H1849" s="43">
        <v>1.4755681818181818</v>
      </c>
      <c r="I1849" s="9">
        <v>0</v>
      </c>
      <c r="J1849" s="9">
        <v>1.4755681818181818</v>
      </c>
      <c r="K1849" s="11">
        <v>0.89166666666666672</v>
      </c>
      <c r="L1849" s="41">
        <v>841</v>
      </c>
      <c r="M1849" s="44">
        <v>135</v>
      </c>
      <c r="N1849" s="13">
        <v>135</v>
      </c>
      <c r="O1849" s="13">
        <v>81</v>
      </c>
      <c r="P1849" s="22">
        <v>0</v>
      </c>
      <c r="Q1849" s="22">
        <v>0</v>
      </c>
      <c r="R1849" s="14">
        <v>0</v>
      </c>
      <c r="S1849" s="22">
        <v>95</v>
      </c>
      <c r="T1849" s="22">
        <v>0.39571300218200489</v>
      </c>
      <c r="U1849" s="22">
        <v>744</v>
      </c>
      <c r="V1849" s="22"/>
      <c r="W1849" s="22">
        <v>246</v>
      </c>
      <c r="X1849" s="22">
        <v>154</v>
      </c>
      <c r="Y1849" s="14">
        <v>609</v>
      </c>
      <c r="Z1849" s="10">
        <v>246</v>
      </c>
      <c r="AA1849" s="22">
        <v>154</v>
      </c>
      <c r="AB1849" s="22">
        <v>391.83</v>
      </c>
      <c r="AC1849" s="22">
        <v>1.1807937280240201E-4</v>
      </c>
      <c r="AD1849" s="42">
        <v>6.0000000000000002E-5</v>
      </c>
      <c r="AE1849" s="22">
        <v>1909</v>
      </c>
      <c r="AF1849" s="22">
        <v>8.9003871992941758E-3</v>
      </c>
      <c r="AG1849" s="22">
        <v>2.7813709997794299E-4</v>
      </c>
      <c r="AH1849" s="22">
        <v>0</v>
      </c>
      <c r="AI1849" s="22">
        <v>1</v>
      </c>
      <c r="AJ1849" s="22">
        <v>0</v>
      </c>
      <c r="AK1849" s="22">
        <v>0</v>
      </c>
      <c r="AL1849" s="45">
        <v>0</v>
      </c>
      <c r="AM1849" s="45">
        <v>0</v>
      </c>
      <c r="AN1849" s="45">
        <v>0</v>
      </c>
      <c r="AO1849" s="45">
        <v>0</v>
      </c>
      <c r="AP1849" s="45">
        <v>0</v>
      </c>
      <c r="AQ1849" s="45">
        <v>0</v>
      </c>
      <c r="AR1849" s="45">
        <v>0</v>
      </c>
      <c r="AS1849" s="45" t="s">
        <v>4445</v>
      </c>
      <c r="AT1849" s="45" t="s">
        <v>4445</v>
      </c>
      <c r="AU1849" s="45">
        <v>8.9003871992941758E-3</v>
      </c>
      <c r="AV1849" s="10">
        <v>166.71544089333847</v>
      </c>
      <c r="AW1849" s="10">
        <v>166.71544089333847</v>
      </c>
      <c r="AX1849" s="17">
        <v>0</v>
      </c>
    </row>
    <row r="1850" spans="1:50" x14ac:dyDescent="0.25">
      <c r="A1850" s="22" t="s">
        <v>1672</v>
      </c>
      <c r="B1850" s="22" t="s">
        <v>3957</v>
      </c>
      <c r="C1850" s="22" t="s">
        <v>1831</v>
      </c>
      <c r="D1850" s="22">
        <v>5401</v>
      </c>
      <c r="E1850" s="22" t="s">
        <v>1832</v>
      </c>
      <c r="F1850" s="43">
        <v>2.1087999999999999E-2</v>
      </c>
      <c r="G1850" s="43">
        <v>37.069723567920001</v>
      </c>
      <c r="H1850" s="43">
        <v>2.4772727272727275</v>
      </c>
      <c r="I1850" s="9">
        <v>0</v>
      </c>
      <c r="J1850" s="9">
        <v>2.4772727272727275</v>
      </c>
      <c r="K1850" s="11">
        <v>0</v>
      </c>
      <c r="L1850" s="41">
        <v>76</v>
      </c>
      <c r="M1850" s="44">
        <v>0</v>
      </c>
      <c r="N1850" s="13">
        <v>0</v>
      </c>
      <c r="O1850" s="13">
        <v>0</v>
      </c>
      <c r="P1850" s="22">
        <v>0</v>
      </c>
      <c r="Q1850" s="22">
        <v>0</v>
      </c>
      <c r="R1850" s="14">
        <v>0</v>
      </c>
      <c r="S1850" s="22">
        <v>61</v>
      </c>
      <c r="T1850" s="22">
        <v>1</v>
      </c>
      <c r="U1850" s="22">
        <v>150</v>
      </c>
      <c r="V1850" s="22"/>
      <c r="W1850" s="22">
        <v>29</v>
      </c>
      <c r="X1850" s="22">
        <v>20</v>
      </c>
      <c r="Y1850" s="14">
        <v>150</v>
      </c>
      <c r="Z1850" s="10">
        <v>29</v>
      </c>
      <c r="AA1850" s="22">
        <v>20</v>
      </c>
      <c r="AB1850" s="22">
        <v>53.23</v>
      </c>
      <c r="AC1850" s="22">
        <v>5.6887394807145187E-4</v>
      </c>
      <c r="AD1850" s="42">
        <v>3.0000000000000001E-5</v>
      </c>
      <c r="AE1850" s="22">
        <v>1910</v>
      </c>
      <c r="AF1850" s="22">
        <v>2.7611039378278301E-3</v>
      </c>
      <c r="AG1850" s="22">
        <v>2.76110393782783E-4</v>
      </c>
      <c r="AH1850" s="22">
        <v>0</v>
      </c>
      <c r="AI1850" s="22">
        <v>0</v>
      </c>
      <c r="AJ1850" s="22">
        <v>0</v>
      </c>
      <c r="AK1850" s="22">
        <v>0</v>
      </c>
      <c r="AL1850" s="45">
        <v>0</v>
      </c>
      <c r="AM1850" s="45">
        <v>0</v>
      </c>
      <c r="AN1850" s="45">
        <v>0</v>
      </c>
      <c r="AO1850" s="45">
        <v>0</v>
      </c>
      <c r="AP1850" s="45">
        <v>0</v>
      </c>
      <c r="AQ1850" s="45">
        <v>0</v>
      </c>
      <c r="AR1850" s="45">
        <v>0</v>
      </c>
      <c r="AS1850" s="45" t="s">
        <v>4445</v>
      </c>
      <c r="AT1850" s="45" t="s">
        <v>4445</v>
      </c>
      <c r="AU1850" s="45">
        <v>2.7611039378278301E-3</v>
      </c>
      <c r="AV1850" s="10">
        <v>11.706422018348622</v>
      </c>
      <c r="AW1850" s="10">
        <v>11.706422018348622</v>
      </c>
      <c r="AX1850" s="17">
        <v>0</v>
      </c>
    </row>
    <row r="1851" spans="1:50" x14ac:dyDescent="0.25">
      <c r="A1851" s="22" t="s">
        <v>1672</v>
      </c>
      <c r="B1851" s="22" t="s">
        <v>3947</v>
      </c>
      <c r="C1851" s="22" t="s">
        <v>1966</v>
      </c>
      <c r="D1851" s="22">
        <v>1160</v>
      </c>
      <c r="E1851" s="22" t="s">
        <v>2126</v>
      </c>
      <c r="F1851" s="43">
        <v>1.9616999999999999E-2</v>
      </c>
      <c r="G1851" s="43">
        <v>169.27442194119999</v>
      </c>
      <c r="H1851" s="43">
        <v>8.6513257575757585</v>
      </c>
      <c r="I1851" s="9">
        <v>8.6513257575757585</v>
      </c>
      <c r="J1851" s="9">
        <v>0</v>
      </c>
      <c r="K1851" s="11">
        <v>8.6513257575757585</v>
      </c>
      <c r="L1851" s="41">
        <v>90</v>
      </c>
      <c r="M1851" s="44">
        <v>138</v>
      </c>
      <c r="N1851" s="13">
        <v>31</v>
      </c>
      <c r="O1851" s="13">
        <v>16</v>
      </c>
      <c r="P1851" s="22">
        <v>30</v>
      </c>
      <c r="Q1851" s="22">
        <v>15</v>
      </c>
      <c r="R1851" s="14">
        <v>0</v>
      </c>
      <c r="S1851" s="22">
        <v>177</v>
      </c>
      <c r="T1851" s="22">
        <v>0</v>
      </c>
      <c r="U1851" s="22">
        <v>138</v>
      </c>
      <c r="V1851" s="22"/>
      <c r="W1851" s="22">
        <v>31</v>
      </c>
      <c r="X1851" s="22">
        <v>16</v>
      </c>
      <c r="Y1851" s="14">
        <v>0</v>
      </c>
      <c r="Z1851" s="10">
        <v>1</v>
      </c>
      <c r="AA1851" s="22">
        <v>1</v>
      </c>
      <c r="AB1851" s="22">
        <v>1.37</v>
      </c>
      <c r="AC1851" s="22">
        <v>1.1588874311332315E-4</v>
      </c>
      <c r="AD1851" s="42">
        <v>0</v>
      </c>
      <c r="AE1851" s="22">
        <v>1911</v>
      </c>
      <c r="AF1851" s="22">
        <v>4.6872133181743479E-3</v>
      </c>
      <c r="AG1851" s="22">
        <v>2.75718430480844E-4</v>
      </c>
      <c r="AH1851" s="22">
        <v>1</v>
      </c>
      <c r="AI1851" s="22">
        <v>0</v>
      </c>
      <c r="AJ1851" s="22">
        <v>0</v>
      </c>
      <c r="AK1851" s="22">
        <v>0</v>
      </c>
      <c r="AL1851" s="45">
        <v>0</v>
      </c>
      <c r="AM1851" s="45">
        <v>0</v>
      </c>
      <c r="AN1851" s="45">
        <v>0</v>
      </c>
      <c r="AO1851" s="45">
        <v>0</v>
      </c>
      <c r="AP1851" s="45">
        <v>0</v>
      </c>
      <c r="AQ1851" s="45">
        <v>0</v>
      </c>
      <c r="AR1851" s="45">
        <v>0</v>
      </c>
      <c r="AS1851" s="45" t="s">
        <v>4445</v>
      </c>
      <c r="AT1851" s="45" t="s">
        <v>4445</v>
      </c>
      <c r="AU1851" s="45">
        <v>0</v>
      </c>
      <c r="AV1851" s="10">
        <v>0</v>
      </c>
      <c r="AW1851" s="10">
        <v>3.5832658333150897</v>
      </c>
      <c r="AX1851" s="17">
        <v>1</v>
      </c>
    </row>
    <row r="1852" spans="1:50" x14ac:dyDescent="0.25">
      <c r="A1852" s="22" t="s">
        <v>539</v>
      </c>
      <c r="B1852" s="22" t="s">
        <v>3949</v>
      </c>
      <c r="C1852" s="22" t="s">
        <v>699</v>
      </c>
      <c r="D1852" s="22">
        <v>2811</v>
      </c>
      <c r="E1852" s="22" t="s">
        <v>778</v>
      </c>
      <c r="F1852" s="43">
        <v>2.1336999999999998E-2</v>
      </c>
      <c r="G1852" s="43">
        <v>104.38496474257001</v>
      </c>
      <c r="H1852" s="43">
        <v>5.0560606060606057</v>
      </c>
      <c r="I1852" s="9">
        <v>0</v>
      </c>
      <c r="J1852" s="9">
        <v>5.0560606060606057</v>
      </c>
      <c r="K1852" s="11">
        <v>0</v>
      </c>
      <c r="L1852" s="41">
        <v>2331</v>
      </c>
      <c r="M1852" s="44">
        <v>0</v>
      </c>
      <c r="N1852" s="13">
        <v>0</v>
      </c>
      <c r="O1852" s="13">
        <v>0</v>
      </c>
      <c r="P1852" s="22">
        <v>0</v>
      </c>
      <c r="Q1852" s="22">
        <v>0</v>
      </c>
      <c r="R1852" s="14">
        <v>0</v>
      </c>
      <c r="S1852" s="22">
        <v>119</v>
      </c>
      <c r="T1852" s="22">
        <v>1</v>
      </c>
      <c r="U1852" s="22">
        <v>4245</v>
      </c>
      <c r="V1852" s="22"/>
      <c r="W1852" s="22">
        <v>768</v>
      </c>
      <c r="X1852" s="22">
        <v>507</v>
      </c>
      <c r="Y1852" s="14">
        <v>4245</v>
      </c>
      <c r="Z1852" s="10">
        <v>768</v>
      </c>
      <c r="AA1852" s="22">
        <v>507</v>
      </c>
      <c r="AB1852" s="22">
        <v>1434.21</v>
      </c>
      <c r="AC1852" s="22">
        <v>2.0440683246500537E-4</v>
      </c>
      <c r="AD1852" s="42">
        <v>3.3E-4</v>
      </c>
      <c r="AE1852" s="22">
        <v>1912</v>
      </c>
      <c r="AF1852" s="22">
        <v>1.8464616271498164E-2</v>
      </c>
      <c r="AG1852" s="22">
        <v>2.7559128763430098E-4</v>
      </c>
      <c r="AH1852" s="22">
        <v>0</v>
      </c>
      <c r="AI1852" s="22">
        <v>0</v>
      </c>
      <c r="AJ1852" s="22">
        <v>0</v>
      </c>
      <c r="AK1852" s="22">
        <v>0</v>
      </c>
      <c r="AL1852" s="45">
        <v>0</v>
      </c>
      <c r="AM1852" s="45">
        <v>0</v>
      </c>
      <c r="AN1852" s="45">
        <v>0</v>
      </c>
      <c r="AO1852" s="45">
        <v>0</v>
      </c>
      <c r="AP1852" s="45">
        <v>0</v>
      </c>
      <c r="AQ1852" s="45">
        <v>0</v>
      </c>
      <c r="AR1852" s="45">
        <v>0</v>
      </c>
      <c r="AS1852" s="45" t="s">
        <v>4445</v>
      </c>
      <c r="AT1852" s="45" t="s">
        <v>4445</v>
      </c>
      <c r="AU1852" s="45">
        <v>1.8464616271498164E-2</v>
      </c>
      <c r="AV1852" s="10">
        <v>151.89691339526522</v>
      </c>
      <c r="AW1852" s="10">
        <v>151.89691339526522</v>
      </c>
      <c r="AX1852" s="17">
        <v>0</v>
      </c>
    </row>
    <row r="1853" spans="1:50" x14ac:dyDescent="0.25">
      <c r="A1853" s="22" t="s">
        <v>1672</v>
      </c>
      <c r="B1853" s="22" t="s">
        <v>3947</v>
      </c>
      <c r="C1853" s="22" t="s">
        <v>1816</v>
      </c>
      <c r="D1853" s="22">
        <v>7605</v>
      </c>
      <c r="E1853" s="22" t="s">
        <v>2098</v>
      </c>
      <c r="F1853" s="43">
        <v>5.9271999999999998E-2</v>
      </c>
      <c r="G1853" s="43">
        <v>182.17385617127999</v>
      </c>
      <c r="H1853" s="43">
        <v>8.4435606060606059</v>
      </c>
      <c r="I1853" s="9">
        <v>7.2081439393939393</v>
      </c>
      <c r="J1853" s="9">
        <v>1.2354166666666668</v>
      </c>
      <c r="K1853" s="11">
        <v>8.4435606060606059</v>
      </c>
      <c r="L1853" s="41">
        <v>120</v>
      </c>
      <c r="M1853" s="44">
        <v>431</v>
      </c>
      <c r="N1853" s="13">
        <v>190</v>
      </c>
      <c r="O1853" s="13">
        <v>164</v>
      </c>
      <c r="P1853" s="22">
        <v>147</v>
      </c>
      <c r="Q1853" s="22">
        <v>124</v>
      </c>
      <c r="R1853" s="14">
        <v>0</v>
      </c>
      <c r="S1853" s="22">
        <v>152</v>
      </c>
      <c r="T1853" s="22">
        <v>0</v>
      </c>
      <c r="U1853" s="22">
        <v>431</v>
      </c>
      <c r="V1853" s="22"/>
      <c r="W1853" s="22">
        <v>190</v>
      </c>
      <c r="X1853" s="22">
        <v>164</v>
      </c>
      <c r="Y1853" s="14">
        <v>0</v>
      </c>
      <c r="Z1853" s="10">
        <v>43</v>
      </c>
      <c r="AA1853" s="22">
        <v>40</v>
      </c>
      <c r="AB1853" s="22">
        <v>58.91</v>
      </c>
      <c r="AC1853" s="22">
        <v>3.2535952878042185E-4</v>
      </c>
      <c r="AD1853" s="42">
        <v>3.0000000000000001E-5</v>
      </c>
      <c r="AE1853" s="22">
        <v>1913</v>
      </c>
      <c r="AF1853" s="22">
        <v>9.0533999597095897E-3</v>
      </c>
      <c r="AG1853" s="22">
        <v>2.7434545332453303E-4</v>
      </c>
      <c r="AH1853" s="22">
        <v>0</v>
      </c>
      <c r="AI1853" s="22">
        <v>0</v>
      </c>
      <c r="AJ1853" s="22">
        <v>0</v>
      </c>
      <c r="AK1853" s="22">
        <v>0</v>
      </c>
      <c r="AL1853" s="45">
        <v>0</v>
      </c>
      <c r="AM1853" s="45">
        <v>0</v>
      </c>
      <c r="AN1853" s="45">
        <v>0</v>
      </c>
      <c r="AO1853" s="45">
        <v>0</v>
      </c>
      <c r="AP1853" s="45">
        <v>0</v>
      </c>
      <c r="AQ1853" s="45">
        <v>0</v>
      </c>
      <c r="AR1853" s="45">
        <v>0</v>
      </c>
      <c r="AS1853" s="45" t="s">
        <v>4445</v>
      </c>
      <c r="AT1853" s="45" t="s">
        <v>4445</v>
      </c>
      <c r="AU1853" s="45">
        <v>1.3246451019959999E-3</v>
      </c>
      <c r="AV1853" s="10">
        <v>34.806070826306907</v>
      </c>
      <c r="AW1853" s="10">
        <v>22.502355210623122</v>
      </c>
      <c r="AX1853" s="17">
        <v>0.85368534386075101</v>
      </c>
    </row>
    <row r="1854" spans="1:50" x14ac:dyDescent="0.25">
      <c r="A1854" s="22" t="s">
        <v>2906</v>
      </c>
      <c r="B1854" s="22" t="s">
        <v>3950</v>
      </c>
      <c r="C1854" s="22" t="s">
        <v>2982</v>
      </c>
      <c r="D1854" s="22">
        <v>3890</v>
      </c>
      <c r="E1854" s="22" t="s">
        <v>3074</v>
      </c>
      <c r="F1854" s="43">
        <v>1.9599999999999999E-4</v>
      </c>
      <c r="G1854" s="43">
        <v>94.954388675749996</v>
      </c>
      <c r="H1854" s="43">
        <v>5.235795454545455</v>
      </c>
      <c r="I1854" s="9">
        <v>0</v>
      </c>
      <c r="J1854" s="9">
        <v>5.235795454545455</v>
      </c>
      <c r="K1854" s="11">
        <v>0</v>
      </c>
      <c r="L1854" s="44">
        <v>1315</v>
      </c>
      <c r="M1854" s="44">
        <v>0</v>
      </c>
      <c r="N1854" s="13">
        <v>0</v>
      </c>
      <c r="O1854" s="22">
        <v>0</v>
      </c>
      <c r="P1854" s="22">
        <v>0</v>
      </c>
      <c r="Q1854" s="22">
        <v>0</v>
      </c>
      <c r="R1854" s="14">
        <v>0</v>
      </c>
      <c r="S1854" s="22">
        <v>197</v>
      </c>
      <c r="T1854" s="22">
        <v>1</v>
      </c>
      <c r="U1854" s="22">
        <v>2400</v>
      </c>
      <c r="V1854" s="22"/>
      <c r="W1854" s="22">
        <v>435</v>
      </c>
      <c r="X1854" s="22">
        <v>287</v>
      </c>
      <c r="Y1854" s="22">
        <v>2400</v>
      </c>
      <c r="Z1854" s="10">
        <v>435</v>
      </c>
      <c r="AA1854" s="22">
        <v>287</v>
      </c>
      <c r="AB1854" s="22">
        <v>811.95</v>
      </c>
      <c r="AC1854" s="22">
        <v>2.0641489322763194E-6</v>
      </c>
      <c r="AD1854" s="42">
        <v>0</v>
      </c>
      <c r="AE1854" s="22">
        <v>1914</v>
      </c>
      <c r="AF1854" s="22">
        <v>2.6006969814207071E-2</v>
      </c>
      <c r="AG1854" s="22">
        <v>2.7090593556465699E-4</v>
      </c>
      <c r="AH1854" s="22">
        <v>0</v>
      </c>
      <c r="AI1854" s="22">
        <v>0</v>
      </c>
      <c r="AJ1854" s="22">
        <v>0</v>
      </c>
      <c r="AK1854" s="22">
        <v>0</v>
      </c>
      <c r="AL1854" s="45">
        <v>0</v>
      </c>
      <c r="AM1854" s="45">
        <v>0</v>
      </c>
      <c r="AN1854" s="45">
        <v>0</v>
      </c>
      <c r="AO1854" s="45">
        <v>0</v>
      </c>
      <c r="AP1854" s="45">
        <v>0</v>
      </c>
      <c r="AQ1854" s="45">
        <v>0</v>
      </c>
      <c r="AR1854" s="45">
        <v>0</v>
      </c>
      <c r="AS1854" s="25" t="s">
        <v>4445</v>
      </c>
      <c r="AT1854" s="25" t="s">
        <v>4445</v>
      </c>
      <c r="AU1854" s="45">
        <v>2.6006969814207071E-2</v>
      </c>
      <c r="AV1854" s="10">
        <v>83.081931633206722</v>
      </c>
      <c r="AW1854" s="10">
        <v>83.081931633206722</v>
      </c>
      <c r="AX1854" s="17">
        <v>0</v>
      </c>
    </row>
    <row r="1855" spans="1:50" x14ac:dyDescent="0.25">
      <c r="A1855" s="22" t="s">
        <v>1672</v>
      </c>
      <c r="B1855" s="22" t="s">
        <v>3947</v>
      </c>
      <c r="C1855" s="22" t="s">
        <v>3969</v>
      </c>
      <c r="D1855" s="22">
        <v>1639</v>
      </c>
      <c r="E1855" s="22" t="s">
        <v>3970</v>
      </c>
      <c r="F1855" s="43">
        <v>6.5867999999999996E-2</v>
      </c>
      <c r="G1855" s="43">
        <v>276.22125712296003</v>
      </c>
      <c r="H1855" s="43">
        <v>16.198484848484849</v>
      </c>
      <c r="I1855" s="9">
        <v>0</v>
      </c>
      <c r="J1855" s="9">
        <v>16.198484848484849</v>
      </c>
      <c r="K1855" s="11">
        <v>0</v>
      </c>
      <c r="L1855" s="41">
        <v>8089</v>
      </c>
      <c r="M1855" s="44">
        <v>0</v>
      </c>
      <c r="N1855" s="13">
        <v>0</v>
      </c>
      <c r="O1855" s="13">
        <v>0</v>
      </c>
      <c r="P1855" s="22">
        <v>0</v>
      </c>
      <c r="Q1855" s="22">
        <v>0</v>
      </c>
      <c r="R1855" s="14">
        <v>0</v>
      </c>
      <c r="S1855" s="22">
        <v>436</v>
      </c>
      <c r="T1855" s="22">
        <v>1</v>
      </c>
      <c r="U1855" s="22">
        <v>14702</v>
      </c>
      <c r="V1855" s="22"/>
      <c r="W1855" s="22">
        <v>2653</v>
      </c>
      <c r="X1855" s="22">
        <v>1749</v>
      </c>
      <c r="Y1855" s="14">
        <v>14702</v>
      </c>
      <c r="Z1855" s="10">
        <v>2653</v>
      </c>
      <c r="AA1855" s="22">
        <v>1749</v>
      </c>
      <c r="AB1855" s="22">
        <v>4957.79</v>
      </c>
      <c r="AC1855" s="22">
        <v>2.3846101015563339E-4</v>
      </c>
      <c r="AD1855" s="42">
        <v>1.32E-3</v>
      </c>
      <c r="AE1855" s="22">
        <v>1915</v>
      </c>
      <c r="AF1855" s="22">
        <v>6.4437644535731212E-2</v>
      </c>
      <c r="AG1855" s="22">
        <v>2.7074640561231602E-4</v>
      </c>
      <c r="AH1855" s="22">
        <v>0</v>
      </c>
      <c r="AI1855" s="22">
        <v>0</v>
      </c>
      <c r="AJ1855" s="22">
        <v>0</v>
      </c>
      <c r="AK1855" s="22">
        <v>0</v>
      </c>
      <c r="AL1855" s="45">
        <v>0</v>
      </c>
      <c r="AM1855" s="45">
        <v>0</v>
      </c>
      <c r="AN1855" s="45">
        <v>0</v>
      </c>
      <c r="AO1855" s="45">
        <v>0</v>
      </c>
      <c r="AP1855" s="45">
        <v>0</v>
      </c>
      <c r="AQ1855" s="45">
        <v>0</v>
      </c>
      <c r="AR1855" s="45">
        <v>0</v>
      </c>
      <c r="AS1855" s="45" t="s">
        <v>4445</v>
      </c>
      <c r="AT1855" s="45" t="s">
        <v>4445</v>
      </c>
      <c r="AU1855" s="45">
        <v>6.4437644535731212E-2</v>
      </c>
      <c r="AV1855" s="10">
        <v>163.78075016368908</v>
      </c>
      <c r="AW1855" s="10">
        <v>163.78075016368908</v>
      </c>
      <c r="AX1855" s="17">
        <v>0</v>
      </c>
    </row>
    <row r="1856" spans="1:50" x14ac:dyDescent="0.25">
      <c r="A1856" s="22" t="s">
        <v>2906</v>
      </c>
      <c r="B1856" s="22" t="s">
        <v>3954</v>
      </c>
      <c r="C1856" s="22" t="s">
        <v>2589</v>
      </c>
      <c r="D1856" s="22">
        <v>6607</v>
      </c>
      <c r="E1856" s="22" t="s">
        <v>3186</v>
      </c>
      <c r="F1856" s="43">
        <v>4.8189999999999997E-2</v>
      </c>
      <c r="G1856" s="43">
        <v>195.40284864839001</v>
      </c>
      <c r="H1856" s="43">
        <v>8.1378787878787886</v>
      </c>
      <c r="I1856" s="9">
        <v>0</v>
      </c>
      <c r="J1856" s="9">
        <v>8.1378787878787886</v>
      </c>
      <c r="K1856" s="11">
        <v>0</v>
      </c>
      <c r="L1856" s="41">
        <v>4872</v>
      </c>
      <c r="M1856" s="44">
        <v>0</v>
      </c>
      <c r="N1856" s="13">
        <v>0</v>
      </c>
      <c r="O1856" s="13">
        <v>0</v>
      </c>
      <c r="P1856" s="22">
        <v>0</v>
      </c>
      <c r="Q1856" s="22">
        <v>0</v>
      </c>
      <c r="R1856" s="14">
        <v>0</v>
      </c>
      <c r="S1856" s="22">
        <v>295</v>
      </c>
      <c r="T1856" s="22">
        <v>1</v>
      </c>
      <c r="U1856" s="22">
        <v>8860</v>
      </c>
      <c r="V1856" s="22"/>
      <c r="W1856" s="22">
        <v>1600</v>
      </c>
      <c r="X1856" s="22">
        <v>1055</v>
      </c>
      <c r="Y1856" s="14">
        <v>8860</v>
      </c>
      <c r="Z1856" s="10">
        <v>1600</v>
      </c>
      <c r="AA1856" s="22">
        <v>1055</v>
      </c>
      <c r="AB1856" s="22">
        <v>2989.4</v>
      </c>
      <c r="AC1856" s="22">
        <v>2.4661871786072886E-4</v>
      </c>
      <c r="AD1856" s="42">
        <v>8.1999999999999998E-4</v>
      </c>
      <c r="AE1856" s="22">
        <v>1916</v>
      </c>
      <c r="AF1856" s="22">
        <v>3.2266856504960875E-2</v>
      </c>
      <c r="AG1856" s="22">
        <v>2.6889047087467398E-4</v>
      </c>
      <c r="AH1856" s="22">
        <v>0</v>
      </c>
      <c r="AI1856" s="22">
        <v>0</v>
      </c>
      <c r="AJ1856" s="22">
        <v>0</v>
      </c>
      <c r="AK1856" s="22">
        <v>0</v>
      </c>
      <c r="AL1856" s="45">
        <v>0</v>
      </c>
      <c r="AM1856" s="45">
        <v>0</v>
      </c>
      <c r="AN1856" s="45">
        <v>0</v>
      </c>
      <c r="AO1856" s="45">
        <v>0</v>
      </c>
      <c r="AP1856" s="45">
        <v>0</v>
      </c>
      <c r="AQ1856" s="45">
        <v>0</v>
      </c>
      <c r="AR1856" s="45">
        <v>0</v>
      </c>
      <c r="AS1856" s="45" t="s">
        <v>4445</v>
      </c>
      <c r="AT1856" s="45" t="s">
        <v>4445</v>
      </c>
      <c r="AU1856" s="45">
        <v>3.2266856504960875E-2</v>
      </c>
      <c r="AV1856" s="10">
        <v>196.61143176317259</v>
      </c>
      <c r="AW1856" s="10">
        <v>196.61143176317259</v>
      </c>
      <c r="AX1856" s="17">
        <v>0</v>
      </c>
    </row>
    <row r="1857" spans="1:50" x14ac:dyDescent="0.25">
      <c r="A1857" s="22" t="s">
        <v>2195</v>
      </c>
      <c r="B1857" s="22" t="s">
        <v>3963</v>
      </c>
      <c r="C1857" s="22" t="s">
        <v>2285</v>
      </c>
      <c r="D1857" s="22">
        <v>4121</v>
      </c>
      <c r="E1857" s="22" t="s">
        <v>2377</v>
      </c>
      <c r="F1857" s="43">
        <v>4.2542000000000003E-2</v>
      </c>
      <c r="G1857" s="43">
        <v>275.00546611208</v>
      </c>
      <c r="H1857" s="43">
        <v>11.63503787878788</v>
      </c>
      <c r="I1857" s="9">
        <v>0</v>
      </c>
      <c r="J1857" s="9">
        <v>11.63503787878788</v>
      </c>
      <c r="K1857" s="11">
        <v>2.4242424242424246E-2</v>
      </c>
      <c r="L1857" s="41">
        <v>5413</v>
      </c>
      <c r="M1857" s="44">
        <v>0</v>
      </c>
      <c r="N1857" s="13">
        <v>0</v>
      </c>
      <c r="O1857" s="13">
        <v>0</v>
      </c>
      <c r="P1857" s="22">
        <v>0</v>
      </c>
      <c r="Q1857" s="22">
        <v>0</v>
      </c>
      <c r="R1857" s="14">
        <v>0</v>
      </c>
      <c r="S1857" s="22">
        <v>307</v>
      </c>
      <c r="T1857" s="22">
        <v>0.99791642928067981</v>
      </c>
      <c r="U1857" s="22">
        <v>9822</v>
      </c>
      <c r="V1857" s="22"/>
      <c r="W1857" s="22">
        <v>1773</v>
      </c>
      <c r="X1857" s="22">
        <v>1169</v>
      </c>
      <c r="Y1857" s="14">
        <v>9822</v>
      </c>
      <c r="Z1857" s="10">
        <v>1773</v>
      </c>
      <c r="AA1857" s="22">
        <v>1169</v>
      </c>
      <c r="AB1857" s="22">
        <v>3312.99</v>
      </c>
      <c r="AC1857" s="22">
        <v>1.5469510697893466E-4</v>
      </c>
      <c r="AD1857" s="42">
        <v>5.6999999999999998E-4</v>
      </c>
      <c r="AE1857" s="22">
        <v>1917</v>
      </c>
      <c r="AF1857" s="22">
        <v>5.668764303374272E-2</v>
      </c>
      <c r="AG1857" s="22">
        <v>2.6739454261199397E-4</v>
      </c>
      <c r="AH1857" s="22">
        <v>0</v>
      </c>
      <c r="AI1857" s="22">
        <v>0</v>
      </c>
      <c r="AJ1857" s="22">
        <v>0</v>
      </c>
      <c r="AK1857" s="22">
        <v>0</v>
      </c>
      <c r="AL1857" s="45">
        <v>0</v>
      </c>
      <c r="AM1857" s="45">
        <v>0</v>
      </c>
      <c r="AN1857" s="45">
        <v>0</v>
      </c>
      <c r="AO1857" s="45">
        <v>0</v>
      </c>
      <c r="AP1857" s="45">
        <v>0</v>
      </c>
      <c r="AQ1857" s="45">
        <v>0</v>
      </c>
      <c r="AR1857" s="45">
        <v>0</v>
      </c>
      <c r="AS1857" s="45" t="s">
        <v>4445</v>
      </c>
      <c r="AT1857" s="45" t="s">
        <v>4445</v>
      </c>
      <c r="AU1857" s="45">
        <v>5.668764303374272E-2</v>
      </c>
      <c r="AV1857" s="10">
        <v>152.38454902088452</v>
      </c>
      <c r="AW1857" s="10">
        <v>152.38454902088452</v>
      </c>
      <c r="AX1857" s="17">
        <v>0</v>
      </c>
    </row>
    <row r="1858" spans="1:50" x14ac:dyDescent="0.25">
      <c r="A1858" s="22" t="s">
        <v>2906</v>
      </c>
      <c r="B1858" s="22" t="s">
        <v>3954</v>
      </c>
      <c r="C1858" s="22" t="s">
        <v>3476</v>
      </c>
      <c r="D1858" s="22">
        <v>3239</v>
      </c>
      <c r="E1858" s="22" t="s">
        <v>3477</v>
      </c>
      <c r="F1858" s="43">
        <v>6.6969999999999998E-3</v>
      </c>
      <c r="G1858" s="43">
        <v>31.15562179326</v>
      </c>
      <c r="H1858" s="43">
        <v>2.9261363636363638</v>
      </c>
      <c r="I1858" s="9">
        <v>0</v>
      </c>
      <c r="J1858" s="9">
        <v>2.9261363636363638</v>
      </c>
      <c r="K1858" s="11">
        <v>0</v>
      </c>
      <c r="L1858" s="41">
        <v>347</v>
      </c>
      <c r="M1858" s="44">
        <v>0</v>
      </c>
      <c r="N1858" s="13">
        <v>0</v>
      </c>
      <c r="O1858" s="13">
        <v>0</v>
      </c>
      <c r="P1858" s="22">
        <v>0</v>
      </c>
      <c r="Q1858" s="22">
        <v>0</v>
      </c>
      <c r="R1858" s="14">
        <v>0</v>
      </c>
      <c r="S1858" s="22">
        <v>97</v>
      </c>
      <c r="T1858" s="22">
        <v>1</v>
      </c>
      <c r="U1858" s="22">
        <v>642</v>
      </c>
      <c r="V1858" s="22"/>
      <c r="W1858" s="22">
        <v>118</v>
      </c>
      <c r="X1858" s="22">
        <v>79</v>
      </c>
      <c r="Y1858" s="14">
        <v>642</v>
      </c>
      <c r="Z1858" s="10">
        <v>118</v>
      </c>
      <c r="AA1858" s="22">
        <v>79</v>
      </c>
      <c r="AB1858" s="22">
        <v>219.44</v>
      </c>
      <c r="AC1858" s="22">
        <v>2.1495318066316958E-4</v>
      </c>
      <c r="AD1858" s="42">
        <v>5.0000000000000002E-5</v>
      </c>
      <c r="AE1858" s="22">
        <v>1918</v>
      </c>
      <c r="AF1858" s="22">
        <v>5.31634031791774E-3</v>
      </c>
      <c r="AG1858" s="22">
        <v>2.6581701589588699E-4</v>
      </c>
      <c r="AH1858" s="22">
        <v>0</v>
      </c>
      <c r="AI1858" s="22">
        <v>0</v>
      </c>
      <c r="AJ1858" s="22">
        <v>0</v>
      </c>
      <c r="AK1858" s="22">
        <v>0</v>
      </c>
      <c r="AL1858" s="45">
        <v>0</v>
      </c>
      <c r="AM1858" s="45">
        <v>0</v>
      </c>
      <c r="AN1858" s="45">
        <v>0</v>
      </c>
      <c r="AO1858" s="45">
        <v>0</v>
      </c>
      <c r="AP1858" s="45">
        <v>0</v>
      </c>
      <c r="AQ1858" s="45">
        <v>0</v>
      </c>
      <c r="AR1858" s="45">
        <v>0</v>
      </c>
      <c r="AS1858" s="45" t="s">
        <v>4445</v>
      </c>
      <c r="AT1858" s="45" t="s">
        <v>4445</v>
      </c>
      <c r="AU1858" s="45">
        <v>5.31634031791774E-3</v>
      </c>
      <c r="AV1858" s="10">
        <v>40.32621359223301</v>
      </c>
      <c r="AW1858" s="10">
        <v>40.32621359223301</v>
      </c>
      <c r="AX1858" s="17">
        <v>0</v>
      </c>
    </row>
    <row r="1859" spans="1:50" x14ac:dyDescent="0.25">
      <c r="A1859" s="22" t="s">
        <v>964</v>
      </c>
      <c r="B1859" s="22" t="s">
        <v>3948</v>
      </c>
      <c r="C1859" s="22" t="s">
        <v>1034</v>
      </c>
      <c r="D1859" s="22">
        <v>2036</v>
      </c>
      <c r="E1859" s="22" t="s">
        <v>1374</v>
      </c>
      <c r="F1859" s="43">
        <v>0.166216</v>
      </c>
      <c r="G1859" s="43">
        <v>654.99547119369004</v>
      </c>
      <c r="H1859" s="43">
        <v>32.339772727272731</v>
      </c>
      <c r="I1859" s="9">
        <v>8.7121212121212113E-2</v>
      </c>
      <c r="J1859" s="9">
        <v>32.252840909090914</v>
      </c>
      <c r="K1859" s="11">
        <v>7.5352272727272736</v>
      </c>
      <c r="L1859" s="41">
        <v>11152</v>
      </c>
      <c r="M1859" s="44">
        <v>1319</v>
      </c>
      <c r="N1859" s="13">
        <v>1319</v>
      </c>
      <c r="O1859" s="13">
        <v>127</v>
      </c>
      <c r="P1859" s="22">
        <v>131</v>
      </c>
      <c r="Q1859" s="22">
        <v>11</v>
      </c>
      <c r="R1859" s="14">
        <v>0</v>
      </c>
      <c r="S1859" s="22">
        <v>902</v>
      </c>
      <c r="T1859" s="22">
        <v>0.7669981376717383</v>
      </c>
      <c r="U1859" s="22">
        <v>16861</v>
      </c>
      <c r="V1859" s="22"/>
      <c r="W1859" s="22">
        <v>4124</v>
      </c>
      <c r="X1859" s="22">
        <v>1975</v>
      </c>
      <c r="Y1859" s="14">
        <v>15542</v>
      </c>
      <c r="Z1859" s="10">
        <v>3993</v>
      </c>
      <c r="AA1859" s="22">
        <v>1964</v>
      </c>
      <c r="AB1859" s="22">
        <v>6869.19</v>
      </c>
      <c r="AC1859" s="22">
        <v>2.5376664009154335E-4</v>
      </c>
      <c r="AD1859" s="42">
        <v>2.1099999999999999E-3</v>
      </c>
      <c r="AE1859" s="22">
        <v>1919</v>
      </c>
      <c r="AF1859" s="22">
        <v>0.10465265708826865</v>
      </c>
      <c r="AG1859" s="22">
        <v>2.6561588093469203E-4</v>
      </c>
      <c r="AH1859" s="22">
        <v>0</v>
      </c>
      <c r="AI1859" s="22">
        <v>0</v>
      </c>
      <c r="AJ1859" s="22">
        <v>0</v>
      </c>
      <c r="AK1859" s="22">
        <v>0</v>
      </c>
      <c r="AL1859" s="45">
        <v>0</v>
      </c>
      <c r="AM1859" s="45">
        <v>0</v>
      </c>
      <c r="AN1859" s="45">
        <v>0</v>
      </c>
      <c r="AO1859" s="45">
        <v>0</v>
      </c>
      <c r="AP1859" s="45">
        <v>0</v>
      </c>
      <c r="AQ1859" s="45">
        <v>0</v>
      </c>
      <c r="AR1859" s="45">
        <v>0</v>
      </c>
      <c r="AS1859" s="45" t="s">
        <v>4445</v>
      </c>
      <c r="AT1859" s="45" t="s">
        <v>4445</v>
      </c>
      <c r="AU1859" s="45">
        <v>0.10437134262650778</v>
      </c>
      <c r="AV1859" s="10">
        <v>123.80304765260281</v>
      </c>
      <c r="AW1859" s="10">
        <v>127.52099511578058</v>
      </c>
      <c r="AX1859" s="17">
        <v>2.693933963479625E-3</v>
      </c>
    </row>
    <row r="1860" spans="1:50" x14ac:dyDescent="0.25">
      <c r="A1860" s="22" t="s">
        <v>539</v>
      </c>
      <c r="B1860" s="22" t="s">
        <v>3949</v>
      </c>
      <c r="C1860" s="22" t="s">
        <v>879</v>
      </c>
      <c r="D1860" s="22">
        <v>7598</v>
      </c>
      <c r="E1860" s="22" t="s">
        <v>906</v>
      </c>
      <c r="F1860" s="43">
        <v>3.3845E-2</v>
      </c>
      <c r="G1860" s="43">
        <v>135.00153184291</v>
      </c>
      <c r="H1860" s="43">
        <v>6.6001893939393943</v>
      </c>
      <c r="I1860" s="9">
        <v>0</v>
      </c>
      <c r="J1860" s="9">
        <v>6.6001893939393943</v>
      </c>
      <c r="K1860" s="11">
        <v>0</v>
      </c>
      <c r="L1860" s="41">
        <v>3466</v>
      </c>
      <c r="M1860" s="44">
        <v>0</v>
      </c>
      <c r="N1860" s="13">
        <v>0</v>
      </c>
      <c r="O1860" s="13">
        <v>0</v>
      </c>
      <c r="P1860" s="22">
        <v>0</v>
      </c>
      <c r="Q1860" s="22">
        <v>0</v>
      </c>
      <c r="R1860" s="14">
        <v>0</v>
      </c>
      <c r="S1860" s="22">
        <v>192</v>
      </c>
      <c r="T1860" s="22">
        <v>1</v>
      </c>
      <c r="U1860" s="22">
        <v>6306</v>
      </c>
      <c r="V1860" s="22"/>
      <c r="W1860" s="22">
        <v>1139</v>
      </c>
      <c r="X1860" s="22">
        <v>751</v>
      </c>
      <c r="Y1860" s="14">
        <v>6306</v>
      </c>
      <c r="Z1860" s="10">
        <v>1139</v>
      </c>
      <c r="AA1860" s="22">
        <v>751</v>
      </c>
      <c r="AB1860" s="22">
        <v>2127.9699999999998</v>
      </c>
      <c r="AC1860" s="22">
        <v>2.5070085900493779E-4</v>
      </c>
      <c r="AD1860" s="42">
        <v>5.9000000000000003E-4</v>
      </c>
      <c r="AE1860" s="22">
        <v>1920</v>
      </c>
      <c r="AF1860" s="22">
        <v>2.4693811816561335E-2</v>
      </c>
      <c r="AG1860" s="22">
        <v>2.6552485824259499E-4</v>
      </c>
      <c r="AH1860" s="22">
        <v>0</v>
      </c>
      <c r="AI1860" s="22">
        <v>0</v>
      </c>
      <c r="AJ1860" s="22">
        <v>0</v>
      </c>
      <c r="AK1860" s="22">
        <v>0</v>
      </c>
      <c r="AL1860" s="45">
        <v>0</v>
      </c>
      <c r="AM1860" s="45">
        <v>0</v>
      </c>
      <c r="AN1860" s="45">
        <v>0</v>
      </c>
      <c r="AO1860" s="45">
        <v>0</v>
      </c>
      <c r="AP1860" s="45">
        <v>0</v>
      </c>
      <c r="AQ1860" s="45">
        <v>0</v>
      </c>
      <c r="AR1860" s="45">
        <v>0</v>
      </c>
      <c r="AS1860" s="45" t="s">
        <v>4445</v>
      </c>
      <c r="AT1860" s="45" t="s">
        <v>4445</v>
      </c>
      <c r="AU1860" s="45">
        <v>2.4693811816561339E-2</v>
      </c>
      <c r="AV1860" s="10">
        <v>172.5708054750495</v>
      </c>
      <c r="AW1860" s="10">
        <v>172.5708054750495</v>
      </c>
      <c r="AX1860" s="17">
        <v>0</v>
      </c>
    </row>
    <row r="1861" spans="1:50" x14ac:dyDescent="0.25">
      <c r="A1861" s="22" t="s">
        <v>2195</v>
      </c>
      <c r="B1861" s="22" t="s">
        <v>3962</v>
      </c>
      <c r="C1861" s="22" t="s">
        <v>2200</v>
      </c>
      <c r="D1861" s="22">
        <v>4066</v>
      </c>
      <c r="E1861" s="22" t="s">
        <v>2344</v>
      </c>
      <c r="F1861" s="43">
        <v>0.102731</v>
      </c>
      <c r="G1861" s="43">
        <v>188.67064784565</v>
      </c>
      <c r="H1861" s="43">
        <v>8.0109848484848492</v>
      </c>
      <c r="I1861" s="9">
        <v>0</v>
      </c>
      <c r="J1861" s="9">
        <v>8.0109848484848492</v>
      </c>
      <c r="K1861" s="11">
        <v>0</v>
      </c>
      <c r="L1861" s="41">
        <v>2726</v>
      </c>
      <c r="M1861" s="44">
        <v>0</v>
      </c>
      <c r="N1861" s="13">
        <v>0</v>
      </c>
      <c r="O1861" s="13">
        <v>0</v>
      </c>
      <c r="P1861" s="22">
        <v>0</v>
      </c>
      <c r="Q1861" s="22">
        <v>0</v>
      </c>
      <c r="R1861" s="14">
        <v>0</v>
      </c>
      <c r="S1861" s="22">
        <v>493</v>
      </c>
      <c r="T1861" s="22">
        <v>1</v>
      </c>
      <c r="U1861" s="22">
        <v>4963</v>
      </c>
      <c r="V1861" s="22"/>
      <c r="W1861" s="22">
        <v>897</v>
      </c>
      <c r="X1861" s="22">
        <v>592</v>
      </c>
      <c r="Y1861" s="14">
        <v>4963</v>
      </c>
      <c r="Z1861" s="10">
        <v>897</v>
      </c>
      <c r="AA1861" s="22">
        <v>592</v>
      </c>
      <c r="AB1861" s="22">
        <v>1675.56</v>
      </c>
      <c r="AC1861" s="22">
        <v>5.4449911087411668E-4</v>
      </c>
      <c r="AD1861" s="42">
        <v>1.0200000000000001E-3</v>
      </c>
      <c r="AE1861" s="22">
        <v>1921</v>
      </c>
      <c r="AF1861" s="22">
        <v>3.7016398090076723E-2</v>
      </c>
      <c r="AG1861" s="22">
        <v>2.6440284350054801E-4</v>
      </c>
      <c r="AH1861" s="22">
        <v>0</v>
      </c>
      <c r="AI1861" s="22">
        <v>0</v>
      </c>
      <c r="AJ1861" s="22">
        <v>0</v>
      </c>
      <c r="AK1861" s="22">
        <v>0</v>
      </c>
      <c r="AL1861" s="45">
        <v>0</v>
      </c>
      <c r="AM1861" s="45">
        <v>0</v>
      </c>
      <c r="AN1861" s="45">
        <v>0</v>
      </c>
      <c r="AO1861" s="45">
        <v>0</v>
      </c>
      <c r="AP1861" s="45">
        <v>0</v>
      </c>
      <c r="AQ1861" s="45">
        <v>0</v>
      </c>
      <c r="AR1861" s="45">
        <v>0</v>
      </c>
      <c r="AS1861" s="45" t="s">
        <v>4445</v>
      </c>
      <c r="AT1861" s="45" t="s">
        <v>4445</v>
      </c>
      <c r="AU1861" s="45">
        <v>3.7016398090076723E-2</v>
      </c>
      <c r="AV1861" s="10">
        <v>111.97125159582012</v>
      </c>
      <c r="AW1861" s="10">
        <v>111.97125159582012</v>
      </c>
      <c r="AX1861" s="17">
        <v>0</v>
      </c>
    </row>
    <row r="1862" spans="1:50" x14ac:dyDescent="0.25">
      <c r="A1862" s="22" t="s">
        <v>1672</v>
      </c>
      <c r="B1862" s="22" t="s">
        <v>3947</v>
      </c>
      <c r="C1862" s="22" t="s">
        <v>1691</v>
      </c>
      <c r="D1862" s="22">
        <v>2108</v>
      </c>
      <c r="E1862" s="22" t="s">
        <v>1756</v>
      </c>
      <c r="F1862" s="43">
        <v>2.4691999999999999E-2</v>
      </c>
      <c r="G1862" s="43">
        <v>101.52579064342</v>
      </c>
      <c r="H1862" s="43">
        <v>5.511931818181818</v>
      </c>
      <c r="I1862" s="9">
        <v>0</v>
      </c>
      <c r="J1862" s="9">
        <v>5.511931818181818</v>
      </c>
      <c r="K1862" s="11">
        <v>0</v>
      </c>
      <c r="L1862" s="41">
        <v>3356</v>
      </c>
      <c r="M1862" s="44">
        <v>0</v>
      </c>
      <c r="N1862" s="13">
        <v>0</v>
      </c>
      <c r="O1862" s="13">
        <v>0</v>
      </c>
      <c r="P1862" s="22">
        <v>0</v>
      </c>
      <c r="Q1862" s="22">
        <v>0</v>
      </c>
      <c r="R1862" s="14">
        <v>0</v>
      </c>
      <c r="S1862" s="22">
        <v>454</v>
      </c>
      <c r="T1862" s="22">
        <v>1</v>
      </c>
      <c r="U1862" s="22">
        <v>6107</v>
      </c>
      <c r="V1862" s="22"/>
      <c r="W1862" s="22">
        <v>1103</v>
      </c>
      <c r="X1862" s="22">
        <v>728</v>
      </c>
      <c r="Y1862" s="14">
        <v>6107</v>
      </c>
      <c r="Z1862" s="10">
        <v>1103</v>
      </c>
      <c r="AA1862" s="22">
        <v>728</v>
      </c>
      <c r="AB1862" s="22">
        <v>2060.7399999999998</v>
      </c>
      <c r="AC1862" s="22">
        <v>2.4320913773253453E-4</v>
      </c>
      <c r="AD1862" s="42">
        <v>5.5999999999999995E-4</v>
      </c>
      <c r="AE1862" s="22">
        <v>1922</v>
      </c>
      <c r="AF1862" s="22">
        <v>2.7105345211162427E-2</v>
      </c>
      <c r="AG1862" s="22">
        <v>2.6315869137050901E-4</v>
      </c>
      <c r="AH1862" s="22">
        <v>0</v>
      </c>
      <c r="AI1862" s="22">
        <v>0</v>
      </c>
      <c r="AJ1862" s="22">
        <v>0</v>
      </c>
      <c r="AK1862" s="22">
        <v>0</v>
      </c>
      <c r="AL1862" s="45">
        <v>0</v>
      </c>
      <c r="AM1862" s="45">
        <v>0</v>
      </c>
      <c r="AN1862" s="45">
        <v>0</v>
      </c>
      <c r="AO1862" s="45">
        <v>0</v>
      </c>
      <c r="AP1862" s="45">
        <v>0</v>
      </c>
      <c r="AQ1862" s="45">
        <v>0</v>
      </c>
      <c r="AR1862" s="45">
        <v>0</v>
      </c>
      <c r="AS1862" s="45" t="s">
        <v>4445</v>
      </c>
      <c r="AT1862" s="45" t="s">
        <v>4445</v>
      </c>
      <c r="AU1862" s="45">
        <v>2.7105345211162427E-2</v>
      </c>
      <c r="AV1862" s="10">
        <v>200.11132872899702</v>
      </c>
      <c r="AW1862" s="10">
        <v>200.11132872899702</v>
      </c>
      <c r="AX1862" s="17">
        <v>0</v>
      </c>
    </row>
    <row r="1863" spans="1:50" x14ac:dyDescent="0.25">
      <c r="A1863" s="22" t="s">
        <v>2195</v>
      </c>
      <c r="B1863" s="22" t="s">
        <v>3962</v>
      </c>
      <c r="C1863" s="22" t="s">
        <v>2239</v>
      </c>
      <c r="D1863" s="22">
        <v>6723</v>
      </c>
      <c r="E1863" s="22" t="s">
        <v>2341</v>
      </c>
      <c r="F1863" s="43">
        <v>7.4248999999999996E-2</v>
      </c>
      <c r="G1863" s="43">
        <v>290.49374988073998</v>
      </c>
      <c r="H1863" s="43">
        <v>12.078409090909092</v>
      </c>
      <c r="I1863" s="9">
        <v>0</v>
      </c>
      <c r="J1863" s="9">
        <v>12.078409090909092</v>
      </c>
      <c r="K1863" s="11">
        <v>0</v>
      </c>
      <c r="L1863" s="41">
        <v>4487</v>
      </c>
      <c r="M1863" s="44">
        <v>0</v>
      </c>
      <c r="N1863" s="13">
        <v>0</v>
      </c>
      <c r="O1863" s="13">
        <v>0</v>
      </c>
      <c r="P1863" s="22">
        <v>0</v>
      </c>
      <c r="Q1863" s="22">
        <v>0</v>
      </c>
      <c r="R1863" s="14">
        <v>0</v>
      </c>
      <c r="S1863" s="22">
        <v>309</v>
      </c>
      <c r="T1863" s="22">
        <v>1</v>
      </c>
      <c r="U1863" s="22">
        <v>8161</v>
      </c>
      <c r="V1863" s="22"/>
      <c r="W1863" s="22">
        <v>1474</v>
      </c>
      <c r="X1863" s="22">
        <v>972</v>
      </c>
      <c r="Y1863" s="14">
        <v>8161</v>
      </c>
      <c r="Z1863" s="10">
        <v>1474</v>
      </c>
      <c r="AA1863" s="22">
        <v>972</v>
      </c>
      <c r="AB1863" s="22">
        <v>2753.87</v>
      </c>
      <c r="AC1863" s="22">
        <v>2.5559586060107099E-4</v>
      </c>
      <c r="AD1863" s="42">
        <v>7.7999999999999999E-4</v>
      </c>
      <c r="AE1863" s="22">
        <v>1923</v>
      </c>
      <c r="AF1863" s="22">
        <v>4.8126076167867939E-2</v>
      </c>
      <c r="AG1863" s="22">
        <v>2.6155476178189098E-4</v>
      </c>
      <c r="AH1863" s="22">
        <v>0</v>
      </c>
      <c r="AI1863" s="22">
        <v>0</v>
      </c>
      <c r="AJ1863" s="22">
        <v>0</v>
      </c>
      <c r="AK1863" s="22">
        <v>0</v>
      </c>
      <c r="AL1863" s="45">
        <v>0</v>
      </c>
      <c r="AM1863" s="45">
        <v>0</v>
      </c>
      <c r="AN1863" s="45">
        <v>0</v>
      </c>
      <c r="AO1863" s="45">
        <v>0</v>
      </c>
      <c r="AP1863" s="45">
        <v>0</v>
      </c>
      <c r="AQ1863" s="45">
        <v>0</v>
      </c>
      <c r="AR1863" s="45">
        <v>0</v>
      </c>
      <c r="AS1863" s="45" t="s">
        <v>4445</v>
      </c>
      <c r="AT1863" s="45" t="s">
        <v>4445</v>
      </c>
      <c r="AU1863" s="45">
        <v>4.8126076167867939E-2</v>
      </c>
      <c r="AV1863" s="10">
        <v>122.03593941104523</v>
      </c>
      <c r="AW1863" s="10">
        <v>122.03593941104523</v>
      </c>
      <c r="AX1863" s="17">
        <v>0</v>
      </c>
    </row>
    <row r="1864" spans="1:50" x14ac:dyDescent="0.25">
      <c r="A1864" s="22" t="s">
        <v>2906</v>
      </c>
      <c r="B1864" s="22" t="s">
        <v>3961</v>
      </c>
      <c r="C1864" s="22" t="s">
        <v>3066</v>
      </c>
      <c r="D1864" s="22">
        <v>6523</v>
      </c>
      <c r="E1864" s="22" t="s">
        <v>3309</v>
      </c>
      <c r="F1864" s="43">
        <v>4.4819999999999999E-2</v>
      </c>
      <c r="G1864" s="43">
        <v>137.44876500415</v>
      </c>
      <c r="H1864" s="43">
        <v>5.2642045454545459</v>
      </c>
      <c r="I1864" s="9">
        <v>0.55549242424242429</v>
      </c>
      <c r="J1864" s="9">
        <v>4.7087121212121215</v>
      </c>
      <c r="K1864" s="11">
        <v>5.2642045454545459</v>
      </c>
      <c r="L1864" s="41">
        <v>1178</v>
      </c>
      <c r="M1864" s="44">
        <v>520</v>
      </c>
      <c r="N1864" s="13">
        <v>124</v>
      </c>
      <c r="O1864" s="13">
        <v>76</v>
      </c>
      <c r="P1864" s="22">
        <v>3</v>
      </c>
      <c r="Q1864" s="22">
        <v>2</v>
      </c>
      <c r="R1864" s="14">
        <v>0</v>
      </c>
      <c r="S1864" s="22">
        <v>286</v>
      </c>
      <c r="T1864" s="22">
        <v>0</v>
      </c>
      <c r="U1864" s="22">
        <v>520</v>
      </c>
      <c r="V1864" s="22"/>
      <c r="W1864" s="22">
        <v>124</v>
      </c>
      <c r="X1864" s="22">
        <v>76</v>
      </c>
      <c r="Y1864" s="14">
        <v>0</v>
      </c>
      <c r="Z1864" s="10">
        <v>121</v>
      </c>
      <c r="AA1864" s="22">
        <v>74</v>
      </c>
      <c r="AB1864" s="22">
        <v>165.77</v>
      </c>
      <c r="AC1864" s="22">
        <v>3.2608514160637782E-4</v>
      </c>
      <c r="AD1864" s="42">
        <v>8.0000000000000007E-5</v>
      </c>
      <c r="AE1864" s="22">
        <v>1924</v>
      </c>
      <c r="AF1864" s="22">
        <v>2.3983258687223188E-2</v>
      </c>
      <c r="AG1864" s="22">
        <v>2.60687594426339E-4</v>
      </c>
      <c r="AH1864" s="22">
        <v>0</v>
      </c>
      <c r="AI1864" s="22">
        <v>0</v>
      </c>
      <c r="AJ1864" s="22">
        <v>0</v>
      </c>
      <c r="AK1864" s="22">
        <v>0</v>
      </c>
      <c r="AL1864" s="45">
        <v>0</v>
      </c>
      <c r="AM1864" s="45">
        <v>0</v>
      </c>
      <c r="AN1864" s="45">
        <v>0</v>
      </c>
      <c r="AO1864" s="45">
        <v>0</v>
      </c>
      <c r="AP1864" s="45">
        <v>0</v>
      </c>
      <c r="AQ1864" s="45">
        <v>0</v>
      </c>
      <c r="AR1864" s="45">
        <v>0</v>
      </c>
      <c r="AS1864" s="45" t="s">
        <v>4445</v>
      </c>
      <c r="AT1864" s="45" t="s">
        <v>4445</v>
      </c>
      <c r="AU1864" s="45">
        <v>2.1452483449603991E-2</v>
      </c>
      <c r="AV1864" s="10">
        <v>25.697047703322337</v>
      </c>
      <c r="AW1864" s="10">
        <v>23.555315704263354</v>
      </c>
      <c r="AX1864" s="17">
        <v>0.10552257600287822</v>
      </c>
    </row>
    <row r="1865" spans="1:50" x14ac:dyDescent="0.25">
      <c r="A1865" s="22" t="s">
        <v>2906</v>
      </c>
      <c r="B1865" s="22" t="s">
        <v>3950</v>
      </c>
      <c r="C1865" s="22" t="s">
        <v>2941</v>
      </c>
      <c r="D1865" s="22">
        <v>3207</v>
      </c>
      <c r="E1865" s="22" t="s">
        <v>3129</v>
      </c>
      <c r="F1865" s="43">
        <v>3.7309999999999999E-3</v>
      </c>
      <c r="G1865" s="43">
        <v>38.980817967610001</v>
      </c>
      <c r="H1865" s="43">
        <v>1.2558712121212123</v>
      </c>
      <c r="I1865" s="9">
        <v>0</v>
      </c>
      <c r="J1865" s="9">
        <v>1.2558712121212123</v>
      </c>
      <c r="K1865" s="11">
        <v>0</v>
      </c>
      <c r="L1865" s="41">
        <v>88</v>
      </c>
      <c r="M1865" s="44">
        <v>0</v>
      </c>
      <c r="N1865" s="13">
        <v>0</v>
      </c>
      <c r="O1865" s="13">
        <v>0</v>
      </c>
      <c r="P1865" s="22">
        <v>0</v>
      </c>
      <c r="Q1865" s="22">
        <v>0</v>
      </c>
      <c r="R1865" s="14">
        <v>0</v>
      </c>
      <c r="S1865" s="22">
        <v>34</v>
      </c>
      <c r="T1865" s="22">
        <v>1</v>
      </c>
      <c r="U1865" s="22">
        <v>172</v>
      </c>
      <c r="V1865" s="22"/>
      <c r="W1865" s="22">
        <v>33</v>
      </c>
      <c r="X1865" s="22">
        <v>23</v>
      </c>
      <c r="Y1865" s="14">
        <v>172</v>
      </c>
      <c r="Z1865" s="10">
        <v>33</v>
      </c>
      <c r="AA1865" s="22">
        <v>23</v>
      </c>
      <c r="AB1865" s="22">
        <v>60.69</v>
      </c>
      <c r="AC1865" s="22">
        <v>9.5713743182612737E-5</v>
      </c>
      <c r="AD1865" s="42">
        <v>1.0000000000000001E-5</v>
      </c>
      <c r="AE1865" s="22">
        <v>1925</v>
      </c>
      <c r="AF1865" s="22">
        <v>4.6745950198761902E-3</v>
      </c>
      <c r="AG1865" s="22">
        <v>2.59699723326455E-4</v>
      </c>
      <c r="AH1865" s="22">
        <v>0</v>
      </c>
      <c r="AI1865" s="22">
        <v>0</v>
      </c>
      <c r="AJ1865" s="22">
        <v>0</v>
      </c>
      <c r="AK1865" s="22">
        <v>0</v>
      </c>
      <c r="AL1865" s="45">
        <v>0</v>
      </c>
      <c r="AM1865" s="45">
        <v>0</v>
      </c>
      <c r="AN1865" s="45">
        <v>0</v>
      </c>
      <c r="AO1865" s="45">
        <v>0</v>
      </c>
      <c r="AP1865" s="45">
        <v>0</v>
      </c>
      <c r="AQ1865" s="45">
        <v>0</v>
      </c>
      <c r="AR1865" s="45">
        <v>0</v>
      </c>
      <c r="AS1865" s="45" t="s">
        <v>4445</v>
      </c>
      <c r="AT1865" s="45" t="s">
        <v>4445</v>
      </c>
      <c r="AU1865" s="45">
        <v>4.6745950198761902E-3</v>
      </c>
      <c r="AV1865" s="10">
        <v>26.2765797014025</v>
      </c>
      <c r="AW1865" s="10">
        <v>26.2765797014025</v>
      </c>
      <c r="AX1865" s="17">
        <v>0</v>
      </c>
    </row>
    <row r="1866" spans="1:50" x14ac:dyDescent="0.25">
      <c r="A1866" s="22" t="s">
        <v>1672</v>
      </c>
      <c r="B1866" s="22" t="s">
        <v>3947</v>
      </c>
      <c r="C1866" s="22" t="s">
        <v>1767</v>
      </c>
      <c r="D1866" s="22">
        <v>2907</v>
      </c>
      <c r="E1866" s="22" t="s">
        <v>1768</v>
      </c>
      <c r="F1866" s="43">
        <v>3.4741000000000001E-2</v>
      </c>
      <c r="G1866" s="43">
        <v>196.89549718026001</v>
      </c>
      <c r="H1866" s="43">
        <v>8.2420454545454547</v>
      </c>
      <c r="I1866" s="9">
        <v>4.4414772727272727</v>
      </c>
      <c r="J1866" s="9">
        <v>3.8005681818181816</v>
      </c>
      <c r="K1866" s="11">
        <v>8.108522727272728</v>
      </c>
      <c r="L1866" s="41">
        <v>1626</v>
      </c>
      <c r="M1866" s="44">
        <v>2530</v>
      </c>
      <c r="N1866" s="13">
        <v>1147</v>
      </c>
      <c r="O1866" s="13">
        <v>836</v>
      </c>
      <c r="P1866" s="22">
        <v>1129</v>
      </c>
      <c r="Q1866" s="22">
        <v>830</v>
      </c>
      <c r="R1866" s="14">
        <v>0</v>
      </c>
      <c r="S1866" s="22">
        <v>309</v>
      </c>
      <c r="T1866" s="22">
        <v>1.6200193023576448E-2</v>
      </c>
      <c r="U1866" s="22">
        <v>2578</v>
      </c>
      <c r="V1866" s="22"/>
      <c r="W1866" s="22">
        <v>1156</v>
      </c>
      <c r="X1866" s="22">
        <v>842</v>
      </c>
      <c r="Y1866" s="14">
        <v>48</v>
      </c>
      <c r="Z1866" s="10">
        <v>27</v>
      </c>
      <c r="AA1866" s="22">
        <v>12</v>
      </c>
      <c r="AB1866" s="22">
        <v>41.31</v>
      </c>
      <c r="AC1866" s="22">
        <v>1.7644385218314177E-4</v>
      </c>
      <c r="AD1866" s="42">
        <v>1.0000000000000001E-5</v>
      </c>
      <c r="AE1866" s="22">
        <v>1926</v>
      </c>
      <c r="AF1866" s="22">
        <v>3.5133317892622716E-2</v>
      </c>
      <c r="AG1866" s="22">
        <v>2.5458926009146898E-4</v>
      </c>
      <c r="AH1866" s="22">
        <v>0</v>
      </c>
      <c r="AI1866" s="22">
        <v>0</v>
      </c>
      <c r="AJ1866" s="22">
        <v>0</v>
      </c>
      <c r="AK1866" s="22">
        <v>0</v>
      </c>
      <c r="AL1866" s="45">
        <v>0</v>
      </c>
      <c r="AM1866" s="45">
        <v>0</v>
      </c>
      <c r="AN1866" s="45">
        <v>0</v>
      </c>
      <c r="AO1866" s="45">
        <v>0</v>
      </c>
      <c r="AP1866" s="45">
        <v>0</v>
      </c>
      <c r="AQ1866" s="45">
        <v>0</v>
      </c>
      <c r="AR1866" s="45">
        <v>0</v>
      </c>
      <c r="AS1866" s="45" t="s">
        <v>4445</v>
      </c>
      <c r="AT1866" s="45" t="s">
        <v>4445</v>
      </c>
      <c r="AU1866" s="45">
        <v>1.6200659270905374E-2</v>
      </c>
      <c r="AV1866" s="10">
        <v>7.1042009268949027</v>
      </c>
      <c r="AW1866" s="10">
        <v>140.25644560871365</v>
      </c>
      <c r="AX1866" s="17">
        <v>0.53888046325658345</v>
      </c>
    </row>
    <row r="1867" spans="1:50" x14ac:dyDescent="0.25">
      <c r="A1867" s="22" t="s">
        <v>964</v>
      </c>
      <c r="B1867" s="22" t="s">
        <v>3948</v>
      </c>
      <c r="C1867" s="22" t="s">
        <v>1413</v>
      </c>
      <c r="D1867" s="22">
        <v>7028</v>
      </c>
      <c r="E1867" s="22" t="s">
        <v>1494</v>
      </c>
      <c r="F1867" s="43">
        <v>5.5259999999999997E-2</v>
      </c>
      <c r="G1867" s="43">
        <v>133.10211626755</v>
      </c>
      <c r="H1867" s="43">
        <v>4.901136363636363</v>
      </c>
      <c r="I1867" s="9">
        <v>0</v>
      </c>
      <c r="J1867" s="9">
        <v>4.901136363636363</v>
      </c>
      <c r="K1867" s="11">
        <v>0</v>
      </c>
      <c r="L1867" s="41">
        <v>1178</v>
      </c>
      <c r="M1867" s="44">
        <v>0</v>
      </c>
      <c r="N1867" s="13">
        <v>0</v>
      </c>
      <c r="O1867" s="13">
        <v>0</v>
      </c>
      <c r="P1867" s="22">
        <v>0</v>
      </c>
      <c r="Q1867" s="22">
        <v>0</v>
      </c>
      <c r="R1867" s="14">
        <v>0</v>
      </c>
      <c r="S1867" s="22">
        <v>80</v>
      </c>
      <c r="T1867" s="22">
        <v>1</v>
      </c>
      <c r="U1867" s="22">
        <v>2151</v>
      </c>
      <c r="V1867" s="22"/>
      <c r="W1867" s="22">
        <v>390</v>
      </c>
      <c r="X1867" s="22">
        <v>258</v>
      </c>
      <c r="Y1867" s="14">
        <v>2151</v>
      </c>
      <c r="Z1867" s="10">
        <v>390</v>
      </c>
      <c r="AA1867" s="22">
        <v>258</v>
      </c>
      <c r="AB1867" s="22">
        <v>727.89</v>
      </c>
      <c r="AC1867" s="22">
        <v>4.1516995784590888E-4</v>
      </c>
      <c r="AD1867" s="42">
        <v>3.4000000000000002E-4</v>
      </c>
      <c r="AE1867" s="22">
        <v>1927</v>
      </c>
      <c r="AF1867" s="22">
        <v>2.2605382785678623E-2</v>
      </c>
      <c r="AG1867" s="22">
        <v>2.5399306500762498E-4</v>
      </c>
      <c r="AH1867" s="22">
        <v>0</v>
      </c>
      <c r="AI1867" s="22">
        <v>0</v>
      </c>
      <c r="AJ1867" s="22">
        <v>0</v>
      </c>
      <c r="AK1867" s="22">
        <v>0</v>
      </c>
      <c r="AL1867" s="45">
        <v>0</v>
      </c>
      <c r="AM1867" s="45">
        <v>0</v>
      </c>
      <c r="AN1867" s="45">
        <v>0</v>
      </c>
      <c r="AO1867" s="45">
        <v>0</v>
      </c>
      <c r="AP1867" s="45">
        <v>0</v>
      </c>
      <c r="AQ1867" s="45">
        <v>0</v>
      </c>
      <c r="AR1867" s="45">
        <v>0</v>
      </c>
      <c r="AS1867" s="45" t="s">
        <v>4445</v>
      </c>
      <c r="AT1867" s="45" t="s">
        <v>4445</v>
      </c>
      <c r="AU1867" s="45">
        <v>2.2605382785678623E-2</v>
      </c>
      <c r="AV1867" s="10">
        <v>79.573382796197549</v>
      </c>
      <c r="AW1867" s="10">
        <v>79.573382796197549</v>
      </c>
      <c r="AX1867" s="17">
        <v>0</v>
      </c>
    </row>
    <row r="1868" spans="1:50" x14ac:dyDescent="0.25">
      <c r="A1868" s="22" t="s">
        <v>2195</v>
      </c>
      <c r="B1868" s="22" t="s">
        <v>3962</v>
      </c>
      <c r="C1868" s="22" t="s">
        <v>2579</v>
      </c>
      <c r="D1868" s="22">
        <v>2063</v>
      </c>
      <c r="E1868" s="22" t="s">
        <v>2580</v>
      </c>
      <c r="F1868" s="43">
        <v>0.68217499999999998</v>
      </c>
      <c r="G1868" s="43">
        <v>576.39324525290999</v>
      </c>
      <c r="H1868" s="43">
        <v>49.57234848484849</v>
      </c>
      <c r="I1868" s="9">
        <v>2.2634469696969699</v>
      </c>
      <c r="J1868" s="9">
        <v>47.308901515151518</v>
      </c>
      <c r="K1868" s="11">
        <v>2.9094696969696972</v>
      </c>
      <c r="L1868" s="41">
        <v>2861</v>
      </c>
      <c r="M1868" s="44">
        <v>636</v>
      </c>
      <c r="N1868" s="13">
        <v>229</v>
      </c>
      <c r="O1868" s="13">
        <v>122</v>
      </c>
      <c r="P1868" s="22">
        <v>228</v>
      </c>
      <c r="Q1868" s="22">
        <v>122</v>
      </c>
      <c r="R1868" s="14">
        <v>0</v>
      </c>
      <c r="S1868" s="22">
        <v>1512</v>
      </c>
      <c r="T1868" s="22">
        <v>0.94130861688227341</v>
      </c>
      <c r="U1868" s="22">
        <v>5538</v>
      </c>
      <c r="V1868" s="22"/>
      <c r="W1868" s="22">
        <v>1115</v>
      </c>
      <c r="X1868" s="22">
        <v>706</v>
      </c>
      <c r="Y1868" s="14">
        <v>4902</v>
      </c>
      <c r="Z1868" s="10">
        <v>887</v>
      </c>
      <c r="AA1868" s="22">
        <v>584</v>
      </c>
      <c r="AB1868" s="22">
        <v>1656.37</v>
      </c>
      <c r="AC1868" s="22">
        <v>1.1835235850147325E-3</v>
      </c>
      <c r="AD1868" s="42">
        <v>2.1800000000000001E-3</v>
      </c>
      <c r="AE1868" s="22">
        <v>1928</v>
      </c>
      <c r="AF1868" s="22">
        <v>3.1684570925287377E-2</v>
      </c>
      <c r="AG1868" s="22">
        <v>2.5347656740229901E-4</v>
      </c>
      <c r="AH1868" s="22">
        <v>0</v>
      </c>
      <c r="AI1868" s="22">
        <v>0</v>
      </c>
      <c r="AJ1868" s="22">
        <v>0</v>
      </c>
      <c r="AK1868" s="22">
        <v>0</v>
      </c>
      <c r="AL1868" s="45">
        <v>0</v>
      </c>
      <c r="AM1868" s="45">
        <v>0</v>
      </c>
      <c r="AN1868" s="45">
        <v>0</v>
      </c>
      <c r="AO1868" s="45">
        <v>0</v>
      </c>
      <c r="AP1868" s="45">
        <v>0</v>
      </c>
      <c r="AQ1868" s="45">
        <v>0</v>
      </c>
      <c r="AR1868" s="45">
        <v>0</v>
      </c>
      <c r="AS1868" s="45" t="s">
        <v>4445</v>
      </c>
      <c r="AT1868" s="45" t="s">
        <v>4445</v>
      </c>
      <c r="AU1868" s="45">
        <v>3.0237870330319393E-2</v>
      </c>
      <c r="AV1868" s="10">
        <v>18.749114259520958</v>
      </c>
      <c r="AW1868" s="10">
        <v>22.492377990540302</v>
      </c>
      <c r="AX1868" s="17">
        <v>4.5659466191898895E-2</v>
      </c>
    </row>
    <row r="1869" spans="1:50" x14ac:dyDescent="0.25">
      <c r="A1869" s="22" t="s">
        <v>1672</v>
      </c>
      <c r="B1869" s="22" t="s">
        <v>3951</v>
      </c>
      <c r="C1869" s="22" t="s">
        <v>1762</v>
      </c>
      <c r="D1869" s="22">
        <v>3745</v>
      </c>
      <c r="E1869" s="22" t="s">
        <v>1969</v>
      </c>
      <c r="F1869" s="43">
        <v>1.9248999999999999E-2</v>
      </c>
      <c r="G1869" s="43">
        <v>76.274472664559994</v>
      </c>
      <c r="H1869" s="43">
        <v>2.8469696969696972</v>
      </c>
      <c r="I1869" s="9">
        <v>0</v>
      </c>
      <c r="J1869" s="9">
        <v>2.8469696969696972</v>
      </c>
      <c r="K1869" s="11">
        <v>2.844128787878788</v>
      </c>
      <c r="L1869" s="41">
        <v>1092</v>
      </c>
      <c r="M1869" s="44">
        <v>29</v>
      </c>
      <c r="N1869" s="13">
        <v>29</v>
      </c>
      <c r="O1869" s="13">
        <v>27</v>
      </c>
      <c r="P1869" s="22">
        <v>0</v>
      </c>
      <c r="Q1869" s="22">
        <v>0</v>
      </c>
      <c r="R1869" s="14">
        <v>0</v>
      </c>
      <c r="S1869" s="22">
        <v>146</v>
      </c>
      <c r="T1869" s="22">
        <v>9.978712080894736E-4</v>
      </c>
      <c r="U1869" s="22">
        <v>31</v>
      </c>
      <c r="V1869" s="22"/>
      <c r="W1869" s="22">
        <v>29</v>
      </c>
      <c r="X1869" s="22">
        <v>27</v>
      </c>
      <c r="Y1869" s="14">
        <v>2</v>
      </c>
      <c r="Z1869" s="10">
        <v>29</v>
      </c>
      <c r="AA1869" s="22">
        <v>27</v>
      </c>
      <c r="AB1869" s="22">
        <v>39.909999999999997</v>
      </c>
      <c r="AC1869" s="22">
        <v>2.523649043717848E-4</v>
      </c>
      <c r="AD1869" s="42">
        <v>2.0000000000000002E-5</v>
      </c>
      <c r="AE1869" s="22">
        <v>1929</v>
      </c>
      <c r="AF1869" s="22">
        <v>1.0392063052482411E-2</v>
      </c>
      <c r="AG1869" s="22">
        <v>2.5346495249957098E-4</v>
      </c>
      <c r="AH1869" s="22">
        <v>0</v>
      </c>
      <c r="AI1869" s="22">
        <v>0</v>
      </c>
      <c r="AJ1869" s="22">
        <v>0</v>
      </c>
      <c r="AK1869" s="22">
        <v>0</v>
      </c>
      <c r="AL1869" s="45">
        <v>0</v>
      </c>
      <c r="AM1869" s="45">
        <v>0</v>
      </c>
      <c r="AN1869" s="45">
        <v>0</v>
      </c>
      <c r="AO1869" s="45">
        <v>0</v>
      </c>
      <c r="AP1869" s="45">
        <v>0</v>
      </c>
      <c r="AQ1869" s="45">
        <v>0</v>
      </c>
      <c r="AR1869" s="45">
        <v>0</v>
      </c>
      <c r="AS1869" s="45" t="s">
        <v>4445</v>
      </c>
      <c r="AT1869" s="45" t="s">
        <v>4445</v>
      </c>
      <c r="AU1869" s="45">
        <v>1.0392063052482411E-2</v>
      </c>
      <c r="AV1869" s="10">
        <v>10.186269292176689</v>
      </c>
      <c r="AW1869" s="10">
        <v>10.186269292176689</v>
      </c>
      <c r="AX1869" s="17">
        <v>0</v>
      </c>
    </row>
    <row r="1870" spans="1:50" x14ac:dyDescent="0.25">
      <c r="A1870" s="22" t="s">
        <v>1672</v>
      </c>
      <c r="B1870" s="22" t="s">
        <v>3947</v>
      </c>
      <c r="C1870" s="22" t="s">
        <v>1819</v>
      </c>
      <c r="D1870" s="22">
        <v>3507</v>
      </c>
      <c r="E1870" s="22" t="s">
        <v>1820</v>
      </c>
      <c r="F1870" s="43">
        <v>0.26251400000000003</v>
      </c>
      <c r="G1870" s="43">
        <v>939.93326625044006</v>
      </c>
      <c r="H1870" s="43">
        <v>37.898863636363636</v>
      </c>
      <c r="I1870" s="9">
        <v>14.705681818181819</v>
      </c>
      <c r="J1870" s="9">
        <v>23.193181818181817</v>
      </c>
      <c r="K1870" s="11">
        <v>37.780681818181819</v>
      </c>
      <c r="L1870" s="41">
        <v>10911</v>
      </c>
      <c r="M1870" s="44">
        <v>19782</v>
      </c>
      <c r="N1870" s="13">
        <v>3772</v>
      </c>
      <c r="O1870" s="13">
        <v>2749</v>
      </c>
      <c r="P1870" s="22">
        <v>2867</v>
      </c>
      <c r="Q1870" s="22">
        <v>2007</v>
      </c>
      <c r="R1870" s="14">
        <v>0</v>
      </c>
      <c r="S1870" s="22">
        <v>1300</v>
      </c>
      <c r="T1870" s="22">
        <v>3.1183472759437336E-3</v>
      </c>
      <c r="U1870" s="22">
        <v>19844</v>
      </c>
      <c r="V1870" s="22"/>
      <c r="W1870" s="22">
        <v>3783</v>
      </c>
      <c r="X1870" s="22">
        <v>2756</v>
      </c>
      <c r="Y1870" s="14">
        <v>62</v>
      </c>
      <c r="Z1870" s="10">
        <v>916</v>
      </c>
      <c r="AA1870" s="22">
        <v>749</v>
      </c>
      <c r="AB1870" s="22">
        <v>1260.5</v>
      </c>
      <c r="AC1870" s="22">
        <v>2.792900405017207E-4</v>
      </c>
      <c r="AD1870" s="42">
        <v>5.2999999999999998E-4</v>
      </c>
      <c r="AE1870" s="22">
        <v>1930</v>
      </c>
      <c r="AF1870" s="22">
        <v>2.8092269362784146E-2</v>
      </c>
      <c r="AG1870" s="22">
        <v>2.50823833596287E-4</v>
      </c>
      <c r="AH1870" s="22">
        <v>0</v>
      </c>
      <c r="AI1870" s="22">
        <v>0</v>
      </c>
      <c r="AJ1870" s="22">
        <v>0</v>
      </c>
      <c r="AK1870" s="22">
        <v>0</v>
      </c>
      <c r="AL1870" s="45">
        <v>0</v>
      </c>
      <c r="AM1870" s="45">
        <v>0</v>
      </c>
      <c r="AN1870" s="45">
        <v>0</v>
      </c>
      <c r="AO1870" s="45">
        <v>0</v>
      </c>
      <c r="AP1870" s="45">
        <v>0</v>
      </c>
      <c r="AQ1870" s="45">
        <v>0</v>
      </c>
      <c r="AR1870" s="45">
        <v>0</v>
      </c>
      <c r="AS1870" s="45" t="s">
        <v>4445</v>
      </c>
      <c r="AT1870" s="45" t="s">
        <v>4445</v>
      </c>
      <c r="AU1870" s="45">
        <v>1.7191784884843766E-2</v>
      </c>
      <c r="AV1870" s="10">
        <v>39.494365507104362</v>
      </c>
      <c r="AW1870" s="10">
        <v>99.818296302959439</v>
      </c>
      <c r="AX1870" s="17">
        <v>0.38802434709603911</v>
      </c>
    </row>
    <row r="1871" spans="1:50" x14ac:dyDescent="0.25">
      <c r="A1871" s="22" t="s">
        <v>2906</v>
      </c>
      <c r="B1871" s="22" t="s">
        <v>3959</v>
      </c>
      <c r="C1871" s="22" t="s">
        <v>3149</v>
      </c>
      <c r="D1871" s="22">
        <v>4938</v>
      </c>
      <c r="E1871" s="22" t="s">
        <v>3245</v>
      </c>
      <c r="F1871" s="43">
        <v>6.2906000000000004E-2</v>
      </c>
      <c r="G1871" s="43">
        <v>79.985428094810004</v>
      </c>
      <c r="H1871" s="43">
        <v>3.7136363636363643</v>
      </c>
      <c r="I1871" s="9">
        <v>0</v>
      </c>
      <c r="J1871" s="9">
        <v>3.7136363636363643</v>
      </c>
      <c r="K1871" s="11">
        <v>0</v>
      </c>
      <c r="L1871" s="41">
        <v>714</v>
      </c>
      <c r="M1871" s="44">
        <v>0</v>
      </c>
      <c r="N1871" s="13">
        <v>0</v>
      </c>
      <c r="O1871" s="13">
        <v>0</v>
      </c>
      <c r="P1871" s="22">
        <v>0</v>
      </c>
      <c r="Q1871" s="22">
        <v>0</v>
      </c>
      <c r="R1871" s="14">
        <v>0</v>
      </c>
      <c r="S1871" s="22">
        <v>118</v>
      </c>
      <c r="T1871" s="22">
        <v>1</v>
      </c>
      <c r="U1871" s="22">
        <v>1309</v>
      </c>
      <c r="V1871" s="22"/>
      <c r="W1871" s="22">
        <v>238</v>
      </c>
      <c r="X1871" s="22">
        <v>158</v>
      </c>
      <c r="Y1871" s="14">
        <v>1309</v>
      </c>
      <c r="Z1871" s="10">
        <v>238</v>
      </c>
      <c r="AA1871" s="22">
        <v>158</v>
      </c>
      <c r="AB1871" s="22">
        <v>443.87</v>
      </c>
      <c r="AC1871" s="22">
        <v>7.8646825426045039E-4</v>
      </c>
      <c r="AD1871" s="42">
        <v>3.8999999999999999E-4</v>
      </c>
      <c r="AE1871" s="22">
        <v>1931</v>
      </c>
      <c r="AF1871" s="22">
        <v>1.3280759860975247E-2</v>
      </c>
      <c r="AG1871" s="22">
        <v>2.5058037473538202E-4</v>
      </c>
      <c r="AH1871" s="22">
        <v>0</v>
      </c>
      <c r="AI1871" s="22">
        <v>0</v>
      </c>
      <c r="AJ1871" s="22">
        <v>0</v>
      </c>
      <c r="AK1871" s="22">
        <v>0</v>
      </c>
      <c r="AL1871" s="45">
        <v>0</v>
      </c>
      <c r="AM1871" s="45">
        <v>0</v>
      </c>
      <c r="AN1871" s="45">
        <v>0</v>
      </c>
      <c r="AO1871" s="45">
        <v>0</v>
      </c>
      <c r="AP1871" s="45">
        <v>0</v>
      </c>
      <c r="AQ1871" s="45">
        <v>0</v>
      </c>
      <c r="AR1871" s="45">
        <v>0</v>
      </c>
      <c r="AS1871" s="45" t="s">
        <v>4445</v>
      </c>
      <c r="AT1871" s="45" t="s">
        <v>4445</v>
      </c>
      <c r="AU1871" s="45">
        <v>1.3280759860975247E-2</v>
      </c>
      <c r="AV1871" s="10">
        <v>64.088127294981632</v>
      </c>
      <c r="AW1871" s="10">
        <v>64.088127294981632</v>
      </c>
      <c r="AX1871" s="17">
        <v>0</v>
      </c>
    </row>
    <row r="1872" spans="1:50" x14ac:dyDescent="0.25">
      <c r="A1872" s="22" t="s">
        <v>1672</v>
      </c>
      <c r="B1872" s="22" t="s">
        <v>3947</v>
      </c>
      <c r="C1872" s="22" t="s">
        <v>1744</v>
      </c>
      <c r="D1872" s="22">
        <v>5765</v>
      </c>
      <c r="E1872" s="22" t="s">
        <v>1988</v>
      </c>
      <c r="F1872" s="43">
        <v>1.8478999999999999E-2</v>
      </c>
      <c r="G1872" s="43">
        <v>132.70463796730999</v>
      </c>
      <c r="H1872" s="43">
        <v>5.7619318181818189</v>
      </c>
      <c r="I1872" s="9">
        <v>0.90473484848484864</v>
      </c>
      <c r="J1872" s="9">
        <v>4.8571969696969699</v>
      </c>
      <c r="K1872" s="11">
        <v>2.3979166666666667</v>
      </c>
      <c r="L1872" s="44">
        <v>1070</v>
      </c>
      <c r="M1872" s="44">
        <v>597</v>
      </c>
      <c r="N1872" s="13">
        <v>271</v>
      </c>
      <c r="O1872" s="22">
        <v>216</v>
      </c>
      <c r="P1872" s="22">
        <v>144</v>
      </c>
      <c r="Q1872" s="22">
        <v>102</v>
      </c>
      <c r="R1872" s="14">
        <v>0</v>
      </c>
      <c r="S1872" s="22">
        <v>300</v>
      </c>
      <c r="T1872" s="22">
        <v>0.58383459882325872</v>
      </c>
      <c r="U1872" s="22">
        <v>1739</v>
      </c>
      <c r="V1872" s="22"/>
      <c r="W1872" s="22">
        <v>478</v>
      </c>
      <c r="X1872" s="22">
        <v>353</v>
      </c>
      <c r="Y1872" s="22">
        <v>1142</v>
      </c>
      <c r="Z1872" s="10">
        <v>334</v>
      </c>
      <c r="AA1872" s="22">
        <v>251</v>
      </c>
      <c r="AB1872" s="22">
        <v>560.36</v>
      </c>
      <c r="AC1872" s="22">
        <v>1.3924908942935404E-4</v>
      </c>
      <c r="AD1872" s="42">
        <v>1E-4</v>
      </c>
      <c r="AE1872" s="22">
        <v>1932</v>
      </c>
      <c r="AF1872" s="22">
        <v>2.0886030099685968E-2</v>
      </c>
      <c r="AG1872" s="22">
        <v>2.48643215472452E-4</v>
      </c>
      <c r="AH1872" s="22">
        <v>0</v>
      </c>
      <c r="AI1872" s="22">
        <v>0</v>
      </c>
      <c r="AJ1872" s="22">
        <v>0</v>
      </c>
      <c r="AK1872" s="22">
        <v>0</v>
      </c>
      <c r="AL1872" s="45">
        <v>0</v>
      </c>
      <c r="AM1872" s="45">
        <v>0</v>
      </c>
      <c r="AN1872" s="45">
        <v>0</v>
      </c>
      <c r="AO1872" s="45">
        <v>0</v>
      </c>
      <c r="AP1872" s="45">
        <v>0</v>
      </c>
      <c r="AQ1872" s="45">
        <v>0</v>
      </c>
      <c r="AR1872" s="45">
        <v>0</v>
      </c>
      <c r="AS1872" s="25" t="s">
        <v>4445</v>
      </c>
      <c r="AT1872" s="25" t="s">
        <v>4445</v>
      </c>
      <c r="AU1872" s="45">
        <v>1.7606519013133034E-2</v>
      </c>
      <c r="AV1872" s="10">
        <v>68.763939795679633</v>
      </c>
      <c r="AW1872" s="10">
        <v>82.95828813726456</v>
      </c>
      <c r="AX1872" s="17">
        <v>0.157019360352365</v>
      </c>
    </row>
    <row r="1873" spans="1:50" x14ac:dyDescent="0.25">
      <c r="A1873" s="22" t="s">
        <v>1672</v>
      </c>
      <c r="B1873" s="22" t="s">
        <v>3947</v>
      </c>
      <c r="C1873" s="22" t="s">
        <v>1819</v>
      </c>
      <c r="D1873" s="22">
        <v>3219</v>
      </c>
      <c r="E1873" s="22" t="s">
        <v>2085</v>
      </c>
      <c r="F1873" s="43">
        <v>8.3260000000000001E-2</v>
      </c>
      <c r="G1873" s="43">
        <v>666.80373378849004</v>
      </c>
      <c r="H1873" s="43">
        <v>26.963825757575759</v>
      </c>
      <c r="I1873" s="9">
        <v>10.954545454545455</v>
      </c>
      <c r="J1873" s="9">
        <v>16.009280303030302</v>
      </c>
      <c r="K1873" s="11">
        <v>26.277840909090912</v>
      </c>
      <c r="L1873" s="41">
        <v>5636</v>
      </c>
      <c r="M1873" s="44">
        <v>9325</v>
      </c>
      <c r="N1873" s="13">
        <v>1598</v>
      </c>
      <c r="O1873" s="13">
        <v>776</v>
      </c>
      <c r="P1873" s="22">
        <v>1417</v>
      </c>
      <c r="Q1873" s="22">
        <v>676</v>
      </c>
      <c r="R1873" s="14">
        <v>0</v>
      </c>
      <c r="S1873" s="22">
        <v>872</v>
      </c>
      <c r="T1873" s="22">
        <v>2.5440931663494148E-2</v>
      </c>
      <c r="U1873" s="22">
        <v>9586</v>
      </c>
      <c r="V1873" s="22"/>
      <c r="W1873" s="22">
        <v>1645</v>
      </c>
      <c r="X1873" s="22">
        <v>807</v>
      </c>
      <c r="Y1873" s="14">
        <v>261</v>
      </c>
      <c r="Z1873" s="10">
        <v>228</v>
      </c>
      <c r="AA1873" s="22">
        <v>131</v>
      </c>
      <c r="AB1873" s="22">
        <v>335.85</v>
      </c>
      <c r="AC1873" s="22">
        <v>1.2486432780895322E-4</v>
      </c>
      <c r="AD1873" s="42">
        <v>6.0000000000000002E-5</v>
      </c>
      <c r="AE1873" s="22">
        <v>1933</v>
      </c>
      <c r="AF1873" s="22">
        <v>2.4816682703583601E-3</v>
      </c>
      <c r="AG1873" s="22">
        <v>2.48166827035836E-4</v>
      </c>
      <c r="AH1873" s="22">
        <v>0</v>
      </c>
      <c r="AI1873" s="22">
        <v>0</v>
      </c>
      <c r="AJ1873" s="22">
        <v>0</v>
      </c>
      <c r="AK1873" s="22">
        <v>0</v>
      </c>
      <c r="AL1873" s="45">
        <v>0</v>
      </c>
      <c r="AM1873" s="45">
        <v>0</v>
      </c>
      <c r="AN1873" s="45">
        <v>0</v>
      </c>
      <c r="AO1873" s="45">
        <v>0</v>
      </c>
      <c r="AP1873" s="45">
        <v>0</v>
      </c>
      <c r="AQ1873" s="45">
        <v>0</v>
      </c>
      <c r="AR1873" s="45">
        <v>0</v>
      </c>
      <c r="AS1873" s="45" t="s">
        <v>4445</v>
      </c>
      <c r="AT1873" s="45" t="s">
        <v>4445</v>
      </c>
      <c r="AU1873" s="45">
        <v>1.4734453232453822E-3</v>
      </c>
      <c r="AV1873" s="10">
        <v>14.241739521347704</v>
      </c>
      <c r="AW1873" s="10">
        <v>61.007663185103496</v>
      </c>
      <c r="AX1873" s="17">
        <v>0.40626821850262346</v>
      </c>
    </row>
    <row r="1874" spans="1:50" x14ac:dyDescent="0.25">
      <c r="A1874" s="22" t="s">
        <v>2195</v>
      </c>
      <c r="B1874" s="22" t="s">
        <v>3956</v>
      </c>
      <c r="C1874" s="22" t="s">
        <v>2453</v>
      </c>
      <c r="D1874" s="22">
        <v>1538</v>
      </c>
      <c r="E1874" s="22" t="s">
        <v>2578</v>
      </c>
      <c r="F1874" s="43">
        <v>1.6705000000000001E-2</v>
      </c>
      <c r="G1874" s="43">
        <v>50.872675629569997</v>
      </c>
      <c r="H1874" s="43">
        <v>2.2157196969696971</v>
      </c>
      <c r="I1874" s="9">
        <v>0</v>
      </c>
      <c r="J1874" s="9">
        <v>2.2157196969696971</v>
      </c>
      <c r="K1874" s="11">
        <v>0</v>
      </c>
      <c r="L1874" s="41">
        <v>147</v>
      </c>
      <c r="M1874" s="44">
        <v>0</v>
      </c>
      <c r="N1874" s="13">
        <v>0</v>
      </c>
      <c r="O1874" s="13">
        <v>0</v>
      </c>
      <c r="P1874" s="22">
        <v>0</v>
      </c>
      <c r="Q1874" s="22">
        <v>0</v>
      </c>
      <c r="R1874" s="14">
        <v>0</v>
      </c>
      <c r="S1874" s="22">
        <v>57</v>
      </c>
      <c r="T1874" s="22">
        <v>1</v>
      </c>
      <c r="U1874" s="22">
        <v>279</v>
      </c>
      <c r="V1874" s="22"/>
      <c r="W1874" s="22">
        <v>52</v>
      </c>
      <c r="X1874" s="22">
        <v>35</v>
      </c>
      <c r="Y1874" s="14">
        <v>279</v>
      </c>
      <c r="Z1874" s="10">
        <v>52</v>
      </c>
      <c r="AA1874" s="22">
        <v>35</v>
      </c>
      <c r="AB1874" s="22">
        <v>96.35</v>
      </c>
      <c r="AC1874" s="22">
        <v>3.2836881082563184E-4</v>
      </c>
      <c r="AD1874" s="42">
        <v>4.0000000000000003E-5</v>
      </c>
      <c r="AE1874" s="22">
        <v>1934</v>
      </c>
      <c r="AF1874" s="22">
        <v>4.1987425905637855E-3</v>
      </c>
      <c r="AG1874" s="22">
        <v>2.4698485826845799E-4</v>
      </c>
      <c r="AH1874" s="22">
        <v>0</v>
      </c>
      <c r="AI1874" s="22">
        <v>0</v>
      </c>
      <c r="AJ1874" s="22">
        <v>0</v>
      </c>
      <c r="AK1874" s="22">
        <v>0</v>
      </c>
      <c r="AL1874" s="45">
        <v>0</v>
      </c>
      <c r="AM1874" s="45">
        <v>0</v>
      </c>
      <c r="AN1874" s="45">
        <v>0</v>
      </c>
      <c r="AO1874" s="45">
        <v>0</v>
      </c>
      <c r="AP1874" s="45">
        <v>0</v>
      </c>
      <c r="AQ1874" s="45">
        <v>0</v>
      </c>
      <c r="AR1874" s="45">
        <v>0</v>
      </c>
      <c r="AS1874" s="45" t="s">
        <v>4445</v>
      </c>
      <c r="AT1874" s="45" t="s">
        <v>4445</v>
      </c>
      <c r="AU1874" s="45">
        <v>4.1987425905637855E-3</v>
      </c>
      <c r="AV1874" s="10">
        <v>23.468672536114198</v>
      </c>
      <c r="AW1874" s="10">
        <v>23.468672536114198</v>
      </c>
      <c r="AX1874" s="17">
        <v>0</v>
      </c>
    </row>
    <row r="1875" spans="1:50" x14ac:dyDescent="0.25">
      <c r="A1875" s="22" t="s">
        <v>2195</v>
      </c>
      <c r="B1875" s="22" t="s">
        <v>3962</v>
      </c>
      <c r="C1875" s="22" t="s">
        <v>2378</v>
      </c>
      <c r="D1875" s="22">
        <v>986</v>
      </c>
      <c r="E1875" s="22" t="s">
        <v>2390</v>
      </c>
      <c r="F1875" s="43">
        <v>0.116965</v>
      </c>
      <c r="G1875" s="43">
        <v>459.64483065549001</v>
      </c>
      <c r="H1875" s="43">
        <v>19.118181818181821</v>
      </c>
      <c r="I1875" s="9">
        <v>0</v>
      </c>
      <c r="J1875" s="9">
        <v>19.118181818181821</v>
      </c>
      <c r="K1875" s="11">
        <v>0</v>
      </c>
      <c r="L1875" s="41">
        <v>12198</v>
      </c>
      <c r="M1875" s="44">
        <v>0</v>
      </c>
      <c r="N1875" s="13">
        <v>0</v>
      </c>
      <c r="O1875" s="13">
        <v>0</v>
      </c>
      <c r="P1875" s="22">
        <v>0</v>
      </c>
      <c r="Q1875" s="22">
        <v>0</v>
      </c>
      <c r="R1875" s="14">
        <v>0</v>
      </c>
      <c r="S1875" s="22">
        <v>430</v>
      </c>
      <c r="T1875" s="22">
        <v>1</v>
      </c>
      <c r="U1875" s="22">
        <v>22163</v>
      </c>
      <c r="V1875" s="22"/>
      <c r="W1875" s="22">
        <v>3999</v>
      </c>
      <c r="X1875" s="22">
        <v>2635</v>
      </c>
      <c r="Y1875" s="14">
        <v>22163</v>
      </c>
      <c r="Z1875" s="10">
        <v>3999</v>
      </c>
      <c r="AA1875" s="22">
        <v>2635</v>
      </c>
      <c r="AB1875" s="22">
        <v>7473.3</v>
      </c>
      <c r="AC1875" s="22">
        <v>2.5446821589007892E-4</v>
      </c>
      <c r="AD1875" s="42">
        <v>2.1199999999999999E-3</v>
      </c>
      <c r="AE1875" s="22">
        <v>1935</v>
      </c>
      <c r="AF1875" s="22">
        <v>8.5342099960339576E-2</v>
      </c>
      <c r="AG1875" s="22">
        <v>2.4665346809346698E-4</v>
      </c>
      <c r="AH1875" s="22">
        <v>0</v>
      </c>
      <c r="AI1875" s="22">
        <v>0</v>
      </c>
      <c r="AJ1875" s="22">
        <v>0</v>
      </c>
      <c r="AK1875" s="22">
        <v>0</v>
      </c>
      <c r="AL1875" s="45">
        <v>0</v>
      </c>
      <c r="AM1875" s="45">
        <v>0</v>
      </c>
      <c r="AN1875" s="45">
        <v>0</v>
      </c>
      <c r="AO1875" s="45">
        <v>0</v>
      </c>
      <c r="AP1875" s="45">
        <v>0</v>
      </c>
      <c r="AQ1875" s="45">
        <v>0</v>
      </c>
      <c r="AR1875" s="45">
        <v>0</v>
      </c>
      <c r="AS1875" s="45" t="s">
        <v>4445</v>
      </c>
      <c r="AT1875" s="45" t="s">
        <v>4445</v>
      </c>
      <c r="AU1875" s="45">
        <v>8.5342099960339576E-2</v>
      </c>
      <c r="AV1875" s="10">
        <v>209.17261055634805</v>
      </c>
      <c r="AW1875" s="10">
        <v>209.17261055634805</v>
      </c>
      <c r="AX1875" s="17">
        <v>0</v>
      </c>
    </row>
    <row r="1876" spans="1:50" x14ac:dyDescent="0.25">
      <c r="A1876" s="22" t="s">
        <v>8</v>
      </c>
      <c r="B1876" s="22" t="s">
        <v>3946</v>
      </c>
      <c r="C1876" s="22" t="s">
        <v>102</v>
      </c>
      <c r="D1876" s="22">
        <v>1290</v>
      </c>
      <c r="E1876" s="22" t="s">
        <v>208</v>
      </c>
      <c r="F1876" s="43">
        <v>1.3100000000000001E-4</v>
      </c>
      <c r="G1876" s="43">
        <v>44.603621761900001</v>
      </c>
      <c r="H1876" s="43">
        <v>2.7945075757575761</v>
      </c>
      <c r="I1876" s="9">
        <v>0</v>
      </c>
      <c r="J1876" s="9">
        <v>2.7945075757575761</v>
      </c>
      <c r="K1876" s="11">
        <v>0</v>
      </c>
      <c r="L1876" s="41">
        <v>781</v>
      </c>
      <c r="M1876" s="44">
        <v>0</v>
      </c>
      <c r="N1876" s="13">
        <v>0</v>
      </c>
      <c r="O1876" s="13">
        <v>0</v>
      </c>
      <c r="P1876" s="22">
        <v>0</v>
      </c>
      <c r="Q1876" s="22">
        <v>0</v>
      </c>
      <c r="R1876" s="14">
        <v>0</v>
      </c>
      <c r="S1876" s="22">
        <v>82</v>
      </c>
      <c r="T1876" s="22">
        <v>1</v>
      </c>
      <c r="U1876" s="22">
        <v>1431</v>
      </c>
      <c r="V1876" s="22"/>
      <c r="W1876" s="22">
        <v>260</v>
      </c>
      <c r="X1876" s="22">
        <v>172</v>
      </c>
      <c r="Y1876" s="14">
        <v>1431</v>
      </c>
      <c r="Z1876" s="10">
        <v>260</v>
      </c>
      <c r="AA1876" s="22">
        <v>172</v>
      </c>
      <c r="AB1876" s="22">
        <v>484.99</v>
      </c>
      <c r="AC1876" s="22">
        <v>2.9369812321361535E-6</v>
      </c>
      <c r="AD1876" s="42">
        <v>0</v>
      </c>
      <c r="AE1876" s="22">
        <v>1936</v>
      </c>
      <c r="AF1876" s="22">
        <v>1.201761338131088E-2</v>
      </c>
      <c r="AG1876" s="22">
        <v>2.4525741594512001E-4</v>
      </c>
      <c r="AH1876" s="22">
        <v>0</v>
      </c>
      <c r="AI1876" s="22">
        <v>0</v>
      </c>
      <c r="AJ1876" s="22">
        <v>0</v>
      </c>
      <c r="AK1876" s="22">
        <v>0</v>
      </c>
      <c r="AL1876" s="45">
        <v>0</v>
      </c>
      <c r="AM1876" s="45">
        <v>0</v>
      </c>
      <c r="AN1876" s="45">
        <v>0</v>
      </c>
      <c r="AO1876" s="45">
        <v>0</v>
      </c>
      <c r="AP1876" s="45">
        <v>0</v>
      </c>
      <c r="AQ1876" s="45">
        <v>0</v>
      </c>
      <c r="AR1876" s="45">
        <v>0</v>
      </c>
      <c r="AS1876" s="45" t="s">
        <v>4445</v>
      </c>
      <c r="AT1876" s="45" t="s">
        <v>4445</v>
      </c>
      <c r="AU1876" s="45">
        <v>1.201761338131088E-2</v>
      </c>
      <c r="AV1876" s="10">
        <v>93.039647577092495</v>
      </c>
      <c r="AW1876" s="10">
        <v>93.039647577092495</v>
      </c>
      <c r="AX1876" s="17">
        <v>0</v>
      </c>
    </row>
    <row r="1877" spans="1:50" x14ac:dyDescent="0.25">
      <c r="A1877" s="22" t="s">
        <v>964</v>
      </c>
      <c r="B1877" s="22" t="s">
        <v>3948</v>
      </c>
      <c r="C1877" s="22" t="s">
        <v>844</v>
      </c>
      <c r="D1877" s="22">
        <v>6067</v>
      </c>
      <c r="E1877" s="22" t="s">
        <v>1163</v>
      </c>
      <c r="F1877" s="43">
        <v>1.2690999999999999E-2</v>
      </c>
      <c r="G1877" s="43">
        <v>55.52633035078</v>
      </c>
      <c r="H1877" s="43">
        <v>3.4816287878787882</v>
      </c>
      <c r="I1877" s="9">
        <v>0</v>
      </c>
      <c r="J1877" s="9">
        <v>3.4816287878787882</v>
      </c>
      <c r="K1877" s="11">
        <v>0</v>
      </c>
      <c r="L1877" s="44">
        <v>919</v>
      </c>
      <c r="M1877" s="44">
        <v>0</v>
      </c>
      <c r="N1877" s="13">
        <v>0</v>
      </c>
      <c r="O1877" s="22">
        <v>0</v>
      </c>
      <c r="P1877" s="22">
        <v>0</v>
      </c>
      <c r="Q1877" s="22">
        <v>0</v>
      </c>
      <c r="R1877" s="14">
        <v>0</v>
      </c>
      <c r="S1877" s="22">
        <v>76</v>
      </c>
      <c r="T1877" s="22">
        <v>1</v>
      </c>
      <c r="U1877" s="22">
        <v>1681</v>
      </c>
      <c r="V1877" s="22"/>
      <c r="W1877" s="22">
        <v>305</v>
      </c>
      <c r="X1877" s="22">
        <v>202</v>
      </c>
      <c r="Y1877" s="22">
        <v>1681</v>
      </c>
      <c r="Z1877" s="10">
        <v>305</v>
      </c>
      <c r="AA1877" s="22">
        <v>202</v>
      </c>
      <c r="AB1877" s="22">
        <v>569.14</v>
      </c>
      <c r="AC1877" s="22">
        <v>2.2855823390140033E-4</v>
      </c>
      <c r="AD1877" s="42">
        <v>1.3999999999999999E-4</v>
      </c>
      <c r="AE1877" s="22">
        <v>1937</v>
      </c>
      <c r="AF1877" s="22">
        <v>9.408344822828563E-3</v>
      </c>
      <c r="AG1877" s="22">
        <v>2.4123961084175803E-4</v>
      </c>
      <c r="AH1877" s="22">
        <v>0</v>
      </c>
      <c r="AI1877" s="22">
        <v>0</v>
      </c>
      <c r="AJ1877" s="22">
        <v>0</v>
      </c>
      <c r="AK1877" s="22">
        <v>0</v>
      </c>
      <c r="AL1877" s="45">
        <v>0</v>
      </c>
      <c r="AM1877" s="45">
        <v>0</v>
      </c>
      <c r="AN1877" s="45">
        <v>0</v>
      </c>
      <c r="AO1877" s="45">
        <v>0</v>
      </c>
      <c r="AP1877" s="45">
        <v>0</v>
      </c>
      <c r="AQ1877" s="45">
        <v>0</v>
      </c>
      <c r="AR1877" s="45">
        <v>0</v>
      </c>
      <c r="AS1877" s="25" t="s">
        <v>4445</v>
      </c>
      <c r="AT1877" s="25" t="s">
        <v>4445</v>
      </c>
      <c r="AU1877" s="45">
        <v>9.408344822828563E-3</v>
      </c>
      <c r="AV1877" s="10">
        <v>87.602676385791213</v>
      </c>
      <c r="AW1877" s="10">
        <v>87.602676385791213</v>
      </c>
      <c r="AX1877" s="17">
        <v>0</v>
      </c>
    </row>
    <row r="1878" spans="1:50" x14ac:dyDescent="0.25">
      <c r="A1878" s="22" t="s">
        <v>2195</v>
      </c>
      <c r="B1878" s="22" t="s">
        <v>3956</v>
      </c>
      <c r="C1878" s="22" t="s">
        <v>2670</v>
      </c>
      <c r="D1878" s="22">
        <v>4653</v>
      </c>
      <c r="E1878" s="22" t="s">
        <v>2671</v>
      </c>
      <c r="F1878" s="43">
        <v>0.337945</v>
      </c>
      <c r="G1878" s="43">
        <v>735.49123227294001</v>
      </c>
      <c r="H1878" s="43">
        <v>30.584280303030305</v>
      </c>
      <c r="I1878" s="9">
        <v>29.910984848484848</v>
      </c>
      <c r="J1878" s="9">
        <v>0.6731060606060606</v>
      </c>
      <c r="K1878" s="11">
        <v>30.584280303030305</v>
      </c>
      <c r="L1878" s="41">
        <v>316</v>
      </c>
      <c r="M1878" s="44">
        <v>851</v>
      </c>
      <c r="N1878" s="13">
        <v>139</v>
      </c>
      <c r="O1878" s="13">
        <v>17</v>
      </c>
      <c r="P1878" s="22">
        <v>139</v>
      </c>
      <c r="Q1878" s="22">
        <v>17</v>
      </c>
      <c r="R1878" s="14">
        <v>0</v>
      </c>
      <c r="S1878" s="22">
        <v>649</v>
      </c>
      <c r="T1878" s="22">
        <v>0</v>
      </c>
      <c r="U1878" s="22">
        <v>851</v>
      </c>
      <c r="V1878" s="22"/>
      <c r="W1878" s="22">
        <v>139</v>
      </c>
      <c r="X1878" s="22">
        <v>17</v>
      </c>
      <c r="Y1878" s="14">
        <v>0</v>
      </c>
      <c r="Z1878" s="10">
        <v>0</v>
      </c>
      <c r="AA1878" s="22">
        <v>0</v>
      </c>
      <c r="AB1878" s="22">
        <v>0</v>
      </c>
      <c r="AC1878" s="22">
        <v>4.5948202394694077E-4</v>
      </c>
      <c r="AD1878" s="42">
        <v>0</v>
      </c>
      <c r="AE1878" s="22">
        <v>1938</v>
      </c>
      <c r="AF1878" s="22">
        <v>2.1920784956086927E-2</v>
      </c>
      <c r="AG1878" s="22">
        <v>2.4088774677018601E-4</v>
      </c>
      <c r="AH1878" s="22">
        <v>1</v>
      </c>
      <c r="AI1878" s="22">
        <v>0</v>
      </c>
      <c r="AJ1878" s="22">
        <v>0</v>
      </c>
      <c r="AK1878" s="22">
        <v>0</v>
      </c>
      <c r="AL1878" s="45">
        <v>0</v>
      </c>
      <c r="AM1878" s="45">
        <v>0</v>
      </c>
      <c r="AN1878" s="45">
        <v>0</v>
      </c>
      <c r="AO1878" s="45">
        <v>0</v>
      </c>
      <c r="AP1878" s="45">
        <v>0</v>
      </c>
      <c r="AQ1878" s="45">
        <v>0</v>
      </c>
      <c r="AR1878" s="45">
        <v>0</v>
      </c>
      <c r="AS1878" s="45" t="s">
        <v>4445</v>
      </c>
      <c r="AT1878" s="45" t="s">
        <v>4445</v>
      </c>
      <c r="AU1878" s="45">
        <v>4.824378099138182E-4</v>
      </c>
      <c r="AV1878" s="10">
        <v>0</v>
      </c>
      <c r="AW1878" s="10">
        <v>4.544818404186147</v>
      </c>
      <c r="AX1878" s="17">
        <v>0.97798557141530162</v>
      </c>
    </row>
    <row r="1879" spans="1:50" x14ac:dyDescent="0.25">
      <c r="A1879" s="22" t="s">
        <v>1672</v>
      </c>
      <c r="B1879" s="22" t="s">
        <v>3957</v>
      </c>
      <c r="C1879" s="22" t="s">
        <v>1773</v>
      </c>
      <c r="D1879" s="22">
        <v>3903</v>
      </c>
      <c r="E1879" s="22" t="s">
        <v>2081</v>
      </c>
      <c r="F1879" s="43">
        <v>0.123822</v>
      </c>
      <c r="G1879" s="43">
        <v>368.02381341547999</v>
      </c>
      <c r="H1879" s="43">
        <v>14.903787878787879</v>
      </c>
      <c r="I1879" s="9">
        <v>0</v>
      </c>
      <c r="J1879" s="9">
        <v>14.903787878787879</v>
      </c>
      <c r="K1879" s="11">
        <v>0</v>
      </c>
      <c r="L1879" s="41">
        <v>2121</v>
      </c>
      <c r="M1879" s="44">
        <v>0</v>
      </c>
      <c r="N1879" s="13">
        <v>0</v>
      </c>
      <c r="O1879" s="13">
        <v>0</v>
      </c>
      <c r="P1879" s="22">
        <v>0</v>
      </c>
      <c r="Q1879" s="22">
        <v>0</v>
      </c>
      <c r="R1879" s="14">
        <v>0</v>
      </c>
      <c r="S1879" s="22">
        <v>430</v>
      </c>
      <c r="T1879" s="22">
        <v>1</v>
      </c>
      <c r="U1879" s="22">
        <v>3864</v>
      </c>
      <c r="V1879" s="22"/>
      <c r="W1879" s="22">
        <v>699</v>
      </c>
      <c r="X1879" s="22">
        <v>461</v>
      </c>
      <c r="Y1879" s="14">
        <v>3864</v>
      </c>
      <c r="Z1879" s="10">
        <v>699</v>
      </c>
      <c r="AA1879" s="22">
        <v>461</v>
      </c>
      <c r="AB1879" s="22">
        <v>1305.3900000000001</v>
      </c>
      <c r="AC1879" s="22">
        <v>3.3645105421537306E-4</v>
      </c>
      <c r="AD1879" s="42">
        <v>4.8999999999999998E-4</v>
      </c>
      <c r="AE1879" s="22">
        <v>1939</v>
      </c>
      <c r="AF1879" s="22">
        <v>4.6637307542114058E-2</v>
      </c>
      <c r="AG1879" s="22">
        <v>2.4039849248512401E-4</v>
      </c>
      <c r="AH1879" s="22">
        <v>0</v>
      </c>
      <c r="AI1879" s="22">
        <v>0</v>
      </c>
      <c r="AJ1879" s="22">
        <v>0</v>
      </c>
      <c r="AK1879" s="22">
        <v>0</v>
      </c>
      <c r="AL1879" s="45">
        <v>0</v>
      </c>
      <c r="AM1879" s="45">
        <v>0</v>
      </c>
      <c r="AN1879" s="45">
        <v>0</v>
      </c>
      <c r="AO1879" s="45">
        <v>0</v>
      </c>
      <c r="AP1879" s="45">
        <v>0</v>
      </c>
      <c r="AQ1879" s="45">
        <v>0</v>
      </c>
      <c r="AR1879" s="45">
        <v>0</v>
      </c>
      <c r="AS1879" s="45" t="s">
        <v>4445</v>
      </c>
      <c r="AT1879" s="45" t="s">
        <v>4445</v>
      </c>
      <c r="AU1879" s="45">
        <v>4.6637307542114058E-2</v>
      </c>
      <c r="AV1879" s="10">
        <v>46.900828546739184</v>
      </c>
      <c r="AW1879" s="10">
        <v>46.900828546739184</v>
      </c>
      <c r="AX1879" s="17">
        <v>0</v>
      </c>
    </row>
    <row r="1880" spans="1:50" x14ac:dyDescent="0.25">
      <c r="A1880" s="22" t="s">
        <v>1672</v>
      </c>
      <c r="B1880" s="22" t="s">
        <v>3947</v>
      </c>
      <c r="C1880" s="22" t="s">
        <v>1727</v>
      </c>
      <c r="D1880" s="22">
        <v>894</v>
      </c>
      <c r="E1880" s="22" t="s">
        <v>2024</v>
      </c>
      <c r="F1880" s="43">
        <v>3.9285E-2</v>
      </c>
      <c r="G1880" s="43">
        <v>81.346377147530006</v>
      </c>
      <c r="H1880" s="43">
        <v>3.2274621212121213</v>
      </c>
      <c r="I1880" s="9">
        <v>0.2632575757575758</v>
      </c>
      <c r="J1880" s="9">
        <v>2.9642045454545456</v>
      </c>
      <c r="K1880" s="11">
        <v>0.2632575757575758</v>
      </c>
      <c r="L1880" s="41">
        <v>273</v>
      </c>
      <c r="M1880" s="44">
        <v>53</v>
      </c>
      <c r="N1880" s="13">
        <v>2</v>
      </c>
      <c r="O1880" s="13">
        <v>2</v>
      </c>
      <c r="P1880" s="22">
        <v>2</v>
      </c>
      <c r="Q1880" s="22">
        <v>2</v>
      </c>
      <c r="R1880" s="14">
        <v>0</v>
      </c>
      <c r="S1880" s="22">
        <v>74</v>
      </c>
      <c r="T1880" s="22">
        <v>0.91843201690041665</v>
      </c>
      <c r="U1880" s="22">
        <v>520</v>
      </c>
      <c r="V1880" s="22"/>
      <c r="W1880" s="22">
        <v>88</v>
      </c>
      <c r="X1880" s="22">
        <v>59</v>
      </c>
      <c r="Y1880" s="14">
        <v>467</v>
      </c>
      <c r="Z1880" s="10">
        <v>86</v>
      </c>
      <c r="AA1880" s="22">
        <v>57</v>
      </c>
      <c r="AB1880" s="22">
        <v>159.85</v>
      </c>
      <c r="AC1880" s="22">
        <v>4.8293484451990553E-4</v>
      </c>
      <c r="AD1880" s="42">
        <v>9.0000000000000006E-5</v>
      </c>
      <c r="AE1880" s="22">
        <v>1940</v>
      </c>
      <c r="AF1880" s="22">
        <v>1.4964633518865155E-2</v>
      </c>
      <c r="AG1880" s="22">
        <v>2.3753386537881199E-4</v>
      </c>
      <c r="AH1880" s="22">
        <v>0</v>
      </c>
      <c r="AI1880" s="22">
        <v>0</v>
      </c>
      <c r="AJ1880" s="22">
        <v>0</v>
      </c>
      <c r="AK1880" s="22">
        <v>0</v>
      </c>
      <c r="AL1880" s="45">
        <v>0</v>
      </c>
      <c r="AM1880" s="45">
        <v>0</v>
      </c>
      <c r="AN1880" s="45">
        <v>0</v>
      </c>
      <c r="AO1880" s="45">
        <v>0</v>
      </c>
      <c r="AP1880" s="45">
        <v>0</v>
      </c>
      <c r="AQ1880" s="45">
        <v>0</v>
      </c>
      <c r="AR1880" s="45">
        <v>0</v>
      </c>
      <c r="AS1880" s="45" t="s">
        <v>4445</v>
      </c>
      <c r="AT1880" s="45" t="s">
        <v>4445</v>
      </c>
      <c r="AU1880" s="45">
        <v>1.3743998544906905E-2</v>
      </c>
      <c r="AV1880" s="10">
        <v>29.012842629863904</v>
      </c>
      <c r="AW1880" s="10">
        <v>27.266005516108208</v>
      </c>
      <c r="AX1880" s="17">
        <v>8.1567983099583366E-2</v>
      </c>
    </row>
    <row r="1881" spans="1:50" x14ac:dyDescent="0.25">
      <c r="A1881" s="22" t="s">
        <v>2906</v>
      </c>
      <c r="B1881" s="22" t="s">
        <v>3950</v>
      </c>
      <c r="C1881" s="22" t="s">
        <v>3412</v>
      </c>
      <c r="D1881" s="22">
        <v>420</v>
      </c>
      <c r="E1881" s="22" t="s">
        <v>3413</v>
      </c>
      <c r="F1881" s="43">
        <v>6.4400000000000004E-3</v>
      </c>
      <c r="G1881" s="43">
        <v>35.554445557619999</v>
      </c>
      <c r="H1881" s="43">
        <v>1.1382575757575759</v>
      </c>
      <c r="I1881" s="9">
        <v>0</v>
      </c>
      <c r="J1881" s="9">
        <v>1.1382575757575759</v>
      </c>
      <c r="K1881" s="11">
        <v>0</v>
      </c>
      <c r="L1881" s="41">
        <v>181</v>
      </c>
      <c r="M1881" s="44">
        <v>0</v>
      </c>
      <c r="N1881" s="13">
        <v>0</v>
      </c>
      <c r="O1881" s="13">
        <v>0</v>
      </c>
      <c r="P1881" s="22">
        <v>0</v>
      </c>
      <c r="Q1881" s="22">
        <v>0</v>
      </c>
      <c r="R1881" s="14">
        <v>0</v>
      </c>
      <c r="S1881" s="22">
        <v>41</v>
      </c>
      <c r="T1881" s="22">
        <v>1</v>
      </c>
      <c r="U1881" s="22">
        <v>341</v>
      </c>
      <c r="V1881" s="22"/>
      <c r="W1881" s="22">
        <v>63</v>
      </c>
      <c r="X1881" s="22">
        <v>43</v>
      </c>
      <c r="Y1881" s="14">
        <v>341</v>
      </c>
      <c r="Z1881" s="10">
        <v>63</v>
      </c>
      <c r="AA1881" s="22">
        <v>43</v>
      </c>
      <c r="AB1881" s="22">
        <v>117</v>
      </c>
      <c r="AC1881" s="22">
        <v>1.8113065466210835E-4</v>
      </c>
      <c r="AD1881" s="42">
        <v>2.0000000000000002E-5</v>
      </c>
      <c r="AE1881" s="22">
        <v>1941</v>
      </c>
      <c r="AF1881" s="22">
        <v>2.6049648240442421E-3</v>
      </c>
      <c r="AG1881" s="22">
        <v>2.3681498400402202E-4</v>
      </c>
      <c r="AH1881" s="22">
        <v>0</v>
      </c>
      <c r="AI1881" s="22">
        <v>0</v>
      </c>
      <c r="AJ1881" s="22">
        <v>0</v>
      </c>
      <c r="AK1881" s="22">
        <v>0</v>
      </c>
      <c r="AL1881" s="45">
        <v>0</v>
      </c>
      <c r="AM1881" s="45">
        <v>0</v>
      </c>
      <c r="AN1881" s="45">
        <v>0</v>
      </c>
      <c r="AO1881" s="45">
        <v>0</v>
      </c>
      <c r="AP1881" s="45">
        <v>0</v>
      </c>
      <c r="AQ1881" s="45">
        <v>0</v>
      </c>
      <c r="AR1881" s="45">
        <v>0</v>
      </c>
      <c r="AS1881" s="45" t="s">
        <v>4445</v>
      </c>
      <c r="AT1881" s="45" t="s">
        <v>4445</v>
      </c>
      <c r="AU1881" s="45">
        <v>2.6049648240442421E-3</v>
      </c>
      <c r="AV1881" s="10">
        <v>55.347753743760393</v>
      </c>
      <c r="AW1881" s="10">
        <v>55.347753743760393</v>
      </c>
      <c r="AX1881" s="17">
        <v>0</v>
      </c>
    </row>
    <row r="1882" spans="1:50" x14ac:dyDescent="0.25">
      <c r="A1882" s="22" t="s">
        <v>964</v>
      </c>
      <c r="B1882" s="22" t="s">
        <v>3948</v>
      </c>
      <c r="C1882" s="22" t="s">
        <v>1366</v>
      </c>
      <c r="D1882" s="22">
        <v>2968</v>
      </c>
      <c r="E1882" s="22" t="s">
        <v>1452</v>
      </c>
      <c r="F1882" s="43">
        <v>0.18226100000000001</v>
      </c>
      <c r="G1882" s="43">
        <v>733.39294871791003</v>
      </c>
      <c r="H1882" s="43">
        <v>26.185037878787877</v>
      </c>
      <c r="I1882" s="9">
        <v>0</v>
      </c>
      <c r="J1882" s="9">
        <v>26.185037878787877</v>
      </c>
      <c r="K1882" s="11">
        <v>0</v>
      </c>
      <c r="L1882" s="41">
        <v>11532</v>
      </c>
      <c r="M1882" s="44">
        <v>0</v>
      </c>
      <c r="N1882" s="13">
        <v>0</v>
      </c>
      <c r="O1882" s="13">
        <v>0</v>
      </c>
      <c r="P1882" s="22">
        <v>0</v>
      </c>
      <c r="Q1882" s="22">
        <v>0</v>
      </c>
      <c r="R1882" s="14">
        <v>0</v>
      </c>
      <c r="S1882" s="22">
        <v>414</v>
      </c>
      <c r="T1882" s="22">
        <v>1</v>
      </c>
      <c r="U1882" s="22">
        <v>20954</v>
      </c>
      <c r="V1882" s="22"/>
      <c r="W1882" s="22">
        <v>3781</v>
      </c>
      <c r="X1882" s="22">
        <v>2492</v>
      </c>
      <c r="Y1882" s="14">
        <v>20954</v>
      </c>
      <c r="Z1882" s="10">
        <v>3781</v>
      </c>
      <c r="AA1882" s="22">
        <v>2492</v>
      </c>
      <c r="AB1882" s="22">
        <v>7065.83</v>
      </c>
      <c r="AC1882" s="22">
        <v>2.4851752436210606E-4</v>
      </c>
      <c r="AD1882" s="42">
        <v>1.9499999999999999E-3</v>
      </c>
      <c r="AE1882" s="22">
        <v>1943</v>
      </c>
      <c r="AF1882" s="22">
        <v>8.6273174071245559E-2</v>
      </c>
      <c r="AG1882" s="22">
        <v>2.3443797301968901E-4</v>
      </c>
      <c r="AH1882" s="22">
        <v>0</v>
      </c>
      <c r="AI1882" s="22">
        <v>0</v>
      </c>
      <c r="AJ1882" s="22">
        <v>0</v>
      </c>
      <c r="AK1882" s="22">
        <v>0</v>
      </c>
      <c r="AL1882" s="45">
        <v>0</v>
      </c>
      <c r="AM1882" s="45">
        <v>0</v>
      </c>
      <c r="AN1882" s="45">
        <v>0</v>
      </c>
      <c r="AO1882" s="45">
        <v>0</v>
      </c>
      <c r="AP1882" s="45">
        <v>0</v>
      </c>
      <c r="AQ1882" s="45">
        <v>0</v>
      </c>
      <c r="AR1882" s="45">
        <v>0</v>
      </c>
      <c r="AS1882" s="45" t="s">
        <v>4445</v>
      </c>
      <c r="AT1882" s="45" t="s">
        <v>4445</v>
      </c>
      <c r="AU1882" s="45">
        <v>8.6273174071245559E-2</v>
      </c>
      <c r="AV1882" s="10">
        <v>144.3954374823698</v>
      </c>
      <c r="AW1882" s="10">
        <v>144.3954374823698</v>
      </c>
      <c r="AX1882" s="17">
        <v>0</v>
      </c>
    </row>
    <row r="1883" spans="1:50" x14ac:dyDescent="0.25">
      <c r="A1883" s="22" t="s">
        <v>1672</v>
      </c>
      <c r="B1883" s="22" t="s">
        <v>3947</v>
      </c>
      <c r="C1883" s="22" t="s">
        <v>3969</v>
      </c>
      <c r="D1883" s="22">
        <v>4093</v>
      </c>
      <c r="E1883" s="22" t="s">
        <v>3979</v>
      </c>
      <c r="F1883" s="43">
        <v>1.7683000000000001E-2</v>
      </c>
      <c r="G1883" s="43">
        <v>90.057875772469998</v>
      </c>
      <c r="H1883" s="43">
        <v>4.5268939393939398</v>
      </c>
      <c r="I1883" s="9">
        <v>0</v>
      </c>
      <c r="J1883" s="9">
        <v>4.5268939393939398</v>
      </c>
      <c r="K1883" s="11">
        <v>0</v>
      </c>
      <c r="L1883" s="41">
        <v>2652</v>
      </c>
      <c r="M1883" s="44">
        <v>0</v>
      </c>
      <c r="N1883" s="13">
        <v>0</v>
      </c>
      <c r="O1883" s="13">
        <v>0</v>
      </c>
      <c r="P1883" s="22">
        <v>0</v>
      </c>
      <c r="Q1883" s="22">
        <v>0</v>
      </c>
      <c r="R1883" s="14">
        <v>0</v>
      </c>
      <c r="S1883" s="22">
        <v>102</v>
      </c>
      <c r="T1883" s="22">
        <v>1</v>
      </c>
      <c r="U1883" s="22">
        <v>4828</v>
      </c>
      <c r="V1883" s="22"/>
      <c r="W1883" s="22">
        <v>873</v>
      </c>
      <c r="X1883" s="22">
        <v>576</v>
      </c>
      <c r="Y1883" s="14">
        <v>4828</v>
      </c>
      <c r="Z1883" s="10">
        <v>873</v>
      </c>
      <c r="AA1883" s="22">
        <v>576</v>
      </c>
      <c r="AB1883" s="22">
        <v>1630.53</v>
      </c>
      <c r="AC1883" s="22">
        <v>1.9635151116239807E-4</v>
      </c>
      <c r="AD1883" s="42">
        <v>3.6000000000000002E-4</v>
      </c>
      <c r="AE1883" s="22">
        <v>1944</v>
      </c>
      <c r="AF1883" s="22">
        <v>1.464771459241106E-2</v>
      </c>
      <c r="AG1883" s="22">
        <v>2.3250340622874699E-4</v>
      </c>
      <c r="AH1883" s="22">
        <v>0</v>
      </c>
      <c r="AI1883" s="22">
        <v>0</v>
      </c>
      <c r="AJ1883" s="22">
        <v>0</v>
      </c>
      <c r="AK1883" s="22">
        <v>0</v>
      </c>
      <c r="AL1883" s="45">
        <v>0</v>
      </c>
      <c r="AM1883" s="45">
        <v>0</v>
      </c>
      <c r="AN1883" s="45">
        <v>0</v>
      </c>
      <c r="AO1883" s="45">
        <v>0</v>
      </c>
      <c r="AP1883" s="45">
        <v>0</v>
      </c>
      <c r="AQ1883" s="45">
        <v>0</v>
      </c>
      <c r="AR1883" s="45">
        <v>0</v>
      </c>
      <c r="AS1883" s="45" t="s">
        <v>4445</v>
      </c>
      <c r="AT1883" s="45" t="s">
        <v>4445</v>
      </c>
      <c r="AU1883" s="45">
        <v>1.4647714592411062E-2</v>
      </c>
      <c r="AV1883" s="10">
        <v>192.84746046355951</v>
      </c>
      <c r="AW1883" s="10">
        <v>192.84746046355951</v>
      </c>
      <c r="AX1883" s="17">
        <v>0</v>
      </c>
    </row>
    <row r="1884" spans="1:50" x14ac:dyDescent="0.25">
      <c r="A1884" s="22" t="s">
        <v>964</v>
      </c>
      <c r="B1884" s="22" t="s">
        <v>3948</v>
      </c>
      <c r="C1884" s="22" t="s">
        <v>1361</v>
      </c>
      <c r="D1884" s="22">
        <v>8028</v>
      </c>
      <c r="E1884" s="22" t="s">
        <v>1362</v>
      </c>
      <c r="F1884" s="43">
        <v>3.0377000000000001E-2</v>
      </c>
      <c r="G1884" s="43">
        <v>75.033115849430004</v>
      </c>
      <c r="H1884" s="43">
        <v>3.5231060606060609</v>
      </c>
      <c r="I1884" s="9">
        <v>0.11553030303030302</v>
      </c>
      <c r="J1884" s="9">
        <v>3.4077651515151519</v>
      </c>
      <c r="K1884" s="11">
        <v>3.4335227272727273</v>
      </c>
      <c r="L1884" s="41">
        <v>1976</v>
      </c>
      <c r="M1884" s="44">
        <v>3540</v>
      </c>
      <c r="N1884" s="13">
        <v>850</v>
      </c>
      <c r="O1884" s="13">
        <v>410</v>
      </c>
      <c r="P1884" s="22">
        <v>4</v>
      </c>
      <c r="Q1884" s="22">
        <v>2</v>
      </c>
      <c r="R1884" s="14">
        <v>0</v>
      </c>
      <c r="S1884" s="22">
        <v>79</v>
      </c>
      <c r="T1884" s="22">
        <v>2.5427373400709663E-2</v>
      </c>
      <c r="U1884" s="22">
        <v>3632</v>
      </c>
      <c r="V1884" s="22"/>
      <c r="W1884" s="22">
        <v>867</v>
      </c>
      <c r="X1884" s="22">
        <v>421</v>
      </c>
      <c r="Y1884" s="14">
        <v>92</v>
      </c>
      <c r="Z1884" s="10">
        <v>863</v>
      </c>
      <c r="AA1884" s="22">
        <v>419</v>
      </c>
      <c r="AB1884" s="22">
        <v>1190.5899999999999</v>
      </c>
      <c r="AC1884" s="22">
        <v>4.0484790823505114E-4</v>
      </c>
      <c r="AD1884" s="42">
        <v>7.2999999999999996E-4</v>
      </c>
      <c r="AE1884" s="22">
        <v>1945</v>
      </c>
      <c r="AF1884" s="22">
        <v>1.4415105083367364E-2</v>
      </c>
      <c r="AG1884" s="22">
        <v>2.3250169489302201E-4</v>
      </c>
      <c r="AH1884" s="22">
        <v>0</v>
      </c>
      <c r="AI1884" s="22">
        <v>0</v>
      </c>
      <c r="AJ1884" s="22">
        <v>0</v>
      </c>
      <c r="AK1884" s="22">
        <v>0</v>
      </c>
      <c r="AL1884" s="45">
        <v>0</v>
      </c>
      <c r="AM1884" s="45">
        <v>0</v>
      </c>
      <c r="AN1884" s="45">
        <v>0</v>
      </c>
      <c r="AO1884" s="45">
        <v>0</v>
      </c>
      <c r="AP1884" s="45">
        <v>0</v>
      </c>
      <c r="AQ1884" s="45">
        <v>0</v>
      </c>
      <c r="AR1884" s="45">
        <v>0</v>
      </c>
      <c r="AS1884" s="45" t="s">
        <v>4445</v>
      </c>
      <c r="AT1884" s="45" t="s">
        <v>4445</v>
      </c>
      <c r="AU1884" s="45">
        <v>1.3943177387648048E-2</v>
      </c>
      <c r="AV1884" s="10">
        <v>253.24515089201353</v>
      </c>
      <c r="AW1884" s="10">
        <v>246.08966777765829</v>
      </c>
      <c r="AX1884" s="17">
        <v>3.2792172884636053E-2</v>
      </c>
    </row>
    <row r="1885" spans="1:50" x14ac:dyDescent="0.25">
      <c r="A1885" s="22" t="s">
        <v>2195</v>
      </c>
      <c r="B1885" s="22" t="s">
        <v>3962</v>
      </c>
      <c r="C1885" s="22" t="s">
        <v>2198</v>
      </c>
      <c r="D1885" s="22">
        <v>5123</v>
      </c>
      <c r="E1885" s="22" t="s">
        <v>2333</v>
      </c>
      <c r="F1885" s="43">
        <v>2.2017999999999999E-2</v>
      </c>
      <c r="G1885" s="43">
        <v>58.280481181459997</v>
      </c>
      <c r="H1885" s="43">
        <v>2.5195075757575758</v>
      </c>
      <c r="I1885" s="9">
        <v>0</v>
      </c>
      <c r="J1885" s="9">
        <v>2.5195075757575758</v>
      </c>
      <c r="K1885" s="11">
        <v>1.1820075757575756</v>
      </c>
      <c r="L1885" s="41">
        <v>1681</v>
      </c>
      <c r="M1885" s="44">
        <v>7</v>
      </c>
      <c r="N1885" s="13">
        <v>7</v>
      </c>
      <c r="O1885" s="13">
        <v>5</v>
      </c>
      <c r="P1885" s="22">
        <v>0</v>
      </c>
      <c r="Q1885" s="22">
        <v>0</v>
      </c>
      <c r="R1885" s="14">
        <v>0</v>
      </c>
      <c r="S1885" s="22">
        <v>159</v>
      </c>
      <c r="T1885" s="22">
        <v>0.53085770127039011</v>
      </c>
      <c r="U1885" s="22">
        <v>1634</v>
      </c>
      <c r="V1885" s="22"/>
      <c r="W1885" s="22">
        <v>301</v>
      </c>
      <c r="X1885" s="22">
        <v>199</v>
      </c>
      <c r="Y1885" s="14">
        <v>1627</v>
      </c>
      <c r="Z1885" s="10">
        <v>301</v>
      </c>
      <c r="AA1885" s="22">
        <v>199</v>
      </c>
      <c r="AB1885" s="22">
        <v>558.79999999999995</v>
      </c>
      <c r="AC1885" s="22">
        <v>3.777937236215595E-4</v>
      </c>
      <c r="AD1885" s="42">
        <v>2.4000000000000001E-4</v>
      </c>
      <c r="AE1885" s="22">
        <v>1946</v>
      </c>
      <c r="AF1885" s="22">
        <v>7.66448858711514E-3</v>
      </c>
      <c r="AG1885" s="22">
        <v>2.3225722991258E-4</v>
      </c>
      <c r="AH1885" s="22">
        <v>0</v>
      </c>
      <c r="AI1885" s="22">
        <v>0</v>
      </c>
      <c r="AJ1885" s="22">
        <v>0</v>
      </c>
      <c r="AK1885" s="22">
        <v>0</v>
      </c>
      <c r="AL1885" s="45">
        <v>0</v>
      </c>
      <c r="AM1885" s="45">
        <v>0</v>
      </c>
      <c r="AN1885" s="45">
        <v>0</v>
      </c>
      <c r="AO1885" s="45">
        <v>0</v>
      </c>
      <c r="AP1885" s="45">
        <v>0</v>
      </c>
      <c r="AQ1885" s="45">
        <v>0</v>
      </c>
      <c r="AR1885" s="45">
        <v>0</v>
      </c>
      <c r="AS1885" s="45" t="s">
        <v>4445</v>
      </c>
      <c r="AT1885" s="45" t="s">
        <v>4445</v>
      </c>
      <c r="AU1885" s="45">
        <v>7.6644885871151392E-3</v>
      </c>
      <c r="AV1885" s="10">
        <v>119.46778922047659</v>
      </c>
      <c r="AW1885" s="10">
        <v>119.46778922047659</v>
      </c>
      <c r="AX1885" s="17">
        <v>0</v>
      </c>
    </row>
    <row r="1886" spans="1:50" x14ac:dyDescent="0.25">
      <c r="A1886" s="22" t="s">
        <v>2906</v>
      </c>
      <c r="B1886" s="22" t="s">
        <v>3950</v>
      </c>
      <c r="C1886" s="22" t="s">
        <v>2982</v>
      </c>
      <c r="D1886" s="22">
        <v>1147</v>
      </c>
      <c r="E1886" s="22" t="s">
        <v>3201</v>
      </c>
      <c r="F1886" s="43">
        <v>5.3381999999999999E-2</v>
      </c>
      <c r="G1886" s="43">
        <v>87.852530013619997</v>
      </c>
      <c r="H1886" s="43">
        <v>3.9320075757575763</v>
      </c>
      <c r="I1886" s="9">
        <v>0</v>
      </c>
      <c r="J1886" s="9">
        <v>3.9320075757575763</v>
      </c>
      <c r="K1886" s="11">
        <v>0</v>
      </c>
      <c r="L1886" s="41">
        <v>1300</v>
      </c>
      <c r="M1886" s="44">
        <v>0</v>
      </c>
      <c r="N1886" s="13">
        <v>0</v>
      </c>
      <c r="O1886" s="13">
        <v>0</v>
      </c>
      <c r="P1886" s="22">
        <v>0</v>
      </c>
      <c r="Q1886" s="22">
        <v>0</v>
      </c>
      <c r="R1886" s="14">
        <v>0</v>
      </c>
      <c r="S1886" s="22">
        <v>148</v>
      </c>
      <c r="T1886" s="22">
        <v>1</v>
      </c>
      <c r="U1886" s="22">
        <v>2373</v>
      </c>
      <c r="V1886" s="22"/>
      <c r="W1886" s="22">
        <v>430</v>
      </c>
      <c r="X1886" s="22">
        <v>284</v>
      </c>
      <c r="Y1886" s="14">
        <v>2373</v>
      </c>
      <c r="Z1886" s="10">
        <v>430</v>
      </c>
      <c r="AA1886" s="22">
        <v>284</v>
      </c>
      <c r="AB1886" s="22">
        <v>802.67</v>
      </c>
      <c r="AC1886" s="22">
        <v>6.0763190305076077E-4</v>
      </c>
      <c r="AD1886" s="42">
        <v>5.4000000000000001E-4</v>
      </c>
      <c r="AE1886" s="22">
        <v>1947</v>
      </c>
      <c r="AF1886" s="22">
        <v>1.1340436618502005E-2</v>
      </c>
      <c r="AG1886" s="22">
        <v>2.31437482010245E-4</v>
      </c>
      <c r="AH1886" s="22">
        <v>0</v>
      </c>
      <c r="AI1886" s="22">
        <v>0</v>
      </c>
      <c r="AJ1886" s="22">
        <v>0</v>
      </c>
      <c r="AK1886" s="22">
        <v>0</v>
      </c>
      <c r="AL1886" s="45">
        <v>0</v>
      </c>
      <c r="AM1886" s="45">
        <v>0</v>
      </c>
      <c r="AN1886" s="45">
        <v>0</v>
      </c>
      <c r="AO1886" s="45">
        <v>0</v>
      </c>
      <c r="AP1886" s="45">
        <v>0</v>
      </c>
      <c r="AQ1886" s="45">
        <v>0</v>
      </c>
      <c r="AR1886" s="45">
        <v>0</v>
      </c>
      <c r="AS1886" s="45" t="s">
        <v>4445</v>
      </c>
      <c r="AT1886" s="45" t="s">
        <v>4445</v>
      </c>
      <c r="AU1886" s="45">
        <v>1.1340436618502005E-2</v>
      </c>
      <c r="AV1886" s="10">
        <v>109.3588940802466</v>
      </c>
      <c r="AW1886" s="10">
        <v>109.3588940802466</v>
      </c>
      <c r="AX1886" s="17">
        <v>0</v>
      </c>
    </row>
    <row r="1887" spans="1:50" x14ac:dyDescent="0.25">
      <c r="A1887" s="22" t="s">
        <v>2906</v>
      </c>
      <c r="B1887" s="22" t="s">
        <v>3950</v>
      </c>
      <c r="C1887" s="22" t="s">
        <v>2920</v>
      </c>
      <c r="D1887" s="22">
        <v>6077</v>
      </c>
      <c r="E1887" s="22" t="s">
        <v>3029</v>
      </c>
      <c r="F1887" s="43">
        <v>2.3896000000000001E-2</v>
      </c>
      <c r="G1887" s="43">
        <v>91.851488986709995</v>
      </c>
      <c r="H1887" s="43">
        <v>4.3390151515151514</v>
      </c>
      <c r="I1887" s="9">
        <v>0</v>
      </c>
      <c r="J1887" s="9">
        <v>4.3390151515151514</v>
      </c>
      <c r="K1887" s="11">
        <v>0</v>
      </c>
      <c r="L1887" s="41">
        <v>1449</v>
      </c>
      <c r="M1887" s="44">
        <v>0</v>
      </c>
      <c r="N1887" s="13">
        <v>0</v>
      </c>
      <c r="O1887" s="13">
        <v>0</v>
      </c>
      <c r="P1887" s="22">
        <v>0</v>
      </c>
      <c r="Q1887" s="22">
        <v>0</v>
      </c>
      <c r="R1887" s="14">
        <v>0</v>
      </c>
      <c r="S1887" s="22">
        <v>189</v>
      </c>
      <c r="T1887" s="22">
        <v>1</v>
      </c>
      <c r="U1887" s="22">
        <v>2644</v>
      </c>
      <c r="V1887" s="22"/>
      <c r="W1887" s="22">
        <v>479</v>
      </c>
      <c r="X1887" s="22">
        <v>316</v>
      </c>
      <c r="Y1887" s="14">
        <v>2644</v>
      </c>
      <c r="Z1887" s="10">
        <v>479</v>
      </c>
      <c r="AA1887" s="22">
        <v>316</v>
      </c>
      <c r="AB1887" s="22">
        <v>894.19</v>
      </c>
      <c r="AC1887" s="22">
        <v>2.6015909228708877E-4</v>
      </c>
      <c r="AD1887" s="42">
        <v>2.5999999999999998E-4</v>
      </c>
      <c r="AE1887" s="22">
        <v>1948</v>
      </c>
      <c r="AF1887" s="22">
        <v>1.5184026977542104E-2</v>
      </c>
      <c r="AG1887" s="22">
        <v>2.3006101481124399E-4</v>
      </c>
      <c r="AH1887" s="22">
        <v>0</v>
      </c>
      <c r="AI1887" s="22">
        <v>0</v>
      </c>
      <c r="AJ1887" s="22">
        <v>0</v>
      </c>
      <c r="AK1887" s="22">
        <v>0</v>
      </c>
      <c r="AL1887" s="45">
        <v>0</v>
      </c>
      <c r="AM1887" s="45">
        <v>0</v>
      </c>
      <c r="AN1887" s="45">
        <v>0</v>
      </c>
      <c r="AO1887" s="45">
        <v>0</v>
      </c>
      <c r="AP1887" s="45">
        <v>0</v>
      </c>
      <c r="AQ1887" s="45">
        <v>0</v>
      </c>
      <c r="AR1887" s="45">
        <v>0</v>
      </c>
      <c r="AS1887" s="45" t="s">
        <v>4445</v>
      </c>
      <c r="AT1887" s="45" t="s">
        <v>4445</v>
      </c>
      <c r="AU1887" s="45">
        <v>1.5184026977542103E-2</v>
      </c>
      <c r="AV1887" s="10">
        <v>110.39371453513749</v>
      </c>
      <c r="AW1887" s="10">
        <v>110.39371453513749</v>
      </c>
      <c r="AX1887" s="17">
        <v>0</v>
      </c>
    </row>
    <row r="1888" spans="1:50" x14ac:dyDescent="0.25">
      <c r="A1888" s="22" t="s">
        <v>1672</v>
      </c>
      <c r="B1888" s="22" t="s">
        <v>3947</v>
      </c>
      <c r="C1888" s="22" t="s">
        <v>3969</v>
      </c>
      <c r="D1888" s="22">
        <v>8427</v>
      </c>
      <c r="E1888" s="22" t="s">
        <v>4005</v>
      </c>
      <c r="F1888" s="43">
        <v>1.34E-3</v>
      </c>
      <c r="G1888" s="43">
        <v>8.9842410313199998</v>
      </c>
      <c r="H1888" s="43">
        <v>0.43920454545454551</v>
      </c>
      <c r="I1888" s="9">
        <v>0</v>
      </c>
      <c r="J1888" s="9">
        <v>0.43920454545454551</v>
      </c>
      <c r="K1888" s="11">
        <v>0</v>
      </c>
      <c r="L1888" s="41">
        <v>290</v>
      </c>
      <c r="M1888" s="44">
        <v>0</v>
      </c>
      <c r="N1888" s="13">
        <v>0</v>
      </c>
      <c r="O1888" s="13">
        <v>0</v>
      </c>
      <c r="P1888" s="22">
        <v>0</v>
      </c>
      <c r="Q1888" s="22">
        <v>0</v>
      </c>
      <c r="R1888" s="14">
        <v>0</v>
      </c>
      <c r="S1888" s="22">
        <v>10</v>
      </c>
      <c r="T1888" s="22">
        <v>1</v>
      </c>
      <c r="U1888" s="22">
        <v>539</v>
      </c>
      <c r="V1888" s="22"/>
      <c r="W1888" s="22">
        <v>99</v>
      </c>
      <c r="X1888" s="22">
        <v>66</v>
      </c>
      <c r="Y1888" s="14">
        <v>539</v>
      </c>
      <c r="Z1888" s="10">
        <v>99</v>
      </c>
      <c r="AA1888" s="22">
        <v>66</v>
      </c>
      <c r="AB1888" s="22">
        <v>184.14</v>
      </c>
      <c r="AC1888" s="22">
        <v>1.4915005010758509E-4</v>
      </c>
      <c r="AD1888" s="42">
        <v>3.0000000000000001E-5</v>
      </c>
      <c r="AE1888" s="22">
        <v>1949</v>
      </c>
      <c r="AF1888" s="22">
        <v>1.607191533550799E-3</v>
      </c>
      <c r="AG1888" s="22">
        <v>2.29598790507257E-4</v>
      </c>
      <c r="AH1888" s="22">
        <v>0</v>
      </c>
      <c r="AI1888" s="22">
        <v>0</v>
      </c>
      <c r="AJ1888" s="22">
        <v>0</v>
      </c>
      <c r="AK1888" s="22">
        <v>0</v>
      </c>
      <c r="AL1888" s="45">
        <v>0</v>
      </c>
      <c r="AM1888" s="45">
        <v>0</v>
      </c>
      <c r="AN1888" s="45">
        <v>0</v>
      </c>
      <c r="AO1888" s="45">
        <v>0</v>
      </c>
      <c r="AP1888" s="45">
        <v>0</v>
      </c>
      <c r="AQ1888" s="45">
        <v>0</v>
      </c>
      <c r="AR1888" s="45">
        <v>0</v>
      </c>
      <c r="AS1888" s="45" t="s">
        <v>4445</v>
      </c>
      <c r="AT1888" s="45" t="s">
        <v>4445</v>
      </c>
      <c r="AU1888" s="45">
        <v>1.607191533550799E-3</v>
      </c>
      <c r="AV1888" s="10">
        <v>225.40750323415261</v>
      </c>
      <c r="AW1888" s="10">
        <v>225.40750323415261</v>
      </c>
      <c r="AX1888" s="17">
        <v>0</v>
      </c>
    </row>
    <row r="1889" spans="1:50" x14ac:dyDescent="0.25">
      <c r="A1889" s="22" t="s">
        <v>2906</v>
      </c>
      <c r="B1889" s="22" t="s">
        <v>3954</v>
      </c>
      <c r="C1889" s="22" t="s">
        <v>3080</v>
      </c>
      <c r="D1889" s="22">
        <v>7045</v>
      </c>
      <c r="E1889" s="22" t="s">
        <v>3081</v>
      </c>
      <c r="F1889" s="43">
        <v>8.3518999999999996E-2</v>
      </c>
      <c r="G1889" s="43">
        <v>309.09060371740998</v>
      </c>
      <c r="H1889" s="43">
        <v>15.614583333333336</v>
      </c>
      <c r="I1889" s="9">
        <v>0</v>
      </c>
      <c r="J1889" s="9">
        <v>15.614583333333336</v>
      </c>
      <c r="K1889" s="11">
        <v>0</v>
      </c>
      <c r="L1889" s="41">
        <v>2265</v>
      </c>
      <c r="M1889" s="44">
        <v>0</v>
      </c>
      <c r="N1889" s="13">
        <v>0</v>
      </c>
      <c r="O1889" s="13">
        <v>0</v>
      </c>
      <c r="P1889" s="22">
        <v>0</v>
      </c>
      <c r="Q1889" s="22">
        <v>0</v>
      </c>
      <c r="R1889" s="14">
        <v>0</v>
      </c>
      <c r="S1889" s="22">
        <v>309</v>
      </c>
      <c r="T1889" s="22">
        <v>1</v>
      </c>
      <c r="U1889" s="22">
        <v>4125</v>
      </c>
      <c r="V1889" s="22"/>
      <c r="W1889" s="22">
        <v>746</v>
      </c>
      <c r="X1889" s="22">
        <v>492</v>
      </c>
      <c r="Y1889" s="14">
        <v>4125</v>
      </c>
      <c r="Z1889" s="10">
        <v>746</v>
      </c>
      <c r="AA1889" s="22">
        <v>492</v>
      </c>
      <c r="AB1889" s="22">
        <v>1393.27</v>
      </c>
      <c r="AC1889" s="22">
        <v>2.7020879637078293E-4</v>
      </c>
      <c r="AD1889" s="42">
        <v>4.2000000000000002E-4</v>
      </c>
      <c r="AE1889" s="22">
        <v>1950</v>
      </c>
      <c r="AF1889" s="22">
        <v>2.535940175178945E-2</v>
      </c>
      <c r="AG1889" s="22">
        <v>2.2846307884495E-4</v>
      </c>
      <c r="AH1889" s="22">
        <v>0</v>
      </c>
      <c r="AI1889" s="22">
        <v>0</v>
      </c>
      <c r="AJ1889" s="22">
        <v>0</v>
      </c>
      <c r="AK1889" s="22">
        <v>0</v>
      </c>
      <c r="AL1889" s="45">
        <v>0</v>
      </c>
      <c r="AM1889" s="45">
        <v>0</v>
      </c>
      <c r="AN1889" s="45">
        <v>0</v>
      </c>
      <c r="AO1889" s="45">
        <v>0</v>
      </c>
      <c r="AP1889" s="45">
        <v>0</v>
      </c>
      <c r="AQ1889" s="45">
        <v>0</v>
      </c>
      <c r="AR1889" s="45">
        <v>0</v>
      </c>
      <c r="AS1889" s="45" t="s">
        <v>4445</v>
      </c>
      <c r="AT1889" s="45" t="s">
        <v>4445</v>
      </c>
      <c r="AU1889" s="45">
        <v>2.535940175178945E-2</v>
      </c>
      <c r="AV1889" s="10">
        <v>47.775850567044692</v>
      </c>
      <c r="AW1889" s="10">
        <v>47.775850567044692</v>
      </c>
      <c r="AX1889" s="17">
        <v>0</v>
      </c>
    </row>
    <row r="1890" spans="1:50" x14ac:dyDescent="0.25">
      <c r="A1890" s="22" t="s">
        <v>1672</v>
      </c>
      <c r="B1890" s="22" t="s">
        <v>3947</v>
      </c>
      <c r="C1890" s="22" t="s">
        <v>2117</v>
      </c>
      <c r="D1890" s="22">
        <v>6538</v>
      </c>
      <c r="E1890" s="22" t="s">
        <v>2118</v>
      </c>
      <c r="F1890" s="43">
        <v>1.9702000000000001E-2</v>
      </c>
      <c r="G1890" s="43">
        <v>90.226855599299995</v>
      </c>
      <c r="H1890" s="43">
        <v>3.4373106060606062</v>
      </c>
      <c r="I1890" s="9">
        <v>0</v>
      </c>
      <c r="J1890" s="9">
        <v>3.4373106060606062</v>
      </c>
      <c r="K1890" s="11">
        <v>0</v>
      </c>
      <c r="L1890" s="41">
        <v>722</v>
      </c>
      <c r="M1890" s="44">
        <v>0</v>
      </c>
      <c r="N1890" s="13">
        <v>0</v>
      </c>
      <c r="O1890" s="13">
        <v>0</v>
      </c>
      <c r="P1890" s="22">
        <v>0</v>
      </c>
      <c r="Q1890" s="22">
        <v>0</v>
      </c>
      <c r="R1890" s="14">
        <v>0</v>
      </c>
      <c r="S1890" s="22">
        <v>83</v>
      </c>
      <c r="T1890" s="22">
        <v>1</v>
      </c>
      <c r="U1890" s="22">
        <v>1323</v>
      </c>
      <c r="V1890" s="22"/>
      <c r="W1890" s="22">
        <v>241</v>
      </c>
      <c r="X1890" s="22">
        <v>159</v>
      </c>
      <c r="Y1890" s="14">
        <v>1323</v>
      </c>
      <c r="Z1890" s="10">
        <v>241</v>
      </c>
      <c r="AA1890" s="22">
        <v>159</v>
      </c>
      <c r="AB1890" s="22">
        <v>449.24</v>
      </c>
      <c r="AC1890" s="22">
        <v>2.1836070723219191E-4</v>
      </c>
      <c r="AD1890" s="42">
        <v>1.1E-4</v>
      </c>
      <c r="AE1890" s="22">
        <v>1951</v>
      </c>
      <c r="AF1890" s="22">
        <v>7.5314769205138982E-3</v>
      </c>
      <c r="AG1890" s="22">
        <v>2.28226573348906E-4</v>
      </c>
      <c r="AH1890" s="22">
        <v>0</v>
      </c>
      <c r="AI1890" s="22">
        <v>0</v>
      </c>
      <c r="AJ1890" s="22">
        <v>0</v>
      </c>
      <c r="AK1890" s="22">
        <v>0</v>
      </c>
      <c r="AL1890" s="45">
        <v>0</v>
      </c>
      <c r="AM1890" s="45">
        <v>0</v>
      </c>
      <c r="AN1890" s="45">
        <v>0</v>
      </c>
      <c r="AO1890" s="45">
        <v>0</v>
      </c>
      <c r="AP1890" s="45">
        <v>0</v>
      </c>
      <c r="AQ1890" s="45">
        <v>0</v>
      </c>
      <c r="AR1890" s="45">
        <v>0</v>
      </c>
      <c r="AS1890" s="45" t="s">
        <v>4445</v>
      </c>
      <c r="AT1890" s="45" t="s">
        <v>4445</v>
      </c>
      <c r="AU1890" s="45">
        <v>7.5314769205138991E-3</v>
      </c>
      <c r="AV1890" s="10">
        <v>70.112953881756567</v>
      </c>
      <c r="AW1890" s="10">
        <v>70.112953881756567</v>
      </c>
      <c r="AX1890" s="17">
        <v>0</v>
      </c>
    </row>
    <row r="1891" spans="1:50" x14ac:dyDescent="0.25">
      <c r="A1891" s="22" t="s">
        <v>8</v>
      </c>
      <c r="B1891" s="22" t="s">
        <v>3946</v>
      </c>
      <c r="C1891" s="22" t="s">
        <v>146</v>
      </c>
      <c r="D1891" s="22">
        <v>455</v>
      </c>
      <c r="E1891" s="22" t="s">
        <v>191</v>
      </c>
      <c r="F1891" s="43">
        <v>8.4349999999999994E-2</v>
      </c>
      <c r="G1891" s="43">
        <v>447.49395585914999</v>
      </c>
      <c r="H1891" s="43">
        <v>19.014583333333334</v>
      </c>
      <c r="I1891" s="9">
        <v>0</v>
      </c>
      <c r="J1891" s="9">
        <v>19.014583333333334</v>
      </c>
      <c r="K1891" s="11">
        <v>0</v>
      </c>
      <c r="L1891" s="41">
        <v>6999</v>
      </c>
      <c r="M1891" s="44">
        <v>0</v>
      </c>
      <c r="N1891" s="13">
        <v>0</v>
      </c>
      <c r="O1891" s="13">
        <v>0</v>
      </c>
      <c r="P1891" s="22">
        <v>0</v>
      </c>
      <c r="Q1891" s="22">
        <v>0</v>
      </c>
      <c r="R1891" s="14">
        <v>0</v>
      </c>
      <c r="S1891" s="22">
        <v>465</v>
      </c>
      <c r="T1891" s="22">
        <v>1</v>
      </c>
      <c r="U1891" s="22">
        <v>12722</v>
      </c>
      <c r="V1891" s="22"/>
      <c r="W1891" s="22">
        <v>2296</v>
      </c>
      <c r="X1891" s="22">
        <v>1514</v>
      </c>
      <c r="Y1891" s="14">
        <v>12722</v>
      </c>
      <c r="Z1891" s="10">
        <v>2296</v>
      </c>
      <c r="AA1891" s="22">
        <v>1514</v>
      </c>
      <c r="AB1891" s="22">
        <v>4290.5</v>
      </c>
      <c r="AC1891" s="22">
        <v>1.8849416600064516E-4</v>
      </c>
      <c r="AD1891" s="42">
        <v>8.9999999999999998E-4</v>
      </c>
      <c r="AE1891" s="22">
        <v>1952</v>
      </c>
      <c r="AF1891" s="22">
        <v>6.7989564178941239E-2</v>
      </c>
      <c r="AG1891" s="22">
        <v>2.2815289992933301E-4</v>
      </c>
      <c r="AH1891" s="22">
        <v>0</v>
      </c>
      <c r="AI1891" s="22">
        <v>0</v>
      </c>
      <c r="AJ1891" s="22">
        <v>0</v>
      </c>
      <c r="AK1891" s="22">
        <v>0</v>
      </c>
      <c r="AL1891" s="45">
        <v>0</v>
      </c>
      <c r="AM1891" s="45">
        <v>0</v>
      </c>
      <c r="AN1891" s="45">
        <v>0</v>
      </c>
      <c r="AO1891" s="45">
        <v>0</v>
      </c>
      <c r="AP1891" s="45">
        <v>0</v>
      </c>
      <c r="AQ1891" s="45">
        <v>0</v>
      </c>
      <c r="AR1891" s="45">
        <v>0</v>
      </c>
      <c r="AS1891" s="45" t="s">
        <v>4445</v>
      </c>
      <c r="AT1891" s="45" t="s">
        <v>4445</v>
      </c>
      <c r="AU1891" s="45">
        <v>6.7989564178941239E-2</v>
      </c>
      <c r="AV1891" s="10">
        <v>120.74942478360907</v>
      </c>
      <c r="AW1891" s="10">
        <v>120.74942478360907</v>
      </c>
      <c r="AX1891" s="17">
        <v>0</v>
      </c>
    </row>
    <row r="1892" spans="1:50" x14ac:dyDescent="0.25">
      <c r="A1892" s="22" t="s">
        <v>1672</v>
      </c>
      <c r="B1892" s="22" t="s">
        <v>3957</v>
      </c>
      <c r="C1892" s="22" t="s">
        <v>1773</v>
      </c>
      <c r="D1892" s="22">
        <v>4997</v>
      </c>
      <c r="E1892" s="22" t="s">
        <v>2075</v>
      </c>
      <c r="F1892" s="43">
        <v>0.110594</v>
      </c>
      <c r="G1892" s="43">
        <v>476.14935355566001</v>
      </c>
      <c r="H1892" s="43">
        <v>20.485037878787878</v>
      </c>
      <c r="I1892" s="9">
        <v>0</v>
      </c>
      <c r="J1892" s="9">
        <v>20.485037878787878</v>
      </c>
      <c r="K1892" s="11">
        <v>0</v>
      </c>
      <c r="L1892" s="41">
        <v>1266</v>
      </c>
      <c r="M1892" s="44">
        <v>0</v>
      </c>
      <c r="N1892" s="13">
        <v>0</v>
      </c>
      <c r="O1892" s="13">
        <v>0</v>
      </c>
      <c r="P1892" s="22">
        <v>0</v>
      </c>
      <c r="Q1892" s="22">
        <v>0</v>
      </c>
      <c r="R1892" s="14">
        <v>0</v>
      </c>
      <c r="S1892" s="22">
        <v>546</v>
      </c>
      <c r="T1892" s="22">
        <v>1</v>
      </c>
      <c r="U1892" s="22">
        <v>2311</v>
      </c>
      <c r="V1892" s="22"/>
      <c r="W1892" s="22">
        <v>419</v>
      </c>
      <c r="X1892" s="22">
        <v>277</v>
      </c>
      <c r="Y1892" s="14">
        <v>2311</v>
      </c>
      <c r="Z1892" s="10">
        <v>419</v>
      </c>
      <c r="AA1892" s="22">
        <v>277</v>
      </c>
      <c r="AB1892" s="22">
        <v>782.02</v>
      </c>
      <c r="AC1892" s="22">
        <v>2.322674580446994E-4</v>
      </c>
      <c r="AD1892" s="42">
        <v>2.0000000000000001E-4</v>
      </c>
      <c r="AE1892" s="22">
        <v>1953</v>
      </c>
      <c r="AF1892" s="22">
        <v>4.8303219117620477E-2</v>
      </c>
      <c r="AG1892" s="22">
        <v>2.27845373196323E-4</v>
      </c>
      <c r="AH1892" s="22">
        <v>0</v>
      </c>
      <c r="AI1892" s="22">
        <v>0</v>
      </c>
      <c r="AJ1892" s="22">
        <v>0</v>
      </c>
      <c r="AK1892" s="22">
        <v>0</v>
      </c>
      <c r="AL1892" s="45">
        <v>0</v>
      </c>
      <c r="AM1892" s="45">
        <v>0</v>
      </c>
      <c r="AN1892" s="45">
        <v>0</v>
      </c>
      <c r="AO1892" s="45">
        <v>0</v>
      </c>
      <c r="AP1892" s="45">
        <v>0</v>
      </c>
      <c r="AQ1892" s="45">
        <v>0</v>
      </c>
      <c r="AR1892" s="45">
        <v>0</v>
      </c>
      <c r="AS1892" s="45" t="s">
        <v>4445</v>
      </c>
      <c r="AT1892" s="45" t="s">
        <v>4445</v>
      </c>
      <c r="AU1892" s="45">
        <v>4.8303219117620477E-2</v>
      </c>
      <c r="AV1892" s="10">
        <v>20.453952903541943</v>
      </c>
      <c r="AW1892" s="10">
        <v>20.453952903541943</v>
      </c>
      <c r="AX1892" s="17">
        <v>0</v>
      </c>
    </row>
    <row r="1893" spans="1:50" x14ac:dyDescent="0.25">
      <c r="A1893" s="22" t="s">
        <v>2906</v>
      </c>
      <c r="B1893" s="22" t="s">
        <v>3959</v>
      </c>
      <c r="C1893" s="22" t="s">
        <v>3280</v>
      </c>
      <c r="D1893" s="22">
        <v>5710</v>
      </c>
      <c r="E1893" s="22" t="s">
        <v>3326</v>
      </c>
      <c r="F1893" s="43">
        <v>6.483E-3</v>
      </c>
      <c r="G1893" s="43">
        <v>36.889241782200003</v>
      </c>
      <c r="H1893" s="43">
        <v>2.094507575757576</v>
      </c>
      <c r="I1893" s="9">
        <v>0.21212121212121213</v>
      </c>
      <c r="J1893" s="9">
        <v>1.8823863636363638</v>
      </c>
      <c r="K1893" s="11">
        <v>0.33219696969696971</v>
      </c>
      <c r="L1893" s="41">
        <v>200</v>
      </c>
      <c r="M1893" s="44">
        <v>59</v>
      </c>
      <c r="N1893" s="13">
        <v>20</v>
      </c>
      <c r="O1893" s="13">
        <v>19</v>
      </c>
      <c r="P1893" s="22">
        <v>20</v>
      </c>
      <c r="Q1893" s="22">
        <v>19</v>
      </c>
      <c r="R1893" s="14">
        <v>0</v>
      </c>
      <c r="S1893" s="22">
        <v>87</v>
      </c>
      <c r="T1893" s="22">
        <v>0.84139614793380957</v>
      </c>
      <c r="U1893" s="22">
        <v>375</v>
      </c>
      <c r="V1893" s="22"/>
      <c r="W1893" s="22">
        <v>79</v>
      </c>
      <c r="X1893" s="22">
        <v>58</v>
      </c>
      <c r="Y1893" s="14">
        <v>316</v>
      </c>
      <c r="Z1893" s="10">
        <v>59</v>
      </c>
      <c r="AA1893" s="22">
        <v>39</v>
      </c>
      <c r="AB1893" s="22">
        <v>109.27</v>
      </c>
      <c r="AC1893" s="22">
        <v>1.7574229468517329E-4</v>
      </c>
      <c r="AD1893" s="42">
        <v>2.0000000000000002E-5</v>
      </c>
      <c r="AE1893" s="22">
        <v>1954</v>
      </c>
      <c r="AF1893" s="22">
        <v>5.0017964271594217E-3</v>
      </c>
      <c r="AG1893" s="22">
        <v>2.27354383052701E-4</v>
      </c>
      <c r="AH1893" s="22">
        <v>0</v>
      </c>
      <c r="AI1893" s="22">
        <v>0</v>
      </c>
      <c r="AJ1893" s="22">
        <v>0</v>
      </c>
      <c r="AK1893" s="22">
        <v>0</v>
      </c>
      <c r="AL1893" s="45">
        <v>0</v>
      </c>
      <c r="AM1893" s="45">
        <v>0</v>
      </c>
      <c r="AN1893" s="45">
        <v>0</v>
      </c>
      <c r="AO1893" s="45">
        <v>0</v>
      </c>
      <c r="AP1893" s="45">
        <v>0</v>
      </c>
      <c r="AQ1893" s="45">
        <v>0</v>
      </c>
      <c r="AR1893" s="45">
        <v>0</v>
      </c>
      <c r="AS1893" s="45" t="s">
        <v>4445</v>
      </c>
      <c r="AT1893" s="45" t="s">
        <v>4445</v>
      </c>
      <c r="AU1893" s="45">
        <v>4.4952395957624999E-3</v>
      </c>
      <c r="AV1893" s="10">
        <v>31.343193480229395</v>
      </c>
      <c r="AW1893" s="10">
        <v>37.717695994212853</v>
      </c>
      <c r="AX1893" s="17">
        <v>0.10127497965457997</v>
      </c>
    </row>
    <row r="1894" spans="1:50" x14ac:dyDescent="0.25">
      <c r="A1894" s="22" t="s">
        <v>2906</v>
      </c>
      <c r="B1894" s="22" t="s">
        <v>3950</v>
      </c>
      <c r="C1894" s="22" t="s">
        <v>3068</v>
      </c>
      <c r="D1894" s="22">
        <v>1046</v>
      </c>
      <c r="E1894" s="22" t="s">
        <v>3275</v>
      </c>
      <c r="F1894" s="43">
        <v>8.7069999999999995E-3</v>
      </c>
      <c r="G1894" s="43">
        <v>81.304725809890002</v>
      </c>
      <c r="H1894" s="43">
        <v>4.1827651515151514</v>
      </c>
      <c r="I1894" s="9">
        <v>0</v>
      </c>
      <c r="J1894" s="9">
        <v>4.1827651515151514</v>
      </c>
      <c r="K1894" s="11">
        <v>0</v>
      </c>
      <c r="L1894" s="41">
        <v>636</v>
      </c>
      <c r="M1894" s="44">
        <v>0</v>
      </c>
      <c r="N1894" s="13">
        <v>0</v>
      </c>
      <c r="O1894" s="13">
        <v>0</v>
      </c>
      <c r="P1894" s="22">
        <v>0</v>
      </c>
      <c r="Q1894" s="22">
        <v>0</v>
      </c>
      <c r="R1894" s="14">
        <v>0</v>
      </c>
      <c r="S1894" s="22">
        <v>141</v>
      </c>
      <c r="T1894" s="22">
        <v>1</v>
      </c>
      <c r="U1894" s="22">
        <v>1167</v>
      </c>
      <c r="V1894" s="22"/>
      <c r="W1894" s="22">
        <v>212</v>
      </c>
      <c r="X1894" s="22">
        <v>141</v>
      </c>
      <c r="Y1894" s="14">
        <v>1167</v>
      </c>
      <c r="Z1894" s="10">
        <v>212</v>
      </c>
      <c r="AA1894" s="22">
        <v>141</v>
      </c>
      <c r="AB1894" s="22">
        <v>395.47</v>
      </c>
      <c r="AC1894" s="22">
        <v>1.0709094598460438E-4</v>
      </c>
      <c r="AD1894" s="42">
        <v>5.0000000000000002E-5</v>
      </c>
      <c r="AE1894" s="22">
        <v>1955</v>
      </c>
      <c r="AF1894" s="22">
        <v>1.5882226316642632E-2</v>
      </c>
      <c r="AG1894" s="22">
        <v>2.2688894738060903E-4</v>
      </c>
      <c r="AH1894" s="22">
        <v>0</v>
      </c>
      <c r="AI1894" s="22">
        <v>0</v>
      </c>
      <c r="AJ1894" s="22">
        <v>0</v>
      </c>
      <c r="AK1894" s="22">
        <v>0</v>
      </c>
      <c r="AL1894" s="45">
        <v>0</v>
      </c>
      <c r="AM1894" s="45">
        <v>0</v>
      </c>
      <c r="AN1894" s="45">
        <v>0</v>
      </c>
      <c r="AO1894" s="45">
        <v>0</v>
      </c>
      <c r="AP1894" s="45">
        <v>0</v>
      </c>
      <c r="AQ1894" s="45">
        <v>0</v>
      </c>
      <c r="AR1894" s="45">
        <v>0</v>
      </c>
      <c r="AS1894" s="45" t="s">
        <v>4445</v>
      </c>
      <c r="AT1894" s="45" t="s">
        <v>4445</v>
      </c>
      <c r="AU1894" s="45">
        <v>1.5882226316642632E-2</v>
      </c>
      <c r="AV1894" s="10">
        <v>50.684174779261944</v>
      </c>
      <c r="AW1894" s="10">
        <v>50.684174779261944</v>
      </c>
      <c r="AX1894" s="17">
        <v>0</v>
      </c>
    </row>
    <row r="1895" spans="1:50" x14ac:dyDescent="0.25">
      <c r="A1895" s="22" t="s">
        <v>2195</v>
      </c>
      <c r="B1895" s="22" t="s">
        <v>3956</v>
      </c>
      <c r="C1895" s="22" t="s">
        <v>2398</v>
      </c>
      <c r="D1895" s="22">
        <v>875</v>
      </c>
      <c r="E1895" s="22" t="s">
        <v>2399</v>
      </c>
      <c r="F1895" s="43">
        <v>0.11590300000000001</v>
      </c>
      <c r="G1895" s="43">
        <v>59.417613051060002</v>
      </c>
      <c r="H1895" s="43">
        <v>2.3897727272727276</v>
      </c>
      <c r="I1895" s="9">
        <v>0</v>
      </c>
      <c r="J1895" s="9">
        <v>2.3897727272727276</v>
      </c>
      <c r="K1895" s="11">
        <v>0</v>
      </c>
      <c r="L1895" s="41">
        <v>170</v>
      </c>
      <c r="M1895" s="44">
        <v>0</v>
      </c>
      <c r="N1895" s="13">
        <v>0</v>
      </c>
      <c r="O1895" s="13">
        <v>0</v>
      </c>
      <c r="P1895" s="22">
        <v>0</v>
      </c>
      <c r="Q1895" s="22">
        <v>0</v>
      </c>
      <c r="R1895" s="14">
        <v>0</v>
      </c>
      <c r="S1895" s="22">
        <v>62</v>
      </c>
      <c r="T1895" s="22">
        <v>1</v>
      </c>
      <c r="U1895" s="22">
        <v>321</v>
      </c>
      <c r="V1895" s="22"/>
      <c r="W1895" s="22">
        <v>60</v>
      </c>
      <c r="X1895" s="22">
        <v>40</v>
      </c>
      <c r="Y1895" s="14">
        <v>321</v>
      </c>
      <c r="Z1895" s="10">
        <v>60</v>
      </c>
      <c r="AA1895" s="22">
        <v>40</v>
      </c>
      <c r="AB1895" s="22">
        <v>111.09</v>
      </c>
      <c r="AC1895" s="22">
        <v>1.9506505571066912E-3</v>
      </c>
      <c r="AD1895" s="42">
        <v>2.4000000000000001E-4</v>
      </c>
      <c r="AE1895" s="22">
        <v>1956</v>
      </c>
      <c r="AF1895" s="22">
        <v>6.7619061505805106E-3</v>
      </c>
      <c r="AG1895" s="22">
        <v>2.2539687168601701E-4</v>
      </c>
      <c r="AH1895" s="22">
        <v>0</v>
      </c>
      <c r="AI1895" s="22">
        <v>0</v>
      </c>
      <c r="AJ1895" s="22">
        <v>0</v>
      </c>
      <c r="AK1895" s="22">
        <v>0</v>
      </c>
      <c r="AL1895" s="45">
        <v>0</v>
      </c>
      <c r="AM1895" s="45">
        <v>0</v>
      </c>
      <c r="AN1895" s="45">
        <v>0</v>
      </c>
      <c r="AO1895" s="45">
        <v>0</v>
      </c>
      <c r="AP1895" s="45">
        <v>0</v>
      </c>
      <c r="AQ1895" s="45">
        <v>0</v>
      </c>
      <c r="AR1895" s="45">
        <v>0</v>
      </c>
      <c r="AS1895" s="45" t="s">
        <v>4445</v>
      </c>
      <c r="AT1895" s="45" t="s">
        <v>4445</v>
      </c>
      <c r="AU1895" s="45">
        <v>6.7619061505805097E-3</v>
      </c>
      <c r="AV1895" s="10">
        <v>25.106990014265332</v>
      </c>
      <c r="AW1895" s="10">
        <v>25.106990014265332</v>
      </c>
      <c r="AX1895" s="17">
        <v>0</v>
      </c>
    </row>
    <row r="1896" spans="1:50" x14ac:dyDescent="0.25">
      <c r="A1896" s="22" t="s">
        <v>1672</v>
      </c>
      <c r="B1896" s="22" t="s">
        <v>3947</v>
      </c>
      <c r="C1896" s="22" t="s">
        <v>1727</v>
      </c>
      <c r="D1896" s="22">
        <v>6047</v>
      </c>
      <c r="E1896" s="22" t="s">
        <v>1923</v>
      </c>
      <c r="F1896" s="43">
        <v>0.34705900000000001</v>
      </c>
      <c r="G1896" s="43">
        <v>148.86307699928</v>
      </c>
      <c r="H1896" s="43">
        <v>6.3886363636363637</v>
      </c>
      <c r="I1896" s="9">
        <v>7.6325757575757588E-2</v>
      </c>
      <c r="J1896" s="9">
        <v>6.3123106060606071</v>
      </c>
      <c r="K1896" s="11">
        <v>7.6325757575757588E-2</v>
      </c>
      <c r="L1896" s="41">
        <v>642</v>
      </c>
      <c r="M1896" s="44">
        <v>6</v>
      </c>
      <c r="N1896" s="13">
        <v>0</v>
      </c>
      <c r="O1896" s="13">
        <v>0</v>
      </c>
      <c r="P1896" s="22">
        <v>0</v>
      </c>
      <c r="Q1896" s="22">
        <v>0</v>
      </c>
      <c r="R1896" s="14">
        <v>0</v>
      </c>
      <c r="S1896" s="22">
        <v>159</v>
      </c>
      <c r="T1896" s="22">
        <v>0.98805288746590769</v>
      </c>
      <c r="U1896" s="22">
        <v>1170</v>
      </c>
      <c r="V1896" s="22"/>
      <c r="W1896" s="22">
        <v>212</v>
      </c>
      <c r="X1896" s="22">
        <v>140</v>
      </c>
      <c r="Y1896" s="14">
        <v>1164</v>
      </c>
      <c r="Z1896" s="10">
        <v>212</v>
      </c>
      <c r="AA1896" s="22">
        <v>140</v>
      </c>
      <c r="AB1896" s="22">
        <v>395.2</v>
      </c>
      <c r="AC1896" s="22">
        <v>2.3313974626607953E-3</v>
      </c>
      <c r="AD1896" s="42">
        <v>1.0300000000000001E-3</v>
      </c>
      <c r="AE1896" s="22">
        <v>1957</v>
      </c>
      <c r="AF1896" s="22">
        <v>1.4645216660679866E-2</v>
      </c>
      <c r="AG1896" s="22">
        <v>2.2531102554892101E-4</v>
      </c>
      <c r="AH1896" s="22">
        <v>0</v>
      </c>
      <c r="AI1896" s="22">
        <v>0</v>
      </c>
      <c r="AJ1896" s="22">
        <v>0</v>
      </c>
      <c r="AK1896" s="22">
        <v>0</v>
      </c>
      <c r="AL1896" s="45">
        <v>0</v>
      </c>
      <c r="AM1896" s="45">
        <v>0</v>
      </c>
      <c r="AN1896" s="45">
        <v>0</v>
      </c>
      <c r="AO1896" s="45">
        <v>0</v>
      </c>
      <c r="AP1896" s="45">
        <v>0</v>
      </c>
      <c r="AQ1896" s="45">
        <v>0</v>
      </c>
      <c r="AR1896" s="45">
        <v>0</v>
      </c>
      <c r="AS1896" s="45" t="s">
        <v>4445</v>
      </c>
      <c r="AT1896" s="45" t="s">
        <v>4445</v>
      </c>
      <c r="AU1896" s="45">
        <v>1.4470248609148563E-2</v>
      </c>
      <c r="AV1896" s="10">
        <v>33.585166071589299</v>
      </c>
      <c r="AW1896" s="10">
        <v>33.18392031305585</v>
      </c>
      <c r="AX1896" s="17">
        <v>1.1947112534092259E-2</v>
      </c>
    </row>
    <row r="1897" spans="1:50" x14ac:dyDescent="0.25">
      <c r="A1897" s="22" t="s">
        <v>2195</v>
      </c>
      <c r="B1897" s="22" t="s">
        <v>3962</v>
      </c>
      <c r="C1897" s="22" t="s">
        <v>2205</v>
      </c>
      <c r="D1897" s="22">
        <v>3012</v>
      </c>
      <c r="E1897" s="22" t="s">
        <v>2265</v>
      </c>
      <c r="F1897" s="43">
        <v>4.5776999999999998E-2</v>
      </c>
      <c r="G1897" s="43">
        <v>241.40329934626001</v>
      </c>
      <c r="H1897" s="43">
        <v>13.283333333333335</v>
      </c>
      <c r="I1897" s="9">
        <v>0</v>
      </c>
      <c r="J1897" s="9">
        <v>13.283333333333335</v>
      </c>
      <c r="K1897" s="11">
        <v>0</v>
      </c>
      <c r="L1897" s="41">
        <v>4760</v>
      </c>
      <c r="M1897" s="44">
        <v>0</v>
      </c>
      <c r="N1897" s="13">
        <v>0</v>
      </c>
      <c r="O1897" s="13">
        <v>0</v>
      </c>
      <c r="P1897" s="22">
        <v>0</v>
      </c>
      <c r="Q1897" s="22">
        <v>0</v>
      </c>
      <c r="R1897" s="14">
        <v>0</v>
      </c>
      <c r="S1897" s="22">
        <v>429</v>
      </c>
      <c r="T1897" s="22">
        <v>1</v>
      </c>
      <c r="U1897" s="22">
        <v>8656</v>
      </c>
      <c r="V1897" s="22"/>
      <c r="W1897" s="22">
        <v>1563</v>
      </c>
      <c r="X1897" s="22">
        <v>1031</v>
      </c>
      <c r="Y1897" s="14">
        <v>8656</v>
      </c>
      <c r="Z1897" s="10">
        <v>1563</v>
      </c>
      <c r="AA1897" s="22">
        <v>1031</v>
      </c>
      <c r="AB1897" s="22">
        <v>2920.35</v>
      </c>
      <c r="AC1897" s="22">
        <v>1.8962872555581419E-4</v>
      </c>
      <c r="AD1897" s="42">
        <v>6.2E-4</v>
      </c>
      <c r="AE1897" s="22">
        <v>1958</v>
      </c>
      <c r="AF1897" s="22">
        <v>3.3955937467856072E-2</v>
      </c>
      <c r="AG1897" s="22">
        <v>2.2487375806527199E-4</v>
      </c>
      <c r="AH1897" s="22">
        <v>0</v>
      </c>
      <c r="AI1897" s="22">
        <v>0</v>
      </c>
      <c r="AJ1897" s="22">
        <v>0</v>
      </c>
      <c r="AK1897" s="22">
        <v>0</v>
      </c>
      <c r="AL1897" s="45">
        <v>0</v>
      </c>
      <c r="AM1897" s="45">
        <v>0</v>
      </c>
      <c r="AN1897" s="45">
        <v>0</v>
      </c>
      <c r="AO1897" s="45">
        <v>0</v>
      </c>
      <c r="AP1897" s="45">
        <v>0</v>
      </c>
      <c r="AQ1897" s="45">
        <v>0</v>
      </c>
      <c r="AR1897" s="45">
        <v>0</v>
      </c>
      <c r="AS1897" s="45" t="s">
        <v>4445</v>
      </c>
      <c r="AT1897" s="45" t="s">
        <v>4445</v>
      </c>
      <c r="AU1897" s="45">
        <v>3.3955937467856072E-2</v>
      </c>
      <c r="AV1897" s="10">
        <v>117.66624843161856</v>
      </c>
      <c r="AW1897" s="10">
        <v>117.66624843161856</v>
      </c>
      <c r="AX1897" s="17">
        <v>0</v>
      </c>
    </row>
    <row r="1898" spans="1:50" x14ac:dyDescent="0.25">
      <c r="A1898" s="22" t="s">
        <v>964</v>
      </c>
      <c r="B1898" s="22" t="s">
        <v>3948</v>
      </c>
      <c r="C1898" s="22" t="s">
        <v>1284</v>
      </c>
      <c r="D1898" s="22">
        <v>4596</v>
      </c>
      <c r="E1898" s="22" t="s">
        <v>1423</v>
      </c>
      <c r="F1898" s="43">
        <v>9.0229999999999998E-3</v>
      </c>
      <c r="G1898" s="43">
        <v>101.55874295455</v>
      </c>
      <c r="H1898" s="43">
        <v>2.6064393939393939</v>
      </c>
      <c r="I1898" s="9">
        <v>0</v>
      </c>
      <c r="J1898" s="9">
        <v>2.6064393939393939</v>
      </c>
      <c r="K1898" s="11">
        <v>0</v>
      </c>
      <c r="L1898" s="41">
        <v>1662</v>
      </c>
      <c r="M1898" s="44">
        <v>0</v>
      </c>
      <c r="N1898" s="13">
        <v>0</v>
      </c>
      <c r="O1898" s="13">
        <v>0</v>
      </c>
      <c r="P1898" s="22">
        <v>0</v>
      </c>
      <c r="Q1898" s="22">
        <v>0</v>
      </c>
      <c r="R1898" s="14">
        <v>0</v>
      </c>
      <c r="S1898" s="22">
        <v>49</v>
      </c>
      <c r="T1898" s="22">
        <v>1</v>
      </c>
      <c r="U1898" s="22">
        <v>3030</v>
      </c>
      <c r="V1898" s="22"/>
      <c r="W1898" s="22">
        <v>549</v>
      </c>
      <c r="X1898" s="22">
        <v>362</v>
      </c>
      <c r="Y1898" s="14">
        <v>3030</v>
      </c>
      <c r="Z1898" s="10">
        <v>549</v>
      </c>
      <c r="AA1898" s="22">
        <v>362</v>
      </c>
      <c r="AB1898" s="22">
        <v>1024.83</v>
      </c>
      <c r="AC1898" s="22">
        <v>8.8845132752755817E-5</v>
      </c>
      <c r="AD1898" s="42">
        <v>1E-4</v>
      </c>
      <c r="AE1898" s="22">
        <v>1959</v>
      </c>
      <c r="AF1898" s="22">
        <v>1.5045001866344217E-2</v>
      </c>
      <c r="AG1898" s="22">
        <v>2.2455226666185399E-4</v>
      </c>
      <c r="AH1898" s="22">
        <v>0</v>
      </c>
      <c r="AI1898" s="22">
        <v>0</v>
      </c>
      <c r="AJ1898" s="22">
        <v>0</v>
      </c>
      <c r="AK1898" s="22">
        <v>0</v>
      </c>
      <c r="AL1898" s="45">
        <v>0</v>
      </c>
      <c r="AM1898" s="45">
        <v>0</v>
      </c>
      <c r="AN1898" s="45">
        <v>0</v>
      </c>
      <c r="AO1898" s="45">
        <v>0</v>
      </c>
      <c r="AP1898" s="45">
        <v>0</v>
      </c>
      <c r="AQ1898" s="45">
        <v>0</v>
      </c>
      <c r="AR1898" s="45">
        <v>0</v>
      </c>
      <c r="AS1898" s="45" t="s">
        <v>4445</v>
      </c>
      <c r="AT1898" s="45" t="s">
        <v>4445</v>
      </c>
      <c r="AU1898" s="45">
        <v>1.5045001866344219E-2</v>
      </c>
      <c r="AV1898" s="10">
        <v>210.63217555587852</v>
      </c>
      <c r="AW1898" s="10">
        <v>210.63217555587852</v>
      </c>
      <c r="AX1898" s="17">
        <v>0</v>
      </c>
    </row>
    <row r="1899" spans="1:50" x14ac:dyDescent="0.25">
      <c r="A1899" s="22" t="s">
        <v>8</v>
      </c>
      <c r="B1899" s="22" t="s">
        <v>3946</v>
      </c>
      <c r="C1899" s="22" t="s">
        <v>529</v>
      </c>
      <c r="D1899" s="22">
        <v>4002</v>
      </c>
      <c r="E1899" s="22" t="s">
        <v>530</v>
      </c>
      <c r="F1899" s="43">
        <v>0.115324</v>
      </c>
      <c r="G1899" s="43">
        <v>517.06854499983001</v>
      </c>
      <c r="H1899" s="43">
        <v>20.557954545454546</v>
      </c>
      <c r="I1899" s="9">
        <v>0</v>
      </c>
      <c r="J1899" s="9">
        <v>20.557954545454546</v>
      </c>
      <c r="K1899" s="11">
        <v>0</v>
      </c>
      <c r="L1899" s="41">
        <v>5442</v>
      </c>
      <c r="M1899" s="44">
        <v>0</v>
      </c>
      <c r="N1899" s="13">
        <v>0</v>
      </c>
      <c r="O1899" s="13">
        <v>0</v>
      </c>
      <c r="P1899" s="22">
        <v>0</v>
      </c>
      <c r="Q1899" s="22">
        <v>0</v>
      </c>
      <c r="R1899" s="14">
        <v>0</v>
      </c>
      <c r="S1899" s="22">
        <v>585</v>
      </c>
      <c r="T1899" s="22">
        <v>1</v>
      </c>
      <c r="U1899" s="22">
        <v>9895</v>
      </c>
      <c r="V1899" s="22"/>
      <c r="W1899" s="22">
        <v>1787</v>
      </c>
      <c r="X1899" s="22">
        <v>1178</v>
      </c>
      <c r="Y1899" s="14">
        <v>9895</v>
      </c>
      <c r="Z1899" s="10">
        <v>1787</v>
      </c>
      <c r="AA1899" s="22">
        <v>1178</v>
      </c>
      <c r="AB1899" s="22">
        <v>3338.74</v>
      </c>
      <c r="AC1899" s="22">
        <v>2.2303425941339733E-4</v>
      </c>
      <c r="AD1899" s="42">
        <v>8.3000000000000001E-4</v>
      </c>
      <c r="AE1899" s="22">
        <v>1960</v>
      </c>
      <c r="AF1899" s="22">
        <v>3.9800352120179572E-2</v>
      </c>
      <c r="AG1899" s="22">
        <v>2.2234833586692499E-4</v>
      </c>
      <c r="AH1899" s="22">
        <v>0</v>
      </c>
      <c r="AI1899" s="22">
        <v>0</v>
      </c>
      <c r="AJ1899" s="22">
        <v>0</v>
      </c>
      <c r="AK1899" s="22">
        <v>0</v>
      </c>
      <c r="AL1899" s="45">
        <v>0</v>
      </c>
      <c r="AM1899" s="45">
        <v>0</v>
      </c>
      <c r="AN1899" s="45">
        <v>0</v>
      </c>
      <c r="AO1899" s="45">
        <v>0</v>
      </c>
      <c r="AP1899" s="45">
        <v>0</v>
      </c>
      <c r="AQ1899" s="45">
        <v>0</v>
      </c>
      <c r="AR1899" s="45">
        <v>0</v>
      </c>
      <c r="AS1899" s="45" t="s">
        <v>4445</v>
      </c>
      <c r="AT1899" s="45" t="s">
        <v>4445</v>
      </c>
      <c r="AU1899" s="45">
        <v>3.9800352120179572E-2</v>
      </c>
      <c r="AV1899" s="10">
        <v>86.92499032668178</v>
      </c>
      <c r="AW1899" s="10">
        <v>86.92499032668178</v>
      </c>
      <c r="AX1899" s="17">
        <v>0</v>
      </c>
    </row>
    <row r="1900" spans="1:50" x14ac:dyDescent="0.25">
      <c r="A1900" s="22" t="s">
        <v>2195</v>
      </c>
      <c r="B1900" s="22" t="s">
        <v>3960</v>
      </c>
      <c r="C1900" s="22" t="s">
        <v>2289</v>
      </c>
      <c r="D1900" s="22">
        <v>8152</v>
      </c>
      <c r="E1900" s="22" t="s">
        <v>2688</v>
      </c>
      <c r="F1900" s="43">
        <v>1.2975E-2</v>
      </c>
      <c r="G1900" s="43">
        <v>46.753906690549996</v>
      </c>
      <c r="H1900" s="43">
        <v>1.7486742424242425</v>
      </c>
      <c r="I1900" s="9">
        <v>0</v>
      </c>
      <c r="J1900" s="9">
        <v>1.7486742424242425</v>
      </c>
      <c r="K1900" s="11">
        <v>0</v>
      </c>
      <c r="L1900" s="41">
        <v>914</v>
      </c>
      <c r="M1900" s="44">
        <v>0</v>
      </c>
      <c r="N1900" s="13">
        <v>0</v>
      </c>
      <c r="O1900" s="13">
        <v>0</v>
      </c>
      <c r="P1900" s="22">
        <v>0</v>
      </c>
      <c r="Q1900" s="22">
        <v>0</v>
      </c>
      <c r="R1900" s="14">
        <v>0</v>
      </c>
      <c r="S1900" s="22">
        <v>39</v>
      </c>
      <c r="T1900" s="22">
        <v>1</v>
      </c>
      <c r="U1900" s="22">
        <v>1672</v>
      </c>
      <c r="V1900" s="22"/>
      <c r="W1900" s="22">
        <v>304</v>
      </c>
      <c r="X1900" s="22">
        <v>201</v>
      </c>
      <c r="Y1900" s="14">
        <v>1672</v>
      </c>
      <c r="Z1900" s="10">
        <v>304</v>
      </c>
      <c r="AA1900" s="22">
        <v>201</v>
      </c>
      <c r="AB1900" s="22">
        <v>566.96</v>
      </c>
      <c r="AC1900" s="22">
        <v>2.7751691609168857E-4</v>
      </c>
      <c r="AD1900" s="42">
        <v>1.8000000000000001E-4</v>
      </c>
      <c r="AE1900" s="22">
        <v>1961</v>
      </c>
      <c r="AF1900" s="22">
        <v>5.2714317161529842E-3</v>
      </c>
      <c r="AG1900" s="22">
        <v>2.1964298817304102E-4</v>
      </c>
      <c r="AH1900" s="22">
        <v>0</v>
      </c>
      <c r="AI1900" s="22">
        <v>0</v>
      </c>
      <c r="AJ1900" s="22">
        <v>0</v>
      </c>
      <c r="AK1900" s="22">
        <v>0</v>
      </c>
      <c r="AL1900" s="45">
        <v>0</v>
      </c>
      <c r="AM1900" s="45">
        <v>0</v>
      </c>
      <c r="AN1900" s="45">
        <v>0</v>
      </c>
      <c r="AO1900" s="45">
        <v>0</v>
      </c>
      <c r="AP1900" s="45">
        <v>0</v>
      </c>
      <c r="AQ1900" s="45">
        <v>0</v>
      </c>
      <c r="AR1900" s="45">
        <v>0</v>
      </c>
      <c r="AS1900" s="45" t="s">
        <v>4445</v>
      </c>
      <c r="AT1900" s="45" t="s">
        <v>4445</v>
      </c>
      <c r="AU1900" s="45">
        <v>5.271431716152985E-3</v>
      </c>
      <c r="AV1900" s="10">
        <v>173.84598721975522</v>
      </c>
      <c r="AW1900" s="10">
        <v>173.84598721975522</v>
      </c>
      <c r="AX1900" s="17">
        <v>0</v>
      </c>
    </row>
    <row r="1901" spans="1:50" x14ac:dyDescent="0.25">
      <c r="A1901" s="22" t="s">
        <v>8</v>
      </c>
      <c r="B1901" s="22" t="s">
        <v>3946</v>
      </c>
      <c r="C1901" s="22" t="s">
        <v>62</v>
      </c>
      <c r="D1901" s="22">
        <v>2492</v>
      </c>
      <c r="E1901" s="22" t="s">
        <v>239</v>
      </c>
      <c r="F1901" s="43">
        <v>5.4359999999999999E-2</v>
      </c>
      <c r="G1901" s="43">
        <v>244.07763835590001</v>
      </c>
      <c r="H1901" s="43">
        <v>11.562310606060606</v>
      </c>
      <c r="I1901" s="9">
        <v>0.42840909090909096</v>
      </c>
      <c r="J1901" s="9">
        <v>11.133712121212122</v>
      </c>
      <c r="K1901" s="11">
        <v>5.1278409090909092</v>
      </c>
      <c r="L1901" s="44">
        <v>4150</v>
      </c>
      <c r="M1901" s="44">
        <v>671</v>
      </c>
      <c r="N1901" s="13">
        <v>536</v>
      </c>
      <c r="O1901" s="22">
        <v>294</v>
      </c>
      <c r="P1901" s="22">
        <v>68</v>
      </c>
      <c r="Q1901" s="22">
        <v>44</v>
      </c>
      <c r="R1901" s="14">
        <v>0</v>
      </c>
      <c r="S1901" s="22">
        <v>630</v>
      </c>
      <c r="T1901" s="22">
        <v>0.55650379203590561</v>
      </c>
      <c r="U1901" s="22">
        <v>4872</v>
      </c>
      <c r="V1901" s="22"/>
      <c r="W1901" s="22">
        <v>1295</v>
      </c>
      <c r="X1901" s="22">
        <v>794</v>
      </c>
      <c r="Y1901" s="22">
        <v>4201</v>
      </c>
      <c r="Z1901" s="10">
        <v>1227</v>
      </c>
      <c r="AA1901" s="22">
        <v>750</v>
      </c>
      <c r="AB1901" s="22">
        <v>2059.08</v>
      </c>
      <c r="AC1901" s="22">
        <v>2.2271601923948219E-4</v>
      </c>
      <c r="AD1901" s="42">
        <v>5.6999999999999998E-4</v>
      </c>
      <c r="AE1901" s="22">
        <v>1962</v>
      </c>
      <c r="AF1901" s="22">
        <v>2.9643900701902738E-2</v>
      </c>
      <c r="AG1901" s="22">
        <v>2.1958444964372399E-4</v>
      </c>
      <c r="AH1901" s="22">
        <v>0</v>
      </c>
      <c r="AI1901" s="22">
        <v>0</v>
      </c>
      <c r="AJ1901" s="22">
        <v>1</v>
      </c>
      <c r="AK1901" s="22">
        <v>0</v>
      </c>
      <c r="AL1901" s="45">
        <v>0</v>
      </c>
      <c r="AM1901" s="45">
        <v>0</v>
      </c>
      <c r="AN1901" s="45">
        <v>0</v>
      </c>
      <c r="AO1901" s="45">
        <v>0</v>
      </c>
      <c r="AP1901" s="45">
        <v>0</v>
      </c>
      <c r="AQ1901" s="45">
        <v>0</v>
      </c>
      <c r="AR1901" s="45">
        <v>0</v>
      </c>
      <c r="AS1901" s="25" t="s">
        <v>4445</v>
      </c>
      <c r="AT1901" s="25" t="s">
        <v>4445</v>
      </c>
      <c r="AU1901" s="45">
        <v>2.8545043271176504E-2</v>
      </c>
      <c r="AV1901" s="10">
        <v>110.2058313203824</v>
      </c>
      <c r="AW1901" s="10">
        <v>112.0018345918852</v>
      </c>
      <c r="AX1901" s="17">
        <v>3.7052203967304957E-2</v>
      </c>
    </row>
    <row r="1902" spans="1:50" x14ac:dyDescent="0.25">
      <c r="A1902" s="22" t="s">
        <v>2195</v>
      </c>
      <c r="B1902" s="22" t="s">
        <v>3962</v>
      </c>
      <c r="C1902" s="22" t="s">
        <v>2312</v>
      </c>
      <c r="D1902" s="22">
        <v>1189</v>
      </c>
      <c r="E1902" s="22" t="s">
        <v>2313</v>
      </c>
      <c r="F1902" s="43">
        <v>4.7375E-2</v>
      </c>
      <c r="G1902" s="43">
        <v>133.24498300261001</v>
      </c>
      <c r="H1902" s="43">
        <v>5.2083333333333339</v>
      </c>
      <c r="I1902" s="9">
        <v>0</v>
      </c>
      <c r="J1902" s="9">
        <v>5.2083333333333339</v>
      </c>
      <c r="K1902" s="11">
        <v>0</v>
      </c>
      <c r="L1902" s="41">
        <v>3028</v>
      </c>
      <c r="M1902" s="44">
        <v>0</v>
      </c>
      <c r="N1902" s="13">
        <v>0</v>
      </c>
      <c r="O1902" s="13">
        <v>0</v>
      </c>
      <c r="P1902" s="22">
        <v>0</v>
      </c>
      <c r="Q1902" s="22">
        <v>0</v>
      </c>
      <c r="R1902" s="14">
        <v>0</v>
      </c>
      <c r="S1902" s="22">
        <v>155</v>
      </c>
      <c r="T1902" s="22">
        <v>1</v>
      </c>
      <c r="U1902" s="22">
        <v>5511</v>
      </c>
      <c r="V1902" s="22"/>
      <c r="W1902" s="22">
        <v>996</v>
      </c>
      <c r="X1902" s="22">
        <v>657</v>
      </c>
      <c r="Y1902" s="14">
        <v>5511</v>
      </c>
      <c r="Z1902" s="10">
        <v>996</v>
      </c>
      <c r="AA1902" s="22">
        <v>657</v>
      </c>
      <c r="AB1902" s="22">
        <v>1860.51</v>
      </c>
      <c r="AC1902" s="22">
        <v>3.5554809593898193E-4</v>
      </c>
      <c r="AD1902" s="42">
        <v>7.3999999999999999E-4</v>
      </c>
      <c r="AE1902" s="22">
        <v>1963</v>
      </c>
      <c r="AF1902" s="22">
        <v>2.1100046865673551E-2</v>
      </c>
      <c r="AG1902" s="22">
        <v>2.1752625634715E-4</v>
      </c>
      <c r="AH1902" s="22">
        <v>0</v>
      </c>
      <c r="AI1902" s="22">
        <v>0</v>
      </c>
      <c r="AJ1902" s="22">
        <v>0</v>
      </c>
      <c r="AK1902" s="22">
        <v>0</v>
      </c>
      <c r="AL1902" s="45">
        <v>0</v>
      </c>
      <c r="AM1902" s="45">
        <v>0</v>
      </c>
      <c r="AN1902" s="45">
        <v>0</v>
      </c>
      <c r="AO1902" s="45">
        <v>0</v>
      </c>
      <c r="AP1902" s="45">
        <v>0</v>
      </c>
      <c r="AQ1902" s="45">
        <v>0</v>
      </c>
      <c r="AR1902" s="45">
        <v>0</v>
      </c>
      <c r="AS1902" s="45" t="s">
        <v>4445</v>
      </c>
      <c r="AT1902" s="45" t="s">
        <v>4445</v>
      </c>
      <c r="AU1902" s="45">
        <v>2.1100046865673551E-2</v>
      </c>
      <c r="AV1902" s="10">
        <v>191.23199999999997</v>
      </c>
      <c r="AW1902" s="10">
        <v>191.23199999999997</v>
      </c>
      <c r="AX1902" s="17">
        <v>0</v>
      </c>
    </row>
    <row r="1903" spans="1:50" x14ac:dyDescent="0.25">
      <c r="A1903" s="22" t="s">
        <v>2195</v>
      </c>
      <c r="B1903" s="22" t="s">
        <v>3956</v>
      </c>
      <c r="C1903" s="22" t="s">
        <v>2432</v>
      </c>
      <c r="D1903" s="22">
        <v>58</v>
      </c>
      <c r="E1903" s="22" t="s">
        <v>2433</v>
      </c>
      <c r="F1903" s="43">
        <v>2.7200000000000002E-3</v>
      </c>
      <c r="G1903" s="43">
        <v>23.05414723717</v>
      </c>
      <c r="H1903" s="43">
        <v>1.4446969696969698</v>
      </c>
      <c r="I1903" s="9">
        <v>0</v>
      </c>
      <c r="J1903" s="9">
        <v>1.4446969696969698</v>
      </c>
      <c r="K1903" s="11">
        <v>0</v>
      </c>
      <c r="L1903" s="41">
        <v>106</v>
      </c>
      <c r="M1903" s="44">
        <v>0</v>
      </c>
      <c r="N1903" s="13">
        <v>0</v>
      </c>
      <c r="O1903" s="13">
        <v>0</v>
      </c>
      <c r="P1903" s="22">
        <v>0</v>
      </c>
      <c r="Q1903" s="22">
        <v>0</v>
      </c>
      <c r="R1903" s="14">
        <v>0</v>
      </c>
      <c r="S1903" s="22">
        <v>48</v>
      </c>
      <c r="T1903" s="22">
        <v>1</v>
      </c>
      <c r="U1903" s="22">
        <v>205</v>
      </c>
      <c r="V1903" s="22"/>
      <c r="W1903" s="22">
        <v>39</v>
      </c>
      <c r="X1903" s="22">
        <v>27</v>
      </c>
      <c r="Y1903" s="14">
        <v>205</v>
      </c>
      <c r="Z1903" s="10">
        <v>39</v>
      </c>
      <c r="AA1903" s="22">
        <v>27</v>
      </c>
      <c r="AB1903" s="22">
        <v>71.88</v>
      </c>
      <c r="AC1903" s="22">
        <v>1.1798311045808574E-4</v>
      </c>
      <c r="AD1903" s="42">
        <v>1.0000000000000001E-5</v>
      </c>
      <c r="AE1903" s="22">
        <v>1964</v>
      </c>
      <c r="AF1903" s="22">
        <v>1.302377769112122E-3</v>
      </c>
      <c r="AG1903" s="22">
        <v>2.1706296151868701E-4</v>
      </c>
      <c r="AH1903" s="22">
        <v>0</v>
      </c>
      <c r="AI1903" s="22">
        <v>0</v>
      </c>
      <c r="AJ1903" s="22">
        <v>0</v>
      </c>
      <c r="AK1903" s="22">
        <v>0</v>
      </c>
      <c r="AL1903" s="45">
        <v>0</v>
      </c>
      <c r="AM1903" s="45">
        <v>0</v>
      </c>
      <c r="AN1903" s="45">
        <v>0</v>
      </c>
      <c r="AO1903" s="45">
        <v>0</v>
      </c>
      <c r="AP1903" s="45">
        <v>0</v>
      </c>
      <c r="AQ1903" s="45">
        <v>0</v>
      </c>
      <c r="AR1903" s="45">
        <v>0</v>
      </c>
      <c r="AS1903" s="45" t="s">
        <v>4445</v>
      </c>
      <c r="AT1903" s="45" t="s">
        <v>4445</v>
      </c>
      <c r="AU1903" s="45">
        <v>1.302377769112122E-3</v>
      </c>
      <c r="AV1903" s="10">
        <v>26.995280545359201</v>
      </c>
      <c r="AW1903" s="10">
        <v>26.995280545359201</v>
      </c>
      <c r="AX1903" s="17">
        <v>0</v>
      </c>
    </row>
    <row r="1904" spans="1:50" x14ac:dyDescent="0.25">
      <c r="A1904" s="22" t="s">
        <v>964</v>
      </c>
      <c r="B1904" s="22" t="s">
        <v>3952</v>
      </c>
      <c r="C1904" s="22" t="s">
        <v>1092</v>
      </c>
      <c r="D1904" s="22">
        <v>572</v>
      </c>
      <c r="E1904" s="22" t="s">
        <v>1241</v>
      </c>
      <c r="F1904" s="43">
        <v>0.112002</v>
      </c>
      <c r="G1904" s="43">
        <v>191.76977815936999</v>
      </c>
      <c r="H1904" s="43">
        <v>7.8734848484848499</v>
      </c>
      <c r="I1904" s="9">
        <v>1.3257575757575761E-3</v>
      </c>
      <c r="J1904" s="9">
        <v>7.8721590909090908</v>
      </c>
      <c r="K1904" s="11">
        <v>7.8732954545454543</v>
      </c>
      <c r="L1904" s="41">
        <v>6330</v>
      </c>
      <c r="M1904" s="44">
        <v>1959</v>
      </c>
      <c r="N1904" s="13">
        <v>1957</v>
      </c>
      <c r="O1904" s="13">
        <v>1104</v>
      </c>
      <c r="P1904" s="22">
        <v>34</v>
      </c>
      <c r="Q1904" s="22">
        <v>3</v>
      </c>
      <c r="R1904" s="14">
        <v>0</v>
      </c>
      <c r="S1904" s="22">
        <v>513</v>
      </c>
      <c r="T1904" s="22">
        <v>2.4054652169813728E-5</v>
      </c>
      <c r="U1904" s="22">
        <v>1959</v>
      </c>
      <c r="V1904" s="22"/>
      <c r="W1904" s="22">
        <v>1957</v>
      </c>
      <c r="X1904" s="22">
        <v>1104</v>
      </c>
      <c r="Y1904" s="14">
        <v>0</v>
      </c>
      <c r="Z1904" s="10">
        <v>1923</v>
      </c>
      <c r="AA1904" s="22">
        <v>1101</v>
      </c>
      <c r="AB1904" s="22">
        <v>2634.51</v>
      </c>
      <c r="AC1904" s="22">
        <v>5.8404406093081522E-4</v>
      </c>
      <c r="AD1904" s="42">
        <v>2.3400000000000001E-3</v>
      </c>
      <c r="AE1904" s="22">
        <v>1965</v>
      </c>
      <c r="AF1904" s="22">
        <v>1.6366381694990693E-2</v>
      </c>
      <c r="AG1904" s="22">
        <v>2.15347127565667E-4</v>
      </c>
      <c r="AH1904" s="22">
        <v>0</v>
      </c>
      <c r="AI1904" s="22">
        <v>0</v>
      </c>
      <c r="AJ1904" s="22">
        <v>0</v>
      </c>
      <c r="AK1904" s="22">
        <v>0</v>
      </c>
      <c r="AL1904" s="45">
        <v>0</v>
      </c>
      <c r="AM1904" s="45">
        <v>0</v>
      </c>
      <c r="AN1904" s="45">
        <v>0</v>
      </c>
      <c r="AO1904" s="45">
        <v>0</v>
      </c>
      <c r="AP1904" s="45">
        <v>0</v>
      </c>
      <c r="AQ1904" s="45">
        <v>0</v>
      </c>
      <c r="AR1904" s="45">
        <v>0</v>
      </c>
      <c r="AS1904" s="45" t="s">
        <v>4445</v>
      </c>
      <c r="AT1904" s="45" t="s">
        <v>4445</v>
      </c>
      <c r="AU1904" s="45">
        <v>1.6363625881658041E-2</v>
      </c>
      <c r="AV1904" s="10">
        <v>244.27859978347166</v>
      </c>
      <c r="AW1904" s="10">
        <v>248.55575868372938</v>
      </c>
      <c r="AX1904" s="17">
        <v>1.6838256518810738E-4</v>
      </c>
    </row>
    <row r="1905" spans="1:50" x14ac:dyDescent="0.25">
      <c r="A1905" s="22" t="s">
        <v>964</v>
      </c>
      <c r="B1905" s="22" t="s">
        <v>3952</v>
      </c>
      <c r="C1905" s="22" t="s">
        <v>991</v>
      </c>
      <c r="D1905" s="22">
        <v>438</v>
      </c>
      <c r="E1905" s="22" t="s">
        <v>1322</v>
      </c>
      <c r="F1905" s="43">
        <v>3.2954999999999998E-2</v>
      </c>
      <c r="G1905" s="43">
        <v>117.66105280364999</v>
      </c>
      <c r="H1905" s="43">
        <v>5.9496212121212118</v>
      </c>
      <c r="I1905" s="9">
        <v>0.49905303030303033</v>
      </c>
      <c r="J1905" s="9">
        <v>5.4505681818181824</v>
      </c>
      <c r="K1905" s="11">
        <v>1.2333333333333334</v>
      </c>
      <c r="L1905" s="41">
        <v>2435</v>
      </c>
      <c r="M1905" s="44">
        <v>546</v>
      </c>
      <c r="N1905" s="13">
        <v>108</v>
      </c>
      <c r="O1905" s="13">
        <v>31</v>
      </c>
      <c r="P1905" s="22">
        <v>3</v>
      </c>
      <c r="Q1905" s="22">
        <v>0</v>
      </c>
      <c r="R1905" s="14">
        <v>0</v>
      </c>
      <c r="S1905" s="22">
        <v>441</v>
      </c>
      <c r="T1905" s="22">
        <v>0.79270388998535679</v>
      </c>
      <c r="U1905" s="22">
        <v>4061</v>
      </c>
      <c r="V1905" s="22"/>
      <c r="W1905" s="22">
        <v>743</v>
      </c>
      <c r="X1905" s="22">
        <v>450</v>
      </c>
      <c r="Y1905" s="14">
        <v>3515</v>
      </c>
      <c r="Z1905" s="10">
        <v>740</v>
      </c>
      <c r="AA1905" s="22">
        <v>450</v>
      </c>
      <c r="AB1905" s="22">
        <v>1330.15</v>
      </c>
      <c r="AC1905" s="22">
        <v>2.800841843136873E-4</v>
      </c>
      <c r="AD1905" s="42">
        <v>4.2999999999999999E-4</v>
      </c>
      <c r="AE1905" s="22">
        <v>1966</v>
      </c>
      <c r="AF1905" s="22">
        <v>1.1194761403772544E-2</v>
      </c>
      <c r="AG1905" s="22">
        <v>2.15283873149472E-4</v>
      </c>
      <c r="AH1905" s="22">
        <v>0</v>
      </c>
      <c r="AI1905" s="22">
        <v>0</v>
      </c>
      <c r="AJ1905" s="22">
        <v>0</v>
      </c>
      <c r="AK1905" s="22">
        <v>0</v>
      </c>
      <c r="AL1905" s="45">
        <v>0</v>
      </c>
      <c r="AM1905" s="45">
        <v>0</v>
      </c>
      <c r="AN1905" s="45">
        <v>0</v>
      </c>
      <c r="AO1905" s="45">
        <v>0</v>
      </c>
      <c r="AP1905" s="45">
        <v>0</v>
      </c>
      <c r="AQ1905" s="45">
        <v>0</v>
      </c>
      <c r="AR1905" s="45">
        <v>0</v>
      </c>
      <c r="AS1905" s="45" t="s">
        <v>4445</v>
      </c>
      <c r="AT1905" s="45" t="s">
        <v>4445</v>
      </c>
      <c r="AU1905" s="45">
        <v>1.0255747069433059E-2</v>
      </c>
      <c r="AV1905" s="10">
        <v>135.76566246221202</v>
      </c>
      <c r="AW1905" s="10">
        <v>124.8818997899026</v>
      </c>
      <c r="AX1905" s="17">
        <v>8.3879798815814616E-2</v>
      </c>
    </row>
    <row r="1906" spans="1:50" x14ac:dyDescent="0.25">
      <c r="A1906" s="22" t="s">
        <v>1672</v>
      </c>
      <c r="B1906" s="22" t="s">
        <v>3947</v>
      </c>
      <c r="C1906" s="22" t="s">
        <v>1816</v>
      </c>
      <c r="D1906" s="22">
        <v>7490</v>
      </c>
      <c r="E1906" s="22" t="s">
        <v>2125</v>
      </c>
      <c r="F1906" s="43">
        <v>3.0967999999999999E-2</v>
      </c>
      <c r="G1906" s="43">
        <v>134.73773261578</v>
      </c>
      <c r="H1906" s="43">
        <v>5.9890151515151526</v>
      </c>
      <c r="I1906" s="9">
        <v>3.7007575757575761</v>
      </c>
      <c r="J1906" s="9">
        <v>2.2882575757575756</v>
      </c>
      <c r="K1906" s="11">
        <v>5.8678030303030306</v>
      </c>
      <c r="L1906" s="41">
        <v>88</v>
      </c>
      <c r="M1906" s="44">
        <v>334</v>
      </c>
      <c r="N1906" s="13">
        <v>173</v>
      </c>
      <c r="O1906" s="13">
        <v>163</v>
      </c>
      <c r="P1906" s="22">
        <v>50</v>
      </c>
      <c r="Q1906" s="22">
        <v>46</v>
      </c>
      <c r="R1906" s="14">
        <v>0</v>
      </c>
      <c r="S1906" s="22">
        <v>109</v>
      </c>
      <c r="T1906" s="22">
        <v>2.0239074062361806E-2</v>
      </c>
      <c r="U1906" s="22">
        <v>337</v>
      </c>
      <c r="V1906" s="22"/>
      <c r="W1906" s="22">
        <v>174</v>
      </c>
      <c r="X1906" s="22">
        <v>163</v>
      </c>
      <c r="Y1906" s="14">
        <v>3</v>
      </c>
      <c r="Z1906" s="10">
        <v>124</v>
      </c>
      <c r="AA1906" s="22">
        <v>117</v>
      </c>
      <c r="AB1906" s="22">
        <v>170.15</v>
      </c>
      <c r="AC1906" s="22">
        <v>2.2983910593410962E-4</v>
      </c>
      <c r="AD1906" s="42">
        <v>6.0000000000000002E-5</v>
      </c>
      <c r="AE1906" s="22">
        <v>1967</v>
      </c>
      <c r="AF1906" s="22">
        <v>4.9149872426093649E-3</v>
      </c>
      <c r="AG1906" s="22">
        <v>2.13695097504755E-4</v>
      </c>
      <c r="AH1906" s="22">
        <v>0</v>
      </c>
      <c r="AI1906" s="22">
        <v>0</v>
      </c>
      <c r="AJ1906" s="22">
        <v>0</v>
      </c>
      <c r="AK1906" s="22">
        <v>0</v>
      </c>
      <c r="AL1906" s="45">
        <v>0</v>
      </c>
      <c r="AM1906" s="45">
        <v>0</v>
      </c>
      <c r="AN1906" s="45">
        <v>0</v>
      </c>
      <c r="AO1906" s="45">
        <v>0</v>
      </c>
      <c r="AP1906" s="45">
        <v>0</v>
      </c>
      <c r="AQ1906" s="45">
        <v>0</v>
      </c>
      <c r="AR1906" s="45">
        <v>0</v>
      </c>
      <c r="AS1906" s="45" t="s">
        <v>4445</v>
      </c>
      <c r="AT1906" s="45" t="s">
        <v>4445</v>
      </c>
      <c r="AU1906" s="45">
        <v>1.8778975354249044E-3</v>
      </c>
      <c r="AV1906" s="10">
        <v>54.189703691441821</v>
      </c>
      <c r="AW1906" s="10">
        <v>29.053190816520139</v>
      </c>
      <c r="AX1906" s="17">
        <v>0.617924229966479</v>
      </c>
    </row>
    <row r="1907" spans="1:50" x14ac:dyDescent="0.25">
      <c r="A1907" s="22" t="s">
        <v>1672</v>
      </c>
      <c r="B1907" s="22" t="s">
        <v>3951</v>
      </c>
      <c r="C1907" s="22" t="s">
        <v>1762</v>
      </c>
      <c r="D1907" s="22">
        <v>2991</v>
      </c>
      <c r="E1907" s="22" t="s">
        <v>2061</v>
      </c>
      <c r="F1907" s="43">
        <v>8.6507000000000001E-2</v>
      </c>
      <c r="G1907" s="43">
        <v>250.89263626792001</v>
      </c>
      <c r="H1907" s="43">
        <v>10.887878787878789</v>
      </c>
      <c r="I1907" s="9">
        <v>0.33920454545454548</v>
      </c>
      <c r="J1907" s="9">
        <v>10.548863636363638</v>
      </c>
      <c r="K1907" s="11">
        <v>5.310227272727273</v>
      </c>
      <c r="L1907" s="41">
        <v>3430</v>
      </c>
      <c r="M1907" s="44">
        <v>124</v>
      </c>
      <c r="N1907" s="13">
        <v>92</v>
      </c>
      <c r="O1907" s="13">
        <v>44</v>
      </c>
      <c r="P1907" s="22">
        <v>11</v>
      </c>
      <c r="Q1907" s="22">
        <v>3</v>
      </c>
      <c r="R1907" s="14">
        <v>0</v>
      </c>
      <c r="S1907" s="22">
        <v>551</v>
      </c>
      <c r="T1907" s="22">
        <v>0.51228082382410245</v>
      </c>
      <c r="U1907" s="22">
        <v>3321</v>
      </c>
      <c r="V1907" s="22"/>
      <c r="W1907" s="22">
        <v>670</v>
      </c>
      <c r="X1907" s="22">
        <v>425</v>
      </c>
      <c r="Y1907" s="14">
        <v>3197</v>
      </c>
      <c r="Z1907" s="10">
        <v>659</v>
      </c>
      <c r="AA1907" s="22">
        <v>422</v>
      </c>
      <c r="AB1907" s="22">
        <v>1190.56</v>
      </c>
      <c r="AC1907" s="22">
        <v>3.4479688717377105E-4</v>
      </c>
      <c r="AD1907" s="42">
        <v>4.6999999999999999E-4</v>
      </c>
      <c r="AE1907" s="22">
        <v>1968</v>
      </c>
      <c r="AF1907" s="22">
        <v>3.095230237873102E-2</v>
      </c>
      <c r="AG1907" s="22">
        <v>2.13464154336076E-4</v>
      </c>
      <c r="AH1907" s="22">
        <v>0</v>
      </c>
      <c r="AI1907" s="22">
        <v>0</v>
      </c>
      <c r="AJ1907" s="22">
        <v>1</v>
      </c>
      <c r="AK1907" s="22">
        <v>0</v>
      </c>
      <c r="AL1907" s="45">
        <v>0</v>
      </c>
      <c r="AM1907" s="45">
        <v>0</v>
      </c>
      <c r="AN1907" s="45">
        <v>0</v>
      </c>
      <c r="AO1907" s="45">
        <v>0</v>
      </c>
      <c r="AP1907" s="45">
        <v>0</v>
      </c>
      <c r="AQ1907" s="45">
        <v>0</v>
      </c>
      <c r="AR1907" s="45">
        <v>0</v>
      </c>
      <c r="AS1907" s="45" t="s">
        <v>4445</v>
      </c>
      <c r="AT1907" s="45" t="s">
        <v>4445</v>
      </c>
      <c r="AU1907" s="45">
        <v>2.9988542615686061E-2</v>
      </c>
      <c r="AV1907" s="10">
        <v>62.47118388452008</v>
      </c>
      <c r="AW1907" s="10">
        <v>61.536320623434449</v>
      </c>
      <c r="AX1907" s="17">
        <v>3.1154327859727247E-2</v>
      </c>
    </row>
    <row r="1908" spans="1:50" x14ac:dyDescent="0.25">
      <c r="A1908" s="22" t="s">
        <v>2195</v>
      </c>
      <c r="B1908" s="22" t="s">
        <v>3956</v>
      </c>
      <c r="C1908" s="22" t="s">
        <v>2279</v>
      </c>
      <c r="D1908" s="22">
        <v>951</v>
      </c>
      <c r="E1908" s="22" t="s">
        <v>2665</v>
      </c>
      <c r="F1908" s="43">
        <v>0.12748699999999999</v>
      </c>
      <c r="G1908" s="43">
        <v>280.67328065377001</v>
      </c>
      <c r="H1908" s="43">
        <v>13.071780303030305</v>
      </c>
      <c r="I1908" s="9">
        <v>0</v>
      </c>
      <c r="J1908" s="9">
        <v>13.071780303030305</v>
      </c>
      <c r="K1908" s="11">
        <v>0</v>
      </c>
      <c r="L1908" s="41">
        <v>1098</v>
      </c>
      <c r="M1908" s="44">
        <v>0</v>
      </c>
      <c r="N1908" s="13">
        <v>0</v>
      </c>
      <c r="O1908" s="13">
        <v>0</v>
      </c>
      <c r="P1908" s="22">
        <v>0</v>
      </c>
      <c r="Q1908" s="22">
        <v>0</v>
      </c>
      <c r="R1908" s="14">
        <v>0</v>
      </c>
      <c r="S1908" s="22">
        <v>165</v>
      </c>
      <c r="T1908" s="22">
        <v>1</v>
      </c>
      <c r="U1908" s="22">
        <v>2006</v>
      </c>
      <c r="V1908" s="22"/>
      <c r="W1908" s="22">
        <v>364</v>
      </c>
      <c r="X1908" s="22">
        <v>241</v>
      </c>
      <c r="Y1908" s="14">
        <v>2006</v>
      </c>
      <c r="Z1908" s="10">
        <v>364</v>
      </c>
      <c r="AA1908" s="22">
        <v>241</v>
      </c>
      <c r="AB1908" s="22">
        <v>679.22</v>
      </c>
      <c r="AC1908" s="22">
        <v>4.5421851236799438E-4</v>
      </c>
      <c r="AD1908" s="42">
        <v>3.4000000000000002E-4</v>
      </c>
      <c r="AE1908" s="22">
        <v>1969</v>
      </c>
      <c r="AF1908" s="22">
        <v>1.6313618022774611E-2</v>
      </c>
      <c r="AG1908" s="22">
        <v>2.1186516912694299E-4</v>
      </c>
      <c r="AH1908" s="22">
        <v>0</v>
      </c>
      <c r="AI1908" s="22">
        <v>0</v>
      </c>
      <c r="AJ1908" s="22">
        <v>0</v>
      </c>
      <c r="AK1908" s="22">
        <v>0</v>
      </c>
      <c r="AL1908" s="45">
        <v>0</v>
      </c>
      <c r="AM1908" s="45">
        <v>0</v>
      </c>
      <c r="AN1908" s="45">
        <v>0</v>
      </c>
      <c r="AO1908" s="45">
        <v>0</v>
      </c>
      <c r="AP1908" s="45">
        <v>0</v>
      </c>
      <c r="AQ1908" s="45">
        <v>0</v>
      </c>
      <c r="AR1908" s="45">
        <v>0</v>
      </c>
      <c r="AS1908" s="45" t="s">
        <v>4445</v>
      </c>
      <c r="AT1908" s="45" t="s">
        <v>4445</v>
      </c>
      <c r="AU1908" s="45">
        <v>1.6313618022774611E-2</v>
      </c>
      <c r="AV1908" s="10">
        <v>27.846245236818842</v>
      </c>
      <c r="AW1908" s="10">
        <v>27.846245236818842</v>
      </c>
      <c r="AX1908" s="17">
        <v>0</v>
      </c>
    </row>
    <row r="1909" spans="1:50" x14ac:dyDescent="0.25">
      <c r="A1909" s="22" t="s">
        <v>8</v>
      </c>
      <c r="B1909" s="22" t="s">
        <v>3946</v>
      </c>
      <c r="C1909" s="22" t="s">
        <v>60</v>
      </c>
      <c r="D1909" s="22">
        <v>3406</v>
      </c>
      <c r="E1909" s="22" t="s">
        <v>150</v>
      </c>
      <c r="F1909" s="43">
        <v>7.9255999999999993E-2</v>
      </c>
      <c r="G1909" s="43">
        <v>258.88840417086999</v>
      </c>
      <c r="H1909" s="43">
        <v>11.223674242424243</v>
      </c>
      <c r="I1909" s="9">
        <v>0</v>
      </c>
      <c r="J1909" s="9">
        <v>11.223674242424243</v>
      </c>
      <c r="K1909" s="11">
        <v>0</v>
      </c>
      <c r="L1909" s="41">
        <v>5802</v>
      </c>
      <c r="M1909" s="44">
        <v>0</v>
      </c>
      <c r="N1909" s="13">
        <v>0</v>
      </c>
      <c r="O1909" s="13">
        <v>0</v>
      </c>
      <c r="P1909" s="22">
        <v>0</v>
      </c>
      <c r="Q1909" s="22">
        <v>0</v>
      </c>
      <c r="R1909" s="14">
        <v>0</v>
      </c>
      <c r="S1909" s="22">
        <v>309</v>
      </c>
      <c r="T1909" s="22">
        <v>1</v>
      </c>
      <c r="U1909" s="22">
        <v>10549</v>
      </c>
      <c r="V1909" s="22"/>
      <c r="W1909" s="22">
        <v>1904</v>
      </c>
      <c r="X1909" s="22">
        <v>1255</v>
      </c>
      <c r="Y1909" s="14">
        <v>10549</v>
      </c>
      <c r="Z1909" s="10">
        <v>1904</v>
      </c>
      <c r="AA1909" s="22">
        <v>1255</v>
      </c>
      <c r="AB1909" s="22">
        <v>3557.89</v>
      </c>
      <c r="AC1909" s="22">
        <v>3.0613962897963523E-4</v>
      </c>
      <c r="AD1909" s="42">
        <v>1.2099999999999999E-3</v>
      </c>
      <c r="AE1909" s="22">
        <v>1970</v>
      </c>
      <c r="AF1909" s="22">
        <v>3.8640791727628472E-2</v>
      </c>
      <c r="AG1909" s="22">
        <v>2.1115186736409E-4</v>
      </c>
      <c r="AH1909" s="22">
        <v>0</v>
      </c>
      <c r="AI1909" s="22">
        <v>0</v>
      </c>
      <c r="AJ1909" s="22">
        <v>0</v>
      </c>
      <c r="AK1909" s="22">
        <v>0</v>
      </c>
      <c r="AL1909" s="45">
        <v>0</v>
      </c>
      <c r="AM1909" s="45">
        <v>0</v>
      </c>
      <c r="AN1909" s="45">
        <v>0</v>
      </c>
      <c r="AO1909" s="45">
        <v>0</v>
      </c>
      <c r="AP1909" s="45">
        <v>0</v>
      </c>
      <c r="AQ1909" s="45">
        <v>0</v>
      </c>
      <c r="AR1909" s="45">
        <v>0</v>
      </c>
      <c r="AS1909" s="45" t="s">
        <v>4445</v>
      </c>
      <c r="AT1909" s="45" t="s">
        <v>4445</v>
      </c>
      <c r="AU1909" s="45">
        <v>3.8640791727628472E-2</v>
      </c>
      <c r="AV1909" s="10">
        <v>169.64141678338197</v>
      </c>
      <c r="AW1909" s="10">
        <v>169.64141678338197</v>
      </c>
      <c r="AX1909" s="17">
        <v>0</v>
      </c>
    </row>
    <row r="1910" spans="1:50" x14ac:dyDescent="0.25">
      <c r="A1910" s="22" t="s">
        <v>2195</v>
      </c>
      <c r="B1910" s="22" t="s">
        <v>3962</v>
      </c>
      <c r="C1910" s="22" t="s">
        <v>2223</v>
      </c>
      <c r="D1910" s="22">
        <v>6585</v>
      </c>
      <c r="E1910" s="22" t="s">
        <v>2408</v>
      </c>
      <c r="F1910" s="43">
        <v>5.2666999999999999E-2</v>
      </c>
      <c r="G1910" s="43">
        <v>141.51280997306</v>
      </c>
      <c r="H1910" s="43">
        <v>4.3776515151515154</v>
      </c>
      <c r="I1910" s="9">
        <v>0</v>
      </c>
      <c r="J1910" s="9">
        <v>4.3776515151515154</v>
      </c>
      <c r="K1910" s="11">
        <v>0</v>
      </c>
      <c r="L1910" s="41">
        <v>2638</v>
      </c>
      <c r="M1910" s="44">
        <v>0</v>
      </c>
      <c r="N1910" s="13">
        <v>0</v>
      </c>
      <c r="O1910" s="13">
        <v>0</v>
      </c>
      <c r="P1910" s="22">
        <v>0</v>
      </c>
      <c r="Q1910" s="22">
        <v>0</v>
      </c>
      <c r="R1910" s="14">
        <v>0</v>
      </c>
      <c r="S1910" s="22">
        <v>98</v>
      </c>
      <c r="T1910" s="22">
        <v>1</v>
      </c>
      <c r="U1910" s="22">
        <v>4803</v>
      </c>
      <c r="V1910" s="22"/>
      <c r="W1910" s="22">
        <v>868</v>
      </c>
      <c r="X1910" s="22">
        <v>573</v>
      </c>
      <c r="Y1910" s="14">
        <v>4803</v>
      </c>
      <c r="Z1910" s="10">
        <v>868</v>
      </c>
      <c r="AA1910" s="22">
        <v>573</v>
      </c>
      <c r="AB1910" s="22">
        <v>1621.43</v>
      </c>
      <c r="AC1910" s="22">
        <v>3.721712543905127E-4</v>
      </c>
      <c r="AD1910" s="42">
        <v>6.7000000000000002E-4</v>
      </c>
      <c r="AE1910" s="22">
        <v>1971</v>
      </c>
      <c r="AF1910" s="22">
        <v>1.9851872921201271E-2</v>
      </c>
      <c r="AG1910" s="22">
        <v>2.08967083381066E-4</v>
      </c>
      <c r="AH1910" s="22">
        <v>0</v>
      </c>
      <c r="AI1910" s="22">
        <v>0</v>
      </c>
      <c r="AJ1910" s="22">
        <v>0</v>
      </c>
      <c r="AK1910" s="22">
        <v>0</v>
      </c>
      <c r="AL1910" s="45">
        <v>0</v>
      </c>
      <c r="AM1910" s="45">
        <v>0</v>
      </c>
      <c r="AN1910" s="45">
        <v>0</v>
      </c>
      <c r="AO1910" s="45">
        <v>0</v>
      </c>
      <c r="AP1910" s="45">
        <v>0</v>
      </c>
      <c r="AQ1910" s="45">
        <v>0</v>
      </c>
      <c r="AR1910" s="45">
        <v>0</v>
      </c>
      <c r="AS1910" s="45" t="s">
        <v>4445</v>
      </c>
      <c r="AT1910" s="45" t="s">
        <v>4445</v>
      </c>
      <c r="AU1910" s="45">
        <v>1.9851872921201271E-2</v>
      </c>
      <c r="AV1910" s="10">
        <v>198.27983040581464</v>
      </c>
      <c r="AW1910" s="10">
        <v>198.27983040581464</v>
      </c>
      <c r="AX1910" s="17">
        <v>0</v>
      </c>
    </row>
    <row r="1911" spans="1:50" x14ac:dyDescent="0.25">
      <c r="A1911" s="22" t="s">
        <v>2906</v>
      </c>
      <c r="B1911" s="22" t="s">
        <v>3950</v>
      </c>
      <c r="C1911" s="22" t="s">
        <v>3043</v>
      </c>
      <c r="D1911" s="22">
        <v>2191</v>
      </c>
      <c r="E1911" s="22" t="s">
        <v>3241</v>
      </c>
      <c r="F1911" s="43">
        <v>2.7712000000000001E-2</v>
      </c>
      <c r="G1911" s="43">
        <v>70.054832309239998</v>
      </c>
      <c r="H1911" s="43">
        <v>2.7799242424242427</v>
      </c>
      <c r="I1911" s="9">
        <v>0</v>
      </c>
      <c r="J1911" s="9">
        <v>2.7799242424242427</v>
      </c>
      <c r="K1911" s="11">
        <v>0</v>
      </c>
      <c r="L1911" s="41">
        <v>78</v>
      </c>
      <c r="M1911" s="44">
        <v>0</v>
      </c>
      <c r="N1911" s="13">
        <v>0</v>
      </c>
      <c r="O1911" s="13">
        <v>0</v>
      </c>
      <c r="P1911" s="22">
        <v>0</v>
      </c>
      <c r="Q1911" s="22">
        <v>0</v>
      </c>
      <c r="R1911" s="14">
        <v>0</v>
      </c>
      <c r="S1911" s="22">
        <v>95</v>
      </c>
      <c r="T1911" s="22">
        <v>1</v>
      </c>
      <c r="U1911" s="22">
        <v>154</v>
      </c>
      <c r="V1911" s="22"/>
      <c r="W1911" s="22">
        <v>30</v>
      </c>
      <c r="X1911" s="22">
        <v>21</v>
      </c>
      <c r="Y1911" s="14">
        <v>154</v>
      </c>
      <c r="Z1911" s="10">
        <v>30</v>
      </c>
      <c r="AA1911" s="22">
        <v>21</v>
      </c>
      <c r="AB1911" s="22">
        <v>54.96</v>
      </c>
      <c r="AC1911" s="22">
        <v>3.9557585232196583E-4</v>
      </c>
      <c r="AD1911" s="42">
        <v>2.0000000000000002E-5</v>
      </c>
      <c r="AE1911" s="22">
        <v>1972</v>
      </c>
      <c r="AF1911" s="22">
        <v>4.9785101173064157E-3</v>
      </c>
      <c r="AG1911" s="22">
        <v>2.0743792155443399E-4</v>
      </c>
      <c r="AH1911" s="22">
        <v>0</v>
      </c>
      <c r="AI1911" s="22">
        <v>0</v>
      </c>
      <c r="AJ1911" s="22">
        <v>0</v>
      </c>
      <c r="AK1911" s="22">
        <v>0</v>
      </c>
      <c r="AL1911" s="45">
        <v>0</v>
      </c>
      <c r="AM1911" s="45">
        <v>0</v>
      </c>
      <c r="AN1911" s="45">
        <v>0</v>
      </c>
      <c r="AO1911" s="45">
        <v>0</v>
      </c>
      <c r="AP1911" s="45">
        <v>0</v>
      </c>
      <c r="AQ1911" s="45">
        <v>0</v>
      </c>
      <c r="AR1911" s="45">
        <v>0</v>
      </c>
      <c r="AS1911" s="45" t="s">
        <v>4445</v>
      </c>
      <c r="AT1911" s="45" t="s">
        <v>4445</v>
      </c>
      <c r="AU1911" s="45">
        <v>4.9785101173064157E-3</v>
      </c>
      <c r="AV1911" s="10">
        <v>10.79166098923559</v>
      </c>
      <c r="AW1911" s="10">
        <v>10.79166098923559</v>
      </c>
      <c r="AX1911" s="17">
        <v>0</v>
      </c>
    </row>
    <row r="1912" spans="1:50" x14ac:dyDescent="0.25">
      <c r="A1912" s="22" t="s">
        <v>964</v>
      </c>
      <c r="B1912" s="22" t="s">
        <v>3948</v>
      </c>
      <c r="C1912" s="22" t="s">
        <v>1592</v>
      </c>
      <c r="D1912" s="22">
        <v>1475</v>
      </c>
      <c r="E1912" s="22" t="s">
        <v>1593</v>
      </c>
      <c r="F1912" s="43">
        <v>3.1047999999999999E-2</v>
      </c>
      <c r="G1912" s="43">
        <v>146.50296911691001</v>
      </c>
      <c r="H1912" s="43">
        <v>6.5424242424242429</v>
      </c>
      <c r="I1912" s="9">
        <v>0</v>
      </c>
      <c r="J1912" s="9">
        <v>6.5424242424242429</v>
      </c>
      <c r="K1912" s="11">
        <v>0</v>
      </c>
      <c r="L1912" s="41">
        <v>3140</v>
      </c>
      <c r="M1912" s="44">
        <v>0</v>
      </c>
      <c r="N1912" s="13">
        <v>0</v>
      </c>
      <c r="O1912" s="13">
        <v>0</v>
      </c>
      <c r="P1912" s="22">
        <v>0</v>
      </c>
      <c r="Q1912" s="22">
        <v>0</v>
      </c>
      <c r="R1912" s="14">
        <v>0</v>
      </c>
      <c r="S1912" s="22">
        <v>130</v>
      </c>
      <c r="T1912" s="22">
        <v>1</v>
      </c>
      <c r="U1912" s="22">
        <v>5714</v>
      </c>
      <c r="V1912" s="22"/>
      <c r="W1912" s="22">
        <v>1033</v>
      </c>
      <c r="X1912" s="22">
        <v>681</v>
      </c>
      <c r="Y1912" s="14">
        <v>5714</v>
      </c>
      <c r="Z1912" s="10">
        <v>1033</v>
      </c>
      <c r="AA1912" s="22">
        <v>681</v>
      </c>
      <c r="AB1912" s="22">
        <v>1929.47</v>
      </c>
      <c r="AC1912" s="22">
        <v>2.1192744547875723E-4</v>
      </c>
      <c r="AD1912" s="42">
        <v>4.6000000000000001E-4</v>
      </c>
      <c r="AE1912" s="22">
        <v>1973</v>
      </c>
      <c r="AF1912" s="22">
        <v>2.2610209489301314E-2</v>
      </c>
      <c r="AG1912" s="22">
        <v>2.0743311458074599E-4</v>
      </c>
      <c r="AH1912" s="22">
        <v>0</v>
      </c>
      <c r="AI1912" s="22">
        <v>0</v>
      </c>
      <c r="AJ1912" s="22">
        <v>0</v>
      </c>
      <c r="AK1912" s="22">
        <v>0</v>
      </c>
      <c r="AL1912" s="45">
        <v>0</v>
      </c>
      <c r="AM1912" s="45">
        <v>0</v>
      </c>
      <c r="AN1912" s="45">
        <v>0</v>
      </c>
      <c r="AO1912" s="45">
        <v>0</v>
      </c>
      <c r="AP1912" s="45">
        <v>0</v>
      </c>
      <c r="AQ1912" s="45">
        <v>0</v>
      </c>
      <c r="AR1912" s="45">
        <v>0</v>
      </c>
      <c r="AS1912" s="45" t="s">
        <v>4445</v>
      </c>
      <c r="AT1912" s="45" t="s">
        <v>4445</v>
      </c>
      <c r="AU1912" s="45">
        <v>2.2610209489301314E-2</v>
      </c>
      <c r="AV1912" s="10">
        <v>157.89254284390921</v>
      </c>
      <c r="AW1912" s="10">
        <v>157.89254284390921</v>
      </c>
      <c r="AX1912" s="17">
        <v>0</v>
      </c>
    </row>
    <row r="1913" spans="1:50" x14ac:dyDescent="0.25">
      <c r="A1913" s="22" t="s">
        <v>964</v>
      </c>
      <c r="B1913" s="22" t="s">
        <v>3948</v>
      </c>
      <c r="C1913" s="22" t="s">
        <v>844</v>
      </c>
      <c r="D1913" s="22">
        <v>6880</v>
      </c>
      <c r="E1913" s="22" t="s">
        <v>1482</v>
      </c>
      <c r="F1913" s="43">
        <v>2.3736E-2</v>
      </c>
      <c r="G1913" s="43">
        <v>187.55195638239999</v>
      </c>
      <c r="H1913" s="43">
        <v>8.3662878787878796</v>
      </c>
      <c r="I1913" s="9">
        <v>0</v>
      </c>
      <c r="J1913" s="9">
        <v>8.3662878787878796</v>
      </c>
      <c r="K1913" s="11">
        <v>0</v>
      </c>
      <c r="L1913" s="41">
        <v>5020</v>
      </c>
      <c r="M1913" s="44">
        <v>0</v>
      </c>
      <c r="N1913" s="13">
        <v>0</v>
      </c>
      <c r="O1913" s="13">
        <v>0</v>
      </c>
      <c r="P1913" s="22">
        <v>0</v>
      </c>
      <c r="Q1913" s="22">
        <v>0</v>
      </c>
      <c r="R1913" s="14">
        <v>0</v>
      </c>
      <c r="S1913" s="22">
        <v>190</v>
      </c>
      <c r="T1913" s="22">
        <v>1</v>
      </c>
      <c r="U1913" s="22">
        <v>9128</v>
      </c>
      <c r="V1913" s="22"/>
      <c r="W1913" s="22">
        <v>1648</v>
      </c>
      <c r="X1913" s="22">
        <v>1087</v>
      </c>
      <c r="Y1913" s="14">
        <v>9128</v>
      </c>
      <c r="Z1913" s="10">
        <v>1648</v>
      </c>
      <c r="AA1913" s="22">
        <v>1087</v>
      </c>
      <c r="AB1913" s="22">
        <v>3079.28</v>
      </c>
      <c r="AC1913" s="22">
        <v>1.2655693098505798E-4</v>
      </c>
      <c r="AD1913" s="42">
        <v>4.2999999999999999E-4</v>
      </c>
      <c r="AE1913" s="22">
        <v>1974</v>
      </c>
      <c r="AF1913" s="22">
        <v>3.0536274240962693E-2</v>
      </c>
      <c r="AG1913" s="22">
        <v>2.0632617730380199E-4</v>
      </c>
      <c r="AH1913" s="22">
        <v>0</v>
      </c>
      <c r="AI1913" s="22">
        <v>0</v>
      </c>
      <c r="AJ1913" s="22">
        <v>0</v>
      </c>
      <c r="AK1913" s="22">
        <v>0</v>
      </c>
      <c r="AL1913" s="45">
        <v>0</v>
      </c>
      <c r="AM1913" s="45">
        <v>0</v>
      </c>
      <c r="AN1913" s="45">
        <v>0</v>
      </c>
      <c r="AO1913" s="45">
        <v>0</v>
      </c>
      <c r="AP1913" s="45">
        <v>0</v>
      </c>
      <c r="AQ1913" s="45">
        <v>0</v>
      </c>
      <c r="AR1913" s="45">
        <v>0</v>
      </c>
      <c r="AS1913" s="45" t="s">
        <v>4445</v>
      </c>
      <c r="AT1913" s="45" t="s">
        <v>4445</v>
      </c>
      <c r="AU1913" s="45">
        <v>3.0536274240962689E-2</v>
      </c>
      <c r="AV1913" s="10">
        <v>196.9810295649024</v>
      </c>
      <c r="AW1913" s="10">
        <v>196.9810295649024</v>
      </c>
      <c r="AX1913" s="17">
        <v>0</v>
      </c>
    </row>
    <row r="1914" spans="1:50" x14ac:dyDescent="0.25">
      <c r="A1914" s="22" t="s">
        <v>2195</v>
      </c>
      <c r="B1914" s="22" t="s">
        <v>3962</v>
      </c>
      <c r="C1914" s="22" t="s">
        <v>2258</v>
      </c>
      <c r="D1914" s="22">
        <v>4193</v>
      </c>
      <c r="E1914" s="22" t="s">
        <v>2495</v>
      </c>
      <c r="F1914" s="43">
        <v>8.4360000000000008E-3</v>
      </c>
      <c r="G1914" s="43">
        <v>25.746480721280001</v>
      </c>
      <c r="H1914" s="43">
        <v>1.1981060606060607</v>
      </c>
      <c r="I1914" s="9">
        <v>0</v>
      </c>
      <c r="J1914" s="9">
        <v>1.1981060606060607</v>
      </c>
      <c r="K1914" s="11">
        <v>0.31780303030303036</v>
      </c>
      <c r="L1914" s="41">
        <v>734</v>
      </c>
      <c r="M1914" s="44">
        <v>63</v>
      </c>
      <c r="N1914" s="13">
        <v>63</v>
      </c>
      <c r="O1914" s="13">
        <v>45</v>
      </c>
      <c r="P1914" s="22">
        <v>1</v>
      </c>
      <c r="Q1914" s="22">
        <v>1</v>
      </c>
      <c r="R1914" s="14">
        <v>0</v>
      </c>
      <c r="S1914" s="22">
        <v>99</v>
      </c>
      <c r="T1914" s="22">
        <v>0.73474549478343343</v>
      </c>
      <c r="U1914" s="22">
        <v>1051</v>
      </c>
      <c r="V1914" s="22"/>
      <c r="W1914" s="22">
        <v>243</v>
      </c>
      <c r="X1914" s="22">
        <v>164</v>
      </c>
      <c r="Y1914" s="14">
        <v>988</v>
      </c>
      <c r="Z1914" s="10">
        <v>242</v>
      </c>
      <c r="AA1914" s="22">
        <v>163</v>
      </c>
      <c r="AB1914" s="22">
        <v>420.46</v>
      </c>
      <c r="AC1914" s="22">
        <v>3.2765643162358389E-4</v>
      </c>
      <c r="AD1914" s="42">
        <v>1.6000000000000001E-4</v>
      </c>
      <c r="AE1914" s="22">
        <v>1975</v>
      </c>
      <c r="AF1914" s="22">
        <v>4.7208888027096369E-3</v>
      </c>
      <c r="AG1914" s="22">
        <v>2.05256034900419E-4</v>
      </c>
      <c r="AH1914" s="22">
        <v>0</v>
      </c>
      <c r="AI1914" s="22">
        <v>0</v>
      </c>
      <c r="AJ1914" s="22">
        <v>0</v>
      </c>
      <c r="AK1914" s="22">
        <v>0</v>
      </c>
      <c r="AL1914" s="45">
        <v>0</v>
      </c>
      <c r="AM1914" s="45">
        <v>0</v>
      </c>
      <c r="AN1914" s="45">
        <v>0</v>
      </c>
      <c r="AO1914" s="45">
        <v>0</v>
      </c>
      <c r="AP1914" s="45">
        <v>0</v>
      </c>
      <c r="AQ1914" s="45">
        <v>0</v>
      </c>
      <c r="AR1914" s="45">
        <v>0</v>
      </c>
      <c r="AS1914" s="45" t="s">
        <v>4445</v>
      </c>
      <c r="AT1914" s="45" t="s">
        <v>4445</v>
      </c>
      <c r="AU1914" s="45">
        <v>4.7208888027096369E-3</v>
      </c>
      <c r="AV1914" s="10">
        <v>201.98545684476761</v>
      </c>
      <c r="AW1914" s="10">
        <v>202.82010749288648</v>
      </c>
      <c r="AX1914" s="17">
        <v>0</v>
      </c>
    </row>
    <row r="1915" spans="1:50" x14ac:dyDescent="0.25">
      <c r="A1915" s="22" t="s">
        <v>2906</v>
      </c>
      <c r="B1915" s="22" t="s">
        <v>3950</v>
      </c>
      <c r="C1915" s="22" t="s">
        <v>2937</v>
      </c>
      <c r="D1915" s="22">
        <v>1126</v>
      </c>
      <c r="E1915" s="22" t="s">
        <v>2938</v>
      </c>
      <c r="F1915" s="43">
        <v>9.7079999999999996E-3</v>
      </c>
      <c r="G1915" s="43">
        <v>22.350068037210001</v>
      </c>
      <c r="H1915" s="43">
        <v>1.4945075757575759</v>
      </c>
      <c r="I1915" s="9">
        <v>0</v>
      </c>
      <c r="J1915" s="9">
        <v>1.4945075757575759</v>
      </c>
      <c r="K1915" s="11">
        <v>0</v>
      </c>
      <c r="L1915" s="41">
        <v>153</v>
      </c>
      <c r="M1915" s="44">
        <v>0</v>
      </c>
      <c r="N1915" s="13">
        <v>0</v>
      </c>
      <c r="O1915" s="13">
        <v>0</v>
      </c>
      <c r="P1915" s="22">
        <v>0</v>
      </c>
      <c r="Q1915" s="22">
        <v>0</v>
      </c>
      <c r="R1915" s="14">
        <v>0</v>
      </c>
      <c r="S1915" s="22">
        <v>50</v>
      </c>
      <c r="T1915" s="22">
        <v>1</v>
      </c>
      <c r="U1915" s="22">
        <v>290</v>
      </c>
      <c r="V1915" s="22"/>
      <c r="W1915" s="22">
        <v>54</v>
      </c>
      <c r="X1915" s="22">
        <v>37</v>
      </c>
      <c r="Y1915" s="14">
        <v>290</v>
      </c>
      <c r="Z1915" s="10">
        <v>54</v>
      </c>
      <c r="AA1915" s="22">
        <v>37</v>
      </c>
      <c r="AB1915" s="22">
        <v>100.08</v>
      </c>
      <c r="AC1915" s="22">
        <v>4.343610938381674E-4</v>
      </c>
      <c r="AD1915" s="42">
        <v>5.0000000000000002E-5</v>
      </c>
      <c r="AE1915" s="22">
        <v>1976</v>
      </c>
      <c r="AF1915" s="22">
        <v>3.2797232175757278E-3</v>
      </c>
      <c r="AG1915" s="22">
        <v>2.0498270109848299E-4</v>
      </c>
      <c r="AH1915" s="22">
        <v>0</v>
      </c>
      <c r="AI1915" s="22">
        <v>0</v>
      </c>
      <c r="AJ1915" s="22">
        <v>0</v>
      </c>
      <c r="AK1915" s="22">
        <v>0</v>
      </c>
      <c r="AL1915" s="45">
        <v>0</v>
      </c>
      <c r="AM1915" s="45">
        <v>0</v>
      </c>
      <c r="AN1915" s="45">
        <v>0</v>
      </c>
      <c r="AO1915" s="45">
        <v>0</v>
      </c>
      <c r="AP1915" s="45">
        <v>0</v>
      </c>
      <c r="AQ1915" s="45">
        <v>0</v>
      </c>
      <c r="AR1915" s="45">
        <v>0</v>
      </c>
      <c r="AS1915" s="45" t="s">
        <v>4445</v>
      </c>
      <c r="AT1915" s="45" t="s">
        <v>4445</v>
      </c>
      <c r="AU1915" s="45">
        <v>3.2797232175757278E-3</v>
      </c>
      <c r="AV1915" s="10">
        <v>36.132302623241664</v>
      </c>
      <c r="AW1915" s="10">
        <v>36.132302623241664</v>
      </c>
      <c r="AX1915" s="17">
        <v>0</v>
      </c>
    </row>
    <row r="1916" spans="1:50" x14ac:dyDescent="0.25">
      <c r="A1916" s="22" t="s">
        <v>2195</v>
      </c>
      <c r="B1916" s="22" t="s">
        <v>3956</v>
      </c>
      <c r="C1916" s="22" t="s">
        <v>2652</v>
      </c>
      <c r="D1916" s="22">
        <v>2837</v>
      </c>
      <c r="E1916" s="22" t="s">
        <v>2790</v>
      </c>
      <c r="F1916" s="43">
        <v>5.0010000000000002E-3</v>
      </c>
      <c r="G1916" s="43">
        <v>28.569282445319999</v>
      </c>
      <c r="H1916" s="43">
        <v>1.4032196969696971</v>
      </c>
      <c r="I1916" s="9">
        <v>0</v>
      </c>
      <c r="J1916" s="9">
        <v>1.4032196969696971</v>
      </c>
      <c r="K1916" s="11">
        <v>0</v>
      </c>
      <c r="L1916" s="41">
        <v>24</v>
      </c>
      <c r="M1916" s="44">
        <v>0</v>
      </c>
      <c r="N1916" s="13">
        <v>0</v>
      </c>
      <c r="O1916" s="13">
        <v>0</v>
      </c>
      <c r="P1916" s="22">
        <v>0</v>
      </c>
      <c r="Q1916" s="22">
        <v>0</v>
      </c>
      <c r="R1916" s="14">
        <v>0</v>
      </c>
      <c r="S1916" s="22">
        <v>30</v>
      </c>
      <c r="T1916" s="22">
        <v>1</v>
      </c>
      <c r="U1916" s="22">
        <v>56</v>
      </c>
      <c r="V1916" s="22"/>
      <c r="W1916" s="22">
        <v>12</v>
      </c>
      <c r="X1916" s="22">
        <v>9</v>
      </c>
      <c r="Y1916" s="14">
        <v>56</v>
      </c>
      <c r="Z1916" s="10">
        <v>12</v>
      </c>
      <c r="AA1916" s="22">
        <v>9</v>
      </c>
      <c r="AB1916" s="22">
        <v>21.48</v>
      </c>
      <c r="AC1916" s="22">
        <v>1.750481486390718E-4</v>
      </c>
      <c r="AD1916" s="42">
        <v>0</v>
      </c>
      <c r="AE1916" s="22">
        <v>1977</v>
      </c>
      <c r="AF1916" s="22">
        <v>2.0404888714929499E-3</v>
      </c>
      <c r="AG1916" s="22">
        <v>2.0404888714929499E-4</v>
      </c>
      <c r="AH1916" s="22">
        <v>0</v>
      </c>
      <c r="AI1916" s="22">
        <v>0</v>
      </c>
      <c r="AJ1916" s="22">
        <v>0</v>
      </c>
      <c r="AK1916" s="22">
        <v>0</v>
      </c>
      <c r="AL1916" s="45">
        <v>0</v>
      </c>
      <c r="AM1916" s="45">
        <v>0</v>
      </c>
      <c r="AN1916" s="45">
        <v>0</v>
      </c>
      <c r="AO1916" s="45">
        <v>0</v>
      </c>
      <c r="AP1916" s="45">
        <v>0</v>
      </c>
      <c r="AQ1916" s="45">
        <v>0</v>
      </c>
      <c r="AR1916" s="45">
        <v>0</v>
      </c>
      <c r="AS1916" s="45" t="s">
        <v>4445</v>
      </c>
      <c r="AT1916" s="45" t="s">
        <v>4445</v>
      </c>
      <c r="AU1916" s="45">
        <v>2.0404888714929499E-3</v>
      </c>
      <c r="AV1916" s="10">
        <v>8.5517613713051688</v>
      </c>
      <c r="AW1916" s="10">
        <v>8.5517613713051688</v>
      </c>
      <c r="AX1916" s="17">
        <v>0</v>
      </c>
    </row>
    <row r="1917" spans="1:50" x14ac:dyDescent="0.25">
      <c r="A1917" s="22" t="s">
        <v>8</v>
      </c>
      <c r="B1917" s="22" t="s">
        <v>3946</v>
      </c>
      <c r="C1917" s="22" t="s">
        <v>287</v>
      </c>
      <c r="D1917" s="22">
        <v>9699</v>
      </c>
      <c r="E1917" s="22" t="s">
        <v>324</v>
      </c>
      <c r="F1917" s="43">
        <v>2.0500999999999998E-2</v>
      </c>
      <c r="G1917" s="43">
        <v>23.870770467250001</v>
      </c>
      <c r="H1917" s="43">
        <v>0.81268939393939388</v>
      </c>
      <c r="I1917" s="9">
        <v>0</v>
      </c>
      <c r="J1917" s="9">
        <v>0.81268939393939388</v>
      </c>
      <c r="K1917" s="11">
        <v>0</v>
      </c>
      <c r="L1917" s="41">
        <v>44</v>
      </c>
      <c r="M1917" s="44">
        <v>0</v>
      </c>
      <c r="N1917" s="13">
        <v>0</v>
      </c>
      <c r="O1917" s="13">
        <v>0</v>
      </c>
      <c r="P1917" s="22">
        <v>0</v>
      </c>
      <c r="Q1917" s="22">
        <v>0</v>
      </c>
      <c r="R1917" s="14">
        <v>0</v>
      </c>
      <c r="S1917" s="22">
        <v>21</v>
      </c>
      <c r="T1917" s="22">
        <v>1</v>
      </c>
      <c r="U1917" s="22">
        <v>92</v>
      </c>
      <c r="V1917" s="22"/>
      <c r="W1917" s="22">
        <v>19</v>
      </c>
      <c r="X1917" s="22">
        <v>13</v>
      </c>
      <c r="Y1917" s="14">
        <v>92</v>
      </c>
      <c r="Z1917" s="10">
        <v>19</v>
      </c>
      <c r="AA1917" s="22">
        <v>13</v>
      </c>
      <c r="AB1917" s="22">
        <v>34.31</v>
      </c>
      <c r="AC1917" s="22">
        <v>8.5883277324989447E-4</v>
      </c>
      <c r="AD1917" s="42">
        <v>3.0000000000000001E-5</v>
      </c>
      <c r="AE1917" s="22">
        <v>1978</v>
      </c>
      <c r="AF1917" s="22">
        <v>1.831991663356632E-3</v>
      </c>
      <c r="AG1917" s="22">
        <v>2.03554629261848E-4</v>
      </c>
      <c r="AH1917" s="22">
        <v>0</v>
      </c>
      <c r="AI1917" s="22">
        <v>0</v>
      </c>
      <c r="AJ1917" s="22">
        <v>0</v>
      </c>
      <c r="AK1917" s="22">
        <v>0</v>
      </c>
      <c r="AL1917" s="45">
        <v>0</v>
      </c>
      <c r="AM1917" s="45">
        <v>0</v>
      </c>
      <c r="AN1917" s="45">
        <v>0</v>
      </c>
      <c r="AO1917" s="45">
        <v>0</v>
      </c>
      <c r="AP1917" s="45">
        <v>0</v>
      </c>
      <c r="AQ1917" s="45">
        <v>0</v>
      </c>
      <c r="AR1917" s="45">
        <v>0</v>
      </c>
      <c r="AS1917" s="45" t="s">
        <v>4445</v>
      </c>
      <c r="AT1917" s="45" t="s">
        <v>4445</v>
      </c>
      <c r="AU1917" s="45">
        <v>1.831991663356632E-3</v>
      </c>
      <c r="AV1917" s="10">
        <v>23.379165695642044</v>
      </c>
      <c r="AW1917" s="10">
        <v>23.379165695642044</v>
      </c>
      <c r="AX1917" s="17">
        <v>0</v>
      </c>
    </row>
    <row r="1918" spans="1:50" x14ac:dyDescent="0.25">
      <c r="A1918" s="22" t="s">
        <v>1672</v>
      </c>
      <c r="B1918" s="22" t="s">
        <v>3947</v>
      </c>
      <c r="C1918" s="22" t="s">
        <v>1829</v>
      </c>
      <c r="D1918" s="22">
        <v>621</v>
      </c>
      <c r="E1918" s="22" t="s">
        <v>1845</v>
      </c>
      <c r="F1918" s="43">
        <v>2.1219999999999999E-2</v>
      </c>
      <c r="G1918" s="43">
        <v>45.175542769490001</v>
      </c>
      <c r="H1918" s="43">
        <v>1.6924242424242426</v>
      </c>
      <c r="I1918" s="9">
        <v>0</v>
      </c>
      <c r="J1918" s="9">
        <v>1.6924242424242426</v>
      </c>
      <c r="K1918" s="11">
        <v>0</v>
      </c>
      <c r="L1918" s="41">
        <v>273</v>
      </c>
      <c r="M1918" s="44">
        <v>0</v>
      </c>
      <c r="N1918" s="13">
        <v>0</v>
      </c>
      <c r="O1918" s="13">
        <v>0</v>
      </c>
      <c r="P1918" s="22">
        <v>0</v>
      </c>
      <c r="Q1918" s="22">
        <v>0</v>
      </c>
      <c r="R1918" s="14">
        <v>0</v>
      </c>
      <c r="S1918" s="22">
        <v>85</v>
      </c>
      <c r="T1918" s="22">
        <v>1</v>
      </c>
      <c r="U1918" s="22">
        <v>508</v>
      </c>
      <c r="V1918" s="22"/>
      <c r="W1918" s="22">
        <v>94</v>
      </c>
      <c r="X1918" s="22">
        <v>63</v>
      </c>
      <c r="Y1918" s="14">
        <v>508</v>
      </c>
      <c r="Z1918" s="10">
        <v>94</v>
      </c>
      <c r="AA1918" s="22">
        <v>63</v>
      </c>
      <c r="AB1918" s="22">
        <v>174.5</v>
      </c>
      <c r="AC1918" s="22">
        <v>4.6972318867923496E-4</v>
      </c>
      <c r="AD1918" s="42">
        <v>9.0000000000000006E-5</v>
      </c>
      <c r="AE1918" s="22">
        <v>1979</v>
      </c>
      <c r="AF1918" s="22">
        <v>4.2644126342145719E-3</v>
      </c>
      <c r="AG1918" s="22">
        <v>2.0306726829593199E-4</v>
      </c>
      <c r="AH1918" s="22">
        <v>0</v>
      </c>
      <c r="AI1918" s="22">
        <v>0</v>
      </c>
      <c r="AJ1918" s="22">
        <v>0</v>
      </c>
      <c r="AK1918" s="22">
        <v>0</v>
      </c>
      <c r="AL1918" s="45">
        <v>0</v>
      </c>
      <c r="AM1918" s="45">
        <v>0</v>
      </c>
      <c r="AN1918" s="45">
        <v>0</v>
      </c>
      <c r="AO1918" s="45">
        <v>0</v>
      </c>
      <c r="AP1918" s="45">
        <v>0</v>
      </c>
      <c r="AQ1918" s="45">
        <v>0</v>
      </c>
      <c r="AR1918" s="45">
        <v>0</v>
      </c>
      <c r="AS1918" s="45" t="s">
        <v>4445</v>
      </c>
      <c r="AT1918" s="45" t="s">
        <v>4445</v>
      </c>
      <c r="AU1918" s="45">
        <v>4.2644126342145719E-3</v>
      </c>
      <c r="AV1918" s="10">
        <v>55.541629364368838</v>
      </c>
      <c r="AW1918" s="10">
        <v>55.541629364368838</v>
      </c>
      <c r="AX1918" s="17">
        <v>0</v>
      </c>
    </row>
    <row r="1919" spans="1:50" x14ac:dyDescent="0.25">
      <c r="A1919" s="22" t="s">
        <v>2195</v>
      </c>
      <c r="B1919" s="22" t="s">
        <v>3963</v>
      </c>
      <c r="C1919" s="22" t="s">
        <v>2373</v>
      </c>
      <c r="D1919" s="22">
        <v>6971</v>
      </c>
      <c r="E1919" s="22" t="s">
        <v>2420</v>
      </c>
      <c r="F1919" s="43">
        <v>5.3719999999999997E-2</v>
      </c>
      <c r="G1919" s="43">
        <v>150.1983287983</v>
      </c>
      <c r="H1919" s="43">
        <v>5.9744318181818183</v>
      </c>
      <c r="I1919" s="9">
        <v>0</v>
      </c>
      <c r="J1919" s="9">
        <v>5.9744318181818183</v>
      </c>
      <c r="K1919" s="11">
        <v>0</v>
      </c>
      <c r="L1919" s="41">
        <v>2574</v>
      </c>
      <c r="M1919" s="44">
        <v>0</v>
      </c>
      <c r="N1919" s="13">
        <v>0</v>
      </c>
      <c r="O1919" s="13">
        <v>0</v>
      </c>
      <c r="P1919" s="22">
        <v>0</v>
      </c>
      <c r="Q1919" s="22">
        <v>0</v>
      </c>
      <c r="R1919" s="14">
        <v>0</v>
      </c>
      <c r="S1919" s="22">
        <v>126</v>
      </c>
      <c r="T1919" s="22">
        <v>1</v>
      </c>
      <c r="U1919" s="22">
        <v>4687</v>
      </c>
      <c r="V1919" s="22"/>
      <c r="W1919" s="22">
        <v>847</v>
      </c>
      <c r="X1919" s="22">
        <v>559</v>
      </c>
      <c r="Y1919" s="14">
        <v>4687</v>
      </c>
      <c r="Z1919" s="10">
        <v>847</v>
      </c>
      <c r="AA1919" s="22">
        <v>559</v>
      </c>
      <c r="AB1919" s="22">
        <v>1582.22</v>
      </c>
      <c r="AC1919" s="22">
        <v>3.5766043756811774E-4</v>
      </c>
      <c r="AD1919" s="42">
        <v>6.3000000000000003E-4</v>
      </c>
      <c r="AE1919" s="22">
        <v>1980</v>
      </c>
      <c r="AF1919" s="22">
        <v>2.4912391890673718E-2</v>
      </c>
      <c r="AG1919" s="22">
        <v>2.02539771468892E-4</v>
      </c>
      <c r="AH1919" s="22">
        <v>0</v>
      </c>
      <c r="AI1919" s="22">
        <v>0</v>
      </c>
      <c r="AJ1919" s="22">
        <v>0</v>
      </c>
      <c r="AK1919" s="22">
        <v>0</v>
      </c>
      <c r="AL1919" s="45">
        <v>0</v>
      </c>
      <c r="AM1919" s="45">
        <v>0</v>
      </c>
      <c r="AN1919" s="45">
        <v>0</v>
      </c>
      <c r="AO1919" s="45">
        <v>0</v>
      </c>
      <c r="AP1919" s="45">
        <v>0</v>
      </c>
      <c r="AQ1919" s="45">
        <v>0</v>
      </c>
      <c r="AR1919" s="45">
        <v>0</v>
      </c>
      <c r="AS1919" s="45" t="s">
        <v>4445</v>
      </c>
      <c r="AT1919" s="45" t="s">
        <v>4445</v>
      </c>
      <c r="AU1919" s="45">
        <v>2.4912391890673718E-2</v>
      </c>
      <c r="AV1919" s="10">
        <v>141.77080361388494</v>
      </c>
      <c r="AW1919" s="10">
        <v>141.77080361388494</v>
      </c>
      <c r="AX1919" s="17">
        <v>0</v>
      </c>
    </row>
    <row r="1920" spans="1:50" x14ac:dyDescent="0.25">
      <c r="A1920" s="22" t="s">
        <v>2906</v>
      </c>
      <c r="B1920" s="22" t="s">
        <v>3959</v>
      </c>
      <c r="C1920" s="22" t="s">
        <v>3022</v>
      </c>
      <c r="D1920" s="22">
        <v>1761</v>
      </c>
      <c r="E1920" s="22" t="s">
        <v>3023</v>
      </c>
      <c r="F1920" s="43">
        <v>3.6207999999999997E-2</v>
      </c>
      <c r="G1920" s="43">
        <v>106.66682259484</v>
      </c>
      <c r="H1920" s="43">
        <v>6.802840909090909</v>
      </c>
      <c r="I1920" s="9">
        <v>3.3009469696969695</v>
      </c>
      <c r="J1920" s="9">
        <v>3.5018939393939399</v>
      </c>
      <c r="K1920" s="11">
        <v>4.540909090909091</v>
      </c>
      <c r="L1920" s="41">
        <v>984</v>
      </c>
      <c r="M1920" s="44">
        <v>2183</v>
      </c>
      <c r="N1920" s="13">
        <v>642</v>
      </c>
      <c r="O1920" s="13">
        <v>288</v>
      </c>
      <c r="P1920" s="22">
        <v>512</v>
      </c>
      <c r="Q1920" s="22">
        <v>235</v>
      </c>
      <c r="R1920" s="14">
        <v>2</v>
      </c>
      <c r="S1920" s="22">
        <v>372</v>
      </c>
      <c r="T1920" s="22">
        <v>0.33249812077173646</v>
      </c>
      <c r="U1920" s="22">
        <v>2781</v>
      </c>
      <c r="V1920" s="22"/>
      <c r="W1920" s="22">
        <v>751</v>
      </c>
      <c r="X1920" s="22">
        <v>360</v>
      </c>
      <c r="Y1920" s="14">
        <v>598</v>
      </c>
      <c r="Z1920" s="10">
        <v>239</v>
      </c>
      <c r="AA1920" s="22">
        <v>125</v>
      </c>
      <c r="AB1920" s="22">
        <v>381.25</v>
      </c>
      <c r="AC1920" s="22">
        <v>3.394495037836775E-4</v>
      </c>
      <c r="AD1920" s="42">
        <v>1.7000000000000001E-4</v>
      </c>
      <c r="AE1920" s="22">
        <v>1981</v>
      </c>
      <c r="AF1920" s="22">
        <v>1.0550073483799769E-2</v>
      </c>
      <c r="AG1920" s="22">
        <v>1.9905799026037301E-4</v>
      </c>
      <c r="AH1920" s="22">
        <v>0</v>
      </c>
      <c r="AI1920" s="22">
        <v>1</v>
      </c>
      <c r="AJ1920" s="22">
        <v>0</v>
      </c>
      <c r="AK1920" s="22">
        <v>0</v>
      </c>
      <c r="AL1920" s="45">
        <v>0</v>
      </c>
      <c r="AM1920" s="45">
        <v>0</v>
      </c>
      <c r="AN1920" s="45">
        <v>0</v>
      </c>
      <c r="AO1920" s="45">
        <v>0</v>
      </c>
      <c r="AP1920" s="45">
        <v>0</v>
      </c>
      <c r="AQ1920" s="45">
        <v>0</v>
      </c>
      <c r="AR1920" s="45">
        <v>0</v>
      </c>
      <c r="AS1920" s="45" t="s">
        <v>4445</v>
      </c>
      <c r="AT1920" s="45" t="s">
        <v>4445</v>
      </c>
      <c r="AU1920" s="45">
        <v>5.43085438668832E-3</v>
      </c>
      <c r="AV1920" s="10">
        <v>68.248783126014047</v>
      </c>
      <c r="AW1920" s="10">
        <v>110.39505554163534</v>
      </c>
      <c r="AX1920" s="17">
        <v>0.48523065786909436</v>
      </c>
    </row>
    <row r="1921" spans="1:50" x14ac:dyDescent="0.25">
      <c r="A1921" s="22" t="s">
        <v>2906</v>
      </c>
      <c r="B1921" s="22" t="s">
        <v>3950</v>
      </c>
      <c r="C1921" s="22" t="s">
        <v>2920</v>
      </c>
      <c r="D1921" s="22">
        <v>1124</v>
      </c>
      <c r="E1921" s="22" t="s">
        <v>2921</v>
      </c>
      <c r="F1921" s="43">
        <v>7.5882000000000005E-2</v>
      </c>
      <c r="G1921" s="43">
        <v>101.59767506465001</v>
      </c>
      <c r="H1921" s="43">
        <v>4.5903409090909095</v>
      </c>
      <c r="I1921" s="9">
        <v>0</v>
      </c>
      <c r="J1921" s="9">
        <v>4.5903409090909095</v>
      </c>
      <c r="K1921" s="11">
        <v>0</v>
      </c>
      <c r="L1921" s="41">
        <v>1092</v>
      </c>
      <c r="M1921" s="44">
        <v>0</v>
      </c>
      <c r="N1921" s="13">
        <v>0</v>
      </c>
      <c r="O1921" s="13">
        <v>0</v>
      </c>
      <c r="P1921" s="22">
        <v>0</v>
      </c>
      <c r="Q1921" s="22">
        <v>0</v>
      </c>
      <c r="R1921" s="14">
        <v>0</v>
      </c>
      <c r="S1921" s="22">
        <v>260</v>
      </c>
      <c r="T1921" s="22">
        <v>1</v>
      </c>
      <c r="U1921" s="22">
        <v>1995</v>
      </c>
      <c r="V1921" s="22"/>
      <c r="W1921" s="22">
        <v>362</v>
      </c>
      <c r="X1921" s="22">
        <v>239</v>
      </c>
      <c r="Y1921" s="14">
        <v>1995</v>
      </c>
      <c r="Z1921" s="10">
        <v>362</v>
      </c>
      <c r="AA1921" s="22">
        <v>239</v>
      </c>
      <c r="AB1921" s="22">
        <v>675.49</v>
      </c>
      <c r="AC1921" s="22">
        <v>7.4688716992503759E-4</v>
      </c>
      <c r="AD1921" s="42">
        <v>5.5999999999999995E-4</v>
      </c>
      <c r="AE1921" s="22">
        <v>1982</v>
      </c>
      <c r="AF1921" s="22">
        <v>1.0671259626617382E-2</v>
      </c>
      <c r="AG1921" s="22">
        <v>1.9761591901143301E-4</v>
      </c>
      <c r="AH1921" s="22">
        <v>0</v>
      </c>
      <c r="AI1921" s="22">
        <v>0</v>
      </c>
      <c r="AJ1921" s="22">
        <v>0</v>
      </c>
      <c r="AK1921" s="22">
        <v>0</v>
      </c>
      <c r="AL1921" s="45">
        <v>0</v>
      </c>
      <c r="AM1921" s="45">
        <v>0</v>
      </c>
      <c r="AN1921" s="45">
        <v>0</v>
      </c>
      <c r="AO1921" s="45">
        <v>0</v>
      </c>
      <c r="AP1921" s="45">
        <v>0</v>
      </c>
      <c r="AQ1921" s="45">
        <v>0</v>
      </c>
      <c r="AR1921" s="45">
        <v>0</v>
      </c>
      <c r="AS1921" s="45" t="s">
        <v>4445</v>
      </c>
      <c r="AT1921" s="45" t="s">
        <v>4445</v>
      </c>
      <c r="AU1921" s="45">
        <v>1.0671259626617382E-2</v>
      </c>
      <c r="AV1921" s="10">
        <v>78.861245203614303</v>
      </c>
      <c r="AW1921" s="10">
        <v>78.861245203614303</v>
      </c>
      <c r="AX1921" s="17">
        <v>0</v>
      </c>
    </row>
    <row r="1922" spans="1:50" x14ac:dyDescent="0.25">
      <c r="A1922" s="22" t="s">
        <v>964</v>
      </c>
      <c r="B1922" s="22" t="s">
        <v>3952</v>
      </c>
      <c r="C1922" s="22" t="s">
        <v>1092</v>
      </c>
      <c r="D1922" s="22">
        <v>2853</v>
      </c>
      <c r="E1922" s="22" t="s">
        <v>1215</v>
      </c>
      <c r="F1922" s="43">
        <v>1.3615E-2</v>
      </c>
      <c r="G1922" s="43">
        <v>19.02172054371</v>
      </c>
      <c r="H1922" s="43">
        <v>0.80094696969696977</v>
      </c>
      <c r="I1922" s="9">
        <v>0</v>
      </c>
      <c r="J1922" s="9">
        <v>0.80094696969696977</v>
      </c>
      <c r="K1922" s="11">
        <v>0.80094696969696977</v>
      </c>
      <c r="L1922" s="41">
        <v>599</v>
      </c>
      <c r="M1922" s="44">
        <v>282</v>
      </c>
      <c r="N1922" s="13">
        <v>282</v>
      </c>
      <c r="O1922" s="13">
        <v>182</v>
      </c>
      <c r="P1922" s="22">
        <v>0</v>
      </c>
      <c r="Q1922" s="22">
        <v>0</v>
      </c>
      <c r="R1922" s="14">
        <v>0</v>
      </c>
      <c r="S1922" s="22">
        <v>21</v>
      </c>
      <c r="T1922" s="22">
        <v>0</v>
      </c>
      <c r="U1922" s="22">
        <v>282</v>
      </c>
      <c r="V1922" s="22"/>
      <c r="W1922" s="22">
        <v>282</v>
      </c>
      <c r="X1922" s="22">
        <v>182</v>
      </c>
      <c r="Y1922" s="14">
        <v>0</v>
      </c>
      <c r="Z1922" s="10">
        <v>282</v>
      </c>
      <c r="AA1922" s="22">
        <v>182</v>
      </c>
      <c r="AB1922" s="22">
        <v>386.34</v>
      </c>
      <c r="AC1922" s="22">
        <v>7.1576069939173481E-4</v>
      </c>
      <c r="AD1922" s="42">
        <v>4.2000000000000002E-4</v>
      </c>
      <c r="AE1922" s="22">
        <v>1983</v>
      </c>
      <c r="AF1922" s="22">
        <v>6.4750058330934239E-3</v>
      </c>
      <c r="AG1922" s="22">
        <v>1.96212297972528E-4</v>
      </c>
      <c r="AH1922" s="22">
        <v>0</v>
      </c>
      <c r="AI1922" s="22">
        <v>0</v>
      </c>
      <c r="AJ1922" s="22">
        <v>0</v>
      </c>
      <c r="AK1922" s="22">
        <v>0</v>
      </c>
      <c r="AL1922" s="45">
        <v>0</v>
      </c>
      <c r="AM1922" s="45">
        <v>0</v>
      </c>
      <c r="AN1922" s="45">
        <v>0</v>
      </c>
      <c r="AO1922" s="45">
        <v>0</v>
      </c>
      <c r="AP1922" s="45">
        <v>0</v>
      </c>
      <c r="AQ1922" s="45">
        <v>0</v>
      </c>
      <c r="AR1922" s="45">
        <v>0</v>
      </c>
      <c r="AS1922" s="45" t="s">
        <v>4445</v>
      </c>
      <c r="AT1922" s="45" t="s">
        <v>4445</v>
      </c>
      <c r="AU1922" s="45">
        <v>6.4750058330934239E-3</v>
      </c>
      <c r="AV1922" s="10">
        <v>352.08323480728302</v>
      </c>
      <c r="AW1922" s="10">
        <v>352.08323480728302</v>
      </c>
      <c r="AX1922" s="17">
        <v>0</v>
      </c>
    </row>
    <row r="1923" spans="1:50" x14ac:dyDescent="0.25">
      <c r="A1923" s="22" t="s">
        <v>2906</v>
      </c>
      <c r="B1923" s="22" t="s">
        <v>3959</v>
      </c>
      <c r="C1923" s="22" t="s">
        <v>2950</v>
      </c>
      <c r="D1923" s="22">
        <v>2691</v>
      </c>
      <c r="E1923" s="22" t="s">
        <v>2995</v>
      </c>
      <c r="F1923" s="43">
        <v>8.1979999999999997E-2</v>
      </c>
      <c r="G1923" s="43">
        <v>63.833158610520002</v>
      </c>
      <c r="H1923" s="43">
        <v>2.084469696969697</v>
      </c>
      <c r="I1923" s="9">
        <v>0.37632575757575759</v>
      </c>
      <c r="J1923" s="9">
        <v>1.7083333333333335</v>
      </c>
      <c r="K1923" s="11">
        <v>1.9189393939393939</v>
      </c>
      <c r="L1923" s="41">
        <v>554</v>
      </c>
      <c r="M1923" s="44">
        <v>668</v>
      </c>
      <c r="N1923" s="13">
        <v>426</v>
      </c>
      <c r="O1923" s="13">
        <v>369</v>
      </c>
      <c r="P1923" s="22">
        <v>138</v>
      </c>
      <c r="Q1923" s="22">
        <v>108</v>
      </c>
      <c r="R1923" s="14">
        <v>0</v>
      </c>
      <c r="S1923" s="22">
        <v>98</v>
      </c>
      <c r="T1923" s="22">
        <v>7.9411230238052077E-2</v>
      </c>
      <c r="U1923" s="22">
        <v>749</v>
      </c>
      <c r="V1923" s="22"/>
      <c r="W1923" s="22">
        <v>441</v>
      </c>
      <c r="X1923" s="22">
        <v>379</v>
      </c>
      <c r="Y1923" s="14">
        <v>81</v>
      </c>
      <c r="Z1923" s="10">
        <v>303</v>
      </c>
      <c r="AA1923" s="22">
        <v>271</v>
      </c>
      <c r="AB1923" s="22">
        <v>422.4</v>
      </c>
      <c r="AC1923" s="22">
        <v>1.2842854996445265E-3</v>
      </c>
      <c r="AD1923" s="42">
        <v>8.0999999999999996E-4</v>
      </c>
      <c r="AE1923" s="22">
        <v>1984</v>
      </c>
      <c r="AF1923" s="22">
        <v>8.3769622437760791E-3</v>
      </c>
      <c r="AG1923" s="22">
        <v>1.94813075436653E-4</v>
      </c>
      <c r="AH1923" s="22">
        <v>0</v>
      </c>
      <c r="AI1923" s="22">
        <v>0</v>
      </c>
      <c r="AJ1923" s="22">
        <v>1</v>
      </c>
      <c r="AK1923" s="22">
        <v>0</v>
      </c>
      <c r="AL1923" s="45">
        <v>0</v>
      </c>
      <c r="AM1923" s="45">
        <v>0</v>
      </c>
      <c r="AN1923" s="45">
        <v>0</v>
      </c>
      <c r="AO1923" s="45">
        <v>0</v>
      </c>
      <c r="AP1923" s="45">
        <v>0</v>
      </c>
      <c r="AQ1923" s="45">
        <v>0</v>
      </c>
      <c r="AR1923" s="45">
        <v>0</v>
      </c>
      <c r="AS1923" s="45" t="s">
        <v>4445</v>
      </c>
      <c r="AT1923" s="45" t="s">
        <v>4445</v>
      </c>
      <c r="AU1923" s="45">
        <v>6.8653642957350759E-3</v>
      </c>
      <c r="AV1923" s="10">
        <v>177.36585365853657</v>
      </c>
      <c r="AW1923" s="10">
        <v>211.56460112665818</v>
      </c>
      <c r="AX1923" s="17">
        <v>0.18053788842449572</v>
      </c>
    </row>
    <row r="1924" spans="1:50" x14ac:dyDescent="0.25">
      <c r="A1924" s="22" t="s">
        <v>1672</v>
      </c>
      <c r="B1924" s="22" t="s">
        <v>3957</v>
      </c>
      <c r="C1924" s="22" t="s">
        <v>1750</v>
      </c>
      <c r="D1924" s="22">
        <v>3784</v>
      </c>
      <c r="E1924" s="22" t="s">
        <v>1908</v>
      </c>
      <c r="F1924" s="43">
        <v>2.0053999999999999E-2</v>
      </c>
      <c r="G1924" s="43">
        <v>31.780994430540002</v>
      </c>
      <c r="H1924" s="43">
        <v>2.094128787878788</v>
      </c>
      <c r="I1924" s="9">
        <v>0</v>
      </c>
      <c r="J1924" s="9">
        <v>2.094128787878788</v>
      </c>
      <c r="K1924" s="11">
        <v>0</v>
      </c>
      <c r="L1924" s="41">
        <v>26</v>
      </c>
      <c r="M1924" s="44">
        <v>0</v>
      </c>
      <c r="N1924" s="13">
        <v>0</v>
      </c>
      <c r="O1924" s="13">
        <v>0</v>
      </c>
      <c r="P1924" s="22">
        <v>0</v>
      </c>
      <c r="Q1924" s="22">
        <v>0</v>
      </c>
      <c r="R1924" s="14">
        <v>0</v>
      </c>
      <c r="S1924" s="22">
        <v>48</v>
      </c>
      <c r="T1924" s="22">
        <v>1</v>
      </c>
      <c r="U1924" s="22">
        <v>59</v>
      </c>
      <c r="V1924" s="22"/>
      <c r="W1924" s="22">
        <v>13</v>
      </c>
      <c r="X1924" s="22">
        <v>9</v>
      </c>
      <c r="Y1924" s="14">
        <v>59</v>
      </c>
      <c r="Z1924" s="10">
        <v>13</v>
      </c>
      <c r="AA1924" s="22">
        <v>9</v>
      </c>
      <c r="AB1924" s="22">
        <v>23.12</v>
      </c>
      <c r="AC1924" s="22">
        <v>6.3100605753006495E-4</v>
      </c>
      <c r="AD1924" s="42">
        <v>2.0000000000000002E-5</v>
      </c>
      <c r="AE1924" s="22">
        <v>1985</v>
      </c>
      <c r="AF1924" s="22">
        <v>1.334301478840554E-3</v>
      </c>
      <c r="AG1924" s="22">
        <v>1.9061449697722199E-4</v>
      </c>
      <c r="AH1924" s="22">
        <v>0</v>
      </c>
      <c r="AI1924" s="22">
        <v>0</v>
      </c>
      <c r="AJ1924" s="22">
        <v>0</v>
      </c>
      <c r="AK1924" s="22">
        <v>0</v>
      </c>
      <c r="AL1924" s="45">
        <v>0</v>
      </c>
      <c r="AM1924" s="45">
        <v>0</v>
      </c>
      <c r="AN1924" s="45">
        <v>0</v>
      </c>
      <c r="AO1924" s="45">
        <v>0</v>
      </c>
      <c r="AP1924" s="45">
        <v>0</v>
      </c>
      <c r="AQ1924" s="45">
        <v>0</v>
      </c>
      <c r="AR1924" s="45">
        <v>0</v>
      </c>
      <c r="AS1924" s="45" t="s">
        <v>4445</v>
      </c>
      <c r="AT1924" s="45" t="s">
        <v>4445</v>
      </c>
      <c r="AU1924" s="45">
        <v>1.334301478840554E-3</v>
      </c>
      <c r="AV1924" s="10">
        <v>6.2078321425341407</v>
      </c>
      <c r="AW1924" s="10">
        <v>6.2078321425341407</v>
      </c>
      <c r="AX1924" s="17">
        <v>0</v>
      </c>
    </row>
    <row r="1925" spans="1:50" x14ac:dyDescent="0.25">
      <c r="A1925" s="22" t="s">
        <v>8</v>
      </c>
      <c r="B1925" s="22" t="s">
        <v>3946</v>
      </c>
      <c r="C1925" s="22" t="s">
        <v>253</v>
      </c>
      <c r="D1925" s="22">
        <v>3648</v>
      </c>
      <c r="E1925" s="22" t="s">
        <v>333</v>
      </c>
      <c r="F1925" s="43">
        <v>5.2116000000000003E-2</v>
      </c>
      <c r="G1925" s="43">
        <v>258.86255832066001</v>
      </c>
      <c r="H1925" s="43">
        <v>11.608712121212124</v>
      </c>
      <c r="I1925" s="9">
        <v>0</v>
      </c>
      <c r="J1925" s="9">
        <v>11.608712121212124</v>
      </c>
      <c r="K1925" s="11">
        <v>0</v>
      </c>
      <c r="L1925" s="41">
        <v>4353</v>
      </c>
      <c r="M1925" s="44">
        <v>0</v>
      </c>
      <c r="N1925" s="13">
        <v>0</v>
      </c>
      <c r="O1925" s="13">
        <v>0</v>
      </c>
      <c r="P1925" s="22">
        <v>0</v>
      </c>
      <c r="Q1925" s="22">
        <v>0</v>
      </c>
      <c r="R1925" s="14">
        <v>0</v>
      </c>
      <c r="S1925" s="22">
        <v>306</v>
      </c>
      <c r="T1925" s="22">
        <v>1</v>
      </c>
      <c r="U1925" s="22">
        <v>7917</v>
      </c>
      <c r="V1925" s="22"/>
      <c r="W1925" s="22">
        <v>1430</v>
      </c>
      <c r="X1925" s="22">
        <v>943</v>
      </c>
      <c r="Y1925" s="14">
        <v>7917</v>
      </c>
      <c r="Z1925" s="10">
        <v>1430</v>
      </c>
      <c r="AA1925" s="22">
        <v>943</v>
      </c>
      <c r="AB1925" s="22">
        <v>2671.63</v>
      </c>
      <c r="AC1925" s="22">
        <v>2.0132691393493266E-4</v>
      </c>
      <c r="AD1925" s="42">
        <v>5.9999999999999995E-4</v>
      </c>
      <c r="AE1925" s="22">
        <v>1986</v>
      </c>
      <c r="AF1925" s="22">
        <v>3.5074682835030964E-2</v>
      </c>
      <c r="AG1925" s="22">
        <v>1.8460359386858401E-4</v>
      </c>
      <c r="AH1925" s="22">
        <v>0</v>
      </c>
      <c r="AI1925" s="22">
        <v>0</v>
      </c>
      <c r="AJ1925" s="22">
        <v>0</v>
      </c>
      <c r="AK1925" s="22">
        <v>0</v>
      </c>
      <c r="AL1925" s="45">
        <v>0</v>
      </c>
      <c r="AM1925" s="45">
        <v>0</v>
      </c>
      <c r="AN1925" s="45">
        <v>0</v>
      </c>
      <c r="AO1925" s="45">
        <v>0</v>
      </c>
      <c r="AP1925" s="45">
        <v>0</v>
      </c>
      <c r="AQ1925" s="45">
        <v>0</v>
      </c>
      <c r="AR1925" s="45">
        <v>0</v>
      </c>
      <c r="AS1925" s="45" t="s">
        <v>4445</v>
      </c>
      <c r="AT1925" s="45" t="s">
        <v>4445</v>
      </c>
      <c r="AU1925" s="45">
        <v>3.5074682835030964E-2</v>
      </c>
      <c r="AV1925" s="10">
        <v>123.18334584135475</v>
      </c>
      <c r="AW1925" s="10">
        <v>123.18334584135475</v>
      </c>
      <c r="AX1925" s="17">
        <v>0</v>
      </c>
    </row>
    <row r="1926" spans="1:50" x14ac:dyDescent="0.25">
      <c r="A1926" s="22" t="s">
        <v>539</v>
      </c>
      <c r="B1926" s="22" t="s">
        <v>3949</v>
      </c>
      <c r="C1926" s="22" t="s">
        <v>606</v>
      </c>
      <c r="D1926" s="22">
        <v>1392</v>
      </c>
      <c r="E1926" s="22" t="s">
        <v>678</v>
      </c>
      <c r="F1926" s="43">
        <v>0.598854</v>
      </c>
      <c r="G1926" s="43">
        <v>380.54195934645003</v>
      </c>
      <c r="H1926" s="43">
        <v>19.518181818181819</v>
      </c>
      <c r="I1926" s="9">
        <v>1.8479166666666667</v>
      </c>
      <c r="J1926" s="9">
        <v>17.670454545454547</v>
      </c>
      <c r="K1926" s="11">
        <v>11.140530303030305</v>
      </c>
      <c r="L1926" s="41">
        <v>12735</v>
      </c>
      <c r="M1926" s="44">
        <v>15243</v>
      </c>
      <c r="N1926" s="13">
        <v>6271</v>
      </c>
      <c r="O1926" s="13">
        <v>5594</v>
      </c>
      <c r="P1926" s="22">
        <v>2801</v>
      </c>
      <c r="Q1926" s="22">
        <v>2547</v>
      </c>
      <c r="R1926" s="14">
        <v>2</v>
      </c>
      <c r="S1926" s="22">
        <v>1516</v>
      </c>
      <c r="T1926" s="22">
        <v>0.42922294674739947</v>
      </c>
      <c r="U1926" s="22">
        <v>25175</v>
      </c>
      <c r="V1926" s="22"/>
      <c r="W1926" s="22">
        <v>8063</v>
      </c>
      <c r="X1926" s="22">
        <v>6775</v>
      </c>
      <c r="Y1926" s="14">
        <v>9932</v>
      </c>
      <c r="Z1926" s="10">
        <v>5262</v>
      </c>
      <c r="AA1926" s="22">
        <v>4228</v>
      </c>
      <c r="AB1926" s="22">
        <v>8102.82</v>
      </c>
      <c r="AC1926" s="22">
        <v>1.5736871724434363E-3</v>
      </c>
      <c r="AD1926" s="42">
        <v>1.7219999999999999E-2</v>
      </c>
      <c r="AE1926" s="22">
        <v>1987</v>
      </c>
      <c r="AF1926" s="22">
        <v>4.7720171502293851E-2</v>
      </c>
      <c r="AG1926" s="22">
        <v>1.8424776641812299E-4</v>
      </c>
      <c r="AH1926" s="22">
        <v>0</v>
      </c>
      <c r="AI1926" s="22">
        <v>0</v>
      </c>
      <c r="AJ1926" s="22">
        <v>0</v>
      </c>
      <c r="AK1926" s="22">
        <v>0</v>
      </c>
      <c r="AL1926" s="45">
        <v>0</v>
      </c>
      <c r="AM1926" s="45">
        <v>0</v>
      </c>
      <c r="AN1926" s="45">
        <v>0</v>
      </c>
      <c r="AO1926" s="45">
        <v>0</v>
      </c>
      <c r="AP1926" s="45">
        <v>0</v>
      </c>
      <c r="AQ1926" s="45">
        <v>0</v>
      </c>
      <c r="AR1926" s="45">
        <v>0</v>
      </c>
      <c r="AS1926" s="45" t="s">
        <v>4445</v>
      </c>
      <c r="AT1926" s="45" t="s">
        <v>4442</v>
      </c>
      <c r="AU1926" s="45">
        <v>4.3202647115781867E-2</v>
      </c>
      <c r="AV1926" s="10">
        <v>297.78520900321541</v>
      </c>
      <c r="AW1926" s="10">
        <v>413.10200279459707</v>
      </c>
      <c r="AX1926" s="17">
        <v>9.4676680639652219E-2</v>
      </c>
    </row>
    <row r="1927" spans="1:50" x14ac:dyDescent="0.25">
      <c r="A1927" s="22" t="s">
        <v>964</v>
      </c>
      <c r="B1927" s="22" t="s">
        <v>3948</v>
      </c>
      <c r="C1927" s="22" t="s">
        <v>1284</v>
      </c>
      <c r="D1927" s="22">
        <v>2706</v>
      </c>
      <c r="E1927" s="22" t="s">
        <v>1431</v>
      </c>
      <c r="F1927" s="43">
        <v>5.2747000000000002E-2</v>
      </c>
      <c r="G1927" s="43">
        <v>190.44512548769001</v>
      </c>
      <c r="H1927" s="43">
        <v>8.9378787878787893</v>
      </c>
      <c r="I1927" s="9">
        <v>0</v>
      </c>
      <c r="J1927" s="9">
        <v>8.9378787878787893</v>
      </c>
      <c r="K1927" s="11">
        <v>0</v>
      </c>
      <c r="L1927" s="41">
        <v>917</v>
      </c>
      <c r="M1927" s="44">
        <v>0</v>
      </c>
      <c r="N1927" s="13">
        <v>0</v>
      </c>
      <c r="O1927" s="13">
        <v>0</v>
      </c>
      <c r="P1927" s="22">
        <v>0</v>
      </c>
      <c r="Q1927" s="22">
        <v>0</v>
      </c>
      <c r="R1927" s="14">
        <v>0</v>
      </c>
      <c r="S1927" s="22">
        <v>128</v>
      </c>
      <c r="T1927" s="22">
        <v>1</v>
      </c>
      <c r="U1927" s="22">
        <v>1678</v>
      </c>
      <c r="V1927" s="22"/>
      <c r="W1927" s="22">
        <v>305</v>
      </c>
      <c r="X1927" s="22">
        <v>202</v>
      </c>
      <c r="Y1927" s="14">
        <v>1678</v>
      </c>
      <c r="Z1927" s="10">
        <v>305</v>
      </c>
      <c r="AA1927" s="22">
        <v>202</v>
      </c>
      <c r="AB1927" s="22">
        <v>568.87</v>
      </c>
      <c r="AC1927" s="22">
        <v>2.7696692086461125E-4</v>
      </c>
      <c r="AD1927" s="42">
        <v>1.8000000000000001E-4</v>
      </c>
      <c r="AE1927" s="22">
        <v>1988</v>
      </c>
      <c r="AF1927" s="22">
        <v>7.90999015450616E-3</v>
      </c>
      <c r="AG1927" s="22">
        <v>1.8395325940711999E-4</v>
      </c>
      <c r="AH1927" s="22">
        <v>0</v>
      </c>
      <c r="AI1927" s="22">
        <v>0</v>
      </c>
      <c r="AJ1927" s="22">
        <v>0</v>
      </c>
      <c r="AK1927" s="22">
        <v>0</v>
      </c>
      <c r="AL1927" s="45">
        <v>0</v>
      </c>
      <c r="AM1927" s="45">
        <v>0</v>
      </c>
      <c r="AN1927" s="45">
        <v>0</v>
      </c>
      <c r="AO1927" s="45">
        <v>0</v>
      </c>
      <c r="AP1927" s="45">
        <v>0</v>
      </c>
      <c r="AQ1927" s="45">
        <v>0</v>
      </c>
      <c r="AR1927" s="45">
        <v>0</v>
      </c>
      <c r="AS1927" s="45" t="s">
        <v>4445</v>
      </c>
      <c r="AT1927" s="45" t="s">
        <v>4445</v>
      </c>
      <c r="AU1927" s="45">
        <v>7.90999015450616E-3</v>
      </c>
      <c r="AV1927" s="10">
        <v>34.124427869130358</v>
      </c>
      <c r="AW1927" s="10">
        <v>34.124427869130358</v>
      </c>
      <c r="AX1927" s="17">
        <v>0</v>
      </c>
    </row>
    <row r="1928" spans="1:50" x14ac:dyDescent="0.25">
      <c r="A1928" s="22" t="s">
        <v>1672</v>
      </c>
      <c r="B1928" s="22" t="s">
        <v>3957</v>
      </c>
      <c r="C1928" s="22" t="s">
        <v>1780</v>
      </c>
      <c r="D1928" s="22">
        <v>1518</v>
      </c>
      <c r="E1928" s="22" t="s">
        <v>1801</v>
      </c>
      <c r="F1928" s="43">
        <v>0.253552</v>
      </c>
      <c r="G1928" s="43">
        <v>1012.65872832158</v>
      </c>
      <c r="H1928" s="43">
        <v>41.625189393939394</v>
      </c>
      <c r="I1928" s="9">
        <v>1.1941287878787878</v>
      </c>
      <c r="J1928" s="9">
        <v>40.431060606060612</v>
      </c>
      <c r="K1928" s="11">
        <v>12.431060606060607</v>
      </c>
      <c r="L1928" s="41">
        <v>12252</v>
      </c>
      <c r="M1928" s="44">
        <v>1019</v>
      </c>
      <c r="N1928" s="13">
        <v>1019</v>
      </c>
      <c r="O1928" s="13">
        <v>797</v>
      </c>
      <c r="P1928" s="22">
        <v>1</v>
      </c>
      <c r="Q1928" s="22">
        <v>1</v>
      </c>
      <c r="R1928" s="14">
        <v>5</v>
      </c>
      <c r="S1928" s="22">
        <v>1264</v>
      </c>
      <c r="T1928" s="22">
        <v>0.70135726018172639</v>
      </c>
      <c r="U1928" s="22">
        <v>16632</v>
      </c>
      <c r="V1928" s="22"/>
      <c r="W1928" s="22">
        <v>3836</v>
      </c>
      <c r="X1928" s="22">
        <v>2653</v>
      </c>
      <c r="Y1928" s="14">
        <v>15613</v>
      </c>
      <c r="Z1928" s="10">
        <v>3835</v>
      </c>
      <c r="AA1928" s="22">
        <v>2652</v>
      </c>
      <c r="AB1928" s="22">
        <v>6659.12</v>
      </c>
      <c r="AC1928" s="22">
        <v>2.5038247625658344E-4</v>
      </c>
      <c r="AD1928" s="42">
        <v>2E-3</v>
      </c>
      <c r="AE1928" s="22">
        <v>1989</v>
      </c>
      <c r="AF1928" s="22">
        <v>0.11154965638674599</v>
      </c>
      <c r="AG1928" s="22">
        <v>1.8138155510039999E-4</v>
      </c>
      <c r="AH1928" s="22">
        <v>0</v>
      </c>
      <c r="AI1928" s="22">
        <v>0</v>
      </c>
      <c r="AJ1928" s="22">
        <v>1</v>
      </c>
      <c r="AK1928" s="22">
        <v>0</v>
      </c>
      <c r="AL1928" s="45">
        <v>0</v>
      </c>
      <c r="AM1928" s="45">
        <v>0</v>
      </c>
      <c r="AN1928" s="45">
        <v>0</v>
      </c>
      <c r="AO1928" s="45">
        <v>0</v>
      </c>
      <c r="AP1928" s="45">
        <v>0</v>
      </c>
      <c r="AQ1928" s="45">
        <v>0</v>
      </c>
      <c r="AR1928" s="45">
        <v>0</v>
      </c>
      <c r="AS1928" s="45" t="s">
        <v>4445</v>
      </c>
      <c r="AT1928" s="45" t="s">
        <v>4445</v>
      </c>
      <c r="AU1928" s="45">
        <v>0.10834955909208255</v>
      </c>
      <c r="AV1928" s="10">
        <v>94.852817178511856</v>
      </c>
      <c r="AW1928" s="10">
        <v>92.155736847134193</v>
      </c>
      <c r="AX1928" s="17">
        <v>2.8687648158849034E-2</v>
      </c>
    </row>
    <row r="1929" spans="1:50" x14ac:dyDescent="0.25">
      <c r="A1929" s="22" t="s">
        <v>2195</v>
      </c>
      <c r="B1929" s="22" t="s">
        <v>3956</v>
      </c>
      <c r="C1929" s="22" t="s">
        <v>2752</v>
      </c>
      <c r="D1929" s="22">
        <v>3230</v>
      </c>
      <c r="E1929" s="22" t="s">
        <v>2753</v>
      </c>
      <c r="F1929" s="43">
        <v>7.9392000000000004E-2</v>
      </c>
      <c r="G1929" s="43">
        <v>53.975247884040002</v>
      </c>
      <c r="H1929" s="43">
        <v>2.5077651515151516</v>
      </c>
      <c r="I1929" s="9">
        <v>0</v>
      </c>
      <c r="J1929" s="9">
        <v>2.5077651515151516</v>
      </c>
      <c r="K1929" s="11">
        <v>0</v>
      </c>
      <c r="L1929" s="41">
        <v>31</v>
      </c>
      <c r="M1929" s="44">
        <v>0</v>
      </c>
      <c r="N1929" s="13">
        <v>0</v>
      </c>
      <c r="O1929" s="13">
        <v>0</v>
      </c>
      <c r="P1929" s="22">
        <v>0</v>
      </c>
      <c r="Q1929" s="22">
        <v>0</v>
      </c>
      <c r="R1929" s="14">
        <v>0</v>
      </c>
      <c r="S1929" s="22">
        <v>62</v>
      </c>
      <c r="T1929" s="22">
        <v>1</v>
      </c>
      <c r="U1929" s="22">
        <v>69</v>
      </c>
      <c r="V1929" s="22"/>
      <c r="W1929" s="22">
        <v>14</v>
      </c>
      <c r="X1929" s="22">
        <v>10</v>
      </c>
      <c r="Y1929" s="14">
        <v>69</v>
      </c>
      <c r="Z1929" s="10">
        <v>14</v>
      </c>
      <c r="AA1929" s="22">
        <v>10</v>
      </c>
      <c r="AB1929" s="22">
        <v>25.39</v>
      </c>
      <c r="AC1929" s="22">
        <v>1.4708964407271488E-3</v>
      </c>
      <c r="AD1929" s="42">
        <v>4.0000000000000003E-5</v>
      </c>
      <c r="AE1929" s="22">
        <v>1990</v>
      </c>
      <c r="AF1929" s="22">
        <v>2.3471854691839841E-3</v>
      </c>
      <c r="AG1929" s="22">
        <v>1.8055272839876801E-4</v>
      </c>
      <c r="AH1929" s="22">
        <v>0</v>
      </c>
      <c r="AI1929" s="22">
        <v>0</v>
      </c>
      <c r="AJ1929" s="22">
        <v>0</v>
      </c>
      <c r="AK1929" s="22">
        <v>0</v>
      </c>
      <c r="AL1929" s="45">
        <v>0</v>
      </c>
      <c r="AM1929" s="45">
        <v>0</v>
      </c>
      <c r="AN1929" s="45">
        <v>0</v>
      </c>
      <c r="AO1929" s="45">
        <v>0</v>
      </c>
      <c r="AP1929" s="45">
        <v>0</v>
      </c>
      <c r="AQ1929" s="45">
        <v>0</v>
      </c>
      <c r="AR1929" s="45">
        <v>0</v>
      </c>
      <c r="AS1929" s="45" t="s">
        <v>4445</v>
      </c>
      <c r="AT1929" s="45" t="s">
        <v>4445</v>
      </c>
      <c r="AU1929" s="45">
        <v>2.3471854691839841E-3</v>
      </c>
      <c r="AV1929" s="10">
        <v>5.5826599199456233</v>
      </c>
      <c r="AW1929" s="10">
        <v>5.5826599199456233</v>
      </c>
      <c r="AX1929" s="17">
        <v>0</v>
      </c>
    </row>
    <row r="1930" spans="1:50" x14ac:dyDescent="0.25">
      <c r="A1930" s="22" t="s">
        <v>2906</v>
      </c>
      <c r="B1930" s="22" t="s">
        <v>3950</v>
      </c>
      <c r="C1930" s="22" t="s">
        <v>3088</v>
      </c>
      <c r="D1930" s="22">
        <v>1763</v>
      </c>
      <c r="E1930" s="22" t="s">
        <v>3296</v>
      </c>
      <c r="F1930" s="43">
        <v>2.5000000000000001E-4</v>
      </c>
      <c r="G1930" s="43">
        <v>7.1326566189799996</v>
      </c>
      <c r="H1930" s="43">
        <v>0.35833333333333339</v>
      </c>
      <c r="I1930" s="9">
        <v>0</v>
      </c>
      <c r="J1930" s="9">
        <v>0.35833333333333339</v>
      </c>
      <c r="K1930" s="11">
        <v>0</v>
      </c>
      <c r="L1930" s="41">
        <v>96</v>
      </c>
      <c r="M1930" s="44">
        <v>0</v>
      </c>
      <c r="N1930" s="13">
        <v>0</v>
      </c>
      <c r="O1930" s="13">
        <v>0</v>
      </c>
      <c r="P1930" s="22">
        <v>0</v>
      </c>
      <c r="Q1930" s="22">
        <v>0</v>
      </c>
      <c r="R1930" s="14">
        <v>0</v>
      </c>
      <c r="S1930" s="22">
        <v>15</v>
      </c>
      <c r="T1930" s="22">
        <v>1</v>
      </c>
      <c r="U1930" s="22">
        <v>187</v>
      </c>
      <c r="V1930" s="22"/>
      <c r="W1930" s="22">
        <v>36</v>
      </c>
      <c r="X1930" s="22">
        <v>24</v>
      </c>
      <c r="Y1930" s="14">
        <v>187</v>
      </c>
      <c r="Z1930" s="10">
        <v>36</v>
      </c>
      <c r="AA1930" s="22">
        <v>24</v>
      </c>
      <c r="AB1930" s="22">
        <v>66.150000000000006</v>
      </c>
      <c r="AC1930" s="22">
        <v>3.5050054047849433E-5</v>
      </c>
      <c r="AD1930" s="42">
        <v>0</v>
      </c>
      <c r="AE1930" s="22">
        <v>1991</v>
      </c>
      <c r="AF1930" s="22">
        <v>1.0656370205253179E-3</v>
      </c>
      <c r="AG1930" s="22">
        <v>1.7760617008755298E-4</v>
      </c>
      <c r="AH1930" s="22">
        <v>0</v>
      </c>
      <c r="AI1930" s="22">
        <v>0</v>
      </c>
      <c r="AJ1930" s="22">
        <v>0</v>
      </c>
      <c r="AK1930" s="22">
        <v>0</v>
      </c>
      <c r="AL1930" s="45">
        <v>0</v>
      </c>
      <c r="AM1930" s="45">
        <v>0</v>
      </c>
      <c r="AN1930" s="45">
        <v>0</v>
      </c>
      <c r="AO1930" s="45">
        <v>0</v>
      </c>
      <c r="AP1930" s="45">
        <v>0</v>
      </c>
      <c r="AQ1930" s="45">
        <v>0</v>
      </c>
      <c r="AR1930" s="45">
        <v>0</v>
      </c>
      <c r="AS1930" s="45" t="s">
        <v>4445</v>
      </c>
      <c r="AT1930" s="45" t="s">
        <v>4445</v>
      </c>
      <c r="AU1930" s="45">
        <v>1.0656370205253179E-3</v>
      </c>
      <c r="AV1930" s="10">
        <v>100.46511627906975</v>
      </c>
      <c r="AW1930" s="10">
        <v>100.46511627906975</v>
      </c>
      <c r="AX1930" s="17">
        <v>0</v>
      </c>
    </row>
    <row r="1931" spans="1:50" x14ac:dyDescent="0.25">
      <c r="A1931" s="22" t="s">
        <v>8</v>
      </c>
      <c r="B1931" s="22" t="s">
        <v>3946</v>
      </c>
      <c r="C1931" s="22" t="s">
        <v>308</v>
      </c>
      <c r="D1931" s="22">
        <v>2498</v>
      </c>
      <c r="E1931" s="22" t="s">
        <v>320</v>
      </c>
      <c r="F1931" s="43">
        <v>9.3396000000000007E-2</v>
      </c>
      <c r="G1931" s="43">
        <v>313.98061701741</v>
      </c>
      <c r="H1931" s="43">
        <v>13.041666666666668</v>
      </c>
      <c r="I1931" s="9">
        <v>0</v>
      </c>
      <c r="J1931" s="9">
        <v>13.041666666666668</v>
      </c>
      <c r="K1931" s="11">
        <v>0</v>
      </c>
      <c r="L1931" s="41">
        <v>4524</v>
      </c>
      <c r="M1931" s="44">
        <v>0</v>
      </c>
      <c r="N1931" s="13">
        <v>0</v>
      </c>
      <c r="O1931" s="13">
        <v>0</v>
      </c>
      <c r="P1931" s="22">
        <v>0</v>
      </c>
      <c r="Q1931" s="22">
        <v>0</v>
      </c>
      <c r="R1931" s="14">
        <v>0</v>
      </c>
      <c r="S1931" s="22">
        <v>336</v>
      </c>
      <c r="T1931" s="22">
        <v>1</v>
      </c>
      <c r="U1931" s="22">
        <v>8228</v>
      </c>
      <c r="V1931" s="22"/>
      <c r="W1931" s="22">
        <v>1486</v>
      </c>
      <c r="X1931" s="22">
        <v>980</v>
      </c>
      <c r="Y1931" s="14">
        <v>8228</v>
      </c>
      <c r="Z1931" s="10">
        <v>1486</v>
      </c>
      <c r="AA1931" s="22">
        <v>980</v>
      </c>
      <c r="AB1931" s="22">
        <v>2776.34</v>
      </c>
      <c r="AC1931" s="22">
        <v>2.9745785229417924E-4</v>
      </c>
      <c r="AD1931" s="42">
        <v>9.2000000000000003E-4</v>
      </c>
      <c r="AE1931" s="22">
        <v>1992</v>
      </c>
      <c r="AF1931" s="22">
        <v>4.785038486454133E-2</v>
      </c>
      <c r="AG1931" s="22">
        <v>1.7656968584701599E-4</v>
      </c>
      <c r="AH1931" s="22">
        <v>0</v>
      </c>
      <c r="AI1931" s="22">
        <v>0</v>
      </c>
      <c r="AJ1931" s="22">
        <v>0</v>
      </c>
      <c r="AK1931" s="22">
        <v>0</v>
      </c>
      <c r="AL1931" s="45">
        <v>0</v>
      </c>
      <c r="AM1931" s="45">
        <v>0</v>
      </c>
      <c r="AN1931" s="45">
        <v>0</v>
      </c>
      <c r="AO1931" s="45">
        <v>0</v>
      </c>
      <c r="AP1931" s="45">
        <v>0</v>
      </c>
      <c r="AQ1931" s="45">
        <v>0</v>
      </c>
      <c r="AR1931" s="45">
        <v>0</v>
      </c>
      <c r="AS1931" s="45" t="s">
        <v>4445</v>
      </c>
      <c r="AT1931" s="45" t="s">
        <v>4445</v>
      </c>
      <c r="AU1931" s="45">
        <v>4.785038486454133E-2</v>
      </c>
      <c r="AV1931" s="10">
        <v>113.94249201277954</v>
      </c>
      <c r="AW1931" s="10">
        <v>113.94249201277954</v>
      </c>
      <c r="AX1931" s="17">
        <v>0</v>
      </c>
    </row>
    <row r="1932" spans="1:50" x14ac:dyDescent="0.25">
      <c r="A1932" s="22" t="s">
        <v>2906</v>
      </c>
      <c r="B1932" s="22" t="s">
        <v>3950</v>
      </c>
      <c r="C1932" s="22" t="s">
        <v>3068</v>
      </c>
      <c r="D1932" s="22">
        <v>3106</v>
      </c>
      <c r="E1932" s="22" t="s">
        <v>3175</v>
      </c>
      <c r="F1932" s="43">
        <v>8.233E-2</v>
      </c>
      <c r="G1932" s="43">
        <v>163.76640191658001</v>
      </c>
      <c r="H1932" s="43">
        <v>9.1092803030303049</v>
      </c>
      <c r="I1932" s="9">
        <v>0</v>
      </c>
      <c r="J1932" s="9">
        <v>9.1092803030303049</v>
      </c>
      <c r="K1932" s="11">
        <v>0</v>
      </c>
      <c r="L1932" s="41">
        <v>3120</v>
      </c>
      <c r="M1932" s="44">
        <v>0</v>
      </c>
      <c r="N1932" s="13">
        <v>0</v>
      </c>
      <c r="O1932" s="13">
        <v>0</v>
      </c>
      <c r="P1932" s="22">
        <v>0</v>
      </c>
      <c r="Q1932" s="22">
        <v>0</v>
      </c>
      <c r="R1932" s="14">
        <v>0</v>
      </c>
      <c r="S1932" s="22">
        <v>333</v>
      </c>
      <c r="T1932" s="22">
        <v>1</v>
      </c>
      <c r="U1932" s="22">
        <v>5678</v>
      </c>
      <c r="V1932" s="22"/>
      <c r="W1932" s="22">
        <v>1026</v>
      </c>
      <c r="X1932" s="22">
        <v>677</v>
      </c>
      <c r="Y1932" s="14">
        <v>5678</v>
      </c>
      <c r="Z1932" s="10">
        <v>1026</v>
      </c>
      <c r="AA1932" s="22">
        <v>677</v>
      </c>
      <c r="AB1932" s="22">
        <v>1916.64</v>
      </c>
      <c r="AC1932" s="22">
        <v>5.0272827049065649E-4</v>
      </c>
      <c r="AD1932" s="42">
        <v>1.07E-3</v>
      </c>
      <c r="AE1932" s="22">
        <v>1993</v>
      </c>
      <c r="AF1932" s="22">
        <v>1.8321811267717019E-2</v>
      </c>
      <c r="AG1932" s="22">
        <v>1.7449344064492399E-4</v>
      </c>
      <c r="AH1932" s="22">
        <v>0</v>
      </c>
      <c r="AI1932" s="22">
        <v>0</v>
      </c>
      <c r="AJ1932" s="22">
        <v>0</v>
      </c>
      <c r="AK1932" s="22">
        <v>0</v>
      </c>
      <c r="AL1932" s="45">
        <v>0</v>
      </c>
      <c r="AM1932" s="45">
        <v>0</v>
      </c>
      <c r="AN1932" s="45">
        <v>0</v>
      </c>
      <c r="AO1932" s="45">
        <v>0</v>
      </c>
      <c r="AP1932" s="45">
        <v>0</v>
      </c>
      <c r="AQ1932" s="45">
        <v>0</v>
      </c>
      <c r="AR1932" s="45">
        <v>0</v>
      </c>
      <c r="AS1932" s="45" t="s">
        <v>4445</v>
      </c>
      <c r="AT1932" s="45" t="s">
        <v>4445</v>
      </c>
      <c r="AU1932" s="45">
        <v>1.8321811267717019E-2</v>
      </c>
      <c r="AV1932" s="10">
        <v>112.63238871447281</v>
      </c>
      <c r="AW1932" s="10">
        <v>112.63238871447281</v>
      </c>
      <c r="AX1932" s="17">
        <v>0</v>
      </c>
    </row>
    <row r="1933" spans="1:50" x14ac:dyDescent="0.25">
      <c r="A1933" s="22" t="s">
        <v>1672</v>
      </c>
      <c r="B1933" s="22" t="s">
        <v>3947</v>
      </c>
      <c r="C1933" s="22" t="s">
        <v>3984</v>
      </c>
      <c r="D1933" s="22">
        <v>8105</v>
      </c>
      <c r="E1933" s="22" t="s">
        <v>2067</v>
      </c>
      <c r="F1933" s="43">
        <v>0.127382</v>
      </c>
      <c r="G1933" s="43">
        <v>159.79713340802999</v>
      </c>
      <c r="H1933" s="43">
        <v>6.8405303030303033</v>
      </c>
      <c r="I1933" s="9">
        <v>0.11060606060606061</v>
      </c>
      <c r="J1933" s="9">
        <v>6.729924242424242</v>
      </c>
      <c r="K1933" s="11">
        <v>5.6056818181818189</v>
      </c>
      <c r="L1933" s="41">
        <v>1822</v>
      </c>
      <c r="M1933" s="44">
        <v>445</v>
      </c>
      <c r="N1933" s="13">
        <v>45</v>
      </c>
      <c r="O1933" s="13">
        <v>28</v>
      </c>
      <c r="P1933" s="22">
        <v>2</v>
      </c>
      <c r="Q1933" s="22">
        <v>2</v>
      </c>
      <c r="R1933" s="14">
        <v>0</v>
      </c>
      <c r="S1933" s="22">
        <v>304</v>
      </c>
      <c r="T1933" s="22">
        <v>0.18051940860512761</v>
      </c>
      <c r="U1933" s="22">
        <v>1044</v>
      </c>
      <c r="V1933" s="22"/>
      <c r="W1933" s="22">
        <v>153</v>
      </c>
      <c r="X1933" s="22">
        <v>100</v>
      </c>
      <c r="Y1933" s="14">
        <v>599</v>
      </c>
      <c r="Z1933" s="10">
        <v>151</v>
      </c>
      <c r="AA1933" s="22">
        <v>98</v>
      </c>
      <c r="AB1933" s="22">
        <v>260.77999999999997</v>
      </c>
      <c r="AC1933" s="22">
        <v>7.9714821713816109E-4</v>
      </c>
      <c r="AD1933" s="42">
        <v>2.5000000000000001E-4</v>
      </c>
      <c r="AE1933" s="22">
        <v>1994</v>
      </c>
      <c r="AF1933" s="22">
        <v>6.2768873882315165E-3</v>
      </c>
      <c r="AG1933" s="22">
        <v>1.7435798300643101E-4</v>
      </c>
      <c r="AH1933" s="22">
        <v>0</v>
      </c>
      <c r="AI1933" s="22">
        <v>1</v>
      </c>
      <c r="AJ1933" s="22">
        <v>1</v>
      </c>
      <c r="AK1933" s="22">
        <v>0</v>
      </c>
      <c r="AL1933" s="45">
        <v>0</v>
      </c>
      <c r="AM1933" s="45">
        <v>0</v>
      </c>
      <c r="AN1933" s="45">
        <v>0</v>
      </c>
      <c r="AO1933" s="45">
        <v>0</v>
      </c>
      <c r="AP1933" s="45">
        <v>0</v>
      </c>
      <c r="AQ1933" s="45">
        <v>0</v>
      </c>
      <c r="AR1933" s="45">
        <v>0</v>
      </c>
      <c r="AS1933" s="45" t="s">
        <v>4445</v>
      </c>
      <c r="AT1933" s="45" t="s">
        <v>4445</v>
      </c>
      <c r="AU1933" s="45">
        <v>6.1753949956647285E-3</v>
      </c>
      <c r="AV1933" s="10">
        <v>22.437102493386618</v>
      </c>
      <c r="AW1933" s="10">
        <v>22.366686970485631</v>
      </c>
      <c r="AX1933" s="17">
        <v>1.6169223102054379E-2</v>
      </c>
    </row>
    <row r="1934" spans="1:50" x14ac:dyDescent="0.25">
      <c r="A1934" s="22" t="s">
        <v>8</v>
      </c>
      <c r="B1934" s="22" t="s">
        <v>3946</v>
      </c>
      <c r="C1934" s="22" t="s">
        <v>70</v>
      </c>
      <c r="D1934" s="22">
        <v>2555</v>
      </c>
      <c r="E1934" s="22" t="s">
        <v>412</v>
      </c>
      <c r="F1934" s="43">
        <v>0.13536000000000001</v>
      </c>
      <c r="G1934" s="43">
        <v>263.30857507028998</v>
      </c>
      <c r="H1934" s="43">
        <v>10.493939393939396</v>
      </c>
      <c r="I1934" s="9">
        <v>0</v>
      </c>
      <c r="J1934" s="9">
        <v>10.493939393939396</v>
      </c>
      <c r="K1934" s="11">
        <v>0</v>
      </c>
      <c r="L1934" s="41">
        <v>2885</v>
      </c>
      <c r="M1934" s="44">
        <v>0</v>
      </c>
      <c r="N1934" s="13">
        <v>0</v>
      </c>
      <c r="O1934" s="13">
        <v>0</v>
      </c>
      <c r="P1934" s="22">
        <v>0</v>
      </c>
      <c r="Q1934" s="22">
        <v>0</v>
      </c>
      <c r="R1934" s="14">
        <v>0</v>
      </c>
      <c r="S1934" s="22">
        <v>277</v>
      </c>
      <c r="T1934" s="22">
        <v>1</v>
      </c>
      <c r="U1934" s="22">
        <v>5251</v>
      </c>
      <c r="V1934" s="22"/>
      <c r="W1934" s="22">
        <v>949</v>
      </c>
      <c r="X1934" s="22">
        <v>626</v>
      </c>
      <c r="Y1934" s="14">
        <v>5251</v>
      </c>
      <c r="Z1934" s="10">
        <v>949</v>
      </c>
      <c r="AA1934" s="22">
        <v>626</v>
      </c>
      <c r="AB1934" s="22">
        <v>1772.72</v>
      </c>
      <c r="AC1934" s="22">
        <v>5.1407364900237591E-4</v>
      </c>
      <c r="AD1934" s="42">
        <v>1.01E-3</v>
      </c>
      <c r="AE1934" s="22">
        <v>1995</v>
      </c>
      <c r="AF1934" s="22">
        <v>1.9667981958151091E-2</v>
      </c>
      <c r="AG1934" s="22">
        <v>1.7405293768275301E-4</v>
      </c>
      <c r="AH1934" s="22">
        <v>0</v>
      </c>
      <c r="AI1934" s="22">
        <v>0</v>
      </c>
      <c r="AJ1934" s="22">
        <v>0</v>
      </c>
      <c r="AK1934" s="22">
        <v>0</v>
      </c>
      <c r="AL1934" s="45">
        <v>0</v>
      </c>
      <c r="AM1934" s="45">
        <v>0</v>
      </c>
      <c r="AN1934" s="45">
        <v>0</v>
      </c>
      <c r="AO1934" s="45">
        <v>0</v>
      </c>
      <c r="AP1934" s="45">
        <v>0</v>
      </c>
      <c r="AQ1934" s="45">
        <v>0</v>
      </c>
      <c r="AR1934" s="45">
        <v>0</v>
      </c>
      <c r="AS1934" s="45" t="s">
        <v>4445</v>
      </c>
      <c r="AT1934" s="45" t="s">
        <v>4445</v>
      </c>
      <c r="AU1934" s="45">
        <v>1.9667981958151091E-2</v>
      </c>
      <c r="AV1934" s="10">
        <v>90.433150447588773</v>
      </c>
      <c r="AW1934" s="10">
        <v>90.433150447588773</v>
      </c>
      <c r="AX1934" s="17">
        <v>0</v>
      </c>
    </row>
    <row r="1935" spans="1:50" x14ac:dyDescent="0.25">
      <c r="A1935" s="22" t="s">
        <v>2906</v>
      </c>
      <c r="B1935" s="22" t="s">
        <v>3950</v>
      </c>
      <c r="C1935" s="22" t="s">
        <v>3165</v>
      </c>
      <c r="D1935" s="22">
        <v>8027</v>
      </c>
      <c r="E1935" s="22" t="s">
        <v>3209</v>
      </c>
      <c r="F1935" s="43">
        <v>1.6129000000000001E-2</v>
      </c>
      <c r="G1935" s="43">
        <v>56.85030040641</v>
      </c>
      <c r="H1935" s="43">
        <v>2.7501893939393942</v>
      </c>
      <c r="I1935" s="9">
        <v>0</v>
      </c>
      <c r="J1935" s="9">
        <v>2.7501893939393942</v>
      </c>
      <c r="K1935" s="11">
        <v>0</v>
      </c>
      <c r="L1935" s="41">
        <v>601</v>
      </c>
      <c r="M1935" s="44">
        <v>0</v>
      </c>
      <c r="N1935" s="13">
        <v>0</v>
      </c>
      <c r="O1935" s="13">
        <v>0</v>
      </c>
      <c r="P1935" s="22">
        <v>0</v>
      </c>
      <c r="Q1935" s="22">
        <v>0</v>
      </c>
      <c r="R1935" s="14">
        <v>0</v>
      </c>
      <c r="S1935" s="22">
        <v>104</v>
      </c>
      <c r="T1935" s="22">
        <v>1</v>
      </c>
      <c r="U1935" s="22">
        <v>1104</v>
      </c>
      <c r="V1935" s="22"/>
      <c r="W1935" s="22">
        <v>201</v>
      </c>
      <c r="X1935" s="22">
        <v>133</v>
      </c>
      <c r="Y1935" s="14">
        <v>1104</v>
      </c>
      <c r="Z1935" s="10">
        <v>201</v>
      </c>
      <c r="AA1935" s="22">
        <v>133</v>
      </c>
      <c r="AB1935" s="22">
        <v>374.73</v>
      </c>
      <c r="AC1935" s="22">
        <v>2.8371002236922958E-4</v>
      </c>
      <c r="AD1935" s="42">
        <v>1.2E-4</v>
      </c>
      <c r="AE1935" s="22">
        <v>1996</v>
      </c>
      <c r="AF1935" s="22">
        <v>9.4899033803214315E-3</v>
      </c>
      <c r="AG1935" s="22">
        <v>1.7254369782402604E-4</v>
      </c>
      <c r="AH1935" s="22">
        <v>0</v>
      </c>
      <c r="AI1935" s="22">
        <v>0</v>
      </c>
      <c r="AJ1935" s="22">
        <v>0</v>
      </c>
      <c r="AK1935" s="22">
        <v>0</v>
      </c>
      <c r="AL1935" s="45">
        <v>0</v>
      </c>
      <c r="AM1935" s="45">
        <v>0</v>
      </c>
      <c r="AN1935" s="45">
        <v>0</v>
      </c>
      <c r="AO1935" s="45">
        <v>0</v>
      </c>
      <c r="AP1935" s="45">
        <v>0</v>
      </c>
      <c r="AQ1935" s="45">
        <v>0</v>
      </c>
      <c r="AR1935" s="45">
        <v>0</v>
      </c>
      <c r="AS1935" s="45" t="s">
        <v>4445</v>
      </c>
      <c r="AT1935" s="45" t="s">
        <v>4445</v>
      </c>
      <c r="AU1935" s="45">
        <v>9.4899033803214315E-3</v>
      </c>
      <c r="AV1935" s="10">
        <v>73.085875628400245</v>
      </c>
      <c r="AW1935" s="10">
        <v>73.085875628400245</v>
      </c>
      <c r="AX1935" s="17">
        <v>0</v>
      </c>
    </row>
    <row r="1936" spans="1:50" x14ac:dyDescent="0.25">
      <c r="A1936" s="22" t="s">
        <v>2906</v>
      </c>
      <c r="B1936" s="22" t="s">
        <v>3959</v>
      </c>
      <c r="C1936" s="22" t="s">
        <v>3149</v>
      </c>
      <c r="D1936" s="22">
        <v>5332</v>
      </c>
      <c r="E1936" s="22" t="s">
        <v>3392</v>
      </c>
      <c r="F1936" s="43">
        <v>5.4380999999999999E-2</v>
      </c>
      <c r="G1936" s="43">
        <v>225.37539554456001</v>
      </c>
      <c r="H1936" s="43">
        <v>7.5791666666666675</v>
      </c>
      <c r="I1936" s="9">
        <v>0</v>
      </c>
      <c r="J1936" s="9">
        <v>7.5791666666666675</v>
      </c>
      <c r="K1936" s="11">
        <v>0</v>
      </c>
      <c r="L1936" s="41">
        <v>666</v>
      </c>
      <c r="M1936" s="44">
        <v>0</v>
      </c>
      <c r="N1936" s="13">
        <v>0</v>
      </c>
      <c r="O1936" s="13">
        <v>0</v>
      </c>
      <c r="P1936" s="22">
        <v>0</v>
      </c>
      <c r="Q1936" s="22">
        <v>0</v>
      </c>
      <c r="R1936" s="14">
        <v>0</v>
      </c>
      <c r="S1936" s="22">
        <v>178</v>
      </c>
      <c r="T1936" s="22">
        <v>1</v>
      </c>
      <c r="U1936" s="22">
        <v>1222</v>
      </c>
      <c r="V1936" s="22"/>
      <c r="W1936" s="22">
        <v>222</v>
      </c>
      <c r="X1936" s="22">
        <v>147</v>
      </c>
      <c r="Y1936" s="14">
        <v>1222</v>
      </c>
      <c r="Z1936" s="10">
        <v>222</v>
      </c>
      <c r="AA1936" s="22">
        <v>147</v>
      </c>
      <c r="AB1936" s="22">
        <v>414.12</v>
      </c>
      <c r="AC1936" s="22">
        <v>2.4129075788687006E-4</v>
      </c>
      <c r="AD1936" s="42">
        <v>1.1E-4</v>
      </c>
      <c r="AE1936" s="22">
        <v>1997</v>
      </c>
      <c r="AF1936" s="22">
        <v>1.6871964288251058E-2</v>
      </c>
      <c r="AG1936" s="22">
        <v>1.72162900900521E-4</v>
      </c>
      <c r="AH1936" s="22">
        <v>0</v>
      </c>
      <c r="AI1936" s="22">
        <v>0</v>
      </c>
      <c r="AJ1936" s="22">
        <v>0</v>
      </c>
      <c r="AK1936" s="22">
        <v>0</v>
      </c>
      <c r="AL1936" s="45">
        <v>0</v>
      </c>
      <c r="AM1936" s="45">
        <v>0</v>
      </c>
      <c r="AN1936" s="45">
        <v>0</v>
      </c>
      <c r="AO1936" s="45">
        <v>0</v>
      </c>
      <c r="AP1936" s="45">
        <v>0</v>
      </c>
      <c r="AQ1936" s="45">
        <v>0</v>
      </c>
      <c r="AR1936" s="45">
        <v>0</v>
      </c>
      <c r="AS1936" s="45" t="s">
        <v>4445</v>
      </c>
      <c r="AT1936" s="45" t="s">
        <v>4445</v>
      </c>
      <c r="AU1936" s="45">
        <v>1.6871964288251058E-2</v>
      </c>
      <c r="AV1936" s="10">
        <v>29.290819131390872</v>
      </c>
      <c r="AW1936" s="10">
        <v>29.290819131390872</v>
      </c>
      <c r="AX1936" s="17">
        <v>0</v>
      </c>
    </row>
    <row r="1937" spans="1:50" x14ac:dyDescent="0.25">
      <c r="A1937" s="22" t="s">
        <v>2195</v>
      </c>
      <c r="B1937" s="22" t="s">
        <v>3962</v>
      </c>
      <c r="C1937" s="22" t="s">
        <v>2258</v>
      </c>
      <c r="D1937" s="22">
        <v>2810</v>
      </c>
      <c r="E1937" s="22" t="s">
        <v>2367</v>
      </c>
      <c r="F1937" s="43">
        <v>5.7029000000000003E-2</v>
      </c>
      <c r="G1937" s="43">
        <v>439.50672034222998</v>
      </c>
      <c r="H1937" s="43">
        <v>17.106060606060609</v>
      </c>
      <c r="I1937" s="9">
        <v>0</v>
      </c>
      <c r="J1937" s="9">
        <v>17.106060606060609</v>
      </c>
      <c r="K1937" s="11">
        <v>0</v>
      </c>
      <c r="L1937" s="41">
        <v>7240</v>
      </c>
      <c r="M1937" s="44">
        <v>0</v>
      </c>
      <c r="N1937" s="13">
        <v>0</v>
      </c>
      <c r="O1937" s="13">
        <v>0</v>
      </c>
      <c r="P1937" s="22">
        <v>0</v>
      </c>
      <c r="Q1937" s="22">
        <v>0</v>
      </c>
      <c r="R1937" s="14">
        <v>0</v>
      </c>
      <c r="S1937" s="22">
        <v>919</v>
      </c>
      <c r="T1937" s="22">
        <v>1</v>
      </c>
      <c r="U1937" s="22">
        <v>13160</v>
      </c>
      <c r="V1937" s="22"/>
      <c r="W1937" s="22">
        <v>2375</v>
      </c>
      <c r="X1937" s="22">
        <v>1566</v>
      </c>
      <c r="Y1937" s="14">
        <v>13160</v>
      </c>
      <c r="Z1937" s="10">
        <v>2375</v>
      </c>
      <c r="AA1937" s="22">
        <v>1566</v>
      </c>
      <c r="AB1937" s="22">
        <v>4438.1499999999996</v>
      </c>
      <c r="AC1937" s="22">
        <v>1.2975683274101777E-4</v>
      </c>
      <c r="AD1937" s="42">
        <v>6.4000000000000005E-4</v>
      </c>
      <c r="AE1937" s="22">
        <v>1998</v>
      </c>
      <c r="AF1937" s="22">
        <v>4.4646394890062426E-2</v>
      </c>
      <c r="AG1937" s="22">
        <v>1.7171690342331701E-4</v>
      </c>
      <c r="AH1937" s="22">
        <v>0</v>
      </c>
      <c r="AI1937" s="22">
        <v>0</v>
      </c>
      <c r="AJ1937" s="22">
        <v>0</v>
      </c>
      <c r="AK1937" s="22">
        <v>0</v>
      </c>
      <c r="AL1937" s="45">
        <v>0</v>
      </c>
      <c r="AM1937" s="45">
        <v>0</v>
      </c>
      <c r="AN1937" s="45">
        <v>0</v>
      </c>
      <c r="AO1937" s="45">
        <v>0</v>
      </c>
      <c r="AP1937" s="45">
        <v>0</v>
      </c>
      <c r="AQ1937" s="45">
        <v>0</v>
      </c>
      <c r="AR1937" s="45">
        <v>0</v>
      </c>
      <c r="AS1937" s="45" t="s">
        <v>4445</v>
      </c>
      <c r="AT1937" s="45" t="s">
        <v>4445</v>
      </c>
      <c r="AU1937" s="45">
        <v>4.4646394890062426E-2</v>
      </c>
      <c r="AV1937" s="10">
        <v>138.83968113374667</v>
      </c>
      <c r="AW1937" s="10">
        <v>138.83968113374667</v>
      </c>
      <c r="AX1937" s="17">
        <v>0</v>
      </c>
    </row>
    <row r="1938" spans="1:50" x14ac:dyDescent="0.25">
      <c r="A1938" s="22" t="s">
        <v>2195</v>
      </c>
      <c r="B1938" s="22" t="s">
        <v>3956</v>
      </c>
      <c r="C1938" s="22" t="s">
        <v>2831</v>
      </c>
      <c r="D1938" s="22">
        <v>5149</v>
      </c>
      <c r="E1938" s="22" t="s">
        <v>2832</v>
      </c>
      <c r="F1938" s="43">
        <v>7.0650000000000004E-2</v>
      </c>
      <c r="G1938" s="43">
        <v>56.762299796820002</v>
      </c>
      <c r="H1938" s="43">
        <v>2.1168560606060605</v>
      </c>
      <c r="I1938" s="9">
        <v>0</v>
      </c>
      <c r="J1938" s="9">
        <v>2.1168560606060605</v>
      </c>
      <c r="K1938" s="11">
        <v>0</v>
      </c>
      <c r="L1938" s="41">
        <v>27</v>
      </c>
      <c r="M1938" s="44">
        <v>0</v>
      </c>
      <c r="N1938" s="13">
        <v>0</v>
      </c>
      <c r="O1938" s="13">
        <v>0</v>
      </c>
      <c r="P1938" s="22">
        <v>0</v>
      </c>
      <c r="Q1938" s="22">
        <v>0</v>
      </c>
      <c r="R1938" s="14">
        <v>0</v>
      </c>
      <c r="S1938" s="22">
        <v>35</v>
      </c>
      <c r="T1938" s="22">
        <v>1</v>
      </c>
      <c r="U1938" s="22">
        <v>61</v>
      </c>
      <c r="V1938" s="22"/>
      <c r="W1938" s="22">
        <v>13</v>
      </c>
      <c r="X1938" s="22">
        <v>10</v>
      </c>
      <c r="Y1938" s="14">
        <v>61</v>
      </c>
      <c r="Z1938" s="10">
        <v>13</v>
      </c>
      <c r="AA1938" s="22">
        <v>10</v>
      </c>
      <c r="AB1938" s="22">
        <v>23.3</v>
      </c>
      <c r="AC1938" s="22">
        <v>1.2446641565421214E-3</v>
      </c>
      <c r="AD1938" s="42">
        <v>3.0000000000000001E-5</v>
      </c>
      <c r="AE1938" s="22">
        <v>1999</v>
      </c>
      <c r="AF1938" s="22">
        <v>1.3692819856406799E-3</v>
      </c>
      <c r="AG1938" s="22">
        <v>1.7116024820508499E-4</v>
      </c>
      <c r="AH1938" s="22">
        <v>0</v>
      </c>
      <c r="AI1938" s="22">
        <v>0</v>
      </c>
      <c r="AJ1938" s="22">
        <v>0</v>
      </c>
      <c r="AK1938" s="22">
        <v>0</v>
      </c>
      <c r="AL1938" s="45">
        <v>0</v>
      </c>
      <c r="AM1938" s="45">
        <v>0</v>
      </c>
      <c r="AN1938" s="45">
        <v>0</v>
      </c>
      <c r="AO1938" s="45">
        <v>0</v>
      </c>
      <c r="AP1938" s="45">
        <v>0</v>
      </c>
      <c r="AQ1938" s="45">
        <v>0</v>
      </c>
      <c r="AR1938" s="45">
        <v>0</v>
      </c>
      <c r="AS1938" s="45" t="s">
        <v>4445</v>
      </c>
      <c r="AT1938" s="45" t="s">
        <v>4445</v>
      </c>
      <c r="AU1938" s="45">
        <v>1.3692819856406799E-3</v>
      </c>
      <c r="AV1938" s="10">
        <v>6.1411827860785548</v>
      </c>
      <c r="AW1938" s="10">
        <v>6.1411827860785548</v>
      </c>
      <c r="AX1938" s="17">
        <v>0</v>
      </c>
    </row>
    <row r="1939" spans="1:50" x14ac:dyDescent="0.25">
      <c r="A1939" s="22" t="s">
        <v>2906</v>
      </c>
      <c r="B1939" s="22" t="s">
        <v>3959</v>
      </c>
      <c r="C1939" s="22" t="s">
        <v>2950</v>
      </c>
      <c r="D1939" s="22">
        <v>5291</v>
      </c>
      <c r="E1939" s="22" t="s">
        <v>2951</v>
      </c>
      <c r="F1939" s="43">
        <v>6.3740000000000003E-3</v>
      </c>
      <c r="G1939" s="43">
        <v>56.606609730540001</v>
      </c>
      <c r="H1939" s="43">
        <v>1.9537878787878789</v>
      </c>
      <c r="I1939" s="9">
        <v>0.71553030303030307</v>
      </c>
      <c r="J1939" s="9">
        <v>1.2382575757575758</v>
      </c>
      <c r="K1939" s="11">
        <v>1.9145833333333335</v>
      </c>
      <c r="L1939" s="41">
        <v>391</v>
      </c>
      <c r="M1939" s="44">
        <v>455</v>
      </c>
      <c r="N1939" s="13">
        <v>306</v>
      </c>
      <c r="O1939" s="13">
        <v>256</v>
      </c>
      <c r="P1939" s="22">
        <v>256</v>
      </c>
      <c r="Q1939" s="22">
        <v>212</v>
      </c>
      <c r="R1939" s="14">
        <v>0</v>
      </c>
      <c r="S1939" s="22">
        <v>115</v>
      </c>
      <c r="T1939" s="22">
        <v>2.0065917022101476E-2</v>
      </c>
      <c r="U1939" s="22">
        <v>469</v>
      </c>
      <c r="V1939" s="22"/>
      <c r="W1939" s="22">
        <v>309</v>
      </c>
      <c r="X1939" s="22">
        <v>258</v>
      </c>
      <c r="Y1939" s="14">
        <v>14</v>
      </c>
      <c r="Z1939" s="10">
        <v>53</v>
      </c>
      <c r="AA1939" s="22">
        <v>46</v>
      </c>
      <c r="AB1939" s="22">
        <v>73.87</v>
      </c>
      <c r="AC1939" s="22">
        <v>1.126016913986132E-4</v>
      </c>
      <c r="AD1939" s="42">
        <v>1.0000000000000001E-5</v>
      </c>
      <c r="AE1939" s="22">
        <v>2000</v>
      </c>
      <c r="AF1939" s="22">
        <v>8.5630998527855204E-3</v>
      </c>
      <c r="AG1939" s="22">
        <v>1.6790391868206904E-4</v>
      </c>
      <c r="AH1939" s="22">
        <v>0</v>
      </c>
      <c r="AI1939" s="22">
        <v>0</v>
      </c>
      <c r="AJ1939" s="22">
        <v>0</v>
      </c>
      <c r="AK1939" s="22">
        <v>0</v>
      </c>
      <c r="AL1939" s="45">
        <v>0</v>
      </c>
      <c r="AM1939" s="45">
        <v>0</v>
      </c>
      <c r="AN1939" s="45">
        <v>0</v>
      </c>
      <c r="AO1939" s="45">
        <v>0</v>
      </c>
      <c r="AP1939" s="45">
        <v>0</v>
      </c>
      <c r="AQ1939" s="45">
        <v>0</v>
      </c>
      <c r="AR1939" s="45">
        <v>0</v>
      </c>
      <c r="AS1939" s="45" t="s">
        <v>4445</v>
      </c>
      <c r="AT1939" s="45" t="s">
        <v>4445</v>
      </c>
      <c r="AU1939" s="45">
        <v>5.4270596003791914E-3</v>
      </c>
      <c r="AV1939" s="10">
        <v>42.802080146833895</v>
      </c>
      <c r="AW1939" s="10">
        <v>158.15432338115548</v>
      </c>
      <c r="AX1939" s="17">
        <v>0.36622721985265611</v>
      </c>
    </row>
    <row r="1940" spans="1:50" x14ac:dyDescent="0.25">
      <c r="A1940" s="22" t="s">
        <v>2195</v>
      </c>
      <c r="B1940" s="22" t="s">
        <v>3962</v>
      </c>
      <c r="C1940" s="22" t="s">
        <v>2378</v>
      </c>
      <c r="D1940" s="22">
        <v>8642</v>
      </c>
      <c r="E1940" s="22" t="s">
        <v>2500</v>
      </c>
      <c r="F1940" s="43">
        <v>2.0988E-2</v>
      </c>
      <c r="G1940" s="43">
        <v>78.301479640940002</v>
      </c>
      <c r="H1940" s="43">
        <v>4.4431818181818183</v>
      </c>
      <c r="I1940" s="9">
        <v>0</v>
      </c>
      <c r="J1940" s="9">
        <v>4.4431818181818183</v>
      </c>
      <c r="K1940" s="11">
        <v>0</v>
      </c>
      <c r="L1940" s="41">
        <v>718</v>
      </c>
      <c r="M1940" s="44">
        <v>0</v>
      </c>
      <c r="N1940" s="13">
        <v>0</v>
      </c>
      <c r="O1940" s="13">
        <v>0</v>
      </c>
      <c r="P1940" s="22">
        <v>0</v>
      </c>
      <c r="Q1940" s="22">
        <v>0</v>
      </c>
      <c r="R1940" s="14">
        <v>0</v>
      </c>
      <c r="S1940" s="22">
        <v>94</v>
      </c>
      <c r="T1940" s="22">
        <v>1</v>
      </c>
      <c r="U1940" s="22">
        <v>1316</v>
      </c>
      <c r="V1940" s="22"/>
      <c r="W1940" s="22">
        <v>239</v>
      </c>
      <c r="X1940" s="22">
        <v>159</v>
      </c>
      <c r="Y1940" s="14">
        <v>1316</v>
      </c>
      <c r="Z1940" s="10">
        <v>239</v>
      </c>
      <c r="AA1940" s="22">
        <v>159</v>
      </c>
      <c r="AB1940" s="22">
        <v>445.87</v>
      </c>
      <c r="AC1940" s="22">
        <v>2.6804091182239172E-4</v>
      </c>
      <c r="AD1940" s="42">
        <v>1.2999999999999999E-4</v>
      </c>
      <c r="AE1940" s="22">
        <v>2001</v>
      </c>
      <c r="AF1940" s="22">
        <v>8.2563942109321001E-3</v>
      </c>
      <c r="AG1940" s="22">
        <v>1.6512788421864201E-4</v>
      </c>
      <c r="AH1940" s="22">
        <v>0</v>
      </c>
      <c r="AI1940" s="22">
        <v>0</v>
      </c>
      <c r="AJ1940" s="22">
        <v>0</v>
      </c>
      <c r="AK1940" s="22">
        <v>0</v>
      </c>
      <c r="AL1940" s="45">
        <v>0</v>
      </c>
      <c r="AM1940" s="45">
        <v>0</v>
      </c>
      <c r="AN1940" s="45">
        <v>0</v>
      </c>
      <c r="AO1940" s="45">
        <v>0</v>
      </c>
      <c r="AP1940" s="45">
        <v>0</v>
      </c>
      <c r="AQ1940" s="45">
        <v>0</v>
      </c>
      <c r="AR1940" s="45">
        <v>0</v>
      </c>
      <c r="AS1940" s="45" t="s">
        <v>4445</v>
      </c>
      <c r="AT1940" s="45" t="s">
        <v>4445</v>
      </c>
      <c r="AU1940" s="45">
        <v>8.2563942109321001E-3</v>
      </c>
      <c r="AV1940" s="10">
        <v>53.790281329923275</v>
      </c>
      <c r="AW1940" s="10">
        <v>53.790281329923275</v>
      </c>
      <c r="AX1940" s="17">
        <v>0</v>
      </c>
    </row>
    <row r="1941" spans="1:50" x14ac:dyDescent="0.25">
      <c r="A1941" s="22" t="s">
        <v>2195</v>
      </c>
      <c r="B1941" s="22" t="s">
        <v>3962</v>
      </c>
      <c r="C1941" s="22" t="s">
        <v>2378</v>
      </c>
      <c r="D1941" s="22">
        <v>9289</v>
      </c>
      <c r="E1941" s="22" t="s">
        <v>2379</v>
      </c>
      <c r="F1941" s="43">
        <v>9.8410000000000008E-3</v>
      </c>
      <c r="G1941" s="43">
        <v>99.356377401160003</v>
      </c>
      <c r="H1941" s="43">
        <v>3.3901515151515151</v>
      </c>
      <c r="I1941" s="9">
        <v>0</v>
      </c>
      <c r="J1941" s="9">
        <v>3.3901515151515151</v>
      </c>
      <c r="K1941" s="11">
        <v>0</v>
      </c>
      <c r="L1941" s="41">
        <v>1927</v>
      </c>
      <c r="M1941" s="44">
        <v>0</v>
      </c>
      <c r="N1941" s="13">
        <v>0</v>
      </c>
      <c r="O1941" s="13">
        <v>0</v>
      </c>
      <c r="P1941" s="22">
        <v>0</v>
      </c>
      <c r="Q1941" s="22">
        <v>0</v>
      </c>
      <c r="R1941" s="14">
        <v>0</v>
      </c>
      <c r="S1941" s="22">
        <v>87</v>
      </c>
      <c r="T1941" s="22">
        <v>1</v>
      </c>
      <c r="U1941" s="22">
        <v>3512</v>
      </c>
      <c r="V1941" s="22"/>
      <c r="W1941" s="22">
        <v>635</v>
      </c>
      <c r="X1941" s="22">
        <v>419</v>
      </c>
      <c r="Y1941" s="14">
        <v>3512</v>
      </c>
      <c r="Z1941" s="10">
        <v>635</v>
      </c>
      <c r="AA1941" s="22">
        <v>419</v>
      </c>
      <c r="AB1941" s="22">
        <v>1186.03</v>
      </c>
      <c r="AC1941" s="22">
        <v>9.9047492042368942E-5</v>
      </c>
      <c r="AD1941" s="42">
        <v>1.2999999999999999E-4</v>
      </c>
      <c r="AE1941" s="22">
        <v>2002</v>
      </c>
      <c r="AF1941" s="22">
        <v>7.2540175976989162E-3</v>
      </c>
      <c r="AG1941" s="22">
        <v>1.64864036311339E-4</v>
      </c>
      <c r="AH1941" s="22">
        <v>0</v>
      </c>
      <c r="AI1941" s="22">
        <v>0</v>
      </c>
      <c r="AJ1941" s="22">
        <v>0</v>
      </c>
      <c r="AK1941" s="22">
        <v>0</v>
      </c>
      <c r="AL1941" s="45">
        <v>0</v>
      </c>
      <c r="AM1941" s="45">
        <v>0</v>
      </c>
      <c r="AN1941" s="45">
        <v>0</v>
      </c>
      <c r="AO1941" s="45">
        <v>0</v>
      </c>
      <c r="AP1941" s="45">
        <v>0</v>
      </c>
      <c r="AQ1941" s="45">
        <v>0</v>
      </c>
      <c r="AR1941" s="45">
        <v>0</v>
      </c>
      <c r="AS1941" s="45" t="s">
        <v>4445</v>
      </c>
      <c r="AT1941" s="45" t="s">
        <v>4445</v>
      </c>
      <c r="AU1941" s="45">
        <v>7.2540175976989162E-3</v>
      </c>
      <c r="AV1941" s="10">
        <v>187.3072625698324</v>
      </c>
      <c r="AW1941" s="10">
        <v>187.3072625698324</v>
      </c>
      <c r="AX1941" s="17">
        <v>0</v>
      </c>
    </row>
    <row r="1942" spans="1:50" x14ac:dyDescent="0.25">
      <c r="A1942" s="22" t="s">
        <v>2906</v>
      </c>
      <c r="B1942" s="22" t="s">
        <v>3959</v>
      </c>
      <c r="C1942" s="22" t="s">
        <v>3987</v>
      </c>
      <c r="D1942" s="22">
        <v>1460</v>
      </c>
      <c r="E1942" s="22" t="s">
        <v>3124</v>
      </c>
      <c r="F1942" s="43">
        <v>2.1274999999999999E-2</v>
      </c>
      <c r="G1942" s="43">
        <v>76.512718186360004</v>
      </c>
      <c r="H1942" s="43">
        <v>8.0674242424242433</v>
      </c>
      <c r="I1942" s="9">
        <v>3.1422348484848488</v>
      </c>
      <c r="J1942" s="9">
        <v>4.9251893939393945</v>
      </c>
      <c r="K1942" s="11">
        <v>4.5018939393939394</v>
      </c>
      <c r="L1942" s="41">
        <v>1049</v>
      </c>
      <c r="M1942" s="44">
        <v>2018</v>
      </c>
      <c r="N1942" s="13">
        <v>516</v>
      </c>
      <c r="O1942" s="13">
        <v>222</v>
      </c>
      <c r="P1942" s="22">
        <v>416</v>
      </c>
      <c r="Q1942" s="22">
        <v>176</v>
      </c>
      <c r="R1942" s="14">
        <v>1</v>
      </c>
      <c r="S1942" s="22">
        <v>598</v>
      </c>
      <c r="T1942" s="22">
        <v>0.44196638181988923</v>
      </c>
      <c r="U1942" s="22">
        <v>2865</v>
      </c>
      <c r="V1942" s="22"/>
      <c r="W1942" s="22">
        <v>670</v>
      </c>
      <c r="X1942" s="22">
        <v>324</v>
      </c>
      <c r="Y1942" s="14">
        <v>847</v>
      </c>
      <c r="Z1942" s="10">
        <v>254</v>
      </c>
      <c r="AA1942" s="22">
        <v>148</v>
      </c>
      <c r="AB1942" s="22">
        <v>424.21</v>
      </c>
      <c r="AC1942" s="22">
        <v>2.7805834774005862E-4</v>
      </c>
      <c r="AD1942" s="42">
        <v>1.4999999999999999E-4</v>
      </c>
      <c r="AE1942" s="22">
        <v>2003</v>
      </c>
      <c r="AF1942" s="22">
        <v>9.189413180000704E-3</v>
      </c>
      <c r="AG1942" s="22">
        <v>1.6409666392858401E-4</v>
      </c>
      <c r="AH1942" s="22">
        <v>0</v>
      </c>
      <c r="AI1942" s="22">
        <v>0</v>
      </c>
      <c r="AJ1942" s="22">
        <v>0</v>
      </c>
      <c r="AK1942" s="22">
        <v>0</v>
      </c>
      <c r="AL1942" s="45">
        <v>0</v>
      </c>
      <c r="AM1942" s="45">
        <v>0</v>
      </c>
      <c r="AN1942" s="45">
        <v>0</v>
      </c>
      <c r="AO1942" s="45">
        <v>0</v>
      </c>
      <c r="AP1942" s="45">
        <v>0</v>
      </c>
      <c r="AQ1942" s="45">
        <v>0</v>
      </c>
      <c r="AR1942" s="45">
        <v>0</v>
      </c>
      <c r="AS1942" s="45" t="s">
        <v>4445</v>
      </c>
      <c r="AT1942" s="45" t="s">
        <v>4445</v>
      </c>
      <c r="AU1942" s="45">
        <v>5.6101673806441526E-3</v>
      </c>
      <c r="AV1942" s="10">
        <v>51.571620842145734</v>
      </c>
      <c r="AW1942" s="10">
        <v>83.050051648042057</v>
      </c>
      <c r="AX1942" s="17">
        <v>0.38949666635364821</v>
      </c>
    </row>
    <row r="1943" spans="1:50" x14ac:dyDescent="0.25">
      <c r="A1943" s="22" t="s">
        <v>1672</v>
      </c>
      <c r="B1943" s="22" t="s">
        <v>3947</v>
      </c>
      <c r="C1943" s="22" t="s">
        <v>1700</v>
      </c>
      <c r="D1943" s="22">
        <v>7339</v>
      </c>
      <c r="E1943" s="22" t="s">
        <v>1742</v>
      </c>
      <c r="F1943" s="43">
        <v>1.9002999999999999E-2</v>
      </c>
      <c r="G1943" s="43">
        <v>176.93755376431</v>
      </c>
      <c r="H1943" s="43">
        <v>6.9632575757575763</v>
      </c>
      <c r="I1943" s="9">
        <v>3.3992424242424244</v>
      </c>
      <c r="J1943" s="9">
        <v>3.5640151515151519</v>
      </c>
      <c r="K1943" s="11">
        <v>6.9632575757575763</v>
      </c>
      <c r="L1943" s="41">
        <v>1170</v>
      </c>
      <c r="M1943" s="44">
        <v>2650</v>
      </c>
      <c r="N1943" s="13">
        <v>995</v>
      </c>
      <c r="O1943" s="13">
        <v>731</v>
      </c>
      <c r="P1943" s="22">
        <v>871</v>
      </c>
      <c r="Q1943" s="22">
        <v>675</v>
      </c>
      <c r="R1943" s="14">
        <v>0</v>
      </c>
      <c r="S1943" s="22">
        <v>290</v>
      </c>
      <c r="T1943" s="22">
        <v>0</v>
      </c>
      <c r="U1943" s="22">
        <v>2650</v>
      </c>
      <c r="V1943" s="22"/>
      <c r="W1943" s="22">
        <v>995</v>
      </c>
      <c r="X1943" s="22">
        <v>731</v>
      </c>
      <c r="Y1943" s="14">
        <v>0</v>
      </c>
      <c r="Z1943" s="10">
        <v>124</v>
      </c>
      <c r="AA1943" s="22">
        <v>56</v>
      </c>
      <c r="AB1943" s="22">
        <v>169.88</v>
      </c>
      <c r="AC1943" s="22">
        <v>1.0739947284064401E-4</v>
      </c>
      <c r="AD1943" s="42">
        <v>3.0000000000000001E-5</v>
      </c>
      <c r="AE1943" s="22">
        <v>2004</v>
      </c>
      <c r="AF1943" s="22">
        <v>1.6827556735155558E-2</v>
      </c>
      <c r="AG1943" s="22">
        <v>1.6337433723452E-4</v>
      </c>
      <c r="AH1943" s="22">
        <v>0</v>
      </c>
      <c r="AI1943" s="22">
        <v>0</v>
      </c>
      <c r="AJ1943" s="22">
        <v>0</v>
      </c>
      <c r="AK1943" s="22">
        <v>0</v>
      </c>
      <c r="AL1943" s="45">
        <v>0</v>
      </c>
      <c r="AM1943" s="45">
        <v>0</v>
      </c>
      <c r="AN1943" s="45">
        <v>0</v>
      </c>
      <c r="AO1943" s="45">
        <v>0</v>
      </c>
      <c r="AP1943" s="45">
        <v>0</v>
      </c>
      <c r="AQ1943" s="45">
        <v>0</v>
      </c>
      <c r="AR1943" s="45">
        <v>0</v>
      </c>
      <c r="AS1943" s="45" t="s">
        <v>4445</v>
      </c>
      <c r="AT1943" s="45" t="s">
        <v>4445</v>
      </c>
      <c r="AU1943" s="45">
        <v>8.6128750106663036E-3</v>
      </c>
      <c r="AV1943" s="10">
        <v>34.792220214688058</v>
      </c>
      <c r="AW1943" s="10">
        <v>142.89289017026599</v>
      </c>
      <c r="AX1943" s="17">
        <v>0.4881684164717402</v>
      </c>
    </row>
    <row r="1944" spans="1:50" x14ac:dyDescent="0.25">
      <c r="A1944" s="22" t="s">
        <v>2195</v>
      </c>
      <c r="B1944" s="22" t="s">
        <v>3962</v>
      </c>
      <c r="C1944" s="22" t="s">
        <v>2575</v>
      </c>
      <c r="D1944" s="22">
        <v>7589</v>
      </c>
      <c r="E1944" s="22" t="s">
        <v>2743</v>
      </c>
      <c r="F1944" s="43">
        <v>6.1997999999999998E-2</v>
      </c>
      <c r="G1944" s="43">
        <v>423.52421102233001</v>
      </c>
      <c r="H1944" s="43">
        <v>17.821969696969699</v>
      </c>
      <c r="I1944" s="9">
        <v>0</v>
      </c>
      <c r="J1944" s="9">
        <v>17.821969696969699</v>
      </c>
      <c r="K1944" s="11">
        <v>0</v>
      </c>
      <c r="L1944" s="41">
        <v>1568</v>
      </c>
      <c r="M1944" s="44">
        <v>0</v>
      </c>
      <c r="N1944" s="13">
        <v>0</v>
      </c>
      <c r="O1944" s="13">
        <v>0</v>
      </c>
      <c r="P1944" s="22">
        <v>0</v>
      </c>
      <c r="Q1944" s="22">
        <v>0</v>
      </c>
      <c r="R1944" s="14">
        <v>0</v>
      </c>
      <c r="S1944" s="22">
        <v>289</v>
      </c>
      <c r="T1944" s="22">
        <v>1</v>
      </c>
      <c r="U1944" s="22">
        <v>2860</v>
      </c>
      <c r="V1944" s="22"/>
      <c r="W1944" s="22">
        <v>518</v>
      </c>
      <c r="X1944" s="22">
        <v>342</v>
      </c>
      <c r="Y1944" s="14">
        <v>2860</v>
      </c>
      <c r="Z1944" s="10">
        <v>518</v>
      </c>
      <c r="AA1944" s="22">
        <v>342</v>
      </c>
      <c r="AB1944" s="22">
        <v>967.06</v>
      </c>
      <c r="AC1944" s="22">
        <v>1.4638596421759511E-4</v>
      </c>
      <c r="AD1944" s="42">
        <v>1.6000000000000001E-4</v>
      </c>
      <c r="AE1944" s="22">
        <v>2005</v>
      </c>
      <c r="AF1944" s="22">
        <v>2.509218084312248E-2</v>
      </c>
      <c r="AG1944" s="22">
        <v>1.6084731309693899E-4</v>
      </c>
      <c r="AH1944" s="22">
        <v>0</v>
      </c>
      <c r="AI1944" s="22">
        <v>0</v>
      </c>
      <c r="AJ1944" s="22">
        <v>0</v>
      </c>
      <c r="AK1944" s="22">
        <v>0</v>
      </c>
      <c r="AL1944" s="45">
        <v>0</v>
      </c>
      <c r="AM1944" s="45">
        <v>0</v>
      </c>
      <c r="AN1944" s="45">
        <v>0</v>
      </c>
      <c r="AO1944" s="45">
        <v>0</v>
      </c>
      <c r="AP1944" s="45">
        <v>0</v>
      </c>
      <c r="AQ1944" s="45">
        <v>0</v>
      </c>
      <c r="AR1944" s="45">
        <v>0</v>
      </c>
      <c r="AS1944" s="45" t="s">
        <v>4445</v>
      </c>
      <c r="AT1944" s="45" t="s">
        <v>4445</v>
      </c>
      <c r="AU1944" s="45">
        <v>2.509218084312248E-2</v>
      </c>
      <c r="AV1944" s="10">
        <v>29.065249734325182</v>
      </c>
      <c r="AW1944" s="10">
        <v>29.065249734325182</v>
      </c>
      <c r="AX1944" s="17">
        <v>0</v>
      </c>
    </row>
    <row r="1945" spans="1:50" x14ac:dyDescent="0.25">
      <c r="A1945" s="22" t="s">
        <v>1672</v>
      </c>
      <c r="B1945" s="22" t="s">
        <v>3951</v>
      </c>
      <c r="C1945" s="22" t="s">
        <v>1924</v>
      </c>
      <c r="D1945" s="22">
        <v>893</v>
      </c>
      <c r="E1945" s="22" t="s">
        <v>2116</v>
      </c>
      <c r="F1945" s="43">
        <v>2.3640999999999999E-2</v>
      </c>
      <c r="G1945" s="43">
        <v>226.90671400650999</v>
      </c>
      <c r="H1945" s="43">
        <v>9.9248106060606069</v>
      </c>
      <c r="I1945" s="9">
        <v>0</v>
      </c>
      <c r="J1945" s="9">
        <v>9.9248106060606069</v>
      </c>
      <c r="K1945" s="11">
        <v>0</v>
      </c>
      <c r="L1945" s="41">
        <v>4537</v>
      </c>
      <c r="M1945" s="44">
        <v>0</v>
      </c>
      <c r="N1945" s="13">
        <v>0</v>
      </c>
      <c r="O1945" s="13">
        <v>0</v>
      </c>
      <c r="P1945" s="22">
        <v>0</v>
      </c>
      <c r="Q1945" s="22">
        <v>0</v>
      </c>
      <c r="R1945" s="14">
        <v>0</v>
      </c>
      <c r="S1945" s="22">
        <v>211</v>
      </c>
      <c r="T1945" s="22">
        <v>1</v>
      </c>
      <c r="U1945" s="22">
        <v>8251</v>
      </c>
      <c r="V1945" s="22"/>
      <c r="W1945" s="22">
        <v>1490</v>
      </c>
      <c r="X1945" s="22">
        <v>982</v>
      </c>
      <c r="Y1945" s="14">
        <v>8251</v>
      </c>
      <c r="Z1945" s="10">
        <v>1490</v>
      </c>
      <c r="AA1945" s="22">
        <v>982</v>
      </c>
      <c r="AB1945" s="22">
        <v>2783.89</v>
      </c>
      <c r="AC1945" s="22">
        <v>1.0418819074398009E-4</v>
      </c>
      <c r="AD1945" s="42">
        <v>3.2000000000000003E-4</v>
      </c>
      <c r="AE1945" s="22">
        <v>2006</v>
      </c>
      <c r="AF1945" s="22">
        <v>1.6412557732251205E-2</v>
      </c>
      <c r="AG1945" s="22">
        <v>1.5934522070146801E-4</v>
      </c>
      <c r="AH1945" s="22">
        <v>0</v>
      </c>
      <c r="AI1945" s="22">
        <v>0</v>
      </c>
      <c r="AJ1945" s="22">
        <v>0</v>
      </c>
      <c r="AK1945" s="22">
        <v>0</v>
      </c>
      <c r="AL1945" s="45">
        <v>0</v>
      </c>
      <c r="AM1945" s="45">
        <v>0</v>
      </c>
      <c r="AN1945" s="45">
        <v>0</v>
      </c>
      <c r="AO1945" s="45">
        <v>0</v>
      </c>
      <c r="AP1945" s="45">
        <v>0</v>
      </c>
      <c r="AQ1945" s="45">
        <v>0</v>
      </c>
      <c r="AR1945" s="45">
        <v>0</v>
      </c>
      <c r="AS1945" s="45" t="s">
        <v>4445</v>
      </c>
      <c r="AT1945" s="45" t="s">
        <v>4445</v>
      </c>
      <c r="AU1945" s="45">
        <v>1.6412557732251205E-2</v>
      </c>
      <c r="AV1945" s="10">
        <v>150.12880941930806</v>
      </c>
      <c r="AW1945" s="10">
        <v>150.12880941930806</v>
      </c>
      <c r="AX1945" s="17">
        <v>0</v>
      </c>
    </row>
    <row r="1946" spans="1:50" x14ac:dyDescent="0.25">
      <c r="A1946" s="22" t="s">
        <v>1672</v>
      </c>
      <c r="B1946" s="22" t="s">
        <v>3947</v>
      </c>
      <c r="C1946" s="22" t="s">
        <v>1804</v>
      </c>
      <c r="D1946" s="22">
        <v>2161</v>
      </c>
      <c r="E1946" s="22" t="s">
        <v>2115</v>
      </c>
      <c r="F1946" s="43">
        <v>3.7282000000000003E-2</v>
      </c>
      <c r="G1946" s="43">
        <v>207.20776867441</v>
      </c>
      <c r="H1946" s="43">
        <v>9.6575757575757581</v>
      </c>
      <c r="I1946" s="9">
        <v>0</v>
      </c>
      <c r="J1946" s="9">
        <v>9.6575757575757581</v>
      </c>
      <c r="K1946" s="11">
        <v>0</v>
      </c>
      <c r="L1946" s="44">
        <v>5570</v>
      </c>
      <c r="M1946" s="44">
        <v>0</v>
      </c>
      <c r="N1946" s="13">
        <v>0</v>
      </c>
      <c r="O1946" s="22">
        <v>0</v>
      </c>
      <c r="P1946" s="22">
        <v>0</v>
      </c>
      <c r="Q1946" s="22">
        <v>0</v>
      </c>
      <c r="R1946" s="14">
        <v>0</v>
      </c>
      <c r="S1946" s="22">
        <v>550</v>
      </c>
      <c r="T1946" s="22">
        <v>1</v>
      </c>
      <c r="U1946" s="22">
        <v>10127</v>
      </c>
      <c r="V1946" s="22"/>
      <c r="W1946" s="22">
        <v>1828</v>
      </c>
      <c r="X1946" s="22">
        <v>1205</v>
      </c>
      <c r="Y1946" s="22">
        <v>10127</v>
      </c>
      <c r="Z1946" s="10">
        <v>1828</v>
      </c>
      <c r="AA1946" s="22">
        <v>1205</v>
      </c>
      <c r="AB1946" s="22">
        <v>3415.79</v>
      </c>
      <c r="AC1946" s="22">
        <v>1.7992568637029244E-4</v>
      </c>
      <c r="AD1946" s="42">
        <v>6.8000000000000005E-4</v>
      </c>
      <c r="AE1946" s="22">
        <v>2007</v>
      </c>
      <c r="AF1946" s="22">
        <v>2.0029504119575856E-2</v>
      </c>
      <c r="AG1946" s="22">
        <v>1.57712630862802E-4</v>
      </c>
      <c r="AH1946" s="22">
        <v>0</v>
      </c>
      <c r="AI1946" s="22">
        <v>0</v>
      </c>
      <c r="AJ1946" s="22">
        <v>0</v>
      </c>
      <c r="AK1946" s="22">
        <v>0</v>
      </c>
      <c r="AL1946" s="45">
        <v>0</v>
      </c>
      <c r="AM1946" s="45">
        <v>0</v>
      </c>
      <c r="AN1946" s="45">
        <v>0</v>
      </c>
      <c r="AO1946" s="45">
        <v>0</v>
      </c>
      <c r="AP1946" s="45">
        <v>0</v>
      </c>
      <c r="AQ1946" s="45">
        <v>0</v>
      </c>
      <c r="AR1946" s="45">
        <v>0</v>
      </c>
      <c r="AS1946" s="25" t="s">
        <v>4445</v>
      </c>
      <c r="AT1946" s="25" t="s">
        <v>4445</v>
      </c>
      <c r="AU1946" s="45">
        <v>2.0029504119575856E-2</v>
      </c>
      <c r="AV1946" s="10">
        <v>189.28145591465326</v>
      </c>
      <c r="AW1946" s="10">
        <v>189.28145591465326</v>
      </c>
      <c r="AX1946" s="17">
        <v>0</v>
      </c>
    </row>
    <row r="1947" spans="1:50" x14ac:dyDescent="0.25">
      <c r="A1947" s="22" t="s">
        <v>1672</v>
      </c>
      <c r="B1947" s="22" t="s">
        <v>3947</v>
      </c>
      <c r="C1947" s="22" t="s">
        <v>1838</v>
      </c>
      <c r="D1947" s="22">
        <v>4718</v>
      </c>
      <c r="E1947" s="22" t="s">
        <v>2097</v>
      </c>
      <c r="F1947" s="43">
        <v>0.25068600000000002</v>
      </c>
      <c r="G1947" s="43">
        <v>492.57783561702001</v>
      </c>
      <c r="H1947" s="43">
        <v>19.597727272727273</v>
      </c>
      <c r="I1947" s="9">
        <v>13.854734848484849</v>
      </c>
      <c r="J1947" s="9">
        <v>5.7429924242424253</v>
      </c>
      <c r="K1947" s="11">
        <v>19.060227272727275</v>
      </c>
      <c r="L1947" s="41">
        <v>513</v>
      </c>
      <c r="M1947" s="44">
        <v>1673</v>
      </c>
      <c r="N1947" s="13">
        <v>247</v>
      </c>
      <c r="O1947" s="13">
        <v>200</v>
      </c>
      <c r="P1947" s="22">
        <v>225</v>
      </c>
      <c r="Q1947" s="22">
        <v>184</v>
      </c>
      <c r="R1947" s="14">
        <v>0</v>
      </c>
      <c r="S1947" s="22">
        <v>613</v>
      </c>
      <c r="T1947" s="22">
        <v>2.7426649657891655E-2</v>
      </c>
      <c r="U1947" s="22">
        <v>1699</v>
      </c>
      <c r="V1947" s="22"/>
      <c r="W1947" s="22">
        <v>252</v>
      </c>
      <c r="X1947" s="22">
        <v>203</v>
      </c>
      <c r="Y1947" s="14">
        <v>26</v>
      </c>
      <c r="Z1947" s="10">
        <v>27</v>
      </c>
      <c r="AA1947" s="22">
        <v>19</v>
      </c>
      <c r="AB1947" s="22">
        <v>39.33</v>
      </c>
      <c r="AC1947" s="22">
        <v>5.0892667487968083E-4</v>
      </c>
      <c r="AD1947" s="42">
        <v>3.0000000000000001E-5</v>
      </c>
      <c r="AE1947" s="22">
        <v>2008</v>
      </c>
      <c r="AF1947" s="22">
        <v>2.3048190641540588E-2</v>
      </c>
      <c r="AG1947" s="22">
        <v>1.5679041252748699E-4</v>
      </c>
      <c r="AH1947" s="22">
        <v>0</v>
      </c>
      <c r="AI1947" s="22">
        <v>0</v>
      </c>
      <c r="AJ1947" s="22">
        <v>0</v>
      </c>
      <c r="AK1947" s="22">
        <v>0</v>
      </c>
      <c r="AL1947" s="45">
        <v>0</v>
      </c>
      <c r="AM1947" s="45">
        <v>0</v>
      </c>
      <c r="AN1947" s="45">
        <v>0</v>
      </c>
      <c r="AO1947" s="45">
        <v>0</v>
      </c>
      <c r="AP1947" s="45">
        <v>0</v>
      </c>
      <c r="AQ1947" s="45">
        <v>0</v>
      </c>
      <c r="AR1947" s="45">
        <v>0</v>
      </c>
      <c r="AS1947" s="45" t="s">
        <v>4445</v>
      </c>
      <c r="AT1947" s="45" t="s">
        <v>4445</v>
      </c>
      <c r="AU1947" s="45">
        <v>6.7541293133039099E-3</v>
      </c>
      <c r="AV1947" s="10">
        <v>4.7013817894007843</v>
      </c>
      <c r="AW1947" s="10">
        <v>12.85863388611852</v>
      </c>
      <c r="AX1947" s="17">
        <v>0.70695620240442236</v>
      </c>
    </row>
    <row r="1948" spans="1:50" x14ac:dyDescent="0.25">
      <c r="A1948" s="22" t="s">
        <v>1672</v>
      </c>
      <c r="B1948" s="22" t="s">
        <v>3947</v>
      </c>
      <c r="C1948" s="22" t="s">
        <v>1829</v>
      </c>
      <c r="D1948" s="22">
        <v>138</v>
      </c>
      <c r="E1948" s="22" t="s">
        <v>1941</v>
      </c>
      <c r="F1948" s="43">
        <v>0.429894</v>
      </c>
      <c r="G1948" s="43">
        <v>389.28131348497999</v>
      </c>
      <c r="H1948" s="43">
        <v>17.914015151515152</v>
      </c>
      <c r="I1948" s="9">
        <v>0.84962121212121211</v>
      </c>
      <c r="J1948" s="9">
        <v>17.064393939393941</v>
      </c>
      <c r="K1948" s="11">
        <v>0.95833333333333337</v>
      </c>
      <c r="L1948" s="41">
        <v>2423</v>
      </c>
      <c r="M1948" s="44">
        <v>308</v>
      </c>
      <c r="N1948" s="13">
        <v>22</v>
      </c>
      <c r="O1948" s="13">
        <v>15</v>
      </c>
      <c r="P1948" s="22">
        <v>20</v>
      </c>
      <c r="Q1948" s="22">
        <v>14</v>
      </c>
      <c r="R1948" s="14">
        <v>0</v>
      </c>
      <c r="S1948" s="22">
        <v>802</v>
      </c>
      <c r="T1948" s="22">
        <v>0.94650371090859109</v>
      </c>
      <c r="U1948" s="22">
        <v>4484</v>
      </c>
      <c r="V1948" s="22"/>
      <c r="W1948" s="22">
        <v>777</v>
      </c>
      <c r="X1948" s="22">
        <v>513</v>
      </c>
      <c r="Y1948" s="14">
        <v>4176</v>
      </c>
      <c r="Z1948" s="10">
        <v>757</v>
      </c>
      <c r="AA1948" s="22">
        <v>499</v>
      </c>
      <c r="AB1948" s="22">
        <v>1412.93</v>
      </c>
      <c r="AC1948" s="22">
        <v>1.1043273465952972E-3</v>
      </c>
      <c r="AD1948" s="42">
        <v>1.74E-3</v>
      </c>
      <c r="AE1948" s="22">
        <v>2009</v>
      </c>
      <c r="AF1948" s="22">
        <v>3.0942883013775225E-2</v>
      </c>
      <c r="AG1948" s="22">
        <v>1.5394469161082201E-4</v>
      </c>
      <c r="AH1948" s="22">
        <v>0</v>
      </c>
      <c r="AI1948" s="22">
        <v>0</v>
      </c>
      <c r="AJ1948" s="22">
        <v>0</v>
      </c>
      <c r="AK1948" s="22">
        <v>0</v>
      </c>
      <c r="AL1948" s="45">
        <v>0</v>
      </c>
      <c r="AM1948" s="45">
        <v>0</v>
      </c>
      <c r="AN1948" s="45">
        <v>0</v>
      </c>
      <c r="AO1948" s="45">
        <v>0</v>
      </c>
      <c r="AP1948" s="45">
        <v>0</v>
      </c>
      <c r="AQ1948" s="45">
        <v>0</v>
      </c>
      <c r="AR1948" s="45">
        <v>0</v>
      </c>
      <c r="AS1948" s="45" t="s">
        <v>4445</v>
      </c>
      <c r="AT1948" s="45" t="s">
        <v>4445</v>
      </c>
      <c r="AU1948" s="45">
        <v>2.9475332073891993E-2</v>
      </c>
      <c r="AV1948" s="10">
        <v>44.36137624861265</v>
      </c>
      <c r="AW1948" s="10">
        <v>43.373860825069251</v>
      </c>
      <c r="AX1948" s="17">
        <v>4.7427737720170005E-2</v>
      </c>
    </row>
    <row r="1949" spans="1:50" x14ac:dyDescent="0.25">
      <c r="A1949" s="22" t="s">
        <v>2906</v>
      </c>
      <c r="B1949" s="22" t="s">
        <v>3950</v>
      </c>
      <c r="C1949" s="22" t="s">
        <v>3165</v>
      </c>
      <c r="D1949" s="22">
        <v>2806</v>
      </c>
      <c r="E1949" s="22" t="s">
        <v>3166</v>
      </c>
      <c r="F1949" s="43">
        <v>0.49589</v>
      </c>
      <c r="G1949" s="43">
        <v>315.88337122071999</v>
      </c>
      <c r="H1949" s="43">
        <v>13.425189393939394</v>
      </c>
      <c r="I1949" s="9">
        <v>0</v>
      </c>
      <c r="J1949" s="9">
        <v>13.425189393939394</v>
      </c>
      <c r="K1949" s="11">
        <v>0</v>
      </c>
      <c r="L1949" s="41">
        <v>4058</v>
      </c>
      <c r="M1949" s="44">
        <v>0</v>
      </c>
      <c r="N1949" s="13">
        <v>0</v>
      </c>
      <c r="O1949" s="13">
        <v>0</v>
      </c>
      <c r="P1949" s="22">
        <v>0</v>
      </c>
      <c r="Q1949" s="22">
        <v>0</v>
      </c>
      <c r="R1949" s="14">
        <v>0</v>
      </c>
      <c r="S1949" s="22">
        <v>411</v>
      </c>
      <c r="T1949" s="22">
        <v>1</v>
      </c>
      <c r="U1949" s="22">
        <v>7381</v>
      </c>
      <c r="V1949" s="22"/>
      <c r="W1949" s="22">
        <v>1333</v>
      </c>
      <c r="X1949" s="22">
        <v>879</v>
      </c>
      <c r="Y1949" s="14">
        <v>7381</v>
      </c>
      <c r="Z1949" s="10">
        <v>1333</v>
      </c>
      <c r="AA1949" s="22">
        <v>879</v>
      </c>
      <c r="AB1949" s="22">
        <v>2490.5</v>
      </c>
      <c r="AC1949" s="22">
        <v>1.5698515502213708E-3</v>
      </c>
      <c r="AD1949" s="42">
        <v>4.3499999999999997E-3</v>
      </c>
      <c r="AE1949" s="22">
        <v>2010</v>
      </c>
      <c r="AF1949" s="22">
        <v>3.3279579428453637E-2</v>
      </c>
      <c r="AG1949" s="22">
        <v>1.5336211718181399E-4</v>
      </c>
      <c r="AH1949" s="22">
        <v>0</v>
      </c>
      <c r="AI1949" s="22">
        <v>0</v>
      </c>
      <c r="AJ1949" s="22">
        <v>0</v>
      </c>
      <c r="AK1949" s="22">
        <v>0</v>
      </c>
      <c r="AL1949" s="45">
        <v>0</v>
      </c>
      <c r="AM1949" s="45">
        <v>0</v>
      </c>
      <c r="AN1949" s="45">
        <v>0</v>
      </c>
      <c r="AO1949" s="45">
        <v>0</v>
      </c>
      <c r="AP1949" s="45">
        <v>0</v>
      </c>
      <c r="AQ1949" s="45">
        <v>0</v>
      </c>
      <c r="AR1949" s="45">
        <v>0</v>
      </c>
      <c r="AS1949" s="45" t="s">
        <v>4445</v>
      </c>
      <c r="AT1949" s="45" t="s">
        <v>4444</v>
      </c>
      <c r="AU1949" s="45">
        <v>3.3279579428453637E-2</v>
      </c>
      <c r="AV1949" s="10">
        <v>99.290964237850034</v>
      </c>
      <c r="AW1949" s="10">
        <v>99.290964237850034</v>
      </c>
      <c r="AX1949" s="17">
        <v>0</v>
      </c>
    </row>
    <row r="1950" spans="1:50" x14ac:dyDescent="0.25">
      <c r="A1950" s="22" t="s">
        <v>1672</v>
      </c>
      <c r="B1950" s="22" t="s">
        <v>3947</v>
      </c>
      <c r="C1950" s="22" t="s">
        <v>1802</v>
      </c>
      <c r="D1950" s="22">
        <v>6081</v>
      </c>
      <c r="E1950" s="22" t="s">
        <v>2000</v>
      </c>
      <c r="F1950" s="43">
        <v>1.224E-3</v>
      </c>
      <c r="G1950" s="43">
        <v>129.35587232949999</v>
      </c>
      <c r="H1950" s="43">
        <v>7.5755681818181824</v>
      </c>
      <c r="I1950" s="9">
        <v>1.8939393939393942E-3</v>
      </c>
      <c r="J1950" s="9">
        <v>7.5734848484848492</v>
      </c>
      <c r="K1950" s="11">
        <v>0.86041666666666672</v>
      </c>
      <c r="L1950" s="44">
        <v>2224</v>
      </c>
      <c r="M1950" s="44">
        <v>26</v>
      </c>
      <c r="N1950" s="13">
        <v>4</v>
      </c>
      <c r="O1950" s="22">
        <v>1</v>
      </c>
      <c r="P1950" s="22">
        <v>3</v>
      </c>
      <c r="Q1950" s="22">
        <v>1</v>
      </c>
      <c r="R1950" s="14">
        <v>0</v>
      </c>
      <c r="S1950" s="22">
        <v>278</v>
      </c>
      <c r="T1950" s="22">
        <v>0.8864221605540139</v>
      </c>
      <c r="U1950" s="22">
        <v>3617</v>
      </c>
      <c r="V1950" s="22"/>
      <c r="W1950" s="22">
        <v>653</v>
      </c>
      <c r="X1950" s="22">
        <v>430</v>
      </c>
      <c r="Y1950" s="22">
        <v>3591</v>
      </c>
      <c r="Z1950" s="10">
        <v>650</v>
      </c>
      <c r="AA1950" s="22">
        <v>429</v>
      </c>
      <c r="AB1950" s="22">
        <v>1213.69</v>
      </c>
      <c r="AC1950" s="22">
        <v>9.4622685306638629E-6</v>
      </c>
      <c r="AD1950" s="42">
        <v>1.0000000000000001E-5</v>
      </c>
      <c r="AE1950" s="22">
        <v>2011</v>
      </c>
      <c r="AF1950" s="22">
        <v>1.5475934345105113E-2</v>
      </c>
      <c r="AG1950" s="22">
        <v>1.53227072723813E-4</v>
      </c>
      <c r="AH1950" s="22">
        <v>0</v>
      </c>
      <c r="AI1950" s="22">
        <v>0</v>
      </c>
      <c r="AJ1950" s="22">
        <v>0</v>
      </c>
      <c r="AK1950" s="22">
        <v>0</v>
      </c>
      <c r="AL1950" s="45">
        <v>0</v>
      </c>
      <c r="AM1950" s="45">
        <v>0</v>
      </c>
      <c r="AN1950" s="45">
        <v>0</v>
      </c>
      <c r="AO1950" s="45">
        <v>0</v>
      </c>
      <c r="AP1950" s="45">
        <v>0</v>
      </c>
      <c r="AQ1950" s="45">
        <v>0</v>
      </c>
      <c r="AR1950" s="45">
        <v>0</v>
      </c>
      <c r="AS1950" s="25" t="s">
        <v>4445</v>
      </c>
      <c r="AT1950" s="25" t="s">
        <v>4445</v>
      </c>
      <c r="AU1950" s="45">
        <v>1.54716783567605E-2</v>
      </c>
      <c r="AV1950" s="10">
        <v>85.825747724317281</v>
      </c>
      <c r="AW1950" s="10">
        <v>86.198154953873839</v>
      </c>
      <c r="AX1950" s="17">
        <v>2.5000625015625394E-4</v>
      </c>
    </row>
    <row r="1951" spans="1:50" x14ac:dyDescent="0.25">
      <c r="A1951" s="22" t="s">
        <v>964</v>
      </c>
      <c r="B1951" s="22" t="s">
        <v>3948</v>
      </c>
      <c r="C1951" s="22" t="s">
        <v>1286</v>
      </c>
      <c r="D1951" s="22">
        <v>2842</v>
      </c>
      <c r="E1951" s="22" t="s">
        <v>1493</v>
      </c>
      <c r="F1951" s="43">
        <v>6.6750000000000004E-3</v>
      </c>
      <c r="G1951" s="43">
        <v>27.03281422813</v>
      </c>
      <c r="H1951" s="43">
        <v>0.46496212121212127</v>
      </c>
      <c r="I1951" s="9">
        <v>0</v>
      </c>
      <c r="J1951" s="9">
        <v>0.46496212121212127</v>
      </c>
      <c r="K1951" s="11">
        <v>0</v>
      </c>
      <c r="L1951" s="41">
        <v>55</v>
      </c>
      <c r="M1951" s="44">
        <v>0</v>
      </c>
      <c r="N1951" s="13">
        <v>0</v>
      </c>
      <c r="O1951" s="13">
        <v>0</v>
      </c>
      <c r="P1951" s="22">
        <v>0</v>
      </c>
      <c r="Q1951" s="22">
        <v>0</v>
      </c>
      <c r="R1951" s="14">
        <v>0</v>
      </c>
      <c r="S1951" s="22">
        <v>10</v>
      </c>
      <c r="T1951" s="22">
        <v>1</v>
      </c>
      <c r="U1951" s="22">
        <v>112</v>
      </c>
      <c r="V1951" s="22"/>
      <c r="W1951" s="22">
        <v>22</v>
      </c>
      <c r="X1951" s="22">
        <v>16</v>
      </c>
      <c r="Y1951" s="14">
        <v>112</v>
      </c>
      <c r="Z1951" s="10">
        <v>22</v>
      </c>
      <c r="AA1951" s="22">
        <v>16</v>
      </c>
      <c r="AB1951" s="22">
        <v>40.22</v>
      </c>
      <c r="AC1951" s="22">
        <v>2.4692212744369324E-4</v>
      </c>
      <c r="AD1951" s="42">
        <v>1.0000000000000001E-5</v>
      </c>
      <c r="AE1951" s="22">
        <v>2012</v>
      </c>
      <c r="AF1951" s="22">
        <v>1.0548164685526371E-3</v>
      </c>
      <c r="AG1951" s="22">
        <v>1.5068806693609101E-4</v>
      </c>
      <c r="AH1951" s="22">
        <v>0</v>
      </c>
      <c r="AI1951" s="22">
        <v>0</v>
      </c>
      <c r="AJ1951" s="22">
        <v>0</v>
      </c>
      <c r="AK1951" s="22">
        <v>0</v>
      </c>
      <c r="AL1951" s="45">
        <v>0</v>
      </c>
      <c r="AM1951" s="45">
        <v>0</v>
      </c>
      <c r="AN1951" s="45">
        <v>0</v>
      </c>
      <c r="AO1951" s="45">
        <v>0</v>
      </c>
      <c r="AP1951" s="45">
        <v>0</v>
      </c>
      <c r="AQ1951" s="45">
        <v>0</v>
      </c>
      <c r="AR1951" s="45">
        <v>0</v>
      </c>
      <c r="AS1951" s="45" t="s">
        <v>4445</v>
      </c>
      <c r="AT1951" s="45" t="s">
        <v>4445</v>
      </c>
      <c r="AU1951" s="45">
        <v>1.0548164685526371E-3</v>
      </c>
      <c r="AV1951" s="10">
        <v>47.315682281059054</v>
      </c>
      <c r="AW1951" s="10">
        <v>47.315682281059054</v>
      </c>
      <c r="AX1951" s="17">
        <v>0</v>
      </c>
    </row>
    <row r="1952" spans="1:50" x14ac:dyDescent="0.25">
      <c r="A1952" s="22" t="s">
        <v>2906</v>
      </c>
      <c r="B1952" s="22" t="s">
        <v>3950</v>
      </c>
      <c r="C1952" s="22" t="s">
        <v>3313</v>
      </c>
      <c r="D1952" s="22">
        <v>6656</v>
      </c>
      <c r="E1952" s="22" t="s">
        <v>3557</v>
      </c>
      <c r="F1952" s="43">
        <v>6.1700000000000004E-4</v>
      </c>
      <c r="G1952" s="43">
        <v>2.2361648830899998</v>
      </c>
      <c r="H1952" s="43">
        <v>0.18257575757575759</v>
      </c>
      <c r="I1952" s="9">
        <v>0</v>
      </c>
      <c r="J1952" s="9">
        <v>0.18257575757575759</v>
      </c>
      <c r="K1952" s="11">
        <v>0</v>
      </c>
      <c r="L1952" s="41">
        <v>3</v>
      </c>
      <c r="M1952" s="44">
        <v>0</v>
      </c>
      <c r="N1952" s="13">
        <v>0</v>
      </c>
      <c r="O1952" s="13">
        <v>0</v>
      </c>
      <c r="P1952" s="22">
        <v>0</v>
      </c>
      <c r="Q1952" s="22">
        <v>0</v>
      </c>
      <c r="R1952" s="14">
        <v>0</v>
      </c>
      <c r="S1952" s="22">
        <v>5</v>
      </c>
      <c r="T1952" s="22">
        <v>1</v>
      </c>
      <c r="U1952" s="22">
        <v>18</v>
      </c>
      <c r="V1952" s="22"/>
      <c r="W1952" s="22">
        <v>5</v>
      </c>
      <c r="X1952" s="22">
        <v>4</v>
      </c>
      <c r="Y1952" s="14">
        <v>18</v>
      </c>
      <c r="Z1952" s="10">
        <v>5</v>
      </c>
      <c r="AA1952" s="22">
        <v>4</v>
      </c>
      <c r="AB1952" s="22">
        <v>8.4700000000000006</v>
      </c>
      <c r="AC1952" s="22">
        <v>2.7591883079185599E-4</v>
      </c>
      <c r="AD1952" s="42">
        <v>0</v>
      </c>
      <c r="AE1952" s="22">
        <v>2013</v>
      </c>
      <c r="AF1952" s="22">
        <v>1.054705788966431E-3</v>
      </c>
      <c r="AG1952" s="22">
        <v>1.5067225556663301E-4</v>
      </c>
      <c r="AH1952" s="22">
        <v>0</v>
      </c>
      <c r="AI1952" s="22">
        <v>0</v>
      </c>
      <c r="AJ1952" s="22">
        <v>0</v>
      </c>
      <c r="AK1952" s="22">
        <v>0</v>
      </c>
      <c r="AL1952" s="45">
        <v>0</v>
      </c>
      <c r="AM1952" s="45">
        <v>0</v>
      </c>
      <c r="AN1952" s="45">
        <v>0</v>
      </c>
      <c r="AO1952" s="45">
        <v>0</v>
      </c>
      <c r="AP1952" s="45">
        <v>0</v>
      </c>
      <c r="AQ1952" s="45">
        <v>0</v>
      </c>
      <c r="AR1952" s="45">
        <v>0</v>
      </c>
      <c r="AS1952" s="45" t="s">
        <v>4445</v>
      </c>
      <c r="AT1952" s="45" t="s">
        <v>4445</v>
      </c>
      <c r="AU1952" s="45">
        <v>1.054705788966431E-3</v>
      </c>
      <c r="AV1952" s="10">
        <v>27.385892116182571</v>
      </c>
      <c r="AW1952" s="10">
        <v>27.385892116182571</v>
      </c>
      <c r="AX1952" s="17">
        <v>0</v>
      </c>
    </row>
    <row r="1953" spans="1:50" x14ac:dyDescent="0.25">
      <c r="A1953" s="22" t="s">
        <v>2195</v>
      </c>
      <c r="B1953" s="22" t="s">
        <v>3960</v>
      </c>
      <c r="C1953" s="22" t="s">
        <v>2689</v>
      </c>
      <c r="D1953" s="22">
        <v>1097</v>
      </c>
      <c r="E1953" s="22" t="s">
        <v>2690</v>
      </c>
      <c r="F1953" s="43">
        <v>1.3821999999999999E-2</v>
      </c>
      <c r="G1953" s="43">
        <v>144.61307684472001</v>
      </c>
      <c r="H1953" s="43">
        <v>7.9270833333333339</v>
      </c>
      <c r="I1953" s="9">
        <v>0</v>
      </c>
      <c r="J1953" s="9">
        <v>7.9270833333333339</v>
      </c>
      <c r="K1953" s="11">
        <v>0</v>
      </c>
      <c r="L1953" s="41">
        <v>715</v>
      </c>
      <c r="M1953" s="44">
        <v>0</v>
      </c>
      <c r="N1953" s="13">
        <v>0</v>
      </c>
      <c r="O1953" s="13">
        <v>0</v>
      </c>
      <c r="P1953" s="22">
        <v>0</v>
      </c>
      <c r="Q1953" s="22">
        <v>0</v>
      </c>
      <c r="R1953" s="14">
        <v>0</v>
      </c>
      <c r="S1953" s="22">
        <v>181</v>
      </c>
      <c r="T1953" s="22">
        <v>1</v>
      </c>
      <c r="U1953" s="22">
        <v>1311</v>
      </c>
      <c r="V1953" s="22"/>
      <c r="W1953" s="22">
        <v>238</v>
      </c>
      <c r="X1953" s="22">
        <v>158</v>
      </c>
      <c r="Y1953" s="14">
        <v>1311</v>
      </c>
      <c r="Z1953" s="10">
        <v>238</v>
      </c>
      <c r="AA1953" s="22">
        <v>158</v>
      </c>
      <c r="AB1953" s="22">
        <v>444.05</v>
      </c>
      <c r="AC1953" s="22">
        <v>9.5579184826013585E-5</v>
      </c>
      <c r="AD1953" s="42">
        <v>5.0000000000000002E-5</v>
      </c>
      <c r="AE1953" s="22">
        <v>2014</v>
      </c>
      <c r="AF1953" s="22">
        <v>1.3825009775231123E-2</v>
      </c>
      <c r="AG1953" s="22">
        <v>1.5027184538294699E-4</v>
      </c>
      <c r="AH1953" s="22">
        <v>0</v>
      </c>
      <c r="AI1953" s="22">
        <v>0</v>
      </c>
      <c r="AJ1953" s="22">
        <v>0</v>
      </c>
      <c r="AK1953" s="22">
        <v>0</v>
      </c>
      <c r="AL1953" s="45">
        <v>0</v>
      </c>
      <c r="AM1953" s="45">
        <v>0</v>
      </c>
      <c r="AN1953" s="45">
        <v>0</v>
      </c>
      <c r="AO1953" s="45">
        <v>0</v>
      </c>
      <c r="AP1953" s="45">
        <v>0</v>
      </c>
      <c r="AQ1953" s="45">
        <v>0</v>
      </c>
      <c r="AR1953" s="45">
        <v>0</v>
      </c>
      <c r="AS1953" s="45" t="s">
        <v>4445</v>
      </c>
      <c r="AT1953" s="45" t="s">
        <v>4445</v>
      </c>
      <c r="AU1953" s="45">
        <v>1.3825009775231123E-2</v>
      </c>
      <c r="AV1953" s="10">
        <v>30.023653088042046</v>
      </c>
      <c r="AW1953" s="10">
        <v>30.023653088042046</v>
      </c>
      <c r="AX1953" s="17">
        <v>0</v>
      </c>
    </row>
    <row r="1954" spans="1:50" x14ac:dyDescent="0.25">
      <c r="A1954" s="22" t="s">
        <v>964</v>
      </c>
      <c r="B1954" s="22" t="s">
        <v>3948</v>
      </c>
      <c r="C1954" s="22" t="s">
        <v>844</v>
      </c>
      <c r="D1954" s="22">
        <v>186</v>
      </c>
      <c r="E1954" s="22" t="s">
        <v>1344</v>
      </c>
      <c r="F1954" s="43">
        <v>4.5345999999999997E-2</v>
      </c>
      <c r="G1954" s="43">
        <v>365.90246905215002</v>
      </c>
      <c r="H1954" s="43">
        <v>14.523106060606063</v>
      </c>
      <c r="I1954" s="9">
        <v>0</v>
      </c>
      <c r="J1954" s="9">
        <v>14.523106060606063</v>
      </c>
      <c r="K1954" s="11">
        <v>0</v>
      </c>
      <c r="L1954" s="41">
        <v>8708</v>
      </c>
      <c r="M1954" s="44">
        <v>0</v>
      </c>
      <c r="N1954" s="13">
        <v>0</v>
      </c>
      <c r="O1954" s="13">
        <v>0</v>
      </c>
      <c r="P1954" s="22">
        <v>0</v>
      </c>
      <c r="Q1954" s="22">
        <v>0</v>
      </c>
      <c r="R1954" s="14">
        <v>0</v>
      </c>
      <c r="S1954" s="22">
        <v>346</v>
      </c>
      <c r="T1954" s="22">
        <v>1</v>
      </c>
      <c r="U1954" s="22">
        <v>15826</v>
      </c>
      <c r="V1954" s="22"/>
      <c r="W1954" s="22">
        <v>2856</v>
      </c>
      <c r="X1954" s="22">
        <v>1882</v>
      </c>
      <c r="Y1954" s="14">
        <v>15826</v>
      </c>
      <c r="Z1954" s="10">
        <v>2856</v>
      </c>
      <c r="AA1954" s="22">
        <v>1882</v>
      </c>
      <c r="AB1954" s="22">
        <v>5337.06</v>
      </c>
      <c r="AC1954" s="22">
        <v>1.2392919926849984E-4</v>
      </c>
      <c r="AD1954" s="42">
        <v>7.3999999999999999E-4</v>
      </c>
      <c r="AE1954" s="22">
        <v>2015</v>
      </c>
      <c r="AF1954" s="22">
        <v>3.4735114568021988E-2</v>
      </c>
      <c r="AG1954" s="22">
        <v>1.4907774492713301E-4</v>
      </c>
      <c r="AH1954" s="22">
        <v>0</v>
      </c>
      <c r="AI1954" s="22">
        <v>0</v>
      </c>
      <c r="AJ1954" s="22">
        <v>0</v>
      </c>
      <c r="AK1954" s="22">
        <v>0</v>
      </c>
      <c r="AL1954" s="45">
        <v>0</v>
      </c>
      <c r="AM1954" s="45">
        <v>0</v>
      </c>
      <c r="AN1954" s="45">
        <v>0</v>
      </c>
      <c r="AO1954" s="45">
        <v>0</v>
      </c>
      <c r="AP1954" s="45">
        <v>0</v>
      </c>
      <c r="AQ1954" s="45">
        <v>0</v>
      </c>
      <c r="AR1954" s="45">
        <v>0</v>
      </c>
      <c r="AS1954" s="45" t="s">
        <v>4445</v>
      </c>
      <c r="AT1954" s="45" t="s">
        <v>4445</v>
      </c>
      <c r="AU1954" s="45">
        <v>3.4735114568021988E-2</v>
      </c>
      <c r="AV1954" s="10">
        <v>196.65214783130327</v>
      </c>
      <c r="AW1954" s="10">
        <v>196.65214783130327</v>
      </c>
      <c r="AX1954" s="17">
        <v>0</v>
      </c>
    </row>
    <row r="1955" spans="1:50" x14ac:dyDescent="0.25">
      <c r="A1955" s="22" t="s">
        <v>8</v>
      </c>
      <c r="B1955" s="22" t="s">
        <v>3946</v>
      </c>
      <c r="C1955" s="22" t="s">
        <v>74</v>
      </c>
      <c r="D1955" s="22">
        <v>2099</v>
      </c>
      <c r="E1955" s="22" t="s">
        <v>436</v>
      </c>
      <c r="F1955" s="43">
        <v>4.927E-3</v>
      </c>
      <c r="G1955" s="43">
        <v>88.644616147600004</v>
      </c>
      <c r="H1955" s="43">
        <v>5.1513257575757576</v>
      </c>
      <c r="I1955" s="9">
        <v>0.90965909090909103</v>
      </c>
      <c r="J1955" s="9">
        <v>4.2414772727272725</v>
      </c>
      <c r="K1955" s="11">
        <v>1.6187500000000001</v>
      </c>
      <c r="L1955" s="41">
        <v>1901</v>
      </c>
      <c r="M1955" s="44">
        <v>812</v>
      </c>
      <c r="N1955" s="13">
        <v>618</v>
      </c>
      <c r="O1955" s="13">
        <v>617</v>
      </c>
      <c r="P1955" s="22">
        <v>611</v>
      </c>
      <c r="Q1955" s="22">
        <v>610</v>
      </c>
      <c r="R1955" s="14">
        <v>0</v>
      </c>
      <c r="S1955" s="22">
        <v>144</v>
      </c>
      <c r="T1955" s="22">
        <v>0.68576050590095228</v>
      </c>
      <c r="U1955" s="22">
        <v>3188</v>
      </c>
      <c r="V1955" s="22"/>
      <c r="W1955" s="22">
        <v>1048</v>
      </c>
      <c r="X1955" s="22">
        <v>901</v>
      </c>
      <c r="Y1955" s="14">
        <v>2376</v>
      </c>
      <c r="Z1955" s="10">
        <v>437</v>
      </c>
      <c r="AA1955" s="22">
        <v>291</v>
      </c>
      <c r="AB1955" s="22">
        <v>812.53</v>
      </c>
      <c r="AC1955" s="22">
        <v>5.5581491737706566E-5</v>
      </c>
      <c r="AD1955" s="42">
        <v>5.0000000000000002E-5</v>
      </c>
      <c r="AE1955" s="22">
        <v>2016</v>
      </c>
      <c r="AF1955" s="22">
        <v>1.1748098786112191E-2</v>
      </c>
      <c r="AG1955" s="22">
        <v>1.4871011121661001E-4</v>
      </c>
      <c r="AH1955" s="22">
        <v>0</v>
      </c>
      <c r="AI1955" s="22">
        <v>0</v>
      </c>
      <c r="AJ1955" s="22">
        <v>0</v>
      </c>
      <c r="AK1955" s="22">
        <v>0</v>
      </c>
      <c r="AL1955" s="45">
        <v>0</v>
      </c>
      <c r="AM1955" s="45">
        <v>0</v>
      </c>
      <c r="AN1955" s="45">
        <v>0</v>
      </c>
      <c r="AO1955" s="45">
        <v>0</v>
      </c>
      <c r="AP1955" s="45">
        <v>0</v>
      </c>
      <c r="AQ1955" s="45">
        <v>0</v>
      </c>
      <c r="AR1955" s="45">
        <v>0</v>
      </c>
      <c r="AS1955" s="45" t="s">
        <v>4445</v>
      </c>
      <c r="AT1955" s="45" t="s">
        <v>4445</v>
      </c>
      <c r="AU1955" s="45">
        <v>9.6731009344087088E-3</v>
      </c>
      <c r="AV1955" s="10">
        <v>103.03014065639653</v>
      </c>
      <c r="AW1955" s="10">
        <v>203.44277363138352</v>
      </c>
      <c r="AX1955" s="17">
        <v>0.17658737453582854</v>
      </c>
    </row>
    <row r="1956" spans="1:50" x14ac:dyDescent="0.25">
      <c r="A1956" s="22" t="s">
        <v>2195</v>
      </c>
      <c r="B1956" s="22" t="s">
        <v>3960</v>
      </c>
      <c r="C1956" s="22" t="s">
        <v>2161</v>
      </c>
      <c r="D1956" s="22">
        <v>1472</v>
      </c>
      <c r="E1956" s="22" t="s">
        <v>2162</v>
      </c>
      <c r="F1956" s="43">
        <v>8.0175999999999997E-2</v>
      </c>
      <c r="G1956" s="43">
        <v>435.29236514055998</v>
      </c>
      <c r="H1956" s="43">
        <v>22.637878787878787</v>
      </c>
      <c r="I1956" s="9">
        <v>0</v>
      </c>
      <c r="J1956" s="9">
        <v>22.637878787878787</v>
      </c>
      <c r="K1956" s="11">
        <v>0</v>
      </c>
      <c r="L1956" s="41">
        <v>1617</v>
      </c>
      <c r="M1956" s="44">
        <v>0</v>
      </c>
      <c r="N1956" s="13">
        <v>0</v>
      </c>
      <c r="O1956" s="13">
        <v>0</v>
      </c>
      <c r="P1956" s="22">
        <v>0</v>
      </c>
      <c r="Q1956" s="22">
        <v>0</v>
      </c>
      <c r="R1956" s="14">
        <v>0</v>
      </c>
      <c r="S1956" s="22">
        <v>288</v>
      </c>
      <c r="T1956" s="22">
        <v>1</v>
      </c>
      <c r="U1956" s="22">
        <v>2949</v>
      </c>
      <c r="V1956" s="22"/>
      <c r="W1956" s="22">
        <v>534</v>
      </c>
      <c r="X1956" s="22">
        <v>353</v>
      </c>
      <c r="Y1956" s="14">
        <v>2949</v>
      </c>
      <c r="Z1956" s="10">
        <v>534</v>
      </c>
      <c r="AA1956" s="22">
        <v>353</v>
      </c>
      <c r="AB1956" s="22">
        <v>996.99</v>
      </c>
      <c r="AC1956" s="22">
        <v>1.8418884965765576E-4</v>
      </c>
      <c r="AD1956" s="42">
        <v>2.0000000000000001E-4</v>
      </c>
      <c r="AE1956" s="22">
        <v>2017</v>
      </c>
      <c r="AF1956" s="22">
        <v>2.2118352998988778E-2</v>
      </c>
      <c r="AG1956" s="22">
        <v>1.4647915893370052E-4</v>
      </c>
      <c r="AH1956" s="22">
        <v>0</v>
      </c>
      <c r="AI1956" s="22">
        <v>0</v>
      </c>
      <c r="AJ1956" s="22">
        <v>0</v>
      </c>
      <c r="AK1956" s="22">
        <v>0</v>
      </c>
      <c r="AL1956" s="45">
        <v>0</v>
      </c>
      <c r="AM1956" s="45">
        <v>0</v>
      </c>
      <c r="AN1956" s="45">
        <v>0</v>
      </c>
      <c r="AO1956" s="45">
        <v>0</v>
      </c>
      <c r="AP1956" s="45">
        <v>0</v>
      </c>
      <c r="AQ1956" s="45">
        <v>0</v>
      </c>
      <c r="AR1956" s="45">
        <v>0</v>
      </c>
      <c r="AS1956" s="45" t="s">
        <v>4445</v>
      </c>
      <c r="AT1956" s="45" t="s">
        <v>4445</v>
      </c>
      <c r="AU1956" s="45">
        <v>2.2118352998988778E-2</v>
      </c>
      <c r="AV1956" s="10">
        <v>23.588782544675727</v>
      </c>
      <c r="AW1956" s="10">
        <v>23.588782544675727</v>
      </c>
      <c r="AX1956" s="17">
        <v>0</v>
      </c>
    </row>
    <row r="1957" spans="1:50" x14ac:dyDescent="0.25">
      <c r="A1957" s="22" t="s">
        <v>1672</v>
      </c>
      <c r="B1957" s="22" t="s">
        <v>3947</v>
      </c>
      <c r="C1957" s="22" t="s">
        <v>3969</v>
      </c>
      <c r="D1957" s="22">
        <v>3135</v>
      </c>
      <c r="E1957" s="22" t="s">
        <v>3972</v>
      </c>
      <c r="F1957" s="43">
        <v>2.7261000000000001E-2</v>
      </c>
      <c r="G1957" s="43">
        <v>138.14550294392001</v>
      </c>
      <c r="H1957" s="43">
        <v>6.5992424242424246</v>
      </c>
      <c r="I1957" s="9">
        <v>0</v>
      </c>
      <c r="J1957" s="9">
        <v>6.5992424242424246</v>
      </c>
      <c r="K1957" s="11">
        <v>0</v>
      </c>
      <c r="L1957" s="41">
        <v>3787</v>
      </c>
      <c r="M1957" s="44">
        <v>0</v>
      </c>
      <c r="N1957" s="13">
        <v>0</v>
      </c>
      <c r="O1957" s="13">
        <v>0</v>
      </c>
      <c r="P1957" s="22">
        <v>0</v>
      </c>
      <c r="Q1957" s="22">
        <v>0</v>
      </c>
      <c r="R1957" s="14">
        <v>0</v>
      </c>
      <c r="S1957" s="22">
        <v>210</v>
      </c>
      <c r="T1957" s="22">
        <v>1</v>
      </c>
      <c r="U1957" s="22">
        <v>6889</v>
      </c>
      <c r="V1957" s="22"/>
      <c r="W1957" s="22">
        <v>1244</v>
      </c>
      <c r="X1957" s="22">
        <v>821</v>
      </c>
      <c r="Y1957" s="14">
        <v>6889</v>
      </c>
      <c r="Z1957" s="10">
        <v>1244</v>
      </c>
      <c r="AA1957" s="22">
        <v>821</v>
      </c>
      <c r="AB1957" s="22">
        <v>2324.29</v>
      </c>
      <c r="AC1957" s="22">
        <v>1.9733541388652058E-4</v>
      </c>
      <c r="AD1957" s="42">
        <v>5.1000000000000004E-4</v>
      </c>
      <c r="AE1957" s="22">
        <v>2018</v>
      </c>
      <c r="AF1957" s="22">
        <v>1.6214102091403282E-2</v>
      </c>
      <c r="AG1957" s="22">
        <v>1.4607299181444399E-4</v>
      </c>
      <c r="AH1957" s="22">
        <v>0</v>
      </c>
      <c r="AI1957" s="22">
        <v>0</v>
      </c>
      <c r="AJ1957" s="22">
        <v>0</v>
      </c>
      <c r="AK1957" s="22">
        <v>0</v>
      </c>
      <c r="AL1957" s="45">
        <v>0</v>
      </c>
      <c r="AM1957" s="45">
        <v>0</v>
      </c>
      <c r="AN1957" s="45">
        <v>0</v>
      </c>
      <c r="AO1957" s="45">
        <v>0</v>
      </c>
      <c r="AP1957" s="45">
        <v>0</v>
      </c>
      <c r="AQ1957" s="45">
        <v>0</v>
      </c>
      <c r="AR1957" s="45">
        <v>0</v>
      </c>
      <c r="AS1957" s="45" t="s">
        <v>4445</v>
      </c>
      <c r="AT1957" s="45" t="s">
        <v>4445</v>
      </c>
      <c r="AU1957" s="45">
        <v>1.6214102091403282E-2</v>
      </c>
      <c r="AV1957" s="10">
        <v>188.50648605211799</v>
      </c>
      <c r="AW1957" s="10">
        <v>188.50648605211799</v>
      </c>
      <c r="AX1957" s="17">
        <v>0</v>
      </c>
    </row>
    <row r="1958" spans="1:50" x14ac:dyDescent="0.25">
      <c r="A1958" s="22" t="s">
        <v>2195</v>
      </c>
      <c r="B1958" s="22" t="s">
        <v>3963</v>
      </c>
      <c r="C1958" s="22" t="s">
        <v>2373</v>
      </c>
      <c r="D1958" s="22">
        <v>8988</v>
      </c>
      <c r="E1958" s="22" t="s">
        <v>2413</v>
      </c>
      <c r="F1958" s="43">
        <v>3.9766999999999997E-2</v>
      </c>
      <c r="G1958" s="43">
        <v>179.42052548031</v>
      </c>
      <c r="H1958" s="43">
        <v>6.8875000000000011</v>
      </c>
      <c r="I1958" s="9">
        <v>0</v>
      </c>
      <c r="J1958" s="9">
        <v>6.8875000000000011</v>
      </c>
      <c r="K1958" s="11">
        <v>0</v>
      </c>
      <c r="L1958" s="41">
        <v>598</v>
      </c>
      <c r="M1958" s="44">
        <v>0</v>
      </c>
      <c r="N1958" s="13">
        <v>0</v>
      </c>
      <c r="O1958" s="13">
        <v>0</v>
      </c>
      <c r="P1958" s="22">
        <v>0</v>
      </c>
      <c r="Q1958" s="22">
        <v>0</v>
      </c>
      <c r="R1958" s="14">
        <v>0</v>
      </c>
      <c r="S1958" s="22">
        <v>110</v>
      </c>
      <c r="T1958" s="22">
        <v>1</v>
      </c>
      <c r="U1958" s="22">
        <v>1098</v>
      </c>
      <c r="V1958" s="22"/>
      <c r="W1958" s="22">
        <v>200</v>
      </c>
      <c r="X1958" s="22">
        <v>133</v>
      </c>
      <c r="Y1958" s="14">
        <v>1098</v>
      </c>
      <c r="Z1958" s="10">
        <v>200</v>
      </c>
      <c r="AA1958" s="22">
        <v>133</v>
      </c>
      <c r="AB1958" s="22">
        <v>372.82</v>
      </c>
      <c r="AC1958" s="22">
        <v>2.216413082814436E-4</v>
      </c>
      <c r="AD1958" s="42">
        <v>9.0000000000000006E-5</v>
      </c>
      <c r="AE1958" s="22">
        <v>2019</v>
      </c>
      <c r="AF1958" s="22">
        <v>1.1089493329920303E-2</v>
      </c>
      <c r="AG1958" s="22">
        <v>1.4591438592000399E-4</v>
      </c>
      <c r="AH1958" s="22">
        <v>0</v>
      </c>
      <c r="AI1958" s="22">
        <v>0</v>
      </c>
      <c r="AJ1958" s="22">
        <v>0</v>
      </c>
      <c r="AK1958" s="22">
        <v>0</v>
      </c>
      <c r="AL1958" s="45">
        <v>0</v>
      </c>
      <c r="AM1958" s="45">
        <v>0</v>
      </c>
      <c r="AN1958" s="45">
        <v>0</v>
      </c>
      <c r="AO1958" s="45">
        <v>0</v>
      </c>
      <c r="AP1958" s="45">
        <v>0</v>
      </c>
      <c r="AQ1958" s="45">
        <v>0</v>
      </c>
      <c r="AR1958" s="45">
        <v>0</v>
      </c>
      <c r="AS1958" s="45" t="s">
        <v>4445</v>
      </c>
      <c r="AT1958" s="45" t="s">
        <v>4445</v>
      </c>
      <c r="AU1958" s="45">
        <v>1.1089493329920303E-2</v>
      </c>
      <c r="AV1958" s="10">
        <v>29.038112522686021</v>
      </c>
      <c r="AW1958" s="10">
        <v>29.038112522686021</v>
      </c>
      <c r="AX1958" s="17">
        <v>0</v>
      </c>
    </row>
    <row r="1959" spans="1:50" x14ac:dyDescent="0.25">
      <c r="A1959" s="22" t="s">
        <v>964</v>
      </c>
      <c r="B1959" s="22" t="s">
        <v>3948</v>
      </c>
      <c r="C1959" s="22" t="s">
        <v>1284</v>
      </c>
      <c r="D1959" s="22">
        <v>2224</v>
      </c>
      <c r="E1959" s="22" t="s">
        <v>1467</v>
      </c>
      <c r="F1959" s="43">
        <v>1.6084000000000001E-2</v>
      </c>
      <c r="G1959" s="43">
        <v>321.06928595923</v>
      </c>
      <c r="H1959" s="43">
        <v>12.865530303030303</v>
      </c>
      <c r="I1959" s="9">
        <v>0</v>
      </c>
      <c r="J1959" s="9">
        <v>12.865530303030303</v>
      </c>
      <c r="K1959" s="11">
        <v>0</v>
      </c>
      <c r="L1959" s="41">
        <v>5032</v>
      </c>
      <c r="M1959" s="44">
        <v>0</v>
      </c>
      <c r="N1959" s="13">
        <v>0</v>
      </c>
      <c r="O1959" s="13">
        <v>0</v>
      </c>
      <c r="P1959" s="22">
        <v>0</v>
      </c>
      <c r="Q1959" s="22">
        <v>0</v>
      </c>
      <c r="R1959" s="14">
        <v>0</v>
      </c>
      <c r="S1959" s="22">
        <v>211</v>
      </c>
      <c r="T1959" s="22">
        <v>1</v>
      </c>
      <c r="U1959" s="22">
        <v>9150</v>
      </c>
      <c r="V1959" s="22"/>
      <c r="W1959" s="22">
        <v>1652</v>
      </c>
      <c r="X1959" s="22">
        <v>1089</v>
      </c>
      <c r="Y1959" s="14">
        <v>9150</v>
      </c>
      <c r="Z1959" s="10">
        <v>1652</v>
      </c>
      <c r="AA1959" s="22">
        <v>1089</v>
      </c>
      <c r="AB1959" s="22">
        <v>3086.74</v>
      </c>
      <c r="AC1959" s="22">
        <v>5.0095106269499657E-5</v>
      </c>
      <c r="AD1959" s="42">
        <v>1.7000000000000001E-4</v>
      </c>
      <c r="AE1959" s="22">
        <v>2020</v>
      </c>
      <c r="AF1959" s="22">
        <v>2.1193171618296702E-2</v>
      </c>
      <c r="AG1959" s="22">
        <v>1.4417123549861701E-4</v>
      </c>
      <c r="AH1959" s="22">
        <v>0</v>
      </c>
      <c r="AI1959" s="22">
        <v>0</v>
      </c>
      <c r="AJ1959" s="22">
        <v>0</v>
      </c>
      <c r="AK1959" s="22">
        <v>0</v>
      </c>
      <c r="AL1959" s="45">
        <v>0</v>
      </c>
      <c r="AM1959" s="45">
        <v>0</v>
      </c>
      <c r="AN1959" s="45">
        <v>0</v>
      </c>
      <c r="AO1959" s="45">
        <v>0</v>
      </c>
      <c r="AP1959" s="45">
        <v>0</v>
      </c>
      <c r="AQ1959" s="45">
        <v>0</v>
      </c>
      <c r="AR1959" s="45">
        <v>0</v>
      </c>
      <c r="AS1959" s="45" t="s">
        <v>4445</v>
      </c>
      <c r="AT1959" s="45" t="s">
        <v>4445</v>
      </c>
      <c r="AU1959" s="45">
        <v>2.1193171618296699E-2</v>
      </c>
      <c r="AV1959" s="10">
        <v>128.40512292065361</v>
      </c>
      <c r="AW1959" s="10">
        <v>128.40512292065361</v>
      </c>
      <c r="AX1959" s="17">
        <v>0</v>
      </c>
    </row>
    <row r="1960" spans="1:50" x14ac:dyDescent="0.25">
      <c r="A1960" s="22" t="s">
        <v>2906</v>
      </c>
      <c r="B1960" s="22" t="s">
        <v>3961</v>
      </c>
      <c r="C1960" s="22" t="s">
        <v>2932</v>
      </c>
      <c r="D1960" s="22">
        <v>5254</v>
      </c>
      <c r="E1960" s="22" t="s">
        <v>3215</v>
      </c>
      <c r="F1960" s="43">
        <v>2.2211000000000002E-2</v>
      </c>
      <c r="G1960" s="43">
        <v>141.48269443947001</v>
      </c>
      <c r="H1960" s="43">
        <v>5.7096590909090921</v>
      </c>
      <c r="I1960" s="9">
        <v>1.134848484848485</v>
      </c>
      <c r="J1960" s="9">
        <v>4.5748106060606064</v>
      </c>
      <c r="K1960" s="11">
        <v>5.5558712121212128</v>
      </c>
      <c r="L1960" s="41">
        <v>1621</v>
      </c>
      <c r="M1960" s="44">
        <v>1847</v>
      </c>
      <c r="N1960" s="13">
        <v>537</v>
      </c>
      <c r="O1960" s="13">
        <v>215</v>
      </c>
      <c r="P1960" s="22">
        <v>30</v>
      </c>
      <c r="Q1960" s="22">
        <v>3</v>
      </c>
      <c r="R1960" s="14">
        <v>0</v>
      </c>
      <c r="S1960" s="22">
        <v>427</v>
      </c>
      <c r="T1960" s="22">
        <v>2.6934686701827748E-2</v>
      </c>
      <c r="U1960" s="22">
        <v>1927</v>
      </c>
      <c r="V1960" s="22"/>
      <c r="W1960" s="22">
        <v>551</v>
      </c>
      <c r="X1960" s="22">
        <v>225</v>
      </c>
      <c r="Y1960" s="14">
        <v>80</v>
      </c>
      <c r="Z1960" s="10">
        <v>521</v>
      </c>
      <c r="AA1960" s="22">
        <v>222</v>
      </c>
      <c r="AB1960" s="22">
        <v>720.97</v>
      </c>
      <c r="AC1960" s="22">
        <v>1.5698739756120808E-4</v>
      </c>
      <c r="AD1960" s="42">
        <v>1.7000000000000001E-4</v>
      </c>
      <c r="AE1960" s="22">
        <v>2021</v>
      </c>
      <c r="AF1960" s="22">
        <v>1.2647193223342344E-2</v>
      </c>
      <c r="AG1960" s="22">
        <v>1.42103294644296E-4</v>
      </c>
      <c r="AH1960" s="22">
        <v>0</v>
      </c>
      <c r="AI1960" s="22">
        <v>0</v>
      </c>
      <c r="AJ1960" s="22">
        <v>0</v>
      </c>
      <c r="AK1960" s="22">
        <v>0</v>
      </c>
      <c r="AL1960" s="45">
        <v>0</v>
      </c>
      <c r="AM1960" s="45">
        <v>0</v>
      </c>
      <c r="AN1960" s="45">
        <v>0</v>
      </c>
      <c r="AO1960" s="45">
        <v>0</v>
      </c>
      <c r="AP1960" s="45">
        <v>0</v>
      </c>
      <c r="AQ1960" s="45">
        <v>0</v>
      </c>
      <c r="AR1960" s="45">
        <v>0</v>
      </c>
      <c r="AS1960" s="45" t="s">
        <v>4445</v>
      </c>
      <c r="AT1960" s="45" t="s">
        <v>4445</v>
      </c>
      <c r="AU1960" s="45">
        <v>1.0133444532120419E-2</v>
      </c>
      <c r="AV1960" s="10">
        <v>113.88449596356861</v>
      </c>
      <c r="AW1960" s="10">
        <v>96.503134640262687</v>
      </c>
      <c r="AX1960" s="17">
        <v>0.19875941221348722</v>
      </c>
    </row>
    <row r="1961" spans="1:50" x14ac:dyDescent="0.25">
      <c r="A1961" s="22" t="s">
        <v>2906</v>
      </c>
      <c r="B1961" s="22" t="s">
        <v>3961</v>
      </c>
      <c r="C1961" s="22" t="s">
        <v>3589</v>
      </c>
      <c r="D1961" s="22">
        <v>1190</v>
      </c>
      <c r="E1961" s="22" t="s">
        <v>3590</v>
      </c>
      <c r="F1961" s="43">
        <v>7.2690000000000003E-3</v>
      </c>
      <c r="G1961" s="43">
        <v>25.913596513889999</v>
      </c>
      <c r="H1961" s="43">
        <v>0.28314393939393939</v>
      </c>
      <c r="I1961" s="9">
        <v>0</v>
      </c>
      <c r="J1961" s="9">
        <v>0.28314393939393939</v>
      </c>
      <c r="K1961" s="11">
        <v>0</v>
      </c>
      <c r="L1961" s="41">
        <v>2</v>
      </c>
      <c r="M1961" s="44">
        <v>0</v>
      </c>
      <c r="N1961" s="13">
        <v>0</v>
      </c>
      <c r="O1961" s="13">
        <v>0</v>
      </c>
      <c r="P1961" s="22">
        <v>0</v>
      </c>
      <c r="Q1961" s="22">
        <v>0</v>
      </c>
      <c r="R1961" s="14">
        <v>0</v>
      </c>
      <c r="S1961" s="22">
        <v>13</v>
      </c>
      <c r="T1961" s="22">
        <v>1</v>
      </c>
      <c r="U1961" s="22">
        <v>16</v>
      </c>
      <c r="V1961" s="22"/>
      <c r="W1961" s="22">
        <v>5</v>
      </c>
      <c r="X1961" s="22">
        <v>4</v>
      </c>
      <c r="Y1961" s="14">
        <v>16</v>
      </c>
      <c r="Z1961" s="10">
        <v>5</v>
      </c>
      <c r="AA1961" s="22">
        <v>4</v>
      </c>
      <c r="AB1961" s="22">
        <v>8.2899999999999991</v>
      </c>
      <c r="AC1961" s="22">
        <v>2.8050911405152617E-4</v>
      </c>
      <c r="AD1961" s="42">
        <v>0</v>
      </c>
      <c r="AE1961" s="22">
        <v>2022</v>
      </c>
      <c r="AF1961" s="22">
        <v>5.6237122263102395E-4</v>
      </c>
      <c r="AG1961" s="22">
        <v>1.4059280565775599E-4</v>
      </c>
      <c r="AH1961" s="22">
        <v>0</v>
      </c>
      <c r="AI1961" s="22">
        <v>0</v>
      </c>
      <c r="AJ1961" s="22">
        <v>0</v>
      </c>
      <c r="AK1961" s="22">
        <v>0</v>
      </c>
      <c r="AL1961" s="45">
        <v>0</v>
      </c>
      <c r="AM1961" s="45">
        <v>0</v>
      </c>
      <c r="AN1961" s="45">
        <v>0</v>
      </c>
      <c r="AO1961" s="45">
        <v>0</v>
      </c>
      <c r="AP1961" s="45">
        <v>0</v>
      </c>
      <c r="AQ1961" s="45">
        <v>0</v>
      </c>
      <c r="AR1961" s="45">
        <v>0</v>
      </c>
      <c r="AS1961" s="45" t="s">
        <v>4445</v>
      </c>
      <c r="AT1961" s="45" t="s">
        <v>4445</v>
      </c>
      <c r="AU1961" s="45">
        <v>5.6237122263102395E-4</v>
      </c>
      <c r="AV1961" s="10">
        <v>17.658862876254179</v>
      </c>
      <c r="AW1961" s="10">
        <v>17.658862876254179</v>
      </c>
      <c r="AX1961" s="17">
        <v>0</v>
      </c>
    </row>
    <row r="1962" spans="1:50" x14ac:dyDescent="0.25">
      <c r="A1962" s="22" t="s">
        <v>2195</v>
      </c>
      <c r="B1962" s="22" t="s">
        <v>3962</v>
      </c>
      <c r="C1962" s="22" t="s">
        <v>2808</v>
      </c>
      <c r="D1962" s="22">
        <v>174</v>
      </c>
      <c r="E1962" s="22" t="s">
        <v>2809</v>
      </c>
      <c r="F1962" s="43">
        <v>4.5343000000000001E-2</v>
      </c>
      <c r="G1962" s="43">
        <v>429.42136179623998</v>
      </c>
      <c r="H1962" s="43">
        <v>17.760795454545455</v>
      </c>
      <c r="I1962" s="9">
        <v>0</v>
      </c>
      <c r="J1962" s="9">
        <v>17.760795454545455</v>
      </c>
      <c r="K1962" s="11">
        <v>0</v>
      </c>
      <c r="L1962" s="41">
        <v>472</v>
      </c>
      <c r="M1962" s="44">
        <v>0</v>
      </c>
      <c r="N1962" s="13">
        <v>0</v>
      </c>
      <c r="O1962" s="13">
        <v>0</v>
      </c>
      <c r="P1962" s="22">
        <v>0</v>
      </c>
      <c r="Q1962" s="22">
        <v>0</v>
      </c>
      <c r="R1962" s="14">
        <v>0</v>
      </c>
      <c r="S1962" s="22">
        <v>269</v>
      </c>
      <c r="T1962" s="22">
        <v>1</v>
      </c>
      <c r="U1962" s="22">
        <v>869</v>
      </c>
      <c r="V1962" s="22"/>
      <c r="W1962" s="22">
        <v>159</v>
      </c>
      <c r="X1962" s="22">
        <v>106</v>
      </c>
      <c r="Y1962" s="14">
        <v>869</v>
      </c>
      <c r="Z1962" s="10">
        <v>159</v>
      </c>
      <c r="AA1962" s="22">
        <v>106</v>
      </c>
      <c r="AB1962" s="22">
        <v>296.04000000000002</v>
      </c>
      <c r="AC1962" s="22">
        <v>1.0559092777856545E-4</v>
      </c>
      <c r="AD1962" s="42">
        <v>3.0000000000000001E-5</v>
      </c>
      <c r="AE1962" s="22">
        <v>2023</v>
      </c>
      <c r="AF1962" s="22">
        <v>1.8239811561645961E-2</v>
      </c>
      <c r="AG1962" s="22">
        <v>1.4030624278189201E-4</v>
      </c>
      <c r="AH1962" s="22">
        <v>0</v>
      </c>
      <c r="AI1962" s="22">
        <v>0</v>
      </c>
      <c r="AJ1962" s="22">
        <v>0</v>
      </c>
      <c r="AK1962" s="22">
        <v>0</v>
      </c>
      <c r="AL1962" s="45">
        <v>0</v>
      </c>
      <c r="AM1962" s="45">
        <v>0</v>
      </c>
      <c r="AN1962" s="45">
        <v>0</v>
      </c>
      <c r="AO1962" s="45">
        <v>0</v>
      </c>
      <c r="AP1962" s="45">
        <v>0</v>
      </c>
      <c r="AQ1962" s="45">
        <v>0</v>
      </c>
      <c r="AR1962" s="45">
        <v>0</v>
      </c>
      <c r="AS1962" s="45" t="s">
        <v>4445</v>
      </c>
      <c r="AT1962" s="45" t="s">
        <v>4445</v>
      </c>
      <c r="AU1962" s="45">
        <v>1.8239811561645961E-2</v>
      </c>
      <c r="AV1962" s="10">
        <v>8.9523017370997149</v>
      </c>
      <c r="AW1962" s="10">
        <v>8.9523017370997149</v>
      </c>
      <c r="AX1962" s="17">
        <v>0</v>
      </c>
    </row>
    <row r="1963" spans="1:50" x14ac:dyDescent="0.25">
      <c r="A1963" s="22" t="s">
        <v>539</v>
      </c>
      <c r="B1963" s="22" t="s">
        <v>3949</v>
      </c>
      <c r="C1963" s="22" t="s">
        <v>909</v>
      </c>
      <c r="D1963" s="22">
        <v>3860</v>
      </c>
      <c r="E1963" s="22" t="s">
        <v>910</v>
      </c>
      <c r="F1963" s="43">
        <v>6.5460000000000004E-2</v>
      </c>
      <c r="G1963" s="43">
        <v>259.20017388380001</v>
      </c>
      <c r="H1963" s="43">
        <v>10.643939393939394</v>
      </c>
      <c r="I1963" s="9">
        <v>0</v>
      </c>
      <c r="J1963" s="9">
        <v>10.643939393939394</v>
      </c>
      <c r="K1963" s="11">
        <v>0</v>
      </c>
      <c r="L1963" s="41">
        <v>5674</v>
      </c>
      <c r="M1963" s="44">
        <v>0</v>
      </c>
      <c r="N1963" s="13">
        <v>0</v>
      </c>
      <c r="O1963" s="13">
        <v>0</v>
      </c>
      <c r="P1963" s="22">
        <v>0</v>
      </c>
      <c r="Q1963" s="22">
        <v>0</v>
      </c>
      <c r="R1963" s="14">
        <v>0</v>
      </c>
      <c r="S1963" s="22">
        <v>284</v>
      </c>
      <c r="T1963" s="22">
        <v>1</v>
      </c>
      <c r="U1963" s="22">
        <v>10316</v>
      </c>
      <c r="V1963" s="22"/>
      <c r="W1963" s="22">
        <v>1863</v>
      </c>
      <c r="X1963" s="22">
        <v>1228</v>
      </c>
      <c r="Y1963" s="14">
        <v>10316</v>
      </c>
      <c r="Z1963" s="10">
        <v>1863</v>
      </c>
      <c r="AA1963" s="22">
        <v>1228</v>
      </c>
      <c r="AB1963" s="22">
        <v>3480.75</v>
      </c>
      <c r="AC1963" s="22">
        <v>2.5254612687623373E-4</v>
      </c>
      <c r="AD1963" s="42">
        <v>9.7999999999999997E-4</v>
      </c>
      <c r="AE1963" s="22">
        <v>2024</v>
      </c>
      <c r="AF1963" s="22">
        <v>2.3280383706813165E-2</v>
      </c>
      <c r="AG1963" s="22">
        <v>1.4024327534224799E-4</v>
      </c>
      <c r="AH1963" s="22">
        <v>1</v>
      </c>
      <c r="AI1963" s="22">
        <v>0</v>
      </c>
      <c r="AJ1963" s="22">
        <v>0</v>
      </c>
      <c r="AK1963" s="22">
        <v>0</v>
      </c>
      <c r="AL1963" s="45">
        <v>0</v>
      </c>
      <c r="AM1963" s="45">
        <v>0</v>
      </c>
      <c r="AN1963" s="45">
        <v>0</v>
      </c>
      <c r="AO1963" s="45">
        <v>0</v>
      </c>
      <c r="AP1963" s="45">
        <v>0</v>
      </c>
      <c r="AQ1963" s="45">
        <v>0</v>
      </c>
      <c r="AR1963" s="45">
        <v>0</v>
      </c>
      <c r="AS1963" s="45" t="s">
        <v>4445</v>
      </c>
      <c r="AT1963" s="45" t="s">
        <v>4445</v>
      </c>
      <c r="AU1963" s="45">
        <v>2.3280383706813165E-2</v>
      </c>
      <c r="AV1963" s="10">
        <v>175.02918149466191</v>
      </c>
      <c r="AW1963" s="10">
        <v>175.02918149466191</v>
      </c>
      <c r="AX1963" s="17">
        <v>0</v>
      </c>
    </row>
    <row r="1964" spans="1:50" x14ac:dyDescent="0.25">
      <c r="A1964" s="22" t="s">
        <v>1672</v>
      </c>
      <c r="B1964" s="22" t="s">
        <v>3947</v>
      </c>
      <c r="C1964" s="22" t="s">
        <v>1816</v>
      </c>
      <c r="D1964" s="22">
        <v>4865</v>
      </c>
      <c r="E1964" s="22" t="s">
        <v>2128</v>
      </c>
      <c r="F1964" s="43">
        <v>3.4424000000000003E-2</v>
      </c>
      <c r="G1964" s="43">
        <v>134.50385987057001</v>
      </c>
      <c r="H1964" s="43">
        <v>7.5251893939393941</v>
      </c>
      <c r="I1964" s="9">
        <v>4.5708333333333337</v>
      </c>
      <c r="J1964" s="9">
        <v>2.9543560606060608</v>
      </c>
      <c r="K1964" s="11">
        <v>7.5251893939393941</v>
      </c>
      <c r="L1964" s="41">
        <v>60</v>
      </c>
      <c r="M1964" s="44">
        <v>255</v>
      </c>
      <c r="N1964" s="13">
        <v>112</v>
      </c>
      <c r="O1964" s="13">
        <v>74</v>
      </c>
      <c r="P1964" s="22">
        <v>75</v>
      </c>
      <c r="Q1964" s="22">
        <v>45</v>
      </c>
      <c r="R1964" s="14">
        <v>0</v>
      </c>
      <c r="S1964" s="22">
        <v>101</v>
      </c>
      <c r="T1964" s="22">
        <v>0</v>
      </c>
      <c r="U1964" s="22">
        <v>255</v>
      </c>
      <c r="V1964" s="22"/>
      <c r="W1964" s="22">
        <v>112</v>
      </c>
      <c r="X1964" s="22">
        <v>74</v>
      </c>
      <c r="Y1964" s="14">
        <v>0</v>
      </c>
      <c r="Z1964" s="10">
        <v>37</v>
      </c>
      <c r="AA1964" s="22">
        <v>29</v>
      </c>
      <c r="AB1964" s="22">
        <v>50.69</v>
      </c>
      <c r="AC1964" s="22">
        <v>2.5593317569566723E-4</v>
      </c>
      <c r="AD1964" s="42">
        <v>2.0000000000000002E-5</v>
      </c>
      <c r="AE1964" s="22">
        <v>2025</v>
      </c>
      <c r="AF1964" s="22">
        <v>2.5192961833760815E-3</v>
      </c>
      <c r="AG1964" s="22">
        <v>1.3996089907644899E-4</v>
      </c>
      <c r="AH1964" s="22">
        <v>0</v>
      </c>
      <c r="AI1964" s="22">
        <v>0</v>
      </c>
      <c r="AJ1964" s="22">
        <v>0</v>
      </c>
      <c r="AK1964" s="22">
        <v>0</v>
      </c>
      <c r="AL1964" s="45">
        <v>0</v>
      </c>
      <c r="AM1964" s="45">
        <v>0</v>
      </c>
      <c r="AN1964" s="45">
        <v>0</v>
      </c>
      <c r="AO1964" s="45">
        <v>0</v>
      </c>
      <c r="AP1964" s="45">
        <v>0</v>
      </c>
      <c r="AQ1964" s="45">
        <v>0</v>
      </c>
      <c r="AR1964" s="45">
        <v>0</v>
      </c>
      <c r="AS1964" s="45" t="s">
        <v>4445</v>
      </c>
      <c r="AT1964" s="45" t="s">
        <v>4445</v>
      </c>
      <c r="AU1964" s="45">
        <v>9.8906453488242763E-4</v>
      </c>
      <c r="AV1964" s="10">
        <v>12.523879735880504</v>
      </c>
      <c r="AW1964" s="10">
        <v>14.883346336798127</v>
      </c>
      <c r="AX1964" s="17">
        <v>0.60740442453376287</v>
      </c>
    </row>
    <row r="1965" spans="1:50" x14ac:dyDescent="0.25">
      <c r="A1965" s="22" t="s">
        <v>2906</v>
      </c>
      <c r="B1965" s="22" t="s">
        <v>3977</v>
      </c>
      <c r="C1965" s="22" t="s">
        <v>3197</v>
      </c>
      <c r="D1965" s="22">
        <v>5641</v>
      </c>
      <c r="E1965" s="22" t="s">
        <v>3198</v>
      </c>
      <c r="F1965" s="43">
        <v>9.1330000000000005E-3</v>
      </c>
      <c r="G1965" s="43">
        <v>41.902719895559997</v>
      </c>
      <c r="H1965" s="43">
        <v>1.5973484848484849</v>
      </c>
      <c r="I1965" s="9">
        <v>0</v>
      </c>
      <c r="J1965" s="9">
        <v>1.5973484848484849</v>
      </c>
      <c r="K1965" s="11">
        <v>0</v>
      </c>
      <c r="L1965" s="41">
        <v>85</v>
      </c>
      <c r="M1965" s="44">
        <v>0</v>
      </c>
      <c r="N1965" s="13">
        <v>0</v>
      </c>
      <c r="O1965" s="13">
        <v>0</v>
      </c>
      <c r="P1965" s="22">
        <v>0</v>
      </c>
      <c r="Q1965" s="22">
        <v>0</v>
      </c>
      <c r="R1965" s="14">
        <v>0</v>
      </c>
      <c r="S1965" s="22">
        <v>54</v>
      </c>
      <c r="T1965" s="22">
        <v>1</v>
      </c>
      <c r="U1965" s="22">
        <v>167</v>
      </c>
      <c r="V1965" s="22"/>
      <c r="W1965" s="22">
        <v>32</v>
      </c>
      <c r="X1965" s="22">
        <v>22</v>
      </c>
      <c r="Y1965" s="14">
        <v>167</v>
      </c>
      <c r="Z1965" s="10">
        <v>32</v>
      </c>
      <c r="AA1965" s="22">
        <v>22</v>
      </c>
      <c r="AB1965" s="22">
        <v>58.87</v>
      </c>
      <c r="AC1965" s="22">
        <v>2.1795721191281741E-4</v>
      </c>
      <c r="AD1965" s="42">
        <v>1.0000000000000001E-5</v>
      </c>
      <c r="AE1965" s="22">
        <v>2026</v>
      </c>
      <c r="AF1965" s="22">
        <v>3.4985495876748503E-3</v>
      </c>
      <c r="AG1965" s="22">
        <v>1.3994198350699401E-4</v>
      </c>
      <c r="AH1965" s="22">
        <v>0</v>
      </c>
      <c r="AI1965" s="22">
        <v>0</v>
      </c>
      <c r="AJ1965" s="22">
        <v>0</v>
      </c>
      <c r="AK1965" s="22">
        <v>0</v>
      </c>
      <c r="AL1965" s="45">
        <v>0</v>
      </c>
      <c r="AM1965" s="45">
        <v>0</v>
      </c>
      <c r="AN1965" s="45">
        <v>0</v>
      </c>
      <c r="AO1965" s="45">
        <v>0</v>
      </c>
      <c r="AP1965" s="45">
        <v>0</v>
      </c>
      <c r="AQ1965" s="45">
        <v>0</v>
      </c>
      <c r="AR1965" s="45">
        <v>0</v>
      </c>
      <c r="AS1965" s="45" t="s">
        <v>4445</v>
      </c>
      <c r="AT1965" s="45" t="s">
        <v>4445</v>
      </c>
      <c r="AU1965" s="45">
        <v>3.4985495876748503E-3</v>
      </c>
      <c r="AV1965" s="10">
        <v>20.03319895660422</v>
      </c>
      <c r="AW1965" s="10">
        <v>20.03319895660422</v>
      </c>
      <c r="AX1965" s="17">
        <v>0</v>
      </c>
    </row>
    <row r="1966" spans="1:50" x14ac:dyDescent="0.25">
      <c r="A1966" s="22" t="s">
        <v>8</v>
      </c>
      <c r="B1966" s="22" t="s">
        <v>3946</v>
      </c>
      <c r="C1966" s="22" t="s">
        <v>146</v>
      </c>
      <c r="D1966" s="22">
        <v>4468</v>
      </c>
      <c r="E1966" s="22" t="s">
        <v>147</v>
      </c>
      <c r="F1966" s="43">
        <v>0.164521</v>
      </c>
      <c r="G1966" s="43">
        <v>566.58679990599001</v>
      </c>
      <c r="H1966" s="43">
        <v>23.803409090909092</v>
      </c>
      <c r="I1966" s="9">
        <v>0</v>
      </c>
      <c r="J1966" s="9">
        <v>23.803409090909092</v>
      </c>
      <c r="K1966" s="11">
        <v>0</v>
      </c>
      <c r="L1966" s="41">
        <v>8417</v>
      </c>
      <c r="M1966" s="44">
        <v>0</v>
      </c>
      <c r="N1966" s="13">
        <v>0</v>
      </c>
      <c r="O1966" s="13">
        <v>0</v>
      </c>
      <c r="P1966" s="22">
        <v>0</v>
      </c>
      <c r="Q1966" s="22">
        <v>0</v>
      </c>
      <c r="R1966" s="14">
        <v>0</v>
      </c>
      <c r="S1966" s="22">
        <v>599</v>
      </c>
      <c r="T1966" s="22">
        <v>1</v>
      </c>
      <c r="U1966" s="22">
        <v>15297</v>
      </c>
      <c r="V1966" s="22"/>
      <c r="W1966" s="22">
        <v>2761</v>
      </c>
      <c r="X1966" s="22">
        <v>1820</v>
      </c>
      <c r="Y1966" s="14">
        <v>15297</v>
      </c>
      <c r="Z1966" s="10">
        <v>2761</v>
      </c>
      <c r="AA1966" s="22">
        <v>1820</v>
      </c>
      <c r="AB1966" s="22">
        <v>5159.3</v>
      </c>
      <c r="AC1966" s="22">
        <v>2.9037210190441763E-4</v>
      </c>
      <c r="AD1966" s="42">
        <v>1.67E-3</v>
      </c>
      <c r="AE1966" s="22">
        <v>2027</v>
      </c>
      <c r="AF1966" s="22">
        <v>4.574552340403254E-2</v>
      </c>
      <c r="AG1966" s="22">
        <v>1.3862279819403799E-4</v>
      </c>
      <c r="AH1966" s="22">
        <v>0</v>
      </c>
      <c r="AI1966" s="22">
        <v>0</v>
      </c>
      <c r="AJ1966" s="22">
        <v>0</v>
      </c>
      <c r="AK1966" s="22">
        <v>0</v>
      </c>
      <c r="AL1966" s="45">
        <v>0</v>
      </c>
      <c r="AM1966" s="45">
        <v>0</v>
      </c>
      <c r="AN1966" s="45">
        <v>0</v>
      </c>
      <c r="AO1966" s="45">
        <v>0</v>
      </c>
      <c r="AP1966" s="45">
        <v>0</v>
      </c>
      <c r="AQ1966" s="45">
        <v>0</v>
      </c>
      <c r="AR1966" s="45">
        <v>0</v>
      </c>
      <c r="AS1966" s="45" t="s">
        <v>4445</v>
      </c>
      <c r="AT1966" s="45" t="s">
        <v>4445</v>
      </c>
      <c r="AU1966" s="45">
        <v>4.5745523404032547E-2</v>
      </c>
      <c r="AV1966" s="10">
        <v>115.99178880030553</v>
      </c>
      <c r="AW1966" s="10">
        <v>115.99178880030553</v>
      </c>
      <c r="AX1966" s="17">
        <v>0</v>
      </c>
    </row>
    <row r="1967" spans="1:50" x14ac:dyDescent="0.25">
      <c r="A1967" s="22" t="s">
        <v>8</v>
      </c>
      <c r="B1967" s="22" t="s">
        <v>3946</v>
      </c>
      <c r="C1967" s="22" t="s">
        <v>52</v>
      </c>
      <c r="D1967" s="22">
        <v>2562</v>
      </c>
      <c r="E1967" s="22" t="s">
        <v>305</v>
      </c>
      <c r="F1967" s="43">
        <v>4.5631999999999999E-2</v>
      </c>
      <c r="G1967" s="43">
        <v>266.05015484328999</v>
      </c>
      <c r="H1967" s="43">
        <v>10.281818181818183</v>
      </c>
      <c r="I1967" s="9">
        <v>0</v>
      </c>
      <c r="J1967" s="9">
        <v>10.281818181818183</v>
      </c>
      <c r="K1967" s="11">
        <v>1.2035984848484849</v>
      </c>
      <c r="L1967" s="41">
        <v>6516</v>
      </c>
      <c r="M1967" s="44">
        <v>169</v>
      </c>
      <c r="N1967" s="13">
        <v>169</v>
      </c>
      <c r="O1967" s="13">
        <v>134</v>
      </c>
      <c r="P1967" s="22">
        <v>0</v>
      </c>
      <c r="Q1967" s="22">
        <v>0</v>
      </c>
      <c r="R1967" s="14">
        <v>0</v>
      </c>
      <c r="S1967" s="22">
        <v>756</v>
      </c>
      <c r="T1967" s="22">
        <v>0.88293913940465663</v>
      </c>
      <c r="U1967" s="22">
        <v>10628</v>
      </c>
      <c r="V1967" s="22"/>
      <c r="W1967" s="22">
        <v>2057</v>
      </c>
      <c r="X1967" s="22">
        <v>1378</v>
      </c>
      <c r="Y1967" s="14">
        <v>10459</v>
      </c>
      <c r="Z1967" s="10">
        <v>2057</v>
      </c>
      <c r="AA1967" s="22">
        <v>1378</v>
      </c>
      <c r="AB1967" s="22">
        <v>3759.4</v>
      </c>
      <c r="AC1967" s="22">
        <v>1.7151653238795653E-4</v>
      </c>
      <c r="AD1967" s="42">
        <v>7.2999999999999996E-4</v>
      </c>
      <c r="AE1967" s="22">
        <v>2028</v>
      </c>
      <c r="AF1967" s="22">
        <v>2.2255081284471005E-2</v>
      </c>
      <c r="AG1967" s="22">
        <v>1.3823031853708699E-4</v>
      </c>
      <c r="AH1967" s="22">
        <v>0</v>
      </c>
      <c r="AI1967" s="22">
        <v>0</v>
      </c>
      <c r="AJ1967" s="22">
        <v>0</v>
      </c>
      <c r="AK1967" s="22">
        <v>0</v>
      </c>
      <c r="AL1967" s="45">
        <v>0</v>
      </c>
      <c r="AM1967" s="45">
        <v>0</v>
      </c>
      <c r="AN1967" s="45">
        <v>0</v>
      </c>
      <c r="AO1967" s="45">
        <v>0</v>
      </c>
      <c r="AP1967" s="45">
        <v>0</v>
      </c>
      <c r="AQ1967" s="45">
        <v>0</v>
      </c>
      <c r="AR1967" s="45">
        <v>0</v>
      </c>
      <c r="AS1967" s="45" t="s">
        <v>4445</v>
      </c>
      <c r="AT1967" s="45" t="s">
        <v>4445</v>
      </c>
      <c r="AU1967" s="45">
        <v>2.2255081284471005E-2</v>
      </c>
      <c r="AV1967" s="10">
        <v>200.06189213085761</v>
      </c>
      <c r="AW1967" s="10">
        <v>200.06189213085761</v>
      </c>
      <c r="AX1967" s="17">
        <v>0</v>
      </c>
    </row>
    <row r="1968" spans="1:50" x14ac:dyDescent="0.25">
      <c r="A1968" s="22" t="s">
        <v>2195</v>
      </c>
      <c r="B1968" s="22" t="s">
        <v>3962</v>
      </c>
      <c r="C1968" s="22" t="s">
        <v>2440</v>
      </c>
      <c r="D1968" s="22">
        <v>6840</v>
      </c>
      <c r="E1968" s="22" t="s">
        <v>2724</v>
      </c>
      <c r="F1968" s="43">
        <v>2.6179999999999998E-2</v>
      </c>
      <c r="G1968" s="43">
        <v>188.77433741441001</v>
      </c>
      <c r="H1968" s="43">
        <v>8.8126893939393938</v>
      </c>
      <c r="I1968" s="9">
        <v>0</v>
      </c>
      <c r="J1968" s="9">
        <v>8.8126893939393938</v>
      </c>
      <c r="K1968" s="11">
        <v>0</v>
      </c>
      <c r="L1968" s="41">
        <v>957</v>
      </c>
      <c r="M1968" s="44">
        <v>0</v>
      </c>
      <c r="N1968" s="13">
        <v>0</v>
      </c>
      <c r="O1968" s="13">
        <v>0</v>
      </c>
      <c r="P1968" s="22">
        <v>0</v>
      </c>
      <c r="Q1968" s="22">
        <v>0</v>
      </c>
      <c r="R1968" s="14">
        <v>0</v>
      </c>
      <c r="S1968" s="22">
        <v>123</v>
      </c>
      <c r="T1968" s="22">
        <v>1</v>
      </c>
      <c r="U1968" s="22">
        <v>1750</v>
      </c>
      <c r="V1968" s="22"/>
      <c r="W1968" s="22">
        <v>318</v>
      </c>
      <c r="X1968" s="22">
        <v>210</v>
      </c>
      <c r="Y1968" s="14">
        <v>1750</v>
      </c>
      <c r="Z1968" s="10">
        <v>318</v>
      </c>
      <c r="AA1968" s="22">
        <v>210</v>
      </c>
      <c r="AB1968" s="22">
        <v>593.16</v>
      </c>
      <c r="AC1968" s="22">
        <v>1.3868410483427055E-4</v>
      </c>
      <c r="AD1968" s="42">
        <v>9.0000000000000006E-5</v>
      </c>
      <c r="AE1968" s="22">
        <v>2029</v>
      </c>
      <c r="AF1968" s="22">
        <v>1.2256975708592893E-2</v>
      </c>
      <c r="AG1968" s="22">
        <v>1.3771882818643699E-4</v>
      </c>
      <c r="AH1968" s="22">
        <v>0</v>
      </c>
      <c r="AI1968" s="22">
        <v>0</v>
      </c>
      <c r="AJ1968" s="22">
        <v>0</v>
      </c>
      <c r="AK1968" s="22">
        <v>0</v>
      </c>
      <c r="AL1968" s="45">
        <v>0</v>
      </c>
      <c r="AM1968" s="45">
        <v>0</v>
      </c>
      <c r="AN1968" s="45">
        <v>0</v>
      </c>
      <c r="AO1968" s="45">
        <v>0</v>
      </c>
      <c r="AP1968" s="45">
        <v>0</v>
      </c>
      <c r="AQ1968" s="45">
        <v>0</v>
      </c>
      <c r="AR1968" s="45">
        <v>0</v>
      </c>
      <c r="AS1968" s="45" t="s">
        <v>4445</v>
      </c>
      <c r="AT1968" s="45" t="s">
        <v>4445</v>
      </c>
      <c r="AU1968" s="45">
        <v>1.2256975708592893E-2</v>
      </c>
      <c r="AV1968" s="10">
        <v>36.084330876190066</v>
      </c>
      <c r="AW1968" s="10">
        <v>36.084330876190066</v>
      </c>
      <c r="AX1968" s="17">
        <v>0</v>
      </c>
    </row>
    <row r="1969" spans="1:50" x14ac:dyDescent="0.25">
      <c r="A1969" s="22" t="s">
        <v>964</v>
      </c>
      <c r="B1969" s="22" t="s">
        <v>3948</v>
      </c>
      <c r="C1969" s="22" t="s">
        <v>1284</v>
      </c>
      <c r="D1969" s="22">
        <v>7444</v>
      </c>
      <c r="E1969" s="22" t="s">
        <v>1510</v>
      </c>
      <c r="F1969" s="43">
        <v>3.6789000000000002E-2</v>
      </c>
      <c r="G1969" s="43">
        <v>371.43572420964</v>
      </c>
      <c r="H1969" s="43">
        <v>14.908712121212121</v>
      </c>
      <c r="I1969" s="9">
        <v>0</v>
      </c>
      <c r="J1969" s="9">
        <v>14.908712121212121</v>
      </c>
      <c r="K1969" s="11">
        <v>0</v>
      </c>
      <c r="L1969" s="41">
        <v>7863</v>
      </c>
      <c r="M1969" s="44">
        <v>0</v>
      </c>
      <c r="N1969" s="13">
        <v>0</v>
      </c>
      <c r="O1969" s="13">
        <v>0</v>
      </c>
      <c r="P1969" s="22">
        <v>0</v>
      </c>
      <c r="Q1969" s="22">
        <v>0</v>
      </c>
      <c r="R1969" s="14">
        <v>0</v>
      </c>
      <c r="S1969" s="22">
        <v>230</v>
      </c>
      <c r="T1969" s="22">
        <v>1</v>
      </c>
      <c r="U1969" s="22">
        <v>14291</v>
      </c>
      <c r="V1969" s="22"/>
      <c r="W1969" s="22">
        <v>2579</v>
      </c>
      <c r="X1969" s="22">
        <v>1700</v>
      </c>
      <c r="Y1969" s="14">
        <v>14291</v>
      </c>
      <c r="Z1969" s="10">
        <v>2579</v>
      </c>
      <c r="AA1969" s="22">
        <v>1700</v>
      </c>
      <c r="AB1969" s="22">
        <v>4819.42</v>
      </c>
      <c r="AC1969" s="22">
        <v>9.9045400326749734E-5</v>
      </c>
      <c r="AD1969" s="42">
        <v>5.2999999999999998E-4</v>
      </c>
      <c r="AE1969" s="22">
        <v>2031</v>
      </c>
      <c r="AF1969" s="22">
        <v>3.0010386037245419E-2</v>
      </c>
      <c r="AG1969" s="22">
        <v>1.3457572214011399E-4</v>
      </c>
      <c r="AH1969" s="22">
        <v>0</v>
      </c>
      <c r="AI1969" s="22">
        <v>0</v>
      </c>
      <c r="AJ1969" s="22">
        <v>0</v>
      </c>
      <c r="AK1969" s="22">
        <v>0</v>
      </c>
      <c r="AL1969" s="45">
        <v>0</v>
      </c>
      <c r="AM1969" s="45">
        <v>0</v>
      </c>
      <c r="AN1969" s="45">
        <v>0</v>
      </c>
      <c r="AO1969" s="45">
        <v>0</v>
      </c>
      <c r="AP1969" s="45">
        <v>0</v>
      </c>
      <c r="AQ1969" s="45">
        <v>0</v>
      </c>
      <c r="AR1969" s="45">
        <v>0</v>
      </c>
      <c r="AS1969" s="45" t="s">
        <v>4445</v>
      </c>
      <c r="AT1969" s="45" t="s">
        <v>4445</v>
      </c>
      <c r="AU1969" s="45">
        <v>3.0010386037245419E-2</v>
      </c>
      <c r="AV1969" s="10">
        <v>172.98610228918417</v>
      </c>
      <c r="AW1969" s="10">
        <v>172.98610228918417</v>
      </c>
      <c r="AX1969" s="17">
        <v>0</v>
      </c>
    </row>
    <row r="1970" spans="1:50" x14ac:dyDescent="0.25">
      <c r="A1970" s="22" t="s">
        <v>8</v>
      </c>
      <c r="B1970" s="22" t="s">
        <v>3946</v>
      </c>
      <c r="C1970" s="22" t="s">
        <v>32</v>
      </c>
      <c r="D1970" s="22">
        <v>194</v>
      </c>
      <c r="E1970" s="22" t="s">
        <v>303</v>
      </c>
      <c r="F1970" s="43">
        <v>5.6285000000000002E-2</v>
      </c>
      <c r="G1970" s="43">
        <v>74.258509251929993</v>
      </c>
      <c r="H1970" s="43">
        <v>2.4155303030303035</v>
      </c>
      <c r="I1970" s="9">
        <v>0</v>
      </c>
      <c r="J1970" s="9">
        <v>2.4155303030303035</v>
      </c>
      <c r="K1970" s="11">
        <v>0</v>
      </c>
      <c r="L1970" s="41">
        <v>1531</v>
      </c>
      <c r="M1970" s="44">
        <v>0</v>
      </c>
      <c r="N1970" s="13">
        <v>0</v>
      </c>
      <c r="O1970" s="13">
        <v>0</v>
      </c>
      <c r="P1970" s="22">
        <v>0</v>
      </c>
      <c r="Q1970" s="22">
        <v>0</v>
      </c>
      <c r="R1970" s="14">
        <v>0</v>
      </c>
      <c r="S1970" s="22">
        <v>161</v>
      </c>
      <c r="T1970" s="22">
        <v>1</v>
      </c>
      <c r="U1970" s="22">
        <v>2793</v>
      </c>
      <c r="V1970" s="22"/>
      <c r="W1970" s="22">
        <v>506</v>
      </c>
      <c r="X1970" s="22">
        <v>334</v>
      </c>
      <c r="Y1970" s="14">
        <v>2793</v>
      </c>
      <c r="Z1970" s="10">
        <v>506</v>
      </c>
      <c r="AA1970" s="22">
        <v>334</v>
      </c>
      <c r="AB1970" s="22">
        <v>944.59</v>
      </c>
      <c r="AC1970" s="22">
        <v>7.5796027373842203E-4</v>
      </c>
      <c r="AD1970" s="42">
        <v>8.0000000000000004E-4</v>
      </c>
      <c r="AE1970" s="22">
        <v>2032</v>
      </c>
      <c r="AF1970" s="22">
        <v>4.2646942136017919E-3</v>
      </c>
      <c r="AG1970" s="22">
        <v>1.33271694175056E-4</v>
      </c>
      <c r="AH1970" s="22">
        <v>0</v>
      </c>
      <c r="AI1970" s="22">
        <v>0</v>
      </c>
      <c r="AJ1970" s="22">
        <v>0</v>
      </c>
      <c r="AK1970" s="22">
        <v>0</v>
      </c>
      <c r="AL1970" s="45">
        <v>0</v>
      </c>
      <c r="AM1970" s="45">
        <v>0</v>
      </c>
      <c r="AN1970" s="45">
        <v>0</v>
      </c>
      <c r="AO1970" s="45">
        <v>0</v>
      </c>
      <c r="AP1970" s="45">
        <v>0</v>
      </c>
      <c r="AQ1970" s="45">
        <v>0</v>
      </c>
      <c r="AR1970" s="45">
        <v>0</v>
      </c>
      <c r="AS1970" s="45" t="s">
        <v>4445</v>
      </c>
      <c r="AT1970" s="45" t="s">
        <v>4445</v>
      </c>
      <c r="AU1970" s="45">
        <v>4.2646942136017919E-3</v>
      </c>
      <c r="AV1970" s="10">
        <v>209.47781088286024</v>
      </c>
      <c r="AW1970" s="10">
        <v>209.47781088286024</v>
      </c>
      <c r="AX1970" s="17">
        <v>0</v>
      </c>
    </row>
    <row r="1971" spans="1:50" x14ac:dyDescent="0.25">
      <c r="A1971" s="22" t="s">
        <v>539</v>
      </c>
      <c r="B1971" s="22" t="s">
        <v>3949</v>
      </c>
      <c r="C1971" s="22" t="s">
        <v>825</v>
      </c>
      <c r="D1971" s="22">
        <v>7954</v>
      </c>
      <c r="E1971" s="22" t="s">
        <v>950</v>
      </c>
      <c r="F1971" s="43">
        <v>1.8668000000000001E-2</v>
      </c>
      <c r="G1971" s="43">
        <v>176.05658229810001</v>
      </c>
      <c r="H1971" s="43">
        <v>8.9560606060606069</v>
      </c>
      <c r="I1971" s="9">
        <v>0</v>
      </c>
      <c r="J1971" s="9">
        <v>8.9560606060606069</v>
      </c>
      <c r="K1971" s="11">
        <v>0</v>
      </c>
      <c r="L1971" s="41">
        <v>6192</v>
      </c>
      <c r="M1971" s="44">
        <v>0</v>
      </c>
      <c r="N1971" s="13">
        <v>0</v>
      </c>
      <c r="O1971" s="13">
        <v>0</v>
      </c>
      <c r="P1971" s="22">
        <v>0</v>
      </c>
      <c r="Q1971" s="22">
        <v>0</v>
      </c>
      <c r="R1971" s="14">
        <v>0</v>
      </c>
      <c r="S1971" s="22">
        <v>387</v>
      </c>
      <c r="T1971" s="22">
        <v>1</v>
      </c>
      <c r="U1971" s="22">
        <v>11257</v>
      </c>
      <c r="V1971" s="22"/>
      <c r="W1971" s="22">
        <v>2032</v>
      </c>
      <c r="X1971" s="22">
        <v>1340</v>
      </c>
      <c r="Y1971" s="14">
        <v>11257</v>
      </c>
      <c r="Z1971" s="10">
        <v>2032</v>
      </c>
      <c r="AA1971" s="22">
        <v>1340</v>
      </c>
      <c r="AB1971" s="22">
        <v>3796.97</v>
      </c>
      <c r="AC1971" s="22">
        <v>1.0603409288265767E-4</v>
      </c>
      <c r="AD1971" s="42">
        <v>4.4999999999999999E-4</v>
      </c>
      <c r="AE1971" s="22">
        <v>2033</v>
      </c>
      <c r="AF1971" s="22">
        <v>1.4902478635362631E-2</v>
      </c>
      <c r="AG1971" s="22">
        <v>1.3188034190586399E-4</v>
      </c>
      <c r="AH1971" s="22">
        <v>0</v>
      </c>
      <c r="AI1971" s="22">
        <v>0</v>
      </c>
      <c r="AJ1971" s="22">
        <v>0</v>
      </c>
      <c r="AK1971" s="22">
        <v>0</v>
      </c>
      <c r="AL1971" s="45">
        <v>0</v>
      </c>
      <c r="AM1971" s="45">
        <v>0</v>
      </c>
      <c r="AN1971" s="45">
        <v>0</v>
      </c>
      <c r="AO1971" s="45">
        <v>0</v>
      </c>
      <c r="AP1971" s="45">
        <v>0</v>
      </c>
      <c r="AQ1971" s="45">
        <v>0</v>
      </c>
      <c r="AR1971" s="45">
        <v>0</v>
      </c>
      <c r="AS1971" s="45" t="s">
        <v>4445</v>
      </c>
      <c r="AT1971" s="45" t="s">
        <v>4445</v>
      </c>
      <c r="AU1971" s="45">
        <v>1.4902478635362629E-2</v>
      </c>
      <c r="AV1971" s="10">
        <v>226.88546777195057</v>
      </c>
      <c r="AW1971" s="10">
        <v>226.88546777195057</v>
      </c>
      <c r="AX1971" s="17">
        <v>0</v>
      </c>
    </row>
    <row r="1972" spans="1:50" x14ac:dyDescent="0.25">
      <c r="A1972" s="22" t="s">
        <v>2906</v>
      </c>
      <c r="B1972" s="22" t="s">
        <v>3950</v>
      </c>
      <c r="C1972" s="22" t="s">
        <v>4004</v>
      </c>
      <c r="D1972" s="22">
        <v>6722</v>
      </c>
      <c r="E1972" s="22" t="s">
        <v>3044</v>
      </c>
      <c r="F1972" s="43">
        <v>2.2790000000000002E-3</v>
      </c>
      <c r="G1972" s="43">
        <v>17.236375720129999</v>
      </c>
      <c r="H1972" s="43">
        <v>0.79204545454545461</v>
      </c>
      <c r="I1972" s="9">
        <v>0</v>
      </c>
      <c r="J1972" s="9">
        <v>0.79204545454545461</v>
      </c>
      <c r="K1972" s="11">
        <v>0</v>
      </c>
      <c r="L1972" s="41">
        <v>8</v>
      </c>
      <c r="M1972" s="44">
        <v>0</v>
      </c>
      <c r="N1972" s="13">
        <v>0</v>
      </c>
      <c r="O1972" s="13">
        <v>0</v>
      </c>
      <c r="P1972" s="22">
        <v>0</v>
      </c>
      <c r="Q1972" s="22">
        <v>0</v>
      </c>
      <c r="R1972" s="14">
        <v>0</v>
      </c>
      <c r="S1972" s="22">
        <v>21</v>
      </c>
      <c r="T1972" s="22">
        <v>1</v>
      </c>
      <c r="U1972" s="22">
        <v>27</v>
      </c>
      <c r="V1972" s="22"/>
      <c r="W1972" s="22">
        <v>7</v>
      </c>
      <c r="X1972" s="22">
        <v>5</v>
      </c>
      <c r="Y1972" s="14">
        <v>27</v>
      </c>
      <c r="Z1972" s="10">
        <v>7</v>
      </c>
      <c r="AA1972" s="22">
        <v>5</v>
      </c>
      <c r="AB1972" s="22">
        <v>12.02</v>
      </c>
      <c r="AC1972" s="22">
        <v>1.3222037144029091E-4</v>
      </c>
      <c r="AD1972" s="42">
        <v>0</v>
      </c>
      <c r="AE1972" s="22">
        <v>2034</v>
      </c>
      <c r="AF1972" s="22">
        <v>2.3575308888002583E-3</v>
      </c>
      <c r="AG1972" s="22">
        <v>1.3097393826668101E-4</v>
      </c>
      <c r="AH1972" s="22">
        <v>0</v>
      </c>
      <c r="AI1972" s="22">
        <v>0</v>
      </c>
      <c r="AJ1972" s="22">
        <v>0</v>
      </c>
      <c r="AK1972" s="22">
        <v>0</v>
      </c>
      <c r="AL1972" s="45">
        <v>0</v>
      </c>
      <c r="AM1972" s="45">
        <v>0</v>
      </c>
      <c r="AN1972" s="45">
        <v>0</v>
      </c>
      <c r="AO1972" s="45">
        <v>0</v>
      </c>
      <c r="AP1972" s="45">
        <v>0</v>
      </c>
      <c r="AQ1972" s="45">
        <v>0</v>
      </c>
      <c r="AR1972" s="45">
        <v>0</v>
      </c>
      <c r="AS1972" s="45" t="s">
        <v>4445</v>
      </c>
      <c r="AT1972" s="45" t="s">
        <v>4445</v>
      </c>
      <c r="AU1972" s="45">
        <v>2.3575308888002583E-3</v>
      </c>
      <c r="AV1972" s="10">
        <v>8.8378766140602583</v>
      </c>
      <c r="AW1972" s="10">
        <v>8.8378766140602583</v>
      </c>
      <c r="AX1972" s="17">
        <v>0</v>
      </c>
    </row>
    <row r="1973" spans="1:50" x14ac:dyDescent="0.25">
      <c r="A1973" s="22" t="s">
        <v>1672</v>
      </c>
      <c r="B1973" s="22" t="s">
        <v>3957</v>
      </c>
      <c r="C1973" s="22" t="s">
        <v>2017</v>
      </c>
      <c r="D1973" s="22">
        <v>6703</v>
      </c>
      <c r="E1973" s="22" t="s">
        <v>2044</v>
      </c>
      <c r="F1973" s="43">
        <v>6.0229999999999997E-3</v>
      </c>
      <c r="G1973" s="43">
        <v>63.862901732090002</v>
      </c>
      <c r="H1973" s="43">
        <v>3.4058712121212125</v>
      </c>
      <c r="I1973" s="9">
        <v>0</v>
      </c>
      <c r="J1973" s="9">
        <v>3.4058712121212125</v>
      </c>
      <c r="K1973" s="11">
        <v>0</v>
      </c>
      <c r="L1973" s="41">
        <v>2431</v>
      </c>
      <c r="M1973" s="44">
        <v>0</v>
      </c>
      <c r="N1973" s="13">
        <v>0</v>
      </c>
      <c r="O1973" s="13">
        <v>0</v>
      </c>
      <c r="P1973" s="22">
        <v>0</v>
      </c>
      <c r="Q1973" s="22">
        <v>0</v>
      </c>
      <c r="R1973" s="14">
        <v>0</v>
      </c>
      <c r="S1973" s="22">
        <v>91</v>
      </c>
      <c r="T1973" s="22">
        <v>1</v>
      </c>
      <c r="U1973" s="22">
        <v>4427</v>
      </c>
      <c r="V1973" s="22"/>
      <c r="W1973" s="22">
        <v>800</v>
      </c>
      <c r="X1973" s="22">
        <v>528</v>
      </c>
      <c r="Y1973" s="14">
        <v>4427</v>
      </c>
      <c r="Z1973" s="10">
        <v>800</v>
      </c>
      <c r="AA1973" s="22">
        <v>528</v>
      </c>
      <c r="AB1973" s="22">
        <v>1494.43</v>
      </c>
      <c r="AC1973" s="22">
        <v>9.4311405160807884E-5</v>
      </c>
      <c r="AD1973" s="42">
        <v>1.6000000000000001E-4</v>
      </c>
      <c r="AE1973" s="22">
        <v>2035</v>
      </c>
      <c r="AF1973" s="22">
        <v>5.7209759936413486E-3</v>
      </c>
      <c r="AG1973" s="22">
        <v>1.3002218167366701E-4</v>
      </c>
      <c r="AH1973" s="22">
        <v>0</v>
      </c>
      <c r="AI1973" s="22">
        <v>0</v>
      </c>
      <c r="AJ1973" s="22">
        <v>0</v>
      </c>
      <c r="AK1973" s="22">
        <v>0</v>
      </c>
      <c r="AL1973" s="45">
        <v>0</v>
      </c>
      <c r="AM1973" s="45">
        <v>0</v>
      </c>
      <c r="AN1973" s="45">
        <v>0</v>
      </c>
      <c r="AO1973" s="45">
        <v>0</v>
      </c>
      <c r="AP1973" s="45">
        <v>0</v>
      </c>
      <c r="AQ1973" s="45">
        <v>0</v>
      </c>
      <c r="AR1973" s="45">
        <v>0</v>
      </c>
      <c r="AS1973" s="45" t="s">
        <v>4445</v>
      </c>
      <c r="AT1973" s="45" t="s">
        <v>4445</v>
      </c>
      <c r="AU1973" s="45">
        <v>5.7209759936413486E-3</v>
      </c>
      <c r="AV1973" s="10">
        <v>234.88850581104373</v>
      </c>
      <c r="AW1973" s="10">
        <v>234.88850581104373</v>
      </c>
      <c r="AX1973" s="17">
        <v>0</v>
      </c>
    </row>
    <row r="1974" spans="1:50" x14ac:dyDescent="0.25">
      <c r="A1974" s="22" t="s">
        <v>2195</v>
      </c>
      <c r="B1974" s="22" t="s">
        <v>3962</v>
      </c>
      <c r="C1974" s="22" t="s">
        <v>2474</v>
      </c>
      <c r="D1974" s="22">
        <v>4927</v>
      </c>
      <c r="E1974" s="22" t="s">
        <v>2726</v>
      </c>
      <c r="F1974" s="43">
        <v>6.6119999999999998E-3</v>
      </c>
      <c r="G1974" s="43">
        <v>41.152211630819998</v>
      </c>
      <c r="H1974" s="43">
        <v>2.4219696969696969</v>
      </c>
      <c r="I1974" s="9">
        <v>0</v>
      </c>
      <c r="J1974" s="9">
        <v>2.4219696969696969</v>
      </c>
      <c r="K1974" s="11">
        <v>0</v>
      </c>
      <c r="L1974" s="41">
        <v>220</v>
      </c>
      <c r="M1974" s="44">
        <v>0</v>
      </c>
      <c r="N1974" s="13">
        <v>0</v>
      </c>
      <c r="O1974" s="13">
        <v>0</v>
      </c>
      <c r="P1974" s="22">
        <v>0</v>
      </c>
      <c r="Q1974" s="22">
        <v>0</v>
      </c>
      <c r="R1974" s="14">
        <v>0</v>
      </c>
      <c r="S1974" s="22">
        <v>48</v>
      </c>
      <c r="T1974" s="22">
        <v>1</v>
      </c>
      <c r="U1974" s="22">
        <v>412</v>
      </c>
      <c r="V1974" s="22"/>
      <c r="W1974" s="22">
        <v>76</v>
      </c>
      <c r="X1974" s="22">
        <v>51</v>
      </c>
      <c r="Y1974" s="14">
        <v>412</v>
      </c>
      <c r="Z1974" s="10">
        <v>76</v>
      </c>
      <c r="AA1974" s="22">
        <v>51</v>
      </c>
      <c r="AB1974" s="22">
        <v>141.19999999999999</v>
      </c>
      <c r="AC1974" s="22">
        <v>1.6067180202407628E-4</v>
      </c>
      <c r="AD1974" s="42">
        <v>3.0000000000000001E-5</v>
      </c>
      <c r="AE1974" s="22">
        <v>2036</v>
      </c>
      <c r="AF1974" s="22">
        <v>1.384714071875563E-3</v>
      </c>
      <c r="AG1974" s="22">
        <v>1.2588309744323301E-4</v>
      </c>
      <c r="AH1974" s="22">
        <v>0</v>
      </c>
      <c r="AI1974" s="22">
        <v>0</v>
      </c>
      <c r="AJ1974" s="22">
        <v>0</v>
      </c>
      <c r="AK1974" s="22">
        <v>0</v>
      </c>
      <c r="AL1974" s="45">
        <v>0</v>
      </c>
      <c r="AM1974" s="45">
        <v>0</v>
      </c>
      <c r="AN1974" s="45">
        <v>0</v>
      </c>
      <c r="AO1974" s="45">
        <v>0</v>
      </c>
      <c r="AP1974" s="45">
        <v>0</v>
      </c>
      <c r="AQ1974" s="45">
        <v>0</v>
      </c>
      <c r="AR1974" s="45">
        <v>0</v>
      </c>
      <c r="AS1974" s="45" t="s">
        <v>4445</v>
      </c>
      <c r="AT1974" s="45" t="s">
        <v>4445</v>
      </c>
      <c r="AU1974" s="45">
        <v>1.384714071875563E-3</v>
      </c>
      <c r="AV1974" s="10">
        <v>31.379418204566782</v>
      </c>
      <c r="AW1974" s="10">
        <v>31.379418204566782</v>
      </c>
      <c r="AX1974" s="17">
        <v>0</v>
      </c>
    </row>
    <row r="1975" spans="1:50" x14ac:dyDescent="0.25">
      <c r="A1975" s="22" t="s">
        <v>2195</v>
      </c>
      <c r="B1975" s="22" t="s">
        <v>3962</v>
      </c>
      <c r="C1975" s="22" t="s">
        <v>2254</v>
      </c>
      <c r="D1975" s="22">
        <v>3711</v>
      </c>
      <c r="E1975" s="22" t="s">
        <v>2292</v>
      </c>
      <c r="F1975" s="43">
        <v>3.5248000000000002E-2</v>
      </c>
      <c r="G1975" s="43">
        <v>293.87138457472997</v>
      </c>
      <c r="H1975" s="43">
        <v>12.356818181818184</v>
      </c>
      <c r="I1975" s="9">
        <v>0</v>
      </c>
      <c r="J1975" s="9">
        <v>12.356818181818184</v>
      </c>
      <c r="K1975" s="11">
        <v>0</v>
      </c>
      <c r="L1975" s="41">
        <v>8401</v>
      </c>
      <c r="M1975" s="44">
        <v>0</v>
      </c>
      <c r="N1975" s="13">
        <v>0</v>
      </c>
      <c r="O1975" s="13">
        <v>0</v>
      </c>
      <c r="P1975" s="22">
        <v>0</v>
      </c>
      <c r="Q1975" s="22">
        <v>0</v>
      </c>
      <c r="R1975" s="14">
        <v>0</v>
      </c>
      <c r="S1975" s="22">
        <v>313</v>
      </c>
      <c r="T1975" s="22">
        <v>1</v>
      </c>
      <c r="U1975" s="22">
        <v>15268</v>
      </c>
      <c r="V1975" s="22"/>
      <c r="W1975" s="22">
        <v>2756</v>
      </c>
      <c r="X1975" s="22">
        <v>1816</v>
      </c>
      <c r="Y1975" s="14">
        <v>15268</v>
      </c>
      <c r="Z1975" s="10">
        <v>2756</v>
      </c>
      <c r="AA1975" s="22">
        <v>1816</v>
      </c>
      <c r="AB1975" s="22">
        <v>5149.84</v>
      </c>
      <c r="AC1975" s="22">
        <v>1.199436278935713E-4</v>
      </c>
      <c r="AD1975" s="42">
        <v>6.8999999999999997E-4</v>
      </c>
      <c r="AE1975" s="22">
        <v>2037</v>
      </c>
      <c r="AF1975" s="22">
        <v>2.2416346855313827E-2</v>
      </c>
      <c r="AG1975" s="22">
        <v>1.25230988018513E-4</v>
      </c>
      <c r="AH1975" s="22">
        <v>0</v>
      </c>
      <c r="AI1975" s="22">
        <v>0</v>
      </c>
      <c r="AJ1975" s="22">
        <v>0</v>
      </c>
      <c r="AK1975" s="22">
        <v>0</v>
      </c>
      <c r="AL1975" s="45">
        <v>0</v>
      </c>
      <c r="AM1975" s="45">
        <v>0</v>
      </c>
      <c r="AN1975" s="45">
        <v>0</v>
      </c>
      <c r="AO1975" s="45">
        <v>0</v>
      </c>
      <c r="AP1975" s="45">
        <v>0</v>
      </c>
      <c r="AQ1975" s="45">
        <v>0</v>
      </c>
      <c r="AR1975" s="45">
        <v>0</v>
      </c>
      <c r="AS1975" s="45" t="s">
        <v>4445</v>
      </c>
      <c r="AT1975" s="45" t="s">
        <v>4445</v>
      </c>
      <c r="AU1975" s="45">
        <v>2.2416346855313827E-2</v>
      </c>
      <c r="AV1975" s="10">
        <v>223.03476181717855</v>
      </c>
      <c r="AW1975" s="10">
        <v>223.03476181717855</v>
      </c>
      <c r="AX1975" s="17">
        <v>0</v>
      </c>
    </row>
    <row r="1976" spans="1:50" x14ac:dyDescent="0.25">
      <c r="A1976" s="22" t="s">
        <v>964</v>
      </c>
      <c r="B1976" s="22" t="s">
        <v>3952</v>
      </c>
      <c r="C1976" s="22" t="s">
        <v>1039</v>
      </c>
      <c r="D1976" s="22">
        <v>1481</v>
      </c>
      <c r="E1976" s="22" t="s">
        <v>1235</v>
      </c>
      <c r="F1976" s="43">
        <v>8.6584999999999995E-2</v>
      </c>
      <c r="G1976" s="43">
        <v>153.96528361297001</v>
      </c>
      <c r="H1976" s="43">
        <v>7.5729166666666679</v>
      </c>
      <c r="I1976" s="9">
        <v>0</v>
      </c>
      <c r="J1976" s="9">
        <v>7.5729166666666679</v>
      </c>
      <c r="K1976" s="11">
        <v>0.93333333333333346</v>
      </c>
      <c r="L1976" s="41">
        <v>4100</v>
      </c>
      <c r="M1976" s="44">
        <v>52</v>
      </c>
      <c r="N1976" s="13">
        <v>22</v>
      </c>
      <c r="O1976" s="13">
        <v>15</v>
      </c>
      <c r="P1976" s="22">
        <v>2</v>
      </c>
      <c r="Q1976" s="22">
        <v>0</v>
      </c>
      <c r="R1976" s="14">
        <v>0</v>
      </c>
      <c r="S1976" s="22">
        <v>591</v>
      </c>
      <c r="T1976" s="22">
        <v>0.87675378266850068</v>
      </c>
      <c r="U1976" s="22">
        <v>6591</v>
      </c>
      <c r="V1976" s="22"/>
      <c r="W1976" s="22">
        <v>1203</v>
      </c>
      <c r="X1976" s="22">
        <v>794</v>
      </c>
      <c r="Y1976" s="14">
        <v>6539</v>
      </c>
      <c r="Z1976" s="10">
        <v>1201</v>
      </c>
      <c r="AA1976" s="22">
        <v>794</v>
      </c>
      <c r="AB1976" s="22">
        <v>2233.88</v>
      </c>
      <c r="AC1976" s="22">
        <v>5.6236703475085273E-4</v>
      </c>
      <c r="AD1976" s="42">
        <v>1.4E-3</v>
      </c>
      <c r="AE1976" s="22">
        <v>2038</v>
      </c>
      <c r="AF1976" s="22">
        <v>7.2556156158116855E-3</v>
      </c>
      <c r="AG1976" s="22">
        <v>1.22976535861215E-4</v>
      </c>
      <c r="AH1976" s="22">
        <v>0</v>
      </c>
      <c r="AI1976" s="22">
        <v>0</v>
      </c>
      <c r="AJ1976" s="22">
        <v>0</v>
      </c>
      <c r="AK1976" s="22">
        <v>0</v>
      </c>
      <c r="AL1976" s="45">
        <v>0</v>
      </c>
      <c r="AM1976" s="45">
        <v>0</v>
      </c>
      <c r="AN1976" s="45">
        <v>0</v>
      </c>
      <c r="AO1976" s="45">
        <v>0</v>
      </c>
      <c r="AP1976" s="45">
        <v>0</v>
      </c>
      <c r="AQ1976" s="45">
        <v>0</v>
      </c>
      <c r="AR1976" s="45">
        <v>0</v>
      </c>
      <c r="AS1976" s="45" t="s">
        <v>4445</v>
      </c>
      <c r="AT1976" s="45" t="s">
        <v>4445</v>
      </c>
      <c r="AU1976" s="45">
        <v>7.2556156158116855E-3</v>
      </c>
      <c r="AV1976" s="10">
        <v>158.59147180192571</v>
      </c>
      <c r="AW1976" s="10">
        <v>158.85557083906463</v>
      </c>
      <c r="AX1976" s="17">
        <v>0</v>
      </c>
    </row>
    <row r="1977" spans="1:50" x14ac:dyDescent="0.25">
      <c r="A1977" s="22" t="s">
        <v>2195</v>
      </c>
      <c r="B1977" s="22" t="s">
        <v>3962</v>
      </c>
      <c r="C1977" s="22" t="s">
        <v>2474</v>
      </c>
      <c r="D1977" s="22">
        <v>313</v>
      </c>
      <c r="E1977" s="22" t="s">
        <v>2512</v>
      </c>
      <c r="F1977" s="43">
        <v>2.0747000000000002E-2</v>
      </c>
      <c r="G1977" s="43">
        <v>136.12732099715001</v>
      </c>
      <c r="H1977" s="43">
        <v>5.9373106060606062</v>
      </c>
      <c r="I1977" s="9">
        <v>0</v>
      </c>
      <c r="J1977" s="9">
        <v>5.9373106060606062</v>
      </c>
      <c r="K1977" s="11">
        <v>0</v>
      </c>
      <c r="L1977" s="41">
        <v>1051</v>
      </c>
      <c r="M1977" s="44">
        <v>0</v>
      </c>
      <c r="N1977" s="13">
        <v>0</v>
      </c>
      <c r="O1977" s="13">
        <v>0</v>
      </c>
      <c r="P1977" s="22">
        <v>0</v>
      </c>
      <c r="Q1977" s="22">
        <v>0</v>
      </c>
      <c r="R1977" s="14">
        <v>0</v>
      </c>
      <c r="S1977" s="22">
        <v>136</v>
      </c>
      <c r="T1977" s="22">
        <v>1</v>
      </c>
      <c r="U1977" s="22">
        <v>1921</v>
      </c>
      <c r="V1977" s="22"/>
      <c r="W1977" s="22">
        <v>348</v>
      </c>
      <c r="X1977" s="22">
        <v>230</v>
      </c>
      <c r="Y1977" s="14">
        <v>1921</v>
      </c>
      <c r="Z1977" s="10">
        <v>348</v>
      </c>
      <c r="AA1977" s="22">
        <v>230</v>
      </c>
      <c r="AB1977" s="22">
        <v>649.65</v>
      </c>
      <c r="AC1977" s="22">
        <v>1.5240878794958704E-4</v>
      </c>
      <c r="AD1977" s="42">
        <v>1.1E-4</v>
      </c>
      <c r="AE1977" s="22">
        <v>2039</v>
      </c>
      <c r="AF1977" s="22">
        <v>9.9232695092026906E-3</v>
      </c>
      <c r="AG1977" s="22">
        <v>1.21015481819545E-4</v>
      </c>
      <c r="AH1977" s="22">
        <v>0</v>
      </c>
      <c r="AI1977" s="22">
        <v>0</v>
      </c>
      <c r="AJ1977" s="22">
        <v>0</v>
      </c>
      <c r="AK1977" s="22">
        <v>0</v>
      </c>
      <c r="AL1977" s="45">
        <v>0</v>
      </c>
      <c r="AM1977" s="45">
        <v>0</v>
      </c>
      <c r="AN1977" s="45">
        <v>0</v>
      </c>
      <c r="AO1977" s="45">
        <v>0</v>
      </c>
      <c r="AP1977" s="45">
        <v>0</v>
      </c>
      <c r="AQ1977" s="45">
        <v>0</v>
      </c>
      <c r="AR1977" s="45">
        <v>0</v>
      </c>
      <c r="AS1977" s="45" t="s">
        <v>4445</v>
      </c>
      <c r="AT1977" s="45" t="s">
        <v>4445</v>
      </c>
      <c r="AU1977" s="45">
        <v>9.9232695092026906E-3</v>
      </c>
      <c r="AV1977" s="10">
        <v>58.612395929694728</v>
      </c>
      <c r="AW1977" s="10">
        <v>58.612395929694728</v>
      </c>
      <c r="AX1977" s="17">
        <v>0</v>
      </c>
    </row>
    <row r="1978" spans="1:50" x14ac:dyDescent="0.25">
      <c r="A1978" s="22" t="s">
        <v>1672</v>
      </c>
      <c r="B1978" s="22" t="s">
        <v>3947</v>
      </c>
      <c r="C1978" s="22" t="s">
        <v>1983</v>
      </c>
      <c r="D1978" s="22">
        <v>3226</v>
      </c>
      <c r="E1978" s="22" t="s">
        <v>1984</v>
      </c>
      <c r="F1978" s="43">
        <v>2.2551999999999999E-2</v>
      </c>
      <c r="G1978" s="43">
        <v>64.341449890459998</v>
      </c>
      <c r="H1978" s="43">
        <v>2.6765151515151517</v>
      </c>
      <c r="I1978" s="9">
        <v>0</v>
      </c>
      <c r="J1978" s="9">
        <v>2.6765151515151517</v>
      </c>
      <c r="K1978" s="11">
        <v>0</v>
      </c>
      <c r="L1978" s="41">
        <v>504</v>
      </c>
      <c r="M1978" s="44">
        <v>0</v>
      </c>
      <c r="N1978" s="13">
        <v>0</v>
      </c>
      <c r="O1978" s="13">
        <v>0</v>
      </c>
      <c r="P1978" s="22">
        <v>0</v>
      </c>
      <c r="Q1978" s="22">
        <v>0</v>
      </c>
      <c r="R1978" s="14">
        <v>0</v>
      </c>
      <c r="S1978" s="22">
        <v>62</v>
      </c>
      <c r="T1978" s="22">
        <v>1</v>
      </c>
      <c r="U1978" s="22">
        <v>928</v>
      </c>
      <c r="V1978" s="22"/>
      <c r="W1978" s="22">
        <v>169</v>
      </c>
      <c r="X1978" s="22">
        <v>112</v>
      </c>
      <c r="Y1978" s="14">
        <v>928</v>
      </c>
      <c r="Z1978" s="10">
        <v>169</v>
      </c>
      <c r="AA1978" s="22">
        <v>112</v>
      </c>
      <c r="AB1978" s="22">
        <v>315.05</v>
      </c>
      <c r="AC1978" s="22">
        <v>3.5050500164970352E-4</v>
      </c>
      <c r="AD1978" s="42">
        <v>1.2E-4</v>
      </c>
      <c r="AE1978" s="22">
        <v>2040</v>
      </c>
      <c r="AF1978" s="22">
        <v>8.7181292476994944E-3</v>
      </c>
      <c r="AG1978" s="22">
        <v>1.1942642805067801E-4</v>
      </c>
      <c r="AH1978" s="22">
        <v>0</v>
      </c>
      <c r="AI1978" s="22">
        <v>0</v>
      </c>
      <c r="AJ1978" s="22">
        <v>0</v>
      </c>
      <c r="AK1978" s="22">
        <v>0</v>
      </c>
      <c r="AL1978" s="45">
        <v>0</v>
      </c>
      <c r="AM1978" s="45">
        <v>0</v>
      </c>
      <c r="AN1978" s="45">
        <v>0</v>
      </c>
      <c r="AO1978" s="45">
        <v>0</v>
      </c>
      <c r="AP1978" s="45">
        <v>0</v>
      </c>
      <c r="AQ1978" s="45">
        <v>0</v>
      </c>
      <c r="AR1978" s="45">
        <v>0</v>
      </c>
      <c r="AS1978" s="45" t="s">
        <v>4445</v>
      </c>
      <c r="AT1978" s="45" t="s">
        <v>4445</v>
      </c>
      <c r="AU1978" s="45">
        <v>8.7181292476994944E-3</v>
      </c>
      <c r="AV1978" s="10">
        <v>63.141805830738747</v>
      </c>
      <c r="AW1978" s="10">
        <v>63.141805830738747</v>
      </c>
      <c r="AX1978" s="17">
        <v>0</v>
      </c>
    </row>
    <row r="1979" spans="1:50" x14ac:dyDescent="0.25">
      <c r="A1979" s="22" t="s">
        <v>539</v>
      </c>
      <c r="B1979" s="22" t="s">
        <v>3949</v>
      </c>
      <c r="C1979" s="22" t="s">
        <v>871</v>
      </c>
      <c r="D1979" s="22">
        <v>6142</v>
      </c>
      <c r="E1979" s="22" t="s">
        <v>873</v>
      </c>
      <c r="F1979" s="43">
        <v>0.29373300000000002</v>
      </c>
      <c r="G1979" s="43">
        <v>192.35101262366001</v>
      </c>
      <c r="H1979" s="43">
        <v>10.685795454545456</v>
      </c>
      <c r="I1979" s="9">
        <v>0</v>
      </c>
      <c r="J1979" s="9">
        <v>10.685795454545456</v>
      </c>
      <c r="K1979" s="11">
        <v>0</v>
      </c>
      <c r="L1979" s="41">
        <v>2642</v>
      </c>
      <c r="M1979" s="44">
        <v>0</v>
      </c>
      <c r="N1979" s="13">
        <v>0</v>
      </c>
      <c r="O1979" s="13">
        <v>0</v>
      </c>
      <c r="P1979" s="22">
        <v>0</v>
      </c>
      <c r="Q1979" s="22">
        <v>0</v>
      </c>
      <c r="R1979" s="14">
        <v>0</v>
      </c>
      <c r="S1979" s="22">
        <v>239</v>
      </c>
      <c r="T1979" s="22">
        <v>1</v>
      </c>
      <c r="U1979" s="22">
        <v>4810</v>
      </c>
      <c r="V1979" s="22"/>
      <c r="W1979" s="22">
        <v>869</v>
      </c>
      <c r="X1979" s="22">
        <v>574</v>
      </c>
      <c r="Y1979" s="14">
        <v>4810</v>
      </c>
      <c r="Z1979" s="10">
        <v>869</v>
      </c>
      <c r="AA1979" s="22">
        <v>574</v>
      </c>
      <c r="AB1979" s="22">
        <v>1623.43</v>
      </c>
      <c r="AC1979" s="22">
        <v>1.5270676041342014E-3</v>
      </c>
      <c r="AD1979" s="42">
        <v>2.7599999999999999E-3</v>
      </c>
      <c r="AE1979" s="22">
        <v>2041</v>
      </c>
      <c r="AF1979" s="22">
        <v>1.2500540195878096E-2</v>
      </c>
      <c r="AG1979" s="22">
        <v>1.1792962448941601E-4</v>
      </c>
      <c r="AH1979" s="22">
        <v>0</v>
      </c>
      <c r="AI1979" s="22">
        <v>0</v>
      </c>
      <c r="AJ1979" s="22">
        <v>0</v>
      </c>
      <c r="AK1979" s="22">
        <v>0</v>
      </c>
      <c r="AL1979" s="45">
        <v>0</v>
      </c>
      <c r="AM1979" s="45">
        <v>0</v>
      </c>
      <c r="AN1979" s="45">
        <v>0</v>
      </c>
      <c r="AO1979" s="45">
        <v>0</v>
      </c>
      <c r="AP1979" s="45">
        <v>0</v>
      </c>
      <c r="AQ1979" s="45">
        <v>0</v>
      </c>
      <c r="AR1979" s="45">
        <v>0</v>
      </c>
      <c r="AS1979" s="45" t="s">
        <v>4445</v>
      </c>
      <c r="AT1979" s="45" t="s">
        <v>4445</v>
      </c>
      <c r="AU1979" s="45">
        <v>1.2500540195878094E-2</v>
      </c>
      <c r="AV1979" s="10">
        <v>81.322911681820585</v>
      </c>
      <c r="AW1979" s="10">
        <v>81.322911681820585</v>
      </c>
      <c r="AX1979" s="17">
        <v>0</v>
      </c>
    </row>
    <row r="1980" spans="1:50" x14ac:dyDescent="0.25">
      <c r="A1980" s="22" t="s">
        <v>539</v>
      </c>
      <c r="B1980" s="22" t="s">
        <v>3949</v>
      </c>
      <c r="C1980" s="22" t="s">
        <v>601</v>
      </c>
      <c r="D1980" s="22">
        <v>7900</v>
      </c>
      <c r="E1980" s="22" t="s">
        <v>640</v>
      </c>
      <c r="F1980" s="43">
        <v>3.1463999999999999E-2</v>
      </c>
      <c r="G1980" s="43">
        <v>106.3404288232</v>
      </c>
      <c r="H1980" s="43">
        <v>5.0625000000000009</v>
      </c>
      <c r="I1980" s="9">
        <v>0</v>
      </c>
      <c r="J1980" s="9">
        <v>5.0625000000000009</v>
      </c>
      <c r="K1980" s="11">
        <v>0</v>
      </c>
      <c r="L1980" s="41">
        <v>2687</v>
      </c>
      <c r="M1980" s="44">
        <v>0</v>
      </c>
      <c r="N1980" s="13">
        <v>0</v>
      </c>
      <c r="O1980" s="13">
        <v>0</v>
      </c>
      <c r="P1980" s="22">
        <v>0</v>
      </c>
      <c r="Q1980" s="22">
        <v>0</v>
      </c>
      <c r="R1980" s="14">
        <v>0</v>
      </c>
      <c r="S1980" s="22">
        <v>120</v>
      </c>
      <c r="T1980" s="22">
        <v>1</v>
      </c>
      <c r="U1980" s="22">
        <v>4892</v>
      </c>
      <c r="V1980" s="22"/>
      <c r="W1980" s="22">
        <v>884</v>
      </c>
      <c r="X1980" s="22">
        <v>583</v>
      </c>
      <c r="Y1980" s="14">
        <v>4892</v>
      </c>
      <c r="Z1980" s="10">
        <v>884</v>
      </c>
      <c r="AA1980" s="22">
        <v>583</v>
      </c>
      <c r="AB1980" s="22">
        <v>1651.36</v>
      </c>
      <c r="AC1980" s="22">
        <v>2.9587994282317194E-4</v>
      </c>
      <c r="AD1980" s="42">
        <v>5.4000000000000001E-4</v>
      </c>
      <c r="AE1980" s="22">
        <v>2042</v>
      </c>
      <c r="AF1980" s="22">
        <v>8.1163812902311436E-3</v>
      </c>
      <c r="AG1980" s="22">
        <v>1.17628714351176E-4</v>
      </c>
      <c r="AH1980" s="22">
        <v>0</v>
      </c>
      <c r="AI1980" s="22">
        <v>0</v>
      </c>
      <c r="AJ1980" s="22">
        <v>0</v>
      </c>
      <c r="AK1980" s="22">
        <v>0</v>
      </c>
      <c r="AL1980" s="45">
        <v>0</v>
      </c>
      <c r="AM1980" s="45">
        <v>0</v>
      </c>
      <c r="AN1980" s="45">
        <v>0</v>
      </c>
      <c r="AO1980" s="45">
        <v>0</v>
      </c>
      <c r="AP1980" s="45">
        <v>0</v>
      </c>
      <c r="AQ1980" s="45">
        <v>0</v>
      </c>
      <c r="AR1980" s="45">
        <v>0</v>
      </c>
      <c r="AS1980" s="45" t="s">
        <v>4445</v>
      </c>
      <c r="AT1980" s="45" t="s">
        <v>4445</v>
      </c>
      <c r="AU1980" s="45">
        <v>8.1163812902311436E-3</v>
      </c>
      <c r="AV1980" s="10">
        <v>174.61728395061726</v>
      </c>
      <c r="AW1980" s="10">
        <v>174.61728395061726</v>
      </c>
      <c r="AX1980" s="17">
        <v>0</v>
      </c>
    </row>
    <row r="1981" spans="1:50" x14ac:dyDescent="0.25">
      <c r="A1981" s="22" t="s">
        <v>2906</v>
      </c>
      <c r="B1981" s="22" t="s">
        <v>3950</v>
      </c>
      <c r="C1981" s="22" t="s">
        <v>3313</v>
      </c>
      <c r="D1981" s="22">
        <v>8970</v>
      </c>
      <c r="E1981" s="22" t="s">
        <v>3486</v>
      </c>
      <c r="F1981" s="43">
        <v>4.2509999999999996E-3</v>
      </c>
      <c r="G1981" s="43">
        <v>30.466194998519999</v>
      </c>
      <c r="H1981" s="43">
        <v>1.5356060606060606</v>
      </c>
      <c r="I1981" s="9">
        <v>0</v>
      </c>
      <c r="J1981" s="9">
        <v>1.5356060606060606</v>
      </c>
      <c r="K1981" s="11">
        <v>0</v>
      </c>
      <c r="L1981" s="41">
        <v>80</v>
      </c>
      <c r="M1981" s="44">
        <v>0</v>
      </c>
      <c r="N1981" s="13">
        <v>0</v>
      </c>
      <c r="O1981" s="13">
        <v>0</v>
      </c>
      <c r="P1981" s="22">
        <v>0</v>
      </c>
      <c r="Q1981" s="22">
        <v>0</v>
      </c>
      <c r="R1981" s="14">
        <v>0</v>
      </c>
      <c r="S1981" s="22">
        <v>35</v>
      </c>
      <c r="T1981" s="22">
        <v>1</v>
      </c>
      <c r="U1981" s="22">
        <v>158</v>
      </c>
      <c r="V1981" s="22"/>
      <c r="W1981" s="22">
        <v>30</v>
      </c>
      <c r="X1981" s="22">
        <v>21</v>
      </c>
      <c r="Y1981" s="14">
        <v>158</v>
      </c>
      <c r="Z1981" s="10">
        <v>30</v>
      </c>
      <c r="AA1981" s="22">
        <v>21</v>
      </c>
      <c r="AB1981" s="22">
        <v>55.32</v>
      </c>
      <c r="AC1981" s="22">
        <v>1.3953170063430982E-4</v>
      </c>
      <c r="AD1981" s="42">
        <v>1.0000000000000001E-5</v>
      </c>
      <c r="AE1981" s="22">
        <v>2043</v>
      </c>
      <c r="AF1981" s="22">
        <v>1.638216171852652E-3</v>
      </c>
      <c r="AG1981" s="22">
        <v>1.17015440846618E-4</v>
      </c>
      <c r="AH1981" s="22">
        <v>0</v>
      </c>
      <c r="AI1981" s="22">
        <v>0</v>
      </c>
      <c r="AJ1981" s="22">
        <v>0</v>
      </c>
      <c r="AK1981" s="22">
        <v>0</v>
      </c>
      <c r="AL1981" s="45">
        <v>0</v>
      </c>
      <c r="AM1981" s="45">
        <v>0</v>
      </c>
      <c r="AN1981" s="45">
        <v>0</v>
      </c>
      <c r="AO1981" s="45">
        <v>0</v>
      </c>
      <c r="AP1981" s="45">
        <v>0</v>
      </c>
      <c r="AQ1981" s="45">
        <v>0</v>
      </c>
      <c r="AR1981" s="45">
        <v>0</v>
      </c>
      <c r="AS1981" s="45" t="s">
        <v>4445</v>
      </c>
      <c r="AT1981" s="45" t="s">
        <v>4445</v>
      </c>
      <c r="AU1981" s="45">
        <v>1.6382161718526517E-3</v>
      </c>
      <c r="AV1981" s="10">
        <v>19.536260483473111</v>
      </c>
      <c r="AW1981" s="10">
        <v>19.536260483473111</v>
      </c>
      <c r="AX1981" s="17">
        <v>0</v>
      </c>
    </row>
    <row r="1982" spans="1:50" x14ac:dyDescent="0.25">
      <c r="A1982" s="22" t="s">
        <v>8</v>
      </c>
      <c r="B1982" s="22" t="s">
        <v>3946</v>
      </c>
      <c r="C1982" s="22" t="s">
        <v>52</v>
      </c>
      <c r="D1982" s="22">
        <v>6422</v>
      </c>
      <c r="E1982" s="22" t="s">
        <v>365</v>
      </c>
      <c r="F1982" s="43">
        <v>3.4030000000000002E-3</v>
      </c>
      <c r="G1982" s="43">
        <v>39.715014507900001</v>
      </c>
      <c r="H1982" s="43">
        <v>1.8929924242424243</v>
      </c>
      <c r="I1982" s="9">
        <v>0</v>
      </c>
      <c r="J1982" s="9">
        <v>1.8929924242424243</v>
      </c>
      <c r="K1982" s="11">
        <v>0</v>
      </c>
      <c r="L1982" s="41">
        <v>933</v>
      </c>
      <c r="M1982" s="44">
        <v>0</v>
      </c>
      <c r="N1982" s="13">
        <v>0</v>
      </c>
      <c r="O1982" s="13">
        <v>0</v>
      </c>
      <c r="P1982" s="22">
        <v>0</v>
      </c>
      <c r="Q1982" s="22">
        <v>0</v>
      </c>
      <c r="R1982" s="14">
        <v>0</v>
      </c>
      <c r="S1982" s="22">
        <v>89</v>
      </c>
      <c r="T1982" s="22">
        <v>1</v>
      </c>
      <c r="U1982" s="22">
        <v>1707</v>
      </c>
      <c r="V1982" s="22"/>
      <c r="W1982" s="22">
        <v>310</v>
      </c>
      <c r="X1982" s="22">
        <v>205</v>
      </c>
      <c r="Y1982" s="14">
        <v>1707</v>
      </c>
      <c r="Z1982" s="10">
        <v>310</v>
      </c>
      <c r="AA1982" s="22">
        <v>205</v>
      </c>
      <c r="AB1982" s="22">
        <v>578.33000000000004</v>
      </c>
      <c r="AC1982" s="22">
        <v>8.5685477952502951E-5</v>
      </c>
      <c r="AD1982" s="42">
        <v>6.0000000000000002E-5</v>
      </c>
      <c r="AE1982" s="22">
        <v>2044</v>
      </c>
      <c r="AF1982" s="22">
        <v>6.3064201959505805E-3</v>
      </c>
      <c r="AG1982" s="22">
        <v>1.1678555918427002E-4</v>
      </c>
      <c r="AH1982" s="22">
        <v>0</v>
      </c>
      <c r="AI1982" s="22">
        <v>0</v>
      </c>
      <c r="AJ1982" s="22">
        <v>0</v>
      </c>
      <c r="AK1982" s="22">
        <v>0</v>
      </c>
      <c r="AL1982" s="45">
        <v>0</v>
      </c>
      <c r="AM1982" s="45">
        <v>0</v>
      </c>
      <c r="AN1982" s="45">
        <v>0</v>
      </c>
      <c r="AO1982" s="45">
        <v>0</v>
      </c>
      <c r="AP1982" s="45">
        <v>0</v>
      </c>
      <c r="AQ1982" s="45">
        <v>0</v>
      </c>
      <c r="AR1982" s="45">
        <v>0</v>
      </c>
      <c r="AS1982" s="45" t="s">
        <v>4445</v>
      </c>
      <c r="AT1982" s="45" t="s">
        <v>4445</v>
      </c>
      <c r="AU1982" s="45">
        <v>6.3064201959505805E-3</v>
      </c>
      <c r="AV1982" s="10">
        <v>163.76188094047023</v>
      </c>
      <c r="AW1982" s="10">
        <v>163.76188094047023</v>
      </c>
      <c r="AX1982" s="17">
        <v>0</v>
      </c>
    </row>
    <row r="1983" spans="1:50" x14ac:dyDescent="0.25">
      <c r="A1983" s="22" t="s">
        <v>964</v>
      </c>
      <c r="B1983" s="22" t="s">
        <v>3948</v>
      </c>
      <c r="C1983" s="22" t="s">
        <v>1139</v>
      </c>
      <c r="D1983" s="22">
        <v>2078</v>
      </c>
      <c r="E1983" s="22" t="s">
        <v>1650</v>
      </c>
      <c r="F1983" s="43">
        <v>7.803E-3</v>
      </c>
      <c r="G1983" s="43">
        <v>26.623666820579999</v>
      </c>
      <c r="H1983" s="43">
        <v>1.9272727272727275</v>
      </c>
      <c r="I1983" s="9">
        <v>0</v>
      </c>
      <c r="J1983" s="9">
        <v>1.9272727272727275</v>
      </c>
      <c r="K1983" s="11">
        <v>0</v>
      </c>
      <c r="L1983" s="41">
        <v>151</v>
      </c>
      <c r="M1983" s="44">
        <v>0</v>
      </c>
      <c r="N1983" s="13">
        <v>0</v>
      </c>
      <c r="O1983" s="13">
        <v>0</v>
      </c>
      <c r="P1983" s="22">
        <v>0</v>
      </c>
      <c r="Q1983" s="22">
        <v>0</v>
      </c>
      <c r="R1983" s="14">
        <v>0</v>
      </c>
      <c r="S1983" s="22">
        <v>55</v>
      </c>
      <c r="T1983" s="22">
        <v>1</v>
      </c>
      <c r="U1983" s="22">
        <v>286</v>
      </c>
      <c r="V1983" s="22"/>
      <c r="W1983" s="22">
        <v>54</v>
      </c>
      <c r="X1983" s="22">
        <v>36</v>
      </c>
      <c r="Y1983" s="14">
        <v>286</v>
      </c>
      <c r="Z1983" s="10">
        <v>54</v>
      </c>
      <c r="AA1983" s="22">
        <v>36</v>
      </c>
      <c r="AB1983" s="22">
        <v>99.72</v>
      </c>
      <c r="AC1983" s="22">
        <v>2.9308509802895778E-4</v>
      </c>
      <c r="AD1983" s="42">
        <v>3.0000000000000001E-5</v>
      </c>
      <c r="AE1983" s="22">
        <v>2046</v>
      </c>
      <c r="AF1983" s="22">
        <v>2.6675621085241628E-3</v>
      </c>
      <c r="AG1983" s="22">
        <v>1.15980961240181E-4</v>
      </c>
      <c r="AH1983" s="22">
        <v>0</v>
      </c>
      <c r="AI1983" s="22">
        <v>0</v>
      </c>
      <c r="AJ1983" s="22">
        <v>0</v>
      </c>
      <c r="AK1983" s="22">
        <v>0</v>
      </c>
      <c r="AL1983" s="45">
        <v>0</v>
      </c>
      <c r="AM1983" s="45">
        <v>0</v>
      </c>
      <c r="AN1983" s="45">
        <v>0</v>
      </c>
      <c r="AO1983" s="45">
        <v>0</v>
      </c>
      <c r="AP1983" s="45">
        <v>0</v>
      </c>
      <c r="AQ1983" s="45">
        <v>0</v>
      </c>
      <c r="AR1983" s="45">
        <v>0</v>
      </c>
      <c r="AS1983" s="45" t="s">
        <v>4445</v>
      </c>
      <c r="AT1983" s="45" t="s">
        <v>4445</v>
      </c>
      <c r="AU1983" s="45">
        <v>2.6675621085241628E-3</v>
      </c>
      <c r="AV1983" s="10">
        <v>28.018867924528298</v>
      </c>
      <c r="AW1983" s="10">
        <v>28.018867924528298</v>
      </c>
      <c r="AX1983" s="17">
        <v>0</v>
      </c>
    </row>
    <row r="1984" spans="1:50" x14ac:dyDescent="0.25">
      <c r="A1984" s="22" t="s">
        <v>1672</v>
      </c>
      <c r="B1984" s="22" t="s">
        <v>3957</v>
      </c>
      <c r="C1984" s="22" t="s">
        <v>1909</v>
      </c>
      <c r="D1984" s="22">
        <v>1396</v>
      </c>
      <c r="E1984" s="22" t="s">
        <v>1910</v>
      </c>
      <c r="F1984" s="43">
        <v>4.797E-3</v>
      </c>
      <c r="G1984" s="43">
        <v>11.77440461256</v>
      </c>
      <c r="H1984" s="43">
        <v>0.5276515151515152</v>
      </c>
      <c r="I1984" s="9">
        <v>0.28428030303030305</v>
      </c>
      <c r="J1984" s="9">
        <v>0.24337121212121213</v>
      </c>
      <c r="K1984" s="11">
        <v>0.5276515151515152</v>
      </c>
      <c r="L1984" s="41">
        <v>31</v>
      </c>
      <c r="M1984" s="44">
        <v>75</v>
      </c>
      <c r="N1984" s="13">
        <v>10</v>
      </c>
      <c r="O1984" s="13">
        <v>0</v>
      </c>
      <c r="P1984" s="22">
        <v>0</v>
      </c>
      <c r="Q1984" s="22">
        <v>0</v>
      </c>
      <c r="R1984" s="14">
        <v>0</v>
      </c>
      <c r="S1984" s="22">
        <v>16</v>
      </c>
      <c r="T1984" s="22">
        <v>0</v>
      </c>
      <c r="U1984" s="22">
        <v>75</v>
      </c>
      <c r="V1984" s="22"/>
      <c r="W1984" s="22">
        <v>10</v>
      </c>
      <c r="X1984" s="22">
        <v>0</v>
      </c>
      <c r="Y1984" s="14">
        <v>0</v>
      </c>
      <c r="Z1984" s="10">
        <v>10</v>
      </c>
      <c r="AA1984" s="22">
        <v>0</v>
      </c>
      <c r="AB1984" s="22">
        <v>13.7</v>
      </c>
      <c r="AC1984" s="22">
        <v>4.0740913514072225E-4</v>
      </c>
      <c r="AD1984" s="42">
        <v>1.0000000000000001E-5</v>
      </c>
      <c r="AE1984" s="22">
        <v>2047</v>
      </c>
      <c r="AF1984" s="22">
        <v>8.0407174906447902E-4</v>
      </c>
      <c r="AG1984" s="22">
        <v>1.14867392723497E-4</v>
      </c>
      <c r="AH1984" s="22">
        <v>0</v>
      </c>
      <c r="AI1984" s="22">
        <v>0</v>
      </c>
      <c r="AJ1984" s="22">
        <v>0</v>
      </c>
      <c r="AK1984" s="22">
        <v>0</v>
      </c>
      <c r="AL1984" s="45">
        <v>0</v>
      </c>
      <c r="AM1984" s="45">
        <v>0</v>
      </c>
      <c r="AN1984" s="45">
        <v>0</v>
      </c>
      <c r="AO1984" s="45">
        <v>0</v>
      </c>
      <c r="AP1984" s="45">
        <v>0</v>
      </c>
      <c r="AQ1984" s="45">
        <v>0</v>
      </c>
      <c r="AR1984" s="45">
        <v>0</v>
      </c>
      <c r="AS1984" s="45" t="s">
        <v>4445</v>
      </c>
      <c r="AT1984" s="45" t="s">
        <v>4445</v>
      </c>
      <c r="AU1984" s="45">
        <v>3.7086582826556188E-4</v>
      </c>
      <c r="AV1984" s="10">
        <v>41.089494163424121</v>
      </c>
      <c r="AW1984" s="10">
        <v>18.951902368987795</v>
      </c>
      <c r="AX1984" s="17">
        <v>0.53876525484565685</v>
      </c>
    </row>
    <row r="1985" spans="1:50" x14ac:dyDescent="0.25">
      <c r="A1985" s="22" t="s">
        <v>964</v>
      </c>
      <c r="B1985" s="22" t="s">
        <v>3952</v>
      </c>
      <c r="C1985" s="22" t="s">
        <v>1250</v>
      </c>
      <c r="D1985" s="22">
        <v>6394</v>
      </c>
      <c r="E1985" s="22" t="s">
        <v>1480</v>
      </c>
      <c r="F1985" s="43">
        <v>2.0315E-2</v>
      </c>
      <c r="G1985" s="43">
        <v>88.198482142040007</v>
      </c>
      <c r="H1985" s="43">
        <v>3.591477272727273</v>
      </c>
      <c r="I1985" s="9">
        <v>0.65151515151515149</v>
      </c>
      <c r="J1985" s="9">
        <v>2.9397727272727274</v>
      </c>
      <c r="K1985" s="11">
        <v>2.2662878787878786</v>
      </c>
      <c r="L1985" s="41">
        <v>427</v>
      </c>
      <c r="M1985" s="44">
        <v>460</v>
      </c>
      <c r="N1985" s="13">
        <v>146</v>
      </c>
      <c r="O1985" s="13">
        <v>8</v>
      </c>
      <c r="P1985" s="22">
        <v>85</v>
      </c>
      <c r="Q1985" s="22">
        <v>4</v>
      </c>
      <c r="R1985" s="14">
        <v>0</v>
      </c>
      <c r="S1985" s="22">
        <v>159</v>
      </c>
      <c r="T1985" s="22">
        <v>0.36898170120761487</v>
      </c>
      <c r="U1985" s="22">
        <v>751</v>
      </c>
      <c r="V1985" s="22"/>
      <c r="W1985" s="22">
        <v>199</v>
      </c>
      <c r="X1985" s="22">
        <v>43</v>
      </c>
      <c r="Y1985" s="14">
        <v>291</v>
      </c>
      <c r="Z1985" s="10">
        <v>114</v>
      </c>
      <c r="AA1985" s="22">
        <v>39</v>
      </c>
      <c r="AB1985" s="22">
        <v>182.37</v>
      </c>
      <c r="AC1985" s="22">
        <v>2.3033276204553649E-4</v>
      </c>
      <c r="AD1985" s="42">
        <v>5.0000000000000002E-5</v>
      </c>
      <c r="AE1985" s="22">
        <v>2048</v>
      </c>
      <c r="AF1985" s="22">
        <v>5.5043546878581831E-3</v>
      </c>
      <c r="AG1985" s="22">
        <v>1.1467405599704548E-4</v>
      </c>
      <c r="AH1985" s="22">
        <v>0</v>
      </c>
      <c r="AI1985" s="22">
        <v>1</v>
      </c>
      <c r="AJ1985" s="22">
        <v>1</v>
      </c>
      <c r="AK1985" s="22">
        <v>0</v>
      </c>
      <c r="AL1985" s="45">
        <v>0</v>
      </c>
      <c r="AM1985" s="45">
        <v>0</v>
      </c>
      <c r="AN1985" s="45">
        <v>0</v>
      </c>
      <c r="AO1985" s="45">
        <v>0</v>
      </c>
      <c r="AP1985" s="45">
        <v>0</v>
      </c>
      <c r="AQ1985" s="45">
        <v>0</v>
      </c>
      <c r="AR1985" s="45">
        <v>0</v>
      </c>
      <c r="AS1985" s="45" t="s">
        <v>4445</v>
      </c>
      <c r="AT1985" s="45" t="s">
        <v>4445</v>
      </c>
      <c r="AU1985" s="45">
        <v>4.505542027365644E-3</v>
      </c>
      <c r="AV1985" s="10">
        <v>38.778507924236564</v>
      </c>
      <c r="AW1985" s="10">
        <v>55.408954279386165</v>
      </c>
      <c r="AX1985" s="17">
        <v>0.18140589569160995</v>
      </c>
    </row>
    <row r="1986" spans="1:50" x14ac:dyDescent="0.25">
      <c r="A1986" s="22" t="s">
        <v>2906</v>
      </c>
      <c r="B1986" s="22" t="s">
        <v>3977</v>
      </c>
      <c r="C1986" s="22" t="s">
        <v>3265</v>
      </c>
      <c r="D1986" s="22">
        <v>5658</v>
      </c>
      <c r="E1986" s="22" t="s">
        <v>3294</v>
      </c>
      <c r="F1986" s="43">
        <v>6.855E-3</v>
      </c>
      <c r="G1986" s="43">
        <v>111.49146473808</v>
      </c>
      <c r="H1986" s="43">
        <v>2.7990530303030301</v>
      </c>
      <c r="I1986" s="9">
        <v>0</v>
      </c>
      <c r="J1986" s="9">
        <v>2.7990530303030301</v>
      </c>
      <c r="K1986" s="11">
        <v>0</v>
      </c>
      <c r="L1986" s="41">
        <v>1275</v>
      </c>
      <c r="M1986" s="44">
        <v>0</v>
      </c>
      <c r="N1986" s="13">
        <v>0</v>
      </c>
      <c r="O1986" s="13">
        <v>0</v>
      </c>
      <c r="P1986" s="22">
        <v>0</v>
      </c>
      <c r="Q1986" s="22">
        <v>0</v>
      </c>
      <c r="R1986" s="14">
        <v>0</v>
      </c>
      <c r="S1986" s="22">
        <v>79</v>
      </c>
      <c r="T1986" s="22">
        <v>1</v>
      </c>
      <c r="U1986" s="22">
        <v>2328</v>
      </c>
      <c r="V1986" s="22"/>
      <c r="W1986" s="22">
        <v>422</v>
      </c>
      <c r="X1986" s="22">
        <v>279</v>
      </c>
      <c r="Y1986" s="14">
        <v>2328</v>
      </c>
      <c r="Z1986" s="10">
        <v>422</v>
      </c>
      <c r="AA1986" s="22">
        <v>279</v>
      </c>
      <c r="AB1986" s="22">
        <v>787.66</v>
      </c>
      <c r="AC1986" s="22">
        <v>6.1484527233578176E-5</v>
      </c>
      <c r="AD1986" s="42">
        <v>5.0000000000000002E-5</v>
      </c>
      <c r="AE1986" s="22">
        <v>2049</v>
      </c>
      <c r="AF1986" s="22">
        <v>5.3494155577301248E-3</v>
      </c>
      <c r="AG1986" s="22">
        <v>1.09171746076125E-4</v>
      </c>
      <c r="AH1986" s="22">
        <v>0</v>
      </c>
      <c r="AI1986" s="22">
        <v>0</v>
      </c>
      <c r="AJ1986" s="22">
        <v>0</v>
      </c>
      <c r="AK1986" s="22">
        <v>0</v>
      </c>
      <c r="AL1986" s="45">
        <v>0</v>
      </c>
      <c r="AM1986" s="45">
        <v>0</v>
      </c>
      <c r="AN1986" s="45">
        <v>0</v>
      </c>
      <c r="AO1986" s="45">
        <v>0</v>
      </c>
      <c r="AP1986" s="45">
        <v>0</v>
      </c>
      <c r="AQ1986" s="45">
        <v>0</v>
      </c>
      <c r="AR1986" s="45">
        <v>0</v>
      </c>
      <c r="AS1986" s="45" t="s">
        <v>4445</v>
      </c>
      <c r="AT1986" s="45" t="s">
        <v>4445</v>
      </c>
      <c r="AU1986" s="45">
        <v>5.3494155577301248E-3</v>
      </c>
      <c r="AV1986" s="10">
        <v>150.76527505243928</v>
      </c>
      <c r="AW1986" s="10">
        <v>150.76527505243928</v>
      </c>
      <c r="AX1986" s="17">
        <v>0</v>
      </c>
    </row>
    <row r="1987" spans="1:50" x14ac:dyDescent="0.25">
      <c r="A1987" s="22" t="s">
        <v>2195</v>
      </c>
      <c r="B1987" s="22" t="s">
        <v>3962</v>
      </c>
      <c r="C1987" s="22" t="s">
        <v>2700</v>
      </c>
      <c r="D1987" s="22">
        <v>9254</v>
      </c>
      <c r="E1987" s="22" t="s">
        <v>2886</v>
      </c>
      <c r="F1987" s="43">
        <v>3.0430000000000001E-3</v>
      </c>
      <c r="G1987" s="43">
        <v>129.61386391558</v>
      </c>
      <c r="H1987" s="43">
        <v>10.225568181818181</v>
      </c>
      <c r="I1987" s="9">
        <v>0</v>
      </c>
      <c r="J1987" s="9">
        <v>10.225568181818181</v>
      </c>
      <c r="K1987" s="11">
        <v>0</v>
      </c>
      <c r="L1987" s="41">
        <v>16</v>
      </c>
      <c r="M1987" s="44">
        <v>0</v>
      </c>
      <c r="N1987" s="13">
        <v>0</v>
      </c>
      <c r="O1987" s="13">
        <v>0</v>
      </c>
      <c r="P1987" s="22">
        <v>0</v>
      </c>
      <c r="Q1987" s="22">
        <v>0</v>
      </c>
      <c r="R1987" s="14">
        <v>0</v>
      </c>
      <c r="S1987" s="22">
        <v>125</v>
      </c>
      <c r="T1987" s="22">
        <v>1</v>
      </c>
      <c r="U1987" s="22">
        <v>41</v>
      </c>
      <c r="V1987" s="22"/>
      <c r="W1987" s="22">
        <v>9</v>
      </c>
      <c r="X1987" s="22">
        <v>7</v>
      </c>
      <c r="Y1987" s="14">
        <v>41</v>
      </c>
      <c r="Z1987" s="10">
        <v>9</v>
      </c>
      <c r="AA1987" s="22">
        <v>7</v>
      </c>
      <c r="AB1987" s="22">
        <v>16.02</v>
      </c>
      <c r="AC1987" s="22">
        <v>2.3477426781921759E-5</v>
      </c>
      <c r="AD1987" s="42">
        <v>0</v>
      </c>
      <c r="AE1987" s="22">
        <v>2050</v>
      </c>
      <c r="AF1987" s="22">
        <v>6.3911198035336808E-4</v>
      </c>
      <c r="AG1987" s="22">
        <v>1.0651866339222802E-4</v>
      </c>
      <c r="AH1987" s="22">
        <v>0</v>
      </c>
      <c r="AI1987" s="22">
        <v>0</v>
      </c>
      <c r="AJ1987" s="22">
        <v>0</v>
      </c>
      <c r="AK1987" s="22">
        <v>0</v>
      </c>
      <c r="AL1987" s="45">
        <v>0</v>
      </c>
      <c r="AM1987" s="45">
        <v>0</v>
      </c>
      <c r="AN1987" s="45">
        <v>0</v>
      </c>
      <c r="AO1987" s="45">
        <v>0</v>
      </c>
      <c r="AP1987" s="45">
        <v>0</v>
      </c>
      <c r="AQ1987" s="45">
        <v>0</v>
      </c>
      <c r="AR1987" s="45">
        <v>0</v>
      </c>
      <c r="AS1987" s="45" t="s">
        <v>4445</v>
      </c>
      <c r="AT1987" s="45" t="s">
        <v>4445</v>
      </c>
      <c r="AU1987" s="45">
        <v>6.3911198035336808E-4</v>
      </c>
      <c r="AV1987" s="10">
        <v>0.88014669111518595</v>
      </c>
      <c r="AW1987" s="10">
        <v>0.88014669111518595</v>
      </c>
      <c r="AX1987" s="17">
        <v>0</v>
      </c>
    </row>
    <row r="1988" spans="1:50" x14ac:dyDescent="0.25">
      <c r="A1988" s="22" t="s">
        <v>1672</v>
      </c>
      <c r="B1988" s="22" t="s">
        <v>3947</v>
      </c>
      <c r="C1988" s="22" t="s">
        <v>1921</v>
      </c>
      <c r="D1988" s="22">
        <v>5946</v>
      </c>
      <c r="E1988" s="22" t="s">
        <v>2030</v>
      </c>
      <c r="F1988" s="43">
        <v>1.3749999999999999E-3</v>
      </c>
      <c r="G1988" s="43">
        <v>35.69235674419</v>
      </c>
      <c r="H1988" s="43">
        <v>1.487689393939394</v>
      </c>
      <c r="I1988" s="9">
        <v>2.7272727272727275E-2</v>
      </c>
      <c r="J1988" s="9">
        <v>1.4604166666666667</v>
      </c>
      <c r="K1988" s="11">
        <v>2.7272727272727275E-2</v>
      </c>
      <c r="L1988" s="41">
        <v>254</v>
      </c>
      <c r="M1988" s="44">
        <v>7</v>
      </c>
      <c r="N1988" s="13">
        <v>1</v>
      </c>
      <c r="O1988" s="13">
        <v>0</v>
      </c>
      <c r="P1988" s="22">
        <v>1</v>
      </c>
      <c r="Q1988" s="22">
        <v>0</v>
      </c>
      <c r="R1988" s="14">
        <v>0</v>
      </c>
      <c r="S1988" s="22">
        <v>39</v>
      </c>
      <c r="T1988" s="22">
        <v>0.98166772756206233</v>
      </c>
      <c r="U1988" s="22">
        <v>472</v>
      </c>
      <c r="V1988" s="22"/>
      <c r="W1988" s="22">
        <v>87</v>
      </c>
      <c r="X1988" s="22">
        <v>57</v>
      </c>
      <c r="Y1988" s="14">
        <v>465</v>
      </c>
      <c r="Z1988" s="10">
        <v>86</v>
      </c>
      <c r="AA1988" s="22">
        <v>57</v>
      </c>
      <c r="AB1988" s="22">
        <v>159.66999999999999</v>
      </c>
      <c r="AC1988" s="22">
        <v>3.8523653953554703E-5</v>
      </c>
      <c r="AD1988" s="42">
        <v>1.0000000000000001E-5</v>
      </c>
      <c r="AE1988" s="22">
        <v>2051</v>
      </c>
      <c r="AF1988" s="22">
        <v>1.373079624610863E-3</v>
      </c>
      <c r="AG1988" s="22">
        <v>1.05621509585451E-4</v>
      </c>
      <c r="AH1988" s="22">
        <v>0</v>
      </c>
      <c r="AI1988" s="22">
        <v>0</v>
      </c>
      <c r="AJ1988" s="22">
        <v>0</v>
      </c>
      <c r="AK1988" s="22">
        <v>0</v>
      </c>
      <c r="AL1988" s="45">
        <v>0</v>
      </c>
      <c r="AM1988" s="45">
        <v>0</v>
      </c>
      <c r="AN1988" s="45">
        <v>0</v>
      </c>
      <c r="AO1988" s="45">
        <v>0</v>
      </c>
      <c r="AP1988" s="45">
        <v>0</v>
      </c>
      <c r="AQ1988" s="45">
        <v>0</v>
      </c>
      <c r="AR1988" s="45">
        <v>0</v>
      </c>
      <c r="AS1988" s="45" t="s">
        <v>4445</v>
      </c>
      <c r="AT1988" s="45" t="s">
        <v>4445</v>
      </c>
      <c r="AU1988" s="45">
        <v>1.3479079548535155E-3</v>
      </c>
      <c r="AV1988" s="10">
        <v>58.88730385164051</v>
      </c>
      <c r="AW1988" s="10">
        <v>58.479949077021004</v>
      </c>
      <c r="AX1988" s="17">
        <v>1.833227243793762E-2</v>
      </c>
    </row>
    <row r="1989" spans="1:50" x14ac:dyDescent="0.25">
      <c r="A1989" s="22" t="s">
        <v>2195</v>
      </c>
      <c r="B1989" s="22" t="s">
        <v>3956</v>
      </c>
      <c r="C1989" s="22" t="s">
        <v>2612</v>
      </c>
      <c r="D1989" s="22">
        <v>1778</v>
      </c>
      <c r="E1989" s="22" t="s">
        <v>2638</v>
      </c>
      <c r="F1989" s="43">
        <v>2.7023999999999999E-2</v>
      </c>
      <c r="G1989" s="43">
        <v>84.304094331200005</v>
      </c>
      <c r="H1989" s="43">
        <v>4.5339015151515154</v>
      </c>
      <c r="I1989" s="9">
        <v>0</v>
      </c>
      <c r="J1989" s="9">
        <v>4.5339015151515154</v>
      </c>
      <c r="K1989" s="11">
        <v>0</v>
      </c>
      <c r="L1989" s="41">
        <v>68</v>
      </c>
      <c r="M1989" s="44">
        <v>0</v>
      </c>
      <c r="N1989" s="13">
        <v>0</v>
      </c>
      <c r="O1989" s="13">
        <v>0</v>
      </c>
      <c r="P1989" s="22">
        <v>0</v>
      </c>
      <c r="Q1989" s="22">
        <v>0</v>
      </c>
      <c r="R1989" s="14">
        <v>0</v>
      </c>
      <c r="S1989" s="22">
        <v>110</v>
      </c>
      <c r="T1989" s="22">
        <v>1</v>
      </c>
      <c r="U1989" s="22">
        <v>136</v>
      </c>
      <c r="V1989" s="22"/>
      <c r="W1989" s="22">
        <v>26</v>
      </c>
      <c r="X1989" s="22">
        <v>18</v>
      </c>
      <c r="Y1989" s="14">
        <v>136</v>
      </c>
      <c r="Z1989" s="10">
        <v>26</v>
      </c>
      <c r="AA1989" s="22">
        <v>18</v>
      </c>
      <c r="AB1989" s="22">
        <v>47.86</v>
      </c>
      <c r="AC1989" s="22">
        <v>3.2055382617400015E-4</v>
      </c>
      <c r="AD1989" s="42">
        <v>2.0000000000000002E-5</v>
      </c>
      <c r="AE1989" s="22">
        <v>2052</v>
      </c>
      <c r="AF1989" s="22">
        <v>3.7887701667978961E-3</v>
      </c>
      <c r="AG1989" s="22">
        <v>1.05243615744386E-4</v>
      </c>
      <c r="AH1989" s="22">
        <v>0</v>
      </c>
      <c r="AI1989" s="22">
        <v>0</v>
      </c>
      <c r="AJ1989" s="22">
        <v>0</v>
      </c>
      <c r="AK1989" s="22">
        <v>0</v>
      </c>
      <c r="AL1989" s="45">
        <v>0</v>
      </c>
      <c r="AM1989" s="45">
        <v>0</v>
      </c>
      <c r="AN1989" s="45">
        <v>0</v>
      </c>
      <c r="AO1989" s="45">
        <v>0</v>
      </c>
      <c r="AP1989" s="45">
        <v>0</v>
      </c>
      <c r="AQ1989" s="45">
        <v>0</v>
      </c>
      <c r="AR1989" s="45">
        <v>0</v>
      </c>
      <c r="AS1989" s="45" t="s">
        <v>4445</v>
      </c>
      <c r="AT1989" s="45" t="s">
        <v>4445</v>
      </c>
      <c r="AU1989" s="45">
        <v>3.7887701667978961E-3</v>
      </c>
      <c r="AV1989" s="10">
        <v>5.7345753790885166</v>
      </c>
      <c r="AW1989" s="10">
        <v>5.7345753790885166</v>
      </c>
      <c r="AX1989" s="17">
        <v>0</v>
      </c>
    </row>
    <row r="1990" spans="1:50" x14ac:dyDescent="0.25">
      <c r="A1990" s="22" t="s">
        <v>2195</v>
      </c>
      <c r="B1990" s="22" t="s">
        <v>3956</v>
      </c>
      <c r="C1990" s="22" t="s">
        <v>2847</v>
      </c>
      <c r="D1990" s="22">
        <v>4579</v>
      </c>
      <c r="E1990" s="22" t="s">
        <v>2851</v>
      </c>
      <c r="F1990" s="43">
        <v>9.8573999999999995E-2</v>
      </c>
      <c r="G1990" s="43">
        <v>412.82788012986998</v>
      </c>
      <c r="H1990" s="43">
        <v>19.644886363636363</v>
      </c>
      <c r="I1990" s="9">
        <v>18.303219696969698</v>
      </c>
      <c r="J1990" s="9">
        <v>1.3416666666666668</v>
      </c>
      <c r="K1990" s="11">
        <v>19.31534090909091</v>
      </c>
      <c r="L1990" s="41">
        <v>377</v>
      </c>
      <c r="M1990" s="44">
        <v>574</v>
      </c>
      <c r="N1990" s="13">
        <v>62</v>
      </c>
      <c r="O1990" s="13">
        <v>2</v>
      </c>
      <c r="P1990" s="22">
        <v>19</v>
      </c>
      <c r="Q1990" s="22">
        <v>1</v>
      </c>
      <c r="R1990" s="14">
        <v>0</v>
      </c>
      <c r="S1990" s="22">
        <v>443</v>
      </c>
      <c r="T1990" s="22">
        <v>1.6775126536514806E-2</v>
      </c>
      <c r="U1990" s="22">
        <v>586</v>
      </c>
      <c r="V1990" s="22"/>
      <c r="W1990" s="22">
        <v>64</v>
      </c>
      <c r="X1990" s="22">
        <v>3</v>
      </c>
      <c r="Y1990" s="14">
        <v>12</v>
      </c>
      <c r="Z1990" s="10">
        <v>45</v>
      </c>
      <c r="AA1990" s="22">
        <v>2</v>
      </c>
      <c r="AB1990" s="22">
        <v>62.73</v>
      </c>
      <c r="AC1990" s="22">
        <v>2.3877747784134629E-4</v>
      </c>
      <c r="AD1990" s="42">
        <v>2.0000000000000002E-5</v>
      </c>
      <c r="AE1990" s="22">
        <v>2053</v>
      </c>
      <c r="AF1990" s="22">
        <v>4.8117958407316481E-3</v>
      </c>
      <c r="AG1990" s="22">
        <v>1.02378634909184E-4</v>
      </c>
      <c r="AH1990" s="22">
        <v>1</v>
      </c>
      <c r="AI1990" s="22">
        <v>0</v>
      </c>
      <c r="AJ1990" s="22">
        <v>0</v>
      </c>
      <c r="AK1990" s="22">
        <v>0</v>
      </c>
      <c r="AL1990" s="45">
        <v>0</v>
      </c>
      <c r="AM1990" s="45">
        <v>0</v>
      </c>
      <c r="AN1990" s="45">
        <v>0</v>
      </c>
      <c r="AO1990" s="45">
        <v>0</v>
      </c>
      <c r="AP1990" s="45">
        <v>0</v>
      </c>
      <c r="AQ1990" s="45">
        <v>0</v>
      </c>
      <c r="AR1990" s="45">
        <v>0</v>
      </c>
      <c r="AS1990" s="45" t="s">
        <v>4445</v>
      </c>
      <c r="AT1990" s="45" t="s">
        <v>4445</v>
      </c>
      <c r="AU1990" s="45">
        <v>3.2862628812478184E-4</v>
      </c>
      <c r="AV1990" s="10">
        <v>33.54037267080745</v>
      </c>
      <c r="AW1990" s="10">
        <v>3.2578452639190165</v>
      </c>
      <c r="AX1990" s="17">
        <v>0.93170402506628114</v>
      </c>
    </row>
    <row r="1991" spans="1:50" x14ac:dyDescent="0.25">
      <c r="A1991" s="22" t="s">
        <v>2195</v>
      </c>
      <c r="B1991" s="22" t="s">
        <v>3956</v>
      </c>
      <c r="C1991" s="22" t="s">
        <v>2656</v>
      </c>
      <c r="D1991" s="22">
        <v>3709</v>
      </c>
      <c r="E1991" s="22" t="s">
        <v>2749</v>
      </c>
      <c r="F1991" s="43">
        <v>2.2429999999999999E-2</v>
      </c>
      <c r="G1991" s="43">
        <v>177.60705940150001</v>
      </c>
      <c r="H1991" s="43">
        <v>8.1988636363636367</v>
      </c>
      <c r="I1991" s="9">
        <v>0</v>
      </c>
      <c r="J1991" s="9">
        <v>8.1988636363636367</v>
      </c>
      <c r="K1991" s="11">
        <v>0</v>
      </c>
      <c r="L1991" s="41">
        <v>181</v>
      </c>
      <c r="M1991" s="44">
        <v>0</v>
      </c>
      <c r="N1991" s="13">
        <v>0</v>
      </c>
      <c r="O1991" s="13">
        <v>0</v>
      </c>
      <c r="P1991" s="22">
        <v>0</v>
      </c>
      <c r="Q1991" s="22">
        <v>0</v>
      </c>
      <c r="R1991" s="14">
        <v>0</v>
      </c>
      <c r="S1991" s="22">
        <v>139</v>
      </c>
      <c r="T1991" s="22">
        <v>1</v>
      </c>
      <c r="U1991" s="22">
        <v>341</v>
      </c>
      <c r="V1991" s="22"/>
      <c r="W1991" s="22">
        <v>63</v>
      </c>
      <c r="X1991" s="22">
        <v>43</v>
      </c>
      <c r="Y1991" s="14">
        <v>341</v>
      </c>
      <c r="Z1991" s="10">
        <v>63</v>
      </c>
      <c r="AA1991" s="22">
        <v>43</v>
      </c>
      <c r="AB1991" s="22">
        <v>117</v>
      </c>
      <c r="AC1991" s="22">
        <v>1.2629002515769687E-4</v>
      </c>
      <c r="AD1991" s="42">
        <v>2.0000000000000002E-5</v>
      </c>
      <c r="AE1991" s="22">
        <v>2054</v>
      </c>
      <c r="AF1991" s="22">
        <v>3.4616753039714817E-3</v>
      </c>
      <c r="AG1991" s="22">
        <v>1.0181397952857299E-4</v>
      </c>
      <c r="AH1991" s="22">
        <v>0</v>
      </c>
      <c r="AI1991" s="22">
        <v>0</v>
      </c>
      <c r="AJ1991" s="22">
        <v>0</v>
      </c>
      <c r="AK1991" s="22">
        <v>0</v>
      </c>
      <c r="AL1991" s="45">
        <v>0</v>
      </c>
      <c r="AM1991" s="45">
        <v>0</v>
      </c>
      <c r="AN1991" s="45">
        <v>0</v>
      </c>
      <c r="AO1991" s="45">
        <v>0</v>
      </c>
      <c r="AP1991" s="45">
        <v>0</v>
      </c>
      <c r="AQ1991" s="45">
        <v>0</v>
      </c>
      <c r="AR1991" s="45">
        <v>0</v>
      </c>
      <c r="AS1991" s="45" t="s">
        <v>4445</v>
      </c>
      <c r="AT1991" s="45" t="s">
        <v>4445</v>
      </c>
      <c r="AU1991" s="45">
        <v>3.4616753039714817E-3</v>
      </c>
      <c r="AV1991" s="10">
        <v>7.6839916839916835</v>
      </c>
      <c r="AW1991" s="10">
        <v>7.6839916839916835</v>
      </c>
      <c r="AX1991" s="17">
        <v>0</v>
      </c>
    </row>
    <row r="1992" spans="1:50" x14ac:dyDescent="0.25">
      <c r="A1992" s="22" t="s">
        <v>1672</v>
      </c>
      <c r="B1992" s="22" t="s">
        <v>3947</v>
      </c>
      <c r="C1992" s="22" t="s">
        <v>1819</v>
      </c>
      <c r="D1992" s="22">
        <v>6442</v>
      </c>
      <c r="E1992" s="22" t="s">
        <v>2172</v>
      </c>
      <c r="F1992" s="43">
        <v>9.3177999999999997E-2</v>
      </c>
      <c r="G1992" s="43">
        <v>475.47672409197997</v>
      </c>
      <c r="H1992" s="43">
        <v>21.83371212121212</v>
      </c>
      <c r="I1992" s="9">
        <v>8.8306818181818176</v>
      </c>
      <c r="J1992" s="9">
        <v>13.003030303030302</v>
      </c>
      <c r="K1992" s="11">
        <v>21.83371212121212</v>
      </c>
      <c r="L1992" s="41">
        <v>3961</v>
      </c>
      <c r="M1992" s="44">
        <v>7849</v>
      </c>
      <c r="N1992" s="13">
        <v>2152</v>
      </c>
      <c r="O1992" s="13">
        <v>1719</v>
      </c>
      <c r="P1992" s="22">
        <v>956</v>
      </c>
      <c r="Q1992" s="22">
        <v>679</v>
      </c>
      <c r="R1992" s="14">
        <v>0</v>
      </c>
      <c r="S1992" s="22">
        <v>565</v>
      </c>
      <c r="T1992" s="22">
        <v>0</v>
      </c>
      <c r="U1992" s="22">
        <v>7849</v>
      </c>
      <c r="V1992" s="22"/>
      <c r="W1992" s="22">
        <v>2152</v>
      </c>
      <c r="X1992" s="22">
        <v>1719</v>
      </c>
      <c r="Y1992" s="14">
        <v>0</v>
      </c>
      <c r="Z1992" s="10">
        <v>1196</v>
      </c>
      <c r="AA1992" s="22">
        <v>1040</v>
      </c>
      <c r="AB1992" s="22">
        <v>1638.52</v>
      </c>
      <c r="AC1992" s="22">
        <v>1.9596753169767131E-4</v>
      </c>
      <c r="AD1992" s="42">
        <v>4.8999999999999998E-4</v>
      </c>
      <c r="AE1992" s="22">
        <v>2055</v>
      </c>
      <c r="AF1992" s="22">
        <v>7.0740913376319907E-4</v>
      </c>
      <c r="AG1992" s="22">
        <v>1.0105844768045702E-4</v>
      </c>
      <c r="AH1992" s="22">
        <v>0</v>
      </c>
      <c r="AI1992" s="22">
        <v>0</v>
      </c>
      <c r="AJ1992" s="22">
        <v>0</v>
      </c>
      <c r="AK1992" s="22">
        <v>0</v>
      </c>
      <c r="AL1992" s="45">
        <v>0</v>
      </c>
      <c r="AM1992" s="45">
        <v>0</v>
      </c>
      <c r="AN1992" s="45">
        <v>0</v>
      </c>
      <c r="AO1992" s="45">
        <v>0</v>
      </c>
      <c r="AP1992" s="45">
        <v>0</v>
      </c>
      <c r="AQ1992" s="45">
        <v>0</v>
      </c>
      <c r="AR1992" s="45">
        <v>0</v>
      </c>
      <c r="AS1992" s="45" t="s">
        <v>4445</v>
      </c>
      <c r="AT1992" s="45" t="s">
        <v>4445</v>
      </c>
      <c r="AU1992" s="45">
        <v>4.2129631241344005E-4</v>
      </c>
      <c r="AV1992" s="10">
        <v>91.978559776275929</v>
      </c>
      <c r="AW1992" s="10">
        <v>98.563175517426842</v>
      </c>
      <c r="AX1992" s="17">
        <v>0.40445169237174927</v>
      </c>
    </row>
    <row r="1993" spans="1:50" x14ac:dyDescent="0.25">
      <c r="A1993" s="22" t="s">
        <v>8</v>
      </c>
      <c r="B1993" s="22" t="s">
        <v>3946</v>
      </c>
      <c r="C1993" s="22" t="s">
        <v>490</v>
      </c>
      <c r="D1993" s="22">
        <v>8515</v>
      </c>
      <c r="E1993" s="22" t="s">
        <v>522</v>
      </c>
      <c r="F1993" s="43">
        <v>7.0889999999999998E-3</v>
      </c>
      <c r="G1993" s="43">
        <v>96.6141793229</v>
      </c>
      <c r="H1993" s="43">
        <v>3.7304924242424242</v>
      </c>
      <c r="I1993" s="9">
        <v>0</v>
      </c>
      <c r="J1993" s="9">
        <v>3.7304924242424242</v>
      </c>
      <c r="K1993" s="11">
        <v>0</v>
      </c>
      <c r="L1993" s="41">
        <v>824</v>
      </c>
      <c r="M1993" s="44">
        <v>0</v>
      </c>
      <c r="N1993" s="13">
        <v>0</v>
      </c>
      <c r="O1993" s="13">
        <v>0</v>
      </c>
      <c r="P1993" s="22">
        <v>0</v>
      </c>
      <c r="Q1993" s="22">
        <v>0</v>
      </c>
      <c r="R1993" s="14">
        <v>0</v>
      </c>
      <c r="S1993" s="22">
        <v>121</v>
      </c>
      <c r="T1993" s="22">
        <v>1</v>
      </c>
      <c r="U1993" s="22">
        <v>1509</v>
      </c>
      <c r="V1993" s="22"/>
      <c r="W1993" s="22">
        <v>274</v>
      </c>
      <c r="X1993" s="22">
        <v>181</v>
      </c>
      <c r="Y1993" s="14">
        <v>1509</v>
      </c>
      <c r="Z1993" s="10">
        <v>274</v>
      </c>
      <c r="AA1993" s="22">
        <v>181</v>
      </c>
      <c r="AB1993" s="22">
        <v>511.19</v>
      </c>
      <c r="AC1993" s="22">
        <v>7.3374322999809698E-5</v>
      </c>
      <c r="AD1993" s="42">
        <v>4.0000000000000003E-5</v>
      </c>
      <c r="AE1993" s="22">
        <v>2056</v>
      </c>
      <c r="AF1993" s="22">
        <v>3.3615662750082582E-3</v>
      </c>
      <c r="AG1993" s="22">
        <v>9.8869596323772295E-5</v>
      </c>
      <c r="AH1993" s="22">
        <v>0</v>
      </c>
      <c r="AI1993" s="22">
        <v>0</v>
      </c>
      <c r="AJ1993" s="22">
        <v>0</v>
      </c>
      <c r="AK1993" s="22">
        <v>0</v>
      </c>
      <c r="AL1993" s="45">
        <v>0</v>
      </c>
      <c r="AM1993" s="45">
        <v>0</v>
      </c>
      <c r="AN1993" s="45">
        <v>0</v>
      </c>
      <c r="AO1993" s="45">
        <v>0</v>
      </c>
      <c r="AP1993" s="45">
        <v>0</v>
      </c>
      <c r="AQ1993" s="45">
        <v>0</v>
      </c>
      <c r="AR1993" s="45">
        <v>0</v>
      </c>
      <c r="AS1993" s="45" t="s">
        <v>4445</v>
      </c>
      <c r="AT1993" s="45" t="s">
        <v>4445</v>
      </c>
      <c r="AU1993" s="45">
        <v>3.3615662750082582E-3</v>
      </c>
      <c r="AV1993" s="10">
        <v>73.448748540386859</v>
      </c>
      <c r="AW1993" s="10">
        <v>73.448748540386859</v>
      </c>
      <c r="AX1993" s="17">
        <v>0</v>
      </c>
    </row>
    <row r="1994" spans="1:50" x14ac:dyDescent="0.25">
      <c r="A1994" s="22" t="s">
        <v>2195</v>
      </c>
      <c r="B1994" s="22" t="s">
        <v>3962</v>
      </c>
      <c r="C1994" s="22" t="s">
        <v>2522</v>
      </c>
      <c r="D1994" s="22">
        <v>8903</v>
      </c>
      <c r="E1994" s="22" t="s">
        <v>2595</v>
      </c>
      <c r="F1994" s="43">
        <v>9.0709999999999992E-3</v>
      </c>
      <c r="G1994" s="43">
        <v>115.65634566429</v>
      </c>
      <c r="H1994" s="43">
        <v>4.6746212121212123</v>
      </c>
      <c r="I1994" s="9">
        <v>0</v>
      </c>
      <c r="J1994" s="9">
        <v>4.6746212121212123</v>
      </c>
      <c r="K1994" s="11">
        <v>0</v>
      </c>
      <c r="L1994" s="41">
        <v>1456</v>
      </c>
      <c r="M1994" s="44">
        <v>0</v>
      </c>
      <c r="N1994" s="13">
        <v>0</v>
      </c>
      <c r="O1994" s="13">
        <v>0</v>
      </c>
      <c r="P1994" s="22">
        <v>0</v>
      </c>
      <c r="Q1994" s="22">
        <v>0</v>
      </c>
      <c r="R1994" s="14">
        <v>0</v>
      </c>
      <c r="S1994" s="22">
        <v>97</v>
      </c>
      <c r="T1994" s="22">
        <v>1</v>
      </c>
      <c r="U1994" s="22">
        <v>2656</v>
      </c>
      <c r="V1994" s="22"/>
      <c r="W1994" s="22">
        <v>481</v>
      </c>
      <c r="X1994" s="22">
        <v>318</v>
      </c>
      <c r="Y1994" s="14">
        <v>2656</v>
      </c>
      <c r="Z1994" s="10">
        <v>481</v>
      </c>
      <c r="AA1994" s="22">
        <v>318</v>
      </c>
      <c r="AB1994" s="22">
        <v>898.01</v>
      </c>
      <c r="AC1994" s="22">
        <v>7.8430629533548859E-5</v>
      </c>
      <c r="AD1994" s="42">
        <v>8.0000000000000007E-5</v>
      </c>
      <c r="AE1994" s="22">
        <v>2057</v>
      </c>
      <c r="AF1994" s="22">
        <v>3.7515536370632957E-3</v>
      </c>
      <c r="AG1994" s="22">
        <v>9.8725095712191998E-5</v>
      </c>
      <c r="AH1994" s="22">
        <v>0</v>
      </c>
      <c r="AI1994" s="22">
        <v>0</v>
      </c>
      <c r="AJ1994" s="22">
        <v>0</v>
      </c>
      <c r="AK1994" s="22">
        <v>0</v>
      </c>
      <c r="AL1994" s="45">
        <v>0</v>
      </c>
      <c r="AM1994" s="45">
        <v>0</v>
      </c>
      <c r="AN1994" s="45">
        <v>0</v>
      </c>
      <c r="AO1994" s="45">
        <v>0</v>
      </c>
      <c r="AP1994" s="45">
        <v>0</v>
      </c>
      <c r="AQ1994" s="45">
        <v>0</v>
      </c>
      <c r="AR1994" s="45">
        <v>0</v>
      </c>
      <c r="AS1994" s="45" t="s">
        <v>4445</v>
      </c>
      <c r="AT1994" s="45" t="s">
        <v>4445</v>
      </c>
      <c r="AU1994" s="45">
        <v>3.7515536370632957E-3</v>
      </c>
      <c r="AV1994" s="10">
        <v>102.89603759824973</v>
      </c>
      <c r="AW1994" s="10">
        <v>102.89603759824973</v>
      </c>
      <c r="AX1994" s="17">
        <v>0</v>
      </c>
    </row>
    <row r="1995" spans="1:50" x14ac:dyDescent="0.25">
      <c r="A1995" s="22" t="s">
        <v>2195</v>
      </c>
      <c r="B1995" s="22" t="s">
        <v>3962</v>
      </c>
      <c r="C1995" s="22" t="s">
        <v>2406</v>
      </c>
      <c r="D1995" s="22">
        <v>686</v>
      </c>
      <c r="E1995" s="22" t="s">
        <v>2477</v>
      </c>
      <c r="F1995" s="43">
        <v>4.2838000000000001E-2</v>
      </c>
      <c r="G1995" s="43">
        <v>559.37244051127004</v>
      </c>
      <c r="H1995" s="43">
        <v>21.726515151515155</v>
      </c>
      <c r="I1995" s="9">
        <v>21.720643939393938</v>
      </c>
      <c r="J1995" s="9">
        <v>6.0606060606060615E-3</v>
      </c>
      <c r="K1995" s="11">
        <v>21.726515151515155</v>
      </c>
      <c r="L1995" s="41">
        <v>1063</v>
      </c>
      <c r="M1995" s="44">
        <v>1840</v>
      </c>
      <c r="N1995" s="13">
        <v>717</v>
      </c>
      <c r="O1995" s="13">
        <v>93</v>
      </c>
      <c r="P1995" s="22">
        <v>716</v>
      </c>
      <c r="Q1995" s="22">
        <v>92</v>
      </c>
      <c r="R1995" s="14">
        <v>0</v>
      </c>
      <c r="S1995" s="22">
        <v>899</v>
      </c>
      <c r="T1995" s="22">
        <v>0</v>
      </c>
      <c r="U1995" s="22">
        <v>1840</v>
      </c>
      <c r="V1995" s="22"/>
      <c r="W1995" s="22">
        <v>717</v>
      </c>
      <c r="X1995" s="22">
        <v>93</v>
      </c>
      <c r="Y1995" s="14">
        <v>0</v>
      </c>
      <c r="Z1995" s="10">
        <v>1</v>
      </c>
      <c r="AA1995" s="22">
        <v>1</v>
      </c>
      <c r="AB1995" s="22">
        <v>1.37</v>
      </c>
      <c r="AC1995" s="22">
        <v>7.6582249852791796E-5</v>
      </c>
      <c r="AD1995" s="42">
        <v>0</v>
      </c>
      <c r="AE1995" s="22">
        <v>2058</v>
      </c>
      <c r="AF1995" s="22">
        <v>2.082150922287708E-2</v>
      </c>
      <c r="AG1995" s="22">
        <v>9.8214666145646597E-5</v>
      </c>
      <c r="AH1995" s="22">
        <v>1</v>
      </c>
      <c r="AI1995" s="22">
        <v>0</v>
      </c>
      <c r="AJ1995" s="22">
        <v>0</v>
      </c>
      <c r="AK1995" s="22">
        <v>0</v>
      </c>
      <c r="AL1995" s="45">
        <v>0</v>
      </c>
      <c r="AM1995" s="45">
        <v>0</v>
      </c>
      <c r="AN1995" s="45">
        <v>0</v>
      </c>
      <c r="AO1995" s="45">
        <v>0</v>
      </c>
      <c r="AP1995" s="45">
        <v>0</v>
      </c>
      <c r="AQ1995" s="45">
        <v>0</v>
      </c>
      <c r="AR1995" s="45">
        <v>0</v>
      </c>
      <c r="AS1995" s="45" t="s">
        <v>4445</v>
      </c>
      <c r="AT1995" s="45" t="s">
        <v>4445</v>
      </c>
      <c r="AU1995" s="45">
        <v>5.8081548792850741E-6</v>
      </c>
      <c r="AV1995" s="10">
        <v>164.99999999999997</v>
      </c>
      <c r="AW1995" s="10">
        <v>33.001150667735971</v>
      </c>
      <c r="AX1995" s="17">
        <v>0.99972976742564224</v>
      </c>
    </row>
    <row r="1996" spans="1:50" x14ac:dyDescent="0.25">
      <c r="A1996" s="22" t="s">
        <v>2906</v>
      </c>
      <c r="B1996" s="22" t="s">
        <v>3954</v>
      </c>
      <c r="C1996" s="22" t="s">
        <v>3469</v>
      </c>
      <c r="D1996" s="22">
        <v>79</v>
      </c>
      <c r="E1996" s="22" t="s">
        <v>3519</v>
      </c>
      <c r="F1996" s="43">
        <v>5.3759999999999997E-3</v>
      </c>
      <c r="G1996" s="43">
        <v>19.448687042930001</v>
      </c>
      <c r="H1996" s="43">
        <v>2.8443181818181822</v>
      </c>
      <c r="I1996" s="9">
        <v>0</v>
      </c>
      <c r="J1996" s="9">
        <v>2.8443181818181822</v>
      </c>
      <c r="K1996" s="11">
        <v>0</v>
      </c>
      <c r="L1996" s="41">
        <v>205</v>
      </c>
      <c r="M1996" s="44">
        <v>0</v>
      </c>
      <c r="N1996" s="13">
        <v>0</v>
      </c>
      <c r="O1996" s="13">
        <v>0</v>
      </c>
      <c r="P1996" s="22">
        <v>0</v>
      </c>
      <c r="Q1996" s="22">
        <v>0</v>
      </c>
      <c r="R1996" s="14">
        <v>0</v>
      </c>
      <c r="S1996" s="22">
        <v>94</v>
      </c>
      <c r="T1996" s="22">
        <v>1</v>
      </c>
      <c r="U1996" s="22">
        <v>385</v>
      </c>
      <c r="V1996" s="22"/>
      <c r="W1996" s="22">
        <v>71</v>
      </c>
      <c r="X1996" s="22">
        <v>48</v>
      </c>
      <c r="Y1996" s="14">
        <v>385</v>
      </c>
      <c r="Z1996" s="10">
        <v>71</v>
      </c>
      <c r="AA1996" s="22">
        <v>48</v>
      </c>
      <c r="AB1996" s="22">
        <v>131.91999999999999</v>
      </c>
      <c r="AC1996" s="22">
        <v>2.7641968777292279E-4</v>
      </c>
      <c r="AD1996" s="42">
        <v>4.0000000000000003E-5</v>
      </c>
      <c r="AE1996" s="22">
        <v>2059</v>
      </c>
      <c r="AF1996" s="22">
        <v>8.6849336180761557E-4</v>
      </c>
      <c r="AG1996" s="22">
        <v>9.6499262423068395E-5</v>
      </c>
      <c r="AH1996" s="22">
        <v>0</v>
      </c>
      <c r="AI1996" s="22">
        <v>0</v>
      </c>
      <c r="AJ1996" s="22">
        <v>0</v>
      </c>
      <c r="AK1996" s="22">
        <v>0</v>
      </c>
      <c r="AL1996" s="45">
        <v>0</v>
      </c>
      <c r="AM1996" s="45">
        <v>0</v>
      </c>
      <c r="AN1996" s="45">
        <v>0</v>
      </c>
      <c r="AO1996" s="45">
        <v>0</v>
      </c>
      <c r="AP1996" s="45">
        <v>0</v>
      </c>
      <c r="AQ1996" s="45">
        <v>0</v>
      </c>
      <c r="AR1996" s="45">
        <v>0</v>
      </c>
      <c r="AS1996" s="45" t="s">
        <v>4445</v>
      </c>
      <c r="AT1996" s="45" t="s">
        <v>4445</v>
      </c>
      <c r="AU1996" s="45">
        <v>8.6849336180761557E-4</v>
      </c>
      <c r="AV1996" s="10">
        <v>24.962045545345582</v>
      </c>
      <c r="AW1996" s="10">
        <v>24.962045545345582</v>
      </c>
      <c r="AX1996" s="17">
        <v>0</v>
      </c>
    </row>
    <row r="1997" spans="1:50" x14ac:dyDescent="0.25">
      <c r="A1997" s="22" t="s">
        <v>8</v>
      </c>
      <c r="B1997" s="22" t="s">
        <v>3946</v>
      </c>
      <c r="C1997" s="22" t="s">
        <v>247</v>
      </c>
      <c r="D1997" s="22">
        <v>6485</v>
      </c>
      <c r="E1997" s="22" t="s">
        <v>419</v>
      </c>
      <c r="F1997" s="43">
        <v>6.7199999999999996E-4</v>
      </c>
      <c r="G1997" s="43">
        <v>172.27682858060999</v>
      </c>
      <c r="H1997" s="43">
        <v>8.1005681818181827</v>
      </c>
      <c r="I1997" s="9">
        <v>0</v>
      </c>
      <c r="J1997" s="9">
        <v>8.1005681818181827</v>
      </c>
      <c r="K1997" s="11">
        <v>0</v>
      </c>
      <c r="L1997" s="41">
        <v>2287</v>
      </c>
      <c r="M1997" s="44">
        <v>0</v>
      </c>
      <c r="N1997" s="13">
        <v>0</v>
      </c>
      <c r="O1997" s="13">
        <v>0</v>
      </c>
      <c r="P1997" s="22">
        <v>0</v>
      </c>
      <c r="Q1997" s="22">
        <v>0</v>
      </c>
      <c r="R1997" s="14">
        <v>0</v>
      </c>
      <c r="S1997" s="22">
        <v>202</v>
      </c>
      <c r="T1997" s="22">
        <v>1</v>
      </c>
      <c r="U1997" s="22">
        <v>4165</v>
      </c>
      <c r="V1997" s="22"/>
      <c r="W1997" s="22">
        <v>753</v>
      </c>
      <c r="X1997" s="22">
        <v>497</v>
      </c>
      <c r="Y1997" s="14">
        <v>4165</v>
      </c>
      <c r="Z1997" s="10">
        <v>753</v>
      </c>
      <c r="AA1997" s="22">
        <v>497</v>
      </c>
      <c r="AB1997" s="22">
        <v>1406.46</v>
      </c>
      <c r="AC1997" s="22">
        <v>3.9006986925439287E-6</v>
      </c>
      <c r="AD1997" s="42">
        <v>1.0000000000000001E-5</v>
      </c>
      <c r="AE1997" s="22">
        <v>2060</v>
      </c>
      <c r="AF1997" s="22">
        <v>1.1477316589013024E-2</v>
      </c>
      <c r="AG1997" s="22">
        <v>9.4076365483713306E-5</v>
      </c>
      <c r="AH1997" s="22">
        <v>0</v>
      </c>
      <c r="AI1997" s="22">
        <v>0</v>
      </c>
      <c r="AJ1997" s="22">
        <v>0</v>
      </c>
      <c r="AK1997" s="22">
        <v>0</v>
      </c>
      <c r="AL1997" s="45">
        <v>0</v>
      </c>
      <c r="AM1997" s="45">
        <v>0</v>
      </c>
      <c r="AN1997" s="45">
        <v>0</v>
      </c>
      <c r="AO1997" s="45">
        <v>0</v>
      </c>
      <c r="AP1997" s="45">
        <v>0</v>
      </c>
      <c r="AQ1997" s="45">
        <v>0</v>
      </c>
      <c r="AR1997" s="45">
        <v>0</v>
      </c>
      <c r="AS1997" s="45" t="s">
        <v>4445</v>
      </c>
      <c r="AT1997" s="45" t="s">
        <v>4445</v>
      </c>
      <c r="AU1997" s="45">
        <v>1.1477316589013024E-2</v>
      </c>
      <c r="AV1997" s="10">
        <v>92.956442449323134</v>
      </c>
      <c r="AW1997" s="10">
        <v>92.956442449323134</v>
      </c>
      <c r="AX1997" s="17">
        <v>0</v>
      </c>
    </row>
    <row r="1998" spans="1:50" x14ac:dyDescent="0.25">
      <c r="A1998" s="22" t="s">
        <v>2195</v>
      </c>
      <c r="B1998" s="22" t="s">
        <v>3956</v>
      </c>
      <c r="C1998" s="22" t="s">
        <v>2847</v>
      </c>
      <c r="D1998" s="22">
        <v>3027</v>
      </c>
      <c r="E1998" s="22" t="s">
        <v>2848</v>
      </c>
      <c r="F1998" s="43">
        <v>2.0032999999999999E-2</v>
      </c>
      <c r="G1998" s="43">
        <v>118.40482316674</v>
      </c>
      <c r="H1998" s="43">
        <v>4.9623106060606066</v>
      </c>
      <c r="I1998" s="9">
        <v>4.7964015151515156</v>
      </c>
      <c r="J1998" s="9">
        <v>0.16590909090909092</v>
      </c>
      <c r="K1998" s="11">
        <v>4.9623106060606066</v>
      </c>
      <c r="L1998" s="41">
        <v>157</v>
      </c>
      <c r="M1998" s="44">
        <v>320</v>
      </c>
      <c r="N1998" s="13">
        <v>7</v>
      </c>
      <c r="O1998" s="13">
        <v>1</v>
      </c>
      <c r="P1998" s="22">
        <v>1</v>
      </c>
      <c r="Q1998" s="22">
        <v>1</v>
      </c>
      <c r="R1998" s="14">
        <v>0</v>
      </c>
      <c r="S1998" s="22">
        <v>124</v>
      </c>
      <c r="T1998" s="22">
        <v>0</v>
      </c>
      <c r="U1998" s="22">
        <v>320</v>
      </c>
      <c r="V1998" s="22"/>
      <c r="W1998" s="22">
        <v>7</v>
      </c>
      <c r="X1998" s="22">
        <v>1</v>
      </c>
      <c r="Y1998" s="14">
        <v>0</v>
      </c>
      <c r="Z1998" s="10">
        <v>6</v>
      </c>
      <c r="AA1998" s="22">
        <v>0</v>
      </c>
      <c r="AB1998" s="22">
        <v>8.2200000000000006</v>
      </c>
      <c r="AC1998" s="22">
        <v>1.691907429462492E-4</v>
      </c>
      <c r="AD1998" s="42">
        <v>0</v>
      </c>
      <c r="AE1998" s="22">
        <v>2061</v>
      </c>
      <c r="AF1998" s="22">
        <v>1.9654114028107733E-3</v>
      </c>
      <c r="AG1998" s="22">
        <v>9.3591019181465395E-5</v>
      </c>
      <c r="AH1998" s="22">
        <v>1</v>
      </c>
      <c r="AI1998" s="22">
        <v>0</v>
      </c>
      <c r="AJ1998" s="22">
        <v>0</v>
      </c>
      <c r="AK1998" s="22">
        <v>0</v>
      </c>
      <c r="AL1998" s="45">
        <v>0</v>
      </c>
      <c r="AM1998" s="45">
        <v>0</v>
      </c>
      <c r="AN1998" s="45">
        <v>0</v>
      </c>
      <c r="AO1998" s="45">
        <v>0</v>
      </c>
      <c r="AP1998" s="45">
        <v>0</v>
      </c>
      <c r="AQ1998" s="45">
        <v>0</v>
      </c>
      <c r="AR1998" s="45">
        <v>0</v>
      </c>
      <c r="AS1998" s="45" t="s">
        <v>4445</v>
      </c>
      <c r="AT1998" s="45" t="s">
        <v>4445</v>
      </c>
      <c r="AU1998" s="45">
        <v>6.5711247237213756E-5</v>
      </c>
      <c r="AV1998" s="10">
        <v>36.164383561643831</v>
      </c>
      <c r="AW1998" s="10">
        <v>1.4106331819396205</v>
      </c>
      <c r="AX1998" s="17">
        <v>0.96656616159688558</v>
      </c>
    </row>
    <row r="1999" spans="1:50" x14ac:dyDescent="0.25">
      <c r="A1999" s="22" t="s">
        <v>539</v>
      </c>
      <c r="B1999" s="22" t="s">
        <v>3949</v>
      </c>
      <c r="C1999" s="22" t="s">
        <v>825</v>
      </c>
      <c r="D1999" s="22">
        <v>5961</v>
      </c>
      <c r="E1999" s="22" t="s">
        <v>945</v>
      </c>
      <c r="F1999" s="43">
        <v>2.2039999999999998E-3</v>
      </c>
      <c r="G1999" s="43">
        <v>58.168215277249999</v>
      </c>
      <c r="H1999" s="43">
        <v>3.7134469696969696</v>
      </c>
      <c r="I1999" s="9">
        <v>0.16268939393939394</v>
      </c>
      <c r="J1999" s="9">
        <v>3.5507575757575758</v>
      </c>
      <c r="K1999" s="11">
        <v>0.50094696969696972</v>
      </c>
      <c r="L1999" s="41">
        <v>1436</v>
      </c>
      <c r="M1999" s="44">
        <v>390</v>
      </c>
      <c r="N1999" s="13">
        <v>41</v>
      </c>
      <c r="O1999" s="13">
        <v>41</v>
      </c>
      <c r="P1999" s="22">
        <v>0</v>
      </c>
      <c r="Q1999" s="22">
        <v>0</v>
      </c>
      <c r="R1999" s="14">
        <v>0</v>
      </c>
      <c r="S1999" s="22">
        <v>214</v>
      </c>
      <c r="T1999" s="22">
        <v>0.86509919926556844</v>
      </c>
      <c r="U1999" s="22">
        <v>2657</v>
      </c>
      <c r="V1999" s="22"/>
      <c r="W1999" s="22">
        <v>451</v>
      </c>
      <c r="X1999" s="22">
        <v>312</v>
      </c>
      <c r="Y1999" s="14">
        <v>2267</v>
      </c>
      <c r="Z1999" s="10">
        <v>451</v>
      </c>
      <c r="AA1999" s="22">
        <v>312</v>
      </c>
      <c r="AB1999" s="22">
        <v>821.9</v>
      </c>
      <c r="AC1999" s="22">
        <v>3.789010870446974E-5</v>
      </c>
      <c r="AD1999" s="42">
        <v>4.0000000000000003E-5</v>
      </c>
      <c r="AE1999" s="22">
        <v>2062</v>
      </c>
      <c r="AF1999" s="22">
        <v>2.260335233413885E-3</v>
      </c>
      <c r="AG1999" s="22">
        <v>9.0413409336555404E-5</v>
      </c>
      <c r="AH1999" s="22">
        <v>0</v>
      </c>
      <c r="AI1999" s="22">
        <v>0</v>
      </c>
      <c r="AJ1999" s="22">
        <v>0</v>
      </c>
      <c r="AK1999" s="22">
        <v>0</v>
      </c>
      <c r="AL1999" s="45">
        <v>0</v>
      </c>
      <c r="AM1999" s="45">
        <v>0</v>
      </c>
      <c r="AN1999" s="45">
        <v>0</v>
      </c>
      <c r="AO1999" s="45">
        <v>0</v>
      </c>
      <c r="AP1999" s="45">
        <v>0</v>
      </c>
      <c r="AQ1999" s="45">
        <v>0</v>
      </c>
      <c r="AR1999" s="45">
        <v>0</v>
      </c>
      <c r="AS1999" s="45" t="s">
        <v>4445</v>
      </c>
      <c r="AT1999" s="45" t="s">
        <v>4445</v>
      </c>
      <c r="AU1999" s="45">
        <v>2.1613079490000265E-3</v>
      </c>
      <c r="AV1999" s="10">
        <v>127.01514828248347</v>
      </c>
      <c r="AW1999" s="10">
        <v>121.45050237160198</v>
      </c>
      <c r="AX1999" s="17">
        <v>4.3810883868006328E-2</v>
      </c>
    </row>
    <row r="2000" spans="1:50" x14ac:dyDescent="0.25">
      <c r="A2000" s="22" t="s">
        <v>2906</v>
      </c>
      <c r="B2000" s="22" t="s">
        <v>3977</v>
      </c>
      <c r="C2000" s="22" t="s">
        <v>3255</v>
      </c>
      <c r="D2000" s="22">
        <v>6520</v>
      </c>
      <c r="E2000" s="22" t="s">
        <v>3256</v>
      </c>
      <c r="F2000" s="43">
        <v>2.8370000000000001E-3</v>
      </c>
      <c r="G2000" s="43">
        <v>57.322743412480001</v>
      </c>
      <c r="H2000" s="43">
        <v>1.5331439393939394</v>
      </c>
      <c r="I2000" s="9">
        <v>0</v>
      </c>
      <c r="J2000" s="9">
        <v>1.5331439393939394</v>
      </c>
      <c r="K2000" s="11">
        <v>0</v>
      </c>
      <c r="L2000" s="41">
        <v>347</v>
      </c>
      <c r="M2000" s="44">
        <v>0</v>
      </c>
      <c r="N2000" s="13">
        <v>0</v>
      </c>
      <c r="O2000" s="13">
        <v>0</v>
      </c>
      <c r="P2000" s="22">
        <v>0</v>
      </c>
      <c r="Q2000" s="22">
        <v>0</v>
      </c>
      <c r="R2000" s="14">
        <v>0</v>
      </c>
      <c r="S2000" s="22">
        <v>48</v>
      </c>
      <c r="T2000" s="22">
        <v>1</v>
      </c>
      <c r="U2000" s="22">
        <v>642</v>
      </c>
      <c r="V2000" s="22"/>
      <c r="W2000" s="22">
        <v>118</v>
      </c>
      <c r="X2000" s="22">
        <v>79</v>
      </c>
      <c r="Y2000" s="14">
        <v>642</v>
      </c>
      <c r="Z2000" s="10">
        <v>118</v>
      </c>
      <c r="AA2000" s="22">
        <v>79</v>
      </c>
      <c r="AB2000" s="22">
        <v>219.44</v>
      </c>
      <c r="AC2000" s="22">
        <v>4.9491699648526307E-5</v>
      </c>
      <c r="AD2000" s="42">
        <v>1.0000000000000001E-5</v>
      </c>
      <c r="AE2000" s="22">
        <v>2063</v>
      </c>
      <c r="AF2000" s="22">
        <v>2.8761934440198721E-3</v>
      </c>
      <c r="AG2000" s="22">
        <v>8.9881045125621002E-5</v>
      </c>
      <c r="AH2000" s="22">
        <v>0</v>
      </c>
      <c r="AI2000" s="22">
        <v>0</v>
      </c>
      <c r="AJ2000" s="22">
        <v>0</v>
      </c>
      <c r="AK2000" s="22">
        <v>0</v>
      </c>
      <c r="AL2000" s="45">
        <v>0</v>
      </c>
      <c r="AM2000" s="45">
        <v>0</v>
      </c>
      <c r="AN2000" s="45">
        <v>0</v>
      </c>
      <c r="AO2000" s="45">
        <v>0</v>
      </c>
      <c r="AP2000" s="45">
        <v>0</v>
      </c>
      <c r="AQ2000" s="45">
        <v>0</v>
      </c>
      <c r="AR2000" s="45">
        <v>0</v>
      </c>
      <c r="AS2000" s="45" t="s">
        <v>4445</v>
      </c>
      <c r="AT2000" s="45" t="s">
        <v>4445</v>
      </c>
      <c r="AU2000" s="45">
        <v>2.8761934440198721E-3</v>
      </c>
      <c r="AV2000" s="10">
        <v>76.966028412600366</v>
      </c>
      <c r="AW2000" s="10">
        <v>76.966028412600366</v>
      </c>
      <c r="AX2000" s="17">
        <v>0</v>
      </c>
    </row>
    <row r="2001" spans="1:50" x14ac:dyDescent="0.25">
      <c r="A2001" s="22" t="s">
        <v>2906</v>
      </c>
      <c r="B2001" s="22" t="s">
        <v>3959</v>
      </c>
      <c r="C2001" s="22" t="s">
        <v>2956</v>
      </c>
      <c r="D2001" s="22">
        <v>7289</v>
      </c>
      <c r="E2001" s="22" t="s">
        <v>3222</v>
      </c>
      <c r="F2001" s="43">
        <v>3.5632999999999998E-2</v>
      </c>
      <c r="G2001" s="43">
        <v>157.38978813476001</v>
      </c>
      <c r="H2001" s="43">
        <v>7.0952651515151519</v>
      </c>
      <c r="I2001" s="9">
        <v>2.4179924242424242</v>
      </c>
      <c r="J2001" s="9">
        <v>4.6772727272727277</v>
      </c>
      <c r="K2001" s="11">
        <v>2.8289772727272728</v>
      </c>
      <c r="L2001" s="41">
        <v>1104</v>
      </c>
      <c r="M2001" s="44">
        <v>1126</v>
      </c>
      <c r="N2001" s="13">
        <v>392</v>
      </c>
      <c r="O2001" s="13">
        <v>190</v>
      </c>
      <c r="P2001" s="22">
        <v>359</v>
      </c>
      <c r="Q2001" s="22">
        <v>176</v>
      </c>
      <c r="R2001" s="14">
        <v>0</v>
      </c>
      <c r="S2001" s="22">
        <v>375</v>
      </c>
      <c r="T2001" s="22">
        <v>0.60128660278141099</v>
      </c>
      <c r="U2001" s="22">
        <v>2339</v>
      </c>
      <c r="V2001" s="22"/>
      <c r="W2001" s="22">
        <v>612</v>
      </c>
      <c r="X2001" s="22">
        <v>335</v>
      </c>
      <c r="Y2001" s="14">
        <v>1213</v>
      </c>
      <c r="Z2001" s="10">
        <v>253</v>
      </c>
      <c r="AA2001" s="22">
        <v>159</v>
      </c>
      <c r="AB2001" s="22">
        <v>455.78</v>
      </c>
      <c r="AC2001" s="22">
        <v>2.2639969481050686E-4</v>
      </c>
      <c r="AD2001" s="42">
        <v>1.2E-4</v>
      </c>
      <c r="AE2001" s="22">
        <v>2064</v>
      </c>
      <c r="AF2001" s="22">
        <v>5.4294366602939629E-3</v>
      </c>
      <c r="AG2001" s="22">
        <v>8.9007158365474797E-5</v>
      </c>
      <c r="AH2001" s="22">
        <v>0</v>
      </c>
      <c r="AI2001" s="22">
        <v>0</v>
      </c>
      <c r="AJ2001" s="22">
        <v>0</v>
      </c>
      <c r="AK2001" s="22">
        <v>0</v>
      </c>
      <c r="AL2001" s="45">
        <v>0</v>
      </c>
      <c r="AM2001" s="45">
        <v>0</v>
      </c>
      <c r="AN2001" s="45">
        <v>0</v>
      </c>
      <c r="AO2001" s="45">
        <v>0</v>
      </c>
      <c r="AP2001" s="45">
        <v>0</v>
      </c>
      <c r="AQ2001" s="45">
        <v>0</v>
      </c>
      <c r="AR2001" s="45">
        <v>0</v>
      </c>
      <c r="AS2001" s="45" t="s">
        <v>4445</v>
      </c>
      <c r="AT2001" s="45" t="s">
        <v>4445</v>
      </c>
      <c r="AU2001" s="45">
        <v>3.579141226346521E-3</v>
      </c>
      <c r="AV2001" s="10">
        <v>54.091350826044696</v>
      </c>
      <c r="AW2001" s="10">
        <v>86.254704641913349</v>
      </c>
      <c r="AX2001" s="17">
        <v>0.34078957905133062</v>
      </c>
    </row>
    <row r="2002" spans="1:50" x14ac:dyDescent="0.25">
      <c r="A2002" s="22" t="s">
        <v>1672</v>
      </c>
      <c r="B2002" s="22" t="s">
        <v>3957</v>
      </c>
      <c r="C2002" s="22" t="s">
        <v>1707</v>
      </c>
      <c r="D2002" s="22">
        <v>6731</v>
      </c>
      <c r="E2002" s="22" t="s">
        <v>1724</v>
      </c>
      <c r="F2002" s="43">
        <v>3.6185000000000002E-2</v>
      </c>
      <c r="G2002" s="43">
        <v>160.01392444388</v>
      </c>
      <c r="H2002" s="43">
        <v>6.7996212121212123</v>
      </c>
      <c r="I2002" s="9">
        <v>0</v>
      </c>
      <c r="J2002" s="9">
        <v>6.7996212121212123</v>
      </c>
      <c r="K2002" s="11">
        <v>0</v>
      </c>
      <c r="L2002" s="41">
        <v>1956</v>
      </c>
      <c r="M2002" s="44">
        <v>0</v>
      </c>
      <c r="N2002" s="13">
        <v>0</v>
      </c>
      <c r="O2002" s="13">
        <v>0</v>
      </c>
      <c r="P2002" s="22">
        <v>0</v>
      </c>
      <c r="Q2002" s="22">
        <v>0</v>
      </c>
      <c r="R2002" s="14">
        <v>0</v>
      </c>
      <c r="S2002" s="22">
        <v>168</v>
      </c>
      <c r="T2002" s="22">
        <v>1</v>
      </c>
      <c r="U2002" s="22">
        <v>3564</v>
      </c>
      <c r="V2002" s="22"/>
      <c r="W2002" s="22">
        <v>645</v>
      </c>
      <c r="X2002" s="22">
        <v>426</v>
      </c>
      <c r="Y2002" s="14">
        <v>3564</v>
      </c>
      <c r="Z2002" s="10">
        <v>645</v>
      </c>
      <c r="AA2002" s="22">
        <v>426</v>
      </c>
      <c r="AB2002" s="22">
        <v>1204.4100000000001</v>
      </c>
      <c r="AC2002" s="22">
        <v>2.261365698376505E-4</v>
      </c>
      <c r="AD2002" s="42">
        <v>2.9999999999999997E-4</v>
      </c>
      <c r="AE2002" s="22">
        <v>2065</v>
      </c>
      <c r="AF2002" s="22">
        <v>7.3706622731954854E-3</v>
      </c>
      <c r="AG2002" s="22">
        <v>8.8803159918017898E-5</v>
      </c>
      <c r="AH2002" s="22">
        <v>0</v>
      </c>
      <c r="AI2002" s="22">
        <v>0</v>
      </c>
      <c r="AJ2002" s="22">
        <v>0</v>
      </c>
      <c r="AK2002" s="22">
        <v>0</v>
      </c>
      <c r="AL2002" s="45">
        <v>0</v>
      </c>
      <c r="AM2002" s="45">
        <v>0</v>
      </c>
      <c r="AN2002" s="45">
        <v>0</v>
      </c>
      <c r="AO2002" s="45">
        <v>0</v>
      </c>
      <c r="AP2002" s="45">
        <v>0</v>
      </c>
      <c r="AQ2002" s="45">
        <v>0</v>
      </c>
      <c r="AR2002" s="45">
        <v>0</v>
      </c>
      <c r="AS2002" s="45" t="s">
        <v>4445</v>
      </c>
      <c r="AT2002" s="45" t="s">
        <v>4445</v>
      </c>
      <c r="AU2002" s="45">
        <v>7.3706622731954845E-3</v>
      </c>
      <c r="AV2002" s="10">
        <v>94.858225168514281</v>
      </c>
      <c r="AW2002" s="10">
        <v>94.858225168514281</v>
      </c>
      <c r="AX2002" s="17">
        <v>0</v>
      </c>
    </row>
    <row r="2003" spans="1:50" x14ac:dyDescent="0.25">
      <c r="A2003" s="22" t="s">
        <v>539</v>
      </c>
      <c r="B2003" s="22" t="s">
        <v>3949</v>
      </c>
      <c r="C2003" s="22" t="s">
        <v>853</v>
      </c>
      <c r="D2003" s="22">
        <v>4977</v>
      </c>
      <c r="E2003" s="22" t="s">
        <v>854</v>
      </c>
      <c r="F2003" s="43">
        <v>1.2864E-2</v>
      </c>
      <c r="G2003" s="43">
        <v>195.84001602539001</v>
      </c>
      <c r="H2003" s="43">
        <v>8.8685606060606066</v>
      </c>
      <c r="I2003" s="9">
        <v>0</v>
      </c>
      <c r="J2003" s="9">
        <v>8.8685606060606066</v>
      </c>
      <c r="K2003" s="11">
        <v>0</v>
      </c>
      <c r="L2003" s="41">
        <v>3167</v>
      </c>
      <c r="M2003" s="44">
        <v>0</v>
      </c>
      <c r="N2003" s="13">
        <v>0</v>
      </c>
      <c r="O2003" s="13">
        <v>0</v>
      </c>
      <c r="P2003" s="22">
        <v>0</v>
      </c>
      <c r="Q2003" s="22">
        <v>0</v>
      </c>
      <c r="R2003" s="14">
        <v>0</v>
      </c>
      <c r="S2003" s="22">
        <v>255</v>
      </c>
      <c r="T2003" s="22">
        <v>1</v>
      </c>
      <c r="U2003" s="22">
        <v>5763</v>
      </c>
      <c r="V2003" s="22"/>
      <c r="W2003" s="22">
        <v>1041</v>
      </c>
      <c r="X2003" s="22">
        <v>687</v>
      </c>
      <c r="Y2003" s="14">
        <v>5763</v>
      </c>
      <c r="Z2003" s="10">
        <v>1041</v>
      </c>
      <c r="AA2003" s="22">
        <v>687</v>
      </c>
      <c r="AB2003" s="22">
        <v>1944.84</v>
      </c>
      <c r="AC2003" s="22">
        <v>6.5686269134762661E-5</v>
      </c>
      <c r="AD2003" s="42">
        <v>1.3999999999999999E-4</v>
      </c>
      <c r="AE2003" s="22">
        <v>2066</v>
      </c>
      <c r="AF2003" s="22">
        <v>5.9115204030328501E-3</v>
      </c>
      <c r="AG2003" s="22">
        <v>8.6934123574012505E-5</v>
      </c>
      <c r="AH2003" s="22">
        <v>0</v>
      </c>
      <c r="AI2003" s="22">
        <v>0</v>
      </c>
      <c r="AJ2003" s="22">
        <v>0</v>
      </c>
      <c r="AK2003" s="22">
        <v>0</v>
      </c>
      <c r="AL2003" s="45">
        <v>0</v>
      </c>
      <c r="AM2003" s="45">
        <v>0</v>
      </c>
      <c r="AN2003" s="45">
        <v>0</v>
      </c>
      <c r="AO2003" s="45">
        <v>0</v>
      </c>
      <c r="AP2003" s="45">
        <v>0</v>
      </c>
      <c r="AQ2003" s="45">
        <v>0</v>
      </c>
      <c r="AR2003" s="45">
        <v>0</v>
      </c>
      <c r="AS2003" s="45" t="s">
        <v>4445</v>
      </c>
      <c r="AT2003" s="45" t="s">
        <v>4445</v>
      </c>
      <c r="AU2003" s="45">
        <v>5.9115204030328501E-3</v>
      </c>
      <c r="AV2003" s="10">
        <v>117.38094221159184</v>
      </c>
      <c r="AW2003" s="10">
        <v>117.38094221159184</v>
      </c>
      <c r="AX2003" s="17">
        <v>0</v>
      </c>
    </row>
    <row r="2004" spans="1:50" x14ac:dyDescent="0.25">
      <c r="A2004" s="22" t="s">
        <v>2195</v>
      </c>
      <c r="B2004" s="22" t="s">
        <v>3962</v>
      </c>
      <c r="C2004" s="22" t="s">
        <v>2668</v>
      </c>
      <c r="D2004" s="22">
        <v>1967</v>
      </c>
      <c r="E2004" s="22" t="s">
        <v>2669</v>
      </c>
      <c r="F2004" s="43">
        <v>9.5140000000000002E-2</v>
      </c>
      <c r="G2004" s="43">
        <v>1041.18701198539</v>
      </c>
      <c r="H2004" s="43">
        <v>41.251136363636363</v>
      </c>
      <c r="I2004" s="9">
        <v>0</v>
      </c>
      <c r="J2004" s="9">
        <v>41.251136363636363</v>
      </c>
      <c r="K2004" s="11">
        <v>0</v>
      </c>
      <c r="L2004" s="41">
        <v>535</v>
      </c>
      <c r="M2004" s="44">
        <v>0</v>
      </c>
      <c r="N2004" s="13">
        <v>0</v>
      </c>
      <c r="O2004" s="13">
        <v>0</v>
      </c>
      <c r="P2004" s="22">
        <v>0</v>
      </c>
      <c r="Q2004" s="22">
        <v>0</v>
      </c>
      <c r="R2004" s="14">
        <v>0</v>
      </c>
      <c r="S2004" s="22">
        <v>523</v>
      </c>
      <c r="T2004" s="22">
        <v>1</v>
      </c>
      <c r="U2004" s="22">
        <v>984</v>
      </c>
      <c r="V2004" s="22"/>
      <c r="W2004" s="22">
        <v>179</v>
      </c>
      <c r="X2004" s="22">
        <v>119</v>
      </c>
      <c r="Y2004" s="14">
        <v>984</v>
      </c>
      <c r="Z2004" s="10">
        <v>179</v>
      </c>
      <c r="AA2004" s="22">
        <v>119</v>
      </c>
      <c r="AB2004" s="22">
        <v>333.79</v>
      </c>
      <c r="AC2004" s="22">
        <v>9.1376475988287699E-5</v>
      </c>
      <c r="AD2004" s="42">
        <v>3.0000000000000001E-5</v>
      </c>
      <c r="AE2004" s="22">
        <v>2067</v>
      </c>
      <c r="AF2004" s="22">
        <v>7.5848539567571344E-3</v>
      </c>
      <c r="AG2004" s="22">
        <v>8.5223078165810501E-5</v>
      </c>
      <c r="AH2004" s="22">
        <v>0</v>
      </c>
      <c r="AI2004" s="22">
        <v>0</v>
      </c>
      <c r="AJ2004" s="22">
        <v>0</v>
      </c>
      <c r="AK2004" s="22">
        <v>0</v>
      </c>
      <c r="AL2004" s="45">
        <v>0</v>
      </c>
      <c r="AM2004" s="45">
        <v>0</v>
      </c>
      <c r="AN2004" s="45">
        <v>0</v>
      </c>
      <c r="AO2004" s="45">
        <v>0</v>
      </c>
      <c r="AP2004" s="45">
        <v>0</v>
      </c>
      <c r="AQ2004" s="45">
        <v>0</v>
      </c>
      <c r="AR2004" s="45">
        <v>0</v>
      </c>
      <c r="AS2004" s="45" t="s">
        <v>4445</v>
      </c>
      <c r="AT2004" s="45" t="s">
        <v>4445</v>
      </c>
      <c r="AU2004" s="45">
        <v>7.5848539567571344E-3</v>
      </c>
      <c r="AV2004" s="10">
        <v>4.3392744001542658</v>
      </c>
      <c r="AW2004" s="10">
        <v>4.3392744001542658</v>
      </c>
      <c r="AX2004" s="17">
        <v>0</v>
      </c>
    </row>
    <row r="2005" spans="1:50" x14ac:dyDescent="0.25">
      <c r="A2005" s="22" t="s">
        <v>964</v>
      </c>
      <c r="B2005" s="22" t="s">
        <v>3948</v>
      </c>
      <c r="C2005" s="22" t="s">
        <v>1243</v>
      </c>
      <c r="D2005" s="22">
        <v>6186</v>
      </c>
      <c r="E2005" s="22" t="s">
        <v>1327</v>
      </c>
      <c r="F2005" s="43">
        <v>2.127E-3</v>
      </c>
      <c r="G2005" s="43">
        <v>255.55572804517001</v>
      </c>
      <c r="H2005" s="43">
        <v>9.5344696969696976</v>
      </c>
      <c r="I2005" s="9">
        <v>0</v>
      </c>
      <c r="J2005" s="9">
        <v>9.5344696969696976</v>
      </c>
      <c r="K2005" s="11">
        <v>0</v>
      </c>
      <c r="L2005" s="41">
        <v>2961</v>
      </c>
      <c r="M2005" s="44">
        <v>0</v>
      </c>
      <c r="N2005" s="13">
        <v>0</v>
      </c>
      <c r="O2005" s="13">
        <v>0</v>
      </c>
      <c r="P2005" s="22">
        <v>0</v>
      </c>
      <c r="Q2005" s="22">
        <v>0</v>
      </c>
      <c r="R2005" s="14">
        <v>0</v>
      </c>
      <c r="S2005" s="22">
        <v>212</v>
      </c>
      <c r="T2005" s="22">
        <v>1</v>
      </c>
      <c r="U2005" s="22">
        <v>5389</v>
      </c>
      <c r="V2005" s="22"/>
      <c r="W2005" s="22">
        <v>974</v>
      </c>
      <c r="X2005" s="22">
        <v>642</v>
      </c>
      <c r="Y2005" s="14">
        <v>5389</v>
      </c>
      <c r="Z2005" s="10">
        <v>974</v>
      </c>
      <c r="AA2005" s="22">
        <v>642</v>
      </c>
      <c r="AB2005" s="22">
        <v>1819.39</v>
      </c>
      <c r="AC2005" s="22">
        <v>8.3230378605485549E-6</v>
      </c>
      <c r="AD2005" s="42">
        <v>2.0000000000000002E-5</v>
      </c>
      <c r="AE2005" s="22">
        <v>2068</v>
      </c>
      <c r="AF2005" s="22">
        <v>1.3116201057020107E-2</v>
      </c>
      <c r="AG2005" s="22">
        <v>8.5170136733896801E-5</v>
      </c>
      <c r="AH2005" s="22">
        <v>0</v>
      </c>
      <c r="AI2005" s="22">
        <v>0</v>
      </c>
      <c r="AJ2005" s="22">
        <v>0</v>
      </c>
      <c r="AK2005" s="22">
        <v>0</v>
      </c>
      <c r="AL2005" s="45">
        <v>0</v>
      </c>
      <c r="AM2005" s="45">
        <v>0</v>
      </c>
      <c r="AN2005" s="45">
        <v>0</v>
      </c>
      <c r="AO2005" s="45">
        <v>0</v>
      </c>
      <c r="AP2005" s="45">
        <v>0</v>
      </c>
      <c r="AQ2005" s="45">
        <v>0</v>
      </c>
      <c r="AR2005" s="45">
        <v>0</v>
      </c>
      <c r="AS2005" s="45" t="s">
        <v>4445</v>
      </c>
      <c r="AT2005" s="45" t="s">
        <v>4445</v>
      </c>
      <c r="AU2005" s="45">
        <v>1.3116201057020107E-2</v>
      </c>
      <c r="AV2005" s="10">
        <v>102.15565531762742</v>
      </c>
      <c r="AW2005" s="10">
        <v>102.15565531762742</v>
      </c>
      <c r="AX2005" s="17">
        <v>0</v>
      </c>
    </row>
    <row r="2006" spans="1:50" x14ac:dyDescent="0.25">
      <c r="A2006" s="22" t="s">
        <v>539</v>
      </c>
      <c r="B2006" s="22" t="s">
        <v>3949</v>
      </c>
      <c r="C2006" s="22" t="s">
        <v>3965</v>
      </c>
      <c r="D2006" s="22">
        <v>3988</v>
      </c>
      <c r="E2006" s="22" t="s">
        <v>863</v>
      </c>
      <c r="F2006" s="43">
        <v>3.0671E-2</v>
      </c>
      <c r="G2006" s="43">
        <v>419.77433571961001</v>
      </c>
      <c r="H2006" s="43">
        <v>17.816477272727273</v>
      </c>
      <c r="I2006" s="9">
        <v>0</v>
      </c>
      <c r="J2006" s="9">
        <v>17.816477272727273</v>
      </c>
      <c r="K2006" s="11">
        <v>0</v>
      </c>
      <c r="L2006" s="41">
        <v>3477</v>
      </c>
      <c r="M2006" s="44">
        <v>0</v>
      </c>
      <c r="N2006" s="13">
        <v>0</v>
      </c>
      <c r="O2006" s="13">
        <v>0</v>
      </c>
      <c r="P2006" s="22">
        <v>0</v>
      </c>
      <c r="Q2006" s="22">
        <v>0</v>
      </c>
      <c r="R2006" s="14">
        <v>0</v>
      </c>
      <c r="S2006" s="22">
        <v>458</v>
      </c>
      <c r="T2006" s="22">
        <v>1</v>
      </c>
      <c r="U2006" s="22">
        <v>6326</v>
      </c>
      <c r="V2006" s="22"/>
      <c r="W2006" s="22">
        <v>1143</v>
      </c>
      <c r="X2006" s="22">
        <v>754</v>
      </c>
      <c r="Y2006" s="14">
        <v>6326</v>
      </c>
      <c r="Z2006" s="10">
        <v>1143</v>
      </c>
      <c r="AA2006" s="22">
        <v>754</v>
      </c>
      <c r="AB2006" s="22">
        <v>2135.25</v>
      </c>
      <c r="AC2006" s="22">
        <v>7.306544824237855E-5</v>
      </c>
      <c r="AD2006" s="42">
        <v>1.7000000000000001E-4</v>
      </c>
      <c r="AE2006" s="22">
        <v>2069</v>
      </c>
      <c r="AF2006" s="22">
        <v>1.9915585221476201E-2</v>
      </c>
      <c r="AG2006" s="22">
        <v>8.5109338553317096E-5</v>
      </c>
      <c r="AH2006" s="22">
        <v>0</v>
      </c>
      <c r="AI2006" s="22">
        <v>0</v>
      </c>
      <c r="AJ2006" s="22">
        <v>0</v>
      </c>
      <c r="AK2006" s="22">
        <v>0</v>
      </c>
      <c r="AL2006" s="45">
        <v>0</v>
      </c>
      <c r="AM2006" s="45">
        <v>0</v>
      </c>
      <c r="AN2006" s="45">
        <v>0</v>
      </c>
      <c r="AO2006" s="45">
        <v>0</v>
      </c>
      <c r="AP2006" s="45">
        <v>0</v>
      </c>
      <c r="AQ2006" s="45">
        <v>0</v>
      </c>
      <c r="AR2006" s="45">
        <v>0</v>
      </c>
      <c r="AS2006" s="45" t="s">
        <v>4445</v>
      </c>
      <c r="AT2006" s="45" t="s">
        <v>4445</v>
      </c>
      <c r="AU2006" s="45">
        <v>1.9915585221476201E-2</v>
      </c>
      <c r="AV2006" s="10">
        <v>64.154096374015367</v>
      </c>
      <c r="AW2006" s="10">
        <v>64.154096374015367</v>
      </c>
      <c r="AX2006" s="17">
        <v>0</v>
      </c>
    </row>
    <row r="2007" spans="1:50" x14ac:dyDescent="0.25">
      <c r="A2007" s="22" t="s">
        <v>2195</v>
      </c>
      <c r="B2007" s="22" t="s">
        <v>3962</v>
      </c>
      <c r="C2007" s="22" t="s">
        <v>2312</v>
      </c>
      <c r="D2007" s="22">
        <v>259</v>
      </c>
      <c r="E2007" s="22" t="s">
        <v>2430</v>
      </c>
      <c r="F2007" s="43">
        <v>4.6926000000000002E-2</v>
      </c>
      <c r="G2007" s="43">
        <v>446.30118551955002</v>
      </c>
      <c r="H2007" s="43">
        <v>18.948863636363637</v>
      </c>
      <c r="I2007" s="9">
        <v>0</v>
      </c>
      <c r="J2007" s="9">
        <v>18.948863636363637</v>
      </c>
      <c r="K2007" s="11">
        <v>0</v>
      </c>
      <c r="L2007" s="41">
        <v>10463</v>
      </c>
      <c r="M2007" s="44">
        <v>0</v>
      </c>
      <c r="N2007" s="13">
        <v>0</v>
      </c>
      <c r="O2007" s="13">
        <v>0</v>
      </c>
      <c r="P2007" s="22">
        <v>0</v>
      </c>
      <c r="Q2007" s="22">
        <v>0</v>
      </c>
      <c r="R2007" s="14">
        <v>0</v>
      </c>
      <c r="S2007" s="22">
        <v>466</v>
      </c>
      <c r="T2007" s="22">
        <v>1</v>
      </c>
      <c r="U2007" s="22">
        <v>19013</v>
      </c>
      <c r="V2007" s="22"/>
      <c r="W2007" s="22">
        <v>3431</v>
      </c>
      <c r="X2007" s="22">
        <v>2261</v>
      </c>
      <c r="Y2007" s="14">
        <v>19013</v>
      </c>
      <c r="Z2007" s="10">
        <v>3431</v>
      </c>
      <c r="AA2007" s="22">
        <v>2261</v>
      </c>
      <c r="AB2007" s="22">
        <v>6411.64</v>
      </c>
      <c r="AC2007" s="22">
        <v>1.0514424232454661E-4</v>
      </c>
      <c r="AD2007" s="42">
        <v>7.5000000000000002E-4</v>
      </c>
      <c r="AE2007" s="22">
        <v>2070</v>
      </c>
      <c r="AF2007" s="22">
        <v>2.6197270150614946E-2</v>
      </c>
      <c r="AG2007" s="22">
        <v>8.4235595339597901E-5</v>
      </c>
      <c r="AH2007" s="22">
        <v>0</v>
      </c>
      <c r="AI2007" s="22">
        <v>0</v>
      </c>
      <c r="AJ2007" s="22">
        <v>0</v>
      </c>
      <c r="AK2007" s="22">
        <v>0</v>
      </c>
      <c r="AL2007" s="45">
        <v>0</v>
      </c>
      <c r="AM2007" s="45">
        <v>0</v>
      </c>
      <c r="AN2007" s="45">
        <v>0</v>
      </c>
      <c r="AO2007" s="45">
        <v>0</v>
      </c>
      <c r="AP2007" s="45">
        <v>0</v>
      </c>
      <c r="AQ2007" s="45">
        <v>0</v>
      </c>
      <c r="AR2007" s="45">
        <v>0</v>
      </c>
      <c r="AS2007" s="45" t="s">
        <v>4445</v>
      </c>
      <c r="AT2007" s="45" t="s">
        <v>4445</v>
      </c>
      <c r="AU2007" s="45">
        <v>2.6197270150614946E-2</v>
      </c>
      <c r="AV2007" s="10">
        <v>181.06626686656671</v>
      </c>
      <c r="AW2007" s="10">
        <v>181.06626686656671</v>
      </c>
      <c r="AX2007" s="17">
        <v>0</v>
      </c>
    </row>
    <row r="2008" spans="1:50" x14ac:dyDescent="0.25">
      <c r="A2008" s="22" t="s">
        <v>1672</v>
      </c>
      <c r="B2008" s="22" t="s">
        <v>3947</v>
      </c>
      <c r="C2008" s="22" t="s">
        <v>1767</v>
      </c>
      <c r="D2008" s="22">
        <v>320</v>
      </c>
      <c r="E2008" s="22" t="s">
        <v>2003</v>
      </c>
      <c r="F2008" s="43">
        <v>4.1568000000000001E-2</v>
      </c>
      <c r="G2008" s="43">
        <v>250.24804223039001</v>
      </c>
      <c r="H2008" s="43">
        <v>10.678977272727273</v>
      </c>
      <c r="I2008" s="9">
        <v>6.0776515151515147</v>
      </c>
      <c r="J2008" s="9">
        <v>4.6015151515151516</v>
      </c>
      <c r="K2008" s="11">
        <v>10.678977272727273</v>
      </c>
      <c r="L2008" s="41">
        <v>1818</v>
      </c>
      <c r="M2008" s="44">
        <v>3151</v>
      </c>
      <c r="N2008" s="13">
        <v>889</v>
      </c>
      <c r="O2008" s="13">
        <v>473</v>
      </c>
      <c r="P2008" s="22">
        <v>815</v>
      </c>
      <c r="Q2008" s="22">
        <v>455</v>
      </c>
      <c r="R2008" s="14">
        <v>0</v>
      </c>
      <c r="S2008" s="22">
        <v>436</v>
      </c>
      <c r="T2008" s="22">
        <v>0</v>
      </c>
      <c r="U2008" s="22">
        <v>3151</v>
      </c>
      <c r="V2008" s="22"/>
      <c r="W2008" s="22">
        <v>889</v>
      </c>
      <c r="X2008" s="22">
        <v>473</v>
      </c>
      <c r="Y2008" s="14">
        <v>0</v>
      </c>
      <c r="Z2008" s="10">
        <v>74</v>
      </c>
      <c r="AA2008" s="22">
        <v>18</v>
      </c>
      <c r="AB2008" s="22">
        <v>101.38</v>
      </c>
      <c r="AC2008" s="22">
        <v>1.661071936048577E-4</v>
      </c>
      <c r="AD2008" s="42">
        <v>3.0000000000000001E-5</v>
      </c>
      <c r="AE2008" s="22">
        <v>2071</v>
      </c>
      <c r="AF2008" s="22">
        <v>1.0830602507648762E-2</v>
      </c>
      <c r="AG2008" s="22">
        <v>8.2050018997339104E-5</v>
      </c>
      <c r="AH2008" s="22">
        <v>0</v>
      </c>
      <c r="AI2008" s="22">
        <v>0</v>
      </c>
      <c r="AJ2008" s="22">
        <v>0</v>
      </c>
      <c r="AK2008" s="22">
        <v>0</v>
      </c>
      <c r="AL2008" s="45">
        <v>0</v>
      </c>
      <c r="AM2008" s="45">
        <v>0</v>
      </c>
      <c r="AN2008" s="45">
        <v>0</v>
      </c>
      <c r="AO2008" s="45">
        <v>0</v>
      </c>
      <c r="AP2008" s="45">
        <v>0</v>
      </c>
      <c r="AQ2008" s="45">
        <v>0</v>
      </c>
      <c r="AR2008" s="45">
        <v>0</v>
      </c>
      <c r="AS2008" s="45" t="s">
        <v>4445</v>
      </c>
      <c r="AT2008" s="45" t="s">
        <v>4445</v>
      </c>
      <c r="AU2008" s="45">
        <v>4.6668496679229277E-3</v>
      </c>
      <c r="AV2008" s="10">
        <v>16.081659532433321</v>
      </c>
      <c r="AW2008" s="10">
        <v>83.247672253258841</v>
      </c>
      <c r="AX2008" s="17">
        <v>0.56912299370399921</v>
      </c>
    </row>
    <row r="2009" spans="1:50" x14ac:dyDescent="0.25">
      <c r="A2009" s="22" t="s">
        <v>2195</v>
      </c>
      <c r="B2009" s="22" t="s">
        <v>3962</v>
      </c>
      <c r="C2009" s="22" t="s">
        <v>2462</v>
      </c>
      <c r="D2009" s="22">
        <v>2890</v>
      </c>
      <c r="E2009" s="22" t="s">
        <v>2463</v>
      </c>
      <c r="F2009" s="43">
        <v>2.9921E-2</v>
      </c>
      <c r="G2009" s="43">
        <v>196.16914915817</v>
      </c>
      <c r="H2009" s="43">
        <v>7.7602272727272732</v>
      </c>
      <c r="I2009" s="9">
        <v>0</v>
      </c>
      <c r="J2009" s="9">
        <v>7.7602272727272732</v>
      </c>
      <c r="K2009" s="11">
        <v>0.3136363636363636</v>
      </c>
      <c r="L2009" s="41">
        <v>2715</v>
      </c>
      <c r="M2009" s="44">
        <v>94</v>
      </c>
      <c r="N2009" s="13">
        <v>94</v>
      </c>
      <c r="O2009" s="13">
        <v>66</v>
      </c>
      <c r="P2009" s="22">
        <v>0</v>
      </c>
      <c r="Q2009" s="22">
        <v>0</v>
      </c>
      <c r="R2009" s="14">
        <v>0</v>
      </c>
      <c r="S2009" s="22">
        <v>184</v>
      </c>
      <c r="T2009" s="22">
        <v>0.95958412651925618</v>
      </c>
      <c r="U2009" s="22">
        <v>4837</v>
      </c>
      <c r="V2009" s="22"/>
      <c r="W2009" s="22">
        <v>951</v>
      </c>
      <c r="X2009" s="22">
        <v>632</v>
      </c>
      <c r="Y2009" s="14">
        <v>4743</v>
      </c>
      <c r="Z2009" s="10">
        <v>951</v>
      </c>
      <c r="AA2009" s="22">
        <v>632</v>
      </c>
      <c r="AB2009" s="22">
        <v>1729.74</v>
      </c>
      <c r="AC2009" s="22">
        <v>1.5252653196693472E-4</v>
      </c>
      <c r="AD2009" s="42">
        <v>2.9999999999999997E-4</v>
      </c>
      <c r="AE2009" s="22">
        <v>2072</v>
      </c>
      <c r="AF2009" s="22">
        <v>8.2820534256230344E-3</v>
      </c>
      <c r="AG2009" s="22">
        <v>8.2000528966564697E-5</v>
      </c>
      <c r="AH2009" s="22">
        <v>0</v>
      </c>
      <c r="AI2009" s="22">
        <v>0</v>
      </c>
      <c r="AJ2009" s="22">
        <v>0</v>
      </c>
      <c r="AK2009" s="22">
        <v>0</v>
      </c>
      <c r="AL2009" s="45">
        <v>0</v>
      </c>
      <c r="AM2009" s="45">
        <v>0</v>
      </c>
      <c r="AN2009" s="45">
        <v>0</v>
      </c>
      <c r="AO2009" s="45">
        <v>0</v>
      </c>
      <c r="AP2009" s="45">
        <v>0</v>
      </c>
      <c r="AQ2009" s="45">
        <v>0</v>
      </c>
      <c r="AR2009" s="45">
        <v>0</v>
      </c>
      <c r="AS2009" s="45" t="s">
        <v>4445</v>
      </c>
      <c r="AT2009" s="45" t="s">
        <v>4445</v>
      </c>
      <c r="AU2009" s="45">
        <v>8.2820534256230344E-3</v>
      </c>
      <c r="AV2009" s="10">
        <v>122.54795724117733</v>
      </c>
      <c r="AW2009" s="10">
        <v>122.54795724117733</v>
      </c>
      <c r="AX2009" s="17">
        <v>0</v>
      </c>
    </row>
    <row r="2010" spans="1:50" x14ac:dyDescent="0.25">
      <c r="A2010" s="22" t="s">
        <v>2906</v>
      </c>
      <c r="B2010" s="22" t="s">
        <v>3954</v>
      </c>
      <c r="C2010" s="22" t="s">
        <v>2589</v>
      </c>
      <c r="D2010" s="22">
        <v>3571</v>
      </c>
      <c r="E2010" s="22" t="s">
        <v>3125</v>
      </c>
      <c r="F2010" s="43">
        <v>5.9579999999999998E-3</v>
      </c>
      <c r="G2010" s="43">
        <v>83.992600026610006</v>
      </c>
      <c r="H2010" s="43">
        <v>2.7939393939393944</v>
      </c>
      <c r="I2010" s="9">
        <v>0</v>
      </c>
      <c r="J2010" s="9">
        <v>2.7939393939393944</v>
      </c>
      <c r="K2010" s="11">
        <v>0</v>
      </c>
      <c r="L2010" s="41">
        <v>2469</v>
      </c>
      <c r="M2010" s="44">
        <v>0</v>
      </c>
      <c r="N2010" s="13">
        <v>0</v>
      </c>
      <c r="O2010" s="13">
        <v>0</v>
      </c>
      <c r="P2010" s="22">
        <v>0</v>
      </c>
      <c r="Q2010" s="22">
        <v>0</v>
      </c>
      <c r="R2010" s="14">
        <v>0</v>
      </c>
      <c r="S2010" s="22">
        <v>130</v>
      </c>
      <c r="T2010" s="22">
        <v>1</v>
      </c>
      <c r="U2010" s="22">
        <v>4496</v>
      </c>
      <c r="V2010" s="22"/>
      <c r="W2010" s="22">
        <v>813</v>
      </c>
      <c r="X2010" s="22">
        <v>536</v>
      </c>
      <c r="Y2010" s="14">
        <v>4496</v>
      </c>
      <c r="Z2010" s="10">
        <v>813</v>
      </c>
      <c r="AA2010" s="22">
        <v>536</v>
      </c>
      <c r="AB2010" s="22">
        <v>1518.45</v>
      </c>
      <c r="AC2010" s="22">
        <v>7.0934820425994958E-5</v>
      </c>
      <c r="AD2010" s="42">
        <v>1.2E-4</v>
      </c>
      <c r="AE2010" s="22">
        <v>2073</v>
      </c>
      <c r="AF2010" s="22">
        <v>4.4539117421377589E-3</v>
      </c>
      <c r="AG2010" s="22">
        <v>8.0980213493413798E-5</v>
      </c>
      <c r="AH2010" s="22">
        <v>0</v>
      </c>
      <c r="AI2010" s="22">
        <v>0</v>
      </c>
      <c r="AJ2010" s="22">
        <v>0</v>
      </c>
      <c r="AK2010" s="22">
        <v>0</v>
      </c>
      <c r="AL2010" s="45">
        <v>0</v>
      </c>
      <c r="AM2010" s="45">
        <v>0</v>
      </c>
      <c r="AN2010" s="45">
        <v>0</v>
      </c>
      <c r="AO2010" s="45">
        <v>0</v>
      </c>
      <c r="AP2010" s="45">
        <v>0</v>
      </c>
      <c r="AQ2010" s="45">
        <v>0</v>
      </c>
      <c r="AR2010" s="45">
        <v>0</v>
      </c>
      <c r="AS2010" s="45" t="s">
        <v>4445</v>
      </c>
      <c r="AT2010" s="45" t="s">
        <v>4445</v>
      </c>
      <c r="AU2010" s="45">
        <v>4.4539117421377589E-3</v>
      </c>
      <c r="AV2010" s="10">
        <v>290.9869848156182</v>
      </c>
      <c r="AW2010" s="10">
        <v>290.9869848156182</v>
      </c>
      <c r="AX2010" s="17">
        <v>0</v>
      </c>
    </row>
    <row r="2011" spans="1:50" x14ac:dyDescent="0.25">
      <c r="A2011" s="22" t="s">
        <v>539</v>
      </c>
      <c r="B2011" s="22" t="s">
        <v>3949</v>
      </c>
      <c r="C2011" s="22" t="s">
        <v>3965</v>
      </c>
      <c r="D2011" s="22">
        <v>1338</v>
      </c>
      <c r="E2011" s="22" t="s">
        <v>898</v>
      </c>
      <c r="F2011" s="43">
        <v>2.2426999999999999E-2</v>
      </c>
      <c r="G2011" s="43">
        <v>323.99828773881001</v>
      </c>
      <c r="H2011" s="43">
        <v>16.095265151515154</v>
      </c>
      <c r="I2011" s="9">
        <v>0</v>
      </c>
      <c r="J2011" s="9">
        <v>16.095265151515154</v>
      </c>
      <c r="K2011" s="11">
        <v>0</v>
      </c>
      <c r="L2011" s="41">
        <v>3144</v>
      </c>
      <c r="M2011" s="44">
        <v>0</v>
      </c>
      <c r="N2011" s="13">
        <v>0</v>
      </c>
      <c r="O2011" s="13">
        <v>0</v>
      </c>
      <c r="P2011" s="22">
        <v>0</v>
      </c>
      <c r="Q2011" s="22">
        <v>0</v>
      </c>
      <c r="R2011" s="14">
        <v>0</v>
      </c>
      <c r="S2011" s="22">
        <v>348</v>
      </c>
      <c r="T2011" s="22">
        <v>1</v>
      </c>
      <c r="U2011" s="22">
        <v>5722</v>
      </c>
      <c r="V2011" s="22"/>
      <c r="W2011" s="22">
        <v>1034</v>
      </c>
      <c r="X2011" s="22">
        <v>682</v>
      </c>
      <c r="Y2011" s="14">
        <v>5722</v>
      </c>
      <c r="Z2011" s="10">
        <v>1034</v>
      </c>
      <c r="AA2011" s="22">
        <v>682</v>
      </c>
      <c r="AB2011" s="22">
        <v>1931.56</v>
      </c>
      <c r="AC2011" s="22">
        <v>6.9219501610698144E-5</v>
      </c>
      <c r="AD2011" s="42">
        <v>1.4999999999999999E-4</v>
      </c>
      <c r="AE2011" s="22">
        <v>2074</v>
      </c>
      <c r="AF2011" s="22">
        <v>9.5423257037263402E-3</v>
      </c>
      <c r="AG2011" s="22">
        <v>8.0867166980731702E-5</v>
      </c>
      <c r="AH2011" s="22">
        <v>0</v>
      </c>
      <c r="AI2011" s="22">
        <v>0</v>
      </c>
      <c r="AJ2011" s="22">
        <v>0</v>
      </c>
      <c r="AK2011" s="22">
        <v>0</v>
      </c>
      <c r="AL2011" s="45">
        <v>0</v>
      </c>
      <c r="AM2011" s="45">
        <v>0</v>
      </c>
      <c r="AN2011" s="45">
        <v>0</v>
      </c>
      <c r="AO2011" s="45">
        <v>0</v>
      </c>
      <c r="AP2011" s="45">
        <v>0</v>
      </c>
      <c r="AQ2011" s="45">
        <v>0</v>
      </c>
      <c r="AR2011" s="45">
        <v>0</v>
      </c>
      <c r="AS2011" s="45" t="s">
        <v>4445</v>
      </c>
      <c r="AT2011" s="45" t="s">
        <v>4445</v>
      </c>
      <c r="AU2011" s="45">
        <v>9.5423257037263402E-3</v>
      </c>
      <c r="AV2011" s="10">
        <v>64.242495557935101</v>
      </c>
      <c r="AW2011" s="10">
        <v>64.242495557935101</v>
      </c>
      <c r="AX2011" s="17">
        <v>0</v>
      </c>
    </row>
    <row r="2012" spans="1:50" x14ac:dyDescent="0.25">
      <c r="A2012" s="22" t="s">
        <v>8</v>
      </c>
      <c r="B2012" s="22" t="s">
        <v>3946</v>
      </c>
      <c r="C2012" s="22" t="s">
        <v>423</v>
      </c>
      <c r="D2012" s="22">
        <v>5977</v>
      </c>
      <c r="E2012" s="22" t="s">
        <v>424</v>
      </c>
      <c r="F2012" s="43">
        <v>1.3766E-2</v>
      </c>
      <c r="G2012" s="43">
        <v>47.76839816287</v>
      </c>
      <c r="H2012" s="43">
        <v>2.2157196969696971</v>
      </c>
      <c r="I2012" s="9">
        <v>0</v>
      </c>
      <c r="J2012" s="9">
        <v>2.2157196969696971</v>
      </c>
      <c r="K2012" s="11">
        <v>0</v>
      </c>
      <c r="L2012" s="41">
        <v>358</v>
      </c>
      <c r="M2012" s="44">
        <v>0</v>
      </c>
      <c r="N2012" s="13">
        <v>0</v>
      </c>
      <c r="O2012" s="13">
        <v>0</v>
      </c>
      <c r="P2012" s="22">
        <v>0</v>
      </c>
      <c r="Q2012" s="22">
        <v>0</v>
      </c>
      <c r="R2012" s="14">
        <v>0</v>
      </c>
      <c r="S2012" s="22">
        <v>56</v>
      </c>
      <c r="T2012" s="22">
        <v>1</v>
      </c>
      <c r="U2012" s="22">
        <v>662</v>
      </c>
      <c r="V2012" s="22"/>
      <c r="W2012" s="22">
        <v>121</v>
      </c>
      <c r="X2012" s="22">
        <v>81</v>
      </c>
      <c r="Y2012" s="14">
        <v>662</v>
      </c>
      <c r="Z2012" s="10">
        <v>121</v>
      </c>
      <c r="AA2012" s="22">
        <v>81</v>
      </c>
      <c r="AB2012" s="22">
        <v>225.35</v>
      </c>
      <c r="AC2012" s="22">
        <v>2.8818215660202323E-4</v>
      </c>
      <c r="AD2012" s="42">
        <v>6.9999999999999994E-5</v>
      </c>
      <c r="AE2012" s="22">
        <v>2075</v>
      </c>
      <c r="AF2012" s="22">
        <v>2.6525244348343225E-3</v>
      </c>
      <c r="AG2012" s="22">
        <v>8.0379528328312805E-5</v>
      </c>
      <c r="AH2012" s="22">
        <v>0</v>
      </c>
      <c r="AI2012" s="22">
        <v>0</v>
      </c>
      <c r="AJ2012" s="22">
        <v>0</v>
      </c>
      <c r="AK2012" s="22">
        <v>0</v>
      </c>
      <c r="AL2012" s="45">
        <v>0</v>
      </c>
      <c r="AM2012" s="45">
        <v>0</v>
      </c>
      <c r="AN2012" s="45">
        <v>0</v>
      </c>
      <c r="AO2012" s="45">
        <v>0</v>
      </c>
      <c r="AP2012" s="45">
        <v>0</v>
      </c>
      <c r="AQ2012" s="45">
        <v>0</v>
      </c>
      <c r="AR2012" s="45">
        <v>0</v>
      </c>
      <c r="AS2012" s="45" t="s">
        <v>4445</v>
      </c>
      <c r="AT2012" s="45" t="s">
        <v>4445</v>
      </c>
      <c r="AU2012" s="45">
        <v>2.6525244348343225E-3</v>
      </c>
      <c r="AV2012" s="10">
        <v>54.609795709034955</v>
      </c>
      <c r="AW2012" s="10">
        <v>54.609795709034955</v>
      </c>
      <c r="AX2012" s="17">
        <v>0</v>
      </c>
    </row>
    <row r="2013" spans="1:50" x14ac:dyDescent="0.25">
      <c r="A2013" s="22" t="s">
        <v>2906</v>
      </c>
      <c r="B2013" s="22" t="s">
        <v>3954</v>
      </c>
      <c r="C2013" s="22" t="s">
        <v>3104</v>
      </c>
      <c r="D2013" s="22">
        <v>7554</v>
      </c>
      <c r="E2013" s="22" t="s">
        <v>3105</v>
      </c>
      <c r="F2013" s="43">
        <v>7.4772000000000005E-2</v>
      </c>
      <c r="G2013" s="43">
        <v>129.64995355852</v>
      </c>
      <c r="H2013" s="43">
        <v>4.6200757575757576</v>
      </c>
      <c r="I2013" s="9">
        <v>0</v>
      </c>
      <c r="J2013" s="9">
        <v>4.6200757575757576</v>
      </c>
      <c r="K2013" s="11">
        <v>0</v>
      </c>
      <c r="L2013" s="41">
        <v>4704</v>
      </c>
      <c r="M2013" s="44">
        <v>0</v>
      </c>
      <c r="N2013" s="13">
        <v>0</v>
      </c>
      <c r="O2013" s="13">
        <v>0</v>
      </c>
      <c r="P2013" s="22">
        <v>0</v>
      </c>
      <c r="Q2013" s="22">
        <v>0</v>
      </c>
      <c r="R2013" s="14">
        <v>0</v>
      </c>
      <c r="S2013" s="22">
        <v>142</v>
      </c>
      <c r="T2013" s="22">
        <v>1</v>
      </c>
      <c r="U2013" s="22">
        <v>8555</v>
      </c>
      <c r="V2013" s="22"/>
      <c r="W2013" s="22">
        <v>1545</v>
      </c>
      <c r="X2013" s="22">
        <v>1019</v>
      </c>
      <c r="Y2013" s="14">
        <v>8555</v>
      </c>
      <c r="Z2013" s="10">
        <v>1545</v>
      </c>
      <c r="AA2013" s="22">
        <v>1019</v>
      </c>
      <c r="AB2013" s="22">
        <v>2886.6</v>
      </c>
      <c r="AC2013" s="22">
        <v>5.7672215028021763E-4</v>
      </c>
      <c r="AD2013" s="42">
        <v>1.8500000000000001E-3</v>
      </c>
      <c r="AE2013" s="22">
        <v>2076</v>
      </c>
      <c r="AF2013" s="22">
        <v>5.5001227420762144E-3</v>
      </c>
      <c r="AG2013" s="22">
        <v>7.9711923798206005E-5</v>
      </c>
      <c r="AH2013" s="22">
        <v>0</v>
      </c>
      <c r="AI2013" s="22">
        <v>0</v>
      </c>
      <c r="AJ2013" s="22">
        <v>0</v>
      </c>
      <c r="AK2013" s="22">
        <v>0</v>
      </c>
      <c r="AL2013" s="45">
        <v>0</v>
      </c>
      <c r="AM2013" s="45">
        <v>0</v>
      </c>
      <c r="AN2013" s="45">
        <v>0</v>
      </c>
      <c r="AO2013" s="45">
        <v>0</v>
      </c>
      <c r="AP2013" s="45">
        <v>0</v>
      </c>
      <c r="AQ2013" s="45">
        <v>0</v>
      </c>
      <c r="AR2013" s="45">
        <v>0</v>
      </c>
      <c r="AS2013" s="45" t="s">
        <v>4445</v>
      </c>
      <c r="AT2013" s="45" t="s">
        <v>4445</v>
      </c>
      <c r="AU2013" s="45">
        <v>5.5001227420762144E-3</v>
      </c>
      <c r="AV2013" s="10">
        <v>334.41010084446992</v>
      </c>
      <c r="AW2013" s="10">
        <v>334.41010084446992</v>
      </c>
      <c r="AX2013" s="17">
        <v>0</v>
      </c>
    </row>
    <row r="2014" spans="1:50" x14ac:dyDescent="0.25">
      <c r="A2014" s="22" t="s">
        <v>539</v>
      </c>
      <c r="B2014" s="22" t="s">
        <v>3949</v>
      </c>
      <c r="C2014" s="22" t="s">
        <v>820</v>
      </c>
      <c r="D2014" s="22">
        <v>3611</v>
      </c>
      <c r="E2014" s="22" t="s">
        <v>892</v>
      </c>
      <c r="F2014" s="43">
        <v>9.5980000000000006E-3</v>
      </c>
      <c r="G2014" s="43">
        <v>70.583093460640001</v>
      </c>
      <c r="H2014" s="43">
        <v>2.2674242424242426</v>
      </c>
      <c r="I2014" s="9">
        <v>0</v>
      </c>
      <c r="J2014" s="9">
        <v>2.2674242424242426</v>
      </c>
      <c r="K2014" s="11">
        <v>0</v>
      </c>
      <c r="L2014" s="41">
        <v>85</v>
      </c>
      <c r="M2014" s="44">
        <v>0</v>
      </c>
      <c r="N2014" s="13">
        <v>0</v>
      </c>
      <c r="O2014" s="13">
        <v>0</v>
      </c>
      <c r="P2014" s="22">
        <v>0</v>
      </c>
      <c r="Q2014" s="22">
        <v>0</v>
      </c>
      <c r="R2014" s="14">
        <v>0</v>
      </c>
      <c r="S2014" s="22">
        <v>71</v>
      </c>
      <c r="T2014" s="22">
        <v>1</v>
      </c>
      <c r="U2014" s="22">
        <v>167</v>
      </c>
      <c r="V2014" s="22"/>
      <c r="W2014" s="22">
        <v>32</v>
      </c>
      <c r="X2014" s="22">
        <v>22</v>
      </c>
      <c r="Y2014" s="14">
        <v>167</v>
      </c>
      <c r="Z2014" s="10">
        <v>32</v>
      </c>
      <c r="AA2014" s="22">
        <v>22</v>
      </c>
      <c r="AB2014" s="22">
        <v>58.87</v>
      </c>
      <c r="AC2014" s="22">
        <v>1.3598157192348386E-4</v>
      </c>
      <c r="AD2014" s="42">
        <v>1.0000000000000001E-5</v>
      </c>
      <c r="AE2014" s="22">
        <v>2077</v>
      </c>
      <c r="AF2014" s="22">
        <v>1.5939335348841639E-3</v>
      </c>
      <c r="AG2014" s="22">
        <v>7.9696676744208202E-5</v>
      </c>
      <c r="AH2014" s="22">
        <v>0</v>
      </c>
      <c r="AI2014" s="22">
        <v>0</v>
      </c>
      <c r="AJ2014" s="22">
        <v>0</v>
      </c>
      <c r="AK2014" s="22">
        <v>0</v>
      </c>
      <c r="AL2014" s="45">
        <v>0</v>
      </c>
      <c r="AM2014" s="45">
        <v>0</v>
      </c>
      <c r="AN2014" s="45">
        <v>0</v>
      </c>
      <c r="AO2014" s="45">
        <v>0</v>
      </c>
      <c r="AP2014" s="45">
        <v>0</v>
      </c>
      <c r="AQ2014" s="45">
        <v>0</v>
      </c>
      <c r="AR2014" s="45">
        <v>0</v>
      </c>
      <c r="AS2014" s="45" t="s">
        <v>4445</v>
      </c>
      <c r="AT2014" s="45" t="s">
        <v>4445</v>
      </c>
      <c r="AU2014" s="45">
        <v>1.5939335348841639E-3</v>
      </c>
      <c r="AV2014" s="10">
        <v>14.112930170397593</v>
      </c>
      <c r="AW2014" s="10">
        <v>14.112930170397593</v>
      </c>
      <c r="AX2014" s="17">
        <v>0</v>
      </c>
    </row>
    <row r="2015" spans="1:50" x14ac:dyDescent="0.25">
      <c r="A2015" s="22" t="s">
        <v>964</v>
      </c>
      <c r="B2015" s="22" t="s">
        <v>3948</v>
      </c>
      <c r="C2015" s="22" t="s">
        <v>1284</v>
      </c>
      <c r="D2015" s="22">
        <v>826</v>
      </c>
      <c r="E2015" s="22" t="s">
        <v>1485</v>
      </c>
      <c r="F2015" s="43">
        <v>8.8225999999999999E-2</v>
      </c>
      <c r="G2015" s="43">
        <v>670.43447696850001</v>
      </c>
      <c r="H2015" s="43">
        <v>23.207575757575757</v>
      </c>
      <c r="I2015" s="9">
        <v>0</v>
      </c>
      <c r="J2015" s="9">
        <v>23.207575757575757</v>
      </c>
      <c r="K2015" s="11">
        <v>0</v>
      </c>
      <c r="L2015" s="41">
        <v>14295</v>
      </c>
      <c r="M2015" s="44">
        <v>0</v>
      </c>
      <c r="N2015" s="13">
        <v>0</v>
      </c>
      <c r="O2015" s="13">
        <v>0</v>
      </c>
      <c r="P2015" s="22">
        <v>0</v>
      </c>
      <c r="Q2015" s="22">
        <v>0</v>
      </c>
      <c r="R2015" s="14">
        <v>0</v>
      </c>
      <c r="S2015" s="22">
        <v>452</v>
      </c>
      <c r="T2015" s="22">
        <v>1</v>
      </c>
      <c r="U2015" s="22">
        <v>25972</v>
      </c>
      <c r="V2015" s="22"/>
      <c r="W2015" s="22">
        <v>4686</v>
      </c>
      <c r="X2015" s="22">
        <v>3088</v>
      </c>
      <c r="Y2015" s="14">
        <v>25972</v>
      </c>
      <c r="Z2015" s="10">
        <v>4686</v>
      </c>
      <c r="AA2015" s="22">
        <v>3088</v>
      </c>
      <c r="AB2015" s="22">
        <v>8757.2999999999993</v>
      </c>
      <c r="AC2015" s="22">
        <v>1.315952610297296E-4</v>
      </c>
      <c r="AD2015" s="42">
        <v>1.2800000000000001E-3</v>
      </c>
      <c r="AE2015" s="22">
        <v>2078</v>
      </c>
      <c r="AF2015" s="22">
        <v>2.7835446949156843E-2</v>
      </c>
      <c r="AG2015" s="22">
        <v>7.9077974287377394E-5</v>
      </c>
      <c r="AH2015" s="22">
        <v>0</v>
      </c>
      <c r="AI2015" s="22">
        <v>0</v>
      </c>
      <c r="AJ2015" s="22">
        <v>0</v>
      </c>
      <c r="AK2015" s="22">
        <v>0</v>
      </c>
      <c r="AL2015" s="45">
        <v>0</v>
      </c>
      <c r="AM2015" s="45">
        <v>0</v>
      </c>
      <c r="AN2015" s="45">
        <v>0</v>
      </c>
      <c r="AO2015" s="45">
        <v>0</v>
      </c>
      <c r="AP2015" s="45">
        <v>0</v>
      </c>
      <c r="AQ2015" s="45">
        <v>0</v>
      </c>
      <c r="AR2015" s="45">
        <v>0</v>
      </c>
      <c r="AS2015" s="45" t="s">
        <v>4445</v>
      </c>
      <c r="AT2015" s="45" t="s">
        <v>4445</v>
      </c>
      <c r="AU2015" s="45">
        <v>2.7835446949156843E-2</v>
      </c>
      <c r="AV2015" s="10">
        <v>201.91682444342888</v>
      </c>
      <c r="AW2015" s="10">
        <v>201.91682444342888</v>
      </c>
      <c r="AX2015" s="17">
        <v>0</v>
      </c>
    </row>
    <row r="2016" spans="1:50" x14ac:dyDescent="0.25">
      <c r="A2016" s="22" t="s">
        <v>8</v>
      </c>
      <c r="B2016" s="22" t="s">
        <v>3946</v>
      </c>
      <c r="C2016" s="22" t="s">
        <v>507</v>
      </c>
      <c r="D2016" s="22">
        <v>8935</v>
      </c>
      <c r="E2016" s="22" t="s">
        <v>524</v>
      </c>
      <c r="F2016" s="43">
        <v>3.2750000000000001E-3</v>
      </c>
      <c r="G2016" s="43">
        <v>26.34132406262</v>
      </c>
      <c r="H2016" s="43">
        <v>1.3912878787878789</v>
      </c>
      <c r="I2016" s="9">
        <v>0</v>
      </c>
      <c r="J2016" s="9">
        <v>1.3912878787878789</v>
      </c>
      <c r="K2016" s="11">
        <v>0</v>
      </c>
      <c r="L2016" s="41">
        <v>342</v>
      </c>
      <c r="M2016" s="44">
        <v>0</v>
      </c>
      <c r="N2016" s="13">
        <v>0</v>
      </c>
      <c r="O2016" s="13">
        <v>0</v>
      </c>
      <c r="P2016" s="22">
        <v>0</v>
      </c>
      <c r="Q2016" s="22">
        <v>0</v>
      </c>
      <c r="R2016" s="14">
        <v>0</v>
      </c>
      <c r="S2016" s="22">
        <v>38</v>
      </c>
      <c r="T2016" s="22">
        <v>1</v>
      </c>
      <c r="U2016" s="22">
        <v>633</v>
      </c>
      <c r="V2016" s="22"/>
      <c r="W2016" s="22">
        <v>116</v>
      </c>
      <c r="X2016" s="22">
        <v>77</v>
      </c>
      <c r="Y2016" s="14">
        <v>633</v>
      </c>
      <c r="Z2016" s="10">
        <v>116</v>
      </c>
      <c r="AA2016" s="22">
        <v>77</v>
      </c>
      <c r="AB2016" s="22">
        <v>215.89</v>
      </c>
      <c r="AC2016" s="22">
        <v>1.2432936143280026E-4</v>
      </c>
      <c r="AD2016" s="42">
        <v>3.0000000000000001E-5</v>
      </c>
      <c r="AE2016" s="22">
        <v>2079</v>
      </c>
      <c r="AF2016" s="22">
        <v>1.8891417915012456E-3</v>
      </c>
      <c r="AG2016" s="22">
        <v>7.8714241312551896E-5</v>
      </c>
      <c r="AH2016" s="22">
        <v>0</v>
      </c>
      <c r="AI2016" s="22">
        <v>0</v>
      </c>
      <c r="AJ2016" s="22">
        <v>0</v>
      </c>
      <c r="AK2016" s="22">
        <v>0</v>
      </c>
      <c r="AL2016" s="45">
        <v>0</v>
      </c>
      <c r="AM2016" s="45">
        <v>0</v>
      </c>
      <c r="AN2016" s="45">
        <v>0</v>
      </c>
      <c r="AO2016" s="45">
        <v>0</v>
      </c>
      <c r="AP2016" s="45">
        <v>0</v>
      </c>
      <c r="AQ2016" s="45">
        <v>0</v>
      </c>
      <c r="AR2016" s="45">
        <v>0</v>
      </c>
      <c r="AS2016" s="45" t="s">
        <v>4445</v>
      </c>
      <c r="AT2016" s="45" t="s">
        <v>4445</v>
      </c>
      <c r="AU2016" s="45">
        <v>1.8891417915012456E-3</v>
      </c>
      <c r="AV2016" s="10">
        <v>83.375986931663491</v>
      </c>
      <c r="AW2016" s="10">
        <v>83.375986931663491</v>
      </c>
      <c r="AX2016" s="17">
        <v>0</v>
      </c>
    </row>
    <row r="2017" spans="1:50" x14ac:dyDescent="0.25">
      <c r="A2017" s="22" t="s">
        <v>8</v>
      </c>
      <c r="B2017" s="22" t="s">
        <v>3946</v>
      </c>
      <c r="C2017" s="22" t="s">
        <v>52</v>
      </c>
      <c r="D2017" s="22">
        <v>7774</v>
      </c>
      <c r="E2017" s="22" t="s">
        <v>264</v>
      </c>
      <c r="F2017" s="43">
        <v>5.927E-3</v>
      </c>
      <c r="G2017" s="43">
        <v>189.07734769666999</v>
      </c>
      <c r="H2017" s="43">
        <v>8.7435606060606066</v>
      </c>
      <c r="I2017" s="9">
        <v>3.6363636363636362E-2</v>
      </c>
      <c r="J2017" s="9">
        <v>8.7070075757575758</v>
      </c>
      <c r="K2017" s="11">
        <v>4.9714015151515154</v>
      </c>
      <c r="L2017" s="41">
        <v>4907</v>
      </c>
      <c r="M2017" s="44">
        <v>587</v>
      </c>
      <c r="N2017" s="13">
        <v>433</v>
      </c>
      <c r="O2017" s="13">
        <v>348</v>
      </c>
      <c r="P2017" s="22">
        <v>16</v>
      </c>
      <c r="Q2017" s="22">
        <v>12</v>
      </c>
      <c r="R2017" s="14">
        <v>0</v>
      </c>
      <c r="S2017" s="22">
        <v>606</v>
      </c>
      <c r="T2017" s="22">
        <v>0.43142139236667676</v>
      </c>
      <c r="U2017" s="22">
        <v>4437</v>
      </c>
      <c r="V2017" s="22"/>
      <c r="W2017" s="22">
        <v>1128</v>
      </c>
      <c r="X2017" s="22">
        <v>806</v>
      </c>
      <c r="Y2017" s="14">
        <v>3850</v>
      </c>
      <c r="Z2017" s="10">
        <v>1112</v>
      </c>
      <c r="AA2017" s="22">
        <v>794</v>
      </c>
      <c r="AB2017" s="22">
        <v>1869.94</v>
      </c>
      <c r="AC2017" s="22">
        <v>3.1346959708301356E-5</v>
      </c>
      <c r="AD2017" s="42">
        <v>6.9999999999999994E-5</v>
      </c>
      <c r="AE2017" s="22">
        <v>2080</v>
      </c>
      <c r="AF2017" s="22">
        <v>9.4491898244393243E-3</v>
      </c>
      <c r="AG2017" s="22">
        <v>7.6822681499506707E-5</v>
      </c>
      <c r="AH2017" s="22">
        <v>0</v>
      </c>
      <c r="AI2017" s="22">
        <v>0</v>
      </c>
      <c r="AJ2017" s="22">
        <v>1</v>
      </c>
      <c r="AK2017" s="22">
        <v>0</v>
      </c>
      <c r="AL2017" s="45">
        <v>0</v>
      </c>
      <c r="AM2017" s="45">
        <v>0</v>
      </c>
      <c r="AN2017" s="45">
        <v>0</v>
      </c>
      <c r="AO2017" s="45">
        <v>0</v>
      </c>
      <c r="AP2017" s="45">
        <v>0</v>
      </c>
      <c r="AQ2017" s="45">
        <v>0</v>
      </c>
      <c r="AR2017" s="45">
        <v>0</v>
      </c>
      <c r="AS2017" s="45" t="s">
        <v>4445</v>
      </c>
      <c r="AT2017" s="45" t="s">
        <v>4445</v>
      </c>
      <c r="AU2017" s="45">
        <v>9.4096868647695064E-3</v>
      </c>
      <c r="AV2017" s="10">
        <v>127.71322297870489</v>
      </c>
      <c r="AW2017" s="10">
        <v>129.00922757007319</v>
      </c>
      <c r="AX2017" s="17">
        <v>4.1589048217302773E-3</v>
      </c>
    </row>
    <row r="2018" spans="1:50" x14ac:dyDescent="0.25">
      <c r="A2018" s="22" t="s">
        <v>8</v>
      </c>
      <c r="B2018" s="22" t="s">
        <v>3946</v>
      </c>
      <c r="C2018" s="22" t="s">
        <v>247</v>
      </c>
      <c r="D2018" s="22">
        <v>2514</v>
      </c>
      <c r="E2018" s="22" t="s">
        <v>417</v>
      </c>
      <c r="F2018" s="43">
        <v>2.6296E-2</v>
      </c>
      <c r="G2018" s="43">
        <v>226.57963016310001</v>
      </c>
      <c r="H2018" s="43">
        <v>10.94905303030303</v>
      </c>
      <c r="I2018" s="9">
        <v>0</v>
      </c>
      <c r="J2018" s="9">
        <v>10.94905303030303</v>
      </c>
      <c r="K2018" s="11">
        <v>0</v>
      </c>
      <c r="L2018" s="41">
        <v>1615</v>
      </c>
      <c r="M2018" s="44">
        <v>0</v>
      </c>
      <c r="N2018" s="13">
        <v>0</v>
      </c>
      <c r="O2018" s="13">
        <v>0</v>
      </c>
      <c r="P2018" s="22">
        <v>0</v>
      </c>
      <c r="Q2018" s="22">
        <v>0</v>
      </c>
      <c r="R2018" s="14">
        <v>0</v>
      </c>
      <c r="S2018" s="22">
        <v>255</v>
      </c>
      <c r="T2018" s="22">
        <v>1</v>
      </c>
      <c r="U2018" s="22">
        <v>2945</v>
      </c>
      <c r="V2018" s="22"/>
      <c r="W2018" s="22">
        <v>533</v>
      </c>
      <c r="X2018" s="22">
        <v>352</v>
      </c>
      <c r="Y2018" s="14">
        <v>2945</v>
      </c>
      <c r="Z2018" s="10">
        <v>533</v>
      </c>
      <c r="AA2018" s="22">
        <v>352</v>
      </c>
      <c r="AB2018" s="22">
        <v>995.26</v>
      </c>
      <c r="AC2018" s="22">
        <v>1.1605632854582388E-4</v>
      </c>
      <c r="AD2018" s="42">
        <v>1.2999999999999999E-4</v>
      </c>
      <c r="AE2018" s="22">
        <v>2081</v>
      </c>
      <c r="AF2018" s="22">
        <v>1.1265475410820635E-2</v>
      </c>
      <c r="AG2018" s="22">
        <v>7.6635887148439699E-5</v>
      </c>
      <c r="AH2018" s="22">
        <v>0</v>
      </c>
      <c r="AI2018" s="22">
        <v>0</v>
      </c>
      <c r="AJ2018" s="22">
        <v>0</v>
      </c>
      <c r="AK2018" s="22">
        <v>0</v>
      </c>
      <c r="AL2018" s="45">
        <v>0</v>
      </c>
      <c r="AM2018" s="45">
        <v>0</v>
      </c>
      <c r="AN2018" s="45">
        <v>0</v>
      </c>
      <c r="AO2018" s="45">
        <v>0</v>
      </c>
      <c r="AP2018" s="45">
        <v>0</v>
      </c>
      <c r="AQ2018" s="45">
        <v>0</v>
      </c>
      <c r="AR2018" s="45">
        <v>0</v>
      </c>
      <c r="AS2018" s="45" t="s">
        <v>4445</v>
      </c>
      <c r="AT2018" s="45" t="s">
        <v>4445</v>
      </c>
      <c r="AU2018" s="45">
        <v>1.1265475410820635E-2</v>
      </c>
      <c r="AV2018" s="10">
        <v>48.680008994827972</v>
      </c>
      <c r="AW2018" s="10">
        <v>48.680008994827972</v>
      </c>
      <c r="AX2018" s="17">
        <v>0</v>
      </c>
    </row>
    <row r="2019" spans="1:50" x14ac:dyDescent="0.25">
      <c r="A2019" s="22" t="s">
        <v>2195</v>
      </c>
      <c r="B2019" s="22" t="s">
        <v>3962</v>
      </c>
      <c r="C2019" s="22" t="s">
        <v>2816</v>
      </c>
      <c r="D2019" s="22">
        <v>7092</v>
      </c>
      <c r="E2019" s="22" t="s">
        <v>2817</v>
      </c>
      <c r="F2019" s="43">
        <v>7.2240000000000004E-3</v>
      </c>
      <c r="G2019" s="43">
        <v>188.28160662358999</v>
      </c>
      <c r="H2019" s="43">
        <v>9.0443181818181824</v>
      </c>
      <c r="I2019" s="9">
        <v>0</v>
      </c>
      <c r="J2019" s="9">
        <v>9.0443181818181824</v>
      </c>
      <c r="K2019" s="11">
        <v>0</v>
      </c>
      <c r="L2019" s="41">
        <v>444</v>
      </c>
      <c r="M2019" s="44">
        <v>0</v>
      </c>
      <c r="N2019" s="13">
        <v>0</v>
      </c>
      <c r="O2019" s="13">
        <v>0</v>
      </c>
      <c r="P2019" s="22">
        <v>0</v>
      </c>
      <c r="Q2019" s="22">
        <v>0</v>
      </c>
      <c r="R2019" s="14">
        <v>0</v>
      </c>
      <c r="S2019" s="22">
        <v>155</v>
      </c>
      <c r="T2019" s="22">
        <v>1</v>
      </c>
      <c r="U2019" s="22">
        <v>819</v>
      </c>
      <c r="V2019" s="22"/>
      <c r="W2019" s="22">
        <v>150</v>
      </c>
      <c r="X2019" s="22">
        <v>99</v>
      </c>
      <c r="Y2019" s="14">
        <v>819</v>
      </c>
      <c r="Z2019" s="10">
        <v>150</v>
      </c>
      <c r="AA2019" s="22">
        <v>99</v>
      </c>
      <c r="AB2019" s="22">
        <v>279.20999999999998</v>
      </c>
      <c r="AC2019" s="22">
        <v>3.8368060107125185E-5</v>
      </c>
      <c r="AD2019" s="42">
        <v>1.0000000000000001E-5</v>
      </c>
      <c r="AE2019" s="22">
        <v>2082</v>
      </c>
      <c r="AF2019" s="22">
        <v>3.8994845792095245E-3</v>
      </c>
      <c r="AG2019" s="22">
        <v>7.6460481945284797E-5</v>
      </c>
      <c r="AH2019" s="22">
        <v>0</v>
      </c>
      <c r="AI2019" s="22">
        <v>0</v>
      </c>
      <c r="AJ2019" s="22">
        <v>0</v>
      </c>
      <c r="AK2019" s="22">
        <v>0</v>
      </c>
      <c r="AL2019" s="45">
        <v>0</v>
      </c>
      <c r="AM2019" s="45">
        <v>0</v>
      </c>
      <c r="AN2019" s="45">
        <v>0</v>
      </c>
      <c r="AO2019" s="45">
        <v>0</v>
      </c>
      <c r="AP2019" s="45">
        <v>0</v>
      </c>
      <c r="AQ2019" s="45">
        <v>0</v>
      </c>
      <c r="AR2019" s="45">
        <v>0</v>
      </c>
      <c r="AS2019" s="45" t="s">
        <v>4445</v>
      </c>
      <c r="AT2019" s="45" t="s">
        <v>4445</v>
      </c>
      <c r="AU2019" s="45">
        <v>3.899484579209524E-3</v>
      </c>
      <c r="AV2019" s="10">
        <v>16.584998115341122</v>
      </c>
      <c r="AW2019" s="10">
        <v>16.584998115341122</v>
      </c>
      <c r="AX2019" s="17">
        <v>0</v>
      </c>
    </row>
    <row r="2020" spans="1:50" x14ac:dyDescent="0.25">
      <c r="A2020" s="22" t="s">
        <v>2195</v>
      </c>
      <c r="B2020" s="22" t="s">
        <v>3963</v>
      </c>
      <c r="C2020" s="22" t="s">
        <v>2438</v>
      </c>
      <c r="D2020" s="22">
        <v>1902</v>
      </c>
      <c r="E2020" s="22" t="s">
        <v>2511</v>
      </c>
      <c r="F2020" s="43">
        <v>2.7300000000000002E-4</v>
      </c>
      <c r="G2020" s="43">
        <v>127.14081376797</v>
      </c>
      <c r="H2020" s="43">
        <v>5.4217803030303031</v>
      </c>
      <c r="I2020" s="9">
        <v>0</v>
      </c>
      <c r="J2020" s="9">
        <v>5.4217803030303031</v>
      </c>
      <c r="K2020" s="11">
        <v>0</v>
      </c>
      <c r="L2020" s="41">
        <v>1396</v>
      </c>
      <c r="M2020" s="44">
        <v>0</v>
      </c>
      <c r="N2020" s="13">
        <v>0</v>
      </c>
      <c r="O2020" s="13">
        <v>0</v>
      </c>
      <c r="P2020" s="22">
        <v>0</v>
      </c>
      <c r="Q2020" s="22">
        <v>0</v>
      </c>
      <c r="R2020" s="14">
        <v>0</v>
      </c>
      <c r="S2020" s="22">
        <v>134</v>
      </c>
      <c r="T2020" s="22">
        <v>1</v>
      </c>
      <c r="U2020" s="22">
        <v>2547</v>
      </c>
      <c r="V2020" s="22"/>
      <c r="W2020" s="22">
        <v>461</v>
      </c>
      <c r="X2020" s="22">
        <v>305</v>
      </c>
      <c r="Y2020" s="14">
        <v>2547</v>
      </c>
      <c r="Z2020" s="10">
        <v>461</v>
      </c>
      <c r="AA2020" s="22">
        <v>305</v>
      </c>
      <c r="AB2020" s="22">
        <v>860.8</v>
      </c>
      <c r="AC2020" s="22">
        <v>2.1472255203448735E-6</v>
      </c>
      <c r="AD2020" s="42">
        <v>0</v>
      </c>
      <c r="AE2020" s="22">
        <v>2083</v>
      </c>
      <c r="AF2020" s="22">
        <v>9.432034387477601E-3</v>
      </c>
      <c r="AG2020" s="22">
        <v>7.5456275099820803E-5</v>
      </c>
      <c r="AH2020" s="22">
        <v>0</v>
      </c>
      <c r="AI2020" s="22">
        <v>0</v>
      </c>
      <c r="AJ2020" s="22">
        <v>0</v>
      </c>
      <c r="AK2020" s="22">
        <v>0</v>
      </c>
      <c r="AL2020" s="45">
        <v>0</v>
      </c>
      <c r="AM2020" s="45">
        <v>0</v>
      </c>
      <c r="AN2020" s="45">
        <v>0</v>
      </c>
      <c r="AO2020" s="45">
        <v>0</v>
      </c>
      <c r="AP2020" s="45">
        <v>0</v>
      </c>
      <c r="AQ2020" s="45">
        <v>0</v>
      </c>
      <c r="AR2020" s="45">
        <v>0</v>
      </c>
      <c r="AS2020" s="45" t="s">
        <v>4445</v>
      </c>
      <c r="AT2020" s="45" t="s">
        <v>4445</v>
      </c>
      <c r="AU2020" s="45">
        <v>9.432034387477601E-3</v>
      </c>
      <c r="AV2020" s="10">
        <v>85.027421664861848</v>
      </c>
      <c r="AW2020" s="10">
        <v>85.027421664861848</v>
      </c>
      <c r="AX2020" s="17">
        <v>0</v>
      </c>
    </row>
    <row r="2021" spans="1:50" x14ac:dyDescent="0.25">
      <c r="A2021" s="22" t="s">
        <v>2195</v>
      </c>
      <c r="B2021" s="22" t="s">
        <v>3962</v>
      </c>
      <c r="C2021" s="22" t="s">
        <v>2668</v>
      </c>
      <c r="D2021" s="22">
        <v>6119</v>
      </c>
      <c r="E2021" s="22" t="s">
        <v>2756</v>
      </c>
      <c r="F2021" s="43">
        <v>2.7668000000000002E-2</v>
      </c>
      <c r="G2021" s="43">
        <v>329.29997646519001</v>
      </c>
      <c r="H2021" s="43">
        <v>15.338636363636365</v>
      </c>
      <c r="I2021" s="9">
        <v>0</v>
      </c>
      <c r="J2021" s="9">
        <v>15.338636363636365</v>
      </c>
      <c r="K2021" s="11">
        <v>0</v>
      </c>
      <c r="L2021" s="41">
        <v>961</v>
      </c>
      <c r="M2021" s="44">
        <v>0</v>
      </c>
      <c r="N2021" s="13">
        <v>0</v>
      </c>
      <c r="O2021" s="13">
        <v>0</v>
      </c>
      <c r="P2021" s="22">
        <v>0</v>
      </c>
      <c r="Q2021" s="22">
        <v>0</v>
      </c>
      <c r="R2021" s="14">
        <v>0</v>
      </c>
      <c r="S2021" s="22">
        <v>236</v>
      </c>
      <c r="T2021" s="22">
        <v>1</v>
      </c>
      <c r="U2021" s="22">
        <v>1757</v>
      </c>
      <c r="V2021" s="22"/>
      <c r="W2021" s="22">
        <v>319</v>
      </c>
      <c r="X2021" s="22">
        <v>211</v>
      </c>
      <c r="Y2021" s="14">
        <v>1757</v>
      </c>
      <c r="Z2021" s="10">
        <v>319</v>
      </c>
      <c r="AA2021" s="22">
        <v>211</v>
      </c>
      <c r="AB2021" s="22">
        <v>595.16</v>
      </c>
      <c r="AC2021" s="22">
        <v>8.4020655868236171E-5</v>
      </c>
      <c r="AD2021" s="42">
        <v>6.0000000000000002E-5</v>
      </c>
      <c r="AE2021" s="22">
        <v>2084</v>
      </c>
      <c r="AF2021" s="22">
        <v>4.2080243578808173E-3</v>
      </c>
      <c r="AG2021" s="22">
        <v>7.5143292105014597E-5</v>
      </c>
      <c r="AH2021" s="22">
        <v>0</v>
      </c>
      <c r="AI2021" s="22">
        <v>0</v>
      </c>
      <c r="AJ2021" s="22">
        <v>0</v>
      </c>
      <c r="AK2021" s="22">
        <v>0</v>
      </c>
      <c r="AL2021" s="45">
        <v>0</v>
      </c>
      <c r="AM2021" s="45">
        <v>0</v>
      </c>
      <c r="AN2021" s="45">
        <v>0</v>
      </c>
      <c r="AO2021" s="45">
        <v>0</v>
      </c>
      <c r="AP2021" s="45">
        <v>0</v>
      </c>
      <c r="AQ2021" s="45">
        <v>0</v>
      </c>
      <c r="AR2021" s="45">
        <v>0</v>
      </c>
      <c r="AS2021" s="45" t="s">
        <v>4445</v>
      </c>
      <c r="AT2021" s="45" t="s">
        <v>4445</v>
      </c>
      <c r="AU2021" s="45">
        <v>4.2080243578808173E-3</v>
      </c>
      <c r="AV2021" s="10">
        <v>20.797155134093938</v>
      </c>
      <c r="AW2021" s="10">
        <v>20.797155134093938</v>
      </c>
      <c r="AX2021" s="17">
        <v>0</v>
      </c>
    </row>
    <row r="2022" spans="1:50" x14ac:dyDescent="0.25">
      <c r="A2022" s="22" t="s">
        <v>2195</v>
      </c>
      <c r="B2022" s="22" t="s">
        <v>3962</v>
      </c>
      <c r="C2022" s="22" t="s">
        <v>2843</v>
      </c>
      <c r="D2022" s="22">
        <v>5624</v>
      </c>
      <c r="E2022" s="22" t="s">
        <v>2844</v>
      </c>
      <c r="F2022" s="43">
        <v>0.34552899999999998</v>
      </c>
      <c r="G2022" s="43">
        <v>140.57877979801</v>
      </c>
      <c r="H2022" s="43">
        <v>5.7738636363636369</v>
      </c>
      <c r="I2022" s="9">
        <v>0</v>
      </c>
      <c r="J2022" s="9">
        <v>5.7738636363636369</v>
      </c>
      <c r="K2022" s="11">
        <v>0</v>
      </c>
      <c r="L2022" s="41">
        <v>10</v>
      </c>
      <c r="M2022" s="44">
        <v>0</v>
      </c>
      <c r="N2022" s="13">
        <v>0</v>
      </c>
      <c r="O2022" s="13">
        <v>0</v>
      </c>
      <c r="P2022" s="22">
        <v>0</v>
      </c>
      <c r="Q2022" s="22">
        <v>0</v>
      </c>
      <c r="R2022" s="14">
        <v>0</v>
      </c>
      <c r="S2022" s="22">
        <v>76</v>
      </c>
      <c r="T2022" s="22">
        <v>1</v>
      </c>
      <c r="U2022" s="22">
        <v>30</v>
      </c>
      <c r="V2022" s="22"/>
      <c r="W2022" s="22">
        <v>7</v>
      </c>
      <c r="X2022" s="22">
        <v>6</v>
      </c>
      <c r="Y2022" s="14">
        <v>30</v>
      </c>
      <c r="Z2022" s="10">
        <v>7</v>
      </c>
      <c r="AA2022" s="22">
        <v>6</v>
      </c>
      <c r="AB2022" s="22">
        <v>12.29</v>
      </c>
      <c r="AC2022" s="22">
        <v>2.4579029672648447E-3</v>
      </c>
      <c r="AD2022" s="42">
        <v>4.0000000000000003E-5</v>
      </c>
      <c r="AE2022" s="22">
        <v>2085</v>
      </c>
      <c r="AF2022" s="22">
        <v>1.1947013714353567E-3</v>
      </c>
      <c r="AG2022" s="22">
        <v>7.4668835714709794E-5</v>
      </c>
      <c r="AH2022" s="22">
        <v>0</v>
      </c>
      <c r="AI2022" s="22">
        <v>0</v>
      </c>
      <c r="AJ2022" s="22">
        <v>0</v>
      </c>
      <c r="AK2022" s="22">
        <v>0</v>
      </c>
      <c r="AL2022" s="45">
        <v>0</v>
      </c>
      <c r="AM2022" s="45">
        <v>0</v>
      </c>
      <c r="AN2022" s="45">
        <v>0</v>
      </c>
      <c r="AO2022" s="45">
        <v>0</v>
      </c>
      <c r="AP2022" s="45">
        <v>0</v>
      </c>
      <c r="AQ2022" s="45">
        <v>0</v>
      </c>
      <c r="AR2022" s="45">
        <v>0</v>
      </c>
      <c r="AS2022" s="45" t="s">
        <v>4445</v>
      </c>
      <c r="AT2022" s="45" t="s">
        <v>4445</v>
      </c>
      <c r="AU2022" s="45">
        <v>1.1947013714353567E-3</v>
      </c>
      <c r="AV2022" s="10">
        <v>1.2123597716984844</v>
      </c>
      <c r="AW2022" s="10">
        <v>1.2123597716984844</v>
      </c>
      <c r="AX2022" s="17">
        <v>0</v>
      </c>
    </row>
    <row r="2023" spans="1:50" x14ac:dyDescent="0.25">
      <c r="A2023" s="22" t="s">
        <v>2906</v>
      </c>
      <c r="B2023" s="22" t="s">
        <v>3977</v>
      </c>
      <c r="C2023" s="22" t="s">
        <v>3040</v>
      </c>
      <c r="D2023" s="22">
        <v>5711</v>
      </c>
      <c r="E2023" s="22" t="s">
        <v>3234</v>
      </c>
      <c r="F2023" s="43">
        <v>8.2600000000000002E-4</v>
      </c>
      <c r="G2023" s="43">
        <v>144.35769462377999</v>
      </c>
      <c r="H2023" s="43">
        <v>2.052840909090909</v>
      </c>
      <c r="I2023" s="9">
        <v>0.22689393939393943</v>
      </c>
      <c r="J2023" s="9">
        <v>1.8259469696969697</v>
      </c>
      <c r="K2023" s="11">
        <v>0.98693181818181819</v>
      </c>
      <c r="L2023" s="41">
        <v>246</v>
      </c>
      <c r="M2023" s="44">
        <v>379</v>
      </c>
      <c r="N2023" s="13">
        <v>86</v>
      </c>
      <c r="O2023" s="13">
        <v>58</v>
      </c>
      <c r="P2023" s="22">
        <v>5</v>
      </c>
      <c r="Q2023" s="22">
        <v>1</v>
      </c>
      <c r="R2023" s="14">
        <v>0</v>
      </c>
      <c r="S2023" s="22">
        <v>37</v>
      </c>
      <c r="T2023" s="22">
        <v>0.51923609189039577</v>
      </c>
      <c r="U2023" s="22">
        <v>617</v>
      </c>
      <c r="V2023" s="22"/>
      <c r="W2023" s="22">
        <v>130</v>
      </c>
      <c r="X2023" s="22">
        <v>87</v>
      </c>
      <c r="Y2023" s="14">
        <v>238</v>
      </c>
      <c r="Z2023" s="10">
        <v>125</v>
      </c>
      <c r="AA2023" s="22">
        <v>86</v>
      </c>
      <c r="AB2023" s="22">
        <v>192.67</v>
      </c>
      <c r="AC2023" s="22">
        <v>5.7218979712352191E-6</v>
      </c>
      <c r="AD2023" s="42">
        <v>0</v>
      </c>
      <c r="AE2023" s="22">
        <v>2086</v>
      </c>
      <c r="AF2023" s="22">
        <v>2.7249369015425692E-3</v>
      </c>
      <c r="AG2023" s="22">
        <v>7.36469432849343E-5</v>
      </c>
      <c r="AH2023" s="22">
        <v>1</v>
      </c>
      <c r="AI2023" s="22">
        <v>0</v>
      </c>
      <c r="AJ2023" s="22">
        <v>0</v>
      </c>
      <c r="AK2023" s="22">
        <v>0</v>
      </c>
      <c r="AL2023" s="45">
        <v>0</v>
      </c>
      <c r="AM2023" s="45">
        <v>0</v>
      </c>
      <c r="AN2023" s="45">
        <v>0</v>
      </c>
      <c r="AO2023" s="45">
        <v>0</v>
      </c>
      <c r="AP2023" s="45">
        <v>0</v>
      </c>
      <c r="AQ2023" s="45">
        <v>0</v>
      </c>
      <c r="AR2023" s="45">
        <v>0</v>
      </c>
      <c r="AS2023" s="45" t="s">
        <v>4445</v>
      </c>
      <c r="AT2023" s="45" t="s">
        <v>4445</v>
      </c>
      <c r="AU2023" s="45">
        <v>2.4237583418924174E-3</v>
      </c>
      <c r="AV2023" s="10">
        <v>68.457628876672544</v>
      </c>
      <c r="AW2023" s="10">
        <v>63.326875172986441</v>
      </c>
      <c r="AX2023" s="17">
        <v>0.11052680136543963</v>
      </c>
    </row>
    <row r="2024" spans="1:50" x14ac:dyDescent="0.25">
      <c r="A2024" s="22" t="s">
        <v>2195</v>
      </c>
      <c r="B2024" s="22" t="s">
        <v>3962</v>
      </c>
      <c r="C2024" s="22" t="s">
        <v>2865</v>
      </c>
      <c r="D2024" s="22">
        <v>3675</v>
      </c>
      <c r="E2024" s="22" t="s">
        <v>2876</v>
      </c>
      <c r="F2024" s="43">
        <v>2.2800000000000001E-4</v>
      </c>
      <c r="G2024" s="43">
        <v>6.0017217042400004</v>
      </c>
      <c r="H2024" s="43">
        <v>0.21837121212121213</v>
      </c>
      <c r="I2024" s="9">
        <v>0</v>
      </c>
      <c r="J2024" s="9">
        <v>0.21837121212121213</v>
      </c>
      <c r="K2024" s="11">
        <v>0</v>
      </c>
      <c r="L2024" s="41">
        <v>17</v>
      </c>
      <c r="M2024" s="44">
        <v>0</v>
      </c>
      <c r="N2024" s="13">
        <v>0</v>
      </c>
      <c r="O2024" s="13">
        <v>0</v>
      </c>
      <c r="P2024" s="22">
        <v>0</v>
      </c>
      <c r="Q2024" s="22">
        <v>0</v>
      </c>
      <c r="R2024" s="14">
        <v>0</v>
      </c>
      <c r="S2024" s="22">
        <v>6</v>
      </c>
      <c r="T2024" s="22">
        <v>1</v>
      </c>
      <c r="U2024" s="22">
        <v>43</v>
      </c>
      <c r="V2024" s="22"/>
      <c r="W2024" s="22">
        <v>10</v>
      </c>
      <c r="X2024" s="22">
        <v>7</v>
      </c>
      <c r="Y2024" s="14">
        <v>43</v>
      </c>
      <c r="Z2024" s="10">
        <v>10</v>
      </c>
      <c r="AA2024" s="22">
        <v>7</v>
      </c>
      <c r="AB2024" s="22">
        <v>17.57</v>
      </c>
      <c r="AC2024" s="22">
        <v>3.7989099001195979E-5</v>
      </c>
      <c r="AD2024" s="42">
        <v>0</v>
      </c>
      <c r="AE2024" s="22">
        <v>2087</v>
      </c>
      <c r="AF2024" s="22">
        <v>2.1978700755167699E-4</v>
      </c>
      <c r="AG2024" s="22">
        <v>7.3262335850558997E-5</v>
      </c>
      <c r="AH2024" s="22">
        <v>0</v>
      </c>
      <c r="AI2024" s="22">
        <v>0</v>
      </c>
      <c r="AJ2024" s="22">
        <v>0</v>
      </c>
      <c r="AK2024" s="22">
        <v>0</v>
      </c>
      <c r="AL2024" s="45">
        <v>0</v>
      </c>
      <c r="AM2024" s="45">
        <v>0</v>
      </c>
      <c r="AN2024" s="45">
        <v>0</v>
      </c>
      <c r="AO2024" s="45">
        <v>0</v>
      </c>
      <c r="AP2024" s="45">
        <v>0</v>
      </c>
      <c r="AQ2024" s="45">
        <v>0</v>
      </c>
      <c r="AR2024" s="45">
        <v>0</v>
      </c>
      <c r="AS2024" s="45" t="s">
        <v>4445</v>
      </c>
      <c r="AT2024" s="45" t="s">
        <v>4445</v>
      </c>
      <c r="AU2024" s="45">
        <v>2.1978700755167699E-4</v>
      </c>
      <c r="AV2024" s="10">
        <v>45.793581960104071</v>
      </c>
      <c r="AW2024" s="10">
        <v>45.793581960104071</v>
      </c>
      <c r="AX2024" s="17">
        <v>0</v>
      </c>
    </row>
    <row r="2025" spans="1:50" x14ac:dyDescent="0.25">
      <c r="A2025" s="22" t="s">
        <v>539</v>
      </c>
      <c r="B2025" s="22" t="s">
        <v>3949</v>
      </c>
      <c r="C2025" s="22" t="s">
        <v>879</v>
      </c>
      <c r="D2025" s="22">
        <v>2386</v>
      </c>
      <c r="E2025" s="22" t="s">
        <v>915</v>
      </c>
      <c r="F2025" s="43">
        <v>2.5829000000000001E-2</v>
      </c>
      <c r="G2025" s="43">
        <v>505.80133650544002</v>
      </c>
      <c r="H2025" s="43">
        <v>21.744507575757574</v>
      </c>
      <c r="I2025" s="9">
        <v>0</v>
      </c>
      <c r="J2025" s="9">
        <v>21.744507575757574</v>
      </c>
      <c r="K2025" s="11">
        <v>0</v>
      </c>
      <c r="L2025" s="41">
        <v>8738</v>
      </c>
      <c r="M2025" s="44">
        <v>0</v>
      </c>
      <c r="N2025" s="13">
        <v>0</v>
      </c>
      <c r="O2025" s="13">
        <v>0</v>
      </c>
      <c r="P2025" s="22">
        <v>0</v>
      </c>
      <c r="Q2025" s="22">
        <v>0</v>
      </c>
      <c r="R2025" s="14">
        <v>0</v>
      </c>
      <c r="S2025" s="22">
        <v>536</v>
      </c>
      <c r="T2025" s="22">
        <v>1</v>
      </c>
      <c r="U2025" s="22">
        <v>15880</v>
      </c>
      <c r="V2025" s="22"/>
      <c r="W2025" s="22">
        <v>2866</v>
      </c>
      <c r="X2025" s="22">
        <v>1889</v>
      </c>
      <c r="Y2025" s="14">
        <v>15880</v>
      </c>
      <c r="Z2025" s="10">
        <v>2866</v>
      </c>
      <c r="AA2025" s="22">
        <v>1889</v>
      </c>
      <c r="AB2025" s="22">
        <v>5355.62</v>
      </c>
      <c r="AC2025" s="22">
        <v>5.1065503658909771E-5</v>
      </c>
      <c r="AD2025" s="42">
        <v>2.9999999999999997E-4</v>
      </c>
      <c r="AE2025" s="22">
        <v>2088</v>
      </c>
      <c r="AF2025" s="22">
        <v>1.6564295245563142E-2</v>
      </c>
      <c r="AG2025" s="22">
        <v>7.2650417743697995E-5</v>
      </c>
      <c r="AH2025" s="22">
        <v>0</v>
      </c>
      <c r="AI2025" s="22">
        <v>0</v>
      </c>
      <c r="AJ2025" s="22">
        <v>0</v>
      </c>
      <c r="AK2025" s="22">
        <v>0</v>
      </c>
      <c r="AL2025" s="45">
        <v>0</v>
      </c>
      <c r="AM2025" s="45">
        <v>0</v>
      </c>
      <c r="AN2025" s="45">
        <v>0</v>
      </c>
      <c r="AO2025" s="45">
        <v>0</v>
      </c>
      <c r="AP2025" s="45">
        <v>0</v>
      </c>
      <c r="AQ2025" s="45">
        <v>0</v>
      </c>
      <c r="AR2025" s="45">
        <v>0</v>
      </c>
      <c r="AS2025" s="45" t="s">
        <v>4445</v>
      </c>
      <c r="AT2025" s="45" t="s">
        <v>4445</v>
      </c>
      <c r="AU2025" s="45">
        <v>1.6564295245563142E-2</v>
      </c>
      <c r="AV2025" s="10">
        <v>131.80339862905123</v>
      </c>
      <c r="AW2025" s="10">
        <v>131.80339862905123</v>
      </c>
      <c r="AX2025" s="17">
        <v>0</v>
      </c>
    </row>
    <row r="2026" spans="1:50" x14ac:dyDescent="0.25">
      <c r="A2026" s="22" t="s">
        <v>539</v>
      </c>
      <c r="B2026" s="22" t="s">
        <v>3949</v>
      </c>
      <c r="C2026" s="22" t="s">
        <v>540</v>
      </c>
      <c r="D2026" s="22">
        <v>3292</v>
      </c>
      <c r="E2026" s="22" t="s">
        <v>648</v>
      </c>
      <c r="F2026" s="43">
        <v>1.9439999999999999E-2</v>
      </c>
      <c r="G2026" s="43">
        <v>403.97605393407002</v>
      </c>
      <c r="H2026" s="43">
        <v>18.248674242424244</v>
      </c>
      <c r="I2026" s="9">
        <v>0.57234848484848488</v>
      </c>
      <c r="J2026" s="9">
        <v>17.676325757575757</v>
      </c>
      <c r="K2026" s="11">
        <v>11.629545454545454</v>
      </c>
      <c r="L2026" s="41">
        <v>10801</v>
      </c>
      <c r="M2026" s="44">
        <v>7949</v>
      </c>
      <c r="N2026" s="13">
        <v>3130</v>
      </c>
      <c r="O2026" s="13">
        <v>2673</v>
      </c>
      <c r="P2026" s="22">
        <v>1370</v>
      </c>
      <c r="Q2026" s="22">
        <v>1120</v>
      </c>
      <c r="R2026" s="14">
        <v>1</v>
      </c>
      <c r="S2026" s="22">
        <v>973</v>
      </c>
      <c r="T2026" s="22">
        <v>0.36271833777879259</v>
      </c>
      <c r="U2026" s="22">
        <v>15068</v>
      </c>
      <c r="V2026" s="22"/>
      <c r="W2026" s="22">
        <v>4415</v>
      </c>
      <c r="X2026" s="22">
        <v>3520</v>
      </c>
      <c r="Y2026" s="14">
        <v>7119</v>
      </c>
      <c r="Z2026" s="10">
        <v>3045</v>
      </c>
      <c r="AA2026" s="22">
        <v>2400</v>
      </c>
      <c r="AB2026" s="22">
        <v>4812.3599999999997</v>
      </c>
      <c r="AC2026" s="22">
        <v>4.8121664169660562E-5</v>
      </c>
      <c r="AD2026" s="42">
        <v>2.9999999999999997E-4</v>
      </c>
      <c r="AE2026" s="22">
        <v>2089</v>
      </c>
      <c r="AF2026" s="22">
        <v>1.8671470974351873E-2</v>
      </c>
      <c r="AG2026" s="22">
        <v>7.1538202966865406E-5</v>
      </c>
      <c r="AH2026" s="22">
        <v>0</v>
      </c>
      <c r="AI2026" s="22">
        <v>1</v>
      </c>
      <c r="AJ2026" s="22">
        <v>0</v>
      </c>
      <c r="AK2026" s="22">
        <v>0</v>
      </c>
      <c r="AL2026" s="45">
        <v>0</v>
      </c>
      <c r="AM2026" s="45">
        <v>0</v>
      </c>
      <c r="AN2026" s="45">
        <v>0</v>
      </c>
      <c r="AO2026" s="45">
        <v>0</v>
      </c>
      <c r="AP2026" s="45">
        <v>0</v>
      </c>
      <c r="AQ2026" s="45">
        <v>0</v>
      </c>
      <c r="AR2026" s="45">
        <v>0</v>
      </c>
      <c r="AS2026" s="45" t="s">
        <v>4445</v>
      </c>
      <c r="AT2026" s="45" t="s">
        <v>4445</v>
      </c>
      <c r="AU2026" s="45">
        <v>1.8085861960782067E-2</v>
      </c>
      <c r="AV2026" s="10">
        <v>172.26430660766519</v>
      </c>
      <c r="AW2026" s="10">
        <v>241.93538343383184</v>
      </c>
      <c r="AX2026" s="17">
        <v>3.1363839216215376E-2</v>
      </c>
    </row>
    <row r="2027" spans="1:50" x14ac:dyDescent="0.25">
      <c r="A2027" s="22" t="s">
        <v>2195</v>
      </c>
      <c r="B2027" s="22" t="s">
        <v>3962</v>
      </c>
      <c r="C2027" s="22" t="s">
        <v>2440</v>
      </c>
      <c r="D2027" s="22">
        <v>1783</v>
      </c>
      <c r="E2027" s="22" t="s">
        <v>2825</v>
      </c>
      <c r="F2027" s="43">
        <v>1.3854999999999999E-2</v>
      </c>
      <c r="G2027" s="43">
        <v>165.73723285905001</v>
      </c>
      <c r="H2027" s="43">
        <v>7.8204545454545462</v>
      </c>
      <c r="I2027" s="9">
        <v>0</v>
      </c>
      <c r="J2027" s="9">
        <v>7.8204545454545462</v>
      </c>
      <c r="K2027" s="11">
        <v>0</v>
      </c>
      <c r="L2027" s="41">
        <v>305</v>
      </c>
      <c r="M2027" s="44">
        <v>0</v>
      </c>
      <c r="N2027" s="13">
        <v>0</v>
      </c>
      <c r="O2027" s="13">
        <v>0</v>
      </c>
      <c r="P2027" s="22">
        <v>0</v>
      </c>
      <c r="Q2027" s="22">
        <v>0</v>
      </c>
      <c r="R2027" s="14">
        <v>0</v>
      </c>
      <c r="S2027" s="22">
        <v>107</v>
      </c>
      <c r="T2027" s="22">
        <v>1</v>
      </c>
      <c r="U2027" s="22">
        <v>566</v>
      </c>
      <c r="V2027" s="22"/>
      <c r="W2027" s="22">
        <v>104</v>
      </c>
      <c r="X2027" s="22">
        <v>69</v>
      </c>
      <c r="Y2027" s="14">
        <v>566</v>
      </c>
      <c r="Z2027" s="10">
        <v>104</v>
      </c>
      <c r="AA2027" s="22">
        <v>69</v>
      </c>
      <c r="AB2027" s="22">
        <v>193.42</v>
      </c>
      <c r="AC2027" s="22">
        <v>8.359618271039242E-5</v>
      </c>
      <c r="AD2027" s="42">
        <v>2.0000000000000002E-5</v>
      </c>
      <c r="AE2027" s="22">
        <v>2090</v>
      </c>
      <c r="AF2027" s="22">
        <v>3.9864122703027836E-3</v>
      </c>
      <c r="AG2027" s="22">
        <v>7.1185933398263998E-5</v>
      </c>
      <c r="AH2027" s="22">
        <v>0</v>
      </c>
      <c r="AI2027" s="22">
        <v>0</v>
      </c>
      <c r="AJ2027" s="22">
        <v>0</v>
      </c>
      <c r="AK2027" s="22">
        <v>0</v>
      </c>
      <c r="AL2027" s="45">
        <v>0</v>
      </c>
      <c r="AM2027" s="45">
        <v>0</v>
      </c>
      <c r="AN2027" s="45">
        <v>0</v>
      </c>
      <c r="AO2027" s="45">
        <v>0</v>
      </c>
      <c r="AP2027" s="45">
        <v>0</v>
      </c>
      <c r="AQ2027" s="45">
        <v>0</v>
      </c>
      <c r="AR2027" s="45">
        <v>0</v>
      </c>
      <c r="AS2027" s="45" t="s">
        <v>4445</v>
      </c>
      <c r="AT2027" s="45" t="s">
        <v>4445</v>
      </c>
      <c r="AU2027" s="45">
        <v>3.9864122703027836E-3</v>
      </c>
      <c r="AV2027" s="10">
        <v>13.298459750072652</v>
      </c>
      <c r="AW2027" s="10">
        <v>13.298459750072652</v>
      </c>
      <c r="AX2027" s="17">
        <v>0</v>
      </c>
    </row>
    <row r="2028" spans="1:50" x14ac:dyDescent="0.25">
      <c r="A2028" s="22" t="s">
        <v>964</v>
      </c>
      <c r="B2028" s="22" t="s">
        <v>3948</v>
      </c>
      <c r="C2028" s="22" t="s">
        <v>1238</v>
      </c>
      <c r="D2028" s="22">
        <v>1816</v>
      </c>
      <c r="E2028" s="22" t="s">
        <v>1440</v>
      </c>
      <c r="F2028" s="43">
        <v>3.5437999999999997E-2</v>
      </c>
      <c r="G2028" s="43">
        <v>293.22245892776999</v>
      </c>
      <c r="H2028" s="43">
        <v>12.09943181818182</v>
      </c>
      <c r="I2028" s="9">
        <v>0</v>
      </c>
      <c r="J2028" s="9">
        <v>12.09943181818182</v>
      </c>
      <c r="K2028" s="11">
        <v>0</v>
      </c>
      <c r="L2028" s="41">
        <v>6881</v>
      </c>
      <c r="M2028" s="44">
        <v>0</v>
      </c>
      <c r="N2028" s="13">
        <v>0</v>
      </c>
      <c r="O2028" s="13">
        <v>0</v>
      </c>
      <c r="P2028" s="22">
        <v>0</v>
      </c>
      <c r="Q2028" s="22">
        <v>0</v>
      </c>
      <c r="R2028" s="14">
        <v>0</v>
      </c>
      <c r="S2028" s="22">
        <v>261</v>
      </c>
      <c r="T2028" s="22">
        <v>1</v>
      </c>
      <c r="U2028" s="22">
        <v>12508</v>
      </c>
      <c r="V2028" s="22"/>
      <c r="W2028" s="22">
        <v>2258</v>
      </c>
      <c r="X2028" s="22">
        <v>1488</v>
      </c>
      <c r="Y2028" s="14">
        <v>12508</v>
      </c>
      <c r="Z2028" s="10">
        <v>2258</v>
      </c>
      <c r="AA2028" s="22">
        <v>1488</v>
      </c>
      <c r="AB2028" s="22">
        <v>4219.18</v>
      </c>
      <c r="AC2028" s="22">
        <v>1.2085704529450625E-4</v>
      </c>
      <c r="AD2028" s="42">
        <v>5.6999999999999998E-4</v>
      </c>
      <c r="AE2028" s="22">
        <v>2091</v>
      </c>
      <c r="AF2028" s="22">
        <v>1.280275441903767E-2</v>
      </c>
      <c r="AG2028" s="22">
        <v>7.0733449828937406E-5</v>
      </c>
      <c r="AH2028" s="22">
        <v>0</v>
      </c>
      <c r="AI2028" s="22">
        <v>0</v>
      </c>
      <c r="AJ2028" s="22">
        <v>0</v>
      </c>
      <c r="AK2028" s="22">
        <v>0</v>
      </c>
      <c r="AL2028" s="45">
        <v>0</v>
      </c>
      <c r="AM2028" s="45">
        <v>0</v>
      </c>
      <c r="AN2028" s="45">
        <v>0</v>
      </c>
      <c r="AO2028" s="45">
        <v>0</v>
      </c>
      <c r="AP2028" s="45">
        <v>0</v>
      </c>
      <c r="AQ2028" s="45">
        <v>0</v>
      </c>
      <c r="AR2028" s="45">
        <v>0</v>
      </c>
      <c r="AS2028" s="45" t="s">
        <v>4445</v>
      </c>
      <c r="AT2028" s="45" t="s">
        <v>4445</v>
      </c>
      <c r="AU2028" s="45">
        <v>1.280275441903767E-2</v>
      </c>
      <c r="AV2028" s="10">
        <v>186.62033341159895</v>
      </c>
      <c r="AW2028" s="10">
        <v>186.62033341159895</v>
      </c>
      <c r="AX2028" s="17">
        <v>0</v>
      </c>
    </row>
    <row r="2029" spans="1:50" x14ac:dyDescent="0.25">
      <c r="A2029" s="22" t="s">
        <v>1672</v>
      </c>
      <c r="B2029" s="22" t="s">
        <v>3947</v>
      </c>
      <c r="C2029" s="22" t="s">
        <v>1816</v>
      </c>
      <c r="D2029" s="22">
        <v>7364</v>
      </c>
      <c r="E2029" s="22" t="s">
        <v>2051</v>
      </c>
      <c r="F2029" s="43">
        <v>1.0600999999999999E-2</v>
      </c>
      <c r="G2029" s="43">
        <v>96.39554555046</v>
      </c>
      <c r="H2029" s="43">
        <v>4.6746212121212123</v>
      </c>
      <c r="I2029" s="9">
        <v>3.9299242424242427</v>
      </c>
      <c r="J2029" s="9">
        <v>0.74469696969696975</v>
      </c>
      <c r="K2029" s="11">
        <v>4.6746212121212123</v>
      </c>
      <c r="L2029" s="41">
        <v>65</v>
      </c>
      <c r="M2029" s="44">
        <v>152</v>
      </c>
      <c r="N2029" s="13">
        <v>55</v>
      </c>
      <c r="O2029" s="13">
        <v>38</v>
      </c>
      <c r="P2029" s="22">
        <v>45</v>
      </c>
      <c r="Q2029" s="22">
        <v>36</v>
      </c>
      <c r="R2029" s="14">
        <v>0</v>
      </c>
      <c r="S2029" s="22">
        <v>83</v>
      </c>
      <c r="T2029" s="22">
        <v>0</v>
      </c>
      <c r="U2029" s="22">
        <v>152</v>
      </c>
      <c r="V2029" s="22"/>
      <c r="W2029" s="22">
        <v>55</v>
      </c>
      <c r="X2029" s="22">
        <v>38</v>
      </c>
      <c r="Y2029" s="14">
        <v>0</v>
      </c>
      <c r="Z2029" s="10">
        <v>10</v>
      </c>
      <c r="AA2029" s="22">
        <v>2</v>
      </c>
      <c r="AB2029" s="22">
        <v>13.7</v>
      </c>
      <c r="AC2029" s="22">
        <v>1.0997396134296178E-4</v>
      </c>
      <c r="AD2029" s="42">
        <v>0</v>
      </c>
      <c r="AE2029" s="22">
        <v>2092</v>
      </c>
      <c r="AF2029" s="22">
        <v>1.7197873512234626E-3</v>
      </c>
      <c r="AG2029" s="22">
        <v>6.8791494048938505E-5</v>
      </c>
      <c r="AH2029" s="22">
        <v>0</v>
      </c>
      <c r="AI2029" s="22">
        <v>0</v>
      </c>
      <c r="AJ2029" s="22">
        <v>0</v>
      </c>
      <c r="AK2029" s="22">
        <v>0</v>
      </c>
      <c r="AL2029" s="45">
        <v>0</v>
      </c>
      <c r="AM2029" s="45">
        <v>0</v>
      </c>
      <c r="AN2029" s="45">
        <v>0</v>
      </c>
      <c r="AO2029" s="45">
        <v>0</v>
      </c>
      <c r="AP2029" s="45">
        <v>0</v>
      </c>
      <c r="AQ2029" s="45">
        <v>0</v>
      </c>
      <c r="AR2029" s="45">
        <v>0</v>
      </c>
      <c r="AS2029" s="45" t="s">
        <v>4445</v>
      </c>
      <c r="AT2029" s="45" t="s">
        <v>4445</v>
      </c>
      <c r="AU2029" s="45">
        <v>2.7397309233492649E-4</v>
      </c>
      <c r="AV2029" s="10">
        <v>13.428280773143438</v>
      </c>
      <c r="AW2029" s="10">
        <v>11.765659184831051</v>
      </c>
      <c r="AX2029" s="17">
        <v>0.8406936228830727</v>
      </c>
    </row>
    <row r="2030" spans="1:50" x14ac:dyDescent="0.25">
      <c r="A2030" s="22" t="s">
        <v>539</v>
      </c>
      <c r="B2030" s="22" t="s">
        <v>3949</v>
      </c>
      <c r="C2030" s="22" t="s">
        <v>694</v>
      </c>
      <c r="D2030" s="22">
        <v>5681</v>
      </c>
      <c r="E2030" s="22" t="s">
        <v>859</v>
      </c>
      <c r="F2030" s="43">
        <v>1.29E-2</v>
      </c>
      <c r="G2030" s="43">
        <v>215.94606307141001</v>
      </c>
      <c r="H2030" s="43">
        <v>10.235606060606063</v>
      </c>
      <c r="I2030" s="9">
        <v>0</v>
      </c>
      <c r="J2030" s="9">
        <v>10.235606060606063</v>
      </c>
      <c r="K2030" s="11">
        <v>0</v>
      </c>
      <c r="L2030" s="41">
        <v>6812</v>
      </c>
      <c r="M2030" s="44">
        <v>0</v>
      </c>
      <c r="N2030" s="13">
        <v>0</v>
      </c>
      <c r="O2030" s="13">
        <v>0</v>
      </c>
      <c r="P2030" s="22">
        <v>0</v>
      </c>
      <c r="Q2030" s="22">
        <v>0</v>
      </c>
      <c r="R2030" s="14">
        <v>0</v>
      </c>
      <c r="S2030" s="22">
        <v>261</v>
      </c>
      <c r="T2030" s="22">
        <v>1</v>
      </c>
      <c r="U2030" s="22">
        <v>12383</v>
      </c>
      <c r="V2030" s="22"/>
      <c r="W2030" s="22">
        <v>2235</v>
      </c>
      <c r="X2030" s="22">
        <v>1473</v>
      </c>
      <c r="Y2030" s="14">
        <v>12383</v>
      </c>
      <c r="Z2030" s="10">
        <v>2235</v>
      </c>
      <c r="AA2030" s="22">
        <v>1473</v>
      </c>
      <c r="AB2030" s="22">
        <v>4176.42</v>
      </c>
      <c r="AC2030" s="22">
        <v>5.973713906390676E-5</v>
      </c>
      <c r="AD2030" s="42">
        <v>2.7999999999999998E-4</v>
      </c>
      <c r="AE2030" s="22">
        <v>2093</v>
      </c>
      <c r="AF2030" s="22">
        <v>1.002818642141653E-2</v>
      </c>
      <c r="AG2030" s="22">
        <v>6.7303264573265303E-5</v>
      </c>
      <c r="AH2030" s="22">
        <v>0</v>
      </c>
      <c r="AI2030" s="22">
        <v>0</v>
      </c>
      <c r="AJ2030" s="22">
        <v>0</v>
      </c>
      <c r="AK2030" s="22">
        <v>0</v>
      </c>
      <c r="AL2030" s="45">
        <v>0</v>
      </c>
      <c r="AM2030" s="45">
        <v>0</v>
      </c>
      <c r="AN2030" s="45">
        <v>0</v>
      </c>
      <c r="AO2030" s="45">
        <v>0</v>
      </c>
      <c r="AP2030" s="45">
        <v>0</v>
      </c>
      <c r="AQ2030" s="45">
        <v>0</v>
      </c>
      <c r="AR2030" s="45">
        <v>0</v>
      </c>
      <c r="AS2030" s="45" t="s">
        <v>4445</v>
      </c>
      <c r="AT2030" s="45" t="s">
        <v>4445</v>
      </c>
      <c r="AU2030" s="45">
        <v>1.002818642141653E-2</v>
      </c>
      <c r="AV2030" s="10">
        <v>218.35541410702385</v>
      </c>
      <c r="AW2030" s="10">
        <v>218.35541410702385</v>
      </c>
      <c r="AX2030" s="17">
        <v>0</v>
      </c>
    </row>
    <row r="2031" spans="1:50" x14ac:dyDescent="0.25">
      <c r="A2031" s="22" t="s">
        <v>2195</v>
      </c>
      <c r="B2031" s="22" t="s">
        <v>3956</v>
      </c>
      <c r="C2031" s="22" t="s">
        <v>2398</v>
      </c>
      <c r="D2031" s="22">
        <v>3628</v>
      </c>
      <c r="E2031" s="22" t="s">
        <v>2458</v>
      </c>
      <c r="F2031" s="43">
        <v>3.6000000000000001E-5</v>
      </c>
      <c r="G2031" s="43">
        <v>74.081348745970004</v>
      </c>
      <c r="H2031" s="43">
        <v>3.3238636363636367</v>
      </c>
      <c r="I2031" s="9">
        <v>0</v>
      </c>
      <c r="J2031" s="9">
        <v>3.3238636363636367</v>
      </c>
      <c r="K2031" s="11">
        <v>0</v>
      </c>
      <c r="L2031" s="41">
        <v>560</v>
      </c>
      <c r="M2031" s="44">
        <v>0</v>
      </c>
      <c r="N2031" s="13">
        <v>0</v>
      </c>
      <c r="O2031" s="13">
        <v>0</v>
      </c>
      <c r="P2031" s="22">
        <v>0</v>
      </c>
      <c r="Q2031" s="22">
        <v>0</v>
      </c>
      <c r="R2031" s="14">
        <v>0</v>
      </c>
      <c r="S2031" s="22">
        <v>92</v>
      </c>
      <c r="T2031" s="22">
        <v>1</v>
      </c>
      <c r="U2031" s="22">
        <v>1029</v>
      </c>
      <c r="V2031" s="22"/>
      <c r="W2031" s="22">
        <v>188</v>
      </c>
      <c r="X2031" s="22">
        <v>124</v>
      </c>
      <c r="Y2031" s="14">
        <v>1029</v>
      </c>
      <c r="Z2031" s="10">
        <v>188</v>
      </c>
      <c r="AA2031" s="22">
        <v>124</v>
      </c>
      <c r="AB2031" s="22">
        <v>350.17</v>
      </c>
      <c r="AC2031" s="22">
        <v>4.8595227556461551E-7</v>
      </c>
      <c r="AD2031" s="42">
        <v>0</v>
      </c>
      <c r="AE2031" s="22">
        <v>2094</v>
      </c>
      <c r="AF2031" s="22">
        <v>3.9443290007577479E-3</v>
      </c>
      <c r="AG2031" s="22">
        <v>6.5738816679295804E-5</v>
      </c>
      <c r="AH2031" s="22">
        <v>0</v>
      </c>
      <c r="AI2031" s="22">
        <v>0</v>
      </c>
      <c r="AJ2031" s="22">
        <v>0</v>
      </c>
      <c r="AK2031" s="22">
        <v>0</v>
      </c>
      <c r="AL2031" s="45">
        <v>0</v>
      </c>
      <c r="AM2031" s="45">
        <v>0</v>
      </c>
      <c r="AN2031" s="45">
        <v>0</v>
      </c>
      <c r="AO2031" s="45">
        <v>0</v>
      </c>
      <c r="AP2031" s="45">
        <v>0</v>
      </c>
      <c r="AQ2031" s="45">
        <v>0</v>
      </c>
      <c r="AR2031" s="45">
        <v>0</v>
      </c>
      <c r="AS2031" s="45" t="s">
        <v>4445</v>
      </c>
      <c r="AT2031" s="45" t="s">
        <v>4445</v>
      </c>
      <c r="AU2031" s="45">
        <v>3.9443290007577479E-3</v>
      </c>
      <c r="AV2031" s="10">
        <v>56.560683760683759</v>
      </c>
      <c r="AW2031" s="10">
        <v>56.560683760683759</v>
      </c>
      <c r="AX2031" s="17">
        <v>0</v>
      </c>
    </row>
    <row r="2032" spans="1:50" x14ac:dyDescent="0.25">
      <c r="A2032" s="22" t="s">
        <v>2195</v>
      </c>
      <c r="B2032" s="22" t="s">
        <v>3962</v>
      </c>
      <c r="C2032" s="22" t="s">
        <v>2522</v>
      </c>
      <c r="D2032" s="22">
        <v>7129</v>
      </c>
      <c r="E2032" s="22" t="s">
        <v>2523</v>
      </c>
      <c r="F2032" s="43">
        <v>9.2149999999999992E-3</v>
      </c>
      <c r="G2032" s="43">
        <v>105.47586265088</v>
      </c>
      <c r="H2032" s="43">
        <v>4.4933712121212119</v>
      </c>
      <c r="I2032" s="9">
        <v>0</v>
      </c>
      <c r="J2032" s="9">
        <v>4.4933712121212119</v>
      </c>
      <c r="K2032" s="11">
        <v>0</v>
      </c>
      <c r="L2032" s="41">
        <v>2693</v>
      </c>
      <c r="M2032" s="44">
        <v>0</v>
      </c>
      <c r="N2032" s="13">
        <v>0</v>
      </c>
      <c r="O2032" s="13">
        <v>0</v>
      </c>
      <c r="P2032" s="22">
        <v>0</v>
      </c>
      <c r="Q2032" s="22">
        <v>0</v>
      </c>
      <c r="R2032" s="14">
        <v>0</v>
      </c>
      <c r="S2032" s="22">
        <v>128</v>
      </c>
      <c r="T2032" s="22">
        <v>1</v>
      </c>
      <c r="U2032" s="22">
        <v>4903</v>
      </c>
      <c r="V2032" s="22"/>
      <c r="W2032" s="22">
        <v>886</v>
      </c>
      <c r="X2032" s="22">
        <v>585</v>
      </c>
      <c r="Y2032" s="14">
        <v>4903</v>
      </c>
      <c r="Z2032" s="10">
        <v>886</v>
      </c>
      <c r="AA2032" s="22">
        <v>585</v>
      </c>
      <c r="AB2032" s="22">
        <v>1655.09</v>
      </c>
      <c r="AC2032" s="22">
        <v>8.7365960025387069E-5</v>
      </c>
      <c r="AD2032" s="42">
        <v>1.6000000000000001E-4</v>
      </c>
      <c r="AE2032" s="22">
        <v>2095</v>
      </c>
      <c r="AF2032" s="22">
        <v>4.5471272143903846E-3</v>
      </c>
      <c r="AG2032" s="22">
        <v>6.4044045273104004E-5</v>
      </c>
      <c r="AH2032" s="22">
        <v>0</v>
      </c>
      <c r="AI2032" s="22">
        <v>0</v>
      </c>
      <c r="AJ2032" s="22">
        <v>0</v>
      </c>
      <c r="AK2032" s="22">
        <v>0</v>
      </c>
      <c r="AL2032" s="45">
        <v>0</v>
      </c>
      <c r="AM2032" s="45">
        <v>0</v>
      </c>
      <c r="AN2032" s="45">
        <v>0</v>
      </c>
      <c r="AO2032" s="45">
        <v>0</v>
      </c>
      <c r="AP2032" s="45">
        <v>0</v>
      </c>
      <c r="AQ2032" s="45">
        <v>0</v>
      </c>
      <c r="AR2032" s="45">
        <v>0</v>
      </c>
      <c r="AS2032" s="45" t="s">
        <v>4445</v>
      </c>
      <c r="AT2032" s="45" t="s">
        <v>4445</v>
      </c>
      <c r="AU2032" s="45">
        <v>4.5471272143903846E-3</v>
      </c>
      <c r="AV2032" s="10">
        <v>197.17934668071655</v>
      </c>
      <c r="AW2032" s="10">
        <v>197.17934668071655</v>
      </c>
      <c r="AX2032" s="17">
        <v>0</v>
      </c>
    </row>
    <row r="2033" spans="1:50" x14ac:dyDescent="0.25">
      <c r="A2033" s="22" t="s">
        <v>2906</v>
      </c>
      <c r="B2033" s="22" t="s">
        <v>3977</v>
      </c>
      <c r="C2033" s="22" t="s">
        <v>3197</v>
      </c>
      <c r="D2033" s="22">
        <v>6972</v>
      </c>
      <c r="E2033" s="22" t="s">
        <v>3264</v>
      </c>
      <c r="F2033" s="43">
        <v>7.7790000000000003E-3</v>
      </c>
      <c r="G2033" s="43">
        <v>227.5406822034</v>
      </c>
      <c r="H2033" s="43">
        <v>9.3854166666666679</v>
      </c>
      <c r="I2033" s="9">
        <v>0</v>
      </c>
      <c r="J2033" s="9">
        <v>9.3854166666666679</v>
      </c>
      <c r="K2033" s="11">
        <v>0</v>
      </c>
      <c r="L2033" s="41">
        <v>208</v>
      </c>
      <c r="M2033" s="44">
        <v>0</v>
      </c>
      <c r="N2033" s="13">
        <v>0</v>
      </c>
      <c r="O2033" s="13">
        <v>0</v>
      </c>
      <c r="P2033" s="22">
        <v>0</v>
      </c>
      <c r="Q2033" s="22">
        <v>0</v>
      </c>
      <c r="R2033" s="14">
        <v>0</v>
      </c>
      <c r="S2033" s="22">
        <v>167</v>
      </c>
      <c r="T2033" s="22">
        <v>1</v>
      </c>
      <c r="U2033" s="22">
        <v>390</v>
      </c>
      <c r="V2033" s="22"/>
      <c r="W2033" s="22">
        <v>72</v>
      </c>
      <c r="X2033" s="22">
        <v>49</v>
      </c>
      <c r="Y2033" s="14">
        <v>390</v>
      </c>
      <c r="Z2033" s="10">
        <v>72</v>
      </c>
      <c r="AA2033" s="22">
        <v>49</v>
      </c>
      <c r="AB2033" s="22">
        <v>133.74</v>
      </c>
      <c r="AC2033" s="22">
        <v>3.4187293123461345E-5</v>
      </c>
      <c r="AD2033" s="42">
        <v>1.0000000000000001E-5</v>
      </c>
      <c r="AE2033" s="22">
        <v>2096</v>
      </c>
      <c r="AF2033" s="22">
        <v>3.9443449217499808E-3</v>
      </c>
      <c r="AG2033" s="22">
        <v>6.3618466479838399E-5</v>
      </c>
      <c r="AH2033" s="22">
        <v>0</v>
      </c>
      <c r="AI2033" s="22">
        <v>0</v>
      </c>
      <c r="AJ2033" s="22">
        <v>0</v>
      </c>
      <c r="AK2033" s="22">
        <v>0</v>
      </c>
      <c r="AL2033" s="45">
        <v>0</v>
      </c>
      <c r="AM2033" s="45">
        <v>0</v>
      </c>
      <c r="AN2033" s="45">
        <v>0</v>
      </c>
      <c r="AO2033" s="45">
        <v>0</v>
      </c>
      <c r="AP2033" s="45">
        <v>0</v>
      </c>
      <c r="AQ2033" s="45">
        <v>0</v>
      </c>
      <c r="AR2033" s="45">
        <v>0</v>
      </c>
      <c r="AS2033" s="45" t="s">
        <v>4445</v>
      </c>
      <c r="AT2033" s="45" t="s">
        <v>4445</v>
      </c>
      <c r="AU2033" s="45">
        <v>3.9443449217499808E-3</v>
      </c>
      <c r="AV2033" s="10">
        <v>7.6714761376248601</v>
      </c>
      <c r="AW2033" s="10">
        <v>7.6714761376248601</v>
      </c>
      <c r="AX2033" s="17">
        <v>0</v>
      </c>
    </row>
    <row r="2034" spans="1:50" x14ac:dyDescent="0.25">
      <c r="A2034" s="22" t="s">
        <v>964</v>
      </c>
      <c r="B2034" s="22" t="s">
        <v>3948</v>
      </c>
      <c r="C2034" s="22" t="s">
        <v>844</v>
      </c>
      <c r="D2034" s="22">
        <v>748</v>
      </c>
      <c r="E2034" s="22" t="s">
        <v>1489</v>
      </c>
      <c r="F2034" s="43">
        <v>5.2326999999999999E-2</v>
      </c>
      <c r="G2034" s="43">
        <v>371.31753432711997</v>
      </c>
      <c r="H2034" s="43">
        <v>15.408522727272729</v>
      </c>
      <c r="I2034" s="9">
        <v>0</v>
      </c>
      <c r="J2034" s="9">
        <v>15.408522727272729</v>
      </c>
      <c r="K2034" s="11">
        <v>0</v>
      </c>
      <c r="L2034" s="41">
        <v>8775</v>
      </c>
      <c r="M2034" s="44">
        <v>0</v>
      </c>
      <c r="N2034" s="13">
        <v>0</v>
      </c>
      <c r="O2034" s="13">
        <v>0</v>
      </c>
      <c r="P2034" s="22">
        <v>0</v>
      </c>
      <c r="Q2034" s="22">
        <v>0</v>
      </c>
      <c r="R2034" s="14">
        <v>0</v>
      </c>
      <c r="S2034" s="22">
        <v>284</v>
      </c>
      <c r="T2034" s="22">
        <v>1</v>
      </c>
      <c r="U2034" s="22">
        <v>15947</v>
      </c>
      <c r="V2034" s="22"/>
      <c r="W2034" s="22">
        <v>2878</v>
      </c>
      <c r="X2034" s="22">
        <v>1897</v>
      </c>
      <c r="Y2034" s="14">
        <v>15947</v>
      </c>
      <c r="Z2034" s="10">
        <v>2878</v>
      </c>
      <c r="AA2034" s="22">
        <v>1897</v>
      </c>
      <c r="AB2034" s="22">
        <v>5378.09</v>
      </c>
      <c r="AC2034" s="22">
        <v>1.4092251284287974E-4</v>
      </c>
      <c r="AD2034" s="42">
        <v>8.4000000000000003E-4</v>
      </c>
      <c r="AE2034" s="22">
        <v>2097</v>
      </c>
      <c r="AF2034" s="22">
        <v>1.2957543560511271E-2</v>
      </c>
      <c r="AG2034" s="22">
        <v>6.1702588383387002E-5</v>
      </c>
      <c r="AH2034" s="22">
        <v>0</v>
      </c>
      <c r="AI2034" s="22">
        <v>0</v>
      </c>
      <c r="AJ2034" s="22">
        <v>0</v>
      </c>
      <c r="AK2034" s="22">
        <v>0</v>
      </c>
      <c r="AL2034" s="45">
        <v>0</v>
      </c>
      <c r="AM2034" s="45">
        <v>0</v>
      </c>
      <c r="AN2034" s="45">
        <v>0</v>
      </c>
      <c r="AO2034" s="45">
        <v>0</v>
      </c>
      <c r="AP2034" s="45">
        <v>0</v>
      </c>
      <c r="AQ2034" s="45">
        <v>0</v>
      </c>
      <c r="AR2034" s="45">
        <v>0</v>
      </c>
      <c r="AS2034" s="45" t="s">
        <v>4445</v>
      </c>
      <c r="AT2034" s="45" t="s">
        <v>4445</v>
      </c>
      <c r="AU2034" s="45">
        <v>1.2957543560511271E-2</v>
      </c>
      <c r="AV2034" s="10">
        <v>186.77974851580072</v>
      </c>
      <c r="AW2034" s="10">
        <v>186.77974851580072</v>
      </c>
      <c r="AX2034" s="17">
        <v>0</v>
      </c>
    </row>
    <row r="2035" spans="1:50" x14ac:dyDescent="0.25">
      <c r="A2035" s="22" t="s">
        <v>1672</v>
      </c>
      <c r="B2035" s="22" t="s">
        <v>3947</v>
      </c>
      <c r="C2035" s="22" t="s">
        <v>1966</v>
      </c>
      <c r="D2035" s="22">
        <v>688</v>
      </c>
      <c r="E2035" s="22" t="s">
        <v>2052</v>
      </c>
      <c r="F2035" s="43">
        <v>1.9793999999999999E-2</v>
      </c>
      <c r="G2035" s="43">
        <v>171.92500061019999</v>
      </c>
      <c r="H2035" s="43">
        <v>8.5689393939393952</v>
      </c>
      <c r="I2035" s="9">
        <v>8.3479166666666664</v>
      </c>
      <c r="J2035" s="9">
        <v>0.22102272727272729</v>
      </c>
      <c r="K2035" s="11">
        <v>8.5689393939393952</v>
      </c>
      <c r="L2035" s="41">
        <v>39</v>
      </c>
      <c r="M2035" s="44">
        <v>352</v>
      </c>
      <c r="N2035" s="13">
        <v>51</v>
      </c>
      <c r="O2035" s="13">
        <v>47</v>
      </c>
      <c r="P2035" s="22">
        <v>51</v>
      </c>
      <c r="Q2035" s="22">
        <v>47</v>
      </c>
      <c r="R2035" s="14">
        <v>0</v>
      </c>
      <c r="S2035" s="22">
        <v>248</v>
      </c>
      <c r="T2035" s="22">
        <v>0</v>
      </c>
      <c r="U2035" s="22">
        <v>352</v>
      </c>
      <c r="V2035" s="22"/>
      <c r="W2035" s="22">
        <v>51</v>
      </c>
      <c r="X2035" s="22">
        <v>47</v>
      </c>
      <c r="Y2035" s="14">
        <v>0</v>
      </c>
      <c r="Z2035" s="10">
        <v>0</v>
      </c>
      <c r="AA2035" s="22">
        <v>0</v>
      </c>
      <c r="AB2035" s="22">
        <v>0</v>
      </c>
      <c r="AC2035" s="22">
        <v>1.1513159767193078E-4</v>
      </c>
      <c r="AD2035" s="42">
        <v>0</v>
      </c>
      <c r="AE2035" s="22">
        <v>2098</v>
      </c>
      <c r="AF2035" s="22">
        <v>2.9606863502706516E-3</v>
      </c>
      <c r="AG2035" s="22">
        <v>5.6936275966743298E-5</v>
      </c>
      <c r="AH2035" s="22">
        <v>1</v>
      </c>
      <c r="AI2035" s="22">
        <v>0</v>
      </c>
      <c r="AJ2035" s="22">
        <v>0</v>
      </c>
      <c r="AK2035" s="22">
        <v>0</v>
      </c>
      <c r="AL2035" s="45">
        <v>0</v>
      </c>
      <c r="AM2035" s="45">
        <v>0</v>
      </c>
      <c r="AN2035" s="45">
        <v>0</v>
      </c>
      <c r="AO2035" s="45">
        <v>0</v>
      </c>
      <c r="AP2035" s="45">
        <v>0</v>
      </c>
      <c r="AQ2035" s="45">
        <v>0</v>
      </c>
      <c r="AR2035" s="45">
        <v>0</v>
      </c>
      <c r="AS2035" s="45" t="s">
        <v>4445</v>
      </c>
      <c r="AT2035" s="45" t="s">
        <v>4445</v>
      </c>
      <c r="AU2035" s="45">
        <v>7.6366390477540662E-5</v>
      </c>
      <c r="AV2035" s="10">
        <v>0</v>
      </c>
      <c r="AW2035" s="10">
        <v>5.9517284059764819</v>
      </c>
      <c r="AX2035" s="17">
        <v>0.97420652462204915</v>
      </c>
    </row>
    <row r="2036" spans="1:50" x14ac:dyDescent="0.25">
      <c r="A2036" s="22" t="s">
        <v>1672</v>
      </c>
      <c r="B2036" s="22" t="s">
        <v>3951</v>
      </c>
      <c r="C2036" s="22" t="s">
        <v>2185</v>
      </c>
      <c r="D2036" s="22">
        <v>892</v>
      </c>
      <c r="E2036" s="22" t="s">
        <v>2186</v>
      </c>
      <c r="F2036" s="43">
        <v>7.5300000000000002E-3</v>
      </c>
      <c r="G2036" s="43">
        <v>94.161155633139998</v>
      </c>
      <c r="H2036" s="43">
        <v>4.0236742424242422</v>
      </c>
      <c r="I2036" s="9">
        <v>0</v>
      </c>
      <c r="J2036" s="9">
        <v>4.0236742424242422</v>
      </c>
      <c r="K2036" s="11">
        <v>0</v>
      </c>
      <c r="L2036" s="41">
        <v>266</v>
      </c>
      <c r="M2036" s="44">
        <v>0</v>
      </c>
      <c r="N2036" s="13">
        <v>0</v>
      </c>
      <c r="O2036" s="13">
        <v>0</v>
      </c>
      <c r="P2036" s="22">
        <v>0</v>
      </c>
      <c r="Q2036" s="22">
        <v>0</v>
      </c>
      <c r="R2036" s="14">
        <v>0</v>
      </c>
      <c r="S2036" s="22">
        <v>79</v>
      </c>
      <c r="T2036" s="22">
        <v>1</v>
      </c>
      <c r="U2036" s="22">
        <v>495</v>
      </c>
      <c r="V2036" s="22"/>
      <c r="W2036" s="22">
        <v>91</v>
      </c>
      <c r="X2036" s="22">
        <v>61</v>
      </c>
      <c r="Y2036" s="14">
        <v>495</v>
      </c>
      <c r="Z2036" s="10">
        <v>91</v>
      </c>
      <c r="AA2036" s="22">
        <v>61</v>
      </c>
      <c r="AB2036" s="22">
        <v>169.22</v>
      </c>
      <c r="AC2036" s="22">
        <v>7.996928191214572E-5</v>
      </c>
      <c r="AD2036" s="42">
        <v>2.0000000000000002E-5</v>
      </c>
      <c r="AE2036" s="22">
        <v>2099</v>
      </c>
      <c r="AF2036" s="22">
        <v>2.2434569701247241E-3</v>
      </c>
      <c r="AG2036" s="22">
        <v>5.6086424253118101E-5</v>
      </c>
      <c r="AH2036" s="22">
        <v>0</v>
      </c>
      <c r="AI2036" s="22">
        <v>0</v>
      </c>
      <c r="AJ2036" s="22">
        <v>0</v>
      </c>
      <c r="AK2036" s="22">
        <v>0</v>
      </c>
      <c r="AL2036" s="45">
        <v>0</v>
      </c>
      <c r="AM2036" s="45">
        <v>0</v>
      </c>
      <c r="AN2036" s="45">
        <v>0</v>
      </c>
      <c r="AO2036" s="45">
        <v>0</v>
      </c>
      <c r="AP2036" s="45">
        <v>0</v>
      </c>
      <c r="AQ2036" s="45">
        <v>0</v>
      </c>
      <c r="AR2036" s="45">
        <v>0</v>
      </c>
      <c r="AS2036" s="45" t="s">
        <v>4445</v>
      </c>
      <c r="AT2036" s="45" t="s">
        <v>4445</v>
      </c>
      <c r="AU2036" s="45">
        <v>2.2434569701247241E-3</v>
      </c>
      <c r="AV2036" s="10">
        <v>22.616144975288304</v>
      </c>
      <c r="AW2036" s="10">
        <v>22.616144975288304</v>
      </c>
      <c r="AX2036" s="17">
        <v>0</v>
      </c>
    </row>
    <row r="2037" spans="1:50" x14ac:dyDescent="0.25">
      <c r="A2037" s="22" t="s">
        <v>2906</v>
      </c>
      <c r="B2037" s="22" t="s">
        <v>3950</v>
      </c>
      <c r="C2037" s="22" t="s">
        <v>1616</v>
      </c>
      <c r="D2037" s="22">
        <v>3727</v>
      </c>
      <c r="E2037" s="22" t="s">
        <v>3249</v>
      </c>
      <c r="F2037" s="43">
        <v>9.2E-5</v>
      </c>
      <c r="G2037" s="43">
        <v>1.6854862820600001</v>
      </c>
      <c r="H2037" s="43">
        <v>0.11666666666666668</v>
      </c>
      <c r="I2037" s="9">
        <v>0.11666666666666668</v>
      </c>
      <c r="J2037" s="9">
        <v>0</v>
      </c>
      <c r="K2037" s="11">
        <v>0.11666666666666668</v>
      </c>
      <c r="L2037" s="41">
        <v>2</v>
      </c>
      <c r="M2037" s="44">
        <v>4</v>
      </c>
      <c r="N2037" s="13">
        <v>0</v>
      </c>
      <c r="O2037" s="13">
        <v>0</v>
      </c>
      <c r="P2037" s="22">
        <v>0</v>
      </c>
      <c r="Q2037" s="22">
        <v>0</v>
      </c>
      <c r="R2037" s="14">
        <v>0</v>
      </c>
      <c r="S2037" s="22">
        <v>3</v>
      </c>
      <c r="T2037" s="22">
        <v>0</v>
      </c>
      <c r="U2037" s="22">
        <v>4</v>
      </c>
      <c r="V2037" s="22"/>
      <c r="W2037" s="22">
        <v>0</v>
      </c>
      <c r="X2037" s="22">
        <v>0</v>
      </c>
      <c r="Y2037" s="14">
        <v>0</v>
      </c>
      <c r="Z2037" s="10">
        <v>0</v>
      </c>
      <c r="AA2037" s="22">
        <v>0</v>
      </c>
      <c r="AB2037" s="22">
        <v>0</v>
      </c>
      <c r="AC2037" s="22">
        <v>5.4583653975253761E-5</v>
      </c>
      <c r="AD2037" s="42">
        <v>0</v>
      </c>
      <c r="AE2037" s="22">
        <v>2100</v>
      </c>
      <c r="AF2037" s="22">
        <v>1.094524676154284E-4</v>
      </c>
      <c r="AG2037" s="22">
        <v>5.4726233807714201E-5</v>
      </c>
      <c r="AH2037" s="22">
        <v>1</v>
      </c>
      <c r="AI2037" s="22">
        <v>0</v>
      </c>
      <c r="AJ2037" s="22">
        <v>0</v>
      </c>
      <c r="AK2037" s="22">
        <v>0</v>
      </c>
      <c r="AL2037" s="45">
        <v>0</v>
      </c>
      <c r="AM2037" s="45">
        <v>0</v>
      </c>
      <c r="AN2037" s="45">
        <v>0</v>
      </c>
      <c r="AO2037" s="45">
        <v>0</v>
      </c>
      <c r="AP2037" s="45">
        <v>0</v>
      </c>
      <c r="AQ2037" s="45">
        <v>0</v>
      </c>
      <c r="AR2037" s="45">
        <v>0</v>
      </c>
      <c r="AS2037" s="45" t="s">
        <v>4445</v>
      </c>
      <c r="AT2037" s="45" t="s">
        <v>4445</v>
      </c>
      <c r="AU2037" s="45">
        <v>0</v>
      </c>
      <c r="AV2037" s="10">
        <v>0</v>
      </c>
      <c r="AW2037" s="10">
        <v>0</v>
      </c>
      <c r="AX2037" s="17">
        <v>1</v>
      </c>
    </row>
    <row r="2038" spans="1:50" x14ac:dyDescent="0.25">
      <c r="A2038" s="22" t="s">
        <v>2906</v>
      </c>
      <c r="B2038" s="22" t="s">
        <v>3959</v>
      </c>
      <c r="C2038" s="22" t="s">
        <v>3118</v>
      </c>
      <c r="D2038" s="22">
        <v>644</v>
      </c>
      <c r="E2038" s="22" t="s">
        <v>3242</v>
      </c>
      <c r="F2038" s="43">
        <v>8.1250000000000003E-3</v>
      </c>
      <c r="G2038" s="43">
        <v>132.63280562017999</v>
      </c>
      <c r="H2038" s="43">
        <v>5.2244318181818192</v>
      </c>
      <c r="I2038" s="9">
        <v>1.9109848484848486</v>
      </c>
      <c r="J2038" s="9">
        <v>3.3134469696969697</v>
      </c>
      <c r="K2038" s="11">
        <v>5.2244318181818192</v>
      </c>
      <c r="L2038" s="41">
        <v>1608</v>
      </c>
      <c r="M2038" s="44">
        <v>2204</v>
      </c>
      <c r="N2038" s="13">
        <v>356</v>
      </c>
      <c r="O2038" s="13">
        <v>305</v>
      </c>
      <c r="P2038" s="22">
        <v>1</v>
      </c>
      <c r="Q2038" s="22">
        <v>0</v>
      </c>
      <c r="R2038" s="14">
        <v>0</v>
      </c>
      <c r="S2038" s="22">
        <v>150</v>
      </c>
      <c r="T2038" s="22">
        <v>0</v>
      </c>
      <c r="U2038" s="22">
        <v>2204</v>
      </c>
      <c r="V2038" s="22"/>
      <c r="W2038" s="22">
        <v>356</v>
      </c>
      <c r="X2038" s="22">
        <v>305</v>
      </c>
      <c r="Y2038" s="14">
        <v>0</v>
      </c>
      <c r="Z2038" s="10">
        <v>355</v>
      </c>
      <c r="AA2038" s="22">
        <v>305</v>
      </c>
      <c r="AB2038" s="22">
        <v>486.35</v>
      </c>
      <c r="AC2038" s="22">
        <v>6.1259354064088247E-5</v>
      </c>
      <c r="AD2038" s="42">
        <v>5.0000000000000002E-5</v>
      </c>
      <c r="AE2038" s="22">
        <v>2101</v>
      </c>
      <c r="AF2038" s="22">
        <v>4.5999905202581143E-3</v>
      </c>
      <c r="AG2038" s="22">
        <v>5.4117535532448401E-5</v>
      </c>
      <c r="AH2038" s="22">
        <v>0</v>
      </c>
      <c r="AI2038" s="22">
        <v>0</v>
      </c>
      <c r="AJ2038" s="22">
        <v>0</v>
      </c>
      <c r="AK2038" s="22">
        <v>0</v>
      </c>
      <c r="AL2038" s="45">
        <v>0</v>
      </c>
      <c r="AM2038" s="45">
        <v>0</v>
      </c>
      <c r="AN2038" s="45">
        <v>0</v>
      </c>
      <c r="AO2038" s="45">
        <v>0</v>
      </c>
      <c r="AP2038" s="45">
        <v>0</v>
      </c>
      <c r="AQ2038" s="45">
        <v>0</v>
      </c>
      <c r="AR2038" s="45">
        <v>0</v>
      </c>
      <c r="AS2038" s="45" t="s">
        <v>4445</v>
      </c>
      <c r="AT2038" s="45" t="s">
        <v>4445</v>
      </c>
      <c r="AU2038" s="45">
        <v>2.9174128748202174E-3</v>
      </c>
      <c r="AV2038" s="10">
        <v>107.13918262360674</v>
      </c>
      <c r="AW2038" s="10">
        <v>68.141381185426852</v>
      </c>
      <c r="AX2038" s="17">
        <v>0.36577850280949786</v>
      </c>
    </row>
    <row r="2039" spans="1:50" x14ac:dyDescent="0.25">
      <c r="A2039" s="22" t="s">
        <v>2195</v>
      </c>
      <c r="B2039" s="22" t="s">
        <v>3962</v>
      </c>
      <c r="C2039" s="22" t="s">
        <v>2239</v>
      </c>
      <c r="D2039" s="22">
        <v>938</v>
      </c>
      <c r="E2039" s="22" t="s">
        <v>2307</v>
      </c>
      <c r="F2039" s="43">
        <v>2.5799999999999998E-4</v>
      </c>
      <c r="G2039" s="43">
        <v>93.983982272749998</v>
      </c>
      <c r="H2039" s="43">
        <v>4.4357954545454552</v>
      </c>
      <c r="I2039" s="9">
        <v>0</v>
      </c>
      <c r="J2039" s="9">
        <v>4.4357954545454552</v>
      </c>
      <c r="K2039" s="11">
        <v>0</v>
      </c>
      <c r="L2039" s="41">
        <v>460</v>
      </c>
      <c r="M2039" s="44">
        <v>0</v>
      </c>
      <c r="N2039" s="13">
        <v>0</v>
      </c>
      <c r="O2039" s="13">
        <v>0</v>
      </c>
      <c r="P2039" s="22">
        <v>0</v>
      </c>
      <c r="Q2039" s="22">
        <v>0</v>
      </c>
      <c r="R2039" s="14">
        <v>0</v>
      </c>
      <c r="S2039" s="22">
        <v>81</v>
      </c>
      <c r="T2039" s="22">
        <v>1</v>
      </c>
      <c r="U2039" s="22">
        <v>848</v>
      </c>
      <c r="V2039" s="22"/>
      <c r="W2039" s="22">
        <v>155</v>
      </c>
      <c r="X2039" s="22">
        <v>103</v>
      </c>
      <c r="Y2039" s="14">
        <v>848</v>
      </c>
      <c r="Z2039" s="10">
        <v>155</v>
      </c>
      <c r="AA2039" s="22">
        <v>103</v>
      </c>
      <c r="AB2039" s="22">
        <v>288.67</v>
      </c>
      <c r="AC2039" s="22">
        <v>2.745148628106231E-6</v>
      </c>
      <c r="AD2039" s="42">
        <v>0</v>
      </c>
      <c r="AE2039" s="22">
        <v>2102</v>
      </c>
      <c r="AF2039" s="22">
        <v>2.8043745357899282E-3</v>
      </c>
      <c r="AG2039" s="22">
        <v>5.3930279534421693E-5</v>
      </c>
      <c r="AH2039" s="22">
        <v>0</v>
      </c>
      <c r="AI2039" s="22">
        <v>0</v>
      </c>
      <c r="AJ2039" s="22">
        <v>0</v>
      </c>
      <c r="AK2039" s="22">
        <v>0</v>
      </c>
      <c r="AL2039" s="45">
        <v>0</v>
      </c>
      <c r="AM2039" s="45">
        <v>0</v>
      </c>
      <c r="AN2039" s="45">
        <v>0</v>
      </c>
      <c r="AO2039" s="45">
        <v>0</v>
      </c>
      <c r="AP2039" s="45">
        <v>0</v>
      </c>
      <c r="AQ2039" s="45">
        <v>0</v>
      </c>
      <c r="AR2039" s="45">
        <v>0</v>
      </c>
      <c r="AS2039" s="45" t="s">
        <v>4445</v>
      </c>
      <c r="AT2039" s="45" t="s">
        <v>4445</v>
      </c>
      <c r="AU2039" s="45">
        <v>2.8043745357899282E-3</v>
      </c>
      <c r="AV2039" s="10">
        <v>34.942999871909819</v>
      </c>
      <c r="AW2039" s="10">
        <v>34.942999871909819</v>
      </c>
      <c r="AX2039" s="17">
        <v>0</v>
      </c>
    </row>
    <row r="2040" spans="1:50" x14ac:dyDescent="0.25">
      <c r="A2040" s="22" t="s">
        <v>2195</v>
      </c>
      <c r="B2040" s="22" t="s">
        <v>3956</v>
      </c>
      <c r="C2040" s="22" t="s">
        <v>2392</v>
      </c>
      <c r="D2040" s="22">
        <v>806</v>
      </c>
      <c r="E2040" s="22" t="s">
        <v>2532</v>
      </c>
      <c r="F2040" s="43">
        <v>3.9269999999999999E-3</v>
      </c>
      <c r="G2040" s="43">
        <v>37.367770133080001</v>
      </c>
      <c r="H2040" s="43">
        <v>2.7026515151515151</v>
      </c>
      <c r="I2040" s="9">
        <v>0</v>
      </c>
      <c r="J2040" s="9">
        <v>2.7026515151515151</v>
      </c>
      <c r="K2040" s="11">
        <v>0</v>
      </c>
      <c r="L2040" s="41">
        <v>265</v>
      </c>
      <c r="M2040" s="44">
        <v>0</v>
      </c>
      <c r="N2040" s="13">
        <v>0</v>
      </c>
      <c r="O2040" s="13">
        <v>0</v>
      </c>
      <c r="P2040" s="22">
        <v>0</v>
      </c>
      <c r="Q2040" s="22">
        <v>0</v>
      </c>
      <c r="R2040" s="14">
        <v>0</v>
      </c>
      <c r="S2040" s="22">
        <v>151</v>
      </c>
      <c r="T2040" s="22">
        <v>1</v>
      </c>
      <c r="U2040" s="22">
        <v>494</v>
      </c>
      <c r="V2040" s="22"/>
      <c r="W2040" s="22">
        <v>91</v>
      </c>
      <c r="X2040" s="22">
        <v>61</v>
      </c>
      <c r="Y2040" s="14">
        <v>494</v>
      </c>
      <c r="Z2040" s="10">
        <v>91</v>
      </c>
      <c r="AA2040" s="22">
        <v>61</v>
      </c>
      <c r="AB2040" s="22">
        <v>169.13</v>
      </c>
      <c r="AC2040" s="22">
        <v>1.0509056296414123E-4</v>
      </c>
      <c r="AD2040" s="42">
        <v>2.0000000000000002E-5</v>
      </c>
      <c r="AE2040" s="22">
        <v>2103</v>
      </c>
      <c r="AF2040" s="22">
        <v>2.4806049004924085E-3</v>
      </c>
      <c r="AG2040" s="22">
        <v>5.3926193488965401E-5</v>
      </c>
      <c r="AH2040" s="22">
        <v>0</v>
      </c>
      <c r="AI2040" s="22">
        <v>0</v>
      </c>
      <c r="AJ2040" s="22">
        <v>0</v>
      </c>
      <c r="AK2040" s="22">
        <v>0</v>
      </c>
      <c r="AL2040" s="45">
        <v>0</v>
      </c>
      <c r="AM2040" s="45">
        <v>0</v>
      </c>
      <c r="AN2040" s="45">
        <v>0</v>
      </c>
      <c r="AO2040" s="45">
        <v>0</v>
      </c>
      <c r="AP2040" s="45">
        <v>0</v>
      </c>
      <c r="AQ2040" s="45">
        <v>0</v>
      </c>
      <c r="AR2040" s="45">
        <v>0</v>
      </c>
      <c r="AS2040" s="45" t="s">
        <v>4445</v>
      </c>
      <c r="AT2040" s="45" t="s">
        <v>4445</v>
      </c>
      <c r="AU2040" s="45">
        <v>2.4806049004924085E-3</v>
      </c>
      <c r="AV2040" s="10">
        <v>33.67063770147162</v>
      </c>
      <c r="AW2040" s="10">
        <v>33.67063770147162</v>
      </c>
      <c r="AX2040" s="17">
        <v>0</v>
      </c>
    </row>
    <row r="2041" spans="1:50" x14ac:dyDescent="0.25">
      <c r="A2041" s="22" t="s">
        <v>2195</v>
      </c>
      <c r="B2041" s="22" t="s">
        <v>3963</v>
      </c>
      <c r="C2041" s="22" t="s">
        <v>2285</v>
      </c>
      <c r="D2041" s="22">
        <v>3780</v>
      </c>
      <c r="E2041" s="22" t="s">
        <v>2339</v>
      </c>
      <c r="F2041" s="43">
        <v>9.8270000000000007E-3</v>
      </c>
      <c r="G2041" s="43">
        <v>231.46991033907</v>
      </c>
      <c r="H2041" s="43">
        <v>10.043181818181818</v>
      </c>
      <c r="I2041" s="9">
        <v>0</v>
      </c>
      <c r="J2041" s="9">
        <v>10.043181818181818</v>
      </c>
      <c r="K2041" s="11">
        <v>0</v>
      </c>
      <c r="L2041" s="41">
        <v>5465</v>
      </c>
      <c r="M2041" s="44">
        <v>0</v>
      </c>
      <c r="N2041" s="13">
        <v>0</v>
      </c>
      <c r="O2041" s="13">
        <v>0</v>
      </c>
      <c r="P2041" s="22">
        <v>0</v>
      </c>
      <c r="Q2041" s="22">
        <v>0</v>
      </c>
      <c r="R2041" s="14">
        <v>0</v>
      </c>
      <c r="S2041" s="22">
        <v>298</v>
      </c>
      <c r="T2041" s="22">
        <v>1</v>
      </c>
      <c r="U2041" s="22">
        <v>9937</v>
      </c>
      <c r="V2041" s="22"/>
      <c r="W2041" s="22">
        <v>1794</v>
      </c>
      <c r="X2041" s="22">
        <v>1183</v>
      </c>
      <c r="Y2041" s="14">
        <v>9937</v>
      </c>
      <c r="Z2041" s="10">
        <v>1794</v>
      </c>
      <c r="AA2041" s="22">
        <v>1183</v>
      </c>
      <c r="AB2041" s="22">
        <v>3352.11</v>
      </c>
      <c r="AC2041" s="22">
        <v>4.2454762200429701E-5</v>
      </c>
      <c r="AD2041" s="42">
        <v>1.6000000000000001E-4</v>
      </c>
      <c r="AE2041" s="22">
        <v>2104</v>
      </c>
      <c r="AF2041" s="22">
        <v>9.5892852528768561E-3</v>
      </c>
      <c r="AG2041" s="22">
        <v>5.3872389061105932E-5</v>
      </c>
      <c r="AH2041" s="22">
        <v>0</v>
      </c>
      <c r="AI2041" s="22">
        <v>0</v>
      </c>
      <c r="AJ2041" s="22">
        <v>0</v>
      </c>
      <c r="AK2041" s="22">
        <v>0</v>
      </c>
      <c r="AL2041" s="45">
        <v>0</v>
      </c>
      <c r="AM2041" s="45">
        <v>0</v>
      </c>
      <c r="AN2041" s="45">
        <v>0</v>
      </c>
      <c r="AO2041" s="45">
        <v>0</v>
      </c>
      <c r="AP2041" s="45">
        <v>0</v>
      </c>
      <c r="AQ2041" s="45">
        <v>0</v>
      </c>
      <c r="AR2041" s="45">
        <v>0</v>
      </c>
      <c r="AS2041" s="45" t="s">
        <v>4445</v>
      </c>
      <c r="AT2041" s="45" t="s">
        <v>4445</v>
      </c>
      <c r="AU2041" s="45">
        <v>9.5892852528768561E-3</v>
      </c>
      <c r="AV2041" s="10">
        <v>178.6286490156144</v>
      </c>
      <c r="AW2041" s="10">
        <v>178.6286490156144</v>
      </c>
      <c r="AX2041" s="17">
        <v>0</v>
      </c>
    </row>
    <row r="2042" spans="1:50" x14ac:dyDescent="0.25">
      <c r="A2042" s="22" t="s">
        <v>1672</v>
      </c>
      <c r="B2042" s="22" t="s">
        <v>3957</v>
      </c>
      <c r="C2042" s="22" t="s">
        <v>1773</v>
      </c>
      <c r="D2042" s="22">
        <v>1263</v>
      </c>
      <c r="E2042" s="22" t="s">
        <v>2013</v>
      </c>
      <c r="F2042" s="43">
        <v>2.9794999999999999E-2</v>
      </c>
      <c r="G2042" s="43">
        <v>469.96563893168002</v>
      </c>
      <c r="H2042" s="43">
        <v>17.986931818181819</v>
      </c>
      <c r="I2042" s="9">
        <v>0.30492424242424249</v>
      </c>
      <c r="J2042" s="9">
        <v>17.682007575757577</v>
      </c>
      <c r="K2042" s="11">
        <v>0.14810606060606063</v>
      </c>
      <c r="L2042" s="41">
        <v>1127</v>
      </c>
      <c r="M2042" s="44">
        <v>0</v>
      </c>
      <c r="N2042" s="13">
        <v>0</v>
      </c>
      <c r="O2042" s="13">
        <v>0</v>
      </c>
      <c r="P2042" s="22">
        <v>0</v>
      </c>
      <c r="Q2042" s="22">
        <v>0</v>
      </c>
      <c r="R2042" s="14">
        <v>0</v>
      </c>
      <c r="S2042" s="22">
        <v>562</v>
      </c>
      <c r="T2042" s="22">
        <v>0.99176590748754878</v>
      </c>
      <c r="U2042" s="22">
        <v>2042</v>
      </c>
      <c r="V2042" s="22"/>
      <c r="W2042" s="22">
        <v>370</v>
      </c>
      <c r="X2042" s="22">
        <v>245</v>
      </c>
      <c r="Y2042" s="14">
        <v>2042</v>
      </c>
      <c r="Z2042" s="10">
        <v>370</v>
      </c>
      <c r="AA2042" s="22">
        <v>245</v>
      </c>
      <c r="AB2042" s="22">
        <v>690.68</v>
      </c>
      <c r="AC2042" s="22">
        <v>6.3398251982271764E-5</v>
      </c>
      <c r="AD2042" s="42">
        <v>5.0000000000000002E-5</v>
      </c>
      <c r="AE2042" s="22">
        <v>2105</v>
      </c>
      <c r="AF2042" s="22">
        <v>9.29043818180777E-3</v>
      </c>
      <c r="AG2042" s="22">
        <v>5.3393322883952704E-5</v>
      </c>
      <c r="AH2042" s="22">
        <v>0</v>
      </c>
      <c r="AI2042" s="22">
        <v>0</v>
      </c>
      <c r="AJ2042" s="22">
        <v>0</v>
      </c>
      <c r="AK2042" s="22">
        <v>0</v>
      </c>
      <c r="AL2042" s="45">
        <v>0</v>
      </c>
      <c r="AM2042" s="45">
        <v>0</v>
      </c>
      <c r="AN2042" s="45">
        <v>0</v>
      </c>
      <c r="AO2042" s="45">
        <v>0</v>
      </c>
      <c r="AP2042" s="45">
        <v>0</v>
      </c>
      <c r="AQ2042" s="45">
        <v>0</v>
      </c>
      <c r="AR2042" s="45">
        <v>0</v>
      </c>
      <c r="AS2042" s="45" t="s">
        <v>4445</v>
      </c>
      <c r="AT2042" s="45" t="s">
        <v>4445</v>
      </c>
      <c r="AU2042" s="45">
        <v>9.1329416252514482E-3</v>
      </c>
      <c r="AV2042" s="10">
        <v>20.925225736656632</v>
      </c>
      <c r="AW2042" s="10">
        <v>20.570489939034019</v>
      </c>
      <c r="AX2042" s="17">
        <v>1.6952543407987703E-2</v>
      </c>
    </row>
    <row r="2043" spans="1:50" x14ac:dyDescent="0.25">
      <c r="A2043" s="22" t="s">
        <v>539</v>
      </c>
      <c r="B2043" s="22" t="s">
        <v>3949</v>
      </c>
      <c r="C2043" s="22" t="s">
        <v>853</v>
      </c>
      <c r="D2043" s="22">
        <v>6983</v>
      </c>
      <c r="E2043" s="22" t="s">
        <v>904</v>
      </c>
      <c r="F2043" s="43">
        <v>4.4819999999999999E-3</v>
      </c>
      <c r="G2043" s="43">
        <v>55.874465188279999</v>
      </c>
      <c r="H2043" s="43">
        <v>1.8587121212121214</v>
      </c>
      <c r="I2043" s="9">
        <v>0</v>
      </c>
      <c r="J2043" s="9">
        <v>1.8587121212121214</v>
      </c>
      <c r="K2043" s="11">
        <v>0</v>
      </c>
      <c r="L2043" s="41">
        <v>840</v>
      </c>
      <c r="M2043" s="44">
        <v>112</v>
      </c>
      <c r="N2043" s="13">
        <v>11</v>
      </c>
      <c r="O2043" s="13">
        <v>10</v>
      </c>
      <c r="P2043" s="22">
        <v>0</v>
      </c>
      <c r="Q2043" s="22">
        <v>0</v>
      </c>
      <c r="R2043" s="14">
        <v>0</v>
      </c>
      <c r="S2043" s="22">
        <v>49</v>
      </c>
      <c r="T2043" s="22">
        <v>1</v>
      </c>
      <c r="U2043" s="22">
        <v>1650</v>
      </c>
      <c r="V2043" s="22"/>
      <c r="W2043" s="22">
        <v>290</v>
      </c>
      <c r="X2043" s="22">
        <v>195</v>
      </c>
      <c r="Y2043" s="14">
        <v>1538</v>
      </c>
      <c r="Z2043" s="10">
        <v>290</v>
      </c>
      <c r="AA2043" s="22">
        <v>195</v>
      </c>
      <c r="AB2043" s="22">
        <v>535.72</v>
      </c>
      <c r="AC2043" s="22">
        <v>8.0215532889612798E-5</v>
      </c>
      <c r="AD2043" s="42">
        <v>5.0000000000000002E-5</v>
      </c>
      <c r="AE2043" s="22">
        <v>2106</v>
      </c>
      <c r="AF2043" s="22">
        <v>1.42319509150301E-3</v>
      </c>
      <c r="AG2043" s="22">
        <v>5.2710929314926297E-5</v>
      </c>
      <c r="AH2043" s="22">
        <v>0</v>
      </c>
      <c r="AI2043" s="22">
        <v>0</v>
      </c>
      <c r="AJ2043" s="22">
        <v>0</v>
      </c>
      <c r="AK2043" s="22">
        <v>0</v>
      </c>
      <c r="AL2043" s="45">
        <v>0</v>
      </c>
      <c r="AM2043" s="45">
        <v>0</v>
      </c>
      <c r="AN2043" s="45">
        <v>0</v>
      </c>
      <c r="AO2043" s="45">
        <v>0</v>
      </c>
      <c r="AP2043" s="45">
        <v>0</v>
      </c>
      <c r="AQ2043" s="45">
        <v>0</v>
      </c>
      <c r="AR2043" s="45">
        <v>0</v>
      </c>
      <c r="AS2043" s="45" t="s">
        <v>4445</v>
      </c>
      <c r="AT2043" s="45" t="s">
        <v>4445</v>
      </c>
      <c r="AU2043" s="45">
        <v>1.42319509150301E-3</v>
      </c>
      <c r="AV2043" s="10">
        <v>156.02200937436314</v>
      </c>
      <c r="AW2043" s="10">
        <v>156.02200937436314</v>
      </c>
      <c r="AX2043" s="17">
        <v>0</v>
      </c>
    </row>
    <row r="2044" spans="1:50" x14ac:dyDescent="0.25">
      <c r="A2044" s="22" t="s">
        <v>2195</v>
      </c>
      <c r="B2044" s="22" t="s">
        <v>3962</v>
      </c>
      <c r="C2044" s="22" t="s">
        <v>2631</v>
      </c>
      <c r="D2044" s="22">
        <v>5645</v>
      </c>
      <c r="E2044" s="22" t="s">
        <v>2632</v>
      </c>
      <c r="F2044" s="43">
        <v>0.14241799999999999</v>
      </c>
      <c r="G2044" s="43">
        <v>518.39296635426001</v>
      </c>
      <c r="H2044" s="43">
        <v>26.36912878787879</v>
      </c>
      <c r="I2044" s="9">
        <v>0</v>
      </c>
      <c r="J2044" s="9">
        <v>26.36912878787879</v>
      </c>
      <c r="K2044" s="11">
        <v>0</v>
      </c>
      <c r="L2044" s="41">
        <v>199</v>
      </c>
      <c r="M2044" s="44">
        <v>0</v>
      </c>
      <c r="N2044" s="13">
        <v>0</v>
      </c>
      <c r="O2044" s="13">
        <v>0</v>
      </c>
      <c r="P2044" s="22">
        <v>0</v>
      </c>
      <c r="Q2044" s="22">
        <v>0</v>
      </c>
      <c r="R2044" s="14">
        <v>0</v>
      </c>
      <c r="S2044" s="22">
        <v>284</v>
      </c>
      <c r="T2044" s="22">
        <v>1</v>
      </c>
      <c r="U2044" s="22">
        <v>374</v>
      </c>
      <c r="V2044" s="22"/>
      <c r="W2044" s="22">
        <v>69</v>
      </c>
      <c r="X2044" s="22">
        <v>47</v>
      </c>
      <c r="Y2044" s="14">
        <v>374</v>
      </c>
      <c r="Z2044" s="10">
        <v>69</v>
      </c>
      <c r="AA2044" s="22">
        <v>47</v>
      </c>
      <c r="AB2044" s="22">
        <v>128.19</v>
      </c>
      <c r="AC2044" s="22">
        <v>2.7472980777805195E-4</v>
      </c>
      <c r="AD2044" s="42">
        <v>4.0000000000000003E-5</v>
      </c>
      <c r="AE2044" s="22">
        <v>2107</v>
      </c>
      <c r="AF2044" s="22">
        <v>1.9317822446788494E-3</v>
      </c>
      <c r="AG2044" s="22">
        <v>5.2210330937266201E-5</v>
      </c>
      <c r="AH2044" s="22">
        <v>0</v>
      </c>
      <c r="AI2044" s="22">
        <v>0</v>
      </c>
      <c r="AJ2044" s="22">
        <v>0</v>
      </c>
      <c r="AK2044" s="22">
        <v>0</v>
      </c>
      <c r="AL2044" s="45">
        <v>0</v>
      </c>
      <c r="AM2044" s="45">
        <v>0</v>
      </c>
      <c r="AN2044" s="45">
        <v>0</v>
      </c>
      <c r="AO2044" s="45">
        <v>0</v>
      </c>
      <c r="AP2044" s="45">
        <v>0</v>
      </c>
      <c r="AQ2044" s="45">
        <v>0</v>
      </c>
      <c r="AR2044" s="45">
        <v>0</v>
      </c>
      <c r="AS2044" s="45" t="s">
        <v>4445</v>
      </c>
      <c r="AT2044" s="45" t="s">
        <v>4445</v>
      </c>
      <c r="AU2044" s="45">
        <v>1.9317822446788494E-3</v>
      </c>
      <c r="AV2044" s="10">
        <v>2.6166962342615401</v>
      </c>
      <c r="AW2044" s="10">
        <v>2.6166962342615401</v>
      </c>
      <c r="AX2044" s="17">
        <v>0</v>
      </c>
    </row>
    <row r="2045" spans="1:50" x14ac:dyDescent="0.25">
      <c r="A2045" s="22" t="s">
        <v>2195</v>
      </c>
      <c r="B2045" s="22" t="s">
        <v>3962</v>
      </c>
      <c r="C2045" s="22" t="s">
        <v>2378</v>
      </c>
      <c r="D2045" s="22">
        <v>1912</v>
      </c>
      <c r="E2045" s="22" t="s">
        <v>2623</v>
      </c>
      <c r="F2045" s="43">
        <v>2.8E-5</v>
      </c>
      <c r="G2045" s="43">
        <v>24.307813383500001</v>
      </c>
      <c r="H2045" s="43">
        <v>1.3265151515151516</v>
      </c>
      <c r="I2045" s="9">
        <v>0</v>
      </c>
      <c r="J2045" s="9">
        <v>1.3265151515151516</v>
      </c>
      <c r="K2045" s="11">
        <v>0</v>
      </c>
      <c r="L2045" s="41">
        <v>139</v>
      </c>
      <c r="M2045" s="44">
        <v>0</v>
      </c>
      <c r="N2045" s="13">
        <v>0</v>
      </c>
      <c r="O2045" s="13">
        <v>0</v>
      </c>
      <c r="P2045" s="22">
        <v>0</v>
      </c>
      <c r="Q2045" s="22">
        <v>0</v>
      </c>
      <c r="R2045" s="14">
        <v>0</v>
      </c>
      <c r="S2045" s="22">
        <v>35</v>
      </c>
      <c r="T2045" s="22">
        <v>1</v>
      </c>
      <c r="U2045" s="22">
        <v>265</v>
      </c>
      <c r="V2045" s="22"/>
      <c r="W2045" s="22">
        <v>50</v>
      </c>
      <c r="X2045" s="22">
        <v>34</v>
      </c>
      <c r="Y2045" s="14">
        <v>265</v>
      </c>
      <c r="Z2045" s="10">
        <v>50</v>
      </c>
      <c r="AA2045" s="22">
        <v>34</v>
      </c>
      <c r="AB2045" s="22">
        <v>92.35</v>
      </c>
      <c r="AC2045" s="22">
        <v>1.1518929966364738E-6</v>
      </c>
      <c r="AD2045" s="42">
        <v>0</v>
      </c>
      <c r="AE2045" s="22">
        <v>2108</v>
      </c>
      <c r="AF2045" s="22">
        <v>9.8474731452480465E-4</v>
      </c>
      <c r="AG2045" s="22">
        <v>5.1828806027621294E-5</v>
      </c>
      <c r="AH2045" s="22">
        <v>0</v>
      </c>
      <c r="AI2045" s="22">
        <v>0</v>
      </c>
      <c r="AJ2045" s="22">
        <v>0</v>
      </c>
      <c r="AK2045" s="22">
        <v>0</v>
      </c>
      <c r="AL2045" s="45">
        <v>0</v>
      </c>
      <c r="AM2045" s="45">
        <v>0</v>
      </c>
      <c r="AN2045" s="45">
        <v>0</v>
      </c>
      <c r="AO2045" s="45">
        <v>0</v>
      </c>
      <c r="AP2045" s="45">
        <v>0</v>
      </c>
      <c r="AQ2045" s="45">
        <v>0</v>
      </c>
      <c r="AR2045" s="45">
        <v>0</v>
      </c>
      <c r="AS2045" s="45" t="s">
        <v>4445</v>
      </c>
      <c r="AT2045" s="45" t="s">
        <v>4445</v>
      </c>
      <c r="AU2045" s="45">
        <v>9.8474731452480465E-4</v>
      </c>
      <c r="AV2045" s="10">
        <v>37.6927470017133</v>
      </c>
      <c r="AW2045" s="10">
        <v>37.6927470017133</v>
      </c>
      <c r="AX2045" s="17">
        <v>0</v>
      </c>
    </row>
    <row r="2046" spans="1:50" x14ac:dyDescent="0.25">
      <c r="A2046" s="22" t="s">
        <v>539</v>
      </c>
      <c r="B2046" s="22" t="s">
        <v>3949</v>
      </c>
      <c r="C2046" s="22" t="s">
        <v>627</v>
      </c>
      <c r="D2046" s="22">
        <v>7528</v>
      </c>
      <c r="E2046" s="22" t="s">
        <v>786</v>
      </c>
      <c r="F2046" s="43">
        <v>1.8394000000000001E-2</v>
      </c>
      <c r="G2046" s="43">
        <v>294.59290851982001</v>
      </c>
      <c r="H2046" s="43">
        <v>12.621780303030302</v>
      </c>
      <c r="I2046" s="9">
        <v>4.2339015151515156</v>
      </c>
      <c r="J2046" s="9">
        <v>8.3880681818181824</v>
      </c>
      <c r="K2046" s="11">
        <v>5.4018939393939398</v>
      </c>
      <c r="L2046" s="41">
        <v>916</v>
      </c>
      <c r="M2046" s="44">
        <v>567</v>
      </c>
      <c r="N2046" s="13">
        <v>233</v>
      </c>
      <c r="O2046" s="13">
        <v>193</v>
      </c>
      <c r="P2046" s="22">
        <v>133</v>
      </c>
      <c r="Q2046" s="22">
        <v>112</v>
      </c>
      <c r="R2046" s="14">
        <v>0</v>
      </c>
      <c r="S2046" s="22">
        <v>524</v>
      </c>
      <c r="T2046" s="22">
        <v>0.57201806641357678</v>
      </c>
      <c r="U2046" s="22">
        <v>1526</v>
      </c>
      <c r="V2046" s="22"/>
      <c r="W2046" s="22">
        <v>407</v>
      </c>
      <c r="X2046" s="22">
        <v>308</v>
      </c>
      <c r="Y2046" s="14">
        <v>959</v>
      </c>
      <c r="Z2046" s="10">
        <v>274</v>
      </c>
      <c r="AA2046" s="22">
        <v>196</v>
      </c>
      <c r="AB2046" s="22">
        <v>461.69</v>
      </c>
      <c r="AC2046" s="22">
        <v>6.2438705983862693E-5</v>
      </c>
      <c r="AD2046" s="42">
        <v>4.0000000000000003E-5</v>
      </c>
      <c r="AE2046" s="22">
        <v>2109</v>
      </c>
      <c r="AF2046" s="22">
        <v>6.8223600317044927E-3</v>
      </c>
      <c r="AG2046" s="22">
        <v>5.1295940088003702E-5</v>
      </c>
      <c r="AH2046" s="22">
        <v>0</v>
      </c>
      <c r="AI2046" s="22">
        <v>0</v>
      </c>
      <c r="AJ2046" s="22">
        <v>1</v>
      </c>
      <c r="AK2046" s="22">
        <v>0</v>
      </c>
      <c r="AL2046" s="45">
        <v>0</v>
      </c>
      <c r="AM2046" s="45">
        <v>0</v>
      </c>
      <c r="AN2046" s="45">
        <v>0</v>
      </c>
      <c r="AO2046" s="45">
        <v>0</v>
      </c>
      <c r="AP2046" s="45">
        <v>0</v>
      </c>
      <c r="AQ2046" s="45">
        <v>0</v>
      </c>
      <c r="AR2046" s="45">
        <v>0</v>
      </c>
      <c r="AS2046" s="45" t="s">
        <v>4445</v>
      </c>
      <c r="AT2046" s="45" t="s">
        <v>4445</v>
      </c>
      <c r="AU2046" s="45">
        <v>4.533942101108298E-3</v>
      </c>
      <c r="AV2046" s="10">
        <v>32.665447402289509</v>
      </c>
      <c r="AW2046" s="10">
        <v>32.245847275782907</v>
      </c>
      <c r="AX2046" s="17">
        <v>0.33544408264934056</v>
      </c>
    </row>
    <row r="2047" spans="1:50" x14ac:dyDescent="0.25">
      <c r="A2047" s="22" t="s">
        <v>8</v>
      </c>
      <c r="B2047" s="22" t="s">
        <v>3946</v>
      </c>
      <c r="C2047" s="22" t="s">
        <v>52</v>
      </c>
      <c r="D2047" s="22">
        <v>406</v>
      </c>
      <c r="E2047" s="22" t="s">
        <v>241</v>
      </c>
      <c r="F2047" s="43">
        <v>6.7751000000000006E-2</v>
      </c>
      <c r="G2047" s="43">
        <v>564.81498401944998</v>
      </c>
      <c r="H2047" s="43">
        <v>22.935416666666669</v>
      </c>
      <c r="I2047" s="9">
        <v>0.05</v>
      </c>
      <c r="J2047" s="9">
        <v>22.885416666666668</v>
      </c>
      <c r="K2047" s="11">
        <v>4.6058712121212126</v>
      </c>
      <c r="L2047" s="41">
        <v>13231</v>
      </c>
      <c r="M2047" s="44">
        <v>462</v>
      </c>
      <c r="N2047" s="13">
        <v>451</v>
      </c>
      <c r="O2047" s="13">
        <v>298</v>
      </c>
      <c r="P2047" s="22">
        <v>0</v>
      </c>
      <c r="Q2047" s="22">
        <v>0</v>
      </c>
      <c r="R2047" s="14">
        <v>0</v>
      </c>
      <c r="S2047" s="22">
        <v>1594</v>
      </c>
      <c r="T2047" s="22">
        <v>0.79918083551474417</v>
      </c>
      <c r="U2047" s="22">
        <v>19674</v>
      </c>
      <c r="V2047" s="22"/>
      <c r="W2047" s="22">
        <v>3917</v>
      </c>
      <c r="X2047" s="22">
        <v>2582</v>
      </c>
      <c r="Y2047" s="14">
        <v>19212</v>
      </c>
      <c r="Z2047" s="10">
        <v>3917</v>
      </c>
      <c r="AA2047" s="22">
        <v>2582</v>
      </c>
      <c r="AB2047" s="22">
        <v>7095.37</v>
      </c>
      <c r="AC2047" s="22">
        <v>1.1995255422909767E-4</v>
      </c>
      <c r="AD2047" s="42">
        <v>9.7999999999999997E-4</v>
      </c>
      <c r="AE2047" s="22">
        <v>2110</v>
      </c>
      <c r="AF2047" s="22">
        <v>1.7607315404698155E-2</v>
      </c>
      <c r="AG2047" s="22">
        <v>5.0163291751276798E-5</v>
      </c>
      <c r="AH2047" s="22">
        <v>0</v>
      </c>
      <c r="AI2047" s="22">
        <v>0</v>
      </c>
      <c r="AJ2047" s="22">
        <v>0</v>
      </c>
      <c r="AK2047" s="22">
        <v>0</v>
      </c>
      <c r="AL2047" s="45">
        <v>0</v>
      </c>
      <c r="AM2047" s="45">
        <v>0</v>
      </c>
      <c r="AN2047" s="45">
        <v>0</v>
      </c>
      <c r="AO2047" s="45">
        <v>0</v>
      </c>
      <c r="AP2047" s="45">
        <v>0</v>
      </c>
      <c r="AQ2047" s="45">
        <v>0</v>
      </c>
      <c r="AR2047" s="45">
        <v>0</v>
      </c>
      <c r="AS2047" s="45" t="s">
        <v>4445</v>
      </c>
      <c r="AT2047" s="45" t="s">
        <v>4445</v>
      </c>
      <c r="AU2047" s="45">
        <v>1.7568930849360453E-2</v>
      </c>
      <c r="AV2047" s="10">
        <v>171.15703231679561</v>
      </c>
      <c r="AW2047" s="10">
        <v>170.78390407848124</v>
      </c>
      <c r="AX2047" s="17">
        <v>2.1800345172131893E-3</v>
      </c>
    </row>
    <row r="2048" spans="1:50" x14ac:dyDescent="0.25">
      <c r="A2048" s="22" t="s">
        <v>539</v>
      </c>
      <c r="B2048" s="22" t="s">
        <v>3949</v>
      </c>
      <c r="C2048" s="22" t="s">
        <v>877</v>
      </c>
      <c r="D2048" s="22">
        <v>9005</v>
      </c>
      <c r="E2048" s="22" t="s">
        <v>920</v>
      </c>
      <c r="F2048" s="43">
        <v>7.0399999999999998E-4</v>
      </c>
      <c r="G2048" s="43">
        <v>35.428779675709997</v>
      </c>
      <c r="H2048" s="43">
        <v>1.9458333333333333</v>
      </c>
      <c r="I2048" s="9">
        <v>0</v>
      </c>
      <c r="J2048" s="9">
        <v>1.9458333333333333</v>
      </c>
      <c r="K2048" s="11">
        <v>0</v>
      </c>
      <c r="L2048" s="41">
        <v>55</v>
      </c>
      <c r="M2048" s="44">
        <v>0</v>
      </c>
      <c r="N2048" s="13">
        <v>0</v>
      </c>
      <c r="O2048" s="13">
        <v>0</v>
      </c>
      <c r="P2048" s="22">
        <v>0</v>
      </c>
      <c r="Q2048" s="22">
        <v>0</v>
      </c>
      <c r="R2048" s="14">
        <v>0</v>
      </c>
      <c r="S2048" s="22">
        <v>38</v>
      </c>
      <c r="T2048" s="22">
        <v>1</v>
      </c>
      <c r="U2048" s="22">
        <v>112</v>
      </c>
      <c r="V2048" s="22"/>
      <c r="W2048" s="22">
        <v>22</v>
      </c>
      <c r="X2048" s="22">
        <v>16</v>
      </c>
      <c r="Y2048" s="14">
        <v>112</v>
      </c>
      <c r="Z2048" s="10">
        <v>22</v>
      </c>
      <c r="AA2048" s="22">
        <v>16</v>
      </c>
      <c r="AB2048" s="22">
        <v>40.22</v>
      </c>
      <c r="AC2048" s="22">
        <v>1.9870850942197793E-5</v>
      </c>
      <c r="AD2048" s="42">
        <v>0</v>
      </c>
      <c r="AE2048" s="22">
        <v>2111</v>
      </c>
      <c r="AF2048" s="22">
        <v>2.506875032873625E-4</v>
      </c>
      <c r="AG2048" s="22">
        <v>5.0137500657472502E-5</v>
      </c>
      <c r="AH2048" s="22">
        <v>0</v>
      </c>
      <c r="AI2048" s="22">
        <v>0</v>
      </c>
      <c r="AJ2048" s="22">
        <v>0</v>
      </c>
      <c r="AK2048" s="22">
        <v>0</v>
      </c>
      <c r="AL2048" s="45">
        <v>0</v>
      </c>
      <c r="AM2048" s="45">
        <v>0</v>
      </c>
      <c r="AN2048" s="45">
        <v>0</v>
      </c>
      <c r="AO2048" s="45">
        <v>0</v>
      </c>
      <c r="AP2048" s="45">
        <v>0</v>
      </c>
      <c r="AQ2048" s="45">
        <v>0</v>
      </c>
      <c r="AR2048" s="45">
        <v>0</v>
      </c>
      <c r="AS2048" s="45" t="s">
        <v>4445</v>
      </c>
      <c r="AT2048" s="45" t="s">
        <v>4445</v>
      </c>
      <c r="AU2048" s="45">
        <v>2.506875032873625E-4</v>
      </c>
      <c r="AV2048" s="10">
        <v>11.306209850107066</v>
      </c>
      <c r="AW2048" s="10">
        <v>11.306209850107066</v>
      </c>
      <c r="AX2048" s="17">
        <v>0</v>
      </c>
    </row>
    <row r="2049" spans="1:50" x14ac:dyDescent="0.25">
      <c r="A2049" s="22" t="s">
        <v>1672</v>
      </c>
      <c r="B2049" s="22" t="s">
        <v>3981</v>
      </c>
      <c r="C2049" s="22" t="s">
        <v>2173</v>
      </c>
      <c r="D2049" s="22">
        <v>7829</v>
      </c>
      <c r="E2049" s="22" t="s">
        <v>2174</v>
      </c>
      <c r="F2049" s="43">
        <v>4.0557000000000003E-2</v>
      </c>
      <c r="G2049" s="43">
        <v>55.51680699664</v>
      </c>
      <c r="H2049" s="43">
        <v>3.0104166666666665</v>
      </c>
      <c r="I2049" s="9">
        <v>0</v>
      </c>
      <c r="J2049" s="9">
        <v>3.0104166666666665</v>
      </c>
      <c r="K2049" s="11">
        <v>0</v>
      </c>
      <c r="L2049" s="41">
        <v>1</v>
      </c>
      <c r="M2049" s="44">
        <v>0</v>
      </c>
      <c r="N2049" s="13">
        <v>0</v>
      </c>
      <c r="O2049" s="13">
        <v>0</v>
      </c>
      <c r="P2049" s="22">
        <v>0</v>
      </c>
      <c r="Q2049" s="22">
        <v>0</v>
      </c>
      <c r="R2049" s="14">
        <v>0</v>
      </c>
      <c r="S2049" s="22">
        <v>44</v>
      </c>
      <c r="T2049" s="22">
        <v>1</v>
      </c>
      <c r="U2049" s="22">
        <v>14</v>
      </c>
      <c r="V2049" s="22"/>
      <c r="W2049" s="22">
        <v>5</v>
      </c>
      <c r="X2049" s="22">
        <v>4</v>
      </c>
      <c r="Y2049" s="14">
        <v>14</v>
      </c>
      <c r="Z2049" s="10">
        <v>5</v>
      </c>
      <c r="AA2049" s="22">
        <v>4</v>
      </c>
      <c r="AB2049" s="22">
        <v>8.11</v>
      </c>
      <c r="AC2049" s="22">
        <v>7.3053552958214261E-4</v>
      </c>
      <c r="AD2049" s="42">
        <v>1.0000000000000001E-5</v>
      </c>
      <c r="AE2049" s="22">
        <v>2112</v>
      </c>
      <c r="AF2049" s="22">
        <v>3.9991719499134481E-4</v>
      </c>
      <c r="AG2049" s="22">
        <v>4.9989649373918101E-5</v>
      </c>
      <c r="AH2049" s="22">
        <v>0</v>
      </c>
      <c r="AI2049" s="22">
        <v>0</v>
      </c>
      <c r="AJ2049" s="22">
        <v>0</v>
      </c>
      <c r="AK2049" s="22">
        <v>0</v>
      </c>
      <c r="AL2049" s="45">
        <v>0</v>
      </c>
      <c r="AM2049" s="45">
        <v>0</v>
      </c>
      <c r="AN2049" s="45">
        <v>0</v>
      </c>
      <c r="AO2049" s="45">
        <v>0</v>
      </c>
      <c r="AP2049" s="45">
        <v>0</v>
      </c>
      <c r="AQ2049" s="45">
        <v>0</v>
      </c>
      <c r="AR2049" s="45">
        <v>0</v>
      </c>
      <c r="AS2049" s="45" t="s">
        <v>4445</v>
      </c>
      <c r="AT2049" s="45" t="s">
        <v>4445</v>
      </c>
      <c r="AU2049" s="45">
        <v>3.9991719499134481E-4</v>
      </c>
      <c r="AV2049" s="10">
        <v>1.6608996539792389</v>
      </c>
      <c r="AW2049" s="10">
        <v>1.6608996539792389</v>
      </c>
      <c r="AX2049" s="17">
        <v>0</v>
      </c>
    </row>
    <row r="2050" spans="1:50" x14ac:dyDescent="0.25">
      <c r="A2050" s="22" t="s">
        <v>2906</v>
      </c>
      <c r="B2050" s="22" t="s">
        <v>3954</v>
      </c>
      <c r="C2050" s="22" t="s">
        <v>2589</v>
      </c>
      <c r="D2050" s="22">
        <v>6134</v>
      </c>
      <c r="E2050" s="22" t="s">
        <v>3493</v>
      </c>
      <c r="F2050" s="43">
        <v>4.3449999999999999E-3</v>
      </c>
      <c r="G2050" s="43">
        <v>146.78896926956</v>
      </c>
      <c r="H2050" s="43">
        <v>6.6988636363636367</v>
      </c>
      <c r="I2050" s="9">
        <v>3.5369318181818183</v>
      </c>
      <c r="J2050" s="9">
        <v>3.1619318181818183</v>
      </c>
      <c r="K2050" s="11">
        <v>4.4778409090909097</v>
      </c>
      <c r="L2050" s="41">
        <v>2158</v>
      </c>
      <c r="M2050" s="44">
        <v>370</v>
      </c>
      <c r="N2050" s="13">
        <v>106</v>
      </c>
      <c r="O2050" s="13">
        <v>24</v>
      </c>
      <c r="P2050" s="22">
        <v>39</v>
      </c>
      <c r="Q2050" s="22">
        <v>10</v>
      </c>
      <c r="R2050" s="14">
        <v>0</v>
      </c>
      <c r="S2050" s="22">
        <v>239</v>
      </c>
      <c r="T2050" s="22">
        <v>0.33155216284987277</v>
      </c>
      <c r="U2050" s="22">
        <v>1673</v>
      </c>
      <c r="V2050" s="22"/>
      <c r="W2050" s="22">
        <v>342</v>
      </c>
      <c r="X2050" s="22">
        <v>180</v>
      </c>
      <c r="Y2050" s="14">
        <v>1303</v>
      </c>
      <c r="Z2050" s="10">
        <v>303</v>
      </c>
      <c r="AA2050" s="22">
        <v>170</v>
      </c>
      <c r="AB2050" s="22">
        <v>532.38</v>
      </c>
      <c r="AC2050" s="22">
        <v>2.9600316846839755E-5</v>
      </c>
      <c r="AD2050" s="42">
        <v>2.0000000000000002E-5</v>
      </c>
      <c r="AE2050" s="22">
        <v>2113</v>
      </c>
      <c r="AF2050" s="22">
        <v>2.1516189863610815E-3</v>
      </c>
      <c r="AG2050" s="22">
        <v>4.8900431508206394E-5</v>
      </c>
      <c r="AH2050" s="22">
        <v>0</v>
      </c>
      <c r="AI2050" s="22">
        <v>1</v>
      </c>
      <c r="AJ2050" s="22">
        <v>1</v>
      </c>
      <c r="AK2050" s="22">
        <v>0</v>
      </c>
      <c r="AL2050" s="45">
        <v>0</v>
      </c>
      <c r="AM2050" s="45">
        <v>0</v>
      </c>
      <c r="AN2050" s="45">
        <v>0</v>
      </c>
      <c r="AO2050" s="45">
        <v>0</v>
      </c>
      <c r="AP2050" s="45">
        <v>0</v>
      </c>
      <c r="AQ2050" s="45">
        <v>0</v>
      </c>
      <c r="AR2050" s="45">
        <v>0</v>
      </c>
      <c r="AS2050" s="45" t="s">
        <v>4445</v>
      </c>
      <c r="AT2050" s="45" t="s">
        <v>4445</v>
      </c>
      <c r="AU2050" s="45">
        <v>1.0155860609923171E-3</v>
      </c>
      <c r="AV2050" s="10">
        <v>95.827493261455515</v>
      </c>
      <c r="AW2050" s="10">
        <v>51.053435114503813</v>
      </c>
      <c r="AX2050" s="17">
        <v>0.52798982188295163</v>
      </c>
    </row>
    <row r="2051" spans="1:50" x14ac:dyDescent="0.25">
      <c r="A2051" s="22" t="s">
        <v>1672</v>
      </c>
      <c r="B2051" s="22" t="s">
        <v>3947</v>
      </c>
      <c r="C2051" s="22" t="s">
        <v>2108</v>
      </c>
      <c r="D2051" s="22">
        <v>6376</v>
      </c>
      <c r="E2051" s="22" t="s">
        <v>2109</v>
      </c>
      <c r="F2051" s="43">
        <v>6.0819999999999997E-3</v>
      </c>
      <c r="G2051" s="43">
        <v>93.242147460449999</v>
      </c>
      <c r="H2051" s="43">
        <v>4.5905303030303033</v>
      </c>
      <c r="I2051" s="9">
        <v>0</v>
      </c>
      <c r="J2051" s="9">
        <v>4.5905303030303033</v>
      </c>
      <c r="K2051" s="11">
        <v>0</v>
      </c>
      <c r="L2051" s="41">
        <v>2702</v>
      </c>
      <c r="M2051" s="44">
        <v>0</v>
      </c>
      <c r="N2051" s="13">
        <v>0</v>
      </c>
      <c r="O2051" s="13">
        <v>0</v>
      </c>
      <c r="P2051" s="22">
        <v>0</v>
      </c>
      <c r="Q2051" s="22">
        <v>0</v>
      </c>
      <c r="R2051" s="14">
        <v>0</v>
      </c>
      <c r="S2051" s="22">
        <v>163</v>
      </c>
      <c r="T2051" s="22">
        <v>1</v>
      </c>
      <c r="U2051" s="22">
        <v>4919</v>
      </c>
      <c r="V2051" s="22"/>
      <c r="W2051" s="22">
        <v>889</v>
      </c>
      <c r="X2051" s="22">
        <v>587</v>
      </c>
      <c r="Y2051" s="14">
        <v>4919</v>
      </c>
      <c r="Z2051" s="10">
        <v>889</v>
      </c>
      <c r="AA2051" s="22">
        <v>587</v>
      </c>
      <c r="AB2051" s="22">
        <v>1660.64</v>
      </c>
      <c r="AC2051" s="22">
        <v>6.522801292816393E-5</v>
      </c>
      <c r="AD2051" s="42">
        <v>1.2E-4</v>
      </c>
      <c r="AE2051" s="22">
        <v>2114</v>
      </c>
      <c r="AF2051" s="22">
        <v>2.4179246652316199E-3</v>
      </c>
      <c r="AG2051" s="22">
        <v>4.83584933046324E-5</v>
      </c>
      <c r="AH2051" s="22">
        <v>0</v>
      </c>
      <c r="AI2051" s="22">
        <v>0</v>
      </c>
      <c r="AJ2051" s="22">
        <v>0</v>
      </c>
      <c r="AK2051" s="22">
        <v>0</v>
      </c>
      <c r="AL2051" s="45">
        <v>0</v>
      </c>
      <c r="AM2051" s="45">
        <v>0</v>
      </c>
      <c r="AN2051" s="45">
        <v>0</v>
      </c>
      <c r="AO2051" s="45">
        <v>0</v>
      </c>
      <c r="AP2051" s="45">
        <v>0</v>
      </c>
      <c r="AQ2051" s="45">
        <v>0</v>
      </c>
      <c r="AR2051" s="45">
        <v>0</v>
      </c>
      <c r="AS2051" s="45" t="s">
        <v>4445</v>
      </c>
      <c r="AT2051" s="45" t="s">
        <v>4445</v>
      </c>
      <c r="AU2051" s="45">
        <v>2.4179246652316199E-3</v>
      </c>
      <c r="AV2051" s="10">
        <v>193.65954286657313</v>
      </c>
      <c r="AW2051" s="10">
        <v>193.65954286657313</v>
      </c>
      <c r="AX2051" s="17">
        <v>0</v>
      </c>
    </row>
    <row r="2052" spans="1:50" x14ac:dyDescent="0.25">
      <c r="A2052" s="22" t="s">
        <v>2195</v>
      </c>
      <c r="B2052" s="22" t="s">
        <v>3962</v>
      </c>
      <c r="C2052" s="22" t="s">
        <v>2254</v>
      </c>
      <c r="D2052" s="22">
        <v>7302</v>
      </c>
      <c r="E2052" s="22" t="s">
        <v>2255</v>
      </c>
      <c r="F2052" s="43">
        <v>1.2636E-2</v>
      </c>
      <c r="G2052" s="43">
        <v>94.318409309250001</v>
      </c>
      <c r="H2052" s="43">
        <v>4.0623106060606062</v>
      </c>
      <c r="I2052" s="9">
        <v>0</v>
      </c>
      <c r="J2052" s="9">
        <v>4.0623106060606062</v>
      </c>
      <c r="K2052" s="11">
        <v>0</v>
      </c>
      <c r="L2052" s="41">
        <v>2853</v>
      </c>
      <c r="M2052" s="44">
        <v>0</v>
      </c>
      <c r="N2052" s="13">
        <v>0</v>
      </c>
      <c r="O2052" s="13">
        <v>0</v>
      </c>
      <c r="P2052" s="22">
        <v>0</v>
      </c>
      <c r="Q2052" s="22">
        <v>0</v>
      </c>
      <c r="R2052" s="14">
        <v>0</v>
      </c>
      <c r="S2052" s="22">
        <v>102</v>
      </c>
      <c r="T2052" s="22">
        <v>1</v>
      </c>
      <c r="U2052" s="22">
        <v>5193</v>
      </c>
      <c r="V2052" s="22"/>
      <c r="W2052" s="22">
        <v>939</v>
      </c>
      <c r="X2052" s="22">
        <v>619</v>
      </c>
      <c r="Y2052" s="14">
        <v>5193</v>
      </c>
      <c r="Z2052" s="10">
        <v>939</v>
      </c>
      <c r="AA2052" s="22">
        <v>619</v>
      </c>
      <c r="AB2052" s="22">
        <v>1753.8</v>
      </c>
      <c r="AC2052" s="22">
        <v>1.3397172505920073E-4</v>
      </c>
      <c r="AD2052" s="42">
        <v>2.5999999999999998E-4</v>
      </c>
      <c r="AE2052" s="22">
        <v>2115</v>
      </c>
      <c r="AF2052" s="22">
        <v>3.2789629560367726E-3</v>
      </c>
      <c r="AG2052" s="22">
        <v>4.7521202261402499E-5</v>
      </c>
      <c r="AH2052" s="22">
        <v>0</v>
      </c>
      <c r="AI2052" s="22">
        <v>0</v>
      </c>
      <c r="AJ2052" s="22">
        <v>0</v>
      </c>
      <c r="AK2052" s="22">
        <v>0</v>
      </c>
      <c r="AL2052" s="45">
        <v>0</v>
      </c>
      <c r="AM2052" s="45">
        <v>0</v>
      </c>
      <c r="AN2052" s="45">
        <v>0</v>
      </c>
      <c r="AO2052" s="45">
        <v>0</v>
      </c>
      <c r="AP2052" s="45">
        <v>0</v>
      </c>
      <c r="AQ2052" s="45">
        <v>0</v>
      </c>
      <c r="AR2052" s="45">
        <v>0</v>
      </c>
      <c r="AS2052" s="45" t="s">
        <v>4445</v>
      </c>
      <c r="AT2052" s="45" t="s">
        <v>4445</v>
      </c>
      <c r="AU2052" s="45">
        <v>3.2789629560367726E-3</v>
      </c>
      <c r="AV2052" s="10">
        <v>231.14923772670053</v>
      </c>
      <c r="AW2052" s="10">
        <v>231.14923772670053</v>
      </c>
      <c r="AX2052" s="17">
        <v>0</v>
      </c>
    </row>
    <row r="2053" spans="1:50" x14ac:dyDescent="0.25">
      <c r="A2053" s="22" t="s">
        <v>2195</v>
      </c>
      <c r="B2053" s="22" t="s">
        <v>3960</v>
      </c>
      <c r="C2053" s="22" t="s">
        <v>2351</v>
      </c>
      <c r="D2053" s="22">
        <v>7300</v>
      </c>
      <c r="E2053" s="22" t="s">
        <v>2850</v>
      </c>
      <c r="F2053" s="43">
        <v>4.81E-3</v>
      </c>
      <c r="G2053" s="43">
        <v>126.51195907869</v>
      </c>
      <c r="H2053" s="43">
        <v>6.1492424242424244</v>
      </c>
      <c r="I2053" s="9">
        <v>0</v>
      </c>
      <c r="J2053" s="9">
        <v>6.1492424242424244</v>
      </c>
      <c r="K2053" s="11">
        <v>0</v>
      </c>
      <c r="L2053" s="41">
        <v>62</v>
      </c>
      <c r="M2053" s="44">
        <v>0</v>
      </c>
      <c r="N2053" s="13">
        <v>0</v>
      </c>
      <c r="O2053" s="13">
        <v>0</v>
      </c>
      <c r="P2053" s="22">
        <v>0</v>
      </c>
      <c r="Q2053" s="22">
        <v>0</v>
      </c>
      <c r="R2053" s="14">
        <v>0</v>
      </c>
      <c r="S2053" s="22">
        <v>68</v>
      </c>
      <c r="T2053" s="22">
        <v>1</v>
      </c>
      <c r="U2053" s="22">
        <v>125</v>
      </c>
      <c r="V2053" s="22"/>
      <c r="W2053" s="22">
        <v>24</v>
      </c>
      <c r="X2053" s="22">
        <v>17</v>
      </c>
      <c r="Y2053" s="14">
        <v>125</v>
      </c>
      <c r="Z2053" s="10">
        <v>24</v>
      </c>
      <c r="AA2053" s="22">
        <v>17</v>
      </c>
      <c r="AB2053" s="22">
        <v>44.13</v>
      </c>
      <c r="AC2053" s="22">
        <v>3.8020121062295753E-5</v>
      </c>
      <c r="AD2053" s="42">
        <v>0</v>
      </c>
      <c r="AE2053" s="22">
        <v>2116</v>
      </c>
      <c r="AF2053" s="22">
        <v>7.9563542048217333E-4</v>
      </c>
      <c r="AG2053" s="22">
        <v>4.68020835577749E-5</v>
      </c>
      <c r="AH2053" s="22">
        <v>0</v>
      </c>
      <c r="AI2053" s="22">
        <v>0</v>
      </c>
      <c r="AJ2053" s="22">
        <v>0</v>
      </c>
      <c r="AK2053" s="22">
        <v>0</v>
      </c>
      <c r="AL2053" s="45">
        <v>0</v>
      </c>
      <c r="AM2053" s="45">
        <v>0</v>
      </c>
      <c r="AN2053" s="45">
        <v>0</v>
      </c>
      <c r="AO2053" s="45">
        <v>0</v>
      </c>
      <c r="AP2053" s="45">
        <v>0</v>
      </c>
      <c r="AQ2053" s="45">
        <v>0</v>
      </c>
      <c r="AR2053" s="45">
        <v>0</v>
      </c>
      <c r="AS2053" s="45" t="s">
        <v>4445</v>
      </c>
      <c r="AT2053" s="45" t="s">
        <v>4445</v>
      </c>
      <c r="AU2053" s="45">
        <v>7.9563542048217333E-4</v>
      </c>
      <c r="AV2053" s="10">
        <v>3.9029197979549095</v>
      </c>
      <c r="AW2053" s="10">
        <v>3.9029197979549095</v>
      </c>
      <c r="AX2053" s="17">
        <v>0</v>
      </c>
    </row>
    <row r="2054" spans="1:50" x14ac:dyDescent="0.25">
      <c r="A2054" s="22" t="s">
        <v>539</v>
      </c>
      <c r="B2054" s="22" t="s">
        <v>3949</v>
      </c>
      <c r="C2054" s="22" t="s">
        <v>825</v>
      </c>
      <c r="D2054" s="22">
        <v>4887</v>
      </c>
      <c r="E2054" s="22" t="s">
        <v>942</v>
      </c>
      <c r="F2054" s="43">
        <v>8.7010000000000004E-3</v>
      </c>
      <c r="G2054" s="43">
        <v>145.24814956546999</v>
      </c>
      <c r="H2054" s="43">
        <v>8.0844696969696983</v>
      </c>
      <c r="I2054" s="9">
        <v>1.8973484848484852</v>
      </c>
      <c r="J2054" s="9">
        <v>6.1873106060606062</v>
      </c>
      <c r="K2054" s="11">
        <v>5.6590909090909092</v>
      </c>
      <c r="L2054" s="41">
        <v>2755</v>
      </c>
      <c r="M2054" s="44">
        <v>3336</v>
      </c>
      <c r="N2054" s="13">
        <v>184</v>
      </c>
      <c r="O2054" s="13">
        <v>181</v>
      </c>
      <c r="P2054" s="22">
        <v>1</v>
      </c>
      <c r="Q2054" s="22">
        <v>1</v>
      </c>
      <c r="R2054" s="14">
        <v>0</v>
      </c>
      <c r="S2054" s="22">
        <v>332</v>
      </c>
      <c r="T2054" s="22">
        <v>0.30000468537693858</v>
      </c>
      <c r="U2054" s="22">
        <v>4841</v>
      </c>
      <c r="V2054" s="22"/>
      <c r="W2054" s="22">
        <v>456</v>
      </c>
      <c r="X2054" s="22">
        <v>360</v>
      </c>
      <c r="Y2054" s="14">
        <v>1505</v>
      </c>
      <c r="Z2054" s="10">
        <v>455</v>
      </c>
      <c r="AA2054" s="22">
        <v>359</v>
      </c>
      <c r="AB2054" s="22">
        <v>758.8</v>
      </c>
      <c r="AC2054" s="22">
        <v>5.9904377618787227E-5</v>
      </c>
      <c r="AD2054" s="42">
        <v>6.0000000000000002E-5</v>
      </c>
      <c r="AE2054" s="22">
        <v>2117</v>
      </c>
      <c r="AF2054" s="22">
        <v>4.2832902666633524E-3</v>
      </c>
      <c r="AG2054" s="22">
        <v>4.6557502898514697E-5</v>
      </c>
      <c r="AH2054" s="22">
        <v>0</v>
      </c>
      <c r="AI2054" s="22">
        <v>1</v>
      </c>
      <c r="AJ2054" s="22">
        <v>0</v>
      </c>
      <c r="AK2054" s="22">
        <v>0</v>
      </c>
      <c r="AL2054" s="45">
        <v>0</v>
      </c>
      <c r="AM2054" s="45">
        <v>0</v>
      </c>
      <c r="AN2054" s="45">
        <v>0</v>
      </c>
      <c r="AO2054" s="45">
        <v>0</v>
      </c>
      <c r="AP2054" s="45">
        <v>0</v>
      </c>
      <c r="AQ2054" s="45">
        <v>0</v>
      </c>
      <c r="AR2054" s="45">
        <v>0</v>
      </c>
      <c r="AS2054" s="45" t="s">
        <v>4445</v>
      </c>
      <c r="AT2054" s="45" t="s">
        <v>4445</v>
      </c>
      <c r="AU2054" s="45">
        <v>3.2781429443289379E-3</v>
      </c>
      <c r="AV2054" s="10">
        <v>73.537604456824511</v>
      </c>
      <c r="AW2054" s="10">
        <v>56.404441737337763</v>
      </c>
      <c r="AX2054" s="17">
        <v>0.23469053085320715</v>
      </c>
    </row>
    <row r="2055" spans="1:50" x14ac:dyDescent="0.25">
      <c r="A2055" s="22" t="s">
        <v>2906</v>
      </c>
      <c r="B2055" s="22" t="s">
        <v>3977</v>
      </c>
      <c r="C2055" s="22" t="s">
        <v>3199</v>
      </c>
      <c r="D2055" s="22">
        <v>7853</v>
      </c>
      <c r="E2055" s="22" t="s">
        <v>3348</v>
      </c>
      <c r="F2055" s="43">
        <v>4.5509000000000001E-2</v>
      </c>
      <c r="G2055" s="43">
        <v>91.281127432649996</v>
      </c>
      <c r="H2055" s="43">
        <v>3.2679924242424248</v>
      </c>
      <c r="I2055" s="9">
        <v>2.0640151515151519</v>
      </c>
      <c r="J2055" s="9">
        <v>1.2037878787878789</v>
      </c>
      <c r="K2055" s="11">
        <v>3.2679924242424248</v>
      </c>
      <c r="L2055" s="41">
        <v>585</v>
      </c>
      <c r="M2055" s="44">
        <v>1035</v>
      </c>
      <c r="N2055" s="13">
        <v>760</v>
      </c>
      <c r="O2055" s="13">
        <v>639</v>
      </c>
      <c r="P2055" s="22">
        <v>681</v>
      </c>
      <c r="Q2055" s="22">
        <v>583</v>
      </c>
      <c r="R2055" s="14">
        <v>0</v>
      </c>
      <c r="S2055" s="22">
        <v>130</v>
      </c>
      <c r="T2055" s="22">
        <v>0</v>
      </c>
      <c r="U2055" s="22">
        <v>1035</v>
      </c>
      <c r="V2055" s="22"/>
      <c r="W2055" s="22">
        <v>760</v>
      </c>
      <c r="X2055" s="22">
        <v>639</v>
      </c>
      <c r="Y2055" s="14">
        <v>0</v>
      </c>
      <c r="Z2055" s="10">
        <v>79</v>
      </c>
      <c r="AA2055" s="22">
        <v>56</v>
      </c>
      <c r="AB2055" s="22">
        <v>108.23</v>
      </c>
      <c r="AC2055" s="22">
        <v>4.985586975092735E-4</v>
      </c>
      <c r="AD2055" s="42">
        <v>8.0000000000000007E-5</v>
      </c>
      <c r="AE2055" s="22">
        <v>2118</v>
      </c>
      <c r="AF2055" s="22">
        <v>2.2992103696569599E-3</v>
      </c>
      <c r="AG2055" s="22">
        <v>4.5984207393139201E-5</v>
      </c>
      <c r="AH2055" s="22">
        <v>0</v>
      </c>
      <c r="AI2055" s="22">
        <v>0</v>
      </c>
      <c r="AJ2055" s="22">
        <v>0</v>
      </c>
      <c r="AK2055" s="22">
        <v>0</v>
      </c>
      <c r="AL2055" s="45">
        <v>0</v>
      </c>
      <c r="AM2055" s="45">
        <v>0</v>
      </c>
      <c r="AN2055" s="45">
        <v>0</v>
      </c>
      <c r="AO2055" s="45">
        <v>0</v>
      </c>
      <c r="AP2055" s="45">
        <v>0</v>
      </c>
      <c r="AQ2055" s="45">
        <v>0</v>
      </c>
      <c r="AR2055" s="45">
        <v>0</v>
      </c>
      <c r="AS2055" s="45" t="s">
        <v>4445</v>
      </c>
      <c r="AT2055" s="45" t="s">
        <v>4445</v>
      </c>
      <c r="AU2055" s="45">
        <v>8.4693022947201601E-4</v>
      </c>
      <c r="AV2055" s="10">
        <v>65.626179987413465</v>
      </c>
      <c r="AW2055" s="10">
        <v>232.5586786438713</v>
      </c>
      <c r="AX2055" s="17">
        <v>0.63158504781222835</v>
      </c>
    </row>
    <row r="2056" spans="1:50" x14ac:dyDescent="0.25">
      <c r="A2056" s="22" t="s">
        <v>2906</v>
      </c>
      <c r="B2056" s="22" t="s">
        <v>3950</v>
      </c>
      <c r="C2056" s="22" t="s">
        <v>3313</v>
      </c>
      <c r="D2056" s="22">
        <v>7759</v>
      </c>
      <c r="E2056" s="22" t="s">
        <v>3383</v>
      </c>
      <c r="F2056" s="43">
        <v>1.0629E-2</v>
      </c>
      <c r="G2056" s="43">
        <v>102.70484761023</v>
      </c>
      <c r="H2056" s="43">
        <v>4.8517045454545462</v>
      </c>
      <c r="I2056" s="9">
        <v>0</v>
      </c>
      <c r="J2056" s="9">
        <v>4.8517045454545462</v>
      </c>
      <c r="K2056" s="11">
        <v>0</v>
      </c>
      <c r="L2056" s="41">
        <v>323</v>
      </c>
      <c r="M2056" s="44">
        <v>0</v>
      </c>
      <c r="N2056" s="13">
        <v>0</v>
      </c>
      <c r="O2056" s="13">
        <v>0</v>
      </c>
      <c r="P2056" s="22">
        <v>0</v>
      </c>
      <c r="Q2056" s="22">
        <v>0</v>
      </c>
      <c r="R2056" s="14">
        <v>0</v>
      </c>
      <c r="S2056" s="22">
        <v>152</v>
      </c>
      <c r="T2056" s="22">
        <v>1</v>
      </c>
      <c r="U2056" s="22">
        <v>599</v>
      </c>
      <c r="V2056" s="22"/>
      <c r="W2056" s="22">
        <v>110</v>
      </c>
      <c r="X2056" s="22">
        <v>73</v>
      </c>
      <c r="Y2056" s="14">
        <v>599</v>
      </c>
      <c r="Z2056" s="10">
        <v>110</v>
      </c>
      <c r="AA2056" s="22">
        <v>73</v>
      </c>
      <c r="AB2056" s="22">
        <v>204.61</v>
      </c>
      <c r="AC2056" s="22">
        <v>1.0349073337158907E-4</v>
      </c>
      <c r="AD2056" s="42">
        <v>2.0000000000000002E-5</v>
      </c>
      <c r="AE2056" s="22">
        <v>2119</v>
      </c>
      <c r="AF2056" s="22">
        <v>1.9131496824101005E-3</v>
      </c>
      <c r="AG2056" s="22">
        <v>4.5551182914526202E-5</v>
      </c>
      <c r="AH2056" s="22">
        <v>0</v>
      </c>
      <c r="AI2056" s="22">
        <v>0</v>
      </c>
      <c r="AJ2056" s="22">
        <v>0</v>
      </c>
      <c r="AK2056" s="22">
        <v>0</v>
      </c>
      <c r="AL2056" s="45">
        <v>0</v>
      </c>
      <c r="AM2056" s="45">
        <v>0</v>
      </c>
      <c r="AN2056" s="45">
        <v>0</v>
      </c>
      <c r="AO2056" s="45">
        <v>0</v>
      </c>
      <c r="AP2056" s="45">
        <v>0</v>
      </c>
      <c r="AQ2056" s="45">
        <v>0</v>
      </c>
      <c r="AR2056" s="45">
        <v>0</v>
      </c>
      <c r="AS2056" s="45" t="s">
        <v>4445</v>
      </c>
      <c r="AT2056" s="45" t="s">
        <v>4445</v>
      </c>
      <c r="AU2056" s="45">
        <v>1.9131496824101005E-3</v>
      </c>
      <c r="AV2056" s="10">
        <v>22.672444080103052</v>
      </c>
      <c r="AW2056" s="10">
        <v>22.672444080103052</v>
      </c>
      <c r="AX2056" s="17">
        <v>0</v>
      </c>
    </row>
    <row r="2057" spans="1:50" x14ac:dyDescent="0.25">
      <c r="A2057" s="22" t="s">
        <v>1672</v>
      </c>
      <c r="B2057" s="22" t="s">
        <v>3951</v>
      </c>
      <c r="C2057" s="22" t="s">
        <v>1924</v>
      </c>
      <c r="D2057" s="22">
        <v>9147</v>
      </c>
      <c r="E2057" s="22" t="s">
        <v>2165</v>
      </c>
      <c r="F2057" s="43">
        <v>2.431E-3</v>
      </c>
      <c r="G2057" s="43">
        <v>51.749528284299998</v>
      </c>
      <c r="H2057" s="43">
        <v>2.0244318181818182</v>
      </c>
      <c r="I2057" s="9">
        <v>0</v>
      </c>
      <c r="J2057" s="9">
        <v>2.0244318181818182</v>
      </c>
      <c r="K2057" s="11">
        <v>0</v>
      </c>
      <c r="L2057" s="41">
        <v>1034</v>
      </c>
      <c r="M2057" s="44">
        <v>0</v>
      </c>
      <c r="N2057" s="13">
        <v>0</v>
      </c>
      <c r="O2057" s="13">
        <v>0</v>
      </c>
      <c r="P2057" s="22">
        <v>0</v>
      </c>
      <c r="Q2057" s="22">
        <v>0</v>
      </c>
      <c r="R2057" s="14">
        <v>0</v>
      </c>
      <c r="S2057" s="22">
        <v>55</v>
      </c>
      <c r="T2057" s="22">
        <v>1</v>
      </c>
      <c r="U2057" s="22">
        <v>1890</v>
      </c>
      <c r="V2057" s="22"/>
      <c r="W2057" s="22">
        <v>343</v>
      </c>
      <c r="X2057" s="22">
        <v>227</v>
      </c>
      <c r="Y2057" s="14">
        <v>1890</v>
      </c>
      <c r="Z2057" s="10">
        <v>343</v>
      </c>
      <c r="AA2057" s="22">
        <v>227</v>
      </c>
      <c r="AB2057" s="22">
        <v>640.01</v>
      </c>
      <c r="AC2057" s="22">
        <v>4.6976273612479047E-5</v>
      </c>
      <c r="AD2057" s="42">
        <v>3.0000000000000001E-5</v>
      </c>
      <c r="AE2057" s="22">
        <v>2120</v>
      </c>
      <c r="AF2057" s="22">
        <v>3.5677381204955039E-4</v>
      </c>
      <c r="AG2057" s="22">
        <v>4.4596726506193798E-5</v>
      </c>
      <c r="AH2057" s="22">
        <v>0</v>
      </c>
      <c r="AI2057" s="22">
        <v>0</v>
      </c>
      <c r="AJ2057" s="22">
        <v>0</v>
      </c>
      <c r="AK2057" s="22">
        <v>0</v>
      </c>
      <c r="AL2057" s="45">
        <v>0</v>
      </c>
      <c r="AM2057" s="45">
        <v>0</v>
      </c>
      <c r="AN2057" s="45">
        <v>0</v>
      </c>
      <c r="AO2057" s="45">
        <v>0</v>
      </c>
      <c r="AP2057" s="45">
        <v>0</v>
      </c>
      <c r="AQ2057" s="45">
        <v>0</v>
      </c>
      <c r="AR2057" s="45">
        <v>0</v>
      </c>
      <c r="AS2057" s="45" t="s">
        <v>4445</v>
      </c>
      <c r="AT2057" s="45" t="s">
        <v>4445</v>
      </c>
      <c r="AU2057" s="45">
        <v>3.5677381204955039E-4</v>
      </c>
      <c r="AV2057" s="10">
        <v>169.4302554027505</v>
      </c>
      <c r="AW2057" s="10">
        <v>169.4302554027505</v>
      </c>
      <c r="AX2057" s="17">
        <v>0</v>
      </c>
    </row>
    <row r="2058" spans="1:50" x14ac:dyDescent="0.25">
      <c r="A2058" s="22" t="s">
        <v>1672</v>
      </c>
      <c r="B2058" s="22" t="s">
        <v>3947</v>
      </c>
      <c r="C2058" s="22" t="s">
        <v>1744</v>
      </c>
      <c r="D2058" s="22">
        <v>2475</v>
      </c>
      <c r="E2058" s="22" t="s">
        <v>1810</v>
      </c>
      <c r="F2058" s="43">
        <v>1.7537000000000001E-2</v>
      </c>
      <c r="G2058" s="43">
        <v>101.39513263086</v>
      </c>
      <c r="H2058" s="43">
        <v>4.2793560606060606</v>
      </c>
      <c r="I2058" s="9">
        <v>0.13636363636363638</v>
      </c>
      <c r="J2058" s="9">
        <v>4.142803030303031</v>
      </c>
      <c r="K2058" s="11">
        <v>1.3420454545454545</v>
      </c>
      <c r="L2058" s="41">
        <v>2491</v>
      </c>
      <c r="M2058" s="44">
        <v>571</v>
      </c>
      <c r="N2058" s="13">
        <v>60</v>
      </c>
      <c r="O2058" s="13">
        <v>49</v>
      </c>
      <c r="P2058" s="22">
        <v>3</v>
      </c>
      <c r="Q2058" s="22">
        <v>0</v>
      </c>
      <c r="R2058" s="14">
        <v>0</v>
      </c>
      <c r="S2058" s="22">
        <v>398</v>
      </c>
      <c r="T2058" s="22">
        <v>0.686390794423545</v>
      </c>
      <c r="U2058" s="22">
        <v>3684</v>
      </c>
      <c r="V2058" s="22"/>
      <c r="W2058" s="22">
        <v>623</v>
      </c>
      <c r="X2058" s="22">
        <v>420</v>
      </c>
      <c r="Y2058" s="14">
        <v>3113</v>
      </c>
      <c r="Z2058" s="10">
        <v>620</v>
      </c>
      <c r="AA2058" s="22">
        <v>420</v>
      </c>
      <c r="AB2058" s="22">
        <v>1129.57</v>
      </c>
      <c r="AC2058" s="22">
        <v>1.7295702017418682E-4</v>
      </c>
      <c r="AD2058" s="42">
        <v>2.2000000000000001E-4</v>
      </c>
      <c r="AE2058" s="22">
        <v>2121</v>
      </c>
      <c r="AF2058" s="22">
        <v>2.8774986961179363E-3</v>
      </c>
      <c r="AG2058" s="22">
        <v>4.3598465092696003E-5</v>
      </c>
      <c r="AH2058" s="22">
        <v>1</v>
      </c>
      <c r="AI2058" s="22">
        <v>0</v>
      </c>
      <c r="AJ2058" s="22">
        <v>0</v>
      </c>
      <c r="AK2058" s="22">
        <v>0</v>
      </c>
      <c r="AL2058" s="45">
        <v>0</v>
      </c>
      <c r="AM2058" s="45">
        <v>0</v>
      </c>
      <c r="AN2058" s="45">
        <v>0</v>
      </c>
      <c r="AO2058" s="45">
        <v>0</v>
      </c>
      <c r="AP2058" s="45">
        <v>0</v>
      </c>
      <c r="AQ2058" s="45">
        <v>0</v>
      </c>
      <c r="AR2058" s="45">
        <v>0</v>
      </c>
      <c r="AS2058" s="45" t="s">
        <v>4445</v>
      </c>
      <c r="AT2058" s="45" t="s">
        <v>4445</v>
      </c>
      <c r="AU2058" s="45">
        <v>2.7856785341395774E-3</v>
      </c>
      <c r="AV2058" s="10">
        <v>149.65712718295691</v>
      </c>
      <c r="AW2058" s="10">
        <v>145.58265102898872</v>
      </c>
      <c r="AX2058" s="17">
        <v>3.1865456959504317E-2</v>
      </c>
    </row>
    <row r="2059" spans="1:50" x14ac:dyDescent="0.25">
      <c r="A2059" s="22" t="s">
        <v>2195</v>
      </c>
      <c r="B2059" s="22" t="s">
        <v>3962</v>
      </c>
      <c r="C2059" s="22" t="s">
        <v>2700</v>
      </c>
      <c r="D2059" s="22">
        <v>7253</v>
      </c>
      <c r="E2059" s="22" t="s">
        <v>2701</v>
      </c>
      <c r="F2059" s="43">
        <v>2.0403999999999999E-2</v>
      </c>
      <c r="G2059" s="43">
        <v>868.15831888842001</v>
      </c>
      <c r="H2059" s="43">
        <v>35.009659090909089</v>
      </c>
      <c r="I2059" s="9">
        <v>0</v>
      </c>
      <c r="J2059" s="9">
        <v>35.009659090909089</v>
      </c>
      <c r="K2059" s="11">
        <v>0</v>
      </c>
      <c r="L2059" s="41">
        <v>278</v>
      </c>
      <c r="M2059" s="44">
        <v>0</v>
      </c>
      <c r="N2059" s="13">
        <v>0</v>
      </c>
      <c r="O2059" s="13">
        <v>0</v>
      </c>
      <c r="P2059" s="22">
        <v>0</v>
      </c>
      <c r="Q2059" s="22">
        <v>0</v>
      </c>
      <c r="R2059" s="14">
        <v>0</v>
      </c>
      <c r="S2059" s="22">
        <v>471</v>
      </c>
      <c r="T2059" s="22">
        <v>1</v>
      </c>
      <c r="U2059" s="22">
        <v>517</v>
      </c>
      <c r="V2059" s="22"/>
      <c r="W2059" s="22">
        <v>95</v>
      </c>
      <c r="X2059" s="22">
        <v>64</v>
      </c>
      <c r="Y2059" s="14">
        <v>517</v>
      </c>
      <c r="Z2059" s="10">
        <v>95</v>
      </c>
      <c r="AA2059" s="22">
        <v>64</v>
      </c>
      <c r="AB2059" s="22">
        <v>176.68</v>
      </c>
      <c r="AC2059" s="22">
        <v>2.3502625680215845E-5</v>
      </c>
      <c r="AD2059" s="42">
        <v>0</v>
      </c>
      <c r="AE2059" s="22">
        <v>2122</v>
      </c>
      <c r="AF2059" s="22">
        <v>1.9556797694306265E-3</v>
      </c>
      <c r="AG2059" s="22">
        <v>4.3459550431791697E-5</v>
      </c>
      <c r="AH2059" s="22">
        <v>0</v>
      </c>
      <c r="AI2059" s="22">
        <v>0</v>
      </c>
      <c r="AJ2059" s="22">
        <v>0</v>
      </c>
      <c r="AK2059" s="22">
        <v>0</v>
      </c>
      <c r="AL2059" s="45">
        <v>0</v>
      </c>
      <c r="AM2059" s="45">
        <v>0</v>
      </c>
      <c r="AN2059" s="45">
        <v>0</v>
      </c>
      <c r="AO2059" s="45">
        <v>0</v>
      </c>
      <c r="AP2059" s="45">
        <v>0</v>
      </c>
      <c r="AQ2059" s="45">
        <v>0</v>
      </c>
      <c r="AR2059" s="45">
        <v>0</v>
      </c>
      <c r="AS2059" s="45" t="s">
        <v>4445</v>
      </c>
      <c r="AT2059" s="45" t="s">
        <v>4445</v>
      </c>
      <c r="AU2059" s="45">
        <v>1.9556797694306265E-3</v>
      </c>
      <c r="AV2059" s="10">
        <v>2.7135368485969784</v>
      </c>
      <c r="AW2059" s="10">
        <v>2.7135368485969784</v>
      </c>
      <c r="AX2059" s="17">
        <v>0</v>
      </c>
    </row>
    <row r="2060" spans="1:50" x14ac:dyDescent="0.25">
      <c r="A2060" s="22" t="s">
        <v>1672</v>
      </c>
      <c r="B2060" s="22" t="s">
        <v>3957</v>
      </c>
      <c r="C2060" s="22" t="s">
        <v>1975</v>
      </c>
      <c r="D2060" s="22">
        <v>2429</v>
      </c>
      <c r="E2060" s="22" t="s">
        <v>1976</v>
      </c>
      <c r="F2060" s="43">
        <v>1.6327000000000001E-2</v>
      </c>
      <c r="G2060" s="43">
        <v>134.14302257381999</v>
      </c>
      <c r="H2060" s="43">
        <v>5.5812499999999998</v>
      </c>
      <c r="I2060" s="9">
        <v>0</v>
      </c>
      <c r="J2060" s="9">
        <v>5.5812499999999998</v>
      </c>
      <c r="K2060" s="11">
        <v>0</v>
      </c>
      <c r="L2060" s="41">
        <v>315</v>
      </c>
      <c r="M2060" s="44">
        <v>0</v>
      </c>
      <c r="N2060" s="13">
        <v>0</v>
      </c>
      <c r="O2060" s="13">
        <v>0</v>
      </c>
      <c r="P2060" s="22">
        <v>0</v>
      </c>
      <c r="Q2060" s="22">
        <v>0</v>
      </c>
      <c r="R2060" s="14">
        <v>0</v>
      </c>
      <c r="S2060" s="22">
        <v>171</v>
      </c>
      <c r="T2060" s="22">
        <v>1</v>
      </c>
      <c r="U2060" s="22">
        <v>584</v>
      </c>
      <c r="V2060" s="22"/>
      <c r="W2060" s="22">
        <v>107</v>
      </c>
      <c r="X2060" s="22">
        <v>72</v>
      </c>
      <c r="Y2060" s="14">
        <v>584</v>
      </c>
      <c r="Z2060" s="10">
        <v>107</v>
      </c>
      <c r="AA2060" s="22">
        <v>72</v>
      </c>
      <c r="AB2060" s="22">
        <v>199.15</v>
      </c>
      <c r="AC2060" s="22">
        <v>1.2171337492425385E-4</v>
      </c>
      <c r="AD2060" s="42">
        <v>3.0000000000000001E-5</v>
      </c>
      <c r="AE2060" s="22">
        <v>2123</v>
      </c>
      <c r="AF2060" s="22">
        <v>1.8119691647569638E-3</v>
      </c>
      <c r="AG2060" s="22">
        <v>4.3142122970403901E-5</v>
      </c>
      <c r="AH2060" s="22">
        <v>0</v>
      </c>
      <c r="AI2060" s="22">
        <v>0</v>
      </c>
      <c r="AJ2060" s="22">
        <v>0</v>
      </c>
      <c r="AK2060" s="22">
        <v>0</v>
      </c>
      <c r="AL2060" s="45">
        <v>0</v>
      </c>
      <c r="AM2060" s="45">
        <v>0</v>
      </c>
      <c r="AN2060" s="45">
        <v>0</v>
      </c>
      <c r="AO2060" s="45">
        <v>0</v>
      </c>
      <c r="AP2060" s="45">
        <v>0</v>
      </c>
      <c r="AQ2060" s="45">
        <v>0</v>
      </c>
      <c r="AR2060" s="45">
        <v>0</v>
      </c>
      <c r="AS2060" s="45" t="s">
        <v>4445</v>
      </c>
      <c r="AT2060" s="45" t="s">
        <v>4445</v>
      </c>
      <c r="AU2060" s="45">
        <v>1.8119691647569638E-3</v>
      </c>
      <c r="AV2060" s="10">
        <v>19.171332586786114</v>
      </c>
      <c r="AW2060" s="10">
        <v>19.171332586786114</v>
      </c>
      <c r="AX2060" s="17">
        <v>0</v>
      </c>
    </row>
    <row r="2061" spans="1:50" x14ac:dyDescent="0.25">
      <c r="A2061" s="22" t="s">
        <v>539</v>
      </c>
      <c r="B2061" s="22" t="s">
        <v>3949</v>
      </c>
      <c r="C2061" s="22" t="s">
        <v>644</v>
      </c>
      <c r="D2061" s="22">
        <v>3422</v>
      </c>
      <c r="E2061" s="22" t="s">
        <v>927</v>
      </c>
      <c r="F2061" s="43">
        <v>1.5782999999999998E-2</v>
      </c>
      <c r="G2061" s="43">
        <v>334.23282586636998</v>
      </c>
      <c r="H2061" s="43">
        <v>15.29318181818182</v>
      </c>
      <c r="I2061" s="9">
        <v>0</v>
      </c>
      <c r="J2061" s="9">
        <v>15.29318181818182</v>
      </c>
      <c r="K2061" s="11">
        <v>0</v>
      </c>
      <c r="L2061" s="41">
        <v>7846</v>
      </c>
      <c r="M2061" s="44">
        <v>0</v>
      </c>
      <c r="N2061" s="13">
        <v>0</v>
      </c>
      <c r="O2061" s="13">
        <v>0</v>
      </c>
      <c r="P2061" s="22">
        <v>0</v>
      </c>
      <c r="Q2061" s="22">
        <v>0</v>
      </c>
      <c r="R2061" s="14">
        <v>0</v>
      </c>
      <c r="S2061" s="22">
        <v>348</v>
      </c>
      <c r="T2061" s="22">
        <v>1</v>
      </c>
      <c r="U2061" s="22">
        <v>14260</v>
      </c>
      <c r="V2061" s="22"/>
      <c r="W2061" s="22">
        <v>2574</v>
      </c>
      <c r="X2061" s="22">
        <v>1696</v>
      </c>
      <c r="Y2061" s="14">
        <v>14260</v>
      </c>
      <c r="Z2061" s="10">
        <v>2574</v>
      </c>
      <c r="AA2061" s="22">
        <v>1696</v>
      </c>
      <c r="AB2061" s="22">
        <v>4809.78</v>
      </c>
      <c r="AC2061" s="22">
        <v>4.7221573641334135E-5</v>
      </c>
      <c r="AD2061" s="42">
        <v>2.5000000000000001E-4</v>
      </c>
      <c r="AE2061" s="22">
        <v>2124</v>
      </c>
      <c r="AF2061" s="22">
        <v>9.4184279750542995E-3</v>
      </c>
      <c r="AG2061" s="22">
        <v>4.3006520434037901E-5</v>
      </c>
      <c r="AH2061" s="22">
        <v>0</v>
      </c>
      <c r="AI2061" s="22">
        <v>0</v>
      </c>
      <c r="AJ2061" s="22">
        <v>0</v>
      </c>
      <c r="AK2061" s="22">
        <v>0</v>
      </c>
      <c r="AL2061" s="45">
        <v>0</v>
      </c>
      <c r="AM2061" s="45">
        <v>0</v>
      </c>
      <c r="AN2061" s="45">
        <v>0</v>
      </c>
      <c r="AO2061" s="45">
        <v>0</v>
      </c>
      <c r="AP2061" s="45">
        <v>0</v>
      </c>
      <c r="AQ2061" s="45">
        <v>0</v>
      </c>
      <c r="AR2061" s="45">
        <v>0</v>
      </c>
      <c r="AS2061" s="45" t="s">
        <v>4445</v>
      </c>
      <c r="AT2061" s="45" t="s">
        <v>4445</v>
      </c>
      <c r="AU2061" s="45">
        <v>9.4184279750542995E-3</v>
      </c>
      <c r="AV2061" s="10">
        <v>168.31029870708869</v>
      </c>
      <c r="AW2061" s="10">
        <v>168.31029870708869</v>
      </c>
      <c r="AX2061" s="17">
        <v>0</v>
      </c>
    </row>
    <row r="2062" spans="1:50" x14ac:dyDescent="0.25">
      <c r="A2062" s="22" t="s">
        <v>8</v>
      </c>
      <c r="B2062" s="22" t="s">
        <v>3946</v>
      </c>
      <c r="C2062" s="22" t="s">
        <v>62</v>
      </c>
      <c r="D2062" s="22">
        <v>6606</v>
      </c>
      <c r="E2062" s="22" t="s">
        <v>203</v>
      </c>
      <c r="F2062" s="43">
        <v>5.4270000000000004E-3</v>
      </c>
      <c r="G2062" s="43">
        <v>64.104348382599994</v>
      </c>
      <c r="H2062" s="43">
        <v>3.579924242424243</v>
      </c>
      <c r="I2062" s="9">
        <v>0</v>
      </c>
      <c r="J2062" s="9">
        <v>3.579924242424243</v>
      </c>
      <c r="K2062" s="11">
        <v>3.353787878787879</v>
      </c>
      <c r="L2062" s="41">
        <v>1404</v>
      </c>
      <c r="M2062" s="44">
        <v>439</v>
      </c>
      <c r="N2062" s="13">
        <v>439</v>
      </c>
      <c r="O2062" s="13">
        <v>261</v>
      </c>
      <c r="P2062" s="22">
        <v>0</v>
      </c>
      <c r="Q2062" s="22">
        <v>0</v>
      </c>
      <c r="R2062" s="14">
        <v>0</v>
      </c>
      <c r="S2062" s="22">
        <v>169</v>
      </c>
      <c r="T2062" s="22">
        <v>6.3167918738757822E-2</v>
      </c>
      <c r="U2062" s="22">
        <v>601</v>
      </c>
      <c r="V2062" s="22"/>
      <c r="W2062" s="22">
        <v>468</v>
      </c>
      <c r="X2062" s="22">
        <v>280</v>
      </c>
      <c r="Y2062" s="14">
        <v>162</v>
      </c>
      <c r="Z2062" s="10">
        <v>468</v>
      </c>
      <c r="AA2062" s="22">
        <v>280</v>
      </c>
      <c r="AB2062" s="22">
        <v>655.74</v>
      </c>
      <c r="AC2062" s="22">
        <v>8.46588435406835E-5</v>
      </c>
      <c r="AD2062" s="42">
        <v>8.0000000000000007E-5</v>
      </c>
      <c r="AE2062" s="22">
        <v>2125</v>
      </c>
      <c r="AF2062" s="22">
        <v>2.6701810317395513E-3</v>
      </c>
      <c r="AG2062" s="22">
        <v>4.2383825900627799E-5</v>
      </c>
      <c r="AH2062" s="22">
        <v>0</v>
      </c>
      <c r="AI2062" s="22">
        <v>0</v>
      </c>
      <c r="AJ2062" s="22">
        <v>1</v>
      </c>
      <c r="AK2062" s="22">
        <v>0</v>
      </c>
      <c r="AL2062" s="45">
        <v>0</v>
      </c>
      <c r="AM2062" s="45">
        <v>0</v>
      </c>
      <c r="AN2062" s="45">
        <v>0</v>
      </c>
      <c r="AO2062" s="45">
        <v>0</v>
      </c>
      <c r="AP2062" s="45">
        <v>0</v>
      </c>
      <c r="AQ2062" s="45">
        <v>0</v>
      </c>
      <c r="AR2062" s="45">
        <v>0</v>
      </c>
      <c r="AS2062" s="45" t="s">
        <v>4445</v>
      </c>
      <c r="AT2062" s="45" t="s">
        <v>4445</v>
      </c>
      <c r="AU2062" s="45">
        <v>2.6701810317395513E-3</v>
      </c>
      <c r="AV2062" s="10">
        <v>130.72902338376889</v>
      </c>
      <c r="AW2062" s="10">
        <v>130.72902338376889</v>
      </c>
      <c r="AX2062" s="17">
        <v>0</v>
      </c>
    </row>
    <row r="2063" spans="1:50" x14ac:dyDescent="0.25">
      <c r="A2063" s="22" t="s">
        <v>2195</v>
      </c>
      <c r="B2063" s="22" t="s">
        <v>3962</v>
      </c>
      <c r="C2063" s="22" t="s">
        <v>2448</v>
      </c>
      <c r="D2063" s="22">
        <v>6218</v>
      </c>
      <c r="E2063" s="22" t="s">
        <v>2457</v>
      </c>
      <c r="F2063" s="43">
        <v>1.4239E-2</v>
      </c>
      <c r="G2063" s="43">
        <v>367.66204667954997</v>
      </c>
      <c r="H2063" s="43">
        <v>15.541856060606062</v>
      </c>
      <c r="I2063" s="9">
        <v>7.7051136363636363</v>
      </c>
      <c r="J2063" s="9">
        <v>7.8367424242424244</v>
      </c>
      <c r="K2063" s="11">
        <v>12.197348484848485</v>
      </c>
      <c r="L2063" s="41">
        <v>903</v>
      </c>
      <c r="M2063" s="44">
        <v>1534</v>
      </c>
      <c r="N2063" s="13">
        <v>47</v>
      </c>
      <c r="O2063" s="13">
        <v>27</v>
      </c>
      <c r="P2063" s="22">
        <v>10</v>
      </c>
      <c r="Q2063" s="22">
        <v>3</v>
      </c>
      <c r="R2063" s="14">
        <v>0</v>
      </c>
      <c r="S2063" s="22">
        <v>324</v>
      </c>
      <c r="T2063" s="22">
        <v>0.21519357551090046</v>
      </c>
      <c r="U2063" s="22">
        <v>1890</v>
      </c>
      <c r="V2063" s="22"/>
      <c r="W2063" s="22">
        <v>112</v>
      </c>
      <c r="X2063" s="22">
        <v>70</v>
      </c>
      <c r="Y2063" s="14">
        <v>356</v>
      </c>
      <c r="Z2063" s="10">
        <v>102</v>
      </c>
      <c r="AA2063" s="22">
        <v>67</v>
      </c>
      <c r="AB2063" s="22">
        <v>171.78</v>
      </c>
      <c r="AC2063" s="22">
        <v>3.8728501156418108E-5</v>
      </c>
      <c r="AD2063" s="42">
        <v>1.0000000000000001E-5</v>
      </c>
      <c r="AE2063" s="22">
        <v>2126</v>
      </c>
      <c r="AF2063" s="22">
        <v>8.5907173019287488E-3</v>
      </c>
      <c r="AG2063" s="22">
        <v>4.1702511174411402E-5</v>
      </c>
      <c r="AH2063" s="22">
        <v>0</v>
      </c>
      <c r="AI2063" s="22">
        <v>1</v>
      </c>
      <c r="AJ2063" s="22">
        <v>0</v>
      </c>
      <c r="AK2063" s="22">
        <v>0</v>
      </c>
      <c r="AL2063" s="45">
        <v>0</v>
      </c>
      <c r="AM2063" s="45">
        <v>0</v>
      </c>
      <c r="AN2063" s="45">
        <v>0</v>
      </c>
      <c r="AO2063" s="45">
        <v>0</v>
      </c>
      <c r="AP2063" s="45">
        <v>0</v>
      </c>
      <c r="AQ2063" s="45">
        <v>0</v>
      </c>
      <c r="AR2063" s="45">
        <v>0</v>
      </c>
      <c r="AS2063" s="45" t="s">
        <v>4445</v>
      </c>
      <c r="AT2063" s="45" t="s">
        <v>4445</v>
      </c>
      <c r="AU2063" s="45">
        <v>4.3317373724327977E-3</v>
      </c>
      <c r="AV2063" s="10">
        <v>13.015612161051767</v>
      </c>
      <c r="AW2063" s="10">
        <v>7.206346498336603</v>
      </c>
      <c r="AX2063" s="17">
        <v>0.49576534529191696</v>
      </c>
    </row>
    <row r="2064" spans="1:50" x14ac:dyDescent="0.25">
      <c r="A2064" s="22" t="s">
        <v>8</v>
      </c>
      <c r="B2064" s="22" t="s">
        <v>3946</v>
      </c>
      <c r="C2064" s="22" t="s">
        <v>490</v>
      </c>
      <c r="D2064" s="22">
        <v>4963</v>
      </c>
      <c r="E2064" s="22" t="s">
        <v>532</v>
      </c>
      <c r="F2064" s="43">
        <v>6.5799999999999995E-4</v>
      </c>
      <c r="G2064" s="43">
        <v>20.886091962289999</v>
      </c>
      <c r="H2064" s="43">
        <v>0.95662878787878791</v>
      </c>
      <c r="I2064" s="9">
        <v>0</v>
      </c>
      <c r="J2064" s="9">
        <v>0.95662878787878791</v>
      </c>
      <c r="K2064" s="11">
        <v>0</v>
      </c>
      <c r="L2064" s="44">
        <v>124</v>
      </c>
      <c r="M2064" s="44">
        <v>0</v>
      </c>
      <c r="N2064" s="13">
        <v>0</v>
      </c>
      <c r="O2064" s="22">
        <v>0</v>
      </c>
      <c r="P2064" s="22">
        <v>0</v>
      </c>
      <c r="Q2064" s="22">
        <v>0</v>
      </c>
      <c r="R2064" s="14">
        <v>0</v>
      </c>
      <c r="S2064" s="22">
        <v>38</v>
      </c>
      <c r="T2064" s="22">
        <v>1</v>
      </c>
      <c r="U2064" s="22">
        <v>237</v>
      </c>
      <c r="V2064" s="22"/>
      <c r="W2064" s="22">
        <v>45</v>
      </c>
      <c r="X2064" s="22">
        <v>30</v>
      </c>
      <c r="Y2064" s="22">
        <v>237</v>
      </c>
      <c r="Z2064" s="10">
        <v>45</v>
      </c>
      <c r="AA2064" s="22">
        <v>30</v>
      </c>
      <c r="AB2064" s="22">
        <v>82.98</v>
      </c>
      <c r="AC2064" s="22">
        <v>3.1504218270609169E-5</v>
      </c>
      <c r="AD2064" s="42">
        <v>0</v>
      </c>
      <c r="AE2064" s="22">
        <v>2127</v>
      </c>
      <c r="AF2064" s="22">
        <v>4.9113243159101512E-4</v>
      </c>
      <c r="AG2064" s="22">
        <v>4.0927702632584591E-5</v>
      </c>
      <c r="AH2064" s="22">
        <v>0</v>
      </c>
      <c r="AI2064" s="22">
        <v>0</v>
      </c>
      <c r="AJ2064" s="22">
        <v>0</v>
      </c>
      <c r="AK2064" s="22">
        <v>0</v>
      </c>
      <c r="AL2064" s="45">
        <v>0</v>
      </c>
      <c r="AM2064" s="45">
        <v>0</v>
      </c>
      <c r="AN2064" s="45">
        <v>0</v>
      </c>
      <c r="AO2064" s="45">
        <v>0</v>
      </c>
      <c r="AP2064" s="45">
        <v>0</v>
      </c>
      <c r="AQ2064" s="45">
        <v>0</v>
      </c>
      <c r="AR2064" s="45">
        <v>0</v>
      </c>
      <c r="AS2064" s="25" t="s">
        <v>4445</v>
      </c>
      <c r="AT2064" s="25" t="s">
        <v>4445</v>
      </c>
      <c r="AU2064" s="45">
        <v>4.9113243159101512E-4</v>
      </c>
      <c r="AV2064" s="10">
        <v>47.040190061373984</v>
      </c>
      <c r="AW2064" s="10">
        <v>47.040190061373984</v>
      </c>
      <c r="AX2064" s="17">
        <v>0</v>
      </c>
    </row>
    <row r="2065" spans="1:50" x14ac:dyDescent="0.25">
      <c r="A2065" s="22" t="s">
        <v>2195</v>
      </c>
      <c r="B2065" s="22" t="s">
        <v>3962</v>
      </c>
      <c r="C2065" s="22" t="s">
        <v>2378</v>
      </c>
      <c r="D2065" s="22">
        <v>219</v>
      </c>
      <c r="E2065" s="22" t="s">
        <v>2525</v>
      </c>
      <c r="F2065" s="43">
        <v>2.7529000000000001E-2</v>
      </c>
      <c r="G2065" s="43">
        <v>411.99509908171001</v>
      </c>
      <c r="H2065" s="43">
        <v>20.048106060606059</v>
      </c>
      <c r="I2065" s="9">
        <v>0</v>
      </c>
      <c r="J2065" s="9">
        <v>20.048106060606059</v>
      </c>
      <c r="K2065" s="11">
        <v>0</v>
      </c>
      <c r="L2065" s="41">
        <v>4117</v>
      </c>
      <c r="M2065" s="44">
        <v>0</v>
      </c>
      <c r="N2065" s="13">
        <v>0</v>
      </c>
      <c r="O2065" s="13">
        <v>0</v>
      </c>
      <c r="P2065" s="22">
        <v>0</v>
      </c>
      <c r="Q2065" s="22">
        <v>0</v>
      </c>
      <c r="R2065" s="14">
        <v>0</v>
      </c>
      <c r="S2065" s="22">
        <v>430</v>
      </c>
      <c r="T2065" s="22">
        <v>1</v>
      </c>
      <c r="U2065" s="22">
        <v>7489</v>
      </c>
      <c r="V2065" s="22"/>
      <c r="W2065" s="22">
        <v>1353</v>
      </c>
      <c r="X2065" s="22">
        <v>892</v>
      </c>
      <c r="Y2065" s="14">
        <v>7489</v>
      </c>
      <c r="Z2065" s="10">
        <v>1353</v>
      </c>
      <c r="AA2065" s="22">
        <v>892</v>
      </c>
      <c r="AB2065" s="22">
        <v>2527.62</v>
      </c>
      <c r="AC2065" s="22">
        <v>6.6818756003066528E-5</v>
      </c>
      <c r="AD2065" s="42">
        <v>1.9000000000000001E-4</v>
      </c>
      <c r="AE2065" s="22">
        <v>2128</v>
      </c>
      <c r="AF2065" s="22">
        <v>1.0267420139578215E-2</v>
      </c>
      <c r="AG2065" s="22">
        <v>4.0107109920227401E-5</v>
      </c>
      <c r="AH2065" s="22">
        <v>0</v>
      </c>
      <c r="AI2065" s="22">
        <v>0</v>
      </c>
      <c r="AJ2065" s="22">
        <v>0</v>
      </c>
      <c r="AK2065" s="22">
        <v>0</v>
      </c>
      <c r="AL2065" s="45">
        <v>0</v>
      </c>
      <c r="AM2065" s="45">
        <v>0</v>
      </c>
      <c r="AN2065" s="45">
        <v>0</v>
      </c>
      <c r="AO2065" s="45">
        <v>0</v>
      </c>
      <c r="AP2065" s="45">
        <v>0</v>
      </c>
      <c r="AQ2065" s="45">
        <v>0</v>
      </c>
      <c r="AR2065" s="45">
        <v>0</v>
      </c>
      <c r="AS2065" s="45" t="s">
        <v>4445</v>
      </c>
      <c r="AT2065" s="45" t="s">
        <v>4445</v>
      </c>
      <c r="AU2065" s="45">
        <v>1.0267420139578215E-2</v>
      </c>
      <c r="AV2065" s="10">
        <v>67.487671698754895</v>
      </c>
      <c r="AW2065" s="10">
        <v>67.487671698754895</v>
      </c>
      <c r="AX2065" s="17">
        <v>0</v>
      </c>
    </row>
    <row r="2066" spans="1:50" x14ac:dyDescent="0.25">
      <c r="A2066" s="22" t="s">
        <v>2195</v>
      </c>
      <c r="B2066" s="22" t="s">
        <v>3962</v>
      </c>
      <c r="C2066" s="22" t="s">
        <v>2378</v>
      </c>
      <c r="D2066" s="22">
        <v>5636</v>
      </c>
      <c r="E2066" s="22" t="s">
        <v>2483</v>
      </c>
      <c r="F2066" s="43">
        <v>5.6990000000000001E-3</v>
      </c>
      <c r="G2066" s="43">
        <v>201.99162665562</v>
      </c>
      <c r="H2066" s="43">
        <v>6.9990530303030312</v>
      </c>
      <c r="I2066" s="9">
        <v>0</v>
      </c>
      <c r="J2066" s="9">
        <v>6.9990530303030312</v>
      </c>
      <c r="K2066" s="11">
        <v>0</v>
      </c>
      <c r="L2066" s="41">
        <v>1550</v>
      </c>
      <c r="M2066" s="44">
        <v>0</v>
      </c>
      <c r="N2066" s="13">
        <v>0</v>
      </c>
      <c r="O2066" s="13">
        <v>0</v>
      </c>
      <c r="P2066" s="22">
        <v>0</v>
      </c>
      <c r="Q2066" s="22">
        <v>0</v>
      </c>
      <c r="R2066" s="14">
        <v>0</v>
      </c>
      <c r="S2066" s="22">
        <v>183</v>
      </c>
      <c r="T2066" s="22">
        <v>1</v>
      </c>
      <c r="U2066" s="22">
        <v>2827</v>
      </c>
      <c r="V2066" s="22"/>
      <c r="W2066" s="22">
        <v>512</v>
      </c>
      <c r="X2066" s="22">
        <v>338</v>
      </c>
      <c r="Y2066" s="14">
        <v>2827</v>
      </c>
      <c r="Z2066" s="10">
        <v>512</v>
      </c>
      <c r="AA2066" s="22">
        <v>338</v>
      </c>
      <c r="AB2066" s="22">
        <v>955.87</v>
      </c>
      <c r="AC2066" s="22">
        <v>2.8214040821188848E-5</v>
      </c>
      <c r="AD2066" s="42">
        <v>3.0000000000000001E-5</v>
      </c>
      <c r="AE2066" s="22">
        <v>2129</v>
      </c>
      <c r="AF2066" s="22">
        <v>4.5989118715047492E-3</v>
      </c>
      <c r="AG2066" s="22">
        <v>3.9645791995730599E-5</v>
      </c>
      <c r="AH2066" s="22">
        <v>0</v>
      </c>
      <c r="AI2066" s="22">
        <v>0</v>
      </c>
      <c r="AJ2066" s="22">
        <v>0</v>
      </c>
      <c r="AK2066" s="22">
        <v>0</v>
      </c>
      <c r="AL2066" s="45">
        <v>0</v>
      </c>
      <c r="AM2066" s="45">
        <v>0</v>
      </c>
      <c r="AN2066" s="45">
        <v>0</v>
      </c>
      <c r="AO2066" s="45">
        <v>0</v>
      </c>
      <c r="AP2066" s="45">
        <v>0</v>
      </c>
      <c r="AQ2066" s="45">
        <v>0</v>
      </c>
      <c r="AR2066" s="45">
        <v>0</v>
      </c>
      <c r="AS2066" s="45" t="s">
        <v>4445</v>
      </c>
      <c r="AT2066" s="45" t="s">
        <v>4445</v>
      </c>
      <c r="AU2066" s="45">
        <v>4.5989118715047492E-3</v>
      </c>
      <c r="AV2066" s="10">
        <v>73.152753348667289</v>
      </c>
      <c r="AW2066" s="10">
        <v>73.152753348667289</v>
      </c>
      <c r="AX2066" s="17">
        <v>0</v>
      </c>
    </row>
    <row r="2067" spans="1:50" x14ac:dyDescent="0.25">
      <c r="A2067" s="22" t="s">
        <v>8</v>
      </c>
      <c r="B2067" s="22" t="s">
        <v>3946</v>
      </c>
      <c r="C2067" s="22" t="s">
        <v>146</v>
      </c>
      <c r="D2067" s="22">
        <v>3387</v>
      </c>
      <c r="E2067" s="22" t="s">
        <v>213</v>
      </c>
      <c r="F2067" s="43">
        <v>2.1568E-2</v>
      </c>
      <c r="G2067" s="43">
        <v>440.76752998335002</v>
      </c>
      <c r="H2067" s="43">
        <v>18.718371212121212</v>
      </c>
      <c r="I2067" s="9">
        <v>0</v>
      </c>
      <c r="J2067" s="9">
        <v>18.718371212121212</v>
      </c>
      <c r="K2067" s="11">
        <v>0</v>
      </c>
      <c r="L2067" s="41">
        <v>7309</v>
      </c>
      <c r="M2067" s="44">
        <v>0</v>
      </c>
      <c r="N2067" s="13">
        <v>0</v>
      </c>
      <c r="O2067" s="13">
        <v>0</v>
      </c>
      <c r="P2067" s="22">
        <v>0</v>
      </c>
      <c r="Q2067" s="22">
        <v>0</v>
      </c>
      <c r="R2067" s="14">
        <v>0</v>
      </c>
      <c r="S2067" s="22">
        <v>481</v>
      </c>
      <c r="T2067" s="22">
        <v>1</v>
      </c>
      <c r="U2067" s="22">
        <v>13285</v>
      </c>
      <c r="V2067" s="22"/>
      <c r="W2067" s="22">
        <v>2398</v>
      </c>
      <c r="X2067" s="22">
        <v>1581</v>
      </c>
      <c r="Y2067" s="14">
        <v>13285</v>
      </c>
      <c r="Z2067" s="10">
        <v>2398</v>
      </c>
      <c r="AA2067" s="22">
        <v>1581</v>
      </c>
      <c r="AB2067" s="22">
        <v>4480.91</v>
      </c>
      <c r="AC2067" s="22">
        <v>4.8932824068993313E-5</v>
      </c>
      <c r="AD2067" s="42">
        <v>2.4000000000000001E-4</v>
      </c>
      <c r="AE2067" s="22">
        <v>2130</v>
      </c>
      <c r="AF2067" s="22">
        <v>1.1463881492239156E-2</v>
      </c>
      <c r="AG2067" s="22">
        <v>3.9259868124106697E-5</v>
      </c>
      <c r="AH2067" s="22">
        <v>0</v>
      </c>
      <c r="AI2067" s="22">
        <v>0</v>
      </c>
      <c r="AJ2067" s="22">
        <v>0</v>
      </c>
      <c r="AK2067" s="22">
        <v>0</v>
      </c>
      <c r="AL2067" s="45">
        <v>0</v>
      </c>
      <c r="AM2067" s="45">
        <v>0</v>
      </c>
      <c r="AN2067" s="45">
        <v>0</v>
      </c>
      <c r="AO2067" s="45">
        <v>0</v>
      </c>
      <c r="AP2067" s="45">
        <v>0</v>
      </c>
      <c r="AQ2067" s="45">
        <v>0</v>
      </c>
      <c r="AR2067" s="45">
        <v>0</v>
      </c>
      <c r="AS2067" s="45" t="s">
        <v>4445</v>
      </c>
      <c r="AT2067" s="45" t="s">
        <v>4445</v>
      </c>
      <c r="AU2067" s="45">
        <v>1.1463881492239156E-2</v>
      </c>
      <c r="AV2067" s="10">
        <v>128.10943713132252</v>
      </c>
      <c r="AW2067" s="10">
        <v>128.10943713132252</v>
      </c>
      <c r="AX2067" s="17">
        <v>0</v>
      </c>
    </row>
    <row r="2068" spans="1:50" x14ac:dyDescent="0.25">
      <c r="A2068" s="22" t="s">
        <v>1672</v>
      </c>
      <c r="B2068" s="22" t="s">
        <v>3957</v>
      </c>
      <c r="C2068" s="22" t="s">
        <v>1773</v>
      </c>
      <c r="D2068" s="22">
        <v>1216</v>
      </c>
      <c r="E2068" s="22" t="s">
        <v>2101</v>
      </c>
      <c r="F2068" s="43">
        <v>2.5974000000000001E-2</v>
      </c>
      <c r="G2068" s="43">
        <v>951.74668412558003</v>
      </c>
      <c r="H2068" s="43">
        <v>41.173295454545453</v>
      </c>
      <c r="I2068" s="9">
        <v>0</v>
      </c>
      <c r="J2068" s="9">
        <v>41.173295454545453</v>
      </c>
      <c r="K2068" s="11">
        <v>0</v>
      </c>
      <c r="L2068" s="41">
        <v>3744</v>
      </c>
      <c r="M2068" s="44">
        <v>0</v>
      </c>
      <c r="N2068" s="13">
        <v>0</v>
      </c>
      <c r="O2068" s="13">
        <v>0</v>
      </c>
      <c r="P2068" s="22">
        <v>0</v>
      </c>
      <c r="Q2068" s="22">
        <v>0</v>
      </c>
      <c r="R2068" s="14">
        <v>0</v>
      </c>
      <c r="S2068" s="22">
        <v>1147</v>
      </c>
      <c r="T2068" s="22">
        <v>1</v>
      </c>
      <c r="U2068" s="22">
        <v>6811</v>
      </c>
      <c r="V2068" s="22"/>
      <c r="W2068" s="22">
        <v>1230</v>
      </c>
      <c r="X2068" s="22">
        <v>811</v>
      </c>
      <c r="Y2068" s="14">
        <v>6811</v>
      </c>
      <c r="Z2068" s="10">
        <v>1230</v>
      </c>
      <c r="AA2068" s="22">
        <v>811</v>
      </c>
      <c r="AB2068" s="22">
        <v>2298.09</v>
      </c>
      <c r="AC2068" s="22">
        <v>2.7290875222605779E-5</v>
      </c>
      <c r="AD2068" s="42">
        <v>6.9999999999999994E-5</v>
      </c>
      <c r="AE2068" s="22">
        <v>2131</v>
      </c>
      <c r="AF2068" s="22">
        <v>1.6491766588254606E-2</v>
      </c>
      <c r="AG2068" s="22">
        <v>3.8622404187949898E-5</v>
      </c>
      <c r="AH2068" s="22">
        <v>0</v>
      </c>
      <c r="AI2068" s="22">
        <v>0</v>
      </c>
      <c r="AJ2068" s="22">
        <v>0</v>
      </c>
      <c r="AK2068" s="22">
        <v>0</v>
      </c>
      <c r="AL2068" s="45">
        <v>0</v>
      </c>
      <c r="AM2068" s="45">
        <v>0</v>
      </c>
      <c r="AN2068" s="45">
        <v>0</v>
      </c>
      <c r="AO2068" s="45">
        <v>0</v>
      </c>
      <c r="AP2068" s="45">
        <v>0</v>
      </c>
      <c r="AQ2068" s="45">
        <v>0</v>
      </c>
      <c r="AR2068" s="45">
        <v>0</v>
      </c>
      <c r="AS2068" s="45" t="s">
        <v>4445</v>
      </c>
      <c r="AT2068" s="45" t="s">
        <v>4445</v>
      </c>
      <c r="AU2068" s="45">
        <v>1.6491766588254606E-2</v>
      </c>
      <c r="AV2068" s="10">
        <v>29.873732146553511</v>
      </c>
      <c r="AW2068" s="10">
        <v>29.873732146553511</v>
      </c>
      <c r="AX2068" s="17">
        <v>0</v>
      </c>
    </row>
    <row r="2069" spans="1:50" x14ac:dyDescent="0.25">
      <c r="A2069" s="22" t="s">
        <v>2195</v>
      </c>
      <c r="B2069" s="22" t="s">
        <v>3962</v>
      </c>
      <c r="C2069" s="22" t="s">
        <v>2440</v>
      </c>
      <c r="D2069" s="22">
        <v>7700</v>
      </c>
      <c r="E2069" s="22" t="s">
        <v>2676</v>
      </c>
      <c r="F2069" s="43">
        <v>4.2630000000000003E-3</v>
      </c>
      <c r="G2069" s="43">
        <v>150.44491148636999</v>
      </c>
      <c r="H2069" s="43">
        <v>5.9636363636363638</v>
      </c>
      <c r="I2069" s="9">
        <v>0</v>
      </c>
      <c r="J2069" s="9">
        <v>5.9636363636363638</v>
      </c>
      <c r="K2069" s="11">
        <v>0</v>
      </c>
      <c r="L2069" s="41">
        <v>134</v>
      </c>
      <c r="M2069" s="44">
        <v>0</v>
      </c>
      <c r="N2069" s="13">
        <v>0</v>
      </c>
      <c r="O2069" s="13">
        <v>0</v>
      </c>
      <c r="P2069" s="22">
        <v>0</v>
      </c>
      <c r="Q2069" s="22">
        <v>0</v>
      </c>
      <c r="R2069" s="14">
        <v>0</v>
      </c>
      <c r="S2069" s="22">
        <v>72</v>
      </c>
      <c r="T2069" s="22">
        <v>1</v>
      </c>
      <c r="U2069" s="22">
        <v>256</v>
      </c>
      <c r="V2069" s="22"/>
      <c r="W2069" s="22">
        <v>48</v>
      </c>
      <c r="X2069" s="22">
        <v>33</v>
      </c>
      <c r="Y2069" s="14">
        <v>256</v>
      </c>
      <c r="Z2069" s="10">
        <v>48</v>
      </c>
      <c r="AA2069" s="22">
        <v>33</v>
      </c>
      <c r="AB2069" s="22">
        <v>88.8</v>
      </c>
      <c r="AC2069" s="22">
        <v>2.8335953392389875E-5</v>
      </c>
      <c r="AD2069" s="42">
        <v>0</v>
      </c>
      <c r="AE2069" s="22">
        <v>2132</v>
      </c>
      <c r="AF2069" s="22">
        <v>1.2666837394052952E-3</v>
      </c>
      <c r="AG2069" s="22">
        <v>3.8384355739554402E-5</v>
      </c>
      <c r="AH2069" s="22">
        <v>0</v>
      </c>
      <c r="AI2069" s="22">
        <v>0</v>
      </c>
      <c r="AJ2069" s="22">
        <v>0</v>
      </c>
      <c r="AK2069" s="22">
        <v>0</v>
      </c>
      <c r="AL2069" s="45">
        <v>0</v>
      </c>
      <c r="AM2069" s="45">
        <v>0</v>
      </c>
      <c r="AN2069" s="45">
        <v>0</v>
      </c>
      <c r="AO2069" s="45">
        <v>0</v>
      </c>
      <c r="AP2069" s="45">
        <v>0</v>
      </c>
      <c r="AQ2069" s="45">
        <v>0</v>
      </c>
      <c r="AR2069" s="45">
        <v>0</v>
      </c>
      <c r="AS2069" s="45" t="s">
        <v>4445</v>
      </c>
      <c r="AT2069" s="45" t="s">
        <v>4445</v>
      </c>
      <c r="AU2069" s="45">
        <v>1.2666837394052952E-3</v>
      </c>
      <c r="AV2069" s="10">
        <v>8.0487804878048781</v>
      </c>
      <c r="AW2069" s="10">
        <v>8.0487804878048781</v>
      </c>
      <c r="AX2069" s="17">
        <v>0</v>
      </c>
    </row>
    <row r="2070" spans="1:50" x14ac:dyDescent="0.25">
      <c r="A2070" s="22" t="s">
        <v>2906</v>
      </c>
      <c r="B2070" s="22" t="s">
        <v>3959</v>
      </c>
      <c r="C2070" s="22" t="s">
        <v>2991</v>
      </c>
      <c r="D2070" s="22">
        <v>816</v>
      </c>
      <c r="E2070" s="22" t="s">
        <v>3147</v>
      </c>
      <c r="F2070" s="43">
        <v>5.5880000000000001E-3</v>
      </c>
      <c r="G2070" s="43">
        <v>186.08634986516</v>
      </c>
      <c r="H2070" s="43">
        <v>8.3950757575757571</v>
      </c>
      <c r="I2070" s="9">
        <v>0</v>
      </c>
      <c r="J2070" s="9">
        <v>8.3950757575757571</v>
      </c>
      <c r="K2070" s="11">
        <v>0</v>
      </c>
      <c r="L2070" s="41">
        <v>1505</v>
      </c>
      <c r="M2070" s="44">
        <v>0</v>
      </c>
      <c r="N2070" s="13">
        <v>0</v>
      </c>
      <c r="O2070" s="13">
        <v>0</v>
      </c>
      <c r="P2070" s="22">
        <v>0</v>
      </c>
      <c r="Q2070" s="22">
        <v>0</v>
      </c>
      <c r="R2070" s="14">
        <v>0</v>
      </c>
      <c r="S2070" s="22">
        <v>260</v>
      </c>
      <c r="T2070" s="22">
        <v>1</v>
      </c>
      <c r="U2070" s="22">
        <v>2745</v>
      </c>
      <c r="V2070" s="22"/>
      <c r="W2070" s="22">
        <v>497</v>
      </c>
      <c r="X2070" s="22">
        <v>328</v>
      </c>
      <c r="Y2070" s="14">
        <v>2745</v>
      </c>
      <c r="Z2070" s="10">
        <v>497</v>
      </c>
      <c r="AA2070" s="22">
        <v>328</v>
      </c>
      <c r="AB2070" s="22">
        <v>927.94</v>
      </c>
      <c r="AC2070" s="22">
        <v>3.0029069859498665E-5</v>
      </c>
      <c r="AD2070" s="42">
        <v>3.0000000000000001E-5</v>
      </c>
      <c r="AE2070" s="22">
        <v>2133</v>
      </c>
      <c r="AF2070" s="22">
        <v>3.5139334294863986E-3</v>
      </c>
      <c r="AG2070" s="22">
        <v>3.8194928581373897E-5</v>
      </c>
      <c r="AH2070" s="22">
        <v>0</v>
      </c>
      <c r="AI2070" s="22">
        <v>0</v>
      </c>
      <c r="AJ2070" s="22">
        <v>0</v>
      </c>
      <c r="AK2070" s="22">
        <v>0</v>
      </c>
      <c r="AL2070" s="45">
        <v>0</v>
      </c>
      <c r="AM2070" s="45">
        <v>0</v>
      </c>
      <c r="AN2070" s="45">
        <v>0</v>
      </c>
      <c r="AO2070" s="45">
        <v>0</v>
      </c>
      <c r="AP2070" s="45">
        <v>0</v>
      </c>
      <c r="AQ2070" s="45">
        <v>0</v>
      </c>
      <c r="AR2070" s="45">
        <v>0</v>
      </c>
      <c r="AS2070" s="45" t="s">
        <v>4445</v>
      </c>
      <c r="AT2070" s="45" t="s">
        <v>4445</v>
      </c>
      <c r="AU2070" s="45">
        <v>3.5139334294863986E-3</v>
      </c>
      <c r="AV2070" s="10">
        <v>59.201371655461806</v>
      </c>
      <c r="AW2070" s="10">
        <v>59.201371655461806</v>
      </c>
      <c r="AX2070" s="17">
        <v>0</v>
      </c>
    </row>
    <row r="2071" spans="1:50" x14ac:dyDescent="0.25">
      <c r="A2071" s="22" t="s">
        <v>2195</v>
      </c>
      <c r="B2071" s="22" t="s">
        <v>3962</v>
      </c>
      <c r="C2071" s="22" t="s">
        <v>2312</v>
      </c>
      <c r="D2071" s="22">
        <v>2873</v>
      </c>
      <c r="E2071" s="22" t="s">
        <v>2315</v>
      </c>
      <c r="F2071" s="43">
        <v>5.6610000000000002E-3</v>
      </c>
      <c r="G2071" s="43">
        <v>96.853434207380005</v>
      </c>
      <c r="H2071" s="43">
        <v>4.3183712121212121</v>
      </c>
      <c r="I2071" s="9">
        <v>0</v>
      </c>
      <c r="J2071" s="9">
        <v>4.3183712121212121</v>
      </c>
      <c r="K2071" s="11">
        <v>0</v>
      </c>
      <c r="L2071" s="41">
        <v>915</v>
      </c>
      <c r="M2071" s="44">
        <v>0</v>
      </c>
      <c r="N2071" s="13">
        <v>0</v>
      </c>
      <c r="O2071" s="13">
        <v>0</v>
      </c>
      <c r="P2071" s="22">
        <v>0</v>
      </c>
      <c r="Q2071" s="22">
        <v>0</v>
      </c>
      <c r="R2071" s="14">
        <v>0</v>
      </c>
      <c r="S2071" s="22">
        <v>135</v>
      </c>
      <c r="T2071" s="22">
        <v>1</v>
      </c>
      <c r="U2071" s="22">
        <v>1674</v>
      </c>
      <c r="V2071" s="22"/>
      <c r="W2071" s="22">
        <v>304</v>
      </c>
      <c r="X2071" s="22">
        <v>201</v>
      </c>
      <c r="Y2071" s="14">
        <v>1674</v>
      </c>
      <c r="Z2071" s="10">
        <v>304</v>
      </c>
      <c r="AA2071" s="22">
        <v>201</v>
      </c>
      <c r="AB2071" s="22">
        <v>567.14</v>
      </c>
      <c r="AC2071" s="22">
        <v>5.844914066628569E-5</v>
      </c>
      <c r="AD2071" s="42">
        <v>4.0000000000000003E-5</v>
      </c>
      <c r="AE2071" s="22">
        <v>2134</v>
      </c>
      <c r="AF2071" s="22">
        <v>2.3688692716463526E-3</v>
      </c>
      <c r="AG2071" s="22">
        <v>3.7601099549942103E-5</v>
      </c>
      <c r="AH2071" s="22">
        <v>0</v>
      </c>
      <c r="AI2071" s="22">
        <v>0</v>
      </c>
      <c r="AJ2071" s="22">
        <v>0</v>
      </c>
      <c r="AK2071" s="22">
        <v>0</v>
      </c>
      <c r="AL2071" s="45">
        <v>0</v>
      </c>
      <c r="AM2071" s="45">
        <v>0</v>
      </c>
      <c r="AN2071" s="45">
        <v>0</v>
      </c>
      <c r="AO2071" s="45">
        <v>0</v>
      </c>
      <c r="AP2071" s="45">
        <v>0</v>
      </c>
      <c r="AQ2071" s="45">
        <v>0</v>
      </c>
      <c r="AR2071" s="45">
        <v>0</v>
      </c>
      <c r="AS2071" s="45" t="s">
        <v>4445</v>
      </c>
      <c r="AT2071" s="45" t="s">
        <v>4445</v>
      </c>
      <c r="AU2071" s="45">
        <v>2.3688692716463526E-3</v>
      </c>
      <c r="AV2071" s="10">
        <v>70.396912416122106</v>
      </c>
      <c r="AW2071" s="10">
        <v>70.396912416122106</v>
      </c>
      <c r="AX2071" s="17">
        <v>0</v>
      </c>
    </row>
    <row r="2072" spans="1:50" x14ac:dyDescent="0.25">
      <c r="A2072" s="22" t="s">
        <v>2195</v>
      </c>
      <c r="B2072" s="22" t="s">
        <v>3962</v>
      </c>
      <c r="C2072" s="22" t="s">
        <v>2448</v>
      </c>
      <c r="D2072" s="22">
        <v>5619</v>
      </c>
      <c r="E2072" s="22" t="s">
        <v>2449</v>
      </c>
      <c r="F2072" s="43">
        <v>3.2179999999999999E-3</v>
      </c>
      <c r="G2072" s="43">
        <v>141.45466123219001</v>
      </c>
      <c r="H2072" s="43">
        <v>6.5172348484848488</v>
      </c>
      <c r="I2072" s="9">
        <v>2.0982954545454549</v>
      </c>
      <c r="J2072" s="9">
        <v>4.4189393939393939</v>
      </c>
      <c r="K2072" s="11">
        <v>4.5229166666666671</v>
      </c>
      <c r="L2072" s="41">
        <v>351</v>
      </c>
      <c r="M2072" s="44">
        <v>676</v>
      </c>
      <c r="N2072" s="13">
        <v>26</v>
      </c>
      <c r="O2072" s="13">
        <v>17</v>
      </c>
      <c r="P2072" s="22">
        <v>2</v>
      </c>
      <c r="Q2072" s="22">
        <v>2</v>
      </c>
      <c r="R2072" s="14">
        <v>0</v>
      </c>
      <c r="S2072" s="22">
        <v>139</v>
      </c>
      <c r="T2072" s="22">
        <v>0.30600680015111448</v>
      </c>
      <c r="U2072" s="22">
        <v>875</v>
      </c>
      <c r="V2072" s="22"/>
      <c r="W2072" s="22">
        <v>62</v>
      </c>
      <c r="X2072" s="22">
        <v>41</v>
      </c>
      <c r="Y2072" s="14">
        <v>199</v>
      </c>
      <c r="Z2072" s="10">
        <v>60</v>
      </c>
      <c r="AA2072" s="22">
        <v>39</v>
      </c>
      <c r="AB2072" s="22">
        <v>100.11</v>
      </c>
      <c r="AC2072" s="22">
        <v>2.2749338706610954E-5</v>
      </c>
      <c r="AD2072" s="42">
        <v>0</v>
      </c>
      <c r="AE2072" s="22">
        <v>2135</v>
      </c>
      <c r="AF2072" s="22">
        <v>2.6112067335313845E-3</v>
      </c>
      <c r="AG2072" s="22">
        <v>3.6777559627202601E-5</v>
      </c>
      <c r="AH2072" s="22">
        <v>0</v>
      </c>
      <c r="AI2072" s="22">
        <v>1</v>
      </c>
      <c r="AJ2072" s="22">
        <v>0</v>
      </c>
      <c r="AK2072" s="22">
        <v>0</v>
      </c>
      <c r="AL2072" s="45">
        <v>0</v>
      </c>
      <c r="AM2072" s="45">
        <v>0</v>
      </c>
      <c r="AN2072" s="45">
        <v>0</v>
      </c>
      <c r="AO2072" s="45">
        <v>0</v>
      </c>
      <c r="AP2072" s="45">
        <v>0</v>
      </c>
      <c r="AQ2072" s="45">
        <v>0</v>
      </c>
      <c r="AR2072" s="45">
        <v>0</v>
      </c>
      <c r="AS2072" s="45" t="s">
        <v>4445</v>
      </c>
      <c r="AT2072" s="45" t="s">
        <v>4445</v>
      </c>
      <c r="AU2072" s="45">
        <v>1.7705000001962819E-3</v>
      </c>
      <c r="AV2072" s="10">
        <v>13.577918738213612</v>
      </c>
      <c r="AW2072" s="10">
        <v>9.5132370462933356</v>
      </c>
      <c r="AX2072" s="17">
        <v>0.32196100084275381</v>
      </c>
    </row>
    <row r="2073" spans="1:50" x14ac:dyDescent="0.25">
      <c r="A2073" s="22" t="s">
        <v>1672</v>
      </c>
      <c r="B2073" s="22" t="s">
        <v>3947</v>
      </c>
      <c r="C2073" s="22" t="s">
        <v>3969</v>
      </c>
      <c r="D2073" s="22">
        <v>5760</v>
      </c>
      <c r="E2073" s="22" t="s">
        <v>3999</v>
      </c>
      <c r="F2073" s="43">
        <v>2.2980000000000001E-3</v>
      </c>
      <c r="G2073" s="43">
        <v>74.227135375589995</v>
      </c>
      <c r="H2073" s="43">
        <v>3.634659090909091</v>
      </c>
      <c r="I2073" s="9">
        <v>0</v>
      </c>
      <c r="J2073" s="9">
        <v>3.634659090909091</v>
      </c>
      <c r="K2073" s="11">
        <v>0</v>
      </c>
      <c r="L2073" s="41">
        <v>2548</v>
      </c>
      <c r="M2073" s="44">
        <v>0</v>
      </c>
      <c r="N2073" s="13">
        <v>0</v>
      </c>
      <c r="O2073" s="13">
        <v>0</v>
      </c>
      <c r="P2073" s="22">
        <v>0</v>
      </c>
      <c r="Q2073" s="22">
        <v>0</v>
      </c>
      <c r="R2073" s="14">
        <v>0</v>
      </c>
      <c r="S2073" s="22">
        <v>119</v>
      </c>
      <c r="T2073" s="22">
        <v>1</v>
      </c>
      <c r="U2073" s="22">
        <v>4639</v>
      </c>
      <c r="V2073" s="22"/>
      <c r="W2073" s="22">
        <v>839</v>
      </c>
      <c r="X2073" s="22">
        <v>553</v>
      </c>
      <c r="Y2073" s="14">
        <v>4639</v>
      </c>
      <c r="Z2073" s="10">
        <v>839</v>
      </c>
      <c r="AA2073" s="22">
        <v>553</v>
      </c>
      <c r="AB2073" s="22">
        <v>1566.94</v>
      </c>
      <c r="AC2073" s="22">
        <v>3.0959028505843566E-5</v>
      </c>
      <c r="AD2073" s="42">
        <v>5.0000000000000002E-5</v>
      </c>
      <c r="AE2073" s="22">
        <v>2136</v>
      </c>
      <c r="AF2073" s="22">
        <v>2.1602419335019531E-3</v>
      </c>
      <c r="AG2073" s="22">
        <v>3.4289554500030998E-5</v>
      </c>
      <c r="AH2073" s="22">
        <v>0</v>
      </c>
      <c r="AI2073" s="22">
        <v>0</v>
      </c>
      <c r="AJ2073" s="22">
        <v>0</v>
      </c>
      <c r="AK2073" s="22">
        <v>0</v>
      </c>
      <c r="AL2073" s="45">
        <v>0</v>
      </c>
      <c r="AM2073" s="45">
        <v>0</v>
      </c>
      <c r="AN2073" s="45">
        <v>0</v>
      </c>
      <c r="AO2073" s="45">
        <v>0</v>
      </c>
      <c r="AP2073" s="45">
        <v>0</v>
      </c>
      <c r="AQ2073" s="45">
        <v>0</v>
      </c>
      <c r="AR2073" s="45">
        <v>0</v>
      </c>
      <c r="AS2073" s="45" t="s">
        <v>4445</v>
      </c>
      <c r="AT2073" s="45" t="s">
        <v>4445</v>
      </c>
      <c r="AU2073" s="45">
        <v>2.1602419335019531E-3</v>
      </c>
      <c r="AV2073" s="10">
        <v>230.83320306393622</v>
      </c>
      <c r="AW2073" s="10">
        <v>230.83320306393622</v>
      </c>
      <c r="AX2073" s="17">
        <v>0</v>
      </c>
    </row>
    <row r="2074" spans="1:50" x14ac:dyDescent="0.25">
      <c r="A2074" s="22" t="s">
        <v>8</v>
      </c>
      <c r="B2074" s="22" t="s">
        <v>3946</v>
      </c>
      <c r="C2074" s="22" t="s">
        <v>247</v>
      </c>
      <c r="D2074" s="22">
        <v>2346</v>
      </c>
      <c r="E2074" s="22" t="s">
        <v>342</v>
      </c>
      <c r="F2074" s="43">
        <v>1.8272E-2</v>
      </c>
      <c r="G2074" s="43">
        <v>771.63004735921004</v>
      </c>
      <c r="H2074" s="43">
        <v>31.939772727272729</v>
      </c>
      <c r="I2074" s="9">
        <v>0</v>
      </c>
      <c r="J2074" s="9">
        <v>31.939772727272729</v>
      </c>
      <c r="K2074" s="11">
        <v>0</v>
      </c>
      <c r="L2074" s="41">
        <v>10776</v>
      </c>
      <c r="M2074" s="44">
        <v>0</v>
      </c>
      <c r="N2074" s="13">
        <v>0</v>
      </c>
      <c r="O2074" s="13">
        <v>0</v>
      </c>
      <c r="P2074" s="22">
        <v>0</v>
      </c>
      <c r="Q2074" s="22">
        <v>0</v>
      </c>
      <c r="R2074" s="14">
        <v>0</v>
      </c>
      <c r="S2074" s="22">
        <v>835</v>
      </c>
      <c r="T2074" s="22">
        <v>1</v>
      </c>
      <c r="U2074" s="22">
        <v>19581</v>
      </c>
      <c r="V2074" s="22"/>
      <c r="W2074" s="22">
        <v>3533</v>
      </c>
      <c r="X2074" s="22">
        <v>2328</v>
      </c>
      <c r="Y2074" s="14">
        <v>19581</v>
      </c>
      <c r="Z2074" s="10">
        <v>3533</v>
      </c>
      <c r="AA2074" s="22">
        <v>2328</v>
      </c>
      <c r="AB2074" s="22">
        <v>6602.5</v>
      </c>
      <c r="AC2074" s="22">
        <v>2.3679741428594211E-5</v>
      </c>
      <c r="AD2074" s="42">
        <v>1.7000000000000001E-4</v>
      </c>
      <c r="AE2074" s="22">
        <v>2137</v>
      </c>
      <c r="AF2074" s="22">
        <v>1.6480904156024139E-2</v>
      </c>
      <c r="AG2074" s="22">
        <v>3.4121954774377101E-5</v>
      </c>
      <c r="AH2074" s="22">
        <v>0</v>
      </c>
      <c r="AI2074" s="22">
        <v>0</v>
      </c>
      <c r="AJ2074" s="22">
        <v>0</v>
      </c>
      <c r="AK2074" s="22">
        <v>0</v>
      </c>
      <c r="AL2074" s="45">
        <v>0</v>
      </c>
      <c r="AM2074" s="45">
        <v>0</v>
      </c>
      <c r="AN2074" s="45">
        <v>0</v>
      </c>
      <c r="AO2074" s="45">
        <v>0</v>
      </c>
      <c r="AP2074" s="45">
        <v>0</v>
      </c>
      <c r="AQ2074" s="45">
        <v>0</v>
      </c>
      <c r="AR2074" s="45">
        <v>0</v>
      </c>
      <c r="AS2074" s="45" t="s">
        <v>4445</v>
      </c>
      <c r="AT2074" s="45" t="s">
        <v>4445</v>
      </c>
      <c r="AU2074" s="45">
        <v>1.6480904156024139E-2</v>
      </c>
      <c r="AV2074" s="10">
        <v>110.61443768456256</v>
      </c>
      <c r="AW2074" s="10">
        <v>110.61443768456256</v>
      </c>
      <c r="AX2074" s="17">
        <v>0</v>
      </c>
    </row>
    <row r="2075" spans="1:50" x14ac:dyDescent="0.25">
      <c r="A2075" s="22" t="s">
        <v>2195</v>
      </c>
      <c r="B2075" s="22" t="s">
        <v>3960</v>
      </c>
      <c r="C2075" s="22" t="s">
        <v>2558</v>
      </c>
      <c r="D2075" s="22">
        <v>571</v>
      </c>
      <c r="E2075" s="22" t="s">
        <v>2740</v>
      </c>
      <c r="F2075" s="43">
        <v>4.4437999999999998E-2</v>
      </c>
      <c r="G2075" s="43">
        <v>923.54447064268004</v>
      </c>
      <c r="H2075" s="43">
        <v>43.754734848484851</v>
      </c>
      <c r="I2075" s="9">
        <v>0</v>
      </c>
      <c r="J2075" s="9">
        <v>43.754734848484851</v>
      </c>
      <c r="K2075" s="11">
        <v>0</v>
      </c>
      <c r="L2075" s="41">
        <v>1329</v>
      </c>
      <c r="M2075" s="44">
        <v>0</v>
      </c>
      <c r="N2075" s="13">
        <v>0</v>
      </c>
      <c r="O2075" s="13">
        <v>0</v>
      </c>
      <c r="P2075" s="22">
        <v>0</v>
      </c>
      <c r="Q2075" s="22">
        <v>0</v>
      </c>
      <c r="R2075" s="14">
        <v>0</v>
      </c>
      <c r="S2075" s="22">
        <v>578</v>
      </c>
      <c r="T2075" s="22">
        <v>1</v>
      </c>
      <c r="U2075" s="22">
        <v>2426</v>
      </c>
      <c r="V2075" s="22"/>
      <c r="W2075" s="22">
        <v>439</v>
      </c>
      <c r="X2075" s="22">
        <v>290</v>
      </c>
      <c r="Y2075" s="14">
        <v>2426</v>
      </c>
      <c r="Z2075" s="10">
        <v>439</v>
      </c>
      <c r="AA2075" s="22">
        <v>290</v>
      </c>
      <c r="AB2075" s="22">
        <v>819.77</v>
      </c>
      <c r="AC2075" s="22">
        <v>4.8116795035409927E-5</v>
      </c>
      <c r="AD2075" s="42">
        <v>4.0000000000000003E-5</v>
      </c>
      <c r="AE2075" s="22">
        <v>2138</v>
      </c>
      <c r="AF2075" s="22">
        <v>5.9966514015913647E-3</v>
      </c>
      <c r="AG2075" s="22">
        <v>3.4071882963587302E-5</v>
      </c>
      <c r="AH2075" s="22">
        <v>0</v>
      </c>
      <c r="AI2075" s="22">
        <v>0</v>
      </c>
      <c r="AJ2075" s="22">
        <v>0</v>
      </c>
      <c r="AK2075" s="22">
        <v>0</v>
      </c>
      <c r="AL2075" s="45">
        <v>0</v>
      </c>
      <c r="AM2075" s="45">
        <v>0</v>
      </c>
      <c r="AN2075" s="45">
        <v>0</v>
      </c>
      <c r="AO2075" s="45">
        <v>0</v>
      </c>
      <c r="AP2075" s="45">
        <v>0</v>
      </c>
      <c r="AQ2075" s="45">
        <v>0</v>
      </c>
      <c r="AR2075" s="45">
        <v>0</v>
      </c>
      <c r="AS2075" s="45" t="s">
        <v>4445</v>
      </c>
      <c r="AT2075" s="45" t="s">
        <v>4445</v>
      </c>
      <c r="AU2075" s="45">
        <v>5.9966514015913647E-3</v>
      </c>
      <c r="AV2075" s="10">
        <v>10.033199870143923</v>
      </c>
      <c r="AW2075" s="10">
        <v>10.033199870143923</v>
      </c>
      <c r="AX2075" s="17">
        <v>0</v>
      </c>
    </row>
    <row r="2076" spans="1:50" x14ac:dyDescent="0.25">
      <c r="A2076" s="22" t="s">
        <v>2906</v>
      </c>
      <c r="B2076" s="22" t="s">
        <v>3961</v>
      </c>
      <c r="C2076" s="22" t="s">
        <v>3153</v>
      </c>
      <c r="D2076" s="22">
        <v>1047</v>
      </c>
      <c r="E2076" s="22" t="s">
        <v>3154</v>
      </c>
      <c r="F2076" s="43">
        <v>1.4999999999999999E-4</v>
      </c>
      <c r="G2076" s="43">
        <v>11.33455612485</v>
      </c>
      <c r="H2076" s="43">
        <v>1.2376893939393938</v>
      </c>
      <c r="I2076" s="9">
        <v>0</v>
      </c>
      <c r="J2076" s="9">
        <v>1.2376893939393938</v>
      </c>
      <c r="K2076" s="11">
        <v>0</v>
      </c>
      <c r="L2076" s="41">
        <v>50</v>
      </c>
      <c r="M2076" s="44">
        <v>0</v>
      </c>
      <c r="N2076" s="13">
        <v>0</v>
      </c>
      <c r="O2076" s="13">
        <v>0</v>
      </c>
      <c r="P2076" s="22">
        <v>0</v>
      </c>
      <c r="Q2076" s="22">
        <v>0</v>
      </c>
      <c r="R2076" s="14">
        <v>0</v>
      </c>
      <c r="S2076" s="22">
        <v>28</v>
      </c>
      <c r="T2076" s="22">
        <v>1</v>
      </c>
      <c r="U2076" s="22">
        <v>103</v>
      </c>
      <c r="V2076" s="22"/>
      <c r="W2076" s="22">
        <v>21</v>
      </c>
      <c r="X2076" s="22">
        <v>14</v>
      </c>
      <c r="Y2076" s="14">
        <v>103</v>
      </c>
      <c r="Z2076" s="10">
        <v>21</v>
      </c>
      <c r="AA2076" s="22">
        <v>14</v>
      </c>
      <c r="AB2076" s="22">
        <v>38.04</v>
      </c>
      <c r="AC2076" s="22">
        <v>1.3233866271228602E-5</v>
      </c>
      <c r="AD2076" s="42">
        <v>0</v>
      </c>
      <c r="AE2076" s="22">
        <v>2139</v>
      </c>
      <c r="AF2076" s="22">
        <v>6.7445337338079998E-5</v>
      </c>
      <c r="AG2076" s="22">
        <v>3.3722668669039999E-5</v>
      </c>
      <c r="AH2076" s="22">
        <v>0</v>
      </c>
      <c r="AI2076" s="22">
        <v>0</v>
      </c>
      <c r="AJ2076" s="22">
        <v>0</v>
      </c>
      <c r="AK2076" s="22">
        <v>0</v>
      </c>
      <c r="AL2076" s="45">
        <v>0</v>
      </c>
      <c r="AM2076" s="45">
        <v>0</v>
      </c>
      <c r="AN2076" s="45">
        <v>0</v>
      </c>
      <c r="AO2076" s="45">
        <v>0</v>
      </c>
      <c r="AP2076" s="45">
        <v>0</v>
      </c>
      <c r="AQ2076" s="45">
        <v>0</v>
      </c>
      <c r="AR2076" s="45">
        <v>0</v>
      </c>
      <c r="AS2076" s="45" t="s">
        <v>4445</v>
      </c>
      <c r="AT2076" s="45" t="s">
        <v>4445</v>
      </c>
      <c r="AU2076" s="45">
        <v>6.7445337338079998E-5</v>
      </c>
      <c r="AV2076" s="10">
        <v>16.967100229533283</v>
      </c>
      <c r="AW2076" s="10">
        <v>16.967100229533283</v>
      </c>
      <c r="AX2076" s="17">
        <v>0</v>
      </c>
    </row>
    <row r="2077" spans="1:50" x14ac:dyDescent="0.25">
      <c r="A2077" s="22" t="s">
        <v>2906</v>
      </c>
      <c r="B2077" s="22" t="s">
        <v>3977</v>
      </c>
      <c r="C2077" s="22" t="s">
        <v>3199</v>
      </c>
      <c r="D2077" s="22">
        <v>4450</v>
      </c>
      <c r="E2077" s="22" t="s">
        <v>3200</v>
      </c>
      <c r="F2077" s="43">
        <v>2.3349999999999998E-3</v>
      </c>
      <c r="G2077" s="43">
        <v>65.887223624219999</v>
      </c>
      <c r="H2077" s="43">
        <v>2.7937500000000002</v>
      </c>
      <c r="I2077" s="9">
        <v>2.394318181818182</v>
      </c>
      <c r="J2077" s="9">
        <v>0.39943181818181822</v>
      </c>
      <c r="K2077" s="11">
        <v>2.7937500000000002</v>
      </c>
      <c r="L2077" s="41">
        <v>174</v>
      </c>
      <c r="M2077" s="44">
        <v>361</v>
      </c>
      <c r="N2077" s="13">
        <v>60</v>
      </c>
      <c r="O2077" s="13">
        <v>50</v>
      </c>
      <c r="P2077" s="22">
        <v>3</v>
      </c>
      <c r="Q2077" s="22">
        <v>0</v>
      </c>
      <c r="R2077" s="14">
        <v>0</v>
      </c>
      <c r="S2077" s="22">
        <v>76</v>
      </c>
      <c r="T2077" s="22">
        <v>0</v>
      </c>
      <c r="U2077" s="22">
        <v>361</v>
      </c>
      <c r="V2077" s="22"/>
      <c r="W2077" s="22">
        <v>60</v>
      </c>
      <c r="X2077" s="22">
        <v>50</v>
      </c>
      <c r="Y2077" s="14">
        <v>0</v>
      </c>
      <c r="Z2077" s="10">
        <v>57</v>
      </c>
      <c r="AA2077" s="22">
        <v>50</v>
      </c>
      <c r="AB2077" s="22">
        <v>78.09</v>
      </c>
      <c r="AC2077" s="22">
        <v>3.543934425462206E-5</v>
      </c>
      <c r="AD2077" s="42">
        <v>0</v>
      </c>
      <c r="AE2077" s="22">
        <v>2140</v>
      </c>
      <c r="AF2077" s="22">
        <v>1.2527400625709346E-3</v>
      </c>
      <c r="AG2077" s="22">
        <v>3.2966843751866697E-5</v>
      </c>
      <c r="AH2077" s="22">
        <v>0</v>
      </c>
      <c r="AI2077" s="22">
        <v>0</v>
      </c>
      <c r="AJ2077" s="22">
        <v>0</v>
      </c>
      <c r="AK2077" s="22">
        <v>0</v>
      </c>
      <c r="AL2077" s="45">
        <v>0</v>
      </c>
      <c r="AM2077" s="45">
        <v>0</v>
      </c>
      <c r="AN2077" s="45">
        <v>0</v>
      </c>
      <c r="AO2077" s="45">
        <v>0</v>
      </c>
      <c r="AP2077" s="45">
        <v>0</v>
      </c>
      <c r="AQ2077" s="45">
        <v>0</v>
      </c>
      <c r="AR2077" s="45">
        <v>0</v>
      </c>
      <c r="AS2077" s="45" t="s">
        <v>4445</v>
      </c>
      <c r="AT2077" s="45" t="s">
        <v>4445</v>
      </c>
      <c r="AU2077" s="45">
        <v>1.7910845311925301E-4</v>
      </c>
      <c r="AV2077" s="10">
        <v>142.70270270270268</v>
      </c>
      <c r="AW2077" s="10">
        <v>21.476510067114091</v>
      </c>
      <c r="AX2077" s="17">
        <v>0.85702664226154157</v>
      </c>
    </row>
    <row r="2078" spans="1:50" x14ac:dyDescent="0.25">
      <c r="A2078" s="22" t="s">
        <v>539</v>
      </c>
      <c r="B2078" s="22" t="s">
        <v>3949</v>
      </c>
      <c r="C2078" s="22" t="s">
        <v>877</v>
      </c>
      <c r="D2078" s="22">
        <v>4796</v>
      </c>
      <c r="E2078" s="22" t="s">
        <v>878</v>
      </c>
      <c r="F2078" s="43">
        <v>5.7409999999999996E-3</v>
      </c>
      <c r="G2078" s="43">
        <v>208.50130329409001</v>
      </c>
      <c r="H2078" s="43">
        <v>9.6907196969696976</v>
      </c>
      <c r="I2078" s="9">
        <v>0</v>
      </c>
      <c r="J2078" s="9">
        <v>9.6907196969696976</v>
      </c>
      <c r="K2078" s="11">
        <v>0</v>
      </c>
      <c r="L2078" s="41">
        <v>233</v>
      </c>
      <c r="M2078" s="44">
        <v>0</v>
      </c>
      <c r="N2078" s="13">
        <v>0</v>
      </c>
      <c r="O2078" s="13">
        <v>0</v>
      </c>
      <c r="P2078" s="22">
        <v>0</v>
      </c>
      <c r="Q2078" s="22">
        <v>0</v>
      </c>
      <c r="R2078" s="14">
        <v>0</v>
      </c>
      <c r="S2078" s="22">
        <v>197</v>
      </c>
      <c r="T2078" s="22">
        <v>1</v>
      </c>
      <c r="U2078" s="22">
        <v>435</v>
      </c>
      <c r="V2078" s="22"/>
      <c r="W2078" s="22">
        <v>81</v>
      </c>
      <c r="X2078" s="22">
        <v>54</v>
      </c>
      <c r="Y2078" s="14">
        <v>435</v>
      </c>
      <c r="Z2078" s="10">
        <v>81</v>
      </c>
      <c r="AA2078" s="22">
        <v>54</v>
      </c>
      <c r="AB2078" s="22">
        <v>150.12</v>
      </c>
      <c r="AC2078" s="22">
        <v>2.7534600068673666E-5</v>
      </c>
      <c r="AD2078" s="42">
        <v>0</v>
      </c>
      <c r="AE2078" s="22">
        <v>2141</v>
      </c>
      <c r="AF2078" s="22">
        <v>2.13135673882807E-3</v>
      </c>
      <c r="AG2078" s="22">
        <v>3.2790103674278001E-5</v>
      </c>
      <c r="AH2078" s="22">
        <v>0</v>
      </c>
      <c r="AI2078" s="22">
        <v>0</v>
      </c>
      <c r="AJ2078" s="22">
        <v>0</v>
      </c>
      <c r="AK2078" s="22">
        <v>0</v>
      </c>
      <c r="AL2078" s="45">
        <v>0</v>
      </c>
      <c r="AM2078" s="45">
        <v>0</v>
      </c>
      <c r="AN2078" s="45">
        <v>0</v>
      </c>
      <c r="AO2078" s="45">
        <v>0</v>
      </c>
      <c r="AP2078" s="45">
        <v>0</v>
      </c>
      <c r="AQ2078" s="45">
        <v>0</v>
      </c>
      <c r="AR2078" s="45">
        <v>0</v>
      </c>
      <c r="AS2078" s="45" t="s">
        <v>4445</v>
      </c>
      <c r="AT2078" s="45" t="s">
        <v>4445</v>
      </c>
      <c r="AU2078" s="45">
        <v>2.13135673882807E-3</v>
      </c>
      <c r="AV2078" s="10">
        <v>8.3585123223952937</v>
      </c>
      <c r="AW2078" s="10">
        <v>8.3585123223952937</v>
      </c>
      <c r="AX2078" s="17">
        <v>0</v>
      </c>
    </row>
    <row r="2079" spans="1:50" x14ac:dyDescent="0.25">
      <c r="A2079" s="22" t="s">
        <v>2906</v>
      </c>
      <c r="B2079" s="22" t="s">
        <v>3950</v>
      </c>
      <c r="C2079" s="22" t="s">
        <v>3165</v>
      </c>
      <c r="D2079" s="22">
        <v>3405</v>
      </c>
      <c r="E2079" s="22" t="s">
        <v>3236</v>
      </c>
      <c r="F2079" s="43">
        <v>1.8200000000000001E-4</v>
      </c>
      <c r="G2079" s="43">
        <v>97.609678412150004</v>
      </c>
      <c r="H2079" s="43">
        <v>4.7996212121212123</v>
      </c>
      <c r="I2079" s="9">
        <v>0</v>
      </c>
      <c r="J2079" s="9">
        <v>4.7996212121212123</v>
      </c>
      <c r="K2079" s="11">
        <v>0</v>
      </c>
      <c r="L2079" s="41">
        <v>971</v>
      </c>
      <c r="M2079" s="44">
        <v>0</v>
      </c>
      <c r="N2079" s="13">
        <v>0</v>
      </c>
      <c r="O2079" s="13">
        <v>0</v>
      </c>
      <c r="P2079" s="22">
        <v>0</v>
      </c>
      <c r="Q2079" s="22">
        <v>0</v>
      </c>
      <c r="R2079" s="14">
        <v>0</v>
      </c>
      <c r="S2079" s="22">
        <v>178</v>
      </c>
      <c r="T2079" s="22">
        <v>1</v>
      </c>
      <c r="U2079" s="22">
        <v>1776</v>
      </c>
      <c r="V2079" s="22"/>
      <c r="W2079" s="22">
        <v>322</v>
      </c>
      <c r="X2079" s="22">
        <v>213</v>
      </c>
      <c r="Y2079" s="14">
        <v>1776</v>
      </c>
      <c r="Z2079" s="10">
        <v>322</v>
      </c>
      <c r="AA2079" s="22">
        <v>213</v>
      </c>
      <c r="AB2079" s="22">
        <v>600.98</v>
      </c>
      <c r="AC2079" s="22">
        <v>1.8645692001106468E-6</v>
      </c>
      <c r="AD2079" s="42">
        <v>0</v>
      </c>
      <c r="AE2079" s="22">
        <v>2142</v>
      </c>
      <c r="AF2079" s="22">
        <v>2.3540533540034473E-3</v>
      </c>
      <c r="AG2079" s="22">
        <v>3.2695185472270102E-5</v>
      </c>
      <c r="AH2079" s="22">
        <v>0</v>
      </c>
      <c r="AI2079" s="22">
        <v>0</v>
      </c>
      <c r="AJ2079" s="22">
        <v>0</v>
      </c>
      <c r="AK2079" s="22">
        <v>0</v>
      </c>
      <c r="AL2079" s="45">
        <v>0</v>
      </c>
      <c r="AM2079" s="45">
        <v>0</v>
      </c>
      <c r="AN2079" s="45">
        <v>0</v>
      </c>
      <c r="AO2079" s="45">
        <v>0</v>
      </c>
      <c r="AP2079" s="45">
        <v>0</v>
      </c>
      <c r="AQ2079" s="45">
        <v>0</v>
      </c>
      <c r="AR2079" s="45">
        <v>0</v>
      </c>
      <c r="AS2079" s="45" t="s">
        <v>4445</v>
      </c>
      <c r="AT2079" s="45" t="s">
        <v>4445</v>
      </c>
      <c r="AU2079" s="45">
        <v>2.3540533540034473E-3</v>
      </c>
      <c r="AV2079" s="10">
        <v>67.08862757477705</v>
      </c>
      <c r="AW2079" s="10">
        <v>67.08862757477705</v>
      </c>
      <c r="AX2079" s="17">
        <v>0</v>
      </c>
    </row>
    <row r="2080" spans="1:50" x14ac:dyDescent="0.25">
      <c r="A2080" s="22" t="s">
        <v>2906</v>
      </c>
      <c r="B2080" s="22" t="s">
        <v>3950</v>
      </c>
      <c r="C2080" s="22" t="s">
        <v>2982</v>
      </c>
      <c r="D2080" s="22">
        <v>5230</v>
      </c>
      <c r="E2080" s="22" t="s">
        <v>3195</v>
      </c>
      <c r="F2080" s="43">
        <v>1.4790000000000001E-3</v>
      </c>
      <c r="G2080" s="43">
        <v>88.748026239460003</v>
      </c>
      <c r="H2080" s="43">
        <v>3.9666666666666668</v>
      </c>
      <c r="I2080" s="9">
        <v>0</v>
      </c>
      <c r="J2080" s="9">
        <v>3.9666666666666668</v>
      </c>
      <c r="K2080" s="11">
        <v>0</v>
      </c>
      <c r="L2080" s="41">
        <v>1058</v>
      </c>
      <c r="M2080" s="44">
        <v>0</v>
      </c>
      <c r="N2080" s="13">
        <v>0</v>
      </c>
      <c r="O2080" s="13">
        <v>0</v>
      </c>
      <c r="P2080" s="22">
        <v>0</v>
      </c>
      <c r="Q2080" s="22">
        <v>0</v>
      </c>
      <c r="R2080" s="14">
        <v>0</v>
      </c>
      <c r="S2080" s="22">
        <v>152</v>
      </c>
      <c r="T2080" s="22">
        <v>1</v>
      </c>
      <c r="U2080" s="22">
        <v>1934</v>
      </c>
      <c r="V2080" s="22"/>
      <c r="W2080" s="22">
        <v>351</v>
      </c>
      <c r="X2080" s="22">
        <v>232</v>
      </c>
      <c r="Y2080" s="14">
        <v>1934</v>
      </c>
      <c r="Z2080" s="10">
        <v>351</v>
      </c>
      <c r="AA2080" s="22">
        <v>232</v>
      </c>
      <c r="AB2080" s="22">
        <v>654.92999999999995</v>
      </c>
      <c r="AC2080" s="22">
        <v>1.6665159358128832E-5</v>
      </c>
      <c r="AD2080" s="42">
        <v>1.0000000000000001E-5</v>
      </c>
      <c r="AE2080" s="22">
        <v>2143</v>
      </c>
      <c r="AF2080" s="22">
        <v>2.3200086723595124E-3</v>
      </c>
      <c r="AG2080" s="22">
        <v>3.0933448964793501E-5</v>
      </c>
      <c r="AH2080" s="22">
        <v>0</v>
      </c>
      <c r="AI2080" s="22">
        <v>0</v>
      </c>
      <c r="AJ2080" s="22">
        <v>0</v>
      </c>
      <c r="AK2080" s="22">
        <v>0</v>
      </c>
      <c r="AL2080" s="45">
        <v>0</v>
      </c>
      <c r="AM2080" s="45">
        <v>0</v>
      </c>
      <c r="AN2080" s="45">
        <v>0</v>
      </c>
      <c r="AO2080" s="45">
        <v>0</v>
      </c>
      <c r="AP2080" s="45">
        <v>0</v>
      </c>
      <c r="AQ2080" s="45">
        <v>0</v>
      </c>
      <c r="AR2080" s="45">
        <v>0</v>
      </c>
      <c r="AS2080" s="45" t="s">
        <v>4445</v>
      </c>
      <c r="AT2080" s="45" t="s">
        <v>4445</v>
      </c>
      <c r="AU2080" s="45">
        <v>2.3200086723595124E-3</v>
      </c>
      <c r="AV2080" s="10">
        <v>88.487394957983184</v>
      </c>
      <c r="AW2080" s="10">
        <v>88.487394957983184</v>
      </c>
      <c r="AX2080" s="17">
        <v>0</v>
      </c>
    </row>
    <row r="2081" spans="1:50" x14ac:dyDescent="0.25">
      <c r="A2081" s="22" t="s">
        <v>2195</v>
      </c>
      <c r="B2081" s="22" t="s">
        <v>3962</v>
      </c>
      <c r="C2081" s="22" t="s">
        <v>2467</v>
      </c>
      <c r="D2081" s="22">
        <v>2988</v>
      </c>
      <c r="E2081" s="22" t="s">
        <v>2725</v>
      </c>
      <c r="F2081" s="43">
        <v>3.1844999999999998E-2</v>
      </c>
      <c r="G2081" s="43">
        <v>1144.31460562403</v>
      </c>
      <c r="H2081" s="43">
        <v>49.144886363636367</v>
      </c>
      <c r="I2081" s="9">
        <v>46.690340909090914</v>
      </c>
      <c r="J2081" s="9">
        <v>2.4545454545454546</v>
      </c>
      <c r="K2081" s="11">
        <v>49.034848484848489</v>
      </c>
      <c r="L2081" s="41">
        <v>4012</v>
      </c>
      <c r="M2081" s="44">
        <v>4807</v>
      </c>
      <c r="N2081" s="13">
        <v>963</v>
      </c>
      <c r="O2081" s="13">
        <v>217</v>
      </c>
      <c r="P2081" s="22">
        <v>947</v>
      </c>
      <c r="Q2081" s="22">
        <v>209</v>
      </c>
      <c r="R2081" s="14">
        <v>0</v>
      </c>
      <c r="S2081" s="22">
        <v>1192</v>
      </c>
      <c r="T2081" s="22">
        <v>2.2390504268069433E-3</v>
      </c>
      <c r="U2081" s="22">
        <v>4823</v>
      </c>
      <c r="V2081" s="22"/>
      <c r="W2081" s="22">
        <v>966</v>
      </c>
      <c r="X2081" s="22">
        <v>219</v>
      </c>
      <c r="Y2081" s="14">
        <v>16</v>
      </c>
      <c r="Z2081" s="10">
        <v>19</v>
      </c>
      <c r="AA2081" s="22">
        <v>10</v>
      </c>
      <c r="AB2081" s="22">
        <v>27.47</v>
      </c>
      <c r="AC2081" s="22">
        <v>2.782888538124875E-5</v>
      </c>
      <c r="AD2081" s="42">
        <v>0</v>
      </c>
      <c r="AE2081" s="22">
        <v>2144</v>
      </c>
      <c r="AF2081" s="22">
        <v>1.2663558335823829E-2</v>
      </c>
      <c r="AG2081" s="22">
        <v>3.0886727648350803E-5</v>
      </c>
      <c r="AH2081" s="22">
        <v>1</v>
      </c>
      <c r="AI2081" s="22">
        <v>0</v>
      </c>
      <c r="AJ2081" s="22">
        <v>0</v>
      </c>
      <c r="AK2081" s="22">
        <v>0</v>
      </c>
      <c r="AL2081" s="45">
        <v>0</v>
      </c>
      <c r="AM2081" s="45">
        <v>0</v>
      </c>
      <c r="AN2081" s="45">
        <v>0</v>
      </c>
      <c r="AO2081" s="45">
        <v>0</v>
      </c>
      <c r="AP2081" s="45">
        <v>0</v>
      </c>
      <c r="AQ2081" s="45">
        <v>0</v>
      </c>
      <c r="AR2081" s="45">
        <v>0</v>
      </c>
      <c r="AS2081" s="45" t="s">
        <v>4445</v>
      </c>
      <c r="AT2081" s="45" t="s">
        <v>4445</v>
      </c>
      <c r="AU2081" s="45">
        <v>6.3248247888038551E-4</v>
      </c>
      <c r="AV2081" s="10">
        <v>7.7407407407407405</v>
      </c>
      <c r="AW2081" s="10">
        <v>19.656165096248337</v>
      </c>
      <c r="AX2081" s="17">
        <v>0.95005491646916007</v>
      </c>
    </row>
    <row r="2082" spans="1:50" x14ac:dyDescent="0.25">
      <c r="A2082" s="22" t="s">
        <v>964</v>
      </c>
      <c r="B2082" s="22" t="s">
        <v>3948</v>
      </c>
      <c r="C2082" s="22" t="s">
        <v>1243</v>
      </c>
      <c r="D2082" s="22">
        <v>2382</v>
      </c>
      <c r="E2082" s="22" t="s">
        <v>1460</v>
      </c>
      <c r="F2082" s="43">
        <v>1.3254999999999999E-2</v>
      </c>
      <c r="G2082" s="43">
        <v>350.47304387075002</v>
      </c>
      <c r="H2082" s="43">
        <v>14.351325757575758</v>
      </c>
      <c r="I2082" s="9">
        <v>0</v>
      </c>
      <c r="J2082" s="9">
        <v>14.351325757575758</v>
      </c>
      <c r="K2082" s="11">
        <v>0</v>
      </c>
      <c r="L2082" s="41">
        <v>6872</v>
      </c>
      <c r="M2082" s="44">
        <v>0</v>
      </c>
      <c r="N2082" s="13">
        <v>0</v>
      </c>
      <c r="O2082" s="13">
        <v>0</v>
      </c>
      <c r="P2082" s="22">
        <v>0</v>
      </c>
      <c r="Q2082" s="22">
        <v>0</v>
      </c>
      <c r="R2082" s="14">
        <v>0</v>
      </c>
      <c r="S2082" s="22">
        <v>320</v>
      </c>
      <c r="T2082" s="22">
        <v>1</v>
      </c>
      <c r="U2082" s="22">
        <v>12492</v>
      </c>
      <c r="V2082" s="22"/>
      <c r="W2082" s="22">
        <v>2255</v>
      </c>
      <c r="X2082" s="22">
        <v>1486</v>
      </c>
      <c r="Y2082" s="14">
        <v>12492</v>
      </c>
      <c r="Z2082" s="10">
        <v>2255</v>
      </c>
      <c r="AA2082" s="22">
        <v>1486</v>
      </c>
      <c r="AB2082" s="22">
        <v>4213.63</v>
      </c>
      <c r="AC2082" s="22">
        <v>3.7820312380110677E-5</v>
      </c>
      <c r="AD2082" s="42">
        <v>1.8000000000000001E-4</v>
      </c>
      <c r="AE2082" s="22">
        <v>2145</v>
      </c>
      <c r="AF2082" s="22">
        <v>6.1654912561413333E-3</v>
      </c>
      <c r="AG2082" s="22">
        <v>2.8152928110234399E-5</v>
      </c>
      <c r="AH2082" s="22">
        <v>0</v>
      </c>
      <c r="AI2082" s="22">
        <v>0</v>
      </c>
      <c r="AJ2082" s="22">
        <v>0</v>
      </c>
      <c r="AK2082" s="22">
        <v>0</v>
      </c>
      <c r="AL2082" s="45">
        <v>0</v>
      </c>
      <c r="AM2082" s="45">
        <v>0</v>
      </c>
      <c r="AN2082" s="45">
        <v>0</v>
      </c>
      <c r="AO2082" s="45">
        <v>0</v>
      </c>
      <c r="AP2082" s="45">
        <v>0</v>
      </c>
      <c r="AQ2082" s="45">
        <v>0</v>
      </c>
      <c r="AR2082" s="45">
        <v>0</v>
      </c>
      <c r="AS2082" s="45" t="s">
        <v>4445</v>
      </c>
      <c r="AT2082" s="45" t="s">
        <v>4445</v>
      </c>
      <c r="AU2082" s="45">
        <v>6.1654912561413333E-3</v>
      </c>
      <c r="AV2082" s="10">
        <v>157.12834048168921</v>
      </c>
      <c r="AW2082" s="10">
        <v>157.12834048168921</v>
      </c>
      <c r="AX2082" s="17">
        <v>0</v>
      </c>
    </row>
    <row r="2083" spans="1:50" x14ac:dyDescent="0.25">
      <c r="A2083" s="22" t="s">
        <v>8</v>
      </c>
      <c r="B2083" s="22" t="s">
        <v>3946</v>
      </c>
      <c r="C2083" s="22" t="s">
        <v>490</v>
      </c>
      <c r="D2083" s="22">
        <v>147</v>
      </c>
      <c r="E2083" s="22" t="s">
        <v>491</v>
      </c>
      <c r="F2083" s="43">
        <v>5.71E-4</v>
      </c>
      <c r="G2083" s="43">
        <v>31.160158963819999</v>
      </c>
      <c r="H2083" s="43">
        <v>0.56950757575757582</v>
      </c>
      <c r="I2083" s="9">
        <v>0</v>
      </c>
      <c r="J2083" s="9">
        <v>0.56950757575757582</v>
      </c>
      <c r="K2083" s="11">
        <v>0</v>
      </c>
      <c r="L2083" s="41">
        <v>332</v>
      </c>
      <c r="M2083" s="44">
        <v>0</v>
      </c>
      <c r="N2083" s="13">
        <v>0</v>
      </c>
      <c r="O2083" s="13">
        <v>0</v>
      </c>
      <c r="P2083" s="22">
        <v>0</v>
      </c>
      <c r="Q2083" s="22">
        <v>0</v>
      </c>
      <c r="R2083" s="14">
        <v>0</v>
      </c>
      <c r="S2083" s="22">
        <v>20</v>
      </c>
      <c r="T2083" s="22">
        <v>1</v>
      </c>
      <c r="U2083" s="22">
        <v>615</v>
      </c>
      <c r="V2083" s="22"/>
      <c r="W2083" s="22">
        <v>113</v>
      </c>
      <c r="X2083" s="22">
        <v>75</v>
      </c>
      <c r="Y2083" s="14">
        <v>615</v>
      </c>
      <c r="Z2083" s="10">
        <v>113</v>
      </c>
      <c r="AA2083" s="22">
        <v>75</v>
      </c>
      <c r="AB2083" s="22">
        <v>210.16</v>
      </c>
      <c r="AC2083" s="22">
        <v>1.8324681869017005E-5</v>
      </c>
      <c r="AD2083" s="42">
        <v>0</v>
      </c>
      <c r="AE2083" s="22">
        <v>2146</v>
      </c>
      <c r="AF2083" s="22">
        <v>5.8732411898366435E-4</v>
      </c>
      <c r="AG2083" s="22">
        <v>2.7967815189698302E-5</v>
      </c>
      <c r="AH2083" s="22">
        <v>0</v>
      </c>
      <c r="AI2083" s="22">
        <v>0</v>
      </c>
      <c r="AJ2083" s="22">
        <v>0</v>
      </c>
      <c r="AK2083" s="22">
        <v>0</v>
      </c>
      <c r="AL2083" s="45">
        <v>0</v>
      </c>
      <c r="AM2083" s="45">
        <v>0</v>
      </c>
      <c r="AN2083" s="45">
        <v>0</v>
      </c>
      <c r="AO2083" s="45">
        <v>0</v>
      </c>
      <c r="AP2083" s="45">
        <v>0</v>
      </c>
      <c r="AQ2083" s="45">
        <v>0</v>
      </c>
      <c r="AR2083" s="45">
        <v>0</v>
      </c>
      <c r="AS2083" s="45" t="s">
        <v>4445</v>
      </c>
      <c r="AT2083" s="45" t="s">
        <v>4445</v>
      </c>
      <c r="AU2083" s="45">
        <v>5.8732411898366435E-4</v>
      </c>
      <c r="AV2083" s="10">
        <v>198.41702693714663</v>
      </c>
      <c r="AW2083" s="10">
        <v>198.41702693714663</v>
      </c>
      <c r="AX2083" s="17">
        <v>0</v>
      </c>
    </row>
    <row r="2084" spans="1:50" x14ac:dyDescent="0.25">
      <c r="A2084" s="22" t="s">
        <v>1672</v>
      </c>
      <c r="B2084" s="22" t="s">
        <v>3947</v>
      </c>
      <c r="C2084" s="22" t="s">
        <v>1816</v>
      </c>
      <c r="D2084" s="22">
        <v>9546</v>
      </c>
      <c r="E2084" s="22" t="s">
        <v>2135</v>
      </c>
      <c r="F2084" s="43">
        <v>1.1000000000000001E-3</v>
      </c>
      <c r="G2084" s="43">
        <v>10.94362708691</v>
      </c>
      <c r="H2084" s="43">
        <v>0.53579545454545452</v>
      </c>
      <c r="I2084" s="9">
        <v>0.47026515151515152</v>
      </c>
      <c r="J2084" s="9">
        <v>6.5340909090909102E-2</v>
      </c>
      <c r="K2084" s="11">
        <v>0.53579545454545452</v>
      </c>
      <c r="L2084" s="41">
        <v>0</v>
      </c>
      <c r="M2084" s="44">
        <v>1</v>
      </c>
      <c r="N2084" s="13">
        <v>0</v>
      </c>
      <c r="O2084" s="13">
        <v>0</v>
      </c>
      <c r="P2084" s="22">
        <v>0</v>
      </c>
      <c r="Q2084" s="22">
        <v>0</v>
      </c>
      <c r="R2084" s="14">
        <v>0</v>
      </c>
      <c r="S2084" s="22">
        <v>10</v>
      </c>
      <c r="T2084" s="22">
        <v>0</v>
      </c>
      <c r="U2084" s="22">
        <v>1</v>
      </c>
      <c r="V2084" s="22"/>
      <c r="W2084" s="22">
        <v>0</v>
      </c>
      <c r="X2084" s="22">
        <v>0</v>
      </c>
      <c r="Y2084" s="14">
        <v>0</v>
      </c>
      <c r="Z2084" s="10">
        <v>0</v>
      </c>
      <c r="AA2084" s="22">
        <v>0</v>
      </c>
      <c r="AB2084" s="22">
        <v>0</v>
      </c>
      <c r="AC2084" s="22">
        <v>1.005151209251038E-4</v>
      </c>
      <c r="AD2084" s="42">
        <v>0</v>
      </c>
      <c r="AE2084" s="22">
        <v>2147</v>
      </c>
      <c r="AF2084" s="22">
        <v>8.3795615070779702E-5</v>
      </c>
      <c r="AG2084" s="22">
        <v>2.7931871690259902E-5</v>
      </c>
      <c r="AH2084" s="22">
        <v>0</v>
      </c>
      <c r="AI2084" s="22">
        <v>0</v>
      </c>
      <c r="AJ2084" s="22">
        <v>0</v>
      </c>
      <c r="AK2084" s="22">
        <v>0</v>
      </c>
      <c r="AL2084" s="45">
        <v>0</v>
      </c>
      <c r="AM2084" s="45">
        <v>0</v>
      </c>
      <c r="AN2084" s="45">
        <v>0</v>
      </c>
      <c r="AO2084" s="45">
        <v>0</v>
      </c>
      <c r="AP2084" s="45">
        <v>0</v>
      </c>
      <c r="AQ2084" s="45">
        <v>0</v>
      </c>
      <c r="AR2084" s="45">
        <v>0</v>
      </c>
      <c r="AS2084" s="45" t="s">
        <v>4445</v>
      </c>
      <c r="AT2084" s="45" t="s">
        <v>4445</v>
      </c>
      <c r="AU2084" s="45">
        <v>1.0218977447656064E-5</v>
      </c>
      <c r="AV2084" s="10">
        <v>0</v>
      </c>
      <c r="AW2084" s="10">
        <v>0</v>
      </c>
      <c r="AX2084" s="17">
        <v>0.87769529869211738</v>
      </c>
    </row>
    <row r="2085" spans="1:50" x14ac:dyDescent="0.25">
      <c r="A2085" s="22" t="s">
        <v>964</v>
      </c>
      <c r="B2085" s="22" t="s">
        <v>3948</v>
      </c>
      <c r="C2085" s="22" t="s">
        <v>1351</v>
      </c>
      <c r="D2085" s="22">
        <v>6413</v>
      </c>
      <c r="E2085" s="22" t="s">
        <v>1486</v>
      </c>
      <c r="F2085" s="43">
        <v>1.7290000000000001E-3</v>
      </c>
      <c r="G2085" s="43">
        <v>114.68028746891</v>
      </c>
      <c r="H2085" s="43">
        <v>4.7994318181818185</v>
      </c>
      <c r="I2085" s="9">
        <v>0</v>
      </c>
      <c r="J2085" s="9">
        <v>4.7994318181818185</v>
      </c>
      <c r="K2085" s="11">
        <v>0</v>
      </c>
      <c r="L2085" s="41">
        <v>1911</v>
      </c>
      <c r="M2085" s="44">
        <v>0</v>
      </c>
      <c r="N2085" s="13">
        <v>0</v>
      </c>
      <c r="O2085" s="13">
        <v>0</v>
      </c>
      <c r="P2085" s="22">
        <v>0</v>
      </c>
      <c r="Q2085" s="22">
        <v>0</v>
      </c>
      <c r="R2085" s="14">
        <v>0</v>
      </c>
      <c r="S2085" s="22">
        <v>79</v>
      </c>
      <c r="T2085" s="22">
        <v>1</v>
      </c>
      <c r="U2085" s="22">
        <v>3483</v>
      </c>
      <c r="V2085" s="22"/>
      <c r="W2085" s="22">
        <v>630</v>
      </c>
      <c r="X2085" s="22">
        <v>416</v>
      </c>
      <c r="Y2085" s="14">
        <v>3483</v>
      </c>
      <c r="Z2085" s="10">
        <v>630</v>
      </c>
      <c r="AA2085" s="22">
        <v>416</v>
      </c>
      <c r="AB2085" s="22">
        <v>1176.57</v>
      </c>
      <c r="AC2085" s="22">
        <v>1.5076697470511091E-5</v>
      </c>
      <c r="AD2085" s="42">
        <v>2.0000000000000002E-5</v>
      </c>
      <c r="AE2085" s="22">
        <v>2148</v>
      </c>
      <c r="AF2085" s="22">
        <v>1.7932566840614908E-3</v>
      </c>
      <c r="AG2085" s="22">
        <v>2.7170555819113498E-5</v>
      </c>
      <c r="AH2085" s="22">
        <v>0</v>
      </c>
      <c r="AI2085" s="22">
        <v>0</v>
      </c>
      <c r="AJ2085" s="22">
        <v>0</v>
      </c>
      <c r="AK2085" s="22">
        <v>0</v>
      </c>
      <c r="AL2085" s="45">
        <v>0</v>
      </c>
      <c r="AM2085" s="45">
        <v>0</v>
      </c>
      <c r="AN2085" s="45">
        <v>0</v>
      </c>
      <c r="AO2085" s="45">
        <v>0</v>
      </c>
      <c r="AP2085" s="45">
        <v>0</v>
      </c>
      <c r="AQ2085" s="45">
        <v>0</v>
      </c>
      <c r="AR2085" s="45">
        <v>0</v>
      </c>
      <c r="AS2085" s="45" t="s">
        <v>4445</v>
      </c>
      <c r="AT2085" s="45" t="s">
        <v>4445</v>
      </c>
      <c r="AU2085" s="45">
        <v>1.7932566840614908E-3</v>
      </c>
      <c r="AV2085" s="10">
        <v>131.26553806084999</v>
      </c>
      <c r="AW2085" s="10">
        <v>131.26553806084999</v>
      </c>
      <c r="AX2085" s="17">
        <v>0</v>
      </c>
    </row>
    <row r="2086" spans="1:50" x14ac:dyDescent="0.25">
      <c r="A2086" s="22" t="s">
        <v>2195</v>
      </c>
      <c r="B2086" s="22" t="s">
        <v>3962</v>
      </c>
      <c r="C2086" s="22" t="s">
        <v>2522</v>
      </c>
      <c r="D2086" s="22">
        <v>8206</v>
      </c>
      <c r="E2086" s="22" t="s">
        <v>2713</v>
      </c>
      <c r="F2086" s="43">
        <v>4.4860000000000004E-3</v>
      </c>
      <c r="G2086" s="43">
        <v>112.56310784637</v>
      </c>
      <c r="H2086" s="43">
        <v>5.720265151515151</v>
      </c>
      <c r="I2086" s="9">
        <v>0</v>
      </c>
      <c r="J2086" s="9">
        <v>5.720265151515151</v>
      </c>
      <c r="K2086" s="11">
        <v>0</v>
      </c>
      <c r="L2086" s="41">
        <v>126</v>
      </c>
      <c r="M2086" s="44">
        <v>0</v>
      </c>
      <c r="N2086" s="13">
        <v>0</v>
      </c>
      <c r="O2086" s="13">
        <v>0</v>
      </c>
      <c r="P2086" s="22">
        <v>0</v>
      </c>
      <c r="Q2086" s="22">
        <v>0</v>
      </c>
      <c r="R2086" s="14">
        <v>0</v>
      </c>
      <c r="S2086" s="22">
        <v>90</v>
      </c>
      <c r="T2086" s="22">
        <v>1</v>
      </c>
      <c r="U2086" s="22">
        <v>241</v>
      </c>
      <c r="V2086" s="22"/>
      <c r="W2086" s="22">
        <v>45</v>
      </c>
      <c r="X2086" s="22">
        <v>31</v>
      </c>
      <c r="Y2086" s="14">
        <v>241</v>
      </c>
      <c r="Z2086" s="10">
        <v>45</v>
      </c>
      <c r="AA2086" s="22">
        <v>31</v>
      </c>
      <c r="AB2086" s="22">
        <v>83.34</v>
      </c>
      <c r="AC2086" s="22">
        <v>3.9853199559154384E-5</v>
      </c>
      <c r="AD2086" s="42">
        <v>0</v>
      </c>
      <c r="AE2086" s="22">
        <v>2149</v>
      </c>
      <c r="AF2086" s="22">
        <v>5.9488735525470315E-4</v>
      </c>
      <c r="AG2086" s="22">
        <v>2.5864667619769701E-5</v>
      </c>
      <c r="AH2086" s="22">
        <v>0</v>
      </c>
      <c r="AI2086" s="22">
        <v>0</v>
      </c>
      <c r="AJ2086" s="22">
        <v>0</v>
      </c>
      <c r="AK2086" s="22">
        <v>0</v>
      </c>
      <c r="AL2086" s="45">
        <v>0</v>
      </c>
      <c r="AM2086" s="45">
        <v>0</v>
      </c>
      <c r="AN2086" s="45">
        <v>0</v>
      </c>
      <c r="AO2086" s="45">
        <v>0</v>
      </c>
      <c r="AP2086" s="45">
        <v>0</v>
      </c>
      <c r="AQ2086" s="45">
        <v>0</v>
      </c>
      <c r="AR2086" s="45">
        <v>0</v>
      </c>
      <c r="AS2086" s="45" t="s">
        <v>4445</v>
      </c>
      <c r="AT2086" s="45" t="s">
        <v>4445</v>
      </c>
      <c r="AU2086" s="45">
        <v>5.9488735525470315E-4</v>
      </c>
      <c r="AV2086" s="10">
        <v>7.8667682018342555</v>
      </c>
      <c r="AW2086" s="10">
        <v>7.8667682018342555</v>
      </c>
      <c r="AX2086" s="17">
        <v>0</v>
      </c>
    </row>
    <row r="2087" spans="1:50" x14ac:dyDescent="0.25">
      <c r="A2087" s="22" t="s">
        <v>539</v>
      </c>
      <c r="B2087" s="22" t="s">
        <v>3949</v>
      </c>
      <c r="C2087" s="22" t="s">
        <v>879</v>
      </c>
      <c r="D2087" s="22">
        <v>5225</v>
      </c>
      <c r="E2087" s="22" t="s">
        <v>911</v>
      </c>
      <c r="F2087" s="43">
        <v>2.3210000000000001E-3</v>
      </c>
      <c r="G2087" s="43">
        <v>128.93005095513001</v>
      </c>
      <c r="H2087" s="43">
        <v>6.7056818181818185</v>
      </c>
      <c r="I2087" s="9">
        <v>0</v>
      </c>
      <c r="J2087" s="9">
        <v>6.7056818181818185</v>
      </c>
      <c r="K2087" s="11">
        <v>0</v>
      </c>
      <c r="L2087" s="41">
        <v>2804</v>
      </c>
      <c r="M2087" s="44">
        <v>0</v>
      </c>
      <c r="N2087" s="13">
        <v>0</v>
      </c>
      <c r="O2087" s="13">
        <v>0</v>
      </c>
      <c r="P2087" s="22">
        <v>0</v>
      </c>
      <c r="Q2087" s="22">
        <v>0</v>
      </c>
      <c r="R2087" s="14">
        <v>0</v>
      </c>
      <c r="S2087" s="22">
        <v>164</v>
      </c>
      <c r="T2087" s="22">
        <v>1</v>
      </c>
      <c r="U2087" s="22">
        <v>5104</v>
      </c>
      <c r="V2087" s="22"/>
      <c r="W2087" s="22">
        <v>923</v>
      </c>
      <c r="X2087" s="22">
        <v>609</v>
      </c>
      <c r="Y2087" s="14">
        <v>5104</v>
      </c>
      <c r="Z2087" s="10">
        <v>923</v>
      </c>
      <c r="AA2087" s="22">
        <v>609</v>
      </c>
      <c r="AB2087" s="22">
        <v>1723.87</v>
      </c>
      <c r="AC2087" s="22">
        <v>1.8002009483481473E-5</v>
      </c>
      <c r="AD2087" s="42">
        <v>3.0000000000000001E-5</v>
      </c>
      <c r="AE2087" s="22">
        <v>2150</v>
      </c>
      <c r="AF2087" s="22">
        <v>1.9902108192641366E-3</v>
      </c>
      <c r="AG2087" s="22">
        <v>2.5846893756677099E-5</v>
      </c>
      <c r="AH2087" s="22">
        <v>0</v>
      </c>
      <c r="AI2087" s="22">
        <v>0</v>
      </c>
      <c r="AJ2087" s="22">
        <v>0</v>
      </c>
      <c r="AK2087" s="22">
        <v>0</v>
      </c>
      <c r="AL2087" s="45">
        <v>0</v>
      </c>
      <c r="AM2087" s="45">
        <v>0</v>
      </c>
      <c r="AN2087" s="45">
        <v>0</v>
      </c>
      <c r="AO2087" s="45">
        <v>0</v>
      </c>
      <c r="AP2087" s="45">
        <v>0</v>
      </c>
      <c r="AQ2087" s="45">
        <v>0</v>
      </c>
      <c r="AR2087" s="45">
        <v>0</v>
      </c>
      <c r="AS2087" s="45" t="s">
        <v>4445</v>
      </c>
      <c r="AT2087" s="45" t="s">
        <v>4445</v>
      </c>
      <c r="AU2087" s="45">
        <v>1.9902108192641366E-3</v>
      </c>
      <c r="AV2087" s="10">
        <v>137.64446703948482</v>
      </c>
      <c r="AW2087" s="10">
        <v>137.64446703948482</v>
      </c>
      <c r="AX2087" s="17">
        <v>0</v>
      </c>
    </row>
    <row r="2088" spans="1:50" x14ac:dyDescent="0.25">
      <c r="A2088" s="22" t="s">
        <v>2906</v>
      </c>
      <c r="B2088" s="22" t="s">
        <v>3959</v>
      </c>
      <c r="C2088" s="22" t="s">
        <v>3178</v>
      </c>
      <c r="D2088" s="22">
        <v>3496</v>
      </c>
      <c r="E2088" s="22" t="s">
        <v>3179</v>
      </c>
      <c r="F2088" s="43">
        <v>3.738E-3</v>
      </c>
      <c r="G2088" s="43">
        <v>260.08718084053999</v>
      </c>
      <c r="H2088" s="43">
        <v>10.658143939393939</v>
      </c>
      <c r="I2088" s="9">
        <v>0</v>
      </c>
      <c r="J2088" s="9">
        <v>10.658143939393939</v>
      </c>
      <c r="K2088" s="11">
        <v>0</v>
      </c>
      <c r="L2088" s="41">
        <v>2155</v>
      </c>
      <c r="M2088" s="44">
        <v>1</v>
      </c>
      <c r="N2088" s="13">
        <v>1</v>
      </c>
      <c r="O2088" s="13">
        <v>1</v>
      </c>
      <c r="P2088" s="22">
        <v>0</v>
      </c>
      <c r="Q2088" s="22">
        <v>0</v>
      </c>
      <c r="R2088" s="14">
        <v>0</v>
      </c>
      <c r="S2088" s="22">
        <v>313</v>
      </c>
      <c r="T2088" s="22">
        <v>1</v>
      </c>
      <c r="U2088" s="22">
        <v>3927</v>
      </c>
      <c r="V2088" s="22"/>
      <c r="W2088" s="22">
        <v>711</v>
      </c>
      <c r="X2088" s="22">
        <v>470</v>
      </c>
      <c r="Y2088" s="14">
        <v>3926</v>
      </c>
      <c r="Z2088" s="10">
        <v>711</v>
      </c>
      <c r="AA2088" s="22">
        <v>470</v>
      </c>
      <c r="AB2088" s="22">
        <v>1327.41</v>
      </c>
      <c r="AC2088" s="22">
        <v>1.4372103953450039E-5</v>
      </c>
      <c r="AD2088" s="42">
        <v>2.0000000000000002E-5</v>
      </c>
      <c r="AE2088" s="22">
        <v>2151</v>
      </c>
      <c r="AF2088" s="22">
        <v>3.824758055621325E-3</v>
      </c>
      <c r="AG2088" s="22">
        <v>2.54983870374755E-5</v>
      </c>
      <c r="AH2088" s="22">
        <v>0</v>
      </c>
      <c r="AI2088" s="22">
        <v>0</v>
      </c>
      <c r="AJ2088" s="22">
        <v>0</v>
      </c>
      <c r="AK2088" s="22">
        <v>1</v>
      </c>
      <c r="AL2088" s="45">
        <v>0</v>
      </c>
      <c r="AM2088" s="45">
        <v>0</v>
      </c>
      <c r="AN2088" s="45">
        <v>1</v>
      </c>
      <c r="AO2088" s="45">
        <v>0</v>
      </c>
      <c r="AP2088" s="45">
        <v>0</v>
      </c>
      <c r="AQ2088" s="45">
        <v>1</v>
      </c>
      <c r="AR2088" s="45">
        <v>1</v>
      </c>
      <c r="AS2088" s="45" t="s">
        <v>4445</v>
      </c>
      <c r="AT2088" s="45" t="s">
        <v>4445</v>
      </c>
      <c r="AU2088" s="45">
        <v>3.824758055621325E-3</v>
      </c>
      <c r="AV2088" s="10">
        <v>66.709551310528653</v>
      </c>
      <c r="AW2088" s="10">
        <v>66.709551310528653</v>
      </c>
      <c r="AX2088" s="17">
        <v>0</v>
      </c>
    </row>
    <row r="2089" spans="1:50" x14ac:dyDescent="0.25">
      <c r="A2089" s="22" t="s">
        <v>1672</v>
      </c>
      <c r="B2089" s="22" t="s">
        <v>3957</v>
      </c>
      <c r="C2089" s="22" t="s">
        <v>1757</v>
      </c>
      <c r="D2089" s="22">
        <v>1876</v>
      </c>
      <c r="E2089" s="22" t="s">
        <v>1903</v>
      </c>
      <c r="F2089" s="43">
        <v>1.4109999999999999E-2</v>
      </c>
      <c r="G2089" s="43">
        <v>119.74773287412</v>
      </c>
      <c r="H2089" s="43">
        <v>4.6744318181818185</v>
      </c>
      <c r="I2089" s="9">
        <v>0</v>
      </c>
      <c r="J2089" s="9">
        <v>4.6744318181818185</v>
      </c>
      <c r="K2089" s="11">
        <v>0</v>
      </c>
      <c r="L2089" s="41">
        <v>447</v>
      </c>
      <c r="M2089" s="44">
        <v>0</v>
      </c>
      <c r="N2089" s="13">
        <v>0</v>
      </c>
      <c r="O2089" s="13">
        <v>0</v>
      </c>
      <c r="P2089" s="22">
        <v>0</v>
      </c>
      <c r="Q2089" s="22">
        <v>0</v>
      </c>
      <c r="R2089" s="14">
        <v>0</v>
      </c>
      <c r="S2089" s="22">
        <v>115</v>
      </c>
      <c r="T2089" s="22">
        <v>1</v>
      </c>
      <c r="U2089" s="22">
        <v>824</v>
      </c>
      <c r="V2089" s="22"/>
      <c r="W2089" s="22">
        <v>151</v>
      </c>
      <c r="X2089" s="22">
        <v>100</v>
      </c>
      <c r="Y2089" s="14">
        <v>824</v>
      </c>
      <c r="Z2089" s="10">
        <v>151</v>
      </c>
      <c r="AA2089" s="22">
        <v>100</v>
      </c>
      <c r="AB2089" s="22">
        <v>281.02999999999997</v>
      </c>
      <c r="AC2089" s="22">
        <v>1.1783104081671901E-4</v>
      </c>
      <c r="AD2089" s="42">
        <v>4.0000000000000003E-5</v>
      </c>
      <c r="AE2089" s="22">
        <v>2152</v>
      </c>
      <c r="AF2089" s="22">
        <v>1.8151772039291586E-3</v>
      </c>
      <c r="AG2089" s="22">
        <v>2.4865441149714499E-5</v>
      </c>
      <c r="AH2089" s="22">
        <v>0</v>
      </c>
      <c r="AI2089" s="22">
        <v>0</v>
      </c>
      <c r="AJ2089" s="22">
        <v>0</v>
      </c>
      <c r="AK2089" s="22">
        <v>0</v>
      </c>
      <c r="AL2089" s="45">
        <v>0</v>
      </c>
      <c r="AM2089" s="45">
        <v>0</v>
      </c>
      <c r="AN2089" s="45">
        <v>0</v>
      </c>
      <c r="AO2089" s="45">
        <v>0</v>
      </c>
      <c r="AP2089" s="45">
        <v>0</v>
      </c>
      <c r="AQ2089" s="45">
        <v>0</v>
      </c>
      <c r="AR2089" s="45">
        <v>0</v>
      </c>
      <c r="AS2089" s="45" t="s">
        <v>4445</v>
      </c>
      <c r="AT2089" s="45" t="s">
        <v>4445</v>
      </c>
      <c r="AU2089" s="45">
        <v>1.8151772039291583E-3</v>
      </c>
      <c r="AV2089" s="10">
        <v>32.303391272638869</v>
      </c>
      <c r="AW2089" s="10">
        <v>32.303391272638869</v>
      </c>
      <c r="AX2089" s="17">
        <v>0</v>
      </c>
    </row>
    <row r="2090" spans="1:50" x14ac:dyDescent="0.25">
      <c r="A2090" s="22" t="s">
        <v>2195</v>
      </c>
      <c r="B2090" s="22" t="s">
        <v>3962</v>
      </c>
      <c r="C2090" s="22" t="s">
        <v>2841</v>
      </c>
      <c r="D2090" s="22">
        <v>6692</v>
      </c>
      <c r="E2090" s="22" t="s">
        <v>2842</v>
      </c>
      <c r="F2090" s="43">
        <v>3.1799999999999998E-4</v>
      </c>
      <c r="G2090" s="43">
        <v>14.60315505696</v>
      </c>
      <c r="H2090" s="43">
        <v>0.85246212121212117</v>
      </c>
      <c r="I2090" s="9">
        <v>0</v>
      </c>
      <c r="J2090" s="9">
        <v>0.85246212121212117</v>
      </c>
      <c r="K2090" s="11">
        <v>0</v>
      </c>
      <c r="L2090" s="41">
        <v>0</v>
      </c>
      <c r="M2090" s="44">
        <v>0</v>
      </c>
      <c r="N2090" s="13">
        <v>0</v>
      </c>
      <c r="O2090" s="13">
        <v>0</v>
      </c>
      <c r="P2090" s="22">
        <v>0</v>
      </c>
      <c r="Q2090" s="22">
        <v>0</v>
      </c>
      <c r="R2090" s="14">
        <v>0</v>
      </c>
      <c r="S2090" s="22">
        <v>14</v>
      </c>
      <c r="T2090" s="22">
        <v>1</v>
      </c>
      <c r="U2090" s="22">
        <v>12</v>
      </c>
      <c r="V2090" s="22"/>
      <c r="W2090" s="22">
        <v>4</v>
      </c>
      <c r="X2090" s="22">
        <v>4</v>
      </c>
      <c r="Y2090" s="14">
        <v>12</v>
      </c>
      <c r="Z2090" s="10">
        <v>4</v>
      </c>
      <c r="AA2090" s="22">
        <v>4</v>
      </c>
      <c r="AB2090" s="22">
        <v>6.56</v>
      </c>
      <c r="AC2090" s="22">
        <v>2.1776116103652421E-5</v>
      </c>
      <c r="AD2090" s="42">
        <v>0</v>
      </c>
      <c r="AE2090" s="22">
        <v>2153</v>
      </c>
      <c r="AF2090" s="22">
        <v>2.47978632601806E-5</v>
      </c>
      <c r="AG2090" s="22">
        <v>2.47978632601806E-5</v>
      </c>
      <c r="AH2090" s="22">
        <v>0</v>
      </c>
      <c r="AI2090" s="22">
        <v>0</v>
      </c>
      <c r="AJ2090" s="22">
        <v>0</v>
      </c>
      <c r="AK2090" s="22">
        <v>0</v>
      </c>
      <c r="AL2090" s="45">
        <v>0</v>
      </c>
      <c r="AM2090" s="45">
        <v>0</v>
      </c>
      <c r="AN2090" s="45">
        <v>0</v>
      </c>
      <c r="AO2090" s="45">
        <v>0</v>
      </c>
      <c r="AP2090" s="45">
        <v>0</v>
      </c>
      <c r="AQ2090" s="45">
        <v>0</v>
      </c>
      <c r="AR2090" s="45">
        <v>0</v>
      </c>
      <c r="AS2090" s="45" t="s">
        <v>4445</v>
      </c>
      <c r="AT2090" s="45" t="s">
        <v>4445</v>
      </c>
      <c r="AU2090" s="45">
        <v>2.47978632601806E-5</v>
      </c>
      <c r="AV2090" s="10">
        <v>4.6922906020884252</v>
      </c>
      <c r="AW2090" s="10">
        <v>4.6922906020884252</v>
      </c>
      <c r="AX2090" s="17">
        <v>0</v>
      </c>
    </row>
    <row r="2091" spans="1:50" x14ac:dyDescent="0.25">
      <c r="A2091" s="22" t="s">
        <v>2195</v>
      </c>
      <c r="B2091" s="22" t="s">
        <v>3962</v>
      </c>
      <c r="C2091" s="22" t="s">
        <v>2203</v>
      </c>
      <c r="D2091" s="22">
        <v>5099</v>
      </c>
      <c r="E2091" s="22" t="s">
        <v>2204</v>
      </c>
      <c r="F2091" s="43">
        <v>2.0799999999999999E-4</v>
      </c>
      <c r="G2091" s="43">
        <v>11.591288569810001</v>
      </c>
      <c r="H2091" s="43">
        <v>1.2517045454545457</v>
      </c>
      <c r="I2091" s="9">
        <v>0</v>
      </c>
      <c r="J2091" s="9">
        <v>1.2517045454545457</v>
      </c>
      <c r="K2091" s="11">
        <v>0</v>
      </c>
      <c r="L2091" s="41">
        <v>253</v>
      </c>
      <c r="M2091" s="44">
        <v>0</v>
      </c>
      <c r="N2091" s="13">
        <v>0</v>
      </c>
      <c r="O2091" s="13">
        <v>0</v>
      </c>
      <c r="P2091" s="22">
        <v>0</v>
      </c>
      <c r="Q2091" s="22">
        <v>0</v>
      </c>
      <c r="R2091" s="14">
        <v>0</v>
      </c>
      <c r="S2091" s="22">
        <v>36</v>
      </c>
      <c r="T2091" s="22">
        <v>1</v>
      </c>
      <c r="U2091" s="22">
        <v>472</v>
      </c>
      <c r="V2091" s="22"/>
      <c r="W2091" s="22">
        <v>87</v>
      </c>
      <c r="X2091" s="22">
        <v>58</v>
      </c>
      <c r="Y2091" s="14">
        <v>472</v>
      </c>
      <c r="Z2091" s="10">
        <v>87</v>
      </c>
      <c r="AA2091" s="22">
        <v>58</v>
      </c>
      <c r="AB2091" s="22">
        <v>161.66999999999999</v>
      </c>
      <c r="AC2091" s="22">
        <v>1.7944510547493811E-5</v>
      </c>
      <c r="AD2091" s="42">
        <v>0</v>
      </c>
      <c r="AE2091" s="22">
        <v>2154</v>
      </c>
      <c r="AF2091" s="22">
        <v>3.3760367307601063E-4</v>
      </c>
      <c r="AG2091" s="22">
        <v>2.4114548076857902E-5</v>
      </c>
      <c r="AH2091" s="22">
        <v>0</v>
      </c>
      <c r="AI2091" s="22">
        <v>0</v>
      </c>
      <c r="AJ2091" s="22">
        <v>0</v>
      </c>
      <c r="AK2091" s="22">
        <v>0</v>
      </c>
      <c r="AL2091" s="45">
        <v>0</v>
      </c>
      <c r="AM2091" s="45">
        <v>0</v>
      </c>
      <c r="AN2091" s="45">
        <v>0</v>
      </c>
      <c r="AO2091" s="45">
        <v>0</v>
      </c>
      <c r="AP2091" s="45">
        <v>0</v>
      </c>
      <c r="AQ2091" s="45">
        <v>0</v>
      </c>
      <c r="AR2091" s="45">
        <v>0</v>
      </c>
      <c r="AS2091" s="45" t="s">
        <v>4445</v>
      </c>
      <c r="AT2091" s="45" t="s">
        <v>4445</v>
      </c>
      <c r="AU2091" s="45">
        <v>3.3760367307601063E-4</v>
      </c>
      <c r="AV2091" s="10">
        <v>69.505220154334978</v>
      </c>
      <c r="AW2091" s="10">
        <v>69.505220154334978</v>
      </c>
      <c r="AX2091" s="17">
        <v>0</v>
      </c>
    </row>
    <row r="2092" spans="1:50" x14ac:dyDescent="0.25">
      <c r="A2092" s="22" t="s">
        <v>964</v>
      </c>
      <c r="B2092" s="22" t="s">
        <v>3948</v>
      </c>
      <c r="C2092" s="22" t="s">
        <v>1081</v>
      </c>
      <c r="D2092" s="22">
        <v>9664</v>
      </c>
      <c r="E2092" s="22" t="s">
        <v>1269</v>
      </c>
      <c r="F2092" s="43">
        <v>3.223144</v>
      </c>
      <c r="G2092" s="43">
        <v>33.108330300479999</v>
      </c>
      <c r="H2092" s="43">
        <v>0.73598484848484846</v>
      </c>
      <c r="I2092" s="9">
        <v>0</v>
      </c>
      <c r="J2092" s="9">
        <v>0.73598484848484846</v>
      </c>
      <c r="K2092" s="11">
        <v>0</v>
      </c>
      <c r="L2092" s="41">
        <v>0</v>
      </c>
      <c r="M2092" s="44">
        <v>0</v>
      </c>
      <c r="N2092" s="13">
        <v>0</v>
      </c>
      <c r="O2092" s="13">
        <v>0</v>
      </c>
      <c r="P2092" s="22">
        <v>0</v>
      </c>
      <c r="Q2092" s="22">
        <v>0</v>
      </c>
      <c r="R2092" s="14">
        <v>0</v>
      </c>
      <c r="S2092" s="22">
        <v>12</v>
      </c>
      <c r="T2092" s="22">
        <v>1</v>
      </c>
      <c r="U2092" s="22">
        <v>12</v>
      </c>
      <c r="V2092" s="22"/>
      <c r="W2092" s="22">
        <v>4</v>
      </c>
      <c r="X2092" s="22">
        <v>4</v>
      </c>
      <c r="Y2092" s="14">
        <v>12</v>
      </c>
      <c r="Z2092" s="10">
        <v>4</v>
      </c>
      <c r="AA2092" s="22">
        <v>4</v>
      </c>
      <c r="AB2092" s="22">
        <v>6.56</v>
      </c>
      <c r="AC2092" s="22">
        <v>9.735145115286202E-2</v>
      </c>
      <c r="AD2092" s="42">
        <v>8.0999999999999996E-4</v>
      </c>
      <c r="AE2092" s="22">
        <v>2155</v>
      </c>
      <c r="AF2092" s="22">
        <v>2.3974304351330001E-5</v>
      </c>
      <c r="AG2092" s="22">
        <v>2.3974304351330001E-5</v>
      </c>
      <c r="AH2092" s="22">
        <v>0</v>
      </c>
      <c r="AI2092" s="22">
        <v>0</v>
      </c>
      <c r="AJ2092" s="22">
        <v>0</v>
      </c>
      <c r="AK2092" s="22">
        <v>0</v>
      </c>
      <c r="AL2092" s="45">
        <v>0</v>
      </c>
      <c r="AM2092" s="45">
        <v>0</v>
      </c>
      <c r="AN2092" s="45">
        <v>0</v>
      </c>
      <c r="AO2092" s="45">
        <v>0</v>
      </c>
      <c r="AP2092" s="45">
        <v>0</v>
      </c>
      <c r="AQ2092" s="45">
        <v>0</v>
      </c>
      <c r="AR2092" s="45">
        <v>0</v>
      </c>
      <c r="AS2092" s="45" t="s">
        <v>4445</v>
      </c>
      <c r="AT2092" s="45" t="s">
        <v>4445</v>
      </c>
      <c r="AU2092" s="45">
        <v>2.3974304351330001E-5</v>
      </c>
      <c r="AV2092" s="10">
        <v>5.4348944930519814</v>
      </c>
      <c r="AW2092" s="10">
        <v>5.4348944930519814</v>
      </c>
      <c r="AX2092" s="17">
        <v>0</v>
      </c>
    </row>
    <row r="2093" spans="1:50" x14ac:dyDescent="0.25">
      <c r="A2093" s="22" t="s">
        <v>2906</v>
      </c>
      <c r="B2093" s="22" t="s">
        <v>3959</v>
      </c>
      <c r="C2093" s="22" t="s">
        <v>3197</v>
      </c>
      <c r="D2093" s="22">
        <v>854</v>
      </c>
      <c r="E2093" s="22" t="s">
        <v>3350</v>
      </c>
      <c r="F2093" s="43">
        <v>2.0000000000000001E-4</v>
      </c>
      <c r="G2093" s="43">
        <v>45.755253554409997</v>
      </c>
      <c r="H2093" s="43">
        <v>3.8649621212121215</v>
      </c>
      <c r="I2093" s="9">
        <v>0</v>
      </c>
      <c r="J2093" s="9">
        <v>3.8649621212121215</v>
      </c>
      <c r="K2093" s="11">
        <v>0</v>
      </c>
      <c r="L2093" s="41">
        <v>324</v>
      </c>
      <c r="M2093" s="44">
        <v>0</v>
      </c>
      <c r="N2093" s="13">
        <v>0</v>
      </c>
      <c r="O2093" s="13">
        <v>0</v>
      </c>
      <c r="P2093" s="22">
        <v>0</v>
      </c>
      <c r="Q2093" s="22">
        <v>0</v>
      </c>
      <c r="R2093" s="14">
        <v>0</v>
      </c>
      <c r="S2093" s="22">
        <v>177</v>
      </c>
      <c r="T2093" s="22">
        <v>1</v>
      </c>
      <c r="U2093" s="22">
        <v>601</v>
      </c>
      <c r="V2093" s="22"/>
      <c r="W2093" s="22">
        <v>110</v>
      </c>
      <c r="X2093" s="22">
        <v>74</v>
      </c>
      <c r="Y2093" s="14">
        <v>601</v>
      </c>
      <c r="Z2093" s="10">
        <v>110</v>
      </c>
      <c r="AA2093" s="22">
        <v>74</v>
      </c>
      <c r="AB2093" s="22">
        <v>204.79</v>
      </c>
      <c r="AC2093" s="22">
        <v>4.3710827601942896E-6</v>
      </c>
      <c r="AD2093" s="42">
        <v>0</v>
      </c>
      <c r="AE2093" s="22">
        <v>2156</v>
      </c>
      <c r="AF2093" s="22">
        <v>7.6100932053983035E-4</v>
      </c>
      <c r="AG2093" s="22">
        <v>2.3781541266869698E-5</v>
      </c>
      <c r="AH2093" s="22">
        <v>0</v>
      </c>
      <c r="AI2093" s="22">
        <v>0</v>
      </c>
      <c r="AJ2093" s="22">
        <v>0</v>
      </c>
      <c r="AK2093" s="22">
        <v>0</v>
      </c>
      <c r="AL2093" s="45">
        <v>0</v>
      </c>
      <c r="AM2093" s="45">
        <v>0</v>
      </c>
      <c r="AN2093" s="45">
        <v>0</v>
      </c>
      <c r="AO2093" s="45">
        <v>0</v>
      </c>
      <c r="AP2093" s="45">
        <v>0</v>
      </c>
      <c r="AQ2093" s="45">
        <v>0</v>
      </c>
      <c r="AR2093" s="45">
        <v>0</v>
      </c>
      <c r="AS2093" s="45" t="s">
        <v>4445</v>
      </c>
      <c r="AT2093" s="45" t="s">
        <v>4445</v>
      </c>
      <c r="AU2093" s="45">
        <v>7.6100932053983035E-4</v>
      </c>
      <c r="AV2093" s="10">
        <v>28.460822266869211</v>
      </c>
      <c r="AW2093" s="10">
        <v>28.460822266869211</v>
      </c>
      <c r="AX2093" s="17">
        <v>0</v>
      </c>
    </row>
    <row r="2094" spans="1:50" x14ac:dyDescent="0.25">
      <c r="A2094" s="22" t="s">
        <v>2195</v>
      </c>
      <c r="B2094" s="22" t="s">
        <v>3962</v>
      </c>
      <c r="C2094" s="22" t="s">
        <v>2254</v>
      </c>
      <c r="D2094" s="22">
        <v>8613</v>
      </c>
      <c r="E2094" s="22" t="s">
        <v>2646</v>
      </c>
      <c r="F2094" s="43">
        <v>0.109456</v>
      </c>
      <c r="G2094" s="43">
        <v>49.43074025184</v>
      </c>
      <c r="H2094" s="43">
        <v>2.1017045454545453</v>
      </c>
      <c r="I2094" s="9">
        <v>0</v>
      </c>
      <c r="J2094" s="9">
        <v>2.1017045454545453</v>
      </c>
      <c r="K2094" s="11">
        <v>0</v>
      </c>
      <c r="L2094" s="41">
        <v>157</v>
      </c>
      <c r="M2094" s="44">
        <v>0</v>
      </c>
      <c r="N2094" s="13">
        <v>0</v>
      </c>
      <c r="O2094" s="13">
        <v>0</v>
      </c>
      <c r="P2094" s="22">
        <v>0</v>
      </c>
      <c r="Q2094" s="22">
        <v>0</v>
      </c>
      <c r="R2094" s="14">
        <v>0</v>
      </c>
      <c r="S2094" s="22">
        <v>49</v>
      </c>
      <c r="T2094" s="22">
        <v>1</v>
      </c>
      <c r="U2094" s="22">
        <v>297</v>
      </c>
      <c r="V2094" s="22"/>
      <c r="W2094" s="22">
        <v>56</v>
      </c>
      <c r="X2094" s="22">
        <v>38</v>
      </c>
      <c r="Y2094" s="14">
        <v>297</v>
      </c>
      <c r="Z2094" s="10">
        <v>56</v>
      </c>
      <c r="AA2094" s="22">
        <v>38</v>
      </c>
      <c r="AB2094" s="22">
        <v>103.45</v>
      </c>
      <c r="AC2094" s="22">
        <v>2.2143305854280754E-3</v>
      </c>
      <c r="AD2094" s="42">
        <v>2.5999999999999998E-4</v>
      </c>
      <c r="AE2094" s="22">
        <v>2157</v>
      </c>
      <c r="AF2094" s="22">
        <v>2.5503933620693109E-4</v>
      </c>
      <c r="AG2094" s="22">
        <v>2.3185394200630098E-5</v>
      </c>
      <c r="AH2094" s="22">
        <v>0</v>
      </c>
      <c r="AI2094" s="22">
        <v>0</v>
      </c>
      <c r="AJ2094" s="22">
        <v>0</v>
      </c>
      <c r="AK2094" s="22">
        <v>0</v>
      </c>
      <c r="AL2094" s="45">
        <v>0</v>
      </c>
      <c r="AM2094" s="45">
        <v>0</v>
      </c>
      <c r="AN2094" s="45">
        <v>0</v>
      </c>
      <c r="AO2094" s="45">
        <v>0</v>
      </c>
      <c r="AP2094" s="45">
        <v>0</v>
      </c>
      <c r="AQ2094" s="45">
        <v>0</v>
      </c>
      <c r="AR2094" s="45">
        <v>0</v>
      </c>
      <c r="AS2094" s="45" t="s">
        <v>4445</v>
      </c>
      <c r="AT2094" s="45" t="s">
        <v>4445</v>
      </c>
      <c r="AU2094" s="45">
        <v>2.5503933620693109E-4</v>
      </c>
      <c r="AV2094" s="10">
        <v>26.645039199783728</v>
      </c>
      <c r="AW2094" s="10">
        <v>26.645039199783728</v>
      </c>
      <c r="AX2094" s="17">
        <v>0</v>
      </c>
    </row>
    <row r="2095" spans="1:50" x14ac:dyDescent="0.25">
      <c r="A2095" s="22" t="s">
        <v>2195</v>
      </c>
      <c r="B2095" s="22" t="s">
        <v>3962</v>
      </c>
      <c r="C2095" s="22" t="s">
        <v>2448</v>
      </c>
      <c r="D2095" s="22">
        <v>7628</v>
      </c>
      <c r="E2095" s="22" t="s">
        <v>2566</v>
      </c>
      <c r="F2095" s="43">
        <v>3.3509999999999998E-3</v>
      </c>
      <c r="G2095" s="43">
        <v>254.25963113252999</v>
      </c>
      <c r="H2095" s="43">
        <v>9.8426136363636374</v>
      </c>
      <c r="I2095" s="9">
        <v>5.826704545454545</v>
      </c>
      <c r="J2095" s="9">
        <v>4.0159090909090907</v>
      </c>
      <c r="K2095" s="11">
        <v>8.8429924242424249</v>
      </c>
      <c r="L2095" s="41">
        <v>805</v>
      </c>
      <c r="M2095" s="44">
        <v>1356</v>
      </c>
      <c r="N2095" s="13">
        <v>56</v>
      </c>
      <c r="O2095" s="13">
        <v>24</v>
      </c>
      <c r="P2095" s="22">
        <v>8</v>
      </c>
      <c r="Q2095" s="22">
        <v>1</v>
      </c>
      <c r="R2095" s="14">
        <v>0</v>
      </c>
      <c r="S2095" s="22">
        <v>218</v>
      </c>
      <c r="T2095" s="22">
        <v>0.10156054570994255</v>
      </c>
      <c r="U2095" s="22">
        <v>1506</v>
      </c>
      <c r="V2095" s="22"/>
      <c r="W2095" s="22">
        <v>83</v>
      </c>
      <c r="X2095" s="22">
        <v>42</v>
      </c>
      <c r="Y2095" s="14">
        <v>150</v>
      </c>
      <c r="Z2095" s="10">
        <v>75</v>
      </c>
      <c r="AA2095" s="22">
        <v>41</v>
      </c>
      <c r="AB2095" s="22">
        <v>116.25</v>
      </c>
      <c r="AC2095" s="22">
        <v>1.3179441758307784E-5</v>
      </c>
      <c r="AD2095" s="42">
        <v>0</v>
      </c>
      <c r="AE2095" s="22">
        <v>2158</v>
      </c>
      <c r="AF2095" s="22">
        <v>2.9221765866524162E-3</v>
      </c>
      <c r="AG2095" s="22">
        <v>2.2829504583222001E-5</v>
      </c>
      <c r="AH2095" s="22">
        <v>0</v>
      </c>
      <c r="AI2095" s="22">
        <v>1</v>
      </c>
      <c r="AJ2095" s="22">
        <v>0</v>
      </c>
      <c r="AK2095" s="22">
        <v>0</v>
      </c>
      <c r="AL2095" s="45">
        <v>0</v>
      </c>
      <c r="AM2095" s="45">
        <v>0</v>
      </c>
      <c r="AN2095" s="45">
        <v>0</v>
      </c>
      <c r="AO2095" s="45">
        <v>0</v>
      </c>
      <c r="AP2095" s="45">
        <v>0</v>
      </c>
      <c r="AQ2095" s="45">
        <v>0</v>
      </c>
      <c r="AR2095" s="45">
        <v>0</v>
      </c>
      <c r="AS2095" s="45" t="s">
        <v>4445</v>
      </c>
      <c r="AT2095" s="45" t="s">
        <v>4445</v>
      </c>
      <c r="AU2095" s="45">
        <v>1.1922844838918936E-3</v>
      </c>
      <c r="AV2095" s="10">
        <v>18.675721561969439</v>
      </c>
      <c r="AW2095" s="10">
        <v>8.4327195058592608</v>
      </c>
      <c r="AX2095" s="17">
        <v>0.59198753102811286</v>
      </c>
    </row>
    <row r="2096" spans="1:50" x14ac:dyDescent="0.25">
      <c r="A2096" s="22" t="s">
        <v>964</v>
      </c>
      <c r="B2096" s="22" t="s">
        <v>3952</v>
      </c>
      <c r="C2096" s="22" t="s">
        <v>1110</v>
      </c>
      <c r="D2096" s="22">
        <v>1532</v>
      </c>
      <c r="E2096" s="22" t="s">
        <v>1631</v>
      </c>
      <c r="F2096" s="43">
        <v>3.3159999999999999E-3</v>
      </c>
      <c r="G2096" s="43">
        <v>66.641298413119998</v>
      </c>
      <c r="H2096" s="43">
        <v>2.803219696969697</v>
      </c>
      <c r="I2096" s="9">
        <v>0.30378787878787877</v>
      </c>
      <c r="J2096" s="9">
        <v>2.4994318181818183</v>
      </c>
      <c r="K2096" s="11">
        <v>2.803219696969697</v>
      </c>
      <c r="L2096" s="41">
        <v>250</v>
      </c>
      <c r="M2096" s="44">
        <v>61</v>
      </c>
      <c r="N2096" s="13">
        <v>61</v>
      </c>
      <c r="O2096" s="13">
        <v>4</v>
      </c>
      <c r="P2096" s="22">
        <v>61</v>
      </c>
      <c r="Q2096" s="22">
        <v>4</v>
      </c>
      <c r="R2096" s="14">
        <v>0</v>
      </c>
      <c r="S2096" s="22">
        <v>140</v>
      </c>
      <c r="T2096" s="22">
        <v>0</v>
      </c>
      <c r="U2096" s="22">
        <v>61</v>
      </c>
      <c r="V2096" s="22"/>
      <c r="W2096" s="22">
        <v>61</v>
      </c>
      <c r="X2096" s="22">
        <v>4</v>
      </c>
      <c r="Y2096" s="14">
        <v>0</v>
      </c>
      <c r="Z2096" s="10">
        <v>0</v>
      </c>
      <c r="AA2096" s="22">
        <v>0</v>
      </c>
      <c r="AB2096" s="22">
        <v>0</v>
      </c>
      <c r="AC2096" s="22">
        <v>4.9758934458983514E-5</v>
      </c>
      <c r="AD2096" s="42">
        <v>0</v>
      </c>
      <c r="AE2096" s="22">
        <v>2159</v>
      </c>
      <c r="AF2096" s="22">
        <v>9.7903141492135877E-4</v>
      </c>
      <c r="AG2096" s="22">
        <v>2.27681724400316E-5</v>
      </c>
      <c r="AH2096" s="22">
        <v>0</v>
      </c>
      <c r="AI2096" s="22">
        <v>0</v>
      </c>
      <c r="AJ2096" s="22">
        <v>0</v>
      </c>
      <c r="AK2096" s="22">
        <v>0</v>
      </c>
      <c r="AL2096" s="45">
        <v>0</v>
      </c>
      <c r="AM2096" s="45">
        <v>0</v>
      </c>
      <c r="AN2096" s="45">
        <v>0</v>
      </c>
      <c r="AO2096" s="45">
        <v>0</v>
      </c>
      <c r="AP2096" s="45">
        <v>0</v>
      </c>
      <c r="AQ2096" s="45">
        <v>0</v>
      </c>
      <c r="AR2096" s="45">
        <v>0</v>
      </c>
      <c r="AS2096" s="45" t="s">
        <v>4445</v>
      </c>
      <c r="AT2096" s="45" t="s">
        <v>4445</v>
      </c>
      <c r="AU2096" s="45">
        <v>8.7293274661963199E-4</v>
      </c>
      <c r="AV2096" s="10">
        <v>0</v>
      </c>
      <c r="AW2096" s="10">
        <v>21.760691845145598</v>
      </c>
      <c r="AX2096" s="17">
        <v>0.10837105600972907</v>
      </c>
    </row>
    <row r="2097" spans="1:50" x14ac:dyDescent="0.25">
      <c r="A2097" s="22" t="s">
        <v>2195</v>
      </c>
      <c r="B2097" s="22" t="s">
        <v>3962</v>
      </c>
      <c r="C2097" s="22" t="s">
        <v>2746</v>
      </c>
      <c r="D2097" s="22">
        <v>1431</v>
      </c>
      <c r="E2097" s="22" t="s">
        <v>2747</v>
      </c>
      <c r="F2097" s="43">
        <v>3.1022999999999998E-2</v>
      </c>
      <c r="G2097" s="43">
        <v>701.81459494228</v>
      </c>
      <c r="H2097" s="43">
        <v>29.429734848484852</v>
      </c>
      <c r="I2097" s="9">
        <v>0</v>
      </c>
      <c r="J2097" s="9">
        <v>29.429734848484852</v>
      </c>
      <c r="K2097" s="11">
        <v>0</v>
      </c>
      <c r="L2097" s="41">
        <v>1194</v>
      </c>
      <c r="M2097" s="44">
        <v>16</v>
      </c>
      <c r="N2097" s="13">
        <v>1</v>
      </c>
      <c r="O2097" s="13">
        <v>0</v>
      </c>
      <c r="P2097" s="22">
        <v>1</v>
      </c>
      <c r="Q2097" s="22">
        <v>0</v>
      </c>
      <c r="R2097" s="14">
        <v>0</v>
      </c>
      <c r="S2097" s="22">
        <v>416</v>
      </c>
      <c r="T2097" s="22">
        <v>1</v>
      </c>
      <c r="U2097" s="22">
        <v>2197</v>
      </c>
      <c r="V2097" s="22"/>
      <c r="W2097" s="22">
        <v>396</v>
      </c>
      <c r="X2097" s="22">
        <v>261</v>
      </c>
      <c r="Y2097" s="14">
        <v>2181</v>
      </c>
      <c r="Z2097" s="10">
        <v>395</v>
      </c>
      <c r="AA2097" s="22">
        <v>261</v>
      </c>
      <c r="AB2097" s="22">
        <v>737.44</v>
      </c>
      <c r="AC2097" s="22">
        <v>4.4203982395879716E-5</v>
      </c>
      <c r="AD2097" s="42">
        <v>4.0000000000000003E-5</v>
      </c>
      <c r="AE2097" s="22">
        <v>2160</v>
      </c>
      <c r="AF2097" s="22">
        <v>1.063965755419415E-4</v>
      </c>
      <c r="AG2097" s="22">
        <v>2.12793151083883E-5</v>
      </c>
      <c r="AH2097" s="22">
        <v>0</v>
      </c>
      <c r="AI2097" s="22">
        <v>0</v>
      </c>
      <c r="AJ2097" s="22">
        <v>0</v>
      </c>
      <c r="AK2097" s="22">
        <v>0</v>
      </c>
      <c r="AL2097" s="45">
        <v>0</v>
      </c>
      <c r="AM2097" s="45">
        <v>0</v>
      </c>
      <c r="AN2097" s="45">
        <v>0</v>
      </c>
      <c r="AO2097" s="45">
        <v>0</v>
      </c>
      <c r="AP2097" s="45">
        <v>0</v>
      </c>
      <c r="AQ2097" s="45">
        <v>0</v>
      </c>
      <c r="AR2097" s="45">
        <v>0</v>
      </c>
      <c r="AS2097" s="45" t="s">
        <v>4445</v>
      </c>
      <c r="AT2097" s="45" t="s">
        <v>4445</v>
      </c>
      <c r="AU2097" s="45">
        <v>1.063965755419415E-4</v>
      </c>
      <c r="AV2097" s="10">
        <v>13.421799483875949</v>
      </c>
      <c r="AW2097" s="10">
        <v>13.455778723075634</v>
      </c>
      <c r="AX2097" s="17">
        <v>0</v>
      </c>
    </row>
    <row r="2098" spans="1:50" x14ac:dyDescent="0.25">
      <c r="A2098" s="22" t="s">
        <v>2195</v>
      </c>
      <c r="B2098" s="22" t="s">
        <v>3962</v>
      </c>
      <c r="C2098" s="22" t="s">
        <v>2200</v>
      </c>
      <c r="D2098" s="22">
        <v>7288</v>
      </c>
      <c r="E2098" s="22" t="s">
        <v>2201</v>
      </c>
      <c r="F2098" s="43">
        <v>2.9949999999999998E-3</v>
      </c>
      <c r="G2098" s="43">
        <v>59.194357915010002</v>
      </c>
      <c r="H2098" s="43">
        <v>2.1820075757575759</v>
      </c>
      <c r="I2098" s="9">
        <v>0</v>
      </c>
      <c r="J2098" s="9">
        <v>2.1820075757575759</v>
      </c>
      <c r="K2098" s="11">
        <v>0</v>
      </c>
      <c r="L2098" s="41">
        <v>1332</v>
      </c>
      <c r="M2098" s="44">
        <v>0</v>
      </c>
      <c r="N2098" s="13">
        <v>0</v>
      </c>
      <c r="O2098" s="13">
        <v>0</v>
      </c>
      <c r="P2098" s="22">
        <v>0</v>
      </c>
      <c r="Q2098" s="22">
        <v>0</v>
      </c>
      <c r="R2098" s="14">
        <v>0</v>
      </c>
      <c r="S2098" s="22">
        <v>190</v>
      </c>
      <c r="T2098" s="22">
        <v>1</v>
      </c>
      <c r="U2098" s="22">
        <v>2431</v>
      </c>
      <c r="V2098" s="22"/>
      <c r="W2098" s="22">
        <v>440</v>
      </c>
      <c r="X2098" s="22">
        <v>291</v>
      </c>
      <c r="Y2098" s="14">
        <v>2431</v>
      </c>
      <c r="Z2098" s="10">
        <v>440</v>
      </c>
      <c r="AA2098" s="22">
        <v>291</v>
      </c>
      <c r="AB2098" s="22">
        <v>821.59</v>
      </c>
      <c r="AC2098" s="22">
        <v>5.0596038296422729E-5</v>
      </c>
      <c r="AD2098" s="42">
        <v>5.0000000000000002E-5</v>
      </c>
      <c r="AE2098" s="22">
        <v>2161</v>
      </c>
      <c r="AF2098" s="22">
        <v>7.7993749542904986E-4</v>
      </c>
      <c r="AG2098" s="22">
        <v>2.1079391768352699E-5</v>
      </c>
      <c r="AH2098" s="22">
        <v>0</v>
      </c>
      <c r="AI2098" s="22">
        <v>0</v>
      </c>
      <c r="AJ2098" s="22">
        <v>0</v>
      </c>
      <c r="AK2098" s="22">
        <v>0</v>
      </c>
      <c r="AL2098" s="45">
        <v>0</v>
      </c>
      <c r="AM2098" s="45">
        <v>0</v>
      </c>
      <c r="AN2098" s="45">
        <v>0</v>
      </c>
      <c r="AO2098" s="45">
        <v>0</v>
      </c>
      <c r="AP2098" s="45">
        <v>0</v>
      </c>
      <c r="AQ2098" s="45">
        <v>0</v>
      </c>
      <c r="AR2098" s="45">
        <v>0</v>
      </c>
      <c r="AS2098" s="45" t="s">
        <v>4445</v>
      </c>
      <c r="AT2098" s="45" t="s">
        <v>4445</v>
      </c>
      <c r="AU2098" s="45">
        <v>7.7993749542904986E-4</v>
      </c>
      <c r="AV2098" s="10">
        <v>201.64916239909729</v>
      </c>
      <c r="AW2098" s="10">
        <v>201.64916239909729</v>
      </c>
      <c r="AX2098" s="17">
        <v>0</v>
      </c>
    </row>
    <row r="2099" spans="1:50" x14ac:dyDescent="0.25">
      <c r="A2099" s="22" t="s">
        <v>964</v>
      </c>
      <c r="B2099" s="22" t="s">
        <v>3948</v>
      </c>
      <c r="C2099" s="22" t="s">
        <v>1284</v>
      </c>
      <c r="D2099" s="22">
        <v>5169</v>
      </c>
      <c r="E2099" s="22" t="s">
        <v>1522</v>
      </c>
      <c r="F2099" s="43">
        <v>1.3990000000000001E-3</v>
      </c>
      <c r="G2099" s="43">
        <v>44.529679556650002</v>
      </c>
      <c r="H2099" s="43">
        <v>4.3357954545454547</v>
      </c>
      <c r="I2099" s="9">
        <v>0</v>
      </c>
      <c r="J2099" s="9">
        <v>4.3357954545454547</v>
      </c>
      <c r="K2099" s="11">
        <v>0</v>
      </c>
      <c r="L2099" s="41">
        <v>217</v>
      </c>
      <c r="M2099" s="44">
        <v>0</v>
      </c>
      <c r="N2099" s="13">
        <v>0</v>
      </c>
      <c r="O2099" s="13">
        <v>0</v>
      </c>
      <c r="P2099" s="22">
        <v>0</v>
      </c>
      <c r="Q2099" s="22">
        <v>0</v>
      </c>
      <c r="R2099" s="14">
        <v>0</v>
      </c>
      <c r="S2099" s="22">
        <v>57</v>
      </c>
      <c r="T2099" s="22">
        <v>1</v>
      </c>
      <c r="U2099" s="22">
        <v>406</v>
      </c>
      <c r="V2099" s="22"/>
      <c r="W2099" s="22">
        <v>75</v>
      </c>
      <c r="X2099" s="22">
        <v>50</v>
      </c>
      <c r="Y2099" s="14">
        <v>406</v>
      </c>
      <c r="Z2099" s="10">
        <v>75</v>
      </c>
      <c r="AA2099" s="22">
        <v>50</v>
      </c>
      <c r="AB2099" s="22">
        <v>139.29</v>
      </c>
      <c r="AC2099" s="22">
        <v>3.1417248314581131E-5</v>
      </c>
      <c r="AD2099" s="42">
        <v>0</v>
      </c>
      <c r="AE2099" s="22">
        <v>2162</v>
      </c>
      <c r="AF2099" s="22">
        <v>3.990675065593064E-4</v>
      </c>
      <c r="AG2099" s="22">
        <v>2.10035529768056E-5</v>
      </c>
      <c r="AH2099" s="22">
        <v>0</v>
      </c>
      <c r="AI2099" s="22">
        <v>0</v>
      </c>
      <c r="AJ2099" s="22">
        <v>0</v>
      </c>
      <c r="AK2099" s="22">
        <v>0</v>
      </c>
      <c r="AL2099" s="45">
        <v>0</v>
      </c>
      <c r="AM2099" s="45">
        <v>0</v>
      </c>
      <c r="AN2099" s="45">
        <v>0</v>
      </c>
      <c r="AO2099" s="45">
        <v>0</v>
      </c>
      <c r="AP2099" s="45">
        <v>0</v>
      </c>
      <c r="AQ2099" s="45">
        <v>0</v>
      </c>
      <c r="AR2099" s="45">
        <v>0</v>
      </c>
      <c r="AS2099" s="45" t="s">
        <v>4445</v>
      </c>
      <c r="AT2099" s="45" t="s">
        <v>4445</v>
      </c>
      <c r="AU2099" s="45">
        <v>3.990675065593064E-4</v>
      </c>
      <c r="AV2099" s="10">
        <v>17.297863975887825</v>
      </c>
      <c r="AW2099" s="10">
        <v>17.297863975887825</v>
      </c>
      <c r="AX2099" s="17">
        <v>0</v>
      </c>
    </row>
    <row r="2100" spans="1:50" x14ac:dyDescent="0.25">
      <c r="A2100" s="22" t="s">
        <v>2195</v>
      </c>
      <c r="B2100" s="22" t="s">
        <v>3962</v>
      </c>
      <c r="C2100" s="22" t="s">
        <v>2668</v>
      </c>
      <c r="D2100" s="22">
        <v>606</v>
      </c>
      <c r="E2100" s="22" t="s">
        <v>2758</v>
      </c>
      <c r="F2100" s="43">
        <v>1.4040000000000001E-3</v>
      </c>
      <c r="G2100" s="43">
        <v>88.463162826460007</v>
      </c>
      <c r="H2100" s="43">
        <v>5.133901515151515</v>
      </c>
      <c r="I2100" s="9">
        <v>0</v>
      </c>
      <c r="J2100" s="9">
        <v>5.133901515151515</v>
      </c>
      <c r="K2100" s="11">
        <v>0</v>
      </c>
      <c r="L2100" s="41">
        <v>51</v>
      </c>
      <c r="M2100" s="44">
        <v>0</v>
      </c>
      <c r="N2100" s="13">
        <v>0</v>
      </c>
      <c r="O2100" s="13">
        <v>0</v>
      </c>
      <c r="P2100" s="22">
        <v>0</v>
      </c>
      <c r="Q2100" s="22">
        <v>0</v>
      </c>
      <c r="R2100" s="14">
        <v>0</v>
      </c>
      <c r="S2100" s="22">
        <v>69</v>
      </c>
      <c r="T2100" s="22">
        <v>1</v>
      </c>
      <c r="U2100" s="22">
        <v>105</v>
      </c>
      <c r="V2100" s="22"/>
      <c r="W2100" s="22">
        <v>21</v>
      </c>
      <c r="X2100" s="22">
        <v>15</v>
      </c>
      <c r="Y2100" s="14">
        <v>105</v>
      </c>
      <c r="Z2100" s="10">
        <v>21</v>
      </c>
      <c r="AA2100" s="22">
        <v>15</v>
      </c>
      <c r="AB2100" s="22">
        <v>38.22</v>
      </c>
      <c r="AC2100" s="22">
        <v>1.5871012918159568E-5</v>
      </c>
      <c r="AD2100" s="42">
        <v>0</v>
      </c>
      <c r="AE2100" s="22">
        <v>2163</v>
      </c>
      <c r="AF2100" s="22">
        <v>2.0605084074449198E-4</v>
      </c>
      <c r="AG2100" s="22">
        <v>2.0605084074449198E-5</v>
      </c>
      <c r="AH2100" s="22">
        <v>0</v>
      </c>
      <c r="AI2100" s="22">
        <v>0</v>
      </c>
      <c r="AJ2100" s="22">
        <v>0</v>
      </c>
      <c r="AK2100" s="22">
        <v>0</v>
      </c>
      <c r="AL2100" s="45">
        <v>0</v>
      </c>
      <c r="AM2100" s="45">
        <v>0</v>
      </c>
      <c r="AN2100" s="45">
        <v>0</v>
      </c>
      <c r="AO2100" s="45">
        <v>0</v>
      </c>
      <c r="AP2100" s="45">
        <v>0</v>
      </c>
      <c r="AQ2100" s="45">
        <v>0</v>
      </c>
      <c r="AR2100" s="45">
        <v>0</v>
      </c>
      <c r="AS2100" s="45" t="s">
        <v>4445</v>
      </c>
      <c r="AT2100" s="45" t="s">
        <v>4445</v>
      </c>
      <c r="AU2100" s="45">
        <v>2.0605084074449198E-4</v>
      </c>
      <c r="AV2100" s="10">
        <v>4.0904563396908546</v>
      </c>
      <c r="AW2100" s="10">
        <v>4.0904563396908546</v>
      </c>
      <c r="AX2100" s="17">
        <v>0</v>
      </c>
    </row>
    <row r="2101" spans="1:50" x14ac:dyDescent="0.25">
      <c r="A2101" s="22" t="s">
        <v>2195</v>
      </c>
      <c r="B2101" s="22" t="s">
        <v>3962</v>
      </c>
      <c r="C2101" s="22" t="s">
        <v>2897</v>
      </c>
      <c r="D2101" s="22">
        <v>8776</v>
      </c>
      <c r="E2101" s="22" t="s">
        <v>2898</v>
      </c>
      <c r="F2101" s="43">
        <v>4.46E-4</v>
      </c>
      <c r="G2101" s="43">
        <v>9.8669630045899996</v>
      </c>
      <c r="H2101" s="43">
        <v>0.4977272727272728</v>
      </c>
      <c r="I2101" s="9">
        <v>0</v>
      </c>
      <c r="J2101" s="9">
        <v>0.4977272727272728</v>
      </c>
      <c r="K2101" s="11">
        <v>0</v>
      </c>
      <c r="L2101" s="41">
        <v>5</v>
      </c>
      <c r="M2101" s="44">
        <v>0</v>
      </c>
      <c r="N2101" s="13">
        <v>0</v>
      </c>
      <c r="O2101" s="13">
        <v>0</v>
      </c>
      <c r="P2101" s="22">
        <v>0</v>
      </c>
      <c r="Q2101" s="22">
        <v>0</v>
      </c>
      <c r="R2101" s="14">
        <v>0</v>
      </c>
      <c r="S2101" s="22">
        <v>9</v>
      </c>
      <c r="T2101" s="22">
        <v>1</v>
      </c>
      <c r="U2101" s="22">
        <v>21</v>
      </c>
      <c r="V2101" s="22"/>
      <c r="W2101" s="22">
        <v>6</v>
      </c>
      <c r="X2101" s="22">
        <v>5</v>
      </c>
      <c r="Y2101" s="14">
        <v>21</v>
      </c>
      <c r="Z2101" s="10">
        <v>6</v>
      </c>
      <c r="AA2101" s="22">
        <v>5</v>
      </c>
      <c r="AB2101" s="22">
        <v>10.11</v>
      </c>
      <c r="AC2101" s="22">
        <v>4.5201345114249017E-5</v>
      </c>
      <c r="AD2101" s="42">
        <v>0</v>
      </c>
      <c r="AE2101" s="22">
        <v>2164</v>
      </c>
      <c r="AF2101" s="22">
        <v>4.0024572950820402E-5</v>
      </c>
      <c r="AG2101" s="22">
        <v>2.0012286475410201E-5</v>
      </c>
      <c r="AH2101" s="22">
        <v>0</v>
      </c>
      <c r="AI2101" s="22">
        <v>0</v>
      </c>
      <c r="AJ2101" s="22">
        <v>0</v>
      </c>
      <c r="AK2101" s="22">
        <v>0</v>
      </c>
      <c r="AL2101" s="45">
        <v>0</v>
      </c>
      <c r="AM2101" s="45">
        <v>0</v>
      </c>
      <c r="AN2101" s="45">
        <v>0</v>
      </c>
      <c r="AO2101" s="45">
        <v>0</v>
      </c>
      <c r="AP2101" s="45">
        <v>0</v>
      </c>
      <c r="AQ2101" s="45">
        <v>0</v>
      </c>
      <c r="AR2101" s="45">
        <v>0</v>
      </c>
      <c r="AS2101" s="45" t="s">
        <v>4445</v>
      </c>
      <c r="AT2101" s="45" t="s">
        <v>4445</v>
      </c>
      <c r="AU2101" s="45">
        <v>4.0024572950820402E-5</v>
      </c>
      <c r="AV2101" s="10">
        <v>12.054794520547944</v>
      </c>
      <c r="AW2101" s="10">
        <v>12.054794520547944</v>
      </c>
      <c r="AX2101" s="17">
        <v>0</v>
      </c>
    </row>
    <row r="2102" spans="1:50" x14ac:dyDescent="0.25">
      <c r="A2102" s="22" t="s">
        <v>1672</v>
      </c>
      <c r="B2102" s="22" t="s">
        <v>3957</v>
      </c>
      <c r="C2102" s="22" t="s">
        <v>1975</v>
      </c>
      <c r="D2102" s="22">
        <v>6856</v>
      </c>
      <c r="E2102" s="22" t="s">
        <v>2073</v>
      </c>
      <c r="F2102" s="43">
        <v>1.439E-3</v>
      </c>
      <c r="G2102" s="43">
        <v>57.014329101969999</v>
      </c>
      <c r="H2102" s="43">
        <v>2.7306818181818184</v>
      </c>
      <c r="I2102" s="9">
        <v>0</v>
      </c>
      <c r="J2102" s="9">
        <v>2.7306818181818184</v>
      </c>
      <c r="K2102" s="11">
        <v>0</v>
      </c>
      <c r="L2102" s="41">
        <v>45</v>
      </c>
      <c r="M2102" s="44">
        <v>0</v>
      </c>
      <c r="N2102" s="13">
        <v>0</v>
      </c>
      <c r="O2102" s="13">
        <v>0</v>
      </c>
      <c r="P2102" s="22">
        <v>0</v>
      </c>
      <c r="Q2102" s="22">
        <v>0</v>
      </c>
      <c r="R2102" s="14">
        <v>0</v>
      </c>
      <c r="S2102" s="22">
        <v>74</v>
      </c>
      <c r="T2102" s="22">
        <v>1</v>
      </c>
      <c r="U2102" s="22">
        <v>94</v>
      </c>
      <c r="V2102" s="22"/>
      <c r="W2102" s="22">
        <v>19</v>
      </c>
      <c r="X2102" s="22">
        <v>13</v>
      </c>
      <c r="Y2102" s="14">
        <v>94</v>
      </c>
      <c r="Z2102" s="10">
        <v>19</v>
      </c>
      <c r="AA2102" s="22">
        <v>13</v>
      </c>
      <c r="AB2102" s="22">
        <v>34.49</v>
      </c>
      <c r="AC2102" s="22">
        <v>2.5239269191896509E-5</v>
      </c>
      <c r="AD2102" s="42">
        <v>0</v>
      </c>
      <c r="AE2102" s="22">
        <v>2165</v>
      </c>
      <c r="AF2102" s="22">
        <v>6.1191407245186555E-4</v>
      </c>
      <c r="AG2102" s="22">
        <v>1.9122314764120798E-5</v>
      </c>
      <c r="AH2102" s="22">
        <v>0</v>
      </c>
      <c r="AI2102" s="22">
        <v>0</v>
      </c>
      <c r="AJ2102" s="22">
        <v>0</v>
      </c>
      <c r="AK2102" s="22">
        <v>0</v>
      </c>
      <c r="AL2102" s="45">
        <v>0</v>
      </c>
      <c r="AM2102" s="45">
        <v>0</v>
      </c>
      <c r="AN2102" s="45">
        <v>0</v>
      </c>
      <c r="AO2102" s="45">
        <v>0</v>
      </c>
      <c r="AP2102" s="45">
        <v>0</v>
      </c>
      <c r="AQ2102" s="45">
        <v>0</v>
      </c>
      <c r="AR2102" s="45">
        <v>0</v>
      </c>
      <c r="AS2102" s="45" t="s">
        <v>4445</v>
      </c>
      <c r="AT2102" s="45" t="s">
        <v>4445</v>
      </c>
      <c r="AU2102" s="45">
        <v>6.1191407245186555E-4</v>
      </c>
      <c r="AV2102" s="10">
        <v>6.9579692051602153</v>
      </c>
      <c r="AW2102" s="10">
        <v>6.9579692051602153</v>
      </c>
      <c r="AX2102" s="17">
        <v>0</v>
      </c>
    </row>
    <row r="2103" spans="1:50" x14ac:dyDescent="0.25">
      <c r="A2103" s="22" t="s">
        <v>2195</v>
      </c>
      <c r="B2103" s="22" t="s">
        <v>3962</v>
      </c>
      <c r="C2103" s="22" t="s">
        <v>2205</v>
      </c>
      <c r="D2103" s="22">
        <v>4629</v>
      </c>
      <c r="E2103" s="22" t="s">
        <v>2206</v>
      </c>
      <c r="F2103" s="43">
        <v>3.97E-4</v>
      </c>
      <c r="G2103" s="43">
        <v>82.388840864930003</v>
      </c>
      <c r="H2103" s="43">
        <v>3.726136363636364</v>
      </c>
      <c r="I2103" s="9">
        <v>0</v>
      </c>
      <c r="J2103" s="9">
        <v>3.726136363636364</v>
      </c>
      <c r="K2103" s="11">
        <v>0</v>
      </c>
      <c r="L2103" s="41">
        <v>3031</v>
      </c>
      <c r="M2103" s="44">
        <v>0</v>
      </c>
      <c r="N2103" s="13">
        <v>0</v>
      </c>
      <c r="O2103" s="13">
        <v>0</v>
      </c>
      <c r="P2103" s="22">
        <v>0</v>
      </c>
      <c r="Q2103" s="22">
        <v>0</v>
      </c>
      <c r="R2103" s="14">
        <v>0</v>
      </c>
      <c r="S2103" s="22">
        <v>140</v>
      </c>
      <c r="T2103" s="22">
        <v>1</v>
      </c>
      <c r="U2103" s="22">
        <v>5516</v>
      </c>
      <c r="V2103" s="22"/>
      <c r="W2103" s="22">
        <v>997</v>
      </c>
      <c r="X2103" s="22">
        <v>658</v>
      </c>
      <c r="Y2103" s="14">
        <v>5516</v>
      </c>
      <c r="Z2103" s="10">
        <v>997</v>
      </c>
      <c r="AA2103" s="22">
        <v>658</v>
      </c>
      <c r="AB2103" s="22">
        <v>1862.33</v>
      </c>
      <c r="AC2103" s="22">
        <v>4.8186137325423732E-6</v>
      </c>
      <c r="AD2103" s="42">
        <v>1.0000000000000001E-5</v>
      </c>
      <c r="AE2103" s="22">
        <v>2167</v>
      </c>
      <c r="AF2103" s="22">
        <v>8.9566570177315188E-4</v>
      </c>
      <c r="AG2103" s="22">
        <v>1.8659702120273999E-5</v>
      </c>
      <c r="AH2103" s="22">
        <v>0</v>
      </c>
      <c r="AI2103" s="22">
        <v>0</v>
      </c>
      <c r="AJ2103" s="22">
        <v>0</v>
      </c>
      <c r="AK2103" s="22">
        <v>0</v>
      </c>
      <c r="AL2103" s="45">
        <v>0</v>
      </c>
      <c r="AM2103" s="45">
        <v>0</v>
      </c>
      <c r="AN2103" s="45">
        <v>0</v>
      </c>
      <c r="AO2103" s="45">
        <v>0</v>
      </c>
      <c r="AP2103" s="45">
        <v>0</v>
      </c>
      <c r="AQ2103" s="45">
        <v>0</v>
      </c>
      <c r="AR2103" s="45">
        <v>0</v>
      </c>
      <c r="AS2103" s="45" t="s">
        <v>4445</v>
      </c>
      <c r="AT2103" s="45" t="s">
        <v>4445</v>
      </c>
      <c r="AU2103" s="45">
        <v>8.9566570177315188E-4</v>
      </c>
      <c r="AV2103" s="10">
        <v>267.56938090881363</v>
      </c>
      <c r="AW2103" s="10">
        <v>267.56938090881363</v>
      </c>
      <c r="AX2103" s="17">
        <v>0</v>
      </c>
    </row>
    <row r="2104" spans="1:50" x14ac:dyDescent="0.25">
      <c r="A2104" s="22" t="s">
        <v>2906</v>
      </c>
      <c r="B2104" s="22" t="s">
        <v>3977</v>
      </c>
      <c r="C2104" s="22" t="s">
        <v>3398</v>
      </c>
      <c r="D2104" s="22">
        <v>2007</v>
      </c>
      <c r="E2104" s="22" t="s">
        <v>3399</v>
      </c>
      <c r="F2104" s="43">
        <v>8.4599999999999996E-4</v>
      </c>
      <c r="G2104" s="43">
        <v>101.76747147656</v>
      </c>
      <c r="H2104" s="43">
        <v>6.1668560606060616</v>
      </c>
      <c r="I2104" s="9">
        <v>0</v>
      </c>
      <c r="J2104" s="9">
        <v>6.1668560606060616</v>
      </c>
      <c r="K2104" s="11">
        <v>0</v>
      </c>
      <c r="L2104" s="41">
        <v>424</v>
      </c>
      <c r="M2104" s="44">
        <v>0</v>
      </c>
      <c r="N2104" s="13">
        <v>0</v>
      </c>
      <c r="O2104" s="13">
        <v>0</v>
      </c>
      <c r="P2104" s="22">
        <v>0</v>
      </c>
      <c r="Q2104" s="22">
        <v>0</v>
      </c>
      <c r="R2104" s="14">
        <v>0</v>
      </c>
      <c r="S2104" s="22">
        <v>262</v>
      </c>
      <c r="T2104" s="22">
        <v>1</v>
      </c>
      <c r="U2104" s="22">
        <v>782</v>
      </c>
      <c r="V2104" s="22"/>
      <c r="W2104" s="22">
        <v>143</v>
      </c>
      <c r="X2104" s="22">
        <v>95</v>
      </c>
      <c r="Y2104" s="14">
        <v>782</v>
      </c>
      <c r="Z2104" s="10">
        <v>143</v>
      </c>
      <c r="AA2104" s="22">
        <v>95</v>
      </c>
      <c r="AB2104" s="22">
        <v>266.29000000000002</v>
      </c>
      <c r="AC2104" s="22">
        <v>8.3130688787414571E-6</v>
      </c>
      <c r="AD2104" s="42">
        <v>0</v>
      </c>
      <c r="AE2104" s="22">
        <v>2168</v>
      </c>
      <c r="AF2104" s="22">
        <v>8.8523349451192319E-4</v>
      </c>
      <c r="AG2104" s="22">
        <v>1.80659896839168E-5</v>
      </c>
      <c r="AH2104" s="22">
        <v>0</v>
      </c>
      <c r="AI2104" s="22">
        <v>0</v>
      </c>
      <c r="AJ2104" s="22">
        <v>0</v>
      </c>
      <c r="AK2104" s="22">
        <v>0</v>
      </c>
      <c r="AL2104" s="45">
        <v>0</v>
      </c>
      <c r="AM2104" s="45">
        <v>0</v>
      </c>
      <c r="AN2104" s="45">
        <v>0</v>
      </c>
      <c r="AO2104" s="45">
        <v>0</v>
      </c>
      <c r="AP2104" s="45">
        <v>0</v>
      </c>
      <c r="AQ2104" s="45">
        <v>0</v>
      </c>
      <c r="AR2104" s="45">
        <v>0</v>
      </c>
      <c r="AS2104" s="45" t="s">
        <v>4445</v>
      </c>
      <c r="AT2104" s="45" t="s">
        <v>4445</v>
      </c>
      <c r="AU2104" s="45">
        <v>8.8523349451192319E-4</v>
      </c>
      <c r="AV2104" s="10">
        <v>23.188477012376765</v>
      </c>
      <c r="AW2104" s="10">
        <v>23.188477012376765</v>
      </c>
      <c r="AX2104" s="17">
        <v>0</v>
      </c>
    </row>
    <row r="2105" spans="1:50" x14ac:dyDescent="0.25">
      <c r="A2105" s="22" t="s">
        <v>539</v>
      </c>
      <c r="B2105" s="22" t="s">
        <v>3949</v>
      </c>
      <c r="C2105" s="22" t="s">
        <v>820</v>
      </c>
      <c r="D2105" s="22">
        <v>7834</v>
      </c>
      <c r="E2105" s="22" t="s">
        <v>907</v>
      </c>
      <c r="F2105" s="43">
        <v>2.5826000000000002E-2</v>
      </c>
      <c r="G2105" s="43">
        <v>23.828807418749999</v>
      </c>
      <c r="H2105" s="43">
        <v>1.1009469696969698</v>
      </c>
      <c r="I2105" s="9">
        <v>0</v>
      </c>
      <c r="J2105" s="9">
        <v>1.1009469696969698</v>
      </c>
      <c r="K2105" s="11">
        <v>0</v>
      </c>
      <c r="L2105" s="41">
        <v>24</v>
      </c>
      <c r="M2105" s="44">
        <v>0</v>
      </c>
      <c r="N2105" s="13">
        <v>0</v>
      </c>
      <c r="O2105" s="13">
        <v>0</v>
      </c>
      <c r="P2105" s="22">
        <v>0</v>
      </c>
      <c r="Q2105" s="22">
        <v>0</v>
      </c>
      <c r="R2105" s="14">
        <v>0</v>
      </c>
      <c r="S2105" s="22">
        <v>25</v>
      </c>
      <c r="T2105" s="22">
        <v>1</v>
      </c>
      <c r="U2105" s="22">
        <v>56</v>
      </c>
      <c r="V2105" s="22"/>
      <c r="W2105" s="22">
        <v>12</v>
      </c>
      <c r="X2105" s="22">
        <v>9</v>
      </c>
      <c r="Y2105" s="14">
        <v>56</v>
      </c>
      <c r="Z2105" s="10">
        <v>12</v>
      </c>
      <c r="AA2105" s="22">
        <v>9</v>
      </c>
      <c r="AB2105" s="22">
        <v>21.48</v>
      </c>
      <c r="AC2105" s="22">
        <v>1.083814206315608E-3</v>
      </c>
      <c r="AD2105" s="42">
        <v>3.0000000000000001E-5</v>
      </c>
      <c r="AE2105" s="22">
        <v>2169</v>
      </c>
      <c r="AF2105" s="22">
        <v>1.431140011803456E-4</v>
      </c>
      <c r="AG2105" s="22">
        <v>1.78892501475432E-5</v>
      </c>
      <c r="AH2105" s="22">
        <v>0</v>
      </c>
      <c r="AI2105" s="22">
        <v>0</v>
      </c>
      <c r="AJ2105" s="22">
        <v>0</v>
      </c>
      <c r="AK2105" s="22">
        <v>0</v>
      </c>
      <c r="AL2105" s="45">
        <v>0</v>
      </c>
      <c r="AM2105" s="45">
        <v>0</v>
      </c>
      <c r="AN2105" s="45">
        <v>0</v>
      </c>
      <c r="AO2105" s="45">
        <v>0</v>
      </c>
      <c r="AP2105" s="45">
        <v>0</v>
      </c>
      <c r="AQ2105" s="45">
        <v>0</v>
      </c>
      <c r="AR2105" s="45">
        <v>0</v>
      </c>
      <c r="AS2105" s="45" t="s">
        <v>4445</v>
      </c>
      <c r="AT2105" s="45" t="s">
        <v>4445</v>
      </c>
      <c r="AU2105" s="45">
        <v>1.431140011803456E-4</v>
      </c>
      <c r="AV2105" s="10">
        <v>10.899707552038533</v>
      </c>
      <c r="AW2105" s="10">
        <v>10.899707552038533</v>
      </c>
      <c r="AX2105" s="17">
        <v>0</v>
      </c>
    </row>
    <row r="2106" spans="1:50" x14ac:dyDescent="0.25">
      <c r="A2106" s="22" t="s">
        <v>8</v>
      </c>
      <c r="B2106" s="22" t="s">
        <v>3946</v>
      </c>
      <c r="C2106" s="22" t="s">
        <v>247</v>
      </c>
      <c r="D2106" s="22">
        <v>2075</v>
      </c>
      <c r="E2106" s="22" t="s">
        <v>391</v>
      </c>
      <c r="F2106" s="43">
        <v>3.1689999999999999E-3</v>
      </c>
      <c r="G2106" s="43">
        <v>167.95453657662</v>
      </c>
      <c r="H2106" s="43">
        <v>6.8191287878787881</v>
      </c>
      <c r="I2106" s="9">
        <v>0</v>
      </c>
      <c r="J2106" s="9">
        <v>6.8191287878787881</v>
      </c>
      <c r="K2106" s="11">
        <v>0</v>
      </c>
      <c r="L2106" s="41">
        <v>1308</v>
      </c>
      <c r="M2106" s="44">
        <v>0</v>
      </c>
      <c r="N2106" s="13">
        <v>0</v>
      </c>
      <c r="O2106" s="13">
        <v>0</v>
      </c>
      <c r="P2106" s="22">
        <v>0</v>
      </c>
      <c r="Q2106" s="22">
        <v>0</v>
      </c>
      <c r="R2106" s="14">
        <v>0</v>
      </c>
      <c r="S2106" s="22">
        <v>162</v>
      </c>
      <c r="T2106" s="22">
        <v>1</v>
      </c>
      <c r="U2106" s="22">
        <v>2388</v>
      </c>
      <c r="V2106" s="22"/>
      <c r="W2106" s="22">
        <v>433</v>
      </c>
      <c r="X2106" s="22">
        <v>286</v>
      </c>
      <c r="Y2106" s="14">
        <v>2388</v>
      </c>
      <c r="Z2106" s="10">
        <v>433</v>
      </c>
      <c r="AA2106" s="22">
        <v>286</v>
      </c>
      <c r="AB2106" s="22">
        <v>808.13</v>
      </c>
      <c r="AC2106" s="22">
        <v>1.8868201267992059E-5</v>
      </c>
      <c r="AD2106" s="42">
        <v>2.0000000000000002E-5</v>
      </c>
      <c r="AE2106" s="22">
        <v>2170</v>
      </c>
      <c r="AF2106" s="22">
        <v>1.8104557218616489E-3</v>
      </c>
      <c r="AG2106" s="22">
        <v>1.7749565900604401E-5</v>
      </c>
      <c r="AH2106" s="22">
        <v>0</v>
      </c>
      <c r="AI2106" s="22">
        <v>0</v>
      </c>
      <c r="AJ2106" s="22">
        <v>0</v>
      </c>
      <c r="AK2106" s="22">
        <v>0</v>
      </c>
      <c r="AL2106" s="45">
        <v>0</v>
      </c>
      <c r="AM2106" s="45">
        <v>0</v>
      </c>
      <c r="AN2106" s="45">
        <v>0</v>
      </c>
      <c r="AO2106" s="45">
        <v>0</v>
      </c>
      <c r="AP2106" s="45">
        <v>0</v>
      </c>
      <c r="AQ2106" s="45">
        <v>0</v>
      </c>
      <c r="AR2106" s="45">
        <v>0</v>
      </c>
      <c r="AS2106" s="45" t="s">
        <v>4445</v>
      </c>
      <c r="AT2106" s="45" t="s">
        <v>4445</v>
      </c>
      <c r="AU2106" s="45">
        <v>1.8104557218616489E-3</v>
      </c>
      <c r="AV2106" s="10">
        <v>63.497847521177611</v>
      </c>
      <c r="AW2106" s="10">
        <v>63.497847521177611</v>
      </c>
      <c r="AX2106" s="17">
        <v>0</v>
      </c>
    </row>
    <row r="2107" spans="1:50" x14ac:dyDescent="0.25">
      <c r="A2107" s="22" t="s">
        <v>2195</v>
      </c>
      <c r="B2107" s="22" t="s">
        <v>3962</v>
      </c>
      <c r="C2107" s="22" t="s">
        <v>2427</v>
      </c>
      <c r="D2107" s="22">
        <v>4261</v>
      </c>
      <c r="E2107" s="22" t="s">
        <v>2719</v>
      </c>
      <c r="F2107" s="43">
        <v>4.2099999999999999E-4</v>
      </c>
      <c r="G2107" s="43">
        <v>26.943545994450002</v>
      </c>
      <c r="H2107" s="43">
        <v>2.1276515151515154</v>
      </c>
      <c r="I2107" s="9">
        <v>0</v>
      </c>
      <c r="J2107" s="9">
        <v>2.1276515151515154</v>
      </c>
      <c r="K2107" s="11">
        <v>0</v>
      </c>
      <c r="L2107" s="41">
        <v>84</v>
      </c>
      <c r="M2107" s="44">
        <v>0</v>
      </c>
      <c r="N2107" s="13">
        <v>0</v>
      </c>
      <c r="O2107" s="13">
        <v>0</v>
      </c>
      <c r="P2107" s="22">
        <v>0</v>
      </c>
      <c r="Q2107" s="22">
        <v>0</v>
      </c>
      <c r="R2107" s="14">
        <v>0</v>
      </c>
      <c r="S2107" s="22">
        <v>49</v>
      </c>
      <c r="T2107" s="22">
        <v>1</v>
      </c>
      <c r="U2107" s="22">
        <v>165</v>
      </c>
      <c r="V2107" s="22"/>
      <c r="W2107" s="22">
        <v>32</v>
      </c>
      <c r="X2107" s="22">
        <v>22</v>
      </c>
      <c r="Y2107" s="14">
        <v>165</v>
      </c>
      <c r="Z2107" s="10">
        <v>32</v>
      </c>
      <c r="AA2107" s="22">
        <v>22</v>
      </c>
      <c r="AB2107" s="22">
        <v>58.69</v>
      </c>
      <c r="AC2107" s="22">
        <v>1.5625263285193425E-5</v>
      </c>
      <c r="AD2107" s="42">
        <v>0</v>
      </c>
      <c r="AE2107" s="22">
        <v>2171</v>
      </c>
      <c r="AF2107" s="22">
        <v>1.7725832443651399E-4</v>
      </c>
      <c r="AG2107" s="22">
        <v>1.7725832443651399E-5</v>
      </c>
      <c r="AH2107" s="22">
        <v>0</v>
      </c>
      <c r="AI2107" s="22">
        <v>0</v>
      </c>
      <c r="AJ2107" s="22">
        <v>0</v>
      </c>
      <c r="AK2107" s="22">
        <v>0</v>
      </c>
      <c r="AL2107" s="45">
        <v>0</v>
      </c>
      <c r="AM2107" s="45">
        <v>0</v>
      </c>
      <c r="AN2107" s="45">
        <v>0</v>
      </c>
      <c r="AO2107" s="45">
        <v>0</v>
      </c>
      <c r="AP2107" s="45">
        <v>0</v>
      </c>
      <c r="AQ2107" s="45">
        <v>0</v>
      </c>
      <c r="AR2107" s="45">
        <v>0</v>
      </c>
      <c r="AS2107" s="45" t="s">
        <v>4445</v>
      </c>
      <c r="AT2107" s="45" t="s">
        <v>4445</v>
      </c>
      <c r="AU2107" s="45">
        <v>1.7725832443651399E-4</v>
      </c>
      <c r="AV2107" s="10">
        <v>15.040056969912763</v>
      </c>
      <c r="AW2107" s="10">
        <v>15.040056969912763</v>
      </c>
      <c r="AX2107" s="17">
        <v>0</v>
      </c>
    </row>
    <row r="2108" spans="1:50" x14ac:dyDescent="0.25">
      <c r="A2108" s="22" t="s">
        <v>2195</v>
      </c>
      <c r="B2108" s="22" t="s">
        <v>3962</v>
      </c>
      <c r="C2108" s="22" t="s">
        <v>2562</v>
      </c>
      <c r="D2108" s="22">
        <v>732</v>
      </c>
      <c r="E2108" s="22" t="s">
        <v>2762</v>
      </c>
      <c r="F2108" s="43">
        <v>2.3599999999999999E-4</v>
      </c>
      <c r="G2108" s="43">
        <v>5.0020842236799998</v>
      </c>
      <c r="H2108" s="43">
        <v>0.39469696969696971</v>
      </c>
      <c r="I2108" s="9">
        <v>0</v>
      </c>
      <c r="J2108" s="9">
        <v>0.39469696969696971</v>
      </c>
      <c r="K2108" s="11">
        <v>0</v>
      </c>
      <c r="L2108" s="41">
        <v>11</v>
      </c>
      <c r="M2108" s="44">
        <v>0</v>
      </c>
      <c r="N2108" s="13">
        <v>0</v>
      </c>
      <c r="O2108" s="13">
        <v>0</v>
      </c>
      <c r="P2108" s="22">
        <v>0</v>
      </c>
      <c r="Q2108" s="22">
        <v>0</v>
      </c>
      <c r="R2108" s="14">
        <v>0</v>
      </c>
      <c r="S2108" s="22">
        <v>7</v>
      </c>
      <c r="T2108" s="22">
        <v>1</v>
      </c>
      <c r="U2108" s="22">
        <v>32</v>
      </c>
      <c r="V2108" s="22"/>
      <c r="W2108" s="22">
        <v>8</v>
      </c>
      <c r="X2108" s="22">
        <v>6</v>
      </c>
      <c r="Y2108" s="14">
        <v>32</v>
      </c>
      <c r="Z2108" s="10">
        <v>8</v>
      </c>
      <c r="AA2108" s="22">
        <v>6</v>
      </c>
      <c r="AB2108" s="22">
        <v>13.84</v>
      </c>
      <c r="AC2108" s="22">
        <v>4.7180333126493491E-5</v>
      </c>
      <c r="AD2108" s="42">
        <v>0</v>
      </c>
      <c r="AE2108" s="22">
        <v>2173</v>
      </c>
      <c r="AF2108" s="22">
        <v>3.4745664733724398E-5</v>
      </c>
      <c r="AG2108" s="22">
        <v>1.7372832366862199E-5</v>
      </c>
      <c r="AH2108" s="22">
        <v>0</v>
      </c>
      <c r="AI2108" s="22">
        <v>0</v>
      </c>
      <c r="AJ2108" s="22">
        <v>0</v>
      </c>
      <c r="AK2108" s="22">
        <v>0</v>
      </c>
      <c r="AL2108" s="45">
        <v>0</v>
      </c>
      <c r="AM2108" s="45">
        <v>0</v>
      </c>
      <c r="AN2108" s="45">
        <v>0</v>
      </c>
      <c r="AO2108" s="45">
        <v>0</v>
      </c>
      <c r="AP2108" s="45">
        <v>0</v>
      </c>
      <c r="AQ2108" s="45">
        <v>0</v>
      </c>
      <c r="AR2108" s="45">
        <v>0</v>
      </c>
      <c r="AS2108" s="45" t="s">
        <v>4445</v>
      </c>
      <c r="AT2108" s="45" t="s">
        <v>4445</v>
      </c>
      <c r="AU2108" s="45">
        <v>3.4745664733724398E-5</v>
      </c>
      <c r="AV2108" s="10">
        <v>20.268714011516312</v>
      </c>
      <c r="AW2108" s="10">
        <v>20.268714011516312</v>
      </c>
      <c r="AX2108" s="17">
        <v>0</v>
      </c>
    </row>
    <row r="2109" spans="1:50" x14ac:dyDescent="0.25">
      <c r="A2109" s="22" t="s">
        <v>2195</v>
      </c>
      <c r="B2109" s="22" t="s">
        <v>3962</v>
      </c>
      <c r="C2109" s="22" t="s">
        <v>2213</v>
      </c>
      <c r="D2109" s="22">
        <v>5747</v>
      </c>
      <c r="E2109" s="22" t="s">
        <v>2214</v>
      </c>
      <c r="F2109" s="43">
        <v>9.6199999999999996E-4</v>
      </c>
      <c r="G2109" s="43">
        <v>130.68907426205999</v>
      </c>
      <c r="H2109" s="43">
        <v>5.9869318181818185</v>
      </c>
      <c r="I2109" s="9">
        <v>0</v>
      </c>
      <c r="J2109" s="9">
        <v>5.9869318181818185</v>
      </c>
      <c r="K2109" s="11">
        <v>0</v>
      </c>
      <c r="L2109" s="41">
        <v>3143</v>
      </c>
      <c r="M2109" s="44">
        <v>0</v>
      </c>
      <c r="N2109" s="13">
        <v>0</v>
      </c>
      <c r="O2109" s="13">
        <v>0</v>
      </c>
      <c r="P2109" s="22">
        <v>0</v>
      </c>
      <c r="Q2109" s="22">
        <v>0</v>
      </c>
      <c r="R2109" s="14">
        <v>0</v>
      </c>
      <c r="S2109" s="22">
        <v>206</v>
      </c>
      <c r="T2109" s="22">
        <v>1</v>
      </c>
      <c r="U2109" s="22">
        <v>5720</v>
      </c>
      <c r="V2109" s="22"/>
      <c r="W2109" s="22">
        <v>1034</v>
      </c>
      <c r="X2109" s="22">
        <v>682</v>
      </c>
      <c r="Y2109" s="14">
        <v>5720</v>
      </c>
      <c r="Z2109" s="10">
        <v>1034</v>
      </c>
      <c r="AA2109" s="22">
        <v>682</v>
      </c>
      <c r="AB2109" s="22">
        <v>1931.38</v>
      </c>
      <c r="AC2109" s="22">
        <v>7.360982587350653E-6</v>
      </c>
      <c r="AD2109" s="42">
        <v>2.0000000000000002E-5</v>
      </c>
      <c r="AE2109" s="22">
        <v>2176</v>
      </c>
      <c r="AF2109" s="22">
        <v>1.3042916670840776E-3</v>
      </c>
      <c r="AG2109" s="22">
        <v>1.71617324616326E-5</v>
      </c>
      <c r="AH2109" s="22">
        <v>0</v>
      </c>
      <c r="AI2109" s="22">
        <v>0</v>
      </c>
      <c r="AJ2109" s="22">
        <v>0</v>
      </c>
      <c r="AK2109" s="22">
        <v>0</v>
      </c>
      <c r="AL2109" s="45">
        <v>0</v>
      </c>
      <c r="AM2109" s="45">
        <v>0</v>
      </c>
      <c r="AN2109" s="45">
        <v>0</v>
      </c>
      <c r="AO2109" s="45">
        <v>0</v>
      </c>
      <c r="AP2109" s="45">
        <v>0</v>
      </c>
      <c r="AQ2109" s="45">
        <v>0</v>
      </c>
      <c r="AR2109" s="45">
        <v>0</v>
      </c>
      <c r="AS2109" s="45" t="s">
        <v>4445</v>
      </c>
      <c r="AT2109" s="45" t="s">
        <v>4445</v>
      </c>
      <c r="AU2109" s="45">
        <v>1.3042916670840776E-3</v>
      </c>
      <c r="AV2109" s="10">
        <v>172.70949985764449</v>
      </c>
      <c r="AW2109" s="10">
        <v>172.70949985764449</v>
      </c>
      <c r="AX2109" s="17">
        <v>0</v>
      </c>
    </row>
    <row r="2110" spans="1:50" x14ac:dyDescent="0.25">
      <c r="A2110" s="22" t="s">
        <v>2195</v>
      </c>
      <c r="B2110" s="22" t="s">
        <v>3960</v>
      </c>
      <c r="C2110" s="22" t="s">
        <v>2228</v>
      </c>
      <c r="D2110" s="22">
        <v>8949</v>
      </c>
      <c r="E2110" s="22" t="s">
        <v>2229</v>
      </c>
      <c r="F2110" s="43">
        <v>3.8000000000000002E-5</v>
      </c>
      <c r="G2110" s="43">
        <v>4.7389509568100001</v>
      </c>
      <c r="H2110" s="43">
        <v>1.0206439393939395</v>
      </c>
      <c r="I2110" s="9">
        <v>0</v>
      </c>
      <c r="J2110" s="9">
        <v>1.0206439393939395</v>
      </c>
      <c r="K2110" s="11">
        <v>0</v>
      </c>
      <c r="L2110" s="41">
        <v>64</v>
      </c>
      <c r="M2110" s="44">
        <v>0</v>
      </c>
      <c r="N2110" s="13">
        <v>0</v>
      </c>
      <c r="O2110" s="13">
        <v>0</v>
      </c>
      <c r="P2110" s="22">
        <v>0</v>
      </c>
      <c r="Q2110" s="22">
        <v>0</v>
      </c>
      <c r="R2110" s="14">
        <v>0</v>
      </c>
      <c r="S2110" s="22">
        <v>20</v>
      </c>
      <c r="T2110" s="22">
        <v>1</v>
      </c>
      <c r="U2110" s="22">
        <v>128</v>
      </c>
      <c r="V2110" s="22"/>
      <c r="W2110" s="22">
        <v>25</v>
      </c>
      <c r="X2110" s="22">
        <v>17</v>
      </c>
      <c r="Y2110" s="14">
        <v>128</v>
      </c>
      <c r="Z2110" s="10">
        <v>25</v>
      </c>
      <c r="AA2110" s="22">
        <v>17</v>
      </c>
      <c r="AB2110" s="22">
        <v>45.77</v>
      </c>
      <c r="AC2110" s="22">
        <v>8.0186523022343121E-6</v>
      </c>
      <c r="AD2110" s="42">
        <v>0</v>
      </c>
      <c r="AE2110" s="22">
        <v>2177</v>
      </c>
      <c r="AF2110" s="22">
        <v>3.3190873935115402E-5</v>
      </c>
      <c r="AG2110" s="22">
        <v>1.6595436967557701E-5</v>
      </c>
      <c r="AH2110" s="22">
        <v>0</v>
      </c>
      <c r="AI2110" s="22">
        <v>0</v>
      </c>
      <c r="AJ2110" s="22">
        <v>0</v>
      </c>
      <c r="AK2110" s="22">
        <v>0</v>
      </c>
      <c r="AL2110" s="45">
        <v>0</v>
      </c>
      <c r="AM2110" s="45">
        <v>0</v>
      </c>
      <c r="AN2110" s="45">
        <v>0</v>
      </c>
      <c r="AO2110" s="45">
        <v>0</v>
      </c>
      <c r="AP2110" s="45">
        <v>0</v>
      </c>
      <c r="AQ2110" s="45">
        <v>0</v>
      </c>
      <c r="AR2110" s="45">
        <v>0</v>
      </c>
      <c r="AS2110" s="45" t="s">
        <v>4445</v>
      </c>
      <c r="AT2110" s="45" t="s">
        <v>4445</v>
      </c>
      <c r="AU2110" s="45">
        <v>3.3190873935115402E-5</v>
      </c>
      <c r="AV2110" s="10">
        <v>24.494340322879939</v>
      </c>
      <c r="AW2110" s="10">
        <v>24.494340322879939</v>
      </c>
      <c r="AX2110" s="17">
        <v>0</v>
      </c>
    </row>
    <row r="2111" spans="1:50" x14ac:dyDescent="0.25">
      <c r="A2111" s="22" t="s">
        <v>2195</v>
      </c>
      <c r="B2111" s="22" t="s">
        <v>3962</v>
      </c>
      <c r="C2111" s="22" t="s">
        <v>2205</v>
      </c>
      <c r="D2111" s="22">
        <v>923</v>
      </c>
      <c r="E2111" s="22" t="s">
        <v>2211</v>
      </c>
      <c r="F2111" s="43">
        <v>9.4600000000000001E-4</v>
      </c>
      <c r="G2111" s="43">
        <v>143.0848539866</v>
      </c>
      <c r="H2111" s="43">
        <v>7.6357954545454554</v>
      </c>
      <c r="I2111" s="9">
        <v>0</v>
      </c>
      <c r="J2111" s="9">
        <v>7.6357954545454554</v>
      </c>
      <c r="K2111" s="11">
        <v>0</v>
      </c>
      <c r="L2111" s="41">
        <v>3585</v>
      </c>
      <c r="M2111" s="44">
        <v>0</v>
      </c>
      <c r="N2111" s="13">
        <v>0</v>
      </c>
      <c r="O2111" s="13">
        <v>0</v>
      </c>
      <c r="P2111" s="22">
        <v>0</v>
      </c>
      <c r="Q2111" s="22">
        <v>0</v>
      </c>
      <c r="R2111" s="14">
        <v>0</v>
      </c>
      <c r="S2111" s="22">
        <v>251</v>
      </c>
      <c r="T2111" s="22">
        <v>1</v>
      </c>
      <c r="U2111" s="22">
        <v>6523</v>
      </c>
      <c r="V2111" s="22"/>
      <c r="W2111" s="22">
        <v>1178</v>
      </c>
      <c r="X2111" s="22">
        <v>777</v>
      </c>
      <c r="Y2111" s="14">
        <v>6523</v>
      </c>
      <c r="Z2111" s="10">
        <v>1178</v>
      </c>
      <c r="AA2111" s="22">
        <v>777</v>
      </c>
      <c r="AB2111" s="22">
        <v>2200.9299999999998</v>
      </c>
      <c r="AC2111" s="22">
        <v>6.6114614764788004E-6</v>
      </c>
      <c r="AD2111" s="42">
        <v>2.0000000000000002E-5</v>
      </c>
      <c r="AE2111" s="22">
        <v>2180</v>
      </c>
      <c r="AF2111" s="22">
        <v>9.9352030224034182E-4</v>
      </c>
      <c r="AG2111" s="22">
        <v>1.62872180695138E-5</v>
      </c>
      <c r="AH2111" s="22">
        <v>0</v>
      </c>
      <c r="AI2111" s="22">
        <v>0</v>
      </c>
      <c r="AJ2111" s="22">
        <v>0</v>
      </c>
      <c r="AK2111" s="22">
        <v>0</v>
      </c>
      <c r="AL2111" s="45">
        <v>0</v>
      </c>
      <c r="AM2111" s="45">
        <v>0</v>
      </c>
      <c r="AN2111" s="45">
        <v>0</v>
      </c>
      <c r="AO2111" s="45">
        <v>0</v>
      </c>
      <c r="AP2111" s="45">
        <v>0</v>
      </c>
      <c r="AQ2111" s="45">
        <v>0</v>
      </c>
      <c r="AR2111" s="45">
        <v>0</v>
      </c>
      <c r="AS2111" s="45" t="s">
        <v>4445</v>
      </c>
      <c r="AT2111" s="45" t="s">
        <v>4445</v>
      </c>
      <c r="AU2111" s="45">
        <v>9.9352030224034182E-4</v>
      </c>
      <c r="AV2111" s="10">
        <v>154.27338343626755</v>
      </c>
      <c r="AW2111" s="10">
        <v>154.27338343626755</v>
      </c>
      <c r="AX2111" s="17">
        <v>0</v>
      </c>
    </row>
    <row r="2112" spans="1:50" x14ac:dyDescent="0.25">
      <c r="A2112" s="22" t="s">
        <v>964</v>
      </c>
      <c r="B2112" s="22" t="s">
        <v>3945</v>
      </c>
      <c r="C2112" s="22" t="s">
        <v>1289</v>
      </c>
      <c r="D2112" s="22">
        <v>9616</v>
      </c>
      <c r="E2112" s="22" t="s">
        <v>1403</v>
      </c>
      <c r="F2112" s="43">
        <v>1.3901E-2</v>
      </c>
      <c r="G2112" s="43">
        <v>13.0071450523</v>
      </c>
      <c r="H2112" s="43">
        <v>0.60890151515151514</v>
      </c>
      <c r="I2112" s="9">
        <v>0</v>
      </c>
      <c r="J2112" s="9">
        <v>0.60890151515151514</v>
      </c>
      <c r="K2112" s="11">
        <v>0</v>
      </c>
      <c r="L2112" s="41">
        <v>15</v>
      </c>
      <c r="M2112" s="44">
        <v>0</v>
      </c>
      <c r="N2112" s="13">
        <v>0</v>
      </c>
      <c r="O2112" s="13">
        <v>0</v>
      </c>
      <c r="P2112" s="22">
        <v>0</v>
      </c>
      <c r="Q2112" s="22">
        <v>0</v>
      </c>
      <c r="R2112" s="14">
        <v>0</v>
      </c>
      <c r="S2112" s="22">
        <v>14</v>
      </c>
      <c r="T2112" s="22">
        <v>1</v>
      </c>
      <c r="U2112" s="22">
        <v>40</v>
      </c>
      <c r="V2112" s="22"/>
      <c r="W2112" s="22">
        <v>9</v>
      </c>
      <c r="X2112" s="22">
        <v>7</v>
      </c>
      <c r="Y2112" s="14">
        <v>40</v>
      </c>
      <c r="Z2112" s="10">
        <v>9</v>
      </c>
      <c r="AA2112" s="22">
        <v>7</v>
      </c>
      <c r="AB2112" s="22">
        <v>15.93</v>
      </c>
      <c r="AC2112" s="22">
        <v>1.0687203028878303E-3</v>
      </c>
      <c r="AD2112" s="42">
        <v>2.0000000000000002E-5</v>
      </c>
      <c r="AE2112" s="22">
        <v>2182</v>
      </c>
      <c r="AF2112" s="22">
        <v>1.59908991024471E-5</v>
      </c>
      <c r="AG2112" s="22">
        <v>1.59908991024471E-5</v>
      </c>
      <c r="AH2112" s="22">
        <v>0</v>
      </c>
      <c r="AI2112" s="22">
        <v>0</v>
      </c>
      <c r="AJ2112" s="22">
        <v>0</v>
      </c>
      <c r="AK2112" s="22">
        <v>0</v>
      </c>
      <c r="AL2112" s="45">
        <v>0</v>
      </c>
      <c r="AM2112" s="45">
        <v>0</v>
      </c>
      <c r="AN2112" s="45">
        <v>0</v>
      </c>
      <c r="AO2112" s="45">
        <v>0</v>
      </c>
      <c r="AP2112" s="45">
        <v>0</v>
      </c>
      <c r="AQ2112" s="45">
        <v>0</v>
      </c>
      <c r="AR2112" s="45">
        <v>0</v>
      </c>
      <c r="AS2112" s="45" t="s">
        <v>4445</v>
      </c>
      <c r="AT2112" s="45" t="s">
        <v>4445</v>
      </c>
      <c r="AU2112" s="45">
        <v>1.59908991024471E-5</v>
      </c>
      <c r="AV2112" s="10">
        <v>14.780715396578538</v>
      </c>
      <c r="AW2112" s="10">
        <v>14.780715396578538</v>
      </c>
      <c r="AX2112" s="17">
        <v>0</v>
      </c>
    </row>
    <row r="2113" spans="1:50" x14ac:dyDescent="0.25">
      <c r="A2113" s="22" t="s">
        <v>8</v>
      </c>
      <c r="B2113" s="22" t="s">
        <v>3946</v>
      </c>
      <c r="C2113" s="22" t="s">
        <v>380</v>
      </c>
      <c r="D2113" s="22">
        <v>5464</v>
      </c>
      <c r="E2113" s="22" t="s">
        <v>527</v>
      </c>
      <c r="F2113" s="43">
        <v>5.9230000000000003E-3</v>
      </c>
      <c r="G2113" s="43">
        <v>237.63538471825001</v>
      </c>
      <c r="H2113" s="43">
        <v>13.825568181818182</v>
      </c>
      <c r="I2113" s="9">
        <v>0</v>
      </c>
      <c r="J2113" s="9">
        <v>13.825568181818182</v>
      </c>
      <c r="K2113" s="11">
        <v>0</v>
      </c>
      <c r="L2113" s="41">
        <v>6653</v>
      </c>
      <c r="M2113" s="44">
        <v>0</v>
      </c>
      <c r="N2113" s="13">
        <v>0</v>
      </c>
      <c r="O2113" s="13">
        <v>0</v>
      </c>
      <c r="P2113" s="22">
        <v>0</v>
      </c>
      <c r="Q2113" s="22">
        <v>0</v>
      </c>
      <c r="R2113" s="14">
        <v>0</v>
      </c>
      <c r="S2113" s="22">
        <v>297</v>
      </c>
      <c r="T2113" s="22">
        <v>1</v>
      </c>
      <c r="U2113" s="22">
        <v>12094</v>
      </c>
      <c r="V2113" s="22"/>
      <c r="W2113" s="22">
        <v>2183</v>
      </c>
      <c r="X2113" s="22">
        <v>1439</v>
      </c>
      <c r="Y2113" s="14">
        <v>12094</v>
      </c>
      <c r="Z2113" s="10">
        <v>2183</v>
      </c>
      <c r="AA2113" s="22">
        <v>1439</v>
      </c>
      <c r="AB2113" s="22">
        <v>4079.17</v>
      </c>
      <c r="AC2113" s="22">
        <v>2.4924739247156081E-5</v>
      </c>
      <c r="AD2113" s="42">
        <v>1.1E-4</v>
      </c>
      <c r="AE2113" s="22">
        <v>2184</v>
      </c>
      <c r="AF2113" s="22">
        <v>2.0436305219979647E-3</v>
      </c>
      <c r="AG2113" s="22">
        <v>1.5965863453109099E-5</v>
      </c>
      <c r="AH2113" s="22">
        <v>0</v>
      </c>
      <c r="AI2113" s="22">
        <v>0</v>
      </c>
      <c r="AJ2113" s="22">
        <v>0</v>
      </c>
      <c r="AK2113" s="22">
        <v>0</v>
      </c>
      <c r="AL2113" s="45">
        <v>0</v>
      </c>
      <c r="AM2113" s="45">
        <v>0</v>
      </c>
      <c r="AN2113" s="45">
        <v>0</v>
      </c>
      <c r="AO2113" s="45">
        <v>0</v>
      </c>
      <c r="AP2113" s="45">
        <v>0</v>
      </c>
      <c r="AQ2113" s="45">
        <v>0</v>
      </c>
      <c r="AR2113" s="45">
        <v>0</v>
      </c>
      <c r="AS2113" s="45" t="s">
        <v>4445</v>
      </c>
      <c r="AT2113" s="45" t="s">
        <v>4445</v>
      </c>
      <c r="AU2113" s="45">
        <v>2.0436305219979647E-3</v>
      </c>
      <c r="AV2113" s="10">
        <v>157.89586158714502</v>
      </c>
      <c r="AW2113" s="10">
        <v>157.89586158714502</v>
      </c>
      <c r="AX2113" s="17">
        <v>0</v>
      </c>
    </row>
    <row r="2114" spans="1:50" x14ac:dyDescent="0.25">
      <c r="A2114" s="22" t="s">
        <v>539</v>
      </c>
      <c r="B2114" s="22" t="s">
        <v>3949</v>
      </c>
      <c r="C2114" s="22" t="s">
        <v>937</v>
      </c>
      <c r="D2114" s="22">
        <v>3444</v>
      </c>
      <c r="E2114" s="22" t="s">
        <v>938</v>
      </c>
      <c r="F2114" s="43">
        <v>1.415E-3</v>
      </c>
      <c r="G2114" s="43">
        <v>58.950234755810001</v>
      </c>
      <c r="H2114" s="43">
        <v>2.247348484848485</v>
      </c>
      <c r="I2114" s="9">
        <v>0</v>
      </c>
      <c r="J2114" s="9">
        <v>2.247348484848485</v>
      </c>
      <c r="K2114" s="11">
        <v>0</v>
      </c>
      <c r="L2114" s="41">
        <v>710</v>
      </c>
      <c r="M2114" s="44">
        <v>0</v>
      </c>
      <c r="N2114" s="13">
        <v>0</v>
      </c>
      <c r="O2114" s="13">
        <v>0</v>
      </c>
      <c r="P2114" s="22">
        <v>0</v>
      </c>
      <c r="Q2114" s="22">
        <v>0</v>
      </c>
      <c r="R2114" s="14">
        <v>0</v>
      </c>
      <c r="S2114" s="22">
        <v>68</v>
      </c>
      <c r="T2114" s="22">
        <v>1</v>
      </c>
      <c r="U2114" s="22">
        <v>1302</v>
      </c>
      <c r="V2114" s="22"/>
      <c r="W2114" s="22">
        <v>237</v>
      </c>
      <c r="X2114" s="22">
        <v>157</v>
      </c>
      <c r="Y2114" s="14">
        <v>1302</v>
      </c>
      <c r="Z2114" s="10">
        <v>237</v>
      </c>
      <c r="AA2114" s="22">
        <v>157</v>
      </c>
      <c r="AB2114" s="22">
        <v>441.87</v>
      </c>
      <c r="AC2114" s="22">
        <v>2.4003297117668234E-5</v>
      </c>
      <c r="AD2114" s="42">
        <v>1.0000000000000001E-5</v>
      </c>
      <c r="AE2114" s="22">
        <v>2185</v>
      </c>
      <c r="AF2114" s="22">
        <v>4.5133377326923201E-4</v>
      </c>
      <c r="AG2114" s="22">
        <v>1.5563233561008001E-5</v>
      </c>
      <c r="AH2114" s="22">
        <v>0</v>
      </c>
      <c r="AI2114" s="22">
        <v>0</v>
      </c>
      <c r="AJ2114" s="22">
        <v>0</v>
      </c>
      <c r="AK2114" s="22">
        <v>0</v>
      </c>
      <c r="AL2114" s="45">
        <v>0</v>
      </c>
      <c r="AM2114" s="45">
        <v>0</v>
      </c>
      <c r="AN2114" s="45">
        <v>0</v>
      </c>
      <c r="AO2114" s="45">
        <v>0</v>
      </c>
      <c r="AP2114" s="45">
        <v>0</v>
      </c>
      <c r="AQ2114" s="45">
        <v>0</v>
      </c>
      <c r="AR2114" s="45">
        <v>0</v>
      </c>
      <c r="AS2114" s="45" t="s">
        <v>4445</v>
      </c>
      <c r="AT2114" s="45" t="s">
        <v>4445</v>
      </c>
      <c r="AU2114" s="45">
        <v>4.5133377326923195E-4</v>
      </c>
      <c r="AV2114" s="10">
        <v>105.45760997808864</v>
      </c>
      <c r="AW2114" s="10">
        <v>105.45760997808864</v>
      </c>
      <c r="AX2114" s="17">
        <v>0</v>
      </c>
    </row>
    <row r="2115" spans="1:50" x14ac:dyDescent="0.25">
      <c r="A2115" s="22" t="s">
        <v>2906</v>
      </c>
      <c r="B2115" s="22" t="s">
        <v>3950</v>
      </c>
      <c r="C2115" s="22" t="s">
        <v>3223</v>
      </c>
      <c r="D2115" s="22">
        <v>16</v>
      </c>
      <c r="E2115" s="22" t="s">
        <v>3224</v>
      </c>
      <c r="F2115" s="43">
        <v>1.1800000000000001E-3</v>
      </c>
      <c r="G2115" s="43">
        <v>77.885676476339995</v>
      </c>
      <c r="H2115" s="43">
        <v>3.1051136363636362</v>
      </c>
      <c r="I2115" s="9">
        <v>0</v>
      </c>
      <c r="J2115" s="9">
        <v>3.1051136363636362</v>
      </c>
      <c r="K2115" s="11">
        <v>0</v>
      </c>
      <c r="L2115" s="41">
        <v>385</v>
      </c>
      <c r="M2115" s="44">
        <v>0</v>
      </c>
      <c r="N2115" s="13">
        <v>0</v>
      </c>
      <c r="O2115" s="13">
        <v>0</v>
      </c>
      <c r="P2115" s="22">
        <v>0</v>
      </c>
      <c r="Q2115" s="22">
        <v>0</v>
      </c>
      <c r="R2115" s="14">
        <v>0</v>
      </c>
      <c r="S2115" s="22">
        <v>85</v>
      </c>
      <c r="T2115" s="22">
        <v>1</v>
      </c>
      <c r="U2115" s="22">
        <v>711</v>
      </c>
      <c r="V2115" s="22"/>
      <c r="W2115" s="22">
        <v>130</v>
      </c>
      <c r="X2115" s="22">
        <v>87</v>
      </c>
      <c r="Y2115" s="14">
        <v>711</v>
      </c>
      <c r="Z2115" s="10">
        <v>130</v>
      </c>
      <c r="AA2115" s="22">
        <v>87</v>
      </c>
      <c r="AB2115" s="22">
        <v>242.09</v>
      </c>
      <c r="AC2115" s="22">
        <v>1.5150410876362599E-5</v>
      </c>
      <c r="AD2115" s="42">
        <v>0</v>
      </c>
      <c r="AE2115" s="22">
        <v>2186</v>
      </c>
      <c r="AF2115" s="22">
        <v>3.1108510289402805E-4</v>
      </c>
      <c r="AG2115" s="22">
        <v>1.5554255144701401E-5</v>
      </c>
      <c r="AH2115" s="22">
        <v>0</v>
      </c>
      <c r="AI2115" s="22">
        <v>0</v>
      </c>
      <c r="AJ2115" s="22">
        <v>0</v>
      </c>
      <c r="AK2115" s="22">
        <v>0</v>
      </c>
      <c r="AL2115" s="45">
        <v>0</v>
      </c>
      <c r="AM2115" s="45">
        <v>0</v>
      </c>
      <c r="AN2115" s="45">
        <v>0</v>
      </c>
      <c r="AO2115" s="45">
        <v>0</v>
      </c>
      <c r="AP2115" s="45">
        <v>0</v>
      </c>
      <c r="AQ2115" s="45">
        <v>0</v>
      </c>
      <c r="AR2115" s="45">
        <v>0</v>
      </c>
      <c r="AS2115" s="45" t="s">
        <v>4445</v>
      </c>
      <c r="AT2115" s="45" t="s">
        <v>4445</v>
      </c>
      <c r="AU2115" s="45">
        <v>3.1108510289402805E-4</v>
      </c>
      <c r="AV2115" s="10">
        <v>41.86642268984447</v>
      </c>
      <c r="AW2115" s="10">
        <v>41.86642268984447</v>
      </c>
      <c r="AX2115" s="17">
        <v>0</v>
      </c>
    </row>
    <row r="2116" spans="1:50" x14ac:dyDescent="0.25">
      <c r="A2116" s="22" t="s">
        <v>2195</v>
      </c>
      <c r="B2116" s="22" t="s">
        <v>3963</v>
      </c>
      <c r="C2116" s="22" t="s">
        <v>2702</v>
      </c>
      <c r="D2116" s="22">
        <v>3733</v>
      </c>
      <c r="E2116" s="22" t="s">
        <v>2703</v>
      </c>
      <c r="F2116" s="43">
        <v>2.617E-3</v>
      </c>
      <c r="G2116" s="43">
        <v>247.73084552136001</v>
      </c>
      <c r="H2116" s="43">
        <v>9.2149621212121211</v>
      </c>
      <c r="I2116" s="9">
        <v>0</v>
      </c>
      <c r="J2116" s="9">
        <v>9.2149621212121211</v>
      </c>
      <c r="K2116" s="11">
        <v>0</v>
      </c>
      <c r="L2116" s="41">
        <v>1186</v>
      </c>
      <c r="M2116" s="44">
        <v>0</v>
      </c>
      <c r="N2116" s="13">
        <v>0</v>
      </c>
      <c r="O2116" s="13">
        <v>0</v>
      </c>
      <c r="P2116" s="22">
        <v>0</v>
      </c>
      <c r="Q2116" s="22">
        <v>0</v>
      </c>
      <c r="R2116" s="14">
        <v>0</v>
      </c>
      <c r="S2116" s="22">
        <v>220</v>
      </c>
      <c r="T2116" s="22">
        <v>1</v>
      </c>
      <c r="U2116" s="22">
        <v>2166</v>
      </c>
      <c r="V2116" s="22"/>
      <c r="W2116" s="22">
        <v>393</v>
      </c>
      <c r="X2116" s="22">
        <v>260</v>
      </c>
      <c r="Y2116" s="14">
        <v>2166</v>
      </c>
      <c r="Z2116" s="10">
        <v>393</v>
      </c>
      <c r="AA2116" s="22">
        <v>260</v>
      </c>
      <c r="AB2116" s="22">
        <v>733.35</v>
      </c>
      <c r="AC2116" s="22">
        <v>1.0563884341864708E-5</v>
      </c>
      <c r="AD2116" s="42">
        <v>1.0000000000000001E-5</v>
      </c>
      <c r="AE2116" s="22">
        <v>2187</v>
      </c>
      <c r="AF2116" s="22">
        <v>2.2074714761166408E-3</v>
      </c>
      <c r="AG2116" s="22">
        <v>1.55455737754693E-5</v>
      </c>
      <c r="AH2116" s="22">
        <v>0</v>
      </c>
      <c r="AI2116" s="22">
        <v>0</v>
      </c>
      <c r="AJ2116" s="22">
        <v>0</v>
      </c>
      <c r="AK2116" s="22">
        <v>0</v>
      </c>
      <c r="AL2116" s="45">
        <v>0</v>
      </c>
      <c r="AM2116" s="45">
        <v>0</v>
      </c>
      <c r="AN2116" s="45">
        <v>0</v>
      </c>
      <c r="AO2116" s="45">
        <v>0</v>
      </c>
      <c r="AP2116" s="45">
        <v>0</v>
      </c>
      <c r="AQ2116" s="45">
        <v>0</v>
      </c>
      <c r="AR2116" s="45">
        <v>0</v>
      </c>
      <c r="AS2116" s="45" t="s">
        <v>4445</v>
      </c>
      <c r="AT2116" s="45" t="s">
        <v>4445</v>
      </c>
      <c r="AU2116" s="45">
        <v>2.2074714761166408E-3</v>
      </c>
      <c r="AV2116" s="10">
        <v>42.648032062480731</v>
      </c>
      <c r="AW2116" s="10">
        <v>42.648032062480731</v>
      </c>
      <c r="AX2116" s="17">
        <v>0</v>
      </c>
    </row>
    <row r="2117" spans="1:50" x14ac:dyDescent="0.25">
      <c r="A2117" s="22" t="s">
        <v>2195</v>
      </c>
      <c r="B2117" s="22" t="s">
        <v>3962</v>
      </c>
      <c r="C2117" s="22" t="s">
        <v>2205</v>
      </c>
      <c r="D2117" s="22">
        <v>6797</v>
      </c>
      <c r="E2117" s="22" t="s">
        <v>2262</v>
      </c>
      <c r="F2117" s="43">
        <v>3.9100000000000002E-4</v>
      </c>
      <c r="G2117" s="43">
        <v>87.335342571970003</v>
      </c>
      <c r="H2117" s="43">
        <v>3.1982954545454549</v>
      </c>
      <c r="I2117" s="9">
        <v>0</v>
      </c>
      <c r="J2117" s="9">
        <v>3.1982954545454549</v>
      </c>
      <c r="K2117" s="11">
        <v>0</v>
      </c>
      <c r="L2117" s="41">
        <v>2908</v>
      </c>
      <c r="M2117" s="44">
        <v>0</v>
      </c>
      <c r="N2117" s="13">
        <v>0</v>
      </c>
      <c r="O2117" s="13">
        <v>0</v>
      </c>
      <c r="P2117" s="22">
        <v>0</v>
      </c>
      <c r="Q2117" s="22">
        <v>0</v>
      </c>
      <c r="R2117" s="14">
        <v>0</v>
      </c>
      <c r="S2117" s="22">
        <v>96</v>
      </c>
      <c r="T2117" s="22">
        <v>1</v>
      </c>
      <c r="U2117" s="22">
        <v>5293</v>
      </c>
      <c r="V2117" s="22"/>
      <c r="W2117" s="22">
        <v>957</v>
      </c>
      <c r="X2117" s="22">
        <v>631</v>
      </c>
      <c r="Y2117" s="14">
        <v>5293</v>
      </c>
      <c r="Z2117" s="10">
        <v>957</v>
      </c>
      <c r="AA2117" s="22">
        <v>631</v>
      </c>
      <c r="AB2117" s="22">
        <v>1787.46</v>
      </c>
      <c r="AC2117" s="22">
        <v>4.4769962364067054E-6</v>
      </c>
      <c r="AD2117" s="42">
        <v>1.0000000000000001E-5</v>
      </c>
      <c r="AE2117" s="22">
        <v>2188</v>
      </c>
      <c r="AF2117" s="22">
        <v>1.2064288066348675E-3</v>
      </c>
      <c r="AG2117" s="22">
        <v>1.5467035982498302E-5</v>
      </c>
      <c r="AH2117" s="22">
        <v>0</v>
      </c>
      <c r="AI2117" s="22">
        <v>0</v>
      </c>
      <c r="AJ2117" s="22">
        <v>0</v>
      </c>
      <c r="AK2117" s="22">
        <v>0</v>
      </c>
      <c r="AL2117" s="45">
        <v>0</v>
      </c>
      <c r="AM2117" s="45">
        <v>0</v>
      </c>
      <c r="AN2117" s="45">
        <v>0</v>
      </c>
      <c r="AO2117" s="45">
        <v>0</v>
      </c>
      <c r="AP2117" s="45">
        <v>0</v>
      </c>
      <c r="AQ2117" s="45">
        <v>0</v>
      </c>
      <c r="AR2117" s="45">
        <v>0</v>
      </c>
      <c r="AS2117" s="45" t="s">
        <v>4445</v>
      </c>
      <c r="AT2117" s="45" t="s">
        <v>4445</v>
      </c>
      <c r="AU2117" s="45">
        <v>1.2064288066348675E-3</v>
      </c>
      <c r="AV2117" s="10">
        <v>299.22188665837621</v>
      </c>
      <c r="AW2117" s="10">
        <v>299.22188665837621</v>
      </c>
      <c r="AX2117" s="17">
        <v>0</v>
      </c>
    </row>
    <row r="2118" spans="1:50" x14ac:dyDescent="0.25">
      <c r="A2118" s="22" t="s">
        <v>964</v>
      </c>
      <c r="B2118" s="22" t="s">
        <v>3948</v>
      </c>
      <c r="C2118" s="22" t="s">
        <v>1536</v>
      </c>
      <c r="D2118" s="22">
        <v>5172</v>
      </c>
      <c r="E2118" s="22" t="s">
        <v>1537</v>
      </c>
      <c r="F2118" s="43">
        <v>7.9629999999999996E-3</v>
      </c>
      <c r="G2118" s="43">
        <v>56.735148107619999</v>
      </c>
      <c r="H2118" s="43">
        <v>3.2549242424242428</v>
      </c>
      <c r="I2118" s="9">
        <v>2.2700757575757575</v>
      </c>
      <c r="J2118" s="9">
        <v>0.98484848484848486</v>
      </c>
      <c r="K2118" s="11">
        <v>3.2549242424242428</v>
      </c>
      <c r="L2118" s="41">
        <v>407</v>
      </c>
      <c r="M2118" s="44">
        <v>791</v>
      </c>
      <c r="N2118" s="13">
        <v>187</v>
      </c>
      <c r="O2118" s="13">
        <v>89</v>
      </c>
      <c r="P2118" s="22">
        <v>133</v>
      </c>
      <c r="Q2118" s="22">
        <v>63</v>
      </c>
      <c r="R2118" s="14">
        <v>0</v>
      </c>
      <c r="S2118" s="22">
        <v>51</v>
      </c>
      <c r="T2118" s="22">
        <v>0</v>
      </c>
      <c r="U2118" s="22">
        <v>791</v>
      </c>
      <c r="V2118" s="22"/>
      <c r="W2118" s="22">
        <v>187</v>
      </c>
      <c r="X2118" s="22">
        <v>89</v>
      </c>
      <c r="Y2118" s="14">
        <v>0</v>
      </c>
      <c r="Z2118" s="10">
        <v>54</v>
      </c>
      <c r="AA2118" s="22">
        <v>26</v>
      </c>
      <c r="AB2118" s="22">
        <v>73.98</v>
      </c>
      <c r="AC2118" s="22">
        <v>1.4035391226784342E-4</v>
      </c>
      <c r="AD2118" s="42">
        <v>2.0000000000000002E-5</v>
      </c>
      <c r="AE2118" s="22">
        <v>2189</v>
      </c>
      <c r="AF2118" s="22">
        <v>1.5373793329506698E-5</v>
      </c>
      <c r="AG2118" s="22">
        <v>1.5373793329506698E-5</v>
      </c>
      <c r="AH2118" s="22">
        <v>0</v>
      </c>
      <c r="AI2118" s="22">
        <v>0</v>
      </c>
      <c r="AJ2118" s="22">
        <v>0</v>
      </c>
      <c r="AK2118" s="22">
        <v>0</v>
      </c>
      <c r="AL2118" s="45">
        <v>0</v>
      </c>
      <c r="AM2118" s="45">
        <v>0</v>
      </c>
      <c r="AN2118" s="45">
        <v>0</v>
      </c>
      <c r="AO2118" s="45">
        <v>0</v>
      </c>
      <c r="AP2118" s="45">
        <v>0</v>
      </c>
      <c r="AQ2118" s="45">
        <v>0</v>
      </c>
      <c r="AR2118" s="45">
        <v>0</v>
      </c>
      <c r="AS2118" s="45" t="s">
        <v>4445</v>
      </c>
      <c r="AT2118" s="45" t="s">
        <v>4445</v>
      </c>
      <c r="AU2118" s="45">
        <v>4.6516772555239628E-6</v>
      </c>
      <c r="AV2118" s="10">
        <v>54.830769230769228</v>
      </c>
      <c r="AW2118" s="10">
        <v>57.451413941580348</v>
      </c>
      <c r="AX2118" s="17">
        <v>0.69742813918305591</v>
      </c>
    </row>
    <row r="2119" spans="1:50" x14ac:dyDescent="0.25">
      <c r="A2119" s="22" t="s">
        <v>2906</v>
      </c>
      <c r="B2119" s="22" t="s">
        <v>3977</v>
      </c>
      <c r="C2119" s="22" t="s">
        <v>3338</v>
      </c>
      <c r="D2119" s="22">
        <v>898</v>
      </c>
      <c r="E2119" s="22" t="s">
        <v>3339</v>
      </c>
      <c r="F2119" s="43">
        <v>9.9999999999999995E-7</v>
      </c>
      <c r="G2119" s="43">
        <v>8.5941251232999996</v>
      </c>
      <c r="H2119" s="43">
        <v>0.86344696969696977</v>
      </c>
      <c r="I2119" s="9">
        <v>0</v>
      </c>
      <c r="J2119" s="9">
        <v>0.86344696969696977</v>
      </c>
      <c r="K2119" s="11">
        <v>0</v>
      </c>
      <c r="L2119" s="41">
        <v>12</v>
      </c>
      <c r="M2119" s="44">
        <v>0</v>
      </c>
      <c r="N2119" s="13">
        <v>0</v>
      </c>
      <c r="O2119" s="13">
        <v>0</v>
      </c>
      <c r="P2119" s="22">
        <v>0</v>
      </c>
      <c r="Q2119" s="22">
        <v>0</v>
      </c>
      <c r="R2119" s="14">
        <v>0</v>
      </c>
      <c r="S2119" s="22">
        <v>34</v>
      </c>
      <c r="T2119" s="22">
        <v>1</v>
      </c>
      <c r="U2119" s="22">
        <v>34</v>
      </c>
      <c r="V2119" s="22"/>
      <c r="W2119" s="22">
        <v>8</v>
      </c>
      <c r="X2119" s="22">
        <v>6</v>
      </c>
      <c r="Y2119" s="14">
        <v>34</v>
      </c>
      <c r="Z2119" s="10">
        <v>8</v>
      </c>
      <c r="AA2119" s="22">
        <v>6</v>
      </c>
      <c r="AB2119" s="22">
        <v>14.02</v>
      </c>
      <c r="AC2119" s="22">
        <v>1.1635855722985061E-7</v>
      </c>
      <c r="AD2119" s="42">
        <v>0</v>
      </c>
      <c r="AE2119" s="22">
        <v>2190</v>
      </c>
      <c r="AF2119" s="22">
        <v>5.0542204477239082E-4</v>
      </c>
      <c r="AG2119" s="22">
        <v>1.5315819538557299E-5</v>
      </c>
      <c r="AH2119" s="22">
        <v>0</v>
      </c>
      <c r="AI2119" s="22">
        <v>0</v>
      </c>
      <c r="AJ2119" s="22">
        <v>0</v>
      </c>
      <c r="AK2119" s="22">
        <v>0</v>
      </c>
      <c r="AL2119" s="45">
        <v>0</v>
      </c>
      <c r="AM2119" s="45">
        <v>0</v>
      </c>
      <c r="AN2119" s="45">
        <v>0</v>
      </c>
      <c r="AO2119" s="45">
        <v>0</v>
      </c>
      <c r="AP2119" s="45">
        <v>0</v>
      </c>
      <c r="AQ2119" s="45">
        <v>0</v>
      </c>
      <c r="AR2119" s="45">
        <v>0</v>
      </c>
      <c r="AS2119" s="45" t="s">
        <v>4445</v>
      </c>
      <c r="AT2119" s="45" t="s">
        <v>4445</v>
      </c>
      <c r="AU2119" s="45">
        <v>5.0542204477239082E-4</v>
      </c>
      <c r="AV2119" s="10">
        <v>9.2651897345909191</v>
      </c>
      <c r="AW2119" s="10">
        <v>9.2651897345909191</v>
      </c>
      <c r="AX2119" s="17">
        <v>0</v>
      </c>
    </row>
    <row r="2120" spans="1:50" x14ac:dyDescent="0.25">
      <c r="A2120" s="22" t="s">
        <v>2195</v>
      </c>
      <c r="B2120" s="22" t="s">
        <v>3962</v>
      </c>
      <c r="C2120" s="22" t="s">
        <v>2448</v>
      </c>
      <c r="D2120" s="22">
        <v>8058</v>
      </c>
      <c r="E2120" s="22" t="s">
        <v>2717</v>
      </c>
      <c r="F2120" s="43">
        <v>2.7629999999999998E-3</v>
      </c>
      <c r="G2120" s="43">
        <v>121.97246414863</v>
      </c>
      <c r="H2120" s="43">
        <v>5.6638257575757578</v>
      </c>
      <c r="I2120" s="9">
        <v>0</v>
      </c>
      <c r="J2120" s="9">
        <v>5.6638257575757578</v>
      </c>
      <c r="K2120" s="11">
        <v>0</v>
      </c>
      <c r="L2120" s="41">
        <v>743</v>
      </c>
      <c r="M2120" s="44">
        <v>0</v>
      </c>
      <c r="N2120" s="13">
        <v>0</v>
      </c>
      <c r="O2120" s="13">
        <v>0</v>
      </c>
      <c r="P2120" s="22">
        <v>0</v>
      </c>
      <c r="Q2120" s="22">
        <v>0</v>
      </c>
      <c r="R2120" s="14">
        <v>0</v>
      </c>
      <c r="S2120" s="22">
        <v>131</v>
      </c>
      <c r="T2120" s="22">
        <v>1</v>
      </c>
      <c r="U2120" s="22">
        <v>1362</v>
      </c>
      <c r="V2120" s="22"/>
      <c r="W2120" s="22">
        <v>248</v>
      </c>
      <c r="X2120" s="22">
        <v>164</v>
      </c>
      <c r="Y2120" s="14">
        <v>1362</v>
      </c>
      <c r="Z2120" s="10">
        <v>248</v>
      </c>
      <c r="AA2120" s="22">
        <v>164</v>
      </c>
      <c r="AB2120" s="22">
        <v>462.34</v>
      </c>
      <c r="AC2120" s="22">
        <v>2.2652653771372003E-5</v>
      </c>
      <c r="AD2120" s="42">
        <v>1.0000000000000001E-5</v>
      </c>
      <c r="AE2120" s="22">
        <v>2191</v>
      </c>
      <c r="AF2120" s="22">
        <v>1.2371961903217561E-3</v>
      </c>
      <c r="AG2120" s="22">
        <v>1.5087758418558E-5</v>
      </c>
      <c r="AH2120" s="22">
        <v>0</v>
      </c>
      <c r="AI2120" s="22">
        <v>0</v>
      </c>
      <c r="AJ2120" s="22">
        <v>0</v>
      </c>
      <c r="AK2120" s="22">
        <v>0</v>
      </c>
      <c r="AL2120" s="45">
        <v>0</v>
      </c>
      <c r="AM2120" s="45">
        <v>0</v>
      </c>
      <c r="AN2120" s="45">
        <v>0</v>
      </c>
      <c r="AO2120" s="45">
        <v>0</v>
      </c>
      <c r="AP2120" s="45">
        <v>0</v>
      </c>
      <c r="AQ2120" s="45">
        <v>0</v>
      </c>
      <c r="AR2120" s="45">
        <v>0</v>
      </c>
      <c r="AS2120" s="45" t="s">
        <v>4445</v>
      </c>
      <c r="AT2120" s="45" t="s">
        <v>4445</v>
      </c>
      <c r="AU2120" s="45">
        <v>1.2371961903217561E-3</v>
      </c>
      <c r="AV2120" s="10">
        <v>43.786657749540211</v>
      </c>
      <c r="AW2120" s="10">
        <v>43.786657749540211</v>
      </c>
      <c r="AX2120" s="17">
        <v>0</v>
      </c>
    </row>
    <row r="2121" spans="1:50" x14ac:dyDescent="0.25">
      <c r="A2121" s="22" t="s">
        <v>2195</v>
      </c>
      <c r="B2121" s="22" t="s">
        <v>3962</v>
      </c>
      <c r="C2121" s="22" t="s">
        <v>2837</v>
      </c>
      <c r="D2121" s="22">
        <v>2449</v>
      </c>
      <c r="E2121" s="22" t="s">
        <v>2838</v>
      </c>
      <c r="F2121" s="43">
        <v>4.1510000000000002E-3</v>
      </c>
      <c r="G2121" s="43">
        <v>105.86624067689</v>
      </c>
      <c r="H2121" s="43">
        <v>4.053598484848485</v>
      </c>
      <c r="I2121" s="9">
        <v>0</v>
      </c>
      <c r="J2121" s="9">
        <v>4.053598484848485</v>
      </c>
      <c r="K2121" s="11">
        <v>0</v>
      </c>
      <c r="L2121" s="41">
        <v>41</v>
      </c>
      <c r="M2121" s="44">
        <v>0</v>
      </c>
      <c r="N2121" s="13">
        <v>0</v>
      </c>
      <c r="O2121" s="13">
        <v>0</v>
      </c>
      <c r="P2121" s="22">
        <v>0</v>
      </c>
      <c r="Q2121" s="22">
        <v>0</v>
      </c>
      <c r="R2121" s="14">
        <v>0</v>
      </c>
      <c r="S2121" s="22">
        <v>59</v>
      </c>
      <c r="T2121" s="22">
        <v>1</v>
      </c>
      <c r="U2121" s="22">
        <v>87</v>
      </c>
      <c r="V2121" s="22"/>
      <c r="W2121" s="22">
        <v>18</v>
      </c>
      <c r="X2121" s="22">
        <v>13</v>
      </c>
      <c r="Y2121" s="14">
        <v>87</v>
      </c>
      <c r="Z2121" s="10">
        <v>18</v>
      </c>
      <c r="AA2121" s="22">
        <v>13</v>
      </c>
      <c r="AB2121" s="22">
        <v>32.49</v>
      </c>
      <c r="AC2121" s="22">
        <v>3.9209855506904193E-5</v>
      </c>
      <c r="AD2121" s="42">
        <v>0</v>
      </c>
      <c r="AE2121" s="22">
        <v>2192</v>
      </c>
      <c r="AF2121" s="22">
        <v>1.8098576152058042E-4</v>
      </c>
      <c r="AG2121" s="22">
        <v>1.5082146793381701E-5</v>
      </c>
      <c r="AH2121" s="22">
        <v>0</v>
      </c>
      <c r="AI2121" s="22">
        <v>0</v>
      </c>
      <c r="AJ2121" s="22">
        <v>0</v>
      </c>
      <c r="AK2121" s="22">
        <v>0</v>
      </c>
      <c r="AL2121" s="45">
        <v>0</v>
      </c>
      <c r="AM2121" s="45">
        <v>0</v>
      </c>
      <c r="AN2121" s="45">
        <v>0</v>
      </c>
      <c r="AO2121" s="45">
        <v>0</v>
      </c>
      <c r="AP2121" s="45">
        <v>0</v>
      </c>
      <c r="AQ2121" s="45">
        <v>0</v>
      </c>
      <c r="AR2121" s="45">
        <v>0</v>
      </c>
      <c r="AS2121" s="45" t="s">
        <v>4445</v>
      </c>
      <c r="AT2121" s="45" t="s">
        <v>4445</v>
      </c>
      <c r="AU2121" s="45">
        <v>1.8098576152058042E-4</v>
      </c>
      <c r="AV2121" s="10">
        <v>4.4404989954679248</v>
      </c>
      <c r="AW2121" s="10">
        <v>4.4404989954679248</v>
      </c>
      <c r="AX2121" s="17">
        <v>0</v>
      </c>
    </row>
    <row r="2122" spans="1:50" x14ac:dyDescent="0.25">
      <c r="A2122" s="22" t="s">
        <v>2195</v>
      </c>
      <c r="B2122" s="22" t="s">
        <v>3962</v>
      </c>
      <c r="C2122" s="22" t="s">
        <v>2205</v>
      </c>
      <c r="D2122" s="22">
        <v>7211</v>
      </c>
      <c r="E2122" s="22" t="s">
        <v>2416</v>
      </c>
      <c r="F2122" s="43">
        <v>3.97E-4</v>
      </c>
      <c r="G2122" s="43">
        <v>53.480257399179997</v>
      </c>
      <c r="H2122" s="43">
        <v>3.3255681818181819</v>
      </c>
      <c r="I2122" s="9">
        <v>0</v>
      </c>
      <c r="J2122" s="9">
        <v>3.3255681818181819</v>
      </c>
      <c r="K2122" s="11">
        <v>0</v>
      </c>
      <c r="L2122" s="41">
        <v>1293</v>
      </c>
      <c r="M2122" s="44">
        <v>0</v>
      </c>
      <c r="N2122" s="13">
        <v>0</v>
      </c>
      <c r="O2122" s="13">
        <v>0</v>
      </c>
      <c r="P2122" s="22">
        <v>0</v>
      </c>
      <c r="Q2122" s="22">
        <v>0</v>
      </c>
      <c r="R2122" s="14">
        <v>0</v>
      </c>
      <c r="S2122" s="22">
        <v>179</v>
      </c>
      <c r="T2122" s="22">
        <v>1</v>
      </c>
      <c r="U2122" s="22">
        <v>2360</v>
      </c>
      <c r="V2122" s="22"/>
      <c r="W2122" s="22">
        <v>428</v>
      </c>
      <c r="X2122" s="22">
        <v>283</v>
      </c>
      <c r="Y2122" s="14">
        <v>2360</v>
      </c>
      <c r="Z2122" s="10">
        <v>428</v>
      </c>
      <c r="AA2122" s="22">
        <v>283</v>
      </c>
      <c r="AB2122" s="22">
        <v>798.76</v>
      </c>
      <c r="AC2122" s="22">
        <v>7.4233000981421439E-6</v>
      </c>
      <c r="AD2122" s="42">
        <v>1.0000000000000001E-5</v>
      </c>
      <c r="AE2122" s="22">
        <v>2193</v>
      </c>
      <c r="AF2122" s="22">
        <v>4.0085006444348404E-4</v>
      </c>
      <c r="AG2122" s="22">
        <v>1.4846298683092001E-5</v>
      </c>
      <c r="AH2122" s="22">
        <v>0</v>
      </c>
      <c r="AI2122" s="22">
        <v>0</v>
      </c>
      <c r="AJ2122" s="22">
        <v>0</v>
      </c>
      <c r="AK2122" s="22">
        <v>0</v>
      </c>
      <c r="AL2122" s="45">
        <v>0</v>
      </c>
      <c r="AM2122" s="45">
        <v>0</v>
      </c>
      <c r="AN2122" s="45">
        <v>0</v>
      </c>
      <c r="AO2122" s="45">
        <v>0</v>
      </c>
      <c r="AP2122" s="45">
        <v>0</v>
      </c>
      <c r="AQ2122" s="45">
        <v>0</v>
      </c>
      <c r="AR2122" s="45">
        <v>0</v>
      </c>
      <c r="AS2122" s="45" t="s">
        <v>4445</v>
      </c>
      <c r="AT2122" s="45" t="s">
        <v>4445</v>
      </c>
      <c r="AU2122" s="45">
        <v>4.0085006444348404E-4</v>
      </c>
      <c r="AV2122" s="10">
        <v>128.69981206219032</v>
      </c>
      <c r="AW2122" s="10">
        <v>128.69981206219032</v>
      </c>
      <c r="AX2122" s="17">
        <v>0</v>
      </c>
    </row>
    <row r="2123" spans="1:50" x14ac:dyDescent="0.25">
      <c r="A2123" s="22" t="s">
        <v>2195</v>
      </c>
      <c r="B2123" s="22" t="s">
        <v>3962</v>
      </c>
      <c r="C2123" s="22" t="s">
        <v>2205</v>
      </c>
      <c r="D2123" s="22">
        <v>3271</v>
      </c>
      <c r="E2123" s="22" t="s">
        <v>2340</v>
      </c>
      <c r="F2123" s="43">
        <v>1.1980000000000001E-3</v>
      </c>
      <c r="G2123" s="43">
        <v>136.7575681763</v>
      </c>
      <c r="H2123" s="43">
        <v>6.5026515151515154</v>
      </c>
      <c r="I2123" s="9">
        <v>0</v>
      </c>
      <c r="J2123" s="9">
        <v>6.5026515151515154</v>
      </c>
      <c r="K2123" s="11">
        <v>0</v>
      </c>
      <c r="L2123" s="41">
        <v>2029</v>
      </c>
      <c r="M2123" s="44">
        <v>0</v>
      </c>
      <c r="N2123" s="13">
        <v>0</v>
      </c>
      <c r="O2123" s="13">
        <v>0</v>
      </c>
      <c r="P2123" s="22">
        <v>0</v>
      </c>
      <c r="Q2123" s="22">
        <v>0</v>
      </c>
      <c r="R2123" s="14">
        <v>0</v>
      </c>
      <c r="S2123" s="22">
        <v>170</v>
      </c>
      <c r="T2123" s="22">
        <v>1</v>
      </c>
      <c r="U2123" s="22">
        <v>3697</v>
      </c>
      <c r="V2123" s="22"/>
      <c r="W2123" s="22">
        <v>669</v>
      </c>
      <c r="X2123" s="22">
        <v>441</v>
      </c>
      <c r="Y2123" s="14">
        <v>3697</v>
      </c>
      <c r="Z2123" s="10">
        <v>669</v>
      </c>
      <c r="AA2123" s="22">
        <v>441</v>
      </c>
      <c r="AB2123" s="22">
        <v>1249.26</v>
      </c>
      <c r="AC2123" s="22">
        <v>8.7600270754712993E-6</v>
      </c>
      <c r="AD2123" s="42">
        <v>1.0000000000000001E-5</v>
      </c>
      <c r="AE2123" s="22">
        <v>2196</v>
      </c>
      <c r="AF2123" s="22">
        <v>1.2693624463429422E-3</v>
      </c>
      <c r="AG2123" s="22">
        <v>1.4590372946470601E-5</v>
      </c>
      <c r="AH2123" s="22">
        <v>0</v>
      </c>
      <c r="AI2123" s="22">
        <v>0</v>
      </c>
      <c r="AJ2123" s="22">
        <v>0</v>
      </c>
      <c r="AK2123" s="22">
        <v>0</v>
      </c>
      <c r="AL2123" s="45">
        <v>0</v>
      </c>
      <c r="AM2123" s="45">
        <v>0</v>
      </c>
      <c r="AN2123" s="45">
        <v>0</v>
      </c>
      <c r="AO2123" s="45">
        <v>0</v>
      </c>
      <c r="AP2123" s="45">
        <v>0</v>
      </c>
      <c r="AQ2123" s="45">
        <v>0</v>
      </c>
      <c r="AR2123" s="45">
        <v>0</v>
      </c>
      <c r="AS2123" s="45" t="s">
        <v>4445</v>
      </c>
      <c r="AT2123" s="45" t="s">
        <v>4445</v>
      </c>
      <c r="AU2123" s="45">
        <v>1.269362446342942E-3</v>
      </c>
      <c r="AV2123" s="10">
        <v>102.88110910467758</v>
      </c>
      <c r="AW2123" s="10">
        <v>102.88110910467758</v>
      </c>
      <c r="AX2123" s="17">
        <v>0</v>
      </c>
    </row>
    <row r="2124" spans="1:50" x14ac:dyDescent="0.25">
      <c r="A2124" s="22" t="s">
        <v>2195</v>
      </c>
      <c r="B2124" s="22" t="s">
        <v>3962</v>
      </c>
      <c r="C2124" s="22" t="s">
        <v>2198</v>
      </c>
      <c r="D2124" s="22">
        <v>463</v>
      </c>
      <c r="E2124" s="22" t="s">
        <v>2306</v>
      </c>
      <c r="F2124" s="43">
        <v>7.4100000000000001E-4</v>
      </c>
      <c r="G2124" s="43">
        <v>120.6526041014</v>
      </c>
      <c r="H2124" s="43">
        <v>5.6926136363636362</v>
      </c>
      <c r="I2124" s="9">
        <v>2.7840909090909093E-2</v>
      </c>
      <c r="J2124" s="9">
        <v>5.6647727272727284</v>
      </c>
      <c r="K2124" s="11">
        <v>4.2998106060606061</v>
      </c>
      <c r="L2124" s="41">
        <v>2990</v>
      </c>
      <c r="M2124" s="44">
        <v>260</v>
      </c>
      <c r="N2124" s="13">
        <v>249</v>
      </c>
      <c r="O2124" s="13">
        <v>102</v>
      </c>
      <c r="P2124" s="22">
        <v>26</v>
      </c>
      <c r="Q2124" s="22">
        <v>13</v>
      </c>
      <c r="R2124" s="14">
        <v>0</v>
      </c>
      <c r="S2124" s="22">
        <v>395</v>
      </c>
      <c r="T2124" s="22">
        <v>0.24466846325315228</v>
      </c>
      <c r="U2124" s="22">
        <v>1591</v>
      </c>
      <c r="V2124" s="22"/>
      <c r="W2124" s="22">
        <v>490</v>
      </c>
      <c r="X2124" s="22">
        <v>261</v>
      </c>
      <c r="Y2124" s="14">
        <v>1331</v>
      </c>
      <c r="Z2124" s="10">
        <v>464</v>
      </c>
      <c r="AA2124" s="22">
        <v>248</v>
      </c>
      <c r="AB2124" s="22">
        <v>755.47</v>
      </c>
      <c r="AC2124" s="22">
        <v>6.1415997235935479E-6</v>
      </c>
      <c r="AD2124" s="42">
        <v>1.0000000000000001E-5</v>
      </c>
      <c r="AE2124" s="22">
        <v>2197</v>
      </c>
      <c r="AF2124" s="22">
        <v>1.0466172758617008E-3</v>
      </c>
      <c r="AG2124" s="22">
        <v>1.43372229570096E-5</v>
      </c>
      <c r="AH2124" s="22">
        <v>0</v>
      </c>
      <c r="AI2124" s="22">
        <v>1</v>
      </c>
      <c r="AJ2124" s="22">
        <v>0</v>
      </c>
      <c r="AK2124" s="22">
        <v>0</v>
      </c>
      <c r="AL2124" s="45">
        <v>0</v>
      </c>
      <c r="AM2124" s="45">
        <v>0</v>
      </c>
      <c r="AN2124" s="45">
        <v>0</v>
      </c>
      <c r="AO2124" s="45">
        <v>0</v>
      </c>
      <c r="AP2124" s="45">
        <v>0</v>
      </c>
      <c r="AQ2124" s="45">
        <v>0</v>
      </c>
      <c r="AR2124" s="45">
        <v>0</v>
      </c>
      <c r="AS2124" s="45" t="s">
        <v>4445</v>
      </c>
      <c r="AT2124" s="45" t="s">
        <v>4445</v>
      </c>
      <c r="AU2124" s="45">
        <v>1.0414985767383132E-3</v>
      </c>
      <c r="AV2124" s="10">
        <v>81.909729187562675</v>
      </c>
      <c r="AW2124" s="10">
        <v>86.076454736001594</v>
      </c>
      <c r="AX2124" s="17">
        <v>4.890707655454637E-3</v>
      </c>
    </row>
    <row r="2125" spans="1:50" x14ac:dyDescent="0.25">
      <c r="A2125" s="22" t="s">
        <v>539</v>
      </c>
      <c r="B2125" s="22" t="s">
        <v>3949</v>
      </c>
      <c r="C2125" s="22" t="s">
        <v>4374</v>
      </c>
      <c r="D2125" s="22">
        <v>3377</v>
      </c>
      <c r="E2125" s="22" t="s">
        <v>560</v>
      </c>
      <c r="F2125" s="43">
        <v>3.9899999999999999E-4</v>
      </c>
      <c r="G2125" s="43">
        <v>230.03411911154001</v>
      </c>
      <c r="H2125" s="43">
        <v>10.200378787878789</v>
      </c>
      <c r="I2125" s="9">
        <v>4.6259469696969697</v>
      </c>
      <c r="J2125" s="9">
        <v>5.574431818181818</v>
      </c>
      <c r="K2125" s="11">
        <v>9.9484848484848492</v>
      </c>
      <c r="L2125" s="41">
        <v>1808</v>
      </c>
      <c r="M2125" s="44">
        <v>2404</v>
      </c>
      <c r="N2125" s="13">
        <v>634</v>
      </c>
      <c r="O2125" s="13">
        <v>607</v>
      </c>
      <c r="P2125" s="22">
        <v>391</v>
      </c>
      <c r="Q2125" s="22">
        <v>371</v>
      </c>
      <c r="R2125" s="14">
        <v>0</v>
      </c>
      <c r="S2125" s="22">
        <v>703</v>
      </c>
      <c r="T2125" s="22">
        <v>2.4694567195217232E-2</v>
      </c>
      <c r="U2125" s="22">
        <v>2485</v>
      </c>
      <c r="V2125" s="22"/>
      <c r="W2125" s="22">
        <v>649</v>
      </c>
      <c r="X2125" s="22">
        <v>617</v>
      </c>
      <c r="Y2125" s="14">
        <v>81</v>
      </c>
      <c r="Z2125" s="10">
        <v>258</v>
      </c>
      <c r="AA2125" s="22">
        <v>246</v>
      </c>
      <c r="AB2125" s="22">
        <v>360.75</v>
      </c>
      <c r="AC2125" s="22">
        <v>1.7345253023380025E-6</v>
      </c>
      <c r="AD2125" s="42">
        <v>0</v>
      </c>
      <c r="AE2125" s="22">
        <v>2198</v>
      </c>
      <c r="AF2125" s="22">
        <v>1.2857140639037791E-4</v>
      </c>
      <c r="AG2125" s="22">
        <v>1.42857118211531E-5</v>
      </c>
      <c r="AH2125" s="22">
        <v>0</v>
      </c>
      <c r="AI2125" s="22">
        <v>0</v>
      </c>
      <c r="AJ2125" s="22">
        <v>0</v>
      </c>
      <c r="AK2125" s="22">
        <v>0</v>
      </c>
      <c r="AL2125" s="45">
        <v>0</v>
      </c>
      <c r="AM2125" s="45">
        <v>0</v>
      </c>
      <c r="AN2125" s="45">
        <v>0</v>
      </c>
      <c r="AO2125" s="45">
        <v>0</v>
      </c>
      <c r="AP2125" s="45">
        <v>0</v>
      </c>
      <c r="AQ2125" s="45">
        <v>0</v>
      </c>
      <c r="AR2125" s="45">
        <v>0</v>
      </c>
      <c r="AS2125" s="45" t="s">
        <v>4445</v>
      </c>
      <c r="AT2125" s="45" t="s">
        <v>4445</v>
      </c>
      <c r="AU2125" s="45">
        <v>7.0263325862230172E-5</v>
      </c>
      <c r="AV2125" s="10">
        <v>46.282743858933848</v>
      </c>
      <c r="AW2125" s="10">
        <v>63.625088194882835</v>
      </c>
      <c r="AX2125" s="17">
        <v>0.45350737123547102</v>
      </c>
    </row>
    <row r="2126" spans="1:50" x14ac:dyDescent="0.25">
      <c r="A2126" s="22" t="s">
        <v>539</v>
      </c>
      <c r="B2126" s="22" t="s">
        <v>3949</v>
      </c>
      <c r="C2126" s="22" t="s">
        <v>694</v>
      </c>
      <c r="D2126" s="22">
        <v>4273</v>
      </c>
      <c r="E2126" s="22" t="s">
        <v>868</v>
      </c>
      <c r="F2126" s="43">
        <v>4.9550239999999999</v>
      </c>
      <c r="G2126" s="43">
        <v>516.30929807001996</v>
      </c>
      <c r="H2126" s="43">
        <v>25.489393939393938</v>
      </c>
      <c r="I2126" s="9">
        <v>0</v>
      </c>
      <c r="J2126" s="9">
        <v>25.489393939393938</v>
      </c>
      <c r="K2126" s="11">
        <v>0</v>
      </c>
      <c r="L2126" s="41">
        <v>1539</v>
      </c>
      <c r="M2126" s="44">
        <v>0</v>
      </c>
      <c r="N2126" s="13">
        <v>0</v>
      </c>
      <c r="O2126" s="13">
        <v>0</v>
      </c>
      <c r="P2126" s="22">
        <v>0</v>
      </c>
      <c r="Q2126" s="22">
        <v>0</v>
      </c>
      <c r="R2126" s="14">
        <v>0</v>
      </c>
      <c r="S2126" s="22">
        <v>431</v>
      </c>
      <c r="T2126" s="22">
        <v>1</v>
      </c>
      <c r="U2126" s="22">
        <v>2807</v>
      </c>
      <c r="V2126" s="22"/>
      <c r="W2126" s="22">
        <v>508</v>
      </c>
      <c r="X2126" s="22">
        <v>336</v>
      </c>
      <c r="Y2126" s="14">
        <v>2807</v>
      </c>
      <c r="Z2126" s="10">
        <v>508</v>
      </c>
      <c r="AA2126" s="22">
        <v>336</v>
      </c>
      <c r="AB2126" s="22">
        <v>948.59</v>
      </c>
      <c r="AC2126" s="22">
        <v>9.5970071012124562E-3</v>
      </c>
      <c r="AD2126" s="42">
        <v>1.014E-2</v>
      </c>
      <c r="AE2126" s="22">
        <v>2199</v>
      </c>
      <c r="AF2126" s="22">
        <v>2.8353917443393999E-5</v>
      </c>
      <c r="AG2126" s="22">
        <v>1.4176958721696999E-5</v>
      </c>
      <c r="AH2126" s="22">
        <v>0</v>
      </c>
      <c r="AI2126" s="22">
        <v>0</v>
      </c>
      <c r="AJ2126" s="22">
        <v>0</v>
      </c>
      <c r="AK2126" s="22">
        <v>0</v>
      </c>
      <c r="AL2126" s="45">
        <v>0</v>
      </c>
      <c r="AM2126" s="45">
        <v>0</v>
      </c>
      <c r="AN2126" s="45">
        <v>0</v>
      </c>
      <c r="AO2126" s="45">
        <v>0</v>
      </c>
      <c r="AP2126" s="45">
        <v>0</v>
      </c>
      <c r="AQ2126" s="45">
        <v>0</v>
      </c>
      <c r="AR2126" s="45">
        <v>0</v>
      </c>
      <c r="AS2126" s="45" t="s">
        <v>4445</v>
      </c>
      <c r="AT2126" s="45" t="s">
        <v>4443</v>
      </c>
      <c r="AU2126" s="45">
        <v>2.8353917443393999E-5</v>
      </c>
      <c r="AV2126" s="10">
        <v>19.929857932592284</v>
      </c>
      <c r="AW2126" s="10">
        <v>19.929857932592284</v>
      </c>
      <c r="AX2126" s="17">
        <v>0</v>
      </c>
    </row>
    <row r="2127" spans="1:50" x14ac:dyDescent="0.25">
      <c r="A2127" s="22" t="s">
        <v>2195</v>
      </c>
      <c r="B2127" s="22" t="s">
        <v>3962</v>
      </c>
      <c r="C2127" s="22" t="s">
        <v>2200</v>
      </c>
      <c r="D2127" s="22">
        <v>5106</v>
      </c>
      <c r="E2127" s="22" t="s">
        <v>2212</v>
      </c>
      <c r="F2127" s="43">
        <v>1.1058999999999999E-2</v>
      </c>
      <c r="G2127" s="43">
        <v>28.05805353321</v>
      </c>
      <c r="H2127" s="43">
        <v>1.1200757575757576</v>
      </c>
      <c r="I2127" s="9">
        <v>0</v>
      </c>
      <c r="J2127" s="9">
        <v>1.1200757575757576</v>
      </c>
      <c r="K2127" s="11">
        <v>0</v>
      </c>
      <c r="L2127" s="41">
        <v>1053</v>
      </c>
      <c r="M2127" s="44">
        <v>0</v>
      </c>
      <c r="N2127" s="13">
        <v>0</v>
      </c>
      <c r="O2127" s="13">
        <v>0</v>
      </c>
      <c r="P2127" s="22">
        <v>0</v>
      </c>
      <c r="Q2127" s="22">
        <v>0</v>
      </c>
      <c r="R2127" s="14">
        <v>0</v>
      </c>
      <c r="S2127" s="22">
        <v>62</v>
      </c>
      <c r="T2127" s="22">
        <v>1</v>
      </c>
      <c r="U2127" s="22">
        <v>1924</v>
      </c>
      <c r="V2127" s="22"/>
      <c r="W2127" s="22">
        <v>349</v>
      </c>
      <c r="X2127" s="22">
        <v>231</v>
      </c>
      <c r="Y2127" s="14">
        <v>1924</v>
      </c>
      <c r="Z2127" s="10">
        <v>349</v>
      </c>
      <c r="AA2127" s="22">
        <v>231</v>
      </c>
      <c r="AB2127" s="22">
        <v>651.29</v>
      </c>
      <c r="AC2127" s="22">
        <v>3.9414708461192344E-4</v>
      </c>
      <c r="AD2127" s="42">
        <v>2.9E-4</v>
      </c>
      <c r="AE2127" s="22">
        <v>2200</v>
      </c>
      <c r="AF2127" s="22">
        <v>2.209478652889424E-4</v>
      </c>
      <c r="AG2127" s="22">
        <v>1.38092415805589E-5</v>
      </c>
      <c r="AH2127" s="22">
        <v>0</v>
      </c>
      <c r="AI2127" s="22">
        <v>0</v>
      </c>
      <c r="AJ2127" s="22">
        <v>0</v>
      </c>
      <c r="AK2127" s="22">
        <v>0</v>
      </c>
      <c r="AL2127" s="45">
        <v>0</v>
      </c>
      <c r="AM2127" s="45">
        <v>0</v>
      </c>
      <c r="AN2127" s="45">
        <v>0</v>
      </c>
      <c r="AO2127" s="45">
        <v>0</v>
      </c>
      <c r="AP2127" s="45">
        <v>0</v>
      </c>
      <c r="AQ2127" s="45">
        <v>0</v>
      </c>
      <c r="AR2127" s="45">
        <v>0</v>
      </c>
      <c r="AS2127" s="45" t="s">
        <v>4445</v>
      </c>
      <c r="AT2127" s="45" t="s">
        <v>4445</v>
      </c>
      <c r="AU2127" s="45">
        <v>2.209478652889424E-4</v>
      </c>
      <c r="AV2127" s="10">
        <v>311.58606695975652</v>
      </c>
      <c r="AW2127" s="10">
        <v>311.58606695975652</v>
      </c>
      <c r="AX2127" s="17">
        <v>0</v>
      </c>
    </row>
    <row r="2128" spans="1:50" x14ac:dyDescent="0.25">
      <c r="A2128" s="22" t="s">
        <v>2195</v>
      </c>
      <c r="B2128" s="22" t="s">
        <v>3962</v>
      </c>
      <c r="C2128" s="22" t="s">
        <v>2205</v>
      </c>
      <c r="D2128" s="22">
        <v>125</v>
      </c>
      <c r="E2128" s="22" t="s">
        <v>2287</v>
      </c>
      <c r="F2128" s="43">
        <v>4.2400000000000001E-4</v>
      </c>
      <c r="G2128" s="43">
        <v>94.685109110349998</v>
      </c>
      <c r="H2128" s="43">
        <v>4.8676136363636369</v>
      </c>
      <c r="I2128" s="9">
        <v>0</v>
      </c>
      <c r="J2128" s="9">
        <v>4.8676136363636369</v>
      </c>
      <c r="K2128" s="11">
        <v>0</v>
      </c>
      <c r="L2128" s="41">
        <v>2762</v>
      </c>
      <c r="M2128" s="44">
        <v>0</v>
      </c>
      <c r="N2128" s="13">
        <v>0</v>
      </c>
      <c r="O2128" s="13">
        <v>0</v>
      </c>
      <c r="P2128" s="22">
        <v>0</v>
      </c>
      <c r="Q2128" s="22">
        <v>0</v>
      </c>
      <c r="R2128" s="14">
        <v>0</v>
      </c>
      <c r="S2128" s="22">
        <v>152</v>
      </c>
      <c r="T2128" s="22">
        <v>1</v>
      </c>
      <c r="U2128" s="22">
        <v>5028</v>
      </c>
      <c r="V2128" s="22"/>
      <c r="W2128" s="22">
        <v>909</v>
      </c>
      <c r="X2128" s="22">
        <v>600</v>
      </c>
      <c r="Y2128" s="14">
        <v>5028</v>
      </c>
      <c r="Z2128" s="10">
        <v>909</v>
      </c>
      <c r="AA2128" s="22">
        <v>600</v>
      </c>
      <c r="AB2128" s="22">
        <v>1697.85</v>
      </c>
      <c r="AC2128" s="22">
        <v>4.4780008597323642E-6</v>
      </c>
      <c r="AD2128" s="42">
        <v>1.0000000000000001E-5</v>
      </c>
      <c r="AE2128" s="22">
        <v>2201</v>
      </c>
      <c r="AF2128" s="22">
        <v>9.0984823591066675E-4</v>
      </c>
      <c r="AG2128" s="22">
        <v>1.37855793319798E-5</v>
      </c>
      <c r="AH2128" s="22">
        <v>0</v>
      </c>
      <c r="AI2128" s="22">
        <v>0</v>
      </c>
      <c r="AJ2128" s="22">
        <v>0</v>
      </c>
      <c r="AK2128" s="22">
        <v>0</v>
      </c>
      <c r="AL2128" s="45">
        <v>0</v>
      </c>
      <c r="AM2128" s="45">
        <v>0</v>
      </c>
      <c r="AN2128" s="45">
        <v>0</v>
      </c>
      <c r="AO2128" s="45">
        <v>0</v>
      </c>
      <c r="AP2128" s="45">
        <v>0</v>
      </c>
      <c r="AQ2128" s="45">
        <v>0</v>
      </c>
      <c r="AR2128" s="45">
        <v>0</v>
      </c>
      <c r="AS2128" s="45" t="s">
        <v>4445</v>
      </c>
      <c r="AT2128" s="45" t="s">
        <v>4445</v>
      </c>
      <c r="AU2128" s="45">
        <v>9.0984823591066686E-4</v>
      </c>
      <c r="AV2128" s="10">
        <v>186.74448465040268</v>
      </c>
      <c r="AW2128" s="10">
        <v>186.74448465040268</v>
      </c>
      <c r="AX2128" s="17">
        <v>0</v>
      </c>
    </row>
    <row r="2129" spans="1:50" x14ac:dyDescent="0.25">
      <c r="A2129" s="22" t="s">
        <v>964</v>
      </c>
      <c r="B2129" s="22" t="s">
        <v>3952</v>
      </c>
      <c r="C2129" s="22" t="s">
        <v>1092</v>
      </c>
      <c r="D2129" s="22">
        <v>1735</v>
      </c>
      <c r="E2129" s="22" t="s">
        <v>1149</v>
      </c>
      <c r="F2129" s="43">
        <v>6.1399999999999996E-3</v>
      </c>
      <c r="G2129" s="43">
        <v>41.241834539209997</v>
      </c>
      <c r="H2129" s="43">
        <v>2.5079545454545453</v>
      </c>
      <c r="I2129" s="9">
        <v>2.7840909090909093E-2</v>
      </c>
      <c r="J2129" s="9">
        <v>2.4801136363636362</v>
      </c>
      <c r="K2129" s="11">
        <v>1.5428030303030302</v>
      </c>
      <c r="L2129" s="41">
        <v>1658</v>
      </c>
      <c r="M2129" s="44">
        <v>292</v>
      </c>
      <c r="N2129" s="13">
        <v>287</v>
      </c>
      <c r="O2129" s="13">
        <v>100</v>
      </c>
      <c r="P2129" s="22">
        <v>104</v>
      </c>
      <c r="Q2129" s="22">
        <v>0</v>
      </c>
      <c r="R2129" s="14">
        <v>0</v>
      </c>
      <c r="S2129" s="22">
        <v>285</v>
      </c>
      <c r="T2129" s="22">
        <v>0.3848361274731914</v>
      </c>
      <c r="U2129" s="22">
        <v>1455</v>
      </c>
      <c r="V2129" s="22"/>
      <c r="W2129" s="22">
        <v>498</v>
      </c>
      <c r="X2129" s="22">
        <v>239</v>
      </c>
      <c r="Y2129" s="14">
        <v>1163</v>
      </c>
      <c r="Z2129" s="10">
        <v>394</v>
      </c>
      <c r="AA2129" s="22">
        <v>239</v>
      </c>
      <c r="AB2129" s="22">
        <v>644.45000000000005</v>
      </c>
      <c r="AC2129" s="22">
        <v>1.4887795532379859E-4</v>
      </c>
      <c r="AD2129" s="42">
        <v>1.2E-4</v>
      </c>
      <c r="AE2129" s="22">
        <v>2202</v>
      </c>
      <c r="AF2129" s="22">
        <v>3.7406336859890324E-4</v>
      </c>
      <c r="AG2129" s="22">
        <v>1.3359406021389402E-5</v>
      </c>
      <c r="AH2129" s="22">
        <v>0</v>
      </c>
      <c r="AI2129" s="22">
        <v>1</v>
      </c>
      <c r="AJ2129" s="22">
        <v>0</v>
      </c>
      <c r="AK2129" s="22">
        <v>0</v>
      </c>
      <c r="AL2129" s="45">
        <v>0</v>
      </c>
      <c r="AM2129" s="45">
        <v>0</v>
      </c>
      <c r="AN2129" s="45">
        <v>0</v>
      </c>
      <c r="AO2129" s="45">
        <v>0</v>
      </c>
      <c r="AP2129" s="45">
        <v>0</v>
      </c>
      <c r="AQ2129" s="45">
        <v>0</v>
      </c>
      <c r="AR2129" s="45">
        <v>0</v>
      </c>
      <c r="AS2129" s="45" t="s">
        <v>4445</v>
      </c>
      <c r="AT2129" s="45" t="s">
        <v>4445</v>
      </c>
      <c r="AU2129" s="45">
        <v>3.6991087538156155E-4</v>
      </c>
      <c r="AV2129" s="10">
        <v>158.86368843069874</v>
      </c>
      <c r="AW2129" s="10">
        <v>198.56819211599458</v>
      </c>
      <c r="AX2129" s="17">
        <v>1.1101042138649752E-2</v>
      </c>
    </row>
    <row r="2130" spans="1:50" x14ac:dyDescent="0.25">
      <c r="A2130" s="22" t="s">
        <v>8</v>
      </c>
      <c r="B2130" s="22" t="s">
        <v>3946</v>
      </c>
      <c r="C2130" s="22" t="s">
        <v>25</v>
      </c>
      <c r="D2130" s="22">
        <v>1440</v>
      </c>
      <c r="E2130" s="22" t="s">
        <v>350</v>
      </c>
      <c r="F2130" s="43">
        <v>1.6360000000000001E-3</v>
      </c>
      <c r="G2130" s="43">
        <v>151.73261935260001</v>
      </c>
      <c r="H2130" s="43">
        <v>7.9405303030303029</v>
      </c>
      <c r="I2130" s="9">
        <v>0</v>
      </c>
      <c r="J2130" s="9">
        <v>7.9405303030303029</v>
      </c>
      <c r="K2130" s="11">
        <v>0</v>
      </c>
      <c r="L2130" s="41">
        <v>1783</v>
      </c>
      <c r="M2130" s="44">
        <v>0</v>
      </c>
      <c r="N2130" s="13">
        <v>0</v>
      </c>
      <c r="O2130" s="13">
        <v>0</v>
      </c>
      <c r="P2130" s="22">
        <v>0</v>
      </c>
      <c r="Q2130" s="22">
        <v>0</v>
      </c>
      <c r="R2130" s="14">
        <v>0</v>
      </c>
      <c r="S2130" s="22">
        <v>673</v>
      </c>
      <c r="T2130" s="22">
        <v>1</v>
      </c>
      <c r="U2130" s="22">
        <v>3250</v>
      </c>
      <c r="V2130" s="22"/>
      <c r="W2130" s="22">
        <v>588</v>
      </c>
      <c r="X2130" s="22">
        <v>388</v>
      </c>
      <c r="Y2130" s="14">
        <v>3250</v>
      </c>
      <c r="Z2130" s="10">
        <v>588</v>
      </c>
      <c r="AA2130" s="22">
        <v>388</v>
      </c>
      <c r="AB2130" s="22">
        <v>1098.06</v>
      </c>
      <c r="AC2130" s="22">
        <v>1.0782124548962164E-5</v>
      </c>
      <c r="AD2130" s="42">
        <v>1.0000000000000001E-5</v>
      </c>
      <c r="AE2130" s="22">
        <v>2203</v>
      </c>
      <c r="AF2130" s="22">
        <v>1.7725283085631891E-3</v>
      </c>
      <c r="AG2130" s="22">
        <v>1.3327280515512701E-5</v>
      </c>
      <c r="AH2130" s="22">
        <v>0</v>
      </c>
      <c r="AI2130" s="22">
        <v>0</v>
      </c>
      <c r="AJ2130" s="22">
        <v>0</v>
      </c>
      <c r="AK2130" s="22">
        <v>0</v>
      </c>
      <c r="AL2130" s="45">
        <v>0</v>
      </c>
      <c r="AM2130" s="45">
        <v>0</v>
      </c>
      <c r="AN2130" s="45">
        <v>0</v>
      </c>
      <c r="AO2130" s="45">
        <v>0</v>
      </c>
      <c r="AP2130" s="45">
        <v>0</v>
      </c>
      <c r="AQ2130" s="45">
        <v>0</v>
      </c>
      <c r="AR2130" s="45">
        <v>0</v>
      </c>
      <c r="AS2130" s="45" t="s">
        <v>4445</v>
      </c>
      <c r="AT2130" s="45" t="s">
        <v>4445</v>
      </c>
      <c r="AU2130" s="45">
        <v>1.7725283085631891E-3</v>
      </c>
      <c r="AV2130" s="10">
        <v>74.050469875494926</v>
      </c>
      <c r="AW2130" s="10">
        <v>74.050469875494926</v>
      </c>
      <c r="AX2130" s="17">
        <v>0</v>
      </c>
    </row>
    <row r="2131" spans="1:50" x14ac:dyDescent="0.25">
      <c r="A2131" s="22" t="s">
        <v>2906</v>
      </c>
      <c r="B2131" s="22" t="s">
        <v>3954</v>
      </c>
      <c r="C2131" s="22" t="s">
        <v>3063</v>
      </c>
      <c r="D2131" s="22">
        <v>4517</v>
      </c>
      <c r="E2131" s="22" t="s">
        <v>3243</v>
      </c>
      <c r="F2131" s="43">
        <v>5.53E-4</v>
      </c>
      <c r="G2131" s="43">
        <v>2.0928881288199999</v>
      </c>
      <c r="H2131" s="43">
        <v>0.88560606060606062</v>
      </c>
      <c r="I2131" s="9">
        <v>0</v>
      </c>
      <c r="J2131" s="9">
        <v>0.88560606060606062</v>
      </c>
      <c r="K2131" s="11">
        <v>0</v>
      </c>
      <c r="L2131" s="41">
        <v>1</v>
      </c>
      <c r="M2131" s="44">
        <v>0</v>
      </c>
      <c r="N2131" s="13">
        <v>0</v>
      </c>
      <c r="O2131" s="13">
        <v>0</v>
      </c>
      <c r="P2131" s="22">
        <v>0</v>
      </c>
      <c r="Q2131" s="22">
        <v>0</v>
      </c>
      <c r="R2131" s="14">
        <v>0</v>
      </c>
      <c r="S2131" s="22">
        <v>26</v>
      </c>
      <c r="T2131" s="22">
        <v>1</v>
      </c>
      <c r="U2131" s="22">
        <v>14</v>
      </c>
      <c r="V2131" s="22"/>
      <c r="W2131" s="22">
        <v>5</v>
      </c>
      <c r="X2131" s="22">
        <v>4</v>
      </c>
      <c r="Y2131" s="14">
        <v>14</v>
      </c>
      <c r="Z2131" s="10">
        <v>5</v>
      </c>
      <c r="AA2131" s="22">
        <v>4</v>
      </c>
      <c r="AB2131" s="22">
        <v>8.11</v>
      </c>
      <c r="AC2131" s="22">
        <v>2.6422816986008192E-4</v>
      </c>
      <c r="AD2131" s="42">
        <v>0</v>
      </c>
      <c r="AE2131" s="22">
        <v>2204</v>
      </c>
      <c r="AF2131" s="22">
        <v>1.3323049238654099E-5</v>
      </c>
      <c r="AG2131" s="22">
        <v>1.3323049238654099E-5</v>
      </c>
      <c r="AH2131" s="22">
        <v>0</v>
      </c>
      <c r="AI2131" s="22">
        <v>0</v>
      </c>
      <c r="AJ2131" s="22">
        <v>0</v>
      </c>
      <c r="AK2131" s="22">
        <v>0</v>
      </c>
      <c r="AL2131" s="45">
        <v>0</v>
      </c>
      <c r="AM2131" s="45">
        <v>0</v>
      </c>
      <c r="AN2131" s="45">
        <v>0</v>
      </c>
      <c r="AO2131" s="45">
        <v>0</v>
      </c>
      <c r="AP2131" s="45">
        <v>0</v>
      </c>
      <c r="AQ2131" s="45">
        <v>0</v>
      </c>
      <c r="AR2131" s="45">
        <v>0</v>
      </c>
      <c r="AS2131" s="45" t="s">
        <v>4445</v>
      </c>
      <c r="AT2131" s="45" t="s">
        <v>4445</v>
      </c>
      <c r="AU2131" s="45">
        <v>1.3323049238654099E-5</v>
      </c>
      <c r="AV2131" s="10">
        <v>5.6458511548331911</v>
      </c>
      <c r="AW2131" s="10">
        <v>5.6458511548331911</v>
      </c>
      <c r="AX2131" s="17">
        <v>0</v>
      </c>
    </row>
    <row r="2132" spans="1:50" x14ac:dyDescent="0.25">
      <c r="A2132" s="22" t="s">
        <v>2195</v>
      </c>
      <c r="B2132" s="22" t="s">
        <v>3962</v>
      </c>
      <c r="C2132" s="22" t="s">
        <v>2843</v>
      </c>
      <c r="D2132" s="22">
        <v>3806</v>
      </c>
      <c r="E2132" s="22" t="s">
        <v>2879</v>
      </c>
      <c r="F2132" s="43">
        <v>4.1599999999999996E-3</v>
      </c>
      <c r="G2132" s="43">
        <v>210.55839040737999</v>
      </c>
      <c r="H2132" s="43">
        <v>9.8984848484848484</v>
      </c>
      <c r="I2132" s="9">
        <v>0</v>
      </c>
      <c r="J2132" s="9">
        <v>9.8984848484848484</v>
      </c>
      <c r="K2132" s="11">
        <v>0</v>
      </c>
      <c r="L2132" s="44">
        <v>130</v>
      </c>
      <c r="M2132" s="44">
        <v>0</v>
      </c>
      <c r="N2132" s="13">
        <v>0</v>
      </c>
      <c r="O2132" s="22">
        <v>0</v>
      </c>
      <c r="P2132" s="22">
        <v>0</v>
      </c>
      <c r="Q2132" s="22">
        <v>0</v>
      </c>
      <c r="R2132" s="14">
        <v>0</v>
      </c>
      <c r="S2132" s="22">
        <v>142</v>
      </c>
      <c r="T2132" s="22">
        <v>1</v>
      </c>
      <c r="U2132" s="22">
        <v>248</v>
      </c>
      <c r="V2132" s="22"/>
      <c r="W2132" s="22">
        <v>47</v>
      </c>
      <c r="X2132" s="22">
        <v>32</v>
      </c>
      <c r="Y2132" s="22">
        <v>248</v>
      </c>
      <c r="Z2132" s="10">
        <v>47</v>
      </c>
      <c r="AA2132" s="22">
        <v>32</v>
      </c>
      <c r="AB2132" s="22">
        <v>86.71</v>
      </c>
      <c r="AC2132" s="22">
        <v>1.975698993496007E-5</v>
      </c>
      <c r="AD2132" s="42">
        <v>0</v>
      </c>
      <c r="AE2132" s="22">
        <v>2205</v>
      </c>
      <c r="AF2132" s="22">
        <v>4.6336568679384199E-4</v>
      </c>
      <c r="AG2132" s="22">
        <v>1.3239019622681199E-5</v>
      </c>
      <c r="AH2132" s="22">
        <v>0</v>
      </c>
      <c r="AI2132" s="22">
        <v>0</v>
      </c>
      <c r="AJ2132" s="22">
        <v>0</v>
      </c>
      <c r="AK2132" s="22">
        <v>0</v>
      </c>
      <c r="AL2132" s="45">
        <v>0</v>
      </c>
      <c r="AM2132" s="45">
        <v>0</v>
      </c>
      <c r="AN2132" s="45">
        <v>0</v>
      </c>
      <c r="AO2132" s="45">
        <v>0</v>
      </c>
      <c r="AP2132" s="45">
        <v>0</v>
      </c>
      <c r="AQ2132" s="45">
        <v>0</v>
      </c>
      <c r="AR2132" s="45">
        <v>0</v>
      </c>
      <c r="AS2132" s="25" t="s">
        <v>4445</v>
      </c>
      <c r="AT2132" s="25" t="s">
        <v>4445</v>
      </c>
      <c r="AU2132" s="45">
        <v>4.6336568679384199E-4</v>
      </c>
      <c r="AV2132" s="10">
        <v>4.7482014388489207</v>
      </c>
      <c r="AW2132" s="10">
        <v>4.7482014388489207</v>
      </c>
      <c r="AX2132" s="17">
        <v>0</v>
      </c>
    </row>
    <row r="2133" spans="1:50" x14ac:dyDescent="0.25">
      <c r="A2133" s="22" t="s">
        <v>2195</v>
      </c>
      <c r="B2133" s="22" t="s">
        <v>3962</v>
      </c>
      <c r="C2133" s="22" t="s">
        <v>2841</v>
      </c>
      <c r="D2133" s="22">
        <v>8034</v>
      </c>
      <c r="E2133" s="22" t="s">
        <v>2864</v>
      </c>
      <c r="F2133" s="43">
        <v>3.9199999999999999E-4</v>
      </c>
      <c r="G2133" s="43">
        <v>30.303640729280001</v>
      </c>
      <c r="H2133" s="43">
        <v>2.0073863636363636</v>
      </c>
      <c r="I2133" s="9">
        <v>0</v>
      </c>
      <c r="J2133" s="9">
        <v>2.0073863636363636</v>
      </c>
      <c r="K2133" s="11">
        <v>0</v>
      </c>
      <c r="L2133" s="41">
        <v>4</v>
      </c>
      <c r="M2133" s="44">
        <v>0</v>
      </c>
      <c r="N2133" s="13">
        <v>0</v>
      </c>
      <c r="O2133" s="13">
        <v>0</v>
      </c>
      <c r="P2133" s="22">
        <v>0</v>
      </c>
      <c r="Q2133" s="22">
        <v>0</v>
      </c>
      <c r="R2133" s="14">
        <v>0</v>
      </c>
      <c r="S2133" s="22">
        <v>27</v>
      </c>
      <c r="T2133" s="22">
        <v>1</v>
      </c>
      <c r="U2133" s="22">
        <v>20</v>
      </c>
      <c r="V2133" s="22"/>
      <c r="W2133" s="22">
        <v>5</v>
      </c>
      <c r="X2133" s="22">
        <v>5</v>
      </c>
      <c r="Y2133" s="14">
        <v>20</v>
      </c>
      <c r="Z2133" s="10">
        <v>5</v>
      </c>
      <c r="AA2133" s="22">
        <v>5</v>
      </c>
      <c r="AB2133" s="22">
        <v>8.65</v>
      </c>
      <c r="AC2133" s="22">
        <v>1.2935739421608228E-5</v>
      </c>
      <c r="AD2133" s="42">
        <v>0</v>
      </c>
      <c r="AE2133" s="22">
        <v>2206</v>
      </c>
      <c r="AF2133" s="22">
        <v>9.2620473415409106E-5</v>
      </c>
      <c r="AG2133" s="22">
        <v>1.3231496202201301E-5</v>
      </c>
      <c r="AH2133" s="22">
        <v>0</v>
      </c>
      <c r="AI2133" s="22">
        <v>0</v>
      </c>
      <c r="AJ2133" s="22">
        <v>0</v>
      </c>
      <c r="AK2133" s="22">
        <v>0</v>
      </c>
      <c r="AL2133" s="45">
        <v>0</v>
      </c>
      <c r="AM2133" s="45">
        <v>0</v>
      </c>
      <c r="AN2133" s="45">
        <v>0</v>
      </c>
      <c r="AO2133" s="45">
        <v>0</v>
      </c>
      <c r="AP2133" s="45">
        <v>0</v>
      </c>
      <c r="AQ2133" s="45">
        <v>0</v>
      </c>
      <c r="AR2133" s="45">
        <v>0</v>
      </c>
      <c r="AS2133" s="45" t="s">
        <v>4445</v>
      </c>
      <c r="AT2133" s="45" t="s">
        <v>4445</v>
      </c>
      <c r="AU2133" s="45">
        <v>9.2620473415409106E-5</v>
      </c>
      <c r="AV2133" s="10">
        <v>2.4908010189640533</v>
      </c>
      <c r="AW2133" s="10">
        <v>2.4908010189640533</v>
      </c>
      <c r="AX2133" s="17">
        <v>0</v>
      </c>
    </row>
    <row r="2134" spans="1:50" x14ac:dyDescent="0.25">
      <c r="A2134" s="22" t="s">
        <v>2195</v>
      </c>
      <c r="B2134" s="22" t="s">
        <v>3962</v>
      </c>
      <c r="C2134" s="22" t="s">
        <v>2865</v>
      </c>
      <c r="D2134" s="22">
        <v>6732</v>
      </c>
      <c r="E2134" s="22" t="s">
        <v>2866</v>
      </c>
      <c r="F2134" s="43">
        <v>3.7959999999999999E-3</v>
      </c>
      <c r="G2134" s="43">
        <v>94.543007645420005</v>
      </c>
      <c r="H2134" s="43">
        <v>5.788636363636364</v>
      </c>
      <c r="I2134" s="9">
        <v>0</v>
      </c>
      <c r="J2134" s="9">
        <v>5.788636363636364</v>
      </c>
      <c r="K2134" s="11">
        <v>0</v>
      </c>
      <c r="L2134" s="41">
        <v>76</v>
      </c>
      <c r="M2134" s="44">
        <v>0</v>
      </c>
      <c r="N2134" s="13">
        <v>0</v>
      </c>
      <c r="O2134" s="13">
        <v>0</v>
      </c>
      <c r="P2134" s="22">
        <v>0</v>
      </c>
      <c r="Q2134" s="22">
        <v>0</v>
      </c>
      <c r="R2134" s="14">
        <v>0</v>
      </c>
      <c r="S2134" s="22">
        <v>63</v>
      </c>
      <c r="T2134" s="22">
        <v>1</v>
      </c>
      <c r="U2134" s="22">
        <v>150</v>
      </c>
      <c r="V2134" s="22"/>
      <c r="W2134" s="22">
        <v>29</v>
      </c>
      <c r="X2134" s="22">
        <v>20</v>
      </c>
      <c r="Y2134" s="14">
        <v>150</v>
      </c>
      <c r="Z2134" s="10">
        <v>29</v>
      </c>
      <c r="AA2134" s="22">
        <v>20</v>
      </c>
      <c r="AB2134" s="22">
        <v>53.23</v>
      </c>
      <c r="AC2134" s="22">
        <v>4.0151039135932243E-5</v>
      </c>
      <c r="AD2134" s="42">
        <v>0</v>
      </c>
      <c r="AE2134" s="22">
        <v>2207</v>
      </c>
      <c r="AF2134" s="22">
        <v>1.057447525260992E-4</v>
      </c>
      <c r="AG2134" s="22">
        <v>1.32180940657624E-5</v>
      </c>
      <c r="AH2134" s="22">
        <v>0</v>
      </c>
      <c r="AI2134" s="22">
        <v>0</v>
      </c>
      <c r="AJ2134" s="22">
        <v>0</v>
      </c>
      <c r="AK2134" s="22">
        <v>0</v>
      </c>
      <c r="AL2134" s="45">
        <v>0</v>
      </c>
      <c r="AM2134" s="45">
        <v>0</v>
      </c>
      <c r="AN2134" s="45">
        <v>0</v>
      </c>
      <c r="AO2134" s="45">
        <v>0</v>
      </c>
      <c r="AP2134" s="45">
        <v>0</v>
      </c>
      <c r="AQ2134" s="45">
        <v>0</v>
      </c>
      <c r="AR2134" s="45">
        <v>0</v>
      </c>
      <c r="AS2134" s="45" t="s">
        <v>4445</v>
      </c>
      <c r="AT2134" s="45" t="s">
        <v>4445</v>
      </c>
      <c r="AU2134" s="45">
        <v>1.0574475252609921E-4</v>
      </c>
      <c r="AV2134" s="10">
        <v>5.0098154691794266</v>
      </c>
      <c r="AW2134" s="10">
        <v>5.0098154691794266</v>
      </c>
      <c r="AX2134" s="17">
        <v>0</v>
      </c>
    </row>
    <row r="2135" spans="1:50" x14ac:dyDescent="0.25">
      <c r="A2135" s="22" t="s">
        <v>2195</v>
      </c>
      <c r="B2135" s="22" t="s">
        <v>3962</v>
      </c>
      <c r="C2135" s="22" t="s">
        <v>2383</v>
      </c>
      <c r="D2135" s="22">
        <v>5667</v>
      </c>
      <c r="E2135" s="22" t="s">
        <v>2529</v>
      </c>
      <c r="F2135" s="43">
        <v>1.7409999999999999E-3</v>
      </c>
      <c r="G2135" s="43">
        <v>108.12276230513</v>
      </c>
      <c r="H2135" s="43">
        <v>5.1744318181818176</v>
      </c>
      <c r="I2135" s="9">
        <v>0</v>
      </c>
      <c r="J2135" s="9">
        <v>5.1744318181818176</v>
      </c>
      <c r="K2135" s="11">
        <v>0</v>
      </c>
      <c r="L2135" s="41">
        <v>379</v>
      </c>
      <c r="M2135" s="44">
        <v>0</v>
      </c>
      <c r="N2135" s="13">
        <v>0</v>
      </c>
      <c r="O2135" s="13">
        <v>0</v>
      </c>
      <c r="P2135" s="22">
        <v>0</v>
      </c>
      <c r="Q2135" s="22">
        <v>0</v>
      </c>
      <c r="R2135" s="14">
        <v>0</v>
      </c>
      <c r="S2135" s="22">
        <v>123</v>
      </c>
      <c r="T2135" s="22">
        <v>1</v>
      </c>
      <c r="U2135" s="22">
        <v>701</v>
      </c>
      <c r="V2135" s="22"/>
      <c r="W2135" s="22">
        <v>128</v>
      </c>
      <c r="X2135" s="22">
        <v>85</v>
      </c>
      <c r="Y2135" s="14">
        <v>701</v>
      </c>
      <c r="Z2135" s="10">
        <v>128</v>
      </c>
      <c r="AA2135" s="22">
        <v>85</v>
      </c>
      <c r="AB2135" s="22">
        <v>238.45</v>
      </c>
      <c r="AC2135" s="22">
        <v>1.6102067343477372E-5</v>
      </c>
      <c r="AD2135" s="42">
        <v>0</v>
      </c>
      <c r="AE2135" s="22">
        <v>2208</v>
      </c>
      <c r="AF2135" s="22">
        <v>1.174799294447832E-3</v>
      </c>
      <c r="AG2135" s="22">
        <v>1.30533254938648E-5</v>
      </c>
      <c r="AH2135" s="22">
        <v>0</v>
      </c>
      <c r="AI2135" s="22">
        <v>0</v>
      </c>
      <c r="AJ2135" s="22">
        <v>0</v>
      </c>
      <c r="AK2135" s="22">
        <v>0</v>
      </c>
      <c r="AL2135" s="45">
        <v>0</v>
      </c>
      <c r="AM2135" s="45">
        <v>0</v>
      </c>
      <c r="AN2135" s="45">
        <v>0</v>
      </c>
      <c r="AO2135" s="45">
        <v>0</v>
      </c>
      <c r="AP2135" s="45">
        <v>0</v>
      </c>
      <c r="AQ2135" s="45">
        <v>0</v>
      </c>
      <c r="AR2135" s="45">
        <v>0</v>
      </c>
      <c r="AS2135" s="45" t="s">
        <v>4445</v>
      </c>
      <c r="AT2135" s="45" t="s">
        <v>4445</v>
      </c>
      <c r="AU2135" s="45">
        <v>1.174799294447832E-3</v>
      </c>
      <c r="AV2135" s="10">
        <v>24.737015482595808</v>
      </c>
      <c r="AW2135" s="10">
        <v>24.737015482595808</v>
      </c>
      <c r="AX2135" s="17">
        <v>0</v>
      </c>
    </row>
    <row r="2136" spans="1:50" x14ac:dyDescent="0.25">
      <c r="A2136" s="22" t="s">
        <v>2195</v>
      </c>
      <c r="B2136" s="22" t="s">
        <v>3962</v>
      </c>
      <c r="C2136" s="22" t="s">
        <v>2205</v>
      </c>
      <c r="D2136" s="22">
        <v>632</v>
      </c>
      <c r="E2136" s="22" t="s">
        <v>2353</v>
      </c>
      <c r="F2136" s="43">
        <v>3.9441999999999998E-2</v>
      </c>
      <c r="G2136" s="43">
        <v>152.10441992950999</v>
      </c>
      <c r="H2136" s="43">
        <v>7.5638257575757581</v>
      </c>
      <c r="I2136" s="9">
        <v>0</v>
      </c>
      <c r="J2136" s="9">
        <v>7.5638257575757581</v>
      </c>
      <c r="K2136" s="11">
        <v>0</v>
      </c>
      <c r="L2136" s="41">
        <v>1340</v>
      </c>
      <c r="M2136" s="44">
        <v>0</v>
      </c>
      <c r="N2136" s="13">
        <v>0</v>
      </c>
      <c r="O2136" s="13">
        <v>0</v>
      </c>
      <c r="P2136" s="22">
        <v>0</v>
      </c>
      <c r="Q2136" s="22">
        <v>0</v>
      </c>
      <c r="R2136" s="14">
        <v>0</v>
      </c>
      <c r="S2136" s="22">
        <v>183</v>
      </c>
      <c r="T2136" s="22">
        <v>1</v>
      </c>
      <c r="U2136" s="22">
        <v>2446</v>
      </c>
      <c r="V2136" s="22"/>
      <c r="W2136" s="22">
        <v>443</v>
      </c>
      <c r="X2136" s="22">
        <v>293</v>
      </c>
      <c r="Y2136" s="14">
        <v>2446</v>
      </c>
      <c r="Z2136" s="10">
        <v>443</v>
      </c>
      <c r="AA2136" s="22">
        <v>293</v>
      </c>
      <c r="AB2136" s="22">
        <v>827.05</v>
      </c>
      <c r="AC2136" s="22">
        <v>2.593087039698036E-4</v>
      </c>
      <c r="AD2136" s="42">
        <v>2.4000000000000001E-4</v>
      </c>
      <c r="AE2136" s="22">
        <v>2209</v>
      </c>
      <c r="AF2136" s="22">
        <v>9.1535871139980063E-4</v>
      </c>
      <c r="AG2136" s="22">
        <v>1.28923762168986E-5</v>
      </c>
      <c r="AH2136" s="22">
        <v>0</v>
      </c>
      <c r="AI2136" s="22">
        <v>0</v>
      </c>
      <c r="AJ2136" s="22">
        <v>0</v>
      </c>
      <c r="AK2136" s="22">
        <v>0</v>
      </c>
      <c r="AL2136" s="45">
        <v>0</v>
      </c>
      <c r="AM2136" s="45">
        <v>0</v>
      </c>
      <c r="AN2136" s="45">
        <v>0</v>
      </c>
      <c r="AO2136" s="45">
        <v>0</v>
      </c>
      <c r="AP2136" s="45">
        <v>0</v>
      </c>
      <c r="AQ2136" s="45">
        <v>0</v>
      </c>
      <c r="AR2136" s="45">
        <v>0</v>
      </c>
      <c r="AS2136" s="45" t="s">
        <v>4445</v>
      </c>
      <c r="AT2136" s="45" t="s">
        <v>4445</v>
      </c>
      <c r="AU2136" s="45">
        <v>9.1535871139980063E-4</v>
      </c>
      <c r="AV2136" s="10">
        <v>58.568244985852715</v>
      </c>
      <c r="AW2136" s="10">
        <v>58.568244985852715</v>
      </c>
      <c r="AX2136" s="17">
        <v>0</v>
      </c>
    </row>
    <row r="2137" spans="1:50" x14ac:dyDescent="0.25">
      <c r="A2137" s="22" t="s">
        <v>539</v>
      </c>
      <c r="B2137" s="22" t="s">
        <v>3949</v>
      </c>
      <c r="C2137" s="22" t="s">
        <v>4374</v>
      </c>
      <c r="D2137" s="22">
        <v>5274</v>
      </c>
      <c r="E2137" s="22" t="s">
        <v>802</v>
      </c>
      <c r="F2137" s="43">
        <v>6.7599999999999995E-4</v>
      </c>
      <c r="G2137" s="43">
        <v>231.29392450748</v>
      </c>
      <c r="H2137" s="43">
        <v>11.662689393939393</v>
      </c>
      <c r="I2137" s="9">
        <v>4.4193181818181824</v>
      </c>
      <c r="J2137" s="9">
        <v>7.2433712121212119</v>
      </c>
      <c r="K2137" s="11">
        <v>11.0875</v>
      </c>
      <c r="L2137" s="41">
        <v>1784</v>
      </c>
      <c r="M2137" s="44">
        <v>2573</v>
      </c>
      <c r="N2137" s="13">
        <v>982</v>
      </c>
      <c r="O2137" s="13">
        <v>950</v>
      </c>
      <c r="P2137" s="22">
        <v>554</v>
      </c>
      <c r="Q2137" s="22">
        <v>529</v>
      </c>
      <c r="R2137" s="14">
        <v>0</v>
      </c>
      <c r="S2137" s="22">
        <v>816</v>
      </c>
      <c r="T2137" s="22">
        <v>4.9318761266015976E-2</v>
      </c>
      <c r="U2137" s="22">
        <v>2733</v>
      </c>
      <c r="V2137" s="22"/>
      <c r="W2137" s="22">
        <v>1011</v>
      </c>
      <c r="X2137" s="22">
        <v>969</v>
      </c>
      <c r="Y2137" s="14">
        <v>160</v>
      </c>
      <c r="Z2137" s="10">
        <v>457</v>
      </c>
      <c r="AA2137" s="22">
        <v>440</v>
      </c>
      <c r="AB2137" s="22">
        <v>640.49</v>
      </c>
      <c r="AC2137" s="22">
        <v>2.9226880967127964E-6</v>
      </c>
      <c r="AD2137" s="42">
        <v>0</v>
      </c>
      <c r="AE2137" s="22">
        <v>2210</v>
      </c>
      <c r="AF2137" s="22">
        <v>1.158737381441379E-4</v>
      </c>
      <c r="AG2137" s="22">
        <v>1.28748597937931E-5</v>
      </c>
      <c r="AH2137" s="22">
        <v>0</v>
      </c>
      <c r="AI2137" s="22">
        <v>0</v>
      </c>
      <c r="AJ2137" s="22">
        <v>0</v>
      </c>
      <c r="AK2137" s="22">
        <v>0</v>
      </c>
      <c r="AL2137" s="45">
        <v>0</v>
      </c>
      <c r="AM2137" s="45">
        <v>0</v>
      </c>
      <c r="AN2137" s="45">
        <v>0</v>
      </c>
      <c r="AO2137" s="45">
        <v>0</v>
      </c>
      <c r="AP2137" s="45">
        <v>0</v>
      </c>
      <c r="AQ2137" s="45">
        <v>0</v>
      </c>
      <c r="AR2137" s="45">
        <v>0</v>
      </c>
      <c r="AS2137" s="45" t="s">
        <v>4445</v>
      </c>
      <c r="AT2137" s="45" t="s">
        <v>4445</v>
      </c>
      <c r="AU2137" s="45">
        <v>7.1965948055709804E-5</v>
      </c>
      <c r="AV2137" s="10">
        <v>63.092168910968759</v>
      </c>
      <c r="AW2137" s="10">
        <v>86.686695139576813</v>
      </c>
      <c r="AX2137" s="17">
        <v>0.37892788125822119</v>
      </c>
    </row>
    <row r="2138" spans="1:50" x14ac:dyDescent="0.25">
      <c r="A2138" s="22" t="s">
        <v>2906</v>
      </c>
      <c r="B2138" s="22" t="s">
        <v>3950</v>
      </c>
      <c r="C2138" s="22" t="s">
        <v>2988</v>
      </c>
      <c r="D2138" s="22">
        <v>2058</v>
      </c>
      <c r="E2138" s="22" t="s">
        <v>3071</v>
      </c>
      <c r="F2138" s="43">
        <v>3.3076000000000001E-2</v>
      </c>
      <c r="G2138" s="43">
        <v>13.4855584546</v>
      </c>
      <c r="H2138" s="43">
        <v>0.98390151515151525</v>
      </c>
      <c r="I2138" s="9">
        <v>0.21950757575757576</v>
      </c>
      <c r="J2138" s="9">
        <v>0.76458333333333328</v>
      </c>
      <c r="K2138" s="11">
        <v>0.44185606060606059</v>
      </c>
      <c r="L2138" s="41">
        <v>197</v>
      </c>
      <c r="M2138" s="44">
        <v>239</v>
      </c>
      <c r="N2138" s="13">
        <v>57</v>
      </c>
      <c r="O2138" s="13">
        <v>10</v>
      </c>
      <c r="P2138" s="22">
        <v>35</v>
      </c>
      <c r="Q2138" s="22">
        <v>3</v>
      </c>
      <c r="R2138" s="14">
        <v>0</v>
      </c>
      <c r="S2138" s="22">
        <v>66</v>
      </c>
      <c r="T2138" s="22">
        <v>0.55091434071222334</v>
      </c>
      <c r="U2138" s="22">
        <v>443</v>
      </c>
      <c r="V2138" s="22"/>
      <c r="W2138" s="22">
        <v>95</v>
      </c>
      <c r="X2138" s="22">
        <v>35</v>
      </c>
      <c r="Y2138" s="14">
        <v>204</v>
      </c>
      <c r="Z2138" s="10">
        <v>60</v>
      </c>
      <c r="AA2138" s="22">
        <v>32</v>
      </c>
      <c r="AB2138" s="22">
        <v>100.56</v>
      </c>
      <c r="AC2138" s="22">
        <v>2.4526978331192205E-3</v>
      </c>
      <c r="AD2138" s="42">
        <v>3.1E-4</v>
      </c>
      <c r="AE2138" s="22">
        <v>2211</v>
      </c>
      <c r="AF2138" s="22">
        <v>5.0611606608280399E-5</v>
      </c>
      <c r="AG2138" s="22">
        <v>1.26529016520701E-5</v>
      </c>
      <c r="AH2138" s="22">
        <v>0</v>
      </c>
      <c r="AI2138" s="22">
        <v>0</v>
      </c>
      <c r="AJ2138" s="22">
        <v>0</v>
      </c>
      <c r="AK2138" s="22">
        <v>0</v>
      </c>
      <c r="AL2138" s="45">
        <v>0</v>
      </c>
      <c r="AM2138" s="45">
        <v>0</v>
      </c>
      <c r="AN2138" s="45">
        <v>0</v>
      </c>
      <c r="AO2138" s="45">
        <v>0</v>
      </c>
      <c r="AP2138" s="45">
        <v>0</v>
      </c>
      <c r="AQ2138" s="45">
        <v>0</v>
      </c>
      <c r="AR2138" s="45">
        <v>0</v>
      </c>
      <c r="AS2138" s="45" t="s">
        <v>4445</v>
      </c>
      <c r="AT2138" s="45" t="s">
        <v>4445</v>
      </c>
      <c r="AU2138" s="45">
        <v>3.9329943383566492E-5</v>
      </c>
      <c r="AV2138" s="10">
        <v>78.474114441416901</v>
      </c>
      <c r="AW2138" s="10">
        <v>96.554379210779587</v>
      </c>
      <c r="AX2138" s="17">
        <v>0.22309913378248314</v>
      </c>
    </row>
    <row r="2139" spans="1:50" x14ac:dyDescent="0.25">
      <c r="A2139" s="22" t="s">
        <v>964</v>
      </c>
      <c r="B2139" s="22" t="s">
        <v>3952</v>
      </c>
      <c r="C2139" s="22" t="s">
        <v>1027</v>
      </c>
      <c r="D2139" s="22">
        <v>5186</v>
      </c>
      <c r="E2139" s="22" t="s">
        <v>1028</v>
      </c>
      <c r="F2139" s="43">
        <v>4.0089E-2</v>
      </c>
      <c r="G2139" s="43">
        <v>14.783942712409999</v>
      </c>
      <c r="H2139" s="43">
        <v>0.32064393939393943</v>
      </c>
      <c r="I2139" s="9">
        <v>0</v>
      </c>
      <c r="J2139" s="9">
        <v>0.32064393939393943</v>
      </c>
      <c r="K2139" s="11">
        <v>0</v>
      </c>
      <c r="L2139" s="41">
        <v>10</v>
      </c>
      <c r="M2139" s="44">
        <v>0</v>
      </c>
      <c r="N2139" s="13">
        <v>0</v>
      </c>
      <c r="O2139" s="13">
        <v>0</v>
      </c>
      <c r="P2139" s="22">
        <v>0</v>
      </c>
      <c r="Q2139" s="22">
        <v>0</v>
      </c>
      <c r="R2139" s="14">
        <v>0</v>
      </c>
      <c r="S2139" s="22">
        <v>5</v>
      </c>
      <c r="T2139" s="22">
        <v>1</v>
      </c>
      <c r="U2139" s="22">
        <v>30</v>
      </c>
      <c r="V2139" s="22"/>
      <c r="W2139" s="22">
        <v>7</v>
      </c>
      <c r="X2139" s="22">
        <v>6</v>
      </c>
      <c r="Y2139" s="14">
        <v>30</v>
      </c>
      <c r="Z2139" s="10">
        <v>7</v>
      </c>
      <c r="AA2139" s="22">
        <v>6</v>
      </c>
      <c r="AB2139" s="22">
        <v>12.29</v>
      </c>
      <c r="AC2139" s="22">
        <v>2.711658234873186E-3</v>
      </c>
      <c r="AD2139" s="42">
        <v>4.0000000000000003E-5</v>
      </c>
      <c r="AE2139" s="22">
        <v>2212</v>
      </c>
      <c r="AF2139" s="22">
        <v>3.7728128557518901E-5</v>
      </c>
      <c r="AG2139" s="22">
        <v>1.2576042852506301E-5</v>
      </c>
      <c r="AH2139" s="22">
        <v>0</v>
      </c>
      <c r="AI2139" s="22">
        <v>0</v>
      </c>
      <c r="AJ2139" s="22">
        <v>0</v>
      </c>
      <c r="AK2139" s="22">
        <v>0</v>
      </c>
      <c r="AL2139" s="45">
        <v>0</v>
      </c>
      <c r="AM2139" s="45">
        <v>0</v>
      </c>
      <c r="AN2139" s="45">
        <v>0</v>
      </c>
      <c r="AO2139" s="45">
        <v>0</v>
      </c>
      <c r="AP2139" s="45">
        <v>0</v>
      </c>
      <c r="AQ2139" s="45">
        <v>0</v>
      </c>
      <c r="AR2139" s="45">
        <v>0</v>
      </c>
      <c r="AS2139" s="45" t="s">
        <v>4445</v>
      </c>
      <c r="AT2139" s="45" t="s">
        <v>4445</v>
      </c>
      <c r="AU2139" s="45">
        <v>3.7728128557518901E-5</v>
      </c>
      <c r="AV2139" s="10">
        <v>21.831069108092141</v>
      </c>
      <c r="AW2139" s="10">
        <v>21.831069108092141</v>
      </c>
      <c r="AX2139" s="17">
        <v>0</v>
      </c>
    </row>
    <row r="2140" spans="1:50" x14ac:dyDescent="0.25">
      <c r="A2140" s="22" t="s">
        <v>539</v>
      </c>
      <c r="B2140" s="22" t="s">
        <v>3949</v>
      </c>
      <c r="C2140" s="22" t="s">
        <v>571</v>
      </c>
      <c r="D2140" s="22">
        <v>5356</v>
      </c>
      <c r="E2140" s="22" t="s">
        <v>736</v>
      </c>
      <c r="F2140" s="43">
        <v>1.2719999999999999E-3</v>
      </c>
      <c r="G2140" s="43">
        <v>170.11267287972001</v>
      </c>
      <c r="H2140" s="43">
        <v>8.8977272727272734</v>
      </c>
      <c r="I2140" s="9">
        <v>0</v>
      </c>
      <c r="J2140" s="9">
        <v>8.8977272727272734</v>
      </c>
      <c r="K2140" s="11">
        <v>0</v>
      </c>
      <c r="L2140" s="41">
        <v>2870</v>
      </c>
      <c r="M2140" s="44">
        <v>0</v>
      </c>
      <c r="N2140" s="13">
        <v>0</v>
      </c>
      <c r="O2140" s="13">
        <v>0</v>
      </c>
      <c r="P2140" s="22">
        <v>0</v>
      </c>
      <c r="Q2140" s="22">
        <v>0</v>
      </c>
      <c r="R2140" s="14">
        <v>0</v>
      </c>
      <c r="S2140" s="22">
        <v>253</v>
      </c>
      <c r="T2140" s="22">
        <v>1</v>
      </c>
      <c r="U2140" s="22">
        <v>5224</v>
      </c>
      <c r="V2140" s="22"/>
      <c r="W2140" s="22">
        <v>944</v>
      </c>
      <c r="X2140" s="22">
        <v>623</v>
      </c>
      <c r="Y2140" s="14">
        <v>5224</v>
      </c>
      <c r="Z2140" s="10">
        <v>944</v>
      </c>
      <c r="AA2140" s="22">
        <v>623</v>
      </c>
      <c r="AB2140" s="22">
        <v>1763.44</v>
      </c>
      <c r="AC2140" s="22">
        <v>7.4773970596498778E-6</v>
      </c>
      <c r="AD2140" s="42">
        <v>1.0000000000000001E-5</v>
      </c>
      <c r="AE2140" s="22">
        <v>2214</v>
      </c>
      <c r="AF2140" s="22">
        <v>1.5406266226358197E-3</v>
      </c>
      <c r="AG2140" s="22">
        <v>1.22271954177446E-5</v>
      </c>
      <c r="AH2140" s="22">
        <v>0</v>
      </c>
      <c r="AI2140" s="22">
        <v>0</v>
      </c>
      <c r="AJ2140" s="22">
        <v>0</v>
      </c>
      <c r="AK2140" s="22">
        <v>0</v>
      </c>
      <c r="AL2140" s="45">
        <v>0</v>
      </c>
      <c r="AM2140" s="45">
        <v>0</v>
      </c>
      <c r="AN2140" s="45">
        <v>0</v>
      </c>
      <c r="AO2140" s="45">
        <v>0</v>
      </c>
      <c r="AP2140" s="45">
        <v>0</v>
      </c>
      <c r="AQ2140" s="45">
        <v>0</v>
      </c>
      <c r="AR2140" s="45">
        <v>0</v>
      </c>
      <c r="AS2140" s="45" t="s">
        <v>4445</v>
      </c>
      <c r="AT2140" s="45" t="s">
        <v>4445</v>
      </c>
      <c r="AU2140" s="45">
        <v>1.5406266226358197E-3</v>
      </c>
      <c r="AV2140" s="10">
        <v>106.09450830140484</v>
      </c>
      <c r="AW2140" s="10">
        <v>106.09450830140484</v>
      </c>
      <c r="AX2140" s="17">
        <v>0</v>
      </c>
    </row>
    <row r="2141" spans="1:50" x14ac:dyDescent="0.25">
      <c r="A2141" s="22" t="s">
        <v>2906</v>
      </c>
      <c r="B2141" s="22" t="s">
        <v>3950</v>
      </c>
      <c r="C2141" s="22" t="s">
        <v>2961</v>
      </c>
      <c r="D2141" s="22">
        <v>4394</v>
      </c>
      <c r="E2141" s="22" t="s">
        <v>2962</v>
      </c>
      <c r="F2141" s="43">
        <v>1.0057E-2</v>
      </c>
      <c r="G2141" s="43">
        <v>36.676340199160002</v>
      </c>
      <c r="H2141" s="43">
        <v>0.39223484848484852</v>
      </c>
      <c r="I2141" s="9">
        <v>0.30454545454545451</v>
      </c>
      <c r="J2141" s="9">
        <v>8.7689393939393942E-2</v>
      </c>
      <c r="K2141" s="11">
        <v>0.39223484848484852</v>
      </c>
      <c r="L2141" s="41">
        <v>85</v>
      </c>
      <c r="M2141" s="44">
        <v>194</v>
      </c>
      <c r="N2141" s="13">
        <v>54</v>
      </c>
      <c r="O2141" s="13">
        <v>19</v>
      </c>
      <c r="P2141" s="22">
        <v>33</v>
      </c>
      <c r="Q2141" s="22">
        <v>10</v>
      </c>
      <c r="R2141" s="14">
        <v>0</v>
      </c>
      <c r="S2141" s="22">
        <v>28</v>
      </c>
      <c r="T2141" s="22">
        <v>0</v>
      </c>
      <c r="U2141" s="22">
        <v>194</v>
      </c>
      <c r="V2141" s="22"/>
      <c r="W2141" s="22">
        <v>54</v>
      </c>
      <c r="X2141" s="22">
        <v>19</v>
      </c>
      <c r="Y2141" s="14">
        <v>0</v>
      </c>
      <c r="Z2141" s="10">
        <v>21</v>
      </c>
      <c r="AA2141" s="22">
        <v>9</v>
      </c>
      <c r="AB2141" s="22">
        <v>28.77</v>
      </c>
      <c r="AC2141" s="22">
        <v>2.7420947524721498E-4</v>
      </c>
      <c r="AD2141" s="42">
        <v>1.0000000000000001E-5</v>
      </c>
      <c r="AE2141" s="22">
        <v>2218</v>
      </c>
      <c r="AF2141" s="22">
        <v>1.2123203567907399E-4</v>
      </c>
      <c r="AG2141" s="22">
        <v>1.2123203567907399E-5</v>
      </c>
      <c r="AH2141" s="22">
        <v>0</v>
      </c>
      <c r="AI2141" s="22">
        <v>0</v>
      </c>
      <c r="AJ2141" s="22">
        <v>0</v>
      </c>
      <c r="AK2141" s="22">
        <v>0</v>
      </c>
      <c r="AL2141" s="45">
        <v>0</v>
      </c>
      <c r="AM2141" s="45">
        <v>0</v>
      </c>
      <c r="AN2141" s="45">
        <v>0</v>
      </c>
      <c r="AO2141" s="45">
        <v>0</v>
      </c>
      <c r="AP2141" s="45">
        <v>0</v>
      </c>
      <c r="AQ2141" s="45">
        <v>0</v>
      </c>
      <c r="AR2141" s="45">
        <v>0</v>
      </c>
      <c r="AS2141" s="45" t="s">
        <v>4445</v>
      </c>
      <c r="AT2141" s="45" t="s">
        <v>4445</v>
      </c>
      <c r="AU2141" s="45">
        <v>2.710305771096632E-5</v>
      </c>
      <c r="AV2141" s="10">
        <v>239.48164146868251</v>
      </c>
      <c r="AW2141" s="10">
        <v>137.67262192177691</v>
      </c>
      <c r="AX2141" s="17">
        <v>0.77643650410429732</v>
      </c>
    </row>
    <row r="2142" spans="1:50" x14ac:dyDescent="0.25">
      <c r="A2142" s="22" t="s">
        <v>2195</v>
      </c>
      <c r="B2142" s="22" t="s">
        <v>3962</v>
      </c>
      <c r="C2142" s="22" t="s">
        <v>2200</v>
      </c>
      <c r="D2142" s="22">
        <v>5648</v>
      </c>
      <c r="E2142" s="22" t="s">
        <v>2332</v>
      </c>
      <c r="F2142" s="43">
        <v>1.2149999999999999E-3</v>
      </c>
      <c r="G2142" s="43">
        <v>194.16853301162999</v>
      </c>
      <c r="H2142" s="43">
        <v>9.968560606060608</v>
      </c>
      <c r="I2142" s="9">
        <v>0</v>
      </c>
      <c r="J2142" s="9">
        <v>9.968560606060608</v>
      </c>
      <c r="K2142" s="11">
        <v>0.29981060606060606</v>
      </c>
      <c r="L2142" s="41">
        <v>4092</v>
      </c>
      <c r="M2142" s="44">
        <v>0</v>
      </c>
      <c r="N2142" s="13">
        <v>0</v>
      </c>
      <c r="O2142" s="13">
        <v>0</v>
      </c>
      <c r="P2142" s="22">
        <v>0</v>
      </c>
      <c r="Q2142" s="22">
        <v>0</v>
      </c>
      <c r="R2142" s="14">
        <v>0</v>
      </c>
      <c r="S2142" s="22">
        <v>508</v>
      </c>
      <c r="T2142" s="22">
        <v>0.96992438347835996</v>
      </c>
      <c r="U2142" s="22">
        <v>7219</v>
      </c>
      <c r="V2142" s="22"/>
      <c r="W2142" s="22">
        <v>1304</v>
      </c>
      <c r="X2142" s="22">
        <v>860</v>
      </c>
      <c r="Y2142" s="14">
        <v>7219</v>
      </c>
      <c r="Z2142" s="10">
        <v>1304</v>
      </c>
      <c r="AA2142" s="22">
        <v>860</v>
      </c>
      <c r="AB2142" s="22">
        <v>2436.19</v>
      </c>
      <c r="AC2142" s="22">
        <v>6.2574505825165083E-6</v>
      </c>
      <c r="AD2142" s="42">
        <v>2.0000000000000002E-5</v>
      </c>
      <c r="AE2142" s="22">
        <v>2219</v>
      </c>
      <c r="AF2142" s="22">
        <v>1.2238957632943373E-3</v>
      </c>
      <c r="AG2142" s="22">
        <v>1.2117779834597399E-5</v>
      </c>
      <c r="AH2142" s="22">
        <v>0</v>
      </c>
      <c r="AI2142" s="22">
        <v>0</v>
      </c>
      <c r="AJ2142" s="22">
        <v>0</v>
      </c>
      <c r="AK2142" s="22">
        <v>0</v>
      </c>
      <c r="AL2142" s="45">
        <v>0</v>
      </c>
      <c r="AM2142" s="45">
        <v>0</v>
      </c>
      <c r="AN2142" s="45">
        <v>0</v>
      </c>
      <c r="AO2142" s="45">
        <v>0</v>
      </c>
      <c r="AP2142" s="45">
        <v>0</v>
      </c>
      <c r="AQ2142" s="45">
        <v>0</v>
      </c>
      <c r="AR2142" s="45">
        <v>0</v>
      </c>
      <c r="AS2142" s="45" t="s">
        <v>4445</v>
      </c>
      <c r="AT2142" s="45" t="s">
        <v>4445</v>
      </c>
      <c r="AU2142" s="45">
        <v>1.2238957632943373E-3</v>
      </c>
      <c r="AV2142" s="10">
        <v>130.81126268191662</v>
      </c>
      <c r="AW2142" s="10">
        <v>130.81126268191662</v>
      </c>
      <c r="AX2142" s="17">
        <v>0</v>
      </c>
    </row>
    <row r="2143" spans="1:50" x14ac:dyDescent="0.25">
      <c r="A2143" s="22" t="s">
        <v>2906</v>
      </c>
      <c r="B2143" s="22" t="s">
        <v>3954</v>
      </c>
      <c r="C2143" s="22" t="s">
        <v>3058</v>
      </c>
      <c r="D2143" s="22">
        <v>6410</v>
      </c>
      <c r="E2143" s="22" t="s">
        <v>3059</v>
      </c>
      <c r="F2143" s="43">
        <v>3.1939999999999998E-3</v>
      </c>
      <c r="G2143" s="43">
        <v>79.636866082850005</v>
      </c>
      <c r="H2143" s="43">
        <v>2.5579545454545456</v>
      </c>
      <c r="I2143" s="9">
        <v>0</v>
      </c>
      <c r="J2143" s="9">
        <v>2.5579545454545456</v>
      </c>
      <c r="K2143" s="11">
        <v>0</v>
      </c>
      <c r="L2143" s="41">
        <v>1479</v>
      </c>
      <c r="M2143" s="44">
        <v>0</v>
      </c>
      <c r="N2143" s="13">
        <v>0</v>
      </c>
      <c r="O2143" s="13">
        <v>0</v>
      </c>
      <c r="P2143" s="22">
        <v>0</v>
      </c>
      <c r="Q2143" s="22">
        <v>0</v>
      </c>
      <c r="R2143" s="14">
        <v>0</v>
      </c>
      <c r="S2143" s="22">
        <v>69</v>
      </c>
      <c r="T2143" s="22">
        <v>1</v>
      </c>
      <c r="U2143" s="22">
        <v>2698</v>
      </c>
      <c r="V2143" s="22"/>
      <c r="W2143" s="22">
        <v>489</v>
      </c>
      <c r="X2143" s="22">
        <v>323</v>
      </c>
      <c r="Y2143" s="14">
        <v>2698</v>
      </c>
      <c r="Z2143" s="10">
        <v>489</v>
      </c>
      <c r="AA2143" s="22">
        <v>323</v>
      </c>
      <c r="AB2143" s="22">
        <v>912.75</v>
      </c>
      <c r="AC2143" s="22">
        <v>4.0107052890267308E-5</v>
      </c>
      <c r="AD2143" s="42">
        <v>4.0000000000000003E-5</v>
      </c>
      <c r="AE2143" s="22">
        <v>2221</v>
      </c>
      <c r="AF2143" s="22">
        <v>4.5963367891460757E-4</v>
      </c>
      <c r="AG2143" s="22">
        <v>1.1785478946528399E-5</v>
      </c>
      <c r="AH2143" s="22">
        <v>0</v>
      </c>
      <c r="AI2143" s="22">
        <v>0</v>
      </c>
      <c r="AJ2143" s="22">
        <v>0</v>
      </c>
      <c r="AK2143" s="22">
        <v>0</v>
      </c>
      <c r="AL2143" s="45">
        <v>0</v>
      </c>
      <c r="AM2143" s="45">
        <v>0</v>
      </c>
      <c r="AN2143" s="45">
        <v>0</v>
      </c>
      <c r="AO2143" s="45">
        <v>0</v>
      </c>
      <c r="AP2143" s="45">
        <v>0</v>
      </c>
      <c r="AQ2143" s="45">
        <v>0</v>
      </c>
      <c r="AR2143" s="45">
        <v>0</v>
      </c>
      <c r="AS2143" s="45" t="s">
        <v>4445</v>
      </c>
      <c r="AT2143" s="45" t="s">
        <v>4445</v>
      </c>
      <c r="AU2143" s="45">
        <v>4.5963367891460757E-4</v>
      </c>
      <c r="AV2143" s="10">
        <v>191.16836961350509</v>
      </c>
      <c r="AW2143" s="10">
        <v>191.16836961350509</v>
      </c>
      <c r="AX2143" s="17">
        <v>0</v>
      </c>
    </row>
    <row r="2144" spans="1:50" x14ac:dyDescent="0.25">
      <c r="A2144" s="22" t="s">
        <v>539</v>
      </c>
      <c r="B2144" s="22" t="s">
        <v>3949</v>
      </c>
      <c r="C2144" s="22" t="s">
        <v>571</v>
      </c>
      <c r="D2144" s="22">
        <v>3011</v>
      </c>
      <c r="E2144" s="22" t="s">
        <v>767</v>
      </c>
      <c r="F2144" s="43">
        <v>1.5100000000000001E-4</v>
      </c>
      <c r="G2144" s="43">
        <v>22.03609828694</v>
      </c>
      <c r="H2144" s="43">
        <v>0.90037878787878789</v>
      </c>
      <c r="I2144" s="9">
        <v>0</v>
      </c>
      <c r="J2144" s="9">
        <v>0.90037878787878789</v>
      </c>
      <c r="K2144" s="11">
        <v>0</v>
      </c>
      <c r="L2144" s="41">
        <v>328</v>
      </c>
      <c r="M2144" s="44">
        <v>0</v>
      </c>
      <c r="N2144" s="13">
        <v>0</v>
      </c>
      <c r="O2144" s="13">
        <v>0</v>
      </c>
      <c r="P2144" s="22">
        <v>0</v>
      </c>
      <c r="Q2144" s="22">
        <v>0</v>
      </c>
      <c r="R2144" s="14">
        <v>0</v>
      </c>
      <c r="S2144" s="22">
        <v>26</v>
      </c>
      <c r="T2144" s="22">
        <v>1</v>
      </c>
      <c r="U2144" s="22">
        <v>608</v>
      </c>
      <c r="V2144" s="22"/>
      <c r="W2144" s="22">
        <v>112</v>
      </c>
      <c r="X2144" s="22">
        <v>74</v>
      </c>
      <c r="Y2144" s="14">
        <v>608</v>
      </c>
      <c r="Z2144" s="10">
        <v>112</v>
      </c>
      <c r="AA2144" s="22">
        <v>74</v>
      </c>
      <c r="AB2144" s="22">
        <v>208.16</v>
      </c>
      <c r="AC2144" s="22">
        <v>6.8523927436597187E-6</v>
      </c>
      <c r="AD2144" s="42">
        <v>0</v>
      </c>
      <c r="AE2144" s="22">
        <v>2222</v>
      </c>
      <c r="AF2144" s="22">
        <v>1.874727856476192E-4</v>
      </c>
      <c r="AG2144" s="22">
        <v>1.17170491029762E-5</v>
      </c>
      <c r="AH2144" s="22">
        <v>0</v>
      </c>
      <c r="AI2144" s="22">
        <v>0</v>
      </c>
      <c r="AJ2144" s="22">
        <v>0</v>
      </c>
      <c r="AK2144" s="22">
        <v>0</v>
      </c>
      <c r="AL2144" s="45">
        <v>0</v>
      </c>
      <c r="AM2144" s="45">
        <v>0</v>
      </c>
      <c r="AN2144" s="45">
        <v>0</v>
      </c>
      <c r="AO2144" s="45">
        <v>0</v>
      </c>
      <c r="AP2144" s="45">
        <v>0</v>
      </c>
      <c r="AQ2144" s="45">
        <v>0</v>
      </c>
      <c r="AR2144" s="45">
        <v>0</v>
      </c>
      <c r="AS2144" s="45" t="s">
        <v>4445</v>
      </c>
      <c r="AT2144" s="45" t="s">
        <v>4445</v>
      </c>
      <c r="AU2144" s="45">
        <v>1.874727856476192E-4</v>
      </c>
      <c r="AV2144" s="10">
        <v>124.39209087084561</v>
      </c>
      <c r="AW2144" s="10">
        <v>124.39209087084561</v>
      </c>
      <c r="AX2144" s="17">
        <v>0</v>
      </c>
    </row>
    <row r="2145" spans="1:50" x14ac:dyDescent="0.25">
      <c r="A2145" s="22" t="s">
        <v>8</v>
      </c>
      <c r="B2145" s="22" t="s">
        <v>3946</v>
      </c>
      <c r="C2145" s="22" t="s">
        <v>95</v>
      </c>
      <c r="D2145" s="22">
        <v>1978</v>
      </c>
      <c r="E2145" s="22" t="s">
        <v>432</v>
      </c>
      <c r="F2145" s="43">
        <v>0.16103000000000001</v>
      </c>
      <c r="G2145" s="43">
        <v>8.7892377026100004</v>
      </c>
      <c r="H2145" s="43">
        <v>0.49696969696969695</v>
      </c>
      <c r="I2145" s="9">
        <v>0</v>
      </c>
      <c r="J2145" s="9">
        <v>0.49696969696969695</v>
      </c>
      <c r="K2145" s="11">
        <v>0</v>
      </c>
      <c r="L2145" s="41">
        <v>54</v>
      </c>
      <c r="M2145" s="44">
        <v>0</v>
      </c>
      <c r="N2145" s="13">
        <v>0</v>
      </c>
      <c r="O2145" s="13">
        <v>0</v>
      </c>
      <c r="P2145" s="22">
        <v>0</v>
      </c>
      <c r="Q2145" s="22">
        <v>0</v>
      </c>
      <c r="R2145" s="14">
        <v>0</v>
      </c>
      <c r="S2145" s="22">
        <v>11</v>
      </c>
      <c r="T2145" s="22">
        <v>1</v>
      </c>
      <c r="U2145" s="22">
        <v>110</v>
      </c>
      <c r="V2145" s="22"/>
      <c r="W2145" s="22">
        <v>22</v>
      </c>
      <c r="X2145" s="22">
        <v>15</v>
      </c>
      <c r="Y2145" s="14">
        <v>110</v>
      </c>
      <c r="Z2145" s="10">
        <v>22</v>
      </c>
      <c r="AA2145" s="22">
        <v>15</v>
      </c>
      <c r="AB2145" s="22">
        <v>40.04</v>
      </c>
      <c r="AC2145" s="22">
        <v>1.8321270336354823E-2</v>
      </c>
      <c r="AD2145" s="42">
        <v>8.4000000000000003E-4</v>
      </c>
      <c r="AE2145" s="22">
        <v>2225</v>
      </c>
      <c r="AF2145" s="22">
        <v>2.3182022225569E-5</v>
      </c>
      <c r="AG2145" s="22">
        <v>1.15910111127845E-5</v>
      </c>
      <c r="AH2145" s="22">
        <v>0</v>
      </c>
      <c r="AI2145" s="22">
        <v>0</v>
      </c>
      <c r="AJ2145" s="22">
        <v>0</v>
      </c>
      <c r="AK2145" s="22">
        <v>0</v>
      </c>
      <c r="AL2145" s="45">
        <v>0</v>
      </c>
      <c r="AM2145" s="45">
        <v>0</v>
      </c>
      <c r="AN2145" s="45">
        <v>0</v>
      </c>
      <c r="AO2145" s="45">
        <v>0</v>
      </c>
      <c r="AP2145" s="45">
        <v>0</v>
      </c>
      <c r="AQ2145" s="45">
        <v>0</v>
      </c>
      <c r="AR2145" s="45">
        <v>0</v>
      </c>
      <c r="AS2145" s="45" t="s">
        <v>4445</v>
      </c>
      <c r="AT2145" s="45" t="s">
        <v>4445</v>
      </c>
      <c r="AU2145" s="45">
        <v>2.3182022225569E-5</v>
      </c>
      <c r="AV2145" s="10">
        <v>44.268292682926834</v>
      </c>
      <c r="AW2145" s="10">
        <v>44.268292682926834</v>
      </c>
      <c r="AX2145" s="17">
        <v>0</v>
      </c>
    </row>
    <row r="2146" spans="1:50" x14ac:dyDescent="0.25">
      <c r="A2146" s="22" t="s">
        <v>2906</v>
      </c>
      <c r="B2146" s="22" t="s">
        <v>3954</v>
      </c>
      <c r="C2146" s="22" t="s">
        <v>3027</v>
      </c>
      <c r="D2146" s="22">
        <v>4979</v>
      </c>
      <c r="E2146" s="22" t="s">
        <v>3033</v>
      </c>
      <c r="F2146" s="43">
        <v>3.0299999999999999E-4</v>
      </c>
      <c r="G2146" s="43">
        <v>52.047707425920002</v>
      </c>
      <c r="H2146" s="43">
        <v>1.9278409090909092</v>
      </c>
      <c r="I2146" s="9">
        <v>1.3039772727272727</v>
      </c>
      <c r="J2146" s="9">
        <v>0.62405303030303039</v>
      </c>
      <c r="K2146" s="11">
        <v>1.5106060606060607</v>
      </c>
      <c r="L2146" s="41">
        <v>1102</v>
      </c>
      <c r="M2146" s="44">
        <v>2026</v>
      </c>
      <c r="N2146" s="13">
        <v>675</v>
      </c>
      <c r="O2146" s="13">
        <v>331</v>
      </c>
      <c r="P2146" s="22">
        <v>616</v>
      </c>
      <c r="Q2146" s="22">
        <v>317</v>
      </c>
      <c r="R2146" s="14">
        <v>1</v>
      </c>
      <c r="S2146" s="22">
        <v>162</v>
      </c>
      <c r="T2146" s="22">
        <v>0.21642597504666472</v>
      </c>
      <c r="U2146" s="22">
        <v>2462</v>
      </c>
      <c r="V2146" s="22"/>
      <c r="W2146" s="22">
        <v>754</v>
      </c>
      <c r="X2146" s="22">
        <v>383</v>
      </c>
      <c r="Y2146" s="14">
        <v>436</v>
      </c>
      <c r="Z2146" s="10">
        <v>138</v>
      </c>
      <c r="AA2146" s="22">
        <v>66</v>
      </c>
      <c r="AB2146" s="22">
        <v>228.3</v>
      </c>
      <c r="AC2146" s="22">
        <v>5.821582063557031E-6</v>
      </c>
      <c r="AD2146" s="42">
        <v>0</v>
      </c>
      <c r="AE2146" s="22">
        <v>2226</v>
      </c>
      <c r="AF2146" s="22">
        <v>3.592386144236933E-4</v>
      </c>
      <c r="AG2146" s="22">
        <v>1.15883424007643E-5</v>
      </c>
      <c r="AH2146" s="22">
        <v>0</v>
      </c>
      <c r="AI2146" s="22">
        <v>1</v>
      </c>
      <c r="AJ2146" s="22">
        <v>1</v>
      </c>
      <c r="AK2146" s="22">
        <v>0</v>
      </c>
      <c r="AL2146" s="45">
        <v>0</v>
      </c>
      <c r="AM2146" s="45">
        <v>0</v>
      </c>
      <c r="AN2146" s="45">
        <v>0</v>
      </c>
      <c r="AO2146" s="45">
        <v>0</v>
      </c>
      <c r="AP2146" s="45">
        <v>0</v>
      </c>
      <c r="AQ2146" s="45">
        <v>0</v>
      </c>
      <c r="AR2146" s="45">
        <v>0</v>
      </c>
      <c r="AS2146" s="45" t="s">
        <v>4445</v>
      </c>
      <c r="AT2146" s="45" t="s">
        <v>4445</v>
      </c>
      <c r="AU2146" s="45">
        <v>1.1628757584498179E-4</v>
      </c>
      <c r="AV2146" s="10">
        <v>221.13505311077387</v>
      </c>
      <c r="AW2146" s="10">
        <v>391.11111111111109</v>
      </c>
      <c r="AX2146" s="17">
        <v>0.676392572944297</v>
      </c>
    </row>
    <row r="2147" spans="1:50" x14ac:dyDescent="0.25">
      <c r="A2147" s="22" t="s">
        <v>2906</v>
      </c>
      <c r="B2147" s="22" t="s">
        <v>3950</v>
      </c>
      <c r="C2147" s="22" t="s">
        <v>3313</v>
      </c>
      <c r="D2147" s="22">
        <v>6764</v>
      </c>
      <c r="E2147" s="22" t="s">
        <v>3314</v>
      </c>
      <c r="F2147" s="43">
        <v>1.0907E-2</v>
      </c>
      <c r="G2147" s="43">
        <v>25.018856911010001</v>
      </c>
      <c r="H2147" s="43">
        <v>1.6570075757575757</v>
      </c>
      <c r="I2147" s="9">
        <v>0</v>
      </c>
      <c r="J2147" s="9">
        <v>1.6570075757575757</v>
      </c>
      <c r="K2147" s="11">
        <v>0</v>
      </c>
      <c r="L2147" s="41">
        <v>76</v>
      </c>
      <c r="M2147" s="44">
        <v>0</v>
      </c>
      <c r="N2147" s="13">
        <v>0</v>
      </c>
      <c r="O2147" s="13">
        <v>0</v>
      </c>
      <c r="P2147" s="22">
        <v>0</v>
      </c>
      <c r="Q2147" s="22">
        <v>0</v>
      </c>
      <c r="R2147" s="14">
        <v>0</v>
      </c>
      <c r="S2147" s="22">
        <v>25</v>
      </c>
      <c r="T2147" s="22">
        <v>1</v>
      </c>
      <c r="U2147" s="22">
        <v>150</v>
      </c>
      <c r="V2147" s="22"/>
      <c r="W2147" s="22">
        <v>29</v>
      </c>
      <c r="X2147" s="22">
        <v>20</v>
      </c>
      <c r="Y2147" s="14">
        <v>150</v>
      </c>
      <c r="Z2147" s="10">
        <v>29</v>
      </c>
      <c r="AA2147" s="22">
        <v>20</v>
      </c>
      <c r="AB2147" s="22">
        <v>53.23</v>
      </c>
      <c r="AC2147" s="22">
        <v>4.3595117230156816E-4</v>
      </c>
      <c r="AD2147" s="42">
        <v>3.0000000000000001E-5</v>
      </c>
      <c r="AE2147" s="22">
        <v>2227</v>
      </c>
      <c r="AF2147" s="22">
        <v>6.90381354657666E-5</v>
      </c>
      <c r="AG2147" s="22">
        <v>1.1506355910961099E-5</v>
      </c>
      <c r="AH2147" s="22">
        <v>0</v>
      </c>
      <c r="AI2147" s="22">
        <v>0</v>
      </c>
      <c r="AJ2147" s="22">
        <v>0</v>
      </c>
      <c r="AK2147" s="22">
        <v>0</v>
      </c>
      <c r="AL2147" s="45">
        <v>0</v>
      </c>
      <c r="AM2147" s="45">
        <v>0</v>
      </c>
      <c r="AN2147" s="45">
        <v>0</v>
      </c>
      <c r="AO2147" s="45">
        <v>0</v>
      </c>
      <c r="AP2147" s="45">
        <v>0</v>
      </c>
      <c r="AQ2147" s="45">
        <v>0</v>
      </c>
      <c r="AR2147" s="45">
        <v>0</v>
      </c>
      <c r="AS2147" s="45" t="s">
        <v>4445</v>
      </c>
      <c r="AT2147" s="45" t="s">
        <v>4445</v>
      </c>
      <c r="AU2147" s="45">
        <v>6.90381354657666E-5</v>
      </c>
      <c r="AV2147" s="10">
        <v>17.50142873471254</v>
      </c>
      <c r="AW2147" s="10">
        <v>17.50142873471254</v>
      </c>
      <c r="AX2147" s="17">
        <v>0</v>
      </c>
    </row>
    <row r="2148" spans="1:50" x14ac:dyDescent="0.25">
      <c r="A2148" s="22" t="s">
        <v>964</v>
      </c>
      <c r="B2148" s="22" t="s">
        <v>3948</v>
      </c>
      <c r="C2148" s="22" t="s">
        <v>1236</v>
      </c>
      <c r="D2148" s="22">
        <v>8385</v>
      </c>
      <c r="E2148" s="22" t="s">
        <v>1539</v>
      </c>
      <c r="F2148" s="43">
        <v>0.123977</v>
      </c>
      <c r="G2148" s="43">
        <v>20.999070747739999</v>
      </c>
      <c r="H2148" s="43">
        <v>1.1325757575757576</v>
      </c>
      <c r="I2148" s="9">
        <v>0</v>
      </c>
      <c r="J2148" s="9">
        <v>1.1325757575757576</v>
      </c>
      <c r="K2148" s="11">
        <v>0.50113636363636371</v>
      </c>
      <c r="L2148" s="41">
        <v>517</v>
      </c>
      <c r="M2148" s="44">
        <v>173</v>
      </c>
      <c r="N2148" s="13">
        <v>173</v>
      </c>
      <c r="O2148" s="13">
        <v>39</v>
      </c>
      <c r="P2148" s="22">
        <v>93</v>
      </c>
      <c r="Q2148" s="22">
        <v>18</v>
      </c>
      <c r="R2148" s="14">
        <v>0</v>
      </c>
      <c r="S2148" s="22">
        <v>33</v>
      </c>
      <c r="T2148" s="22">
        <v>0.55752508361204012</v>
      </c>
      <c r="U2148" s="22">
        <v>703</v>
      </c>
      <c r="V2148" s="22"/>
      <c r="W2148" s="22">
        <v>270</v>
      </c>
      <c r="X2148" s="22">
        <v>103</v>
      </c>
      <c r="Y2148" s="14">
        <v>530</v>
      </c>
      <c r="Z2148" s="10">
        <v>177</v>
      </c>
      <c r="AA2148" s="22">
        <v>85</v>
      </c>
      <c r="AB2148" s="22">
        <v>290.19</v>
      </c>
      <c r="AC2148" s="22">
        <v>5.9039279161123299E-3</v>
      </c>
      <c r="AD2148" s="42">
        <v>2.1700000000000001E-3</v>
      </c>
      <c r="AE2148" s="22">
        <v>2228</v>
      </c>
      <c r="AF2148" s="22">
        <v>3.4329365849716803E-5</v>
      </c>
      <c r="AG2148" s="22">
        <v>1.1443121949905602E-5</v>
      </c>
      <c r="AH2148" s="22">
        <v>0</v>
      </c>
      <c r="AI2148" s="22">
        <v>0</v>
      </c>
      <c r="AJ2148" s="22">
        <v>0</v>
      </c>
      <c r="AK2148" s="22">
        <v>0</v>
      </c>
      <c r="AL2148" s="45">
        <v>0</v>
      </c>
      <c r="AM2148" s="45">
        <v>0</v>
      </c>
      <c r="AN2148" s="45">
        <v>0</v>
      </c>
      <c r="AO2148" s="45">
        <v>0</v>
      </c>
      <c r="AP2148" s="45">
        <v>0</v>
      </c>
      <c r="AQ2148" s="45">
        <v>0</v>
      </c>
      <c r="AR2148" s="45">
        <v>0</v>
      </c>
      <c r="AS2148" s="45" t="s">
        <v>4445</v>
      </c>
      <c r="AT2148" s="45" t="s">
        <v>4445</v>
      </c>
      <c r="AU2148" s="45">
        <v>3.4329365849716803E-5</v>
      </c>
      <c r="AV2148" s="10">
        <v>156.2809364548495</v>
      </c>
      <c r="AW2148" s="10">
        <v>238.39464882943145</v>
      </c>
      <c r="AX2148" s="17">
        <v>0</v>
      </c>
    </row>
    <row r="2149" spans="1:50" x14ac:dyDescent="0.25">
      <c r="A2149" s="22" t="s">
        <v>2906</v>
      </c>
      <c r="B2149" s="22" t="s">
        <v>3954</v>
      </c>
      <c r="C2149" s="22" t="s">
        <v>3027</v>
      </c>
      <c r="D2149" s="22">
        <v>7215</v>
      </c>
      <c r="E2149" s="22" t="s">
        <v>3079</v>
      </c>
      <c r="F2149" s="43">
        <v>2.63E-4</v>
      </c>
      <c r="G2149" s="43">
        <v>38.865865397580002</v>
      </c>
      <c r="H2149" s="43">
        <v>1.822348484848485</v>
      </c>
      <c r="I2149" s="9">
        <v>1.313068181818182</v>
      </c>
      <c r="J2149" s="9">
        <v>0.50909090909090915</v>
      </c>
      <c r="K2149" s="11">
        <v>1.5490530303030305</v>
      </c>
      <c r="L2149" s="41">
        <v>482</v>
      </c>
      <c r="M2149" s="44">
        <v>1185</v>
      </c>
      <c r="N2149" s="13">
        <v>368</v>
      </c>
      <c r="O2149" s="13">
        <v>151</v>
      </c>
      <c r="P2149" s="22">
        <v>343</v>
      </c>
      <c r="Q2149" s="22">
        <v>149</v>
      </c>
      <c r="R2149" s="14">
        <v>0</v>
      </c>
      <c r="S2149" s="22">
        <v>136</v>
      </c>
      <c r="T2149" s="22">
        <v>0.14996882145084178</v>
      </c>
      <c r="U2149" s="22">
        <v>1318</v>
      </c>
      <c r="V2149" s="22"/>
      <c r="W2149" s="22">
        <v>392</v>
      </c>
      <c r="X2149" s="22">
        <v>167</v>
      </c>
      <c r="Y2149" s="14">
        <v>133</v>
      </c>
      <c r="Z2149" s="10">
        <v>49</v>
      </c>
      <c r="AA2149" s="22">
        <v>18</v>
      </c>
      <c r="AB2149" s="22">
        <v>79.099999999999994</v>
      </c>
      <c r="AC2149" s="22">
        <v>6.7668633467859383E-6</v>
      </c>
      <c r="AD2149" s="42">
        <v>0</v>
      </c>
      <c r="AE2149" s="22">
        <v>2229</v>
      </c>
      <c r="AF2149" s="22">
        <v>3.6334317072655358E-4</v>
      </c>
      <c r="AG2149" s="22">
        <v>1.1354474085204799E-5</v>
      </c>
      <c r="AH2149" s="22">
        <v>0</v>
      </c>
      <c r="AI2149" s="22">
        <v>1</v>
      </c>
      <c r="AJ2149" s="22">
        <v>1</v>
      </c>
      <c r="AK2149" s="22">
        <v>0</v>
      </c>
      <c r="AL2149" s="45">
        <v>0</v>
      </c>
      <c r="AM2149" s="45">
        <v>0</v>
      </c>
      <c r="AN2149" s="45">
        <v>0</v>
      </c>
      <c r="AO2149" s="45">
        <v>0</v>
      </c>
      <c r="AP2149" s="45">
        <v>0</v>
      </c>
      <c r="AQ2149" s="45">
        <v>0</v>
      </c>
      <c r="AR2149" s="45">
        <v>0</v>
      </c>
      <c r="AS2149" s="45" t="s">
        <v>4445</v>
      </c>
      <c r="AT2149" s="45" t="s">
        <v>4445</v>
      </c>
      <c r="AU2149" s="45">
        <v>1.0150347567168739E-4</v>
      </c>
      <c r="AV2149" s="10">
        <v>96.249999999999986</v>
      </c>
      <c r="AW2149" s="10">
        <v>215.10704635210973</v>
      </c>
      <c r="AX2149" s="17">
        <v>0.72053627104552076</v>
      </c>
    </row>
    <row r="2150" spans="1:50" x14ac:dyDescent="0.25">
      <c r="A2150" s="22" t="s">
        <v>2195</v>
      </c>
      <c r="B2150" s="22" t="s">
        <v>3960</v>
      </c>
      <c r="C2150" s="22" t="s">
        <v>2880</v>
      </c>
      <c r="D2150" s="22">
        <v>3490</v>
      </c>
      <c r="E2150" s="22" t="s">
        <v>2881</v>
      </c>
      <c r="F2150" s="43">
        <v>2.5999999999999998E-4</v>
      </c>
      <c r="G2150" s="43">
        <v>26.447317430919998</v>
      </c>
      <c r="H2150" s="43">
        <v>1.6954545454545455</v>
      </c>
      <c r="I2150" s="9">
        <v>0</v>
      </c>
      <c r="J2150" s="9">
        <v>1.6954545454545455</v>
      </c>
      <c r="K2150" s="11">
        <v>0</v>
      </c>
      <c r="L2150" s="41">
        <v>14</v>
      </c>
      <c r="M2150" s="44">
        <v>0</v>
      </c>
      <c r="N2150" s="13">
        <v>0</v>
      </c>
      <c r="O2150" s="13">
        <v>0</v>
      </c>
      <c r="P2150" s="22">
        <v>0</v>
      </c>
      <c r="Q2150" s="22">
        <v>0</v>
      </c>
      <c r="R2150" s="14">
        <v>0</v>
      </c>
      <c r="S2150" s="22">
        <v>24</v>
      </c>
      <c r="T2150" s="22">
        <v>1</v>
      </c>
      <c r="U2150" s="22">
        <v>38</v>
      </c>
      <c r="V2150" s="22"/>
      <c r="W2150" s="22">
        <v>9</v>
      </c>
      <c r="X2150" s="22">
        <v>7</v>
      </c>
      <c r="Y2150" s="14">
        <v>38</v>
      </c>
      <c r="Z2150" s="10">
        <v>9</v>
      </c>
      <c r="AA2150" s="22">
        <v>7</v>
      </c>
      <c r="AB2150" s="22">
        <v>15.75</v>
      </c>
      <c r="AC2150" s="22">
        <v>9.8308647249051306E-6</v>
      </c>
      <c r="AD2150" s="42">
        <v>0</v>
      </c>
      <c r="AE2150" s="22">
        <v>2230</v>
      </c>
      <c r="AF2150" s="22">
        <v>1.11522878845206E-5</v>
      </c>
      <c r="AG2150" s="22">
        <v>1.11522878845206E-5</v>
      </c>
      <c r="AH2150" s="22">
        <v>0</v>
      </c>
      <c r="AI2150" s="22">
        <v>0</v>
      </c>
      <c r="AJ2150" s="22">
        <v>0</v>
      </c>
      <c r="AK2150" s="22">
        <v>0</v>
      </c>
      <c r="AL2150" s="45">
        <v>0</v>
      </c>
      <c r="AM2150" s="45">
        <v>0</v>
      </c>
      <c r="AN2150" s="45">
        <v>0</v>
      </c>
      <c r="AO2150" s="45">
        <v>0</v>
      </c>
      <c r="AP2150" s="45">
        <v>0</v>
      </c>
      <c r="AQ2150" s="45">
        <v>0</v>
      </c>
      <c r="AR2150" s="45">
        <v>0</v>
      </c>
      <c r="AS2150" s="45" t="s">
        <v>4445</v>
      </c>
      <c r="AT2150" s="45" t="s">
        <v>4445</v>
      </c>
      <c r="AU2150" s="45">
        <v>1.1152287884520602E-5</v>
      </c>
      <c r="AV2150" s="10">
        <v>5.3083109919571045</v>
      </c>
      <c r="AW2150" s="10">
        <v>5.3083109919571045</v>
      </c>
      <c r="AX2150" s="17">
        <v>0</v>
      </c>
    </row>
    <row r="2151" spans="1:50" x14ac:dyDescent="0.25">
      <c r="A2151" s="22" t="s">
        <v>964</v>
      </c>
      <c r="B2151" s="22" t="s">
        <v>3952</v>
      </c>
      <c r="C2151" s="22" t="s">
        <v>1092</v>
      </c>
      <c r="D2151" s="22">
        <v>2826</v>
      </c>
      <c r="E2151" s="22" t="s">
        <v>1138</v>
      </c>
      <c r="F2151" s="43">
        <v>1.56E-4</v>
      </c>
      <c r="G2151" s="43">
        <v>34.764779103210003</v>
      </c>
      <c r="H2151" s="43">
        <v>1.0231060606060607</v>
      </c>
      <c r="I2151" s="9">
        <v>1.4962121212121213E-2</v>
      </c>
      <c r="J2151" s="9">
        <v>1.0081439393939393</v>
      </c>
      <c r="K2151" s="11">
        <v>1.0231060606060607</v>
      </c>
      <c r="L2151" s="41">
        <v>686</v>
      </c>
      <c r="M2151" s="44">
        <v>237</v>
      </c>
      <c r="N2151" s="13">
        <v>228</v>
      </c>
      <c r="O2151" s="13">
        <v>77</v>
      </c>
      <c r="P2151" s="22">
        <v>105</v>
      </c>
      <c r="Q2151" s="22">
        <v>9</v>
      </c>
      <c r="R2151" s="14">
        <v>0</v>
      </c>
      <c r="S2151" s="22">
        <v>102</v>
      </c>
      <c r="T2151" s="22">
        <v>0</v>
      </c>
      <c r="U2151" s="22">
        <v>237</v>
      </c>
      <c r="V2151" s="22"/>
      <c r="W2151" s="22">
        <v>228</v>
      </c>
      <c r="X2151" s="22">
        <v>77</v>
      </c>
      <c r="Y2151" s="14">
        <v>0</v>
      </c>
      <c r="Z2151" s="10">
        <v>123</v>
      </c>
      <c r="AA2151" s="22">
        <v>68</v>
      </c>
      <c r="AB2151" s="22">
        <v>168.51</v>
      </c>
      <c r="AC2151" s="22">
        <v>4.4873001935915004E-6</v>
      </c>
      <c r="AD2151" s="42">
        <v>0</v>
      </c>
      <c r="AE2151" s="22">
        <v>2232</v>
      </c>
      <c r="AF2151" s="22">
        <v>2.8390422106070183E-4</v>
      </c>
      <c r="AG2151" s="22">
        <v>1.0919393117719301E-5</v>
      </c>
      <c r="AH2151" s="22">
        <v>0</v>
      </c>
      <c r="AI2151" s="22">
        <v>0</v>
      </c>
      <c r="AJ2151" s="22">
        <v>0</v>
      </c>
      <c r="AK2151" s="22">
        <v>0</v>
      </c>
      <c r="AL2151" s="45">
        <v>0</v>
      </c>
      <c r="AM2151" s="45">
        <v>0</v>
      </c>
      <c r="AN2151" s="45">
        <v>0</v>
      </c>
      <c r="AO2151" s="45">
        <v>0</v>
      </c>
      <c r="AP2151" s="45">
        <v>0</v>
      </c>
      <c r="AQ2151" s="45">
        <v>0</v>
      </c>
      <c r="AR2151" s="45">
        <v>0</v>
      </c>
      <c r="AS2151" s="45" t="s">
        <v>4445</v>
      </c>
      <c r="AT2151" s="45" t="s">
        <v>4445</v>
      </c>
      <c r="AU2151" s="45">
        <v>2.7975234518809992E-4</v>
      </c>
      <c r="AV2151" s="10">
        <v>122.00638737554011</v>
      </c>
      <c r="AW2151" s="10">
        <v>222.85079600148092</v>
      </c>
      <c r="AX2151" s="17">
        <v>1.4624213254350241E-2</v>
      </c>
    </row>
    <row r="2152" spans="1:50" x14ac:dyDescent="0.25">
      <c r="A2152" s="22" t="s">
        <v>8</v>
      </c>
      <c r="B2152" s="22" t="s">
        <v>3946</v>
      </c>
      <c r="C2152" s="22" t="s">
        <v>261</v>
      </c>
      <c r="D2152" s="22">
        <v>546</v>
      </c>
      <c r="E2152" s="22" t="s">
        <v>340</v>
      </c>
      <c r="F2152" s="43">
        <v>1.8699999999999999E-4</v>
      </c>
      <c r="G2152" s="43">
        <v>67.092963610180007</v>
      </c>
      <c r="H2152" s="43">
        <v>3.3056818181818182</v>
      </c>
      <c r="I2152" s="9">
        <v>1.6666666666666666E-2</v>
      </c>
      <c r="J2152" s="9">
        <v>3.2890151515151516</v>
      </c>
      <c r="K2152" s="11">
        <v>0.13276515151515153</v>
      </c>
      <c r="L2152" s="41">
        <v>951</v>
      </c>
      <c r="M2152" s="44">
        <v>39</v>
      </c>
      <c r="N2152" s="13">
        <v>39</v>
      </c>
      <c r="O2152" s="13">
        <v>27</v>
      </c>
      <c r="P2152" s="22">
        <v>0</v>
      </c>
      <c r="Q2152" s="22">
        <v>0</v>
      </c>
      <c r="R2152" s="14">
        <v>0</v>
      </c>
      <c r="S2152" s="22">
        <v>121</v>
      </c>
      <c r="T2152" s="22">
        <v>0.9598372865818724</v>
      </c>
      <c r="U2152" s="22">
        <v>1708</v>
      </c>
      <c r="V2152" s="22"/>
      <c r="W2152" s="22">
        <v>342</v>
      </c>
      <c r="X2152" s="22">
        <v>227</v>
      </c>
      <c r="Y2152" s="14">
        <v>1669</v>
      </c>
      <c r="Z2152" s="10">
        <v>342</v>
      </c>
      <c r="AA2152" s="22">
        <v>227</v>
      </c>
      <c r="AB2152" s="22">
        <v>618.75</v>
      </c>
      <c r="AC2152" s="22">
        <v>2.7871775211257249E-6</v>
      </c>
      <c r="AD2152" s="42">
        <v>0</v>
      </c>
      <c r="AE2152" s="22">
        <v>2234</v>
      </c>
      <c r="AF2152" s="22">
        <v>4.2903448359134396E-4</v>
      </c>
      <c r="AG2152" s="22">
        <v>1.07258620897836E-5</v>
      </c>
      <c r="AH2152" s="22">
        <v>0</v>
      </c>
      <c r="AI2152" s="22">
        <v>0</v>
      </c>
      <c r="AJ2152" s="22">
        <v>0</v>
      </c>
      <c r="AK2152" s="22">
        <v>0</v>
      </c>
      <c r="AL2152" s="45">
        <v>0</v>
      </c>
      <c r="AM2152" s="45">
        <v>0</v>
      </c>
      <c r="AN2152" s="45">
        <v>0</v>
      </c>
      <c r="AO2152" s="45">
        <v>0</v>
      </c>
      <c r="AP2152" s="45">
        <v>0</v>
      </c>
      <c r="AQ2152" s="45">
        <v>0</v>
      </c>
      <c r="AR2152" s="45">
        <v>0</v>
      </c>
      <c r="AS2152" s="45" t="s">
        <v>4445</v>
      </c>
      <c r="AT2152" s="45" t="s">
        <v>4445</v>
      </c>
      <c r="AU2152" s="45">
        <v>4.2687136713918179E-4</v>
      </c>
      <c r="AV2152" s="10">
        <v>103.98249452954047</v>
      </c>
      <c r="AW2152" s="10">
        <v>103.45823306978343</v>
      </c>
      <c r="AX2152" s="17">
        <v>5.0418242236736563E-3</v>
      </c>
    </row>
    <row r="2153" spans="1:50" x14ac:dyDescent="0.25">
      <c r="A2153" s="22" t="s">
        <v>2195</v>
      </c>
      <c r="B2153" s="22" t="s">
        <v>3962</v>
      </c>
      <c r="C2153" s="22" t="s">
        <v>2200</v>
      </c>
      <c r="D2153" s="22">
        <v>8373</v>
      </c>
      <c r="E2153" s="22" t="s">
        <v>2221</v>
      </c>
      <c r="F2153" s="43">
        <v>5.8E-5</v>
      </c>
      <c r="G2153" s="43">
        <v>11.694109910110001</v>
      </c>
      <c r="H2153" s="43">
        <v>0.42367424242424245</v>
      </c>
      <c r="I2153" s="9">
        <v>0</v>
      </c>
      <c r="J2153" s="9">
        <v>0.42367424242424245</v>
      </c>
      <c r="K2153" s="11">
        <v>0</v>
      </c>
      <c r="L2153" s="41">
        <v>268</v>
      </c>
      <c r="M2153" s="44">
        <v>0</v>
      </c>
      <c r="N2153" s="13">
        <v>0</v>
      </c>
      <c r="O2153" s="13">
        <v>0</v>
      </c>
      <c r="P2153" s="22">
        <v>0</v>
      </c>
      <c r="Q2153" s="22">
        <v>0</v>
      </c>
      <c r="R2153" s="14">
        <v>0</v>
      </c>
      <c r="S2153" s="22">
        <v>32</v>
      </c>
      <c r="T2153" s="22">
        <v>1</v>
      </c>
      <c r="U2153" s="22">
        <v>499</v>
      </c>
      <c r="V2153" s="22"/>
      <c r="W2153" s="22">
        <v>92</v>
      </c>
      <c r="X2153" s="22">
        <v>61</v>
      </c>
      <c r="Y2153" s="14">
        <v>499</v>
      </c>
      <c r="Z2153" s="10">
        <v>92</v>
      </c>
      <c r="AA2153" s="22">
        <v>61</v>
      </c>
      <c r="AB2153" s="22">
        <v>170.95</v>
      </c>
      <c r="AC2153" s="22">
        <v>4.9597618327374201E-6</v>
      </c>
      <c r="AD2153" s="42">
        <v>0</v>
      </c>
      <c r="AE2153" s="22">
        <v>2235</v>
      </c>
      <c r="AF2153" s="22">
        <v>1.0592159083532E-4</v>
      </c>
      <c r="AG2153" s="22">
        <v>1.0592159083532E-5</v>
      </c>
      <c r="AH2153" s="22">
        <v>0</v>
      </c>
      <c r="AI2153" s="22">
        <v>0</v>
      </c>
      <c r="AJ2153" s="22">
        <v>0</v>
      </c>
      <c r="AK2153" s="22">
        <v>0</v>
      </c>
      <c r="AL2153" s="45">
        <v>0</v>
      </c>
      <c r="AM2153" s="45">
        <v>0</v>
      </c>
      <c r="AN2153" s="45">
        <v>0</v>
      </c>
      <c r="AO2153" s="45">
        <v>0</v>
      </c>
      <c r="AP2153" s="45">
        <v>0</v>
      </c>
      <c r="AQ2153" s="45">
        <v>0</v>
      </c>
      <c r="AR2153" s="45">
        <v>0</v>
      </c>
      <c r="AS2153" s="45" t="s">
        <v>4445</v>
      </c>
      <c r="AT2153" s="45" t="s">
        <v>4445</v>
      </c>
      <c r="AU2153" s="45">
        <v>1.0592159083531999E-4</v>
      </c>
      <c r="AV2153" s="10">
        <v>217.14796602592756</v>
      </c>
      <c r="AW2153" s="10">
        <v>217.14796602592756</v>
      </c>
      <c r="AX2153" s="17">
        <v>0</v>
      </c>
    </row>
    <row r="2154" spans="1:50" x14ac:dyDescent="0.25">
      <c r="A2154" s="22" t="s">
        <v>2195</v>
      </c>
      <c r="B2154" s="22" t="s">
        <v>3962</v>
      </c>
      <c r="C2154" s="22" t="s">
        <v>2254</v>
      </c>
      <c r="D2154" s="22">
        <v>5867</v>
      </c>
      <c r="E2154" s="22" t="s">
        <v>2293</v>
      </c>
      <c r="F2154" s="43">
        <v>4.2999999999999999E-4</v>
      </c>
      <c r="G2154" s="43">
        <v>94.98896188578</v>
      </c>
      <c r="H2154" s="43">
        <v>3.5314393939393942</v>
      </c>
      <c r="I2154" s="9">
        <v>0</v>
      </c>
      <c r="J2154" s="9">
        <v>3.5314393939393942</v>
      </c>
      <c r="K2154" s="11">
        <v>0</v>
      </c>
      <c r="L2154" s="41">
        <v>2171</v>
      </c>
      <c r="M2154" s="44">
        <v>0</v>
      </c>
      <c r="N2154" s="13">
        <v>0</v>
      </c>
      <c r="O2154" s="13">
        <v>0</v>
      </c>
      <c r="P2154" s="22">
        <v>0</v>
      </c>
      <c r="Q2154" s="22">
        <v>0</v>
      </c>
      <c r="R2154" s="14">
        <v>0</v>
      </c>
      <c r="S2154" s="22">
        <v>119</v>
      </c>
      <c r="T2154" s="22">
        <v>1</v>
      </c>
      <c r="U2154" s="22">
        <v>3955</v>
      </c>
      <c r="V2154" s="22"/>
      <c r="W2154" s="22">
        <v>715</v>
      </c>
      <c r="X2154" s="22">
        <v>472</v>
      </c>
      <c r="Y2154" s="14">
        <v>3955</v>
      </c>
      <c r="Z2154" s="10">
        <v>715</v>
      </c>
      <c r="AA2154" s="22">
        <v>472</v>
      </c>
      <c r="AB2154" s="22">
        <v>1335.5</v>
      </c>
      <c r="AC2154" s="22">
        <v>4.5268417662786532E-6</v>
      </c>
      <c r="AD2154" s="42">
        <v>1.0000000000000001E-5</v>
      </c>
      <c r="AE2154" s="22">
        <v>2236</v>
      </c>
      <c r="AF2154" s="22">
        <v>4.7994208988777498E-4</v>
      </c>
      <c r="AG2154" s="22">
        <v>1.04335236932125E-5</v>
      </c>
      <c r="AH2154" s="22">
        <v>0</v>
      </c>
      <c r="AI2154" s="22">
        <v>0</v>
      </c>
      <c r="AJ2154" s="22">
        <v>0</v>
      </c>
      <c r="AK2154" s="22">
        <v>0</v>
      </c>
      <c r="AL2154" s="45">
        <v>0</v>
      </c>
      <c r="AM2154" s="45">
        <v>0</v>
      </c>
      <c r="AN2154" s="45">
        <v>0</v>
      </c>
      <c r="AO2154" s="45">
        <v>0</v>
      </c>
      <c r="AP2154" s="45">
        <v>0</v>
      </c>
      <c r="AQ2154" s="45">
        <v>0</v>
      </c>
      <c r="AR2154" s="45">
        <v>0</v>
      </c>
      <c r="AS2154" s="45" t="s">
        <v>4445</v>
      </c>
      <c r="AT2154" s="45" t="s">
        <v>4445</v>
      </c>
      <c r="AU2154" s="45">
        <v>4.7994208988777498E-4</v>
      </c>
      <c r="AV2154" s="10">
        <v>202.46701705459614</v>
      </c>
      <c r="AW2154" s="10">
        <v>202.46701705459614</v>
      </c>
      <c r="AX2154" s="17">
        <v>0</v>
      </c>
    </row>
    <row r="2155" spans="1:50" x14ac:dyDescent="0.25">
      <c r="A2155" s="22" t="s">
        <v>964</v>
      </c>
      <c r="B2155" s="22" t="s">
        <v>3948</v>
      </c>
      <c r="C2155" s="22" t="s">
        <v>1034</v>
      </c>
      <c r="D2155" s="22">
        <v>7098</v>
      </c>
      <c r="E2155" s="22" t="s">
        <v>1187</v>
      </c>
      <c r="F2155" s="43">
        <v>3.7800000000000003E-4</v>
      </c>
      <c r="G2155" s="43">
        <v>62.847630580599997</v>
      </c>
      <c r="H2155" s="43">
        <v>3.4231060606060608</v>
      </c>
      <c r="I2155" s="9">
        <v>0</v>
      </c>
      <c r="J2155" s="9">
        <v>3.4231060606060608</v>
      </c>
      <c r="K2155" s="11">
        <v>0</v>
      </c>
      <c r="L2155" s="41">
        <v>622</v>
      </c>
      <c r="M2155" s="44">
        <v>0</v>
      </c>
      <c r="N2155" s="13">
        <v>0</v>
      </c>
      <c r="O2155" s="13">
        <v>0</v>
      </c>
      <c r="P2155" s="22">
        <v>0</v>
      </c>
      <c r="Q2155" s="22">
        <v>0</v>
      </c>
      <c r="R2155" s="14">
        <v>0</v>
      </c>
      <c r="S2155" s="22">
        <v>155</v>
      </c>
      <c r="T2155" s="22">
        <v>1</v>
      </c>
      <c r="U2155" s="22">
        <v>1142</v>
      </c>
      <c r="V2155" s="22"/>
      <c r="W2155" s="22">
        <v>208</v>
      </c>
      <c r="X2155" s="22">
        <v>138</v>
      </c>
      <c r="Y2155" s="14">
        <v>1142</v>
      </c>
      <c r="Z2155" s="10">
        <v>208</v>
      </c>
      <c r="AA2155" s="22">
        <v>138</v>
      </c>
      <c r="AB2155" s="22">
        <v>387.74</v>
      </c>
      <c r="AC2155" s="22">
        <v>6.0145465550244981E-6</v>
      </c>
      <c r="AD2155" s="42">
        <v>0</v>
      </c>
      <c r="AE2155" s="22">
        <v>2237</v>
      </c>
      <c r="AF2155" s="22">
        <v>1.75372992478802E-4</v>
      </c>
      <c r="AG2155" s="22">
        <v>1.0316058381105999E-5</v>
      </c>
      <c r="AH2155" s="22">
        <v>0</v>
      </c>
      <c r="AI2155" s="22">
        <v>0</v>
      </c>
      <c r="AJ2155" s="22">
        <v>0</v>
      </c>
      <c r="AK2155" s="22">
        <v>0</v>
      </c>
      <c r="AL2155" s="45">
        <v>0</v>
      </c>
      <c r="AM2155" s="45">
        <v>0</v>
      </c>
      <c r="AN2155" s="45">
        <v>0</v>
      </c>
      <c r="AO2155" s="45">
        <v>0</v>
      </c>
      <c r="AP2155" s="45">
        <v>0</v>
      </c>
      <c r="AQ2155" s="45">
        <v>0</v>
      </c>
      <c r="AR2155" s="45">
        <v>0</v>
      </c>
      <c r="AS2155" s="45" t="s">
        <v>4445</v>
      </c>
      <c r="AT2155" s="45" t="s">
        <v>4445</v>
      </c>
      <c r="AU2155" s="45">
        <v>1.75372992478802E-4</v>
      </c>
      <c r="AV2155" s="10">
        <v>60.763527719375894</v>
      </c>
      <c r="AW2155" s="10">
        <v>60.763527719375894</v>
      </c>
      <c r="AX2155" s="17">
        <v>0</v>
      </c>
    </row>
    <row r="2156" spans="1:50" x14ac:dyDescent="0.25">
      <c r="A2156" s="22" t="s">
        <v>8</v>
      </c>
      <c r="B2156" s="22" t="s">
        <v>3946</v>
      </c>
      <c r="C2156" s="22" t="s">
        <v>351</v>
      </c>
      <c r="D2156" s="22">
        <v>8182</v>
      </c>
      <c r="E2156" s="22" t="s">
        <v>392</v>
      </c>
      <c r="F2156" s="43">
        <v>0.21827299999999999</v>
      </c>
      <c r="G2156" s="43">
        <v>34.022745384579999</v>
      </c>
      <c r="H2156" s="43">
        <v>1.8840909090909093</v>
      </c>
      <c r="I2156" s="9">
        <v>0.54640151515151525</v>
      </c>
      <c r="J2156" s="9">
        <v>1.3376893939393939</v>
      </c>
      <c r="K2156" s="11">
        <v>0.54640151515151525</v>
      </c>
      <c r="L2156" s="41">
        <v>223</v>
      </c>
      <c r="M2156" s="44">
        <v>55</v>
      </c>
      <c r="N2156" s="13">
        <v>8</v>
      </c>
      <c r="O2156" s="13">
        <v>7</v>
      </c>
      <c r="P2156" s="22">
        <v>8</v>
      </c>
      <c r="Q2156" s="22">
        <v>7</v>
      </c>
      <c r="R2156" s="14">
        <v>0</v>
      </c>
      <c r="S2156" s="22">
        <v>55</v>
      </c>
      <c r="T2156" s="22">
        <v>0.70999195818254923</v>
      </c>
      <c r="U2156" s="22">
        <v>351</v>
      </c>
      <c r="V2156" s="22"/>
      <c r="W2156" s="22">
        <v>63</v>
      </c>
      <c r="X2156" s="22">
        <v>44</v>
      </c>
      <c r="Y2156" s="14">
        <v>296</v>
      </c>
      <c r="Z2156" s="10">
        <v>55</v>
      </c>
      <c r="AA2156" s="22">
        <v>37</v>
      </c>
      <c r="AB2156" s="22">
        <v>101.99</v>
      </c>
      <c r="AC2156" s="22">
        <v>6.4155022627576386E-3</v>
      </c>
      <c r="AD2156" s="42">
        <v>7.2999999999999996E-4</v>
      </c>
      <c r="AE2156" s="22">
        <v>2238</v>
      </c>
      <c r="AF2156" s="22">
        <v>1.4301341407792881E-4</v>
      </c>
      <c r="AG2156" s="22">
        <v>1.02152438627092E-5</v>
      </c>
      <c r="AH2156" s="22">
        <v>0</v>
      </c>
      <c r="AI2156" s="22">
        <v>0</v>
      </c>
      <c r="AJ2156" s="22">
        <v>0</v>
      </c>
      <c r="AK2156" s="22">
        <v>0</v>
      </c>
      <c r="AL2156" s="45">
        <v>0</v>
      </c>
      <c r="AM2156" s="45">
        <v>0</v>
      </c>
      <c r="AN2156" s="45">
        <v>0</v>
      </c>
      <c r="AO2156" s="45">
        <v>0</v>
      </c>
      <c r="AP2156" s="45">
        <v>0</v>
      </c>
      <c r="AQ2156" s="45">
        <v>0</v>
      </c>
      <c r="AR2156" s="45">
        <v>0</v>
      </c>
      <c r="AS2156" s="45" t="s">
        <v>4445</v>
      </c>
      <c r="AT2156" s="45" t="s">
        <v>4445</v>
      </c>
      <c r="AU2156" s="45">
        <v>1.0153837390756042E-4</v>
      </c>
      <c r="AV2156" s="10">
        <v>41.115673226674218</v>
      </c>
      <c r="AW2156" s="10">
        <v>33.437876960193002</v>
      </c>
      <c r="AX2156" s="17">
        <v>0.29000804181745077</v>
      </c>
    </row>
    <row r="2157" spans="1:50" x14ac:dyDescent="0.25">
      <c r="A2157" s="22" t="s">
        <v>2195</v>
      </c>
      <c r="B2157" s="22" t="s">
        <v>3962</v>
      </c>
      <c r="C2157" s="22" t="s">
        <v>2258</v>
      </c>
      <c r="D2157" s="22">
        <v>3714</v>
      </c>
      <c r="E2157" s="22" t="s">
        <v>2469</v>
      </c>
      <c r="F2157" s="43">
        <v>2.0100000000000001E-4</v>
      </c>
      <c r="G2157" s="43">
        <v>32.06896886298</v>
      </c>
      <c r="H2157" s="43">
        <v>1.1420454545454546</v>
      </c>
      <c r="I2157" s="9">
        <v>0</v>
      </c>
      <c r="J2157" s="9">
        <v>1.1420454545454546</v>
      </c>
      <c r="K2157" s="11">
        <v>0.41325757575757577</v>
      </c>
      <c r="L2157" s="41">
        <v>579</v>
      </c>
      <c r="M2157" s="44">
        <v>0</v>
      </c>
      <c r="N2157" s="13">
        <v>0</v>
      </c>
      <c r="O2157" s="13">
        <v>0</v>
      </c>
      <c r="P2157" s="22">
        <v>0</v>
      </c>
      <c r="Q2157" s="22">
        <v>0</v>
      </c>
      <c r="R2157" s="14">
        <v>0</v>
      </c>
      <c r="S2157" s="22">
        <v>73</v>
      </c>
      <c r="T2157" s="22">
        <v>0.6381426202321725</v>
      </c>
      <c r="U2157" s="22">
        <v>679</v>
      </c>
      <c r="V2157" s="22"/>
      <c r="W2157" s="22">
        <v>124</v>
      </c>
      <c r="X2157" s="22">
        <v>82</v>
      </c>
      <c r="Y2157" s="14">
        <v>679</v>
      </c>
      <c r="Z2157" s="10">
        <v>124</v>
      </c>
      <c r="AA2157" s="22">
        <v>82</v>
      </c>
      <c r="AB2157" s="22">
        <v>230.99</v>
      </c>
      <c r="AC2157" s="22">
        <v>6.2677412815736584E-6</v>
      </c>
      <c r="AD2157" s="42">
        <v>0</v>
      </c>
      <c r="AE2157" s="22">
        <v>2239</v>
      </c>
      <c r="AF2157" s="22">
        <v>2.7506885424670349E-4</v>
      </c>
      <c r="AG2157" s="22">
        <v>1.0187735342470499E-5</v>
      </c>
      <c r="AH2157" s="22">
        <v>0</v>
      </c>
      <c r="AI2157" s="22">
        <v>0</v>
      </c>
      <c r="AJ2157" s="22">
        <v>0</v>
      </c>
      <c r="AK2157" s="22">
        <v>0</v>
      </c>
      <c r="AL2157" s="45">
        <v>0</v>
      </c>
      <c r="AM2157" s="45">
        <v>0</v>
      </c>
      <c r="AN2157" s="45">
        <v>0</v>
      </c>
      <c r="AO2157" s="45">
        <v>0</v>
      </c>
      <c r="AP2157" s="45">
        <v>0</v>
      </c>
      <c r="AQ2157" s="45">
        <v>0</v>
      </c>
      <c r="AR2157" s="45">
        <v>0</v>
      </c>
      <c r="AS2157" s="45" t="s">
        <v>4445</v>
      </c>
      <c r="AT2157" s="45" t="s">
        <v>4445</v>
      </c>
      <c r="AU2157" s="45">
        <v>2.7506885424670349E-4</v>
      </c>
      <c r="AV2157" s="10">
        <v>108.57711442786069</v>
      </c>
      <c r="AW2157" s="10">
        <v>108.57711442786069</v>
      </c>
      <c r="AX2157" s="17">
        <v>0</v>
      </c>
    </row>
    <row r="2158" spans="1:50" x14ac:dyDescent="0.25">
      <c r="A2158" s="22" t="s">
        <v>964</v>
      </c>
      <c r="B2158" s="22" t="s">
        <v>3952</v>
      </c>
      <c r="C2158" s="22" t="s">
        <v>1039</v>
      </c>
      <c r="D2158" s="22">
        <v>6059</v>
      </c>
      <c r="E2158" s="22" t="s">
        <v>1271</v>
      </c>
      <c r="F2158" s="43">
        <v>1.3823E-2</v>
      </c>
      <c r="G2158" s="43">
        <v>36.665749346730003</v>
      </c>
      <c r="H2158" s="43">
        <v>1.6630681818181821</v>
      </c>
      <c r="I2158" s="9">
        <v>5.3787878787878787E-2</v>
      </c>
      <c r="J2158" s="9">
        <v>1.6092803030303031</v>
      </c>
      <c r="K2158" s="11">
        <v>0.69734848484848488</v>
      </c>
      <c r="L2158" s="41">
        <v>900</v>
      </c>
      <c r="M2158" s="44">
        <v>2</v>
      </c>
      <c r="N2158" s="13">
        <v>2</v>
      </c>
      <c r="O2158" s="13">
        <v>1</v>
      </c>
      <c r="P2158" s="22">
        <v>0</v>
      </c>
      <c r="Q2158" s="22">
        <v>0</v>
      </c>
      <c r="R2158" s="14">
        <v>0</v>
      </c>
      <c r="S2158" s="22">
        <v>106</v>
      </c>
      <c r="T2158" s="22">
        <v>0.58068557111946251</v>
      </c>
      <c r="U2158" s="22">
        <v>958</v>
      </c>
      <c r="V2158" s="22"/>
      <c r="W2158" s="22">
        <v>176</v>
      </c>
      <c r="X2158" s="22">
        <v>116</v>
      </c>
      <c r="Y2158" s="14">
        <v>956</v>
      </c>
      <c r="Z2158" s="10">
        <v>176</v>
      </c>
      <c r="AA2158" s="22">
        <v>116</v>
      </c>
      <c r="AB2158" s="22">
        <v>327.16000000000003</v>
      </c>
      <c r="AC2158" s="22">
        <v>3.7700034081623889E-4</v>
      </c>
      <c r="AD2158" s="42">
        <v>1.3999999999999999E-4</v>
      </c>
      <c r="AE2158" s="22">
        <v>2240</v>
      </c>
      <c r="AF2158" s="22">
        <v>2.0365281778660508E-4</v>
      </c>
      <c r="AG2158" s="22">
        <v>1.0182640889330255E-5</v>
      </c>
      <c r="AH2158" s="22">
        <v>0</v>
      </c>
      <c r="AI2158" s="22">
        <v>0</v>
      </c>
      <c r="AJ2158" s="22">
        <v>0</v>
      </c>
      <c r="AK2158" s="22">
        <v>0</v>
      </c>
      <c r="AL2158" s="45">
        <v>0</v>
      </c>
      <c r="AM2158" s="45">
        <v>0</v>
      </c>
      <c r="AN2158" s="45">
        <v>0</v>
      </c>
      <c r="AO2158" s="45">
        <v>0</v>
      </c>
      <c r="AP2158" s="45">
        <v>0</v>
      </c>
      <c r="AQ2158" s="45">
        <v>0</v>
      </c>
      <c r="AR2158" s="45">
        <v>0</v>
      </c>
      <c r="AS2158" s="45" t="s">
        <v>4445</v>
      </c>
      <c r="AT2158" s="45" t="s">
        <v>4445</v>
      </c>
      <c r="AU2158" s="45">
        <v>1.9706616475717836E-4</v>
      </c>
      <c r="AV2158" s="10">
        <v>109.36565846769447</v>
      </c>
      <c r="AW2158" s="10">
        <v>105.8284933378886</v>
      </c>
      <c r="AX2158" s="17">
        <v>3.2342557795239715E-2</v>
      </c>
    </row>
    <row r="2159" spans="1:50" x14ac:dyDescent="0.25">
      <c r="A2159" s="22" t="s">
        <v>1672</v>
      </c>
      <c r="B2159" s="22" t="s">
        <v>3957</v>
      </c>
      <c r="C2159" s="22" t="s">
        <v>1683</v>
      </c>
      <c r="D2159" s="22">
        <v>7192</v>
      </c>
      <c r="E2159" s="22" t="s">
        <v>2037</v>
      </c>
      <c r="F2159" s="43">
        <v>2.64E-3</v>
      </c>
      <c r="G2159" s="43">
        <v>137.03140291029001</v>
      </c>
      <c r="H2159" s="43">
        <v>5.6104166666666675</v>
      </c>
      <c r="I2159" s="9">
        <v>0</v>
      </c>
      <c r="J2159" s="9">
        <v>5.6104166666666675</v>
      </c>
      <c r="K2159" s="11">
        <v>0.32784090909090907</v>
      </c>
      <c r="L2159" s="41">
        <v>3424</v>
      </c>
      <c r="M2159" s="44">
        <v>62</v>
      </c>
      <c r="N2159" s="13">
        <v>62</v>
      </c>
      <c r="O2159" s="13">
        <v>52</v>
      </c>
      <c r="P2159" s="22">
        <v>38</v>
      </c>
      <c r="Q2159" s="22">
        <v>29</v>
      </c>
      <c r="R2159" s="14">
        <v>0</v>
      </c>
      <c r="S2159" s="22">
        <v>404</v>
      </c>
      <c r="T2159" s="22">
        <v>0.9415656753198528</v>
      </c>
      <c r="U2159" s="22">
        <v>5928</v>
      </c>
      <c r="V2159" s="22"/>
      <c r="W2159" s="22">
        <v>1122</v>
      </c>
      <c r="X2159" s="22">
        <v>751</v>
      </c>
      <c r="Y2159" s="14">
        <v>5866</v>
      </c>
      <c r="Z2159" s="10">
        <v>1084</v>
      </c>
      <c r="AA2159" s="22">
        <v>722</v>
      </c>
      <c r="AB2159" s="22">
        <v>2013.02</v>
      </c>
      <c r="AC2159" s="22">
        <v>1.9265656951117417E-5</v>
      </c>
      <c r="AD2159" s="42">
        <v>4.0000000000000003E-5</v>
      </c>
      <c r="AE2159" s="22">
        <v>2241</v>
      </c>
      <c r="AF2159" s="22">
        <v>1.0152722848501599E-5</v>
      </c>
      <c r="AG2159" s="22">
        <v>1.0152722848501599E-5</v>
      </c>
      <c r="AH2159" s="22">
        <v>0</v>
      </c>
      <c r="AI2159" s="22">
        <v>0</v>
      </c>
      <c r="AJ2159" s="22">
        <v>0</v>
      </c>
      <c r="AK2159" s="22">
        <v>0</v>
      </c>
      <c r="AL2159" s="45">
        <v>0</v>
      </c>
      <c r="AM2159" s="45">
        <v>0</v>
      </c>
      <c r="AN2159" s="45">
        <v>0</v>
      </c>
      <c r="AO2159" s="45">
        <v>0</v>
      </c>
      <c r="AP2159" s="45">
        <v>0</v>
      </c>
      <c r="AQ2159" s="45">
        <v>0</v>
      </c>
      <c r="AR2159" s="45">
        <v>0</v>
      </c>
      <c r="AS2159" s="45" t="s">
        <v>4445</v>
      </c>
      <c r="AT2159" s="45" t="s">
        <v>4445</v>
      </c>
      <c r="AU2159" s="45">
        <v>1.0152722848501599E-5</v>
      </c>
      <c r="AV2159" s="10">
        <v>193.21203119197918</v>
      </c>
      <c r="AW2159" s="10">
        <v>199.98514667656886</v>
      </c>
      <c r="AX2159" s="17">
        <v>0</v>
      </c>
    </row>
    <row r="2160" spans="1:50" x14ac:dyDescent="0.25">
      <c r="A2160" s="22" t="s">
        <v>2906</v>
      </c>
      <c r="B2160" s="22" t="s">
        <v>3954</v>
      </c>
      <c r="C2160" s="22" t="s">
        <v>3058</v>
      </c>
      <c r="D2160" s="22">
        <v>388</v>
      </c>
      <c r="E2160" s="22" t="s">
        <v>3120</v>
      </c>
      <c r="F2160" s="43">
        <v>2.6852000000000001E-2</v>
      </c>
      <c r="G2160" s="43">
        <v>108.94039503575</v>
      </c>
      <c r="H2160" s="43">
        <v>5.9717803030303038</v>
      </c>
      <c r="I2160" s="9">
        <v>0</v>
      </c>
      <c r="J2160" s="9">
        <v>5.9717803030303038</v>
      </c>
      <c r="K2160" s="11">
        <v>0</v>
      </c>
      <c r="L2160" s="41">
        <v>2437</v>
      </c>
      <c r="M2160" s="44">
        <v>0</v>
      </c>
      <c r="N2160" s="13">
        <v>0</v>
      </c>
      <c r="O2160" s="13">
        <v>0</v>
      </c>
      <c r="P2160" s="22">
        <v>0</v>
      </c>
      <c r="Q2160" s="22">
        <v>0</v>
      </c>
      <c r="R2160" s="14">
        <v>0</v>
      </c>
      <c r="S2160" s="22">
        <v>188</v>
      </c>
      <c r="T2160" s="22">
        <v>1</v>
      </c>
      <c r="U2160" s="22">
        <v>4438</v>
      </c>
      <c r="V2160" s="22"/>
      <c r="W2160" s="22">
        <v>802</v>
      </c>
      <c r="X2160" s="22">
        <v>529</v>
      </c>
      <c r="Y2160" s="14">
        <v>4438</v>
      </c>
      <c r="Z2160" s="10">
        <v>802</v>
      </c>
      <c r="AA2160" s="22">
        <v>529</v>
      </c>
      <c r="AB2160" s="22">
        <v>1498.16</v>
      </c>
      <c r="AC2160" s="22">
        <v>2.4648340949367972E-4</v>
      </c>
      <c r="AD2160" s="42">
        <v>4.0999999999999999E-4</v>
      </c>
      <c r="AE2160" s="22">
        <v>2242</v>
      </c>
      <c r="AF2160" s="22">
        <v>2.8280307968275159E-4</v>
      </c>
      <c r="AG2160" s="22">
        <v>1.01001099886697E-5</v>
      </c>
      <c r="AH2160" s="22">
        <v>0</v>
      </c>
      <c r="AI2160" s="22">
        <v>0</v>
      </c>
      <c r="AJ2160" s="22">
        <v>0</v>
      </c>
      <c r="AK2160" s="22">
        <v>0</v>
      </c>
      <c r="AL2160" s="45">
        <v>0</v>
      </c>
      <c r="AM2160" s="45">
        <v>0</v>
      </c>
      <c r="AN2160" s="45">
        <v>0</v>
      </c>
      <c r="AO2160" s="45">
        <v>0</v>
      </c>
      <c r="AP2160" s="45">
        <v>0</v>
      </c>
      <c r="AQ2160" s="45">
        <v>0</v>
      </c>
      <c r="AR2160" s="45">
        <v>0</v>
      </c>
      <c r="AS2160" s="45" t="s">
        <v>4445</v>
      </c>
      <c r="AT2160" s="45" t="s">
        <v>4445</v>
      </c>
      <c r="AU2160" s="45">
        <v>2.8280307968275159E-4</v>
      </c>
      <c r="AV2160" s="10">
        <v>134.2983096000761</v>
      </c>
      <c r="AW2160" s="10">
        <v>134.2983096000761</v>
      </c>
      <c r="AX2160" s="17">
        <v>0</v>
      </c>
    </row>
    <row r="2161" spans="1:50" x14ac:dyDescent="0.25">
      <c r="A2161" s="22" t="s">
        <v>964</v>
      </c>
      <c r="B2161" s="22" t="s">
        <v>3952</v>
      </c>
      <c r="C2161" s="22" t="s">
        <v>991</v>
      </c>
      <c r="D2161" s="22">
        <v>7484</v>
      </c>
      <c r="E2161" s="22" t="s">
        <v>1176</v>
      </c>
      <c r="F2161" s="43">
        <v>1.0000999999999999E-2</v>
      </c>
      <c r="G2161" s="43">
        <v>35.705320710480002</v>
      </c>
      <c r="H2161" s="43">
        <v>1.3206439393939395</v>
      </c>
      <c r="I2161" s="9">
        <v>0</v>
      </c>
      <c r="J2161" s="9">
        <v>1.3206439393939395</v>
      </c>
      <c r="K2161" s="11">
        <v>0.34583333333333338</v>
      </c>
      <c r="L2161" s="41">
        <v>812</v>
      </c>
      <c r="M2161" s="44">
        <v>78</v>
      </c>
      <c r="N2161" s="13">
        <v>78</v>
      </c>
      <c r="O2161" s="13">
        <v>23</v>
      </c>
      <c r="P2161" s="22">
        <v>0</v>
      </c>
      <c r="Q2161" s="22">
        <v>0</v>
      </c>
      <c r="R2161" s="14">
        <v>0</v>
      </c>
      <c r="S2161" s="22">
        <v>83</v>
      </c>
      <c r="T2161" s="22">
        <v>0.73813279793489173</v>
      </c>
      <c r="U2161" s="22">
        <v>1175</v>
      </c>
      <c r="V2161" s="22"/>
      <c r="W2161" s="22">
        <v>277</v>
      </c>
      <c r="X2161" s="22">
        <v>155</v>
      </c>
      <c r="Y2161" s="14">
        <v>1097</v>
      </c>
      <c r="Z2161" s="10">
        <v>277</v>
      </c>
      <c r="AA2161" s="22">
        <v>155</v>
      </c>
      <c r="AB2161" s="22">
        <v>478.22</v>
      </c>
      <c r="AC2161" s="22">
        <v>2.8009831030770071E-4</v>
      </c>
      <c r="AD2161" s="42">
        <v>1.6000000000000001E-4</v>
      </c>
      <c r="AE2161" s="22">
        <v>2243</v>
      </c>
      <c r="AF2161" s="22">
        <v>3.53267174881621E-4</v>
      </c>
      <c r="AG2161" s="22">
        <v>1.00933478537606E-5</v>
      </c>
      <c r="AH2161" s="22">
        <v>0</v>
      </c>
      <c r="AI2161" s="22">
        <v>0</v>
      </c>
      <c r="AJ2161" s="22">
        <v>0</v>
      </c>
      <c r="AK2161" s="22">
        <v>0</v>
      </c>
      <c r="AL2161" s="45">
        <v>0</v>
      </c>
      <c r="AM2161" s="45">
        <v>0</v>
      </c>
      <c r="AN2161" s="45">
        <v>0</v>
      </c>
      <c r="AO2161" s="45">
        <v>0</v>
      </c>
      <c r="AP2161" s="45">
        <v>0</v>
      </c>
      <c r="AQ2161" s="45">
        <v>0</v>
      </c>
      <c r="AR2161" s="45">
        <v>0</v>
      </c>
      <c r="AS2161" s="45" t="s">
        <v>4445</v>
      </c>
      <c r="AT2161" s="45" t="s">
        <v>4445</v>
      </c>
      <c r="AU2161" s="45">
        <v>3.53267174881621E-4</v>
      </c>
      <c r="AV2161" s="10">
        <v>209.74616377455899</v>
      </c>
      <c r="AW2161" s="10">
        <v>209.74616377455899</v>
      </c>
      <c r="AX2161" s="17">
        <v>0</v>
      </c>
    </row>
    <row r="2162" spans="1:50" x14ac:dyDescent="0.25">
      <c r="A2162" s="22" t="s">
        <v>539</v>
      </c>
      <c r="B2162" s="22" t="s">
        <v>3949</v>
      </c>
      <c r="C2162" s="22" t="s">
        <v>665</v>
      </c>
      <c r="D2162" s="22">
        <v>3669</v>
      </c>
      <c r="E2162" s="22" t="s">
        <v>666</v>
      </c>
      <c r="F2162" s="43">
        <v>0.79561099999999996</v>
      </c>
      <c r="G2162" s="43">
        <v>187.11636006993999</v>
      </c>
      <c r="H2162" s="43">
        <v>19.175568181818182</v>
      </c>
      <c r="I2162" s="9">
        <v>2.7022727272727276</v>
      </c>
      <c r="J2162" s="9">
        <v>16.47310606060606</v>
      </c>
      <c r="K2162" s="11">
        <v>7.9837121212121218</v>
      </c>
      <c r="L2162" s="41">
        <v>1092</v>
      </c>
      <c r="M2162" s="44">
        <v>1299</v>
      </c>
      <c r="N2162" s="13">
        <v>635</v>
      </c>
      <c r="O2162" s="13">
        <v>618</v>
      </c>
      <c r="P2162" s="22">
        <v>391</v>
      </c>
      <c r="Q2162" s="22">
        <v>385</v>
      </c>
      <c r="R2162" s="14">
        <v>0</v>
      </c>
      <c r="S2162" s="22">
        <v>1179</v>
      </c>
      <c r="T2162" s="22">
        <v>0.58365186128971724</v>
      </c>
      <c r="U2162" s="22">
        <v>2464</v>
      </c>
      <c r="V2162" s="22"/>
      <c r="W2162" s="22">
        <v>846</v>
      </c>
      <c r="X2162" s="22">
        <v>758</v>
      </c>
      <c r="Y2162" s="14">
        <v>1165</v>
      </c>
      <c r="Z2162" s="10">
        <v>455</v>
      </c>
      <c r="AA2162" s="22">
        <v>373</v>
      </c>
      <c r="AB2162" s="22">
        <v>728.2</v>
      </c>
      <c r="AC2162" s="22">
        <v>4.2519585123535859E-3</v>
      </c>
      <c r="AD2162" s="42">
        <v>4.0200000000000001E-3</v>
      </c>
      <c r="AE2162" s="22">
        <v>2245</v>
      </c>
      <c r="AF2162" s="22">
        <v>2.9840670369532501E-5</v>
      </c>
      <c r="AG2162" s="22">
        <v>9.9468901231775003E-6</v>
      </c>
      <c r="AH2162" s="22">
        <v>0</v>
      </c>
      <c r="AI2162" s="22">
        <v>0</v>
      </c>
      <c r="AJ2162" s="22">
        <v>0</v>
      </c>
      <c r="AK2162" s="22">
        <v>0</v>
      </c>
      <c r="AL2162" s="45">
        <v>0</v>
      </c>
      <c r="AM2162" s="45">
        <v>0</v>
      </c>
      <c r="AN2162" s="45">
        <v>0</v>
      </c>
      <c r="AO2162" s="45">
        <v>0</v>
      </c>
      <c r="AP2162" s="45">
        <v>0</v>
      </c>
      <c r="AQ2162" s="45">
        <v>0</v>
      </c>
      <c r="AR2162" s="45">
        <v>0</v>
      </c>
      <c r="AS2162" s="45" t="s">
        <v>4445</v>
      </c>
      <c r="AT2162" s="45" t="s">
        <v>4444</v>
      </c>
      <c r="AU2162" s="45">
        <v>2.5635147978717371E-5</v>
      </c>
      <c r="AV2162" s="10">
        <v>27.620777667916027</v>
      </c>
      <c r="AW2162" s="10">
        <v>44.118640552312662</v>
      </c>
      <c r="AX2162" s="17">
        <v>0.14092269400574833</v>
      </c>
    </row>
    <row r="2163" spans="1:50" x14ac:dyDescent="0.25">
      <c r="A2163" s="22" t="s">
        <v>964</v>
      </c>
      <c r="B2163" s="22" t="s">
        <v>3948</v>
      </c>
      <c r="C2163" s="22" t="s">
        <v>844</v>
      </c>
      <c r="D2163" s="22">
        <v>1812</v>
      </c>
      <c r="E2163" s="22" t="s">
        <v>1160</v>
      </c>
      <c r="F2163" s="43">
        <v>4.1539999999999997E-3</v>
      </c>
      <c r="G2163" s="43">
        <v>187.71654620486001</v>
      </c>
      <c r="H2163" s="43">
        <v>8.3284090909090907</v>
      </c>
      <c r="I2163" s="9">
        <v>0</v>
      </c>
      <c r="J2163" s="9">
        <v>8.3284090909090907</v>
      </c>
      <c r="K2163" s="11">
        <v>0</v>
      </c>
      <c r="L2163" s="41">
        <v>4009</v>
      </c>
      <c r="M2163" s="44">
        <v>0</v>
      </c>
      <c r="N2163" s="13">
        <v>0</v>
      </c>
      <c r="O2163" s="13">
        <v>0</v>
      </c>
      <c r="P2163" s="22">
        <v>0</v>
      </c>
      <c r="Q2163" s="22">
        <v>0</v>
      </c>
      <c r="R2163" s="14">
        <v>0</v>
      </c>
      <c r="S2163" s="22">
        <v>174</v>
      </c>
      <c r="T2163" s="22">
        <v>1</v>
      </c>
      <c r="U2163" s="22">
        <v>7292</v>
      </c>
      <c r="V2163" s="22"/>
      <c r="W2163" s="22">
        <v>1317</v>
      </c>
      <c r="X2163" s="22">
        <v>869</v>
      </c>
      <c r="Y2163" s="14">
        <v>7292</v>
      </c>
      <c r="Z2163" s="10">
        <v>1317</v>
      </c>
      <c r="AA2163" s="22">
        <v>869</v>
      </c>
      <c r="AB2163" s="22">
        <v>2460.5700000000002</v>
      </c>
      <c r="AC2163" s="22">
        <v>2.2129109468414308E-5</v>
      </c>
      <c r="AD2163" s="42">
        <v>6.0000000000000002E-5</v>
      </c>
      <c r="AE2163" s="22">
        <v>2247</v>
      </c>
      <c r="AF2163" s="22">
        <v>1.0740824239214989E-3</v>
      </c>
      <c r="AG2163" s="22">
        <v>9.5900216421562403E-6</v>
      </c>
      <c r="AH2163" s="22">
        <v>0</v>
      </c>
      <c r="AI2163" s="22">
        <v>0</v>
      </c>
      <c r="AJ2163" s="22">
        <v>0</v>
      </c>
      <c r="AK2163" s="22">
        <v>0</v>
      </c>
      <c r="AL2163" s="45">
        <v>0</v>
      </c>
      <c r="AM2163" s="45">
        <v>0</v>
      </c>
      <c r="AN2163" s="45">
        <v>0</v>
      </c>
      <c r="AO2163" s="45">
        <v>0</v>
      </c>
      <c r="AP2163" s="45">
        <v>0</v>
      </c>
      <c r="AQ2163" s="45">
        <v>0</v>
      </c>
      <c r="AR2163" s="45">
        <v>0</v>
      </c>
      <c r="AS2163" s="45" t="s">
        <v>4445</v>
      </c>
      <c r="AT2163" s="45" t="s">
        <v>4445</v>
      </c>
      <c r="AU2163" s="45">
        <v>1.0740824239214989E-3</v>
      </c>
      <c r="AV2163" s="10">
        <v>158.13344248874336</v>
      </c>
      <c r="AW2163" s="10">
        <v>158.13344248874336</v>
      </c>
      <c r="AX2163" s="17">
        <v>0</v>
      </c>
    </row>
    <row r="2164" spans="1:50" x14ac:dyDescent="0.25">
      <c r="A2164" s="22" t="s">
        <v>1672</v>
      </c>
      <c r="B2164" s="22" t="s">
        <v>3957</v>
      </c>
      <c r="C2164" s="22" t="s">
        <v>1683</v>
      </c>
      <c r="D2164" s="22">
        <v>6857</v>
      </c>
      <c r="E2164" s="22" t="s">
        <v>1828</v>
      </c>
      <c r="F2164" s="43">
        <v>0.230101</v>
      </c>
      <c r="G2164" s="43">
        <v>230.27177451112999</v>
      </c>
      <c r="H2164" s="43">
        <v>8.5503787878787882</v>
      </c>
      <c r="I2164" s="9">
        <v>0</v>
      </c>
      <c r="J2164" s="9">
        <v>8.5503787878787882</v>
      </c>
      <c r="K2164" s="11">
        <v>0</v>
      </c>
      <c r="L2164" s="41">
        <v>5610</v>
      </c>
      <c r="M2164" s="44">
        <v>0</v>
      </c>
      <c r="N2164" s="13">
        <v>0</v>
      </c>
      <c r="O2164" s="13">
        <v>0</v>
      </c>
      <c r="P2164" s="22">
        <v>0</v>
      </c>
      <c r="Q2164" s="22">
        <v>0</v>
      </c>
      <c r="R2164" s="14">
        <v>0</v>
      </c>
      <c r="S2164" s="22">
        <v>512</v>
      </c>
      <c r="T2164" s="22">
        <v>1</v>
      </c>
      <c r="U2164" s="22">
        <v>10200</v>
      </c>
      <c r="V2164" s="22"/>
      <c r="W2164" s="22">
        <v>1842</v>
      </c>
      <c r="X2164" s="22">
        <v>1214</v>
      </c>
      <c r="Y2164" s="14">
        <v>10200</v>
      </c>
      <c r="Z2164" s="10">
        <v>1842</v>
      </c>
      <c r="AA2164" s="22">
        <v>1214</v>
      </c>
      <c r="AB2164" s="22">
        <v>3441.54</v>
      </c>
      <c r="AC2164" s="22">
        <v>9.9925837844654412E-4</v>
      </c>
      <c r="AD2164" s="42">
        <v>3.8300000000000001E-3</v>
      </c>
      <c r="AE2164" s="22">
        <v>2249</v>
      </c>
      <c r="AF2164" s="22">
        <v>1.9066787263507121E-5</v>
      </c>
      <c r="AG2164" s="22">
        <v>9.5333936317535607E-6</v>
      </c>
      <c r="AH2164" s="22">
        <v>0</v>
      </c>
      <c r="AI2164" s="22">
        <v>0</v>
      </c>
      <c r="AJ2164" s="22">
        <v>0</v>
      </c>
      <c r="AK2164" s="22">
        <v>0</v>
      </c>
      <c r="AL2164" s="45">
        <v>0</v>
      </c>
      <c r="AM2164" s="45">
        <v>0</v>
      </c>
      <c r="AN2164" s="45">
        <v>0</v>
      </c>
      <c r="AO2164" s="45">
        <v>0</v>
      </c>
      <c r="AP2164" s="45">
        <v>0</v>
      </c>
      <c r="AQ2164" s="45">
        <v>0</v>
      </c>
      <c r="AR2164" s="45">
        <v>0</v>
      </c>
      <c r="AS2164" s="45" t="s">
        <v>4445</v>
      </c>
      <c r="AT2164" s="45" t="s">
        <v>4445</v>
      </c>
      <c r="AU2164" s="45">
        <v>1.9066787263507121E-5</v>
      </c>
      <c r="AV2164" s="10">
        <v>215.42905240774377</v>
      </c>
      <c r="AW2164" s="10">
        <v>215.42905240774377</v>
      </c>
      <c r="AX2164" s="17">
        <v>0</v>
      </c>
    </row>
    <row r="2165" spans="1:50" x14ac:dyDescent="0.25">
      <c r="A2165" s="22" t="s">
        <v>2906</v>
      </c>
      <c r="B2165" s="22" t="s">
        <v>3950</v>
      </c>
      <c r="C2165" s="22" t="s">
        <v>2961</v>
      </c>
      <c r="D2165" s="22">
        <v>722</v>
      </c>
      <c r="E2165" s="22" t="s">
        <v>3011</v>
      </c>
      <c r="F2165" s="43">
        <v>9.7999999999999997E-5</v>
      </c>
      <c r="G2165" s="43">
        <v>14.18543052521</v>
      </c>
      <c r="H2165" s="43">
        <v>0.43712121212121213</v>
      </c>
      <c r="I2165" s="9">
        <v>0.29886363636363639</v>
      </c>
      <c r="J2165" s="9">
        <v>0.13844696969696971</v>
      </c>
      <c r="K2165" s="11">
        <v>0.43712121212121213</v>
      </c>
      <c r="L2165" s="41">
        <v>77</v>
      </c>
      <c r="M2165" s="44">
        <v>201</v>
      </c>
      <c r="N2165" s="13">
        <v>97</v>
      </c>
      <c r="O2165" s="13">
        <v>45</v>
      </c>
      <c r="P2165" s="22">
        <v>75</v>
      </c>
      <c r="Q2165" s="22">
        <v>33</v>
      </c>
      <c r="R2165" s="14">
        <v>0</v>
      </c>
      <c r="S2165" s="22">
        <v>42</v>
      </c>
      <c r="T2165" s="22">
        <v>0</v>
      </c>
      <c r="U2165" s="22">
        <v>201</v>
      </c>
      <c r="V2165" s="22"/>
      <c r="W2165" s="22">
        <v>97</v>
      </c>
      <c r="X2165" s="22">
        <v>45</v>
      </c>
      <c r="Y2165" s="14">
        <v>0</v>
      </c>
      <c r="Z2165" s="10">
        <v>22</v>
      </c>
      <c r="AA2165" s="22">
        <v>12</v>
      </c>
      <c r="AB2165" s="22">
        <v>30.14</v>
      </c>
      <c r="AC2165" s="22">
        <v>6.9084967020096283E-6</v>
      </c>
      <c r="AD2165" s="42">
        <v>0</v>
      </c>
      <c r="AE2165" s="22">
        <v>2250</v>
      </c>
      <c r="AF2165" s="22">
        <v>7.6067850237138319E-5</v>
      </c>
      <c r="AG2165" s="22">
        <v>9.5084812796422899E-6</v>
      </c>
      <c r="AH2165" s="22">
        <v>0</v>
      </c>
      <c r="AI2165" s="22">
        <v>0</v>
      </c>
      <c r="AJ2165" s="22">
        <v>0</v>
      </c>
      <c r="AK2165" s="22">
        <v>0</v>
      </c>
      <c r="AL2165" s="45">
        <v>0</v>
      </c>
      <c r="AM2165" s="45">
        <v>0</v>
      </c>
      <c r="AN2165" s="45">
        <v>0</v>
      </c>
      <c r="AO2165" s="45">
        <v>0</v>
      </c>
      <c r="AP2165" s="45">
        <v>0</v>
      </c>
      <c r="AQ2165" s="45">
        <v>0</v>
      </c>
      <c r="AR2165" s="45">
        <v>0</v>
      </c>
      <c r="AS2165" s="45" t="s">
        <v>4445</v>
      </c>
      <c r="AT2165" s="45" t="s">
        <v>4445</v>
      </c>
      <c r="AU2165" s="45">
        <v>2.4092547020514781E-5</v>
      </c>
      <c r="AV2165" s="10">
        <v>158.90560875512995</v>
      </c>
      <c r="AW2165" s="10">
        <v>221.90641247833622</v>
      </c>
      <c r="AX2165" s="17">
        <v>0.68370883882149047</v>
      </c>
    </row>
    <row r="2166" spans="1:50" x14ac:dyDescent="0.25">
      <c r="A2166" s="22" t="s">
        <v>2195</v>
      </c>
      <c r="B2166" s="22" t="s">
        <v>3962</v>
      </c>
      <c r="C2166" s="22" t="s">
        <v>2889</v>
      </c>
      <c r="D2166" s="22">
        <v>3911</v>
      </c>
      <c r="E2166" s="22" t="s">
        <v>2890</v>
      </c>
      <c r="F2166" s="43">
        <v>4.7399999999999997E-4</v>
      </c>
      <c r="G2166" s="43">
        <v>50.82838771918</v>
      </c>
      <c r="H2166" s="43">
        <v>3.7001893939393944</v>
      </c>
      <c r="I2166" s="9">
        <v>0</v>
      </c>
      <c r="J2166" s="9">
        <v>3.7001893939393944</v>
      </c>
      <c r="K2166" s="11">
        <v>0</v>
      </c>
      <c r="L2166" s="41">
        <v>5</v>
      </c>
      <c r="M2166" s="44">
        <v>0</v>
      </c>
      <c r="N2166" s="13">
        <v>0</v>
      </c>
      <c r="O2166" s="13">
        <v>0</v>
      </c>
      <c r="P2166" s="22">
        <v>0</v>
      </c>
      <c r="Q2166" s="22">
        <v>0</v>
      </c>
      <c r="R2166" s="14">
        <v>0</v>
      </c>
      <c r="S2166" s="22">
        <v>41</v>
      </c>
      <c r="T2166" s="22">
        <v>1</v>
      </c>
      <c r="U2166" s="22">
        <v>21</v>
      </c>
      <c r="V2166" s="22"/>
      <c r="W2166" s="22">
        <v>6</v>
      </c>
      <c r="X2166" s="22">
        <v>5</v>
      </c>
      <c r="Y2166" s="14">
        <v>21</v>
      </c>
      <c r="Z2166" s="10">
        <v>6</v>
      </c>
      <c r="AA2166" s="22">
        <v>5</v>
      </c>
      <c r="AB2166" s="22">
        <v>10.11</v>
      </c>
      <c r="AC2166" s="22">
        <v>9.325497448763989E-6</v>
      </c>
      <c r="AD2166" s="42">
        <v>0</v>
      </c>
      <c r="AE2166" s="22">
        <v>2251</v>
      </c>
      <c r="AF2166" s="22">
        <v>5.6947903323921837E-5</v>
      </c>
      <c r="AG2166" s="22">
        <v>9.4913172206536395E-6</v>
      </c>
      <c r="AH2166" s="22">
        <v>0</v>
      </c>
      <c r="AI2166" s="22">
        <v>0</v>
      </c>
      <c r="AJ2166" s="22">
        <v>0</v>
      </c>
      <c r="AK2166" s="22">
        <v>0</v>
      </c>
      <c r="AL2166" s="45">
        <v>0</v>
      </c>
      <c r="AM2166" s="45">
        <v>0</v>
      </c>
      <c r="AN2166" s="45">
        <v>0</v>
      </c>
      <c r="AO2166" s="45">
        <v>0</v>
      </c>
      <c r="AP2166" s="45">
        <v>0</v>
      </c>
      <c r="AQ2166" s="45">
        <v>0</v>
      </c>
      <c r="AR2166" s="45">
        <v>0</v>
      </c>
      <c r="AS2166" s="45" t="s">
        <v>4445</v>
      </c>
      <c r="AT2166" s="45" t="s">
        <v>4445</v>
      </c>
      <c r="AU2166" s="45">
        <v>5.6947903323921837E-5</v>
      </c>
      <c r="AV2166" s="10">
        <v>1.6215386190305572</v>
      </c>
      <c r="AW2166" s="10">
        <v>1.6215386190305572</v>
      </c>
      <c r="AX2166" s="17">
        <v>0</v>
      </c>
    </row>
    <row r="2167" spans="1:50" x14ac:dyDescent="0.25">
      <c r="A2167" s="22" t="s">
        <v>8</v>
      </c>
      <c r="B2167" s="22" t="s">
        <v>3946</v>
      </c>
      <c r="C2167" s="22" t="s">
        <v>41</v>
      </c>
      <c r="D2167" s="22">
        <v>3631</v>
      </c>
      <c r="E2167" s="22" t="s">
        <v>458</v>
      </c>
      <c r="F2167" s="43">
        <v>0.354856</v>
      </c>
      <c r="G2167" s="43">
        <v>75.31639321083</v>
      </c>
      <c r="H2167" s="43">
        <v>3.1513257575757576</v>
      </c>
      <c r="I2167" s="9">
        <v>0</v>
      </c>
      <c r="J2167" s="9">
        <v>3.1513257575757576</v>
      </c>
      <c r="K2167" s="11">
        <v>0</v>
      </c>
      <c r="L2167" s="41">
        <v>313</v>
      </c>
      <c r="M2167" s="44">
        <v>0</v>
      </c>
      <c r="N2167" s="13">
        <v>0</v>
      </c>
      <c r="O2167" s="13">
        <v>0</v>
      </c>
      <c r="P2167" s="22">
        <v>0</v>
      </c>
      <c r="Q2167" s="22">
        <v>0</v>
      </c>
      <c r="R2167" s="14">
        <v>0</v>
      </c>
      <c r="S2167" s="22">
        <v>96</v>
      </c>
      <c r="T2167" s="22">
        <v>1</v>
      </c>
      <c r="U2167" s="22">
        <v>581</v>
      </c>
      <c r="V2167" s="22"/>
      <c r="W2167" s="22">
        <v>107</v>
      </c>
      <c r="X2167" s="22">
        <v>71</v>
      </c>
      <c r="Y2167" s="14">
        <v>581</v>
      </c>
      <c r="Z2167" s="10">
        <v>107</v>
      </c>
      <c r="AA2167" s="22">
        <v>71</v>
      </c>
      <c r="AB2167" s="22">
        <v>198.88</v>
      </c>
      <c r="AC2167" s="22">
        <v>4.7115373542472565E-3</v>
      </c>
      <c r="AD2167" s="42">
        <v>1.0499999999999999E-3</v>
      </c>
      <c r="AE2167" s="22">
        <v>2252</v>
      </c>
      <c r="AF2167" s="22">
        <v>2.8140200038670639E-4</v>
      </c>
      <c r="AG2167" s="22">
        <v>9.3800666795568803E-6</v>
      </c>
      <c r="AH2167" s="22">
        <v>0</v>
      </c>
      <c r="AI2167" s="22">
        <v>0</v>
      </c>
      <c r="AJ2167" s="22">
        <v>0</v>
      </c>
      <c r="AK2167" s="22">
        <v>0</v>
      </c>
      <c r="AL2167" s="45">
        <v>0</v>
      </c>
      <c r="AM2167" s="45">
        <v>0</v>
      </c>
      <c r="AN2167" s="45">
        <v>0</v>
      </c>
      <c r="AO2167" s="45">
        <v>0</v>
      </c>
      <c r="AP2167" s="45">
        <v>0</v>
      </c>
      <c r="AQ2167" s="45">
        <v>0</v>
      </c>
      <c r="AR2167" s="45">
        <v>0</v>
      </c>
      <c r="AS2167" s="45" t="s">
        <v>4445</v>
      </c>
      <c r="AT2167" s="45" t="s">
        <v>4445</v>
      </c>
      <c r="AU2167" s="45">
        <v>2.8140200038670639E-4</v>
      </c>
      <c r="AV2167" s="10">
        <v>33.953963579542041</v>
      </c>
      <c r="AW2167" s="10">
        <v>33.953963579542041</v>
      </c>
      <c r="AX2167" s="17">
        <v>0</v>
      </c>
    </row>
    <row r="2168" spans="1:50" x14ac:dyDescent="0.25">
      <c r="A2168" s="22" t="s">
        <v>8</v>
      </c>
      <c r="B2168" s="22" t="s">
        <v>3946</v>
      </c>
      <c r="C2168" s="22" t="s">
        <v>21</v>
      </c>
      <c r="D2168" s="22">
        <v>8165</v>
      </c>
      <c r="E2168" s="22" t="s">
        <v>374</v>
      </c>
      <c r="F2168" s="43">
        <v>2.1970000000000002E-3</v>
      </c>
      <c r="G2168" s="43">
        <v>31.583940568140001</v>
      </c>
      <c r="H2168" s="43">
        <v>0.54318181818181821</v>
      </c>
      <c r="I2168" s="9">
        <v>0</v>
      </c>
      <c r="J2168" s="9">
        <v>0.54318181818181821</v>
      </c>
      <c r="K2168" s="11">
        <v>5.9659090909090912E-2</v>
      </c>
      <c r="L2168" s="41">
        <v>166</v>
      </c>
      <c r="M2168" s="44">
        <v>10</v>
      </c>
      <c r="N2168" s="13">
        <v>10</v>
      </c>
      <c r="O2168" s="13">
        <v>7</v>
      </c>
      <c r="P2168" s="22">
        <v>0</v>
      </c>
      <c r="Q2168" s="22">
        <v>0</v>
      </c>
      <c r="R2168" s="14">
        <v>0</v>
      </c>
      <c r="S2168" s="22">
        <v>24</v>
      </c>
      <c r="T2168" s="22">
        <v>0.89016736401673646</v>
      </c>
      <c r="U2168" s="22">
        <v>289</v>
      </c>
      <c r="V2168" s="22"/>
      <c r="W2168" s="22">
        <v>62</v>
      </c>
      <c r="X2168" s="22">
        <v>42</v>
      </c>
      <c r="Y2168" s="14">
        <v>279</v>
      </c>
      <c r="Z2168" s="10">
        <v>62</v>
      </c>
      <c r="AA2168" s="22">
        <v>42</v>
      </c>
      <c r="AB2168" s="22">
        <v>110.05</v>
      </c>
      <c r="AC2168" s="22">
        <v>6.9560667873602917E-5</v>
      </c>
      <c r="AD2168" s="42">
        <v>1.0000000000000001E-5</v>
      </c>
      <c r="AE2168" s="22">
        <v>2253</v>
      </c>
      <c r="AF2168" s="22">
        <v>2.8020222975973886E-5</v>
      </c>
      <c r="AG2168" s="22">
        <v>9.3400743253246293E-6</v>
      </c>
      <c r="AH2168" s="22">
        <v>0</v>
      </c>
      <c r="AI2168" s="22">
        <v>0</v>
      </c>
      <c r="AJ2168" s="22">
        <v>0</v>
      </c>
      <c r="AK2168" s="22">
        <v>0</v>
      </c>
      <c r="AL2168" s="45">
        <v>0</v>
      </c>
      <c r="AM2168" s="45">
        <v>0</v>
      </c>
      <c r="AN2168" s="45">
        <v>0</v>
      </c>
      <c r="AO2168" s="45">
        <v>0</v>
      </c>
      <c r="AP2168" s="45">
        <v>0</v>
      </c>
      <c r="AQ2168" s="45">
        <v>0</v>
      </c>
      <c r="AR2168" s="45">
        <v>0</v>
      </c>
      <c r="AS2168" s="45" t="s">
        <v>4445</v>
      </c>
      <c r="AT2168" s="45" t="s">
        <v>4445</v>
      </c>
      <c r="AU2168" s="45">
        <v>2.8020222975973886E-5</v>
      </c>
      <c r="AV2168" s="10">
        <v>114.14225941422593</v>
      </c>
      <c r="AW2168" s="10">
        <v>114.14225941422593</v>
      </c>
      <c r="AX2168" s="17">
        <v>0</v>
      </c>
    </row>
    <row r="2169" spans="1:50" x14ac:dyDescent="0.25">
      <c r="A2169" s="22" t="s">
        <v>1672</v>
      </c>
      <c r="B2169" s="22" t="s">
        <v>3951</v>
      </c>
      <c r="C2169" s="22" t="s">
        <v>1789</v>
      </c>
      <c r="D2169" s="22">
        <v>3927</v>
      </c>
      <c r="E2169" s="22" t="s">
        <v>2169</v>
      </c>
      <c r="F2169" s="43">
        <v>1.6149999999999999E-3</v>
      </c>
      <c r="G2169" s="43">
        <v>226.14861550212001</v>
      </c>
      <c r="H2169" s="43">
        <v>9.6541666666666668</v>
      </c>
      <c r="I2169" s="9">
        <v>0</v>
      </c>
      <c r="J2169" s="9">
        <v>9.6541666666666668</v>
      </c>
      <c r="K2169" s="11">
        <v>0</v>
      </c>
      <c r="L2169" s="41">
        <v>4290</v>
      </c>
      <c r="M2169" s="44">
        <v>0</v>
      </c>
      <c r="N2169" s="13">
        <v>0</v>
      </c>
      <c r="O2169" s="13">
        <v>0</v>
      </c>
      <c r="P2169" s="22">
        <v>0</v>
      </c>
      <c r="Q2169" s="22">
        <v>0</v>
      </c>
      <c r="R2169" s="14">
        <v>0</v>
      </c>
      <c r="S2169" s="22">
        <v>278</v>
      </c>
      <c r="T2169" s="22">
        <v>1</v>
      </c>
      <c r="U2169" s="22">
        <v>7803</v>
      </c>
      <c r="V2169" s="22"/>
      <c r="W2169" s="22">
        <v>1409</v>
      </c>
      <c r="X2169" s="22">
        <v>929</v>
      </c>
      <c r="Y2169" s="14">
        <v>7803</v>
      </c>
      <c r="Z2169" s="10">
        <v>1409</v>
      </c>
      <c r="AA2169" s="22">
        <v>929</v>
      </c>
      <c r="AB2169" s="22">
        <v>2632.6</v>
      </c>
      <c r="AC2169" s="22">
        <v>7.1413216323000668E-6</v>
      </c>
      <c r="AD2169" s="42">
        <v>2.0000000000000002E-5</v>
      </c>
      <c r="AE2169" s="22">
        <v>2254</v>
      </c>
      <c r="AF2169" s="22">
        <v>9.5088390382956059E-4</v>
      </c>
      <c r="AG2169" s="22">
        <v>9.3223912140152995E-6</v>
      </c>
      <c r="AH2169" s="22">
        <v>0</v>
      </c>
      <c r="AI2169" s="22">
        <v>0</v>
      </c>
      <c r="AJ2169" s="22">
        <v>0</v>
      </c>
      <c r="AK2169" s="22">
        <v>0</v>
      </c>
      <c r="AL2169" s="45">
        <v>0</v>
      </c>
      <c r="AM2169" s="45">
        <v>0</v>
      </c>
      <c r="AN2169" s="45">
        <v>0</v>
      </c>
      <c r="AO2169" s="45">
        <v>0</v>
      </c>
      <c r="AP2169" s="45">
        <v>0</v>
      </c>
      <c r="AQ2169" s="45">
        <v>0</v>
      </c>
      <c r="AR2169" s="45">
        <v>0</v>
      </c>
      <c r="AS2169" s="45" t="s">
        <v>4445</v>
      </c>
      <c r="AT2169" s="45" t="s">
        <v>4445</v>
      </c>
      <c r="AU2169" s="45">
        <v>9.5088390382956059E-4</v>
      </c>
      <c r="AV2169" s="10">
        <v>145.94734570565387</v>
      </c>
      <c r="AW2169" s="10">
        <v>145.94734570565387</v>
      </c>
      <c r="AX2169" s="17">
        <v>0</v>
      </c>
    </row>
    <row r="2170" spans="1:50" x14ac:dyDescent="0.25">
      <c r="A2170" s="22" t="s">
        <v>2195</v>
      </c>
      <c r="B2170" s="22" t="s">
        <v>3962</v>
      </c>
      <c r="C2170" s="22" t="s">
        <v>2294</v>
      </c>
      <c r="D2170" s="22">
        <v>6393</v>
      </c>
      <c r="E2170" s="22" t="s">
        <v>2295</v>
      </c>
      <c r="F2170" s="43">
        <v>2.3900000000000001E-4</v>
      </c>
      <c r="G2170" s="43">
        <v>61.654096675940004</v>
      </c>
      <c r="H2170" s="43">
        <v>3.3477272727272727</v>
      </c>
      <c r="I2170" s="9">
        <v>0</v>
      </c>
      <c r="J2170" s="9">
        <v>3.3477272727272727</v>
      </c>
      <c r="K2170" s="11">
        <v>0</v>
      </c>
      <c r="L2170" s="41">
        <v>1675</v>
      </c>
      <c r="M2170" s="44">
        <v>0</v>
      </c>
      <c r="N2170" s="13">
        <v>0</v>
      </c>
      <c r="O2170" s="13">
        <v>0</v>
      </c>
      <c r="P2170" s="22">
        <v>0</v>
      </c>
      <c r="Q2170" s="22">
        <v>0</v>
      </c>
      <c r="R2170" s="14">
        <v>0</v>
      </c>
      <c r="S2170" s="22">
        <v>80</v>
      </c>
      <c r="T2170" s="22">
        <v>1</v>
      </c>
      <c r="U2170" s="22">
        <v>3054</v>
      </c>
      <c r="V2170" s="22"/>
      <c r="W2170" s="22">
        <v>553</v>
      </c>
      <c r="X2170" s="22">
        <v>365</v>
      </c>
      <c r="Y2170" s="14">
        <v>3054</v>
      </c>
      <c r="Z2170" s="10">
        <v>553</v>
      </c>
      <c r="AA2170" s="22">
        <v>365</v>
      </c>
      <c r="AB2170" s="22">
        <v>1032.47</v>
      </c>
      <c r="AC2170" s="22">
        <v>3.8764658455091394E-6</v>
      </c>
      <c r="AD2170" s="42">
        <v>0</v>
      </c>
      <c r="AE2170" s="22">
        <v>2255</v>
      </c>
      <c r="AF2170" s="22">
        <v>5.1059237074718559E-4</v>
      </c>
      <c r="AG2170" s="22">
        <v>9.2834976499488281E-6</v>
      </c>
      <c r="AH2170" s="22">
        <v>0</v>
      </c>
      <c r="AI2170" s="22">
        <v>0</v>
      </c>
      <c r="AJ2170" s="22">
        <v>0</v>
      </c>
      <c r="AK2170" s="22">
        <v>0</v>
      </c>
      <c r="AL2170" s="45">
        <v>0</v>
      </c>
      <c r="AM2170" s="45">
        <v>0</v>
      </c>
      <c r="AN2170" s="45">
        <v>0</v>
      </c>
      <c r="AO2170" s="45">
        <v>0</v>
      </c>
      <c r="AP2170" s="45">
        <v>0</v>
      </c>
      <c r="AQ2170" s="45">
        <v>0</v>
      </c>
      <c r="AR2170" s="45">
        <v>0</v>
      </c>
      <c r="AS2170" s="45" t="s">
        <v>4445</v>
      </c>
      <c r="AT2170" s="45" t="s">
        <v>4445</v>
      </c>
      <c r="AU2170" s="45">
        <v>5.1059237074718559E-4</v>
      </c>
      <c r="AV2170" s="10">
        <v>165.1866938221317</v>
      </c>
      <c r="AW2170" s="10">
        <v>165.1866938221317</v>
      </c>
      <c r="AX2170" s="17">
        <v>0</v>
      </c>
    </row>
    <row r="2171" spans="1:50" x14ac:dyDescent="0.25">
      <c r="A2171" s="22" t="s">
        <v>539</v>
      </c>
      <c r="B2171" s="22" t="s">
        <v>3949</v>
      </c>
      <c r="C2171" s="22" t="s">
        <v>853</v>
      </c>
      <c r="D2171" s="22">
        <v>1503</v>
      </c>
      <c r="E2171" s="22" t="s">
        <v>939</v>
      </c>
      <c r="F2171" s="43">
        <v>1.031E-3</v>
      </c>
      <c r="G2171" s="43">
        <v>69.153284110230004</v>
      </c>
      <c r="H2171" s="43">
        <v>3.3592803030303031</v>
      </c>
      <c r="I2171" s="9">
        <v>0</v>
      </c>
      <c r="J2171" s="9">
        <v>3.3592803030303031</v>
      </c>
      <c r="K2171" s="11">
        <v>0</v>
      </c>
      <c r="L2171" s="41">
        <v>907</v>
      </c>
      <c r="M2171" s="44">
        <v>0</v>
      </c>
      <c r="N2171" s="13">
        <v>0</v>
      </c>
      <c r="O2171" s="13">
        <v>0</v>
      </c>
      <c r="P2171" s="22">
        <v>0</v>
      </c>
      <c r="Q2171" s="22">
        <v>0</v>
      </c>
      <c r="R2171" s="14">
        <v>0</v>
      </c>
      <c r="S2171" s="22">
        <v>104</v>
      </c>
      <c r="T2171" s="22">
        <v>1</v>
      </c>
      <c r="U2171" s="22">
        <v>1659</v>
      </c>
      <c r="V2171" s="22"/>
      <c r="W2171" s="22">
        <v>301</v>
      </c>
      <c r="X2171" s="22">
        <v>199</v>
      </c>
      <c r="Y2171" s="14">
        <v>1659</v>
      </c>
      <c r="Z2171" s="10">
        <v>301</v>
      </c>
      <c r="AA2171" s="22">
        <v>199</v>
      </c>
      <c r="AB2171" s="22">
        <v>561.67999999999995</v>
      </c>
      <c r="AC2171" s="22">
        <v>1.4908908712948339E-5</v>
      </c>
      <c r="AD2171" s="42">
        <v>1.0000000000000001E-5</v>
      </c>
      <c r="AE2171" s="22">
        <v>2256</v>
      </c>
      <c r="AF2171" s="22">
        <v>2.6488018780507889E-4</v>
      </c>
      <c r="AG2171" s="22">
        <v>9.1337995794854794E-6</v>
      </c>
      <c r="AH2171" s="22">
        <v>0</v>
      </c>
      <c r="AI2171" s="22">
        <v>0</v>
      </c>
      <c r="AJ2171" s="22">
        <v>0</v>
      </c>
      <c r="AK2171" s="22">
        <v>0</v>
      </c>
      <c r="AL2171" s="45">
        <v>0</v>
      </c>
      <c r="AM2171" s="45">
        <v>0</v>
      </c>
      <c r="AN2171" s="45">
        <v>0</v>
      </c>
      <c r="AO2171" s="45">
        <v>0</v>
      </c>
      <c r="AP2171" s="45">
        <v>0</v>
      </c>
      <c r="AQ2171" s="45">
        <v>0</v>
      </c>
      <c r="AR2171" s="45">
        <v>0</v>
      </c>
      <c r="AS2171" s="45" t="s">
        <v>4445</v>
      </c>
      <c r="AT2171" s="45" t="s">
        <v>4445</v>
      </c>
      <c r="AU2171" s="45">
        <v>2.6488018780507889E-4</v>
      </c>
      <c r="AV2171" s="10">
        <v>89.602525793538931</v>
      </c>
      <c r="AW2171" s="10">
        <v>89.602525793538931</v>
      </c>
      <c r="AX2171" s="17">
        <v>0</v>
      </c>
    </row>
    <row r="2172" spans="1:50" x14ac:dyDescent="0.25">
      <c r="A2172" s="22" t="s">
        <v>964</v>
      </c>
      <c r="B2172" s="22" t="s">
        <v>3948</v>
      </c>
      <c r="C2172" s="22" t="s">
        <v>1034</v>
      </c>
      <c r="D2172" s="22">
        <v>4802</v>
      </c>
      <c r="E2172" s="22" t="s">
        <v>1192</v>
      </c>
      <c r="F2172" s="43">
        <v>9.4899999999999997E-4</v>
      </c>
      <c r="G2172" s="43">
        <v>223.52572995979</v>
      </c>
      <c r="H2172" s="43">
        <v>11.176515151515153</v>
      </c>
      <c r="I2172" s="9">
        <v>0</v>
      </c>
      <c r="J2172" s="9">
        <v>11.176515151515153</v>
      </c>
      <c r="K2172" s="11">
        <v>0.30056818181818185</v>
      </c>
      <c r="L2172" s="41">
        <v>4204</v>
      </c>
      <c r="M2172" s="44">
        <v>64</v>
      </c>
      <c r="N2172" s="13">
        <v>64</v>
      </c>
      <c r="O2172" s="13">
        <v>2</v>
      </c>
      <c r="P2172" s="22">
        <v>0</v>
      </c>
      <c r="Q2172" s="22">
        <v>0</v>
      </c>
      <c r="R2172" s="14">
        <v>0</v>
      </c>
      <c r="S2172" s="22">
        <v>397</v>
      </c>
      <c r="T2172" s="22">
        <v>0.97310716464447911</v>
      </c>
      <c r="U2172" s="22">
        <v>7505</v>
      </c>
      <c r="V2172" s="22"/>
      <c r="W2172" s="22">
        <v>1408</v>
      </c>
      <c r="X2172" s="22">
        <v>888</v>
      </c>
      <c r="Y2172" s="14">
        <v>7441</v>
      </c>
      <c r="Z2172" s="10">
        <v>1408</v>
      </c>
      <c r="AA2172" s="22">
        <v>888</v>
      </c>
      <c r="AB2172" s="22">
        <v>2598.65</v>
      </c>
      <c r="AC2172" s="22">
        <v>4.2455962459924205E-6</v>
      </c>
      <c r="AD2172" s="42">
        <v>1.0000000000000001E-5</v>
      </c>
      <c r="AE2172" s="22">
        <v>2257</v>
      </c>
      <c r="AF2172" s="22">
        <v>1.509702945977445E-3</v>
      </c>
      <c r="AG2172" s="22">
        <v>9.0945960601050903E-6</v>
      </c>
      <c r="AH2172" s="22">
        <v>0</v>
      </c>
      <c r="AI2172" s="22">
        <v>0</v>
      </c>
      <c r="AJ2172" s="22">
        <v>0</v>
      </c>
      <c r="AK2172" s="22">
        <v>0</v>
      </c>
      <c r="AL2172" s="45">
        <v>0</v>
      </c>
      <c r="AM2172" s="45">
        <v>0</v>
      </c>
      <c r="AN2172" s="45">
        <v>0</v>
      </c>
      <c r="AO2172" s="45">
        <v>0</v>
      </c>
      <c r="AP2172" s="45">
        <v>0</v>
      </c>
      <c r="AQ2172" s="45">
        <v>0</v>
      </c>
      <c r="AR2172" s="45">
        <v>0</v>
      </c>
      <c r="AS2172" s="45" t="s">
        <v>4445</v>
      </c>
      <c r="AT2172" s="45" t="s">
        <v>4445</v>
      </c>
      <c r="AU2172" s="45">
        <v>1.509702945977445E-3</v>
      </c>
      <c r="AV2172" s="10">
        <v>125.97844506202127</v>
      </c>
      <c r="AW2172" s="10">
        <v>125.97844506202127</v>
      </c>
      <c r="AX2172" s="17">
        <v>0</v>
      </c>
    </row>
    <row r="2173" spans="1:50" x14ac:dyDescent="0.25">
      <c r="A2173" s="22" t="s">
        <v>8</v>
      </c>
      <c r="B2173" s="22" t="s">
        <v>3946</v>
      </c>
      <c r="C2173" s="22" t="s">
        <v>163</v>
      </c>
      <c r="D2173" s="22">
        <v>7583</v>
      </c>
      <c r="E2173" s="22" t="s">
        <v>426</v>
      </c>
      <c r="F2173" s="43">
        <v>3.8999999999999999E-5</v>
      </c>
      <c r="G2173" s="43">
        <v>10.765764808929999</v>
      </c>
      <c r="H2173" s="43">
        <v>0.29526515151515154</v>
      </c>
      <c r="I2173" s="9">
        <v>0.21325757575757576</v>
      </c>
      <c r="J2173" s="9">
        <v>8.2007575757575765E-2</v>
      </c>
      <c r="K2173" s="11">
        <v>0.29526515151515154</v>
      </c>
      <c r="L2173" s="41">
        <v>150</v>
      </c>
      <c r="M2173" s="44">
        <v>140</v>
      </c>
      <c r="N2173" s="13">
        <v>73</v>
      </c>
      <c r="O2173" s="13">
        <v>59</v>
      </c>
      <c r="P2173" s="22">
        <v>73</v>
      </c>
      <c r="Q2173" s="22">
        <v>59</v>
      </c>
      <c r="R2173" s="14">
        <v>0</v>
      </c>
      <c r="S2173" s="22">
        <v>11</v>
      </c>
      <c r="T2173" s="22">
        <v>0</v>
      </c>
      <c r="U2173" s="22">
        <v>140</v>
      </c>
      <c r="V2173" s="22"/>
      <c r="W2173" s="22">
        <v>73</v>
      </c>
      <c r="X2173" s="22">
        <v>59</v>
      </c>
      <c r="Y2173" s="14">
        <v>0</v>
      </c>
      <c r="Z2173" s="10">
        <v>0</v>
      </c>
      <c r="AA2173" s="22">
        <v>0</v>
      </c>
      <c r="AB2173" s="22">
        <v>0</v>
      </c>
      <c r="AC2173" s="22">
        <v>3.6225944642270312E-6</v>
      </c>
      <c r="AD2173" s="42">
        <v>0</v>
      </c>
      <c r="AE2173" s="22">
        <v>2258</v>
      </c>
      <c r="AF2173" s="22">
        <v>2.0552113766532094E-4</v>
      </c>
      <c r="AG2173" s="22">
        <v>8.9357016376226494E-6</v>
      </c>
      <c r="AH2173" s="22">
        <v>0</v>
      </c>
      <c r="AI2173" s="22">
        <v>0</v>
      </c>
      <c r="AJ2173" s="22">
        <v>0</v>
      </c>
      <c r="AK2173" s="22">
        <v>0</v>
      </c>
      <c r="AL2173" s="45">
        <v>0</v>
      </c>
      <c r="AM2173" s="45">
        <v>0</v>
      </c>
      <c r="AN2173" s="45">
        <v>0</v>
      </c>
      <c r="AO2173" s="45">
        <v>0</v>
      </c>
      <c r="AP2173" s="45">
        <v>0</v>
      </c>
      <c r="AQ2173" s="45">
        <v>0</v>
      </c>
      <c r="AR2173" s="45">
        <v>0</v>
      </c>
      <c r="AS2173" s="45" t="s">
        <v>4445</v>
      </c>
      <c r="AT2173" s="45" t="s">
        <v>4445</v>
      </c>
      <c r="AU2173" s="45">
        <v>5.7081881083440648E-5</v>
      </c>
      <c r="AV2173" s="10">
        <v>0</v>
      </c>
      <c r="AW2173" s="10">
        <v>247.23540731237972</v>
      </c>
      <c r="AX2173" s="17">
        <v>0.72225785760102623</v>
      </c>
    </row>
    <row r="2174" spans="1:50" x14ac:dyDescent="0.25">
      <c r="A2174" s="22" t="s">
        <v>2906</v>
      </c>
      <c r="B2174" s="22" t="s">
        <v>3954</v>
      </c>
      <c r="C2174" s="22" t="s">
        <v>3287</v>
      </c>
      <c r="D2174" s="22">
        <v>1395</v>
      </c>
      <c r="E2174" s="22" t="s">
        <v>3192</v>
      </c>
      <c r="F2174" s="43">
        <v>8.0500000000000005E-4</v>
      </c>
      <c r="G2174" s="43">
        <v>2.18314565848</v>
      </c>
      <c r="H2174" s="43">
        <v>0.16287878787878787</v>
      </c>
      <c r="I2174" s="9">
        <v>0</v>
      </c>
      <c r="J2174" s="9">
        <v>0.16287878787878787</v>
      </c>
      <c r="K2174" s="11">
        <v>0</v>
      </c>
      <c r="L2174" s="41">
        <v>5</v>
      </c>
      <c r="M2174" s="44">
        <v>0</v>
      </c>
      <c r="N2174" s="13">
        <v>0</v>
      </c>
      <c r="O2174" s="13">
        <v>0</v>
      </c>
      <c r="P2174" s="22">
        <v>0</v>
      </c>
      <c r="Q2174" s="22">
        <v>0</v>
      </c>
      <c r="R2174" s="14">
        <v>0</v>
      </c>
      <c r="S2174" s="22">
        <v>4</v>
      </c>
      <c r="T2174" s="22">
        <v>1</v>
      </c>
      <c r="U2174" s="22">
        <v>21</v>
      </c>
      <c r="V2174" s="22"/>
      <c r="W2174" s="22">
        <v>6</v>
      </c>
      <c r="X2174" s="22">
        <v>5</v>
      </c>
      <c r="Y2174" s="14">
        <v>21</v>
      </c>
      <c r="Z2174" s="10">
        <v>6</v>
      </c>
      <c r="AA2174" s="22">
        <v>5</v>
      </c>
      <c r="AB2174" s="22">
        <v>10.11</v>
      </c>
      <c r="AC2174" s="22">
        <v>3.6873398569313773E-4</v>
      </c>
      <c r="AD2174" s="42">
        <v>0</v>
      </c>
      <c r="AE2174" s="22">
        <v>2259</v>
      </c>
      <c r="AF2174" s="22">
        <v>2.6487808156824602E-5</v>
      </c>
      <c r="AG2174" s="22">
        <v>8.8292693856082007E-6</v>
      </c>
      <c r="AH2174" s="22">
        <v>0</v>
      </c>
      <c r="AI2174" s="22">
        <v>0</v>
      </c>
      <c r="AJ2174" s="22">
        <v>0</v>
      </c>
      <c r="AK2174" s="22">
        <v>0</v>
      </c>
      <c r="AL2174" s="45">
        <v>0</v>
      </c>
      <c r="AM2174" s="45">
        <v>0</v>
      </c>
      <c r="AN2174" s="45">
        <v>0</v>
      </c>
      <c r="AO2174" s="45">
        <v>0</v>
      </c>
      <c r="AP2174" s="45">
        <v>0</v>
      </c>
      <c r="AQ2174" s="45">
        <v>0</v>
      </c>
      <c r="AR2174" s="45">
        <v>0</v>
      </c>
      <c r="AS2174" s="45" t="s">
        <v>4445</v>
      </c>
      <c r="AT2174" s="45" t="s">
        <v>4445</v>
      </c>
      <c r="AU2174" s="45">
        <v>2.6487808156824599E-5</v>
      </c>
      <c r="AV2174" s="10">
        <v>36.837209302325583</v>
      </c>
      <c r="AW2174" s="10">
        <v>36.837209302325583</v>
      </c>
      <c r="AX2174" s="17">
        <v>0</v>
      </c>
    </row>
    <row r="2175" spans="1:50" x14ac:dyDescent="0.25">
      <c r="A2175" s="22" t="s">
        <v>2906</v>
      </c>
      <c r="B2175" s="22" t="s">
        <v>3954</v>
      </c>
      <c r="C2175" s="22" t="s">
        <v>3139</v>
      </c>
      <c r="D2175" s="22">
        <v>409</v>
      </c>
      <c r="E2175" s="22" t="s">
        <v>3140</v>
      </c>
      <c r="F2175" s="43">
        <v>3.39E-4</v>
      </c>
      <c r="G2175" s="43">
        <v>52.808277434280001</v>
      </c>
      <c r="H2175" s="43">
        <v>2.7039772727272733</v>
      </c>
      <c r="I2175" s="9">
        <v>0</v>
      </c>
      <c r="J2175" s="9">
        <v>2.7039772727272733</v>
      </c>
      <c r="K2175" s="11">
        <v>0</v>
      </c>
      <c r="L2175" s="41">
        <v>187</v>
      </c>
      <c r="M2175" s="44">
        <v>0</v>
      </c>
      <c r="N2175" s="13">
        <v>0</v>
      </c>
      <c r="O2175" s="13">
        <v>0</v>
      </c>
      <c r="P2175" s="22">
        <v>0</v>
      </c>
      <c r="Q2175" s="22">
        <v>0</v>
      </c>
      <c r="R2175" s="14">
        <v>0</v>
      </c>
      <c r="S2175" s="22">
        <v>93</v>
      </c>
      <c r="T2175" s="22">
        <v>1</v>
      </c>
      <c r="U2175" s="22">
        <v>352</v>
      </c>
      <c r="V2175" s="22"/>
      <c r="W2175" s="22">
        <v>65</v>
      </c>
      <c r="X2175" s="22">
        <v>44</v>
      </c>
      <c r="Y2175" s="14">
        <v>352</v>
      </c>
      <c r="Z2175" s="10">
        <v>65</v>
      </c>
      <c r="AA2175" s="22">
        <v>44</v>
      </c>
      <c r="AB2175" s="22">
        <v>120.73</v>
      </c>
      <c r="AC2175" s="22">
        <v>6.4194481712054727E-6</v>
      </c>
      <c r="AD2175" s="42">
        <v>0</v>
      </c>
      <c r="AE2175" s="22">
        <v>2260</v>
      </c>
      <c r="AF2175" s="22">
        <v>7.8596015007999324E-5</v>
      </c>
      <c r="AG2175" s="22">
        <v>8.7328905564443695E-6</v>
      </c>
      <c r="AH2175" s="22">
        <v>0</v>
      </c>
      <c r="AI2175" s="22">
        <v>0</v>
      </c>
      <c r="AJ2175" s="22">
        <v>0</v>
      </c>
      <c r="AK2175" s="22">
        <v>0</v>
      </c>
      <c r="AL2175" s="45">
        <v>0</v>
      </c>
      <c r="AM2175" s="45">
        <v>0</v>
      </c>
      <c r="AN2175" s="45">
        <v>0</v>
      </c>
      <c r="AO2175" s="45">
        <v>0</v>
      </c>
      <c r="AP2175" s="45">
        <v>0</v>
      </c>
      <c r="AQ2175" s="45">
        <v>0</v>
      </c>
      <c r="AR2175" s="45">
        <v>0</v>
      </c>
      <c r="AS2175" s="45" t="s">
        <v>4445</v>
      </c>
      <c r="AT2175" s="45" t="s">
        <v>4445</v>
      </c>
      <c r="AU2175" s="45">
        <v>7.8596015007999324E-5</v>
      </c>
      <c r="AV2175" s="10">
        <v>24.038663584786715</v>
      </c>
      <c r="AW2175" s="10">
        <v>24.038663584786715</v>
      </c>
      <c r="AX2175" s="17">
        <v>0</v>
      </c>
    </row>
    <row r="2176" spans="1:50" x14ac:dyDescent="0.25">
      <c r="A2176" s="22" t="s">
        <v>1672</v>
      </c>
      <c r="B2176" s="22" t="s">
        <v>3947</v>
      </c>
      <c r="C2176" s="22" t="s">
        <v>1816</v>
      </c>
      <c r="D2176" s="22">
        <v>8305</v>
      </c>
      <c r="E2176" s="22" t="s">
        <v>2103</v>
      </c>
      <c r="F2176" s="43">
        <v>7.4100000000000001E-4</v>
      </c>
      <c r="G2176" s="43">
        <v>8.5531716343500008</v>
      </c>
      <c r="H2176" s="43">
        <v>0.73371212121212126</v>
      </c>
      <c r="I2176" s="9">
        <v>0.5168560606060606</v>
      </c>
      <c r="J2176" s="9">
        <v>0.21704545454545457</v>
      </c>
      <c r="K2176" s="11">
        <v>0.73371212121212126</v>
      </c>
      <c r="L2176" s="41">
        <v>17</v>
      </c>
      <c r="M2176" s="44">
        <v>43</v>
      </c>
      <c r="N2176" s="13">
        <v>18</v>
      </c>
      <c r="O2176" s="13">
        <v>11</v>
      </c>
      <c r="P2176" s="22">
        <v>8</v>
      </c>
      <c r="Q2176" s="22">
        <v>8</v>
      </c>
      <c r="R2176" s="14">
        <v>0</v>
      </c>
      <c r="S2176" s="22">
        <v>17</v>
      </c>
      <c r="T2176" s="22">
        <v>0</v>
      </c>
      <c r="U2176" s="22">
        <v>43</v>
      </c>
      <c r="V2176" s="22"/>
      <c r="W2176" s="22">
        <v>18</v>
      </c>
      <c r="X2176" s="22">
        <v>11</v>
      </c>
      <c r="Y2176" s="14">
        <v>0</v>
      </c>
      <c r="Z2176" s="10">
        <v>10</v>
      </c>
      <c r="AA2176" s="22">
        <v>3</v>
      </c>
      <c r="AB2176" s="22">
        <v>13.7</v>
      </c>
      <c r="AC2176" s="22">
        <v>8.6634529467888123E-5</v>
      </c>
      <c r="AD2176" s="42">
        <v>0</v>
      </c>
      <c r="AE2176" s="22">
        <v>2261</v>
      </c>
      <c r="AF2176" s="22">
        <v>3.4541032589590403E-5</v>
      </c>
      <c r="AG2176" s="22">
        <v>8.6352581473976007E-6</v>
      </c>
      <c r="AH2176" s="22">
        <v>0</v>
      </c>
      <c r="AI2176" s="22">
        <v>0</v>
      </c>
      <c r="AJ2176" s="22">
        <v>0</v>
      </c>
      <c r="AK2176" s="22">
        <v>0</v>
      </c>
      <c r="AL2176" s="45">
        <v>0</v>
      </c>
      <c r="AM2176" s="45">
        <v>0</v>
      </c>
      <c r="AN2176" s="45">
        <v>0</v>
      </c>
      <c r="AO2176" s="45">
        <v>0</v>
      </c>
      <c r="AP2176" s="45">
        <v>0</v>
      </c>
      <c r="AQ2176" s="45">
        <v>0</v>
      </c>
      <c r="AR2176" s="45">
        <v>0</v>
      </c>
      <c r="AS2176" s="45" t="s">
        <v>4445</v>
      </c>
      <c r="AT2176" s="45" t="s">
        <v>4445</v>
      </c>
      <c r="AU2176" s="45">
        <v>1.0217868700999122E-5</v>
      </c>
      <c r="AV2176" s="10">
        <v>46.073298429319365</v>
      </c>
      <c r="AW2176" s="10">
        <v>24.532782653588022</v>
      </c>
      <c r="AX2176" s="17">
        <v>0.70443985544656684</v>
      </c>
    </row>
    <row r="2177" spans="1:50" x14ac:dyDescent="0.25">
      <c r="A2177" s="22" t="s">
        <v>964</v>
      </c>
      <c r="B2177" s="22" t="s">
        <v>3952</v>
      </c>
      <c r="C2177" s="22" t="s">
        <v>1058</v>
      </c>
      <c r="D2177" s="22">
        <v>8366</v>
      </c>
      <c r="E2177" s="22" t="s">
        <v>1276</v>
      </c>
      <c r="F2177" s="43">
        <v>4.0829999999999998E-3</v>
      </c>
      <c r="G2177" s="43">
        <v>39.037700482559998</v>
      </c>
      <c r="H2177" s="43">
        <v>1.5384469696969698</v>
      </c>
      <c r="I2177" s="9">
        <v>2.2727272727272726E-3</v>
      </c>
      <c r="J2177" s="9">
        <v>1.5361742424242424</v>
      </c>
      <c r="K2177" s="11">
        <v>1.4071969696969697</v>
      </c>
      <c r="L2177" s="41">
        <v>1034</v>
      </c>
      <c r="M2177" s="44">
        <v>329</v>
      </c>
      <c r="N2177" s="13">
        <v>328</v>
      </c>
      <c r="O2177" s="13">
        <v>79</v>
      </c>
      <c r="P2177" s="22">
        <v>0</v>
      </c>
      <c r="Q2177" s="22">
        <v>0</v>
      </c>
      <c r="R2177" s="14">
        <v>0</v>
      </c>
      <c r="S2177" s="22">
        <v>97</v>
      </c>
      <c r="T2177" s="22">
        <v>8.5313307891173307E-2</v>
      </c>
      <c r="U2177" s="22">
        <v>490</v>
      </c>
      <c r="V2177" s="22"/>
      <c r="W2177" s="22">
        <v>357</v>
      </c>
      <c r="X2177" s="22">
        <v>98</v>
      </c>
      <c r="Y2177" s="14">
        <v>161</v>
      </c>
      <c r="Z2177" s="10">
        <v>357</v>
      </c>
      <c r="AA2177" s="22">
        <v>98</v>
      </c>
      <c r="AB2177" s="22">
        <v>503.58</v>
      </c>
      <c r="AC2177" s="22">
        <v>1.0459120156998157E-4</v>
      </c>
      <c r="AD2177" s="42">
        <v>8.0000000000000007E-5</v>
      </c>
      <c r="AE2177" s="22">
        <v>2262</v>
      </c>
      <c r="AF2177" s="22">
        <v>6.0112747787247607E-5</v>
      </c>
      <c r="AG2177" s="22">
        <v>8.5875353981782295E-6</v>
      </c>
      <c r="AH2177" s="22">
        <v>0</v>
      </c>
      <c r="AI2177" s="22">
        <v>0</v>
      </c>
      <c r="AJ2177" s="22">
        <v>0</v>
      </c>
      <c r="AK2177" s="22">
        <v>0</v>
      </c>
      <c r="AL2177" s="45">
        <v>0</v>
      </c>
      <c r="AM2177" s="45">
        <v>0</v>
      </c>
      <c r="AN2177" s="45">
        <v>0</v>
      </c>
      <c r="AO2177" s="45">
        <v>0</v>
      </c>
      <c r="AP2177" s="45">
        <v>0</v>
      </c>
      <c r="AQ2177" s="45">
        <v>0</v>
      </c>
      <c r="AR2177" s="45">
        <v>0</v>
      </c>
      <c r="AS2177" s="45" t="s">
        <v>4445</v>
      </c>
      <c r="AT2177" s="45" t="s">
        <v>4445</v>
      </c>
      <c r="AU2177" s="45">
        <v>6.0023944023435342E-5</v>
      </c>
      <c r="AV2177" s="10">
        <v>232.39551226729134</v>
      </c>
      <c r="AW2177" s="10">
        <v>232.05219746399112</v>
      </c>
      <c r="AX2177" s="17">
        <v>1.4772867167302719E-3</v>
      </c>
    </row>
    <row r="2178" spans="1:50" x14ac:dyDescent="0.25">
      <c r="A2178" s="22" t="s">
        <v>2195</v>
      </c>
      <c r="B2178" s="22" t="s">
        <v>3962</v>
      </c>
      <c r="C2178" s="22" t="s">
        <v>2448</v>
      </c>
      <c r="D2178" s="22">
        <v>6609</v>
      </c>
      <c r="E2178" s="22" t="s">
        <v>2541</v>
      </c>
      <c r="F2178" s="43">
        <v>1.2581E-2</v>
      </c>
      <c r="G2178" s="43">
        <v>440.17414742161998</v>
      </c>
      <c r="H2178" s="43">
        <v>17.762500000000003</v>
      </c>
      <c r="I2178" s="9">
        <v>5.3403409090909095</v>
      </c>
      <c r="J2178" s="9">
        <v>12.421969696969697</v>
      </c>
      <c r="K2178" s="11">
        <v>7.255871212121213</v>
      </c>
      <c r="L2178" s="41">
        <v>371</v>
      </c>
      <c r="M2178" s="44">
        <v>657</v>
      </c>
      <c r="N2178" s="13">
        <v>31</v>
      </c>
      <c r="O2178" s="13">
        <v>24</v>
      </c>
      <c r="P2178" s="22">
        <v>9</v>
      </c>
      <c r="Q2178" s="22">
        <v>8</v>
      </c>
      <c r="R2178" s="14">
        <v>0</v>
      </c>
      <c r="S2178" s="22">
        <v>337</v>
      </c>
      <c r="T2178" s="22">
        <v>0.59150619495447088</v>
      </c>
      <c r="U2178" s="22">
        <v>1063</v>
      </c>
      <c r="V2178" s="22"/>
      <c r="W2178" s="22">
        <v>105</v>
      </c>
      <c r="X2178" s="22">
        <v>74</v>
      </c>
      <c r="Y2178" s="14">
        <v>406</v>
      </c>
      <c r="Z2178" s="10">
        <v>96</v>
      </c>
      <c r="AA2178" s="22">
        <v>66</v>
      </c>
      <c r="AB2178" s="22">
        <v>168.06</v>
      </c>
      <c r="AC2178" s="22">
        <v>2.8581869411674723E-5</v>
      </c>
      <c r="AD2178" s="42">
        <v>1.0000000000000001E-5</v>
      </c>
      <c r="AE2178" s="22">
        <v>2263</v>
      </c>
      <c r="AF2178" s="22">
        <v>1.2456489685497756E-3</v>
      </c>
      <c r="AG2178" s="22">
        <v>8.4165470847957806E-6</v>
      </c>
      <c r="AH2178" s="22">
        <v>0</v>
      </c>
      <c r="AI2178" s="22">
        <v>0</v>
      </c>
      <c r="AJ2178" s="22">
        <v>0</v>
      </c>
      <c r="AK2178" s="22">
        <v>0</v>
      </c>
      <c r="AL2178" s="45">
        <v>0</v>
      </c>
      <c r="AM2178" s="45">
        <v>0</v>
      </c>
      <c r="AN2178" s="45">
        <v>0</v>
      </c>
      <c r="AO2178" s="45">
        <v>0</v>
      </c>
      <c r="AP2178" s="45">
        <v>0</v>
      </c>
      <c r="AQ2178" s="45">
        <v>0</v>
      </c>
      <c r="AR2178" s="45">
        <v>0</v>
      </c>
      <c r="AS2178" s="45" t="s">
        <v>4445</v>
      </c>
      <c r="AT2178" s="45" t="s">
        <v>4445</v>
      </c>
      <c r="AU2178" s="45">
        <v>8.7112814864950708E-4</v>
      </c>
      <c r="AV2178" s="10">
        <v>7.7282429712752334</v>
      </c>
      <c r="AW2178" s="10">
        <v>5.9113300492610827</v>
      </c>
      <c r="AX2178" s="17">
        <v>0.30065254942102232</v>
      </c>
    </row>
    <row r="2179" spans="1:50" x14ac:dyDescent="0.25">
      <c r="A2179" s="22" t="s">
        <v>2906</v>
      </c>
      <c r="B2179" s="22" t="s">
        <v>3959</v>
      </c>
      <c r="C2179" s="22" t="s">
        <v>2923</v>
      </c>
      <c r="D2179" s="22">
        <v>4302</v>
      </c>
      <c r="E2179" s="22" t="s">
        <v>2926</v>
      </c>
      <c r="F2179" s="43">
        <v>6.8300000000000001E-4</v>
      </c>
      <c r="G2179" s="43">
        <v>53.677482791039999</v>
      </c>
      <c r="H2179" s="43">
        <v>3.6562500000000004</v>
      </c>
      <c r="I2179" s="9">
        <v>0.3058712121212121</v>
      </c>
      <c r="J2179" s="9">
        <v>3.3501893939393939</v>
      </c>
      <c r="K2179" s="11">
        <v>0.59450757575757585</v>
      </c>
      <c r="L2179" s="41">
        <v>387</v>
      </c>
      <c r="M2179" s="44">
        <v>35</v>
      </c>
      <c r="N2179" s="13">
        <v>25</v>
      </c>
      <c r="O2179" s="13">
        <v>20</v>
      </c>
      <c r="P2179" s="22">
        <v>11</v>
      </c>
      <c r="Q2179" s="22">
        <v>9</v>
      </c>
      <c r="R2179" s="14">
        <v>0</v>
      </c>
      <c r="S2179" s="22">
        <v>133</v>
      </c>
      <c r="T2179" s="22">
        <v>0.83739963739963741</v>
      </c>
      <c r="U2179" s="22">
        <v>634</v>
      </c>
      <c r="V2179" s="22"/>
      <c r="W2179" s="22">
        <v>135</v>
      </c>
      <c r="X2179" s="22">
        <v>93</v>
      </c>
      <c r="Y2179" s="14">
        <v>599</v>
      </c>
      <c r="Z2179" s="10">
        <v>124</v>
      </c>
      <c r="AA2179" s="22">
        <v>84</v>
      </c>
      <c r="AB2179" s="22">
        <v>223.79</v>
      </c>
      <c r="AC2179" s="22">
        <v>1.2724143616399396E-5</v>
      </c>
      <c r="AD2179" s="42">
        <v>0</v>
      </c>
      <c r="AE2179" s="22">
        <v>2264</v>
      </c>
      <c r="AF2179" s="22">
        <v>2.0184753068162138E-4</v>
      </c>
      <c r="AG2179" s="22">
        <v>8.4103137784008901E-6</v>
      </c>
      <c r="AH2179" s="22">
        <v>0</v>
      </c>
      <c r="AI2179" s="22">
        <v>0</v>
      </c>
      <c r="AJ2179" s="22">
        <v>0</v>
      </c>
      <c r="AK2179" s="22">
        <v>0</v>
      </c>
      <c r="AL2179" s="45">
        <v>0</v>
      </c>
      <c r="AM2179" s="45">
        <v>0</v>
      </c>
      <c r="AN2179" s="45">
        <v>0</v>
      </c>
      <c r="AO2179" s="45">
        <v>0</v>
      </c>
      <c r="AP2179" s="45">
        <v>0</v>
      </c>
      <c r="AQ2179" s="45">
        <v>0</v>
      </c>
      <c r="AR2179" s="45">
        <v>0</v>
      </c>
      <c r="AS2179" s="45" t="s">
        <v>4445</v>
      </c>
      <c r="AT2179" s="45" t="s">
        <v>4445</v>
      </c>
      <c r="AU2179" s="45">
        <v>1.8495109920886816E-4</v>
      </c>
      <c r="AV2179" s="10">
        <v>37.012832833964609</v>
      </c>
      <c r="AW2179" s="10">
        <v>36.92307692307692</v>
      </c>
      <c r="AX2179" s="17">
        <v>8.3657083657083645E-2</v>
      </c>
    </row>
    <row r="2180" spans="1:50" x14ac:dyDescent="0.25">
      <c r="A2180" s="22" t="s">
        <v>539</v>
      </c>
      <c r="B2180" s="22" t="s">
        <v>3949</v>
      </c>
      <c r="C2180" s="22" t="s">
        <v>559</v>
      </c>
      <c r="D2180" s="22">
        <v>1430</v>
      </c>
      <c r="E2180" s="22" t="s">
        <v>630</v>
      </c>
      <c r="F2180" s="43">
        <v>1.0485E-2</v>
      </c>
      <c r="G2180" s="43">
        <v>341.15704878757998</v>
      </c>
      <c r="H2180" s="43">
        <v>18.121590909090912</v>
      </c>
      <c r="I2180" s="9">
        <v>5.3104166666666668</v>
      </c>
      <c r="J2180" s="9">
        <v>12.811363636363637</v>
      </c>
      <c r="K2180" s="11">
        <v>18.112121212121213</v>
      </c>
      <c r="L2180" s="41">
        <v>4579</v>
      </c>
      <c r="M2180" s="44">
        <v>8872</v>
      </c>
      <c r="N2180" s="13">
        <v>2249</v>
      </c>
      <c r="O2180" s="13">
        <v>2145</v>
      </c>
      <c r="P2180" s="22">
        <v>1001</v>
      </c>
      <c r="Q2180" s="22">
        <v>947</v>
      </c>
      <c r="R2180" s="14">
        <v>0</v>
      </c>
      <c r="S2180" s="22">
        <v>1044</v>
      </c>
      <c r="T2180" s="22">
        <v>5.2256432766872862E-4</v>
      </c>
      <c r="U2180" s="22">
        <v>8876</v>
      </c>
      <c r="V2180" s="22"/>
      <c r="W2180" s="22">
        <v>2250</v>
      </c>
      <c r="X2180" s="22">
        <v>2146</v>
      </c>
      <c r="Y2180" s="14">
        <v>4</v>
      </c>
      <c r="Z2180" s="10">
        <v>1249</v>
      </c>
      <c r="AA2180" s="22">
        <v>1199</v>
      </c>
      <c r="AB2180" s="22">
        <v>1711.49</v>
      </c>
      <c r="AC2180" s="22">
        <v>3.0733646094260949E-5</v>
      </c>
      <c r="AD2180" s="42">
        <v>8.0000000000000007E-5</v>
      </c>
      <c r="AE2180" s="22">
        <v>2265</v>
      </c>
      <c r="AF2180" s="22">
        <v>2.027586954402126E-3</v>
      </c>
      <c r="AG2180" s="22">
        <v>8.3439792362227414E-6</v>
      </c>
      <c r="AH2180" s="22">
        <v>0</v>
      </c>
      <c r="AI2180" s="22">
        <v>0</v>
      </c>
      <c r="AJ2180" s="22">
        <v>0</v>
      </c>
      <c r="AK2180" s="22">
        <v>0</v>
      </c>
      <c r="AL2180" s="45">
        <v>0</v>
      </c>
      <c r="AM2180" s="45">
        <v>0</v>
      </c>
      <c r="AN2180" s="45">
        <v>0</v>
      </c>
      <c r="AO2180" s="45">
        <v>0</v>
      </c>
      <c r="AP2180" s="45">
        <v>0</v>
      </c>
      <c r="AQ2180" s="45">
        <v>0</v>
      </c>
      <c r="AR2180" s="45">
        <v>0</v>
      </c>
      <c r="AS2180" s="45" t="s">
        <v>4445</v>
      </c>
      <c r="AT2180" s="45" t="s">
        <v>4445</v>
      </c>
      <c r="AU2180" s="45">
        <v>1.4334367168702307E-3</v>
      </c>
      <c r="AV2180" s="10">
        <v>97.491573532020567</v>
      </c>
      <c r="AW2180" s="10">
        <v>124.16128425409165</v>
      </c>
      <c r="AX2180" s="17">
        <v>0.29304362367007375</v>
      </c>
    </row>
    <row r="2181" spans="1:50" x14ac:dyDescent="0.25">
      <c r="A2181" s="22" t="s">
        <v>1672</v>
      </c>
      <c r="B2181" s="22" t="s">
        <v>3947</v>
      </c>
      <c r="C2181" s="22" t="s">
        <v>1983</v>
      </c>
      <c r="D2181" s="22">
        <v>3210</v>
      </c>
      <c r="E2181" s="22" t="s">
        <v>2064</v>
      </c>
      <c r="F2181" s="43">
        <v>1.27E-4</v>
      </c>
      <c r="G2181" s="43">
        <v>29.533574347670001</v>
      </c>
      <c r="H2181" s="43">
        <v>2.5929924242424245</v>
      </c>
      <c r="I2181" s="9">
        <v>0</v>
      </c>
      <c r="J2181" s="9">
        <v>2.5929924242424245</v>
      </c>
      <c r="K2181" s="11">
        <v>0</v>
      </c>
      <c r="L2181" s="41">
        <v>353</v>
      </c>
      <c r="M2181" s="44">
        <v>0</v>
      </c>
      <c r="N2181" s="13">
        <v>0</v>
      </c>
      <c r="O2181" s="13">
        <v>0</v>
      </c>
      <c r="P2181" s="22">
        <v>0</v>
      </c>
      <c r="Q2181" s="22">
        <v>0</v>
      </c>
      <c r="R2181" s="14">
        <v>0</v>
      </c>
      <c r="S2181" s="22">
        <v>118</v>
      </c>
      <c r="T2181" s="22">
        <v>1</v>
      </c>
      <c r="U2181" s="22">
        <v>653</v>
      </c>
      <c r="V2181" s="22"/>
      <c r="W2181" s="22">
        <v>120</v>
      </c>
      <c r="X2181" s="22">
        <v>80</v>
      </c>
      <c r="Y2181" s="14">
        <v>653</v>
      </c>
      <c r="Z2181" s="10">
        <v>120</v>
      </c>
      <c r="AA2181" s="22">
        <v>80</v>
      </c>
      <c r="AB2181" s="22">
        <v>223.17</v>
      </c>
      <c r="AC2181" s="22">
        <v>4.3001906408263593E-6</v>
      </c>
      <c r="AD2181" s="42">
        <v>0</v>
      </c>
      <c r="AE2181" s="22">
        <v>2266</v>
      </c>
      <c r="AF2181" s="22">
        <v>1.1515330303224033E-4</v>
      </c>
      <c r="AG2181" s="22">
        <v>8.2252359308743092E-6</v>
      </c>
      <c r="AH2181" s="22">
        <v>0</v>
      </c>
      <c r="AI2181" s="22">
        <v>0</v>
      </c>
      <c r="AJ2181" s="22">
        <v>0</v>
      </c>
      <c r="AK2181" s="22">
        <v>0</v>
      </c>
      <c r="AL2181" s="45">
        <v>0</v>
      </c>
      <c r="AM2181" s="45">
        <v>0</v>
      </c>
      <c r="AN2181" s="45">
        <v>0</v>
      </c>
      <c r="AO2181" s="45">
        <v>0</v>
      </c>
      <c r="AP2181" s="45">
        <v>0</v>
      </c>
      <c r="AQ2181" s="45">
        <v>0</v>
      </c>
      <c r="AR2181" s="45">
        <v>0</v>
      </c>
      <c r="AS2181" s="45" t="s">
        <v>4445</v>
      </c>
      <c r="AT2181" s="45" t="s">
        <v>4445</v>
      </c>
      <c r="AU2181" s="45">
        <v>1.1515330303224032E-4</v>
      </c>
      <c r="AV2181" s="10">
        <v>46.278577167482283</v>
      </c>
      <c r="AW2181" s="10">
        <v>46.278577167482283</v>
      </c>
      <c r="AX2181" s="17">
        <v>0</v>
      </c>
    </row>
    <row r="2182" spans="1:50" x14ac:dyDescent="0.25">
      <c r="A2182" s="22" t="s">
        <v>8</v>
      </c>
      <c r="B2182" s="22" t="s">
        <v>3946</v>
      </c>
      <c r="C2182" s="22" t="s">
        <v>399</v>
      </c>
      <c r="D2182" s="22">
        <v>661</v>
      </c>
      <c r="E2182" s="22" t="s">
        <v>463</v>
      </c>
      <c r="F2182" s="43">
        <v>1.5100000000000001E-4</v>
      </c>
      <c r="G2182" s="43">
        <v>22.720926821460001</v>
      </c>
      <c r="H2182" s="43">
        <v>1.300568181818182</v>
      </c>
      <c r="I2182" s="9">
        <v>0</v>
      </c>
      <c r="J2182" s="9">
        <v>1.300568181818182</v>
      </c>
      <c r="K2182" s="11">
        <v>0</v>
      </c>
      <c r="L2182" s="41">
        <v>195</v>
      </c>
      <c r="M2182" s="44">
        <v>0</v>
      </c>
      <c r="N2182" s="13">
        <v>0</v>
      </c>
      <c r="O2182" s="13">
        <v>0</v>
      </c>
      <c r="P2182" s="22">
        <v>0</v>
      </c>
      <c r="Q2182" s="22">
        <v>0</v>
      </c>
      <c r="R2182" s="14">
        <v>0</v>
      </c>
      <c r="S2182" s="22">
        <v>44</v>
      </c>
      <c r="T2182" s="22">
        <v>1</v>
      </c>
      <c r="U2182" s="22">
        <v>366</v>
      </c>
      <c r="V2182" s="22"/>
      <c r="W2182" s="22">
        <v>68</v>
      </c>
      <c r="X2182" s="22">
        <v>46</v>
      </c>
      <c r="Y2182" s="14">
        <v>366</v>
      </c>
      <c r="Z2182" s="10">
        <v>68</v>
      </c>
      <c r="AA2182" s="22">
        <v>46</v>
      </c>
      <c r="AB2182" s="22">
        <v>126.1</v>
      </c>
      <c r="AC2182" s="22">
        <v>6.6458556548573511E-6</v>
      </c>
      <c r="AD2182" s="42">
        <v>0</v>
      </c>
      <c r="AE2182" s="22">
        <v>2267</v>
      </c>
      <c r="AF2182" s="22">
        <v>1.5592500915205014E-4</v>
      </c>
      <c r="AG2182" s="22">
        <v>8.2065794290552707E-6</v>
      </c>
      <c r="AH2182" s="22">
        <v>0</v>
      </c>
      <c r="AI2182" s="22">
        <v>0</v>
      </c>
      <c r="AJ2182" s="22">
        <v>0</v>
      </c>
      <c r="AK2182" s="22">
        <v>0</v>
      </c>
      <c r="AL2182" s="45">
        <v>0</v>
      </c>
      <c r="AM2182" s="45">
        <v>0</v>
      </c>
      <c r="AN2182" s="45">
        <v>0</v>
      </c>
      <c r="AO2182" s="45">
        <v>0</v>
      </c>
      <c r="AP2182" s="45">
        <v>0</v>
      </c>
      <c r="AQ2182" s="45">
        <v>0</v>
      </c>
      <c r="AR2182" s="45">
        <v>0</v>
      </c>
      <c r="AS2182" s="45" t="s">
        <v>4445</v>
      </c>
      <c r="AT2182" s="45" t="s">
        <v>4445</v>
      </c>
      <c r="AU2182" s="45">
        <v>1.5592500915205014E-4</v>
      </c>
      <c r="AV2182" s="10">
        <v>52.284840541721266</v>
      </c>
      <c r="AW2182" s="10">
        <v>52.284840541721266</v>
      </c>
      <c r="AX2182" s="17">
        <v>0</v>
      </c>
    </row>
    <row r="2183" spans="1:50" x14ac:dyDescent="0.25">
      <c r="A2183" s="22" t="s">
        <v>964</v>
      </c>
      <c r="B2183" s="22" t="s">
        <v>3948</v>
      </c>
      <c r="C2183" s="22" t="s">
        <v>1351</v>
      </c>
      <c r="D2183" s="22">
        <v>9142</v>
      </c>
      <c r="E2183" s="22" t="s">
        <v>1471</v>
      </c>
      <c r="F2183" s="43">
        <v>7.4399999999999998E-4</v>
      </c>
      <c r="G2183" s="43">
        <v>153.76019454464</v>
      </c>
      <c r="H2183" s="43">
        <v>8.1642045454545453</v>
      </c>
      <c r="I2183" s="9">
        <v>0</v>
      </c>
      <c r="J2183" s="9">
        <v>8.1642045454545453</v>
      </c>
      <c r="K2183" s="11">
        <v>0</v>
      </c>
      <c r="L2183" s="41">
        <v>2589</v>
      </c>
      <c r="M2183" s="44">
        <v>0</v>
      </c>
      <c r="N2183" s="13">
        <v>0</v>
      </c>
      <c r="O2183" s="13">
        <v>0</v>
      </c>
      <c r="P2183" s="22">
        <v>0</v>
      </c>
      <c r="Q2183" s="22">
        <v>0</v>
      </c>
      <c r="R2183" s="14">
        <v>0</v>
      </c>
      <c r="S2183" s="22">
        <v>111</v>
      </c>
      <c r="T2183" s="22">
        <v>1</v>
      </c>
      <c r="U2183" s="22">
        <v>4714</v>
      </c>
      <c r="V2183" s="22"/>
      <c r="W2183" s="22">
        <v>852</v>
      </c>
      <c r="X2183" s="22">
        <v>562</v>
      </c>
      <c r="Y2183" s="14">
        <v>4714</v>
      </c>
      <c r="Z2183" s="10">
        <v>852</v>
      </c>
      <c r="AA2183" s="22">
        <v>562</v>
      </c>
      <c r="AB2183" s="22">
        <v>1591.5</v>
      </c>
      <c r="AC2183" s="22">
        <v>4.8387035552559753E-6</v>
      </c>
      <c r="AD2183" s="42">
        <v>1.0000000000000001E-5</v>
      </c>
      <c r="AE2183" s="22">
        <v>2268</v>
      </c>
      <c r="AF2183" s="22">
        <v>5.9805968790961248E-4</v>
      </c>
      <c r="AG2183" s="22">
        <v>8.1925984645152396E-6</v>
      </c>
      <c r="AH2183" s="22">
        <v>0</v>
      </c>
      <c r="AI2183" s="22">
        <v>0</v>
      </c>
      <c r="AJ2183" s="22">
        <v>0</v>
      </c>
      <c r="AK2183" s="22">
        <v>0</v>
      </c>
      <c r="AL2183" s="45">
        <v>0</v>
      </c>
      <c r="AM2183" s="45">
        <v>0</v>
      </c>
      <c r="AN2183" s="45">
        <v>0</v>
      </c>
      <c r="AO2183" s="45">
        <v>0</v>
      </c>
      <c r="AP2183" s="45">
        <v>0</v>
      </c>
      <c r="AQ2183" s="45">
        <v>0</v>
      </c>
      <c r="AR2183" s="45">
        <v>0</v>
      </c>
      <c r="AS2183" s="45" t="s">
        <v>4445</v>
      </c>
      <c r="AT2183" s="45" t="s">
        <v>4445</v>
      </c>
      <c r="AU2183" s="45">
        <v>5.9805968790961248E-4</v>
      </c>
      <c r="AV2183" s="10">
        <v>104.35799290138493</v>
      </c>
      <c r="AW2183" s="10">
        <v>104.35799290138493</v>
      </c>
      <c r="AX2183" s="17">
        <v>0</v>
      </c>
    </row>
    <row r="2184" spans="1:50" x14ac:dyDescent="0.25">
      <c r="A2184" s="22" t="s">
        <v>2195</v>
      </c>
      <c r="B2184" s="22" t="s">
        <v>3962</v>
      </c>
      <c r="C2184" s="22" t="s">
        <v>2258</v>
      </c>
      <c r="D2184" s="22">
        <v>3212</v>
      </c>
      <c r="E2184" s="22" t="s">
        <v>2368</v>
      </c>
      <c r="F2184" s="43">
        <v>3.5E-4</v>
      </c>
      <c r="G2184" s="43">
        <v>108.08124565431</v>
      </c>
      <c r="H2184" s="43">
        <v>4.1265151515151519</v>
      </c>
      <c r="I2184" s="9">
        <v>0</v>
      </c>
      <c r="J2184" s="9">
        <v>4.1265151515151519</v>
      </c>
      <c r="K2184" s="11">
        <v>0.2878787878787879</v>
      </c>
      <c r="L2184" s="41">
        <v>1466</v>
      </c>
      <c r="M2184" s="44">
        <v>200</v>
      </c>
      <c r="N2184" s="13">
        <v>200</v>
      </c>
      <c r="O2184" s="13">
        <v>198</v>
      </c>
      <c r="P2184" s="22">
        <v>1</v>
      </c>
      <c r="Q2184" s="22">
        <v>1</v>
      </c>
      <c r="R2184" s="14">
        <v>0</v>
      </c>
      <c r="S2184" s="22">
        <v>268</v>
      </c>
      <c r="T2184" s="22">
        <v>0.93023682761152926</v>
      </c>
      <c r="U2184" s="22">
        <v>2688</v>
      </c>
      <c r="V2184" s="22"/>
      <c r="W2184" s="22">
        <v>651</v>
      </c>
      <c r="X2184" s="22">
        <v>496</v>
      </c>
      <c r="Y2184" s="14">
        <v>2488</v>
      </c>
      <c r="Z2184" s="10">
        <v>650</v>
      </c>
      <c r="AA2184" s="22">
        <v>495</v>
      </c>
      <c r="AB2184" s="22">
        <v>1114.42</v>
      </c>
      <c r="AC2184" s="22">
        <v>3.2383046464827907E-6</v>
      </c>
      <c r="AD2184" s="42">
        <v>0</v>
      </c>
      <c r="AE2184" s="22">
        <v>2269</v>
      </c>
      <c r="AF2184" s="22">
        <v>6.4659614600180422E-4</v>
      </c>
      <c r="AG2184" s="22">
        <v>8.1847613417949906E-6</v>
      </c>
      <c r="AH2184" s="22">
        <v>0</v>
      </c>
      <c r="AI2184" s="22">
        <v>0</v>
      </c>
      <c r="AJ2184" s="22">
        <v>0</v>
      </c>
      <c r="AK2184" s="22">
        <v>0</v>
      </c>
      <c r="AL2184" s="45">
        <v>0</v>
      </c>
      <c r="AM2184" s="45">
        <v>0</v>
      </c>
      <c r="AN2184" s="45">
        <v>0</v>
      </c>
      <c r="AO2184" s="45">
        <v>0</v>
      </c>
      <c r="AP2184" s="45">
        <v>0</v>
      </c>
      <c r="AQ2184" s="45">
        <v>0</v>
      </c>
      <c r="AR2184" s="45">
        <v>0</v>
      </c>
      <c r="AS2184" s="45" t="s">
        <v>4445</v>
      </c>
      <c r="AT2184" s="45" t="s">
        <v>4445</v>
      </c>
      <c r="AU2184" s="45">
        <v>6.4659614600180422E-4</v>
      </c>
      <c r="AV2184" s="10">
        <v>157.51789976133651</v>
      </c>
      <c r="AW2184" s="10">
        <v>157.76023499173854</v>
      </c>
      <c r="AX2184" s="17">
        <v>0</v>
      </c>
    </row>
    <row r="2185" spans="1:50" x14ac:dyDescent="0.25">
      <c r="A2185" s="22" t="s">
        <v>8</v>
      </c>
      <c r="B2185" s="22" t="s">
        <v>3946</v>
      </c>
      <c r="C2185" s="22" t="s">
        <v>70</v>
      </c>
      <c r="D2185" s="22">
        <v>6317</v>
      </c>
      <c r="E2185" s="22" t="s">
        <v>127</v>
      </c>
      <c r="F2185" s="43">
        <v>7.5449999999999996E-3</v>
      </c>
      <c r="G2185" s="43">
        <v>59.601390269079999</v>
      </c>
      <c r="H2185" s="43">
        <v>3.0426136363636367</v>
      </c>
      <c r="I2185" s="9">
        <v>0</v>
      </c>
      <c r="J2185" s="9">
        <v>3.0426136363636367</v>
      </c>
      <c r="K2185" s="11">
        <v>0</v>
      </c>
      <c r="L2185" s="41">
        <v>1912</v>
      </c>
      <c r="M2185" s="44">
        <v>0</v>
      </c>
      <c r="N2185" s="13">
        <v>0</v>
      </c>
      <c r="O2185" s="13">
        <v>0</v>
      </c>
      <c r="P2185" s="22">
        <v>0</v>
      </c>
      <c r="Q2185" s="22">
        <v>0</v>
      </c>
      <c r="R2185" s="14">
        <v>0</v>
      </c>
      <c r="S2185" s="22">
        <v>86</v>
      </c>
      <c r="T2185" s="22">
        <v>1</v>
      </c>
      <c r="U2185" s="22">
        <v>3484</v>
      </c>
      <c r="V2185" s="22"/>
      <c r="W2185" s="22">
        <v>630</v>
      </c>
      <c r="X2185" s="22">
        <v>416</v>
      </c>
      <c r="Y2185" s="14">
        <v>3484</v>
      </c>
      <c r="Z2185" s="10">
        <v>630</v>
      </c>
      <c r="AA2185" s="22">
        <v>416</v>
      </c>
      <c r="AB2185" s="22">
        <v>1176.6600000000001</v>
      </c>
      <c r="AC2185" s="22">
        <v>1.2659100678586341E-4</v>
      </c>
      <c r="AD2185" s="42">
        <v>1.7000000000000001E-4</v>
      </c>
      <c r="AE2185" s="22">
        <v>2270</v>
      </c>
      <c r="AF2185" s="22">
        <v>8.9902875085533178E-5</v>
      </c>
      <c r="AG2185" s="22">
        <v>8.1729886441393795E-6</v>
      </c>
      <c r="AH2185" s="22">
        <v>0</v>
      </c>
      <c r="AI2185" s="22">
        <v>0</v>
      </c>
      <c r="AJ2185" s="22">
        <v>0</v>
      </c>
      <c r="AK2185" s="22">
        <v>0</v>
      </c>
      <c r="AL2185" s="45">
        <v>0</v>
      </c>
      <c r="AM2185" s="45">
        <v>0</v>
      </c>
      <c r="AN2185" s="45">
        <v>0</v>
      </c>
      <c r="AO2185" s="45">
        <v>0</v>
      </c>
      <c r="AP2185" s="45">
        <v>0</v>
      </c>
      <c r="AQ2185" s="45">
        <v>0</v>
      </c>
      <c r="AR2185" s="45">
        <v>0</v>
      </c>
      <c r="AS2185" s="45" t="s">
        <v>4445</v>
      </c>
      <c r="AT2185" s="45" t="s">
        <v>4445</v>
      </c>
      <c r="AU2185" s="45">
        <v>8.9902875085533178E-5</v>
      </c>
      <c r="AV2185" s="10">
        <v>207.05882352941174</v>
      </c>
      <c r="AW2185" s="10">
        <v>207.05882352941174</v>
      </c>
      <c r="AX2185" s="17">
        <v>0</v>
      </c>
    </row>
    <row r="2186" spans="1:50" x14ac:dyDescent="0.25">
      <c r="A2186" s="22" t="s">
        <v>964</v>
      </c>
      <c r="B2186" s="22" t="s">
        <v>3952</v>
      </c>
      <c r="C2186" s="22" t="s">
        <v>1195</v>
      </c>
      <c r="D2186" s="22">
        <v>1534</v>
      </c>
      <c r="E2186" s="22" t="s">
        <v>1338</v>
      </c>
      <c r="F2186" s="43">
        <v>4.5000000000000003E-5</v>
      </c>
      <c r="G2186" s="43">
        <v>22.248828947509999</v>
      </c>
      <c r="H2186" s="43">
        <v>0.64564393939393949</v>
      </c>
      <c r="I2186" s="9">
        <v>6.7424242424242428E-2</v>
      </c>
      <c r="J2186" s="9">
        <v>0.57821969696969699</v>
      </c>
      <c r="K2186" s="11">
        <v>0.27935606060606061</v>
      </c>
      <c r="L2186" s="41">
        <v>80</v>
      </c>
      <c r="M2186" s="44">
        <v>7</v>
      </c>
      <c r="N2186" s="13">
        <v>7</v>
      </c>
      <c r="O2186" s="13">
        <v>2</v>
      </c>
      <c r="P2186" s="22">
        <v>0</v>
      </c>
      <c r="Q2186" s="22">
        <v>0</v>
      </c>
      <c r="R2186" s="14">
        <v>0</v>
      </c>
      <c r="S2186" s="22">
        <v>42</v>
      </c>
      <c r="T2186" s="22">
        <v>0.5673217952478733</v>
      </c>
      <c r="U2186" s="22">
        <v>96</v>
      </c>
      <c r="V2186" s="22"/>
      <c r="W2186" s="22">
        <v>24</v>
      </c>
      <c r="X2186" s="22">
        <v>14</v>
      </c>
      <c r="Y2186" s="14">
        <v>89</v>
      </c>
      <c r="Z2186" s="10">
        <v>24</v>
      </c>
      <c r="AA2186" s="22">
        <v>14</v>
      </c>
      <c r="AB2186" s="22">
        <v>40.89</v>
      </c>
      <c r="AC2186" s="22">
        <v>2.0225783615922053E-6</v>
      </c>
      <c r="AD2186" s="42">
        <v>0</v>
      </c>
      <c r="AE2186" s="22">
        <v>2271</v>
      </c>
      <c r="AF2186" s="22">
        <v>4.8651519890041139E-5</v>
      </c>
      <c r="AG2186" s="22">
        <v>8.1085866483401892E-6</v>
      </c>
      <c r="AH2186" s="22">
        <v>0</v>
      </c>
      <c r="AI2186" s="22">
        <v>0</v>
      </c>
      <c r="AJ2186" s="22">
        <v>1</v>
      </c>
      <c r="AK2186" s="22">
        <v>0</v>
      </c>
      <c r="AL2186" s="45">
        <v>0</v>
      </c>
      <c r="AM2186" s="45">
        <v>0</v>
      </c>
      <c r="AN2186" s="45">
        <v>0</v>
      </c>
      <c r="AO2186" s="45">
        <v>0</v>
      </c>
      <c r="AP2186" s="45">
        <v>0</v>
      </c>
      <c r="AQ2186" s="45">
        <v>0</v>
      </c>
      <c r="AR2186" s="45">
        <v>0</v>
      </c>
      <c r="AS2186" s="45" t="s">
        <v>4445</v>
      </c>
      <c r="AT2186" s="45" t="s">
        <v>4445</v>
      </c>
      <c r="AU2186" s="45">
        <v>4.3570868355616184E-5</v>
      </c>
      <c r="AV2186" s="10">
        <v>41.50671470684572</v>
      </c>
      <c r="AW2186" s="10">
        <v>37.17219125843355</v>
      </c>
      <c r="AX2186" s="17">
        <v>0.1044294514520387</v>
      </c>
    </row>
    <row r="2187" spans="1:50" x14ac:dyDescent="0.25">
      <c r="A2187" s="22" t="s">
        <v>2906</v>
      </c>
      <c r="B2187" s="22" t="s">
        <v>3977</v>
      </c>
      <c r="C2187" s="22" t="s">
        <v>3199</v>
      </c>
      <c r="D2187" s="22">
        <v>6440</v>
      </c>
      <c r="E2187" s="22" t="s">
        <v>3342</v>
      </c>
      <c r="F2187" s="43">
        <v>1.8900000000000001E-4</v>
      </c>
      <c r="G2187" s="43">
        <v>25.326148985709999</v>
      </c>
      <c r="H2187" s="43">
        <v>0.88049242424242435</v>
      </c>
      <c r="I2187" s="9">
        <v>0.65814393939393945</v>
      </c>
      <c r="J2187" s="9">
        <v>0.22234848484848485</v>
      </c>
      <c r="K2187" s="11">
        <v>0.88049242424242435</v>
      </c>
      <c r="L2187" s="41">
        <v>118</v>
      </c>
      <c r="M2187" s="44">
        <v>193</v>
      </c>
      <c r="N2187" s="13">
        <v>19</v>
      </c>
      <c r="O2187" s="13">
        <v>6</v>
      </c>
      <c r="P2187" s="22">
        <v>10</v>
      </c>
      <c r="Q2187" s="22">
        <v>0</v>
      </c>
      <c r="R2187" s="14">
        <v>0</v>
      </c>
      <c r="S2187" s="22">
        <v>34</v>
      </c>
      <c r="T2187" s="22">
        <v>0</v>
      </c>
      <c r="U2187" s="22">
        <v>193</v>
      </c>
      <c r="V2187" s="22"/>
      <c r="W2187" s="22">
        <v>19</v>
      </c>
      <c r="X2187" s="22">
        <v>6</v>
      </c>
      <c r="Y2187" s="14">
        <v>0</v>
      </c>
      <c r="Z2187" s="10">
        <v>9</v>
      </c>
      <c r="AA2187" s="22">
        <v>6</v>
      </c>
      <c r="AB2187" s="22">
        <v>12.33</v>
      </c>
      <c r="AC2187" s="22">
        <v>7.4626426665436256E-6</v>
      </c>
      <c r="AD2187" s="42">
        <v>0</v>
      </c>
      <c r="AE2187" s="22">
        <v>2272</v>
      </c>
      <c r="AF2187" s="22">
        <v>4.0465406156850651E-5</v>
      </c>
      <c r="AG2187" s="22">
        <v>8.0930812313701295E-6</v>
      </c>
      <c r="AH2187" s="22">
        <v>0</v>
      </c>
      <c r="AI2187" s="22">
        <v>0</v>
      </c>
      <c r="AJ2187" s="22">
        <v>0</v>
      </c>
      <c r="AK2187" s="22">
        <v>0</v>
      </c>
      <c r="AL2187" s="45">
        <v>0</v>
      </c>
      <c r="AM2187" s="45">
        <v>0</v>
      </c>
      <c r="AN2187" s="45">
        <v>0</v>
      </c>
      <c r="AO2187" s="45">
        <v>0</v>
      </c>
      <c r="AP2187" s="45">
        <v>0</v>
      </c>
      <c r="AQ2187" s="45">
        <v>0</v>
      </c>
      <c r="AR2187" s="45">
        <v>0</v>
      </c>
      <c r="AS2187" s="45" t="s">
        <v>4445</v>
      </c>
      <c r="AT2187" s="45" t="s">
        <v>4445</v>
      </c>
      <c r="AU2187" s="45">
        <v>1.0218624828595969E-5</v>
      </c>
      <c r="AV2187" s="10">
        <v>40.477001703577514</v>
      </c>
      <c r="AW2187" s="10">
        <v>21.578834157883414</v>
      </c>
      <c r="AX2187" s="17">
        <v>0.74747257474725748</v>
      </c>
    </row>
    <row r="2188" spans="1:50" x14ac:dyDescent="0.25">
      <c r="A2188" s="22" t="s">
        <v>8</v>
      </c>
      <c r="B2188" s="22" t="s">
        <v>3946</v>
      </c>
      <c r="C2188" s="22" t="s">
        <v>125</v>
      </c>
      <c r="D2188" s="22">
        <v>4306</v>
      </c>
      <c r="E2188" s="22" t="s">
        <v>460</v>
      </c>
      <c r="F2188" s="43">
        <v>1.7800579999999999</v>
      </c>
      <c r="G2188" s="43">
        <v>92.64157955252</v>
      </c>
      <c r="H2188" s="43">
        <v>3.5265151515151514</v>
      </c>
      <c r="I2188" s="9">
        <v>0</v>
      </c>
      <c r="J2188" s="9">
        <v>3.5265151515151514</v>
      </c>
      <c r="K2188" s="11">
        <v>0</v>
      </c>
      <c r="L2188" s="41">
        <v>211</v>
      </c>
      <c r="M2188" s="44">
        <v>0</v>
      </c>
      <c r="N2188" s="13">
        <v>0</v>
      </c>
      <c r="O2188" s="13">
        <v>0</v>
      </c>
      <c r="P2188" s="22">
        <v>0</v>
      </c>
      <c r="Q2188" s="22">
        <v>0</v>
      </c>
      <c r="R2188" s="14">
        <v>0</v>
      </c>
      <c r="S2188" s="22">
        <v>95</v>
      </c>
      <c r="T2188" s="22">
        <v>1</v>
      </c>
      <c r="U2188" s="22">
        <v>395</v>
      </c>
      <c r="V2188" s="22"/>
      <c r="W2188" s="22">
        <v>73</v>
      </c>
      <c r="X2188" s="22">
        <v>49</v>
      </c>
      <c r="Y2188" s="14">
        <v>395</v>
      </c>
      <c r="Z2188" s="10">
        <v>73</v>
      </c>
      <c r="AA2188" s="22">
        <v>49</v>
      </c>
      <c r="AB2188" s="22">
        <v>135.56</v>
      </c>
      <c r="AC2188" s="22">
        <v>1.9214460813363577E-2</v>
      </c>
      <c r="AD2188" s="42">
        <v>2.9199999999999999E-3</v>
      </c>
      <c r="AE2188" s="22">
        <v>2273</v>
      </c>
      <c r="AF2188" s="22">
        <v>2.2467842389062726E-4</v>
      </c>
      <c r="AG2188" s="22">
        <v>8.0242294246652599E-6</v>
      </c>
      <c r="AH2188" s="22">
        <v>0</v>
      </c>
      <c r="AI2188" s="22">
        <v>0</v>
      </c>
      <c r="AJ2188" s="22">
        <v>0</v>
      </c>
      <c r="AK2188" s="22">
        <v>0</v>
      </c>
      <c r="AL2188" s="45">
        <v>0</v>
      </c>
      <c r="AM2188" s="45">
        <v>0</v>
      </c>
      <c r="AN2188" s="45">
        <v>0</v>
      </c>
      <c r="AO2188" s="45">
        <v>0</v>
      </c>
      <c r="AP2188" s="45">
        <v>0</v>
      </c>
      <c r="AQ2188" s="45">
        <v>0</v>
      </c>
      <c r="AR2188" s="45">
        <v>0</v>
      </c>
      <c r="AS2188" s="45" t="s">
        <v>4445</v>
      </c>
      <c r="AT2188" s="45" t="s">
        <v>4445</v>
      </c>
      <c r="AU2188" s="45">
        <v>2.2467842389062726E-4</v>
      </c>
      <c r="AV2188" s="10">
        <v>20.700322234156822</v>
      </c>
      <c r="AW2188" s="10">
        <v>20.700322234156822</v>
      </c>
      <c r="AX2188" s="17">
        <v>0</v>
      </c>
    </row>
    <row r="2189" spans="1:50" x14ac:dyDescent="0.25">
      <c r="A2189" s="22" t="s">
        <v>2906</v>
      </c>
      <c r="B2189" s="22" t="s">
        <v>3950</v>
      </c>
      <c r="C2189" s="22" t="s">
        <v>2920</v>
      </c>
      <c r="D2189" s="22">
        <v>8980</v>
      </c>
      <c r="E2189" s="22" t="s">
        <v>3466</v>
      </c>
      <c r="F2189" s="43">
        <v>2.3140000000000001E-3</v>
      </c>
      <c r="G2189" s="43">
        <v>19.23705495023</v>
      </c>
      <c r="H2189" s="43">
        <v>1.178598484848485</v>
      </c>
      <c r="I2189" s="9">
        <v>0</v>
      </c>
      <c r="J2189" s="9">
        <v>1.178598484848485</v>
      </c>
      <c r="K2189" s="11">
        <v>0</v>
      </c>
      <c r="L2189" s="41">
        <v>106</v>
      </c>
      <c r="M2189" s="44">
        <v>0</v>
      </c>
      <c r="N2189" s="13">
        <v>0</v>
      </c>
      <c r="O2189" s="13">
        <v>0</v>
      </c>
      <c r="P2189" s="22">
        <v>0</v>
      </c>
      <c r="Q2189" s="22">
        <v>0</v>
      </c>
      <c r="R2189" s="14">
        <v>0</v>
      </c>
      <c r="S2189" s="22">
        <v>43</v>
      </c>
      <c r="T2189" s="22">
        <v>1</v>
      </c>
      <c r="U2189" s="22">
        <v>205</v>
      </c>
      <c r="V2189" s="22"/>
      <c r="W2189" s="22">
        <v>39</v>
      </c>
      <c r="X2189" s="22">
        <v>27</v>
      </c>
      <c r="Y2189" s="14">
        <v>205</v>
      </c>
      <c r="Z2189" s="10">
        <v>39</v>
      </c>
      <c r="AA2189" s="22">
        <v>27</v>
      </c>
      <c r="AB2189" s="22">
        <v>71.88</v>
      </c>
      <c r="AC2189" s="22">
        <v>1.2028868275246745E-4</v>
      </c>
      <c r="AD2189" s="42">
        <v>1.0000000000000001E-5</v>
      </c>
      <c r="AE2189" s="22">
        <v>2275</v>
      </c>
      <c r="AF2189" s="22">
        <v>7.8955249971530988E-5</v>
      </c>
      <c r="AG2189" s="22">
        <v>7.8955249971530995E-6</v>
      </c>
      <c r="AH2189" s="22">
        <v>0</v>
      </c>
      <c r="AI2189" s="22">
        <v>0</v>
      </c>
      <c r="AJ2189" s="22">
        <v>0</v>
      </c>
      <c r="AK2189" s="22">
        <v>0</v>
      </c>
      <c r="AL2189" s="45">
        <v>0</v>
      </c>
      <c r="AM2189" s="45">
        <v>0</v>
      </c>
      <c r="AN2189" s="45">
        <v>0</v>
      </c>
      <c r="AO2189" s="45">
        <v>0</v>
      </c>
      <c r="AP2189" s="45">
        <v>0</v>
      </c>
      <c r="AQ2189" s="45">
        <v>0</v>
      </c>
      <c r="AR2189" s="45">
        <v>0</v>
      </c>
      <c r="AS2189" s="45" t="s">
        <v>4445</v>
      </c>
      <c r="AT2189" s="45" t="s">
        <v>4445</v>
      </c>
      <c r="AU2189" s="45">
        <v>7.8955249971530988E-5</v>
      </c>
      <c r="AV2189" s="10">
        <v>33.090149445605007</v>
      </c>
      <c r="AW2189" s="10">
        <v>33.090149445605007</v>
      </c>
      <c r="AX2189" s="17">
        <v>0</v>
      </c>
    </row>
    <row r="2190" spans="1:50" x14ac:dyDescent="0.25">
      <c r="A2190" s="22" t="s">
        <v>8</v>
      </c>
      <c r="B2190" s="22" t="s">
        <v>3946</v>
      </c>
      <c r="C2190" s="22" t="s">
        <v>21</v>
      </c>
      <c r="D2190" s="22">
        <v>817</v>
      </c>
      <c r="E2190" s="22" t="s">
        <v>461</v>
      </c>
      <c r="F2190" s="43">
        <v>1.0514000000000001E-2</v>
      </c>
      <c r="G2190" s="43">
        <v>108.30387055847</v>
      </c>
      <c r="H2190" s="43">
        <v>5.2079545454545464</v>
      </c>
      <c r="I2190" s="9">
        <v>0</v>
      </c>
      <c r="J2190" s="9">
        <v>5.2079545454545464</v>
      </c>
      <c r="K2190" s="11">
        <v>0</v>
      </c>
      <c r="L2190" s="41">
        <v>2604</v>
      </c>
      <c r="M2190" s="44">
        <v>0</v>
      </c>
      <c r="N2190" s="13">
        <v>0</v>
      </c>
      <c r="O2190" s="13">
        <v>0</v>
      </c>
      <c r="P2190" s="22">
        <v>0</v>
      </c>
      <c r="Q2190" s="22">
        <v>0</v>
      </c>
      <c r="R2190" s="14">
        <v>0</v>
      </c>
      <c r="S2190" s="22">
        <v>159</v>
      </c>
      <c r="T2190" s="22">
        <v>1</v>
      </c>
      <c r="U2190" s="22">
        <v>4741</v>
      </c>
      <c r="V2190" s="22"/>
      <c r="W2190" s="22">
        <v>857</v>
      </c>
      <c r="X2190" s="22">
        <v>565</v>
      </c>
      <c r="Y2190" s="14">
        <v>4741</v>
      </c>
      <c r="Z2190" s="10">
        <v>857</v>
      </c>
      <c r="AA2190" s="22">
        <v>565</v>
      </c>
      <c r="AB2190" s="22">
        <v>1600.78</v>
      </c>
      <c r="AC2190" s="22">
        <v>9.707870961383424E-5</v>
      </c>
      <c r="AD2190" s="42">
        <v>1.7000000000000001E-4</v>
      </c>
      <c r="AE2190" s="22">
        <v>2276</v>
      </c>
      <c r="AF2190" s="22">
        <v>7.8662601351551508E-5</v>
      </c>
      <c r="AG2190" s="22">
        <v>7.8662601351551505E-6</v>
      </c>
      <c r="AH2190" s="22">
        <v>0</v>
      </c>
      <c r="AI2190" s="22">
        <v>0</v>
      </c>
      <c r="AJ2190" s="22">
        <v>0</v>
      </c>
      <c r="AK2190" s="22">
        <v>0</v>
      </c>
      <c r="AL2190" s="45">
        <v>0</v>
      </c>
      <c r="AM2190" s="45">
        <v>0</v>
      </c>
      <c r="AN2190" s="45">
        <v>0</v>
      </c>
      <c r="AO2190" s="45">
        <v>0</v>
      </c>
      <c r="AP2190" s="45">
        <v>0</v>
      </c>
      <c r="AQ2190" s="45">
        <v>0</v>
      </c>
      <c r="AR2190" s="45">
        <v>0</v>
      </c>
      <c r="AS2190" s="45" t="s">
        <v>4445</v>
      </c>
      <c r="AT2190" s="45" t="s">
        <v>4445</v>
      </c>
      <c r="AU2190" s="45">
        <v>7.8662601351551508E-5</v>
      </c>
      <c r="AV2190" s="10">
        <v>164.55596770674228</v>
      </c>
      <c r="AW2190" s="10">
        <v>164.55596770674228</v>
      </c>
      <c r="AX2190" s="17">
        <v>0</v>
      </c>
    </row>
    <row r="2191" spans="1:50" x14ac:dyDescent="0.25">
      <c r="A2191" s="22" t="s">
        <v>964</v>
      </c>
      <c r="B2191" s="22" t="s">
        <v>3948</v>
      </c>
      <c r="C2191" s="22" t="s">
        <v>844</v>
      </c>
      <c r="D2191" s="22">
        <v>8089</v>
      </c>
      <c r="E2191" s="22" t="s">
        <v>1479</v>
      </c>
      <c r="F2191" s="43">
        <v>2.4699999999999999E-4</v>
      </c>
      <c r="G2191" s="43">
        <v>50.207761791449997</v>
      </c>
      <c r="H2191" s="43">
        <v>1.6229166666666668</v>
      </c>
      <c r="I2191" s="9">
        <v>0</v>
      </c>
      <c r="J2191" s="9">
        <v>1.6229166666666668</v>
      </c>
      <c r="K2191" s="11">
        <v>0</v>
      </c>
      <c r="L2191" s="41">
        <v>480</v>
      </c>
      <c r="M2191" s="44">
        <v>0</v>
      </c>
      <c r="N2191" s="13">
        <v>0</v>
      </c>
      <c r="O2191" s="13">
        <v>0</v>
      </c>
      <c r="P2191" s="22">
        <v>0</v>
      </c>
      <c r="Q2191" s="22">
        <v>0</v>
      </c>
      <c r="R2191" s="14">
        <v>0</v>
      </c>
      <c r="S2191" s="22">
        <v>38</v>
      </c>
      <c r="T2191" s="22">
        <v>1</v>
      </c>
      <c r="U2191" s="22">
        <v>884</v>
      </c>
      <c r="V2191" s="22"/>
      <c r="W2191" s="22">
        <v>161</v>
      </c>
      <c r="X2191" s="22">
        <v>107</v>
      </c>
      <c r="Y2191" s="14">
        <v>884</v>
      </c>
      <c r="Z2191" s="10">
        <v>161</v>
      </c>
      <c r="AA2191" s="22">
        <v>107</v>
      </c>
      <c r="AB2191" s="22">
        <v>300.13</v>
      </c>
      <c r="AC2191" s="22">
        <v>4.9195580760196768E-6</v>
      </c>
      <c r="AD2191" s="42">
        <v>0</v>
      </c>
      <c r="AE2191" s="22">
        <v>2277</v>
      </c>
      <c r="AF2191" s="22">
        <v>1.649802552256509E-4</v>
      </c>
      <c r="AG2191" s="22">
        <v>7.8562026297928995E-6</v>
      </c>
      <c r="AH2191" s="22">
        <v>0</v>
      </c>
      <c r="AI2191" s="22">
        <v>0</v>
      </c>
      <c r="AJ2191" s="22">
        <v>0</v>
      </c>
      <c r="AK2191" s="22">
        <v>0</v>
      </c>
      <c r="AL2191" s="45">
        <v>0</v>
      </c>
      <c r="AM2191" s="45">
        <v>0</v>
      </c>
      <c r="AN2191" s="45">
        <v>0</v>
      </c>
      <c r="AO2191" s="45">
        <v>0</v>
      </c>
      <c r="AP2191" s="45">
        <v>0</v>
      </c>
      <c r="AQ2191" s="45">
        <v>0</v>
      </c>
      <c r="AR2191" s="45">
        <v>0</v>
      </c>
      <c r="AS2191" s="45" t="s">
        <v>4445</v>
      </c>
      <c r="AT2191" s="45" t="s">
        <v>4445</v>
      </c>
      <c r="AU2191" s="45">
        <v>1.649802552256509E-4</v>
      </c>
      <c r="AV2191" s="10">
        <v>99.204107830551976</v>
      </c>
      <c r="AW2191" s="10">
        <v>99.204107830551976</v>
      </c>
      <c r="AX2191" s="17">
        <v>0</v>
      </c>
    </row>
    <row r="2192" spans="1:50" x14ac:dyDescent="0.25">
      <c r="A2192" s="22" t="s">
        <v>964</v>
      </c>
      <c r="B2192" s="22" t="s">
        <v>3952</v>
      </c>
      <c r="C2192" s="22" t="s">
        <v>1039</v>
      </c>
      <c r="D2192" s="22">
        <v>5049</v>
      </c>
      <c r="E2192" s="22" t="s">
        <v>1175</v>
      </c>
      <c r="F2192" s="43">
        <v>1.1540000000000001E-3</v>
      </c>
      <c r="G2192" s="43">
        <v>32.957393824660002</v>
      </c>
      <c r="H2192" s="43">
        <v>1.6945075757575758</v>
      </c>
      <c r="I2192" s="9">
        <v>0</v>
      </c>
      <c r="J2192" s="9">
        <v>1.6945075757575758</v>
      </c>
      <c r="K2192" s="11">
        <v>0.39337121212121212</v>
      </c>
      <c r="L2192" s="41">
        <v>686</v>
      </c>
      <c r="M2192" s="44">
        <v>1</v>
      </c>
      <c r="N2192" s="13">
        <v>0</v>
      </c>
      <c r="O2192" s="13">
        <v>0</v>
      </c>
      <c r="P2192" s="22">
        <v>0</v>
      </c>
      <c r="Q2192" s="22">
        <v>0</v>
      </c>
      <c r="R2192" s="14">
        <v>0</v>
      </c>
      <c r="S2192" s="22">
        <v>123</v>
      </c>
      <c r="T2192" s="22">
        <v>0.76785514697664026</v>
      </c>
      <c r="U2192" s="22">
        <v>967</v>
      </c>
      <c r="V2192" s="22"/>
      <c r="W2192" s="22">
        <v>176</v>
      </c>
      <c r="X2192" s="22">
        <v>116</v>
      </c>
      <c r="Y2192" s="14">
        <v>966</v>
      </c>
      <c r="Z2192" s="10">
        <v>176</v>
      </c>
      <c r="AA2192" s="22">
        <v>116</v>
      </c>
      <c r="AB2192" s="22">
        <v>328.06</v>
      </c>
      <c r="AC2192" s="22">
        <v>3.5014904580729692E-5</v>
      </c>
      <c r="AD2192" s="42">
        <v>1.0000000000000001E-5</v>
      </c>
      <c r="AE2192" s="22">
        <v>2278</v>
      </c>
      <c r="AF2192" s="22">
        <v>2.1967993797831004E-4</v>
      </c>
      <c r="AG2192" s="22">
        <v>7.8457120706539298E-6</v>
      </c>
      <c r="AH2192" s="22">
        <v>0</v>
      </c>
      <c r="AI2192" s="22">
        <v>0</v>
      </c>
      <c r="AJ2192" s="22">
        <v>0</v>
      </c>
      <c r="AK2192" s="22">
        <v>0</v>
      </c>
      <c r="AL2192" s="45">
        <v>0</v>
      </c>
      <c r="AM2192" s="45">
        <v>0</v>
      </c>
      <c r="AN2192" s="45">
        <v>0</v>
      </c>
      <c r="AO2192" s="45">
        <v>0</v>
      </c>
      <c r="AP2192" s="45">
        <v>0</v>
      </c>
      <c r="AQ2192" s="45">
        <v>0</v>
      </c>
      <c r="AR2192" s="45">
        <v>0</v>
      </c>
      <c r="AS2192" s="45" t="s">
        <v>4445</v>
      </c>
      <c r="AT2192" s="45" t="s">
        <v>4445</v>
      </c>
      <c r="AU2192" s="45">
        <v>2.1967993797831004E-4</v>
      </c>
      <c r="AV2192" s="10">
        <v>103.86498267575723</v>
      </c>
      <c r="AW2192" s="10">
        <v>103.86498267575723</v>
      </c>
      <c r="AX2192" s="17">
        <v>0</v>
      </c>
    </row>
    <row r="2193" spans="1:50" x14ac:dyDescent="0.25">
      <c r="A2193" s="22" t="s">
        <v>2195</v>
      </c>
      <c r="B2193" s="22" t="s">
        <v>3962</v>
      </c>
      <c r="C2193" s="22" t="s">
        <v>2254</v>
      </c>
      <c r="D2193" s="22">
        <v>8134</v>
      </c>
      <c r="E2193" s="22" t="s">
        <v>2273</v>
      </c>
      <c r="F2193" s="43">
        <v>8.1000000000000004E-5</v>
      </c>
      <c r="G2193" s="43">
        <v>33.654393360130001</v>
      </c>
      <c r="H2193" s="43">
        <v>1.2583333333333333</v>
      </c>
      <c r="I2193" s="9">
        <v>0</v>
      </c>
      <c r="J2193" s="9">
        <v>1.2583333333333333</v>
      </c>
      <c r="K2193" s="11">
        <v>0</v>
      </c>
      <c r="L2193" s="41">
        <v>1117</v>
      </c>
      <c r="M2193" s="44">
        <v>0</v>
      </c>
      <c r="N2193" s="13">
        <v>0</v>
      </c>
      <c r="O2193" s="13">
        <v>0</v>
      </c>
      <c r="P2193" s="22">
        <v>0</v>
      </c>
      <c r="Q2193" s="22">
        <v>0</v>
      </c>
      <c r="R2193" s="14">
        <v>0</v>
      </c>
      <c r="S2193" s="22">
        <v>42</v>
      </c>
      <c r="T2193" s="22">
        <v>1</v>
      </c>
      <c r="U2193" s="22">
        <v>2041</v>
      </c>
      <c r="V2193" s="22"/>
      <c r="W2193" s="22">
        <v>370</v>
      </c>
      <c r="X2193" s="22">
        <v>245</v>
      </c>
      <c r="Y2193" s="14">
        <v>2041</v>
      </c>
      <c r="Z2193" s="10">
        <v>370</v>
      </c>
      <c r="AA2193" s="22">
        <v>245</v>
      </c>
      <c r="AB2193" s="22">
        <v>690.59</v>
      </c>
      <c r="AC2193" s="22">
        <v>2.4068180083721203E-6</v>
      </c>
      <c r="AD2193" s="42">
        <v>0</v>
      </c>
      <c r="AE2193" s="22">
        <v>2279</v>
      </c>
      <c r="AF2193" s="22">
        <v>3.1316181398469801E-4</v>
      </c>
      <c r="AG2193" s="22">
        <v>7.8290453496174506E-6</v>
      </c>
      <c r="AH2193" s="22">
        <v>0</v>
      </c>
      <c r="AI2193" s="22">
        <v>0</v>
      </c>
      <c r="AJ2193" s="22">
        <v>0</v>
      </c>
      <c r="AK2193" s="22">
        <v>0</v>
      </c>
      <c r="AL2193" s="45">
        <v>0</v>
      </c>
      <c r="AM2193" s="45">
        <v>0</v>
      </c>
      <c r="AN2193" s="45">
        <v>0</v>
      </c>
      <c r="AO2193" s="45">
        <v>0</v>
      </c>
      <c r="AP2193" s="45">
        <v>0</v>
      </c>
      <c r="AQ2193" s="45">
        <v>0</v>
      </c>
      <c r="AR2193" s="45">
        <v>0</v>
      </c>
      <c r="AS2193" s="45" t="s">
        <v>4445</v>
      </c>
      <c r="AT2193" s="45" t="s">
        <v>4445</v>
      </c>
      <c r="AU2193" s="45">
        <v>3.1316181398469801E-4</v>
      </c>
      <c r="AV2193" s="10">
        <v>294.03973509933775</v>
      </c>
      <c r="AW2193" s="10">
        <v>294.03973509933775</v>
      </c>
      <c r="AX2193" s="17">
        <v>0</v>
      </c>
    </row>
    <row r="2194" spans="1:50" x14ac:dyDescent="0.25">
      <c r="A2194" s="22" t="s">
        <v>964</v>
      </c>
      <c r="B2194" s="22" t="s">
        <v>3948</v>
      </c>
      <c r="C2194" s="22" t="s">
        <v>1189</v>
      </c>
      <c r="D2194" s="22">
        <v>5312</v>
      </c>
      <c r="E2194" s="22" t="s">
        <v>1190</v>
      </c>
      <c r="F2194" s="43">
        <v>6.7118999999999998E-2</v>
      </c>
      <c r="G2194" s="43">
        <v>317.41409468069003</v>
      </c>
      <c r="H2194" s="43">
        <v>11.870265151515152</v>
      </c>
      <c r="I2194" s="9">
        <v>0</v>
      </c>
      <c r="J2194" s="9">
        <v>11.870265151515152</v>
      </c>
      <c r="K2194" s="11">
        <v>0</v>
      </c>
      <c r="L2194" s="41">
        <v>3408</v>
      </c>
      <c r="M2194" s="44">
        <v>0</v>
      </c>
      <c r="N2194" s="13">
        <v>0</v>
      </c>
      <c r="O2194" s="13">
        <v>0</v>
      </c>
      <c r="P2194" s="22">
        <v>0</v>
      </c>
      <c r="Q2194" s="22">
        <v>0</v>
      </c>
      <c r="R2194" s="14">
        <v>0</v>
      </c>
      <c r="S2194" s="22">
        <v>278</v>
      </c>
      <c r="T2194" s="22">
        <v>1</v>
      </c>
      <c r="U2194" s="22">
        <v>6201</v>
      </c>
      <c r="V2194" s="22"/>
      <c r="W2194" s="22">
        <v>1120</v>
      </c>
      <c r="X2194" s="22">
        <v>739</v>
      </c>
      <c r="Y2194" s="14">
        <v>6201</v>
      </c>
      <c r="Z2194" s="10">
        <v>1120</v>
      </c>
      <c r="AA2194" s="22">
        <v>739</v>
      </c>
      <c r="AB2194" s="22">
        <v>2092.4899999999998</v>
      </c>
      <c r="AC2194" s="22">
        <v>2.1145563831221766E-4</v>
      </c>
      <c r="AD2194" s="42">
        <v>4.8999999999999998E-4</v>
      </c>
      <c r="AE2194" s="22">
        <v>2280</v>
      </c>
      <c r="AF2194" s="22">
        <v>1.4693669852901205E-3</v>
      </c>
      <c r="AG2194" s="22">
        <v>7.7744284935985206E-6</v>
      </c>
      <c r="AH2194" s="22">
        <v>0</v>
      </c>
      <c r="AI2194" s="22">
        <v>0</v>
      </c>
      <c r="AJ2194" s="22">
        <v>0</v>
      </c>
      <c r="AK2194" s="22">
        <v>0</v>
      </c>
      <c r="AL2194" s="45">
        <v>0</v>
      </c>
      <c r="AM2194" s="45">
        <v>0</v>
      </c>
      <c r="AN2194" s="45">
        <v>0</v>
      </c>
      <c r="AO2194" s="45">
        <v>0</v>
      </c>
      <c r="AP2194" s="45">
        <v>0</v>
      </c>
      <c r="AQ2194" s="45">
        <v>0</v>
      </c>
      <c r="AR2194" s="45">
        <v>0</v>
      </c>
      <c r="AS2194" s="45" t="s">
        <v>4445</v>
      </c>
      <c r="AT2194" s="45" t="s">
        <v>4445</v>
      </c>
      <c r="AU2194" s="45">
        <v>1.4693669852901207E-3</v>
      </c>
      <c r="AV2194" s="10">
        <v>94.353410450737925</v>
      </c>
      <c r="AW2194" s="10">
        <v>94.353410450737925</v>
      </c>
      <c r="AX2194" s="17">
        <v>0</v>
      </c>
    </row>
    <row r="2195" spans="1:50" x14ac:dyDescent="0.25">
      <c r="A2195" s="22" t="s">
        <v>8</v>
      </c>
      <c r="B2195" s="22" t="s">
        <v>3946</v>
      </c>
      <c r="C2195" s="22" t="s">
        <v>308</v>
      </c>
      <c r="D2195" s="22">
        <v>7519</v>
      </c>
      <c r="E2195" s="22" t="s">
        <v>339</v>
      </c>
      <c r="F2195" s="43">
        <v>2.6526999999999998E-2</v>
      </c>
      <c r="G2195" s="43">
        <v>39.285482622469999</v>
      </c>
      <c r="H2195" s="43">
        <v>1.1977272727272728</v>
      </c>
      <c r="I2195" s="9">
        <v>0</v>
      </c>
      <c r="J2195" s="9">
        <v>1.1977272727272728</v>
      </c>
      <c r="K2195" s="11">
        <v>0</v>
      </c>
      <c r="L2195" s="41">
        <v>587</v>
      </c>
      <c r="M2195" s="44">
        <v>0</v>
      </c>
      <c r="N2195" s="13">
        <v>0</v>
      </c>
      <c r="O2195" s="13">
        <v>0</v>
      </c>
      <c r="P2195" s="22">
        <v>0</v>
      </c>
      <c r="Q2195" s="22">
        <v>0</v>
      </c>
      <c r="R2195" s="14">
        <v>0</v>
      </c>
      <c r="S2195" s="22">
        <v>29</v>
      </c>
      <c r="T2195" s="22">
        <v>1</v>
      </c>
      <c r="U2195" s="22">
        <v>1078</v>
      </c>
      <c r="V2195" s="22"/>
      <c r="W2195" s="22">
        <v>196</v>
      </c>
      <c r="X2195" s="22">
        <v>130</v>
      </c>
      <c r="Y2195" s="14">
        <v>1078</v>
      </c>
      <c r="Z2195" s="10">
        <v>196</v>
      </c>
      <c r="AA2195" s="22">
        <v>130</v>
      </c>
      <c r="AB2195" s="22">
        <v>365.54</v>
      </c>
      <c r="AC2195" s="22">
        <v>6.7523670906431557E-4</v>
      </c>
      <c r="AD2195" s="42">
        <v>2.7999999999999998E-4</v>
      </c>
      <c r="AE2195" s="22">
        <v>2281</v>
      </c>
      <c r="AF2195" s="22">
        <v>3.9506208294739879E-4</v>
      </c>
      <c r="AG2195" s="22">
        <v>7.7463153519097805E-6</v>
      </c>
      <c r="AH2195" s="22">
        <v>0</v>
      </c>
      <c r="AI2195" s="22">
        <v>0</v>
      </c>
      <c r="AJ2195" s="22">
        <v>0</v>
      </c>
      <c r="AK2195" s="22">
        <v>0</v>
      </c>
      <c r="AL2195" s="45">
        <v>0</v>
      </c>
      <c r="AM2195" s="45">
        <v>0</v>
      </c>
      <c r="AN2195" s="45">
        <v>0</v>
      </c>
      <c r="AO2195" s="45">
        <v>0</v>
      </c>
      <c r="AP2195" s="45">
        <v>0</v>
      </c>
      <c r="AQ2195" s="45">
        <v>0</v>
      </c>
      <c r="AR2195" s="45">
        <v>0</v>
      </c>
      <c r="AS2195" s="45" t="s">
        <v>4445</v>
      </c>
      <c r="AT2195" s="45" t="s">
        <v>4445</v>
      </c>
      <c r="AU2195" s="45">
        <v>3.9506208294739879E-4</v>
      </c>
      <c r="AV2195" s="10">
        <v>163.64326375711573</v>
      </c>
      <c r="AW2195" s="10">
        <v>163.64326375711573</v>
      </c>
      <c r="AX2195" s="17">
        <v>0</v>
      </c>
    </row>
    <row r="2196" spans="1:50" x14ac:dyDescent="0.25">
      <c r="A2196" s="22" t="s">
        <v>8</v>
      </c>
      <c r="B2196" s="22" t="s">
        <v>3946</v>
      </c>
      <c r="C2196" s="22" t="s">
        <v>9</v>
      </c>
      <c r="D2196" s="22">
        <v>957</v>
      </c>
      <c r="E2196" s="22" t="s">
        <v>389</v>
      </c>
      <c r="F2196" s="43">
        <v>4.5269999999999998E-3</v>
      </c>
      <c r="G2196" s="43">
        <v>116.05345845733</v>
      </c>
      <c r="H2196" s="43">
        <v>5.4287878787878787</v>
      </c>
      <c r="I2196" s="9">
        <v>0.1393939393939394</v>
      </c>
      <c r="J2196" s="9">
        <v>5.2893939393939391</v>
      </c>
      <c r="K2196" s="11">
        <v>0.21893939393939396</v>
      </c>
      <c r="L2196" s="41">
        <v>2681</v>
      </c>
      <c r="M2196" s="44">
        <v>259</v>
      </c>
      <c r="N2196" s="13">
        <v>187</v>
      </c>
      <c r="O2196" s="13">
        <v>182</v>
      </c>
      <c r="P2196" s="22">
        <v>187</v>
      </c>
      <c r="Q2196" s="22">
        <v>182</v>
      </c>
      <c r="R2196" s="14">
        <v>0</v>
      </c>
      <c r="S2196" s="22">
        <v>457</v>
      </c>
      <c r="T2196" s="22">
        <v>0.95967066703879433</v>
      </c>
      <c r="U2196" s="22">
        <v>4943</v>
      </c>
      <c r="V2196" s="22"/>
      <c r="W2196" s="22">
        <v>1034</v>
      </c>
      <c r="X2196" s="22">
        <v>741</v>
      </c>
      <c r="Y2196" s="14">
        <v>4684</v>
      </c>
      <c r="Z2196" s="10">
        <v>847</v>
      </c>
      <c r="AA2196" s="22">
        <v>559</v>
      </c>
      <c r="AB2196" s="22">
        <v>1581.95</v>
      </c>
      <c r="AC2196" s="22">
        <v>3.9007885332986143E-5</v>
      </c>
      <c r="AD2196" s="42">
        <v>6.9999999999999994E-5</v>
      </c>
      <c r="AE2196" s="22">
        <v>2282</v>
      </c>
      <c r="AF2196" s="22">
        <v>2.3194113301139848E-5</v>
      </c>
      <c r="AG2196" s="22">
        <v>7.7313711003799493E-6</v>
      </c>
      <c r="AH2196" s="22">
        <v>0</v>
      </c>
      <c r="AI2196" s="22">
        <v>0</v>
      </c>
      <c r="AJ2196" s="22">
        <v>0</v>
      </c>
      <c r="AK2196" s="22">
        <v>1</v>
      </c>
      <c r="AL2196" s="45">
        <v>1</v>
      </c>
      <c r="AM2196" s="45">
        <v>0</v>
      </c>
      <c r="AN2196" s="45">
        <v>1</v>
      </c>
      <c r="AO2196" s="45">
        <v>0</v>
      </c>
      <c r="AP2196" s="45">
        <v>0</v>
      </c>
      <c r="AQ2196" s="45">
        <v>1</v>
      </c>
      <c r="AR2196" s="45">
        <v>1</v>
      </c>
      <c r="AS2196" s="45" t="s">
        <v>4445</v>
      </c>
      <c r="AT2196" s="45" t="s">
        <v>4445</v>
      </c>
      <c r="AU2196" s="45">
        <v>2.2598562527010663E-5</v>
      </c>
      <c r="AV2196" s="10">
        <v>160.13176740189058</v>
      </c>
      <c r="AW2196" s="10">
        <v>190.46608986882501</v>
      </c>
      <c r="AX2196" s="17">
        <v>2.5676807144850686E-2</v>
      </c>
    </row>
    <row r="2197" spans="1:50" x14ac:dyDescent="0.25">
      <c r="A2197" s="22" t="s">
        <v>8</v>
      </c>
      <c r="B2197" s="22" t="s">
        <v>3946</v>
      </c>
      <c r="C2197" s="22" t="s">
        <v>399</v>
      </c>
      <c r="D2197" s="22">
        <v>488</v>
      </c>
      <c r="E2197" s="22" t="s">
        <v>400</v>
      </c>
      <c r="F2197" s="43">
        <v>2.8600000000000001E-4</v>
      </c>
      <c r="G2197" s="43">
        <v>50.419304965649999</v>
      </c>
      <c r="H2197" s="43">
        <v>2.688257575757576</v>
      </c>
      <c r="I2197" s="9">
        <v>0</v>
      </c>
      <c r="J2197" s="9">
        <v>2.688257575757576</v>
      </c>
      <c r="K2197" s="11">
        <v>0</v>
      </c>
      <c r="L2197" s="41">
        <v>344</v>
      </c>
      <c r="M2197" s="44">
        <v>0</v>
      </c>
      <c r="N2197" s="13">
        <v>0</v>
      </c>
      <c r="O2197" s="13">
        <v>0</v>
      </c>
      <c r="P2197" s="22">
        <v>0</v>
      </c>
      <c r="Q2197" s="22">
        <v>0</v>
      </c>
      <c r="R2197" s="14">
        <v>0</v>
      </c>
      <c r="S2197" s="22">
        <v>90</v>
      </c>
      <c r="T2197" s="22">
        <v>1</v>
      </c>
      <c r="U2197" s="22">
        <v>637</v>
      </c>
      <c r="V2197" s="22"/>
      <c r="W2197" s="22">
        <v>117</v>
      </c>
      <c r="X2197" s="22">
        <v>78</v>
      </c>
      <c r="Y2197" s="14">
        <v>637</v>
      </c>
      <c r="Z2197" s="10">
        <v>117</v>
      </c>
      <c r="AA2197" s="22">
        <v>78</v>
      </c>
      <c r="AB2197" s="22">
        <v>217.62</v>
      </c>
      <c r="AC2197" s="22">
        <v>5.6724304350257901E-6</v>
      </c>
      <c r="AD2197" s="42">
        <v>0</v>
      </c>
      <c r="AE2197" s="22">
        <v>2284</v>
      </c>
      <c r="AF2197" s="22">
        <v>3.7547124909073187E-4</v>
      </c>
      <c r="AG2197" s="22">
        <v>7.6626785528720793E-6</v>
      </c>
      <c r="AH2197" s="22">
        <v>0</v>
      </c>
      <c r="AI2197" s="22">
        <v>0</v>
      </c>
      <c r="AJ2197" s="22">
        <v>0</v>
      </c>
      <c r="AK2197" s="22">
        <v>0</v>
      </c>
      <c r="AL2197" s="45">
        <v>0</v>
      </c>
      <c r="AM2197" s="45">
        <v>0</v>
      </c>
      <c r="AN2197" s="45">
        <v>0</v>
      </c>
      <c r="AO2197" s="45">
        <v>0</v>
      </c>
      <c r="AP2197" s="45">
        <v>0</v>
      </c>
      <c r="AQ2197" s="45">
        <v>0</v>
      </c>
      <c r="AR2197" s="45">
        <v>0</v>
      </c>
      <c r="AS2197" s="45" t="s">
        <v>4445</v>
      </c>
      <c r="AT2197" s="45" t="s">
        <v>4445</v>
      </c>
      <c r="AU2197" s="45">
        <v>3.7547124909073187E-4</v>
      </c>
      <c r="AV2197" s="10">
        <v>43.522615189516692</v>
      </c>
      <c r="AW2197" s="10">
        <v>43.522615189516692</v>
      </c>
      <c r="AX2197" s="17">
        <v>0</v>
      </c>
    </row>
    <row r="2198" spans="1:50" x14ac:dyDescent="0.25">
      <c r="A2198" s="22" t="s">
        <v>964</v>
      </c>
      <c r="B2198" s="22" t="s">
        <v>3952</v>
      </c>
      <c r="C2198" s="22" t="s">
        <v>1469</v>
      </c>
      <c r="D2198" s="22">
        <v>685</v>
      </c>
      <c r="E2198" s="22" t="s">
        <v>1470</v>
      </c>
      <c r="F2198" s="43">
        <v>1.93E-4</v>
      </c>
      <c r="G2198" s="43">
        <v>47.924946171339997</v>
      </c>
      <c r="H2198" s="43">
        <v>2.4566287878787882</v>
      </c>
      <c r="I2198" s="9">
        <v>0</v>
      </c>
      <c r="J2198" s="9">
        <v>2.4566287878787882</v>
      </c>
      <c r="K2198" s="11">
        <v>4.7159090909090914E-2</v>
      </c>
      <c r="L2198" s="41">
        <v>344</v>
      </c>
      <c r="M2198" s="44">
        <v>2</v>
      </c>
      <c r="N2198" s="13">
        <v>2</v>
      </c>
      <c r="O2198" s="13">
        <v>1</v>
      </c>
      <c r="P2198" s="22">
        <v>0</v>
      </c>
      <c r="Q2198" s="22">
        <v>0</v>
      </c>
      <c r="R2198" s="14">
        <v>0</v>
      </c>
      <c r="S2198" s="22">
        <v>74</v>
      </c>
      <c r="T2198" s="22">
        <v>0.98080333050651458</v>
      </c>
      <c r="U2198" s="22">
        <v>627</v>
      </c>
      <c r="V2198" s="22"/>
      <c r="W2198" s="22">
        <v>117</v>
      </c>
      <c r="X2198" s="22">
        <v>77</v>
      </c>
      <c r="Y2198" s="14">
        <v>625</v>
      </c>
      <c r="Z2198" s="10">
        <v>117</v>
      </c>
      <c r="AA2198" s="22">
        <v>77</v>
      </c>
      <c r="AB2198" s="22">
        <v>216.54</v>
      </c>
      <c r="AC2198" s="22">
        <v>4.0271302404804281E-6</v>
      </c>
      <c r="AD2198" s="42">
        <v>0</v>
      </c>
      <c r="AE2198" s="22">
        <v>2285</v>
      </c>
      <c r="AF2198" s="22">
        <v>3.2043029823134231E-4</v>
      </c>
      <c r="AG2198" s="22">
        <v>7.6292928150319601E-6</v>
      </c>
      <c r="AH2198" s="22">
        <v>0</v>
      </c>
      <c r="AI2198" s="22">
        <v>0</v>
      </c>
      <c r="AJ2198" s="22">
        <v>0</v>
      </c>
      <c r="AK2198" s="22">
        <v>0</v>
      </c>
      <c r="AL2198" s="45">
        <v>0</v>
      </c>
      <c r="AM2198" s="45">
        <v>0</v>
      </c>
      <c r="AN2198" s="45">
        <v>0</v>
      </c>
      <c r="AO2198" s="45">
        <v>0</v>
      </c>
      <c r="AP2198" s="45">
        <v>0</v>
      </c>
      <c r="AQ2198" s="45">
        <v>0</v>
      </c>
      <c r="AR2198" s="45">
        <v>0</v>
      </c>
      <c r="AS2198" s="45" t="s">
        <v>4445</v>
      </c>
      <c r="AT2198" s="45" t="s">
        <v>4445</v>
      </c>
      <c r="AU2198" s="45">
        <v>3.2043029823134231E-4</v>
      </c>
      <c r="AV2198" s="10">
        <v>47.626243157813576</v>
      </c>
      <c r="AW2198" s="10">
        <v>47.626243157813576</v>
      </c>
      <c r="AX2198" s="17">
        <v>0</v>
      </c>
    </row>
    <row r="2199" spans="1:50" x14ac:dyDescent="0.25">
      <c r="A2199" s="22" t="s">
        <v>2195</v>
      </c>
      <c r="B2199" s="22" t="s">
        <v>3963</v>
      </c>
      <c r="C2199" s="22" t="s">
        <v>2285</v>
      </c>
      <c r="D2199" s="22">
        <v>3696</v>
      </c>
      <c r="E2199" s="22" t="s">
        <v>2286</v>
      </c>
      <c r="F2199" s="43">
        <v>6.2000000000000003E-5</v>
      </c>
      <c r="G2199" s="43">
        <v>55.758958259350003</v>
      </c>
      <c r="H2199" s="43">
        <v>3.2683712121212123</v>
      </c>
      <c r="I2199" s="9">
        <v>0</v>
      </c>
      <c r="J2199" s="9">
        <v>3.2683712121212123</v>
      </c>
      <c r="K2199" s="11">
        <v>0</v>
      </c>
      <c r="L2199" s="41">
        <v>1780</v>
      </c>
      <c r="M2199" s="44">
        <v>0</v>
      </c>
      <c r="N2199" s="13">
        <v>0</v>
      </c>
      <c r="O2199" s="13">
        <v>0</v>
      </c>
      <c r="P2199" s="22">
        <v>0</v>
      </c>
      <c r="Q2199" s="22">
        <v>0</v>
      </c>
      <c r="R2199" s="14">
        <v>0</v>
      </c>
      <c r="S2199" s="22">
        <v>115</v>
      </c>
      <c r="T2199" s="22">
        <v>1</v>
      </c>
      <c r="U2199" s="22">
        <v>3245</v>
      </c>
      <c r="V2199" s="22"/>
      <c r="W2199" s="22">
        <v>587</v>
      </c>
      <c r="X2199" s="22">
        <v>388</v>
      </c>
      <c r="Y2199" s="14">
        <v>3245</v>
      </c>
      <c r="Z2199" s="10">
        <v>587</v>
      </c>
      <c r="AA2199" s="22">
        <v>388</v>
      </c>
      <c r="AB2199" s="22">
        <v>1096.24</v>
      </c>
      <c r="AC2199" s="22">
        <v>1.1119289516066859E-6</v>
      </c>
      <c r="AD2199" s="42">
        <v>0</v>
      </c>
      <c r="AE2199" s="22">
        <v>2286</v>
      </c>
      <c r="AF2199" s="22">
        <v>2.24675256491688E-4</v>
      </c>
      <c r="AG2199" s="22">
        <v>7.4891752163895997E-6</v>
      </c>
      <c r="AH2199" s="22">
        <v>0</v>
      </c>
      <c r="AI2199" s="22">
        <v>0</v>
      </c>
      <c r="AJ2199" s="22">
        <v>0</v>
      </c>
      <c r="AK2199" s="22">
        <v>0</v>
      </c>
      <c r="AL2199" s="45">
        <v>0</v>
      </c>
      <c r="AM2199" s="45">
        <v>0</v>
      </c>
      <c r="AN2199" s="45">
        <v>0</v>
      </c>
      <c r="AO2199" s="45">
        <v>0</v>
      </c>
      <c r="AP2199" s="45">
        <v>0</v>
      </c>
      <c r="AQ2199" s="45">
        <v>0</v>
      </c>
      <c r="AR2199" s="45">
        <v>0</v>
      </c>
      <c r="AS2199" s="45" t="s">
        <v>4445</v>
      </c>
      <c r="AT2199" s="45" t="s">
        <v>4445</v>
      </c>
      <c r="AU2199" s="45">
        <v>2.2467525649168802E-4</v>
      </c>
      <c r="AV2199" s="10">
        <v>179.60016225299879</v>
      </c>
      <c r="AW2199" s="10">
        <v>179.60016225299879</v>
      </c>
      <c r="AX2199" s="17">
        <v>0</v>
      </c>
    </row>
    <row r="2200" spans="1:50" x14ac:dyDescent="0.25">
      <c r="A2200" s="22" t="s">
        <v>8</v>
      </c>
      <c r="B2200" s="22" t="s">
        <v>3946</v>
      </c>
      <c r="C2200" s="22" t="s">
        <v>146</v>
      </c>
      <c r="D2200" s="22">
        <v>3409</v>
      </c>
      <c r="E2200" s="22" t="s">
        <v>227</v>
      </c>
      <c r="F2200" s="43">
        <v>9.859999999999999E-4</v>
      </c>
      <c r="G2200" s="43">
        <v>170.62215657556999</v>
      </c>
      <c r="H2200" s="43">
        <v>7.9414772727272736</v>
      </c>
      <c r="I2200" s="9">
        <v>0</v>
      </c>
      <c r="J2200" s="9">
        <v>7.9414772727272736</v>
      </c>
      <c r="K2200" s="11">
        <v>0</v>
      </c>
      <c r="L2200" s="41">
        <v>2604</v>
      </c>
      <c r="M2200" s="44">
        <v>0</v>
      </c>
      <c r="N2200" s="13">
        <v>0</v>
      </c>
      <c r="O2200" s="13">
        <v>0</v>
      </c>
      <c r="P2200" s="22">
        <v>0</v>
      </c>
      <c r="Q2200" s="22">
        <v>0</v>
      </c>
      <c r="R2200" s="14">
        <v>0</v>
      </c>
      <c r="S2200" s="22">
        <v>211</v>
      </c>
      <c r="T2200" s="22">
        <v>1</v>
      </c>
      <c r="U2200" s="22">
        <v>4741</v>
      </c>
      <c r="V2200" s="22"/>
      <c r="W2200" s="22">
        <v>857</v>
      </c>
      <c r="X2200" s="22">
        <v>565</v>
      </c>
      <c r="Y2200" s="14">
        <v>4741</v>
      </c>
      <c r="Z2200" s="10">
        <v>857</v>
      </c>
      <c r="AA2200" s="22">
        <v>565</v>
      </c>
      <c r="AB2200" s="22">
        <v>1600.78</v>
      </c>
      <c r="AC2200" s="22">
        <v>5.7788508819093033E-6</v>
      </c>
      <c r="AD2200" s="42">
        <v>1.0000000000000001E-5</v>
      </c>
      <c r="AE2200" s="22">
        <v>2287</v>
      </c>
      <c r="AF2200" s="22">
        <v>1.0071180369454077E-3</v>
      </c>
      <c r="AG2200" s="22">
        <v>7.4601336070030201E-6</v>
      </c>
      <c r="AH2200" s="22">
        <v>0</v>
      </c>
      <c r="AI2200" s="22">
        <v>0</v>
      </c>
      <c r="AJ2200" s="22">
        <v>0</v>
      </c>
      <c r="AK2200" s="22">
        <v>0</v>
      </c>
      <c r="AL2200" s="45">
        <v>0</v>
      </c>
      <c r="AM2200" s="45">
        <v>0</v>
      </c>
      <c r="AN2200" s="45">
        <v>0</v>
      </c>
      <c r="AO2200" s="45">
        <v>0</v>
      </c>
      <c r="AP2200" s="45">
        <v>0</v>
      </c>
      <c r="AQ2200" s="45">
        <v>0</v>
      </c>
      <c r="AR2200" s="45">
        <v>0</v>
      </c>
      <c r="AS2200" s="45" t="s">
        <v>4445</v>
      </c>
      <c r="AT2200" s="45" t="s">
        <v>4445</v>
      </c>
      <c r="AU2200" s="45">
        <v>1.0071180369454077E-3</v>
      </c>
      <c r="AV2200" s="10">
        <v>107.91443085068326</v>
      </c>
      <c r="AW2200" s="10">
        <v>107.91443085068326</v>
      </c>
      <c r="AX2200" s="17">
        <v>0</v>
      </c>
    </row>
    <row r="2201" spans="1:50" x14ac:dyDescent="0.25">
      <c r="A2201" s="22" t="s">
        <v>964</v>
      </c>
      <c r="B2201" s="22" t="s">
        <v>3948</v>
      </c>
      <c r="C2201" s="22" t="s">
        <v>1500</v>
      </c>
      <c r="D2201" s="22">
        <v>3013</v>
      </c>
      <c r="E2201" s="22" t="s">
        <v>1513</v>
      </c>
      <c r="F2201" s="43">
        <v>1.106436</v>
      </c>
      <c r="G2201" s="43">
        <v>12.581850781569999</v>
      </c>
      <c r="H2201" s="43">
        <v>0.76344696969696979</v>
      </c>
      <c r="I2201" s="9">
        <v>0.16344696969696973</v>
      </c>
      <c r="J2201" s="9">
        <v>0.6</v>
      </c>
      <c r="K2201" s="11">
        <v>0.20606060606060608</v>
      </c>
      <c r="L2201" s="41">
        <v>5</v>
      </c>
      <c r="M2201" s="44">
        <v>3</v>
      </c>
      <c r="N2201" s="13">
        <v>2</v>
      </c>
      <c r="O2201" s="13">
        <v>2</v>
      </c>
      <c r="P2201" s="22">
        <v>0</v>
      </c>
      <c r="Q2201" s="22">
        <v>0</v>
      </c>
      <c r="R2201" s="14">
        <v>0</v>
      </c>
      <c r="S2201" s="22">
        <v>30</v>
      </c>
      <c r="T2201" s="22">
        <v>0.73009178863805513</v>
      </c>
      <c r="U2201" s="22">
        <v>19</v>
      </c>
      <c r="V2201" s="22"/>
      <c r="W2201" s="22">
        <v>6</v>
      </c>
      <c r="X2201" s="22">
        <v>5</v>
      </c>
      <c r="Y2201" s="14">
        <v>16</v>
      </c>
      <c r="Z2201" s="10">
        <v>6</v>
      </c>
      <c r="AA2201" s="22">
        <v>5</v>
      </c>
      <c r="AB2201" s="22">
        <v>9.66</v>
      </c>
      <c r="AC2201" s="22">
        <v>8.7939049604746286E-2</v>
      </c>
      <c r="AD2201" s="42">
        <v>1.1000000000000001E-3</v>
      </c>
      <c r="AE2201" s="22">
        <v>2290</v>
      </c>
      <c r="AF2201" s="22">
        <v>7.4331826482577699E-6</v>
      </c>
      <c r="AG2201" s="22">
        <v>7.4331826482577699E-6</v>
      </c>
      <c r="AH2201" s="22">
        <v>0</v>
      </c>
      <c r="AI2201" s="22">
        <v>0</v>
      </c>
      <c r="AJ2201" s="22">
        <v>0</v>
      </c>
      <c r="AK2201" s="22">
        <v>0</v>
      </c>
      <c r="AL2201" s="45">
        <v>0</v>
      </c>
      <c r="AM2201" s="45">
        <v>0</v>
      </c>
      <c r="AN2201" s="45">
        <v>0</v>
      </c>
      <c r="AO2201" s="45">
        <v>0</v>
      </c>
      <c r="AP2201" s="45">
        <v>0</v>
      </c>
      <c r="AQ2201" s="45">
        <v>0</v>
      </c>
      <c r="AR2201" s="45">
        <v>0</v>
      </c>
      <c r="AS2201" s="45" t="s">
        <v>4445</v>
      </c>
      <c r="AT2201" s="45" t="s">
        <v>4445</v>
      </c>
      <c r="AU2201" s="45">
        <v>5.841806655837413E-6</v>
      </c>
      <c r="AV2201" s="10">
        <v>10</v>
      </c>
      <c r="AW2201" s="10">
        <v>7.8590920367154542</v>
      </c>
      <c r="AX2201" s="17">
        <v>0.21409079632845449</v>
      </c>
    </row>
    <row r="2202" spans="1:50" x14ac:dyDescent="0.25">
      <c r="A2202" s="22" t="s">
        <v>2195</v>
      </c>
      <c r="B2202" s="22" t="s">
        <v>3962</v>
      </c>
      <c r="C2202" s="22" t="s">
        <v>2258</v>
      </c>
      <c r="D2202" s="22">
        <v>1656</v>
      </c>
      <c r="E2202" s="22" t="s">
        <v>2359</v>
      </c>
      <c r="F2202" s="43">
        <v>1.0499999999999999E-3</v>
      </c>
      <c r="G2202" s="43">
        <v>378.21530997622</v>
      </c>
      <c r="H2202" s="43">
        <v>15.006060606060608</v>
      </c>
      <c r="I2202" s="9">
        <v>0</v>
      </c>
      <c r="J2202" s="9">
        <v>15.006060606060608</v>
      </c>
      <c r="K2202" s="11">
        <v>0.32348484848484849</v>
      </c>
      <c r="L2202" s="41">
        <v>5936</v>
      </c>
      <c r="M2202" s="44">
        <v>60</v>
      </c>
      <c r="N2202" s="13">
        <v>58</v>
      </c>
      <c r="O2202" s="13">
        <v>57</v>
      </c>
      <c r="P2202" s="22">
        <v>0</v>
      </c>
      <c r="Q2202" s="22">
        <v>0</v>
      </c>
      <c r="R2202" s="14">
        <v>0</v>
      </c>
      <c r="S2202" s="22">
        <v>888</v>
      </c>
      <c r="T2202" s="22">
        <v>0.97844305331179326</v>
      </c>
      <c r="U2202" s="22">
        <v>10619</v>
      </c>
      <c r="V2202" s="22"/>
      <c r="W2202" s="22">
        <v>1964</v>
      </c>
      <c r="X2202" s="22">
        <v>1314</v>
      </c>
      <c r="Y2202" s="14">
        <v>10559</v>
      </c>
      <c r="Z2202" s="10">
        <v>1964</v>
      </c>
      <c r="AA2202" s="22">
        <v>1314</v>
      </c>
      <c r="AB2202" s="22">
        <v>3640.99</v>
      </c>
      <c r="AC2202" s="22">
        <v>2.7761964476425292E-6</v>
      </c>
      <c r="AD2202" s="42">
        <v>1.0000000000000001E-5</v>
      </c>
      <c r="AE2202" s="22">
        <v>2293</v>
      </c>
      <c r="AF2202" s="22">
        <v>1.6808231592789268E-3</v>
      </c>
      <c r="AG2202" s="22">
        <v>7.37203140034617E-6</v>
      </c>
      <c r="AH2202" s="22">
        <v>0</v>
      </c>
      <c r="AI2202" s="22">
        <v>0</v>
      </c>
      <c r="AJ2202" s="22">
        <v>0</v>
      </c>
      <c r="AK2202" s="22">
        <v>0</v>
      </c>
      <c r="AL2202" s="45">
        <v>0</v>
      </c>
      <c r="AM2202" s="45">
        <v>0</v>
      </c>
      <c r="AN2202" s="45">
        <v>0</v>
      </c>
      <c r="AO2202" s="45">
        <v>0</v>
      </c>
      <c r="AP2202" s="45">
        <v>0</v>
      </c>
      <c r="AQ2202" s="45">
        <v>0</v>
      </c>
      <c r="AR2202" s="45">
        <v>0</v>
      </c>
      <c r="AS2202" s="45" t="s">
        <v>4445</v>
      </c>
      <c r="AT2202" s="45" t="s">
        <v>4445</v>
      </c>
      <c r="AU2202" s="45">
        <v>1.6808231592789268E-3</v>
      </c>
      <c r="AV2202" s="10">
        <v>130.88045234248787</v>
      </c>
      <c r="AW2202" s="10">
        <v>130.88045234248787</v>
      </c>
      <c r="AX2202" s="17">
        <v>0</v>
      </c>
    </row>
    <row r="2203" spans="1:50" x14ac:dyDescent="0.25">
      <c r="A2203" s="22" t="s">
        <v>8</v>
      </c>
      <c r="B2203" s="22" t="s">
        <v>3946</v>
      </c>
      <c r="C2203" s="22" t="s">
        <v>308</v>
      </c>
      <c r="D2203" s="22">
        <v>2859</v>
      </c>
      <c r="E2203" s="22" t="s">
        <v>309</v>
      </c>
      <c r="F2203" s="43">
        <v>1.3240000000000001E-3</v>
      </c>
      <c r="G2203" s="43">
        <v>494.09865659175</v>
      </c>
      <c r="H2203" s="43">
        <v>21.957575757575757</v>
      </c>
      <c r="I2203" s="9">
        <v>0</v>
      </c>
      <c r="J2203" s="9">
        <v>21.957575757575757</v>
      </c>
      <c r="K2203" s="11">
        <v>0</v>
      </c>
      <c r="L2203" s="41">
        <v>9919</v>
      </c>
      <c r="M2203" s="44">
        <v>0</v>
      </c>
      <c r="N2203" s="13">
        <v>0</v>
      </c>
      <c r="O2203" s="13">
        <v>0</v>
      </c>
      <c r="P2203" s="22">
        <v>0</v>
      </c>
      <c r="Q2203" s="22">
        <v>0</v>
      </c>
      <c r="R2203" s="14">
        <v>0</v>
      </c>
      <c r="S2203" s="22">
        <v>565</v>
      </c>
      <c r="T2203" s="22">
        <v>1</v>
      </c>
      <c r="U2203" s="22">
        <v>18025</v>
      </c>
      <c r="V2203" s="22"/>
      <c r="W2203" s="22">
        <v>3253</v>
      </c>
      <c r="X2203" s="22">
        <v>2144</v>
      </c>
      <c r="Y2203" s="14">
        <v>18025</v>
      </c>
      <c r="Z2203" s="10">
        <v>3253</v>
      </c>
      <c r="AA2203" s="22">
        <v>2144</v>
      </c>
      <c r="AB2203" s="22">
        <v>6078.86</v>
      </c>
      <c r="AC2203" s="22">
        <v>2.6796267958565968E-6</v>
      </c>
      <c r="AD2203" s="42">
        <v>2.0000000000000002E-5</v>
      </c>
      <c r="AE2203" s="22">
        <v>2294</v>
      </c>
      <c r="AF2203" s="22">
        <v>2.6071968487101391E-3</v>
      </c>
      <c r="AG2203" s="22">
        <v>7.3649628494636692E-6</v>
      </c>
      <c r="AH2203" s="22">
        <v>0</v>
      </c>
      <c r="AI2203" s="22">
        <v>0</v>
      </c>
      <c r="AJ2203" s="22">
        <v>0</v>
      </c>
      <c r="AK2203" s="22">
        <v>0</v>
      </c>
      <c r="AL2203" s="45">
        <v>0</v>
      </c>
      <c r="AM2203" s="45">
        <v>0</v>
      </c>
      <c r="AN2203" s="45">
        <v>0</v>
      </c>
      <c r="AO2203" s="45">
        <v>0</v>
      </c>
      <c r="AP2203" s="45">
        <v>0</v>
      </c>
      <c r="AQ2203" s="45">
        <v>0</v>
      </c>
      <c r="AR2203" s="45">
        <v>0</v>
      </c>
      <c r="AS2203" s="45" t="s">
        <v>4445</v>
      </c>
      <c r="AT2203" s="45" t="s">
        <v>4445</v>
      </c>
      <c r="AU2203" s="45">
        <v>2.6071968487101391E-3</v>
      </c>
      <c r="AV2203" s="10">
        <v>148.14932376483577</v>
      </c>
      <c r="AW2203" s="10">
        <v>148.14932376483577</v>
      </c>
      <c r="AX2203" s="17">
        <v>0</v>
      </c>
    </row>
    <row r="2204" spans="1:50" x14ac:dyDescent="0.25">
      <c r="A2204" s="22" t="s">
        <v>964</v>
      </c>
      <c r="B2204" s="22" t="s">
        <v>3952</v>
      </c>
      <c r="C2204" s="22" t="s">
        <v>1195</v>
      </c>
      <c r="D2204" s="22">
        <v>1878</v>
      </c>
      <c r="E2204" s="22" t="s">
        <v>1264</v>
      </c>
      <c r="F2204" s="43">
        <v>7.8999999999999996E-5</v>
      </c>
      <c r="G2204" s="43">
        <v>29.337711332889999</v>
      </c>
      <c r="H2204" s="43">
        <v>1.2892045454545453</v>
      </c>
      <c r="I2204" s="9">
        <v>2.8787878787878789E-2</v>
      </c>
      <c r="J2204" s="9">
        <v>1.2604166666666667</v>
      </c>
      <c r="K2204" s="11">
        <v>0.16098484848484848</v>
      </c>
      <c r="L2204" s="41">
        <v>216</v>
      </c>
      <c r="M2204" s="44">
        <v>4</v>
      </c>
      <c r="N2204" s="13">
        <v>4</v>
      </c>
      <c r="O2204" s="13">
        <v>0</v>
      </c>
      <c r="P2204" s="22">
        <v>0</v>
      </c>
      <c r="Q2204" s="22">
        <v>0</v>
      </c>
      <c r="R2204" s="14">
        <v>0</v>
      </c>
      <c r="S2204" s="22">
        <v>115</v>
      </c>
      <c r="T2204" s="22">
        <v>0.87512854414573238</v>
      </c>
      <c r="U2204" s="22">
        <v>358</v>
      </c>
      <c r="V2204" s="22"/>
      <c r="W2204" s="22">
        <v>70</v>
      </c>
      <c r="X2204" s="22">
        <v>44</v>
      </c>
      <c r="Y2204" s="14">
        <v>354</v>
      </c>
      <c r="Z2204" s="10">
        <v>70</v>
      </c>
      <c r="AA2204" s="22">
        <v>44</v>
      </c>
      <c r="AB2204" s="22">
        <v>127.76</v>
      </c>
      <c r="AC2204" s="22">
        <v>2.6927799208193336E-6</v>
      </c>
      <c r="AD2204" s="42">
        <v>0</v>
      </c>
      <c r="AE2204" s="22">
        <v>2295</v>
      </c>
      <c r="AF2204" s="22">
        <v>1.3219270886700971E-4</v>
      </c>
      <c r="AG2204" s="22">
        <v>7.3440393815005396E-6</v>
      </c>
      <c r="AH2204" s="22">
        <v>0</v>
      </c>
      <c r="AI2204" s="22">
        <v>0</v>
      </c>
      <c r="AJ2204" s="22">
        <v>0</v>
      </c>
      <c r="AK2204" s="22">
        <v>0</v>
      </c>
      <c r="AL2204" s="45">
        <v>0</v>
      </c>
      <c r="AM2204" s="45">
        <v>0</v>
      </c>
      <c r="AN2204" s="45">
        <v>0</v>
      </c>
      <c r="AO2204" s="45">
        <v>0</v>
      </c>
      <c r="AP2204" s="45">
        <v>0</v>
      </c>
      <c r="AQ2204" s="45">
        <v>0</v>
      </c>
      <c r="AR2204" s="45">
        <v>0</v>
      </c>
      <c r="AS2204" s="45" t="s">
        <v>4445</v>
      </c>
      <c r="AT2204" s="45" t="s">
        <v>4445</v>
      </c>
      <c r="AU2204" s="45">
        <v>1.292408516982444E-4</v>
      </c>
      <c r="AV2204" s="10">
        <v>55.537190082644628</v>
      </c>
      <c r="AW2204" s="10">
        <v>54.297047157338042</v>
      </c>
      <c r="AX2204" s="17">
        <v>2.2329954458645516E-2</v>
      </c>
    </row>
    <row r="2205" spans="1:50" x14ac:dyDescent="0.25">
      <c r="A2205" s="22" t="s">
        <v>2906</v>
      </c>
      <c r="B2205" s="22" t="s">
        <v>3959</v>
      </c>
      <c r="C2205" s="22" t="s">
        <v>2980</v>
      </c>
      <c r="D2205" s="22">
        <v>2928</v>
      </c>
      <c r="E2205" s="22" t="s">
        <v>2993</v>
      </c>
      <c r="F2205" s="43">
        <v>3.6000000000000001E-5</v>
      </c>
      <c r="G2205" s="43">
        <v>7.7128628789100002</v>
      </c>
      <c r="H2205" s="43">
        <v>0.83162878787878791</v>
      </c>
      <c r="I2205" s="9">
        <v>0</v>
      </c>
      <c r="J2205" s="9">
        <v>0.83162878787878791</v>
      </c>
      <c r="K2205" s="11">
        <v>0</v>
      </c>
      <c r="L2205" s="41">
        <v>100</v>
      </c>
      <c r="M2205" s="44">
        <v>0</v>
      </c>
      <c r="N2205" s="13">
        <v>0</v>
      </c>
      <c r="O2205" s="13">
        <v>0</v>
      </c>
      <c r="P2205" s="22">
        <v>0</v>
      </c>
      <c r="Q2205" s="22">
        <v>0</v>
      </c>
      <c r="R2205" s="14">
        <v>0</v>
      </c>
      <c r="S2205" s="22">
        <v>31</v>
      </c>
      <c r="T2205" s="22">
        <v>1</v>
      </c>
      <c r="U2205" s="22">
        <v>194</v>
      </c>
      <c r="V2205" s="22"/>
      <c r="W2205" s="22">
        <v>37</v>
      </c>
      <c r="X2205" s="22">
        <v>25</v>
      </c>
      <c r="Y2205" s="14">
        <v>194</v>
      </c>
      <c r="Z2205" s="10">
        <v>37</v>
      </c>
      <c r="AA2205" s="22">
        <v>25</v>
      </c>
      <c r="AB2205" s="22">
        <v>68.150000000000006</v>
      </c>
      <c r="AC2205" s="22">
        <v>4.6675275530229064E-6</v>
      </c>
      <c r="AD2205" s="42">
        <v>0</v>
      </c>
      <c r="AE2205" s="22">
        <v>2296</v>
      </c>
      <c r="AF2205" s="22">
        <v>2.185125049122051E-5</v>
      </c>
      <c r="AG2205" s="22">
        <v>7.2837501637401698E-6</v>
      </c>
      <c r="AH2205" s="22">
        <v>0</v>
      </c>
      <c r="AI2205" s="22">
        <v>0</v>
      </c>
      <c r="AJ2205" s="22">
        <v>0</v>
      </c>
      <c r="AK2205" s="22">
        <v>0</v>
      </c>
      <c r="AL2205" s="45">
        <v>0</v>
      </c>
      <c r="AM2205" s="45">
        <v>0</v>
      </c>
      <c r="AN2205" s="45">
        <v>0</v>
      </c>
      <c r="AO2205" s="45">
        <v>0</v>
      </c>
      <c r="AP2205" s="45">
        <v>0</v>
      </c>
      <c r="AQ2205" s="45">
        <v>0</v>
      </c>
      <c r="AR2205" s="45">
        <v>0</v>
      </c>
      <c r="AS2205" s="45" t="s">
        <v>4445</v>
      </c>
      <c r="AT2205" s="45" t="s">
        <v>4445</v>
      </c>
      <c r="AU2205" s="45">
        <v>2.185125049122051E-5</v>
      </c>
      <c r="AV2205" s="10">
        <v>44.491004327032563</v>
      </c>
      <c r="AW2205" s="10">
        <v>44.491004327032563</v>
      </c>
      <c r="AX2205" s="17">
        <v>0</v>
      </c>
    </row>
    <row r="2206" spans="1:50" x14ac:dyDescent="0.25">
      <c r="A2206" s="22" t="s">
        <v>964</v>
      </c>
      <c r="B2206" s="22" t="s">
        <v>3948</v>
      </c>
      <c r="C2206" s="22" t="s">
        <v>1243</v>
      </c>
      <c r="D2206" s="22">
        <v>1172</v>
      </c>
      <c r="E2206" s="22" t="s">
        <v>1412</v>
      </c>
      <c r="F2206" s="43">
        <v>5.3399999999999997E-4</v>
      </c>
      <c r="G2206" s="43">
        <v>377.92786061416001</v>
      </c>
      <c r="H2206" s="43">
        <v>14.892234848484849</v>
      </c>
      <c r="I2206" s="9">
        <v>0</v>
      </c>
      <c r="J2206" s="9">
        <v>14.892234848484849</v>
      </c>
      <c r="K2206" s="11">
        <v>0</v>
      </c>
      <c r="L2206" s="41">
        <v>6075</v>
      </c>
      <c r="M2206" s="44">
        <v>0</v>
      </c>
      <c r="N2206" s="13">
        <v>0</v>
      </c>
      <c r="O2206" s="13">
        <v>0</v>
      </c>
      <c r="P2206" s="22">
        <v>0</v>
      </c>
      <c r="Q2206" s="22">
        <v>0</v>
      </c>
      <c r="R2206" s="14">
        <v>0</v>
      </c>
      <c r="S2206" s="22">
        <v>359</v>
      </c>
      <c r="T2206" s="22">
        <v>1</v>
      </c>
      <c r="U2206" s="22">
        <v>11044</v>
      </c>
      <c r="V2206" s="22"/>
      <c r="W2206" s="22">
        <v>1994</v>
      </c>
      <c r="X2206" s="22">
        <v>1314</v>
      </c>
      <c r="Y2206" s="14">
        <v>11044</v>
      </c>
      <c r="Z2206" s="10">
        <v>1994</v>
      </c>
      <c r="AA2206" s="22">
        <v>1314</v>
      </c>
      <c r="AB2206" s="22">
        <v>3725.74</v>
      </c>
      <c r="AC2206" s="22">
        <v>1.4129680704995168E-6</v>
      </c>
      <c r="AD2206" s="42">
        <v>1.0000000000000001E-5</v>
      </c>
      <c r="AE2206" s="22">
        <v>2297</v>
      </c>
      <c r="AF2206" s="22">
        <v>1.6397084692200911E-3</v>
      </c>
      <c r="AG2206" s="22">
        <v>7.191703812368821E-6</v>
      </c>
      <c r="AH2206" s="22">
        <v>0</v>
      </c>
      <c r="AI2206" s="22">
        <v>0</v>
      </c>
      <c r="AJ2206" s="22">
        <v>0</v>
      </c>
      <c r="AK2206" s="22">
        <v>0</v>
      </c>
      <c r="AL2206" s="45">
        <v>0</v>
      </c>
      <c r="AM2206" s="45">
        <v>0</v>
      </c>
      <c r="AN2206" s="45">
        <v>0</v>
      </c>
      <c r="AO2206" s="45">
        <v>0</v>
      </c>
      <c r="AP2206" s="45">
        <v>0</v>
      </c>
      <c r="AQ2206" s="45">
        <v>0</v>
      </c>
      <c r="AR2206" s="45">
        <v>0</v>
      </c>
      <c r="AS2206" s="45" t="s">
        <v>4445</v>
      </c>
      <c r="AT2206" s="45" t="s">
        <v>4445</v>
      </c>
      <c r="AU2206" s="45">
        <v>1.6397084692200911E-3</v>
      </c>
      <c r="AV2206" s="10">
        <v>133.8952830308657</v>
      </c>
      <c r="AW2206" s="10">
        <v>133.8952830308657</v>
      </c>
      <c r="AX2206" s="17">
        <v>0</v>
      </c>
    </row>
    <row r="2207" spans="1:50" x14ac:dyDescent="0.25">
      <c r="A2207" s="22" t="s">
        <v>2195</v>
      </c>
      <c r="B2207" s="22" t="s">
        <v>3963</v>
      </c>
      <c r="C2207" s="22" t="s">
        <v>2285</v>
      </c>
      <c r="D2207" s="22">
        <v>3862</v>
      </c>
      <c r="E2207" s="22" t="s">
        <v>2481</v>
      </c>
      <c r="F2207" s="43">
        <v>3.6999999999999998E-5</v>
      </c>
      <c r="G2207" s="43">
        <v>33.350512535299998</v>
      </c>
      <c r="H2207" s="43">
        <v>2.7490530303030307</v>
      </c>
      <c r="I2207" s="9">
        <v>0</v>
      </c>
      <c r="J2207" s="9">
        <v>2.7490530303030307</v>
      </c>
      <c r="K2207" s="11">
        <v>0</v>
      </c>
      <c r="L2207" s="41">
        <v>1179</v>
      </c>
      <c r="M2207" s="44">
        <v>0</v>
      </c>
      <c r="N2207" s="13">
        <v>0</v>
      </c>
      <c r="O2207" s="13">
        <v>0</v>
      </c>
      <c r="P2207" s="22">
        <v>0</v>
      </c>
      <c r="Q2207" s="22">
        <v>0</v>
      </c>
      <c r="R2207" s="14">
        <v>0</v>
      </c>
      <c r="S2207" s="22">
        <v>198</v>
      </c>
      <c r="T2207" s="22">
        <v>1</v>
      </c>
      <c r="U2207" s="22">
        <v>2153</v>
      </c>
      <c r="V2207" s="22"/>
      <c r="W2207" s="22">
        <v>390</v>
      </c>
      <c r="X2207" s="22">
        <v>258</v>
      </c>
      <c r="Y2207" s="14">
        <v>2153</v>
      </c>
      <c r="Z2207" s="10">
        <v>390</v>
      </c>
      <c r="AA2207" s="22">
        <v>258</v>
      </c>
      <c r="AB2207" s="22">
        <v>728.07</v>
      </c>
      <c r="AC2207" s="22">
        <v>1.1094282272524952E-6</v>
      </c>
      <c r="AD2207" s="42">
        <v>0</v>
      </c>
      <c r="AE2207" s="22">
        <v>2298</v>
      </c>
      <c r="AF2207" s="22">
        <v>2.5835390271084201E-4</v>
      </c>
      <c r="AG2207" s="22">
        <v>7.1764972975233889E-6</v>
      </c>
      <c r="AH2207" s="22">
        <v>0</v>
      </c>
      <c r="AI2207" s="22">
        <v>0</v>
      </c>
      <c r="AJ2207" s="22">
        <v>0</v>
      </c>
      <c r="AK2207" s="22">
        <v>0</v>
      </c>
      <c r="AL2207" s="45">
        <v>0</v>
      </c>
      <c r="AM2207" s="45">
        <v>0</v>
      </c>
      <c r="AN2207" s="45">
        <v>0</v>
      </c>
      <c r="AO2207" s="45">
        <v>0</v>
      </c>
      <c r="AP2207" s="45">
        <v>0</v>
      </c>
      <c r="AQ2207" s="45">
        <v>0</v>
      </c>
      <c r="AR2207" s="45">
        <v>0</v>
      </c>
      <c r="AS2207" s="45" t="s">
        <v>4445</v>
      </c>
      <c r="AT2207" s="45" t="s">
        <v>4445</v>
      </c>
      <c r="AU2207" s="45">
        <v>2.5835390271084201E-4</v>
      </c>
      <c r="AV2207" s="10">
        <v>141.86703410265241</v>
      </c>
      <c r="AW2207" s="10">
        <v>141.86703410265241</v>
      </c>
      <c r="AX2207" s="17">
        <v>0</v>
      </c>
    </row>
    <row r="2208" spans="1:50" x14ac:dyDescent="0.25">
      <c r="A2208" s="22" t="s">
        <v>1672</v>
      </c>
      <c r="B2208" s="22" t="s">
        <v>3947</v>
      </c>
      <c r="C2208" s="22" t="s">
        <v>1995</v>
      </c>
      <c r="D2208" s="22">
        <v>4123</v>
      </c>
      <c r="E2208" s="22" t="s">
        <v>1996</v>
      </c>
      <c r="F2208" s="43">
        <v>1.9699999999999999E-4</v>
      </c>
      <c r="G2208" s="43">
        <v>49.792725244960003</v>
      </c>
      <c r="H2208" s="43">
        <v>3.0403409090909093</v>
      </c>
      <c r="I2208" s="9">
        <v>0.14981060606060606</v>
      </c>
      <c r="J2208" s="9">
        <v>2.8905303030303031</v>
      </c>
      <c r="K2208" s="11">
        <v>0.14981060606060606</v>
      </c>
      <c r="L2208" s="41">
        <v>433</v>
      </c>
      <c r="M2208" s="44">
        <v>52</v>
      </c>
      <c r="N2208" s="13">
        <v>15</v>
      </c>
      <c r="O2208" s="13">
        <v>4</v>
      </c>
      <c r="P2208" s="22">
        <v>14</v>
      </c>
      <c r="Q2208" s="22">
        <v>3</v>
      </c>
      <c r="R2208" s="14">
        <v>0</v>
      </c>
      <c r="S2208" s="22">
        <v>103</v>
      </c>
      <c r="T2208" s="22">
        <v>0.95072572104902509</v>
      </c>
      <c r="U2208" s="22">
        <v>811</v>
      </c>
      <c r="V2208" s="22"/>
      <c r="W2208" s="22">
        <v>154</v>
      </c>
      <c r="X2208" s="22">
        <v>96</v>
      </c>
      <c r="Y2208" s="14">
        <v>759</v>
      </c>
      <c r="Z2208" s="10">
        <v>140</v>
      </c>
      <c r="AA2208" s="22">
        <v>93</v>
      </c>
      <c r="AB2208" s="22">
        <v>260.11</v>
      </c>
      <c r="AC2208" s="22">
        <v>3.9564012419653657E-6</v>
      </c>
      <c r="AD2208" s="42">
        <v>0</v>
      </c>
      <c r="AE2208" s="22">
        <v>2300</v>
      </c>
      <c r="AF2208" s="22">
        <v>2.3610482889704269E-4</v>
      </c>
      <c r="AG2208" s="22">
        <v>7.1546917847588697E-6</v>
      </c>
      <c r="AH2208" s="22">
        <v>0</v>
      </c>
      <c r="AI2208" s="22">
        <v>0</v>
      </c>
      <c r="AJ2208" s="22">
        <v>0</v>
      </c>
      <c r="AK2208" s="22">
        <v>0</v>
      </c>
      <c r="AL2208" s="45">
        <v>0</v>
      </c>
      <c r="AM2208" s="45">
        <v>0</v>
      </c>
      <c r="AN2208" s="45">
        <v>0</v>
      </c>
      <c r="AO2208" s="45">
        <v>0</v>
      </c>
      <c r="AP2208" s="45">
        <v>0</v>
      </c>
      <c r="AQ2208" s="45">
        <v>0</v>
      </c>
      <c r="AR2208" s="45">
        <v>0</v>
      </c>
      <c r="AS2208" s="45" t="s">
        <v>4445</v>
      </c>
      <c r="AT2208" s="45" t="s">
        <v>4445</v>
      </c>
      <c r="AU2208" s="45">
        <v>2.2447093369629763E-4</v>
      </c>
      <c r="AV2208" s="10">
        <v>48.434019132485908</v>
      </c>
      <c r="AW2208" s="10">
        <v>50.652214539338438</v>
      </c>
      <c r="AX2208" s="17">
        <v>4.9274278950974894E-2</v>
      </c>
    </row>
    <row r="2209" spans="1:50" x14ac:dyDescent="0.25">
      <c r="A2209" s="22" t="s">
        <v>964</v>
      </c>
      <c r="B2209" s="22" t="s">
        <v>3948</v>
      </c>
      <c r="C2209" s="22" t="s">
        <v>1284</v>
      </c>
      <c r="D2209" s="22">
        <v>4056</v>
      </c>
      <c r="E2209" s="22" t="s">
        <v>1285</v>
      </c>
      <c r="F2209" s="43">
        <v>2.3540000000000002E-3</v>
      </c>
      <c r="G2209" s="43">
        <v>20.17450750783</v>
      </c>
      <c r="H2209" s="43">
        <v>1.7024621212121214</v>
      </c>
      <c r="I2209" s="9">
        <v>0</v>
      </c>
      <c r="J2209" s="9">
        <v>1.7024621212121214</v>
      </c>
      <c r="K2209" s="11">
        <v>0</v>
      </c>
      <c r="L2209" s="41">
        <v>506</v>
      </c>
      <c r="M2209" s="44">
        <v>0</v>
      </c>
      <c r="N2209" s="13">
        <v>0</v>
      </c>
      <c r="O2209" s="13">
        <v>0</v>
      </c>
      <c r="P2209" s="22">
        <v>0</v>
      </c>
      <c r="Q2209" s="22">
        <v>0</v>
      </c>
      <c r="R2209" s="14">
        <v>0</v>
      </c>
      <c r="S2209" s="22">
        <v>32</v>
      </c>
      <c r="T2209" s="22">
        <v>1</v>
      </c>
      <c r="U2209" s="22">
        <v>931</v>
      </c>
      <c r="V2209" s="22"/>
      <c r="W2209" s="22">
        <v>170</v>
      </c>
      <c r="X2209" s="22">
        <v>113</v>
      </c>
      <c r="Y2209" s="14">
        <v>931</v>
      </c>
      <c r="Z2209" s="10">
        <v>170</v>
      </c>
      <c r="AA2209" s="22">
        <v>113</v>
      </c>
      <c r="AB2209" s="22">
        <v>316.69</v>
      </c>
      <c r="AC2209" s="22">
        <v>1.1668190656383462E-4</v>
      </c>
      <c r="AD2209" s="42">
        <v>4.0000000000000003E-5</v>
      </c>
      <c r="AE2209" s="22">
        <v>2301</v>
      </c>
      <c r="AF2209" s="22">
        <v>2.4952722456512234E-4</v>
      </c>
      <c r="AG2209" s="22">
        <v>7.1293492732892101E-6</v>
      </c>
      <c r="AH2209" s="22">
        <v>0</v>
      </c>
      <c r="AI2209" s="22">
        <v>0</v>
      </c>
      <c r="AJ2209" s="22">
        <v>0</v>
      </c>
      <c r="AK2209" s="22">
        <v>0</v>
      </c>
      <c r="AL2209" s="45">
        <v>0</v>
      </c>
      <c r="AM2209" s="45">
        <v>0</v>
      </c>
      <c r="AN2209" s="45">
        <v>0</v>
      </c>
      <c r="AO2209" s="45">
        <v>0</v>
      </c>
      <c r="AP2209" s="45">
        <v>0</v>
      </c>
      <c r="AQ2209" s="45">
        <v>0</v>
      </c>
      <c r="AR2209" s="45">
        <v>0</v>
      </c>
      <c r="AS2209" s="45" t="s">
        <v>4445</v>
      </c>
      <c r="AT2209" s="45" t="s">
        <v>4445</v>
      </c>
      <c r="AU2209" s="45">
        <v>2.4952722456512234E-4</v>
      </c>
      <c r="AV2209" s="10">
        <v>99.855378796306582</v>
      </c>
      <c r="AW2209" s="10">
        <v>99.855378796306582</v>
      </c>
      <c r="AX2209" s="17">
        <v>0</v>
      </c>
    </row>
    <row r="2210" spans="1:50" x14ac:dyDescent="0.25">
      <c r="A2210" s="22" t="s">
        <v>964</v>
      </c>
      <c r="B2210" s="22" t="s">
        <v>3948</v>
      </c>
      <c r="C2210" s="22" t="s">
        <v>1395</v>
      </c>
      <c r="D2210" s="22">
        <v>5918</v>
      </c>
      <c r="E2210" s="22" t="s">
        <v>1520</v>
      </c>
      <c r="F2210" s="43">
        <v>0.85268600000000006</v>
      </c>
      <c r="G2210" s="43">
        <v>10.278204238560001</v>
      </c>
      <c r="H2210" s="43">
        <v>0.76685606060606071</v>
      </c>
      <c r="I2210" s="9">
        <v>0.66174242424242424</v>
      </c>
      <c r="J2210" s="9">
        <v>0.10511363636363637</v>
      </c>
      <c r="K2210" s="11">
        <v>0.76685606060606071</v>
      </c>
      <c r="L2210" s="41">
        <v>40</v>
      </c>
      <c r="M2210" s="44">
        <v>60</v>
      </c>
      <c r="N2210" s="13">
        <v>10</v>
      </c>
      <c r="O2210" s="13">
        <v>2</v>
      </c>
      <c r="P2210" s="22">
        <v>10</v>
      </c>
      <c r="Q2210" s="22">
        <v>2</v>
      </c>
      <c r="R2210" s="14">
        <v>0</v>
      </c>
      <c r="S2210" s="22">
        <v>21</v>
      </c>
      <c r="T2210" s="22">
        <v>0</v>
      </c>
      <c r="U2210" s="22">
        <v>60</v>
      </c>
      <c r="V2210" s="22"/>
      <c r="W2210" s="22">
        <v>10</v>
      </c>
      <c r="X2210" s="22">
        <v>2</v>
      </c>
      <c r="Y2210" s="14">
        <v>0</v>
      </c>
      <c r="Z2210" s="10">
        <v>0</v>
      </c>
      <c r="AA2210" s="22">
        <v>0</v>
      </c>
      <c r="AB2210" s="22">
        <v>0</v>
      </c>
      <c r="AC2210" s="22">
        <v>8.2960600919082653E-2</v>
      </c>
      <c r="AD2210" s="42">
        <v>0</v>
      </c>
      <c r="AE2210" s="22">
        <v>2303</v>
      </c>
      <c r="AF2210" s="22">
        <v>7.1086933856498897E-6</v>
      </c>
      <c r="AG2210" s="22">
        <v>7.1086933856498897E-6</v>
      </c>
      <c r="AH2210" s="22">
        <v>0</v>
      </c>
      <c r="AI2210" s="22">
        <v>0</v>
      </c>
      <c r="AJ2210" s="22">
        <v>0</v>
      </c>
      <c r="AK2210" s="22">
        <v>0</v>
      </c>
      <c r="AL2210" s="45">
        <v>0</v>
      </c>
      <c r="AM2210" s="45">
        <v>0</v>
      </c>
      <c r="AN2210" s="45">
        <v>0</v>
      </c>
      <c r="AO2210" s="45">
        <v>0</v>
      </c>
      <c r="AP2210" s="45">
        <v>0</v>
      </c>
      <c r="AQ2210" s="45">
        <v>0</v>
      </c>
      <c r="AR2210" s="45">
        <v>0</v>
      </c>
      <c r="AS2210" s="45" t="s">
        <v>4445</v>
      </c>
      <c r="AT2210" s="45" t="s">
        <v>4445</v>
      </c>
      <c r="AU2210" s="45">
        <v>9.7439487010019486E-7</v>
      </c>
      <c r="AV2210" s="10">
        <v>0</v>
      </c>
      <c r="AW2210" s="10">
        <v>13.040256853544083</v>
      </c>
      <c r="AX2210" s="17">
        <v>0.86292911830081487</v>
      </c>
    </row>
    <row r="2211" spans="1:50" x14ac:dyDescent="0.25">
      <c r="A2211" s="22" t="s">
        <v>1672</v>
      </c>
      <c r="B2211" s="22" t="s">
        <v>3947</v>
      </c>
      <c r="C2211" s="22" t="s">
        <v>1829</v>
      </c>
      <c r="D2211" s="22">
        <v>5808</v>
      </c>
      <c r="E2211" s="22" t="s">
        <v>1920</v>
      </c>
      <c r="F2211" s="43">
        <v>1.0127000000000001E-2</v>
      </c>
      <c r="G2211" s="43">
        <v>53.178769519959999</v>
      </c>
      <c r="H2211" s="43">
        <v>2.1965909090909093</v>
      </c>
      <c r="I2211" s="9">
        <v>0</v>
      </c>
      <c r="J2211" s="9">
        <v>2.1965909090909093</v>
      </c>
      <c r="K2211" s="11">
        <v>0</v>
      </c>
      <c r="L2211" s="41">
        <v>381</v>
      </c>
      <c r="M2211" s="44">
        <v>0</v>
      </c>
      <c r="N2211" s="13">
        <v>0</v>
      </c>
      <c r="O2211" s="13">
        <v>0</v>
      </c>
      <c r="P2211" s="22">
        <v>0</v>
      </c>
      <c r="Q2211" s="22">
        <v>0</v>
      </c>
      <c r="R2211" s="14">
        <v>0</v>
      </c>
      <c r="S2211" s="22">
        <v>99</v>
      </c>
      <c r="T2211" s="22">
        <v>1</v>
      </c>
      <c r="U2211" s="22">
        <v>704</v>
      </c>
      <c r="V2211" s="22"/>
      <c r="W2211" s="22">
        <v>129</v>
      </c>
      <c r="X2211" s="22">
        <v>86</v>
      </c>
      <c r="Y2211" s="14">
        <v>704</v>
      </c>
      <c r="Z2211" s="10">
        <v>129</v>
      </c>
      <c r="AA2211" s="22">
        <v>86</v>
      </c>
      <c r="AB2211" s="22">
        <v>240.09</v>
      </c>
      <c r="AC2211" s="22">
        <v>1.9043313885250683E-4</v>
      </c>
      <c r="AD2211" s="42">
        <v>5.0000000000000002E-5</v>
      </c>
      <c r="AE2211" s="22">
        <v>2305</v>
      </c>
      <c r="AF2211" s="22">
        <v>1.2024196710123788E-4</v>
      </c>
      <c r="AG2211" s="22">
        <v>7.0730568883081103E-6</v>
      </c>
      <c r="AH2211" s="22">
        <v>0</v>
      </c>
      <c r="AI2211" s="22">
        <v>0</v>
      </c>
      <c r="AJ2211" s="22">
        <v>0</v>
      </c>
      <c r="AK2211" s="22">
        <v>0</v>
      </c>
      <c r="AL2211" s="45">
        <v>0</v>
      </c>
      <c r="AM2211" s="45">
        <v>0</v>
      </c>
      <c r="AN2211" s="45">
        <v>0</v>
      </c>
      <c r="AO2211" s="45">
        <v>0</v>
      </c>
      <c r="AP2211" s="45">
        <v>0</v>
      </c>
      <c r="AQ2211" s="45">
        <v>0</v>
      </c>
      <c r="AR2211" s="45">
        <v>0</v>
      </c>
      <c r="AS2211" s="45" t="s">
        <v>4445</v>
      </c>
      <c r="AT2211" s="45" t="s">
        <v>4445</v>
      </c>
      <c r="AU2211" s="45">
        <v>1.2024196710123788E-4</v>
      </c>
      <c r="AV2211" s="10">
        <v>58.727366787377129</v>
      </c>
      <c r="AW2211" s="10">
        <v>58.727366787377129</v>
      </c>
      <c r="AX2211" s="17">
        <v>0</v>
      </c>
    </row>
    <row r="2212" spans="1:50" x14ac:dyDescent="0.25">
      <c r="A2212" s="22" t="s">
        <v>2195</v>
      </c>
      <c r="B2212" s="22" t="s">
        <v>3962</v>
      </c>
      <c r="C2212" s="22" t="s">
        <v>2474</v>
      </c>
      <c r="D2212" s="22">
        <v>9266</v>
      </c>
      <c r="E2212" s="22" t="s">
        <v>2586</v>
      </c>
      <c r="F2212" s="43">
        <v>6.9999999999999994E-5</v>
      </c>
      <c r="G2212" s="43">
        <v>46.606420075839999</v>
      </c>
      <c r="H2212" s="43">
        <v>1.7352272727272728</v>
      </c>
      <c r="I2212" s="9">
        <v>0</v>
      </c>
      <c r="J2212" s="9">
        <v>1.7352272727272728</v>
      </c>
      <c r="K2212" s="11">
        <v>0</v>
      </c>
      <c r="L2212" s="41">
        <v>662</v>
      </c>
      <c r="M2212" s="44">
        <v>0</v>
      </c>
      <c r="N2212" s="13">
        <v>0</v>
      </c>
      <c r="O2212" s="13">
        <v>0</v>
      </c>
      <c r="P2212" s="22">
        <v>0</v>
      </c>
      <c r="Q2212" s="22">
        <v>0</v>
      </c>
      <c r="R2212" s="14">
        <v>0</v>
      </c>
      <c r="S2212" s="22">
        <v>35</v>
      </c>
      <c r="T2212" s="22">
        <v>1</v>
      </c>
      <c r="U2212" s="22">
        <v>1214</v>
      </c>
      <c r="V2212" s="22"/>
      <c r="W2212" s="22">
        <v>221</v>
      </c>
      <c r="X2212" s="22">
        <v>146</v>
      </c>
      <c r="Y2212" s="14">
        <v>1214</v>
      </c>
      <c r="Z2212" s="10">
        <v>221</v>
      </c>
      <c r="AA2212" s="22">
        <v>146</v>
      </c>
      <c r="AB2212" s="22">
        <v>412.03</v>
      </c>
      <c r="AC2212" s="22">
        <v>1.501939000809179E-6</v>
      </c>
      <c r="AD2212" s="42">
        <v>0</v>
      </c>
      <c r="AE2212" s="22">
        <v>2306</v>
      </c>
      <c r="AF2212" s="22">
        <v>2.1862612543257958E-4</v>
      </c>
      <c r="AG2212" s="22">
        <v>7.0524556591154701E-6</v>
      </c>
      <c r="AH2212" s="22">
        <v>0</v>
      </c>
      <c r="AI2212" s="22">
        <v>0</v>
      </c>
      <c r="AJ2212" s="22">
        <v>0</v>
      </c>
      <c r="AK2212" s="22">
        <v>0</v>
      </c>
      <c r="AL2212" s="45">
        <v>0</v>
      </c>
      <c r="AM2212" s="45">
        <v>0</v>
      </c>
      <c r="AN2212" s="45">
        <v>0</v>
      </c>
      <c r="AO2212" s="45">
        <v>0</v>
      </c>
      <c r="AP2212" s="45">
        <v>0</v>
      </c>
      <c r="AQ2212" s="45">
        <v>0</v>
      </c>
      <c r="AR2212" s="45">
        <v>0</v>
      </c>
      <c r="AS2212" s="45" t="s">
        <v>4445</v>
      </c>
      <c r="AT2212" s="45" t="s">
        <v>4445</v>
      </c>
      <c r="AU2212" s="45">
        <v>2.1862612543257958E-4</v>
      </c>
      <c r="AV2212" s="10">
        <v>127.36083824492468</v>
      </c>
      <c r="AW2212" s="10">
        <v>127.36083824492468</v>
      </c>
      <c r="AX2212" s="17">
        <v>0</v>
      </c>
    </row>
    <row r="2213" spans="1:50" x14ac:dyDescent="0.25">
      <c r="A2213" s="22" t="s">
        <v>2906</v>
      </c>
      <c r="B2213" s="22" t="s">
        <v>3954</v>
      </c>
      <c r="C2213" s="22" t="s">
        <v>3139</v>
      </c>
      <c r="D2213" s="22">
        <v>550</v>
      </c>
      <c r="E2213" s="22" t="s">
        <v>3284</v>
      </c>
      <c r="F2213" s="43">
        <v>2.4000000000000001E-5</v>
      </c>
      <c r="G2213" s="43">
        <v>12.520038766380001</v>
      </c>
      <c r="H2213" s="43">
        <v>1.3645833333333333</v>
      </c>
      <c r="I2213" s="9">
        <v>0</v>
      </c>
      <c r="J2213" s="9">
        <v>1.3645833333333333</v>
      </c>
      <c r="K2213" s="11">
        <v>0</v>
      </c>
      <c r="L2213" s="41">
        <v>374</v>
      </c>
      <c r="M2213" s="44">
        <v>0</v>
      </c>
      <c r="N2213" s="13">
        <v>0</v>
      </c>
      <c r="O2213" s="13">
        <v>0</v>
      </c>
      <c r="P2213" s="22">
        <v>0</v>
      </c>
      <c r="Q2213" s="22">
        <v>0</v>
      </c>
      <c r="R2213" s="14">
        <v>0</v>
      </c>
      <c r="S2213" s="22">
        <v>37</v>
      </c>
      <c r="T2213" s="22">
        <v>1</v>
      </c>
      <c r="U2213" s="22">
        <v>691</v>
      </c>
      <c r="V2213" s="22"/>
      <c r="W2213" s="22">
        <v>127</v>
      </c>
      <c r="X2213" s="22">
        <v>84</v>
      </c>
      <c r="Y2213" s="14">
        <v>691</v>
      </c>
      <c r="Z2213" s="10">
        <v>127</v>
      </c>
      <c r="AA2213" s="22">
        <v>84</v>
      </c>
      <c r="AB2213" s="22">
        <v>236.18</v>
      </c>
      <c r="AC2213" s="22">
        <v>1.9169269718594707E-6</v>
      </c>
      <c r="AD2213" s="42">
        <v>0</v>
      </c>
      <c r="AE2213" s="22">
        <v>2307</v>
      </c>
      <c r="AF2213" s="22">
        <v>7.7153675136740511E-5</v>
      </c>
      <c r="AG2213" s="22">
        <v>7.0139704669764099E-6</v>
      </c>
      <c r="AH2213" s="22">
        <v>0</v>
      </c>
      <c r="AI2213" s="22">
        <v>0</v>
      </c>
      <c r="AJ2213" s="22">
        <v>0</v>
      </c>
      <c r="AK2213" s="22">
        <v>0</v>
      </c>
      <c r="AL2213" s="45">
        <v>0</v>
      </c>
      <c r="AM2213" s="45">
        <v>0</v>
      </c>
      <c r="AN2213" s="45">
        <v>0</v>
      </c>
      <c r="AO2213" s="45">
        <v>0</v>
      </c>
      <c r="AP2213" s="45">
        <v>0</v>
      </c>
      <c r="AQ2213" s="45">
        <v>0</v>
      </c>
      <c r="AR2213" s="45">
        <v>0</v>
      </c>
      <c r="AS2213" s="45" t="s">
        <v>4445</v>
      </c>
      <c r="AT2213" s="45" t="s">
        <v>4445</v>
      </c>
      <c r="AU2213" s="45">
        <v>7.7153675136740511E-5</v>
      </c>
      <c r="AV2213" s="10">
        <v>93.068702290076345</v>
      </c>
      <c r="AW2213" s="10">
        <v>93.068702290076345</v>
      </c>
      <c r="AX2213" s="17">
        <v>0</v>
      </c>
    </row>
    <row r="2214" spans="1:50" x14ac:dyDescent="0.25">
      <c r="A2214" s="22" t="s">
        <v>2906</v>
      </c>
      <c r="B2214" s="22" t="s">
        <v>3961</v>
      </c>
      <c r="C2214" s="22" t="s">
        <v>2932</v>
      </c>
      <c r="D2214" s="22">
        <v>2696</v>
      </c>
      <c r="E2214" s="22" t="s">
        <v>3312</v>
      </c>
      <c r="F2214" s="43">
        <v>4.3000000000000002E-5</v>
      </c>
      <c r="G2214" s="43">
        <v>12.434709050089999</v>
      </c>
      <c r="H2214" s="43">
        <v>0.94564393939393943</v>
      </c>
      <c r="I2214" s="9">
        <v>0.29393939393939394</v>
      </c>
      <c r="J2214" s="9">
        <v>0.65170454545454537</v>
      </c>
      <c r="K2214" s="11">
        <v>0.89488636363636365</v>
      </c>
      <c r="L2214" s="41">
        <v>176</v>
      </c>
      <c r="M2214" s="44">
        <v>104</v>
      </c>
      <c r="N2214" s="13">
        <v>25</v>
      </c>
      <c r="O2214" s="13">
        <v>8</v>
      </c>
      <c r="P2214" s="22">
        <v>0</v>
      </c>
      <c r="Q2214" s="22">
        <v>0</v>
      </c>
      <c r="R2214" s="14">
        <v>0</v>
      </c>
      <c r="S2214" s="22">
        <v>27</v>
      </c>
      <c r="T2214" s="22">
        <v>5.3675145203284647E-2</v>
      </c>
      <c r="U2214" s="22">
        <v>122</v>
      </c>
      <c r="V2214" s="22"/>
      <c r="W2214" s="22">
        <v>28</v>
      </c>
      <c r="X2214" s="22">
        <v>10</v>
      </c>
      <c r="Y2214" s="14">
        <v>18</v>
      </c>
      <c r="Z2214" s="10">
        <v>28</v>
      </c>
      <c r="AA2214" s="22">
        <v>10</v>
      </c>
      <c r="AB2214" s="22">
        <v>39.979999999999997</v>
      </c>
      <c r="AC2214" s="22">
        <v>3.4580624143906912E-6</v>
      </c>
      <c r="AD2214" s="42">
        <v>0</v>
      </c>
      <c r="AE2214" s="22">
        <v>2308</v>
      </c>
      <c r="AF2214" s="22">
        <v>1.1194839305103872E-4</v>
      </c>
      <c r="AG2214" s="22">
        <v>6.9967745656899198E-6</v>
      </c>
      <c r="AH2214" s="22">
        <v>0</v>
      </c>
      <c r="AI2214" s="22">
        <v>0</v>
      </c>
      <c r="AJ2214" s="22">
        <v>0</v>
      </c>
      <c r="AK2214" s="22">
        <v>0</v>
      </c>
      <c r="AL2214" s="45">
        <v>0</v>
      </c>
      <c r="AM2214" s="45">
        <v>0</v>
      </c>
      <c r="AN2214" s="45">
        <v>0</v>
      </c>
      <c r="AO2214" s="45">
        <v>0</v>
      </c>
      <c r="AP2214" s="45">
        <v>0</v>
      </c>
      <c r="AQ2214" s="45">
        <v>0</v>
      </c>
      <c r="AR2214" s="45">
        <v>0</v>
      </c>
      <c r="AS2214" s="45" t="s">
        <v>4445</v>
      </c>
      <c r="AT2214" s="45" t="s">
        <v>4445</v>
      </c>
      <c r="AU2214" s="45">
        <v>7.715089535121654E-5</v>
      </c>
      <c r="AV2214" s="10">
        <v>42.96425457715781</v>
      </c>
      <c r="AW2214" s="10">
        <v>29.609453234528338</v>
      </c>
      <c r="AX2214" s="17">
        <v>0.31083516923693172</v>
      </c>
    </row>
    <row r="2215" spans="1:50" x14ac:dyDescent="0.25">
      <c r="A2215" s="22" t="s">
        <v>2906</v>
      </c>
      <c r="B2215" s="22" t="s">
        <v>3950</v>
      </c>
      <c r="C2215" s="22" t="s">
        <v>2982</v>
      </c>
      <c r="D2215" s="22">
        <v>4486</v>
      </c>
      <c r="E2215" s="22" t="s">
        <v>3057</v>
      </c>
      <c r="F2215" s="43">
        <v>1.7799999999999999E-4</v>
      </c>
      <c r="G2215" s="43">
        <v>84.372086470209993</v>
      </c>
      <c r="H2215" s="43">
        <v>5.1208333333333336</v>
      </c>
      <c r="I2215" s="9">
        <v>0</v>
      </c>
      <c r="J2215" s="9">
        <v>5.1208333333333336</v>
      </c>
      <c r="K2215" s="11">
        <v>0</v>
      </c>
      <c r="L2215" s="41">
        <v>1081</v>
      </c>
      <c r="M2215" s="44">
        <v>0</v>
      </c>
      <c r="N2215" s="13">
        <v>0</v>
      </c>
      <c r="O2215" s="13">
        <v>0</v>
      </c>
      <c r="P2215" s="22">
        <v>0</v>
      </c>
      <c r="Q2215" s="22">
        <v>0</v>
      </c>
      <c r="R2215" s="14">
        <v>0</v>
      </c>
      <c r="S2215" s="22">
        <v>202</v>
      </c>
      <c r="T2215" s="22">
        <v>1</v>
      </c>
      <c r="U2215" s="22">
        <v>1975</v>
      </c>
      <c r="V2215" s="22"/>
      <c r="W2215" s="22">
        <v>358</v>
      </c>
      <c r="X2215" s="22">
        <v>237</v>
      </c>
      <c r="Y2215" s="14">
        <v>1975</v>
      </c>
      <c r="Z2215" s="10">
        <v>358</v>
      </c>
      <c r="AA2215" s="22">
        <v>237</v>
      </c>
      <c r="AB2215" s="22">
        <v>668.21</v>
      </c>
      <c r="AC2215" s="22">
        <v>2.1097024791824726E-6</v>
      </c>
      <c r="AD2215" s="42">
        <v>0</v>
      </c>
      <c r="AE2215" s="22">
        <v>2309</v>
      </c>
      <c r="AF2215" s="22">
        <v>3.8457548254860737E-4</v>
      </c>
      <c r="AG2215" s="22">
        <v>6.9922815008837706E-6</v>
      </c>
      <c r="AH2215" s="22">
        <v>0</v>
      </c>
      <c r="AI2215" s="22">
        <v>0</v>
      </c>
      <c r="AJ2215" s="22">
        <v>0</v>
      </c>
      <c r="AK2215" s="22">
        <v>0</v>
      </c>
      <c r="AL2215" s="45">
        <v>0</v>
      </c>
      <c r="AM2215" s="45">
        <v>0</v>
      </c>
      <c r="AN2215" s="45">
        <v>0</v>
      </c>
      <c r="AO2215" s="45">
        <v>0</v>
      </c>
      <c r="AP2215" s="45">
        <v>0</v>
      </c>
      <c r="AQ2215" s="45">
        <v>0</v>
      </c>
      <c r="AR2215" s="45">
        <v>0</v>
      </c>
      <c r="AS2215" s="45" t="s">
        <v>4445</v>
      </c>
      <c r="AT2215" s="45" t="s">
        <v>4445</v>
      </c>
      <c r="AU2215" s="45">
        <v>3.8457548254860742E-4</v>
      </c>
      <c r="AV2215" s="10">
        <v>69.910496338486567</v>
      </c>
      <c r="AW2215" s="10">
        <v>69.910496338486567</v>
      </c>
      <c r="AX2215" s="17">
        <v>0</v>
      </c>
    </row>
    <row r="2216" spans="1:50" x14ac:dyDescent="0.25">
      <c r="A2216" s="22" t="s">
        <v>8</v>
      </c>
      <c r="B2216" s="22" t="s">
        <v>3946</v>
      </c>
      <c r="C2216" s="22" t="s">
        <v>21</v>
      </c>
      <c r="D2216" s="22">
        <v>4129</v>
      </c>
      <c r="E2216" s="22" t="s">
        <v>465</v>
      </c>
      <c r="F2216" s="43">
        <v>8.0770000000000008E-3</v>
      </c>
      <c r="G2216" s="43">
        <v>58.739003741410002</v>
      </c>
      <c r="H2216" s="43">
        <v>2.7268939393939395</v>
      </c>
      <c r="I2216" s="9">
        <v>0</v>
      </c>
      <c r="J2216" s="9">
        <v>2.7268939393939395</v>
      </c>
      <c r="K2216" s="11">
        <v>1.1363636363636363E-3</v>
      </c>
      <c r="L2216" s="41">
        <v>1045</v>
      </c>
      <c r="M2216" s="44">
        <v>2</v>
      </c>
      <c r="N2216" s="13">
        <v>0</v>
      </c>
      <c r="O2216" s="13">
        <v>0</v>
      </c>
      <c r="P2216" s="22">
        <v>0</v>
      </c>
      <c r="Q2216" s="22">
        <v>0</v>
      </c>
      <c r="R2216" s="14">
        <v>0</v>
      </c>
      <c r="S2216" s="22">
        <v>93</v>
      </c>
      <c r="T2216" s="22">
        <v>0.99958327545492431</v>
      </c>
      <c r="U2216" s="22">
        <v>1911</v>
      </c>
      <c r="V2216" s="22"/>
      <c r="W2216" s="22">
        <v>346</v>
      </c>
      <c r="X2216" s="22">
        <v>229</v>
      </c>
      <c r="Y2216" s="14">
        <v>1909</v>
      </c>
      <c r="Z2216" s="10">
        <v>346</v>
      </c>
      <c r="AA2216" s="22">
        <v>229</v>
      </c>
      <c r="AB2216" s="22">
        <v>645.83000000000004</v>
      </c>
      <c r="AC2216" s="22">
        <v>1.3750658822130911E-4</v>
      </c>
      <c r="AD2216" s="42">
        <v>1E-4</v>
      </c>
      <c r="AE2216" s="22">
        <v>2310</v>
      </c>
      <c r="AF2216" s="22">
        <v>2.0938653296202781E-5</v>
      </c>
      <c r="AG2216" s="22">
        <v>6.9795510987342602E-6</v>
      </c>
      <c r="AH2216" s="22">
        <v>0</v>
      </c>
      <c r="AI2216" s="22">
        <v>0</v>
      </c>
      <c r="AJ2216" s="22">
        <v>0</v>
      </c>
      <c r="AK2216" s="22">
        <v>0</v>
      </c>
      <c r="AL2216" s="45">
        <v>0</v>
      </c>
      <c r="AM2216" s="45">
        <v>0</v>
      </c>
      <c r="AN2216" s="45">
        <v>0</v>
      </c>
      <c r="AO2216" s="45">
        <v>0</v>
      </c>
      <c r="AP2216" s="45">
        <v>0</v>
      </c>
      <c r="AQ2216" s="45">
        <v>0</v>
      </c>
      <c r="AR2216" s="45">
        <v>0</v>
      </c>
      <c r="AS2216" s="45" t="s">
        <v>4445</v>
      </c>
      <c r="AT2216" s="45" t="s">
        <v>4445</v>
      </c>
      <c r="AU2216" s="45">
        <v>2.0938653296202781E-5</v>
      </c>
      <c r="AV2216" s="10">
        <v>126.88428948465064</v>
      </c>
      <c r="AW2216" s="10">
        <v>126.88428948465064</v>
      </c>
      <c r="AX2216" s="17">
        <v>0</v>
      </c>
    </row>
    <row r="2217" spans="1:50" x14ac:dyDescent="0.25">
      <c r="A2217" s="22" t="s">
        <v>8</v>
      </c>
      <c r="B2217" s="22" t="s">
        <v>3946</v>
      </c>
      <c r="C2217" s="22" t="s">
        <v>52</v>
      </c>
      <c r="D2217" s="22">
        <v>4205</v>
      </c>
      <c r="E2217" s="22" t="s">
        <v>184</v>
      </c>
      <c r="F2217" s="43">
        <v>6.6000000000000005E-5</v>
      </c>
      <c r="G2217" s="43">
        <v>51.316256896699997</v>
      </c>
      <c r="H2217" s="43">
        <v>3.6250000000000004</v>
      </c>
      <c r="I2217" s="9">
        <v>0</v>
      </c>
      <c r="J2217" s="9">
        <v>3.6250000000000004</v>
      </c>
      <c r="K2217" s="11">
        <v>0.35984848484848486</v>
      </c>
      <c r="L2217" s="41">
        <v>1130</v>
      </c>
      <c r="M2217" s="44">
        <v>0</v>
      </c>
      <c r="N2217" s="13">
        <v>0</v>
      </c>
      <c r="O2217" s="13">
        <v>0</v>
      </c>
      <c r="P2217" s="22">
        <v>0</v>
      </c>
      <c r="Q2217" s="22">
        <v>0</v>
      </c>
      <c r="R2217" s="14">
        <v>0</v>
      </c>
      <c r="S2217" s="22">
        <v>174</v>
      </c>
      <c r="T2217" s="22">
        <v>0.90073145245559039</v>
      </c>
      <c r="U2217" s="22">
        <v>1859</v>
      </c>
      <c r="V2217" s="22"/>
      <c r="W2217" s="22">
        <v>337</v>
      </c>
      <c r="X2217" s="22">
        <v>223</v>
      </c>
      <c r="Y2217" s="14">
        <v>1859</v>
      </c>
      <c r="Z2217" s="10">
        <v>337</v>
      </c>
      <c r="AA2217" s="22">
        <v>223</v>
      </c>
      <c r="AB2217" s="22">
        <v>629</v>
      </c>
      <c r="AC2217" s="22">
        <v>1.28614213099873E-6</v>
      </c>
      <c r="AD2217" s="42">
        <v>0</v>
      </c>
      <c r="AE2217" s="22">
        <v>2311</v>
      </c>
      <c r="AF2217" s="22">
        <v>1.5285303092903426E-4</v>
      </c>
      <c r="AG2217" s="22">
        <v>6.9478650422288302E-6</v>
      </c>
      <c r="AH2217" s="22">
        <v>0</v>
      </c>
      <c r="AI2217" s="22">
        <v>0</v>
      </c>
      <c r="AJ2217" s="22">
        <v>0</v>
      </c>
      <c r="AK2217" s="22">
        <v>0</v>
      </c>
      <c r="AL2217" s="45">
        <v>0</v>
      </c>
      <c r="AM2217" s="45">
        <v>0</v>
      </c>
      <c r="AN2217" s="45">
        <v>0</v>
      </c>
      <c r="AO2217" s="45">
        <v>0</v>
      </c>
      <c r="AP2217" s="45">
        <v>0</v>
      </c>
      <c r="AQ2217" s="45">
        <v>0</v>
      </c>
      <c r="AR2217" s="45">
        <v>0</v>
      </c>
      <c r="AS2217" s="45" t="s">
        <v>4445</v>
      </c>
      <c r="AT2217" s="45" t="s">
        <v>4445</v>
      </c>
      <c r="AU2217" s="45">
        <v>1.5285303092903426E-4</v>
      </c>
      <c r="AV2217" s="10">
        <v>92.965517241379303</v>
      </c>
      <c r="AW2217" s="10">
        <v>92.965517241379303</v>
      </c>
      <c r="AX2217" s="17">
        <v>0</v>
      </c>
    </row>
    <row r="2218" spans="1:50" x14ac:dyDescent="0.25">
      <c r="A2218" s="22" t="s">
        <v>8</v>
      </c>
      <c r="B2218" s="22" t="s">
        <v>3946</v>
      </c>
      <c r="C2218" s="22" t="s">
        <v>146</v>
      </c>
      <c r="D2218" s="22">
        <v>4891</v>
      </c>
      <c r="E2218" s="22" t="s">
        <v>174</v>
      </c>
      <c r="F2218" s="43">
        <v>3.5E-4</v>
      </c>
      <c r="G2218" s="43">
        <v>109.99620724386</v>
      </c>
      <c r="H2218" s="43">
        <v>4.5640151515151519</v>
      </c>
      <c r="I2218" s="9">
        <v>0</v>
      </c>
      <c r="J2218" s="9">
        <v>4.5640151515151519</v>
      </c>
      <c r="K2218" s="11">
        <v>0</v>
      </c>
      <c r="L2218" s="41">
        <v>1774</v>
      </c>
      <c r="M2218" s="44">
        <v>0</v>
      </c>
      <c r="N2218" s="13">
        <v>0</v>
      </c>
      <c r="O2218" s="13">
        <v>0</v>
      </c>
      <c r="P2218" s="22">
        <v>0</v>
      </c>
      <c r="Q2218" s="22">
        <v>0</v>
      </c>
      <c r="R2218" s="14">
        <v>0</v>
      </c>
      <c r="S2218" s="22">
        <v>117</v>
      </c>
      <c r="T2218" s="22">
        <v>1</v>
      </c>
      <c r="U2218" s="22">
        <v>3234</v>
      </c>
      <c r="V2218" s="22"/>
      <c r="W2218" s="22">
        <v>585</v>
      </c>
      <c r="X2218" s="22">
        <v>386</v>
      </c>
      <c r="Y2218" s="14">
        <v>3234</v>
      </c>
      <c r="Z2218" s="10">
        <v>585</v>
      </c>
      <c r="AA2218" s="22">
        <v>386</v>
      </c>
      <c r="AB2218" s="22">
        <v>1092.51</v>
      </c>
      <c r="AC2218" s="22">
        <v>3.1819278934232258E-6</v>
      </c>
      <c r="AD2218" s="42">
        <v>0</v>
      </c>
      <c r="AE2218" s="22">
        <v>2312</v>
      </c>
      <c r="AF2218" s="22">
        <v>6.6363798927342719E-4</v>
      </c>
      <c r="AG2218" s="22">
        <v>6.9128957215981996E-6</v>
      </c>
      <c r="AH2218" s="22">
        <v>0</v>
      </c>
      <c r="AI2218" s="22">
        <v>0</v>
      </c>
      <c r="AJ2218" s="22">
        <v>0</v>
      </c>
      <c r="AK2218" s="22">
        <v>0</v>
      </c>
      <c r="AL2218" s="45">
        <v>0</v>
      </c>
      <c r="AM2218" s="45">
        <v>0</v>
      </c>
      <c r="AN2218" s="45">
        <v>0</v>
      </c>
      <c r="AO2218" s="45">
        <v>0</v>
      </c>
      <c r="AP2218" s="45">
        <v>0</v>
      </c>
      <c r="AQ2218" s="45">
        <v>0</v>
      </c>
      <c r="AR2218" s="45">
        <v>0</v>
      </c>
      <c r="AS2218" s="45" t="s">
        <v>4445</v>
      </c>
      <c r="AT2218" s="45" t="s">
        <v>4445</v>
      </c>
      <c r="AU2218" s="45">
        <v>6.6363798927342719E-4</v>
      </c>
      <c r="AV2218" s="10">
        <v>128.1766121669848</v>
      </c>
      <c r="AW2218" s="10">
        <v>128.1766121669848</v>
      </c>
      <c r="AX2218" s="17">
        <v>0</v>
      </c>
    </row>
    <row r="2219" spans="1:50" x14ac:dyDescent="0.25">
      <c r="A2219" s="22" t="s">
        <v>2195</v>
      </c>
      <c r="B2219" s="22" t="s">
        <v>3962</v>
      </c>
      <c r="C2219" s="22" t="s">
        <v>2467</v>
      </c>
      <c r="D2219" s="22">
        <v>617</v>
      </c>
      <c r="E2219" s="22" t="s">
        <v>2616</v>
      </c>
      <c r="F2219" s="43">
        <v>6.7869999999999996E-3</v>
      </c>
      <c r="G2219" s="43">
        <v>834.95848565748997</v>
      </c>
      <c r="H2219" s="43">
        <v>31.763068181818181</v>
      </c>
      <c r="I2219" s="9">
        <v>30.795454545454547</v>
      </c>
      <c r="J2219" s="9">
        <v>0.96742424242424241</v>
      </c>
      <c r="K2219" s="11">
        <v>31.763068181818181</v>
      </c>
      <c r="L2219" s="41">
        <v>2355</v>
      </c>
      <c r="M2219" s="44">
        <v>3817</v>
      </c>
      <c r="N2219" s="13">
        <v>693</v>
      </c>
      <c r="O2219" s="13">
        <v>145</v>
      </c>
      <c r="P2219" s="22">
        <v>673</v>
      </c>
      <c r="Q2219" s="22">
        <v>137</v>
      </c>
      <c r="R2219" s="14">
        <v>0</v>
      </c>
      <c r="S2219" s="22">
        <v>930</v>
      </c>
      <c r="T2219" s="22">
        <v>0</v>
      </c>
      <c r="U2219" s="22">
        <v>3817</v>
      </c>
      <c r="V2219" s="22"/>
      <c r="W2219" s="22">
        <v>693</v>
      </c>
      <c r="X2219" s="22">
        <v>145</v>
      </c>
      <c r="Y2219" s="14">
        <v>0</v>
      </c>
      <c r="Z2219" s="10">
        <v>20</v>
      </c>
      <c r="AA2219" s="22">
        <v>8</v>
      </c>
      <c r="AB2219" s="22">
        <v>27.4</v>
      </c>
      <c r="AC2219" s="22">
        <v>8.1285478458914776E-6</v>
      </c>
      <c r="AD2219" s="42">
        <v>0</v>
      </c>
      <c r="AE2219" s="22">
        <v>2313</v>
      </c>
      <c r="AF2219" s="22">
        <v>2.6408055780708394E-3</v>
      </c>
      <c r="AG2219" s="22">
        <v>6.8950537286444897E-6</v>
      </c>
      <c r="AH2219" s="22">
        <v>1</v>
      </c>
      <c r="AI2219" s="22">
        <v>0</v>
      </c>
      <c r="AJ2219" s="22">
        <v>0</v>
      </c>
      <c r="AK2219" s="22">
        <v>0</v>
      </c>
      <c r="AL2219" s="45">
        <v>0</v>
      </c>
      <c r="AM2219" s="45">
        <v>0</v>
      </c>
      <c r="AN2219" s="45">
        <v>0</v>
      </c>
      <c r="AO2219" s="45">
        <v>0</v>
      </c>
      <c r="AP2219" s="45">
        <v>0</v>
      </c>
      <c r="AQ2219" s="45">
        <v>0</v>
      </c>
      <c r="AR2219" s="45">
        <v>0</v>
      </c>
      <c r="AS2219" s="45" t="s">
        <v>4445</v>
      </c>
      <c r="AT2219" s="45" t="s">
        <v>4445</v>
      </c>
      <c r="AU2219" s="45">
        <v>8.0432385219552009E-5</v>
      </c>
      <c r="AV2219" s="10">
        <v>20.673453406421299</v>
      </c>
      <c r="AW2219" s="10">
        <v>21.817791531760371</v>
      </c>
      <c r="AX2219" s="17">
        <v>0.96953651861259693</v>
      </c>
    </row>
    <row r="2220" spans="1:50" x14ac:dyDescent="0.25">
      <c r="A2220" s="22" t="s">
        <v>964</v>
      </c>
      <c r="B2220" s="22" t="s">
        <v>3952</v>
      </c>
      <c r="C2220" s="22" t="s">
        <v>1195</v>
      </c>
      <c r="D2220" s="22">
        <v>4230</v>
      </c>
      <c r="E2220" s="22" t="s">
        <v>1266</v>
      </c>
      <c r="F2220" s="43">
        <v>1.423E-2</v>
      </c>
      <c r="G2220" s="43">
        <v>63.964031082539996</v>
      </c>
      <c r="H2220" s="43">
        <v>2.5009469696969702</v>
      </c>
      <c r="I2220" s="9">
        <v>0.40037878787878789</v>
      </c>
      <c r="J2220" s="9">
        <v>2.1005681818181818</v>
      </c>
      <c r="K2220" s="11">
        <v>2.2782196969696971</v>
      </c>
      <c r="L2220" s="41">
        <v>374</v>
      </c>
      <c r="M2220" s="44">
        <v>275</v>
      </c>
      <c r="N2220" s="13">
        <v>83</v>
      </c>
      <c r="O2220" s="13">
        <v>52</v>
      </c>
      <c r="P2220" s="22">
        <v>4</v>
      </c>
      <c r="Q2220" s="22">
        <v>0</v>
      </c>
      <c r="R2220" s="14">
        <v>0</v>
      </c>
      <c r="S2220" s="22">
        <v>210</v>
      </c>
      <c r="T2220" s="22">
        <v>8.9057175312381665E-2</v>
      </c>
      <c r="U2220" s="22">
        <v>337</v>
      </c>
      <c r="V2220" s="22"/>
      <c r="W2220" s="22">
        <v>94</v>
      </c>
      <c r="X2220" s="22">
        <v>60</v>
      </c>
      <c r="Y2220" s="14">
        <v>62</v>
      </c>
      <c r="Z2220" s="10">
        <v>90</v>
      </c>
      <c r="AA2220" s="22">
        <v>60</v>
      </c>
      <c r="AB2220" s="22">
        <v>128.88</v>
      </c>
      <c r="AC2220" s="22">
        <v>2.2246878064388135E-4</v>
      </c>
      <c r="AD2220" s="42">
        <v>4.0000000000000003E-5</v>
      </c>
      <c r="AE2220" s="22">
        <v>2314</v>
      </c>
      <c r="AF2220" s="22">
        <v>2.2369269525172086E-4</v>
      </c>
      <c r="AG2220" s="22">
        <v>6.7785665227794203E-6</v>
      </c>
      <c r="AH2220" s="22">
        <v>0</v>
      </c>
      <c r="AI2220" s="22">
        <v>0</v>
      </c>
      <c r="AJ2220" s="22">
        <v>1</v>
      </c>
      <c r="AK2220" s="22">
        <v>0</v>
      </c>
      <c r="AL2220" s="45">
        <v>0</v>
      </c>
      <c r="AM2220" s="45">
        <v>0</v>
      </c>
      <c r="AN2220" s="45">
        <v>0</v>
      </c>
      <c r="AO2220" s="45">
        <v>0</v>
      </c>
      <c r="AP2220" s="45">
        <v>0</v>
      </c>
      <c r="AQ2220" s="45">
        <v>0</v>
      </c>
      <c r="AR2220" s="45">
        <v>0</v>
      </c>
      <c r="AS2220" s="45" t="s">
        <v>4445</v>
      </c>
      <c r="AT2220" s="45" t="s">
        <v>4445</v>
      </c>
      <c r="AU2220" s="45">
        <v>1.8788153601187699E-4</v>
      </c>
      <c r="AV2220" s="10">
        <v>42.845550446307819</v>
      </c>
      <c r="AW2220" s="10">
        <v>37.585762968572503</v>
      </c>
      <c r="AX2220" s="17">
        <v>0.16009087466868607</v>
      </c>
    </row>
    <row r="2221" spans="1:50" x14ac:dyDescent="0.25">
      <c r="A2221" s="22" t="s">
        <v>2195</v>
      </c>
      <c r="B2221" s="22" t="s">
        <v>3962</v>
      </c>
      <c r="C2221" s="22" t="s">
        <v>2258</v>
      </c>
      <c r="D2221" s="22">
        <v>4675</v>
      </c>
      <c r="E2221" s="22" t="s">
        <v>2444</v>
      </c>
      <c r="F2221" s="43">
        <v>1.5300000000000001E-4</v>
      </c>
      <c r="G2221" s="43">
        <v>61.236446186290003</v>
      </c>
      <c r="H2221" s="43">
        <v>2.8079545454545456</v>
      </c>
      <c r="I2221" s="9">
        <v>0</v>
      </c>
      <c r="J2221" s="9">
        <v>2.8079545454545456</v>
      </c>
      <c r="K2221" s="11">
        <v>0.26098484848484849</v>
      </c>
      <c r="L2221" s="41">
        <v>893</v>
      </c>
      <c r="M2221" s="44">
        <v>84</v>
      </c>
      <c r="N2221" s="13">
        <v>82</v>
      </c>
      <c r="O2221" s="13">
        <v>79</v>
      </c>
      <c r="P2221" s="22">
        <v>0</v>
      </c>
      <c r="Q2221" s="22">
        <v>0</v>
      </c>
      <c r="R2221" s="14">
        <v>0</v>
      </c>
      <c r="S2221" s="22">
        <v>160</v>
      </c>
      <c r="T2221" s="22">
        <v>0.90705517334412522</v>
      </c>
      <c r="U2221" s="22">
        <v>1566</v>
      </c>
      <c r="V2221" s="22"/>
      <c r="W2221" s="22">
        <v>351</v>
      </c>
      <c r="X2221" s="22">
        <v>257</v>
      </c>
      <c r="Y2221" s="14">
        <v>1482</v>
      </c>
      <c r="Z2221" s="10">
        <v>351</v>
      </c>
      <c r="AA2221" s="22">
        <v>257</v>
      </c>
      <c r="AB2221" s="22">
        <v>614.25</v>
      </c>
      <c r="AC2221" s="22">
        <v>2.4985120713006791E-6</v>
      </c>
      <c r="AD2221" s="42">
        <v>0</v>
      </c>
      <c r="AE2221" s="22">
        <v>2315</v>
      </c>
      <c r="AF2221" s="22">
        <v>2.7105766750351362E-4</v>
      </c>
      <c r="AG2221" s="22">
        <v>6.7764416875878402E-6</v>
      </c>
      <c r="AH2221" s="22">
        <v>0</v>
      </c>
      <c r="AI2221" s="22">
        <v>0</v>
      </c>
      <c r="AJ2221" s="22">
        <v>0</v>
      </c>
      <c r="AK2221" s="22">
        <v>0</v>
      </c>
      <c r="AL2221" s="45">
        <v>0</v>
      </c>
      <c r="AM2221" s="45">
        <v>0</v>
      </c>
      <c r="AN2221" s="45">
        <v>0</v>
      </c>
      <c r="AO2221" s="45">
        <v>0</v>
      </c>
      <c r="AP2221" s="45">
        <v>0</v>
      </c>
      <c r="AQ2221" s="45">
        <v>0</v>
      </c>
      <c r="AR2221" s="45">
        <v>0</v>
      </c>
      <c r="AS2221" s="45" t="s">
        <v>4445</v>
      </c>
      <c r="AT2221" s="45" t="s">
        <v>4445</v>
      </c>
      <c r="AU2221" s="45">
        <v>2.7105766750351362E-4</v>
      </c>
      <c r="AV2221" s="10">
        <v>125.00202347227842</v>
      </c>
      <c r="AW2221" s="10">
        <v>125.00202347227842</v>
      </c>
      <c r="AX2221" s="17">
        <v>0</v>
      </c>
    </row>
    <row r="2222" spans="1:50" x14ac:dyDescent="0.25">
      <c r="A2222" s="22" t="s">
        <v>2906</v>
      </c>
      <c r="B2222" s="22" t="s">
        <v>3950</v>
      </c>
      <c r="C2222" s="22" t="s">
        <v>2917</v>
      </c>
      <c r="D2222" s="22">
        <v>8715</v>
      </c>
      <c r="E2222" s="22" t="s">
        <v>3321</v>
      </c>
      <c r="F2222" s="43">
        <v>9.5699999999999995E-4</v>
      </c>
      <c r="G2222" s="43">
        <v>13.7402879149</v>
      </c>
      <c r="H2222" s="43">
        <v>0.94640151515151516</v>
      </c>
      <c r="I2222" s="9">
        <v>0</v>
      </c>
      <c r="J2222" s="9">
        <v>0.94640151515151516</v>
      </c>
      <c r="K2222" s="11">
        <v>0</v>
      </c>
      <c r="L2222" s="41">
        <v>27</v>
      </c>
      <c r="M2222" s="44">
        <v>0</v>
      </c>
      <c r="N2222" s="13">
        <v>0</v>
      </c>
      <c r="O2222" s="13">
        <v>0</v>
      </c>
      <c r="P2222" s="22">
        <v>0</v>
      </c>
      <c r="Q2222" s="22">
        <v>0</v>
      </c>
      <c r="R2222" s="14">
        <v>0</v>
      </c>
      <c r="S2222" s="22">
        <v>19</v>
      </c>
      <c r="T2222" s="22">
        <v>1</v>
      </c>
      <c r="U2222" s="22">
        <v>61</v>
      </c>
      <c r="V2222" s="22"/>
      <c r="W2222" s="22">
        <v>13</v>
      </c>
      <c r="X2222" s="22">
        <v>10</v>
      </c>
      <c r="Y2222" s="14">
        <v>61</v>
      </c>
      <c r="Z2222" s="10">
        <v>13</v>
      </c>
      <c r="AA2222" s="22">
        <v>10</v>
      </c>
      <c r="AB2222" s="22">
        <v>23.3</v>
      </c>
      <c r="AC2222" s="22">
        <v>6.9649195557410919E-5</v>
      </c>
      <c r="AD2222" s="42">
        <v>0</v>
      </c>
      <c r="AE2222" s="22">
        <v>2316</v>
      </c>
      <c r="AF2222" s="22">
        <v>4.6712059875730407E-5</v>
      </c>
      <c r="AG2222" s="22">
        <v>6.6731514108186299E-6</v>
      </c>
      <c r="AH2222" s="22">
        <v>0</v>
      </c>
      <c r="AI2222" s="22">
        <v>0</v>
      </c>
      <c r="AJ2222" s="22">
        <v>0</v>
      </c>
      <c r="AK2222" s="22">
        <v>0</v>
      </c>
      <c r="AL2222" s="45">
        <v>0</v>
      </c>
      <c r="AM2222" s="45">
        <v>0</v>
      </c>
      <c r="AN2222" s="45">
        <v>0</v>
      </c>
      <c r="AO2222" s="45">
        <v>0</v>
      </c>
      <c r="AP2222" s="45">
        <v>0</v>
      </c>
      <c r="AQ2222" s="45">
        <v>0</v>
      </c>
      <c r="AR2222" s="45">
        <v>0</v>
      </c>
      <c r="AS2222" s="45" t="s">
        <v>4445</v>
      </c>
      <c r="AT2222" s="45" t="s">
        <v>4445</v>
      </c>
      <c r="AU2222" s="45">
        <v>4.6712059875730407E-5</v>
      </c>
      <c r="AV2222" s="10">
        <v>13.736241745047028</v>
      </c>
      <c r="AW2222" s="10">
        <v>13.736241745047028</v>
      </c>
      <c r="AX2222" s="17">
        <v>0</v>
      </c>
    </row>
    <row r="2223" spans="1:50" x14ac:dyDescent="0.25">
      <c r="A2223" s="22" t="s">
        <v>964</v>
      </c>
      <c r="B2223" s="22" t="s">
        <v>3952</v>
      </c>
      <c r="C2223" s="22" t="s">
        <v>1058</v>
      </c>
      <c r="D2223" s="22">
        <v>4368</v>
      </c>
      <c r="E2223" s="22" t="s">
        <v>1618</v>
      </c>
      <c r="F2223" s="43">
        <v>2.0100000000000001E-4</v>
      </c>
      <c r="G2223" s="43">
        <v>43.034237369209997</v>
      </c>
      <c r="H2223" s="43">
        <v>3.0140151515151512</v>
      </c>
      <c r="I2223" s="9">
        <v>0.29053030303030303</v>
      </c>
      <c r="J2223" s="9">
        <v>2.7234848484848491</v>
      </c>
      <c r="K2223" s="11">
        <v>2.0797348484848488</v>
      </c>
      <c r="L2223" s="41">
        <v>388</v>
      </c>
      <c r="M2223" s="44">
        <v>101</v>
      </c>
      <c r="N2223" s="13">
        <v>101</v>
      </c>
      <c r="O2223" s="13">
        <v>70</v>
      </c>
      <c r="P2223" s="22">
        <v>0</v>
      </c>
      <c r="Q2223" s="22">
        <v>0</v>
      </c>
      <c r="R2223" s="14">
        <v>0</v>
      </c>
      <c r="S2223" s="22">
        <v>115</v>
      </c>
      <c r="T2223" s="22">
        <v>0.30997863516400648</v>
      </c>
      <c r="U2223" s="22">
        <v>323</v>
      </c>
      <c r="V2223" s="22"/>
      <c r="W2223" s="22">
        <v>142</v>
      </c>
      <c r="X2223" s="22">
        <v>97</v>
      </c>
      <c r="Y2223" s="14">
        <v>222</v>
      </c>
      <c r="Z2223" s="10">
        <v>142</v>
      </c>
      <c r="AA2223" s="22">
        <v>97</v>
      </c>
      <c r="AB2223" s="22">
        <v>214.52</v>
      </c>
      <c r="AC2223" s="22">
        <v>4.6706997099897687E-6</v>
      </c>
      <c r="AD2223" s="42">
        <v>0</v>
      </c>
      <c r="AE2223" s="22">
        <v>2317</v>
      </c>
      <c r="AF2223" s="22">
        <v>1.663873046405165E-4</v>
      </c>
      <c r="AG2223" s="22">
        <v>6.65549218562066E-6</v>
      </c>
      <c r="AH2223" s="22">
        <v>0</v>
      </c>
      <c r="AI2223" s="22">
        <v>1</v>
      </c>
      <c r="AJ2223" s="22">
        <v>0</v>
      </c>
      <c r="AK2223" s="22">
        <v>0</v>
      </c>
      <c r="AL2223" s="45">
        <v>0</v>
      </c>
      <c r="AM2223" s="45">
        <v>0</v>
      </c>
      <c r="AN2223" s="45">
        <v>0</v>
      </c>
      <c r="AO2223" s="45">
        <v>0</v>
      </c>
      <c r="AP2223" s="45">
        <v>0</v>
      </c>
      <c r="AQ2223" s="45">
        <v>0</v>
      </c>
      <c r="AR2223" s="45">
        <v>0</v>
      </c>
      <c r="AS2223" s="45" t="s">
        <v>4445</v>
      </c>
      <c r="AT2223" s="45" t="s">
        <v>4445</v>
      </c>
      <c r="AU2223" s="45">
        <v>1.5034871438548622E-4</v>
      </c>
      <c r="AV2223" s="10">
        <v>52.139082058414452</v>
      </c>
      <c r="AW2223" s="10">
        <v>47.113233630765372</v>
      </c>
      <c r="AX2223" s="17">
        <v>9.6393112982279761E-2</v>
      </c>
    </row>
    <row r="2224" spans="1:50" x14ac:dyDescent="0.25">
      <c r="A2224" s="22" t="s">
        <v>964</v>
      </c>
      <c r="B2224" s="22" t="s">
        <v>3948</v>
      </c>
      <c r="C2224" s="22" t="s">
        <v>1182</v>
      </c>
      <c r="D2224" s="22">
        <v>636</v>
      </c>
      <c r="E2224" s="22" t="s">
        <v>1538</v>
      </c>
      <c r="F2224" s="43">
        <v>6.8999999999999997E-5</v>
      </c>
      <c r="G2224" s="43">
        <v>19.637188799419999</v>
      </c>
      <c r="H2224" s="43">
        <v>1.081628787878788</v>
      </c>
      <c r="I2224" s="9">
        <v>0</v>
      </c>
      <c r="J2224" s="9">
        <v>1.081628787878788</v>
      </c>
      <c r="K2224" s="11">
        <v>0</v>
      </c>
      <c r="L2224" s="41">
        <v>154</v>
      </c>
      <c r="M2224" s="44">
        <v>0</v>
      </c>
      <c r="N2224" s="13">
        <v>0</v>
      </c>
      <c r="O2224" s="13">
        <v>0</v>
      </c>
      <c r="P2224" s="22">
        <v>0</v>
      </c>
      <c r="Q2224" s="22">
        <v>0</v>
      </c>
      <c r="R2224" s="14">
        <v>0</v>
      </c>
      <c r="S2224" s="22">
        <v>33</v>
      </c>
      <c r="T2224" s="22">
        <v>1</v>
      </c>
      <c r="U2224" s="22">
        <v>292</v>
      </c>
      <c r="V2224" s="22"/>
      <c r="W2224" s="22">
        <v>55</v>
      </c>
      <c r="X2224" s="22">
        <v>37</v>
      </c>
      <c r="Y2224" s="14">
        <v>292</v>
      </c>
      <c r="Z2224" s="10">
        <v>55</v>
      </c>
      <c r="AA2224" s="22">
        <v>37</v>
      </c>
      <c r="AB2224" s="22">
        <v>101.63</v>
      </c>
      <c r="AC2224" s="22">
        <v>3.5137412337777172E-6</v>
      </c>
      <c r="AD2224" s="42">
        <v>0</v>
      </c>
      <c r="AE2224" s="22">
        <v>2318</v>
      </c>
      <c r="AF2224" s="22">
        <v>1.7256356183206867E-4</v>
      </c>
      <c r="AG2224" s="22">
        <v>6.6370600704641797E-6</v>
      </c>
      <c r="AH2224" s="22">
        <v>0</v>
      </c>
      <c r="AI2224" s="22">
        <v>0</v>
      </c>
      <c r="AJ2224" s="22">
        <v>0</v>
      </c>
      <c r="AK2224" s="22">
        <v>0</v>
      </c>
      <c r="AL2224" s="45">
        <v>0</v>
      </c>
      <c r="AM2224" s="45">
        <v>0</v>
      </c>
      <c r="AN2224" s="45">
        <v>0</v>
      </c>
      <c r="AO2224" s="45">
        <v>0</v>
      </c>
      <c r="AP2224" s="45">
        <v>0</v>
      </c>
      <c r="AQ2224" s="45">
        <v>0</v>
      </c>
      <c r="AR2224" s="45">
        <v>0</v>
      </c>
      <c r="AS2224" s="45" t="s">
        <v>4445</v>
      </c>
      <c r="AT2224" s="45" t="s">
        <v>4445</v>
      </c>
      <c r="AU2224" s="45">
        <v>1.7256356183206867E-4</v>
      </c>
      <c r="AV2224" s="10">
        <v>50.849238312029414</v>
      </c>
      <c r="AW2224" s="10">
        <v>50.849238312029414</v>
      </c>
      <c r="AX2224" s="17">
        <v>0</v>
      </c>
    </row>
    <row r="2225" spans="1:50" x14ac:dyDescent="0.25">
      <c r="A2225" s="22" t="s">
        <v>8</v>
      </c>
      <c r="B2225" s="22" t="s">
        <v>3946</v>
      </c>
      <c r="C2225" s="22" t="s">
        <v>361</v>
      </c>
      <c r="D2225" s="22">
        <v>3558</v>
      </c>
      <c r="E2225" s="22" t="s">
        <v>362</v>
      </c>
      <c r="F2225" s="43">
        <v>1.7699999999999999E-4</v>
      </c>
      <c r="G2225" s="43">
        <v>40.315274531950003</v>
      </c>
      <c r="H2225" s="43">
        <v>2.2643939393939396</v>
      </c>
      <c r="I2225" s="9">
        <v>0</v>
      </c>
      <c r="J2225" s="9">
        <v>2.2643939393939396</v>
      </c>
      <c r="K2225" s="11">
        <v>0</v>
      </c>
      <c r="L2225" s="41">
        <v>183</v>
      </c>
      <c r="M2225" s="44">
        <v>0</v>
      </c>
      <c r="N2225" s="13">
        <v>0</v>
      </c>
      <c r="O2225" s="13">
        <v>0</v>
      </c>
      <c r="P2225" s="22">
        <v>0</v>
      </c>
      <c r="Q2225" s="22">
        <v>0</v>
      </c>
      <c r="R2225" s="14">
        <v>0</v>
      </c>
      <c r="S2225" s="22">
        <v>85</v>
      </c>
      <c r="T2225" s="22">
        <v>1</v>
      </c>
      <c r="U2225" s="22">
        <v>345</v>
      </c>
      <c r="V2225" s="22"/>
      <c r="W2225" s="22">
        <v>64</v>
      </c>
      <c r="X2225" s="22">
        <v>43</v>
      </c>
      <c r="Y2225" s="14">
        <v>345</v>
      </c>
      <c r="Z2225" s="10">
        <v>64</v>
      </c>
      <c r="AA2225" s="22">
        <v>43</v>
      </c>
      <c r="AB2225" s="22">
        <v>118.73</v>
      </c>
      <c r="AC2225" s="22">
        <v>4.3903955028193311E-6</v>
      </c>
      <c r="AD2225" s="42">
        <v>0</v>
      </c>
      <c r="AE2225" s="22">
        <v>2319</v>
      </c>
      <c r="AF2225" s="22">
        <v>1.5202520986943509E-4</v>
      </c>
      <c r="AG2225" s="22">
        <v>6.609791733453699E-6</v>
      </c>
      <c r="AH2225" s="22">
        <v>0</v>
      </c>
      <c r="AI2225" s="22">
        <v>0</v>
      </c>
      <c r="AJ2225" s="22">
        <v>0</v>
      </c>
      <c r="AK2225" s="22">
        <v>0</v>
      </c>
      <c r="AL2225" s="45">
        <v>0</v>
      </c>
      <c r="AM2225" s="45">
        <v>0</v>
      </c>
      <c r="AN2225" s="45">
        <v>0</v>
      </c>
      <c r="AO2225" s="45">
        <v>0</v>
      </c>
      <c r="AP2225" s="45">
        <v>0</v>
      </c>
      <c r="AQ2225" s="45">
        <v>0</v>
      </c>
      <c r="AR2225" s="45">
        <v>0</v>
      </c>
      <c r="AS2225" s="45" t="s">
        <v>4445</v>
      </c>
      <c r="AT2225" s="45" t="s">
        <v>4445</v>
      </c>
      <c r="AU2225" s="45">
        <v>1.5202520986943509E-4</v>
      </c>
      <c r="AV2225" s="10">
        <v>28.263633322181327</v>
      </c>
      <c r="AW2225" s="10">
        <v>28.263633322181327</v>
      </c>
      <c r="AX2225" s="17">
        <v>0</v>
      </c>
    </row>
    <row r="2226" spans="1:50" x14ac:dyDescent="0.25">
      <c r="A2226" s="22" t="s">
        <v>8</v>
      </c>
      <c r="B2226" s="22" t="s">
        <v>3946</v>
      </c>
      <c r="C2226" s="22" t="s">
        <v>137</v>
      </c>
      <c r="D2226" s="22">
        <v>5199</v>
      </c>
      <c r="E2226" s="22" t="s">
        <v>355</v>
      </c>
      <c r="F2226" s="43">
        <v>0.13153100000000001</v>
      </c>
      <c r="G2226" s="43">
        <v>36.62782882071</v>
      </c>
      <c r="H2226" s="43">
        <v>1.6070075757575757</v>
      </c>
      <c r="I2226" s="9">
        <v>0</v>
      </c>
      <c r="J2226" s="9">
        <v>1.6070075757575757</v>
      </c>
      <c r="K2226" s="11">
        <v>0</v>
      </c>
      <c r="L2226" s="41">
        <v>297</v>
      </c>
      <c r="M2226" s="44">
        <v>0</v>
      </c>
      <c r="N2226" s="13">
        <v>0</v>
      </c>
      <c r="O2226" s="13">
        <v>0</v>
      </c>
      <c r="P2226" s="22">
        <v>0</v>
      </c>
      <c r="Q2226" s="22">
        <v>0</v>
      </c>
      <c r="R2226" s="14">
        <v>0</v>
      </c>
      <c r="S2226" s="22">
        <v>69</v>
      </c>
      <c r="T2226" s="22">
        <v>1</v>
      </c>
      <c r="U2226" s="22">
        <v>552</v>
      </c>
      <c r="V2226" s="22"/>
      <c r="W2226" s="22">
        <v>101</v>
      </c>
      <c r="X2226" s="22">
        <v>68</v>
      </c>
      <c r="Y2226" s="14">
        <v>552</v>
      </c>
      <c r="Z2226" s="10">
        <v>101</v>
      </c>
      <c r="AA2226" s="22">
        <v>68</v>
      </c>
      <c r="AB2226" s="22">
        <v>188.05</v>
      </c>
      <c r="AC2226" s="22">
        <v>3.5910127418098594E-3</v>
      </c>
      <c r="AD2226" s="42">
        <v>7.5000000000000002E-4</v>
      </c>
      <c r="AE2226" s="22">
        <v>2320</v>
      </c>
      <c r="AF2226" s="22">
        <v>9.8799146518282655E-5</v>
      </c>
      <c r="AG2226" s="22">
        <v>6.5866097678855104E-6</v>
      </c>
      <c r="AH2226" s="22">
        <v>0</v>
      </c>
      <c r="AI2226" s="22">
        <v>0</v>
      </c>
      <c r="AJ2226" s="22">
        <v>0</v>
      </c>
      <c r="AK2226" s="22">
        <v>0</v>
      </c>
      <c r="AL2226" s="45">
        <v>0</v>
      </c>
      <c r="AM2226" s="45">
        <v>0</v>
      </c>
      <c r="AN2226" s="45">
        <v>0</v>
      </c>
      <c r="AO2226" s="45">
        <v>0</v>
      </c>
      <c r="AP2226" s="45">
        <v>0</v>
      </c>
      <c r="AQ2226" s="45">
        <v>0</v>
      </c>
      <c r="AR2226" s="45">
        <v>0</v>
      </c>
      <c r="AS2226" s="45" t="s">
        <v>4445</v>
      </c>
      <c r="AT2226" s="45" t="s">
        <v>4445</v>
      </c>
      <c r="AU2226" s="45">
        <v>9.8799146518282655E-5</v>
      </c>
      <c r="AV2226" s="10">
        <v>62.849734826163818</v>
      </c>
      <c r="AW2226" s="10">
        <v>62.849734826163818</v>
      </c>
      <c r="AX2226" s="17">
        <v>0</v>
      </c>
    </row>
    <row r="2227" spans="1:50" x14ac:dyDescent="0.25">
      <c r="A2227" s="22" t="s">
        <v>2195</v>
      </c>
      <c r="B2227" s="22" t="s">
        <v>3962</v>
      </c>
      <c r="C2227" s="22" t="s">
        <v>2378</v>
      </c>
      <c r="D2227" s="22">
        <v>7115</v>
      </c>
      <c r="E2227" s="22" t="s">
        <v>2445</v>
      </c>
      <c r="F2227" s="43">
        <v>3.8730000000000001E-3</v>
      </c>
      <c r="G2227" s="43">
        <v>281.05513500263999</v>
      </c>
      <c r="H2227" s="43">
        <v>11.494318181818182</v>
      </c>
      <c r="I2227" s="9">
        <v>0</v>
      </c>
      <c r="J2227" s="9">
        <v>11.494318181818182</v>
      </c>
      <c r="K2227" s="11">
        <v>0</v>
      </c>
      <c r="L2227" s="41">
        <v>4961</v>
      </c>
      <c r="M2227" s="44">
        <v>0</v>
      </c>
      <c r="N2227" s="13">
        <v>0</v>
      </c>
      <c r="O2227" s="13">
        <v>0</v>
      </c>
      <c r="P2227" s="22">
        <v>0</v>
      </c>
      <c r="Q2227" s="22">
        <v>0</v>
      </c>
      <c r="R2227" s="14">
        <v>0</v>
      </c>
      <c r="S2227" s="22">
        <v>248</v>
      </c>
      <c r="T2227" s="22">
        <v>1</v>
      </c>
      <c r="U2227" s="22">
        <v>9021</v>
      </c>
      <c r="V2227" s="22"/>
      <c r="W2227" s="22">
        <v>1629</v>
      </c>
      <c r="X2227" s="22">
        <v>1074</v>
      </c>
      <c r="Y2227" s="14">
        <v>9021</v>
      </c>
      <c r="Z2227" s="10">
        <v>1629</v>
      </c>
      <c r="AA2227" s="22">
        <v>1074</v>
      </c>
      <c r="AB2227" s="22">
        <v>3043.62</v>
      </c>
      <c r="AC2227" s="22">
        <v>1.3780214333972659E-5</v>
      </c>
      <c r="AD2227" s="42">
        <v>5.0000000000000002E-5</v>
      </c>
      <c r="AE2227" s="22">
        <v>2321</v>
      </c>
      <c r="AF2227" s="22">
        <v>1.0109151221881665E-3</v>
      </c>
      <c r="AG2227" s="22">
        <v>6.56438391031277E-6</v>
      </c>
      <c r="AH2227" s="22">
        <v>0</v>
      </c>
      <c r="AI2227" s="22">
        <v>0</v>
      </c>
      <c r="AJ2227" s="22">
        <v>0</v>
      </c>
      <c r="AK2227" s="22">
        <v>0</v>
      </c>
      <c r="AL2227" s="45">
        <v>0</v>
      </c>
      <c r="AM2227" s="45">
        <v>0</v>
      </c>
      <c r="AN2227" s="45">
        <v>0</v>
      </c>
      <c r="AO2227" s="45">
        <v>0</v>
      </c>
      <c r="AP2227" s="45">
        <v>0</v>
      </c>
      <c r="AQ2227" s="45">
        <v>0</v>
      </c>
      <c r="AR2227" s="45">
        <v>0</v>
      </c>
      <c r="AS2227" s="45" t="s">
        <v>4445</v>
      </c>
      <c r="AT2227" s="45" t="s">
        <v>4445</v>
      </c>
      <c r="AU2227" s="45">
        <v>1.0109151221881665E-3</v>
      </c>
      <c r="AV2227" s="10">
        <v>141.72219476025705</v>
      </c>
      <c r="AW2227" s="10">
        <v>141.72219476025705</v>
      </c>
      <c r="AX2227" s="17">
        <v>0</v>
      </c>
    </row>
    <row r="2228" spans="1:50" x14ac:dyDescent="0.25">
      <c r="A2228" s="22" t="s">
        <v>8</v>
      </c>
      <c r="B2228" s="22" t="s">
        <v>3946</v>
      </c>
      <c r="C2228" s="22" t="s">
        <v>39</v>
      </c>
      <c r="D2228" s="22">
        <v>1048</v>
      </c>
      <c r="E2228" s="22" t="s">
        <v>220</v>
      </c>
      <c r="F2228" s="43">
        <v>8.2299999999999995E-4</v>
      </c>
      <c r="G2228" s="43">
        <v>184.69023628763</v>
      </c>
      <c r="H2228" s="43">
        <v>7.041666666666667</v>
      </c>
      <c r="I2228" s="9">
        <v>0</v>
      </c>
      <c r="J2228" s="9">
        <v>7.041666666666667</v>
      </c>
      <c r="K2228" s="11">
        <v>0</v>
      </c>
      <c r="L2228" s="41">
        <v>1813</v>
      </c>
      <c r="M2228" s="44">
        <v>0</v>
      </c>
      <c r="N2228" s="13">
        <v>0</v>
      </c>
      <c r="O2228" s="13">
        <v>0</v>
      </c>
      <c r="P2228" s="22">
        <v>0</v>
      </c>
      <c r="Q2228" s="22">
        <v>0</v>
      </c>
      <c r="R2228" s="14">
        <v>0</v>
      </c>
      <c r="S2228" s="22">
        <v>301</v>
      </c>
      <c r="T2228" s="22">
        <v>1</v>
      </c>
      <c r="U2228" s="22">
        <v>3305</v>
      </c>
      <c r="V2228" s="22"/>
      <c r="W2228" s="22">
        <v>598</v>
      </c>
      <c r="X2228" s="22">
        <v>395</v>
      </c>
      <c r="Y2228" s="14">
        <v>3305</v>
      </c>
      <c r="Z2228" s="10">
        <v>598</v>
      </c>
      <c r="AA2228" s="22">
        <v>395</v>
      </c>
      <c r="AB2228" s="22">
        <v>1116.71</v>
      </c>
      <c r="AC2228" s="22">
        <v>4.4561099522244858E-6</v>
      </c>
      <c r="AD2228" s="42">
        <v>1.0000000000000001E-5</v>
      </c>
      <c r="AE2228" s="22">
        <v>2322</v>
      </c>
      <c r="AF2228" s="22">
        <v>7.5390010053375629E-4</v>
      </c>
      <c r="AG2228" s="22">
        <v>6.5556530481196202E-6</v>
      </c>
      <c r="AH2228" s="22">
        <v>0</v>
      </c>
      <c r="AI2228" s="22">
        <v>0</v>
      </c>
      <c r="AJ2228" s="22">
        <v>0</v>
      </c>
      <c r="AK2228" s="22">
        <v>0</v>
      </c>
      <c r="AL2228" s="45">
        <v>0</v>
      </c>
      <c r="AM2228" s="45">
        <v>0</v>
      </c>
      <c r="AN2228" s="45">
        <v>0</v>
      </c>
      <c r="AO2228" s="45">
        <v>0</v>
      </c>
      <c r="AP2228" s="45">
        <v>0</v>
      </c>
      <c r="AQ2228" s="45">
        <v>0</v>
      </c>
      <c r="AR2228" s="45">
        <v>0</v>
      </c>
      <c r="AS2228" s="45" t="s">
        <v>4445</v>
      </c>
      <c r="AT2228" s="45" t="s">
        <v>4445</v>
      </c>
      <c r="AU2228" s="45">
        <v>7.5390010053375629E-4</v>
      </c>
      <c r="AV2228" s="10">
        <v>84.92307692307692</v>
      </c>
      <c r="AW2228" s="10">
        <v>84.92307692307692</v>
      </c>
      <c r="AX2228" s="17">
        <v>0</v>
      </c>
    </row>
    <row r="2229" spans="1:50" x14ac:dyDescent="0.25">
      <c r="A2229" s="22" t="s">
        <v>8</v>
      </c>
      <c r="B2229" s="22" t="s">
        <v>3946</v>
      </c>
      <c r="C2229" s="22" t="s">
        <v>247</v>
      </c>
      <c r="D2229" s="22">
        <v>6385</v>
      </c>
      <c r="E2229" s="22" t="s">
        <v>248</v>
      </c>
      <c r="F2229" s="43">
        <v>2.42E-4</v>
      </c>
      <c r="G2229" s="43">
        <v>71.869221591850007</v>
      </c>
      <c r="H2229" s="43">
        <v>2.5467803030303031</v>
      </c>
      <c r="I2229" s="9">
        <v>0</v>
      </c>
      <c r="J2229" s="9">
        <v>2.5467803030303031</v>
      </c>
      <c r="K2229" s="11">
        <v>0</v>
      </c>
      <c r="L2229" s="41">
        <v>868</v>
      </c>
      <c r="M2229" s="44">
        <v>0</v>
      </c>
      <c r="N2229" s="13">
        <v>0</v>
      </c>
      <c r="O2229" s="13">
        <v>0</v>
      </c>
      <c r="P2229" s="22">
        <v>0</v>
      </c>
      <c r="Q2229" s="22">
        <v>0</v>
      </c>
      <c r="R2229" s="14">
        <v>0</v>
      </c>
      <c r="S2229" s="22">
        <v>71</v>
      </c>
      <c r="T2229" s="22">
        <v>1</v>
      </c>
      <c r="U2229" s="22">
        <v>1589</v>
      </c>
      <c r="V2229" s="22"/>
      <c r="W2229" s="22">
        <v>288</v>
      </c>
      <c r="X2229" s="22">
        <v>191</v>
      </c>
      <c r="Y2229" s="14">
        <v>1589</v>
      </c>
      <c r="Z2229" s="10">
        <v>288</v>
      </c>
      <c r="AA2229" s="22">
        <v>191</v>
      </c>
      <c r="AB2229" s="22">
        <v>537.57000000000005</v>
      </c>
      <c r="AC2229" s="22">
        <v>3.3672272307933675E-6</v>
      </c>
      <c r="AD2229" s="42">
        <v>0</v>
      </c>
      <c r="AE2229" s="22">
        <v>2323</v>
      </c>
      <c r="AF2229" s="22">
        <v>3.5384253787466423E-4</v>
      </c>
      <c r="AG2229" s="22">
        <v>6.55263959027156E-6</v>
      </c>
      <c r="AH2229" s="22">
        <v>0</v>
      </c>
      <c r="AI2229" s="22">
        <v>0</v>
      </c>
      <c r="AJ2229" s="22">
        <v>0</v>
      </c>
      <c r="AK2229" s="22">
        <v>0</v>
      </c>
      <c r="AL2229" s="45">
        <v>0</v>
      </c>
      <c r="AM2229" s="45">
        <v>0</v>
      </c>
      <c r="AN2229" s="45">
        <v>0</v>
      </c>
      <c r="AO2229" s="45">
        <v>0</v>
      </c>
      <c r="AP2229" s="45">
        <v>0</v>
      </c>
      <c r="AQ2229" s="45">
        <v>0</v>
      </c>
      <c r="AR2229" s="45">
        <v>0</v>
      </c>
      <c r="AS2229" s="45" t="s">
        <v>4445</v>
      </c>
      <c r="AT2229" s="45" t="s">
        <v>4445</v>
      </c>
      <c r="AU2229" s="45">
        <v>3.5384253787466423E-4</v>
      </c>
      <c r="AV2229" s="10">
        <v>113.08395924741578</v>
      </c>
      <c r="AW2229" s="10">
        <v>113.08395924741578</v>
      </c>
      <c r="AX2229" s="17">
        <v>0</v>
      </c>
    </row>
    <row r="2230" spans="1:50" x14ac:dyDescent="0.25">
      <c r="A2230" s="22" t="s">
        <v>1672</v>
      </c>
      <c r="B2230" s="22" t="s">
        <v>3947</v>
      </c>
      <c r="C2230" s="22" t="s">
        <v>1933</v>
      </c>
      <c r="D2230" s="22">
        <v>5467</v>
      </c>
      <c r="E2230" s="22" t="s">
        <v>2043</v>
      </c>
      <c r="F2230" s="43">
        <v>4.5300000000000001E-4</v>
      </c>
      <c r="G2230" s="43">
        <v>105.19723903035</v>
      </c>
      <c r="H2230" s="43">
        <v>4.1784090909090912</v>
      </c>
      <c r="I2230" s="9">
        <v>0</v>
      </c>
      <c r="J2230" s="9">
        <v>4.1784090909090912</v>
      </c>
      <c r="K2230" s="11">
        <v>0</v>
      </c>
      <c r="L2230" s="41">
        <v>517</v>
      </c>
      <c r="M2230" s="44">
        <v>0</v>
      </c>
      <c r="N2230" s="13">
        <v>0</v>
      </c>
      <c r="O2230" s="13">
        <v>0</v>
      </c>
      <c r="P2230" s="22">
        <v>0</v>
      </c>
      <c r="Q2230" s="22">
        <v>0</v>
      </c>
      <c r="R2230" s="14">
        <v>0</v>
      </c>
      <c r="S2230" s="22">
        <v>140</v>
      </c>
      <c r="T2230" s="22">
        <v>1</v>
      </c>
      <c r="U2230" s="22">
        <v>951</v>
      </c>
      <c r="V2230" s="22"/>
      <c r="W2230" s="22">
        <v>174</v>
      </c>
      <c r="X2230" s="22">
        <v>115</v>
      </c>
      <c r="Y2230" s="14">
        <v>951</v>
      </c>
      <c r="Z2230" s="10">
        <v>174</v>
      </c>
      <c r="AA2230" s="22">
        <v>115</v>
      </c>
      <c r="AB2230" s="22">
        <v>323.97000000000003</v>
      </c>
      <c r="AC2230" s="22">
        <v>4.3061966661435568E-6</v>
      </c>
      <c r="AD2230" s="42">
        <v>0</v>
      </c>
      <c r="AE2230" s="22">
        <v>2324</v>
      </c>
      <c r="AF2230" s="22">
        <v>2.6161809130384841E-4</v>
      </c>
      <c r="AG2230" s="22">
        <v>6.5404522825962102E-6</v>
      </c>
      <c r="AH2230" s="22">
        <v>0</v>
      </c>
      <c r="AI2230" s="22">
        <v>0</v>
      </c>
      <c r="AJ2230" s="22">
        <v>0</v>
      </c>
      <c r="AK2230" s="22">
        <v>0</v>
      </c>
      <c r="AL2230" s="45">
        <v>0</v>
      </c>
      <c r="AM2230" s="45">
        <v>0</v>
      </c>
      <c r="AN2230" s="45">
        <v>0</v>
      </c>
      <c r="AO2230" s="45">
        <v>0</v>
      </c>
      <c r="AP2230" s="45">
        <v>0</v>
      </c>
      <c r="AQ2230" s="45">
        <v>0</v>
      </c>
      <c r="AR2230" s="45">
        <v>0</v>
      </c>
      <c r="AS2230" s="45" t="s">
        <v>4445</v>
      </c>
      <c r="AT2230" s="45" t="s">
        <v>4445</v>
      </c>
      <c r="AU2230" s="45">
        <v>2.6161809130384841E-4</v>
      </c>
      <c r="AV2230" s="10">
        <v>41.642643459341855</v>
      </c>
      <c r="AW2230" s="10">
        <v>41.642643459341855</v>
      </c>
      <c r="AX2230" s="17">
        <v>0</v>
      </c>
    </row>
    <row r="2231" spans="1:50" x14ac:dyDescent="0.25">
      <c r="A2231" s="22" t="s">
        <v>2906</v>
      </c>
      <c r="B2231" s="22" t="s">
        <v>3959</v>
      </c>
      <c r="C2231" s="22" t="s">
        <v>3007</v>
      </c>
      <c r="D2231" s="22">
        <v>1875</v>
      </c>
      <c r="E2231" s="22" t="s">
        <v>3008</v>
      </c>
      <c r="F2231" s="43">
        <v>1.7645999999999998E-2</v>
      </c>
      <c r="G2231" s="43">
        <v>445.51675838260002</v>
      </c>
      <c r="H2231" s="43">
        <v>20.620265151515152</v>
      </c>
      <c r="I2231" s="9">
        <v>6.7234848484848481E-2</v>
      </c>
      <c r="J2231" s="9">
        <v>20.552840909090911</v>
      </c>
      <c r="K2231" s="11">
        <v>0.12803030303030302</v>
      </c>
      <c r="L2231" s="41">
        <v>3480</v>
      </c>
      <c r="M2231" s="44">
        <v>61</v>
      </c>
      <c r="N2231" s="13">
        <v>1</v>
      </c>
      <c r="O2231" s="13">
        <v>0</v>
      </c>
      <c r="P2231" s="22">
        <v>0</v>
      </c>
      <c r="Q2231" s="22">
        <v>0</v>
      </c>
      <c r="R2231" s="14">
        <v>0</v>
      </c>
      <c r="S2231" s="22">
        <v>661</v>
      </c>
      <c r="T2231" s="22">
        <v>0.99379104477611935</v>
      </c>
      <c r="U2231" s="22">
        <v>6354</v>
      </c>
      <c r="V2231" s="22"/>
      <c r="W2231" s="22">
        <v>1138</v>
      </c>
      <c r="X2231" s="22">
        <v>750</v>
      </c>
      <c r="Y2231" s="14">
        <v>6293</v>
      </c>
      <c r="Z2231" s="10">
        <v>1138</v>
      </c>
      <c r="AA2231" s="22">
        <v>750</v>
      </c>
      <c r="AB2231" s="22">
        <v>2125.4299999999998</v>
      </c>
      <c r="AC2231" s="22">
        <v>3.9607937676826967E-5</v>
      </c>
      <c r="AD2231" s="42">
        <v>9.0000000000000006E-5</v>
      </c>
      <c r="AE2231" s="22">
        <v>2325</v>
      </c>
      <c r="AF2231" s="22">
        <v>1.6097497874542318E-3</v>
      </c>
      <c r="AG2231" s="22">
        <v>6.5172056172236103E-6</v>
      </c>
      <c r="AH2231" s="22">
        <v>0</v>
      </c>
      <c r="AI2231" s="22">
        <v>0</v>
      </c>
      <c r="AJ2231" s="22">
        <v>0</v>
      </c>
      <c r="AK2231" s="22">
        <v>0</v>
      </c>
      <c r="AL2231" s="45">
        <v>0</v>
      </c>
      <c r="AM2231" s="45">
        <v>0</v>
      </c>
      <c r="AN2231" s="45">
        <v>0</v>
      </c>
      <c r="AO2231" s="45">
        <v>0</v>
      </c>
      <c r="AP2231" s="45">
        <v>0</v>
      </c>
      <c r="AQ2231" s="45">
        <v>0</v>
      </c>
      <c r="AR2231" s="45">
        <v>0</v>
      </c>
      <c r="AS2231" s="45" t="s">
        <v>4445</v>
      </c>
      <c r="AT2231" s="45" t="s">
        <v>4445</v>
      </c>
      <c r="AU2231" s="45">
        <v>1.6044862198369301E-3</v>
      </c>
      <c r="AV2231" s="10">
        <v>55.369474469908489</v>
      </c>
      <c r="AW2231" s="10">
        <v>55.188427095292766</v>
      </c>
      <c r="AX2231" s="17">
        <v>3.260619977037887E-3</v>
      </c>
    </row>
    <row r="2232" spans="1:50" x14ac:dyDescent="0.25">
      <c r="A2232" s="22" t="s">
        <v>8</v>
      </c>
      <c r="B2232" s="22" t="s">
        <v>3946</v>
      </c>
      <c r="C2232" s="22" t="s">
        <v>253</v>
      </c>
      <c r="D2232" s="22">
        <v>575</v>
      </c>
      <c r="E2232" s="22" t="s">
        <v>390</v>
      </c>
      <c r="F2232" s="43">
        <v>6.9800000000000005E-4</v>
      </c>
      <c r="G2232" s="43">
        <v>315.22431470496002</v>
      </c>
      <c r="H2232" s="43">
        <v>16.503598484848485</v>
      </c>
      <c r="I2232" s="9">
        <v>0</v>
      </c>
      <c r="J2232" s="9">
        <v>16.503598484848485</v>
      </c>
      <c r="K2232" s="11">
        <v>0</v>
      </c>
      <c r="L2232" s="41">
        <v>6097</v>
      </c>
      <c r="M2232" s="44">
        <v>0</v>
      </c>
      <c r="N2232" s="13">
        <v>0</v>
      </c>
      <c r="O2232" s="13">
        <v>0</v>
      </c>
      <c r="P2232" s="22">
        <v>0</v>
      </c>
      <c r="Q2232" s="22">
        <v>0</v>
      </c>
      <c r="R2232" s="14">
        <v>0</v>
      </c>
      <c r="S2232" s="22">
        <v>424</v>
      </c>
      <c r="T2232" s="22">
        <v>1</v>
      </c>
      <c r="U2232" s="22">
        <v>11084</v>
      </c>
      <c r="V2232" s="22"/>
      <c r="W2232" s="22">
        <v>2001</v>
      </c>
      <c r="X2232" s="22">
        <v>1319</v>
      </c>
      <c r="Y2232" s="14">
        <v>11084</v>
      </c>
      <c r="Z2232" s="10">
        <v>2001</v>
      </c>
      <c r="AA2232" s="22">
        <v>1319</v>
      </c>
      <c r="AB2232" s="22">
        <v>3738.93</v>
      </c>
      <c r="AC2232" s="22">
        <v>2.214296193024659E-6</v>
      </c>
      <c r="AD2232" s="42">
        <v>1.0000000000000001E-5</v>
      </c>
      <c r="AE2232" s="22">
        <v>2326</v>
      </c>
      <c r="AF2232" s="22">
        <v>1.31468257642592E-3</v>
      </c>
      <c r="AG2232" s="22">
        <v>6.508329586266931E-6</v>
      </c>
      <c r="AH2232" s="22">
        <v>0</v>
      </c>
      <c r="AI2232" s="22">
        <v>0</v>
      </c>
      <c r="AJ2232" s="22">
        <v>0</v>
      </c>
      <c r="AK2232" s="22">
        <v>0</v>
      </c>
      <c r="AL2232" s="45">
        <v>0</v>
      </c>
      <c r="AM2232" s="45">
        <v>0</v>
      </c>
      <c r="AN2232" s="45">
        <v>0</v>
      </c>
      <c r="AO2232" s="45">
        <v>0</v>
      </c>
      <c r="AP2232" s="45">
        <v>0</v>
      </c>
      <c r="AQ2232" s="45">
        <v>0</v>
      </c>
      <c r="AR2232" s="45">
        <v>0</v>
      </c>
      <c r="AS2232" s="45" t="s">
        <v>4445</v>
      </c>
      <c r="AT2232" s="45" t="s">
        <v>4445</v>
      </c>
      <c r="AU2232" s="45">
        <v>1.31468257642592E-3</v>
      </c>
      <c r="AV2232" s="10">
        <v>121.24628467161661</v>
      </c>
      <c r="AW2232" s="10">
        <v>121.24628467161661</v>
      </c>
      <c r="AX2232" s="17">
        <v>0</v>
      </c>
    </row>
    <row r="2233" spans="1:50" x14ac:dyDescent="0.25">
      <c r="A2233" s="22" t="s">
        <v>2195</v>
      </c>
      <c r="B2233" s="22" t="s">
        <v>3962</v>
      </c>
      <c r="C2233" s="22" t="s">
        <v>2354</v>
      </c>
      <c r="D2233" s="22">
        <v>4947</v>
      </c>
      <c r="E2233" s="22" t="s">
        <v>2355</v>
      </c>
      <c r="F2233" s="43">
        <v>8.7810000000000006E-3</v>
      </c>
      <c r="G2233" s="43">
        <v>282.09894613650999</v>
      </c>
      <c r="H2233" s="43">
        <v>12.72443181818182</v>
      </c>
      <c r="I2233" s="9">
        <v>0</v>
      </c>
      <c r="J2233" s="9">
        <v>12.72443181818182</v>
      </c>
      <c r="K2233" s="11">
        <v>0</v>
      </c>
      <c r="L2233" s="41">
        <v>2377</v>
      </c>
      <c r="M2233" s="44">
        <v>0</v>
      </c>
      <c r="N2233" s="13">
        <v>0</v>
      </c>
      <c r="O2233" s="13">
        <v>0</v>
      </c>
      <c r="P2233" s="22">
        <v>0</v>
      </c>
      <c r="Q2233" s="22">
        <v>0</v>
      </c>
      <c r="R2233" s="14">
        <v>0</v>
      </c>
      <c r="S2233" s="22">
        <v>279</v>
      </c>
      <c r="T2233" s="22">
        <v>1</v>
      </c>
      <c r="U2233" s="22">
        <v>4329</v>
      </c>
      <c r="V2233" s="22"/>
      <c r="W2233" s="22">
        <v>783</v>
      </c>
      <c r="X2233" s="22">
        <v>516</v>
      </c>
      <c r="Y2233" s="14">
        <v>4329</v>
      </c>
      <c r="Z2233" s="10">
        <v>783</v>
      </c>
      <c r="AA2233" s="22">
        <v>516</v>
      </c>
      <c r="AB2233" s="22">
        <v>1462.32</v>
      </c>
      <c r="AC2233" s="22">
        <v>3.1127376121961134E-5</v>
      </c>
      <c r="AD2233" s="42">
        <v>5.0000000000000002E-5</v>
      </c>
      <c r="AE2233" s="22">
        <v>2327</v>
      </c>
      <c r="AF2233" s="22">
        <v>1.5571518498419617E-3</v>
      </c>
      <c r="AG2233" s="22">
        <v>6.4881327076748404E-6</v>
      </c>
      <c r="AH2233" s="22">
        <v>0</v>
      </c>
      <c r="AI2233" s="22">
        <v>0</v>
      </c>
      <c r="AJ2233" s="22">
        <v>0</v>
      </c>
      <c r="AK2233" s="22">
        <v>0</v>
      </c>
      <c r="AL2233" s="45">
        <v>0</v>
      </c>
      <c r="AM2233" s="45">
        <v>0</v>
      </c>
      <c r="AN2233" s="45">
        <v>0</v>
      </c>
      <c r="AO2233" s="45">
        <v>0</v>
      </c>
      <c r="AP2233" s="45">
        <v>0</v>
      </c>
      <c r="AQ2233" s="45">
        <v>0</v>
      </c>
      <c r="AR2233" s="45">
        <v>0</v>
      </c>
      <c r="AS2233" s="45" t="s">
        <v>4445</v>
      </c>
      <c r="AT2233" s="45" t="s">
        <v>4445</v>
      </c>
      <c r="AU2233" s="45">
        <v>1.5571518498419617E-3</v>
      </c>
      <c r="AV2233" s="10">
        <v>61.535164099129261</v>
      </c>
      <c r="AW2233" s="10">
        <v>61.535164099129261</v>
      </c>
      <c r="AX2233" s="17">
        <v>0</v>
      </c>
    </row>
    <row r="2234" spans="1:50" x14ac:dyDescent="0.25">
      <c r="A2234" s="22" t="s">
        <v>2195</v>
      </c>
      <c r="B2234" s="22" t="s">
        <v>3962</v>
      </c>
      <c r="C2234" s="22" t="s">
        <v>2254</v>
      </c>
      <c r="D2234" s="22">
        <v>9182</v>
      </c>
      <c r="E2234" s="22" t="s">
        <v>2647</v>
      </c>
      <c r="F2234" s="43">
        <v>3.1399999999999999E-4</v>
      </c>
      <c r="G2234" s="43">
        <v>53.074851113439998</v>
      </c>
      <c r="H2234" s="43">
        <v>2.5348484848484851</v>
      </c>
      <c r="I2234" s="9">
        <v>0</v>
      </c>
      <c r="J2234" s="9">
        <v>2.5348484848484851</v>
      </c>
      <c r="K2234" s="11">
        <v>0</v>
      </c>
      <c r="L2234" s="41">
        <v>503</v>
      </c>
      <c r="M2234" s="44">
        <v>0</v>
      </c>
      <c r="N2234" s="13">
        <v>0</v>
      </c>
      <c r="O2234" s="13">
        <v>0</v>
      </c>
      <c r="P2234" s="22">
        <v>0</v>
      </c>
      <c r="Q2234" s="22">
        <v>0</v>
      </c>
      <c r="R2234" s="14">
        <v>0</v>
      </c>
      <c r="S2234" s="22">
        <v>52</v>
      </c>
      <c r="T2234" s="22">
        <v>1</v>
      </c>
      <c r="U2234" s="22">
        <v>926</v>
      </c>
      <c r="V2234" s="22"/>
      <c r="W2234" s="22">
        <v>169</v>
      </c>
      <c r="X2234" s="22">
        <v>112</v>
      </c>
      <c r="Y2234" s="14">
        <v>926</v>
      </c>
      <c r="Z2234" s="10">
        <v>169</v>
      </c>
      <c r="AA2234" s="22">
        <v>112</v>
      </c>
      <c r="AB2234" s="22">
        <v>314.87</v>
      </c>
      <c r="AC2234" s="22">
        <v>5.9161729785896021E-6</v>
      </c>
      <c r="AD2234" s="42">
        <v>0</v>
      </c>
      <c r="AE2234" s="22">
        <v>2329</v>
      </c>
      <c r="AF2234" s="22">
        <v>8.3588154049239185E-5</v>
      </c>
      <c r="AG2234" s="22">
        <v>6.42985800378763E-6</v>
      </c>
      <c r="AH2234" s="22">
        <v>0</v>
      </c>
      <c r="AI2234" s="22">
        <v>0</v>
      </c>
      <c r="AJ2234" s="22">
        <v>0</v>
      </c>
      <c r="AK2234" s="22">
        <v>0</v>
      </c>
      <c r="AL2234" s="45">
        <v>0</v>
      </c>
      <c r="AM2234" s="45">
        <v>0</v>
      </c>
      <c r="AN2234" s="45">
        <v>0</v>
      </c>
      <c r="AO2234" s="45">
        <v>0</v>
      </c>
      <c r="AP2234" s="45">
        <v>0</v>
      </c>
      <c r="AQ2234" s="45">
        <v>0</v>
      </c>
      <c r="AR2234" s="45">
        <v>0</v>
      </c>
      <c r="AS2234" s="45" t="s">
        <v>4445</v>
      </c>
      <c r="AT2234" s="45" t="s">
        <v>4445</v>
      </c>
      <c r="AU2234" s="45">
        <v>8.3588154049239185E-5</v>
      </c>
      <c r="AV2234" s="10">
        <v>66.670651524207997</v>
      </c>
      <c r="AW2234" s="10">
        <v>66.670651524207997</v>
      </c>
      <c r="AX2234" s="17">
        <v>0</v>
      </c>
    </row>
    <row r="2235" spans="1:50" x14ac:dyDescent="0.25">
      <c r="A2235" s="22" t="s">
        <v>8</v>
      </c>
      <c r="B2235" s="22" t="s">
        <v>3946</v>
      </c>
      <c r="C2235" s="22" t="s">
        <v>265</v>
      </c>
      <c r="D2235" s="22">
        <v>7131</v>
      </c>
      <c r="E2235" s="22" t="s">
        <v>346</v>
      </c>
      <c r="F2235" s="43">
        <v>2.2499999999999999E-4</v>
      </c>
      <c r="G2235" s="43">
        <v>30.248597938420001</v>
      </c>
      <c r="H2235" s="43">
        <v>1.0785984848484849</v>
      </c>
      <c r="I2235" s="9">
        <v>0</v>
      </c>
      <c r="J2235" s="9">
        <v>1.0785984848484849</v>
      </c>
      <c r="K2235" s="11">
        <v>0</v>
      </c>
      <c r="L2235" s="41">
        <v>81</v>
      </c>
      <c r="M2235" s="44">
        <v>0</v>
      </c>
      <c r="N2235" s="13">
        <v>0</v>
      </c>
      <c r="O2235" s="13">
        <v>0</v>
      </c>
      <c r="P2235" s="22">
        <v>0</v>
      </c>
      <c r="Q2235" s="22">
        <v>0</v>
      </c>
      <c r="R2235" s="14">
        <v>0</v>
      </c>
      <c r="S2235" s="22">
        <v>34</v>
      </c>
      <c r="T2235" s="22">
        <v>1</v>
      </c>
      <c r="U2235" s="22">
        <v>159</v>
      </c>
      <c r="V2235" s="22"/>
      <c r="W2235" s="22">
        <v>31</v>
      </c>
      <c r="X2235" s="22">
        <v>21</v>
      </c>
      <c r="Y2235" s="14">
        <v>159</v>
      </c>
      <c r="Z2235" s="10">
        <v>31</v>
      </c>
      <c r="AA2235" s="22">
        <v>21</v>
      </c>
      <c r="AB2235" s="22">
        <v>56.78</v>
      </c>
      <c r="AC2235" s="22">
        <v>7.4383612905978077E-6</v>
      </c>
      <c r="AD2235" s="42">
        <v>0</v>
      </c>
      <c r="AE2235" s="22">
        <v>2330</v>
      </c>
      <c r="AF2235" s="22">
        <v>5.143634563196104E-5</v>
      </c>
      <c r="AG2235" s="22">
        <v>6.42954320399513E-6</v>
      </c>
      <c r="AH2235" s="22">
        <v>0</v>
      </c>
      <c r="AI2235" s="22">
        <v>0</v>
      </c>
      <c r="AJ2235" s="22">
        <v>0</v>
      </c>
      <c r="AK2235" s="22">
        <v>0</v>
      </c>
      <c r="AL2235" s="45">
        <v>0</v>
      </c>
      <c r="AM2235" s="45">
        <v>0</v>
      </c>
      <c r="AN2235" s="45">
        <v>0</v>
      </c>
      <c r="AO2235" s="45">
        <v>0</v>
      </c>
      <c r="AP2235" s="45">
        <v>0</v>
      </c>
      <c r="AQ2235" s="45">
        <v>0</v>
      </c>
      <c r="AR2235" s="45">
        <v>0</v>
      </c>
      <c r="AS2235" s="45" t="s">
        <v>4445</v>
      </c>
      <c r="AT2235" s="45" t="s">
        <v>4445</v>
      </c>
      <c r="AU2235" s="45">
        <v>5.143634563196104E-5</v>
      </c>
      <c r="AV2235" s="10">
        <v>28.741000877963124</v>
      </c>
      <c r="AW2235" s="10">
        <v>28.741000877963124</v>
      </c>
      <c r="AX2235" s="17">
        <v>0</v>
      </c>
    </row>
    <row r="2236" spans="1:50" x14ac:dyDescent="0.25">
      <c r="A2236" s="22" t="s">
        <v>964</v>
      </c>
      <c r="B2236" s="22" t="s">
        <v>3948</v>
      </c>
      <c r="C2236" s="22" t="s">
        <v>1238</v>
      </c>
      <c r="D2236" s="22">
        <v>5217</v>
      </c>
      <c r="E2236" s="22" t="s">
        <v>1239</v>
      </c>
      <c r="F2236" s="43">
        <v>2.3649999999999999E-3</v>
      </c>
      <c r="G2236" s="43">
        <v>339.35002259612997</v>
      </c>
      <c r="H2236" s="43">
        <v>11.904545454545454</v>
      </c>
      <c r="I2236" s="9">
        <v>0</v>
      </c>
      <c r="J2236" s="9">
        <v>11.904545454545454</v>
      </c>
      <c r="K2236" s="11">
        <v>0</v>
      </c>
      <c r="L2236" s="41">
        <v>3216</v>
      </c>
      <c r="M2236" s="44">
        <v>0</v>
      </c>
      <c r="N2236" s="13">
        <v>0</v>
      </c>
      <c r="O2236" s="13">
        <v>0</v>
      </c>
      <c r="P2236" s="22">
        <v>0</v>
      </c>
      <c r="Q2236" s="22">
        <v>0</v>
      </c>
      <c r="R2236" s="14">
        <v>0</v>
      </c>
      <c r="S2236" s="22">
        <v>307</v>
      </c>
      <c r="T2236" s="22">
        <v>1</v>
      </c>
      <c r="U2236" s="22">
        <v>5852</v>
      </c>
      <c r="V2236" s="22"/>
      <c r="W2236" s="22">
        <v>1057</v>
      </c>
      <c r="X2236" s="22">
        <v>697</v>
      </c>
      <c r="Y2236" s="14">
        <v>5852</v>
      </c>
      <c r="Z2236" s="10">
        <v>1057</v>
      </c>
      <c r="AA2236" s="22">
        <v>697</v>
      </c>
      <c r="AB2236" s="22">
        <v>1974.77</v>
      </c>
      <c r="AC2236" s="22">
        <v>6.9692053706289363E-6</v>
      </c>
      <c r="AD2236" s="42">
        <v>2.0000000000000002E-5</v>
      </c>
      <c r="AE2236" s="22">
        <v>2331</v>
      </c>
      <c r="AF2236" s="22">
        <v>1.1754788011898243E-3</v>
      </c>
      <c r="AG2236" s="22">
        <v>6.4233814272668E-6</v>
      </c>
      <c r="AH2236" s="22">
        <v>0</v>
      </c>
      <c r="AI2236" s="22">
        <v>0</v>
      </c>
      <c r="AJ2236" s="22">
        <v>0</v>
      </c>
      <c r="AK2236" s="22">
        <v>0</v>
      </c>
      <c r="AL2236" s="45">
        <v>0</v>
      </c>
      <c r="AM2236" s="45">
        <v>0</v>
      </c>
      <c r="AN2236" s="45">
        <v>0</v>
      </c>
      <c r="AO2236" s="45">
        <v>0</v>
      </c>
      <c r="AP2236" s="45">
        <v>0</v>
      </c>
      <c r="AQ2236" s="45">
        <v>0</v>
      </c>
      <c r="AR2236" s="45">
        <v>0</v>
      </c>
      <c r="AS2236" s="45" t="s">
        <v>4445</v>
      </c>
      <c r="AT2236" s="45" t="s">
        <v>4445</v>
      </c>
      <c r="AU2236" s="45">
        <v>1.1754788011898243E-3</v>
      </c>
      <c r="AV2236" s="10">
        <v>88.789614356624668</v>
      </c>
      <c r="AW2236" s="10">
        <v>88.789614356624668</v>
      </c>
      <c r="AX2236" s="17">
        <v>0</v>
      </c>
    </row>
    <row r="2237" spans="1:50" x14ac:dyDescent="0.25">
      <c r="A2237" s="22" t="s">
        <v>964</v>
      </c>
      <c r="B2237" s="22" t="s">
        <v>3952</v>
      </c>
      <c r="C2237" s="22" t="s">
        <v>1195</v>
      </c>
      <c r="D2237" s="22">
        <v>1796</v>
      </c>
      <c r="E2237" s="22" t="s">
        <v>1386</v>
      </c>
      <c r="F2237" s="43">
        <v>1.6992E-2</v>
      </c>
      <c r="G2237" s="43">
        <v>165.56875031161999</v>
      </c>
      <c r="H2237" s="43">
        <v>5.7206439393939403</v>
      </c>
      <c r="I2237" s="9">
        <v>9.2234848484848489E-2</v>
      </c>
      <c r="J2237" s="9">
        <v>5.6284090909090914</v>
      </c>
      <c r="K2237" s="11">
        <v>1.5369318181818183</v>
      </c>
      <c r="L2237" s="41">
        <v>2035</v>
      </c>
      <c r="M2237" s="44">
        <v>140</v>
      </c>
      <c r="N2237" s="13">
        <v>122</v>
      </c>
      <c r="O2237" s="13">
        <v>23</v>
      </c>
      <c r="P2237" s="22">
        <v>0</v>
      </c>
      <c r="Q2237" s="22">
        <v>0</v>
      </c>
      <c r="R2237" s="14">
        <v>0</v>
      </c>
      <c r="S2237" s="22">
        <v>483</v>
      </c>
      <c r="T2237" s="22">
        <v>0.73133587154444624</v>
      </c>
      <c r="U2237" s="22">
        <v>2852</v>
      </c>
      <c r="V2237" s="22"/>
      <c r="W2237" s="22">
        <v>612</v>
      </c>
      <c r="X2237" s="22">
        <v>347</v>
      </c>
      <c r="Y2237" s="14">
        <v>2712</v>
      </c>
      <c r="Z2237" s="10">
        <v>612</v>
      </c>
      <c r="AA2237" s="22">
        <v>347</v>
      </c>
      <c r="AB2237" s="22">
        <v>1082.52</v>
      </c>
      <c r="AC2237" s="22">
        <v>1.0262806216764361E-4</v>
      </c>
      <c r="AD2237" s="42">
        <v>1.2999999999999999E-4</v>
      </c>
      <c r="AE2237" s="22">
        <v>2332</v>
      </c>
      <c r="AF2237" s="22">
        <v>6.6968860397864671E-4</v>
      </c>
      <c r="AG2237" s="22">
        <v>6.3779867045585401E-6</v>
      </c>
      <c r="AH2237" s="22">
        <v>0</v>
      </c>
      <c r="AI2237" s="22">
        <v>0</v>
      </c>
      <c r="AJ2237" s="22">
        <v>1</v>
      </c>
      <c r="AK2237" s="22">
        <v>0</v>
      </c>
      <c r="AL2237" s="45">
        <v>0</v>
      </c>
      <c r="AM2237" s="45">
        <v>0</v>
      </c>
      <c r="AN2237" s="45">
        <v>0</v>
      </c>
      <c r="AO2237" s="45">
        <v>0</v>
      </c>
      <c r="AP2237" s="45">
        <v>0</v>
      </c>
      <c r="AQ2237" s="45">
        <v>0</v>
      </c>
      <c r="AR2237" s="45">
        <v>0</v>
      </c>
      <c r="AS2237" s="45" t="s">
        <v>4445</v>
      </c>
      <c r="AT2237" s="45" t="s">
        <v>4445</v>
      </c>
      <c r="AU2237" s="45">
        <v>6.5889110852631748E-4</v>
      </c>
      <c r="AV2237" s="10">
        <v>108.73410054512416</v>
      </c>
      <c r="AW2237" s="10">
        <v>106.98096341665286</v>
      </c>
      <c r="AX2237" s="17">
        <v>1.6123158417480549E-2</v>
      </c>
    </row>
    <row r="2238" spans="1:50" x14ac:dyDescent="0.25">
      <c r="A2238" s="22" t="s">
        <v>8</v>
      </c>
      <c r="B2238" s="22" t="s">
        <v>3946</v>
      </c>
      <c r="C2238" s="22" t="s">
        <v>261</v>
      </c>
      <c r="D2238" s="22">
        <v>4061</v>
      </c>
      <c r="E2238" s="22" t="s">
        <v>538</v>
      </c>
      <c r="F2238" s="43">
        <v>2.5999999999999998E-5</v>
      </c>
      <c r="G2238" s="43">
        <v>7.8650201597000002</v>
      </c>
      <c r="H2238" s="43">
        <v>0.79981060606060606</v>
      </c>
      <c r="I2238" s="9">
        <v>0</v>
      </c>
      <c r="J2238" s="9">
        <v>0.79981060606060606</v>
      </c>
      <c r="K2238" s="11">
        <v>0</v>
      </c>
      <c r="L2238" s="41">
        <v>154</v>
      </c>
      <c r="M2238" s="44">
        <v>0</v>
      </c>
      <c r="N2238" s="13">
        <v>0</v>
      </c>
      <c r="O2238" s="13">
        <v>0</v>
      </c>
      <c r="P2238" s="22">
        <v>0</v>
      </c>
      <c r="Q2238" s="22">
        <v>0</v>
      </c>
      <c r="R2238" s="14">
        <v>0</v>
      </c>
      <c r="S2238" s="22">
        <v>31</v>
      </c>
      <c r="T2238" s="22">
        <v>1</v>
      </c>
      <c r="U2238" s="22">
        <v>292</v>
      </c>
      <c r="V2238" s="22"/>
      <c r="W2238" s="22">
        <v>55</v>
      </c>
      <c r="X2238" s="22">
        <v>37</v>
      </c>
      <c r="Y2238" s="14">
        <v>292</v>
      </c>
      <c r="Z2238" s="10">
        <v>55</v>
      </c>
      <c r="AA2238" s="22">
        <v>37</v>
      </c>
      <c r="AB2238" s="22">
        <v>101.63</v>
      </c>
      <c r="AC2238" s="22">
        <v>3.3057766505447497E-6</v>
      </c>
      <c r="AD2238" s="42">
        <v>0</v>
      </c>
      <c r="AE2238" s="22">
        <v>2333</v>
      </c>
      <c r="AF2238" s="22">
        <v>6.3416606241407897E-6</v>
      </c>
      <c r="AG2238" s="22">
        <v>6.3416606241407897E-6</v>
      </c>
      <c r="AH2238" s="22">
        <v>0</v>
      </c>
      <c r="AI2238" s="22">
        <v>0</v>
      </c>
      <c r="AJ2238" s="22">
        <v>0</v>
      </c>
      <c r="AK2238" s="22">
        <v>0</v>
      </c>
      <c r="AL2238" s="45">
        <v>0</v>
      </c>
      <c r="AM2238" s="45">
        <v>0</v>
      </c>
      <c r="AN2238" s="45">
        <v>0</v>
      </c>
      <c r="AO2238" s="45">
        <v>0</v>
      </c>
      <c r="AP2238" s="45">
        <v>0</v>
      </c>
      <c r="AQ2238" s="45">
        <v>0</v>
      </c>
      <c r="AR2238" s="45">
        <v>0</v>
      </c>
      <c r="AS2238" s="45" t="s">
        <v>4445</v>
      </c>
      <c r="AT2238" s="45" t="s">
        <v>4445</v>
      </c>
      <c r="AU2238" s="45">
        <v>6.3416606241407897E-6</v>
      </c>
      <c r="AV2238" s="10">
        <v>68.766279895808665</v>
      </c>
      <c r="AW2238" s="10">
        <v>68.766279895808665</v>
      </c>
      <c r="AX2238" s="17">
        <v>0</v>
      </c>
    </row>
    <row r="2239" spans="1:50" x14ac:dyDescent="0.25">
      <c r="A2239" s="22" t="s">
        <v>8</v>
      </c>
      <c r="B2239" s="22" t="s">
        <v>3946</v>
      </c>
      <c r="C2239" s="22" t="s">
        <v>361</v>
      </c>
      <c r="D2239" s="22">
        <v>9057</v>
      </c>
      <c r="E2239" s="22" t="s">
        <v>449</v>
      </c>
      <c r="F2239" s="43">
        <v>1.2300000000000001E-4</v>
      </c>
      <c r="G2239" s="43">
        <v>24.145406060389998</v>
      </c>
      <c r="H2239" s="43">
        <v>0.86287878787878802</v>
      </c>
      <c r="I2239" s="9">
        <v>0</v>
      </c>
      <c r="J2239" s="9">
        <v>0.86287878787878802</v>
      </c>
      <c r="K2239" s="11">
        <v>0</v>
      </c>
      <c r="L2239" s="41">
        <v>117</v>
      </c>
      <c r="M2239" s="44">
        <v>0</v>
      </c>
      <c r="N2239" s="13">
        <v>0</v>
      </c>
      <c r="O2239" s="13">
        <v>0</v>
      </c>
      <c r="P2239" s="22">
        <v>0</v>
      </c>
      <c r="Q2239" s="22">
        <v>0</v>
      </c>
      <c r="R2239" s="14">
        <v>0</v>
      </c>
      <c r="S2239" s="22">
        <v>29</v>
      </c>
      <c r="T2239" s="22">
        <v>1</v>
      </c>
      <c r="U2239" s="22">
        <v>225</v>
      </c>
      <c r="V2239" s="22"/>
      <c r="W2239" s="22">
        <v>43</v>
      </c>
      <c r="X2239" s="22">
        <v>29</v>
      </c>
      <c r="Y2239" s="14">
        <v>225</v>
      </c>
      <c r="Z2239" s="10">
        <v>43</v>
      </c>
      <c r="AA2239" s="22">
        <v>29</v>
      </c>
      <c r="AB2239" s="22">
        <v>79.16</v>
      </c>
      <c r="AC2239" s="22">
        <v>5.0941367352599121E-6</v>
      </c>
      <c r="AD2239" s="42">
        <v>0</v>
      </c>
      <c r="AE2239" s="22">
        <v>2334</v>
      </c>
      <c r="AF2239" s="22">
        <v>1.5153572020858104E-4</v>
      </c>
      <c r="AG2239" s="22">
        <v>6.3139883420242102E-6</v>
      </c>
      <c r="AH2239" s="22">
        <v>0</v>
      </c>
      <c r="AI2239" s="22">
        <v>0</v>
      </c>
      <c r="AJ2239" s="22">
        <v>0</v>
      </c>
      <c r="AK2239" s="22">
        <v>0</v>
      </c>
      <c r="AL2239" s="45">
        <v>0</v>
      </c>
      <c r="AM2239" s="45">
        <v>0</v>
      </c>
      <c r="AN2239" s="45">
        <v>0</v>
      </c>
      <c r="AO2239" s="45">
        <v>0</v>
      </c>
      <c r="AP2239" s="45">
        <v>0</v>
      </c>
      <c r="AQ2239" s="45">
        <v>0</v>
      </c>
      <c r="AR2239" s="45">
        <v>0</v>
      </c>
      <c r="AS2239" s="45" t="s">
        <v>4445</v>
      </c>
      <c r="AT2239" s="45" t="s">
        <v>4445</v>
      </c>
      <c r="AU2239" s="45">
        <v>1.5153572020858104E-4</v>
      </c>
      <c r="AV2239" s="10">
        <v>49.833187006145735</v>
      </c>
      <c r="AW2239" s="10">
        <v>49.833187006145735</v>
      </c>
      <c r="AX2239" s="17">
        <v>0</v>
      </c>
    </row>
    <row r="2240" spans="1:50" x14ac:dyDescent="0.25">
      <c r="A2240" s="22" t="s">
        <v>964</v>
      </c>
      <c r="B2240" s="22" t="s">
        <v>3948</v>
      </c>
      <c r="C2240" s="22" t="s">
        <v>844</v>
      </c>
      <c r="D2240" s="22">
        <v>5753</v>
      </c>
      <c r="E2240" s="22" t="s">
        <v>1435</v>
      </c>
      <c r="F2240" s="43">
        <v>2.2412000000000001E-2</v>
      </c>
      <c r="G2240" s="43">
        <v>64.038437786239996</v>
      </c>
      <c r="H2240" s="43">
        <v>2.5816287878787882</v>
      </c>
      <c r="I2240" s="9">
        <v>0</v>
      </c>
      <c r="J2240" s="9">
        <v>2.5816287878787882</v>
      </c>
      <c r="K2240" s="11">
        <v>0</v>
      </c>
      <c r="L2240" s="41">
        <v>633</v>
      </c>
      <c r="M2240" s="44">
        <v>0</v>
      </c>
      <c r="N2240" s="13">
        <v>0</v>
      </c>
      <c r="O2240" s="13">
        <v>0</v>
      </c>
      <c r="P2240" s="22">
        <v>0</v>
      </c>
      <c r="Q2240" s="22">
        <v>0</v>
      </c>
      <c r="R2240" s="14">
        <v>0</v>
      </c>
      <c r="S2240" s="22">
        <v>55</v>
      </c>
      <c r="T2240" s="22">
        <v>1</v>
      </c>
      <c r="U2240" s="22">
        <v>1162</v>
      </c>
      <c r="V2240" s="22"/>
      <c r="W2240" s="22">
        <v>212</v>
      </c>
      <c r="X2240" s="22">
        <v>140</v>
      </c>
      <c r="Y2240" s="14">
        <v>1162</v>
      </c>
      <c r="Z2240" s="10">
        <v>212</v>
      </c>
      <c r="AA2240" s="22">
        <v>140</v>
      </c>
      <c r="AB2240" s="22">
        <v>395.02</v>
      </c>
      <c r="AC2240" s="22">
        <v>3.4997730698570678E-4</v>
      </c>
      <c r="AD2240" s="42">
        <v>1.4999999999999999E-4</v>
      </c>
      <c r="AE2240" s="22">
        <v>2336</v>
      </c>
      <c r="AF2240" s="22">
        <v>2.1170375181267902E-4</v>
      </c>
      <c r="AG2240" s="22">
        <v>6.2265809356670298E-6</v>
      </c>
      <c r="AH2240" s="22">
        <v>0</v>
      </c>
      <c r="AI2240" s="22">
        <v>0</v>
      </c>
      <c r="AJ2240" s="22">
        <v>0</v>
      </c>
      <c r="AK2240" s="22">
        <v>0</v>
      </c>
      <c r="AL2240" s="45">
        <v>0</v>
      </c>
      <c r="AM2240" s="45">
        <v>0</v>
      </c>
      <c r="AN2240" s="45">
        <v>0</v>
      </c>
      <c r="AO2240" s="45">
        <v>0</v>
      </c>
      <c r="AP2240" s="45">
        <v>0</v>
      </c>
      <c r="AQ2240" s="45">
        <v>0</v>
      </c>
      <c r="AR2240" s="45">
        <v>0</v>
      </c>
      <c r="AS2240" s="45" t="s">
        <v>4445</v>
      </c>
      <c r="AT2240" s="45" t="s">
        <v>4445</v>
      </c>
      <c r="AU2240" s="45">
        <v>2.1170375181267902E-4</v>
      </c>
      <c r="AV2240" s="10">
        <v>82.118700022008639</v>
      </c>
      <c r="AW2240" s="10">
        <v>82.118700022008639</v>
      </c>
      <c r="AX2240" s="17">
        <v>0</v>
      </c>
    </row>
    <row r="2241" spans="1:50" x14ac:dyDescent="0.25">
      <c r="A2241" s="22" t="s">
        <v>1672</v>
      </c>
      <c r="B2241" s="22" t="s">
        <v>3947</v>
      </c>
      <c r="C2241" s="22" t="s">
        <v>1840</v>
      </c>
      <c r="D2241" s="22">
        <v>9867</v>
      </c>
      <c r="E2241" s="22" t="s">
        <v>2160</v>
      </c>
      <c r="F2241" s="43">
        <v>7.6199999999999998E-4</v>
      </c>
      <c r="G2241" s="43">
        <v>91.249977053980004</v>
      </c>
      <c r="H2241" s="43">
        <v>4.6803030303030306</v>
      </c>
      <c r="I2241" s="9">
        <v>0</v>
      </c>
      <c r="J2241" s="9">
        <v>4.6803030303030306</v>
      </c>
      <c r="K2241" s="11">
        <v>0</v>
      </c>
      <c r="L2241" s="41">
        <v>8</v>
      </c>
      <c r="M2241" s="44">
        <v>0</v>
      </c>
      <c r="N2241" s="13">
        <v>0</v>
      </c>
      <c r="O2241" s="13">
        <v>0</v>
      </c>
      <c r="P2241" s="22">
        <v>0</v>
      </c>
      <c r="Q2241" s="22">
        <v>0</v>
      </c>
      <c r="R2241" s="14">
        <v>0</v>
      </c>
      <c r="S2241" s="22">
        <v>48</v>
      </c>
      <c r="T2241" s="22">
        <v>1</v>
      </c>
      <c r="U2241" s="22">
        <v>27</v>
      </c>
      <c r="V2241" s="22"/>
      <c r="W2241" s="22">
        <v>7</v>
      </c>
      <c r="X2241" s="22">
        <v>5</v>
      </c>
      <c r="Y2241" s="14">
        <v>27</v>
      </c>
      <c r="Z2241" s="10">
        <v>7</v>
      </c>
      <c r="AA2241" s="22">
        <v>5</v>
      </c>
      <c r="AB2241" s="22">
        <v>12.02</v>
      </c>
      <c r="AC2241" s="22">
        <v>8.3506870313976062E-6</v>
      </c>
      <c r="AD2241" s="42">
        <v>0</v>
      </c>
      <c r="AE2241" s="22">
        <v>2337</v>
      </c>
      <c r="AF2241" s="22">
        <v>4.9796730209516878E-5</v>
      </c>
      <c r="AG2241" s="22">
        <v>6.2245912761896098E-6</v>
      </c>
      <c r="AH2241" s="22">
        <v>0</v>
      </c>
      <c r="AI2241" s="22">
        <v>0</v>
      </c>
      <c r="AJ2241" s="22">
        <v>0</v>
      </c>
      <c r="AK2241" s="22">
        <v>0</v>
      </c>
      <c r="AL2241" s="45">
        <v>0</v>
      </c>
      <c r="AM2241" s="45">
        <v>0</v>
      </c>
      <c r="AN2241" s="45">
        <v>0</v>
      </c>
      <c r="AO2241" s="45">
        <v>0</v>
      </c>
      <c r="AP2241" s="45">
        <v>0</v>
      </c>
      <c r="AQ2241" s="45">
        <v>0</v>
      </c>
      <c r="AR2241" s="45">
        <v>0</v>
      </c>
      <c r="AS2241" s="45" t="s">
        <v>4445</v>
      </c>
      <c r="AT2241" s="45" t="s">
        <v>4445</v>
      </c>
      <c r="AU2241" s="45">
        <v>4.9796730209516878E-5</v>
      </c>
      <c r="AV2241" s="10">
        <v>1.4956296536095823</v>
      </c>
      <c r="AW2241" s="10">
        <v>1.4956296536095823</v>
      </c>
      <c r="AX2241" s="17">
        <v>0</v>
      </c>
    </row>
    <row r="2242" spans="1:50" x14ac:dyDescent="0.25">
      <c r="A2242" s="22" t="s">
        <v>964</v>
      </c>
      <c r="B2242" s="22" t="s">
        <v>3948</v>
      </c>
      <c r="C2242" s="22" t="s">
        <v>1243</v>
      </c>
      <c r="D2242" s="22">
        <v>7454</v>
      </c>
      <c r="E2242" s="22" t="s">
        <v>1244</v>
      </c>
      <c r="F2242" s="43">
        <v>1.15E-4</v>
      </c>
      <c r="G2242" s="43">
        <v>46.359241171370002</v>
      </c>
      <c r="H2242" s="43">
        <v>2.2702651515151517</v>
      </c>
      <c r="I2242" s="9">
        <v>0</v>
      </c>
      <c r="J2242" s="9">
        <v>2.2702651515151517</v>
      </c>
      <c r="K2242" s="11">
        <v>0</v>
      </c>
      <c r="L2242" s="41">
        <v>962</v>
      </c>
      <c r="M2242" s="44">
        <v>0</v>
      </c>
      <c r="N2242" s="13">
        <v>0</v>
      </c>
      <c r="O2242" s="13">
        <v>0</v>
      </c>
      <c r="P2242" s="22">
        <v>0</v>
      </c>
      <c r="Q2242" s="22">
        <v>0</v>
      </c>
      <c r="R2242" s="14">
        <v>0</v>
      </c>
      <c r="S2242" s="22">
        <v>51</v>
      </c>
      <c r="T2242" s="22">
        <v>1</v>
      </c>
      <c r="U2242" s="22">
        <v>1759</v>
      </c>
      <c r="V2242" s="22"/>
      <c r="W2242" s="22">
        <v>319</v>
      </c>
      <c r="X2242" s="22">
        <v>211</v>
      </c>
      <c r="Y2242" s="14">
        <v>1759</v>
      </c>
      <c r="Z2242" s="10">
        <v>319</v>
      </c>
      <c r="AA2242" s="22">
        <v>211</v>
      </c>
      <c r="AB2242" s="22">
        <v>595.34</v>
      </c>
      <c r="AC2242" s="22">
        <v>2.480627316027346E-6</v>
      </c>
      <c r="AD2242" s="42">
        <v>0</v>
      </c>
      <c r="AE2242" s="22">
        <v>2338</v>
      </c>
      <c r="AF2242" s="22">
        <v>1.5554200473075574E-4</v>
      </c>
      <c r="AG2242" s="22">
        <v>6.2216801892302296E-6</v>
      </c>
      <c r="AH2242" s="22">
        <v>0</v>
      </c>
      <c r="AI2242" s="22">
        <v>0</v>
      </c>
      <c r="AJ2242" s="22">
        <v>0</v>
      </c>
      <c r="AK2242" s="22">
        <v>0</v>
      </c>
      <c r="AL2242" s="45">
        <v>0</v>
      </c>
      <c r="AM2242" s="45">
        <v>0</v>
      </c>
      <c r="AN2242" s="45">
        <v>0</v>
      </c>
      <c r="AO2242" s="45">
        <v>0</v>
      </c>
      <c r="AP2242" s="45">
        <v>0</v>
      </c>
      <c r="AQ2242" s="45">
        <v>0</v>
      </c>
      <c r="AR2242" s="45">
        <v>0</v>
      </c>
      <c r="AS2242" s="45" t="s">
        <v>4445</v>
      </c>
      <c r="AT2242" s="45" t="s">
        <v>4445</v>
      </c>
      <c r="AU2242" s="45">
        <v>1.5554200473075574E-4</v>
      </c>
      <c r="AV2242" s="10">
        <v>140.51222157337114</v>
      </c>
      <c r="AW2242" s="10">
        <v>140.51222157337114</v>
      </c>
      <c r="AX2242" s="17">
        <v>0</v>
      </c>
    </row>
    <row r="2243" spans="1:50" x14ac:dyDescent="0.25">
      <c r="A2243" s="22" t="s">
        <v>2195</v>
      </c>
      <c r="B2243" s="22" t="s">
        <v>3962</v>
      </c>
      <c r="C2243" s="22" t="s">
        <v>2223</v>
      </c>
      <c r="D2243" s="22">
        <v>3462</v>
      </c>
      <c r="E2243" s="22" t="s">
        <v>2381</v>
      </c>
      <c r="F2243" s="43">
        <v>6.0000000000000002E-6</v>
      </c>
      <c r="G2243" s="43">
        <v>1.5339380715499999</v>
      </c>
      <c r="H2243" s="43">
        <v>3.6742424242424243E-2</v>
      </c>
      <c r="I2243" s="9">
        <v>0</v>
      </c>
      <c r="J2243" s="9">
        <v>3.6742424242424243E-2</v>
      </c>
      <c r="K2243" s="11">
        <v>0</v>
      </c>
      <c r="L2243" s="41">
        <v>0</v>
      </c>
      <c r="M2243" s="44">
        <v>0</v>
      </c>
      <c r="N2243" s="13">
        <v>0</v>
      </c>
      <c r="O2243" s="13">
        <v>0</v>
      </c>
      <c r="P2243" s="22">
        <v>0</v>
      </c>
      <c r="Q2243" s="22">
        <v>0</v>
      </c>
      <c r="R2243" s="14">
        <v>0</v>
      </c>
      <c r="S2243" s="22">
        <v>1</v>
      </c>
      <c r="T2243" s="22">
        <v>1</v>
      </c>
      <c r="U2243" s="22">
        <v>12</v>
      </c>
      <c r="V2243" s="22"/>
      <c r="W2243" s="22">
        <v>4</v>
      </c>
      <c r="X2243" s="22">
        <v>4</v>
      </c>
      <c r="Y2243" s="14">
        <v>12</v>
      </c>
      <c r="Z2243" s="10">
        <v>4</v>
      </c>
      <c r="AA2243" s="22">
        <v>4</v>
      </c>
      <c r="AB2243" s="22">
        <v>6.56</v>
      </c>
      <c r="AC2243" s="22">
        <v>3.9115008038995822E-6</v>
      </c>
      <c r="AD2243" s="42">
        <v>0</v>
      </c>
      <c r="AE2243" s="22">
        <v>2339</v>
      </c>
      <c r="AF2243" s="22">
        <v>2.4741429295521199E-5</v>
      </c>
      <c r="AG2243" s="22">
        <v>6.1853573238802997E-6</v>
      </c>
      <c r="AH2243" s="22">
        <v>0</v>
      </c>
      <c r="AI2243" s="22">
        <v>0</v>
      </c>
      <c r="AJ2243" s="22">
        <v>0</v>
      </c>
      <c r="AK2243" s="22">
        <v>0</v>
      </c>
      <c r="AL2243" s="45">
        <v>0</v>
      </c>
      <c r="AM2243" s="45">
        <v>0</v>
      </c>
      <c r="AN2243" s="45">
        <v>0</v>
      </c>
      <c r="AO2243" s="45">
        <v>0</v>
      </c>
      <c r="AP2243" s="45">
        <v>0</v>
      </c>
      <c r="AQ2243" s="45">
        <v>0</v>
      </c>
      <c r="AR2243" s="45">
        <v>0</v>
      </c>
      <c r="AS2243" s="45" t="s">
        <v>4445</v>
      </c>
      <c r="AT2243" s="45" t="s">
        <v>4445</v>
      </c>
      <c r="AU2243" s="45">
        <v>2.4741429295521199E-5</v>
      </c>
      <c r="AV2243" s="10">
        <v>108.8659793814433</v>
      </c>
      <c r="AW2243" s="10">
        <v>108.8659793814433</v>
      </c>
      <c r="AX2243" s="17">
        <v>0</v>
      </c>
    </row>
    <row r="2244" spans="1:50" x14ac:dyDescent="0.25">
      <c r="A2244" s="22" t="s">
        <v>2195</v>
      </c>
      <c r="B2244" s="22" t="s">
        <v>3962</v>
      </c>
      <c r="C2244" s="22" t="s">
        <v>2378</v>
      </c>
      <c r="D2244" s="22">
        <v>6144</v>
      </c>
      <c r="E2244" s="22" t="s">
        <v>2425</v>
      </c>
      <c r="F2244" s="43">
        <v>2.5999999999999998E-5</v>
      </c>
      <c r="G2244" s="43">
        <v>13.6330871969</v>
      </c>
      <c r="H2244" s="43">
        <v>0.2975378787878788</v>
      </c>
      <c r="I2244" s="9">
        <v>0</v>
      </c>
      <c r="J2244" s="9">
        <v>0.2975378787878788</v>
      </c>
      <c r="K2244" s="11">
        <v>0</v>
      </c>
      <c r="L2244" s="44">
        <v>268</v>
      </c>
      <c r="M2244" s="44">
        <v>0</v>
      </c>
      <c r="N2244" s="13">
        <v>0</v>
      </c>
      <c r="O2244" s="22">
        <v>0</v>
      </c>
      <c r="P2244" s="22">
        <v>0</v>
      </c>
      <c r="Q2244" s="22">
        <v>0</v>
      </c>
      <c r="R2244" s="14">
        <v>0</v>
      </c>
      <c r="S2244" s="22">
        <v>8</v>
      </c>
      <c r="T2244" s="22">
        <v>1</v>
      </c>
      <c r="U2244" s="22">
        <v>499</v>
      </c>
      <c r="V2244" s="22"/>
      <c r="W2244" s="22">
        <v>92</v>
      </c>
      <c r="X2244" s="22">
        <v>61</v>
      </c>
      <c r="Y2244" s="22">
        <v>499</v>
      </c>
      <c r="Z2244" s="10">
        <v>92</v>
      </c>
      <c r="AA2244" s="22">
        <v>61</v>
      </c>
      <c r="AB2244" s="22">
        <v>170.95</v>
      </c>
      <c r="AC2244" s="22">
        <v>1.9071248958131865E-6</v>
      </c>
      <c r="AD2244" s="42">
        <v>0</v>
      </c>
      <c r="AE2244" s="22">
        <v>2340</v>
      </c>
      <c r="AF2244" s="22">
        <v>8.6440426686270293E-5</v>
      </c>
      <c r="AG2244" s="22">
        <v>6.1743161918764499E-6</v>
      </c>
      <c r="AH2244" s="22">
        <v>0</v>
      </c>
      <c r="AI2244" s="22">
        <v>0</v>
      </c>
      <c r="AJ2244" s="22">
        <v>0</v>
      </c>
      <c r="AK2244" s="22">
        <v>0</v>
      </c>
      <c r="AL2244" s="45">
        <v>0</v>
      </c>
      <c r="AM2244" s="45">
        <v>0</v>
      </c>
      <c r="AN2244" s="45">
        <v>0</v>
      </c>
      <c r="AO2244" s="45">
        <v>0</v>
      </c>
      <c r="AP2244" s="45">
        <v>0</v>
      </c>
      <c r="AQ2244" s="45">
        <v>0</v>
      </c>
      <c r="AR2244" s="45">
        <v>0</v>
      </c>
      <c r="AS2244" s="25" t="s">
        <v>4445</v>
      </c>
      <c r="AT2244" s="25" t="s">
        <v>4445</v>
      </c>
      <c r="AU2244" s="45">
        <v>8.6440426686270293E-5</v>
      </c>
      <c r="AV2244" s="10">
        <v>309.20432845321449</v>
      </c>
      <c r="AW2244" s="10">
        <v>309.20432845321449</v>
      </c>
      <c r="AX2244" s="17">
        <v>0</v>
      </c>
    </row>
    <row r="2245" spans="1:50" x14ac:dyDescent="0.25">
      <c r="A2245" s="22" t="s">
        <v>964</v>
      </c>
      <c r="B2245" s="22" t="s">
        <v>3952</v>
      </c>
      <c r="C2245" s="22" t="s">
        <v>1039</v>
      </c>
      <c r="D2245" s="22">
        <v>4805</v>
      </c>
      <c r="E2245" s="22" t="s">
        <v>1087</v>
      </c>
      <c r="F2245" s="43">
        <v>1.6801E-2</v>
      </c>
      <c r="G2245" s="43">
        <v>25.452623966400001</v>
      </c>
      <c r="H2245" s="43">
        <v>0.6706439393939394</v>
      </c>
      <c r="I2245" s="9">
        <v>0</v>
      </c>
      <c r="J2245" s="9">
        <v>0.6706439393939394</v>
      </c>
      <c r="K2245" s="11">
        <v>3.0871212121212122E-2</v>
      </c>
      <c r="L2245" s="41">
        <v>587</v>
      </c>
      <c r="M2245" s="44">
        <v>0</v>
      </c>
      <c r="N2245" s="13">
        <v>0</v>
      </c>
      <c r="O2245" s="13">
        <v>0</v>
      </c>
      <c r="P2245" s="22">
        <v>0</v>
      </c>
      <c r="Q2245" s="22">
        <v>0</v>
      </c>
      <c r="R2245" s="14">
        <v>0</v>
      </c>
      <c r="S2245" s="22">
        <v>77</v>
      </c>
      <c r="T2245" s="22">
        <v>0.95396780570460327</v>
      </c>
      <c r="U2245" s="22">
        <v>1029</v>
      </c>
      <c r="V2245" s="22"/>
      <c r="W2245" s="22">
        <v>187</v>
      </c>
      <c r="X2245" s="22">
        <v>124</v>
      </c>
      <c r="Y2245" s="14">
        <v>1029</v>
      </c>
      <c r="Z2245" s="10">
        <v>187</v>
      </c>
      <c r="AA2245" s="22">
        <v>124</v>
      </c>
      <c r="AB2245" s="22">
        <v>348.8</v>
      </c>
      <c r="AC2245" s="22">
        <v>6.6008911388385709E-4</v>
      </c>
      <c r="AD2245" s="42">
        <v>2.5999999999999998E-4</v>
      </c>
      <c r="AE2245" s="22">
        <v>2341</v>
      </c>
      <c r="AF2245" s="22">
        <v>6.1641791924093796E-6</v>
      </c>
      <c r="AG2245" s="22">
        <v>6.1641791924093796E-6</v>
      </c>
      <c r="AH2245" s="22">
        <v>1</v>
      </c>
      <c r="AI2245" s="22">
        <v>0</v>
      </c>
      <c r="AJ2245" s="22">
        <v>0</v>
      </c>
      <c r="AK2245" s="22">
        <v>0</v>
      </c>
      <c r="AL2245" s="45">
        <v>0</v>
      </c>
      <c r="AM2245" s="45">
        <v>0</v>
      </c>
      <c r="AN2245" s="45">
        <v>0</v>
      </c>
      <c r="AO2245" s="45">
        <v>0</v>
      </c>
      <c r="AP2245" s="45">
        <v>0</v>
      </c>
      <c r="AQ2245" s="45">
        <v>0</v>
      </c>
      <c r="AR2245" s="45">
        <v>0</v>
      </c>
      <c r="AS2245" s="45" t="s">
        <v>4445</v>
      </c>
      <c r="AT2245" s="45" t="s">
        <v>4445</v>
      </c>
      <c r="AU2245" s="45">
        <v>6.1641791924093796E-6</v>
      </c>
      <c r="AV2245" s="10">
        <v>278.83648686811637</v>
      </c>
      <c r="AW2245" s="10">
        <v>278.83648686811637</v>
      </c>
      <c r="AX2245" s="17">
        <v>0</v>
      </c>
    </row>
    <row r="2246" spans="1:50" x14ac:dyDescent="0.25">
      <c r="A2246" s="22" t="s">
        <v>2906</v>
      </c>
      <c r="B2246" s="22" t="s">
        <v>3977</v>
      </c>
      <c r="C2246" s="22" t="s">
        <v>3197</v>
      </c>
      <c r="D2246" s="22">
        <v>3797</v>
      </c>
      <c r="E2246" s="22" t="s">
        <v>3467</v>
      </c>
      <c r="F2246" s="43">
        <v>1.0269999999999999E-3</v>
      </c>
      <c r="G2246" s="43">
        <v>100.5517594411</v>
      </c>
      <c r="H2246" s="43">
        <v>4.4407196969696976</v>
      </c>
      <c r="I2246" s="9">
        <v>0</v>
      </c>
      <c r="J2246" s="9">
        <v>4.4407196969696976</v>
      </c>
      <c r="K2246" s="11">
        <v>0</v>
      </c>
      <c r="L2246" s="41">
        <v>274</v>
      </c>
      <c r="M2246" s="44">
        <v>0</v>
      </c>
      <c r="N2246" s="13">
        <v>0</v>
      </c>
      <c r="O2246" s="13">
        <v>0</v>
      </c>
      <c r="P2246" s="22">
        <v>0</v>
      </c>
      <c r="Q2246" s="22">
        <v>0</v>
      </c>
      <c r="R2246" s="14">
        <v>0</v>
      </c>
      <c r="S2246" s="22">
        <v>107</v>
      </c>
      <c r="T2246" s="22">
        <v>1</v>
      </c>
      <c r="U2246" s="22">
        <v>510</v>
      </c>
      <c r="V2246" s="22"/>
      <c r="W2246" s="22">
        <v>94</v>
      </c>
      <c r="X2246" s="22">
        <v>63</v>
      </c>
      <c r="Y2246" s="14">
        <v>510</v>
      </c>
      <c r="Z2246" s="10">
        <v>94</v>
      </c>
      <c r="AA2246" s="22">
        <v>63</v>
      </c>
      <c r="AB2246" s="22">
        <v>174.68</v>
      </c>
      <c r="AC2246" s="22">
        <v>1.0213645248063348E-5</v>
      </c>
      <c r="AD2246" s="42">
        <v>0</v>
      </c>
      <c r="AE2246" s="22">
        <v>2342</v>
      </c>
      <c r="AF2246" s="22">
        <v>2.150999233946213E-4</v>
      </c>
      <c r="AG2246" s="22">
        <v>6.1457120969891796E-6</v>
      </c>
      <c r="AH2246" s="22">
        <v>0</v>
      </c>
      <c r="AI2246" s="22">
        <v>0</v>
      </c>
      <c r="AJ2246" s="22">
        <v>0</v>
      </c>
      <c r="AK2246" s="22">
        <v>0</v>
      </c>
      <c r="AL2246" s="45">
        <v>0</v>
      </c>
      <c r="AM2246" s="45">
        <v>0</v>
      </c>
      <c r="AN2246" s="45">
        <v>0</v>
      </c>
      <c r="AO2246" s="45">
        <v>0</v>
      </c>
      <c r="AP2246" s="45">
        <v>0</v>
      </c>
      <c r="AQ2246" s="45">
        <v>0</v>
      </c>
      <c r="AR2246" s="45">
        <v>0</v>
      </c>
      <c r="AS2246" s="45" t="s">
        <v>4445</v>
      </c>
      <c r="AT2246" s="45" t="s">
        <v>4445</v>
      </c>
      <c r="AU2246" s="45">
        <v>2.150999233946213E-4</v>
      </c>
      <c r="AV2246" s="10">
        <v>21.167740009382861</v>
      </c>
      <c r="AW2246" s="10">
        <v>21.167740009382861</v>
      </c>
      <c r="AX2246" s="17">
        <v>0</v>
      </c>
    </row>
    <row r="2247" spans="1:50" x14ac:dyDescent="0.25">
      <c r="A2247" s="22" t="s">
        <v>964</v>
      </c>
      <c r="B2247" s="22" t="s">
        <v>3948</v>
      </c>
      <c r="C2247" s="22" t="s">
        <v>1361</v>
      </c>
      <c r="D2247" s="22">
        <v>2043</v>
      </c>
      <c r="E2247" s="22" t="s">
        <v>1551</v>
      </c>
      <c r="F2247" s="43">
        <v>0.11981600000000001</v>
      </c>
      <c r="G2247" s="43">
        <v>4.5781663948600002</v>
      </c>
      <c r="H2247" s="43">
        <v>0.40473484848484853</v>
      </c>
      <c r="I2247" s="9">
        <v>0.11174242424242425</v>
      </c>
      <c r="J2247" s="9">
        <v>0.29299242424242428</v>
      </c>
      <c r="K2247" s="11">
        <v>0.29375000000000001</v>
      </c>
      <c r="L2247" s="41">
        <v>53</v>
      </c>
      <c r="M2247" s="44">
        <v>62</v>
      </c>
      <c r="N2247" s="13">
        <v>9</v>
      </c>
      <c r="O2247" s="13">
        <v>2</v>
      </c>
      <c r="P2247" s="22">
        <v>0</v>
      </c>
      <c r="Q2247" s="22">
        <v>0</v>
      </c>
      <c r="R2247" s="14">
        <v>0</v>
      </c>
      <c r="S2247" s="22">
        <v>10</v>
      </c>
      <c r="T2247" s="22">
        <v>0.27421619092185312</v>
      </c>
      <c r="U2247" s="22">
        <v>92</v>
      </c>
      <c r="V2247" s="22"/>
      <c r="W2247" s="22">
        <v>15</v>
      </c>
      <c r="X2247" s="22">
        <v>6</v>
      </c>
      <c r="Y2247" s="14">
        <v>30</v>
      </c>
      <c r="Z2247" s="10">
        <v>15</v>
      </c>
      <c r="AA2247" s="22">
        <v>6</v>
      </c>
      <c r="AB2247" s="22">
        <v>23.25</v>
      </c>
      <c r="AC2247" s="22">
        <v>2.6171176332629553E-2</v>
      </c>
      <c r="AD2247" s="42">
        <v>8.1999999999999998E-4</v>
      </c>
      <c r="AE2247" s="22">
        <v>2343</v>
      </c>
      <c r="AF2247" s="22">
        <v>6.1143829889247202E-6</v>
      </c>
      <c r="AG2247" s="22">
        <v>6.1143829889247202E-6</v>
      </c>
      <c r="AH2247" s="22">
        <v>0</v>
      </c>
      <c r="AI2247" s="22">
        <v>1</v>
      </c>
      <c r="AJ2247" s="22">
        <v>0</v>
      </c>
      <c r="AK2247" s="22">
        <v>0</v>
      </c>
      <c r="AL2247" s="45">
        <v>0</v>
      </c>
      <c r="AM2247" s="45">
        <v>0</v>
      </c>
      <c r="AN2247" s="45">
        <v>0</v>
      </c>
      <c r="AO2247" s="45">
        <v>0</v>
      </c>
      <c r="AP2247" s="45">
        <v>0</v>
      </c>
      <c r="AQ2247" s="45">
        <v>0</v>
      </c>
      <c r="AR2247" s="45">
        <v>0</v>
      </c>
      <c r="AS2247" s="45" t="s">
        <v>4445</v>
      </c>
      <c r="AT2247" s="45" t="s">
        <v>4445</v>
      </c>
      <c r="AU2247" s="45">
        <v>4.4262753785056352E-6</v>
      </c>
      <c r="AV2247" s="10">
        <v>51.195862960568839</v>
      </c>
      <c r="AW2247" s="10">
        <v>37.061300889096863</v>
      </c>
      <c r="AX2247" s="17">
        <v>0.2760879737950398</v>
      </c>
    </row>
    <row r="2248" spans="1:50" x14ac:dyDescent="0.25">
      <c r="A2248" s="22" t="s">
        <v>2195</v>
      </c>
      <c r="B2248" s="22" t="s">
        <v>3962</v>
      </c>
      <c r="C2248" s="22" t="s">
        <v>2474</v>
      </c>
      <c r="D2248" s="22">
        <v>9752</v>
      </c>
      <c r="E2248" s="22" t="s">
        <v>2475</v>
      </c>
      <c r="F2248" s="43">
        <v>6.7000000000000002E-5</v>
      </c>
      <c r="G2248" s="43">
        <v>30.905135863640002</v>
      </c>
      <c r="H2248" s="43">
        <v>1.3988636363636364</v>
      </c>
      <c r="I2248" s="9">
        <v>0</v>
      </c>
      <c r="J2248" s="9">
        <v>1.3988636363636364</v>
      </c>
      <c r="K2248" s="11">
        <v>0</v>
      </c>
      <c r="L2248" s="41">
        <v>636</v>
      </c>
      <c r="M2248" s="44">
        <v>0</v>
      </c>
      <c r="N2248" s="13">
        <v>0</v>
      </c>
      <c r="O2248" s="13">
        <v>0</v>
      </c>
      <c r="P2248" s="22">
        <v>0</v>
      </c>
      <c r="Q2248" s="22">
        <v>0</v>
      </c>
      <c r="R2248" s="14">
        <v>0</v>
      </c>
      <c r="S2248" s="22">
        <v>27</v>
      </c>
      <c r="T2248" s="22">
        <v>1</v>
      </c>
      <c r="U2248" s="22">
        <v>1167</v>
      </c>
      <c r="V2248" s="22"/>
      <c r="W2248" s="22">
        <v>212</v>
      </c>
      <c r="X2248" s="22">
        <v>141</v>
      </c>
      <c r="Y2248" s="14">
        <v>1167</v>
      </c>
      <c r="Z2248" s="10">
        <v>212</v>
      </c>
      <c r="AA2248" s="22">
        <v>141</v>
      </c>
      <c r="AB2248" s="22">
        <v>395.47</v>
      </c>
      <c r="AC2248" s="22">
        <v>2.1679244606986419E-6</v>
      </c>
      <c r="AD2248" s="42">
        <v>0</v>
      </c>
      <c r="AE2248" s="22">
        <v>2344</v>
      </c>
      <c r="AF2248" s="22">
        <v>4.867146345491432E-5</v>
      </c>
      <c r="AG2248" s="22">
        <v>6.08393293186429E-6</v>
      </c>
      <c r="AH2248" s="22">
        <v>0</v>
      </c>
      <c r="AI2248" s="22">
        <v>0</v>
      </c>
      <c r="AJ2248" s="22">
        <v>0</v>
      </c>
      <c r="AK2248" s="22">
        <v>0</v>
      </c>
      <c r="AL2248" s="45">
        <v>0</v>
      </c>
      <c r="AM2248" s="45">
        <v>0</v>
      </c>
      <c r="AN2248" s="45">
        <v>0</v>
      </c>
      <c r="AO2248" s="45">
        <v>0</v>
      </c>
      <c r="AP2248" s="45">
        <v>0</v>
      </c>
      <c r="AQ2248" s="45">
        <v>0</v>
      </c>
      <c r="AR2248" s="45">
        <v>0</v>
      </c>
      <c r="AS2248" s="45" t="s">
        <v>4445</v>
      </c>
      <c r="AT2248" s="45" t="s">
        <v>4445</v>
      </c>
      <c r="AU2248" s="45">
        <v>4.867146345491432E-5</v>
      </c>
      <c r="AV2248" s="10">
        <v>151.55158407798538</v>
      </c>
      <c r="AW2248" s="10">
        <v>151.55158407798538</v>
      </c>
      <c r="AX2248" s="17">
        <v>0</v>
      </c>
    </row>
    <row r="2249" spans="1:50" x14ac:dyDescent="0.25">
      <c r="A2249" s="22" t="s">
        <v>964</v>
      </c>
      <c r="B2249" s="22" t="s">
        <v>3948</v>
      </c>
      <c r="C2249" s="22" t="s">
        <v>1243</v>
      </c>
      <c r="D2249" s="22">
        <v>6706</v>
      </c>
      <c r="E2249" s="22" t="s">
        <v>1385</v>
      </c>
      <c r="F2249" s="43">
        <v>1.8990000000000001E-3</v>
      </c>
      <c r="G2249" s="43">
        <v>23.91732716241</v>
      </c>
      <c r="H2249" s="43">
        <v>0.96685606060606055</v>
      </c>
      <c r="I2249" s="9">
        <v>0</v>
      </c>
      <c r="J2249" s="9">
        <v>0.96685606060606055</v>
      </c>
      <c r="K2249" s="11">
        <v>0</v>
      </c>
      <c r="L2249" s="41">
        <v>812</v>
      </c>
      <c r="M2249" s="44">
        <v>0</v>
      </c>
      <c r="N2249" s="13">
        <v>0</v>
      </c>
      <c r="O2249" s="13">
        <v>0</v>
      </c>
      <c r="P2249" s="22">
        <v>0</v>
      </c>
      <c r="Q2249" s="22">
        <v>0</v>
      </c>
      <c r="R2249" s="14">
        <v>0</v>
      </c>
      <c r="S2249" s="22">
        <v>18</v>
      </c>
      <c r="T2249" s="22">
        <v>1</v>
      </c>
      <c r="U2249" s="22">
        <v>1487</v>
      </c>
      <c r="V2249" s="22"/>
      <c r="W2249" s="22">
        <v>270</v>
      </c>
      <c r="X2249" s="22">
        <v>179</v>
      </c>
      <c r="Y2249" s="14">
        <v>1487</v>
      </c>
      <c r="Z2249" s="10">
        <v>270</v>
      </c>
      <c r="AA2249" s="22">
        <v>179</v>
      </c>
      <c r="AB2249" s="22">
        <v>503.73</v>
      </c>
      <c r="AC2249" s="22">
        <v>7.9398504151608957E-5</v>
      </c>
      <c r="AD2249" s="42">
        <v>4.0000000000000003E-5</v>
      </c>
      <c r="AE2249" s="22">
        <v>2345</v>
      </c>
      <c r="AF2249" s="22">
        <v>2.1262472426285264E-4</v>
      </c>
      <c r="AG2249" s="22">
        <v>6.07499212179579E-6</v>
      </c>
      <c r="AH2249" s="22">
        <v>0</v>
      </c>
      <c r="AI2249" s="22">
        <v>0</v>
      </c>
      <c r="AJ2249" s="22">
        <v>0</v>
      </c>
      <c r="AK2249" s="22">
        <v>0</v>
      </c>
      <c r="AL2249" s="45">
        <v>0</v>
      </c>
      <c r="AM2249" s="45">
        <v>0</v>
      </c>
      <c r="AN2249" s="45">
        <v>0</v>
      </c>
      <c r="AO2249" s="45">
        <v>0</v>
      </c>
      <c r="AP2249" s="45">
        <v>0</v>
      </c>
      <c r="AQ2249" s="45">
        <v>0</v>
      </c>
      <c r="AR2249" s="45">
        <v>0</v>
      </c>
      <c r="AS2249" s="45" t="s">
        <v>4445</v>
      </c>
      <c r="AT2249" s="45" t="s">
        <v>4445</v>
      </c>
      <c r="AU2249" s="45">
        <v>2.1262472426285264E-4</v>
      </c>
      <c r="AV2249" s="10">
        <v>279.25563173359456</v>
      </c>
      <c r="AW2249" s="10">
        <v>279.25563173359456</v>
      </c>
      <c r="AX2249" s="17">
        <v>0</v>
      </c>
    </row>
    <row r="2250" spans="1:50" x14ac:dyDescent="0.25">
      <c r="A2250" s="22" t="s">
        <v>2906</v>
      </c>
      <c r="B2250" s="22" t="s">
        <v>3954</v>
      </c>
      <c r="C2250" s="22" t="s">
        <v>3287</v>
      </c>
      <c r="D2250" s="22">
        <v>2319</v>
      </c>
      <c r="E2250" s="22" t="s">
        <v>3438</v>
      </c>
      <c r="F2250" s="43">
        <v>1.83E-4</v>
      </c>
      <c r="G2250" s="43">
        <v>32.642903247909999</v>
      </c>
      <c r="H2250" s="43">
        <v>1.4933712121212122</v>
      </c>
      <c r="I2250" s="9">
        <v>0</v>
      </c>
      <c r="J2250" s="9">
        <v>1.4933712121212122</v>
      </c>
      <c r="K2250" s="11">
        <v>0</v>
      </c>
      <c r="L2250" s="41">
        <v>5</v>
      </c>
      <c r="M2250" s="44">
        <v>0</v>
      </c>
      <c r="N2250" s="13">
        <v>0</v>
      </c>
      <c r="O2250" s="13">
        <v>0</v>
      </c>
      <c r="P2250" s="22">
        <v>0</v>
      </c>
      <c r="Q2250" s="22">
        <v>0</v>
      </c>
      <c r="R2250" s="14">
        <v>0</v>
      </c>
      <c r="S2250" s="22">
        <v>43</v>
      </c>
      <c r="T2250" s="22">
        <v>1</v>
      </c>
      <c r="U2250" s="22">
        <v>21</v>
      </c>
      <c r="V2250" s="22"/>
      <c r="W2250" s="22">
        <v>6</v>
      </c>
      <c r="X2250" s="22">
        <v>5</v>
      </c>
      <c r="Y2250" s="14">
        <v>21</v>
      </c>
      <c r="Z2250" s="10">
        <v>6</v>
      </c>
      <c r="AA2250" s="22">
        <v>5</v>
      </c>
      <c r="AB2250" s="22">
        <v>10.11</v>
      </c>
      <c r="AC2250" s="22">
        <v>5.6061189965300286E-6</v>
      </c>
      <c r="AD2250" s="42">
        <v>0</v>
      </c>
      <c r="AE2250" s="22">
        <v>2346</v>
      </c>
      <c r="AF2250" s="22">
        <v>3.0283684796543301E-5</v>
      </c>
      <c r="AG2250" s="22">
        <v>6.0567369593086604E-6</v>
      </c>
      <c r="AH2250" s="22">
        <v>0</v>
      </c>
      <c r="AI2250" s="22">
        <v>0</v>
      </c>
      <c r="AJ2250" s="22">
        <v>0</v>
      </c>
      <c r="AK2250" s="22">
        <v>0</v>
      </c>
      <c r="AL2250" s="45">
        <v>0</v>
      </c>
      <c r="AM2250" s="45">
        <v>0</v>
      </c>
      <c r="AN2250" s="45">
        <v>0</v>
      </c>
      <c r="AO2250" s="45">
        <v>0</v>
      </c>
      <c r="AP2250" s="45">
        <v>0</v>
      </c>
      <c r="AQ2250" s="45">
        <v>0</v>
      </c>
      <c r="AR2250" s="45">
        <v>0</v>
      </c>
      <c r="AS2250" s="45" t="s">
        <v>4445</v>
      </c>
      <c r="AT2250" s="45" t="s">
        <v>4445</v>
      </c>
      <c r="AU2250" s="45">
        <v>3.0283684796543301E-5</v>
      </c>
      <c r="AV2250" s="10">
        <v>4.0177552314521243</v>
      </c>
      <c r="AW2250" s="10">
        <v>4.0177552314521243</v>
      </c>
      <c r="AX2250" s="17">
        <v>0</v>
      </c>
    </row>
    <row r="2251" spans="1:50" x14ac:dyDescent="0.25">
      <c r="A2251" s="22" t="s">
        <v>1672</v>
      </c>
      <c r="B2251" s="22" t="s">
        <v>3947</v>
      </c>
      <c r="C2251" s="22" t="s">
        <v>1933</v>
      </c>
      <c r="D2251" s="22">
        <v>34</v>
      </c>
      <c r="E2251" s="22" t="s">
        <v>1934</v>
      </c>
      <c r="F2251" s="43">
        <v>1.8900000000000001E-4</v>
      </c>
      <c r="G2251" s="43">
        <v>37.118141118929998</v>
      </c>
      <c r="H2251" s="43">
        <v>1.7486742424242425</v>
      </c>
      <c r="I2251" s="9">
        <v>0</v>
      </c>
      <c r="J2251" s="9">
        <v>1.7486742424242425</v>
      </c>
      <c r="K2251" s="11">
        <v>0</v>
      </c>
      <c r="L2251" s="41">
        <v>238</v>
      </c>
      <c r="M2251" s="44">
        <v>0</v>
      </c>
      <c r="N2251" s="13">
        <v>0</v>
      </c>
      <c r="O2251" s="13">
        <v>0</v>
      </c>
      <c r="P2251" s="22">
        <v>0</v>
      </c>
      <c r="Q2251" s="22">
        <v>0</v>
      </c>
      <c r="R2251" s="14">
        <v>0</v>
      </c>
      <c r="S2251" s="22">
        <v>50</v>
      </c>
      <c r="T2251" s="22">
        <v>1</v>
      </c>
      <c r="U2251" s="22">
        <v>444</v>
      </c>
      <c r="V2251" s="22"/>
      <c r="W2251" s="22">
        <v>82</v>
      </c>
      <c r="X2251" s="22">
        <v>55</v>
      </c>
      <c r="Y2251" s="14">
        <v>444</v>
      </c>
      <c r="Z2251" s="10">
        <v>82</v>
      </c>
      <c r="AA2251" s="22">
        <v>55</v>
      </c>
      <c r="AB2251" s="22">
        <v>152.30000000000001</v>
      </c>
      <c r="AC2251" s="22">
        <v>5.09184981528106E-6</v>
      </c>
      <c r="AD2251" s="42">
        <v>0</v>
      </c>
      <c r="AE2251" s="22">
        <v>2347</v>
      </c>
      <c r="AF2251" s="22">
        <v>1.4484417084534648E-4</v>
      </c>
      <c r="AG2251" s="22">
        <v>6.03517378522277E-6</v>
      </c>
      <c r="AH2251" s="22">
        <v>0</v>
      </c>
      <c r="AI2251" s="22">
        <v>0</v>
      </c>
      <c r="AJ2251" s="22">
        <v>0</v>
      </c>
      <c r="AK2251" s="22">
        <v>0</v>
      </c>
      <c r="AL2251" s="45">
        <v>0</v>
      </c>
      <c r="AM2251" s="45">
        <v>0</v>
      </c>
      <c r="AN2251" s="45">
        <v>0</v>
      </c>
      <c r="AO2251" s="45">
        <v>0</v>
      </c>
      <c r="AP2251" s="45">
        <v>0</v>
      </c>
      <c r="AQ2251" s="45">
        <v>0</v>
      </c>
      <c r="AR2251" s="45">
        <v>0</v>
      </c>
      <c r="AS2251" s="45" t="s">
        <v>4445</v>
      </c>
      <c r="AT2251" s="45" t="s">
        <v>4445</v>
      </c>
      <c r="AU2251" s="45">
        <v>1.4484417084534648E-4</v>
      </c>
      <c r="AV2251" s="10">
        <v>46.892667605328711</v>
      </c>
      <c r="AW2251" s="10">
        <v>46.892667605328711</v>
      </c>
      <c r="AX2251" s="17">
        <v>0</v>
      </c>
    </row>
    <row r="2252" spans="1:50" x14ac:dyDescent="0.25">
      <c r="A2252" s="22" t="s">
        <v>2906</v>
      </c>
      <c r="B2252" s="22" t="s">
        <v>3950</v>
      </c>
      <c r="C2252" s="22" t="s">
        <v>2988</v>
      </c>
      <c r="D2252" s="22">
        <v>3357</v>
      </c>
      <c r="E2252" s="22" t="s">
        <v>3346</v>
      </c>
      <c r="F2252" s="43">
        <v>0.49433300000000002</v>
      </c>
      <c r="G2252" s="43">
        <v>15.96725345472</v>
      </c>
      <c r="H2252" s="43">
        <v>0.48787878787878791</v>
      </c>
      <c r="I2252" s="9">
        <v>0.33200757575757578</v>
      </c>
      <c r="J2252" s="9">
        <v>0.15587121212121213</v>
      </c>
      <c r="K2252" s="11">
        <v>0.3984848484848485</v>
      </c>
      <c r="L2252" s="41">
        <v>33</v>
      </c>
      <c r="M2252" s="44">
        <v>59</v>
      </c>
      <c r="N2252" s="13">
        <v>46</v>
      </c>
      <c r="O2252" s="13">
        <v>34</v>
      </c>
      <c r="P2252" s="22">
        <v>42</v>
      </c>
      <c r="Q2252" s="22">
        <v>32</v>
      </c>
      <c r="R2252" s="14">
        <v>0</v>
      </c>
      <c r="S2252" s="22">
        <v>20</v>
      </c>
      <c r="T2252" s="22">
        <v>0.18322981366459634</v>
      </c>
      <c r="U2252" s="22">
        <v>72</v>
      </c>
      <c r="V2252" s="22"/>
      <c r="W2252" s="22">
        <v>49</v>
      </c>
      <c r="X2252" s="22">
        <v>36</v>
      </c>
      <c r="Y2252" s="14">
        <v>13</v>
      </c>
      <c r="Z2252" s="10">
        <v>7</v>
      </c>
      <c r="AA2252" s="22">
        <v>4</v>
      </c>
      <c r="AB2252" s="22">
        <v>10.76</v>
      </c>
      <c r="AC2252" s="22">
        <v>3.0959175377395461E-2</v>
      </c>
      <c r="AD2252" s="42">
        <v>4.4999999999999999E-4</v>
      </c>
      <c r="AE2252" s="22">
        <v>2348</v>
      </c>
      <c r="AF2252" s="22">
        <v>2.9948573226672149E-5</v>
      </c>
      <c r="AG2252" s="22">
        <v>5.9897146453344299E-6</v>
      </c>
      <c r="AH2252" s="22">
        <v>0</v>
      </c>
      <c r="AI2252" s="22">
        <v>1</v>
      </c>
      <c r="AJ2252" s="22">
        <v>0</v>
      </c>
      <c r="AK2252" s="22">
        <v>0</v>
      </c>
      <c r="AL2252" s="45">
        <v>0</v>
      </c>
      <c r="AM2252" s="45">
        <v>0</v>
      </c>
      <c r="AN2252" s="45">
        <v>0</v>
      </c>
      <c r="AO2252" s="45">
        <v>0</v>
      </c>
      <c r="AP2252" s="45">
        <v>0</v>
      </c>
      <c r="AQ2252" s="45">
        <v>0</v>
      </c>
      <c r="AR2252" s="45">
        <v>0</v>
      </c>
      <c r="AS2252" s="45" t="s">
        <v>4445</v>
      </c>
      <c r="AT2252" s="45" t="s">
        <v>4445</v>
      </c>
      <c r="AU2252" s="45">
        <v>9.5681971139562021E-6</v>
      </c>
      <c r="AV2252" s="10">
        <v>44.908869987849329</v>
      </c>
      <c r="AW2252" s="10">
        <v>100.43478260869564</v>
      </c>
      <c r="AX2252" s="17">
        <v>0.68051242236024845</v>
      </c>
    </row>
    <row r="2253" spans="1:50" x14ac:dyDescent="0.25">
      <c r="A2253" s="22" t="s">
        <v>964</v>
      </c>
      <c r="B2253" s="22" t="s">
        <v>3945</v>
      </c>
      <c r="C2253" s="22" t="s">
        <v>1289</v>
      </c>
      <c r="D2253" s="22">
        <v>7060</v>
      </c>
      <c r="E2253" s="22" t="s">
        <v>1376</v>
      </c>
      <c r="F2253" s="43">
        <v>2.9520999999999999E-2</v>
      </c>
      <c r="G2253" s="43">
        <v>104.96344381451</v>
      </c>
      <c r="H2253" s="43">
        <v>4.2024621212121209</v>
      </c>
      <c r="I2253" s="9">
        <v>0</v>
      </c>
      <c r="J2253" s="9">
        <v>4.2024621212121209</v>
      </c>
      <c r="K2253" s="11">
        <v>0</v>
      </c>
      <c r="L2253" s="41">
        <v>1349</v>
      </c>
      <c r="M2253" s="44">
        <v>0</v>
      </c>
      <c r="N2253" s="13">
        <v>0</v>
      </c>
      <c r="O2253" s="13">
        <v>0</v>
      </c>
      <c r="P2253" s="22">
        <v>0</v>
      </c>
      <c r="Q2253" s="22">
        <v>0</v>
      </c>
      <c r="R2253" s="14">
        <v>0</v>
      </c>
      <c r="S2253" s="22">
        <v>127</v>
      </c>
      <c r="T2253" s="22">
        <v>1</v>
      </c>
      <c r="U2253" s="22">
        <v>2462</v>
      </c>
      <c r="V2253" s="22"/>
      <c r="W2253" s="22">
        <v>446</v>
      </c>
      <c r="X2253" s="22">
        <v>295</v>
      </c>
      <c r="Y2253" s="14">
        <v>2462</v>
      </c>
      <c r="Z2253" s="10">
        <v>446</v>
      </c>
      <c r="AA2253" s="22">
        <v>295</v>
      </c>
      <c r="AB2253" s="22">
        <v>832.6</v>
      </c>
      <c r="AC2253" s="22">
        <v>2.8125029941061303E-4</v>
      </c>
      <c r="AD2253" s="42">
        <v>2.5999999999999998E-4</v>
      </c>
      <c r="AE2253" s="22">
        <v>2349</v>
      </c>
      <c r="AF2253" s="22">
        <v>3.7124550749427227E-4</v>
      </c>
      <c r="AG2253" s="22">
        <v>5.9878307660366499E-6</v>
      </c>
      <c r="AH2253" s="22">
        <v>0</v>
      </c>
      <c r="AI2253" s="22">
        <v>0</v>
      </c>
      <c r="AJ2253" s="22">
        <v>0</v>
      </c>
      <c r="AK2253" s="22">
        <v>0</v>
      </c>
      <c r="AL2253" s="45">
        <v>0</v>
      </c>
      <c r="AM2253" s="45">
        <v>0</v>
      </c>
      <c r="AN2253" s="45">
        <v>0</v>
      </c>
      <c r="AO2253" s="45">
        <v>0</v>
      </c>
      <c r="AP2253" s="45">
        <v>0</v>
      </c>
      <c r="AQ2253" s="45">
        <v>0</v>
      </c>
      <c r="AR2253" s="45">
        <v>0</v>
      </c>
      <c r="AS2253" s="45" t="s">
        <v>4445</v>
      </c>
      <c r="AT2253" s="45" t="s">
        <v>4445</v>
      </c>
      <c r="AU2253" s="45">
        <v>3.7124550749427227E-4</v>
      </c>
      <c r="AV2253" s="10">
        <v>106.12826175131823</v>
      </c>
      <c r="AW2253" s="10">
        <v>106.12826175131823</v>
      </c>
      <c r="AX2253" s="17">
        <v>0</v>
      </c>
    </row>
    <row r="2254" spans="1:50" x14ac:dyDescent="0.25">
      <c r="A2254" s="22" t="s">
        <v>2906</v>
      </c>
      <c r="B2254" s="22" t="s">
        <v>3950</v>
      </c>
      <c r="C2254" s="22" t="s">
        <v>3082</v>
      </c>
      <c r="D2254" s="22">
        <v>4004</v>
      </c>
      <c r="E2254" s="22" t="s">
        <v>3226</v>
      </c>
      <c r="F2254" s="43">
        <v>1.15E-4</v>
      </c>
      <c r="G2254" s="43">
        <v>39.152697025329999</v>
      </c>
      <c r="H2254" s="43">
        <v>1.6846590909090911</v>
      </c>
      <c r="I2254" s="9">
        <v>0</v>
      </c>
      <c r="J2254" s="9">
        <v>1.6846590909090911</v>
      </c>
      <c r="K2254" s="11">
        <v>0</v>
      </c>
      <c r="L2254" s="41">
        <v>312</v>
      </c>
      <c r="M2254" s="44">
        <v>0</v>
      </c>
      <c r="N2254" s="13">
        <v>0</v>
      </c>
      <c r="O2254" s="13">
        <v>0</v>
      </c>
      <c r="P2254" s="22">
        <v>0</v>
      </c>
      <c r="Q2254" s="22">
        <v>0</v>
      </c>
      <c r="R2254" s="14">
        <v>0</v>
      </c>
      <c r="S2254" s="22">
        <v>59</v>
      </c>
      <c r="T2254" s="22">
        <v>1</v>
      </c>
      <c r="U2254" s="22">
        <v>579</v>
      </c>
      <c r="V2254" s="22"/>
      <c r="W2254" s="22">
        <v>106</v>
      </c>
      <c r="X2254" s="22">
        <v>71</v>
      </c>
      <c r="Y2254" s="14">
        <v>579</v>
      </c>
      <c r="Z2254" s="10">
        <v>106</v>
      </c>
      <c r="AA2254" s="22">
        <v>71</v>
      </c>
      <c r="AB2254" s="22">
        <v>197.33</v>
      </c>
      <c r="AC2254" s="22">
        <v>2.9372178352260198E-6</v>
      </c>
      <c r="AD2254" s="42">
        <v>0</v>
      </c>
      <c r="AE2254" s="22">
        <v>2352</v>
      </c>
      <c r="AF2254" s="22">
        <v>9.4431845689149437E-5</v>
      </c>
      <c r="AG2254" s="22">
        <v>5.9019903555718398E-6</v>
      </c>
      <c r="AH2254" s="22">
        <v>0</v>
      </c>
      <c r="AI2254" s="22">
        <v>0</v>
      </c>
      <c r="AJ2254" s="22">
        <v>0</v>
      </c>
      <c r="AK2254" s="22">
        <v>0</v>
      </c>
      <c r="AL2254" s="45">
        <v>0</v>
      </c>
      <c r="AM2254" s="45">
        <v>0</v>
      </c>
      <c r="AN2254" s="45">
        <v>0</v>
      </c>
      <c r="AO2254" s="45">
        <v>0</v>
      </c>
      <c r="AP2254" s="45">
        <v>0</v>
      </c>
      <c r="AQ2254" s="45">
        <v>0</v>
      </c>
      <c r="AR2254" s="45">
        <v>0</v>
      </c>
      <c r="AS2254" s="45" t="s">
        <v>4445</v>
      </c>
      <c r="AT2254" s="45" t="s">
        <v>4445</v>
      </c>
      <c r="AU2254" s="45">
        <v>9.4431845689149437E-5</v>
      </c>
      <c r="AV2254" s="10">
        <v>62.920741989881954</v>
      </c>
      <c r="AW2254" s="10">
        <v>62.920741989881954</v>
      </c>
      <c r="AX2254" s="17">
        <v>0</v>
      </c>
    </row>
    <row r="2255" spans="1:50" x14ac:dyDescent="0.25">
      <c r="A2255" s="22" t="s">
        <v>8</v>
      </c>
      <c r="B2255" s="22" t="s">
        <v>3946</v>
      </c>
      <c r="C2255" s="22" t="s">
        <v>74</v>
      </c>
      <c r="D2255" s="22">
        <v>6665</v>
      </c>
      <c r="E2255" s="22" t="s">
        <v>444</v>
      </c>
      <c r="F2255" s="43">
        <v>5.3999999999999998E-5</v>
      </c>
      <c r="G2255" s="43">
        <v>12.142625813980001</v>
      </c>
      <c r="H2255" s="43">
        <v>1.032007575757576</v>
      </c>
      <c r="I2255" s="9">
        <v>0</v>
      </c>
      <c r="J2255" s="9">
        <v>1.032007575757576</v>
      </c>
      <c r="K2255" s="11">
        <v>0</v>
      </c>
      <c r="L2255" s="41">
        <v>411</v>
      </c>
      <c r="M2255" s="44">
        <v>0</v>
      </c>
      <c r="N2255" s="13">
        <v>0</v>
      </c>
      <c r="O2255" s="13">
        <v>0</v>
      </c>
      <c r="P2255" s="22">
        <v>0</v>
      </c>
      <c r="Q2255" s="22">
        <v>0</v>
      </c>
      <c r="R2255" s="14">
        <v>0</v>
      </c>
      <c r="S2255" s="22">
        <v>31</v>
      </c>
      <c r="T2255" s="22">
        <v>1</v>
      </c>
      <c r="U2255" s="22">
        <v>759</v>
      </c>
      <c r="V2255" s="22"/>
      <c r="W2255" s="22">
        <v>139</v>
      </c>
      <c r="X2255" s="22">
        <v>92</v>
      </c>
      <c r="Y2255" s="14">
        <v>759</v>
      </c>
      <c r="Z2255" s="10">
        <v>139</v>
      </c>
      <c r="AA2255" s="22">
        <v>92</v>
      </c>
      <c r="AB2255" s="22">
        <v>258.74</v>
      </c>
      <c r="AC2255" s="22">
        <v>4.4471435443418614E-6</v>
      </c>
      <c r="AD2255" s="42">
        <v>0</v>
      </c>
      <c r="AE2255" s="22">
        <v>2353</v>
      </c>
      <c r="AF2255" s="22">
        <v>7.0651646302415881E-5</v>
      </c>
      <c r="AG2255" s="22">
        <v>5.8876371918679903E-6</v>
      </c>
      <c r="AH2255" s="22">
        <v>0</v>
      </c>
      <c r="AI2255" s="22">
        <v>0</v>
      </c>
      <c r="AJ2255" s="22">
        <v>0</v>
      </c>
      <c r="AK2255" s="22">
        <v>0</v>
      </c>
      <c r="AL2255" s="45">
        <v>0</v>
      </c>
      <c r="AM2255" s="45">
        <v>0</v>
      </c>
      <c r="AN2255" s="45">
        <v>0</v>
      </c>
      <c r="AO2255" s="45">
        <v>0</v>
      </c>
      <c r="AP2255" s="45">
        <v>0</v>
      </c>
      <c r="AQ2255" s="45">
        <v>0</v>
      </c>
      <c r="AR2255" s="45">
        <v>0</v>
      </c>
      <c r="AS2255" s="45" t="s">
        <v>4445</v>
      </c>
      <c r="AT2255" s="45" t="s">
        <v>4445</v>
      </c>
      <c r="AU2255" s="45">
        <v>7.0651646302415881E-5</v>
      </c>
      <c r="AV2255" s="10">
        <v>134.68893374931179</v>
      </c>
      <c r="AW2255" s="10">
        <v>134.68893374931179</v>
      </c>
      <c r="AX2255" s="17">
        <v>0</v>
      </c>
    </row>
    <row r="2256" spans="1:50" x14ac:dyDescent="0.25">
      <c r="A2256" s="22" t="s">
        <v>2195</v>
      </c>
      <c r="B2256" s="22" t="s">
        <v>3962</v>
      </c>
      <c r="C2256" s="22" t="s">
        <v>2467</v>
      </c>
      <c r="D2256" s="22">
        <v>7708</v>
      </c>
      <c r="E2256" s="22" t="s">
        <v>2639</v>
      </c>
      <c r="F2256" s="43">
        <v>2.1900000000000001E-4</v>
      </c>
      <c r="G2256" s="43">
        <v>87.695799438590001</v>
      </c>
      <c r="H2256" s="43">
        <v>3.4426136363636366</v>
      </c>
      <c r="I2256" s="9">
        <v>2.747727272727273</v>
      </c>
      <c r="J2256" s="9">
        <v>0.69488636363636358</v>
      </c>
      <c r="K2256" s="11">
        <v>3.4426136363636366</v>
      </c>
      <c r="L2256" s="41">
        <v>1055</v>
      </c>
      <c r="M2256" s="44">
        <v>1614</v>
      </c>
      <c r="N2256" s="13">
        <v>309</v>
      </c>
      <c r="O2256" s="13">
        <v>104</v>
      </c>
      <c r="P2256" s="22">
        <v>309</v>
      </c>
      <c r="Q2256" s="22">
        <v>104</v>
      </c>
      <c r="R2256" s="14">
        <v>0</v>
      </c>
      <c r="S2256" s="22">
        <v>112</v>
      </c>
      <c r="T2256" s="22">
        <v>0</v>
      </c>
      <c r="U2256" s="22">
        <v>1614</v>
      </c>
      <c r="V2256" s="22"/>
      <c r="W2256" s="22">
        <v>309</v>
      </c>
      <c r="X2256" s="22">
        <v>104</v>
      </c>
      <c r="Y2256" s="14">
        <v>0</v>
      </c>
      <c r="Z2256" s="10">
        <v>0</v>
      </c>
      <c r="AA2256" s="22">
        <v>0</v>
      </c>
      <c r="AB2256" s="22">
        <v>0</v>
      </c>
      <c r="AC2256" s="22">
        <v>2.4972689843982469E-6</v>
      </c>
      <c r="AD2256" s="42">
        <v>0</v>
      </c>
      <c r="AE2256" s="22">
        <v>2354</v>
      </c>
      <c r="AF2256" s="22">
        <v>3.0602784043282723E-4</v>
      </c>
      <c r="AG2256" s="22">
        <v>5.88515077755437E-6</v>
      </c>
      <c r="AH2256" s="22">
        <v>0</v>
      </c>
      <c r="AI2256" s="22">
        <v>0</v>
      </c>
      <c r="AJ2256" s="22">
        <v>0</v>
      </c>
      <c r="AK2256" s="22">
        <v>0</v>
      </c>
      <c r="AL2256" s="45">
        <v>0</v>
      </c>
      <c r="AM2256" s="45">
        <v>0</v>
      </c>
      <c r="AN2256" s="45">
        <v>0</v>
      </c>
      <c r="AO2256" s="45">
        <v>0</v>
      </c>
      <c r="AP2256" s="45">
        <v>0</v>
      </c>
      <c r="AQ2256" s="45">
        <v>0</v>
      </c>
      <c r="AR2256" s="45">
        <v>0</v>
      </c>
      <c r="AS2256" s="45" t="s">
        <v>4445</v>
      </c>
      <c r="AT2256" s="45" t="s">
        <v>4445</v>
      </c>
      <c r="AU2256" s="45">
        <v>6.1771257443364859E-5</v>
      </c>
      <c r="AV2256" s="10">
        <v>0</v>
      </c>
      <c r="AW2256" s="10">
        <v>89.757385707212407</v>
      </c>
      <c r="AX2256" s="17">
        <v>0.79815151015018981</v>
      </c>
    </row>
    <row r="2257" spans="1:50" x14ac:dyDescent="0.25">
      <c r="A2257" s="22" t="s">
        <v>8</v>
      </c>
      <c r="B2257" s="22" t="s">
        <v>3946</v>
      </c>
      <c r="C2257" s="22" t="s">
        <v>408</v>
      </c>
      <c r="D2257" s="22">
        <v>2848</v>
      </c>
      <c r="E2257" s="22" t="s">
        <v>409</v>
      </c>
      <c r="F2257" s="43">
        <v>2.2669999999999999E-3</v>
      </c>
      <c r="G2257" s="43">
        <v>35.338462707479998</v>
      </c>
      <c r="H2257" s="43">
        <v>1.6176136363636364</v>
      </c>
      <c r="I2257" s="9">
        <v>0</v>
      </c>
      <c r="J2257" s="9">
        <v>1.6176136363636364</v>
      </c>
      <c r="K2257" s="11">
        <v>0</v>
      </c>
      <c r="L2257" s="41">
        <v>219</v>
      </c>
      <c r="M2257" s="44">
        <v>0</v>
      </c>
      <c r="N2257" s="13">
        <v>0</v>
      </c>
      <c r="O2257" s="13">
        <v>0</v>
      </c>
      <c r="P2257" s="22">
        <v>0</v>
      </c>
      <c r="Q2257" s="22">
        <v>0</v>
      </c>
      <c r="R2257" s="14">
        <v>0</v>
      </c>
      <c r="S2257" s="22">
        <v>39</v>
      </c>
      <c r="T2257" s="22">
        <v>1</v>
      </c>
      <c r="U2257" s="22">
        <v>410</v>
      </c>
      <c r="V2257" s="22"/>
      <c r="W2257" s="22">
        <v>76</v>
      </c>
      <c r="X2257" s="22">
        <v>51</v>
      </c>
      <c r="Y2257" s="14">
        <v>410</v>
      </c>
      <c r="Z2257" s="10">
        <v>76</v>
      </c>
      <c r="AA2257" s="22">
        <v>51</v>
      </c>
      <c r="AB2257" s="22">
        <v>141.02000000000001</v>
      </c>
      <c r="AC2257" s="22">
        <v>6.4151064486462505E-5</v>
      </c>
      <c r="AD2257" s="42">
        <v>1.0000000000000001E-5</v>
      </c>
      <c r="AE2257" s="22">
        <v>2355</v>
      </c>
      <c r="AF2257" s="22">
        <v>1.174021058681596E-4</v>
      </c>
      <c r="AG2257" s="22">
        <v>5.8701052934079797E-6</v>
      </c>
      <c r="AH2257" s="22">
        <v>0</v>
      </c>
      <c r="AI2257" s="22">
        <v>0</v>
      </c>
      <c r="AJ2257" s="22">
        <v>0</v>
      </c>
      <c r="AK2257" s="22">
        <v>0</v>
      </c>
      <c r="AL2257" s="45">
        <v>0</v>
      </c>
      <c r="AM2257" s="45">
        <v>0</v>
      </c>
      <c r="AN2257" s="45">
        <v>0</v>
      </c>
      <c r="AO2257" s="45">
        <v>0</v>
      </c>
      <c r="AP2257" s="45">
        <v>0</v>
      </c>
      <c r="AQ2257" s="45">
        <v>0</v>
      </c>
      <c r="AR2257" s="45">
        <v>0</v>
      </c>
      <c r="AS2257" s="45" t="s">
        <v>4445</v>
      </c>
      <c r="AT2257" s="45" t="s">
        <v>4445</v>
      </c>
      <c r="AU2257" s="45">
        <v>1.174021058681596E-4</v>
      </c>
      <c r="AV2257" s="10">
        <v>46.982788900597122</v>
      </c>
      <c r="AW2257" s="10">
        <v>46.982788900597122</v>
      </c>
      <c r="AX2257" s="17">
        <v>0</v>
      </c>
    </row>
    <row r="2258" spans="1:50" x14ac:dyDescent="0.25">
      <c r="A2258" s="22" t="s">
        <v>2195</v>
      </c>
      <c r="B2258" s="22" t="s">
        <v>3963</v>
      </c>
      <c r="C2258" s="22" t="s">
        <v>2484</v>
      </c>
      <c r="D2258" s="22">
        <v>6318</v>
      </c>
      <c r="E2258" s="22" t="s">
        <v>2800</v>
      </c>
      <c r="F2258" s="43">
        <v>4.7949999999999998E-3</v>
      </c>
      <c r="G2258" s="43">
        <v>155.76714799691999</v>
      </c>
      <c r="H2258" s="43">
        <v>6.9327651515151523</v>
      </c>
      <c r="I2258" s="9">
        <v>0</v>
      </c>
      <c r="J2258" s="9">
        <v>6.9327651515151523</v>
      </c>
      <c r="K2258" s="11">
        <v>0</v>
      </c>
      <c r="L2258" s="41">
        <v>591</v>
      </c>
      <c r="M2258" s="44">
        <v>0</v>
      </c>
      <c r="N2258" s="13">
        <v>0</v>
      </c>
      <c r="O2258" s="13">
        <v>0</v>
      </c>
      <c r="P2258" s="22">
        <v>0</v>
      </c>
      <c r="Q2258" s="22">
        <v>0</v>
      </c>
      <c r="R2258" s="14">
        <v>0</v>
      </c>
      <c r="S2258" s="22">
        <v>130</v>
      </c>
      <c r="T2258" s="22">
        <v>1</v>
      </c>
      <c r="U2258" s="22">
        <v>1086</v>
      </c>
      <c r="V2258" s="22"/>
      <c r="W2258" s="22">
        <v>198</v>
      </c>
      <c r="X2258" s="22">
        <v>131</v>
      </c>
      <c r="Y2258" s="14">
        <v>1086</v>
      </c>
      <c r="Z2258" s="10">
        <v>198</v>
      </c>
      <c r="AA2258" s="22">
        <v>131</v>
      </c>
      <c r="AB2258" s="22">
        <v>369</v>
      </c>
      <c r="AC2258" s="22">
        <v>3.0783127647010732E-5</v>
      </c>
      <c r="AD2258" s="42">
        <v>1.0000000000000001E-5</v>
      </c>
      <c r="AE2258" s="22">
        <v>2357</v>
      </c>
      <c r="AF2258" s="22">
        <v>4.815153385171123E-4</v>
      </c>
      <c r="AG2258" s="22">
        <v>5.8013896206881E-6</v>
      </c>
      <c r="AH2258" s="22">
        <v>0</v>
      </c>
      <c r="AI2258" s="22">
        <v>0</v>
      </c>
      <c r="AJ2258" s="22">
        <v>0</v>
      </c>
      <c r="AK2258" s="22">
        <v>0</v>
      </c>
      <c r="AL2258" s="45">
        <v>0</v>
      </c>
      <c r="AM2258" s="45">
        <v>0</v>
      </c>
      <c r="AN2258" s="45">
        <v>0</v>
      </c>
      <c r="AO2258" s="45">
        <v>0</v>
      </c>
      <c r="AP2258" s="45">
        <v>0</v>
      </c>
      <c r="AQ2258" s="45">
        <v>0</v>
      </c>
      <c r="AR2258" s="45">
        <v>0</v>
      </c>
      <c r="AS2258" s="45" t="s">
        <v>4445</v>
      </c>
      <c r="AT2258" s="45" t="s">
        <v>4445</v>
      </c>
      <c r="AU2258" s="45">
        <v>4.815153385171123E-4</v>
      </c>
      <c r="AV2258" s="10">
        <v>28.560032782406772</v>
      </c>
      <c r="AW2258" s="10">
        <v>28.560032782406772</v>
      </c>
      <c r="AX2258" s="17">
        <v>0</v>
      </c>
    </row>
    <row r="2259" spans="1:50" x14ac:dyDescent="0.25">
      <c r="A2259" s="22" t="s">
        <v>1672</v>
      </c>
      <c r="B2259" s="22" t="s">
        <v>3957</v>
      </c>
      <c r="C2259" s="22" t="s">
        <v>1747</v>
      </c>
      <c r="D2259" s="22">
        <v>525</v>
      </c>
      <c r="E2259" s="22" t="s">
        <v>1870</v>
      </c>
      <c r="F2259" s="43">
        <v>3.1756E-2</v>
      </c>
      <c r="G2259" s="43">
        <v>141.68047640474001</v>
      </c>
      <c r="H2259" s="43">
        <v>7.6386363636363637</v>
      </c>
      <c r="I2259" s="9">
        <v>0.68087121212121227</v>
      </c>
      <c r="J2259" s="9">
        <v>6.9577651515151517</v>
      </c>
      <c r="K2259" s="11">
        <v>7.5994318181818183</v>
      </c>
      <c r="L2259" s="41">
        <v>4633</v>
      </c>
      <c r="M2259" s="44">
        <v>2004</v>
      </c>
      <c r="N2259" s="13">
        <v>1078</v>
      </c>
      <c r="O2259" s="13">
        <v>493</v>
      </c>
      <c r="P2259" s="22">
        <v>1070</v>
      </c>
      <c r="Q2259" s="22">
        <v>486</v>
      </c>
      <c r="R2259" s="14">
        <v>0</v>
      </c>
      <c r="S2259" s="22">
        <v>396</v>
      </c>
      <c r="T2259" s="22">
        <v>5.1324010711097934E-3</v>
      </c>
      <c r="U2259" s="22">
        <v>2047</v>
      </c>
      <c r="V2259" s="22"/>
      <c r="W2259" s="22">
        <v>1086</v>
      </c>
      <c r="X2259" s="22">
        <v>498</v>
      </c>
      <c r="Y2259" s="14">
        <v>43</v>
      </c>
      <c r="Z2259" s="10">
        <v>16</v>
      </c>
      <c r="AA2259" s="22">
        <v>12</v>
      </c>
      <c r="AB2259" s="22">
        <v>25.79</v>
      </c>
      <c r="AC2259" s="22">
        <v>2.2413815090007407E-4</v>
      </c>
      <c r="AD2259" s="42">
        <v>1.0000000000000001E-5</v>
      </c>
      <c r="AE2259" s="22">
        <v>2358</v>
      </c>
      <c r="AF2259" s="22">
        <v>1.7395910269641451E-5</v>
      </c>
      <c r="AG2259" s="22">
        <v>5.79863675654715E-6</v>
      </c>
      <c r="AH2259" s="22">
        <v>0</v>
      </c>
      <c r="AI2259" s="22">
        <v>0</v>
      </c>
      <c r="AJ2259" s="22">
        <v>0</v>
      </c>
      <c r="AK2259" s="22">
        <v>0</v>
      </c>
      <c r="AL2259" s="45">
        <v>0</v>
      </c>
      <c r="AM2259" s="45">
        <v>0</v>
      </c>
      <c r="AN2259" s="45">
        <v>0</v>
      </c>
      <c r="AO2259" s="45">
        <v>0</v>
      </c>
      <c r="AP2259" s="45">
        <v>0</v>
      </c>
      <c r="AQ2259" s="45">
        <v>0</v>
      </c>
      <c r="AR2259" s="45">
        <v>0</v>
      </c>
      <c r="AS2259" s="45" t="s">
        <v>4445</v>
      </c>
      <c r="AT2259" s="45" t="s">
        <v>4445</v>
      </c>
      <c r="AU2259" s="45">
        <v>1.5845322710895023E-5</v>
      </c>
      <c r="AV2259" s="10">
        <v>2.2995889702479788</v>
      </c>
      <c r="AW2259" s="10">
        <v>142.17197262719429</v>
      </c>
      <c r="AX2259" s="17">
        <v>8.9135178022413983E-2</v>
      </c>
    </row>
    <row r="2260" spans="1:50" x14ac:dyDescent="0.25">
      <c r="A2260" s="22" t="s">
        <v>2195</v>
      </c>
      <c r="B2260" s="22" t="s">
        <v>3956</v>
      </c>
      <c r="C2260" s="22" t="s">
        <v>2493</v>
      </c>
      <c r="D2260" s="22">
        <v>8605</v>
      </c>
      <c r="E2260" s="22" t="s">
        <v>2856</v>
      </c>
      <c r="F2260" s="43">
        <v>2.7620000000000001E-3</v>
      </c>
      <c r="G2260" s="43">
        <v>19.989021989120001</v>
      </c>
      <c r="H2260" s="43">
        <v>1.0257575757575756</v>
      </c>
      <c r="I2260" s="9">
        <v>0</v>
      </c>
      <c r="J2260" s="9">
        <v>1.0257575757575756</v>
      </c>
      <c r="K2260" s="11">
        <v>0</v>
      </c>
      <c r="L2260" s="41">
        <v>0</v>
      </c>
      <c r="M2260" s="44">
        <v>0</v>
      </c>
      <c r="N2260" s="13">
        <v>0</v>
      </c>
      <c r="O2260" s="13">
        <v>0</v>
      </c>
      <c r="P2260" s="22">
        <v>0</v>
      </c>
      <c r="Q2260" s="22">
        <v>0</v>
      </c>
      <c r="R2260" s="14">
        <v>0</v>
      </c>
      <c r="S2260" s="22">
        <v>15</v>
      </c>
      <c r="T2260" s="22">
        <v>1</v>
      </c>
      <c r="U2260" s="22">
        <v>12</v>
      </c>
      <c r="V2260" s="22"/>
      <c r="W2260" s="22">
        <v>4</v>
      </c>
      <c r="X2260" s="22">
        <v>4</v>
      </c>
      <c r="Y2260" s="14">
        <v>12</v>
      </c>
      <c r="Z2260" s="10">
        <v>4</v>
      </c>
      <c r="AA2260" s="22">
        <v>4</v>
      </c>
      <c r="AB2260" s="22">
        <v>6.56</v>
      </c>
      <c r="AC2260" s="22">
        <v>1.3817584479637639E-4</v>
      </c>
      <c r="AD2260" s="42">
        <v>0</v>
      </c>
      <c r="AE2260" s="22">
        <v>2360</v>
      </c>
      <c r="AF2260" s="22">
        <v>1.729885185115107E-5</v>
      </c>
      <c r="AG2260" s="22">
        <v>5.7662839503836896E-6</v>
      </c>
      <c r="AH2260" s="22">
        <v>0</v>
      </c>
      <c r="AI2260" s="22">
        <v>0</v>
      </c>
      <c r="AJ2260" s="22">
        <v>0</v>
      </c>
      <c r="AK2260" s="22">
        <v>0</v>
      </c>
      <c r="AL2260" s="45">
        <v>0</v>
      </c>
      <c r="AM2260" s="45">
        <v>0</v>
      </c>
      <c r="AN2260" s="45">
        <v>0</v>
      </c>
      <c r="AO2260" s="45">
        <v>0</v>
      </c>
      <c r="AP2260" s="45">
        <v>0</v>
      </c>
      <c r="AQ2260" s="45">
        <v>0</v>
      </c>
      <c r="AR2260" s="45">
        <v>0</v>
      </c>
      <c r="AS2260" s="45" t="s">
        <v>4445</v>
      </c>
      <c r="AT2260" s="45" t="s">
        <v>4445</v>
      </c>
      <c r="AU2260" s="45">
        <v>1.729885185115107E-5</v>
      </c>
      <c r="AV2260" s="10">
        <v>3.8995568685376667</v>
      </c>
      <c r="AW2260" s="10">
        <v>3.8995568685376667</v>
      </c>
      <c r="AX2260" s="17">
        <v>0</v>
      </c>
    </row>
    <row r="2261" spans="1:50" x14ac:dyDescent="0.25">
      <c r="A2261" s="22" t="s">
        <v>8</v>
      </c>
      <c r="B2261" s="22" t="s">
        <v>3946</v>
      </c>
      <c r="C2261" s="22" t="s">
        <v>9</v>
      </c>
      <c r="D2261" s="22">
        <v>3632</v>
      </c>
      <c r="E2261" s="22" t="s">
        <v>401</v>
      </c>
      <c r="F2261" s="43">
        <v>0.13245000000000001</v>
      </c>
      <c r="G2261" s="43">
        <v>342.24171056883</v>
      </c>
      <c r="H2261" s="43">
        <v>14.610227272727272</v>
      </c>
      <c r="I2261" s="9">
        <v>7.6325757575757588E-2</v>
      </c>
      <c r="J2261" s="9">
        <v>14.533901515151516</v>
      </c>
      <c r="K2261" s="11">
        <v>1.981060606060606</v>
      </c>
      <c r="L2261" s="41">
        <v>6921</v>
      </c>
      <c r="M2261" s="44">
        <v>527</v>
      </c>
      <c r="N2261" s="13">
        <v>512</v>
      </c>
      <c r="O2261" s="13">
        <v>389</v>
      </c>
      <c r="P2261" s="22">
        <v>140</v>
      </c>
      <c r="Q2261" s="22">
        <v>114</v>
      </c>
      <c r="R2261" s="14">
        <v>0</v>
      </c>
      <c r="S2261" s="22">
        <v>988</v>
      </c>
      <c r="T2261" s="22">
        <v>0.86440590080630519</v>
      </c>
      <c r="U2261" s="22">
        <v>11402</v>
      </c>
      <c r="V2261" s="22"/>
      <c r="W2261" s="22">
        <v>2475</v>
      </c>
      <c r="X2261" s="22">
        <v>1683</v>
      </c>
      <c r="Y2261" s="14">
        <v>10875</v>
      </c>
      <c r="Z2261" s="10">
        <v>2335</v>
      </c>
      <c r="AA2261" s="22">
        <v>1569</v>
      </c>
      <c r="AB2261" s="22">
        <v>4177.7</v>
      </c>
      <c r="AC2261" s="22">
        <v>3.8700718208735786E-4</v>
      </c>
      <c r="AD2261" s="42">
        <v>1.8799999999999999E-3</v>
      </c>
      <c r="AE2261" s="22">
        <v>2361</v>
      </c>
      <c r="AF2261" s="22">
        <v>1.3832815186777561E-4</v>
      </c>
      <c r="AG2261" s="22">
        <v>5.7636729944906502E-6</v>
      </c>
      <c r="AH2261" s="22">
        <v>0</v>
      </c>
      <c r="AI2261" s="22">
        <v>0</v>
      </c>
      <c r="AJ2261" s="22">
        <v>0</v>
      </c>
      <c r="AK2261" s="22">
        <v>1</v>
      </c>
      <c r="AL2261" s="45">
        <v>1</v>
      </c>
      <c r="AM2261" s="45">
        <v>0</v>
      </c>
      <c r="AN2261" s="45">
        <v>1</v>
      </c>
      <c r="AO2261" s="45">
        <v>0</v>
      </c>
      <c r="AP2261" s="45">
        <v>0</v>
      </c>
      <c r="AQ2261" s="45">
        <v>1</v>
      </c>
      <c r="AR2261" s="45">
        <v>1</v>
      </c>
      <c r="AS2261" s="45" t="s">
        <v>4445</v>
      </c>
      <c r="AT2261" s="45" t="s">
        <v>4445</v>
      </c>
      <c r="AU2261" s="45">
        <v>1.3760550732650482E-4</v>
      </c>
      <c r="AV2261" s="10">
        <v>160.65885664394895</v>
      </c>
      <c r="AW2261" s="10">
        <v>169.40188224313604</v>
      </c>
      <c r="AX2261" s="17">
        <v>5.2241321199865192E-3</v>
      </c>
    </row>
    <row r="2262" spans="1:50" x14ac:dyDescent="0.25">
      <c r="A2262" s="22" t="s">
        <v>2195</v>
      </c>
      <c r="B2262" s="22" t="s">
        <v>3963</v>
      </c>
      <c r="C2262" s="22" t="s">
        <v>2373</v>
      </c>
      <c r="D2262" s="22">
        <v>4068</v>
      </c>
      <c r="E2262" s="22" t="s">
        <v>2394</v>
      </c>
      <c r="F2262" s="43">
        <v>4.86E-4</v>
      </c>
      <c r="G2262" s="43">
        <v>250.19047557189</v>
      </c>
      <c r="H2262" s="43">
        <v>10.264583333333334</v>
      </c>
      <c r="I2262" s="9">
        <v>0</v>
      </c>
      <c r="J2262" s="9">
        <v>10.264583333333334</v>
      </c>
      <c r="K2262" s="11">
        <v>0</v>
      </c>
      <c r="L2262" s="41">
        <v>4286</v>
      </c>
      <c r="M2262" s="44">
        <v>0</v>
      </c>
      <c r="N2262" s="13">
        <v>0</v>
      </c>
      <c r="O2262" s="13">
        <v>0</v>
      </c>
      <c r="P2262" s="22">
        <v>0</v>
      </c>
      <c r="Q2262" s="22">
        <v>0</v>
      </c>
      <c r="R2262" s="14">
        <v>0</v>
      </c>
      <c r="S2262" s="22">
        <v>282</v>
      </c>
      <c r="T2262" s="22">
        <v>1</v>
      </c>
      <c r="U2262" s="22">
        <v>7796</v>
      </c>
      <c r="V2262" s="22"/>
      <c r="W2262" s="22">
        <v>1408</v>
      </c>
      <c r="X2262" s="22">
        <v>928</v>
      </c>
      <c r="Y2262" s="14">
        <v>7796</v>
      </c>
      <c r="Z2262" s="10">
        <v>1408</v>
      </c>
      <c r="AA2262" s="22">
        <v>928</v>
      </c>
      <c r="AB2262" s="22">
        <v>2630.6</v>
      </c>
      <c r="AC2262" s="22">
        <v>1.9425199895763106E-6</v>
      </c>
      <c r="AD2262" s="42">
        <v>1.0000000000000001E-5</v>
      </c>
      <c r="AE2262" s="22">
        <v>2362</v>
      </c>
      <c r="AF2262" s="22">
        <v>8.5792512082050328E-4</v>
      </c>
      <c r="AG2262" s="22">
        <v>5.7578867169161297E-6</v>
      </c>
      <c r="AH2262" s="22">
        <v>0</v>
      </c>
      <c r="AI2262" s="22">
        <v>0</v>
      </c>
      <c r="AJ2262" s="22">
        <v>0</v>
      </c>
      <c r="AK2262" s="22">
        <v>0</v>
      </c>
      <c r="AL2262" s="45">
        <v>0</v>
      </c>
      <c r="AM2262" s="45">
        <v>0</v>
      </c>
      <c r="AN2262" s="45">
        <v>0</v>
      </c>
      <c r="AO2262" s="45">
        <v>0</v>
      </c>
      <c r="AP2262" s="45">
        <v>0</v>
      </c>
      <c r="AQ2262" s="45">
        <v>0</v>
      </c>
      <c r="AR2262" s="45">
        <v>0</v>
      </c>
      <c r="AS2262" s="45" t="s">
        <v>4445</v>
      </c>
      <c r="AT2262" s="45" t="s">
        <v>4445</v>
      </c>
      <c r="AU2262" s="45">
        <v>8.5792512082050339E-4</v>
      </c>
      <c r="AV2262" s="10">
        <v>137.17069210472903</v>
      </c>
      <c r="AW2262" s="10">
        <v>137.17069210472903</v>
      </c>
      <c r="AX2262" s="17">
        <v>0</v>
      </c>
    </row>
    <row r="2263" spans="1:50" x14ac:dyDescent="0.25">
      <c r="A2263" s="22" t="s">
        <v>964</v>
      </c>
      <c r="B2263" s="22" t="s">
        <v>3948</v>
      </c>
      <c r="C2263" s="22" t="s">
        <v>1243</v>
      </c>
      <c r="D2263" s="22">
        <v>2184</v>
      </c>
      <c r="E2263" s="22" t="s">
        <v>1358</v>
      </c>
      <c r="F2263" s="43">
        <v>2.7E-4</v>
      </c>
      <c r="G2263" s="43">
        <v>48.500947314820003</v>
      </c>
      <c r="H2263" s="43">
        <v>2.2157196969696971</v>
      </c>
      <c r="I2263" s="9">
        <v>0</v>
      </c>
      <c r="J2263" s="9">
        <v>2.2157196969696971</v>
      </c>
      <c r="K2263" s="11">
        <v>0</v>
      </c>
      <c r="L2263" s="41">
        <v>612</v>
      </c>
      <c r="M2263" s="44">
        <v>0</v>
      </c>
      <c r="N2263" s="13">
        <v>0</v>
      </c>
      <c r="O2263" s="13">
        <v>0</v>
      </c>
      <c r="P2263" s="22">
        <v>0</v>
      </c>
      <c r="Q2263" s="22">
        <v>0</v>
      </c>
      <c r="R2263" s="14">
        <v>0</v>
      </c>
      <c r="S2263" s="22">
        <v>49</v>
      </c>
      <c r="T2263" s="22">
        <v>1</v>
      </c>
      <c r="U2263" s="22">
        <v>1124</v>
      </c>
      <c r="V2263" s="22"/>
      <c r="W2263" s="22">
        <v>205</v>
      </c>
      <c r="X2263" s="22">
        <v>136</v>
      </c>
      <c r="Y2263" s="14">
        <v>1124</v>
      </c>
      <c r="Z2263" s="10">
        <v>205</v>
      </c>
      <c r="AA2263" s="22">
        <v>136</v>
      </c>
      <c r="AB2263" s="22">
        <v>382.01</v>
      </c>
      <c r="AC2263" s="22">
        <v>5.5669015750852872E-6</v>
      </c>
      <c r="AD2263" s="42">
        <v>0</v>
      </c>
      <c r="AE2263" s="22">
        <v>2363</v>
      </c>
      <c r="AF2263" s="22">
        <v>1.7819103416638688E-4</v>
      </c>
      <c r="AG2263" s="22">
        <v>5.7480978763350604E-6</v>
      </c>
      <c r="AH2263" s="22">
        <v>0</v>
      </c>
      <c r="AI2263" s="22">
        <v>0</v>
      </c>
      <c r="AJ2263" s="22">
        <v>0</v>
      </c>
      <c r="AK2263" s="22">
        <v>0</v>
      </c>
      <c r="AL2263" s="45">
        <v>0</v>
      </c>
      <c r="AM2263" s="45">
        <v>0</v>
      </c>
      <c r="AN2263" s="45">
        <v>0</v>
      </c>
      <c r="AO2263" s="45">
        <v>0</v>
      </c>
      <c r="AP2263" s="45">
        <v>0</v>
      </c>
      <c r="AQ2263" s="45">
        <v>0</v>
      </c>
      <c r="AR2263" s="45">
        <v>0</v>
      </c>
      <c r="AS2263" s="45" t="s">
        <v>4445</v>
      </c>
      <c r="AT2263" s="45" t="s">
        <v>4445</v>
      </c>
      <c r="AU2263" s="45">
        <v>1.7819103416638688E-4</v>
      </c>
      <c r="AV2263" s="10">
        <v>92.520728267373272</v>
      </c>
      <c r="AW2263" s="10">
        <v>92.520728267373272</v>
      </c>
      <c r="AX2263" s="17">
        <v>0</v>
      </c>
    </row>
    <row r="2264" spans="1:50" x14ac:dyDescent="0.25">
      <c r="A2264" s="22" t="s">
        <v>2906</v>
      </c>
      <c r="B2264" s="22" t="s">
        <v>3950</v>
      </c>
      <c r="C2264" s="22" t="s">
        <v>3189</v>
      </c>
      <c r="D2264" s="22">
        <v>6381</v>
      </c>
      <c r="E2264" s="22" t="s">
        <v>3190</v>
      </c>
      <c r="F2264" s="43">
        <v>6.0000000000000002E-6</v>
      </c>
      <c r="G2264" s="43">
        <v>4.6464897572500004</v>
      </c>
      <c r="H2264" s="43">
        <v>6.7045454545454547E-2</v>
      </c>
      <c r="I2264" s="9">
        <v>0</v>
      </c>
      <c r="J2264" s="9">
        <v>6.7045454545454547E-2</v>
      </c>
      <c r="K2264" s="11">
        <v>0</v>
      </c>
      <c r="L2264" s="41">
        <v>22</v>
      </c>
      <c r="M2264" s="44">
        <v>0</v>
      </c>
      <c r="N2264" s="13">
        <v>0</v>
      </c>
      <c r="O2264" s="13">
        <v>0</v>
      </c>
      <c r="P2264" s="22">
        <v>0</v>
      </c>
      <c r="Q2264" s="22">
        <v>0</v>
      </c>
      <c r="R2264" s="14">
        <v>0</v>
      </c>
      <c r="S2264" s="22">
        <v>2</v>
      </c>
      <c r="T2264" s="22">
        <v>1</v>
      </c>
      <c r="U2264" s="22">
        <v>52</v>
      </c>
      <c r="V2264" s="22"/>
      <c r="W2264" s="22">
        <v>11</v>
      </c>
      <c r="X2264" s="22">
        <v>8</v>
      </c>
      <c r="Y2264" s="14">
        <v>52</v>
      </c>
      <c r="Z2264" s="10">
        <v>11</v>
      </c>
      <c r="AA2264" s="22">
        <v>8</v>
      </c>
      <c r="AB2264" s="22">
        <v>19.75</v>
      </c>
      <c r="AC2264" s="22">
        <v>1.2912973692964875E-6</v>
      </c>
      <c r="AD2264" s="42">
        <v>0</v>
      </c>
      <c r="AE2264" s="22">
        <v>2364</v>
      </c>
      <c r="AF2264" s="22">
        <v>6.8550426830324651E-5</v>
      </c>
      <c r="AG2264" s="22">
        <v>5.7125355691937212E-6</v>
      </c>
      <c r="AH2264" s="22">
        <v>0</v>
      </c>
      <c r="AI2264" s="22">
        <v>0</v>
      </c>
      <c r="AJ2264" s="22">
        <v>0</v>
      </c>
      <c r="AK2264" s="22">
        <v>0</v>
      </c>
      <c r="AL2264" s="45">
        <v>0</v>
      </c>
      <c r="AM2264" s="45">
        <v>0</v>
      </c>
      <c r="AN2264" s="45">
        <v>0</v>
      </c>
      <c r="AO2264" s="45">
        <v>0</v>
      </c>
      <c r="AP2264" s="45">
        <v>0</v>
      </c>
      <c r="AQ2264" s="45">
        <v>0</v>
      </c>
      <c r="AR2264" s="45">
        <v>0</v>
      </c>
      <c r="AS2264" s="45" t="s">
        <v>4445</v>
      </c>
      <c r="AT2264" s="45" t="s">
        <v>4445</v>
      </c>
      <c r="AU2264" s="45">
        <v>6.8550426830324651E-5</v>
      </c>
      <c r="AV2264" s="10">
        <v>164.06779661016949</v>
      </c>
      <c r="AW2264" s="10">
        <v>164.06779661016949</v>
      </c>
      <c r="AX2264" s="17">
        <v>0</v>
      </c>
    </row>
    <row r="2265" spans="1:50" x14ac:dyDescent="0.25">
      <c r="A2265" s="22" t="s">
        <v>1672</v>
      </c>
      <c r="B2265" s="22" t="s">
        <v>3957</v>
      </c>
      <c r="C2265" s="22" t="s">
        <v>1747</v>
      </c>
      <c r="D2265" s="22">
        <v>832</v>
      </c>
      <c r="E2265" s="22" t="s">
        <v>1954</v>
      </c>
      <c r="F2265" s="43">
        <v>0.10144</v>
      </c>
      <c r="G2265" s="43">
        <v>235.42368759291</v>
      </c>
      <c r="H2265" s="43">
        <v>12.479924242424245</v>
      </c>
      <c r="I2265" s="9">
        <v>1.4204545454545456</v>
      </c>
      <c r="J2265" s="9">
        <v>11.059659090909092</v>
      </c>
      <c r="K2265" s="11">
        <v>12.439772727272729</v>
      </c>
      <c r="L2265" s="41">
        <v>8095</v>
      </c>
      <c r="M2265" s="44">
        <v>7464</v>
      </c>
      <c r="N2265" s="13">
        <v>1907</v>
      </c>
      <c r="O2265" s="13">
        <v>828</v>
      </c>
      <c r="P2265" s="22">
        <v>1871</v>
      </c>
      <c r="Q2265" s="22">
        <v>794</v>
      </c>
      <c r="R2265" s="14">
        <v>0</v>
      </c>
      <c r="S2265" s="22">
        <v>714</v>
      </c>
      <c r="T2265" s="22">
        <v>3.2172883722342283E-3</v>
      </c>
      <c r="U2265" s="22">
        <v>7511</v>
      </c>
      <c r="V2265" s="22"/>
      <c r="W2265" s="22">
        <v>1916</v>
      </c>
      <c r="X2265" s="22">
        <v>834</v>
      </c>
      <c r="Y2265" s="14">
        <v>47</v>
      </c>
      <c r="Z2265" s="10">
        <v>45</v>
      </c>
      <c r="AA2265" s="22">
        <v>40</v>
      </c>
      <c r="AB2265" s="22">
        <v>65.88</v>
      </c>
      <c r="AC2265" s="22">
        <v>4.3088272483187014E-4</v>
      </c>
      <c r="AD2265" s="42">
        <v>4.0000000000000003E-5</v>
      </c>
      <c r="AE2265" s="22">
        <v>2365</v>
      </c>
      <c r="AF2265" s="22">
        <v>1.6896931276077449E-5</v>
      </c>
      <c r="AG2265" s="22">
        <v>5.6323104253591499E-6</v>
      </c>
      <c r="AH2265" s="22">
        <v>0</v>
      </c>
      <c r="AI2265" s="22">
        <v>0</v>
      </c>
      <c r="AJ2265" s="22">
        <v>0</v>
      </c>
      <c r="AK2265" s="22">
        <v>0</v>
      </c>
      <c r="AL2265" s="45">
        <v>0</v>
      </c>
      <c r="AM2265" s="45">
        <v>0</v>
      </c>
      <c r="AN2265" s="45">
        <v>0</v>
      </c>
      <c r="AO2265" s="45">
        <v>0</v>
      </c>
      <c r="AP2265" s="45">
        <v>0</v>
      </c>
      <c r="AQ2265" s="45">
        <v>0</v>
      </c>
      <c r="AR2265" s="45">
        <v>0</v>
      </c>
      <c r="AS2265" s="45" t="s">
        <v>4445</v>
      </c>
      <c r="AT2265" s="45" t="s">
        <v>4445</v>
      </c>
      <c r="AU2265" s="45">
        <v>1.4973993108121264E-5</v>
      </c>
      <c r="AV2265" s="10">
        <v>4.0688415104032876</v>
      </c>
      <c r="AW2265" s="10">
        <v>153.52657298084799</v>
      </c>
      <c r="AX2265" s="17">
        <v>0.11381916411205875</v>
      </c>
    </row>
    <row r="2266" spans="1:50" x14ac:dyDescent="0.25">
      <c r="A2266" s="22" t="s">
        <v>964</v>
      </c>
      <c r="B2266" s="22" t="s">
        <v>3948</v>
      </c>
      <c r="C2266" s="22" t="s">
        <v>1032</v>
      </c>
      <c r="D2266" s="22">
        <v>7332</v>
      </c>
      <c r="E2266" s="22" t="s">
        <v>1569</v>
      </c>
      <c r="F2266" s="43">
        <v>3.993E-2</v>
      </c>
      <c r="G2266" s="43">
        <v>2.75818762335</v>
      </c>
      <c r="H2266" s="43">
        <v>0.49204545454545456</v>
      </c>
      <c r="I2266" s="9">
        <v>0</v>
      </c>
      <c r="J2266" s="9">
        <v>0.49204545454545456</v>
      </c>
      <c r="K2266" s="11">
        <v>0</v>
      </c>
      <c r="L2266" s="41">
        <v>95</v>
      </c>
      <c r="M2266" s="44">
        <v>0</v>
      </c>
      <c r="N2266" s="13">
        <v>0</v>
      </c>
      <c r="O2266" s="13">
        <v>0</v>
      </c>
      <c r="P2266" s="22">
        <v>0</v>
      </c>
      <c r="Q2266" s="22">
        <v>0</v>
      </c>
      <c r="R2266" s="14">
        <v>0</v>
      </c>
      <c r="S2266" s="22">
        <v>10</v>
      </c>
      <c r="T2266" s="22">
        <v>1</v>
      </c>
      <c r="U2266" s="22">
        <v>185</v>
      </c>
      <c r="V2266" s="22"/>
      <c r="W2266" s="22">
        <v>35</v>
      </c>
      <c r="X2266" s="22">
        <v>24</v>
      </c>
      <c r="Y2266" s="14">
        <v>185</v>
      </c>
      <c r="Z2266" s="10">
        <v>35</v>
      </c>
      <c r="AA2266" s="22">
        <v>24</v>
      </c>
      <c r="AB2266" s="22">
        <v>64.599999999999994</v>
      </c>
      <c r="AC2266" s="22">
        <v>1.4476897678013068E-2</v>
      </c>
      <c r="AD2266" s="42">
        <v>1.0499999999999999E-3</v>
      </c>
      <c r="AE2266" s="22">
        <v>2366</v>
      </c>
      <c r="AF2266" s="22">
        <v>5.62528455217343E-6</v>
      </c>
      <c r="AG2266" s="22">
        <v>5.62528455217343E-6</v>
      </c>
      <c r="AH2266" s="22">
        <v>0</v>
      </c>
      <c r="AI2266" s="22">
        <v>0</v>
      </c>
      <c r="AJ2266" s="22">
        <v>0</v>
      </c>
      <c r="AK2266" s="22">
        <v>0</v>
      </c>
      <c r="AL2266" s="45">
        <v>0</v>
      </c>
      <c r="AM2266" s="45">
        <v>0</v>
      </c>
      <c r="AN2266" s="45">
        <v>0</v>
      </c>
      <c r="AO2266" s="45">
        <v>0</v>
      </c>
      <c r="AP2266" s="45">
        <v>0</v>
      </c>
      <c r="AQ2266" s="45">
        <v>0</v>
      </c>
      <c r="AR2266" s="45">
        <v>0</v>
      </c>
      <c r="AS2266" s="45" t="s">
        <v>4445</v>
      </c>
      <c r="AT2266" s="45" t="s">
        <v>4445</v>
      </c>
      <c r="AU2266" s="45">
        <v>5.62528455217343E-6</v>
      </c>
      <c r="AV2266" s="10">
        <v>71.131639722863738</v>
      </c>
      <c r="AW2266" s="10">
        <v>71.131639722863738</v>
      </c>
      <c r="AX2266" s="17">
        <v>0</v>
      </c>
    </row>
    <row r="2267" spans="1:50" x14ac:dyDescent="0.25">
      <c r="A2267" s="22" t="s">
        <v>2195</v>
      </c>
      <c r="B2267" s="22" t="s">
        <v>3963</v>
      </c>
      <c r="C2267" s="22" t="s">
        <v>2518</v>
      </c>
      <c r="D2267" s="22">
        <v>1588</v>
      </c>
      <c r="E2267" s="22" t="s">
        <v>2519</v>
      </c>
      <c r="F2267" s="43">
        <v>2.7E-4</v>
      </c>
      <c r="G2267" s="43">
        <v>122.17156351055</v>
      </c>
      <c r="H2267" s="43">
        <v>6.7473484848484846</v>
      </c>
      <c r="I2267" s="9">
        <v>0</v>
      </c>
      <c r="J2267" s="9">
        <v>6.7473484848484846</v>
      </c>
      <c r="K2267" s="11">
        <v>0</v>
      </c>
      <c r="L2267" s="41">
        <v>1746</v>
      </c>
      <c r="M2267" s="44">
        <v>0</v>
      </c>
      <c r="N2267" s="13">
        <v>0</v>
      </c>
      <c r="O2267" s="13">
        <v>0</v>
      </c>
      <c r="P2267" s="22">
        <v>0</v>
      </c>
      <c r="Q2267" s="22">
        <v>0</v>
      </c>
      <c r="R2267" s="14">
        <v>0</v>
      </c>
      <c r="S2267" s="22">
        <v>185</v>
      </c>
      <c r="T2267" s="22">
        <v>1</v>
      </c>
      <c r="U2267" s="22">
        <v>3183</v>
      </c>
      <c r="V2267" s="22"/>
      <c r="W2267" s="22">
        <v>576</v>
      </c>
      <c r="X2267" s="22">
        <v>380</v>
      </c>
      <c r="Y2267" s="14">
        <v>3183</v>
      </c>
      <c r="Z2267" s="10">
        <v>576</v>
      </c>
      <c r="AA2267" s="22">
        <v>380</v>
      </c>
      <c r="AB2267" s="22">
        <v>1075.5899999999999</v>
      </c>
      <c r="AC2267" s="22">
        <v>2.2100069135702306E-6</v>
      </c>
      <c r="AD2267" s="42">
        <v>0</v>
      </c>
      <c r="AE2267" s="22">
        <v>2367</v>
      </c>
      <c r="AF2267" s="22">
        <v>6.7445596584004349E-4</v>
      </c>
      <c r="AG2267" s="22">
        <v>5.5740162466119298E-6</v>
      </c>
      <c r="AH2267" s="22">
        <v>0</v>
      </c>
      <c r="AI2267" s="22">
        <v>0</v>
      </c>
      <c r="AJ2267" s="22">
        <v>0</v>
      </c>
      <c r="AK2267" s="22">
        <v>0</v>
      </c>
      <c r="AL2267" s="45">
        <v>0</v>
      </c>
      <c r="AM2267" s="45">
        <v>0</v>
      </c>
      <c r="AN2267" s="45">
        <v>0</v>
      </c>
      <c r="AO2267" s="45">
        <v>0</v>
      </c>
      <c r="AP2267" s="45">
        <v>0</v>
      </c>
      <c r="AQ2267" s="45">
        <v>0</v>
      </c>
      <c r="AR2267" s="45">
        <v>0</v>
      </c>
      <c r="AS2267" s="45" t="s">
        <v>4445</v>
      </c>
      <c r="AT2267" s="45" t="s">
        <v>4445</v>
      </c>
      <c r="AU2267" s="45">
        <v>6.7445596584004349E-4</v>
      </c>
      <c r="AV2267" s="10">
        <v>85.36686689496436</v>
      </c>
      <c r="AW2267" s="10">
        <v>85.36686689496436</v>
      </c>
      <c r="AX2267" s="17">
        <v>0</v>
      </c>
    </row>
    <row r="2268" spans="1:50" x14ac:dyDescent="0.25">
      <c r="A2268" s="22" t="s">
        <v>8</v>
      </c>
      <c r="B2268" s="22" t="s">
        <v>3946</v>
      </c>
      <c r="C2268" s="22" t="s">
        <v>433</v>
      </c>
      <c r="D2268" s="22">
        <v>6159</v>
      </c>
      <c r="E2268" s="22" t="s">
        <v>434</v>
      </c>
      <c r="F2268" s="43">
        <v>7.1000000000000005E-5</v>
      </c>
      <c r="G2268" s="43">
        <v>32.2786385665</v>
      </c>
      <c r="H2268" s="43">
        <v>1.384848484848485</v>
      </c>
      <c r="I2268" s="9">
        <v>0</v>
      </c>
      <c r="J2268" s="9">
        <v>1.384848484848485</v>
      </c>
      <c r="K2268" s="11">
        <v>0</v>
      </c>
      <c r="L2268" s="41">
        <v>252</v>
      </c>
      <c r="M2268" s="44">
        <v>0</v>
      </c>
      <c r="N2268" s="13">
        <v>0</v>
      </c>
      <c r="O2268" s="13">
        <v>0</v>
      </c>
      <c r="P2268" s="22">
        <v>0</v>
      </c>
      <c r="Q2268" s="22">
        <v>0</v>
      </c>
      <c r="R2268" s="14">
        <v>0</v>
      </c>
      <c r="S2268" s="22">
        <v>54</v>
      </c>
      <c r="T2268" s="22">
        <v>1</v>
      </c>
      <c r="U2268" s="22">
        <v>470</v>
      </c>
      <c r="V2268" s="22"/>
      <c r="W2268" s="22">
        <v>87</v>
      </c>
      <c r="X2268" s="22">
        <v>58</v>
      </c>
      <c r="Y2268" s="14">
        <v>470</v>
      </c>
      <c r="Z2268" s="10">
        <v>87</v>
      </c>
      <c r="AA2268" s="22">
        <v>58</v>
      </c>
      <c r="AB2268" s="22">
        <v>161.49</v>
      </c>
      <c r="AC2268" s="22">
        <v>2.1995971067282408E-6</v>
      </c>
      <c r="AD2268" s="42">
        <v>0</v>
      </c>
      <c r="AE2268" s="22">
        <v>2368</v>
      </c>
      <c r="AF2268" s="22">
        <v>1.6158638895444674E-4</v>
      </c>
      <c r="AG2268" s="22">
        <v>5.5719444467050597E-6</v>
      </c>
      <c r="AH2268" s="22">
        <v>0</v>
      </c>
      <c r="AI2268" s="22">
        <v>0</v>
      </c>
      <c r="AJ2268" s="22">
        <v>0</v>
      </c>
      <c r="AK2268" s="22">
        <v>0</v>
      </c>
      <c r="AL2268" s="45">
        <v>0</v>
      </c>
      <c r="AM2268" s="45">
        <v>0</v>
      </c>
      <c r="AN2268" s="45">
        <v>0</v>
      </c>
      <c r="AO2268" s="45">
        <v>0</v>
      </c>
      <c r="AP2268" s="45">
        <v>0</v>
      </c>
      <c r="AQ2268" s="45">
        <v>0</v>
      </c>
      <c r="AR2268" s="45">
        <v>0</v>
      </c>
      <c r="AS2268" s="45" t="s">
        <v>4445</v>
      </c>
      <c r="AT2268" s="45" t="s">
        <v>4445</v>
      </c>
      <c r="AU2268" s="45">
        <v>1.6158638895444674E-4</v>
      </c>
      <c r="AV2268" s="10">
        <v>62.822757111597369</v>
      </c>
      <c r="AW2268" s="10">
        <v>62.822757111597369</v>
      </c>
      <c r="AX2268" s="17">
        <v>0</v>
      </c>
    </row>
    <row r="2269" spans="1:50" x14ac:dyDescent="0.25">
      <c r="A2269" s="22" t="s">
        <v>964</v>
      </c>
      <c r="B2269" s="22" t="s">
        <v>3948</v>
      </c>
      <c r="C2269" s="22" t="s">
        <v>844</v>
      </c>
      <c r="D2269" s="22">
        <v>8429</v>
      </c>
      <c r="E2269" s="22" t="s">
        <v>845</v>
      </c>
      <c r="F2269" s="43">
        <v>1.3689E-2</v>
      </c>
      <c r="G2269" s="43">
        <v>194.51337491132</v>
      </c>
      <c r="H2269" s="43">
        <v>8.2967803030303031</v>
      </c>
      <c r="I2269" s="9">
        <v>0</v>
      </c>
      <c r="J2269" s="9">
        <v>8.2967803030303031</v>
      </c>
      <c r="K2269" s="11">
        <v>0</v>
      </c>
      <c r="L2269" s="41">
        <v>3263</v>
      </c>
      <c r="M2269" s="44">
        <v>0</v>
      </c>
      <c r="N2269" s="13">
        <v>0</v>
      </c>
      <c r="O2269" s="13">
        <v>0</v>
      </c>
      <c r="P2269" s="22">
        <v>0</v>
      </c>
      <c r="Q2269" s="22">
        <v>0</v>
      </c>
      <c r="R2269" s="14">
        <v>0</v>
      </c>
      <c r="S2269" s="22">
        <v>172</v>
      </c>
      <c r="T2269" s="22">
        <v>1</v>
      </c>
      <c r="U2269" s="22">
        <v>5938</v>
      </c>
      <c r="V2269" s="22"/>
      <c r="W2269" s="22">
        <v>1073</v>
      </c>
      <c r="X2269" s="22">
        <v>708</v>
      </c>
      <c r="Y2269" s="14">
        <v>5938</v>
      </c>
      <c r="Z2269" s="10">
        <v>1073</v>
      </c>
      <c r="AA2269" s="22">
        <v>708</v>
      </c>
      <c r="AB2269" s="22">
        <v>2004.43</v>
      </c>
      <c r="AC2269" s="22">
        <v>7.0375623302206902E-5</v>
      </c>
      <c r="AD2269" s="42">
        <v>1.6000000000000001E-4</v>
      </c>
      <c r="AE2269" s="22">
        <v>2369</v>
      </c>
      <c r="AF2269" s="22">
        <v>6.0716057048111908E-4</v>
      </c>
      <c r="AG2269" s="22">
        <v>5.5702804631295332E-6</v>
      </c>
      <c r="AH2269" s="22">
        <v>0</v>
      </c>
      <c r="AI2269" s="22">
        <v>0</v>
      </c>
      <c r="AJ2269" s="22">
        <v>0</v>
      </c>
      <c r="AK2269" s="22">
        <v>0</v>
      </c>
      <c r="AL2269" s="45">
        <v>0</v>
      </c>
      <c r="AM2269" s="45">
        <v>0</v>
      </c>
      <c r="AN2269" s="45">
        <v>0</v>
      </c>
      <c r="AO2269" s="45">
        <v>0</v>
      </c>
      <c r="AP2269" s="45">
        <v>0</v>
      </c>
      <c r="AQ2269" s="45">
        <v>0</v>
      </c>
      <c r="AR2269" s="45">
        <v>0</v>
      </c>
      <c r="AS2269" s="45" t="s">
        <v>4445</v>
      </c>
      <c r="AT2269" s="45" t="s">
        <v>4445</v>
      </c>
      <c r="AU2269" s="45">
        <v>6.0716057048111908E-4</v>
      </c>
      <c r="AV2269" s="10">
        <v>129.32727646266579</v>
      </c>
      <c r="AW2269" s="10">
        <v>129.32727646266579</v>
      </c>
      <c r="AX2269" s="17">
        <v>0</v>
      </c>
    </row>
    <row r="2270" spans="1:50" x14ac:dyDescent="0.25">
      <c r="A2270" s="22" t="s">
        <v>1672</v>
      </c>
      <c r="B2270" s="22" t="s">
        <v>3957</v>
      </c>
      <c r="C2270" s="22" t="s">
        <v>1747</v>
      </c>
      <c r="D2270" s="22">
        <v>4968</v>
      </c>
      <c r="E2270" s="22" t="s">
        <v>2077</v>
      </c>
      <c r="F2270" s="43">
        <v>7.5628000000000001E-2</v>
      </c>
      <c r="G2270" s="43">
        <v>282.33355205864001</v>
      </c>
      <c r="H2270" s="43">
        <v>15.13125</v>
      </c>
      <c r="I2270" s="9">
        <v>1.7607954545454547</v>
      </c>
      <c r="J2270" s="9">
        <v>13.37064393939394</v>
      </c>
      <c r="K2270" s="11">
        <v>14.441287878787879</v>
      </c>
      <c r="L2270" s="41">
        <v>8666</v>
      </c>
      <c r="M2270" s="44">
        <v>9361</v>
      </c>
      <c r="N2270" s="13">
        <v>2031</v>
      </c>
      <c r="O2270" s="13">
        <v>996</v>
      </c>
      <c r="P2270" s="22">
        <v>1999</v>
      </c>
      <c r="Q2270" s="22">
        <v>969</v>
      </c>
      <c r="R2270" s="14">
        <v>0</v>
      </c>
      <c r="S2270" s="22">
        <v>1038</v>
      </c>
      <c r="T2270" s="22">
        <v>4.5598487977670077E-2</v>
      </c>
      <c r="U2270" s="22">
        <v>10079</v>
      </c>
      <c r="V2270" s="22"/>
      <c r="W2270" s="22">
        <v>2161</v>
      </c>
      <c r="X2270" s="22">
        <v>1081</v>
      </c>
      <c r="Y2270" s="14">
        <v>718</v>
      </c>
      <c r="Z2270" s="10">
        <v>162</v>
      </c>
      <c r="AA2270" s="22">
        <v>112</v>
      </c>
      <c r="AB2270" s="22">
        <v>286.56</v>
      </c>
      <c r="AC2270" s="22">
        <v>2.6786756107645415E-4</v>
      </c>
      <c r="AD2270" s="42">
        <v>9.0000000000000006E-5</v>
      </c>
      <c r="AE2270" s="22">
        <v>2370</v>
      </c>
      <c r="AF2270" s="22">
        <v>6.6546914200912207E-5</v>
      </c>
      <c r="AG2270" s="22">
        <v>5.5455761834093503E-6</v>
      </c>
      <c r="AH2270" s="22">
        <v>0</v>
      </c>
      <c r="AI2270" s="22">
        <v>0</v>
      </c>
      <c r="AJ2270" s="22">
        <v>1</v>
      </c>
      <c r="AK2270" s="22">
        <v>0</v>
      </c>
      <c r="AL2270" s="45">
        <v>0</v>
      </c>
      <c r="AM2270" s="45">
        <v>0</v>
      </c>
      <c r="AN2270" s="45">
        <v>0</v>
      </c>
      <c r="AO2270" s="45">
        <v>0</v>
      </c>
      <c r="AP2270" s="45">
        <v>0</v>
      </c>
      <c r="AQ2270" s="45">
        <v>0</v>
      </c>
      <c r="AR2270" s="45">
        <v>0</v>
      </c>
      <c r="AS2270" s="45" t="s">
        <v>4445</v>
      </c>
      <c r="AT2270" s="45" t="s">
        <v>4445</v>
      </c>
      <c r="AU2270" s="45">
        <v>5.8803806364034389E-5</v>
      </c>
      <c r="AV2270" s="10">
        <v>12.11609558479822</v>
      </c>
      <c r="AW2270" s="10">
        <v>142.81701776125567</v>
      </c>
      <c r="AX2270" s="17">
        <v>0.11636814239044724</v>
      </c>
    </row>
    <row r="2271" spans="1:50" x14ac:dyDescent="0.25">
      <c r="A2271" s="22" t="s">
        <v>2195</v>
      </c>
      <c r="B2271" s="22" t="s">
        <v>3962</v>
      </c>
      <c r="C2271" s="22" t="s">
        <v>2249</v>
      </c>
      <c r="D2271" s="22">
        <v>8313</v>
      </c>
      <c r="E2271" s="22" t="s">
        <v>2364</v>
      </c>
      <c r="F2271" s="43">
        <v>2.0999999999999999E-5</v>
      </c>
      <c r="G2271" s="43">
        <v>18.448770815650001</v>
      </c>
      <c r="H2271" s="43">
        <v>0.79753787878787885</v>
      </c>
      <c r="I2271" s="9">
        <v>0</v>
      </c>
      <c r="J2271" s="9">
        <v>0.79753787878787885</v>
      </c>
      <c r="K2271" s="11">
        <v>0.79753787878787885</v>
      </c>
      <c r="L2271" s="41">
        <v>603</v>
      </c>
      <c r="M2271" s="44">
        <v>194</v>
      </c>
      <c r="N2271" s="13">
        <v>193</v>
      </c>
      <c r="O2271" s="13">
        <v>33</v>
      </c>
      <c r="P2271" s="22">
        <v>0</v>
      </c>
      <c r="Q2271" s="22">
        <v>0</v>
      </c>
      <c r="R2271" s="14">
        <v>0</v>
      </c>
      <c r="S2271" s="22">
        <v>64</v>
      </c>
      <c r="T2271" s="22">
        <v>0</v>
      </c>
      <c r="U2271" s="22">
        <v>194</v>
      </c>
      <c r="V2271" s="22"/>
      <c r="W2271" s="22">
        <v>193</v>
      </c>
      <c r="X2271" s="22">
        <v>33</v>
      </c>
      <c r="Y2271" s="14">
        <v>0</v>
      </c>
      <c r="Z2271" s="10">
        <v>193</v>
      </c>
      <c r="AA2271" s="22">
        <v>33</v>
      </c>
      <c r="AB2271" s="22">
        <v>264.41000000000003</v>
      </c>
      <c r="AC2271" s="22">
        <v>1.1382872176061618E-6</v>
      </c>
      <c r="AD2271" s="42">
        <v>0</v>
      </c>
      <c r="AE2271" s="22">
        <v>2371</v>
      </c>
      <c r="AF2271" s="22">
        <v>7.6368119345208464E-5</v>
      </c>
      <c r="AG2271" s="22">
        <v>5.4548656675148903E-6</v>
      </c>
      <c r="AH2271" s="22">
        <v>0</v>
      </c>
      <c r="AI2271" s="22">
        <v>0</v>
      </c>
      <c r="AJ2271" s="22">
        <v>0</v>
      </c>
      <c r="AK2271" s="22">
        <v>0</v>
      </c>
      <c r="AL2271" s="45">
        <v>0</v>
      </c>
      <c r="AM2271" s="45">
        <v>0</v>
      </c>
      <c r="AN2271" s="45">
        <v>0</v>
      </c>
      <c r="AO2271" s="45">
        <v>0</v>
      </c>
      <c r="AP2271" s="45">
        <v>0</v>
      </c>
      <c r="AQ2271" s="45">
        <v>0</v>
      </c>
      <c r="AR2271" s="45">
        <v>0</v>
      </c>
      <c r="AS2271" s="45" t="s">
        <v>4445</v>
      </c>
      <c r="AT2271" s="45" t="s">
        <v>4445</v>
      </c>
      <c r="AU2271" s="45">
        <v>7.6368119345208464E-5</v>
      </c>
      <c r="AV2271" s="10">
        <v>241.99477558774635</v>
      </c>
      <c r="AW2271" s="10">
        <v>241.99477558774635</v>
      </c>
      <c r="AX2271" s="17">
        <v>0</v>
      </c>
    </row>
    <row r="2272" spans="1:50" x14ac:dyDescent="0.25">
      <c r="A2272" s="22" t="s">
        <v>2195</v>
      </c>
      <c r="B2272" s="22" t="s">
        <v>3962</v>
      </c>
      <c r="C2272" s="22" t="s">
        <v>2258</v>
      </c>
      <c r="D2272" s="22">
        <v>1339</v>
      </c>
      <c r="E2272" s="22" t="s">
        <v>2436</v>
      </c>
      <c r="F2272" s="43">
        <v>1.22E-4</v>
      </c>
      <c r="G2272" s="43">
        <v>44.384267343650002</v>
      </c>
      <c r="H2272" s="43">
        <v>2.3715909090909091</v>
      </c>
      <c r="I2272" s="9">
        <v>0</v>
      </c>
      <c r="J2272" s="9">
        <v>2.3715909090909091</v>
      </c>
      <c r="K2272" s="11">
        <v>0</v>
      </c>
      <c r="L2272" s="41">
        <v>682</v>
      </c>
      <c r="M2272" s="44">
        <v>1</v>
      </c>
      <c r="N2272" s="13">
        <v>1</v>
      </c>
      <c r="O2272" s="13">
        <v>1</v>
      </c>
      <c r="P2272" s="22">
        <v>0</v>
      </c>
      <c r="Q2272" s="22">
        <v>0</v>
      </c>
      <c r="R2272" s="14">
        <v>0</v>
      </c>
      <c r="S2272" s="22">
        <v>186</v>
      </c>
      <c r="T2272" s="22">
        <v>1</v>
      </c>
      <c r="U2272" s="22">
        <v>1252</v>
      </c>
      <c r="V2272" s="22"/>
      <c r="W2272" s="22">
        <v>229</v>
      </c>
      <c r="X2272" s="22">
        <v>152</v>
      </c>
      <c r="Y2272" s="14">
        <v>1251</v>
      </c>
      <c r="Z2272" s="10">
        <v>229</v>
      </c>
      <c r="AA2272" s="22">
        <v>152</v>
      </c>
      <c r="AB2272" s="22">
        <v>426.32</v>
      </c>
      <c r="AC2272" s="22">
        <v>2.7487217273499586E-6</v>
      </c>
      <c r="AD2272" s="42">
        <v>0</v>
      </c>
      <c r="AE2272" s="22">
        <v>2373</v>
      </c>
      <c r="AF2272" s="22">
        <v>1.7335653007002623E-4</v>
      </c>
      <c r="AG2272" s="22">
        <v>5.4173915646883196E-6</v>
      </c>
      <c r="AH2272" s="22">
        <v>0</v>
      </c>
      <c r="AI2272" s="22">
        <v>0</v>
      </c>
      <c r="AJ2272" s="22">
        <v>0</v>
      </c>
      <c r="AK2272" s="22">
        <v>0</v>
      </c>
      <c r="AL2272" s="45">
        <v>0</v>
      </c>
      <c r="AM2272" s="45">
        <v>0</v>
      </c>
      <c r="AN2272" s="45">
        <v>0</v>
      </c>
      <c r="AO2272" s="45">
        <v>0</v>
      </c>
      <c r="AP2272" s="45">
        <v>0</v>
      </c>
      <c r="AQ2272" s="45">
        <v>0</v>
      </c>
      <c r="AR2272" s="45">
        <v>0</v>
      </c>
      <c r="AS2272" s="45" t="s">
        <v>4445</v>
      </c>
      <c r="AT2272" s="45" t="s">
        <v>4445</v>
      </c>
      <c r="AU2272" s="45">
        <v>1.7335653007002623E-4</v>
      </c>
      <c r="AV2272" s="10">
        <v>96.559655007187345</v>
      </c>
      <c r="AW2272" s="10">
        <v>96.559655007187345</v>
      </c>
      <c r="AX2272" s="17">
        <v>0</v>
      </c>
    </row>
    <row r="2273" spans="1:50" x14ac:dyDescent="0.25">
      <c r="A2273" s="22" t="s">
        <v>964</v>
      </c>
      <c r="B2273" s="22" t="s">
        <v>3948</v>
      </c>
      <c r="C2273" s="22" t="s">
        <v>1139</v>
      </c>
      <c r="D2273" s="22">
        <v>7418</v>
      </c>
      <c r="E2273" s="22" t="s">
        <v>1604</v>
      </c>
      <c r="F2273" s="43">
        <v>4.8898999999999998E-2</v>
      </c>
      <c r="G2273" s="43">
        <v>16.314660852629999</v>
      </c>
      <c r="H2273" s="43">
        <v>1.8380681818181819</v>
      </c>
      <c r="I2273" s="9">
        <v>0</v>
      </c>
      <c r="J2273" s="9">
        <v>1.8380681818181819</v>
      </c>
      <c r="K2273" s="11">
        <v>0</v>
      </c>
      <c r="L2273" s="41">
        <v>106</v>
      </c>
      <c r="M2273" s="44">
        <v>0</v>
      </c>
      <c r="N2273" s="13">
        <v>0</v>
      </c>
      <c r="O2273" s="13">
        <v>0</v>
      </c>
      <c r="P2273" s="22">
        <v>0</v>
      </c>
      <c r="Q2273" s="22">
        <v>0</v>
      </c>
      <c r="R2273" s="14">
        <v>0</v>
      </c>
      <c r="S2273" s="22">
        <v>43</v>
      </c>
      <c r="T2273" s="22">
        <v>1</v>
      </c>
      <c r="U2273" s="22">
        <v>205</v>
      </c>
      <c r="V2273" s="22"/>
      <c r="W2273" s="22">
        <v>39</v>
      </c>
      <c r="X2273" s="22">
        <v>27</v>
      </c>
      <c r="Y2273" s="14">
        <v>205</v>
      </c>
      <c r="Z2273" s="10">
        <v>39</v>
      </c>
      <c r="AA2273" s="22">
        <v>27</v>
      </c>
      <c r="AB2273" s="22">
        <v>71.88</v>
      </c>
      <c r="AC2273" s="22">
        <v>2.9972428137920656E-3</v>
      </c>
      <c r="AD2273" s="42">
        <v>2.4000000000000001E-4</v>
      </c>
      <c r="AE2273" s="22">
        <v>2374</v>
      </c>
      <c r="AF2273" s="22">
        <v>2.693674098604535E-5</v>
      </c>
      <c r="AG2273" s="22">
        <v>5.3873481972090701E-6</v>
      </c>
      <c r="AH2273" s="22">
        <v>0</v>
      </c>
      <c r="AI2273" s="22">
        <v>0</v>
      </c>
      <c r="AJ2273" s="22">
        <v>0</v>
      </c>
      <c r="AK2273" s="22">
        <v>0</v>
      </c>
      <c r="AL2273" s="45">
        <v>0</v>
      </c>
      <c r="AM2273" s="45">
        <v>0</v>
      </c>
      <c r="AN2273" s="45">
        <v>0</v>
      </c>
      <c r="AO2273" s="45">
        <v>0</v>
      </c>
      <c r="AP2273" s="45">
        <v>0</v>
      </c>
      <c r="AQ2273" s="45">
        <v>0</v>
      </c>
      <c r="AR2273" s="45">
        <v>0</v>
      </c>
      <c r="AS2273" s="45" t="s">
        <v>4445</v>
      </c>
      <c r="AT2273" s="45" t="s">
        <v>4445</v>
      </c>
      <c r="AU2273" s="45">
        <v>2.693674098604535E-5</v>
      </c>
      <c r="AV2273" s="10">
        <v>21.217928902627509</v>
      </c>
      <c r="AW2273" s="10">
        <v>21.217928902627509</v>
      </c>
      <c r="AX2273" s="17">
        <v>0</v>
      </c>
    </row>
    <row r="2274" spans="1:50" x14ac:dyDescent="0.25">
      <c r="A2274" s="22" t="s">
        <v>964</v>
      </c>
      <c r="B2274" s="22" t="s">
        <v>3948</v>
      </c>
      <c r="C2274" s="22" t="s">
        <v>1351</v>
      </c>
      <c r="D2274" s="22">
        <v>1711</v>
      </c>
      <c r="E2274" s="22" t="s">
        <v>1453</v>
      </c>
      <c r="F2274" s="43">
        <v>5.0000000000000002E-5</v>
      </c>
      <c r="G2274" s="43">
        <v>30.04342582037</v>
      </c>
      <c r="H2274" s="43">
        <v>1.238068181818182</v>
      </c>
      <c r="I2274" s="9">
        <v>0</v>
      </c>
      <c r="J2274" s="9">
        <v>1.238068181818182</v>
      </c>
      <c r="K2274" s="11">
        <v>0</v>
      </c>
      <c r="L2274" s="41">
        <v>474</v>
      </c>
      <c r="M2274" s="44">
        <v>0</v>
      </c>
      <c r="N2274" s="13">
        <v>0</v>
      </c>
      <c r="O2274" s="13">
        <v>0</v>
      </c>
      <c r="P2274" s="22">
        <v>0</v>
      </c>
      <c r="Q2274" s="22">
        <v>0</v>
      </c>
      <c r="R2274" s="14">
        <v>0</v>
      </c>
      <c r="S2274" s="22">
        <v>29</v>
      </c>
      <c r="T2274" s="22">
        <v>1</v>
      </c>
      <c r="U2274" s="22">
        <v>873</v>
      </c>
      <c r="V2274" s="22"/>
      <c r="W2274" s="22">
        <v>159</v>
      </c>
      <c r="X2274" s="22">
        <v>106</v>
      </c>
      <c r="Y2274" s="14">
        <v>873</v>
      </c>
      <c r="Z2274" s="10">
        <v>159</v>
      </c>
      <c r="AA2274" s="22">
        <v>106</v>
      </c>
      <c r="AB2274" s="22">
        <v>296.39999999999998</v>
      </c>
      <c r="AC2274" s="22">
        <v>1.6642576082684644E-6</v>
      </c>
      <c r="AD2274" s="42">
        <v>0</v>
      </c>
      <c r="AE2274" s="22">
        <v>2375</v>
      </c>
      <c r="AF2274" s="22">
        <v>1.4420893350315897E-4</v>
      </c>
      <c r="AG2274" s="22">
        <v>5.3410716112281102E-6</v>
      </c>
      <c r="AH2274" s="22">
        <v>0</v>
      </c>
      <c r="AI2274" s="22">
        <v>0</v>
      </c>
      <c r="AJ2274" s="22">
        <v>0</v>
      </c>
      <c r="AK2274" s="22">
        <v>0</v>
      </c>
      <c r="AL2274" s="45">
        <v>0</v>
      </c>
      <c r="AM2274" s="45">
        <v>0</v>
      </c>
      <c r="AN2274" s="45">
        <v>0</v>
      </c>
      <c r="AO2274" s="45">
        <v>0</v>
      </c>
      <c r="AP2274" s="45">
        <v>0</v>
      </c>
      <c r="AQ2274" s="45">
        <v>0</v>
      </c>
      <c r="AR2274" s="45">
        <v>0</v>
      </c>
      <c r="AS2274" s="45" t="s">
        <v>4445</v>
      </c>
      <c r="AT2274" s="45" t="s">
        <v>4445</v>
      </c>
      <c r="AU2274" s="45">
        <v>1.4420893350315897E-4</v>
      </c>
      <c r="AV2274" s="10">
        <v>128.42588343276731</v>
      </c>
      <c r="AW2274" s="10">
        <v>128.42588343276731</v>
      </c>
      <c r="AX2274" s="17">
        <v>0</v>
      </c>
    </row>
    <row r="2275" spans="1:50" x14ac:dyDescent="0.25">
      <c r="A2275" s="22" t="s">
        <v>964</v>
      </c>
      <c r="B2275" s="22" t="s">
        <v>3948</v>
      </c>
      <c r="C2275" s="22" t="s">
        <v>1436</v>
      </c>
      <c r="D2275" s="22">
        <v>1776</v>
      </c>
      <c r="E2275" s="22" t="s">
        <v>1437</v>
      </c>
      <c r="F2275" s="43">
        <v>1.5369000000000001E-2</v>
      </c>
      <c r="G2275" s="43">
        <v>58.393937993809999</v>
      </c>
      <c r="H2275" s="43">
        <v>3.3539772727272728</v>
      </c>
      <c r="I2275" s="9">
        <v>0</v>
      </c>
      <c r="J2275" s="9">
        <v>3.3539772727272728</v>
      </c>
      <c r="K2275" s="11">
        <v>0</v>
      </c>
      <c r="L2275" s="41">
        <v>491</v>
      </c>
      <c r="M2275" s="44">
        <v>0</v>
      </c>
      <c r="N2275" s="13">
        <v>0</v>
      </c>
      <c r="O2275" s="13">
        <v>0</v>
      </c>
      <c r="P2275" s="22">
        <v>0</v>
      </c>
      <c r="Q2275" s="22">
        <v>0</v>
      </c>
      <c r="R2275" s="14">
        <v>0</v>
      </c>
      <c r="S2275" s="22">
        <v>81</v>
      </c>
      <c r="T2275" s="22">
        <v>1</v>
      </c>
      <c r="U2275" s="22">
        <v>904</v>
      </c>
      <c r="V2275" s="22"/>
      <c r="W2275" s="22">
        <v>165</v>
      </c>
      <c r="X2275" s="22">
        <v>110</v>
      </c>
      <c r="Y2275" s="14">
        <v>904</v>
      </c>
      <c r="Z2275" s="10">
        <v>165</v>
      </c>
      <c r="AA2275" s="22">
        <v>110</v>
      </c>
      <c r="AB2275" s="22">
        <v>307.41000000000003</v>
      </c>
      <c r="AC2275" s="22">
        <v>2.6319512826192986E-4</v>
      </c>
      <c r="AD2275" s="42">
        <v>9.0000000000000006E-5</v>
      </c>
      <c r="AE2275" s="22">
        <v>2376</v>
      </c>
      <c r="AF2275" s="22">
        <v>2.2756641220780162E-4</v>
      </c>
      <c r="AG2275" s="22">
        <v>5.2922421443674796E-6</v>
      </c>
      <c r="AH2275" s="22">
        <v>0</v>
      </c>
      <c r="AI2275" s="22">
        <v>0</v>
      </c>
      <c r="AJ2275" s="22">
        <v>0</v>
      </c>
      <c r="AK2275" s="22">
        <v>0</v>
      </c>
      <c r="AL2275" s="45">
        <v>0</v>
      </c>
      <c r="AM2275" s="45">
        <v>0</v>
      </c>
      <c r="AN2275" s="45">
        <v>0</v>
      </c>
      <c r="AO2275" s="45">
        <v>0</v>
      </c>
      <c r="AP2275" s="45">
        <v>0</v>
      </c>
      <c r="AQ2275" s="45">
        <v>0</v>
      </c>
      <c r="AR2275" s="45">
        <v>0</v>
      </c>
      <c r="AS2275" s="45" t="s">
        <v>4445</v>
      </c>
      <c r="AT2275" s="45" t="s">
        <v>4445</v>
      </c>
      <c r="AU2275" s="45">
        <v>2.2756641220780162E-4</v>
      </c>
      <c r="AV2275" s="10">
        <v>49.195324411316278</v>
      </c>
      <c r="AW2275" s="10">
        <v>49.195324411316278</v>
      </c>
      <c r="AX2275" s="17">
        <v>0</v>
      </c>
    </row>
    <row r="2276" spans="1:50" x14ac:dyDescent="0.25">
      <c r="A2276" s="22" t="s">
        <v>964</v>
      </c>
      <c r="B2276" s="22" t="s">
        <v>3948</v>
      </c>
      <c r="C2276" s="22" t="s">
        <v>1413</v>
      </c>
      <c r="D2276" s="22">
        <v>361</v>
      </c>
      <c r="E2276" s="22" t="s">
        <v>1495</v>
      </c>
      <c r="F2276" s="43">
        <v>6.9999999999999999E-6</v>
      </c>
      <c r="G2276" s="43">
        <v>19.485259921440001</v>
      </c>
      <c r="H2276" s="43">
        <v>0.80625000000000002</v>
      </c>
      <c r="I2276" s="9">
        <v>0</v>
      </c>
      <c r="J2276" s="9">
        <v>0.80625000000000002</v>
      </c>
      <c r="K2276" s="11">
        <v>0</v>
      </c>
      <c r="L2276" s="41">
        <v>557</v>
      </c>
      <c r="M2276" s="44">
        <v>0</v>
      </c>
      <c r="N2276" s="13">
        <v>0</v>
      </c>
      <c r="O2276" s="13">
        <v>0</v>
      </c>
      <c r="P2276" s="22">
        <v>0</v>
      </c>
      <c r="Q2276" s="22">
        <v>0</v>
      </c>
      <c r="R2276" s="14">
        <v>0</v>
      </c>
      <c r="S2276" s="22">
        <v>19</v>
      </c>
      <c r="T2276" s="22">
        <v>1</v>
      </c>
      <c r="U2276" s="22">
        <v>1024</v>
      </c>
      <c r="V2276" s="22"/>
      <c r="W2276" s="22">
        <v>187</v>
      </c>
      <c r="X2276" s="22">
        <v>124</v>
      </c>
      <c r="Y2276" s="14">
        <v>1024</v>
      </c>
      <c r="Z2276" s="10">
        <v>187</v>
      </c>
      <c r="AA2276" s="22">
        <v>124</v>
      </c>
      <c r="AB2276" s="22">
        <v>348.35</v>
      </c>
      <c r="AC2276" s="22">
        <v>3.5924591348652052E-7</v>
      </c>
      <c r="AD2276" s="42">
        <v>0</v>
      </c>
      <c r="AE2276" s="22">
        <v>2377</v>
      </c>
      <c r="AF2276" s="22">
        <v>4.7596703391980013E-5</v>
      </c>
      <c r="AG2276" s="22">
        <v>5.2885225991088901E-6</v>
      </c>
      <c r="AH2276" s="22">
        <v>0</v>
      </c>
      <c r="AI2276" s="22">
        <v>0</v>
      </c>
      <c r="AJ2276" s="22">
        <v>0</v>
      </c>
      <c r="AK2276" s="22">
        <v>0</v>
      </c>
      <c r="AL2276" s="45">
        <v>0</v>
      </c>
      <c r="AM2276" s="45">
        <v>0</v>
      </c>
      <c r="AN2276" s="45">
        <v>0</v>
      </c>
      <c r="AO2276" s="45">
        <v>0</v>
      </c>
      <c r="AP2276" s="45">
        <v>0</v>
      </c>
      <c r="AQ2276" s="45">
        <v>0</v>
      </c>
      <c r="AR2276" s="45">
        <v>0</v>
      </c>
      <c r="AS2276" s="45" t="s">
        <v>4445</v>
      </c>
      <c r="AT2276" s="45" t="s">
        <v>4445</v>
      </c>
      <c r="AU2276" s="45">
        <v>4.7596703391980013E-5</v>
      </c>
      <c r="AV2276" s="10">
        <v>231.93798449612402</v>
      </c>
      <c r="AW2276" s="10">
        <v>231.93798449612402</v>
      </c>
      <c r="AX2276" s="17">
        <v>0</v>
      </c>
    </row>
    <row r="2277" spans="1:50" x14ac:dyDescent="0.25">
      <c r="A2277" s="22" t="s">
        <v>964</v>
      </c>
      <c r="B2277" s="22" t="s">
        <v>3948</v>
      </c>
      <c r="C2277" s="22" t="s">
        <v>1217</v>
      </c>
      <c r="D2277" s="22">
        <v>7979</v>
      </c>
      <c r="E2277" s="22" t="s">
        <v>1448</v>
      </c>
      <c r="F2277" s="43">
        <v>2.5000000000000001E-5</v>
      </c>
      <c r="G2277" s="43">
        <v>29.701727989750001</v>
      </c>
      <c r="H2277" s="43">
        <v>1.1778409090909092</v>
      </c>
      <c r="I2277" s="9">
        <v>0</v>
      </c>
      <c r="J2277" s="9">
        <v>1.1778409090909092</v>
      </c>
      <c r="K2277" s="11">
        <v>0</v>
      </c>
      <c r="L2277" s="41">
        <v>771</v>
      </c>
      <c r="M2277" s="44">
        <v>0</v>
      </c>
      <c r="N2277" s="13">
        <v>0</v>
      </c>
      <c r="O2277" s="13">
        <v>0</v>
      </c>
      <c r="P2277" s="22">
        <v>0</v>
      </c>
      <c r="Q2277" s="22">
        <v>0</v>
      </c>
      <c r="R2277" s="14">
        <v>0</v>
      </c>
      <c r="S2277" s="22">
        <v>26</v>
      </c>
      <c r="T2277" s="22">
        <v>1</v>
      </c>
      <c r="U2277" s="22">
        <v>1412</v>
      </c>
      <c r="V2277" s="22"/>
      <c r="W2277" s="22">
        <v>257</v>
      </c>
      <c r="X2277" s="22">
        <v>170</v>
      </c>
      <c r="Y2277" s="14">
        <v>1412</v>
      </c>
      <c r="Z2277" s="10">
        <v>257</v>
      </c>
      <c r="AA2277" s="22">
        <v>170</v>
      </c>
      <c r="AB2277" s="22">
        <v>479.17</v>
      </c>
      <c r="AC2277" s="22">
        <v>8.4170187029614721E-7</v>
      </c>
      <c r="AD2277" s="42">
        <v>0</v>
      </c>
      <c r="AE2277" s="22">
        <v>2378</v>
      </c>
      <c r="AF2277" s="22">
        <v>1.4662036815130461E-4</v>
      </c>
      <c r="AG2277" s="22">
        <v>5.2364417196894507E-6</v>
      </c>
      <c r="AH2277" s="22">
        <v>0</v>
      </c>
      <c r="AI2277" s="22">
        <v>0</v>
      </c>
      <c r="AJ2277" s="22">
        <v>0</v>
      </c>
      <c r="AK2277" s="22">
        <v>0</v>
      </c>
      <c r="AL2277" s="45">
        <v>0</v>
      </c>
      <c r="AM2277" s="45">
        <v>0</v>
      </c>
      <c r="AN2277" s="45">
        <v>0</v>
      </c>
      <c r="AO2277" s="45">
        <v>0</v>
      </c>
      <c r="AP2277" s="45">
        <v>0</v>
      </c>
      <c r="AQ2277" s="45">
        <v>0</v>
      </c>
      <c r="AR2277" s="45">
        <v>0</v>
      </c>
      <c r="AS2277" s="45" t="s">
        <v>4445</v>
      </c>
      <c r="AT2277" s="45" t="s">
        <v>4445</v>
      </c>
      <c r="AU2277" s="45">
        <v>1.4662036815130461E-4</v>
      </c>
      <c r="AV2277" s="10">
        <v>218.19585142305834</v>
      </c>
      <c r="AW2277" s="10">
        <v>218.19585142305834</v>
      </c>
      <c r="AX2277" s="17">
        <v>0</v>
      </c>
    </row>
    <row r="2278" spans="1:50" x14ac:dyDescent="0.25">
      <c r="A2278" s="22" t="s">
        <v>2195</v>
      </c>
      <c r="B2278" s="22" t="s">
        <v>3962</v>
      </c>
      <c r="C2278" s="22" t="s">
        <v>2522</v>
      </c>
      <c r="D2278" s="22">
        <v>4324</v>
      </c>
      <c r="E2278" s="22" t="s">
        <v>2577</v>
      </c>
      <c r="F2278" s="43">
        <v>7.3099999999999997E-3</v>
      </c>
      <c r="G2278" s="43">
        <v>155.72908700225</v>
      </c>
      <c r="H2278" s="43">
        <v>8.0670454545454557</v>
      </c>
      <c r="I2278" s="9">
        <v>0</v>
      </c>
      <c r="J2278" s="9">
        <v>8.0670454545454557</v>
      </c>
      <c r="K2278" s="11">
        <v>0</v>
      </c>
      <c r="L2278" s="41">
        <v>1245</v>
      </c>
      <c r="M2278" s="44">
        <v>0</v>
      </c>
      <c r="N2278" s="13">
        <v>0</v>
      </c>
      <c r="O2278" s="13">
        <v>0</v>
      </c>
      <c r="P2278" s="22">
        <v>0</v>
      </c>
      <c r="Q2278" s="22">
        <v>0</v>
      </c>
      <c r="R2278" s="14">
        <v>0</v>
      </c>
      <c r="S2278" s="22">
        <v>189</v>
      </c>
      <c r="T2278" s="22">
        <v>1</v>
      </c>
      <c r="U2278" s="22">
        <v>2273</v>
      </c>
      <c r="V2278" s="22"/>
      <c r="W2278" s="22">
        <v>412</v>
      </c>
      <c r="X2278" s="22">
        <v>272</v>
      </c>
      <c r="Y2278" s="14">
        <v>2273</v>
      </c>
      <c r="Z2278" s="10">
        <v>412</v>
      </c>
      <c r="AA2278" s="22">
        <v>272</v>
      </c>
      <c r="AB2278" s="22">
        <v>769.01</v>
      </c>
      <c r="AC2278" s="22">
        <v>4.6940492240183646E-5</v>
      </c>
      <c r="AD2278" s="42">
        <v>4.0000000000000003E-5</v>
      </c>
      <c r="AE2278" s="22">
        <v>2380</v>
      </c>
      <c r="AF2278" s="22">
        <v>4.0237808527766698E-4</v>
      </c>
      <c r="AG2278" s="22">
        <v>5.2256894191904804E-6</v>
      </c>
      <c r="AH2278" s="22">
        <v>0</v>
      </c>
      <c r="AI2278" s="22">
        <v>0</v>
      </c>
      <c r="AJ2278" s="22">
        <v>0</v>
      </c>
      <c r="AK2278" s="22">
        <v>0</v>
      </c>
      <c r="AL2278" s="45">
        <v>0</v>
      </c>
      <c r="AM2278" s="45">
        <v>0</v>
      </c>
      <c r="AN2278" s="45">
        <v>0</v>
      </c>
      <c r="AO2278" s="45">
        <v>0</v>
      </c>
      <c r="AP2278" s="45">
        <v>0</v>
      </c>
      <c r="AQ2278" s="45">
        <v>0</v>
      </c>
      <c r="AR2278" s="45">
        <v>0</v>
      </c>
      <c r="AS2278" s="45" t="s">
        <v>4445</v>
      </c>
      <c r="AT2278" s="45" t="s">
        <v>4445</v>
      </c>
      <c r="AU2278" s="45">
        <v>4.0237808527766698E-4</v>
      </c>
      <c r="AV2278" s="10">
        <v>51.071981969291443</v>
      </c>
      <c r="AW2278" s="10">
        <v>51.071981969291443</v>
      </c>
      <c r="AX2278" s="17">
        <v>0</v>
      </c>
    </row>
    <row r="2279" spans="1:50" x14ac:dyDescent="0.25">
      <c r="A2279" s="22" t="s">
        <v>964</v>
      </c>
      <c r="B2279" s="22" t="s">
        <v>3948</v>
      </c>
      <c r="C2279" s="22" t="s">
        <v>844</v>
      </c>
      <c r="D2279" s="22">
        <v>7630</v>
      </c>
      <c r="E2279" s="22" t="s">
        <v>1443</v>
      </c>
      <c r="F2279" s="43">
        <v>1.7E-5</v>
      </c>
      <c r="G2279" s="43">
        <v>38.99582835751</v>
      </c>
      <c r="H2279" s="43">
        <v>1.42594696969697</v>
      </c>
      <c r="I2279" s="9">
        <v>0</v>
      </c>
      <c r="J2279" s="9">
        <v>1.42594696969697</v>
      </c>
      <c r="K2279" s="11">
        <v>0</v>
      </c>
      <c r="L2279" s="41">
        <v>623</v>
      </c>
      <c r="M2279" s="44">
        <v>0</v>
      </c>
      <c r="N2279" s="13">
        <v>0</v>
      </c>
      <c r="O2279" s="13">
        <v>0</v>
      </c>
      <c r="P2279" s="22">
        <v>0</v>
      </c>
      <c r="Q2279" s="22">
        <v>0</v>
      </c>
      <c r="R2279" s="14">
        <v>0</v>
      </c>
      <c r="S2279" s="22">
        <v>29</v>
      </c>
      <c r="T2279" s="22">
        <v>1</v>
      </c>
      <c r="U2279" s="22">
        <v>1144</v>
      </c>
      <c r="V2279" s="22"/>
      <c r="W2279" s="22">
        <v>208</v>
      </c>
      <c r="X2279" s="22">
        <v>138</v>
      </c>
      <c r="Y2279" s="14">
        <v>1144</v>
      </c>
      <c r="Z2279" s="10">
        <v>208</v>
      </c>
      <c r="AA2279" s="22">
        <v>138</v>
      </c>
      <c r="AB2279" s="22">
        <v>387.92</v>
      </c>
      <c r="AC2279" s="22">
        <v>4.359440667382582E-7</v>
      </c>
      <c r="AD2279" s="42">
        <v>0</v>
      </c>
      <c r="AE2279" s="22">
        <v>2381</v>
      </c>
      <c r="AF2279" s="22">
        <v>1.4620445017672452E-4</v>
      </c>
      <c r="AG2279" s="22">
        <v>5.2215875063115899E-6</v>
      </c>
      <c r="AH2279" s="22">
        <v>0</v>
      </c>
      <c r="AI2279" s="22">
        <v>0</v>
      </c>
      <c r="AJ2279" s="22">
        <v>0</v>
      </c>
      <c r="AK2279" s="22">
        <v>0</v>
      </c>
      <c r="AL2279" s="45">
        <v>0</v>
      </c>
      <c r="AM2279" s="45">
        <v>0</v>
      </c>
      <c r="AN2279" s="45">
        <v>0</v>
      </c>
      <c r="AO2279" s="45">
        <v>0</v>
      </c>
      <c r="AP2279" s="45">
        <v>0</v>
      </c>
      <c r="AQ2279" s="45">
        <v>0</v>
      </c>
      <c r="AR2279" s="45">
        <v>0</v>
      </c>
      <c r="AS2279" s="45" t="s">
        <v>4445</v>
      </c>
      <c r="AT2279" s="45" t="s">
        <v>4445</v>
      </c>
      <c r="AU2279" s="45">
        <v>1.4620445017672452E-4</v>
      </c>
      <c r="AV2279" s="10">
        <v>145.86797715500063</v>
      </c>
      <c r="AW2279" s="10">
        <v>145.86797715500063</v>
      </c>
      <c r="AX2279" s="17">
        <v>0</v>
      </c>
    </row>
    <row r="2280" spans="1:50" x14ac:dyDescent="0.25">
      <c r="A2280" s="22" t="s">
        <v>2906</v>
      </c>
      <c r="B2280" s="22" t="s">
        <v>3959</v>
      </c>
      <c r="C2280" s="22" t="s">
        <v>3016</v>
      </c>
      <c r="D2280" s="22">
        <v>4574</v>
      </c>
      <c r="E2280" s="22" t="s">
        <v>3017</v>
      </c>
      <c r="F2280" s="43">
        <v>9.7999999999999997E-5</v>
      </c>
      <c r="G2280" s="43">
        <v>30.71426492482</v>
      </c>
      <c r="H2280" s="43">
        <v>1.3643939393939395</v>
      </c>
      <c r="I2280" s="9">
        <v>0</v>
      </c>
      <c r="J2280" s="9">
        <v>1.3643939393939395</v>
      </c>
      <c r="K2280" s="11">
        <v>0</v>
      </c>
      <c r="L2280" s="41">
        <v>417</v>
      </c>
      <c r="M2280" s="44">
        <v>0</v>
      </c>
      <c r="N2280" s="13">
        <v>0</v>
      </c>
      <c r="O2280" s="13">
        <v>0</v>
      </c>
      <c r="P2280" s="22">
        <v>0</v>
      </c>
      <c r="Q2280" s="22">
        <v>0</v>
      </c>
      <c r="R2280" s="14">
        <v>0</v>
      </c>
      <c r="S2280" s="22">
        <v>37</v>
      </c>
      <c r="T2280" s="22">
        <v>1</v>
      </c>
      <c r="U2280" s="22">
        <v>770</v>
      </c>
      <c r="V2280" s="22"/>
      <c r="W2280" s="22">
        <v>141</v>
      </c>
      <c r="X2280" s="22">
        <v>94</v>
      </c>
      <c r="Y2280" s="14">
        <v>770</v>
      </c>
      <c r="Z2280" s="10">
        <v>141</v>
      </c>
      <c r="AA2280" s="22">
        <v>94</v>
      </c>
      <c r="AB2280" s="22">
        <v>262.47000000000003</v>
      </c>
      <c r="AC2280" s="22">
        <v>3.1906998340958772E-6</v>
      </c>
      <c r="AD2280" s="42">
        <v>0</v>
      </c>
      <c r="AE2280" s="22">
        <v>2384</v>
      </c>
      <c r="AF2280" s="22">
        <v>8.6734777063685004E-5</v>
      </c>
      <c r="AG2280" s="22">
        <v>5.1020457096285299E-6</v>
      </c>
      <c r="AH2280" s="22">
        <v>0</v>
      </c>
      <c r="AI2280" s="22">
        <v>0</v>
      </c>
      <c r="AJ2280" s="22">
        <v>0</v>
      </c>
      <c r="AK2280" s="22">
        <v>0</v>
      </c>
      <c r="AL2280" s="45">
        <v>0</v>
      </c>
      <c r="AM2280" s="45">
        <v>0</v>
      </c>
      <c r="AN2280" s="45">
        <v>0</v>
      </c>
      <c r="AO2280" s="45">
        <v>0</v>
      </c>
      <c r="AP2280" s="45">
        <v>0</v>
      </c>
      <c r="AQ2280" s="45">
        <v>0</v>
      </c>
      <c r="AR2280" s="45">
        <v>0</v>
      </c>
      <c r="AS2280" s="45" t="s">
        <v>4445</v>
      </c>
      <c r="AT2280" s="45" t="s">
        <v>4445</v>
      </c>
      <c r="AU2280" s="45">
        <v>8.6734777063685004E-5</v>
      </c>
      <c r="AV2280" s="10">
        <v>103.34258745141587</v>
      </c>
      <c r="AW2280" s="10">
        <v>103.34258745141587</v>
      </c>
      <c r="AX2280" s="17">
        <v>0</v>
      </c>
    </row>
    <row r="2281" spans="1:50" x14ac:dyDescent="0.25">
      <c r="A2281" s="22" t="s">
        <v>2906</v>
      </c>
      <c r="B2281" s="22" t="s">
        <v>3959</v>
      </c>
      <c r="C2281" s="22" t="s">
        <v>3134</v>
      </c>
      <c r="D2281" s="22">
        <v>1451</v>
      </c>
      <c r="E2281" s="22" t="s">
        <v>3182</v>
      </c>
      <c r="F2281" s="43">
        <v>3.9449999999999997E-3</v>
      </c>
      <c r="G2281" s="43">
        <v>286.50326940655998</v>
      </c>
      <c r="H2281" s="43">
        <v>11.638257575757576</v>
      </c>
      <c r="I2281" s="9">
        <v>0</v>
      </c>
      <c r="J2281" s="9">
        <v>11.638257575757576</v>
      </c>
      <c r="K2281" s="11">
        <v>0</v>
      </c>
      <c r="L2281" s="41">
        <v>1896</v>
      </c>
      <c r="M2281" s="44">
        <v>0</v>
      </c>
      <c r="N2281" s="13">
        <v>0</v>
      </c>
      <c r="O2281" s="13">
        <v>0</v>
      </c>
      <c r="P2281" s="22">
        <v>0</v>
      </c>
      <c r="Q2281" s="22">
        <v>0</v>
      </c>
      <c r="R2281" s="14">
        <v>0</v>
      </c>
      <c r="S2281" s="22">
        <v>349</v>
      </c>
      <c r="T2281" s="22">
        <v>1</v>
      </c>
      <c r="U2281" s="22">
        <v>3455</v>
      </c>
      <c r="V2281" s="22"/>
      <c r="W2281" s="22">
        <v>625</v>
      </c>
      <c r="X2281" s="22">
        <v>413</v>
      </c>
      <c r="Y2281" s="14">
        <v>3455</v>
      </c>
      <c r="Z2281" s="10">
        <v>625</v>
      </c>
      <c r="AA2281" s="22">
        <v>413</v>
      </c>
      <c r="AB2281" s="22">
        <v>1167.2</v>
      </c>
      <c r="AC2281" s="22">
        <v>1.3769476376906128E-5</v>
      </c>
      <c r="AD2281" s="42">
        <v>2.0000000000000002E-5</v>
      </c>
      <c r="AE2281" s="22">
        <v>2385</v>
      </c>
      <c r="AF2281" s="22">
        <v>1.1088129478747477E-3</v>
      </c>
      <c r="AG2281" s="22">
        <v>5.0630728213458802E-6</v>
      </c>
      <c r="AH2281" s="22">
        <v>0</v>
      </c>
      <c r="AI2281" s="22">
        <v>0</v>
      </c>
      <c r="AJ2281" s="22">
        <v>0</v>
      </c>
      <c r="AK2281" s="22">
        <v>0</v>
      </c>
      <c r="AL2281" s="45">
        <v>0</v>
      </c>
      <c r="AM2281" s="45">
        <v>0</v>
      </c>
      <c r="AN2281" s="45">
        <v>0</v>
      </c>
      <c r="AO2281" s="45">
        <v>0</v>
      </c>
      <c r="AP2281" s="45">
        <v>0</v>
      </c>
      <c r="AQ2281" s="45">
        <v>0</v>
      </c>
      <c r="AR2281" s="45">
        <v>0</v>
      </c>
      <c r="AS2281" s="45" t="s">
        <v>4445</v>
      </c>
      <c r="AT2281" s="45" t="s">
        <v>4445</v>
      </c>
      <c r="AU2281" s="45">
        <v>1.1088129478747477E-3</v>
      </c>
      <c r="AV2281" s="10">
        <v>53.702196908055328</v>
      </c>
      <c r="AW2281" s="10">
        <v>53.702196908055328</v>
      </c>
      <c r="AX2281" s="17">
        <v>0</v>
      </c>
    </row>
    <row r="2282" spans="1:50" x14ac:dyDescent="0.25">
      <c r="A2282" s="22" t="s">
        <v>2906</v>
      </c>
      <c r="B2282" s="22" t="s">
        <v>3959</v>
      </c>
      <c r="C2282" s="22" t="s">
        <v>2972</v>
      </c>
      <c r="D2282" s="22">
        <v>3285</v>
      </c>
      <c r="E2282" s="22" t="s">
        <v>3065</v>
      </c>
      <c r="F2282" s="43">
        <v>5.3000000000000001E-5</v>
      </c>
      <c r="G2282" s="43">
        <v>19.715603604129999</v>
      </c>
      <c r="H2282" s="43">
        <v>0.76382575757575755</v>
      </c>
      <c r="I2282" s="9">
        <v>0</v>
      </c>
      <c r="J2282" s="9">
        <v>0.76382575757575755</v>
      </c>
      <c r="K2282" s="11">
        <v>0</v>
      </c>
      <c r="L2282" s="41">
        <v>193</v>
      </c>
      <c r="M2282" s="44">
        <v>0</v>
      </c>
      <c r="N2282" s="13">
        <v>0</v>
      </c>
      <c r="O2282" s="13">
        <v>0</v>
      </c>
      <c r="P2282" s="22">
        <v>0</v>
      </c>
      <c r="Q2282" s="22">
        <v>0</v>
      </c>
      <c r="R2282" s="14">
        <v>0</v>
      </c>
      <c r="S2282" s="22">
        <v>20</v>
      </c>
      <c r="T2282" s="22">
        <v>1</v>
      </c>
      <c r="U2282" s="22">
        <v>363</v>
      </c>
      <c r="V2282" s="22"/>
      <c r="W2282" s="22">
        <v>67</v>
      </c>
      <c r="X2282" s="22">
        <v>45</v>
      </c>
      <c r="Y2282" s="14">
        <v>363</v>
      </c>
      <c r="Z2282" s="10">
        <v>67</v>
      </c>
      <c r="AA2282" s="22">
        <v>45</v>
      </c>
      <c r="AB2282" s="22">
        <v>124.46</v>
      </c>
      <c r="AC2282" s="22">
        <v>2.6882260905721207E-6</v>
      </c>
      <c r="AD2282" s="42">
        <v>0</v>
      </c>
      <c r="AE2282" s="22">
        <v>2386</v>
      </c>
      <c r="AF2282" s="22">
        <v>9.0181394275782049E-5</v>
      </c>
      <c r="AG2282" s="22">
        <v>5.0100774597656697E-6</v>
      </c>
      <c r="AH2282" s="22">
        <v>0</v>
      </c>
      <c r="AI2282" s="22">
        <v>0</v>
      </c>
      <c r="AJ2282" s="22">
        <v>0</v>
      </c>
      <c r="AK2282" s="22">
        <v>0</v>
      </c>
      <c r="AL2282" s="45">
        <v>0</v>
      </c>
      <c r="AM2282" s="45">
        <v>0</v>
      </c>
      <c r="AN2282" s="45">
        <v>0</v>
      </c>
      <c r="AO2282" s="45">
        <v>0</v>
      </c>
      <c r="AP2282" s="45">
        <v>0</v>
      </c>
      <c r="AQ2282" s="45">
        <v>0</v>
      </c>
      <c r="AR2282" s="45">
        <v>0</v>
      </c>
      <c r="AS2282" s="45" t="s">
        <v>4445</v>
      </c>
      <c r="AT2282" s="45" t="s">
        <v>4445</v>
      </c>
      <c r="AU2282" s="45">
        <v>9.0181394275782049E-5</v>
      </c>
      <c r="AV2282" s="10">
        <v>87.71634019340442</v>
      </c>
      <c r="AW2282" s="10">
        <v>87.71634019340442</v>
      </c>
      <c r="AX2282" s="17">
        <v>0</v>
      </c>
    </row>
    <row r="2283" spans="1:50" x14ac:dyDescent="0.25">
      <c r="A2283" s="22" t="s">
        <v>2195</v>
      </c>
      <c r="B2283" s="22" t="s">
        <v>3962</v>
      </c>
      <c r="C2283" s="22" t="s">
        <v>2312</v>
      </c>
      <c r="D2283" s="22">
        <v>6149</v>
      </c>
      <c r="E2283" s="22" t="s">
        <v>2386</v>
      </c>
      <c r="F2283" s="43">
        <v>3.8999999999999999E-5</v>
      </c>
      <c r="G2283" s="43">
        <v>34.103899835710003</v>
      </c>
      <c r="H2283" s="43">
        <v>1.6287878787878789</v>
      </c>
      <c r="I2283" s="9">
        <v>0</v>
      </c>
      <c r="J2283" s="9">
        <v>1.6287878787878789</v>
      </c>
      <c r="K2283" s="11">
        <v>0</v>
      </c>
      <c r="L2283" s="41">
        <v>518</v>
      </c>
      <c r="M2283" s="44">
        <v>0</v>
      </c>
      <c r="N2283" s="13">
        <v>0</v>
      </c>
      <c r="O2283" s="13">
        <v>0</v>
      </c>
      <c r="P2283" s="22">
        <v>0</v>
      </c>
      <c r="Q2283" s="22">
        <v>0</v>
      </c>
      <c r="R2283" s="14">
        <v>0</v>
      </c>
      <c r="S2283" s="22">
        <v>50</v>
      </c>
      <c r="T2283" s="22">
        <v>1</v>
      </c>
      <c r="U2283" s="22">
        <v>953</v>
      </c>
      <c r="V2283" s="22"/>
      <c r="W2283" s="22">
        <v>174</v>
      </c>
      <c r="X2283" s="22">
        <v>115</v>
      </c>
      <c r="Y2283" s="14">
        <v>953</v>
      </c>
      <c r="Z2283" s="10">
        <v>174</v>
      </c>
      <c r="AA2283" s="22">
        <v>115</v>
      </c>
      <c r="AB2283" s="22">
        <v>324.14999999999998</v>
      </c>
      <c r="AC2283" s="22">
        <v>1.1435642313012929E-6</v>
      </c>
      <c r="AD2283" s="42">
        <v>0</v>
      </c>
      <c r="AE2283" s="22">
        <v>2387</v>
      </c>
      <c r="AF2283" s="22">
        <v>7.5066166981154248E-5</v>
      </c>
      <c r="AG2283" s="22">
        <v>5.0044111320769496E-6</v>
      </c>
      <c r="AH2283" s="22">
        <v>0</v>
      </c>
      <c r="AI2283" s="22">
        <v>0</v>
      </c>
      <c r="AJ2283" s="22">
        <v>0</v>
      </c>
      <c r="AK2283" s="22">
        <v>0</v>
      </c>
      <c r="AL2283" s="45">
        <v>0</v>
      </c>
      <c r="AM2283" s="45">
        <v>0</v>
      </c>
      <c r="AN2283" s="45">
        <v>0</v>
      </c>
      <c r="AO2283" s="45">
        <v>0</v>
      </c>
      <c r="AP2283" s="45">
        <v>0</v>
      </c>
      <c r="AQ2283" s="45">
        <v>0</v>
      </c>
      <c r="AR2283" s="45">
        <v>0</v>
      </c>
      <c r="AS2283" s="45" t="s">
        <v>4445</v>
      </c>
      <c r="AT2283" s="45" t="s">
        <v>4445</v>
      </c>
      <c r="AU2283" s="45">
        <v>7.5066166981154248E-5</v>
      </c>
      <c r="AV2283" s="10">
        <v>106.82790697674417</v>
      </c>
      <c r="AW2283" s="10">
        <v>106.82790697674417</v>
      </c>
      <c r="AX2283" s="17">
        <v>0</v>
      </c>
    </row>
    <row r="2284" spans="1:50" x14ac:dyDescent="0.25">
      <c r="A2284" s="22" t="s">
        <v>8</v>
      </c>
      <c r="B2284" s="22" t="s">
        <v>3946</v>
      </c>
      <c r="C2284" s="22" t="s">
        <v>9</v>
      </c>
      <c r="D2284" s="22">
        <v>7769</v>
      </c>
      <c r="E2284" s="22" t="s">
        <v>489</v>
      </c>
      <c r="F2284" s="43">
        <v>9.1789999999999997E-3</v>
      </c>
      <c r="G2284" s="43">
        <v>39.328104972769999</v>
      </c>
      <c r="H2284" s="43">
        <v>1.3865530303030302</v>
      </c>
      <c r="I2284" s="9">
        <v>0</v>
      </c>
      <c r="J2284" s="9">
        <v>1.3865530303030302</v>
      </c>
      <c r="K2284" s="11">
        <v>0</v>
      </c>
      <c r="L2284" s="41">
        <v>864</v>
      </c>
      <c r="M2284" s="44">
        <v>0</v>
      </c>
      <c r="N2284" s="13">
        <v>0</v>
      </c>
      <c r="O2284" s="13">
        <v>0</v>
      </c>
      <c r="P2284" s="22">
        <v>0</v>
      </c>
      <c r="Q2284" s="22">
        <v>0</v>
      </c>
      <c r="R2284" s="14">
        <v>0</v>
      </c>
      <c r="S2284" s="22">
        <v>84</v>
      </c>
      <c r="T2284" s="22">
        <v>1</v>
      </c>
      <c r="U2284" s="22">
        <v>1581</v>
      </c>
      <c r="V2284" s="22"/>
      <c r="W2284" s="22">
        <v>287</v>
      </c>
      <c r="X2284" s="22">
        <v>190</v>
      </c>
      <c r="Y2284" s="14">
        <v>1581</v>
      </c>
      <c r="Z2284" s="10">
        <v>287</v>
      </c>
      <c r="AA2284" s="22">
        <v>190</v>
      </c>
      <c r="AB2284" s="22">
        <v>535.48</v>
      </c>
      <c r="AC2284" s="22">
        <v>2.3339543073217886E-4</v>
      </c>
      <c r="AD2284" s="42">
        <v>1.3999999999999999E-4</v>
      </c>
      <c r="AE2284" s="22">
        <v>2388</v>
      </c>
      <c r="AF2284" s="22">
        <v>9.9771843459229595E-6</v>
      </c>
      <c r="AG2284" s="22">
        <v>4.9885921729614798E-6</v>
      </c>
      <c r="AH2284" s="22">
        <v>0</v>
      </c>
      <c r="AI2284" s="22">
        <v>0</v>
      </c>
      <c r="AJ2284" s="22">
        <v>0</v>
      </c>
      <c r="AK2284" s="22">
        <v>0</v>
      </c>
      <c r="AL2284" s="45">
        <v>0</v>
      </c>
      <c r="AM2284" s="45">
        <v>0</v>
      </c>
      <c r="AN2284" s="45">
        <v>0</v>
      </c>
      <c r="AO2284" s="45">
        <v>0</v>
      </c>
      <c r="AP2284" s="45">
        <v>0</v>
      </c>
      <c r="AQ2284" s="45">
        <v>0</v>
      </c>
      <c r="AR2284" s="45">
        <v>0</v>
      </c>
      <c r="AS2284" s="45" t="s">
        <v>4445</v>
      </c>
      <c r="AT2284" s="45" t="s">
        <v>4445</v>
      </c>
      <c r="AU2284" s="45">
        <v>9.9771843459229595E-6</v>
      </c>
      <c r="AV2284" s="10">
        <v>206.98811637754406</v>
      </c>
      <c r="AW2284" s="10">
        <v>206.98811637754406</v>
      </c>
      <c r="AX2284" s="17">
        <v>0</v>
      </c>
    </row>
    <row r="2285" spans="1:50" x14ac:dyDescent="0.25">
      <c r="A2285" s="22" t="s">
        <v>964</v>
      </c>
      <c r="B2285" s="22" t="s">
        <v>3952</v>
      </c>
      <c r="C2285" s="22" t="s">
        <v>1585</v>
      </c>
      <c r="D2285" s="22">
        <v>7309</v>
      </c>
      <c r="E2285" s="22" t="s">
        <v>1586</v>
      </c>
      <c r="F2285" s="43">
        <v>0.88819899999999996</v>
      </c>
      <c r="G2285" s="43">
        <v>71.379539867559998</v>
      </c>
      <c r="H2285" s="43">
        <v>2.021969696969697</v>
      </c>
      <c r="I2285" s="9">
        <v>0</v>
      </c>
      <c r="J2285" s="9">
        <v>2.021969696969697</v>
      </c>
      <c r="K2285" s="11">
        <v>0</v>
      </c>
      <c r="L2285" s="41">
        <v>136</v>
      </c>
      <c r="M2285" s="44">
        <v>0</v>
      </c>
      <c r="N2285" s="13">
        <v>0</v>
      </c>
      <c r="O2285" s="13">
        <v>0</v>
      </c>
      <c r="P2285" s="22">
        <v>0</v>
      </c>
      <c r="Q2285" s="22">
        <v>0</v>
      </c>
      <c r="R2285" s="14">
        <v>0</v>
      </c>
      <c r="S2285" s="22">
        <v>53</v>
      </c>
      <c r="T2285" s="22">
        <v>1</v>
      </c>
      <c r="U2285" s="22">
        <v>259</v>
      </c>
      <c r="V2285" s="22"/>
      <c r="W2285" s="22">
        <v>49</v>
      </c>
      <c r="X2285" s="22">
        <v>33</v>
      </c>
      <c r="Y2285" s="14">
        <v>259</v>
      </c>
      <c r="Z2285" s="10">
        <v>49</v>
      </c>
      <c r="AA2285" s="22">
        <v>33</v>
      </c>
      <c r="AB2285" s="22">
        <v>90.44</v>
      </c>
      <c r="AC2285" s="22">
        <v>1.2443327620883999E-2</v>
      </c>
      <c r="AD2285" s="42">
        <v>1.2700000000000001E-3</v>
      </c>
      <c r="AE2285" s="22">
        <v>2390</v>
      </c>
      <c r="AF2285" s="22">
        <v>4.8970421888648596E-6</v>
      </c>
      <c r="AG2285" s="22">
        <v>4.8970421888648596E-6</v>
      </c>
      <c r="AH2285" s="22">
        <v>0</v>
      </c>
      <c r="AI2285" s="22">
        <v>0</v>
      </c>
      <c r="AJ2285" s="22">
        <v>0</v>
      </c>
      <c r="AK2285" s="22">
        <v>0</v>
      </c>
      <c r="AL2285" s="45">
        <v>0</v>
      </c>
      <c r="AM2285" s="45">
        <v>0</v>
      </c>
      <c r="AN2285" s="45">
        <v>0</v>
      </c>
      <c r="AO2285" s="45">
        <v>0</v>
      </c>
      <c r="AP2285" s="45">
        <v>0</v>
      </c>
      <c r="AQ2285" s="45">
        <v>0</v>
      </c>
      <c r="AR2285" s="45">
        <v>0</v>
      </c>
      <c r="AS2285" s="45" t="s">
        <v>4445</v>
      </c>
      <c r="AT2285" s="45" t="s">
        <v>4445</v>
      </c>
      <c r="AU2285" s="45">
        <v>4.8970421888648596E-6</v>
      </c>
      <c r="AV2285" s="10">
        <v>24.233795428999624</v>
      </c>
      <c r="AW2285" s="10">
        <v>24.233795428999624</v>
      </c>
      <c r="AX2285" s="17">
        <v>0</v>
      </c>
    </row>
    <row r="2286" spans="1:50" x14ac:dyDescent="0.25">
      <c r="A2286" s="22" t="s">
        <v>2906</v>
      </c>
      <c r="B2286" s="22" t="s">
        <v>3959</v>
      </c>
      <c r="C2286" s="22" t="s">
        <v>2923</v>
      </c>
      <c r="D2286" s="22">
        <v>391</v>
      </c>
      <c r="E2286" s="22" t="s">
        <v>3429</v>
      </c>
      <c r="F2286" s="43">
        <v>6.0000000000000002E-6</v>
      </c>
      <c r="G2286" s="43">
        <v>2.9934502856699998</v>
      </c>
      <c r="H2286" s="43">
        <v>0.23219696969696971</v>
      </c>
      <c r="I2286" s="9">
        <v>0</v>
      </c>
      <c r="J2286" s="9">
        <v>0.23219696969696971</v>
      </c>
      <c r="K2286" s="11">
        <v>0</v>
      </c>
      <c r="L2286" s="41">
        <v>48</v>
      </c>
      <c r="M2286" s="44">
        <v>0</v>
      </c>
      <c r="N2286" s="13">
        <v>0</v>
      </c>
      <c r="O2286" s="13">
        <v>0</v>
      </c>
      <c r="P2286" s="22">
        <v>0</v>
      </c>
      <c r="Q2286" s="22">
        <v>0</v>
      </c>
      <c r="R2286" s="14">
        <v>0</v>
      </c>
      <c r="S2286" s="22">
        <v>7</v>
      </c>
      <c r="T2286" s="22">
        <v>1</v>
      </c>
      <c r="U2286" s="22">
        <v>99</v>
      </c>
      <c r="V2286" s="22"/>
      <c r="W2286" s="22">
        <v>20</v>
      </c>
      <c r="X2286" s="22">
        <v>14</v>
      </c>
      <c r="Y2286" s="14">
        <v>99</v>
      </c>
      <c r="Z2286" s="10">
        <v>20</v>
      </c>
      <c r="AA2286" s="22">
        <v>14</v>
      </c>
      <c r="AB2286" s="22">
        <v>36.31</v>
      </c>
      <c r="AC2286" s="22">
        <v>2.0043760301357632E-6</v>
      </c>
      <c r="AD2286" s="42">
        <v>0</v>
      </c>
      <c r="AE2286" s="22">
        <v>2391</v>
      </c>
      <c r="AF2286" s="22">
        <v>9.7642441104037405E-6</v>
      </c>
      <c r="AG2286" s="22">
        <v>4.8821220552018703E-6</v>
      </c>
      <c r="AH2286" s="22">
        <v>0</v>
      </c>
      <c r="AI2286" s="22">
        <v>0</v>
      </c>
      <c r="AJ2286" s="22">
        <v>0</v>
      </c>
      <c r="AK2286" s="22">
        <v>0</v>
      </c>
      <c r="AL2286" s="45">
        <v>0</v>
      </c>
      <c r="AM2286" s="45">
        <v>0</v>
      </c>
      <c r="AN2286" s="45">
        <v>0</v>
      </c>
      <c r="AO2286" s="45">
        <v>0</v>
      </c>
      <c r="AP2286" s="45">
        <v>0</v>
      </c>
      <c r="AQ2286" s="45">
        <v>0</v>
      </c>
      <c r="AR2286" s="45">
        <v>0</v>
      </c>
      <c r="AS2286" s="45" t="s">
        <v>4445</v>
      </c>
      <c r="AT2286" s="45" t="s">
        <v>4445</v>
      </c>
      <c r="AU2286" s="45">
        <v>9.7642441104037405E-6</v>
      </c>
      <c r="AV2286" s="10">
        <v>86.133768352365408</v>
      </c>
      <c r="AW2286" s="10">
        <v>86.133768352365408</v>
      </c>
      <c r="AX2286" s="17">
        <v>0</v>
      </c>
    </row>
    <row r="2287" spans="1:50" x14ac:dyDescent="0.25">
      <c r="A2287" s="22" t="s">
        <v>2195</v>
      </c>
      <c r="B2287" s="22" t="s">
        <v>3963</v>
      </c>
      <c r="C2287" s="22" t="s">
        <v>2438</v>
      </c>
      <c r="D2287" s="22">
        <v>429</v>
      </c>
      <c r="E2287" s="22" t="s">
        <v>2628</v>
      </c>
      <c r="F2287" s="43">
        <v>3.2899999999999997E-4</v>
      </c>
      <c r="G2287" s="43">
        <v>144.46955753380001</v>
      </c>
      <c r="H2287" s="43">
        <v>6.1221590909090908</v>
      </c>
      <c r="I2287" s="9">
        <v>0</v>
      </c>
      <c r="J2287" s="9">
        <v>6.1221590909090908</v>
      </c>
      <c r="K2287" s="11">
        <v>0</v>
      </c>
      <c r="L2287" s="41">
        <v>1449</v>
      </c>
      <c r="M2287" s="44">
        <v>0</v>
      </c>
      <c r="N2287" s="13">
        <v>0</v>
      </c>
      <c r="O2287" s="13">
        <v>0</v>
      </c>
      <c r="P2287" s="22">
        <v>0</v>
      </c>
      <c r="Q2287" s="22">
        <v>0</v>
      </c>
      <c r="R2287" s="14">
        <v>0</v>
      </c>
      <c r="S2287" s="22">
        <v>175</v>
      </c>
      <c r="T2287" s="22">
        <v>1</v>
      </c>
      <c r="U2287" s="22">
        <v>2644</v>
      </c>
      <c r="V2287" s="22"/>
      <c r="W2287" s="22">
        <v>479</v>
      </c>
      <c r="X2287" s="22">
        <v>316</v>
      </c>
      <c r="Y2287" s="14">
        <v>2644</v>
      </c>
      <c r="Z2287" s="10">
        <v>479</v>
      </c>
      <c r="AA2287" s="22">
        <v>316</v>
      </c>
      <c r="AB2287" s="22">
        <v>894.19</v>
      </c>
      <c r="AC2287" s="22">
        <v>2.2772963772871481E-6</v>
      </c>
      <c r="AD2287" s="42">
        <v>0</v>
      </c>
      <c r="AE2287" s="22">
        <v>2392</v>
      </c>
      <c r="AF2287" s="22">
        <v>4.6741050049086818E-4</v>
      </c>
      <c r="AG2287" s="22">
        <v>4.8688593801132099E-6</v>
      </c>
      <c r="AH2287" s="22">
        <v>0</v>
      </c>
      <c r="AI2287" s="22">
        <v>0</v>
      </c>
      <c r="AJ2287" s="22">
        <v>0</v>
      </c>
      <c r="AK2287" s="22">
        <v>0</v>
      </c>
      <c r="AL2287" s="45">
        <v>0</v>
      </c>
      <c r="AM2287" s="45">
        <v>0</v>
      </c>
      <c r="AN2287" s="45">
        <v>0</v>
      </c>
      <c r="AO2287" s="45">
        <v>0</v>
      </c>
      <c r="AP2287" s="45">
        <v>0</v>
      </c>
      <c r="AQ2287" s="45">
        <v>0</v>
      </c>
      <c r="AR2287" s="45">
        <v>0</v>
      </c>
      <c r="AS2287" s="45" t="s">
        <v>4445</v>
      </c>
      <c r="AT2287" s="45" t="s">
        <v>4445</v>
      </c>
      <c r="AU2287" s="45">
        <v>4.6741050049086823E-4</v>
      </c>
      <c r="AV2287" s="10">
        <v>78.240371229698383</v>
      </c>
      <c r="AW2287" s="10">
        <v>78.240371229698383</v>
      </c>
      <c r="AX2287" s="17">
        <v>0</v>
      </c>
    </row>
    <row r="2288" spans="1:50" x14ac:dyDescent="0.25">
      <c r="A2288" s="22" t="s">
        <v>964</v>
      </c>
      <c r="B2288" s="22" t="s">
        <v>3948</v>
      </c>
      <c r="C2288" s="22" t="s">
        <v>1145</v>
      </c>
      <c r="D2288" s="22">
        <v>524</v>
      </c>
      <c r="E2288" s="22" t="s">
        <v>1146</v>
      </c>
      <c r="F2288" s="43">
        <v>2.5999999999999998E-5</v>
      </c>
      <c r="G2288" s="43">
        <v>14.01341012518</v>
      </c>
      <c r="H2288" s="43">
        <v>1.4280303030303032</v>
      </c>
      <c r="I2288" s="9">
        <v>0</v>
      </c>
      <c r="J2288" s="9">
        <v>1.4280303030303032</v>
      </c>
      <c r="K2288" s="11">
        <v>0</v>
      </c>
      <c r="L2288" s="41">
        <v>50</v>
      </c>
      <c r="M2288" s="44">
        <v>0</v>
      </c>
      <c r="N2288" s="13">
        <v>0</v>
      </c>
      <c r="O2288" s="13">
        <v>0</v>
      </c>
      <c r="P2288" s="22">
        <v>0</v>
      </c>
      <c r="Q2288" s="22">
        <v>0</v>
      </c>
      <c r="R2288" s="14">
        <v>0</v>
      </c>
      <c r="S2288" s="22">
        <v>35</v>
      </c>
      <c r="T2288" s="22">
        <v>1</v>
      </c>
      <c r="U2288" s="22">
        <v>103</v>
      </c>
      <c r="V2288" s="22"/>
      <c r="W2288" s="22">
        <v>21</v>
      </c>
      <c r="X2288" s="22">
        <v>14</v>
      </c>
      <c r="Y2288" s="14">
        <v>103</v>
      </c>
      <c r="Z2288" s="10">
        <v>21</v>
      </c>
      <c r="AA2288" s="22">
        <v>14</v>
      </c>
      <c r="AB2288" s="22">
        <v>38.04</v>
      </c>
      <c r="AC2288" s="22">
        <v>1.8553656652981197E-6</v>
      </c>
      <c r="AD2288" s="42">
        <v>0</v>
      </c>
      <c r="AE2288" s="22">
        <v>2393</v>
      </c>
      <c r="AF2288" s="22">
        <v>7.2926005323988198E-5</v>
      </c>
      <c r="AG2288" s="22">
        <v>4.86173368826588E-6</v>
      </c>
      <c r="AH2288" s="22">
        <v>0</v>
      </c>
      <c r="AI2288" s="22">
        <v>0</v>
      </c>
      <c r="AJ2288" s="22">
        <v>0</v>
      </c>
      <c r="AK2288" s="22">
        <v>0</v>
      </c>
      <c r="AL2288" s="45">
        <v>0</v>
      </c>
      <c r="AM2288" s="45">
        <v>0</v>
      </c>
      <c r="AN2288" s="45">
        <v>0</v>
      </c>
      <c r="AO2288" s="45">
        <v>0</v>
      </c>
      <c r="AP2288" s="45">
        <v>0</v>
      </c>
      <c r="AQ2288" s="45">
        <v>0</v>
      </c>
      <c r="AR2288" s="45">
        <v>0</v>
      </c>
      <c r="AS2288" s="45" t="s">
        <v>4445</v>
      </c>
      <c r="AT2288" s="45" t="s">
        <v>4445</v>
      </c>
      <c r="AU2288" s="45">
        <v>7.2926005323988198E-5</v>
      </c>
      <c r="AV2288" s="10">
        <v>14.705570291777187</v>
      </c>
      <c r="AW2288" s="10">
        <v>14.705570291777187</v>
      </c>
      <c r="AX2288" s="17">
        <v>0</v>
      </c>
    </row>
    <row r="2289" spans="1:50" x14ac:dyDescent="0.25">
      <c r="A2289" s="22" t="s">
        <v>2195</v>
      </c>
      <c r="B2289" s="22" t="s">
        <v>3960</v>
      </c>
      <c r="C2289" s="22" t="s">
        <v>2395</v>
      </c>
      <c r="D2289" s="22">
        <v>2769</v>
      </c>
      <c r="E2289" s="22" t="s">
        <v>2664</v>
      </c>
      <c r="F2289" s="43">
        <v>4.73E-4</v>
      </c>
      <c r="G2289" s="43">
        <v>176.43296619902</v>
      </c>
      <c r="H2289" s="43">
        <v>7.5274621212121211</v>
      </c>
      <c r="I2289" s="9">
        <v>0</v>
      </c>
      <c r="J2289" s="9">
        <v>7.5274621212121211</v>
      </c>
      <c r="K2289" s="11">
        <v>0</v>
      </c>
      <c r="L2289" s="41">
        <v>1291</v>
      </c>
      <c r="M2289" s="44">
        <v>0</v>
      </c>
      <c r="N2289" s="13">
        <v>0</v>
      </c>
      <c r="O2289" s="13">
        <v>0</v>
      </c>
      <c r="P2289" s="22">
        <v>0</v>
      </c>
      <c r="Q2289" s="22">
        <v>0</v>
      </c>
      <c r="R2289" s="14">
        <v>0</v>
      </c>
      <c r="S2289" s="22">
        <v>187</v>
      </c>
      <c r="T2289" s="22">
        <v>1</v>
      </c>
      <c r="U2289" s="22">
        <v>2357</v>
      </c>
      <c r="V2289" s="22"/>
      <c r="W2289" s="22">
        <v>427</v>
      </c>
      <c r="X2289" s="22">
        <v>282</v>
      </c>
      <c r="Y2289" s="14">
        <v>2357</v>
      </c>
      <c r="Z2289" s="10">
        <v>427</v>
      </c>
      <c r="AA2289" s="22">
        <v>282</v>
      </c>
      <c r="AB2289" s="22">
        <v>797.12</v>
      </c>
      <c r="AC2289" s="22">
        <v>2.6809048795702175E-6</v>
      </c>
      <c r="AD2289" s="42">
        <v>0</v>
      </c>
      <c r="AE2289" s="22">
        <v>2394</v>
      </c>
      <c r="AF2289" s="22">
        <v>5.076711727796413E-4</v>
      </c>
      <c r="AG2289" s="22">
        <v>4.78935068660039E-6</v>
      </c>
      <c r="AH2289" s="22">
        <v>0</v>
      </c>
      <c r="AI2289" s="22">
        <v>0</v>
      </c>
      <c r="AJ2289" s="22">
        <v>0</v>
      </c>
      <c r="AK2289" s="22">
        <v>0</v>
      </c>
      <c r="AL2289" s="45">
        <v>0</v>
      </c>
      <c r="AM2289" s="45">
        <v>0</v>
      </c>
      <c r="AN2289" s="45">
        <v>0</v>
      </c>
      <c r="AO2289" s="45">
        <v>0</v>
      </c>
      <c r="AP2289" s="45">
        <v>0</v>
      </c>
      <c r="AQ2289" s="45">
        <v>0</v>
      </c>
      <c r="AR2289" s="45">
        <v>0</v>
      </c>
      <c r="AS2289" s="45" t="s">
        <v>4445</v>
      </c>
      <c r="AT2289" s="45" t="s">
        <v>4445</v>
      </c>
      <c r="AU2289" s="45">
        <v>5.076711727796413E-4</v>
      </c>
      <c r="AV2289" s="10">
        <v>56.725625864888663</v>
      </c>
      <c r="AW2289" s="10">
        <v>56.725625864888663</v>
      </c>
      <c r="AX2289" s="17">
        <v>0</v>
      </c>
    </row>
    <row r="2290" spans="1:50" x14ac:dyDescent="0.25">
      <c r="A2290" s="22" t="s">
        <v>964</v>
      </c>
      <c r="B2290" s="22" t="s">
        <v>3945</v>
      </c>
      <c r="C2290" s="22" t="s">
        <v>1289</v>
      </c>
      <c r="D2290" s="22">
        <v>2728</v>
      </c>
      <c r="E2290" s="22" t="s">
        <v>1290</v>
      </c>
      <c r="F2290" s="43">
        <v>3.777E-3</v>
      </c>
      <c r="G2290" s="43">
        <v>19.506286525749999</v>
      </c>
      <c r="H2290" s="43">
        <v>0.85018939393939397</v>
      </c>
      <c r="I2290" s="9">
        <v>0</v>
      </c>
      <c r="J2290" s="9">
        <v>0.85018939393939397</v>
      </c>
      <c r="K2290" s="11">
        <v>0</v>
      </c>
      <c r="L2290" s="41">
        <v>241</v>
      </c>
      <c r="M2290" s="44">
        <v>0</v>
      </c>
      <c r="N2290" s="13">
        <v>0</v>
      </c>
      <c r="O2290" s="13">
        <v>0</v>
      </c>
      <c r="P2290" s="22">
        <v>0</v>
      </c>
      <c r="Q2290" s="22">
        <v>0</v>
      </c>
      <c r="R2290" s="14">
        <v>0</v>
      </c>
      <c r="S2290" s="22">
        <v>27</v>
      </c>
      <c r="T2290" s="22">
        <v>1</v>
      </c>
      <c r="U2290" s="22">
        <v>450</v>
      </c>
      <c r="V2290" s="22"/>
      <c r="W2290" s="22">
        <v>83</v>
      </c>
      <c r="X2290" s="22">
        <v>56</v>
      </c>
      <c r="Y2290" s="14">
        <v>450</v>
      </c>
      <c r="Z2290" s="10">
        <v>83</v>
      </c>
      <c r="AA2290" s="22">
        <v>56</v>
      </c>
      <c r="AB2290" s="22">
        <v>154.21</v>
      </c>
      <c r="AC2290" s="22">
        <v>1.9362988414089124E-4</v>
      </c>
      <c r="AD2290" s="42">
        <v>3.0000000000000001E-5</v>
      </c>
      <c r="AE2290" s="22">
        <v>2395</v>
      </c>
      <c r="AF2290" s="22">
        <v>3.3498389306120127E-5</v>
      </c>
      <c r="AG2290" s="22">
        <v>4.7854841865885898E-6</v>
      </c>
      <c r="AH2290" s="22">
        <v>0</v>
      </c>
      <c r="AI2290" s="22">
        <v>0</v>
      </c>
      <c r="AJ2290" s="22">
        <v>0</v>
      </c>
      <c r="AK2290" s="22">
        <v>0</v>
      </c>
      <c r="AL2290" s="45">
        <v>0</v>
      </c>
      <c r="AM2290" s="45">
        <v>0</v>
      </c>
      <c r="AN2290" s="45">
        <v>0</v>
      </c>
      <c r="AO2290" s="45">
        <v>0</v>
      </c>
      <c r="AP2290" s="45">
        <v>0</v>
      </c>
      <c r="AQ2290" s="45">
        <v>0</v>
      </c>
      <c r="AR2290" s="45">
        <v>0</v>
      </c>
      <c r="AS2290" s="45" t="s">
        <v>4445</v>
      </c>
      <c r="AT2290" s="45" t="s">
        <v>4445</v>
      </c>
      <c r="AU2290" s="45">
        <v>3.3498389306120127E-5</v>
      </c>
      <c r="AV2290" s="10">
        <v>97.6253063042994</v>
      </c>
      <c r="AW2290" s="10">
        <v>97.6253063042994</v>
      </c>
      <c r="AX2290" s="17">
        <v>0</v>
      </c>
    </row>
    <row r="2291" spans="1:50" x14ac:dyDescent="0.25">
      <c r="A2291" s="22" t="s">
        <v>964</v>
      </c>
      <c r="B2291" s="22" t="s">
        <v>3948</v>
      </c>
      <c r="C2291" s="22" t="s">
        <v>1351</v>
      </c>
      <c r="D2291" s="22">
        <v>5345</v>
      </c>
      <c r="E2291" s="22" t="s">
        <v>1418</v>
      </c>
      <c r="F2291" s="43">
        <v>6.4999999999999994E-5</v>
      </c>
      <c r="G2291" s="43">
        <v>82.660087545140001</v>
      </c>
      <c r="H2291" s="43">
        <v>3.3388257575757576</v>
      </c>
      <c r="I2291" s="9">
        <v>0</v>
      </c>
      <c r="J2291" s="9">
        <v>3.3388257575757576</v>
      </c>
      <c r="K2291" s="11">
        <v>0</v>
      </c>
      <c r="L2291" s="44">
        <v>1813</v>
      </c>
      <c r="M2291" s="44">
        <v>0</v>
      </c>
      <c r="N2291" s="13">
        <v>0</v>
      </c>
      <c r="O2291" s="22">
        <v>0</v>
      </c>
      <c r="P2291" s="22">
        <v>0</v>
      </c>
      <c r="Q2291" s="22">
        <v>0</v>
      </c>
      <c r="R2291" s="14">
        <v>0</v>
      </c>
      <c r="S2291" s="22">
        <v>66</v>
      </c>
      <c r="T2291" s="22">
        <v>1</v>
      </c>
      <c r="U2291" s="22">
        <v>3305</v>
      </c>
      <c r="V2291" s="22"/>
      <c r="W2291" s="22">
        <v>598</v>
      </c>
      <c r="X2291" s="22">
        <v>395</v>
      </c>
      <c r="Y2291" s="22">
        <v>3305</v>
      </c>
      <c r="Z2291" s="10">
        <v>598</v>
      </c>
      <c r="AA2291" s="22">
        <v>395</v>
      </c>
      <c r="AB2291" s="22">
        <v>1116.71</v>
      </c>
      <c r="AC2291" s="22">
        <v>7.8635290537895963E-7</v>
      </c>
      <c r="AD2291" s="42">
        <v>0</v>
      </c>
      <c r="AE2291" s="22">
        <v>2396</v>
      </c>
      <c r="AF2291" s="22">
        <v>3.2432354935594046E-4</v>
      </c>
      <c r="AG2291" s="22">
        <v>4.7003412950136297E-6</v>
      </c>
      <c r="AH2291" s="22">
        <v>0</v>
      </c>
      <c r="AI2291" s="22">
        <v>0</v>
      </c>
      <c r="AJ2291" s="22">
        <v>0</v>
      </c>
      <c r="AK2291" s="22">
        <v>0</v>
      </c>
      <c r="AL2291" s="45">
        <v>0</v>
      </c>
      <c r="AM2291" s="45">
        <v>0</v>
      </c>
      <c r="AN2291" s="45">
        <v>0</v>
      </c>
      <c r="AO2291" s="45">
        <v>0</v>
      </c>
      <c r="AP2291" s="45">
        <v>0</v>
      </c>
      <c r="AQ2291" s="45">
        <v>0</v>
      </c>
      <c r="AR2291" s="45">
        <v>0</v>
      </c>
      <c r="AS2291" s="25" t="s">
        <v>4445</v>
      </c>
      <c r="AT2291" s="25" t="s">
        <v>4445</v>
      </c>
      <c r="AU2291" s="45">
        <v>3.2432354935594046E-4</v>
      </c>
      <c r="AV2291" s="10">
        <v>179.1048839979579</v>
      </c>
      <c r="AW2291" s="10">
        <v>179.1048839979579</v>
      </c>
      <c r="AX2291" s="17">
        <v>0</v>
      </c>
    </row>
    <row r="2292" spans="1:50" x14ac:dyDescent="0.25">
      <c r="A2292" s="22" t="s">
        <v>964</v>
      </c>
      <c r="B2292" s="22" t="s">
        <v>3952</v>
      </c>
      <c r="C2292" s="22" t="s">
        <v>1250</v>
      </c>
      <c r="D2292" s="22">
        <v>625</v>
      </c>
      <c r="E2292" s="22" t="s">
        <v>1587</v>
      </c>
      <c r="F2292" s="43">
        <v>0.15307200000000001</v>
      </c>
      <c r="G2292" s="43">
        <v>57.202817499010003</v>
      </c>
      <c r="H2292" s="43">
        <v>2.6914772727272731</v>
      </c>
      <c r="I2292" s="9">
        <v>1.0155303030303031</v>
      </c>
      <c r="J2292" s="9">
        <v>1.675757575757576</v>
      </c>
      <c r="K2292" s="11">
        <v>1.9339015151515153</v>
      </c>
      <c r="L2292" s="41">
        <v>235</v>
      </c>
      <c r="M2292" s="44">
        <v>171</v>
      </c>
      <c r="N2292" s="13">
        <v>63</v>
      </c>
      <c r="O2292" s="13">
        <v>32</v>
      </c>
      <c r="P2292" s="22">
        <v>6</v>
      </c>
      <c r="Q2292" s="22">
        <v>3</v>
      </c>
      <c r="R2292" s="14">
        <v>0</v>
      </c>
      <c r="S2292" s="22">
        <v>87</v>
      </c>
      <c r="T2292" s="22">
        <v>0.28147209907817894</v>
      </c>
      <c r="U2292" s="22">
        <v>295</v>
      </c>
      <c r="V2292" s="22"/>
      <c r="W2292" s="22">
        <v>86</v>
      </c>
      <c r="X2292" s="22">
        <v>47</v>
      </c>
      <c r="Y2292" s="14">
        <v>124</v>
      </c>
      <c r="Z2292" s="10">
        <v>80</v>
      </c>
      <c r="AA2292" s="22">
        <v>44</v>
      </c>
      <c r="AB2292" s="22">
        <v>120.76</v>
      </c>
      <c r="AC2292" s="22">
        <v>2.6759521067760204E-3</v>
      </c>
      <c r="AD2292" s="42">
        <v>4.4999999999999999E-4</v>
      </c>
      <c r="AE2292" s="22">
        <v>2397</v>
      </c>
      <c r="AF2292" s="22">
        <v>1.0749711860286186E-4</v>
      </c>
      <c r="AG2292" s="22">
        <v>4.6737877653418197E-6</v>
      </c>
      <c r="AH2292" s="22">
        <v>0</v>
      </c>
      <c r="AI2292" s="22">
        <v>1</v>
      </c>
      <c r="AJ2292" s="22">
        <v>1</v>
      </c>
      <c r="AK2292" s="22">
        <v>0</v>
      </c>
      <c r="AL2292" s="45">
        <v>0</v>
      </c>
      <c r="AM2292" s="45">
        <v>0</v>
      </c>
      <c r="AN2292" s="45">
        <v>0</v>
      </c>
      <c r="AO2292" s="45">
        <v>0</v>
      </c>
      <c r="AP2292" s="45">
        <v>0</v>
      </c>
      <c r="AQ2292" s="45">
        <v>0</v>
      </c>
      <c r="AR2292" s="45">
        <v>0</v>
      </c>
      <c r="AS2292" s="45" t="s">
        <v>4445</v>
      </c>
      <c r="AT2292" s="45" t="s">
        <v>4445</v>
      </c>
      <c r="AU2292" s="45">
        <v>6.6929456435023697E-5</v>
      </c>
      <c r="AV2292" s="10">
        <v>47.739602169981907</v>
      </c>
      <c r="AW2292" s="10">
        <v>31.952712687354861</v>
      </c>
      <c r="AX2292" s="17">
        <v>0.37731334881429879</v>
      </c>
    </row>
    <row r="2293" spans="1:50" x14ac:dyDescent="0.25">
      <c r="A2293" s="22" t="s">
        <v>2195</v>
      </c>
      <c r="B2293" s="22" t="s">
        <v>3963</v>
      </c>
      <c r="C2293" s="22" t="s">
        <v>2375</v>
      </c>
      <c r="D2293" s="22">
        <v>751</v>
      </c>
      <c r="E2293" s="22" t="s">
        <v>2376</v>
      </c>
      <c r="F2293" s="43">
        <v>1.9699999999999999E-4</v>
      </c>
      <c r="G2293" s="43">
        <v>81.497742972539996</v>
      </c>
      <c r="H2293" s="43">
        <v>3.8397727272727278</v>
      </c>
      <c r="I2293" s="9">
        <v>0</v>
      </c>
      <c r="J2293" s="9">
        <v>3.8397727272727278</v>
      </c>
      <c r="K2293" s="11">
        <v>0</v>
      </c>
      <c r="L2293" s="41">
        <v>634</v>
      </c>
      <c r="M2293" s="44">
        <v>0</v>
      </c>
      <c r="N2293" s="13">
        <v>0</v>
      </c>
      <c r="O2293" s="13">
        <v>0</v>
      </c>
      <c r="P2293" s="22">
        <v>0</v>
      </c>
      <c r="Q2293" s="22">
        <v>0</v>
      </c>
      <c r="R2293" s="14">
        <v>0</v>
      </c>
      <c r="S2293" s="22">
        <v>133</v>
      </c>
      <c r="T2293" s="22">
        <v>1</v>
      </c>
      <c r="U2293" s="22">
        <v>1164</v>
      </c>
      <c r="V2293" s="22"/>
      <c r="W2293" s="22">
        <v>212</v>
      </c>
      <c r="X2293" s="22">
        <v>140</v>
      </c>
      <c r="Y2293" s="14">
        <v>1164</v>
      </c>
      <c r="Z2293" s="10">
        <v>212</v>
      </c>
      <c r="AA2293" s="22">
        <v>140</v>
      </c>
      <c r="AB2293" s="22">
        <v>395.2</v>
      </c>
      <c r="AC2293" s="22">
        <v>2.4172448562947018E-6</v>
      </c>
      <c r="AD2293" s="42">
        <v>0</v>
      </c>
      <c r="AE2293" s="22">
        <v>2398</v>
      </c>
      <c r="AF2293" s="22">
        <v>3.0370771372561687E-4</v>
      </c>
      <c r="AG2293" s="22">
        <v>4.6724263650094903E-6</v>
      </c>
      <c r="AH2293" s="22">
        <v>0</v>
      </c>
      <c r="AI2293" s="22">
        <v>0</v>
      </c>
      <c r="AJ2293" s="22">
        <v>0</v>
      </c>
      <c r="AK2293" s="22">
        <v>0</v>
      </c>
      <c r="AL2293" s="45">
        <v>0</v>
      </c>
      <c r="AM2293" s="45">
        <v>0</v>
      </c>
      <c r="AN2293" s="45">
        <v>0</v>
      </c>
      <c r="AO2293" s="45">
        <v>0</v>
      </c>
      <c r="AP2293" s="45">
        <v>0</v>
      </c>
      <c r="AQ2293" s="45">
        <v>0</v>
      </c>
      <c r="AR2293" s="45">
        <v>0</v>
      </c>
      <c r="AS2293" s="45" t="s">
        <v>4445</v>
      </c>
      <c r="AT2293" s="45" t="s">
        <v>4445</v>
      </c>
      <c r="AU2293" s="45">
        <v>3.0370771372561687E-4</v>
      </c>
      <c r="AV2293" s="10">
        <v>55.211601065403961</v>
      </c>
      <c r="AW2293" s="10">
        <v>55.211601065403961</v>
      </c>
      <c r="AX2293" s="17">
        <v>0</v>
      </c>
    </row>
    <row r="2294" spans="1:50" x14ac:dyDescent="0.25">
      <c r="A2294" s="22" t="s">
        <v>2906</v>
      </c>
      <c r="B2294" s="22" t="s">
        <v>3977</v>
      </c>
      <c r="C2294" s="22" t="s">
        <v>3316</v>
      </c>
      <c r="D2294" s="22">
        <v>4900</v>
      </c>
      <c r="E2294" s="22" t="s">
        <v>3317</v>
      </c>
      <c r="F2294" s="43">
        <v>9.6000000000000002E-5</v>
      </c>
      <c r="G2294" s="43">
        <v>29.414025003780001</v>
      </c>
      <c r="H2294" s="43">
        <v>1.7956439393939396</v>
      </c>
      <c r="I2294" s="9">
        <v>0</v>
      </c>
      <c r="J2294" s="9">
        <v>1.7956439393939396</v>
      </c>
      <c r="K2294" s="11">
        <v>0</v>
      </c>
      <c r="L2294" s="41">
        <v>231</v>
      </c>
      <c r="M2294" s="44">
        <v>0</v>
      </c>
      <c r="N2294" s="13">
        <v>0</v>
      </c>
      <c r="O2294" s="13">
        <v>0</v>
      </c>
      <c r="P2294" s="22">
        <v>0</v>
      </c>
      <c r="Q2294" s="22">
        <v>0</v>
      </c>
      <c r="R2294" s="14">
        <v>0</v>
      </c>
      <c r="S2294" s="22">
        <v>62</v>
      </c>
      <c r="T2294" s="22">
        <v>1</v>
      </c>
      <c r="U2294" s="22">
        <v>432</v>
      </c>
      <c r="V2294" s="22"/>
      <c r="W2294" s="22">
        <v>80</v>
      </c>
      <c r="X2294" s="22">
        <v>54</v>
      </c>
      <c r="Y2294" s="14">
        <v>432</v>
      </c>
      <c r="Z2294" s="10">
        <v>80</v>
      </c>
      <c r="AA2294" s="22">
        <v>54</v>
      </c>
      <c r="AB2294" s="22">
        <v>148.47999999999999</v>
      </c>
      <c r="AC2294" s="22">
        <v>3.263749180456025E-6</v>
      </c>
      <c r="AD2294" s="42">
        <v>0</v>
      </c>
      <c r="AE2294" s="22">
        <v>2399</v>
      </c>
      <c r="AF2294" s="22">
        <v>9.6974334024269314E-5</v>
      </c>
      <c r="AG2294" s="22">
        <v>4.6178254297271099E-6</v>
      </c>
      <c r="AH2294" s="22">
        <v>0</v>
      </c>
      <c r="AI2294" s="22">
        <v>0</v>
      </c>
      <c r="AJ2294" s="22">
        <v>0</v>
      </c>
      <c r="AK2294" s="22">
        <v>0</v>
      </c>
      <c r="AL2294" s="45">
        <v>0</v>
      </c>
      <c r="AM2294" s="45">
        <v>0</v>
      </c>
      <c r="AN2294" s="45">
        <v>0</v>
      </c>
      <c r="AO2294" s="45">
        <v>0</v>
      </c>
      <c r="AP2294" s="45">
        <v>0</v>
      </c>
      <c r="AQ2294" s="45">
        <v>0</v>
      </c>
      <c r="AR2294" s="45">
        <v>0</v>
      </c>
      <c r="AS2294" s="45" t="s">
        <v>4445</v>
      </c>
      <c r="AT2294" s="45" t="s">
        <v>4445</v>
      </c>
      <c r="AU2294" s="45">
        <v>9.6974334024269314E-5</v>
      </c>
      <c r="AV2294" s="10">
        <v>44.552262419575989</v>
      </c>
      <c r="AW2294" s="10">
        <v>44.552262419575989</v>
      </c>
      <c r="AX2294" s="17">
        <v>0</v>
      </c>
    </row>
    <row r="2295" spans="1:50" x14ac:dyDescent="0.25">
      <c r="A2295" s="22" t="s">
        <v>1672</v>
      </c>
      <c r="B2295" s="22" t="s">
        <v>3957</v>
      </c>
      <c r="C2295" s="22" t="s">
        <v>486</v>
      </c>
      <c r="D2295" s="22">
        <v>5281</v>
      </c>
      <c r="E2295" s="22" t="s">
        <v>2110</v>
      </c>
      <c r="F2295" s="43">
        <v>6.0000000000000002E-5</v>
      </c>
      <c r="G2295" s="43">
        <v>33.514322796400002</v>
      </c>
      <c r="H2295" s="43">
        <v>1.7416666666666667</v>
      </c>
      <c r="I2295" s="9">
        <v>0</v>
      </c>
      <c r="J2295" s="9">
        <v>1.7416666666666667</v>
      </c>
      <c r="K2295" s="11">
        <v>0</v>
      </c>
      <c r="L2295" s="41">
        <v>211</v>
      </c>
      <c r="M2295" s="44">
        <v>0</v>
      </c>
      <c r="N2295" s="13">
        <v>0</v>
      </c>
      <c r="O2295" s="13">
        <v>0</v>
      </c>
      <c r="P2295" s="22">
        <v>0</v>
      </c>
      <c r="Q2295" s="22">
        <v>0</v>
      </c>
      <c r="R2295" s="14">
        <v>0</v>
      </c>
      <c r="S2295" s="22">
        <v>61</v>
      </c>
      <c r="T2295" s="22">
        <v>1</v>
      </c>
      <c r="U2295" s="22">
        <v>395</v>
      </c>
      <c r="V2295" s="22"/>
      <c r="W2295" s="22">
        <v>73</v>
      </c>
      <c r="X2295" s="22">
        <v>49</v>
      </c>
      <c r="Y2295" s="14">
        <v>395</v>
      </c>
      <c r="Z2295" s="10">
        <v>73</v>
      </c>
      <c r="AA2295" s="22">
        <v>49</v>
      </c>
      <c r="AB2295" s="22">
        <v>135.56</v>
      </c>
      <c r="AC2295" s="22">
        <v>1.7902793490562489E-6</v>
      </c>
      <c r="AD2295" s="42">
        <v>0</v>
      </c>
      <c r="AE2295" s="22">
        <v>2400</v>
      </c>
      <c r="AF2295" s="22">
        <v>1.937950398699609E-4</v>
      </c>
      <c r="AG2295" s="22">
        <v>4.6141676159514498E-6</v>
      </c>
      <c r="AH2295" s="22">
        <v>0</v>
      </c>
      <c r="AI2295" s="22">
        <v>0</v>
      </c>
      <c r="AJ2295" s="22">
        <v>0</v>
      </c>
      <c r="AK2295" s="22">
        <v>0</v>
      </c>
      <c r="AL2295" s="45">
        <v>0</v>
      </c>
      <c r="AM2295" s="45">
        <v>0</v>
      </c>
      <c r="AN2295" s="45">
        <v>0</v>
      </c>
      <c r="AO2295" s="45">
        <v>0</v>
      </c>
      <c r="AP2295" s="45">
        <v>0</v>
      </c>
      <c r="AQ2295" s="45">
        <v>0</v>
      </c>
      <c r="AR2295" s="45">
        <v>0</v>
      </c>
      <c r="AS2295" s="45" t="s">
        <v>4445</v>
      </c>
      <c r="AT2295" s="45" t="s">
        <v>4445</v>
      </c>
      <c r="AU2295" s="45">
        <v>1.937950398699609E-4</v>
      </c>
      <c r="AV2295" s="10">
        <v>41.913875598086122</v>
      </c>
      <c r="AW2295" s="10">
        <v>41.913875598086122</v>
      </c>
      <c r="AX2295" s="17">
        <v>0</v>
      </c>
    </row>
    <row r="2296" spans="1:50" x14ac:dyDescent="0.25">
      <c r="A2296" s="22" t="s">
        <v>2195</v>
      </c>
      <c r="B2296" s="22" t="s">
        <v>3962</v>
      </c>
      <c r="C2296" s="22" t="s">
        <v>2312</v>
      </c>
      <c r="D2296" s="22">
        <v>3149</v>
      </c>
      <c r="E2296" s="22" t="s">
        <v>2362</v>
      </c>
      <c r="F2296" s="43">
        <v>1.3799999999999999E-4</v>
      </c>
      <c r="G2296" s="43">
        <v>68.004758752729998</v>
      </c>
      <c r="H2296" s="43">
        <v>3.9299242424242427</v>
      </c>
      <c r="I2296" s="9">
        <v>0</v>
      </c>
      <c r="J2296" s="9">
        <v>3.9299242424242427</v>
      </c>
      <c r="K2296" s="11">
        <v>0</v>
      </c>
      <c r="L2296" s="41">
        <v>692</v>
      </c>
      <c r="M2296" s="44">
        <v>0</v>
      </c>
      <c r="N2296" s="13">
        <v>0</v>
      </c>
      <c r="O2296" s="13">
        <v>0</v>
      </c>
      <c r="P2296" s="22">
        <v>0</v>
      </c>
      <c r="Q2296" s="22">
        <v>0</v>
      </c>
      <c r="R2296" s="14">
        <v>0</v>
      </c>
      <c r="S2296" s="22">
        <v>114</v>
      </c>
      <c r="T2296" s="22">
        <v>1</v>
      </c>
      <c r="U2296" s="22">
        <v>1269</v>
      </c>
      <c r="V2296" s="22"/>
      <c r="W2296" s="22">
        <v>231</v>
      </c>
      <c r="X2296" s="22">
        <v>153</v>
      </c>
      <c r="Y2296" s="14">
        <v>1269</v>
      </c>
      <c r="Z2296" s="10">
        <v>231</v>
      </c>
      <c r="AA2296" s="22">
        <v>153</v>
      </c>
      <c r="AB2296" s="22">
        <v>430.68</v>
      </c>
      <c r="AC2296" s="22">
        <v>2.0292697530444528E-6</v>
      </c>
      <c r="AD2296" s="42">
        <v>0</v>
      </c>
      <c r="AE2296" s="22">
        <v>2402</v>
      </c>
      <c r="AF2296" s="22">
        <v>1.8693624628768422E-4</v>
      </c>
      <c r="AG2296" s="22">
        <v>4.5594206411630299E-6</v>
      </c>
      <c r="AH2296" s="22">
        <v>0</v>
      </c>
      <c r="AI2296" s="22">
        <v>0</v>
      </c>
      <c r="AJ2296" s="22">
        <v>0</v>
      </c>
      <c r="AK2296" s="22">
        <v>0</v>
      </c>
      <c r="AL2296" s="45">
        <v>0</v>
      </c>
      <c r="AM2296" s="45">
        <v>0</v>
      </c>
      <c r="AN2296" s="45">
        <v>0</v>
      </c>
      <c r="AO2296" s="45">
        <v>0</v>
      </c>
      <c r="AP2296" s="45">
        <v>0</v>
      </c>
      <c r="AQ2296" s="45">
        <v>0</v>
      </c>
      <c r="AR2296" s="45">
        <v>0</v>
      </c>
      <c r="AS2296" s="45" t="s">
        <v>4445</v>
      </c>
      <c r="AT2296" s="45" t="s">
        <v>4445</v>
      </c>
      <c r="AU2296" s="45">
        <v>1.8693624628768422E-4</v>
      </c>
      <c r="AV2296" s="10">
        <v>58.779759036144576</v>
      </c>
      <c r="AW2296" s="10">
        <v>58.779759036144576</v>
      </c>
      <c r="AX2296" s="17">
        <v>0</v>
      </c>
    </row>
    <row r="2297" spans="1:50" x14ac:dyDescent="0.25">
      <c r="A2297" s="22" t="s">
        <v>964</v>
      </c>
      <c r="B2297" s="22" t="s">
        <v>3952</v>
      </c>
      <c r="C2297" s="22" t="s">
        <v>1004</v>
      </c>
      <c r="D2297" s="22">
        <v>5241</v>
      </c>
      <c r="E2297" s="22" t="s">
        <v>1428</v>
      </c>
      <c r="F2297" s="43">
        <v>4.2277129999999996</v>
      </c>
      <c r="G2297" s="43">
        <v>150.73125768094999</v>
      </c>
      <c r="H2297" s="43">
        <v>5.4606060606060609</v>
      </c>
      <c r="I2297" s="9">
        <v>4.1892045454545457</v>
      </c>
      <c r="J2297" s="9">
        <v>1.2714015151515152</v>
      </c>
      <c r="K2297" s="11">
        <v>5.4606060606060609</v>
      </c>
      <c r="L2297" s="41">
        <v>422</v>
      </c>
      <c r="M2297" s="44">
        <v>669</v>
      </c>
      <c r="N2297" s="13">
        <v>210</v>
      </c>
      <c r="O2297" s="13">
        <v>101</v>
      </c>
      <c r="P2297" s="22">
        <v>169</v>
      </c>
      <c r="Q2297" s="22">
        <v>77</v>
      </c>
      <c r="R2297" s="14">
        <v>0</v>
      </c>
      <c r="S2297" s="22">
        <v>290</v>
      </c>
      <c r="T2297" s="22">
        <v>0</v>
      </c>
      <c r="U2297" s="22">
        <v>669</v>
      </c>
      <c r="V2297" s="22"/>
      <c r="W2297" s="22">
        <v>210</v>
      </c>
      <c r="X2297" s="22">
        <v>101</v>
      </c>
      <c r="Y2297" s="14">
        <v>0</v>
      </c>
      <c r="Z2297" s="10">
        <v>41</v>
      </c>
      <c r="AA2297" s="22">
        <v>24</v>
      </c>
      <c r="AB2297" s="22">
        <v>56.17</v>
      </c>
      <c r="AC2297" s="22">
        <v>2.8048017810272104E-2</v>
      </c>
      <c r="AD2297" s="42">
        <v>2.3900000000000002E-3</v>
      </c>
      <c r="AE2297" s="22">
        <v>2403</v>
      </c>
      <c r="AF2297" s="22">
        <v>4.5570432869013399E-6</v>
      </c>
      <c r="AG2297" s="22">
        <v>4.5570432869013399E-6</v>
      </c>
      <c r="AH2297" s="22">
        <v>0</v>
      </c>
      <c r="AI2297" s="22">
        <v>0</v>
      </c>
      <c r="AJ2297" s="22">
        <v>0</v>
      </c>
      <c r="AK2297" s="22">
        <v>0</v>
      </c>
      <c r="AL2297" s="45">
        <v>0</v>
      </c>
      <c r="AM2297" s="45">
        <v>0</v>
      </c>
      <c r="AN2297" s="45">
        <v>0</v>
      </c>
      <c r="AO2297" s="45">
        <v>0</v>
      </c>
      <c r="AP2297" s="45">
        <v>0</v>
      </c>
      <c r="AQ2297" s="45">
        <v>0</v>
      </c>
      <c r="AR2297" s="45">
        <v>0</v>
      </c>
      <c r="AS2297" s="45" t="s">
        <v>4445</v>
      </c>
      <c r="AT2297" s="45" t="s">
        <v>4445</v>
      </c>
      <c r="AU2297" s="45">
        <v>1.0610235705108454E-6</v>
      </c>
      <c r="AV2297" s="10">
        <v>32.247877253091012</v>
      </c>
      <c r="AW2297" s="10">
        <v>38.457269700332958</v>
      </c>
      <c r="AX2297" s="17">
        <v>0.76716842397336293</v>
      </c>
    </row>
    <row r="2298" spans="1:50" x14ac:dyDescent="0.25">
      <c r="A2298" s="22" t="s">
        <v>964</v>
      </c>
      <c r="B2298" s="22" t="s">
        <v>3952</v>
      </c>
      <c r="C2298" s="22" t="s">
        <v>1637</v>
      </c>
      <c r="D2298" s="22">
        <v>9360</v>
      </c>
      <c r="E2298" s="22" t="s">
        <v>4320</v>
      </c>
      <c r="F2298" s="43">
        <v>9.8999999999999994E-5</v>
      </c>
      <c r="G2298" s="43">
        <v>17.718747615609999</v>
      </c>
      <c r="H2298" s="43">
        <v>0.38409090909090915</v>
      </c>
      <c r="I2298" s="9">
        <v>0</v>
      </c>
      <c r="J2298" s="9">
        <v>0.38409090909090915</v>
      </c>
      <c r="K2298" s="11">
        <v>0</v>
      </c>
      <c r="L2298" s="41">
        <v>66</v>
      </c>
      <c r="M2298" s="44">
        <v>0</v>
      </c>
      <c r="N2298" s="13">
        <v>0</v>
      </c>
      <c r="O2298" s="13">
        <v>0</v>
      </c>
      <c r="P2298" s="22">
        <v>0</v>
      </c>
      <c r="Q2298" s="22">
        <v>0</v>
      </c>
      <c r="R2298" s="14">
        <v>0</v>
      </c>
      <c r="S2298" s="22">
        <v>10</v>
      </c>
      <c r="T2298" s="22">
        <v>1</v>
      </c>
      <c r="U2298" s="22">
        <v>132</v>
      </c>
      <c r="V2298" s="22"/>
      <c r="W2298" s="22">
        <v>26</v>
      </c>
      <c r="X2298" s="22">
        <v>18</v>
      </c>
      <c r="Y2298" s="14">
        <v>132</v>
      </c>
      <c r="Z2298" s="10">
        <v>26</v>
      </c>
      <c r="AA2298" s="22">
        <v>18</v>
      </c>
      <c r="AB2298" s="22">
        <v>47.5</v>
      </c>
      <c r="AC2298" s="22">
        <v>5.5873023391778667E-6</v>
      </c>
      <c r="AD2298" s="42">
        <v>0</v>
      </c>
      <c r="AE2298" s="22">
        <v>2404</v>
      </c>
      <c r="AF2298" s="22">
        <v>1.8011483880147519E-5</v>
      </c>
      <c r="AG2298" s="22">
        <v>4.5028709700368799E-6</v>
      </c>
      <c r="AH2298" s="22">
        <v>0</v>
      </c>
      <c r="AI2298" s="22">
        <v>0</v>
      </c>
      <c r="AJ2298" s="22">
        <v>0</v>
      </c>
      <c r="AK2298" s="22">
        <v>0</v>
      </c>
      <c r="AL2298" s="45">
        <v>0</v>
      </c>
      <c r="AM2298" s="45">
        <v>0</v>
      </c>
      <c r="AN2298" s="45">
        <v>0</v>
      </c>
      <c r="AO2298" s="45">
        <v>0</v>
      </c>
      <c r="AP2298" s="45">
        <v>0</v>
      </c>
      <c r="AQ2298" s="45">
        <v>0</v>
      </c>
      <c r="AR2298" s="45">
        <v>0</v>
      </c>
      <c r="AS2298" s="45" t="s">
        <v>4445</v>
      </c>
      <c r="AT2298" s="45" t="s">
        <v>4445</v>
      </c>
      <c r="AU2298" s="45">
        <v>1.8011483880147519E-5</v>
      </c>
      <c r="AV2298" s="10">
        <v>67.692307692307679</v>
      </c>
      <c r="AW2298" s="10">
        <v>67.692307692307679</v>
      </c>
      <c r="AX2298" s="17">
        <v>0</v>
      </c>
    </row>
    <row r="2299" spans="1:50" x14ac:dyDescent="0.25">
      <c r="A2299" s="22" t="s">
        <v>8</v>
      </c>
      <c r="B2299" s="22" t="s">
        <v>3953</v>
      </c>
      <c r="C2299" s="22" t="s">
        <v>180</v>
      </c>
      <c r="D2299" s="22">
        <v>9013</v>
      </c>
      <c r="E2299" s="22" t="s">
        <v>498</v>
      </c>
      <c r="F2299" s="43">
        <v>3.5739999999999999E-3</v>
      </c>
      <c r="G2299" s="43">
        <v>40.799603808619999</v>
      </c>
      <c r="H2299" s="43">
        <v>1.3884469696969699</v>
      </c>
      <c r="I2299" s="9">
        <v>0</v>
      </c>
      <c r="J2299" s="9">
        <v>1.3884469696969699</v>
      </c>
      <c r="K2299" s="11">
        <v>0</v>
      </c>
      <c r="L2299" s="41">
        <v>56</v>
      </c>
      <c r="M2299" s="44">
        <v>0</v>
      </c>
      <c r="N2299" s="13">
        <v>0</v>
      </c>
      <c r="O2299" s="13">
        <v>0</v>
      </c>
      <c r="P2299" s="22">
        <v>0</v>
      </c>
      <c r="Q2299" s="22">
        <v>0</v>
      </c>
      <c r="R2299" s="14">
        <v>0</v>
      </c>
      <c r="S2299" s="22">
        <v>35</v>
      </c>
      <c r="T2299" s="22">
        <v>1</v>
      </c>
      <c r="U2299" s="22">
        <v>114</v>
      </c>
      <c r="V2299" s="22"/>
      <c r="W2299" s="22">
        <v>23</v>
      </c>
      <c r="X2299" s="22">
        <v>16</v>
      </c>
      <c r="Y2299" s="14">
        <v>114</v>
      </c>
      <c r="Z2299" s="10">
        <v>23</v>
      </c>
      <c r="AA2299" s="22">
        <v>16</v>
      </c>
      <c r="AB2299" s="22">
        <v>41.77</v>
      </c>
      <c r="AC2299" s="22">
        <v>8.7598889851104325E-5</v>
      </c>
      <c r="AD2299" s="42">
        <v>0</v>
      </c>
      <c r="AE2299" s="22">
        <v>2405</v>
      </c>
      <c r="AF2299" s="22">
        <v>4.0461567435684362E-5</v>
      </c>
      <c r="AG2299" s="22">
        <v>4.4957297150760402E-6</v>
      </c>
      <c r="AH2299" s="22">
        <v>0</v>
      </c>
      <c r="AI2299" s="22">
        <v>0</v>
      </c>
      <c r="AJ2299" s="22">
        <v>0</v>
      </c>
      <c r="AK2299" s="22">
        <v>0</v>
      </c>
      <c r="AL2299" s="45">
        <v>0</v>
      </c>
      <c r="AM2299" s="45">
        <v>0</v>
      </c>
      <c r="AN2299" s="45">
        <v>0</v>
      </c>
      <c r="AO2299" s="45">
        <v>0</v>
      </c>
      <c r="AP2299" s="45">
        <v>0</v>
      </c>
      <c r="AQ2299" s="45">
        <v>0</v>
      </c>
      <c r="AR2299" s="45">
        <v>0</v>
      </c>
      <c r="AS2299" s="45" t="s">
        <v>4445</v>
      </c>
      <c r="AT2299" s="45" t="s">
        <v>4445</v>
      </c>
      <c r="AU2299" s="45">
        <v>4.0461567435684362E-5</v>
      </c>
      <c r="AV2299" s="10">
        <v>16.565270767971626</v>
      </c>
      <c r="AW2299" s="10">
        <v>16.565270767971626</v>
      </c>
      <c r="AX2299" s="17">
        <v>0</v>
      </c>
    </row>
    <row r="2300" spans="1:50" x14ac:dyDescent="0.25">
      <c r="A2300" s="22" t="s">
        <v>2195</v>
      </c>
      <c r="B2300" s="22" t="s">
        <v>3962</v>
      </c>
      <c r="C2300" s="22" t="s">
        <v>2467</v>
      </c>
      <c r="D2300" s="22">
        <v>3917</v>
      </c>
      <c r="E2300" s="22" t="s">
        <v>2685</v>
      </c>
      <c r="F2300" s="43">
        <v>1.5330000000000001E-3</v>
      </c>
      <c r="G2300" s="43">
        <v>181.32702396434999</v>
      </c>
      <c r="H2300" s="43">
        <v>7.60189393939394</v>
      </c>
      <c r="I2300" s="9">
        <v>6.9376893939393947</v>
      </c>
      <c r="J2300" s="9">
        <v>0.66420454545454555</v>
      </c>
      <c r="K2300" s="11">
        <v>7.60189393939394</v>
      </c>
      <c r="L2300" s="41">
        <v>337</v>
      </c>
      <c r="M2300" s="44">
        <v>775</v>
      </c>
      <c r="N2300" s="13">
        <v>165</v>
      </c>
      <c r="O2300" s="13">
        <v>83</v>
      </c>
      <c r="P2300" s="22">
        <v>162</v>
      </c>
      <c r="Q2300" s="22">
        <v>80</v>
      </c>
      <c r="R2300" s="14">
        <v>0</v>
      </c>
      <c r="S2300" s="22">
        <v>236</v>
      </c>
      <c r="T2300" s="22">
        <v>0</v>
      </c>
      <c r="U2300" s="22">
        <v>775</v>
      </c>
      <c r="V2300" s="22"/>
      <c r="W2300" s="22">
        <v>165</v>
      </c>
      <c r="X2300" s="22">
        <v>83</v>
      </c>
      <c r="Y2300" s="14">
        <v>0</v>
      </c>
      <c r="Z2300" s="10">
        <v>3</v>
      </c>
      <c r="AA2300" s="22">
        <v>3</v>
      </c>
      <c r="AB2300" s="22">
        <v>4.1100000000000003</v>
      </c>
      <c r="AC2300" s="22">
        <v>8.4543382805499383E-6</v>
      </c>
      <c r="AD2300" s="42">
        <v>0</v>
      </c>
      <c r="AE2300" s="22">
        <v>2406</v>
      </c>
      <c r="AF2300" s="22">
        <v>3.0109014250060453E-4</v>
      </c>
      <c r="AG2300" s="22">
        <v>4.4938827238896196E-6</v>
      </c>
      <c r="AH2300" s="22">
        <v>1</v>
      </c>
      <c r="AI2300" s="22">
        <v>0</v>
      </c>
      <c r="AJ2300" s="22">
        <v>0</v>
      </c>
      <c r="AK2300" s="22">
        <v>0</v>
      </c>
      <c r="AL2300" s="45">
        <v>0</v>
      </c>
      <c r="AM2300" s="45">
        <v>0</v>
      </c>
      <c r="AN2300" s="45">
        <v>0</v>
      </c>
      <c r="AO2300" s="45">
        <v>0</v>
      </c>
      <c r="AP2300" s="45">
        <v>0</v>
      </c>
      <c r="AQ2300" s="45">
        <v>0</v>
      </c>
      <c r="AR2300" s="45">
        <v>0</v>
      </c>
      <c r="AS2300" s="45" t="s">
        <v>4445</v>
      </c>
      <c r="AT2300" s="45" t="s">
        <v>4445</v>
      </c>
      <c r="AU2300" s="45">
        <v>2.6307317996652055E-5</v>
      </c>
      <c r="AV2300" s="10">
        <v>4.5166809238665522</v>
      </c>
      <c r="AW2300" s="10">
        <v>21.705117345159199</v>
      </c>
      <c r="AX2300" s="17">
        <v>0.91262643878618765</v>
      </c>
    </row>
    <row r="2301" spans="1:50" x14ac:dyDescent="0.25">
      <c r="A2301" s="22" t="s">
        <v>964</v>
      </c>
      <c r="B2301" s="22" t="s">
        <v>3948</v>
      </c>
      <c r="C2301" s="22" t="s">
        <v>1500</v>
      </c>
      <c r="D2301" s="22">
        <v>395</v>
      </c>
      <c r="E2301" s="22" t="s">
        <v>1578</v>
      </c>
      <c r="F2301" s="43">
        <v>7.8799999999999999E-3</v>
      </c>
      <c r="G2301" s="43">
        <v>120.891242072</v>
      </c>
      <c r="H2301" s="43">
        <v>7.688257575757576</v>
      </c>
      <c r="I2301" s="9">
        <v>0.25473484848484851</v>
      </c>
      <c r="J2301" s="9">
        <v>7.4335227272727282</v>
      </c>
      <c r="K2301" s="11">
        <v>0.59810606060606064</v>
      </c>
      <c r="L2301" s="41">
        <v>482</v>
      </c>
      <c r="M2301" s="44">
        <v>59</v>
      </c>
      <c r="N2301" s="13">
        <v>11</v>
      </c>
      <c r="O2301" s="13">
        <v>9</v>
      </c>
      <c r="P2301" s="22">
        <v>0</v>
      </c>
      <c r="Q2301" s="22">
        <v>0</v>
      </c>
      <c r="R2301" s="14">
        <v>0</v>
      </c>
      <c r="S2301" s="22">
        <v>289</v>
      </c>
      <c r="T2301" s="22">
        <v>0.92220525200768588</v>
      </c>
      <c r="U2301" s="22">
        <v>878</v>
      </c>
      <c r="V2301" s="22"/>
      <c r="W2301" s="22">
        <v>160</v>
      </c>
      <c r="X2301" s="22">
        <v>108</v>
      </c>
      <c r="Y2301" s="14">
        <v>819</v>
      </c>
      <c r="Z2301" s="10">
        <v>160</v>
      </c>
      <c r="AA2301" s="22">
        <v>108</v>
      </c>
      <c r="AB2301" s="22">
        <v>292.91000000000003</v>
      </c>
      <c r="AC2301" s="22">
        <v>6.5182554707369583E-5</v>
      </c>
      <c r="AD2301" s="42">
        <v>2.0000000000000002E-5</v>
      </c>
      <c r="AE2301" s="22">
        <v>2407</v>
      </c>
      <c r="AF2301" s="22">
        <v>3.6704792568014789E-4</v>
      </c>
      <c r="AG2301" s="22">
        <v>4.4761942156115598E-6</v>
      </c>
      <c r="AH2301" s="22">
        <v>0</v>
      </c>
      <c r="AI2301" s="22">
        <v>0</v>
      </c>
      <c r="AJ2301" s="22">
        <v>0</v>
      </c>
      <c r="AK2301" s="22">
        <v>0</v>
      </c>
      <c r="AL2301" s="45">
        <v>0</v>
      </c>
      <c r="AM2301" s="45">
        <v>0</v>
      </c>
      <c r="AN2301" s="45">
        <v>0</v>
      </c>
      <c r="AO2301" s="45">
        <v>0</v>
      </c>
      <c r="AP2301" s="45">
        <v>0</v>
      </c>
      <c r="AQ2301" s="45">
        <v>0</v>
      </c>
      <c r="AR2301" s="45">
        <v>0</v>
      </c>
      <c r="AS2301" s="45" t="s">
        <v>4445</v>
      </c>
      <c r="AT2301" s="45" t="s">
        <v>4445</v>
      </c>
      <c r="AU2301" s="45">
        <v>3.5488653581859701E-4</v>
      </c>
      <c r="AV2301" s="10">
        <v>21.524115264083157</v>
      </c>
      <c r="AW2301" s="10">
        <v>20.810957284327731</v>
      </c>
      <c r="AX2301" s="17">
        <v>3.3132975316549247E-2</v>
      </c>
    </row>
    <row r="2302" spans="1:50" x14ac:dyDescent="0.25">
      <c r="A2302" s="22" t="s">
        <v>2906</v>
      </c>
      <c r="B2302" s="22" t="s">
        <v>3954</v>
      </c>
      <c r="C2302" s="22" t="s">
        <v>2970</v>
      </c>
      <c r="D2302" s="22">
        <v>1360</v>
      </c>
      <c r="E2302" s="22" t="s">
        <v>3354</v>
      </c>
      <c r="F2302" s="43">
        <v>1.8599999999999999E-4</v>
      </c>
      <c r="G2302" s="43">
        <v>48.292999810570002</v>
      </c>
      <c r="H2302" s="43">
        <v>2.6640151515151516</v>
      </c>
      <c r="I2302" s="9">
        <v>0</v>
      </c>
      <c r="J2302" s="9">
        <v>2.6640151515151516</v>
      </c>
      <c r="K2302" s="11">
        <v>0</v>
      </c>
      <c r="L2302" s="41">
        <v>217</v>
      </c>
      <c r="M2302" s="44">
        <v>0</v>
      </c>
      <c r="N2302" s="13">
        <v>0</v>
      </c>
      <c r="O2302" s="13">
        <v>0</v>
      </c>
      <c r="P2302" s="22">
        <v>0</v>
      </c>
      <c r="Q2302" s="22">
        <v>0</v>
      </c>
      <c r="R2302" s="14">
        <v>0</v>
      </c>
      <c r="S2302" s="22">
        <v>91</v>
      </c>
      <c r="T2302" s="22">
        <v>1</v>
      </c>
      <c r="U2302" s="22">
        <v>406</v>
      </c>
      <c r="V2302" s="22"/>
      <c r="W2302" s="22">
        <v>75</v>
      </c>
      <c r="X2302" s="22">
        <v>50</v>
      </c>
      <c r="Y2302" s="14">
        <v>406</v>
      </c>
      <c r="Z2302" s="10">
        <v>75</v>
      </c>
      <c r="AA2302" s="22">
        <v>50</v>
      </c>
      <c r="AB2302" s="22">
        <v>139.29</v>
      </c>
      <c r="AC2302" s="22">
        <v>3.8514898790629639E-6</v>
      </c>
      <c r="AD2302" s="42">
        <v>0</v>
      </c>
      <c r="AE2302" s="22">
        <v>2408</v>
      </c>
      <c r="AF2302" s="22">
        <v>6.6934588867128907E-5</v>
      </c>
      <c r="AG2302" s="22">
        <v>4.4623059244752604E-6</v>
      </c>
      <c r="AH2302" s="22">
        <v>0</v>
      </c>
      <c r="AI2302" s="22">
        <v>0</v>
      </c>
      <c r="AJ2302" s="22">
        <v>0</v>
      </c>
      <c r="AK2302" s="22">
        <v>0</v>
      </c>
      <c r="AL2302" s="45">
        <v>0</v>
      </c>
      <c r="AM2302" s="45">
        <v>0</v>
      </c>
      <c r="AN2302" s="45">
        <v>0</v>
      </c>
      <c r="AO2302" s="45">
        <v>0</v>
      </c>
      <c r="AP2302" s="45">
        <v>0</v>
      </c>
      <c r="AQ2302" s="45">
        <v>0</v>
      </c>
      <c r="AR2302" s="45">
        <v>0</v>
      </c>
      <c r="AS2302" s="45" t="s">
        <v>4445</v>
      </c>
      <c r="AT2302" s="45" t="s">
        <v>4445</v>
      </c>
      <c r="AU2302" s="45">
        <v>6.6934588867128907E-5</v>
      </c>
      <c r="AV2302" s="10">
        <v>28.15299303284516</v>
      </c>
      <c r="AW2302" s="10">
        <v>28.15299303284516</v>
      </c>
      <c r="AX2302" s="17">
        <v>0</v>
      </c>
    </row>
    <row r="2303" spans="1:50" x14ac:dyDescent="0.25">
      <c r="A2303" s="22" t="s">
        <v>539</v>
      </c>
      <c r="B2303" s="22" t="s">
        <v>3949</v>
      </c>
      <c r="C2303" s="22" t="s">
        <v>960</v>
      </c>
      <c r="D2303" s="22">
        <v>9841</v>
      </c>
      <c r="E2303" s="22" t="s">
        <v>961</v>
      </c>
      <c r="F2303" s="43">
        <v>3.6999999999999998E-5</v>
      </c>
      <c r="G2303" s="43">
        <v>20.913789688910001</v>
      </c>
      <c r="H2303" s="43">
        <v>0.47424242424242424</v>
      </c>
      <c r="I2303" s="9">
        <v>0</v>
      </c>
      <c r="J2303" s="9">
        <v>0.47424242424242424</v>
      </c>
      <c r="K2303" s="11">
        <v>0</v>
      </c>
      <c r="L2303" s="41">
        <v>158</v>
      </c>
      <c r="M2303" s="44">
        <v>0</v>
      </c>
      <c r="N2303" s="13">
        <v>0</v>
      </c>
      <c r="O2303" s="13">
        <v>0</v>
      </c>
      <c r="P2303" s="22">
        <v>0</v>
      </c>
      <c r="Q2303" s="22">
        <v>0</v>
      </c>
      <c r="R2303" s="14">
        <v>0</v>
      </c>
      <c r="S2303" s="22">
        <v>11</v>
      </c>
      <c r="T2303" s="22">
        <v>1</v>
      </c>
      <c r="U2303" s="22">
        <v>299</v>
      </c>
      <c r="V2303" s="22"/>
      <c r="W2303" s="22">
        <v>56</v>
      </c>
      <c r="X2303" s="22">
        <v>38</v>
      </c>
      <c r="Y2303" s="14">
        <v>299</v>
      </c>
      <c r="Z2303" s="10">
        <v>56</v>
      </c>
      <c r="AA2303" s="22">
        <v>38</v>
      </c>
      <c r="AB2303" s="22">
        <v>103.63</v>
      </c>
      <c r="AC2303" s="22">
        <v>1.7691676425157927E-6</v>
      </c>
      <c r="AD2303" s="42">
        <v>0</v>
      </c>
      <c r="AE2303" s="22">
        <v>2409</v>
      </c>
      <c r="AF2303" s="22">
        <v>2.6759476813264862E-5</v>
      </c>
      <c r="AG2303" s="22">
        <v>4.4599128022108103E-6</v>
      </c>
      <c r="AH2303" s="22">
        <v>0</v>
      </c>
      <c r="AI2303" s="22">
        <v>0</v>
      </c>
      <c r="AJ2303" s="22">
        <v>0</v>
      </c>
      <c r="AK2303" s="22">
        <v>0</v>
      </c>
      <c r="AL2303" s="45">
        <v>0</v>
      </c>
      <c r="AM2303" s="45">
        <v>0</v>
      </c>
      <c r="AN2303" s="45">
        <v>0</v>
      </c>
      <c r="AO2303" s="45">
        <v>0</v>
      </c>
      <c r="AP2303" s="45">
        <v>0</v>
      </c>
      <c r="AQ2303" s="45">
        <v>0</v>
      </c>
      <c r="AR2303" s="45">
        <v>0</v>
      </c>
      <c r="AS2303" s="45" t="s">
        <v>4445</v>
      </c>
      <c r="AT2303" s="45" t="s">
        <v>4445</v>
      </c>
      <c r="AU2303" s="45">
        <v>2.6759476813264862E-5</v>
      </c>
      <c r="AV2303" s="10">
        <v>118.08306709265176</v>
      </c>
      <c r="AW2303" s="10">
        <v>118.08306709265176</v>
      </c>
      <c r="AX2303" s="17">
        <v>0</v>
      </c>
    </row>
    <row r="2304" spans="1:50" x14ac:dyDescent="0.25">
      <c r="A2304" s="22" t="s">
        <v>964</v>
      </c>
      <c r="B2304" s="22" t="s">
        <v>3952</v>
      </c>
      <c r="C2304" s="22" t="s">
        <v>1498</v>
      </c>
      <c r="D2304" s="22">
        <v>8330</v>
      </c>
      <c r="E2304" s="22" t="s">
        <v>1525</v>
      </c>
      <c r="F2304" s="43">
        <v>8.1000000000000004E-5</v>
      </c>
      <c r="G2304" s="43">
        <v>28.506996989560001</v>
      </c>
      <c r="H2304" s="43">
        <v>0.52556818181818188</v>
      </c>
      <c r="I2304" s="9">
        <v>0</v>
      </c>
      <c r="J2304" s="9">
        <v>0.52556818181818188</v>
      </c>
      <c r="K2304" s="11">
        <v>0</v>
      </c>
      <c r="L2304" s="41">
        <v>37</v>
      </c>
      <c r="M2304" s="44">
        <v>0</v>
      </c>
      <c r="N2304" s="13">
        <v>0</v>
      </c>
      <c r="O2304" s="13">
        <v>0</v>
      </c>
      <c r="P2304" s="22">
        <v>0</v>
      </c>
      <c r="Q2304" s="22">
        <v>0</v>
      </c>
      <c r="R2304" s="14">
        <v>0</v>
      </c>
      <c r="S2304" s="22">
        <v>18</v>
      </c>
      <c r="T2304" s="22">
        <v>1</v>
      </c>
      <c r="U2304" s="22">
        <v>79</v>
      </c>
      <c r="V2304" s="22"/>
      <c r="W2304" s="22">
        <v>16</v>
      </c>
      <c r="X2304" s="22">
        <v>12</v>
      </c>
      <c r="Y2304" s="14">
        <v>79</v>
      </c>
      <c r="Z2304" s="10">
        <v>16</v>
      </c>
      <c r="AA2304" s="22">
        <v>12</v>
      </c>
      <c r="AB2304" s="22">
        <v>29.03</v>
      </c>
      <c r="AC2304" s="22">
        <v>2.8414076736902275E-6</v>
      </c>
      <c r="AD2304" s="42">
        <v>0</v>
      </c>
      <c r="AE2304" s="22">
        <v>2410</v>
      </c>
      <c r="AF2304" s="22">
        <v>1.321034383019406E-5</v>
      </c>
      <c r="AG2304" s="22">
        <v>4.4034479433980199E-6</v>
      </c>
      <c r="AH2304" s="22">
        <v>0</v>
      </c>
      <c r="AI2304" s="22">
        <v>0</v>
      </c>
      <c r="AJ2304" s="22">
        <v>0</v>
      </c>
      <c r="AK2304" s="22">
        <v>0</v>
      </c>
      <c r="AL2304" s="45">
        <v>0</v>
      </c>
      <c r="AM2304" s="45">
        <v>0</v>
      </c>
      <c r="AN2304" s="45">
        <v>0</v>
      </c>
      <c r="AO2304" s="45">
        <v>0</v>
      </c>
      <c r="AP2304" s="45">
        <v>0</v>
      </c>
      <c r="AQ2304" s="45">
        <v>0</v>
      </c>
      <c r="AR2304" s="45">
        <v>0</v>
      </c>
      <c r="AS2304" s="45" t="s">
        <v>4445</v>
      </c>
      <c r="AT2304" s="45" t="s">
        <v>4445</v>
      </c>
      <c r="AU2304" s="45">
        <v>1.321034383019406E-5</v>
      </c>
      <c r="AV2304" s="10">
        <v>30.443243243243241</v>
      </c>
      <c r="AW2304" s="10">
        <v>30.443243243243241</v>
      </c>
      <c r="AX2304" s="17">
        <v>0</v>
      </c>
    </row>
    <row r="2305" spans="1:50" x14ac:dyDescent="0.25">
      <c r="A2305" s="22" t="s">
        <v>2906</v>
      </c>
      <c r="B2305" s="22" t="s">
        <v>3954</v>
      </c>
      <c r="C2305" s="22" t="s">
        <v>3063</v>
      </c>
      <c r="D2305" s="22">
        <v>6675</v>
      </c>
      <c r="E2305" s="22" t="s">
        <v>3553</v>
      </c>
      <c r="F2305" s="43">
        <v>5.3999999999999998E-5</v>
      </c>
      <c r="G2305" s="43">
        <v>17.985274597130001</v>
      </c>
      <c r="H2305" s="43">
        <v>1.2124999999999999</v>
      </c>
      <c r="I2305" s="9">
        <v>0</v>
      </c>
      <c r="J2305" s="9">
        <v>1.2124999999999999</v>
      </c>
      <c r="K2305" s="11">
        <v>0</v>
      </c>
      <c r="L2305" s="41">
        <v>128</v>
      </c>
      <c r="M2305" s="44">
        <v>0</v>
      </c>
      <c r="N2305" s="13">
        <v>0</v>
      </c>
      <c r="O2305" s="13">
        <v>0</v>
      </c>
      <c r="P2305" s="22">
        <v>0</v>
      </c>
      <c r="Q2305" s="22">
        <v>0</v>
      </c>
      <c r="R2305" s="14">
        <v>0</v>
      </c>
      <c r="S2305" s="22">
        <v>40</v>
      </c>
      <c r="T2305" s="22">
        <v>1</v>
      </c>
      <c r="U2305" s="22">
        <v>245</v>
      </c>
      <c r="V2305" s="22"/>
      <c r="W2305" s="22">
        <v>46</v>
      </c>
      <c r="X2305" s="22">
        <v>31</v>
      </c>
      <c r="Y2305" s="14">
        <v>245</v>
      </c>
      <c r="Z2305" s="10">
        <v>46</v>
      </c>
      <c r="AA2305" s="22">
        <v>31</v>
      </c>
      <c r="AB2305" s="22">
        <v>85.07</v>
      </c>
      <c r="AC2305" s="22">
        <v>3.0024562432100449E-6</v>
      </c>
      <c r="AD2305" s="42">
        <v>0</v>
      </c>
      <c r="AE2305" s="22">
        <v>2411</v>
      </c>
      <c r="AF2305" s="22">
        <v>3.0793772068665065E-5</v>
      </c>
      <c r="AG2305" s="22">
        <v>4.3991102955235804E-6</v>
      </c>
      <c r="AH2305" s="22">
        <v>0</v>
      </c>
      <c r="AI2305" s="22">
        <v>0</v>
      </c>
      <c r="AJ2305" s="22">
        <v>0</v>
      </c>
      <c r="AK2305" s="22">
        <v>0</v>
      </c>
      <c r="AL2305" s="45">
        <v>0</v>
      </c>
      <c r="AM2305" s="45">
        <v>0</v>
      </c>
      <c r="AN2305" s="45">
        <v>0</v>
      </c>
      <c r="AO2305" s="45">
        <v>0</v>
      </c>
      <c r="AP2305" s="45">
        <v>0</v>
      </c>
      <c r="AQ2305" s="45">
        <v>0</v>
      </c>
      <c r="AR2305" s="45">
        <v>0</v>
      </c>
      <c r="AS2305" s="45" t="s">
        <v>4445</v>
      </c>
      <c r="AT2305" s="45" t="s">
        <v>4445</v>
      </c>
      <c r="AU2305" s="45">
        <v>3.0793772068665065E-5</v>
      </c>
      <c r="AV2305" s="10">
        <v>37.938144329896907</v>
      </c>
      <c r="AW2305" s="10">
        <v>37.938144329896907</v>
      </c>
      <c r="AX2305" s="17">
        <v>0</v>
      </c>
    </row>
    <row r="2306" spans="1:50" x14ac:dyDescent="0.25">
      <c r="A2306" s="22" t="s">
        <v>2906</v>
      </c>
      <c r="B2306" s="22" t="s">
        <v>3959</v>
      </c>
      <c r="C2306" s="22" t="s">
        <v>3016</v>
      </c>
      <c r="D2306" s="22">
        <v>791</v>
      </c>
      <c r="E2306" s="22" t="s">
        <v>3035</v>
      </c>
      <c r="F2306" s="43">
        <v>8.0000000000000007E-5</v>
      </c>
      <c r="G2306" s="43">
        <v>31.318377380929999</v>
      </c>
      <c r="H2306" s="43">
        <v>2.0704545454545453</v>
      </c>
      <c r="I2306" s="9">
        <v>0</v>
      </c>
      <c r="J2306" s="9">
        <v>2.0704545454545453</v>
      </c>
      <c r="K2306" s="11">
        <v>0</v>
      </c>
      <c r="L2306" s="41">
        <v>510</v>
      </c>
      <c r="M2306" s="44">
        <v>0</v>
      </c>
      <c r="N2306" s="13">
        <v>0</v>
      </c>
      <c r="O2306" s="13">
        <v>0</v>
      </c>
      <c r="P2306" s="22">
        <v>0</v>
      </c>
      <c r="Q2306" s="22">
        <v>0</v>
      </c>
      <c r="R2306" s="14">
        <v>0</v>
      </c>
      <c r="S2306" s="22">
        <v>59</v>
      </c>
      <c r="T2306" s="22">
        <v>1</v>
      </c>
      <c r="U2306" s="22">
        <v>938</v>
      </c>
      <c r="V2306" s="22"/>
      <c r="W2306" s="22">
        <v>171</v>
      </c>
      <c r="X2306" s="22">
        <v>114</v>
      </c>
      <c r="Y2306" s="14">
        <v>938</v>
      </c>
      <c r="Z2306" s="10">
        <v>171</v>
      </c>
      <c r="AA2306" s="22">
        <v>114</v>
      </c>
      <c r="AB2306" s="22">
        <v>318.69</v>
      </c>
      <c r="AC2306" s="22">
        <v>2.5544107546488864E-6</v>
      </c>
      <c r="AD2306" s="42">
        <v>0</v>
      </c>
      <c r="AE2306" s="22">
        <v>2412</v>
      </c>
      <c r="AF2306" s="22">
        <v>9.6717294389795638E-5</v>
      </c>
      <c r="AG2306" s="22">
        <v>4.3962406540816199E-6</v>
      </c>
      <c r="AH2306" s="22">
        <v>0</v>
      </c>
      <c r="AI2306" s="22">
        <v>0</v>
      </c>
      <c r="AJ2306" s="22">
        <v>0</v>
      </c>
      <c r="AK2306" s="22">
        <v>0</v>
      </c>
      <c r="AL2306" s="45">
        <v>0</v>
      </c>
      <c r="AM2306" s="45">
        <v>0</v>
      </c>
      <c r="AN2306" s="45">
        <v>0</v>
      </c>
      <c r="AO2306" s="45">
        <v>0</v>
      </c>
      <c r="AP2306" s="45">
        <v>0</v>
      </c>
      <c r="AQ2306" s="45">
        <v>0</v>
      </c>
      <c r="AR2306" s="45">
        <v>0</v>
      </c>
      <c r="AS2306" s="45" t="s">
        <v>4445</v>
      </c>
      <c r="AT2306" s="45" t="s">
        <v>4445</v>
      </c>
      <c r="AU2306" s="45">
        <v>9.6717294389795638E-5</v>
      </c>
      <c r="AV2306" s="10">
        <v>82.590559824368825</v>
      </c>
      <c r="AW2306" s="10">
        <v>82.590559824368825</v>
      </c>
      <c r="AX2306" s="17">
        <v>0</v>
      </c>
    </row>
    <row r="2307" spans="1:50" x14ac:dyDescent="0.25">
      <c r="A2307" s="22" t="s">
        <v>964</v>
      </c>
      <c r="B2307" s="22" t="s">
        <v>3952</v>
      </c>
      <c r="C2307" s="22" t="s">
        <v>1178</v>
      </c>
      <c r="D2307" s="22">
        <v>6333</v>
      </c>
      <c r="E2307" s="22" t="s">
        <v>1649</v>
      </c>
      <c r="F2307" s="43">
        <v>0.189917</v>
      </c>
      <c r="G2307" s="43">
        <v>186.63104718692</v>
      </c>
      <c r="H2307" s="43">
        <v>8.2202651515151519</v>
      </c>
      <c r="I2307" s="9">
        <v>0</v>
      </c>
      <c r="J2307" s="9">
        <v>8.2202651515151519</v>
      </c>
      <c r="K2307" s="11">
        <v>0</v>
      </c>
      <c r="L2307" s="41">
        <v>4741</v>
      </c>
      <c r="M2307" s="44">
        <v>0</v>
      </c>
      <c r="N2307" s="13">
        <v>0</v>
      </c>
      <c r="O2307" s="13">
        <v>0</v>
      </c>
      <c r="P2307" s="22">
        <v>0</v>
      </c>
      <c r="Q2307" s="22">
        <v>0</v>
      </c>
      <c r="R2307" s="14">
        <v>0</v>
      </c>
      <c r="S2307" s="22">
        <v>160</v>
      </c>
      <c r="T2307" s="22">
        <v>1</v>
      </c>
      <c r="U2307" s="22">
        <v>8622</v>
      </c>
      <c r="V2307" s="22"/>
      <c r="W2307" s="22">
        <v>1557</v>
      </c>
      <c r="X2307" s="22">
        <v>1026</v>
      </c>
      <c r="Y2307" s="14">
        <v>8622</v>
      </c>
      <c r="Z2307" s="10">
        <v>1557</v>
      </c>
      <c r="AA2307" s="22">
        <v>1026</v>
      </c>
      <c r="AB2307" s="22">
        <v>2909.07</v>
      </c>
      <c r="AC2307" s="22">
        <v>1.017606678323939E-3</v>
      </c>
      <c r="AD2307" s="42">
        <v>3.29E-3</v>
      </c>
      <c r="AE2307" s="22">
        <v>2413</v>
      </c>
      <c r="AF2307" s="22">
        <v>1.318147058580822E-5</v>
      </c>
      <c r="AG2307" s="22">
        <v>4.3938235286027402E-6</v>
      </c>
      <c r="AH2307" s="22">
        <v>0</v>
      </c>
      <c r="AI2307" s="22">
        <v>0</v>
      </c>
      <c r="AJ2307" s="22">
        <v>0</v>
      </c>
      <c r="AK2307" s="22">
        <v>0</v>
      </c>
      <c r="AL2307" s="45">
        <v>0</v>
      </c>
      <c r="AM2307" s="45">
        <v>0</v>
      </c>
      <c r="AN2307" s="45">
        <v>0</v>
      </c>
      <c r="AO2307" s="45">
        <v>0</v>
      </c>
      <c r="AP2307" s="45">
        <v>0</v>
      </c>
      <c r="AQ2307" s="45">
        <v>0</v>
      </c>
      <c r="AR2307" s="45">
        <v>0</v>
      </c>
      <c r="AS2307" s="45" t="s">
        <v>4445</v>
      </c>
      <c r="AT2307" s="45" t="s">
        <v>4445</v>
      </c>
      <c r="AU2307" s="45">
        <v>1.318147058580822E-5</v>
      </c>
      <c r="AV2307" s="10">
        <v>189.40994862106305</v>
      </c>
      <c r="AW2307" s="10">
        <v>189.40994862106305</v>
      </c>
      <c r="AX2307" s="17">
        <v>0</v>
      </c>
    </row>
    <row r="2308" spans="1:50" x14ac:dyDescent="0.25">
      <c r="A2308" s="22" t="s">
        <v>2906</v>
      </c>
      <c r="B2308" s="22" t="s">
        <v>3959</v>
      </c>
      <c r="C2308" s="22" t="s">
        <v>3227</v>
      </c>
      <c r="D2308" s="22">
        <v>7824</v>
      </c>
      <c r="E2308" s="22" t="s">
        <v>3228</v>
      </c>
      <c r="F2308" s="43">
        <v>2.4000000000000001E-5</v>
      </c>
      <c r="G2308" s="43">
        <v>14.43762717403</v>
      </c>
      <c r="H2308" s="43">
        <v>5.6439393939393942E-2</v>
      </c>
      <c r="I2308" s="9">
        <v>0</v>
      </c>
      <c r="J2308" s="9">
        <v>5.6439393939393942E-2</v>
      </c>
      <c r="K2308" s="11">
        <v>0</v>
      </c>
      <c r="L2308" s="41">
        <v>7</v>
      </c>
      <c r="M2308" s="44">
        <v>0</v>
      </c>
      <c r="N2308" s="13">
        <v>0</v>
      </c>
      <c r="O2308" s="13">
        <v>0</v>
      </c>
      <c r="P2308" s="22">
        <v>0</v>
      </c>
      <c r="Q2308" s="22">
        <v>0</v>
      </c>
      <c r="R2308" s="14">
        <v>0</v>
      </c>
      <c r="S2308" s="22">
        <v>2</v>
      </c>
      <c r="T2308" s="22">
        <v>1</v>
      </c>
      <c r="U2308" s="22">
        <v>25</v>
      </c>
      <c r="V2308" s="22"/>
      <c r="W2308" s="22">
        <v>6</v>
      </c>
      <c r="X2308" s="22">
        <v>5</v>
      </c>
      <c r="Y2308" s="14">
        <v>25</v>
      </c>
      <c r="Z2308" s="10">
        <v>6</v>
      </c>
      <c r="AA2308" s="22">
        <v>5</v>
      </c>
      <c r="AB2308" s="22">
        <v>10.47</v>
      </c>
      <c r="AC2308" s="22">
        <v>1.6623230196143677E-6</v>
      </c>
      <c r="AD2308" s="42">
        <v>0</v>
      </c>
      <c r="AE2308" s="22">
        <v>2414</v>
      </c>
      <c r="AF2308" s="22">
        <v>4.3596105921312402E-6</v>
      </c>
      <c r="AG2308" s="22">
        <v>4.3596105921312402E-6</v>
      </c>
      <c r="AH2308" s="22">
        <v>0</v>
      </c>
      <c r="AI2308" s="22">
        <v>0</v>
      </c>
      <c r="AJ2308" s="22">
        <v>0</v>
      </c>
      <c r="AK2308" s="22">
        <v>0</v>
      </c>
      <c r="AL2308" s="45">
        <v>0</v>
      </c>
      <c r="AM2308" s="45">
        <v>0</v>
      </c>
      <c r="AN2308" s="45">
        <v>0</v>
      </c>
      <c r="AO2308" s="45">
        <v>0</v>
      </c>
      <c r="AP2308" s="45">
        <v>0</v>
      </c>
      <c r="AQ2308" s="45">
        <v>0</v>
      </c>
      <c r="AR2308" s="45">
        <v>0</v>
      </c>
      <c r="AS2308" s="45" t="s">
        <v>4445</v>
      </c>
      <c r="AT2308" s="45" t="s">
        <v>4445</v>
      </c>
      <c r="AU2308" s="45">
        <v>4.3596105921312402E-6</v>
      </c>
      <c r="AV2308" s="10">
        <v>106.30872483221476</v>
      </c>
      <c r="AW2308" s="10">
        <v>106.30872483221476</v>
      </c>
      <c r="AX2308" s="17">
        <v>0</v>
      </c>
    </row>
    <row r="2309" spans="1:50" x14ac:dyDescent="0.25">
      <c r="A2309" s="22" t="s">
        <v>2195</v>
      </c>
      <c r="B2309" s="22" t="s">
        <v>3962</v>
      </c>
      <c r="C2309" s="22" t="s">
        <v>2312</v>
      </c>
      <c r="D2309" s="22">
        <v>2056</v>
      </c>
      <c r="E2309" s="22" t="s">
        <v>2530</v>
      </c>
      <c r="F2309" s="43">
        <v>7.3999999999999996E-5</v>
      </c>
      <c r="G2309" s="43">
        <v>33.957193535899997</v>
      </c>
      <c r="H2309" s="43">
        <v>2.5878787878787879</v>
      </c>
      <c r="I2309" s="9">
        <v>0</v>
      </c>
      <c r="J2309" s="9">
        <v>2.5878787878787879</v>
      </c>
      <c r="K2309" s="11">
        <v>0</v>
      </c>
      <c r="L2309" s="41">
        <v>381</v>
      </c>
      <c r="M2309" s="44">
        <v>0</v>
      </c>
      <c r="N2309" s="13">
        <v>0</v>
      </c>
      <c r="O2309" s="13">
        <v>0</v>
      </c>
      <c r="P2309" s="22">
        <v>0</v>
      </c>
      <c r="Q2309" s="22">
        <v>0</v>
      </c>
      <c r="R2309" s="14">
        <v>0</v>
      </c>
      <c r="S2309" s="22">
        <v>88</v>
      </c>
      <c r="T2309" s="22">
        <v>1</v>
      </c>
      <c r="U2309" s="22">
        <v>704</v>
      </c>
      <c r="V2309" s="22"/>
      <c r="W2309" s="22">
        <v>129</v>
      </c>
      <c r="X2309" s="22">
        <v>86</v>
      </c>
      <c r="Y2309" s="14">
        <v>704</v>
      </c>
      <c r="Z2309" s="10">
        <v>129</v>
      </c>
      <c r="AA2309" s="22">
        <v>86</v>
      </c>
      <c r="AB2309" s="22">
        <v>240.09</v>
      </c>
      <c r="AC2309" s="22">
        <v>2.179214248720708E-6</v>
      </c>
      <c r="AD2309" s="42">
        <v>0</v>
      </c>
      <c r="AE2309" s="22">
        <v>2417</v>
      </c>
      <c r="AF2309" s="22">
        <v>7.3658437194890417E-5</v>
      </c>
      <c r="AG2309" s="22">
        <v>4.33284924675826E-6</v>
      </c>
      <c r="AH2309" s="22">
        <v>0</v>
      </c>
      <c r="AI2309" s="22">
        <v>0</v>
      </c>
      <c r="AJ2309" s="22">
        <v>0</v>
      </c>
      <c r="AK2309" s="22">
        <v>0</v>
      </c>
      <c r="AL2309" s="45">
        <v>0</v>
      </c>
      <c r="AM2309" s="45">
        <v>0</v>
      </c>
      <c r="AN2309" s="45">
        <v>0</v>
      </c>
      <c r="AO2309" s="45">
        <v>0</v>
      </c>
      <c r="AP2309" s="45">
        <v>0</v>
      </c>
      <c r="AQ2309" s="45">
        <v>0</v>
      </c>
      <c r="AR2309" s="45">
        <v>0</v>
      </c>
      <c r="AS2309" s="45" t="s">
        <v>4445</v>
      </c>
      <c r="AT2309" s="45" t="s">
        <v>4445</v>
      </c>
      <c r="AU2309" s="45">
        <v>7.3658437194890417E-5</v>
      </c>
      <c r="AV2309" s="10">
        <v>49.847775175644031</v>
      </c>
      <c r="AW2309" s="10">
        <v>49.847775175644031</v>
      </c>
      <c r="AX2309" s="17">
        <v>0</v>
      </c>
    </row>
    <row r="2310" spans="1:50" x14ac:dyDescent="0.25">
      <c r="A2310" s="22" t="s">
        <v>2195</v>
      </c>
      <c r="B2310" s="22" t="s">
        <v>3963</v>
      </c>
      <c r="C2310" s="22" t="s">
        <v>2640</v>
      </c>
      <c r="D2310" s="22">
        <v>260</v>
      </c>
      <c r="E2310" s="22" t="s">
        <v>2641</v>
      </c>
      <c r="F2310" s="43">
        <v>6.6000000000000005E-5</v>
      </c>
      <c r="G2310" s="43">
        <v>28.188761137</v>
      </c>
      <c r="H2310" s="43">
        <v>1.6066287878787879</v>
      </c>
      <c r="I2310" s="9">
        <v>0</v>
      </c>
      <c r="J2310" s="9">
        <v>1.6066287878787879</v>
      </c>
      <c r="K2310" s="11">
        <v>0</v>
      </c>
      <c r="L2310" s="41">
        <v>309</v>
      </c>
      <c r="M2310" s="44">
        <v>0</v>
      </c>
      <c r="N2310" s="13">
        <v>0</v>
      </c>
      <c r="O2310" s="13">
        <v>0</v>
      </c>
      <c r="P2310" s="22">
        <v>0</v>
      </c>
      <c r="Q2310" s="22">
        <v>0</v>
      </c>
      <c r="R2310" s="14">
        <v>0</v>
      </c>
      <c r="S2310" s="22">
        <v>43</v>
      </c>
      <c r="T2310" s="22">
        <v>1</v>
      </c>
      <c r="U2310" s="22">
        <v>573</v>
      </c>
      <c r="V2310" s="22"/>
      <c r="W2310" s="22">
        <v>105</v>
      </c>
      <c r="X2310" s="22">
        <v>70</v>
      </c>
      <c r="Y2310" s="14">
        <v>573</v>
      </c>
      <c r="Z2310" s="10">
        <v>105</v>
      </c>
      <c r="AA2310" s="22">
        <v>70</v>
      </c>
      <c r="AB2310" s="22">
        <v>195.42</v>
      </c>
      <c r="AC2310" s="22">
        <v>2.3413586599011522E-6</v>
      </c>
      <c r="AD2310" s="42">
        <v>0</v>
      </c>
      <c r="AE2310" s="22">
        <v>2418</v>
      </c>
      <c r="AF2310" s="22">
        <v>1.9846980833515272E-4</v>
      </c>
      <c r="AG2310" s="22">
        <v>4.3145610507641898E-6</v>
      </c>
      <c r="AH2310" s="22">
        <v>0</v>
      </c>
      <c r="AI2310" s="22">
        <v>0</v>
      </c>
      <c r="AJ2310" s="22">
        <v>0</v>
      </c>
      <c r="AK2310" s="22">
        <v>0</v>
      </c>
      <c r="AL2310" s="45">
        <v>0</v>
      </c>
      <c r="AM2310" s="45">
        <v>0</v>
      </c>
      <c r="AN2310" s="45">
        <v>0</v>
      </c>
      <c r="AO2310" s="45">
        <v>0</v>
      </c>
      <c r="AP2310" s="45">
        <v>0</v>
      </c>
      <c r="AQ2310" s="45">
        <v>0</v>
      </c>
      <c r="AR2310" s="45">
        <v>0</v>
      </c>
      <c r="AS2310" s="45" t="s">
        <v>4445</v>
      </c>
      <c r="AT2310" s="45" t="s">
        <v>4445</v>
      </c>
      <c r="AU2310" s="45">
        <v>1.9846980833515272E-4</v>
      </c>
      <c r="AV2310" s="10">
        <v>65.354237887539782</v>
      </c>
      <c r="AW2310" s="10">
        <v>65.354237887539782</v>
      </c>
      <c r="AX2310" s="17">
        <v>0</v>
      </c>
    </row>
    <row r="2311" spans="1:50" x14ac:dyDescent="0.25">
      <c r="A2311" s="22" t="s">
        <v>2906</v>
      </c>
      <c r="B2311" s="22" t="s">
        <v>3954</v>
      </c>
      <c r="C2311" s="22" t="s">
        <v>3597</v>
      </c>
      <c r="D2311" s="22">
        <v>8777</v>
      </c>
      <c r="E2311" s="22" t="s">
        <v>3598</v>
      </c>
      <c r="F2311" s="43">
        <v>6.9999999999999999E-6</v>
      </c>
      <c r="G2311" s="43">
        <v>1.8462682553900001</v>
      </c>
      <c r="H2311" s="43">
        <v>0.37045454545454543</v>
      </c>
      <c r="I2311" s="9">
        <v>0</v>
      </c>
      <c r="J2311" s="9">
        <v>0.37045454545454543</v>
      </c>
      <c r="K2311" s="11">
        <v>0</v>
      </c>
      <c r="L2311" s="41">
        <v>19</v>
      </c>
      <c r="M2311" s="44">
        <v>0</v>
      </c>
      <c r="N2311" s="13">
        <v>0</v>
      </c>
      <c r="O2311" s="13">
        <v>0</v>
      </c>
      <c r="P2311" s="22">
        <v>0</v>
      </c>
      <c r="Q2311" s="22">
        <v>0</v>
      </c>
      <c r="R2311" s="14">
        <v>0</v>
      </c>
      <c r="S2311" s="22">
        <v>6</v>
      </c>
      <c r="T2311" s="22">
        <v>1</v>
      </c>
      <c r="U2311" s="22">
        <v>47</v>
      </c>
      <c r="V2311" s="22"/>
      <c r="W2311" s="22">
        <v>10</v>
      </c>
      <c r="X2311" s="22">
        <v>8</v>
      </c>
      <c r="Y2311" s="14">
        <v>47</v>
      </c>
      <c r="Z2311" s="10">
        <v>10</v>
      </c>
      <c r="AA2311" s="22">
        <v>8</v>
      </c>
      <c r="AB2311" s="22">
        <v>17.93</v>
      </c>
      <c r="AC2311" s="22">
        <v>3.791431705313777E-6</v>
      </c>
      <c r="AD2311" s="42">
        <v>0</v>
      </c>
      <c r="AE2311" s="22">
        <v>2419</v>
      </c>
      <c r="AF2311" s="22">
        <v>8.5873142608347395E-6</v>
      </c>
      <c r="AG2311" s="22">
        <v>4.2936571304173698E-6</v>
      </c>
      <c r="AH2311" s="22">
        <v>0</v>
      </c>
      <c r="AI2311" s="22">
        <v>0</v>
      </c>
      <c r="AJ2311" s="22">
        <v>0</v>
      </c>
      <c r="AK2311" s="22">
        <v>0</v>
      </c>
      <c r="AL2311" s="45">
        <v>0</v>
      </c>
      <c r="AM2311" s="45">
        <v>0</v>
      </c>
      <c r="AN2311" s="45">
        <v>0</v>
      </c>
      <c r="AO2311" s="45">
        <v>0</v>
      </c>
      <c r="AP2311" s="45">
        <v>0</v>
      </c>
      <c r="AQ2311" s="45">
        <v>0</v>
      </c>
      <c r="AR2311" s="45">
        <v>0</v>
      </c>
      <c r="AS2311" s="45" t="s">
        <v>4445</v>
      </c>
      <c r="AT2311" s="45" t="s">
        <v>4445</v>
      </c>
      <c r="AU2311" s="45">
        <v>8.5873142608347395E-6</v>
      </c>
      <c r="AV2311" s="10">
        <v>26.993865030674847</v>
      </c>
      <c r="AW2311" s="10">
        <v>26.993865030674847</v>
      </c>
      <c r="AX2311" s="17">
        <v>0</v>
      </c>
    </row>
    <row r="2312" spans="1:50" x14ac:dyDescent="0.25">
      <c r="A2312" s="22" t="s">
        <v>964</v>
      </c>
      <c r="B2312" s="22" t="s">
        <v>3952</v>
      </c>
      <c r="C2312" s="22" t="s">
        <v>1585</v>
      </c>
      <c r="D2312" s="22">
        <v>4616</v>
      </c>
      <c r="E2312" s="22" t="s">
        <v>1641</v>
      </c>
      <c r="F2312" s="43">
        <v>0.57846200000000003</v>
      </c>
      <c r="G2312" s="43">
        <v>245.93671192641</v>
      </c>
      <c r="H2312" s="43">
        <v>9.4848484848484862</v>
      </c>
      <c r="I2312" s="9">
        <v>0</v>
      </c>
      <c r="J2312" s="9">
        <v>9.4848484848484862</v>
      </c>
      <c r="K2312" s="11">
        <v>0</v>
      </c>
      <c r="L2312" s="41">
        <v>288</v>
      </c>
      <c r="M2312" s="44">
        <v>0</v>
      </c>
      <c r="N2312" s="13">
        <v>0</v>
      </c>
      <c r="O2312" s="13">
        <v>0</v>
      </c>
      <c r="P2312" s="22">
        <v>0</v>
      </c>
      <c r="Q2312" s="22">
        <v>0</v>
      </c>
      <c r="R2312" s="14">
        <v>0</v>
      </c>
      <c r="S2312" s="22">
        <v>179</v>
      </c>
      <c r="T2312" s="22">
        <v>1</v>
      </c>
      <c r="U2312" s="22">
        <v>535</v>
      </c>
      <c r="V2312" s="22"/>
      <c r="W2312" s="22">
        <v>99</v>
      </c>
      <c r="X2312" s="22">
        <v>66</v>
      </c>
      <c r="Y2312" s="14">
        <v>535</v>
      </c>
      <c r="Z2312" s="10">
        <v>99</v>
      </c>
      <c r="AA2312" s="22">
        <v>66</v>
      </c>
      <c r="AB2312" s="22">
        <v>183.78</v>
      </c>
      <c r="AC2312" s="22">
        <v>2.3520766601656828E-3</v>
      </c>
      <c r="AD2312" s="42">
        <v>4.8000000000000001E-4</v>
      </c>
      <c r="AE2312" s="22">
        <v>2420</v>
      </c>
      <c r="AF2312" s="22">
        <v>3.847815090049185E-5</v>
      </c>
      <c r="AG2312" s="22">
        <v>4.2753501000546502E-6</v>
      </c>
      <c r="AH2312" s="22">
        <v>0</v>
      </c>
      <c r="AI2312" s="22">
        <v>0</v>
      </c>
      <c r="AJ2312" s="22">
        <v>0</v>
      </c>
      <c r="AK2312" s="22">
        <v>0</v>
      </c>
      <c r="AL2312" s="45">
        <v>0</v>
      </c>
      <c r="AM2312" s="45">
        <v>0</v>
      </c>
      <c r="AN2312" s="45">
        <v>0</v>
      </c>
      <c r="AO2312" s="45">
        <v>0</v>
      </c>
      <c r="AP2312" s="45">
        <v>0</v>
      </c>
      <c r="AQ2312" s="45">
        <v>0</v>
      </c>
      <c r="AR2312" s="45">
        <v>0</v>
      </c>
      <c r="AS2312" s="45" t="s">
        <v>4445</v>
      </c>
      <c r="AT2312" s="45" t="s">
        <v>4445</v>
      </c>
      <c r="AU2312" s="45">
        <v>3.847815090049185E-5</v>
      </c>
      <c r="AV2312" s="10">
        <v>10.43769968051118</v>
      </c>
      <c r="AW2312" s="10">
        <v>10.43769968051118</v>
      </c>
      <c r="AX2312" s="17">
        <v>0</v>
      </c>
    </row>
    <row r="2313" spans="1:50" x14ac:dyDescent="0.25">
      <c r="A2313" s="22" t="s">
        <v>2195</v>
      </c>
      <c r="B2313" s="22" t="s">
        <v>3962</v>
      </c>
      <c r="C2313" s="22" t="s">
        <v>2312</v>
      </c>
      <c r="D2313" s="22">
        <v>3894</v>
      </c>
      <c r="E2313" s="22" t="s">
        <v>2537</v>
      </c>
      <c r="F2313" s="43">
        <v>1.6100000000000001E-4</v>
      </c>
      <c r="G2313" s="43">
        <v>70.254326346959999</v>
      </c>
      <c r="H2313" s="43">
        <v>3.4861742424242426</v>
      </c>
      <c r="I2313" s="9">
        <v>0</v>
      </c>
      <c r="J2313" s="9">
        <v>3.4861742424242426</v>
      </c>
      <c r="K2313" s="11">
        <v>0</v>
      </c>
      <c r="L2313" s="41">
        <v>336</v>
      </c>
      <c r="M2313" s="44">
        <v>0</v>
      </c>
      <c r="N2313" s="13">
        <v>0</v>
      </c>
      <c r="O2313" s="13">
        <v>0</v>
      </c>
      <c r="P2313" s="22">
        <v>0</v>
      </c>
      <c r="Q2313" s="22">
        <v>0</v>
      </c>
      <c r="R2313" s="14">
        <v>0</v>
      </c>
      <c r="S2313" s="22">
        <v>91</v>
      </c>
      <c r="T2313" s="22">
        <v>1</v>
      </c>
      <c r="U2313" s="22">
        <v>622</v>
      </c>
      <c r="V2313" s="22"/>
      <c r="W2313" s="22">
        <v>114</v>
      </c>
      <c r="X2313" s="22">
        <v>76</v>
      </c>
      <c r="Y2313" s="14">
        <v>622</v>
      </c>
      <c r="Z2313" s="10">
        <v>114</v>
      </c>
      <c r="AA2313" s="22">
        <v>76</v>
      </c>
      <c r="AB2313" s="22">
        <v>212.16</v>
      </c>
      <c r="AC2313" s="22">
        <v>2.2916738138642292E-6</v>
      </c>
      <c r="AD2313" s="42">
        <v>0</v>
      </c>
      <c r="AE2313" s="22">
        <v>2421</v>
      </c>
      <c r="AF2313" s="22">
        <v>1.5786653823663167E-4</v>
      </c>
      <c r="AG2313" s="22">
        <v>4.2666631955846397E-6</v>
      </c>
      <c r="AH2313" s="22">
        <v>0</v>
      </c>
      <c r="AI2313" s="22">
        <v>0</v>
      </c>
      <c r="AJ2313" s="22">
        <v>0</v>
      </c>
      <c r="AK2313" s="22">
        <v>0</v>
      </c>
      <c r="AL2313" s="45">
        <v>0</v>
      </c>
      <c r="AM2313" s="45">
        <v>0</v>
      </c>
      <c r="AN2313" s="45">
        <v>0</v>
      </c>
      <c r="AO2313" s="45">
        <v>0</v>
      </c>
      <c r="AP2313" s="45">
        <v>0</v>
      </c>
      <c r="AQ2313" s="45">
        <v>0</v>
      </c>
      <c r="AR2313" s="45">
        <v>0</v>
      </c>
      <c r="AS2313" s="45" t="s">
        <v>4445</v>
      </c>
      <c r="AT2313" s="45" t="s">
        <v>4445</v>
      </c>
      <c r="AU2313" s="45">
        <v>1.5786653823663167E-4</v>
      </c>
      <c r="AV2313" s="10">
        <v>32.700603031455422</v>
      </c>
      <c r="AW2313" s="10">
        <v>32.700603031455422</v>
      </c>
      <c r="AX2313" s="17">
        <v>0</v>
      </c>
    </row>
    <row r="2314" spans="1:50" x14ac:dyDescent="0.25">
      <c r="A2314" s="22" t="s">
        <v>2195</v>
      </c>
      <c r="B2314" s="22" t="s">
        <v>3956</v>
      </c>
      <c r="C2314" s="22" t="s">
        <v>2691</v>
      </c>
      <c r="D2314" s="22">
        <v>6777</v>
      </c>
      <c r="E2314" s="22" t="s">
        <v>2692</v>
      </c>
      <c r="F2314" s="43">
        <v>8.0827999999999997E-2</v>
      </c>
      <c r="G2314" s="43">
        <v>27.902794845220001</v>
      </c>
      <c r="H2314" s="43">
        <v>1.2037878787878789</v>
      </c>
      <c r="I2314" s="9">
        <v>0</v>
      </c>
      <c r="J2314" s="9">
        <v>1.2037878787878789</v>
      </c>
      <c r="K2314" s="11">
        <v>0</v>
      </c>
      <c r="L2314" s="41">
        <v>91</v>
      </c>
      <c r="M2314" s="44">
        <v>0</v>
      </c>
      <c r="N2314" s="13">
        <v>0</v>
      </c>
      <c r="O2314" s="13">
        <v>0</v>
      </c>
      <c r="P2314" s="22">
        <v>0</v>
      </c>
      <c r="Q2314" s="22">
        <v>0</v>
      </c>
      <c r="R2314" s="14">
        <v>0</v>
      </c>
      <c r="S2314" s="22">
        <v>46</v>
      </c>
      <c r="T2314" s="22">
        <v>1</v>
      </c>
      <c r="U2314" s="22">
        <v>178</v>
      </c>
      <c r="V2314" s="22"/>
      <c r="W2314" s="22">
        <v>34</v>
      </c>
      <c r="X2314" s="22">
        <v>23</v>
      </c>
      <c r="Y2314" s="14">
        <v>178</v>
      </c>
      <c r="Z2314" s="10">
        <v>34</v>
      </c>
      <c r="AA2314" s="22">
        <v>23</v>
      </c>
      <c r="AB2314" s="22">
        <v>62.6</v>
      </c>
      <c r="AC2314" s="22">
        <v>2.8967707517602512E-3</v>
      </c>
      <c r="AD2314" s="42">
        <v>2.0000000000000001E-4</v>
      </c>
      <c r="AE2314" s="22">
        <v>2422</v>
      </c>
      <c r="AF2314" s="22">
        <v>1.7061509515111839E-5</v>
      </c>
      <c r="AG2314" s="22">
        <v>4.2653773787779597E-6</v>
      </c>
      <c r="AH2314" s="22">
        <v>0</v>
      </c>
      <c r="AI2314" s="22">
        <v>0</v>
      </c>
      <c r="AJ2314" s="22">
        <v>0</v>
      </c>
      <c r="AK2314" s="22">
        <v>0</v>
      </c>
      <c r="AL2314" s="45">
        <v>0</v>
      </c>
      <c r="AM2314" s="45">
        <v>0</v>
      </c>
      <c r="AN2314" s="45">
        <v>0</v>
      </c>
      <c r="AO2314" s="45">
        <v>0</v>
      </c>
      <c r="AP2314" s="45">
        <v>0</v>
      </c>
      <c r="AQ2314" s="45">
        <v>0</v>
      </c>
      <c r="AR2314" s="45">
        <v>0</v>
      </c>
      <c r="AS2314" s="45" t="s">
        <v>4445</v>
      </c>
      <c r="AT2314" s="45" t="s">
        <v>4445</v>
      </c>
      <c r="AU2314" s="45">
        <v>1.7061509515111839E-5</v>
      </c>
      <c r="AV2314" s="10">
        <v>28.244178728760225</v>
      </c>
      <c r="AW2314" s="10">
        <v>28.244178728760225</v>
      </c>
      <c r="AX2314" s="17">
        <v>0</v>
      </c>
    </row>
    <row r="2315" spans="1:50" x14ac:dyDescent="0.25">
      <c r="A2315" s="22" t="s">
        <v>964</v>
      </c>
      <c r="B2315" s="22" t="s">
        <v>3948</v>
      </c>
      <c r="C2315" s="22" t="s">
        <v>1444</v>
      </c>
      <c r="D2315" s="22">
        <v>5237</v>
      </c>
      <c r="E2315" s="22" t="s">
        <v>1614</v>
      </c>
      <c r="F2315" s="43">
        <v>0.69329600000000002</v>
      </c>
      <c r="G2315" s="43">
        <v>580.31676291736005</v>
      </c>
      <c r="H2315" s="43">
        <v>27.121212121212121</v>
      </c>
      <c r="I2315" s="9">
        <v>0</v>
      </c>
      <c r="J2315" s="9">
        <v>27.121212121212121</v>
      </c>
      <c r="K2315" s="11">
        <v>0</v>
      </c>
      <c r="L2315" s="41">
        <v>14053</v>
      </c>
      <c r="M2315" s="44">
        <v>0</v>
      </c>
      <c r="N2315" s="13">
        <v>0</v>
      </c>
      <c r="O2315" s="13">
        <v>0</v>
      </c>
      <c r="P2315" s="22">
        <v>0</v>
      </c>
      <c r="Q2315" s="22">
        <v>0</v>
      </c>
      <c r="R2315" s="14">
        <v>0</v>
      </c>
      <c r="S2315" s="22">
        <v>469</v>
      </c>
      <c r="T2315" s="22">
        <v>1</v>
      </c>
      <c r="U2315" s="22">
        <v>25532</v>
      </c>
      <c r="V2315" s="22"/>
      <c r="W2315" s="22">
        <v>4607</v>
      </c>
      <c r="X2315" s="22">
        <v>3035</v>
      </c>
      <c r="Y2315" s="14">
        <v>25532</v>
      </c>
      <c r="Z2315" s="10">
        <v>4607</v>
      </c>
      <c r="AA2315" s="22">
        <v>3035</v>
      </c>
      <c r="AB2315" s="22">
        <v>8609.4699999999993</v>
      </c>
      <c r="AC2315" s="22">
        <v>1.1946854619788551E-3</v>
      </c>
      <c r="AD2315" s="42">
        <v>1.1440000000000001E-2</v>
      </c>
      <c r="AE2315" s="22">
        <v>2423</v>
      </c>
      <c r="AF2315" s="22">
        <v>2.1721085081954786E-4</v>
      </c>
      <c r="AG2315" s="22">
        <v>4.25903629057937E-6</v>
      </c>
      <c r="AH2315" s="22">
        <v>0</v>
      </c>
      <c r="AI2315" s="22">
        <v>0</v>
      </c>
      <c r="AJ2315" s="22">
        <v>0</v>
      </c>
      <c r="AK2315" s="22">
        <v>0</v>
      </c>
      <c r="AL2315" s="45">
        <v>0</v>
      </c>
      <c r="AM2315" s="45">
        <v>0</v>
      </c>
      <c r="AN2315" s="45">
        <v>0</v>
      </c>
      <c r="AO2315" s="45">
        <v>0</v>
      </c>
      <c r="AP2315" s="45">
        <v>0</v>
      </c>
      <c r="AQ2315" s="45">
        <v>0</v>
      </c>
      <c r="AR2315" s="45">
        <v>0</v>
      </c>
      <c r="AS2315" s="45" t="s">
        <v>4445</v>
      </c>
      <c r="AT2315" s="45" t="s">
        <v>4443</v>
      </c>
      <c r="AU2315" s="45">
        <v>2.1721085081954786E-4</v>
      </c>
      <c r="AV2315" s="10">
        <v>169.86703910614526</v>
      </c>
      <c r="AW2315" s="10">
        <v>169.86703910614526</v>
      </c>
      <c r="AX2315" s="17">
        <v>0</v>
      </c>
    </row>
    <row r="2316" spans="1:50" x14ac:dyDescent="0.25">
      <c r="A2316" s="22" t="s">
        <v>2195</v>
      </c>
      <c r="B2316" s="22" t="s">
        <v>3962</v>
      </c>
      <c r="C2316" s="22" t="s">
        <v>2312</v>
      </c>
      <c r="D2316" s="22">
        <v>4682</v>
      </c>
      <c r="E2316" s="22" t="s">
        <v>2810</v>
      </c>
      <c r="F2316" s="43">
        <v>3.4999999999999997E-5</v>
      </c>
      <c r="G2316" s="43">
        <v>14.64027712933</v>
      </c>
      <c r="H2316" s="43">
        <v>1.0897727272727273</v>
      </c>
      <c r="I2316" s="9">
        <v>0</v>
      </c>
      <c r="J2316" s="9">
        <v>1.0897727272727273</v>
      </c>
      <c r="K2316" s="11">
        <v>0</v>
      </c>
      <c r="L2316" s="41">
        <v>171</v>
      </c>
      <c r="M2316" s="44">
        <v>0</v>
      </c>
      <c r="N2316" s="13">
        <v>0</v>
      </c>
      <c r="O2316" s="13">
        <v>0</v>
      </c>
      <c r="P2316" s="22">
        <v>0</v>
      </c>
      <c r="Q2316" s="22">
        <v>0</v>
      </c>
      <c r="R2316" s="14">
        <v>0</v>
      </c>
      <c r="S2316" s="22">
        <v>24</v>
      </c>
      <c r="T2316" s="22">
        <v>1</v>
      </c>
      <c r="U2316" s="22">
        <v>323</v>
      </c>
      <c r="V2316" s="22"/>
      <c r="W2316" s="22">
        <v>60</v>
      </c>
      <c r="X2316" s="22">
        <v>41</v>
      </c>
      <c r="Y2316" s="14">
        <v>323</v>
      </c>
      <c r="Z2316" s="10">
        <v>60</v>
      </c>
      <c r="AA2316" s="22">
        <v>41</v>
      </c>
      <c r="AB2316" s="22">
        <v>111.27</v>
      </c>
      <c r="AC2316" s="22">
        <v>2.3906651281813366E-6</v>
      </c>
      <c r="AD2316" s="42">
        <v>0</v>
      </c>
      <c r="AE2316" s="22">
        <v>2424</v>
      </c>
      <c r="AF2316" s="22">
        <v>2.5382008600263719E-5</v>
      </c>
      <c r="AG2316" s="22">
        <v>4.2303347667106201E-6</v>
      </c>
      <c r="AH2316" s="22">
        <v>0</v>
      </c>
      <c r="AI2316" s="22">
        <v>0</v>
      </c>
      <c r="AJ2316" s="22">
        <v>0</v>
      </c>
      <c r="AK2316" s="22">
        <v>0</v>
      </c>
      <c r="AL2316" s="45">
        <v>0</v>
      </c>
      <c r="AM2316" s="45">
        <v>0</v>
      </c>
      <c r="AN2316" s="45">
        <v>0</v>
      </c>
      <c r="AO2316" s="45">
        <v>0</v>
      </c>
      <c r="AP2316" s="45">
        <v>0</v>
      </c>
      <c r="AQ2316" s="45">
        <v>0</v>
      </c>
      <c r="AR2316" s="45">
        <v>0</v>
      </c>
      <c r="AS2316" s="45" t="s">
        <v>4445</v>
      </c>
      <c r="AT2316" s="45" t="s">
        <v>4445</v>
      </c>
      <c r="AU2316" s="45">
        <v>2.5382008600263719E-5</v>
      </c>
      <c r="AV2316" s="10">
        <v>55.057351407716368</v>
      </c>
      <c r="AW2316" s="10">
        <v>55.057351407716368</v>
      </c>
      <c r="AX2316" s="17">
        <v>0</v>
      </c>
    </row>
    <row r="2317" spans="1:50" x14ac:dyDescent="0.25">
      <c r="A2317" s="22" t="s">
        <v>2906</v>
      </c>
      <c r="B2317" s="22" t="s">
        <v>3977</v>
      </c>
      <c r="C2317" s="22" t="s">
        <v>3040</v>
      </c>
      <c r="D2317" s="22">
        <v>5659</v>
      </c>
      <c r="E2317" s="22" t="s">
        <v>3041</v>
      </c>
      <c r="F2317" s="43">
        <v>2.3000000000000001E-4</v>
      </c>
      <c r="G2317" s="43">
        <v>250.84993863053</v>
      </c>
      <c r="H2317" s="43">
        <v>12.330492424242424</v>
      </c>
      <c r="I2317" s="9">
        <v>4.0077651515151516</v>
      </c>
      <c r="J2317" s="9">
        <v>8.3225378787878785</v>
      </c>
      <c r="K2317" s="11">
        <v>9.1401515151515156</v>
      </c>
      <c r="L2317" s="41">
        <v>3173</v>
      </c>
      <c r="M2317" s="44">
        <v>4261</v>
      </c>
      <c r="N2317" s="13">
        <v>900</v>
      </c>
      <c r="O2317" s="13">
        <v>500</v>
      </c>
      <c r="P2317" s="22">
        <v>369</v>
      </c>
      <c r="Q2317" s="22">
        <v>173</v>
      </c>
      <c r="R2317" s="14">
        <v>0</v>
      </c>
      <c r="S2317" s="22">
        <v>473</v>
      </c>
      <c r="T2317" s="22">
        <v>0.2587358881806312</v>
      </c>
      <c r="U2317" s="22">
        <v>5755</v>
      </c>
      <c r="V2317" s="22"/>
      <c r="W2317" s="22">
        <v>1170</v>
      </c>
      <c r="X2317" s="22">
        <v>678</v>
      </c>
      <c r="Y2317" s="14">
        <v>1494</v>
      </c>
      <c r="Z2317" s="10">
        <v>801</v>
      </c>
      <c r="AA2317" s="22">
        <v>505</v>
      </c>
      <c r="AB2317" s="22">
        <v>1231.83</v>
      </c>
      <c r="AC2317" s="22">
        <v>9.1688282347463799E-7</v>
      </c>
      <c r="AD2317" s="42">
        <v>0</v>
      </c>
      <c r="AE2317" s="22">
        <v>2426</v>
      </c>
      <c r="AF2317" s="22">
        <v>6.2696348419104709E-4</v>
      </c>
      <c r="AG2317" s="22">
        <v>4.2078086187318597E-6</v>
      </c>
      <c r="AH2317" s="22">
        <v>0</v>
      </c>
      <c r="AI2317" s="22">
        <v>1</v>
      </c>
      <c r="AJ2317" s="22">
        <v>1</v>
      </c>
      <c r="AK2317" s="22">
        <v>0</v>
      </c>
      <c r="AL2317" s="45">
        <v>0</v>
      </c>
      <c r="AM2317" s="45">
        <v>0</v>
      </c>
      <c r="AN2317" s="45">
        <v>0</v>
      </c>
      <c r="AO2317" s="45">
        <v>0</v>
      </c>
      <c r="AP2317" s="45">
        <v>0</v>
      </c>
      <c r="AQ2317" s="45">
        <v>0</v>
      </c>
      <c r="AR2317" s="45">
        <v>0</v>
      </c>
      <c r="AS2317" s="45" t="s">
        <v>4445</v>
      </c>
      <c r="AT2317" s="45" t="s">
        <v>4445</v>
      </c>
      <c r="AU2317" s="45">
        <v>4.2317266547588022E-4</v>
      </c>
      <c r="AV2317" s="10">
        <v>96.244680608970711</v>
      </c>
      <c r="AW2317" s="10">
        <v>94.886721449965449</v>
      </c>
      <c r="AX2317" s="17">
        <v>0.32502879963136472</v>
      </c>
    </row>
    <row r="2318" spans="1:50" x14ac:dyDescent="0.25">
      <c r="A2318" s="22" t="s">
        <v>8</v>
      </c>
      <c r="B2318" s="22" t="s">
        <v>3946</v>
      </c>
      <c r="C2318" s="22" t="s">
        <v>483</v>
      </c>
      <c r="D2318" s="22">
        <v>6973</v>
      </c>
      <c r="E2318" s="22" t="s">
        <v>484</v>
      </c>
      <c r="F2318" s="43">
        <v>0.36086299999999999</v>
      </c>
      <c r="G2318" s="43">
        <v>9.0796565182600002</v>
      </c>
      <c r="H2318" s="43">
        <v>0.85208333333333341</v>
      </c>
      <c r="I2318" s="9">
        <v>0</v>
      </c>
      <c r="J2318" s="9">
        <v>0.85208333333333341</v>
      </c>
      <c r="K2318" s="11">
        <v>0</v>
      </c>
      <c r="L2318" s="41">
        <v>34</v>
      </c>
      <c r="M2318" s="44">
        <v>0</v>
      </c>
      <c r="N2318" s="13">
        <v>0</v>
      </c>
      <c r="O2318" s="13">
        <v>0</v>
      </c>
      <c r="P2318" s="22">
        <v>0</v>
      </c>
      <c r="Q2318" s="22">
        <v>0</v>
      </c>
      <c r="R2318" s="14">
        <v>0</v>
      </c>
      <c r="S2318" s="22">
        <v>16</v>
      </c>
      <c r="T2318" s="22">
        <v>1</v>
      </c>
      <c r="U2318" s="22">
        <v>74</v>
      </c>
      <c r="V2318" s="22"/>
      <c r="W2318" s="22">
        <v>15</v>
      </c>
      <c r="X2318" s="22">
        <v>11</v>
      </c>
      <c r="Y2318" s="14">
        <v>74</v>
      </c>
      <c r="Z2318" s="10">
        <v>15</v>
      </c>
      <c r="AA2318" s="22">
        <v>11</v>
      </c>
      <c r="AB2318" s="22">
        <v>27.21</v>
      </c>
      <c r="AC2318" s="22">
        <v>3.9744124601439744E-2</v>
      </c>
      <c r="AD2318" s="42">
        <v>1.24E-3</v>
      </c>
      <c r="AE2318" s="22">
        <v>2427</v>
      </c>
      <c r="AF2318" s="22">
        <v>4.1876829301066002E-6</v>
      </c>
      <c r="AG2318" s="22">
        <v>4.1876829301066002E-6</v>
      </c>
      <c r="AH2318" s="22">
        <v>0</v>
      </c>
      <c r="AI2318" s="22">
        <v>0</v>
      </c>
      <c r="AJ2318" s="22">
        <v>0</v>
      </c>
      <c r="AK2318" s="22">
        <v>0</v>
      </c>
      <c r="AL2318" s="45">
        <v>0</v>
      </c>
      <c r="AM2318" s="45">
        <v>0</v>
      </c>
      <c r="AN2318" s="45">
        <v>0</v>
      </c>
      <c r="AO2318" s="45">
        <v>0</v>
      </c>
      <c r="AP2318" s="45">
        <v>0</v>
      </c>
      <c r="AQ2318" s="45">
        <v>0</v>
      </c>
      <c r="AR2318" s="45">
        <v>0</v>
      </c>
      <c r="AS2318" s="45" t="s">
        <v>4445</v>
      </c>
      <c r="AT2318" s="45" t="s">
        <v>4445</v>
      </c>
      <c r="AU2318" s="45">
        <v>4.1876829301066002E-6</v>
      </c>
      <c r="AV2318" s="10">
        <v>17.603911980440095</v>
      </c>
      <c r="AW2318" s="10">
        <v>17.603911980440095</v>
      </c>
      <c r="AX2318" s="17">
        <v>0</v>
      </c>
    </row>
    <row r="2319" spans="1:50" x14ac:dyDescent="0.25">
      <c r="A2319" s="22" t="s">
        <v>2195</v>
      </c>
      <c r="B2319" s="22" t="s">
        <v>3962</v>
      </c>
      <c r="C2319" s="22" t="s">
        <v>2409</v>
      </c>
      <c r="D2319" s="22">
        <v>2181</v>
      </c>
      <c r="E2319" s="22" t="s">
        <v>2410</v>
      </c>
      <c r="F2319" s="43">
        <v>2.1100000000000001E-4</v>
      </c>
      <c r="G2319" s="43">
        <v>111.22535383247001</v>
      </c>
      <c r="H2319" s="43">
        <v>4.8382575757575763</v>
      </c>
      <c r="I2319" s="9">
        <v>0</v>
      </c>
      <c r="J2319" s="9">
        <v>4.8382575757575763</v>
      </c>
      <c r="K2319" s="11">
        <v>0</v>
      </c>
      <c r="L2319" s="41">
        <v>1150</v>
      </c>
      <c r="M2319" s="44">
        <v>0</v>
      </c>
      <c r="N2319" s="13">
        <v>0</v>
      </c>
      <c r="O2319" s="13">
        <v>0</v>
      </c>
      <c r="P2319" s="22">
        <v>0</v>
      </c>
      <c r="Q2319" s="22">
        <v>0</v>
      </c>
      <c r="R2319" s="14">
        <v>0</v>
      </c>
      <c r="S2319" s="22">
        <v>130</v>
      </c>
      <c r="T2319" s="22">
        <v>1</v>
      </c>
      <c r="U2319" s="22">
        <v>2101</v>
      </c>
      <c r="V2319" s="22"/>
      <c r="W2319" s="22">
        <v>381</v>
      </c>
      <c r="X2319" s="22">
        <v>252</v>
      </c>
      <c r="Y2319" s="14">
        <v>2101</v>
      </c>
      <c r="Z2319" s="10">
        <v>381</v>
      </c>
      <c r="AA2319" s="22">
        <v>252</v>
      </c>
      <c r="AB2319" s="22">
        <v>711.06</v>
      </c>
      <c r="AC2319" s="22">
        <v>1.8970494831404419E-6</v>
      </c>
      <c r="AD2319" s="42">
        <v>0</v>
      </c>
      <c r="AE2319" s="22">
        <v>2428</v>
      </c>
      <c r="AF2319" s="22">
        <v>1.9629684010191489E-4</v>
      </c>
      <c r="AG2319" s="22">
        <v>4.1765285128066996E-6</v>
      </c>
      <c r="AH2319" s="22">
        <v>0</v>
      </c>
      <c r="AI2319" s="22">
        <v>0</v>
      </c>
      <c r="AJ2319" s="22">
        <v>0</v>
      </c>
      <c r="AK2319" s="22">
        <v>0</v>
      </c>
      <c r="AL2319" s="45">
        <v>0</v>
      </c>
      <c r="AM2319" s="45">
        <v>0</v>
      </c>
      <c r="AN2319" s="45">
        <v>0</v>
      </c>
      <c r="AO2319" s="45">
        <v>0</v>
      </c>
      <c r="AP2319" s="45">
        <v>0</v>
      </c>
      <c r="AQ2319" s="45">
        <v>0</v>
      </c>
      <c r="AR2319" s="45">
        <v>0</v>
      </c>
      <c r="AS2319" s="45" t="s">
        <v>4445</v>
      </c>
      <c r="AT2319" s="45" t="s">
        <v>4445</v>
      </c>
      <c r="AU2319" s="45">
        <v>1.9629684010191489E-4</v>
      </c>
      <c r="AV2319" s="10">
        <v>78.747357707664591</v>
      </c>
      <c r="AW2319" s="10">
        <v>78.747357707664591</v>
      </c>
      <c r="AX2319" s="17">
        <v>0</v>
      </c>
    </row>
    <row r="2320" spans="1:50" x14ac:dyDescent="0.25">
      <c r="A2320" s="22" t="s">
        <v>964</v>
      </c>
      <c r="B2320" s="22" t="s">
        <v>3952</v>
      </c>
      <c r="C2320" s="22" t="s">
        <v>1370</v>
      </c>
      <c r="D2320" s="22">
        <v>839</v>
      </c>
      <c r="E2320" s="22" t="s">
        <v>1639</v>
      </c>
      <c r="F2320" s="43">
        <v>2.4000000000000001E-5</v>
      </c>
      <c r="G2320" s="43">
        <v>9.5289703629400009</v>
      </c>
      <c r="H2320" s="43">
        <v>0.37405303030303033</v>
      </c>
      <c r="I2320" s="9">
        <v>0</v>
      </c>
      <c r="J2320" s="9">
        <v>0.37405303030303033</v>
      </c>
      <c r="K2320" s="11">
        <v>0</v>
      </c>
      <c r="L2320" s="41">
        <v>24</v>
      </c>
      <c r="M2320" s="44">
        <v>0</v>
      </c>
      <c r="N2320" s="13">
        <v>0</v>
      </c>
      <c r="O2320" s="13">
        <v>0</v>
      </c>
      <c r="P2320" s="22">
        <v>0</v>
      </c>
      <c r="Q2320" s="22">
        <v>0</v>
      </c>
      <c r="R2320" s="14">
        <v>0</v>
      </c>
      <c r="S2320" s="22">
        <v>11</v>
      </c>
      <c r="T2320" s="22">
        <v>1</v>
      </c>
      <c r="U2320" s="22">
        <v>56</v>
      </c>
      <c r="V2320" s="22"/>
      <c r="W2320" s="22">
        <v>12</v>
      </c>
      <c r="X2320" s="22">
        <v>9</v>
      </c>
      <c r="Y2320" s="14">
        <v>56</v>
      </c>
      <c r="Z2320" s="10">
        <v>12</v>
      </c>
      <c r="AA2320" s="22">
        <v>9</v>
      </c>
      <c r="AB2320" s="22">
        <v>21.48</v>
      </c>
      <c r="AC2320" s="22">
        <v>2.518635181544967E-6</v>
      </c>
      <c r="AD2320" s="42">
        <v>0</v>
      </c>
      <c r="AE2320" s="22">
        <v>2429</v>
      </c>
      <c r="AF2320" s="22">
        <v>2.5056713028233996E-5</v>
      </c>
      <c r="AG2320" s="22">
        <v>4.1761188380389996E-6</v>
      </c>
      <c r="AH2320" s="22">
        <v>0</v>
      </c>
      <c r="AI2320" s="22">
        <v>0</v>
      </c>
      <c r="AJ2320" s="22">
        <v>0</v>
      </c>
      <c r="AK2320" s="22">
        <v>0</v>
      </c>
      <c r="AL2320" s="45">
        <v>0</v>
      </c>
      <c r="AM2320" s="45">
        <v>0</v>
      </c>
      <c r="AN2320" s="45">
        <v>0</v>
      </c>
      <c r="AO2320" s="45">
        <v>0</v>
      </c>
      <c r="AP2320" s="45">
        <v>0</v>
      </c>
      <c r="AQ2320" s="45">
        <v>0</v>
      </c>
      <c r="AR2320" s="45">
        <v>0</v>
      </c>
      <c r="AS2320" s="45" t="s">
        <v>4445</v>
      </c>
      <c r="AT2320" s="45" t="s">
        <v>4445</v>
      </c>
      <c r="AU2320" s="45">
        <v>2.5056713028233992E-5</v>
      </c>
      <c r="AV2320" s="10">
        <v>32.081012658227849</v>
      </c>
      <c r="AW2320" s="10">
        <v>32.081012658227849</v>
      </c>
      <c r="AX2320" s="17">
        <v>0</v>
      </c>
    </row>
    <row r="2321" spans="1:50" x14ac:dyDescent="0.25">
      <c r="A2321" s="22" t="s">
        <v>2906</v>
      </c>
      <c r="B2321" s="22" t="s">
        <v>3954</v>
      </c>
      <c r="C2321" s="22" t="s">
        <v>3287</v>
      </c>
      <c r="D2321" s="22">
        <v>5223</v>
      </c>
      <c r="E2321" s="22" t="s">
        <v>3288</v>
      </c>
      <c r="F2321" s="43">
        <v>4.607E-3</v>
      </c>
      <c r="G2321" s="43">
        <v>6.6017870632399998</v>
      </c>
      <c r="H2321" s="43">
        <v>0.15776515151515152</v>
      </c>
      <c r="I2321" s="9">
        <v>0</v>
      </c>
      <c r="J2321" s="9">
        <v>0.15776515151515152</v>
      </c>
      <c r="K2321" s="11">
        <v>0</v>
      </c>
      <c r="L2321" s="41">
        <v>0</v>
      </c>
      <c r="M2321" s="44">
        <v>0</v>
      </c>
      <c r="N2321" s="13">
        <v>0</v>
      </c>
      <c r="O2321" s="13">
        <v>0</v>
      </c>
      <c r="P2321" s="22">
        <v>0</v>
      </c>
      <c r="Q2321" s="22">
        <v>0</v>
      </c>
      <c r="R2321" s="14">
        <v>0</v>
      </c>
      <c r="S2321" s="22">
        <v>5</v>
      </c>
      <c r="T2321" s="22">
        <v>1</v>
      </c>
      <c r="U2321" s="22">
        <v>12</v>
      </c>
      <c r="V2321" s="22"/>
      <c r="W2321" s="22">
        <v>4</v>
      </c>
      <c r="X2321" s="22">
        <v>4</v>
      </c>
      <c r="Y2321" s="14">
        <v>12</v>
      </c>
      <c r="Z2321" s="10">
        <v>4</v>
      </c>
      <c r="AA2321" s="22">
        <v>4</v>
      </c>
      <c r="AB2321" s="22">
        <v>6.56</v>
      </c>
      <c r="AC2321" s="22">
        <v>6.9784135051138623E-4</v>
      </c>
      <c r="AD2321" s="42">
        <v>1.0000000000000001E-5</v>
      </c>
      <c r="AE2321" s="22">
        <v>2430</v>
      </c>
      <c r="AF2321" s="22">
        <v>1.2514612195109791E-5</v>
      </c>
      <c r="AG2321" s="22">
        <v>4.1715373983699299E-6</v>
      </c>
      <c r="AH2321" s="22">
        <v>0</v>
      </c>
      <c r="AI2321" s="22">
        <v>0</v>
      </c>
      <c r="AJ2321" s="22">
        <v>0</v>
      </c>
      <c r="AK2321" s="22">
        <v>0</v>
      </c>
      <c r="AL2321" s="45">
        <v>0</v>
      </c>
      <c r="AM2321" s="45">
        <v>0</v>
      </c>
      <c r="AN2321" s="45">
        <v>0</v>
      </c>
      <c r="AO2321" s="45">
        <v>0</v>
      </c>
      <c r="AP2321" s="45">
        <v>0</v>
      </c>
      <c r="AQ2321" s="45">
        <v>0</v>
      </c>
      <c r="AR2321" s="45">
        <v>0</v>
      </c>
      <c r="AS2321" s="45" t="s">
        <v>4445</v>
      </c>
      <c r="AT2321" s="45" t="s">
        <v>4445</v>
      </c>
      <c r="AU2321" s="45">
        <v>1.2514612195109791E-5</v>
      </c>
      <c r="AV2321" s="10">
        <v>25.354141656662662</v>
      </c>
      <c r="AW2321" s="10">
        <v>25.354141656662662</v>
      </c>
      <c r="AX2321" s="17">
        <v>0</v>
      </c>
    </row>
    <row r="2322" spans="1:50" x14ac:dyDescent="0.25">
      <c r="A2322" s="22" t="s">
        <v>8</v>
      </c>
      <c r="B2322" s="22" t="s">
        <v>3946</v>
      </c>
      <c r="C2322" s="22" t="s">
        <v>275</v>
      </c>
      <c r="D2322" s="22">
        <v>8784</v>
      </c>
      <c r="E2322" s="22" t="s">
        <v>276</v>
      </c>
      <c r="F2322" s="43">
        <v>1.1E-5</v>
      </c>
      <c r="G2322" s="43">
        <v>8.8823188812799998</v>
      </c>
      <c r="H2322" s="43">
        <v>0.55568181818181817</v>
      </c>
      <c r="I2322" s="9">
        <v>0</v>
      </c>
      <c r="J2322" s="9">
        <v>0.55568181818181817</v>
      </c>
      <c r="K2322" s="11">
        <v>0</v>
      </c>
      <c r="L2322" s="41">
        <v>76</v>
      </c>
      <c r="M2322" s="44">
        <v>0</v>
      </c>
      <c r="N2322" s="13">
        <v>0</v>
      </c>
      <c r="O2322" s="13">
        <v>0</v>
      </c>
      <c r="P2322" s="22">
        <v>0</v>
      </c>
      <c r="Q2322" s="22">
        <v>0</v>
      </c>
      <c r="R2322" s="14">
        <v>0</v>
      </c>
      <c r="S2322" s="22">
        <v>28</v>
      </c>
      <c r="T2322" s="22">
        <v>1</v>
      </c>
      <c r="U2322" s="22">
        <v>150</v>
      </c>
      <c r="V2322" s="22"/>
      <c r="W2322" s="22">
        <v>29</v>
      </c>
      <c r="X2322" s="22">
        <v>20</v>
      </c>
      <c r="Y2322" s="14">
        <v>150</v>
      </c>
      <c r="Z2322" s="10">
        <v>29</v>
      </c>
      <c r="AA2322" s="22">
        <v>20</v>
      </c>
      <c r="AB2322" s="22">
        <v>53.23</v>
      </c>
      <c r="AC2322" s="22">
        <v>1.2384153448018101E-6</v>
      </c>
      <c r="AD2322" s="42">
        <v>0</v>
      </c>
      <c r="AE2322" s="22">
        <v>2431</v>
      </c>
      <c r="AF2322" s="22">
        <v>2.501191745541936E-5</v>
      </c>
      <c r="AG2322" s="22">
        <v>4.16865290923656E-6</v>
      </c>
      <c r="AH2322" s="22">
        <v>0</v>
      </c>
      <c r="AI2322" s="22">
        <v>0</v>
      </c>
      <c r="AJ2322" s="22">
        <v>0</v>
      </c>
      <c r="AK2322" s="22">
        <v>0</v>
      </c>
      <c r="AL2322" s="45">
        <v>0</v>
      </c>
      <c r="AM2322" s="45">
        <v>0</v>
      </c>
      <c r="AN2322" s="45">
        <v>0</v>
      </c>
      <c r="AO2322" s="45">
        <v>0</v>
      </c>
      <c r="AP2322" s="45">
        <v>0</v>
      </c>
      <c r="AQ2322" s="45">
        <v>0</v>
      </c>
      <c r="AR2322" s="45">
        <v>0</v>
      </c>
      <c r="AS2322" s="45" t="s">
        <v>4445</v>
      </c>
      <c r="AT2322" s="45" t="s">
        <v>4445</v>
      </c>
      <c r="AU2322" s="45">
        <v>2.501191745541936E-5</v>
      </c>
      <c r="AV2322" s="10">
        <v>52.188139059304703</v>
      </c>
      <c r="AW2322" s="10">
        <v>52.188139059304703</v>
      </c>
      <c r="AX2322" s="17">
        <v>0</v>
      </c>
    </row>
    <row r="2323" spans="1:50" x14ac:dyDescent="0.25">
      <c r="A2323" s="22" t="s">
        <v>2195</v>
      </c>
      <c r="B2323" s="22" t="s">
        <v>3963</v>
      </c>
      <c r="C2323" s="22" t="s">
        <v>2285</v>
      </c>
      <c r="D2323" s="22">
        <v>7508</v>
      </c>
      <c r="E2323" s="22" t="s">
        <v>2581</v>
      </c>
      <c r="F2323" s="43">
        <v>1.73E-4</v>
      </c>
      <c r="G2323" s="43">
        <v>100.23405317776999</v>
      </c>
      <c r="H2323" s="43">
        <v>5.2553030303030308</v>
      </c>
      <c r="I2323" s="9">
        <v>0</v>
      </c>
      <c r="J2323" s="9">
        <v>5.2553030303030308</v>
      </c>
      <c r="K2323" s="11">
        <v>0</v>
      </c>
      <c r="L2323" s="41">
        <v>833</v>
      </c>
      <c r="M2323" s="44">
        <v>0</v>
      </c>
      <c r="N2323" s="13">
        <v>0</v>
      </c>
      <c r="O2323" s="13">
        <v>0</v>
      </c>
      <c r="P2323" s="22">
        <v>0</v>
      </c>
      <c r="Q2323" s="22">
        <v>0</v>
      </c>
      <c r="R2323" s="14">
        <v>0</v>
      </c>
      <c r="S2323" s="22">
        <v>116</v>
      </c>
      <c r="T2323" s="22">
        <v>1</v>
      </c>
      <c r="U2323" s="22">
        <v>1525</v>
      </c>
      <c r="V2323" s="22"/>
      <c r="W2323" s="22">
        <v>277</v>
      </c>
      <c r="X2323" s="22">
        <v>183</v>
      </c>
      <c r="Y2323" s="14">
        <v>1525</v>
      </c>
      <c r="Z2323" s="10">
        <v>277</v>
      </c>
      <c r="AA2323" s="22">
        <v>183</v>
      </c>
      <c r="AB2323" s="22">
        <v>516.74</v>
      </c>
      <c r="AC2323" s="22">
        <v>1.7259603349889088E-6</v>
      </c>
      <c r="AD2323" s="42">
        <v>0</v>
      </c>
      <c r="AE2323" s="22">
        <v>2432</v>
      </c>
      <c r="AF2323" s="22">
        <v>3.8737483448571816E-4</v>
      </c>
      <c r="AG2323" s="22">
        <v>4.1653208009217004E-6</v>
      </c>
      <c r="AH2323" s="22">
        <v>0</v>
      </c>
      <c r="AI2323" s="22">
        <v>0</v>
      </c>
      <c r="AJ2323" s="22">
        <v>0</v>
      </c>
      <c r="AK2323" s="22">
        <v>0</v>
      </c>
      <c r="AL2323" s="45">
        <v>0</v>
      </c>
      <c r="AM2323" s="45">
        <v>0</v>
      </c>
      <c r="AN2323" s="45">
        <v>0</v>
      </c>
      <c r="AO2323" s="45">
        <v>0</v>
      </c>
      <c r="AP2323" s="45">
        <v>0</v>
      </c>
      <c r="AQ2323" s="45">
        <v>0</v>
      </c>
      <c r="AR2323" s="45">
        <v>0</v>
      </c>
      <c r="AS2323" s="45" t="s">
        <v>4445</v>
      </c>
      <c r="AT2323" s="45" t="s">
        <v>4445</v>
      </c>
      <c r="AU2323" s="45">
        <v>3.8737483448571816E-4</v>
      </c>
      <c r="AV2323" s="10">
        <v>52.708663687472963</v>
      </c>
      <c r="AW2323" s="10">
        <v>52.708663687472963</v>
      </c>
      <c r="AX2323" s="17">
        <v>0</v>
      </c>
    </row>
    <row r="2324" spans="1:50" x14ac:dyDescent="0.25">
      <c r="A2324" s="22" t="s">
        <v>2906</v>
      </c>
      <c r="B2324" s="22" t="s">
        <v>3950</v>
      </c>
      <c r="C2324" s="22" t="s">
        <v>3046</v>
      </c>
      <c r="D2324" s="22">
        <v>946</v>
      </c>
      <c r="E2324" s="22" t="s">
        <v>3330</v>
      </c>
      <c r="F2324" s="43">
        <v>9.8999999999999994E-5</v>
      </c>
      <c r="G2324" s="43">
        <v>84.927171444790005</v>
      </c>
      <c r="H2324" s="43">
        <v>4.0392045454545462</v>
      </c>
      <c r="I2324" s="9">
        <v>0</v>
      </c>
      <c r="J2324" s="9">
        <v>4.0392045454545462</v>
      </c>
      <c r="K2324" s="11">
        <v>0</v>
      </c>
      <c r="L2324" s="41">
        <v>707</v>
      </c>
      <c r="M2324" s="44">
        <v>0</v>
      </c>
      <c r="N2324" s="13">
        <v>0</v>
      </c>
      <c r="O2324" s="13">
        <v>0</v>
      </c>
      <c r="P2324" s="22">
        <v>0</v>
      </c>
      <c r="Q2324" s="22">
        <v>0</v>
      </c>
      <c r="R2324" s="14">
        <v>0</v>
      </c>
      <c r="S2324" s="22">
        <v>136</v>
      </c>
      <c r="T2324" s="22">
        <v>1</v>
      </c>
      <c r="U2324" s="22">
        <v>1296</v>
      </c>
      <c r="V2324" s="22"/>
      <c r="W2324" s="22">
        <v>236</v>
      </c>
      <c r="X2324" s="22">
        <v>156</v>
      </c>
      <c r="Y2324" s="14">
        <v>1296</v>
      </c>
      <c r="Z2324" s="10">
        <v>236</v>
      </c>
      <c r="AA2324" s="22">
        <v>156</v>
      </c>
      <c r="AB2324" s="22">
        <v>439.96</v>
      </c>
      <c r="AC2324" s="22">
        <v>1.1657046657247798E-6</v>
      </c>
      <c r="AD2324" s="42">
        <v>0</v>
      </c>
      <c r="AE2324" s="22">
        <v>2433</v>
      </c>
      <c r="AF2324" s="22">
        <v>1.4567354400967306E-4</v>
      </c>
      <c r="AG2324" s="22">
        <v>4.1621012574192298E-6</v>
      </c>
      <c r="AH2324" s="22">
        <v>0</v>
      </c>
      <c r="AI2324" s="22">
        <v>0</v>
      </c>
      <c r="AJ2324" s="22">
        <v>0</v>
      </c>
      <c r="AK2324" s="22">
        <v>0</v>
      </c>
      <c r="AL2324" s="45">
        <v>0</v>
      </c>
      <c r="AM2324" s="45">
        <v>0</v>
      </c>
      <c r="AN2324" s="45">
        <v>0</v>
      </c>
      <c r="AO2324" s="45">
        <v>0</v>
      </c>
      <c r="AP2324" s="45">
        <v>0</v>
      </c>
      <c r="AQ2324" s="45">
        <v>0</v>
      </c>
      <c r="AR2324" s="45">
        <v>0</v>
      </c>
      <c r="AS2324" s="45" t="s">
        <v>4445</v>
      </c>
      <c r="AT2324" s="45" t="s">
        <v>4445</v>
      </c>
      <c r="AU2324" s="45">
        <v>1.4567354400967306E-4</v>
      </c>
      <c r="AV2324" s="10">
        <v>58.427345618230405</v>
      </c>
      <c r="AW2324" s="10">
        <v>58.427345618230405</v>
      </c>
      <c r="AX2324" s="17">
        <v>0</v>
      </c>
    </row>
    <row r="2325" spans="1:50" x14ac:dyDescent="0.25">
      <c r="A2325" s="22" t="s">
        <v>2195</v>
      </c>
      <c r="B2325" s="22" t="s">
        <v>3962</v>
      </c>
      <c r="C2325" s="22" t="s">
        <v>2859</v>
      </c>
      <c r="D2325" s="22">
        <v>4391</v>
      </c>
      <c r="E2325" s="22" t="s">
        <v>2894</v>
      </c>
      <c r="F2325" s="43">
        <v>1.044E-3</v>
      </c>
      <c r="G2325" s="43">
        <v>81.784931633680003</v>
      </c>
      <c r="H2325" s="43">
        <v>4.9369318181818187</v>
      </c>
      <c r="I2325" s="9">
        <v>0</v>
      </c>
      <c r="J2325" s="9">
        <v>4.9369318181818187</v>
      </c>
      <c r="K2325" s="11">
        <v>0</v>
      </c>
      <c r="L2325" s="41">
        <v>20</v>
      </c>
      <c r="M2325" s="44">
        <v>0</v>
      </c>
      <c r="N2325" s="13">
        <v>0</v>
      </c>
      <c r="O2325" s="13">
        <v>0</v>
      </c>
      <c r="P2325" s="22">
        <v>0</v>
      </c>
      <c r="Q2325" s="22">
        <v>0</v>
      </c>
      <c r="R2325" s="14">
        <v>0</v>
      </c>
      <c r="S2325" s="22">
        <v>69</v>
      </c>
      <c r="T2325" s="22">
        <v>1</v>
      </c>
      <c r="U2325" s="22">
        <v>49</v>
      </c>
      <c r="V2325" s="22"/>
      <c r="W2325" s="22">
        <v>11</v>
      </c>
      <c r="X2325" s="22">
        <v>8</v>
      </c>
      <c r="Y2325" s="14">
        <v>49</v>
      </c>
      <c r="Z2325" s="10">
        <v>11</v>
      </c>
      <c r="AA2325" s="22">
        <v>8</v>
      </c>
      <c r="AB2325" s="22">
        <v>19.48</v>
      </c>
      <c r="AC2325" s="22">
        <v>1.2765187659215069E-5</v>
      </c>
      <c r="AD2325" s="42">
        <v>0</v>
      </c>
      <c r="AE2325" s="22">
        <v>2434</v>
      </c>
      <c r="AF2325" s="22">
        <v>8.2761331788251E-6</v>
      </c>
      <c r="AG2325" s="22">
        <v>4.13806658941255E-6</v>
      </c>
      <c r="AH2325" s="22">
        <v>0</v>
      </c>
      <c r="AI2325" s="22">
        <v>0</v>
      </c>
      <c r="AJ2325" s="22">
        <v>0</v>
      </c>
      <c r="AK2325" s="22">
        <v>0</v>
      </c>
      <c r="AL2325" s="45">
        <v>0</v>
      </c>
      <c r="AM2325" s="45">
        <v>0</v>
      </c>
      <c r="AN2325" s="45">
        <v>0</v>
      </c>
      <c r="AO2325" s="45">
        <v>0</v>
      </c>
      <c r="AP2325" s="45">
        <v>0</v>
      </c>
      <c r="AQ2325" s="45">
        <v>0</v>
      </c>
      <c r="AR2325" s="45">
        <v>0</v>
      </c>
      <c r="AS2325" s="45" t="s">
        <v>4445</v>
      </c>
      <c r="AT2325" s="45" t="s">
        <v>4445</v>
      </c>
      <c r="AU2325" s="45">
        <v>8.2761331788251E-6</v>
      </c>
      <c r="AV2325" s="10">
        <v>2.228104499942456</v>
      </c>
      <c r="AW2325" s="10">
        <v>2.228104499942456</v>
      </c>
      <c r="AX2325" s="17">
        <v>0</v>
      </c>
    </row>
    <row r="2326" spans="1:50" x14ac:dyDescent="0.25">
      <c r="A2326" s="22" t="s">
        <v>2906</v>
      </c>
      <c r="B2326" s="22" t="s">
        <v>3959</v>
      </c>
      <c r="C2326" s="22" t="s">
        <v>3001</v>
      </c>
      <c r="D2326" s="22">
        <v>2882</v>
      </c>
      <c r="E2326" s="22" t="s">
        <v>3002</v>
      </c>
      <c r="F2326" s="43">
        <v>2.43E-4</v>
      </c>
      <c r="G2326" s="43">
        <v>133.11524679557999</v>
      </c>
      <c r="H2326" s="43">
        <v>5.8560606060606064</v>
      </c>
      <c r="I2326" s="9">
        <v>0</v>
      </c>
      <c r="J2326" s="9">
        <v>5.8560606060606064</v>
      </c>
      <c r="K2326" s="11">
        <v>0</v>
      </c>
      <c r="L2326" s="41">
        <v>907</v>
      </c>
      <c r="M2326" s="44">
        <v>0</v>
      </c>
      <c r="N2326" s="13">
        <v>0</v>
      </c>
      <c r="O2326" s="13">
        <v>0</v>
      </c>
      <c r="P2326" s="22">
        <v>0</v>
      </c>
      <c r="Q2326" s="22">
        <v>0</v>
      </c>
      <c r="R2326" s="14">
        <v>0</v>
      </c>
      <c r="S2326" s="22">
        <v>184</v>
      </c>
      <c r="T2326" s="22">
        <v>1</v>
      </c>
      <c r="U2326" s="22">
        <v>1659</v>
      </c>
      <c r="V2326" s="22"/>
      <c r="W2326" s="22">
        <v>301</v>
      </c>
      <c r="X2326" s="22">
        <v>199</v>
      </c>
      <c r="Y2326" s="14">
        <v>1659</v>
      </c>
      <c r="Z2326" s="10">
        <v>301</v>
      </c>
      <c r="AA2326" s="22">
        <v>199</v>
      </c>
      <c r="AB2326" s="22">
        <v>561.67999999999995</v>
      </c>
      <c r="AC2326" s="22">
        <v>1.8254858541724062E-6</v>
      </c>
      <c r="AD2326" s="42">
        <v>0</v>
      </c>
      <c r="AE2326" s="22">
        <v>2435</v>
      </c>
      <c r="AF2326" s="22">
        <v>3.6586431217397675E-4</v>
      </c>
      <c r="AG2326" s="22">
        <v>4.1108349682469299E-6</v>
      </c>
      <c r="AH2326" s="22">
        <v>0</v>
      </c>
      <c r="AI2326" s="22">
        <v>0</v>
      </c>
      <c r="AJ2326" s="22">
        <v>0</v>
      </c>
      <c r="AK2326" s="22">
        <v>0</v>
      </c>
      <c r="AL2326" s="45">
        <v>0</v>
      </c>
      <c r="AM2326" s="45">
        <v>0</v>
      </c>
      <c r="AN2326" s="45">
        <v>0</v>
      </c>
      <c r="AO2326" s="45">
        <v>0</v>
      </c>
      <c r="AP2326" s="45">
        <v>0</v>
      </c>
      <c r="AQ2326" s="45">
        <v>0</v>
      </c>
      <c r="AR2326" s="45">
        <v>0</v>
      </c>
      <c r="AS2326" s="45" t="s">
        <v>4445</v>
      </c>
      <c r="AT2326" s="45" t="s">
        <v>4445</v>
      </c>
      <c r="AU2326" s="45">
        <v>3.6586431217397675E-4</v>
      </c>
      <c r="AV2326" s="10">
        <v>51.399741267787839</v>
      </c>
      <c r="AW2326" s="10">
        <v>51.399741267787839</v>
      </c>
      <c r="AX2326" s="17">
        <v>0</v>
      </c>
    </row>
    <row r="2327" spans="1:50" x14ac:dyDescent="0.25">
      <c r="A2327" s="22" t="s">
        <v>2906</v>
      </c>
      <c r="B2327" s="22" t="s">
        <v>3959</v>
      </c>
      <c r="C2327" s="22" t="s">
        <v>3061</v>
      </c>
      <c r="D2327" s="22">
        <v>3836</v>
      </c>
      <c r="E2327" s="22" t="s">
        <v>3152</v>
      </c>
      <c r="F2327" s="43">
        <v>5.5000000000000002E-5</v>
      </c>
      <c r="G2327" s="43">
        <v>54.045286005519998</v>
      </c>
      <c r="H2327" s="43">
        <v>3.1992424242424242</v>
      </c>
      <c r="I2327" s="9">
        <v>0</v>
      </c>
      <c r="J2327" s="9">
        <v>3.1992424242424242</v>
      </c>
      <c r="K2327" s="11">
        <v>0</v>
      </c>
      <c r="L2327" s="41">
        <v>671</v>
      </c>
      <c r="M2327" s="44">
        <v>0</v>
      </c>
      <c r="N2327" s="13">
        <v>0</v>
      </c>
      <c r="O2327" s="13">
        <v>0</v>
      </c>
      <c r="P2327" s="22">
        <v>0</v>
      </c>
      <c r="Q2327" s="22">
        <v>0</v>
      </c>
      <c r="R2327" s="14">
        <v>0</v>
      </c>
      <c r="S2327" s="22">
        <v>123</v>
      </c>
      <c r="T2327" s="22">
        <v>1</v>
      </c>
      <c r="U2327" s="22">
        <v>1231</v>
      </c>
      <c r="V2327" s="22"/>
      <c r="W2327" s="22">
        <v>224</v>
      </c>
      <c r="X2327" s="22">
        <v>148</v>
      </c>
      <c r="Y2327" s="14">
        <v>1231</v>
      </c>
      <c r="Z2327" s="10">
        <v>224</v>
      </c>
      <c r="AA2327" s="22">
        <v>148</v>
      </c>
      <c r="AB2327" s="22">
        <v>417.67</v>
      </c>
      <c r="AC2327" s="22">
        <v>1.0176650743301181E-6</v>
      </c>
      <c r="AD2327" s="42">
        <v>0</v>
      </c>
      <c r="AE2327" s="22">
        <v>2436</v>
      </c>
      <c r="AF2327" s="22">
        <v>1.5187739466150554E-4</v>
      </c>
      <c r="AG2327" s="22">
        <v>4.1047944503109602E-6</v>
      </c>
      <c r="AH2327" s="22">
        <v>0</v>
      </c>
      <c r="AI2327" s="22">
        <v>0</v>
      </c>
      <c r="AJ2327" s="22">
        <v>0</v>
      </c>
      <c r="AK2327" s="22">
        <v>0</v>
      </c>
      <c r="AL2327" s="45">
        <v>0</v>
      </c>
      <c r="AM2327" s="45">
        <v>0</v>
      </c>
      <c r="AN2327" s="45">
        <v>0</v>
      </c>
      <c r="AO2327" s="45">
        <v>0</v>
      </c>
      <c r="AP2327" s="45">
        <v>0</v>
      </c>
      <c r="AQ2327" s="45">
        <v>0</v>
      </c>
      <c r="AR2327" s="45">
        <v>0</v>
      </c>
      <c r="AS2327" s="45" t="s">
        <v>4445</v>
      </c>
      <c r="AT2327" s="45" t="s">
        <v>4445</v>
      </c>
      <c r="AU2327" s="45">
        <v>1.5187739466150554E-4</v>
      </c>
      <c r="AV2327" s="10">
        <v>70.016575893914279</v>
      </c>
      <c r="AW2327" s="10">
        <v>70.016575893914279</v>
      </c>
      <c r="AX2327" s="17">
        <v>0</v>
      </c>
    </row>
    <row r="2328" spans="1:50" x14ac:dyDescent="0.25">
      <c r="A2328" s="22" t="s">
        <v>964</v>
      </c>
      <c r="B2328" s="22" t="s">
        <v>3945</v>
      </c>
      <c r="C2328" s="22" t="s">
        <v>1289</v>
      </c>
      <c r="D2328" s="22">
        <v>193</v>
      </c>
      <c r="E2328" s="22" t="s">
        <v>1629</v>
      </c>
      <c r="F2328" s="43">
        <v>1.4120000000000001E-3</v>
      </c>
      <c r="G2328" s="43">
        <v>10.375423301810001</v>
      </c>
      <c r="H2328" s="43">
        <v>0.82651515151515154</v>
      </c>
      <c r="I2328" s="9">
        <v>0</v>
      </c>
      <c r="J2328" s="9">
        <v>0.82651515151515154</v>
      </c>
      <c r="K2328" s="11">
        <v>0</v>
      </c>
      <c r="L2328" s="41">
        <v>242</v>
      </c>
      <c r="M2328" s="44">
        <v>0</v>
      </c>
      <c r="N2328" s="13">
        <v>0</v>
      </c>
      <c r="O2328" s="13">
        <v>0</v>
      </c>
      <c r="P2328" s="22">
        <v>0</v>
      </c>
      <c r="Q2328" s="22">
        <v>0</v>
      </c>
      <c r="R2328" s="14">
        <v>0</v>
      </c>
      <c r="S2328" s="22">
        <v>25</v>
      </c>
      <c r="T2328" s="22">
        <v>1</v>
      </c>
      <c r="U2328" s="22">
        <v>452</v>
      </c>
      <c r="V2328" s="22"/>
      <c r="W2328" s="22">
        <v>83</v>
      </c>
      <c r="X2328" s="22">
        <v>56</v>
      </c>
      <c r="Y2328" s="14">
        <v>452</v>
      </c>
      <c r="Z2328" s="10">
        <v>83</v>
      </c>
      <c r="AA2328" s="22">
        <v>56</v>
      </c>
      <c r="AB2328" s="22">
        <v>154.38999999999999</v>
      </c>
      <c r="AC2328" s="22">
        <v>1.3609083301243966E-4</v>
      </c>
      <c r="AD2328" s="42">
        <v>2.0000000000000002E-5</v>
      </c>
      <c r="AE2328" s="22">
        <v>2437</v>
      </c>
      <c r="AF2328" s="22">
        <v>2.0426160027852651E-5</v>
      </c>
      <c r="AG2328" s="22">
        <v>4.0852320055705303E-6</v>
      </c>
      <c r="AH2328" s="22">
        <v>0</v>
      </c>
      <c r="AI2328" s="22">
        <v>0</v>
      </c>
      <c r="AJ2328" s="22">
        <v>0</v>
      </c>
      <c r="AK2328" s="22">
        <v>0</v>
      </c>
      <c r="AL2328" s="45">
        <v>0</v>
      </c>
      <c r="AM2328" s="45">
        <v>0</v>
      </c>
      <c r="AN2328" s="45">
        <v>0</v>
      </c>
      <c r="AO2328" s="45">
        <v>0</v>
      </c>
      <c r="AP2328" s="45">
        <v>0</v>
      </c>
      <c r="AQ2328" s="45">
        <v>0</v>
      </c>
      <c r="AR2328" s="45">
        <v>0</v>
      </c>
      <c r="AS2328" s="45" t="s">
        <v>4445</v>
      </c>
      <c r="AT2328" s="45" t="s">
        <v>4445</v>
      </c>
      <c r="AU2328" s="45">
        <v>2.0426160027852654E-5</v>
      </c>
      <c r="AV2328" s="10">
        <v>100.42163153070577</v>
      </c>
      <c r="AW2328" s="10">
        <v>100.42163153070577</v>
      </c>
      <c r="AX2328" s="17">
        <v>0</v>
      </c>
    </row>
    <row r="2329" spans="1:50" x14ac:dyDescent="0.25">
      <c r="A2329" s="22" t="s">
        <v>2906</v>
      </c>
      <c r="B2329" s="22" t="s">
        <v>3950</v>
      </c>
      <c r="C2329" s="22" t="s">
        <v>2982</v>
      </c>
      <c r="D2329" s="22">
        <v>726</v>
      </c>
      <c r="E2329" s="22" t="s">
        <v>3390</v>
      </c>
      <c r="F2329" s="43">
        <v>6.4904000000000003E-2</v>
      </c>
      <c r="G2329" s="43">
        <v>158.83148345962999</v>
      </c>
      <c r="H2329" s="43">
        <v>9.7895833333333329</v>
      </c>
      <c r="I2329" s="9">
        <v>0</v>
      </c>
      <c r="J2329" s="9">
        <v>9.7895833333333329</v>
      </c>
      <c r="K2329" s="11">
        <v>0</v>
      </c>
      <c r="L2329" s="41">
        <v>1254</v>
      </c>
      <c r="M2329" s="44">
        <v>0</v>
      </c>
      <c r="N2329" s="13">
        <v>0</v>
      </c>
      <c r="O2329" s="13">
        <v>0</v>
      </c>
      <c r="P2329" s="22">
        <v>0</v>
      </c>
      <c r="Q2329" s="22">
        <v>0</v>
      </c>
      <c r="R2329" s="14">
        <v>0</v>
      </c>
      <c r="S2329" s="22">
        <v>384</v>
      </c>
      <c r="T2329" s="22">
        <v>1</v>
      </c>
      <c r="U2329" s="22">
        <v>2289</v>
      </c>
      <c r="V2329" s="22"/>
      <c r="W2329" s="22">
        <v>415</v>
      </c>
      <c r="X2329" s="22">
        <v>274</v>
      </c>
      <c r="Y2329" s="14">
        <v>2289</v>
      </c>
      <c r="Z2329" s="10">
        <v>415</v>
      </c>
      <c r="AA2329" s="22">
        <v>274</v>
      </c>
      <c r="AB2329" s="22">
        <v>774.56</v>
      </c>
      <c r="AC2329" s="22">
        <v>4.0863434998072393E-4</v>
      </c>
      <c r="AD2329" s="42">
        <v>3.5E-4</v>
      </c>
      <c r="AE2329" s="22">
        <v>2439</v>
      </c>
      <c r="AF2329" s="22">
        <v>1.9560498707353054E-4</v>
      </c>
      <c r="AG2329" s="22">
        <v>4.0751038973652197E-6</v>
      </c>
      <c r="AH2329" s="22">
        <v>0</v>
      </c>
      <c r="AI2329" s="22">
        <v>0</v>
      </c>
      <c r="AJ2329" s="22">
        <v>0</v>
      </c>
      <c r="AK2329" s="22">
        <v>0</v>
      </c>
      <c r="AL2329" s="45">
        <v>0</v>
      </c>
      <c r="AM2329" s="45">
        <v>0</v>
      </c>
      <c r="AN2329" s="45">
        <v>0</v>
      </c>
      <c r="AO2329" s="45">
        <v>0</v>
      </c>
      <c r="AP2329" s="45">
        <v>0</v>
      </c>
      <c r="AQ2329" s="45">
        <v>0</v>
      </c>
      <c r="AR2329" s="45">
        <v>0</v>
      </c>
      <c r="AS2329" s="45" t="s">
        <v>4445</v>
      </c>
      <c r="AT2329" s="45" t="s">
        <v>4445</v>
      </c>
      <c r="AU2329" s="45">
        <v>1.9560498707353054E-4</v>
      </c>
      <c r="AV2329" s="10">
        <v>42.391998297510114</v>
      </c>
      <c r="AW2329" s="10">
        <v>42.391998297510114</v>
      </c>
      <c r="AX2329" s="17">
        <v>0</v>
      </c>
    </row>
    <row r="2330" spans="1:50" x14ac:dyDescent="0.25">
      <c r="A2330" s="22" t="s">
        <v>2906</v>
      </c>
      <c r="B2330" s="22" t="s">
        <v>3950</v>
      </c>
      <c r="C2330" s="22" t="s">
        <v>2917</v>
      </c>
      <c r="D2330" s="22">
        <v>8271</v>
      </c>
      <c r="E2330" s="22" t="s">
        <v>2918</v>
      </c>
      <c r="F2330" s="43">
        <v>1.8799E-2</v>
      </c>
      <c r="G2330" s="43">
        <v>80.790959305550004</v>
      </c>
      <c r="H2330" s="43">
        <v>2.5179924242424243</v>
      </c>
      <c r="I2330" s="9">
        <v>0</v>
      </c>
      <c r="J2330" s="9">
        <v>2.5179924242424243</v>
      </c>
      <c r="K2330" s="11">
        <v>0</v>
      </c>
      <c r="L2330" s="41">
        <v>183</v>
      </c>
      <c r="M2330" s="44">
        <v>0</v>
      </c>
      <c r="N2330" s="13">
        <v>0</v>
      </c>
      <c r="O2330" s="13">
        <v>0</v>
      </c>
      <c r="P2330" s="22">
        <v>0</v>
      </c>
      <c r="Q2330" s="22">
        <v>0</v>
      </c>
      <c r="R2330" s="14">
        <v>0</v>
      </c>
      <c r="S2330" s="22">
        <v>42</v>
      </c>
      <c r="T2330" s="22">
        <v>1</v>
      </c>
      <c r="U2330" s="22">
        <v>345</v>
      </c>
      <c r="V2330" s="22"/>
      <c r="W2330" s="22">
        <v>64</v>
      </c>
      <c r="X2330" s="22">
        <v>43</v>
      </c>
      <c r="Y2330" s="14">
        <v>345</v>
      </c>
      <c r="Z2330" s="10">
        <v>64</v>
      </c>
      <c r="AA2330" s="22">
        <v>43</v>
      </c>
      <c r="AB2330" s="22">
        <v>118.73</v>
      </c>
      <c r="AC2330" s="22">
        <v>2.3268692637876112E-4</v>
      </c>
      <c r="AD2330" s="42">
        <v>3.0000000000000001E-5</v>
      </c>
      <c r="AE2330" s="22">
        <v>2440</v>
      </c>
      <c r="AF2330" s="22">
        <v>1.6221139467379919E-5</v>
      </c>
      <c r="AG2330" s="22">
        <v>4.0552848668449796E-6</v>
      </c>
      <c r="AH2330" s="22">
        <v>0</v>
      </c>
      <c r="AI2330" s="22">
        <v>0</v>
      </c>
      <c r="AJ2330" s="22">
        <v>0</v>
      </c>
      <c r="AK2330" s="22">
        <v>0</v>
      </c>
      <c r="AL2330" s="45">
        <v>0</v>
      </c>
      <c r="AM2330" s="45">
        <v>0</v>
      </c>
      <c r="AN2330" s="45">
        <v>0</v>
      </c>
      <c r="AO2330" s="45">
        <v>0</v>
      </c>
      <c r="AP2330" s="45">
        <v>0</v>
      </c>
      <c r="AQ2330" s="45">
        <v>0</v>
      </c>
      <c r="AR2330" s="45">
        <v>0</v>
      </c>
      <c r="AS2330" s="45" t="s">
        <v>4445</v>
      </c>
      <c r="AT2330" s="45" t="s">
        <v>4445</v>
      </c>
      <c r="AU2330" s="45">
        <v>1.6221139467379919E-5</v>
      </c>
      <c r="AV2330" s="10">
        <v>25.417074088003009</v>
      </c>
      <c r="AW2330" s="10">
        <v>25.417074088003009</v>
      </c>
      <c r="AX2330" s="17">
        <v>0</v>
      </c>
    </row>
    <row r="2331" spans="1:50" x14ac:dyDescent="0.25">
      <c r="A2331" s="22" t="s">
        <v>2195</v>
      </c>
      <c r="B2331" s="22" t="s">
        <v>3963</v>
      </c>
      <c r="C2331" s="22" t="s">
        <v>2518</v>
      </c>
      <c r="D2331" s="22">
        <v>1259</v>
      </c>
      <c r="E2331" s="22" t="s">
        <v>2625</v>
      </c>
      <c r="F2331" s="43">
        <v>3.6400000000000001E-4</v>
      </c>
      <c r="G2331" s="43">
        <v>203.71328877825999</v>
      </c>
      <c r="H2331" s="43">
        <v>10.009848484848485</v>
      </c>
      <c r="I2331" s="9">
        <v>0</v>
      </c>
      <c r="J2331" s="9">
        <v>10.009848484848485</v>
      </c>
      <c r="K2331" s="11">
        <v>0</v>
      </c>
      <c r="L2331" s="41">
        <v>1738</v>
      </c>
      <c r="M2331" s="44">
        <v>0</v>
      </c>
      <c r="N2331" s="13">
        <v>0</v>
      </c>
      <c r="O2331" s="13">
        <v>0</v>
      </c>
      <c r="P2331" s="22">
        <v>0</v>
      </c>
      <c r="Q2331" s="22">
        <v>0</v>
      </c>
      <c r="R2331" s="14">
        <v>0</v>
      </c>
      <c r="S2331" s="22">
        <v>285</v>
      </c>
      <c r="T2331" s="22">
        <v>1</v>
      </c>
      <c r="U2331" s="22">
        <v>3168</v>
      </c>
      <c r="V2331" s="22"/>
      <c r="W2331" s="22">
        <v>573</v>
      </c>
      <c r="X2331" s="22">
        <v>379</v>
      </c>
      <c r="Y2331" s="14">
        <v>3168</v>
      </c>
      <c r="Z2331" s="10">
        <v>573</v>
      </c>
      <c r="AA2331" s="22">
        <v>379</v>
      </c>
      <c r="AB2331" s="22">
        <v>1070.1300000000001</v>
      </c>
      <c r="AC2331" s="22">
        <v>1.7868250136406692E-6</v>
      </c>
      <c r="AD2331" s="42">
        <v>0</v>
      </c>
      <c r="AE2331" s="22">
        <v>2441</v>
      </c>
      <c r="AF2331" s="22">
        <v>4.8632534311802517E-4</v>
      </c>
      <c r="AG2331" s="22">
        <v>4.0527111926502097E-6</v>
      </c>
      <c r="AH2331" s="22">
        <v>0</v>
      </c>
      <c r="AI2331" s="22">
        <v>0</v>
      </c>
      <c r="AJ2331" s="22">
        <v>0</v>
      </c>
      <c r="AK2331" s="22">
        <v>0</v>
      </c>
      <c r="AL2331" s="45">
        <v>0</v>
      </c>
      <c r="AM2331" s="45">
        <v>0</v>
      </c>
      <c r="AN2331" s="45">
        <v>0</v>
      </c>
      <c r="AO2331" s="45">
        <v>0</v>
      </c>
      <c r="AP2331" s="45">
        <v>0</v>
      </c>
      <c r="AQ2331" s="45">
        <v>0</v>
      </c>
      <c r="AR2331" s="45">
        <v>0</v>
      </c>
      <c r="AS2331" s="45" t="s">
        <v>4445</v>
      </c>
      <c r="AT2331" s="45" t="s">
        <v>4445</v>
      </c>
      <c r="AU2331" s="45">
        <v>4.8632534311802517E-4</v>
      </c>
      <c r="AV2331" s="10">
        <v>57.243623703927952</v>
      </c>
      <c r="AW2331" s="10">
        <v>57.243623703927952</v>
      </c>
      <c r="AX2331" s="17">
        <v>0</v>
      </c>
    </row>
    <row r="2332" spans="1:50" x14ac:dyDescent="0.25">
      <c r="A2332" s="22" t="s">
        <v>2906</v>
      </c>
      <c r="B2332" s="22" t="s">
        <v>3959</v>
      </c>
      <c r="C2332" s="22" t="s">
        <v>3061</v>
      </c>
      <c r="D2332" s="22">
        <v>3969</v>
      </c>
      <c r="E2332" s="22" t="s">
        <v>3062</v>
      </c>
      <c r="F2332" s="43">
        <v>7.7000000000000001E-5</v>
      </c>
      <c r="G2332" s="43">
        <v>66.411166979729998</v>
      </c>
      <c r="H2332" s="43">
        <v>5.038636363636364</v>
      </c>
      <c r="I2332" s="9">
        <v>0</v>
      </c>
      <c r="J2332" s="9">
        <v>5.038636363636364</v>
      </c>
      <c r="K2332" s="11">
        <v>0</v>
      </c>
      <c r="L2332" s="41">
        <v>1052</v>
      </c>
      <c r="M2332" s="44">
        <v>0</v>
      </c>
      <c r="N2332" s="13">
        <v>0</v>
      </c>
      <c r="O2332" s="13">
        <v>0</v>
      </c>
      <c r="P2332" s="22">
        <v>0</v>
      </c>
      <c r="Q2332" s="22">
        <v>0</v>
      </c>
      <c r="R2332" s="14">
        <v>0</v>
      </c>
      <c r="S2332" s="22">
        <v>175</v>
      </c>
      <c r="T2332" s="22">
        <v>1</v>
      </c>
      <c r="U2332" s="22">
        <v>1923</v>
      </c>
      <c r="V2332" s="22"/>
      <c r="W2332" s="22">
        <v>349</v>
      </c>
      <c r="X2332" s="22">
        <v>231</v>
      </c>
      <c r="Y2332" s="14">
        <v>1923</v>
      </c>
      <c r="Z2332" s="10">
        <v>349</v>
      </c>
      <c r="AA2332" s="22">
        <v>231</v>
      </c>
      <c r="AB2332" s="22">
        <v>651.20000000000005</v>
      </c>
      <c r="AC2332" s="22">
        <v>1.1594435620067018E-6</v>
      </c>
      <c r="AD2332" s="42">
        <v>0</v>
      </c>
      <c r="AE2332" s="22">
        <v>2442</v>
      </c>
      <c r="AF2332" s="22">
        <v>1.7778148477302355E-4</v>
      </c>
      <c r="AG2332" s="22">
        <v>4.0404882902959899E-6</v>
      </c>
      <c r="AH2332" s="22">
        <v>0</v>
      </c>
      <c r="AI2332" s="22">
        <v>0</v>
      </c>
      <c r="AJ2332" s="22">
        <v>0</v>
      </c>
      <c r="AK2332" s="22">
        <v>0</v>
      </c>
      <c r="AL2332" s="45">
        <v>0</v>
      </c>
      <c r="AM2332" s="45">
        <v>0</v>
      </c>
      <c r="AN2332" s="45">
        <v>0</v>
      </c>
      <c r="AO2332" s="45">
        <v>0</v>
      </c>
      <c r="AP2332" s="45">
        <v>0</v>
      </c>
      <c r="AQ2332" s="45">
        <v>0</v>
      </c>
      <c r="AR2332" s="45">
        <v>0</v>
      </c>
      <c r="AS2332" s="45" t="s">
        <v>4445</v>
      </c>
      <c r="AT2332" s="45" t="s">
        <v>4445</v>
      </c>
      <c r="AU2332" s="45">
        <v>1.7778148477302355E-4</v>
      </c>
      <c r="AV2332" s="10">
        <v>69.26477221470455</v>
      </c>
      <c r="AW2332" s="10">
        <v>69.26477221470455</v>
      </c>
      <c r="AX2332" s="17">
        <v>0</v>
      </c>
    </row>
    <row r="2333" spans="1:50" x14ac:dyDescent="0.25">
      <c r="A2333" s="22" t="s">
        <v>2906</v>
      </c>
      <c r="B2333" s="22" t="s">
        <v>3950</v>
      </c>
      <c r="C2333" s="22" t="s">
        <v>2930</v>
      </c>
      <c r="D2333" s="22">
        <v>2281</v>
      </c>
      <c r="E2333" s="22" t="s">
        <v>3340</v>
      </c>
      <c r="F2333" s="43">
        <v>2.4000000000000001E-5</v>
      </c>
      <c r="G2333" s="43">
        <v>28.16801188625</v>
      </c>
      <c r="H2333" s="43">
        <v>1.6746212121212123</v>
      </c>
      <c r="I2333" s="9">
        <v>0</v>
      </c>
      <c r="J2333" s="9">
        <v>1.6746212121212123</v>
      </c>
      <c r="K2333" s="11">
        <v>0</v>
      </c>
      <c r="L2333" s="41">
        <v>214</v>
      </c>
      <c r="M2333" s="44">
        <v>0</v>
      </c>
      <c r="N2333" s="13">
        <v>0</v>
      </c>
      <c r="O2333" s="13">
        <v>0</v>
      </c>
      <c r="P2333" s="22">
        <v>0</v>
      </c>
      <c r="Q2333" s="22">
        <v>0</v>
      </c>
      <c r="R2333" s="14">
        <v>0</v>
      </c>
      <c r="S2333" s="22">
        <v>66</v>
      </c>
      <c r="T2333" s="22">
        <v>1</v>
      </c>
      <c r="U2333" s="22">
        <v>401</v>
      </c>
      <c r="V2333" s="22"/>
      <c r="W2333" s="22">
        <v>74</v>
      </c>
      <c r="X2333" s="22">
        <v>50</v>
      </c>
      <c r="Y2333" s="14">
        <v>401</v>
      </c>
      <c r="Z2333" s="10">
        <v>74</v>
      </c>
      <c r="AA2333" s="22">
        <v>50</v>
      </c>
      <c r="AB2333" s="22">
        <v>137.47</v>
      </c>
      <c r="AC2333" s="22">
        <v>8.5203031356697973E-7</v>
      </c>
      <c r="AD2333" s="42">
        <v>0</v>
      </c>
      <c r="AE2333" s="22">
        <v>2443</v>
      </c>
      <c r="AF2333" s="22">
        <v>1.2115339663016969E-4</v>
      </c>
      <c r="AG2333" s="22">
        <v>4.0384465543389896E-6</v>
      </c>
      <c r="AH2333" s="22">
        <v>0</v>
      </c>
      <c r="AI2333" s="22">
        <v>0</v>
      </c>
      <c r="AJ2333" s="22">
        <v>0</v>
      </c>
      <c r="AK2333" s="22">
        <v>0</v>
      </c>
      <c r="AL2333" s="45">
        <v>0</v>
      </c>
      <c r="AM2333" s="45">
        <v>0</v>
      </c>
      <c r="AN2333" s="45">
        <v>0</v>
      </c>
      <c r="AO2333" s="45">
        <v>0</v>
      </c>
      <c r="AP2333" s="45">
        <v>0</v>
      </c>
      <c r="AQ2333" s="45">
        <v>0</v>
      </c>
      <c r="AR2333" s="45">
        <v>0</v>
      </c>
      <c r="AS2333" s="45" t="s">
        <v>4445</v>
      </c>
      <c r="AT2333" s="45" t="s">
        <v>4445</v>
      </c>
      <c r="AU2333" s="45">
        <v>1.2115339663016969E-4</v>
      </c>
      <c r="AV2333" s="10">
        <v>44.189097489255822</v>
      </c>
      <c r="AW2333" s="10">
        <v>44.189097489255822</v>
      </c>
      <c r="AX2333" s="17">
        <v>0</v>
      </c>
    </row>
    <row r="2334" spans="1:50" x14ac:dyDescent="0.25">
      <c r="A2334" s="22" t="s">
        <v>8</v>
      </c>
      <c r="B2334" s="22" t="s">
        <v>3946</v>
      </c>
      <c r="C2334" s="22" t="s">
        <v>39</v>
      </c>
      <c r="D2334" s="22">
        <v>5023</v>
      </c>
      <c r="E2334" s="22" t="s">
        <v>172</v>
      </c>
      <c r="F2334" s="43">
        <v>5.1999999999999997E-5</v>
      </c>
      <c r="G2334" s="43">
        <v>16.339438360599999</v>
      </c>
      <c r="H2334" s="43">
        <v>0.31723484848484851</v>
      </c>
      <c r="I2334" s="9">
        <v>0</v>
      </c>
      <c r="J2334" s="9">
        <v>0.31723484848484851</v>
      </c>
      <c r="K2334" s="11">
        <v>0</v>
      </c>
      <c r="L2334" s="41">
        <v>93</v>
      </c>
      <c r="M2334" s="44">
        <v>0</v>
      </c>
      <c r="N2334" s="13">
        <v>0</v>
      </c>
      <c r="O2334" s="13">
        <v>0</v>
      </c>
      <c r="P2334" s="22">
        <v>0</v>
      </c>
      <c r="Q2334" s="22">
        <v>0</v>
      </c>
      <c r="R2334" s="14">
        <v>0</v>
      </c>
      <c r="S2334" s="22">
        <v>11</v>
      </c>
      <c r="T2334" s="22">
        <v>1</v>
      </c>
      <c r="U2334" s="22">
        <v>181</v>
      </c>
      <c r="V2334" s="22"/>
      <c r="W2334" s="22">
        <v>35</v>
      </c>
      <c r="X2334" s="22">
        <v>24</v>
      </c>
      <c r="Y2334" s="14">
        <v>181</v>
      </c>
      <c r="Z2334" s="10">
        <v>35</v>
      </c>
      <c r="AA2334" s="22">
        <v>24</v>
      </c>
      <c r="AB2334" s="22">
        <v>64.239999999999995</v>
      </c>
      <c r="AC2334" s="22">
        <v>3.1824839295204828E-6</v>
      </c>
      <c r="AD2334" s="42">
        <v>0</v>
      </c>
      <c r="AE2334" s="22">
        <v>2444</v>
      </c>
      <c r="AF2334" s="22">
        <v>1.2109121313803789E-5</v>
      </c>
      <c r="AG2334" s="22">
        <v>4.0363737712679299E-6</v>
      </c>
      <c r="AH2334" s="22">
        <v>0</v>
      </c>
      <c r="AI2334" s="22">
        <v>0</v>
      </c>
      <c r="AJ2334" s="22">
        <v>0</v>
      </c>
      <c r="AK2334" s="22">
        <v>0</v>
      </c>
      <c r="AL2334" s="45">
        <v>0</v>
      </c>
      <c r="AM2334" s="45">
        <v>0</v>
      </c>
      <c r="AN2334" s="45">
        <v>0</v>
      </c>
      <c r="AO2334" s="45">
        <v>0</v>
      </c>
      <c r="AP2334" s="45">
        <v>0</v>
      </c>
      <c r="AQ2334" s="45">
        <v>0</v>
      </c>
      <c r="AR2334" s="45">
        <v>0</v>
      </c>
      <c r="AS2334" s="45" t="s">
        <v>4445</v>
      </c>
      <c r="AT2334" s="45" t="s">
        <v>4445</v>
      </c>
      <c r="AU2334" s="45">
        <v>1.2109121313803787E-5</v>
      </c>
      <c r="AV2334" s="10">
        <v>110.32835820895522</v>
      </c>
      <c r="AW2334" s="10">
        <v>110.32835820895522</v>
      </c>
      <c r="AX2334" s="17">
        <v>0</v>
      </c>
    </row>
    <row r="2335" spans="1:50" x14ac:dyDescent="0.25">
      <c r="A2335" s="22" t="s">
        <v>964</v>
      </c>
      <c r="B2335" s="22" t="s">
        <v>3948</v>
      </c>
      <c r="C2335" s="22" t="s">
        <v>969</v>
      </c>
      <c r="D2335" s="22">
        <v>180</v>
      </c>
      <c r="E2335" s="22" t="s">
        <v>1665</v>
      </c>
      <c r="F2335" s="43">
        <v>1.3190000000000001E-3</v>
      </c>
      <c r="G2335" s="43">
        <v>2.1203975527300001</v>
      </c>
      <c r="H2335" s="43">
        <v>0.30321969696969703</v>
      </c>
      <c r="I2335" s="9">
        <v>0.21931818181818183</v>
      </c>
      <c r="J2335" s="9">
        <v>8.3901515151515157E-2</v>
      </c>
      <c r="K2335" s="11">
        <v>0.30321969696969703</v>
      </c>
      <c r="L2335" s="41">
        <v>21</v>
      </c>
      <c r="M2335" s="44">
        <v>3</v>
      </c>
      <c r="N2335" s="13">
        <v>0</v>
      </c>
      <c r="O2335" s="13">
        <v>0</v>
      </c>
      <c r="P2335" s="22">
        <v>0</v>
      </c>
      <c r="Q2335" s="22">
        <v>0</v>
      </c>
      <c r="R2335" s="14">
        <v>0</v>
      </c>
      <c r="S2335" s="22">
        <v>5</v>
      </c>
      <c r="T2335" s="22">
        <v>0</v>
      </c>
      <c r="U2335" s="22">
        <v>3</v>
      </c>
      <c r="V2335" s="22"/>
      <c r="W2335" s="22">
        <v>0</v>
      </c>
      <c r="X2335" s="22">
        <v>0</v>
      </c>
      <c r="Y2335" s="14">
        <v>0</v>
      </c>
      <c r="Z2335" s="10">
        <v>0</v>
      </c>
      <c r="AA2335" s="22">
        <v>0</v>
      </c>
      <c r="AB2335" s="22">
        <v>0</v>
      </c>
      <c r="AC2335" s="22">
        <v>6.2205316088098422E-4</v>
      </c>
      <c r="AD2335" s="42">
        <v>0</v>
      </c>
      <c r="AE2335" s="22">
        <v>2445</v>
      </c>
      <c r="AF2335" s="22">
        <v>1.2011605537808129E-5</v>
      </c>
      <c r="AG2335" s="22">
        <v>4.0038685126027097E-6</v>
      </c>
      <c r="AH2335" s="22">
        <v>0</v>
      </c>
      <c r="AI2335" s="22">
        <v>0</v>
      </c>
      <c r="AJ2335" s="22">
        <v>0</v>
      </c>
      <c r="AK2335" s="22">
        <v>0</v>
      </c>
      <c r="AL2335" s="45">
        <v>0</v>
      </c>
      <c r="AM2335" s="45">
        <v>0</v>
      </c>
      <c r="AN2335" s="45">
        <v>0</v>
      </c>
      <c r="AO2335" s="45">
        <v>0</v>
      </c>
      <c r="AP2335" s="45">
        <v>0</v>
      </c>
      <c r="AQ2335" s="45">
        <v>0</v>
      </c>
      <c r="AR2335" s="45">
        <v>0</v>
      </c>
      <c r="AS2335" s="45" t="s">
        <v>4445</v>
      </c>
      <c r="AT2335" s="45" t="s">
        <v>4445</v>
      </c>
      <c r="AU2335" s="45">
        <v>3.3236360107738919E-6</v>
      </c>
      <c r="AV2335" s="10">
        <v>0</v>
      </c>
      <c r="AW2335" s="10">
        <v>0</v>
      </c>
      <c r="AX2335" s="17">
        <v>0.72329793878825721</v>
      </c>
    </row>
    <row r="2336" spans="1:50" x14ac:dyDescent="0.25">
      <c r="A2336" s="22" t="s">
        <v>2906</v>
      </c>
      <c r="B2336" s="22" t="s">
        <v>3977</v>
      </c>
      <c r="C2336" s="22" t="s">
        <v>3054</v>
      </c>
      <c r="D2336" s="22">
        <v>1418</v>
      </c>
      <c r="E2336" s="22" t="s">
        <v>3130</v>
      </c>
      <c r="F2336" s="43">
        <v>9.1000000000000003E-5</v>
      </c>
      <c r="G2336" s="43">
        <v>67.046255202059996</v>
      </c>
      <c r="H2336" s="43">
        <v>3.4001893939393941</v>
      </c>
      <c r="I2336" s="9">
        <v>0.20303030303030306</v>
      </c>
      <c r="J2336" s="9">
        <v>3.197159090909091</v>
      </c>
      <c r="K2336" s="11">
        <v>0.64943181818181817</v>
      </c>
      <c r="L2336" s="41">
        <v>1113</v>
      </c>
      <c r="M2336" s="44">
        <v>371</v>
      </c>
      <c r="N2336" s="13">
        <v>61</v>
      </c>
      <c r="O2336" s="13">
        <v>43</v>
      </c>
      <c r="P2336" s="22">
        <v>25</v>
      </c>
      <c r="Q2336" s="22">
        <v>10</v>
      </c>
      <c r="R2336" s="14">
        <v>0</v>
      </c>
      <c r="S2336" s="22">
        <v>122</v>
      </c>
      <c r="T2336" s="22">
        <v>0.80900128112293213</v>
      </c>
      <c r="U2336" s="22">
        <v>2016</v>
      </c>
      <c r="V2336" s="22"/>
      <c r="W2336" s="22">
        <v>359</v>
      </c>
      <c r="X2336" s="22">
        <v>240</v>
      </c>
      <c r="Y2336" s="14">
        <v>1645</v>
      </c>
      <c r="Z2336" s="10">
        <v>334</v>
      </c>
      <c r="AA2336" s="22">
        <v>230</v>
      </c>
      <c r="AB2336" s="22">
        <v>605.63</v>
      </c>
      <c r="AC2336" s="22">
        <v>1.357271927056174E-6</v>
      </c>
      <c r="AD2336" s="42">
        <v>0</v>
      </c>
      <c r="AE2336" s="22">
        <v>2446</v>
      </c>
      <c r="AF2336" s="22">
        <v>2.080451581260879E-4</v>
      </c>
      <c r="AG2336" s="22">
        <v>4.0008684255016902E-6</v>
      </c>
      <c r="AH2336" s="22">
        <v>0</v>
      </c>
      <c r="AI2336" s="22">
        <v>0</v>
      </c>
      <c r="AJ2336" s="22">
        <v>0</v>
      </c>
      <c r="AK2336" s="22">
        <v>0</v>
      </c>
      <c r="AL2336" s="45">
        <v>0</v>
      </c>
      <c r="AM2336" s="45">
        <v>0</v>
      </c>
      <c r="AN2336" s="45">
        <v>0</v>
      </c>
      <c r="AO2336" s="45">
        <v>0</v>
      </c>
      <c r="AP2336" s="45">
        <v>0</v>
      </c>
      <c r="AQ2336" s="45">
        <v>0</v>
      </c>
      <c r="AR2336" s="45">
        <v>0</v>
      </c>
      <c r="AS2336" s="45" t="s">
        <v>4445</v>
      </c>
      <c r="AT2336" s="45" t="s">
        <v>4445</v>
      </c>
      <c r="AU2336" s="45">
        <v>1.9562247615030856E-4</v>
      </c>
      <c r="AV2336" s="10">
        <v>104.46774480184823</v>
      </c>
      <c r="AW2336" s="10">
        <v>105.58235392413523</v>
      </c>
      <c r="AX2336" s="17">
        <v>5.9711468835292159E-2</v>
      </c>
    </row>
    <row r="2337" spans="1:50" x14ac:dyDescent="0.25">
      <c r="A2337" s="22" t="s">
        <v>964</v>
      </c>
      <c r="B2337" s="22" t="s">
        <v>3952</v>
      </c>
      <c r="C2337" s="22" t="s">
        <v>1009</v>
      </c>
      <c r="D2337" s="22">
        <v>5970</v>
      </c>
      <c r="E2337" s="22" t="s">
        <v>1667</v>
      </c>
      <c r="F2337" s="43">
        <v>4.9029999999999997E-2</v>
      </c>
      <c r="G2337" s="43">
        <v>16.012330436149998</v>
      </c>
      <c r="H2337" s="43">
        <v>0.63143939393939408</v>
      </c>
      <c r="I2337" s="9">
        <v>0.48276515151515154</v>
      </c>
      <c r="J2337" s="9">
        <v>0.1484848484848485</v>
      </c>
      <c r="K2337" s="11">
        <v>0.63143939393939408</v>
      </c>
      <c r="L2337" s="41">
        <v>24</v>
      </c>
      <c r="M2337" s="44">
        <v>52</v>
      </c>
      <c r="N2337" s="13">
        <v>9</v>
      </c>
      <c r="O2337" s="13">
        <v>7</v>
      </c>
      <c r="P2337" s="22">
        <v>8</v>
      </c>
      <c r="Q2337" s="22">
        <v>6</v>
      </c>
      <c r="R2337" s="14">
        <v>0</v>
      </c>
      <c r="S2337" s="22">
        <v>19</v>
      </c>
      <c r="T2337" s="22">
        <v>0</v>
      </c>
      <c r="U2337" s="22">
        <v>52</v>
      </c>
      <c r="V2337" s="22"/>
      <c r="W2337" s="22">
        <v>9</v>
      </c>
      <c r="X2337" s="22">
        <v>7</v>
      </c>
      <c r="Y2337" s="14">
        <v>0</v>
      </c>
      <c r="Z2337" s="10">
        <v>1</v>
      </c>
      <c r="AA2337" s="22">
        <v>1</v>
      </c>
      <c r="AB2337" s="22">
        <v>1.37</v>
      </c>
      <c r="AC2337" s="22">
        <v>3.0620152510285542E-3</v>
      </c>
      <c r="AD2337" s="42">
        <v>1.0000000000000001E-5</v>
      </c>
      <c r="AE2337" s="22">
        <v>2447</v>
      </c>
      <c r="AF2337" s="22">
        <v>3.9985442805475903E-6</v>
      </c>
      <c r="AG2337" s="22">
        <v>3.9985442805475903E-6</v>
      </c>
      <c r="AH2337" s="22">
        <v>0</v>
      </c>
      <c r="AI2337" s="22">
        <v>0</v>
      </c>
      <c r="AJ2337" s="22">
        <v>0</v>
      </c>
      <c r="AK2337" s="22">
        <v>0</v>
      </c>
      <c r="AL2337" s="45">
        <v>0</v>
      </c>
      <c r="AM2337" s="45">
        <v>0</v>
      </c>
      <c r="AN2337" s="45">
        <v>0</v>
      </c>
      <c r="AO2337" s="45">
        <v>0</v>
      </c>
      <c r="AP2337" s="45">
        <v>0</v>
      </c>
      <c r="AQ2337" s="45">
        <v>0</v>
      </c>
      <c r="AR2337" s="45">
        <v>0</v>
      </c>
      <c r="AS2337" s="45" t="s">
        <v>4445</v>
      </c>
      <c r="AT2337" s="45" t="s">
        <v>4445</v>
      </c>
      <c r="AU2337" s="45">
        <v>9.4026956087261856E-7</v>
      </c>
      <c r="AV2337" s="10">
        <v>6.7346938775510194</v>
      </c>
      <c r="AW2337" s="10">
        <v>14.253149370125971</v>
      </c>
      <c r="AX2337" s="17">
        <v>0.76454709058188353</v>
      </c>
    </row>
    <row r="2338" spans="1:50" x14ac:dyDescent="0.25">
      <c r="A2338" s="22" t="s">
        <v>2195</v>
      </c>
      <c r="B2338" s="22" t="s">
        <v>3960</v>
      </c>
      <c r="C2338" s="22" t="s">
        <v>2241</v>
      </c>
      <c r="D2338" s="22">
        <v>5792</v>
      </c>
      <c r="E2338" s="22" t="s">
        <v>2527</v>
      </c>
      <c r="F2338" s="43">
        <v>7.2557999999999997E-2</v>
      </c>
      <c r="G2338" s="43">
        <v>18.52506865206</v>
      </c>
      <c r="H2338" s="43">
        <v>0.78087121212121213</v>
      </c>
      <c r="I2338" s="9">
        <v>0</v>
      </c>
      <c r="J2338" s="9">
        <v>0.78087121212121213</v>
      </c>
      <c r="K2338" s="11">
        <v>0</v>
      </c>
      <c r="L2338" s="41">
        <v>56</v>
      </c>
      <c r="M2338" s="44">
        <v>0</v>
      </c>
      <c r="N2338" s="13">
        <v>0</v>
      </c>
      <c r="O2338" s="13">
        <v>0</v>
      </c>
      <c r="P2338" s="22">
        <v>0</v>
      </c>
      <c r="Q2338" s="22">
        <v>0</v>
      </c>
      <c r="R2338" s="14">
        <v>0</v>
      </c>
      <c r="S2338" s="22">
        <v>27</v>
      </c>
      <c r="T2338" s="22">
        <v>1</v>
      </c>
      <c r="U2338" s="22">
        <v>114</v>
      </c>
      <c r="V2338" s="22"/>
      <c r="W2338" s="22">
        <v>23</v>
      </c>
      <c r="X2338" s="22">
        <v>16</v>
      </c>
      <c r="Y2338" s="14">
        <v>114</v>
      </c>
      <c r="Z2338" s="10">
        <v>23</v>
      </c>
      <c r="AA2338" s="22">
        <v>16</v>
      </c>
      <c r="AB2338" s="22">
        <v>41.77</v>
      </c>
      <c r="AC2338" s="22">
        <v>3.916746618476445E-3</v>
      </c>
      <c r="AD2338" s="42">
        <v>1.9000000000000001E-4</v>
      </c>
      <c r="AE2338" s="22">
        <v>2448</v>
      </c>
      <c r="AF2338" s="22">
        <v>3.1828514371688479E-5</v>
      </c>
      <c r="AG2338" s="22">
        <v>3.9785642964610599E-6</v>
      </c>
      <c r="AH2338" s="22">
        <v>0</v>
      </c>
      <c r="AI2338" s="22">
        <v>0</v>
      </c>
      <c r="AJ2338" s="22">
        <v>0</v>
      </c>
      <c r="AK2338" s="22">
        <v>0</v>
      </c>
      <c r="AL2338" s="45">
        <v>0</v>
      </c>
      <c r="AM2338" s="45">
        <v>0</v>
      </c>
      <c r="AN2338" s="45">
        <v>0</v>
      </c>
      <c r="AO2338" s="45">
        <v>0</v>
      </c>
      <c r="AP2338" s="45">
        <v>0</v>
      </c>
      <c r="AQ2338" s="45">
        <v>0</v>
      </c>
      <c r="AR2338" s="45">
        <v>0</v>
      </c>
      <c r="AS2338" s="45" t="s">
        <v>4445</v>
      </c>
      <c r="AT2338" s="45" t="s">
        <v>4445</v>
      </c>
      <c r="AU2338" s="45">
        <v>3.1828514371688479E-5</v>
      </c>
      <c r="AV2338" s="10">
        <v>29.454280863448943</v>
      </c>
      <c r="AW2338" s="10">
        <v>29.454280863448943</v>
      </c>
      <c r="AX2338" s="17">
        <v>0</v>
      </c>
    </row>
    <row r="2339" spans="1:50" x14ac:dyDescent="0.25">
      <c r="A2339" s="22" t="s">
        <v>2906</v>
      </c>
      <c r="B2339" s="22" t="s">
        <v>3961</v>
      </c>
      <c r="C2339" s="22" t="s">
        <v>3052</v>
      </c>
      <c r="D2339" s="22">
        <v>717</v>
      </c>
      <c r="E2339" s="22" t="s">
        <v>3053</v>
      </c>
      <c r="F2339" s="43">
        <v>2.31E-4</v>
      </c>
      <c r="G2339" s="43">
        <v>83.48235809114</v>
      </c>
      <c r="H2339" s="43">
        <v>4.8742424242424249</v>
      </c>
      <c r="I2339" s="9">
        <v>0.19867424242424245</v>
      </c>
      <c r="J2339" s="9">
        <v>4.675568181818182</v>
      </c>
      <c r="K2339" s="11">
        <v>0.44431818181818183</v>
      </c>
      <c r="L2339" s="41">
        <v>1178</v>
      </c>
      <c r="M2339" s="44">
        <v>127</v>
      </c>
      <c r="N2339" s="13">
        <v>9</v>
      </c>
      <c r="O2339" s="13">
        <v>2</v>
      </c>
      <c r="P2339" s="22">
        <v>0</v>
      </c>
      <c r="Q2339" s="22">
        <v>0</v>
      </c>
      <c r="R2339" s="14">
        <v>0</v>
      </c>
      <c r="S2339" s="22">
        <v>166</v>
      </c>
      <c r="T2339" s="22">
        <v>0.90884364314578803</v>
      </c>
      <c r="U2339" s="22">
        <v>2082</v>
      </c>
      <c r="V2339" s="22"/>
      <c r="W2339" s="22">
        <v>363</v>
      </c>
      <c r="X2339" s="22">
        <v>236</v>
      </c>
      <c r="Y2339" s="14">
        <v>1955</v>
      </c>
      <c r="Z2339" s="10">
        <v>363</v>
      </c>
      <c r="AA2339" s="22">
        <v>236</v>
      </c>
      <c r="AB2339" s="22">
        <v>673.26</v>
      </c>
      <c r="AC2339" s="22">
        <v>2.7670516895055949E-6</v>
      </c>
      <c r="AD2339" s="42">
        <v>0</v>
      </c>
      <c r="AE2339" s="22">
        <v>2449</v>
      </c>
      <c r="AF2339" s="22">
        <v>2.0274087109569327E-4</v>
      </c>
      <c r="AG2339" s="22">
        <v>3.9753111979547702E-6</v>
      </c>
      <c r="AH2339" s="22">
        <v>0</v>
      </c>
      <c r="AI2339" s="22">
        <v>0</v>
      </c>
      <c r="AJ2339" s="22">
        <v>0</v>
      </c>
      <c r="AK2339" s="22">
        <v>0</v>
      </c>
      <c r="AL2339" s="45">
        <v>0</v>
      </c>
      <c r="AM2339" s="45">
        <v>0</v>
      </c>
      <c r="AN2339" s="45">
        <v>0</v>
      </c>
      <c r="AO2339" s="45">
        <v>0</v>
      </c>
      <c r="AP2339" s="45">
        <v>0</v>
      </c>
      <c r="AQ2339" s="45">
        <v>0</v>
      </c>
      <c r="AR2339" s="45">
        <v>0</v>
      </c>
      <c r="AS2339" s="45" t="s">
        <v>4445</v>
      </c>
      <c r="AT2339" s="45" t="s">
        <v>4445</v>
      </c>
      <c r="AU2339" s="45">
        <v>1.9447714814809525E-4</v>
      </c>
      <c r="AV2339" s="10">
        <v>77.637623040466636</v>
      </c>
      <c r="AW2339" s="10">
        <v>74.473111594653389</v>
      </c>
      <c r="AX2339" s="17">
        <v>4.0760024867889336E-2</v>
      </c>
    </row>
    <row r="2340" spans="1:50" x14ac:dyDescent="0.25">
      <c r="A2340" s="22" t="s">
        <v>2906</v>
      </c>
      <c r="B2340" s="22" t="s">
        <v>3977</v>
      </c>
      <c r="C2340" s="22" t="s">
        <v>3265</v>
      </c>
      <c r="D2340" s="22">
        <v>9195</v>
      </c>
      <c r="E2340" s="22" t="s">
        <v>3322</v>
      </c>
      <c r="F2340" s="43">
        <v>1.9000000000000001E-5</v>
      </c>
      <c r="G2340" s="43">
        <v>22.40463303348</v>
      </c>
      <c r="H2340" s="43">
        <v>0.84034090909090908</v>
      </c>
      <c r="I2340" s="9">
        <v>0</v>
      </c>
      <c r="J2340" s="9">
        <v>0.84034090909090908</v>
      </c>
      <c r="K2340" s="11">
        <v>0</v>
      </c>
      <c r="L2340" s="41">
        <v>487</v>
      </c>
      <c r="M2340" s="44">
        <v>0</v>
      </c>
      <c r="N2340" s="13">
        <v>0</v>
      </c>
      <c r="O2340" s="13">
        <v>0</v>
      </c>
      <c r="P2340" s="22">
        <v>0</v>
      </c>
      <c r="Q2340" s="22">
        <v>0</v>
      </c>
      <c r="R2340" s="14">
        <v>0</v>
      </c>
      <c r="S2340" s="22">
        <v>15</v>
      </c>
      <c r="T2340" s="22">
        <v>1</v>
      </c>
      <c r="U2340" s="22">
        <v>897</v>
      </c>
      <c r="V2340" s="22"/>
      <c r="W2340" s="22">
        <v>164</v>
      </c>
      <c r="X2340" s="22">
        <v>109</v>
      </c>
      <c r="Y2340" s="14">
        <v>897</v>
      </c>
      <c r="Z2340" s="10">
        <v>164</v>
      </c>
      <c r="AA2340" s="22">
        <v>109</v>
      </c>
      <c r="AB2340" s="22">
        <v>305.41000000000003</v>
      </c>
      <c r="AC2340" s="22">
        <v>8.4803888426146773E-7</v>
      </c>
      <c r="AD2340" s="42">
        <v>0</v>
      </c>
      <c r="AE2340" s="22">
        <v>2450</v>
      </c>
      <c r="AF2340" s="22">
        <v>7.0871120864666277E-5</v>
      </c>
      <c r="AG2340" s="22">
        <v>3.9372844924814599E-6</v>
      </c>
      <c r="AH2340" s="22">
        <v>0</v>
      </c>
      <c r="AI2340" s="22">
        <v>0</v>
      </c>
      <c r="AJ2340" s="22">
        <v>0</v>
      </c>
      <c r="AK2340" s="22">
        <v>0</v>
      </c>
      <c r="AL2340" s="45">
        <v>0</v>
      </c>
      <c r="AM2340" s="45">
        <v>0</v>
      </c>
      <c r="AN2340" s="45">
        <v>0</v>
      </c>
      <c r="AO2340" s="45">
        <v>0</v>
      </c>
      <c r="AP2340" s="45">
        <v>0</v>
      </c>
      <c r="AQ2340" s="45">
        <v>0</v>
      </c>
      <c r="AR2340" s="45">
        <v>0</v>
      </c>
      <c r="AS2340" s="45" t="s">
        <v>4445</v>
      </c>
      <c r="AT2340" s="45" t="s">
        <v>4445</v>
      </c>
      <c r="AU2340" s="45">
        <v>7.0871120864666277E-5</v>
      </c>
      <c r="AV2340" s="10">
        <v>195.15889114266398</v>
      </c>
      <c r="AW2340" s="10">
        <v>195.15889114266398</v>
      </c>
      <c r="AX2340" s="17">
        <v>0</v>
      </c>
    </row>
    <row r="2341" spans="1:50" x14ac:dyDescent="0.25">
      <c r="A2341" s="22" t="s">
        <v>964</v>
      </c>
      <c r="B2341" s="22" t="s">
        <v>3948</v>
      </c>
      <c r="C2341" s="22" t="s">
        <v>1286</v>
      </c>
      <c r="D2341" s="22">
        <v>7432</v>
      </c>
      <c r="E2341" s="22" t="s">
        <v>1577</v>
      </c>
      <c r="F2341" s="43">
        <v>3.0000000000000001E-6</v>
      </c>
      <c r="G2341" s="43">
        <v>7.1019192786199996</v>
      </c>
      <c r="H2341" s="43">
        <v>0.25303030303030305</v>
      </c>
      <c r="I2341" s="9">
        <v>0</v>
      </c>
      <c r="J2341" s="9">
        <v>0.25303030303030305</v>
      </c>
      <c r="K2341" s="11">
        <v>0</v>
      </c>
      <c r="L2341" s="41">
        <v>39</v>
      </c>
      <c r="M2341" s="44">
        <v>0</v>
      </c>
      <c r="N2341" s="13">
        <v>0</v>
      </c>
      <c r="O2341" s="13">
        <v>0</v>
      </c>
      <c r="P2341" s="22">
        <v>0</v>
      </c>
      <c r="Q2341" s="22">
        <v>0</v>
      </c>
      <c r="R2341" s="14">
        <v>0</v>
      </c>
      <c r="S2341" s="22">
        <v>7</v>
      </c>
      <c r="T2341" s="22">
        <v>1</v>
      </c>
      <c r="U2341" s="22">
        <v>83</v>
      </c>
      <c r="V2341" s="22"/>
      <c r="W2341" s="22">
        <v>17</v>
      </c>
      <c r="X2341" s="22">
        <v>12</v>
      </c>
      <c r="Y2341" s="14">
        <v>83</v>
      </c>
      <c r="Z2341" s="10">
        <v>17</v>
      </c>
      <c r="AA2341" s="22">
        <v>12</v>
      </c>
      <c r="AB2341" s="22">
        <v>30.76</v>
      </c>
      <c r="AC2341" s="22">
        <v>4.2242102202306941E-7</v>
      </c>
      <c r="AD2341" s="42">
        <v>0</v>
      </c>
      <c r="AE2341" s="22">
        <v>2451</v>
      </c>
      <c r="AF2341" s="22">
        <v>4.7196873772961042E-5</v>
      </c>
      <c r="AG2341" s="22">
        <v>3.9330728144134202E-6</v>
      </c>
      <c r="AH2341" s="22">
        <v>0</v>
      </c>
      <c r="AI2341" s="22">
        <v>0</v>
      </c>
      <c r="AJ2341" s="22">
        <v>0</v>
      </c>
      <c r="AK2341" s="22">
        <v>0</v>
      </c>
      <c r="AL2341" s="45">
        <v>0</v>
      </c>
      <c r="AM2341" s="45">
        <v>0</v>
      </c>
      <c r="AN2341" s="45">
        <v>0</v>
      </c>
      <c r="AO2341" s="45">
        <v>0</v>
      </c>
      <c r="AP2341" s="45">
        <v>0</v>
      </c>
      <c r="AQ2341" s="45">
        <v>0</v>
      </c>
      <c r="AR2341" s="45">
        <v>0</v>
      </c>
      <c r="AS2341" s="45" t="s">
        <v>4445</v>
      </c>
      <c r="AT2341" s="45" t="s">
        <v>4445</v>
      </c>
      <c r="AU2341" s="45">
        <v>4.7196873772961042E-5</v>
      </c>
      <c r="AV2341" s="10">
        <v>67.185628742514965</v>
      </c>
      <c r="AW2341" s="10">
        <v>67.185628742514965</v>
      </c>
      <c r="AX2341" s="17">
        <v>0</v>
      </c>
    </row>
    <row r="2342" spans="1:50" x14ac:dyDescent="0.25">
      <c r="A2342" s="22" t="s">
        <v>2906</v>
      </c>
      <c r="B2342" s="22" t="s">
        <v>3950</v>
      </c>
      <c r="C2342" s="22" t="s">
        <v>3267</v>
      </c>
      <c r="D2342" s="22">
        <v>5148</v>
      </c>
      <c r="E2342" s="22" t="s">
        <v>3268</v>
      </c>
      <c r="F2342" s="43">
        <v>2.4000000000000001E-5</v>
      </c>
      <c r="G2342" s="43">
        <v>39.561668469840001</v>
      </c>
      <c r="H2342" s="43">
        <v>1.7219696969696972</v>
      </c>
      <c r="I2342" s="9">
        <v>0</v>
      </c>
      <c r="J2342" s="9">
        <v>1.7219696969696972</v>
      </c>
      <c r="K2342" s="11">
        <v>0</v>
      </c>
      <c r="L2342" s="41">
        <v>456</v>
      </c>
      <c r="M2342" s="44">
        <v>0</v>
      </c>
      <c r="N2342" s="13">
        <v>0</v>
      </c>
      <c r="O2342" s="13">
        <v>0</v>
      </c>
      <c r="P2342" s="22">
        <v>0</v>
      </c>
      <c r="Q2342" s="22">
        <v>0</v>
      </c>
      <c r="R2342" s="14">
        <v>0</v>
      </c>
      <c r="S2342" s="22">
        <v>58</v>
      </c>
      <c r="T2342" s="22">
        <v>1</v>
      </c>
      <c r="U2342" s="22">
        <v>840</v>
      </c>
      <c r="V2342" s="22"/>
      <c r="W2342" s="22">
        <v>154</v>
      </c>
      <c r="X2342" s="22">
        <v>102</v>
      </c>
      <c r="Y2342" s="14">
        <v>840</v>
      </c>
      <c r="Z2342" s="10">
        <v>154</v>
      </c>
      <c r="AA2342" s="22">
        <v>102</v>
      </c>
      <c r="AB2342" s="22">
        <v>286.58</v>
      </c>
      <c r="AC2342" s="22">
        <v>6.066478216988371E-7</v>
      </c>
      <c r="AD2342" s="42">
        <v>0</v>
      </c>
      <c r="AE2342" s="22">
        <v>2452</v>
      </c>
      <c r="AF2342" s="22">
        <v>6.6803272560220261E-5</v>
      </c>
      <c r="AG2342" s="22">
        <v>3.9296042682482504E-6</v>
      </c>
      <c r="AH2342" s="22">
        <v>0</v>
      </c>
      <c r="AI2342" s="22">
        <v>0</v>
      </c>
      <c r="AJ2342" s="22">
        <v>0</v>
      </c>
      <c r="AK2342" s="22">
        <v>0</v>
      </c>
      <c r="AL2342" s="45">
        <v>0</v>
      </c>
      <c r="AM2342" s="45">
        <v>0</v>
      </c>
      <c r="AN2342" s="45">
        <v>0</v>
      </c>
      <c r="AO2342" s="45">
        <v>0</v>
      </c>
      <c r="AP2342" s="45">
        <v>0</v>
      </c>
      <c r="AQ2342" s="45">
        <v>0</v>
      </c>
      <c r="AR2342" s="45">
        <v>0</v>
      </c>
      <c r="AS2342" s="45" t="s">
        <v>4445</v>
      </c>
      <c r="AT2342" s="45" t="s">
        <v>4445</v>
      </c>
      <c r="AU2342" s="45">
        <v>6.6803272560220261E-5</v>
      </c>
      <c r="AV2342" s="10">
        <v>89.432468103827532</v>
      </c>
      <c r="AW2342" s="10">
        <v>89.432468103827532</v>
      </c>
      <c r="AX2342" s="17">
        <v>0</v>
      </c>
    </row>
    <row r="2343" spans="1:50" x14ac:dyDescent="0.25">
      <c r="A2343" s="22" t="s">
        <v>1672</v>
      </c>
      <c r="B2343" s="22" t="s">
        <v>3957</v>
      </c>
      <c r="C2343" s="22" t="s">
        <v>1831</v>
      </c>
      <c r="D2343" s="22">
        <v>4363</v>
      </c>
      <c r="E2343" s="22" t="s">
        <v>1911</v>
      </c>
      <c r="F2343" s="43">
        <v>3.039E-3</v>
      </c>
      <c r="G2343" s="43">
        <v>30.0118601659</v>
      </c>
      <c r="H2343" s="43">
        <v>3.0816287878787882</v>
      </c>
      <c r="I2343" s="9">
        <v>0</v>
      </c>
      <c r="J2343" s="9">
        <v>3.0816287878787882</v>
      </c>
      <c r="K2343" s="11">
        <v>0</v>
      </c>
      <c r="L2343" s="41">
        <v>203</v>
      </c>
      <c r="M2343" s="44">
        <v>0</v>
      </c>
      <c r="N2343" s="13">
        <v>0</v>
      </c>
      <c r="O2343" s="13">
        <v>0</v>
      </c>
      <c r="P2343" s="22">
        <v>0</v>
      </c>
      <c r="Q2343" s="22">
        <v>0</v>
      </c>
      <c r="R2343" s="14">
        <v>0</v>
      </c>
      <c r="S2343" s="22">
        <v>86</v>
      </c>
      <c r="T2343" s="22">
        <v>1</v>
      </c>
      <c r="U2343" s="22">
        <v>381</v>
      </c>
      <c r="V2343" s="22"/>
      <c r="W2343" s="22">
        <v>71</v>
      </c>
      <c r="X2343" s="22">
        <v>47</v>
      </c>
      <c r="Y2343" s="14">
        <v>381</v>
      </c>
      <c r="Z2343" s="10">
        <v>71</v>
      </c>
      <c r="AA2343" s="22">
        <v>47</v>
      </c>
      <c r="AB2343" s="22">
        <v>131.56</v>
      </c>
      <c r="AC2343" s="22">
        <v>1.0125996799934998E-4</v>
      </c>
      <c r="AD2343" s="42">
        <v>1.0000000000000001E-5</v>
      </c>
      <c r="AE2343" s="22">
        <v>2453</v>
      </c>
      <c r="AF2343" s="22">
        <v>3.9205525354706896E-5</v>
      </c>
      <c r="AG2343" s="22">
        <v>3.9205525354706899E-6</v>
      </c>
      <c r="AH2343" s="22">
        <v>0</v>
      </c>
      <c r="AI2343" s="22">
        <v>0</v>
      </c>
      <c r="AJ2343" s="22">
        <v>0</v>
      </c>
      <c r="AK2343" s="22">
        <v>0</v>
      </c>
      <c r="AL2343" s="45">
        <v>0</v>
      </c>
      <c r="AM2343" s="45">
        <v>0</v>
      </c>
      <c r="AN2343" s="45">
        <v>0</v>
      </c>
      <c r="AO2343" s="45">
        <v>0</v>
      </c>
      <c r="AP2343" s="45">
        <v>0</v>
      </c>
      <c r="AQ2343" s="45">
        <v>0</v>
      </c>
      <c r="AR2343" s="45">
        <v>0</v>
      </c>
      <c r="AS2343" s="45" t="s">
        <v>4445</v>
      </c>
      <c r="AT2343" s="45" t="s">
        <v>4445</v>
      </c>
      <c r="AU2343" s="45">
        <v>3.9205525354706896E-5</v>
      </c>
      <c r="AV2343" s="10">
        <v>23.0397639972958</v>
      </c>
      <c r="AW2343" s="10">
        <v>23.0397639972958</v>
      </c>
      <c r="AX2343" s="17">
        <v>0</v>
      </c>
    </row>
    <row r="2344" spans="1:50" x14ac:dyDescent="0.25">
      <c r="A2344" s="22" t="s">
        <v>2906</v>
      </c>
      <c r="B2344" s="22" t="s">
        <v>3950</v>
      </c>
      <c r="C2344" s="22" t="s">
        <v>3088</v>
      </c>
      <c r="D2344" s="22">
        <v>1446</v>
      </c>
      <c r="E2344" s="22" t="s">
        <v>3442</v>
      </c>
      <c r="F2344" s="43">
        <v>9.6900000000000003E-4</v>
      </c>
      <c r="G2344" s="43">
        <v>34.630272552960001</v>
      </c>
      <c r="H2344" s="43">
        <v>1.5448863636363637</v>
      </c>
      <c r="I2344" s="9">
        <v>0</v>
      </c>
      <c r="J2344" s="9">
        <v>1.5448863636363637</v>
      </c>
      <c r="K2344" s="11">
        <v>0</v>
      </c>
      <c r="L2344" s="41">
        <v>78</v>
      </c>
      <c r="M2344" s="44">
        <v>0</v>
      </c>
      <c r="N2344" s="13">
        <v>0</v>
      </c>
      <c r="O2344" s="13">
        <v>0</v>
      </c>
      <c r="P2344" s="22">
        <v>0</v>
      </c>
      <c r="Q2344" s="22">
        <v>0</v>
      </c>
      <c r="R2344" s="14">
        <v>0</v>
      </c>
      <c r="S2344" s="22">
        <v>98</v>
      </c>
      <c r="T2344" s="22">
        <v>1</v>
      </c>
      <c r="U2344" s="22">
        <v>154</v>
      </c>
      <c r="V2344" s="22"/>
      <c r="W2344" s="22">
        <v>30</v>
      </c>
      <c r="X2344" s="22">
        <v>21</v>
      </c>
      <c r="Y2344" s="14">
        <v>154</v>
      </c>
      <c r="Z2344" s="10">
        <v>30</v>
      </c>
      <c r="AA2344" s="22">
        <v>21</v>
      </c>
      <c r="AB2344" s="22">
        <v>54.96</v>
      </c>
      <c r="AC2344" s="22">
        <v>2.7981298689408536E-5</v>
      </c>
      <c r="AD2344" s="42">
        <v>0</v>
      </c>
      <c r="AE2344" s="22">
        <v>2454</v>
      </c>
      <c r="AF2344" s="22">
        <v>7.4186006190221022E-5</v>
      </c>
      <c r="AG2344" s="22">
        <v>3.9045266415905802E-6</v>
      </c>
      <c r="AH2344" s="22">
        <v>0</v>
      </c>
      <c r="AI2344" s="22">
        <v>0</v>
      </c>
      <c r="AJ2344" s="22">
        <v>0</v>
      </c>
      <c r="AK2344" s="22">
        <v>0</v>
      </c>
      <c r="AL2344" s="45">
        <v>0</v>
      </c>
      <c r="AM2344" s="45">
        <v>0</v>
      </c>
      <c r="AN2344" s="45">
        <v>0</v>
      </c>
      <c r="AO2344" s="45">
        <v>0</v>
      </c>
      <c r="AP2344" s="45">
        <v>0</v>
      </c>
      <c r="AQ2344" s="45">
        <v>0</v>
      </c>
      <c r="AR2344" s="45">
        <v>0</v>
      </c>
      <c r="AS2344" s="45" t="s">
        <v>4445</v>
      </c>
      <c r="AT2344" s="45" t="s">
        <v>4445</v>
      </c>
      <c r="AU2344" s="45">
        <v>7.4186006190221022E-5</v>
      </c>
      <c r="AV2344" s="10">
        <v>19.418904008826775</v>
      </c>
      <c r="AW2344" s="10">
        <v>19.418904008826775</v>
      </c>
      <c r="AX2344" s="17">
        <v>0</v>
      </c>
    </row>
    <row r="2345" spans="1:50" x14ac:dyDescent="0.25">
      <c r="A2345" s="22" t="s">
        <v>1672</v>
      </c>
      <c r="B2345" s="22" t="s">
        <v>3957</v>
      </c>
      <c r="C2345" s="22" t="s">
        <v>1747</v>
      </c>
      <c r="D2345" s="22">
        <v>5484</v>
      </c>
      <c r="E2345" s="22" t="s">
        <v>2114</v>
      </c>
      <c r="F2345" s="43">
        <v>1.6064999999999999E-2</v>
      </c>
      <c r="G2345" s="43">
        <v>153.88803010994999</v>
      </c>
      <c r="H2345" s="43">
        <v>7.4284090909090921</v>
      </c>
      <c r="I2345" s="9">
        <v>1.0020833333333332</v>
      </c>
      <c r="J2345" s="9">
        <v>6.426325757575758</v>
      </c>
      <c r="K2345" s="11">
        <v>7.4284090909090921</v>
      </c>
      <c r="L2345" s="41">
        <v>4565</v>
      </c>
      <c r="M2345" s="44">
        <v>3084</v>
      </c>
      <c r="N2345" s="13">
        <v>1460</v>
      </c>
      <c r="O2345" s="13">
        <v>593</v>
      </c>
      <c r="P2345" s="22">
        <v>1442</v>
      </c>
      <c r="Q2345" s="22">
        <v>578</v>
      </c>
      <c r="R2345" s="14">
        <v>0</v>
      </c>
      <c r="S2345" s="22">
        <v>384</v>
      </c>
      <c r="T2345" s="22">
        <v>0</v>
      </c>
      <c r="U2345" s="22">
        <v>3084</v>
      </c>
      <c r="V2345" s="22"/>
      <c r="W2345" s="22">
        <v>1460</v>
      </c>
      <c r="X2345" s="22">
        <v>593</v>
      </c>
      <c r="Y2345" s="14">
        <v>0</v>
      </c>
      <c r="Z2345" s="10">
        <v>18</v>
      </c>
      <c r="AA2345" s="22">
        <v>15</v>
      </c>
      <c r="AB2345" s="22">
        <v>24.66</v>
      </c>
      <c r="AC2345" s="22">
        <v>1.04394084377595E-4</v>
      </c>
      <c r="AD2345" s="42">
        <v>0</v>
      </c>
      <c r="AE2345" s="22">
        <v>2457</v>
      </c>
      <c r="AF2345" s="22">
        <v>3.8878269375899898E-6</v>
      </c>
      <c r="AG2345" s="22">
        <v>3.8878269375899898E-6</v>
      </c>
      <c r="AH2345" s="22">
        <v>0</v>
      </c>
      <c r="AI2345" s="22">
        <v>0</v>
      </c>
      <c r="AJ2345" s="22">
        <v>0</v>
      </c>
      <c r="AK2345" s="22">
        <v>0</v>
      </c>
      <c r="AL2345" s="45">
        <v>0</v>
      </c>
      <c r="AM2345" s="45">
        <v>0</v>
      </c>
      <c r="AN2345" s="45">
        <v>0</v>
      </c>
      <c r="AO2345" s="45">
        <v>0</v>
      </c>
      <c r="AP2345" s="45">
        <v>0</v>
      </c>
      <c r="AQ2345" s="45">
        <v>0</v>
      </c>
      <c r="AR2345" s="45">
        <v>0</v>
      </c>
      <c r="AS2345" s="45" t="s">
        <v>4445</v>
      </c>
      <c r="AT2345" s="45" t="s">
        <v>4445</v>
      </c>
      <c r="AU2345" s="45">
        <v>3.3633638218185186E-6</v>
      </c>
      <c r="AV2345" s="10">
        <v>2.8009784562789188</v>
      </c>
      <c r="AW2345" s="10">
        <v>196.54275661618476</v>
      </c>
      <c r="AX2345" s="17">
        <v>0.13489878129621127</v>
      </c>
    </row>
    <row r="2346" spans="1:50" x14ac:dyDescent="0.25">
      <c r="A2346" s="22" t="s">
        <v>2195</v>
      </c>
      <c r="B2346" s="22" t="s">
        <v>3962</v>
      </c>
      <c r="C2346" s="22" t="s">
        <v>2378</v>
      </c>
      <c r="D2346" s="22">
        <v>4545</v>
      </c>
      <c r="E2346" s="22" t="s">
        <v>2480</v>
      </c>
      <c r="F2346" s="43">
        <v>3.6099999999999999E-4</v>
      </c>
      <c r="G2346" s="43">
        <v>149.09907161314999</v>
      </c>
      <c r="H2346" s="43">
        <v>8.9943181818181817</v>
      </c>
      <c r="I2346" s="9">
        <v>0</v>
      </c>
      <c r="J2346" s="9">
        <v>8.9943181818181817</v>
      </c>
      <c r="K2346" s="11">
        <v>0</v>
      </c>
      <c r="L2346" s="41">
        <v>1183</v>
      </c>
      <c r="M2346" s="44">
        <v>0</v>
      </c>
      <c r="N2346" s="13">
        <v>0</v>
      </c>
      <c r="O2346" s="13">
        <v>0</v>
      </c>
      <c r="P2346" s="22">
        <v>0</v>
      </c>
      <c r="Q2346" s="22">
        <v>0</v>
      </c>
      <c r="R2346" s="14">
        <v>0</v>
      </c>
      <c r="S2346" s="22">
        <v>211</v>
      </c>
      <c r="T2346" s="22">
        <v>1</v>
      </c>
      <c r="U2346" s="22">
        <v>2161</v>
      </c>
      <c r="V2346" s="22"/>
      <c r="W2346" s="22">
        <v>392</v>
      </c>
      <c r="X2346" s="22">
        <v>259</v>
      </c>
      <c r="Y2346" s="14">
        <v>2161</v>
      </c>
      <c r="Z2346" s="10">
        <v>392</v>
      </c>
      <c r="AA2346" s="22">
        <v>259</v>
      </c>
      <c r="AB2346" s="22">
        <v>731.53</v>
      </c>
      <c r="AC2346" s="22">
        <v>2.4212089055567342E-6</v>
      </c>
      <c r="AD2346" s="42">
        <v>0</v>
      </c>
      <c r="AE2346" s="22">
        <v>2458</v>
      </c>
      <c r="AF2346" s="22">
        <v>3.962066532677555E-4</v>
      </c>
      <c r="AG2346" s="22">
        <v>3.8466665365801503E-6</v>
      </c>
      <c r="AH2346" s="22">
        <v>0</v>
      </c>
      <c r="AI2346" s="22">
        <v>0</v>
      </c>
      <c r="AJ2346" s="22">
        <v>0</v>
      </c>
      <c r="AK2346" s="22">
        <v>0</v>
      </c>
      <c r="AL2346" s="45">
        <v>0</v>
      </c>
      <c r="AM2346" s="45">
        <v>0</v>
      </c>
      <c r="AN2346" s="45">
        <v>0</v>
      </c>
      <c r="AO2346" s="45">
        <v>0</v>
      </c>
      <c r="AP2346" s="45">
        <v>0</v>
      </c>
      <c r="AQ2346" s="45">
        <v>0</v>
      </c>
      <c r="AR2346" s="45">
        <v>0</v>
      </c>
      <c r="AS2346" s="45" t="s">
        <v>4445</v>
      </c>
      <c r="AT2346" s="45" t="s">
        <v>4445</v>
      </c>
      <c r="AU2346" s="45">
        <v>3.962066532677555E-4</v>
      </c>
      <c r="AV2346" s="10">
        <v>43.583070120025269</v>
      </c>
      <c r="AW2346" s="10">
        <v>43.583070120025269</v>
      </c>
      <c r="AX2346" s="17">
        <v>0</v>
      </c>
    </row>
    <row r="2347" spans="1:50" x14ac:dyDescent="0.25">
      <c r="A2347" s="22" t="s">
        <v>1672</v>
      </c>
      <c r="B2347" s="22" t="s">
        <v>3947</v>
      </c>
      <c r="C2347" s="22" t="s">
        <v>1744</v>
      </c>
      <c r="D2347" s="22">
        <v>6304</v>
      </c>
      <c r="E2347" s="22" t="s">
        <v>2028</v>
      </c>
      <c r="F2347" s="43">
        <v>5.7000000000000003E-5</v>
      </c>
      <c r="G2347" s="43">
        <v>50.78663687945</v>
      </c>
      <c r="H2347" s="43">
        <v>2.2051136363636368</v>
      </c>
      <c r="I2347" s="9">
        <v>0</v>
      </c>
      <c r="J2347" s="9">
        <v>2.2051136363636368</v>
      </c>
      <c r="K2347" s="11">
        <v>1.6996212121212122</v>
      </c>
      <c r="L2347" s="41">
        <v>671</v>
      </c>
      <c r="M2347" s="44">
        <v>0</v>
      </c>
      <c r="N2347" s="13">
        <v>0</v>
      </c>
      <c r="O2347" s="13">
        <v>0</v>
      </c>
      <c r="P2347" s="22">
        <v>0</v>
      </c>
      <c r="Q2347" s="22">
        <v>0</v>
      </c>
      <c r="R2347" s="14">
        <v>0</v>
      </c>
      <c r="S2347" s="22">
        <v>134</v>
      </c>
      <c r="T2347" s="22">
        <v>0.22923645108648982</v>
      </c>
      <c r="U2347" s="22">
        <v>282</v>
      </c>
      <c r="V2347" s="22"/>
      <c r="W2347" s="22">
        <v>51</v>
      </c>
      <c r="X2347" s="22">
        <v>34</v>
      </c>
      <c r="Y2347" s="14">
        <v>282</v>
      </c>
      <c r="Z2347" s="10">
        <v>51</v>
      </c>
      <c r="AA2347" s="22">
        <v>34</v>
      </c>
      <c r="AB2347" s="22">
        <v>95.25</v>
      </c>
      <c r="AC2347" s="22">
        <v>1.1223424802728795E-6</v>
      </c>
      <c r="AD2347" s="42">
        <v>0</v>
      </c>
      <c r="AE2347" s="22">
        <v>2459</v>
      </c>
      <c r="AF2347" s="22">
        <v>2.1775480218126192E-4</v>
      </c>
      <c r="AG2347" s="22">
        <v>3.8202596873905598E-6</v>
      </c>
      <c r="AH2347" s="22">
        <v>0</v>
      </c>
      <c r="AI2347" s="22">
        <v>1</v>
      </c>
      <c r="AJ2347" s="22">
        <v>0</v>
      </c>
      <c r="AK2347" s="22">
        <v>0</v>
      </c>
      <c r="AL2347" s="45">
        <v>0</v>
      </c>
      <c r="AM2347" s="45">
        <v>0</v>
      </c>
      <c r="AN2347" s="45">
        <v>0</v>
      </c>
      <c r="AO2347" s="45">
        <v>0</v>
      </c>
      <c r="AP2347" s="45">
        <v>0</v>
      </c>
      <c r="AQ2347" s="45">
        <v>0</v>
      </c>
      <c r="AR2347" s="45">
        <v>0</v>
      </c>
      <c r="AS2347" s="45" t="s">
        <v>4445</v>
      </c>
      <c r="AT2347" s="45" t="s">
        <v>4445</v>
      </c>
      <c r="AU2347" s="45">
        <v>2.1775480218126192E-4</v>
      </c>
      <c r="AV2347" s="10">
        <v>23.128059778407621</v>
      </c>
      <c r="AW2347" s="10">
        <v>23.128059778407621</v>
      </c>
      <c r="AX2347" s="17">
        <v>0</v>
      </c>
    </row>
    <row r="2348" spans="1:50" x14ac:dyDescent="0.25">
      <c r="A2348" s="22" t="s">
        <v>2906</v>
      </c>
      <c r="B2348" s="22" t="s">
        <v>3977</v>
      </c>
      <c r="C2348" s="22" t="s">
        <v>3003</v>
      </c>
      <c r="D2348" s="22">
        <v>814</v>
      </c>
      <c r="E2348" s="22" t="s">
        <v>3141</v>
      </c>
      <c r="F2348" s="43">
        <v>8.2000000000000001E-5</v>
      </c>
      <c r="G2348" s="43">
        <v>134.14294950089001</v>
      </c>
      <c r="H2348" s="43">
        <v>9.077272727272728</v>
      </c>
      <c r="I2348" s="9">
        <v>4.5625</v>
      </c>
      <c r="J2348" s="9">
        <v>4.5145833333333334</v>
      </c>
      <c r="K2348" s="11">
        <v>6.0785984848484853</v>
      </c>
      <c r="L2348" s="41">
        <v>2365</v>
      </c>
      <c r="M2348" s="44">
        <v>3124</v>
      </c>
      <c r="N2348" s="13">
        <v>1137</v>
      </c>
      <c r="O2348" s="13">
        <v>470</v>
      </c>
      <c r="P2348" s="22">
        <v>966</v>
      </c>
      <c r="Q2348" s="22">
        <v>362</v>
      </c>
      <c r="R2348" s="14">
        <v>4</v>
      </c>
      <c r="S2348" s="22">
        <v>571</v>
      </c>
      <c r="T2348" s="22">
        <v>0.33034969120347191</v>
      </c>
      <c r="U2348" s="22">
        <v>4547</v>
      </c>
      <c r="V2348" s="22"/>
      <c r="W2348" s="22">
        <v>1394</v>
      </c>
      <c r="X2348" s="22">
        <v>640</v>
      </c>
      <c r="Y2348" s="14">
        <v>1423</v>
      </c>
      <c r="Z2348" s="10">
        <v>428</v>
      </c>
      <c r="AA2348" s="22">
        <v>278</v>
      </c>
      <c r="AB2348" s="22">
        <v>714.43</v>
      </c>
      <c r="AC2348" s="22">
        <v>6.1128818402383455E-7</v>
      </c>
      <c r="AD2348" s="42">
        <v>0</v>
      </c>
      <c r="AE2348" s="22">
        <v>2461</v>
      </c>
      <c r="AF2348" s="22">
        <v>2.5744832670387908E-4</v>
      </c>
      <c r="AG2348" s="22">
        <v>3.7860048044688102E-6</v>
      </c>
      <c r="AH2348" s="22">
        <v>0</v>
      </c>
      <c r="AI2348" s="22">
        <v>1</v>
      </c>
      <c r="AJ2348" s="22">
        <v>0</v>
      </c>
      <c r="AK2348" s="22">
        <v>0</v>
      </c>
      <c r="AL2348" s="45">
        <v>0</v>
      </c>
      <c r="AM2348" s="45">
        <v>0</v>
      </c>
      <c r="AN2348" s="45">
        <v>0</v>
      </c>
      <c r="AO2348" s="45">
        <v>0</v>
      </c>
      <c r="AP2348" s="45">
        <v>0</v>
      </c>
      <c r="AQ2348" s="45">
        <v>0</v>
      </c>
      <c r="AR2348" s="45">
        <v>0</v>
      </c>
      <c r="AS2348" s="45" t="s">
        <v>4445</v>
      </c>
      <c r="AT2348" s="45" t="s">
        <v>4445</v>
      </c>
      <c r="AU2348" s="45">
        <v>1.2804197470456445E-4</v>
      </c>
      <c r="AV2348" s="10">
        <v>94.803876326718964</v>
      </c>
      <c r="AW2348" s="10">
        <v>153.57035553329993</v>
      </c>
      <c r="AX2348" s="17">
        <v>0.50262894341512265</v>
      </c>
    </row>
    <row r="2349" spans="1:50" x14ac:dyDescent="0.25">
      <c r="A2349" s="22" t="s">
        <v>1672</v>
      </c>
      <c r="B2349" s="22" t="s">
        <v>3947</v>
      </c>
      <c r="C2349" s="22" t="s">
        <v>1802</v>
      </c>
      <c r="D2349" s="22">
        <v>1279</v>
      </c>
      <c r="E2349" s="22" t="s">
        <v>1858</v>
      </c>
      <c r="F2349" s="43">
        <v>6.8002999999999994E-2</v>
      </c>
      <c r="G2349" s="43">
        <v>321.71279929705997</v>
      </c>
      <c r="H2349" s="43">
        <v>12.879166666666666</v>
      </c>
      <c r="I2349" s="9">
        <v>9.2234848484848489E-2</v>
      </c>
      <c r="J2349" s="9">
        <v>12.786931818181818</v>
      </c>
      <c r="K2349" s="11">
        <v>0.48333333333333334</v>
      </c>
      <c r="L2349" s="41">
        <v>3451</v>
      </c>
      <c r="M2349" s="44">
        <v>75</v>
      </c>
      <c r="N2349" s="13">
        <v>44</v>
      </c>
      <c r="O2349" s="13">
        <v>22</v>
      </c>
      <c r="P2349" s="22">
        <v>38</v>
      </c>
      <c r="Q2349" s="22">
        <v>16</v>
      </c>
      <c r="R2349" s="14">
        <v>0</v>
      </c>
      <c r="S2349" s="22">
        <v>335</v>
      </c>
      <c r="T2349" s="22">
        <v>0.96247169200905858</v>
      </c>
      <c r="U2349" s="22">
        <v>6119</v>
      </c>
      <c r="V2349" s="22"/>
      <c r="W2349" s="22">
        <v>1136</v>
      </c>
      <c r="X2349" s="22">
        <v>742</v>
      </c>
      <c r="Y2349" s="14">
        <v>6044</v>
      </c>
      <c r="Z2349" s="10">
        <v>1098</v>
      </c>
      <c r="AA2349" s="22">
        <v>726</v>
      </c>
      <c r="AB2349" s="22">
        <v>2048.2199999999998</v>
      </c>
      <c r="AC2349" s="22">
        <v>2.1137797485392573E-4</v>
      </c>
      <c r="AD2349" s="42">
        <v>4.8000000000000001E-4</v>
      </c>
      <c r="AE2349" s="22">
        <v>2462</v>
      </c>
      <c r="AF2349" s="22">
        <v>8.1584356398929517E-4</v>
      </c>
      <c r="AG2349" s="22">
        <v>3.7253130775766901E-6</v>
      </c>
      <c r="AH2349" s="22">
        <v>0</v>
      </c>
      <c r="AI2349" s="22">
        <v>0</v>
      </c>
      <c r="AJ2349" s="22">
        <v>0</v>
      </c>
      <c r="AK2349" s="22">
        <v>0</v>
      </c>
      <c r="AL2349" s="45">
        <v>0</v>
      </c>
      <c r="AM2349" s="45">
        <v>0</v>
      </c>
      <c r="AN2349" s="45">
        <v>0</v>
      </c>
      <c r="AO2349" s="45">
        <v>0</v>
      </c>
      <c r="AP2349" s="45">
        <v>0</v>
      </c>
      <c r="AQ2349" s="45">
        <v>0</v>
      </c>
      <c r="AR2349" s="45">
        <v>0</v>
      </c>
      <c r="AS2349" s="45" t="s">
        <v>4445</v>
      </c>
      <c r="AT2349" s="45" t="s">
        <v>4445</v>
      </c>
      <c r="AU2349" s="45">
        <v>8.1000085619154243E-4</v>
      </c>
      <c r="AV2349" s="10">
        <v>85.868918018218167</v>
      </c>
      <c r="AW2349" s="10">
        <v>88.204464574571332</v>
      </c>
      <c r="AX2349" s="17">
        <v>7.1615540719390611E-3</v>
      </c>
    </row>
    <row r="2350" spans="1:50" x14ac:dyDescent="0.25">
      <c r="A2350" s="22" t="s">
        <v>2906</v>
      </c>
      <c r="B2350" s="22" t="s">
        <v>3977</v>
      </c>
      <c r="C2350" s="22" t="s">
        <v>3003</v>
      </c>
      <c r="D2350" s="22">
        <v>4106</v>
      </c>
      <c r="E2350" s="22" t="s">
        <v>3004</v>
      </c>
      <c r="F2350" s="43">
        <v>3.6000000000000001E-5</v>
      </c>
      <c r="G2350" s="43">
        <v>54.717968961570001</v>
      </c>
      <c r="H2350" s="43">
        <v>2.4619318181818186</v>
      </c>
      <c r="I2350" s="9">
        <v>2.0138257575757574</v>
      </c>
      <c r="J2350" s="9">
        <v>0.44810606060606062</v>
      </c>
      <c r="K2350" s="11">
        <v>2.4619318181818186</v>
      </c>
      <c r="L2350" s="41">
        <v>600</v>
      </c>
      <c r="M2350" s="44">
        <v>1245</v>
      </c>
      <c r="N2350" s="13">
        <v>499</v>
      </c>
      <c r="O2350" s="13">
        <v>221</v>
      </c>
      <c r="P2350" s="22">
        <v>455</v>
      </c>
      <c r="Q2350" s="22">
        <v>198</v>
      </c>
      <c r="R2350" s="14">
        <v>0</v>
      </c>
      <c r="S2350" s="22">
        <v>197</v>
      </c>
      <c r="T2350" s="22">
        <v>0</v>
      </c>
      <c r="U2350" s="22">
        <v>1245</v>
      </c>
      <c r="V2350" s="22"/>
      <c r="W2350" s="22">
        <v>499</v>
      </c>
      <c r="X2350" s="22">
        <v>221</v>
      </c>
      <c r="Y2350" s="14">
        <v>0</v>
      </c>
      <c r="Z2350" s="10">
        <v>44</v>
      </c>
      <c r="AA2350" s="22">
        <v>23</v>
      </c>
      <c r="AB2350" s="22">
        <v>60.28</v>
      </c>
      <c r="AC2350" s="22">
        <v>6.5791915678163842E-7</v>
      </c>
      <c r="AD2350" s="42">
        <v>0</v>
      </c>
      <c r="AE2350" s="22">
        <v>2463</v>
      </c>
      <c r="AF2350" s="22">
        <v>1.3778192036919911E-4</v>
      </c>
      <c r="AG2350" s="22">
        <v>3.7238356856540301E-6</v>
      </c>
      <c r="AH2350" s="22">
        <v>0</v>
      </c>
      <c r="AI2350" s="22">
        <v>0</v>
      </c>
      <c r="AJ2350" s="22">
        <v>0</v>
      </c>
      <c r="AK2350" s="22">
        <v>0</v>
      </c>
      <c r="AL2350" s="45">
        <v>0</v>
      </c>
      <c r="AM2350" s="45">
        <v>0</v>
      </c>
      <c r="AN2350" s="45">
        <v>0</v>
      </c>
      <c r="AO2350" s="45">
        <v>0</v>
      </c>
      <c r="AP2350" s="45">
        <v>0</v>
      </c>
      <c r="AQ2350" s="45">
        <v>0</v>
      </c>
      <c r="AR2350" s="45">
        <v>0</v>
      </c>
      <c r="AS2350" s="45" t="s">
        <v>4445</v>
      </c>
      <c r="AT2350" s="45" t="s">
        <v>4445</v>
      </c>
      <c r="AU2350" s="45">
        <v>2.5078238602471348E-5</v>
      </c>
      <c r="AV2350" s="10">
        <v>98.19103972950127</v>
      </c>
      <c r="AW2350" s="10">
        <v>202.68636048926837</v>
      </c>
      <c r="AX2350" s="17">
        <v>0.81798599892299384</v>
      </c>
    </row>
    <row r="2351" spans="1:50" x14ac:dyDescent="0.25">
      <c r="A2351" s="22" t="s">
        <v>964</v>
      </c>
      <c r="B2351" s="22" t="s">
        <v>3948</v>
      </c>
      <c r="C2351" s="22" t="s">
        <v>1351</v>
      </c>
      <c r="D2351" s="22">
        <v>9419</v>
      </c>
      <c r="E2351" s="22" t="s">
        <v>1352</v>
      </c>
      <c r="F2351" s="43">
        <v>6.7999999999999999E-5</v>
      </c>
      <c r="G2351" s="43">
        <v>64.348502608160004</v>
      </c>
      <c r="H2351" s="43">
        <v>3.0759469696969699</v>
      </c>
      <c r="I2351" s="9">
        <v>0</v>
      </c>
      <c r="J2351" s="9">
        <v>3.0759469696969699</v>
      </c>
      <c r="K2351" s="11">
        <v>0</v>
      </c>
      <c r="L2351" s="41">
        <v>814</v>
      </c>
      <c r="M2351" s="44">
        <v>0</v>
      </c>
      <c r="N2351" s="13">
        <v>0</v>
      </c>
      <c r="O2351" s="13">
        <v>0</v>
      </c>
      <c r="P2351" s="22">
        <v>0</v>
      </c>
      <c r="Q2351" s="22">
        <v>0</v>
      </c>
      <c r="R2351" s="14">
        <v>0</v>
      </c>
      <c r="S2351" s="22">
        <v>42</v>
      </c>
      <c r="T2351" s="22">
        <v>1</v>
      </c>
      <c r="U2351" s="22">
        <v>1490</v>
      </c>
      <c r="V2351" s="22"/>
      <c r="W2351" s="22">
        <v>271</v>
      </c>
      <c r="X2351" s="22">
        <v>179</v>
      </c>
      <c r="Y2351" s="14">
        <v>1490</v>
      </c>
      <c r="Z2351" s="10">
        <v>271</v>
      </c>
      <c r="AA2351" s="22">
        <v>179</v>
      </c>
      <c r="AB2351" s="22">
        <v>505.37</v>
      </c>
      <c r="AC2351" s="22">
        <v>1.0567456466559169E-6</v>
      </c>
      <c r="AD2351" s="42">
        <v>0</v>
      </c>
      <c r="AE2351" s="22">
        <v>2464</v>
      </c>
      <c r="AF2351" s="22">
        <v>1.104474905600112E-4</v>
      </c>
      <c r="AG2351" s="22">
        <v>3.6815830186670402E-6</v>
      </c>
      <c r="AH2351" s="22">
        <v>0</v>
      </c>
      <c r="AI2351" s="22">
        <v>0</v>
      </c>
      <c r="AJ2351" s="22">
        <v>0</v>
      </c>
      <c r="AK2351" s="22">
        <v>0</v>
      </c>
      <c r="AL2351" s="45">
        <v>0</v>
      </c>
      <c r="AM2351" s="45">
        <v>0</v>
      </c>
      <c r="AN2351" s="45">
        <v>0</v>
      </c>
      <c r="AO2351" s="45">
        <v>0</v>
      </c>
      <c r="AP2351" s="45">
        <v>0</v>
      </c>
      <c r="AQ2351" s="45">
        <v>0</v>
      </c>
      <c r="AR2351" s="45">
        <v>0</v>
      </c>
      <c r="AS2351" s="45" t="s">
        <v>4445</v>
      </c>
      <c r="AT2351" s="45" t="s">
        <v>4445</v>
      </c>
      <c r="AU2351" s="45">
        <v>1.104474905600112E-4</v>
      </c>
      <c r="AV2351" s="10">
        <v>88.102949325780429</v>
      </c>
      <c r="AW2351" s="10">
        <v>88.102949325780429</v>
      </c>
      <c r="AX2351" s="17">
        <v>0</v>
      </c>
    </row>
    <row r="2352" spans="1:50" x14ac:dyDescent="0.25">
      <c r="A2352" s="22" t="s">
        <v>964</v>
      </c>
      <c r="B2352" s="22" t="s">
        <v>3948</v>
      </c>
      <c r="C2352" s="22" t="s">
        <v>1182</v>
      </c>
      <c r="D2352" s="22">
        <v>4535</v>
      </c>
      <c r="E2352" s="22" t="s">
        <v>1333</v>
      </c>
      <c r="F2352" s="43">
        <v>1.2179999999999999E-3</v>
      </c>
      <c r="G2352" s="43">
        <v>32.81380561065</v>
      </c>
      <c r="H2352" s="43">
        <v>2.0359848484848486</v>
      </c>
      <c r="I2352" s="9">
        <v>0</v>
      </c>
      <c r="J2352" s="9">
        <v>2.0359848484848486</v>
      </c>
      <c r="K2352" s="11">
        <v>0</v>
      </c>
      <c r="L2352" s="41">
        <v>52</v>
      </c>
      <c r="M2352" s="44">
        <v>0</v>
      </c>
      <c r="N2352" s="13">
        <v>0</v>
      </c>
      <c r="O2352" s="13">
        <v>0</v>
      </c>
      <c r="P2352" s="22">
        <v>0</v>
      </c>
      <c r="Q2352" s="22">
        <v>0</v>
      </c>
      <c r="R2352" s="14">
        <v>0</v>
      </c>
      <c r="S2352" s="22">
        <v>51</v>
      </c>
      <c r="T2352" s="22">
        <v>1</v>
      </c>
      <c r="U2352" s="22">
        <v>107</v>
      </c>
      <c r="V2352" s="22"/>
      <c r="W2352" s="22">
        <v>21</v>
      </c>
      <c r="X2352" s="22">
        <v>15</v>
      </c>
      <c r="Y2352" s="14">
        <v>107</v>
      </c>
      <c r="Z2352" s="10">
        <v>21</v>
      </c>
      <c r="AA2352" s="22">
        <v>15</v>
      </c>
      <c r="AB2352" s="22">
        <v>38.4</v>
      </c>
      <c r="AC2352" s="22">
        <v>3.7118523052525418E-5</v>
      </c>
      <c r="AD2352" s="42">
        <v>0</v>
      </c>
      <c r="AE2352" s="22">
        <v>2466</v>
      </c>
      <c r="AF2352" s="22">
        <v>5.5070118690787348E-5</v>
      </c>
      <c r="AG2352" s="22">
        <v>3.67134124605249E-6</v>
      </c>
      <c r="AH2352" s="22">
        <v>0</v>
      </c>
      <c r="AI2352" s="22">
        <v>0</v>
      </c>
      <c r="AJ2352" s="22">
        <v>0</v>
      </c>
      <c r="AK2352" s="22">
        <v>0</v>
      </c>
      <c r="AL2352" s="45">
        <v>0</v>
      </c>
      <c r="AM2352" s="45">
        <v>0</v>
      </c>
      <c r="AN2352" s="45">
        <v>0</v>
      </c>
      <c r="AO2352" s="45">
        <v>0</v>
      </c>
      <c r="AP2352" s="45">
        <v>0</v>
      </c>
      <c r="AQ2352" s="45">
        <v>0</v>
      </c>
      <c r="AR2352" s="45">
        <v>0</v>
      </c>
      <c r="AS2352" s="45" t="s">
        <v>4445</v>
      </c>
      <c r="AT2352" s="45" t="s">
        <v>4445</v>
      </c>
      <c r="AU2352" s="45">
        <v>5.5070118690787348E-5</v>
      </c>
      <c r="AV2352" s="10">
        <v>10.314418604651163</v>
      </c>
      <c r="AW2352" s="10">
        <v>10.314418604651163</v>
      </c>
      <c r="AX2352" s="17">
        <v>0</v>
      </c>
    </row>
    <row r="2353" spans="1:50" x14ac:dyDescent="0.25">
      <c r="A2353" s="22" t="s">
        <v>2195</v>
      </c>
      <c r="B2353" s="22" t="s">
        <v>3963</v>
      </c>
      <c r="C2353" s="22" t="s">
        <v>2694</v>
      </c>
      <c r="D2353" s="22">
        <v>233</v>
      </c>
      <c r="E2353" s="22" t="s">
        <v>2695</v>
      </c>
      <c r="F2353" s="43">
        <v>5.7000000000000003E-5</v>
      </c>
      <c r="G2353" s="43">
        <v>53.138004021470003</v>
      </c>
      <c r="H2353" s="43">
        <v>2.9085227272727274</v>
      </c>
      <c r="I2353" s="9">
        <v>0</v>
      </c>
      <c r="J2353" s="9">
        <v>2.9085227272727274</v>
      </c>
      <c r="K2353" s="11">
        <v>0</v>
      </c>
      <c r="L2353" s="41">
        <v>562</v>
      </c>
      <c r="M2353" s="44">
        <v>0</v>
      </c>
      <c r="N2353" s="13">
        <v>0</v>
      </c>
      <c r="O2353" s="13">
        <v>0</v>
      </c>
      <c r="P2353" s="22">
        <v>0</v>
      </c>
      <c r="Q2353" s="22">
        <v>0</v>
      </c>
      <c r="R2353" s="14">
        <v>0</v>
      </c>
      <c r="S2353" s="22">
        <v>109</v>
      </c>
      <c r="T2353" s="22">
        <v>1</v>
      </c>
      <c r="U2353" s="22">
        <v>1033</v>
      </c>
      <c r="V2353" s="22"/>
      <c r="W2353" s="22">
        <v>188</v>
      </c>
      <c r="X2353" s="22">
        <v>125</v>
      </c>
      <c r="Y2353" s="14">
        <v>1033</v>
      </c>
      <c r="Z2353" s="10">
        <v>188</v>
      </c>
      <c r="AA2353" s="22">
        <v>125</v>
      </c>
      <c r="AB2353" s="22">
        <v>350.53</v>
      </c>
      <c r="AC2353" s="22">
        <v>1.0726786045062888E-6</v>
      </c>
      <c r="AD2353" s="42">
        <v>0</v>
      </c>
      <c r="AE2353" s="22">
        <v>2467</v>
      </c>
      <c r="AF2353" s="22">
        <v>1.82344875300277E-5</v>
      </c>
      <c r="AG2353" s="22">
        <v>3.6468975060055398E-6</v>
      </c>
      <c r="AH2353" s="22">
        <v>0</v>
      </c>
      <c r="AI2353" s="22">
        <v>0</v>
      </c>
      <c r="AJ2353" s="22">
        <v>0</v>
      </c>
      <c r="AK2353" s="22">
        <v>0</v>
      </c>
      <c r="AL2353" s="45">
        <v>0</v>
      </c>
      <c r="AM2353" s="45">
        <v>0</v>
      </c>
      <c r="AN2353" s="45">
        <v>0</v>
      </c>
      <c r="AO2353" s="45">
        <v>0</v>
      </c>
      <c r="AP2353" s="45">
        <v>0</v>
      </c>
      <c r="AQ2353" s="45">
        <v>0</v>
      </c>
      <c r="AR2353" s="45">
        <v>0</v>
      </c>
      <c r="AS2353" s="45" t="s">
        <v>4445</v>
      </c>
      <c r="AT2353" s="45" t="s">
        <v>4445</v>
      </c>
      <c r="AU2353" s="45">
        <v>1.82344875300277E-5</v>
      </c>
      <c r="AV2353" s="10">
        <v>64.637624536042196</v>
      </c>
      <c r="AW2353" s="10">
        <v>64.637624536042196</v>
      </c>
      <c r="AX2353" s="17">
        <v>0</v>
      </c>
    </row>
    <row r="2354" spans="1:50" x14ac:dyDescent="0.25">
      <c r="A2354" s="22" t="s">
        <v>2906</v>
      </c>
      <c r="B2354" s="22" t="s">
        <v>3954</v>
      </c>
      <c r="C2354" s="22" t="s">
        <v>3139</v>
      </c>
      <c r="D2354" s="22">
        <v>69</v>
      </c>
      <c r="E2354" s="22" t="s">
        <v>3229</v>
      </c>
      <c r="F2354" s="43">
        <v>1.22E-4</v>
      </c>
      <c r="G2354" s="43">
        <v>51.175537941149997</v>
      </c>
      <c r="H2354" s="43">
        <v>1.9857954545454546</v>
      </c>
      <c r="I2354" s="9">
        <v>0</v>
      </c>
      <c r="J2354" s="9">
        <v>1.9857954545454546</v>
      </c>
      <c r="K2354" s="11">
        <v>0</v>
      </c>
      <c r="L2354" s="41">
        <v>170</v>
      </c>
      <c r="M2354" s="44">
        <v>0</v>
      </c>
      <c r="N2354" s="13">
        <v>0</v>
      </c>
      <c r="O2354" s="13">
        <v>0</v>
      </c>
      <c r="P2354" s="22">
        <v>0</v>
      </c>
      <c r="Q2354" s="22">
        <v>0</v>
      </c>
      <c r="R2354" s="14">
        <v>0</v>
      </c>
      <c r="S2354" s="22">
        <v>58</v>
      </c>
      <c r="T2354" s="22">
        <v>1</v>
      </c>
      <c r="U2354" s="22">
        <v>321</v>
      </c>
      <c r="V2354" s="22"/>
      <c r="W2354" s="22">
        <v>60</v>
      </c>
      <c r="X2354" s="22">
        <v>40</v>
      </c>
      <c r="Y2354" s="14">
        <v>321</v>
      </c>
      <c r="Z2354" s="10">
        <v>60</v>
      </c>
      <c r="AA2354" s="22">
        <v>40</v>
      </c>
      <c r="AB2354" s="22">
        <v>111.09</v>
      </c>
      <c r="AC2354" s="22">
        <v>2.3839514914390454E-6</v>
      </c>
      <c r="AD2354" s="42">
        <v>0</v>
      </c>
      <c r="AE2354" s="22">
        <v>2468</v>
      </c>
      <c r="AF2354" s="22">
        <v>4.7363214286079251E-5</v>
      </c>
      <c r="AG2354" s="22">
        <v>3.6433241758522503E-6</v>
      </c>
      <c r="AH2354" s="22">
        <v>0</v>
      </c>
      <c r="AI2354" s="22">
        <v>0</v>
      </c>
      <c r="AJ2354" s="22">
        <v>0</v>
      </c>
      <c r="AK2354" s="22">
        <v>0</v>
      </c>
      <c r="AL2354" s="45">
        <v>0</v>
      </c>
      <c r="AM2354" s="45">
        <v>0</v>
      </c>
      <c r="AN2354" s="45">
        <v>0</v>
      </c>
      <c r="AO2354" s="45">
        <v>0</v>
      </c>
      <c r="AP2354" s="45">
        <v>0</v>
      </c>
      <c r="AQ2354" s="45">
        <v>0</v>
      </c>
      <c r="AR2354" s="45">
        <v>0</v>
      </c>
      <c r="AS2354" s="45" t="s">
        <v>4445</v>
      </c>
      <c r="AT2354" s="45" t="s">
        <v>4445</v>
      </c>
      <c r="AU2354" s="45">
        <v>4.7363214286079251E-5</v>
      </c>
      <c r="AV2354" s="10">
        <v>30.214592274678111</v>
      </c>
      <c r="AW2354" s="10">
        <v>30.214592274678111</v>
      </c>
      <c r="AX2354" s="17">
        <v>0</v>
      </c>
    </row>
    <row r="2355" spans="1:50" x14ac:dyDescent="0.25">
      <c r="A2355" s="22" t="s">
        <v>2906</v>
      </c>
      <c r="B2355" s="22" t="s">
        <v>3950</v>
      </c>
      <c r="C2355" s="22" t="s">
        <v>3361</v>
      </c>
      <c r="D2355" s="22">
        <v>548</v>
      </c>
      <c r="E2355" s="22" t="s">
        <v>3362</v>
      </c>
      <c r="F2355" s="43">
        <v>1.2999999999999999E-4</v>
      </c>
      <c r="G2355" s="43">
        <v>127.45921372212</v>
      </c>
      <c r="H2355" s="43">
        <v>7.0077651515151516</v>
      </c>
      <c r="I2355" s="9">
        <v>0</v>
      </c>
      <c r="J2355" s="9">
        <v>7.0077651515151516</v>
      </c>
      <c r="K2355" s="11">
        <v>0</v>
      </c>
      <c r="L2355" s="41">
        <v>950</v>
      </c>
      <c r="M2355" s="44">
        <v>0</v>
      </c>
      <c r="N2355" s="13">
        <v>0</v>
      </c>
      <c r="O2355" s="13">
        <v>0</v>
      </c>
      <c r="P2355" s="22">
        <v>0</v>
      </c>
      <c r="Q2355" s="22">
        <v>0</v>
      </c>
      <c r="R2355" s="14">
        <v>0</v>
      </c>
      <c r="S2355" s="22">
        <v>256</v>
      </c>
      <c r="T2355" s="22">
        <v>1</v>
      </c>
      <c r="U2355" s="22">
        <v>1737</v>
      </c>
      <c r="V2355" s="22"/>
      <c r="W2355" s="22">
        <v>315</v>
      </c>
      <c r="X2355" s="22">
        <v>209</v>
      </c>
      <c r="Y2355" s="14">
        <v>1737</v>
      </c>
      <c r="Z2355" s="10">
        <v>315</v>
      </c>
      <c r="AA2355" s="22">
        <v>209</v>
      </c>
      <c r="AB2355" s="22">
        <v>587.88</v>
      </c>
      <c r="AC2355" s="22">
        <v>1.0199341122833167E-6</v>
      </c>
      <c r="AD2355" s="42">
        <v>0</v>
      </c>
      <c r="AE2355" s="22">
        <v>2469</v>
      </c>
      <c r="AF2355" s="22">
        <v>3.2659690286502001E-4</v>
      </c>
      <c r="AG2355" s="22">
        <v>3.6288544762780002E-6</v>
      </c>
      <c r="AH2355" s="22">
        <v>0</v>
      </c>
      <c r="AI2355" s="22">
        <v>0</v>
      </c>
      <c r="AJ2355" s="22">
        <v>0</v>
      </c>
      <c r="AK2355" s="22">
        <v>0</v>
      </c>
      <c r="AL2355" s="45">
        <v>0</v>
      </c>
      <c r="AM2355" s="45">
        <v>0</v>
      </c>
      <c r="AN2355" s="45">
        <v>0</v>
      </c>
      <c r="AO2355" s="45">
        <v>0</v>
      </c>
      <c r="AP2355" s="45">
        <v>0</v>
      </c>
      <c r="AQ2355" s="45">
        <v>0</v>
      </c>
      <c r="AR2355" s="45">
        <v>0</v>
      </c>
      <c r="AS2355" s="45" t="s">
        <v>4445</v>
      </c>
      <c r="AT2355" s="45" t="s">
        <v>4445</v>
      </c>
      <c r="AU2355" s="45">
        <v>3.2659690286502001E-4</v>
      </c>
      <c r="AV2355" s="10">
        <v>44.95013648279776</v>
      </c>
      <c r="AW2355" s="10">
        <v>44.95013648279776</v>
      </c>
      <c r="AX2355" s="17">
        <v>0</v>
      </c>
    </row>
    <row r="2356" spans="1:50" x14ac:dyDescent="0.25">
      <c r="A2356" s="22" t="s">
        <v>1672</v>
      </c>
      <c r="B2356" s="22" t="s">
        <v>3947</v>
      </c>
      <c r="C2356" s="22" t="s">
        <v>1802</v>
      </c>
      <c r="D2356" s="22">
        <v>52</v>
      </c>
      <c r="E2356" s="22" t="s">
        <v>1948</v>
      </c>
      <c r="F2356" s="43">
        <v>2.9700000000000001E-4</v>
      </c>
      <c r="G2356" s="43">
        <v>104.21145443751</v>
      </c>
      <c r="H2356" s="43">
        <v>4.7994318181818185</v>
      </c>
      <c r="I2356" s="9">
        <v>0</v>
      </c>
      <c r="J2356" s="9">
        <v>4.7994318181818185</v>
      </c>
      <c r="K2356" s="11">
        <v>0</v>
      </c>
      <c r="L2356" s="41">
        <v>654</v>
      </c>
      <c r="M2356" s="44">
        <v>0</v>
      </c>
      <c r="N2356" s="13">
        <v>0</v>
      </c>
      <c r="O2356" s="13">
        <v>0</v>
      </c>
      <c r="P2356" s="22">
        <v>0</v>
      </c>
      <c r="Q2356" s="22">
        <v>0</v>
      </c>
      <c r="R2356" s="14">
        <v>0</v>
      </c>
      <c r="S2356" s="22">
        <v>122</v>
      </c>
      <c r="T2356" s="22">
        <v>1</v>
      </c>
      <c r="U2356" s="22">
        <v>1200</v>
      </c>
      <c r="V2356" s="22"/>
      <c r="W2356" s="22">
        <v>218</v>
      </c>
      <c r="X2356" s="22">
        <v>145</v>
      </c>
      <c r="Y2356" s="14">
        <v>1200</v>
      </c>
      <c r="Z2356" s="10">
        <v>218</v>
      </c>
      <c r="AA2356" s="22">
        <v>145</v>
      </c>
      <c r="AB2356" s="22">
        <v>406.66</v>
      </c>
      <c r="AC2356" s="22">
        <v>2.8499746175032506E-6</v>
      </c>
      <c r="AD2356" s="42">
        <v>0</v>
      </c>
      <c r="AE2356" s="22">
        <v>2471</v>
      </c>
      <c r="AF2356" s="22">
        <v>2.0941357412576164E-4</v>
      </c>
      <c r="AG2356" s="22">
        <v>3.6105788642372698E-6</v>
      </c>
      <c r="AH2356" s="22">
        <v>0</v>
      </c>
      <c r="AI2356" s="22">
        <v>0</v>
      </c>
      <c r="AJ2356" s="22">
        <v>0</v>
      </c>
      <c r="AK2356" s="22">
        <v>0</v>
      </c>
      <c r="AL2356" s="45">
        <v>0</v>
      </c>
      <c r="AM2356" s="45">
        <v>0</v>
      </c>
      <c r="AN2356" s="45">
        <v>0</v>
      </c>
      <c r="AO2356" s="45">
        <v>0</v>
      </c>
      <c r="AP2356" s="45">
        <v>0</v>
      </c>
      <c r="AQ2356" s="45">
        <v>0</v>
      </c>
      <c r="AR2356" s="45">
        <v>0</v>
      </c>
      <c r="AS2356" s="45" t="s">
        <v>4445</v>
      </c>
      <c r="AT2356" s="45" t="s">
        <v>4445</v>
      </c>
      <c r="AU2356" s="45">
        <v>2.0941357412576164E-4</v>
      </c>
      <c r="AV2356" s="10">
        <v>45.422043328992537</v>
      </c>
      <c r="AW2356" s="10">
        <v>45.422043328992537</v>
      </c>
      <c r="AX2356" s="17">
        <v>0</v>
      </c>
    </row>
    <row r="2357" spans="1:50" x14ac:dyDescent="0.25">
      <c r="A2357" s="22" t="s">
        <v>2906</v>
      </c>
      <c r="B2357" s="22" t="s">
        <v>3977</v>
      </c>
      <c r="C2357" s="22" t="s">
        <v>3003</v>
      </c>
      <c r="D2357" s="22">
        <v>2971</v>
      </c>
      <c r="E2357" s="22" t="s">
        <v>3131</v>
      </c>
      <c r="F2357" s="43">
        <v>7.9999999999999996E-6</v>
      </c>
      <c r="G2357" s="43">
        <v>62.708968052460001</v>
      </c>
      <c r="H2357" s="43">
        <v>2.6613636363636366</v>
      </c>
      <c r="I2357" s="9">
        <v>2.1702651515151516</v>
      </c>
      <c r="J2357" s="9">
        <v>0.4910984848484849</v>
      </c>
      <c r="K2357" s="11">
        <v>2.6613636363636366</v>
      </c>
      <c r="L2357" s="41">
        <v>515</v>
      </c>
      <c r="M2357" s="44">
        <v>1095</v>
      </c>
      <c r="N2357" s="13">
        <v>494</v>
      </c>
      <c r="O2357" s="13">
        <v>212</v>
      </c>
      <c r="P2357" s="22">
        <v>451</v>
      </c>
      <c r="Q2357" s="22">
        <v>191</v>
      </c>
      <c r="R2357" s="14">
        <v>1</v>
      </c>
      <c r="S2357" s="22">
        <v>247</v>
      </c>
      <c r="T2357" s="22">
        <v>0</v>
      </c>
      <c r="U2357" s="22">
        <v>1095</v>
      </c>
      <c r="V2357" s="22"/>
      <c r="W2357" s="22">
        <v>494</v>
      </c>
      <c r="X2357" s="22">
        <v>212</v>
      </c>
      <c r="Y2357" s="14">
        <v>0</v>
      </c>
      <c r="Z2357" s="10">
        <v>43</v>
      </c>
      <c r="AA2357" s="22">
        <v>21</v>
      </c>
      <c r="AB2357" s="22">
        <v>58.91</v>
      </c>
      <c r="AC2357" s="22">
        <v>1.2757345956175672E-7</v>
      </c>
      <c r="AD2357" s="42">
        <v>0</v>
      </c>
      <c r="AE2357" s="22">
        <v>2472</v>
      </c>
      <c r="AF2357" s="22">
        <v>1.9069779858978141E-4</v>
      </c>
      <c r="AG2357" s="22">
        <v>3.5980716715053095E-6</v>
      </c>
      <c r="AH2357" s="22">
        <v>0</v>
      </c>
      <c r="AI2357" s="22">
        <v>0</v>
      </c>
      <c r="AJ2357" s="22">
        <v>0</v>
      </c>
      <c r="AK2357" s="22">
        <v>0</v>
      </c>
      <c r="AL2357" s="45">
        <v>0</v>
      </c>
      <c r="AM2357" s="45">
        <v>0</v>
      </c>
      <c r="AN2357" s="45">
        <v>0</v>
      </c>
      <c r="AO2357" s="45">
        <v>0</v>
      </c>
      <c r="AP2357" s="45">
        <v>0</v>
      </c>
      <c r="AQ2357" s="45">
        <v>0</v>
      </c>
      <c r="AR2357" s="45">
        <v>0</v>
      </c>
      <c r="AS2357" s="45" t="s">
        <v>4445</v>
      </c>
      <c r="AT2357" s="45" t="s">
        <v>4445</v>
      </c>
      <c r="AU2357" s="45">
        <v>3.5189253611108972E-5</v>
      </c>
      <c r="AV2357" s="10">
        <v>87.558812186656368</v>
      </c>
      <c r="AW2357" s="10">
        <v>185.61912894961569</v>
      </c>
      <c r="AX2357" s="17">
        <v>0.81547110731568462</v>
      </c>
    </row>
    <row r="2358" spans="1:50" x14ac:dyDescent="0.25">
      <c r="A2358" s="22" t="s">
        <v>964</v>
      </c>
      <c r="B2358" s="22" t="s">
        <v>3948</v>
      </c>
      <c r="C2358" s="22" t="s">
        <v>1475</v>
      </c>
      <c r="D2358" s="22">
        <v>7055</v>
      </c>
      <c r="E2358" s="22" t="s">
        <v>1476</v>
      </c>
      <c r="F2358" s="43">
        <v>9.0000000000000006E-5</v>
      </c>
      <c r="G2358" s="43">
        <v>74.166908789260006</v>
      </c>
      <c r="H2358" s="43">
        <v>1.7443181818181819</v>
      </c>
      <c r="I2358" s="9">
        <v>0</v>
      </c>
      <c r="J2358" s="9">
        <v>1.7443181818181819</v>
      </c>
      <c r="K2358" s="11">
        <v>0</v>
      </c>
      <c r="L2358" s="41">
        <v>833</v>
      </c>
      <c r="M2358" s="44">
        <v>0</v>
      </c>
      <c r="N2358" s="13">
        <v>0</v>
      </c>
      <c r="O2358" s="13">
        <v>0</v>
      </c>
      <c r="P2358" s="22">
        <v>0</v>
      </c>
      <c r="Q2358" s="22">
        <v>0</v>
      </c>
      <c r="R2358" s="14">
        <v>0</v>
      </c>
      <c r="S2358" s="22">
        <v>53</v>
      </c>
      <c r="T2358" s="22">
        <v>1</v>
      </c>
      <c r="U2358" s="22">
        <v>1525</v>
      </c>
      <c r="V2358" s="22"/>
      <c r="W2358" s="22">
        <v>277</v>
      </c>
      <c r="X2358" s="22">
        <v>183</v>
      </c>
      <c r="Y2358" s="14">
        <v>1525</v>
      </c>
      <c r="Z2358" s="10">
        <v>277</v>
      </c>
      <c r="AA2358" s="22">
        <v>183</v>
      </c>
      <c r="AB2358" s="22">
        <v>516.74</v>
      </c>
      <c r="AC2358" s="22">
        <v>1.2134791845744658E-6</v>
      </c>
      <c r="AD2358" s="42">
        <v>0</v>
      </c>
      <c r="AE2358" s="22">
        <v>2473</v>
      </c>
      <c r="AF2358" s="22">
        <v>1.074757382855592E-4</v>
      </c>
      <c r="AG2358" s="22">
        <v>3.5825246095186402E-6</v>
      </c>
      <c r="AH2358" s="22">
        <v>0</v>
      </c>
      <c r="AI2358" s="22">
        <v>0</v>
      </c>
      <c r="AJ2358" s="22">
        <v>0</v>
      </c>
      <c r="AK2358" s="22">
        <v>0</v>
      </c>
      <c r="AL2358" s="45">
        <v>0</v>
      </c>
      <c r="AM2358" s="45">
        <v>0</v>
      </c>
      <c r="AN2358" s="45">
        <v>0</v>
      </c>
      <c r="AO2358" s="45">
        <v>0</v>
      </c>
      <c r="AP2358" s="45">
        <v>0</v>
      </c>
      <c r="AQ2358" s="45">
        <v>0</v>
      </c>
      <c r="AR2358" s="45">
        <v>0</v>
      </c>
      <c r="AS2358" s="45" t="s">
        <v>4445</v>
      </c>
      <c r="AT2358" s="45" t="s">
        <v>4445</v>
      </c>
      <c r="AU2358" s="45">
        <v>1.0747573828555919E-4</v>
      </c>
      <c r="AV2358" s="10">
        <v>158.8013029315961</v>
      </c>
      <c r="AW2358" s="10">
        <v>158.8013029315961</v>
      </c>
      <c r="AX2358" s="17">
        <v>0</v>
      </c>
    </row>
    <row r="2359" spans="1:50" x14ac:dyDescent="0.25">
      <c r="A2359" s="22" t="s">
        <v>2195</v>
      </c>
      <c r="B2359" s="22" t="s">
        <v>3963</v>
      </c>
      <c r="C2359" s="22" t="s">
        <v>2600</v>
      </c>
      <c r="D2359" s="22">
        <v>7486</v>
      </c>
      <c r="E2359" s="22" t="s">
        <v>2757</v>
      </c>
      <c r="F2359" s="43">
        <v>0</v>
      </c>
      <c r="G2359" s="43">
        <v>0</v>
      </c>
      <c r="H2359" s="43">
        <v>0.11704545454545455</v>
      </c>
      <c r="I2359" s="9">
        <v>0</v>
      </c>
      <c r="J2359" s="9">
        <v>0.11704545454545455</v>
      </c>
      <c r="K2359" s="11">
        <v>0</v>
      </c>
      <c r="L2359" s="41">
        <v>54</v>
      </c>
      <c r="M2359" s="44">
        <v>0</v>
      </c>
      <c r="N2359" s="13">
        <v>0</v>
      </c>
      <c r="O2359" s="13">
        <v>0</v>
      </c>
      <c r="P2359" s="22">
        <v>0</v>
      </c>
      <c r="Q2359" s="22">
        <v>0</v>
      </c>
      <c r="R2359" s="14">
        <v>0</v>
      </c>
      <c r="S2359" s="22">
        <v>4</v>
      </c>
      <c r="T2359" s="22">
        <v>1</v>
      </c>
      <c r="U2359" s="22">
        <v>110</v>
      </c>
      <c r="V2359" s="22"/>
      <c r="W2359" s="22">
        <v>22</v>
      </c>
      <c r="X2359" s="22">
        <v>15</v>
      </c>
      <c r="Y2359" s="14">
        <v>110</v>
      </c>
      <c r="Z2359" s="10">
        <v>22</v>
      </c>
      <c r="AA2359" s="22">
        <v>15</v>
      </c>
      <c r="AB2359" s="22">
        <v>40.04</v>
      </c>
      <c r="AC2359" s="22">
        <v>0</v>
      </c>
      <c r="AD2359" s="42">
        <v>0</v>
      </c>
      <c r="AE2359" s="22">
        <v>2474</v>
      </c>
      <c r="AF2359" s="22">
        <v>7.1430733920838202E-6</v>
      </c>
      <c r="AG2359" s="22">
        <v>3.5715366960419101E-6</v>
      </c>
      <c r="AH2359" s="22">
        <v>0</v>
      </c>
      <c r="AI2359" s="22">
        <v>0</v>
      </c>
      <c r="AJ2359" s="22">
        <v>0</v>
      </c>
      <c r="AK2359" s="22">
        <v>0</v>
      </c>
      <c r="AL2359" s="45">
        <v>0</v>
      </c>
      <c r="AM2359" s="45">
        <v>0</v>
      </c>
      <c r="AN2359" s="45">
        <v>0</v>
      </c>
      <c r="AO2359" s="45">
        <v>0</v>
      </c>
      <c r="AP2359" s="45">
        <v>0</v>
      </c>
      <c r="AQ2359" s="45">
        <v>0</v>
      </c>
      <c r="AR2359" s="45">
        <v>0</v>
      </c>
      <c r="AS2359" s="45" t="s">
        <v>4445</v>
      </c>
      <c r="AT2359" s="45" t="s">
        <v>4445</v>
      </c>
      <c r="AU2359" s="45">
        <v>7.1430733920838202E-6</v>
      </c>
      <c r="AV2359" s="10">
        <v>187.96116504854368</v>
      </c>
      <c r="AW2359" s="10">
        <v>187.96116504854368</v>
      </c>
      <c r="AX2359" s="17">
        <v>0</v>
      </c>
    </row>
    <row r="2360" spans="1:50" x14ac:dyDescent="0.25">
      <c r="A2360" s="22" t="s">
        <v>2195</v>
      </c>
      <c r="B2360" s="22" t="s">
        <v>3962</v>
      </c>
      <c r="C2360" s="22" t="s">
        <v>2354</v>
      </c>
      <c r="D2360" s="22">
        <v>3681</v>
      </c>
      <c r="E2360" s="22" t="s">
        <v>2539</v>
      </c>
      <c r="F2360" s="43">
        <v>9.5000000000000005E-5</v>
      </c>
      <c r="G2360" s="43">
        <v>54.523058315749999</v>
      </c>
      <c r="H2360" s="43">
        <v>2.8571969696969699</v>
      </c>
      <c r="I2360" s="9">
        <v>0</v>
      </c>
      <c r="J2360" s="9">
        <v>2.8571969696969699</v>
      </c>
      <c r="K2360" s="11">
        <v>0</v>
      </c>
      <c r="L2360" s="41">
        <v>146</v>
      </c>
      <c r="M2360" s="44">
        <v>0</v>
      </c>
      <c r="N2360" s="13">
        <v>0</v>
      </c>
      <c r="O2360" s="13">
        <v>0</v>
      </c>
      <c r="P2360" s="22">
        <v>0</v>
      </c>
      <c r="Q2360" s="22">
        <v>0</v>
      </c>
      <c r="R2360" s="14">
        <v>0</v>
      </c>
      <c r="S2360" s="22">
        <v>90</v>
      </c>
      <c r="T2360" s="22">
        <v>1</v>
      </c>
      <c r="U2360" s="22">
        <v>277</v>
      </c>
      <c r="V2360" s="22"/>
      <c r="W2360" s="22">
        <v>52</v>
      </c>
      <c r="X2360" s="22">
        <v>35</v>
      </c>
      <c r="Y2360" s="14">
        <v>277</v>
      </c>
      <c r="Z2360" s="10">
        <v>52</v>
      </c>
      <c r="AA2360" s="22">
        <v>35</v>
      </c>
      <c r="AB2360" s="22">
        <v>96.17</v>
      </c>
      <c r="AC2360" s="22">
        <v>1.742382084472277E-6</v>
      </c>
      <c r="AD2360" s="42">
        <v>0</v>
      </c>
      <c r="AE2360" s="22">
        <v>2475</v>
      </c>
      <c r="AF2360" s="22">
        <v>8.5271102708411523E-5</v>
      </c>
      <c r="AG2360" s="22">
        <v>3.55296261285048E-6</v>
      </c>
      <c r="AH2360" s="22">
        <v>0</v>
      </c>
      <c r="AI2360" s="22">
        <v>0</v>
      </c>
      <c r="AJ2360" s="22">
        <v>0</v>
      </c>
      <c r="AK2360" s="22">
        <v>0</v>
      </c>
      <c r="AL2360" s="45">
        <v>0</v>
      </c>
      <c r="AM2360" s="45">
        <v>0</v>
      </c>
      <c r="AN2360" s="45">
        <v>0</v>
      </c>
      <c r="AO2360" s="45">
        <v>0</v>
      </c>
      <c r="AP2360" s="45">
        <v>0</v>
      </c>
      <c r="AQ2360" s="45">
        <v>0</v>
      </c>
      <c r="AR2360" s="45">
        <v>0</v>
      </c>
      <c r="AS2360" s="45" t="s">
        <v>4445</v>
      </c>
      <c r="AT2360" s="45" t="s">
        <v>4445</v>
      </c>
      <c r="AU2360" s="45">
        <v>8.5271102708411523E-5</v>
      </c>
      <c r="AV2360" s="10">
        <v>18.19965530955853</v>
      </c>
      <c r="AW2360" s="10">
        <v>18.19965530955853</v>
      </c>
      <c r="AX2360" s="17">
        <v>0</v>
      </c>
    </row>
    <row r="2361" spans="1:50" x14ac:dyDescent="0.25">
      <c r="A2361" s="22" t="s">
        <v>964</v>
      </c>
      <c r="B2361" s="22" t="s">
        <v>3948</v>
      </c>
      <c r="C2361" s="22" t="s">
        <v>1627</v>
      </c>
      <c r="D2361" s="22">
        <v>2863</v>
      </c>
      <c r="E2361" s="22" t="s">
        <v>1628</v>
      </c>
      <c r="F2361" s="43">
        <v>0</v>
      </c>
      <c r="G2361" s="43">
        <v>0.16392846450000001</v>
      </c>
      <c r="H2361" s="43">
        <v>3.5475378787878791</v>
      </c>
      <c r="I2361" s="9">
        <v>0</v>
      </c>
      <c r="J2361" s="9">
        <v>3.5475378787878791</v>
      </c>
      <c r="K2361" s="11">
        <v>0</v>
      </c>
      <c r="L2361" s="41">
        <v>0</v>
      </c>
      <c r="M2361" s="44">
        <v>0</v>
      </c>
      <c r="N2361" s="13">
        <v>0</v>
      </c>
      <c r="O2361" s="13">
        <v>0</v>
      </c>
      <c r="P2361" s="22">
        <v>0</v>
      </c>
      <c r="Q2361" s="22">
        <v>0</v>
      </c>
      <c r="R2361" s="14">
        <v>0</v>
      </c>
      <c r="S2361" s="22">
        <v>199</v>
      </c>
      <c r="T2361" s="22">
        <v>1</v>
      </c>
      <c r="U2361" s="22">
        <v>12</v>
      </c>
      <c r="V2361" s="22"/>
      <c r="W2361" s="22">
        <v>4</v>
      </c>
      <c r="X2361" s="22">
        <v>4</v>
      </c>
      <c r="Y2361" s="14">
        <v>12</v>
      </c>
      <c r="Z2361" s="10">
        <v>4</v>
      </c>
      <c r="AA2361" s="22">
        <v>4</v>
      </c>
      <c r="AB2361" s="22">
        <v>6.56</v>
      </c>
      <c r="AC2361" s="22">
        <v>0</v>
      </c>
      <c r="AD2361" s="42">
        <v>0</v>
      </c>
      <c r="AE2361" s="22">
        <v>2476</v>
      </c>
      <c r="AF2361" s="22">
        <v>3.53033331602805E-6</v>
      </c>
      <c r="AG2361" s="22">
        <v>3.53033331602805E-6</v>
      </c>
      <c r="AH2361" s="22">
        <v>0</v>
      </c>
      <c r="AI2361" s="22">
        <v>0</v>
      </c>
      <c r="AJ2361" s="22">
        <v>0</v>
      </c>
      <c r="AK2361" s="22">
        <v>0</v>
      </c>
      <c r="AL2361" s="45">
        <v>0</v>
      </c>
      <c r="AM2361" s="45">
        <v>0</v>
      </c>
      <c r="AN2361" s="45">
        <v>0</v>
      </c>
      <c r="AO2361" s="45">
        <v>0</v>
      </c>
      <c r="AP2361" s="45">
        <v>0</v>
      </c>
      <c r="AQ2361" s="45">
        <v>0</v>
      </c>
      <c r="AR2361" s="45">
        <v>0</v>
      </c>
      <c r="AS2361" s="45" t="s">
        <v>4445</v>
      </c>
      <c r="AT2361" s="45" t="s">
        <v>4445</v>
      </c>
      <c r="AU2361" s="45">
        <v>3.53033331602805E-6</v>
      </c>
      <c r="AV2361" s="10">
        <v>1.1275425764774971</v>
      </c>
      <c r="AW2361" s="10">
        <v>1.1275425764774971</v>
      </c>
      <c r="AX2361" s="17">
        <v>0</v>
      </c>
    </row>
    <row r="2362" spans="1:50" x14ac:dyDescent="0.25">
      <c r="A2362" s="22" t="s">
        <v>2906</v>
      </c>
      <c r="B2362" s="22" t="s">
        <v>3959</v>
      </c>
      <c r="C2362" s="22" t="s">
        <v>2923</v>
      </c>
      <c r="D2362" s="22">
        <v>671</v>
      </c>
      <c r="E2362" s="22" t="s">
        <v>2943</v>
      </c>
      <c r="F2362" s="43">
        <v>1.2359E-2</v>
      </c>
      <c r="G2362" s="43">
        <v>23.929953294680001</v>
      </c>
      <c r="H2362" s="43">
        <v>1.9482954545454547</v>
      </c>
      <c r="I2362" s="9">
        <v>0</v>
      </c>
      <c r="J2362" s="9">
        <v>1.9482954545454547</v>
      </c>
      <c r="K2362" s="11">
        <v>0</v>
      </c>
      <c r="L2362" s="41">
        <v>201</v>
      </c>
      <c r="M2362" s="44">
        <v>0</v>
      </c>
      <c r="N2362" s="13">
        <v>0</v>
      </c>
      <c r="O2362" s="13">
        <v>0</v>
      </c>
      <c r="P2362" s="22">
        <v>0</v>
      </c>
      <c r="Q2362" s="22">
        <v>0</v>
      </c>
      <c r="R2362" s="14">
        <v>0</v>
      </c>
      <c r="S2362" s="22">
        <v>58</v>
      </c>
      <c r="T2362" s="22">
        <v>1</v>
      </c>
      <c r="U2362" s="22">
        <v>377</v>
      </c>
      <c r="V2362" s="22"/>
      <c r="W2362" s="22">
        <v>70</v>
      </c>
      <c r="X2362" s="22">
        <v>47</v>
      </c>
      <c r="Y2362" s="14">
        <v>377</v>
      </c>
      <c r="Z2362" s="10">
        <v>70</v>
      </c>
      <c r="AA2362" s="22">
        <v>47</v>
      </c>
      <c r="AB2362" s="22">
        <v>129.83000000000001</v>
      </c>
      <c r="AC2362" s="22">
        <v>5.1646569668598551E-4</v>
      </c>
      <c r="AD2362" s="42">
        <v>8.0000000000000007E-5</v>
      </c>
      <c r="AE2362" s="22">
        <v>2478</v>
      </c>
      <c r="AF2362" s="22">
        <v>3.5112498471934003E-5</v>
      </c>
      <c r="AG2362" s="22">
        <v>3.5112498471934001E-6</v>
      </c>
      <c r="AH2362" s="22">
        <v>0</v>
      </c>
      <c r="AI2362" s="22">
        <v>0</v>
      </c>
      <c r="AJ2362" s="22">
        <v>0</v>
      </c>
      <c r="AK2362" s="22">
        <v>0</v>
      </c>
      <c r="AL2362" s="45">
        <v>0</v>
      </c>
      <c r="AM2362" s="45">
        <v>0</v>
      </c>
      <c r="AN2362" s="45">
        <v>0</v>
      </c>
      <c r="AO2362" s="45">
        <v>0</v>
      </c>
      <c r="AP2362" s="45">
        <v>0</v>
      </c>
      <c r="AQ2362" s="45">
        <v>0</v>
      </c>
      <c r="AR2362" s="45">
        <v>0</v>
      </c>
      <c r="AS2362" s="45" t="s">
        <v>4445</v>
      </c>
      <c r="AT2362" s="45" t="s">
        <v>4445</v>
      </c>
      <c r="AU2362" s="45">
        <v>3.5112498471934003E-5</v>
      </c>
      <c r="AV2362" s="10">
        <v>35.928842228054826</v>
      </c>
      <c r="AW2362" s="10">
        <v>35.928842228054826</v>
      </c>
      <c r="AX2362" s="17">
        <v>0</v>
      </c>
    </row>
    <row r="2363" spans="1:50" x14ac:dyDescent="0.25">
      <c r="A2363" s="22" t="s">
        <v>1672</v>
      </c>
      <c r="B2363" s="22" t="s">
        <v>3947</v>
      </c>
      <c r="C2363" s="22" t="s">
        <v>1819</v>
      </c>
      <c r="D2363" s="22">
        <v>1229</v>
      </c>
      <c r="E2363" s="22" t="s">
        <v>1929</v>
      </c>
      <c r="F2363" s="43">
        <v>1.9222E-2</v>
      </c>
      <c r="G2363" s="43">
        <v>325.09848855950997</v>
      </c>
      <c r="H2363" s="43">
        <v>15.271590909090911</v>
      </c>
      <c r="I2363" s="9">
        <v>2.6454545454545459</v>
      </c>
      <c r="J2363" s="9">
        <v>12.626136363636364</v>
      </c>
      <c r="K2363" s="11">
        <v>11.774810606060607</v>
      </c>
      <c r="L2363" s="41">
        <v>5064</v>
      </c>
      <c r="M2363" s="44">
        <v>6921</v>
      </c>
      <c r="N2363" s="13">
        <v>1515</v>
      </c>
      <c r="O2363" s="13">
        <v>667</v>
      </c>
      <c r="P2363" s="22">
        <v>1339</v>
      </c>
      <c r="Q2363" s="22">
        <v>545</v>
      </c>
      <c r="R2363" s="14">
        <v>0</v>
      </c>
      <c r="S2363" s="22">
        <v>650</v>
      </c>
      <c r="T2363" s="22">
        <v>0.22897288984795494</v>
      </c>
      <c r="U2363" s="22">
        <v>9029</v>
      </c>
      <c r="V2363" s="22"/>
      <c r="W2363" s="22">
        <v>1896</v>
      </c>
      <c r="X2363" s="22">
        <v>918</v>
      </c>
      <c r="Y2363" s="14">
        <v>2108</v>
      </c>
      <c r="Z2363" s="10">
        <v>557</v>
      </c>
      <c r="AA2363" s="22">
        <v>373</v>
      </c>
      <c r="AB2363" s="22">
        <v>952.81</v>
      </c>
      <c r="AC2363" s="22">
        <v>5.9126697528405678E-5</v>
      </c>
      <c r="AD2363" s="42">
        <v>6.9999999999999994E-5</v>
      </c>
      <c r="AE2363" s="22">
        <v>2479</v>
      </c>
      <c r="AF2363" s="22">
        <v>4.565103973195988E-4</v>
      </c>
      <c r="AG2363" s="22">
        <v>3.48481219327938E-6</v>
      </c>
      <c r="AH2363" s="22">
        <v>0</v>
      </c>
      <c r="AI2363" s="22">
        <v>1</v>
      </c>
      <c r="AJ2363" s="22">
        <v>1</v>
      </c>
      <c r="AK2363" s="22">
        <v>0</v>
      </c>
      <c r="AL2363" s="45">
        <v>0</v>
      </c>
      <c r="AM2363" s="45">
        <v>0</v>
      </c>
      <c r="AN2363" s="45">
        <v>0</v>
      </c>
      <c r="AO2363" s="45">
        <v>0</v>
      </c>
      <c r="AP2363" s="45">
        <v>0</v>
      </c>
      <c r="AQ2363" s="45">
        <v>0</v>
      </c>
      <c r="AR2363" s="45">
        <v>0</v>
      </c>
      <c r="AS2363" s="45" t="s">
        <v>4445</v>
      </c>
      <c r="AT2363" s="45" t="s">
        <v>4445</v>
      </c>
      <c r="AU2363" s="45">
        <v>3.7743039099769787E-4</v>
      </c>
      <c r="AV2363" s="10">
        <v>44.114841148411479</v>
      </c>
      <c r="AW2363" s="10">
        <v>124.15209464989954</v>
      </c>
      <c r="AX2363" s="17">
        <v>0.17322717464097032</v>
      </c>
    </row>
    <row r="2364" spans="1:50" x14ac:dyDescent="0.25">
      <c r="A2364" s="22" t="s">
        <v>1672</v>
      </c>
      <c r="B2364" s="22" t="s">
        <v>3947</v>
      </c>
      <c r="C2364" s="22" t="s">
        <v>1700</v>
      </c>
      <c r="D2364" s="22">
        <v>6293</v>
      </c>
      <c r="E2364" s="22" t="s">
        <v>2082</v>
      </c>
      <c r="F2364" s="43">
        <v>3.3799999999999998E-4</v>
      </c>
      <c r="G2364" s="43">
        <v>183.80277031032</v>
      </c>
      <c r="H2364" s="43">
        <v>7.8977272727272734</v>
      </c>
      <c r="I2364" s="9">
        <v>6.2119318181818191</v>
      </c>
      <c r="J2364" s="9">
        <v>1.6856060606060608</v>
      </c>
      <c r="K2364" s="11">
        <v>7.8147727272727279</v>
      </c>
      <c r="L2364" s="41">
        <v>775</v>
      </c>
      <c r="M2364" s="44">
        <v>2296</v>
      </c>
      <c r="N2364" s="13">
        <v>557</v>
      </c>
      <c r="O2364" s="13">
        <v>319</v>
      </c>
      <c r="P2364" s="22">
        <v>520</v>
      </c>
      <c r="Q2364" s="22">
        <v>301</v>
      </c>
      <c r="R2364" s="14">
        <v>0</v>
      </c>
      <c r="S2364" s="22">
        <v>377</v>
      </c>
      <c r="T2364" s="22">
        <v>1.05035971223022E-2</v>
      </c>
      <c r="U2364" s="22">
        <v>2311</v>
      </c>
      <c r="V2364" s="22"/>
      <c r="W2364" s="22">
        <v>560</v>
      </c>
      <c r="X2364" s="22">
        <v>321</v>
      </c>
      <c r="Y2364" s="14">
        <v>15</v>
      </c>
      <c r="Z2364" s="10">
        <v>40</v>
      </c>
      <c r="AA2364" s="22">
        <v>20</v>
      </c>
      <c r="AB2364" s="22">
        <v>56.15</v>
      </c>
      <c r="AC2364" s="22">
        <v>1.8389276692040276E-6</v>
      </c>
      <c r="AD2364" s="42">
        <v>0</v>
      </c>
      <c r="AE2364" s="22">
        <v>2480</v>
      </c>
      <c r="AF2364" s="22">
        <v>3.4755037757771396E-4</v>
      </c>
      <c r="AG2364" s="22">
        <v>3.4755037757771394E-6</v>
      </c>
      <c r="AH2364" s="22">
        <v>0</v>
      </c>
      <c r="AI2364" s="22">
        <v>0</v>
      </c>
      <c r="AJ2364" s="22">
        <v>0</v>
      </c>
      <c r="AK2364" s="22">
        <v>0</v>
      </c>
      <c r="AL2364" s="45">
        <v>0</v>
      </c>
      <c r="AM2364" s="45">
        <v>0</v>
      </c>
      <c r="AN2364" s="45">
        <v>0</v>
      </c>
      <c r="AO2364" s="45">
        <v>0</v>
      </c>
      <c r="AP2364" s="45">
        <v>0</v>
      </c>
      <c r="AQ2364" s="45">
        <v>0</v>
      </c>
      <c r="AR2364" s="45">
        <v>0</v>
      </c>
      <c r="AS2364" s="45" t="s">
        <v>4445</v>
      </c>
      <c r="AT2364" s="45" t="s">
        <v>4445</v>
      </c>
      <c r="AU2364" s="45">
        <v>7.4177418715627198E-5</v>
      </c>
      <c r="AV2364" s="10">
        <v>23.730337078651683</v>
      </c>
      <c r="AW2364" s="10">
        <v>70.906474820143885</v>
      </c>
      <c r="AX2364" s="17">
        <v>0.78654676258992806</v>
      </c>
    </row>
    <row r="2365" spans="1:50" x14ac:dyDescent="0.25">
      <c r="A2365" s="22" t="s">
        <v>2906</v>
      </c>
      <c r="B2365" s="22" t="s">
        <v>3959</v>
      </c>
      <c r="C2365" s="22" t="s">
        <v>2991</v>
      </c>
      <c r="D2365" s="22">
        <v>4672</v>
      </c>
      <c r="E2365" s="22" t="s">
        <v>3143</v>
      </c>
      <c r="F2365" s="43">
        <v>2.5999999999999998E-5</v>
      </c>
      <c r="G2365" s="43">
        <v>21.303583384309999</v>
      </c>
      <c r="H2365" s="43">
        <v>0.7068181818181819</v>
      </c>
      <c r="I2365" s="9">
        <v>0</v>
      </c>
      <c r="J2365" s="9">
        <v>0.7068181818181819</v>
      </c>
      <c r="K2365" s="11">
        <v>0</v>
      </c>
      <c r="L2365" s="41">
        <v>126</v>
      </c>
      <c r="M2365" s="44">
        <v>0</v>
      </c>
      <c r="N2365" s="13">
        <v>0</v>
      </c>
      <c r="O2365" s="13">
        <v>0</v>
      </c>
      <c r="P2365" s="22">
        <v>0</v>
      </c>
      <c r="Q2365" s="22">
        <v>0</v>
      </c>
      <c r="R2365" s="14">
        <v>0</v>
      </c>
      <c r="S2365" s="22">
        <v>25</v>
      </c>
      <c r="T2365" s="22">
        <v>1</v>
      </c>
      <c r="U2365" s="22">
        <v>241</v>
      </c>
      <c r="V2365" s="22"/>
      <c r="W2365" s="22">
        <v>45</v>
      </c>
      <c r="X2365" s="22">
        <v>31</v>
      </c>
      <c r="Y2365" s="14">
        <v>241</v>
      </c>
      <c r="Z2365" s="10">
        <v>45</v>
      </c>
      <c r="AA2365" s="22">
        <v>31</v>
      </c>
      <c r="AB2365" s="22">
        <v>83.34</v>
      </c>
      <c r="AC2365" s="22">
        <v>1.220451955474725E-6</v>
      </c>
      <c r="AD2365" s="42">
        <v>0</v>
      </c>
      <c r="AE2365" s="22">
        <v>2481</v>
      </c>
      <c r="AF2365" s="22">
        <v>1.5929209922520063E-4</v>
      </c>
      <c r="AG2365" s="22">
        <v>3.4628717222869701E-6</v>
      </c>
      <c r="AH2365" s="22">
        <v>0</v>
      </c>
      <c r="AI2365" s="22">
        <v>0</v>
      </c>
      <c r="AJ2365" s="22">
        <v>0</v>
      </c>
      <c r="AK2365" s="22">
        <v>0</v>
      </c>
      <c r="AL2365" s="45">
        <v>0</v>
      </c>
      <c r="AM2365" s="45">
        <v>0</v>
      </c>
      <c r="AN2365" s="45">
        <v>0</v>
      </c>
      <c r="AO2365" s="45">
        <v>0</v>
      </c>
      <c r="AP2365" s="45">
        <v>0</v>
      </c>
      <c r="AQ2365" s="45">
        <v>0</v>
      </c>
      <c r="AR2365" s="45">
        <v>0</v>
      </c>
      <c r="AS2365" s="45" t="s">
        <v>4445</v>
      </c>
      <c r="AT2365" s="45" t="s">
        <v>4445</v>
      </c>
      <c r="AU2365" s="45">
        <v>1.5929209922520063E-4</v>
      </c>
      <c r="AV2365" s="10">
        <v>63.665594855305457</v>
      </c>
      <c r="AW2365" s="10">
        <v>63.665594855305457</v>
      </c>
      <c r="AX2365" s="17">
        <v>0</v>
      </c>
    </row>
    <row r="2366" spans="1:50" x14ac:dyDescent="0.25">
      <c r="A2366" s="22" t="s">
        <v>539</v>
      </c>
      <c r="B2366" s="22" t="s">
        <v>3949</v>
      </c>
      <c r="C2366" s="22" t="s">
        <v>760</v>
      </c>
      <c r="D2366" s="22">
        <v>3113</v>
      </c>
      <c r="E2366" s="22" t="s">
        <v>876</v>
      </c>
      <c r="F2366" s="43">
        <v>0.79096299999999997</v>
      </c>
      <c r="G2366" s="43">
        <v>4.0027303649499997</v>
      </c>
      <c r="H2366" s="43">
        <v>0.1321969696969697</v>
      </c>
      <c r="I2366" s="9">
        <v>0</v>
      </c>
      <c r="J2366" s="9">
        <v>0.1321969696969697</v>
      </c>
      <c r="K2366" s="11">
        <v>0</v>
      </c>
      <c r="L2366" s="41">
        <v>0</v>
      </c>
      <c r="M2366" s="44">
        <v>0</v>
      </c>
      <c r="N2366" s="13">
        <v>0</v>
      </c>
      <c r="O2366" s="13">
        <v>0</v>
      </c>
      <c r="P2366" s="22">
        <v>0</v>
      </c>
      <c r="Q2366" s="22">
        <v>0</v>
      </c>
      <c r="R2366" s="14">
        <v>0</v>
      </c>
      <c r="S2366" s="22">
        <v>2</v>
      </c>
      <c r="T2366" s="22">
        <v>1</v>
      </c>
      <c r="U2366" s="22">
        <v>12</v>
      </c>
      <c r="V2366" s="22"/>
      <c r="W2366" s="22">
        <v>4</v>
      </c>
      <c r="X2366" s="22">
        <v>4</v>
      </c>
      <c r="Y2366" s="14">
        <v>12</v>
      </c>
      <c r="Z2366" s="10">
        <v>4</v>
      </c>
      <c r="AA2366" s="22">
        <v>4</v>
      </c>
      <c r="AB2366" s="22">
        <v>6.56</v>
      </c>
      <c r="AC2366" s="22">
        <v>0.19760586596741206</v>
      </c>
      <c r="AD2366" s="42">
        <v>1.64E-3</v>
      </c>
      <c r="AE2366" s="22">
        <v>2482</v>
      </c>
      <c r="AF2366" s="22">
        <v>3.4538362038510898E-6</v>
      </c>
      <c r="AG2366" s="22">
        <v>3.4538362038510898E-6</v>
      </c>
      <c r="AH2366" s="22">
        <v>0</v>
      </c>
      <c r="AI2366" s="22">
        <v>0</v>
      </c>
      <c r="AJ2366" s="22">
        <v>0</v>
      </c>
      <c r="AK2366" s="22">
        <v>0</v>
      </c>
      <c r="AL2366" s="45">
        <v>1</v>
      </c>
      <c r="AM2366" s="45">
        <v>0</v>
      </c>
      <c r="AN2366" s="45">
        <v>0</v>
      </c>
      <c r="AO2366" s="45">
        <v>0</v>
      </c>
      <c r="AP2366" s="45">
        <v>0</v>
      </c>
      <c r="AQ2366" s="45">
        <v>0</v>
      </c>
      <c r="AR2366" s="45">
        <v>0</v>
      </c>
      <c r="AS2366" s="45" t="s">
        <v>4445</v>
      </c>
      <c r="AT2366" s="45" t="s">
        <v>4445</v>
      </c>
      <c r="AU2366" s="45">
        <v>3.4538362038510898E-6</v>
      </c>
      <c r="AV2366" s="10">
        <v>30.257879656160458</v>
      </c>
      <c r="AW2366" s="10">
        <v>30.257879656160458</v>
      </c>
      <c r="AX2366" s="17">
        <v>0</v>
      </c>
    </row>
    <row r="2367" spans="1:50" x14ac:dyDescent="0.25">
      <c r="A2367" s="22" t="s">
        <v>2906</v>
      </c>
      <c r="B2367" s="22" t="s">
        <v>3959</v>
      </c>
      <c r="C2367" s="22" t="s">
        <v>3123</v>
      </c>
      <c r="D2367" s="22">
        <v>6909</v>
      </c>
      <c r="E2367" s="22" t="s">
        <v>3212</v>
      </c>
      <c r="F2367" s="43">
        <v>1.36E-4</v>
      </c>
      <c r="G2367" s="43">
        <v>120.56256028547</v>
      </c>
      <c r="H2367" s="43">
        <v>8.3407196969696979</v>
      </c>
      <c r="I2367" s="9">
        <v>3.2583333333333333</v>
      </c>
      <c r="J2367" s="9">
        <v>5.082575757575758</v>
      </c>
      <c r="K2367" s="11">
        <v>5.0125000000000011</v>
      </c>
      <c r="L2367" s="41">
        <v>1637</v>
      </c>
      <c r="M2367" s="44">
        <v>2735</v>
      </c>
      <c r="N2367" s="13">
        <v>362</v>
      </c>
      <c r="O2367" s="13">
        <v>92</v>
      </c>
      <c r="P2367" s="22">
        <v>259</v>
      </c>
      <c r="Q2367" s="22">
        <v>46</v>
      </c>
      <c r="R2367" s="14">
        <v>1</v>
      </c>
      <c r="S2367" s="22">
        <v>474</v>
      </c>
      <c r="T2367" s="22">
        <v>0.39903267558300592</v>
      </c>
      <c r="U2367" s="22">
        <v>3926</v>
      </c>
      <c r="V2367" s="22"/>
      <c r="W2367" s="22">
        <v>578</v>
      </c>
      <c r="X2367" s="22">
        <v>234</v>
      </c>
      <c r="Y2367" s="14">
        <v>1191</v>
      </c>
      <c r="Z2367" s="10">
        <v>319</v>
      </c>
      <c r="AA2367" s="22">
        <v>188</v>
      </c>
      <c r="AB2367" s="22">
        <v>544.22</v>
      </c>
      <c r="AC2367" s="22">
        <v>1.1280450554299525E-6</v>
      </c>
      <c r="AD2367" s="42">
        <v>0</v>
      </c>
      <c r="AE2367" s="22">
        <v>2483</v>
      </c>
      <c r="AF2367" s="22">
        <v>2.58499665584544E-4</v>
      </c>
      <c r="AG2367" s="22">
        <v>3.4466622077939199E-6</v>
      </c>
      <c r="AH2367" s="22">
        <v>0</v>
      </c>
      <c r="AI2367" s="22">
        <v>1</v>
      </c>
      <c r="AJ2367" s="22">
        <v>1</v>
      </c>
      <c r="AK2367" s="22">
        <v>0</v>
      </c>
      <c r="AL2367" s="45">
        <v>0</v>
      </c>
      <c r="AM2367" s="45">
        <v>0</v>
      </c>
      <c r="AN2367" s="45">
        <v>0</v>
      </c>
      <c r="AO2367" s="45">
        <v>0</v>
      </c>
      <c r="AP2367" s="45">
        <v>0</v>
      </c>
      <c r="AQ2367" s="45">
        <v>0</v>
      </c>
      <c r="AR2367" s="45">
        <v>0</v>
      </c>
      <c r="AS2367" s="45" t="s">
        <v>4445</v>
      </c>
      <c r="AT2367" s="45" t="s">
        <v>4445</v>
      </c>
      <c r="AU2367" s="45">
        <v>1.575216745527106E-4</v>
      </c>
      <c r="AV2367" s="10">
        <v>62.763452079296464</v>
      </c>
      <c r="AW2367" s="10">
        <v>69.298576261949634</v>
      </c>
      <c r="AX2367" s="17">
        <v>0.39065373873157877</v>
      </c>
    </row>
    <row r="2368" spans="1:50" x14ac:dyDescent="0.25">
      <c r="A2368" s="22" t="s">
        <v>2906</v>
      </c>
      <c r="B2368" s="22" t="s">
        <v>3959</v>
      </c>
      <c r="C2368" s="22" t="s">
        <v>2923</v>
      </c>
      <c r="D2368" s="22">
        <v>5153</v>
      </c>
      <c r="E2368" s="22" t="s">
        <v>3013</v>
      </c>
      <c r="F2368" s="43">
        <v>6.0999999999999999E-5</v>
      </c>
      <c r="G2368" s="43">
        <v>64.749341665380001</v>
      </c>
      <c r="H2368" s="43">
        <v>4.0445075757575761</v>
      </c>
      <c r="I2368" s="9">
        <v>5.6818181818181815E-4</v>
      </c>
      <c r="J2368" s="9">
        <v>4.0439393939393939</v>
      </c>
      <c r="K2368" s="11">
        <v>0.79053030303030314</v>
      </c>
      <c r="L2368" s="41">
        <v>781</v>
      </c>
      <c r="M2368" s="44">
        <v>94</v>
      </c>
      <c r="N2368" s="13">
        <v>76</v>
      </c>
      <c r="O2368" s="13">
        <v>58</v>
      </c>
      <c r="P2368" s="22">
        <v>38</v>
      </c>
      <c r="Q2368" s="22">
        <v>31</v>
      </c>
      <c r="R2368" s="14">
        <v>0</v>
      </c>
      <c r="S2368" s="22">
        <v>171</v>
      </c>
      <c r="T2368" s="22">
        <v>0.80454226176539456</v>
      </c>
      <c r="U2368" s="22">
        <v>1245</v>
      </c>
      <c r="V2368" s="22"/>
      <c r="W2368" s="22">
        <v>285</v>
      </c>
      <c r="X2368" s="22">
        <v>197</v>
      </c>
      <c r="Y2368" s="14">
        <v>1151</v>
      </c>
      <c r="Z2368" s="10">
        <v>247</v>
      </c>
      <c r="AA2368" s="22">
        <v>166</v>
      </c>
      <c r="AB2368" s="22">
        <v>441.98</v>
      </c>
      <c r="AC2368" s="22">
        <v>9.4209452067086129E-7</v>
      </c>
      <c r="AD2368" s="42">
        <v>0</v>
      </c>
      <c r="AE2368" s="22">
        <v>2484</v>
      </c>
      <c r="AF2368" s="22">
        <v>9.9711589600934124E-5</v>
      </c>
      <c r="AG2368" s="22">
        <v>3.4383306758942802E-6</v>
      </c>
      <c r="AH2368" s="22">
        <v>0</v>
      </c>
      <c r="AI2368" s="22">
        <v>0</v>
      </c>
      <c r="AJ2368" s="22">
        <v>0</v>
      </c>
      <c r="AK2368" s="22">
        <v>0</v>
      </c>
      <c r="AL2368" s="45">
        <v>0</v>
      </c>
      <c r="AM2368" s="45">
        <v>0</v>
      </c>
      <c r="AN2368" s="45">
        <v>0</v>
      </c>
      <c r="AO2368" s="45">
        <v>0</v>
      </c>
      <c r="AP2368" s="45">
        <v>0</v>
      </c>
      <c r="AQ2368" s="45">
        <v>0</v>
      </c>
      <c r="AR2368" s="45">
        <v>0</v>
      </c>
      <c r="AS2368" s="45" t="s">
        <v>4445</v>
      </c>
      <c r="AT2368" s="45" t="s">
        <v>4445</v>
      </c>
      <c r="AU2368" s="45">
        <v>9.9697581885232751E-5</v>
      </c>
      <c r="AV2368" s="10">
        <v>61.079055826152114</v>
      </c>
      <c r="AW2368" s="10">
        <v>70.465933036759537</v>
      </c>
      <c r="AX2368" s="17">
        <v>1.4048232264106766E-4</v>
      </c>
    </row>
    <row r="2369" spans="1:50" x14ac:dyDescent="0.25">
      <c r="A2369" s="22" t="s">
        <v>2195</v>
      </c>
      <c r="B2369" s="22" t="s">
        <v>3962</v>
      </c>
      <c r="C2369" s="22" t="s">
        <v>2239</v>
      </c>
      <c r="D2369" s="22">
        <v>227</v>
      </c>
      <c r="E2369" s="22" t="s">
        <v>2305</v>
      </c>
      <c r="F2369" s="43">
        <v>3.1999999999999999E-5</v>
      </c>
      <c r="G2369" s="43">
        <v>22.900802373320001</v>
      </c>
      <c r="H2369" s="43">
        <v>0.7729166666666667</v>
      </c>
      <c r="I2369" s="9">
        <v>0</v>
      </c>
      <c r="J2369" s="9">
        <v>0.7729166666666667</v>
      </c>
      <c r="K2369" s="11">
        <v>0</v>
      </c>
      <c r="L2369" s="41">
        <v>78</v>
      </c>
      <c r="M2369" s="44">
        <v>0</v>
      </c>
      <c r="N2369" s="13">
        <v>0</v>
      </c>
      <c r="O2369" s="13">
        <v>0</v>
      </c>
      <c r="P2369" s="22">
        <v>0</v>
      </c>
      <c r="Q2369" s="22">
        <v>0</v>
      </c>
      <c r="R2369" s="14">
        <v>0</v>
      </c>
      <c r="S2369" s="22">
        <v>22</v>
      </c>
      <c r="T2369" s="22">
        <v>1</v>
      </c>
      <c r="U2369" s="22">
        <v>154</v>
      </c>
      <c r="V2369" s="22"/>
      <c r="W2369" s="22">
        <v>30</v>
      </c>
      <c r="X2369" s="22">
        <v>21</v>
      </c>
      <c r="Y2369" s="14">
        <v>154</v>
      </c>
      <c r="Z2369" s="10">
        <v>30</v>
      </c>
      <c r="AA2369" s="22">
        <v>21</v>
      </c>
      <c r="AB2369" s="22">
        <v>54.96</v>
      </c>
      <c r="AC2369" s="22">
        <v>1.3973309527914528E-6</v>
      </c>
      <c r="AD2369" s="42">
        <v>0</v>
      </c>
      <c r="AE2369" s="22">
        <v>2485</v>
      </c>
      <c r="AF2369" s="22">
        <v>5.4578527753810242E-5</v>
      </c>
      <c r="AG2369" s="22">
        <v>3.4111579846131402E-6</v>
      </c>
      <c r="AH2369" s="22">
        <v>0</v>
      </c>
      <c r="AI2369" s="22">
        <v>0</v>
      </c>
      <c r="AJ2369" s="22">
        <v>0</v>
      </c>
      <c r="AK2369" s="22">
        <v>0</v>
      </c>
      <c r="AL2369" s="45">
        <v>0</v>
      </c>
      <c r="AM2369" s="45">
        <v>0</v>
      </c>
      <c r="AN2369" s="45">
        <v>0</v>
      </c>
      <c r="AO2369" s="45">
        <v>0</v>
      </c>
      <c r="AP2369" s="45">
        <v>0</v>
      </c>
      <c r="AQ2369" s="45">
        <v>0</v>
      </c>
      <c r="AR2369" s="45">
        <v>0</v>
      </c>
      <c r="AS2369" s="45" t="s">
        <v>4445</v>
      </c>
      <c r="AT2369" s="45" t="s">
        <v>4445</v>
      </c>
      <c r="AU2369" s="45">
        <v>5.4578527753810249E-5</v>
      </c>
      <c r="AV2369" s="10">
        <v>38.81401617250674</v>
      </c>
      <c r="AW2369" s="10">
        <v>38.81401617250674</v>
      </c>
      <c r="AX2369" s="17">
        <v>0</v>
      </c>
    </row>
    <row r="2370" spans="1:50" x14ac:dyDescent="0.25">
      <c r="A2370" s="22" t="s">
        <v>964</v>
      </c>
      <c r="B2370" s="22" t="s">
        <v>3948</v>
      </c>
      <c r="C2370" s="22" t="s">
        <v>1475</v>
      </c>
      <c r="D2370" s="22">
        <v>1354</v>
      </c>
      <c r="E2370" s="22" t="s">
        <v>1671</v>
      </c>
      <c r="F2370" s="43">
        <v>1.9000000000000001E-5</v>
      </c>
      <c r="G2370" s="43">
        <v>12.90565249036</v>
      </c>
      <c r="H2370" s="43">
        <v>0.34659090909090912</v>
      </c>
      <c r="I2370" s="9">
        <v>0</v>
      </c>
      <c r="J2370" s="9">
        <v>0.34659090909090912</v>
      </c>
      <c r="K2370" s="11">
        <v>0</v>
      </c>
      <c r="L2370" s="41">
        <v>153</v>
      </c>
      <c r="M2370" s="44">
        <v>0</v>
      </c>
      <c r="N2370" s="13">
        <v>0</v>
      </c>
      <c r="O2370" s="13">
        <v>0</v>
      </c>
      <c r="P2370" s="22">
        <v>0</v>
      </c>
      <c r="Q2370" s="22">
        <v>0</v>
      </c>
      <c r="R2370" s="14">
        <v>0</v>
      </c>
      <c r="S2370" s="22">
        <v>12</v>
      </c>
      <c r="T2370" s="22">
        <v>1</v>
      </c>
      <c r="U2370" s="22">
        <v>290</v>
      </c>
      <c r="V2370" s="22"/>
      <c r="W2370" s="22">
        <v>54</v>
      </c>
      <c r="X2370" s="22">
        <v>37</v>
      </c>
      <c r="Y2370" s="14">
        <v>290</v>
      </c>
      <c r="Z2370" s="10">
        <v>54</v>
      </c>
      <c r="AA2370" s="22">
        <v>37</v>
      </c>
      <c r="AB2370" s="22">
        <v>100.08</v>
      </c>
      <c r="AC2370" s="22">
        <v>1.4722231219376341E-6</v>
      </c>
      <c r="AD2370" s="42">
        <v>0</v>
      </c>
      <c r="AE2370" s="22">
        <v>2486</v>
      </c>
      <c r="AF2370" s="22">
        <v>1.7028408052847598E-5</v>
      </c>
      <c r="AG2370" s="22">
        <v>3.4056816105695198E-6</v>
      </c>
      <c r="AH2370" s="22">
        <v>0</v>
      </c>
      <c r="AI2370" s="22">
        <v>0</v>
      </c>
      <c r="AJ2370" s="22">
        <v>0</v>
      </c>
      <c r="AK2370" s="22">
        <v>0</v>
      </c>
      <c r="AL2370" s="45">
        <v>0</v>
      </c>
      <c r="AM2370" s="45">
        <v>0</v>
      </c>
      <c r="AN2370" s="45">
        <v>0</v>
      </c>
      <c r="AO2370" s="45">
        <v>0</v>
      </c>
      <c r="AP2370" s="45">
        <v>0</v>
      </c>
      <c r="AQ2370" s="45">
        <v>0</v>
      </c>
      <c r="AR2370" s="45">
        <v>0</v>
      </c>
      <c r="AS2370" s="45" t="s">
        <v>4445</v>
      </c>
      <c r="AT2370" s="45" t="s">
        <v>4445</v>
      </c>
      <c r="AU2370" s="45">
        <v>1.7028408052847598E-5</v>
      </c>
      <c r="AV2370" s="10">
        <v>155.80327868852459</v>
      </c>
      <c r="AW2370" s="10">
        <v>155.80327868852459</v>
      </c>
      <c r="AX2370" s="17">
        <v>0</v>
      </c>
    </row>
    <row r="2371" spans="1:50" x14ac:dyDescent="0.25">
      <c r="A2371" s="22" t="s">
        <v>964</v>
      </c>
      <c r="B2371" s="22" t="s">
        <v>3952</v>
      </c>
      <c r="C2371" s="22" t="s">
        <v>1171</v>
      </c>
      <c r="D2371" s="22">
        <v>2779</v>
      </c>
      <c r="E2371" s="22" t="s">
        <v>1172</v>
      </c>
      <c r="F2371" s="43">
        <v>1.8443000000000001E-2</v>
      </c>
      <c r="G2371" s="43">
        <v>41.936404117179997</v>
      </c>
      <c r="H2371" s="43">
        <v>2.4609848484848484</v>
      </c>
      <c r="I2371" s="9">
        <v>0</v>
      </c>
      <c r="J2371" s="9">
        <v>2.4609848484848484</v>
      </c>
      <c r="K2371" s="11">
        <v>0</v>
      </c>
      <c r="L2371" s="41">
        <v>190</v>
      </c>
      <c r="M2371" s="44">
        <v>0</v>
      </c>
      <c r="N2371" s="13">
        <v>0</v>
      </c>
      <c r="O2371" s="13">
        <v>0</v>
      </c>
      <c r="P2371" s="22">
        <v>0</v>
      </c>
      <c r="Q2371" s="22">
        <v>0</v>
      </c>
      <c r="R2371" s="14">
        <v>0</v>
      </c>
      <c r="S2371" s="22">
        <v>57</v>
      </c>
      <c r="T2371" s="22">
        <v>1</v>
      </c>
      <c r="U2371" s="22">
        <v>357</v>
      </c>
      <c r="V2371" s="22"/>
      <c r="W2371" s="22">
        <v>66</v>
      </c>
      <c r="X2371" s="22">
        <v>45</v>
      </c>
      <c r="Y2371" s="14">
        <v>357</v>
      </c>
      <c r="Z2371" s="10">
        <v>66</v>
      </c>
      <c r="AA2371" s="22">
        <v>45</v>
      </c>
      <c r="AB2371" s="22">
        <v>122.55</v>
      </c>
      <c r="AC2371" s="22">
        <v>4.3978496459701221E-4</v>
      </c>
      <c r="AD2371" s="42">
        <v>6.0000000000000002E-5</v>
      </c>
      <c r="AE2371" s="22">
        <v>2487</v>
      </c>
      <c r="AF2371" s="22">
        <v>1.2937261522133329E-4</v>
      </c>
      <c r="AG2371" s="22">
        <v>3.4045425058245604E-6</v>
      </c>
      <c r="AH2371" s="22">
        <v>0</v>
      </c>
      <c r="AI2371" s="22">
        <v>0</v>
      </c>
      <c r="AJ2371" s="22">
        <v>0</v>
      </c>
      <c r="AK2371" s="22">
        <v>0</v>
      </c>
      <c r="AL2371" s="45">
        <v>0</v>
      </c>
      <c r="AM2371" s="45">
        <v>0</v>
      </c>
      <c r="AN2371" s="45">
        <v>0</v>
      </c>
      <c r="AO2371" s="45">
        <v>0</v>
      </c>
      <c r="AP2371" s="45">
        <v>0</v>
      </c>
      <c r="AQ2371" s="45">
        <v>0</v>
      </c>
      <c r="AR2371" s="45">
        <v>0</v>
      </c>
      <c r="AS2371" s="45" t="s">
        <v>4445</v>
      </c>
      <c r="AT2371" s="45" t="s">
        <v>4445</v>
      </c>
      <c r="AU2371" s="45">
        <v>1.2937261522133329E-4</v>
      </c>
      <c r="AV2371" s="10">
        <v>26.81853162998307</v>
      </c>
      <c r="AW2371" s="10">
        <v>26.81853162998307</v>
      </c>
      <c r="AX2371" s="17">
        <v>0</v>
      </c>
    </row>
    <row r="2372" spans="1:50" x14ac:dyDescent="0.25">
      <c r="A2372" s="22" t="s">
        <v>2195</v>
      </c>
      <c r="B2372" s="22" t="s">
        <v>3963</v>
      </c>
      <c r="C2372" s="22" t="s">
        <v>2438</v>
      </c>
      <c r="D2372" s="22">
        <v>3318</v>
      </c>
      <c r="E2372" s="22" t="s">
        <v>2820</v>
      </c>
      <c r="F2372" s="43">
        <v>1.2999999999999999E-5</v>
      </c>
      <c r="G2372" s="43">
        <v>12.655524189499999</v>
      </c>
      <c r="H2372" s="43">
        <v>0.83503787878787894</v>
      </c>
      <c r="I2372" s="9">
        <v>0</v>
      </c>
      <c r="J2372" s="9">
        <v>0.83503787878787894</v>
      </c>
      <c r="K2372" s="11">
        <v>0</v>
      </c>
      <c r="L2372" s="41">
        <v>158</v>
      </c>
      <c r="M2372" s="44">
        <v>0</v>
      </c>
      <c r="N2372" s="13">
        <v>0</v>
      </c>
      <c r="O2372" s="13">
        <v>0</v>
      </c>
      <c r="P2372" s="22">
        <v>0</v>
      </c>
      <c r="Q2372" s="22">
        <v>0</v>
      </c>
      <c r="R2372" s="14">
        <v>0</v>
      </c>
      <c r="S2372" s="22">
        <v>23</v>
      </c>
      <c r="T2372" s="22">
        <v>1</v>
      </c>
      <c r="U2372" s="22">
        <v>299</v>
      </c>
      <c r="V2372" s="22"/>
      <c r="W2372" s="22">
        <v>56</v>
      </c>
      <c r="X2372" s="22">
        <v>38</v>
      </c>
      <c r="Y2372" s="14">
        <v>299</v>
      </c>
      <c r="Z2372" s="10">
        <v>56</v>
      </c>
      <c r="AA2372" s="22">
        <v>38</v>
      </c>
      <c r="AB2372" s="22">
        <v>103.63</v>
      </c>
      <c r="AC2372" s="22">
        <v>1.0272194027953266E-6</v>
      </c>
      <c r="AD2372" s="42">
        <v>0</v>
      </c>
      <c r="AE2372" s="22">
        <v>2488</v>
      </c>
      <c r="AF2372" s="22">
        <v>6.7958942555589999E-6</v>
      </c>
      <c r="AG2372" s="22">
        <v>3.3979471277794999E-6</v>
      </c>
      <c r="AH2372" s="22">
        <v>0</v>
      </c>
      <c r="AI2372" s="22">
        <v>0</v>
      </c>
      <c r="AJ2372" s="22">
        <v>0</v>
      </c>
      <c r="AK2372" s="22">
        <v>0</v>
      </c>
      <c r="AL2372" s="45">
        <v>0</v>
      </c>
      <c r="AM2372" s="45">
        <v>0</v>
      </c>
      <c r="AN2372" s="45">
        <v>0</v>
      </c>
      <c r="AO2372" s="45">
        <v>0</v>
      </c>
      <c r="AP2372" s="45">
        <v>0</v>
      </c>
      <c r="AQ2372" s="45">
        <v>0</v>
      </c>
      <c r="AR2372" s="45">
        <v>0</v>
      </c>
      <c r="AS2372" s="45" t="s">
        <v>4445</v>
      </c>
      <c r="AT2372" s="45" t="s">
        <v>4445</v>
      </c>
      <c r="AU2372" s="45">
        <v>6.7958942555589999E-6</v>
      </c>
      <c r="AV2372" s="10">
        <v>67.062826037650254</v>
      </c>
      <c r="AW2372" s="10">
        <v>67.062826037650254</v>
      </c>
      <c r="AX2372" s="17">
        <v>0</v>
      </c>
    </row>
    <row r="2373" spans="1:50" x14ac:dyDescent="0.25">
      <c r="A2373" s="22" t="s">
        <v>2906</v>
      </c>
      <c r="B2373" s="22" t="s">
        <v>3959</v>
      </c>
      <c r="C2373" s="22" t="s">
        <v>3134</v>
      </c>
      <c r="D2373" s="22">
        <v>5179</v>
      </c>
      <c r="E2373" s="22" t="s">
        <v>3135</v>
      </c>
      <c r="F2373" s="43">
        <v>1.0000000000000001E-5</v>
      </c>
      <c r="G2373" s="43">
        <v>5.6077614847400001</v>
      </c>
      <c r="H2373" s="43">
        <v>0.67954545454545467</v>
      </c>
      <c r="I2373" s="9">
        <v>0</v>
      </c>
      <c r="J2373" s="9">
        <v>0.67954545454545467</v>
      </c>
      <c r="K2373" s="11">
        <v>0</v>
      </c>
      <c r="L2373" s="41">
        <v>127</v>
      </c>
      <c r="M2373" s="44">
        <v>0</v>
      </c>
      <c r="N2373" s="13">
        <v>0</v>
      </c>
      <c r="O2373" s="13">
        <v>0</v>
      </c>
      <c r="P2373" s="22">
        <v>0</v>
      </c>
      <c r="Q2373" s="22">
        <v>0</v>
      </c>
      <c r="R2373" s="14">
        <v>0</v>
      </c>
      <c r="S2373" s="22">
        <v>22</v>
      </c>
      <c r="T2373" s="22">
        <v>1</v>
      </c>
      <c r="U2373" s="22">
        <v>243</v>
      </c>
      <c r="V2373" s="22"/>
      <c r="W2373" s="22">
        <v>46</v>
      </c>
      <c r="X2373" s="22">
        <v>31</v>
      </c>
      <c r="Y2373" s="14">
        <v>243</v>
      </c>
      <c r="Z2373" s="10">
        <v>46</v>
      </c>
      <c r="AA2373" s="22">
        <v>31</v>
      </c>
      <c r="AB2373" s="22">
        <v>84.89</v>
      </c>
      <c r="AC2373" s="22">
        <v>1.7832427479685583E-6</v>
      </c>
      <c r="AD2373" s="42">
        <v>0</v>
      </c>
      <c r="AE2373" s="22">
        <v>2489</v>
      </c>
      <c r="AF2373" s="22">
        <v>2.7113321261401839E-5</v>
      </c>
      <c r="AG2373" s="22">
        <v>3.3891651576752299E-6</v>
      </c>
      <c r="AH2373" s="22">
        <v>0</v>
      </c>
      <c r="AI2373" s="22">
        <v>0</v>
      </c>
      <c r="AJ2373" s="22">
        <v>0</v>
      </c>
      <c r="AK2373" s="22">
        <v>0</v>
      </c>
      <c r="AL2373" s="45">
        <v>0</v>
      </c>
      <c r="AM2373" s="45">
        <v>0</v>
      </c>
      <c r="AN2373" s="45">
        <v>0</v>
      </c>
      <c r="AO2373" s="45">
        <v>0</v>
      </c>
      <c r="AP2373" s="45">
        <v>0</v>
      </c>
      <c r="AQ2373" s="45">
        <v>0</v>
      </c>
      <c r="AR2373" s="45">
        <v>0</v>
      </c>
      <c r="AS2373" s="45" t="s">
        <v>4445</v>
      </c>
      <c r="AT2373" s="45" t="s">
        <v>4445</v>
      </c>
      <c r="AU2373" s="45">
        <v>2.7113321261401839E-5</v>
      </c>
      <c r="AV2373" s="10">
        <v>67.692307692307679</v>
      </c>
      <c r="AW2373" s="10">
        <v>67.692307692307679</v>
      </c>
      <c r="AX2373" s="17">
        <v>0</v>
      </c>
    </row>
    <row r="2374" spans="1:50" x14ac:dyDescent="0.25">
      <c r="A2374" s="22" t="s">
        <v>2906</v>
      </c>
      <c r="B2374" s="22" t="s">
        <v>3977</v>
      </c>
      <c r="C2374" s="22" t="s">
        <v>3417</v>
      </c>
      <c r="D2374" s="22">
        <v>4698</v>
      </c>
      <c r="E2374" s="22" t="s">
        <v>3418</v>
      </c>
      <c r="F2374" s="43">
        <v>7.9999999999999996E-6</v>
      </c>
      <c r="G2374" s="43">
        <v>10.050500567409999</v>
      </c>
      <c r="H2374" s="43">
        <v>0.64753787878787883</v>
      </c>
      <c r="I2374" s="9">
        <v>0</v>
      </c>
      <c r="J2374" s="9">
        <v>0.64753787878787883</v>
      </c>
      <c r="K2374" s="11">
        <v>0</v>
      </c>
      <c r="L2374" s="41">
        <v>97</v>
      </c>
      <c r="M2374" s="44">
        <v>0</v>
      </c>
      <c r="N2374" s="13">
        <v>0</v>
      </c>
      <c r="O2374" s="13">
        <v>0</v>
      </c>
      <c r="P2374" s="22">
        <v>0</v>
      </c>
      <c r="Q2374" s="22">
        <v>0</v>
      </c>
      <c r="R2374" s="14">
        <v>0</v>
      </c>
      <c r="S2374" s="22">
        <v>15</v>
      </c>
      <c r="T2374" s="22">
        <v>1</v>
      </c>
      <c r="U2374" s="22">
        <v>188</v>
      </c>
      <c r="V2374" s="22"/>
      <c r="W2374" s="22">
        <v>36</v>
      </c>
      <c r="X2374" s="22">
        <v>25</v>
      </c>
      <c r="Y2374" s="14">
        <v>188</v>
      </c>
      <c r="Z2374" s="10">
        <v>36</v>
      </c>
      <c r="AA2374" s="22">
        <v>25</v>
      </c>
      <c r="AB2374" s="22">
        <v>66.239999999999995</v>
      </c>
      <c r="AC2374" s="22">
        <v>7.9598025454980785E-7</v>
      </c>
      <c r="AD2374" s="42">
        <v>0</v>
      </c>
      <c r="AE2374" s="22">
        <v>2491</v>
      </c>
      <c r="AF2374" s="22">
        <v>2.0268575352156539E-5</v>
      </c>
      <c r="AG2374" s="22">
        <v>3.3780958920260897E-6</v>
      </c>
      <c r="AH2374" s="22">
        <v>0</v>
      </c>
      <c r="AI2374" s="22">
        <v>0</v>
      </c>
      <c r="AJ2374" s="22">
        <v>0</v>
      </c>
      <c r="AK2374" s="22">
        <v>0</v>
      </c>
      <c r="AL2374" s="45">
        <v>0</v>
      </c>
      <c r="AM2374" s="45">
        <v>0</v>
      </c>
      <c r="AN2374" s="45">
        <v>0</v>
      </c>
      <c r="AO2374" s="45">
        <v>0</v>
      </c>
      <c r="AP2374" s="45">
        <v>0</v>
      </c>
      <c r="AQ2374" s="45">
        <v>0</v>
      </c>
      <c r="AR2374" s="45">
        <v>0</v>
      </c>
      <c r="AS2374" s="45" t="s">
        <v>4445</v>
      </c>
      <c r="AT2374" s="45" t="s">
        <v>4445</v>
      </c>
      <c r="AU2374" s="45">
        <v>2.0268575352156539E-5</v>
      </c>
      <c r="AV2374" s="10">
        <v>55.595203275811635</v>
      </c>
      <c r="AW2374" s="10">
        <v>55.595203275811635</v>
      </c>
      <c r="AX2374" s="17">
        <v>0</v>
      </c>
    </row>
    <row r="2375" spans="1:50" x14ac:dyDescent="0.25">
      <c r="A2375" s="22" t="s">
        <v>2906</v>
      </c>
      <c r="B2375" s="22" t="s">
        <v>3959</v>
      </c>
      <c r="C2375" s="22" t="s">
        <v>3072</v>
      </c>
      <c r="D2375" s="22">
        <v>959</v>
      </c>
      <c r="E2375" s="22" t="s">
        <v>3073</v>
      </c>
      <c r="F2375" s="43">
        <v>3.1000000000000001E-5</v>
      </c>
      <c r="G2375" s="43">
        <v>16.999397741580001</v>
      </c>
      <c r="H2375" s="43">
        <v>1.3066287878787879</v>
      </c>
      <c r="I2375" s="9">
        <v>0</v>
      </c>
      <c r="J2375" s="9">
        <v>1.3066287878787879</v>
      </c>
      <c r="K2375" s="11">
        <v>0.29905303030303032</v>
      </c>
      <c r="L2375" s="41">
        <v>240</v>
      </c>
      <c r="M2375" s="44">
        <v>83</v>
      </c>
      <c r="N2375" s="13">
        <v>16</v>
      </c>
      <c r="O2375" s="13">
        <v>8</v>
      </c>
      <c r="P2375" s="22">
        <v>6</v>
      </c>
      <c r="Q2375" s="22">
        <v>1</v>
      </c>
      <c r="R2375" s="14">
        <v>0</v>
      </c>
      <c r="S2375" s="22">
        <v>42</v>
      </c>
      <c r="T2375" s="22">
        <v>0.77112625018118564</v>
      </c>
      <c r="U2375" s="22">
        <v>429</v>
      </c>
      <c r="V2375" s="22"/>
      <c r="W2375" s="22">
        <v>80</v>
      </c>
      <c r="X2375" s="22">
        <v>51</v>
      </c>
      <c r="Y2375" s="14">
        <v>346</v>
      </c>
      <c r="Z2375" s="10">
        <v>74</v>
      </c>
      <c r="AA2375" s="22">
        <v>50</v>
      </c>
      <c r="AB2375" s="22">
        <v>132.52000000000001</v>
      </c>
      <c r="AC2375" s="22">
        <v>1.8235940161676999E-6</v>
      </c>
      <c r="AD2375" s="42">
        <v>0</v>
      </c>
      <c r="AE2375" s="22">
        <v>2492</v>
      </c>
      <c r="AF2375" s="22">
        <v>1.1321247698144254E-4</v>
      </c>
      <c r="AG2375" s="22">
        <v>3.32977873474831E-6</v>
      </c>
      <c r="AH2375" s="22">
        <v>0</v>
      </c>
      <c r="AI2375" s="22">
        <v>0</v>
      </c>
      <c r="AJ2375" s="22">
        <v>0</v>
      </c>
      <c r="AK2375" s="22">
        <v>0</v>
      </c>
      <c r="AL2375" s="45">
        <v>0</v>
      </c>
      <c r="AM2375" s="45">
        <v>0</v>
      </c>
      <c r="AN2375" s="45">
        <v>0</v>
      </c>
      <c r="AO2375" s="45">
        <v>0</v>
      </c>
      <c r="AP2375" s="45">
        <v>0</v>
      </c>
      <c r="AQ2375" s="45">
        <v>0</v>
      </c>
      <c r="AR2375" s="45">
        <v>0</v>
      </c>
      <c r="AS2375" s="45" t="s">
        <v>4445</v>
      </c>
      <c r="AT2375" s="45" t="s">
        <v>4445</v>
      </c>
      <c r="AU2375" s="45">
        <v>1.1321247698144254E-4</v>
      </c>
      <c r="AV2375" s="10">
        <v>56.634294825337008</v>
      </c>
      <c r="AW2375" s="10">
        <v>61.226264676040003</v>
      </c>
      <c r="AX2375" s="17">
        <v>0</v>
      </c>
    </row>
    <row r="2376" spans="1:50" x14ac:dyDescent="0.25">
      <c r="A2376" s="22" t="s">
        <v>2906</v>
      </c>
      <c r="B2376" s="22" t="s">
        <v>3959</v>
      </c>
      <c r="C2376" s="22" t="s">
        <v>2907</v>
      </c>
      <c r="D2376" s="22">
        <v>7330</v>
      </c>
      <c r="E2376" s="22" t="s">
        <v>2908</v>
      </c>
      <c r="F2376" s="43">
        <v>1.2E-5</v>
      </c>
      <c r="G2376" s="43">
        <v>4.9013346088300001</v>
      </c>
      <c r="H2376" s="43">
        <v>0.45000000000000007</v>
      </c>
      <c r="I2376" s="9">
        <v>0</v>
      </c>
      <c r="J2376" s="9">
        <v>0.45000000000000007</v>
      </c>
      <c r="K2376" s="11">
        <v>0</v>
      </c>
      <c r="L2376" s="41">
        <v>38</v>
      </c>
      <c r="M2376" s="44">
        <v>0</v>
      </c>
      <c r="N2376" s="13">
        <v>0</v>
      </c>
      <c r="O2376" s="13">
        <v>0</v>
      </c>
      <c r="P2376" s="22">
        <v>0</v>
      </c>
      <c r="Q2376" s="22">
        <v>0</v>
      </c>
      <c r="R2376" s="14">
        <v>0</v>
      </c>
      <c r="S2376" s="22">
        <v>6</v>
      </c>
      <c r="T2376" s="22">
        <v>1</v>
      </c>
      <c r="U2376" s="22">
        <v>81</v>
      </c>
      <c r="V2376" s="22"/>
      <c r="W2376" s="22">
        <v>17</v>
      </c>
      <c r="X2376" s="22">
        <v>12</v>
      </c>
      <c r="Y2376" s="14">
        <v>81</v>
      </c>
      <c r="Z2376" s="10">
        <v>17</v>
      </c>
      <c r="AA2376" s="22">
        <v>12</v>
      </c>
      <c r="AB2376" s="22">
        <v>30.58</v>
      </c>
      <c r="AC2376" s="22">
        <v>2.4483127469774047E-6</v>
      </c>
      <c r="AD2376" s="42">
        <v>0</v>
      </c>
      <c r="AE2376" s="22">
        <v>2493</v>
      </c>
      <c r="AF2376" s="22">
        <v>2.3304323643179462E-5</v>
      </c>
      <c r="AG2376" s="22">
        <v>3.3291890918827804E-6</v>
      </c>
      <c r="AH2376" s="22">
        <v>1</v>
      </c>
      <c r="AI2376" s="22">
        <v>0</v>
      </c>
      <c r="AJ2376" s="22">
        <v>0</v>
      </c>
      <c r="AK2376" s="22">
        <v>0</v>
      </c>
      <c r="AL2376" s="45">
        <v>0</v>
      </c>
      <c r="AM2376" s="45">
        <v>0</v>
      </c>
      <c r="AN2376" s="45">
        <v>0</v>
      </c>
      <c r="AO2376" s="45">
        <v>0</v>
      </c>
      <c r="AP2376" s="45">
        <v>0</v>
      </c>
      <c r="AQ2376" s="45">
        <v>0</v>
      </c>
      <c r="AR2376" s="45">
        <v>0</v>
      </c>
      <c r="AS2376" s="45" t="s">
        <v>4445</v>
      </c>
      <c r="AT2376" s="45" t="s">
        <v>4445</v>
      </c>
      <c r="AU2376" s="45">
        <v>2.3304323643179462E-5</v>
      </c>
      <c r="AV2376" s="10">
        <v>37.777777777777771</v>
      </c>
      <c r="AW2376" s="10">
        <v>37.777777777777771</v>
      </c>
      <c r="AX2376" s="17">
        <v>0</v>
      </c>
    </row>
    <row r="2377" spans="1:50" x14ac:dyDescent="0.25">
      <c r="A2377" s="22" t="s">
        <v>1672</v>
      </c>
      <c r="B2377" s="22" t="s">
        <v>3947</v>
      </c>
      <c r="C2377" s="22" t="s">
        <v>1802</v>
      </c>
      <c r="D2377" s="22">
        <v>346</v>
      </c>
      <c r="E2377" s="22" t="s">
        <v>1892</v>
      </c>
      <c r="F2377" s="43">
        <v>3.9300000000000001E-4</v>
      </c>
      <c r="G2377" s="43">
        <v>264.63484175910003</v>
      </c>
      <c r="H2377" s="43">
        <v>10.871780303030302</v>
      </c>
      <c r="I2377" s="9">
        <v>0.67121212121212126</v>
      </c>
      <c r="J2377" s="9">
        <v>10.200378787878789</v>
      </c>
      <c r="K2377" s="11">
        <v>1.5899621212121213</v>
      </c>
      <c r="L2377" s="41">
        <v>1552</v>
      </c>
      <c r="M2377" s="44">
        <v>494</v>
      </c>
      <c r="N2377" s="13">
        <v>96</v>
      </c>
      <c r="O2377" s="13">
        <v>56</v>
      </c>
      <c r="P2377" s="22">
        <v>72</v>
      </c>
      <c r="Q2377" s="22">
        <v>40</v>
      </c>
      <c r="R2377" s="14">
        <v>0</v>
      </c>
      <c r="S2377" s="22">
        <v>330</v>
      </c>
      <c r="T2377" s="22">
        <v>0.85375328815567131</v>
      </c>
      <c r="U2377" s="22">
        <v>2911</v>
      </c>
      <c r="V2377" s="22"/>
      <c r="W2377" s="22">
        <v>534</v>
      </c>
      <c r="X2377" s="22">
        <v>345</v>
      </c>
      <c r="Y2377" s="14">
        <v>2417</v>
      </c>
      <c r="Z2377" s="10">
        <v>462</v>
      </c>
      <c r="AA2377" s="22">
        <v>305</v>
      </c>
      <c r="AB2377" s="22">
        <v>850.47</v>
      </c>
      <c r="AC2377" s="22">
        <v>1.4850652219020811E-6</v>
      </c>
      <c r="AD2377" s="42">
        <v>0</v>
      </c>
      <c r="AE2377" s="22">
        <v>2495</v>
      </c>
      <c r="AF2377" s="22">
        <v>4.4499242893964759E-4</v>
      </c>
      <c r="AG2377" s="22">
        <v>3.29624021436776E-6</v>
      </c>
      <c r="AH2377" s="22">
        <v>0</v>
      </c>
      <c r="AI2377" s="22">
        <v>0</v>
      </c>
      <c r="AJ2377" s="22">
        <v>0</v>
      </c>
      <c r="AK2377" s="22">
        <v>0</v>
      </c>
      <c r="AL2377" s="45">
        <v>0</v>
      </c>
      <c r="AM2377" s="45">
        <v>0</v>
      </c>
      <c r="AN2377" s="45">
        <v>0</v>
      </c>
      <c r="AO2377" s="45">
        <v>0</v>
      </c>
      <c r="AP2377" s="45">
        <v>0</v>
      </c>
      <c r="AQ2377" s="45">
        <v>0</v>
      </c>
      <c r="AR2377" s="45">
        <v>0</v>
      </c>
      <c r="AS2377" s="45" t="s">
        <v>4445</v>
      </c>
      <c r="AT2377" s="45" t="s">
        <v>4445</v>
      </c>
      <c r="AU2377" s="45">
        <v>4.1751131888283785E-4</v>
      </c>
      <c r="AV2377" s="10">
        <v>45.292435664153885</v>
      </c>
      <c r="AW2377" s="10">
        <v>49.117990348936466</v>
      </c>
      <c r="AX2377" s="17">
        <v>6.1738933505217503E-2</v>
      </c>
    </row>
    <row r="2378" spans="1:50" x14ac:dyDescent="0.25">
      <c r="A2378" s="22" t="s">
        <v>2195</v>
      </c>
      <c r="B2378" s="22" t="s">
        <v>3963</v>
      </c>
      <c r="C2378" s="22" t="s">
        <v>2438</v>
      </c>
      <c r="D2378" s="22">
        <v>7676</v>
      </c>
      <c r="E2378" s="22" t="s">
        <v>2651</v>
      </c>
      <c r="F2378" s="43">
        <v>1.47E-4</v>
      </c>
      <c r="G2378" s="43">
        <v>109.51475140427</v>
      </c>
      <c r="H2378" s="43">
        <v>4.8363636363636369</v>
      </c>
      <c r="I2378" s="9">
        <v>0</v>
      </c>
      <c r="J2378" s="9">
        <v>4.8363636363636369</v>
      </c>
      <c r="K2378" s="11">
        <v>0</v>
      </c>
      <c r="L2378" s="41">
        <v>1400</v>
      </c>
      <c r="M2378" s="44">
        <v>0</v>
      </c>
      <c r="N2378" s="13">
        <v>0</v>
      </c>
      <c r="O2378" s="13">
        <v>0</v>
      </c>
      <c r="P2378" s="22">
        <v>0</v>
      </c>
      <c r="Q2378" s="22">
        <v>0</v>
      </c>
      <c r="R2378" s="14">
        <v>0</v>
      </c>
      <c r="S2378" s="22">
        <v>150</v>
      </c>
      <c r="T2378" s="22">
        <v>1</v>
      </c>
      <c r="U2378" s="22">
        <v>2555</v>
      </c>
      <c r="V2378" s="22"/>
      <c r="W2378" s="22">
        <v>463</v>
      </c>
      <c r="X2378" s="22">
        <v>306</v>
      </c>
      <c r="Y2378" s="14">
        <v>2555</v>
      </c>
      <c r="Z2378" s="10">
        <v>463</v>
      </c>
      <c r="AA2378" s="22">
        <v>306</v>
      </c>
      <c r="AB2378" s="22">
        <v>864.26</v>
      </c>
      <c r="AC2378" s="22">
        <v>1.3422849261407212E-6</v>
      </c>
      <c r="AD2378" s="42">
        <v>0</v>
      </c>
      <c r="AE2378" s="22">
        <v>2496</v>
      </c>
      <c r="AF2378" s="22">
        <v>2.8323050528149187E-4</v>
      </c>
      <c r="AG2378" s="22">
        <v>3.2933779683894401E-6</v>
      </c>
      <c r="AH2378" s="22">
        <v>0</v>
      </c>
      <c r="AI2378" s="22">
        <v>0</v>
      </c>
      <c r="AJ2378" s="22">
        <v>0</v>
      </c>
      <c r="AK2378" s="22">
        <v>0</v>
      </c>
      <c r="AL2378" s="45">
        <v>0</v>
      </c>
      <c r="AM2378" s="45">
        <v>0</v>
      </c>
      <c r="AN2378" s="45">
        <v>0</v>
      </c>
      <c r="AO2378" s="45">
        <v>0</v>
      </c>
      <c r="AP2378" s="45">
        <v>0</v>
      </c>
      <c r="AQ2378" s="45">
        <v>0</v>
      </c>
      <c r="AR2378" s="45">
        <v>0</v>
      </c>
      <c r="AS2378" s="45" t="s">
        <v>4445</v>
      </c>
      <c r="AT2378" s="45" t="s">
        <v>4445</v>
      </c>
      <c r="AU2378" s="45">
        <v>2.8323050528149187E-4</v>
      </c>
      <c r="AV2378" s="10">
        <v>95.733082706766908</v>
      </c>
      <c r="AW2378" s="10">
        <v>95.733082706766908</v>
      </c>
      <c r="AX2378" s="17">
        <v>0</v>
      </c>
    </row>
    <row r="2379" spans="1:50" x14ac:dyDescent="0.25">
      <c r="A2379" s="22" t="s">
        <v>2906</v>
      </c>
      <c r="B2379" s="22" t="s">
        <v>3959</v>
      </c>
      <c r="C2379" s="22" t="s">
        <v>3178</v>
      </c>
      <c r="D2379" s="22">
        <v>2119</v>
      </c>
      <c r="E2379" s="22" t="s">
        <v>3183</v>
      </c>
      <c r="F2379" s="43">
        <v>1.2899999999999999E-4</v>
      </c>
      <c r="G2379" s="43">
        <v>108.89005659735</v>
      </c>
      <c r="H2379" s="43">
        <v>5.8960227272727277</v>
      </c>
      <c r="I2379" s="9">
        <v>0</v>
      </c>
      <c r="J2379" s="9">
        <v>5.8960227272727277</v>
      </c>
      <c r="K2379" s="11">
        <v>0</v>
      </c>
      <c r="L2379" s="41">
        <v>1201</v>
      </c>
      <c r="M2379" s="44">
        <v>0</v>
      </c>
      <c r="N2379" s="13">
        <v>0</v>
      </c>
      <c r="O2379" s="13">
        <v>0</v>
      </c>
      <c r="P2379" s="22">
        <v>0</v>
      </c>
      <c r="Q2379" s="22">
        <v>0</v>
      </c>
      <c r="R2379" s="14">
        <v>0</v>
      </c>
      <c r="S2379" s="22">
        <v>206</v>
      </c>
      <c r="T2379" s="22">
        <v>1</v>
      </c>
      <c r="U2379" s="22">
        <v>2193</v>
      </c>
      <c r="V2379" s="22"/>
      <c r="W2379" s="22">
        <v>398</v>
      </c>
      <c r="X2379" s="22">
        <v>263</v>
      </c>
      <c r="Y2379" s="14">
        <v>2193</v>
      </c>
      <c r="Z2379" s="10">
        <v>398</v>
      </c>
      <c r="AA2379" s="22">
        <v>263</v>
      </c>
      <c r="AB2379" s="22">
        <v>742.63</v>
      </c>
      <c r="AC2379" s="22">
        <v>1.1846811732040132E-6</v>
      </c>
      <c r="AD2379" s="42">
        <v>0</v>
      </c>
      <c r="AE2379" s="22">
        <v>2497</v>
      </c>
      <c r="AF2379" s="22">
        <v>4.691160828717379E-4</v>
      </c>
      <c r="AG2379" s="22">
        <v>3.2577505754981798E-6</v>
      </c>
      <c r="AH2379" s="22">
        <v>0</v>
      </c>
      <c r="AI2379" s="22">
        <v>0</v>
      </c>
      <c r="AJ2379" s="22">
        <v>0</v>
      </c>
      <c r="AK2379" s="22">
        <v>0</v>
      </c>
      <c r="AL2379" s="45">
        <v>0</v>
      </c>
      <c r="AM2379" s="45">
        <v>0</v>
      </c>
      <c r="AN2379" s="45">
        <v>0</v>
      </c>
      <c r="AO2379" s="45">
        <v>0</v>
      </c>
      <c r="AP2379" s="45">
        <v>0</v>
      </c>
      <c r="AQ2379" s="45">
        <v>0</v>
      </c>
      <c r="AR2379" s="45">
        <v>0</v>
      </c>
      <c r="AS2379" s="45" t="s">
        <v>4445</v>
      </c>
      <c r="AT2379" s="45" t="s">
        <v>4445</v>
      </c>
      <c r="AU2379" s="45">
        <v>4.691160828717379E-4</v>
      </c>
      <c r="AV2379" s="10">
        <v>67.50313192637563</v>
      </c>
      <c r="AW2379" s="10">
        <v>67.50313192637563</v>
      </c>
      <c r="AX2379" s="17">
        <v>0</v>
      </c>
    </row>
    <row r="2380" spans="1:50" x14ac:dyDescent="0.25">
      <c r="A2380" s="22" t="s">
        <v>964</v>
      </c>
      <c r="B2380" s="22" t="s">
        <v>3948</v>
      </c>
      <c r="C2380" s="22" t="s">
        <v>1145</v>
      </c>
      <c r="D2380" s="22">
        <v>2117</v>
      </c>
      <c r="E2380" s="22" t="s">
        <v>1651</v>
      </c>
      <c r="F2380" s="43">
        <v>1.2999999999999999E-4</v>
      </c>
      <c r="G2380" s="43">
        <v>107.02033477677</v>
      </c>
      <c r="H2380" s="43">
        <v>7.424053030303031</v>
      </c>
      <c r="I2380" s="9">
        <v>1.0984848484848486</v>
      </c>
      <c r="J2380" s="9">
        <v>6.3255681818181824</v>
      </c>
      <c r="K2380" s="11">
        <v>1.3653409090909092</v>
      </c>
      <c r="L2380" s="41">
        <v>335</v>
      </c>
      <c r="M2380" s="44">
        <v>185</v>
      </c>
      <c r="N2380" s="13">
        <v>29</v>
      </c>
      <c r="O2380" s="13">
        <v>3</v>
      </c>
      <c r="P2380" s="22">
        <v>25</v>
      </c>
      <c r="Q2380" s="22">
        <v>1</v>
      </c>
      <c r="R2380" s="14">
        <v>0</v>
      </c>
      <c r="S2380" s="22">
        <v>226</v>
      </c>
      <c r="T2380" s="22">
        <v>0.81609224725120533</v>
      </c>
      <c r="U2380" s="22">
        <v>691</v>
      </c>
      <c r="V2380" s="22"/>
      <c r="W2380" s="22">
        <v>122</v>
      </c>
      <c r="X2380" s="22">
        <v>65</v>
      </c>
      <c r="Y2380" s="14">
        <v>506</v>
      </c>
      <c r="Z2380" s="10">
        <v>97</v>
      </c>
      <c r="AA2380" s="22">
        <v>64</v>
      </c>
      <c r="AB2380" s="22">
        <v>178.43</v>
      </c>
      <c r="AC2380" s="22">
        <v>1.2147224195398237E-6</v>
      </c>
      <c r="AD2380" s="42">
        <v>0</v>
      </c>
      <c r="AE2380" s="22">
        <v>2498</v>
      </c>
      <c r="AF2380" s="22">
        <v>2.3075414356262062E-4</v>
      </c>
      <c r="AG2380" s="22">
        <v>3.25005836003691E-6</v>
      </c>
      <c r="AH2380" s="22">
        <v>0</v>
      </c>
      <c r="AI2380" s="22">
        <v>0</v>
      </c>
      <c r="AJ2380" s="22">
        <v>0</v>
      </c>
      <c r="AK2380" s="22">
        <v>0</v>
      </c>
      <c r="AL2380" s="45">
        <v>0</v>
      </c>
      <c r="AM2380" s="45">
        <v>0</v>
      </c>
      <c r="AN2380" s="45">
        <v>0</v>
      </c>
      <c r="AO2380" s="45">
        <v>0</v>
      </c>
      <c r="AP2380" s="45">
        <v>0</v>
      </c>
      <c r="AQ2380" s="45">
        <v>0</v>
      </c>
      <c r="AR2380" s="45">
        <v>0</v>
      </c>
      <c r="AS2380" s="45" t="s">
        <v>4445</v>
      </c>
      <c r="AT2380" s="45" t="s">
        <v>4445</v>
      </c>
      <c r="AU2380" s="45">
        <v>1.9661107785525053E-4</v>
      </c>
      <c r="AV2380" s="10">
        <v>15.334590856013651</v>
      </c>
      <c r="AW2380" s="10">
        <v>16.433072272251842</v>
      </c>
      <c r="AX2380" s="17">
        <v>0.1479629582387306</v>
      </c>
    </row>
    <row r="2381" spans="1:50" x14ac:dyDescent="0.25">
      <c r="A2381" s="22" t="s">
        <v>1672</v>
      </c>
      <c r="B2381" s="22" t="s">
        <v>3947</v>
      </c>
      <c r="C2381" s="22" t="s">
        <v>1921</v>
      </c>
      <c r="D2381" s="22">
        <v>1297</v>
      </c>
      <c r="E2381" s="22" t="s">
        <v>1958</v>
      </c>
      <c r="F2381" s="43">
        <v>1.35E-4</v>
      </c>
      <c r="G2381" s="43">
        <v>192.09546857581</v>
      </c>
      <c r="H2381" s="43">
        <v>9.7916666666666679</v>
      </c>
      <c r="I2381" s="9">
        <v>0</v>
      </c>
      <c r="J2381" s="9">
        <v>9.7916666666666679</v>
      </c>
      <c r="K2381" s="11">
        <v>0</v>
      </c>
      <c r="L2381" s="41">
        <v>2687</v>
      </c>
      <c r="M2381" s="44">
        <v>0</v>
      </c>
      <c r="N2381" s="13">
        <v>0</v>
      </c>
      <c r="O2381" s="13">
        <v>0</v>
      </c>
      <c r="P2381" s="22">
        <v>0</v>
      </c>
      <c r="Q2381" s="22">
        <v>0</v>
      </c>
      <c r="R2381" s="14">
        <v>0</v>
      </c>
      <c r="S2381" s="22">
        <v>285</v>
      </c>
      <c r="T2381" s="22">
        <v>1</v>
      </c>
      <c r="U2381" s="22">
        <v>4892</v>
      </c>
      <c r="V2381" s="22"/>
      <c r="W2381" s="22">
        <v>884</v>
      </c>
      <c r="X2381" s="22">
        <v>583</v>
      </c>
      <c r="Y2381" s="14">
        <v>4892</v>
      </c>
      <c r="Z2381" s="10">
        <v>884</v>
      </c>
      <c r="AA2381" s="22">
        <v>583</v>
      </c>
      <c r="AB2381" s="22">
        <v>1651.36</v>
      </c>
      <c r="AC2381" s="22">
        <v>7.0277555738761522E-7</v>
      </c>
      <c r="AD2381" s="42">
        <v>0</v>
      </c>
      <c r="AE2381" s="22">
        <v>2499</v>
      </c>
      <c r="AF2381" s="22">
        <v>1.7542537416797636E-4</v>
      </c>
      <c r="AG2381" s="22">
        <v>3.2486180401477102E-6</v>
      </c>
      <c r="AH2381" s="22">
        <v>0</v>
      </c>
      <c r="AI2381" s="22">
        <v>0</v>
      </c>
      <c r="AJ2381" s="22">
        <v>0</v>
      </c>
      <c r="AK2381" s="22">
        <v>0</v>
      </c>
      <c r="AL2381" s="45">
        <v>0</v>
      </c>
      <c r="AM2381" s="45">
        <v>0</v>
      </c>
      <c r="AN2381" s="45">
        <v>0</v>
      </c>
      <c r="AO2381" s="45">
        <v>0</v>
      </c>
      <c r="AP2381" s="45">
        <v>0</v>
      </c>
      <c r="AQ2381" s="45">
        <v>0</v>
      </c>
      <c r="AR2381" s="45">
        <v>0</v>
      </c>
      <c r="AS2381" s="45" t="s">
        <v>4445</v>
      </c>
      <c r="AT2381" s="45" t="s">
        <v>4445</v>
      </c>
      <c r="AU2381" s="45">
        <v>1.7542537416797636E-4</v>
      </c>
      <c r="AV2381" s="10">
        <v>90.280851063829772</v>
      </c>
      <c r="AW2381" s="10">
        <v>90.280851063829772</v>
      </c>
      <c r="AX2381" s="17">
        <v>0</v>
      </c>
    </row>
    <row r="2382" spans="1:50" x14ac:dyDescent="0.25">
      <c r="A2382" s="22" t="s">
        <v>2906</v>
      </c>
      <c r="B2382" s="22" t="s">
        <v>3959</v>
      </c>
      <c r="C2382" s="22" t="s">
        <v>3178</v>
      </c>
      <c r="D2382" s="22">
        <v>421</v>
      </c>
      <c r="E2382" s="22" t="s">
        <v>3247</v>
      </c>
      <c r="F2382" s="43">
        <v>2.2900000000000001E-4</v>
      </c>
      <c r="G2382" s="43">
        <v>139.92941304889001</v>
      </c>
      <c r="H2382" s="43">
        <v>5.9193181818181824</v>
      </c>
      <c r="I2382" s="9">
        <v>0</v>
      </c>
      <c r="J2382" s="9">
        <v>5.9193181818181824</v>
      </c>
      <c r="K2382" s="11">
        <v>0</v>
      </c>
      <c r="L2382" s="41">
        <v>1226</v>
      </c>
      <c r="M2382" s="44">
        <v>0</v>
      </c>
      <c r="N2382" s="13">
        <v>0</v>
      </c>
      <c r="O2382" s="13">
        <v>0</v>
      </c>
      <c r="P2382" s="22">
        <v>0</v>
      </c>
      <c r="Q2382" s="22">
        <v>0</v>
      </c>
      <c r="R2382" s="14">
        <v>0</v>
      </c>
      <c r="S2382" s="22">
        <v>187</v>
      </c>
      <c r="T2382" s="22">
        <v>1</v>
      </c>
      <c r="U2382" s="22">
        <v>2239</v>
      </c>
      <c r="V2382" s="22"/>
      <c r="W2382" s="22">
        <v>406</v>
      </c>
      <c r="X2382" s="22">
        <v>268</v>
      </c>
      <c r="Y2382" s="14">
        <v>2239</v>
      </c>
      <c r="Z2382" s="10">
        <v>406</v>
      </c>
      <c r="AA2382" s="22">
        <v>268</v>
      </c>
      <c r="AB2382" s="22">
        <v>757.73</v>
      </c>
      <c r="AC2382" s="22">
        <v>1.6365394166270788E-6</v>
      </c>
      <c r="AD2382" s="42">
        <v>0</v>
      </c>
      <c r="AE2382" s="22">
        <v>2500</v>
      </c>
      <c r="AF2382" s="22">
        <v>3.8980865993131321E-4</v>
      </c>
      <c r="AG2382" s="22">
        <v>3.24840549942761E-6</v>
      </c>
      <c r="AH2382" s="22">
        <v>0</v>
      </c>
      <c r="AI2382" s="22">
        <v>0</v>
      </c>
      <c r="AJ2382" s="22">
        <v>0</v>
      </c>
      <c r="AK2382" s="22">
        <v>0</v>
      </c>
      <c r="AL2382" s="45">
        <v>0</v>
      </c>
      <c r="AM2382" s="45">
        <v>0</v>
      </c>
      <c r="AN2382" s="45">
        <v>0</v>
      </c>
      <c r="AO2382" s="45">
        <v>0</v>
      </c>
      <c r="AP2382" s="45">
        <v>0</v>
      </c>
      <c r="AQ2382" s="45">
        <v>0</v>
      </c>
      <c r="AR2382" s="45">
        <v>0</v>
      </c>
      <c r="AS2382" s="45" t="s">
        <v>4445</v>
      </c>
      <c r="AT2382" s="45" t="s">
        <v>4445</v>
      </c>
      <c r="AU2382" s="45">
        <v>3.8980865993131327E-4</v>
      </c>
      <c r="AV2382" s="10">
        <v>68.588980610481855</v>
      </c>
      <c r="AW2382" s="10">
        <v>68.588980610481855</v>
      </c>
      <c r="AX2382" s="17">
        <v>0</v>
      </c>
    </row>
    <row r="2383" spans="1:50" x14ac:dyDescent="0.25">
      <c r="A2383" s="22" t="s">
        <v>2195</v>
      </c>
      <c r="B2383" s="22" t="s">
        <v>3962</v>
      </c>
      <c r="C2383" s="22" t="s">
        <v>2498</v>
      </c>
      <c r="D2383" s="22">
        <v>6033</v>
      </c>
      <c r="E2383" s="22" t="s">
        <v>2499</v>
      </c>
      <c r="F2383" s="43">
        <v>5.8E-5</v>
      </c>
      <c r="G2383" s="43">
        <v>130.14900202910999</v>
      </c>
      <c r="H2383" s="43">
        <v>5.8664772727272734</v>
      </c>
      <c r="I2383" s="9">
        <v>0</v>
      </c>
      <c r="J2383" s="9">
        <v>5.8664772727272734</v>
      </c>
      <c r="K2383" s="11">
        <v>0</v>
      </c>
      <c r="L2383" s="41">
        <v>1182</v>
      </c>
      <c r="M2383" s="44">
        <v>0</v>
      </c>
      <c r="N2383" s="13">
        <v>0</v>
      </c>
      <c r="O2383" s="13">
        <v>0</v>
      </c>
      <c r="P2383" s="22">
        <v>0</v>
      </c>
      <c r="Q2383" s="22">
        <v>0</v>
      </c>
      <c r="R2383" s="14">
        <v>0</v>
      </c>
      <c r="S2383" s="22">
        <v>179</v>
      </c>
      <c r="T2383" s="22">
        <v>1</v>
      </c>
      <c r="U2383" s="22">
        <v>2159</v>
      </c>
      <c r="V2383" s="22"/>
      <c r="W2383" s="22">
        <v>391</v>
      </c>
      <c r="X2383" s="22">
        <v>259</v>
      </c>
      <c r="Y2383" s="14">
        <v>2159</v>
      </c>
      <c r="Z2383" s="10">
        <v>391</v>
      </c>
      <c r="AA2383" s="22">
        <v>259</v>
      </c>
      <c r="AB2383" s="22">
        <v>729.98</v>
      </c>
      <c r="AC2383" s="22">
        <v>4.4564306368655314E-7</v>
      </c>
      <c r="AD2383" s="42">
        <v>0</v>
      </c>
      <c r="AE2383" s="22">
        <v>2502</v>
      </c>
      <c r="AF2383" s="22">
        <v>1.4188369375409899E-4</v>
      </c>
      <c r="AG2383" s="22">
        <v>3.2246294035022499E-6</v>
      </c>
      <c r="AH2383" s="22">
        <v>0</v>
      </c>
      <c r="AI2383" s="22">
        <v>0</v>
      </c>
      <c r="AJ2383" s="22">
        <v>0</v>
      </c>
      <c r="AK2383" s="22">
        <v>0</v>
      </c>
      <c r="AL2383" s="45">
        <v>0</v>
      </c>
      <c r="AM2383" s="45">
        <v>0</v>
      </c>
      <c r="AN2383" s="45">
        <v>0</v>
      </c>
      <c r="AO2383" s="45">
        <v>0</v>
      </c>
      <c r="AP2383" s="45">
        <v>0</v>
      </c>
      <c r="AQ2383" s="45">
        <v>0</v>
      </c>
      <c r="AR2383" s="45">
        <v>0</v>
      </c>
      <c r="AS2383" s="45" t="s">
        <v>4445</v>
      </c>
      <c r="AT2383" s="45" t="s">
        <v>4445</v>
      </c>
      <c r="AU2383" s="45">
        <v>1.4188369375409899E-4</v>
      </c>
      <c r="AV2383" s="10">
        <v>66.649878934624695</v>
      </c>
      <c r="AW2383" s="10">
        <v>66.649878934624695</v>
      </c>
      <c r="AX2383" s="17">
        <v>0</v>
      </c>
    </row>
    <row r="2384" spans="1:50" x14ac:dyDescent="0.25">
      <c r="A2384" s="22" t="s">
        <v>964</v>
      </c>
      <c r="B2384" s="22" t="s">
        <v>3952</v>
      </c>
      <c r="C2384" s="22" t="s">
        <v>1171</v>
      </c>
      <c r="D2384" s="22">
        <v>4496</v>
      </c>
      <c r="E2384" s="22" t="s">
        <v>1484</v>
      </c>
      <c r="F2384" s="43">
        <v>7.6340000000000002E-3</v>
      </c>
      <c r="G2384" s="43">
        <v>78.133667386019994</v>
      </c>
      <c r="H2384" s="43">
        <v>3.319507575757576</v>
      </c>
      <c r="I2384" s="9">
        <v>0</v>
      </c>
      <c r="J2384" s="9">
        <v>3.319507575757576</v>
      </c>
      <c r="K2384" s="11">
        <v>0</v>
      </c>
      <c r="L2384" s="41">
        <v>254</v>
      </c>
      <c r="M2384" s="44">
        <v>0</v>
      </c>
      <c r="N2384" s="13">
        <v>0</v>
      </c>
      <c r="O2384" s="13">
        <v>0</v>
      </c>
      <c r="P2384" s="22">
        <v>0</v>
      </c>
      <c r="Q2384" s="22">
        <v>0</v>
      </c>
      <c r="R2384" s="14">
        <v>0</v>
      </c>
      <c r="S2384" s="22">
        <v>87</v>
      </c>
      <c r="T2384" s="22">
        <v>1</v>
      </c>
      <c r="U2384" s="22">
        <v>474</v>
      </c>
      <c r="V2384" s="22"/>
      <c r="W2384" s="22">
        <v>87</v>
      </c>
      <c r="X2384" s="22">
        <v>58</v>
      </c>
      <c r="Y2384" s="14">
        <v>474</v>
      </c>
      <c r="Z2384" s="10">
        <v>87</v>
      </c>
      <c r="AA2384" s="22">
        <v>58</v>
      </c>
      <c r="AB2384" s="22">
        <v>161.85</v>
      </c>
      <c r="AC2384" s="22">
        <v>9.7704360429981662E-5</v>
      </c>
      <c r="AD2384" s="42">
        <v>2.0000000000000002E-5</v>
      </c>
      <c r="AE2384" s="22">
        <v>2503</v>
      </c>
      <c r="AF2384" s="22">
        <v>6.7316367123643474E-5</v>
      </c>
      <c r="AG2384" s="22">
        <v>3.2055412916020702E-6</v>
      </c>
      <c r="AH2384" s="22">
        <v>0</v>
      </c>
      <c r="AI2384" s="22">
        <v>0</v>
      </c>
      <c r="AJ2384" s="22">
        <v>0</v>
      </c>
      <c r="AK2384" s="22">
        <v>0</v>
      </c>
      <c r="AL2384" s="45">
        <v>0</v>
      </c>
      <c r="AM2384" s="45">
        <v>0</v>
      </c>
      <c r="AN2384" s="45">
        <v>0</v>
      </c>
      <c r="AO2384" s="45">
        <v>0</v>
      </c>
      <c r="AP2384" s="45">
        <v>0</v>
      </c>
      <c r="AQ2384" s="45">
        <v>0</v>
      </c>
      <c r="AR2384" s="45">
        <v>0</v>
      </c>
      <c r="AS2384" s="45" t="s">
        <v>4445</v>
      </c>
      <c r="AT2384" s="45" t="s">
        <v>4445</v>
      </c>
      <c r="AU2384" s="45">
        <v>6.7316367123643474E-5</v>
      </c>
      <c r="AV2384" s="10">
        <v>26.208706567010896</v>
      </c>
      <c r="AW2384" s="10">
        <v>26.208706567010896</v>
      </c>
      <c r="AX2384" s="17">
        <v>0</v>
      </c>
    </row>
    <row r="2385" spans="1:50" x14ac:dyDescent="0.25">
      <c r="A2385" s="22" t="s">
        <v>2906</v>
      </c>
      <c r="B2385" s="22" t="s">
        <v>3959</v>
      </c>
      <c r="C2385" s="22" t="s">
        <v>3280</v>
      </c>
      <c r="D2385" s="22">
        <v>1202</v>
      </c>
      <c r="E2385" s="22" t="s">
        <v>3281</v>
      </c>
      <c r="F2385" s="43">
        <v>1.078E-3</v>
      </c>
      <c r="G2385" s="43">
        <v>20.648560233160001</v>
      </c>
      <c r="H2385" s="43">
        <v>0.96685606060606055</v>
      </c>
      <c r="I2385" s="9">
        <v>8.257575757575758E-2</v>
      </c>
      <c r="J2385" s="9">
        <v>0.88428030303030303</v>
      </c>
      <c r="K2385" s="11">
        <v>0.1950757575757576</v>
      </c>
      <c r="L2385" s="41">
        <v>295</v>
      </c>
      <c r="M2385" s="44">
        <v>56</v>
      </c>
      <c r="N2385" s="13">
        <v>37</v>
      </c>
      <c r="O2385" s="13">
        <v>35</v>
      </c>
      <c r="P2385" s="22">
        <v>0</v>
      </c>
      <c r="Q2385" s="22">
        <v>0</v>
      </c>
      <c r="R2385" s="14">
        <v>0</v>
      </c>
      <c r="S2385" s="22">
        <v>39</v>
      </c>
      <c r="T2385" s="22">
        <v>0.7982370225269344</v>
      </c>
      <c r="U2385" s="22">
        <v>493</v>
      </c>
      <c r="V2385" s="22"/>
      <c r="W2385" s="22">
        <v>117</v>
      </c>
      <c r="X2385" s="22">
        <v>89</v>
      </c>
      <c r="Y2385" s="14">
        <v>437</v>
      </c>
      <c r="Z2385" s="10">
        <v>117</v>
      </c>
      <c r="AA2385" s="22">
        <v>89</v>
      </c>
      <c r="AB2385" s="22">
        <v>199.62</v>
      </c>
      <c r="AC2385" s="22">
        <v>5.2207029828104664E-5</v>
      </c>
      <c r="AD2385" s="42">
        <v>1.0000000000000001E-5</v>
      </c>
      <c r="AE2385" s="22">
        <v>2504</v>
      </c>
      <c r="AF2385" s="22">
        <v>4.1627207356069923E-5</v>
      </c>
      <c r="AG2385" s="22">
        <v>3.2020928735438401E-6</v>
      </c>
      <c r="AH2385" s="22">
        <v>0</v>
      </c>
      <c r="AI2385" s="22">
        <v>0</v>
      </c>
      <c r="AJ2385" s="22">
        <v>0</v>
      </c>
      <c r="AK2385" s="22">
        <v>0</v>
      </c>
      <c r="AL2385" s="45">
        <v>0</v>
      </c>
      <c r="AM2385" s="45">
        <v>0</v>
      </c>
      <c r="AN2385" s="45">
        <v>0</v>
      </c>
      <c r="AO2385" s="45">
        <v>0</v>
      </c>
      <c r="AP2385" s="45">
        <v>0</v>
      </c>
      <c r="AQ2385" s="45">
        <v>0</v>
      </c>
      <c r="AR2385" s="45">
        <v>0</v>
      </c>
      <c r="AS2385" s="45" t="s">
        <v>4445</v>
      </c>
      <c r="AT2385" s="45" t="s">
        <v>4445</v>
      </c>
      <c r="AU2385" s="45">
        <v>3.8071974759155826E-5</v>
      </c>
      <c r="AV2385" s="10">
        <v>132.31098736346112</v>
      </c>
      <c r="AW2385" s="10">
        <v>121.01077375122429</v>
      </c>
      <c r="AX2385" s="17">
        <v>8.5406464250734587E-2</v>
      </c>
    </row>
    <row r="2386" spans="1:50" x14ac:dyDescent="0.25">
      <c r="A2386" s="22" t="s">
        <v>2906</v>
      </c>
      <c r="B2386" s="22" t="s">
        <v>3959</v>
      </c>
      <c r="C2386" s="22" t="s">
        <v>3207</v>
      </c>
      <c r="D2386" s="22">
        <v>8711</v>
      </c>
      <c r="E2386" s="22" t="s">
        <v>3208</v>
      </c>
      <c r="F2386" s="43">
        <v>1.8E-5</v>
      </c>
      <c r="G2386" s="43">
        <v>6.9152561393400003</v>
      </c>
      <c r="H2386" s="43">
        <v>0.24204545454545454</v>
      </c>
      <c r="I2386" s="9">
        <v>0</v>
      </c>
      <c r="J2386" s="9">
        <v>0.24204545454545454</v>
      </c>
      <c r="K2386" s="11">
        <v>0</v>
      </c>
      <c r="L2386" s="41">
        <v>23</v>
      </c>
      <c r="M2386" s="44">
        <v>0</v>
      </c>
      <c r="N2386" s="13">
        <v>0</v>
      </c>
      <c r="O2386" s="13">
        <v>0</v>
      </c>
      <c r="P2386" s="22">
        <v>0</v>
      </c>
      <c r="Q2386" s="22">
        <v>0</v>
      </c>
      <c r="R2386" s="14">
        <v>0</v>
      </c>
      <c r="S2386" s="22">
        <v>6</v>
      </c>
      <c r="T2386" s="22">
        <v>1</v>
      </c>
      <c r="U2386" s="22">
        <v>54</v>
      </c>
      <c r="V2386" s="22"/>
      <c r="W2386" s="22">
        <v>12</v>
      </c>
      <c r="X2386" s="22">
        <v>9</v>
      </c>
      <c r="Y2386" s="14">
        <v>54</v>
      </c>
      <c r="Z2386" s="10">
        <v>12</v>
      </c>
      <c r="AA2386" s="22">
        <v>9</v>
      </c>
      <c r="AB2386" s="22">
        <v>21.3</v>
      </c>
      <c r="AC2386" s="22">
        <v>2.602940460527604E-6</v>
      </c>
      <c r="AD2386" s="42">
        <v>0</v>
      </c>
      <c r="AE2386" s="22">
        <v>2505</v>
      </c>
      <c r="AF2386" s="22">
        <v>4.1528785834257278E-5</v>
      </c>
      <c r="AG2386" s="22">
        <v>3.1945219872505599E-6</v>
      </c>
      <c r="AH2386" s="22">
        <v>0</v>
      </c>
      <c r="AI2386" s="22">
        <v>0</v>
      </c>
      <c r="AJ2386" s="22">
        <v>0</v>
      </c>
      <c r="AK2386" s="22">
        <v>0</v>
      </c>
      <c r="AL2386" s="45">
        <v>0</v>
      </c>
      <c r="AM2386" s="45">
        <v>0</v>
      </c>
      <c r="AN2386" s="45">
        <v>0</v>
      </c>
      <c r="AO2386" s="45">
        <v>0</v>
      </c>
      <c r="AP2386" s="45">
        <v>0</v>
      </c>
      <c r="AQ2386" s="45">
        <v>0</v>
      </c>
      <c r="AR2386" s="45">
        <v>0</v>
      </c>
      <c r="AS2386" s="45" t="s">
        <v>4445</v>
      </c>
      <c r="AT2386" s="45" t="s">
        <v>4445</v>
      </c>
      <c r="AU2386" s="45">
        <v>4.1528785834257278E-5</v>
      </c>
      <c r="AV2386" s="10">
        <v>49.577464788732399</v>
      </c>
      <c r="AW2386" s="10">
        <v>49.577464788732399</v>
      </c>
      <c r="AX2386" s="17">
        <v>0</v>
      </c>
    </row>
    <row r="2387" spans="1:50" x14ac:dyDescent="0.25">
      <c r="A2387" s="22" t="s">
        <v>2906</v>
      </c>
      <c r="B2387" s="22" t="s">
        <v>3959</v>
      </c>
      <c r="C2387" s="22" t="s">
        <v>3118</v>
      </c>
      <c r="D2387" s="22">
        <v>1136</v>
      </c>
      <c r="E2387" s="22" t="s">
        <v>3119</v>
      </c>
      <c r="F2387" s="43">
        <v>2.4000000000000001E-5</v>
      </c>
      <c r="G2387" s="43">
        <v>15.215237246699999</v>
      </c>
      <c r="H2387" s="43">
        <v>1.2982954545454546</v>
      </c>
      <c r="I2387" s="9">
        <v>0.63693181818181821</v>
      </c>
      <c r="J2387" s="9">
        <v>0.66155303030303036</v>
      </c>
      <c r="K2387" s="11">
        <v>1.2982954545454546</v>
      </c>
      <c r="L2387" s="41">
        <v>84</v>
      </c>
      <c r="M2387" s="44">
        <v>150</v>
      </c>
      <c r="N2387" s="13">
        <v>37</v>
      </c>
      <c r="O2387" s="13">
        <v>7</v>
      </c>
      <c r="P2387" s="22">
        <v>7</v>
      </c>
      <c r="Q2387" s="22">
        <v>0</v>
      </c>
      <c r="R2387" s="14">
        <v>0</v>
      </c>
      <c r="S2387" s="22">
        <v>31</v>
      </c>
      <c r="T2387" s="22">
        <v>0</v>
      </c>
      <c r="U2387" s="22">
        <v>150</v>
      </c>
      <c r="V2387" s="22"/>
      <c r="W2387" s="22">
        <v>37</v>
      </c>
      <c r="X2387" s="22">
        <v>7</v>
      </c>
      <c r="Y2387" s="14">
        <v>0</v>
      </c>
      <c r="Z2387" s="10">
        <v>30</v>
      </c>
      <c r="AA2387" s="22">
        <v>7</v>
      </c>
      <c r="AB2387" s="22">
        <v>41.1</v>
      </c>
      <c r="AC2387" s="22">
        <v>1.5773661370416889E-6</v>
      </c>
      <c r="AD2387" s="42">
        <v>0</v>
      </c>
      <c r="AE2387" s="22">
        <v>2506</v>
      </c>
      <c r="AF2387" s="22">
        <v>1.277537032714708E-5</v>
      </c>
      <c r="AG2387" s="22">
        <v>3.19384258178677E-6</v>
      </c>
      <c r="AH2387" s="22">
        <v>0</v>
      </c>
      <c r="AI2387" s="22">
        <v>0</v>
      </c>
      <c r="AJ2387" s="22">
        <v>0</v>
      </c>
      <c r="AK2387" s="22">
        <v>0</v>
      </c>
      <c r="AL2387" s="45">
        <v>0</v>
      </c>
      <c r="AM2387" s="45">
        <v>0</v>
      </c>
      <c r="AN2387" s="45">
        <v>0</v>
      </c>
      <c r="AO2387" s="45">
        <v>0</v>
      </c>
      <c r="AP2387" s="45">
        <v>0</v>
      </c>
      <c r="AQ2387" s="45">
        <v>0</v>
      </c>
      <c r="AR2387" s="45">
        <v>0</v>
      </c>
      <c r="AS2387" s="45" t="s">
        <v>4445</v>
      </c>
      <c r="AT2387" s="45" t="s">
        <v>4445</v>
      </c>
      <c r="AU2387" s="45">
        <v>6.5097547122866156E-6</v>
      </c>
      <c r="AV2387" s="10">
        <v>45.347838534211277</v>
      </c>
      <c r="AW2387" s="10">
        <v>28.49890590809628</v>
      </c>
      <c r="AX2387" s="17">
        <v>0.49059080962800877</v>
      </c>
    </row>
    <row r="2388" spans="1:50" x14ac:dyDescent="0.25">
      <c r="A2388" s="22" t="s">
        <v>2906</v>
      </c>
      <c r="B2388" s="22" t="s">
        <v>3977</v>
      </c>
      <c r="C2388" s="22" t="s">
        <v>3197</v>
      </c>
      <c r="D2388" s="22">
        <v>2507</v>
      </c>
      <c r="E2388" s="22" t="s">
        <v>3297</v>
      </c>
      <c r="F2388" s="43">
        <v>4.3600000000000003E-4</v>
      </c>
      <c r="G2388" s="43">
        <v>31.741369482300001</v>
      </c>
      <c r="H2388" s="43">
        <v>1.5340909090909092</v>
      </c>
      <c r="I2388" s="9">
        <v>0</v>
      </c>
      <c r="J2388" s="9">
        <v>1.5340909090909092</v>
      </c>
      <c r="K2388" s="11">
        <v>0</v>
      </c>
      <c r="L2388" s="41">
        <v>90</v>
      </c>
      <c r="M2388" s="44">
        <v>0</v>
      </c>
      <c r="N2388" s="13">
        <v>0</v>
      </c>
      <c r="O2388" s="13">
        <v>0</v>
      </c>
      <c r="P2388" s="22">
        <v>0</v>
      </c>
      <c r="Q2388" s="22">
        <v>0</v>
      </c>
      <c r="R2388" s="14">
        <v>0</v>
      </c>
      <c r="S2388" s="22">
        <v>53</v>
      </c>
      <c r="T2388" s="22">
        <v>1</v>
      </c>
      <c r="U2388" s="22">
        <v>176</v>
      </c>
      <c r="V2388" s="22"/>
      <c r="W2388" s="22">
        <v>34</v>
      </c>
      <c r="X2388" s="22">
        <v>23</v>
      </c>
      <c r="Y2388" s="14">
        <v>176</v>
      </c>
      <c r="Z2388" s="10">
        <v>34</v>
      </c>
      <c r="AA2388" s="22">
        <v>23</v>
      </c>
      <c r="AB2388" s="22">
        <v>62.42</v>
      </c>
      <c r="AC2388" s="22">
        <v>1.3736017289459659E-5</v>
      </c>
      <c r="AD2388" s="42">
        <v>0</v>
      </c>
      <c r="AE2388" s="22">
        <v>2507</v>
      </c>
      <c r="AF2388" s="22">
        <v>1.9107560501054161E-5</v>
      </c>
      <c r="AG2388" s="22">
        <v>3.1845934168423601E-6</v>
      </c>
      <c r="AH2388" s="22">
        <v>0</v>
      </c>
      <c r="AI2388" s="22">
        <v>0</v>
      </c>
      <c r="AJ2388" s="22">
        <v>0</v>
      </c>
      <c r="AK2388" s="22">
        <v>0</v>
      </c>
      <c r="AL2388" s="45">
        <v>0</v>
      </c>
      <c r="AM2388" s="45">
        <v>0</v>
      </c>
      <c r="AN2388" s="45">
        <v>0</v>
      </c>
      <c r="AO2388" s="45">
        <v>0</v>
      </c>
      <c r="AP2388" s="45">
        <v>0</v>
      </c>
      <c r="AQ2388" s="45">
        <v>0</v>
      </c>
      <c r="AR2388" s="45">
        <v>0</v>
      </c>
      <c r="AS2388" s="45" t="s">
        <v>4445</v>
      </c>
      <c r="AT2388" s="45" t="s">
        <v>4445</v>
      </c>
      <c r="AU2388" s="45">
        <v>1.9107560501054161E-5</v>
      </c>
      <c r="AV2388" s="10">
        <v>22.162962962962961</v>
      </c>
      <c r="AW2388" s="10">
        <v>22.162962962962961</v>
      </c>
      <c r="AX2388" s="17">
        <v>0</v>
      </c>
    </row>
    <row r="2389" spans="1:50" x14ac:dyDescent="0.25">
      <c r="A2389" s="22" t="s">
        <v>2906</v>
      </c>
      <c r="B2389" s="22" t="s">
        <v>3950</v>
      </c>
      <c r="C2389" s="22" t="s">
        <v>3046</v>
      </c>
      <c r="D2389" s="22">
        <v>522</v>
      </c>
      <c r="E2389" s="22" t="s">
        <v>3047</v>
      </c>
      <c r="F2389" s="43">
        <v>1.4806E-2</v>
      </c>
      <c r="G2389" s="43">
        <v>103.24662545874</v>
      </c>
      <c r="H2389" s="43">
        <v>4.6143939393939393</v>
      </c>
      <c r="I2389" s="9">
        <v>0</v>
      </c>
      <c r="J2389" s="9">
        <v>4.6143939393939393</v>
      </c>
      <c r="K2389" s="11">
        <v>0</v>
      </c>
      <c r="L2389" s="41">
        <v>389</v>
      </c>
      <c r="M2389" s="44">
        <v>0</v>
      </c>
      <c r="N2389" s="13">
        <v>0</v>
      </c>
      <c r="O2389" s="13">
        <v>0</v>
      </c>
      <c r="P2389" s="22">
        <v>0</v>
      </c>
      <c r="Q2389" s="22">
        <v>0</v>
      </c>
      <c r="R2389" s="14">
        <v>0</v>
      </c>
      <c r="S2389" s="22">
        <v>94</v>
      </c>
      <c r="T2389" s="22">
        <v>1</v>
      </c>
      <c r="U2389" s="22">
        <v>719</v>
      </c>
      <c r="V2389" s="22"/>
      <c r="W2389" s="22">
        <v>132</v>
      </c>
      <c r="X2389" s="22">
        <v>88</v>
      </c>
      <c r="Y2389" s="14">
        <v>719</v>
      </c>
      <c r="Z2389" s="10">
        <v>132</v>
      </c>
      <c r="AA2389" s="22">
        <v>88</v>
      </c>
      <c r="AB2389" s="22">
        <v>245.55</v>
      </c>
      <c r="AC2389" s="22">
        <v>1.4340420264792922E-4</v>
      </c>
      <c r="AD2389" s="42">
        <v>4.0000000000000003E-5</v>
      </c>
      <c r="AE2389" s="22">
        <v>2508</v>
      </c>
      <c r="AF2389" s="22">
        <v>9.5465381130675598E-6</v>
      </c>
      <c r="AG2389" s="22">
        <v>3.1821793710225201E-6</v>
      </c>
      <c r="AH2389" s="22">
        <v>0</v>
      </c>
      <c r="AI2389" s="22">
        <v>0</v>
      </c>
      <c r="AJ2389" s="22">
        <v>0</v>
      </c>
      <c r="AK2389" s="22">
        <v>0</v>
      </c>
      <c r="AL2389" s="45">
        <v>0</v>
      </c>
      <c r="AM2389" s="45">
        <v>0</v>
      </c>
      <c r="AN2389" s="45">
        <v>0</v>
      </c>
      <c r="AO2389" s="45">
        <v>0</v>
      </c>
      <c r="AP2389" s="45">
        <v>0</v>
      </c>
      <c r="AQ2389" s="45">
        <v>0</v>
      </c>
      <c r="AR2389" s="45">
        <v>0</v>
      </c>
      <c r="AS2389" s="45" t="s">
        <v>4445</v>
      </c>
      <c r="AT2389" s="45" t="s">
        <v>4445</v>
      </c>
      <c r="AU2389" s="45">
        <v>9.5465381130675598E-6</v>
      </c>
      <c r="AV2389" s="10">
        <v>28.606140206862584</v>
      </c>
      <c r="AW2389" s="10">
        <v>28.606140206862584</v>
      </c>
      <c r="AX2389" s="17">
        <v>0</v>
      </c>
    </row>
    <row r="2390" spans="1:50" x14ac:dyDescent="0.25">
      <c r="A2390" s="22" t="s">
        <v>2195</v>
      </c>
      <c r="B2390" s="22" t="s">
        <v>3962</v>
      </c>
      <c r="C2390" s="22" t="s">
        <v>2587</v>
      </c>
      <c r="D2390" s="22">
        <v>7461</v>
      </c>
      <c r="E2390" s="22" t="s">
        <v>2588</v>
      </c>
      <c r="F2390" s="43">
        <v>2.3E-5</v>
      </c>
      <c r="G2390" s="43">
        <v>15.451917668109999</v>
      </c>
      <c r="H2390" s="43">
        <v>0.42215909090909093</v>
      </c>
      <c r="I2390" s="9">
        <v>0</v>
      </c>
      <c r="J2390" s="9">
        <v>0.42215909090909093</v>
      </c>
      <c r="K2390" s="11">
        <v>0</v>
      </c>
      <c r="L2390" s="41">
        <v>95</v>
      </c>
      <c r="M2390" s="44">
        <v>0</v>
      </c>
      <c r="N2390" s="13">
        <v>0</v>
      </c>
      <c r="O2390" s="13">
        <v>0</v>
      </c>
      <c r="P2390" s="22">
        <v>0</v>
      </c>
      <c r="Q2390" s="22">
        <v>0</v>
      </c>
      <c r="R2390" s="14">
        <v>0</v>
      </c>
      <c r="S2390" s="22">
        <v>9</v>
      </c>
      <c r="T2390" s="22">
        <v>1</v>
      </c>
      <c r="U2390" s="22">
        <v>185</v>
      </c>
      <c r="V2390" s="22"/>
      <c r="W2390" s="22">
        <v>35</v>
      </c>
      <c r="X2390" s="22">
        <v>24</v>
      </c>
      <c r="Y2390" s="14">
        <v>185</v>
      </c>
      <c r="Z2390" s="10">
        <v>35</v>
      </c>
      <c r="AA2390" s="22">
        <v>24</v>
      </c>
      <c r="AB2390" s="22">
        <v>64.599999999999994</v>
      </c>
      <c r="AC2390" s="22">
        <v>1.4884883866206391E-6</v>
      </c>
      <c r="AD2390" s="42">
        <v>0</v>
      </c>
      <c r="AE2390" s="22">
        <v>2509</v>
      </c>
      <c r="AF2390" s="22">
        <v>1.9012961591040538E-5</v>
      </c>
      <c r="AG2390" s="22">
        <v>3.1688269318400898E-6</v>
      </c>
      <c r="AH2390" s="22">
        <v>0</v>
      </c>
      <c r="AI2390" s="22">
        <v>0</v>
      </c>
      <c r="AJ2390" s="22">
        <v>0</v>
      </c>
      <c r="AK2390" s="22">
        <v>0</v>
      </c>
      <c r="AL2390" s="45">
        <v>0</v>
      </c>
      <c r="AM2390" s="45">
        <v>0</v>
      </c>
      <c r="AN2390" s="45">
        <v>0</v>
      </c>
      <c r="AO2390" s="45">
        <v>0</v>
      </c>
      <c r="AP2390" s="45">
        <v>0</v>
      </c>
      <c r="AQ2390" s="45">
        <v>0</v>
      </c>
      <c r="AR2390" s="45">
        <v>0</v>
      </c>
      <c r="AS2390" s="45" t="s">
        <v>4445</v>
      </c>
      <c r="AT2390" s="45" t="s">
        <v>4445</v>
      </c>
      <c r="AU2390" s="45">
        <v>1.9012961591040538E-5</v>
      </c>
      <c r="AV2390" s="10">
        <v>82.907133243606992</v>
      </c>
      <c r="AW2390" s="10">
        <v>82.907133243606992</v>
      </c>
      <c r="AX2390" s="17">
        <v>0</v>
      </c>
    </row>
    <row r="2391" spans="1:50" x14ac:dyDescent="0.25">
      <c r="A2391" s="22" t="s">
        <v>2906</v>
      </c>
      <c r="B2391" s="22" t="s">
        <v>3950</v>
      </c>
      <c r="C2391" s="22" t="s">
        <v>3189</v>
      </c>
      <c r="D2391" s="22">
        <v>1469</v>
      </c>
      <c r="E2391" s="22" t="s">
        <v>3347</v>
      </c>
      <c r="F2391" s="43">
        <v>2.5000000000000001E-5</v>
      </c>
      <c r="G2391" s="43">
        <v>40.588602956709998</v>
      </c>
      <c r="H2391" s="43">
        <v>2.4011363636363638</v>
      </c>
      <c r="I2391" s="9">
        <v>0</v>
      </c>
      <c r="J2391" s="9">
        <v>2.4011363636363638</v>
      </c>
      <c r="K2391" s="11">
        <v>0</v>
      </c>
      <c r="L2391" s="41">
        <v>405</v>
      </c>
      <c r="M2391" s="44">
        <v>0</v>
      </c>
      <c r="N2391" s="13">
        <v>0</v>
      </c>
      <c r="O2391" s="13">
        <v>0</v>
      </c>
      <c r="P2391" s="22">
        <v>0</v>
      </c>
      <c r="Q2391" s="22">
        <v>0</v>
      </c>
      <c r="R2391" s="14">
        <v>0</v>
      </c>
      <c r="S2391" s="22">
        <v>95</v>
      </c>
      <c r="T2391" s="22">
        <v>1</v>
      </c>
      <c r="U2391" s="22">
        <v>748</v>
      </c>
      <c r="V2391" s="22"/>
      <c r="W2391" s="22">
        <v>137</v>
      </c>
      <c r="X2391" s="22">
        <v>91</v>
      </c>
      <c r="Y2391" s="14">
        <v>748</v>
      </c>
      <c r="Z2391" s="10">
        <v>137</v>
      </c>
      <c r="AA2391" s="22">
        <v>91</v>
      </c>
      <c r="AB2391" s="22">
        <v>255.01</v>
      </c>
      <c r="AC2391" s="22">
        <v>6.1593644961527476E-7</v>
      </c>
      <c r="AD2391" s="42">
        <v>0</v>
      </c>
      <c r="AE2391" s="22">
        <v>2510</v>
      </c>
      <c r="AF2391" s="22">
        <v>1.0888038675258639E-4</v>
      </c>
      <c r="AG2391" s="22">
        <v>3.1108681929310399E-6</v>
      </c>
      <c r="AH2391" s="22">
        <v>0</v>
      </c>
      <c r="AI2391" s="22">
        <v>0</v>
      </c>
      <c r="AJ2391" s="22">
        <v>0</v>
      </c>
      <c r="AK2391" s="22">
        <v>0</v>
      </c>
      <c r="AL2391" s="45">
        <v>0</v>
      </c>
      <c r="AM2391" s="45">
        <v>0</v>
      </c>
      <c r="AN2391" s="45">
        <v>0</v>
      </c>
      <c r="AO2391" s="45">
        <v>0</v>
      </c>
      <c r="AP2391" s="45">
        <v>0</v>
      </c>
      <c r="AQ2391" s="45">
        <v>0</v>
      </c>
      <c r="AR2391" s="45">
        <v>0</v>
      </c>
      <c r="AS2391" s="45" t="s">
        <v>4445</v>
      </c>
      <c r="AT2391" s="45" t="s">
        <v>4445</v>
      </c>
      <c r="AU2391" s="45">
        <v>1.0888038675258639E-4</v>
      </c>
      <c r="AV2391" s="10">
        <v>57.056318031235207</v>
      </c>
      <c r="AW2391" s="10">
        <v>57.056318031235207</v>
      </c>
      <c r="AX2391" s="17">
        <v>0</v>
      </c>
    </row>
    <row r="2392" spans="1:50" x14ac:dyDescent="0.25">
      <c r="A2392" s="22" t="s">
        <v>2195</v>
      </c>
      <c r="B2392" s="22" t="s">
        <v>3963</v>
      </c>
      <c r="C2392" s="22" t="s">
        <v>2373</v>
      </c>
      <c r="D2392" s="22">
        <v>1253</v>
      </c>
      <c r="E2392" s="22" t="s">
        <v>2545</v>
      </c>
      <c r="F2392" s="43">
        <v>3.28E-4</v>
      </c>
      <c r="G2392" s="43">
        <v>273.80841807528998</v>
      </c>
      <c r="H2392" s="43">
        <v>11.385984848484847</v>
      </c>
      <c r="I2392" s="9">
        <v>0</v>
      </c>
      <c r="J2392" s="9">
        <v>11.385984848484847</v>
      </c>
      <c r="K2392" s="11">
        <v>0</v>
      </c>
      <c r="L2392" s="41">
        <v>1576</v>
      </c>
      <c r="M2392" s="44">
        <v>0</v>
      </c>
      <c r="N2392" s="13">
        <v>0</v>
      </c>
      <c r="O2392" s="13">
        <v>0</v>
      </c>
      <c r="P2392" s="22">
        <v>0</v>
      </c>
      <c r="Q2392" s="22">
        <v>0</v>
      </c>
      <c r="R2392" s="14">
        <v>0</v>
      </c>
      <c r="S2392" s="22">
        <v>296</v>
      </c>
      <c r="T2392" s="22">
        <v>1</v>
      </c>
      <c r="U2392" s="22">
        <v>2874</v>
      </c>
      <c r="V2392" s="22"/>
      <c r="W2392" s="22">
        <v>520</v>
      </c>
      <c r="X2392" s="22">
        <v>344</v>
      </c>
      <c r="Y2392" s="14">
        <v>2874</v>
      </c>
      <c r="Z2392" s="10">
        <v>520</v>
      </c>
      <c r="AA2392" s="22">
        <v>344</v>
      </c>
      <c r="AB2392" s="22">
        <v>971.06</v>
      </c>
      <c r="AC2392" s="22">
        <v>1.1979178810704382E-6</v>
      </c>
      <c r="AD2392" s="42">
        <v>0</v>
      </c>
      <c r="AE2392" s="22">
        <v>2511</v>
      </c>
      <c r="AF2392" s="22">
        <v>5.8641839791220927E-4</v>
      </c>
      <c r="AG2392" s="22">
        <v>3.0702533922105199E-6</v>
      </c>
      <c r="AH2392" s="22">
        <v>0</v>
      </c>
      <c r="AI2392" s="22">
        <v>0</v>
      </c>
      <c r="AJ2392" s="22">
        <v>0</v>
      </c>
      <c r="AK2392" s="22">
        <v>0</v>
      </c>
      <c r="AL2392" s="45">
        <v>0</v>
      </c>
      <c r="AM2392" s="45">
        <v>0</v>
      </c>
      <c r="AN2392" s="45">
        <v>0</v>
      </c>
      <c r="AO2392" s="45">
        <v>0</v>
      </c>
      <c r="AP2392" s="45">
        <v>0</v>
      </c>
      <c r="AQ2392" s="45">
        <v>0</v>
      </c>
      <c r="AR2392" s="45">
        <v>0</v>
      </c>
      <c r="AS2392" s="45" t="s">
        <v>4445</v>
      </c>
      <c r="AT2392" s="45" t="s">
        <v>4445</v>
      </c>
      <c r="AU2392" s="45">
        <v>5.8641839791220927E-4</v>
      </c>
      <c r="AV2392" s="10">
        <v>45.670181975448287</v>
      </c>
      <c r="AW2392" s="10">
        <v>45.670181975448287</v>
      </c>
      <c r="AX2392" s="17">
        <v>0</v>
      </c>
    </row>
    <row r="2393" spans="1:50" x14ac:dyDescent="0.25">
      <c r="A2393" s="22" t="s">
        <v>2906</v>
      </c>
      <c r="B2393" s="22" t="s">
        <v>3950</v>
      </c>
      <c r="C2393" s="22" t="s">
        <v>2941</v>
      </c>
      <c r="D2393" s="22">
        <v>7941</v>
      </c>
      <c r="E2393" s="22" t="s">
        <v>3992</v>
      </c>
      <c r="F2393" s="43">
        <v>1.5798E-2</v>
      </c>
      <c r="G2393" s="43">
        <v>37.918469039969999</v>
      </c>
      <c r="H2393" s="43">
        <v>3.0880681818181821</v>
      </c>
      <c r="I2393" s="9">
        <v>0</v>
      </c>
      <c r="J2393" s="9">
        <v>3.0880681818181821</v>
      </c>
      <c r="K2393" s="11">
        <v>0</v>
      </c>
      <c r="L2393" s="41">
        <v>238</v>
      </c>
      <c r="M2393" s="44">
        <v>0</v>
      </c>
      <c r="N2393" s="13">
        <v>0</v>
      </c>
      <c r="O2393" s="13">
        <v>0</v>
      </c>
      <c r="P2393" s="22">
        <v>0</v>
      </c>
      <c r="Q2393" s="22">
        <v>0</v>
      </c>
      <c r="R2393" s="14">
        <v>0</v>
      </c>
      <c r="S2393" s="22">
        <v>106</v>
      </c>
      <c r="T2393" s="22">
        <v>1</v>
      </c>
      <c r="U2393" s="22">
        <v>444</v>
      </c>
      <c r="V2393" s="22"/>
      <c r="W2393" s="22">
        <v>82</v>
      </c>
      <c r="X2393" s="22">
        <v>55</v>
      </c>
      <c r="Y2393" s="14">
        <v>444</v>
      </c>
      <c r="Z2393" s="10">
        <v>82</v>
      </c>
      <c r="AA2393" s="22">
        <v>55</v>
      </c>
      <c r="AB2393" s="22">
        <v>152.30000000000001</v>
      </c>
      <c r="AC2393" s="22">
        <v>4.166307448580603E-4</v>
      </c>
      <c r="AD2393" s="42">
        <v>6.9999999999999994E-5</v>
      </c>
      <c r="AE2393" s="22">
        <v>2512</v>
      </c>
      <c r="AF2393" s="22">
        <v>3.06677676597569E-6</v>
      </c>
      <c r="AG2393" s="22">
        <v>3.06677676597569E-6</v>
      </c>
      <c r="AH2393" s="22">
        <v>0</v>
      </c>
      <c r="AI2393" s="22">
        <v>0</v>
      </c>
      <c r="AJ2393" s="22">
        <v>0</v>
      </c>
      <c r="AK2393" s="22">
        <v>0</v>
      </c>
      <c r="AL2393" s="45">
        <v>0</v>
      </c>
      <c r="AM2393" s="45">
        <v>0</v>
      </c>
      <c r="AN2393" s="45">
        <v>0</v>
      </c>
      <c r="AO2393" s="45">
        <v>0</v>
      </c>
      <c r="AP2393" s="45">
        <v>0</v>
      </c>
      <c r="AQ2393" s="45">
        <v>0</v>
      </c>
      <c r="AR2393" s="45">
        <v>0</v>
      </c>
      <c r="AS2393" s="45" t="s">
        <v>4445</v>
      </c>
      <c r="AT2393" s="45" t="s">
        <v>4445</v>
      </c>
      <c r="AU2393" s="45">
        <v>3.0667767659756904E-6</v>
      </c>
      <c r="AV2393" s="10">
        <v>26.553817847286105</v>
      </c>
      <c r="AW2393" s="10">
        <v>26.553817847286105</v>
      </c>
      <c r="AX2393" s="17">
        <v>0</v>
      </c>
    </row>
    <row r="2394" spans="1:50" x14ac:dyDescent="0.25">
      <c r="A2394" s="22" t="s">
        <v>2906</v>
      </c>
      <c r="B2394" s="22" t="s">
        <v>3950</v>
      </c>
      <c r="C2394" s="22" t="s">
        <v>1669</v>
      </c>
      <c r="D2394" s="22">
        <v>4226</v>
      </c>
      <c r="E2394" s="22" t="s">
        <v>3299</v>
      </c>
      <c r="F2394" s="43">
        <v>5.5000000000000002E-5</v>
      </c>
      <c r="G2394" s="43">
        <v>33.064854265000001</v>
      </c>
      <c r="H2394" s="43">
        <v>0.45056818181818181</v>
      </c>
      <c r="I2394" s="9">
        <v>0</v>
      </c>
      <c r="J2394" s="9">
        <v>0.45056818181818181</v>
      </c>
      <c r="K2394" s="11">
        <v>0</v>
      </c>
      <c r="L2394" s="44">
        <v>44</v>
      </c>
      <c r="M2394" s="44">
        <v>0</v>
      </c>
      <c r="N2394" s="13">
        <v>0</v>
      </c>
      <c r="O2394" s="22">
        <v>0</v>
      </c>
      <c r="P2394" s="22">
        <v>0</v>
      </c>
      <c r="Q2394" s="22">
        <v>0</v>
      </c>
      <c r="R2394" s="14">
        <v>0</v>
      </c>
      <c r="S2394" s="22">
        <v>12</v>
      </c>
      <c r="T2394" s="22">
        <v>1</v>
      </c>
      <c r="U2394" s="22">
        <v>92</v>
      </c>
      <c r="V2394" s="22"/>
      <c r="W2394" s="22">
        <v>19</v>
      </c>
      <c r="X2394" s="22">
        <v>13</v>
      </c>
      <c r="Y2394" s="22">
        <v>92</v>
      </c>
      <c r="Z2394" s="10">
        <v>19</v>
      </c>
      <c r="AA2394" s="22">
        <v>13</v>
      </c>
      <c r="AB2394" s="22">
        <v>34.31</v>
      </c>
      <c r="AC2394" s="22">
        <v>1.6633976233253481E-6</v>
      </c>
      <c r="AD2394" s="42">
        <v>0</v>
      </c>
      <c r="AE2394" s="22">
        <v>2513</v>
      </c>
      <c r="AF2394" s="22">
        <v>2.4527450584509361E-5</v>
      </c>
      <c r="AG2394" s="22">
        <v>3.0659313230636702E-6</v>
      </c>
      <c r="AH2394" s="22">
        <v>0</v>
      </c>
      <c r="AI2394" s="22">
        <v>0</v>
      </c>
      <c r="AJ2394" s="22">
        <v>0</v>
      </c>
      <c r="AK2394" s="22">
        <v>0</v>
      </c>
      <c r="AL2394" s="45">
        <v>0</v>
      </c>
      <c r="AM2394" s="45">
        <v>0</v>
      </c>
      <c r="AN2394" s="45">
        <v>0</v>
      </c>
      <c r="AO2394" s="45">
        <v>0</v>
      </c>
      <c r="AP2394" s="45">
        <v>0</v>
      </c>
      <c r="AQ2394" s="45">
        <v>0</v>
      </c>
      <c r="AR2394" s="45">
        <v>0</v>
      </c>
      <c r="AS2394" s="25" t="s">
        <v>4445</v>
      </c>
      <c r="AT2394" s="25" t="s">
        <v>4445</v>
      </c>
      <c r="AU2394" s="45">
        <v>2.4527450584509361E-5</v>
      </c>
      <c r="AV2394" s="10">
        <v>42.168978562421188</v>
      </c>
      <c r="AW2394" s="10">
        <v>42.168978562421188</v>
      </c>
      <c r="AX2394" s="17">
        <v>0</v>
      </c>
    </row>
    <row r="2395" spans="1:50" x14ac:dyDescent="0.25">
      <c r="A2395" s="22" t="s">
        <v>2195</v>
      </c>
      <c r="B2395" s="22" t="s">
        <v>3963</v>
      </c>
      <c r="C2395" s="22" t="s">
        <v>2768</v>
      </c>
      <c r="D2395" s="22">
        <v>7585</v>
      </c>
      <c r="E2395" s="22" t="s">
        <v>2769</v>
      </c>
      <c r="F2395" s="43">
        <v>8.5000000000000006E-5</v>
      </c>
      <c r="G2395" s="43">
        <v>63.806823646440002</v>
      </c>
      <c r="H2395" s="43">
        <v>2.8130681818181822</v>
      </c>
      <c r="I2395" s="9">
        <v>0</v>
      </c>
      <c r="J2395" s="9">
        <v>2.8130681818181822</v>
      </c>
      <c r="K2395" s="11">
        <v>0</v>
      </c>
      <c r="L2395" s="41">
        <v>369</v>
      </c>
      <c r="M2395" s="44">
        <v>0</v>
      </c>
      <c r="N2395" s="13">
        <v>0</v>
      </c>
      <c r="O2395" s="13">
        <v>0</v>
      </c>
      <c r="P2395" s="22">
        <v>0</v>
      </c>
      <c r="Q2395" s="22">
        <v>0</v>
      </c>
      <c r="R2395" s="14">
        <v>0</v>
      </c>
      <c r="S2395" s="22">
        <v>76</v>
      </c>
      <c r="T2395" s="22">
        <v>1</v>
      </c>
      <c r="U2395" s="22">
        <v>682</v>
      </c>
      <c r="V2395" s="22"/>
      <c r="W2395" s="22">
        <v>125</v>
      </c>
      <c r="X2395" s="22">
        <v>83</v>
      </c>
      <c r="Y2395" s="14">
        <v>682</v>
      </c>
      <c r="Z2395" s="10">
        <v>125</v>
      </c>
      <c r="AA2395" s="22">
        <v>83</v>
      </c>
      <c r="AB2395" s="22">
        <v>232.63</v>
      </c>
      <c r="AC2395" s="22">
        <v>1.3321459233105462E-6</v>
      </c>
      <c r="AD2395" s="42">
        <v>0</v>
      </c>
      <c r="AE2395" s="22">
        <v>2514</v>
      </c>
      <c r="AF2395" s="22">
        <v>1.3790465558872784E-4</v>
      </c>
      <c r="AG2395" s="22">
        <v>3.0645479019717298E-6</v>
      </c>
      <c r="AH2395" s="22">
        <v>0</v>
      </c>
      <c r="AI2395" s="22">
        <v>0</v>
      </c>
      <c r="AJ2395" s="22">
        <v>0</v>
      </c>
      <c r="AK2395" s="22">
        <v>0</v>
      </c>
      <c r="AL2395" s="45">
        <v>0</v>
      </c>
      <c r="AM2395" s="45">
        <v>0</v>
      </c>
      <c r="AN2395" s="45">
        <v>0</v>
      </c>
      <c r="AO2395" s="45">
        <v>0</v>
      </c>
      <c r="AP2395" s="45">
        <v>0</v>
      </c>
      <c r="AQ2395" s="45">
        <v>0</v>
      </c>
      <c r="AR2395" s="45">
        <v>0</v>
      </c>
      <c r="AS2395" s="45" t="s">
        <v>4445</v>
      </c>
      <c r="AT2395" s="45" t="s">
        <v>4445</v>
      </c>
      <c r="AU2395" s="45">
        <v>1.3790465558872784E-4</v>
      </c>
      <c r="AV2395" s="10">
        <v>44.4354675823066</v>
      </c>
      <c r="AW2395" s="10">
        <v>44.4354675823066</v>
      </c>
      <c r="AX2395" s="17">
        <v>0</v>
      </c>
    </row>
    <row r="2396" spans="1:50" x14ac:dyDescent="0.25">
      <c r="A2396" s="22" t="s">
        <v>2906</v>
      </c>
      <c r="B2396" s="22" t="s">
        <v>3961</v>
      </c>
      <c r="C2396" s="22" t="s">
        <v>3066</v>
      </c>
      <c r="D2396" s="22">
        <v>7080</v>
      </c>
      <c r="E2396" s="22" t="s">
        <v>3481</v>
      </c>
      <c r="F2396" s="43">
        <v>5.1810000000000002E-2</v>
      </c>
      <c r="G2396" s="43">
        <v>20.843066803140001</v>
      </c>
      <c r="H2396" s="43">
        <v>1.0570075757575759</v>
      </c>
      <c r="I2396" s="9">
        <v>0</v>
      </c>
      <c r="J2396" s="9">
        <v>1.0570075757575759</v>
      </c>
      <c r="K2396" s="11">
        <v>0.5757575757575758</v>
      </c>
      <c r="L2396" s="41">
        <v>79</v>
      </c>
      <c r="M2396" s="44">
        <v>12</v>
      </c>
      <c r="N2396" s="13">
        <v>11</v>
      </c>
      <c r="O2396" s="13">
        <v>4</v>
      </c>
      <c r="P2396" s="22">
        <v>0</v>
      </c>
      <c r="Q2396" s="22">
        <v>0</v>
      </c>
      <c r="R2396" s="14">
        <v>0</v>
      </c>
      <c r="S2396" s="22">
        <v>49</v>
      </c>
      <c r="T2396" s="22">
        <v>0.45529475004479492</v>
      </c>
      <c r="U2396" s="22">
        <v>83</v>
      </c>
      <c r="V2396" s="22"/>
      <c r="W2396" s="22">
        <v>25</v>
      </c>
      <c r="X2396" s="22">
        <v>13</v>
      </c>
      <c r="Y2396" s="14">
        <v>71</v>
      </c>
      <c r="Z2396" s="10">
        <v>25</v>
      </c>
      <c r="AA2396" s="22">
        <v>13</v>
      </c>
      <c r="AB2396" s="22">
        <v>40.64</v>
      </c>
      <c r="AC2396" s="22">
        <v>2.4857186559606882E-3</v>
      </c>
      <c r="AD2396" s="42">
        <v>1.2999999999999999E-4</v>
      </c>
      <c r="AE2396" s="22">
        <v>2515</v>
      </c>
      <c r="AF2396" s="22">
        <v>3.3274019208717984E-5</v>
      </c>
      <c r="AG2396" s="22">
        <v>3.0249108371561805E-6</v>
      </c>
      <c r="AH2396" s="22">
        <v>0</v>
      </c>
      <c r="AI2396" s="22">
        <v>0</v>
      </c>
      <c r="AJ2396" s="22">
        <v>1</v>
      </c>
      <c r="AK2396" s="22">
        <v>0</v>
      </c>
      <c r="AL2396" s="45">
        <v>0</v>
      </c>
      <c r="AM2396" s="45">
        <v>0</v>
      </c>
      <c r="AN2396" s="45">
        <v>0</v>
      </c>
      <c r="AO2396" s="45">
        <v>0</v>
      </c>
      <c r="AP2396" s="45">
        <v>0</v>
      </c>
      <c r="AQ2396" s="45">
        <v>0</v>
      </c>
      <c r="AR2396" s="45">
        <v>0</v>
      </c>
      <c r="AS2396" s="45" t="s">
        <v>4445</v>
      </c>
      <c r="AT2396" s="45" t="s">
        <v>4445</v>
      </c>
      <c r="AU2396" s="45">
        <v>3.3274019208717984E-5</v>
      </c>
      <c r="AV2396" s="10">
        <v>23.651675327002327</v>
      </c>
      <c r="AW2396" s="10">
        <v>23.651675327002327</v>
      </c>
      <c r="AX2396" s="17">
        <v>0</v>
      </c>
    </row>
    <row r="2397" spans="1:50" x14ac:dyDescent="0.25">
      <c r="A2397" s="22" t="s">
        <v>2195</v>
      </c>
      <c r="B2397" s="22" t="s">
        <v>3963</v>
      </c>
      <c r="C2397" s="22" t="s">
        <v>2373</v>
      </c>
      <c r="D2397" s="22">
        <v>1701</v>
      </c>
      <c r="E2397" s="22" t="s">
        <v>2492</v>
      </c>
      <c r="F2397" s="43">
        <v>4.6E-5</v>
      </c>
      <c r="G2397" s="43">
        <v>44.038871690100002</v>
      </c>
      <c r="H2397" s="43">
        <v>3.5642045454545457</v>
      </c>
      <c r="I2397" s="9">
        <v>0</v>
      </c>
      <c r="J2397" s="9">
        <v>3.5642045454545457</v>
      </c>
      <c r="K2397" s="11">
        <v>0</v>
      </c>
      <c r="L2397" s="41">
        <v>565</v>
      </c>
      <c r="M2397" s="44">
        <v>0</v>
      </c>
      <c r="N2397" s="13">
        <v>0</v>
      </c>
      <c r="O2397" s="13">
        <v>0</v>
      </c>
      <c r="P2397" s="22">
        <v>0</v>
      </c>
      <c r="Q2397" s="22">
        <v>0</v>
      </c>
      <c r="R2397" s="14">
        <v>0</v>
      </c>
      <c r="S2397" s="22">
        <v>121</v>
      </c>
      <c r="T2397" s="22">
        <v>1</v>
      </c>
      <c r="U2397" s="22">
        <v>1038</v>
      </c>
      <c r="V2397" s="22"/>
      <c r="W2397" s="22">
        <v>189</v>
      </c>
      <c r="X2397" s="22">
        <v>126</v>
      </c>
      <c r="Y2397" s="14">
        <v>1038</v>
      </c>
      <c r="Z2397" s="10">
        <v>189</v>
      </c>
      <c r="AA2397" s="22">
        <v>126</v>
      </c>
      <c r="AB2397" s="22">
        <v>352.35</v>
      </c>
      <c r="AC2397" s="22">
        <v>1.0445317564832358E-6</v>
      </c>
      <c r="AD2397" s="42">
        <v>0</v>
      </c>
      <c r="AE2397" s="22">
        <v>2517</v>
      </c>
      <c r="AF2397" s="22">
        <v>7.533583657675875E-5</v>
      </c>
      <c r="AG2397" s="22">
        <v>3.0134334630703501E-6</v>
      </c>
      <c r="AH2397" s="22">
        <v>0</v>
      </c>
      <c r="AI2397" s="22">
        <v>0</v>
      </c>
      <c r="AJ2397" s="22">
        <v>0</v>
      </c>
      <c r="AK2397" s="22">
        <v>0</v>
      </c>
      <c r="AL2397" s="45">
        <v>0</v>
      </c>
      <c r="AM2397" s="45">
        <v>0</v>
      </c>
      <c r="AN2397" s="45">
        <v>0</v>
      </c>
      <c r="AO2397" s="45">
        <v>0</v>
      </c>
      <c r="AP2397" s="45">
        <v>0</v>
      </c>
      <c r="AQ2397" s="45">
        <v>0</v>
      </c>
      <c r="AR2397" s="45">
        <v>0</v>
      </c>
      <c r="AS2397" s="45" t="s">
        <v>4445</v>
      </c>
      <c r="AT2397" s="45" t="s">
        <v>4445</v>
      </c>
      <c r="AU2397" s="45">
        <v>7.533583657675875E-5</v>
      </c>
      <c r="AV2397" s="10">
        <v>53.027259684361546</v>
      </c>
      <c r="AW2397" s="10">
        <v>53.027259684361546</v>
      </c>
      <c r="AX2397" s="17">
        <v>0</v>
      </c>
    </row>
    <row r="2398" spans="1:50" x14ac:dyDescent="0.25">
      <c r="A2398" s="22" t="s">
        <v>2195</v>
      </c>
      <c r="B2398" s="22" t="s">
        <v>3956</v>
      </c>
      <c r="C2398" s="22" t="s">
        <v>2329</v>
      </c>
      <c r="D2398" s="22">
        <v>4981</v>
      </c>
      <c r="E2398" s="22" t="s">
        <v>2330</v>
      </c>
      <c r="F2398" s="43">
        <v>3.1250629999999999</v>
      </c>
      <c r="G2398" s="43">
        <v>262.11201564094</v>
      </c>
      <c r="H2398" s="43">
        <v>12.733712121212122</v>
      </c>
      <c r="I2398" s="9">
        <v>0</v>
      </c>
      <c r="J2398" s="9">
        <v>12.733712121212122</v>
      </c>
      <c r="K2398" s="11">
        <v>0</v>
      </c>
      <c r="L2398" s="41">
        <v>100</v>
      </c>
      <c r="M2398" s="44">
        <v>0</v>
      </c>
      <c r="N2398" s="13">
        <v>0</v>
      </c>
      <c r="O2398" s="13">
        <v>0</v>
      </c>
      <c r="P2398" s="22">
        <v>0</v>
      </c>
      <c r="Q2398" s="22">
        <v>0</v>
      </c>
      <c r="R2398" s="14">
        <v>0</v>
      </c>
      <c r="S2398" s="22">
        <v>215</v>
      </c>
      <c r="T2398" s="22">
        <v>1</v>
      </c>
      <c r="U2398" s="22">
        <v>194</v>
      </c>
      <c r="V2398" s="22"/>
      <c r="W2398" s="22">
        <v>37</v>
      </c>
      <c r="X2398" s="22">
        <v>25</v>
      </c>
      <c r="Y2398" s="14">
        <v>194</v>
      </c>
      <c r="Z2398" s="10">
        <v>37</v>
      </c>
      <c r="AA2398" s="22">
        <v>25</v>
      </c>
      <c r="AB2398" s="22">
        <v>68.150000000000006</v>
      </c>
      <c r="AC2398" s="22">
        <v>1.1922623968070725E-2</v>
      </c>
      <c r="AD2398" s="42">
        <v>9.2000000000000003E-4</v>
      </c>
      <c r="AE2398" s="22">
        <v>2518</v>
      </c>
      <c r="AF2398" s="22">
        <v>5.9885776458133404E-6</v>
      </c>
      <c r="AG2398" s="22">
        <v>2.9942888229066702E-6</v>
      </c>
      <c r="AH2398" s="22">
        <v>0</v>
      </c>
      <c r="AI2398" s="22">
        <v>0</v>
      </c>
      <c r="AJ2398" s="22">
        <v>0</v>
      </c>
      <c r="AK2398" s="22">
        <v>0</v>
      </c>
      <c r="AL2398" s="45">
        <v>0</v>
      </c>
      <c r="AM2398" s="45">
        <v>0</v>
      </c>
      <c r="AN2398" s="45">
        <v>0</v>
      </c>
      <c r="AO2398" s="45">
        <v>0</v>
      </c>
      <c r="AP2398" s="45">
        <v>0</v>
      </c>
      <c r="AQ2398" s="45">
        <v>0</v>
      </c>
      <c r="AR2398" s="45">
        <v>0</v>
      </c>
      <c r="AS2398" s="45" t="s">
        <v>4445</v>
      </c>
      <c r="AT2398" s="45" t="s">
        <v>4445</v>
      </c>
      <c r="AU2398" s="45">
        <v>5.9885776458133404E-6</v>
      </c>
      <c r="AV2398" s="10">
        <v>2.9056727251093197</v>
      </c>
      <c r="AW2398" s="10">
        <v>2.9056727251093197</v>
      </c>
      <c r="AX2398" s="17">
        <v>0</v>
      </c>
    </row>
    <row r="2399" spans="1:50" x14ac:dyDescent="0.25">
      <c r="A2399" s="22" t="s">
        <v>2906</v>
      </c>
      <c r="B2399" s="22" t="s">
        <v>3950</v>
      </c>
      <c r="C2399" s="22" t="s">
        <v>3189</v>
      </c>
      <c r="D2399" s="22">
        <v>2962</v>
      </c>
      <c r="E2399" s="22" t="s">
        <v>3325</v>
      </c>
      <c r="F2399" s="43">
        <v>7.7000000000000001E-5</v>
      </c>
      <c r="G2399" s="43">
        <v>76.182657710810005</v>
      </c>
      <c r="H2399" s="43">
        <v>4.0145833333333334</v>
      </c>
      <c r="I2399" s="9">
        <v>0</v>
      </c>
      <c r="J2399" s="9">
        <v>4.0145833333333334</v>
      </c>
      <c r="K2399" s="11">
        <v>0</v>
      </c>
      <c r="L2399" s="41">
        <v>352</v>
      </c>
      <c r="M2399" s="44">
        <v>0</v>
      </c>
      <c r="N2399" s="13">
        <v>0</v>
      </c>
      <c r="O2399" s="13">
        <v>0</v>
      </c>
      <c r="P2399" s="22">
        <v>0</v>
      </c>
      <c r="Q2399" s="22">
        <v>0</v>
      </c>
      <c r="R2399" s="14">
        <v>0</v>
      </c>
      <c r="S2399" s="22">
        <v>132</v>
      </c>
      <c r="T2399" s="22">
        <v>1</v>
      </c>
      <c r="U2399" s="22">
        <v>651</v>
      </c>
      <c r="V2399" s="22"/>
      <c r="W2399" s="22">
        <v>119</v>
      </c>
      <c r="X2399" s="22">
        <v>80</v>
      </c>
      <c r="Y2399" s="14">
        <v>651</v>
      </c>
      <c r="Z2399" s="10">
        <v>119</v>
      </c>
      <c r="AA2399" s="22">
        <v>80</v>
      </c>
      <c r="AB2399" s="22">
        <v>221.62</v>
      </c>
      <c r="AC2399" s="22">
        <v>1.0107287185003789E-6</v>
      </c>
      <c r="AD2399" s="42">
        <v>0</v>
      </c>
      <c r="AE2399" s="22">
        <v>2519</v>
      </c>
      <c r="AF2399" s="22">
        <v>2.391794621683032E-4</v>
      </c>
      <c r="AG2399" s="22">
        <v>2.98974327710379E-6</v>
      </c>
      <c r="AH2399" s="22">
        <v>0</v>
      </c>
      <c r="AI2399" s="22">
        <v>0</v>
      </c>
      <c r="AJ2399" s="22">
        <v>0</v>
      </c>
      <c r="AK2399" s="22">
        <v>0</v>
      </c>
      <c r="AL2399" s="45">
        <v>0</v>
      </c>
      <c r="AM2399" s="45">
        <v>0</v>
      </c>
      <c r="AN2399" s="45">
        <v>0</v>
      </c>
      <c r="AO2399" s="45">
        <v>0</v>
      </c>
      <c r="AP2399" s="45">
        <v>0</v>
      </c>
      <c r="AQ2399" s="45">
        <v>0</v>
      </c>
      <c r="AR2399" s="45">
        <v>0</v>
      </c>
      <c r="AS2399" s="45" t="s">
        <v>4445</v>
      </c>
      <c r="AT2399" s="45" t="s">
        <v>4445</v>
      </c>
      <c r="AU2399" s="45">
        <v>2.391794621683032E-4</v>
      </c>
      <c r="AV2399" s="10">
        <v>29.641930461857811</v>
      </c>
      <c r="AW2399" s="10">
        <v>29.641930461857811</v>
      </c>
      <c r="AX2399" s="17">
        <v>0</v>
      </c>
    </row>
    <row r="2400" spans="1:50" x14ac:dyDescent="0.25">
      <c r="A2400" s="22" t="s">
        <v>2906</v>
      </c>
      <c r="B2400" s="22" t="s">
        <v>3950</v>
      </c>
      <c r="C2400" s="22" t="s">
        <v>3193</v>
      </c>
      <c r="D2400" s="22">
        <v>7223</v>
      </c>
      <c r="E2400" s="22" t="s">
        <v>3285</v>
      </c>
      <c r="F2400" s="43">
        <v>1.22E-4</v>
      </c>
      <c r="G2400" s="43">
        <v>82.289620934810003</v>
      </c>
      <c r="H2400" s="43">
        <v>3.0954545454545457</v>
      </c>
      <c r="I2400" s="9">
        <v>0</v>
      </c>
      <c r="J2400" s="9">
        <v>3.0954545454545457</v>
      </c>
      <c r="K2400" s="11">
        <v>0</v>
      </c>
      <c r="L2400" s="41">
        <v>175</v>
      </c>
      <c r="M2400" s="44">
        <v>0</v>
      </c>
      <c r="N2400" s="13">
        <v>0</v>
      </c>
      <c r="O2400" s="13">
        <v>0</v>
      </c>
      <c r="P2400" s="22">
        <v>0</v>
      </c>
      <c r="Q2400" s="22">
        <v>0</v>
      </c>
      <c r="R2400" s="14">
        <v>0</v>
      </c>
      <c r="S2400" s="22">
        <v>80</v>
      </c>
      <c r="T2400" s="22">
        <v>1</v>
      </c>
      <c r="U2400" s="22">
        <v>330</v>
      </c>
      <c r="V2400" s="22"/>
      <c r="W2400" s="22">
        <v>62</v>
      </c>
      <c r="X2400" s="22">
        <v>41</v>
      </c>
      <c r="Y2400" s="14">
        <v>330</v>
      </c>
      <c r="Z2400" s="10">
        <v>62</v>
      </c>
      <c r="AA2400" s="22">
        <v>41</v>
      </c>
      <c r="AB2400" s="22">
        <v>114.64</v>
      </c>
      <c r="AC2400" s="22">
        <v>1.4825685015203635E-6</v>
      </c>
      <c r="AD2400" s="42">
        <v>0</v>
      </c>
      <c r="AE2400" s="22">
        <v>2520</v>
      </c>
      <c r="AF2400" s="22">
        <v>1.3143127663704982E-4</v>
      </c>
      <c r="AG2400" s="22">
        <v>2.9870744690238598E-6</v>
      </c>
      <c r="AH2400" s="22">
        <v>0</v>
      </c>
      <c r="AI2400" s="22">
        <v>0</v>
      </c>
      <c r="AJ2400" s="22">
        <v>0</v>
      </c>
      <c r="AK2400" s="22">
        <v>0</v>
      </c>
      <c r="AL2400" s="45">
        <v>0</v>
      </c>
      <c r="AM2400" s="45">
        <v>0</v>
      </c>
      <c r="AN2400" s="45">
        <v>0</v>
      </c>
      <c r="AO2400" s="45">
        <v>0</v>
      </c>
      <c r="AP2400" s="45">
        <v>0</v>
      </c>
      <c r="AQ2400" s="45">
        <v>0</v>
      </c>
      <c r="AR2400" s="45">
        <v>0</v>
      </c>
      <c r="AS2400" s="45" t="s">
        <v>4445</v>
      </c>
      <c r="AT2400" s="45" t="s">
        <v>4445</v>
      </c>
      <c r="AU2400" s="45">
        <v>1.3143127663704982E-4</v>
      </c>
      <c r="AV2400" s="10">
        <v>20.02936857562408</v>
      </c>
      <c r="AW2400" s="10">
        <v>20.02936857562408</v>
      </c>
      <c r="AX2400" s="17">
        <v>0</v>
      </c>
    </row>
    <row r="2401" spans="1:50" x14ac:dyDescent="0.25">
      <c r="A2401" s="22" t="s">
        <v>2906</v>
      </c>
      <c r="B2401" s="22" t="s">
        <v>3950</v>
      </c>
      <c r="C2401" s="22" t="s">
        <v>3267</v>
      </c>
      <c r="D2401" s="22">
        <v>4303</v>
      </c>
      <c r="E2401" s="22" t="s">
        <v>3304</v>
      </c>
      <c r="F2401" s="43">
        <v>5.5999999999999999E-5</v>
      </c>
      <c r="G2401" s="43">
        <v>50.644315354280003</v>
      </c>
      <c r="H2401" s="43">
        <v>1.509469696969697</v>
      </c>
      <c r="I2401" s="9">
        <v>0</v>
      </c>
      <c r="J2401" s="9">
        <v>1.509469696969697</v>
      </c>
      <c r="K2401" s="11">
        <v>0</v>
      </c>
      <c r="L2401" s="41">
        <v>73</v>
      </c>
      <c r="M2401" s="44">
        <v>0</v>
      </c>
      <c r="N2401" s="13">
        <v>0</v>
      </c>
      <c r="O2401" s="13">
        <v>0</v>
      </c>
      <c r="P2401" s="22">
        <v>0</v>
      </c>
      <c r="Q2401" s="22">
        <v>0</v>
      </c>
      <c r="R2401" s="14">
        <v>0</v>
      </c>
      <c r="S2401" s="22">
        <v>37</v>
      </c>
      <c r="T2401" s="22">
        <v>1</v>
      </c>
      <c r="U2401" s="22">
        <v>145</v>
      </c>
      <c r="V2401" s="22"/>
      <c r="W2401" s="22">
        <v>28</v>
      </c>
      <c r="X2401" s="22">
        <v>19</v>
      </c>
      <c r="Y2401" s="14">
        <v>145</v>
      </c>
      <c r="Z2401" s="10">
        <v>28</v>
      </c>
      <c r="AA2401" s="22">
        <v>19</v>
      </c>
      <c r="AB2401" s="22">
        <v>51.41</v>
      </c>
      <c r="AC2401" s="22">
        <v>1.1057509536510574E-6</v>
      </c>
      <c r="AD2401" s="42">
        <v>0</v>
      </c>
      <c r="AE2401" s="22">
        <v>2521</v>
      </c>
      <c r="AF2401" s="22">
        <v>3.2584073227176017E-5</v>
      </c>
      <c r="AG2401" s="22">
        <v>2.9621884751978199E-6</v>
      </c>
      <c r="AH2401" s="22">
        <v>0</v>
      </c>
      <c r="AI2401" s="22">
        <v>0</v>
      </c>
      <c r="AJ2401" s="22">
        <v>0</v>
      </c>
      <c r="AK2401" s="22">
        <v>0</v>
      </c>
      <c r="AL2401" s="45">
        <v>0</v>
      </c>
      <c r="AM2401" s="45">
        <v>0</v>
      </c>
      <c r="AN2401" s="45">
        <v>0</v>
      </c>
      <c r="AO2401" s="45">
        <v>0</v>
      </c>
      <c r="AP2401" s="45">
        <v>0</v>
      </c>
      <c r="AQ2401" s="45">
        <v>0</v>
      </c>
      <c r="AR2401" s="45">
        <v>0</v>
      </c>
      <c r="AS2401" s="45" t="s">
        <v>4445</v>
      </c>
      <c r="AT2401" s="45" t="s">
        <v>4445</v>
      </c>
      <c r="AU2401" s="45">
        <v>3.2584073227176017E-5</v>
      </c>
      <c r="AV2401" s="10">
        <v>18.549560853199498</v>
      </c>
      <c r="AW2401" s="10">
        <v>18.549560853199498</v>
      </c>
      <c r="AX2401" s="17">
        <v>0</v>
      </c>
    </row>
    <row r="2402" spans="1:50" x14ac:dyDescent="0.25">
      <c r="A2402" s="22" t="s">
        <v>2906</v>
      </c>
      <c r="B2402" s="22" t="s">
        <v>3950</v>
      </c>
      <c r="C2402" s="22" t="s">
        <v>3267</v>
      </c>
      <c r="D2402" s="22">
        <v>5127</v>
      </c>
      <c r="E2402" s="22" t="s">
        <v>3289</v>
      </c>
      <c r="F2402" s="43">
        <v>0</v>
      </c>
      <c r="G2402" s="43">
        <v>1.1798278530299999</v>
      </c>
      <c r="H2402" s="43">
        <v>5.0568181818181818E-2</v>
      </c>
      <c r="I2402" s="9">
        <v>0</v>
      </c>
      <c r="J2402" s="9">
        <v>5.0568181818181818E-2</v>
      </c>
      <c r="K2402" s="11">
        <v>0</v>
      </c>
      <c r="L2402" s="41">
        <v>0</v>
      </c>
      <c r="M2402" s="44">
        <v>0</v>
      </c>
      <c r="N2402" s="13">
        <v>0</v>
      </c>
      <c r="O2402" s="13">
        <v>0</v>
      </c>
      <c r="P2402" s="22">
        <v>0</v>
      </c>
      <c r="Q2402" s="22">
        <v>0</v>
      </c>
      <c r="R2402" s="14">
        <v>0</v>
      </c>
      <c r="S2402" s="22">
        <v>2</v>
      </c>
      <c r="T2402" s="22">
        <v>1</v>
      </c>
      <c r="U2402" s="22">
        <v>12</v>
      </c>
      <c r="V2402" s="22"/>
      <c r="W2402" s="22">
        <v>4</v>
      </c>
      <c r="X2402" s="22">
        <v>4</v>
      </c>
      <c r="Y2402" s="14">
        <v>12</v>
      </c>
      <c r="Z2402" s="10">
        <v>4</v>
      </c>
      <c r="AA2402" s="22">
        <v>4</v>
      </c>
      <c r="AB2402" s="22">
        <v>6.56</v>
      </c>
      <c r="AC2402" s="22">
        <v>0</v>
      </c>
      <c r="AD2402" s="42">
        <v>0</v>
      </c>
      <c r="AE2402" s="22">
        <v>2522</v>
      </c>
      <c r="AF2402" s="22">
        <v>8.8043623702121407E-6</v>
      </c>
      <c r="AG2402" s="22">
        <v>2.9347874567373804E-6</v>
      </c>
      <c r="AH2402" s="22">
        <v>0</v>
      </c>
      <c r="AI2402" s="22">
        <v>0</v>
      </c>
      <c r="AJ2402" s="22">
        <v>0</v>
      </c>
      <c r="AK2402" s="22">
        <v>0</v>
      </c>
      <c r="AL2402" s="45">
        <v>0</v>
      </c>
      <c r="AM2402" s="45">
        <v>0</v>
      </c>
      <c r="AN2402" s="45">
        <v>0</v>
      </c>
      <c r="AO2402" s="45">
        <v>0</v>
      </c>
      <c r="AP2402" s="45">
        <v>0</v>
      </c>
      <c r="AQ2402" s="45">
        <v>0</v>
      </c>
      <c r="AR2402" s="45">
        <v>0</v>
      </c>
      <c r="AS2402" s="45" t="s">
        <v>4445</v>
      </c>
      <c r="AT2402" s="45" t="s">
        <v>4445</v>
      </c>
      <c r="AU2402" s="45">
        <v>8.8043623702121407E-6</v>
      </c>
      <c r="AV2402" s="10">
        <v>79.101123595505612</v>
      </c>
      <c r="AW2402" s="10">
        <v>79.101123595505612</v>
      </c>
      <c r="AX2402" s="17">
        <v>0</v>
      </c>
    </row>
    <row r="2403" spans="1:50" x14ac:dyDescent="0.25">
      <c r="A2403" s="22" t="s">
        <v>2906</v>
      </c>
      <c r="B2403" s="22" t="s">
        <v>3950</v>
      </c>
      <c r="C2403" s="22" t="s">
        <v>3223</v>
      </c>
      <c r="D2403" s="22">
        <v>1380</v>
      </c>
      <c r="E2403" s="22" t="s">
        <v>3315</v>
      </c>
      <c r="F2403" s="43">
        <v>1.5999999999999999E-5</v>
      </c>
      <c r="G2403" s="43">
        <v>19.233774146470001</v>
      </c>
      <c r="H2403" s="43">
        <v>0.80113636363636365</v>
      </c>
      <c r="I2403" s="9">
        <v>0</v>
      </c>
      <c r="J2403" s="9">
        <v>0.80113636363636365</v>
      </c>
      <c r="K2403" s="11">
        <v>0</v>
      </c>
      <c r="L2403" s="41">
        <v>126</v>
      </c>
      <c r="M2403" s="44">
        <v>0</v>
      </c>
      <c r="N2403" s="13">
        <v>0</v>
      </c>
      <c r="O2403" s="13">
        <v>0</v>
      </c>
      <c r="P2403" s="22">
        <v>0</v>
      </c>
      <c r="Q2403" s="22">
        <v>0</v>
      </c>
      <c r="R2403" s="14">
        <v>0</v>
      </c>
      <c r="S2403" s="22">
        <v>25</v>
      </c>
      <c r="T2403" s="22">
        <v>1</v>
      </c>
      <c r="U2403" s="22">
        <v>241</v>
      </c>
      <c r="V2403" s="22"/>
      <c r="W2403" s="22">
        <v>45</v>
      </c>
      <c r="X2403" s="22">
        <v>31</v>
      </c>
      <c r="Y2403" s="14">
        <v>241</v>
      </c>
      <c r="Z2403" s="10">
        <v>45</v>
      </c>
      <c r="AA2403" s="22">
        <v>31</v>
      </c>
      <c r="AB2403" s="22">
        <v>83.34</v>
      </c>
      <c r="AC2403" s="22">
        <v>8.3187001563790845E-7</v>
      </c>
      <c r="AD2403" s="42">
        <v>0</v>
      </c>
      <c r="AE2403" s="22">
        <v>2523</v>
      </c>
      <c r="AF2403" s="22">
        <v>5.2190201647931222E-5</v>
      </c>
      <c r="AG2403" s="22">
        <v>2.8994556471072899E-6</v>
      </c>
      <c r="AH2403" s="22">
        <v>0</v>
      </c>
      <c r="AI2403" s="22">
        <v>0</v>
      </c>
      <c r="AJ2403" s="22">
        <v>0</v>
      </c>
      <c r="AK2403" s="22">
        <v>0</v>
      </c>
      <c r="AL2403" s="45">
        <v>0</v>
      </c>
      <c r="AM2403" s="45">
        <v>0</v>
      </c>
      <c r="AN2403" s="45">
        <v>0</v>
      </c>
      <c r="AO2403" s="45">
        <v>0</v>
      </c>
      <c r="AP2403" s="45">
        <v>0</v>
      </c>
      <c r="AQ2403" s="45">
        <v>0</v>
      </c>
      <c r="AR2403" s="45">
        <v>0</v>
      </c>
      <c r="AS2403" s="45" t="s">
        <v>4445</v>
      </c>
      <c r="AT2403" s="45" t="s">
        <v>4445</v>
      </c>
      <c r="AU2403" s="45">
        <v>5.2190201647931222E-5</v>
      </c>
      <c r="AV2403" s="10">
        <v>56.170212765957444</v>
      </c>
      <c r="AW2403" s="10">
        <v>56.170212765957444</v>
      </c>
      <c r="AX2403" s="17">
        <v>0</v>
      </c>
    </row>
    <row r="2404" spans="1:50" x14ac:dyDescent="0.25">
      <c r="A2404" s="22" t="s">
        <v>2195</v>
      </c>
      <c r="B2404" s="22" t="s">
        <v>3962</v>
      </c>
      <c r="C2404" s="22" t="s">
        <v>2501</v>
      </c>
      <c r="D2404" s="22">
        <v>5252</v>
      </c>
      <c r="E2404" s="22" t="s">
        <v>2637</v>
      </c>
      <c r="F2404" s="43">
        <v>2.6899999999999998E-4</v>
      </c>
      <c r="G2404" s="43">
        <v>222.71633805600999</v>
      </c>
      <c r="H2404" s="43">
        <v>6.7882575757575765</v>
      </c>
      <c r="I2404" s="9">
        <v>0</v>
      </c>
      <c r="J2404" s="9">
        <v>6.7882575757575765</v>
      </c>
      <c r="K2404" s="11">
        <v>0</v>
      </c>
      <c r="L2404" s="41">
        <v>1559</v>
      </c>
      <c r="M2404" s="44">
        <v>0</v>
      </c>
      <c r="N2404" s="13">
        <v>0</v>
      </c>
      <c r="O2404" s="13">
        <v>0</v>
      </c>
      <c r="P2404" s="22">
        <v>0</v>
      </c>
      <c r="Q2404" s="22">
        <v>0</v>
      </c>
      <c r="R2404" s="14">
        <v>0</v>
      </c>
      <c r="S2404" s="22">
        <v>149</v>
      </c>
      <c r="T2404" s="22">
        <v>1</v>
      </c>
      <c r="U2404" s="22">
        <v>2843</v>
      </c>
      <c r="V2404" s="22"/>
      <c r="W2404" s="22">
        <v>515</v>
      </c>
      <c r="X2404" s="22">
        <v>340</v>
      </c>
      <c r="Y2404" s="14">
        <v>2843</v>
      </c>
      <c r="Z2404" s="10">
        <v>515</v>
      </c>
      <c r="AA2404" s="22">
        <v>340</v>
      </c>
      <c r="AB2404" s="22">
        <v>961.42</v>
      </c>
      <c r="AC2404" s="22">
        <v>1.2078143990152637E-6</v>
      </c>
      <c r="AD2404" s="42">
        <v>0</v>
      </c>
      <c r="AE2404" s="22">
        <v>2524</v>
      </c>
      <c r="AF2404" s="22">
        <v>3.4905117405096382E-4</v>
      </c>
      <c r="AG2404" s="22">
        <v>2.8847204467021805E-6</v>
      </c>
      <c r="AH2404" s="22">
        <v>0</v>
      </c>
      <c r="AI2404" s="22">
        <v>0</v>
      </c>
      <c r="AJ2404" s="22">
        <v>0</v>
      </c>
      <c r="AK2404" s="22">
        <v>0</v>
      </c>
      <c r="AL2404" s="45">
        <v>0</v>
      </c>
      <c r="AM2404" s="45">
        <v>0</v>
      </c>
      <c r="AN2404" s="45">
        <v>0</v>
      </c>
      <c r="AO2404" s="45">
        <v>0</v>
      </c>
      <c r="AP2404" s="45">
        <v>0</v>
      </c>
      <c r="AQ2404" s="45">
        <v>0</v>
      </c>
      <c r="AR2404" s="45">
        <v>0</v>
      </c>
      <c r="AS2404" s="45" t="s">
        <v>4445</v>
      </c>
      <c r="AT2404" s="45" t="s">
        <v>4445</v>
      </c>
      <c r="AU2404" s="45">
        <v>3.4905117405096382E-4</v>
      </c>
      <c r="AV2404" s="10">
        <v>75.866302103677242</v>
      </c>
      <c r="AW2404" s="10">
        <v>75.866302103677242</v>
      </c>
      <c r="AX2404" s="17">
        <v>0</v>
      </c>
    </row>
    <row r="2405" spans="1:50" x14ac:dyDescent="0.25">
      <c r="A2405" s="22" t="s">
        <v>2195</v>
      </c>
      <c r="B2405" s="22" t="s">
        <v>3962</v>
      </c>
      <c r="C2405" s="22" t="s">
        <v>2467</v>
      </c>
      <c r="D2405" s="22">
        <v>5428</v>
      </c>
      <c r="E2405" s="22" t="s">
        <v>2565</v>
      </c>
      <c r="F2405" s="43">
        <v>5.8999999999999998E-5</v>
      </c>
      <c r="G2405" s="43">
        <v>39.947363564169997</v>
      </c>
      <c r="H2405" s="43">
        <v>1.882007575757576</v>
      </c>
      <c r="I2405" s="9">
        <v>1.7649621212121214</v>
      </c>
      <c r="J2405" s="9">
        <v>0.11704545454545455</v>
      </c>
      <c r="K2405" s="11">
        <v>1.882007575757576</v>
      </c>
      <c r="L2405" s="41">
        <v>160</v>
      </c>
      <c r="M2405" s="44">
        <v>172</v>
      </c>
      <c r="N2405" s="13">
        <v>45</v>
      </c>
      <c r="O2405" s="13">
        <v>10</v>
      </c>
      <c r="P2405" s="22">
        <v>45</v>
      </c>
      <c r="Q2405" s="22">
        <v>10</v>
      </c>
      <c r="R2405" s="14">
        <v>0</v>
      </c>
      <c r="S2405" s="22">
        <v>51</v>
      </c>
      <c r="T2405" s="22">
        <v>0</v>
      </c>
      <c r="U2405" s="22">
        <v>172</v>
      </c>
      <c r="V2405" s="22"/>
      <c r="W2405" s="22">
        <v>45</v>
      </c>
      <c r="X2405" s="22">
        <v>10</v>
      </c>
      <c r="Y2405" s="14">
        <v>0</v>
      </c>
      <c r="Z2405" s="10">
        <v>0</v>
      </c>
      <c r="AA2405" s="22">
        <v>0</v>
      </c>
      <c r="AB2405" s="22">
        <v>0</v>
      </c>
      <c r="AC2405" s="22">
        <v>1.476943526078374E-6</v>
      </c>
      <c r="AD2405" s="42">
        <v>0</v>
      </c>
      <c r="AE2405" s="22">
        <v>2525</v>
      </c>
      <c r="AF2405" s="22">
        <v>6.7953704026355515E-5</v>
      </c>
      <c r="AG2405" s="22">
        <v>2.8314043344314798E-6</v>
      </c>
      <c r="AH2405" s="22">
        <v>1</v>
      </c>
      <c r="AI2405" s="22">
        <v>0</v>
      </c>
      <c r="AJ2405" s="22">
        <v>0</v>
      </c>
      <c r="AK2405" s="22">
        <v>0</v>
      </c>
      <c r="AL2405" s="45">
        <v>0</v>
      </c>
      <c r="AM2405" s="45">
        <v>0</v>
      </c>
      <c r="AN2405" s="45">
        <v>0</v>
      </c>
      <c r="AO2405" s="45">
        <v>0</v>
      </c>
      <c r="AP2405" s="45">
        <v>0</v>
      </c>
      <c r="AQ2405" s="45">
        <v>0</v>
      </c>
      <c r="AR2405" s="45">
        <v>0</v>
      </c>
      <c r="AS2405" s="45" t="s">
        <v>4445</v>
      </c>
      <c r="AT2405" s="45" t="s">
        <v>4445</v>
      </c>
      <c r="AU2405" s="45">
        <v>4.2261637403932474E-6</v>
      </c>
      <c r="AV2405" s="10">
        <v>0</v>
      </c>
      <c r="AW2405" s="10">
        <v>23.910637013183049</v>
      </c>
      <c r="AX2405" s="17">
        <v>0.93780819160712481</v>
      </c>
    </row>
    <row r="2406" spans="1:50" x14ac:dyDescent="0.25">
      <c r="A2406" s="22" t="s">
        <v>2195</v>
      </c>
      <c r="B2406" s="22" t="s">
        <v>3962</v>
      </c>
      <c r="C2406" s="22" t="s">
        <v>2383</v>
      </c>
      <c r="D2406" s="22">
        <v>6433</v>
      </c>
      <c r="E2406" s="22" t="s">
        <v>2384</v>
      </c>
      <c r="F2406" s="43">
        <v>1.7899999999999999E-4</v>
      </c>
      <c r="G2406" s="43">
        <v>92.6546793248</v>
      </c>
      <c r="H2406" s="43">
        <v>4.8037878787878787</v>
      </c>
      <c r="I2406" s="9">
        <v>0</v>
      </c>
      <c r="J2406" s="9">
        <v>4.8037878787878787</v>
      </c>
      <c r="K2406" s="11">
        <v>0</v>
      </c>
      <c r="L2406" s="41">
        <v>117</v>
      </c>
      <c r="M2406" s="44">
        <v>0</v>
      </c>
      <c r="N2406" s="13">
        <v>0</v>
      </c>
      <c r="O2406" s="13">
        <v>0</v>
      </c>
      <c r="P2406" s="22">
        <v>0</v>
      </c>
      <c r="Q2406" s="22">
        <v>0</v>
      </c>
      <c r="R2406" s="14">
        <v>0</v>
      </c>
      <c r="S2406" s="22">
        <v>83</v>
      </c>
      <c r="T2406" s="22">
        <v>1</v>
      </c>
      <c r="U2406" s="22">
        <v>225</v>
      </c>
      <c r="V2406" s="22"/>
      <c r="W2406" s="22">
        <v>43</v>
      </c>
      <c r="X2406" s="22">
        <v>29</v>
      </c>
      <c r="Y2406" s="14">
        <v>225</v>
      </c>
      <c r="Z2406" s="10">
        <v>43</v>
      </c>
      <c r="AA2406" s="22">
        <v>29</v>
      </c>
      <c r="AB2406" s="22">
        <v>79.16</v>
      </c>
      <c r="AC2406" s="22">
        <v>1.9319045870583329E-6</v>
      </c>
      <c r="AD2406" s="42">
        <v>0</v>
      </c>
      <c r="AE2406" s="22">
        <v>2526</v>
      </c>
      <c r="AF2406" s="22">
        <v>7.3616175748015162E-5</v>
      </c>
      <c r="AG2406" s="22">
        <v>2.8313913749236602E-6</v>
      </c>
      <c r="AH2406" s="22">
        <v>0</v>
      </c>
      <c r="AI2406" s="22">
        <v>0</v>
      </c>
      <c r="AJ2406" s="22">
        <v>0</v>
      </c>
      <c r="AK2406" s="22">
        <v>0</v>
      </c>
      <c r="AL2406" s="45">
        <v>0</v>
      </c>
      <c r="AM2406" s="45">
        <v>0</v>
      </c>
      <c r="AN2406" s="45">
        <v>0</v>
      </c>
      <c r="AO2406" s="45">
        <v>0</v>
      </c>
      <c r="AP2406" s="45">
        <v>0</v>
      </c>
      <c r="AQ2406" s="45">
        <v>0</v>
      </c>
      <c r="AR2406" s="45">
        <v>0</v>
      </c>
      <c r="AS2406" s="45" t="s">
        <v>4445</v>
      </c>
      <c r="AT2406" s="45" t="s">
        <v>4445</v>
      </c>
      <c r="AU2406" s="45">
        <v>7.3616175748015162E-5</v>
      </c>
      <c r="AV2406" s="10">
        <v>8.9512695158492352</v>
      </c>
      <c r="AW2406" s="10">
        <v>8.9512695158492352</v>
      </c>
      <c r="AX2406" s="17">
        <v>0</v>
      </c>
    </row>
    <row r="2407" spans="1:50" x14ac:dyDescent="0.25">
      <c r="A2407" s="22" t="s">
        <v>2906</v>
      </c>
      <c r="B2407" s="22" t="s">
        <v>3954</v>
      </c>
      <c r="C2407" s="22" t="s">
        <v>3335</v>
      </c>
      <c r="D2407" s="22">
        <v>761</v>
      </c>
      <c r="E2407" s="22" t="s">
        <v>3336</v>
      </c>
      <c r="F2407" s="43">
        <v>6.2000000000000003E-5</v>
      </c>
      <c r="G2407" s="43">
        <v>18.534152114489999</v>
      </c>
      <c r="H2407" s="43">
        <v>1.2768939393939396</v>
      </c>
      <c r="I2407" s="9">
        <v>0</v>
      </c>
      <c r="J2407" s="9">
        <v>1.2768939393939396</v>
      </c>
      <c r="K2407" s="11">
        <v>0</v>
      </c>
      <c r="L2407" s="41">
        <v>142</v>
      </c>
      <c r="M2407" s="44">
        <v>0</v>
      </c>
      <c r="N2407" s="13">
        <v>0</v>
      </c>
      <c r="O2407" s="13">
        <v>0</v>
      </c>
      <c r="P2407" s="22">
        <v>0</v>
      </c>
      <c r="Q2407" s="22">
        <v>0</v>
      </c>
      <c r="R2407" s="14">
        <v>0</v>
      </c>
      <c r="S2407" s="22">
        <v>38</v>
      </c>
      <c r="T2407" s="22">
        <v>1</v>
      </c>
      <c r="U2407" s="22">
        <v>270</v>
      </c>
      <c r="V2407" s="22"/>
      <c r="W2407" s="22">
        <v>51</v>
      </c>
      <c r="X2407" s="22">
        <v>34</v>
      </c>
      <c r="Y2407" s="14">
        <v>270</v>
      </c>
      <c r="Z2407" s="10">
        <v>51</v>
      </c>
      <c r="AA2407" s="22">
        <v>34</v>
      </c>
      <c r="AB2407" s="22">
        <v>94.17</v>
      </c>
      <c r="AC2407" s="22">
        <v>3.3451759550159516E-6</v>
      </c>
      <c r="AD2407" s="42">
        <v>0</v>
      </c>
      <c r="AE2407" s="22">
        <v>2527</v>
      </c>
      <c r="AF2407" s="22">
        <v>1.6967721637188359E-5</v>
      </c>
      <c r="AG2407" s="22">
        <v>2.8279536061980599E-6</v>
      </c>
      <c r="AH2407" s="22">
        <v>0</v>
      </c>
      <c r="AI2407" s="22">
        <v>0</v>
      </c>
      <c r="AJ2407" s="22">
        <v>0</v>
      </c>
      <c r="AK2407" s="22">
        <v>0</v>
      </c>
      <c r="AL2407" s="45">
        <v>0</v>
      </c>
      <c r="AM2407" s="45">
        <v>0</v>
      </c>
      <c r="AN2407" s="45">
        <v>0</v>
      </c>
      <c r="AO2407" s="45">
        <v>0</v>
      </c>
      <c r="AP2407" s="45">
        <v>0</v>
      </c>
      <c r="AQ2407" s="45">
        <v>0</v>
      </c>
      <c r="AR2407" s="45">
        <v>0</v>
      </c>
      <c r="AS2407" s="45" t="s">
        <v>4445</v>
      </c>
      <c r="AT2407" s="45" t="s">
        <v>4445</v>
      </c>
      <c r="AU2407" s="45">
        <v>1.6967721637188359E-5</v>
      </c>
      <c r="AV2407" s="10">
        <v>39.940670424206459</v>
      </c>
      <c r="AW2407" s="10">
        <v>39.940670424206459</v>
      </c>
      <c r="AX2407" s="17">
        <v>0</v>
      </c>
    </row>
    <row r="2408" spans="1:50" x14ac:dyDescent="0.25">
      <c r="A2408" s="22" t="s">
        <v>2195</v>
      </c>
      <c r="B2408" s="22" t="s">
        <v>3962</v>
      </c>
      <c r="C2408" s="22" t="s">
        <v>2812</v>
      </c>
      <c r="D2408" s="22">
        <v>2563</v>
      </c>
      <c r="E2408" s="22" t="s">
        <v>2813</v>
      </c>
      <c r="F2408" s="43">
        <v>1.4E-5</v>
      </c>
      <c r="G2408" s="43">
        <v>7.0032203478600001</v>
      </c>
      <c r="H2408" s="43">
        <v>0.70776515151515151</v>
      </c>
      <c r="I2408" s="9">
        <v>0</v>
      </c>
      <c r="J2408" s="9">
        <v>0.70776515151515151</v>
      </c>
      <c r="K2408" s="11">
        <v>0</v>
      </c>
      <c r="L2408" s="41">
        <v>58</v>
      </c>
      <c r="M2408" s="44">
        <v>0</v>
      </c>
      <c r="N2408" s="13">
        <v>0</v>
      </c>
      <c r="O2408" s="13">
        <v>0</v>
      </c>
      <c r="P2408" s="22">
        <v>0</v>
      </c>
      <c r="Q2408" s="22">
        <v>0</v>
      </c>
      <c r="R2408" s="14">
        <v>0</v>
      </c>
      <c r="S2408" s="22">
        <v>14</v>
      </c>
      <c r="T2408" s="22">
        <v>1</v>
      </c>
      <c r="U2408" s="22">
        <v>118</v>
      </c>
      <c r="V2408" s="22"/>
      <c r="W2408" s="22">
        <v>23</v>
      </c>
      <c r="X2408" s="22">
        <v>16</v>
      </c>
      <c r="Y2408" s="14">
        <v>118</v>
      </c>
      <c r="Z2408" s="10">
        <v>23</v>
      </c>
      <c r="AA2408" s="22">
        <v>16</v>
      </c>
      <c r="AB2408" s="22">
        <v>42.13</v>
      </c>
      <c r="AC2408" s="22">
        <v>1.9990803237082254E-6</v>
      </c>
      <c r="AD2408" s="42">
        <v>0</v>
      </c>
      <c r="AE2408" s="22">
        <v>2528</v>
      </c>
      <c r="AF2408" s="22">
        <v>1.129332972720628E-5</v>
      </c>
      <c r="AG2408" s="22">
        <v>2.8233324318015699E-6</v>
      </c>
      <c r="AH2408" s="22">
        <v>0</v>
      </c>
      <c r="AI2408" s="22">
        <v>0</v>
      </c>
      <c r="AJ2408" s="22">
        <v>0</v>
      </c>
      <c r="AK2408" s="22">
        <v>0</v>
      </c>
      <c r="AL2408" s="45">
        <v>0</v>
      </c>
      <c r="AM2408" s="45">
        <v>0</v>
      </c>
      <c r="AN2408" s="45">
        <v>0</v>
      </c>
      <c r="AO2408" s="45">
        <v>0</v>
      </c>
      <c r="AP2408" s="45">
        <v>0</v>
      </c>
      <c r="AQ2408" s="45">
        <v>0</v>
      </c>
      <c r="AR2408" s="45">
        <v>0</v>
      </c>
      <c r="AS2408" s="45" t="s">
        <v>4445</v>
      </c>
      <c r="AT2408" s="45" t="s">
        <v>4445</v>
      </c>
      <c r="AU2408" s="45">
        <v>1.129332972720628E-5</v>
      </c>
      <c r="AV2408" s="10">
        <v>32.496655070912496</v>
      </c>
      <c r="AW2408" s="10">
        <v>32.496655070912496</v>
      </c>
      <c r="AX2408" s="17">
        <v>0</v>
      </c>
    </row>
    <row r="2409" spans="1:50" x14ac:dyDescent="0.25">
      <c r="A2409" s="22" t="s">
        <v>2195</v>
      </c>
      <c r="B2409" s="22" t="s">
        <v>3956</v>
      </c>
      <c r="C2409" s="22" t="s">
        <v>2236</v>
      </c>
      <c r="D2409" s="22">
        <v>5620</v>
      </c>
      <c r="E2409" s="22" t="s">
        <v>2729</v>
      </c>
      <c r="F2409" s="43">
        <v>3.9999999999999998E-6</v>
      </c>
      <c r="G2409" s="43">
        <v>2.6694000605300001</v>
      </c>
      <c r="H2409" s="43">
        <v>0.36818181818181822</v>
      </c>
      <c r="I2409" s="9">
        <v>0</v>
      </c>
      <c r="J2409" s="9">
        <v>0.36818181818181822</v>
      </c>
      <c r="K2409" s="11">
        <v>0</v>
      </c>
      <c r="L2409" s="41">
        <v>4</v>
      </c>
      <c r="M2409" s="44">
        <v>0</v>
      </c>
      <c r="N2409" s="13">
        <v>0</v>
      </c>
      <c r="O2409" s="13">
        <v>0</v>
      </c>
      <c r="P2409" s="22">
        <v>0</v>
      </c>
      <c r="Q2409" s="22">
        <v>0</v>
      </c>
      <c r="R2409" s="14">
        <v>0</v>
      </c>
      <c r="S2409" s="22">
        <v>10</v>
      </c>
      <c r="T2409" s="22">
        <v>1</v>
      </c>
      <c r="U2409" s="22">
        <v>20</v>
      </c>
      <c r="V2409" s="22"/>
      <c r="W2409" s="22">
        <v>5</v>
      </c>
      <c r="X2409" s="22">
        <v>5</v>
      </c>
      <c r="Y2409" s="14">
        <v>20</v>
      </c>
      <c r="Z2409" s="10">
        <v>5</v>
      </c>
      <c r="AA2409" s="22">
        <v>5</v>
      </c>
      <c r="AB2409" s="22">
        <v>8.65</v>
      </c>
      <c r="AC2409" s="22">
        <v>1.4984640403453852E-6</v>
      </c>
      <c r="AD2409" s="42">
        <v>0</v>
      </c>
      <c r="AE2409" s="22">
        <v>2529</v>
      </c>
      <c r="AF2409" s="22">
        <v>1.12693665560708E-5</v>
      </c>
      <c r="AG2409" s="22">
        <v>2.8173416390177001E-6</v>
      </c>
      <c r="AH2409" s="22">
        <v>0</v>
      </c>
      <c r="AI2409" s="22">
        <v>0</v>
      </c>
      <c r="AJ2409" s="22">
        <v>0</v>
      </c>
      <c r="AK2409" s="22">
        <v>0</v>
      </c>
      <c r="AL2409" s="45">
        <v>0</v>
      </c>
      <c r="AM2409" s="45">
        <v>0</v>
      </c>
      <c r="AN2409" s="45">
        <v>0</v>
      </c>
      <c r="AO2409" s="45">
        <v>0</v>
      </c>
      <c r="AP2409" s="45">
        <v>0</v>
      </c>
      <c r="AQ2409" s="45">
        <v>0</v>
      </c>
      <c r="AR2409" s="45">
        <v>0</v>
      </c>
      <c r="AS2409" s="45" t="s">
        <v>4445</v>
      </c>
      <c r="AT2409" s="45" t="s">
        <v>4445</v>
      </c>
      <c r="AU2409" s="45">
        <v>1.12693665560708E-5</v>
      </c>
      <c r="AV2409" s="10">
        <v>13.580246913580245</v>
      </c>
      <c r="AW2409" s="10">
        <v>13.580246913580245</v>
      </c>
      <c r="AX2409" s="17">
        <v>0</v>
      </c>
    </row>
    <row r="2410" spans="1:50" x14ac:dyDescent="0.25">
      <c r="A2410" s="22" t="s">
        <v>2195</v>
      </c>
      <c r="B2410" s="22" t="s">
        <v>3962</v>
      </c>
      <c r="C2410" s="22" t="s">
        <v>2579</v>
      </c>
      <c r="D2410" s="22">
        <v>1865</v>
      </c>
      <c r="E2410" s="22" t="s">
        <v>2697</v>
      </c>
      <c r="F2410" s="43">
        <v>0.127389</v>
      </c>
      <c r="G2410" s="43">
        <v>42.898362374009999</v>
      </c>
      <c r="H2410" s="43">
        <v>2.3100378787878788</v>
      </c>
      <c r="I2410" s="9">
        <v>0</v>
      </c>
      <c r="J2410" s="9">
        <v>2.3100378787878788</v>
      </c>
      <c r="K2410" s="11">
        <v>0</v>
      </c>
      <c r="L2410" s="41">
        <v>78</v>
      </c>
      <c r="M2410" s="44">
        <v>0</v>
      </c>
      <c r="N2410" s="13">
        <v>0</v>
      </c>
      <c r="O2410" s="13">
        <v>0</v>
      </c>
      <c r="P2410" s="22">
        <v>0</v>
      </c>
      <c r="Q2410" s="22">
        <v>0</v>
      </c>
      <c r="R2410" s="14">
        <v>0</v>
      </c>
      <c r="S2410" s="22">
        <v>68</v>
      </c>
      <c r="T2410" s="22">
        <v>1</v>
      </c>
      <c r="U2410" s="22">
        <v>154</v>
      </c>
      <c r="V2410" s="22"/>
      <c r="W2410" s="22">
        <v>30</v>
      </c>
      <c r="X2410" s="22">
        <v>21</v>
      </c>
      <c r="Y2410" s="14">
        <v>154</v>
      </c>
      <c r="Z2410" s="10">
        <v>30</v>
      </c>
      <c r="AA2410" s="22">
        <v>21</v>
      </c>
      <c r="AB2410" s="22">
        <v>54.96</v>
      </c>
      <c r="AC2410" s="22">
        <v>2.9695539165191702E-3</v>
      </c>
      <c r="AD2410" s="42">
        <v>1.9000000000000001E-4</v>
      </c>
      <c r="AE2410" s="22">
        <v>2530</v>
      </c>
      <c r="AF2410" s="22">
        <v>5.3293701364816003E-5</v>
      </c>
      <c r="AG2410" s="22">
        <v>2.8049316507797898E-6</v>
      </c>
      <c r="AH2410" s="22">
        <v>0</v>
      </c>
      <c r="AI2410" s="22">
        <v>0</v>
      </c>
      <c r="AJ2410" s="22">
        <v>0</v>
      </c>
      <c r="AK2410" s="22">
        <v>0</v>
      </c>
      <c r="AL2410" s="45">
        <v>0</v>
      </c>
      <c r="AM2410" s="45">
        <v>0</v>
      </c>
      <c r="AN2410" s="45">
        <v>0</v>
      </c>
      <c r="AO2410" s="45">
        <v>0</v>
      </c>
      <c r="AP2410" s="45">
        <v>0</v>
      </c>
      <c r="AQ2410" s="45">
        <v>0</v>
      </c>
      <c r="AR2410" s="45">
        <v>0</v>
      </c>
      <c r="AS2410" s="45" t="s">
        <v>4445</v>
      </c>
      <c r="AT2410" s="45" t="s">
        <v>4445</v>
      </c>
      <c r="AU2410" s="45">
        <v>5.3293701364816003E-5</v>
      </c>
      <c r="AV2410" s="10">
        <v>12.98680003279495</v>
      </c>
      <c r="AW2410" s="10">
        <v>12.98680003279495</v>
      </c>
      <c r="AX2410" s="17">
        <v>0</v>
      </c>
    </row>
    <row r="2411" spans="1:50" x14ac:dyDescent="0.25">
      <c r="A2411" s="22" t="s">
        <v>2906</v>
      </c>
      <c r="B2411" s="22" t="s">
        <v>3977</v>
      </c>
      <c r="C2411" s="22" t="s">
        <v>3031</v>
      </c>
      <c r="D2411" s="22">
        <v>1765</v>
      </c>
      <c r="E2411" s="22" t="s">
        <v>3032</v>
      </c>
      <c r="F2411" s="43">
        <v>3.4E-5</v>
      </c>
      <c r="G2411" s="43">
        <v>49.998039513320002</v>
      </c>
      <c r="H2411" s="43">
        <v>3.260416666666667</v>
      </c>
      <c r="I2411" s="9">
        <v>0</v>
      </c>
      <c r="J2411" s="9">
        <v>3.260416666666667</v>
      </c>
      <c r="K2411" s="11">
        <v>0</v>
      </c>
      <c r="L2411" s="41">
        <v>619</v>
      </c>
      <c r="M2411" s="44">
        <v>0</v>
      </c>
      <c r="N2411" s="13">
        <v>0</v>
      </c>
      <c r="O2411" s="13">
        <v>0</v>
      </c>
      <c r="P2411" s="22">
        <v>0</v>
      </c>
      <c r="Q2411" s="22">
        <v>0</v>
      </c>
      <c r="R2411" s="14">
        <v>0</v>
      </c>
      <c r="S2411" s="22">
        <v>137</v>
      </c>
      <c r="T2411" s="22">
        <v>1</v>
      </c>
      <c r="U2411" s="22">
        <v>1136</v>
      </c>
      <c r="V2411" s="22"/>
      <c r="W2411" s="22">
        <v>207</v>
      </c>
      <c r="X2411" s="22">
        <v>137</v>
      </c>
      <c r="Y2411" s="14">
        <v>1136</v>
      </c>
      <c r="Z2411" s="10">
        <v>207</v>
      </c>
      <c r="AA2411" s="22">
        <v>137</v>
      </c>
      <c r="AB2411" s="22">
        <v>385.83</v>
      </c>
      <c r="AC2411" s="22">
        <v>6.8002666366432318E-7</v>
      </c>
      <c r="AD2411" s="42">
        <v>0</v>
      </c>
      <c r="AE2411" s="22">
        <v>2531</v>
      </c>
      <c r="AF2411" s="22">
        <v>7.5657496986258934E-5</v>
      </c>
      <c r="AG2411" s="22">
        <v>2.8021295180095901E-6</v>
      </c>
      <c r="AH2411" s="22">
        <v>0</v>
      </c>
      <c r="AI2411" s="22">
        <v>0</v>
      </c>
      <c r="AJ2411" s="22">
        <v>0</v>
      </c>
      <c r="AK2411" s="22">
        <v>0</v>
      </c>
      <c r="AL2411" s="45">
        <v>0</v>
      </c>
      <c r="AM2411" s="45">
        <v>0</v>
      </c>
      <c r="AN2411" s="45">
        <v>0</v>
      </c>
      <c r="AO2411" s="45">
        <v>0</v>
      </c>
      <c r="AP2411" s="45">
        <v>0</v>
      </c>
      <c r="AQ2411" s="45">
        <v>0</v>
      </c>
      <c r="AR2411" s="45">
        <v>0</v>
      </c>
      <c r="AS2411" s="45" t="s">
        <v>4445</v>
      </c>
      <c r="AT2411" s="45" t="s">
        <v>4445</v>
      </c>
      <c r="AU2411" s="45">
        <v>7.5657496986258934E-5</v>
      </c>
      <c r="AV2411" s="10">
        <v>63.488817891373799</v>
      </c>
      <c r="AW2411" s="10">
        <v>63.488817891373799</v>
      </c>
      <c r="AX2411" s="17">
        <v>0</v>
      </c>
    </row>
    <row r="2412" spans="1:50" x14ac:dyDescent="0.25">
      <c r="A2412" s="22" t="s">
        <v>2195</v>
      </c>
      <c r="B2412" s="22" t="s">
        <v>3963</v>
      </c>
      <c r="C2412" s="22" t="s">
        <v>2484</v>
      </c>
      <c r="D2412" s="22">
        <v>8137</v>
      </c>
      <c r="E2412" s="22" t="s">
        <v>2750</v>
      </c>
      <c r="F2412" s="43">
        <v>2.5000000000000001E-5</v>
      </c>
      <c r="G2412" s="43">
        <v>50.943276368729997</v>
      </c>
      <c r="H2412" s="43">
        <v>1.6539772727272728</v>
      </c>
      <c r="I2412" s="9">
        <v>0</v>
      </c>
      <c r="J2412" s="9">
        <v>1.6539772727272728</v>
      </c>
      <c r="K2412" s="11">
        <v>0</v>
      </c>
      <c r="L2412" s="41">
        <v>1162</v>
      </c>
      <c r="M2412" s="44">
        <v>0</v>
      </c>
      <c r="N2412" s="13">
        <v>0</v>
      </c>
      <c r="O2412" s="13">
        <v>0</v>
      </c>
      <c r="P2412" s="22">
        <v>0</v>
      </c>
      <c r="Q2412" s="22">
        <v>0</v>
      </c>
      <c r="R2412" s="14">
        <v>0</v>
      </c>
      <c r="S2412" s="22">
        <v>49</v>
      </c>
      <c r="T2412" s="22">
        <v>1</v>
      </c>
      <c r="U2412" s="22">
        <v>2122</v>
      </c>
      <c r="V2412" s="22"/>
      <c r="W2412" s="22">
        <v>385</v>
      </c>
      <c r="X2412" s="22">
        <v>254</v>
      </c>
      <c r="Y2412" s="14">
        <v>2122</v>
      </c>
      <c r="Z2412" s="10">
        <v>385</v>
      </c>
      <c r="AA2412" s="22">
        <v>254</v>
      </c>
      <c r="AB2412" s="22">
        <v>718.43</v>
      </c>
      <c r="AC2412" s="22">
        <v>4.9074189533960765E-7</v>
      </c>
      <c r="AD2412" s="42">
        <v>0</v>
      </c>
      <c r="AE2412" s="22">
        <v>2532</v>
      </c>
      <c r="AF2412" s="22">
        <v>9.2394649108984862E-5</v>
      </c>
      <c r="AG2412" s="22">
        <v>2.7998378517874201E-6</v>
      </c>
      <c r="AH2412" s="22">
        <v>0</v>
      </c>
      <c r="AI2412" s="22">
        <v>0</v>
      </c>
      <c r="AJ2412" s="22">
        <v>0</v>
      </c>
      <c r="AK2412" s="22">
        <v>0</v>
      </c>
      <c r="AL2412" s="45">
        <v>0</v>
      </c>
      <c r="AM2412" s="45">
        <v>0</v>
      </c>
      <c r="AN2412" s="45">
        <v>0</v>
      </c>
      <c r="AO2412" s="45">
        <v>0</v>
      </c>
      <c r="AP2412" s="45">
        <v>0</v>
      </c>
      <c r="AQ2412" s="45">
        <v>0</v>
      </c>
      <c r="AR2412" s="45">
        <v>0</v>
      </c>
      <c r="AS2412" s="45" t="s">
        <v>4445</v>
      </c>
      <c r="AT2412" s="45" t="s">
        <v>4445</v>
      </c>
      <c r="AU2412" s="45">
        <v>9.2394649108984862E-5</v>
      </c>
      <c r="AV2412" s="10">
        <v>232.77224321538989</v>
      </c>
      <c r="AW2412" s="10">
        <v>232.77224321538989</v>
      </c>
      <c r="AX2412" s="17">
        <v>0</v>
      </c>
    </row>
    <row r="2413" spans="1:50" x14ac:dyDescent="0.25">
      <c r="A2413" s="22" t="s">
        <v>2906</v>
      </c>
      <c r="B2413" s="22" t="s">
        <v>3959</v>
      </c>
      <c r="C2413" s="22" t="s">
        <v>2956</v>
      </c>
      <c r="D2413" s="22">
        <v>9946</v>
      </c>
      <c r="E2413" s="22" t="s">
        <v>3078</v>
      </c>
      <c r="F2413" s="43">
        <v>1.9139999999999999E-3</v>
      </c>
      <c r="G2413" s="43">
        <v>28.564693696580001</v>
      </c>
      <c r="H2413" s="43">
        <v>0.82405303030303034</v>
      </c>
      <c r="I2413" s="9">
        <v>0.70700757575757578</v>
      </c>
      <c r="J2413" s="9">
        <v>0.11685606060606062</v>
      </c>
      <c r="K2413" s="11">
        <v>0.82405303030303034</v>
      </c>
      <c r="L2413" s="41">
        <v>18</v>
      </c>
      <c r="M2413" s="44">
        <v>75</v>
      </c>
      <c r="N2413" s="13">
        <v>25</v>
      </c>
      <c r="O2413" s="13">
        <v>12</v>
      </c>
      <c r="P2413" s="22">
        <v>1</v>
      </c>
      <c r="Q2413" s="22">
        <v>0</v>
      </c>
      <c r="R2413" s="14">
        <v>0</v>
      </c>
      <c r="S2413" s="22">
        <v>28</v>
      </c>
      <c r="T2413" s="22">
        <v>0</v>
      </c>
      <c r="U2413" s="22">
        <v>75</v>
      </c>
      <c r="V2413" s="22"/>
      <c r="W2413" s="22">
        <v>25</v>
      </c>
      <c r="X2413" s="22">
        <v>12</v>
      </c>
      <c r="Y2413" s="14">
        <v>0</v>
      </c>
      <c r="Z2413" s="10">
        <v>24</v>
      </c>
      <c r="AA2413" s="22">
        <v>12</v>
      </c>
      <c r="AB2413" s="22">
        <v>32.880000000000003</v>
      </c>
      <c r="AC2413" s="22">
        <v>6.7005794647437777E-5</v>
      </c>
      <c r="AD2413" s="42">
        <v>0</v>
      </c>
      <c r="AE2413" s="22">
        <v>2534</v>
      </c>
      <c r="AF2413" s="22">
        <v>3.9116292215104296E-5</v>
      </c>
      <c r="AG2413" s="22">
        <v>2.7940208725074496E-6</v>
      </c>
      <c r="AH2413" s="22">
        <v>0</v>
      </c>
      <c r="AI2413" s="22">
        <v>0</v>
      </c>
      <c r="AJ2413" s="22">
        <v>0</v>
      </c>
      <c r="AK2413" s="22">
        <v>0</v>
      </c>
      <c r="AL2413" s="45">
        <v>0</v>
      </c>
      <c r="AM2413" s="45">
        <v>0</v>
      </c>
      <c r="AN2413" s="45">
        <v>0</v>
      </c>
      <c r="AO2413" s="45">
        <v>0</v>
      </c>
      <c r="AP2413" s="45">
        <v>0</v>
      </c>
      <c r="AQ2413" s="45">
        <v>0</v>
      </c>
      <c r="AR2413" s="45">
        <v>0</v>
      </c>
      <c r="AS2413" s="45" t="s">
        <v>4445</v>
      </c>
      <c r="AT2413" s="45" t="s">
        <v>4445</v>
      </c>
      <c r="AU2413" s="45">
        <v>5.5469437593011603E-6</v>
      </c>
      <c r="AV2413" s="10">
        <v>205.38087520259319</v>
      </c>
      <c r="AW2413" s="10">
        <v>30.337853367042058</v>
      </c>
      <c r="AX2413" s="17">
        <v>0.85796368650884858</v>
      </c>
    </row>
    <row r="2414" spans="1:50" x14ac:dyDescent="0.25">
      <c r="A2414" s="22" t="s">
        <v>2195</v>
      </c>
      <c r="B2414" s="22" t="s">
        <v>3963</v>
      </c>
      <c r="C2414" s="22" t="s">
        <v>2491</v>
      </c>
      <c r="D2414" s="22">
        <v>2627</v>
      </c>
      <c r="E2414" s="22" t="s">
        <v>2572</v>
      </c>
      <c r="F2414" s="43">
        <v>2.0799999999999999E-4</v>
      </c>
      <c r="G2414" s="43">
        <v>191.57777021592</v>
      </c>
      <c r="H2414" s="43">
        <v>9.5047348484848495</v>
      </c>
      <c r="I2414" s="9">
        <v>0</v>
      </c>
      <c r="J2414" s="9">
        <v>9.5047348484848495</v>
      </c>
      <c r="K2414" s="11">
        <v>0</v>
      </c>
      <c r="L2414" s="41">
        <v>1410</v>
      </c>
      <c r="M2414" s="44">
        <v>0</v>
      </c>
      <c r="N2414" s="13">
        <v>0</v>
      </c>
      <c r="O2414" s="13">
        <v>0</v>
      </c>
      <c r="P2414" s="22">
        <v>0</v>
      </c>
      <c r="Q2414" s="22">
        <v>0</v>
      </c>
      <c r="R2414" s="14">
        <v>0</v>
      </c>
      <c r="S2414" s="22">
        <v>281</v>
      </c>
      <c r="T2414" s="22">
        <v>1</v>
      </c>
      <c r="U2414" s="22">
        <v>2573</v>
      </c>
      <c r="V2414" s="22"/>
      <c r="W2414" s="22">
        <v>466</v>
      </c>
      <c r="X2414" s="22">
        <v>308</v>
      </c>
      <c r="Y2414" s="14">
        <v>2573</v>
      </c>
      <c r="Z2414" s="10">
        <v>466</v>
      </c>
      <c r="AA2414" s="22">
        <v>308</v>
      </c>
      <c r="AB2414" s="22">
        <v>869.99</v>
      </c>
      <c r="AC2414" s="22">
        <v>1.0857209569021037E-6</v>
      </c>
      <c r="AD2414" s="42">
        <v>0</v>
      </c>
      <c r="AE2414" s="22">
        <v>2535</v>
      </c>
      <c r="AF2414" s="22">
        <v>3.3788972746499353E-4</v>
      </c>
      <c r="AG2414" s="22">
        <v>2.7924770864875497E-6</v>
      </c>
      <c r="AH2414" s="22">
        <v>0</v>
      </c>
      <c r="AI2414" s="22">
        <v>0</v>
      </c>
      <c r="AJ2414" s="22">
        <v>0</v>
      </c>
      <c r="AK2414" s="22">
        <v>0</v>
      </c>
      <c r="AL2414" s="45">
        <v>0</v>
      </c>
      <c r="AM2414" s="45">
        <v>0</v>
      </c>
      <c r="AN2414" s="45">
        <v>0</v>
      </c>
      <c r="AO2414" s="45">
        <v>0</v>
      </c>
      <c r="AP2414" s="45">
        <v>0</v>
      </c>
      <c r="AQ2414" s="45">
        <v>0</v>
      </c>
      <c r="AR2414" s="45">
        <v>0</v>
      </c>
      <c r="AS2414" s="45" t="s">
        <v>4445</v>
      </c>
      <c r="AT2414" s="45" t="s">
        <v>4445</v>
      </c>
      <c r="AU2414" s="45">
        <v>3.3788972746499353E-4</v>
      </c>
      <c r="AV2414" s="10">
        <v>49.028195675998802</v>
      </c>
      <c r="AW2414" s="10">
        <v>49.028195675998802</v>
      </c>
      <c r="AX2414" s="17">
        <v>0</v>
      </c>
    </row>
    <row r="2415" spans="1:50" x14ac:dyDescent="0.25">
      <c r="A2415" s="22" t="s">
        <v>964</v>
      </c>
      <c r="B2415" s="22" t="s">
        <v>3948</v>
      </c>
      <c r="C2415" s="22" t="s">
        <v>1145</v>
      </c>
      <c r="D2415" s="22">
        <v>6012</v>
      </c>
      <c r="E2415" s="22" t="s">
        <v>1652</v>
      </c>
      <c r="F2415" s="43">
        <v>3.1000000000000001E-5</v>
      </c>
      <c r="G2415" s="43">
        <v>49.739401946720001</v>
      </c>
      <c r="H2415" s="43">
        <v>3.4039772727272726</v>
      </c>
      <c r="I2415" s="9">
        <v>7.4242424242424249E-2</v>
      </c>
      <c r="J2415" s="9">
        <v>3.3297348484848488</v>
      </c>
      <c r="K2415" s="11">
        <v>0.13295454545454546</v>
      </c>
      <c r="L2415" s="41">
        <v>223</v>
      </c>
      <c r="M2415" s="44">
        <v>92</v>
      </c>
      <c r="N2415" s="13">
        <v>7</v>
      </c>
      <c r="O2415" s="13">
        <v>2</v>
      </c>
      <c r="P2415" s="22">
        <v>6</v>
      </c>
      <c r="Q2415" s="22">
        <v>2</v>
      </c>
      <c r="R2415" s="14">
        <v>0</v>
      </c>
      <c r="S2415" s="22">
        <v>92</v>
      </c>
      <c r="T2415" s="22">
        <v>0.9609414121181773</v>
      </c>
      <c r="U2415" s="22">
        <v>493</v>
      </c>
      <c r="V2415" s="22"/>
      <c r="W2415" s="22">
        <v>81</v>
      </c>
      <c r="X2415" s="22">
        <v>52</v>
      </c>
      <c r="Y2415" s="14">
        <v>401</v>
      </c>
      <c r="Z2415" s="10">
        <v>75</v>
      </c>
      <c r="AA2415" s="22">
        <v>50</v>
      </c>
      <c r="AB2415" s="22">
        <v>138.84</v>
      </c>
      <c r="AC2415" s="22">
        <v>6.2324834611414654E-7</v>
      </c>
      <c r="AD2415" s="42">
        <v>0</v>
      </c>
      <c r="AE2415" s="22">
        <v>2537</v>
      </c>
      <c r="AF2415" s="22">
        <v>2.3094983867709832E-4</v>
      </c>
      <c r="AG2415" s="22">
        <v>2.7825281768325099E-6</v>
      </c>
      <c r="AH2415" s="22">
        <v>0</v>
      </c>
      <c r="AI2415" s="22">
        <v>0</v>
      </c>
      <c r="AJ2415" s="22">
        <v>0</v>
      </c>
      <c r="AK2415" s="22">
        <v>0</v>
      </c>
      <c r="AL2415" s="45">
        <v>0</v>
      </c>
      <c r="AM2415" s="45">
        <v>0</v>
      </c>
      <c r="AN2415" s="45">
        <v>0</v>
      </c>
      <c r="AO2415" s="45">
        <v>0</v>
      </c>
      <c r="AP2415" s="45">
        <v>0</v>
      </c>
      <c r="AQ2415" s="45">
        <v>0</v>
      </c>
      <c r="AR2415" s="45">
        <v>0</v>
      </c>
      <c r="AS2415" s="45" t="s">
        <v>4445</v>
      </c>
      <c r="AT2415" s="45" t="s">
        <v>4445</v>
      </c>
      <c r="AU2415" s="45">
        <v>2.259127087176357E-4</v>
      </c>
      <c r="AV2415" s="10">
        <v>22.524316022979349</v>
      </c>
      <c r="AW2415" s="10">
        <v>23.795693540310467</v>
      </c>
      <c r="AX2415" s="17">
        <v>2.1810493518054863E-2</v>
      </c>
    </row>
    <row r="2416" spans="1:50" x14ac:dyDescent="0.25">
      <c r="A2416" s="22" t="s">
        <v>2906</v>
      </c>
      <c r="B2416" s="22" t="s">
        <v>3959</v>
      </c>
      <c r="C2416" s="22" t="s">
        <v>3605</v>
      </c>
      <c r="D2416" s="22">
        <v>2118</v>
      </c>
      <c r="E2416" s="22" t="s">
        <v>3606</v>
      </c>
      <c r="F2416" s="43">
        <v>3.7928000000000003E-2</v>
      </c>
      <c r="G2416" s="43">
        <v>9.3964748394900006</v>
      </c>
      <c r="H2416" s="43">
        <v>0.84734848484848491</v>
      </c>
      <c r="I2416" s="9">
        <v>0</v>
      </c>
      <c r="J2416" s="9">
        <v>0.84734848484848491</v>
      </c>
      <c r="K2416" s="11">
        <v>0</v>
      </c>
      <c r="L2416" s="41">
        <v>63</v>
      </c>
      <c r="M2416" s="44">
        <v>0</v>
      </c>
      <c r="N2416" s="13">
        <v>0</v>
      </c>
      <c r="O2416" s="13">
        <v>0</v>
      </c>
      <c r="P2416" s="22">
        <v>0</v>
      </c>
      <c r="Q2416" s="22">
        <v>0</v>
      </c>
      <c r="R2416" s="14">
        <v>0</v>
      </c>
      <c r="S2416" s="22">
        <v>23</v>
      </c>
      <c r="T2416" s="22">
        <v>1</v>
      </c>
      <c r="U2416" s="22">
        <v>127</v>
      </c>
      <c r="V2416" s="22"/>
      <c r="W2416" s="22">
        <v>25</v>
      </c>
      <c r="X2416" s="22">
        <v>17</v>
      </c>
      <c r="Y2416" s="14">
        <v>127</v>
      </c>
      <c r="Z2416" s="10">
        <v>25</v>
      </c>
      <c r="AA2416" s="22">
        <v>17</v>
      </c>
      <c r="AB2416" s="22">
        <v>45.68</v>
      </c>
      <c r="AC2416" s="22">
        <v>4.03640733869709E-3</v>
      </c>
      <c r="AD2416" s="42">
        <v>2.1000000000000001E-4</v>
      </c>
      <c r="AE2416" s="22">
        <v>2538</v>
      </c>
      <c r="AF2416" s="22">
        <v>5.5290328154674597E-6</v>
      </c>
      <c r="AG2416" s="22">
        <v>2.7645164077337299E-6</v>
      </c>
      <c r="AH2416" s="22">
        <v>0</v>
      </c>
      <c r="AI2416" s="22">
        <v>0</v>
      </c>
      <c r="AJ2416" s="22">
        <v>0</v>
      </c>
      <c r="AK2416" s="22">
        <v>0</v>
      </c>
      <c r="AL2416" s="45">
        <v>0</v>
      </c>
      <c r="AM2416" s="45">
        <v>0</v>
      </c>
      <c r="AN2416" s="45">
        <v>0</v>
      </c>
      <c r="AO2416" s="45">
        <v>0</v>
      </c>
      <c r="AP2416" s="45">
        <v>0</v>
      </c>
      <c r="AQ2416" s="45">
        <v>0</v>
      </c>
      <c r="AR2416" s="45">
        <v>0</v>
      </c>
      <c r="AS2416" s="45" t="s">
        <v>4445</v>
      </c>
      <c r="AT2416" s="45" t="s">
        <v>4445</v>
      </c>
      <c r="AU2416" s="45">
        <v>5.5290328154674606E-6</v>
      </c>
      <c r="AV2416" s="10">
        <v>29.503799731783637</v>
      </c>
      <c r="AW2416" s="10">
        <v>29.503799731783637</v>
      </c>
      <c r="AX2416" s="17">
        <v>0</v>
      </c>
    </row>
    <row r="2417" spans="1:50" x14ac:dyDescent="0.25">
      <c r="A2417" s="22" t="s">
        <v>2195</v>
      </c>
      <c r="B2417" s="22" t="s">
        <v>3956</v>
      </c>
      <c r="C2417" s="22" t="s">
        <v>2656</v>
      </c>
      <c r="D2417" s="22">
        <v>8050</v>
      </c>
      <c r="E2417" s="22" t="s">
        <v>2657</v>
      </c>
      <c r="F2417" s="43">
        <v>1.95E-4</v>
      </c>
      <c r="G2417" s="43">
        <v>35.334578497899997</v>
      </c>
      <c r="H2417" s="43">
        <v>2.5191287878787878</v>
      </c>
      <c r="I2417" s="9">
        <v>0</v>
      </c>
      <c r="J2417" s="9">
        <v>2.5191287878787878</v>
      </c>
      <c r="K2417" s="11">
        <v>0</v>
      </c>
      <c r="L2417" s="41">
        <v>35</v>
      </c>
      <c r="M2417" s="44">
        <v>0</v>
      </c>
      <c r="N2417" s="13">
        <v>0</v>
      </c>
      <c r="O2417" s="13">
        <v>0</v>
      </c>
      <c r="P2417" s="22">
        <v>0</v>
      </c>
      <c r="Q2417" s="22">
        <v>0</v>
      </c>
      <c r="R2417" s="14">
        <v>0</v>
      </c>
      <c r="S2417" s="22">
        <v>46</v>
      </c>
      <c r="T2417" s="22">
        <v>1</v>
      </c>
      <c r="U2417" s="22">
        <v>76</v>
      </c>
      <c r="V2417" s="22"/>
      <c r="W2417" s="22">
        <v>16</v>
      </c>
      <c r="X2417" s="22">
        <v>11</v>
      </c>
      <c r="Y2417" s="14">
        <v>76</v>
      </c>
      <c r="Z2417" s="10">
        <v>16</v>
      </c>
      <c r="AA2417" s="22">
        <v>11</v>
      </c>
      <c r="AB2417" s="22">
        <v>28.76</v>
      </c>
      <c r="AC2417" s="22">
        <v>5.5186734436803662E-6</v>
      </c>
      <c r="AD2417" s="42">
        <v>0</v>
      </c>
      <c r="AE2417" s="22">
        <v>2539</v>
      </c>
      <c r="AF2417" s="22">
        <v>5.802912759666204E-5</v>
      </c>
      <c r="AG2417" s="22">
        <v>2.76329179031724E-6</v>
      </c>
      <c r="AH2417" s="22">
        <v>0</v>
      </c>
      <c r="AI2417" s="22">
        <v>0</v>
      </c>
      <c r="AJ2417" s="22">
        <v>0</v>
      </c>
      <c r="AK2417" s="22">
        <v>0</v>
      </c>
      <c r="AL2417" s="45">
        <v>0</v>
      </c>
      <c r="AM2417" s="45">
        <v>0</v>
      </c>
      <c r="AN2417" s="45">
        <v>0</v>
      </c>
      <c r="AO2417" s="45">
        <v>0</v>
      </c>
      <c r="AP2417" s="45">
        <v>0</v>
      </c>
      <c r="AQ2417" s="45">
        <v>0</v>
      </c>
      <c r="AR2417" s="45">
        <v>0</v>
      </c>
      <c r="AS2417" s="45" t="s">
        <v>4445</v>
      </c>
      <c r="AT2417" s="45" t="s">
        <v>4445</v>
      </c>
      <c r="AU2417" s="45">
        <v>5.802912759666204E-5</v>
      </c>
      <c r="AV2417" s="10">
        <v>6.3514021502142697</v>
      </c>
      <c r="AW2417" s="10">
        <v>6.3514021502142697</v>
      </c>
      <c r="AX2417" s="17">
        <v>0</v>
      </c>
    </row>
    <row r="2418" spans="1:50" x14ac:dyDescent="0.25">
      <c r="A2418" s="22" t="s">
        <v>2195</v>
      </c>
      <c r="B2418" s="22" t="s">
        <v>3962</v>
      </c>
      <c r="C2418" s="22" t="s">
        <v>2383</v>
      </c>
      <c r="D2418" s="22">
        <v>4001</v>
      </c>
      <c r="E2418" s="22" t="s">
        <v>2526</v>
      </c>
      <c r="F2418" s="43">
        <v>4.8299999999999998E-4</v>
      </c>
      <c r="G2418" s="43">
        <v>182.57807530042001</v>
      </c>
      <c r="H2418" s="43">
        <v>7.026704545454546</v>
      </c>
      <c r="I2418" s="9">
        <v>2.840909090909091E-3</v>
      </c>
      <c r="J2418" s="9">
        <v>7.0238636363636369</v>
      </c>
      <c r="K2418" s="11">
        <v>1.8229166666666667</v>
      </c>
      <c r="L2418" s="41">
        <v>311</v>
      </c>
      <c r="M2418" s="44">
        <v>187</v>
      </c>
      <c r="N2418" s="13">
        <v>12</v>
      </c>
      <c r="O2418" s="13">
        <v>11</v>
      </c>
      <c r="P2418" s="22">
        <v>2</v>
      </c>
      <c r="Q2418" s="22">
        <v>1</v>
      </c>
      <c r="R2418" s="14">
        <v>0</v>
      </c>
      <c r="S2418" s="22">
        <v>148</v>
      </c>
      <c r="T2418" s="22">
        <v>0.74057303037653965</v>
      </c>
      <c r="U2418" s="22">
        <v>614</v>
      </c>
      <c r="V2418" s="22"/>
      <c r="W2418" s="22">
        <v>91</v>
      </c>
      <c r="X2418" s="22">
        <v>63</v>
      </c>
      <c r="Y2418" s="14">
        <v>427</v>
      </c>
      <c r="Z2418" s="10">
        <v>89</v>
      </c>
      <c r="AA2418" s="22">
        <v>62</v>
      </c>
      <c r="AB2418" s="22">
        <v>160.36000000000001</v>
      </c>
      <c r="AC2418" s="22">
        <v>2.645443595597422E-6</v>
      </c>
      <c r="AD2418" s="42">
        <v>0</v>
      </c>
      <c r="AE2418" s="22">
        <v>2540</v>
      </c>
      <c r="AF2418" s="22">
        <v>2.2648663760981469E-4</v>
      </c>
      <c r="AG2418" s="22">
        <v>2.7620321659733498E-6</v>
      </c>
      <c r="AH2418" s="22">
        <v>0</v>
      </c>
      <c r="AI2418" s="22">
        <v>0</v>
      </c>
      <c r="AJ2418" s="22">
        <v>0</v>
      </c>
      <c r="AK2418" s="22">
        <v>0</v>
      </c>
      <c r="AL2418" s="45">
        <v>0</v>
      </c>
      <c r="AM2418" s="45">
        <v>0</v>
      </c>
      <c r="AN2418" s="45">
        <v>0</v>
      </c>
      <c r="AO2418" s="45">
        <v>0</v>
      </c>
      <c r="AP2418" s="45">
        <v>0</v>
      </c>
      <c r="AQ2418" s="45">
        <v>0</v>
      </c>
      <c r="AR2418" s="45">
        <v>0</v>
      </c>
      <c r="AS2418" s="45" t="s">
        <v>4445</v>
      </c>
      <c r="AT2418" s="45" t="s">
        <v>4445</v>
      </c>
      <c r="AU2418" s="45">
        <v>2.2639506866115706E-4</v>
      </c>
      <c r="AV2418" s="10">
        <v>12.671088820579193</v>
      </c>
      <c r="AW2418" s="10">
        <v>12.950594323603136</v>
      </c>
      <c r="AX2418" s="17">
        <v>4.0430177084175629E-4</v>
      </c>
    </row>
    <row r="2419" spans="1:50" x14ac:dyDescent="0.25">
      <c r="A2419" s="22" t="s">
        <v>539</v>
      </c>
      <c r="B2419" s="22" t="s">
        <v>3949</v>
      </c>
      <c r="C2419" s="22" t="s">
        <v>737</v>
      </c>
      <c r="D2419" s="22">
        <v>2588</v>
      </c>
      <c r="E2419" s="22" t="s">
        <v>798</v>
      </c>
      <c r="F2419" s="43">
        <v>5.2713999999999997E-2</v>
      </c>
      <c r="G2419" s="43">
        <v>92.298632532390002</v>
      </c>
      <c r="H2419" s="43">
        <v>2.4670454545454543</v>
      </c>
      <c r="I2419" s="9">
        <v>8.2386363636363633E-2</v>
      </c>
      <c r="J2419" s="9">
        <v>2.384659090909091</v>
      </c>
      <c r="K2419" s="11">
        <v>0.30340909090909091</v>
      </c>
      <c r="L2419" s="41">
        <v>950</v>
      </c>
      <c r="M2419" s="44">
        <v>298</v>
      </c>
      <c r="N2419" s="13">
        <v>97</v>
      </c>
      <c r="O2419" s="13">
        <v>80</v>
      </c>
      <c r="P2419" s="22">
        <v>0</v>
      </c>
      <c r="Q2419" s="22">
        <v>0</v>
      </c>
      <c r="R2419" s="14">
        <v>0</v>
      </c>
      <c r="S2419" s="22">
        <v>68</v>
      </c>
      <c r="T2419" s="22">
        <v>0.87701520036849379</v>
      </c>
      <c r="U2419" s="22">
        <v>1822</v>
      </c>
      <c r="V2419" s="22"/>
      <c r="W2419" s="22">
        <v>374</v>
      </c>
      <c r="X2419" s="22">
        <v>263</v>
      </c>
      <c r="Y2419" s="14">
        <v>1524</v>
      </c>
      <c r="Z2419" s="10">
        <v>374</v>
      </c>
      <c r="AA2419" s="22">
        <v>263</v>
      </c>
      <c r="AB2419" s="22">
        <v>649.54</v>
      </c>
      <c r="AC2419" s="22">
        <v>5.7112438780175078E-4</v>
      </c>
      <c r="AD2419" s="42">
        <v>4.4000000000000002E-4</v>
      </c>
      <c r="AE2419" s="22">
        <v>2541</v>
      </c>
      <c r="AF2419" s="22">
        <v>1.2399320193466951E-4</v>
      </c>
      <c r="AG2419" s="22">
        <v>2.7554044874371001E-6</v>
      </c>
      <c r="AH2419" s="22">
        <v>0</v>
      </c>
      <c r="AI2419" s="22">
        <v>0</v>
      </c>
      <c r="AJ2419" s="22">
        <v>0</v>
      </c>
      <c r="AK2419" s="22">
        <v>0</v>
      </c>
      <c r="AL2419" s="45">
        <v>0</v>
      </c>
      <c r="AM2419" s="45">
        <v>0</v>
      </c>
      <c r="AN2419" s="45">
        <v>0</v>
      </c>
      <c r="AO2419" s="45">
        <v>0</v>
      </c>
      <c r="AP2419" s="45">
        <v>0</v>
      </c>
      <c r="AQ2419" s="45">
        <v>0</v>
      </c>
      <c r="AR2419" s="45">
        <v>0</v>
      </c>
      <c r="AS2419" s="45" t="s">
        <v>4445</v>
      </c>
      <c r="AT2419" s="45" t="s">
        <v>4445</v>
      </c>
      <c r="AU2419" s="45">
        <v>1.1985248008286688E-4</v>
      </c>
      <c r="AV2419" s="10">
        <v>156.83583512032402</v>
      </c>
      <c r="AW2419" s="10">
        <v>151.59834177798251</v>
      </c>
      <c r="AX2419" s="17">
        <v>3.3394748963611241E-2</v>
      </c>
    </row>
    <row r="2420" spans="1:50" x14ac:dyDescent="0.25">
      <c r="A2420" s="22" t="s">
        <v>2195</v>
      </c>
      <c r="B2420" s="22" t="s">
        <v>3963</v>
      </c>
      <c r="C2420" s="22" t="s">
        <v>2491</v>
      </c>
      <c r="D2420" s="22">
        <v>8223</v>
      </c>
      <c r="E2420" s="22" t="s">
        <v>2674</v>
      </c>
      <c r="F2420" s="43">
        <v>2.1999999999999999E-5</v>
      </c>
      <c r="G2420" s="43">
        <v>31.571322382769999</v>
      </c>
      <c r="H2420" s="43">
        <v>1.321401515151515</v>
      </c>
      <c r="I2420" s="9">
        <v>0</v>
      </c>
      <c r="J2420" s="9">
        <v>1.321401515151515</v>
      </c>
      <c r="K2420" s="11">
        <v>0</v>
      </c>
      <c r="L2420" s="41">
        <v>243</v>
      </c>
      <c r="M2420" s="44">
        <v>0</v>
      </c>
      <c r="N2420" s="13">
        <v>0</v>
      </c>
      <c r="O2420" s="13">
        <v>0</v>
      </c>
      <c r="P2420" s="22">
        <v>0</v>
      </c>
      <c r="Q2420" s="22">
        <v>0</v>
      </c>
      <c r="R2420" s="14">
        <v>0</v>
      </c>
      <c r="S2420" s="22">
        <v>34</v>
      </c>
      <c r="T2420" s="22">
        <v>1</v>
      </c>
      <c r="U2420" s="22">
        <v>454</v>
      </c>
      <c r="V2420" s="22"/>
      <c r="W2420" s="22">
        <v>84</v>
      </c>
      <c r="X2420" s="22">
        <v>56</v>
      </c>
      <c r="Y2420" s="14">
        <v>454</v>
      </c>
      <c r="Z2420" s="10">
        <v>84</v>
      </c>
      <c r="AA2420" s="22">
        <v>56</v>
      </c>
      <c r="AB2420" s="22">
        <v>155.94</v>
      </c>
      <c r="AC2420" s="22">
        <v>6.9683492294914022E-7</v>
      </c>
      <c r="AD2420" s="42">
        <v>0</v>
      </c>
      <c r="AE2420" s="22">
        <v>2542</v>
      </c>
      <c r="AF2420" s="22">
        <v>7.6597722533514571E-5</v>
      </c>
      <c r="AG2420" s="22">
        <v>2.7356329476255206E-6</v>
      </c>
      <c r="AH2420" s="22">
        <v>0</v>
      </c>
      <c r="AI2420" s="22">
        <v>0</v>
      </c>
      <c r="AJ2420" s="22">
        <v>0</v>
      </c>
      <c r="AK2420" s="22">
        <v>0</v>
      </c>
      <c r="AL2420" s="45">
        <v>0</v>
      </c>
      <c r="AM2420" s="45">
        <v>0</v>
      </c>
      <c r="AN2420" s="45">
        <v>0</v>
      </c>
      <c r="AO2420" s="45">
        <v>0</v>
      </c>
      <c r="AP2420" s="45">
        <v>0</v>
      </c>
      <c r="AQ2420" s="45">
        <v>0</v>
      </c>
      <c r="AR2420" s="45">
        <v>0</v>
      </c>
      <c r="AS2420" s="45" t="s">
        <v>4445</v>
      </c>
      <c r="AT2420" s="45" t="s">
        <v>4445</v>
      </c>
      <c r="AU2420" s="45">
        <v>7.6597722533514571E-5</v>
      </c>
      <c r="AV2420" s="10">
        <v>63.568869141464816</v>
      </c>
      <c r="AW2420" s="10">
        <v>63.568869141464816</v>
      </c>
      <c r="AX2420" s="17">
        <v>0</v>
      </c>
    </row>
    <row r="2421" spans="1:50" x14ac:dyDescent="0.25">
      <c r="A2421" s="22" t="s">
        <v>2195</v>
      </c>
      <c r="B2421" s="22" t="s">
        <v>3956</v>
      </c>
      <c r="C2421" s="22" t="s">
        <v>2392</v>
      </c>
      <c r="D2421" s="22">
        <v>2600</v>
      </c>
      <c r="E2421" s="22" t="s">
        <v>2658</v>
      </c>
      <c r="F2421" s="43">
        <v>6.8999999999999997E-5</v>
      </c>
      <c r="G2421" s="43">
        <v>115.42697787186999</v>
      </c>
      <c r="H2421" s="43">
        <v>9.3261363636363637</v>
      </c>
      <c r="I2421" s="9">
        <v>0</v>
      </c>
      <c r="J2421" s="9">
        <v>9.3261363636363637</v>
      </c>
      <c r="K2421" s="11">
        <v>0</v>
      </c>
      <c r="L2421" s="41">
        <v>1302</v>
      </c>
      <c r="M2421" s="44">
        <v>0</v>
      </c>
      <c r="N2421" s="13">
        <v>0</v>
      </c>
      <c r="O2421" s="13">
        <v>0</v>
      </c>
      <c r="P2421" s="22">
        <v>0</v>
      </c>
      <c r="Q2421" s="22">
        <v>0</v>
      </c>
      <c r="R2421" s="14">
        <v>0</v>
      </c>
      <c r="S2421" s="22">
        <v>546</v>
      </c>
      <c r="T2421" s="22">
        <v>1</v>
      </c>
      <c r="U2421" s="22">
        <v>2377</v>
      </c>
      <c r="V2421" s="22"/>
      <c r="W2421" s="22">
        <v>431</v>
      </c>
      <c r="X2421" s="22">
        <v>285</v>
      </c>
      <c r="Y2421" s="14">
        <v>2377</v>
      </c>
      <c r="Z2421" s="10">
        <v>431</v>
      </c>
      <c r="AA2421" s="22">
        <v>285</v>
      </c>
      <c r="AB2421" s="22">
        <v>804.4</v>
      </c>
      <c r="AC2421" s="22">
        <v>5.9778052992597293E-7</v>
      </c>
      <c r="AD2421" s="42">
        <v>0</v>
      </c>
      <c r="AE2421" s="22">
        <v>2544</v>
      </c>
      <c r="AF2421" s="22">
        <v>2.2926197240004322E-4</v>
      </c>
      <c r="AG2421" s="22">
        <v>2.7293091952386099E-6</v>
      </c>
      <c r="AH2421" s="22">
        <v>0</v>
      </c>
      <c r="AI2421" s="22">
        <v>0</v>
      </c>
      <c r="AJ2421" s="22">
        <v>0</v>
      </c>
      <c r="AK2421" s="22">
        <v>0</v>
      </c>
      <c r="AL2421" s="45">
        <v>0</v>
      </c>
      <c r="AM2421" s="45">
        <v>0</v>
      </c>
      <c r="AN2421" s="45">
        <v>0</v>
      </c>
      <c r="AO2421" s="45">
        <v>0</v>
      </c>
      <c r="AP2421" s="45">
        <v>0</v>
      </c>
      <c r="AQ2421" s="45">
        <v>0</v>
      </c>
      <c r="AR2421" s="45">
        <v>0</v>
      </c>
      <c r="AS2421" s="45" t="s">
        <v>4445</v>
      </c>
      <c r="AT2421" s="45" t="s">
        <v>4445</v>
      </c>
      <c r="AU2421" s="45">
        <v>2.2926197240004322E-4</v>
      </c>
      <c r="AV2421" s="10">
        <v>46.21420738394054</v>
      </c>
      <c r="AW2421" s="10">
        <v>46.21420738394054</v>
      </c>
      <c r="AX2421" s="17">
        <v>0</v>
      </c>
    </row>
    <row r="2422" spans="1:50" x14ac:dyDescent="0.25">
      <c r="A2422" s="22" t="s">
        <v>2906</v>
      </c>
      <c r="B2422" s="22" t="s">
        <v>3950</v>
      </c>
      <c r="C2422" s="22" t="s">
        <v>3068</v>
      </c>
      <c r="D2422" s="22">
        <v>629</v>
      </c>
      <c r="E2422" s="22" t="s">
        <v>3069</v>
      </c>
      <c r="F2422" s="43">
        <v>7.6008999999999993E-2</v>
      </c>
      <c r="G2422" s="43">
        <v>66.285633320550005</v>
      </c>
      <c r="H2422" s="43">
        <v>3.4274621212121215</v>
      </c>
      <c r="I2422" s="9">
        <v>0</v>
      </c>
      <c r="J2422" s="9">
        <v>3.4274621212121215</v>
      </c>
      <c r="K2422" s="11">
        <v>0</v>
      </c>
      <c r="L2422" s="44">
        <v>644</v>
      </c>
      <c r="M2422" s="44">
        <v>0</v>
      </c>
      <c r="N2422" s="13">
        <v>0</v>
      </c>
      <c r="O2422" s="22">
        <v>0</v>
      </c>
      <c r="P2422" s="22">
        <v>0</v>
      </c>
      <c r="Q2422" s="22">
        <v>0</v>
      </c>
      <c r="R2422" s="14">
        <v>0</v>
      </c>
      <c r="S2422" s="22">
        <v>119</v>
      </c>
      <c r="T2422" s="22">
        <v>1</v>
      </c>
      <c r="U2422" s="22">
        <v>1182</v>
      </c>
      <c r="V2422" s="22"/>
      <c r="W2422" s="22">
        <v>215</v>
      </c>
      <c r="X2422" s="22">
        <v>143</v>
      </c>
      <c r="Y2422" s="22">
        <v>1182</v>
      </c>
      <c r="Z2422" s="10">
        <v>215</v>
      </c>
      <c r="AA2422" s="22">
        <v>143</v>
      </c>
      <c r="AB2422" s="22">
        <v>400.93</v>
      </c>
      <c r="AC2422" s="22">
        <v>1.1466889006314365E-3</v>
      </c>
      <c r="AD2422" s="42">
        <v>5.1000000000000004E-4</v>
      </c>
      <c r="AE2422" s="22">
        <v>2545</v>
      </c>
      <c r="AF2422" s="22">
        <v>1.081391940124336E-4</v>
      </c>
      <c r="AG2422" s="22">
        <v>2.7034798503108399E-6</v>
      </c>
      <c r="AH2422" s="22">
        <v>0</v>
      </c>
      <c r="AI2422" s="22">
        <v>0</v>
      </c>
      <c r="AJ2422" s="22">
        <v>0</v>
      </c>
      <c r="AK2422" s="22">
        <v>0</v>
      </c>
      <c r="AL2422" s="45">
        <v>0</v>
      </c>
      <c r="AM2422" s="45">
        <v>0</v>
      </c>
      <c r="AN2422" s="45">
        <v>0</v>
      </c>
      <c r="AO2422" s="45">
        <v>0</v>
      </c>
      <c r="AP2422" s="45">
        <v>0</v>
      </c>
      <c r="AQ2422" s="45">
        <v>0</v>
      </c>
      <c r="AR2422" s="45">
        <v>0</v>
      </c>
      <c r="AS2422" s="25" t="s">
        <v>4445</v>
      </c>
      <c r="AT2422" s="25" t="s">
        <v>4445</v>
      </c>
      <c r="AU2422" s="45">
        <v>1.081391940124336E-4</v>
      </c>
      <c r="AV2422" s="10">
        <v>62.728629054539425</v>
      </c>
      <c r="AW2422" s="10">
        <v>62.728629054539425</v>
      </c>
      <c r="AX2422" s="17">
        <v>0</v>
      </c>
    </row>
    <row r="2423" spans="1:50" x14ac:dyDescent="0.25">
      <c r="A2423" s="22" t="s">
        <v>2906</v>
      </c>
      <c r="B2423" s="22" t="s">
        <v>3959</v>
      </c>
      <c r="C2423" s="22" t="s">
        <v>3280</v>
      </c>
      <c r="D2423" s="22">
        <v>1961</v>
      </c>
      <c r="E2423" s="22" t="s">
        <v>3409</v>
      </c>
      <c r="F2423" s="43">
        <v>1.518E-3</v>
      </c>
      <c r="G2423" s="43">
        <v>20.206433229550001</v>
      </c>
      <c r="H2423" s="43">
        <v>1.1498106060606061</v>
      </c>
      <c r="I2423" s="9">
        <v>0</v>
      </c>
      <c r="J2423" s="9">
        <v>1.1498106060606061</v>
      </c>
      <c r="K2423" s="11">
        <v>0</v>
      </c>
      <c r="L2423" s="41">
        <v>108</v>
      </c>
      <c r="M2423" s="44">
        <v>0</v>
      </c>
      <c r="N2423" s="13">
        <v>0</v>
      </c>
      <c r="O2423" s="13">
        <v>0</v>
      </c>
      <c r="P2423" s="22">
        <v>0</v>
      </c>
      <c r="Q2423" s="22">
        <v>0</v>
      </c>
      <c r="R2423" s="14">
        <v>0</v>
      </c>
      <c r="S2423" s="22">
        <v>27</v>
      </c>
      <c r="T2423" s="22">
        <v>1</v>
      </c>
      <c r="U2423" s="22">
        <v>208</v>
      </c>
      <c r="V2423" s="22"/>
      <c r="W2423" s="22">
        <v>40</v>
      </c>
      <c r="X2423" s="22">
        <v>27</v>
      </c>
      <c r="Y2423" s="14">
        <v>208</v>
      </c>
      <c r="Z2423" s="10">
        <v>40</v>
      </c>
      <c r="AA2423" s="22">
        <v>27</v>
      </c>
      <c r="AB2423" s="22">
        <v>73.52</v>
      </c>
      <c r="AC2423" s="22">
        <v>7.5124589419377016E-5</v>
      </c>
      <c r="AD2423" s="42">
        <v>1.0000000000000001E-5</v>
      </c>
      <c r="AE2423" s="22">
        <v>2546</v>
      </c>
      <c r="AF2423" s="22">
        <v>2.424702904165917E-5</v>
      </c>
      <c r="AG2423" s="22">
        <v>2.6941143379621299E-6</v>
      </c>
      <c r="AH2423" s="22">
        <v>0</v>
      </c>
      <c r="AI2423" s="22">
        <v>0</v>
      </c>
      <c r="AJ2423" s="22">
        <v>0</v>
      </c>
      <c r="AK2423" s="22">
        <v>0</v>
      </c>
      <c r="AL2423" s="45">
        <v>0</v>
      </c>
      <c r="AM2423" s="45">
        <v>0</v>
      </c>
      <c r="AN2423" s="45">
        <v>0</v>
      </c>
      <c r="AO2423" s="45">
        <v>0</v>
      </c>
      <c r="AP2423" s="45">
        <v>0</v>
      </c>
      <c r="AQ2423" s="45">
        <v>0</v>
      </c>
      <c r="AR2423" s="45">
        <v>0</v>
      </c>
      <c r="AS2423" s="45" t="s">
        <v>4445</v>
      </c>
      <c r="AT2423" s="45" t="s">
        <v>4445</v>
      </c>
      <c r="AU2423" s="45">
        <v>2.424702904165917E-5</v>
      </c>
      <c r="AV2423" s="10">
        <v>34.788338000329432</v>
      </c>
      <c r="AW2423" s="10">
        <v>34.788338000329432</v>
      </c>
      <c r="AX2423" s="17">
        <v>0</v>
      </c>
    </row>
    <row r="2424" spans="1:50" x14ac:dyDescent="0.25">
      <c r="A2424" s="22" t="s">
        <v>2195</v>
      </c>
      <c r="B2424" s="22" t="s">
        <v>3963</v>
      </c>
      <c r="C2424" s="22" t="s">
        <v>2438</v>
      </c>
      <c r="D2424" s="22">
        <v>7016</v>
      </c>
      <c r="E2424" s="22" t="s">
        <v>2727</v>
      </c>
      <c r="F2424" s="43">
        <v>3.8999999999999999E-5</v>
      </c>
      <c r="G2424" s="43">
        <v>44.562856184360001</v>
      </c>
      <c r="H2424" s="43">
        <v>1.7261363636363638</v>
      </c>
      <c r="I2424" s="9">
        <v>0</v>
      </c>
      <c r="J2424" s="9">
        <v>1.7261363636363638</v>
      </c>
      <c r="K2424" s="11">
        <v>0</v>
      </c>
      <c r="L2424" s="41">
        <v>315</v>
      </c>
      <c r="M2424" s="44">
        <v>0</v>
      </c>
      <c r="N2424" s="13">
        <v>0</v>
      </c>
      <c r="O2424" s="13">
        <v>0</v>
      </c>
      <c r="P2424" s="22">
        <v>0</v>
      </c>
      <c r="Q2424" s="22">
        <v>0</v>
      </c>
      <c r="R2424" s="14">
        <v>0</v>
      </c>
      <c r="S2424" s="22">
        <v>61</v>
      </c>
      <c r="T2424" s="22">
        <v>1</v>
      </c>
      <c r="U2424" s="22">
        <v>584</v>
      </c>
      <c r="V2424" s="22"/>
      <c r="W2424" s="22">
        <v>107</v>
      </c>
      <c r="X2424" s="22">
        <v>72</v>
      </c>
      <c r="Y2424" s="14">
        <v>584</v>
      </c>
      <c r="Z2424" s="10">
        <v>107</v>
      </c>
      <c r="AA2424" s="22">
        <v>72</v>
      </c>
      <c r="AB2424" s="22">
        <v>199.15</v>
      </c>
      <c r="AC2424" s="22">
        <v>8.7516832042035118E-7</v>
      </c>
      <c r="AD2424" s="42">
        <v>0</v>
      </c>
      <c r="AE2424" s="22">
        <v>2547</v>
      </c>
      <c r="AF2424" s="22">
        <v>2.4210992509471978E-5</v>
      </c>
      <c r="AG2424" s="22">
        <v>2.6901102788302199E-6</v>
      </c>
      <c r="AH2424" s="22">
        <v>0</v>
      </c>
      <c r="AI2424" s="22">
        <v>0</v>
      </c>
      <c r="AJ2424" s="22">
        <v>0</v>
      </c>
      <c r="AK2424" s="22">
        <v>0</v>
      </c>
      <c r="AL2424" s="45">
        <v>0</v>
      </c>
      <c r="AM2424" s="45">
        <v>0</v>
      </c>
      <c r="AN2424" s="45">
        <v>0</v>
      </c>
      <c r="AO2424" s="45">
        <v>0</v>
      </c>
      <c r="AP2424" s="45">
        <v>0</v>
      </c>
      <c r="AQ2424" s="45">
        <v>0</v>
      </c>
      <c r="AR2424" s="45">
        <v>0</v>
      </c>
      <c r="AS2424" s="45" t="s">
        <v>4445</v>
      </c>
      <c r="AT2424" s="45" t="s">
        <v>4445</v>
      </c>
      <c r="AU2424" s="45">
        <v>2.4210992509471978E-5</v>
      </c>
      <c r="AV2424" s="10">
        <v>61.988150098749173</v>
      </c>
      <c r="AW2424" s="10">
        <v>61.988150098749173</v>
      </c>
      <c r="AX2424" s="17">
        <v>0</v>
      </c>
    </row>
    <row r="2425" spans="1:50" x14ac:dyDescent="0.25">
      <c r="A2425" s="22" t="s">
        <v>2906</v>
      </c>
      <c r="B2425" s="22" t="s">
        <v>3950</v>
      </c>
      <c r="C2425" s="22" t="s">
        <v>4004</v>
      </c>
      <c r="D2425" s="22">
        <v>4743</v>
      </c>
      <c r="E2425" s="22" t="s">
        <v>4008</v>
      </c>
      <c r="F2425" s="43">
        <v>4.3200000000000001E-3</v>
      </c>
      <c r="G2425" s="43">
        <v>32.0989518182</v>
      </c>
      <c r="H2425" s="43">
        <v>3.2323863636363637</v>
      </c>
      <c r="I2425" s="9">
        <v>0</v>
      </c>
      <c r="J2425" s="9">
        <v>3.2323863636363637</v>
      </c>
      <c r="K2425" s="11">
        <v>0</v>
      </c>
      <c r="L2425" s="41">
        <v>117</v>
      </c>
      <c r="M2425" s="44">
        <v>0</v>
      </c>
      <c r="N2425" s="13">
        <v>0</v>
      </c>
      <c r="O2425" s="13">
        <v>0</v>
      </c>
      <c r="P2425" s="22">
        <v>0</v>
      </c>
      <c r="Q2425" s="22">
        <v>0</v>
      </c>
      <c r="R2425" s="14">
        <v>0</v>
      </c>
      <c r="S2425" s="22">
        <v>127</v>
      </c>
      <c r="T2425" s="22">
        <v>1</v>
      </c>
      <c r="U2425" s="22">
        <v>225</v>
      </c>
      <c r="V2425" s="22"/>
      <c r="W2425" s="22">
        <v>43</v>
      </c>
      <c r="X2425" s="22">
        <v>29</v>
      </c>
      <c r="Y2425" s="14">
        <v>225</v>
      </c>
      <c r="Z2425" s="10">
        <v>43</v>
      </c>
      <c r="AA2425" s="22">
        <v>29</v>
      </c>
      <c r="AB2425" s="22">
        <v>79.16</v>
      </c>
      <c r="AC2425" s="22">
        <v>1.345838339042141E-4</v>
      </c>
      <c r="AD2425" s="42">
        <v>1.0000000000000001E-5</v>
      </c>
      <c r="AE2425" s="22">
        <v>2548</v>
      </c>
      <c r="AF2425" s="22">
        <v>2.6669818995022801E-6</v>
      </c>
      <c r="AG2425" s="22">
        <v>2.6669818995022801E-6</v>
      </c>
      <c r="AH2425" s="22">
        <v>0</v>
      </c>
      <c r="AI2425" s="22">
        <v>0</v>
      </c>
      <c r="AJ2425" s="22">
        <v>0</v>
      </c>
      <c r="AK2425" s="22">
        <v>0</v>
      </c>
      <c r="AL2425" s="45">
        <v>0</v>
      </c>
      <c r="AM2425" s="45">
        <v>0</v>
      </c>
      <c r="AN2425" s="45">
        <v>0</v>
      </c>
      <c r="AO2425" s="45">
        <v>0</v>
      </c>
      <c r="AP2425" s="45">
        <v>0</v>
      </c>
      <c r="AQ2425" s="45">
        <v>0</v>
      </c>
      <c r="AR2425" s="45">
        <v>0</v>
      </c>
      <c r="AS2425" s="45" t="s">
        <v>4445</v>
      </c>
      <c r="AT2425" s="45" t="s">
        <v>4445</v>
      </c>
      <c r="AU2425" s="45">
        <v>2.6669818995022801E-6</v>
      </c>
      <c r="AV2425" s="10">
        <v>13.302865178414484</v>
      </c>
      <c r="AW2425" s="10">
        <v>13.302865178414484</v>
      </c>
      <c r="AX2425" s="17">
        <v>0</v>
      </c>
    </row>
    <row r="2426" spans="1:50" x14ac:dyDescent="0.25">
      <c r="A2426" s="22" t="s">
        <v>2906</v>
      </c>
      <c r="B2426" s="22" t="s">
        <v>3961</v>
      </c>
      <c r="C2426" s="22" t="s">
        <v>2730</v>
      </c>
      <c r="D2426" s="22">
        <v>2072</v>
      </c>
      <c r="E2426" s="22" t="s">
        <v>3327</v>
      </c>
      <c r="F2426" s="43">
        <v>1.2E-5</v>
      </c>
      <c r="G2426" s="43">
        <v>14.969278139429999</v>
      </c>
      <c r="H2426" s="43">
        <v>0.23238636363636364</v>
      </c>
      <c r="I2426" s="9">
        <v>0</v>
      </c>
      <c r="J2426" s="9">
        <v>0.23238636363636364</v>
      </c>
      <c r="K2426" s="11">
        <v>0.15492424242424244</v>
      </c>
      <c r="L2426" s="41">
        <v>25</v>
      </c>
      <c r="M2426" s="44">
        <v>5</v>
      </c>
      <c r="N2426" s="13">
        <v>5</v>
      </c>
      <c r="O2426" s="13">
        <v>0</v>
      </c>
      <c r="P2426" s="22">
        <v>0</v>
      </c>
      <c r="Q2426" s="22">
        <v>0</v>
      </c>
      <c r="R2426" s="14">
        <v>0</v>
      </c>
      <c r="S2426" s="22">
        <v>18</v>
      </c>
      <c r="T2426" s="22">
        <v>0.33333333333333337</v>
      </c>
      <c r="U2426" s="22">
        <v>24</v>
      </c>
      <c r="V2426" s="22"/>
      <c r="W2426" s="22">
        <v>9</v>
      </c>
      <c r="X2426" s="22">
        <v>3</v>
      </c>
      <c r="Y2426" s="14">
        <v>19</v>
      </c>
      <c r="Z2426" s="10">
        <v>9</v>
      </c>
      <c r="AA2426" s="22">
        <v>3</v>
      </c>
      <c r="AB2426" s="22">
        <v>14.04</v>
      </c>
      <c r="AC2426" s="22">
        <v>8.0164186196736245E-7</v>
      </c>
      <c r="AD2426" s="42">
        <v>0</v>
      </c>
      <c r="AE2426" s="22">
        <v>2549</v>
      </c>
      <c r="AF2426" s="22">
        <v>2.6645549375655001E-6</v>
      </c>
      <c r="AG2426" s="22">
        <v>2.6645549375655001E-6</v>
      </c>
      <c r="AH2426" s="22">
        <v>0</v>
      </c>
      <c r="AI2426" s="22">
        <v>1</v>
      </c>
      <c r="AJ2426" s="22">
        <v>0</v>
      </c>
      <c r="AK2426" s="22">
        <v>0</v>
      </c>
      <c r="AL2426" s="45">
        <v>0</v>
      </c>
      <c r="AM2426" s="45">
        <v>0</v>
      </c>
      <c r="AN2426" s="45">
        <v>0</v>
      </c>
      <c r="AO2426" s="45">
        <v>0</v>
      </c>
      <c r="AP2426" s="45">
        <v>0</v>
      </c>
      <c r="AQ2426" s="45">
        <v>0</v>
      </c>
      <c r="AR2426" s="45">
        <v>0</v>
      </c>
      <c r="AS2426" s="45" t="s">
        <v>4445</v>
      </c>
      <c r="AT2426" s="45" t="s">
        <v>4445</v>
      </c>
      <c r="AU2426" s="45">
        <v>2.6645549375655006E-6</v>
      </c>
      <c r="AV2426" s="10">
        <v>38.728606356968214</v>
      </c>
      <c r="AW2426" s="10">
        <v>38.728606356968214</v>
      </c>
      <c r="AX2426" s="17">
        <v>0</v>
      </c>
    </row>
    <row r="2427" spans="1:50" x14ac:dyDescent="0.25">
      <c r="A2427" s="22" t="s">
        <v>2195</v>
      </c>
      <c r="B2427" s="22" t="s">
        <v>3962</v>
      </c>
      <c r="C2427" s="22" t="s">
        <v>2467</v>
      </c>
      <c r="D2427" s="22">
        <v>2253</v>
      </c>
      <c r="E2427" s="22" t="s">
        <v>2468</v>
      </c>
      <c r="F2427" s="43">
        <v>1.66E-4</v>
      </c>
      <c r="G2427" s="43">
        <v>189.72513220183001</v>
      </c>
      <c r="H2427" s="43">
        <v>9.0017045454545457</v>
      </c>
      <c r="I2427" s="9">
        <v>8.4212121212121218</v>
      </c>
      <c r="J2427" s="9">
        <v>0.5804924242424242</v>
      </c>
      <c r="K2427" s="11">
        <v>9.0017045454545457</v>
      </c>
      <c r="L2427" s="41">
        <v>1470</v>
      </c>
      <c r="M2427" s="44">
        <v>3052</v>
      </c>
      <c r="N2427" s="13">
        <v>832</v>
      </c>
      <c r="O2427" s="13">
        <v>154</v>
      </c>
      <c r="P2427" s="22">
        <v>806</v>
      </c>
      <c r="Q2427" s="22">
        <v>145</v>
      </c>
      <c r="R2427" s="14">
        <v>0</v>
      </c>
      <c r="S2427" s="22">
        <v>430</v>
      </c>
      <c r="T2427" s="22">
        <v>0</v>
      </c>
      <c r="U2427" s="22">
        <v>3052</v>
      </c>
      <c r="V2427" s="22"/>
      <c r="W2427" s="22">
        <v>832</v>
      </c>
      <c r="X2427" s="22">
        <v>154</v>
      </c>
      <c r="Y2427" s="14">
        <v>0</v>
      </c>
      <c r="Z2427" s="10">
        <v>26</v>
      </c>
      <c r="AA2427" s="22">
        <v>9</v>
      </c>
      <c r="AB2427" s="22">
        <v>35.619999999999997</v>
      </c>
      <c r="AC2427" s="22">
        <v>8.7494997670318568E-7</v>
      </c>
      <c r="AD2427" s="42">
        <v>0</v>
      </c>
      <c r="AE2427" s="22">
        <v>2550</v>
      </c>
      <c r="AF2427" s="22">
        <v>3.6929031201919535E-4</v>
      </c>
      <c r="AG2427" s="22">
        <v>2.65676483467047E-6</v>
      </c>
      <c r="AH2427" s="22">
        <v>1</v>
      </c>
      <c r="AI2427" s="22">
        <v>0</v>
      </c>
      <c r="AJ2427" s="22">
        <v>0</v>
      </c>
      <c r="AK2427" s="22">
        <v>0</v>
      </c>
      <c r="AL2427" s="45">
        <v>0</v>
      </c>
      <c r="AM2427" s="45">
        <v>0</v>
      </c>
      <c r="AN2427" s="45">
        <v>0</v>
      </c>
      <c r="AO2427" s="45">
        <v>0</v>
      </c>
      <c r="AP2427" s="45">
        <v>0</v>
      </c>
      <c r="AQ2427" s="45">
        <v>0</v>
      </c>
      <c r="AR2427" s="45">
        <v>0</v>
      </c>
      <c r="AS2427" s="45" t="s">
        <v>4445</v>
      </c>
      <c r="AT2427" s="45" t="s">
        <v>4445</v>
      </c>
      <c r="AU2427" s="45">
        <v>2.3814403971024715E-5</v>
      </c>
      <c r="AV2427" s="10">
        <v>44.78955954323002</v>
      </c>
      <c r="AW2427" s="10">
        <v>92.426939342296279</v>
      </c>
      <c r="AX2427" s="17">
        <v>0.93551305518735939</v>
      </c>
    </row>
    <row r="2428" spans="1:50" x14ac:dyDescent="0.25">
      <c r="A2428" s="22" t="s">
        <v>2906</v>
      </c>
      <c r="B2428" s="22" t="s">
        <v>3959</v>
      </c>
      <c r="C2428" s="22" t="s">
        <v>3001</v>
      </c>
      <c r="D2428" s="22">
        <v>2216</v>
      </c>
      <c r="E2428" s="22" t="s">
        <v>3219</v>
      </c>
      <c r="F2428" s="43">
        <v>3.8000000000000002E-5</v>
      </c>
      <c r="G2428" s="43">
        <v>29.711918802509999</v>
      </c>
      <c r="H2428" s="43">
        <v>0.79962121212121218</v>
      </c>
      <c r="I2428" s="9">
        <v>0</v>
      </c>
      <c r="J2428" s="9">
        <v>0.79962121212121218</v>
      </c>
      <c r="K2428" s="11">
        <v>0</v>
      </c>
      <c r="L2428" s="41">
        <v>112</v>
      </c>
      <c r="M2428" s="44">
        <v>0</v>
      </c>
      <c r="N2428" s="13">
        <v>0</v>
      </c>
      <c r="O2428" s="13">
        <v>0</v>
      </c>
      <c r="P2428" s="22">
        <v>0</v>
      </c>
      <c r="Q2428" s="22">
        <v>0</v>
      </c>
      <c r="R2428" s="14">
        <v>0</v>
      </c>
      <c r="S2428" s="22">
        <v>27</v>
      </c>
      <c r="T2428" s="22">
        <v>1</v>
      </c>
      <c r="U2428" s="22">
        <v>216</v>
      </c>
      <c r="V2428" s="22"/>
      <c r="W2428" s="22">
        <v>41</v>
      </c>
      <c r="X2428" s="22">
        <v>28</v>
      </c>
      <c r="Y2428" s="14">
        <v>216</v>
      </c>
      <c r="Z2428" s="10">
        <v>41</v>
      </c>
      <c r="AA2428" s="22">
        <v>28</v>
      </c>
      <c r="AB2428" s="22">
        <v>75.61</v>
      </c>
      <c r="AC2428" s="22">
        <v>1.278948029327202E-6</v>
      </c>
      <c r="AD2428" s="42">
        <v>0</v>
      </c>
      <c r="AE2428" s="22">
        <v>2551</v>
      </c>
      <c r="AF2428" s="22">
        <v>5.2865106055100197E-5</v>
      </c>
      <c r="AG2428" s="22">
        <v>2.64325530275501E-6</v>
      </c>
      <c r="AH2428" s="22">
        <v>0</v>
      </c>
      <c r="AI2428" s="22">
        <v>0</v>
      </c>
      <c r="AJ2428" s="22">
        <v>0</v>
      </c>
      <c r="AK2428" s="22">
        <v>0</v>
      </c>
      <c r="AL2428" s="45">
        <v>0</v>
      </c>
      <c r="AM2428" s="45">
        <v>0</v>
      </c>
      <c r="AN2428" s="45">
        <v>0</v>
      </c>
      <c r="AO2428" s="45">
        <v>0</v>
      </c>
      <c r="AP2428" s="45">
        <v>0</v>
      </c>
      <c r="AQ2428" s="45">
        <v>0</v>
      </c>
      <c r="AR2428" s="45">
        <v>0</v>
      </c>
      <c r="AS2428" s="45" t="s">
        <v>4445</v>
      </c>
      <c r="AT2428" s="45" t="s">
        <v>4445</v>
      </c>
      <c r="AU2428" s="45">
        <v>5.2865106055100197E-5</v>
      </c>
      <c r="AV2428" s="10">
        <v>51.274277593557549</v>
      </c>
      <c r="AW2428" s="10">
        <v>51.274277593557549</v>
      </c>
      <c r="AX2428" s="17">
        <v>0</v>
      </c>
    </row>
    <row r="2429" spans="1:50" x14ac:dyDescent="0.25">
      <c r="A2429" s="22" t="s">
        <v>964</v>
      </c>
      <c r="B2429" s="22" t="s">
        <v>3948</v>
      </c>
      <c r="C2429" s="22" t="s">
        <v>1436</v>
      </c>
      <c r="D2429" s="22">
        <v>4592</v>
      </c>
      <c r="E2429" s="22" t="s">
        <v>1568</v>
      </c>
      <c r="F2429" s="43">
        <v>4.1E-5</v>
      </c>
      <c r="G2429" s="43">
        <v>40.089472975610001</v>
      </c>
      <c r="H2429" s="43">
        <v>1.1998106060606062</v>
      </c>
      <c r="I2429" s="9">
        <v>0</v>
      </c>
      <c r="J2429" s="9">
        <v>1.1998106060606062</v>
      </c>
      <c r="K2429" s="11">
        <v>0</v>
      </c>
      <c r="L2429" s="41">
        <v>135</v>
      </c>
      <c r="M2429" s="44">
        <v>0</v>
      </c>
      <c r="N2429" s="13">
        <v>0</v>
      </c>
      <c r="O2429" s="13">
        <v>0</v>
      </c>
      <c r="P2429" s="22">
        <v>0</v>
      </c>
      <c r="Q2429" s="22">
        <v>0</v>
      </c>
      <c r="R2429" s="14">
        <v>0</v>
      </c>
      <c r="S2429" s="22">
        <v>26</v>
      </c>
      <c r="T2429" s="22">
        <v>1</v>
      </c>
      <c r="U2429" s="22">
        <v>257</v>
      </c>
      <c r="V2429" s="22"/>
      <c r="W2429" s="22">
        <v>48</v>
      </c>
      <c r="X2429" s="22">
        <v>33</v>
      </c>
      <c r="Y2429" s="14">
        <v>257</v>
      </c>
      <c r="Z2429" s="10">
        <v>48</v>
      </c>
      <c r="AA2429" s="22">
        <v>33</v>
      </c>
      <c r="AB2429" s="22">
        <v>88.89</v>
      </c>
      <c r="AC2429" s="22">
        <v>1.0227123720220505E-6</v>
      </c>
      <c r="AD2429" s="42">
        <v>0</v>
      </c>
      <c r="AE2429" s="22">
        <v>2552</v>
      </c>
      <c r="AF2429" s="22">
        <v>7.3786811684168799E-5</v>
      </c>
      <c r="AG2429" s="22">
        <v>2.6352432744346002E-6</v>
      </c>
      <c r="AH2429" s="22">
        <v>0</v>
      </c>
      <c r="AI2429" s="22">
        <v>0</v>
      </c>
      <c r="AJ2429" s="22">
        <v>0</v>
      </c>
      <c r="AK2429" s="22">
        <v>0</v>
      </c>
      <c r="AL2429" s="45">
        <v>0</v>
      </c>
      <c r="AM2429" s="45">
        <v>0</v>
      </c>
      <c r="AN2429" s="45">
        <v>0</v>
      </c>
      <c r="AO2429" s="45">
        <v>0</v>
      </c>
      <c r="AP2429" s="45">
        <v>0</v>
      </c>
      <c r="AQ2429" s="45">
        <v>0</v>
      </c>
      <c r="AR2429" s="45">
        <v>0</v>
      </c>
      <c r="AS2429" s="45" t="s">
        <v>4445</v>
      </c>
      <c r="AT2429" s="45" t="s">
        <v>4445</v>
      </c>
      <c r="AU2429" s="45">
        <v>7.3786811684168799E-5</v>
      </c>
      <c r="AV2429" s="10">
        <v>40.006314127861081</v>
      </c>
      <c r="AW2429" s="10">
        <v>40.006314127861081</v>
      </c>
      <c r="AX2429" s="17">
        <v>0</v>
      </c>
    </row>
    <row r="2430" spans="1:50" x14ac:dyDescent="0.25">
      <c r="A2430" s="22" t="s">
        <v>2906</v>
      </c>
      <c r="B2430" s="22" t="s">
        <v>3977</v>
      </c>
      <c r="C2430" s="22" t="s">
        <v>2900</v>
      </c>
      <c r="D2430" s="22">
        <v>4949</v>
      </c>
      <c r="E2430" s="22" t="s">
        <v>2901</v>
      </c>
      <c r="F2430" s="43">
        <v>4.1999999999999998E-5</v>
      </c>
      <c r="G2430" s="43">
        <v>87.073509390189997</v>
      </c>
      <c r="H2430" s="43">
        <v>4.3458333333333341</v>
      </c>
      <c r="I2430" s="9">
        <v>0</v>
      </c>
      <c r="J2430" s="9">
        <v>4.3458333333333341</v>
      </c>
      <c r="K2430" s="11">
        <v>0</v>
      </c>
      <c r="L2430" s="41">
        <v>677</v>
      </c>
      <c r="M2430" s="44">
        <v>0</v>
      </c>
      <c r="N2430" s="13">
        <v>0</v>
      </c>
      <c r="O2430" s="13">
        <v>0</v>
      </c>
      <c r="P2430" s="22">
        <v>0</v>
      </c>
      <c r="Q2430" s="22">
        <v>0</v>
      </c>
      <c r="R2430" s="14">
        <v>0</v>
      </c>
      <c r="S2430" s="22">
        <v>188</v>
      </c>
      <c r="T2430" s="22">
        <v>1</v>
      </c>
      <c r="U2430" s="22">
        <v>1242</v>
      </c>
      <c r="V2430" s="22"/>
      <c r="W2430" s="22">
        <v>226</v>
      </c>
      <c r="X2430" s="22">
        <v>150</v>
      </c>
      <c r="Y2430" s="14">
        <v>1242</v>
      </c>
      <c r="Z2430" s="10">
        <v>226</v>
      </c>
      <c r="AA2430" s="22">
        <v>150</v>
      </c>
      <c r="AB2430" s="22">
        <v>421.4</v>
      </c>
      <c r="AC2430" s="22">
        <v>4.8235106514188413E-7</v>
      </c>
      <c r="AD2430" s="42">
        <v>0</v>
      </c>
      <c r="AE2430" s="22">
        <v>2553</v>
      </c>
      <c r="AF2430" s="22">
        <v>9.7348437085667753E-5</v>
      </c>
      <c r="AG2430" s="22">
        <v>2.6310388401531827E-6</v>
      </c>
      <c r="AH2430" s="22">
        <v>0</v>
      </c>
      <c r="AI2430" s="22">
        <v>0</v>
      </c>
      <c r="AJ2430" s="22">
        <v>0</v>
      </c>
      <c r="AK2430" s="22">
        <v>0</v>
      </c>
      <c r="AL2430" s="45">
        <v>0</v>
      </c>
      <c r="AM2430" s="45">
        <v>0</v>
      </c>
      <c r="AN2430" s="45">
        <v>0</v>
      </c>
      <c r="AO2430" s="45">
        <v>0</v>
      </c>
      <c r="AP2430" s="45">
        <v>0</v>
      </c>
      <c r="AQ2430" s="45">
        <v>0</v>
      </c>
      <c r="AR2430" s="45">
        <v>0</v>
      </c>
      <c r="AS2430" s="45" t="s">
        <v>4445</v>
      </c>
      <c r="AT2430" s="45" t="s">
        <v>4445</v>
      </c>
      <c r="AU2430" s="45">
        <v>9.7348437085667753E-5</v>
      </c>
      <c r="AV2430" s="10">
        <v>52.003835091083403</v>
      </c>
      <c r="AW2430" s="10">
        <v>52.003835091083403</v>
      </c>
      <c r="AX2430" s="17">
        <v>0</v>
      </c>
    </row>
    <row r="2431" spans="1:50" x14ac:dyDescent="0.25">
      <c r="A2431" s="22" t="s">
        <v>2195</v>
      </c>
      <c r="B2431" s="22" t="s">
        <v>3960</v>
      </c>
      <c r="C2431" s="22" t="s">
        <v>2608</v>
      </c>
      <c r="D2431" s="22">
        <v>4378</v>
      </c>
      <c r="E2431" s="22" t="s">
        <v>2609</v>
      </c>
      <c r="F2431" s="43">
        <v>4.1E-5</v>
      </c>
      <c r="G2431" s="43">
        <v>45.199738672130003</v>
      </c>
      <c r="H2431" s="43">
        <v>2.0770833333333334</v>
      </c>
      <c r="I2431" s="9">
        <v>0</v>
      </c>
      <c r="J2431" s="9">
        <v>2.0770833333333334</v>
      </c>
      <c r="K2431" s="11">
        <v>0</v>
      </c>
      <c r="L2431" s="41">
        <v>190</v>
      </c>
      <c r="M2431" s="44">
        <v>0</v>
      </c>
      <c r="N2431" s="13">
        <v>0</v>
      </c>
      <c r="O2431" s="13">
        <v>0</v>
      </c>
      <c r="P2431" s="22">
        <v>0</v>
      </c>
      <c r="Q2431" s="22">
        <v>0</v>
      </c>
      <c r="R2431" s="14">
        <v>0</v>
      </c>
      <c r="S2431" s="22">
        <v>46</v>
      </c>
      <c r="T2431" s="22">
        <v>1</v>
      </c>
      <c r="U2431" s="22">
        <v>357</v>
      </c>
      <c r="V2431" s="22"/>
      <c r="W2431" s="22">
        <v>66</v>
      </c>
      <c r="X2431" s="22">
        <v>45</v>
      </c>
      <c r="Y2431" s="14">
        <v>357</v>
      </c>
      <c r="Z2431" s="10">
        <v>66</v>
      </c>
      <c r="AA2431" s="22">
        <v>45</v>
      </c>
      <c r="AB2431" s="22">
        <v>122.55</v>
      </c>
      <c r="AC2431" s="22">
        <v>9.0708489041067079E-7</v>
      </c>
      <c r="AD2431" s="42">
        <v>0</v>
      </c>
      <c r="AE2431" s="22">
        <v>2556</v>
      </c>
      <c r="AF2431" s="22">
        <v>7.4870214292319437E-5</v>
      </c>
      <c r="AG2431" s="22">
        <v>2.58173152732136E-6</v>
      </c>
      <c r="AH2431" s="22">
        <v>0</v>
      </c>
      <c r="AI2431" s="22">
        <v>0</v>
      </c>
      <c r="AJ2431" s="22">
        <v>0</v>
      </c>
      <c r="AK2431" s="22">
        <v>0</v>
      </c>
      <c r="AL2431" s="45">
        <v>0</v>
      </c>
      <c r="AM2431" s="45">
        <v>0</v>
      </c>
      <c r="AN2431" s="45">
        <v>0</v>
      </c>
      <c r="AO2431" s="45">
        <v>0</v>
      </c>
      <c r="AP2431" s="45">
        <v>0</v>
      </c>
      <c r="AQ2431" s="45">
        <v>0</v>
      </c>
      <c r="AR2431" s="45">
        <v>0</v>
      </c>
      <c r="AS2431" s="45" t="s">
        <v>4445</v>
      </c>
      <c r="AT2431" s="45" t="s">
        <v>4445</v>
      </c>
      <c r="AU2431" s="45">
        <v>7.4870214292319437E-5</v>
      </c>
      <c r="AV2431" s="10">
        <v>31.7753259779338</v>
      </c>
      <c r="AW2431" s="10">
        <v>31.7753259779338</v>
      </c>
      <c r="AX2431" s="17">
        <v>0</v>
      </c>
    </row>
    <row r="2432" spans="1:50" x14ac:dyDescent="0.25">
      <c r="A2432" s="22" t="s">
        <v>1672</v>
      </c>
      <c r="B2432" s="22" t="s">
        <v>3947</v>
      </c>
      <c r="C2432" s="22" t="s">
        <v>1921</v>
      </c>
      <c r="D2432" s="22">
        <v>792</v>
      </c>
      <c r="E2432" s="22" t="s">
        <v>2111</v>
      </c>
      <c r="F2432" s="43">
        <v>2.1499999999999999E-4</v>
      </c>
      <c r="G2432" s="43">
        <v>169.90808100672001</v>
      </c>
      <c r="H2432" s="43">
        <v>7.4469696969696972</v>
      </c>
      <c r="I2432" s="9">
        <v>7.0265151515151517E-2</v>
      </c>
      <c r="J2432" s="9">
        <v>7.3767045454545457</v>
      </c>
      <c r="K2432" s="11">
        <v>0.1865530303030303</v>
      </c>
      <c r="L2432" s="41">
        <v>729</v>
      </c>
      <c r="M2432" s="44">
        <v>10</v>
      </c>
      <c r="N2432" s="13">
        <v>3</v>
      </c>
      <c r="O2432" s="13">
        <v>2</v>
      </c>
      <c r="P2432" s="22">
        <v>3</v>
      </c>
      <c r="Q2432" s="22">
        <v>2</v>
      </c>
      <c r="R2432" s="14">
        <v>0</v>
      </c>
      <c r="S2432" s="22">
        <v>125</v>
      </c>
      <c r="T2432" s="22">
        <v>0.97494913530010174</v>
      </c>
      <c r="U2432" s="22">
        <v>1313</v>
      </c>
      <c r="V2432" s="22"/>
      <c r="W2432" s="22">
        <v>240</v>
      </c>
      <c r="X2432" s="22">
        <v>159</v>
      </c>
      <c r="Y2432" s="14">
        <v>1303</v>
      </c>
      <c r="Z2432" s="10">
        <v>237</v>
      </c>
      <c r="AA2432" s="22">
        <v>157</v>
      </c>
      <c r="AB2432" s="22">
        <v>441.96</v>
      </c>
      <c r="AC2432" s="22">
        <v>1.265390078718484E-6</v>
      </c>
      <c r="AD2432" s="42">
        <v>0</v>
      </c>
      <c r="AE2432" s="22">
        <v>2557</v>
      </c>
      <c r="AF2432" s="22">
        <v>3.0899946719925114E-5</v>
      </c>
      <c r="AG2432" s="22">
        <v>2.5749955599937594E-6</v>
      </c>
      <c r="AH2432" s="22">
        <v>0</v>
      </c>
      <c r="AI2432" s="22">
        <v>0</v>
      </c>
      <c r="AJ2432" s="22">
        <v>0</v>
      </c>
      <c r="AK2432" s="22">
        <v>0</v>
      </c>
      <c r="AL2432" s="45">
        <v>0</v>
      </c>
      <c r="AM2432" s="45">
        <v>0</v>
      </c>
      <c r="AN2432" s="45">
        <v>0</v>
      </c>
      <c r="AO2432" s="45">
        <v>0</v>
      </c>
      <c r="AP2432" s="45">
        <v>0</v>
      </c>
      <c r="AQ2432" s="45">
        <v>0</v>
      </c>
      <c r="AR2432" s="45">
        <v>0</v>
      </c>
      <c r="AS2432" s="45" t="s">
        <v>4445</v>
      </c>
      <c r="AT2432" s="45" t="s">
        <v>4445</v>
      </c>
      <c r="AU2432" s="45">
        <v>3.0608393306062139E-5</v>
      </c>
      <c r="AV2432" s="10">
        <v>32.128167603789571</v>
      </c>
      <c r="AW2432" s="10">
        <v>32.227873855544253</v>
      </c>
      <c r="AX2432" s="17">
        <v>9.4354018311291962E-3</v>
      </c>
    </row>
    <row r="2433" spans="1:50" x14ac:dyDescent="0.25">
      <c r="A2433" s="22" t="s">
        <v>2906</v>
      </c>
      <c r="B2433" s="22" t="s">
        <v>3977</v>
      </c>
      <c r="C2433" s="22" t="s">
        <v>3054</v>
      </c>
      <c r="D2433" s="22">
        <v>4524</v>
      </c>
      <c r="E2433" s="22" t="s">
        <v>3171</v>
      </c>
      <c r="F2433" s="43">
        <v>1.7E-5</v>
      </c>
      <c r="G2433" s="43">
        <v>65.179192626840006</v>
      </c>
      <c r="H2433" s="43">
        <v>4.3373106060606057</v>
      </c>
      <c r="I2433" s="9">
        <v>0</v>
      </c>
      <c r="J2433" s="9">
        <v>4.3373106060606057</v>
      </c>
      <c r="K2433" s="11">
        <v>0</v>
      </c>
      <c r="L2433" s="41">
        <v>616</v>
      </c>
      <c r="M2433" s="44">
        <v>0</v>
      </c>
      <c r="N2433" s="13">
        <v>0</v>
      </c>
      <c r="O2433" s="13">
        <v>0</v>
      </c>
      <c r="P2433" s="22">
        <v>0</v>
      </c>
      <c r="Q2433" s="22">
        <v>0</v>
      </c>
      <c r="R2433" s="14">
        <v>0</v>
      </c>
      <c r="S2433" s="22">
        <v>178</v>
      </c>
      <c r="T2433" s="22">
        <v>1</v>
      </c>
      <c r="U2433" s="22">
        <v>1131</v>
      </c>
      <c r="V2433" s="22"/>
      <c r="W2433" s="22">
        <v>206</v>
      </c>
      <c r="X2433" s="22">
        <v>137</v>
      </c>
      <c r="Y2433" s="14">
        <v>1131</v>
      </c>
      <c r="Z2433" s="10">
        <v>206</v>
      </c>
      <c r="AA2433" s="22">
        <v>137</v>
      </c>
      <c r="AB2433" s="22">
        <v>384.01</v>
      </c>
      <c r="AC2433" s="22">
        <v>2.6081943201302565E-7</v>
      </c>
      <c r="AD2433" s="42">
        <v>0</v>
      </c>
      <c r="AE2433" s="22">
        <v>2558</v>
      </c>
      <c r="AF2433" s="22">
        <v>9.25986052021392E-5</v>
      </c>
      <c r="AG2433" s="22">
        <v>2.5721834778372E-6</v>
      </c>
      <c r="AH2433" s="22">
        <v>0</v>
      </c>
      <c r="AI2433" s="22">
        <v>0</v>
      </c>
      <c r="AJ2433" s="22">
        <v>0</v>
      </c>
      <c r="AK2433" s="22">
        <v>0</v>
      </c>
      <c r="AL2433" s="45">
        <v>0</v>
      </c>
      <c r="AM2433" s="45">
        <v>0</v>
      </c>
      <c r="AN2433" s="45">
        <v>0</v>
      </c>
      <c r="AO2433" s="45">
        <v>0</v>
      </c>
      <c r="AP2433" s="45">
        <v>0</v>
      </c>
      <c r="AQ2433" s="45">
        <v>0</v>
      </c>
      <c r="AR2433" s="45">
        <v>0</v>
      </c>
      <c r="AS2433" s="45" t="s">
        <v>4445</v>
      </c>
      <c r="AT2433" s="45" t="s">
        <v>4445</v>
      </c>
      <c r="AU2433" s="45">
        <v>9.25986052021392E-5</v>
      </c>
      <c r="AV2433" s="10">
        <v>47.49486921968473</v>
      </c>
      <c r="AW2433" s="10">
        <v>47.49486921968473</v>
      </c>
      <c r="AX2433" s="17">
        <v>0</v>
      </c>
    </row>
    <row r="2434" spans="1:50" x14ac:dyDescent="0.25">
      <c r="A2434" s="22" t="s">
        <v>2195</v>
      </c>
      <c r="B2434" s="22" t="s">
        <v>3956</v>
      </c>
      <c r="C2434" s="22" t="s">
        <v>2392</v>
      </c>
      <c r="D2434" s="22">
        <v>2952</v>
      </c>
      <c r="E2434" s="22" t="s">
        <v>2617</v>
      </c>
      <c r="F2434" s="43">
        <v>1.2400000000000001E-4</v>
      </c>
      <c r="G2434" s="43">
        <v>70.263888122259999</v>
      </c>
      <c r="H2434" s="43">
        <v>4.5490530303030301</v>
      </c>
      <c r="I2434" s="9">
        <v>0</v>
      </c>
      <c r="J2434" s="9">
        <v>4.5490530303030301</v>
      </c>
      <c r="K2434" s="11">
        <v>0</v>
      </c>
      <c r="L2434" s="41">
        <v>548</v>
      </c>
      <c r="M2434" s="44">
        <v>0</v>
      </c>
      <c r="N2434" s="13">
        <v>0</v>
      </c>
      <c r="O2434" s="13">
        <v>0</v>
      </c>
      <c r="P2434" s="22">
        <v>0</v>
      </c>
      <c r="Q2434" s="22">
        <v>0</v>
      </c>
      <c r="R2434" s="14">
        <v>0</v>
      </c>
      <c r="S2434" s="22">
        <v>246</v>
      </c>
      <c r="T2434" s="22">
        <v>1</v>
      </c>
      <c r="U2434" s="22">
        <v>1007</v>
      </c>
      <c r="V2434" s="22"/>
      <c r="W2434" s="22">
        <v>184</v>
      </c>
      <c r="X2434" s="22">
        <v>122</v>
      </c>
      <c r="Y2434" s="14">
        <v>1007</v>
      </c>
      <c r="Z2434" s="10">
        <v>184</v>
      </c>
      <c r="AA2434" s="22">
        <v>122</v>
      </c>
      <c r="AB2434" s="22">
        <v>342.71</v>
      </c>
      <c r="AC2434" s="22">
        <v>1.7647756666160935E-6</v>
      </c>
      <c r="AD2434" s="42">
        <v>0</v>
      </c>
      <c r="AE2434" s="22">
        <v>2559</v>
      </c>
      <c r="AF2434" s="22">
        <v>9.1775127421893588E-5</v>
      </c>
      <c r="AG2434" s="22">
        <v>2.5493090950525998E-6</v>
      </c>
      <c r="AH2434" s="22">
        <v>0</v>
      </c>
      <c r="AI2434" s="22">
        <v>0</v>
      </c>
      <c r="AJ2434" s="22">
        <v>0</v>
      </c>
      <c r="AK2434" s="22">
        <v>0</v>
      </c>
      <c r="AL2434" s="45">
        <v>0</v>
      </c>
      <c r="AM2434" s="45">
        <v>0</v>
      </c>
      <c r="AN2434" s="45">
        <v>0</v>
      </c>
      <c r="AO2434" s="45">
        <v>0</v>
      </c>
      <c r="AP2434" s="45">
        <v>0</v>
      </c>
      <c r="AQ2434" s="45">
        <v>0</v>
      </c>
      <c r="AR2434" s="45">
        <v>0</v>
      </c>
      <c r="AS2434" s="45" t="s">
        <v>4445</v>
      </c>
      <c r="AT2434" s="45" t="s">
        <v>4445</v>
      </c>
      <c r="AU2434" s="45">
        <v>9.1775127421893588E-5</v>
      </c>
      <c r="AV2434" s="10">
        <v>40.447978683542196</v>
      </c>
      <c r="AW2434" s="10">
        <v>40.447978683542196</v>
      </c>
      <c r="AX2434" s="17">
        <v>0</v>
      </c>
    </row>
    <row r="2435" spans="1:50" x14ac:dyDescent="0.25">
      <c r="A2435" s="22" t="s">
        <v>2195</v>
      </c>
      <c r="B2435" s="22" t="s">
        <v>3956</v>
      </c>
      <c r="C2435" s="22" t="s">
        <v>2244</v>
      </c>
      <c r="D2435" s="22">
        <v>1251</v>
      </c>
      <c r="E2435" s="22" t="s">
        <v>2348</v>
      </c>
      <c r="F2435" s="43">
        <v>2.0163E-2</v>
      </c>
      <c r="G2435" s="43">
        <v>11.052645639250001</v>
      </c>
      <c r="H2435" s="43">
        <v>1.3598484848484849</v>
      </c>
      <c r="I2435" s="9">
        <v>0</v>
      </c>
      <c r="J2435" s="9">
        <v>1.3598484848484849</v>
      </c>
      <c r="K2435" s="11">
        <v>0</v>
      </c>
      <c r="L2435" s="41">
        <v>12</v>
      </c>
      <c r="M2435" s="44">
        <v>0</v>
      </c>
      <c r="N2435" s="13">
        <v>0</v>
      </c>
      <c r="O2435" s="13">
        <v>0</v>
      </c>
      <c r="P2435" s="22">
        <v>0</v>
      </c>
      <c r="Q2435" s="22">
        <v>0</v>
      </c>
      <c r="R2435" s="14">
        <v>0</v>
      </c>
      <c r="S2435" s="22">
        <v>28</v>
      </c>
      <c r="T2435" s="22">
        <v>1</v>
      </c>
      <c r="U2435" s="22">
        <v>34</v>
      </c>
      <c r="V2435" s="22"/>
      <c r="W2435" s="22">
        <v>8</v>
      </c>
      <c r="X2435" s="22">
        <v>6</v>
      </c>
      <c r="Y2435" s="14">
        <v>34</v>
      </c>
      <c r="Z2435" s="10">
        <v>8</v>
      </c>
      <c r="AA2435" s="22">
        <v>6</v>
      </c>
      <c r="AB2435" s="22">
        <v>14.02</v>
      </c>
      <c r="AC2435" s="22">
        <v>1.8242691078774332E-3</v>
      </c>
      <c r="AD2435" s="42">
        <v>3.0000000000000001E-5</v>
      </c>
      <c r="AE2435" s="22">
        <v>2560</v>
      </c>
      <c r="AF2435" s="22">
        <v>1.2701611542283551E-5</v>
      </c>
      <c r="AG2435" s="22">
        <v>2.5403223084567101E-6</v>
      </c>
      <c r="AH2435" s="22">
        <v>0</v>
      </c>
      <c r="AI2435" s="22">
        <v>0</v>
      </c>
      <c r="AJ2435" s="22">
        <v>0</v>
      </c>
      <c r="AK2435" s="22">
        <v>0</v>
      </c>
      <c r="AL2435" s="45">
        <v>0</v>
      </c>
      <c r="AM2435" s="45">
        <v>0</v>
      </c>
      <c r="AN2435" s="45">
        <v>0</v>
      </c>
      <c r="AO2435" s="45">
        <v>0</v>
      </c>
      <c r="AP2435" s="45">
        <v>0</v>
      </c>
      <c r="AQ2435" s="45">
        <v>0</v>
      </c>
      <c r="AR2435" s="45">
        <v>0</v>
      </c>
      <c r="AS2435" s="45" t="s">
        <v>4445</v>
      </c>
      <c r="AT2435" s="45" t="s">
        <v>4445</v>
      </c>
      <c r="AU2435" s="45">
        <v>1.2701611542283551E-5</v>
      </c>
      <c r="AV2435" s="10">
        <v>5.883008356545961</v>
      </c>
      <c r="AW2435" s="10">
        <v>5.883008356545961</v>
      </c>
      <c r="AX2435" s="17">
        <v>0</v>
      </c>
    </row>
    <row r="2436" spans="1:50" x14ac:dyDescent="0.25">
      <c r="A2436" s="22" t="s">
        <v>2195</v>
      </c>
      <c r="B2436" s="22" t="s">
        <v>3962</v>
      </c>
      <c r="C2436" s="22" t="s">
        <v>2573</v>
      </c>
      <c r="D2436" s="22">
        <v>1173</v>
      </c>
      <c r="E2436" s="22" t="s">
        <v>2655</v>
      </c>
      <c r="F2436" s="43">
        <v>3.9999999999999998E-6</v>
      </c>
      <c r="G2436" s="43">
        <v>20.498009640429999</v>
      </c>
      <c r="H2436" s="43">
        <v>1.0996212121212123</v>
      </c>
      <c r="I2436" s="9">
        <v>0</v>
      </c>
      <c r="J2436" s="9">
        <v>1.0996212121212123</v>
      </c>
      <c r="K2436" s="11">
        <v>7.0265151515151517E-2</v>
      </c>
      <c r="L2436" s="41">
        <v>211</v>
      </c>
      <c r="M2436" s="44">
        <v>25</v>
      </c>
      <c r="N2436" s="13">
        <v>0</v>
      </c>
      <c r="O2436" s="13">
        <v>0</v>
      </c>
      <c r="P2436" s="22">
        <v>0</v>
      </c>
      <c r="Q2436" s="22">
        <v>0</v>
      </c>
      <c r="R2436" s="14">
        <v>0</v>
      </c>
      <c r="S2436" s="22">
        <v>31</v>
      </c>
      <c r="T2436" s="22">
        <v>0.93610058560110232</v>
      </c>
      <c r="U2436" s="22">
        <v>395</v>
      </c>
      <c r="V2436" s="22"/>
      <c r="W2436" s="22">
        <v>69</v>
      </c>
      <c r="X2436" s="22">
        <v>46</v>
      </c>
      <c r="Y2436" s="14">
        <v>370</v>
      </c>
      <c r="Z2436" s="10">
        <v>69</v>
      </c>
      <c r="AA2436" s="22">
        <v>46</v>
      </c>
      <c r="AB2436" s="22">
        <v>127.83</v>
      </c>
      <c r="AC2436" s="22">
        <v>1.9514089758795184E-7</v>
      </c>
      <c r="AD2436" s="42">
        <v>0</v>
      </c>
      <c r="AE2436" s="22">
        <v>2561</v>
      </c>
      <c r="AF2436" s="22">
        <v>7.5743218745577597E-5</v>
      </c>
      <c r="AG2436" s="22">
        <v>2.5247739581859201E-6</v>
      </c>
      <c r="AH2436" s="22">
        <v>0</v>
      </c>
      <c r="AI2436" s="22">
        <v>0</v>
      </c>
      <c r="AJ2436" s="22">
        <v>0</v>
      </c>
      <c r="AK2436" s="22">
        <v>0</v>
      </c>
      <c r="AL2436" s="45">
        <v>0</v>
      </c>
      <c r="AM2436" s="45">
        <v>0</v>
      </c>
      <c r="AN2436" s="45">
        <v>0</v>
      </c>
      <c r="AO2436" s="45">
        <v>0</v>
      </c>
      <c r="AP2436" s="45">
        <v>0</v>
      </c>
      <c r="AQ2436" s="45">
        <v>0</v>
      </c>
      <c r="AR2436" s="45">
        <v>0</v>
      </c>
      <c r="AS2436" s="45" t="s">
        <v>4445</v>
      </c>
      <c r="AT2436" s="45" t="s">
        <v>4445</v>
      </c>
      <c r="AU2436" s="45">
        <v>7.5743218745577597E-5</v>
      </c>
      <c r="AV2436" s="10">
        <v>62.74888046848087</v>
      </c>
      <c r="AW2436" s="10">
        <v>62.74888046848087</v>
      </c>
      <c r="AX2436" s="17">
        <v>0</v>
      </c>
    </row>
    <row r="2437" spans="1:50" x14ac:dyDescent="0.25">
      <c r="A2437" s="22" t="s">
        <v>2906</v>
      </c>
      <c r="B2437" s="22" t="s">
        <v>3950</v>
      </c>
      <c r="C2437" s="22" t="s">
        <v>3024</v>
      </c>
      <c r="D2437" s="22">
        <v>1814</v>
      </c>
      <c r="E2437" s="22" t="s">
        <v>3391</v>
      </c>
      <c r="F2437" s="43">
        <v>2.5000000000000001E-5</v>
      </c>
      <c r="G2437" s="43">
        <v>28.120356260600001</v>
      </c>
      <c r="H2437" s="43">
        <v>1.4507575757575757</v>
      </c>
      <c r="I2437" s="9">
        <v>0</v>
      </c>
      <c r="J2437" s="9">
        <v>1.4507575757575757</v>
      </c>
      <c r="K2437" s="11">
        <v>0</v>
      </c>
      <c r="L2437" s="41">
        <v>134</v>
      </c>
      <c r="M2437" s="44">
        <v>0</v>
      </c>
      <c r="N2437" s="13">
        <v>0</v>
      </c>
      <c r="O2437" s="13">
        <v>0</v>
      </c>
      <c r="P2437" s="22">
        <v>0</v>
      </c>
      <c r="Q2437" s="22">
        <v>0</v>
      </c>
      <c r="R2437" s="14">
        <v>0</v>
      </c>
      <c r="S2437" s="22">
        <v>46</v>
      </c>
      <c r="T2437" s="22">
        <v>1</v>
      </c>
      <c r="U2437" s="22">
        <v>256</v>
      </c>
      <c r="V2437" s="22"/>
      <c r="W2437" s="22">
        <v>48</v>
      </c>
      <c r="X2437" s="22">
        <v>33</v>
      </c>
      <c r="Y2437" s="14">
        <v>256</v>
      </c>
      <c r="Z2437" s="10">
        <v>48</v>
      </c>
      <c r="AA2437" s="22">
        <v>33</v>
      </c>
      <c r="AB2437" s="22">
        <v>88.8</v>
      </c>
      <c r="AC2437" s="22">
        <v>8.8903567822246994E-7</v>
      </c>
      <c r="AD2437" s="42">
        <v>0</v>
      </c>
      <c r="AE2437" s="22">
        <v>2562</v>
      </c>
      <c r="AF2437" s="22">
        <v>6.0569593284012964E-5</v>
      </c>
      <c r="AG2437" s="22">
        <v>2.5237330535005402E-6</v>
      </c>
      <c r="AH2437" s="22">
        <v>0</v>
      </c>
      <c r="AI2437" s="22">
        <v>0</v>
      </c>
      <c r="AJ2437" s="22">
        <v>0</v>
      </c>
      <c r="AK2437" s="22">
        <v>0</v>
      </c>
      <c r="AL2437" s="45">
        <v>0</v>
      </c>
      <c r="AM2437" s="45">
        <v>0</v>
      </c>
      <c r="AN2437" s="45">
        <v>0</v>
      </c>
      <c r="AO2437" s="45">
        <v>0</v>
      </c>
      <c r="AP2437" s="45">
        <v>0</v>
      </c>
      <c r="AQ2437" s="45">
        <v>0</v>
      </c>
      <c r="AR2437" s="45">
        <v>0</v>
      </c>
      <c r="AS2437" s="45" t="s">
        <v>4445</v>
      </c>
      <c r="AT2437" s="45" t="s">
        <v>4445</v>
      </c>
      <c r="AU2437" s="45">
        <v>6.0569593284012964E-5</v>
      </c>
      <c r="AV2437" s="10">
        <v>33.086161879895563</v>
      </c>
      <c r="AW2437" s="10">
        <v>33.086161879895563</v>
      </c>
      <c r="AX2437" s="17">
        <v>0</v>
      </c>
    </row>
    <row r="2438" spans="1:50" x14ac:dyDescent="0.25">
      <c r="A2438" s="22" t="s">
        <v>2195</v>
      </c>
      <c r="B2438" s="22" t="s">
        <v>3962</v>
      </c>
      <c r="C2438" s="22" t="s">
        <v>2498</v>
      </c>
      <c r="D2438" s="22">
        <v>6591</v>
      </c>
      <c r="E2438" s="22" t="s">
        <v>2682</v>
      </c>
      <c r="F2438" s="43">
        <v>1.1400000000000001E-4</v>
      </c>
      <c r="G2438" s="43">
        <v>76.844493366910001</v>
      </c>
      <c r="H2438" s="43">
        <v>3.459469696969697</v>
      </c>
      <c r="I2438" s="9">
        <v>0</v>
      </c>
      <c r="J2438" s="9">
        <v>3.459469696969697</v>
      </c>
      <c r="K2438" s="11">
        <v>0</v>
      </c>
      <c r="L2438" s="41">
        <v>409</v>
      </c>
      <c r="M2438" s="44">
        <v>0</v>
      </c>
      <c r="N2438" s="13">
        <v>0</v>
      </c>
      <c r="O2438" s="13">
        <v>0</v>
      </c>
      <c r="P2438" s="22">
        <v>0</v>
      </c>
      <c r="Q2438" s="22">
        <v>0</v>
      </c>
      <c r="R2438" s="14">
        <v>0</v>
      </c>
      <c r="S2438" s="22">
        <v>68</v>
      </c>
      <c r="T2438" s="22">
        <v>1</v>
      </c>
      <c r="U2438" s="22">
        <v>755</v>
      </c>
      <c r="V2438" s="22"/>
      <c r="W2438" s="22">
        <v>138</v>
      </c>
      <c r="X2438" s="22">
        <v>92</v>
      </c>
      <c r="Y2438" s="14">
        <v>755</v>
      </c>
      <c r="Z2438" s="10">
        <v>138</v>
      </c>
      <c r="AA2438" s="22">
        <v>92</v>
      </c>
      <c r="AB2438" s="22">
        <v>257.01</v>
      </c>
      <c r="AC2438" s="22">
        <v>1.4835155390469337E-6</v>
      </c>
      <c r="AD2438" s="42">
        <v>0</v>
      </c>
      <c r="AE2438" s="22">
        <v>2563</v>
      </c>
      <c r="AF2438" s="22">
        <v>1.286142625104282E-4</v>
      </c>
      <c r="AG2438" s="22">
        <v>2.5218482845181999E-6</v>
      </c>
      <c r="AH2438" s="22">
        <v>0</v>
      </c>
      <c r="AI2438" s="22">
        <v>0</v>
      </c>
      <c r="AJ2438" s="22">
        <v>0</v>
      </c>
      <c r="AK2438" s="22">
        <v>0</v>
      </c>
      <c r="AL2438" s="45">
        <v>0</v>
      </c>
      <c r="AM2438" s="45">
        <v>0</v>
      </c>
      <c r="AN2438" s="45">
        <v>0</v>
      </c>
      <c r="AO2438" s="45">
        <v>0</v>
      </c>
      <c r="AP2438" s="45">
        <v>0</v>
      </c>
      <c r="AQ2438" s="45">
        <v>0</v>
      </c>
      <c r="AR2438" s="45">
        <v>0</v>
      </c>
      <c r="AS2438" s="45" t="s">
        <v>4445</v>
      </c>
      <c r="AT2438" s="45" t="s">
        <v>4445</v>
      </c>
      <c r="AU2438" s="45">
        <v>1.286142625104282E-4</v>
      </c>
      <c r="AV2438" s="10">
        <v>39.890506952808494</v>
      </c>
      <c r="AW2438" s="10">
        <v>39.890506952808494</v>
      </c>
      <c r="AX2438" s="17">
        <v>0</v>
      </c>
    </row>
    <row r="2439" spans="1:50" x14ac:dyDescent="0.25">
      <c r="A2439" s="22" t="s">
        <v>2906</v>
      </c>
      <c r="B2439" s="22" t="s">
        <v>3977</v>
      </c>
      <c r="C2439" s="22" t="s">
        <v>3163</v>
      </c>
      <c r="D2439" s="22">
        <v>5028</v>
      </c>
      <c r="E2439" s="22" t="s">
        <v>3449</v>
      </c>
      <c r="F2439" s="43">
        <v>9.9999999999999995E-7</v>
      </c>
      <c r="G2439" s="43">
        <v>4.9848035380700004</v>
      </c>
      <c r="H2439" s="43">
        <v>0.64981060606060614</v>
      </c>
      <c r="I2439" s="9">
        <v>0</v>
      </c>
      <c r="J2439" s="9">
        <v>0.64981060606060614</v>
      </c>
      <c r="K2439" s="11">
        <v>0</v>
      </c>
      <c r="L2439" s="41">
        <v>55</v>
      </c>
      <c r="M2439" s="44">
        <v>0</v>
      </c>
      <c r="N2439" s="13">
        <v>0</v>
      </c>
      <c r="O2439" s="13">
        <v>0</v>
      </c>
      <c r="P2439" s="22">
        <v>0</v>
      </c>
      <c r="Q2439" s="22">
        <v>0</v>
      </c>
      <c r="R2439" s="14">
        <v>0</v>
      </c>
      <c r="S2439" s="22">
        <v>30</v>
      </c>
      <c r="T2439" s="22">
        <v>1</v>
      </c>
      <c r="U2439" s="22">
        <v>112</v>
      </c>
      <c r="V2439" s="22"/>
      <c r="W2439" s="22">
        <v>22</v>
      </c>
      <c r="X2439" s="22">
        <v>16</v>
      </c>
      <c r="Y2439" s="14">
        <v>112</v>
      </c>
      <c r="Z2439" s="10">
        <v>22</v>
      </c>
      <c r="AA2439" s="22">
        <v>16</v>
      </c>
      <c r="AB2439" s="22">
        <v>40.22</v>
      </c>
      <c r="AC2439" s="22">
        <v>2.0060971156892909E-7</v>
      </c>
      <c r="AD2439" s="42">
        <v>0</v>
      </c>
      <c r="AE2439" s="22">
        <v>2564</v>
      </c>
      <c r="AF2439" s="22">
        <v>2.7683141875898409E-5</v>
      </c>
      <c r="AG2439" s="22">
        <v>2.5166492614453098E-6</v>
      </c>
      <c r="AH2439" s="22">
        <v>0</v>
      </c>
      <c r="AI2439" s="22">
        <v>0</v>
      </c>
      <c r="AJ2439" s="22">
        <v>0</v>
      </c>
      <c r="AK2439" s="22">
        <v>0</v>
      </c>
      <c r="AL2439" s="45">
        <v>0</v>
      </c>
      <c r="AM2439" s="45">
        <v>0</v>
      </c>
      <c r="AN2439" s="45">
        <v>0</v>
      </c>
      <c r="AO2439" s="45">
        <v>0</v>
      </c>
      <c r="AP2439" s="45">
        <v>0</v>
      </c>
      <c r="AQ2439" s="45">
        <v>0</v>
      </c>
      <c r="AR2439" s="45">
        <v>0</v>
      </c>
      <c r="AS2439" s="45" t="s">
        <v>4445</v>
      </c>
      <c r="AT2439" s="45" t="s">
        <v>4445</v>
      </c>
      <c r="AU2439" s="45">
        <v>2.7683141875898405E-5</v>
      </c>
      <c r="AV2439" s="10">
        <v>33.856018653453802</v>
      </c>
      <c r="AW2439" s="10">
        <v>33.856018653453802</v>
      </c>
      <c r="AX2439" s="17">
        <v>0</v>
      </c>
    </row>
    <row r="2440" spans="1:50" x14ac:dyDescent="0.25">
      <c r="A2440" s="22" t="s">
        <v>2906</v>
      </c>
      <c r="B2440" s="22" t="s">
        <v>3950</v>
      </c>
      <c r="C2440" s="22" t="s">
        <v>3193</v>
      </c>
      <c r="D2440" s="22">
        <v>5914</v>
      </c>
      <c r="E2440" s="22" t="s">
        <v>3194</v>
      </c>
      <c r="F2440" s="43">
        <v>1.18E-4</v>
      </c>
      <c r="G2440" s="43">
        <v>90.549332366529995</v>
      </c>
      <c r="H2440" s="43">
        <v>4.1380681818181824</v>
      </c>
      <c r="I2440" s="9">
        <v>0</v>
      </c>
      <c r="J2440" s="9">
        <v>4.1380681818181824</v>
      </c>
      <c r="K2440" s="11">
        <v>0</v>
      </c>
      <c r="L2440" s="41">
        <v>262</v>
      </c>
      <c r="M2440" s="44">
        <v>0</v>
      </c>
      <c r="N2440" s="13">
        <v>0</v>
      </c>
      <c r="O2440" s="13">
        <v>0</v>
      </c>
      <c r="P2440" s="22">
        <v>0</v>
      </c>
      <c r="Q2440" s="22">
        <v>0</v>
      </c>
      <c r="R2440" s="14">
        <v>0</v>
      </c>
      <c r="S2440" s="22">
        <v>101</v>
      </c>
      <c r="T2440" s="22">
        <v>1</v>
      </c>
      <c r="U2440" s="22">
        <v>488</v>
      </c>
      <c r="V2440" s="22"/>
      <c r="W2440" s="22">
        <v>90</v>
      </c>
      <c r="X2440" s="22">
        <v>60</v>
      </c>
      <c r="Y2440" s="14">
        <v>488</v>
      </c>
      <c r="Z2440" s="10">
        <v>90</v>
      </c>
      <c r="AA2440" s="22">
        <v>60</v>
      </c>
      <c r="AB2440" s="22">
        <v>167.22</v>
      </c>
      <c r="AC2440" s="22">
        <v>1.303157040654412E-6</v>
      </c>
      <c r="AD2440" s="42">
        <v>0</v>
      </c>
      <c r="AE2440" s="22">
        <v>2566</v>
      </c>
      <c r="AF2440" s="22">
        <v>1.0986740706459496E-4</v>
      </c>
      <c r="AG2440" s="22">
        <v>2.49698652419534E-6</v>
      </c>
      <c r="AH2440" s="22">
        <v>0</v>
      </c>
      <c r="AI2440" s="22">
        <v>0</v>
      </c>
      <c r="AJ2440" s="22">
        <v>0</v>
      </c>
      <c r="AK2440" s="22">
        <v>0</v>
      </c>
      <c r="AL2440" s="45">
        <v>0</v>
      </c>
      <c r="AM2440" s="45">
        <v>0</v>
      </c>
      <c r="AN2440" s="45">
        <v>0</v>
      </c>
      <c r="AO2440" s="45">
        <v>0</v>
      </c>
      <c r="AP2440" s="45">
        <v>0</v>
      </c>
      <c r="AQ2440" s="45">
        <v>0</v>
      </c>
      <c r="AR2440" s="45">
        <v>0</v>
      </c>
      <c r="AS2440" s="45" t="s">
        <v>4445</v>
      </c>
      <c r="AT2440" s="45" t="s">
        <v>4445</v>
      </c>
      <c r="AU2440" s="45">
        <v>1.0986740706459496E-4</v>
      </c>
      <c r="AV2440" s="10">
        <v>21.749279143210213</v>
      </c>
      <c r="AW2440" s="10">
        <v>21.749279143210213</v>
      </c>
      <c r="AX2440" s="17">
        <v>0</v>
      </c>
    </row>
    <row r="2441" spans="1:50" x14ac:dyDescent="0.25">
      <c r="A2441" s="22" t="s">
        <v>2195</v>
      </c>
      <c r="B2441" s="22" t="s">
        <v>3962</v>
      </c>
      <c r="C2441" s="22" t="s">
        <v>2704</v>
      </c>
      <c r="D2441" s="22">
        <v>6914</v>
      </c>
      <c r="E2441" s="22" t="s">
        <v>2705</v>
      </c>
      <c r="F2441" s="43">
        <v>6.9999999999999999E-6</v>
      </c>
      <c r="G2441" s="43">
        <v>51.927565510089998</v>
      </c>
      <c r="H2441" s="43">
        <v>2.2462121212121211</v>
      </c>
      <c r="I2441" s="9">
        <v>0</v>
      </c>
      <c r="J2441" s="9">
        <v>2.2462121212121211</v>
      </c>
      <c r="K2441" s="11">
        <v>8.8257575757575771E-2</v>
      </c>
      <c r="L2441" s="41">
        <v>683</v>
      </c>
      <c r="M2441" s="44">
        <v>44</v>
      </c>
      <c r="N2441" s="13">
        <v>4</v>
      </c>
      <c r="O2441" s="13">
        <v>4</v>
      </c>
      <c r="P2441" s="22">
        <v>0</v>
      </c>
      <c r="Q2441" s="22">
        <v>0</v>
      </c>
      <c r="R2441" s="14">
        <v>0</v>
      </c>
      <c r="S2441" s="22">
        <v>60</v>
      </c>
      <c r="T2441" s="22">
        <v>0.96070826306913992</v>
      </c>
      <c r="U2441" s="22">
        <v>1247</v>
      </c>
      <c r="V2441" s="22"/>
      <c r="W2441" s="22">
        <v>223</v>
      </c>
      <c r="X2441" s="22">
        <v>149</v>
      </c>
      <c r="Y2441" s="14">
        <v>1203</v>
      </c>
      <c r="Z2441" s="10">
        <v>223</v>
      </c>
      <c r="AA2441" s="22">
        <v>149</v>
      </c>
      <c r="AB2441" s="22">
        <v>413.78</v>
      </c>
      <c r="AC2441" s="22">
        <v>1.3480316150465087E-7</v>
      </c>
      <c r="AD2441" s="42">
        <v>0</v>
      </c>
      <c r="AE2441" s="22">
        <v>2567</v>
      </c>
      <c r="AF2441" s="22">
        <v>1.065246952416904E-4</v>
      </c>
      <c r="AG2441" s="22">
        <v>2.4773184939928002E-6</v>
      </c>
      <c r="AH2441" s="22">
        <v>0</v>
      </c>
      <c r="AI2441" s="22">
        <v>0</v>
      </c>
      <c r="AJ2441" s="22">
        <v>0</v>
      </c>
      <c r="AK2441" s="22">
        <v>0</v>
      </c>
      <c r="AL2441" s="45">
        <v>0</v>
      </c>
      <c r="AM2441" s="45">
        <v>0</v>
      </c>
      <c r="AN2441" s="45">
        <v>0</v>
      </c>
      <c r="AO2441" s="45">
        <v>0</v>
      </c>
      <c r="AP2441" s="45">
        <v>0</v>
      </c>
      <c r="AQ2441" s="45">
        <v>0</v>
      </c>
      <c r="AR2441" s="45">
        <v>0</v>
      </c>
      <c r="AS2441" s="45" t="s">
        <v>4445</v>
      </c>
      <c r="AT2441" s="45" t="s">
        <v>4445</v>
      </c>
      <c r="AU2441" s="45">
        <v>1.065246952416904E-4</v>
      </c>
      <c r="AV2441" s="10">
        <v>99.278246205733566</v>
      </c>
      <c r="AW2441" s="10">
        <v>99.278246205733566</v>
      </c>
      <c r="AX2441" s="17">
        <v>0</v>
      </c>
    </row>
    <row r="2442" spans="1:50" x14ac:dyDescent="0.25">
      <c r="A2442" s="22" t="s">
        <v>2195</v>
      </c>
      <c r="B2442" s="22" t="s">
        <v>3963</v>
      </c>
      <c r="C2442" s="22" t="s">
        <v>2744</v>
      </c>
      <c r="D2442" s="22">
        <v>2189</v>
      </c>
      <c r="E2442" s="22" t="s">
        <v>2745</v>
      </c>
      <c r="F2442" s="43">
        <v>2.2699999999999999E-4</v>
      </c>
      <c r="G2442" s="43">
        <v>212.25851580770001</v>
      </c>
      <c r="H2442" s="43">
        <v>9.6454545454545446</v>
      </c>
      <c r="I2442" s="9">
        <v>0</v>
      </c>
      <c r="J2442" s="9">
        <v>9.6454545454545446</v>
      </c>
      <c r="K2442" s="11">
        <v>0</v>
      </c>
      <c r="L2442" s="41">
        <v>1292</v>
      </c>
      <c r="M2442" s="44">
        <v>0</v>
      </c>
      <c r="N2442" s="13">
        <v>0</v>
      </c>
      <c r="O2442" s="13">
        <v>0</v>
      </c>
      <c r="P2442" s="22">
        <v>0</v>
      </c>
      <c r="Q2442" s="22">
        <v>0</v>
      </c>
      <c r="R2442" s="14">
        <v>0</v>
      </c>
      <c r="S2442" s="22">
        <v>159</v>
      </c>
      <c r="T2442" s="22">
        <v>1</v>
      </c>
      <c r="U2442" s="22">
        <v>2359</v>
      </c>
      <c r="V2442" s="22"/>
      <c r="W2442" s="22">
        <v>427</v>
      </c>
      <c r="X2442" s="22">
        <v>282</v>
      </c>
      <c r="Y2442" s="14">
        <v>2359</v>
      </c>
      <c r="Z2442" s="10">
        <v>427</v>
      </c>
      <c r="AA2442" s="22">
        <v>282</v>
      </c>
      <c r="AB2442" s="22">
        <v>797.3</v>
      </c>
      <c r="AC2442" s="22">
        <v>1.069450613730171E-6</v>
      </c>
      <c r="AD2442" s="42">
        <v>0</v>
      </c>
      <c r="AE2442" s="22">
        <v>2568</v>
      </c>
      <c r="AF2442" s="22">
        <v>2.3489625513495264E-4</v>
      </c>
      <c r="AG2442" s="22">
        <v>2.472592159315291E-6</v>
      </c>
      <c r="AH2442" s="22">
        <v>0</v>
      </c>
      <c r="AI2442" s="22">
        <v>0</v>
      </c>
      <c r="AJ2442" s="22">
        <v>0</v>
      </c>
      <c r="AK2442" s="22">
        <v>0</v>
      </c>
      <c r="AL2442" s="45">
        <v>0</v>
      </c>
      <c r="AM2442" s="45">
        <v>0</v>
      </c>
      <c r="AN2442" s="45">
        <v>0</v>
      </c>
      <c r="AO2442" s="45">
        <v>0</v>
      </c>
      <c r="AP2442" s="45">
        <v>0</v>
      </c>
      <c r="AQ2442" s="45">
        <v>0</v>
      </c>
      <c r="AR2442" s="45">
        <v>0</v>
      </c>
      <c r="AS2442" s="45" t="s">
        <v>4445</v>
      </c>
      <c r="AT2442" s="45" t="s">
        <v>4445</v>
      </c>
      <c r="AU2442" s="45">
        <v>2.3489625513495267E-4</v>
      </c>
      <c r="AV2442" s="10">
        <v>44.269557021677663</v>
      </c>
      <c r="AW2442" s="10">
        <v>44.269557021677663</v>
      </c>
      <c r="AX2442" s="17">
        <v>0</v>
      </c>
    </row>
    <row r="2443" spans="1:50" x14ac:dyDescent="0.25">
      <c r="A2443" s="22" t="s">
        <v>2195</v>
      </c>
      <c r="B2443" s="22" t="s">
        <v>3962</v>
      </c>
      <c r="C2443" s="22" t="s">
        <v>2334</v>
      </c>
      <c r="D2443" s="22">
        <v>6805</v>
      </c>
      <c r="E2443" s="22" t="s">
        <v>2629</v>
      </c>
      <c r="F2443" s="43">
        <v>4.0000000000000003E-5</v>
      </c>
      <c r="G2443" s="43">
        <v>219.60772767399999</v>
      </c>
      <c r="H2443" s="43">
        <v>8.7946969696969699</v>
      </c>
      <c r="I2443" s="9">
        <v>2.3089015151515153</v>
      </c>
      <c r="J2443" s="9">
        <v>6.4856060606060613</v>
      </c>
      <c r="K2443" s="11">
        <v>8.5511363636363633</v>
      </c>
      <c r="L2443" s="41">
        <v>2448</v>
      </c>
      <c r="M2443" s="44">
        <v>3764</v>
      </c>
      <c r="N2443" s="13">
        <v>395</v>
      </c>
      <c r="O2443" s="13">
        <v>343</v>
      </c>
      <c r="P2443" s="22">
        <v>110</v>
      </c>
      <c r="Q2443" s="22">
        <v>90</v>
      </c>
      <c r="R2443" s="14">
        <v>0</v>
      </c>
      <c r="S2443" s="22">
        <v>232</v>
      </c>
      <c r="T2443" s="22">
        <v>2.7694030493582544E-2</v>
      </c>
      <c r="U2443" s="22">
        <v>3887</v>
      </c>
      <c r="V2443" s="22"/>
      <c r="W2443" s="22">
        <v>417</v>
      </c>
      <c r="X2443" s="22">
        <v>358</v>
      </c>
      <c r="Y2443" s="14">
        <v>123</v>
      </c>
      <c r="Z2443" s="10">
        <v>307</v>
      </c>
      <c r="AA2443" s="22">
        <v>268</v>
      </c>
      <c r="AB2443" s="22">
        <v>431.66</v>
      </c>
      <c r="AC2443" s="22">
        <v>1.8214295290819005E-7</v>
      </c>
      <c r="AD2443" s="42">
        <v>0</v>
      </c>
      <c r="AE2443" s="22">
        <v>2569</v>
      </c>
      <c r="AF2443" s="22">
        <v>2.9346324615472599E-4</v>
      </c>
      <c r="AG2443" s="22">
        <v>2.4660776987792099E-6</v>
      </c>
      <c r="AH2443" s="22">
        <v>0</v>
      </c>
      <c r="AI2443" s="22">
        <v>0</v>
      </c>
      <c r="AJ2443" s="22">
        <v>0</v>
      </c>
      <c r="AK2443" s="22">
        <v>0</v>
      </c>
      <c r="AL2443" s="45">
        <v>0</v>
      </c>
      <c r="AM2443" s="45">
        <v>0</v>
      </c>
      <c r="AN2443" s="45">
        <v>0</v>
      </c>
      <c r="AO2443" s="45">
        <v>0</v>
      </c>
      <c r="AP2443" s="45">
        <v>0</v>
      </c>
      <c r="AQ2443" s="45">
        <v>0</v>
      </c>
      <c r="AR2443" s="45">
        <v>0</v>
      </c>
      <c r="AS2443" s="45" t="s">
        <v>4445</v>
      </c>
      <c r="AT2443" s="45" t="s">
        <v>4445</v>
      </c>
      <c r="AU2443" s="45">
        <v>2.1641302871311995E-4</v>
      </c>
      <c r="AV2443" s="10">
        <v>47.33559163649106</v>
      </c>
      <c r="AW2443" s="10">
        <v>47.414936687053149</v>
      </c>
      <c r="AX2443" s="17">
        <v>0.26253337927470066</v>
      </c>
    </row>
    <row r="2444" spans="1:50" x14ac:dyDescent="0.25">
      <c r="A2444" s="22" t="s">
        <v>2906</v>
      </c>
      <c r="B2444" s="22" t="s">
        <v>3950</v>
      </c>
      <c r="C2444" s="22" t="s">
        <v>3024</v>
      </c>
      <c r="D2444" s="22">
        <v>6923</v>
      </c>
      <c r="E2444" s="22" t="s">
        <v>3404</v>
      </c>
      <c r="F2444" s="43">
        <v>4.4660000000000004E-3</v>
      </c>
      <c r="G2444" s="43">
        <v>44.028344857260002</v>
      </c>
      <c r="H2444" s="43">
        <v>2.0087121212121213</v>
      </c>
      <c r="I2444" s="9">
        <v>0</v>
      </c>
      <c r="J2444" s="9">
        <v>2.0087121212121213</v>
      </c>
      <c r="K2444" s="11">
        <v>0</v>
      </c>
      <c r="L2444" s="41">
        <v>254</v>
      </c>
      <c r="M2444" s="44">
        <v>0</v>
      </c>
      <c r="N2444" s="13">
        <v>0</v>
      </c>
      <c r="O2444" s="13">
        <v>0</v>
      </c>
      <c r="P2444" s="22">
        <v>0</v>
      </c>
      <c r="Q2444" s="22">
        <v>0</v>
      </c>
      <c r="R2444" s="14">
        <v>0</v>
      </c>
      <c r="S2444" s="22">
        <v>56</v>
      </c>
      <c r="T2444" s="22">
        <v>1</v>
      </c>
      <c r="U2444" s="22">
        <v>474</v>
      </c>
      <c r="V2444" s="22"/>
      <c r="W2444" s="22">
        <v>87</v>
      </c>
      <c r="X2444" s="22">
        <v>58</v>
      </c>
      <c r="Y2444" s="14">
        <v>474</v>
      </c>
      <c r="Z2444" s="10">
        <v>87</v>
      </c>
      <c r="AA2444" s="22">
        <v>58</v>
      </c>
      <c r="AB2444" s="22">
        <v>161.85</v>
      </c>
      <c r="AC2444" s="22">
        <v>1.0143465566281864E-4</v>
      </c>
      <c r="AD2444" s="42">
        <v>2.0000000000000002E-5</v>
      </c>
      <c r="AE2444" s="22">
        <v>2570</v>
      </c>
      <c r="AF2444" s="22">
        <v>8.0873541934446371E-5</v>
      </c>
      <c r="AG2444" s="22">
        <v>2.4507133919529202E-6</v>
      </c>
      <c r="AH2444" s="22">
        <v>0</v>
      </c>
      <c r="AI2444" s="22">
        <v>0</v>
      </c>
      <c r="AJ2444" s="22">
        <v>0</v>
      </c>
      <c r="AK2444" s="22">
        <v>0</v>
      </c>
      <c r="AL2444" s="45">
        <v>0</v>
      </c>
      <c r="AM2444" s="45">
        <v>0</v>
      </c>
      <c r="AN2444" s="45">
        <v>0</v>
      </c>
      <c r="AO2444" s="45">
        <v>0</v>
      </c>
      <c r="AP2444" s="45">
        <v>0</v>
      </c>
      <c r="AQ2444" s="45">
        <v>0</v>
      </c>
      <c r="AR2444" s="45">
        <v>0</v>
      </c>
      <c r="AS2444" s="45" t="s">
        <v>4445</v>
      </c>
      <c r="AT2444" s="45" t="s">
        <v>4445</v>
      </c>
      <c r="AU2444" s="45">
        <v>8.0873541934446371E-5</v>
      </c>
      <c r="AV2444" s="10">
        <v>43.311333207618326</v>
      </c>
      <c r="AW2444" s="10">
        <v>43.311333207618326</v>
      </c>
      <c r="AX2444" s="17">
        <v>0</v>
      </c>
    </row>
    <row r="2445" spans="1:50" x14ac:dyDescent="0.25">
      <c r="A2445" s="22" t="s">
        <v>2195</v>
      </c>
      <c r="B2445" s="22" t="s">
        <v>3962</v>
      </c>
      <c r="C2445" s="22" t="s">
        <v>2467</v>
      </c>
      <c r="D2445" s="22">
        <v>8738</v>
      </c>
      <c r="E2445" s="22" t="s">
        <v>2715</v>
      </c>
      <c r="F2445" s="43">
        <v>3.1000000000000001E-5</v>
      </c>
      <c r="G2445" s="43">
        <v>35.676787232140001</v>
      </c>
      <c r="H2445" s="43">
        <v>1.2693181818181818</v>
      </c>
      <c r="I2445" s="9">
        <v>1.2020833333333334</v>
      </c>
      <c r="J2445" s="9">
        <v>6.7234848484848481E-2</v>
      </c>
      <c r="K2445" s="11">
        <v>1.2693181818181818</v>
      </c>
      <c r="L2445" s="41">
        <v>96</v>
      </c>
      <c r="M2445" s="44">
        <v>162</v>
      </c>
      <c r="N2445" s="13">
        <v>28</v>
      </c>
      <c r="O2445" s="13">
        <v>1</v>
      </c>
      <c r="P2445" s="22">
        <v>28</v>
      </c>
      <c r="Q2445" s="22">
        <v>1</v>
      </c>
      <c r="R2445" s="14">
        <v>0</v>
      </c>
      <c r="S2445" s="22">
        <v>48</v>
      </c>
      <c r="T2445" s="22">
        <v>0</v>
      </c>
      <c r="U2445" s="22">
        <v>162</v>
      </c>
      <c r="V2445" s="22"/>
      <c r="W2445" s="22">
        <v>28</v>
      </c>
      <c r="X2445" s="22">
        <v>1</v>
      </c>
      <c r="Y2445" s="14">
        <v>0</v>
      </c>
      <c r="Z2445" s="10">
        <v>0</v>
      </c>
      <c r="AA2445" s="22">
        <v>0</v>
      </c>
      <c r="AB2445" s="22">
        <v>0</v>
      </c>
      <c r="AC2445" s="22">
        <v>8.6891232100835467E-7</v>
      </c>
      <c r="AD2445" s="42">
        <v>0</v>
      </c>
      <c r="AE2445" s="22">
        <v>2571</v>
      </c>
      <c r="AF2445" s="22">
        <v>6.3111888918059548E-5</v>
      </c>
      <c r="AG2445" s="22">
        <v>2.4273803430022902E-6</v>
      </c>
      <c r="AH2445" s="22">
        <v>1</v>
      </c>
      <c r="AI2445" s="22">
        <v>0</v>
      </c>
      <c r="AJ2445" s="22">
        <v>0</v>
      </c>
      <c r="AK2445" s="22">
        <v>0</v>
      </c>
      <c r="AL2445" s="45">
        <v>0</v>
      </c>
      <c r="AM2445" s="45">
        <v>0</v>
      </c>
      <c r="AN2445" s="45">
        <v>0</v>
      </c>
      <c r="AO2445" s="45">
        <v>0</v>
      </c>
      <c r="AP2445" s="45">
        <v>0</v>
      </c>
      <c r="AQ2445" s="45">
        <v>0</v>
      </c>
      <c r="AR2445" s="45">
        <v>0</v>
      </c>
      <c r="AS2445" s="45" t="s">
        <v>4445</v>
      </c>
      <c r="AT2445" s="45" t="s">
        <v>4445</v>
      </c>
      <c r="AU2445" s="45">
        <v>3.3429902366325182E-6</v>
      </c>
      <c r="AV2445" s="10">
        <v>0</v>
      </c>
      <c r="AW2445" s="10">
        <v>22.05908683974933</v>
      </c>
      <c r="AX2445" s="17">
        <v>0.94703073709340502</v>
      </c>
    </row>
    <row r="2446" spans="1:50" x14ac:dyDescent="0.25">
      <c r="A2446" s="22" t="s">
        <v>2195</v>
      </c>
      <c r="B2446" s="22" t="s">
        <v>3962</v>
      </c>
      <c r="C2446" s="22" t="s">
        <v>2870</v>
      </c>
      <c r="D2446" s="22">
        <v>6965</v>
      </c>
      <c r="E2446" s="22" t="s">
        <v>2871</v>
      </c>
      <c r="F2446" s="43">
        <v>1.8599999999999999E-4</v>
      </c>
      <c r="G2446" s="43">
        <v>73.964405616560001</v>
      </c>
      <c r="H2446" s="43">
        <v>5.2823863636363644</v>
      </c>
      <c r="I2446" s="9">
        <v>0</v>
      </c>
      <c r="J2446" s="9">
        <v>5.2823863636363644</v>
      </c>
      <c r="K2446" s="11">
        <v>0</v>
      </c>
      <c r="L2446" s="41">
        <v>20</v>
      </c>
      <c r="M2446" s="44">
        <v>0</v>
      </c>
      <c r="N2446" s="13">
        <v>0</v>
      </c>
      <c r="O2446" s="13">
        <v>0</v>
      </c>
      <c r="P2446" s="22">
        <v>0</v>
      </c>
      <c r="Q2446" s="22">
        <v>0</v>
      </c>
      <c r="R2446" s="14">
        <v>0</v>
      </c>
      <c r="S2446" s="22">
        <v>76</v>
      </c>
      <c r="T2446" s="22">
        <v>1</v>
      </c>
      <c r="U2446" s="22">
        <v>49</v>
      </c>
      <c r="V2446" s="22"/>
      <c r="W2446" s="22">
        <v>11</v>
      </c>
      <c r="X2446" s="22">
        <v>8</v>
      </c>
      <c r="Y2446" s="14">
        <v>49</v>
      </c>
      <c r="Z2446" s="10">
        <v>11</v>
      </c>
      <c r="AA2446" s="22">
        <v>8</v>
      </c>
      <c r="AB2446" s="22">
        <v>19.48</v>
      </c>
      <c r="AC2446" s="22">
        <v>2.5147231083589779E-6</v>
      </c>
      <c r="AD2446" s="42">
        <v>0</v>
      </c>
      <c r="AE2446" s="22">
        <v>2572</v>
      </c>
      <c r="AF2446" s="22">
        <v>1.456368034825506E-5</v>
      </c>
      <c r="AG2446" s="22">
        <v>2.4272800580425099E-6</v>
      </c>
      <c r="AH2446" s="22">
        <v>0</v>
      </c>
      <c r="AI2446" s="22">
        <v>0</v>
      </c>
      <c r="AJ2446" s="22">
        <v>0</v>
      </c>
      <c r="AK2446" s="22">
        <v>0</v>
      </c>
      <c r="AL2446" s="45">
        <v>0</v>
      </c>
      <c r="AM2446" s="45">
        <v>0</v>
      </c>
      <c r="AN2446" s="45">
        <v>0</v>
      </c>
      <c r="AO2446" s="45">
        <v>0</v>
      </c>
      <c r="AP2446" s="45">
        <v>0</v>
      </c>
      <c r="AQ2446" s="45">
        <v>0</v>
      </c>
      <c r="AR2446" s="45">
        <v>0</v>
      </c>
      <c r="AS2446" s="45" t="s">
        <v>4445</v>
      </c>
      <c r="AT2446" s="45" t="s">
        <v>4445</v>
      </c>
      <c r="AU2446" s="45">
        <v>1.456368034825506E-5</v>
      </c>
      <c r="AV2446" s="10">
        <v>2.0823921695170484</v>
      </c>
      <c r="AW2446" s="10">
        <v>2.0823921695170484</v>
      </c>
      <c r="AX2446" s="17">
        <v>0</v>
      </c>
    </row>
    <row r="2447" spans="1:50" x14ac:dyDescent="0.25">
      <c r="A2447" s="22" t="s">
        <v>2195</v>
      </c>
      <c r="B2447" s="22" t="s">
        <v>3962</v>
      </c>
      <c r="C2447" s="22" t="s">
        <v>2334</v>
      </c>
      <c r="D2447" s="22">
        <v>2168</v>
      </c>
      <c r="E2447" s="22" t="s">
        <v>2610</v>
      </c>
      <c r="F2447" s="43">
        <v>6.0000000000000002E-6</v>
      </c>
      <c r="G2447" s="43">
        <v>30.685118026889999</v>
      </c>
      <c r="H2447" s="43">
        <v>0.54412878787878793</v>
      </c>
      <c r="I2447" s="9">
        <v>0.13030303030303031</v>
      </c>
      <c r="J2447" s="9">
        <v>0.4140151515151515</v>
      </c>
      <c r="K2447" s="11">
        <v>0.54412878787878793</v>
      </c>
      <c r="L2447" s="41">
        <v>89</v>
      </c>
      <c r="M2447" s="44">
        <v>101</v>
      </c>
      <c r="N2447" s="13">
        <v>9</v>
      </c>
      <c r="O2447" s="13">
        <v>6</v>
      </c>
      <c r="P2447" s="22">
        <v>1</v>
      </c>
      <c r="Q2447" s="22">
        <v>0</v>
      </c>
      <c r="R2447" s="14">
        <v>0</v>
      </c>
      <c r="S2447" s="22">
        <v>13</v>
      </c>
      <c r="T2447" s="22">
        <v>0</v>
      </c>
      <c r="U2447" s="22">
        <v>101</v>
      </c>
      <c r="V2447" s="22"/>
      <c r="W2447" s="22">
        <v>9</v>
      </c>
      <c r="X2447" s="22">
        <v>6</v>
      </c>
      <c r="Y2447" s="14">
        <v>0</v>
      </c>
      <c r="Z2447" s="10">
        <v>8</v>
      </c>
      <c r="AA2447" s="22">
        <v>6</v>
      </c>
      <c r="AB2447" s="22">
        <v>10.96</v>
      </c>
      <c r="AC2447" s="22">
        <v>1.9553452571836539E-7</v>
      </c>
      <c r="AD2447" s="42">
        <v>0</v>
      </c>
      <c r="AE2447" s="22">
        <v>2573</v>
      </c>
      <c r="AF2447" s="22">
        <v>6.2950624352840897E-5</v>
      </c>
      <c r="AG2447" s="22">
        <v>2.4211778597246499E-6</v>
      </c>
      <c r="AH2447" s="22">
        <v>0</v>
      </c>
      <c r="AI2447" s="22">
        <v>0</v>
      </c>
      <c r="AJ2447" s="22">
        <v>0</v>
      </c>
      <c r="AK2447" s="22">
        <v>0</v>
      </c>
      <c r="AL2447" s="45">
        <v>0</v>
      </c>
      <c r="AM2447" s="45">
        <v>0</v>
      </c>
      <c r="AN2447" s="45">
        <v>0</v>
      </c>
      <c r="AO2447" s="45">
        <v>0</v>
      </c>
      <c r="AP2447" s="45">
        <v>0</v>
      </c>
      <c r="AQ2447" s="45">
        <v>0</v>
      </c>
      <c r="AR2447" s="45">
        <v>0</v>
      </c>
      <c r="AS2447" s="45" t="s">
        <v>4445</v>
      </c>
      <c r="AT2447" s="45" t="s">
        <v>4445</v>
      </c>
      <c r="AU2447" s="45">
        <v>4.7897690510027906E-5</v>
      </c>
      <c r="AV2447" s="10">
        <v>19.322964318389754</v>
      </c>
      <c r="AW2447" s="10">
        <v>16.540201879568393</v>
      </c>
      <c r="AX2447" s="17">
        <v>0.23947093630351549</v>
      </c>
    </row>
    <row r="2448" spans="1:50" x14ac:dyDescent="0.25">
      <c r="A2448" s="22" t="s">
        <v>1672</v>
      </c>
      <c r="B2448" s="22" t="s">
        <v>3947</v>
      </c>
      <c r="C2448" s="22" t="s">
        <v>1921</v>
      </c>
      <c r="D2448" s="22">
        <v>4487</v>
      </c>
      <c r="E2448" s="22" t="s">
        <v>1922</v>
      </c>
      <c r="F2448" s="43">
        <v>8.0750000000000006E-3</v>
      </c>
      <c r="G2448" s="43">
        <v>226.03993265904001</v>
      </c>
      <c r="H2448" s="43">
        <v>9.8935606060606069</v>
      </c>
      <c r="I2448" s="9">
        <v>0.75681818181818183</v>
      </c>
      <c r="J2448" s="9">
        <v>9.136931818181818</v>
      </c>
      <c r="K2448" s="11">
        <v>1.7492424242424243</v>
      </c>
      <c r="L2448" s="41">
        <v>1484</v>
      </c>
      <c r="M2448" s="44">
        <v>595</v>
      </c>
      <c r="N2448" s="13">
        <v>89</v>
      </c>
      <c r="O2448" s="13">
        <v>51</v>
      </c>
      <c r="P2448" s="22">
        <v>73</v>
      </c>
      <c r="Q2448" s="22">
        <v>35</v>
      </c>
      <c r="R2448" s="14">
        <v>0</v>
      </c>
      <c r="S2448" s="22">
        <v>261</v>
      </c>
      <c r="T2448" s="22">
        <v>0.82319384356215786</v>
      </c>
      <c r="U2448" s="22">
        <v>2824</v>
      </c>
      <c r="V2448" s="22"/>
      <c r="W2448" s="22">
        <v>493</v>
      </c>
      <c r="X2448" s="22">
        <v>318</v>
      </c>
      <c r="Y2448" s="14">
        <v>2229</v>
      </c>
      <c r="Z2448" s="10">
        <v>420</v>
      </c>
      <c r="AA2448" s="22">
        <v>283</v>
      </c>
      <c r="AB2448" s="22">
        <v>776.01</v>
      </c>
      <c r="AC2448" s="22">
        <v>3.5723776347873802E-5</v>
      </c>
      <c r="AD2448" s="42">
        <v>3.0000000000000001E-5</v>
      </c>
      <c r="AE2448" s="22">
        <v>2574</v>
      </c>
      <c r="AF2448" s="22">
        <v>9.6569347596037196E-6</v>
      </c>
      <c r="AG2448" s="22">
        <v>2.4142336899009299E-6</v>
      </c>
      <c r="AH2448" s="22">
        <v>0</v>
      </c>
      <c r="AI2448" s="22">
        <v>0</v>
      </c>
      <c r="AJ2448" s="22">
        <v>0</v>
      </c>
      <c r="AK2448" s="22">
        <v>0</v>
      </c>
      <c r="AL2448" s="45">
        <v>0</v>
      </c>
      <c r="AM2448" s="45">
        <v>0</v>
      </c>
      <c r="AN2448" s="45">
        <v>0</v>
      </c>
      <c r="AO2448" s="45">
        <v>0</v>
      </c>
      <c r="AP2448" s="45">
        <v>0</v>
      </c>
      <c r="AQ2448" s="45">
        <v>0</v>
      </c>
      <c r="AR2448" s="45">
        <v>0</v>
      </c>
      <c r="AS2448" s="45" t="s">
        <v>4445</v>
      </c>
      <c r="AT2448" s="45" t="s">
        <v>4445</v>
      </c>
      <c r="AU2448" s="45">
        <v>8.9184023815529347E-6</v>
      </c>
      <c r="AV2448" s="10">
        <v>45.967290591381136</v>
      </c>
      <c r="AW2448" s="10">
        <v>49.830391668900027</v>
      </c>
      <c r="AX2448" s="17">
        <v>7.649603736743367E-2</v>
      </c>
    </row>
    <row r="2449" spans="1:50" x14ac:dyDescent="0.25">
      <c r="A2449" s="22" t="s">
        <v>2195</v>
      </c>
      <c r="B2449" s="22" t="s">
        <v>3963</v>
      </c>
      <c r="C2449" s="22" t="s">
        <v>2702</v>
      </c>
      <c r="D2449" s="22">
        <v>2103</v>
      </c>
      <c r="E2449" s="22" t="s">
        <v>2804</v>
      </c>
      <c r="F2449" s="43">
        <v>1.0000000000000001E-5</v>
      </c>
      <c r="G2449" s="43">
        <v>10.494853415390001</v>
      </c>
      <c r="H2449" s="43">
        <v>0.33409090909090911</v>
      </c>
      <c r="I2449" s="9">
        <v>0</v>
      </c>
      <c r="J2449" s="9">
        <v>0.33409090909090911</v>
      </c>
      <c r="K2449" s="11">
        <v>0</v>
      </c>
      <c r="L2449" s="41">
        <v>24</v>
      </c>
      <c r="M2449" s="44">
        <v>0</v>
      </c>
      <c r="N2449" s="13">
        <v>0</v>
      </c>
      <c r="O2449" s="13">
        <v>0</v>
      </c>
      <c r="P2449" s="22">
        <v>0</v>
      </c>
      <c r="Q2449" s="22">
        <v>0</v>
      </c>
      <c r="R2449" s="14">
        <v>0</v>
      </c>
      <c r="S2449" s="22">
        <v>9</v>
      </c>
      <c r="T2449" s="22">
        <v>1</v>
      </c>
      <c r="U2449" s="22">
        <v>56</v>
      </c>
      <c r="V2449" s="22"/>
      <c r="W2449" s="22">
        <v>12</v>
      </c>
      <c r="X2449" s="22">
        <v>9</v>
      </c>
      <c r="Y2449" s="14">
        <v>56</v>
      </c>
      <c r="Z2449" s="10">
        <v>12</v>
      </c>
      <c r="AA2449" s="22">
        <v>9</v>
      </c>
      <c r="AB2449" s="22">
        <v>21.48</v>
      </c>
      <c r="AC2449" s="22">
        <v>9.5284799169616508E-7</v>
      </c>
      <c r="AD2449" s="42">
        <v>0</v>
      </c>
      <c r="AE2449" s="22">
        <v>2576</v>
      </c>
      <c r="AF2449" s="22">
        <v>9.6343564870237193E-6</v>
      </c>
      <c r="AG2449" s="22">
        <v>2.4085891217559298E-6</v>
      </c>
      <c r="AH2449" s="22">
        <v>0</v>
      </c>
      <c r="AI2449" s="22">
        <v>0</v>
      </c>
      <c r="AJ2449" s="22">
        <v>0</v>
      </c>
      <c r="AK2449" s="22">
        <v>0</v>
      </c>
      <c r="AL2449" s="45">
        <v>0</v>
      </c>
      <c r="AM2449" s="45">
        <v>0</v>
      </c>
      <c r="AN2449" s="45">
        <v>0</v>
      </c>
      <c r="AO2449" s="45">
        <v>0</v>
      </c>
      <c r="AP2449" s="45">
        <v>0</v>
      </c>
      <c r="AQ2449" s="45">
        <v>0</v>
      </c>
      <c r="AR2449" s="45">
        <v>0</v>
      </c>
      <c r="AS2449" s="45" t="s">
        <v>4445</v>
      </c>
      <c r="AT2449" s="45" t="s">
        <v>4445</v>
      </c>
      <c r="AU2449" s="45">
        <v>9.6343564870237193E-6</v>
      </c>
      <c r="AV2449" s="10">
        <v>35.918367346938773</v>
      </c>
      <c r="AW2449" s="10">
        <v>35.918367346938773</v>
      </c>
      <c r="AX2449" s="17">
        <v>0</v>
      </c>
    </row>
    <row r="2450" spans="1:50" x14ac:dyDescent="0.25">
      <c r="A2450" s="22" t="s">
        <v>2906</v>
      </c>
      <c r="B2450" s="22" t="s">
        <v>3977</v>
      </c>
      <c r="C2450" s="22" t="s">
        <v>2677</v>
      </c>
      <c r="D2450" s="22">
        <v>1605</v>
      </c>
      <c r="E2450" s="22" t="s">
        <v>3433</v>
      </c>
      <c r="F2450" s="43">
        <v>1.1E-5</v>
      </c>
      <c r="G2450" s="43">
        <v>18.117401602760001</v>
      </c>
      <c r="H2450" s="43">
        <v>1.9189393939393939</v>
      </c>
      <c r="I2450" s="9">
        <v>0</v>
      </c>
      <c r="J2450" s="9">
        <v>1.9189393939393939</v>
      </c>
      <c r="K2450" s="11">
        <v>0</v>
      </c>
      <c r="L2450" s="41">
        <v>202</v>
      </c>
      <c r="M2450" s="44">
        <v>0</v>
      </c>
      <c r="N2450" s="13">
        <v>0</v>
      </c>
      <c r="O2450" s="13">
        <v>0</v>
      </c>
      <c r="P2450" s="22">
        <v>0</v>
      </c>
      <c r="Q2450" s="22">
        <v>0</v>
      </c>
      <c r="R2450" s="14">
        <v>0</v>
      </c>
      <c r="S2450" s="22">
        <v>89</v>
      </c>
      <c r="T2450" s="22">
        <v>1</v>
      </c>
      <c r="U2450" s="22">
        <v>379</v>
      </c>
      <c r="V2450" s="22"/>
      <c r="W2450" s="22">
        <v>70</v>
      </c>
      <c r="X2450" s="22">
        <v>47</v>
      </c>
      <c r="Y2450" s="14">
        <v>379</v>
      </c>
      <c r="Z2450" s="10">
        <v>70</v>
      </c>
      <c r="AA2450" s="22">
        <v>47</v>
      </c>
      <c r="AB2450" s="22">
        <v>130.01</v>
      </c>
      <c r="AC2450" s="22">
        <v>6.0715108276477471E-7</v>
      </c>
      <c r="AD2450" s="42">
        <v>0</v>
      </c>
      <c r="AE2450" s="22">
        <v>2577</v>
      </c>
      <c r="AF2450" s="22">
        <v>1.6829960700707139E-5</v>
      </c>
      <c r="AG2450" s="22">
        <v>2.4042801001010199E-6</v>
      </c>
      <c r="AH2450" s="22">
        <v>0</v>
      </c>
      <c r="AI2450" s="22">
        <v>0</v>
      </c>
      <c r="AJ2450" s="22">
        <v>0</v>
      </c>
      <c r="AK2450" s="22">
        <v>0</v>
      </c>
      <c r="AL2450" s="45">
        <v>0</v>
      </c>
      <c r="AM2450" s="45">
        <v>0</v>
      </c>
      <c r="AN2450" s="45">
        <v>0</v>
      </c>
      <c r="AO2450" s="45">
        <v>0</v>
      </c>
      <c r="AP2450" s="45">
        <v>0</v>
      </c>
      <c r="AQ2450" s="45">
        <v>0</v>
      </c>
      <c r="AR2450" s="45">
        <v>0</v>
      </c>
      <c r="AS2450" s="45" t="s">
        <v>4445</v>
      </c>
      <c r="AT2450" s="45" t="s">
        <v>4445</v>
      </c>
      <c r="AU2450" s="45">
        <v>1.6829960700707139E-5</v>
      </c>
      <c r="AV2450" s="10">
        <v>36.478484011054086</v>
      </c>
      <c r="AW2450" s="10">
        <v>36.478484011054086</v>
      </c>
      <c r="AX2450" s="17">
        <v>0</v>
      </c>
    </row>
    <row r="2451" spans="1:50" x14ac:dyDescent="0.25">
      <c r="A2451" s="22" t="s">
        <v>2195</v>
      </c>
      <c r="B2451" s="22" t="s">
        <v>3956</v>
      </c>
      <c r="C2451" s="22" t="s">
        <v>2392</v>
      </c>
      <c r="D2451" s="22">
        <v>5885</v>
      </c>
      <c r="E2451" s="22" t="s">
        <v>2742</v>
      </c>
      <c r="F2451" s="43">
        <v>2.5999999999999998E-5</v>
      </c>
      <c r="G2451" s="43">
        <v>24.84749719477</v>
      </c>
      <c r="H2451" s="43">
        <v>1.5956439393939394</v>
      </c>
      <c r="I2451" s="9">
        <v>0</v>
      </c>
      <c r="J2451" s="9">
        <v>1.5956439393939394</v>
      </c>
      <c r="K2451" s="11">
        <v>0</v>
      </c>
      <c r="L2451" s="41">
        <v>112</v>
      </c>
      <c r="M2451" s="44">
        <v>0</v>
      </c>
      <c r="N2451" s="13">
        <v>0</v>
      </c>
      <c r="O2451" s="13">
        <v>0</v>
      </c>
      <c r="P2451" s="22">
        <v>0</v>
      </c>
      <c r="Q2451" s="22">
        <v>0</v>
      </c>
      <c r="R2451" s="14">
        <v>0</v>
      </c>
      <c r="S2451" s="22">
        <v>78</v>
      </c>
      <c r="T2451" s="22">
        <v>1</v>
      </c>
      <c r="U2451" s="22">
        <v>216</v>
      </c>
      <c r="V2451" s="22"/>
      <c r="W2451" s="22">
        <v>41</v>
      </c>
      <c r="X2451" s="22">
        <v>28</v>
      </c>
      <c r="Y2451" s="14">
        <v>216</v>
      </c>
      <c r="Z2451" s="10">
        <v>41</v>
      </c>
      <c r="AA2451" s="22">
        <v>28</v>
      </c>
      <c r="AB2451" s="22">
        <v>75.61</v>
      </c>
      <c r="AC2451" s="22">
        <v>1.0463830540434706E-6</v>
      </c>
      <c r="AD2451" s="42">
        <v>0</v>
      </c>
      <c r="AE2451" s="22">
        <v>2578</v>
      </c>
      <c r="AF2451" s="22">
        <v>9.1287270881363315E-5</v>
      </c>
      <c r="AG2451" s="22">
        <v>2.4022966021411398E-6</v>
      </c>
      <c r="AH2451" s="22">
        <v>0</v>
      </c>
      <c r="AI2451" s="22">
        <v>0</v>
      </c>
      <c r="AJ2451" s="22">
        <v>0</v>
      </c>
      <c r="AK2451" s="22">
        <v>0</v>
      </c>
      <c r="AL2451" s="45">
        <v>0</v>
      </c>
      <c r="AM2451" s="45">
        <v>0</v>
      </c>
      <c r="AN2451" s="45">
        <v>0</v>
      </c>
      <c r="AO2451" s="45">
        <v>0</v>
      </c>
      <c r="AP2451" s="45">
        <v>0</v>
      </c>
      <c r="AQ2451" s="45">
        <v>0</v>
      </c>
      <c r="AR2451" s="45">
        <v>0</v>
      </c>
      <c r="AS2451" s="45" t="s">
        <v>4445</v>
      </c>
      <c r="AT2451" s="45" t="s">
        <v>4445</v>
      </c>
      <c r="AU2451" s="45">
        <v>9.1287270881363329E-5</v>
      </c>
      <c r="AV2451" s="10">
        <v>25.694955489614241</v>
      </c>
      <c r="AW2451" s="10">
        <v>25.694955489614241</v>
      </c>
      <c r="AX2451" s="17">
        <v>0</v>
      </c>
    </row>
    <row r="2452" spans="1:50" x14ac:dyDescent="0.25">
      <c r="A2452" s="22" t="s">
        <v>2906</v>
      </c>
      <c r="B2452" s="22" t="s">
        <v>3977</v>
      </c>
      <c r="C2452" s="22" t="s">
        <v>2677</v>
      </c>
      <c r="D2452" s="22">
        <v>3182</v>
      </c>
      <c r="E2452" s="22" t="s">
        <v>2678</v>
      </c>
      <c r="F2452" s="43">
        <v>0</v>
      </c>
      <c r="G2452" s="43">
        <v>1.70519203414</v>
      </c>
      <c r="H2452" s="43">
        <v>0.16325757575757574</v>
      </c>
      <c r="I2452" s="9">
        <v>0</v>
      </c>
      <c r="J2452" s="9">
        <v>0.16325757575757574</v>
      </c>
      <c r="K2452" s="11">
        <v>0</v>
      </c>
      <c r="L2452" s="41">
        <v>7</v>
      </c>
      <c r="M2452" s="44">
        <v>0</v>
      </c>
      <c r="N2452" s="13">
        <v>0</v>
      </c>
      <c r="O2452" s="13">
        <v>0</v>
      </c>
      <c r="P2452" s="22">
        <v>0</v>
      </c>
      <c r="Q2452" s="22">
        <v>0</v>
      </c>
      <c r="R2452" s="14">
        <v>0</v>
      </c>
      <c r="S2452" s="22">
        <v>8</v>
      </c>
      <c r="T2452" s="22">
        <v>1</v>
      </c>
      <c r="U2452" s="22">
        <v>25</v>
      </c>
      <c r="V2452" s="22"/>
      <c r="W2452" s="22">
        <v>6</v>
      </c>
      <c r="X2452" s="22">
        <v>5</v>
      </c>
      <c r="Y2452" s="14">
        <v>25</v>
      </c>
      <c r="Z2452" s="10">
        <v>6</v>
      </c>
      <c r="AA2452" s="22">
        <v>5</v>
      </c>
      <c r="AB2452" s="22">
        <v>10.47</v>
      </c>
      <c r="AC2452" s="22">
        <v>0</v>
      </c>
      <c r="AD2452" s="42">
        <v>0</v>
      </c>
      <c r="AE2452" s="22">
        <v>2579</v>
      </c>
      <c r="AF2452" s="22">
        <v>2.1619078208932E-5</v>
      </c>
      <c r="AG2452" s="22">
        <v>2.4021198009924445E-6</v>
      </c>
      <c r="AH2452" s="22">
        <v>0</v>
      </c>
      <c r="AI2452" s="22">
        <v>0</v>
      </c>
      <c r="AJ2452" s="22">
        <v>0</v>
      </c>
      <c r="AK2452" s="22">
        <v>0</v>
      </c>
      <c r="AL2452" s="45">
        <v>0</v>
      </c>
      <c r="AM2452" s="45">
        <v>0</v>
      </c>
      <c r="AN2452" s="45">
        <v>0</v>
      </c>
      <c r="AO2452" s="45">
        <v>0</v>
      </c>
      <c r="AP2452" s="45">
        <v>0</v>
      </c>
      <c r="AQ2452" s="45">
        <v>0</v>
      </c>
      <c r="AR2452" s="45">
        <v>0</v>
      </c>
      <c r="AS2452" s="45" t="s">
        <v>4445</v>
      </c>
      <c r="AT2452" s="45" t="s">
        <v>4445</v>
      </c>
      <c r="AU2452" s="45">
        <v>2.1619078208932E-5</v>
      </c>
      <c r="AV2452" s="10">
        <v>36.751740139211144</v>
      </c>
      <c r="AW2452" s="10">
        <v>36.751740139211144</v>
      </c>
      <c r="AX2452" s="17">
        <v>0</v>
      </c>
    </row>
    <row r="2453" spans="1:50" x14ac:dyDescent="0.25">
      <c r="A2453" s="22" t="s">
        <v>2195</v>
      </c>
      <c r="B2453" s="22" t="s">
        <v>3962</v>
      </c>
      <c r="C2453" s="22" t="s">
        <v>2383</v>
      </c>
      <c r="D2453" s="22">
        <v>1942</v>
      </c>
      <c r="E2453" s="22" t="s">
        <v>2534</v>
      </c>
      <c r="F2453" s="43">
        <v>2.6600000000000001E-4</v>
      </c>
      <c r="G2453" s="43">
        <v>232.96927661266</v>
      </c>
      <c r="H2453" s="43">
        <v>9.5054924242424246</v>
      </c>
      <c r="I2453" s="9">
        <v>0</v>
      </c>
      <c r="J2453" s="9">
        <v>9.5054924242424246</v>
      </c>
      <c r="K2453" s="11">
        <v>1.0206439393939395</v>
      </c>
      <c r="L2453" s="41">
        <v>813</v>
      </c>
      <c r="M2453" s="44">
        <v>136</v>
      </c>
      <c r="N2453" s="13">
        <v>2</v>
      </c>
      <c r="O2453" s="13">
        <v>0</v>
      </c>
      <c r="P2453" s="22">
        <v>0</v>
      </c>
      <c r="Q2453" s="22">
        <v>0</v>
      </c>
      <c r="R2453" s="14">
        <v>0</v>
      </c>
      <c r="S2453" s="22">
        <v>245</v>
      </c>
      <c r="T2453" s="22">
        <v>0.89262587419554085</v>
      </c>
      <c r="U2453" s="22">
        <v>1465</v>
      </c>
      <c r="V2453" s="22"/>
      <c r="W2453" s="22">
        <v>243</v>
      </c>
      <c r="X2453" s="22">
        <v>160</v>
      </c>
      <c r="Y2453" s="14">
        <v>1329</v>
      </c>
      <c r="Z2453" s="10">
        <v>243</v>
      </c>
      <c r="AA2453" s="22">
        <v>160</v>
      </c>
      <c r="AB2453" s="22">
        <v>452.52</v>
      </c>
      <c r="AC2453" s="22">
        <v>1.141781456626393E-6</v>
      </c>
      <c r="AD2453" s="42">
        <v>0</v>
      </c>
      <c r="AE2453" s="22">
        <v>2580</v>
      </c>
      <c r="AF2453" s="22">
        <v>3.2187730940573273E-4</v>
      </c>
      <c r="AG2453" s="22">
        <v>2.4020694731771099E-6</v>
      </c>
      <c r="AH2453" s="22">
        <v>0</v>
      </c>
      <c r="AI2453" s="22">
        <v>0</v>
      </c>
      <c r="AJ2453" s="22">
        <v>0</v>
      </c>
      <c r="AK2453" s="22">
        <v>0</v>
      </c>
      <c r="AL2453" s="45">
        <v>0</v>
      </c>
      <c r="AM2453" s="45">
        <v>0</v>
      </c>
      <c r="AN2453" s="45">
        <v>0</v>
      </c>
      <c r="AO2453" s="45">
        <v>0</v>
      </c>
      <c r="AP2453" s="45">
        <v>0</v>
      </c>
      <c r="AQ2453" s="45">
        <v>0</v>
      </c>
      <c r="AR2453" s="45">
        <v>0</v>
      </c>
      <c r="AS2453" s="45" t="s">
        <v>4445</v>
      </c>
      <c r="AT2453" s="45" t="s">
        <v>4445</v>
      </c>
      <c r="AU2453" s="45">
        <v>3.2187730940573273E-4</v>
      </c>
      <c r="AV2453" s="10">
        <v>25.564167447050149</v>
      </c>
      <c r="AW2453" s="10">
        <v>25.564167447050149</v>
      </c>
      <c r="AX2453" s="17">
        <v>0</v>
      </c>
    </row>
    <row r="2454" spans="1:50" x14ac:dyDescent="0.25">
      <c r="A2454" s="22" t="s">
        <v>2906</v>
      </c>
      <c r="B2454" s="22" t="s">
        <v>3977</v>
      </c>
      <c r="C2454" s="22" t="s">
        <v>3306</v>
      </c>
      <c r="D2454" s="22">
        <v>6006</v>
      </c>
      <c r="E2454" s="22" t="s">
        <v>3360</v>
      </c>
      <c r="F2454" s="43">
        <v>3.0000000000000001E-6</v>
      </c>
      <c r="G2454" s="43">
        <v>4.7386194377399997</v>
      </c>
      <c r="H2454" s="43">
        <v>0.18143939393939396</v>
      </c>
      <c r="I2454" s="9">
        <v>0</v>
      </c>
      <c r="J2454" s="9">
        <v>0.18143939393939396</v>
      </c>
      <c r="K2454" s="11">
        <v>0</v>
      </c>
      <c r="L2454" s="41">
        <v>12</v>
      </c>
      <c r="M2454" s="44">
        <v>0</v>
      </c>
      <c r="N2454" s="13">
        <v>0</v>
      </c>
      <c r="O2454" s="13">
        <v>0</v>
      </c>
      <c r="P2454" s="22">
        <v>0</v>
      </c>
      <c r="Q2454" s="22">
        <v>0</v>
      </c>
      <c r="R2454" s="14">
        <v>0</v>
      </c>
      <c r="S2454" s="22">
        <v>7</v>
      </c>
      <c r="T2454" s="22">
        <v>1</v>
      </c>
      <c r="U2454" s="22">
        <v>34</v>
      </c>
      <c r="V2454" s="22"/>
      <c r="W2454" s="22">
        <v>8</v>
      </c>
      <c r="X2454" s="22">
        <v>6</v>
      </c>
      <c r="Y2454" s="14">
        <v>34</v>
      </c>
      <c r="Z2454" s="10">
        <v>8</v>
      </c>
      <c r="AA2454" s="22">
        <v>6</v>
      </c>
      <c r="AB2454" s="22">
        <v>14.02</v>
      </c>
      <c r="AC2454" s="22">
        <v>6.3309578652950379E-7</v>
      </c>
      <c r="AD2454" s="42">
        <v>0</v>
      </c>
      <c r="AE2454" s="22">
        <v>2582</v>
      </c>
      <c r="AF2454" s="22">
        <v>7.1978640227000696E-6</v>
      </c>
      <c r="AG2454" s="22">
        <v>2.3992880075666899E-6</v>
      </c>
      <c r="AH2454" s="22">
        <v>0</v>
      </c>
      <c r="AI2454" s="22">
        <v>0</v>
      </c>
      <c r="AJ2454" s="22">
        <v>0</v>
      </c>
      <c r="AK2454" s="22">
        <v>0</v>
      </c>
      <c r="AL2454" s="45">
        <v>0</v>
      </c>
      <c r="AM2454" s="45">
        <v>0</v>
      </c>
      <c r="AN2454" s="45">
        <v>0</v>
      </c>
      <c r="AO2454" s="45">
        <v>0</v>
      </c>
      <c r="AP2454" s="45">
        <v>0</v>
      </c>
      <c r="AQ2454" s="45">
        <v>0</v>
      </c>
      <c r="AR2454" s="45">
        <v>0</v>
      </c>
      <c r="AS2454" s="45" t="s">
        <v>4445</v>
      </c>
      <c r="AT2454" s="45" t="s">
        <v>4445</v>
      </c>
      <c r="AU2454" s="45">
        <v>7.1978640227000696E-6</v>
      </c>
      <c r="AV2454" s="10">
        <v>44.091858037578284</v>
      </c>
      <c r="AW2454" s="10">
        <v>44.091858037578284</v>
      </c>
      <c r="AX2454" s="17">
        <v>0</v>
      </c>
    </row>
    <row r="2455" spans="1:50" x14ac:dyDescent="0.25">
      <c r="A2455" s="22" t="s">
        <v>2195</v>
      </c>
      <c r="B2455" s="22" t="s">
        <v>3963</v>
      </c>
      <c r="C2455" s="22" t="s">
        <v>2770</v>
      </c>
      <c r="D2455" s="22">
        <v>4742</v>
      </c>
      <c r="E2455" s="22" t="s">
        <v>2771</v>
      </c>
      <c r="F2455" s="43">
        <v>1.17E-4</v>
      </c>
      <c r="G2455" s="43">
        <v>105.61216912944001</v>
      </c>
      <c r="H2455" s="43">
        <v>4.2846590909090914</v>
      </c>
      <c r="I2455" s="9">
        <v>0</v>
      </c>
      <c r="J2455" s="9">
        <v>4.2846590909090914</v>
      </c>
      <c r="K2455" s="11">
        <v>0</v>
      </c>
      <c r="L2455" s="41">
        <v>734</v>
      </c>
      <c r="M2455" s="44">
        <v>0</v>
      </c>
      <c r="N2455" s="13">
        <v>0</v>
      </c>
      <c r="O2455" s="13">
        <v>0</v>
      </c>
      <c r="P2455" s="22">
        <v>0</v>
      </c>
      <c r="Q2455" s="22">
        <v>0</v>
      </c>
      <c r="R2455" s="14">
        <v>0</v>
      </c>
      <c r="S2455" s="22">
        <v>131</v>
      </c>
      <c r="T2455" s="22">
        <v>1</v>
      </c>
      <c r="U2455" s="22">
        <v>1345</v>
      </c>
      <c r="V2455" s="22"/>
      <c r="W2455" s="22">
        <v>245</v>
      </c>
      <c r="X2455" s="22">
        <v>162</v>
      </c>
      <c r="Y2455" s="14">
        <v>1345</v>
      </c>
      <c r="Z2455" s="10">
        <v>245</v>
      </c>
      <c r="AA2455" s="22">
        <v>162</v>
      </c>
      <c r="AB2455" s="22">
        <v>456.7</v>
      </c>
      <c r="AC2455" s="22">
        <v>1.1078268817355969E-6</v>
      </c>
      <c r="AD2455" s="42">
        <v>0</v>
      </c>
      <c r="AE2455" s="22">
        <v>2583</v>
      </c>
      <c r="AF2455" s="22">
        <v>7.3990460597447052E-5</v>
      </c>
      <c r="AG2455" s="22">
        <v>2.38678905153055E-6</v>
      </c>
      <c r="AH2455" s="22">
        <v>0</v>
      </c>
      <c r="AI2455" s="22">
        <v>0</v>
      </c>
      <c r="AJ2455" s="22">
        <v>0</v>
      </c>
      <c r="AK2455" s="22">
        <v>0</v>
      </c>
      <c r="AL2455" s="45">
        <v>0</v>
      </c>
      <c r="AM2455" s="45">
        <v>0</v>
      </c>
      <c r="AN2455" s="45">
        <v>0</v>
      </c>
      <c r="AO2455" s="45">
        <v>0</v>
      </c>
      <c r="AP2455" s="45">
        <v>0</v>
      </c>
      <c r="AQ2455" s="45">
        <v>0</v>
      </c>
      <c r="AR2455" s="45">
        <v>0</v>
      </c>
      <c r="AS2455" s="45" t="s">
        <v>4445</v>
      </c>
      <c r="AT2455" s="45" t="s">
        <v>4445</v>
      </c>
      <c r="AU2455" s="45">
        <v>7.3990460597447052E-5</v>
      </c>
      <c r="AV2455" s="10">
        <v>57.180745259249427</v>
      </c>
      <c r="AW2455" s="10">
        <v>57.180745259249427</v>
      </c>
      <c r="AX2455" s="17">
        <v>0</v>
      </c>
    </row>
    <row r="2456" spans="1:50" x14ac:dyDescent="0.25">
      <c r="A2456" s="22" t="s">
        <v>539</v>
      </c>
      <c r="B2456" s="22" t="s">
        <v>3949</v>
      </c>
      <c r="C2456" s="22" t="s">
        <v>704</v>
      </c>
      <c r="D2456" s="22">
        <v>4640</v>
      </c>
      <c r="E2456" s="22" t="s">
        <v>901</v>
      </c>
      <c r="F2456" s="43">
        <v>6.9364999999999996E-2</v>
      </c>
      <c r="G2456" s="43">
        <v>12.8822151511</v>
      </c>
      <c r="H2456" s="43">
        <v>0.51780303030303032</v>
      </c>
      <c r="I2456" s="9">
        <v>0</v>
      </c>
      <c r="J2456" s="9">
        <v>0.51780303030303032</v>
      </c>
      <c r="K2456" s="11">
        <v>0</v>
      </c>
      <c r="L2456" s="41">
        <v>11</v>
      </c>
      <c r="M2456" s="44">
        <v>0</v>
      </c>
      <c r="N2456" s="13">
        <v>0</v>
      </c>
      <c r="O2456" s="13">
        <v>0</v>
      </c>
      <c r="P2456" s="22">
        <v>0</v>
      </c>
      <c r="Q2456" s="22">
        <v>0</v>
      </c>
      <c r="R2456" s="14">
        <v>0</v>
      </c>
      <c r="S2456" s="22">
        <v>17</v>
      </c>
      <c r="T2456" s="22">
        <v>1</v>
      </c>
      <c r="U2456" s="22">
        <v>32</v>
      </c>
      <c r="V2456" s="22"/>
      <c r="W2456" s="22">
        <v>8</v>
      </c>
      <c r="X2456" s="22">
        <v>6</v>
      </c>
      <c r="Y2456" s="14">
        <v>32</v>
      </c>
      <c r="Z2456" s="10">
        <v>8</v>
      </c>
      <c r="AA2456" s="22">
        <v>6</v>
      </c>
      <c r="AB2456" s="22">
        <v>13.84</v>
      </c>
      <c r="AC2456" s="22">
        <v>5.3845553102780603E-3</v>
      </c>
      <c r="AD2456" s="42">
        <v>9.0000000000000006E-5</v>
      </c>
      <c r="AE2456" s="22">
        <v>2584</v>
      </c>
      <c r="AF2456" s="22">
        <v>2.37323367650691E-6</v>
      </c>
      <c r="AG2456" s="22">
        <v>2.37323367650691E-6</v>
      </c>
      <c r="AH2456" s="22">
        <v>0</v>
      </c>
      <c r="AI2456" s="22">
        <v>0</v>
      </c>
      <c r="AJ2456" s="22">
        <v>0</v>
      </c>
      <c r="AK2456" s="22">
        <v>0</v>
      </c>
      <c r="AL2456" s="45">
        <v>0</v>
      </c>
      <c r="AM2456" s="45">
        <v>0</v>
      </c>
      <c r="AN2456" s="45">
        <v>0</v>
      </c>
      <c r="AO2456" s="45">
        <v>0</v>
      </c>
      <c r="AP2456" s="45">
        <v>0</v>
      </c>
      <c r="AQ2456" s="45">
        <v>0</v>
      </c>
      <c r="AR2456" s="45">
        <v>0</v>
      </c>
      <c r="AS2456" s="45" t="s">
        <v>4445</v>
      </c>
      <c r="AT2456" s="45" t="s">
        <v>4445</v>
      </c>
      <c r="AU2456" s="45">
        <v>2.37323367650691E-6</v>
      </c>
      <c r="AV2456" s="10">
        <v>15.449890270665691</v>
      </c>
      <c r="AW2456" s="10">
        <v>15.449890270665691</v>
      </c>
      <c r="AX2456" s="17">
        <v>0</v>
      </c>
    </row>
    <row r="2457" spans="1:50" x14ac:dyDescent="0.25">
      <c r="A2457" s="22" t="s">
        <v>2195</v>
      </c>
      <c r="B2457" s="22" t="s">
        <v>3962</v>
      </c>
      <c r="C2457" s="22" t="s">
        <v>2383</v>
      </c>
      <c r="D2457" s="22">
        <v>1695</v>
      </c>
      <c r="E2457" s="22" t="s">
        <v>2699</v>
      </c>
      <c r="F2457" s="43">
        <v>6.9999999999999999E-6</v>
      </c>
      <c r="G2457" s="43">
        <v>5.9183758559999999</v>
      </c>
      <c r="H2457" s="43">
        <v>0.28522727272727277</v>
      </c>
      <c r="I2457" s="9">
        <v>0</v>
      </c>
      <c r="J2457" s="9">
        <v>0.28522727272727277</v>
      </c>
      <c r="K2457" s="11">
        <v>0.11496212121212122</v>
      </c>
      <c r="L2457" s="41">
        <v>32</v>
      </c>
      <c r="M2457" s="44">
        <v>39</v>
      </c>
      <c r="N2457" s="13">
        <v>2</v>
      </c>
      <c r="O2457" s="13">
        <v>1</v>
      </c>
      <c r="P2457" s="22">
        <v>0</v>
      </c>
      <c r="Q2457" s="22">
        <v>0</v>
      </c>
      <c r="R2457" s="14">
        <v>0</v>
      </c>
      <c r="S2457" s="22">
        <v>9</v>
      </c>
      <c r="T2457" s="22">
        <v>0.59694555112881797</v>
      </c>
      <c r="U2457" s="22">
        <v>81</v>
      </c>
      <c r="V2457" s="22"/>
      <c r="W2457" s="22">
        <v>11</v>
      </c>
      <c r="X2457" s="22">
        <v>7</v>
      </c>
      <c r="Y2457" s="14">
        <v>42</v>
      </c>
      <c r="Z2457" s="10">
        <v>11</v>
      </c>
      <c r="AA2457" s="22">
        <v>7</v>
      </c>
      <c r="AB2457" s="22">
        <v>18.850000000000001</v>
      </c>
      <c r="AC2457" s="22">
        <v>1.1827569201951678E-6</v>
      </c>
      <c r="AD2457" s="42">
        <v>0</v>
      </c>
      <c r="AE2457" s="22">
        <v>2585</v>
      </c>
      <c r="AF2457" s="22">
        <v>9.4899829550899192E-6</v>
      </c>
      <c r="AG2457" s="22">
        <v>2.3724957387724798E-6</v>
      </c>
      <c r="AH2457" s="22">
        <v>0</v>
      </c>
      <c r="AI2457" s="22">
        <v>0</v>
      </c>
      <c r="AJ2457" s="22">
        <v>0</v>
      </c>
      <c r="AK2457" s="22">
        <v>0</v>
      </c>
      <c r="AL2457" s="45">
        <v>0</v>
      </c>
      <c r="AM2457" s="45">
        <v>0</v>
      </c>
      <c r="AN2457" s="45">
        <v>0</v>
      </c>
      <c r="AO2457" s="45">
        <v>0</v>
      </c>
      <c r="AP2457" s="45">
        <v>0</v>
      </c>
      <c r="AQ2457" s="45">
        <v>0</v>
      </c>
      <c r="AR2457" s="45">
        <v>0</v>
      </c>
      <c r="AS2457" s="45" t="s">
        <v>4445</v>
      </c>
      <c r="AT2457" s="45" t="s">
        <v>4445</v>
      </c>
      <c r="AU2457" s="45">
        <v>9.4899829550899192E-6</v>
      </c>
      <c r="AV2457" s="10">
        <v>38.565737051792823</v>
      </c>
      <c r="AW2457" s="10">
        <v>38.565737051792823</v>
      </c>
      <c r="AX2457" s="17">
        <v>0</v>
      </c>
    </row>
    <row r="2458" spans="1:50" x14ac:dyDescent="0.25">
      <c r="A2458" s="22" t="s">
        <v>964</v>
      </c>
      <c r="B2458" s="22" t="s">
        <v>3948</v>
      </c>
      <c r="C2458" s="22" t="s">
        <v>1182</v>
      </c>
      <c r="D2458" s="22">
        <v>5355</v>
      </c>
      <c r="E2458" s="22" t="s">
        <v>1662</v>
      </c>
      <c r="F2458" s="43">
        <v>1.6941999999999999E-2</v>
      </c>
      <c r="G2458" s="43">
        <v>15.068430487620001</v>
      </c>
      <c r="H2458" s="43">
        <v>1.2731060606060607</v>
      </c>
      <c r="I2458" s="9">
        <v>0</v>
      </c>
      <c r="J2458" s="9">
        <v>1.2731060606060607</v>
      </c>
      <c r="K2458" s="11">
        <v>0</v>
      </c>
      <c r="L2458" s="41">
        <v>13</v>
      </c>
      <c r="M2458" s="44">
        <v>0</v>
      </c>
      <c r="N2458" s="13">
        <v>0</v>
      </c>
      <c r="O2458" s="13">
        <v>0</v>
      </c>
      <c r="P2458" s="22">
        <v>0</v>
      </c>
      <c r="Q2458" s="22">
        <v>0</v>
      </c>
      <c r="R2458" s="14">
        <v>0</v>
      </c>
      <c r="S2458" s="22">
        <v>38</v>
      </c>
      <c r="T2458" s="22">
        <v>1</v>
      </c>
      <c r="U2458" s="22">
        <v>36</v>
      </c>
      <c r="V2458" s="22"/>
      <c r="W2458" s="22">
        <v>8</v>
      </c>
      <c r="X2458" s="22">
        <v>6</v>
      </c>
      <c r="Y2458" s="14">
        <v>36</v>
      </c>
      <c r="Z2458" s="10">
        <v>8</v>
      </c>
      <c r="AA2458" s="22">
        <v>6</v>
      </c>
      <c r="AB2458" s="22">
        <v>14.2</v>
      </c>
      <c r="AC2458" s="22">
        <v>1.124337402884746E-3</v>
      </c>
      <c r="AD2458" s="42">
        <v>2.0000000000000002E-5</v>
      </c>
      <c r="AE2458" s="22">
        <v>2586</v>
      </c>
      <c r="AF2458" s="22">
        <v>2.1232590394576228E-5</v>
      </c>
      <c r="AG2458" s="22">
        <v>2.3591767105084699E-6</v>
      </c>
      <c r="AH2458" s="22">
        <v>0</v>
      </c>
      <c r="AI2458" s="22">
        <v>0</v>
      </c>
      <c r="AJ2458" s="22">
        <v>0</v>
      </c>
      <c r="AK2458" s="22">
        <v>0</v>
      </c>
      <c r="AL2458" s="45">
        <v>0</v>
      </c>
      <c r="AM2458" s="45">
        <v>0</v>
      </c>
      <c r="AN2458" s="45">
        <v>0</v>
      </c>
      <c r="AO2458" s="45">
        <v>0</v>
      </c>
      <c r="AP2458" s="45">
        <v>0</v>
      </c>
      <c r="AQ2458" s="45">
        <v>0</v>
      </c>
      <c r="AR2458" s="45">
        <v>0</v>
      </c>
      <c r="AS2458" s="45" t="s">
        <v>4445</v>
      </c>
      <c r="AT2458" s="45" t="s">
        <v>4445</v>
      </c>
      <c r="AU2458" s="45">
        <v>2.1232590394576228E-5</v>
      </c>
      <c r="AV2458" s="10">
        <v>6.2838440940196367</v>
      </c>
      <c r="AW2458" s="10">
        <v>6.2838440940196367</v>
      </c>
      <c r="AX2458" s="17">
        <v>0</v>
      </c>
    </row>
    <row r="2459" spans="1:50" x14ac:dyDescent="0.25">
      <c r="A2459" s="22" t="s">
        <v>1672</v>
      </c>
      <c r="B2459" s="22" t="s">
        <v>3947</v>
      </c>
      <c r="C2459" s="22" t="s">
        <v>1802</v>
      </c>
      <c r="D2459" s="22">
        <v>7396</v>
      </c>
      <c r="E2459" s="22" t="s">
        <v>1946</v>
      </c>
      <c r="F2459" s="43">
        <v>1.0971E-2</v>
      </c>
      <c r="G2459" s="43">
        <v>49.292993029560002</v>
      </c>
      <c r="H2459" s="43">
        <v>2.4539772727272728</v>
      </c>
      <c r="I2459" s="9">
        <v>0</v>
      </c>
      <c r="J2459" s="9">
        <v>2.4539772727272728</v>
      </c>
      <c r="K2459" s="11">
        <v>3.4090909090909095E-2</v>
      </c>
      <c r="L2459" s="41">
        <v>843</v>
      </c>
      <c r="M2459" s="44">
        <v>0</v>
      </c>
      <c r="N2459" s="13">
        <v>0</v>
      </c>
      <c r="O2459" s="13">
        <v>0</v>
      </c>
      <c r="P2459" s="22">
        <v>0</v>
      </c>
      <c r="Q2459" s="22">
        <v>0</v>
      </c>
      <c r="R2459" s="14">
        <v>0</v>
      </c>
      <c r="S2459" s="22">
        <v>78</v>
      </c>
      <c r="T2459" s="22">
        <v>0.98610789534614496</v>
      </c>
      <c r="U2459" s="22">
        <v>1522</v>
      </c>
      <c r="V2459" s="22"/>
      <c r="W2459" s="22">
        <v>276</v>
      </c>
      <c r="X2459" s="22">
        <v>183</v>
      </c>
      <c r="Y2459" s="14">
        <v>1522</v>
      </c>
      <c r="Z2459" s="10">
        <v>276</v>
      </c>
      <c r="AA2459" s="22">
        <v>183</v>
      </c>
      <c r="AB2459" s="22">
        <v>515.1</v>
      </c>
      <c r="AC2459" s="22">
        <v>2.225671302495451E-4</v>
      </c>
      <c r="AD2459" s="42">
        <v>1.2999999999999999E-4</v>
      </c>
      <c r="AE2459" s="22">
        <v>2587</v>
      </c>
      <c r="AF2459" s="22">
        <v>5.4138718662261397E-5</v>
      </c>
      <c r="AG2459" s="22">
        <v>2.3538573331417998E-6</v>
      </c>
      <c r="AH2459" s="22">
        <v>0</v>
      </c>
      <c r="AI2459" s="22">
        <v>0</v>
      </c>
      <c r="AJ2459" s="22">
        <v>0</v>
      </c>
      <c r="AK2459" s="22">
        <v>0</v>
      </c>
      <c r="AL2459" s="45">
        <v>0</v>
      </c>
      <c r="AM2459" s="45">
        <v>0</v>
      </c>
      <c r="AN2459" s="45">
        <v>0</v>
      </c>
      <c r="AO2459" s="45">
        <v>0</v>
      </c>
      <c r="AP2459" s="45">
        <v>0</v>
      </c>
      <c r="AQ2459" s="45">
        <v>0</v>
      </c>
      <c r="AR2459" s="45">
        <v>0</v>
      </c>
      <c r="AS2459" s="45" t="s">
        <v>4445</v>
      </c>
      <c r="AT2459" s="45" t="s">
        <v>4445</v>
      </c>
      <c r="AU2459" s="45">
        <v>5.413871866226139E-5</v>
      </c>
      <c r="AV2459" s="10">
        <v>112.47047927761055</v>
      </c>
      <c r="AW2459" s="10">
        <v>112.47047927761055</v>
      </c>
      <c r="AX2459" s="17">
        <v>0</v>
      </c>
    </row>
    <row r="2460" spans="1:50" x14ac:dyDescent="0.25">
      <c r="A2460" s="22" t="s">
        <v>2195</v>
      </c>
      <c r="B2460" s="22" t="s">
        <v>3962</v>
      </c>
      <c r="C2460" s="22" t="s">
        <v>2334</v>
      </c>
      <c r="D2460" s="22">
        <v>7069</v>
      </c>
      <c r="E2460" s="22" t="s">
        <v>2680</v>
      </c>
      <c r="F2460" s="43">
        <v>3.0000000000000001E-6</v>
      </c>
      <c r="G2460" s="43">
        <v>7.0622855904100001</v>
      </c>
      <c r="H2460" s="43">
        <v>0.75852272727272729</v>
      </c>
      <c r="I2460" s="9">
        <v>0.19242424242424244</v>
      </c>
      <c r="J2460" s="9">
        <v>0.56609848484848491</v>
      </c>
      <c r="K2460" s="11">
        <v>0.75852272727272729</v>
      </c>
      <c r="L2460" s="41">
        <v>115</v>
      </c>
      <c r="M2460" s="44">
        <v>230</v>
      </c>
      <c r="N2460" s="13">
        <v>20</v>
      </c>
      <c r="O2460" s="13">
        <v>15</v>
      </c>
      <c r="P2460" s="22">
        <v>1</v>
      </c>
      <c r="Q2460" s="22">
        <v>1</v>
      </c>
      <c r="R2460" s="14">
        <v>0</v>
      </c>
      <c r="S2460" s="22">
        <v>21</v>
      </c>
      <c r="T2460" s="22">
        <v>0</v>
      </c>
      <c r="U2460" s="22">
        <v>230</v>
      </c>
      <c r="V2460" s="22"/>
      <c r="W2460" s="22">
        <v>20</v>
      </c>
      <c r="X2460" s="22">
        <v>15</v>
      </c>
      <c r="Y2460" s="14">
        <v>0</v>
      </c>
      <c r="Z2460" s="10">
        <v>19</v>
      </c>
      <c r="AA2460" s="22">
        <v>14</v>
      </c>
      <c r="AB2460" s="22">
        <v>26.03</v>
      </c>
      <c r="AC2460" s="22">
        <v>4.2479165726089468E-7</v>
      </c>
      <c r="AD2460" s="42">
        <v>0</v>
      </c>
      <c r="AE2460" s="22">
        <v>2589</v>
      </c>
      <c r="AF2460" s="22">
        <v>1.3929829751871839E-5</v>
      </c>
      <c r="AG2460" s="22">
        <v>2.3216382919786399E-6</v>
      </c>
      <c r="AH2460" s="22">
        <v>0</v>
      </c>
      <c r="AI2460" s="22">
        <v>0</v>
      </c>
      <c r="AJ2460" s="22">
        <v>0</v>
      </c>
      <c r="AK2460" s="22">
        <v>0</v>
      </c>
      <c r="AL2460" s="45">
        <v>0</v>
      </c>
      <c r="AM2460" s="45">
        <v>0</v>
      </c>
      <c r="AN2460" s="45">
        <v>0</v>
      </c>
      <c r="AO2460" s="45">
        <v>0</v>
      </c>
      <c r="AP2460" s="45">
        <v>0</v>
      </c>
      <c r="AQ2460" s="45">
        <v>0</v>
      </c>
      <c r="AR2460" s="45">
        <v>0</v>
      </c>
      <c r="AS2460" s="45" t="s">
        <v>4445</v>
      </c>
      <c r="AT2460" s="45" t="s">
        <v>4445</v>
      </c>
      <c r="AU2460" s="45">
        <v>1.0396070194343305E-5</v>
      </c>
      <c r="AV2460" s="10">
        <v>33.563064570090326</v>
      </c>
      <c r="AW2460" s="10">
        <v>26.367041198501873</v>
      </c>
      <c r="AX2460" s="17">
        <v>0.25368289637952562</v>
      </c>
    </row>
    <row r="2461" spans="1:50" x14ac:dyDescent="0.25">
      <c r="A2461" s="22" t="s">
        <v>2195</v>
      </c>
      <c r="B2461" s="22" t="s">
        <v>3962</v>
      </c>
      <c r="C2461" s="22" t="s">
        <v>2587</v>
      </c>
      <c r="D2461" s="22">
        <v>3919</v>
      </c>
      <c r="E2461" s="22" t="s">
        <v>2624</v>
      </c>
      <c r="F2461" s="43">
        <v>1.03E-4</v>
      </c>
      <c r="G2461" s="43">
        <v>97.260034025020005</v>
      </c>
      <c r="H2461" s="43">
        <v>3.4191287878787882</v>
      </c>
      <c r="I2461" s="9">
        <v>0</v>
      </c>
      <c r="J2461" s="9">
        <v>3.4191287878787882</v>
      </c>
      <c r="K2461" s="11">
        <v>0</v>
      </c>
      <c r="L2461" s="41">
        <v>210</v>
      </c>
      <c r="M2461" s="44">
        <v>0</v>
      </c>
      <c r="N2461" s="13">
        <v>0</v>
      </c>
      <c r="O2461" s="13">
        <v>0</v>
      </c>
      <c r="P2461" s="22">
        <v>0</v>
      </c>
      <c r="Q2461" s="22">
        <v>0</v>
      </c>
      <c r="R2461" s="14">
        <v>0</v>
      </c>
      <c r="S2461" s="22">
        <v>72</v>
      </c>
      <c r="T2461" s="22">
        <v>1</v>
      </c>
      <c r="U2461" s="22">
        <v>394</v>
      </c>
      <c r="V2461" s="22"/>
      <c r="W2461" s="22">
        <v>73</v>
      </c>
      <c r="X2461" s="22">
        <v>49</v>
      </c>
      <c r="Y2461" s="14">
        <v>394</v>
      </c>
      <c r="Z2461" s="10">
        <v>73</v>
      </c>
      <c r="AA2461" s="22">
        <v>49</v>
      </c>
      <c r="AB2461" s="22">
        <v>135.47</v>
      </c>
      <c r="AC2461" s="22">
        <v>1.059016697171866E-6</v>
      </c>
      <c r="AD2461" s="42">
        <v>0</v>
      </c>
      <c r="AE2461" s="22">
        <v>2590</v>
      </c>
      <c r="AF2461" s="22">
        <v>1.1587890754549E-4</v>
      </c>
      <c r="AG2461" s="22">
        <v>2.3175781509098E-6</v>
      </c>
      <c r="AH2461" s="22">
        <v>0</v>
      </c>
      <c r="AI2461" s="22">
        <v>0</v>
      </c>
      <c r="AJ2461" s="22">
        <v>0</v>
      </c>
      <c r="AK2461" s="22">
        <v>0</v>
      </c>
      <c r="AL2461" s="45">
        <v>0</v>
      </c>
      <c r="AM2461" s="45">
        <v>0</v>
      </c>
      <c r="AN2461" s="45">
        <v>0</v>
      </c>
      <c r="AO2461" s="45">
        <v>0</v>
      </c>
      <c r="AP2461" s="45">
        <v>0</v>
      </c>
      <c r="AQ2461" s="45">
        <v>0</v>
      </c>
      <c r="AR2461" s="45">
        <v>0</v>
      </c>
      <c r="AS2461" s="45" t="s">
        <v>4445</v>
      </c>
      <c r="AT2461" s="45" t="s">
        <v>4445</v>
      </c>
      <c r="AU2461" s="45">
        <v>1.1587890754549E-4</v>
      </c>
      <c r="AV2461" s="10">
        <v>21.350468066249377</v>
      </c>
      <c r="AW2461" s="10">
        <v>21.350468066249377</v>
      </c>
      <c r="AX2461" s="17">
        <v>0</v>
      </c>
    </row>
    <row r="2462" spans="1:50" x14ac:dyDescent="0.25">
      <c r="A2462" s="22" t="s">
        <v>2906</v>
      </c>
      <c r="B2462" s="22" t="s">
        <v>3954</v>
      </c>
      <c r="C2462" s="22" t="s">
        <v>2589</v>
      </c>
      <c r="D2462" s="22">
        <v>4148</v>
      </c>
      <c r="E2462" s="22" t="s">
        <v>3333</v>
      </c>
      <c r="F2462" s="43">
        <v>1.27E-4</v>
      </c>
      <c r="G2462" s="43">
        <v>316.92140874355999</v>
      </c>
      <c r="H2462" s="43">
        <v>11.36628787878788</v>
      </c>
      <c r="I2462" s="9">
        <v>3.0986742424242428</v>
      </c>
      <c r="J2462" s="9">
        <v>8.2676136363636363</v>
      </c>
      <c r="K2462" s="11">
        <v>5.3149621212121216</v>
      </c>
      <c r="L2462" s="41">
        <v>5955</v>
      </c>
      <c r="M2462" s="44">
        <v>1750</v>
      </c>
      <c r="N2462" s="13">
        <v>454</v>
      </c>
      <c r="O2462" s="13">
        <v>75</v>
      </c>
      <c r="P2462" s="22">
        <v>267</v>
      </c>
      <c r="Q2462" s="22">
        <v>50</v>
      </c>
      <c r="R2462" s="14">
        <v>0</v>
      </c>
      <c r="S2462" s="22">
        <v>458</v>
      </c>
      <c r="T2462" s="22">
        <v>0.53239244176358858</v>
      </c>
      <c r="U2462" s="22">
        <v>7514</v>
      </c>
      <c r="V2462" s="22"/>
      <c r="W2462" s="22">
        <v>1495</v>
      </c>
      <c r="X2462" s="22">
        <v>761</v>
      </c>
      <c r="Y2462" s="14">
        <v>5764</v>
      </c>
      <c r="Z2462" s="10">
        <v>1228</v>
      </c>
      <c r="AA2462" s="22">
        <v>711</v>
      </c>
      <c r="AB2462" s="22">
        <v>2201.12</v>
      </c>
      <c r="AC2462" s="22">
        <v>4.0073026465297354E-7</v>
      </c>
      <c r="AD2462" s="42">
        <v>0</v>
      </c>
      <c r="AE2462" s="22">
        <v>2591</v>
      </c>
      <c r="AF2462" s="22">
        <v>4.1461426468905268E-4</v>
      </c>
      <c r="AG2462" s="22">
        <v>2.31628080831873E-6</v>
      </c>
      <c r="AH2462" s="22">
        <v>0</v>
      </c>
      <c r="AI2462" s="22">
        <v>0</v>
      </c>
      <c r="AJ2462" s="22">
        <v>1</v>
      </c>
      <c r="AK2462" s="22">
        <v>0</v>
      </c>
      <c r="AL2462" s="45">
        <v>0</v>
      </c>
      <c r="AM2462" s="45">
        <v>0</v>
      </c>
      <c r="AN2462" s="45">
        <v>0</v>
      </c>
      <c r="AO2462" s="45">
        <v>0</v>
      </c>
      <c r="AP2462" s="45">
        <v>0</v>
      </c>
      <c r="AQ2462" s="45">
        <v>0</v>
      </c>
      <c r="AR2462" s="45">
        <v>0</v>
      </c>
      <c r="AS2462" s="45" t="s">
        <v>4445</v>
      </c>
      <c r="AT2462" s="45" t="s">
        <v>4445</v>
      </c>
      <c r="AU2462" s="45">
        <v>3.0158223908540035E-4</v>
      </c>
      <c r="AV2462" s="10">
        <v>148.53137241426705</v>
      </c>
      <c r="AW2462" s="10">
        <v>131.52930982770687</v>
      </c>
      <c r="AX2462" s="17">
        <v>0.27261972206485158</v>
      </c>
    </row>
    <row r="2463" spans="1:50" x14ac:dyDescent="0.25">
      <c r="A2463" s="22" t="s">
        <v>2906</v>
      </c>
      <c r="B2463" s="22" t="s">
        <v>3977</v>
      </c>
      <c r="C2463" s="22" t="s">
        <v>3265</v>
      </c>
      <c r="D2463" s="22">
        <v>3718</v>
      </c>
      <c r="E2463" s="22" t="s">
        <v>3401</v>
      </c>
      <c r="F2463" s="43">
        <v>8.1000000000000004E-5</v>
      </c>
      <c r="G2463" s="43">
        <v>172.87876374381</v>
      </c>
      <c r="H2463" s="43">
        <v>2.8785984848484851</v>
      </c>
      <c r="I2463" s="9">
        <v>0</v>
      </c>
      <c r="J2463" s="9">
        <v>2.8785984848484851</v>
      </c>
      <c r="K2463" s="11">
        <v>0</v>
      </c>
      <c r="L2463" s="41">
        <v>567</v>
      </c>
      <c r="M2463" s="44">
        <v>0</v>
      </c>
      <c r="N2463" s="13">
        <v>0</v>
      </c>
      <c r="O2463" s="13">
        <v>0</v>
      </c>
      <c r="P2463" s="22">
        <v>0</v>
      </c>
      <c r="Q2463" s="22">
        <v>0</v>
      </c>
      <c r="R2463" s="14">
        <v>0</v>
      </c>
      <c r="S2463" s="22">
        <v>83</v>
      </c>
      <c r="T2463" s="22">
        <v>1</v>
      </c>
      <c r="U2463" s="22">
        <v>1042</v>
      </c>
      <c r="V2463" s="22"/>
      <c r="W2463" s="22">
        <v>190</v>
      </c>
      <c r="X2463" s="22">
        <v>126</v>
      </c>
      <c r="Y2463" s="14">
        <v>1042</v>
      </c>
      <c r="Z2463" s="10">
        <v>190</v>
      </c>
      <c r="AA2463" s="22">
        <v>126</v>
      </c>
      <c r="AB2463" s="22">
        <v>354.08</v>
      </c>
      <c r="AC2463" s="22">
        <v>4.6853643701452167E-7</v>
      </c>
      <c r="AD2463" s="42">
        <v>0</v>
      </c>
      <c r="AE2463" s="22">
        <v>2592</v>
      </c>
      <c r="AF2463" s="22">
        <v>1.0551288764762075E-4</v>
      </c>
      <c r="AG2463" s="22">
        <v>2.29375842712219E-6</v>
      </c>
      <c r="AH2463" s="22">
        <v>0</v>
      </c>
      <c r="AI2463" s="22">
        <v>0</v>
      </c>
      <c r="AJ2463" s="22">
        <v>0</v>
      </c>
      <c r="AK2463" s="22">
        <v>0</v>
      </c>
      <c r="AL2463" s="45">
        <v>0</v>
      </c>
      <c r="AM2463" s="45">
        <v>0</v>
      </c>
      <c r="AN2463" s="45">
        <v>0</v>
      </c>
      <c r="AO2463" s="45">
        <v>0</v>
      </c>
      <c r="AP2463" s="45">
        <v>0</v>
      </c>
      <c r="AQ2463" s="45">
        <v>0</v>
      </c>
      <c r="AR2463" s="45">
        <v>0</v>
      </c>
      <c r="AS2463" s="45" t="s">
        <v>4445</v>
      </c>
      <c r="AT2463" s="45" t="s">
        <v>4445</v>
      </c>
      <c r="AU2463" s="45">
        <v>1.0551288764762075E-4</v>
      </c>
      <c r="AV2463" s="10">
        <v>66.004342390946761</v>
      </c>
      <c r="AW2463" s="10">
        <v>66.004342390946761</v>
      </c>
      <c r="AX2463" s="17">
        <v>0</v>
      </c>
    </row>
    <row r="2464" spans="1:50" x14ac:dyDescent="0.25">
      <c r="A2464" s="22" t="s">
        <v>964</v>
      </c>
      <c r="B2464" s="22" t="s">
        <v>3948</v>
      </c>
      <c r="C2464" s="22" t="s">
        <v>1395</v>
      </c>
      <c r="D2464" s="22">
        <v>2738</v>
      </c>
      <c r="E2464" s="22" t="s">
        <v>1663</v>
      </c>
      <c r="F2464" s="43">
        <v>3.4827840000000001</v>
      </c>
      <c r="G2464" s="43">
        <v>138.97893621086001</v>
      </c>
      <c r="H2464" s="43">
        <v>7.7403409090909099</v>
      </c>
      <c r="I2464" s="9">
        <v>5.9511363636363646</v>
      </c>
      <c r="J2464" s="9">
        <v>1.7890151515151516</v>
      </c>
      <c r="K2464" s="11">
        <v>6.9295454545454547</v>
      </c>
      <c r="L2464" s="41">
        <v>207</v>
      </c>
      <c r="M2464" s="44">
        <v>819</v>
      </c>
      <c r="N2464" s="13">
        <v>99</v>
      </c>
      <c r="O2464" s="13">
        <v>22</v>
      </c>
      <c r="P2464" s="22">
        <v>82</v>
      </c>
      <c r="Q2464" s="22">
        <v>10</v>
      </c>
      <c r="R2464" s="14">
        <v>0</v>
      </c>
      <c r="S2464" s="22">
        <v>300</v>
      </c>
      <c r="T2464" s="22">
        <v>0.1047493210012479</v>
      </c>
      <c r="U2464" s="22">
        <v>860</v>
      </c>
      <c r="V2464" s="22"/>
      <c r="W2464" s="22">
        <v>107</v>
      </c>
      <c r="X2464" s="22">
        <v>27</v>
      </c>
      <c r="Y2464" s="14">
        <v>41</v>
      </c>
      <c r="Z2464" s="10">
        <v>25</v>
      </c>
      <c r="AA2464" s="22">
        <v>17</v>
      </c>
      <c r="AB2464" s="22">
        <v>37.94</v>
      </c>
      <c r="AC2464" s="22">
        <v>2.5059797512882748E-2</v>
      </c>
      <c r="AD2464" s="42">
        <v>1.2999999999999999E-3</v>
      </c>
      <c r="AE2464" s="22">
        <v>2593</v>
      </c>
      <c r="AF2464" s="22">
        <v>1.3029945295772345E-4</v>
      </c>
      <c r="AG2464" s="22">
        <v>2.2859553150477799E-6</v>
      </c>
      <c r="AH2464" s="22">
        <v>0</v>
      </c>
      <c r="AI2464" s="22">
        <v>1</v>
      </c>
      <c r="AJ2464" s="22">
        <v>0</v>
      </c>
      <c r="AK2464" s="22">
        <v>0</v>
      </c>
      <c r="AL2464" s="45">
        <v>0</v>
      </c>
      <c r="AM2464" s="45">
        <v>0</v>
      </c>
      <c r="AN2464" s="45">
        <v>0</v>
      </c>
      <c r="AO2464" s="45">
        <v>0</v>
      </c>
      <c r="AP2464" s="45">
        <v>0</v>
      </c>
      <c r="AQ2464" s="45">
        <v>0</v>
      </c>
      <c r="AR2464" s="45">
        <v>0</v>
      </c>
      <c r="AS2464" s="45" t="s">
        <v>4445</v>
      </c>
      <c r="AT2464" s="45" t="s">
        <v>4445</v>
      </c>
      <c r="AU2464" s="45">
        <v>3.0115946870211055E-5</v>
      </c>
      <c r="AV2464" s="10">
        <v>13.974168960406521</v>
      </c>
      <c r="AW2464" s="10">
        <v>13.823680540262789</v>
      </c>
      <c r="AX2464" s="17">
        <v>0.76884680320046983</v>
      </c>
    </row>
    <row r="2465" spans="1:50" x14ac:dyDescent="0.25">
      <c r="A2465" s="22" t="s">
        <v>2195</v>
      </c>
      <c r="B2465" s="22" t="s">
        <v>3962</v>
      </c>
      <c r="C2465" s="22" t="s">
        <v>2365</v>
      </c>
      <c r="D2465" s="22">
        <v>1269</v>
      </c>
      <c r="E2465" s="22" t="s">
        <v>2461</v>
      </c>
      <c r="F2465" s="43">
        <v>5.0000000000000004E-6</v>
      </c>
      <c r="G2465" s="43">
        <v>14.35413021129</v>
      </c>
      <c r="H2465" s="43">
        <v>0.55340909090909096</v>
      </c>
      <c r="I2465" s="9">
        <v>0</v>
      </c>
      <c r="J2465" s="9">
        <v>0.55340909090909096</v>
      </c>
      <c r="K2465" s="11">
        <v>0</v>
      </c>
      <c r="L2465" s="41">
        <v>120</v>
      </c>
      <c r="M2465" s="44">
        <v>0</v>
      </c>
      <c r="N2465" s="13">
        <v>0</v>
      </c>
      <c r="O2465" s="13">
        <v>0</v>
      </c>
      <c r="P2465" s="22">
        <v>0</v>
      </c>
      <c r="Q2465" s="22">
        <v>0</v>
      </c>
      <c r="R2465" s="14">
        <v>0</v>
      </c>
      <c r="S2465" s="22">
        <v>19</v>
      </c>
      <c r="T2465" s="22">
        <v>1</v>
      </c>
      <c r="U2465" s="22">
        <v>230</v>
      </c>
      <c r="V2465" s="22"/>
      <c r="W2465" s="22">
        <v>43</v>
      </c>
      <c r="X2465" s="22">
        <v>30</v>
      </c>
      <c r="Y2465" s="14">
        <v>230</v>
      </c>
      <c r="Z2465" s="10">
        <v>43</v>
      </c>
      <c r="AA2465" s="22">
        <v>30</v>
      </c>
      <c r="AB2465" s="22">
        <v>79.61</v>
      </c>
      <c r="AC2465" s="22">
        <v>3.4833179902933684E-7</v>
      </c>
      <c r="AD2465" s="42">
        <v>0</v>
      </c>
      <c r="AE2465" s="22">
        <v>2594</v>
      </c>
      <c r="AF2465" s="22">
        <v>2.2636810215918699E-6</v>
      </c>
      <c r="AG2465" s="22">
        <v>2.2636810215918699E-6</v>
      </c>
      <c r="AH2465" s="22">
        <v>0</v>
      </c>
      <c r="AI2465" s="22">
        <v>0</v>
      </c>
      <c r="AJ2465" s="22">
        <v>0</v>
      </c>
      <c r="AK2465" s="22">
        <v>0</v>
      </c>
      <c r="AL2465" s="45">
        <v>0</v>
      </c>
      <c r="AM2465" s="45">
        <v>0</v>
      </c>
      <c r="AN2465" s="45">
        <v>0</v>
      </c>
      <c r="AO2465" s="45">
        <v>0</v>
      </c>
      <c r="AP2465" s="45">
        <v>0</v>
      </c>
      <c r="AQ2465" s="45">
        <v>0</v>
      </c>
      <c r="AR2465" s="45">
        <v>0</v>
      </c>
      <c r="AS2465" s="45" t="s">
        <v>4445</v>
      </c>
      <c r="AT2465" s="45" t="s">
        <v>4445</v>
      </c>
      <c r="AU2465" s="45">
        <v>2.2636810215918699E-6</v>
      </c>
      <c r="AV2465" s="10">
        <v>77.700205338809027</v>
      </c>
      <c r="AW2465" s="10">
        <v>77.700205338809027</v>
      </c>
      <c r="AX2465" s="17">
        <v>0</v>
      </c>
    </row>
    <row r="2466" spans="1:50" x14ac:dyDescent="0.25">
      <c r="A2466" s="22" t="s">
        <v>2195</v>
      </c>
      <c r="B2466" s="22" t="s">
        <v>3956</v>
      </c>
      <c r="C2466" s="22" t="s">
        <v>2453</v>
      </c>
      <c r="D2466" s="22">
        <v>1597</v>
      </c>
      <c r="E2466" s="22" t="s">
        <v>2388</v>
      </c>
      <c r="F2466" s="43">
        <v>0.16819000000000001</v>
      </c>
      <c r="G2466" s="43">
        <v>18.49790824299</v>
      </c>
      <c r="H2466" s="43">
        <v>0.93598484848484853</v>
      </c>
      <c r="I2466" s="9">
        <v>0</v>
      </c>
      <c r="J2466" s="9">
        <v>0.93598484848484853</v>
      </c>
      <c r="K2466" s="11">
        <v>0</v>
      </c>
      <c r="L2466" s="41">
        <v>28</v>
      </c>
      <c r="M2466" s="44">
        <v>0</v>
      </c>
      <c r="N2466" s="13">
        <v>0</v>
      </c>
      <c r="O2466" s="13">
        <v>0</v>
      </c>
      <c r="P2466" s="22">
        <v>0</v>
      </c>
      <c r="Q2466" s="22">
        <v>0</v>
      </c>
      <c r="R2466" s="14">
        <v>0</v>
      </c>
      <c r="S2466" s="22">
        <v>18</v>
      </c>
      <c r="T2466" s="22">
        <v>1</v>
      </c>
      <c r="U2466" s="22">
        <v>63</v>
      </c>
      <c r="V2466" s="22"/>
      <c r="W2466" s="22">
        <v>13</v>
      </c>
      <c r="X2466" s="22">
        <v>10</v>
      </c>
      <c r="Y2466" s="14">
        <v>63</v>
      </c>
      <c r="Z2466" s="10">
        <v>13</v>
      </c>
      <c r="AA2466" s="22">
        <v>10</v>
      </c>
      <c r="AB2466" s="22">
        <v>23.48</v>
      </c>
      <c r="AC2466" s="22">
        <v>9.0923794080196921E-3</v>
      </c>
      <c r="AD2466" s="42">
        <v>2.5000000000000001E-4</v>
      </c>
      <c r="AE2466" s="22">
        <v>2595</v>
      </c>
      <c r="AF2466" s="22">
        <v>2.2515668341989201E-6</v>
      </c>
      <c r="AG2466" s="22">
        <v>2.2515668341989201E-6</v>
      </c>
      <c r="AH2466" s="22">
        <v>0</v>
      </c>
      <c r="AI2466" s="22">
        <v>0</v>
      </c>
      <c r="AJ2466" s="22">
        <v>0</v>
      </c>
      <c r="AK2466" s="22">
        <v>0</v>
      </c>
      <c r="AL2466" s="45">
        <v>0</v>
      </c>
      <c r="AM2466" s="45">
        <v>0</v>
      </c>
      <c r="AN2466" s="45">
        <v>0</v>
      </c>
      <c r="AO2466" s="45">
        <v>0</v>
      </c>
      <c r="AP2466" s="45">
        <v>0</v>
      </c>
      <c r="AQ2466" s="45">
        <v>0</v>
      </c>
      <c r="AR2466" s="45">
        <v>0</v>
      </c>
      <c r="AS2466" s="45" t="s">
        <v>4445</v>
      </c>
      <c r="AT2466" s="45" t="s">
        <v>4445</v>
      </c>
      <c r="AU2466" s="45">
        <v>2.2515668341989201E-6</v>
      </c>
      <c r="AV2466" s="10">
        <v>13.889113719142047</v>
      </c>
      <c r="AW2466" s="10">
        <v>13.889113719142047</v>
      </c>
      <c r="AX2466" s="17">
        <v>0</v>
      </c>
    </row>
    <row r="2467" spans="1:50" x14ac:dyDescent="0.25">
      <c r="A2467" s="22" t="s">
        <v>2906</v>
      </c>
      <c r="B2467" s="22" t="s">
        <v>3977</v>
      </c>
      <c r="C2467" s="22" t="s">
        <v>3355</v>
      </c>
      <c r="D2467" s="22">
        <v>4978</v>
      </c>
      <c r="E2467" s="22" t="s">
        <v>3356</v>
      </c>
      <c r="F2467" s="43">
        <v>5.0000000000000002E-5</v>
      </c>
      <c r="G2467" s="43">
        <v>93.276999984330004</v>
      </c>
      <c r="H2467" s="43">
        <v>4.0856060606060609</v>
      </c>
      <c r="I2467" s="9">
        <v>0</v>
      </c>
      <c r="J2467" s="9">
        <v>4.0856060606060609</v>
      </c>
      <c r="K2467" s="11">
        <v>0</v>
      </c>
      <c r="L2467" s="41">
        <v>648</v>
      </c>
      <c r="M2467" s="44">
        <v>0</v>
      </c>
      <c r="N2467" s="13">
        <v>0</v>
      </c>
      <c r="O2467" s="13">
        <v>0</v>
      </c>
      <c r="P2467" s="22">
        <v>0</v>
      </c>
      <c r="Q2467" s="22">
        <v>0</v>
      </c>
      <c r="R2467" s="14">
        <v>0</v>
      </c>
      <c r="S2467" s="22">
        <v>127</v>
      </c>
      <c r="T2467" s="22">
        <v>1</v>
      </c>
      <c r="U2467" s="22">
        <v>1189</v>
      </c>
      <c r="V2467" s="22"/>
      <c r="W2467" s="22">
        <v>216</v>
      </c>
      <c r="X2467" s="22">
        <v>143</v>
      </c>
      <c r="Y2467" s="14">
        <v>1189</v>
      </c>
      <c r="Z2467" s="10">
        <v>216</v>
      </c>
      <c r="AA2467" s="22">
        <v>143</v>
      </c>
      <c r="AB2467" s="22">
        <v>402.93</v>
      </c>
      <c r="AC2467" s="22">
        <v>5.3603782291883012E-7</v>
      </c>
      <c r="AD2467" s="42">
        <v>0</v>
      </c>
      <c r="AE2467" s="22">
        <v>2597</v>
      </c>
      <c r="AF2467" s="22">
        <v>9.6253020735863508E-5</v>
      </c>
      <c r="AG2467" s="22">
        <v>2.2384423426945002E-6</v>
      </c>
      <c r="AH2467" s="22">
        <v>0</v>
      </c>
      <c r="AI2467" s="22">
        <v>0</v>
      </c>
      <c r="AJ2467" s="22">
        <v>0</v>
      </c>
      <c r="AK2467" s="22">
        <v>0</v>
      </c>
      <c r="AL2467" s="45">
        <v>0</v>
      </c>
      <c r="AM2467" s="45">
        <v>0</v>
      </c>
      <c r="AN2467" s="45">
        <v>0</v>
      </c>
      <c r="AO2467" s="45">
        <v>0</v>
      </c>
      <c r="AP2467" s="45">
        <v>0</v>
      </c>
      <c r="AQ2467" s="45">
        <v>0</v>
      </c>
      <c r="AR2467" s="45">
        <v>0</v>
      </c>
      <c r="AS2467" s="45" t="s">
        <v>4445</v>
      </c>
      <c r="AT2467" s="45" t="s">
        <v>4445</v>
      </c>
      <c r="AU2467" s="45">
        <v>9.6253020735863508E-5</v>
      </c>
      <c r="AV2467" s="10">
        <v>52.868533283886514</v>
      </c>
      <c r="AW2467" s="10">
        <v>52.868533283886514</v>
      </c>
      <c r="AX2467" s="17">
        <v>0</v>
      </c>
    </row>
    <row r="2468" spans="1:50" x14ac:dyDescent="0.25">
      <c r="A2468" s="22" t="s">
        <v>2195</v>
      </c>
      <c r="B2468" s="22" t="s">
        <v>3962</v>
      </c>
      <c r="C2468" s="22" t="s">
        <v>2542</v>
      </c>
      <c r="D2468" s="22">
        <v>4057</v>
      </c>
      <c r="E2468" s="22" t="s">
        <v>2710</v>
      </c>
      <c r="F2468" s="43">
        <v>0</v>
      </c>
      <c r="G2468" s="43">
        <v>3.68772735202</v>
      </c>
      <c r="H2468" s="43">
        <v>0.35871212121212126</v>
      </c>
      <c r="I2468" s="9">
        <v>0</v>
      </c>
      <c r="J2468" s="9">
        <v>0.35871212121212126</v>
      </c>
      <c r="K2468" s="11">
        <v>0</v>
      </c>
      <c r="L2468" s="41">
        <v>29</v>
      </c>
      <c r="M2468" s="44">
        <v>0</v>
      </c>
      <c r="N2468" s="13">
        <v>0</v>
      </c>
      <c r="O2468" s="13">
        <v>0</v>
      </c>
      <c r="P2468" s="22">
        <v>0</v>
      </c>
      <c r="Q2468" s="22">
        <v>0</v>
      </c>
      <c r="R2468" s="14">
        <v>0</v>
      </c>
      <c r="S2468" s="22">
        <v>13</v>
      </c>
      <c r="T2468" s="22">
        <v>1</v>
      </c>
      <c r="U2468" s="22">
        <v>65</v>
      </c>
      <c r="V2468" s="22"/>
      <c r="W2468" s="22">
        <v>14</v>
      </c>
      <c r="X2468" s="22">
        <v>10</v>
      </c>
      <c r="Y2468" s="14">
        <v>65</v>
      </c>
      <c r="Z2468" s="10">
        <v>14</v>
      </c>
      <c r="AA2468" s="22">
        <v>10</v>
      </c>
      <c r="AB2468" s="22">
        <v>25.03</v>
      </c>
      <c r="AC2468" s="22">
        <v>0</v>
      </c>
      <c r="AD2468" s="42">
        <v>0</v>
      </c>
      <c r="AE2468" s="22">
        <v>2598</v>
      </c>
      <c r="AF2468" s="22">
        <v>2.677988251185924E-5</v>
      </c>
      <c r="AG2468" s="22">
        <v>2.2316568759882699E-6</v>
      </c>
      <c r="AH2468" s="22">
        <v>0</v>
      </c>
      <c r="AI2468" s="22">
        <v>0</v>
      </c>
      <c r="AJ2468" s="22">
        <v>0</v>
      </c>
      <c r="AK2468" s="22">
        <v>0</v>
      </c>
      <c r="AL2468" s="45">
        <v>0</v>
      </c>
      <c r="AM2468" s="45">
        <v>0</v>
      </c>
      <c r="AN2468" s="45">
        <v>0</v>
      </c>
      <c r="AO2468" s="45">
        <v>0</v>
      </c>
      <c r="AP2468" s="45">
        <v>0</v>
      </c>
      <c r="AQ2468" s="45">
        <v>0</v>
      </c>
      <c r="AR2468" s="45">
        <v>0</v>
      </c>
      <c r="AS2468" s="45" t="s">
        <v>4445</v>
      </c>
      <c r="AT2468" s="45" t="s">
        <v>4445</v>
      </c>
      <c r="AU2468" s="45">
        <v>2.677988251185924E-5</v>
      </c>
      <c r="AV2468" s="10">
        <v>39.028511087645192</v>
      </c>
      <c r="AW2468" s="10">
        <v>39.028511087645192</v>
      </c>
      <c r="AX2468" s="17">
        <v>0</v>
      </c>
    </row>
    <row r="2469" spans="1:50" x14ac:dyDescent="0.25">
      <c r="A2469" s="22" t="s">
        <v>539</v>
      </c>
      <c r="B2469" s="22" t="s">
        <v>3949</v>
      </c>
      <c r="C2469" s="22" t="s">
        <v>3965</v>
      </c>
      <c r="D2469" s="22">
        <v>4565</v>
      </c>
      <c r="E2469" s="22" t="s">
        <v>843</v>
      </c>
      <c r="F2469" s="43">
        <v>5.0000000000000002E-5</v>
      </c>
      <c r="G2469" s="43">
        <v>129.84406333788999</v>
      </c>
      <c r="H2469" s="43">
        <v>4.875</v>
      </c>
      <c r="I2469" s="9">
        <v>0</v>
      </c>
      <c r="J2469" s="9">
        <v>4.875</v>
      </c>
      <c r="K2469" s="11">
        <v>0</v>
      </c>
      <c r="L2469" s="41">
        <v>1348</v>
      </c>
      <c r="M2469" s="44">
        <v>0</v>
      </c>
      <c r="N2469" s="13">
        <v>0</v>
      </c>
      <c r="O2469" s="13">
        <v>0</v>
      </c>
      <c r="P2469" s="22">
        <v>0</v>
      </c>
      <c r="Q2469" s="22">
        <v>0</v>
      </c>
      <c r="R2469" s="14">
        <v>0</v>
      </c>
      <c r="S2469" s="22">
        <v>171</v>
      </c>
      <c r="T2469" s="22">
        <v>1</v>
      </c>
      <c r="U2469" s="22">
        <v>2460</v>
      </c>
      <c r="V2469" s="22"/>
      <c r="W2469" s="22">
        <v>446</v>
      </c>
      <c r="X2469" s="22">
        <v>294</v>
      </c>
      <c r="Y2469" s="14">
        <v>2460</v>
      </c>
      <c r="Z2469" s="10">
        <v>446</v>
      </c>
      <c r="AA2469" s="22">
        <v>294</v>
      </c>
      <c r="AB2469" s="22">
        <v>832.42</v>
      </c>
      <c r="AC2469" s="22">
        <v>3.8507728974782804E-7</v>
      </c>
      <c r="AD2469" s="42">
        <v>0</v>
      </c>
      <c r="AE2469" s="22">
        <v>2599</v>
      </c>
      <c r="AF2469" s="22">
        <v>1.5943043351740536E-4</v>
      </c>
      <c r="AG2469" s="22">
        <v>2.2143115766306302E-6</v>
      </c>
      <c r="AH2469" s="22">
        <v>0</v>
      </c>
      <c r="AI2469" s="22">
        <v>0</v>
      </c>
      <c r="AJ2469" s="22">
        <v>0</v>
      </c>
      <c r="AK2469" s="22">
        <v>0</v>
      </c>
      <c r="AL2469" s="45">
        <v>0</v>
      </c>
      <c r="AM2469" s="45">
        <v>0</v>
      </c>
      <c r="AN2469" s="45">
        <v>0</v>
      </c>
      <c r="AO2469" s="45">
        <v>0</v>
      </c>
      <c r="AP2469" s="45">
        <v>0</v>
      </c>
      <c r="AQ2469" s="45">
        <v>0</v>
      </c>
      <c r="AR2469" s="45">
        <v>0</v>
      </c>
      <c r="AS2469" s="45" t="s">
        <v>4445</v>
      </c>
      <c r="AT2469" s="45" t="s">
        <v>4445</v>
      </c>
      <c r="AU2469" s="45">
        <v>1.5943043351740536E-4</v>
      </c>
      <c r="AV2469" s="10">
        <v>91.487179487179489</v>
      </c>
      <c r="AW2469" s="10">
        <v>91.487179487179489</v>
      </c>
      <c r="AX2469" s="17">
        <v>0</v>
      </c>
    </row>
    <row r="2470" spans="1:50" x14ac:dyDescent="0.25">
      <c r="A2470" s="22" t="s">
        <v>2906</v>
      </c>
      <c r="B2470" s="22" t="s">
        <v>3954</v>
      </c>
      <c r="C2470" s="22" t="s">
        <v>3474</v>
      </c>
      <c r="D2470" s="22">
        <v>6508</v>
      </c>
      <c r="E2470" s="22" t="s">
        <v>3475</v>
      </c>
      <c r="F2470" s="43">
        <v>9.9999999999999995E-7</v>
      </c>
      <c r="G2470" s="43">
        <v>8.8757384122600005</v>
      </c>
      <c r="H2470" s="43">
        <v>0.40738636363636371</v>
      </c>
      <c r="I2470" s="9">
        <v>0</v>
      </c>
      <c r="J2470" s="9">
        <v>0.40738636363636371</v>
      </c>
      <c r="K2470" s="11">
        <v>0</v>
      </c>
      <c r="L2470" s="41">
        <v>55</v>
      </c>
      <c r="M2470" s="44">
        <v>0</v>
      </c>
      <c r="N2470" s="13">
        <v>0</v>
      </c>
      <c r="O2470" s="13">
        <v>0</v>
      </c>
      <c r="P2470" s="22">
        <v>0</v>
      </c>
      <c r="Q2470" s="22">
        <v>0</v>
      </c>
      <c r="R2470" s="14">
        <v>0</v>
      </c>
      <c r="S2470" s="22">
        <v>15</v>
      </c>
      <c r="T2470" s="22">
        <v>1</v>
      </c>
      <c r="U2470" s="22">
        <v>112</v>
      </c>
      <c r="V2470" s="22"/>
      <c r="W2470" s="22">
        <v>22</v>
      </c>
      <c r="X2470" s="22">
        <v>16</v>
      </c>
      <c r="Y2470" s="14">
        <v>112</v>
      </c>
      <c r="Z2470" s="10">
        <v>22</v>
      </c>
      <c r="AA2470" s="22">
        <v>16</v>
      </c>
      <c r="AB2470" s="22">
        <v>40.22</v>
      </c>
      <c r="AC2470" s="22">
        <v>1.1266668231442089E-7</v>
      </c>
      <c r="AD2470" s="42">
        <v>0</v>
      </c>
      <c r="AE2470" s="22">
        <v>2600</v>
      </c>
      <c r="AF2470" s="22">
        <v>5.5313990942196996E-5</v>
      </c>
      <c r="AG2470" s="22">
        <v>2.2125596376878799E-6</v>
      </c>
      <c r="AH2470" s="22">
        <v>0</v>
      </c>
      <c r="AI2470" s="22">
        <v>0</v>
      </c>
      <c r="AJ2470" s="22">
        <v>0</v>
      </c>
      <c r="AK2470" s="22">
        <v>0</v>
      </c>
      <c r="AL2470" s="45">
        <v>0</v>
      </c>
      <c r="AM2470" s="45">
        <v>0</v>
      </c>
      <c r="AN2470" s="45">
        <v>0</v>
      </c>
      <c r="AO2470" s="45">
        <v>0</v>
      </c>
      <c r="AP2470" s="45">
        <v>0</v>
      </c>
      <c r="AQ2470" s="45">
        <v>0</v>
      </c>
      <c r="AR2470" s="45">
        <v>0</v>
      </c>
      <c r="AS2470" s="45" t="s">
        <v>4445</v>
      </c>
      <c r="AT2470" s="45" t="s">
        <v>4445</v>
      </c>
      <c r="AU2470" s="45">
        <v>5.5313990942196996E-5</v>
      </c>
      <c r="AV2470" s="10">
        <v>54.002789400278928</v>
      </c>
      <c r="AW2470" s="10">
        <v>54.002789400278928</v>
      </c>
      <c r="AX2470" s="17">
        <v>0</v>
      </c>
    </row>
    <row r="2471" spans="1:50" x14ac:dyDescent="0.25">
      <c r="A2471" s="22" t="s">
        <v>2906</v>
      </c>
      <c r="B2471" s="22" t="s">
        <v>3950</v>
      </c>
      <c r="C2471" s="22" t="s">
        <v>3189</v>
      </c>
      <c r="D2471" s="22">
        <v>6087</v>
      </c>
      <c r="E2471" s="22" t="s">
        <v>3372</v>
      </c>
      <c r="F2471" s="43">
        <v>3.0000000000000001E-6</v>
      </c>
      <c r="G2471" s="43">
        <v>3.20774412485</v>
      </c>
      <c r="H2471" s="43">
        <v>0.14659090909090911</v>
      </c>
      <c r="I2471" s="9">
        <v>0</v>
      </c>
      <c r="J2471" s="9">
        <v>0.14659090909090911</v>
      </c>
      <c r="K2471" s="11">
        <v>0</v>
      </c>
      <c r="L2471" s="41">
        <v>7</v>
      </c>
      <c r="M2471" s="44">
        <v>0</v>
      </c>
      <c r="N2471" s="13">
        <v>0</v>
      </c>
      <c r="O2471" s="13">
        <v>0</v>
      </c>
      <c r="P2471" s="22">
        <v>0</v>
      </c>
      <c r="Q2471" s="22">
        <v>0</v>
      </c>
      <c r="R2471" s="14">
        <v>0</v>
      </c>
      <c r="S2471" s="22">
        <v>8</v>
      </c>
      <c r="T2471" s="22">
        <v>1</v>
      </c>
      <c r="U2471" s="22">
        <v>25</v>
      </c>
      <c r="V2471" s="22"/>
      <c r="W2471" s="22">
        <v>6</v>
      </c>
      <c r="X2471" s="22">
        <v>5</v>
      </c>
      <c r="Y2471" s="14">
        <v>25</v>
      </c>
      <c r="Z2471" s="10">
        <v>6</v>
      </c>
      <c r="AA2471" s="22">
        <v>5</v>
      </c>
      <c r="AB2471" s="22">
        <v>10.47</v>
      </c>
      <c r="AC2471" s="22">
        <v>9.3523669071961448E-7</v>
      </c>
      <c r="AD2471" s="42">
        <v>0</v>
      </c>
      <c r="AE2471" s="22">
        <v>2601</v>
      </c>
      <c r="AF2471" s="22">
        <v>1.543205187805519E-5</v>
      </c>
      <c r="AG2471" s="22">
        <v>2.2045788397221702E-6</v>
      </c>
      <c r="AH2471" s="22">
        <v>0</v>
      </c>
      <c r="AI2471" s="22">
        <v>0</v>
      </c>
      <c r="AJ2471" s="22">
        <v>0</v>
      </c>
      <c r="AK2471" s="22">
        <v>0</v>
      </c>
      <c r="AL2471" s="45">
        <v>0</v>
      </c>
      <c r="AM2471" s="45">
        <v>0</v>
      </c>
      <c r="AN2471" s="45">
        <v>0</v>
      </c>
      <c r="AO2471" s="45">
        <v>0</v>
      </c>
      <c r="AP2471" s="45">
        <v>0</v>
      </c>
      <c r="AQ2471" s="45">
        <v>0</v>
      </c>
      <c r="AR2471" s="45">
        <v>0</v>
      </c>
      <c r="AS2471" s="45" t="s">
        <v>4445</v>
      </c>
      <c r="AT2471" s="45" t="s">
        <v>4445</v>
      </c>
      <c r="AU2471" s="45">
        <v>1.543205187805519E-5</v>
      </c>
      <c r="AV2471" s="10">
        <v>40.930232558139529</v>
      </c>
      <c r="AW2471" s="10">
        <v>40.930232558139529</v>
      </c>
      <c r="AX2471" s="17">
        <v>0</v>
      </c>
    </row>
    <row r="2472" spans="1:50" x14ac:dyDescent="0.25">
      <c r="A2472" s="22" t="s">
        <v>2906</v>
      </c>
      <c r="B2472" s="22" t="s">
        <v>3954</v>
      </c>
      <c r="C2472" s="22" t="s">
        <v>3461</v>
      </c>
      <c r="D2472" s="22">
        <v>6509</v>
      </c>
      <c r="E2472" s="22" t="s">
        <v>3563</v>
      </c>
      <c r="F2472" s="43">
        <v>9.0000000000000002E-6</v>
      </c>
      <c r="G2472" s="43">
        <v>9.4959226469899995</v>
      </c>
      <c r="H2472" s="43">
        <v>0.10776515151515151</v>
      </c>
      <c r="I2472" s="9">
        <v>0</v>
      </c>
      <c r="J2472" s="9">
        <v>0.10776515151515151</v>
      </c>
      <c r="K2472" s="11">
        <v>0</v>
      </c>
      <c r="L2472" s="41">
        <v>3</v>
      </c>
      <c r="M2472" s="44">
        <v>0</v>
      </c>
      <c r="N2472" s="13">
        <v>0</v>
      </c>
      <c r="O2472" s="13">
        <v>0</v>
      </c>
      <c r="P2472" s="22">
        <v>0</v>
      </c>
      <c r="Q2472" s="22">
        <v>0</v>
      </c>
      <c r="R2472" s="14">
        <v>0</v>
      </c>
      <c r="S2472" s="22">
        <v>3</v>
      </c>
      <c r="T2472" s="22">
        <v>1</v>
      </c>
      <c r="U2472" s="22">
        <v>18</v>
      </c>
      <c r="V2472" s="22"/>
      <c r="W2472" s="22">
        <v>5</v>
      </c>
      <c r="X2472" s="22">
        <v>4</v>
      </c>
      <c r="Y2472" s="14">
        <v>18</v>
      </c>
      <c r="Z2472" s="10">
        <v>5</v>
      </c>
      <c r="AA2472" s="22">
        <v>4</v>
      </c>
      <c r="AB2472" s="22">
        <v>8.4700000000000006</v>
      </c>
      <c r="AC2472" s="22">
        <v>9.4777520148111184E-7</v>
      </c>
      <c r="AD2472" s="42">
        <v>0</v>
      </c>
      <c r="AE2472" s="22">
        <v>2602</v>
      </c>
      <c r="AF2472" s="22">
        <v>6.5906003762276093E-6</v>
      </c>
      <c r="AG2472" s="22">
        <v>2.1968667920758699E-6</v>
      </c>
      <c r="AH2472" s="22">
        <v>0</v>
      </c>
      <c r="AI2472" s="22">
        <v>0</v>
      </c>
      <c r="AJ2472" s="22">
        <v>0</v>
      </c>
      <c r="AK2472" s="22">
        <v>0</v>
      </c>
      <c r="AL2472" s="45">
        <v>0</v>
      </c>
      <c r="AM2472" s="45">
        <v>0</v>
      </c>
      <c r="AN2472" s="45">
        <v>0</v>
      </c>
      <c r="AO2472" s="45">
        <v>0</v>
      </c>
      <c r="AP2472" s="45">
        <v>0</v>
      </c>
      <c r="AQ2472" s="45">
        <v>0</v>
      </c>
      <c r="AR2472" s="45">
        <v>0</v>
      </c>
      <c r="AS2472" s="45" t="s">
        <v>4445</v>
      </c>
      <c r="AT2472" s="45" t="s">
        <v>4445</v>
      </c>
      <c r="AU2472" s="45">
        <v>6.5906003762276093E-6</v>
      </c>
      <c r="AV2472" s="10">
        <v>46.397188049209142</v>
      </c>
      <c r="AW2472" s="10">
        <v>46.397188049209142</v>
      </c>
      <c r="AX2472" s="17">
        <v>0</v>
      </c>
    </row>
    <row r="2473" spans="1:50" x14ac:dyDescent="0.25">
      <c r="A2473" s="22" t="s">
        <v>2906</v>
      </c>
      <c r="B2473" s="22" t="s">
        <v>3954</v>
      </c>
      <c r="C2473" s="22" t="s">
        <v>3388</v>
      </c>
      <c r="D2473" s="22">
        <v>5893</v>
      </c>
      <c r="E2473" s="22" t="s">
        <v>3424</v>
      </c>
      <c r="F2473" s="43">
        <v>2.4000000000000001E-5</v>
      </c>
      <c r="G2473" s="43">
        <v>61.679104557800002</v>
      </c>
      <c r="H2473" s="43">
        <v>3.1115530303030301</v>
      </c>
      <c r="I2473" s="9">
        <v>0</v>
      </c>
      <c r="J2473" s="9">
        <v>3.1115530303030301</v>
      </c>
      <c r="K2473" s="11">
        <v>0</v>
      </c>
      <c r="L2473" s="41">
        <v>487</v>
      </c>
      <c r="M2473" s="44">
        <v>0</v>
      </c>
      <c r="N2473" s="13">
        <v>0</v>
      </c>
      <c r="O2473" s="13">
        <v>0</v>
      </c>
      <c r="P2473" s="22">
        <v>0</v>
      </c>
      <c r="Q2473" s="22">
        <v>0</v>
      </c>
      <c r="R2473" s="14">
        <v>0</v>
      </c>
      <c r="S2473" s="22">
        <v>112</v>
      </c>
      <c r="T2473" s="22">
        <v>1</v>
      </c>
      <c r="U2473" s="22">
        <v>897</v>
      </c>
      <c r="V2473" s="22"/>
      <c r="W2473" s="22">
        <v>164</v>
      </c>
      <c r="X2473" s="22">
        <v>109</v>
      </c>
      <c r="Y2473" s="14">
        <v>897</v>
      </c>
      <c r="Z2473" s="10">
        <v>164</v>
      </c>
      <c r="AA2473" s="22">
        <v>109</v>
      </c>
      <c r="AB2473" s="22">
        <v>305.41000000000003</v>
      </c>
      <c r="AC2473" s="22">
        <v>3.8911070729811588E-7</v>
      </c>
      <c r="AD2473" s="42">
        <v>0</v>
      </c>
      <c r="AE2473" s="22">
        <v>2603</v>
      </c>
      <c r="AF2473" s="22">
        <v>1.1829165959894706E-4</v>
      </c>
      <c r="AG2473" s="22">
        <v>2.19058628886939E-6</v>
      </c>
      <c r="AH2473" s="22">
        <v>0</v>
      </c>
      <c r="AI2473" s="22">
        <v>0</v>
      </c>
      <c r="AJ2473" s="22">
        <v>0</v>
      </c>
      <c r="AK2473" s="22">
        <v>0</v>
      </c>
      <c r="AL2473" s="45">
        <v>0</v>
      </c>
      <c r="AM2473" s="45">
        <v>0</v>
      </c>
      <c r="AN2473" s="45">
        <v>0</v>
      </c>
      <c r="AO2473" s="45">
        <v>0</v>
      </c>
      <c r="AP2473" s="45">
        <v>0</v>
      </c>
      <c r="AQ2473" s="45">
        <v>0</v>
      </c>
      <c r="AR2473" s="45">
        <v>0</v>
      </c>
      <c r="AS2473" s="45" t="s">
        <v>4445</v>
      </c>
      <c r="AT2473" s="45" t="s">
        <v>4445</v>
      </c>
      <c r="AU2473" s="45">
        <v>1.1829165959894707E-4</v>
      </c>
      <c r="AV2473" s="10">
        <v>52.706798953070795</v>
      </c>
      <c r="AW2473" s="10">
        <v>52.706798953070795</v>
      </c>
      <c r="AX2473" s="17">
        <v>0</v>
      </c>
    </row>
    <row r="2474" spans="1:50" x14ac:dyDescent="0.25">
      <c r="A2474" s="22" t="s">
        <v>2906</v>
      </c>
      <c r="B2474" s="22" t="s">
        <v>3977</v>
      </c>
      <c r="C2474" s="22" t="s">
        <v>3357</v>
      </c>
      <c r="D2474" s="22">
        <v>6362</v>
      </c>
      <c r="E2474" s="22" t="s">
        <v>3375</v>
      </c>
      <c r="F2474" s="43">
        <v>1.1E-5</v>
      </c>
      <c r="G2474" s="43">
        <v>22.785026636910001</v>
      </c>
      <c r="H2474" s="43">
        <v>0.12518939393939396</v>
      </c>
      <c r="I2474" s="9">
        <v>0</v>
      </c>
      <c r="J2474" s="9">
        <v>0.12518939393939396</v>
      </c>
      <c r="K2474" s="11">
        <v>0</v>
      </c>
      <c r="L2474" s="41">
        <v>27</v>
      </c>
      <c r="M2474" s="44">
        <v>0</v>
      </c>
      <c r="N2474" s="13">
        <v>0</v>
      </c>
      <c r="O2474" s="13">
        <v>0</v>
      </c>
      <c r="P2474" s="22">
        <v>0</v>
      </c>
      <c r="Q2474" s="22">
        <v>0</v>
      </c>
      <c r="R2474" s="14">
        <v>0</v>
      </c>
      <c r="S2474" s="22">
        <v>4</v>
      </c>
      <c r="T2474" s="22">
        <v>1</v>
      </c>
      <c r="U2474" s="22">
        <v>61</v>
      </c>
      <c r="V2474" s="22"/>
      <c r="W2474" s="22">
        <v>13</v>
      </c>
      <c r="X2474" s="22">
        <v>10</v>
      </c>
      <c r="Y2474" s="14">
        <v>61</v>
      </c>
      <c r="Z2474" s="10">
        <v>13</v>
      </c>
      <c r="AA2474" s="22">
        <v>10</v>
      </c>
      <c r="AB2474" s="22">
        <v>23.3</v>
      </c>
      <c r="AC2474" s="22">
        <v>4.8277319027491683E-7</v>
      </c>
      <c r="AD2474" s="42">
        <v>0</v>
      </c>
      <c r="AE2474" s="22">
        <v>2608</v>
      </c>
      <c r="AF2474" s="22">
        <v>2.1732543903537899E-6</v>
      </c>
      <c r="AG2474" s="22">
        <v>2.1732543903537899E-6</v>
      </c>
      <c r="AH2474" s="22">
        <v>0</v>
      </c>
      <c r="AI2474" s="22">
        <v>0</v>
      </c>
      <c r="AJ2474" s="22">
        <v>0</v>
      </c>
      <c r="AK2474" s="22">
        <v>0</v>
      </c>
      <c r="AL2474" s="45">
        <v>0</v>
      </c>
      <c r="AM2474" s="45">
        <v>0</v>
      </c>
      <c r="AN2474" s="45">
        <v>0</v>
      </c>
      <c r="AO2474" s="45">
        <v>0</v>
      </c>
      <c r="AP2474" s="45">
        <v>0</v>
      </c>
      <c r="AQ2474" s="45">
        <v>0</v>
      </c>
      <c r="AR2474" s="45">
        <v>0</v>
      </c>
      <c r="AS2474" s="45" t="s">
        <v>4445</v>
      </c>
      <c r="AT2474" s="45" t="s">
        <v>4445</v>
      </c>
      <c r="AU2474" s="45">
        <v>2.1732543903537899E-6</v>
      </c>
      <c r="AV2474" s="10">
        <v>103.84266263237517</v>
      </c>
      <c r="AW2474" s="10">
        <v>103.84266263237517</v>
      </c>
      <c r="AX2474" s="17">
        <v>0</v>
      </c>
    </row>
    <row r="2475" spans="1:50" x14ac:dyDescent="0.25">
      <c r="A2475" s="22" t="s">
        <v>2195</v>
      </c>
      <c r="B2475" s="22" t="s">
        <v>3962</v>
      </c>
      <c r="C2475" s="22" t="s">
        <v>2548</v>
      </c>
      <c r="D2475" s="22">
        <v>6954</v>
      </c>
      <c r="E2475" s="22" t="s">
        <v>2877</v>
      </c>
      <c r="F2475" s="43">
        <v>6.9999999999999999E-6</v>
      </c>
      <c r="G2475" s="43">
        <v>4.5798780393399996</v>
      </c>
      <c r="H2475" s="43">
        <v>5.9090909090909097E-2</v>
      </c>
      <c r="I2475" s="9">
        <v>0</v>
      </c>
      <c r="J2475" s="9">
        <v>5.9090909090909097E-2</v>
      </c>
      <c r="K2475" s="11">
        <v>0</v>
      </c>
      <c r="L2475" s="41">
        <v>35</v>
      </c>
      <c r="M2475" s="44">
        <v>0</v>
      </c>
      <c r="N2475" s="13">
        <v>0</v>
      </c>
      <c r="O2475" s="13">
        <v>0</v>
      </c>
      <c r="P2475" s="22">
        <v>0</v>
      </c>
      <c r="Q2475" s="22">
        <v>0</v>
      </c>
      <c r="R2475" s="14">
        <v>0</v>
      </c>
      <c r="S2475" s="22">
        <v>2</v>
      </c>
      <c r="T2475" s="22">
        <v>1</v>
      </c>
      <c r="U2475" s="22">
        <v>76</v>
      </c>
      <c r="V2475" s="22"/>
      <c r="W2475" s="22">
        <v>16</v>
      </c>
      <c r="X2475" s="22">
        <v>11</v>
      </c>
      <c r="Y2475" s="14">
        <v>76</v>
      </c>
      <c r="Z2475" s="10">
        <v>16</v>
      </c>
      <c r="AA2475" s="22">
        <v>11</v>
      </c>
      <c r="AB2475" s="22">
        <v>28.76</v>
      </c>
      <c r="AC2475" s="22">
        <v>1.5284249798513762E-6</v>
      </c>
      <c r="AD2475" s="42">
        <v>0</v>
      </c>
      <c r="AE2475" s="22">
        <v>2609</v>
      </c>
      <c r="AF2475" s="22">
        <v>2.1662095433349999E-6</v>
      </c>
      <c r="AG2475" s="22">
        <v>2.1662095433349999E-6</v>
      </c>
      <c r="AH2475" s="22">
        <v>0</v>
      </c>
      <c r="AI2475" s="22">
        <v>0</v>
      </c>
      <c r="AJ2475" s="22">
        <v>0</v>
      </c>
      <c r="AK2475" s="22">
        <v>0</v>
      </c>
      <c r="AL2475" s="45">
        <v>0</v>
      </c>
      <c r="AM2475" s="45">
        <v>0</v>
      </c>
      <c r="AN2475" s="45">
        <v>0</v>
      </c>
      <c r="AO2475" s="45">
        <v>0</v>
      </c>
      <c r="AP2475" s="45">
        <v>0</v>
      </c>
      <c r="AQ2475" s="45">
        <v>0</v>
      </c>
      <c r="AR2475" s="45">
        <v>0</v>
      </c>
      <c r="AS2475" s="45" t="s">
        <v>4445</v>
      </c>
      <c r="AT2475" s="45" t="s">
        <v>4445</v>
      </c>
      <c r="AU2475" s="45">
        <v>2.1662095433349999E-6</v>
      </c>
      <c r="AV2475" s="10">
        <v>270.76923076923072</v>
      </c>
      <c r="AW2475" s="10">
        <v>270.76923076923072</v>
      </c>
      <c r="AX2475" s="17">
        <v>0</v>
      </c>
    </row>
    <row r="2476" spans="1:50" x14ac:dyDescent="0.25">
      <c r="A2476" s="22" t="s">
        <v>2195</v>
      </c>
      <c r="B2476" s="22" t="s">
        <v>3962</v>
      </c>
      <c r="C2476" s="22" t="s">
        <v>2573</v>
      </c>
      <c r="D2476" s="22">
        <v>5852</v>
      </c>
      <c r="E2476" s="22" t="s">
        <v>2574</v>
      </c>
      <c r="F2476" s="43">
        <v>1.0000000000000001E-5</v>
      </c>
      <c r="G2476" s="43">
        <v>70.012101385860007</v>
      </c>
      <c r="H2476" s="43">
        <v>3.8215909090909093</v>
      </c>
      <c r="I2476" s="9">
        <v>0</v>
      </c>
      <c r="J2476" s="9">
        <v>3.8215909090909093</v>
      </c>
      <c r="K2476" s="11">
        <v>0.44488636363636364</v>
      </c>
      <c r="L2476" s="41">
        <v>914</v>
      </c>
      <c r="M2476" s="44">
        <v>333</v>
      </c>
      <c r="N2476" s="13">
        <v>213</v>
      </c>
      <c r="O2476" s="13">
        <v>195</v>
      </c>
      <c r="P2476" s="22">
        <v>0</v>
      </c>
      <c r="Q2476" s="22">
        <v>0</v>
      </c>
      <c r="R2476" s="14">
        <v>0</v>
      </c>
      <c r="S2476" s="22">
        <v>112</v>
      </c>
      <c r="T2476" s="22">
        <v>0.88358608385370208</v>
      </c>
      <c r="U2476" s="22">
        <v>1810</v>
      </c>
      <c r="V2476" s="22"/>
      <c r="W2476" s="22">
        <v>481</v>
      </c>
      <c r="X2476" s="22">
        <v>372</v>
      </c>
      <c r="Y2476" s="14">
        <v>1477</v>
      </c>
      <c r="Z2476" s="10">
        <v>481</v>
      </c>
      <c r="AA2476" s="22">
        <v>372</v>
      </c>
      <c r="AB2476" s="22">
        <v>791.9</v>
      </c>
      <c r="AC2476" s="22">
        <v>1.4283245042005911E-7</v>
      </c>
      <c r="AD2476" s="42">
        <v>0</v>
      </c>
      <c r="AE2476" s="22">
        <v>2611</v>
      </c>
      <c r="AF2476" s="22">
        <v>5.3526099333331744E-5</v>
      </c>
      <c r="AG2476" s="22">
        <v>2.1410439733332699E-6</v>
      </c>
      <c r="AH2476" s="22">
        <v>0</v>
      </c>
      <c r="AI2476" s="22">
        <v>0</v>
      </c>
      <c r="AJ2476" s="22">
        <v>0</v>
      </c>
      <c r="AK2476" s="22">
        <v>0</v>
      </c>
      <c r="AL2476" s="45">
        <v>0</v>
      </c>
      <c r="AM2476" s="45">
        <v>0</v>
      </c>
      <c r="AN2476" s="45">
        <v>0</v>
      </c>
      <c r="AO2476" s="45">
        <v>0</v>
      </c>
      <c r="AP2476" s="45">
        <v>0</v>
      </c>
      <c r="AQ2476" s="45">
        <v>0</v>
      </c>
      <c r="AR2476" s="45">
        <v>0</v>
      </c>
      <c r="AS2476" s="45" t="s">
        <v>4445</v>
      </c>
      <c r="AT2476" s="45" t="s">
        <v>4445</v>
      </c>
      <c r="AU2476" s="45">
        <v>5.3526099333331744E-5</v>
      </c>
      <c r="AV2476" s="10">
        <v>125.86381207255427</v>
      </c>
      <c r="AW2476" s="10">
        <v>125.86381207255427</v>
      </c>
      <c r="AX2476" s="17">
        <v>0</v>
      </c>
    </row>
    <row r="2477" spans="1:50" x14ac:dyDescent="0.25">
      <c r="A2477" s="22" t="s">
        <v>2906</v>
      </c>
      <c r="B2477" s="22" t="s">
        <v>3954</v>
      </c>
      <c r="C2477" s="22" t="s">
        <v>3058</v>
      </c>
      <c r="D2477" s="22">
        <v>2893</v>
      </c>
      <c r="E2477" s="22" t="s">
        <v>3432</v>
      </c>
      <c r="F2477" s="43">
        <v>2.4000000000000001E-5</v>
      </c>
      <c r="G2477" s="43">
        <v>12.81870836783</v>
      </c>
      <c r="H2477" s="43">
        <v>0.68693181818181825</v>
      </c>
      <c r="I2477" s="9">
        <v>0</v>
      </c>
      <c r="J2477" s="9">
        <v>0.68693181818181825</v>
      </c>
      <c r="K2477" s="11">
        <v>0</v>
      </c>
      <c r="L2477" s="41">
        <v>44</v>
      </c>
      <c r="M2477" s="44">
        <v>0</v>
      </c>
      <c r="N2477" s="13">
        <v>0</v>
      </c>
      <c r="O2477" s="13">
        <v>0</v>
      </c>
      <c r="P2477" s="22">
        <v>0</v>
      </c>
      <c r="Q2477" s="22">
        <v>0</v>
      </c>
      <c r="R2477" s="14">
        <v>0</v>
      </c>
      <c r="S2477" s="22">
        <v>23</v>
      </c>
      <c r="T2477" s="22">
        <v>1</v>
      </c>
      <c r="U2477" s="22">
        <v>92</v>
      </c>
      <c r="V2477" s="22"/>
      <c r="W2477" s="22">
        <v>19</v>
      </c>
      <c r="X2477" s="22">
        <v>13</v>
      </c>
      <c r="Y2477" s="14">
        <v>92</v>
      </c>
      <c r="Z2477" s="10">
        <v>19</v>
      </c>
      <c r="AA2477" s="22">
        <v>13</v>
      </c>
      <c r="AB2477" s="22">
        <v>34.31</v>
      </c>
      <c r="AC2477" s="22">
        <v>1.87226351605211E-6</v>
      </c>
      <c r="AD2477" s="42">
        <v>0</v>
      </c>
      <c r="AE2477" s="22">
        <v>2613</v>
      </c>
      <c r="AF2477" s="22">
        <v>1.0680032387318301E-5</v>
      </c>
      <c r="AG2477" s="22">
        <v>2.13600647746366E-6</v>
      </c>
      <c r="AH2477" s="22">
        <v>0</v>
      </c>
      <c r="AI2477" s="22">
        <v>0</v>
      </c>
      <c r="AJ2477" s="22">
        <v>0</v>
      </c>
      <c r="AK2477" s="22">
        <v>0</v>
      </c>
      <c r="AL2477" s="45">
        <v>0</v>
      </c>
      <c r="AM2477" s="45">
        <v>0</v>
      </c>
      <c r="AN2477" s="45">
        <v>0</v>
      </c>
      <c r="AO2477" s="45">
        <v>0</v>
      </c>
      <c r="AP2477" s="45">
        <v>0</v>
      </c>
      <c r="AQ2477" s="45">
        <v>0</v>
      </c>
      <c r="AR2477" s="45">
        <v>0</v>
      </c>
      <c r="AS2477" s="45" t="s">
        <v>4445</v>
      </c>
      <c r="AT2477" s="45" t="s">
        <v>4445</v>
      </c>
      <c r="AU2477" s="45">
        <v>1.0680032387318301E-5</v>
      </c>
      <c r="AV2477" s="10">
        <v>27.659222497932173</v>
      </c>
      <c r="AW2477" s="10">
        <v>27.659222497932173</v>
      </c>
      <c r="AX2477" s="17">
        <v>0</v>
      </c>
    </row>
    <row r="2478" spans="1:50" x14ac:dyDescent="0.25">
      <c r="A2478" s="22" t="s">
        <v>2195</v>
      </c>
      <c r="B2478" s="22" t="s">
        <v>3963</v>
      </c>
      <c r="C2478" s="22" t="s">
        <v>2672</v>
      </c>
      <c r="D2478" s="22">
        <v>3391</v>
      </c>
      <c r="E2478" s="22" t="s">
        <v>2855</v>
      </c>
      <c r="F2478" s="43">
        <v>4.1999999999999998E-5</v>
      </c>
      <c r="G2478" s="43">
        <v>69.060242149359993</v>
      </c>
      <c r="H2478" s="43">
        <v>4.6142045454545455</v>
      </c>
      <c r="I2478" s="9">
        <v>0</v>
      </c>
      <c r="J2478" s="9">
        <v>4.6142045454545455</v>
      </c>
      <c r="K2478" s="11">
        <v>0</v>
      </c>
      <c r="L2478" s="41">
        <v>578</v>
      </c>
      <c r="M2478" s="44">
        <v>0</v>
      </c>
      <c r="N2478" s="13">
        <v>0</v>
      </c>
      <c r="O2478" s="13">
        <v>0</v>
      </c>
      <c r="P2478" s="22">
        <v>0</v>
      </c>
      <c r="Q2478" s="22">
        <v>0</v>
      </c>
      <c r="R2478" s="14">
        <v>0</v>
      </c>
      <c r="S2478" s="22">
        <v>138</v>
      </c>
      <c r="T2478" s="22">
        <v>1</v>
      </c>
      <c r="U2478" s="22">
        <v>1062</v>
      </c>
      <c r="V2478" s="22"/>
      <c r="W2478" s="22">
        <v>193</v>
      </c>
      <c r="X2478" s="22">
        <v>128</v>
      </c>
      <c r="Y2478" s="14">
        <v>1062</v>
      </c>
      <c r="Z2478" s="10">
        <v>193</v>
      </c>
      <c r="AA2478" s="22">
        <v>128</v>
      </c>
      <c r="AB2478" s="22">
        <v>359.99</v>
      </c>
      <c r="AC2478" s="22">
        <v>6.0816467902276575E-7</v>
      </c>
      <c r="AD2478" s="42">
        <v>0</v>
      </c>
      <c r="AE2478" s="22">
        <v>2614</v>
      </c>
      <c r="AF2478" s="22">
        <v>1.4922557909929739E-5</v>
      </c>
      <c r="AG2478" s="22">
        <v>2.1317939871328198E-6</v>
      </c>
      <c r="AH2478" s="22">
        <v>0</v>
      </c>
      <c r="AI2478" s="22">
        <v>0</v>
      </c>
      <c r="AJ2478" s="22">
        <v>0</v>
      </c>
      <c r="AK2478" s="22">
        <v>0</v>
      </c>
      <c r="AL2478" s="45">
        <v>0</v>
      </c>
      <c r="AM2478" s="45">
        <v>0</v>
      </c>
      <c r="AN2478" s="45">
        <v>0</v>
      </c>
      <c r="AO2478" s="45">
        <v>0</v>
      </c>
      <c r="AP2478" s="45">
        <v>0</v>
      </c>
      <c r="AQ2478" s="45">
        <v>0</v>
      </c>
      <c r="AR2478" s="45">
        <v>0</v>
      </c>
      <c r="AS2478" s="45" t="s">
        <v>4445</v>
      </c>
      <c r="AT2478" s="45" t="s">
        <v>4445</v>
      </c>
      <c r="AU2478" s="45">
        <v>1.4922557909929737E-5</v>
      </c>
      <c r="AV2478" s="10">
        <v>41.82736116241842</v>
      </c>
      <c r="AW2478" s="10">
        <v>41.82736116241842</v>
      </c>
      <c r="AX2478" s="17">
        <v>0</v>
      </c>
    </row>
    <row r="2479" spans="1:50" x14ac:dyDescent="0.25">
      <c r="A2479" s="22" t="s">
        <v>2906</v>
      </c>
      <c r="B2479" s="22" t="s">
        <v>3959</v>
      </c>
      <c r="C2479" s="22" t="s">
        <v>3118</v>
      </c>
      <c r="D2479" s="22">
        <v>7709</v>
      </c>
      <c r="E2479" s="22" t="s">
        <v>3480</v>
      </c>
      <c r="F2479" s="43">
        <v>3.4E-5</v>
      </c>
      <c r="G2479" s="43">
        <v>16.511252057450001</v>
      </c>
      <c r="H2479" s="43">
        <v>0.36098484848484846</v>
      </c>
      <c r="I2479" s="9">
        <v>0.28958333333333336</v>
      </c>
      <c r="J2479" s="9">
        <v>7.140151515151516E-2</v>
      </c>
      <c r="K2479" s="11">
        <v>0.36098484848484846</v>
      </c>
      <c r="L2479" s="41">
        <v>16</v>
      </c>
      <c r="M2479" s="44">
        <v>54</v>
      </c>
      <c r="N2479" s="13">
        <v>3</v>
      </c>
      <c r="O2479" s="13">
        <v>0</v>
      </c>
      <c r="P2479" s="22">
        <v>1</v>
      </c>
      <c r="Q2479" s="22">
        <v>0</v>
      </c>
      <c r="R2479" s="14">
        <v>0</v>
      </c>
      <c r="S2479" s="22">
        <v>11</v>
      </c>
      <c r="T2479" s="22">
        <v>0</v>
      </c>
      <c r="U2479" s="22">
        <v>54</v>
      </c>
      <c r="V2479" s="22"/>
      <c r="W2479" s="22">
        <v>3</v>
      </c>
      <c r="X2479" s="22">
        <v>0</v>
      </c>
      <c r="Y2479" s="14">
        <v>0</v>
      </c>
      <c r="Z2479" s="10">
        <v>2</v>
      </c>
      <c r="AA2479" s="22">
        <v>0</v>
      </c>
      <c r="AB2479" s="22">
        <v>2.74</v>
      </c>
      <c r="AC2479" s="22">
        <v>2.0592018026070254E-6</v>
      </c>
      <c r="AD2479" s="42">
        <v>0</v>
      </c>
      <c r="AE2479" s="22">
        <v>2616</v>
      </c>
      <c r="AF2479" s="22">
        <v>2.1301971572091198E-6</v>
      </c>
      <c r="AG2479" s="22">
        <v>2.1301971572091198E-6</v>
      </c>
      <c r="AH2479" s="22">
        <v>0</v>
      </c>
      <c r="AI2479" s="22">
        <v>0</v>
      </c>
      <c r="AJ2479" s="22">
        <v>0</v>
      </c>
      <c r="AK2479" s="22">
        <v>0</v>
      </c>
      <c r="AL2479" s="45">
        <v>0</v>
      </c>
      <c r="AM2479" s="45">
        <v>0</v>
      </c>
      <c r="AN2479" s="45">
        <v>0</v>
      </c>
      <c r="AO2479" s="45">
        <v>0</v>
      </c>
      <c r="AP2479" s="45">
        <v>0</v>
      </c>
      <c r="AQ2479" s="45">
        <v>0</v>
      </c>
      <c r="AR2479" s="45">
        <v>0</v>
      </c>
      <c r="AS2479" s="45" t="s">
        <v>4445</v>
      </c>
      <c r="AT2479" s="45" t="s">
        <v>4445</v>
      </c>
      <c r="AU2479" s="45">
        <v>4.2134539783202435E-7</v>
      </c>
      <c r="AV2479" s="10">
        <v>28.010610079575592</v>
      </c>
      <c r="AW2479" s="10">
        <v>8.3105981112277032</v>
      </c>
      <c r="AX2479" s="17">
        <v>0.80220356768100742</v>
      </c>
    </row>
    <row r="2480" spans="1:50" x14ac:dyDescent="0.25">
      <c r="A2480" s="22" t="s">
        <v>2195</v>
      </c>
      <c r="B2480" s="22" t="s">
        <v>3962</v>
      </c>
      <c r="C2480" s="22" t="s">
        <v>2334</v>
      </c>
      <c r="D2480" s="22">
        <v>6806</v>
      </c>
      <c r="E2480" s="22" t="s">
        <v>2560</v>
      </c>
      <c r="F2480" s="43">
        <v>7.9999999999999996E-6</v>
      </c>
      <c r="G2480" s="43">
        <v>46.130563338590001</v>
      </c>
      <c r="H2480" s="43">
        <v>1.5303030303030303</v>
      </c>
      <c r="I2480" s="9">
        <v>0.23087121212121212</v>
      </c>
      <c r="J2480" s="9">
        <v>1.2994318181818183</v>
      </c>
      <c r="K2480" s="11">
        <v>1.5303030303030303</v>
      </c>
      <c r="L2480" s="41">
        <v>238</v>
      </c>
      <c r="M2480" s="44">
        <v>540</v>
      </c>
      <c r="N2480" s="13">
        <v>41</v>
      </c>
      <c r="O2480" s="13">
        <v>32</v>
      </c>
      <c r="P2480" s="22">
        <v>3</v>
      </c>
      <c r="Q2480" s="22">
        <v>3</v>
      </c>
      <c r="R2480" s="14">
        <v>0</v>
      </c>
      <c r="S2480" s="22">
        <v>42</v>
      </c>
      <c r="T2480" s="22">
        <v>0</v>
      </c>
      <c r="U2480" s="22">
        <v>540</v>
      </c>
      <c r="V2480" s="22"/>
      <c r="W2480" s="22">
        <v>41</v>
      </c>
      <c r="X2480" s="22">
        <v>32</v>
      </c>
      <c r="Y2480" s="14">
        <v>0</v>
      </c>
      <c r="Z2480" s="10">
        <v>38</v>
      </c>
      <c r="AA2480" s="22">
        <v>29</v>
      </c>
      <c r="AB2480" s="22">
        <v>52.06</v>
      </c>
      <c r="AC2480" s="22">
        <v>1.7342081737180284E-7</v>
      </c>
      <c r="AD2480" s="42">
        <v>0</v>
      </c>
      <c r="AE2480" s="22">
        <v>2617</v>
      </c>
      <c r="AF2480" s="22">
        <v>5.4976338246607701E-5</v>
      </c>
      <c r="AG2480" s="22">
        <v>2.11447454794645E-6</v>
      </c>
      <c r="AH2480" s="22">
        <v>0</v>
      </c>
      <c r="AI2480" s="22">
        <v>0</v>
      </c>
      <c r="AJ2480" s="22">
        <v>0</v>
      </c>
      <c r="AK2480" s="22">
        <v>0</v>
      </c>
      <c r="AL2480" s="45">
        <v>0</v>
      </c>
      <c r="AM2480" s="45">
        <v>0</v>
      </c>
      <c r="AN2480" s="45">
        <v>0</v>
      </c>
      <c r="AO2480" s="45">
        <v>0</v>
      </c>
      <c r="AP2480" s="45">
        <v>0</v>
      </c>
      <c r="AQ2480" s="45">
        <v>0</v>
      </c>
      <c r="AR2480" s="45">
        <v>0</v>
      </c>
      <c r="AS2480" s="45" t="s">
        <v>4445</v>
      </c>
      <c r="AT2480" s="45" t="s">
        <v>4445</v>
      </c>
      <c r="AU2480" s="45">
        <v>4.6682259493808844E-5</v>
      </c>
      <c r="AV2480" s="10">
        <v>29.243550502842147</v>
      </c>
      <c r="AW2480" s="10">
        <v>26.792079207920793</v>
      </c>
      <c r="AX2480" s="17">
        <v>0.15086633663366336</v>
      </c>
    </row>
    <row r="2481" spans="1:50" x14ac:dyDescent="0.25">
      <c r="A2481" s="22" t="s">
        <v>2906</v>
      </c>
      <c r="B2481" s="22" t="s">
        <v>3959</v>
      </c>
      <c r="C2481" s="22" t="s">
        <v>2956</v>
      </c>
      <c r="D2481" s="22">
        <v>6644</v>
      </c>
      <c r="E2481" s="22" t="s">
        <v>3334</v>
      </c>
      <c r="F2481" s="43">
        <v>3.0200000000000002E-4</v>
      </c>
      <c r="G2481" s="43">
        <v>59.034722920930001</v>
      </c>
      <c r="H2481" s="43">
        <v>3.8039772727272729</v>
      </c>
      <c r="I2481" s="9">
        <v>0.70700757575757578</v>
      </c>
      <c r="J2481" s="9">
        <v>3.0967803030303029</v>
      </c>
      <c r="K2481" s="11">
        <v>3.2859848484848486</v>
      </c>
      <c r="L2481" s="41">
        <v>639</v>
      </c>
      <c r="M2481" s="44">
        <v>1012</v>
      </c>
      <c r="N2481" s="13">
        <v>193</v>
      </c>
      <c r="O2481" s="13">
        <v>131</v>
      </c>
      <c r="P2481" s="22">
        <v>13</v>
      </c>
      <c r="Q2481" s="22">
        <v>4</v>
      </c>
      <c r="R2481" s="14">
        <v>0</v>
      </c>
      <c r="S2481" s="22">
        <v>193</v>
      </c>
      <c r="T2481" s="22">
        <v>0.13617127209360214</v>
      </c>
      <c r="U2481" s="22">
        <v>1172</v>
      </c>
      <c r="V2481" s="22"/>
      <c r="W2481" s="22">
        <v>222</v>
      </c>
      <c r="X2481" s="22">
        <v>150</v>
      </c>
      <c r="Y2481" s="14">
        <v>160</v>
      </c>
      <c r="Z2481" s="10">
        <v>209</v>
      </c>
      <c r="AA2481" s="22">
        <v>146</v>
      </c>
      <c r="AB2481" s="22">
        <v>300.73</v>
      </c>
      <c r="AC2481" s="22">
        <v>5.1156333943413801E-6</v>
      </c>
      <c r="AD2481" s="42">
        <v>0</v>
      </c>
      <c r="AE2481" s="22">
        <v>2618</v>
      </c>
      <c r="AF2481" s="22">
        <v>4.4308119955665935E-5</v>
      </c>
      <c r="AG2481" s="22">
        <v>2.1099104740793301E-6</v>
      </c>
      <c r="AH2481" s="22">
        <v>0</v>
      </c>
      <c r="AI2481" s="22">
        <v>1</v>
      </c>
      <c r="AJ2481" s="22">
        <v>0</v>
      </c>
      <c r="AK2481" s="22">
        <v>0</v>
      </c>
      <c r="AL2481" s="45">
        <v>0</v>
      </c>
      <c r="AM2481" s="45">
        <v>0</v>
      </c>
      <c r="AN2481" s="45">
        <v>0</v>
      </c>
      <c r="AO2481" s="45">
        <v>0</v>
      </c>
      <c r="AP2481" s="45">
        <v>0</v>
      </c>
      <c r="AQ2481" s="45">
        <v>0</v>
      </c>
      <c r="AR2481" s="45">
        <v>0</v>
      </c>
      <c r="AS2481" s="45" t="s">
        <v>4445</v>
      </c>
      <c r="AT2481" s="45" t="s">
        <v>4445</v>
      </c>
      <c r="AU2481" s="45">
        <v>3.6070802558879439E-5</v>
      </c>
      <c r="AV2481" s="10">
        <v>67.489450186532935</v>
      </c>
      <c r="AW2481" s="10">
        <v>58.359970126960413</v>
      </c>
      <c r="AX2481" s="17">
        <v>0.18586009459795866</v>
      </c>
    </row>
    <row r="2482" spans="1:50" x14ac:dyDescent="0.25">
      <c r="A2482" s="22" t="s">
        <v>2906</v>
      </c>
      <c r="B2482" s="22" t="s">
        <v>3977</v>
      </c>
      <c r="C2482" s="22" t="s">
        <v>3265</v>
      </c>
      <c r="D2482" s="22">
        <v>283</v>
      </c>
      <c r="E2482" s="22" t="s">
        <v>3351</v>
      </c>
      <c r="F2482" s="43">
        <v>1.9000000000000001E-5</v>
      </c>
      <c r="G2482" s="43">
        <v>47.665672364510002</v>
      </c>
      <c r="H2482" s="43">
        <v>3.2765151515151518</v>
      </c>
      <c r="I2482" s="9">
        <v>0.22386363636363638</v>
      </c>
      <c r="J2482" s="9">
        <v>3.0526515151515152</v>
      </c>
      <c r="K2482" s="11">
        <v>0.25094696969696972</v>
      </c>
      <c r="L2482" s="41">
        <v>324</v>
      </c>
      <c r="M2482" s="44">
        <v>146</v>
      </c>
      <c r="N2482" s="13">
        <v>54</v>
      </c>
      <c r="O2482" s="13">
        <v>28</v>
      </c>
      <c r="P2482" s="22">
        <v>46</v>
      </c>
      <c r="Q2482" s="22">
        <v>27</v>
      </c>
      <c r="R2482" s="14">
        <v>0</v>
      </c>
      <c r="S2482" s="22">
        <v>142</v>
      </c>
      <c r="T2482" s="22">
        <v>0.92341040462427748</v>
      </c>
      <c r="U2482" s="22">
        <v>701</v>
      </c>
      <c r="V2482" s="22"/>
      <c r="W2482" s="22">
        <v>156</v>
      </c>
      <c r="X2482" s="22">
        <v>96</v>
      </c>
      <c r="Y2482" s="14">
        <v>555</v>
      </c>
      <c r="Z2482" s="10">
        <v>110</v>
      </c>
      <c r="AA2482" s="22">
        <v>69</v>
      </c>
      <c r="AB2482" s="22">
        <v>200.65</v>
      </c>
      <c r="AC2482" s="22">
        <v>3.986097133950566E-7</v>
      </c>
      <c r="AD2482" s="42">
        <v>0</v>
      </c>
      <c r="AE2482" s="22">
        <v>2619</v>
      </c>
      <c r="AF2482" s="22">
        <v>8.3840919049025194E-5</v>
      </c>
      <c r="AG2482" s="22">
        <v>2.0960229762256299E-6</v>
      </c>
      <c r="AH2482" s="22">
        <v>0</v>
      </c>
      <c r="AI2482" s="22">
        <v>0</v>
      </c>
      <c r="AJ2482" s="22">
        <v>0</v>
      </c>
      <c r="AK2482" s="22">
        <v>0</v>
      </c>
      <c r="AL2482" s="45">
        <v>0</v>
      </c>
      <c r="AM2482" s="45">
        <v>0</v>
      </c>
      <c r="AN2482" s="45">
        <v>0</v>
      </c>
      <c r="AO2482" s="45">
        <v>0</v>
      </c>
      <c r="AP2482" s="45">
        <v>0</v>
      </c>
      <c r="AQ2482" s="45">
        <v>0</v>
      </c>
      <c r="AR2482" s="45">
        <v>0</v>
      </c>
      <c r="AS2482" s="45" t="s">
        <v>4445</v>
      </c>
      <c r="AT2482" s="45" t="s">
        <v>4445</v>
      </c>
      <c r="AU2482" s="45">
        <v>7.8112597296658274E-5</v>
      </c>
      <c r="AV2482" s="10">
        <v>36.03424742523886</v>
      </c>
      <c r="AW2482" s="10">
        <v>47.611560693641614</v>
      </c>
      <c r="AX2482" s="17">
        <v>6.8323699421965312E-2</v>
      </c>
    </row>
    <row r="2483" spans="1:50" x14ac:dyDescent="0.25">
      <c r="A2483" s="22" t="s">
        <v>2195</v>
      </c>
      <c r="B2483" s="22" t="s">
        <v>3962</v>
      </c>
      <c r="C2483" s="22" t="s">
        <v>2548</v>
      </c>
      <c r="D2483" s="22">
        <v>995</v>
      </c>
      <c r="E2483" s="22" t="s">
        <v>2681</v>
      </c>
      <c r="F2483" s="43">
        <v>5.0000000000000004E-6</v>
      </c>
      <c r="G2483" s="43">
        <v>31.990020051030001</v>
      </c>
      <c r="H2483" s="43">
        <v>1.6513257575757576</v>
      </c>
      <c r="I2483" s="9">
        <v>0</v>
      </c>
      <c r="J2483" s="9">
        <v>1.6513257575757576</v>
      </c>
      <c r="K2483" s="11">
        <v>0</v>
      </c>
      <c r="L2483" s="41">
        <v>311</v>
      </c>
      <c r="M2483" s="44">
        <v>0</v>
      </c>
      <c r="N2483" s="13">
        <v>0</v>
      </c>
      <c r="O2483" s="13">
        <v>0</v>
      </c>
      <c r="P2483" s="22">
        <v>0</v>
      </c>
      <c r="Q2483" s="22">
        <v>0</v>
      </c>
      <c r="R2483" s="14">
        <v>0</v>
      </c>
      <c r="S2483" s="22">
        <v>60</v>
      </c>
      <c r="T2483" s="22">
        <v>1</v>
      </c>
      <c r="U2483" s="22">
        <v>577</v>
      </c>
      <c r="V2483" s="22"/>
      <c r="W2483" s="22">
        <v>106</v>
      </c>
      <c r="X2483" s="22">
        <v>71</v>
      </c>
      <c r="Y2483" s="14">
        <v>577</v>
      </c>
      <c r="Z2483" s="10">
        <v>106</v>
      </c>
      <c r="AA2483" s="22">
        <v>71</v>
      </c>
      <c r="AB2483" s="22">
        <v>197.15</v>
      </c>
      <c r="AC2483" s="22">
        <v>1.5629874542198082E-7</v>
      </c>
      <c r="AD2483" s="42">
        <v>0</v>
      </c>
      <c r="AE2483" s="22">
        <v>2620</v>
      </c>
      <c r="AF2483" s="22">
        <v>4.1862308530605795E-5</v>
      </c>
      <c r="AG2483" s="22">
        <v>2.0931154265302898E-6</v>
      </c>
      <c r="AH2483" s="22">
        <v>0</v>
      </c>
      <c r="AI2483" s="22">
        <v>0</v>
      </c>
      <c r="AJ2483" s="22">
        <v>0</v>
      </c>
      <c r="AK2483" s="22">
        <v>0</v>
      </c>
      <c r="AL2483" s="45">
        <v>0</v>
      </c>
      <c r="AM2483" s="45">
        <v>0</v>
      </c>
      <c r="AN2483" s="45">
        <v>0</v>
      </c>
      <c r="AO2483" s="45">
        <v>0</v>
      </c>
      <c r="AP2483" s="45">
        <v>0</v>
      </c>
      <c r="AQ2483" s="45">
        <v>0</v>
      </c>
      <c r="AR2483" s="45">
        <v>0</v>
      </c>
      <c r="AS2483" s="45" t="s">
        <v>4445</v>
      </c>
      <c r="AT2483" s="45" t="s">
        <v>4445</v>
      </c>
      <c r="AU2483" s="45">
        <v>4.1862308530605795E-5</v>
      </c>
      <c r="AV2483" s="10">
        <v>64.190847574263103</v>
      </c>
      <c r="AW2483" s="10">
        <v>64.190847574263103</v>
      </c>
      <c r="AX2483" s="17">
        <v>0</v>
      </c>
    </row>
    <row r="2484" spans="1:50" x14ac:dyDescent="0.25">
      <c r="A2484" s="22" t="s">
        <v>539</v>
      </c>
      <c r="B2484" s="22" t="s">
        <v>3949</v>
      </c>
      <c r="C2484" s="22" t="s">
        <v>3965</v>
      </c>
      <c r="D2484" s="22">
        <v>5052</v>
      </c>
      <c r="E2484" s="22" t="s">
        <v>897</v>
      </c>
      <c r="F2484" s="43">
        <v>1.8E-5</v>
      </c>
      <c r="G2484" s="43">
        <v>26.617679973400001</v>
      </c>
      <c r="H2484" s="43">
        <v>1.7045454545454546</v>
      </c>
      <c r="I2484" s="9">
        <v>0</v>
      </c>
      <c r="J2484" s="9">
        <v>1.7045454545454546</v>
      </c>
      <c r="K2484" s="11">
        <v>0</v>
      </c>
      <c r="L2484" s="41">
        <v>396</v>
      </c>
      <c r="M2484" s="44">
        <v>0</v>
      </c>
      <c r="N2484" s="13">
        <v>0</v>
      </c>
      <c r="O2484" s="13">
        <v>0</v>
      </c>
      <c r="P2484" s="22">
        <v>0</v>
      </c>
      <c r="Q2484" s="22">
        <v>0</v>
      </c>
      <c r="R2484" s="14">
        <v>0</v>
      </c>
      <c r="S2484" s="22">
        <v>61</v>
      </c>
      <c r="T2484" s="22">
        <v>1</v>
      </c>
      <c r="U2484" s="22">
        <v>731</v>
      </c>
      <c r="V2484" s="22"/>
      <c r="W2484" s="22">
        <v>134</v>
      </c>
      <c r="X2484" s="22">
        <v>89</v>
      </c>
      <c r="Y2484" s="14">
        <v>731</v>
      </c>
      <c r="Z2484" s="10">
        <v>134</v>
      </c>
      <c r="AA2484" s="22">
        <v>89</v>
      </c>
      <c r="AB2484" s="22">
        <v>249.37</v>
      </c>
      <c r="AC2484" s="22">
        <v>6.7624225770195013E-7</v>
      </c>
      <c r="AD2484" s="42">
        <v>0</v>
      </c>
      <c r="AE2484" s="22">
        <v>2621</v>
      </c>
      <c r="AF2484" s="22">
        <v>3.1325232636082201E-5</v>
      </c>
      <c r="AG2484" s="22">
        <v>2.0883488424054801E-6</v>
      </c>
      <c r="AH2484" s="22">
        <v>0</v>
      </c>
      <c r="AI2484" s="22">
        <v>0</v>
      </c>
      <c r="AJ2484" s="22">
        <v>0</v>
      </c>
      <c r="AK2484" s="22">
        <v>0</v>
      </c>
      <c r="AL2484" s="45">
        <v>0</v>
      </c>
      <c r="AM2484" s="45">
        <v>0</v>
      </c>
      <c r="AN2484" s="45">
        <v>0</v>
      </c>
      <c r="AO2484" s="45">
        <v>0</v>
      </c>
      <c r="AP2484" s="45">
        <v>0</v>
      </c>
      <c r="AQ2484" s="45">
        <v>0</v>
      </c>
      <c r="AR2484" s="45">
        <v>0</v>
      </c>
      <c r="AS2484" s="45" t="s">
        <v>4445</v>
      </c>
      <c r="AT2484" s="45" t="s">
        <v>4445</v>
      </c>
      <c r="AU2484" s="45">
        <v>3.1325232636082201E-5</v>
      </c>
      <c r="AV2484" s="10">
        <v>78.61333333333333</v>
      </c>
      <c r="AW2484" s="10">
        <v>78.61333333333333</v>
      </c>
      <c r="AX2484" s="17">
        <v>0</v>
      </c>
    </row>
    <row r="2485" spans="1:50" x14ac:dyDescent="0.25">
      <c r="A2485" s="22" t="s">
        <v>2906</v>
      </c>
      <c r="B2485" s="22" t="s">
        <v>3977</v>
      </c>
      <c r="C2485" s="22" t="s">
        <v>3126</v>
      </c>
      <c r="D2485" s="22">
        <v>289</v>
      </c>
      <c r="E2485" s="22" t="s">
        <v>3127</v>
      </c>
      <c r="F2485" s="43">
        <v>1.2E-5</v>
      </c>
      <c r="G2485" s="43">
        <v>45.388936326820001</v>
      </c>
      <c r="H2485" s="43">
        <v>2.353409090909091</v>
      </c>
      <c r="I2485" s="9">
        <v>0</v>
      </c>
      <c r="J2485" s="9">
        <v>2.353409090909091</v>
      </c>
      <c r="K2485" s="11">
        <v>0</v>
      </c>
      <c r="L2485" s="41">
        <v>335</v>
      </c>
      <c r="M2485" s="44">
        <v>0</v>
      </c>
      <c r="N2485" s="13">
        <v>0</v>
      </c>
      <c r="O2485" s="13">
        <v>0</v>
      </c>
      <c r="P2485" s="22">
        <v>0</v>
      </c>
      <c r="Q2485" s="22">
        <v>0</v>
      </c>
      <c r="R2485" s="14">
        <v>0</v>
      </c>
      <c r="S2485" s="22">
        <v>109</v>
      </c>
      <c r="T2485" s="22">
        <v>1</v>
      </c>
      <c r="U2485" s="22">
        <v>621</v>
      </c>
      <c r="V2485" s="22"/>
      <c r="W2485" s="22">
        <v>114</v>
      </c>
      <c r="X2485" s="22">
        <v>76</v>
      </c>
      <c r="Y2485" s="14">
        <v>621</v>
      </c>
      <c r="Z2485" s="10">
        <v>114</v>
      </c>
      <c r="AA2485" s="22">
        <v>76</v>
      </c>
      <c r="AB2485" s="22">
        <v>212.07</v>
      </c>
      <c r="AC2485" s="22">
        <v>2.6438160862803221E-7</v>
      </c>
      <c r="AD2485" s="42">
        <v>0</v>
      </c>
      <c r="AE2485" s="22">
        <v>2622</v>
      </c>
      <c r="AF2485" s="22">
        <v>4.3853099620650178E-5</v>
      </c>
      <c r="AG2485" s="22">
        <v>2.0882428390785799E-6</v>
      </c>
      <c r="AH2485" s="22">
        <v>0</v>
      </c>
      <c r="AI2485" s="22">
        <v>0</v>
      </c>
      <c r="AJ2485" s="22">
        <v>0</v>
      </c>
      <c r="AK2485" s="22">
        <v>0</v>
      </c>
      <c r="AL2485" s="45">
        <v>0</v>
      </c>
      <c r="AM2485" s="45">
        <v>0</v>
      </c>
      <c r="AN2485" s="45">
        <v>0</v>
      </c>
      <c r="AO2485" s="45">
        <v>0</v>
      </c>
      <c r="AP2485" s="45">
        <v>0</v>
      </c>
      <c r="AQ2485" s="45">
        <v>0</v>
      </c>
      <c r="AR2485" s="45">
        <v>0</v>
      </c>
      <c r="AS2485" s="45" t="s">
        <v>4445</v>
      </c>
      <c r="AT2485" s="45" t="s">
        <v>4445</v>
      </c>
      <c r="AU2485" s="45">
        <v>4.3853099620650178E-5</v>
      </c>
      <c r="AV2485" s="10">
        <v>48.440366972477065</v>
      </c>
      <c r="AW2485" s="10">
        <v>48.440366972477065</v>
      </c>
      <c r="AX2485" s="17">
        <v>0</v>
      </c>
    </row>
    <row r="2486" spans="1:50" x14ac:dyDescent="0.25">
      <c r="A2486" s="22" t="s">
        <v>2195</v>
      </c>
      <c r="B2486" s="22" t="s">
        <v>3962</v>
      </c>
      <c r="C2486" s="22" t="s">
        <v>2548</v>
      </c>
      <c r="D2486" s="22">
        <v>1411</v>
      </c>
      <c r="E2486" s="22" t="s">
        <v>2635</v>
      </c>
      <c r="F2486" s="43">
        <v>4.5000000000000003E-5</v>
      </c>
      <c r="G2486" s="43">
        <v>205.02674405350999</v>
      </c>
      <c r="H2486" s="43">
        <v>9.71875</v>
      </c>
      <c r="I2486" s="9">
        <v>0</v>
      </c>
      <c r="J2486" s="9">
        <v>9.71875</v>
      </c>
      <c r="K2486" s="11">
        <v>0</v>
      </c>
      <c r="L2486" s="41">
        <v>3768</v>
      </c>
      <c r="M2486" s="44">
        <v>0</v>
      </c>
      <c r="N2486" s="13">
        <v>0</v>
      </c>
      <c r="O2486" s="13">
        <v>0</v>
      </c>
      <c r="P2486" s="22">
        <v>0</v>
      </c>
      <c r="Q2486" s="22">
        <v>0</v>
      </c>
      <c r="R2486" s="14">
        <v>0</v>
      </c>
      <c r="S2486" s="22">
        <v>278</v>
      </c>
      <c r="T2486" s="22">
        <v>1</v>
      </c>
      <c r="U2486" s="22">
        <v>6855</v>
      </c>
      <c r="V2486" s="22"/>
      <c r="W2486" s="22">
        <v>1238</v>
      </c>
      <c r="X2486" s="22">
        <v>817</v>
      </c>
      <c r="Y2486" s="14">
        <v>6855</v>
      </c>
      <c r="Z2486" s="10">
        <v>1238</v>
      </c>
      <c r="AA2486" s="22">
        <v>817</v>
      </c>
      <c r="AB2486" s="22">
        <v>2313.0100000000002</v>
      </c>
      <c r="AC2486" s="22">
        <v>2.1948356156041498E-7</v>
      </c>
      <c r="AD2486" s="42">
        <v>0</v>
      </c>
      <c r="AE2486" s="22">
        <v>2627</v>
      </c>
      <c r="AF2486" s="22">
        <v>1.6296440625018319E-4</v>
      </c>
      <c r="AG2486" s="22">
        <v>2.0370550781272898E-6</v>
      </c>
      <c r="AH2486" s="22">
        <v>0</v>
      </c>
      <c r="AI2486" s="22">
        <v>0</v>
      </c>
      <c r="AJ2486" s="22">
        <v>0</v>
      </c>
      <c r="AK2486" s="22">
        <v>0</v>
      </c>
      <c r="AL2486" s="45">
        <v>0</v>
      </c>
      <c r="AM2486" s="45">
        <v>0</v>
      </c>
      <c r="AN2486" s="45">
        <v>0</v>
      </c>
      <c r="AO2486" s="45">
        <v>0</v>
      </c>
      <c r="AP2486" s="45">
        <v>0</v>
      </c>
      <c r="AQ2486" s="45">
        <v>0</v>
      </c>
      <c r="AR2486" s="45">
        <v>0</v>
      </c>
      <c r="AS2486" s="45" t="s">
        <v>4445</v>
      </c>
      <c r="AT2486" s="45" t="s">
        <v>4445</v>
      </c>
      <c r="AU2486" s="45">
        <v>1.6296440625018319E-4</v>
      </c>
      <c r="AV2486" s="10">
        <v>127.38263665594856</v>
      </c>
      <c r="AW2486" s="10">
        <v>127.38263665594856</v>
      </c>
      <c r="AX2486" s="17">
        <v>0</v>
      </c>
    </row>
    <row r="2487" spans="1:50" x14ac:dyDescent="0.25">
      <c r="A2487" s="22" t="s">
        <v>2195</v>
      </c>
      <c r="B2487" s="22" t="s">
        <v>3956</v>
      </c>
      <c r="C2487" s="22" t="s">
        <v>2392</v>
      </c>
      <c r="D2487" s="22">
        <v>6135</v>
      </c>
      <c r="E2487" s="22" t="s">
        <v>2554</v>
      </c>
      <c r="F2487" s="43">
        <v>2.3440000000000002E-3</v>
      </c>
      <c r="G2487" s="43">
        <v>41.405607841829998</v>
      </c>
      <c r="H2487" s="43">
        <v>1.8607954545454546</v>
      </c>
      <c r="I2487" s="9">
        <v>0</v>
      </c>
      <c r="J2487" s="9">
        <v>1.8607954545454546</v>
      </c>
      <c r="K2487" s="11">
        <v>0</v>
      </c>
      <c r="L2487" s="41">
        <v>98</v>
      </c>
      <c r="M2487" s="44">
        <v>0</v>
      </c>
      <c r="N2487" s="13">
        <v>0</v>
      </c>
      <c r="O2487" s="13">
        <v>0</v>
      </c>
      <c r="P2487" s="22">
        <v>0</v>
      </c>
      <c r="Q2487" s="22">
        <v>0</v>
      </c>
      <c r="R2487" s="14">
        <v>0</v>
      </c>
      <c r="S2487" s="22">
        <v>112</v>
      </c>
      <c r="T2487" s="22">
        <v>1</v>
      </c>
      <c r="U2487" s="22">
        <v>190</v>
      </c>
      <c r="V2487" s="22"/>
      <c r="W2487" s="22">
        <v>36</v>
      </c>
      <c r="X2487" s="22">
        <v>25</v>
      </c>
      <c r="Y2487" s="14">
        <v>190</v>
      </c>
      <c r="Z2487" s="10">
        <v>36</v>
      </c>
      <c r="AA2487" s="22">
        <v>25</v>
      </c>
      <c r="AB2487" s="22">
        <v>66.42</v>
      </c>
      <c r="AC2487" s="22">
        <v>5.6610689280401658E-5</v>
      </c>
      <c r="AD2487" s="42">
        <v>0</v>
      </c>
      <c r="AE2487" s="22">
        <v>2628</v>
      </c>
      <c r="AF2487" s="22">
        <v>3.4621868121033792E-5</v>
      </c>
      <c r="AG2487" s="22">
        <v>2.03658047770787E-6</v>
      </c>
      <c r="AH2487" s="22">
        <v>0</v>
      </c>
      <c r="AI2487" s="22">
        <v>0</v>
      </c>
      <c r="AJ2487" s="22">
        <v>0</v>
      </c>
      <c r="AK2487" s="22">
        <v>0</v>
      </c>
      <c r="AL2487" s="45">
        <v>0</v>
      </c>
      <c r="AM2487" s="45">
        <v>0</v>
      </c>
      <c r="AN2487" s="45">
        <v>0</v>
      </c>
      <c r="AO2487" s="45">
        <v>0</v>
      </c>
      <c r="AP2487" s="45">
        <v>0</v>
      </c>
      <c r="AQ2487" s="45">
        <v>0</v>
      </c>
      <c r="AR2487" s="45">
        <v>0</v>
      </c>
      <c r="AS2487" s="45" t="s">
        <v>4445</v>
      </c>
      <c r="AT2487" s="45" t="s">
        <v>4445</v>
      </c>
      <c r="AU2487" s="45">
        <v>3.4621868121033792E-5</v>
      </c>
      <c r="AV2487" s="10">
        <v>19.346564885496182</v>
      </c>
      <c r="AW2487" s="10">
        <v>19.346564885496182</v>
      </c>
      <c r="AX2487" s="17">
        <v>0</v>
      </c>
    </row>
    <row r="2488" spans="1:50" x14ac:dyDescent="0.25">
      <c r="A2488" s="22" t="s">
        <v>2906</v>
      </c>
      <c r="B2488" s="22" t="s">
        <v>3954</v>
      </c>
      <c r="C2488" s="22" t="s">
        <v>3461</v>
      </c>
      <c r="D2488" s="22">
        <v>6936</v>
      </c>
      <c r="E2488" s="22" t="s">
        <v>3465</v>
      </c>
      <c r="F2488" s="43">
        <v>4.8999999999999998E-5</v>
      </c>
      <c r="G2488" s="43">
        <v>110.38687544002001</v>
      </c>
      <c r="H2488" s="43">
        <v>4.3410984848484855</v>
      </c>
      <c r="I2488" s="9">
        <v>0</v>
      </c>
      <c r="J2488" s="9">
        <v>4.3410984848484855</v>
      </c>
      <c r="K2488" s="11">
        <v>0</v>
      </c>
      <c r="L2488" s="41">
        <v>391</v>
      </c>
      <c r="M2488" s="44">
        <v>0</v>
      </c>
      <c r="N2488" s="13">
        <v>0</v>
      </c>
      <c r="O2488" s="13">
        <v>0</v>
      </c>
      <c r="P2488" s="22">
        <v>0</v>
      </c>
      <c r="Q2488" s="22">
        <v>0</v>
      </c>
      <c r="R2488" s="14">
        <v>0</v>
      </c>
      <c r="S2488" s="22">
        <v>137</v>
      </c>
      <c r="T2488" s="22">
        <v>1</v>
      </c>
      <c r="U2488" s="22">
        <v>722</v>
      </c>
      <c r="V2488" s="22"/>
      <c r="W2488" s="22">
        <v>132</v>
      </c>
      <c r="X2488" s="22">
        <v>88</v>
      </c>
      <c r="Y2488" s="14">
        <v>722</v>
      </c>
      <c r="Z2488" s="10">
        <v>132</v>
      </c>
      <c r="AA2488" s="22">
        <v>88</v>
      </c>
      <c r="AB2488" s="22">
        <v>245.82</v>
      </c>
      <c r="AC2488" s="22">
        <v>4.4389335058790319E-7</v>
      </c>
      <c r="AD2488" s="42">
        <v>0</v>
      </c>
      <c r="AE2488" s="22">
        <v>2629</v>
      </c>
      <c r="AF2488" s="22">
        <v>1.4052195016881261E-4</v>
      </c>
      <c r="AG2488" s="22">
        <v>2.0365500024465598E-6</v>
      </c>
      <c r="AH2488" s="22">
        <v>0</v>
      </c>
      <c r="AI2488" s="22">
        <v>0</v>
      </c>
      <c r="AJ2488" s="22">
        <v>0</v>
      </c>
      <c r="AK2488" s="22">
        <v>0</v>
      </c>
      <c r="AL2488" s="45">
        <v>0</v>
      </c>
      <c r="AM2488" s="45">
        <v>0</v>
      </c>
      <c r="AN2488" s="45">
        <v>0</v>
      </c>
      <c r="AO2488" s="45">
        <v>0</v>
      </c>
      <c r="AP2488" s="45">
        <v>0</v>
      </c>
      <c r="AQ2488" s="45">
        <v>0</v>
      </c>
      <c r="AR2488" s="45">
        <v>0</v>
      </c>
      <c r="AS2488" s="45" t="s">
        <v>4445</v>
      </c>
      <c r="AT2488" s="45" t="s">
        <v>4445</v>
      </c>
      <c r="AU2488" s="45">
        <v>1.4052195016881261E-4</v>
      </c>
      <c r="AV2488" s="10">
        <v>30.407050303215389</v>
      </c>
      <c r="AW2488" s="10">
        <v>30.407050303215389</v>
      </c>
      <c r="AX2488" s="17">
        <v>0</v>
      </c>
    </row>
    <row r="2489" spans="1:50" x14ac:dyDescent="0.25">
      <c r="A2489" s="22" t="s">
        <v>2195</v>
      </c>
      <c r="B2489" s="22" t="s">
        <v>3963</v>
      </c>
      <c r="C2489" s="22" t="s">
        <v>2732</v>
      </c>
      <c r="D2489" s="22">
        <v>931</v>
      </c>
      <c r="E2489" s="22" t="s">
        <v>2733</v>
      </c>
      <c r="F2489" s="43">
        <v>1.8100000000000001E-4</v>
      </c>
      <c r="G2489" s="43">
        <v>24.980199264140001</v>
      </c>
      <c r="H2489" s="43">
        <v>1.0056818181818183</v>
      </c>
      <c r="I2489" s="9">
        <v>0</v>
      </c>
      <c r="J2489" s="9">
        <v>1.0056818181818183</v>
      </c>
      <c r="K2489" s="11">
        <v>0</v>
      </c>
      <c r="L2489" s="41">
        <v>129</v>
      </c>
      <c r="M2489" s="44">
        <v>0</v>
      </c>
      <c r="N2489" s="13">
        <v>0</v>
      </c>
      <c r="O2489" s="13">
        <v>0</v>
      </c>
      <c r="P2489" s="22">
        <v>0</v>
      </c>
      <c r="Q2489" s="22">
        <v>0</v>
      </c>
      <c r="R2489" s="14">
        <v>0</v>
      </c>
      <c r="S2489" s="22">
        <v>29</v>
      </c>
      <c r="T2489" s="22">
        <v>1</v>
      </c>
      <c r="U2489" s="22">
        <v>247</v>
      </c>
      <c r="V2489" s="22"/>
      <c r="W2489" s="22">
        <v>46</v>
      </c>
      <c r="X2489" s="22">
        <v>32</v>
      </c>
      <c r="Y2489" s="14">
        <v>247</v>
      </c>
      <c r="Z2489" s="10">
        <v>46</v>
      </c>
      <c r="AA2489" s="22">
        <v>32</v>
      </c>
      <c r="AB2489" s="22">
        <v>85.25</v>
      </c>
      <c r="AC2489" s="22">
        <v>7.245738838434015E-6</v>
      </c>
      <c r="AD2489" s="42">
        <v>0</v>
      </c>
      <c r="AE2489" s="22">
        <v>2630</v>
      </c>
      <c r="AF2489" s="22">
        <v>2.0360839362871298E-6</v>
      </c>
      <c r="AG2489" s="22">
        <v>2.0360839362871298E-6</v>
      </c>
      <c r="AH2489" s="22">
        <v>0</v>
      </c>
      <c r="AI2489" s="22">
        <v>0</v>
      </c>
      <c r="AJ2489" s="22">
        <v>0</v>
      </c>
      <c r="AK2489" s="22">
        <v>0</v>
      </c>
      <c r="AL2489" s="45">
        <v>0</v>
      </c>
      <c r="AM2489" s="45">
        <v>0</v>
      </c>
      <c r="AN2489" s="45">
        <v>0</v>
      </c>
      <c r="AO2489" s="45">
        <v>0</v>
      </c>
      <c r="AP2489" s="45">
        <v>0</v>
      </c>
      <c r="AQ2489" s="45">
        <v>0</v>
      </c>
      <c r="AR2489" s="45">
        <v>0</v>
      </c>
      <c r="AS2489" s="45" t="s">
        <v>4445</v>
      </c>
      <c r="AT2489" s="45" t="s">
        <v>4445</v>
      </c>
      <c r="AU2489" s="45">
        <v>2.0360839362871298E-6</v>
      </c>
      <c r="AV2489" s="10">
        <v>45.740112994350277</v>
      </c>
      <c r="AW2489" s="10">
        <v>45.740112994350277</v>
      </c>
      <c r="AX2489" s="17">
        <v>0</v>
      </c>
    </row>
    <row r="2490" spans="1:50" x14ac:dyDescent="0.25">
      <c r="A2490" s="22" t="s">
        <v>2906</v>
      </c>
      <c r="B2490" s="22" t="s">
        <v>3977</v>
      </c>
      <c r="C2490" s="22" t="s">
        <v>2677</v>
      </c>
      <c r="D2490" s="22">
        <v>6763</v>
      </c>
      <c r="E2490" s="22" t="s">
        <v>3349</v>
      </c>
      <c r="F2490" s="43">
        <v>3.8000000000000002E-5</v>
      </c>
      <c r="G2490" s="43">
        <v>62.424494568759997</v>
      </c>
      <c r="H2490" s="43">
        <v>1.3922348484848486</v>
      </c>
      <c r="I2490" s="9">
        <v>0</v>
      </c>
      <c r="J2490" s="9">
        <v>1.3922348484848486</v>
      </c>
      <c r="K2490" s="11">
        <v>0</v>
      </c>
      <c r="L2490" s="41">
        <v>221</v>
      </c>
      <c r="M2490" s="44">
        <v>0</v>
      </c>
      <c r="N2490" s="13">
        <v>0</v>
      </c>
      <c r="O2490" s="13">
        <v>0</v>
      </c>
      <c r="P2490" s="22">
        <v>0</v>
      </c>
      <c r="Q2490" s="22">
        <v>0</v>
      </c>
      <c r="R2490" s="14">
        <v>0</v>
      </c>
      <c r="S2490" s="22">
        <v>54</v>
      </c>
      <c r="T2490" s="22">
        <v>1</v>
      </c>
      <c r="U2490" s="22">
        <v>414</v>
      </c>
      <c r="V2490" s="22"/>
      <c r="W2490" s="22">
        <v>77</v>
      </c>
      <c r="X2490" s="22">
        <v>51</v>
      </c>
      <c r="Y2490" s="14">
        <v>414</v>
      </c>
      <c r="Z2490" s="10">
        <v>77</v>
      </c>
      <c r="AA2490" s="22">
        <v>51</v>
      </c>
      <c r="AB2490" s="22">
        <v>142.75</v>
      </c>
      <c r="AC2490" s="22">
        <v>6.0873540526857381E-7</v>
      </c>
      <c r="AD2490" s="42">
        <v>0</v>
      </c>
      <c r="AE2490" s="22">
        <v>2634</v>
      </c>
      <c r="AF2490" s="22">
        <v>3.0072478998155701E-5</v>
      </c>
      <c r="AG2490" s="22">
        <v>2.0048319332103801E-6</v>
      </c>
      <c r="AH2490" s="22">
        <v>0</v>
      </c>
      <c r="AI2490" s="22">
        <v>0</v>
      </c>
      <c r="AJ2490" s="22">
        <v>0</v>
      </c>
      <c r="AK2490" s="22">
        <v>0</v>
      </c>
      <c r="AL2490" s="45">
        <v>0</v>
      </c>
      <c r="AM2490" s="45">
        <v>0</v>
      </c>
      <c r="AN2490" s="45">
        <v>0</v>
      </c>
      <c r="AO2490" s="45">
        <v>0</v>
      </c>
      <c r="AP2490" s="45">
        <v>0</v>
      </c>
      <c r="AQ2490" s="45">
        <v>0</v>
      </c>
      <c r="AR2490" s="45">
        <v>0</v>
      </c>
      <c r="AS2490" s="45" t="s">
        <v>4445</v>
      </c>
      <c r="AT2490" s="45" t="s">
        <v>4445</v>
      </c>
      <c r="AU2490" s="45">
        <v>3.0072478998155704E-5</v>
      </c>
      <c r="AV2490" s="10">
        <v>55.306760984900009</v>
      </c>
      <c r="AW2490" s="10">
        <v>55.306760984900009</v>
      </c>
      <c r="AX2490" s="17">
        <v>0</v>
      </c>
    </row>
    <row r="2491" spans="1:50" x14ac:dyDescent="0.25">
      <c r="A2491" s="22" t="s">
        <v>2195</v>
      </c>
      <c r="B2491" s="22" t="s">
        <v>3963</v>
      </c>
      <c r="C2491" s="22" t="s">
        <v>2672</v>
      </c>
      <c r="D2491" s="22">
        <v>6338</v>
      </c>
      <c r="E2491" s="22" t="s">
        <v>2673</v>
      </c>
      <c r="F2491" s="43">
        <v>1.06E-4</v>
      </c>
      <c r="G2491" s="43">
        <v>208.73233844076</v>
      </c>
      <c r="H2491" s="43">
        <v>7.9973484848484855</v>
      </c>
      <c r="I2491" s="9">
        <v>0</v>
      </c>
      <c r="J2491" s="9">
        <v>7.9973484848484855</v>
      </c>
      <c r="K2491" s="11">
        <v>0</v>
      </c>
      <c r="L2491" s="41">
        <v>1398</v>
      </c>
      <c r="M2491" s="44">
        <v>0</v>
      </c>
      <c r="N2491" s="13">
        <v>0</v>
      </c>
      <c r="O2491" s="13">
        <v>0</v>
      </c>
      <c r="P2491" s="22">
        <v>0</v>
      </c>
      <c r="Q2491" s="22">
        <v>0</v>
      </c>
      <c r="R2491" s="14">
        <v>0</v>
      </c>
      <c r="S2491" s="22">
        <v>188</v>
      </c>
      <c r="T2491" s="22">
        <v>1</v>
      </c>
      <c r="U2491" s="22">
        <v>2551</v>
      </c>
      <c r="V2491" s="22"/>
      <c r="W2491" s="22">
        <v>462</v>
      </c>
      <c r="X2491" s="22">
        <v>305</v>
      </c>
      <c r="Y2491" s="14">
        <v>2551</v>
      </c>
      <c r="Z2491" s="10">
        <v>462</v>
      </c>
      <c r="AA2491" s="22">
        <v>305</v>
      </c>
      <c r="AB2491" s="22">
        <v>862.53</v>
      </c>
      <c r="AC2491" s="22">
        <v>5.0782739652046627E-7</v>
      </c>
      <c r="AD2491" s="42">
        <v>0</v>
      </c>
      <c r="AE2491" s="22">
        <v>2635</v>
      </c>
      <c r="AF2491" s="22">
        <v>2.572076805747229E-4</v>
      </c>
      <c r="AG2491" s="22">
        <v>1.9938579889513401E-6</v>
      </c>
      <c r="AH2491" s="22">
        <v>0</v>
      </c>
      <c r="AI2491" s="22">
        <v>0</v>
      </c>
      <c r="AJ2491" s="22">
        <v>0</v>
      </c>
      <c r="AK2491" s="22">
        <v>0</v>
      </c>
      <c r="AL2491" s="45">
        <v>0</v>
      </c>
      <c r="AM2491" s="45">
        <v>0</v>
      </c>
      <c r="AN2491" s="45">
        <v>0</v>
      </c>
      <c r="AO2491" s="45">
        <v>0</v>
      </c>
      <c r="AP2491" s="45">
        <v>0</v>
      </c>
      <c r="AQ2491" s="45">
        <v>0</v>
      </c>
      <c r="AR2491" s="45">
        <v>0</v>
      </c>
      <c r="AS2491" s="45" t="s">
        <v>4445</v>
      </c>
      <c r="AT2491" s="45" t="s">
        <v>4445</v>
      </c>
      <c r="AU2491" s="45">
        <v>2.572076805747229E-4</v>
      </c>
      <c r="AV2491" s="10">
        <v>57.769146971060479</v>
      </c>
      <c r="AW2491" s="10">
        <v>57.769146971060479</v>
      </c>
      <c r="AX2491" s="17">
        <v>0</v>
      </c>
    </row>
    <row r="2492" spans="1:50" x14ac:dyDescent="0.25">
      <c r="A2492" s="22" t="s">
        <v>2906</v>
      </c>
      <c r="B2492" s="22" t="s">
        <v>3977</v>
      </c>
      <c r="C2492" s="22" t="s">
        <v>3406</v>
      </c>
      <c r="D2492" s="22">
        <v>1235</v>
      </c>
      <c r="E2492" s="22" t="s">
        <v>3407</v>
      </c>
      <c r="F2492" s="43">
        <v>1.7E-5</v>
      </c>
      <c r="G2492" s="43">
        <v>105.45892324619</v>
      </c>
      <c r="H2492" s="43">
        <v>6.223863636363637</v>
      </c>
      <c r="I2492" s="9">
        <v>0.50984848484848488</v>
      </c>
      <c r="J2492" s="9">
        <v>5.7140151515151514</v>
      </c>
      <c r="K2492" s="11">
        <v>1.0034090909090909</v>
      </c>
      <c r="L2492" s="41">
        <v>912</v>
      </c>
      <c r="M2492" s="44">
        <v>914</v>
      </c>
      <c r="N2492" s="13">
        <v>329</v>
      </c>
      <c r="O2492" s="13">
        <v>267</v>
      </c>
      <c r="P2492" s="22">
        <v>186</v>
      </c>
      <c r="Q2492" s="22">
        <v>133</v>
      </c>
      <c r="R2492" s="14">
        <v>0</v>
      </c>
      <c r="S2492" s="22">
        <v>304</v>
      </c>
      <c r="T2492" s="22">
        <v>0.83878035420850838</v>
      </c>
      <c r="U2492" s="22">
        <v>2313</v>
      </c>
      <c r="V2492" s="22"/>
      <c r="W2492" s="22">
        <v>583</v>
      </c>
      <c r="X2492" s="22">
        <v>435</v>
      </c>
      <c r="Y2492" s="14">
        <v>1399</v>
      </c>
      <c r="Z2492" s="10">
        <v>397</v>
      </c>
      <c r="AA2492" s="22">
        <v>302</v>
      </c>
      <c r="AB2492" s="22">
        <v>669.8</v>
      </c>
      <c r="AC2492" s="22">
        <v>1.6120020456034926E-7</v>
      </c>
      <c r="AD2492" s="42">
        <v>0</v>
      </c>
      <c r="AE2492" s="22">
        <v>2637</v>
      </c>
      <c r="AF2492" s="22">
        <v>9.2923084844899205E-5</v>
      </c>
      <c r="AG2492" s="22">
        <v>1.9770869115936E-6</v>
      </c>
      <c r="AH2492" s="22">
        <v>0</v>
      </c>
      <c r="AI2492" s="22">
        <v>0</v>
      </c>
      <c r="AJ2492" s="22">
        <v>0</v>
      </c>
      <c r="AK2492" s="22">
        <v>0</v>
      </c>
      <c r="AL2492" s="45">
        <v>0</v>
      </c>
      <c r="AM2492" s="45">
        <v>0</v>
      </c>
      <c r="AN2492" s="45">
        <v>0</v>
      </c>
      <c r="AO2492" s="45">
        <v>0</v>
      </c>
      <c r="AP2492" s="45">
        <v>0</v>
      </c>
      <c r="AQ2492" s="45">
        <v>0</v>
      </c>
      <c r="AR2492" s="45">
        <v>0</v>
      </c>
      <c r="AS2492" s="45" t="s">
        <v>4445</v>
      </c>
      <c r="AT2492" s="45" t="s">
        <v>4445</v>
      </c>
      <c r="AU2492" s="45">
        <v>8.531098136968561E-5</v>
      </c>
      <c r="AV2492" s="10">
        <v>69.478289691746767</v>
      </c>
      <c r="AW2492" s="10">
        <v>93.671718093846991</v>
      </c>
      <c r="AX2492" s="17">
        <v>8.191832511715659E-2</v>
      </c>
    </row>
    <row r="2493" spans="1:50" x14ac:dyDescent="0.25">
      <c r="A2493" s="22" t="s">
        <v>2906</v>
      </c>
      <c r="B2493" s="22" t="s">
        <v>3977</v>
      </c>
      <c r="C2493" s="22" t="s">
        <v>3110</v>
      </c>
      <c r="D2493" s="22">
        <v>2423</v>
      </c>
      <c r="E2493" s="22" t="s">
        <v>3111</v>
      </c>
      <c r="F2493" s="43">
        <v>1.0000000000000001E-5</v>
      </c>
      <c r="G2493" s="43">
        <v>66.936112184280006</v>
      </c>
      <c r="H2493" s="43">
        <v>3.3208333333333337</v>
      </c>
      <c r="I2493" s="9">
        <v>0.17784090909090911</v>
      </c>
      <c r="J2493" s="9">
        <v>3.1431818181818185</v>
      </c>
      <c r="K2493" s="11">
        <v>0.49924242424242427</v>
      </c>
      <c r="L2493" s="41">
        <v>866</v>
      </c>
      <c r="M2493" s="44">
        <v>286</v>
      </c>
      <c r="N2493" s="13">
        <v>50</v>
      </c>
      <c r="O2493" s="13">
        <v>28</v>
      </c>
      <c r="P2493" s="22">
        <v>29</v>
      </c>
      <c r="Q2493" s="22">
        <v>16</v>
      </c>
      <c r="R2493" s="14">
        <v>0</v>
      </c>
      <c r="S2493" s="22">
        <v>137</v>
      </c>
      <c r="T2493" s="22">
        <v>0.84966351089312198</v>
      </c>
      <c r="U2493" s="22">
        <v>1633</v>
      </c>
      <c r="V2493" s="22"/>
      <c r="W2493" s="22">
        <v>295</v>
      </c>
      <c r="X2493" s="22">
        <v>190</v>
      </c>
      <c r="Y2493" s="14">
        <v>1347</v>
      </c>
      <c r="Z2493" s="10">
        <v>266</v>
      </c>
      <c r="AA2493" s="22">
        <v>174</v>
      </c>
      <c r="AB2493" s="22">
        <v>485.65</v>
      </c>
      <c r="AC2493" s="22">
        <v>1.4939618800191548E-7</v>
      </c>
      <c r="AD2493" s="42">
        <v>0</v>
      </c>
      <c r="AE2493" s="22">
        <v>2638</v>
      </c>
      <c r="AF2493" s="22">
        <v>1.0113278604984931E-4</v>
      </c>
      <c r="AG2493" s="22">
        <v>1.9448612701894098E-6</v>
      </c>
      <c r="AH2493" s="22">
        <v>0</v>
      </c>
      <c r="AI2493" s="22">
        <v>0</v>
      </c>
      <c r="AJ2493" s="22">
        <v>0</v>
      </c>
      <c r="AK2493" s="22">
        <v>0</v>
      </c>
      <c r="AL2493" s="45">
        <v>0</v>
      </c>
      <c r="AM2493" s="45">
        <v>0</v>
      </c>
      <c r="AN2493" s="45">
        <v>0</v>
      </c>
      <c r="AO2493" s="45">
        <v>0</v>
      </c>
      <c r="AP2493" s="45">
        <v>0</v>
      </c>
      <c r="AQ2493" s="45">
        <v>0</v>
      </c>
      <c r="AR2493" s="45">
        <v>0</v>
      </c>
      <c r="AS2493" s="45" t="s">
        <v>4445</v>
      </c>
      <c r="AT2493" s="45" t="s">
        <v>4445</v>
      </c>
      <c r="AU2493" s="45">
        <v>9.5722579975094049E-5</v>
      </c>
      <c r="AV2493" s="10">
        <v>84.627621113521315</v>
      </c>
      <c r="AW2493" s="10">
        <v>88.833124215809278</v>
      </c>
      <c r="AX2493" s="17">
        <v>5.3553096840424315E-2</v>
      </c>
    </row>
    <row r="2494" spans="1:50" x14ac:dyDescent="0.25">
      <c r="A2494" s="22" t="s">
        <v>2195</v>
      </c>
      <c r="B2494" s="22" t="s">
        <v>3956</v>
      </c>
      <c r="C2494" s="22" t="s">
        <v>2493</v>
      </c>
      <c r="D2494" s="22">
        <v>3744</v>
      </c>
      <c r="E2494" s="22" t="s">
        <v>2728</v>
      </c>
      <c r="F2494" s="43">
        <v>1.4089000000000001E-2</v>
      </c>
      <c r="G2494" s="43">
        <v>48.699149351400003</v>
      </c>
      <c r="H2494" s="43">
        <v>2.0861742424242427</v>
      </c>
      <c r="I2494" s="9">
        <v>0</v>
      </c>
      <c r="J2494" s="9">
        <v>2.0861742424242427</v>
      </c>
      <c r="K2494" s="11">
        <v>0</v>
      </c>
      <c r="L2494" s="41">
        <v>12</v>
      </c>
      <c r="M2494" s="44">
        <v>0</v>
      </c>
      <c r="N2494" s="13">
        <v>0</v>
      </c>
      <c r="O2494" s="13">
        <v>0</v>
      </c>
      <c r="P2494" s="22">
        <v>0</v>
      </c>
      <c r="Q2494" s="22">
        <v>0</v>
      </c>
      <c r="R2494" s="14">
        <v>0</v>
      </c>
      <c r="S2494" s="22">
        <v>57</v>
      </c>
      <c r="T2494" s="22">
        <v>1</v>
      </c>
      <c r="U2494" s="22">
        <v>34</v>
      </c>
      <c r="V2494" s="22"/>
      <c r="W2494" s="22">
        <v>8</v>
      </c>
      <c r="X2494" s="22">
        <v>6</v>
      </c>
      <c r="Y2494" s="14">
        <v>34</v>
      </c>
      <c r="Z2494" s="10">
        <v>8</v>
      </c>
      <c r="AA2494" s="22">
        <v>6</v>
      </c>
      <c r="AB2494" s="22">
        <v>14.02</v>
      </c>
      <c r="AC2494" s="22">
        <v>2.8930690140678957E-4</v>
      </c>
      <c r="AD2494" s="42">
        <v>0</v>
      </c>
      <c r="AE2494" s="22">
        <v>2639</v>
      </c>
      <c r="AF2494" s="22">
        <v>6.3885268002692401E-5</v>
      </c>
      <c r="AG2494" s="22">
        <v>1.9359172122028002E-6</v>
      </c>
      <c r="AH2494" s="22">
        <v>0</v>
      </c>
      <c r="AI2494" s="22">
        <v>0</v>
      </c>
      <c r="AJ2494" s="22">
        <v>0</v>
      </c>
      <c r="AK2494" s="22">
        <v>0</v>
      </c>
      <c r="AL2494" s="45">
        <v>0</v>
      </c>
      <c r="AM2494" s="45">
        <v>0</v>
      </c>
      <c r="AN2494" s="45">
        <v>0</v>
      </c>
      <c r="AO2494" s="45">
        <v>0</v>
      </c>
      <c r="AP2494" s="45">
        <v>0</v>
      </c>
      <c r="AQ2494" s="45">
        <v>0</v>
      </c>
      <c r="AR2494" s="45">
        <v>0</v>
      </c>
      <c r="AS2494" s="45" t="s">
        <v>4445</v>
      </c>
      <c r="AT2494" s="45" t="s">
        <v>4445</v>
      </c>
      <c r="AU2494" s="45">
        <v>6.3885268002692401E-5</v>
      </c>
      <c r="AV2494" s="10">
        <v>3.8347707671357236</v>
      </c>
      <c r="AW2494" s="10">
        <v>3.8347707671357236</v>
      </c>
      <c r="AX2494" s="17">
        <v>0</v>
      </c>
    </row>
    <row r="2495" spans="1:50" x14ac:dyDescent="0.25">
      <c r="A2495" s="22" t="s">
        <v>2906</v>
      </c>
      <c r="B2495" s="22" t="s">
        <v>3977</v>
      </c>
      <c r="C2495" s="22" t="s">
        <v>3054</v>
      </c>
      <c r="D2495" s="22">
        <v>5480</v>
      </c>
      <c r="E2495" s="22" t="s">
        <v>3220</v>
      </c>
      <c r="F2495" s="43">
        <v>7.9999999999999996E-6</v>
      </c>
      <c r="G2495" s="43">
        <v>52.452710736909999</v>
      </c>
      <c r="H2495" s="43">
        <v>2.0867424242424244</v>
      </c>
      <c r="I2495" s="9">
        <v>0</v>
      </c>
      <c r="J2495" s="9">
        <v>2.0867424242424244</v>
      </c>
      <c r="K2495" s="11">
        <v>0</v>
      </c>
      <c r="L2495" s="41">
        <v>316</v>
      </c>
      <c r="M2495" s="44">
        <v>0</v>
      </c>
      <c r="N2495" s="13">
        <v>0</v>
      </c>
      <c r="O2495" s="13">
        <v>0</v>
      </c>
      <c r="P2495" s="22">
        <v>0</v>
      </c>
      <c r="Q2495" s="22">
        <v>0</v>
      </c>
      <c r="R2495" s="14">
        <v>0</v>
      </c>
      <c r="S2495" s="22">
        <v>91</v>
      </c>
      <c r="T2495" s="22">
        <v>1</v>
      </c>
      <c r="U2495" s="22">
        <v>586</v>
      </c>
      <c r="V2495" s="22"/>
      <c r="W2495" s="22">
        <v>108</v>
      </c>
      <c r="X2495" s="22">
        <v>72</v>
      </c>
      <c r="Y2495" s="14">
        <v>586</v>
      </c>
      <c r="Z2495" s="10">
        <v>108</v>
      </c>
      <c r="AA2495" s="22">
        <v>72</v>
      </c>
      <c r="AB2495" s="22">
        <v>200.7</v>
      </c>
      <c r="AC2495" s="22">
        <v>1.5251833294424091E-7</v>
      </c>
      <c r="AD2495" s="42">
        <v>0</v>
      </c>
      <c r="AE2495" s="22">
        <v>2640</v>
      </c>
      <c r="AF2495" s="22">
        <v>1.3549125170863941E-5</v>
      </c>
      <c r="AG2495" s="22">
        <v>1.93558931012342E-6</v>
      </c>
      <c r="AH2495" s="22">
        <v>0</v>
      </c>
      <c r="AI2495" s="22">
        <v>0</v>
      </c>
      <c r="AJ2495" s="22">
        <v>0</v>
      </c>
      <c r="AK2495" s="22">
        <v>0</v>
      </c>
      <c r="AL2495" s="45">
        <v>0</v>
      </c>
      <c r="AM2495" s="45">
        <v>0</v>
      </c>
      <c r="AN2495" s="45">
        <v>0</v>
      </c>
      <c r="AO2495" s="45">
        <v>0</v>
      </c>
      <c r="AP2495" s="45">
        <v>0</v>
      </c>
      <c r="AQ2495" s="45">
        <v>0</v>
      </c>
      <c r="AR2495" s="45">
        <v>0</v>
      </c>
      <c r="AS2495" s="45" t="s">
        <v>4445</v>
      </c>
      <c r="AT2495" s="45" t="s">
        <v>4445</v>
      </c>
      <c r="AU2495" s="45">
        <v>1.3549125170863941E-5</v>
      </c>
      <c r="AV2495" s="10">
        <v>51.755309493555998</v>
      </c>
      <c r="AW2495" s="10">
        <v>51.755309493555998</v>
      </c>
      <c r="AX2495" s="17">
        <v>0</v>
      </c>
    </row>
    <row r="2496" spans="1:50" x14ac:dyDescent="0.25">
      <c r="A2496" s="22" t="s">
        <v>2906</v>
      </c>
      <c r="B2496" s="22" t="s">
        <v>3977</v>
      </c>
      <c r="C2496" s="22" t="s">
        <v>2660</v>
      </c>
      <c r="D2496" s="22">
        <v>2068</v>
      </c>
      <c r="E2496" s="22" t="s">
        <v>3396</v>
      </c>
      <c r="F2496" s="43">
        <v>2.6999999999999999E-5</v>
      </c>
      <c r="G2496" s="43">
        <v>53.479375208089998</v>
      </c>
      <c r="H2496" s="43">
        <v>6.3151515151515154</v>
      </c>
      <c r="I2496" s="9">
        <v>0</v>
      </c>
      <c r="J2496" s="9">
        <v>6.3151515151515154</v>
      </c>
      <c r="K2496" s="11">
        <v>0</v>
      </c>
      <c r="L2496" s="41">
        <v>314</v>
      </c>
      <c r="M2496" s="44">
        <v>0</v>
      </c>
      <c r="N2496" s="13">
        <v>0</v>
      </c>
      <c r="O2496" s="13">
        <v>0</v>
      </c>
      <c r="P2496" s="22">
        <v>0</v>
      </c>
      <c r="Q2496" s="22">
        <v>0</v>
      </c>
      <c r="R2496" s="14">
        <v>0</v>
      </c>
      <c r="S2496" s="22">
        <v>369</v>
      </c>
      <c r="T2496" s="22">
        <v>1</v>
      </c>
      <c r="U2496" s="22">
        <v>582</v>
      </c>
      <c r="V2496" s="22"/>
      <c r="W2496" s="22">
        <v>107</v>
      </c>
      <c r="X2496" s="22">
        <v>71</v>
      </c>
      <c r="Y2496" s="14">
        <v>582</v>
      </c>
      <c r="Z2496" s="10">
        <v>107</v>
      </c>
      <c r="AA2496" s="22">
        <v>71</v>
      </c>
      <c r="AB2496" s="22">
        <v>198.97</v>
      </c>
      <c r="AC2496" s="22">
        <v>5.0486752874247528E-7</v>
      </c>
      <c r="AD2496" s="42">
        <v>0</v>
      </c>
      <c r="AE2496" s="22">
        <v>2641</v>
      </c>
      <c r="AF2496" s="22">
        <v>3.6766859602047624E-5</v>
      </c>
      <c r="AG2496" s="22">
        <v>1.9350978737919802E-6</v>
      </c>
      <c r="AH2496" s="22">
        <v>0</v>
      </c>
      <c r="AI2496" s="22">
        <v>0</v>
      </c>
      <c r="AJ2496" s="22">
        <v>0</v>
      </c>
      <c r="AK2496" s="22">
        <v>0</v>
      </c>
      <c r="AL2496" s="45">
        <v>0</v>
      </c>
      <c r="AM2496" s="45">
        <v>0</v>
      </c>
      <c r="AN2496" s="45">
        <v>0</v>
      </c>
      <c r="AO2496" s="45">
        <v>0</v>
      </c>
      <c r="AP2496" s="45">
        <v>0</v>
      </c>
      <c r="AQ2496" s="45">
        <v>0</v>
      </c>
      <c r="AR2496" s="45">
        <v>0</v>
      </c>
      <c r="AS2496" s="45" t="s">
        <v>4445</v>
      </c>
      <c r="AT2496" s="45" t="s">
        <v>4445</v>
      </c>
      <c r="AU2496" s="45">
        <v>3.6766859602047624E-5</v>
      </c>
      <c r="AV2496" s="10">
        <v>16.94337811900192</v>
      </c>
      <c r="AW2496" s="10">
        <v>16.94337811900192</v>
      </c>
      <c r="AX2496" s="17">
        <v>0</v>
      </c>
    </row>
    <row r="2497" spans="1:50" x14ac:dyDescent="0.25">
      <c r="A2497" s="22" t="s">
        <v>2195</v>
      </c>
      <c r="B2497" s="22" t="s">
        <v>3962</v>
      </c>
      <c r="C2497" s="22" t="s">
        <v>2501</v>
      </c>
      <c r="D2497" s="22">
        <v>1844</v>
      </c>
      <c r="E2497" s="22" t="s">
        <v>2569</v>
      </c>
      <c r="F2497" s="43">
        <v>1.5999999999999999E-5</v>
      </c>
      <c r="G2497" s="43">
        <v>77.62074260736</v>
      </c>
      <c r="H2497" s="43">
        <v>3.1183712121212124</v>
      </c>
      <c r="I2497" s="9">
        <v>3.920454545454545E-2</v>
      </c>
      <c r="J2497" s="9">
        <v>3.0789772727272728</v>
      </c>
      <c r="K2497" s="11">
        <v>0.34659090909090912</v>
      </c>
      <c r="L2497" s="41">
        <v>671</v>
      </c>
      <c r="M2497" s="44">
        <v>116</v>
      </c>
      <c r="N2497" s="13">
        <v>25</v>
      </c>
      <c r="O2497" s="13">
        <v>8</v>
      </c>
      <c r="P2497" s="22">
        <v>25</v>
      </c>
      <c r="Q2497" s="22">
        <v>8</v>
      </c>
      <c r="R2497" s="14">
        <v>0</v>
      </c>
      <c r="S2497" s="22">
        <v>86</v>
      </c>
      <c r="T2497" s="22">
        <v>0.88885514728211357</v>
      </c>
      <c r="U2497" s="22">
        <v>1210</v>
      </c>
      <c r="V2497" s="22"/>
      <c r="W2497" s="22">
        <v>224</v>
      </c>
      <c r="X2497" s="22">
        <v>140</v>
      </c>
      <c r="Y2497" s="14">
        <v>1094</v>
      </c>
      <c r="Z2497" s="10">
        <v>199</v>
      </c>
      <c r="AA2497" s="22">
        <v>132</v>
      </c>
      <c r="AB2497" s="22">
        <v>371.09</v>
      </c>
      <c r="AC2497" s="22">
        <v>2.0613046799790445E-7</v>
      </c>
      <c r="AD2497" s="42">
        <v>0</v>
      </c>
      <c r="AE2497" s="22">
        <v>2642</v>
      </c>
      <c r="AF2497" s="22">
        <v>5.960222795960197E-5</v>
      </c>
      <c r="AG2497" s="22">
        <v>1.92265251482587E-6</v>
      </c>
      <c r="AH2497" s="22">
        <v>0</v>
      </c>
      <c r="AI2497" s="22">
        <v>0</v>
      </c>
      <c r="AJ2497" s="22">
        <v>0</v>
      </c>
      <c r="AK2497" s="22">
        <v>0</v>
      </c>
      <c r="AL2497" s="45">
        <v>0</v>
      </c>
      <c r="AM2497" s="45">
        <v>0</v>
      </c>
      <c r="AN2497" s="45">
        <v>0</v>
      </c>
      <c r="AO2497" s="45">
        <v>0</v>
      </c>
      <c r="AP2497" s="45">
        <v>0</v>
      </c>
      <c r="AQ2497" s="45">
        <v>0</v>
      </c>
      <c r="AR2497" s="45">
        <v>0</v>
      </c>
      <c r="AS2497" s="45" t="s">
        <v>4445</v>
      </c>
      <c r="AT2497" s="45" t="s">
        <v>4445</v>
      </c>
      <c r="AU2497" s="45">
        <v>5.8849281502535629E-5</v>
      </c>
      <c r="AV2497" s="10">
        <v>64.631850894999076</v>
      </c>
      <c r="AW2497" s="10">
        <v>71.832371697540225</v>
      </c>
      <c r="AX2497" s="17">
        <v>1.2572122684482233E-2</v>
      </c>
    </row>
    <row r="2498" spans="1:50" x14ac:dyDescent="0.25">
      <c r="A2498" s="22" t="s">
        <v>2195</v>
      </c>
      <c r="B2498" s="22" t="s">
        <v>3962</v>
      </c>
      <c r="C2498" s="22" t="s">
        <v>2542</v>
      </c>
      <c r="D2498" s="22">
        <v>6323</v>
      </c>
      <c r="E2498" s="22" t="s">
        <v>2551</v>
      </c>
      <c r="F2498" s="43">
        <v>6.0000000000000002E-6</v>
      </c>
      <c r="G2498" s="43">
        <v>26.39122068635</v>
      </c>
      <c r="H2498" s="43">
        <v>0.62556818181818186</v>
      </c>
      <c r="I2498" s="9">
        <v>0</v>
      </c>
      <c r="J2498" s="9">
        <v>0.62556818181818186</v>
      </c>
      <c r="K2498" s="11">
        <v>0</v>
      </c>
      <c r="L2498" s="41">
        <v>197</v>
      </c>
      <c r="M2498" s="44">
        <v>0</v>
      </c>
      <c r="N2498" s="13">
        <v>0</v>
      </c>
      <c r="O2498" s="13">
        <v>0</v>
      </c>
      <c r="P2498" s="22">
        <v>0</v>
      </c>
      <c r="Q2498" s="22">
        <v>0</v>
      </c>
      <c r="R2498" s="14">
        <v>0</v>
      </c>
      <c r="S2498" s="22">
        <v>14</v>
      </c>
      <c r="T2498" s="22">
        <v>1</v>
      </c>
      <c r="U2498" s="22">
        <v>370</v>
      </c>
      <c r="V2498" s="22"/>
      <c r="W2498" s="22">
        <v>69</v>
      </c>
      <c r="X2498" s="22">
        <v>46</v>
      </c>
      <c r="Y2498" s="14">
        <v>370</v>
      </c>
      <c r="Z2498" s="10">
        <v>69</v>
      </c>
      <c r="AA2498" s="22">
        <v>46</v>
      </c>
      <c r="AB2498" s="22">
        <v>127.83</v>
      </c>
      <c r="AC2498" s="22">
        <v>2.273483319058184E-7</v>
      </c>
      <c r="AD2498" s="42">
        <v>0</v>
      </c>
      <c r="AE2498" s="22">
        <v>2643</v>
      </c>
      <c r="AF2498" s="22">
        <v>5.3700071682376009E-5</v>
      </c>
      <c r="AG2498" s="22">
        <v>1.9178597029420002E-6</v>
      </c>
      <c r="AH2498" s="22">
        <v>0</v>
      </c>
      <c r="AI2498" s="22">
        <v>0</v>
      </c>
      <c r="AJ2498" s="22">
        <v>0</v>
      </c>
      <c r="AK2498" s="22">
        <v>0</v>
      </c>
      <c r="AL2498" s="45">
        <v>0</v>
      </c>
      <c r="AM2498" s="45">
        <v>0</v>
      </c>
      <c r="AN2498" s="45">
        <v>0</v>
      </c>
      <c r="AO2498" s="45">
        <v>0</v>
      </c>
      <c r="AP2498" s="45">
        <v>0</v>
      </c>
      <c r="AQ2498" s="45">
        <v>0</v>
      </c>
      <c r="AR2498" s="45">
        <v>0</v>
      </c>
      <c r="AS2498" s="45" t="s">
        <v>4445</v>
      </c>
      <c r="AT2498" s="45" t="s">
        <v>4445</v>
      </c>
      <c r="AU2498" s="45">
        <v>5.3700071682376009E-5</v>
      </c>
      <c r="AV2498" s="10">
        <v>110.29972752043597</v>
      </c>
      <c r="AW2498" s="10">
        <v>110.29972752043597</v>
      </c>
      <c r="AX2498" s="17">
        <v>0</v>
      </c>
    </row>
    <row r="2499" spans="1:50" x14ac:dyDescent="0.25">
      <c r="A2499" s="22" t="s">
        <v>2195</v>
      </c>
      <c r="B2499" s="22" t="s">
        <v>3960</v>
      </c>
      <c r="C2499" s="22" t="s">
        <v>2738</v>
      </c>
      <c r="D2499" s="22">
        <v>542</v>
      </c>
      <c r="E2499" s="22" t="s">
        <v>2739</v>
      </c>
      <c r="F2499" s="43">
        <v>2.6027000000000002E-2</v>
      </c>
      <c r="G2499" s="43">
        <v>14.36977396761</v>
      </c>
      <c r="H2499" s="43">
        <v>0.70037878787878782</v>
      </c>
      <c r="I2499" s="9">
        <v>0</v>
      </c>
      <c r="J2499" s="9">
        <v>0.70037878787878782</v>
      </c>
      <c r="K2499" s="11">
        <v>0</v>
      </c>
      <c r="L2499" s="41">
        <v>90</v>
      </c>
      <c r="M2499" s="44">
        <v>0</v>
      </c>
      <c r="N2499" s="13">
        <v>0</v>
      </c>
      <c r="O2499" s="13">
        <v>0</v>
      </c>
      <c r="P2499" s="22">
        <v>0</v>
      </c>
      <c r="Q2499" s="22">
        <v>0</v>
      </c>
      <c r="R2499" s="14">
        <v>0</v>
      </c>
      <c r="S2499" s="22">
        <v>21</v>
      </c>
      <c r="T2499" s="22">
        <v>1</v>
      </c>
      <c r="U2499" s="22">
        <v>176</v>
      </c>
      <c r="V2499" s="22"/>
      <c r="W2499" s="22">
        <v>34</v>
      </c>
      <c r="X2499" s="22">
        <v>23</v>
      </c>
      <c r="Y2499" s="14">
        <v>176</v>
      </c>
      <c r="Z2499" s="10">
        <v>34</v>
      </c>
      <c r="AA2499" s="22">
        <v>23</v>
      </c>
      <c r="AB2499" s="22">
        <v>62.42</v>
      </c>
      <c r="AC2499" s="22">
        <v>1.8112323867213096E-3</v>
      </c>
      <c r="AD2499" s="42">
        <v>1.2999999999999999E-4</v>
      </c>
      <c r="AE2499" s="22">
        <v>2644</v>
      </c>
      <c r="AF2499" s="22">
        <v>1.9085085012653202E-6</v>
      </c>
      <c r="AG2499" s="22">
        <v>1.9085085012653202E-6</v>
      </c>
      <c r="AH2499" s="22">
        <v>0</v>
      </c>
      <c r="AI2499" s="22">
        <v>0</v>
      </c>
      <c r="AJ2499" s="22">
        <v>0</v>
      </c>
      <c r="AK2499" s="22">
        <v>0</v>
      </c>
      <c r="AL2499" s="45">
        <v>0</v>
      </c>
      <c r="AM2499" s="45">
        <v>0</v>
      </c>
      <c r="AN2499" s="45">
        <v>0</v>
      </c>
      <c r="AO2499" s="45">
        <v>0</v>
      </c>
      <c r="AP2499" s="45">
        <v>0</v>
      </c>
      <c r="AQ2499" s="45">
        <v>0</v>
      </c>
      <c r="AR2499" s="45">
        <v>0</v>
      </c>
      <c r="AS2499" s="45" t="s">
        <v>4445</v>
      </c>
      <c r="AT2499" s="45" t="s">
        <v>4445</v>
      </c>
      <c r="AU2499" s="45">
        <v>1.9085085012653202E-6</v>
      </c>
      <c r="AV2499" s="10">
        <v>48.545159545700379</v>
      </c>
      <c r="AW2499" s="10">
        <v>48.545159545700379</v>
      </c>
      <c r="AX2499" s="17">
        <v>0</v>
      </c>
    </row>
    <row r="2500" spans="1:50" x14ac:dyDescent="0.25">
      <c r="A2500" s="22" t="s">
        <v>2906</v>
      </c>
      <c r="B2500" s="22" t="s">
        <v>3977</v>
      </c>
      <c r="C2500" s="22" t="s">
        <v>3184</v>
      </c>
      <c r="D2500" s="22">
        <v>63</v>
      </c>
      <c r="E2500" s="22" t="s">
        <v>3185</v>
      </c>
      <c r="F2500" s="43">
        <v>1.5999999999999999E-5</v>
      </c>
      <c r="G2500" s="43">
        <v>72.829004892430007</v>
      </c>
      <c r="H2500" s="43">
        <v>6.1672348484848492</v>
      </c>
      <c r="I2500" s="9">
        <v>0</v>
      </c>
      <c r="J2500" s="9">
        <v>6.1672348484848492</v>
      </c>
      <c r="K2500" s="11">
        <v>0</v>
      </c>
      <c r="L2500" s="41">
        <v>431</v>
      </c>
      <c r="M2500" s="44">
        <v>0</v>
      </c>
      <c r="N2500" s="13">
        <v>0</v>
      </c>
      <c r="O2500" s="13">
        <v>0</v>
      </c>
      <c r="P2500" s="22">
        <v>0</v>
      </c>
      <c r="Q2500" s="22">
        <v>0</v>
      </c>
      <c r="R2500" s="14">
        <v>0</v>
      </c>
      <c r="S2500" s="22">
        <v>285</v>
      </c>
      <c r="T2500" s="22">
        <v>1</v>
      </c>
      <c r="U2500" s="22">
        <v>795</v>
      </c>
      <c r="V2500" s="22"/>
      <c r="W2500" s="22">
        <v>145</v>
      </c>
      <c r="X2500" s="22">
        <v>97</v>
      </c>
      <c r="Y2500" s="14">
        <v>795</v>
      </c>
      <c r="Z2500" s="10">
        <v>145</v>
      </c>
      <c r="AA2500" s="22">
        <v>97</v>
      </c>
      <c r="AB2500" s="22">
        <v>270.2</v>
      </c>
      <c r="AC2500" s="22">
        <v>2.1969269007083567E-7</v>
      </c>
      <c r="AD2500" s="42">
        <v>0</v>
      </c>
      <c r="AE2500" s="22">
        <v>2646</v>
      </c>
      <c r="AF2500" s="22">
        <v>5.8907397290919005E-5</v>
      </c>
      <c r="AG2500" s="22">
        <v>1.9002386222877099E-6</v>
      </c>
      <c r="AH2500" s="22">
        <v>0</v>
      </c>
      <c r="AI2500" s="22">
        <v>0</v>
      </c>
      <c r="AJ2500" s="22">
        <v>0</v>
      </c>
      <c r="AK2500" s="22">
        <v>0</v>
      </c>
      <c r="AL2500" s="45">
        <v>0</v>
      </c>
      <c r="AM2500" s="45">
        <v>0</v>
      </c>
      <c r="AN2500" s="45">
        <v>0</v>
      </c>
      <c r="AO2500" s="45">
        <v>0</v>
      </c>
      <c r="AP2500" s="45">
        <v>0</v>
      </c>
      <c r="AQ2500" s="45">
        <v>0</v>
      </c>
      <c r="AR2500" s="45">
        <v>0</v>
      </c>
      <c r="AS2500" s="45" t="s">
        <v>4445</v>
      </c>
      <c r="AT2500" s="45" t="s">
        <v>4445</v>
      </c>
      <c r="AU2500" s="45">
        <v>5.8907397290919005E-5</v>
      </c>
      <c r="AV2500" s="10">
        <v>23.511347234591405</v>
      </c>
      <c r="AW2500" s="10">
        <v>23.511347234591405</v>
      </c>
      <c r="AX2500" s="17">
        <v>0</v>
      </c>
    </row>
    <row r="2501" spans="1:50" x14ac:dyDescent="0.25">
      <c r="A2501" s="22" t="s">
        <v>539</v>
      </c>
      <c r="B2501" s="22" t="s">
        <v>3949</v>
      </c>
      <c r="C2501" s="22" t="s">
        <v>781</v>
      </c>
      <c r="D2501" s="22">
        <v>1020</v>
      </c>
      <c r="E2501" s="22" t="s">
        <v>782</v>
      </c>
      <c r="F2501" s="43">
        <v>2.5000000000000001E-5</v>
      </c>
      <c r="G2501" s="43">
        <v>20.525496509060002</v>
      </c>
      <c r="H2501" s="43">
        <v>0.67178030303030301</v>
      </c>
      <c r="I2501" s="9">
        <v>0</v>
      </c>
      <c r="J2501" s="9">
        <v>0.67178030303030301</v>
      </c>
      <c r="K2501" s="11">
        <v>0</v>
      </c>
      <c r="L2501" s="41">
        <v>465</v>
      </c>
      <c r="M2501" s="44">
        <v>0</v>
      </c>
      <c r="N2501" s="13">
        <v>0</v>
      </c>
      <c r="O2501" s="13">
        <v>0</v>
      </c>
      <c r="P2501" s="22">
        <v>0</v>
      </c>
      <c r="Q2501" s="22">
        <v>0</v>
      </c>
      <c r="R2501" s="14">
        <v>0</v>
      </c>
      <c r="S2501" s="22">
        <v>21</v>
      </c>
      <c r="T2501" s="22">
        <v>1</v>
      </c>
      <c r="U2501" s="22">
        <v>857</v>
      </c>
      <c r="V2501" s="22"/>
      <c r="W2501" s="22">
        <v>156</v>
      </c>
      <c r="X2501" s="22">
        <v>104</v>
      </c>
      <c r="Y2501" s="14">
        <v>857</v>
      </c>
      <c r="Z2501" s="10">
        <v>156</v>
      </c>
      <c r="AA2501" s="22">
        <v>104</v>
      </c>
      <c r="AB2501" s="22">
        <v>290.85000000000002</v>
      </c>
      <c r="AC2501" s="22">
        <v>1.2179973326815721E-6</v>
      </c>
      <c r="AD2501" s="42">
        <v>0</v>
      </c>
      <c r="AE2501" s="22">
        <v>2648</v>
      </c>
      <c r="AF2501" s="22">
        <v>3.7854856846408198E-5</v>
      </c>
      <c r="AG2501" s="22">
        <v>1.89274284232041E-6</v>
      </c>
      <c r="AH2501" s="22">
        <v>0</v>
      </c>
      <c r="AI2501" s="22">
        <v>0</v>
      </c>
      <c r="AJ2501" s="22">
        <v>0</v>
      </c>
      <c r="AK2501" s="22">
        <v>0</v>
      </c>
      <c r="AL2501" s="45">
        <v>0</v>
      </c>
      <c r="AM2501" s="45">
        <v>0</v>
      </c>
      <c r="AN2501" s="45">
        <v>0</v>
      </c>
      <c r="AO2501" s="45">
        <v>0</v>
      </c>
      <c r="AP2501" s="45">
        <v>0</v>
      </c>
      <c r="AQ2501" s="45">
        <v>0</v>
      </c>
      <c r="AR2501" s="45">
        <v>0</v>
      </c>
      <c r="AS2501" s="45" t="s">
        <v>4445</v>
      </c>
      <c r="AT2501" s="45" t="s">
        <v>4445</v>
      </c>
      <c r="AU2501" s="45">
        <v>3.7854856846408198E-5</v>
      </c>
      <c r="AV2501" s="10">
        <v>232.21877643078659</v>
      </c>
      <c r="AW2501" s="10">
        <v>232.21877643078659</v>
      </c>
      <c r="AX2501" s="17">
        <v>0</v>
      </c>
    </row>
    <row r="2502" spans="1:50" x14ac:dyDescent="0.25">
      <c r="A2502" s="22" t="s">
        <v>2906</v>
      </c>
      <c r="B2502" s="22" t="s">
        <v>3950</v>
      </c>
      <c r="C2502" s="22" t="s">
        <v>2941</v>
      </c>
      <c r="D2502" s="22">
        <v>3120</v>
      </c>
      <c r="E2502" s="22" t="s">
        <v>3444</v>
      </c>
      <c r="F2502" s="43">
        <v>1.5E-5</v>
      </c>
      <c r="G2502" s="43">
        <v>28.587123319940002</v>
      </c>
      <c r="H2502" s="43">
        <v>1.0695075757575758</v>
      </c>
      <c r="I2502" s="9">
        <v>0</v>
      </c>
      <c r="J2502" s="9">
        <v>1.0695075757575758</v>
      </c>
      <c r="K2502" s="11">
        <v>0</v>
      </c>
      <c r="L2502" s="41">
        <v>72</v>
      </c>
      <c r="M2502" s="44">
        <v>0</v>
      </c>
      <c r="N2502" s="13">
        <v>0</v>
      </c>
      <c r="O2502" s="13">
        <v>0</v>
      </c>
      <c r="P2502" s="22">
        <v>0</v>
      </c>
      <c r="Q2502" s="22">
        <v>0</v>
      </c>
      <c r="R2502" s="14">
        <v>0</v>
      </c>
      <c r="S2502" s="22">
        <v>31</v>
      </c>
      <c r="T2502" s="22">
        <v>1</v>
      </c>
      <c r="U2502" s="22">
        <v>143</v>
      </c>
      <c r="V2502" s="22"/>
      <c r="W2502" s="22">
        <v>28</v>
      </c>
      <c r="X2502" s="22">
        <v>19</v>
      </c>
      <c r="Y2502" s="14">
        <v>143</v>
      </c>
      <c r="Z2502" s="10">
        <v>28</v>
      </c>
      <c r="AA2502" s="22">
        <v>19</v>
      </c>
      <c r="AB2502" s="22">
        <v>51.23</v>
      </c>
      <c r="AC2502" s="22">
        <v>5.2471176732697859E-7</v>
      </c>
      <c r="AD2502" s="42">
        <v>0</v>
      </c>
      <c r="AE2502" s="22">
        <v>2649</v>
      </c>
      <c r="AF2502" s="22">
        <v>1.3245250376382851E-5</v>
      </c>
      <c r="AG2502" s="22">
        <v>1.89217862519755E-6</v>
      </c>
      <c r="AH2502" s="22">
        <v>0</v>
      </c>
      <c r="AI2502" s="22">
        <v>0</v>
      </c>
      <c r="AJ2502" s="22">
        <v>0</v>
      </c>
      <c r="AK2502" s="22">
        <v>0</v>
      </c>
      <c r="AL2502" s="45">
        <v>0</v>
      </c>
      <c r="AM2502" s="45">
        <v>0</v>
      </c>
      <c r="AN2502" s="45">
        <v>0</v>
      </c>
      <c r="AO2502" s="45">
        <v>0</v>
      </c>
      <c r="AP2502" s="45">
        <v>0</v>
      </c>
      <c r="AQ2502" s="45">
        <v>0</v>
      </c>
      <c r="AR2502" s="45">
        <v>0</v>
      </c>
      <c r="AS2502" s="45" t="s">
        <v>4445</v>
      </c>
      <c r="AT2502" s="45" t="s">
        <v>4445</v>
      </c>
      <c r="AU2502" s="45">
        <v>1.3245250376382851E-5</v>
      </c>
      <c r="AV2502" s="10">
        <v>26.180272711174073</v>
      </c>
      <c r="AW2502" s="10">
        <v>26.180272711174073</v>
      </c>
      <c r="AX2502" s="17">
        <v>0</v>
      </c>
    </row>
    <row r="2503" spans="1:50" x14ac:dyDescent="0.25">
      <c r="A2503" s="22" t="s">
        <v>964</v>
      </c>
      <c r="B2503" s="22" t="s">
        <v>3948</v>
      </c>
      <c r="C2503" s="22" t="s">
        <v>1136</v>
      </c>
      <c r="D2503" s="22">
        <v>7645</v>
      </c>
      <c r="E2503" s="22" t="s">
        <v>1524</v>
      </c>
      <c r="F2503" s="43">
        <v>2.0799999999999998E-3</v>
      </c>
      <c r="G2503" s="43">
        <v>18.475497342800001</v>
      </c>
      <c r="H2503" s="43">
        <v>2.7954545454545454</v>
      </c>
      <c r="I2503" s="9">
        <v>0</v>
      </c>
      <c r="J2503" s="9">
        <v>2.7954545454545454</v>
      </c>
      <c r="K2503" s="11">
        <v>0</v>
      </c>
      <c r="L2503" s="41">
        <v>57</v>
      </c>
      <c r="M2503" s="44">
        <v>0</v>
      </c>
      <c r="N2503" s="13">
        <v>0</v>
      </c>
      <c r="O2503" s="13">
        <v>0</v>
      </c>
      <c r="P2503" s="22">
        <v>0</v>
      </c>
      <c r="Q2503" s="22">
        <v>0</v>
      </c>
      <c r="R2503" s="14">
        <v>0</v>
      </c>
      <c r="S2503" s="22">
        <v>50</v>
      </c>
      <c r="T2503" s="22">
        <v>1</v>
      </c>
      <c r="U2503" s="22">
        <v>116</v>
      </c>
      <c r="V2503" s="22"/>
      <c r="W2503" s="22">
        <v>23</v>
      </c>
      <c r="X2503" s="22">
        <v>16</v>
      </c>
      <c r="Y2503" s="14">
        <v>116</v>
      </c>
      <c r="Z2503" s="10">
        <v>23</v>
      </c>
      <c r="AA2503" s="22">
        <v>16</v>
      </c>
      <c r="AB2503" s="22">
        <v>41.95</v>
      </c>
      <c r="AC2503" s="22">
        <v>1.1258154307876247E-4</v>
      </c>
      <c r="AD2503" s="42">
        <v>1.0000000000000001E-5</v>
      </c>
      <c r="AE2503" s="22">
        <v>2650</v>
      </c>
      <c r="AF2503" s="22">
        <v>7.56205326564708E-6</v>
      </c>
      <c r="AG2503" s="22">
        <v>1.89051331641177E-6</v>
      </c>
      <c r="AH2503" s="22">
        <v>0</v>
      </c>
      <c r="AI2503" s="22">
        <v>0</v>
      </c>
      <c r="AJ2503" s="22">
        <v>0</v>
      </c>
      <c r="AK2503" s="22">
        <v>0</v>
      </c>
      <c r="AL2503" s="45">
        <v>0</v>
      </c>
      <c r="AM2503" s="45">
        <v>0</v>
      </c>
      <c r="AN2503" s="45">
        <v>0</v>
      </c>
      <c r="AO2503" s="45">
        <v>0</v>
      </c>
      <c r="AP2503" s="45">
        <v>0</v>
      </c>
      <c r="AQ2503" s="45">
        <v>0</v>
      </c>
      <c r="AR2503" s="45">
        <v>0</v>
      </c>
      <c r="AS2503" s="45" t="s">
        <v>4445</v>
      </c>
      <c r="AT2503" s="45" t="s">
        <v>4445</v>
      </c>
      <c r="AU2503" s="45">
        <v>7.56205326564708E-6</v>
      </c>
      <c r="AV2503" s="10">
        <v>8.227642276422765</v>
      </c>
      <c r="AW2503" s="10">
        <v>8.227642276422765</v>
      </c>
      <c r="AX2503" s="17">
        <v>0</v>
      </c>
    </row>
    <row r="2504" spans="1:50" x14ac:dyDescent="0.25">
      <c r="A2504" s="22" t="s">
        <v>2906</v>
      </c>
      <c r="B2504" s="22" t="s">
        <v>3954</v>
      </c>
      <c r="C2504" s="22" t="s">
        <v>3472</v>
      </c>
      <c r="D2504" s="22">
        <v>5759</v>
      </c>
      <c r="E2504" s="22" t="s">
        <v>3473</v>
      </c>
      <c r="F2504" s="43">
        <v>4.0000000000000003E-5</v>
      </c>
      <c r="G2504" s="43">
        <v>115.79275425409</v>
      </c>
      <c r="H2504" s="43">
        <v>5.3022727272727268</v>
      </c>
      <c r="I2504" s="9">
        <v>0</v>
      </c>
      <c r="J2504" s="9">
        <v>5.3022727272727268</v>
      </c>
      <c r="K2504" s="11">
        <v>0</v>
      </c>
      <c r="L2504" s="41">
        <v>993</v>
      </c>
      <c r="M2504" s="44">
        <v>0</v>
      </c>
      <c r="N2504" s="13">
        <v>0</v>
      </c>
      <c r="O2504" s="13">
        <v>0</v>
      </c>
      <c r="P2504" s="22">
        <v>0</v>
      </c>
      <c r="Q2504" s="22">
        <v>0</v>
      </c>
      <c r="R2504" s="14">
        <v>0</v>
      </c>
      <c r="S2504" s="22">
        <v>184</v>
      </c>
      <c r="T2504" s="22">
        <v>1</v>
      </c>
      <c r="U2504" s="22">
        <v>1816</v>
      </c>
      <c r="V2504" s="22"/>
      <c r="W2504" s="22">
        <v>329</v>
      </c>
      <c r="X2504" s="22">
        <v>218</v>
      </c>
      <c r="Y2504" s="14">
        <v>1816</v>
      </c>
      <c r="Z2504" s="10">
        <v>329</v>
      </c>
      <c r="AA2504" s="22">
        <v>218</v>
      </c>
      <c r="AB2504" s="22">
        <v>614.16999999999996</v>
      </c>
      <c r="AC2504" s="22">
        <v>3.454447582464957E-7</v>
      </c>
      <c r="AD2504" s="42">
        <v>0</v>
      </c>
      <c r="AE2504" s="22">
        <v>2651</v>
      </c>
      <c r="AF2504" s="22">
        <v>1.1503271253711803E-4</v>
      </c>
      <c r="AG2504" s="22">
        <v>1.8857821727396399E-6</v>
      </c>
      <c r="AH2504" s="22">
        <v>0</v>
      </c>
      <c r="AI2504" s="22">
        <v>0</v>
      </c>
      <c r="AJ2504" s="22">
        <v>0</v>
      </c>
      <c r="AK2504" s="22">
        <v>0</v>
      </c>
      <c r="AL2504" s="45">
        <v>0</v>
      </c>
      <c r="AM2504" s="45">
        <v>0</v>
      </c>
      <c r="AN2504" s="45">
        <v>0</v>
      </c>
      <c r="AO2504" s="45">
        <v>0</v>
      </c>
      <c r="AP2504" s="45">
        <v>0</v>
      </c>
      <c r="AQ2504" s="45">
        <v>0</v>
      </c>
      <c r="AR2504" s="45">
        <v>0</v>
      </c>
      <c r="AS2504" s="45" t="s">
        <v>4445</v>
      </c>
      <c r="AT2504" s="45" t="s">
        <v>4445</v>
      </c>
      <c r="AU2504" s="45">
        <v>1.1503271253711803E-4</v>
      </c>
      <c r="AV2504" s="10">
        <v>62.048864123446215</v>
      </c>
      <c r="AW2504" s="10">
        <v>62.048864123446215</v>
      </c>
      <c r="AX2504" s="17">
        <v>0</v>
      </c>
    </row>
    <row r="2505" spans="1:50" x14ac:dyDescent="0.25">
      <c r="A2505" s="22" t="s">
        <v>2906</v>
      </c>
      <c r="B2505" s="22" t="s">
        <v>3977</v>
      </c>
      <c r="C2505" s="22" t="s">
        <v>3414</v>
      </c>
      <c r="D2505" s="22">
        <v>5120</v>
      </c>
      <c r="E2505" s="22" t="s">
        <v>3415</v>
      </c>
      <c r="F2505" s="43">
        <v>6.3999999999999997E-5</v>
      </c>
      <c r="G2505" s="43">
        <v>95.54319896442</v>
      </c>
      <c r="H2505" s="43">
        <v>4.1492424242424244</v>
      </c>
      <c r="I2505" s="9">
        <v>0</v>
      </c>
      <c r="J2505" s="9">
        <v>4.1492424242424244</v>
      </c>
      <c r="K2505" s="11">
        <v>0</v>
      </c>
      <c r="L2505" s="41">
        <v>731</v>
      </c>
      <c r="M2505" s="44">
        <v>0</v>
      </c>
      <c r="N2505" s="13">
        <v>0</v>
      </c>
      <c r="O2505" s="13">
        <v>0</v>
      </c>
      <c r="P2505" s="22">
        <v>0</v>
      </c>
      <c r="Q2505" s="22">
        <v>0</v>
      </c>
      <c r="R2505" s="14">
        <v>0</v>
      </c>
      <c r="S2505" s="22">
        <v>135</v>
      </c>
      <c r="T2505" s="22">
        <v>1</v>
      </c>
      <c r="U2505" s="22">
        <v>1340</v>
      </c>
      <c r="V2505" s="22"/>
      <c r="W2505" s="22">
        <v>244</v>
      </c>
      <c r="X2505" s="22">
        <v>161</v>
      </c>
      <c r="Y2505" s="14">
        <v>1340</v>
      </c>
      <c r="Z2505" s="10">
        <v>244</v>
      </c>
      <c r="AA2505" s="22">
        <v>161</v>
      </c>
      <c r="AB2505" s="22">
        <v>454.88</v>
      </c>
      <c r="AC2505" s="22">
        <v>6.6985406280810633E-7</v>
      </c>
      <c r="AD2505" s="42">
        <v>0</v>
      </c>
      <c r="AE2505" s="22">
        <v>2652</v>
      </c>
      <c r="AF2505" s="22">
        <v>9.745777336695347E-5</v>
      </c>
      <c r="AG2505" s="22">
        <v>1.8741879493644897E-6</v>
      </c>
      <c r="AH2505" s="22">
        <v>0</v>
      </c>
      <c r="AI2505" s="22">
        <v>0</v>
      </c>
      <c r="AJ2505" s="22">
        <v>0</v>
      </c>
      <c r="AK2505" s="22">
        <v>0</v>
      </c>
      <c r="AL2505" s="45">
        <v>0</v>
      </c>
      <c r="AM2505" s="45">
        <v>0</v>
      </c>
      <c r="AN2505" s="45">
        <v>0</v>
      </c>
      <c r="AO2505" s="45">
        <v>0</v>
      </c>
      <c r="AP2505" s="45">
        <v>0</v>
      </c>
      <c r="AQ2505" s="45">
        <v>0</v>
      </c>
      <c r="AR2505" s="45">
        <v>0</v>
      </c>
      <c r="AS2505" s="45" t="s">
        <v>4445</v>
      </c>
      <c r="AT2505" s="45" t="s">
        <v>4445</v>
      </c>
      <c r="AU2505" s="45">
        <v>9.745777336695347E-5</v>
      </c>
      <c r="AV2505" s="10">
        <v>58.805915647252142</v>
      </c>
      <c r="AW2505" s="10">
        <v>58.805915647252142</v>
      </c>
      <c r="AX2505" s="17">
        <v>0</v>
      </c>
    </row>
    <row r="2506" spans="1:50" x14ac:dyDescent="0.25">
      <c r="A2506" s="22" t="s">
        <v>2195</v>
      </c>
      <c r="B2506" s="22" t="s">
        <v>3962</v>
      </c>
      <c r="C2506" s="22" t="s">
        <v>2467</v>
      </c>
      <c r="D2506" s="22">
        <v>9245</v>
      </c>
      <c r="E2506" s="22" t="s">
        <v>2748</v>
      </c>
      <c r="F2506" s="43">
        <v>1.5999999999999999E-5</v>
      </c>
      <c r="G2506" s="43">
        <v>20.391361104840001</v>
      </c>
      <c r="H2506" s="43">
        <v>0.80378787878787883</v>
      </c>
      <c r="I2506" s="9">
        <v>0.7428030303030303</v>
      </c>
      <c r="J2506" s="9">
        <v>6.0984848484848489E-2</v>
      </c>
      <c r="K2506" s="11">
        <v>0.80378787878787883</v>
      </c>
      <c r="L2506" s="41">
        <v>27</v>
      </c>
      <c r="M2506" s="44">
        <v>38</v>
      </c>
      <c r="N2506" s="13">
        <v>10</v>
      </c>
      <c r="O2506" s="13">
        <v>2</v>
      </c>
      <c r="P2506" s="22">
        <v>8</v>
      </c>
      <c r="Q2506" s="22">
        <v>0</v>
      </c>
      <c r="R2506" s="14">
        <v>0</v>
      </c>
      <c r="S2506" s="22">
        <v>15</v>
      </c>
      <c r="T2506" s="22">
        <v>0</v>
      </c>
      <c r="U2506" s="22">
        <v>38</v>
      </c>
      <c r="V2506" s="22"/>
      <c r="W2506" s="22">
        <v>10</v>
      </c>
      <c r="X2506" s="22">
        <v>2</v>
      </c>
      <c r="Y2506" s="14">
        <v>0</v>
      </c>
      <c r="Z2506" s="10">
        <v>2</v>
      </c>
      <c r="AA2506" s="22">
        <v>2</v>
      </c>
      <c r="AB2506" s="22">
        <v>2.74</v>
      </c>
      <c r="AC2506" s="22">
        <v>7.8464600365506308E-7</v>
      </c>
      <c r="AD2506" s="42">
        <v>0</v>
      </c>
      <c r="AE2506" s="22">
        <v>2653</v>
      </c>
      <c r="AF2506" s="22">
        <v>3.1777844852493213E-5</v>
      </c>
      <c r="AG2506" s="22">
        <v>1.8692849913231301E-6</v>
      </c>
      <c r="AH2506" s="22">
        <v>1</v>
      </c>
      <c r="AI2506" s="22">
        <v>0</v>
      </c>
      <c r="AJ2506" s="22">
        <v>0</v>
      </c>
      <c r="AK2506" s="22">
        <v>0</v>
      </c>
      <c r="AL2506" s="45">
        <v>0</v>
      </c>
      <c r="AM2506" s="45">
        <v>0</v>
      </c>
      <c r="AN2506" s="45">
        <v>0</v>
      </c>
      <c r="AO2506" s="45">
        <v>0</v>
      </c>
      <c r="AP2506" s="45">
        <v>0</v>
      </c>
      <c r="AQ2506" s="45">
        <v>0</v>
      </c>
      <c r="AR2506" s="45">
        <v>0</v>
      </c>
      <c r="AS2506" s="45" t="s">
        <v>4445</v>
      </c>
      <c r="AT2506" s="45" t="s">
        <v>4445</v>
      </c>
      <c r="AU2506" s="45">
        <v>2.4110428940864315E-6</v>
      </c>
      <c r="AV2506" s="10">
        <v>32.795031055900616</v>
      </c>
      <c r="AW2506" s="10">
        <v>12.441093308199811</v>
      </c>
      <c r="AX2506" s="17">
        <v>0.92412818096135718</v>
      </c>
    </row>
    <row r="2507" spans="1:50" x14ac:dyDescent="0.25">
      <c r="A2507" s="22" t="s">
        <v>2906</v>
      </c>
      <c r="B2507" s="22" t="s">
        <v>3977</v>
      </c>
      <c r="C2507" s="22" t="s">
        <v>3110</v>
      </c>
      <c r="D2507" s="22">
        <v>5517</v>
      </c>
      <c r="E2507" s="22" t="s">
        <v>3307</v>
      </c>
      <c r="F2507" s="43">
        <v>9.0000000000000002E-6</v>
      </c>
      <c r="G2507" s="43">
        <v>56.830589430700002</v>
      </c>
      <c r="H2507" s="43">
        <v>4.1623106060606068</v>
      </c>
      <c r="I2507" s="9">
        <v>0</v>
      </c>
      <c r="J2507" s="9">
        <v>4.1623106060606068</v>
      </c>
      <c r="K2507" s="11">
        <v>0</v>
      </c>
      <c r="L2507" s="41">
        <v>672</v>
      </c>
      <c r="M2507" s="44">
        <v>0</v>
      </c>
      <c r="N2507" s="13">
        <v>0</v>
      </c>
      <c r="O2507" s="13">
        <v>0</v>
      </c>
      <c r="P2507" s="22">
        <v>0</v>
      </c>
      <c r="Q2507" s="22">
        <v>0</v>
      </c>
      <c r="R2507" s="14">
        <v>0</v>
      </c>
      <c r="S2507" s="22">
        <v>169</v>
      </c>
      <c r="T2507" s="22">
        <v>1</v>
      </c>
      <c r="U2507" s="22">
        <v>1233</v>
      </c>
      <c r="V2507" s="22"/>
      <c r="W2507" s="22">
        <v>224</v>
      </c>
      <c r="X2507" s="22">
        <v>149</v>
      </c>
      <c r="Y2507" s="14">
        <v>1233</v>
      </c>
      <c r="Z2507" s="10">
        <v>224</v>
      </c>
      <c r="AA2507" s="22">
        <v>149</v>
      </c>
      <c r="AB2507" s="22">
        <v>417.85</v>
      </c>
      <c r="AC2507" s="22">
        <v>1.5836541711351989E-7</v>
      </c>
      <c r="AD2507" s="42">
        <v>0</v>
      </c>
      <c r="AE2507" s="22">
        <v>2654</v>
      </c>
      <c r="AF2507" s="22">
        <v>1.307255718039292E-5</v>
      </c>
      <c r="AG2507" s="22">
        <v>1.86750816862756E-6</v>
      </c>
      <c r="AH2507" s="22">
        <v>0</v>
      </c>
      <c r="AI2507" s="22">
        <v>0</v>
      </c>
      <c r="AJ2507" s="22">
        <v>0</v>
      </c>
      <c r="AK2507" s="22">
        <v>0</v>
      </c>
      <c r="AL2507" s="45">
        <v>0</v>
      </c>
      <c r="AM2507" s="45">
        <v>0</v>
      </c>
      <c r="AN2507" s="45">
        <v>0</v>
      </c>
      <c r="AO2507" s="45">
        <v>0</v>
      </c>
      <c r="AP2507" s="45">
        <v>0</v>
      </c>
      <c r="AQ2507" s="45">
        <v>0</v>
      </c>
      <c r="AR2507" s="45">
        <v>0</v>
      </c>
      <c r="AS2507" s="45" t="s">
        <v>4445</v>
      </c>
      <c r="AT2507" s="45" t="s">
        <v>4445</v>
      </c>
      <c r="AU2507" s="45">
        <v>1.307255718039292E-5</v>
      </c>
      <c r="AV2507" s="10">
        <v>53.816262456204207</v>
      </c>
      <c r="AW2507" s="10">
        <v>53.816262456204207</v>
      </c>
      <c r="AX2507" s="17">
        <v>0</v>
      </c>
    </row>
    <row r="2508" spans="1:50" x14ac:dyDescent="0.25">
      <c r="A2508" s="22" t="s">
        <v>2195</v>
      </c>
      <c r="B2508" s="22" t="s">
        <v>3963</v>
      </c>
      <c r="C2508" s="22" t="s">
        <v>2672</v>
      </c>
      <c r="D2508" s="22">
        <v>249</v>
      </c>
      <c r="E2508" s="22" t="s">
        <v>2827</v>
      </c>
      <c r="F2508" s="43">
        <v>1.5E-5</v>
      </c>
      <c r="G2508" s="43">
        <v>25.936278200259999</v>
      </c>
      <c r="H2508" s="43">
        <v>1.3198863636363636</v>
      </c>
      <c r="I2508" s="9">
        <v>0</v>
      </c>
      <c r="J2508" s="9">
        <v>1.3198863636363636</v>
      </c>
      <c r="K2508" s="11">
        <v>0</v>
      </c>
      <c r="L2508" s="41">
        <v>104</v>
      </c>
      <c r="M2508" s="44">
        <v>0</v>
      </c>
      <c r="N2508" s="13">
        <v>0</v>
      </c>
      <c r="O2508" s="13">
        <v>0</v>
      </c>
      <c r="P2508" s="22">
        <v>0</v>
      </c>
      <c r="Q2508" s="22">
        <v>0</v>
      </c>
      <c r="R2508" s="14">
        <v>0</v>
      </c>
      <c r="S2508" s="22">
        <v>41</v>
      </c>
      <c r="T2508" s="22">
        <v>1</v>
      </c>
      <c r="U2508" s="22">
        <v>201</v>
      </c>
      <c r="V2508" s="22"/>
      <c r="W2508" s="22">
        <v>38</v>
      </c>
      <c r="X2508" s="22">
        <v>26</v>
      </c>
      <c r="Y2508" s="14">
        <v>201</v>
      </c>
      <c r="Z2508" s="10">
        <v>38</v>
      </c>
      <c r="AA2508" s="22">
        <v>26</v>
      </c>
      <c r="AB2508" s="22">
        <v>70.150000000000006</v>
      </c>
      <c r="AC2508" s="22">
        <v>5.7834049604887536E-7</v>
      </c>
      <c r="AD2508" s="42">
        <v>0</v>
      </c>
      <c r="AE2508" s="22">
        <v>2656</v>
      </c>
      <c r="AF2508" s="22">
        <v>6.4662711122185048E-5</v>
      </c>
      <c r="AG2508" s="22">
        <v>1.8475060320624299E-6</v>
      </c>
      <c r="AH2508" s="22">
        <v>0</v>
      </c>
      <c r="AI2508" s="22">
        <v>0</v>
      </c>
      <c r="AJ2508" s="22">
        <v>0</v>
      </c>
      <c r="AK2508" s="22">
        <v>0</v>
      </c>
      <c r="AL2508" s="45">
        <v>0</v>
      </c>
      <c r="AM2508" s="45">
        <v>0</v>
      </c>
      <c r="AN2508" s="45">
        <v>0</v>
      </c>
      <c r="AO2508" s="45">
        <v>0</v>
      </c>
      <c r="AP2508" s="45">
        <v>0</v>
      </c>
      <c r="AQ2508" s="45">
        <v>0</v>
      </c>
      <c r="AR2508" s="45">
        <v>0</v>
      </c>
      <c r="AS2508" s="45" t="s">
        <v>4445</v>
      </c>
      <c r="AT2508" s="45" t="s">
        <v>4445</v>
      </c>
      <c r="AU2508" s="45">
        <v>6.4662711122185048E-5</v>
      </c>
      <c r="AV2508" s="10">
        <v>28.790357296599225</v>
      </c>
      <c r="AW2508" s="10">
        <v>28.790357296599225</v>
      </c>
      <c r="AX2508" s="17">
        <v>0</v>
      </c>
    </row>
    <row r="2509" spans="1:50" x14ac:dyDescent="0.25">
      <c r="A2509" s="22" t="s">
        <v>2906</v>
      </c>
      <c r="B2509" s="22" t="s">
        <v>3959</v>
      </c>
      <c r="C2509" s="22" t="s">
        <v>2991</v>
      </c>
      <c r="D2509" s="22">
        <v>613</v>
      </c>
      <c r="E2509" s="22" t="s">
        <v>3180</v>
      </c>
      <c r="F2509" s="43">
        <v>1.08E-4</v>
      </c>
      <c r="G2509" s="43">
        <v>122.39843051766999</v>
      </c>
      <c r="H2509" s="43">
        <v>5.3926136363636372</v>
      </c>
      <c r="I2509" s="9">
        <v>0</v>
      </c>
      <c r="J2509" s="9">
        <v>5.3926136363636372</v>
      </c>
      <c r="K2509" s="11">
        <v>0</v>
      </c>
      <c r="L2509" s="41">
        <v>938</v>
      </c>
      <c r="M2509" s="44">
        <v>0</v>
      </c>
      <c r="N2509" s="13">
        <v>0</v>
      </c>
      <c r="O2509" s="13">
        <v>0</v>
      </c>
      <c r="P2509" s="22">
        <v>0</v>
      </c>
      <c r="Q2509" s="22">
        <v>0</v>
      </c>
      <c r="R2509" s="14">
        <v>0</v>
      </c>
      <c r="S2509" s="22">
        <v>174</v>
      </c>
      <c r="T2509" s="22">
        <v>1</v>
      </c>
      <c r="U2509" s="22">
        <v>1716</v>
      </c>
      <c r="V2509" s="22"/>
      <c r="W2509" s="22">
        <v>311</v>
      </c>
      <c r="X2509" s="22">
        <v>206</v>
      </c>
      <c r="Y2509" s="14">
        <v>1716</v>
      </c>
      <c r="Z2509" s="10">
        <v>311</v>
      </c>
      <c r="AA2509" s="22">
        <v>206</v>
      </c>
      <c r="AB2509" s="22">
        <v>580.51</v>
      </c>
      <c r="AC2509" s="22">
        <v>8.823642553521846E-7</v>
      </c>
      <c r="AD2509" s="42">
        <v>0</v>
      </c>
      <c r="AE2509" s="22">
        <v>2657</v>
      </c>
      <c r="AF2509" s="22">
        <v>1.2913153834113959E-4</v>
      </c>
      <c r="AG2509" s="22">
        <v>1.8447362620162799E-6</v>
      </c>
      <c r="AH2509" s="22">
        <v>0</v>
      </c>
      <c r="AI2509" s="22">
        <v>0</v>
      </c>
      <c r="AJ2509" s="22">
        <v>0</v>
      </c>
      <c r="AK2509" s="22">
        <v>0</v>
      </c>
      <c r="AL2509" s="45">
        <v>0</v>
      </c>
      <c r="AM2509" s="45">
        <v>0</v>
      </c>
      <c r="AN2509" s="45">
        <v>0</v>
      </c>
      <c r="AO2509" s="45">
        <v>0</v>
      </c>
      <c r="AP2509" s="45">
        <v>0</v>
      </c>
      <c r="AQ2509" s="45">
        <v>0</v>
      </c>
      <c r="AR2509" s="45">
        <v>0</v>
      </c>
      <c r="AS2509" s="45" t="s">
        <v>4445</v>
      </c>
      <c r="AT2509" s="45" t="s">
        <v>4445</v>
      </c>
      <c r="AU2509" s="45">
        <v>1.2913153834113959E-4</v>
      </c>
      <c r="AV2509" s="10">
        <v>57.671478242545561</v>
      </c>
      <c r="AW2509" s="10">
        <v>57.671478242545561</v>
      </c>
      <c r="AX2509" s="17">
        <v>0</v>
      </c>
    </row>
    <row r="2510" spans="1:50" x14ac:dyDescent="0.25">
      <c r="A2510" s="22" t="s">
        <v>2195</v>
      </c>
      <c r="B2510" s="22" t="s">
        <v>3956</v>
      </c>
      <c r="C2510" s="22" t="s">
        <v>2371</v>
      </c>
      <c r="D2510" s="22">
        <v>4984</v>
      </c>
      <c r="E2510" s="22" t="s">
        <v>2803</v>
      </c>
      <c r="F2510" s="43">
        <v>4.2900000000000002E-4</v>
      </c>
      <c r="G2510" s="43">
        <v>47.340288548629999</v>
      </c>
      <c r="H2510" s="43">
        <v>3.0929924242424245</v>
      </c>
      <c r="I2510" s="9">
        <v>0</v>
      </c>
      <c r="J2510" s="9">
        <v>3.0929924242424245</v>
      </c>
      <c r="K2510" s="11">
        <v>0</v>
      </c>
      <c r="L2510" s="41">
        <v>490</v>
      </c>
      <c r="M2510" s="44">
        <v>0</v>
      </c>
      <c r="N2510" s="13">
        <v>0</v>
      </c>
      <c r="O2510" s="13">
        <v>0</v>
      </c>
      <c r="P2510" s="22">
        <v>0</v>
      </c>
      <c r="Q2510" s="22">
        <v>0</v>
      </c>
      <c r="R2510" s="14">
        <v>0</v>
      </c>
      <c r="S2510" s="22">
        <v>74</v>
      </c>
      <c r="T2510" s="22">
        <v>1</v>
      </c>
      <c r="U2510" s="22">
        <v>902</v>
      </c>
      <c r="V2510" s="22"/>
      <c r="W2510" s="22">
        <v>165</v>
      </c>
      <c r="X2510" s="22">
        <v>109</v>
      </c>
      <c r="Y2510" s="14">
        <v>902</v>
      </c>
      <c r="Z2510" s="10">
        <v>165</v>
      </c>
      <c r="AA2510" s="22">
        <v>109</v>
      </c>
      <c r="AB2510" s="22">
        <v>307.23</v>
      </c>
      <c r="AC2510" s="22">
        <v>9.0620486936684506E-6</v>
      </c>
      <c r="AD2510" s="42">
        <v>0</v>
      </c>
      <c r="AE2510" s="22">
        <v>2658</v>
      </c>
      <c r="AF2510" s="22">
        <v>1.0984710007317539E-5</v>
      </c>
      <c r="AG2510" s="22">
        <v>1.8307850012195897E-6</v>
      </c>
      <c r="AH2510" s="22">
        <v>0</v>
      </c>
      <c r="AI2510" s="22">
        <v>0</v>
      </c>
      <c r="AJ2510" s="22">
        <v>0</v>
      </c>
      <c r="AK2510" s="22">
        <v>0</v>
      </c>
      <c r="AL2510" s="45">
        <v>0</v>
      </c>
      <c r="AM2510" s="45">
        <v>0</v>
      </c>
      <c r="AN2510" s="45">
        <v>0</v>
      </c>
      <c r="AO2510" s="45">
        <v>0</v>
      </c>
      <c r="AP2510" s="45">
        <v>0</v>
      </c>
      <c r="AQ2510" s="45">
        <v>0</v>
      </c>
      <c r="AR2510" s="45">
        <v>0</v>
      </c>
      <c r="AS2510" s="45" t="s">
        <v>4445</v>
      </c>
      <c r="AT2510" s="45" t="s">
        <v>4445</v>
      </c>
      <c r="AU2510" s="45">
        <v>1.0984710007317539E-5</v>
      </c>
      <c r="AV2510" s="10">
        <v>53.346396423978931</v>
      </c>
      <c r="AW2510" s="10">
        <v>53.346396423978931</v>
      </c>
      <c r="AX2510" s="17">
        <v>0</v>
      </c>
    </row>
    <row r="2511" spans="1:50" x14ac:dyDescent="0.25">
      <c r="A2511" s="22" t="s">
        <v>2906</v>
      </c>
      <c r="B2511" s="22" t="s">
        <v>3950</v>
      </c>
      <c r="C2511" s="22" t="s">
        <v>3043</v>
      </c>
      <c r="D2511" s="22">
        <v>5085</v>
      </c>
      <c r="E2511" s="22" t="s">
        <v>3549</v>
      </c>
      <c r="F2511" s="43">
        <v>9.9710000000000007E-3</v>
      </c>
      <c r="G2511" s="43">
        <v>19.311717745700001</v>
      </c>
      <c r="H2511" s="43">
        <v>0.76231060606060608</v>
      </c>
      <c r="I2511" s="9">
        <v>0</v>
      </c>
      <c r="J2511" s="9">
        <v>0.76231060606060608</v>
      </c>
      <c r="K2511" s="11">
        <v>0</v>
      </c>
      <c r="L2511" s="41">
        <v>37</v>
      </c>
      <c r="M2511" s="44">
        <v>0</v>
      </c>
      <c r="N2511" s="13">
        <v>0</v>
      </c>
      <c r="O2511" s="13">
        <v>0</v>
      </c>
      <c r="P2511" s="22">
        <v>0</v>
      </c>
      <c r="Q2511" s="22">
        <v>0</v>
      </c>
      <c r="R2511" s="14">
        <v>0</v>
      </c>
      <c r="S2511" s="22">
        <v>25</v>
      </c>
      <c r="T2511" s="22">
        <v>1</v>
      </c>
      <c r="U2511" s="22">
        <v>79</v>
      </c>
      <c r="V2511" s="22"/>
      <c r="W2511" s="22">
        <v>16</v>
      </c>
      <c r="X2511" s="22">
        <v>12</v>
      </c>
      <c r="Y2511" s="14">
        <v>79</v>
      </c>
      <c r="Z2511" s="10">
        <v>16</v>
      </c>
      <c r="AA2511" s="22">
        <v>12</v>
      </c>
      <c r="AB2511" s="22">
        <v>29.03</v>
      </c>
      <c r="AC2511" s="22">
        <v>5.163186481544434E-4</v>
      </c>
      <c r="AD2511" s="42">
        <v>2.0000000000000002E-5</v>
      </c>
      <c r="AE2511" s="22">
        <v>2659</v>
      </c>
      <c r="AF2511" s="22">
        <v>1.279120052665392E-5</v>
      </c>
      <c r="AG2511" s="22">
        <v>1.8273143609505599E-6</v>
      </c>
      <c r="AH2511" s="22">
        <v>0</v>
      </c>
      <c r="AI2511" s="22">
        <v>0</v>
      </c>
      <c r="AJ2511" s="22">
        <v>0</v>
      </c>
      <c r="AK2511" s="22">
        <v>0</v>
      </c>
      <c r="AL2511" s="45">
        <v>0</v>
      </c>
      <c r="AM2511" s="45">
        <v>0</v>
      </c>
      <c r="AN2511" s="45">
        <v>0</v>
      </c>
      <c r="AO2511" s="45">
        <v>0</v>
      </c>
      <c r="AP2511" s="45">
        <v>0</v>
      </c>
      <c r="AQ2511" s="45">
        <v>0</v>
      </c>
      <c r="AR2511" s="45">
        <v>0</v>
      </c>
      <c r="AS2511" s="45" t="s">
        <v>4445</v>
      </c>
      <c r="AT2511" s="45" t="s">
        <v>4445</v>
      </c>
      <c r="AU2511" s="45">
        <v>1.2791200526653918E-5</v>
      </c>
      <c r="AV2511" s="10">
        <v>20.988819875776397</v>
      </c>
      <c r="AW2511" s="10">
        <v>20.988819875776397</v>
      </c>
      <c r="AX2511" s="17">
        <v>0</v>
      </c>
    </row>
    <row r="2512" spans="1:50" x14ac:dyDescent="0.25">
      <c r="A2512" s="22" t="s">
        <v>2195</v>
      </c>
      <c r="B2512" s="22" t="s">
        <v>3962</v>
      </c>
      <c r="C2512" s="22" t="s">
        <v>2448</v>
      </c>
      <c r="D2512" s="22">
        <v>695</v>
      </c>
      <c r="E2512" s="22" t="s">
        <v>2531</v>
      </c>
      <c r="F2512" s="43">
        <v>1.7E-5</v>
      </c>
      <c r="G2512" s="43">
        <v>31.979112114309999</v>
      </c>
      <c r="H2512" s="43">
        <v>1.668560606060606</v>
      </c>
      <c r="I2512" s="9">
        <v>0.82386363636363635</v>
      </c>
      <c r="J2512" s="9">
        <v>0.84469696969696972</v>
      </c>
      <c r="K2512" s="11">
        <v>1.3640151515151515</v>
      </c>
      <c r="L2512" s="41">
        <v>63</v>
      </c>
      <c r="M2512" s="44">
        <v>129</v>
      </c>
      <c r="N2512" s="13">
        <v>4</v>
      </c>
      <c r="O2512" s="13">
        <v>4</v>
      </c>
      <c r="P2512" s="22">
        <v>0</v>
      </c>
      <c r="Q2512" s="22">
        <v>0</v>
      </c>
      <c r="R2512" s="14">
        <v>0</v>
      </c>
      <c r="S2512" s="22">
        <v>27</v>
      </c>
      <c r="T2512" s="22">
        <v>0.18251986379114638</v>
      </c>
      <c r="U2512" s="22">
        <v>152</v>
      </c>
      <c r="V2512" s="22"/>
      <c r="W2512" s="22">
        <v>9</v>
      </c>
      <c r="X2512" s="22">
        <v>7</v>
      </c>
      <c r="Y2512" s="14">
        <v>23</v>
      </c>
      <c r="Z2512" s="10">
        <v>9</v>
      </c>
      <c r="AA2512" s="22">
        <v>7</v>
      </c>
      <c r="AB2512" s="22">
        <v>14.4</v>
      </c>
      <c r="AC2512" s="22">
        <v>5.3159699804150751E-7</v>
      </c>
      <c r="AD2512" s="42">
        <v>0</v>
      </c>
      <c r="AE2512" s="22">
        <v>2660</v>
      </c>
      <c r="AF2512" s="22">
        <v>4.7456893695310058E-5</v>
      </c>
      <c r="AG2512" s="22">
        <v>1.82526514212731E-6</v>
      </c>
      <c r="AH2512" s="22">
        <v>0</v>
      </c>
      <c r="AI2512" s="22">
        <v>1</v>
      </c>
      <c r="AJ2512" s="22">
        <v>0</v>
      </c>
      <c r="AK2512" s="22">
        <v>0</v>
      </c>
      <c r="AL2512" s="45">
        <v>0</v>
      </c>
      <c r="AM2512" s="45">
        <v>0</v>
      </c>
      <c r="AN2512" s="45">
        <v>0</v>
      </c>
      <c r="AO2512" s="45">
        <v>0</v>
      </c>
      <c r="AP2512" s="45">
        <v>0</v>
      </c>
      <c r="AQ2512" s="45">
        <v>0</v>
      </c>
      <c r="AR2512" s="45">
        <v>0</v>
      </c>
      <c r="AS2512" s="45" t="s">
        <v>4445</v>
      </c>
      <c r="AT2512" s="45" t="s">
        <v>4445</v>
      </c>
      <c r="AU2512" s="45">
        <v>2.4024715764027569E-5</v>
      </c>
      <c r="AV2512" s="10">
        <v>10.654708520179371</v>
      </c>
      <c r="AW2512" s="10">
        <v>5.3938706015891036</v>
      </c>
      <c r="AX2512" s="17">
        <v>0.49375709421112374</v>
      </c>
    </row>
    <row r="2513" spans="1:50" x14ac:dyDescent="0.25">
      <c r="A2513" s="22" t="s">
        <v>2195</v>
      </c>
      <c r="B2513" s="22" t="s">
        <v>3962</v>
      </c>
      <c r="C2513" s="22" t="s">
        <v>2548</v>
      </c>
      <c r="D2513" s="22">
        <v>6876</v>
      </c>
      <c r="E2513" s="22" t="s">
        <v>2549</v>
      </c>
      <c r="F2513" s="43">
        <v>1.9000000000000001E-5</v>
      </c>
      <c r="G2513" s="43">
        <v>70.324140486030004</v>
      </c>
      <c r="H2513" s="43">
        <v>2.9507575757575761</v>
      </c>
      <c r="I2513" s="9">
        <v>0</v>
      </c>
      <c r="J2513" s="9">
        <v>2.9507575757575761</v>
      </c>
      <c r="K2513" s="11">
        <v>0</v>
      </c>
      <c r="L2513" s="41">
        <v>1092</v>
      </c>
      <c r="M2513" s="44">
        <v>5</v>
      </c>
      <c r="N2513" s="13">
        <v>1</v>
      </c>
      <c r="O2513" s="13">
        <v>0</v>
      </c>
      <c r="P2513" s="22">
        <v>1</v>
      </c>
      <c r="Q2513" s="22">
        <v>0</v>
      </c>
      <c r="R2513" s="14">
        <v>0</v>
      </c>
      <c r="S2513" s="22">
        <v>91</v>
      </c>
      <c r="T2513" s="22">
        <v>1</v>
      </c>
      <c r="U2513" s="22">
        <v>2000</v>
      </c>
      <c r="V2513" s="22"/>
      <c r="W2513" s="22">
        <v>363</v>
      </c>
      <c r="X2513" s="22">
        <v>239</v>
      </c>
      <c r="Y2513" s="14">
        <v>1995</v>
      </c>
      <c r="Z2513" s="10">
        <v>362</v>
      </c>
      <c r="AA2513" s="22">
        <v>239</v>
      </c>
      <c r="AB2513" s="22">
        <v>675.49</v>
      </c>
      <c r="AC2513" s="22">
        <v>2.7017749337120416E-7</v>
      </c>
      <c r="AD2513" s="42">
        <v>0</v>
      </c>
      <c r="AE2513" s="22">
        <v>2661</v>
      </c>
      <c r="AF2513" s="22">
        <v>3.452358957367783E-5</v>
      </c>
      <c r="AG2513" s="22">
        <v>1.8170310301935699E-6</v>
      </c>
      <c r="AH2513" s="22">
        <v>0</v>
      </c>
      <c r="AI2513" s="22">
        <v>0</v>
      </c>
      <c r="AJ2513" s="22">
        <v>0</v>
      </c>
      <c r="AK2513" s="22">
        <v>0</v>
      </c>
      <c r="AL2513" s="45">
        <v>0</v>
      </c>
      <c r="AM2513" s="45">
        <v>0</v>
      </c>
      <c r="AN2513" s="45">
        <v>0</v>
      </c>
      <c r="AO2513" s="45">
        <v>0</v>
      </c>
      <c r="AP2513" s="45">
        <v>0</v>
      </c>
      <c r="AQ2513" s="45">
        <v>0</v>
      </c>
      <c r="AR2513" s="45">
        <v>0</v>
      </c>
      <c r="AS2513" s="45" t="s">
        <v>4445</v>
      </c>
      <c r="AT2513" s="45" t="s">
        <v>4445</v>
      </c>
      <c r="AU2513" s="45">
        <v>3.452358957367783E-5</v>
      </c>
      <c r="AV2513" s="10">
        <v>122.68035943517329</v>
      </c>
      <c r="AW2513" s="10">
        <v>123.01925545571244</v>
      </c>
      <c r="AX2513" s="17">
        <v>0</v>
      </c>
    </row>
    <row r="2514" spans="1:50" x14ac:dyDescent="0.25">
      <c r="A2514" s="22" t="s">
        <v>2195</v>
      </c>
      <c r="B2514" s="22" t="s">
        <v>3956</v>
      </c>
      <c r="C2514" s="22" t="s">
        <v>2711</v>
      </c>
      <c r="D2514" s="22">
        <v>3662</v>
      </c>
      <c r="E2514" s="22" t="s">
        <v>2712</v>
      </c>
      <c r="F2514" s="43">
        <v>5.3756360000000001</v>
      </c>
      <c r="G2514" s="43">
        <v>287.09204332997001</v>
      </c>
      <c r="H2514" s="43">
        <v>10.84223484848485</v>
      </c>
      <c r="I2514" s="9">
        <v>0</v>
      </c>
      <c r="J2514" s="9">
        <v>10.84223484848485</v>
      </c>
      <c r="K2514" s="11">
        <v>0</v>
      </c>
      <c r="L2514" s="41">
        <v>134</v>
      </c>
      <c r="M2514" s="44">
        <v>0</v>
      </c>
      <c r="N2514" s="13">
        <v>0</v>
      </c>
      <c r="O2514" s="13">
        <v>0</v>
      </c>
      <c r="P2514" s="22">
        <v>0</v>
      </c>
      <c r="Q2514" s="22">
        <v>0</v>
      </c>
      <c r="R2514" s="14">
        <v>0</v>
      </c>
      <c r="S2514" s="22">
        <v>184</v>
      </c>
      <c r="T2514" s="22">
        <v>1</v>
      </c>
      <c r="U2514" s="22">
        <v>256</v>
      </c>
      <c r="V2514" s="22"/>
      <c r="W2514" s="22">
        <v>48</v>
      </c>
      <c r="X2514" s="22">
        <v>33</v>
      </c>
      <c r="Y2514" s="14">
        <v>256</v>
      </c>
      <c r="Z2514" s="10">
        <v>48</v>
      </c>
      <c r="AA2514" s="22">
        <v>33</v>
      </c>
      <c r="AB2514" s="22">
        <v>88.8</v>
      </c>
      <c r="AC2514" s="22">
        <v>1.872443393988979E-2</v>
      </c>
      <c r="AD2514" s="42">
        <v>1.8699999999999999E-3</v>
      </c>
      <c r="AE2514" s="22">
        <v>2662</v>
      </c>
      <c r="AF2514" s="22">
        <v>5.42515254379035E-6</v>
      </c>
      <c r="AG2514" s="22">
        <v>1.8083841812634499E-6</v>
      </c>
      <c r="AH2514" s="22">
        <v>0</v>
      </c>
      <c r="AI2514" s="22">
        <v>0</v>
      </c>
      <c r="AJ2514" s="22">
        <v>0</v>
      </c>
      <c r="AK2514" s="22">
        <v>0</v>
      </c>
      <c r="AL2514" s="45">
        <v>0</v>
      </c>
      <c r="AM2514" s="45">
        <v>0</v>
      </c>
      <c r="AN2514" s="45">
        <v>0</v>
      </c>
      <c r="AO2514" s="45">
        <v>0</v>
      </c>
      <c r="AP2514" s="45">
        <v>0</v>
      </c>
      <c r="AQ2514" s="45">
        <v>0</v>
      </c>
      <c r="AR2514" s="45">
        <v>0</v>
      </c>
      <c r="AS2514" s="45" t="s">
        <v>4445</v>
      </c>
      <c r="AT2514" s="45" t="s">
        <v>4445</v>
      </c>
      <c r="AU2514" s="45">
        <v>5.42515254379035E-6</v>
      </c>
      <c r="AV2514" s="10">
        <v>4.4271315527451218</v>
      </c>
      <c r="AW2514" s="10">
        <v>4.4271315527451218</v>
      </c>
      <c r="AX2514" s="17">
        <v>0</v>
      </c>
    </row>
    <row r="2515" spans="1:50" x14ac:dyDescent="0.25">
      <c r="A2515" s="22" t="s">
        <v>2906</v>
      </c>
      <c r="B2515" s="22" t="s">
        <v>3961</v>
      </c>
      <c r="C2515" s="22" t="s">
        <v>3364</v>
      </c>
      <c r="D2515" s="22">
        <v>2509</v>
      </c>
      <c r="E2515" s="22" t="s">
        <v>3365</v>
      </c>
      <c r="F2515" s="43">
        <v>2.0000000000000002E-5</v>
      </c>
      <c r="G2515" s="43">
        <v>31.12450548456</v>
      </c>
      <c r="H2515" s="43">
        <v>1.5784090909090911</v>
      </c>
      <c r="I2515" s="9">
        <v>0</v>
      </c>
      <c r="J2515" s="9">
        <v>1.5784090909090911</v>
      </c>
      <c r="K2515" s="11">
        <v>0</v>
      </c>
      <c r="L2515" s="41">
        <v>50</v>
      </c>
      <c r="M2515" s="44">
        <v>0</v>
      </c>
      <c r="N2515" s="13">
        <v>0</v>
      </c>
      <c r="O2515" s="13">
        <v>0</v>
      </c>
      <c r="P2515" s="22">
        <v>0</v>
      </c>
      <c r="Q2515" s="22">
        <v>0</v>
      </c>
      <c r="R2515" s="14">
        <v>0</v>
      </c>
      <c r="S2515" s="22">
        <v>57</v>
      </c>
      <c r="T2515" s="22">
        <v>1</v>
      </c>
      <c r="U2515" s="22">
        <v>103</v>
      </c>
      <c r="V2515" s="22"/>
      <c r="W2515" s="22">
        <v>21</v>
      </c>
      <c r="X2515" s="22">
        <v>14</v>
      </c>
      <c r="Y2515" s="14">
        <v>103</v>
      </c>
      <c r="Z2515" s="10">
        <v>21</v>
      </c>
      <c r="AA2515" s="22">
        <v>14</v>
      </c>
      <c r="AB2515" s="22">
        <v>38.04</v>
      </c>
      <c r="AC2515" s="22">
        <v>6.425804904730597E-7</v>
      </c>
      <c r="AD2515" s="42">
        <v>0</v>
      </c>
      <c r="AE2515" s="22">
        <v>2664</v>
      </c>
      <c r="AF2515" s="22">
        <v>8.9111446149863999E-6</v>
      </c>
      <c r="AG2515" s="22">
        <v>1.78222892299728E-6</v>
      </c>
      <c r="AH2515" s="22">
        <v>0</v>
      </c>
      <c r="AI2515" s="22">
        <v>0</v>
      </c>
      <c r="AJ2515" s="22">
        <v>0</v>
      </c>
      <c r="AK2515" s="22">
        <v>0</v>
      </c>
      <c r="AL2515" s="45">
        <v>0</v>
      </c>
      <c r="AM2515" s="45">
        <v>0</v>
      </c>
      <c r="AN2515" s="45">
        <v>0</v>
      </c>
      <c r="AO2515" s="45">
        <v>0</v>
      </c>
      <c r="AP2515" s="45">
        <v>0</v>
      </c>
      <c r="AQ2515" s="45">
        <v>0</v>
      </c>
      <c r="AR2515" s="45">
        <v>0</v>
      </c>
      <c r="AS2515" s="45" t="s">
        <v>4445</v>
      </c>
      <c r="AT2515" s="45" t="s">
        <v>4445</v>
      </c>
      <c r="AU2515" s="45">
        <v>8.9111446149863999E-6</v>
      </c>
      <c r="AV2515" s="10">
        <v>13.304535637149026</v>
      </c>
      <c r="AW2515" s="10">
        <v>13.304535637149026</v>
      </c>
      <c r="AX2515" s="17">
        <v>0</v>
      </c>
    </row>
    <row r="2516" spans="1:50" x14ac:dyDescent="0.25">
      <c r="A2516" s="22" t="s">
        <v>2906</v>
      </c>
      <c r="B2516" s="22" t="s">
        <v>3954</v>
      </c>
      <c r="C2516" s="22" t="s">
        <v>3058</v>
      </c>
      <c r="D2516" s="22">
        <v>3426</v>
      </c>
      <c r="E2516" s="22" t="s">
        <v>3478</v>
      </c>
      <c r="F2516" s="43">
        <v>3.9999999999999998E-6</v>
      </c>
      <c r="G2516" s="43">
        <v>55.163183495650003</v>
      </c>
      <c r="H2516" s="43">
        <v>3.538636363636364</v>
      </c>
      <c r="I2516" s="9">
        <v>0</v>
      </c>
      <c r="J2516" s="9">
        <v>3.538636363636364</v>
      </c>
      <c r="K2516" s="11">
        <v>0</v>
      </c>
      <c r="L2516" s="41">
        <v>236</v>
      </c>
      <c r="M2516" s="44">
        <v>0</v>
      </c>
      <c r="N2516" s="13">
        <v>0</v>
      </c>
      <c r="O2516" s="13">
        <v>0</v>
      </c>
      <c r="P2516" s="22">
        <v>0</v>
      </c>
      <c r="Q2516" s="22">
        <v>0</v>
      </c>
      <c r="R2516" s="14">
        <v>0</v>
      </c>
      <c r="S2516" s="22">
        <v>124</v>
      </c>
      <c r="T2516" s="22">
        <v>1</v>
      </c>
      <c r="U2516" s="22">
        <v>441</v>
      </c>
      <c r="V2516" s="22"/>
      <c r="W2516" s="22">
        <v>81</v>
      </c>
      <c r="X2516" s="22">
        <v>55</v>
      </c>
      <c r="Y2516" s="14">
        <v>441</v>
      </c>
      <c r="Z2516" s="10">
        <v>81</v>
      </c>
      <c r="AA2516" s="22">
        <v>55</v>
      </c>
      <c r="AB2516" s="22">
        <v>150.66</v>
      </c>
      <c r="AC2516" s="22">
        <v>7.2512131217289646E-8</v>
      </c>
      <c r="AD2516" s="42">
        <v>0</v>
      </c>
      <c r="AE2516" s="22">
        <v>2665</v>
      </c>
      <c r="AF2516" s="22">
        <v>4.9768453571160524E-5</v>
      </c>
      <c r="AG2516" s="22">
        <v>1.7774447703985901E-6</v>
      </c>
      <c r="AH2516" s="22">
        <v>0</v>
      </c>
      <c r="AI2516" s="22">
        <v>0</v>
      </c>
      <c r="AJ2516" s="22">
        <v>0</v>
      </c>
      <c r="AK2516" s="22">
        <v>0</v>
      </c>
      <c r="AL2516" s="45">
        <v>0</v>
      </c>
      <c r="AM2516" s="45">
        <v>0</v>
      </c>
      <c r="AN2516" s="45">
        <v>0</v>
      </c>
      <c r="AO2516" s="45">
        <v>0</v>
      </c>
      <c r="AP2516" s="45">
        <v>0</v>
      </c>
      <c r="AQ2516" s="45">
        <v>0</v>
      </c>
      <c r="AR2516" s="45">
        <v>0</v>
      </c>
      <c r="AS2516" s="45" t="s">
        <v>4445</v>
      </c>
      <c r="AT2516" s="45" t="s">
        <v>4445</v>
      </c>
      <c r="AU2516" s="45">
        <v>4.9768453571160518E-5</v>
      </c>
      <c r="AV2516" s="10">
        <v>22.890173410404621</v>
      </c>
      <c r="AW2516" s="10">
        <v>22.890173410404621</v>
      </c>
      <c r="AX2516" s="17">
        <v>0</v>
      </c>
    </row>
    <row r="2517" spans="1:50" x14ac:dyDescent="0.25">
      <c r="A2517" s="22" t="s">
        <v>539</v>
      </c>
      <c r="B2517" s="22" t="s">
        <v>3949</v>
      </c>
      <c r="C2517" s="22" t="s">
        <v>694</v>
      </c>
      <c r="D2517" s="22">
        <v>2238</v>
      </c>
      <c r="E2517" s="22" t="s">
        <v>864</v>
      </c>
      <c r="F2517" s="43">
        <v>1.6429999999999999E-3</v>
      </c>
      <c r="G2517" s="43">
        <v>152.50970535543999</v>
      </c>
      <c r="H2517" s="43">
        <v>7.5659090909090914</v>
      </c>
      <c r="I2517" s="9">
        <v>0</v>
      </c>
      <c r="J2517" s="9">
        <v>7.5659090909090914</v>
      </c>
      <c r="K2517" s="11">
        <v>0</v>
      </c>
      <c r="L2517" s="41">
        <v>3975</v>
      </c>
      <c r="M2517" s="44">
        <v>0</v>
      </c>
      <c r="N2517" s="13">
        <v>0</v>
      </c>
      <c r="O2517" s="13">
        <v>0</v>
      </c>
      <c r="P2517" s="22">
        <v>0</v>
      </c>
      <c r="Q2517" s="22">
        <v>0</v>
      </c>
      <c r="R2517" s="14">
        <v>0</v>
      </c>
      <c r="S2517" s="22">
        <v>215</v>
      </c>
      <c r="T2517" s="22">
        <v>1</v>
      </c>
      <c r="U2517" s="22">
        <v>7231</v>
      </c>
      <c r="V2517" s="22"/>
      <c r="W2517" s="22">
        <v>1306</v>
      </c>
      <c r="X2517" s="22">
        <v>861</v>
      </c>
      <c r="Y2517" s="14">
        <v>7231</v>
      </c>
      <c r="Z2517" s="10">
        <v>1306</v>
      </c>
      <c r="AA2517" s="22">
        <v>861</v>
      </c>
      <c r="AB2517" s="22">
        <v>2440.0100000000002</v>
      </c>
      <c r="AC2517" s="22">
        <v>1.0773084874636763E-5</v>
      </c>
      <c r="AD2517" s="42">
        <v>3.0000000000000001E-5</v>
      </c>
      <c r="AE2517" s="22">
        <v>2666</v>
      </c>
      <c r="AF2517" s="22">
        <v>2.1390270772078817E-4</v>
      </c>
      <c r="AG2517" s="22">
        <v>1.75330088295728E-6</v>
      </c>
      <c r="AH2517" s="22">
        <v>0</v>
      </c>
      <c r="AI2517" s="22">
        <v>0</v>
      </c>
      <c r="AJ2517" s="22">
        <v>0</v>
      </c>
      <c r="AK2517" s="22">
        <v>0</v>
      </c>
      <c r="AL2517" s="45">
        <v>0</v>
      </c>
      <c r="AM2517" s="45">
        <v>0</v>
      </c>
      <c r="AN2517" s="45">
        <v>0</v>
      </c>
      <c r="AO2517" s="45">
        <v>0</v>
      </c>
      <c r="AP2517" s="45">
        <v>0</v>
      </c>
      <c r="AQ2517" s="45">
        <v>0</v>
      </c>
      <c r="AR2517" s="45">
        <v>0</v>
      </c>
      <c r="AS2517" s="45" t="s">
        <v>4445</v>
      </c>
      <c r="AT2517" s="45" t="s">
        <v>4445</v>
      </c>
      <c r="AU2517" s="45">
        <v>2.1390270772078817E-4</v>
      </c>
      <c r="AV2517" s="10">
        <v>172.61640132171823</v>
      </c>
      <c r="AW2517" s="10">
        <v>172.61640132171823</v>
      </c>
      <c r="AX2517" s="17">
        <v>0</v>
      </c>
    </row>
    <row r="2518" spans="1:50" x14ac:dyDescent="0.25">
      <c r="A2518" s="22" t="s">
        <v>2906</v>
      </c>
      <c r="B2518" s="22" t="s">
        <v>3954</v>
      </c>
      <c r="C2518" s="22" t="s">
        <v>3452</v>
      </c>
      <c r="D2518" s="22">
        <v>1112</v>
      </c>
      <c r="E2518" s="22" t="s">
        <v>3453</v>
      </c>
      <c r="F2518" s="43">
        <v>7.9999999999999996E-6</v>
      </c>
      <c r="G2518" s="43">
        <v>67.112995123999994</v>
      </c>
      <c r="H2518" s="43">
        <v>4.4102272727272736</v>
      </c>
      <c r="I2518" s="9">
        <v>0</v>
      </c>
      <c r="J2518" s="9">
        <v>4.4102272727272736</v>
      </c>
      <c r="K2518" s="11">
        <v>0</v>
      </c>
      <c r="L2518" s="41">
        <v>294</v>
      </c>
      <c r="M2518" s="44">
        <v>0</v>
      </c>
      <c r="N2518" s="13">
        <v>0</v>
      </c>
      <c r="O2518" s="13">
        <v>0</v>
      </c>
      <c r="P2518" s="22">
        <v>0</v>
      </c>
      <c r="Q2518" s="22">
        <v>0</v>
      </c>
      <c r="R2518" s="14">
        <v>0</v>
      </c>
      <c r="S2518" s="22">
        <v>160</v>
      </c>
      <c r="T2518" s="22">
        <v>1</v>
      </c>
      <c r="U2518" s="22">
        <v>546</v>
      </c>
      <c r="V2518" s="22"/>
      <c r="W2518" s="22">
        <v>100</v>
      </c>
      <c r="X2518" s="22">
        <v>67</v>
      </c>
      <c r="Y2518" s="14">
        <v>546</v>
      </c>
      <c r="Z2518" s="10">
        <v>100</v>
      </c>
      <c r="AA2518" s="22">
        <v>67</v>
      </c>
      <c r="AB2518" s="22">
        <v>186.14</v>
      </c>
      <c r="AC2518" s="22">
        <v>1.1920195165211981E-7</v>
      </c>
      <c r="AD2518" s="42">
        <v>0</v>
      </c>
      <c r="AE2518" s="22">
        <v>2667</v>
      </c>
      <c r="AF2518" s="22">
        <v>9.4638757141905308E-5</v>
      </c>
      <c r="AG2518" s="22">
        <v>1.7525695767019501E-6</v>
      </c>
      <c r="AH2518" s="22">
        <v>0</v>
      </c>
      <c r="AI2518" s="22">
        <v>0</v>
      </c>
      <c r="AJ2518" s="22">
        <v>0</v>
      </c>
      <c r="AK2518" s="22">
        <v>0</v>
      </c>
      <c r="AL2518" s="45">
        <v>0</v>
      </c>
      <c r="AM2518" s="45">
        <v>0</v>
      </c>
      <c r="AN2518" s="45">
        <v>0</v>
      </c>
      <c r="AO2518" s="45">
        <v>0</v>
      </c>
      <c r="AP2518" s="45">
        <v>0</v>
      </c>
      <c r="AQ2518" s="45">
        <v>0</v>
      </c>
      <c r="AR2518" s="45">
        <v>0</v>
      </c>
      <c r="AS2518" s="45" t="s">
        <v>4445</v>
      </c>
      <c r="AT2518" s="45" t="s">
        <v>4445</v>
      </c>
      <c r="AU2518" s="45">
        <v>9.4638757141905308E-5</v>
      </c>
      <c r="AV2518" s="10">
        <v>22.674568410203552</v>
      </c>
      <c r="AW2518" s="10">
        <v>22.674568410203552</v>
      </c>
      <c r="AX2518" s="17">
        <v>0</v>
      </c>
    </row>
    <row r="2519" spans="1:50" x14ac:dyDescent="0.25">
      <c r="A2519" s="22" t="s">
        <v>2906</v>
      </c>
      <c r="B2519" s="22" t="s">
        <v>3954</v>
      </c>
      <c r="C2519" s="22" t="s">
        <v>3506</v>
      </c>
      <c r="D2519" s="22">
        <v>386</v>
      </c>
      <c r="E2519" s="22" t="s">
        <v>3507</v>
      </c>
      <c r="F2519" s="43">
        <v>1.7E-5</v>
      </c>
      <c r="G2519" s="43">
        <v>64.78968438455</v>
      </c>
      <c r="H2519" s="43">
        <v>4.1534090909090917</v>
      </c>
      <c r="I2519" s="9">
        <v>0</v>
      </c>
      <c r="J2519" s="9">
        <v>4.1534090909090917</v>
      </c>
      <c r="K2519" s="11">
        <v>0</v>
      </c>
      <c r="L2519" s="41">
        <v>423</v>
      </c>
      <c r="M2519" s="44">
        <v>0</v>
      </c>
      <c r="N2519" s="13">
        <v>0</v>
      </c>
      <c r="O2519" s="13">
        <v>0</v>
      </c>
      <c r="P2519" s="22">
        <v>0</v>
      </c>
      <c r="Q2519" s="22">
        <v>0</v>
      </c>
      <c r="R2519" s="14">
        <v>0</v>
      </c>
      <c r="S2519" s="22">
        <v>149</v>
      </c>
      <c r="T2519" s="22">
        <v>1</v>
      </c>
      <c r="U2519" s="22">
        <v>780</v>
      </c>
      <c r="V2519" s="22"/>
      <c r="W2519" s="22">
        <v>143</v>
      </c>
      <c r="X2519" s="22">
        <v>95</v>
      </c>
      <c r="Y2519" s="14">
        <v>780</v>
      </c>
      <c r="Z2519" s="10">
        <v>143</v>
      </c>
      <c r="AA2519" s="22">
        <v>95</v>
      </c>
      <c r="AB2519" s="22">
        <v>266.11</v>
      </c>
      <c r="AC2519" s="22">
        <v>2.6238744888922293E-7</v>
      </c>
      <c r="AD2519" s="42">
        <v>0</v>
      </c>
      <c r="AE2519" s="22">
        <v>2668</v>
      </c>
      <c r="AF2519" s="22">
        <v>6.9991244474733604E-5</v>
      </c>
      <c r="AG2519" s="22">
        <v>1.74978111186834E-6</v>
      </c>
      <c r="AH2519" s="22">
        <v>0</v>
      </c>
      <c r="AI2519" s="22">
        <v>0</v>
      </c>
      <c r="AJ2519" s="22">
        <v>0</v>
      </c>
      <c r="AK2519" s="22">
        <v>0</v>
      </c>
      <c r="AL2519" s="45">
        <v>0</v>
      </c>
      <c r="AM2519" s="45">
        <v>0</v>
      </c>
      <c r="AN2519" s="45">
        <v>0</v>
      </c>
      <c r="AO2519" s="45">
        <v>0</v>
      </c>
      <c r="AP2519" s="45">
        <v>0</v>
      </c>
      <c r="AQ2519" s="45">
        <v>0</v>
      </c>
      <c r="AR2519" s="45">
        <v>0</v>
      </c>
      <c r="AS2519" s="45" t="s">
        <v>4445</v>
      </c>
      <c r="AT2519" s="45" t="s">
        <v>4445</v>
      </c>
      <c r="AU2519" s="45">
        <v>6.9991244474733604E-5</v>
      </c>
      <c r="AV2519" s="10">
        <v>34.429548563611483</v>
      </c>
      <c r="AW2519" s="10">
        <v>34.429548563611483</v>
      </c>
      <c r="AX2519" s="17">
        <v>0</v>
      </c>
    </row>
    <row r="2520" spans="1:50" x14ac:dyDescent="0.25">
      <c r="A2520" s="22" t="s">
        <v>2906</v>
      </c>
      <c r="B2520" s="22" t="s">
        <v>3977</v>
      </c>
      <c r="C2520" s="22" t="s">
        <v>3515</v>
      </c>
      <c r="D2520" s="22">
        <v>1757</v>
      </c>
      <c r="E2520" s="22" t="s">
        <v>3516</v>
      </c>
      <c r="F2520" s="43">
        <v>9.9999999999999995E-7</v>
      </c>
      <c r="G2520" s="43">
        <v>4.6835167451700004</v>
      </c>
      <c r="H2520" s="43">
        <v>0.6587121212121213</v>
      </c>
      <c r="I2520" s="9">
        <v>0</v>
      </c>
      <c r="J2520" s="9">
        <v>0.6587121212121213</v>
      </c>
      <c r="K2520" s="11">
        <v>0</v>
      </c>
      <c r="L2520" s="41">
        <v>40</v>
      </c>
      <c r="M2520" s="44">
        <v>0</v>
      </c>
      <c r="N2520" s="13">
        <v>0</v>
      </c>
      <c r="O2520" s="13">
        <v>0</v>
      </c>
      <c r="P2520" s="22">
        <v>0</v>
      </c>
      <c r="Q2520" s="22">
        <v>0</v>
      </c>
      <c r="R2520" s="14">
        <v>0</v>
      </c>
      <c r="S2520" s="22">
        <v>31</v>
      </c>
      <c r="T2520" s="22">
        <v>1</v>
      </c>
      <c r="U2520" s="22">
        <v>85</v>
      </c>
      <c r="V2520" s="22"/>
      <c r="W2520" s="22">
        <v>17</v>
      </c>
      <c r="X2520" s="22">
        <v>12</v>
      </c>
      <c r="Y2520" s="14">
        <v>85</v>
      </c>
      <c r="Z2520" s="10">
        <v>17</v>
      </c>
      <c r="AA2520" s="22">
        <v>12</v>
      </c>
      <c r="AB2520" s="22">
        <v>30.94</v>
      </c>
      <c r="AC2520" s="22">
        <v>2.1351476986417872E-7</v>
      </c>
      <c r="AD2520" s="42">
        <v>0</v>
      </c>
      <c r="AE2520" s="22">
        <v>2669</v>
      </c>
      <c r="AF2520" s="22">
        <v>6.9961449217301996E-6</v>
      </c>
      <c r="AG2520" s="22">
        <v>1.7490362304325499E-6</v>
      </c>
      <c r="AH2520" s="22">
        <v>0</v>
      </c>
      <c r="AI2520" s="22">
        <v>0</v>
      </c>
      <c r="AJ2520" s="22">
        <v>0</v>
      </c>
      <c r="AK2520" s="22">
        <v>0</v>
      </c>
      <c r="AL2520" s="45">
        <v>0</v>
      </c>
      <c r="AM2520" s="45">
        <v>0</v>
      </c>
      <c r="AN2520" s="45">
        <v>0</v>
      </c>
      <c r="AO2520" s="45">
        <v>0</v>
      </c>
      <c r="AP2520" s="45">
        <v>0</v>
      </c>
      <c r="AQ2520" s="45">
        <v>0</v>
      </c>
      <c r="AR2520" s="45">
        <v>0</v>
      </c>
      <c r="AS2520" s="45" t="s">
        <v>4445</v>
      </c>
      <c r="AT2520" s="45" t="s">
        <v>4445</v>
      </c>
      <c r="AU2520" s="45">
        <v>6.9961449217301996E-6</v>
      </c>
      <c r="AV2520" s="10">
        <v>25.807935595169635</v>
      </c>
      <c r="AW2520" s="10">
        <v>25.807935595169635</v>
      </c>
      <c r="AX2520" s="17">
        <v>0</v>
      </c>
    </row>
    <row r="2521" spans="1:50" x14ac:dyDescent="0.25">
      <c r="A2521" s="22" t="s">
        <v>2195</v>
      </c>
      <c r="B2521" s="22" t="s">
        <v>3960</v>
      </c>
      <c r="C2521" s="22" t="s">
        <v>2241</v>
      </c>
      <c r="D2521" s="22">
        <v>8948</v>
      </c>
      <c r="E2521" s="22" t="s">
        <v>2604</v>
      </c>
      <c r="F2521" s="43">
        <v>4.7660000000000003E-3</v>
      </c>
      <c r="G2521" s="43">
        <v>12.335974396759999</v>
      </c>
      <c r="H2521" s="43">
        <v>0.5</v>
      </c>
      <c r="I2521" s="9">
        <v>0</v>
      </c>
      <c r="J2521" s="9">
        <v>0.5</v>
      </c>
      <c r="K2521" s="11">
        <v>0</v>
      </c>
      <c r="L2521" s="41">
        <v>21</v>
      </c>
      <c r="M2521" s="44">
        <v>0</v>
      </c>
      <c r="N2521" s="13">
        <v>0</v>
      </c>
      <c r="O2521" s="13">
        <v>0</v>
      </c>
      <c r="P2521" s="22">
        <v>0</v>
      </c>
      <c r="Q2521" s="22">
        <v>0</v>
      </c>
      <c r="R2521" s="14">
        <v>0</v>
      </c>
      <c r="S2521" s="22">
        <v>12</v>
      </c>
      <c r="T2521" s="22">
        <v>1</v>
      </c>
      <c r="U2521" s="22">
        <v>50</v>
      </c>
      <c r="V2521" s="22"/>
      <c r="W2521" s="22">
        <v>11</v>
      </c>
      <c r="X2521" s="22">
        <v>8</v>
      </c>
      <c r="Y2521" s="14">
        <v>50</v>
      </c>
      <c r="Z2521" s="10">
        <v>11</v>
      </c>
      <c r="AA2521" s="22">
        <v>8</v>
      </c>
      <c r="AB2521" s="22">
        <v>19.57</v>
      </c>
      <c r="AC2521" s="22">
        <v>3.8634969940046031E-4</v>
      </c>
      <c r="AD2521" s="42">
        <v>1.0000000000000001E-5</v>
      </c>
      <c r="AE2521" s="22">
        <v>2671</v>
      </c>
      <c r="AF2521" s="22">
        <v>6.9544533123352397E-6</v>
      </c>
      <c r="AG2521" s="22">
        <v>1.7386133280838099E-6</v>
      </c>
      <c r="AH2521" s="22">
        <v>0</v>
      </c>
      <c r="AI2521" s="22">
        <v>0</v>
      </c>
      <c r="AJ2521" s="22">
        <v>0</v>
      </c>
      <c r="AK2521" s="22">
        <v>0</v>
      </c>
      <c r="AL2521" s="45">
        <v>0</v>
      </c>
      <c r="AM2521" s="45">
        <v>0</v>
      </c>
      <c r="AN2521" s="45">
        <v>0</v>
      </c>
      <c r="AO2521" s="45">
        <v>0</v>
      </c>
      <c r="AP2521" s="45">
        <v>0</v>
      </c>
      <c r="AQ2521" s="45">
        <v>0</v>
      </c>
      <c r="AR2521" s="45">
        <v>0</v>
      </c>
      <c r="AS2521" s="45" t="s">
        <v>4445</v>
      </c>
      <c r="AT2521" s="45" t="s">
        <v>4445</v>
      </c>
      <c r="AU2521" s="45">
        <v>6.9544533123352397E-6</v>
      </c>
      <c r="AV2521" s="10">
        <v>22</v>
      </c>
      <c r="AW2521" s="10">
        <v>22</v>
      </c>
      <c r="AX2521" s="17">
        <v>0</v>
      </c>
    </row>
    <row r="2522" spans="1:50" x14ac:dyDescent="0.25">
      <c r="A2522" s="22" t="s">
        <v>2906</v>
      </c>
      <c r="B2522" s="22" t="s">
        <v>3977</v>
      </c>
      <c r="C2522" s="22" t="s">
        <v>3265</v>
      </c>
      <c r="D2522" s="22">
        <v>6127</v>
      </c>
      <c r="E2522" s="22" t="s">
        <v>3266</v>
      </c>
      <c r="F2522" s="43">
        <v>7.4999999999999993E-5</v>
      </c>
      <c r="G2522" s="43">
        <v>169.70281268695001</v>
      </c>
      <c r="H2522" s="43">
        <v>4.5191287878787882</v>
      </c>
      <c r="I2522" s="9">
        <v>0.10340909090909091</v>
      </c>
      <c r="J2522" s="9">
        <v>4.4157196969696972</v>
      </c>
      <c r="K2522" s="11">
        <v>0.22803030303030303</v>
      </c>
      <c r="L2522" s="41">
        <v>638</v>
      </c>
      <c r="M2522" s="44">
        <v>140</v>
      </c>
      <c r="N2522" s="13">
        <v>67</v>
      </c>
      <c r="O2522" s="13">
        <v>35</v>
      </c>
      <c r="P2522" s="22">
        <v>56</v>
      </c>
      <c r="Q2522" s="22">
        <v>26</v>
      </c>
      <c r="R2522" s="14">
        <v>0</v>
      </c>
      <c r="S2522" s="22">
        <v>172</v>
      </c>
      <c r="T2522" s="22">
        <v>0.94954109215875282</v>
      </c>
      <c r="U2522" s="22">
        <v>1252</v>
      </c>
      <c r="V2522" s="22"/>
      <c r="W2522" s="22">
        <v>269</v>
      </c>
      <c r="X2522" s="22">
        <v>169</v>
      </c>
      <c r="Y2522" s="14">
        <v>1112</v>
      </c>
      <c r="Z2522" s="10">
        <v>213</v>
      </c>
      <c r="AA2522" s="22">
        <v>143</v>
      </c>
      <c r="AB2522" s="22">
        <v>391.89</v>
      </c>
      <c r="AC2522" s="22">
        <v>4.4194906856583539E-7</v>
      </c>
      <c r="AD2522" s="42">
        <v>0</v>
      </c>
      <c r="AE2522" s="22">
        <v>2672</v>
      </c>
      <c r="AF2522" s="22">
        <v>1.1646087224852218E-4</v>
      </c>
      <c r="AG2522" s="22">
        <v>1.73822197385854E-6</v>
      </c>
      <c r="AH2522" s="22">
        <v>0</v>
      </c>
      <c r="AI2522" s="22">
        <v>0</v>
      </c>
      <c r="AJ2522" s="22">
        <v>0</v>
      </c>
      <c r="AK2522" s="22">
        <v>0</v>
      </c>
      <c r="AL2522" s="45">
        <v>0</v>
      </c>
      <c r="AM2522" s="45">
        <v>0</v>
      </c>
      <c r="AN2522" s="45">
        <v>0</v>
      </c>
      <c r="AO2522" s="45">
        <v>0</v>
      </c>
      <c r="AP2522" s="45">
        <v>0</v>
      </c>
      <c r="AQ2522" s="45">
        <v>0</v>
      </c>
      <c r="AR2522" s="45">
        <v>0</v>
      </c>
      <c r="AS2522" s="45" t="s">
        <v>4445</v>
      </c>
      <c r="AT2522" s="45" t="s">
        <v>4445</v>
      </c>
      <c r="AU2522" s="45">
        <v>1.1379595308135847E-4</v>
      </c>
      <c r="AV2522" s="10">
        <v>48.236757452283932</v>
      </c>
      <c r="AW2522" s="10">
        <v>59.524747495913829</v>
      </c>
      <c r="AX2522" s="17">
        <v>2.2882527974519087E-2</v>
      </c>
    </row>
    <row r="2523" spans="1:50" x14ac:dyDescent="0.25">
      <c r="A2523" s="22" t="s">
        <v>2906</v>
      </c>
      <c r="B2523" s="22" t="s">
        <v>3950</v>
      </c>
      <c r="C2523" s="22" t="s">
        <v>3068</v>
      </c>
      <c r="D2523" s="22">
        <v>3736</v>
      </c>
      <c r="E2523" s="22" t="s">
        <v>3479</v>
      </c>
      <c r="F2523" s="43">
        <v>0</v>
      </c>
      <c r="G2523" s="43">
        <v>0.35528068984</v>
      </c>
      <c r="H2523" s="43">
        <v>2.803030303030303E-2</v>
      </c>
      <c r="I2523" s="9">
        <v>0</v>
      </c>
      <c r="J2523" s="9">
        <v>2.803030303030303E-2</v>
      </c>
      <c r="K2523" s="11">
        <v>0</v>
      </c>
      <c r="L2523" s="41">
        <v>2</v>
      </c>
      <c r="M2523" s="44">
        <v>0</v>
      </c>
      <c r="N2523" s="13">
        <v>0</v>
      </c>
      <c r="O2523" s="13">
        <v>0</v>
      </c>
      <c r="P2523" s="22">
        <v>0</v>
      </c>
      <c r="Q2523" s="22">
        <v>0</v>
      </c>
      <c r="R2523" s="14">
        <v>0</v>
      </c>
      <c r="S2523" s="22">
        <v>1</v>
      </c>
      <c r="T2523" s="22">
        <v>1</v>
      </c>
      <c r="U2523" s="22">
        <v>16</v>
      </c>
      <c r="V2523" s="22"/>
      <c r="W2523" s="22">
        <v>5</v>
      </c>
      <c r="X2523" s="22">
        <v>4</v>
      </c>
      <c r="Y2523" s="14">
        <v>16</v>
      </c>
      <c r="Z2523" s="10">
        <v>5</v>
      </c>
      <c r="AA2523" s="22">
        <v>4</v>
      </c>
      <c r="AB2523" s="22">
        <v>8.2899999999999991</v>
      </c>
      <c r="AC2523" s="22">
        <v>0</v>
      </c>
      <c r="AD2523" s="42">
        <v>0</v>
      </c>
      <c r="AE2523" s="22">
        <v>2673</v>
      </c>
      <c r="AF2523" s="22">
        <v>5.1903126977606101E-6</v>
      </c>
      <c r="AG2523" s="22">
        <v>1.73010423258687E-6</v>
      </c>
      <c r="AH2523" s="22">
        <v>0</v>
      </c>
      <c r="AI2523" s="22">
        <v>0</v>
      </c>
      <c r="AJ2523" s="22">
        <v>0</v>
      </c>
      <c r="AK2523" s="22">
        <v>0</v>
      </c>
      <c r="AL2523" s="45">
        <v>0</v>
      </c>
      <c r="AM2523" s="45">
        <v>0</v>
      </c>
      <c r="AN2523" s="45">
        <v>0</v>
      </c>
      <c r="AO2523" s="45">
        <v>0</v>
      </c>
      <c r="AP2523" s="45">
        <v>0</v>
      </c>
      <c r="AQ2523" s="45">
        <v>0</v>
      </c>
      <c r="AR2523" s="45">
        <v>0</v>
      </c>
      <c r="AS2523" s="45" t="s">
        <v>4445</v>
      </c>
      <c r="AT2523" s="45" t="s">
        <v>4445</v>
      </c>
      <c r="AU2523" s="45">
        <v>5.1903126977606101E-6</v>
      </c>
      <c r="AV2523" s="10">
        <v>178.37837837837839</v>
      </c>
      <c r="AW2523" s="10">
        <v>178.37837837837839</v>
      </c>
      <c r="AX2523" s="17">
        <v>0</v>
      </c>
    </row>
    <row r="2524" spans="1:50" x14ac:dyDescent="0.25">
      <c r="A2524" s="22" t="s">
        <v>2195</v>
      </c>
      <c r="B2524" s="22" t="s">
        <v>3962</v>
      </c>
      <c r="C2524" s="22" t="s">
        <v>2542</v>
      </c>
      <c r="D2524" s="22">
        <v>4406</v>
      </c>
      <c r="E2524" s="22" t="s">
        <v>2663</v>
      </c>
      <c r="F2524" s="43">
        <v>9.0000000000000002E-6</v>
      </c>
      <c r="G2524" s="43">
        <v>35.312063061739998</v>
      </c>
      <c r="H2524" s="43">
        <v>1.437878787878788</v>
      </c>
      <c r="I2524" s="9">
        <v>0</v>
      </c>
      <c r="J2524" s="9">
        <v>1.437878787878788</v>
      </c>
      <c r="K2524" s="11">
        <v>0</v>
      </c>
      <c r="L2524" s="41">
        <v>332</v>
      </c>
      <c r="M2524" s="44">
        <v>0</v>
      </c>
      <c r="N2524" s="13">
        <v>0</v>
      </c>
      <c r="O2524" s="13">
        <v>0</v>
      </c>
      <c r="P2524" s="22">
        <v>0</v>
      </c>
      <c r="Q2524" s="22">
        <v>0</v>
      </c>
      <c r="R2524" s="14">
        <v>0</v>
      </c>
      <c r="S2524" s="22">
        <v>40</v>
      </c>
      <c r="T2524" s="22">
        <v>1</v>
      </c>
      <c r="U2524" s="22">
        <v>615</v>
      </c>
      <c r="V2524" s="22"/>
      <c r="W2524" s="22">
        <v>113</v>
      </c>
      <c r="X2524" s="22">
        <v>75</v>
      </c>
      <c r="Y2524" s="14">
        <v>615</v>
      </c>
      <c r="Z2524" s="10">
        <v>113</v>
      </c>
      <c r="AA2524" s="22">
        <v>75</v>
      </c>
      <c r="AB2524" s="22">
        <v>210.16</v>
      </c>
      <c r="AC2524" s="22">
        <v>2.5487041026926977E-7</v>
      </c>
      <c r="AD2524" s="42">
        <v>0</v>
      </c>
      <c r="AE2524" s="22">
        <v>2674</v>
      </c>
      <c r="AF2524" s="22">
        <v>2.2484183739245671E-5</v>
      </c>
      <c r="AG2524" s="22">
        <v>1.7295525953265901E-6</v>
      </c>
      <c r="AH2524" s="22">
        <v>0</v>
      </c>
      <c r="AI2524" s="22">
        <v>0</v>
      </c>
      <c r="AJ2524" s="22">
        <v>0</v>
      </c>
      <c r="AK2524" s="22">
        <v>0</v>
      </c>
      <c r="AL2524" s="45">
        <v>0</v>
      </c>
      <c r="AM2524" s="45">
        <v>0</v>
      </c>
      <c r="AN2524" s="45">
        <v>0</v>
      </c>
      <c r="AO2524" s="45">
        <v>0</v>
      </c>
      <c r="AP2524" s="45">
        <v>0</v>
      </c>
      <c r="AQ2524" s="45">
        <v>0</v>
      </c>
      <c r="AR2524" s="45">
        <v>0</v>
      </c>
      <c r="AS2524" s="45" t="s">
        <v>4445</v>
      </c>
      <c r="AT2524" s="45" t="s">
        <v>4445</v>
      </c>
      <c r="AU2524" s="45">
        <v>2.2484183739245671E-5</v>
      </c>
      <c r="AV2524" s="10">
        <v>78.587987355110641</v>
      </c>
      <c r="AW2524" s="10">
        <v>78.587987355110641</v>
      </c>
      <c r="AX2524" s="17">
        <v>0</v>
      </c>
    </row>
    <row r="2525" spans="1:50" x14ac:dyDescent="0.25">
      <c r="A2525" s="22" t="s">
        <v>964</v>
      </c>
      <c r="B2525" s="22" t="s">
        <v>3952</v>
      </c>
      <c r="C2525" s="22" t="s">
        <v>1585</v>
      </c>
      <c r="D2525" s="22">
        <v>197</v>
      </c>
      <c r="E2525" s="22" t="s">
        <v>1660</v>
      </c>
      <c r="F2525" s="43">
        <v>3.7423999999999999E-2</v>
      </c>
      <c r="G2525" s="43">
        <v>49.877574298170003</v>
      </c>
      <c r="H2525" s="43">
        <v>1.5772727272727274</v>
      </c>
      <c r="I2525" s="9">
        <v>0</v>
      </c>
      <c r="J2525" s="9">
        <v>1.5772727272727274</v>
      </c>
      <c r="K2525" s="11">
        <v>0</v>
      </c>
      <c r="L2525" s="41">
        <v>170</v>
      </c>
      <c r="M2525" s="44">
        <v>0</v>
      </c>
      <c r="N2525" s="13">
        <v>0</v>
      </c>
      <c r="O2525" s="13">
        <v>0</v>
      </c>
      <c r="P2525" s="22">
        <v>0</v>
      </c>
      <c r="Q2525" s="22">
        <v>0</v>
      </c>
      <c r="R2525" s="14">
        <v>0</v>
      </c>
      <c r="S2525" s="22">
        <v>48</v>
      </c>
      <c r="T2525" s="22">
        <v>1</v>
      </c>
      <c r="U2525" s="22">
        <v>321</v>
      </c>
      <c r="V2525" s="22"/>
      <c r="W2525" s="22">
        <v>60</v>
      </c>
      <c r="X2525" s="22">
        <v>40</v>
      </c>
      <c r="Y2525" s="14">
        <v>321</v>
      </c>
      <c r="Z2525" s="10">
        <v>60</v>
      </c>
      <c r="AA2525" s="22">
        <v>40</v>
      </c>
      <c r="AB2525" s="22">
        <v>111.09</v>
      </c>
      <c r="AC2525" s="22">
        <v>7.503171621033118E-4</v>
      </c>
      <c r="AD2525" s="42">
        <v>9.0000000000000006E-5</v>
      </c>
      <c r="AE2525" s="22">
        <v>2676</v>
      </c>
      <c r="AF2525" s="22">
        <v>1.7129475761727599E-6</v>
      </c>
      <c r="AG2525" s="22">
        <v>1.7129475761727599E-6</v>
      </c>
      <c r="AH2525" s="22">
        <v>0</v>
      </c>
      <c r="AI2525" s="22">
        <v>0</v>
      </c>
      <c r="AJ2525" s="22">
        <v>0</v>
      </c>
      <c r="AK2525" s="22">
        <v>0</v>
      </c>
      <c r="AL2525" s="45">
        <v>0</v>
      </c>
      <c r="AM2525" s="45">
        <v>0</v>
      </c>
      <c r="AN2525" s="45">
        <v>0</v>
      </c>
      <c r="AO2525" s="45">
        <v>0</v>
      </c>
      <c r="AP2525" s="45">
        <v>0</v>
      </c>
      <c r="AQ2525" s="45">
        <v>0</v>
      </c>
      <c r="AR2525" s="45">
        <v>0</v>
      </c>
      <c r="AS2525" s="45" t="s">
        <v>4445</v>
      </c>
      <c r="AT2525" s="45" t="s">
        <v>4445</v>
      </c>
      <c r="AU2525" s="45">
        <v>1.7129475761727599E-6</v>
      </c>
      <c r="AV2525" s="10">
        <v>38.040345821325644</v>
      </c>
      <c r="AW2525" s="10">
        <v>38.040345821325644</v>
      </c>
      <c r="AX2525" s="17">
        <v>0</v>
      </c>
    </row>
    <row r="2526" spans="1:50" x14ac:dyDescent="0.25">
      <c r="A2526" s="22" t="s">
        <v>2195</v>
      </c>
      <c r="B2526" s="22" t="s">
        <v>3962</v>
      </c>
      <c r="C2526" s="22" t="s">
        <v>2427</v>
      </c>
      <c r="D2526" s="22">
        <v>6784</v>
      </c>
      <c r="E2526" s="22" t="s">
        <v>2868</v>
      </c>
      <c r="F2526" s="43">
        <v>3.6000000000000001E-5</v>
      </c>
      <c r="G2526" s="43">
        <v>84.963269896840004</v>
      </c>
      <c r="H2526" s="43">
        <v>4.214962121212122</v>
      </c>
      <c r="I2526" s="9">
        <v>0</v>
      </c>
      <c r="J2526" s="9">
        <v>4.214962121212122</v>
      </c>
      <c r="K2526" s="11">
        <v>0</v>
      </c>
      <c r="L2526" s="41">
        <v>87</v>
      </c>
      <c r="M2526" s="44">
        <v>0</v>
      </c>
      <c r="N2526" s="13">
        <v>0</v>
      </c>
      <c r="O2526" s="13">
        <v>0</v>
      </c>
      <c r="P2526" s="22">
        <v>0</v>
      </c>
      <c r="Q2526" s="22">
        <v>0</v>
      </c>
      <c r="R2526" s="14">
        <v>0</v>
      </c>
      <c r="S2526" s="22">
        <v>87</v>
      </c>
      <c r="T2526" s="22">
        <v>1</v>
      </c>
      <c r="U2526" s="22">
        <v>170</v>
      </c>
      <c r="V2526" s="22"/>
      <c r="W2526" s="22">
        <v>33</v>
      </c>
      <c r="X2526" s="22">
        <v>22</v>
      </c>
      <c r="Y2526" s="14">
        <v>170</v>
      </c>
      <c r="Z2526" s="10">
        <v>33</v>
      </c>
      <c r="AA2526" s="22">
        <v>22</v>
      </c>
      <c r="AB2526" s="22">
        <v>60.51</v>
      </c>
      <c r="AC2526" s="22">
        <v>4.237125059300352E-7</v>
      </c>
      <c r="AD2526" s="42">
        <v>0</v>
      </c>
      <c r="AE2526" s="22">
        <v>2677</v>
      </c>
      <c r="AF2526" s="22">
        <v>4.9503020041092352E-5</v>
      </c>
      <c r="AG2526" s="22">
        <v>1.70700069107215E-6</v>
      </c>
      <c r="AH2526" s="22">
        <v>0</v>
      </c>
      <c r="AI2526" s="22">
        <v>0</v>
      </c>
      <c r="AJ2526" s="22">
        <v>0</v>
      </c>
      <c r="AK2526" s="22">
        <v>0</v>
      </c>
      <c r="AL2526" s="45">
        <v>0</v>
      </c>
      <c r="AM2526" s="45">
        <v>0</v>
      </c>
      <c r="AN2526" s="45">
        <v>0</v>
      </c>
      <c r="AO2526" s="45">
        <v>0</v>
      </c>
      <c r="AP2526" s="45">
        <v>0</v>
      </c>
      <c r="AQ2526" s="45">
        <v>0</v>
      </c>
      <c r="AR2526" s="45">
        <v>0</v>
      </c>
      <c r="AS2526" s="45" t="s">
        <v>4445</v>
      </c>
      <c r="AT2526" s="45" t="s">
        <v>4445</v>
      </c>
      <c r="AU2526" s="45">
        <v>4.9503020041092352E-5</v>
      </c>
      <c r="AV2526" s="10">
        <v>7.8292518535160625</v>
      </c>
      <c r="AW2526" s="10">
        <v>7.8292518535160625</v>
      </c>
      <c r="AX2526" s="17">
        <v>0</v>
      </c>
    </row>
    <row r="2527" spans="1:50" x14ac:dyDescent="0.25">
      <c r="A2527" s="22" t="s">
        <v>964</v>
      </c>
      <c r="B2527" s="22" t="s">
        <v>3948</v>
      </c>
      <c r="C2527" s="22" t="s">
        <v>1372</v>
      </c>
      <c r="D2527" s="22">
        <v>451</v>
      </c>
      <c r="E2527" s="22" t="s">
        <v>1645</v>
      </c>
      <c r="F2527" s="43">
        <v>1.2E-5</v>
      </c>
      <c r="G2527" s="43">
        <v>5.2793737390700004</v>
      </c>
      <c r="H2527" s="43">
        <v>0.15606060606060607</v>
      </c>
      <c r="I2527" s="9">
        <v>0</v>
      </c>
      <c r="J2527" s="9">
        <v>0.15606060606060607</v>
      </c>
      <c r="K2527" s="11">
        <v>0</v>
      </c>
      <c r="L2527" s="41">
        <v>0</v>
      </c>
      <c r="M2527" s="44">
        <v>0</v>
      </c>
      <c r="N2527" s="13">
        <v>0</v>
      </c>
      <c r="O2527" s="13">
        <v>0</v>
      </c>
      <c r="P2527" s="22">
        <v>0</v>
      </c>
      <c r="Q2527" s="22">
        <v>0</v>
      </c>
      <c r="R2527" s="14">
        <v>0</v>
      </c>
      <c r="S2527" s="22">
        <v>5</v>
      </c>
      <c r="T2527" s="22">
        <v>1</v>
      </c>
      <c r="U2527" s="22">
        <v>12</v>
      </c>
      <c r="V2527" s="22"/>
      <c r="W2527" s="22">
        <v>4</v>
      </c>
      <c r="X2527" s="22">
        <v>4</v>
      </c>
      <c r="Y2527" s="14">
        <v>12</v>
      </c>
      <c r="Z2527" s="10">
        <v>4</v>
      </c>
      <c r="AA2527" s="22">
        <v>4</v>
      </c>
      <c r="AB2527" s="22">
        <v>6.56</v>
      </c>
      <c r="AC2527" s="22">
        <v>2.2729968729423362E-6</v>
      </c>
      <c r="AD2527" s="42">
        <v>0</v>
      </c>
      <c r="AE2527" s="22">
        <v>2679</v>
      </c>
      <c r="AF2527" s="22">
        <v>1.70332973119396E-6</v>
      </c>
      <c r="AG2527" s="22">
        <v>1.70332973119396E-6</v>
      </c>
      <c r="AH2527" s="22">
        <v>0</v>
      </c>
      <c r="AI2527" s="22">
        <v>0</v>
      </c>
      <c r="AJ2527" s="22">
        <v>0</v>
      </c>
      <c r="AK2527" s="22">
        <v>0</v>
      </c>
      <c r="AL2527" s="45">
        <v>0</v>
      </c>
      <c r="AM2527" s="45">
        <v>0</v>
      </c>
      <c r="AN2527" s="45">
        <v>0</v>
      </c>
      <c r="AO2527" s="45">
        <v>0</v>
      </c>
      <c r="AP2527" s="45">
        <v>0</v>
      </c>
      <c r="AQ2527" s="45">
        <v>0</v>
      </c>
      <c r="AR2527" s="45">
        <v>0</v>
      </c>
      <c r="AS2527" s="45" t="s">
        <v>4445</v>
      </c>
      <c r="AT2527" s="45" t="s">
        <v>4445</v>
      </c>
      <c r="AU2527" s="45">
        <v>1.70332973119396E-6</v>
      </c>
      <c r="AV2527" s="10">
        <v>25.631067961165048</v>
      </c>
      <c r="AW2527" s="10">
        <v>25.631067961165048</v>
      </c>
      <c r="AX2527" s="17">
        <v>0</v>
      </c>
    </row>
    <row r="2528" spans="1:50" x14ac:dyDescent="0.25">
      <c r="A2528" s="22" t="s">
        <v>2906</v>
      </c>
      <c r="B2528" s="22" t="s">
        <v>3977</v>
      </c>
      <c r="C2528" s="22" t="s">
        <v>3199</v>
      </c>
      <c r="D2528" s="22">
        <v>4110</v>
      </c>
      <c r="E2528" s="22" t="s">
        <v>3202</v>
      </c>
      <c r="F2528" s="43">
        <v>1.9000000000000001E-5</v>
      </c>
      <c r="G2528" s="43">
        <v>29.774402670250002</v>
      </c>
      <c r="H2528" s="43">
        <v>1.0090909090909093</v>
      </c>
      <c r="I2528" s="9">
        <v>0.82424242424242433</v>
      </c>
      <c r="J2528" s="9">
        <v>0.18503787878787878</v>
      </c>
      <c r="K2528" s="11">
        <v>1.0090909090909093</v>
      </c>
      <c r="L2528" s="41">
        <v>98</v>
      </c>
      <c r="M2528" s="44">
        <v>213</v>
      </c>
      <c r="N2528" s="13">
        <v>14</v>
      </c>
      <c r="O2528" s="13">
        <v>6</v>
      </c>
      <c r="P2528" s="22">
        <v>3</v>
      </c>
      <c r="Q2528" s="22">
        <v>2</v>
      </c>
      <c r="R2528" s="14">
        <v>0</v>
      </c>
      <c r="S2528" s="22">
        <v>50</v>
      </c>
      <c r="T2528" s="22">
        <v>0</v>
      </c>
      <c r="U2528" s="22">
        <v>213</v>
      </c>
      <c r="V2528" s="22"/>
      <c r="W2528" s="22">
        <v>14</v>
      </c>
      <c r="X2528" s="22">
        <v>6</v>
      </c>
      <c r="Y2528" s="14">
        <v>0</v>
      </c>
      <c r="Z2528" s="10">
        <v>11</v>
      </c>
      <c r="AA2528" s="22">
        <v>4</v>
      </c>
      <c r="AB2528" s="22">
        <v>15.07</v>
      </c>
      <c r="AC2528" s="22">
        <v>6.381320293953177E-7</v>
      </c>
      <c r="AD2528" s="42">
        <v>0</v>
      </c>
      <c r="AE2528" s="22">
        <v>2680</v>
      </c>
      <c r="AF2528" s="22">
        <v>2.7220181621699041E-5</v>
      </c>
      <c r="AG2528" s="22">
        <v>1.7012613513561901E-6</v>
      </c>
      <c r="AH2528" s="22">
        <v>0</v>
      </c>
      <c r="AI2528" s="22">
        <v>0</v>
      </c>
      <c r="AJ2528" s="22">
        <v>0</v>
      </c>
      <c r="AK2528" s="22">
        <v>0</v>
      </c>
      <c r="AL2528" s="45">
        <v>0</v>
      </c>
      <c r="AM2528" s="45">
        <v>0</v>
      </c>
      <c r="AN2528" s="45">
        <v>0</v>
      </c>
      <c r="AO2528" s="45">
        <v>0</v>
      </c>
      <c r="AP2528" s="45">
        <v>0</v>
      </c>
      <c r="AQ2528" s="45">
        <v>0</v>
      </c>
      <c r="AR2528" s="45">
        <v>0</v>
      </c>
      <c r="AS2528" s="45" t="s">
        <v>4445</v>
      </c>
      <c r="AT2528" s="45" t="s">
        <v>4445</v>
      </c>
      <c r="AU2528" s="45">
        <v>4.9913884092342266E-6</v>
      </c>
      <c r="AV2528" s="10">
        <v>59.447287615148419</v>
      </c>
      <c r="AW2528" s="10">
        <v>13.873873873873871</v>
      </c>
      <c r="AX2528" s="17">
        <v>0.81681681681681673</v>
      </c>
    </row>
    <row r="2529" spans="1:50" x14ac:dyDescent="0.25">
      <c r="A2529" s="22" t="s">
        <v>2906</v>
      </c>
      <c r="B2529" s="22" t="s">
        <v>3977</v>
      </c>
      <c r="C2529" s="22" t="s">
        <v>3355</v>
      </c>
      <c r="D2529" s="22">
        <v>4813</v>
      </c>
      <c r="E2529" s="22" t="s">
        <v>3490</v>
      </c>
      <c r="F2529" s="43">
        <v>4.3000000000000002E-5</v>
      </c>
      <c r="G2529" s="43">
        <v>118.74175671147999</v>
      </c>
      <c r="H2529" s="43">
        <v>5.5651515151515154</v>
      </c>
      <c r="I2529" s="9">
        <v>0</v>
      </c>
      <c r="J2529" s="9">
        <v>5.5651515151515154</v>
      </c>
      <c r="K2529" s="11">
        <v>0</v>
      </c>
      <c r="L2529" s="41">
        <v>407</v>
      </c>
      <c r="M2529" s="44">
        <v>0</v>
      </c>
      <c r="N2529" s="13">
        <v>0</v>
      </c>
      <c r="O2529" s="13">
        <v>0</v>
      </c>
      <c r="P2529" s="22">
        <v>0</v>
      </c>
      <c r="Q2529" s="22">
        <v>0</v>
      </c>
      <c r="R2529" s="14">
        <v>0</v>
      </c>
      <c r="S2529" s="22">
        <v>182</v>
      </c>
      <c r="T2529" s="22">
        <v>1</v>
      </c>
      <c r="U2529" s="22">
        <v>751</v>
      </c>
      <c r="V2529" s="22"/>
      <c r="W2529" s="22">
        <v>137</v>
      </c>
      <c r="X2529" s="22">
        <v>91</v>
      </c>
      <c r="Y2529" s="14">
        <v>751</v>
      </c>
      <c r="Z2529" s="10">
        <v>137</v>
      </c>
      <c r="AA2529" s="22">
        <v>91</v>
      </c>
      <c r="AB2529" s="22">
        <v>255.28</v>
      </c>
      <c r="AC2529" s="22">
        <v>3.6213040122424557E-7</v>
      </c>
      <c r="AD2529" s="42">
        <v>0</v>
      </c>
      <c r="AE2529" s="22">
        <v>2683</v>
      </c>
      <c r="AF2529" s="22">
        <v>8.238246234879682E-5</v>
      </c>
      <c r="AG2529" s="22">
        <v>1.6812747418121799E-6</v>
      </c>
      <c r="AH2529" s="22">
        <v>0</v>
      </c>
      <c r="AI2529" s="22">
        <v>0</v>
      </c>
      <c r="AJ2529" s="22">
        <v>0</v>
      </c>
      <c r="AK2529" s="22">
        <v>0</v>
      </c>
      <c r="AL2529" s="45">
        <v>0</v>
      </c>
      <c r="AM2529" s="45">
        <v>0</v>
      </c>
      <c r="AN2529" s="45">
        <v>0</v>
      </c>
      <c r="AO2529" s="45">
        <v>0</v>
      </c>
      <c r="AP2529" s="45">
        <v>0</v>
      </c>
      <c r="AQ2529" s="45">
        <v>0</v>
      </c>
      <c r="AR2529" s="45">
        <v>0</v>
      </c>
      <c r="AS2529" s="45" t="s">
        <v>4445</v>
      </c>
      <c r="AT2529" s="45" t="s">
        <v>4445</v>
      </c>
      <c r="AU2529" s="45">
        <v>8.238246234879682E-5</v>
      </c>
      <c r="AV2529" s="10">
        <v>24.617478900081675</v>
      </c>
      <c r="AW2529" s="10">
        <v>24.617478900081675</v>
      </c>
      <c r="AX2529" s="17">
        <v>0</v>
      </c>
    </row>
    <row r="2530" spans="1:50" x14ac:dyDescent="0.25">
      <c r="A2530" s="22" t="s">
        <v>2195</v>
      </c>
      <c r="B2530" s="22" t="s">
        <v>3962</v>
      </c>
      <c r="C2530" s="22" t="s">
        <v>2548</v>
      </c>
      <c r="D2530" s="22">
        <v>1079</v>
      </c>
      <c r="E2530" s="22" t="s">
        <v>2818</v>
      </c>
      <c r="F2530" s="43">
        <v>6.9999999999999999E-6</v>
      </c>
      <c r="G2530" s="43">
        <v>48.852866719429997</v>
      </c>
      <c r="H2530" s="43">
        <v>1.6393939393939396</v>
      </c>
      <c r="I2530" s="9">
        <v>8.0113636363636373E-2</v>
      </c>
      <c r="J2530" s="9">
        <v>1.5592803030303031</v>
      </c>
      <c r="K2530" s="11">
        <v>0.64488636363636365</v>
      </c>
      <c r="L2530" s="41">
        <v>718</v>
      </c>
      <c r="M2530" s="44">
        <v>631</v>
      </c>
      <c r="N2530" s="13">
        <v>240</v>
      </c>
      <c r="O2530" s="13">
        <v>196</v>
      </c>
      <c r="P2530" s="22">
        <v>237</v>
      </c>
      <c r="Q2530" s="22">
        <v>193</v>
      </c>
      <c r="R2530" s="14">
        <v>0</v>
      </c>
      <c r="S2530" s="22">
        <v>46</v>
      </c>
      <c r="T2530" s="22">
        <v>0.60663123844731981</v>
      </c>
      <c r="U2530" s="22">
        <v>1429</v>
      </c>
      <c r="V2530" s="22"/>
      <c r="W2530" s="22">
        <v>385</v>
      </c>
      <c r="X2530" s="22">
        <v>292</v>
      </c>
      <c r="Y2530" s="14">
        <v>798</v>
      </c>
      <c r="Z2530" s="10">
        <v>148</v>
      </c>
      <c r="AA2530" s="22">
        <v>99</v>
      </c>
      <c r="AB2530" s="22">
        <v>274.58</v>
      </c>
      <c r="AC2530" s="22">
        <v>1.4328739478487812E-7</v>
      </c>
      <c r="AD2530" s="42">
        <v>0</v>
      </c>
      <c r="AE2530" s="22">
        <v>2684</v>
      </c>
      <c r="AF2530" s="22">
        <v>5.01506479176573E-6</v>
      </c>
      <c r="AG2530" s="22">
        <v>1.6716882639219099E-6</v>
      </c>
      <c r="AH2530" s="22">
        <v>0</v>
      </c>
      <c r="AI2530" s="22">
        <v>0</v>
      </c>
      <c r="AJ2530" s="22">
        <v>0</v>
      </c>
      <c r="AK2530" s="22">
        <v>0</v>
      </c>
      <c r="AL2530" s="45">
        <v>0</v>
      </c>
      <c r="AM2530" s="45">
        <v>0</v>
      </c>
      <c r="AN2530" s="45">
        <v>0</v>
      </c>
      <c r="AO2530" s="45">
        <v>0</v>
      </c>
      <c r="AP2530" s="45">
        <v>0</v>
      </c>
      <c r="AQ2530" s="45">
        <v>0</v>
      </c>
      <c r="AR2530" s="45">
        <v>0</v>
      </c>
      <c r="AS2530" s="45" t="s">
        <v>4445</v>
      </c>
      <c r="AT2530" s="45" t="s">
        <v>4445</v>
      </c>
      <c r="AU2530" s="45">
        <v>4.769989421280875E-6</v>
      </c>
      <c r="AV2530" s="10">
        <v>94.915583626867488</v>
      </c>
      <c r="AW2530" s="10">
        <v>234.84288354898334</v>
      </c>
      <c r="AX2530" s="17">
        <v>4.8867837338262478E-2</v>
      </c>
    </row>
    <row r="2531" spans="1:50" x14ac:dyDescent="0.25">
      <c r="A2531" s="22" t="s">
        <v>964</v>
      </c>
      <c r="B2531" s="22" t="s">
        <v>3952</v>
      </c>
      <c r="C2531" s="22" t="s">
        <v>1575</v>
      </c>
      <c r="D2531" s="22">
        <v>160</v>
      </c>
      <c r="E2531" s="22" t="s">
        <v>1576</v>
      </c>
      <c r="F2531" s="43">
        <v>2.0560000000000001E-3</v>
      </c>
      <c r="G2531" s="43">
        <v>8.6487189082399993</v>
      </c>
      <c r="H2531" s="43">
        <v>0.26212121212121214</v>
      </c>
      <c r="I2531" s="9">
        <v>0</v>
      </c>
      <c r="J2531" s="9">
        <v>0.26193181818181821</v>
      </c>
      <c r="K2531" s="11">
        <v>0</v>
      </c>
      <c r="L2531" s="41">
        <v>20</v>
      </c>
      <c r="M2531" s="44">
        <v>0</v>
      </c>
      <c r="N2531" s="13">
        <v>0</v>
      </c>
      <c r="O2531" s="13">
        <v>0</v>
      </c>
      <c r="P2531" s="22">
        <v>0</v>
      </c>
      <c r="Q2531" s="22">
        <v>0</v>
      </c>
      <c r="R2531" s="14">
        <v>0</v>
      </c>
      <c r="S2531" s="22">
        <v>9</v>
      </c>
      <c r="T2531" s="22">
        <v>1</v>
      </c>
      <c r="U2531" s="22">
        <v>49</v>
      </c>
      <c r="V2531" s="22"/>
      <c r="W2531" s="22">
        <v>11</v>
      </c>
      <c r="X2531" s="22">
        <v>8</v>
      </c>
      <c r="Y2531" s="14">
        <v>49</v>
      </c>
      <c r="Z2531" s="10">
        <v>11</v>
      </c>
      <c r="AA2531" s="22">
        <v>8</v>
      </c>
      <c r="AB2531" s="22">
        <v>19.48</v>
      </c>
      <c r="AC2531" s="22">
        <v>2.3772306879359464E-4</v>
      </c>
      <c r="AD2531" s="42">
        <v>1.0000000000000001E-5</v>
      </c>
      <c r="AE2531" s="22">
        <v>2685</v>
      </c>
      <c r="AF2531" s="22">
        <v>8.34814875934665E-6</v>
      </c>
      <c r="AG2531" s="22">
        <v>1.6696297518693299E-6</v>
      </c>
      <c r="AH2531" s="22">
        <v>0</v>
      </c>
      <c r="AI2531" s="22">
        <v>0</v>
      </c>
      <c r="AJ2531" s="22">
        <v>0</v>
      </c>
      <c r="AK2531" s="22">
        <v>0</v>
      </c>
      <c r="AL2531" s="45">
        <v>0</v>
      </c>
      <c r="AM2531" s="45">
        <v>0</v>
      </c>
      <c r="AN2531" s="45">
        <v>0</v>
      </c>
      <c r="AO2531" s="45">
        <v>0</v>
      </c>
      <c r="AP2531" s="45">
        <v>0</v>
      </c>
      <c r="AQ2531" s="45">
        <v>0</v>
      </c>
      <c r="AR2531" s="45">
        <v>0</v>
      </c>
      <c r="AS2531" s="45" t="s">
        <v>4445</v>
      </c>
      <c r="AT2531" s="45" t="s">
        <v>4445</v>
      </c>
      <c r="AU2531" s="45">
        <v>8.3421168599540585E-6</v>
      </c>
      <c r="AV2531" s="10">
        <v>41.995661605206067</v>
      </c>
      <c r="AW2531" s="10">
        <v>41.96531791907514</v>
      </c>
      <c r="AX2531" s="17">
        <v>0</v>
      </c>
    </row>
    <row r="2532" spans="1:50" x14ac:dyDescent="0.25">
      <c r="A2532" s="22" t="s">
        <v>2906</v>
      </c>
      <c r="B2532" s="22" t="s">
        <v>3954</v>
      </c>
      <c r="C2532" s="22" t="s">
        <v>3461</v>
      </c>
      <c r="D2532" s="22">
        <v>2447</v>
      </c>
      <c r="E2532" s="22" t="s">
        <v>3514</v>
      </c>
      <c r="F2532" s="43">
        <v>1.8E-5</v>
      </c>
      <c r="G2532" s="43">
        <v>62.909730217990003</v>
      </c>
      <c r="H2532" s="43">
        <v>3.7581439393939395</v>
      </c>
      <c r="I2532" s="9">
        <v>0</v>
      </c>
      <c r="J2532" s="9">
        <v>3.7581439393939395</v>
      </c>
      <c r="K2532" s="11">
        <v>0</v>
      </c>
      <c r="L2532" s="41">
        <v>226</v>
      </c>
      <c r="M2532" s="44">
        <v>0</v>
      </c>
      <c r="N2532" s="13">
        <v>0</v>
      </c>
      <c r="O2532" s="13">
        <v>0</v>
      </c>
      <c r="P2532" s="22">
        <v>0</v>
      </c>
      <c r="Q2532" s="22">
        <v>0</v>
      </c>
      <c r="R2532" s="14">
        <v>0</v>
      </c>
      <c r="S2532" s="22">
        <v>137</v>
      </c>
      <c r="T2532" s="22">
        <v>1</v>
      </c>
      <c r="U2532" s="22">
        <v>423</v>
      </c>
      <c r="V2532" s="22"/>
      <c r="W2532" s="22">
        <v>78</v>
      </c>
      <c r="X2532" s="22">
        <v>52</v>
      </c>
      <c r="Y2532" s="14">
        <v>423</v>
      </c>
      <c r="Z2532" s="10">
        <v>78</v>
      </c>
      <c r="AA2532" s="22">
        <v>52</v>
      </c>
      <c r="AB2532" s="22">
        <v>144.93</v>
      </c>
      <c r="AC2532" s="22">
        <v>2.8612425991381256E-7</v>
      </c>
      <c r="AD2532" s="42">
        <v>0</v>
      </c>
      <c r="AE2532" s="22">
        <v>2687</v>
      </c>
      <c r="AF2532" s="22">
        <v>4.5815744114099122E-5</v>
      </c>
      <c r="AG2532" s="22">
        <v>1.6362765755035401E-6</v>
      </c>
      <c r="AH2532" s="22">
        <v>0</v>
      </c>
      <c r="AI2532" s="22">
        <v>0</v>
      </c>
      <c r="AJ2532" s="22">
        <v>0</v>
      </c>
      <c r="AK2532" s="22">
        <v>0</v>
      </c>
      <c r="AL2532" s="45">
        <v>0</v>
      </c>
      <c r="AM2532" s="45">
        <v>0</v>
      </c>
      <c r="AN2532" s="45">
        <v>0</v>
      </c>
      <c r="AO2532" s="45">
        <v>0</v>
      </c>
      <c r="AP2532" s="45">
        <v>0</v>
      </c>
      <c r="AQ2532" s="45">
        <v>0</v>
      </c>
      <c r="AR2532" s="45">
        <v>0</v>
      </c>
      <c r="AS2532" s="45" t="s">
        <v>4445</v>
      </c>
      <c r="AT2532" s="45" t="s">
        <v>4445</v>
      </c>
      <c r="AU2532" s="45">
        <v>4.5815744114099122E-5</v>
      </c>
      <c r="AV2532" s="10">
        <v>20.754926170437937</v>
      </c>
      <c r="AW2532" s="10">
        <v>20.754926170437937</v>
      </c>
      <c r="AX2532" s="17">
        <v>0</v>
      </c>
    </row>
    <row r="2533" spans="1:50" x14ac:dyDescent="0.25">
      <c r="A2533" s="22" t="s">
        <v>2906</v>
      </c>
      <c r="B2533" s="22" t="s">
        <v>3977</v>
      </c>
      <c r="C2533" s="22" t="s">
        <v>3316</v>
      </c>
      <c r="D2533" s="22">
        <v>2724</v>
      </c>
      <c r="E2533" s="22" t="s">
        <v>3497</v>
      </c>
      <c r="F2533" s="43">
        <v>1.0000000000000001E-5</v>
      </c>
      <c r="G2533" s="43">
        <v>13.03493608712</v>
      </c>
      <c r="H2533" s="43">
        <v>0.69280303030303025</v>
      </c>
      <c r="I2533" s="9">
        <v>0</v>
      </c>
      <c r="J2533" s="9">
        <v>0.69280303030303025</v>
      </c>
      <c r="K2533" s="11">
        <v>0</v>
      </c>
      <c r="L2533" s="41">
        <v>13</v>
      </c>
      <c r="M2533" s="44">
        <v>0</v>
      </c>
      <c r="N2533" s="13">
        <v>0</v>
      </c>
      <c r="O2533" s="13">
        <v>0</v>
      </c>
      <c r="P2533" s="22">
        <v>0</v>
      </c>
      <c r="Q2533" s="22">
        <v>0</v>
      </c>
      <c r="R2533" s="14">
        <v>0</v>
      </c>
      <c r="S2533" s="22">
        <v>29</v>
      </c>
      <c r="T2533" s="22">
        <v>1</v>
      </c>
      <c r="U2533" s="22">
        <v>36</v>
      </c>
      <c r="V2533" s="22"/>
      <c r="W2533" s="22">
        <v>8</v>
      </c>
      <c r="X2533" s="22">
        <v>6</v>
      </c>
      <c r="Y2533" s="14">
        <v>36</v>
      </c>
      <c r="Z2533" s="10">
        <v>8</v>
      </c>
      <c r="AA2533" s="22">
        <v>6</v>
      </c>
      <c r="AB2533" s="22">
        <v>14.2</v>
      </c>
      <c r="AC2533" s="22">
        <v>7.671690856912707E-7</v>
      </c>
      <c r="AD2533" s="42">
        <v>0</v>
      </c>
      <c r="AE2533" s="22">
        <v>2688</v>
      </c>
      <c r="AF2533" s="22">
        <v>6.5228455596429999E-6</v>
      </c>
      <c r="AG2533" s="22">
        <v>1.63071138991075E-6</v>
      </c>
      <c r="AH2533" s="22">
        <v>0</v>
      </c>
      <c r="AI2533" s="22">
        <v>0</v>
      </c>
      <c r="AJ2533" s="22">
        <v>0</v>
      </c>
      <c r="AK2533" s="22">
        <v>0</v>
      </c>
      <c r="AL2533" s="45">
        <v>0</v>
      </c>
      <c r="AM2533" s="45">
        <v>0</v>
      </c>
      <c r="AN2533" s="45">
        <v>0</v>
      </c>
      <c r="AO2533" s="45">
        <v>0</v>
      </c>
      <c r="AP2533" s="45">
        <v>0</v>
      </c>
      <c r="AQ2533" s="45">
        <v>0</v>
      </c>
      <c r="AR2533" s="45">
        <v>0</v>
      </c>
      <c r="AS2533" s="45" t="s">
        <v>4445</v>
      </c>
      <c r="AT2533" s="45" t="s">
        <v>4445</v>
      </c>
      <c r="AU2533" s="45">
        <v>6.5228455596429999E-6</v>
      </c>
      <c r="AV2533" s="10">
        <v>11.547293603061783</v>
      </c>
      <c r="AW2533" s="10">
        <v>11.547293603061783</v>
      </c>
      <c r="AX2533" s="17">
        <v>0</v>
      </c>
    </row>
    <row r="2534" spans="1:50" x14ac:dyDescent="0.25">
      <c r="A2534" s="22" t="s">
        <v>2906</v>
      </c>
      <c r="B2534" s="22" t="s">
        <v>3954</v>
      </c>
      <c r="C2534" s="22" t="s">
        <v>3388</v>
      </c>
      <c r="D2534" s="22">
        <v>226</v>
      </c>
      <c r="E2534" s="22" t="s">
        <v>3389</v>
      </c>
      <c r="F2534" s="43">
        <v>1.2999999999999999E-5</v>
      </c>
      <c r="G2534" s="43">
        <v>26.13561244532</v>
      </c>
      <c r="H2534" s="43">
        <v>1.5162878787878789</v>
      </c>
      <c r="I2534" s="9">
        <v>0</v>
      </c>
      <c r="J2534" s="9">
        <v>1.5162878787878789</v>
      </c>
      <c r="K2534" s="11">
        <v>0</v>
      </c>
      <c r="L2534" s="41">
        <v>265</v>
      </c>
      <c r="M2534" s="44">
        <v>0</v>
      </c>
      <c r="N2534" s="13">
        <v>0</v>
      </c>
      <c r="O2534" s="13">
        <v>0</v>
      </c>
      <c r="P2534" s="22">
        <v>0</v>
      </c>
      <c r="Q2534" s="22">
        <v>0</v>
      </c>
      <c r="R2534" s="14">
        <v>0</v>
      </c>
      <c r="S2534" s="22">
        <v>60</v>
      </c>
      <c r="T2534" s="22">
        <v>1</v>
      </c>
      <c r="U2534" s="22">
        <v>494</v>
      </c>
      <c r="V2534" s="22"/>
      <c r="W2534" s="22">
        <v>91</v>
      </c>
      <c r="X2534" s="22">
        <v>61</v>
      </c>
      <c r="Y2534" s="14">
        <v>494</v>
      </c>
      <c r="Z2534" s="10">
        <v>91</v>
      </c>
      <c r="AA2534" s="22">
        <v>61</v>
      </c>
      <c r="AB2534" s="22">
        <v>169.13</v>
      </c>
      <c r="AC2534" s="22">
        <v>4.9740560039287917E-7</v>
      </c>
      <c r="AD2534" s="42">
        <v>0</v>
      </c>
      <c r="AE2534" s="22">
        <v>2689</v>
      </c>
      <c r="AF2534" s="22">
        <v>1.9518387250027321E-5</v>
      </c>
      <c r="AG2534" s="22">
        <v>1.62653227083561E-6</v>
      </c>
      <c r="AH2534" s="22">
        <v>0</v>
      </c>
      <c r="AI2534" s="22">
        <v>0</v>
      </c>
      <c r="AJ2534" s="22">
        <v>0</v>
      </c>
      <c r="AK2534" s="22">
        <v>0</v>
      </c>
      <c r="AL2534" s="45">
        <v>0</v>
      </c>
      <c r="AM2534" s="45">
        <v>0</v>
      </c>
      <c r="AN2534" s="45">
        <v>0</v>
      </c>
      <c r="AO2534" s="45">
        <v>0</v>
      </c>
      <c r="AP2534" s="45">
        <v>0</v>
      </c>
      <c r="AQ2534" s="45">
        <v>0</v>
      </c>
      <c r="AR2534" s="45">
        <v>0</v>
      </c>
      <c r="AS2534" s="45" t="s">
        <v>4445</v>
      </c>
      <c r="AT2534" s="45" t="s">
        <v>4445</v>
      </c>
      <c r="AU2534" s="45">
        <v>1.9518387250027321E-5</v>
      </c>
      <c r="AV2534" s="10">
        <v>60.014988758431173</v>
      </c>
      <c r="AW2534" s="10">
        <v>60.014988758431173</v>
      </c>
      <c r="AX2534" s="17">
        <v>0</v>
      </c>
    </row>
    <row r="2535" spans="1:50" x14ac:dyDescent="0.25">
      <c r="A2535" s="22" t="s">
        <v>2906</v>
      </c>
      <c r="B2535" s="22" t="s">
        <v>3954</v>
      </c>
      <c r="C2535" s="22" t="s">
        <v>3554</v>
      </c>
      <c r="D2535" s="22">
        <v>1941</v>
      </c>
      <c r="E2535" s="22" t="s">
        <v>3555</v>
      </c>
      <c r="F2535" s="43">
        <v>1.0859999999999999E-3</v>
      </c>
      <c r="G2535" s="43">
        <v>65.880084931080006</v>
      </c>
      <c r="H2535" s="43">
        <v>2.5946969696969697</v>
      </c>
      <c r="I2535" s="9">
        <v>0</v>
      </c>
      <c r="J2535" s="9">
        <v>2.5946969696969697</v>
      </c>
      <c r="K2535" s="11">
        <v>0</v>
      </c>
      <c r="L2535" s="41">
        <v>53</v>
      </c>
      <c r="M2535" s="44">
        <v>0</v>
      </c>
      <c r="N2535" s="13">
        <v>0</v>
      </c>
      <c r="O2535" s="13">
        <v>0</v>
      </c>
      <c r="P2535" s="22">
        <v>0</v>
      </c>
      <c r="Q2535" s="22">
        <v>0</v>
      </c>
      <c r="R2535" s="14">
        <v>0</v>
      </c>
      <c r="S2535" s="22">
        <v>76</v>
      </c>
      <c r="T2535" s="22">
        <v>1</v>
      </c>
      <c r="U2535" s="22">
        <v>109</v>
      </c>
      <c r="V2535" s="22"/>
      <c r="W2535" s="22">
        <v>22</v>
      </c>
      <c r="X2535" s="22">
        <v>15</v>
      </c>
      <c r="Y2535" s="14">
        <v>109</v>
      </c>
      <c r="Z2535" s="10">
        <v>22</v>
      </c>
      <c r="AA2535" s="22">
        <v>15</v>
      </c>
      <c r="AB2535" s="22">
        <v>39.950000000000003</v>
      </c>
      <c r="AC2535" s="22">
        <v>1.6484496052731433E-5</v>
      </c>
      <c r="AD2535" s="42">
        <v>0</v>
      </c>
      <c r="AE2535" s="22">
        <v>2692</v>
      </c>
      <c r="AF2535" s="22">
        <v>1.6072406764443601E-6</v>
      </c>
      <c r="AG2535" s="22">
        <v>1.6072406764443601E-6</v>
      </c>
      <c r="AH2535" s="22">
        <v>0</v>
      </c>
      <c r="AI2535" s="22">
        <v>0</v>
      </c>
      <c r="AJ2535" s="22">
        <v>0</v>
      </c>
      <c r="AK2535" s="22">
        <v>0</v>
      </c>
      <c r="AL2535" s="45">
        <v>0</v>
      </c>
      <c r="AM2535" s="45">
        <v>0</v>
      </c>
      <c r="AN2535" s="45">
        <v>0</v>
      </c>
      <c r="AO2535" s="45">
        <v>0</v>
      </c>
      <c r="AP2535" s="45">
        <v>0</v>
      </c>
      <c r="AQ2535" s="45">
        <v>0</v>
      </c>
      <c r="AR2535" s="45">
        <v>0</v>
      </c>
      <c r="AS2535" s="45" t="s">
        <v>4445</v>
      </c>
      <c r="AT2535" s="45" t="s">
        <v>4445</v>
      </c>
      <c r="AU2535" s="45">
        <v>1.6072406764443598E-6</v>
      </c>
      <c r="AV2535" s="10">
        <v>8.4788321167883218</v>
      </c>
      <c r="AW2535" s="10">
        <v>8.4788321167883218</v>
      </c>
      <c r="AX2535" s="17">
        <v>0</v>
      </c>
    </row>
    <row r="2536" spans="1:50" x14ac:dyDescent="0.25">
      <c r="A2536" s="22" t="s">
        <v>2195</v>
      </c>
      <c r="B2536" s="22" t="s">
        <v>3962</v>
      </c>
      <c r="C2536" s="22" t="s">
        <v>2448</v>
      </c>
      <c r="D2536" s="22">
        <v>4930</v>
      </c>
      <c r="E2536" s="22" t="s">
        <v>2829</v>
      </c>
      <c r="F2536" s="43">
        <v>4.1E-5</v>
      </c>
      <c r="G2536" s="43">
        <v>74.865958353940002</v>
      </c>
      <c r="H2536" s="43">
        <v>3.1191287878787879</v>
      </c>
      <c r="I2536" s="9">
        <v>0</v>
      </c>
      <c r="J2536" s="9">
        <v>3.1191287878787879</v>
      </c>
      <c r="K2536" s="11">
        <v>0</v>
      </c>
      <c r="L2536" s="41">
        <v>133</v>
      </c>
      <c r="M2536" s="44">
        <v>0</v>
      </c>
      <c r="N2536" s="13">
        <v>0</v>
      </c>
      <c r="O2536" s="13">
        <v>0</v>
      </c>
      <c r="P2536" s="22">
        <v>0</v>
      </c>
      <c r="Q2536" s="22">
        <v>0</v>
      </c>
      <c r="R2536" s="14">
        <v>0</v>
      </c>
      <c r="S2536" s="22">
        <v>67</v>
      </c>
      <c r="T2536" s="22">
        <v>1</v>
      </c>
      <c r="U2536" s="22">
        <v>254</v>
      </c>
      <c r="V2536" s="22"/>
      <c r="W2536" s="22">
        <v>48</v>
      </c>
      <c r="X2536" s="22">
        <v>32</v>
      </c>
      <c r="Y2536" s="14">
        <v>254</v>
      </c>
      <c r="Z2536" s="10">
        <v>48</v>
      </c>
      <c r="AA2536" s="22">
        <v>32</v>
      </c>
      <c r="AB2536" s="22">
        <v>88.62</v>
      </c>
      <c r="AC2536" s="22">
        <v>5.4764543059966418E-7</v>
      </c>
      <c r="AD2536" s="42">
        <v>0</v>
      </c>
      <c r="AE2536" s="22">
        <v>2693</v>
      </c>
      <c r="AF2536" s="22">
        <v>5.747254200713484E-5</v>
      </c>
      <c r="AG2536" s="22">
        <v>1.59645950019819E-6</v>
      </c>
      <c r="AH2536" s="22">
        <v>0</v>
      </c>
      <c r="AI2536" s="22">
        <v>0</v>
      </c>
      <c r="AJ2536" s="22">
        <v>0</v>
      </c>
      <c r="AK2536" s="22">
        <v>0</v>
      </c>
      <c r="AL2536" s="45">
        <v>0</v>
      </c>
      <c r="AM2536" s="45">
        <v>0</v>
      </c>
      <c r="AN2536" s="45">
        <v>0</v>
      </c>
      <c r="AO2536" s="45">
        <v>0</v>
      </c>
      <c r="AP2536" s="45">
        <v>0</v>
      </c>
      <c r="AQ2536" s="45">
        <v>0</v>
      </c>
      <c r="AR2536" s="45">
        <v>0</v>
      </c>
      <c r="AS2536" s="45" t="s">
        <v>4445</v>
      </c>
      <c r="AT2536" s="45" t="s">
        <v>4445</v>
      </c>
      <c r="AU2536" s="45">
        <v>5.7472542007134847E-5</v>
      </c>
      <c r="AV2536" s="10">
        <v>15.388912502277005</v>
      </c>
      <c r="AW2536" s="10">
        <v>15.388912502277005</v>
      </c>
      <c r="AX2536" s="17">
        <v>0</v>
      </c>
    </row>
    <row r="2537" spans="1:50" x14ac:dyDescent="0.25">
      <c r="A2537" s="22" t="s">
        <v>2906</v>
      </c>
      <c r="B2537" s="22" t="s">
        <v>3954</v>
      </c>
      <c r="C2537" s="22" t="s">
        <v>3318</v>
      </c>
      <c r="D2537" s="22">
        <v>4178</v>
      </c>
      <c r="E2537" s="22" t="s">
        <v>3491</v>
      </c>
      <c r="F2537" s="43">
        <v>2.5999999999999998E-5</v>
      </c>
      <c r="G2537" s="43">
        <v>65.936342204140004</v>
      </c>
      <c r="H2537" s="43">
        <v>4.1744318181818185</v>
      </c>
      <c r="I2537" s="9">
        <v>0</v>
      </c>
      <c r="J2537" s="9">
        <v>4.1744318181818185</v>
      </c>
      <c r="K2537" s="11">
        <v>0</v>
      </c>
      <c r="L2537" s="41">
        <v>226</v>
      </c>
      <c r="M2537" s="44">
        <v>0</v>
      </c>
      <c r="N2537" s="13">
        <v>0</v>
      </c>
      <c r="O2537" s="13">
        <v>0</v>
      </c>
      <c r="P2537" s="22">
        <v>0</v>
      </c>
      <c r="Q2537" s="22">
        <v>0</v>
      </c>
      <c r="R2537" s="14">
        <v>0</v>
      </c>
      <c r="S2537" s="22">
        <v>156</v>
      </c>
      <c r="T2537" s="22">
        <v>1</v>
      </c>
      <c r="U2537" s="22">
        <v>423</v>
      </c>
      <c r="V2537" s="22"/>
      <c r="W2537" s="22">
        <v>78</v>
      </c>
      <c r="X2537" s="22">
        <v>52</v>
      </c>
      <c r="Y2537" s="14">
        <v>423</v>
      </c>
      <c r="Z2537" s="10">
        <v>78</v>
      </c>
      <c r="AA2537" s="22">
        <v>52</v>
      </c>
      <c r="AB2537" s="22">
        <v>144.93</v>
      </c>
      <c r="AC2537" s="22">
        <v>3.9431972006429429E-7</v>
      </c>
      <c r="AD2537" s="42">
        <v>0</v>
      </c>
      <c r="AE2537" s="22">
        <v>2695</v>
      </c>
      <c r="AF2537" s="22">
        <v>7.1683169775141602E-5</v>
      </c>
      <c r="AG2537" s="22">
        <v>1.5929593283364801E-6</v>
      </c>
      <c r="AH2537" s="22">
        <v>0</v>
      </c>
      <c r="AI2537" s="22">
        <v>0</v>
      </c>
      <c r="AJ2537" s="22">
        <v>0</v>
      </c>
      <c r="AK2537" s="22">
        <v>0</v>
      </c>
      <c r="AL2537" s="45">
        <v>0</v>
      </c>
      <c r="AM2537" s="45">
        <v>0</v>
      </c>
      <c r="AN2537" s="45">
        <v>0</v>
      </c>
      <c r="AO2537" s="45">
        <v>0</v>
      </c>
      <c r="AP2537" s="45">
        <v>0</v>
      </c>
      <c r="AQ2537" s="45">
        <v>0</v>
      </c>
      <c r="AR2537" s="45">
        <v>0</v>
      </c>
      <c r="AS2537" s="45" t="s">
        <v>4445</v>
      </c>
      <c r="AT2537" s="45" t="s">
        <v>4445</v>
      </c>
      <c r="AU2537" s="45">
        <v>7.1683169775141602E-5</v>
      </c>
      <c r="AV2537" s="10">
        <v>18.685177623519802</v>
      </c>
      <c r="AW2537" s="10">
        <v>18.685177623519802</v>
      </c>
      <c r="AX2537" s="17">
        <v>0</v>
      </c>
    </row>
    <row r="2538" spans="1:50" x14ac:dyDescent="0.25">
      <c r="A2538" s="22" t="s">
        <v>2195</v>
      </c>
      <c r="B2538" s="22" t="s">
        <v>3962</v>
      </c>
      <c r="C2538" s="22" t="s">
        <v>2448</v>
      </c>
      <c r="D2538" s="22">
        <v>2515</v>
      </c>
      <c r="E2538" s="22" t="s">
        <v>2891</v>
      </c>
      <c r="F2538" s="43">
        <v>0</v>
      </c>
      <c r="G2538" s="43">
        <v>0.92920906309999995</v>
      </c>
      <c r="H2538" s="43">
        <v>0.10359848484848484</v>
      </c>
      <c r="I2538" s="9">
        <v>0</v>
      </c>
      <c r="J2538" s="9">
        <v>0.10359848484848484</v>
      </c>
      <c r="K2538" s="11">
        <v>0</v>
      </c>
      <c r="L2538" s="41">
        <v>4</v>
      </c>
      <c r="M2538" s="44">
        <v>0</v>
      </c>
      <c r="N2538" s="13">
        <v>0</v>
      </c>
      <c r="O2538" s="13">
        <v>0</v>
      </c>
      <c r="P2538" s="22">
        <v>0</v>
      </c>
      <c r="Q2538" s="22">
        <v>0</v>
      </c>
      <c r="R2538" s="14">
        <v>0</v>
      </c>
      <c r="S2538" s="22">
        <v>2</v>
      </c>
      <c r="T2538" s="22">
        <v>1</v>
      </c>
      <c r="U2538" s="22">
        <v>20</v>
      </c>
      <c r="V2538" s="22"/>
      <c r="W2538" s="22">
        <v>5</v>
      </c>
      <c r="X2538" s="22">
        <v>5</v>
      </c>
      <c r="Y2538" s="14">
        <v>20</v>
      </c>
      <c r="Z2538" s="10">
        <v>5</v>
      </c>
      <c r="AA2538" s="22">
        <v>5</v>
      </c>
      <c r="AB2538" s="22">
        <v>8.65</v>
      </c>
      <c r="AC2538" s="22">
        <v>0</v>
      </c>
      <c r="AD2538" s="42">
        <v>0</v>
      </c>
      <c r="AE2538" s="22">
        <v>2696</v>
      </c>
      <c r="AF2538" s="22">
        <v>6.2747985861077199E-6</v>
      </c>
      <c r="AG2538" s="22">
        <v>1.56869964652693E-6</v>
      </c>
      <c r="AH2538" s="22">
        <v>0</v>
      </c>
      <c r="AI2538" s="22">
        <v>0</v>
      </c>
      <c r="AJ2538" s="22">
        <v>0</v>
      </c>
      <c r="AK2538" s="22">
        <v>0</v>
      </c>
      <c r="AL2538" s="45">
        <v>0</v>
      </c>
      <c r="AM2538" s="45">
        <v>0</v>
      </c>
      <c r="AN2538" s="45">
        <v>0</v>
      </c>
      <c r="AO2538" s="45">
        <v>0</v>
      </c>
      <c r="AP2538" s="45">
        <v>0</v>
      </c>
      <c r="AQ2538" s="45">
        <v>0</v>
      </c>
      <c r="AR2538" s="45">
        <v>0</v>
      </c>
      <c r="AS2538" s="45" t="s">
        <v>4445</v>
      </c>
      <c r="AT2538" s="45" t="s">
        <v>4445</v>
      </c>
      <c r="AU2538" s="45">
        <v>6.2747985861077208E-6</v>
      </c>
      <c r="AV2538" s="10">
        <v>48.263254113345525</v>
      </c>
      <c r="AW2538" s="10">
        <v>48.263254113345525</v>
      </c>
      <c r="AX2538" s="17">
        <v>0</v>
      </c>
    </row>
    <row r="2539" spans="1:50" x14ac:dyDescent="0.25">
      <c r="A2539" s="22" t="s">
        <v>539</v>
      </c>
      <c r="B2539" s="22" t="s">
        <v>3949</v>
      </c>
      <c r="C2539" s="22" t="s">
        <v>737</v>
      </c>
      <c r="D2539" s="22">
        <v>5708</v>
      </c>
      <c r="E2539" s="22" t="s">
        <v>738</v>
      </c>
      <c r="F2539" s="43">
        <v>1.0000000000000001E-5</v>
      </c>
      <c r="G2539" s="43">
        <v>25.36583659718</v>
      </c>
      <c r="H2539" s="43">
        <v>1.1001893939393941</v>
      </c>
      <c r="I2539" s="9">
        <v>0</v>
      </c>
      <c r="J2539" s="9">
        <v>1.1001893939393941</v>
      </c>
      <c r="K2539" s="11">
        <v>0.28655303030303031</v>
      </c>
      <c r="L2539" s="41">
        <v>692</v>
      </c>
      <c r="M2539" s="44">
        <v>365</v>
      </c>
      <c r="N2539" s="13">
        <v>93</v>
      </c>
      <c r="O2539" s="13">
        <v>73</v>
      </c>
      <c r="P2539" s="22">
        <v>0</v>
      </c>
      <c r="Q2539" s="22">
        <v>0</v>
      </c>
      <c r="R2539" s="14">
        <v>0</v>
      </c>
      <c r="S2539" s="22">
        <v>29</v>
      </c>
      <c r="T2539" s="22">
        <v>0.73954208986056114</v>
      </c>
      <c r="U2539" s="22">
        <v>1303</v>
      </c>
      <c r="V2539" s="22"/>
      <c r="W2539" s="22">
        <v>264</v>
      </c>
      <c r="X2539" s="22">
        <v>186</v>
      </c>
      <c r="Y2539" s="14">
        <v>938</v>
      </c>
      <c r="Z2539" s="10">
        <v>264</v>
      </c>
      <c r="AA2539" s="22">
        <v>186</v>
      </c>
      <c r="AB2539" s="22">
        <v>446.1</v>
      </c>
      <c r="AC2539" s="22">
        <v>3.9423103439496775E-7</v>
      </c>
      <c r="AD2539" s="42">
        <v>0</v>
      </c>
      <c r="AE2539" s="22">
        <v>2697</v>
      </c>
      <c r="AF2539" s="22">
        <v>4.8583328734700992E-5</v>
      </c>
      <c r="AG2539" s="22">
        <v>1.5672041527322901E-6</v>
      </c>
      <c r="AH2539" s="22">
        <v>0</v>
      </c>
      <c r="AI2539" s="22">
        <v>0</v>
      </c>
      <c r="AJ2539" s="22">
        <v>0</v>
      </c>
      <c r="AK2539" s="22">
        <v>0</v>
      </c>
      <c r="AL2539" s="45">
        <v>0</v>
      </c>
      <c r="AM2539" s="45">
        <v>0</v>
      </c>
      <c r="AN2539" s="45">
        <v>0</v>
      </c>
      <c r="AO2539" s="45">
        <v>0</v>
      </c>
      <c r="AP2539" s="45">
        <v>0</v>
      </c>
      <c r="AQ2539" s="45">
        <v>0</v>
      </c>
      <c r="AR2539" s="45">
        <v>0</v>
      </c>
      <c r="AS2539" s="45" t="s">
        <v>4445</v>
      </c>
      <c r="AT2539" s="45" t="s">
        <v>4445</v>
      </c>
      <c r="AU2539" s="45">
        <v>4.8583328734700992E-5</v>
      </c>
      <c r="AV2539" s="10">
        <v>239.95868479944909</v>
      </c>
      <c r="AW2539" s="10">
        <v>239.95868479944909</v>
      </c>
      <c r="AX2539" s="17">
        <v>0</v>
      </c>
    </row>
    <row r="2540" spans="1:50" x14ac:dyDescent="0.25">
      <c r="A2540" s="22" t="s">
        <v>2195</v>
      </c>
      <c r="B2540" s="22" t="s">
        <v>3962</v>
      </c>
      <c r="C2540" s="22" t="s">
        <v>2542</v>
      </c>
      <c r="D2540" s="22">
        <v>5032</v>
      </c>
      <c r="E2540" s="22" t="s">
        <v>2543</v>
      </c>
      <c r="F2540" s="43">
        <v>7.9999999999999996E-6</v>
      </c>
      <c r="G2540" s="43">
        <v>19.46768237113</v>
      </c>
      <c r="H2540" s="43">
        <v>0.63844696969696979</v>
      </c>
      <c r="I2540" s="9">
        <v>0</v>
      </c>
      <c r="J2540" s="9">
        <v>0.63844696969696979</v>
      </c>
      <c r="K2540" s="11">
        <v>0</v>
      </c>
      <c r="L2540" s="41">
        <v>223</v>
      </c>
      <c r="M2540" s="44">
        <v>0</v>
      </c>
      <c r="N2540" s="13">
        <v>0</v>
      </c>
      <c r="O2540" s="13">
        <v>0</v>
      </c>
      <c r="P2540" s="22">
        <v>0</v>
      </c>
      <c r="Q2540" s="22">
        <v>0</v>
      </c>
      <c r="R2540" s="14">
        <v>0</v>
      </c>
      <c r="S2540" s="22">
        <v>22</v>
      </c>
      <c r="T2540" s="22">
        <v>1</v>
      </c>
      <c r="U2540" s="22">
        <v>417</v>
      </c>
      <c r="V2540" s="22"/>
      <c r="W2540" s="22">
        <v>77</v>
      </c>
      <c r="X2540" s="22">
        <v>52</v>
      </c>
      <c r="Y2540" s="14">
        <v>417</v>
      </c>
      <c r="Z2540" s="10">
        <v>77</v>
      </c>
      <c r="AA2540" s="22">
        <v>52</v>
      </c>
      <c r="AB2540" s="22">
        <v>143.02000000000001</v>
      </c>
      <c r="AC2540" s="22">
        <v>4.1093746279031986E-7</v>
      </c>
      <c r="AD2540" s="42">
        <v>0</v>
      </c>
      <c r="AE2540" s="22">
        <v>2698</v>
      </c>
      <c r="AF2540" s="22">
        <v>1.4029103420029711E-5</v>
      </c>
      <c r="AG2540" s="22">
        <v>1.55878926889219E-6</v>
      </c>
      <c r="AH2540" s="22">
        <v>0</v>
      </c>
      <c r="AI2540" s="22">
        <v>0</v>
      </c>
      <c r="AJ2540" s="22">
        <v>0</v>
      </c>
      <c r="AK2540" s="22">
        <v>0</v>
      </c>
      <c r="AL2540" s="45">
        <v>0</v>
      </c>
      <c r="AM2540" s="45">
        <v>0</v>
      </c>
      <c r="AN2540" s="45">
        <v>0</v>
      </c>
      <c r="AO2540" s="45">
        <v>0</v>
      </c>
      <c r="AP2540" s="45">
        <v>0</v>
      </c>
      <c r="AQ2540" s="45">
        <v>0</v>
      </c>
      <c r="AR2540" s="45">
        <v>0</v>
      </c>
      <c r="AS2540" s="45" t="s">
        <v>4445</v>
      </c>
      <c r="AT2540" s="45" t="s">
        <v>4445</v>
      </c>
      <c r="AU2540" s="45">
        <v>1.4029103420029709E-5</v>
      </c>
      <c r="AV2540" s="10">
        <v>120.60516167309402</v>
      </c>
      <c r="AW2540" s="10">
        <v>120.60516167309402</v>
      </c>
      <c r="AX2540" s="17">
        <v>0</v>
      </c>
    </row>
    <row r="2541" spans="1:50" x14ac:dyDescent="0.25">
      <c r="A2541" s="22" t="s">
        <v>2906</v>
      </c>
      <c r="B2541" s="22" t="s">
        <v>3977</v>
      </c>
      <c r="C2541" s="22" t="s">
        <v>3561</v>
      </c>
      <c r="D2541" s="22">
        <v>1306</v>
      </c>
      <c r="E2541" s="22" t="s">
        <v>3562</v>
      </c>
      <c r="F2541" s="43">
        <v>2.0999999999999999E-5</v>
      </c>
      <c r="G2541" s="43">
        <v>69.085315904490002</v>
      </c>
      <c r="H2541" s="43">
        <v>6.0013257575757581</v>
      </c>
      <c r="I2541" s="9">
        <v>0.25624999999999998</v>
      </c>
      <c r="J2541" s="9">
        <v>5.7450757575757576</v>
      </c>
      <c r="K2541" s="11">
        <v>0.43787878787878792</v>
      </c>
      <c r="L2541" s="41">
        <v>189</v>
      </c>
      <c r="M2541" s="44">
        <v>152</v>
      </c>
      <c r="N2541" s="13">
        <v>70</v>
      </c>
      <c r="O2541" s="13">
        <v>68</v>
      </c>
      <c r="P2541" s="22">
        <v>3</v>
      </c>
      <c r="Q2541" s="22">
        <v>2</v>
      </c>
      <c r="R2541" s="14">
        <v>0</v>
      </c>
      <c r="S2541" s="22">
        <v>298</v>
      </c>
      <c r="T2541" s="22">
        <v>0.92703632404456082</v>
      </c>
      <c r="U2541" s="22">
        <v>482</v>
      </c>
      <c r="V2541" s="22"/>
      <c r="W2541" s="22">
        <v>131</v>
      </c>
      <c r="X2541" s="22">
        <v>109</v>
      </c>
      <c r="Y2541" s="14">
        <v>330</v>
      </c>
      <c r="Z2541" s="10">
        <v>128</v>
      </c>
      <c r="AA2541" s="22">
        <v>107</v>
      </c>
      <c r="AB2541" s="22">
        <v>205.06</v>
      </c>
      <c r="AC2541" s="22">
        <v>3.0397197617265529E-7</v>
      </c>
      <c r="AD2541" s="42">
        <v>0</v>
      </c>
      <c r="AE2541" s="22">
        <v>2699</v>
      </c>
      <c r="AF2541" s="22">
        <v>3.2684423561387218E-5</v>
      </c>
      <c r="AG2541" s="22">
        <v>1.5564011219708198E-6</v>
      </c>
      <c r="AH2541" s="22">
        <v>0</v>
      </c>
      <c r="AI2541" s="22">
        <v>0</v>
      </c>
      <c r="AJ2541" s="22">
        <v>0</v>
      </c>
      <c r="AK2541" s="22">
        <v>0</v>
      </c>
      <c r="AL2541" s="45">
        <v>0</v>
      </c>
      <c r="AM2541" s="45">
        <v>0</v>
      </c>
      <c r="AN2541" s="45">
        <v>0</v>
      </c>
      <c r="AO2541" s="45">
        <v>0</v>
      </c>
      <c r="AP2541" s="45">
        <v>0</v>
      </c>
      <c r="AQ2541" s="45">
        <v>0</v>
      </c>
      <c r="AR2541" s="45">
        <v>0</v>
      </c>
      <c r="AS2541" s="45" t="s">
        <v>4445</v>
      </c>
      <c r="AT2541" s="45" t="s">
        <v>4445</v>
      </c>
      <c r="AU2541" s="45">
        <v>3.1288834673876344E-5</v>
      </c>
      <c r="AV2541" s="10">
        <v>22.279949891211182</v>
      </c>
      <c r="AW2541" s="10">
        <v>21.828510114558018</v>
      </c>
      <c r="AX2541" s="17">
        <v>4.2698898601950322E-2</v>
      </c>
    </row>
    <row r="2542" spans="1:50" x14ac:dyDescent="0.25">
      <c r="A2542" s="22" t="s">
        <v>2906</v>
      </c>
      <c r="B2542" s="22" t="s">
        <v>3950</v>
      </c>
      <c r="C2542" s="22" t="s">
        <v>3343</v>
      </c>
      <c r="D2542" s="22">
        <v>3308</v>
      </c>
      <c r="E2542" s="22" t="s">
        <v>3344</v>
      </c>
      <c r="F2542" s="43">
        <v>7.9999999999999996E-6</v>
      </c>
      <c r="G2542" s="43">
        <v>7.8124386561500003</v>
      </c>
      <c r="H2542" s="43">
        <v>0.23125000000000004</v>
      </c>
      <c r="I2542" s="9">
        <v>0</v>
      </c>
      <c r="J2542" s="9">
        <v>0.23125000000000004</v>
      </c>
      <c r="K2542" s="11">
        <v>0</v>
      </c>
      <c r="L2542" s="41">
        <v>7</v>
      </c>
      <c r="M2542" s="44">
        <v>0</v>
      </c>
      <c r="N2542" s="13">
        <v>0</v>
      </c>
      <c r="O2542" s="13">
        <v>0</v>
      </c>
      <c r="P2542" s="22">
        <v>0</v>
      </c>
      <c r="Q2542" s="22">
        <v>0</v>
      </c>
      <c r="R2542" s="14">
        <v>0</v>
      </c>
      <c r="S2542" s="22">
        <v>9</v>
      </c>
      <c r="T2542" s="22">
        <v>1</v>
      </c>
      <c r="U2542" s="22">
        <v>25</v>
      </c>
      <c r="V2542" s="22"/>
      <c r="W2542" s="22">
        <v>6</v>
      </c>
      <c r="X2542" s="22">
        <v>5</v>
      </c>
      <c r="Y2542" s="14">
        <v>25</v>
      </c>
      <c r="Z2542" s="10">
        <v>6</v>
      </c>
      <c r="AA2542" s="22">
        <v>5</v>
      </c>
      <c r="AB2542" s="22">
        <v>10.47</v>
      </c>
      <c r="AC2542" s="22">
        <v>1.0240080405242414E-6</v>
      </c>
      <c r="AD2542" s="42">
        <v>0</v>
      </c>
      <c r="AE2542" s="22">
        <v>2701</v>
      </c>
      <c r="AF2542" s="22">
        <v>6.22155173507436E-6</v>
      </c>
      <c r="AG2542" s="22">
        <v>1.55538793376859E-6</v>
      </c>
      <c r="AH2542" s="22">
        <v>0</v>
      </c>
      <c r="AI2542" s="22">
        <v>0</v>
      </c>
      <c r="AJ2542" s="22">
        <v>0</v>
      </c>
      <c r="AK2542" s="22">
        <v>0</v>
      </c>
      <c r="AL2542" s="45">
        <v>0</v>
      </c>
      <c r="AM2542" s="45">
        <v>0</v>
      </c>
      <c r="AN2542" s="45">
        <v>0</v>
      </c>
      <c r="AO2542" s="45">
        <v>0</v>
      </c>
      <c r="AP2542" s="45">
        <v>0</v>
      </c>
      <c r="AQ2542" s="45">
        <v>0</v>
      </c>
      <c r="AR2542" s="45">
        <v>0</v>
      </c>
      <c r="AS2542" s="45" t="s">
        <v>4445</v>
      </c>
      <c r="AT2542" s="45" t="s">
        <v>4445</v>
      </c>
      <c r="AU2542" s="45">
        <v>6.22155173507436E-6</v>
      </c>
      <c r="AV2542" s="10">
        <v>25.94594594594594</v>
      </c>
      <c r="AW2542" s="10">
        <v>25.94594594594594</v>
      </c>
      <c r="AX2542" s="17">
        <v>0</v>
      </c>
    </row>
    <row r="2543" spans="1:50" x14ac:dyDescent="0.25">
      <c r="A2543" s="22" t="s">
        <v>2195</v>
      </c>
      <c r="B2543" s="22" t="s">
        <v>3963</v>
      </c>
      <c r="C2543" s="22" t="s">
        <v>2672</v>
      </c>
      <c r="D2543" s="22">
        <v>1993</v>
      </c>
      <c r="E2543" s="22" t="s">
        <v>2849</v>
      </c>
      <c r="F2543" s="43">
        <v>2.1999999999999999E-5</v>
      </c>
      <c r="G2543" s="43">
        <v>50.351981679140003</v>
      </c>
      <c r="H2543" s="43">
        <v>3.7219696969696972</v>
      </c>
      <c r="I2543" s="9">
        <v>0</v>
      </c>
      <c r="J2543" s="9">
        <v>3.7219696969696972</v>
      </c>
      <c r="K2543" s="11">
        <v>0</v>
      </c>
      <c r="L2543" s="41">
        <v>330</v>
      </c>
      <c r="M2543" s="44">
        <v>0</v>
      </c>
      <c r="N2543" s="13">
        <v>0</v>
      </c>
      <c r="O2543" s="13">
        <v>0</v>
      </c>
      <c r="P2543" s="22">
        <v>0</v>
      </c>
      <c r="Q2543" s="22">
        <v>0</v>
      </c>
      <c r="R2543" s="14">
        <v>0</v>
      </c>
      <c r="S2543" s="22">
        <v>118</v>
      </c>
      <c r="T2543" s="22">
        <v>1</v>
      </c>
      <c r="U2543" s="22">
        <v>612</v>
      </c>
      <c r="V2543" s="22"/>
      <c r="W2543" s="22">
        <v>112</v>
      </c>
      <c r="X2543" s="22">
        <v>75</v>
      </c>
      <c r="Y2543" s="14">
        <v>612</v>
      </c>
      <c r="Z2543" s="10">
        <v>112</v>
      </c>
      <c r="AA2543" s="22">
        <v>75</v>
      </c>
      <c r="AB2543" s="22">
        <v>208.52</v>
      </c>
      <c r="AC2543" s="22">
        <v>4.3692421363257364E-7</v>
      </c>
      <c r="AD2543" s="42">
        <v>0</v>
      </c>
      <c r="AE2543" s="22">
        <v>2702</v>
      </c>
      <c r="AF2543" s="22">
        <v>6.8402468532093521E-5</v>
      </c>
      <c r="AG2543" s="22">
        <v>1.5546015575475801E-6</v>
      </c>
      <c r="AH2543" s="22">
        <v>0</v>
      </c>
      <c r="AI2543" s="22">
        <v>0</v>
      </c>
      <c r="AJ2543" s="22">
        <v>0</v>
      </c>
      <c r="AK2543" s="22">
        <v>0</v>
      </c>
      <c r="AL2543" s="45">
        <v>0</v>
      </c>
      <c r="AM2543" s="45">
        <v>0</v>
      </c>
      <c r="AN2543" s="45">
        <v>0</v>
      </c>
      <c r="AO2543" s="45">
        <v>0</v>
      </c>
      <c r="AP2543" s="45">
        <v>0</v>
      </c>
      <c r="AQ2543" s="45">
        <v>0</v>
      </c>
      <c r="AR2543" s="45">
        <v>0</v>
      </c>
      <c r="AS2543" s="45" t="s">
        <v>4445</v>
      </c>
      <c r="AT2543" s="45" t="s">
        <v>4445</v>
      </c>
      <c r="AU2543" s="45">
        <v>6.8402468532093521E-5</v>
      </c>
      <c r="AV2543" s="10">
        <v>30.091593730917971</v>
      </c>
      <c r="AW2543" s="10">
        <v>30.091593730917971</v>
      </c>
      <c r="AX2543" s="17">
        <v>0</v>
      </c>
    </row>
    <row r="2544" spans="1:50" x14ac:dyDescent="0.25">
      <c r="A2544" s="22" t="s">
        <v>2906</v>
      </c>
      <c r="B2544" s="22" t="s">
        <v>3954</v>
      </c>
      <c r="C2544" s="22" t="s">
        <v>3472</v>
      </c>
      <c r="D2544" s="22">
        <v>369</v>
      </c>
      <c r="E2544" s="22" t="s">
        <v>3566</v>
      </c>
      <c r="F2544" s="43">
        <v>1.0000000000000001E-5</v>
      </c>
      <c r="G2544" s="43">
        <v>20.920255094809999</v>
      </c>
      <c r="H2544" s="43">
        <v>0.82821969696969699</v>
      </c>
      <c r="I2544" s="9">
        <v>0</v>
      </c>
      <c r="J2544" s="9">
        <v>0.82821969696969699</v>
      </c>
      <c r="K2544" s="11">
        <v>0</v>
      </c>
      <c r="L2544" s="41">
        <v>166</v>
      </c>
      <c r="M2544" s="44">
        <v>0</v>
      </c>
      <c r="N2544" s="13">
        <v>0</v>
      </c>
      <c r="O2544" s="13">
        <v>0</v>
      </c>
      <c r="P2544" s="22">
        <v>0</v>
      </c>
      <c r="Q2544" s="22">
        <v>0</v>
      </c>
      <c r="R2544" s="14">
        <v>0</v>
      </c>
      <c r="S2544" s="22">
        <v>23</v>
      </c>
      <c r="T2544" s="22">
        <v>1</v>
      </c>
      <c r="U2544" s="22">
        <v>314</v>
      </c>
      <c r="V2544" s="22"/>
      <c r="W2544" s="22">
        <v>59</v>
      </c>
      <c r="X2544" s="22">
        <v>39</v>
      </c>
      <c r="Y2544" s="14">
        <v>314</v>
      </c>
      <c r="Z2544" s="10">
        <v>59</v>
      </c>
      <c r="AA2544" s="22">
        <v>39</v>
      </c>
      <c r="AB2544" s="22">
        <v>109.09</v>
      </c>
      <c r="AC2544" s="22">
        <v>4.780056435583737E-7</v>
      </c>
      <c r="AD2544" s="42">
        <v>0</v>
      </c>
      <c r="AE2544" s="22">
        <v>2703</v>
      </c>
      <c r="AF2544" s="22">
        <v>3.57314481238319E-5</v>
      </c>
      <c r="AG2544" s="22">
        <v>1.5535412227752999E-6</v>
      </c>
      <c r="AH2544" s="22">
        <v>0</v>
      </c>
      <c r="AI2544" s="22">
        <v>0</v>
      </c>
      <c r="AJ2544" s="22">
        <v>0</v>
      </c>
      <c r="AK2544" s="22">
        <v>0</v>
      </c>
      <c r="AL2544" s="45">
        <v>0</v>
      </c>
      <c r="AM2544" s="45">
        <v>0</v>
      </c>
      <c r="AN2544" s="45">
        <v>0</v>
      </c>
      <c r="AO2544" s="45">
        <v>0</v>
      </c>
      <c r="AP2544" s="45">
        <v>0</v>
      </c>
      <c r="AQ2544" s="45">
        <v>0</v>
      </c>
      <c r="AR2544" s="45">
        <v>0</v>
      </c>
      <c r="AS2544" s="45" t="s">
        <v>4445</v>
      </c>
      <c r="AT2544" s="45" t="s">
        <v>4445</v>
      </c>
      <c r="AU2544" s="45">
        <v>3.57314481238319E-5</v>
      </c>
      <c r="AV2544" s="10">
        <v>71.237136976903727</v>
      </c>
      <c r="AW2544" s="10">
        <v>71.237136976903727</v>
      </c>
      <c r="AX2544" s="17">
        <v>0</v>
      </c>
    </row>
    <row r="2545" spans="1:50" x14ac:dyDescent="0.25">
      <c r="A2545" s="22" t="s">
        <v>2906</v>
      </c>
      <c r="B2545" s="22" t="s">
        <v>3977</v>
      </c>
      <c r="C2545" s="22" t="s">
        <v>3406</v>
      </c>
      <c r="D2545" s="22">
        <v>4320</v>
      </c>
      <c r="E2545" s="22" t="s">
        <v>3367</v>
      </c>
      <c r="F2545" s="43">
        <v>1.0000000000000001E-5</v>
      </c>
      <c r="G2545" s="43">
        <v>59.812005275639997</v>
      </c>
      <c r="H2545" s="43">
        <v>0.8871212121212122</v>
      </c>
      <c r="I2545" s="9">
        <v>0.22935606060606062</v>
      </c>
      <c r="J2545" s="9">
        <v>0.65776515151515147</v>
      </c>
      <c r="K2545" s="11">
        <v>0.28162878787878787</v>
      </c>
      <c r="L2545" s="41">
        <v>80</v>
      </c>
      <c r="M2545" s="44">
        <v>171</v>
      </c>
      <c r="N2545" s="13">
        <v>76</v>
      </c>
      <c r="O2545" s="13">
        <v>59</v>
      </c>
      <c r="P2545" s="22">
        <v>66</v>
      </c>
      <c r="Q2545" s="22">
        <v>51</v>
      </c>
      <c r="R2545" s="14">
        <v>0</v>
      </c>
      <c r="S2545" s="22">
        <v>33</v>
      </c>
      <c r="T2545" s="22">
        <v>0.68253629376601199</v>
      </c>
      <c r="U2545" s="22">
        <v>279</v>
      </c>
      <c r="V2545" s="22"/>
      <c r="W2545" s="22">
        <v>97</v>
      </c>
      <c r="X2545" s="22">
        <v>73</v>
      </c>
      <c r="Y2545" s="14">
        <v>108</v>
      </c>
      <c r="Z2545" s="10">
        <v>31</v>
      </c>
      <c r="AA2545" s="22">
        <v>22</v>
      </c>
      <c r="AB2545" s="22">
        <v>52.19</v>
      </c>
      <c r="AC2545" s="22">
        <v>1.6719051558153933E-7</v>
      </c>
      <c r="AD2545" s="42">
        <v>0</v>
      </c>
      <c r="AE2545" s="22">
        <v>2704</v>
      </c>
      <c r="AF2545" s="22">
        <v>1.3888564234996949E-5</v>
      </c>
      <c r="AG2545" s="22">
        <v>1.5431738038885499E-6</v>
      </c>
      <c r="AH2545" s="22">
        <v>0</v>
      </c>
      <c r="AI2545" s="22">
        <v>0</v>
      </c>
      <c r="AJ2545" s="22">
        <v>0</v>
      </c>
      <c r="AK2545" s="22">
        <v>0</v>
      </c>
      <c r="AL2545" s="45">
        <v>0</v>
      </c>
      <c r="AM2545" s="45">
        <v>0</v>
      </c>
      <c r="AN2545" s="45">
        <v>0</v>
      </c>
      <c r="AO2545" s="45">
        <v>0</v>
      </c>
      <c r="AP2545" s="45">
        <v>0</v>
      </c>
      <c r="AQ2545" s="45">
        <v>0</v>
      </c>
      <c r="AR2545" s="45">
        <v>0</v>
      </c>
      <c r="AS2545" s="45" t="s">
        <v>4445</v>
      </c>
      <c r="AT2545" s="45" t="s">
        <v>4445</v>
      </c>
      <c r="AU2545" s="45">
        <v>1.0297818870227241E-5</v>
      </c>
      <c r="AV2545" s="10">
        <v>47.129283040598906</v>
      </c>
      <c r="AW2545" s="10">
        <v>109.34244235695985</v>
      </c>
      <c r="AX2545" s="17">
        <v>0.25853970964987188</v>
      </c>
    </row>
    <row r="2546" spans="1:50" x14ac:dyDescent="0.25">
      <c r="A2546" s="22" t="s">
        <v>2906</v>
      </c>
      <c r="B2546" s="22" t="s">
        <v>3950</v>
      </c>
      <c r="C2546" s="22" t="s">
        <v>3313</v>
      </c>
      <c r="D2546" s="22">
        <v>543</v>
      </c>
      <c r="E2546" s="22" t="s">
        <v>3543</v>
      </c>
      <c r="F2546" s="43">
        <v>0</v>
      </c>
      <c r="G2546" s="43">
        <v>1.7353224738399999</v>
      </c>
      <c r="H2546" s="43">
        <v>0.17727272727272728</v>
      </c>
      <c r="I2546" s="9">
        <v>0</v>
      </c>
      <c r="J2546" s="9">
        <v>0.17727272727272728</v>
      </c>
      <c r="K2546" s="11">
        <v>0</v>
      </c>
      <c r="L2546" s="41">
        <v>3</v>
      </c>
      <c r="M2546" s="44">
        <v>0</v>
      </c>
      <c r="N2546" s="13">
        <v>0</v>
      </c>
      <c r="O2546" s="13">
        <v>0</v>
      </c>
      <c r="P2546" s="22">
        <v>0</v>
      </c>
      <c r="Q2546" s="22">
        <v>0</v>
      </c>
      <c r="R2546" s="14">
        <v>0</v>
      </c>
      <c r="S2546" s="22">
        <v>7</v>
      </c>
      <c r="T2546" s="22">
        <v>1</v>
      </c>
      <c r="U2546" s="22">
        <v>18</v>
      </c>
      <c r="V2546" s="22"/>
      <c r="W2546" s="22">
        <v>5</v>
      </c>
      <c r="X2546" s="22">
        <v>4</v>
      </c>
      <c r="Y2546" s="14">
        <v>18</v>
      </c>
      <c r="Z2546" s="10">
        <v>5</v>
      </c>
      <c r="AA2546" s="22">
        <v>4</v>
      </c>
      <c r="AB2546" s="22">
        <v>8.4700000000000006</v>
      </c>
      <c r="AC2546" s="22">
        <v>0</v>
      </c>
      <c r="AD2546" s="42">
        <v>0</v>
      </c>
      <c r="AE2546" s="22">
        <v>2705</v>
      </c>
      <c r="AF2546" s="22">
        <v>7.6926035358110498E-6</v>
      </c>
      <c r="AG2546" s="22">
        <v>1.53852070716221E-6</v>
      </c>
      <c r="AH2546" s="22">
        <v>0</v>
      </c>
      <c r="AI2546" s="22">
        <v>0</v>
      </c>
      <c r="AJ2546" s="22">
        <v>0</v>
      </c>
      <c r="AK2546" s="22">
        <v>0</v>
      </c>
      <c r="AL2546" s="45">
        <v>0</v>
      </c>
      <c r="AM2546" s="45">
        <v>0</v>
      </c>
      <c r="AN2546" s="45">
        <v>0</v>
      </c>
      <c r="AO2546" s="45">
        <v>0</v>
      </c>
      <c r="AP2546" s="45">
        <v>0</v>
      </c>
      <c r="AQ2546" s="45">
        <v>0</v>
      </c>
      <c r="AR2546" s="45">
        <v>0</v>
      </c>
      <c r="AS2546" s="45" t="s">
        <v>4445</v>
      </c>
      <c r="AT2546" s="45" t="s">
        <v>4445</v>
      </c>
      <c r="AU2546" s="45">
        <v>7.6926035358110498E-6</v>
      </c>
      <c r="AV2546" s="10">
        <v>28.205128205128204</v>
      </c>
      <c r="AW2546" s="10">
        <v>28.205128205128204</v>
      </c>
      <c r="AX2546" s="17">
        <v>0</v>
      </c>
    </row>
    <row r="2547" spans="1:50" x14ac:dyDescent="0.25">
      <c r="A2547" s="22" t="s">
        <v>2906</v>
      </c>
      <c r="B2547" s="22" t="s">
        <v>3954</v>
      </c>
      <c r="C2547" s="22" t="s">
        <v>3474</v>
      </c>
      <c r="D2547" s="22">
        <v>40</v>
      </c>
      <c r="E2547" s="22" t="s">
        <v>3525</v>
      </c>
      <c r="F2547" s="43">
        <v>4.8000000000000001E-5</v>
      </c>
      <c r="G2547" s="43">
        <v>127.83795870055</v>
      </c>
      <c r="H2547" s="43">
        <v>7.4464015151515159</v>
      </c>
      <c r="I2547" s="9">
        <v>0</v>
      </c>
      <c r="J2547" s="9">
        <v>7.4464015151515159</v>
      </c>
      <c r="K2547" s="11">
        <v>0</v>
      </c>
      <c r="L2547" s="41">
        <v>865</v>
      </c>
      <c r="M2547" s="44">
        <v>0</v>
      </c>
      <c r="N2547" s="13">
        <v>0</v>
      </c>
      <c r="O2547" s="13">
        <v>0</v>
      </c>
      <c r="P2547" s="22">
        <v>0</v>
      </c>
      <c r="Q2547" s="22">
        <v>0</v>
      </c>
      <c r="R2547" s="14">
        <v>0</v>
      </c>
      <c r="S2547" s="22">
        <v>293</v>
      </c>
      <c r="T2547" s="22">
        <v>1</v>
      </c>
      <c r="U2547" s="22">
        <v>1583</v>
      </c>
      <c r="V2547" s="22"/>
      <c r="W2547" s="22">
        <v>287</v>
      </c>
      <c r="X2547" s="22">
        <v>190</v>
      </c>
      <c r="Y2547" s="14">
        <v>1583</v>
      </c>
      <c r="Z2547" s="10">
        <v>287</v>
      </c>
      <c r="AA2547" s="22">
        <v>190</v>
      </c>
      <c r="AB2547" s="22">
        <v>535.66</v>
      </c>
      <c r="AC2547" s="22">
        <v>3.7547533211505739E-7</v>
      </c>
      <c r="AD2547" s="42">
        <v>0</v>
      </c>
      <c r="AE2547" s="22">
        <v>2707</v>
      </c>
      <c r="AF2547" s="22">
        <v>8.1293813100470684E-5</v>
      </c>
      <c r="AG2547" s="22">
        <v>1.5338455301975601E-6</v>
      </c>
      <c r="AH2547" s="22">
        <v>0</v>
      </c>
      <c r="AI2547" s="22">
        <v>0</v>
      </c>
      <c r="AJ2547" s="22">
        <v>0</v>
      </c>
      <c r="AK2547" s="22">
        <v>0</v>
      </c>
      <c r="AL2547" s="45">
        <v>0</v>
      </c>
      <c r="AM2547" s="45">
        <v>0</v>
      </c>
      <c r="AN2547" s="45">
        <v>0</v>
      </c>
      <c r="AO2547" s="45">
        <v>0</v>
      </c>
      <c r="AP2547" s="45">
        <v>0</v>
      </c>
      <c r="AQ2547" s="45">
        <v>0</v>
      </c>
      <c r="AR2547" s="45">
        <v>0</v>
      </c>
      <c r="AS2547" s="45" t="s">
        <v>4445</v>
      </c>
      <c r="AT2547" s="45" t="s">
        <v>4445</v>
      </c>
      <c r="AU2547" s="45">
        <v>8.1293813100470684E-5</v>
      </c>
      <c r="AV2547" s="10">
        <v>38.542106467940073</v>
      </c>
      <c r="AW2547" s="10">
        <v>38.542106467940073</v>
      </c>
      <c r="AX2547" s="17">
        <v>0</v>
      </c>
    </row>
    <row r="2548" spans="1:50" x14ac:dyDescent="0.25">
      <c r="A2548" s="22" t="s">
        <v>2195</v>
      </c>
      <c r="B2548" s="22" t="s">
        <v>3956</v>
      </c>
      <c r="C2548" s="22" t="s">
        <v>2656</v>
      </c>
      <c r="D2548" s="22">
        <v>136</v>
      </c>
      <c r="E2548" s="22" t="s">
        <v>2693</v>
      </c>
      <c r="F2548" s="43">
        <v>1E-4</v>
      </c>
      <c r="G2548" s="43">
        <v>192.12909946679</v>
      </c>
      <c r="H2548" s="43">
        <v>7.7873106060606068</v>
      </c>
      <c r="I2548" s="9">
        <v>0</v>
      </c>
      <c r="J2548" s="9">
        <v>7.7873106060606068</v>
      </c>
      <c r="K2548" s="11">
        <v>0</v>
      </c>
      <c r="L2548" s="44">
        <v>375</v>
      </c>
      <c r="M2548" s="44">
        <v>0</v>
      </c>
      <c r="N2548" s="13">
        <v>0</v>
      </c>
      <c r="O2548" s="22">
        <v>0</v>
      </c>
      <c r="P2548" s="22">
        <v>0</v>
      </c>
      <c r="Q2548" s="22">
        <v>0</v>
      </c>
      <c r="R2548" s="14">
        <v>0</v>
      </c>
      <c r="S2548" s="22">
        <v>176</v>
      </c>
      <c r="T2548" s="22">
        <v>1</v>
      </c>
      <c r="U2548" s="22">
        <v>693</v>
      </c>
      <c r="V2548" s="22"/>
      <c r="W2548" s="22">
        <v>127</v>
      </c>
      <c r="X2548" s="22">
        <v>85</v>
      </c>
      <c r="Y2548" s="22">
        <v>693</v>
      </c>
      <c r="Z2548" s="10">
        <v>127</v>
      </c>
      <c r="AA2548" s="22">
        <v>85</v>
      </c>
      <c r="AB2548" s="22">
        <v>236.36</v>
      </c>
      <c r="AC2548" s="22">
        <v>5.2048336393355793E-7</v>
      </c>
      <c r="AD2548" s="42">
        <v>0</v>
      </c>
      <c r="AE2548" s="22">
        <v>2709</v>
      </c>
      <c r="AF2548" s="22">
        <v>7.7636016225854942E-5</v>
      </c>
      <c r="AG2548" s="22">
        <v>1.5222748279579401E-6</v>
      </c>
      <c r="AH2548" s="22">
        <v>0</v>
      </c>
      <c r="AI2548" s="22">
        <v>0</v>
      </c>
      <c r="AJ2548" s="22">
        <v>0</v>
      </c>
      <c r="AK2548" s="22">
        <v>0</v>
      </c>
      <c r="AL2548" s="45">
        <v>0</v>
      </c>
      <c r="AM2548" s="45">
        <v>0</v>
      </c>
      <c r="AN2548" s="45">
        <v>0</v>
      </c>
      <c r="AO2548" s="45">
        <v>0</v>
      </c>
      <c r="AP2548" s="45">
        <v>0</v>
      </c>
      <c r="AQ2548" s="45">
        <v>0</v>
      </c>
      <c r="AR2548" s="45">
        <v>0</v>
      </c>
      <c r="AS2548" s="25" t="s">
        <v>4445</v>
      </c>
      <c r="AT2548" s="25" t="s">
        <v>4445</v>
      </c>
      <c r="AU2548" s="45">
        <v>7.7636016225854942E-5</v>
      </c>
      <c r="AV2548" s="10">
        <v>16.308582824622416</v>
      </c>
      <c r="AW2548" s="10">
        <v>16.308582824622416</v>
      </c>
      <c r="AX2548" s="17">
        <v>0</v>
      </c>
    </row>
    <row r="2549" spans="1:50" x14ac:dyDescent="0.25">
      <c r="A2549" s="22" t="s">
        <v>2195</v>
      </c>
      <c r="B2549" s="22" t="s">
        <v>3962</v>
      </c>
      <c r="C2549" s="22" t="s">
        <v>2542</v>
      </c>
      <c r="D2549" s="22">
        <v>7806</v>
      </c>
      <c r="E2549" s="22" t="s">
        <v>2720</v>
      </c>
      <c r="F2549" s="43">
        <v>3.0000000000000001E-6</v>
      </c>
      <c r="G2549" s="43">
        <v>26.855872462720001</v>
      </c>
      <c r="H2549" s="43">
        <v>1.8933712121212123</v>
      </c>
      <c r="I2549" s="9">
        <v>0</v>
      </c>
      <c r="J2549" s="9">
        <v>1.8933712121212123</v>
      </c>
      <c r="K2549" s="11">
        <v>0</v>
      </c>
      <c r="L2549" s="41">
        <v>202</v>
      </c>
      <c r="M2549" s="44">
        <v>0</v>
      </c>
      <c r="N2549" s="13">
        <v>0</v>
      </c>
      <c r="O2549" s="13">
        <v>0</v>
      </c>
      <c r="P2549" s="22">
        <v>0</v>
      </c>
      <c r="Q2549" s="22">
        <v>0</v>
      </c>
      <c r="R2549" s="14">
        <v>0</v>
      </c>
      <c r="S2549" s="22">
        <v>70</v>
      </c>
      <c r="T2549" s="22">
        <v>1</v>
      </c>
      <c r="U2549" s="22">
        <v>379</v>
      </c>
      <c r="V2549" s="22"/>
      <c r="W2549" s="22">
        <v>70</v>
      </c>
      <c r="X2549" s="22">
        <v>47</v>
      </c>
      <c r="Y2549" s="14">
        <v>379</v>
      </c>
      <c r="Z2549" s="10">
        <v>70</v>
      </c>
      <c r="AA2549" s="22">
        <v>47</v>
      </c>
      <c r="AB2549" s="22">
        <v>130.01</v>
      </c>
      <c r="AC2549" s="22">
        <v>1.1170741163462302E-7</v>
      </c>
      <c r="AD2549" s="42">
        <v>0</v>
      </c>
      <c r="AE2549" s="22">
        <v>2710</v>
      </c>
      <c r="AF2549" s="22">
        <v>1.3679097695325629E-5</v>
      </c>
      <c r="AG2549" s="22">
        <v>1.51989974392507E-6</v>
      </c>
      <c r="AH2549" s="22">
        <v>0</v>
      </c>
      <c r="AI2549" s="22">
        <v>0</v>
      </c>
      <c r="AJ2549" s="22">
        <v>0</v>
      </c>
      <c r="AK2549" s="22">
        <v>0</v>
      </c>
      <c r="AL2549" s="45">
        <v>0</v>
      </c>
      <c r="AM2549" s="45">
        <v>0</v>
      </c>
      <c r="AN2549" s="45">
        <v>0</v>
      </c>
      <c r="AO2549" s="45">
        <v>0</v>
      </c>
      <c r="AP2549" s="45">
        <v>0</v>
      </c>
      <c r="AQ2549" s="45">
        <v>0</v>
      </c>
      <c r="AR2549" s="45">
        <v>0</v>
      </c>
      <c r="AS2549" s="45" t="s">
        <v>4445</v>
      </c>
      <c r="AT2549" s="45" t="s">
        <v>4445</v>
      </c>
      <c r="AU2549" s="45">
        <v>1.3679097695325629E-5</v>
      </c>
      <c r="AV2549" s="10">
        <v>36.971091327398213</v>
      </c>
      <c r="AW2549" s="10">
        <v>36.971091327398213</v>
      </c>
      <c r="AX2549" s="17">
        <v>0</v>
      </c>
    </row>
    <row r="2550" spans="1:50" x14ac:dyDescent="0.25">
      <c r="A2550" s="22" t="s">
        <v>2195</v>
      </c>
      <c r="B2550" s="22" t="s">
        <v>3962</v>
      </c>
      <c r="C2550" s="22" t="s">
        <v>2542</v>
      </c>
      <c r="D2550" s="22">
        <v>3322</v>
      </c>
      <c r="E2550" s="22" t="s">
        <v>2593</v>
      </c>
      <c r="F2550" s="43">
        <v>1.2999999999999999E-5</v>
      </c>
      <c r="G2550" s="43">
        <v>99.276457536340004</v>
      </c>
      <c r="H2550" s="43">
        <v>4.2530303030303029</v>
      </c>
      <c r="I2550" s="9">
        <v>2.0833333333333336E-2</v>
      </c>
      <c r="J2550" s="9">
        <v>4.2321969696969699</v>
      </c>
      <c r="K2550" s="11">
        <v>0.30890151515151515</v>
      </c>
      <c r="L2550" s="41">
        <v>902</v>
      </c>
      <c r="M2550" s="44">
        <v>522</v>
      </c>
      <c r="N2550" s="13">
        <v>293</v>
      </c>
      <c r="O2550" s="13">
        <v>251</v>
      </c>
      <c r="P2550" s="22">
        <v>262</v>
      </c>
      <c r="Q2550" s="22">
        <v>226</v>
      </c>
      <c r="R2550" s="14">
        <v>0</v>
      </c>
      <c r="S2550" s="22">
        <v>149</v>
      </c>
      <c r="T2550" s="22">
        <v>0.92736907730673312</v>
      </c>
      <c r="U2550" s="22">
        <v>2052</v>
      </c>
      <c r="V2550" s="22"/>
      <c r="W2550" s="22">
        <v>571</v>
      </c>
      <c r="X2550" s="22">
        <v>435</v>
      </c>
      <c r="Y2550" s="14">
        <v>1530</v>
      </c>
      <c r="Z2550" s="10">
        <v>309</v>
      </c>
      <c r="AA2550" s="22">
        <v>209</v>
      </c>
      <c r="AB2550" s="22">
        <v>561.03</v>
      </c>
      <c r="AC2550" s="22">
        <v>1.3094746048166927E-7</v>
      </c>
      <c r="AD2550" s="42">
        <v>0</v>
      </c>
      <c r="AE2550" s="22">
        <v>2711</v>
      </c>
      <c r="AF2550" s="22">
        <v>1.1309430621562874E-4</v>
      </c>
      <c r="AG2550" s="22">
        <v>1.5079240828750499E-6</v>
      </c>
      <c r="AH2550" s="22">
        <v>0</v>
      </c>
      <c r="AI2550" s="22">
        <v>0</v>
      </c>
      <c r="AJ2550" s="22">
        <v>0</v>
      </c>
      <c r="AK2550" s="22">
        <v>0</v>
      </c>
      <c r="AL2550" s="45">
        <v>0</v>
      </c>
      <c r="AM2550" s="45">
        <v>0</v>
      </c>
      <c r="AN2550" s="45">
        <v>0</v>
      </c>
      <c r="AO2550" s="45">
        <v>0</v>
      </c>
      <c r="AP2550" s="45">
        <v>0</v>
      </c>
      <c r="AQ2550" s="45">
        <v>0</v>
      </c>
      <c r="AR2550" s="45">
        <v>0</v>
      </c>
      <c r="AS2550" s="45" t="s">
        <v>4445</v>
      </c>
      <c r="AT2550" s="45" t="s">
        <v>4445</v>
      </c>
      <c r="AU2550" s="45">
        <v>1.125403173625953E-4</v>
      </c>
      <c r="AV2550" s="10">
        <v>73.011724693457438</v>
      </c>
      <c r="AW2550" s="10">
        <v>134.25721410758817</v>
      </c>
      <c r="AX2550" s="17">
        <v>4.8984681154257224E-3</v>
      </c>
    </row>
    <row r="2551" spans="1:50" x14ac:dyDescent="0.25">
      <c r="A2551" s="22" t="s">
        <v>2906</v>
      </c>
      <c r="B2551" s="22" t="s">
        <v>3977</v>
      </c>
      <c r="C2551" s="22" t="s">
        <v>3426</v>
      </c>
      <c r="D2551" s="22">
        <v>7828</v>
      </c>
      <c r="E2551" s="22" t="s">
        <v>3521</v>
      </c>
      <c r="F2551" s="43">
        <v>1.5E-5</v>
      </c>
      <c r="G2551" s="43">
        <v>55.729984639340003</v>
      </c>
      <c r="H2551" s="43">
        <v>3.5679924242424241</v>
      </c>
      <c r="I2551" s="9">
        <v>0</v>
      </c>
      <c r="J2551" s="9">
        <v>3.5679924242424241</v>
      </c>
      <c r="K2551" s="11">
        <v>0</v>
      </c>
      <c r="L2551" s="41">
        <v>188</v>
      </c>
      <c r="M2551" s="44">
        <v>0</v>
      </c>
      <c r="N2551" s="13">
        <v>0</v>
      </c>
      <c r="O2551" s="13">
        <v>0</v>
      </c>
      <c r="P2551" s="22">
        <v>0</v>
      </c>
      <c r="Q2551" s="22">
        <v>0</v>
      </c>
      <c r="R2551" s="14">
        <v>0</v>
      </c>
      <c r="S2551" s="22">
        <v>145</v>
      </c>
      <c r="T2551" s="22">
        <v>1</v>
      </c>
      <c r="U2551" s="22">
        <v>354</v>
      </c>
      <c r="V2551" s="22"/>
      <c r="W2551" s="22">
        <v>66</v>
      </c>
      <c r="X2551" s="22">
        <v>44</v>
      </c>
      <c r="Y2551" s="14">
        <v>354</v>
      </c>
      <c r="Z2551" s="10">
        <v>66</v>
      </c>
      <c r="AA2551" s="22">
        <v>44</v>
      </c>
      <c r="AB2551" s="22">
        <v>122.28</v>
      </c>
      <c r="AC2551" s="22">
        <v>2.6915492794540347E-7</v>
      </c>
      <c r="AD2551" s="42">
        <v>0</v>
      </c>
      <c r="AE2551" s="22">
        <v>2712</v>
      </c>
      <c r="AF2551" s="22">
        <v>1.6442506439343928E-5</v>
      </c>
      <c r="AG2551" s="22">
        <v>1.4947733126676299E-6</v>
      </c>
      <c r="AH2551" s="22">
        <v>0</v>
      </c>
      <c r="AI2551" s="22">
        <v>0</v>
      </c>
      <c r="AJ2551" s="22">
        <v>0</v>
      </c>
      <c r="AK2551" s="22">
        <v>0</v>
      </c>
      <c r="AL2551" s="45">
        <v>0</v>
      </c>
      <c r="AM2551" s="45">
        <v>0</v>
      </c>
      <c r="AN2551" s="45">
        <v>0</v>
      </c>
      <c r="AO2551" s="45">
        <v>0</v>
      </c>
      <c r="AP2551" s="45">
        <v>0</v>
      </c>
      <c r="AQ2551" s="45">
        <v>0</v>
      </c>
      <c r="AR2551" s="45">
        <v>0</v>
      </c>
      <c r="AS2551" s="45" t="s">
        <v>4445</v>
      </c>
      <c r="AT2551" s="45" t="s">
        <v>4445</v>
      </c>
      <c r="AU2551" s="45">
        <v>1.6442506439343928E-5</v>
      </c>
      <c r="AV2551" s="10">
        <v>18.497797122989542</v>
      </c>
      <c r="AW2551" s="10">
        <v>18.497797122989542</v>
      </c>
      <c r="AX2551" s="17">
        <v>0</v>
      </c>
    </row>
    <row r="2552" spans="1:50" x14ac:dyDescent="0.25">
      <c r="A2552" s="22" t="s">
        <v>2906</v>
      </c>
      <c r="B2552" s="22" t="s">
        <v>3954</v>
      </c>
      <c r="C2552" s="22" t="s">
        <v>3058</v>
      </c>
      <c r="D2552" s="22">
        <v>5793</v>
      </c>
      <c r="E2552" s="22" t="s">
        <v>3505</v>
      </c>
      <c r="F2552" s="43">
        <v>1.9999999999999999E-6</v>
      </c>
      <c r="G2552" s="43">
        <v>10.467034780420001</v>
      </c>
      <c r="H2552" s="43">
        <v>0.81912878787878796</v>
      </c>
      <c r="I2552" s="9">
        <v>0</v>
      </c>
      <c r="J2552" s="9">
        <v>0.81912878787878796</v>
      </c>
      <c r="K2552" s="11">
        <v>0</v>
      </c>
      <c r="L2552" s="41">
        <v>64</v>
      </c>
      <c r="M2552" s="44">
        <v>0</v>
      </c>
      <c r="N2552" s="13">
        <v>0</v>
      </c>
      <c r="O2552" s="13">
        <v>0</v>
      </c>
      <c r="P2552" s="22">
        <v>0</v>
      </c>
      <c r="Q2552" s="22">
        <v>0</v>
      </c>
      <c r="R2552" s="14">
        <v>0</v>
      </c>
      <c r="S2552" s="22">
        <v>29</v>
      </c>
      <c r="T2552" s="22">
        <v>1</v>
      </c>
      <c r="U2552" s="22">
        <v>128</v>
      </c>
      <c r="V2552" s="22"/>
      <c r="W2552" s="22">
        <v>25</v>
      </c>
      <c r="X2552" s="22">
        <v>17</v>
      </c>
      <c r="Y2552" s="14">
        <v>128</v>
      </c>
      <c r="Z2552" s="10">
        <v>25</v>
      </c>
      <c r="AA2552" s="22">
        <v>17</v>
      </c>
      <c r="AB2552" s="22">
        <v>45.77</v>
      </c>
      <c r="AC2552" s="22">
        <v>1.9107608238211548E-7</v>
      </c>
      <c r="AD2552" s="42">
        <v>0</v>
      </c>
      <c r="AE2552" s="22">
        <v>2713</v>
      </c>
      <c r="AF2552" s="22">
        <v>2.9632383457899598E-6</v>
      </c>
      <c r="AG2552" s="22">
        <v>1.4816191728949799E-6</v>
      </c>
      <c r="AH2552" s="22">
        <v>0</v>
      </c>
      <c r="AI2552" s="22">
        <v>0</v>
      </c>
      <c r="AJ2552" s="22">
        <v>0</v>
      </c>
      <c r="AK2552" s="22">
        <v>0</v>
      </c>
      <c r="AL2552" s="45">
        <v>0</v>
      </c>
      <c r="AM2552" s="45">
        <v>0</v>
      </c>
      <c r="AN2552" s="45">
        <v>0</v>
      </c>
      <c r="AO2552" s="45">
        <v>0</v>
      </c>
      <c r="AP2552" s="45">
        <v>0</v>
      </c>
      <c r="AQ2552" s="45">
        <v>0</v>
      </c>
      <c r="AR2552" s="45">
        <v>0</v>
      </c>
      <c r="AS2552" s="45" t="s">
        <v>4445</v>
      </c>
      <c r="AT2552" s="45" t="s">
        <v>4445</v>
      </c>
      <c r="AU2552" s="45">
        <v>2.9632383457899598E-6</v>
      </c>
      <c r="AV2552" s="10">
        <v>30.52023121387283</v>
      </c>
      <c r="AW2552" s="10">
        <v>30.52023121387283</v>
      </c>
      <c r="AX2552" s="17">
        <v>0</v>
      </c>
    </row>
    <row r="2553" spans="1:50" x14ac:dyDescent="0.25">
      <c r="A2553" s="22" t="s">
        <v>2195</v>
      </c>
      <c r="B2553" s="22" t="s">
        <v>3962</v>
      </c>
      <c r="C2553" s="22" t="s">
        <v>2501</v>
      </c>
      <c r="D2553" s="22">
        <v>3771</v>
      </c>
      <c r="E2553" s="22" t="s">
        <v>2824</v>
      </c>
      <c r="F2553" s="43">
        <v>5.5000000000000002E-5</v>
      </c>
      <c r="G2553" s="43">
        <v>124.19185425038</v>
      </c>
      <c r="H2553" s="43">
        <v>4.9420454545454549</v>
      </c>
      <c r="I2553" s="9">
        <v>0</v>
      </c>
      <c r="J2553" s="9">
        <v>4.9420454545454549</v>
      </c>
      <c r="K2553" s="11">
        <v>0</v>
      </c>
      <c r="L2553" s="41">
        <v>321</v>
      </c>
      <c r="M2553" s="44">
        <v>0</v>
      </c>
      <c r="N2553" s="13">
        <v>0</v>
      </c>
      <c r="O2553" s="13">
        <v>0</v>
      </c>
      <c r="P2553" s="22">
        <v>0</v>
      </c>
      <c r="Q2553" s="22">
        <v>0</v>
      </c>
      <c r="R2553" s="14">
        <v>0</v>
      </c>
      <c r="S2553" s="22">
        <v>102</v>
      </c>
      <c r="T2553" s="22">
        <v>1</v>
      </c>
      <c r="U2553" s="22">
        <v>595</v>
      </c>
      <c r="V2553" s="22"/>
      <c r="W2553" s="22">
        <v>109</v>
      </c>
      <c r="X2553" s="22">
        <v>73</v>
      </c>
      <c r="Y2553" s="14">
        <v>595</v>
      </c>
      <c r="Z2553" s="10">
        <v>109</v>
      </c>
      <c r="AA2553" s="22">
        <v>73</v>
      </c>
      <c r="AB2553" s="22">
        <v>202.88</v>
      </c>
      <c r="AC2553" s="22">
        <v>4.4286318399849249E-7</v>
      </c>
      <c r="AD2553" s="42">
        <v>0</v>
      </c>
      <c r="AE2553" s="22">
        <v>2714</v>
      </c>
      <c r="AF2553" s="22">
        <v>1.1842536140779921E-4</v>
      </c>
      <c r="AG2553" s="22">
        <v>1.4803170175974901E-6</v>
      </c>
      <c r="AH2553" s="22">
        <v>0</v>
      </c>
      <c r="AI2553" s="22">
        <v>0</v>
      </c>
      <c r="AJ2553" s="22">
        <v>0</v>
      </c>
      <c r="AK2553" s="22">
        <v>0</v>
      </c>
      <c r="AL2553" s="45">
        <v>0</v>
      </c>
      <c r="AM2553" s="45">
        <v>0</v>
      </c>
      <c r="AN2553" s="45">
        <v>0</v>
      </c>
      <c r="AO2553" s="45">
        <v>0</v>
      </c>
      <c r="AP2553" s="45">
        <v>0</v>
      </c>
      <c r="AQ2553" s="45">
        <v>0</v>
      </c>
      <c r="AR2553" s="45">
        <v>0</v>
      </c>
      <c r="AS2553" s="45" t="s">
        <v>4445</v>
      </c>
      <c r="AT2553" s="45" t="s">
        <v>4445</v>
      </c>
      <c r="AU2553" s="45">
        <v>1.1842536140779921E-4</v>
      </c>
      <c r="AV2553" s="10">
        <v>22.055644975856517</v>
      </c>
      <c r="AW2553" s="10">
        <v>22.055644975856517</v>
      </c>
      <c r="AX2553" s="17">
        <v>0</v>
      </c>
    </row>
    <row r="2554" spans="1:50" x14ac:dyDescent="0.25">
      <c r="A2554" s="22" t="s">
        <v>2195</v>
      </c>
      <c r="B2554" s="22" t="s">
        <v>3962</v>
      </c>
      <c r="C2554" s="22" t="s">
        <v>2334</v>
      </c>
      <c r="D2554" s="22">
        <v>1081</v>
      </c>
      <c r="E2554" s="22" t="s">
        <v>2650</v>
      </c>
      <c r="F2554" s="43">
        <v>1.5999999999999999E-5</v>
      </c>
      <c r="G2554" s="43">
        <v>33.684751019529998</v>
      </c>
      <c r="H2554" s="43">
        <v>1.925568181818182</v>
      </c>
      <c r="I2554" s="9">
        <v>0.50738636363636369</v>
      </c>
      <c r="J2554" s="9">
        <v>1.4181818181818182</v>
      </c>
      <c r="K2554" s="11">
        <v>1.7422348484848484</v>
      </c>
      <c r="L2554" s="41">
        <v>284</v>
      </c>
      <c r="M2554" s="44">
        <v>532</v>
      </c>
      <c r="N2554" s="13">
        <v>56</v>
      </c>
      <c r="O2554" s="13">
        <v>45</v>
      </c>
      <c r="P2554" s="22">
        <v>5</v>
      </c>
      <c r="Q2554" s="22">
        <v>4</v>
      </c>
      <c r="R2554" s="14">
        <v>0</v>
      </c>
      <c r="S2554" s="22">
        <v>56</v>
      </c>
      <c r="T2554" s="22">
        <v>9.5209993114979907E-2</v>
      </c>
      <c r="U2554" s="22">
        <v>582</v>
      </c>
      <c r="V2554" s="22"/>
      <c r="W2554" s="22">
        <v>65</v>
      </c>
      <c r="X2554" s="22">
        <v>51</v>
      </c>
      <c r="Y2554" s="14">
        <v>50</v>
      </c>
      <c r="Z2554" s="10">
        <v>60</v>
      </c>
      <c r="AA2554" s="22">
        <v>47</v>
      </c>
      <c r="AB2554" s="22">
        <v>86.7</v>
      </c>
      <c r="AC2554" s="22">
        <v>4.7499237832345562E-7</v>
      </c>
      <c r="AD2554" s="42">
        <v>0</v>
      </c>
      <c r="AE2554" s="22">
        <v>2716</v>
      </c>
      <c r="AF2554" s="22">
        <v>2.1926283978107851E-5</v>
      </c>
      <c r="AG2554" s="22">
        <v>1.4617522652071901E-6</v>
      </c>
      <c r="AH2554" s="22">
        <v>0</v>
      </c>
      <c r="AI2554" s="22">
        <v>0</v>
      </c>
      <c r="AJ2554" s="22">
        <v>0</v>
      </c>
      <c r="AK2554" s="22">
        <v>0</v>
      </c>
      <c r="AL2554" s="45">
        <v>0</v>
      </c>
      <c r="AM2554" s="45">
        <v>0</v>
      </c>
      <c r="AN2554" s="45">
        <v>0</v>
      </c>
      <c r="AO2554" s="45">
        <v>0</v>
      </c>
      <c r="AP2554" s="45">
        <v>0</v>
      </c>
      <c r="AQ2554" s="45">
        <v>0</v>
      </c>
      <c r="AR2554" s="45">
        <v>0</v>
      </c>
      <c r="AS2554" s="45" t="s">
        <v>4445</v>
      </c>
      <c r="AT2554" s="45" t="s">
        <v>4445</v>
      </c>
      <c r="AU2554" s="45">
        <v>1.6148717854634756E-5</v>
      </c>
      <c r="AV2554" s="10">
        <v>42.307692307692307</v>
      </c>
      <c r="AW2554" s="10">
        <v>33.756270286220122</v>
      </c>
      <c r="AX2554" s="17">
        <v>0.26349955739156095</v>
      </c>
    </row>
    <row r="2555" spans="1:50" x14ac:dyDescent="0.25">
      <c r="A2555" s="22" t="s">
        <v>2906</v>
      </c>
      <c r="B2555" s="22" t="s">
        <v>3961</v>
      </c>
      <c r="C2555" s="22" t="s">
        <v>3066</v>
      </c>
      <c r="D2555" s="22">
        <v>4812</v>
      </c>
      <c r="E2555" s="22" t="s">
        <v>3495</v>
      </c>
      <c r="F2555" s="43">
        <v>6.2000000000000003E-5</v>
      </c>
      <c r="G2555" s="43">
        <v>100.86097650199</v>
      </c>
      <c r="H2555" s="43">
        <v>1.5030303030303032</v>
      </c>
      <c r="I2555" s="9">
        <v>0.12632575757575759</v>
      </c>
      <c r="J2555" s="9">
        <v>1.3767045454545455</v>
      </c>
      <c r="K2555" s="11">
        <v>0.33143939393939398</v>
      </c>
      <c r="L2555" s="41">
        <v>242</v>
      </c>
      <c r="M2555" s="44">
        <v>22</v>
      </c>
      <c r="N2555" s="13">
        <v>21</v>
      </c>
      <c r="O2555" s="13">
        <v>8</v>
      </c>
      <c r="P2555" s="22">
        <v>0</v>
      </c>
      <c r="Q2555" s="22">
        <v>0</v>
      </c>
      <c r="R2555" s="14">
        <v>0</v>
      </c>
      <c r="S2555" s="22">
        <v>94</v>
      </c>
      <c r="T2555" s="22">
        <v>0.77948588709677424</v>
      </c>
      <c r="U2555" s="22">
        <v>374</v>
      </c>
      <c r="V2555" s="22"/>
      <c r="W2555" s="22">
        <v>86</v>
      </c>
      <c r="X2555" s="22">
        <v>52</v>
      </c>
      <c r="Y2555" s="14">
        <v>352</v>
      </c>
      <c r="Z2555" s="10">
        <v>86</v>
      </c>
      <c r="AA2555" s="22">
        <v>52</v>
      </c>
      <c r="AB2555" s="22">
        <v>149.5</v>
      </c>
      <c r="AC2555" s="22">
        <v>6.1470751275917642E-7</v>
      </c>
      <c r="AD2555" s="42">
        <v>0</v>
      </c>
      <c r="AE2555" s="22">
        <v>2718</v>
      </c>
      <c r="AF2555" s="22">
        <v>2.7610706483812408E-5</v>
      </c>
      <c r="AG2555" s="22">
        <v>1.4531950780953899E-6</v>
      </c>
      <c r="AH2555" s="22">
        <v>0</v>
      </c>
      <c r="AI2555" s="22">
        <v>0</v>
      </c>
      <c r="AJ2555" s="22">
        <v>0</v>
      </c>
      <c r="AK2555" s="22">
        <v>0</v>
      </c>
      <c r="AL2555" s="45">
        <v>0</v>
      </c>
      <c r="AM2555" s="45">
        <v>0</v>
      </c>
      <c r="AN2555" s="45">
        <v>0</v>
      </c>
      <c r="AO2555" s="45">
        <v>0</v>
      </c>
      <c r="AP2555" s="45">
        <v>0</v>
      </c>
      <c r="AQ2555" s="45">
        <v>0</v>
      </c>
      <c r="AR2555" s="45">
        <v>0</v>
      </c>
      <c r="AS2555" s="45" t="s">
        <v>4445</v>
      </c>
      <c r="AT2555" s="45" t="s">
        <v>4445</v>
      </c>
      <c r="AU2555" s="45">
        <v>2.5290098970619E-5</v>
      </c>
      <c r="AV2555" s="10">
        <v>62.468014857614527</v>
      </c>
      <c r="AW2555" s="10">
        <v>57.217741935483865</v>
      </c>
      <c r="AX2555" s="17">
        <v>8.4047379032258063E-2</v>
      </c>
    </row>
    <row r="2556" spans="1:50" x14ac:dyDescent="0.25">
      <c r="A2556" s="22" t="s">
        <v>2906</v>
      </c>
      <c r="B2556" s="22" t="s">
        <v>3959</v>
      </c>
      <c r="C2556" s="22" t="s">
        <v>3106</v>
      </c>
      <c r="D2556" s="22">
        <v>745</v>
      </c>
      <c r="E2556" s="22" t="s">
        <v>3107</v>
      </c>
      <c r="F2556" s="43">
        <v>0</v>
      </c>
      <c r="G2556" s="43">
        <v>0.63743751038999996</v>
      </c>
      <c r="H2556" s="43">
        <v>0.15606060606060607</v>
      </c>
      <c r="I2556" s="9">
        <v>0</v>
      </c>
      <c r="J2556" s="9">
        <v>0.15606060606060607</v>
      </c>
      <c r="K2556" s="11">
        <v>0</v>
      </c>
      <c r="L2556" s="41">
        <v>15</v>
      </c>
      <c r="M2556" s="44">
        <v>0</v>
      </c>
      <c r="N2556" s="13">
        <v>0</v>
      </c>
      <c r="O2556" s="13">
        <v>0</v>
      </c>
      <c r="P2556" s="22">
        <v>0</v>
      </c>
      <c r="Q2556" s="22">
        <v>0</v>
      </c>
      <c r="R2556" s="14">
        <v>0</v>
      </c>
      <c r="S2556" s="22">
        <v>5</v>
      </c>
      <c r="T2556" s="22">
        <v>1</v>
      </c>
      <c r="U2556" s="22">
        <v>40</v>
      </c>
      <c r="V2556" s="22"/>
      <c r="W2556" s="22">
        <v>9</v>
      </c>
      <c r="X2556" s="22">
        <v>7</v>
      </c>
      <c r="Y2556" s="14">
        <v>40</v>
      </c>
      <c r="Z2556" s="10">
        <v>9</v>
      </c>
      <c r="AA2556" s="22">
        <v>7</v>
      </c>
      <c r="AB2556" s="22">
        <v>15.93</v>
      </c>
      <c r="AC2556" s="22">
        <v>0</v>
      </c>
      <c r="AD2556" s="42">
        <v>0</v>
      </c>
      <c r="AE2556" s="22">
        <v>2719</v>
      </c>
      <c r="AF2556" s="22">
        <v>2.8886618228933201E-6</v>
      </c>
      <c r="AG2556" s="22">
        <v>1.44433091144666E-6</v>
      </c>
      <c r="AH2556" s="22">
        <v>0</v>
      </c>
      <c r="AI2556" s="22">
        <v>0</v>
      </c>
      <c r="AJ2556" s="22">
        <v>0</v>
      </c>
      <c r="AK2556" s="22">
        <v>0</v>
      </c>
      <c r="AL2556" s="45">
        <v>0</v>
      </c>
      <c r="AM2556" s="45">
        <v>0</v>
      </c>
      <c r="AN2556" s="45">
        <v>0</v>
      </c>
      <c r="AO2556" s="45">
        <v>0</v>
      </c>
      <c r="AP2556" s="45">
        <v>0</v>
      </c>
      <c r="AQ2556" s="45">
        <v>0</v>
      </c>
      <c r="AR2556" s="45">
        <v>0</v>
      </c>
      <c r="AS2556" s="45" t="s">
        <v>4445</v>
      </c>
      <c r="AT2556" s="45" t="s">
        <v>4445</v>
      </c>
      <c r="AU2556" s="45">
        <v>2.8886618228933201E-6</v>
      </c>
      <c r="AV2556" s="10">
        <v>57.66990291262136</v>
      </c>
      <c r="AW2556" s="10">
        <v>57.66990291262136</v>
      </c>
      <c r="AX2556" s="17">
        <v>0</v>
      </c>
    </row>
    <row r="2557" spans="1:50" x14ac:dyDescent="0.25">
      <c r="A2557" s="22" t="s">
        <v>2906</v>
      </c>
      <c r="B2557" s="22" t="s">
        <v>3977</v>
      </c>
      <c r="C2557" s="22" t="s">
        <v>3426</v>
      </c>
      <c r="D2557" s="22">
        <v>4871</v>
      </c>
      <c r="E2557" s="22" t="s">
        <v>3502</v>
      </c>
      <c r="F2557" s="43">
        <v>2.4000000000000001E-5</v>
      </c>
      <c r="G2557" s="43">
        <v>76.124920414209996</v>
      </c>
      <c r="H2557" s="43">
        <v>2.9361742424242427</v>
      </c>
      <c r="I2557" s="9">
        <v>0</v>
      </c>
      <c r="J2557" s="9">
        <v>2.9361742424242427</v>
      </c>
      <c r="K2557" s="11">
        <v>0</v>
      </c>
      <c r="L2557" s="41">
        <v>320</v>
      </c>
      <c r="M2557" s="44">
        <v>0</v>
      </c>
      <c r="N2557" s="13">
        <v>0</v>
      </c>
      <c r="O2557" s="13">
        <v>0</v>
      </c>
      <c r="P2557" s="22">
        <v>0</v>
      </c>
      <c r="Q2557" s="22">
        <v>0</v>
      </c>
      <c r="R2557" s="14">
        <v>0</v>
      </c>
      <c r="S2557" s="22">
        <v>109</v>
      </c>
      <c r="T2557" s="22">
        <v>1</v>
      </c>
      <c r="U2557" s="22">
        <v>593</v>
      </c>
      <c r="V2557" s="22"/>
      <c r="W2557" s="22">
        <v>109</v>
      </c>
      <c r="X2557" s="22">
        <v>73</v>
      </c>
      <c r="Y2557" s="14">
        <v>593</v>
      </c>
      <c r="Z2557" s="10">
        <v>109</v>
      </c>
      <c r="AA2557" s="22">
        <v>73</v>
      </c>
      <c r="AB2557" s="22">
        <v>202.7</v>
      </c>
      <c r="AC2557" s="22">
        <v>3.1527126556469932E-7</v>
      </c>
      <c r="AD2557" s="42">
        <v>0</v>
      </c>
      <c r="AE2557" s="22">
        <v>2720</v>
      </c>
      <c r="AF2557" s="22">
        <v>5.9089047068009859E-5</v>
      </c>
      <c r="AG2557" s="22">
        <v>1.44119626995146E-6</v>
      </c>
      <c r="AH2557" s="22">
        <v>0</v>
      </c>
      <c r="AI2557" s="22">
        <v>0</v>
      </c>
      <c r="AJ2557" s="22">
        <v>0</v>
      </c>
      <c r="AK2557" s="22">
        <v>0</v>
      </c>
      <c r="AL2557" s="45">
        <v>0</v>
      </c>
      <c r="AM2557" s="45">
        <v>0</v>
      </c>
      <c r="AN2557" s="45">
        <v>0</v>
      </c>
      <c r="AO2557" s="45">
        <v>0</v>
      </c>
      <c r="AP2557" s="45">
        <v>0</v>
      </c>
      <c r="AQ2557" s="45">
        <v>0</v>
      </c>
      <c r="AR2557" s="45">
        <v>0</v>
      </c>
      <c r="AS2557" s="45" t="s">
        <v>4445</v>
      </c>
      <c r="AT2557" s="45" t="s">
        <v>4445</v>
      </c>
      <c r="AU2557" s="45">
        <v>5.9089047068009852E-5</v>
      </c>
      <c r="AV2557" s="10">
        <v>37.123137457266331</v>
      </c>
      <c r="AW2557" s="10">
        <v>37.123137457266331</v>
      </c>
      <c r="AX2557" s="17">
        <v>0</v>
      </c>
    </row>
    <row r="2558" spans="1:50" x14ac:dyDescent="0.25">
      <c r="A2558" s="22" t="s">
        <v>2906</v>
      </c>
      <c r="B2558" s="22" t="s">
        <v>3977</v>
      </c>
      <c r="C2558" s="22" t="s">
        <v>4049</v>
      </c>
      <c r="D2558" s="22">
        <v>2647</v>
      </c>
      <c r="E2558" s="22" t="s">
        <v>3036</v>
      </c>
      <c r="F2558" s="43">
        <v>0</v>
      </c>
      <c r="G2558" s="43">
        <v>0</v>
      </c>
      <c r="H2558" s="43">
        <v>0.76647727272727273</v>
      </c>
      <c r="I2558" s="9">
        <v>0</v>
      </c>
      <c r="J2558" s="9">
        <v>0.76647727272727273</v>
      </c>
      <c r="K2558" s="11">
        <v>0</v>
      </c>
      <c r="L2558" s="41">
        <v>0</v>
      </c>
      <c r="M2558" s="44">
        <v>0</v>
      </c>
      <c r="N2558" s="13">
        <v>0</v>
      </c>
      <c r="O2558" s="13">
        <v>0</v>
      </c>
      <c r="P2558" s="22">
        <v>0</v>
      </c>
      <c r="Q2558" s="22">
        <v>0</v>
      </c>
      <c r="R2558" s="14">
        <v>0</v>
      </c>
      <c r="S2558" s="22">
        <v>55</v>
      </c>
      <c r="T2558" s="22">
        <v>1</v>
      </c>
      <c r="U2558" s="22">
        <v>12</v>
      </c>
      <c r="V2558" s="22"/>
      <c r="W2558" s="22">
        <v>4</v>
      </c>
      <c r="X2558" s="22">
        <v>4</v>
      </c>
      <c r="Y2558" s="14">
        <v>12</v>
      </c>
      <c r="Z2558" s="10">
        <v>4</v>
      </c>
      <c r="AA2558" s="22">
        <v>4</v>
      </c>
      <c r="AB2558" s="22">
        <v>6.56</v>
      </c>
      <c r="AC2558" s="22">
        <v>0</v>
      </c>
      <c r="AD2558" s="42">
        <v>0</v>
      </c>
      <c r="AE2558" s="22">
        <v>2721</v>
      </c>
      <c r="AF2558" s="22">
        <v>5.7634440564065998E-6</v>
      </c>
      <c r="AG2558" s="22">
        <v>1.44086101410165E-6</v>
      </c>
      <c r="AH2558" s="22">
        <v>0</v>
      </c>
      <c r="AI2558" s="22">
        <v>0</v>
      </c>
      <c r="AJ2558" s="22">
        <v>0</v>
      </c>
      <c r="AK2558" s="22">
        <v>0</v>
      </c>
      <c r="AL2558" s="45">
        <v>0</v>
      </c>
      <c r="AM2558" s="45">
        <v>0</v>
      </c>
      <c r="AN2558" s="45">
        <v>0</v>
      </c>
      <c r="AO2558" s="45">
        <v>0</v>
      </c>
      <c r="AP2558" s="45">
        <v>0</v>
      </c>
      <c r="AQ2558" s="45">
        <v>0</v>
      </c>
      <c r="AR2558" s="45">
        <v>0</v>
      </c>
      <c r="AS2558" s="45" t="s">
        <v>4445</v>
      </c>
      <c r="AT2558" s="45" t="s">
        <v>4445</v>
      </c>
      <c r="AU2558" s="45">
        <v>5.7634440564066007E-6</v>
      </c>
      <c r="AV2558" s="10">
        <v>5.2186805040770938</v>
      </c>
      <c r="AW2558" s="10">
        <v>5.2186805040770938</v>
      </c>
      <c r="AX2558" s="17">
        <v>0</v>
      </c>
    </row>
    <row r="2559" spans="1:50" x14ac:dyDescent="0.25">
      <c r="A2559" s="22" t="s">
        <v>2906</v>
      </c>
      <c r="B2559" s="22" t="s">
        <v>3977</v>
      </c>
      <c r="C2559" s="22" t="s">
        <v>3097</v>
      </c>
      <c r="D2559" s="22">
        <v>4097</v>
      </c>
      <c r="E2559" s="22" t="s">
        <v>3286</v>
      </c>
      <c r="F2559" s="43">
        <v>4.1999999999999998E-5</v>
      </c>
      <c r="G2559" s="43">
        <v>54.735380857190002</v>
      </c>
      <c r="H2559" s="43">
        <v>3.2979166666666666</v>
      </c>
      <c r="I2559" s="9">
        <v>0</v>
      </c>
      <c r="J2559" s="9">
        <v>3.2979166666666666</v>
      </c>
      <c r="K2559" s="11">
        <v>0</v>
      </c>
      <c r="L2559" s="41">
        <v>77</v>
      </c>
      <c r="M2559" s="44">
        <v>0</v>
      </c>
      <c r="N2559" s="13">
        <v>0</v>
      </c>
      <c r="O2559" s="13">
        <v>0</v>
      </c>
      <c r="P2559" s="22">
        <v>0</v>
      </c>
      <c r="Q2559" s="22">
        <v>0</v>
      </c>
      <c r="R2559" s="14">
        <v>0</v>
      </c>
      <c r="S2559" s="22">
        <v>109</v>
      </c>
      <c r="T2559" s="22">
        <v>1</v>
      </c>
      <c r="U2559" s="22">
        <v>152</v>
      </c>
      <c r="V2559" s="22"/>
      <c r="W2559" s="22">
        <v>29</v>
      </c>
      <c r="X2559" s="22">
        <v>20</v>
      </c>
      <c r="Y2559" s="14">
        <v>152</v>
      </c>
      <c r="Z2559" s="10">
        <v>29</v>
      </c>
      <c r="AA2559" s="22">
        <v>20</v>
      </c>
      <c r="AB2559" s="22">
        <v>53.41</v>
      </c>
      <c r="AC2559" s="22">
        <v>7.6732817680728548E-7</v>
      </c>
      <c r="AD2559" s="42">
        <v>0</v>
      </c>
      <c r="AE2559" s="22">
        <v>2722</v>
      </c>
      <c r="AF2559" s="22">
        <v>1.8717687181305708E-5</v>
      </c>
      <c r="AG2559" s="22">
        <v>1.43982209086967E-6</v>
      </c>
      <c r="AH2559" s="22">
        <v>0</v>
      </c>
      <c r="AI2559" s="22">
        <v>0</v>
      </c>
      <c r="AJ2559" s="22">
        <v>0</v>
      </c>
      <c r="AK2559" s="22">
        <v>0</v>
      </c>
      <c r="AL2559" s="45">
        <v>0</v>
      </c>
      <c r="AM2559" s="45">
        <v>0</v>
      </c>
      <c r="AN2559" s="45">
        <v>0</v>
      </c>
      <c r="AO2559" s="45">
        <v>0</v>
      </c>
      <c r="AP2559" s="45">
        <v>0</v>
      </c>
      <c r="AQ2559" s="45">
        <v>0</v>
      </c>
      <c r="AR2559" s="45">
        <v>0</v>
      </c>
      <c r="AS2559" s="45" t="s">
        <v>4445</v>
      </c>
      <c r="AT2559" s="45" t="s">
        <v>4445</v>
      </c>
      <c r="AU2559" s="45">
        <v>1.8717687181305711E-5</v>
      </c>
      <c r="AV2559" s="10">
        <v>8.7934301958307017</v>
      </c>
      <c r="AW2559" s="10">
        <v>8.7934301958307017</v>
      </c>
      <c r="AX2559" s="17">
        <v>0</v>
      </c>
    </row>
    <row r="2560" spans="1:50" x14ac:dyDescent="0.25">
      <c r="A2560" s="22" t="s">
        <v>2195</v>
      </c>
      <c r="B2560" s="22" t="s">
        <v>3962</v>
      </c>
      <c r="C2560" s="22" t="s">
        <v>2542</v>
      </c>
      <c r="D2560" s="22">
        <v>6234</v>
      </c>
      <c r="E2560" s="22" t="s">
        <v>2683</v>
      </c>
      <c r="F2560" s="43">
        <v>6.0000000000000002E-6</v>
      </c>
      <c r="G2560" s="43">
        <v>6.9009127503099998</v>
      </c>
      <c r="H2560" s="43">
        <v>9.9242424242424257E-2</v>
      </c>
      <c r="I2560" s="9">
        <v>0</v>
      </c>
      <c r="J2560" s="9">
        <v>9.9242424242424257E-2</v>
      </c>
      <c r="K2560" s="11">
        <v>0</v>
      </c>
      <c r="L2560" s="41">
        <v>36</v>
      </c>
      <c r="M2560" s="44">
        <v>0</v>
      </c>
      <c r="N2560" s="13">
        <v>0</v>
      </c>
      <c r="O2560" s="13">
        <v>0</v>
      </c>
      <c r="P2560" s="22">
        <v>0</v>
      </c>
      <c r="Q2560" s="22">
        <v>0</v>
      </c>
      <c r="R2560" s="14">
        <v>0</v>
      </c>
      <c r="S2560" s="22">
        <v>3</v>
      </c>
      <c r="T2560" s="22">
        <v>1</v>
      </c>
      <c r="U2560" s="22">
        <v>78</v>
      </c>
      <c r="V2560" s="22"/>
      <c r="W2560" s="22">
        <v>16</v>
      </c>
      <c r="X2560" s="22">
        <v>11</v>
      </c>
      <c r="Y2560" s="14">
        <v>78</v>
      </c>
      <c r="Z2560" s="10">
        <v>16</v>
      </c>
      <c r="AA2560" s="22">
        <v>11</v>
      </c>
      <c r="AB2560" s="22">
        <v>28.94</v>
      </c>
      <c r="AC2560" s="22">
        <v>8.6945020421109807E-7</v>
      </c>
      <c r="AD2560" s="42">
        <v>0</v>
      </c>
      <c r="AE2560" s="22">
        <v>2723</v>
      </c>
      <c r="AF2560" s="22">
        <v>1.1494940870940961E-5</v>
      </c>
      <c r="AG2560" s="22">
        <v>1.4368676088676201E-6</v>
      </c>
      <c r="AH2560" s="22">
        <v>0</v>
      </c>
      <c r="AI2560" s="22">
        <v>0</v>
      </c>
      <c r="AJ2560" s="22">
        <v>0</v>
      </c>
      <c r="AK2560" s="22">
        <v>0</v>
      </c>
      <c r="AL2560" s="45">
        <v>0</v>
      </c>
      <c r="AM2560" s="45">
        <v>0</v>
      </c>
      <c r="AN2560" s="45">
        <v>0</v>
      </c>
      <c r="AO2560" s="45">
        <v>0</v>
      </c>
      <c r="AP2560" s="45">
        <v>0</v>
      </c>
      <c r="AQ2560" s="45">
        <v>0</v>
      </c>
      <c r="AR2560" s="45">
        <v>0</v>
      </c>
      <c r="AS2560" s="45" t="s">
        <v>4445</v>
      </c>
      <c r="AT2560" s="45" t="s">
        <v>4445</v>
      </c>
      <c r="AU2560" s="45">
        <v>1.1494940870940961E-5</v>
      </c>
      <c r="AV2560" s="10">
        <v>161.2213740458015</v>
      </c>
      <c r="AW2560" s="10">
        <v>161.2213740458015</v>
      </c>
      <c r="AX2560" s="17">
        <v>0</v>
      </c>
    </row>
    <row r="2561" spans="1:50" x14ac:dyDescent="0.25">
      <c r="A2561" s="22" t="s">
        <v>2906</v>
      </c>
      <c r="B2561" s="22" t="s">
        <v>3961</v>
      </c>
      <c r="C2561" s="22" t="s">
        <v>3985</v>
      </c>
      <c r="D2561" s="22">
        <v>1645</v>
      </c>
      <c r="E2561" s="22" t="s">
        <v>3439</v>
      </c>
      <c r="F2561" s="43">
        <v>1.2E-5</v>
      </c>
      <c r="G2561" s="43">
        <v>20.781243833710001</v>
      </c>
      <c r="H2561" s="43">
        <v>2.2710227272727272</v>
      </c>
      <c r="I2561" s="9">
        <v>0</v>
      </c>
      <c r="J2561" s="9">
        <v>2.2710227272727272</v>
      </c>
      <c r="K2561" s="11">
        <v>0</v>
      </c>
      <c r="L2561" s="41">
        <v>16</v>
      </c>
      <c r="M2561" s="44">
        <v>0</v>
      </c>
      <c r="N2561" s="13">
        <v>0</v>
      </c>
      <c r="O2561" s="13">
        <v>0</v>
      </c>
      <c r="P2561" s="22">
        <v>0</v>
      </c>
      <c r="Q2561" s="22">
        <v>0</v>
      </c>
      <c r="R2561" s="14">
        <v>0</v>
      </c>
      <c r="S2561" s="22">
        <v>103</v>
      </c>
      <c r="T2561" s="22">
        <v>1</v>
      </c>
      <c r="U2561" s="22">
        <v>41</v>
      </c>
      <c r="V2561" s="22"/>
      <c r="W2561" s="22">
        <v>9</v>
      </c>
      <c r="X2561" s="22">
        <v>7</v>
      </c>
      <c r="Y2561" s="14">
        <v>41</v>
      </c>
      <c r="Z2561" s="10">
        <v>9</v>
      </c>
      <c r="AA2561" s="22">
        <v>7</v>
      </c>
      <c r="AB2561" s="22">
        <v>16.02</v>
      </c>
      <c r="AC2561" s="22">
        <v>5.7744378036382835E-7</v>
      </c>
      <c r="AD2561" s="42">
        <v>0</v>
      </c>
      <c r="AE2561" s="22">
        <v>2724</v>
      </c>
      <c r="AF2561" s="22">
        <v>1.42929929537277E-6</v>
      </c>
      <c r="AG2561" s="22">
        <v>1.42929929537277E-6</v>
      </c>
      <c r="AH2561" s="22">
        <v>0</v>
      </c>
      <c r="AI2561" s="22">
        <v>0</v>
      </c>
      <c r="AJ2561" s="22">
        <v>0</v>
      </c>
      <c r="AK2561" s="22">
        <v>0</v>
      </c>
      <c r="AL2561" s="45">
        <v>0</v>
      </c>
      <c r="AM2561" s="45">
        <v>0</v>
      </c>
      <c r="AN2561" s="45">
        <v>0</v>
      </c>
      <c r="AO2561" s="45">
        <v>0</v>
      </c>
      <c r="AP2561" s="45">
        <v>0</v>
      </c>
      <c r="AQ2561" s="45">
        <v>0</v>
      </c>
      <c r="AR2561" s="45">
        <v>0</v>
      </c>
      <c r="AS2561" s="45" t="s">
        <v>4445</v>
      </c>
      <c r="AT2561" s="45" t="s">
        <v>4445</v>
      </c>
      <c r="AU2561" s="45">
        <v>1.42929929537277E-6</v>
      </c>
      <c r="AV2561" s="10">
        <v>3.962972229171879</v>
      </c>
      <c r="AW2561" s="10">
        <v>3.962972229171879</v>
      </c>
      <c r="AX2561" s="17">
        <v>0</v>
      </c>
    </row>
    <row r="2562" spans="1:50" x14ac:dyDescent="0.25">
      <c r="A2562" s="22" t="s">
        <v>2195</v>
      </c>
      <c r="B2562" s="22" t="s">
        <v>3956</v>
      </c>
      <c r="C2562" s="22" t="s">
        <v>2656</v>
      </c>
      <c r="D2562" s="22">
        <v>822</v>
      </c>
      <c r="E2562" s="22" t="s">
        <v>2799</v>
      </c>
      <c r="F2562" s="43">
        <v>1.7E-5</v>
      </c>
      <c r="G2562" s="43">
        <v>54.064800581580002</v>
      </c>
      <c r="H2562" s="43">
        <v>2.3503787878787881</v>
      </c>
      <c r="I2562" s="9">
        <v>0</v>
      </c>
      <c r="J2562" s="9">
        <v>2.3503787878787881</v>
      </c>
      <c r="K2562" s="11">
        <v>0</v>
      </c>
      <c r="L2562" s="41">
        <v>80</v>
      </c>
      <c r="M2562" s="44">
        <v>0</v>
      </c>
      <c r="N2562" s="13">
        <v>0</v>
      </c>
      <c r="O2562" s="13">
        <v>0</v>
      </c>
      <c r="P2562" s="22">
        <v>0</v>
      </c>
      <c r="Q2562" s="22">
        <v>0</v>
      </c>
      <c r="R2562" s="14">
        <v>0</v>
      </c>
      <c r="S2562" s="22">
        <v>54</v>
      </c>
      <c r="T2562" s="22">
        <v>1</v>
      </c>
      <c r="U2562" s="22">
        <v>158</v>
      </c>
      <c r="V2562" s="22"/>
      <c r="W2562" s="22">
        <v>30</v>
      </c>
      <c r="X2562" s="22">
        <v>21</v>
      </c>
      <c r="Y2562" s="14">
        <v>158</v>
      </c>
      <c r="Z2562" s="10">
        <v>30</v>
      </c>
      <c r="AA2562" s="22">
        <v>21</v>
      </c>
      <c r="AB2562" s="22">
        <v>55.32</v>
      </c>
      <c r="AC2562" s="22">
        <v>3.1443748644458958E-7</v>
      </c>
      <c r="AD2562" s="42">
        <v>0</v>
      </c>
      <c r="AE2562" s="22">
        <v>2727</v>
      </c>
      <c r="AF2562" s="22">
        <v>4.2717510425668526E-5</v>
      </c>
      <c r="AG2562" s="22">
        <v>1.3779842072796299E-6</v>
      </c>
      <c r="AH2562" s="22">
        <v>0</v>
      </c>
      <c r="AI2562" s="22">
        <v>0</v>
      </c>
      <c r="AJ2562" s="22">
        <v>0</v>
      </c>
      <c r="AK2562" s="22">
        <v>0</v>
      </c>
      <c r="AL2562" s="45">
        <v>0</v>
      </c>
      <c r="AM2562" s="45">
        <v>0</v>
      </c>
      <c r="AN2562" s="45">
        <v>0</v>
      </c>
      <c r="AO2562" s="45">
        <v>0</v>
      </c>
      <c r="AP2562" s="45">
        <v>0</v>
      </c>
      <c r="AQ2562" s="45">
        <v>0</v>
      </c>
      <c r="AR2562" s="45">
        <v>0</v>
      </c>
      <c r="AS2562" s="45" t="s">
        <v>4445</v>
      </c>
      <c r="AT2562" s="45" t="s">
        <v>4445</v>
      </c>
      <c r="AU2562" s="45">
        <v>4.2717510425668526E-5</v>
      </c>
      <c r="AV2562" s="10">
        <v>12.763900080580177</v>
      </c>
      <c r="AW2562" s="10">
        <v>12.763900080580177</v>
      </c>
      <c r="AX2562" s="17">
        <v>0</v>
      </c>
    </row>
    <row r="2563" spans="1:50" x14ac:dyDescent="0.25">
      <c r="A2563" s="22" t="s">
        <v>2906</v>
      </c>
      <c r="B2563" s="22" t="s">
        <v>3950</v>
      </c>
      <c r="C2563" s="22" t="s">
        <v>3430</v>
      </c>
      <c r="D2563" s="22">
        <v>1013</v>
      </c>
      <c r="E2563" s="22" t="s">
        <v>3431</v>
      </c>
      <c r="F2563" s="43">
        <v>2.513E-3</v>
      </c>
      <c r="G2563" s="43">
        <v>26.43908174489</v>
      </c>
      <c r="H2563" s="43">
        <v>0.98674242424242431</v>
      </c>
      <c r="I2563" s="9">
        <v>0</v>
      </c>
      <c r="J2563" s="9">
        <v>0.98674242424242431</v>
      </c>
      <c r="K2563" s="11">
        <v>0</v>
      </c>
      <c r="L2563" s="41">
        <v>128</v>
      </c>
      <c r="M2563" s="44">
        <v>0</v>
      </c>
      <c r="N2563" s="13">
        <v>0</v>
      </c>
      <c r="O2563" s="13">
        <v>0</v>
      </c>
      <c r="P2563" s="22">
        <v>0</v>
      </c>
      <c r="Q2563" s="22">
        <v>0</v>
      </c>
      <c r="R2563" s="14">
        <v>0</v>
      </c>
      <c r="S2563" s="22">
        <v>30</v>
      </c>
      <c r="T2563" s="22">
        <v>1</v>
      </c>
      <c r="U2563" s="22">
        <v>245</v>
      </c>
      <c r="V2563" s="22"/>
      <c r="W2563" s="22">
        <v>46</v>
      </c>
      <c r="X2563" s="22">
        <v>31</v>
      </c>
      <c r="Y2563" s="14">
        <v>245</v>
      </c>
      <c r="Z2563" s="10">
        <v>46</v>
      </c>
      <c r="AA2563" s="22">
        <v>31</v>
      </c>
      <c r="AB2563" s="22">
        <v>85.07</v>
      </c>
      <c r="AC2563" s="22">
        <v>9.5048686798122214E-5</v>
      </c>
      <c r="AD2563" s="42">
        <v>1.0000000000000001E-5</v>
      </c>
      <c r="AE2563" s="22">
        <v>2728</v>
      </c>
      <c r="AF2563" s="22">
        <v>1.1009016293474961E-5</v>
      </c>
      <c r="AG2563" s="22">
        <v>1.3761270366843701E-6</v>
      </c>
      <c r="AH2563" s="22">
        <v>0</v>
      </c>
      <c r="AI2563" s="22">
        <v>0</v>
      </c>
      <c r="AJ2563" s="22">
        <v>0</v>
      </c>
      <c r="AK2563" s="22">
        <v>0</v>
      </c>
      <c r="AL2563" s="45">
        <v>0</v>
      </c>
      <c r="AM2563" s="45">
        <v>0</v>
      </c>
      <c r="AN2563" s="45">
        <v>0</v>
      </c>
      <c r="AO2563" s="45">
        <v>0</v>
      </c>
      <c r="AP2563" s="45">
        <v>0</v>
      </c>
      <c r="AQ2563" s="45">
        <v>0</v>
      </c>
      <c r="AR2563" s="45">
        <v>0</v>
      </c>
      <c r="AS2563" s="45" t="s">
        <v>4445</v>
      </c>
      <c r="AT2563" s="45" t="s">
        <v>4445</v>
      </c>
      <c r="AU2563" s="45">
        <v>1.1009016293474961E-5</v>
      </c>
      <c r="AV2563" s="10">
        <v>46.618042226487518</v>
      </c>
      <c r="AW2563" s="10">
        <v>46.618042226487518</v>
      </c>
      <c r="AX2563" s="17">
        <v>0</v>
      </c>
    </row>
    <row r="2564" spans="1:50" x14ac:dyDescent="0.25">
      <c r="A2564" s="22" t="s">
        <v>2906</v>
      </c>
      <c r="B2564" s="22" t="s">
        <v>3977</v>
      </c>
      <c r="C2564" s="22" t="s">
        <v>3355</v>
      </c>
      <c r="D2564" s="22">
        <v>3926</v>
      </c>
      <c r="E2564" s="22" t="s">
        <v>3531</v>
      </c>
      <c r="F2564" s="43">
        <v>1.1E-5</v>
      </c>
      <c r="G2564" s="43">
        <v>51.202638285509998</v>
      </c>
      <c r="H2564" s="43">
        <v>2.4268939393939393</v>
      </c>
      <c r="I2564" s="9">
        <v>0</v>
      </c>
      <c r="J2564" s="9">
        <v>2.4268939393939393</v>
      </c>
      <c r="K2564" s="11">
        <v>0</v>
      </c>
      <c r="L2564" s="41">
        <v>150</v>
      </c>
      <c r="M2564" s="44">
        <v>0</v>
      </c>
      <c r="N2564" s="13">
        <v>0</v>
      </c>
      <c r="O2564" s="13">
        <v>0</v>
      </c>
      <c r="P2564" s="22">
        <v>0</v>
      </c>
      <c r="Q2564" s="22">
        <v>0</v>
      </c>
      <c r="R2564" s="14">
        <v>0</v>
      </c>
      <c r="S2564" s="22">
        <v>93</v>
      </c>
      <c r="T2564" s="22">
        <v>1</v>
      </c>
      <c r="U2564" s="22">
        <v>285</v>
      </c>
      <c r="V2564" s="22"/>
      <c r="W2564" s="22">
        <v>53</v>
      </c>
      <c r="X2564" s="22">
        <v>36</v>
      </c>
      <c r="Y2564" s="14">
        <v>285</v>
      </c>
      <c r="Z2564" s="10">
        <v>53</v>
      </c>
      <c r="AA2564" s="22">
        <v>36</v>
      </c>
      <c r="AB2564" s="22">
        <v>98.26</v>
      </c>
      <c r="AC2564" s="22">
        <v>2.1483267988385914E-7</v>
      </c>
      <c r="AD2564" s="42">
        <v>0</v>
      </c>
      <c r="AE2564" s="22">
        <v>2730</v>
      </c>
      <c r="AF2564" s="22">
        <v>4.7360810950611548E-5</v>
      </c>
      <c r="AG2564" s="22">
        <v>1.3531660271603299E-6</v>
      </c>
      <c r="AH2564" s="22">
        <v>0</v>
      </c>
      <c r="AI2564" s="22">
        <v>0</v>
      </c>
      <c r="AJ2564" s="22">
        <v>0</v>
      </c>
      <c r="AK2564" s="22">
        <v>0</v>
      </c>
      <c r="AL2564" s="45">
        <v>0</v>
      </c>
      <c r="AM2564" s="45">
        <v>0</v>
      </c>
      <c r="AN2564" s="45">
        <v>0</v>
      </c>
      <c r="AO2564" s="45">
        <v>0</v>
      </c>
      <c r="AP2564" s="45">
        <v>0</v>
      </c>
      <c r="AQ2564" s="45">
        <v>0</v>
      </c>
      <c r="AR2564" s="45">
        <v>0</v>
      </c>
      <c r="AS2564" s="45" t="s">
        <v>4445</v>
      </c>
      <c r="AT2564" s="45" t="s">
        <v>4445</v>
      </c>
      <c r="AU2564" s="45">
        <v>4.7360810950611548E-5</v>
      </c>
      <c r="AV2564" s="10">
        <v>21.83861401592009</v>
      </c>
      <c r="AW2564" s="10">
        <v>21.83861401592009</v>
      </c>
      <c r="AX2564" s="17">
        <v>0</v>
      </c>
    </row>
    <row r="2565" spans="1:50" x14ac:dyDescent="0.25">
      <c r="A2565" s="22" t="s">
        <v>2906</v>
      </c>
      <c r="B2565" s="22" t="s">
        <v>3961</v>
      </c>
      <c r="C2565" s="22" t="s">
        <v>3364</v>
      </c>
      <c r="D2565" s="22">
        <v>3626</v>
      </c>
      <c r="E2565" s="22" t="s">
        <v>3509</v>
      </c>
      <c r="F2565" s="43">
        <v>7.9999999999999996E-6</v>
      </c>
      <c r="G2565" s="43">
        <v>11.920314565869999</v>
      </c>
      <c r="H2565" s="43">
        <v>1.0431818181818182</v>
      </c>
      <c r="I2565" s="9">
        <v>0</v>
      </c>
      <c r="J2565" s="9">
        <v>1.0431818181818182</v>
      </c>
      <c r="K2565" s="11">
        <v>0</v>
      </c>
      <c r="L2565" s="41">
        <v>7</v>
      </c>
      <c r="M2565" s="44">
        <v>0</v>
      </c>
      <c r="N2565" s="13">
        <v>0</v>
      </c>
      <c r="O2565" s="13">
        <v>0</v>
      </c>
      <c r="P2565" s="22">
        <v>0</v>
      </c>
      <c r="Q2565" s="22">
        <v>0</v>
      </c>
      <c r="R2565" s="14">
        <v>0</v>
      </c>
      <c r="S2565" s="22">
        <v>39</v>
      </c>
      <c r="T2565" s="22">
        <v>1</v>
      </c>
      <c r="U2565" s="22">
        <v>25</v>
      </c>
      <c r="V2565" s="22"/>
      <c r="W2565" s="22">
        <v>6</v>
      </c>
      <c r="X2565" s="22">
        <v>5</v>
      </c>
      <c r="Y2565" s="14">
        <v>25</v>
      </c>
      <c r="Z2565" s="10">
        <v>6</v>
      </c>
      <c r="AA2565" s="22">
        <v>5</v>
      </c>
      <c r="AB2565" s="22">
        <v>10.47</v>
      </c>
      <c r="AC2565" s="22">
        <v>6.7112322882027253E-7</v>
      </c>
      <c r="AD2565" s="42">
        <v>0</v>
      </c>
      <c r="AE2565" s="22">
        <v>2734</v>
      </c>
      <c r="AF2565" s="22">
        <v>1.2890077541881599E-5</v>
      </c>
      <c r="AG2565" s="22">
        <v>1.2890077541881599E-6</v>
      </c>
      <c r="AH2565" s="22">
        <v>0</v>
      </c>
      <c r="AI2565" s="22">
        <v>0</v>
      </c>
      <c r="AJ2565" s="22">
        <v>0</v>
      </c>
      <c r="AK2565" s="22">
        <v>0</v>
      </c>
      <c r="AL2565" s="45">
        <v>0</v>
      </c>
      <c r="AM2565" s="45">
        <v>0</v>
      </c>
      <c r="AN2565" s="45">
        <v>0</v>
      </c>
      <c r="AO2565" s="45">
        <v>0</v>
      </c>
      <c r="AP2565" s="45">
        <v>0</v>
      </c>
      <c r="AQ2565" s="45">
        <v>0</v>
      </c>
      <c r="AR2565" s="45">
        <v>0</v>
      </c>
      <c r="AS2565" s="45" t="s">
        <v>4445</v>
      </c>
      <c r="AT2565" s="45" t="s">
        <v>4445</v>
      </c>
      <c r="AU2565" s="45">
        <v>1.2890077541881599E-5</v>
      </c>
      <c r="AV2565" s="10">
        <v>5.7516339869281046</v>
      </c>
      <c r="AW2565" s="10">
        <v>5.7516339869281046</v>
      </c>
      <c r="AX2565" s="17">
        <v>0</v>
      </c>
    </row>
    <row r="2566" spans="1:50" x14ac:dyDescent="0.25">
      <c r="A2566" s="22" t="s">
        <v>2906</v>
      </c>
      <c r="B2566" s="22" t="s">
        <v>3954</v>
      </c>
      <c r="C2566" s="22" t="s">
        <v>3567</v>
      </c>
      <c r="D2566" s="22">
        <v>410</v>
      </c>
      <c r="E2566" s="22" t="s">
        <v>3568</v>
      </c>
      <c r="F2566" s="43">
        <v>8.7000000000000001E-5</v>
      </c>
      <c r="G2566" s="43">
        <v>84.953983920279995</v>
      </c>
      <c r="H2566" s="43">
        <v>5.5032196969696967</v>
      </c>
      <c r="I2566" s="9">
        <v>0</v>
      </c>
      <c r="J2566" s="9">
        <v>5.5032196969696967</v>
      </c>
      <c r="K2566" s="11">
        <v>0</v>
      </c>
      <c r="L2566" s="41">
        <v>267</v>
      </c>
      <c r="M2566" s="44">
        <v>0</v>
      </c>
      <c r="N2566" s="13">
        <v>0</v>
      </c>
      <c r="O2566" s="13">
        <v>0</v>
      </c>
      <c r="P2566" s="22">
        <v>0</v>
      </c>
      <c r="Q2566" s="22">
        <v>0</v>
      </c>
      <c r="R2566" s="14">
        <v>0</v>
      </c>
      <c r="S2566" s="22">
        <v>167</v>
      </c>
      <c r="T2566" s="22">
        <v>1</v>
      </c>
      <c r="U2566" s="22">
        <v>497</v>
      </c>
      <c r="V2566" s="22"/>
      <c r="W2566" s="22">
        <v>92</v>
      </c>
      <c r="X2566" s="22">
        <v>61</v>
      </c>
      <c r="Y2566" s="14">
        <v>497</v>
      </c>
      <c r="Z2566" s="10">
        <v>92</v>
      </c>
      <c r="AA2566" s="22">
        <v>61</v>
      </c>
      <c r="AB2566" s="22">
        <v>170.77</v>
      </c>
      <c r="AC2566" s="22">
        <v>1.024083815558785E-6</v>
      </c>
      <c r="AD2566" s="42">
        <v>0</v>
      </c>
      <c r="AE2566" s="22">
        <v>2736</v>
      </c>
      <c r="AF2566" s="22">
        <v>7.1265197941582968E-5</v>
      </c>
      <c r="AG2566" s="22">
        <v>1.2725928203854101E-6</v>
      </c>
      <c r="AH2566" s="22">
        <v>0</v>
      </c>
      <c r="AI2566" s="22">
        <v>0</v>
      </c>
      <c r="AJ2566" s="22">
        <v>0</v>
      </c>
      <c r="AK2566" s="22">
        <v>0</v>
      </c>
      <c r="AL2566" s="45">
        <v>0</v>
      </c>
      <c r="AM2566" s="45">
        <v>0</v>
      </c>
      <c r="AN2566" s="45">
        <v>0</v>
      </c>
      <c r="AO2566" s="45">
        <v>0</v>
      </c>
      <c r="AP2566" s="45">
        <v>0</v>
      </c>
      <c r="AQ2566" s="45">
        <v>0</v>
      </c>
      <c r="AR2566" s="45">
        <v>0</v>
      </c>
      <c r="AS2566" s="45" t="s">
        <v>4445</v>
      </c>
      <c r="AT2566" s="45" t="s">
        <v>4445</v>
      </c>
      <c r="AU2566" s="45">
        <v>7.1265197941582968E-5</v>
      </c>
      <c r="AV2566" s="10">
        <v>16.717486319991743</v>
      </c>
      <c r="AW2566" s="10">
        <v>16.717486319991743</v>
      </c>
      <c r="AX2566" s="17">
        <v>0</v>
      </c>
    </row>
    <row r="2567" spans="1:50" x14ac:dyDescent="0.25">
      <c r="A2567" s="22" t="s">
        <v>2906</v>
      </c>
      <c r="B2567" s="22" t="s">
        <v>3961</v>
      </c>
      <c r="C2567" s="22" t="s">
        <v>3541</v>
      </c>
      <c r="D2567" s="22">
        <v>2000</v>
      </c>
      <c r="E2567" s="22" t="s">
        <v>3542</v>
      </c>
      <c r="F2567" s="43">
        <v>3.1000000000000001E-5</v>
      </c>
      <c r="G2567" s="43">
        <v>117.11911874956</v>
      </c>
      <c r="H2567" s="43">
        <v>20.861553030303032</v>
      </c>
      <c r="I2567" s="9">
        <v>0</v>
      </c>
      <c r="J2567" s="9">
        <v>20.861553030303032</v>
      </c>
      <c r="K2567" s="11">
        <v>0</v>
      </c>
      <c r="L2567" s="41">
        <v>464</v>
      </c>
      <c r="M2567" s="44">
        <v>0</v>
      </c>
      <c r="N2567" s="13">
        <v>0</v>
      </c>
      <c r="O2567" s="13">
        <v>0</v>
      </c>
      <c r="P2567" s="22">
        <v>0</v>
      </c>
      <c r="Q2567" s="22">
        <v>0</v>
      </c>
      <c r="R2567" s="14">
        <v>0</v>
      </c>
      <c r="S2567" s="22">
        <v>952</v>
      </c>
      <c r="T2567" s="22">
        <v>1</v>
      </c>
      <c r="U2567" s="22">
        <v>855</v>
      </c>
      <c r="V2567" s="22"/>
      <c r="W2567" s="22">
        <v>156</v>
      </c>
      <c r="X2567" s="22">
        <v>104</v>
      </c>
      <c r="Y2567" s="14">
        <v>855</v>
      </c>
      <c r="Z2567" s="10">
        <v>156</v>
      </c>
      <c r="AA2567" s="22">
        <v>104</v>
      </c>
      <c r="AB2567" s="22">
        <v>290.67</v>
      </c>
      <c r="AC2567" s="22">
        <v>2.6468778395001768E-7</v>
      </c>
      <c r="AD2567" s="42">
        <v>0</v>
      </c>
      <c r="AE2567" s="22">
        <v>2737</v>
      </c>
      <c r="AF2567" s="22">
        <v>5.9770490960442208E-5</v>
      </c>
      <c r="AG2567" s="22">
        <v>1.27171257362643E-6</v>
      </c>
      <c r="AH2567" s="22">
        <v>0</v>
      </c>
      <c r="AI2567" s="22">
        <v>0</v>
      </c>
      <c r="AJ2567" s="22">
        <v>0</v>
      </c>
      <c r="AK2567" s="22">
        <v>0</v>
      </c>
      <c r="AL2567" s="45">
        <v>0</v>
      </c>
      <c r="AM2567" s="45">
        <v>0</v>
      </c>
      <c r="AN2567" s="45">
        <v>0</v>
      </c>
      <c r="AO2567" s="45">
        <v>0</v>
      </c>
      <c r="AP2567" s="45">
        <v>0</v>
      </c>
      <c r="AQ2567" s="45">
        <v>0</v>
      </c>
      <c r="AR2567" s="45">
        <v>0</v>
      </c>
      <c r="AS2567" s="45" t="s">
        <v>4445</v>
      </c>
      <c r="AT2567" s="45" t="s">
        <v>4445</v>
      </c>
      <c r="AU2567" s="45">
        <v>5.9770490960442215E-5</v>
      </c>
      <c r="AV2567" s="10">
        <v>7.4778708839844201</v>
      </c>
      <c r="AW2567" s="10">
        <v>7.4778708839844201</v>
      </c>
      <c r="AX2567" s="17">
        <v>0</v>
      </c>
    </row>
    <row r="2568" spans="1:50" x14ac:dyDescent="0.25">
      <c r="A2568" s="22" t="s">
        <v>2195</v>
      </c>
      <c r="B2568" s="22" t="s">
        <v>3962</v>
      </c>
      <c r="C2568" s="22" t="s">
        <v>2542</v>
      </c>
      <c r="D2568" s="22">
        <v>2334</v>
      </c>
      <c r="E2568" s="22" t="s">
        <v>2814</v>
      </c>
      <c r="F2568" s="43">
        <v>9.9999999999999995E-7</v>
      </c>
      <c r="G2568" s="43">
        <v>40.851335309600003</v>
      </c>
      <c r="H2568" s="43">
        <v>2.2388257575757575</v>
      </c>
      <c r="I2568" s="9">
        <v>0</v>
      </c>
      <c r="J2568" s="9">
        <v>2.2388257575757575</v>
      </c>
      <c r="K2568" s="11">
        <v>0</v>
      </c>
      <c r="L2568" s="41">
        <v>427</v>
      </c>
      <c r="M2568" s="44">
        <v>0</v>
      </c>
      <c r="N2568" s="13">
        <v>0</v>
      </c>
      <c r="O2568" s="13">
        <v>0</v>
      </c>
      <c r="P2568" s="22">
        <v>0</v>
      </c>
      <c r="Q2568" s="22">
        <v>0</v>
      </c>
      <c r="R2568" s="14">
        <v>0</v>
      </c>
      <c r="S2568" s="22">
        <v>65</v>
      </c>
      <c r="T2568" s="22">
        <v>1</v>
      </c>
      <c r="U2568" s="22">
        <v>788</v>
      </c>
      <c r="V2568" s="22"/>
      <c r="W2568" s="22">
        <v>144</v>
      </c>
      <c r="X2568" s="22">
        <v>96</v>
      </c>
      <c r="Y2568" s="14">
        <v>788</v>
      </c>
      <c r="Z2568" s="10">
        <v>144</v>
      </c>
      <c r="AA2568" s="22">
        <v>96</v>
      </c>
      <c r="AB2568" s="22">
        <v>268.2</v>
      </c>
      <c r="AC2568" s="22">
        <v>2.4479003989007953E-8</v>
      </c>
      <c r="AD2568" s="42">
        <v>0</v>
      </c>
      <c r="AE2568" s="22">
        <v>2738</v>
      </c>
      <c r="AF2568" s="22">
        <v>1.26938709036467E-6</v>
      </c>
      <c r="AG2568" s="22">
        <v>1.26938709036467E-6</v>
      </c>
      <c r="AH2568" s="22">
        <v>0</v>
      </c>
      <c r="AI2568" s="22">
        <v>0</v>
      </c>
      <c r="AJ2568" s="22">
        <v>0</v>
      </c>
      <c r="AK2568" s="22">
        <v>0</v>
      </c>
      <c r="AL2568" s="45">
        <v>0</v>
      </c>
      <c r="AM2568" s="45">
        <v>0</v>
      </c>
      <c r="AN2568" s="45">
        <v>0</v>
      </c>
      <c r="AO2568" s="45">
        <v>0</v>
      </c>
      <c r="AP2568" s="45">
        <v>0</v>
      </c>
      <c r="AQ2568" s="45">
        <v>0</v>
      </c>
      <c r="AR2568" s="45">
        <v>0</v>
      </c>
      <c r="AS2568" s="45" t="s">
        <v>4445</v>
      </c>
      <c r="AT2568" s="45" t="s">
        <v>4445</v>
      </c>
      <c r="AU2568" s="45">
        <v>1.26938709036467E-6</v>
      </c>
      <c r="AV2568" s="10">
        <v>64.319431520175954</v>
      </c>
      <c r="AW2568" s="10">
        <v>64.319431520175954</v>
      </c>
      <c r="AX2568" s="17">
        <v>0</v>
      </c>
    </row>
    <row r="2569" spans="1:50" x14ac:dyDescent="0.25">
      <c r="A2569" s="22" t="s">
        <v>2906</v>
      </c>
      <c r="B2569" s="22" t="s">
        <v>3950</v>
      </c>
      <c r="C2569" s="22" t="s">
        <v>2937</v>
      </c>
      <c r="D2569" s="22">
        <v>2921</v>
      </c>
      <c r="E2569" s="22" t="s">
        <v>3405</v>
      </c>
      <c r="F2569" s="43">
        <v>4.1E-5</v>
      </c>
      <c r="G2569" s="43">
        <v>68.361200341230003</v>
      </c>
      <c r="H2569" s="43">
        <v>1.5475378787878789</v>
      </c>
      <c r="I2569" s="9">
        <v>0</v>
      </c>
      <c r="J2569" s="9">
        <v>1.5475378787878789</v>
      </c>
      <c r="K2569" s="11">
        <v>0</v>
      </c>
      <c r="L2569" s="41">
        <v>61</v>
      </c>
      <c r="M2569" s="44">
        <v>0</v>
      </c>
      <c r="N2569" s="13">
        <v>0</v>
      </c>
      <c r="O2569" s="13">
        <v>0</v>
      </c>
      <c r="P2569" s="22">
        <v>0</v>
      </c>
      <c r="Q2569" s="22">
        <v>0</v>
      </c>
      <c r="R2569" s="14">
        <v>0</v>
      </c>
      <c r="S2569" s="22">
        <v>55</v>
      </c>
      <c r="T2569" s="22">
        <v>1</v>
      </c>
      <c r="U2569" s="22">
        <v>123</v>
      </c>
      <c r="V2569" s="22"/>
      <c r="W2569" s="22">
        <v>24</v>
      </c>
      <c r="X2569" s="22">
        <v>17</v>
      </c>
      <c r="Y2569" s="14">
        <v>123</v>
      </c>
      <c r="Z2569" s="10">
        <v>24</v>
      </c>
      <c r="AA2569" s="22">
        <v>17</v>
      </c>
      <c r="AB2569" s="22">
        <v>43.95</v>
      </c>
      <c r="AC2569" s="22">
        <v>5.9975541382166283E-7</v>
      </c>
      <c r="AD2569" s="42">
        <v>0</v>
      </c>
      <c r="AE2569" s="22">
        <v>2740</v>
      </c>
      <c r="AF2569" s="22">
        <v>2.5155445555391202E-5</v>
      </c>
      <c r="AG2569" s="22">
        <v>1.2577722777695601E-6</v>
      </c>
      <c r="AH2569" s="22">
        <v>0</v>
      </c>
      <c r="AI2569" s="22">
        <v>0</v>
      </c>
      <c r="AJ2569" s="22">
        <v>0</v>
      </c>
      <c r="AK2569" s="22">
        <v>0</v>
      </c>
      <c r="AL2569" s="45">
        <v>0</v>
      </c>
      <c r="AM2569" s="45">
        <v>0</v>
      </c>
      <c r="AN2569" s="45">
        <v>0</v>
      </c>
      <c r="AO2569" s="45">
        <v>0</v>
      </c>
      <c r="AP2569" s="45">
        <v>0</v>
      </c>
      <c r="AQ2569" s="45">
        <v>0</v>
      </c>
      <c r="AR2569" s="45">
        <v>0</v>
      </c>
      <c r="AS2569" s="45" t="s">
        <v>4445</v>
      </c>
      <c r="AT2569" s="45" t="s">
        <v>4445</v>
      </c>
      <c r="AU2569" s="45">
        <v>2.5155445555391202E-5</v>
      </c>
      <c r="AV2569" s="10">
        <v>15.508505690857911</v>
      </c>
      <c r="AW2569" s="10">
        <v>15.508505690857911</v>
      </c>
      <c r="AX2569" s="17">
        <v>0</v>
      </c>
    </row>
    <row r="2570" spans="1:50" x14ac:dyDescent="0.25">
      <c r="A2570" s="22" t="s">
        <v>2906</v>
      </c>
      <c r="B2570" s="22" t="s">
        <v>3977</v>
      </c>
      <c r="C2570" s="22" t="s">
        <v>3355</v>
      </c>
      <c r="D2570" s="22">
        <v>868</v>
      </c>
      <c r="E2570" s="22" t="s">
        <v>3533</v>
      </c>
      <c r="F2570" s="43">
        <v>3.3000000000000003E-5</v>
      </c>
      <c r="G2570" s="43">
        <v>108.85939603375</v>
      </c>
      <c r="H2570" s="43">
        <v>2.7068181818181816</v>
      </c>
      <c r="I2570" s="9">
        <v>0</v>
      </c>
      <c r="J2570" s="9">
        <v>2.7068181818181816</v>
      </c>
      <c r="K2570" s="11">
        <v>0</v>
      </c>
      <c r="L2570" s="41">
        <v>225</v>
      </c>
      <c r="M2570" s="44">
        <v>0</v>
      </c>
      <c r="N2570" s="13">
        <v>0</v>
      </c>
      <c r="O2570" s="13">
        <v>0</v>
      </c>
      <c r="P2570" s="22">
        <v>0</v>
      </c>
      <c r="Q2570" s="22">
        <v>0</v>
      </c>
      <c r="R2570" s="14">
        <v>0</v>
      </c>
      <c r="S2570" s="22">
        <v>94</v>
      </c>
      <c r="T2570" s="22">
        <v>1</v>
      </c>
      <c r="U2570" s="22">
        <v>421</v>
      </c>
      <c r="V2570" s="22"/>
      <c r="W2570" s="22">
        <v>78</v>
      </c>
      <c r="X2570" s="22">
        <v>52</v>
      </c>
      <c r="Y2570" s="14">
        <v>421</v>
      </c>
      <c r="Z2570" s="10">
        <v>78</v>
      </c>
      <c r="AA2570" s="22">
        <v>52</v>
      </c>
      <c r="AB2570" s="22">
        <v>144.75</v>
      </c>
      <c r="AC2570" s="22">
        <v>3.0314333169521639E-7</v>
      </c>
      <c r="AD2570" s="42">
        <v>0</v>
      </c>
      <c r="AE2570" s="22">
        <v>2741</v>
      </c>
      <c r="AF2570" s="22">
        <v>4.2579662131376339E-5</v>
      </c>
      <c r="AG2570" s="22">
        <v>1.2523430038640099E-6</v>
      </c>
      <c r="AH2570" s="22">
        <v>0</v>
      </c>
      <c r="AI2570" s="22">
        <v>0</v>
      </c>
      <c r="AJ2570" s="22">
        <v>0</v>
      </c>
      <c r="AK2570" s="22">
        <v>0</v>
      </c>
      <c r="AL2570" s="45">
        <v>0</v>
      </c>
      <c r="AM2570" s="45">
        <v>0</v>
      </c>
      <c r="AN2570" s="45">
        <v>0</v>
      </c>
      <c r="AO2570" s="45">
        <v>0</v>
      </c>
      <c r="AP2570" s="45">
        <v>0</v>
      </c>
      <c r="AQ2570" s="45">
        <v>0</v>
      </c>
      <c r="AR2570" s="45">
        <v>0</v>
      </c>
      <c r="AS2570" s="45" t="s">
        <v>4445</v>
      </c>
      <c r="AT2570" s="45" t="s">
        <v>4445</v>
      </c>
      <c r="AU2570" s="45">
        <v>4.2579662131376339E-5</v>
      </c>
      <c r="AV2570" s="10">
        <v>28.816120906801011</v>
      </c>
      <c r="AW2570" s="10">
        <v>28.816120906801011</v>
      </c>
      <c r="AX2570" s="17">
        <v>0</v>
      </c>
    </row>
    <row r="2571" spans="1:50" x14ac:dyDescent="0.25">
      <c r="A2571" s="22" t="s">
        <v>8</v>
      </c>
      <c r="B2571" s="22" t="s">
        <v>3946</v>
      </c>
      <c r="C2571" s="22" t="s">
        <v>514</v>
      </c>
      <c r="D2571" s="22">
        <v>9061</v>
      </c>
      <c r="E2571" s="22" t="s">
        <v>516</v>
      </c>
      <c r="F2571" s="43">
        <v>9.9999999999999995E-7</v>
      </c>
      <c r="G2571" s="43">
        <v>17.21904069947</v>
      </c>
      <c r="H2571" s="43">
        <v>1.1626893939393941</v>
      </c>
      <c r="I2571" s="9">
        <v>0</v>
      </c>
      <c r="J2571" s="9">
        <v>1.1626893939393941</v>
      </c>
      <c r="K2571" s="11">
        <v>0</v>
      </c>
      <c r="L2571" s="41">
        <v>619</v>
      </c>
      <c r="M2571" s="44">
        <v>0</v>
      </c>
      <c r="N2571" s="13">
        <v>0</v>
      </c>
      <c r="O2571" s="13">
        <v>0</v>
      </c>
      <c r="P2571" s="22">
        <v>0</v>
      </c>
      <c r="Q2571" s="22">
        <v>0</v>
      </c>
      <c r="R2571" s="14">
        <v>0</v>
      </c>
      <c r="S2571" s="22">
        <v>33</v>
      </c>
      <c r="T2571" s="22">
        <v>1</v>
      </c>
      <c r="U2571" s="22">
        <v>1136</v>
      </c>
      <c r="V2571" s="22"/>
      <c r="W2571" s="22">
        <v>207</v>
      </c>
      <c r="X2571" s="22">
        <v>137</v>
      </c>
      <c r="Y2571" s="14">
        <v>1136</v>
      </c>
      <c r="Z2571" s="10">
        <v>207</v>
      </c>
      <c r="AA2571" s="22">
        <v>137</v>
      </c>
      <c r="AB2571" s="22">
        <v>385.83</v>
      </c>
      <c r="AC2571" s="22">
        <v>5.8075244576823601E-8</v>
      </c>
      <c r="AD2571" s="42">
        <v>0</v>
      </c>
      <c r="AE2571" s="22">
        <v>2742</v>
      </c>
      <c r="AF2571" s="22">
        <v>1.116126106867791E-5</v>
      </c>
      <c r="AG2571" s="22">
        <v>1.2401401187419901E-6</v>
      </c>
      <c r="AH2571" s="22">
        <v>0</v>
      </c>
      <c r="AI2571" s="22">
        <v>0</v>
      </c>
      <c r="AJ2571" s="22">
        <v>0</v>
      </c>
      <c r="AK2571" s="22">
        <v>0</v>
      </c>
      <c r="AL2571" s="45">
        <v>0</v>
      </c>
      <c r="AM2571" s="45">
        <v>0</v>
      </c>
      <c r="AN2571" s="45">
        <v>0</v>
      </c>
      <c r="AO2571" s="45">
        <v>0</v>
      </c>
      <c r="AP2571" s="45">
        <v>0</v>
      </c>
      <c r="AQ2571" s="45">
        <v>0</v>
      </c>
      <c r="AR2571" s="45">
        <v>0</v>
      </c>
      <c r="AS2571" s="45" t="s">
        <v>4445</v>
      </c>
      <c r="AT2571" s="45" t="s">
        <v>4445</v>
      </c>
      <c r="AU2571" s="45">
        <v>1.116126106867791E-5</v>
      </c>
      <c r="AV2571" s="10">
        <v>178.03551066949012</v>
      </c>
      <c r="AW2571" s="10">
        <v>178.03551066949012</v>
      </c>
      <c r="AX2571" s="17">
        <v>0</v>
      </c>
    </row>
    <row r="2572" spans="1:50" x14ac:dyDescent="0.25">
      <c r="A2572" s="22" t="s">
        <v>2195</v>
      </c>
      <c r="B2572" s="22" t="s">
        <v>3962</v>
      </c>
      <c r="C2572" s="22" t="s">
        <v>2631</v>
      </c>
      <c r="D2572" s="22">
        <v>3597</v>
      </c>
      <c r="E2572" s="22" t="s">
        <v>2905</v>
      </c>
      <c r="F2572" s="43">
        <v>2.4329999999999998E-3</v>
      </c>
      <c r="G2572" s="43">
        <v>5.89040545808</v>
      </c>
      <c r="H2572" s="43">
        <v>0.12784090909090909</v>
      </c>
      <c r="I2572" s="9">
        <v>0</v>
      </c>
      <c r="J2572" s="9">
        <v>0.12784090909090909</v>
      </c>
      <c r="K2572" s="11">
        <v>0</v>
      </c>
      <c r="L2572" s="41">
        <v>0</v>
      </c>
      <c r="M2572" s="44">
        <v>0</v>
      </c>
      <c r="N2572" s="13">
        <v>0</v>
      </c>
      <c r="O2572" s="13">
        <v>0</v>
      </c>
      <c r="P2572" s="22">
        <v>0</v>
      </c>
      <c r="Q2572" s="22">
        <v>0</v>
      </c>
      <c r="R2572" s="14">
        <v>0</v>
      </c>
      <c r="S2572" s="22">
        <v>4</v>
      </c>
      <c r="T2572" s="22">
        <v>1</v>
      </c>
      <c r="U2572" s="22">
        <v>12</v>
      </c>
      <c r="V2572" s="22"/>
      <c r="W2572" s="22">
        <v>4</v>
      </c>
      <c r="X2572" s="22">
        <v>4</v>
      </c>
      <c r="Y2572" s="14">
        <v>12</v>
      </c>
      <c r="Z2572" s="10">
        <v>4</v>
      </c>
      <c r="AA2572" s="22">
        <v>4</v>
      </c>
      <c r="AB2572" s="22">
        <v>6.56</v>
      </c>
      <c r="AC2572" s="22">
        <v>4.1304457177266117E-4</v>
      </c>
      <c r="AD2572" s="42">
        <v>0</v>
      </c>
      <c r="AE2572" s="22">
        <v>2743</v>
      </c>
      <c r="AF2572" s="22">
        <v>1.23756841608714E-6</v>
      </c>
      <c r="AG2572" s="22">
        <v>1.23756841608714E-6</v>
      </c>
      <c r="AH2572" s="22">
        <v>0</v>
      </c>
      <c r="AI2572" s="22">
        <v>0</v>
      </c>
      <c r="AJ2572" s="22">
        <v>0</v>
      </c>
      <c r="AK2572" s="22">
        <v>0</v>
      </c>
      <c r="AL2572" s="45">
        <v>0</v>
      </c>
      <c r="AM2572" s="45">
        <v>0</v>
      </c>
      <c r="AN2572" s="45">
        <v>0</v>
      </c>
      <c r="AO2572" s="45">
        <v>0</v>
      </c>
      <c r="AP2572" s="45">
        <v>0</v>
      </c>
      <c r="AQ2572" s="45">
        <v>0</v>
      </c>
      <c r="AR2572" s="45">
        <v>0</v>
      </c>
      <c r="AS2572" s="45" t="s">
        <v>4445</v>
      </c>
      <c r="AT2572" s="45" t="s">
        <v>4445</v>
      </c>
      <c r="AU2572" s="45">
        <v>1.23756841608714E-6</v>
      </c>
      <c r="AV2572" s="10">
        <v>31.288888888888888</v>
      </c>
      <c r="AW2572" s="10">
        <v>31.288888888888888</v>
      </c>
      <c r="AX2572" s="17">
        <v>0</v>
      </c>
    </row>
    <row r="2573" spans="1:50" x14ac:dyDescent="0.25">
      <c r="A2573" s="22" t="s">
        <v>2906</v>
      </c>
      <c r="B2573" s="22" t="s">
        <v>3954</v>
      </c>
      <c r="C2573" s="22" t="s">
        <v>3461</v>
      </c>
      <c r="D2573" s="22">
        <v>5376</v>
      </c>
      <c r="E2573" s="22" t="s">
        <v>3487</v>
      </c>
      <c r="F2573" s="43">
        <v>3.3000000000000003E-5</v>
      </c>
      <c r="G2573" s="43">
        <v>91.210131783029993</v>
      </c>
      <c r="H2573" s="43">
        <v>3.7134469696969696</v>
      </c>
      <c r="I2573" s="9">
        <v>0</v>
      </c>
      <c r="J2573" s="9">
        <v>3.7134469696969696</v>
      </c>
      <c r="K2573" s="11">
        <v>0</v>
      </c>
      <c r="L2573" s="41">
        <v>171</v>
      </c>
      <c r="M2573" s="44">
        <v>0</v>
      </c>
      <c r="N2573" s="13">
        <v>0</v>
      </c>
      <c r="O2573" s="13">
        <v>0</v>
      </c>
      <c r="P2573" s="22">
        <v>0</v>
      </c>
      <c r="Q2573" s="22">
        <v>0</v>
      </c>
      <c r="R2573" s="14">
        <v>0</v>
      </c>
      <c r="S2573" s="22">
        <v>128</v>
      </c>
      <c r="T2573" s="22">
        <v>1</v>
      </c>
      <c r="U2573" s="22">
        <v>323</v>
      </c>
      <c r="V2573" s="22"/>
      <c r="W2573" s="22">
        <v>60</v>
      </c>
      <c r="X2573" s="22">
        <v>41</v>
      </c>
      <c r="Y2573" s="14">
        <v>323</v>
      </c>
      <c r="Z2573" s="10">
        <v>60</v>
      </c>
      <c r="AA2573" s="22">
        <v>41</v>
      </c>
      <c r="AB2573" s="22">
        <v>111.27</v>
      </c>
      <c r="AC2573" s="22">
        <v>3.6180191120105128E-7</v>
      </c>
      <c r="AD2573" s="42">
        <v>0</v>
      </c>
      <c r="AE2573" s="22">
        <v>2744</v>
      </c>
      <c r="AF2573" s="22">
        <v>3.3393664035183689E-5</v>
      </c>
      <c r="AG2573" s="22">
        <v>1.2368023716734699E-6</v>
      </c>
      <c r="AH2573" s="22">
        <v>0</v>
      </c>
      <c r="AI2573" s="22">
        <v>0</v>
      </c>
      <c r="AJ2573" s="22">
        <v>0</v>
      </c>
      <c r="AK2573" s="22">
        <v>0</v>
      </c>
      <c r="AL2573" s="45">
        <v>0</v>
      </c>
      <c r="AM2573" s="45">
        <v>0</v>
      </c>
      <c r="AN2573" s="45">
        <v>0</v>
      </c>
      <c r="AO2573" s="45">
        <v>0</v>
      </c>
      <c r="AP2573" s="45">
        <v>0</v>
      </c>
      <c r="AQ2573" s="45">
        <v>0</v>
      </c>
      <c r="AR2573" s="45">
        <v>0</v>
      </c>
      <c r="AS2573" s="45" t="s">
        <v>4445</v>
      </c>
      <c r="AT2573" s="45" t="s">
        <v>4445</v>
      </c>
      <c r="AU2573" s="45">
        <v>3.3393664035183689E-5</v>
      </c>
      <c r="AV2573" s="10">
        <v>16.157494772275207</v>
      </c>
      <c r="AW2573" s="10">
        <v>16.157494772275207</v>
      </c>
      <c r="AX2573" s="17">
        <v>0</v>
      </c>
    </row>
    <row r="2574" spans="1:50" x14ac:dyDescent="0.25">
      <c r="A2574" s="22" t="s">
        <v>539</v>
      </c>
      <c r="B2574" s="22" t="s">
        <v>3949</v>
      </c>
      <c r="C2574" s="22" t="s">
        <v>825</v>
      </c>
      <c r="D2574" s="22">
        <v>8763</v>
      </c>
      <c r="E2574" s="22" t="s">
        <v>849</v>
      </c>
      <c r="F2574" s="43">
        <v>9.9999999999999995E-7</v>
      </c>
      <c r="G2574" s="43">
        <v>14.26798000592</v>
      </c>
      <c r="H2574" s="43">
        <v>0.69393939393939397</v>
      </c>
      <c r="I2574" s="9">
        <v>0</v>
      </c>
      <c r="J2574" s="9">
        <v>0.69393939393939397</v>
      </c>
      <c r="K2574" s="11">
        <v>0</v>
      </c>
      <c r="L2574" s="41">
        <v>419</v>
      </c>
      <c r="M2574" s="44">
        <v>0</v>
      </c>
      <c r="N2574" s="13">
        <v>0</v>
      </c>
      <c r="O2574" s="13">
        <v>0</v>
      </c>
      <c r="P2574" s="22">
        <v>0</v>
      </c>
      <c r="Q2574" s="22">
        <v>0</v>
      </c>
      <c r="R2574" s="14">
        <v>0</v>
      </c>
      <c r="S2574" s="22">
        <v>37</v>
      </c>
      <c r="T2574" s="22">
        <v>1</v>
      </c>
      <c r="U2574" s="22">
        <v>773</v>
      </c>
      <c r="V2574" s="22"/>
      <c r="W2574" s="22">
        <v>141</v>
      </c>
      <c r="X2574" s="22">
        <v>94</v>
      </c>
      <c r="Y2574" s="14">
        <v>773</v>
      </c>
      <c r="Z2574" s="10">
        <v>141</v>
      </c>
      <c r="AA2574" s="22">
        <v>94</v>
      </c>
      <c r="AB2574" s="22">
        <v>262.74</v>
      </c>
      <c r="AC2574" s="22">
        <v>7.008700598017974E-8</v>
      </c>
      <c r="AD2574" s="42">
        <v>0</v>
      </c>
      <c r="AE2574" s="22">
        <v>2745</v>
      </c>
      <c r="AF2574" s="22">
        <v>1.2257779569997101E-5</v>
      </c>
      <c r="AG2574" s="22">
        <v>1.2257779569997101E-6</v>
      </c>
      <c r="AH2574" s="22">
        <v>0</v>
      </c>
      <c r="AI2574" s="22">
        <v>0</v>
      </c>
      <c r="AJ2574" s="22">
        <v>0</v>
      </c>
      <c r="AK2574" s="22">
        <v>0</v>
      </c>
      <c r="AL2574" s="45">
        <v>0</v>
      </c>
      <c r="AM2574" s="45">
        <v>0</v>
      </c>
      <c r="AN2574" s="45">
        <v>0</v>
      </c>
      <c r="AO2574" s="45">
        <v>0</v>
      </c>
      <c r="AP2574" s="45">
        <v>0</v>
      </c>
      <c r="AQ2574" s="45">
        <v>0</v>
      </c>
      <c r="AR2574" s="45">
        <v>0</v>
      </c>
      <c r="AS2574" s="45" t="s">
        <v>4445</v>
      </c>
      <c r="AT2574" s="45" t="s">
        <v>4445</v>
      </c>
      <c r="AU2574" s="45">
        <v>1.2257779569997101E-5</v>
      </c>
      <c r="AV2574" s="10">
        <v>203.18777292576419</v>
      </c>
      <c r="AW2574" s="10">
        <v>203.18777292576419</v>
      </c>
      <c r="AX2574" s="17">
        <v>0</v>
      </c>
    </row>
    <row r="2575" spans="1:50" x14ac:dyDescent="0.25">
      <c r="A2575" s="22" t="s">
        <v>8</v>
      </c>
      <c r="B2575" s="22" t="s">
        <v>3946</v>
      </c>
      <c r="C2575" s="22" t="s">
        <v>514</v>
      </c>
      <c r="D2575" s="22">
        <v>1545</v>
      </c>
      <c r="E2575" s="22" t="s">
        <v>515</v>
      </c>
      <c r="F2575" s="43">
        <v>9.9999999999999995E-7</v>
      </c>
      <c r="G2575" s="43">
        <v>50.390314387019998</v>
      </c>
      <c r="H2575" s="43">
        <v>1.9003787878787881</v>
      </c>
      <c r="I2575" s="9">
        <v>0</v>
      </c>
      <c r="J2575" s="9">
        <v>1.9003787878787881</v>
      </c>
      <c r="K2575" s="11">
        <v>0</v>
      </c>
      <c r="L2575" s="41">
        <v>1008</v>
      </c>
      <c r="M2575" s="44">
        <v>0</v>
      </c>
      <c r="N2575" s="13">
        <v>0</v>
      </c>
      <c r="O2575" s="13">
        <v>0</v>
      </c>
      <c r="P2575" s="22">
        <v>0</v>
      </c>
      <c r="Q2575" s="22">
        <v>0</v>
      </c>
      <c r="R2575" s="14">
        <v>0</v>
      </c>
      <c r="S2575" s="22">
        <v>51</v>
      </c>
      <c r="T2575" s="22">
        <v>1</v>
      </c>
      <c r="U2575" s="22">
        <v>1843</v>
      </c>
      <c r="V2575" s="22"/>
      <c r="W2575" s="22">
        <v>334</v>
      </c>
      <c r="X2575" s="22">
        <v>221</v>
      </c>
      <c r="Y2575" s="14">
        <v>1843</v>
      </c>
      <c r="Z2575" s="10">
        <v>334</v>
      </c>
      <c r="AA2575" s="22">
        <v>221</v>
      </c>
      <c r="AB2575" s="22">
        <v>623.45000000000005</v>
      </c>
      <c r="AC2575" s="22">
        <v>1.9845083567440279E-8</v>
      </c>
      <c r="AD2575" s="42">
        <v>0</v>
      </c>
      <c r="AE2575" s="22">
        <v>2746</v>
      </c>
      <c r="AF2575" s="22">
        <v>4.4048493592667643E-5</v>
      </c>
      <c r="AG2575" s="22">
        <v>1.22356926646299E-6</v>
      </c>
      <c r="AH2575" s="22">
        <v>0</v>
      </c>
      <c r="AI2575" s="22">
        <v>0</v>
      </c>
      <c r="AJ2575" s="22">
        <v>0</v>
      </c>
      <c r="AK2575" s="22">
        <v>0</v>
      </c>
      <c r="AL2575" s="45">
        <v>0</v>
      </c>
      <c r="AM2575" s="45">
        <v>0</v>
      </c>
      <c r="AN2575" s="45">
        <v>0</v>
      </c>
      <c r="AO2575" s="45">
        <v>0</v>
      </c>
      <c r="AP2575" s="45">
        <v>0</v>
      </c>
      <c r="AQ2575" s="45">
        <v>0</v>
      </c>
      <c r="AR2575" s="45">
        <v>0</v>
      </c>
      <c r="AS2575" s="45" t="s">
        <v>4445</v>
      </c>
      <c r="AT2575" s="45" t="s">
        <v>4445</v>
      </c>
      <c r="AU2575" s="45">
        <v>4.4048493592667643E-5</v>
      </c>
      <c r="AV2575" s="10">
        <v>175.75443492126766</v>
      </c>
      <c r="AW2575" s="10">
        <v>175.75443492126766</v>
      </c>
      <c r="AX2575" s="17">
        <v>0</v>
      </c>
    </row>
    <row r="2576" spans="1:50" x14ac:dyDescent="0.25">
      <c r="A2576" s="22" t="s">
        <v>2195</v>
      </c>
      <c r="B2576" s="22" t="s">
        <v>3956</v>
      </c>
      <c r="C2576" s="22" t="s">
        <v>2656</v>
      </c>
      <c r="D2576" s="22">
        <v>3814</v>
      </c>
      <c r="E2576" s="22" t="s">
        <v>2819</v>
      </c>
      <c r="F2576" s="43">
        <v>5.7700000000000004E-4</v>
      </c>
      <c r="G2576" s="43">
        <v>28.060446381399998</v>
      </c>
      <c r="H2576" s="43">
        <v>1.5659090909090911</v>
      </c>
      <c r="I2576" s="9">
        <v>0</v>
      </c>
      <c r="J2576" s="9">
        <v>1.5659090909090911</v>
      </c>
      <c r="K2576" s="11">
        <v>0</v>
      </c>
      <c r="L2576" s="41">
        <v>8</v>
      </c>
      <c r="M2576" s="44">
        <v>0</v>
      </c>
      <c r="N2576" s="13">
        <v>0</v>
      </c>
      <c r="O2576" s="13">
        <v>0</v>
      </c>
      <c r="P2576" s="22">
        <v>0</v>
      </c>
      <c r="Q2576" s="22">
        <v>0</v>
      </c>
      <c r="R2576" s="14">
        <v>0</v>
      </c>
      <c r="S2576" s="22">
        <v>42</v>
      </c>
      <c r="T2576" s="22">
        <v>1</v>
      </c>
      <c r="U2576" s="22">
        <v>27</v>
      </c>
      <c r="V2576" s="22"/>
      <c r="W2576" s="22">
        <v>7</v>
      </c>
      <c r="X2576" s="22">
        <v>5</v>
      </c>
      <c r="Y2576" s="14">
        <v>27</v>
      </c>
      <c r="Z2576" s="10">
        <v>7</v>
      </c>
      <c r="AA2576" s="22">
        <v>5</v>
      </c>
      <c r="AB2576" s="22">
        <v>12.02</v>
      </c>
      <c r="AC2576" s="22">
        <v>2.0562752001780959E-5</v>
      </c>
      <c r="AD2576" s="42">
        <v>0</v>
      </c>
      <c r="AE2576" s="22">
        <v>2747</v>
      </c>
      <c r="AF2576" s="22">
        <v>1.2196067577870799E-6</v>
      </c>
      <c r="AG2576" s="22">
        <v>1.2196067577870799E-6</v>
      </c>
      <c r="AH2576" s="22">
        <v>0</v>
      </c>
      <c r="AI2576" s="22">
        <v>0</v>
      </c>
      <c r="AJ2576" s="22">
        <v>0</v>
      </c>
      <c r="AK2576" s="22">
        <v>0</v>
      </c>
      <c r="AL2576" s="45">
        <v>0</v>
      </c>
      <c r="AM2576" s="45">
        <v>0</v>
      </c>
      <c r="AN2576" s="45">
        <v>0</v>
      </c>
      <c r="AO2576" s="45">
        <v>0</v>
      </c>
      <c r="AP2576" s="45">
        <v>0</v>
      </c>
      <c r="AQ2576" s="45">
        <v>0</v>
      </c>
      <c r="AR2576" s="45">
        <v>0</v>
      </c>
      <c r="AS2576" s="45" t="s">
        <v>4445</v>
      </c>
      <c r="AT2576" s="45" t="s">
        <v>4445</v>
      </c>
      <c r="AU2576" s="45">
        <v>1.2196067577870797E-6</v>
      </c>
      <c r="AV2576" s="10">
        <v>4.4702467343976773</v>
      </c>
      <c r="AW2576" s="10">
        <v>4.4702467343976773</v>
      </c>
      <c r="AX2576" s="17">
        <v>0</v>
      </c>
    </row>
    <row r="2577" spans="1:50" x14ac:dyDescent="0.25">
      <c r="A2577" s="22" t="s">
        <v>2906</v>
      </c>
      <c r="B2577" s="22" t="s">
        <v>3954</v>
      </c>
      <c r="C2577" s="22" t="s">
        <v>3474</v>
      </c>
      <c r="D2577" s="22">
        <v>199</v>
      </c>
      <c r="E2577" s="22" t="s">
        <v>3574</v>
      </c>
      <c r="F2577" s="43">
        <v>9.9999999999999995E-7</v>
      </c>
      <c r="G2577" s="43">
        <v>1.86001106638</v>
      </c>
      <c r="H2577" s="43">
        <v>0.40227272727272728</v>
      </c>
      <c r="I2577" s="9">
        <v>0</v>
      </c>
      <c r="J2577" s="9">
        <v>0.40227272727272728</v>
      </c>
      <c r="K2577" s="11">
        <v>0</v>
      </c>
      <c r="L2577" s="41">
        <v>13</v>
      </c>
      <c r="M2577" s="44">
        <v>0</v>
      </c>
      <c r="N2577" s="13">
        <v>0</v>
      </c>
      <c r="O2577" s="13">
        <v>0</v>
      </c>
      <c r="P2577" s="22">
        <v>0</v>
      </c>
      <c r="Q2577" s="22">
        <v>0</v>
      </c>
      <c r="R2577" s="14">
        <v>0</v>
      </c>
      <c r="S2577" s="22">
        <v>16</v>
      </c>
      <c r="T2577" s="22">
        <v>1</v>
      </c>
      <c r="U2577" s="22">
        <v>36</v>
      </c>
      <c r="V2577" s="22"/>
      <c r="W2577" s="22">
        <v>8</v>
      </c>
      <c r="X2577" s="22">
        <v>6</v>
      </c>
      <c r="Y2577" s="14">
        <v>36</v>
      </c>
      <c r="Z2577" s="10">
        <v>8</v>
      </c>
      <c r="AA2577" s="22">
        <v>6</v>
      </c>
      <c r="AB2577" s="22">
        <v>14.2</v>
      </c>
      <c r="AC2577" s="22">
        <v>5.376312098756621E-7</v>
      </c>
      <c r="AD2577" s="42">
        <v>0</v>
      </c>
      <c r="AE2577" s="22">
        <v>2748</v>
      </c>
      <c r="AF2577" s="22">
        <v>9.7049963937198401E-6</v>
      </c>
      <c r="AG2577" s="22">
        <v>1.21312454921498E-6</v>
      </c>
      <c r="AH2577" s="22">
        <v>0</v>
      </c>
      <c r="AI2577" s="22">
        <v>0</v>
      </c>
      <c r="AJ2577" s="22">
        <v>0</v>
      </c>
      <c r="AK2577" s="22">
        <v>0</v>
      </c>
      <c r="AL2577" s="45">
        <v>0</v>
      </c>
      <c r="AM2577" s="45">
        <v>0</v>
      </c>
      <c r="AN2577" s="45">
        <v>0</v>
      </c>
      <c r="AO2577" s="45">
        <v>0</v>
      </c>
      <c r="AP2577" s="45">
        <v>0</v>
      </c>
      <c r="AQ2577" s="45">
        <v>0</v>
      </c>
      <c r="AR2577" s="45">
        <v>0</v>
      </c>
      <c r="AS2577" s="45" t="s">
        <v>4445</v>
      </c>
      <c r="AT2577" s="45" t="s">
        <v>4445</v>
      </c>
      <c r="AU2577" s="45">
        <v>9.7049963937198401E-6</v>
      </c>
      <c r="AV2577" s="10">
        <v>19.887005649717512</v>
      </c>
      <c r="AW2577" s="10">
        <v>19.887005649717512</v>
      </c>
      <c r="AX2577" s="17">
        <v>0</v>
      </c>
    </row>
    <row r="2578" spans="1:50" x14ac:dyDescent="0.25">
      <c r="A2578" s="22" t="s">
        <v>2195</v>
      </c>
      <c r="B2578" s="22" t="s">
        <v>3962</v>
      </c>
      <c r="C2578" s="22" t="s">
        <v>2843</v>
      </c>
      <c r="D2578" s="22">
        <v>2513</v>
      </c>
      <c r="E2578" s="22" t="s">
        <v>2904</v>
      </c>
      <c r="F2578" s="43">
        <v>5.5900000000000004E-4</v>
      </c>
      <c r="G2578" s="43">
        <v>18.79203457345</v>
      </c>
      <c r="H2578" s="43">
        <v>1.3740530303030303</v>
      </c>
      <c r="I2578" s="9">
        <v>0</v>
      </c>
      <c r="J2578" s="9">
        <v>1.3740530303030303</v>
      </c>
      <c r="K2578" s="11">
        <v>0</v>
      </c>
      <c r="L2578" s="41">
        <v>18</v>
      </c>
      <c r="M2578" s="44">
        <v>0</v>
      </c>
      <c r="N2578" s="13">
        <v>0</v>
      </c>
      <c r="O2578" s="13">
        <v>0</v>
      </c>
      <c r="P2578" s="22">
        <v>0</v>
      </c>
      <c r="Q2578" s="22">
        <v>0</v>
      </c>
      <c r="R2578" s="14">
        <v>0</v>
      </c>
      <c r="S2578" s="22">
        <v>17</v>
      </c>
      <c r="T2578" s="22">
        <v>1</v>
      </c>
      <c r="U2578" s="22">
        <v>45</v>
      </c>
      <c r="V2578" s="22"/>
      <c r="W2578" s="22">
        <v>10</v>
      </c>
      <c r="X2578" s="22">
        <v>8</v>
      </c>
      <c r="Y2578" s="14">
        <v>45</v>
      </c>
      <c r="Z2578" s="10">
        <v>10</v>
      </c>
      <c r="AA2578" s="22">
        <v>8</v>
      </c>
      <c r="AB2578" s="22">
        <v>17.75</v>
      </c>
      <c r="AC2578" s="22">
        <v>2.9746645995946256E-5</v>
      </c>
      <c r="AD2578" s="42">
        <v>0</v>
      </c>
      <c r="AE2578" s="22">
        <v>2749</v>
      </c>
      <c r="AF2578" s="22">
        <v>2.4237469073115999E-6</v>
      </c>
      <c r="AG2578" s="22">
        <v>1.2118734536558E-6</v>
      </c>
      <c r="AH2578" s="22">
        <v>0</v>
      </c>
      <c r="AI2578" s="22">
        <v>0</v>
      </c>
      <c r="AJ2578" s="22">
        <v>0</v>
      </c>
      <c r="AK2578" s="22">
        <v>0</v>
      </c>
      <c r="AL2578" s="45">
        <v>0</v>
      </c>
      <c r="AM2578" s="45">
        <v>0</v>
      </c>
      <c r="AN2578" s="45">
        <v>0</v>
      </c>
      <c r="AO2578" s="45">
        <v>0</v>
      </c>
      <c r="AP2578" s="45">
        <v>0</v>
      </c>
      <c r="AQ2578" s="45">
        <v>0</v>
      </c>
      <c r="AR2578" s="45">
        <v>0</v>
      </c>
      <c r="AS2578" s="45" t="s">
        <v>4445</v>
      </c>
      <c r="AT2578" s="45" t="s">
        <v>4445</v>
      </c>
      <c r="AU2578" s="45">
        <v>2.4237469073115999E-6</v>
      </c>
      <c r="AV2578" s="10">
        <v>7.2777394900068924</v>
      </c>
      <c r="AW2578" s="10">
        <v>7.2777394900068924</v>
      </c>
      <c r="AX2578" s="17">
        <v>0</v>
      </c>
    </row>
    <row r="2579" spans="1:50" x14ac:dyDescent="0.25">
      <c r="A2579" s="22" t="s">
        <v>2906</v>
      </c>
      <c r="B2579" s="22" t="s">
        <v>3961</v>
      </c>
      <c r="C2579" s="22" t="s">
        <v>3569</v>
      </c>
      <c r="D2579" s="22">
        <v>2617</v>
      </c>
      <c r="E2579" s="22" t="s">
        <v>3591</v>
      </c>
      <c r="F2579" s="43">
        <v>3.9999999999999998E-6</v>
      </c>
      <c r="G2579" s="43">
        <v>32.321040259649997</v>
      </c>
      <c r="H2579" s="43">
        <v>2.4446969696969703</v>
      </c>
      <c r="I2579" s="9">
        <v>0</v>
      </c>
      <c r="J2579" s="9">
        <v>2.4446969696969703</v>
      </c>
      <c r="K2579" s="11">
        <v>0</v>
      </c>
      <c r="L2579" s="41">
        <v>50</v>
      </c>
      <c r="M2579" s="44">
        <v>0</v>
      </c>
      <c r="N2579" s="13">
        <v>0</v>
      </c>
      <c r="O2579" s="13">
        <v>0</v>
      </c>
      <c r="P2579" s="22">
        <v>0</v>
      </c>
      <c r="Q2579" s="22">
        <v>0</v>
      </c>
      <c r="R2579" s="14">
        <v>0</v>
      </c>
      <c r="S2579" s="22">
        <v>89</v>
      </c>
      <c r="T2579" s="22">
        <v>1</v>
      </c>
      <c r="U2579" s="22">
        <v>103</v>
      </c>
      <c r="V2579" s="22"/>
      <c r="W2579" s="22">
        <v>21</v>
      </c>
      <c r="X2579" s="22">
        <v>14</v>
      </c>
      <c r="Y2579" s="14">
        <v>103</v>
      </c>
      <c r="Z2579" s="10">
        <v>21</v>
      </c>
      <c r="AA2579" s="22">
        <v>14</v>
      </c>
      <c r="AB2579" s="22">
        <v>38.04</v>
      </c>
      <c r="AC2579" s="22">
        <v>1.2375839291885823E-7</v>
      </c>
      <c r="AD2579" s="42">
        <v>0</v>
      </c>
      <c r="AE2579" s="22">
        <v>2750</v>
      </c>
      <c r="AF2579" s="22">
        <v>1.4518219608935758E-5</v>
      </c>
      <c r="AG2579" s="22">
        <v>1.2098516340779799E-6</v>
      </c>
      <c r="AH2579" s="22">
        <v>0</v>
      </c>
      <c r="AI2579" s="22">
        <v>0</v>
      </c>
      <c r="AJ2579" s="22">
        <v>0</v>
      </c>
      <c r="AK2579" s="22">
        <v>0</v>
      </c>
      <c r="AL2579" s="45">
        <v>0</v>
      </c>
      <c r="AM2579" s="45">
        <v>0</v>
      </c>
      <c r="AN2579" s="45">
        <v>0</v>
      </c>
      <c r="AO2579" s="45">
        <v>0</v>
      </c>
      <c r="AP2579" s="45">
        <v>0</v>
      </c>
      <c r="AQ2579" s="45">
        <v>0</v>
      </c>
      <c r="AR2579" s="45">
        <v>0</v>
      </c>
      <c r="AS2579" s="45" t="s">
        <v>4445</v>
      </c>
      <c r="AT2579" s="45" t="s">
        <v>4445</v>
      </c>
      <c r="AU2579" s="45">
        <v>1.451821960893576E-5</v>
      </c>
      <c r="AV2579" s="10">
        <v>8.590021691973968</v>
      </c>
      <c r="AW2579" s="10">
        <v>8.590021691973968</v>
      </c>
      <c r="AX2579" s="17">
        <v>0</v>
      </c>
    </row>
    <row r="2580" spans="1:50" x14ac:dyDescent="0.25">
      <c r="A2580" s="22" t="s">
        <v>2195</v>
      </c>
      <c r="B2580" s="22" t="s">
        <v>3962</v>
      </c>
      <c r="C2580" s="22" t="s">
        <v>2302</v>
      </c>
      <c r="D2580" s="22">
        <v>8443</v>
      </c>
      <c r="E2580" s="22" t="s">
        <v>2303</v>
      </c>
      <c r="F2580" s="43">
        <v>1.7E-5</v>
      </c>
      <c r="G2580" s="43">
        <v>66.270584349689997</v>
      </c>
      <c r="H2580" s="43">
        <v>2.4450757575757578</v>
      </c>
      <c r="I2580" s="9">
        <v>0</v>
      </c>
      <c r="J2580" s="9">
        <v>2.4450757575757578</v>
      </c>
      <c r="K2580" s="11">
        <v>0</v>
      </c>
      <c r="L2580" s="41">
        <v>0</v>
      </c>
      <c r="M2580" s="44">
        <v>0</v>
      </c>
      <c r="N2580" s="13">
        <v>0</v>
      </c>
      <c r="O2580" s="13">
        <v>0</v>
      </c>
      <c r="P2580" s="22">
        <v>0</v>
      </c>
      <c r="Q2580" s="22">
        <v>0</v>
      </c>
      <c r="R2580" s="14">
        <v>0</v>
      </c>
      <c r="S2580" s="22">
        <v>57</v>
      </c>
      <c r="T2580" s="22">
        <v>1</v>
      </c>
      <c r="U2580" s="22">
        <v>12</v>
      </c>
      <c r="V2580" s="22"/>
      <c r="W2580" s="22">
        <v>4</v>
      </c>
      <c r="X2580" s="22">
        <v>4</v>
      </c>
      <c r="Y2580" s="14">
        <v>12</v>
      </c>
      <c r="Z2580" s="10">
        <v>4</v>
      </c>
      <c r="AA2580" s="22">
        <v>4</v>
      </c>
      <c r="AB2580" s="22">
        <v>6.56</v>
      </c>
      <c r="AC2580" s="22">
        <v>2.565240697184153E-7</v>
      </c>
      <c r="AD2580" s="42">
        <v>0</v>
      </c>
      <c r="AE2580" s="22">
        <v>2751</v>
      </c>
      <c r="AF2580" s="22">
        <v>1.20962287708398E-6</v>
      </c>
      <c r="AG2580" s="22">
        <v>1.20962287708398E-6</v>
      </c>
      <c r="AH2580" s="22">
        <v>0</v>
      </c>
      <c r="AI2580" s="22">
        <v>0</v>
      </c>
      <c r="AJ2580" s="22">
        <v>0</v>
      </c>
      <c r="AK2580" s="22">
        <v>0</v>
      </c>
      <c r="AL2580" s="45">
        <v>0</v>
      </c>
      <c r="AM2580" s="45">
        <v>0</v>
      </c>
      <c r="AN2580" s="45">
        <v>0</v>
      </c>
      <c r="AO2580" s="45">
        <v>0</v>
      </c>
      <c r="AP2580" s="45">
        <v>0</v>
      </c>
      <c r="AQ2580" s="45">
        <v>0</v>
      </c>
      <c r="AR2580" s="45">
        <v>0</v>
      </c>
      <c r="AS2580" s="45" t="s">
        <v>4445</v>
      </c>
      <c r="AT2580" s="45" t="s">
        <v>4445</v>
      </c>
      <c r="AU2580" s="45">
        <v>1.20962287708398E-6</v>
      </c>
      <c r="AV2580" s="10">
        <v>1.6359411309062741</v>
      </c>
      <c r="AW2580" s="10">
        <v>1.6359411309062741</v>
      </c>
      <c r="AX2580" s="17">
        <v>0</v>
      </c>
    </row>
    <row r="2581" spans="1:50" x14ac:dyDescent="0.25">
      <c r="A2581" s="22" t="s">
        <v>2906</v>
      </c>
      <c r="B2581" s="22" t="s">
        <v>3977</v>
      </c>
      <c r="C2581" s="22" t="s">
        <v>3370</v>
      </c>
      <c r="D2581" s="22">
        <v>42</v>
      </c>
      <c r="E2581" s="22" t="s">
        <v>3604</v>
      </c>
      <c r="F2581" s="43">
        <v>0</v>
      </c>
      <c r="G2581" s="43">
        <v>3.59396288181</v>
      </c>
      <c r="H2581" s="43">
        <v>0.36003787878787885</v>
      </c>
      <c r="I2581" s="9">
        <v>0</v>
      </c>
      <c r="J2581" s="9">
        <v>0.36003787878787885</v>
      </c>
      <c r="K2581" s="11">
        <v>0</v>
      </c>
      <c r="L2581" s="41">
        <v>8</v>
      </c>
      <c r="M2581" s="44">
        <v>0</v>
      </c>
      <c r="N2581" s="13">
        <v>0</v>
      </c>
      <c r="O2581" s="13">
        <v>0</v>
      </c>
      <c r="P2581" s="22">
        <v>0</v>
      </c>
      <c r="Q2581" s="22">
        <v>0</v>
      </c>
      <c r="R2581" s="14">
        <v>0</v>
      </c>
      <c r="S2581" s="22">
        <v>16</v>
      </c>
      <c r="T2581" s="22">
        <v>1</v>
      </c>
      <c r="U2581" s="22">
        <v>27</v>
      </c>
      <c r="V2581" s="22"/>
      <c r="W2581" s="22">
        <v>7</v>
      </c>
      <c r="X2581" s="22">
        <v>5</v>
      </c>
      <c r="Y2581" s="14">
        <v>27</v>
      </c>
      <c r="Z2581" s="10">
        <v>7</v>
      </c>
      <c r="AA2581" s="22">
        <v>5</v>
      </c>
      <c r="AB2581" s="22">
        <v>12.02</v>
      </c>
      <c r="AC2581" s="22">
        <v>0</v>
      </c>
      <c r="AD2581" s="42">
        <v>0</v>
      </c>
      <c r="AE2581" s="22">
        <v>2752</v>
      </c>
      <c r="AF2581" s="22">
        <v>2.3909714085011399E-6</v>
      </c>
      <c r="AG2581" s="22">
        <v>1.19548570425057E-6</v>
      </c>
      <c r="AH2581" s="22">
        <v>0</v>
      </c>
      <c r="AI2581" s="22">
        <v>0</v>
      </c>
      <c r="AJ2581" s="22">
        <v>0</v>
      </c>
      <c r="AK2581" s="22">
        <v>0</v>
      </c>
      <c r="AL2581" s="45">
        <v>0</v>
      </c>
      <c r="AM2581" s="45">
        <v>0</v>
      </c>
      <c r="AN2581" s="45">
        <v>0</v>
      </c>
      <c r="AO2581" s="45">
        <v>0</v>
      </c>
      <c r="AP2581" s="45">
        <v>0</v>
      </c>
      <c r="AQ2581" s="45">
        <v>0</v>
      </c>
      <c r="AR2581" s="45">
        <v>0</v>
      </c>
      <c r="AS2581" s="45" t="s">
        <v>4445</v>
      </c>
      <c r="AT2581" s="45" t="s">
        <v>4445</v>
      </c>
      <c r="AU2581" s="45">
        <v>2.3909714085011399E-6</v>
      </c>
      <c r="AV2581" s="10">
        <v>19.442398737506572</v>
      </c>
      <c r="AW2581" s="10">
        <v>19.442398737506572</v>
      </c>
      <c r="AX2581" s="17">
        <v>0</v>
      </c>
    </row>
    <row r="2582" spans="1:50" x14ac:dyDescent="0.25">
      <c r="A2582" s="22" t="s">
        <v>2195</v>
      </c>
      <c r="B2582" s="22" t="s">
        <v>3962</v>
      </c>
      <c r="C2582" s="22" t="s">
        <v>2853</v>
      </c>
      <c r="D2582" s="22">
        <v>2481</v>
      </c>
      <c r="E2582" s="22" t="s">
        <v>2854</v>
      </c>
      <c r="F2582" s="43">
        <v>5.0000000000000002E-5</v>
      </c>
      <c r="G2582" s="43">
        <v>45.010236670570002</v>
      </c>
      <c r="H2582" s="43">
        <v>2.1047348484848487</v>
      </c>
      <c r="I2582" s="9">
        <v>0</v>
      </c>
      <c r="J2582" s="9">
        <v>2.1047348484848487</v>
      </c>
      <c r="K2582" s="11">
        <v>0</v>
      </c>
      <c r="L2582" s="41">
        <v>23</v>
      </c>
      <c r="M2582" s="44">
        <v>0</v>
      </c>
      <c r="N2582" s="13">
        <v>0</v>
      </c>
      <c r="O2582" s="13">
        <v>0</v>
      </c>
      <c r="P2582" s="22">
        <v>0</v>
      </c>
      <c r="Q2582" s="22">
        <v>0</v>
      </c>
      <c r="R2582" s="14">
        <v>0</v>
      </c>
      <c r="S2582" s="22">
        <v>31</v>
      </c>
      <c r="T2582" s="22">
        <v>1</v>
      </c>
      <c r="U2582" s="22">
        <v>54</v>
      </c>
      <c r="V2582" s="22"/>
      <c r="W2582" s="22">
        <v>12</v>
      </c>
      <c r="X2582" s="22">
        <v>9</v>
      </c>
      <c r="Y2582" s="14">
        <v>54</v>
      </c>
      <c r="Z2582" s="10">
        <v>12</v>
      </c>
      <c r="AA2582" s="22">
        <v>9</v>
      </c>
      <c r="AB2582" s="22">
        <v>21.3</v>
      </c>
      <c r="AC2582" s="22">
        <v>1.1108584112976362E-6</v>
      </c>
      <c r="AD2582" s="42">
        <v>0</v>
      </c>
      <c r="AE2582" s="22">
        <v>2755</v>
      </c>
      <c r="AF2582" s="22">
        <v>1.1588678376373501E-5</v>
      </c>
      <c r="AG2582" s="22">
        <v>1.1588678376373501E-6</v>
      </c>
      <c r="AH2582" s="22">
        <v>0</v>
      </c>
      <c r="AI2582" s="22">
        <v>0</v>
      </c>
      <c r="AJ2582" s="22">
        <v>0</v>
      </c>
      <c r="AK2582" s="22">
        <v>0</v>
      </c>
      <c r="AL2582" s="45">
        <v>0</v>
      </c>
      <c r="AM2582" s="45">
        <v>0</v>
      </c>
      <c r="AN2582" s="45">
        <v>0</v>
      </c>
      <c r="AO2582" s="45">
        <v>0</v>
      </c>
      <c r="AP2582" s="45">
        <v>0</v>
      </c>
      <c r="AQ2582" s="45">
        <v>0</v>
      </c>
      <c r="AR2582" s="45">
        <v>0</v>
      </c>
      <c r="AS2582" s="45" t="s">
        <v>4445</v>
      </c>
      <c r="AT2582" s="45" t="s">
        <v>4445</v>
      </c>
      <c r="AU2582" s="45">
        <v>1.1588678376373501E-5</v>
      </c>
      <c r="AV2582" s="10">
        <v>5.701430756771348</v>
      </c>
      <c r="AW2582" s="10">
        <v>5.701430756771348</v>
      </c>
      <c r="AX2582" s="17">
        <v>0</v>
      </c>
    </row>
    <row r="2583" spans="1:50" x14ac:dyDescent="0.25">
      <c r="A2583" s="22" t="s">
        <v>2195</v>
      </c>
      <c r="B2583" s="22" t="s">
        <v>3962</v>
      </c>
      <c r="C2583" s="22" t="s">
        <v>2859</v>
      </c>
      <c r="D2583" s="22">
        <v>1286</v>
      </c>
      <c r="E2583" s="22" t="s">
        <v>2860</v>
      </c>
      <c r="F2583" s="43">
        <v>4.8000000000000001E-5</v>
      </c>
      <c r="G2583" s="43">
        <v>18.0047096869</v>
      </c>
      <c r="H2583" s="43">
        <v>1.1547348484848485</v>
      </c>
      <c r="I2583" s="9">
        <v>0</v>
      </c>
      <c r="J2583" s="9">
        <v>1.1547348484848485</v>
      </c>
      <c r="K2583" s="11">
        <v>0</v>
      </c>
      <c r="L2583" s="41">
        <v>20</v>
      </c>
      <c r="M2583" s="44">
        <v>0</v>
      </c>
      <c r="N2583" s="13">
        <v>0</v>
      </c>
      <c r="O2583" s="13">
        <v>0</v>
      </c>
      <c r="P2583" s="22">
        <v>0</v>
      </c>
      <c r="Q2583" s="22">
        <v>0</v>
      </c>
      <c r="R2583" s="14">
        <v>0</v>
      </c>
      <c r="S2583" s="22">
        <v>19</v>
      </c>
      <c r="T2583" s="22">
        <v>1</v>
      </c>
      <c r="U2583" s="22">
        <v>49</v>
      </c>
      <c r="V2583" s="22"/>
      <c r="W2583" s="22">
        <v>11</v>
      </c>
      <c r="X2583" s="22">
        <v>8</v>
      </c>
      <c r="Y2583" s="14">
        <v>49</v>
      </c>
      <c r="Z2583" s="10">
        <v>11</v>
      </c>
      <c r="AA2583" s="22">
        <v>8</v>
      </c>
      <c r="AB2583" s="22">
        <v>19.48</v>
      </c>
      <c r="AC2583" s="22">
        <v>2.6659691177872308E-6</v>
      </c>
      <c r="AD2583" s="42">
        <v>0</v>
      </c>
      <c r="AE2583" s="22">
        <v>2756</v>
      </c>
      <c r="AF2583" s="22">
        <v>4.6259072645161202E-6</v>
      </c>
      <c r="AG2583" s="22">
        <v>1.15647681612903E-6</v>
      </c>
      <c r="AH2583" s="22">
        <v>0</v>
      </c>
      <c r="AI2583" s="22">
        <v>0</v>
      </c>
      <c r="AJ2583" s="22">
        <v>0</v>
      </c>
      <c r="AK2583" s="22">
        <v>0</v>
      </c>
      <c r="AL2583" s="45">
        <v>0</v>
      </c>
      <c r="AM2583" s="45">
        <v>0</v>
      </c>
      <c r="AN2583" s="45">
        <v>0</v>
      </c>
      <c r="AO2583" s="45">
        <v>0</v>
      </c>
      <c r="AP2583" s="45">
        <v>0</v>
      </c>
      <c r="AQ2583" s="45">
        <v>0</v>
      </c>
      <c r="AR2583" s="45">
        <v>0</v>
      </c>
      <c r="AS2583" s="45" t="s">
        <v>4445</v>
      </c>
      <c r="AT2583" s="45" t="s">
        <v>4445</v>
      </c>
      <c r="AU2583" s="45">
        <v>4.6259072645161202E-6</v>
      </c>
      <c r="AV2583" s="10">
        <v>9.5259963916680324</v>
      </c>
      <c r="AW2583" s="10">
        <v>9.5259963916680324</v>
      </c>
      <c r="AX2583" s="17">
        <v>0</v>
      </c>
    </row>
    <row r="2584" spans="1:50" x14ac:dyDescent="0.25">
      <c r="A2584" s="22" t="s">
        <v>539</v>
      </c>
      <c r="B2584" s="22" t="s">
        <v>3949</v>
      </c>
      <c r="C2584" s="22" t="s">
        <v>737</v>
      </c>
      <c r="D2584" s="22">
        <v>7483</v>
      </c>
      <c r="E2584" s="22" t="s">
        <v>926</v>
      </c>
      <c r="F2584" s="43">
        <v>6.0000000000000002E-6</v>
      </c>
      <c r="G2584" s="43">
        <v>13.29885816242</v>
      </c>
      <c r="H2584" s="43">
        <v>0.61950757575757576</v>
      </c>
      <c r="I2584" s="9">
        <v>0</v>
      </c>
      <c r="J2584" s="9">
        <v>0.61950757575757576</v>
      </c>
      <c r="K2584" s="11">
        <v>0.5854166666666667</v>
      </c>
      <c r="L2584" s="41">
        <v>299</v>
      </c>
      <c r="M2584" s="44">
        <v>635</v>
      </c>
      <c r="N2584" s="13">
        <v>201</v>
      </c>
      <c r="O2584" s="13">
        <v>187</v>
      </c>
      <c r="P2584" s="22">
        <v>0</v>
      </c>
      <c r="Q2584" s="22">
        <v>0</v>
      </c>
      <c r="R2584" s="14">
        <v>0</v>
      </c>
      <c r="S2584" s="22">
        <v>16</v>
      </c>
      <c r="T2584" s="22">
        <v>5.5029043106083808E-2</v>
      </c>
      <c r="U2584" s="22">
        <v>666</v>
      </c>
      <c r="V2584" s="22"/>
      <c r="W2584" s="22">
        <v>207</v>
      </c>
      <c r="X2584" s="22">
        <v>191</v>
      </c>
      <c r="Y2584" s="14">
        <v>31</v>
      </c>
      <c r="Z2584" s="10">
        <v>207</v>
      </c>
      <c r="AA2584" s="22">
        <v>191</v>
      </c>
      <c r="AB2584" s="22">
        <v>286.38</v>
      </c>
      <c r="AC2584" s="22">
        <v>4.5116655330266168E-7</v>
      </c>
      <c r="AD2584" s="42">
        <v>0</v>
      </c>
      <c r="AE2584" s="22">
        <v>2757</v>
      </c>
      <c r="AF2584" s="22">
        <v>2.3126660791061199E-6</v>
      </c>
      <c r="AG2584" s="22">
        <v>1.1563330395530599E-6</v>
      </c>
      <c r="AH2584" s="22">
        <v>0</v>
      </c>
      <c r="AI2584" s="22">
        <v>0</v>
      </c>
      <c r="AJ2584" s="22">
        <v>0</v>
      </c>
      <c r="AK2584" s="22">
        <v>0</v>
      </c>
      <c r="AL2584" s="45">
        <v>0</v>
      </c>
      <c r="AM2584" s="45">
        <v>0</v>
      </c>
      <c r="AN2584" s="45">
        <v>0</v>
      </c>
      <c r="AO2584" s="45">
        <v>0</v>
      </c>
      <c r="AP2584" s="45">
        <v>0</v>
      </c>
      <c r="AQ2584" s="45">
        <v>0</v>
      </c>
      <c r="AR2584" s="45">
        <v>0</v>
      </c>
      <c r="AS2584" s="45" t="s">
        <v>4445</v>
      </c>
      <c r="AT2584" s="45" t="s">
        <v>4445</v>
      </c>
      <c r="AU2584" s="45">
        <v>2.3126660791061199E-6</v>
      </c>
      <c r="AV2584" s="10">
        <v>334.13634974014064</v>
      </c>
      <c r="AW2584" s="10">
        <v>334.13634974014064</v>
      </c>
      <c r="AX2584" s="17">
        <v>0</v>
      </c>
    </row>
    <row r="2585" spans="1:50" x14ac:dyDescent="0.25">
      <c r="A2585" s="22" t="s">
        <v>2906</v>
      </c>
      <c r="B2585" s="22" t="s">
        <v>3954</v>
      </c>
      <c r="C2585" s="22" t="s">
        <v>3528</v>
      </c>
      <c r="D2585" s="22">
        <v>4550</v>
      </c>
      <c r="E2585" s="22" t="s">
        <v>3529</v>
      </c>
      <c r="F2585" s="43">
        <v>3.9999999999999998E-6</v>
      </c>
      <c r="G2585" s="43">
        <v>30.993573622109999</v>
      </c>
      <c r="H2585" s="43">
        <v>3.0234848484848484</v>
      </c>
      <c r="I2585" s="9">
        <v>0</v>
      </c>
      <c r="J2585" s="9">
        <v>3.0234848484848484</v>
      </c>
      <c r="K2585" s="11">
        <v>0</v>
      </c>
      <c r="L2585" s="41">
        <v>683</v>
      </c>
      <c r="M2585" s="44">
        <v>0</v>
      </c>
      <c r="N2585" s="13">
        <v>0</v>
      </c>
      <c r="O2585" s="13">
        <v>0</v>
      </c>
      <c r="P2585" s="22">
        <v>0</v>
      </c>
      <c r="Q2585" s="22">
        <v>0</v>
      </c>
      <c r="R2585" s="14">
        <v>0</v>
      </c>
      <c r="S2585" s="22">
        <v>105</v>
      </c>
      <c r="T2585" s="22">
        <v>1</v>
      </c>
      <c r="U2585" s="22">
        <v>1253</v>
      </c>
      <c r="V2585" s="22"/>
      <c r="W2585" s="22">
        <v>228</v>
      </c>
      <c r="X2585" s="22">
        <v>151</v>
      </c>
      <c r="Y2585" s="14">
        <v>1253</v>
      </c>
      <c r="Z2585" s="10">
        <v>228</v>
      </c>
      <c r="AA2585" s="22">
        <v>151</v>
      </c>
      <c r="AB2585" s="22">
        <v>425.13</v>
      </c>
      <c r="AC2585" s="22">
        <v>1.2905901232204167E-7</v>
      </c>
      <c r="AD2585" s="42">
        <v>0</v>
      </c>
      <c r="AE2585" s="22">
        <v>2758</v>
      </c>
      <c r="AF2585" s="22">
        <v>2.7598698295410003E-5</v>
      </c>
      <c r="AG2585" s="22">
        <v>1.1499457623087501E-6</v>
      </c>
      <c r="AH2585" s="22">
        <v>0</v>
      </c>
      <c r="AI2585" s="22">
        <v>0</v>
      </c>
      <c r="AJ2585" s="22">
        <v>0</v>
      </c>
      <c r="AK2585" s="22">
        <v>0</v>
      </c>
      <c r="AL2585" s="45">
        <v>0</v>
      </c>
      <c r="AM2585" s="45">
        <v>0</v>
      </c>
      <c r="AN2585" s="45">
        <v>0</v>
      </c>
      <c r="AO2585" s="45">
        <v>0</v>
      </c>
      <c r="AP2585" s="45">
        <v>0</v>
      </c>
      <c r="AQ2585" s="45">
        <v>0</v>
      </c>
      <c r="AR2585" s="45">
        <v>0</v>
      </c>
      <c r="AS2585" s="45" t="s">
        <v>4445</v>
      </c>
      <c r="AT2585" s="45" t="s">
        <v>4445</v>
      </c>
      <c r="AU2585" s="45">
        <v>2.7598698295410003E-5</v>
      </c>
      <c r="AV2585" s="10">
        <v>75.409671761463287</v>
      </c>
      <c r="AW2585" s="10">
        <v>75.409671761463287</v>
      </c>
      <c r="AX2585" s="17">
        <v>0</v>
      </c>
    </row>
    <row r="2586" spans="1:50" x14ac:dyDescent="0.25">
      <c r="A2586" s="22" t="s">
        <v>2906</v>
      </c>
      <c r="B2586" s="22" t="s">
        <v>3977</v>
      </c>
      <c r="C2586" s="22" t="s">
        <v>2660</v>
      </c>
      <c r="D2586" s="22">
        <v>474</v>
      </c>
      <c r="E2586" s="22" t="s">
        <v>3394</v>
      </c>
      <c r="F2586" s="43">
        <v>5.9709999999999997E-3</v>
      </c>
      <c r="G2586" s="43">
        <v>117.02396098078999</v>
      </c>
      <c r="H2586" s="43">
        <v>4.9693181818181822</v>
      </c>
      <c r="I2586" s="9">
        <v>0</v>
      </c>
      <c r="J2586" s="9">
        <v>4.9693181818181822</v>
      </c>
      <c r="K2586" s="11">
        <v>0</v>
      </c>
      <c r="L2586" s="41">
        <v>315</v>
      </c>
      <c r="M2586" s="44">
        <v>0</v>
      </c>
      <c r="N2586" s="13">
        <v>0</v>
      </c>
      <c r="O2586" s="13">
        <v>0</v>
      </c>
      <c r="P2586" s="22">
        <v>0</v>
      </c>
      <c r="Q2586" s="22">
        <v>0</v>
      </c>
      <c r="R2586" s="14">
        <v>0</v>
      </c>
      <c r="S2586" s="22">
        <v>201</v>
      </c>
      <c r="T2586" s="22">
        <v>1</v>
      </c>
      <c r="U2586" s="22">
        <v>584</v>
      </c>
      <c r="V2586" s="22"/>
      <c r="W2586" s="22">
        <v>107</v>
      </c>
      <c r="X2586" s="22">
        <v>72</v>
      </c>
      <c r="Y2586" s="14">
        <v>584</v>
      </c>
      <c r="Z2586" s="10">
        <v>107</v>
      </c>
      <c r="AA2586" s="22">
        <v>72</v>
      </c>
      <c r="AB2586" s="22">
        <v>199.15</v>
      </c>
      <c r="AC2586" s="22">
        <v>5.1023738642551728E-5</v>
      </c>
      <c r="AD2586" s="42">
        <v>1.0000000000000001E-5</v>
      </c>
      <c r="AE2586" s="22">
        <v>2759</v>
      </c>
      <c r="AF2586" s="22">
        <v>8.8215877710044695E-5</v>
      </c>
      <c r="AG2586" s="22">
        <v>1.1456607494811E-6</v>
      </c>
      <c r="AH2586" s="22">
        <v>0</v>
      </c>
      <c r="AI2586" s="22">
        <v>0</v>
      </c>
      <c r="AJ2586" s="22">
        <v>0</v>
      </c>
      <c r="AK2586" s="22">
        <v>0</v>
      </c>
      <c r="AL2586" s="45">
        <v>0</v>
      </c>
      <c r="AM2586" s="45">
        <v>0</v>
      </c>
      <c r="AN2586" s="45">
        <v>0</v>
      </c>
      <c r="AO2586" s="45">
        <v>0</v>
      </c>
      <c r="AP2586" s="45">
        <v>0</v>
      </c>
      <c r="AQ2586" s="45">
        <v>0</v>
      </c>
      <c r="AR2586" s="45">
        <v>0</v>
      </c>
      <c r="AS2586" s="45" t="s">
        <v>4445</v>
      </c>
      <c r="AT2586" s="45" t="s">
        <v>4445</v>
      </c>
      <c r="AU2586" s="45">
        <v>8.8215877710044695E-5</v>
      </c>
      <c r="AV2586" s="10">
        <v>21.532128973244909</v>
      </c>
      <c r="AW2586" s="10">
        <v>21.532128973244909</v>
      </c>
      <c r="AX2586" s="17">
        <v>0</v>
      </c>
    </row>
    <row r="2587" spans="1:50" x14ac:dyDescent="0.25">
      <c r="A2587" s="22" t="s">
        <v>2906</v>
      </c>
      <c r="B2587" s="22" t="s">
        <v>3977</v>
      </c>
      <c r="C2587" s="22" t="s">
        <v>3357</v>
      </c>
      <c r="D2587" s="22">
        <v>2622</v>
      </c>
      <c r="E2587" s="22" t="s">
        <v>3450</v>
      </c>
      <c r="F2587" s="43">
        <v>6.9999999999999999E-6</v>
      </c>
      <c r="G2587" s="43">
        <v>71.259619492889996</v>
      </c>
      <c r="H2587" s="43">
        <v>3.3691287878787879</v>
      </c>
      <c r="I2587" s="9">
        <v>0</v>
      </c>
      <c r="J2587" s="9">
        <v>3.3691287878787879</v>
      </c>
      <c r="K2587" s="11">
        <v>0</v>
      </c>
      <c r="L2587" s="41">
        <v>413</v>
      </c>
      <c r="M2587" s="44">
        <v>0</v>
      </c>
      <c r="N2587" s="13">
        <v>0</v>
      </c>
      <c r="O2587" s="13">
        <v>0</v>
      </c>
      <c r="P2587" s="22">
        <v>0</v>
      </c>
      <c r="Q2587" s="22">
        <v>0</v>
      </c>
      <c r="R2587" s="14">
        <v>0</v>
      </c>
      <c r="S2587" s="22">
        <v>111</v>
      </c>
      <c r="T2587" s="22">
        <v>1</v>
      </c>
      <c r="U2587" s="22">
        <v>762</v>
      </c>
      <c r="V2587" s="22"/>
      <c r="W2587" s="22">
        <v>139</v>
      </c>
      <c r="X2587" s="22">
        <v>93</v>
      </c>
      <c r="Y2587" s="14">
        <v>762</v>
      </c>
      <c r="Z2587" s="10">
        <v>139</v>
      </c>
      <c r="AA2587" s="22">
        <v>93</v>
      </c>
      <c r="AB2587" s="22">
        <v>259.01</v>
      </c>
      <c r="AC2587" s="22">
        <v>9.8232351643393672E-8</v>
      </c>
      <c r="AD2587" s="42">
        <v>0</v>
      </c>
      <c r="AE2587" s="22">
        <v>2760</v>
      </c>
      <c r="AF2587" s="22">
        <v>5.5952648321931753E-5</v>
      </c>
      <c r="AG2587" s="22">
        <v>1.1418907820802399E-6</v>
      </c>
      <c r="AH2587" s="22">
        <v>0</v>
      </c>
      <c r="AI2587" s="22">
        <v>0</v>
      </c>
      <c r="AJ2587" s="22">
        <v>0</v>
      </c>
      <c r="AK2587" s="22">
        <v>0</v>
      </c>
      <c r="AL2587" s="45">
        <v>0</v>
      </c>
      <c r="AM2587" s="45">
        <v>0</v>
      </c>
      <c r="AN2587" s="45">
        <v>0</v>
      </c>
      <c r="AO2587" s="45">
        <v>0</v>
      </c>
      <c r="AP2587" s="45">
        <v>0</v>
      </c>
      <c r="AQ2587" s="45">
        <v>0</v>
      </c>
      <c r="AR2587" s="45">
        <v>0</v>
      </c>
      <c r="AS2587" s="45" t="s">
        <v>4445</v>
      </c>
      <c r="AT2587" s="45" t="s">
        <v>4445</v>
      </c>
      <c r="AU2587" s="45">
        <v>5.5952648321931753E-5</v>
      </c>
      <c r="AV2587" s="10">
        <v>41.256956546180227</v>
      </c>
      <c r="AW2587" s="10">
        <v>41.256956546180227</v>
      </c>
      <c r="AX2587" s="17">
        <v>0</v>
      </c>
    </row>
    <row r="2588" spans="1:50" x14ac:dyDescent="0.25">
      <c r="A2588" s="22" t="s">
        <v>2906</v>
      </c>
      <c r="B2588" s="22" t="s">
        <v>3977</v>
      </c>
      <c r="C2588" s="22" t="s">
        <v>3410</v>
      </c>
      <c r="D2588" s="22">
        <v>3517</v>
      </c>
      <c r="E2588" s="22" t="s">
        <v>3411</v>
      </c>
      <c r="F2588" s="43">
        <v>9.9999999999999995E-7</v>
      </c>
      <c r="G2588" s="43">
        <v>33.565147930160002</v>
      </c>
      <c r="H2588" s="43">
        <v>2.5551136363636364</v>
      </c>
      <c r="I2588" s="9">
        <v>0</v>
      </c>
      <c r="J2588" s="9">
        <v>2.5551136363636364</v>
      </c>
      <c r="K2588" s="11">
        <v>0</v>
      </c>
      <c r="L2588" s="41">
        <v>132</v>
      </c>
      <c r="M2588" s="44">
        <v>0</v>
      </c>
      <c r="N2588" s="13">
        <v>0</v>
      </c>
      <c r="O2588" s="13">
        <v>0</v>
      </c>
      <c r="P2588" s="22">
        <v>0</v>
      </c>
      <c r="Q2588" s="22">
        <v>0</v>
      </c>
      <c r="R2588" s="14">
        <v>0</v>
      </c>
      <c r="S2588" s="22">
        <v>121</v>
      </c>
      <c r="T2588" s="22">
        <v>1</v>
      </c>
      <c r="U2588" s="22">
        <v>252</v>
      </c>
      <c r="V2588" s="22"/>
      <c r="W2588" s="22">
        <v>47</v>
      </c>
      <c r="X2588" s="22">
        <v>32</v>
      </c>
      <c r="Y2588" s="14">
        <v>252</v>
      </c>
      <c r="Z2588" s="10">
        <v>47</v>
      </c>
      <c r="AA2588" s="22">
        <v>32</v>
      </c>
      <c r="AB2588" s="22">
        <v>87.07</v>
      </c>
      <c r="AC2588" s="22">
        <v>2.9792807768365257E-8</v>
      </c>
      <c r="AD2588" s="42">
        <v>0</v>
      </c>
      <c r="AE2588" s="22">
        <v>2761</v>
      </c>
      <c r="AF2588" s="22">
        <v>4.4441278387878061E-5</v>
      </c>
      <c r="AG2588" s="22">
        <v>1.13951995866354E-6</v>
      </c>
      <c r="AH2588" s="22">
        <v>0</v>
      </c>
      <c r="AI2588" s="22">
        <v>0</v>
      </c>
      <c r="AJ2588" s="22">
        <v>0</v>
      </c>
      <c r="AK2588" s="22">
        <v>0</v>
      </c>
      <c r="AL2588" s="45">
        <v>0</v>
      </c>
      <c r="AM2588" s="45">
        <v>0</v>
      </c>
      <c r="AN2588" s="45">
        <v>0</v>
      </c>
      <c r="AO2588" s="45">
        <v>0</v>
      </c>
      <c r="AP2588" s="45">
        <v>0</v>
      </c>
      <c r="AQ2588" s="45">
        <v>0</v>
      </c>
      <c r="AR2588" s="45">
        <v>0</v>
      </c>
      <c r="AS2588" s="45" t="s">
        <v>4445</v>
      </c>
      <c r="AT2588" s="45" t="s">
        <v>4445</v>
      </c>
      <c r="AU2588" s="45">
        <v>4.4441278387878061E-5</v>
      </c>
      <c r="AV2588" s="10">
        <v>18.394485212363797</v>
      </c>
      <c r="AW2588" s="10">
        <v>18.394485212363797</v>
      </c>
      <c r="AX2588" s="17">
        <v>0</v>
      </c>
    </row>
    <row r="2589" spans="1:50" x14ac:dyDescent="0.25">
      <c r="A2589" s="22" t="s">
        <v>2906</v>
      </c>
      <c r="B2589" s="22" t="s">
        <v>3954</v>
      </c>
      <c r="C2589" s="22" t="s">
        <v>3377</v>
      </c>
      <c r="D2589" s="22">
        <v>6115</v>
      </c>
      <c r="E2589" s="22" t="s">
        <v>3422</v>
      </c>
      <c r="F2589" s="43">
        <v>3.1999999999999999E-5</v>
      </c>
      <c r="G2589" s="43">
        <v>101.10102399119999</v>
      </c>
      <c r="H2589" s="43">
        <v>4.3350378787878787</v>
      </c>
      <c r="I2589" s="9">
        <v>0</v>
      </c>
      <c r="J2589" s="9">
        <v>4.3350378787878787</v>
      </c>
      <c r="K2589" s="11">
        <v>0</v>
      </c>
      <c r="L2589" s="41">
        <v>413</v>
      </c>
      <c r="M2589" s="44">
        <v>0</v>
      </c>
      <c r="N2589" s="13">
        <v>0</v>
      </c>
      <c r="O2589" s="13">
        <v>0</v>
      </c>
      <c r="P2589" s="22">
        <v>0</v>
      </c>
      <c r="Q2589" s="22">
        <v>0</v>
      </c>
      <c r="R2589" s="14">
        <v>0</v>
      </c>
      <c r="S2589" s="22">
        <v>128</v>
      </c>
      <c r="T2589" s="22">
        <v>1</v>
      </c>
      <c r="U2589" s="22">
        <v>762</v>
      </c>
      <c r="V2589" s="22"/>
      <c r="W2589" s="22">
        <v>139</v>
      </c>
      <c r="X2589" s="22">
        <v>93</v>
      </c>
      <c r="Y2589" s="14">
        <v>762</v>
      </c>
      <c r="Z2589" s="10">
        <v>139</v>
      </c>
      <c r="AA2589" s="22">
        <v>93</v>
      </c>
      <c r="AB2589" s="22">
        <v>259.01</v>
      </c>
      <c r="AC2589" s="22">
        <v>3.1651509289149568E-7</v>
      </c>
      <c r="AD2589" s="42">
        <v>0</v>
      </c>
      <c r="AE2589" s="22">
        <v>2762</v>
      </c>
      <c r="AF2589" s="22">
        <v>7.4545489087478632E-5</v>
      </c>
      <c r="AG2589" s="22">
        <v>1.1294771073860399E-6</v>
      </c>
      <c r="AH2589" s="22">
        <v>0</v>
      </c>
      <c r="AI2589" s="22">
        <v>0</v>
      </c>
      <c r="AJ2589" s="22">
        <v>0</v>
      </c>
      <c r="AK2589" s="22">
        <v>0</v>
      </c>
      <c r="AL2589" s="45">
        <v>0</v>
      </c>
      <c r="AM2589" s="45">
        <v>0</v>
      </c>
      <c r="AN2589" s="45">
        <v>0</v>
      </c>
      <c r="AO2589" s="45">
        <v>0</v>
      </c>
      <c r="AP2589" s="45">
        <v>0</v>
      </c>
      <c r="AQ2589" s="45">
        <v>0</v>
      </c>
      <c r="AR2589" s="45">
        <v>0</v>
      </c>
      <c r="AS2589" s="45" t="s">
        <v>4445</v>
      </c>
      <c r="AT2589" s="45" t="s">
        <v>4445</v>
      </c>
      <c r="AU2589" s="45">
        <v>7.4545489087478632E-5</v>
      </c>
      <c r="AV2589" s="10">
        <v>32.064310367425399</v>
      </c>
      <c r="AW2589" s="10">
        <v>32.064310367425399</v>
      </c>
      <c r="AX2589" s="17">
        <v>0</v>
      </c>
    </row>
    <row r="2590" spans="1:50" x14ac:dyDescent="0.25">
      <c r="A2590" s="22" t="s">
        <v>2906</v>
      </c>
      <c r="B2590" s="22" t="s">
        <v>3977</v>
      </c>
      <c r="C2590" s="22" t="s">
        <v>3414</v>
      </c>
      <c r="D2590" s="22">
        <v>3200</v>
      </c>
      <c r="E2590" s="22" t="s">
        <v>3540</v>
      </c>
      <c r="F2590" s="43">
        <v>3.3000000000000003E-5</v>
      </c>
      <c r="G2590" s="43">
        <v>138.23806148323999</v>
      </c>
      <c r="H2590" s="43">
        <v>6.6376893939393948</v>
      </c>
      <c r="I2590" s="9">
        <v>0</v>
      </c>
      <c r="J2590" s="9">
        <v>6.6376893939393948</v>
      </c>
      <c r="K2590" s="11">
        <v>0</v>
      </c>
      <c r="L2590" s="41">
        <v>423</v>
      </c>
      <c r="M2590" s="44">
        <v>0</v>
      </c>
      <c r="N2590" s="13">
        <v>0</v>
      </c>
      <c r="O2590" s="13">
        <v>0</v>
      </c>
      <c r="P2590" s="22">
        <v>0</v>
      </c>
      <c r="Q2590" s="22">
        <v>0</v>
      </c>
      <c r="R2590" s="14">
        <v>0</v>
      </c>
      <c r="S2590" s="22">
        <v>249</v>
      </c>
      <c r="T2590" s="22">
        <v>1</v>
      </c>
      <c r="U2590" s="22">
        <v>780</v>
      </c>
      <c r="V2590" s="22"/>
      <c r="W2590" s="22">
        <v>143</v>
      </c>
      <c r="X2590" s="22">
        <v>95</v>
      </c>
      <c r="Y2590" s="14">
        <v>780</v>
      </c>
      <c r="Z2590" s="10">
        <v>143</v>
      </c>
      <c r="AA2590" s="22">
        <v>95</v>
      </c>
      <c r="AB2590" s="22">
        <v>266.11</v>
      </c>
      <c r="AC2590" s="22">
        <v>2.3871862528975732E-7</v>
      </c>
      <c r="AD2590" s="42">
        <v>0</v>
      </c>
      <c r="AE2590" s="22">
        <v>2763</v>
      </c>
      <c r="AF2590" s="22">
        <v>8.2116699727395869E-5</v>
      </c>
      <c r="AG2590" s="22">
        <v>1.1248862976355599E-6</v>
      </c>
      <c r="AH2590" s="22">
        <v>0</v>
      </c>
      <c r="AI2590" s="22">
        <v>0</v>
      </c>
      <c r="AJ2590" s="22">
        <v>0</v>
      </c>
      <c r="AK2590" s="22">
        <v>0</v>
      </c>
      <c r="AL2590" s="45">
        <v>0</v>
      </c>
      <c r="AM2590" s="45">
        <v>0</v>
      </c>
      <c r="AN2590" s="45">
        <v>0</v>
      </c>
      <c r="AO2590" s="45">
        <v>0</v>
      </c>
      <c r="AP2590" s="45">
        <v>0</v>
      </c>
      <c r="AQ2590" s="45">
        <v>0</v>
      </c>
      <c r="AR2590" s="45">
        <v>0</v>
      </c>
      <c r="AS2590" s="45" t="s">
        <v>4445</v>
      </c>
      <c r="AT2590" s="45" t="s">
        <v>4445</v>
      </c>
      <c r="AU2590" s="45">
        <v>8.2116699727395869E-5</v>
      </c>
      <c r="AV2590" s="10">
        <v>21.54364139583987</v>
      </c>
      <c r="AW2590" s="10">
        <v>21.54364139583987</v>
      </c>
      <c r="AX2590" s="17">
        <v>0</v>
      </c>
    </row>
    <row r="2591" spans="1:50" x14ac:dyDescent="0.25">
      <c r="A2591" s="22" t="s">
        <v>2195</v>
      </c>
      <c r="B2591" s="22" t="s">
        <v>3962</v>
      </c>
      <c r="C2591" s="22" t="s">
        <v>2902</v>
      </c>
      <c r="D2591" s="22">
        <v>8392</v>
      </c>
      <c r="E2591" s="22" t="s">
        <v>2903</v>
      </c>
      <c r="F2591" s="43">
        <v>1.9680000000000001E-3</v>
      </c>
      <c r="G2591" s="43">
        <v>34.341037644419998</v>
      </c>
      <c r="H2591" s="43">
        <v>1.6367424242424244</v>
      </c>
      <c r="I2591" s="9">
        <v>0</v>
      </c>
      <c r="J2591" s="9">
        <v>1.6367424242424244</v>
      </c>
      <c r="K2591" s="11">
        <v>0</v>
      </c>
      <c r="L2591" s="41">
        <v>3</v>
      </c>
      <c r="M2591" s="44">
        <v>0</v>
      </c>
      <c r="N2591" s="13">
        <v>0</v>
      </c>
      <c r="O2591" s="13">
        <v>0</v>
      </c>
      <c r="P2591" s="22">
        <v>0</v>
      </c>
      <c r="Q2591" s="22">
        <v>0</v>
      </c>
      <c r="R2591" s="14">
        <v>0</v>
      </c>
      <c r="S2591" s="22">
        <v>24</v>
      </c>
      <c r="T2591" s="22">
        <v>1</v>
      </c>
      <c r="U2591" s="22">
        <v>18</v>
      </c>
      <c r="V2591" s="22"/>
      <c r="W2591" s="22">
        <v>5</v>
      </c>
      <c r="X2591" s="22">
        <v>4</v>
      </c>
      <c r="Y2591" s="14">
        <v>18</v>
      </c>
      <c r="Z2591" s="10">
        <v>5</v>
      </c>
      <c r="AA2591" s="22">
        <v>4</v>
      </c>
      <c r="AB2591" s="22">
        <v>8.4700000000000006</v>
      </c>
      <c r="AC2591" s="22">
        <v>5.7307528688486679E-5</v>
      </c>
      <c r="AD2591" s="42">
        <v>0</v>
      </c>
      <c r="AE2591" s="22">
        <v>2764</v>
      </c>
      <c r="AF2591" s="22">
        <v>1.1231470802515201E-6</v>
      </c>
      <c r="AG2591" s="22">
        <v>1.1231470802515201E-6</v>
      </c>
      <c r="AH2591" s="22">
        <v>0</v>
      </c>
      <c r="AI2591" s="22">
        <v>0</v>
      </c>
      <c r="AJ2591" s="22">
        <v>0</v>
      </c>
      <c r="AK2591" s="22">
        <v>0</v>
      </c>
      <c r="AL2591" s="45">
        <v>0</v>
      </c>
      <c r="AM2591" s="45">
        <v>0</v>
      </c>
      <c r="AN2591" s="45">
        <v>0</v>
      </c>
      <c r="AO2591" s="45">
        <v>0</v>
      </c>
      <c r="AP2591" s="45">
        <v>0</v>
      </c>
      <c r="AQ2591" s="45">
        <v>0</v>
      </c>
      <c r="AR2591" s="45">
        <v>0</v>
      </c>
      <c r="AS2591" s="45" t="s">
        <v>4445</v>
      </c>
      <c r="AT2591" s="45" t="s">
        <v>4445</v>
      </c>
      <c r="AU2591" s="45">
        <v>1.1231470802515201E-6</v>
      </c>
      <c r="AV2591" s="10">
        <v>3.0548484147188146</v>
      </c>
      <c r="AW2591" s="10">
        <v>3.0548484147188146</v>
      </c>
      <c r="AX2591" s="17">
        <v>0</v>
      </c>
    </row>
    <row r="2592" spans="1:50" x14ac:dyDescent="0.25">
      <c r="A2592" s="22" t="s">
        <v>2906</v>
      </c>
      <c r="B2592" s="22" t="s">
        <v>3977</v>
      </c>
      <c r="C2592" s="22" t="s">
        <v>3446</v>
      </c>
      <c r="D2592" s="22">
        <v>3199</v>
      </c>
      <c r="E2592" s="22" t="s">
        <v>3451</v>
      </c>
      <c r="F2592" s="43">
        <v>3.9999999999999998E-6</v>
      </c>
      <c r="G2592" s="43">
        <v>11.78890460857</v>
      </c>
      <c r="H2592" s="43">
        <v>0.78598484848484851</v>
      </c>
      <c r="I2592" s="9">
        <v>0</v>
      </c>
      <c r="J2592" s="9">
        <v>0.78598484848484851</v>
      </c>
      <c r="K2592" s="11">
        <v>0</v>
      </c>
      <c r="L2592" s="41">
        <v>34</v>
      </c>
      <c r="M2592" s="44">
        <v>0</v>
      </c>
      <c r="N2592" s="13">
        <v>0</v>
      </c>
      <c r="O2592" s="13">
        <v>0</v>
      </c>
      <c r="P2592" s="22">
        <v>0</v>
      </c>
      <c r="Q2592" s="22">
        <v>0</v>
      </c>
      <c r="R2592" s="14">
        <v>0</v>
      </c>
      <c r="S2592" s="22">
        <v>34</v>
      </c>
      <c r="T2592" s="22">
        <v>1</v>
      </c>
      <c r="U2592" s="22">
        <v>74</v>
      </c>
      <c r="V2592" s="22"/>
      <c r="W2592" s="22">
        <v>15</v>
      </c>
      <c r="X2592" s="22">
        <v>11</v>
      </c>
      <c r="Y2592" s="14">
        <v>74</v>
      </c>
      <c r="Z2592" s="10">
        <v>15</v>
      </c>
      <c r="AA2592" s="22">
        <v>11</v>
      </c>
      <c r="AB2592" s="22">
        <v>27.21</v>
      </c>
      <c r="AC2592" s="22">
        <v>3.3930209233283481E-7</v>
      </c>
      <c r="AD2592" s="42">
        <v>0</v>
      </c>
      <c r="AE2592" s="22">
        <v>2765</v>
      </c>
      <c r="AF2592" s="22">
        <v>5.5519844305820497E-6</v>
      </c>
      <c r="AG2592" s="22">
        <v>1.11039688611641E-6</v>
      </c>
      <c r="AH2592" s="22">
        <v>0</v>
      </c>
      <c r="AI2592" s="22">
        <v>0</v>
      </c>
      <c r="AJ2592" s="22">
        <v>0</v>
      </c>
      <c r="AK2592" s="22">
        <v>0</v>
      </c>
      <c r="AL2592" s="45">
        <v>0</v>
      </c>
      <c r="AM2592" s="45">
        <v>0</v>
      </c>
      <c r="AN2592" s="45">
        <v>0</v>
      </c>
      <c r="AO2592" s="45">
        <v>0</v>
      </c>
      <c r="AP2592" s="45">
        <v>0</v>
      </c>
      <c r="AQ2592" s="45">
        <v>0</v>
      </c>
      <c r="AR2592" s="45">
        <v>0</v>
      </c>
      <c r="AS2592" s="45" t="s">
        <v>4445</v>
      </c>
      <c r="AT2592" s="45" t="s">
        <v>4445</v>
      </c>
      <c r="AU2592" s="45">
        <v>5.5519844305820497E-6</v>
      </c>
      <c r="AV2592" s="10">
        <v>19.08433734939759</v>
      </c>
      <c r="AW2592" s="10">
        <v>19.08433734939759</v>
      </c>
      <c r="AX2592" s="17">
        <v>0</v>
      </c>
    </row>
    <row r="2593" spans="1:50" x14ac:dyDescent="0.25">
      <c r="A2593" s="22" t="s">
        <v>2195</v>
      </c>
      <c r="B2593" s="22" t="s">
        <v>3956</v>
      </c>
      <c r="C2593" s="22" t="s">
        <v>2493</v>
      </c>
      <c r="D2593" s="22">
        <v>359</v>
      </c>
      <c r="E2593" s="22" t="s">
        <v>2494</v>
      </c>
      <c r="F2593" s="43">
        <v>5.0000000000000004E-6</v>
      </c>
      <c r="G2593" s="43">
        <v>19.522363988910001</v>
      </c>
      <c r="H2593" s="43">
        <v>1.209848484848485</v>
      </c>
      <c r="I2593" s="9">
        <v>0</v>
      </c>
      <c r="J2593" s="9">
        <v>1.209848484848485</v>
      </c>
      <c r="K2593" s="11">
        <v>0</v>
      </c>
      <c r="L2593" s="41">
        <v>13</v>
      </c>
      <c r="M2593" s="44">
        <v>0</v>
      </c>
      <c r="N2593" s="13">
        <v>0</v>
      </c>
      <c r="O2593" s="13">
        <v>0</v>
      </c>
      <c r="P2593" s="22">
        <v>0</v>
      </c>
      <c r="Q2593" s="22">
        <v>0</v>
      </c>
      <c r="R2593" s="14">
        <v>0</v>
      </c>
      <c r="S2593" s="22">
        <v>37</v>
      </c>
      <c r="T2593" s="22">
        <v>1</v>
      </c>
      <c r="U2593" s="22">
        <v>36</v>
      </c>
      <c r="V2593" s="22"/>
      <c r="W2593" s="22">
        <v>8</v>
      </c>
      <c r="X2593" s="22">
        <v>6</v>
      </c>
      <c r="Y2593" s="14">
        <v>36</v>
      </c>
      <c r="Z2593" s="10">
        <v>8</v>
      </c>
      <c r="AA2593" s="22">
        <v>6</v>
      </c>
      <c r="AB2593" s="22">
        <v>14.2</v>
      </c>
      <c r="AC2593" s="22">
        <v>2.5611652373863802E-7</v>
      </c>
      <c r="AD2593" s="42">
        <v>0</v>
      </c>
      <c r="AE2593" s="22">
        <v>2766</v>
      </c>
      <c r="AF2593" s="22">
        <v>1.10282808171209E-5</v>
      </c>
      <c r="AG2593" s="22">
        <v>1.10282808171209E-6</v>
      </c>
      <c r="AH2593" s="22">
        <v>0</v>
      </c>
      <c r="AI2593" s="22">
        <v>0</v>
      </c>
      <c r="AJ2593" s="22">
        <v>0</v>
      </c>
      <c r="AK2593" s="22">
        <v>0</v>
      </c>
      <c r="AL2593" s="45">
        <v>0</v>
      </c>
      <c r="AM2593" s="45">
        <v>0</v>
      </c>
      <c r="AN2593" s="45">
        <v>0</v>
      </c>
      <c r="AO2593" s="45">
        <v>0</v>
      </c>
      <c r="AP2593" s="45">
        <v>0</v>
      </c>
      <c r="AQ2593" s="45">
        <v>0</v>
      </c>
      <c r="AR2593" s="45">
        <v>0</v>
      </c>
      <c r="AS2593" s="45" t="s">
        <v>4445</v>
      </c>
      <c r="AT2593" s="45" t="s">
        <v>4445</v>
      </c>
      <c r="AU2593" s="45">
        <v>1.10282808171209E-5</v>
      </c>
      <c r="AV2593" s="10">
        <v>6.6123982467125852</v>
      </c>
      <c r="AW2593" s="10">
        <v>6.6123982467125852</v>
      </c>
      <c r="AX2593" s="17">
        <v>0</v>
      </c>
    </row>
    <row r="2594" spans="1:50" x14ac:dyDescent="0.25">
      <c r="A2594" s="22" t="s">
        <v>2906</v>
      </c>
      <c r="B2594" s="22" t="s">
        <v>3959</v>
      </c>
      <c r="C2594" s="22" t="s">
        <v>3149</v>
      </c>
      <c r="D2594" s="22">
        <v>5182</v>
      </c>
      <c r="E2594" s="22" t="s">
        <v>3274</v>
      </c>
      <c r="F2594" s="43">
        <v>6.0000000000000002E-6</v>
      </c>
      <c r="G2594" s="43">
        <v>10.83301209301</v>
      </c>
      <c r="H2594" s="43">
        <v>0.50757575757575757</v>
      </c>
      <c r="I2594" s="9">
        <v>0</v>
      </c>
      <c r="J2594" s="9">
        <v>0.50757575757575757</v>
      </c>
      <c r="K2594" s="11">
        <v>0</v>
      </c>
      <c r="L2594" s="41">
        <v>66</v>
      </c>
      <c r="M2594" s="44">
        <v>0</v>
      </c>
      <c r="N2594" s="13">
        <v>0</v>
      </c>
      <c r="O2594" s="13">
        <v>0</v>
      </c>
      <c r="P2594" s="22">
        <v>0</v>
      </c>
      <c r="Q2594" s="22">
        <v>0</v>
      </c>
      <c r="R2594" s="14">
        <v>0</v>
      </c>
      <c r="S2594" s="22">
        <v>15</v>
      </c>
      <c r="T2594" s="22">
        <v>1</v>
      </c>
      <c r="U2594" s="22">
        <v>132</v>
      </c>
      <c r="V2594" s="22"/>
      <c r="W2594" s="22">
        <v>26</v>
      </c>
      <c r="X2594" s="22">
        <v>18</v>
      </c>
      <c r="Y2594" s="14">
        <v>132</v>
      </c>
      <c r="Z2594" s="10">
        <v>26</v>
      </c>
      <c r="AA2594" s="22">
        <v>18</v>
      </c>
      <c r="AB2594" s="22">
        <v>47.5</v>
      </c>
      <c r="AC2594" s="22">
        <v>5.5386257750709056E-7</v>
      </c>
      <c r="AD2594" s="42">
        <v>0</v>
      </c>
      <c r="AE2594" s="22">
        <v>2767</v>
      </c>
      <c r="AF2594" s="22">
        <v>9.8746209066842092E-6</v>
      </c>
      <c r="AG2594" s="22">
        <v>1.09718010074269E-6</v>
      </c>
      <c r="AH2594" s="22">
        <v>0</v>
      </c>
      <c r="AI2594" s="22">
        <v>0</v>
      </c>
      <c r="AJ2594" s="22">
        <v>0</v>
      </c>
      <c r="AK2594" s="22">
        <v>0</v>
      </c>
      <c r="AL2594" s="45">
        <v>0</v>
      </c>
      <c r="AM2594" s="45">
        <v>0</v>
      </c>
      <c r="AN2594" s="45">
        <v>0</v>
      </c>
      <c r="AO2594" s="45">
        <v>0</v>
      </c>
      <c r="AP2594" s="45">
        <v>0</v>
      </c>
      <c r="AQ2594" s="45">
        <v>0</v>
      </c>
      <c r="AR2594" s="45">
        <v>0</v>
      </c>
      <c r="AS2594" s="45" t="s">
        <v>4445</v>
      </c>
      <c r="AT2594" s="45" t="s">
        <v>4445</v>
      </c>
      <c r="AU2594" s="45">
        <v>9.8746209066842092E-6</v>
      </c>
      <c r="AV2594" s="10">
        <v>51.223880597014926</v>
      </c>
      <c r="AW2594" s="10">
        <v>51.223880597014926</v>
      </c>
      <c r="AX2594" s="17">
        <v>0</v>
      </c>
    </row>
    <row r="2595" spans="1:50" x14ac:dyDescent="0.25">
      <c r="A2595" s="22" t="s">
        <v>539</v>
      </c>
      <c r="B2595" s="22" t="s">
        <v>3949</v>
      </c>
      <c r="C2595" s="22" t="s">
        <v>853</v>
      </c>
      <c r="D2595" s="22">
        <v>9380</v>
      </c>
      <c r="E2595" s="22" t="s">
        <v>955</v>
      </c>
      <c r="F2595" s="43">
        <v>3.0000000000000001E-6</v>
      </c>
      <c r="G2595" s="43">
        <v>16.203219589629999</v>
      </c>
      <c r="H2595" s="43">
        <v>1.0793560606060606</v>
      </c>
      <c r="I2595" s="9">
        <v>0</v>
      </c>
      <c r="J2595" s="9">
        <v>1.0793560606060606</v>
      </c>
      <c r="K2595" s="11">
        <v>0</v>
      </c>
      <c r="L2595" s="41">
        <v>311</v>
      </c>
      <c r="M2595" s="44">
        <v>0</v>
      </c>
      <c r="N2595" s="13">
        <v>0</v>
      </c>
      <c r="O2595" s="13">
        <v>0</v>
      </c>
      <c r="P2595" s="22">
        <v>0</v>
      </c>
      <c r="Q2595" s="22">
        <v>0</v>
      </c>
      <c r="R2595" s="14">
        <v>0</v>
      </c>
      <c r="S2595" s="22">
        <v>21</v>
      </c>
      <c r="T2595" s="22">
        <v>1</v>
      </c>
      <c r="U2595" s="22">
        <v>577</v>
      </c>
      <c r="V2595" s="22"/>
      <c r="W2595" s="22">
        <v>106</v>
      </c>
      <c r="X2595" s="22">
        <v>71</v>
      </c>
      <c r="Y2595" s="14">
        <v>577</v>
      </c>
      <c r="Z2595" s="10">
        <v>106</v>
      </c>
      <c r="AA2595" s="22">
        <v>71</v>
      </c>
      <c r="AB2595" s="22">
        <v>197.15</v>
      </c>
      <c r="AC2595" s="22">
        <v>1.8514838877577078E-7</v>
      </c>
      <c r="AD2595" s="42">
        <v>0</v>
      </c>
      <c r="AE2595" s="22">
        <v>2769</v>
      </c>
      <c r="AF2595" s="22">
        <v>9.7144919124111907E-6</v>
      </c>
      <c r="AG2595" s="22">
        <v>1.07938799026791E-6</v>
      </c>
      <c r="AH2595" s="22">
        <v>0</v>
      </c>
      <c r="AI2595" s="22">
        <v>0</v>
      </c>
      <c r="AJ2595" s="22">
        <v>0</v>
      </c>
      <c r="AK2595" s="22">
        <v>0</v>
      </c>
      <c r="AL2595" s="45">
        <v>0</v>
      </c>
      <c r="AM2595" s="45">
        <v>0</v>
      </c>
      <c r="AN2595" s="45">
        <v>0</v>
      </c>
      <c r="AO2595" s="45">
        <v>0</v>
      </c>
      <c r="AP2595" s="45">
        <v>0</v>
      </c>
      <c r="AQ2595" s="45">
        <v>0</v>
      </c>
      <c r="AR2595" s="45">
        <v>0</v>
      </c>
      <c r="AS2595" s="45" t="s">
        <v>4445</v>
      </c>
      <c r="AT2595" s="45" t="s">
        <v>4445</v>
      </c>
      <c r="AU2595" s="45">
        <v>9.7144919124111907E-6</v>
      </c>
      <c r="AV2595" s="10">
        <v>98.206702930338651</v>
      </c>
      <c r="AW2595" s="10">
        <v>98.206702930338651</v>
      </c>
      <c r="AX2595" s="17">
        <v>0</v>
      </c>
    </row>
    <row r="2596" spans="1:50" x14ac:dyDescent="0.25">
      <c r="A2596" s="22" t="s">
        <v>2195</v>
      </c>
      <c r="B2596" s="22" t="s">
        <v>3962</v>
      </c>
      <c r="C2596" s="22" t="s">
        <v>2839</v>
      </c>
      <c r="D2596" s="22">
        <v>954</v>
      </c>
      <c r="E2596" s="22" t="s">
        <v>2840</v>
      </c>
      <c r="F2596" s="43">
        <v>3.0000000000000001E-6</v>
      </c>
      <c r="G2596" s="43">
        <v>14.00735117368</v>
      </c>
      <c r="H2596" s="43">
        <v>5.1397727272727272</v>
      </c>
      <c r="I2596" s="9">
        <v>0</v>
      </c>
      <c r="J2596" s="9">
        <v>5.1397727272727272</v>
      </c>
      <c r="K2596" s="11">
        <v>0</v>
      </c>
      <c r="L2596" s="41">
        <v>4</v>
      </c>
      <c r="M2596" s="44">
        <v>0</v>
      </c>
      <c r="N2596" s="13">
        <v>0</v>
      </c>
      <c r="O2596" s="13">
        <v>0</v>
      </c>
      <c r="P2596" s="22">
        <v>0</v>
      </c>
      <c r="Q2596" s="22">
        <v>0</v>
      </c>
      <c r="R2596" s="14">
        <v>0</v>
      </c>
      <c r="S2596" s="22">
        <v>264</v>
      </c>
      <c r="T2596" s="22">
        <v>1</v>
      </c>
      <c r="U2596" s="22">
        <v>20</v>
      </c>
      <c r="V2596" s="22"/>
      <c r="W2596" s="22">
        <v>5</v>
      </c>
      <c r="X2596" s="22">
        <v>5</v>
      </c>
      <c r="Y2596" s="14">
        <v>20</v>
      </c>
      <c r="Z2596" s="10">
        <v>5</v>
      </c>
      <c r="AA2596" s="22">
        <v>5</v>
      </c>
      <c r="AB2596" s="22">
        <v>8.65</v>
      </c>
      <c r="AC2596" s="22">
        <v>2.1417325537158234E-7</v>
      </c>
      <c r="AD2596" s="42">
        <v>0</v>
      </c>
      <c r="AE2596" s="22">
        <v>2770</v>
      </c>
      <c r="AF2596" s="22">
        <v>4.2879906466579604E-6</v>
      </c>
      <c r="AG2596" s="22">
        <v>1.0719976616644901E-6</v>
      </c>
      <c r="AH2596" s="22">
        <v>0</v>
      </c>
      <c r="AI2596" s="22">
        <v>0</v>
      </c>
      <c r="AJ2596" s="22">
        <v>0</v>
      </c>
      <c r="AK2596" s="22">
        <v>0</v>
      </c>
      <c r="AL2596" s="45">
        <v>0</v>
      </c>
      <c r="AM2596" s="45">
        <v>0</v>
      </c>
      <c r="AN2596" s="45">
        <v>0</v>
      </c>
      <c r="AO2596" s="45">
        <v>0</v>
      </c>
      <c r="AP2596" s="45">
        <v>0</v>
      </c>
      <c r="AQ2596" s="45">
        <v>0</v>
      </c>
      <c r="AR2596" s="45">
        <v>0</v>
      </c>
      <c r="AS2596" s="45" t="s">
        <v>4445</v>
      </c>
      <c r="AT2596" s="45" t="s">
        <v>4445</v>
      </c>
      <c r="AU2596" s="45">
        <v>4.2879906466579604E-6</v>
      </c>
      <c r="AV2596" s="10">
        <v>0.97280565996020341</v>
      </c>
      <c r="AW2596" s="10">
        <v>0.97280565996020341</v>
      </c>
      <c r="AX2596" s="17">
        <v>0</v>
      </c>
    </row>
    <row r="2597" spans="1:50" x14ac:dyDescent="0.25">
      <c r="A2597" s="22" t="s">
        <v>8</v>
      </c>
      <c r="B2597" s="22" t="s">
        <v>3946</v>
      </c>
      <c r="C2597" s="22" t="s">
        <v>514</v>
      </c>
      <c r="D2597" s="22">
        <v>6441</v>
      </c>
      <c r="E2597" s="22" t="s">
        <v>523</v>
      </c>
      <c r="F2597" s="43">
        <v>5.0000000000000004E-6</v>
      </c>
      <c r="G2597" s="43">
        <v>51.557952491590001</v>
      </c>
      <c r="H2597" s="43">
        <v>2.0035984848484851</v>
      </c>
      <c r="I2597" s="9">
        <v>0</v>
      </c>
      <c r="J2597" s="9">
        <v>2.0035984848484851</v>
      </c>
      <c r="K2597" s="11">
        <v>0</v>
      </c>
      <c r="L2597" s="41">
        <v>843</v>
      </c>
      <c r="M2597" s="44">
        <v>0</v>
      </c>
      <c r="N2597" s="13">
        <v>0</v>
      </c>
      <c r="O2597" s="13">
        <v>0</v>
      </c>
      <c r="P2597" s="22">
        <v>0</v>
      </c>
      <c r="Q2597" s="22">
        <v>0</v>
      </c>
      <c r="R2597" s="14">
        <v>0</v>
      </c>
      <c r="S2597" s="22">
        <v>52</v>
      </c>
      <c r="T2597" s="22">
        <v>1</v>
      </c>
      <c r="U2597" s="22">
        <v>1543</v>
      </c>
      <c r="V2597" s="22"/>
      <c r="W2597" s="22">
        <v>280</v>
      </c>
      <c r="X2597" s="22">
        <v>186</v>
      </c>
      <c r="Y2597" s="14">
        <v>1543</v>
      </c>
      <c r="Z2597" s="10">
        <v>280</v>
      </c>
      <c r="AA2597" s="22">
        <v>186</v>
      </c>
      <c r="AB2597" s="22">
        <v>522.47</v>
      </c>
      <c r="AC2597" s="22">
        <v>9.6978249879406811E-8</v>
      </c>
      <c r="AD2597" s="42">
        <v>0</v>
      </c>
      <c r="AE2597" s="22">
        <v>2773</v>
      </c>
      <c r="AF2597" s="22">
        <v>1.9940119590017809E-5</v>
      </c>
      <c r="AG2597" s="22">
        <v>1.04947997842199E-6</v>
      </c>
      <c r="AH2597" s="22">
        <v>0</v>
      </c>
      <c r="AI2597" s="22">
        <v>0</v>
      </c>
      <c r="AJ2597" s="22">
        <v>0</v>
      </c>
      <c r="AK2597" s="22">
        <v>0</v>
      </c>
      <c r="AL2597" s="45">
        <v>0</v>
      </c>
      <c r="AM2597" s="45">
        <v>0</v>
      </c>
      <c r="AN2597" s="45">
        <v>0</v>
      </c>
      <c r="AO2597" s="45">
        <v>0</v>
      </c>
      <c r="AP2597" s="45">
        <v>0</v>
      </c>
      <c r="AQ2597" s="45">
        <v>0</v>
      </c>
      <c r="AR2597" s="45">
        <v>0</v>
      </c>
      <c r="AS2597" s="45" t="s">
        <v>4445</v>
      </c>
      <c r="AT2597" s="45" t="s">
        <v>4445</v>
      </c>
      <c r="AU2597" s="45">
        <v>1.9940119590017809E-5</v>
      </c>
      <c r="AV2597" s="10">
        <v>139.74855846488325</v>
      </c>
      <c r="AW2597" s="10">
        <v>139.74855846488325</v>
      </c>
      <c r="AX2597" s="17">
        <v>0</v>
      </c>
    </row>
    <row r="2598" spans="1:50" x14ac:dyDescent="0.25">
      <c r="A2598" s="22" t="s">
        <v>2906</v>
      </c>
      <c r="B2598" s="22" t="s">
        <v>3977</v>
      </c>
      <c r="C2598" s="22" t="s">
        <v>3751</v>
      </c>
      <c r="D2598" s="22">
        <v>638</v>
      </c>
      <c r="E2598" s="22" t="s">
        <v>3508</v>
      </c>
      <c r="F2598" s="43">
        <v>1.9999999999999999E-6</v>
      </c>
      <c r="G2598" s="43">
        <v>17.911189703150001</v>
      </c>
      <c r="H2598" s="43">
        <v>2.9490530303030305</v>
      </c>
      <c r="I2598" s="9">
        <v>0</v>
      </c>
      <c r="J2598" s="9">
        <v>2.9490530303030305</v>
      </c>
      <c r="K2598" s="11">
        <v>0</v>
      </c>
      <c r="L2598" s="41">
        <v>55</v>
      </c>
      <c r="M2598" s="44">
        <v>0</v>
      </c>
      <c r="N2598" s="13">
        <v>0</v>
      </c>
      <c r="O2598" s="13">
        <v>0</v>
      </c>
      <c r="P2598" s="22">
        <v>0</v>
      </c>
      <c r="Q2598" s="22">
        <v>0</v>
      </c>
      <c r="R2598" s="14">
        <v>0</v>
      </c>
      <c r="S2598" s="22">
        <v>164</v>
      </c>
      <c r="T2598" s="22">
        <v>1</v>
      </c>
      <c r="U2598" s="22">
        <v>112</v>
      </c>
      <c r="V2598" s="22"/>
      <c r="W2598" s="22">
        <v>22</v>
      </c>
      <c r="X2598" s="22">
        <v>16</v>
      </c>
      <c r="Y2598" s="14">
        <v>112</v>
      </c>
      <c r="Z2598" s="10">
        <v>22</v>
      </c>
      <c r="AA2598" s="22">
        <v>16</v>
      </c>
      <c r="AB2598" s="22">
        <v>40.22</v>
      </c>
      <c r="AC2598" s="22">
        <v>1.1166204105628251E-7</v>
      </c>
      <c r="AD2598" s="42">
        <v>0</v>
      </c>
      <c r="AE2598" s="22">
        <v>2774</v>
      </c>
      <c r="AF2598" s="22">
        <v>2.0528946871007001E-6</v>
      </c>
      <c r="AG2598" s="22">
        <v>1.0264473435503501E-6</v>
      </c>
      <c r="AH2598" s="22">
        <v>0</v>
      </c>
      <c r="AI2598" s="22">
        <v>0</v>
      </c>
      <c r="AJ2598" s="22">
        <v>0</v>
      </c>
      <c r="AK2598" s="22">
        <v>0</v>
      </c>
      <c r="AL2598" s="45">
        <v>0</v>
      </c>
      <c r="AM2598" s="45">
        <v>0</v>
      </c>
      <c r="AN2598" s="45">
        <v>0</v>
      </c>
      <c r="AO2598" s="45">
        <v>0</v>
      </c>
      <c r="AP2598" s="45">
        <v>0</v>
      </c>
      <c r="AQ2598" s="45">
        <v>0</v>
      </c>
      <c r="AR2598" s="45">
        <v>0</v>
      </c>
      <c r="AS2598" s="45" t="s">
        <v>4445</v>
      </c>
      <c r="AT2598" s="45" t="s">
        <v>4445</v>
      </c>
      <c r="AU2598" s="45">
        <v>2.0528946871007001E-6</v>
      </c>
      <c r="AV2598" s="10">
        <v>7.460021835463361</v>
      </c>
      <c r="AW2598" s="10">
        <v>7.460021835463361</v>
      </c>
      <c r="AX2598" s="17">
        <v>0</v>
      </c>
    </row>
    <row r="2599" spans="1:50" x14ac:dyDescent="0.25">
      <c r="A2599" s="22" t="s">
        <v>2906</v>
      </c>
      <c r="B2599" s="22" t="s">
        <v>3977</v>
      </c>
      <c r="C2599" s="22" t="s">
        <v>3446</v>
      </c>
      <c r="D2599" s="22">
        <v>1652</v>
      </c>
      <c r="E2599" s="22" t="s">
        <v>3511</v>
      </c>
      <c r="F2599" s="43">
        <v>1.4E-5</v>
      </c>
      <c r="G2599" s="43">
        <v>22.395087300019998</v>
      </c>
      <c r="H2599" s="43">
        <v>1.196969696969697</v>
      </c>
      <c r="I2599" s="9">
        <v>0</v>
      </c>
      <c r="J2599" s="9">
        <v>1.196969696969697</v>
      </c>
      <c r="K2599" s="11">
        <v>0</v>
      </c>
      <c r="L2599" s="41">
        <v>141</v>
      </c>
      <c r="M2599" s="44">
        <v>0</v>
      </c>
      <c r="N2599" s="13">
        <v>0</v>
      </c>
      <c r="O2599" s="13">
        <v>0</v>
      </c>
      <c r="P2599" s="22">
        <v>0</v>
      </c>
      <c r="Q2599" s="22">
        <v>0</v>
      </c>
      <c r="R2599" s="14">
        <v>0</v>
      </c>
      <c r="S2599" s="22">
        <v>49</v>
      </c>
      <c r="T2599" s="22">
        <v>1</v>
      </c>
      <c r="U2599" s="22">
        <v>268</v>
      </c>
      <c r="V2599" s="22"/>
      <c r="W2599" s="22">
        <v>50</v>
      </c>
      <c r="X2599" s="22">
        <v>34</v>
      </c>
      <c r="Y2599" s="14">
        <v>268</v>
      </c>
      <c r="Z2599" s="10">
        <v>50</v>
      </c>
      <c r="AA2599" s="22">
        <v>34</v>
      </c>
      <c r="AB2599" s="22">
        <v>92.62</v>
      </c>
      <c r="AC2599" s="22">
        <v>6.2513710317117178E-7</v>
      </c>
      <c r="AD2599" s="42">
        <v>0</v>
      </c>
      <c r="AE2599" s="22">
        <v>2775</v>
      </c>
      <c r="AF2599" s="22">
        <v>1.02249198294737E-6</v>
      </c>
      <c r="AG2599" s="22">
        <v>1.02249198294737E-6</v>
      </c>
      <c r="AH2599" s="22">
        <v>0</v>
      </c>
      <c r="AI2599" s="22">
        <v>0</v>
      </c>
      <c r="AJ2599" s="22">
        <v>0</v>
      </c>
      <c r="AK2599" s="22">
        <v>0</v>
      </c>
      <c r="AL2599" s="45">
        <v>0</v>
      </c>
      <c r="AM2599" s="45">
        <v>0</v>
      </c>
      <c r="AN2599" s="45">
        <v>0</v>
      </c>
      <c r="AO2599" s="45">
        <v>0</v>
      </c>
      <c r="AP2599" s="45">
        <v>0</v>
      </c>
      <c r="AQ2599" s="45">
        <v>0</v>
      </c>
      <c r="AR2599" s="45">
        <v>0</v>
      </c>
      <c r="AS2599" s="45" t="s">
        <v>4445</v>
      </c>
      <c r="AT2599" s="45" t="s">
        <v>4445</v>
      </c>
      <c r="AU2599" s="45">
        <v>1.02249198294737E-6</v>
      </c>
      <c r="AV2599" s="10">
        <v>41.772151898734172</v>
      </c>
      <c r="AW2599" s="10">
        <v>41.772151898734172</v>
      </c>
      <c r="AX2599" s="17">
        <v>0</v>
      </c>
    </row>
    <row r="2600" spans="1:50" x14ac:dyDescent="0.25">
      <c r="A2600" s="22" t="s">
        <v>2906</v>
      </c>
      <c r="B2600" s="22" t="s">
        <v>3954</v>
      </c>
      <c r="C2600" s="22" t="s">
        <v>3469</v>
      </c>
      <c r="D2600" s="22">
        <v>7965</v>
      </c>
      <c r="E2600" s="22" t="s">
        <v>3470</v>
      </c>
      <c r="F2600" s="43">
        <v>1.7E-5</v>
      </c>
      <c r="G2600" s="43">
        <v>11.98329151237</v>
      </c>
      <c r="H2600" s="43">
        <v>0.681628787878788</v>
      </c>
      <c r="I2600" s="9">
        <v>0</v>
      </c>
      <c r="J2600" s="9">
        <v>0.681628787878788</v>
      </c>
      <c r="K2600" s="11">
        <v>0</v>
      </c>
      <c r="L2600" s="41">
        <v>60</v>
      </c>
      <c r="M2600" s="44">
        <v>0</v>
      </c>
      <c r="N2600" s="13">
        <v>0</v>
      </c>
      <c r="O2600" s="13">
        <v>0</v>
      </c>
      <c r="P2600" s="22">
        <v>0</v>
      </c>
      <c r="Q2600" s="22">
        <v>0</v>
      </c>
      <c r="R2600" s="14">
        <v>0</v>
      </c>
      <c r="S2600" s="22">
        <v>24</v>
      </c>
      <c r="T2600" s="22">
        <v>1</v>
      </c>
      <c r="U2600" s="22">
        <v>121</v>
      </c>
      <c r="V2600" s="22"/>
      <c r="W2600" s="22">
        <v>24</v>
      </c>
      <c r="X2600" s="22">
        <v>17</v>
      </c>
      <c r="Y2600" s="14">
        <v>121</v>
      </c>
      <c r="Z2600" s="10">
        <v>24</v>
      </c>
      <c r="AA2600" s="22">
        <v>17</v>
      </c>
      <c r="AB2600" s="22">
        <v>43.77</v>
      </c>
      <c r="AC2600" s="22">
        <v>1.418641946784938E-6</v>
      </c>
      <c r="AD2600" s="42">
        <v>0</v>
      </c>
      <c r="AE2600" s="22">
        <v>2776</v>
      </c>
      <c r="AF2600" s="22">
        <v>4.04129098579092E-6</v>
      </c>
      <c r="AG2600" s="22">
        <v>1.01032274644773E-6</v>
      </c>
      <c r="AH2600" s="22">
        <v>0</v>
      </c>
      <c r="AI2600" s="22">
        <v>0</v>
      </c>
      <c r="AJ2600" s="22">
        <v>0</v>
      </c>
      <c r="AK2600" s="22">
        <v>0</v>
      </c>
      <c r="AL2600" s="45">
        <v>0</v>
      </c>
      <c r="AM2600" s="45">
        <v>0</v>
      </c>
      <c r="AN2600" s="45">
        <v>0</v>
      </c>
      <c r="AO2600" s="45">
        <v>0</v>
      </c>
      <c r="AP2600" s="45">
        <v>0</v>
      </c>
      <c r="AQ2600" s="45">
        <v>0</v>
      </c>
      <c r="AR2600" s="45">
        <v>0</v>
      </c>
      <c r="AS2600" s="45" t="s">
        <v>4445</v>
      </c>
      <c r="AT2600" s="45" t="s">
        <v>4445</v>
      </c>
      <c r="AU2600" s="45">
        <v>4.04129098579092E-6</v>
      </c>
      <c r="AV2600" s="10">
        <v>35.209780494581821</v>
      </c>
      <c r="AW2600" s="10">
        <v>35.209780494581821</v>
      </c>
      <c r="AX2600" s="17">
        <v>0</v>
      </c>
    </row>
    <row r="2601" spans="1:50" x14ac:dyDescent="0.25">
      <c r="A2601" s="22" t="s">
        <v>2906</v>
      </c>
      <c r="B2601" s="22" t="s">
        <v>3977</v>
      </c>
      <c r="C2601" s="22" t="s">
        <v>3316</v>
      </c>
      <c r="D2601" s="22">
        <v>3699</v>
      </c>
      <c r="E2601" s="22" t="s">
        <v>3513</v>
      </c>
      <c r="F2601" s="43">
        <v>5.0000000000000004E-6</v>
      </c>
      <c r="G2601" s="43">
        <v>13.40533285063</v>
      </c>
      <c r="H2601" s="43">
        <v>1.227651515151515</v>
      </c>
      <c r="I2601" s="9">
        <v>0</v>
      </c>
      <c r="J2601" s="9">
        <v>1.227651515151515</v>
      </c>
      <c r="K2601" s="11">
        <v>0</v>
      </c>
      <c r="L2601" s="41">
        <v>96</v>
      </c>
      <c r="M2601" s="44">
        <v>0</v>
      </c>
      <c r="N2601" s="13">
        <v>0</v>
      </c>
      <c r="O2601" s="13">
        <v>0</v>
      </c>
      <c r="P2601" s="22">
        <v>0</v>
      </c>
      <c r="Q2601" s="22">
        <v>0</v>
      </c>
      <c r="R2601" s="14">
        <v>0</v>
      </c>
      <c r="S2601" s="22">
        <v>51</v>
      </c>
      <c r="T2601" s="22">
        <v>1</v>
      </c>
      <c r="U2601" s="22">
        <v>187</v>
      </c>
      <c r="V2601" s="22"/>
      <c r="W2601" s="22">
        <v>36</v>
      </c>
      <c r="X2601" s="22">
        <v>24</v>
      </c>
      <c r="Y2601" s="14">
        <v>187</v>
      </c>
      <c r="Z2601" s="10">
        <v>36</v>
      </c>
      <c r="AA2601" s="22">
        <v>24</v>
      </c>
      <c r="AB2601" s="22">
        <v>66.150000000000006</v>
      </c>
      <c r="AC2601" s="22">
        <v>3.7298588969874175E-7</v>
      </c>
      <c r="AD2601" s="42">
        <v>0</v>
      </c>
      <c r="AE2601" s="22">
        <v>2777</v>
      </c>
      <c r="AF2601" s="22">
        <v>3.02050352672121E-6</v>
      </c>
      <c r="AG2601" s="22">
        <v>1.0068345089070701E-6</v>
      </c>
      <c r="AH2601" s="22">
        <v>0</v>
      </c>
      <c r="AI2601" s="22">
        <v>0</v>
      </c>
      <c r="AJ2601" s="22">
        <v>0</v>
      </c>
      <c r="AK2601" s="22">
        <v>0</v>
      </c>
      <c r="AL2601" s="45">
        <v>0</v>
      </c>
      <c r="AM2601" s="45">
        <v>0</v>
      </c>
      <c r="AN2601" s="45">
        <v>0</v>
      </c>
      <c r="AO2601" s="45">
        <v>0</v>
      </c>
      <c r="AP2601" s="45">
        <v>0</v>
      </c>
      <c r="AQ2601" s="45">
        <v>0</v>
      </c>
      <c r="AR2601" s="45">
        <v>0</v>
      </c>
      <c r="AS2601" s="45" t="s">
        <v>4445</v>
      </c>
      <c r="AT2601" s="45" t="s">
        <v>4445</v>
      </c>
      <c r="AU2601" s="45">
        <v>3.02050352672121E-6</v>
      </c>
      <c r="AV2601" s="10">
        <v>29.324282628818267</v>
      </c>
      <c r="AW2601" s="10">
        <v>29.324282628818267</v>
      </c>
      <c r="AX2601" s="17">
        <v>0</v>
      </c>
    </row>
    <row r="2602" spans="1:50" x14ac:dyDescent="0.25">
      <c r="A2602" s="22" t="s">
        <v>2195</v>
      </c>
      <c r="B2602" s="22" t="s">
        <v>3962</v>
      </c>
      <c r="C2602" s="22" t="s">
        <v>2498</v>
      </c>
      <c r="D2602" s="22">
        <v>4475</v>
      </c>
      <c r="E2602" s="22" t="s">
        <v>2506</v>
      </c>
      <c r="F2602" s="43">
        <v>9.0000000000000002E-6</v>
      </c>
      <c r="G2602" s="43">
        <v>40.73924686534</v>
      </c>
      <c r="H2602" s="43">
        <v>1.2496212121212122</v>
      </c>
      <c r="I2602" s="9">
        <v>0.44128787878787884</v>
      </c>
      <c r="J2602" s="9">
        <v>0.80833333333333335</v>
      </c>
      <c r="K2602" s="11">
        <v>0.6</v>
      </c>
      <c r="L2602" s="41">
        <v>283</v>
      </c>
      <c r="M2602" s="44">
        <v>260</v>
      </c>
      <c r="N2602" s="13">
        <v>42</v>
      </c>
      <c r="O2602" s="13">
        <v>21</v>
      </c>
      <c r="P2602" s="22">
        <v>38</v>
      </c>
      <c r="Q2602" s="22">
        <v>17</v>
      </c>
      <c r="R2602" s="14">
        <v>0</v>
      </c>
      <c r="S2602" s="22">
        <v>35</v>
      </c>
      <c r="T2602" s="22">
        <v>0.51985450136404976</v>
      </c>
      <c r="U2602" s="22">
        <v>534</v>
      </c>
      <c r="V2602" s="22"/>
      <c r="W2602" s="22">
        <v>92</v>
      </c>
      <c r="X2602" s="22">
        <v>55</v>
      </c>
      <c r="Y2602" s="14">
        <v>274</v>
      </c>
      <c r="Z2602" s="10">
        <v>54</v>
      </c>
      <c r="AA2602" s="22">
        <v>38</v>
      </c>
      <c r="AB2602" s="22">
        <v>98.64</v>
      </c>
      <c r="AC2602" s="22">
        <v>2.2091719146769474E-7</v>
      </c>
      <c r="AD2602" s="42">
        <v>0</v>
      </c>
      <c r="AE2602" s="22">
        <v>2778</v>
      </c>
      <c r="AF2602" s="22">
        <v>9.8727003082322499E-6</v>
      </c>
      <c r="AG2602" s="22">
        <v>9.8727003082322494E-7</v>
      </c>
      <c r="AH2602" s="22">
        <v>0</v>
      </c>
      <c r="AI2602" s="22">
        <v>0</v>
      </c>
      <c r="AJ2602" s="22">
        <v>0</v>
      </c>
      <c r="AK2602" s="22">
        <v>0</v>
      </c>
      <c r="AL2602" s="45">
        <v>0</v>
      </c>
      <c r="AM2602" s="45">
        <v>0</v>
      </c>
      <c r="AN2602" s="45">
        <v>0</v>
      </c>
      <c r="AO2602" s="45">
        <v>0</v>
      </c>
      <c r="AP2602" s="45">
        <v>0</v>
      </c>
      <c r="AQ2602" s="45">
        <v>0</v>
      </c>
      <c r="AR2602" s="45">
        <v>0</v>
      </c>
      <c r="AS2602" s="45" t="s">
        <v>4445</v>
      </c>
      <c r="AT2602" s="45" t="s">
        <v>4445</v>
      </c>
      <c r="AU2602" s="45">
        <v>6.3862814361223464E-6</v>
      </c>
      <c r="AV2602" s="10">
        <v>66.80412371134021</v>
      </c>
      <c r="AW2602" s="10">
        <v>73.622309790845705</v>
      </c>
      <c r="AX2602" s="17">
        <v>0.35313731433767809</v>
      </c>
    </row>
    <row r="2603" spans="1:50" x14ac:dyDescent="0.25">
      <c r="A2603" s="22" t="s">
        <v>8</v>
      </c>
      <c r="B2603" s="22" t="s">
        <v>3953</v>
      </c>
      <c r="C2603" s="22" t="s">
        <v>519</v>
      </c>
      <c r="D2603" s="22">
        <v>2274</v>
      </c>
      <c r="E2603" s="22" t="s">
        <v>520</v>
      </c>
      <c r="F2603" s="43">
        <v>0</v>
      </c>
      <c r="G2603" s="43">
        <v>1.2004665087999999</v>
      </c>
      <c r="H2603" s="43">
        <v>0.13655303030303031</v>
      </c>
      <c r="I2603" s="9">
        <v>0</v>
      </c>
      <c r="J2603" s="9">
        <v>0.13655303030303031</v>
      </c>
      <c r="K2603" s="11">
        <v>0</v>
      </c>
      <c r="L2603" s="41">
        <v>8</v>
      </c>
      <c r="M2603" s="44">
        <v>0</v>
      </c>
      <c r="N2603" s="13">
        <v>0</v>
      </c>
      <c r="O2603" s="13">
        <v>0</v>
      </c>
      <c r="P2603" s="22">
        <v>0</v>
      </c>
      <c r="Q2603" s="22">
        <v>0</v>
      </c>
      <c r="R2603" s="14">
        <v>0</v>
      </c>
      <c r="S2603" s="22">
        <v>5</v>
      </c>
      <c r="T2603" s="22">
        <v>1</v>
      </c>
      <c r="U2603" s="22">
        <v>27</v>
      </c>
      <c r="V2603" s="22"/>
      <c r="W2603" s="22">
        <v>7</v>
      </c>
      <c r="X2603" s="22">
        <v>5</v>
      </c>
      <c r="Y2603" s="14">
        <v>27</v>
      </c>
      <c r="Z2603" s="10">
        <v>7</v>
      </c>
      <c r="AA2603" s="22">
        <v>5</v>
      </c>
      <c r="AB2603" s="22">
        <v>12.02</v>
      </c>
      <c r="AC2603" s="22">
        <v>0</v>
      </c>
      <c r="AD2603" s="42">
        <v>0</v>
      </c>
      <c r="AE2603" s="22">
        <v>2779</v>
      </c>
      <c r="AF2603" s="22">
        <v>1.967843789158966E-6</v>
      </c>
      <c r="AG2603" s="22">
        <v>9.8392189457948301E-7</v>
      </c>
      <c r="AH2603" s="22">
        <v>0</v>
      </c>
      <c r="AI2603" s="22">
        <v>0</v>
      </c>
      <c r="AJ2603" s="22">
        <v>0</v>
      </c>
      <c r="AK2603" s="22">
        <v>0</v>
      </c>
      <c r="AL2603" s="45">
        <v>0</v>
      </c>
      <c r="AM2603" s="45">
        <v>0</v>
      </c>
      <c r="AN2603" s="45">
        <v>0</v>
      </c>
      <c r="AO2603" s="45">
        <v>0</v>
      </c>
      <c r="AP2603" s="45">
        <v>0</v>
      </c>
      <c r="AQ2603" s="45">
        <v>0</v>
      </c>
      <c r="AR2603" s="45">
        <v>0</v>
      </c>
      <c r="AS2603" s="45" t="s">
        <v>4445</v>
      </c>
      <c r="AT2603" s="45" t="s">
        <v>4445</v>
      </c>
      <c r="AU2603" s="45">
        <v>1.967843789158966E-6</v>
      </c>
      <c r="AV2603" s="10">
        <v>51.262135922330096</v>
      </c>
      <c r="AW2603" s="10">
        <v>51.262135922330096</v>
      </c>
      <c r="AX2603" s="17">
        <v>0</v>
      </c>
    </row>
    <row r="2604" spans="1:50" x14ac:dyDescent="0.25">
      <c r="A2604" s="22" t="s">
        <v>2906</v>
      </c>
      <c r="B2604" s="22" t="s">
        <v>3961</v>
      </c>
      <c r="C2604" s="22" t="s">
        <v>3066</v>
      </c>
      <c r="D2604" s="22">
        <v>141</v>
      </c>
      <c r="E2604" s="22" t="s">
        <v>3582</v>
      </c>
      <c r="F2604" s="43">
        <v>5.7000000000000003E-5</v>
      </c>
      <c r="G2604" s="43">
        <v>90.992748679529996</v>
      </c>
      <c r="H2604" s="43">
        <v>2.3049242424242427</v>
      </c>
      <c r="I2604" s="9">
        <v>9.5075757575757577E-2</v>
      </c>
      <c r="J2604" s="9">
        <v>2.2100378787878787</v>
      </c>
      <c r="K2604" s="11">
        <v>1.4488636363636365</v>
      </c>
      <c r="L2604" s="41">
        <v>386</v>
      </c>
      <c r="M2604" s="44">
        <v>162</v>
      </c>
      <c r="N2604" s="13">
        <v>162</v>
      </c>
      <c r="O2604" s="13">
        <v>119</v>
      </c>
      <c r="P2604" s="22">
        <v>0</v>
      </c>
      <c r="Q2604" s="22">
        <v>0</v>
      </c>
      <c r="R2604" s="14">
        <v>0</v>
      </c>
      <c r="S2604" s="22">
        <v>148</v>
      </c>
      <c r="T2604" s="22">
        <v>0.37140509449465897</v>
      </c>
      <c r="U2604" s="22">
        <v>427</v>
      </c>
      <c r="V2604" s="22"/>
      <c r="W2604" s="22">
        <v>211</v>
      </c>
      <c r="X2604" s="22">
        <v>151</v>
      </c>
      <c r="Y2604" s="14">
        <v>265</v>
      </c>
      <c r="Z2604" s="10">
        <v>211</v>
      </c>
      <c r="AA2604" s="22">
        <v>151</v>
      </c>
      <c r="AB2604" s="22">
        <v>312.92</v>
      </c>
      <c r="AC2604" s="22">
        <v>6.2642354283361584E-7</v>
      </c>
      <c r="AD2604" s="42">
        <v>0</v>
      </c>
      <c r="AE2604" s="22">
        <v>2780</v>
      </c>
      <c r="AF2604" s="22">
        <v>1.0749747392767846E-5</v>
      </c>
      <c r="AG2604" s="22">
        <v>9.7724976297889504E-7</v>
      </c>
      <c r="AH2604" s="22">
        <v>0</v>
      </c>
      <c r="AI2604" s="22">
        <v>1</v>
      </c>
      <c r="AJ2604" s="22">
        <v>1</v>
      </c>
      <c r="AK2604" s="22">
        <v>0</v>
      </c>
      <c r="AL2604" s="45">
        <v>0</v>
      </c>
      <c r="AM2604" s="45">
        <v>0</v>
      </c>
      <c r="AN2604" s="45">
        <v>0</v>
      </c>
      <c r="AO2604" s="45">
        <v>0</v>
      </c>
      <c r="AP2604" s="45">
        <v>0</v>
      </c>
      <c r="AQ2604" s="45">
        <v>0</v>
      </c>
      <c r="AR2604" s="45">
        <v>0</v>
      </c>
      <c r="AS2604" s="45" t="s">
        <v>4445</v>
      </c>
      <c r="AT2604" s="45" t="s">
        <v>4445</v>
      </c>
      <c r="AU2604" s="45">
        <v>1.0307214652934099E-5</v>
      </c>
      <c r="AV2604" s="10">
        <v>95.473476733224786</v>
      </c>
      <c r="AW2604" s="10">
        <v>91.543138866064083</v>
      </c>
      <c r="AX2604" s="17">
        <v>4.1248972884141324E-2</v>
      </c>
    </row>
    <row r="2605" spans="1:50" x14ac:dyDescent="0.25">
      <c r="A2605" s="22" t="s">
        <v>2195</v>
      </c>
      <c r="B2605" s="22" t="s">
        <v>3960</v>
      </c>
      <c r="C2605" s="22" t="s">
        <v>2289</v>
      </c>
      <c r="D2605" s="22">
        <v>6054</v>
      </c>
      <c r="E2605" s="22" t="s">
        <v>2290</v>
      </c>
      <c r="F2605" s="43">
        <v>9.5499000000000001E-2</v>
      </c>
      <c r="G2605" s="43">
        <v>27.20317959306</v>
      </c>
      <c r="H2605" s="43">
        <v>0.85113636363636369</v>
      </c>
      <c r="I2605" s="9">
        <v>0</v>
      </c>
      <c r="J2605" s="9">
        <v>0.85113636363636369</v>
      </c>
      <c r="K2605" s="11">
        <v>0</v>
      </c>
      <c r="L2605" s="41">
        <v>38</v>
      </c>
      <c r="M2605" s="44">
        <v>0</v>
      </c>
      <c r="N2605" s="13">
        <v>0</v>
      </c>
      <c r="O2605" s="13">
        <v>0</v>
      </c>
      <c r="P2605" s="22">
        <v>0</v>
      </c>
      <c r="Q2605" s="22">
        <v>0</v>
      </c>
      <c r="R2605" s="14">
        <v>0</v>
      </c>
      <c r="S2605" s="22">
        <v>16</v>
      </c>
      <c r="T2605" s="22">
        <v>1</v>
      </c>
      <c r="U2605" s="22">
        <v>81</v>
      </c>
      <c r="V2605" s="22"/>
      <c r="W2605" s="22">
        <v>17</v>
      </c>
      <c r="X2605" s="22">
        <v>12</v>
      </c>
      <c r="Y2605" s="14">
        <v>81</v>
      </c>
      <c r="Z2605" s="10">
        <v>17</v>
      </c>
      <c r="AA2605" s="22">
        <v>12</v>
      </c>
      <c r="AB2605" s="22">
        <v>30.58</v>
      </c>
      <c r="AC2605" s="22">
        <v>3.5105822712122757E-3</v>
      </c>
      <c r="AD2605" s="42">
        <v>1.2E-4</v>
      </c>
      <c r="AE2605" s="22">
        <v>2782</v>
      </c>
      <c r="AF2605" s="22">
        <v>2.8903887178178009E-6</v>
      </c>
      <c r="AG2605" s="22">
        <v>9.6346290593926698E-7</v>
      </c>
      <c r="AH2605" s="22">
        <v>0</v>
      </c>
      <c r="AI2605" s="22">
        <v>0</v>
      </c>
      <c r="AJ2605" s="22">
        <v>0</v>
      </c>
      <c r="AK2605" s="22">
        <v>0</v>
      </c>
      <c r="AL2605" s="45">
        <v>0</v>
      </c>
      <c r="AM2605" s="45">
        <v>0</v>
      </c>
      <c r="AN2605" s="45">
        <v>0</v>
      </c>
      <c r="AO2605" s="45">
        <v>0</v>
      </c>
      <c r="AP2605" s="45">
        <v>0</v>
      </c>
      <c r="AQ2605" s="45">
        <v>0</v>
      </c>
      <c r="AR2605" s="45">
        <v>0</v>
      </c>
      <c r="AS2605" s="45" t="s">
        <v>4445</v>
      </c>
      <c r="AT2605" s="45" t="s">
        <v>4445</v>
      </c>
      <c r="AU2605" s="45">
        <v>2.8903887178178009E-6</v>
      </c>
      <c r="AV2605" s="10">
        <v>19.973297730307074</v>
      </c>
      <c r="AW2605" s="10">
        <v>19.973297730307074</v>
      </c>
      <c r="AX2605" s="17">
        <v>0</v>
      </c>
    </row>
    <row r="2606" spans="1:50" x14ac:dyDescent="0.25">
      <c r="A2606" s="22" t="s">
        <v>2906</v>
      </c>
      <c r="B2606" s="22" t="s">
        <v>3950</v>
      </c>
      <c r="C2606" s="22" t="s">
        <v>4004</v>
      </c>
      <c r="D2606" s="22">
        <v>3401</v>
      </c>
      <c r="E2606" s="22" t="s">
        <v>4073</v>
      </c>
      <c r="F2606" s="43">
        <v>3.3739999999999998E-3</v>
      </c>
      <c r="G2606" s="43">
        <v>81.384261627740003</v>
      </c>
      <c r="H2606" s="43">
        <v>14.196969696969699</v>
      </c>
      <c r="I2606" s="9">
        <v>0</v>
      </c>
      <c r="J2606" s="9">
        <v>14.196969696969699</v>
      </c>
      <c r="K2606" s="11">
        <v>0</v>
      </c>
      <c r="L2606" s="41">
        <v>132</v>
      </c>
      <c r="M2606" s="44">
        <v>0</v>
      </c>
      <c r="N2606" s="13">
        <v>0</v>
      </c>
      <c r="O2606" s="13">
        <v>0</v>
      </c>
      <c r="P2606" s="22">
        <v>0</v>
      </c>
      <c r="Q2606" s="22">
        <v>0</v>
      </c>
      <c r="R2606" s="14">
        <v>0</v>
      </c>
      <c r="S2606" s="22">
        <v>681</v>
      </c>
      <c r="T2606" s="22">
        <v>1</v>
      </c>
      <c r="U2606" s="22">
        <v>252</v>
      </c>
      <c r="V2606" s="22"/>
      <c r="W2606" s="22">
        <v>47</v>
      </c>
      <c r="X2606" s="22">
        <v>32</v>
      </c>
      <c r="Y2606" s="14">
        <v>252</v>
      </c>
      <c r="Z2606" s="10">
        <v>47</v>
      </c>
      <c r="AA2606" s="22">
        <v>32</v>
      </c>
      <c r="AB2606" s="22">
        <v>87.07</v>
      </c>
      <c r="AC2606" s="22">
        <v>4.145764712387542E-5</v>
      </c>
      <c r="AD2606" s="42">
        <v>0</v>
      </c>
      <c r="AE2606" s="22">
        <v>2784</v>
      </c>
      <c r="AF2606" s="22">
        <v>2.0860011643003852E-5</v>
      </c>
      <c r="AG2606" s="22">
        <v>9.4818234740926599E-7</v>
      </c>
      <c r="AH2606" s="22">
        <v>0</v>
      </c>
      <c r="AI2606" s="22">
        <v>0</v>
      </c>
      <c r="AJ2606" s="22">
        <v>0</v>
      </c>
      <c r="AK2606" s="22">
        <v>0</v>
      </c>
      <c r="AL2606" s="45">
        <v>0</v>
      </c>
      <c r="AM2606" s="45">
        <v>0</v>
      </c>
      <c r="AN2606" s="45">
        <v>0</v>
      </c>
      <c r="AO2606" s="45">
        <v>0</v>
      </c>
      <c r="AP2606" s="45">
        <v>0</v>
      </c>
      <c r="AQ2606" s="45">
        <v>0</v>
      </c>
      <c r="AR2606" s="45">
        <v>0</v>
      </c>
      <c r="AS2606" s="45" t="s">
        <v>4445</v>
      </c>
      <c r="AT2606" s="45" t="s">
        <v>4445</v>
      </c>
      <c r="AU2606" s="45">
        <v>2.0860011643003852E-5</v>
      </c>
      <c r="AV2606" s="10">
        <v>3.3105656350053358</v>
      </c>
      <c r="AW2606" s="10">
        <v>3.3105656350053358</v>
      </c>
      <c r="AX2606" s="17">
        <v>0</v>
      </c>
    </row>
    <row r="2607" spans="1:50" x14ac:dyDescent="0.25">
      <c r="A2607" s="22" t="s">
        <v>2195</v>
      </c>
      <c r="B2607" s="22" t="s">
        <v>3956</v>
      </c>
      <c r="C2607" s="22" t="s">
        <v>2666</v>
      </c>
      <c r="D2607" s="22">
        <v>4756</v>
      </c>
      <c r="E2607" s="22" t="s">
        <v>2667</v>
      </c>
      <c r="F2607" s="43">
        <v>4.6073000000000003E-2</v>
      </c>
      <c r="G2607" s="43">
        <v>61.473537358930002</v>
      </c>
      <c r="H2607" s="43">
        <v>2.3861742424242425</v>
      </c>
      <c r="I2607" s="9">
        <v>1.6683712121212122</v>
      </c>
      <c r="J2607" s="9">
        <v>0.71780303030303028</v>
      </c>
      <c r="K2607" s="11">
        <v>1.6683712121212122</v>
      </c>
      <c r="L2607" s="41">
        <v>12</v>
      </c>
      <c r="M2607" s="44">
        <v>94</v>
      </c>
      <c r="N2607" s="13">
        <v>26</v>
      </c>
      <c r="O2607" s="13">
        <v>1</v>
      </c>
      <c r="P2607" s="22">
        <v>26</v>
      </c>
      <c r="Q2607" s="22">
        <v>1</v>
      </c>
      <c r="R2607" s="14">
        <v>0</v>
      </c>
      <c r="S2607" s="22">
        <v>56</v>
      </c>
      <c r="T2607" s="22">
        <v>0.30081752520041272</v>
      </c>
      <c r="U2607" s="22">
        <v>104</v>
      </c>
      <c r="V2607" s="22"/>
      <c r="W2607" s="22">
        <v>28</v>
      </c>
      <c r="X2607" s="22">
        <v>3</v>
      </c>
      <c r="Y2607" s="14">
        <v>10</v>
      </c>
      <c r="Z2607" s="10">
        <v>2</v>
      </c>
      <c r="AA2607" s="22">
        <v>2</v>
      </c>
      <c r="AB2607" s="22">
        <v>3.64</v>
      </c>
      <c r="AC2607" s="22">
        <v>7.4947696162318159E-4</v>
      </c>
      <c r="AD2607" s="42">
        <v>0</v>
      </c>
      <c r="AE2607" s="22">
        <v>2785</v>
      </c>
      <c r="AF2607" s="22">
        <v>8.4411143773338956E-6</v>
      </c>
      <c r="AG2607" s="22">
        <v>9.3790159748154397E-7</v>
      </c>
      <c r="AH2607" s="22">
        <v>0</v>
      </c>
      <c r="AI2607" s="22">
        <v>1</v>
      </c>
      <c r="AJ2607" s="22">
        <v>0</v>
      </c>
      <c r="AK2607" s="22">
        <v>0</v>
      </c>
      <c r="AL2607" s="45">
        <v>0</v>
      </c>
      <c r="AM2607" s="45">
        <v>0</v>
      </c>
      <c r="AN2607" s="45">
        <v>0</v>
      </c>
      <c r="AO2607" s="45">
        <v>0</v>
      </c>
      <c r="AP2607" s="45">
        <v>0</v>
      </c>
      <c r="AQ2607" s="45">
        <v>0</v>
      </c>
      <c r="AR2607" s="45">
        <v>0</v>
      </c>
      <c r="AS2607" s="45" t="s">
        <v>4445</v>
      </c>
      <c r="AT2607" s="45" t="s">
        <v>4445</v>
      </c>
      <c r="AU2607" s="45">
        <v>2.5392351369232051E-6</v>
      </c>
      <c r="AV2607" s="10">
        <v>2.7862796833773089</v>
      </c>
      <c r="AW2607" s="10">
        <v>11.734264624176522</v>
      </c>
      <c r="AX2607" s="17">
        <v>0.69918247479958728</v>
      </c>
    </row>
    <row r="2608" spans="1:50" x14ac:dyDescent="0.25">
      <c r="A2608" s="22" t="s">
        <v>2906</v>
      </c>
      <c r="B2608" s="22" t="s">
        <v>3977</v>
      </c>
      <c r="C2608" s="22" t="s">
        <v>2660</v>
      </c>
      <c r="D2608" s="22">
        <v>4494</v>
      </c>
      <c r="E2608" s="22" t="s">
        <v>3373</v>
      </c>
      <c r="F2608" s="43">
        <v>1.8E-5</v>
      </c>
      <c r="G2608" s="43">
        <v>107.95063053622999</v>
      </c>
      <c r="H2608" s="43">
        <v>6.7611742424242429</v>
      </c>
      <c r="I2608" s="9">
        <v>0</v>
      </c>
      <c r="J2608" s="9">
        <v>6.7611742424242429</v>
      </c>
      <c r="K2608" s="11">
        <v>0</v>
      </c>
      <c r="L2608" s="41">
        <v>307</v>
      </c>
      <c r="M2608" s="44">
        <v>0</v>
      </c>
      <c r="N2608" s="13">
        <v>0</v>
      </c>
      <c r="O2608" s="13">
        <v>0</v>
      </c>
      <c r="P2608" s="22">
        <v>0</v>
      </c>
      <c r="Q2608" s="22">
        <v>0</v>
      </c>
      <c r="R2608" s="14">
        <v>0</v>
      </c>
      <c r="S2608" s="22">
        <v>256</v>
      </c>
      <c r="T2608" s="22">
        <v>1</v>
      </c>
      <c r="U2608" s="22">
        <v>570</v>
      </c>
      <c r="V2608" s="22"/>
      <c r="W2608" s="22">
        <v>105</v>
      </c>
      <c r="X2608" s="22">
        <v>70</v>
      </c>
      <c r="Y2608" s="14">
        <v>570</v>
      </c>
      <c r="Z2608" s="10">
        <v>105</v>
      </c>
      <c r="AA2608" s="22">
        <v>70</v>
      </c>
      <c r="AB2608" s="22">
        <v>195.15</v>
      </c>
      <c r="AC2608" s="22">
        <v>1.6674288895384363E-7</v>
      </c>
      <c r="AD2608" s="42">
        <v>0</v>
      </c>
      <c r="AE2608" s="22">
        <v>2786</v>
      </c>
      <c r="AF2608" s="22">
        <v>3.6977463295450603E-5</v>
      </c>
      <c r="AG2608" s="22">
        <v>9.2443658238626505E-7</v>
      </c>
      <c r="AH2608" s="22">
        <v>0</v>
      </c>
      <c r="AI2608" s="22">
        <v>0</v>
      </c>
      <c r="AJ2608" s="22">
        <v>0</v>
      </c>
      <c r="AK2608" s="22">
        <v>0</v>
      </c>
      <c r="AL2608" s="45">
        <v>0</v>
      </c>
      <c r="AM2608" s="45">
        <v>0</v>
      </c>
      <c r="AN2608" s="45">
        <v>0</v>
      </c>
      <c r="AO2608" s="45">
        <v>0</v>
      </c>
      <c r="AP2608" s="45">
        <v>0</v>
      </c>
      <c r="AQ2608" s="45">
        <v>0</v>
      </c>
      <c r="AR2608" s="45">
        <v>0</v>
      </c>
      <c r="AS2608" s="45" t="s">
        <v>4445</v>
      </c>
      <c r="AT2608" s="45" t="s">
        <v>4445</v>
      </c>
      <c r="AU2608" s="45">
        <v>3.6977463295450603E-5</v>
      </c>
      <c r="AV2608" s="10">
        <v>15.52984677441945</v>
      </c>
      <c r="AW2608" s="10">
        <v>15.52984677441945</v>
      </c>
      <c r="AX2608" s="17">
        <v>0</v>
      </c>
    </row>
    <row r="2609" spans="1:50" x14ac:dyDescent="0.25">
      <c r="A2609" s="22" t="s">
        <v>2906</v>
      </c>
      <c r="B2609" s="22" t="s">
        <v>3977</v>
      </c>
      <c r="C2609" s="22" t="s">
        <v>3522</v>
      </c>
      <c r="D2609" s="22">
        <v>1646</v>
      </c>
      <c r="E2609" s="22" t="s">
        <v>3523</v>
      </c>
      <c r="F2609" s="43">
        <v>0</v>
      </c>
      <c r="G2609" s="43">
        <v>2.3501496083800002</v>
      </c>
      <c r="H2609" s="43">
        <v>5.7386363636363638E-2</v>
      </c>
      <c r="I2609" s="9">
        <v>0</v>
      </c>
      <c r="J2609" s="9">
        <v>5.7386363636363638E-2</v>
      </c>
      <c r="K2609" s="11">
        <v>0</v>
      </c>
      <c r="L2609" s="41">
        <v>0</v>
      </c>
      <c r="M2609" s="44">
        <v>0</v>
      </c>
      <c r="N2609" s="13">
        <v>0</v>
      </c>
      <c r="O2609" s="13">
        <v>0</v>
      </c>
      <c r="P2609" s="22">
        <v>0</v>
      </c>
      <c r="Q2609" s="22">
        <v>0</v>
      </c>
      <c r="R2609" s="14">
        <v>0</v>
      </c>
      <c r="S2609" s="22">
        <v>2</v>
      </c>
      <c r="T2609" s="22">
        <v>1</v>
      </c>
      <c r="U2609" s="22">
        <v>12</v>
      </c>
      <c r="V2609" s="22"/>
      <c r="W2609" s="22">
        <v>4</v>
      </c>
      <c r="X2609" s="22">
        <v>4</v>
      </c>
      <c r="Y2609" s="14">
        <v>12</v>
      </c>
      <c r="Z2609" s="10">
        <v>4</v>
      </c>
      <c r="AA2609" s="22">
        <v>4</v>
      </c>
      <c r="AB2609" s="22">
        <v>6.56</v>
      </c>
      <c r="AC2609" s="22">
        <v>0</v>
      </c>
      <c r="AD2609" s="42">
        <v>0</v>
      </c>
      <c r="AE2609" s="22">
        <v>2788</v>
      </c>
      <c r="AF2609" s="22">
        <v>2.7259069216567229E-6</v>
      </c>
      <c r="AG2609" s="22">
        <v>9.08635640552241E-7</v>
      </c>
      <c r="AH2609" s="22">
        <v>0</v>
      </c>
      <c r="AI2609" s="22">
        <v>0</v>
      </c>
      <c r="AJ2609" s="22">
        <v>0</v>
      </c>
      <c r="AK2609" s="22">
        <v>0</v>
      </c>
      <c r="AL2609" s="45">
        <v>0</v>
      </c>
      <c r="AM2609" s="45">
        <v>0</v>
      </c>
      <c r="AN2609" s="45">
        <v>0</v>
      </c>
      <c r="AO2609" s="45">
        <v>0</v>
      </c>
      <c r="AP2609" s="45">
        <v>0</v>
      </c>
      <c r="AQ2609" s="45">
        <v>0</v>
      </c>
      <c r="AR2609" s="45">
        <v>0</v>
      </c>
      <c r="AS2609" s="45" t="s">
        <v>4445</v>
      </c>
      <c r="AT2609" s="45" t="s">
        <v>4445</v>
      </c>
      <c r="AU2609" s="45">
        <v>2.7259069216567229E-6</v>
      </c>
      <c r="AV2609" s="10">
        <v>69.702970297029694</v>
      </c>
      <c r="AW2609" s="10">
        <v>69.702970297029694</v>
      </c>
      <c r="AX2609" s="17">
        <v>0</v>
      </c>
    </row>
    <row r="2610" spans="1:50" x14ac:dyDescent="0.25">
      <c r="A2610" s="22" t="s">
        <v>2195</v>
      </c>
      <c r="B2610" s="22" t="s">
        <v>3962</v>
      </c>
      <c r="C2610" s="22" t="s">
        <v>2542</v>
      </c>
      <c r="D2610" s="22">
        <v>4313</v>
      </c>
      <c r="E2610" s="22" t="s">
        <v>2883</v>
      </c>
      <c r="F2610" s="43">
        <v>1.9999999999999999E-6</v>
      </c>
      <c r="G2610" s="43">
        <v>10.509118956409999</v>
      </c>
      <c r="H2610" s="43">
        <v>0.79583333333333339</v>
      </c>
      <c r="I2610" s="9">
        <v>0</v>
      </c>
      <c r="J2610" s="9">
        <v>0.79583333333333339</v>
      </c>
      <c r="K2610" s="11">
        <v>0</v>
      </c>
      <c r="L2610" s="41">
        <v>93</v>
      </c>
      <c r="M2610" s="44">
        <v>0</v>
      </c>
      <c r="N2610" s="13">
        <v>0</v>
      </c>
      <c r="O2610" s="13">
        <v>0</v>
      </c>
      <c r="P2610" s="22">
        <v>0</v>
      </c>
      <c r="Q2610" s="22">
        <v>0</v>
      </c>
      <c r="R2610" s="14">
        <v>0</v>
      </c>
      <c r="S2610" s="22">
        <v>29</v>
      </c>
      <c r="T2610" s="22">
        <v>1</v>
      </c>
      <c r="U2610" s="22">
        <v>181</v>
      </c>
      <c r="V2610" s="22"/>
      <c r="W2610" s="22">
        <v>35</v>
      </c>
      <c r="X2610" s="22">
        <v>24</v>
      </c>
      <c r="Y2610" s="14">
        <v>181</v>
      </c>
      <c r="Z2610" s="10">
        <v>35</v>
      </c>
      <c r="AA2610" s="22">
        <v>24</v>
      </c>
      <c r="AB2610" s="22">
        <v>64.239999999999995</v>
      </c>
      <c r="AC2610" s="22">
        <v>1.9031091077145977E-7</v>
      </c>
      <c r="AD2610" s="42">
        <v>0</v>
      </c>
      <c r="AE2610" s="22">
        <v>2789</v>
      </c>
      <c r="AF2610" s="22">
        <v>1.7668070308332039E-6</v>
      </c>
      <c r="AG2610" s="22">
        <v>8.8340351541660196E-7</v>
      </c>
      <c r="AH2610" s="22">
        <v>0</v>
      </c>
      <c r="AI2610" s="22">
        <v>0</v>
      </c>
      <c r="AJ2610" s="22">
        <v>0</v>
      </c>
      <c r="AK2610" s="22">
        <v>0</v>
      </c>
      <c r="AL2610" s="45">
        <v>0</v>
      </c>
      <c r="AM2610" s="45">
        <v>0</v>
      </c>
      <c r="AN2610" s="45">
        <v>0</v>
      </c>
      <c r="AO2610" s="45">
        <v>0</v>
      </c>
      <c r="AP2610" s="45">
        <v>0</v>
      </c>
      <c r="AQ2610" s="45">
        <v>0</v>
      </c>
      <c r="AR2610" s="45">
        <v>0</v>
      </c>
      <c r="AS2610" s="45" t="s">
        <v>4445</v>
      </c>
      <c r="AT2610" s="45" t="s">
        <v>4445</v>
      </c>
      <c r="AU2610" s="45">
        <v>1.7668070308332039E-6</v>
      </c>
      <c r="AV2610" s="10">
        <v>43.979057591623032</v>
      </c>
      <c r="AW2610" s="10">
        <v>43.979057591623032</v>
      </c>
      <c r="AX2610" s="17">
        <v>0</v>
      </c>
    </row>
    <row r="2611" spans="1:50" x14ac:dyDescent="0.25">
      <c r="A2611" s="22" t="s">
        <v>2906</v>
      </c>
      <c r="B2611" s="22" t="s">
        <v>3954</v>
      </c>
      <c r="C2611" s="22" t="s">
        <v>3544</v>
      </c>
      <c r="D2611" s="22">
        <v>4623</v>
      </c>
      <c r="E2611" s="22" t="s">
        <v>3530</v>
      </c>
      <c r="F2611" s="43">
        <v>1.0000000000000001E-5</v>
      </c>
      <c r="G2611" s="43">
        <v>4.7980583399399999</v>
      </c>
      <c r="H2611" s="43">
        <v>0.43787878787878792</v>
      </c>
      <c r="I2611" s="9">
        <v>0</v>
      </c>
      <c r="J2611" s="9">
        <v>0.43787878787878792</v>
      </c>
      <c r="K2611" s="11">
        <v>0</v>
      </c>
      <c r="L2611" s="41">
        <v>109</v>
      </c>
      <c r="M2611" s="44">
        <v>0</v>
      </c>
      <c r="N2611" s="13">
        <v>0</v>
      </c>
      <c r="O2611" s="13">
        <v>0</v>
      </c>
      <c r="P2611" s="22">
        <v>0</v>
      </c>
      <c r="Q2611" s="22">
        <v>0</v>
      </c>
      <c r="R2611" s="14">
        <v>0</v>
      </c>
      <c r="S2611" s="22">
        <v>15</v>
      </c>
      <c r="T2611" s="22">
        <v>1</v>
      </c>
      <c r="U2611" s="22">
        <v>210</v>
      </c>
      <c r="V2611" s="22"/>
      <c r="W2611" s="22">
        <v>40</v>
      </c>
      <c r="X2611" s="22">
        <v>27</v>
      </c>
      <c r="Y2611" s="14">
        <v>210</v>
      </c>
      <c r="Z2611" s="10">
        <v>40</v>
      </c>
      <c r="AA2611" s="22">
        <v>27</v>
      </c>
      <c r="AB2611" s="22">
        <v>73.7</v>
      </c>
      <c r="AC2611" s="22">
        <v>2.0841764087689381E-6</v>
      </c>
      <c r="AD2611" s="42">
        <v>0</v>
      </c>
      <c r="AE2611" s="22">
        <v>2790</v>
      </c>
      <c r="AF2611" s="22">
        <v>1.755937161036558E-6</v>
      </c>
      <c r="AG2611" s="22">
        <v>8.7796858051827898E-7</v>
      </c>
      <c r="AH2611" s="22">
        <v>0</v>
      </c>
      <c r="AI2611" s="22">
        <v>0</v>
      </c>
      <c r="AJ2611" s="22">
        <v>0</v>
      </c>
      <c r="AK2611" s="22">
        <v>0</v>
      </c>
      <c r="AL2611" s="45">
        <v>0</v>
      </c>
      <c r="AM2611" s="45">
        <v>0</v>
      </c>
      <c r="AN2611" s="45">
        <v>0</v>
      </c>
      <c r="AO2611" s="45">
        <v>0</v>
      </c>
      <c r="AP2611" s="45">
        <v>0</v>
      </c>
      <c r="AQ2611" s="45">
        <v>0</v>
      </c>
      <c r="AR2611" s="45">
        <v>0</v>
      </c>
      <c r="AS2611" s="45" t="s">
        <v>4445</v>
      </c>
      <c r="AT2611" s="45" t="s">
        <v>4445</v>
      </c>
      <c r="AU2611" s="45">
        <v>1.755937161036558E-6</v>
      </c>
      <c r="AV2611" s="10">
        <v>91.349480968858117</v>
      </c>
      <c r="AW2611" s="10">
        <v>91.349480968858117</v>
      </c>
      <c r="AX2611" s="17">
        <v>0</v>
      </c>
    </row>
    <row r="2612" spans="1:50" x14ac:dyDescent="0.25">
      <c r="A2612" s="22" t="s">
        <v>2906</v>
      </c>
      <c r="B2612" s="22" t="s">
        <v>3977</v>
      </c>
      <c r="C2612" s="22" t="s">
        <v>3456</v>
      </c>
      <c r="D2612" s="22">
        <v>3555</v>
      </c>
      <c r="E2612" s="22" t="s">
        <v>3457</v>
      </c>
      <c r="F2612" s="43">
        <v>3.9999999999999998E-6</v>
      </c>
      <c r="G2612" s="43">
        <v>56.852074915919999</v>
      </c>
      <c r="H2612" s="43">
        <v>3.4473484848484852</v>
      </c>
      <c r="I2612" s="9">
        <v>0</v>
      </c>
      <c r="J2612" s="9">
        <v>3.4473484848484852</v>
      </c>
      <c r="K2612" s="11">
        <v>0</v>
      </c>
      <c r="L2612" s="41">
        <v>107</v>
      </c>
      <c r="M2612" s="44">
        <v>0</v>
      </c>
      <c r="N2612" s="13">
        <v>0</v>
      </c>
      <c r="O2612" s="13">
        <v>0</v>
      </c>
      <c r="P2612" s="22">
        <v>0</v>
      </c>
      <c r="Q2612" s="22">
        <v>0</v>
      </c>
      <c r="R2612" s="14">
        <v>0</v>
      </c>
      <c r="S2612" s="22">
        <v>143</v>
      </c>
      <c r="T2612" s="22">
        <v>1</v>
      </c>
      <c r="U2612" s="22">
        <v>207</v>
      </c>
      <c r="V2612" s="22"/>
      <c r="W2612" s="22">
        <v>39</v>
      </c>
      <c r="X2612" s="22">
        <v>27</v>
      </c>
      <c r="Y2612" s="14">
        <v>207</v>
      </c>
      <c r="Z2612" s="10">
        <v>39</v>
      </c>
      <c r="AA2612" s="22">
        <v>27</v>
      </c>
      <c r="AB2612" s="22">
        <v>72.06</v>
      </c>
      <c r="AC2612" s="22">
        <v>7.0358030131982043E-8</v>
      </c>
      <c r="AD2612" s="42">
        <v>0</v>
      </c>
      <c r="AE2612" s="22">
        <v>2791</v>
      </c>
      <c r="AF2612" s="22">
        <v>7.0236368379170077E-6</v>
      </c>
      <c r="AG2612" s="22">
        <v>8.7795460473962596E-7</v>
      </c>
      <c r="AH2612" s="22">
        <v>0</v>
      </c>
      <c r="AI2612" s="22">
        <v>0</v>
      </c>
      <c r="AJ2612" s="22">
        <v>0</v>
      </c>
      <c r="AK2612" s="22">
        <v>0</v>
      </c>
      <c r="AL2612" s="45">
        <v>0</v>
      </c>
      <c r="AM2612" s="45">
        <v>0</v>
      </c>
      <c r="AN2612" s="45">
        <v>0</v>
      </c>
      <c r="AO2612" s="45">
        <v>0</v>
      </c>
      <c r="AP2612" s="45">
        <v>0</v>
      </c>
      <c r="AQ2612" s="45">
        <v>0</v>
      </c>
      <c r="AR2612" s="45">
        <v>0</v>
      </c>
      <c r="AS2612" s="45" t="s">
        <v>4445</v>
      </c>
      <c r="AT2612" s="45" t="s">
        <v>4445</v>
      </c>
      <c r="AU2612" s="45">
        <v>7.0236368379170077E-6</v>
      </c>
      <c r="AV2612" s="10">
        <v>11.313042522799691</v>
      </c>
      <c r="AW2612" s="10">
        <v>11.313042522799691</v>
      </c>
      <c r="AX2612" s="17">
        <v>0</v>
      </c>
    </row>
    <row r="2613" spans="1:50" x14ac:dyDescent="0.25">
      <c r="A2613" s="22" t="s">
        <v>539</v>
      </c>
      <c r="B2613" s="22" t="s">
        <v>3949</v>
      </c>
      <c r="C2613" s="22" t="s">
        <v>781</v>
      </c>
      <c r="D2613" s="22">
        <v>6801</v>
      </c>
      <c r="E2613" s="22" t="s">
        <v>922</v>
      </c>
      <c r="F2613" s="43">
        <v>1.9999999999999999E-6</v>
      </c>
      <c r="G2613" s="43">
        <v>17.556510063859999</v>
      </c>
      <c r="H2613" s="43">
        <v>0.84337121212121213</v>
      </c>
      <c r="I2613" s="9">
        <v>0</v>
      </c>
      <c r="J2613" s="9">
        <v>0.84337121212121213</v>
      </c>
      <c r="K2613" s="11">
        <v>0</v>
      </c>
      <c r="L2613" s="41">
        <v>340</v>
      </c>
      <c r="M2613" s="44">
        <v>0</v>
      </c>
      <c r="N2613" s="13">
        <v>0</v>
      </c>
      <c r="O2613" s="13">
        <v>0</v>
      </c>
      <c r="P2613" s="22">
        <v>0</v>
      </c>
      <c r="Q2613" s="22">
        <v>0</v>
      </c>
      <c r="R2613" s="14">
        <v>0</v>
      </c>
      <c r="S2613" s="22">
        <v>19</v>
      </c>
      <c r="T2613" s="22">
        <v>1</v>
      </c>
      <c r="U2613" s="22">
        <v>630</v>
      </c>
      <c r="V2613" s="22"/>
      <c r="W2613" s="22">
        <v>116</v>
      </c>
      <c r="X2613" s="22">
        <v>77</v>
      </c>
      <c r="Y2613" s="14">
        <v>630</v>
      </c>
      <c r="Z2613" s="10">
        <v>116</v>
      </c>
      <c r="AA2613" s="22">
        <v>77</v>
      </c>
      <c r="AB2613" s="22">
        <v>215.62</v>
      </c>
      <c r="AC2613" s="22">
        <v>1.1391785683630777E-7</v>
      </c>
      <c r="AD2613" s="42">
        <v>0</v>
      </c>
      <c r="AE2613" s="22">
        <v>2792</v>
      </c>
      <c r="AF2613" s="22">
        <v>8.7699304050352795E-6</v>
      </c>
      <c r="AG2613" s="22">
        <v>8.7699304050352793E-7</v>
      </c>
      <c r="AH2613" s="22">
        <v>0</v>
      </c>
      <c r="AI2613" s="22">
        <v>0</v>
      </c>
      <c r="AJ2613" s="22">
        <v>0</v>
      </c>
      <c r="AK2613" s="22">
        <v>0</v>
      </c>
      <c r="AL2613" s="45">
        <v>0</v>
      </c>
      <c r="AM2613" s="45">
        <v>0</v>
      </c>
      <c r="AN2613" s="45">
        <v>0</v>
      </c>
      <c r="AO2613" s="45">
        <v>0</v>
      </c>
      <c r="AP2613" s="45">
        <v>0</v>
      </c>
      <c r="AQ2613" s="45">
        <v>0</v>
      </c>
      <c r="AR2613" s="45">
        <v>0</v>
      </c>
      <c r="AS2613" s="45" t="s">
        <v>4445</v>
      </c>
      <c r="AT2613" s="45" t="s">
        <v>4445</v>
      </c>
      <c r="AU2613" s="45">
        <v>8.7699304050352795E-6</v>
      </c>
      <c r="AV2613" s="10">
        <v>137.54322928362902</v>
      </c>
      <c r="AW2613" s="10">
        <v>137.54322928362902</v>
      </c>
      <c r="AX2613" s="17">
        <v>0</v>
      </c>
    </row>
    <row r="2614" spans="1:50" x14ac:dyDescent="0.25">
      <c r="A2614" s="22" t="s">
        <v>2195</v>
      </c>
      <c r="B2614" s="22" t="s">
        <v>3962</v>
      </c>
      <c r="C2614" s="22" t="s">
        <v>2542</v>
      </c>
      <c r="D2614" s="22">
        <v>3855</v>
      </c>
      <c r="E2614" s="22" t="s">
        <v>2873</v>
      </c>
      <c r="F2614" s="43">
        <v>3.0000000000000001E-6</v>
      </c>
      <c r="G2614" s="43">
        <v>31.602163537519999</v>
      </c>
      <c r="H2614" s="43">
        <v>2.2496212121212125</v>
      </c>
      <c r="I2614" s="9">
        <v>0</v>
      </c>
      <c r="J2614" s="9">
        <v>2.2496212121212125</v>
      </c>
      <c r="K2614" s="11">
        <v>0</v>
      </c>
      <c r="L2614" s="41">
        <v>145</v>
      </c>
      <c r="M2614" s="44">
        <v>0</v>
      </c>
      <c r="N2614" s="13">
        <v>0</v>
      </c>
      <c r="O2614" s="13">
        <v>0</v>
      </c>
      <c r="P2614" s="22">
        <v>0</v>
      </c>
      <c r="Q2614" s="22">
        <v>0</v>
      </c>
      <c r="R2614" s="14">
        <v>0</v>
      </c>
      <c r="S2614" s="22">
        <v>91</v>
      </c>
      <c r="T2614" s="22">
        <v>1</v>
      </c>
      <c r="U2614" s="22">
        <v>276</v>
      </c>
      <c r="V2614" s="22"/>
      <c r="W2614" s="22">
        <v>52</v>
      </c>
      <c r="X2614" s="22">
        <v>35</v>
      </c>
      <c r="Y2614" s="14">
        <v>276</v>
      </c>
      <c r="Z2614" s="10">
        <v>52</v>
      </c>
      <c r="AA2614" s="22">
        <v>35</v>
      </c>
      <c r="AB2614" s="22">
        <v>96.08</v>
      </c>
      <c r="AC2614" s="22">
        <v>9.4930209333238174E-8</v>
      </c>
      <c r="AD2614" s="42">
        <v>0</v>
      </c>
      <c r="AE2614" s="22">
        <v>2793</v>
      </c>
      <c r="AF2614" s="22">
        <v>7.8718534700993739E-6</v>
      </c>
      <c r="AG2614" s="22">
        <v>8.7465038556659705E-7</v>
      </c>
      <c r="AH2614" s="22">
        <v>0</v>
      </c>
      <c r="AI2614" s="22">
        <v>0</v>
      </c>
      <c r="AJ2614" s="22">
        <v>0</v>
      </c>
      <c r="AK2614" s="22">
        <v>0</v>
      </c>
      <c r="AL2614" s="45">
        <v>0</v>
      </c>
      <c r="AM2614" s="45">
        <v>0</v>
      </c>
      <c r="AN2614" s="45">
        <v>0</v>
      </c>
      <c r="AO2614" s="45">
        <v>0</v>
      </c>
      <c r="AP2614" s="45">
        <v>0</v>
      </c>
      <c r="AQ2614" s="45">
        <v>0</v>
      </c>
      <c r="AR2614" s="45">
        <v>0</v>
      </c>
      <c r="AS2614" s="45" t="s">
        <v>4445</v>
      </c>
      <c r="AT2614" s="45" t="s">
        <v>4445</v>
      </c>
      <c r="AU2614" s="45">
        <v>7.8718534700993739E-6</v>
      </c>
      <c r="AV2614" s="10">
        <v>23.115002525677721</v>
      </c>
      <c r="AW2614" s="10">
        <v>23.115002525677721</v>
      </c>
      <c r="AX2614" s="17">
        <v>0</v>
      </c>
    </row>
    <row r="2615" spans="1:50" x14ac:dyDescent="0.25">
      <c r="A2615" s="22" t="s">
        <v>2906</v>
      </c>
      <c r="B2615" s="22" t="s">
        <v>3961</v>
      </c>
      <c r="C2615" s="22" t="s">
        <v>3364</v>
      </c>
      <c r="D2615" s="22">
        <v>1956</v>
      </c>
      <c r="E2615" s="22" t="s">
        <v>3592</v>
      </c>
      <c r="F2615" s="43">
        <v>9.9999999999999995E-7</v>
      </c>
      <c r="G2615" s="43">
        <v>9.6785890298700004</v>
      </c>
      <c r="H2615" s="43">
        <v>0.39810606060606063</v>
      </c>
      <c r="I2615" s="9">
        <v>0</v>
      </c>
      <c r="J2615" s="9">
        <v>0.39810606060606063</v>
      </c>
      <c r="K2615" s="11">
        <v>0</v>
      </c>
      <c r="L2615" s="41">
        <v>11</v>
      </c>
      <c r="M2615" s="44">
        <v>0</v>
      </c>
      <c r="N2615" s="13">
        <v>0</v>
      </c>
      <c r="O2615" s="13">
        <v>0</v>
      </c>
      <c r="P2615" s="22">
        <v>0</v>
      </c>
      <c r="Q2615" s="22">
        <v>0</v>
      </c>
      <c r="R2615" s="14">
        <v>0</v>
      </c>
      <c r="S2615" s="22">
        <v>15</v>
      </c>
      <c r="T2615" s="22">
        <v>1</v>
      </c>
      <c r="U2615" s="22">
        <v>32</v>
      </c>
      <c r="V2615" s="22"/>
      <c r="W2615" s="22">
        <v>8</v>
      </c>
      <c r="X2615" s="22">
        <v>6</v>
      </c>
      <c r="Y2615" s="14">
        <v>32</v>
      </c>
      <c r="Z2615" s="10">
        <v>8</v>
      </c>
      <c r="AA2615" s="22">
        <v>6</v>
      </c>
      <c r="AB2615" s="22">
        <v>13.84</v>
      </c>
      <c r="AC2615" s="22">
        <v>1.0332084531265934E-7</v>
      </c>
      <c r="AD2615" s="42">
        <v>0</v>
      </c>
      <c r="AE2615" s="22">
        <v>2794</v>
      </c>
      <c r="AF2615" s="22">
        <v>2.5951428223727941E-6</v>
      </c>
      <c r="AG2615" s="22">
        <v>8.6504760745759799E-7</v>
      </c>
      <c r="AH2615" s="22">
        <v>0</v>
      </c>
      <c r="AI2615" s="22">
        <v>0</v>
      </c>
      <c r="AJ2615" s="22">
        <v>0</v>
      </c>
      <c r="AK2615" s="22">
        <v>0</v>
      </c>
      <c r="AL2615" s="45">
        <v>0</v>
      </c>
      <c r="AM2615" s="45">
        <v>0</v>
      </c>
      <c r="AN2615" s="45">
        <v>0</v>
      </c>
      <c r="AO2615" s="45">
        <v>0</v>
      </c>
      <c r="AP2615" s="45">
        <v>0</v>
      </c>
      <c r="AQ2615" s="45">
        <v>0</v>
      </c>
      <c r="AR2615" s="45">
        <v>0</v>
      </c>
      <c r="AS2615" s="45" t="s">
        <v>4445</v>
      </c>
      <c r="AT2615" s="45" t="s">
        <v>4445</v>
      </c>
      <c r="AU2615" s="45">
        <v>2.5951428223727941E-6</v>
      </c>
      <c r="AV2615" s="10">
        <v>20.095147478591816</v>
      </c>
      <c r="AW2615" s="10">
        <v>20.095147478591816</v>
      </c>
      <c r="AX2615" s="17">
        <v>0</v>
      </c>
    </row>
    <row r="2616" spans="1:50" x14ac:dyDescent="0.25">
      <c r="A2616" s="22" t="s">
        <v>2906</v>
      </c>
      <c r="B2616" s="22" t="s">
        <v>3977</v>
      </c>
      <c r="C2616" s="22" t="s">
        <v>3355</v>
      </c>
      <c r="D2616" s="22">
        <v>3585</v>
      </c>
      <c r="E2616" s="22" t="s">
        <v>3538</v>
      </c>
      <c r="F2616" s="43">
        <v>5.0000000000000004E-6</v>
      </c>
      <c r="G2616" s="43">
        <v>18.7910955117</v>
      </c>
      <c r="H2616" s="43">
        <v>0.83106060606060617</v>
      </c>
      <c r="I2616" s="9">
        <v>0</v>
      </c>
      <c r="J2616" s="9">
        <v>0.83106060606060617</v>
      </c>
      <c r="K2616" s="11">
        <v>0</v>
      </c>
      <c r="L2616" s="41">
        <v>90</v>
      </c>
      <c r="M2616" s="44">
        <v>0</v>
      </c>
      <c r="N2616" s="13">
        <v>0</v>
      </c>
      <c r="O2616" s="13">
        <v>0</v>
      </c>
      <c r="P2616" s="22">
        <v>0</v>
      </c>
      <c r="Q2616" s="22">
        <v>0</v>
      </c>
      <c r="R2616" s="14">
        <v>0</v>
      </c>
      <c r="S2616" s="22">
        <v>24</v>
      </c>
      <c r="T2616" s="22">
        <v>1</v>
      </c>
      <c r="U2616" s="22">
        <v>176</v>
      </c>
      <c r="V2616" s="22"/>
      <c r="W2616" s="22">
        <v>34</v>
      </c>
      <c r="X2616" s="22">
        <v>23</v>
      </c>
      <c r="Y2616" s="14">
        <v>176</v>
      </c>
      <c r="Z2616" s="10">
        <v>34</v>
      </c>
      <c r="AA2616" s="22">
        <v>23</v>
      </c>
      <c r="AB2616" s="22">
        <v>62.42</v>
      </c>
      <c r="AC2616" s="22">
        <v>2.6608347538262597E-7</v>
      </c>
      <c r="AD2616" s="42">
        <v>0</v>
      </c>
      <c r="AE2616" s="22">
        <v>2795</v>
      </c>
      <c r="AF2616" s="22">
        <v>1.6922608399347699E-6</v>
      </c>
      <c r="AG2616" s="22">
        <v>8.4613041996738495E-7</v>
      </c>
      <c r="AH2616" s="22">
        <v>0</v>
      </c>
      <c r="AI2616" s="22">
        <v>0</v>
      </c>
      <c r="AJ2616" s="22">
        <v>0</v>
      </c>
      <c r="AK2616" s="22">
        <v>0</v>
      </c>
      <c r="AL2616" s="45">
        <v>0</v>
      </c>
      <c r="AM2616" s="45">
        <v>0</v>
      </c>
      <c r="AN2616" s="45">
        <v>0</v>
      </c>
      <c r="AO2616" s="45">
        <v>0</v>
      </c>
      <c r="AP2616" s="45">
        <v>0</v>
      </c>
      <c r="AQ2616" s="45">
        <v>0</v>
      </c>
      <c r="AR2616" s="45">
        <v>0</v>
      </c>
      <c r="AS2616" s="45" t="s">
        <v>4445</v>
      </c>
      <c r="AT2616" s="45" t="s">
        <v>4445</v>
      </c>
      <c r="AU2616" s="45">
        <v>1.6922608399347701E-6</v>
      </c>
      <c r="AV2616" s="10">
        <v>40.911577028258883</v>
      </c>
      <c r="AW2616" s="10">
        <v>40.911577028258883</v>
      </c>
      <c r="AX2616" s="17">
        <v>0</v>
      </c>
    </row>
    <row r="2617" spans="1:50" x14ac:dyDescent="0.25">
      <c r="A2617" s="22" t="s">
        <v>539</v>
      </c>
      <c r="B2617" s="22" t="s">
        <v>3949</v>
      </c>
      <c r="C2617" s="22" t="s">
        <v>853</v>
      </c>
      <c r="D2617" s="22">
        <v>9495</v>
      </c>
      <c r="E2617" s="22" t="s">
        <v>954</v>
      </c>
      <c r="F2617" s="43">
        <v>6.3000000000000003E-4</v>
      </c>
      <c r="G2617" s="43">
        <v>82.636050555889994</v>
      </c>
      <c r="H2617" s="43">
        <v>4.1223484848484846</v>
      </c>
      <c r="I2617" s="9">
        <v>0</v>
      </c>
      <c r="J2617" s="9">
        <v>4.1223484848484846</v>
      </c>
      <c r="K2617" s="11">
        <v>0</v>
      </c>
      <c r="L2617" s="41">
        <v>974</v>
      </c>
      <c r="M2617" s="44">
        <v>0</v>
      </c>
      <c r="N2617" s="13">
        <v>0</v>
      </c>
      <c r="O2617" s="13">
        <v>0</v>
      </c>
      <c r="P2617" s="22">
        <v>0</v>
      </c>
      <c r="Q2617" s="22">
        <v>0</v>
      </c>
      <c r="R2617" s="14">
        <v>0</v>
      </c>
      <c r="S2617" s="22">
        <v>94</v>
      </c>
      <c r="T2617" s="22">
        <v>1</v>
      </c>
      <c r="U2617" s="22">
        <v>1781</v>
      </c>
      <c r="V2617" s="22"/>
      <c r="W2617" s="22">
        <v>323</v>
      </c>
      <c r="X2617" s="22">
        <v>214</v>
      </c>
      <c r="Y2617" s="14">
        <v>1781</v>
      </c>
      <c r="Z2617" s="10">
        <v>323</v>
      </c>
      <c r="AA2617" s="22">
        <v>214</v>
      </c>
      <c r="AB2617" s="22">
        <v>602.79999999999995</v>
      </c>
      <c r="AC2617" s="22">
        <v>7.6237912601341758E-6</v>
      </c>
      <c r="AD2617" s="42">
        <v>1.0000000000000001E-5</v>
      </c>
      <c r="AE2617" s="22">
        <v>2796</v>
      </c>
      <c r="AF2617" s="22">
        <v>1.8460809131919814E-5</v>
      </c>
      <c r="AG2617" s="22">
        <v>8.3912768781453695E-7</v>
      </c>
      <c r="AH2617" s="22">
        <v>0</v>
      </c>
      <c r="AI2617" s="22">
        <v>0</v>
      </c>
      <c r="AJ2617" s="22">
        <v>0</v>
      </c>
      <c r="AK2617" s="22">
        <v>0</v>
      </c>
      <c r="AL2617" s="45">
        <v>0</v>
      </c>
      <c r="AM2617" s="45">
        <v>0</v>
      </c>
      <c r="AN2617" s="45">
        <v>0</v>
      </c>
      <c r="AO2617" s="45">
        <v>0</v>
      </c>
      <c r="AP2617" s="45">
        <v>0</v>
      </c>
      <c r="AQ2617" s="45">
        <v>0</v>
      </c>
      <c r="AR2617" s="45">
        <v>0</v>
      </c>
      <c r="AS2617" s="45" t="s">
        <v>4445</v>
      </c>
      <c r="AT2617" s="45" t="s">
        <v>4445</v>
      </c>
      <c r="AU2617" s="45">
        <v>1.8460809131919814E-5</v>
      </c>
      <c r="AV2617" s="10">
        <v>78.35339520352845</v>
      </c>
      <c r="AW2617" s="10">
        <v>78.35339520352845</v>
      </c>
      <c r="AX2617" s="17">
        <v>0</v>
      </c>
    </row>
    <row r="2618" spans="1:50" x14ac:dyDescent="0.25">
      <c r="A2618" s="22" t="s">
        <v>2906</v>
      </c>
      <c r="B2618" s="22" t="s">
        <v>3977</v>
      </c>
      <c r="C2618" s="22" t="s">
        <v>3097</v>
      </c>
      <c r="D2618" s="22">
        <v>9208</v>
      </c>
      <c r="E2618" s="22" t="s">
        <v>3496</v>
      </c>
      <c r="F2618" s="43">
        <v>0</v>
      </c>
      <c r="G2618" s="43">
        <v>13.704798966189999</v>
      </c>
      <c r="H2618" s="43">
        <v>2.2750000000000004</v>
      </c>
      <c r="I2618" s="9">
        <v>0</v>
      </c>
      <c r="J2618" s="9">
        <v>2.2750000000000004</v>
      </c>
      <c r="K2618" s="11">
        <v>0</v>
      </c>
      <c r="L2618" s="41">
        <v>8</v>
      </c>
      <c r="M2618" s="44">
        <v>0</v>
      </c>
      <c r="N2618" s="13">
        <v>0</v>
      </c>
      <c r="O2618" s="13">
        <v>0</v>
      </c>
      <c r="P2618" s="22">
        <v>0</v>
      </c>
      <c r="Q2618" s="22">
        <v>0</v>
      </c>
      <c r="R2618" s="14">
        <v>0</v>
      </c>
      <c r="S2618" s="22">
        <v>63</v>
      </c>
      <c r="T2618" s="22">
        <v>1</v>
      </c>
      <c r="U2618" s="22">
        <v>27</v>
      </c>
      <c r="V2618" s="22"/>
      <c r="W2618" s="22">
        <v>7</v>
      </c>
      <c r="X2618" s="22">
        <v>5</v>
      </c>
      <c r="Y2618" s="14">
        <v>27</v>
      </c>
      <c r="Z2618" s="10">
        <v>7</v>
      </c>
      <c r="AA2618" s="22">
        <v>5</v>
      </c>
      <c r="AB2618" s="22">
        <v>12.02</v>
      </c>
      <c r="AC2618" s="22">
        <v>0</v>
      </c>
      <c r="AD2618" s="42">
        <v>0</v>
      </c>
      <c r="AE2618" s="22">
        <v>2797</v>
      </c>
      <c r="AF2618" s="22">
        <v>2.0132508278713751E-5</v>
      </c>
      <c r="AG2618" s="22">
        <v>8.38854511613073E-7</v>
      </c>
      <c r="AH2618" s="22">
        <v>0</v>
      </c>
      <c r="AI2618" s="22">
        <v>0</v>
      </c>
      <c r="AJ2618" s="22">
        <v>0</v>
      </c>
      <c r="AK2618" s="22">
        <v>0</v>
      </c>
      <c r="AL2618" s="45">
        <v>0</v>
      </c>
      <c r="AM2618" s="45">
        <v>0</v>
      </c>
      <c r="AN2618" s="45">
        <v>0</v>
      </c>
      <c r="AO2618" s="45">
        <v>0</v>
      </c>
      <c r="AP2618" s="45">
        <v>0</v>
      </c>
      <c r="AQ2618" s="45">
        <v>0</v>
      </c>
      <c r="AR2618" s="45">
        <v>0</v>
      </c>
      <c r="AS2618" s="45" t="s">
        <v>4445</v>
      </c>
      <c r="AT2618" s="45" t="s">
        <v>4445</v>
      </c>
      <c r="AU2618" s="45">
        <v>2.0132508278713751E-5</v>
      </c>
      <c r="AV2618" s="10">
        <v>3.0769230769230766</v>
      </c>
      <c r="AW2618" s="10">
        <v>3.0769230769230766</v>
      </c>
      <c r="AX2618" s="17">
        <v>0</v>
      </c>
    </row>
    <row r="2619" spans="1:50" x14ac:dyDescent="0.25">
      <c r="A2619" s="22" t="s">
        <v>2906</v>
      </c>
      <c r="B2619" s="22" t="s">
        <v>3954</v>
      </c>
      <c r="C2619" s="22" t="s">
        <v>3544</v>
      </c>
      <c r="D2619" s="22">
        <v>476</v>
      </c>
      <c r="E2619" s="22" t="s">
        <v>3545</v>
      </c>
      <c r="F2619" s="43">
        <v>9.9999999999999995E-7</v>
      </c>
      <c r="G2619" s="43">
        <v>5.1195518491499996</v>
      </c>
      <c r="H2619" s="43">
        <v>0.57405303030303034</v>
      </c>
      <c r="I2619" s="9">
        <v>0</v>
      </c>
      <c r="J2619" s="9">
        <v>0.57405303030303034</v>
      </c>
      <c r="K2619" s="11">
        <v>0</v>
      </c>
      <c r="L2619" s="41">
        <v>126</v>
      </c>
      <c r="M2619" s="44">
        <v>0</v>
      </c>
      <c r="N2619" s="13">
        <v>0</v>
      </c>
      <c r="O2619" s="13">
        <v>0</v>
      </c>
      <c r="P2619" s="22">
        <v>0</v>
      </c>
      <c r="Q2619" s="22">
        <v>0</v>
      </c>
      <c r="R2619" s="14">
        <v>0</v>
      </c>
      <c r="S2619" s="22">
        <v>19</v>
      </c>
      <c r="T2619" s="22">
        <v>1</v>
      </c>
      <c r="U2619" s="22">
        <v>241</v>
      </c>
      <c r="V2619" s="22"/>
      <c r="W2619" s="22">
        <v>45</v>
      </c>
      <c r="X2619" s="22">
        <v>31</v>
      </c>
      <c r="Y2619" s="14">
        <v>241</v>
      </c>
      <c r="Z2619" s="10">
        <v>45</v>
      </c>
      <c r="AA2619" s="22">
        <v>31</v>
      </c>
      <c r="AB2619" s="22">
        <v>83.34</v>
      </c>
      <c r="AC2619" s="22">
        <v>1.9532959709472034E-7</v>
      </c>
      <c r="AD2619" s="42">
        <v>0</v>
      </c>
      <c r="AE2619" s="22">
        <v>2798</v>
      </c>
      <c r="AF2619" s="22">
        <v>8.1308305435382E-7</v>
      </c>
      <c r="AG2619" s="22">
        <v>8.1308305435382E-7</v>
      </c>
      <c r="AH2619" s="22">
        <v>0</v>
      </c>
      <c r="AI2619" s="22">
        <v>0</v>
      </c>
      <c r="AJ2619" s="22">
        <v>0</v>
      </c>
      <c r="AK2619" s="22">
        <v>0</v>
      </c>
      <c r="AL2619" s="45">
        <v>0</v>
      </c>
      <c r="AM2619" s="45">
        <v>0</v>
      </c>
      <c r="AN2619" s="45">
        <v>0</v>
      </c>
      <c r="AO2619" s="45">
        <v>0</v>
      </c>
      <c r="AP2619" s="45">
        <v>0</v>
      </c>
      <c r="AQ2619" s="45">
        <v>0</v>
      </c>
      <c r="AR2619" s="45">
        <v>0</v>
      </c>
      <c r="AS2619" s="45" t="s">
        <v>4445</v>
      </c>
      <c r="AT2619" s="45" t="s">
        <v>4445</v>
      </c>
      <c r="AU2619" s="45">
        <v>8.1308305435382E-7</v>
      </c>
      <c r="AV2619" s="10">
        <v>78.389970306829426</v>
      </c>
      <c r="AW2619" s="10">
        <v>78.389970306829426</v>
      </c>
      <c r="AX2619" s="17">
        <v>0</v>
      </c>
    </row>
    <row r="2620" spans="1:50" x14ac:dyDescent="0.25">
      <c r="A2620" s="22" t="s">
        <v>2906</v>
      </c>
      <c r="B2620" s="22" t="s">
        <v>3977</v>
      </c>
      <c r="C2620" s="22" t="s">
        <v>3357</v>
      </c>
      <c r="D2620" s="22">
        <v>3646</v>
      </c>
      <c r="E2620" s="22" t="s">
        <v>3358</v>
      </c>
      <c r="F2620" s="43">
        <v>5.0000000000000004E-6</v>
      </c>
      <c r="G2620" s="43">
        <v>32.372689501529997</v>
      </c>
      <c r="H2620" s="43">
        <v>1.1128787878787878</v>
      </c>
      <c r="I2620" s="9">
        <v>0</v>
      </c>
      <c r="J2620" s="9">
        <v>1.1128787878787878</v>
      </c>
      <c r="K2620" s="11">
        <v>0</v>
      </c>
      <c r="L2620" s="41">
        <v>51</v>
      </c>
      <c r="M2620" s="44">
        <v>0</v>
      </c>
      <c r="N2620" s="13">
        <v>0</v>
      </c>
      <c r="O2620" s="13">
        <v>0</v>
      </c>
      <c r="P2620" s="22">
        <v>0</v>
      </c>
      <c r="Q2620" s="22">
        <v>0</v>
      </c>
      <c r="R2620" s="14">
        <v>0</v>
      </c>
      <c r="S2620" s="22">
        <v>41</v>
      </c>
      <c r="T2620" s="22">
        <v>1</v>
      </c>
      <c r="U2620" s="22">
        <v>105</v>
      </c>
      <c r="V2620" s="22"/>
      <c r="W2620" s="22">
        <v>21</v>
      </c>
      <c r="X2620" s="22">
        <v>15</v>
      </c>
      <c r="Y2620" s="14">
        <v>105</v>
      </c>
      <c r="Z2620" s="10">
        <v>21</v>
      </c>
      <c r="AA2620" s="22">
        <v>15</v>
      </c>
      <c r="AB2620" s="22">
        <v>38.22</v>
      </c>
      <c r="AC2620" s="22">
        <v>1.5445117711840689E-7</v>
      </c>
      <c r="AD2620" s="42">
        <v>0</v>
      </c>
      <c r="AE2620" s="22">
        <v>2799</v>
      </c>
      <c r="AF2620" s="22">
        <v>1.1381867002375534E-5</v>
      </c>
      <c r="AG2620" s="22">
        <v>8.1299050016968107E-7</v>
      </c>
      <c r="AH2620" s="22">
        <v>0</v>
      </c>
      <c r="AI2620" s="22">
        <v>0</v>
      </c>
      <c r="AJ2620" s="22">
        <v>0</v>
      </c>
      <c r="AK2620" s="22">
        <v>0</v>
      </c>
      <c r="AL2620" s="45">
        <v>0</v>
      </c>
      <c r="AM2620" s="45">
        <v>0</v>
      </c>
      <c r="AN2620" s="45">
        <v>0</v>
      </c>
      <c r="AO2620" s="45">
        <v>0</v>
      </c>
      <c r="AP2620" s="45">
        <v>0</v>
      </c>
      <c r="AQ2620" s="45">
        <v>0</v>
      </c>
      <c r="AR2620" s="45">
        <v>0</v>
      </c>
      <c r="AS2620" s="45" t="s">
        <v>4445</v>
      </c>
      <c r="AT2620" s="45" t="s">
        <v>4445</v>
      </c>
      <c r="AU2620" s="45">
        <v>1.1381867002375534E-5</v>
      </c>
      <c r="AV2620" s="10">
        <v>18.869979577944182</v>
      </c>
      <c r="AW2620" s="10">
        <v>18.869979577944182</v>
      </c>
      <c r="AX2620" s="17">
        <v>0</v>
      </c>
    </row>
    <row r="2621" spans="1:50" x14ac:dyDescent="0.25">
      <c r="A2621" s="22" t="s">
        <v>2906</v>
      </c>
      <c r="B2621" s="22" t="s">
        <v>3950</v>
      </c>
      <c r="C2621" s="22" t="s">
        <v>3313</v>
      </c>
      <c r="D2621" s="22">
        <v>7735</v>
      </c>
      <c r="E2621" s="22" t="s">
        <v>3537</v>
      </c>
      <c r="F2621" s="43">
        <v>2.2873000000000001E-2</v>
      </c>
      <c r="G2621" s="43">
        <v>47.233252452309998</v>
      </c>
      <c r="H2621" s="43">
        <v>2.1325757575757578</v>
      </c>
      <c r="I2621" s="9">
        <v>0</v>
      </c>
      <c r="J2621" s="9">
        <v>2.1325757575757578</v>
      </c>
      <c r="K2621" s="11">
        <v>0</v>
      </c>
      <c r="L2621" s="41">
        <v>252</v>
      </c>
      <c r="M2621" s="44">
        <v>0</v>
      </c>
      <c r="N2621" s="13">
        <v>0</v>
      </c>
      <c r="O2621" s="13">
        <v>0</v>
      </c>
      <c r="P2621" s="22">
        <v>0</v>
      </c>
      <c r="Q2621" s="22">
        <v>0</v>
      </c>
      <c r="R2621" s="14">
        <v>0</v>
      </c>
      <c r="S2621" s="22">
        <v>60</v>
      </c>
      <c r="T2621" s="22">
        <v>1</v>
      </c>
      <c r="U2621" s="22">
        <v>470</v>
      </c>
      <c r="V2621" s="22"/>
      <c r="W2621" s="22">
        <v>87</v>
      </c>
      <c r="X2621" s="22">
        <v>58</v>
      </c>
      <c r="Y2621" s="14">
        <v>470</v>
      </c>
      <c r="Z2621" s="10">
        <v>87</v>
      </c>
      <c r="AA2621" s="22">
        <v>58</v>
      </c>
      <c r="AB2621" s="22">
        <v>161.49</v>
      </c>
      <c r="AC2621" s="22">
        <v>4.8425629852812244E-4</v>
      </c>
      <c r="AD2621" s="42">
        <v>9.0000000000000006E-5</v>
      </c>
      <c r="AE2621" s="22">
        <v>2801</v>
      </c>
      <c r="AF2621" s="22">
        <v>1.0259601843847916E-5</v>
      </c>
      <c r="AG2621" s="22">
        <v>7.8920014183445502E-7</v>
      </c>
      <c r="AH2621" s="22">
        <v>0</v>
      </c>
      <c r="AI2621" s="22">
        <v>0</v>
      </c>
      <c r="AJ2621" s="22">
        <v>0</v>
      </c>
      <c r="AK2621" s="22">
        <v>0</v>
      </c>
      <c r="AL2621" s="45">
        <v>0</v>
      </c>
      <c r="AM2621" s="45">
        <v>0</v>
      </c>
      <c r="AN2621" s="45">
        <v>0</v>
      </c>
      <c r="AO2621" s="45">
        <v>0</v>
      </c>
      <c r="AP2621" s="45">
        <v>0</v>
      </c>
      <c r="AQ2621" s="45">
        <v>0</v>
      </c>
      <c r="AR2621" s="45">
        <v>0</v>
      </c>
      <c r="AS2621" s="45" t="s">
        <v>4445</v>
      </c>
      <c r="AT2621" s="45" t="s">
        <v>4445</v>
      </c>
      <c r="AU2621" s="45">
        <v>1.0259601843847916E-5</v>
      </c>
      <c r="AV2621" s="10">
        <v>40.795737122557725</v>
      </c>
      <c r="AW2621" s="10">
        <v>40.795737122557725</v>
      </c>
      <c r="AX2621" s="17">
        <v>0</v>
      </c>
    </row>
    <row r="2622" spans="1:50" x14ac:dyDescent="0.25">
      <c r="A2622" s="22" t="s">
        <v>2195</v>
      </c>
      <c r="B2622" s="22" t="s">
        <v>3956</v>
      </c>
      <c r="C2622" s="22" t="s">
        <v>2895</v>
      </c>
      <c r="D2622" s="22">
        <v>5474</v>
      </c>
      <c r="E2622" s="22" t="s">
        <v>2896</v>
      </c>
      <c r="F2622" s="43">
        <v>9.5440000000000004E-3</v>
      </c>
      <c r="G2622" s="43">
        <v>0.91648294671999997</v>
      </c>
      <c r="H2622" s="43">
        <v>7.2916666666666671E-2</v>
      </c>
      <c r="I2622" s="9">
        <v>0</v>
      </c>
      <c r="J2622" s="9">
        <v>7.2916666666666671E-2</v>
      </c>
      <c r="K2622" s="11">
        <v>0</v>
      </c>
      <c r="L2622" s="41">
        <v>0</v>
      </c>
      <c r="M2622" s="44">
        <v>0</v>
      </c>
      <c r="N2622" s="13">
        <v>0</v>
      </c>
      <c r="O2622" s="13">
        <v>0</v>
      </c>
      <c r="P2622" s="22">
        <v>0</v>
      </c>
      <c r="Q2622" s="22">
        <v>0</v>
      </c>
      <c r="R2622" s="14">
        <v>0</v>
      </c>
      <c r="S2622" s="22">
        <v>2</v>
      </c>
      <c r="T2622" s="22">
        <v>1</v>
      </c>
      <c r="U2622" s="22">
        <v>12</v>
      </c>
      <c r="V2622" s="22"/>
      <c r="W2622" s="22">
        <v>4</v>
      </c>
      <c r="X2622" s="22">
        <v>4</v>
      </c>
      <c r="Y2622" s="14">
        <v>12</v>
      </c>
      <c r="Z2622" s="10">
        <v>4</v>
      </c>
      <c r="AA2622" s="22">
        <v>4</v>
      </c>
      <c r="AB2622" s="22">
        <v>6.56</v>
      </c>
      <c r="AC2622" s="22">
        <v>1.0413723500428474E-2</v>
      </c>
      <c r="AD2622" s="42">
        <v>9.0000000000000006E-5</v>
      </c>
      <c r="AE2622" s="22">
        <v>2802</v>
      </c>
      <c r="AF2622" s="22">
        <v>7.7790496592127402E-7</v>
      </c>
      <c r="AG2622" s="22">
        <v>7.7790496592127402E-7</v>
      </c>
      <c r="AH2622" s="22">
        <v>0</v>
      </c>
      <c r="AI2622" s="22">
        <v>0</v>
      </c>
      <c r="AJ2622" s="22">
        <v>0</v>
      </c>
      <c r="AK2622" s="22">
        <v>0</v>
      </c>
      <c r="AL2622" s="45">
        <v>0</v>
      </c>
      <c r="AM2622" s="45">
        <v>0</v>
      </c>
      <c r="AN2622" s="45">
        <v>0</v>
      </c>
      <c r="AO2622" s="45">
        <v>0</v>
      </c>
      <c r="AP2622" s="45">
        <v>0</v>
      </c>
      <c r="AQ2622" s="45">
        <v>0</v>
      </c>
      <c r="AR2622" s="45">
        <v>0</v>
      </c>
      <c r="AS2622" s="45" t="s">
        <v>4445</v>
      </c>
      <c r="AT2622" s="45" t="s">
        <v>4445</v>
      </c>
      <c r="AU2622" s="45">
        <v>7.7790496592127402E-7</v>
      </c>
      <c r="AV2622" s="10">
        <v>54.857142857142854</v>
      </c>
      <c r="AW2622" s="10">
        <v>54.857142857142854</v>
      </c>
      <c r="AX2622" s="17">
        <v>0</v>
      </c>
    </row>
    <row r="2623" spans="1:50" x14ac:dyDescent="0.25">
      <c r="A2623" s="22" t="s">
        <v>2195</v>
      </c>
      <c r="B2623" s="22" t="s">
        <v>3956</v>
      </c>
      <c r="C2623" s="22" t="s">
        <v>2298</v>
      </c>
      <c r="D2623" s="22">
        <v>7161</v>
      </c>
      <c r="E2623" s="22" t="s">
        <v>2887</v>
      </c>
      <c r="F2623" s="43">
        <v>2.2017999999999999E-2</v>
      </c>
      <c r="G2623" s="43">
        <v>33.93599064584</v>
      </c>
      <c r="H2623" s="43">
        <v>1.3312500000000003</v>
      </c>
      <c r="I2623" s="9">
        <v>0.3185606060606061</v>
      </c>
      <c r="J2623" s="9">
        <v>1.0126893939393939</v>
      </c>
      <c r="K2623" s="11">
        <v>0.3185606060606061</v>
      </c>
      <c r="L2623" s="41">
        <v>25</v>
      </c>
      <c r="M2623" s="44">
        <v>20</v>
      </c>
      <c r="N2623" s="13">
        <v>2</v>
      </c>
      <c r="O2623" s="13">
        <v>0</v>
      </c>
      <c r="P2623" s="22">
        <v>2</v>
      </c>
      <c r="Q2623" s="22">
        <v>0</v>
      </c>
      <c r="R2623" s="14">
        <v>0</v>
      </c>
      <c r="S2623" s="22">
        <v>36</v>
      </c>
      <c r="T2623" s="22">
        <v>0.76070564802959173</v>
      </c>
      <c r="U2623" s="22">
        <v>64</v>
      </c>
      <c r="V2623" s="22"/>
      <c r="W2623" s="22">
        <v>11</v>
      </c>
      <c r="X2623" s="22">
        <v>7</v>
      </c>
      <c r="Y2623" s="14">
        <v>44</v>
      </c>
      <c r="Z2623" s="10">
        <v>9</v>
      </c>
      <c r="AA2623" s="22">
        <v>7</v>
      </c>
      <c r="AB2623" s="22">
        <v>16.29</v>
      </c>
      <c r="AC2623" s="22">
        <v>6.4880970264821335E-4</v>
      </c>
      <c r="AD2623" s="42">
        <v>1.0000000000000001E-5</v>
      </c>
      <c r="AE2623" s="22">
        <v>2803</v>
      </c>
      <c r="AF2623" s="22">
        <v>3.8470557726812907E-6</v>
      </c>
      <c r="AG2623" s="22">
        <v>7.6941115453625816E-7</v>
      </c>
      <c r="AH2623" s="22">
        <v>0</v>
      </c>
      <c r="AI2623" s="22">
        <v>0</v>
      </c>
      <c r="AJ2623" s="22">
        <v>0</v>
      </c>
      <c r="AK2623" s="22">
        <v>0</v>
      </c>
      <c r="AL2623" s="45">
        <v>0</v>
      </c>
      <c r="AM2623" s="45">
        <v>0</v>
      </c>
      <c r="AN2623" s="45">
        <v>0</v>
      </c>
      <c r="AO2623" s="45">
        <v>0</v>
      </c>
      <c r="AP2623" s="45">
        <v>0</v>
      </c>
      <c r="AQ2623" s="45">
        <v>0</v>
      </c>
      <c r="AR2623" s="45">
        <v>0</v>
      </c>
      <c r="AS2623" s="45" t="s">
        <v>4445</v>
      </c>
      <c r="AT2623" s="45" t="s">
        <v>4445</v>
      </c>
      <c r="AU2623" s="45">
        <v>2.9264770545635021E-6</v>
      </c>
      <c r="AV2623" s="10">
        <v>8.8872264821395177</v>
      </c>
      <c r="AW2623" s="10">
        <v>8.2629107981220642</v>
      </c>
      <c r="AX2623" s="17">
        <v>0.2392943519704083</v>
      </c>
    </row>
    <row r="2624" spans="1:50" x14ac:dyDescent="0.25">
      <c r="A2624" s="22" t="s">
        <v>2906</v>
      </c>
      <c r="B2624" s="22" t="s">
        <v>3954</v>
      </c>
      <c r="C2624" s="22" t="s">
        <v>3567</v>
      </c>
      <c r="D2624" s="22">
        <v>25</v>
      </c>
      <c r="E2624" s="22" t="s">
        <v>3578</v>
      </c>
      <c r="F2624" s="43">
        <v>9.0000000000000002E-6</v>
      </c>
      <c r="G2624" s="43">
        <v>146.63498394678999</v>
      </c>
      <c r="H2624" s="43">
        <v>6.1240530303030312</v>
      </c>
      <c r="I2624" s="9">
        <v>0</v>
      </c>
      <c r="J2624" s="9">
        <v>6.1240530303030312</v>
      </c>
      <c r="K2624" s="11">
        <v>0</v>
      </c>
      <c r="L2624" s="41">
        <v>303</v>
      </c>
      <c r="M2624" s="44">
        <v>0</v>
      </c>
      <c r="N2624" s="13">
        <v>0</v>
      </c>
      <c r="O2624" s="13">
        <v>0</v>
      </c>
      <c r="P2624" s="22">
        <v>0</v>
      </c>
      <c r="Q2624" s="22">
        <v>0</v>
      </c>
      <c r="R2624" s="14">
        <v>0</v>
      </c>
      <c r="S2624" s="22">
        <v>184</v>
      </c>
      <c r="T2624" s="22">
        <v>1</v>
      </c>
      <c r="U2624" s="22">
        <v>563</v>
      </c>
      <c r="V2624" s="22"/>
      <c r="W2624" s="22">
        <v>103</v>
      </c>
      <c r="X2624" s="22">
        <v>69</v>
      </c>
      <c r="Y2624" s="14">
        <v>563</v>
      </c>
      <c r="Z2624" s="10">
        <v>103</v>
      </c>
      <c r="AA2624" s="22">
        <v>69</v>
      </c>
      <c r="AB2624" s="22">
        <v>191.78</v>
      </c>
      <c r="AC2624" s="22">
        <v>6.1376894911147975E-8</v>
      </c>
      <c r="AD2624" s="42">
        <v>0</v>
      </c>
      <c r="AE2624" s="22">
        <v>2804</v>
      </c>
      <c r="AF2624" s="22">
        <v>4.6028182686386215E-5</v>
      </c>
      <c r="AG2624" s="22">
        <v>7.6713637810643696E-7</v>
      </c>
      <c r="AH2624" s="22">
        <v>0</v>
      </c>
      <c r="AI2624" s="22">
        <v>0</v>
      </c>
      <c r="AJ2624" s="22">
        <v>0</v>
      </c>
      <c r="AK2624" s="22">
        <v>0</v>
      </c>
      <c r="AL2624" s="45">
        <v>0</v>
      </c>
      <c r="AM2624" s="45">
        <v>0</v>
      </c>
      <c r="AN2624" s="45">
        <v>0</v>
      </c>
      <c r="AO2624" s="45">
        <v>0</v>
      </c>
      <c r="AP2624" s="45">
        <v>0</v>
      </c>
      <c r="AQ2624" s="45">
        <v>0</v>
      </c>
      <c r="AR2624" s="45">
        <v>0</v>
      </c>
      <c r="AS2624" s="45" t="s">
        <v>4445</v>
      </c>
      <c r="AT2624" s="45" t="s">
        <v>4445</v>
      </c>
      <c r="AU2624" s="45">
        <v>4.6028182686386215E-5</v>
      </c>
      <c r="AV2624" s="10">
        <v>16.818926859440232</v>
      </c>
      <c r="AW2624" s="10">
        <v>16.818926859440232</v>
      </c>
      <c r="AX2624" s="17">
        <v>0</v>
      </c>
    </row>
    <row r="2625" spans="1:50" x14ac:dyDescent="0.25">
      <c r="A2625" s="22" t="s">
        <v>2906</v>
      </c>
      <c r="B2625" s="22" t="s">
        <v>3961</v>
      </c>
      <c r="C2625" s="22" t="s">
        <v>3541</v>
      </c>
      <c r="D2625" s="22">
        <v>1040</v>
      </c>
      <c r="E2625" s="22" t="s">
        <v>3577</v>
      </c>
      <c r="F2625" s="43">
        <v>9.9999999999999995E-7</v>
      </c>
      <c r="G2625" s="43">
        <v>57.327514201930001</v>
      </c>
      <c r="H2625" s="43">
        <v>7.1668560606060616</v>
      </c>
      <c r="I2625" s="9">
        <v>0</v>
      </c>
      <c r="J2625" s="9">
        <v>7.1668560606060616</v>
      </c>
      <c r="K2625" s="11">
        <v>0</v>
      </c>
      <c r="L2625" s="41">
        <v>55</v>
      </c>
      <c r="M2625" s="44">
        <v>0</v>
      </c>
      <c r="N2625" s="13">
        <v>0</v>
      </c>
      <c r="O2625" s="13">
        <v>0</v>
      </c>
      <c r="P2625" s="22">
        <v>0</v>
      </c>
      <c r="Q2625" s="22">
        <v>0</v>
      </c>
      <c r="R2625" s="14">
        <v>0</v>
      </c>
      <c r="S2625" s="22">
        <v>384</v>
      </c>
      <c r="T2625" s="22">
        <v>1</v>
      </c>
      <c r="U2625" s="22">
        <v>112</v>
      </c>
      <c r="V2625" s="22"/>
      <c r="W2625" s="22">
        <v>22</v>
      </c>
      <c r="X2625" s="22">
        <v>16</v>
      </c>
      <c r="Y2625" s="14">
        <v>112</v>
      </c>
      <c r="Z2625" s="10">
        <v>22</v>
      </c>
      <c r="AA2625" s="22">
        <v>16</v>
      </c>
      <c r="AB2625" s="22">
        <v>40.22</v>
      </c>
      <c r="AC2625" s="22">
        <v>1.7443630932218821E-8</v>
      </c>
      <c r="AD2625" s="42">
        <v>0</v>
      </c>
      <c r="AE2625" s="22">
        <v>2805</v>
      </c>
      <c r="AF2625" s="22">
        <v>1.7398274422284211E-5</v>
      </c>
      <c r="AG2625" s="22">
        <v>7.5644671401235706E-7</v>
      </c>
      <c r="AH2625" s="22">
        <v>0</v>
      </c>
      <c r="AI2625" s="22">
        <v>0</v>
      </c>
      <c r="AJ2625" s="22">
        <v>0</v>
      </c>
      <c r="AK2625" s="22">
        <v>0</v>
      </c>
      <c r="AL2625" s="45">
        <v>0</v>
      </c>
      <c r="AM2625" s="45">
        <v>0</v>
      </c>
      <c r="AN2625" s="45">
        <v>0</v>
      </c>
      <c r="AO2625" s="45">
        <v>0</v>
      </c>
      <c r="AP2625" s="45">
        <v>0</v>
      </c>
      <c r="AQ2625" s="45">
        <v>0</v>
      </c>
      <c r="AR2625" s="45">
        <v>0</v>
      </c>
      <c r="AS2625" s="45" t="s">
        <v>4445</v>
      </c>
      <c r="AT2625" s="45" t="s">
        <v>4445</v>
      </c>
      <c r="AU2625" s="45">
        <v>1.7398274422284211E-5</v>
      </c>
      <c r="AV2625" s="10">
        <v>3.0696863190719057</v>
      </c>
      <c r="AW2625" s="10">
        <v>3.0696863190719057</v>
      </c>
      <c r="AX2625" s="17">
        <v>0</v>
      </c>
    </row>
    <row r="2626" spans="1:50" x14ac:dyDescent="0.25">
      <c r="A2626" s="22" t="s">
        <v>2906</v>
      </c>
      <c r="B2626" s="22" t="s">
        <v>3977</v>
      </c>
      <c r="C2626" s="22" t="s">
        <v>3110</v>
      </c>
      <c r="D2626" s="22">
        <v>196</v>
      </c>
      <c r="E2626" s="22" t="s">
        <v>3421</v>
      </c>
      <c r="F2626" s="43">
        <v>1.5999999999999999E-5</v>
      </c>
      <c r="G2626" s="43">
        <v>40.366133894740003</v>
      </c>
      <c r="H2626" s="43">
        <v>0.8462121212121213</v>
      </c>
      <c r="I2626" s="9">
        <v>0</v>
      </c>
      <c r="J2626" s="9">
        <v>0.8462121212121213</v>
      </c>
      <c r="K2626" s="11">
        <v>0</v>
      </c>
      <c r="L2626" s="41">
        <v>85</v>
      </c>
      <c r="M2626" s="44">
        <v>0</v>
      </c>
      <c r="N2626" s="13">
        <v>0</v>
      </c>
      <c r="O2626" s="13">
        <v>0</v>
      </c>
      <c r="P2626" s="22">
        <v>0</v>
      </c>
      <c r="Q2626" s="22">
        <v>0</v>
      </c>
      <c r="R2626" s="14">
        <v>0</v>
      </c>
      <c r="S2626" s="22">
        <v>19</v>
      </c>
      <c r="T2626" s="22">
        <v>1</v>
      </c>
      <c r="U2626" s="22">
        <v>167</v>
      </c>
      <c r="V2626" s="22"/>
      <c r="W2626" s="22">
        <v>32</v>
      </c>
      <c r="X2626" s="22">
        <v>22</v>
      </c>
      <c r="Y2626" s="14">
        <v>167</v>
      </c>
      <c r="Z2626" s="10">
        <v>32</v>
      </c>
      <c r="AA2626" s="22">
        <v>22</v>
      </c>
      <c r="AB2626" s="22">
        <v>58.87</v>
      </c>
      <c r="AC2626" s="22">
        <v>3.9637187058146567E-7</v>
      </c>
      <c r="AD2626" s="42">
        <v>0</v>
      </c>
      <c r="AE2626" s="22">
        <v>2806</v>
      </c>
      <c r="AF2626" s="22">
        <v>4.5347736832969017E-6</v>
      </c>
      <c r="AG2626" s="22">
        <v>7.5579561388281691E-7</v>
      </c>
      <c r="AH2626" s="22">
        <v>0</v>
      </c>
      <c r="AI2626" s="22">
        <v>0</v>
      </c>
      <c r="AJ2626" s="22">
        <v>0</v>
      </c>
      <c r="AK2626" s="22">
        <v>0</v>
      </c>
      <c r="AL2626" s="45">
        <v>0</v>
      </c>
      <c r="AM2626" s="45">
        <v>0</v>
      </c>
      <c r="AN2626" s="45">
        <v>0</v>
      </c>
      <c r="AO2626" s="45">
        <v>0</v>
      </c>
      <c r="AP2626" s="45">
        <v>0</v>
      </c>
      <c r="AQ2626" s="45">
        <v>0</v>
      </c>
      <c r="AR2626" s="45">
        <v>0</v>
      </c>
      <c r="AS2626" s="45" t="s">
        <v>4445</v>
      </c>
      <c r="AT2626" s="45" t="s">
        <v>4445</v>
      </c>
      <c r="AU2626" s="45">
        <v>4.5347736832969017E-6</v>
      </c>
      <c r="AV2626" s="10">
        <v>37.815577439570276</v>
      </c>
      <c r="AW2626" s="10">
        <v>37.815577439570276</v>
      </c>
      <c r="AX2626" s="17">
        <v>0</v>
      </c>
    </row>
    <row r="2627" spans="1:50" x14ac:dyDescent="0.25">
      <c r="A2627" s="22" t="s">
        <v>2906</v>
      </c>
      <c r="B2627" s="22" t="s">
        <v>3961</v>
      </c>
      <c r="C2627" s="22" t="s">
        <v>3541</v>
      </c>
      <c r="D2627" s="22">
        <v>2371</v>
      </c>
      <c r="E2627" s="22" t="s">
        <v>3571</v>
      </c>
      <c r="F2627" s="43">
        <v>1.9999999999999999E-6</v>
      </c>
      <c r="G2627" s="43">
        <v>19.78370720066</v>
      </c>
      <c r="H2627" s="43">
        <v>8.3486742424242433</v>
      </c>
      <c r="I2627" s="9">
        <v>0</v>
      </c>
      <c r="J2627" s="9">
        <v>8.3486742424242433</v>
      </c>
      <c r="K2627" s="11">
        <v>0</v>
      </c>
      <c r="L2627" s="41">
        <v>73</v>
      </c>
      <c r="M2627" s="44">
        <v>0</v>
      </c>
      <c r="N2627" s="13">
        <v>0</v>
      </c>
      <c r="O2627" s="13">
        <v>0</v>
      </c>
      <c r="P2627" s="22">
        <v>0</v>
      </c>
      <c r="Q2627" s="22">
        <v>0</v>
      </c>
      <c r="R2627" s="14">
        <v>0</v>
      </c>
      <c r="S2627" s="22">
        <v>509</v>
      </c>
      <c r="T2627" s="22">
        <v>1</v>
      </c>
      <c r="U2627" s="22">
        <v>145</v>
      </c>
      <c r="V2627" s="22"/>
      <c r="W2627" s="22">
        <v>28</v>
      </c>
      <c r="X2627" s="22">
        <v>19</v>
      </c>
      <c r="Y2627" s="14">
        <v>145</v>
      </c>
      <c r="Z2627" s="10">
        <v>28</v>
      </c>
      <c r="AA2627" s="22">
        <v>19</v>
      </c>
      <c r="AB2627" s="22">
        <v>51.41</v>
      </c>
      <c r="AC2627" s="22">
        <v>1.0109328750747374E-7</v>
      </c>
      <c r="AD2627" s="42">
        <v>0</v>
      </c>
      <c r="AE2627" s="22">
        <v>2807</v>
      </c>
      <c r="AF2627" s="22">
        <v>3.0195366943624318E-6</v>
      </c>
      <c r="AG2627" s="22">
        <v>7.5488417359060795E-7</v>
      </c>
      <c r="AH2627" s="22">
        <v>0</v>
      </c>
      <c r="AI2627" s="22">
        <v>0</v>
      </c>
      <c r="AJ2627" s="22">
        <v>0</v>
      </c>
      <c r="AK2627" s="22">
        <v>0</v>
      </c>
      <c r="AL2627" s="45">
        <v>0</v>
      </c>
      <c r="AM2627" s="45">
        <v>0</v>
      </c>
      <c r="AN2627" s="45">
        <v>0</v>
      </c>
      <c r="AO2627" s="45">
        <v>0</v>
      </c>
      <c r="AP2627" s="45">
        <v>0</v>
      </c>
      <c r="AQ2627" s="45">
        <v>0</v>
      </c>
      <c r="AR2627" s="45">
        <v>0</v>
      </c>
      <c r="AS2627" s="45" t="s">
        <v>4445</v>
      </c>
      <c r="AT2627" s="45" t="s">
        <v>4445</v>
      </c>
      <c r="AU2627" s="45">
        <v>3.0195366943624318E-6</v>
      </c>
      <c r="AV2627" s="10">
        <v>3.3538259113903948</v>
      </c>
      <c r="AW2627" s="10">
        <v>3.3538259113903948</v>
      </c>
      <c r="AX2627" s="17">
        <v>0</v>
      </c>
    </row>
    <row r="2628" spans="1:50" x14ac:dyDescent="0.25">
      <c r="A2628" s="22" t="s">
        <v>2906</v>
      </c>
      <c r="B2628" s="22" t="s">
        <v>3950</v>
      </c>
      <c r="C2628" s="22" t="s">
        <v>2952</v>
      </c>
      <c r="D2628" s="22">
        <v>5766</v>
      </c>
      <c r="E2628" s="22" t="s">
        <v>3558</v>
      </c>
      <c r="F2628" s="43">
        <v>3.1799999999999998E-4</v>
      </c>
      <c r="G2628" s="43">
        <v>6.8210037932800001</v>
      </c>
      <c r="H2628" s="43">
        <v>0.11799242424242426</v>
      </c>
      <c r="I2628" s="9">
        <v>0</v>
      </c>
      <c r="J2628" s="9">
        <v>0.11799242424242426</v>
      </c>
      <c r="K2628" s="11">
        <v>0</v>
      </c>
      <c r="L2628" s="41">
        <v>1</v>
      </c>
      <c r="M2628" s="44">
        <v>0</v>
      </c>
      <c r="N2628" s="13">
        <v>0</v>
      </c>
      <c r="O2628" s="13">
        <v>0</v>
      </c>
      <c r="P2628" s="22">
        <v>0</v>
      </c>
      <c r="Q2628" s="22">
        <v>0</v>
      </c>
      <c r="R2628" s="14">
        <v>0</v>
      </c>
      <c r="S2628" s="22">
        <v>4</v>
      </c>
      <c r="T2628" s="22">
        <v>1</v>
      </c>
      <c r="U2628" s="22">
        <v>14</v>
      </c>
      <c r="V2628" s="22"/>
      <c r="W2628" s="22">
        <v>5</v>
      </c>
      <c r="X2628" s="22">
        <v>4</v>
      </c>
      <c r="Y2628" s="14">
        <v>14</v>
      </c>
      <c r="Z2628" s="10">
        <v>5</v>
      </c>
      <c r="AA2628" s="22">
        <v>4</v>
      </c>
      <c r="AB2628" s="22">
        <v>8.11</v>
      </c>
      <c r="AC2628" s="22">
        <v>4.66207041716193E-5</v>
      </c>
      <c r="AD2628" s="42">
        <v>0</v>
      </c>
      <c r="AE2628" s="22">
        <v>2808</v>
      </c>
      <c r="AF2628" s="22">
        <v>7.26094262249315E-7</v>
      </c>
      <c r="AG2628" s="22">
        <v>7.26094262249315E-7</v>
      </c>
      <c r="AH2628" s="22">
        <v>0</v>
      </c>
      <c r="AI2628" s="22">
        <v>0</v>
      </c>
      <c r="AJ2628" s="22">
        <v>0</v>
      </c>
      <c r="AK2628" s="22">
        <v>0</v>
      </c>
      <c r="AL2628" s="45">
        <v>0</v>
      </c>
      <c r="AM2628" s="45">
        <v>0</v>
      </c>
      <c r="AN2628" s="45">
        <v>0</v>
      </c>
      <c r="AO2628" s="45">
        <v>0</v>
      </c>
      <c r="AP2628" s="45">
        <v>0</v>
      </c>
      <c r="AQ2628" s="45">
        <v>0</v>
      </c>
      <c r="AR2628" s="45">
        <v>0</v>
      </c>
      <c r="AS2628" s="45" t="s">
        <v>4445</v>
      </c>
      <c r="AT2628" s="45" t="s">
        <v>4445</v>
      </c>
      <c r="AU2628" s="45">
        <v>7.26094262249315E-7</v>
      </c>
      <c r="AV2628" s="10">
        <v>42.375601926163718</v>
      </c>
      <c r="AW2628" s="10">
        <v>42.375601926163718</v>
      </c>
      <c r="AX2628" s="17">
        <v>0</v>
      </c>
    </row>
    <row r="2629" spans="1:50" x14ac:dyDescent="0.25">
      <c r="A2629" s="22" t="s">
        <v>539</v>
      </c>
      <c r="B2629" s="22" t="s">
        <v>3949</v>
      </c>
      <c r="C2629" s="22" t="s">
        <v>853</v>
      </c>
      <c r="D2629" s="22">
        <v>6253</v>
      </c>
      <c r="E2629" s="22" t="s">
        <v>893</v>
      </c>
      <c r="F2629" s="43">
        <v>0</v>
      </c>
      <c r="G2629" s="43">
        <v>49.98259520573</v>
      </c>
      <c r="H2629" s="43">
        <v>2.5681818181818183</v>
      </c>
      <c r="I2629" s="9">
        <v>0</v>
      </c>
      <c r="J2629" s="9">
        <v>2.5681818181818183</v>
      </c>
      <c r="K2629" s="11">
        <v>0</v>
      </c>
      <c r="L2629" s="41">
        <v>1473</v>
      </c>
      <c r="M2629" s="44">
        <v>0</v>
      </c>
      <c r="N2629" s="13">
        <v>0</v>
      </c>
      <c r="O2629" s="13">
        <v>0</v>
      </c>
      <c r="P2629" s="22">
        <v>0</v>
      </c>
      <c r="Q2629" s="22">
        <v>0</v>
      </c>
      <c r="R2629" s="14">
        <v>0</v>
      </c>
      <c r="S2629" s="22">
        <v>75</v>
      </c>
      <c r="T2629" s="22">
        <v>1</v>
      </c>
      <c r="U2629" s="22">
        <v>2687</v>
      </c>
      <c r="V2629" s="22"/>
      <c r="W2629" s="22">
        <v>487</v>
      </c>
      <c r="X2629" s="22">
        <v>321</v>
      </c>
      <c r="Y2629" s="14">
        <v>2687</v>
      </c>
      <c r="Z2629" s="10">
        <v>487</v>
      </c>
      <c r="AA2629" s="22">
        <v>321</v>
      </c>
      <c r="AB2629" s="22">
        <v>909.02</v>
      </c>
      <c r="AC2629" s="22">
        <v>0</v>
      </c>
      <c r="AD2629" s="42">
        <v>0</v>
      </c>
      <c r="AE2629" s="22">
        <v>2809</v>
      </c>
      <c r="AF2629" s="22">
        <v>1.0847122104738255E-5</v>
      </c>
      <c r="AG2629" s="22">
        <v>7.2314147364921698E-7</v>
      </c>
      <c r="AH2629" s="22">
        <v>0</v>
      </c>
      <c r="AI2629" s="22">
        <v>0</v>
      </c>
      <c r="AJ2629" s="22">
        <v>0</v>
      </c>
      <c r="AK2629" s="22">
        <v>0</v>
      </c>
      <c r="AL2629" s="45">
        <v>0</v>
      </c>
      <c r="AM2629" s="45">
        <v>0</v>
      </c>
      <c r="AN2629" s="45">
        <v>0</v>
      </c>
      <c r="AO2629" s="45">
        <v>0</v>
      </c>
      <c r="AP2629" s="45">
        <v>0</v>
      </c>
      <c r="AQ2629" s="45">
        <v>0</v>
      </c>
      <c r="AR2629" s="45">
        <v>0</v>
      </c>
      <c r="AS2629" s="45" t="s">
        <v>4445</v>
      </c>
      <c r="AT2629" s="45" t="s">
        <v>4445</v>
      </c>
      <c r="AU2629" s="45">
        <v>1.0847122104738255E-5</v>
      </c>
      <c r="AV2629" s="10">
        <v>189.6283185840708</v>
      </c>
      <c r="AW2629" s="10">
        <v>189.6283185840708</v>
      </c>
      <c r="AX2629" s="17">
        <v>0</v>
      </c>
    </row>
    <row r="2630" spans="1:50" x14ac:dyDescent="0.25">
      <c r="A2630" s="22" t="s">
        <v>2906</v>
      </c>
      <c r="B2630" s="22" t="s">
        <v>3950</v>
      </c>
      <c r="C2630" s="22" t="s">
        <v>3276</v>
      </c>
      <c r="D2630" s="22">
        <v>5600</v>
      </c>
      <c r="E2630" s="22" t="s">
        <v>3595</v>
      </c>
      <c r="F2630" s="43">
        <v>5.0000000000000004E-6</v>
      </c>
      <c r="G2630" s="43">
        <v>4.22328762252</v>
      </c>
      <c r="H2630" s="43">
        <v>9.9242424242424257E-2</v>
      </c>
      <c r="I2630" s="9">
        <v>0</v>
      </c>
      <c r="J2630" s="9">
        <v>9.9242424242424257E-2</v>
      </c>
      <c r="K2630" s="11">
        <v>0</v>
      </c>
      <c r="L2630" s="41">
        <v>2</v>
      </c>
      <c r="M2630" s="44">
        <v>0</v>
      </c>
      <c r="N2630" s="13">
        <v>0</v>
      </c>
      <c r="O2630" s="13">
        <v>0</v>
      </c>
      <c r="P2630" s="22">
        <v>0</v>
      </c>
      <c r="Q2630" s="22">
        <v>0</v>
      </c>
      <c r="R2630" s="14">
        <v>0</v>
      </c>
      <c r="S2630" s="22">
        <v>4</v>
      </c>
      <c r="T2630" s="22">
        <v>1</v>
      </c>
      <c r="U2630" s="22">
        <v>16</v>
      </c>
      <c r="V2630" s="22"/>
      <c r="W2630" s="22">
        <v>5</v>
      </c>
      <c r="X2630" s="22">
        <v>4</v>
      </c>
      <c r="Y2630" s="14">
        <v>16</v>
      </c>
      <c r="Z2630" s="10">
        <v>5</v>
      </c>
      <c r="AA2630" s="22">
        <v>4</v>
      </c>
      <c r="AB2630" s="22">
        <v>8.2899999999999991</v>
      </c>
      <c r="AC2630" s="22">
        <v>1.183911787901517E-6</v>
      </c>
      <c r="AD2630" s="42">
        <v>0</v>
      </c>
      <c r="AE2630" s="22">
        <v>2810</v>
      </c>
      <c r="AF2630" s="22">
        <v>7.2039294519742596E-7</v>
      </c>
      <c r="AG2630" s="22">
        <v>7.2039294519742596E-7</v>
      </c>
      <c r="AH2630" s="22">
        <v>0</v>
      </c>
      <c r="AI2630" s="22">
        <v>0</v>
      </c>
      <c r="AJ2630" s="22">
        <v>0</v>
      </c>
      <c r="AK2630" s="22">
        <v>0</v>
      </c>
      <c r="AL2630" s="45">
        <v>0</v>
      </c>
      <c r="AM2630" s="45">
        <v>0</v>
      </c>
      <c r="AN2630" s="45">
        <v>0</v>
      </c>
      <c r="AO2630" s="45">
        <v>0</v>
      </c>
      <c r="AP2630" s="45">
        <v>0</v>
      </c>
      <c r="AQ2630" s="45">
        <v>0</v>
      </c>
      <c r="AR2630" s="45">
        <v>0</v>
      </c>
      <c r="AS2630" s="45" t="s">
        <v>4445</v>
      </c>
      <c r="AT2630" s="45" t="s">
        <v>4445</v>
      </c>
      <c r="AU2630" s="45">
        <v>7.2039294519742607E-7</v>
      </c>
      <c r="AV2630" s="10">
        <v>50.381679389312971</v>
      </c>
      <c r="AW2630" s="10">
        <v>50.381679389312971</v>
      </c>
      <c r="AX2630" s="17">
        <v>0</v>
      </c>
    </row>
    <row r="2631" spans="1:50" x14ac:dyDescent="0.25">
      <c r="A2631" s="22" t="s">
        <v>8</v>
      </c>
      <c r="B2631" s="22" t="s">
        <v>3946</v>
      </c>
      <c r="C2631" s="22" t="s">
        <v>514</v>
      </c>
      <c r="D2631" s="22">
        <v>8825</v>
      </c>
      <c r="E2631" s="22" t="s">
        <v>528</v>
      </c>
      <c r="F2631" s="43">
        <v>3.0000000000000001E-6</v>
      </c>
      <c r="G2631" s="43">
        <v>21.314982585119999</v>
      </c>
      <c r="H2631" s="43">
        <v>0.97386363636363649</v>
      </c>
      <c r="I2631" s="9">
        <v>0</v>
      </c>
      <c r="J2631" s="9">
        <v>0.97386363636363649</v>
      </c>
      <c r="K2631" s="11">
        <v>0</v>
      </c>
      <c r="L2631" s="41">
        <v>379</v>
      </c>
      <c r="M2631" s="44">
        <v>0</v>
      </c>
      <c r="N2631" s="13">
        <v>0</v>
      </c>
      <c r="O2631" s="13">
        <v>0</v>
      </c>
      <c r="P2631" s="22">
        <v>0</v>
      </c>
      <c r="Q2631" s="22">
        <v>0</v>
      </c>
      <c r="R2631" s="14">
        <v>0</v>
      </c>
      <c r="S2631" s="22">
        <v>48</v>
      </c>
      <c r="T2631" s="22">
        <v>1</v>
      </c>
      <c r="U2631" s="22">
        <v>701</v>
      </c>
      <c r="V2631" s="22"/>
      <c r="W2631" s="22">
        <v>128</v>
      </c>
      <c r="X2631" s="22">
        <v>85</v>
      </c>
      <c r="Y2631" s="14">
        <v>701</v>
      </c>
      <c r="Z2631" s="10">
        <v>128</v>
      </c>
      <c r="AA2631" s="22">
        <v>85</v>
      </c>
      <c r="AB2631" s="22">
        <v>238.45</v>
      </c>
      <c r="AC2631" s="22">
        <v>1.4074606854683999E-7</v>
      </c>
      <c r="AD2631" s="42">
        <v>0</v>
      </c>
      <c r="AE2631" s="22">
        <v>2811</v>
      </c>
      <c r="AF2631" s="22">
        <v>3.5979331643546247E-6</v>
      </c>
      <c r="AG2631" s="22">
        <v>7.1958663287092495E-7</v>
      </c>
      <c r="AH2631" s="22">
        <v>0</v>
      </c>
      <c r="AI2631" s="22">
        <v>0</v>
      </c>
      <c r="AJ2631" s="22">
        <v>0</v>
      </c>
      <c r="AK2631" s="22">
        <v>0</v>
      </c>
      <c r="AL2631" s="45">
        <v>0</v>
      </c>
      <c r="AM2631" s="45">
        <v>0</v>
      </c>
      <c r="AN2631" s="45">
        <v>0</v>
      </c>
      <c r="AO2631" s="45">
        <v>0</v>
      </c>
      <c r="AP2631" s="45">
        <v>0</v>
      </c>
      <c r="AQ2631" s="45">
        <v>0</v>
      </c>
      <c r="AR2631" s="45">
        <v>0</v>
      </c>
      <c r="AS2631" s="45" t="s">
        <v>4445</v>
      </c>
      <c r="AT2631" s="45" t="s">
        <v>4445</v>
      </c>
      <c r="AU2631" s="45">
        <v>3.5979331643546247E-6</v>
      </c>
      <c r="AV2631" s="10">
        <v>131.43523920653442</v>
      </c>
      <c r="AW2631" s="10">
        <v>131.43523920653442</v>
      </c>
      <c r="AX2631" s="17">
        <v>0</v>
      </c>
    </row>
    <row r="2632" spans="1:50" x14ac:dyDescent="0.25">
      <c r="A2632" s="22" t="s">
        <v>539</v>
      </c>
      <c r="B2632" s="22" t="s">
        <v>3949</v>
      </c>
      <c r="C2632" s="22" t="s">
        <v>853</v>
      </c>
      <c r="D2632" s="22">
        <v>3715</v>
      </c>
      <c r="E2632" s="22" t="s">
        <v>936</v>
      </c>
      <c r="F2632" s="43">
        <v>0</v>
      </c>
      <c r="G2632" s="43">
        <v>13.756028393359999</v>
      </c>
      <c r="H2632" s="43">
        <v>0.70265151515151525</v>
      </c>
      <c r="I2632" s="9">
        <v>0</v>
      </c>
      <c r="J2632" s="9">
        <v>0.70265151515151525</v>
      </c>
      <c r="K2632" s="11">
        <v>0</v>
      </c>
      <c r="L2632" s="41">
        <v>500</v>
      </c>
      <c r="M2632" s="44">
        <v>0</v>
      </c>
      <c r="N2632" s="13">
        <v>0</v>
      </c>
      <c r="O2632" s="13">
        <v>0</v>
      </c>
      <c r="P2632" s="22">
        <v>0</v>
      </c>
      <c r="Q2632" s="22">
        <v>0</v>
      </c>
      <c r="R2632" s="14">
        <v>0</v>
      </c>
      <c r="S2632" s="22">
        <v>21</v>
      </c>
      <c r="T2632" s="22">
        <v>1</v>
      </c>
      <c r="U2632" s="22">
        <v>920</v>
      </c>
      <c r="V2632" s="22"/>
      <c r="W2632" s="22">
        <v>168</v>
      </c>
      <c r="X2632" s="22">
        <v>112</v>
      </c>
      <c r="Y2632" s="14">
        <v>920</v>
      </c>
      <c r="Z2632" s="10">
        <v>168</v>
      </c>
      <c r="AA2632" s="22">
        <v>112</v>
      </c>
      <c r="AB2632" s="22">
        <v>312.95999999999998</v>
      </c>
      <c r="AC2632" s="22">
        <v>0</v>
      </c>
      <c r="AD2632" s="42">
        <v>0</v>
      </c>
      <c r="AE2632" s="22">
        <v>2813</v>
      </c>
      <c r="AF2632" s="22">
        <v>9.984008013281302E-6</v>
      </c>
      <c r="AG2632" s="22">
        <v>7.1314342952009304E-7</v>
      </c>
      <c r="AH2632" s="22">
        <v>0</v>
      </c>
      <c r="AI2632" s="22">
        <v>0</v>
      </c>
      <c r="AJ2632" s="22">
        <v>0</v>
      </c>
      <c r="AK2632" s="22">
        <v>0</v>
      </c>
      <c r="AL2632" s="45">
        <v>0</v>
      </c>
      <c r="AM2632" s="45">
        <v>0</v>
      </c>
      <c r="AN2632" s="45">
        <v>0</v>
      </c>
      <c r="AO2632" s="45">
        <v>0</v>
      </c>
      <c r="AP2632" s="45">
        <v>0</v>
      </c>
      <c r="AQ2632" s="45">
        <v>0</v>
      </c>
      <c r="AR2632" s="45">
        <v>0</v>
      </c>
      <c r="AS2632" s="45" t="s">
        <v>4445</v>
      </c>
      <c r="AT2632" s="45" t="s">
        <v>4445</v>
      </c>
      <c r="AU2632" s="45">
        <v>9.984008013281302E-6</v>
      </c>
      <c r="AV2632" s="10">
        <v>239.09433962264148</v>
      </c>
      <c r="AW2632" s="10">
        <v>239.09433962264148</v>
      </c>
      <c r="AX2632" s="17">
        <v>0</v>
      </c>
    </row>
    <row r="2633" spans="1:50" x14ac:dyDescent="0.25">
      <c r="A2633" s="22" t="s">
        <v>2195</v>
      </c>
      <c r="B2633" s="22" t="s">
        <v>3956</v>
      </c>
      <c r="C2633" s="22" t="s">
        <v>2861</v>
      </c>
      <c r="D2633" s="22">
        <v>4257</v>
      </c>
      <c r="E2633" s="22" t="s">
        <v>2862</v>
      </c>
      <c r="F2633" s="43">
        <v>0.22461200000000001</v>
      </c>
      <c r="G2633" s="43">
        <v>11.204691944469999</v>
      </c>
      <c r="H2633" s="43">
        <v>0.52575757575757587</v>
      </c>
      <c r="I2633" s="9">
        <v>0</v>
      </c>
      <c r="J2633" s="9">
        <v>0.52575757575757587</v>
      </c>
      <c r="K2633" s="11">
        <v>0</v>
      </c>
      <c r="L2633" s="41">
        <v>0</v>
      </c>
      <c r="M2633" s="44">
        <v>0</v>
      </c>
      <c r="N2633" s="13">
        <v>0</v>
      </c>
      <c r="O2633" s="13">
        <v>0</v>
      </c>
      <c r="P2633" s="22">
        <v>0</v>
      </c>
      <c r="Q2633" s="22">
        <v>0</v>
      </c>
      <c r="R2633" s="14">
        <v>0</v>
      </c>
      <c r="S2633" s="22">
        <v>5</v>
      </c>
      <c r="T2633" s="22">
        <v>1</v>
      </c>
      <c r="U2633" s="22">
        <v>12</v>
      </c>
      <c r="V2633" s="22"/>
      <c r="W2633" s="22">
        <v>4</v>
      </c>
      <c r="X2633" s="22">
        <v>4</v>
      </c>
      <c r="Y2633" s="14">
        <v>12</v>
      </c>
      <c r="Z2633" s="10">
        <v>4</v>
      </c>
      <c r="AA2633" s="22">
        <v>4</v>
      </c>
      <c r="AB2633" s="22">
        <v>6.56</v>
      </c>
      <c r="AC2633" s="22">
        <v>2.0046245011747579E-2</v>
      </c>
      <c r="AD2633" s="42">
        <v>1.7000000000000001E-4</v>
      </c>
      <c r="AE2633" s="22">
        <v>2814</v>
      </c>
      <c r="AF2633" s="22">
        <v>6.9889817102069696E-7</v>
      </c>
      <c r="AG2633" s="22">
        <v>6.9889817102069696E-7</v>
      </c>
      <c r="AH2633" s="22">
        <v>0</v>
      </c>
      <c r="AI2633" s="22">
        <v>0</v>
      </c>
      <c r="AJ2633" s="22">
        <v>0</v>
      </c>
      <c r="AK2633" s="22">
        <v>0</v>
      </c>
      <c r="AL2633" s="45">
        <v>0</v>
      </c>
      <c r="AM2633" s="45">
        <v>0</v>
      </c>
      <c r="AN2633" s="45">
        <v>0</v>
      </c>
      <c r="AO2633" s="45">
        <v>0</v>
      </c>
      <c r="AP2633" s="45">
        <v>0</v>
      </c>
      <c r="AQ2633" s="45">
        <v>0</v>
      </c>
      <c r="AR2633" s="45">
        <v>0</v>
      </c>
      <c r="AS2633" s="45" t="s">
        <v>4445</v>
      </c>
      <c r="AT2633" s="45" t="s">
        <v>4445</v>
      </c>
      <c r="AU2633" s="45">
        <v>6.9889817102069696E-7</v>
      </c>
      <c r="AV2633" s="10">
        <v>7.6080691642651281</v>
      </c>
      <c r="AW2633" s="10">
        <v>7.6080691642651281</v>
      </c>
      <c r="AX2633" s="17">
        <v>0</v>
      </c>
    </row>
    <row r="2634" spans="1:50" x14ac:dyDescent="0.25">
      <c r="A2634" s="22" t="s">
        <v>2195</v>
      </c>
      <c r="B2634" s="22" t="s">
        <v>3962</v>
      </c>
      <c r="C2634" s="22" t="s">
        <v>2573</v>
      </c>
      <c r="D2634" s="22">
        <v>3165</v>
      </c>
      <c r="E2634" s="22" t="s">
        <v>2863</v>
      </c>
      <c r="F2634" s="43">
        <v>9.9999999999999995E-7</v>
      </c>
      <c r="G2634" s="43">
        <v>6.2695044770499999</v>
      </c>
      <c r="H2634" s="43">
        <v>0.16609848484848486</v>
      </c>
      <c r="I2634" s="9">
        <v>0</v>
      </c>
      <c r="J2634" s="9">
        <v>0.16609848484848486</v>
      </c>
      <c r="K2634" s="11">
        <v>0</v>
      </c>
      <c r="L2634" s="41">
        <v>10</v>
      </c>
      <c r="M2634" s="44">
        <v>0</v>
      </c>
      <c r="N2634" s="13">
        <v>0</v>
      </c>
      <c r="O2634" s="13">
        <v>0</v>
      </c>
      <c r="P2634" s="22">
        <v>0</v>
      </c>
      <c r="Q2634" s="22">
        <v>0</v>
      </c>
      <c r="R2634" s="14">
        <v>0</v>
      </c>
      <c r="S2634" s="22">
        <v>7</v>
      </c>
      <c r="T2634" s="22">
        <v>1</v>
      </c>
      <c r="U2634" s="22">
        <v>30</v>
      </c>
      <c r="V2634" s="22"/>
      <c r="W2634" s="22">
        <v>7</v>
      </c>
      <c r="X2634" s="22">
        <v>6</v>
      </c>
      <c r="Y2634" s="14">
        <v>30</v>
      </c>
      <c r="Z2634" s="10">
        <v>7</v>
      </c>
      <c r="AA2634" s="22">
        <v>6</v>
      </c>
      <c r="AB2634" s="22">
        <v>12.29</v>
      </c>
      <c r="AC2634" s="22">
        <v>1.5950223875915175E-7</v>
      </c>
      <c r="AD2634" s="42">
        <v>0</v>
      </c>
      <c r="AE2634" s="22">
        <v>2815</v>
      </c>
      <c r="AF2634" s="22">
        <v>2.7941121290730201E-6</v>
      </c>
      <c r="AG2634" s="22">
        <v>6.9852803226825502E-7</v>
      </c>
      <c r="AH2634" s="22">
        <v>0</v>
      </c>
      <c r="AI2634" s="22">
        <v>0</v>
      </c>
      <c r="AJ2634" s="22">
        <v>0</v>
      </c>
      <c r="AK2634" s="22">
        <v>0</v>
      </c>
      <c r="AL2634" s="45">
        <v>0</v>
      </c>
      <c r="AM2634" s="45">
        <v>0</v>
      </c>
      <c r="AN2634" s="45">
        <v>0</v>
      </c>
      <c r="AO2634" s="45">
        <v>0</v>
      </c>
      <c r="AP2634" s="45">
        <v>0</v>
      </c>
      <c r="AQ2634" s="45">
        <v>0</v>
      </c>
      <c r="AR2634" s="45">
        <v>0</v>
      </c>
      <c r="AS2634" s="45" t="s">
        <v>4445</v>
      </c>
      <c r="AT2634" s="45" t="s">
        <v>4445</v>
      </c>
      <c r="AU2634" s="45">
        <v>2.7941121290730201E-6</v>
      </c>
      <c r="AV2634" s="10">
        <v>42.143671607753703</v>
      </c>
      <c r="AW2634" s="10">
        <v>42.143671607753703</v>
      </c>
      <c r="AX2634" s="17">
        <v>0</v>
      </c>
    </row>
    <row r="2635" spans="1:50" x14ac:dyDescent="0.25">
      <c r="A2635" s="22" t="s">
        <v>539</v>
      </c>
      <c r="B2635" s="22" t="s">
        <v>3949</v>
      </c>
      <c r="C2635" s="22" t="s">
        <v>853</v>
      </c>
      <c r="D2635" s="22">
        <v>1494</v>
      </c>
      <c r="E2635" s="22" t="s">
        <v>912</v>
      </c>
      <c r="F2635" s="43">
        <v>0</v>
      </c>
      <c r="G2635" s="43">
        <v>23.80314487931</v>
      </c>
      <c r="H2635" s="43">
        <v>0.58674242424242429</v>
      </c>
      <c r="I2635" s="9">
        <v>0</v>
      </c>
      <c r="J2635" s="9">
        <v>0.58674242424242429</v>
      </c>
      <c r="K2635" s="11">
        <v>0</v>
      </c>
      <c r="L2635" s="41">
        <v>295</v>
      </c>
      <c r="M2635" s="44">
        <v>0</v>
      </c>
      <c r="N2635" s="13">
        <v>0</v>
      </c>
      <c r="O2635" s="13">
        <v>0</v>
      </c>
      <c r="P2635" s="22">
        <v>0</v>
      </c>
      <c r="Q2635" s="22">
        <v>0</v>
      </c>
      <c r="R2635" s="14">
        <v>0</v>
      </c>
      <c r="S2635" s="22">
        <v>19</v>
      </c>
      <c r="T2635" s="22">
        <v>1</v>
      </c>
      <c r="U2635" s="22">
        <v>548</v>
      </c>
      <c r="V2635" s="22"/>
      <c r="W2635" s="22">
        <v>101</v>
      </c>
      <c r="X2635" s="22">
        <v>67</v>
      </c>
      <c r="Y2635" s="14">
        <v>548</v>
      </c>
      <c r="Z2635" s="10">
        <v>101</v>
      </c>
      <c r="AA2635" s="22">
        <v>67</v>
      </c>
      <c r="AB2635" s="22">
        <v>187.69</v>
      </c>
      <c r="AC2635" s="22">
        <v>0</v>
      </c>
      <c r="AD2635" s="42">
        <v>0</v>
      </c>
      <c r="AE2635" s="22">
        <v>2816</v>
      </c>
      <c r="AF2635" s="22">
        <v>1.8735837269640822E-5</v>
      </c>
      <c r="AG2635" s="22">
        <v>6.9391989887558601E-7</v>
      </c>
      <c r="AH2635" s="22">
        <v>0</v>
      </c>
      <c r="AI2635" s="22">
        <v>0</v>
      </c>
      <c r="AJ2635" s="22">
        <v>0</v>
      </c>
      <c r="AK2635" s="22">
        <v>0</v>
      </c>
      <c r="AL2635" s="45">
        <v>0</v>
      </c>
      <c r="AM2635" s="45">
        <v>0</v>
      </c>
      <c r="AN2635" s="45">
        <v>0</v>
      </c>
      <c r="AO2635" s="45">
        <v>0</v>
      </c>
      <c r="AP2635" s="45">
        <v>0</v>
      </c>
      <c r="AQ2635" s="45">
        <v>0</v>
      </c>
      <c r="AR2635" s="45">
        <v>0</v>
      </c>
      <c r="AS2635" s="45" t="s">
        <v>4445</v>
      </c>
      <c r="AT2635" s="45" t="s">
        <v>4445</v>
      </c>
      <c r="AU2635" s="45">
        <v>1.8735837269640822E-5</v>
      </c>
      <c r="AV2635" s="10">
        <v>172.13686249193026</v>
      </c>
      <c r="AW2635" s="10">
        <v>172.13686249193026</v>
      </c>
      <c r="AX2635" s="17">
        <v>0</v>
      </c>
    </row>
    <row r="2636" spans="1:50" x14ac:dyDescent="0.25">
      <c r="A2636" s="22" t="s">
        <v>539</v>
      </c>
      <c r="B2636" s="22" t="s">
        <v>3949</v>
      </c>
      <c r="C2636" s="22" t="s">
        <v>825</v>
      </c>
      <c r="D2636" s="22">
        <v>6355</v>
      </c>
      <c r="E2636" s="22" t="s">
        <v>919</v>
      </c>
      <c r="F2636" s="43">
        <v>0</v>
      </c>
      <c r="G2636" s="43">
        <v>36.048151389419999</v>
      </c>
      <c r="H2636" s="43">
        <v>1.634659090909091</v>
      </c>
      <c r="I2636" s="9">
        <v>0</v>
      </c>
      <c r="J2636" s="9">
        <v>1.634659090909091</v>
      </c>
      <c r="K2636" s="11">
        <v>0</v>
      </c>
      <c r="L2636" s="41">
        <v>1249</v>
      </c>
      <c r="M2636" s="44">
        <v>0</v>
      </c>
      <c r="N2636" s="13">
        <v>0</v>
      </c>
      <c r="O2636" s="13">
        <v>0</v>
      </c>
      <c r="P2636" s="22">
        <v>0</v>
      </c>
      <c r="Q2636" s="22">
        <v>0</v>
      </c>
      <c r="R2636" s="14">
        <v>0</v>
      </c>
      <c r="S2636" s="22">
        <v>93</v>
      </c>
      <c r="T2636" s="22">
        <v>1</v>
      </c>
      <c r="U2636" s="22">
        <v>2280</v>
      </c>
      <c r="V2636" s="22"/>
      <c r="W2636" s="22">
        <v>413</v>
      </c>
      <c r="X2636" s="22">
        <v>273</v>
      </c>
      <c r="Y2636" s="14">
        <v>2280</v>
      </c>
      <c r="Z2636" s="10">
        <v>413</v>
      </c>
      <c r="AA2636" s="22">
        <v>273</v>
      </c>
      <c r="AB2636" s="22">
        <v>771.01</v>
      </c>
      <c r="AC2636" s="22">
        <v>0</v>
      </c>
      <c r="AD2636" s="42">
        <v>0</v>
      </c>
      <c r="AE2636" s="22">
        <v>2817</v>
      </c>
      <c r="AF2636" s="22">
        <v>2.1909080356906208E-5</v>
      </c>
      <c r="AG2636" s="22">
        <v>6.84658761153319E-7</v>
      </c>
      <c r="AH2636" s="22">
        <v>0</v>
      </c>
      <c r="AI2636" s="22">
        <v>0</v>
      </c>
      <c r="AJ2636" s="22">
        <v>0</v>
      </c>
      <c r="AK2636" s="22">
        <v>0</v>
      </c>
      <c r="AL2636" s="45">
        <v>0</v>
      </c>
      <c r="AM2636" s="45">
        <v>0</v>
      </c>
      <c r="AN2636" s="45">
        <v>0</v>
      </c>
      <c r="AO2636" s="45">
        <v>0</v>
      </c>
      <c r="AP2636" s="45">
        <v>0</v>
      </c>
      <c r="AQ2636" s="45">
        <v>0</v>
      </c>
      <c r="AR2636" s="45">
        <v>0</v>
      </c>
      <c r="AS2636" s="45" t="s">
        <v>4445</v>
      </c>
      <c r="AT2636" s="45" t="s">
        <v>4445</v>
      </c>
      <c r="AU2636" s="45">
        <v>2.1909080356906208E-5</v>
      </c>
      <c r="AV2636" s="10">
        <v>252.65206812652067</v>
      </c>
      <c r="AW2636" s="10">
        <v>252.65206812652067</v>
      </c>
      <c r="AX2636" s="17">
        <v>0</v>
      </c>
    </row>
    <row r="2637" spans="1:50" x14ac:dyDescent="0.25">
      <c r="A2637" s="22" t="s">
        <v>2906</v>
      </c>
      <c r="B2637" s="22" t="s">
        <v>3959</v>
      </c>
      <c r="C2637" s="22" t="s">
        <v>3149</v>
      </c>
      <c r="D2637" s="22">
        <v>342</v>
      </c>
      <c r="E2637" s="22" t="s">
        <v>3600</v>
      </c>
      <c r="F2637" s="43">
        <v>1.1490000000000001E-3</v>
      </c>
      <c r="G2637" s="43">
        <v>30.153566935240001</v>
      </c>
      <c r="H2637" s="43">
        <v>2.0755681818181819</v>
      </c>
      <c r="I2637" s="9">
        <v>0</v>
      </c>
      <c r="J2637" s="9">
        <v>2.0755681818181819</v>
      </c>
      <c r="K2637" s="11">
        <v>0</v>
      </c>
      <c r="L2637" s="41">
        <v>123</v>
      </c>
      <c r="M2637" s="44">
        <v>0</v>
      </c>
      <c r="N2637" s="13">
        <v>0</v>
      </c>
      <c r="O2637" s="13">
        <v>0</v>
      </c>
      <c r="P2637" s="22">
        <v>0</v>
      </c>
      <c r="Q2637" s="22">
        <v>0</v>
      </c>
      <c r="R2637" s="14">
        <v>0</v>
      </c>
      <c r="S2637" s="22">
        <v>83</v>
      </c>
      <c r="T2637" s="22">
        <v>1</v>
      </c>
      <c r="U2637" s="22">
        <v>236</v>
      </c>
      <c r="V2637" s="22"/>
      <c r="W2637" s="22">
        <v>44</v>
      </c>
      <c r="X2637" s="22">
        <v>30</v>
      </c>
      <c r="Y2637" s="14">
        <v>236</v>
      </c>
      <c r="Z2637" s="10">
        <v>44</v>
      </c>
      <c r="AA2637" s="22">
        <v>30</v>
      </c>
      <c r="AB2637" s="22">
        <v>81.52</v>
      </c>
      <c r="AC2637" s="22">
        <v>3.810494468092867E-5</v>
      </c>
      <c r="AD2637" s="42">
        <v>0</v>
      </c>
      <c r="AE2637" s="22">
        <v>2818</v>
      </c>
      <c r="AF2637" s="22">
        <v>6.83687343372899E-7</v>
      </c>
      <c r="AG2637" s="22">
        <v>6.83687343372899E-7</v>
      </c>
      <c r="AH2637" s="22">
        <v>0</v>
      </c>
      <c r="AI2637" s="22">
        <v>0</v>
      </c>
      <c r="AJ2637" s="22">
        <v>0</v>
      </c>
      <c r="AK2637" s="22">
        <v>0</v>
      </c>
      <c r="AL2637" s="45">
        <v>0</v>
      </c>
      <c r="AM2637" s="45">
        <v>0</v>
      </c>
      <c r="AN2637" s="45">
        <v>0</v>
      </c>
      <c r="AO2637" s="45">
        <v>0</v>
      </c>
      <c r="AP2637" s="45">
        <v>0</v>
      </c>
      <c r="AQ2637" s="45">
        <v>0</v>
      </c>
      <c r="AR2637" s="45">
        <v>0</v>
      </c>
      <c r="AS2637" s="45" t="s">
        <v>4445</v>
      </c>
      <c r="AT2637" s="45" t="s">
        <v>4445</v>
      </c>
      <c r="AU2637" s="45">
        <v>6.83687343372899E-7</v>
      </c>
      <c r="AV2637" s="10">
        <v>21.199014508623048</v>
      </c>
      <c r="AW2637" s="10">
        <v>21.199014508623048</v>
      </c>
      <c r="AX2637" s="17">
        <v>0</v>
      </c>
    </row>
    <row r="2638" spans="1:50" x14ac:dyDescent="0.25">
      <c r="A2638" s="22" t="s">
        <v>2906</v>
      </c>
      <c r="B2638" s="22" t="s">
        <v>3977</v>
      </c>
      <c r="C2638" s="22" t="s">
        <v>3551</v>
      </c>
      <c r="D2638" s="22">
        <v>737</v>
      </c>
      <c r="E2638" s="22" t="s">
        <v>3552</v>
      </c>
      <c r="F2638" s="43">
        <v>1.4139999999999999E-3</v>
      </c>
      <c r="G2638" s="43">
        <v>39.457176881069998</v>
      </c>
      <c r="H2638" s="43">
        <v>2.1549242424242427</v>
      </c>
      <c r="I2638" s="9">
        <v>0</v>
      </c>
      <c r="J2638" s="9">
        <v>2.1549242424242427</v>
      </c>
      <c r="K2638" s="11">
        <v>0</v>
      </c>
      <c r="L2638" s="41">
        <v>35</v>
      </c>
      <c r="M2638" s="44">
        <v>0</v>
      </c>
      <c r="N2638" s="13">
        <v>0</v>
      </c>
      <c r="O2638" s="13">
        <v>0</v>
      </c>
      <c r="P2638" s="22">
        <v>0</v>
      </c>
      <c r="Q2638" s="22">
        <v>0</v>
      </c>
      <c r="R2638" s="14">
        <v>0</v>
      </c>
      <c r="S2638" s="22">
        <v>75</v>
      </c>
      <c r="T2638" s="22">
        <v>1</v>
      </c>
      <c r="U2638" s="22">
        <v>76</v>
      </c>
      <c r="V2638" s="22"/>
      <c r="W2638" s="22">
        <v>16</v>
      </c>
      <c r="X2638" s="22">
        <v>11</v>
      </c>
      <c r="Y2638" s="14">
        <v>76</v>
      </c>
      <c r="Z2638" s="10">
        <v>16</v>
      </c>
      <c r="AA2638" s="22">
        <v>11</v>
      </c>
      <c r="AB2638" s="22">
        <v>28.76</v>
      </c>
      <c r="AC2638" s="22">
        <v>3.5836319568985221E-5</v>
      </c>
      <c r="AD2638" s="42">
        <v>0</v>
      </c>
      <c r="AE2638" s="22">
        <v>2819</v>
      </c>
      <c r="AF2638" s="22">
        <v>1.219206385148211E-5</v>
      </c>
      <c r="AG2638" s="22">
        <v>6.7733688063789502E-7</v>
      </c>
      <c r="AH2638" s="22">
        <v>0</v>
      </c>
      <c r="AI2638" s="22">
        <v>0</v>
      </c>
      <c r="AJ2638" s="22">
        <v>0</v>
      </c>
      <c r="AK2638" s="22">
        <v>0</v>
      </c>
      <c r="AL2638" s="45">
        <v>0</v>
      </c>
      <c r="AM2638" s="45">
        <v>0</v>
      </c>
      <c r="AN2638" s="45">
        <v>0</v>
      </c>
      <c r="AO2638" s="45">
        <v>0</v>
      </c>
      <c r="AP2638" s="45">
        <v>0</v>
      </c>
      <c r="AQ2638" s="45">
        <v>0</v>
      </c>
      <c r="AR2638" s="45">
        <v>0</v>
      </c>
      <c r="AS2638" s="45" t="s">
        <v>4445</v>
      </c>
      <c r="AT2638" s="45" t="s">
        <v>4445</v>
      </c>
      <c r="AU2638" s="45">
        <v>1.219206385148211E-5</v>
      </c>
      <c r="AV2638" s="10">
        <v>7.4248549833011062</v>
      </c>
      <c r="AW2638" s="10">
        <v>7.4248549833011062</v>
      </c>
      <c r="AX2638" s="17">
        <v>0</v>
      </c>
    </row>
    <row r="2639" spans="1:50" x14ac:dyDescent="0.25">
      <c r="A2639" s="22" t="s">
        <v>2195</v>
      </c>
      <c r="B2639" s="22" t="s">
        <v>3962</v>
      </c>
      <c r="C2639" s="22" t="s">
        <v>2843</v>
      </c>
      <c r="D2639" s="22">
        <v>4836</v>
      </c>
      <c r="E2639" s="22" t="s">
        <v>2867</v>
      </c>
      <c r="F2639" s="43">
        <v>3.0000000000000001E-6</v>
      </c>
      <c r="G2639" s="43">
        <v>19.00538298048</v>
      </c>
      <c r="H2639" s="43">
        <v>1.7607954545454547</v>
      </c>
      <c r="I2639" s="9">
        <v>0</v>
      </c>
      <c r="J2639" s="9">
        <v>1.7607954545454547</v>
      </c>
      <c r="K2639" s="11">
        <v>0</v>
      </c>
      <c r="L2639" s="41">
        <v>12</v>
      </c>
      <c r="M2639" s="44">
        <v>0</v>
      </c>
      <c r="N2639" s="13">
        <v>0</v>
      </c>
      <c r="O2639" s="13">
        <v>0</v>
      </c>
      <c r="P2639" s="22">
        <v>0</v>
      </c>
      <c r="Q2639" s="22">
        <v>0</v>
      </c>
      <c r="R2639" s="14">
        <v>0</v>
      </c>
      <c r="S2639" s="22">
        <v>22</v>
      </c>
      <c r="T2639" s="22">
        <v>1</v>
      </c>
      <c r="U2639" s="22">
        <v>34</v>
      </c>
      <c r="V2639" s="22"/>
      <c r="W2639" s="22">
        <v>8</v>
      </c>
      <c r="X2639" s="22">
        <v>6</v>
      </c>
      <c r="Y2639" s="14">
        <v>34</v>
      </c>
      <c r="Z2639" s="10">
        <v>8</v>
      </c>
      <c r="AA2639" s="22">
        <v>6</v>
      </c>
      <c r="AB2639" s="22">
        <v>14.02</v>
      </c>
      <c r="AC2639" s="22">
        <v>1.5785001560248654E-7</v>
      </c>
      <c r="AD2639" s="42">
        <v>0</v>
      </c>
      <c r="AE2639" s="22">
        <v>2820</v>
      </c>
      <c r="AF2639" s="22">
        <v>6.7393405440966197E-7</v>
      </c>
      <c r="AG2639" s="22">
        <v>6.7393405440966197E-7</v>
      </c>
      <c r="AH2639" s="22">
        <v>0</v>
      </c>
      <c r="AI2639" s="22">
        <v>0</v>
      </c>
      <c r="AJ2639" s="22">
        <v>0</v>
      </c>
      <c r="AK2639" s="22">
        <v>0</v>
      </c>
      <c r="AL2639" s="45">
        <v>0</v>
      </c>
      <c r="AM2639" s="45">
        <v>0</v>
      </c>
      <c r="AN2639" s="45">
        <v>0</v>
      </c>
      <c r="AO2639" s="45">
        <v>0</v>
      </c>
      <c r="AP2639" s="45">
        <v>0</v>
      </c>
      <c r="AQ2639" s="45">
        <v>0</v>
      </c>
      <c r="AR2639" s="45">
        <v>0</v>
      </c>
      <c r="AS2639" s="45" t="s">
        <v>4445</v>
      </c>
      <c r="AT2639" s="45" t="s">
        <v>4445</v>
      </c>
      <c r="AU2639" s="45">
        <v>6.7393405440966197E-7</v>
      </c>
      <c r="AV2639" s="10">
        <v>4.5434010971281058</v>
      </c>
      <c r="AW2639" s="10">
        <v>4.5434010971281058</v>
      </c>
      <c r="AX2639" s="17">
        <v>0</v>
      </c>
    </row>
    <row r="2640" spans="1:50" x14ac:dyDescent="0.25">
      <c r="A2640" s="22" t="s">
        <v>2906</v>
      </c>
      <c r="B2640" s="22" t="s">
        <v>3961</v>
      </c>
      <c r="C2640" s="22" t="s">
        <v>3541</v>
      </c>
      <c r="D2640" s="22">
        <v>5548</v>
      </c>
      <c r="E2640" s="22" t="s">
        <v>3594</v>
      </c>
      <c r="F2640" s="43">
        <v>1.9999999999999999E-6</v>
      </c>
      <c r="G2640" s="43">
        <v>19.382421536860001</v>
      </c>
      <c r="H2640" s="43">
        <v>4.5816287878787882</v>
      </c>
      <c r="I2640" s="9">
        <v>0</v>
      </c>
      <c r="J2640" s="9">
        <v>4.5816287878787882</v>
      </c>
      <c r="K2640" s="11">
        <v>0</v>
      </c>
      <c r="L2640" s="41">
        <v>8</v>
      </c>
      <c r="M2640" s="44">
        <v>0</v>
      </c>
      <c r="N2640" s="13">
        <v>0</v>
      </c>
      <c r="O2640" s="13">
        <v>0</v>
      </c>
      <c r="P2640" s="22">
        <v>0</v>
      </c>
      <c r="Q2640" s="22">
        <v>0</v>
      </c>
      <c r="R2640" s="14">
        <v>0</v>
      </c>
      <c r="S2640" s="22">
        <v>218</v>
      </c>
      <c r="T2640" s="22">
        <v>1</v>
      </c>
      <c r="U2640" s="22">
        <v>27</v>
      </c>
      <c r="V2640" s="22"/>
      <c r="W2640" s="22">
        <v>7</v>
      </c>
      <c r="X2640" s="22">
        <v>5</v>
      </c>
      <c r="Y2640" s="14">
        <v>27</v>
      </c>
      <c r="Z2640" s="10">
        <v>7</v>
      </c>
      <c r="AA2640" s="22">
        <v>5</v>
      </c>
      <c r="AB2640" s="22">
        <v>12.02</v>
      </c>
      <c r="AC2640" s="22">
        <v>1.031862812495618E-7</v>
      </c>
      <c r="AD2640" s="42">
        <v>0</v>
      </c>
      <c r="AE2640" s="22">
        <v>2821</v>
      </c>
      <c r="AF2640" s="22">
        <v>4.0295383113271621E-6</v>
      </c>
      <c r="AG2640" s="22">
        <v>6.7158971855452698E-7</v>
      </c>
      <c r="AH2640" s="22">
        <v>0</v>
      </c>
      <c r="AI2640" s="22">
        <v>0</v>
      </c>
      <c r="AJ2640" s="22">
        <v>0</v>
      </c>
      <c r="AK2640" s="22">
        <v>0</v>
      </c>
      <c r="AL2640" s="45">
        <v>0</v>
      </c>
      <c r="AM2640" s="45">
        <v>0</v>
      </c>
      <c r="AN2640" s="45">
        <v>0</v>
      </c>
      <c r="AO2640" s="45">
        <v>0</v>
      </c>
      <c r="AP2640" s="45">
        <v>0</v>
      </c>
      <c r="AQ2640" s="45">
        <v>0</v>
      </c>
      <c r="AR2640" s="45">
        <v>0</v>
      </c>
      <c r="AS2640" s="45" t="s">
        <v>4445</v>
      </c>
      <c r="AT2640" s="45" t="s">
        <v>4445</v>
      </c>
      <c r="AU2640" s="45">
        <v>4.0295383113271621E-6</v>
      </c>
      <c r="AV2640" s="10">
        <v>1.5278409325782314</v>
      </c>
      <c r="AW2640" s="10">
        <v>1.5278409325782314</v>
      </c>
      <c r="AX2640" s="17">
        <v>0</v>
      </c>
    </row>
    <row r="2641" spans="1:50" x14ac:dyDescent="0.25">
      <c r="A2641" s="22" t="s">
        <v>2906</v>
      </c>
      <c r="B2641" s="22" t="s">
        <v>3954</v>
      </c>
      <c r="C2641" s="22" t="s">
        <v>3587</v>
      </c>
      <c r="D2641" s="22">
        <v>486</v>
      </c>
      <c r="E2641" s="22" t="s">
        <v>3603</v>
      </c>
      <c r="F2641" s="43">
        <v>0</v>
      </c>
      <c r="G2641" s="43">
        <v>5.4122225135599997</v>
      </c>
      <c r="H2641" s="43">
        <v>0.20227272727272727</v>
      </c>
      <c r="I2641" s="9">
        <v>0</v>
      </c>
      <c r="J2641" s="9">
        <v>0.20227272727272727</v>
      </c>
      <c r="K2641" s="11">
        <v>0</v>
      </c>
      <c r="L2641" s="41">
        <v>27</v>
      </c>
      <c r="M2641" s="44">
        <v>0</v>
      </c>
      <c r="N2641" s="13">
        <v>0</v>
      </c>
      <c r="O2641" s="13">
        <v>0</v>
      </c>
      <c r="P2641" s="22">
        <v>0</v>
      </c>
      <c r="Q2641" s="22">
        <v>0</v>
      </c>
      <c r="R2641" s="14">
        <v>0</v>
      </c>
      <c r="S2641" s="22">
        <v>7</v>
      </c>
      <c r="T2641" s="22">
        <v>1</v>
      </c>
      <c r="U2641" s="22">
        <v>61</v>
      </c>
      <c r="V2641" s="22"/>
      <c r="W2641" s="22">
        <v>13</v>
      </c>
      <c r="X2641" s="22">
        <v>10</v>
      </c>
      <c r="Y2641" s="14">
        <v>61</v>
      </c>
      <c r="Z2641" s="10">
        <v>13</v>
      </c>
      <c r="AA2641" s="22">
        <v>10</v>
      </c>
      <c r="AB2641" s="22">
        <v>23.3</v>
      </c>
      <c r="AC2641" s="22">
        <v>0</v>
      </c>
      <c r="AD2641" s="42">
        <v>0</v>
      </c>
      <c r="AE2641" s="22">
        <v>2823</v>
      </c>
      <c r="AF2641" s="22">
        <v>6.55192841110389E-7</v>
      </c>
      <c r="AG2641" s="22">
        <v>6.55192841110389E-7</v>
      </c>
      <c r="AH2641" s="22">
        <v>0</v>
      </c>
      <c r="AI2641" s="22">
        <v>0</v>
      </c>
      <c r="AJ2641" s="22">
        <v>0</v>
      </c>
      <c r="AK2641" s="22">
        <v>0</v>
      </c>
      <c r="AL2641" s="45">
        <v>0</v>
      </c>
      <c r="AM2641" s="45">
        <v>0</v>
      </c>
      <c r="AN2641" s="45">
        <v>0</v>
      </c>
      <c r="AO2641" s="45">
        <v>0</v>
      </c>
      <c r="AP2641" s="45">
        <v>0</v>
      </c>
      <c r="AQ2641" s="45">
        <v>0</v>
      </c>
      <c r="AR2641" s="45">
        <v>0</v>
      </c>
      <c r="AS2641" s="45" t="s">
        <v>4445</v>
      </c>
      <c r="AT2641" s="45" t="s">
        <v>4445</v>
      </c>
      <c r="AU2641" s="45">
        <v>6.55192841110389E-7</v>
      </c>
      <c r="AV2641" s="10">
        <v>64.269662921348313</v>
      </c>
      <c r="AW2641" s="10">
        <v>64.269662921348313</v>
      </c>
      <c r="AX2641" s="17">
        <v>0</v>
      </c>
    </row>
    <row r="2642" spans="1:50" x14ac:dyDescent="0.25">
      <c r="A2642" s="22" t="s">
        <v>2906</v>
      </c>
      <c r="B2642" s="22" t="s">
        <v>3961</v>
      </c>
      <c r="C2642" s="22" t="s">
        <v>3569</v>
      </c>
      <c r="D2642" s="22">
        <v>418</v>
      </c>
      <c r="E2642" s="22" t="s">
        <v>3570</v>
      </c>
      <c r="F2642" s="43">
        <v>3.0000000000000001E-6</v>
      </c>
      <c r="G2642" s="43">
        <v>23.603085581929999</v>
      </c>
      <c r="H2642" s="43">
        <v>1.9265151515151515</v>
      </c>
      <c r="I2642" s="9">
        <v>0</v>
      </c>
      <c r="J2642" s="9">
        <v>1.9265151515151515</v>
      </c>
      <c r="K2642" s="11">
        <v>0</v>
      </c>
      <c r="L2642" s="41">
        <v>39</v>
      </c>
      <c r="M2642" s="44">
        <v>0</v>
      </c>
      <c r="N2642" s="13">
        <v>0</v>
      </c>
      <c r="O2642" s="13">
        <v>0</v>
      </c>
      <c r="P2642" s="22">
        <v>0</v>
      </c>
      <c r="Q2642" s="22">
        <v>0</v>
      </c>
      <c r="R2642" s="14">
        <v>0</v>
      </c>
      <c r="S2642" s="22">
        <v>88</v>
      </c>
      <c r="T2642" s="22">
        <v>1</v>
      </c>
      <c r="U2642" s="22">
        <v>83</v>
      </c>
      <c r="V2642" s="22"/>
      <c r="W2642" s="22">
        <v>17</v>
      </c>
      <c r="X2642" s="22">
        <v>12</v>
      </c>
      <c r="Y2642" s="14">
        <v>83</v>
      </c>
      <c r="Z2642" s="10">
        <v>17</v>
      </c>
      <c r="AA2642" s="22">
        <v>12</v>
      </c>
      <c r="AB2642" s="22">
        <v>30.76</v>
      </c>
      <c r="AC2642" s="22">
        <v>1.2710202611376937E-7</v>
      </c>
      <c r="AD2642" s="42">
        <v>0</v>
      </c>
      <c r="AE2642" s="22">
        <v>2825</v>
      </c>
      <c r="AF2642" s="22">
        <v>9.1933779162136953E-6</v>
      </c>
      <c r="AG2642" s="22">
        <v>6.1289186108091304E-7</v>
      </c>
      <c r="AH2642" s="22">
        <v>0</v>
      </c>
      <c r="AI2642" s="22">
        <v>0</v>
      </c>
      <c r="AJ2642" s="22">
        <v>0</v>
      </c>
      <c r="AK2642" s="22">
        <v>0</v>
      </c>
      <c r="AL2642" s="45">
        <v>0</v>
      </c>
      <c r="AM2642" s="45">
        <v>0</v>
      </c>
      <c r="AN2642" s="45">
        <v>0</v>
      </c>
      <c r="AO2642" s="45">
        <v>0</v>
      </c>
      <c r="AP2642" s="45">
        <v>0</v>
      </c>
      <c r="AQ2642" s="45">
        <v>0</v>
      </c>
      <c r="AR2642" s="45">
        <v>0</v>
      </c>
      <c r="AS2642" s="45" t="s">
        <v>4445</v>
      </c>
      <c r="AT2642" s="45" t="s">
        <v>4445</v>
      </c>
      <c r="AU2642" s="45">
        <v>9.1933779162136953E-6</v>
      </c>
      <c r="AV2642" s="10">
        <v>8.8242233582383012</v>
      </c>
      <c r="AW2642" s="10">
        <v>8.8242233582383012</v>
      </c>
      <c r="AX2642" s="17">
        <v>0</v>
      </c>
    </row>
    <row r="2643" spans="1:50" x14ac:dyDescent="0.25">
      <c r="A2643" s="22" t="s">
        <v>2906</v>
      </c>
      <c r="B2643" s="22" t="s">
        <v>3977</v>
      </c>
      <c r="C2643" s="22" t="s">
        <v>3097</v>
      </c>
      <c r="D2643" s="22">
        <v>7712</v>
      </c>
      <c r="E2643" s="22" t="s">
        <v>3380</v>
      </c>
      <c r="F2643" s="43">
        <v>9.9999999999999995E-7</v>
      </c>
      <c r="G2643" s="43">
        <v>39.021891025229998</v>
      </c>
      <c r="H2643" s="43">
        <v>2.2799242424242423</v>
      </c>
      <c r="I2643" s="9">
        <v>0</v>
      </c>
      <c r="J2643" s="9">
        <v>2.2799242424242423</v>
      </c>
      <c r="K2643" s="11">
        <v>0</v>
      </c>
      <c r="L2643" s="41">
        <v>27</v>
      </c>
      <c r="M2643" s="44">
        <v>0</v>
      </c>
      <c r="N2643" s="13">
        <v>0</v>
      </c>
      <c r="O2643" s="13">
        <v>0</v>
      </c>
      <c r="P2643" s="22">
        <v>0</v>
      </c>
      <c r="Q2643" s="22">
        <v>0</v>
      </c>
      <c r="R2643" s="14">
        <v>0</v>
      </c>
      <c r="S2643" s="22">
        <v>53</v>
      </c>
      <c r="T2643" s="22">
        <v>1</v>
      </c>
      <c r="U2643" s="22">
        <v>61</v>
      </c>
      <c r="V2643" s="22"/>
      <c r="W2643" s="22">
        <v>13</v>
      </c>
      <c r="X2643" s="22">
        <v>10</v>
      </c>
      <c r="Y2643" s="14">
        <v>61</v>
      </c>
      <c r="Z2643" s="10">
        <v>13</v>
      </c>
      <c r="AA2643" s="22">
        <v>10</v>
      </c>
      <c r="AB2643" s="22">
        <v>23.3</v>
      </c>
      <c r="AC2643" s="22">
        <v>2.562664119361719E-8</v>
      </c>
      <c r="AD2643" s="42">
        <v>0</v>
      </c>
      <c r="AE2643" s="22">
        <v>2826</v>
      </c>
      <c r="AF2643" s="22">
        <v>3.0466583472880998E-6</v>
      </c>
      <c r="AG2643" s="22">
        <v>6.0933166945761996E-7</v>
      </c>
      <c r="AH2643" s="22">
        <v>0</v>
      </c>
      <c r="AI2643" s="22">
        <v>0</v>
      </c>
      <c r="AJ2643" s="22">
        <v>0</v>
      </c>
      <c r="AK2643" s="22">
        <v>0</v>
      </c>
      <c r="AL2643" s="45">
        <v>0</v>
      </c>
      <c r="AM2643" s="45">
        <v>0</v>
      </c>
      <c r="AN2643" s="45">
        <v>0</v>
      </c>
      <c r="AO2643" s="45">
        <v>0</v>
      </c>
      <c r="AP2643" s="45">
        <v>0</v>
      </c>
      <c r="AQ2643" s="45">
        <v>0</v>
      </c>
      <c r="AR2643" s="45">
        <v>0</v>
      </c>
      <c r="AS2643" s="45" t="s">
        <v>4445</v>
      </c>
      <c r="AT2643" s="45" t="s">
        <v>4445</v>
      </c>
      <c r="AU2643" s="45">
        <v>3.0466583472880998E-6</v>
      </c>
      <c r="AV2643" s="10">
        <v>5.7019438444924413</v>
      </c>
      <c r="AW2643" s="10">
        <v>5.7019438444924413</v>
      </c>
      <c r="AX2643" s="17">
        <v>0</v>
      </c>
    </row>
    <row r="2644" spans="1:50" x14ac:dyDescent="0.25">
      <c r="A2644" s="22" t="s">
        <v>539</v>
      </c>
      <c r="B2644" s="22" t="s">
        <v>3949</v>
      </c>
      <c r="C2644" s="22" t="s">
        <v>825</v>
      </c>
      <c r="D2644" s="22">
        <v>7348</v>
      </c>
      <c r="E2644" s="22" t="s">
        <v>951</v>
      </c>
      <c r="F2644" s="43">
        <v>4.4900000000000002E-4</v>
      </c>
      <c r="G2644" s="43">
        <v>118.9169216759</v>
      </c>
      <c r="H2644" s="43">
        <v>7.4592803030303036</v>
      </c>
      <c r="I2644" s="9">
        <v>0</v>
      </c>
      <c r="J2644" s="9">
        <v>7.4592803030303036</v>
      </c>
      <c r="K2644" s="11">
        <v>0</v>
      </c>
      <c r="L2644" s="41">
        <v>4177</v>
      </c>
      <c r="M2644" s="44">
        <v>0</v>
      </c>
      <c r="N2644" s="13">
        <v>0</v>
      </c>
      <c r="O2644" s="13">
        <v>0</v>
      </c>
      <c r="P2644" s="22">
        <v>0</v>
      </c>
      <c r="Q2644" s="22">
        <v>0</v>
      </c>
      <c r="R2644" s="14">
        <v>0</v>
      </c>
      <c r="S2644" s="22">
        <v>233</v>
      </c>
      <c r="T2644" s="22">
        <v>1</v>
      </c>
      <c r="U2644" s="22">
        <v>7598</v>
      </c>
      <c r="V2644" s="22"/>
      <c r="W2644" s="22">
        <v>1372</v>
      </c>
      <c r="X2644" s="22">
        <v>905</v>
      </c>
      <c r="Y2644" s="14">
        <v>7598</v>
      </c>
      <c r="Z2644" s="10">
        <v>1372</v>
      </c>
      <c r="AA2644" s="22">
        <v>905</v>
      </c>
      <c r="AB2644" s="22">
        <v>2563.46</v>
      </c>
      <c r="AC2644" s="22">
        <v>3.7757452318158642E-6</v>
      </c>
      <c r="AD2644" s="42">
        <v>1.0000000000000001E-5</v>
      </c>
      <c r="AE2644" s="22">
        <v>2827</v>
      </c>
      <c r="AF2644" s="22">
        <v>3.0357395747125602E-5</v>
      </c>
      <c r="AG2644" s="22">
        <v>6.0714791494251202E-7</v>
      </c>
      <c r="AH2644" s="22">
        <v>0</v>
      </c>
      <c r="AI2644" s="22">
        <v>0</v>
      </c>
      <c r="AJ2644" s="22">
        <v>0</v>
      </c>
      <c r="AK2644" s="22">
        <v>0</v>
      </c>
      <c r="AL2644" s="45">
        <v>0</v>
      </c>
      <c r="AM2644" s="45">
        <v>0</v>
      </c>
      <c r="AN2644" s="45">
        <v>0</v>
      </c>
      <c r="AO2644" s="45">
        <v>0</v>
      </c>
      <c r="AP2644" s="45">
        <v>0</v>
      </c>
      <c r="AQ2644" s="45">
        <v>0</v>
      </c>
      <c r="AR2644" s="45">
        <v>0</v>
      </c>
      <c r="AS2644" s="45" t="s">
        <v>4445</v>
      </c>
      <c r="AT2644" s="45" t="s">
        <v>4445</v>
      </c>
      <c r="AU2644" s="45">
        <v>3.0357395747125602E-5</v>
      </c>
      <c r="AV2644" s="10">
        <v>183.93195378951376</v>
      </c>
      <c r="AW2644" s="10">
        <v>183.93195378951376</v>
      </c>
      <c r="AX2644" s="17">
        <v>0</v>
      </c>
    </row>
    <row r="2645" spans="1:50" x14ac:dyDescent="0.25">
      <c r="A2645" s="22" t="s">
        <v>2195</v>
      </c>
      <c r="B2645" s="22" t="s">
        <v>3962</v>
      </c>
      <c r="C2645" s="22" t="s">
        <v>2892</v>
      </c>
      <c r="D2645" s="22">
        <v>2660</v>
      </c>
      <c r="E2645" s="22" t="s">
        <v>2893</v>
      </c>
      <c r="F2645" s="43">
        <v>6.9999999999999999E-6</v>
      </c>
      <c r="G2645" s="43">
        <v>115.47343208956001</v>
      </c>
      <c r="H2645" s="43">
        <v>3.4566287878787878</v>
      </c>
      <c r="I2645" s="9">
        <v>0</v>
      </c>
      <c r="J2645" s="9">
        <v>3.4566287878787878</v>
      </c>
      <c r="K2645" s="11">
        <v>0</v>
      </c>
      <c r="L2645" s="41">
        <v>4</v>
      </c>
      <c r="M2645" s="44">
        <v>0</v>
      </c>
      <c r="N2645" s="13">
        <v>0</v>
      </c>
      <c r="O2645" s="13">
        <v>0</v>
      </c>
      <c r="P2645" s="22">
        <v>0</v>
      </c>
      <c r="Q2645" s="22">
        <v>0</v>
      </c>
      <c r="R2645" s="14">
        <v>0</v>
      </c>
      <c r="S2645" s="22">
        <v>90</v>
      </c>
      <c r="T2645" s="22">
        <v>1</v>
      </c>
      <c r="U2645" s="22">
        <v>20</v>
      </c>
      <c r="V2645" s="22"/>
      <c r="W2645" s="22">
        <v>5</v>
      </c>
      <c r="X2645" s="22">
        <v>5</v>
      </c>
      <c r="Y2645" s="14">
        <v>20</v>
      </c>
      <c r="Z2645" s="10">
        <v>5</v>
      </c>
      <c r="AA2645" s="22">
        <v>5</v>
      </c>
      <c r="AB2645" s="22">
        <v>8.65</v>
      </c>
      <c r="AC2645" s="22">
        <v>6.0620004734689721E-8</v>
      </c>
      <c r="AD2645" s="42">
        <v>0</v>
      </c>
      <c r="AE2645" s="22">
        <v>2830</v>
      </c>
      <c r="AF2645" s="22">
        <v>4.5031061307700801E-6</v>
      </c>
      <c r="AG2645" s="22">
        <v>5.6288826634626002E-7</v>
      </c>
      <c r="AH2645" s="22">
        <v>0</v>
      </c>
      <c r="AI2645" s="22">
        <v>0</v>
      </c>
      <c r="AJ2645" s="22">
        <v>0</v>
      </c>
      <c r="AK2645" s="22">
        <v>0</v>
      </c>
      <c r="AL2645" s="45">
        <v>0</v>
      </c>
      <c r="AM2645" s="45">
        <v>0</v>
      </c>
      <c r="AN2645" s="45">
        <v>0</v>
      </c>
      <c r="AO2645" s="45">
        <v>0</v>
      </c>
      <c r="AP2645" s="45">
        <v>0</v>
      </c>
      <c r="AQ2645" s="45">
        <v>0</v>
      </c>
      <c r="AR2645" s="45">
        <v>0</v>
      </c>
      <c r="AS2645" s="45" t="s">
        <v>4445</v>
      </c>
      <c r="AT2645" s="45" t="s">
        <v>4445</v>
      </c>
      <c r="AU2645" s="45">
        <v>4.503106130770081E-6</v>
      </c>
      <c r="AV2645" s="10">
        <v>1.4464960824064435</v>
      </c>
      <c r="AW2645" s="10">
        <v>1.4464960824064435</v>
      </c>
      <c r="AX2645" s="17">
        <v>0</v>
      </c>
    </row>
    <row r="2646" spans="1:50" x14ac:dyDescent="0.25">
      <c r="A2646" s="22" t="s">
        <v>539</v>
      </c>
      <c r="B2646" s="22" t="s">
        <v>3949</v>
      </c>
      <c r="C2646" s="22" t="s">
        <v>853</v>
      </c>
      <c r="D2646" s="22">
        <v>6179</v>
      </c>
      <c r="E2646" s="22" t="s">
        <v>924</v>
      </c>
      <c r="F2646" s="43">
        <v>0</v>
      </c>
      <c r="G2646" s="43">
        <v>9.16978299116</v>
      </c>
      <c r="H2646" s="43">
        <v>0.43863636363636366</v>
      </c>
      <c r="I2646" s="9">
        <v>0</v>
      </c>
      <c r="J2646" s="9">
        <v>0.43863636363636366</v>
      </c>
      <c r="K2646" s="11">
        <v>0</v>
      </c>
      <c r="L2646" s="41">
        <v>123</v>
      </c>
      <c r="M2646" s="44">
        <v>0</v>
      </c>
      <c r="N2646" s="13">
        <v>0</v>
      </c>
      <c r="O2646" s="13">
        <v>0</v>
      </c>
      <c r="P2646" s="22">
        <v>0</v>
      </c>
      <c r="Q2646" s="22">
        <v>0</v>
      </c>
      <c r="R2646" s="14">
        <v>0</v>
      </c>
      <c r="S2646" s="22">
        <v>10</v>
      </c>
      <c r="T2646" s="22">
        <v>1</v>
      </c>
      <c r="U2646" s="22">
        <v>236</v>
      </c>
      <c r="V2646" s="22"/>
      <c r="W2646" s="22">
        <v>44</v>
      </c>
      <c r="X2646" s="22">
        <v>30</v>
      </c>
      <c r="Y2646" s="14">
        <v>236</v>
      </c>
      <c r="Z2646" s="10">
        <v>44</v>
      </c>
      <c r="AA2646" s="22">
        <v>30</v>
      </c>
      <c r="AB2646" s="22">
        <v>81.52</v>
      </c>
      <c r="AC2646" s="22">
        <v>0</v>
      </c>
      <c r="AD2646" s="42">
        <v>0</v>
      </c>
      <c r="AE2646" s="22">
        <v>2832</v>
      </c>
      <c r="AF2646" s="22">
        <v>5.5274864128606501E-6</v>
      </c>
      <c r="AG2646" s="22">
        <v>5.5274864128606501E-7</v>
      </c>
      <c r="AH2646" s="22">
        <v>0</v>
      </c>
      <c r="AI2646" s="22">
        <v>0</v>
      </c>
      <c r="AJ2646" s="22">
        <v>0</v>
      </c>
      <c r="AK2646" s="22">
        <v>0</v>
      </c>
      <c r="AL2646" s="45">
        <v>0</v>
      </c>
      <c r="AM2646" s="45">
        <v>0</v>
      </c>
      <c r="AN2646" s="45">
        <v>0</v>
      </c>
      <c r="AO2646" s="45">
        <v>0</v>
      </c>
      <c r="AP2646" s="45">
        <v>0</v>
      </c>
      <c r="AQ2646" s="45">
        <v>0</v>
      </c>
      <c r="AR2646" s="45">
        <v>0</v>
      </c>
      <c r="AS2646" s="45" t="s">
        <v>4445</v>
      </c>
      <c r="AT2646" s="45" t="s">
        <v>4445</v>
      </c>
      <c r="AU2646" s="45">
        <v>5.5274864128606501E-6</v>
      </c>
      <c r="AV2646" s="10">
        <v>100.31088082901555</v>
      </c>
      <c r="AW2646" s="10">
        <v>100.31088082901555</v>
      </c>
      <c r="AX2646" s="17">
        <v>0</v>
      </c>
    </row>
    <row r="2647" spans="1:50" x14ac:dyDescent="0.25">
      <c r="A2647" s="22" t="s">
        <v>2195</v>
      </c>
      <c r="B2647" s="22" t="s">
        <v>3962</v>
      </c>
      <c r="C2647" s="22" t="s">
        <v>2839</v>
      </c>
      <c r="D2647" s="22">
        <v>2576</v>
      </c>
      <c r="E2647" s="22" t="s">
        <v>2875</v>
      </c>
      <c r="F2647" s="43">
        <v>0</v>
      </c>
      <c r="G2647" s="43">
        <v>0</v>
      </c>
      <c r="H2647" s="43">
        <v>2.6068181818181815</v>
      </c>
      <c r="I2647" s="9">
        <v>0</v>
      </c>
      <c r="J2647" s="9">
        <v>2.6068181818181815</v>
      </c>
      <c r="K2647" s="11">
        <v>0</v>
      </c>
      <c r="L2647" s="41">
        <v>0</v>
      </c>
      <c r="M2647" s="44">
        <v>0</v>
      </c>
      <c r="N2647" s="13">
        <v>0</v>
      </c>
      <c r="O2647" s="13">
        <v>0</v>
      </c>
      <c r="P2647" s="22">
        <v>0</v>
      </c>
      <c r="Q2647" s="22">
        <v>0</v>
      </c>
      <c r="R2647" s="14">
        <v>0</v>
      </c>
      <c r="S2647" s="22">
        <v>167</v>
      </c>
      <c r="T2647" s="22">
        <v>1</v>
      </c>
      <c r="U2647" s="22">
        <v>12</v>
      </c>
      <c r="V2647" s="22"/>
      <c r="W2647" s="22">
        <v>4</v>
      </c>
      <c r="X2647" s="22">
        <v>4</v>
      </c>
      <c r="Y2647" s="14">
        <v>12</v>
      </c>
      <c r="Z2647" s="10">
        <v>4</v>
      </c>
      <c r="AA2647" s="22">
        <v>4</v>
      </c>
      <c r="AB2647" s="22">
        <v>6.56</v>
      </c>
      <c r="AC2647" s="22">
        <v>0</v>
      </c>
      <c r="AD2647" s="42">
        <v>0</v>
      </c>
      <c r="AE2647" s="22">
        <v>2833</v>
      </c>
      <c r="AF2647" s="22">
        <v>5.0593668948097199E-7</v>
      </c>
      <c r="AG2647" s="22">
        <v>5.0593668948097199E-7</v>
      </c>
      <c r="AH2647" s="22">
        <v>0</v>
      </c>
      <c r="AI2647" s="22">
        <v>0</v>
      </c>
      <c r="AJ2647" s="22">
        <v>0</v>
      </c>
      <c r="AK2647" s="22">
        <v>0</v>
      </c>
      <c r="AL2647" s="45">
        <v>0</v>
      </c>
      <c r="AM2647" s="45">
        <v>0</v>
      </c>
      <c r="AN2647" s="45">
        <v>0</v>
      </c>
      <c r="AO2647" s="45">
        <v>0</v>
      </c>
      <c r="AP2647" s="45">
        <v>0</v>
      </c>
      <c r="AQ2647" s="45">
        <v>0</v>
      </c>
      <c r="AR2647" s="45">
        <v>0</v>
      </c>
      <c r="AS2647" s="45" t="s">
        <v>4445</v>
      </c>
      <c r="AT2647" s="45" t="s">
        <v>4445</v>
      </c>
      <c r="AU2647" s="45">
        <v>5.0593668948097199E-7</v>
      </c>
      <c r="AV2647" s="10">
        <v>1.5344376634699217</v>
      </c>
      <c r="AW2647" s="10">
        <v>1.5344376634699217</v>
      </c>
      <c r="AX2647" s="17">
        <v>0</v>
      </c>
    </row>
    <row r="2648" spans="1:50" x14ac:dyDescent="0.25">
      <c r="A2648" s="22" t="s">
        <v>8</v>
      </c>
      <c r="B2648" s="22" t="s">
        <v>3946</v>
      </c>
      <c r="C2648" s="22" t="s">
        <v>507</v>
      </c>
      <c r="D2648" s="22">
        <v>8203</v>
      </c>
      <c r="E2648" s="22" t="s">
        <v>534</v>
      </c>
      <c r="F2648" s="43">
        <v>0</v>
      </c>
      <c r="G2648" s="43">
        <v>13.75000453186</v>
      </c>
      <c r="H2648" s="43">
        <v>0.21458333333333335</v>
      </c>
      <c r="I2648" s="9">
        <v>0</v>
      </c>
      <c r="J2648" s="9">
        <v>0.21458333333333335</v>
      </c>
      <c r="K2648" s="11">
        <v>0</v>
      </c>
      <c r="L2648" s="41">
        <v>24</v>
      </c>
      <c r="M2648" s="44">
        <v>0</v>
      </c>
      <c r="N2648" s="13">
        <v>0</v>
      </c>
      <c r="O2648" s="13">
        <v>0</v>
      </c>
      <c r="P2648" s="22">
        <v>0</v>
      </c>
      <c r="Q2648" s="22">
        <v>0</v>
      </c>
      <c r="R2648" s="14">
        <v>0</v>
      </c>
      <c r="S2648" s="22">
        <v>7</v>
      </c>
      <c r="T2648" s="22">
        <v>1</v>
      </c>
      <c r="U2648" s="22">
        <v>56</v>
      </c>
      <c r="V2648" s="22"/>
      <c r="W2648" s="22">
        <v>12</v>
      </c>
      <c r="X2648" s="22">
        <v>9</v>
      </c>
      <c r="Y2648" s="14">
        <v>56</v>
      </c>
      <c r="Z2648" s="10">
        <v>12</v>
      </c>
      <c r="AA2648" s="22">
        <v>9</v>
      </c>
      <c r="AB2648" s="22">
        <v>21.48</v>
      </c>
      <c r="AC2648" s="22">
        <v>0</v>
      </c>
      <c r="AD2648" s="42">
        <v>0</v>
      </c>
      <c r="AE2648" s="22">
        <v>2834</v>
      </c>
      <c r="AF2648" s="22">
        <v>2.7220160314161479E-6</v>
      </c>
      <c r="AG2648" s="22">
        <v>4.5366933856935796E-7</v>
      </c>
      <c r="AH2648" s="22">
        <v>0</v>
      </c>
      <c r="AI2648" s="22">
        <v>0</v>
      </c>
      <c r="AJ2648" s="22">
        <v>0</v>
      </c>
      <c r="AK2648" s="22">
        <v>0</v>
      </c>
      <c r="AL2648" s="45">
        <v>0</v>
      </c>
      <c r="AM2648" s="45">
        <v>0</v>
      </c>
      <c r="AN2648" s="45">
        <v>0</v>
      </c>
      <c r="AO2648" s="45">
        <v>0</v>
      </c>
      <c r="AP2648" s="45">
        <v>0</v>
      </c>
      <c r="AQ2648" s="45">
        <v>0</v>
      </c>
      <c r="AR2648" s="45">
        <v>0</v>
      </c>
      <c r="AS2648" s="45" t="s">
        <v>4445</v>
      </c>
      <c r="AT2648" s="45" t="s">
        <v>4445</v>
      </c>
      <c r="AU2648" s="45">
        <v>2.7220160314161479E-6</v>
      </c>
      <c r="AV2648" s="10">
        <v>55.922330097087375</v>
      </c>
      <c r="AW2648" s="10">
        <v>55.922330097087375</v>
      </c>
      <c r="AX2648" s="17">
        <v>0</v>
      </c>
    </row>
    <row r="2649" spans="1:50" x14ac:dyDescent="0.25">
      <c r="A2649" s="22" t="s">
        <v>8</v>
      </c>
      <c r="B2649" s="22" t="s">
        <v>3946</v>
      </c>
      <c r="C2649" s="22" t="s">
        <v>507</v>
      </c>
      <c r="D2649" s="22">
        <v>7328</v>
      </c>
      <c r="E2649" s="22" t="s">
        <v>517</v>
      </c>
      <c r="F2649" s="43">
        <v>0</v>
      </c>
      <c r="G2649" s="43">
        <v>78.432298836490006</v>
      </c>
      <c r="H2649" s="43">
        <v>3.5498106060606065</v>
      </c>
      <c r="I2649" s="9">
        <v>0</v>
      </c>
      <c r="J2649" s="9">
        <v>3.5498106060606065</v>
      </c>
      <c r="K2649" s="11">
        <v>0</v>
      </c>
      <c r="L2649" s="41">
        <v>1619</v>
      </c>
      <c r="M2649" s="44">
        <v>0</v>
      </c>
      <c r="N2649" s="13">
        <v>0</v>
      </c>
      <c r="O2649" s="13">
        <v>0</v>
      </c>
      <c r="P2649" s="22">
        <v>0</v>
      </c>
      <c r="Q2649" s="22">
        <v>0</v>
      </c>
      <c r="R2649" s="14">
        <v>0</v>
      </c>
      <c r="S2649" s="22">
        <v>114</v>
      </c>
      <c r="T2649" s="22">
        <v>1</v>
      </c>
      <c r="U2649" s="22">
        <v>2952</v>
      </c>
      <c r="V2649" s="22"/>
      <c r="W2649" s="22">
        <v>534</v>
      </c>
      <c r="X2649" s="22">
        <v>353</v>
      </c>
      <c r="Y2649" s="14">
        <v>2952</v>
      </c>
      <c r="Z2649" s="10">
        <v>534</v>
      </c>
      <c r="AA2649" s="22">
        <v>353</v>
      </c>
      <c r="AB2649" s="22">
        <v>997.26</v>
      </c>
      <c r="AC2649" s="22">
        <v>0</v>
      </c>
      <c r="AD2649" s="42">
        <v>0</v>
      </c>
      <c r="AE2649" s="22">
        <v>2835</v>
      </c>
      <c r="AF2649" s="22">
        <v>1.5794242278367912E-5</v>
      </c>
      <c r="AG2649" s="22">
        <v>4.5126406509622607E-7</v>
      </c>
      <c r="AH2649" s="22">
        <v>0</v>
      </c>
      <c r="AI2649" s="22">
        <v>0</v>
      </c>
      <c r="AJ2649" s="22">
        <v>0</v>
      </c>
      <c r="AK2649" s="22">
        <v>0</v>
      </c>
      <c r="AL2649" s="45">
        <v>0</v>
      </c>
      <c r="AM2649" s="45">
        <v>0</v>
      </c>
      <c r="AN2649" s="45">
        <v>0</v>
      </c>
      <c r="AO2649" s="45">
        <v>0</v>
      </c>
      <c r="AP2649" s="45">
        <v>0</v>
      </c>
      <c r="AQ2649" s="45">
        <v>0</v>
      </c>
      <c r="AR2649" s="45">
        <v>0</v>
      </c>
      <c r="AS2649" s="45" t="s">
        <v>4445</v>
      </c>
      <c r="AT2649" s="45" t="s">
        <v>4445</v>
      </c>
      <c r="AU2649" s="45">
        <v>1.5794242278367912E-5</v>
      </c>
      <c r="AV2649" s="10">
        <v>150.43056074267724</v>
      </c>
      <c r="AW2649" s="10">
        <v>150.43056074267724</v>
      </c>
      <c r="AX2649" s="17">
        <v>0</v>
      </c>
    </row>
    <row r="2650" spans="1:50" x14ac:dyDescent="0.25">
      <c r="A2650" s="22" t="s">
        <v>2906</v>
      </c>
      <c r="B2650" s="22" t="s">
        <v>3977</v>
      </c>
      <c r="C2650" s="22" t="s">
        <v>3414</v>
      </c>
      <c r="D2650" s="22">
        <v>1275</v>
      </c>
      <c r="E2650" s="22" t="s">
        <v>3586</v>
      </c>
      <c r="F2650" s="43">
        <v>5.0000000000000004E-6</v>
      </c>
      <c r="G2650" s="43">
        <v>31.807763246899999</v>
      </c>
      <c r="H2650" s="43">
        <v>3.5626893939393942</v>
      </c>
      <c r="I2650" s="9">
        <v>0</v>
      </c>
      <c r="J2650" s="9">
        <v>3.5626893939393942</v>
      </c>
      <c r="K2650" s="11">
        <v>0</v>
      </c>
      <c r="L2650" s="41">
        <v>50</v>
      </c>
      <c r="M2650" s="44">
        <v>0</v>
      </c>
      <c r="N2650" s="13">
        <v>0</v>
      </c>
      <c r="O2650" s="13">
        <v>0</v>
      </c>
      <c r="P2650" s="22">
        <v>0</v>
      </c>
      <c r="Q2650" s="22">
        <v>0</v>
      </c>
      <c r="R2650" s="14">
        <v>0</v>
      </c>
      <c r="S2650" s="22">
        <v>181</v>
      </c>
      <c r="T2650" s="22">
        <v>1</v>
      </c>
      <c r="U2650" s="22">
        <v>103</v>
      </c>
      <c r="V2650" s="22"/>
      <c r="W2650" s="22">
        <v>21</v>
      </c>
      <c r="X2650" s="22">
        <v>14</v>
      </c>
      <c r="Y2650" s="14">
        <v>103</v>
      </c>
      <c r="Z2650" s="10">
        <v>21</v>
      </c>
      <c r="AA2650" s="22">
        <v>14</v>
      </c>
      <c r="AB2650" s="22">
        <v>38.04</v>
      </c>
      <c r="AC2650" s="22">
        <v>1.5719432898153577E-7</v>
      </c>
      <c r="AD2650" s="42">
        <v>0</v>
      </c>
      <c r="AE2650" s="22">
        <v>2838</v>
      </c>
      <c r="AF2650" s="22">
        <v>8.6007740874231398E-7</v>
      </c>
      <c r="AG2650" s="22">
        <v>4.3003870437115699E-7</v>
      </c>
      <c r="AH2650" s="22">
        <v>0</v>
      </c>
      <c r="AI2650" s="22">
        <v>0</v>
      </c>
      <c r="AJ2650" s="22">
        <v>0</v>
      </c>
      <c r="AK2650" s="22">
        <v>0</v>
      </c>
      <c r="AL2650" s="45">
        <v>0</v>
      </c>
      <c r="AM2650" s="45">
        <v>0</v>
      </c>
      <c r="AN2650" s="45">
        <v>0</v>
      </c>
      <c r="AO2650" s="45">
        <v>0</v>
      </c>
      <c r="AP2650" s="45">
        <v>0</v>
      </c>
      <c r="AQ2650" s="45">
        <v>0</v>
      </c>
      <c r="AR2650" s="45">
        <v>0</v>
      </c>
      <c r="AS2650" s="45" t="s">
        <v>4445</v>
      </c>
      <c r="AT2650" s="45" t="s">
        <v>4445</v>
      </c>
      <c r="AU2650" s="45">
        <v>8.6007740874231398E-7</v>
      </c>
      <c r="AV2650" s="10">
        <v>5.8944234756259632</v>
      </c>
      <c r="AW2650" s="10">
        <v>5.8944234756259632</v>
      </c>
      <c r="AX2650" s="17">
        <v>0</v>
      </c>
    </row>
    <row r="2651" spans="1:50" x14ac:dyDescent="0.25">
      <c r="A2651" s="22" t="s">
        <v>1672</v>
      </c>
      <c r="B2651" s="22" t="s">
        <v>3957</v>
      </c>
      <c r="C2651" s="22" t="s">
        <v>2150</v>
      </c>
      <c r="D2651" s="22">
        <v>5721</v>
      </c>
      <c r="E2651" s="22" t="s">
        <v>2181</v>
      </c>
      <c r="F2651" s="43">
        <v>0</v>
      </c>
      <c r="G2651" s="43">
        <v>103.70689689309</v>
      </c>
      <c r="H2651" s="43">
        <v>6.5333333333333332</v>
      </c>
      <c r="I2651" s="9">
        <v>0</v>
      </c>
      <c r="J2651" s="9">
        <v>6.5333333333333332</v>
      </c>
      <c r="K2651" s="11">
        <v>0</v>
      </c>
      <c r="L2651" s="41">
        <v>2129</v>
      </c>
      <c r="M2651" s="44">
        <v>0</v>
      </c>
      <c r="N2651" s="13">
        <v>0</v>
      </c>
      <c r="O2651" s="13">
        <v>0</v>
      </c>
      <c r="P2651" s="22">
        <v>0</v>
      </c>
      <c r="Q2651" s="22">
        <v>0</v>
      </c>
      <c r="R2651" s="14">
        <v>0</v>
      </c>
      <c r="S2651" s="22">
        <v>205</v>
      </c>
      <c r="T2651" s="22">
        <v>1</v>
      </c>
      <c r="U2651" s="22">
        <v>3878</v>
      </c>
      <c r="V2651" s="22"/>
      <c r="W2651" s="22">
        <v>701</v>
      </c>
      <c r="X2651" s="22">
        <v>463</v>
      </c>
      <c r="Y2651" s="14">
        <v>3878</v>
      </c>
      <c r="Z2651" s="10">
        <v>701</v>
      </c>
      <c r="AA2651" s="22">
        <v>463</v>
      </c>
      <c r="AB2651" s="22">
        <v>1309.3900000000001</v>
      </c>
      <c r="AC2651" s="22">
        <v>0</v>
      </c>
      <c r="AD2651" s="42">
        <v>0</v>
      </c>
      <c r="AE2651" s="22">
        <v>2839</v>
      </c>
      <c r="AF2651" s="22">
        <v>3.7457781893550018E-5</v>
      </c>
      <c r="AG2651" s="22">
        <v>4.1162397685219799E-7</v>
      </c>
      <c r="AH2651" s="22">
        <v>0</v>
      </c>
      <c r="AI2651" s="22">
        <v>0</v>
      </c>
      <c r="AJ2651" s="22">
        <v>0</v>
      </c>
      <c r="AK2651" s="22">
        <v>0</v>
      </c>
      <c r="AL2651" s="45">
        <v>0</v>
      </c>
      <c r="AM2651" s="45">
        <v>0</v>
      </c>
      <c r="AN2651" s="45">
        <v>0</v>
      </c>
      <c r="AO2651" s="45">
        <v>0</v>
      </c>
      <c r="AP2651" s="45">
        <v>0</v>
      </c>
      <c r="AQ2651" s="45">
        <v>0</v>
      </c>
      <c r="AR2651" s="45">
        <v>0</v>
      </c>
      <c r="AS2651" s="45" t="s">
        <v>4445</v>
      </c>
      <c r="AT2651" s="45" t="s">
        <v>4445</v>
      </c>
      <c r="AU2651" s="45">
        <v>3.7457781893550018E-5</v>
      </c>
      <c r="AV2651" s="10">
        <v>107.29591836734694</v>
      </c>
      <c r="AW2651" s="10">
        <v>107.29591836734694</v>
      </c>
      <c r="AX2651" s="17">
        <v>0</v>
      </c>
    </row>
    <row r="2652" spans="1:50" x14ac:dyDescent="0.25">
      <c r="A2652" s="22" t="s">
        <v>8</v>
      </c>
      <c r="B2652" s="22" t="s">
        <v>3946</v>
      </c>
      <c r="C2652" s="22" t="s">
        <v>507</v>
      </c>
      <c r="D2652" s="22">
        <v>5537</v>
      </c>
      <c r="E2652" s="22" t="s">
        <v>535</v>
      </c>
      <c r="F2652" s="43">
        <v>0</v>
      </c>
      <c r="G2652" s="43">
        <v>10.90675195359</v>
      </c>
      <c r="H2652" s="43">
        <v>0.55378787878787883</v>
      </c>
      <c r="I2652" s="9">
        <v>0</v>
      </c>
      <c r="J2652" s="9">
        <v>0.55378787878787883</v>
      </c>
      <c r="K2652" s="11">
        <v>0</v>
      </c>
      <c r="L2652" s="41">
        <v>115</v>
      </c>
      <c r="M2652" s="44">
        <v>0</v>
      </c>
      <c r="N2652" s="13">
        <v>0</v>
      </c>
      <c r="O2652" s="13">
        <v>0</v>
      </c>
      <c r="P2652" s="22">
        <v>0</v>
      </c>
      <c r="Q2652" s="22">
        <v>0</v>
      </c>
      <c r="R2652" s="14">
        <v>0</v>
      </c>
      <c r="S2652" s="22">
        <v>20</v>
      </c>
      <c r="T2652" s="22">
        <v>1</v>
      </c>
      <c r="U2652" s="22">
        <v>221</v>
      </c>
      <c r="V2652" s="22"/>
      <c r="W2652" s="22">
        <v>42</v>
      </c>
      <c r="X2652" s="22">
        <v>28</v>
      </c>
      <c r="Y2652" s="14">
        <v>221</v>
      </c>
      <c r="Z2652" s="10">
        <v>42</v>
      </c>
      <c r="AA2652" s="22">
        <v>28</v>
      </c>
      <c r="AB2652" s="22">
        <v>77.430000000000007</v>
      </c>
      <c r="AC2652" s="22">
        <v>0</v>
      </c>
      <c r="AD2652" s="42">
        <v>0</v>
      </c>
      <c r="AE2652" s="22">
        <v>2840</v>
      </c>
      <c r="AF2652" s="22">
        <v>8.2217997132862996E-7</v>
      </c>
      <c r="AG2652" s="22">
        <v>4.1108998566431498E-7</v>
      </c>
      <c r="AH2652" s="22">
        <v>0</v>
      </c>
      <c r="AI2652" s="22">
        <v>0</v>
      </c>
      <c r="AJ2652" s="22">
        <v>0</v>
      </c>
      <c r="AK2652" s="22">
        <v>0</v>
      </c>
      <c r="AL2652" s="45">
        <v>0</v>
      </c>
      <c r="AM2652" s="45">
        <v>0</v>
      </c>
      <c r="AN2652" s="45">
        <v>0</v>
      </c>
      <c r="AO2652" s="45">
        <v>0</v>
      </c>
      <c r="AP2652" s="45">
        <v>0</v>
      </c>
      <c r="AQ2652" s="45">
        <v>0</v>
      </c>
      <c r="AR2652" s="45">
        <v>0</v>
      </c>
      <c r="AS2652" s="45" t="s">
        <v>4445</v>
      </c>
      <c r="AT2652" s="45" t="s">
        <v>4445</v>
      </c>
      <c r="AU2652" s="45">
        <v>8.2217997132862996E-7</v>
      </c>
      <c r="AV2652" s="10">
        <v>75.841313269493838</v>
      </c>
      <c r="AW2652" s="10">
        <v>75.841313269493838</v>
      </c>
      <c r="AX2652" s="17">
        <v>0</v>
      </c>
    </row>
    <row r="2653" spans="1:50" x14ac:dyDescent="0.25">
      <c r="A2653" s="22" t="s">
        <v>8</v>
      </c>
      <c r="B2653" s="22" t="s">
        <v>3946</v>
      </c>
      <c r="C2653" s="22" t="s">
        <v>507</v>
      </c>
      <c r="D2653" s="22">
        <v>6917</v>
      </c>
      <c r="E2653" s="22" t="s">
        <v>533</v>
      </c>
      <c r="F2653" s="43">
        <v>2.287E-3</v>
      </c>
      <c r="G2653" s="43">
        <v>32.618058069050001</v>
      </c>
      <c r="H2653" s="43">
        <v>1.3068181818181819</v>
      </c>
      <c r="I2653" s="9">
        <v>0</v>
      </c>
      <c r="J2653" s="9">
        <v>1.3068181818181819</v>
      </c>
      <c r="K2653" s="11">
        <v>0</v>
      </c>
      <c r="L2653" s="41">
        <v>339</v>
      </c>
      <c r="M2653" s="44">
        <v>0</v>
      </c>
      <c r="N2653" s="13">
        <v>0</v>
      </c>
      <c r="O2653" s="13">
        <v>0</v>
      </c>
      <c r="P2653" s="22">
        <v>0</v>
      </c>
      <c r="Q2653" s="22">
        <v>0</v>
      </c>
      <c r="R2653" s="14">
        <v>0</v>
      </c>
      <c r="S2653" s="22">
        <v>39</v>
      </c>
      <c r="T2653" s="22">
        <v>1</v>
      </c>
      <c r="U2653" s="22">
        <v>628</v>
      </c>
      <c r="V2653" s="22"/>
      <c r="W2653" s="22">
        <v>115</v>
      </c>
      <c r="X2653" s="22">
        <v>77</v>
      </c>
      <c r="Y2653" s="14">
        <v>628</v>
      </c>
      <c r="Z2653" s="10">
        <v>115</v>
      </c>
      <c r="AA2653" s="22">
        <v>77</v>
      </c>
      <c r="AB2653" s="22">
        <v>214.07</v>
      </c>
      <c r="AC2653" s="22">
        <v>7.0114535793596027E-5</v>
      </c>
      <c r="AD2653" s="42">
        <v>2.0000000000000002E-5</v>
      </c>
      <c r="AE2653" s="22">
        <v>2841</v>
      </c>
      <c r="AF2653" s="22">
        <v>3.1154015213117841E-6</v>
      </c>
      <c r="AG2653" s="22">
        <v>3.8942519016397301E-7</v>
      </c>
      <c r="AH2653" s="22">
        <v>0</v>
      </c>
      <c r="AI2653" s="22">
        <v>0</v>
      </c>
      <c r="AJ2653" s="22">
        <v>0</v>
      </c>
      <c r="AK2653" s="22">
        <v>0</v>
      </c>
      <c r="AL2653" s="45">
        <v>0</v>
      </c>
      <c r="AM2653" s="45">
        <v>0</v>
      </c>
      <c r="AN2653" s="45">
        <v>0</v>
      </c>
      <c r="AO2653" s="45">
        <v>0</v>
      </c>
      <c r="AP2653" s="45">
        <v>0</v>
      </c>
      <c r="AQ2653" s="45">
        <v>0</v>
      </c>
      <c r="AR2653" s="45">
        <v>0</v>
      </c>
      <c r="AS2653" s="45" t="s">
        <v>4445</v>
      </c>
      <c r="AT2653" s="45" t="s">
        <v>4445</v>
      </c>
      <c r="AU2653" s="45">
        <v>3.1154015213117837E-6</v>
      </c>
      <c r="AV2653" s="10">
        <v>88</v>
      </c>
      <c r="AW2653" s="10">
        <v>88</v>
      </c>
      <c r="AX2653" s="17">
        <v>0</v>
      </c>
    </row>
    <row r="2654" spans="1:50" x14ac:dyDescent="0.25">
      <c r="A2654" s="22" t="s">
        <v>1672</v>
      </c>
      <c r="B2654" s="22" t="s">
        <v>3957</v>
      </c>
      <c r="C2654" s="22" t="s">
        <v>2150</v>
      </c>
      <c r="D2654" s="22">
        <v>7826</v>
      </c>
      <c r="E2654" s="22" t="s">
        <v>2187</v>
      </c>
      <c r="F2654" s="43">
        <v>0</v>
      </c>
      <c r="G2654" s="43">
        <v>13.3606856266</v>
      </c>
      <c r="H2654" s="43">
        <v>0.67234848484848486</v>
      </c>
      <c r="I2654" s="9">
        <v>0</v>
      </c>
      <c r="J2654" s="9">
        <v>0.67234848484848486</v>
      </c>
      <c r="K2654" s="11">
        <v>0</v>
      </c>
      <c r="L2654" s="41">
        <v>523</v>
      </c>
      <c r="M2654" s="44">
        <v>0</v>
      </c>
      <c r="N2654" s="13">
        <v>0</v>
      </c>
      <c r="O2654" s="13">
        <v>0</v>
      </c>
      <c r="P2654" s="22">
        <v>0</v>
      </c>
      <c r="Q2654" s="22">
        <v>0</v>
      </c>
      <c r="R2654" s="14">
        <v>0</v>
      </c>
      <c r="S2654" s="22">
        <v>17</v>
      </c>
      <c r="T2654" s="22">
        <v>1</v>
      </c>
      <c r="U2654" s="22">
        <v>962</v>
      </c>
      <c r="V2654" s="22"/>
      <c r="W2654" s="22">
        <v>175</v>
      </c>
      <c r="X2654" s="22">
        <v>117</v>
      </c>
      <c r="Y2654" s="14">
        <v>962</v>
      </c>
      <c r="Z2654" s="10">
        <v>175</v>
      </c>
      <c r="AA2654" s="22">
        <v>117</v>
      </c>
      <c r="AB2654" s="22">
        <v>326.33</v>
      </c>
      <c r="AC2654" s="22">
        <v>0</v>
      </c>
      <c r="AD2654" s="42">
        <v>0</v>
      </c>
      <c r="AE2654" s="22">
        <v>2842</v>
      </c>
      <c r="AF2654" s="22">
        <v>4.7914246656845657E-6</v>
      </c>
      <c r="AG2654" s="22">
        <v>3.68571128129582E-7</v>
      </c>
      <c r="AH2654" s="22">
        <v>0</v>
      </c>
      <c r="AI2654" s="22">
        <v>0</v>
      </c>
      <c r="AJ2654" s="22">
        <v>0</v>
      </c>
      <c r="AK2654" s="22">
        <v>0</v>
      </c>
      <c r="AL2654" s="45">
        <v>0</v>
      </c>
      <c r="AM2654" s="45">
        <v>0</v>
      </c>
      <c r="AN2654" s="45">
        <v>0</v>
      </c>
      <c r="AO2654" s="45">
        <v>0</v>
      </c>
      <c r="AP2654" s="45">
        <v>0</v>
      </c>
      <c r="AQ2654" s="45">
        <v>0</v>
      </c>
      <c r="AR2654" s="45">
        <v>0</v>
      </c>
      <c r="AS2654" s="45" t="s">
        <v>4445</v>
      </c>
      <c r="AT2654" s="45" t="s">
        <v>4445</v>
      </c>
      <c r="AU2654" s="45">
        <v>4.7914246656845657E-6</v>
      </c>
      <c r="AV2654" s="10">
        <v>260.28169014084506</v>
      </c>
      <c r="AW2654" s="10">
        <v>260.28169014084506</v>
      </c>
      <c r="AX2654" s="17">
        <v>0</v>
      </c>
    </row>
    <row r="2655" spans="1:50" x14ac:dyDescent="0.25">
      <c r="A2655" s="22" t="s">
        <v>8</v>
      </c>
      <c r="B2655" s="22" t="s">
        <v>3946</v>
      </c>
      <c r="C2655" s="22" t="s">
        <v>525</v>
      </c>
      <c r="D2655" s="22">
        <v>5387</v>
      </c>
      <c r="E2655" s="22" t="s">
        <v>526</v>
      </c>
      <c r="F2655" s="43">
        <v>4.3800000000000002E-4</v>
      </c>
      <c r="G2655" s="43">
        <v>348.0055705739</v>
      </c>
      <c r="H2655" s="43">
        <v>16.835227272727273</v>
      </c>
      <c r="I2655" s="9">
        <v>0</v>
      </c>
      <c r="J2655" s="9">
        <v>16.835227272727273</v>
      </c>
      <c r="K2655" s="11">
        <v>0</v>
      </c>
      <c r="L2655" s="41">
        <v>6406</v>
      </c>
      <c r="M2655" s="44">
        <v>0</v>
      </c>
      <c r="N2655" s="13">
        <v>0</v>
      </c>
      <c r="O2655" s="13">
        <v>0</v>
      </c>
      <c r="P2655" s="22">
        <v>0</v>
      </c>
      <c r="Q2655" s="22">
        <v>0</v>
      </c>
      <c r="R2655" s="14">
        <v>0</v>
      </c>
      <c r="S2655" s="22">
        <v>480</v>
      </c>
      <c r="T2655" s="22">
        <v>1</v>
      </c>
      <c r="U2655" s="22">
        <v>11645</v>
      </c>
      <c r="V2655" s="22"/>
      <c r="W2655" s="22">
        <v>2102</v>
      </c>
      <c r="X2655" s="22">
        <v>1386</v>
      </c>
      <c r="Y2655" s="14">
        <v>11645</v>
      </c>
      <c r="Z2655" s="10">
        <v>2102</v>
      </c>
      <c r="AA2655" s="22">
        <v>1386</v>
      </c>
      <c r="AB2655" s="22">
        <v>3927.79</v>
      </c>
      <c r="AC2655" s="22">
        <v>1.2586005427375463E-6</v>
      </c>
      <c r="AD2655" s="42">
        <v>1.0000000000000001E-5</v>
      </c>
      <c r="AE2655" s="22">
        <v>2843</v>
      </c>
      <c r="AF2655" s="22">
        <v>6.600131722136126E-5</v>
      </c>
      <c r="AG2655" s="22">
        <v>3.5676387687222302E-7</v>
      </c>
      <c r="AH2655" s="22">
        <v>0</v>
      </c>
      <c r="AI2655" s="22">
        <v>0</v>
      </c>
      <c r="AJ2655" s="22">
        <v>0</v>
      </c>
      <c r="AK2655" s="22">
        <v>0</v>
      </c>
      <c r="AL2655" s="45">
        <v>0</v>
      </c>
      <c r="AM2655" s="45">
        <v>0</v>
      </c>
      <c r="AN2655" s="45">
        <v>0</v>
      </c>
      <c r="AO2655" s="45">
        <v>0</v>
      </c>
      <c r="AP2655" s="45">
        <v>0</v>
      </c>
      <c r="AQ2655" s="45">
        <v>0</v>
      </c>
      <c r="AR2655" s="45">
        <v>0</v>
      </c>
      <c r="AS2655" s="45" t="s">
        <v>4445</v>
      </c>
      <c r="AT2655" s="45" t="s">
        <v>4445</v>
      </c>
      <c r="AU2655" s="45">
        <v>6.600131722136126E-5</v>
      </c>
      <c r="AV2655" s="10">
        <v>124.85723928450894</v>
      </c>
      <c r="AW2655" s="10">
        <v>124.85723928450894</v>
      </c>
      <c r="AX2655" s="17">
        <v>0</v>
      </c>
    </row>
    <row r="2656" spans="1:50" x14ac:dyDescent="0.25">
      <c r="A2656" s="22" t="s">
        <v>1672</v>
      </c>
      <c r="B2656" s="22" t="s">
        <v>3957</v>
      </c>
      <c r="C2656" s="22" t="s">
        <v>2150</v>
      </c>
      <c r="D2656" s="22">
        <v>7363</v>
      </c>
      <c r="E2656" s="22" t="s">
        <v>2151</v>
      </c>
      <c r="F2656" s="43">
        <v>0</v>
      </c>
      <c r="G2656" s="43">
        <v>90.021910306359999</v>
      </c>
      <c r="H2656" s="43">
        <v>4.7867424242424246</v>
      </c>
      <c r="I2656" s="9">
        <v>0</v>
      </c>
      <c r="J2656" s="9">
        <v>4.7867424242424246</v>
      </c>
      <c r="K2656" s="11">
        <v>0</v>
      </c>
      <c r="L2656" s="41">
        <v>2542</v>
      </c>
      <c r="M2656" s="44">
        <v>0</v>
      </c>
      <c r="N2656" s="13">
        <v>0</v>
      </c>
      <c r="O2656" s="13">
        <v>0</v>
      </c>
      <c r="P2656" s="22">
        <v>0</v>
      </c>
      <c r="Q2656" s="22">
        <v>0</v>
      </c>
      <c r="R2656" s="14">
        <v>0</v>
      </c>
      <c r="S2656" s="22">
        <v>145</v>
      </c>
      <c r="T2656" s="22">
        <v>1</v>
      </c>
      <c r="U2656" s="22">
        <v>4628</v>
      </c>
      <c r="V2656" s="22"/>
      <c r="W2656" s="22">
        <v>837</v>
      </c>
      <c r="X2656" s="22">
        <v>552</v>
      </c>
      <c r="Y2656" s="14">
        <v>4628</v>
      </c>
      <c r="Z2656" s="10">
        <v>837</v>
      </c>
      <c r="AA2656" s="22">
        <v>552</v>
      </c>
      <c r="AB2656" s="22">
        <v>1563.21</v>
      </c>
      <c r="AC2656" s="22">
        <v>0</v>
      </c>
      <c r="AD2656" s="42">
        <v>0</v>
      </c>
      <c r="AE2656" s="22">
        <v>2844</v>
      </c>
      <c r="AF2656" s="22">
        <v>2.3973966729684079E-5</v>
      </c>
      <c r="AG2656" s="22">
        <v>3.5255833426005999E-7</v>
      </c>
      <c r="AH2656" s="22">
        <v>0</v>
      </c>
      <c r="AI2656" s="22">
        <v>0</v>
      </c>
      <c r="AJ2656" s="22">
        <v>0</v>
      </c>
      <c r="AK2656" s="22">
        <v>0</v>
      </c>
      <c r="AL2656" s="45">
        <v>0</v>
      </c>
      <c r="AM2656" s="45">
        <v>0</v>
      </c>
      <c r="AN2656" s="45">
        <v>0</v>
      </c>
      <c r="AO2656" s="45">
        <v>0</v>
      </c>
      <c r="AP2656" s="45">
        <v>0</v>
      </c>
      <c r="AQ2656" s="45">
        <v>0</v>
      </c>
      <c r="AR2656" s="45">
        <v>0</v>
      </c>
      <c r="AS2656" s="45" t="s">
        <v>4445</v>
      </c>
      <c r="AT2656" s="45" t="s">
        <v>4445</v>
      </c>
      <c r="AU2656" s="45">
        <v>2.3973966729684079E-5</v>
      </c>
      <c r="AV2656" s="10">
        <v>174.85795679354277</v>
      </c>
      <c r="AW2656" s="10">
        <v>174.85795679354277</v>
      </c>
      <c r="AX2656" s="17">
        <v>0</v>
      </c>
    </row>
    <row r="2657" spans="1:50" x14ac:dyDescent="0.25">
      <c r="A2657" s="22" t="s">
        <v>8</v>
      </c>
      <c r="B2657" s="22" t="s">
        <v>3946</v>
      </c>
      <c r="C2657" s="22" t="s">
        <v>507</v>
      </c>
      <c r="D2657" s="22">
        <v>6918</v>
      </c>
      <c r="E2657" s="22" t="s">
        <v>536</v>
      </c>
      <c r="F2657" s="43">
        <v>0</v>
      </c>
      <c r="G2657" s="43">
        <v>29.80106797262</v>
      </c>
      <c r="H2657" s="43">
        <v>1.602840909090909</v>
      </c>
      <c r="I2657" s="9">
        <v>0</v>
      </c>
      <c r="J2657" s="9">
        <v>1.602840909090909</v>
      </c>
      <c r="K2657" s="11">
        <v>0</v>
      </c>
      <c r="L2657" s="41">
        <v>431</v>
      </c>
      <c r="M2657" s="44">
        <v>0</v>
      </c>
      <c r="N2657" s="13">
        <v>0</v>
      </c>
      <c r="O2657" s="13">
        <v>0</v>
      </c>
      <c r="P2657" s="22">
        <v>0</v>
      </c>
      <c r="Q2657" s="22">
        <v>0</v>
      </c>
      <c r="R2657" s="14">
        <v>0</v>
      </c>
      <c r="S2657" s="22">
        <v>41</v>
      </c>
      <c r="T2657" s="22">
        <v>1</v>
      </c>
      <c r="U2657" s="22">
        <v>795</v>
      </c>
      <c r="V2657" s="22"/>
      <c r="W2657" s="22">
        <v>145</v>
      </c>
      <c r="X2657" s="22">
        <v>97</v>
      </c>
      <c r="Y2657" s="14">
        <v>795</v>
      </c>
      <c r="Z2657" s="10">
        <v>145</v>
      </c>
      <c r="AA2657" s="22">
        <v>97</v>
      </c>
      <c r="AB2657" s="22">
        <v>270.2</v>
      </c>
      <c r="AC2657" s="22">
        <v>0</v>
      </c>
      <c r="AD2657" s="42">
        <v>0</v>
      </c>
      <c r="AE2657" s="22">
        <v>2845</v>
      </c>
      <c r="AF2657" s="22">
        <v>4.2459039249115579E-6</v>
      </c>
      <c r="AG2657" s="22">
        <v>3.2660799422396601E-7</v>
      </c>
      <c r="AH2657" s="22">
        <v>0</v>
      </c>
      <c r="AI2657" s="22">
        <v>0</v>
      </c>
      <c r="AJ2657" s="22">
        <v>0</v>
      </c>
      <c r="AK2657" s="22">
        <v>0</v>
      </c>
      <c r="AL2657" s="45">
        <v>0</v>
      </c>
      <c r="AM2657" s="45">
        <v>0</v>
      </c>
      <c r="AN2657" s="45">
        <v>0</v>
      </c>
      <c r="AO2657" s="45">
        <v>0</v>
      </c>
      <c r="AP2657" s="45">
        <v>0</v>
      </c>
      <c r="AQ2657" s="45">
        <v>0</v>
      </c>
      <c r="AR2657" s="45">
        <v>0</v>
      </c>
      <c r="AS2657" s="45" t="s">
        <v>4445</v>
      </c>
      <c r="AT2657" s="45" t="s">
        <v>4445</v>
      </c>
      <c r="AU2657" s="45">
        <v>4.2459039249115579E-6</v>
      </c>
      <c r="AV2657" s="10">
        <v>90.464374335342086</v>
      </c>
      <c r="AW2657" s="10">
        <v>90.464374335342086</v>
      </c>
      <c r="AX2657" s="17">
        <v>0</v>
      </c>
    </row>
    <row r="2658" spans="1:50" x14ac:dyDescent="0.25">
      <c r="A2658" s="22" t="s">
        <v>539</v>
      </c>
      <c r="B2658" s="22" t="s">
        <v>3949</v>
      </c>
      <c r="C2658" s="22" t="s">
        <v>853</v>
      </c>
      <c r="D2658" s="22">
        <v>2421</v>
      </c>
      <c r="E2658" s="22" t="s">
        <v>949</v>
      </c>
      <c r="F2658" s="43">
        <v>0</v>
      </c>
      <c r="G2658" s="43">
        <v>12.74493060274</v>
      </c>
      <c r="H2658" s="43">
        <v>0.7428030303030303</v>
      </c>
      <c r="I2658" s="9">
        <v>0</v>
      </c>
      <c r="J2658" s="9">
        <v>0.7428030303030303</v>
      </c>
      <c r="K2658" s="11">
        <v>0</v>
      </c>
      <c r="L2658" s="41">
        <v>415</v>
      </c>
      <c r="M2658" s="44">
        <v>0</v>
      </c>
      <c r="N2658" s="13">
        <v>0</v>
      </c>
      <c r="O2658" s="13">
        <v>0</v>
      </c>
      <c r="P2658" s="22">
        <v>0</v>
      </c>
      <c r="Q2658" s="22">
        <v>0</v>
      </c>
      <c r="R2658" s="14">
        <v>0</v>
      </c>
      <c r="S2658" s="22">
        <v>25</v>
      </c>
      <c r="T2658" s="22">
        <v>1</v>
      </c>
      <c r="U2658" s="22">
        <v>766</v>
      </c>
      <c r="V2658" s="22"/>
      <c r="W2658" s="22">
        <v>140</v>
      </c>
      <c r="X2658" s="22">
        <v>93</v>
      </c>
      <c r="Y2658" s="14">
        <v>766</v>
      </c>
      <c r="Z2658" s="10">
        <v>140</v>
      </c>
      <c r="AA2658" s="22">
        <v>93</v>
      </c>
      <c r="AB2658" s="22">
        <v>260.74</v>
      </c>
      <c r="AC2658" s="22">
        <v>0</v>
      </c>
      <c r="AD2658" s="42">
        <v>0</v>
      </c>
      <c r="AE2658" s="22">
        <v>2846</v>
      </c>
      <c r="AF2658" s="22">
        <v>2.577645287953016E-6</v>
      </c>
      <c r="AG2658" s="22">
        <v>3.22205660994127E-7</v>
      </c>
      <c r="AH2658" s="22">
        <v>0</v>
      </c>
      <c r="AI2658" s="22">
        <v>0</v>
      </c>
      <c r="AJ2658" s="22">
        <v>0</v>
      </c>
      <c r="AK2658" s="22">
        <v>0</v>
      </c>
      <c r="AL2658" s="45">
        <v>0</v>
      </c>
      <c r="AM2658" s="45">
        <v>0</v>
      </c>
      <c r="AN2658" s="45">
        <v>0</v>
      </c>
      <c r="AO2658" s="45">
        <v>0</v>
      </c>
      <c r="AP2658" s="45">
        <v>0</v>
      </c>
      <c r="AQ2658" s="45">
        <v>0</v>
      </c>
      <c r="AR2658" s="45">
        <v>0</v>
      </c>
      <c r="AS2658" s="45" t="s">
        <v>4445</v>
      </c>
      <c r="AT2658" s="45" t="s">
        <v>4445</v>
      </c>
      <c r="AU2658" s="45">
        <v>2.5776452879530164E-6</v>
      </c>
      <c r="AV2658" s="10">
        <v>188.47526772055073</v>
      </c>
      <c r="AW2658" s="10">
        <v>188.47526772055073</v>
      </c>
      <c r="AX2658" s="17">
        <v>0</v>
      </c>
    </row>
    <row r="2659" spans="1:50" x14ac:dyDescent="0.25">
      <c r="A2659" s="22" t="s">
        <v>2906</v>
      </c>
      <c r="B2659" s="22" t="s">
        <v>3954</v>
      </c>
      <c r="C2659" s="22" t="s">
        <v>3587</v>
      </c>
      <c r="D2659" s="22">
        <v>1305</v>
      </c>
      <c r="E2659" s="22" t="s">
        <v>3588</v>
      </c>
      <c r="F2659" s="43">
        <v>1.9999999999999999E-6</v>
      </c>
      <c r="G2659" s="43">
        <v>19.456444965589998</v>
      </c>
      <c r="H2659" s="43">
        <v>5.9848484848484852E-2</v>
      </c>
      <c r="I2659" s="9">
        <v>0</v>
      </c>
      <c r="J2659" s="9">
        <v>5.9848484848484852E-2</v>
      </c>
      <c r="K2659" s="11">
        <v>0</v>
      </c>
      <c r="L2659" s="41">
        <v>5</v>
      </c>
      <c r="M2659" s="44">
        <v>0</v>
      </c>
      <c r="N2659" s="13">
        <v>0</v>
      </c>
      <c r="O2659" s="13">
        <v>0</v>
      </c>
      <c r="P2659" s="22">
        <v>0</v>
      </c>
      <c r="Q2659" s="22">
        <v>0</v>
      </c>
      <c r="R2659" s="14">
        <v>0</v>
      </c>
      <c r="S2659" s="22">
        <v>2</v>
      </c>
      <c r="T2659" s="22">
        <v>1</v>
      </c>
      <c r="U2659" s="22">
        <v>21</v>
      </c>
      <c r="V2659" s="22"/>
      <c r="W2659" s="22">
        <v>6</v>
      </c>
      <c r="X2659" s="22">
        <v>5</v>
      </c>
      <c r="Y2659" s="14">
        <v>21</v>
      </c>
      <c r="Z2659" s="10">
        <v>6</v>
      </c>
      <c r="AA2659" s="22">
        <v>5</v>
      </c>
      <c r="AB2659" s="22">
        <v>10.11</v>
      </c>
      <c r="AC2659" s="22">
        <v>1.0279370170332408E-7</v>
      </c>
      <c r="AD2659" s="42">
        <v>0</v>
      </c>
      <c r="AE2659" s="22">
        <v>2847</v>
      </c>
      <c r="AF2659" s="22">
        <v>3.12844251713426E-7</v>
      </c>
      <c r="AG2659" s="22">
        <v>3.12844251713426E-7</v>
      </c>
      <c r="AH2659" s="22">
        <v>0</v>
      </c>
      <c r="AI2659" s="22">
        <v>0</v>
      </c>
      <c r="AJ2659" s="22">
        <v>0</v>
      </c>
      <c r="AK2659" s="22">
        <v>0</v>
      </c>
      <c r="AL2659" s="45">
        <v>0</v>
      </c>
      <c r="AM2659" s="45">
        <v>0</v>
      </c>
      <c r="AN2659" s="45">
        <v>0</v>
      </c>
      <c r="AO2659" s="45">
        <v>0</v>
      </c>
      <c r="AP2659" s="45">
        <v>0</v>
      </c>
      <c r="AQ2659" s="45">
        <v>0</v>
      </c>
      <c r="AR2659" s="45">
        <v>0</v>
      </c>
      <c r="AS2659" s="45" t="s">
        <v>4445</v>
      </c>
      <c r="AT2659" s="45" t="s">
        <v>4445</v>
      </c>
      <c r="AU2659" s="45">
        <v>3.12844251713426E-7</v>
      </c>
      <c r="AV2659" s="10">
        <v>100.25316455696202</v>
      </c>
      <c r="AW2659" s="10">
        <v>100.25316455696202</v>
      </c>
      <c r="AX2659" s="17">
        <v>0</v>
      </c>
    </row>
    <row r="2660" spans="1:50" x14ac:dyDescent="0.25">
      <c r="A2660" s="22" t="s">
        <v>1672</v>
      </c>
      <c r="B2660" s="22" t="s">
        <v>3951</v>
      </c>
      <c r="C2660" s="22" t="s">
        <v>1789</v>
      </c>
      <c r="D2660" s="22">
        <v>1985</v>
      </c>
      <c r="E2660" s="22" t="s">
        <v>2182</v>
      </c>
      <c r="F2660" s="43">
        <v>1.2400000000000001E-4</v>
      </c>
      <c r="G2660" s="43">
        <v>118.33910706291999</v>
      </c>
      <c r="H2660" s="43">
        <v>5.0303030303030312</v>
      </c>
      <c r="I2660" s="9">
        <v>0</v>
      </c>
      <c r="J2660" s="9">
        <v>5.0303030303030312</v>
      </c>
      <c r="K2660" s="11">
        <v>0</v>
      </c>
      <c r="L2660" s="41">
        <v>2334</v>
      </c>
      <c r="M2660" s="44">
        <v>0</v>
      </c>
      <c r="N2660" s="13">
        <v>0</v>
      </c>
      <c r="O2660" s="13">
        <v>0</v>
      </c>
      <c r="P2660" s="22">
        <v>0</v>
      </c>
      <c r="Q2660" s="22">
        <v>0</v>
      </c>
      <c r="R2660" s="14">
        <v>0</v>
      </c>
      <c r="S2660" s="22">
        <v>117</v>
      </c>
      <c r="T2660" s="22">
        <v>1</v>
      </c>
      <c r="U2660" s="22">
        <v>4251</v>
      </c>
      <c r="V2660" s="22"/>
      <c r="W2660" s="22">
        <v>769</v>
      </c>
      <c r="X2660" s="22">
        <v>507</v>
      </c>
      <c r="Y2660" s="14">
        <v>4251</v>
      </c>
      <c r="Z2660" s="10">
        <v>769</v>
      </c>
      <c r="AA2660" s="22">
        <v>507</v>
      </c>
      <c r="AB2660" s="22">
        <v>1436.12</v>
      </c>
      <c r="AC2660" s="22">
        <v>1.0478361978350079E-6</v>
      </c>
      <c r="AD2660" s="42">
        <v>0</v>
      </c>
      <c r="AE2660" s="22">
        <v>2848</v>
      </c>
      <c r="AF2660" s="22">
        <v>1.194291504966105E-5</v>
      </c>
      <c r="AG2660" s="22">
        <v>2.84355120230025E-7</v>
      </c>
      <c r="AH2660" s="22">
        <v>0</v>
      </c>
      <c r="AI2660" s="22">
        <v>0</v>
      </c>
      <c r="AJ2660" s="22">
        <v>0</v>
      </c>
      <c r="AK2660" s="22">
        <v>0</v>
      </c>
      <c r="AL2660" s="45">
        <v>0</v>
      </c>
      <c r="AM2660" s="45">
        <v>0</v>
      </c>
      <c r="AN2660" s="45">
        <v>0</v>
      </c>
      <c r="AO2660" s="45">
        <v>0</v>
      </c>
      <c r="AP2660" s="45">
        <v>0</v>
      </c>
      <c r="AQ2660" s="45">
        <v>0</v>
      </c>
      <c r="AR2660" s="45">
        <v>0</v>
      </c>
      <c r="AS2660" s="45" t="s">
        <v>4445</v>
      </c>
      <c r="AT2660" s="45" t="s">
        <v>4445</v>
      </c>
      <c r="AU2660" s="45">
        <v>1.194291504966105E-5</v>
      </c>
      <c r="AV2660" s="10">
        <v>152.87349397590359</v>
      </c>
      <c r="AW2660" s="10">
        <v>152.87349397590359</v>
      </c>
      <c r="AX2660" s="17">
        <v>0</v>
      </c>
    </row>
    <row r="2661" spans="1:50" x14ac:dyDescent="0.25">
      <c r="A2661" s="22" t="s">
        <v>539</v>
      </c>
      <c r="B2661" s="22" t="s">
        <v>3949</v>
      </c>
      <c r="C2661" s="22" t="s">
        <v>958</v>
      </c>
      <c r="D2661" s="22">
        <v>4747</v>
      </c>
      <c r="E2661" s="22" t="s">
        <v>962</v>
      </c>
      <c r="F2661" s="43">
        <v>0</v>
      </c>
      <c r="G2661" s="43">
        <v>43.779592496649997</v>
      </c>
      <c r="H2661" s="43">
        <v>2.0499999999999998</v>
      </c>
      <c r="I2661" s="9">
        <v>0</v>
      </c>
      <c r="J2661" s="9">
        <v>2.0499999999999998</v>
      </c>
      <c r="K2661" s="11">
        <v>0</v>
      </c>
      <c r="L2661" s="41">
        <v>740</v>
      </c>
      <c r="M2661" s="44">
        <v>0</v>
      </c>
      <c r="N2661" s="13">
        <v>0</v>
      </c>
      <c r="O2661" s="13">
        <v>0</v>
      </c>
      <c r="P2661" s="22">
        <v>0</v>
      </c>
      <c r="Q2661" s="22">
        <v>0</v>
      </c>
      <c r="R2661" s="14">
        <v>0</v>
      </c>
      <c r="S2661" s="22">
        <v>51</v>
      </c>
      <c r="T2661" s="22">
        <v>1</v>
      </c>
      <c r="U2661" s="22">
        <v>1356</v>
      </c>
      <c r="V2661" s="22"/>
      <c r="W2661" s="22">
        <v>247</v>
      </c>
      <c r="X2661" s="22">
        <v>163</v>
      </c>
      <c r="Y2661" s="14">
        <v>1356</v>
      </c>
      <c r="Z2661" s="10">
        <v>247</v>
      </c>
      <c r="AA2661" s="22">
        <v>163</v>
      </c>
      <c r="AB2661" s="22">
        <v>460.43</v>
      </c>
      <c r="AC2661" s="22">
        <v>0</v>
      </c>
      <c r="AD2661" s="42">
        <v>0</v>
      </c>
      <c r="AE2661" s="22">
        <v>2849</v>
      </c>
      <c r="AF2661" s="22">
        <v>5.3990841628748847E-6</v>
      </c>
      <c r="AG2661" s="22">
        <v>2.57099245851185E-7</v>
      </c>
      <c r="AH2661" s="22">
        <v>0</v>
      </c>
      <c r="AI2661" s="22">
        <v>0</v>
      </c>
      <c r="AJ2661" s="22">
        <v>0</v>
      </c>
      <c r="AK2661" s="22">
        <v>0</v>
      </c>
      <c r="AL2661" s="45">
        <v>0</v>
      </c>
      <c r="AM2661" s="45">
        <v>0</v>
      </c>
      <c r="AN2661" s="45">
        <v>0</v>
      </c>
      <c r="AO2661" s="45">
        <v>0</v>
      </c>
      <c r="AP2661" s="45">
        <v>0</v>
      </c>
      <c r="AQ2661" s="45">
        <v>0</v>
      </c>
      <c r="AR2661" s="45">
        <v>0</v>
      </c>
      <c r="AS2661" s="45" t="s">
        <v>4445</v>
      </c>
      <c r="AT2661" s="45" t="s">
        <v>4445</v>
      </c>
      <c r="AU2661" s="45">
        <v>5.3990841628748847E-6</v>
      </c>
      <c r="AV2661" s="10">
        <v>120.48780487804879</v>
      </c>
      <c r="AW2661" s="10">
        <v>120.48780487804879</v>
      </c>
      <c r="AX2661" s="17">
        <v>0</v>
      </c>
    </row>
    <row r="2662" spans="1:50" x14ac:dyDescent="0.25">
      <c r="A2662" s="22" t="s">
        <v>2906</v>
      </c>
      <c r="B2662" s="22" t="s">
        <v>3954</v>
      </c>
      <c r="C2662" s="22" t="s">
        <v>3506</v>
      </c>
      <c r="D2662" s="22">
        <v>4237</v>
      </c>
      <c r="E2662" s="22" t="s">
        <v>3596</v>
      </c>
      <c r="F2662" s="43">
        <v>9.9999999999999995E-7</v>
      </c>
      <c r="G2662" s="43">
        <v>21.26628584381</v>
      </c>
      <c r="H2662" s="43">
        <v>0.23693181818181819</v>
      </c>
      <c r="I2662" s="9">
        <v>0</v>
      </c>
      <c r="J2662" s="9">
        <v>0.23693181818181819</v>
      </c>
      <c r="K2662" s="11">
        <v>0</v>
      </c>
      <c r="L2662" s="41">
        <v>20</v>
      </c>
      <c r="M2662" s="44">
        <v>0</v>
      </c>
      <c r="N2662" s="13">
        <v>0</v>
      </c>
      <c r="O2662" s="13">
        <v>0</v>
      </c>
      <c r="P2662" s="22">
        <v>0</v>
      </c>
      <c r="Q2662" s="22">
        <v>0</v>
      </c>
      <c r="R2662" s="14">
        <v>0</v>
      </c>
      <c r="S2662" s="22">
        <v>8</v>
      </c>
      <c r="T2662" s="22">
        <v>1</v>
      </c>
      <c r="U2662" s="22">
        <v>49</v>
      </c>
      <c r="V2662" s="22"/>
      <c r="W2662" s="22">
        <v>11</v>
      </c>
      <c r="X2662" s="22">
        <v>8</v>
      </c>
      <c r="Y2662" s="14">
        <v>49</v>
      </c>
      <c r="Z2662" s="10">
        <v>11</v>
      </c>
      <c r="AA2662" s="22">
        <v>8</v>
      </c>
      <c r="AB2662" s="22">
        <v>19.48</v>
      </c>
      <c r="AC2662" s="22">
        <v>4.7022785612141623E-8</v>
      </c>
      <c r="AD2662" s="42">
        <v>0</v>
      </c>
      <c r="AE2662" s="22">
        <v>2850</v>
      </c>
      <c r="AF2662" s="22">
        <v>3.6070491556752201E-7</v>
      </c>
      <c r="AG2662" s="22">
        <v>1.80352457783761E-7</v>
      </c>
      <c r="AH2662" s="22">
        <v>0</v>
      </c>
      <c r="AI2662" s="22">
        <v>0</v>
      </c>
      <c r="AJ2662" s="22">
        <v>0</v>
      </c>
      <c r="AK2662" s="22">
        <v>0</v>
      </c>
      <c r="AL2662" s="45">
        <v>0</v>
      </c>
      <c r="AM2662" s="45">
        <v>0</v>
      </c>
      <c r="AN2662" s="45">
        <v>0</v>
      </c>
      <c r="AO2662" s="45">
        <v>0</v>
      </c>
      <c r="AP2662" s="45">
        <v>0</v>
      </c>
      <c r="AQ2662" s="45">
        <v>0</v>
      </c>
      <c r="AR2662" s="45">
        <v>0</v>
      </c>
      <c r="AS2662" s="45" t="s">
        <v>4445</v>
      </c>
      <c r="AT2662" s="45" t="s">
        <v>4445</v>
      </c>
      <c r="AU2662" s="45">
        <v>3.6070491556752201E-7</v>
      </c>
      <c r="AV2662" s="10">
        <v>46.426858513189444</v>
      </c>
      <c r="AW2662" s="10">
        <v>46.426858513189444</v>
      </c>
      <c r="AX2662" s="17">
        <v>0</v>
      </c>
    </row>
    <row r="2663" spans="1:50" x14ac:dyDescent="0.25">
      <c r="A2663" s="22" t="s">
        <v>539</v>
      </c>
      <c r="B2663" s="22" t="s">
        <v>3949</v>
      </c>
      <c r="C2663" s="22" t="s">
        <v>958</v>
      </c>
      <c r="D2663" s="22">
        <v>5682</v>
      </c>
      <c r="E2663" s="22" t="s">
        <v>959</v>
      </c>
      <c r="F2663" s="43">
        <v>0</v>
      </c>
      <c r="G2663" s="43">
        <v>10.46424520537</v>
      </c>
      <c r="H2663" s="43">
        <v>0.43844696969696967</v>
      </c>
      <c r="I2663" s="9">
        <v>0</v>
      </c>
      <c r="J2663" s="9">
        <v>0.43844696969696967</v>
      </c>
      <c r="K2663" s="11">
        <v>0</v>
      </c>
      <c r="L2663" s="41">
        <v>45</v>
      </c>
      <c r="M2663" s="44">
        <v>0</v>
      </c>
      <c r="N2663" s="13">
        <v>0</v>
      </c>
      <c r="O2663" s="13">
        <v>0</v>
      </c>
      <c r="P2663" s="22">
        <v>0</v>
      </c>
      <c r="Q2663" s="22">
        <v>0</v>
      </c>
      <c r="R2663" s="14">
        <v>0</v>
      </c>
      <c r="S2663" s="22">
        <v>11</v>
      </c>
      <c r="T2663" s="22">
        <v>1</v>
      </c>
      <c r="U2663" s="22">
        <v>94</v>
      </c>
      <c r="V2663" s="22"/>
      <c r="W2663" s="22">
        <v>19</v>
      </c>
      <c r="X2663" s="22">
        <v>13</v>
      </c>
      <c r="Y2663" s="14">
        <v>94</v>
      </c>
      <c r="Z2663" s="10">
        <v>19</v>
      </c>
      <c r="AA2663" s="22">
        <v>13</v>
      </c>
      <c r="AB2663" s="22">
        <v>34.49</v>
      </c>
      <c r="AC2663" s="22">
        <v>0</v>
      </c>
      <c r="AD2663" s="42">
        <v>0</v>
      </c>
      <c r="AE2663" s="22">
        <v>2851</v>
      </c>
      <c r="AF2663" s="22">
        <v>3.2158053803426401E-7</v>
      </c>
      <c r="AG2663" s="22">
        <v>1.60790269017132E-7</v>
      </c>
      <c r="AH2663" s="22">
        <v>0</v>
      </c>
      <c r="AI2663" s="22">
        <v>0</v>
      </c>
      <c r="AJ2663" s="22">
        <v>0</v>
      </c>
      <c r="AK2663" s="22">
        <v>0</v>
      </c>
      <c r="AL2663" s="45">
        <v>0</v>
      </c>
      <c r="AM2663" s="45">
        <v>0</v>
      </c>
      <c r="AN2663" s="45">
        <v>0</v>
      </c>
      <c r="AO2663" s="45">
        <v>0</v>
      </c>
      <c r="AP2663" s="45">
        <v>0</v>
      </c>
      <c r="AQ2663" s="45">
        <v>0</v>
      </c>
      <c r="AR2663" s="45">
        <v>0</v>
      </c>
      <c r="AS2663" s="45" t="s">
        <v>4445</v>
      </c>
      <c r="AT2663" s="45" t="s">
        <v>4445</v>
      </c>
      <c r="AU2663" s="45">
        <v>3.2158053803426401E-7</v>
      </c>
      <c r="AV2663" s="10">
        <v>43.334773218142551</v>
      </c>
      <c r="AW2663" s="10">
        <v>43.334773218142551</v>
      </c>
      <c r="AX2663" s="17">
        <v>0</v>
      </c>
    </row>
    <row r="2664" spans="1:50" x14ac:dyDescent="0.25">
      <c r="A2664" s="22" t="s">
        <v>1672</v>
      </c>
      <c r="B2664" s="22" t="s">
        <v>3951</v>
      </c>
      <c r="C2664" s="22" t="s">
        <v>1924</v>
      </c>
      <c r="D2664" s="22">
        <v>9477</v>
      </c>
      <c r="E2664" s="22" t="s">
        <v>2192</v>
      </c>
      <c r="F2664" s="43">
        <v>0</v>
      </c>
      <c r="G2664" s="43">
        <v>15.024497394140001</v>
      </c>
      <c r="H2664" s="43">
        <v>0.59375000000000011</v>
      </c>
      <c r="I2664" s="9">
        <v>0</v>
      </c>
      <c r="J2664" s="9">
        <v>0.59375000000000011</v>
      </c>
      <c r="K2664" s="11">
        <v>0</v>
      </c>
      <c r="L2664" s="41">
        <v>324</v>
      </c>
      <c r="M2664" s="44">
        <v>0</v>
      </c>
      <c r="N2664" s="13">
        <v>0</v>
      </c>
      <c r="O2664" s="13">
        <v>0</v>
      </c>
      <c r="P2664" s="22">
        <v>0</v>
      </c>
      <c r="Q2664" s="22">
        <v>0</v>
      </c>
      <c r="R2664" s="14">
        <v>0</v>
      </c>
      <c r="S2664" s="22">
        <v>14</v>
      </c>
      <c r="T2664" s="22">
        <v>1</v>
      </c>
      <c r="U2664" s="22">
        <v>601</v>
      </c>
      <c r="V2664" s="22"/>
      <c r="W2664" s="22">
        <v>110</v>
      </c>
      <c r="X2664" s="22">
        <v>74</v>
      </c>
      <c r="Y2664" s="14">
        <v>601</v>
      </c>
      <c r="Z2664" s="10">
        <v>110</v>
      </c>
      <c r="AA2664" s="22">
        <v>74</v>
      </c>
      <c r="AB2664" s="22">
        <v>204.79</v>
      </c>
      <c r="AC2664" s="22">
        <v>0</v>
      </c>
      <c r="AD2664" s="42">
        <v>0</v>
      </c>
      <c r="AE2664" s="22">
        <v>2852</v>
      </c>
      <c r="AF2664" s="22">
        <v>1.5996808663372131E-6</v>
      </c>
      <c r="AG2664" s="22">
        <v>1.45425533303383E-7</v>
      </c>
      <c r="AH2664" s="22">
        <v>0</v>
      </c>
      <c r="AI2664" s="22">
        <v>0</v>
      </c>
      <c r="AJ2664" s="22">
        <v>0</v>
      </c>
      <c r="AK2664" s="22">
        <v>0</v>
      </c>
      <c r="AL2664" s="45">
        <v>0</v>
      </c>
      <c r="AM2664" s="45">
        <v>0</v>
      </c>
      <c r="AN2664" s="45">
        <v>0</v>
      </c>
      <c r="AO2664" s="45">
        <v>0</v>
      </c>
      <c r="AP2664" s="45">
        <v>0</v>
      </c>
      <c r="AQ2664" s="45">
        <v>0</v>
      </c>
      <c r="AR2664" s="45">
        <v>0</v>
      </c>
      <c r="AS2664" s="45" t="s">
        <v>4445</v>
      </c>
      <c r="AT2664" s="45" t="s">
        <v>4445</v>
      </c>
      <c r="AU2664" s="45">
        <v>1.5996808663372131E-6</v>
      </c>
      <c r="AV2664" s="10">
        <v>185.26315789473682</v>
      </c>
      <c r="AW2664" s="10">
        <v>185.26315789473682</v>
      </c>
      <c r="AX2664" s="17">
        <v>0</v>
      </c>
    </row>
    <row r="2665" spans="1:50" x14ac:dyDescent="0.25">
      <c r="A2665" s="22" t="s">
        <v>2195</v>
      </c>
      <c r="B2665" s="22" t="s">
        <v>3956</v>
      </c>
      <c r="C2665" s="22" t="s">
        <v>2196</v>
      </c>
      <c r="D2665" s="22">
        <v>7447</v>
      </c>
      <c r="E2665" s="22" t="s">
        <v>3648</v>
      </c>
      <c r="F2665" s="43">
        <v>0.15535199999999999</v>
      </c>
      <c r="G2665" s="43">
        <v>57.340295766810002</v>
      </c>
      <c r="H2665" s="43">
        <v>2.7598484848484848</v>
      </c>
      <c r="I2665" s="9">
        <v>2.7598484848484848</v>
      </c>
      <c r="J2665" s="9">
        <v>0</v>
      </c>
      <c r="K2665" s="11">
        <v>2.7598484848484848</v>
      </c>
      <c r="L2665" s="41">
        <v>29</v>
      </c>
      <c r="M2665" s="44">
        <v>114</v>
      </c>
      <c r="N2665" s="13">
        <v>0</v>
      </c>
      <c r="O2665" s="13">
        <v>0</v>
      </c>
      <c r="P2665" s="22">
        <v>0</v>
      </c>
      <c r="Q2665" s="22">
        <v>0</v>
      </c>
      <c r="R2665" s="14">
        <v>0</v>
      </c>
      <c r="S2665" s="22">
        <v>59</v>
      </c>
      <c r="T2665" s="22">
        <v>0</v>
      </c>
      <c r="U2665" s="22">
        <v>114</v>
      </c>
      <c r="V2665" s="22"/>
      <c r="W2665" s="22">
        <v>0</v>
      </c>
      <c r="X2665" s="22">
        <v>0</v>
      </c>
      <c r="Y2665" s="14">
        <v>0</v>
      </c>
      <c r="Z2665" s="10">
        <v>0</v>
      </c>
      <c r="AA2665" s="22">
        <v>0</v>
      </c>
      <c r="AB2665" s="22">
        <v>0</v>
      </c>
      <c r="AC2665" s="22">
        <v>2.7092988956977375E-3</v>
      </c>
      <c r="AD2665" s="42">
        <v>0</v>
      </c>
      <c r="AE2665" s="22">
        <v>2854</v>
      </c>
      <c r="AF2665" s="22">
        <v>0</v>
      </c>
      <c r="AG2665" s="22">
        <v>0</v>
      </c>
      <c r="AH2665" s="22">
        <v>1</v>
      </c>
      <c r="AI2665" s="22">
        <v>0</v>
      </c>
      <c r="AJ2665" s="22">
        <v>0</v>
      </c>
      <c r="AK2665" s="22">
        <v>0</v>
      </c>
      <c r="AL2665" s="45">
        <v>0</v>
      </c>
      <c r="AM2665" s="45">
        <v>0</v>
      </c>
      <c r="AN2665" s="45">
        <v>0</v>
      </c>
      <c r="AO2665" s="45">
        <v>0</v>
      </c>
      <c r="AP2665" s="45">
        <v>0</v>
      </c>
      <c r="AQ2665" s="45">
        <v>0</v>
      </c>
      <c r="AR2665" s="45">
        <v>0</v>
      </c>
      <c r="AS2665" s="45" t="s">
        <v>4445</v>
      </c>
      <c r="AT2665" s="45" t="s">
        <v>4445</v>
      </c>
      <c r="AU2665" s="45">
        <v>0</v>
      </c>
      <c r="AV2665" s="10">
        <v>0</v>
      </c>
      <c r="AW2665" s="10">
        <v>0</v>
      </c>
      <c r="AX2665" s="17">
        <v>1</v>
      </c>
    </row>
    <row r="2666" spans="1:50" x14ac:dyDescent="0.25">
      <c r="A2666" s="22" t="s">
        <v>1672</v>
      </c>
      <c r="B2666" s="22" t="s">
        <v>3947</v>
      </c>
      <c r="C2666" s="22" t="s">
        <v>3984</v>
      </c>
      <c r="D2666" s="22">
        <v>9068</v>
      </c>
      <c r="E2666" s="22" t="s">
        <v>3699</v>
      </c>
      <c r="F2666" s="43">
        <v>0.19562399999999999</v>
      </c>
      <c r="G2666" s="43">
        <v>92.220301211960006</v>
      </c>
      <c r="H2666" s="43">
        <v>4.3969696969696974</v>
      </c>
      <c r="I2666" s="9">
        <v>0</v>
      </c>
      <c r="J2666" s="9">
        <v>4.3969696969696974</v>
      </c>
      <c r="K2666" s="11">
        <v>4.3901515151515156</v>
      </c>
      <c r="L2666" s="41">
        <v>598</v>
      </c>
      <c r="M2666" s="44">
        <v>0</v>
      </c>
      <c r="N2666" s="13">
        <v>0</v>
      </c>
      <c r="O2666" s="13">
        <v>0</v>
      </c>
      <c r="P2666" s="22">
        <v>0</v>
      </c>
      <c r="Q2666" s="22">
        <v>0</v>
      </c>
      <c r="R2666" s="14">
        <v>0</v>
      </c>
      <c r="S2666" s="22">
        <v>123</v>
      </c>
      <c r="T2666" s="22">
        <v>1.5506547208821164E-3</v>
      </c>
      <c r="U2666" s="22">
        <v>2</v>
      </c>
      <c r="V2666" s="22"/>
      <c r="W2666" s="22">
        <v>0</v>
      </c>
      <c r="X2666" s="22">
        <v>0</v>
      </c>
      <c r="Y2666" s="14">
        <v>2</v>
      </c>
      <c r="Z2666" s="10">
        <v>0</v>
      </c>
      <c r="AA2666" s="22">
        <v>0</v>
      </c>
      <c r="AB2666" s="22">
        <v>0.18</v>
      </c>
      <c r="AC2666" s="22">
        <v>2.1212682828954978E-3</v>
      </c>
      <c r="AD2666" s="42">
        <v>0</v>
      </c>
      <c r="AE2666" s="22">
        <v>2856</v>
      </c>
      <c r="AF2666" s="22">
        <v>0</v>
      </c>
      <c r="AG2666" s="22">
        <v>0</v>
      </c>
      <c r="AH2666" s="22">
        <v>0</v>
      </c>
      <c r="AI2666" s="22">
        <v>0</v>
      </c>
      <c r="AJ2666" s="22">
        <v>0</v>
      </c>
      <c r="AK2666" s="22">
        <v>0</v>
      </c>
      <c r="AL2666" s="45">
        <v>0</v>
      </c>
      <c r="AM2666" s="45">
        <v>0</v>
      </c>
      <c r="AN2666" s="45">
        <v>0</v>
      </c>
      <c r="AO2666" s="45">
        <v>0</v>
      </c>
      <c r="AP2666" s="45">
        <v>0</v>
      </c>
      <c r="AQ2666" s="45">
        <v>0</v>
      </c>
      <c r="AR2666" s="45">
        <v>0</v>
      </c>
      <c r="AS2666" s="45" t="s">
        <v>4445</v>
      </c>
      <c r="AT2666" s="45" t="s">
        <v>4445</v>
      </c>
      <c r="AU2666" s="45">
        <v>0</v>
      </c>
      <c r="AV2666" s="10">
        <v>0</v>
      </c>
      <c r="AW2666" s="10">
        <v>0</v>
      </c>
      <c r="AX2666" s="17">
        <v>0</v>
      </c>
    </row>
    <row r="2667" spans="1:50" x14ac:dyDescent="0.25">
      <c r="A2667" s="22" t="s">
        <v>2906</v>
      </c>
      <c r="B2667" s="22" t="s">
        <v>3959</v>
      </c>
      <c r="C2667" s="22" t="s">
        <v>2915</v>
      </c>
      <c r="D2667" s="22">
        <v>9393</v>
      </c>
      <c r="E2667" s="22" t="s">
        <v>3780</v>
      </c>
      <c r="F2667" s="43">
        <v>7.3805999999999997E-2</v>
      </c>
      <c r="G2667" s="43">
        <v>1.47435952684</v>
      </c>
      <c r="H2667" s="43">
        <v>0.34337121212121213</v>
      </c>
      <c r="I2667" s="9">
        <v>0</v>
      </c>
      <c r="J2667" s="9">
        <v>0.34337121212121213</v>
      </c>
      <c r="K2667" s="11">
        <v>0</v>
      </c>
      <c r="L2667" s="41">
        <v>12</v>
      </c>
      <c r="M2667" s="44">
        <v>0</v>
      </c>
      <c r="N2667" s="13">
        <v>0</v>
      </c>
      <c r="O2667" s="13">
        <v>0</v>
      </c>
      <c r="P2667" s="22">
        <v>0</v>
      </c>
      <c r="Q2667" s="22">
        <v>0</v>
      </c>
      <c r="R2667" s="14">
        <v>0</v>
      </c>
      <c r="S2667" s="22">
        <v>8</v>
      </c>
      <c r="T2667" s="22">
        <v>1</v>
      </c>
      <c r="U2667" s="22">
        <v>34</v>
      </c>
      <c r="V2667" s="22"/>
      <c r="W2667" s="22">
        <v>8</v>
      </c>
      <c r="X2667" s="22">
        <v>6</v>
      </c>
      <c r="Y2667" s="14">
        <v>34</v>
      </c>
      <c r="Z2667" s="10">
        <v>8</v>
      </c>
      <c r="AA2667" s="22">
        <v>6</v>
      </c>
      <c r="AB2667" s="22">
        <v>14.02</v>
      </c>
      <c r="AC2667" s="22">
        <v>5.0059702980445112E-2</v>
      </c>
      <c r="AD2667" s="42">
        <v>8.3000000000000001E-4</v>
      </c>
      <c r="AE2667" s="22">
        <v>2858</v>
      </c>
      <c r="AF2667" s="22">
        <v>0</v>
      </c>
      <c r="AG2667" s="22">
        <v>0</v>
      </c>
      <c r="AH2667" s="22">
        <v>0</v>
      </c>
      <c r="AI2667" s="22">
        <v>0</v>
      </c>
      <c r="AJ2667" s="22">
        <v>0</v>
      </c>
      <c r="AK2667" s="22">
        <v>0</v>
      </c>
      <c r="AL2667" s="45">
        <v>1</v>
      </c>
      <c r="AM2667" s="45">
        <v>0</v>
      </c>
      <c r="AN2667" s="45">
        <v>0</v>
      </c>
      <c r="AO2667" s="45">
        <v>0</v>
      </c>
      <c r="AP2667" s="45">
        <v>0</v>
      </c>
      <c r="AQ2667" s="45">
        <v>0</v>
      </c>
      <c r="AR2667" s="45">
        <v>0</v>
      </c>
      <c r="AS2667" s="45" t="s">
        <v>4445</v>
      </c>
      <c r="AT2667" s="45" t="s">
        <v>4445</v>
      </c>
      <c r="AU2667" s="45">
        <v>0</v>
      </c>
      <c r="AV2667" s="10">
        <v>23.298400441257584</v>
      </c>
      <c r="AW2667" s="10">
        <v>23.298400441257584</v>
      </c>
      <c r="AX2667" s="17">
        <v>0</v>
      </c>
    </row>
    <row r="2668" spans="1:50" x14ac:dyDescent="0.25">
      <c r="A2668" s="22" t="s">
        <v>2906</v>
      </c>
      <c r="B2668" s="22" t="s">
        <v>3950</v>
      </c>
      <c r="C2668" s="22" t="s">
        <v>2988</v>
      </c>
      <c r="D2668" s="22">
        <v>9758</v>
      </c>
      <c r="E2668" s="22" t="s">
        <v>3656</v>
      </c>
      <c r="F2668" s="43">
        <v>0.73835499999999998</v>
      </c>
      <c r="G2668" s="43">
        <v>20.870630200290002</v>
      </c>
      <c r="H2668" s="43">
        <v>0.75018939393939399</v>
      </c>
      <c r="I2668" s="9">
        <v>0.54943181818181819</v>
      </c>
      <c r="J2668" s="9">
        <v>0.20075757575757577</v>
      </c>
      <c r="K2668" s="11">
        <v>0.75018939393939399</v>
      </c>
      <c r="L2668" s="41">
        <v>4</v>
      </c>
      <c r="M2668" s="44">
        <v>21</v>
      </c>
      <c r="N2668" s="13">
        <v>4</v>
      </c>
      <c r="O2668" s="13">
        <v>2</v>
      </c>
      <c r="P2668" s="22">
        <v>4</v>
      </c>
      <c r="Q2668" s="22">
        <v>2</v>
      </c>
      <c r="R2668" s="14">
        <v>0</v>
      </c>
      <c r="S2668" s="22">
        <v>19</v>
      </c>
      <c r="T2668" s="22">
        <v>0</v>
      </c>
      <c r="U2668" s="22">
        <v>21</v>
      </c>
      <c r="V2668" s="22"/>
      <c r="W2668" s="22">
        <v>4</v>
      </c>
      <c r="X2668" s="22">
        <v>2</v>
      </c>
      <c r="Y2668" s="14">
        <v>0</v>
      </c>
      <c r="Z2668" s="10">
        <v>0</v>
      </c>
      <c r="AA2668" s="22">
        <v>0</v>
      </c>
      <c r="AB2668" s="22">
        <v>0</v>
      </c>
      <c r="AC2668" s="22">
        <v>3.5377705077144266E-2</v>
      </c>
      <c r="AD2668" s="42">
        <v>0</v>
      </c>
      <c r="AE2668" s="22">
        <v>2859</v>
      </c>
      <c r="AF2668" s="22">
        <v>0</v>
      </c>
      <c r="AG2668" s="22">
        <v>0</v>
      </c>
      <c r="AH2668" s="22">
        <v>0</v>
      </c>
      <c r="AI2668" s="22">
        <v>0</v>
      </c>
      <c r="AJ2668" s="22">
        <v>0</v>
      </c>
      <c r="AK2668" s="22">
        <v>0</v>
      </c>
      <c r="AL2668" s="45">
        <v>0</v>
      </c>
      <c r="AM2668" s="45">
        <v>0</v>
      </c>
      <c r="AN2668" s="45">
        <v>0</v>
      </c>
      <c r="AO2668" s="45">
        <v>0</v>
      </c>
      <c r="AP2668" s="45">
        <v>0</v>
      </c>
      <c r="AQ2668" s="45">
        <v>0</v>
      </c>
      <c r="AR2668" s="45">
        <v>0</v>
      </c>
      <c r="AS2668" s="45" t="s">
        <v>4445</v>
      </c>
      <c r="AT2668" s="45" t="s">
        <v>4445</v>
      </c>
      <c r="AU2668" s="45">
        <v>0</v>
      </c>
      <c r="AV2668" s="10">
        <v>0</v>
      </c>
      <c r="AW2668" s="10">
        <v>5.3319868720020196</v>
      </c>
      <c r="AX2668" s="17">
        <v>0.73239081040141374</v>
      </c>
    </row>
    <row r="2669" spans="1:50" x14ac:dyDescent="0.25">
      <c r="A2669" s="22" t="s">
        <v>8</v>
      </c>
      <c r="B2669" s="22" t="s">
        <v>3953</v>
      </c>
      <c r="C2669" s="22" t="s">
        <v>139</v>
      </c>
      <c r="D2669" s="22">
        <v>7313</v>
      </c>
      <c r="E2669" s="22" t="s">
        <v>3663</v>
      </c>
      <c r="F2669" s="43">
        <v>0.42676999999999998</v>
      </c>
      <c r="G2669" s="43">
        <v>15.995709939739999</v>
      </c>
      <c r="H2669" s="43">
        <v>0.60700757575757569</v>
      </c>
      <c r="I2669" s="9">
        <v>0</v>
      </c>
      <c r="J2669" s="9">
        <v>0.60700757575757569</v>
      </c>
      <c r="K2669" s="11">
        <v>0</v>
      </c>
      <c r="L2669" s="41">
        <v>0</v>
      </c>
      <c r="M2669" s="44">
        <v>0</v>
      </c>
      <c r="N2669" s="13">
        <v>0</v>
      </c>
      <c r="O2669" s="13">
        <v>0</v>
      </c>
      <c r="P2669" s="22">
        <v>0</v>
      </c>
      <c r="Q2669" s="22">
        <v>0</v>
      </c>
      <c r="R2669" s="14">
        <v>0</v>
      </c>
      <c r="S2669" s="22">
        <v>13</v>
      </c>
      <c r="T2669" s="22">
        <v>1</v>
      </c>
      <c r="U2669" s="22">
        <v>12</v>
      </c>
      <c r="V2669" s="22"/>
      <c r="W2669" s="22">
        <v>4</v>
      </c>
      <c r="X2669" s="22">
        <v>4</v>
      </c>
      <c r="Y2669" s="14">
        <v>12</v>
      </c>
      <c r="Z2669" s="10">
        <v>4</v>
      </c>
      <c r="AA2669" s="22">
        <v>4</v>
      </c>
      <c r="AB2669" s="22">
        <v>6.56</v>
      </c>
      <c r="AC2669" s="22">
        <v>2.6680278750224502E-2</v>
      </c>
      <c r="AD2669" s="42">
        <v>2.2000000000000001E-4</v>
      </c>
      <c r="AE2669" s="22">
        <v>2860</v>
      </c>
      <c r="AF2669" s="22">
        <v>0</v>
      </c>
      <c r="AG2669" s="22">
        <v>0</v>
      </c>
      <c r="AH2669" s="22">
        <v>0</v>
      </c>
      <c r="AI2669" s="22">
        <v>0</v>
      </c>
      <c r="AJ2669" s="22">
        <v>0</v>
      </c>
      <c r="AK2669" s="22">
        <v>0</v>
      </c>
      <c r="AL2669" s="45">
        <v>0</v>
      </c>
      <c r="AM2669" s="45">
        <v>0</v>
      </c>
      <c r="AN2669" s="45">
        <v>0</v>
      </c>
      <c r="AO2669" s="45">
        <v>0</v>
      </c>
      <c r="AP2669" s="45">
        <v>0</v>
      </c>
      <c r="AQ2669" s="45">
        <v>0</v>
      </c>
      <c r="AR2669" s="45">
        <v>0</v>
      </c>
      <c r="AS2669" s="45" t="s">
        <v>4445</v>
      </c>
      <c r="AT2669" s="45" t="s">
        <v>4445</v>
      </c>
      <c r="AU2669" s="45">
        <v>0</v>
      </c>
      <c r="AV2669" s="10">
        <v>6.5897035881435269</v>
      </c>
      <c r="AW2669" s="10">
        <v>6.5897035881435269</v>
      </c>
      <c r="AX2669" s="17">
        <v>0</v>
      </c>
    </row>
    <row r="2670" spans="1:50" x14ac:dyDescent="0.25">
      <c r="A2670" s="22" t="s">
        <v>1672</v>
      </c>
      <c r="B2670" s="22" t="s">
        <v>3981</v>
      </c>
      <c r="C2670" s="22" t="s">
        <v>2176</v>
      </c>
      <c r="D2670" s="22">
        <v>9400</v>
      </c>
      <c r="E2670" s="22" t="s">
        <v>3870</v>
      </c>
      <c r="F2670" s="43">
        <v>0.48179</v>
      </c>
      <c r="G2670" s="43">
        <v>39.305418252510002</v>
      </c>
      <c r="H2670" s="43">
        <v>2.2560606060606063</v>
      </c>
      <c r="I2670" s="9">
        <v>0</v>
      </c>
      <c r="J2670" s="9">
        <v>2.2560606060606063</v>
      </c>
      <c r="K2670" s="11">
        <v>0</v>
      </c>
      <c r="L2670" s="41">
        <v>0</v>
      </c>
      <c r="M2670" s="44">
        <v>0</v>
      </c>
      <c r="N2670" s="13">
        <v>0</v>
      </c>
      <c r="O2670" s="13">
        <v>0</v>
      </c>
      <c r="P2670" s="22">
        <v>0</v>
      </c>
      <c r="Q2670" s="22">
        <v>0</v>
      </c>
      <c r="R2670" s="14">
        <v>0</v>
      </c>
      <c r="S2670" s="22">
        <v>30</v>
      </c>
      <c r="T2670" s="22">
        <v>1</v>
      </c>
      <c r="U2670" s="22">
        <v>12</v>
      </c>
      <c r="V2670" s="22"/>
      <c r="W2670" s="22">
        <v>4</v>
      </c>
      <c r="X2670" s="22">
        <v>4</v>
      </c>
      <c r="Y2670" s="14">
        <v>12</v>
      </c>
      <c r="Z2670" s="10">
        <v>4</v>
      </c>
      <c r="AA2670" s="22">
        <v>4</v>
      </c>
      <c r="AB2670" s="22">
        <v>6.56</v>
      </c>
      <c r="AC2670" s="22">
        <v>1.2257597588832003E-2</v>
      </c>
      <c r="AD2670" s="42">
        <v>1E-4</v>
      </c>
      <c r="AE2670" s="22">
        <v>2862</v>
      </c>
      <c r="AF2670" s="22">
        <v>0</v>
      </c>
      <c r="AG2670" s="22">
        <v>0</v>
      </c>
      <c r="AH2670" s="22">
        <v>1</v>
      </c>
      <c r="AI2670" s="22">
        <v>0</v>
      </c>
      <c r="AJ2670" s="22">
        <v>0</v>
      </c>
      <c r="AK2670" s="22">
        <v>0</v>
      </c>
      <c r="AL2670" s="45">
        <v>0</v>
      </c>
      <c r="AM2670" s="45">
        <v>0</v>
      </c>
      <c r="AN2670" s="45">
        <v>0</v>
      </c>
      <c r="AO2670" s="45">
        <v>0</v>
      </c>
      <c r="AP2670" s="45">
        <v>0</v>
      </c>
      <c r="AQ2670" s="45">
        <v>0</v>
      </c>
      <c r="AR2670" s="45">
        <v>0</v>
      </c>
      <c r="AS2670" s="45" t="s">
        <v>4445</v>
      </c>
      <c r="AT2670" s="45" t="s">
        <v>4445</v>
      </c>
      <c r="AU2670" s="45">
        <v>0</v>
      </c>
      <c r="AV2670" s="10">
        <v>1.7730020147750165</v>
      </c>
      <c r="AW2670" s="10">
        <v>1.7730020147750165</v>
      </c>
      <c r="AX2670" s="17">
        <v>0</v>
      </c>
    </row>
    <row r="2671" spans="1:50" x14ac:dyDescent="0.25">
      <c r="A2671" s="22" t="s">
        <v>964</v>
      </c>
      <c r="B2671" s="22" t="s">
        <v>3952</v>
      </c>
      <c r="C2671" s="22" t="s">
        <v>1250</v>
      </c>
      <c r="D2671" s="22">
        <v>9410</v>
      </c>
      <c r="E2671" s="22" t="s">
        <v>3848</v>
      </c>
      <c r="F2671" s="43">
        <v>1.02E-4</v>
      </c>
      <c r="G2671" s="43">
        <v>8.2504681702399996</v>
      </c>
      <c r="H2671" s="43">
        <v>0.37064393939393941</v>
      </c>
      <c r="I2671" s="9">
        <v>0</v>
      </c>
      <c r="J2671" s="9">
        <v>0.37064393939393941</v>
      </c>
      <c r="K2671" s="11">
        <v>0</v>
      </c>
      <c r="L2671" s="41">
        <v>26</v>
      </c>
      <c r="M2671" s="44">
        <v>6</v>
      </c>
      <c r="N2671" s="13">
        <v>5</v>
      </c>
      <c r="O2671" s="13">
        <v>3</v>
      </c>
      <c r="P2671" s="22">
        <v>5</v>
      </c>
      <c r="Q2671" s="22">
        <v>3</v>
      </c>
      <c r="R2671" s="14">
        <v>0</v>
      </c>
      <c r="S2671" s="22">
        <v>14</v>
      </c>
      <c r="T2671" s="22">
        <v>1</v>
      </c>
      <c r="U2671" s="22">
        <v>65</v>
      </c>
      <c r="V2671" s="22"/>
      <c r="W2671" s="22">
        <v>18</v>
      </c>
      <c r="X2671" s="22">
        <v>12</v>
      </c>
      <c r="Y2671" s="14">
        <v>59</v>
      </c>
      <c r="Z2671" s="10">
        <v>13</v>
      </c>
      <c r="AA2671" s="22">
        <v>9</v>
      </c>
      <c r="AB2671" s="22">
        <v>23.12</v>
      </c>
      <c r="AC2671" s="22">
        <v>1.2362934792951623E-5</v>
      </c>
      <c r="AD2671" s="42">
        <v>0</v>
      </c>
      <c r="AE2671" s="22">
        <v>2866</v>
      </c>
      <c r="AF2671" s="22">
        <v>0</v>
      </c>
      <c r="AG2671" s="22">
        <v>0</v>
      </c>
      <c r="AH2671" s="22">
        <v>0</v>
      </c>
      <c r="AI2671" s="22">
        <v>0</v>
      </c>
      <c r="AJ2671" s="22">
        <v>0</v>
      </c>
      <c r="AK2671" s="22">
        <v>0</v>
      </c>
      <c r="AL2671" s="45">
        <v>0</v>
      </c>
      <c r="AM2671" s="45">
        <v>0</v>
      </c>
      <c r="AN2671" s="45">
        <v>0</v>
      </c>
      <c r="AO2671" s="45">
        <v>0</v>
      </c>
      <c r="AP2671" s="45">
        <v>0</v>
      </c>
      <c r="AQ2671" s="45">
        <v>0</v>
      </c>
      <c r="AR2671" s="45">
        <v>0</v>
      </c>
      <c r="AS2671" s="45" t="s">
        <v>4445</v>
      </c>
      <c r="AT2671" s="45" t="s">
        <v>4445</v>
      </c>
      <c r="AU2671" s="45">
        <v>0</v>
      </c>
      <c r="AV2671" s="10">
        <v>35.074092999489011</v>
      </c>
      <c r="AW2671" s="10">
        <v>48.564128768523247</v>
      </c>
      <c r="AX2671" s="17">
        <v>0</v>
      </c>
    </row>
    <row r="2672" spans="1:50" x14ac:dyDescent="0.25">
      <c r="A2672" s="22" t="s">
        <v>964</v>
      </c>
      <c r="B2672" s="22" t="s">
        <v>3952</v>
      </c>
      <c r="C2672" s="22" t="s">
        <v>1004</v>
      </c>
      <c r="D2672" s="22">
        <v>8116</v>
      </c>
      <c r="E2672" s="22" t="s">
        <v>3797</v>
      </c>
      <c r="F2672" s="43">
        <v>13.541603</v>
      </c>
      <c r="G2672" s="43">
        <v>295.02147652506</v>
      </c>
      <c r="H2672" s="43">
        <v>10.043939393939395</v>
      </c>
      <c r="I2672" s="9">
        <v>8.8240530303030305</v>
      </c>
      <c r="J2672" s="9">
        <v>1.2198863636363637</v>
      </c>
      <c r="K2672" s="11">
        <v>9.9848484848484862</v>
      </c>
      <c r="L2672" s="41">
        <v>322</v>
      </c>
      <c r="M2672" s="44">
        <v>586</v>
      </c>
      <c r="N2672" s="13">
        <v>189</v>
      </c>
      <c r="O2672" s="13">
        <v>42</v>
      </c>
      <c r="P2672" s="22">
        <v>159</v>
      </c>
      <c r="Q2672" s="22">
        <v>28</v>
      </c>
      <c r="R2672" s="14">
        <v>0</v>
      </c>
      <c r="S2672" s="22">
        <v>368</v>
      </c>
      <c r="T2672" s="22">
        <v>5.8832403077386797E-3</v>
      </c>
      <c r="U2672" s="22">
        <v>590</v>
      </c>
      <c r="V2672" s="22"/>
      <c r="W2672" s="22">
        <v>190</v>
      </c>
      <c r="X2672" s="22">
        <v>42</v>
      </c>
      <c r="Y2672" s="14">
        <v>4</v>
      </c>
      <c r="Z2672" s="10">
        <v>31</v>
      </c>
      <c r="AA2672" s="22">
        <v>14</v>
      </c>
      <c r="AB2672" s="22">
        <v>42.83</v>
      </c>
      <c r="AC2672" s="22">
        <v>4.5900397352427111E-2</v>
      </c>
      <c r="AD2672" s="42">
        <v>2.96E-3</v>
      </c>
      <c r="AE2672" s="22">
        <v>2868</v>
      </c>
      <c r="AF2672" s="22">
        <v>0</v>
      </c>
      <c r="AG2672" s="22">
        <v>0</v>
      </c>
      <c r="AH2672" s="22">
        <v>0</v>
      </c>
      <c r="AI2672" s="22">
        <v>0</v>
      </c>
      <c r="AJ2672" s="22">
        <v>0</v>
      </c>
      <c r="AK2672" s="22">
        <v>0</v>
      </c>
      <c r="AL2672" s="45">
        <v>0</v>
      </c>
      <c r="AM2672" s="45">
        <v>0</v>
      </c>
      <c r="AN2672" s="45">
        <v>0</v>
      </c>
      <c r="AO2672" s="45">
        <v>0</v>
      </c>
      <c r="AP2672" s="45">
        <v>0</v>
      </c>
      <c r="AQ2672" s="45">
        <v>0</v>
      </c>
      <c r="AR2672" s="45">
        <v>0</v>
      </c>
      <c r="AS2672" s="45" t="s">
        <v>4445</v>
      </c>
      <c r="AT2672" s="45" t="s">
        <v>4445</v>
      </c>
      <c r="AU2672" s="45">
        <v>0</v>
      </c>
      <c r="AV2672" s="10">
        <v>25.412203074056823</v>
      </c>
      <c r="AW2672" s="10">
        <v>18.916880374113742</v>
      </c>
      <c r="AX2672" s="17">
        <v>0.8785450294162015</v>
      </c>
    </row>
    <row r="2673" spans="1:50" x14ac:dyDescent="0.25">
      <c r="A2673" s="22" t="s">
        <v>2195</v>
      </c>
      <c r="B2673" s="22" t="s">
        <v>3956</v>
      </c>
      <c r="C2673" s="22" t="s">
        <v>2298</v>
      </c>
      <c r="D2673" s="22">
        <v>7241</v>
      </c>
      <c r="E2673" s="22" t="s">
        <v>3667</v>
      </c>
      <c r="F2673" s="43">
        <v>1.8606000000000001E-2</v>
      </c>
      <c r="G2673" s="43">
        <v>3.8265416357299999</v>
      </c>
      <c r="H2673" s="43">
        <v>0.27575757575757576</v>
      </c>
      <c r="I2673" s="9">
        <v>0</v>
      </c>
      <c r="J2673" s="9">
        <v>0.27575757575757576</v>
      </c>
      <c r="K2673" s="11">
        <v>0</v>
      </c>
      <c r="L2673" s="41">
        <v>0</v>
      </c>
      <c r="M2673" s="44">
        <v>0</v>
      </c>
      <c r="N2673" s="13">
        <v>0</v>
      </c>
      <c r="O2673" s="13">
        <v>0</v>
      </c>
      <c r="P2673" s="22">
        <v>0</v>
      </c>
      <c r="Q2673" s="22">
        <v>0</v>
      </c>
      <c r="R2673" s="14">
        <v>0</v>
      </c>
      <c r="S2673" s="22">
        <v>6</v>
      </c>
      <c r="T2673" s="22">
        <v>1</v>
      </c>
      <c r="U2673" s="22">
        <v>12</v>
      </c>
      <c r="V2673" s="22"/>
      <c r="W2673" s="22">
        <v>4</v>
      </c>
      <c r="X2673" s="22">
        <v>4</v>
      </c>
      <c r="Y2673" s="14">
        <v>12</v>
      </c>
      <c r="Z2673" s="10">
        <v>4</v>
      </c>
      <c r="AA2673" s="22">
        <v>4</v>
      </c>
      <c r="AB2673" s="22">
        <v>6.56</v>
      </c>
      <c r="AC2673" s="22">
        <v>4.8623539925106507E-3</v>
      </c>
      <c r="AD2673" s="42">
        <v>4.0000000000000003E-5</v>
      </c>
      <c r="AE2673" s="22">
        <v>2871</v>
      </c>
      <c r="AF2673" s="22">
        <v>0</v>
      </c>
      <c r="AG2673" s="22">
        <v>0</v>
      </c>
      <c r="AH2673" s="22">
        <v>0</v>
      </c>
      <c r="AI2673" s="22">
        <v>0</v>
      </c>
      <c r="AJ2673" s="22">
        <v>0</v>
      </c>
      <c r="AK2673" s="22">
        <v>0</v>
      </c>
      <c r="AL2673" s="45">
        <v>0</v>
      </c>
      <c r="AM2673" s="45">
        <v>0</v>
      </c>
      <c r="AN2673" s="45">
        <v>0</v>
      </c>
      <c r="AO2673" s="45">
        <v>0</v>
      </c>
      <c r="AP2673" s="45">
        <v>0</v>
      </c>
      <c r="AQ2673" s="45">
        <v>0</v>
      </c>
      <c r="AR2673" s="45">
        <v>0</v>
      </c>
      <c r="AS2673" s="45" t="s">
        <v>4445</v>
      </c>
      <c r="AT2673" s="45" t="s">
        <v>4445</v>
      </c>
      <c r="AU2673" s="45">
        <v>0</v>
      </c>
      <c r="AV2673" s="10">
        <v>14.505494505494505</v>
      </c>
      <c r="AW2673" s="10">
        <v>14.505494505494505</v>
      </c>
      <c r="AX2673" s="17">
        <v>0</v>
      </c>
    </row>
    <row r="2674" spans="1:50" x14ac:dyDescent="0.25">
      <c r="A2674" s="22" t="s">
        <v>8</v>
      </c>
      <c r="B2674" s="22" t="s">
        <v>3946</v>
      </c>
      <c r="C2674" s="22" t="s">
        <v>85</v>
      </c>
      <c r="D2674" s="22">
        <v>7133</v>
      </c>
      <c r="E2674" s="22" t="s">
        <v>3737</v>
      </c>
      <c r="F2674" s="43">
        <v>4.0302319999999998</v>
      </c>
      <c r="G2674" s="43">
        <v>15.97215995677</v>
      </c>
      <c r="H2674" s="43">
        <v>0.55852272727272723</v>
      </c>
      <c r="I2674" s="9">
        <v>0.54431818181818181</v>
      </c>
      <c r="J2674" s="9">
        <v>1.4393939393939395E-2</v>
      </c>
      <c r="K2674" s="11">
        <v>0.55852272727272723</v>
      </c>
      <c r="L2674" s="41">
        <v>6</v>
      </c>
      <c r="M2674" s="44">
        <v>39</v>
      </c>
      <c r="N2674" s="13">
        <v>14</v>
      </c>
      <c r="O2674" s="13">
        <v>11</v>
      </c>
      <c r="P2674" s="22">
        <v>14</v>
      </c>
      <c r="Q2674" s="22">
        <v>11</v>
      </c>
      <c r="R2674" s="14">
        <v>0</v>
      </c>
      <c r="S2674" s="22">
        <v>35</v>
      </c>
      <c r="T2674" s="22">
        <v>0</v>
      </c>
      <c r="U2674" s="22">
        <v>39</v>
      </c>
      <c r="V2674" s="22"/>
      <c r="W2674" s="22">
        <v>14</v>
      </c>
      <c r="X2674" s="22">
        <v>11</v>
      </c>
      <c r="Y2674" s="14">
        <v>0</v>
      </c>
      <c r="Z2674" s="10">
        <v>0</v>
      </c>
      <c r="AA2674" s="22">
        <v>0</v>
      </c>
      <c r="AB2674" s="22">
        <v>0</v>
      </c>
      <c r="AC2674" s="22">
        <v>0.25232855236287161</v>
      </c>
      <c r="AD2674" s="42">
        <v>0</v>
      </c>
      <c r="AE2674" s="22">
        <v>2872</v>
      </c>
      <c r="AF2674" s="22">
        <v>0</v>
      </c>
      <c r="AG2674" s="22">
        <v>0</v>
      </c>
      <c r="AH2674" s="22">
        <v>1</v>
      </c>
      <c r="AI2674" s="22">
        <v>0</v>
      </c>
      <c r="AJ2674" s="22">
        <v>0</v>
      </c>
      <c r="AK2674" s="22">
        <v>0</v>
      </c>
      <c r="AL2674" s="45">
        <v>0</v>
      </c>
      <c r="AM2674" s="45">
        <v>0</v>
      </c>
      <c r="AN2674" s="45">
        <v>0</v>
      </c>
      <c r="AO2674" s="45">
        <v>0</v>
      </c>
      <c r="AP2674" s="45">
        <v>0</v>
      </c>
      <c r="AQ2674" s="45">
        <v>0</v>
      </c>
      <c r="AR2674" s="45">
        <v>0</v>
      </c>
      <c r="AS2674" s="45" t="s">
        <v>4445</v>
      </c>
      <c r="AT2674" s="45" t="s">
        <v>4445</v>
      </c>
      <c r="AU2674" s="45">
        <v>0</v>
      </c>
      <c r="AV2674" s="10">
        <v>0</v>
      </c>
      <c r="AW2674" s="10">
        <v>25.066124109867754</v>
      </c>
      <c r="AX2674" s="17">
        <v>0.97456765005086476</v>
      </c>
    </row>
    <row r="2675" spans="1:50" x14ac:dyDescent="0.25">
      <c r="A2675" s="22" t="s">
        <v>2195</v>
      </c>
      <c r="B2675" s="22" t="s">
        <v>3956</v>
      </c>
      <c r="C2675" s="22" t="s">
        <v>2251</v>
      </c>
      <c r="D2675" s="22">
        <v>9937</v>
      </c>
      <c r="E2675" s="22" t="s">
        <v>3608</v>
      </c>
      <c r="F2675" s="43">
        <v>1.21187</v>
      </c>
      <c r="G2675" s="43">
        <v>12.32022452699</v>
      </c>
      <c r="H2675" s="43">
        <v>0.40246212121212122</v>
      </c>
      <c r="I2675" s="9">
        <v>0.40246212121212122</v>
      </c>
      <c r="J2675" s="9">
        <v>0</v>
      </c>
      <c r="K2675" s="11">
        <v>0.40246212121212122</v>
      </c>
      <c r="L2675" s="41">
        <v>6</v>
      </c>
      <c r="M2675" s="44">
        <v>21</v>
      </c>
      <c r="N2675" s="13">
        <v>0</v>
      </c>
      <c r="O2675" s="13">
        <v>0</v>
      </c>
      <c r="P2675" s="22">
        <v>0</v>
      </c>
      <c r="Q2675" s="22">
        <v>0</v>
      </c>
      <c r="R2675" s="14">
        <v>0</v>
      </c>
      <c r="S2675" s="22">
        <v>12</v>
      </c>
      <c r="T2675" s="22">
        <v>0</v>
      </c>
      <c r="U2675" s="22">
        <v>21</v>
      </c>
      <c r="V2675" s="22"/>
      <c r="W2675" s="22">
        <v>0</v>
      </c>
      <c r="X2675" s="22">
        <v>0</v>
      </c>
      <c r="Y2675" s="14">
        <v>0</v>
      </c>
      <c r="Z2675" s="10">
        <v>0</v>
      </c>
      <c r="AA2675" s="22">
        <v>0</v>
      </c>
      <c r="AB2675" s="22">
        <v>0</v>
      </c>
      <c r="AC2675" s="22">
        <v>9.8364278779591086E-2</v>
      </c>
      <c r="AD2675" s="42">
        <v>0</v>
      </c>
      <c r="AE2675" s="22">
        <v>2873</v>
      </c>
      <c r="AF2675" s="22">
        <v>0</v>
      </c>
      <c r="AG2675" s="22">
        <v>0</v>
      </c>
      <c r="AH2675" s="22">
        <v>1</v>
      </c>
      <c r="AI2675" s="22">
        <v>0</v>
      </c>
      <c r="AJ2675" s="22">
        <v>0</v>
      </c>
      <c r="AK2675" s="22">
        <v>0</v>
      </c>
      <c r="AL2675" s="45">
        <v>0</v>
      </c>
      <c r="AM2675" s="45">
        <v>0</v>
      </c>
      <c r="AN2675" s="45">
        <v>0</v>
      </c>
      <c r="AO2675" s="45">
        <v>0</v>
      </c>
      <c r="AP2675" s="45">
        <v>0</v>
      </c>
      <c r="AQ2675" s="45">
        <v>0</v>
      </c>
      <c r="AR2675" s="45">
        <v>0</v>
      </c>
      <c r="AS2675" s="45" t="s">
        <v>4445</v>
      </c>
      <c r="AT2675" s="45" t="s">
        <v>4445</v>
      </c>
      <c r="AU2675" s="45">
        <v>0</v>
      </c>
      <c r="AV2675" s="10">
        <v>0</v>
      </c>
      <c r="AW2675" s="10">
        <v>0</v>
      </c>
      <c r="AX2675" s="17">
        <v>1</v>
      </c>
    </row>
    <row r="2676" spans="1:50" x14ac:dyDescent="0.25">
      <c r="A2676" s="22" t="s">
        <v>2195</v>
      </c>
      <c r="B2676" s="22" t="s">
        <v>3962</v>
      </c>
      <c r="C2676" s="22" t="s">
        <v>2746</v>
      </c>
      <c r="D2676" s="22">
        <v>7745</v>
      </c>
      <c r="E2676" s="22" t="s">
        <v>3629</v>
      </c>
      <c r="F2676" s="43">
        <v>2.5302999999999999E-2</v>
      </c>
      <c r="G2676" s="43">
        <v>266.27793025448</v>
      </c>
      <c r="H2676" s="43">
        <v>11.973674242424243</v>
      </c>
      <c r="I2676" s="9">
        <v>0</v>
      </c>
      <c r="J2676" s="9">
        <v>11.973674242424243</v>
      </c>
      <c r="K2676" s="11">
        <v>0</v>
      </c>
      <c r="L2676" s="41">
        <v>179</v>
      </c>
      <c r="M2676" s="44">
        <v>0</v>
      </c>
      <c r="N2676" s="13">
        <v>0</v>
      </c>
      <c r="O2676" s="13">
        <v>0</v>
      </c>
      <c r="P2676" s="22">
        <v>0</v>
      </c>
      <c r="Q2676" s="22">
        <v>0</v>
      </c>
      <c r="R2676" s="14">
        <v>0</v>
      </c>
      <c r="S2676" s="22">
        <v>172</v>
      </c>
      <c r="T2676" s="22">
        <v>1</v>
      </c>
      <c r="U2676" s="22">
        <v>337</v>
      </c>
      <c r="V2676" s="22"/>
      <c r="W2676" s="22">
        <v>63</v>
      </c>
      <c r="X2676" s="22">
        <v>42</v>
      </c>
      <c r="Y2676" s="14">
        <v>337</v>
      </c>
      <c r="Z2676" s="10">
        <v>63</v>
      </c>
      <c r="AA2676" s="22">
        <v>42</v>
      </c>
      <c r="AB2676" s="22">
        <v>116.64</v>
      </c>
      <c r="AC2676" s="22">
        <v>9.5024773460639778E-5</v>
      </c>
      <c r="AD2676" s="42">
        <v>1.0000000000000001E-5</v>
      </c>
      <c r="AE2676" s="22">
        <v>2883</v>
      </c>
      <c r="AF2676" s="22">
        <v>0</v>
      </c>
      <c r="AG2676" s="22">
        <v>0</v>
      </c>
      <c r="AH2676" s="22">
        <v>0</v>
      </c>
      <c r="AI2676" s="22">
        <v>0</v>
      </c>
      <c r="AJ2676" s="22">
        <v>0</v>
      </c>
      <c r="AK2676" s="22">
        <v>0</v>
      </c>
      <c r="AL2676" s="45">
        <v>0</v>
      </c>
      <c r="AM2676" s="45">
        <v>0</v>
      </c>
      <c r="AN2676" s="45">
        <v>0</v>
      </c>
      <c r="AO2676" s="45">
        <v>0</v>
      </c>
      <c r="AP2676" s="45">
        <v>0</v>
      </c>
      <c r="AQ2676" s="45">
        <v>0</v>
      </c>
      <c r="AR2676" s="45">
        <v>0</v>
      </c>
      <c r="AS2676" s="45" t="s">
        <v>4445</v>
      </c>
      <c r="AT2676" s="45" t="s">
        <v>4445</v>
      </c>
      <c r="AU2676" s="45">
        <v>0</v>
      </c>
      <c r="AV2676" s="10">
        <v>5.2615428417772572</v>
      </c>
      <c r="AW2676" s="10">
        <v>5.2615428417772572</v>
      </c>
      <c r="AX2676" s="17">
        <v>0</v>
      </c>
    </row>
    <row r="2677" spans="1:50" x14ac:dyDescent="0.25">
      <c r="A2677" s="22" t="s">
        <v>964</v>
      </c>
      <c r="B2677" s="22" t="s">
        <v>3948</v>
      </c>
      <c r="C2677" s="22" t="s">
        <v>1642</v>
      </c>
      <c r="D2677" s="22">
        <v>7381</v>
      </c>
      <c r="E2677" s="22" t="s">
        <v>3820</v>
      </c>
      <c r="F2677" s="43">
        <v>0.244617</v>
      </c>
      <c r="G2677" s="43">
        <v>73.853068610370002</v>
      </c>
      <c r="H2677" s="43">
        <v>4.4645833333333336</v>
      </c>
      <c r="I2677" s="9">
        <v>0</v>
      </c>
      <c r="J2677" s="9">
        <v>4.4645833333333336</v>
      </c>
      <c r="K2677" s="11">
        <v>0</v>
      </c>
      <c r="L2677" s="41">
        <v>408</v>
      </c>
      <c r="M2677" s="44">
        <v>0</v>
      </c>
      <c r="N2677" s="13">
        <v>0</v>
      </c>
      <c r="O2677" s="13">
        <v>0</v>
      </c>
      <c r="P2677" s="22">
        <v>0</v>
      </c>
      <c r="Q2677" s="22">
        <v>0</v>
      </c>
      <c r="R2677" s="14">
        <v>0</v>
      </c>
      <c r="S2677" s="22">
        <v>52</v>
      </c>
      <c r="T2677" s="22">
        <v>1</v>
      </c>
      <c r="U2677" s="22">
        <v>753</v>
      </c>
      <c r="V2677" s="22"/>
      <c r="W2677" s="22">
        <v>138</v>
      </c>
      <c r="X2677" s="22">
        <v>92</v>
      </c>
      <c r="Y2677" s="14">
        <v>753</v>
      </c>
      <c r="Z2677" s="10">
        <v>138</v>
      </c>
      <c r="AA2677" s="22">
        <v>92</v>
      </c>
      <c r="AB2677" s="22">
        <v>256.83</v>
      </c>
      <c r="AC2677" s="22">
        <v>3.3122117279992393E-3</v>
      </c>
      <c r="AD2677" s="42">
        <v>9.5E-4</v>
      </c>
      <c r="AE2677" s="22">
        <v>2885</v>
      </c>
      <c r="AF2677" s="22">
        <v>0</v>
      </c>
      <c r="AG2677" s="22">
        <v>0</v>
      </c>
      <c r="AH2677" s="22">
        <v>0</v>
      </c>
      <c r="AI2677" s="22">
        <v>0</v>
      </c>
      <c r="AJ2677" s="22">
        <v>0</v>
      </c>
      <c r="AK2677" s="22">
        <v>0</v>
      </c>
      <c r="AL2677" s="45">
        <v>0</v>
      </c>
      <c r="AM2677" s="45">
        <v>0</v>
      </c>
      <c r="AN2677" s="45">
        <v>0</v>
      </c>
      <c r="AO2677" s="45">
        <v>0</v>
      </c>
      <c r="AP2677" s="45">
        <v>0</v>
      </c>
      <c r="AQ2677" s="45">
        <v>0</v>
      </c>
      <c r="AR2677" s="45">
        <v>0</v>
      </c>
      <c r="AS2677" s="45" t="s">
        <v>4445</v>
      </c>
      <c r="AT2677" s="45" t="s">
        <v>4445</v>
      </c>
      <c r="AU2677" s="45">
        <v>0</v>
      </c>
      <c r="AV2677" s="10">
        <v>30.909939337377505</v>
      </c>
      <c r="AW2677" s="10">
        <v>30.909939337377505</v>
      </c>
      <c r="AX2677" s="17">
        <v>0</v>
      </c>
    </row>
    <row r="2678" spans="1:50" x14ac:dyDescent="0.25">
      <c r="A2678" s="22" t="s">
        <v>964</v>
      </c>
      <c r="B2678" s="22" t="s">
        <v>3952</v>
      </c>
      <c r="C2678" s="22" t="s">
        <v>1178</v>
      </c>
      <c r="D2678" s="22">
        <v>7967</v>
      </c>
      <c r="E2678" s="22" t="s">
        <v>3613</v>
      </c>
      <c r="F2678" s="43">
        <v>6.8840510000000004</v>
      </c>
      <c r="G2678" s="43">
        <v>515.31053610866002</v>
      </c>
      <c r="H2678" s="43">
        <v>18.759469696969699</v>
      </c>
      <c r="I2678" s="9">
        <v>0</v>
      </c>
      <c r="J2678" s="9">
        <v>18.759469696969699</v>
      </c>
      <c r="K2678" s="11">
        <v>0</v>
      </c>
      <c r="L2678" s="41">
        <v>3592</v>
      </c>
      <c r="M2678" s="44">
        <v>0</v>
      </c>
      <c r="N2678" s="13">
        <v>0</v>
      </c>
      <c r="O2678" s="13">
        <v>0</v>
      </c>
      <c r="P2678" s="22">
        <v>0</v>
      </c>
      <c r="Q2678" s="22">
        <v>0</v>
      </c>
      <c r="R2678" s="14">
        <v>0</v>
      </c>
      <c r="S2678" s="22">
        <v>210</v>
      </c>
      <c r="T2678" s="22">
        <v>1</v>
      </c>
      <c r="U2678" s="22">
        <v>6535</v>
      </c>
      <c r="V2678" s="22"/>
      <c r="W2678" s="22">
        <v>1181</v>
      </c>
      <c r="X2678" s="22">
        <v>779</v>
      </c>
      <c r="Y2678" s="14">
        <v>6535</v>
      </c>
      <c r="Z2678" s="10">
        <v>1181</v>
      </c>
      <c r="AA2678" s="22">
        <v>779</v>
      </c>
      <c r="AB2678" s="22">
        <v>2206.12</v>
      </c>
      <c r="AC2678" s="22">
        <v>1.3359034053494314E-2</v>
      </c>
      <c r="AD2678" s="42">
        <v>3.2809999999999999E-2</v>
      </c>
      <c r="AE2678" s="22">
        <v>2890</v>
      </c>
      <c r="AF2678" s="22">
        <v>0</v>
      </c>
      <c r="AG2678" s="22">
        <v>0</v>
      </c>
      <c r="AH2678" s="22">
        <v>0</v>
      </c>
      <c r="AI2678" s="22">
        <v>0</v>
      </c>
      <c r="AJ2678" s="22">
        <v>0</v>
      </c>
      <c r="AK2678" s="22">
        <v>0</v>
      </c>
      <c r="AL2678" s="45">
        <v>0</v>
      </c>
      <c r="AM2678" s="45">
        <v>0</v>
      </c>
      <c r="AN2678" s="45">
        <v>0</v>
      </c>
      <c r="AO2678" s="45">
        <v>0</v>
      </c>
      <c r="AP2678" s="45">
        <v>1</v>
      </c>
      <c r="AQ2678" s="45">
        <v>0</v>
      </c>
      <c r="AR2678" s="45">
        <v>0</v>
      </c>
      <c r="AS2678" s="45" t="s">
        <v>4445</v>
      </c>
      <c r="AT2678" s="45" t="s">
        <v>4442</v>
      </c>
      <c r="AU2678" s="45">
        <v>0</v>
      </c>
      <c r="AV2678" s="10">
        <v>62.954871277132753</v>
      </c>
      <c r="AW2678" s="10">
        <v>62.954871277132753</v>
      </c>
      <c r="AX2678" s="17">
        <v>0</v>
      </c>
    </row>
    <row r="2679" spans="1:50" x14ac:dyDescent="0.25">
      <c r="A2679" s="22" t="s">
        <v>964</v>
      </c>
      <c r="B2679" s="22" t="s">
        <v>3948</v>
      </c>
      <c r="C2679" s="22" t="s">
        <v>976</v>
      </c>
      <c r="D2679" s="22">
        <v>7180</v>
      </c>
      <c r="E2679" s="22" t="s">
        <v>3646</v>
      </c>
      <c r="F2679" s="43">
        <v>0.62014899999999995</v>
      </c>
      <c r="G2679" s="43">
        <v>9.4230033254399999</v>
      </c>
      <c r="H2679" s="43">
        <v>0.51268939393939394</v>
      </c>
      <c r="I2679" s="9">
        <v>0.25435606060606064</v>
      </c>
      <c r="J2679" s="9">
        <v>0.25833333333333336</v>
      </c>
      <c r="K2679" s="11">
        <v>0.32348484848484849</v>
      </c>
      <c r="L2679" s="41">
        <v>41</v>
      </c>
      <c r="M2679" s="44">
        <v>59</v>
      </c>
      <c r="N2679" s="13">
        <v>12</v>
      </c>
      <c r="O2679" s="13">
        <v>3</v>
      </c>
      <c r="P2679" s="22">
        <v>9</v>
      </c>
      <c r="Q2679" s="22">
        <v>3</v>
      </c>
      <c r="R2679" s="14">
        <v>0</v>
      </c>
      <c r="S2679" s="22">
        <v>28</v>
      </c>
      <c r="T2679" s="22">
        <v>0.3690432212781678</v>
      </c>
      <c r="U2679" s="22">
        <v>91</v>
      </c>
      <c r="V2679" s="22"/>
      <c r="W2679" s="22">
        <v>19</v>
      </c>
      <c r="X2679" s="22">
        <v>8</v>
      </c>
      <c r="Y2679" s="14">
        <v>32</v>
      </c>
      <c r="Z2679" s="10">
        <v>10</v>
      </c>
      <c r="AA2679" s="22">
        <v>5</v>
      </c>
      <c r="AB2679" s="22">
        <v>16.579999999999998</v>
      </c>
      <c r="AC2679" s="22">
        <v>6.5812244629664562E-2</v>
      </c>
      <c r="AD2679" s="42">
        <v>1.3699999999999999E-3</v>
      </c>
      <c r="AE2679" s="22">
        <v>2891</v>
      </c>
      <c r="AF2679" s="22">
        <v>0</v>
      </c>
      <c r="AG2679" s="22">
        <v>0</v>
      </c>
      <c r="AH2679" s="22">
        <v>0</v>
      </c>
      <c r="AI2679" s="22">
        <v>1</v>
      </c>
      <c r="AJ2679" s="22">
        <v>0</v>
      </c>
      <c r="AK2679" s="22">
        <v>0</v>
      </c>
      <c r="AL2679" s="45">
        <v>1</v>
      </c>
      <c r="AM2679" s="45">
        <v>0</v>
      </c>
      <c r="AN2679" s="45">
        <v>0</v>
      </c>
      <c r="AO2679" s="45">
        <v>0</v>
      </c>
      <c r="AP2679" s="45">
        <v>0</v>
      </c>
      <c r="AQ2679" s="45">
        <v>0</v>
      </c>
      <c r="AR2679" s="45">
        <v>0</v>
      </c>
      <c r="AS2679" s="45" t="s">
        <v>4445</v>
      </c>
      <c r="AT2679" s="45" t="s">
        <v>4445</v>
      </c>
      <c r="AU2679" s="45">
        <v>0</v>
      </c>
      <c r="AV2679" s="10">
        <v>38.709677419354833</v>
      </c>
      <c r="AW2679" s="10">
        <v>37.059475434059841</v>
      </c>
      <c r="AX2679" s="17">
        <v>0.49612116734392325</v>
      </c>
    </row>
    <row r="2680" spans="1:50" x14ac:dyDescent="0.25">
      <c r="A2680" s="22" t="s">
        <v>2195</v>
      </c>
      <c r="B2680" s="22" t="s">
        <v>3956</v>
      </c>
      <c r="C2680" s="22" t="s">
        <v>2196</v>
      </c>
      <c r="D2680" s="22">
        <v>7357</v>
      </c>
      <c r="E2680" s="22" t="s">
        <v>3705</v>
      </c>
      <c r="F2680" s="43">
        <v>0.63415900000000003</v>
      </c>
      <c r="G2680" s="43">
        <v>49.161794026599999</v>
      </c>
      <c r="H2680" s="43">
        <v>2.135037878787879</v>
      </c>
      <c r="I2680" s="9">
        <v>2.135037878787879</v>
      </c>
      <c r="J2680" s="9">
        <v>0</v>
      </c>
      <c r="K2680" s="11">
        <v>2.135037878787879</v>
      </c>
      <c r="L2680" s="41">
        <v>50</v>
      </c>
      <c r="M2680" s="44">
        <v>105</v>
      </c>
      <c r="N2680" s="13">
        <v>6</v>
      </c>
      <c r="O2680" s="13">
        <v>1</v>
      </c>
      <c r="P2680" s="22">
        <v>6</v>
      </c>
      <c r="Q2680" s="22">
        <v>1</v>
      </c>
      <c r="R2680" s="14">
        <v>0</v>
      </c>
      <c r="S2680" s="22">
        <v>48</v>
      </c>
      <c r="T2680" s="22">
        <v>0</v>
      </c>
      <c r="U2680" s="22">
        <v>105</v>
      </c>
      <c r="V2680" s="22"/>
      <c r="W2680" s="22">
        <v>6</v>
      </c>
      <c r="X2680" s="22">
        <v>1</v>
      </c>
      <c r="Y2680" s="14">
        <v>0</v>
      </c>
      <c r="Z2680" s="10">
        <v>0</v>
      </c>
      <c r="AA2680" s="22">
        <v>0</v>
      </c>
      <c r="AB2680" s="22">
        <v>0</v>
      </c>
      <c r="AC2680" s="22">
        <v>1.2899427544423527E-2</v>
      </c>
      <c r="AD2680" s="42">
        <v>0</v>
      </c>
      <c r="AE2680" s="22">
        <v>2893</v>
      </c>
      <c r="AF2680" s="22">
        <v>0</v>
      </c>
      <c r="AG2680" s="22">
        <v>0</v>
      </c>
      <c r="AH2680" s="22">
        <v>1</v>
      </c>
      <c r="AI2680" s="22">
        <v>0</v>
      </c>
      <c r="AJ2680" s="22">
        <v>0</v>
      </c>
      <c r="AK2680" s="22">
        <v>0</v>
      </c>
      <c r="AL2680" s="45">
        <v>0</v>
      </c>
      <c r="AM2680" s="45">
        <v>0</v>
      </c>
      <c r="AN2680" s="45">
        <v>0</v>
      </c>
      <c r="AO2680" s="45">
        <v>0</v>
      </c>
      <c r="AP2680" s="45">
        <v>0</v>
      </c>
      <c r="AQ2680" s="45">
        <v>0</v>
      </c>
      <c r="AR2680" s="45">
        <v>0</v>
      </c>
      <c r="AS2680" s="45" t="s">
        <v>4445</v>
      </c>
      <c r="AT2680" s="45" t="s">
        <v>4445</v>
      </c>
      <c r="AU2680" s="45">
        <v>0</v>
      </c>
      <c r="AV2680" s="10">
        <v>0</v>
      </c>
      <c r="AW2680" s="10">
        <v>2.8102545906147429</v>
      </c>
      <c r="AX2680" s="17">
        <v>1</v>
      </c>
    </row>
    <row r="2681" spans="1:50" x14ac:dyDescent="0.25">
      <c r="A2681" s="22" t="s">
        <v>2195</v>
      </c>
      <c r="B2681" s="22" t="s">
        <v>3956</v>
      </c>
      <c r="C2681" s="22" t="s">
        <v>3609</v>
      </c>
      <c r="D2681" s="22">
        <v>7326</v>
      </c>
      <c r="E2681" s="22" t="s">
        <v>3610</v>
      </c>
      <c r="F2681" s="43">
        <v>7.6434000000000002E-2</v>
      </c>
      <c r="G2681" s="43">
        <v>11.99902155198</v>
      </c>
      <c r="H2681" s="43">
        <v>0.6310606060606061</v>
      </c>
      <c r="I2681" s="9">
        <v>0.6310606060606061</v>
      </c>
      <c r="J2681" s="9">
        <v>0</v>
      </c>
      <c r="K2681" s="11">
        <v>0.6310606060606061</v>
      </c>
      <c r="L2681" s="41">
        <v>13</v>
      </c>
      <c r="M2681" s="44">
        <v>39</v>
      </c>
      <c r="N2681" s="13">
        <v>9</v>
      </c>
      <c r="O2681" s="13">
        <v>2</v>
      </c>
      <c r="P2681" s="22">
        <v>9</v>
      </c>
      <c r="Q2681" s="22">
        <v>2</v>
      </c>
      <c r="R2681" s="14">
        <v>0</v>
      </c>
      <c r="S2681" s="22">
        <v>11</v>
      </c>
      <c r="T2681" s="22">
        <v>0</v>
      </c>
      <c r="U2681" s="22">
        <v>39</v>
      </c>
      <c r="V2681" s="22"/>
      <c r="W2681" s="22">
        <v>9</v>
      </c>
      <c r="X2681" s="22">
        <v>2</v>
      </c>
      <c r="Y2681" s="14">
        <v>0</v>
      </c>
      <c r="Z2681" s="10">
        <v>0</v>
      </c>
      <c r="AA2681" s="22">
        <v>0</v>
      </c>
      <c r="AB2681" s="22">
        <v>0</v>
      </c>
      <c r="AC2681" s="22">
        <v>6.3700193944053185E-3</v>
      </c>
      <c r="AD2681" s="42">
        <v>0</v>
      </c>
      <c r="AE2681" s="22">
        <v>2895</v>
      </c>
      <c r="AF2681" s="22">
        <v>0</v>
      </c>
      <c r="AG2681" s="22">
        <v>0</v>
      </c>
      <c r="AH2681" s="22">
        <v>1</v>
      </c>
      <c r="AI2681" s="22">
        <v>0</v>
      </c>
      <c r="AJ2681" s="22">
        <v>0</v>
      </c>
      <c r="AK2681" s="22">
        <v>0</v>
      </c>
      <c r="AL2681" s="45">
        <v>0</v>
      </c>
      <c r="AM2681" s="45">
        <v>0</v>
      </c>
      <c r="AN2681" s="45">
        <v>0</v>
      </c>
      <c r="AO2681" s="45">
        <v>0</v>
      </c>
      <c r="AP2681" s="45">
        <v>0</v>
      </c>
      <c r="AQ2681" s="45">
        <v>0</v>
      </c>
      <c r="AR2681" s="45">
        <v>0</v>
      </c>
      <c r="AS2681" s="45" t="s">
        <v>4445</v>
      </c>
      <c r="AT2681" s="45" t="s">
        <v>4445</v>
      </c>
      <c r="AU2681" s="45">
        <v>0</v>
      </c>
      <c r="AV2681" s="10">
        <v>0</v>
      </c>
      <c r="AW2681" s="10">
        <v>14.261704681872748</v>
      </c>
      <c r="AX2681" s="17">
        <v>1</v>
      </c>
    </row>
    <row r="2682" spans="1:50" x14ac:dyDescent="0.25">
      <c r="A2682" s="22" t="s">
        <v>2906</v>
      </c>
      <c r="B2682" s="22" t="s">
        <v>3959</v>
      </c>
      <c r="C2682" s="22" t="s">
        <v>3239</v>
      </c>
      <c r="D2682" s="22">
        <v>8019</v>
      </c>
      <c r="E2682" s="22" t="s">
        <v>3782</v>
      </c>
      <c r="F2682" s="43">
        <v>1.1332450000000001</v>
      </c>
      <c r="G2682" s="43">
        <v>24.11696519521</v>
      </c>
      <c r="H2682" s="43">
        <v>1.4077651515151515</v>
      </c>
      <c r="I2682" s="9">
        <v>0</v>
      </c>
      <c r="J2682" s="9">
        <v>1.4077651515151515</v>
      </c>
      <c r="K2682" s="11">
        <v>0</v>
      </c>
      <c r="L2682" s="41">
        <v>0</v>
      </c>
      <c r="M2682" s="44">
        <v>0</v>
      </c>
      <c r="N2682" s="13">
        <v>0</v>
      </c>
      <c r="O2682" s="13">
        <v>0</v>
      </c>
      <c r="P2682" s="22">
        <v>0</v>
      </c>
      <c r="Q2682" s="22">
        <v>0</v>
      </c>
      <c r="R2682" s="14">
        <v>0</v>
      </c>
      <c r="S2682" s="22">
        <v>29</v>
      </c>
      <c r="T2682" s="22">
        <v>1</v>
      </c>
      <c r="U2682" s="22">
        <v>12</v>
      </c>
      <c r="V2682" s="22"/>
      <c r="W2682" s="22">
        <v>4</v>
      </c>
      <c r="X2682" s="22">
        <v>4</v>
      </c>
      <c r="Y2682" s="14">
        <v>12</v>
      </c>
      <c r="Z2682" s="10">
        <v>4</v>
      </c>
      <c r="AA2682" s="22">
        <v>4</v>
      </c>
      <c r="AB2682" s="22">
        <v>6.56</v>
      </c>
      <c r="AC2682" s="22">
        <v>4.6989535823731256E-2</v>
      </c>
      <c r="AD2682" s="42">
        <v>3.8999999999999999E-4</v>
      </c>
      <c r="AE2682" s="22">
        <v>2899</v>
      </c>
      <c r="AF2682" s="22">
        <v>0</v>
      </c>
      <c r="AG2682" s="22">
        <v>0</v>
      </c>
      <c r="AH2682" s="22">
        <v>0</v>
      </c>
      <c r="AI2682" s="22">
        <v>0</v>
      </c>
      <c r="AJ2682" s="22">
        <v>0</v>
      </c>
      <c r="AK2682" s="22">
        <v>0</v>
      </c>
      <c r="AL2682" s="45">
        <v>0</v>
      </c>
      <c r="AM2682" s="45">
        <v>0</v>
      </c>
      <c r="AN2682" s="45">
        <v>0</v>
      </c>
      <c r="AO2682" s="45">
        <v>0</v>
      </c>
      <c r="AP2682" s="45">
        <v>0</v>
      </c>
      <c r="AQ2682" s="45">
        <v>0</v>
      </c>
      <c r="AR2682" s="45">
        <v>0</v>
      </c>
      <c r="AS2682" s="45" t="s">
        <v>4445</v>
      </c>
      <c r="AT2682" s="45" t="s">
        <v>4445</v>
      </c>
      <c r="AU2682" s="45">
        <v>0</v>
      </c>
      <c r="AV2682" s="10">
        <v>2.8413830216601643</v>
      </c>
      <c r="AW2682" s="10">
        <v>2.8413830216601643</v>
      </c>
      <c r="AX2682" s="17">
        <v>0</v>
      </c>
    </row>
    <row r="2683" spans="1:50" x14ac:dyDescent="0.25">
      <c r="A2683" s="22" t="s">
        <v>2195</v>
      </c>
      <c r="B2683" s="22" t="s">
        <v>3956</v>
      </c>
      <c r="C2683" s="22" t="s">
        <v>4200</v>
      </c>
      <c r="D2683" s="22">
        <v>9490</v>
      </c>
      <c r="E2683" s="22" t="s">
        <v>2065</v>
      </c>
      <c r="F2683" s="43">
        <v>1.1479999999999999E-3</v>
      </c>
      <c r="G2683" s="43">
        <v>4.5755960419099999</v>
      </c>
      <c r="H2683" s="43">
        <v>6.458333333333334E-2</v>
      </c>
      <c r="I2683" s="9">
        <v>0</v>
      </c>
      <c r="J2683" s="9">
        <v>6.458333333333334E-2</v>
      </c>
      <c r="K2683" s="11">
        <v>0</v>
      </c>
      <c r="L2683" s="41">
        <v>0</v>
      </c>
      <c r="M2683" s="44">
        <v>0</v>
      </c>
      <c r="N2683" s="13">
        <v>0</v>
      </c>
      <c r="O2683" s="13">
        <v>0</v>
      </c>
      <c r="P2683" s="22">
        <v>0</v>
      </c>
      <c r="Q2683" s="22">
        <v>0</v>
      </c>
      <c r="R2683" s="14">
        <v>0</v>
      </c>
      <c r="S2683" s="22">
        <v>1</v>
      </c>
      <c r="T2683" s="22">
        <v>1</v>
      </c>
      <c r="U2683" s="22">
        <v>12</v>
      </c>
      <c r="V2683" s="22"/>
      <c r="W2683" s="22">
        <v>4</v>
      </c>
      <c r="X2683" s="22">
        <v>4</v>
      </c>
      <c r="Y2683" s="14">
        <v>12</v>
      </c>
      <c r="Z2683" s="10">
        <v>4</v>
      </c>
      <c r="AA2683" s="22">
        <v>4</v>
      </c>
      <c r="AB2683" s="22">
        <v>6.56</v>
      </c>
      <c r="AC2683" s="22">
        <v>2.5089627438369493E-4</v>
      </c>
      <c r="AD2683" s="42">
        <v>0</v>
      </c>
      <c r="AE2683" s="22">
        <v>2901</v>
      </c>
      <c r="AF2683" s="22">
        <v>0</v>
      </c>
      <c r="AG2683" s="22">
        <v>0</v>
      </c>
      <c r="AH2683" s="22">
        <v>0</v>
      </c>
      <c r="AI2683" s="22">
        <v>0</v>
      </c>
      <c r="AJ2683" s="22">
        <v>0</v>
      </c>
      <c r="AK2683" s="22">
        <v>0</v>
      </c>
      <c r="AL2683" s="45">
        <v>0</v>
      </c>
      <c r="AM2683" s="45">
        <v>0</v>
      </c>
      <c r="AN2683" s="45">
        <v>0</v>
      </c>
      <c r="AO2683" s="45">
        <v>0</v>
      </c>
      <c r="AP2683" s="45">
        <v>0</v>
      </c>
      <c r="AQ2683" s="45">
        <v>0</v>
      </c>
      <c r="AR2683" s="45">
        <v>0</v>
      </c>
      <c r="AS2683" s="45" t="s">
        <v>4445</v>
      </c>
      <c r="AT2683" s="45" t="s">
        <v>4445</v>
      </c>
      <c r="AU2683" s="45">
        <v>0</v>
      </c>
      <c r="AV2683" s="10">
        <v>61.935483870967737</v>
      </c>
      <c r="AW2683" s="10">
        <v>61.935483870967737</v>
      </c>
      <c r="AX2683" s="17">
        <v>0</v>
      </c>
    </row>
    <row r="2684" spans="1:50" x14ac:dyDescent="0.25">
      <c r="A2684" s="22" t="s">
        <v>1672</v>
      </c>
      <c r="B2684" s="22" t="s">
        <v>3981</v>
      </c>
      <c r="C2684" s="22" t="s">
        <v>3640</v>
      </c>
      <c r="D2684" s="22">
        <v>8702</v>
      </c>
      <c r="E2684" s="22" t="s">
        <v>3641</v>
      </c>
      <c r="F2684" s="43">
        <v>1.710888</v>
      </c>
      <c r="G2684" s="43">
        <v>46.273450244599999</v>
      </c>
      <c r="H2684" s="43">
        <v>2.0397727272727275</v>
      </c>
      <c r="I2684" s="9">
        <v>0</v>
      </c>
      <c r="J2684" s="9">
        <v>2.0397727272727275</v>
      </c>
      <c r="K2684" s="11">
        <v>0</v>
      </c>
      <c r="L2684" s="41">
        <v>0</v>
      </c>
      <c r="M2684" s="44">
        <v>0</v>
      </c>
      <c r="N2684" s="13">
        <v>0</v>
      </c>
      <c r="O2684" s="13">
        <v>0</v>
      </c>
      <c r="P2684" s="22">
        <v>0</v>
      </c>
      <c r="Q2684" s="22">
        <v>0</v>
      </c>
      <c r="R2684" s="14">
        <v>0</v>
      </c>
      <c r="S2684" s="22">
        <v>34</v>
      </c>
      <c r="T2684" s="22">
        <v>1</v>
      </c>
      <c r="U2684" s="22">
        <v>12</v>
      </c>
      <c r="V2684" s="22"/>
      <c r="W2684" s="22">
        <v>4</v>
      </c>
      <c r="X2684" s="22">
        <v>4</v>
      </c>
      <c r="Y2684" s="14">
        <v>12</v>
      </c>
      <c r="Z2684" s="10">
        <v>4</v>
      </c>
      <c r="AA2684" s="22">
        <v>4</v>
      </c>
      <c r="AB2684" s="22">
        <v>6.56</v>
      </c>
      <c r="AC2684" s="22">
        <v>3.6973426251042441E-2</v>
      </c>
      <c r="AD2684" s="42">
        <v>3.1E-4</v>
      </c>
      <c r="AE2684" s="22">
        <v>2903</v>
      </c>
      <c r="AF2684" s="22">
        <v>0</v>
      </c>
      <c r="AG2684" s="22">
        <v>0</v>
      </c>
      <c r="AH2684" s="22">
        <v>0</v>
      </c>
      <c r="AI2684" s="22">
        <v>0</v>
      </c>
      <c r="AJ2684" s="22">
        <v>0</v>
      </c>
      <c r="AK2684" s="22">
        <v>0</v>
      </c>
      <c r="AL2684" s="45">
        <v>0</v>
      </c>
      <c r="AM2684" s="45">
        <v>0</v>
      </c>
      <c r="AN2684" s="45">
        <v>0</v>
      </c>
      <c r="AO2684" s="45">
        <v>0</v>
      </c>
      <c r="AP2684" s="45">
        <v>0</v>
      </c>
      <c r="AQ2684" s="45">
        <v>0</v>
      </c>
      <c r="AR2684" s="45">
        <v>0</v>
      </c>
      <c r="AS2684" s="45" t="s">
        <v>4445</v>
      </c>
      <c r="AT2684" s="45" t="s">
        <v>4445</v>
      </c>
      <c r="AU2684" s="45">
        <v>0</v>
      </c>
      <c r="AV2684" s="10">
        <v>1.96100278551532</v>
      </c>
      <c r="AW2684" s="10">
        <v>1.96100278551532</v>
      </c>
      <c r="AX2684" s="17">
        <v>0</v>
      </c>
    </row>
    <row r="2685" spans="1:50" x14ac:dyDescent="0.25">
      <c r="A2685" s="22" t="s">
        <v>1672</v>
      </c>
      <c r="B2685" s="22" t="s">
        <v>3981</v>
      </c>
      <c r="C2685" s="22" t="s">
        <v>3691</v>
      </c>
      <c r="D2685" s="22">
        <v>9662</v>
      </c>
      <c r="E2685" s="22" t="s">
        <v>3692</v>
      </c>
      <c r="F2685" s="43">
        <v>0.111045</v>
      </c>
      <c r="G2685" s="43">
        <v>42.660390661889998</v>
      </c>
      <c r="H2685" s="43">
        <v>1.456439393939394</v>
      </c>
      <c r="I2685" s="9">
        <v>0</v>
      </c>
      <c r="J2685" s="9">
        <v>1.456439393939394</v>
      </c>
      <c r="K2685" s="11">
        <v>0</v>
      </c>
      <c r="L2685" s="41">
        <v>10</v>
      </c>
      <c r="M2685" s="44">
        <v>0</v>
      </c>
      <c r="N2685" s="13">
        <v>0</v>
      </c>
      <c r="O2685" s="13">
        <v>0</v>
      </c>
      <c r="P2685" s="22">
        <v>0</v>
      </c>
      <c r="Q2685" s="22">
        <v>0</v>
      </c>
      <c r="R2685" s="14">
        <v>0</v>
      </c>
      <c r="S2685" s="22">
        <v>37</v>
      </c>
      <c r="T2685" s="22">
        <v>1</v>
      </c>
      <c r="U2685" s="22">
        <v>30</v>
      </c>
      <c r="V2685" s="22"/>
      <c r="W2685" s="22">
        <v>7</v>
      </c>
      <c r="X2685" s="22">
        <v>6</v>
      </c>
      <c r="Y2685" s="14">
        <v>30</v>
      </c>
      <c r="Z2685" s="10">
        <v>7</v>
      </c>
      <c r="AA2685" s="22">
        <v>6</v>
      </c>
      <c r="AB2685" s="22">
        <v>12.29</v>
      </c>
      <c r="AC2685" s="22">
        <v>2.6030000728333776E-3</v>
      </c>
      <c r="AD2685" s="42">
        <v>4.0000000000000003E-5</v>
      </c>
      <c r="AE2685" s="22">
        <v>2906</v>
      </c>
      <c r="AF2685" s="22">
        <v>0</v>
      </c>
      <c r="AG2685" s="22">
        <v>0</v>
      </c>
      <c r="AH2685" s="22">
        <v>0</v>
      </c>
      <c r="AI2685" s="22">
        <v>0</v>
      </c>
      <c r="AJ2685" s="22">
        <v>0</v>
      </c>
      <c r="AK2685" s="22">
        <v>0</v>
      </c>
      <c r="AL2685" s="45">
        <v>0</v>
      </c>
      <c r="AM2685" s="45">
        <v>0</v>
      </c>
      <c r="AN2685" s="45">
        <v>0</v>
      </c>
      <c r="AO2685" s="45">
        <v>0</v>
      </c>
      <c r="AP2685" s="45">
        <v>0</v>
      </c>
      <c r="AQ2685" s="45">
        <v>0</v>
      </c>
      <c r="AR2685" s="45">
        <v>0</v>
      </c>
      <c r="AS2685" s="45" t="s">
        <v>4445</v>
      </c>
      <c r="AT2685" s="45" t="s">
        <v>4445</v>
      </c>
      <c r="AU2685" s="45">
        <v>0</v>
      </c>
      <c r="AV2685" s="10">
        <v>4.8062418725617686</v>
      </c>
      <c r="AW2685" s="10">
        <v>4.8062418725617686</v>
      </c>
      <c r="AX2685" s="17">
        <v>0</v>
      </c>
    </row>
    <row r="2686" spans="1:50" x14ac:dyDescent="0.25">
      <c r="A2686" s="22" t="s">
        <v>8</v>
      </c>
      <c r="B2686" s="22" t="s">
        <v>3946</v>
      </c>
      <c r="C2686" s="22" t="s">
        <v>21</v>
      </c>
      <c r="D2686" s="22">
        <v>7896</v>
      </c>
      <c r="E2686" s="22" t="s">
        <v>3768</v>
      </c>
      <c r="F2686" s="43">
        <v>2.0000000000000002E-5</v>
      </c>
      <c r="G2686" s="43">
        <v>2.0001964759900002</v>
      </c>
      <c r="H2686" s="43">
        <v>4.5075757575757575E-2</v>
      </c>
      <c r="I2686" s="9">
        <v>0</v>
      </c>
      <c r="J2686" s="9">
        <v>4.5075757575757575E-2</v>
      </c>
      <c r="K2686" s="11">
        <v>0</v>
      </c>
      <c r="L2686" s="41">
        <v>15</v>
      </c>
      <c r="M2686" s="44">
        <v>0</v>
      </c>
      <c r="N2686" s="13">
        <v>0</v>
      </c>
      <c r="O2686" s="13">
        <v>0</v>
      </c>
      <c r="P2686" s="22">
        <v>0</v>
      </c>
      <c r="Q2686" s="22">
        <v>0</v>
      </c>
      <c r="R2686" s="14">
        <v>0</v>
      </c>
      <c r="S2686" s="22">
        <v>2</v>
      </c>
      <c r="T2686" s="22">
        <v>1</v>
      </c>
      <c r="U2686" s="22">
        <v>40</v>
      </c>
      <c r="V2686" s="22"/>
      <c r="W2686" s="22">
        <v>9</v>
      </c>
      <c r="X2686" s="22">
        <v>7</v>
      </c>
      <c r="Y2686" s="14">
        <v>40</v>
      </c>
      <c r="Z2686" s="10">
        <v>9</v>
      </c>
      <c r="AA2686" s="22">
        <v>7</v>
      </c>
      <c r="AB2686" s="22">
        <v>15.93</v>
      </c>
      <c r="AC2686" s="22">
        <v>9.9990177165475575E-6</v>
      </c>
      <c r="AD2686" s="42">
        <v>0</v>
      </c>
      <c r="AE2686" s="22">
        <v>2907</v>
      </c>
      <c r="AF2686" s="22">
        <v>0</v>
      </c>
      <c r="AG2686" s="22">
        <v>0</v>
      </c>
      <c r="AH2686" s="22">
        <v>0</v>
      </c>
      <c r="AI2686" s="22">
        <v>0</v>
      </c>
      <c r="AJ2686" s="22">
        <v>0</v>
      </c>
      <c r="AK2686" s="22">
        <v>0</v>
      </c>
      <c r="AL2686" s="45">
        <v>0</v>
      </c>
      <c r="AM2686" s="45">
        <v>0</v>
      </c>
      <c r="AN2686" s="45">
        <v>0</v>
      </c>
      <c r="AO2686" s="45">
        <v>0</v>
      </c>
      <c r="AP2686" s="45">
        <v>0</v>
      </c>
      <c r="AQ2686" s="45">
        <v>0</v>
      </c>
      <c r="AR2686" s="45">
        <v>0</v>
      </c>
      <c r="AS2686" s="45" t="s">
        <v>4445</v>
      </c>
      <c r="AT2686" s="45" t="s">
        <v>4445</v>
      </c>
      <c r="AU2686" s="45">
        <v>0</v>
      </c>
      <c r="AV2686" s="10">
        <v>199.66386554621849</v>
      </c>
      <c r="AW2686" s="10">
        <v>199.66386554621849</v>
      </c>
      <c r="AX2686" s="17">
        <v>0</v>
      </c>
    </row>
    <row r="2687" spans="1:50" x14ac:dyDescent="0.25">
      <c r="A2687" s="22" t="s">
        <v>539</v>
      </c>
      <c r="B2687" s="22" t="s">
        <v>3949</v>
      </c>
      <c r="C2687" s="22" t="s">
        <v>3729</v>
      </c>
      <c r="D2687" s="22">
        <v>8272</v>
      </c>
      <c r="E2687" s="22" t="s">
        <v>3730</v>
      </c>
      <c r="F2687" s="43">
        <v>0.78087700000000004</v>
      </c>
      <c r="G2687" s="43">
        <v>7.0053157072200003</v>
      </c>
      <c r="H2687" s="43">
        <v>2.3053030303030302</v>
      </c>
      <c r="I2687" s="9">
        <v>0</v>
      </c>
      <c r="J2687" s="9">
        <v>2.3053030303030302</v>
      </c>
      <c r="K2687" s="11">
        <v>0</v>
      </c>
      <c r="L2687" s="41">
        <v>1</v>
      </c>
      <c r="M2687" s="44">
        <v>0</v>
      </c>
      <c r="N2687" s="13">
        <v>0</v>
      </c>
      <c r="O2687" s="13">
        <v>0</v>
      </c>
      <c r="P2687" s="22">
        <v>0</v>
      </c>
      <c r="Q2687" s="22">
        <v>0</v>
      </c>
      <c r="R2687" s="14">
        <v>0</v>
      </c>
      <c r="S2687" s="22">
        <v>27</v>
      </c>
      <c r="T2687" s="22">
        <v>1</v>
      </c>
      <c r="U2687" s="22">
        <v>14</v>
      </c>
      <c r="V2687" s="22"/>
      <c r="W2687" s="22">
        <v>5</v>
      </c>
      <c r="X2687" s="22">
        <v>4</v>
      </c>
      <c r="Y2687" s="14">
        <v>14</v>
      </c>
      <c r="Z2687" s="10">
        <v>5</v>
      </c>
      <c r="AA2687" s="22">
        <v>4</v>
      </c>
      <c r="AB2687" s="22">
        <v>8.11</v>
      </c>
      <c r="AC2687" s="22">
        <v>0.1114692089030609</v>
      </c>
      <c r="AD2687" s="42">
        <v>1.16E-3</v>
      </c>
      <c r="AE2687" s="22">
        <v>2908</v>
      </c>
      <c r="AF2687" s="22">
        <v>0</v>
      </c>
      <c r="AG2687" s="22">
        <v>0</v>
      </c>
      <c r="AH2687" s="22">
        <v>0</v>
      </c>
      <c r="AI2687" s="22">
        <v>0</v>
      </c>
      <c r="AJ2687" s="22">
        <v>0</v>
      </c>
      <c r="AK2687" s="22">
        <v>0</v>
      </c>
      <c r="AL2687" s="45">
        <v>0</v>
      </c>
      <c r="AM2687" s="45">
        <v>0</v>
      </c>
      <c r="AN2687" s="45">
        <v>0</v>
      </c>
      <c r="AO2687" s="45">
        <v>0</v>
      </c>
      <c r="AP2687" s="45">
        <v>0</v>
      </c>
      <c r="AQ2687" s="45">
        <v>0</v>
      </c>
      <c r="AR2687" s="45">
        <v>0</v>
      </c>
      <c r="AS2687" s="45" t="s">
        <v>4445</v>
      </c>
      <c r="AT2687" s="45" t="s">
        <v>4445</v>
      </c>
      <c r="AU2687" s="45">
        <v>0</v>
      </c>
      <c r="AV2687" s="10">
        <v>2.1689122576404865</v>
      </c>
      <c r="AW2687" s="10">
        <v>2.1689122576404865</v>
      </c>
      <c r="AX2687" s="17">
        <v>0</v>
      </c>
    </row>
    <row r="2688" spans="1:50" x14ac:dyDescent="0.25">
      <c r="A2688" s="22" t="s">
        <v>539</v>
      </c>
      <c r="B2688" s="22" t="s">
        <v>3949</v>
      </c>
      <c r="C2688" s="22" t="s">
        <v>763</v>
      </c>
      <c r="D2688" s="22">
        <v>9502</v>
      </c>
      <c r="E2688" s="22" t="s">
        <v>3728</v>
      </c>
      <c r="F2688" s="43">
        <v>0</v>
      </c>
      <c r="G2688" s="43">
        <v>0</v>
      </c>
      <c r="H2688" s="43">
        <v>8.7121212121212113E-2</v>
      </c>
      <c r="I2688" s="9">
        <v>8.7121212121212113E-2</v>
      </c>
      <c r="J2688" s="9">
        <v>0</v>
      </c>
      <c r="K2688" s="11">
        <v>8.7121212121212113E-2</v>
      </c>
      <c r="L2688" s="41">
        <v>0</v>
      </c>
      <c r="M2688" s="44">
        <v>0</v>
      </c>
      <c r="N2688" s="13">
        <v>0</v>
      </c>
      <c r="O2688" s="13">
        <v>0</v>
      </c>
      <c r="P2688" s="22">
        <v>0</v>
      </c>
      <c r="Q2688" s="22">
        <v>0</v>
      </c>
      <c r="R2688" s="14">
        <v>0</v>
      </c>
      <c r="S2688" s="22">
        <v>2</v>
      </c>
      <c r="T2688" s="22">
        <v>0</v>
      </c>
      <c r="U2688" s="22">
        <v>0</v>
      </c>
      <c r="V2688" s="22"/>
      <c r="W2688" s="22">
        <v>0</v>
      </c>
      <c r="X2688" s="22">
        <v>0</v>
      </c>
      <c r="Y2688" s="14">
        <v>0</v>
      </c>
      <c r="Z2688" s="10">
        <v>0</v>
      </c>
      <c r="AA2688" s="22">
        <v>0</v>
      </c>
      <c r="AB2688" s="22">
        <v>0</v>
      </c>
      <c r="AC2688" s="22">
        <v>0</v>
      </c>
      <c r="AD2688" s="42">
        <v>0</v>
      </c>
      <c r="AE2688" s="22">
        <v>2909</v>
      </c>
      <c r="AF2688" s="22">
        <v>0</v>
      </c>
      <c r="AG2688" s="22">
        <v>0</v>
      </c>
      <c r="AH2688" s="22">
        <v>1</v>
      </c>
      <c r="AI2688" s="22">
        <v>0</v>
      </c>
      <c r="AJ2688" s="22">
        <v>0</v>
      </c>
      <c r="AK2688" s="22">
        <v>0</v>
      </c>
      <c r="AL2688" s="45">
        <v>0</v>
      </c>
      <c r="AM2688" s="45">
        <v>0</v>
      </c>
      <c r="AN2688" s="45">
        <v>0</v>
      </c>
      <c r="AO2688" s="45">
        <v>0</v>
      </c>
      <c r="AP2688" s="45">
        <v>0</v>
      </c>
      <c r="AQ2688" s="45">
        <v>0</v>
      </c>
      <c r="AR2688" s="45">
        <v>0</v>
      </c>
      <c r="AS2688" s="45" t="s">
        <v>4445</v>
      </c>
      <c r="AT2688" s="45" t="s">
        <v>4445</v>
      </c>
      <c r="AU2688" s="45">
        <v>0</v>
      </c>
      <c r="AV2688" s="10">
        <v>0</v>
      </c>
      <c r="AW2688" s="10">
        <v>0</v>
      </c>
      <c r="AX2688" s="17">
        <v>1</v>
      </c>
    </row>
    <row r="2689" spans="1:50" x14ac:dyDescent="0.25">
      <c r="A2689" s="22" t="s">
        <v>539</v>
      </c>
      <c r="B2689" s="22" t="s">
        <v>3949</v>
      </c>
      <c r="C2689" s="22" t="s">
        <v>694</v>
      </c>
      <c r="D2689" s="22">
        <v>8310</v>
      </c>
      <c r="E2689" s="22" t="s">
        <v>3853</v>
      </c>
      <c r="F2689" s="43">
        <v>10.530074000000001</v>
      </c>
      <c r="G2689" s="43">
        <v>197.14827706258001</v>
      </c>
      <c r="H2689" s="43">
        <v>8.5433712121212118</v>
      </c>
      <c r="I2689" s="9">
        <v>0</v>
      </c>
      <c r="J2689" s="9">
        <v>8.5433712121212118</v>
      </c>
      <c r="K2689" s="11">
        <v>0</v>
      </c>
      <c r="L2689" s="41">
        <v>279</v>
      </c>
      <c r="M2689" s="44">
        <v>0</v>
      </c>
      <c r="N2689" s="13">
        <v>0</v>
      </c>
      <c r="O2689" s="13">
        <v>0</v>
      </c>
      <c r="P2689" s="22">
        <v>0</v>
      </c>
      <c r="Q2689" s="22">
        <v>0</v>
      </c>
      <c r="R2689" s="14">
        <v>0</v>
      </c>
      <c r="S2689" s="22">
        <v>191</v>
      </c>
      <c r="T2689" s="22">
        <v>1</v>
      </c>
      <c r="U2689" s="22">
        <v>519</v>
      </c>
      <c r="V2689" s="22"/>
      <c r="W2689" s="22">
        <v>96</v>
      </c>
      <c r="X2689" s="22">
        <v>64</v>
      </c>
      <c r="Y2689" s="14">
        <v>519</v>
      </c>
      <c r="Z2689" s="10">
        <v>96</v>
      </c>
      <c r="AA2689" s="22">
        <v>64</v>
      </c>
      <c r="AB2689" s="22">
        <v>178.23</v>
      </c>
      <c r="AC2689" s="22">
        <v>5.3411950420735765E-2</v>
      </c>
      <c r="AD2689" s="42">
        <v>1.0659999999999999E-2</v>
      </c>
      <c r="AE2689" s="22">
        <v>2910</v>
      </c>
      <c r="AF2689" s="22">
        <v>0</v>
      </c>
      <c r="AG2689" s="22">
        <v>0</v>
      </c>
      <c r="AH2689" s="22">
        <v>0</v>
      </c>
      <c r="AI2689" s="22">
        <v>0</v>
      </c>
      <c r="AJ2689" s="22">
        <v>0</v>
      </c>
      <c r="AK2689" s="22">
        <v>0</v>
      </c>
      <c r="AL2689" s="45">
        <v>0</v>
      </c>
      <c r="AM2689" s="45">
        <v>0</v>
      </c>
      <c r="AN2689" s="45">
        <v>0</v>
      </c>
      <c r="AO2689" s="45">
        <v>0</v>
      </c>
      <c r="AP2689" s="45">
        <v>0</v>
      </c>
      <c r="AQ2689" s="45">
        <v>0</v>
      </c>
      <c r="AR2689" s="45">
        <v>0</v>
      </c>
      <c r="AS2689" s="45" t="s">
        <v>4445</v>
      </c>
      <c r="AT2689" s="45" t="s">
        <v>4443</v>
      </c>
      <c r="AU2689" s="45">
        <v>0</v>
      </c>
      <c r="AV2689" s="10">
        <v>11.236782016892416</v>
      </c>
      <c r="AW2689" s="10">
        <v>11.236782016892416</v>
      </c>
      <c r="AX2689" s="17">
        <v>0</v>
      </c>
    </row>
    <row r="2690" spans="1:50" x14ac:dyDescent="0.25">
      <c r="A2690" s="22" t="s">
        <v>964</v>
      </c>
      <c r="B2690" s="22" t="s">
        <v>3952</v>
      </c>
      <c r="C2690" s="22" t="s">
        <v>1585</v>
      </c>
      <c r="D2690" s="22">
        <v>9519</v>
      </c>
      <c r="E2690" s="22" t="s">
        <v>3676</v>
      </c>
      <c r="F2690" s="43">
        <v>0.47098899999999999</v>
      </c>
      <c r="G2690" s="43">
        <v>8.7753541421100003</v>
      </c>
      <c r="H2690" s="43">
        <v>0.35018939393939391</v>
      </c>
      <c r="I2690" s="9">
        <v>0</v>
      </c>
      <c r="J2690" s="9">
        <v>0.35018939393939391</v>
      </c>
      <c r="K2690" s="11">
        <v>0</v>
      </c>
      <c r="L2690" s="41">
        <v>0</v>
      </c>
      <c r="M2690" s="44">
        <v>0</v>
      </c>
      <c r="N2690" s="13">
        <v>0</v>
      </c>
      <c r="O2690" s="13">
        <v>0</v>
      </c>
      <c r="P2690" s="22">
        <v>0</v>
      </c>
      <c r="Q2690" s="22">
        <v>0</v>
      </c>
      <c r="R2690" s="14">
        <v>0</v>
      </c>
      <c r="S2690" s="22">
        <v>4</v>
      </c>
      <c r="T2690" s="22">
        <v>1</v>
      </c>
      <c r="U2690" s="22">
        <v>12</v>
      </c>
      <c r="V2690" s="22"/>
      <c r="W2690" s="22">
        <v>4</v>
      </c>
      <c r="X2690" s="22">
        <v>4</v>
      </c>
      <c r="Y2690" s="14">
        <v>12</v>
      </c>
      <c r="Z2690" s="10">
        <v>4</v>
      </c>
      <c r="AA2690" s="22">
        <v>4</v>
      </c>
      <c r="AB2690" s="22">
        <v>6.56</v>
      </c>
      <c r="AC2690" s="22">
        <v>5.3671794023660048E-2</v>
      </c>
      <c r="AD2690" s="42">
        <v>4.4999999999999999E-4</v>
      </c>
      <c r="AE2690" s="22">
        <v>2913</v>
      </c>
      <c r="AF2690" s="22">
        <v>0</v>
      </c>
      <c r="AG2690" s="22">
        <v>0</v>
      </c>
      <c r="AH2690" s="22">
        <v>0</v>
      </c>
      <c r="AI2690" s="22">
        <v>0</v>
      </c>
      <c r="AJ2690" s="22">
        <v>0</v>
      </c>
      <c r="AK2690" s="22">
        <v>0</v>
      </c>
      <c r="AL2690" s="45">
        <v>0</v>
      </c>
      <c r="AM2690" s="45">
        <v>0</v>
      </c>
      <c r="AN2690" s="45">
        <v>0</v>
      </c>
      <c r="AO2690" s="45">
        <v>0</v>
      </c>
      <c r="AP2690" s="45">
        <v>0</v>
      </c>
      <c r="AQ2690" s="45">
        <v>0</v>
      </c>
      <c r="AR2690" s="45">
        <v>0</v>
      </c>
      <c r="AS2690" s="45" t="s">
        <v>4445</v>
      </c>
      <c r="AT2690" s="45" t="s">
        <v>4445</v>
      </c>
      <c r="AU2690" s="45">
        <v>0</v>
      </c>
      <c r="AV2690" s="10">
        <v>11.422390481341267</v>
      </c>
      <c r="AW2690" s="10">
        <v>11.422390481341267</v>
      </c>
      <c r="AX2690" s="17">
        <v>0</v>
      </c>
    </row>
    <row r="2691" spans="1:50" x14ac:dyDescent="0.25">
      <c r="A2691" s="22" t="s">
        <v>2906</v>
      </c>
      <c r="B2691" s="22" t="s">
        <v>3950</v>
      </c>
      <c r="C2691" s="22" t="s">
        <v>4004</v>
      </c>
      <c r="D2691" s="22">
        <v>7406</v>
      </c>
      <c r="E2691" s="22" t="s">
        <v>4074</v>
      </c>
      <c r="F2691" s="43">
        <v>2.8499999999999999E-4</v>
      </c>
      <c r="G2691" s="43">
        <v>17.676291711929998</v>
      </c>
      <c r="H2691" s="43">
        <v>2.2606060606060607</v>
      </c>
      <c r="I2691" s="9">
        <v>0</v>
      </c>
      <c r="J2691" s="9">
        <v>2.2606060606060607</v>
      </c>
      <c r="K2691" s="11">
        <v>0</v>
      </c>
      <c r="L2691" s="41">
        <v>33</v>
      </c>
      <c r="M2691" s="44">
        <v>0</v>
      </c>
      <c r="N2691" s="13">
        <v>0</v>
      </c>
      <c r="O2691" s="13">
        <v>0</v>
      </c>
      <c r="P2691" s="22">
        <v>0</v>
      </c>
      <c r="Q2691" s="22">
        <v>0</v>
      </c>
      <c r="R2691" s="14">
        <v>0</v>
      </c>
      <c r="S2691" s="22">
        <v>154</v>
      </c>
      <c r="T2691" s="22">
        <v>1</v>
      </c>
      <c r="U2691" s="22">
        <v>72</v>
      </c>
      <c r="V2691" s="22"/>
      <c r="W2691" s="22">
        <v>15</v>
      </c>
      <c r="X2691" s="22">
        <v>11</v>
      </c>
      <c r="Y2691" s="14">
        <v>72</v>
      </c>
      <c r="Z2691" s="10">
        <v>15</v>
      </c>
      <c r="AA2691" s="22">
        <v>11</v>
      </c>
      <c r="AB2691" s="22">
        <v>27.03</v>
      </c>
      <c r="AC2691" s="22">
        <v>1.6123291278772523E-5</v>
      </c>
      <c r="AD2691" s="42">
        <v>0</v>
      </c>
      <c r="AE2691" s="22">
        <v>2914</v>
      </c>
      <c r="AF2691" s="22">
        <v>0</v>
      </c>
      <c r="AG2691" s="22">
        <v>0</v>
      </c>
      <c r="AH2691" s="22">
        <v>0</v>
      </c>
      <c r="AI2691" s="22">
        <v>0</v>
      </c>
      <c r="AJ2691" s="22">
        <v>0</v>
      </c>
      <c r="AK2691" s="22">
        <v>0</v>
      </c>
      <c r="AL2691" s="45">
        <v>0</v>
      </c>
      <c r="AM2691" s="45">
        <v>0</v>
      </c>
      <c r="AN2691" s="45">
        <v>0</v>
      </c>
      <c r="AO2691" s="45">
        <v>0</v>
      </c>
      <c r="AP2691" s="45">
        <v>0</v>
      </c>
      <c r="AQ2691" s="45">
        <v>0</v>
      </c>
      <c r="AR2691" s="45">
        <v>0</v>
      </c>
      <c r="AS2691" s="45" t="s">
        <v>4445</v>
      </c>
      <c r="AT2691" s="45" t="s">
        <v>4445</v>
      </c>
      <c r="AU2691" s="45">
        <v>0</v>
      </c>
      <c r="AV2691" s="10">
        <v>6.6353887399463805</v>
      </c>
      <c r="AW2691" s="10">
        <v>6.6353887399463805</v>
      </c>
      <c r="AX2691" s="17">
        <v>0</v>
      </c>
    </row>
    <row r="2692" spans="1:50" x14ac:dyDescent="0.25">
      <c r="A2692" s="22" t="s">
        <v>2195</v>
      </c>
      <c r="B2692" s="22" t="s">
        <v>3962</v>
      </c>
      <c r="C2692" s="22" t="s">
        <v>2779</v>
      </c>
      <c r="D2692" s="22">
        <v>7009</v>
      </c>
      <c r="E2692" s="22" t="s">
        <v>3670</v>
      </c>
      <c r="F2692" s="43">
        <v>1.3795839999999999</v>
      </c>
      <c r="G2692" s="43">
        <v>127.11623641858</v>
      </c>
      <c r="H2692" s="43">
        <v>8.9848484848484844</v>
      </c>
      <c r="I2692" s="9">
        <v>0</v>
      </c>
      <c r="J2692" s="9">
        <v>8.9848484848484844</v>
      </c>
      <c r="K2692" s="11">
        <v>0</v>
      </c>
      <c r="L2692" s="41">
        <v>57</v>
      </c>
      <c r="M2692" s="44">
        <v>0</v>
      </c>
      <c r="N2692" s="13">
        <v>0</v>
      </c>
      <c r="O2692" s="13">
        <v>0</v>
      </c>
      <c r="P2692" s="22">
        <v>0</v>
      </c>
      <c r="Q2692" s="22">
        <v>0</v>
      </c>
      <c r="R2692" s="14">
        <v>0</v>
      </c>
      <c r="S2692" s="22">
        <v>124</v>
      </c>
      <c r="T2692" s="22">
        <v>1</v>
      </c>
      <c r="U2692" s="22">
        <v>116</v>
      </c>
      <c r="V2692" s="22"/>
      <c r="W2692" s="22">
        <v>23</v>
      </c>
      <c r="X2692" s="22">
        <v>16</v>
      </c>
      <c r="Y2692" s="14">
        <v>116</v>
      </c>
      <c r="Z2692" s="10">
        <v>23</v>
      </c>
      <c r="AA2692" s="22">
        <v>16</v>
      </c>
      <c r="AB2692" s="22">
        <v>41.95</v>
      </c>
      <c r="AC2692" s="22">
        <v>1.0852933023104768E-2</v>
      </c>
      <c r="AD2692" s="42">
        <v>5.1999999999999995E-4</v>
      </c>
      <c r="AE2692" s="22">
        <v>2915</v>
      </c>
      <c r="AF2692" s="22">
        <v>0</v>
      </c>
      <c r="AG2692" s="22">
        <v>0</v>
      </c>
      <c r="AH2692" s="22">
        <v>0</v>
      </c>
      <c r="AI2692" s="22">
        <v>0</v>
      </c>
      <c r="AJ2692" s="22">
        <v>0</v>
      </c>
      <c r="AK2692" s="22">
        <v>0</v>
      </c>
      <c r="AL2692" s="45">
        <v>0</v>
      </c>
      <c r="AM2692" s="45">
        <v>0</v>
      </c>
      <c r="AN2692" s="45">
        <v>0</v>
      </c>
      <c r="AO2692" s="45">
        <v>0</v>
      </c>
      <c r="AP2692" s="45">
        <v>0</v>
      </c>
      <c r="AQ2692" s="45">
        <v>0</v>
      </c>
      <c r="AR2692" s="45">
        <v>0</v>
      </c>
      <c r="AS2692" s="45" t="s">
        <v>4445</v>
      </c>
      <c r="AT2692" s="45" t="s">
        <v>4445</v>
      </c>
      <c r="AU2692" s="45">
        <v>0</v>
      </c>
      <c r="AV2692" s="10">
        <v>2.5598650927487352</v>
      </c>
      <c r="AW2692" s="10">
        <v>2.5598650927487352</v>
      </c>
      <c r="AX2692" s="17">
        <v>0</v>
      </c>
    </row>
    <row r="2693" spans="1:50" x14ac:dyDescent="0.25">
      <c r="A2693" s="22" t="s">
        <v>2906</v>
      </c>
      <c r="B2693" s="22" t="s">
        <v>3961</v>
      </c>
      <c r="C2693" s="22" t="s">
        <v>3845</v>
      </c>
      <c r="D2693" s="22">
        <v>9031</v>
      </c>
      <c r="E2693" s="22" t="s">
        <v>3846</v>
      </c>
      <c r="F2693" s="43">
        <v>0</v>
      </c>
      <c r="G2693" s="43">
        <v>0</v>
      </c>
      <c r="H2693" s="43">
        <v>2.3295454545454546E-2</v>
      </c>
      <c r="I2693" s="9">
        <v>0</v>
      </c>
      <c r="J2693" s="9">
        <v>2.3295454545454546E-2</v>
      </c>
      <c r="K2693" s="11">
        <v>0</v>
      </c>
      <c r="L2693" s="41">
        <v>0</v>
      </c>
      <c r="M2693" s="44">
        <v>0</v>
      </c>
      <c r="N2693" s="13">
        <v>0</v>
      </c>
      <c r="O2693" s="13">
        <v>0</v>
      </c>
      <c r="P2693" s="22">
        <v>0</v>
      </c>
      <c r="Q2693" s="22">
        <v>0</v>
      </c>
      <c r="R2693" s="14">
        <v>0</v>
      </c>
      <c r="S2693" s="22">
        <v>2</v>
      </c>
      <c r="T2693" s="22">
        <v>1</v>
      </c>
      <c r="U2693" s="22">
        <v>12</v>
      </c>
      <c r="V2693" s="22"/>
      <c r="W2693" s="22">
        <v>4</v>
      </c>
      <c r="X2693" s="22">
        <v>4</v>
      </c>
      <c r="Y2693" s="14">
        <v>12</v>
      </c>
      <c r="Z2693" s="10">
        <v>4</v>
      </c>
      <c r="AA2693" s="22">
        <v>4</v>
      </c>
      <c r="AB2693" s="22">
        <v>6.56</v>
      </c>
      <c r="AC2693" s="22">
        <v>0</v>
      </c>
      <c r="AD2693" s="42">
        <v>0</v>
      </c>
      <c r="AE2693" s="22">
        <v>2917</v>
      </c>
      <c r="AF2693" s="22">
        <v>0</v>
      </c>
      <c r="AG2693" s="22">
        <v>0</v>
      </c>
      <c r="AH2693" s="22">
        <v>0</v>
      </c>
      <c r="AI2693" s="22">
        <v>0</v>
      </c>
      <c r="AJ2693" s="22">
        <v>0</v>
      </c>
      <c r="AK2693" s="22">
        <v>0</v>
      </c>
      <c r="AL2693" s="45">
        <v>0</v>
      </c>
      <c r="AM2693" s="45">
        <v>0</v>
      </c>
      <c r="AN2693" s="45">
        <v>0</v>
      </c>
      <c r="AO2693" s="45">
        <v>0</v>
      </c>
      <c r="AP2693" s="45">
        <v>0</v>
      </c>
      <c r="AQ2693" s="45">
        <v>0</v>
      </c>
      <c r="AR2693" s="45">
        <v>0</v>
      </c>
      <c r="AS2693" s="45" t="s">
        <v>4445</v>
      </c>
      <c r="AT2693" s="45" t="s">
        <v>4445</v>
      </c>
      <c r="AU2693" s="45">
        <v>0</v>
      </c>
      <c r="AV2693" s="10">
        <v>171.70731707317071</v>
      </c>
      <c r="AW2693" s="10">
        <v>171.70731707317071</v>
      </c>
      <c r="AX2693" s="17">
        <v>0</v>
      </c>
    </row>
    <row r="2694" spans="1:50" x14ac:dyDescent="0.25">
      <c r="A2694" s="22" t="s">
        <v>2195</v>
      </c>
      <c r="B2694" s="22" t="s">
        <v>3962</v>
      </c>
      <c r="C2694" s="22" t="s">
        <v>3795</v>
      </c>
      <c r="D2694" s="22">
        <v>7391</v>
      </c>
      <c r="E2694" s="22" t="s">
        <v>3796</v>
      </c>
      <c r="F2694" s="43">
        <v>5.7000000000000003E-5</v>
      </c>
      <c r="G2694" s="43">
        <v>2.00054087553</v>
      </c>
      <c r="H2694" s="43">
        <v>6.7803030303030309E-2</v>
      </c>
      <c r="I2694" s="9">
        <v>0</v>
      </c>
      <c r="J2694" s="9">
        <v>6.7803030303030309E-2</v>
      </c>
      <c r="K2694" s="11">
        <v>0</v>
      </c>
      <c r="L2694" s="41">
        <v>0</v>
      </c>
      <c r="M2694" s="44">
        <v>0</v>
      </c>
      <c r="N2694" s="13">
        <v>0</v>
      </c>
      <c r="O2694" s="13">
        <v>0</v>
      </c>
      <c r="P2694" s="22">
        <v>0</v>
      </c>
      <c r="Q2694" s="22">
        <v>0</v>
      </c>
      <c r="R2694" s="14">
        <v>0</v>
      </c>
      <c r="S2694" s="22">
        <v>1</v>
      </c>
      <c r="T2694" s="22">
        <v>1</v>
      </c>
      <c r="U2694" s="22">
        <v>12</v>
      </c>
      <c r="V2694" s="22"/>
      <c r="W2694" s="22">
        <v>4</v>
      </c>
      <c r="X2694" s="22">
        <v>4</v>
      </c>
      <c r="Y2694" s="14">
        <v>12</v>
      </c>
      <c r="Z2694" s="10">
        <v>4</v>
      </c>
      <c r="AA2694" s="22">
        <v>4</v>
      </c>
      <c r="AB2694" s="22">
        <v>6.56</v>
      </c>
      <c r="AC2694" s="22">
        <v>2.8492294607526621E-5</v>
      </c>
      <c r="AD2694" s="42">
        <v>0</v>
      </c>
      <c r="AE2694" s="22">
        <v>2919</v>
      </c>
      <c r="AF2694" s="22">
        <v>0</v>
      </c>
      <c r="AG2694" s="22">
        <v>0</v>
      </c>
      <c r="AH2694" s="22">
        <v>0</v>
      </c>
      <c r="AI2694" s="22">
        <v>0</v>
      </c>
      <c r="AJ2694" s="22">
        <v>0</v>
      </c>
      <c r="AK2694" s="22">
        <v>0</v>
      </c>
      <c r="AL2694" s="45">
        <v>0</v>
      </c>
      <c r="AM2694" s="45">
        <v>0</v>
      </c>
      <c r="AN2694" s="45">
        <v>0</v>
      </c>
      <c r="AO2694" s="45">
        <v>0</v>
      </c>
      <c r="AP2694" s="45">
        <v>0</v>
      </c>
      <c r="AQ2694" s="45">
        <v>0</v>
      </c>
      <c r="AR2694" s="45">
        <v>0</v>
      </c>
      <c r="AS2694" s="45" t="s">
        <v>4445</v>
      </c>
      <c r="AT2694" s="45" t="s">
        <v>4445</v>
      </c>
      <c r="AU2694" s="45">
        <v>0</v>
      </c>
      <c r="AV2694" s="10">
        <v>58.99441340782122</v>
      </c>
      <c r="AW2694" s="10">
        <v>58.99441340782122</v>
      </c>
      <c r="AX2694" s="17">
        <v>0</v>
      </c>
    </row>
    <row r="2695" spans="1:50" x14ac:dyDescent="0.25">
      <c r="A2695" s="22" t="s">
        <v>2906</v>
      </c>
      <c r="B2695" s="22" t="s">
        <v>3961</v>
      </c>
      <c r="C2695" s="22" t="s">
        <v>3822</v>
      </c>
      <c r="D2695" s="22">
        <v>8333</v>
      </c>
      <c r="E2695" s="22" t="s">
        <v>3823</v>
      </c>
      <c r="F2695" s="43">
        <v>9.5399999999999999E-4</v>
      </c>
      <c r="G2695" s="43">
        <v>0.45911531500000002</v>
      </c>
      <c r="H2695" s="43">
        <v>0.6</v>
      </c>
      <c r="I2695" s="9">
        <v>0</v>
      </c>
      <c r="J2695" s="9">
        <v>0.6</v>
      </c>
      <c r="K2695" s="11">
        <v>0</v>
      </c>
      <c r="L2695" s="41">
        <v>6</v>
      </c>
      <c r="M2695" s="44">
        <v>0</v>
      </c>
      <c r="N2695" s="13">
        <v>0</v>
      </c>
      <c r="O2695" s="13">
        <v>0</v>
      </c>
      <c r="P2695" s="22">
        <v>0</v>
      </c>
      <c r="Q2695" s="22">
        <v>0</v>
      </c>
      <c r="R2695" s="14">
        <v>0</v>
      </c>
      <c r="S2695" s="22">
        <v>15</v>
      </c>
      <c r="T2695" s="22">
        <v>1</v>
      </c>
      <c r="U2695" s="22">
        <v>23</v>
      </c>
      <c r="V2695" s="22"/>
      <c r="W2695" s="22">
        <v>6</v>
      </c>
      <c r="X2695" s="22">
        <v>5</v>
      </c>
      <c r="Y2695" s="14">
        <v>23</v>
      </c>
      <c r="Z2695" s="10">
        <v>6</v>
      </c>
      <c r="AA2695" s="22">
        <v>5</v>
      </c>
      <c r="AB2695" s="22">
        <v>10.29</v>
      </c>
      <c r="AC2695" s="22">
        <v>2.0779093374395491E-3</v>
      </c>
      <c r="AD2695" s="42">
        <v>3.0000000000000001E-5</v>
      </c>
      <c r="AE2695" s="22">
        <v>2920</v>
      </c>
      <c r="AF2695" s="22">
        <v>0</v>
      </c>
      <c r="AG2695" s="22">
        <v>0</v>
      </c>
      <c r="AH2695" s="22">
        <v>0</v>
      </c>
      <c r="AI2695" s="22">
        <v>0</v>
      </c>
      <c r="AJ2695" s="22">
        <v>0</v>
      </c>
      <c r="AK2695" s="22">
        <v>0</v>
      </c>
      <c r="AL2695" s="45">
        <v>0</v>
      </c>
      <c r="AM2695" s="45">
        <v>0</v>
      </c>
      <c r="AN2695" s="45">
        <v>0</v>
      </c>
      <c r="AO2695" s="45">
        <v>0</v>
      </c>
      <c r="AP2695" s="45">
        <v>0</v>
      </c>
      <c r="AQ2695" s="45">
        <v>0</v>
      </c>
      <c r="AR2695" s="45">
        <v>0</v>
      </c>
      <c r="AS2695" s="45" t="s">
        <v>4445</v>
      </c>
      <c r="AT2695" s="45" t="s">
        <v>4445</v>
      </c>
      <c r="AU2695" s="45">
        <v>0</v>
      </c>
      <c r="AV2695" s="10">
        <v>10</v>
      </c>
      <c r="AW2695" s="10">
        <v>10</v>
      </c>
      <c r="AX2695" s="17">
        <v>0</v>
      </c>
    </row>
    <row r="2696" spans="1:50" x14ac:dyDescent="0.25">
      <c r="A2696" s="22" t="s">
        <v>964</v>
      </c>
      <c r="B2696" s="22" t="s">
        <v>3948</v>
      </c>
      <c r="C2696" s="22" t="s">
        <v>1642</v>
      </c>
      <c r="D2696" s="22">
        <v>7902</v>
      </c>
      <c r="E2696" s="22" t="s">
        <v>3810</v>
      </c>
      <c r="F2696" s="43">
        <v>0.29015099999999999</v>
      </c>
      <c r="G2696" s="43">
        <v>81.475793135489994</v>
      </c>
      <c r="H2696" s="43">
        <v>3.7806818181818183</v>
      </c>
      <c r="I2696" s="9">
        <v>0</v>
      </c>
      <c r="J2696" s="9">
        <v>3.7806818181818183</v>
      </c>
      <c r="K2696" s="11">
        <v>0</v>
      </c>
      <c r="L2696" s="41">
        <v>967</v>
      </c>
      <c r="M2696" s="44">
        <v>0</v>
      </c>
      <c r="N2696" s="13">
        <v>0</v>
      </c>
      <c r="O2696" s="13">
        <v>0</v>
      </c>
      <c r="P2696" s="22">
        <v>0</v>
      </c>
      <c r="Q2696" s="22">
        <v>0</v>
      </c>
      <c r="R2696" s="14">
        <v>0</v>
      </c>
      <c r="S2696" s="22">
        <v>63</v>
      </c>
      <c r="T2696" s="22">
        <v>1</v>
      </c>
      <c r="U2696" s="22">
        <v>1768</v>
      </c>
      <c r="V2696" s="22"/>
      <c r="W2696" s="22">
        <v>321</v>
      </c>
      <c r="X2696" s="22">
        <v>212</v>
      </c>
      <c r="Y2696" s="14">
        <v>1768</v>
      </c>
      <c r="Z2696" s="10">
        <v>321</v>
      </c>
      <c r="AA2696" s="22">
        <v>212</v>
      </c>
      <c r="AB2696" s="22">
        <v>598.89</v>
      </c>
      <c r="AC2696" s="22">
        <v>3.5611927031811031E-3</v>
      </c>
      <c r="AD2696" s="42">
        <v>2.3800000000000002E-3</v>
      </c>
      <c r="AE2696" s="22">
        <v>2921</v>
      </c>
      <c r="AF2696" s="22">
        <v>0</v>
      </c>
      <c r="AG2696" s="22">
        <v>0</v>
      </c>
      <c r="AH2696" s="22">
        <v>0</v>
      </c>
      <c r="AI2696" s="22">
        <v>0</v>
      </c>
      <c r="AJ2696" s="22">
        <v>0</v>
      </c>
      <c r="AK2696" s="22">
        <v>0</v>
      </c>
      <c r="AL2696" s="45">
        <v>0</v>
      </c>
      <c r="AM2696" s="45">
        <v>0</v>
      </c>
      <c r="AN2696" s="45">
        <v>0</v>
      </c>
      <c r="AO2696" s="45">
        <v>0</v>
      </c>
      <c r="AP2696" s="45">
        <v>0</v>
      </c>
      <c r="AQ2696" s="45">
        <v>0</v>
      </c>
      <c r="AR2696" s="45">
        <v>0</v>
      </c>
      <c r="AS2696" s="45" t="s">
        <v>4445</v>
      </c>
      <c r="AT2696" s="45" t="s">
        <v>4445</v>
      </c>
      <c r="AU2696" s="45">
        <v>0</v>
      </c>
      <c r="AV2696" s="10">
        <v>84.905320108205586</v>
      </c>
      <c r="AW2696" s="10">
        <v>84.905320108205586</v>
      </c>
      <c r="AX2696" s="17">
        <v>0</v>
      </c>
    </row>
    <row r="2697" spans="1:50" x14ac:dyDescent="0.25">
      <c r="A2697" s="22" t="s">
        <v>2195</v>
      </c>
      <c r="B2697" s="22" t="s">
        <v>3962</v>
      </c>
      <c r="C2697" s="22" t="s">
        <v>2746</v>
      </c>
      <c r="D2697" s="22">
        <v>9047</v>
      </c>
      <c r="E2697" s="22" t="s">
        <v>3615</v>
      </c>
      <c r="F2697" s="43">
        <v>4.4299999999999998E-4</v>
      </c>
      <c r="G2697" s="43">
        <v>15.002873741569999</v>
      </c>
      <c r="H2697" s="43">
        <v>0.99356060606060614</v>
      </c>
      <c r="I2697" s="9">
        <v>0</v>
      </c>
      <c r="J2697" s="9">
        <v>0.99356060606060614</v>
      </c>
      <c r="K2697" s="11">
        <v>0</v>
      </c>
      <c r="L2697" s="41">
        <v>3</v>
      </c>
      <c r="M2697" s="44">
        <v>0</v>
      </c>
      <c r="N2697" s="13">
        <v>0</v>
      </c>
      <c r="O2697" s="13">
        <v>0</v>
      </c>
      <c r="P2697" s="22">
        <v>0</v>
      </c>
      <c r="Q2697" s="22">
        <v>0</v>
      </c>
      <c r="R2697" s="14">
        <v>0</v>
      </c>
      <c r="S2697" s="22">
        <v>15</v>
      </c>
      <c r="T2697" s="22">
        <v>1</v>
      </c>
      <c r="U2697" s="22">
        <v>18</v>
      </c>
      <c r="V2697" s="22"/>
      <c r="W2697" s="22">
        <v>5</v>
      </c>
      <c r="X2697" s="22">
        <v>4</v>
      </c>
      <c r="Y2697" s="14">
        <v>18</v>
      </c>
      <c r="Z2697" s="10">
        <v>5</v>
      </c>
      <c r="AA2697" s="22">
        <v>4</v>
      </c>
      <c r="AB2697" s="22">
        <v>8.4700000000000006</v>
      </c>
      <c r="AC2697" s="22">
        <v>2.9527676339269221E-5</v>
      </c>
      <c r="AD2697" s="42">
        <v>0</v>
      </c>
      <c r="AE2697" s="22">
        <v>2922</v>
      </c>
      <c r="AF2697" s="22">
        <v>0</v>
      </c>
      <c r="AG2697" s="22">
        <v>0</v>
      </c>
      <c r="AH2697" s="22">
        <v>0</v>
      </c>
      <c r="AI2697" s="22">
        <v>0</v>
      </c>
      <c r="AJ2697" s="22">
        <v>0</v>
      </c>
      <c r="AK2697" s="22">
        <v>0</v>
      </c>
      <c r="AL2697" s="45">
        <v>0</v>
      </c>
      <c r="AM2697" s="45">
        <v>0</v>
      </c>
      <c r="AN2697" s="45">
        <v>0</v>
      </c>
      <c r="AO2697" s="45">
        <v>0</v>
      </c>
      <c r="AP2697" s="45">
        <v>0</v>
      </c>
      <c r="AQ2697" s="45">
        <v>0</v>
      </c>
      <c r="AR2697" s="45">
        <v>0</v>
      </c>
      <c r="AS2697" s="45" t="s">
        <v>4445</v>
      </c>
      <c r="AT2697" s="45" t="s">
        <v>4445</v>
      </c>
      <c r="AU2697" s="45">
        <v>0</v>
      </c>
      <c r="AV2697" s="10">
        <v>5.0324056423942043</v>
      </c>
      <c r="AW2697" s="10">
        <v>5.0324056423942043</v>
      </c>
      <c r="AX2697" s="17">
        <v>0</v>
      </c>
    </row>
    <row r="2698" spans="1:50" x14ac:dyDescent="0.25">
      <c r="A2698" s="22" t="s">
        <v>2906</v>
      </c>
      <c r="B2698" s="22" t="s">
        <v>3961</v>
      </c>
      <c r="C2698" s="22" t="s">
        <v>3822</v>
      </c>
      <c r="D2698" s="22">
        <v>9776</v>
      </c>
      <c r="E2698" s="22" t="s">
        <v>3777</v>
      </c>
      <c r="F2698" s="43">
        <v>0.15799099999999999</v>
      </c>
      <c r="G2698" s="43">
        <v>29.191788138869999</v>
      </c>
      <c r="H2698" s="43">
        <v>2.717992424242424</v>
      </c>
      <c r="I2698" s="9">
        <v>0</v>
      </c>
      <c r="J2698" s="9">
        <v>2.717992424242424</v>
      </c>
      <c r="K2698" s="11">
        <v>0</v>
      </c>
      <c r="L2698" s="41">
        <v>0</v>
      </c>
      <c r="M2698" s="44">
        <v>0</v>
      </c>
      <c r="N2698" s="13">
        <v>0</v>
      </c>
      <c r="O2698" s="13">
        <v>0</v>
      </c>
      <c r="P2698" s="22">
        <v>0</v>
      </c>
      <c r="Q2698" s="22">
        <v>0</v>
      </c>
      <c r="R2698" s="14">
        <v>0</v>
      </c>
      <c r="S2698" s="22">
        <v>57</v>
      </c>
      <c r="T2698" s="22">
        <v>1</v>
      </c>
      <c r="U2698" s="22">
        <v>12</v>
      </c>
      <c r="V2698" s="22"/>
      <c r="W2698" s="22">
        <v>4</v>
      </c>
      <c r="X2698" s="22">
        <v>4</v>
      </c>
      <c r="Y2698" s="14">
        <v>12</v>
      </c>
      <c r="Z2698" s="10">
        <v>4</v>
      </c>
      <c r="AA2698" s="22">
        <v>4</v>
      </c>
      <c r="AB2698" s="22">
        <v>6.56</v>
      </c>
      <c r="AC2698" s="22">
        <v>5.4121727401011399E-3</v>
      </c>
      <c r="AD2698" s="42">
        <v>5.0000000000000002E-5</v>
      </c>
      <c r="AE2698" s="22">
        <v>2926</v>
      </c>
      <c r="AF2698" s="22">
        <v>0</v>
      </c>
      <c r="AG2698" s="22">
        <v>0</v>
      </c>
      <c r="AH2698" s="22">
        <v>0</v>
      </c>
      <c r="AI2698" s="22">
        <v>0</v>
      </c>
      <c r="AJ2698" s="22">
        <v>0</v>
      </c>
      <c r="AK2698" s="22">
        <v>0</v>
      </c>
      <c r="AL2698" s="45">
        <v>0</v>
      </c>
      <c r="AM2698" s="45">
        <v>0</v>
      </c>
      <c r="AN2698" s="45">
        <v>0</v>
      </c>
      <c r="AO2698" s="45">
        <v>0</v>
      </c>
      <c r="AP2698" s="45">
        <v>0</v>
      </c>
      <c r="AQ2698" s="45">
        <v>0</v>
      </c>
      <c r="AR2698" s="45">
        <v>0</v>
      </c>
      <c r="AS2698" s="45" t="s">
        <v>4445</v>
      </c>
      <c r="AT2698" s="45" t="s">
        <v>4445</v>
      </c>
      <c r="AU2698" s="45">
        <v>0</v>
      </c>
      <c r="AV2698" s="10">
        <v>1.4716744477736745</v>
      </c>
      <c r="AW2698" s="10">
        <v>1.4716744477736745</v>
      </c>
      <c r="AX2698" s="17">
        <v>0</v>
      </c>
    </row>
    <row r="2699" spans="1:50" x14ac:dyDescent="0.25">
      <c r="A2699" s="22" t="s">
        <v>1672</v>
      </c>
      <c r="B2699" s="22" t="s">
        <v>3981</v>
      </c>
      <c r="C2699" s="22" t="s">
        <v>2143</v>
      </c>
      <c r="D2699" s="22">
        <v>9578</v>
      </c>
      <c r="E2699" s="22" t="s">
        <v>3721</v>
      </c>
      <c r="F2699" s="43">
        <v>4.1398999999999998E-2</v>
      </c>
      <c r="G2699" s="43">
        <v>12.003133604549999</v>
      </c>
      <c r="H2699" s="43">
        <v>1.2113636363636364</v>
      </c>
      <c r="I2699" s="9">
        <v>1.2113636363636364</v>
      </c>
      <c r="J2699" s="9">
        <v>0</v>
      </c>
      <c r="K2699" s="11">
        <v>1.2113636363636364</v>
      </c>
      <c r="L2699" s="41">
        <v>0</v>
      </c>
      <c r="M2699" s="44">
        <v>0</v>
      </c>
      <c r="N2699" s="13">
        <v>0</v>
      </c>
      <c r="O2699" s="13">
        <v>0</v>
      </c>
      <c r="P2699" s="22">
        <v>0</v>
      </c>
      <c r="Q2699" s="22">
        <v>0</v>
      </c>
      <c r="R2699" s="14">
        <v>0</v>
      </c>
      <c r="S2699" s="22">
        <v>11</v>
      </c>
      <c r="T2699" s="22">
        <v>0</v>
      </c>
      <c r="U2699" s="22">
        <v>0</v>
      </c>
      <c r="V2699" s="22"/>
      <c r="W2699" s="22">
        <v>0</v>
      </c>
      <c r="X2699" s="22">
        <v>0</v>
      </c>
      <c r="Y2699" s="14">
        <v>0</v>
      </c>
      <c r="Z2699" s="10">
        <v>0</v>
      </c>
      <c r="AA2699" s="22">
        <v>0</v>
      </c>
      <c r="AB2699" s="22">
        <v>0</v>
      </c>
      <c r="AC2699" s="22">
        <v>3.4490160123109002E-3</v>
      </c>
      <c r="AD2699" s="42">
        <v>0</v>
      </c>
      <c r="AE2699" s="22">
        <v>2931</v>
      </c>
      <c r="AF2699" s="22">
        <v>0</v>
      </c>
      <c r="AG2699" s="22">
        <v>0</v>
      </c>
      <c r="AH2699" s="22">
        <v>1</v>
      </c>
      <c r="AI2699" s="22">
        <v>0</v>
      </c>
      <c r="AJ2699" s="22">
        <v>0</v>
      </c>
      <c r="AK2699" s="22">
        <v>0</v>
      </c>
      <c r="AL2699" s="45">
        <v>0</v>
      </c>
      <c r="AM2699" s="45">
        <v>0</v>
      </c>
      <c r="AN2699" s="45">
        <v>0</v>
      </c>
      <c r="AO2699" s="45">
        <v>0</v>
      </c>
      <c r="AP2699" s="45">
        <v>0</v>
      </c>
      <c r="AQ2699" s="45">
        <v>0</v>
      </c>
      <c r="AR2699" s="45">
        <v>0</v>
      </c>
      <c r="AS2699" s="45" t="s">
        <v>4445</v>
      </c>
      <c r="AT2699" s="45" t="s">
        <v>4445</v>
      </c>
      <c r="AU2699" s="45">
        <v>0</v>
      </c>
      <c r="AV2699" s="10">
        <v>0</v>
      </c>
      <c r="AW2699" s="10">
        <v>0</v>
      </c>
      <c r="AX2699" s="17">
        <v>1</v>
      </c>
    </row>
    <row r="2700" spans="1:50" x14ac:dyDescent="0.25">
      <c r="A2700" s="22" t="s">
        <v>964</v>
      </c>
      <c r="B2700" s="22" t="s">
        <v>3952</v>
      </c>
      <c r="C2700" s="22" t="s">
        <v>1571</v>
      </c>
      <c r="D2700" s="22">
        <v>9864</v>
      </c>
      <c r="E2700" s="22" t="s">
        <v>3788</v>
      </c>
      <c r="F2700" s="43">
        <v>0.18206600000000001</v>
      </c>
      <c r="G2700" s="43">
        <v>74.488756869430006</v>
      </c>
      <c r="H2700" s="43">
        <v>3.9109848484848486</v>
      </c>
      <c r="I2700" s="9">
        <v>0.80681818181818188</v>
      </c>
      <c r="J2700" s="9">
        <v>3.104166666666667</v>
      </c>
      <c r="K2700" s="11">
        <v>0</v>
      </c>
      <c r="L2700" s="41">
        <v>7</v>
      </c>
      <c r="M2700" s="44">
        <v>0</v>
      </c>
      <c r="N2700" s="13">
        <v>0</v>
      </c>
      <c r="O2700" s="13">
        <v>0</v>
      </c>
      <c r="P2700" s="22">
        <v>0</v>
      </c>
      <c r="Q2700" s="22">
        <v>0</v>
      </c>
      <c r="R2700" s="14">
        <v>0</v>
      </c>
      <c r="S2700" s="22">
        <v>108</v>
      </c>
      <c r="T2700" s="22">
        <v>1</v>
      </c>
      <c r="U2700" s="22">
        <v>25</v>
      </c>
      <c r="V2700" s="22"/>
      <c r="W2700" s="22">
        <v>6</v>
      </c>
      <c r="X2700" s="22">
        <v>5</v>
      </c>
      <c r="Y2700" s="14">
        <v>25</v>
      </c>
      <c r="Z2700" s="10">
        <v>6</v>
      </c>
      <c r="AA2700" s="22">
        <v>5</v>
      </c>
      <c r="AB2700" s="22">
        <v>10.47</v>
      </c>
      <c r="AC2700" s="22">
        <v>2.4442077925819088E-3</v>
      </c>
      <c r="AD2700" s="42">
        <v>3.0000000000000001E-5</v>
      </c>
      <c r="AE2700" s="22">
        <v>2934</v>
      </c>
      <c r="AF2700" s="22">
        <v>0</v>
      </c>
      <c r="AG2700" s="22">
        <v>0</v>
      </c>
      <c r="AH2700" s="22">
        <v>0</v>
      </c>
      <c r="AI2700" s="22">
        <v>0</v>
      </c>
      <c r="AJ2700" s="22">
        <v>0</v>
      </c>
      <c r="AK2700" s="22">
        <v>0</v>
      </c>
      <c r="AL2700" s="45">
        <v>0</v>
      </c>
      <c r="AM2700" s="45">
        <v>0</v>
      </c>
      <c r="AN2700" s="45">
        <v>0</v>
      </c>
      <c r="AO2700" s="45">
        <v>0</v>
      </c>
      <c r="AP2700" s="45">
        <v>0</v>
      </c>
      <c r="AQ2700" s="45">
        <v>0</v>
      </c>
      <c r="AR2700" s="45">
        <v>0</v>
      </c>
      <c r="AS2700" s="45" t="s">
        <v>4445</v>
      </c>
      <c r="AT2700" s="45" t="s">
        <v>4445</v>
      </c>
      <c r="AU2700" s="45">
        <v>0</v>
      </c>
      <c r="AV2700" s="10">
        <v>1.9328859060402683</v>
      </c>
      <c r="AW2700" s="10">
        <v>1.534140435835351</v>
      </c>
      <c r="AX2700" s="17">
        <v>0.2062953995157385</v>
      </c>
    </row>
    <row r="2701" spans="1:50" x14ac:dyDescent="0.25">
      <c r="A2701" s="22" t="s">
        <v>2195</v>
      </c>
      <c r="B2701" s="22" t="s">
        <v>3956</v>
      </c>
      <c r="C2701" s="22" t="s">
        <v>3798</v>
      </c>
      <c r="D2701" s="22">
        <v>7938</v>
      </c>
      <c r="E2701" s="22" t="s">
        <v>3799</v>
      </c>
      <c r="F2701" s="43">
        <v>1.9316709999999999</v>
      </c>
      <c r="G2701" s="43">
        <v>11.10347745034</v>
      </c>
      <c r="H2701" s="43">
        <v>0.64659090909090911</v>
      </c>
      <c r="I2701" s="9">
        <v>0</v>
      </c>
      <c r="J2701" s="9">
        <v>0.64659090909090911</v>
      </c>
      <c r="K2701" s="11">
        <v>0</v>
      </c>
      <c r="L2701" s="41">
        <v>1</v>
      </c>
      <c r="M2701" s="44">
        <v>0</v>
      </c>
      <c r="N2701" s="13">
        <v>0</v>
      </c>
      <c r="O2701" s="13">
        <v>0</v>
      </c>
      <c r="P2701" s="22">
        <v>0</v>
      </c>
      <c r="Q2701" s="22">
        <v>0</v>
      </c>
      <c r="R2701" s="14">
        <v>0</v>
      </c>
      <c r="S2701" s="22">
        <v>11</v>
      </c>
      <c r="T2701" s="22">
        <v>1</v>
      </c>
      <c r="U2701" s="22">
        <v>14</v>
      </c>
      <c r="V2701" s="22"/>
      <c r="W2701" s="22">
        <v>5</v>
      </c>
      <c r="X2701" s="22">
        <v>4</v>
      </c>
      <c r="Y2701" s="14">
        <v>14</v>
      </c>
      <c r="Z2701" s="10">
        <v>5</v>
      </c>
      <c r="AA2701" s="22">
        <v>4</v>
      </c>
      <c r="AB2701" s="22">
        <v>8.11</v>
      </c>
      <c r="AC2701" s="22">
        <v>0.17396991245664664</v>
      </c>
      <c r="AD2701" s="42">
        <v>1.81E-3</v>
      </c>
      <c r="AE2701" s="22">
        <v>2941</v>
      </c>
      <c r="AF2701" s="22">
        <v>0</v>
      </c>
      <c r="AG2701" s="22">
        <v>0</v>
      </c>
      <c r="AH2701" s="22">
        <v>0</v>
      </c>
      <c r="AI2701" s="22">
        <v>0</v>
      </c>
      <c r="AJ2701" s="22">
        <v>0</v>
      </c>
      <c r="AK2701" s="22">
        <v>1</v>
      </c>
      <c r="AL2701" s="45">
        <v>1</v>
      </c>
      <c r="AM2701" s="45">
        <v>0</v>
      </c>
      <c r="AN2701" s="45">
        <v>1</v>
      </c>
      <c r="AO2701" s="45">
        <v>0</v>
      </c>
      <c r="AP2701" s="45">
        <v>0</v>
      </c>
      <c r="AQ2701" s="45">
        <v>1</v>
      </c>
      <c r="AR2701" s="45">
        <v>1</v>
      </c>
      <c r="AS2701" s="45" t="s">
        <v>4445</v>
      </c>
      <c r="AT2701" s="45" t="s">
        <v>4445</v>
      </c>
      <c r="AU2701" s="45">
        <v>0</v>
      </c>
      <c r="AV2701" s="10">
        <v>7.73286467486819</v>
      </c>
      <c r="AW2701" s="10">
        <v>7.73286467486819</v>
      </c>
      <c r="AX2701" s="17">
        <v>0</v>
      </c>
    </row>
    <row r="2702" spans="1:50" x14ac:dyDescent="0.25">
      <c r="A2702" s="22" t="s">
        <v>2195</v>
      </c>
      <c r="B2702" s="22" t="s">
        <v>3962</v>
      </c>
      <c r="C2702" s="22" t="s">
        <v>2779</v>
      </c>
      <c r="D2702" s="22">
        <v>8915</v>
      </c>
      <c r="E2702" s="22" t="s">
        <v>3710</v>
      </c>
      <c r="F2702" s="43">
        <v>3.7476000000000002E-2</v>
      </c>
      <c r="G2702" s="43">
        <v>66.850193895450005</v>
      </c>
      <c r="H2702" s="43">
        <v>3.3265151515151516</v>
      </c>
      <c r="I2702" s="9">
        <v>0</v>
      </c>
      <c r="J2702" s="9">
        <v>3.3265151515151516</v>
      </c>
      <c r="K2702" s="11">
        <v>0</v>
      </c>
      <c r="L2702" s="41">
        <v>10</v>
      </c>
      <c r="M2702" s="44">
        <v>0</v>
      </c>
      <c r="N2702" s="13">
        <v>0</v>
      </c>
      <c r="O2702" s="13">
        <v>0</v>
      </c>
      <c r="P2702" s="22">
        <v>0</v>
      </c>
      <c r="Q2702" s="22">
        <v>0</v>
      </c>
      <c r="R2702" s="14">
        <v>0</v>
      </c>
      <c r="S2702" s="22">
        <v>33</v>
      </c>
      <c r="T2702" s="22">
        <v>1</v>
      </c>
      <c r="U2702" s="22">
        <v>30</v>
      </c>
      <c r="V2702" s="22"/>
      <c r="W2702" s="22">
        <v>7</v>
      </c>
      <c r="X2702" s="22">
        <v>6</v>
      </c>
      <c r="Y2702" s="14">
        <v>30</v>
      </c>
      <c r="Z2702" s="10">
        <v>7</v>
      </c>
      <c r="AA2702" s="22">
        <v>6</v>
      </c>
      <c r="AB2702" s="22">
        <v>12.29</v>
      </c>
      <c r="AC2702" s="22">
        <v>5.6059672853919296E-4</v>
      </c>
      <c r="AD2702" s="42">
        <v>1.0000000000000001E-5</v>
      </c>
      <c r="AE2702" s="22">
        <v>2944</v>
      </c>
      <c r="AF2702" s="22">
        <v>0</v>
      </c>
      <c r="AG2702" s="22">
        <v>0</v>
      </c>
      <c r="AH2702" s="22">
        <v>0</v>
      </c>
      <c r="AI2702" s="22">
        <v>0</v>
      </c>
      <c r="AJ2702" s="22">
        <v>0</v>
      </c>
      <c r="AK2702" s="22">
        <v>0</v>
      </c>
      <c r="AL2702" s="45">
        <v>0</v>
      </c>
      <c r="AM2702" s="45">
        <v>0</v>
      </c>
      <c r="AN2702" s="45">
        <v>0</v>
      </c>
      <c r="AO2702" s="45">
        <v>0</v>
      </c>
      <c r="AP2702" s="45">
        <v>0</v>
      </c>
      <c r="AQ2702" s="45">
        <v>0</v>
      </c>
      <c r="AR2702" s="45">
        <v>0</v>
      </c>
      <c r="AS2702" s="45" t="s">
        <v>4445</v>
      </c>
      <c r="AT2702" s="45" t="s">
        <v>4445</v>
      </c>
      <c r="AU2702" s="45">
        <v>0</v>
      </c>
      <c r="AV2702" s="10">
        <v>2.1043042587109997</v>
      </c>
      <c r="AW2702" s="10">
        <v>2.1043042587109997</v>
      </c>
      <c r="AX2702" s="17">
        <v>0</v>
      </c>
    </row>
    <row r="2703" spans="1:50" x14ac:dyDescent="0.25">
      <c r="A2703" s="22" t="s">
        <v>2906</v>
      </c>
      <c r="B2703" s="22" t="s">
        <v>3959</v>
      </c>
      <c r="C2703" s="22" t="s">
        <v>3239</v>
      </c>
      <c r="D2703" s="22">
        <v>8920</v>
      </c>
      <c r="E2703" s="22" t="s">
        <v>3828</v>
      </c>
      <c r="F2703" s="43">
        <v>9.7050000000000001E-3</v>
      </c>
      <c r="G2703" s="43">
        <v>10.470858102359999</v>
      </c>
      <c r="H2703" s="43">
        <v>4.6022727272727278E-2</v>
      </c>
      <c r="I2703" s="9">
        <v>0</v>
      </c>
      <c r="J2703" s="9">
        <v>4.6022727272727278E-2</v>
      </c>
      <c r="K2703" s="11">
        <v>0</v>
      </c>
      <c r="L2703" s="41">
        <v>0</v>
      </c>
      <c r="M2703" s="44">
        <v>0</v>
      </c>
      <c r="N2703" s="13">
        <v>0</v>
      </c>
      <c r="O2703" s="13">
        <v>0</v>
      </c>
      <c r="P2703" s="22">
        <v>0</v>
      </c>
      <c r="Q2703" s="22">
        <v>0</v>
      </c>
      <c r="R2703" s="14">
        <v>0</v>
      </c>
      <c r="S2703" s="22">
        <v>1</v>
      </c>
      <c r="T2703" s="22">
        <v>1</v>
      </c>
      <c r="U2703" s="22">
        <v>12</v>
      </c>
      <c r="V2703" s="22"/>
      <c r="W2703" s="22">
        <v>4</v>
      </c>
      <c r="X2703" s="22">
        <v>4</v>
      </c>
      <c r="Y2703" s="14">
        <v>12</v>
      </c>
      <c r="Z2703" s="10">
        <v>4</v>
      </c>
      <c r="AA2703" s="22">
        <v>4</v>
      </c>
      <c r="AB2703" s="22">
        <v>6.56</v>
      </c>
      <c r="AC2703" s="22">
        <v>9.2685813379637103E-4</v>
      </c>
      <c r="AD2703" s="42">
        <v>1.0000000000000001E-5</v>
      </c>
      <c r="AE2703" s="22">
        <v>2946</v>
      </c>
      <c r="AF2703" s="22">
        <v>0</v>
      </c>
      <c r="AG2703" s="22">
        <v>0</v>
      </c>
      <c r="AH2703" s="22">
        <v>0</v>
      </c>
      <c r="AI2703" s="22">
        <v>0</v>
      </c>
      <c r="AJ2703" s="22">
        <v>0</v>
      </c>
      <c r="AK2703" s="22">
        <v>0</v>
      </c>
      <c r="AL2703" s="45">
        <v>0</v>
      </c>
      <c r="AM2703" s="45">
        <v>0</v>
      </c>
      <c r="AN2703" s="45">
        <v>0</v>
      </c>
      <c r="AO2703" s="45">
        <v>0</v>
      </c>
      <c r="AP2703" s="45">
        <v>0</v>
      </c>
      <c r="AQ2703" s="45">
        <v>0</v>
      </c>
      <c r="AR2703" s="45">
        <v>0</v>
      </c>
      <c r="AS2703" s="45" t="s">
        <v>4445</v>
      </c>
      <c r="AT2703" s="45" t="s">
        <v>4445</v>
      </c>
      <c r="AU2703" s="45">
        <v>0</v>
      </c>
      <c r="AV2703" s="10">
        <v>86.913580246913568</v>
      </c>
      <c r="AW2703" s="10">
        <v>86.913580246913568</v>
      </c>
      <c r="AX2703" s="17">
        <v>0</v>
      </c>
    </row>
    <row r="2704" spans="1:50" x14ac:dyDescent="0.25">
      <c r="A2704" s="22" t="s">
        <v>2195</v>
      </c>
      <c r="B2704" s="22" t="s">
        <v>3956</v>
      </c>
      <c r="C2704" s="22" t="s">
        <v>3792</v>
      </c>
      <c r="D2704" s="22">
        <v>9347</v>
      </c>
      <c r="E2704" s="22" t="s">
        <v>3793</v>
      </c>
      <c r="F2704" s="43">
        <v>5.9288E-2</v>
      </c>
      <c r="G2704" s="43">
        <v>31.845598164910001</v>
      </c>
      <c r="H2704" s="43">
        <v>1.4681818181818183</v>
      </c>
      <c r="I2704" s="9">
        <v>0</v>
      </c>
      <c r="J2704" s="9">
        <v>1.4681818181818183</v>
      </c>
      <c r="K2704" s="11">
        <v>0</v>
      </c>
      <c r="L2704" s="41">
        <v>13</v>
      </c>
      <c r="M2704" s="44">
        <v>0</v>
      </c>
      <c r="N2704" s="13">
        <v>0</v>
      </c>
      <c r="O2704" s="13">
        <v>0</v>
      </c>
      <c r="P2704" s="22">
        <v>0</v>
      </c>
      <c r="Q2704" s="22">
        <v>0</v>
      </c>
      <c r="R2704" s="14">
        <v>0</v>
      </c>
      <c r="S2704" s="22">
        <v>31</v>
      </c>
      <c r="T2704" s="22">
        <v>1</v>
      </c>
      <c r="U2704" s="22">
        <v>36</v>
      </c>
      <c r="V2704" s="22"/>
      <c r="W2704" s="22">
        <v>8</v>
      </c>
      <c r="X2704" s="22">
        <v>6</v>
      </c>
      <c r="Y2704" s="14">
        <v>36</v>
      </c>
      <c r="Z2704" s="10">
        <v>8</v>
      </c>
      <c r="AA2704" s="22">
        <v>6</v>
      </c>
      <c r="AB2704" s="22">
        <v>14.2</v>
      </c>
      <c r="AC2704" s="22">
        <v>1.8617329683362082E-3</v>
      </c>
      <c r="AD2704" s="42">
        <v>3.0000000000000001E-5</v>
      </c>
      <c r="AE2704" s="22">
        <v>2949</v>
      </c>
      <c r="AF2704" s="22">
        <v>0</v>
      </c>
      <c r="AG2704" s="22">
        <v>0</v>
      </c>
      <c r="AH2704" s="22">
        <v>0</v>
      </c>
      <c r="AI2704" s="22">
        <v>0</v>
      </c>
      <c r="AJ2704" s="22">
        <v>0</v>
      </c>
      <c r="AK2704" s="22">
        <v>0</v>
      </c>
      <c r="AL2704" s="45">
        <v>0</v>
      </c>
      <c r="AM2704" s="45">
        <v>0</v>
      </c>
      <c r="AN2704" s="45">
        <v>0</v>
      </c>
      <c r="AO2704" s="45">
        <v>0</v>
      </c>
      <c r="AP2704" s="45">
        <v>0</v>
      </c>
      <c r="AQ2704" s="45">
        <v>0</v>
      </c>
      <c r="AR2704" s="45">
        <v>0</v>
      </c>
      <c r="AS2704" s="45" t="s">
        <v>4445</v>
      </c>
      <c r="AT2704" s="45" t="s">
        <v>4445</v>
      </c>
      <c r="AU2704" s="45">
        <v>0</v>
      </c>
      <c r="AV2704" s="10">
        <v>5.4489164086687305</v>
      </c>
      <c r="AW2704" s="10">
        <v>5.4489164086687305</v>
      </c>
      <c r="AX2704" s="17">
        <v>0</v>
      </c>
    </row>
    <row r="2705" spans="1:50" x14ac:dyDescent="0.25">
      <c r="A2705" s="22" t="s">
        <v>8</v>
      </c>
      <c r="B2705" s="22" t="s">
        <v>3953</v>
      </c>
      <c r="C2705" s="22" t="s">
        <v>255</v>
      </c>
      <c r="D2705" s="22">
        <v>7912</v>
      </c>
      <c r="E2705" s="22" t="s">
        <v>3690</v>
      </c>
      <c r="F2705" s="43">
        <v>1.0383249999999999</v>
      </c>
      <c r="G2705" s="43">
        <v>11.78338373769</v>
      </c>
      <c r="H2705" s="43">
        <v>0.55587121212121215</v>
      </c>
      <c r="I2705" s="9">
        <v>0</v>
      </c>
      <c r="J2705" s="9">
        <v>0.55587121212121215</v>
      </c>
      <c r="K2705" s="11">
        <v>0</v>
      </c>
      <c r="L2705" s="41">
        <v>28</v>
      </c>
      <c r="M2705" s="44">
        <v>0</v>
      </c>
      <c r="N2705" s="13">
        <v>0</v>
      </c>
      <c r="O2705" s="13">
        <v>0</v>
      </c>
      <c r="P2705" s="22">
        <v>0</v>
      </c>
      <c r="Q2705" s="22">
        <v>0</v>
      </c>
      <c r="R2705" s="14">
        <v>0</v>
      </c>
      <c r="S2705" s="22">
        <v>11</v>
      </c>
      <c r="T2705" s="22">
        <v>1</v>
      </c>
      <c r="U2705" s="22">
        <v>63</v>
      </c>
      <c r="V2705" s="22"/>
      <c r="W2705" s="22">
        <v>13</v>
      </c>
      <c r="X2705" s="22">
        <v>10</v>
      </c>
      <c r="Y2705" s="14">
        <v>63</v>
      </c>
      <c r="Z2705" s="10">
        <v>13</v>
      </c>
      <c r="AA2705" s="22">
        <v>10</v>
      </c>
      <c r="AB2705" s="22">
        <v>23.48</v>
      </c>
      <c r="AC2705" s="22">
        <v>8.8117727735441798E-2</v>
      </c>
      <c r="AD2705" s="42">
        <v>2.3800000000000002E-3</v>
      </c>
      <c r="AE2705" s="22">
        <v>2955</v>
      </c>
      <c r="AF2705" s="22">
        <v>0</v>
      </c>
      <c r="AG2705" s="22">
        <v>0</v>
      </c>
      <c r="AH2705" s="22">
        <v>0</v>
      </c>
      <c r="AI2705" s="22">
        <v>0</v>
      </c>
      <c r="AJ2705" s="22">
        <v>0</v>
      </c>
      <c r="AK2705" s="22">
        <v>0</v>
      </c>
      <c r="AL2705" s="45">
        <v>1</v>
      </c>
      <c r="AM2705" s="45">
        <v>0</v>
      </c>
      <c r="AN2705" s="45">
        <v>0</v>
      </c>
      <c r="AO2705" s="45">
        <v>0</v>
      </c>
      <c r="AP2705" s="45">
        <v>0</v>
      </c>
      <c r="AQ2705" s="45">
        <v>0</v>
      </c>
      <c r="AR2705" s="45">
        <v>0</v>
      </c>
      <c r="AS2705" s="45" t="s">
        <v>4445</v>
      </c>
      <c r="AT2705" s="45" t="s">
        <v>4445</v>
      </c>
      <c r="AU2705" s="45">
        <v>0</v>
      </c>
      <c r="AV2705" s="10">
        <v>23.386712095400338</v>
      </c>
      <c r="AW2705" s="10">
        <v>23.386712095400338</v>
      </c>
      <c r="AX2705" s="17">
        <v>0</v>
      </c>
    </row>
    <row r="2706" spans="1:50" x14ac:dyDescent="0.25">
      <c r="A2706" s="22" t="s">
        <v>2195</v>
      </c>
      <c r="B2706" s="22" t="s">
        <v>3956</v>
      </c>
      <c r="C2706" s="22" t="s">
        <v>2711</v>
      </c>
      <c r="D2706" s="22">
        <v>7305</v>
      </c>
      <c r="E2706" s="22" t="s">
        <v>3764</v>
      </c>
      <c r="F2706" s="43">
        <v>2.1427000000000002E-2</v>
      </c>
      <c r="G2706" s="43">
        <v>39.750471536879999</v>
      </c>
      <c r="H2706" s="43">
        <v>3.1873106060606062</v>
      </c>
      <c r="I2706" s="9">
        <v>0</v>
      </c>
      <c r="J2706" s="9">
        <v>3.1873106060606062</v>
      </c>
      <c r="K2706" s="11">
        <v>0</v>
      </c>
      <c r="L2706" s="41">
        <v>4</v>
      </c>
      <c r="M2706" s="44">
        <v>0</v>
      </c>
      <c r="N2706" s="13">
        <v>0</v>
      </c>
      <c r="O2706" s="13">
        <v>0</v>
      </c>
      <c r="P2706" s="22">
        <v>0</v>
      </c>
      <c r="Q2706" s="22">
        <v>0</v>
      </c>
      <c r="R2706" s="14">
        <v>0</v>
      </c>
      <c r="S2706" s="22">
        <v>43</v>
      </c>
      <c r="T2706" s="22">
        <v>1</v>
      </c>
      <c r="U2706" s="22">
        <v>20</v>
      </c>
      <c r="V2706" s="22"/>
      <c r="W2706" s="22">
        <v>5</v>
      </c>
      <c r="X2706" s="22">
        <v>5</v>
      </c>
      <c r="Y2706" s="14">
        <v>20</v>
      </c>
      <c r="Z2706" s="10">
        <v>5</v>
      </c>
      <c r="AA2706" s="22">
        <v>5</v>
      </c>
      <c r="AB2706" s="22">
        <v>8.65</v>
      </c>
      <c r="AC2706" s="22">
        <v>5.3903763078936803E-4</v>
      </c>
      <c r="AD2706" s="42">
        <v>1.0000000000000001E-5</v>
      </c>
      <c r="AE2706" s="22">
        <v>2958</v>
      </c>
      <c r="AF2706" s="22">
        <v>0</v>
      </c>
      <c r="AG2706" s="22">
        <v>0</v>
      </c>
      <c r="AH2706" s="22">
        <v>0</v>
      </c>
      <c r="AI2706" s="22">
        <v>0</v>
      </c>
      <c r="AJ2706" s="22">
        <v>0</v>
      </c>
      <c r="AK2706" s="22">
        <v>0</v>
      </c>
      <c r="AL2706" s="45">
        <v>0</v>
      </c>
      <c r="AM2706" s="45">
        <v>0</v>
      </c>
      <c r="AN2706" s="45">
        <v>0</v>
      </c>
      <c r="AO2706" s="45">
        <v>0</v>
      </c>
      <c r="AP2706" s="45">
        <v>0</v>
      </c>
      <c r="AQ2706" s="45">
        <v>0</v>
      </c>
      <c r="AR2706" s="45">
        <v>0</v>
      </c>
      <c r="AS2706" s="45" t="s">
        <v>4445</v>
      </c>
      <c r="AT2706" s="45" t="s">
        <v>4445</v>
      </c>
      <c r="AU2706" s="45">
        <v>0</v>
      </c>
      <c r="AV2706" s="10">
        <v>1.5687206607641571</v>
      </c>
      <c r="AW2706" s="10">
        <v>1.5687206607641571</v>
      </c>
      <c r="AX2706" s="17">
        <v>0</v>
      </c>
    </row>
    <row r="2707" spans="1:50" x14ac:dyDescent="0.25">
      <c r="A2707" s="22" t="s">
        <v>2195</v>
      </c>
      <c r="B2707" s="22" t="s">
        <v>3956</v>
      </c>
      <c r="C2707" s="22" t="s">
        <v>2196</v>
      </c>
      <c r="D2707" s="22">
        <v>8129</v>
      </c>
      <c r="E2707" s="22" t="s">
        <v>3762</v>
      </c>
      <c r="F2707" s="43">
        <v>0.74874300000000005</v>
      </c>
      <c r="G2707" s="43">
        <v>14.140391847209999</v>
      </c>
      <c r="H2707" s="43">
        <v>0.85965909090909098</v>
      </c>
      <c r="I2707" s="9">
        <v>0.85965909090909098</v>
      </c>
      <c r="J2707" s="9">
        <v>0</v>
      </c>
      <c r="K2707" s="11">
        <v>0.85965909090909098</v>
      </c>
      <c r="L2707" s="41">
        <v>3</v>
      </c>
      <c r="M2707" s="44">
        <v>6</v>
      </c>
      <c r="N2707" s="13">
        <v>0</v>
      </c>
      <c r="O2707" s="13">
        <v>0</v>
      </c>
      <c r="P2707" s="22">
        <v>0</v>
      </c>
      <c r="Q2707" s="22">
        <v>0</v>
      </c>
      <c r="R2707" s="14">
        <v>0</v>
      </c>
      <c r="S2707" s="22">
        <v>30</v>
      </c>
      <c r="T2707" s="22">
        <v>0</v>
      </c>
      <c r="U2707" s="22">
        <v>6</v>
      </c>
      <c r="V2707" s="22"/>
      <c r="W2707" s="22">
        <v>0</v>
      </c>
      <c r="X2707" s="22">
        <v>0</v>
      </c>
      <c r="Y2707" s="14">
        <v>0</v>
      </c>
      <c r="Z2707" s="10">
        <v>0</v>
      </c>
      <c r="AA2707" s="22">
        <v>0</v>
      </c>
      <c r="AB2707" s="22">
        <v>0</v>
      </c>
      <c r="AC2707" s="22">
        <v>5.2950654273964295E-2</v>
      </c>
      <c r="AD2707" s="42">
        <v>0</v>
      </c>
      <c r="AE2707" s="22">
        <v>2968</v>
      </c>
      <c r="AF2707" s="22">
        <v>0</v>
      </c>
      <c r="AG2707" s="22">
        <v>0</v>
      </c>
      <c r="AH2707" s="22">
        <v>1</v>
      </c>
      <c r="AI2707" s="22">
        <v>0</v>
      </c>
      <c r="AJ2707" s="22">
        <v>0</v>
      </c>
      <c r="AK2707" s="22">
        <v>0</v>
      </c>
      <c r="AL2707" s="45">
        <v>0</v>
      </c>
      <c r="AM2707" s="45">
        <v>0</v>
      </c>
      <c r="AN2707" s="45">
        <v>0</v>
      </c>
      <c r="AO2707" s="45">
        <v>0</v>
      </c>
      <c r="AP2707" s="45">
        <v>0</v>
      </c>
      <c r="AQ2707" s="45">
        <v>0</v>
      </c>
      <c r="AR2707" s="45">
        <v>0</v>
      </c>
      <c r="AS2707" s="45" t="s">
        <v>4445</v>
      </c>
      <c r="AT2707" s="45" t="s">
        <v>4445</v>
      </c>
      <c r="AU2707" s="45">
        <v>0</v>
      </c>
      <c r="AV2707" s="10">
        <v>0</v>
      </c>
      <c r="AW2707" s="10">
        <v>0</v>
      </c>
      <c r="AX2707" s="17">
        <v>1</v>
      </c>
    </row>
    <row r="2708" spans="1:50" x14ac:dyDescent="0.25">
      <c r="A2708" s="22" t="s">
        <v>2906</v>
      </c>
      <c r="B2708" s="22" t="s">
        <v>3950</v>
      </c>
      <c r="C2708" s="22" t="s">
        <v>2941</v>
      </c>
      <c r="D2708" s="22">
        <v>7848</v>
      </c>
      <c r="E2708" s="22" t="s">
        <v>3696</v>
      </c>
      <c r="F2708" s="43">
        <v>2.992343</v>
      </c>
      <c r="G2708" s="43">
        <v>25.16019949415</v>
      </c>
      <c r="H2708" s="43">
        <v>1.3</v>
      </c>
      <c r="I2708" s="9">
        <v>0</v>
      </c>
      <c r="J2708" s="9">
        <v>1.3</v>
      </c>
      <c r="K2708" s="11">
        <v>0</v>
      </c>
      <c r="L2708" s="41">
        <v>106</v>
      </c>
      <c r="M2708" s="44">
        <v>0</v>
      </c>
      <c r="N2708" s="13">
        <v>0</v>
      </c>
      <c r="O2708" s="13">
        <v>0</v>
      </c>
      <c r="P2708" s="22">
        <v>0</v>
      </c>
      <c r="Q2708" s="22">
        <v>0</v>
      </c>
      <c r="R2708" s="14">
        <v>0</v>
      </c>
      <c r="S2708" s="22">
        <v>22</v>
      </c>
      <c r="T2708" s="22">
        <v>1</v>
      </c>
      <c r="U2708" s="22">
        <v>205</v>
      </c>
      <c r="V2708" s="22"/>
      <c r="W2708" s="22">
        <v>39</v>
      </c>
      <c r="X2708" s="22">
        <v>27</v>
      </c>
      <c r="Y2708" s="14">
        <v>205</v>
      </c>
      <c r="Z2708" s="10">
        <v>39</v>
      </c>
      <c r="AA2708" s="22">
        <v>27</v>
      </c>
      <c r="AB2708" s="22">
        <v>71.88</v>
      </c>
      <c r="AC2708" s="22">
        <v>0.11893160865818055</v>
      </c>
      <c r="AD2708" s="42">
        <v>9.6500000000000006E-3</v>
      </c>
      <c r="AE2708" s="22">
        <v>2969</v>
      </c>
      <c r="AF2708" s="22">
        <v>0</v>
      </c>
      <c r="AG2708" s="22">
        <v>0</v>
      </c>
      <c r="AH2708" s="22">
        <v>0</v>
      </c>
      <c r="AI2708" s="22">
        <v>0</v>
      </c>
      <c r="AJ2708" s="22">
        <v>0</v>
      </c>
      <c r="AK2708" s="22">
        <v>0</v>
      </c>
      <c r="AL2708" s="45">
        <v>1</v>
      </c>
      <c r="AM2708" s="45">
        <v>0</v>
      </c>
      <c r="AN2708" s="45">
        <v>0</v>
      </c>
      <c r="AO2708" s="45">
        <v>0</v>
      </c>
      <c r="AP2708" s="45">
        <v>0</v>
      </c>
      <c r="AQ2708" s="45">
        <v>0</v>
      </c>
      <c r="AR2708" s="45">
        <v>0</v>
      </c>
      <c r="AS2708" s="45" t="s">
        <v>4445</v>
      </c>
      <c r="AT2708" s="45" t="s">
        <v>4444</v>
      </c>
      <c r="AU2708" s="45">
        <v>0</v>
      </c>
      <c r="AV2708" s="10">
        <v>30</v>
      </c>
      <c r="AW2708" s="10">
        <v>30</v>
      </c>
      <c r="AX2708" s="17">
        <v>0</v>
      </c>
    </row>
    <row r="2709" spans="1:50" x14ac:dyDescent="0.25">
      <c r="A2709" s="22" t="s">
        <v>2906</v>
      </c>
      <c r="B2709" s="22" t="s">
        <v>3959</v>
      </c>
      <c r="C2709" s="22" t="s">
        <v>3018</v>
      </c>
      <c r="D2709" s="22">
        <v>9439</v>
      </c>
      <c r="E2709" s="22" t="s">
        <v>3689</v>
      </c>
      <c r="F2709" s="43">
        <v>0.19340299999999999</v>
      </c>
      <c r="G2709" s="43">
        <v>12.5389077031</v>
      </c>
      <c r="H2709" s="43">
        <v>0.28579545454545457</v>
      </c>
      <c r="I2709" s="9">
        <v>0</v>
      </c>
      <c r="J2709" s="9">
        <v>0.28579545454545457</v>
      </c>
      <c r="K2709" s="11">
        <v>0</v>
      </c>
      <c r="L2709" s="41">
        <v>0</v>
      </c>
      <c r="M2709" s="44">
        <v>0</v>
      </c>
      <c r="N2709" s="13">
        <v>0</v>
      </c>
      <c r="O2709" s="13">
        <v>0</v>
      </c>
      <c r="P2709" s="22">
        <v>0</v>
      </c>
      <c r="Q2709" s="22">
        <v>0</v>
      </c>
      <c r="R2709" s="14">
        <v>0</v>
      </c>
      <c r="S2709" s="22">
        <v>6</v>
      </c>
      <c r="T2709" s="22">
        <v>1</v>
      </c>
      <c r="U2709" s="22">
        <v>12</v>
      </c>
      <c r="V2709" s="22"/>
      <c r="W2709" s="22">
        <v>4</v>
      </c>
      <c r="X2709" s="22">
        <v>4</v>
      </c>
      <c r="Y2709" s="14">
        <v>12</v>
      </c>
      <c r="Z2709" s="10">
        <v>4</v>
      </c>
      <c r="AA2709" s="22">
        <v>4</v>
      </c>
      <c r="AB2709" s="22">
        <v>6.56</v>
      </c>
      <c r="AC2709" s="22">
        <v>1.5424230290185874E-2</v>
      </c>
      <c r="AD2709" s="42">
        <v>1.2999999999999999E-4</v>
      </c>
      <c r="AE2709" s="22">
        <v>2974</v>
      </c>
      <c r="AF2709" s="22">
        <v>0</v>
      </c>
      <c r="AG2709" s="22">
        <v>0</v>
      </c>
      <c r="AH2709" s="22">
        <v>0</v>
      </c>
      <c r="AI2709" s="22">
        <v>0</v>
      </c>
      <c r="AJ2709" s="22">
        <v>0</v>
      </c>
      <c r="AK2709" s="22">
        <v>0</v>
      </c>
      <c r="AL2709" s="45">
        <v>0</v>
      </c>
      <c r="AM2709" s="45">
        <v>0</v>
      </c>
      <c r="AN2709" s="45">
        <v>0</v>
      </c>
      <c r="AO2709" s="45">
        <v>0</v>
      </c>
      <c r="AP2709" s="45">
        <v>0</v>
      </c>
      <c r="AQ2709" s="45">
        <v>0</v>
      </c>
      <c r="AR2709" s="45">
        <v>0</v>
      </c>
      <c r="AS2709" s="45" t="s">
        <v>4445</v>
      </c>
      <c r="AT2709" s="45" t="s">
        <v>4445</v>
      </c>
      <c r="AU2709" s="45">
        <v>0</v>
      </c>
      <c r="AV2709" s="10">
        <v>13.996023856858846</v>
      </c>
      <c r="AW2709" s="10">
        <v>13.996023856858846</v>
      </c>
      <c r="AX2709" s="17">
        <v>0</v>
      </c>
    </row>
    <row r="2710" spans="1:50" x14ac:dyDescent="0.25">
      <c r="A2710" s="22" t="s">
        <v>1672</v>
      </c>
      <c r="B2710" s="22" t="s">
        <v>3981</v>
      </c>
      <c r="C2710" s="22" t="s">
        <v>3644</v>
      </c>
      <c r="D2710" s="22">
        <v>8654</v>
      </c>
      <c r="E2710" s="22" t="s">
        <v>3645</v>
      </c>
      <c r="F2710" s="43">
        <v>0.101396</v>
      </c>
      <c r="G2710" s="43">
        <v>14.51733073081</v>
      </c>
      <c r="H2710" s="43">
        <v>1.1229166666666668</v>
      </c>
      <c r="I2710" s="9">
        <v>1.1229166666666668</v>
      </c>
      <c r="J2710" s="9">
        <v>0</v>
      </c>
      <c r="K2710" s="11">
        <v>1.1229166666666668</v>
      </c>
      <c r="L2710" s="41">
        <v>0</v>
      </c>
      <c r="M2710" s="44">
        <v>0</v>
      </c>
      <c r="N2710" s="13">
        <v>0</v>
      </c>
      <c r="O2710" s="13">
        <v>0</v>
      </c>
      <c r="P2710" s="22">
        <v>0</v>
      </c>
      <c r="Q2710" s="22">
        <v>0</v>
      </c>
      <c r="R2710" s="14">
        <v>0</v>
      </c>
      <c r="S2710" s="22">
        <v>17</v>
      </c>
      <c r="T2710" s="22">
        <v>0</v>
      </c>
      <c r="U2710" s="22">
        <v>0</v>
      </c>
      <c r="V2710" s="22"/>
      <c r="W2710" s="22">
        <v>0</v>
      </c>
      <c r="X2710" s="22">
        <v>0</v>
      </c>
      <c r="Y2710" s="14">
        <v>0</v>
      </c>
      <c r="Z2710" s="10">
        <v>0</v>
      </c>
      <c r="AA2710" s="22">
        <v>0</v>
      </c>
      <c r="AB2710" s="22">
        <v>0</v>
      </c>
      <c r="AC2710" s="22">
        <v>6.9844795768693336E-3</v>
      </c>
      <c r="AD2710" s="42">
        <v>0</v>
      </c>
      <c r="AE2710" s="22">
        <v>2975</v>
      </c>
      <c r="AF2710" s="22">
        <v>0</v>
      </c>
      <c r="AG2710" s="22">
        <v>0</v>
      </c>
      <c r="AH2710" s="22">
        <v>1</v>
      </c>
      <c r="AI2710" s="22">
        <v>0</v>
      </c>
      <c r="AJ2710" s="22">
        <v>0</v>
      </c>
      <c r="AK2710" s="22">
        <v>0</v>
      </c>
      <c r="AL2710" s="45">
        <v>0</v>
      </c>
      <c r="AM2710" s="45">
        <v>0</v>
      </c>
      <c r="AN2710" s="45">
        <v>0</v>
      </c>
      <c r="AO2710" s="45">
        <v>0</v>
      </c>
      <c r="AP2710" s="45">
        <v>0</v>
      </c>
      <c r="AQ2710" s="45">
        <v>0</v>
      </c>
      <c r="AR2710" s="45">
        <v>0</v>
      </c>
      <c r="AS2710" s="45" t="s">
        <v>4445</v>
      </c>
      <c r="AT2710" s="45" t="s">
        <v>4445</v>
      </c>
      <c r="AU2710" s="45">
        <v>0</v>
      </c>
      <c r="AV2710" s="10">
        <v>0</v>
      </c>
      <c r="AW2710" s="10">
        <v>0</v>
      </c>
      <c r="AX2710" s="17">
        <v>1</v>
      </c>
    </row>
    <row r="2711" spans="1:50" x14ac:dyDescent="0.25">
      <c r="A2711" s="22" t="s">
        <v>2906</v>
      </c>
      <c r="B2711" s="22" t="s">
        <v>3954</v>
      </c>
      <c r="C2711" s="22" t="s">
        <v>3554</v>
      </c>
      <c r="D2711" s="22">
        <v>5737</v>
      </c>
      <c r="E2711" s="22" t="s">
        <v>3765</v>
      </c>
      <c r="F2711" s="43">
        <v>2.5349999999999999E-3</v>
      </c>
      <c r="G2711" s="43">
        <v>28.920631837679998</v>
      </c>
      <c r="H2711" s="43">
        <v>0.29147727272727275</v>
      </c>
      <c r="I2711" s="9">
        <v>0</v>
      </c>
      <c r="J2711" s="9">
        <v>0.29147727272727275</v>
      </c>
      <c r="K2711" s="11">
        <v>0</v>
      </c>
      <c r="L2711" s="41">
        <v>9</v>
      </c>
      <c r="M2711" s="44">
        <v>0</v>
      </c>
      <c r="N2711" s="13">
        <v>0</v>
      </c>
      <c r="O2711" s="13">
        <v>0</v>
      </c>
      <c r="P2711" s="22">
        <v>0</v>
      </c>
      <c r="Q2711" s="22">
        <v>0</v>
      </c>
      <c r="R2711" s="14">
        <v>0</v>
      </c>
      <c r="S2711" s="22">
        <v>8</v>
      </c>
      <c r="T2711" s="22">
        <v>1</v>
      </c>
      <c r="U2711" s="22">
        <v>29</v>
      </c>
      <c r="V2711" s="22"/>
      <c r="W2711" s="22">
        <v>7</v>
      </c>
      <c r="X2711" s="22">
        <v>6</v>
      </c>
      <c r="Y2711" s="14">
        <v>29</v>
      </c>
      <c r="Z2711" s="10">
        <v>7</v>
      </c>
      <c r="AA2711" s="22">
        <v>6</v>
      </c>
      <c r="AB2711" s="22">
        <v>12.2</v>
      </c>
      <c r="AC2711" s="22">
        <v>8.765368662164597E-5</v>
      </c>
      <c r="AD2711" s="42">
        <v>0</v>
      </c>
      <c r="AE2711" s="22">
        <v>2976</v>
      </c>
      <c r="AF2711" s="22">
        <v>0</v>
      </c>
      <c r="AG2711" s="22">
        <v>0</v>
      </c>
      <c r="AH2711" s="22">
        <v>0</v>
      </c>
      <c r="AI2711" s="22">
        <v>0</v>
      </c>
      <c r="AJ2711" s="22">
        <v>0</v>
      </c>
      <c r="AK2711" s="22">
        <v>0</v>
      </c>
      <c r="AL2711" s="45">
        <v>0</v>
      </c>
      <c r="AM2711" s="45">
        <v>0</v>
      </c>
      <c r="AN2711" s="45">
        <v>0</v>
      </c>
      <c r="AO2711" s="45">
        <v>0</v>
      </c>
      <c r="AP2711" s="45">
        <v>0</v>
      </c>
      <c r="AQ2711" s="45">
        <v>0</v>
      </c>
      <c r="AR2711" s="45">
        <v>0</v>
      </c>
      <c r="AS2711" s="45" t="s">
        <v>4445</v>
      </c>
      <c r="AT2711" s="45" t="s">
        <v>4445</v>
      </c>
      <c r="AU2711" s="45">
        <v>0</v>
      </c>
      <c r="AV2711" s="10">
        <v>24.015594541910328</v>
      </c>
      <c r="AW2711" s="10">
        <v>24.015594541910328</v>
      </c>
      <c r="AX2711" s="17">
        <v>0</v>
      </c>
    </row>
    <row r="2712" spans="1:50" x14ac:dyDescent="0.25">
      <c r="A2712" s="22" t="s">
        <v>2906</v>
      </c>
      <c r="B2712" s="22" t="s">
        <v>3959</v>
      </c>
      <c r="C2712" s="22" t="s">
        <v>3837</v>
      </c>
      <c r="D2712" s="22">
        <v>5746</v>
      </c>
      <c r="E2712" s="22" t="s">
        <v>3778</v>
      </c>
      <c r="F2712" s="43">
        <v>3.2009999999999999E-3</v>
      </c>
      <c r="G2712" s="43">
        <v>2.54055945614</v>
      </c>
      <c r="H2712" s="43">
        <v>4.2424242424242434E-2</v>
      </c>
      <c r="I2712" s="9">
        <v>0</v>
      </c>
      <c r="J2712" s="9">
        <v>4.2424242424242434E-2</v>
      </c>
      <c r="K2712" s="11">
        <v>0</v>
      </c>
      <c r="L2712" s="41">
        <v>0</v>
      </c>
      <c r="M2712" s="44">
        <v>0</v>
      </c>
      <c r="N2712" s="13">
        <v>0</v>
      </c>
      <c r="O2712" s="13">
        <v>0</v>
      </c>
      <c r="P2712" s="22">
        <v>0</v>
      </c>
      <c r="Q2712" s="22">
        <v>0</v>
      </c>
      <c r="R2712" s="14">
        <v>0</v>
      </c>
      <c r="S2712" s="22">
        <v>2</v>
      </c>
      <c r="T2712" s="22">
        <v>1</v>
      </c>
      <c r="U2712" s="22">
        <v>12</v>
      </c>
      <c r="V2712" s="22"/>
      <c r="W2712" s="22">
        <v>4</v>
      </c>
      <c r="X2712" s="22">
        <v>4</v>
      </c>
      <c r="Y2712" s="14">
        <v>12</v>
      </c>
      <c r="Z2712" s="10">
        <v>4</v>
      </c>
      <c r="AA2712" s="22">
        <v>4</v>
      </c>
      <c r="AB2712" s="22">
        <v>6.56</v>
      </c>
      <c r="AC2712" s="22">
        <v>1.259958704081439E-3</v>
      </c>
      <c r="AD2712" s="42">
        <v>1.0000000000000001E-5</v>
      </c>
      <c r="AE2712" s="22">
        <v>2977</v>
      </c>
      <c r="AF2712" s="22">
        <v>0</v>
      </c>
      <c r="AG2712" s="22">
        <v>0</v>
      </c>
      <c r="AH2712" s="22">
        <v>0</v>
      </c>
      <c r="AI2712" s="22">
        <v>0</v>
      </c>
      <c r="AJ2712" s="22">
        <v>0</v>
      </c>
      <c r="AK2712" s="22">
        <v>0</v>
      </c>
      <c r="AL2712" s="45">
        <v>0</v>
      </c>
      <c r="AM2712" s="45">
        <v>0</v>
      </c>
      <c r="AN2712" s="45">
        <v>0</v>
      </c>
      <c r="AO2712" s="45">
        <v>0</v>
      </c>
      <c r="AP2712" s="45">
        <v>0</v>
      </c>
      <c r="AQ2712" s="45">
        <v>0</v>
      </c>
      <c r="AR2712" s="45">
        <v>0</v>
      </c>
      <c r="AS2712" s="45" t="s">
        <v>4445</v>
      </c>
      <c r="AT2712" s="45" t="s">
        <v>4445</v>
      </c>
      <c r="AU2712" s="45">
        <v>0</v>
      </c>
      <c r="AV2712" s="10">
        <v>94.285714285714263</v>
      </c>
      <c r="AW2712" s="10">
        <v>94.285714285714263</v>
      </c>
      <c r="AX2712" s="17">
        <v>0</v>
      </c>
    </row>
    <row r="2713" spans="1:50" x14ac:dyDescent="0.25">
      <c r="A2713" s="22" t="s">
        <v>2195</v>
      </c>
      <c r="B2713" s="22" t="s">
        <v>3956</v>
      </c>
      <c r="C2713" s="22" t="s">
        <v>2196</v>
      </c>
      <c r="D2713" s="22">
        <v>5900</v>
      </c>
      <c r="E2713" s="22" t="s">
        <v>3718</v>
      </c>
      <c r="F2713" s="43">
        <v>0.61228000000000005</v>
      </c>
      <c r="G2713" s="43">
        <v>213.98628673338001</v>
      </c>
      <c r="H2713" s="43">
        <v>9.8839015151515159</v>
      </c>
      <c r="I2713" s="9">
        <v>9.8388257575757585</v>
      </c>
      <c r="J2713" s="9">
        <v>4.5075757575757575E-2</v>
      </c>
      <c r="K2713" s="11">
        <v>9.8839015151515159</v>
      </c>
      <c r="L2713" s="41">
        <v>66</v>
      </c>
      <c r="M2713" s="44">
        <v>328</v>
      </c>
      <c r="N2713" s="13">
        <v>16</v>
      </c>
      <c r="O2713" s="13">
        <v>1</v>
      </c>
      <c r="P2713" s="22">
        <v>16</v>
      </c>
      <c r="Q2713" s="22">
        <v>1</v>
      </c>
      <c r="R2713" s="14">
        <v>0</v>
      </c>
      <c r="S2713" s="22">
        <v>270</v>
      </c>
      <c r="T2713" s="22">
        <v>0</v>
      </c>
      <c r="U2713" s="22">
        <v>328</v>
      </c>
      <c r="V2713" s="22"/>
      <c r="W2713" s="22">
        <v>16</v>
      </c>
      <c r="X2713" s="22">
        <v>1</v>
      </c>
      <c r="Y2713" s="14">
        <v>0</v>
      </c>
      <c r="Z2713" s="10">
        <v>0</v>
      </c>
      <c r="AA2713" s="22">
        <v>0</v>
      </c>
      <c r="AB2713" s="22">
        <v>0</v>
      </c>
      <c r="AC2713" s="22">
        <v>2.8613048497022667E-3</v>
      </c>
      <c r="AD2713" s="42">
        <v>0</v>
      </c>
      <c r="AE2713" s="22">
        <v>2978</v>
      </c>
      <c r="AF2713" s="22">
        <v>0</v>
      </c>
      <c r="AG2713" s="22">
        <v>0</v>
      </c>
      <c r="AH2713" s="22">
        <v>1</v>
      </c>
      <c r="AI2713" s="22">
        <v>0</v>
      </c>
      <c r="AJ2713" s="22">
        <v>0</v>
      </c>
      <c r="AK2713" s="22">
        <v>0</v>
      </c>
      <c r="AL2713" s="45">
        <v>0</v>
      </c>
      <c r="AM2713" s="45">
        <v>0</v>
      </c>
      <c r="AN2713" s="45">
        <v>0</v>
      </c>
      <c r="AO2713" s="45">
        <v>0</v>
      </c>
      <c r="AP2713" s="45">
        <v>0</v>
      </c>
      <c r="AQ2713" s="45">
        <v>0</v>
      </c>
      <c r="AR2713" s="45">
        <v>0</v>
      </c>
      <c r="AS2713" s="45" t="s">
        <v>4445</v>
      </c>
      <c r="AT2713" s="45" t="s">
        <v>4445</v>
      </c>
      <c r="AU2713" s="45">
        <v>0</v>
      </c>
      <c r="AV2713" s="10">
        <v>0</v>
      </c>
      <c r="AW2713" s="10">
        <v>1.6187939525169102</v>
      </c>
      <c r="AX2713" s="17">
        <v>0.99543947726445281</v>
      </c>
    </row>
    <row r="2714" spans="1:50" x14ac:dyDescent="0.25">
      <c r="A2714" s="22" t="s">
        <v>2195</v>
      </c>
      <c r="B2714" s="22" t="s">
        <v>3962</v>
      </c>
      <c r="C2714" s="22" t="s">
        <v>2474</v>
      </c>
      <c r="D2714" s="22">
        <v>6335</v>
      </c>
      <c r="E2714" s="22" t="s">
        <v>3673</v>
      </c>
      <c r="F2714" s="43">
        <v>7.5406000000000001E-2</v>
      </c>
      <c r="G2714" s="43">
        <v>6.0027012579800001</v>
      </c>
      <c r="H2714" s="43">
        <v>1.0426136363636365</v>
      </c>
      <c r="I2714" s="9">
        <v>0</v>
      </c>
      <c r="J2714" s="9">
        <v>1.0426136363636365</v>
      </c>
      <c r="K2714" s="11">
        <v>0</v>
      </c>
      <c r="L2714" s="41">
        <v>12</v>
      </c>
      <c r="M2714" s="44">
        <v>0</v>
      </c>
      <c r="N2714" s="13">
        <v>0</v>
      </c>
      <c r="O2714" s="13">
        <v>0</v>
      </c>
      <c r="P2714" s="22">
        <v>0</v>
      </c>
      <c r="Q2714" s="22">
        <v>0</v>
      </c>
      <c r="R2714" s="14">
        <v>0</v>
      </c>
      <c r="S2714" s="22">
        <v>9</v>
      </c>
      <c r="T2714" s="22">
        <v>1</v>
      </c>
      <c r="U2714" s="22">
        <v>34</v>
      </c>
      <c r="V2714" s="22"/>
      <c r="W2714" s="22">
        <v>8</v>
      </c>
      <c r="X2714" s="22">
        <v>6</v>
      </c>
      <c r="Y2714" s="14">
        <v>34</v>
      </c>
      <c r="Z2714" s="10">
        <v>8</v>
      </c>
      <c r="AA2714" s="22">
        <v>6</v>
      </c>
      <c r="AB2714" s="22">
        <v>14.02</v>
      </c>
      <c r="AC2714" s="22">
        <v>1.2562011127866E-2</v>
      </c>
      <c r="AD2714" s="42">
        <v>2.1000000000000001E-4</v>
      </c>
      <c r="AE2714" s="22">
        <v>2979</v>
      </c>
      <c r="AF2714" s="22">
        <v>0</v>
      </c>
      <c r="AG2714" s="22">
        <v>0</v>
      </c>
      <c r="AH2714" s="22">
        <v>0</v>
      </c>
      <c r="AI2714" s="22">
        <v>0</v>
      </c>
      <c r="AJ2714" s="22">
        <v>0</v>
      </c>
      <c r="AK2714" s="22">
        <v>0</v>
      </c>
      <c r="AL2714" s="45">
        <v>0</v>
      </c>
      <c r="AM2714" s="45">
        <v>0</v>
      </c>
      <c r="AN2714" s="45">
        <v>0</v>
      </c>
      <c r="AO2714" s="45">
        <v>0</v>
      </c>
      <c r="AP2714" s="45">
        <v>0</v>
      </c>
      <c r="AQ2714" s="45">
        <v>0</v>
      </c>
      <c r="AR2714" s="45">
        <v>0</v>
      </c>
      <c r="AS2714" s="45" t="s">
        <v>4445</v>
      </c>
      <c r="AT2714" s="45" t="s">
        <v>4445</v>
      </c>
      <c r="AU2714" s="45">
        <v>0</v>
      </c>
      <c r="AV2714" s="10">
        <v>7.6730245231607626</v>
      </c>
      <c r="AW2714" s="10">
        <v>7.6730245231607626</v>
      </c>
      <c r="AX2714" s="17">
        <v>0</v>
      </c>
    </row>
    <row r="2715" spans="1:50" x14ac:dyDescent="0.25">
      <c r="A2715" s="22" t="s">
        <v>2195</v>
      </c>
      <c r="B2715" s="22" t="s">
        <v>3956</v>
      </c>
      <c r="C2715" s="22" t="s">
        <v>2196</v>
      </c>
      <c r="D2715" s="22">
        <v>6911</v>
      </c>
      <c r="E2715" s="22" t="s">
        <v>3816</v>
      </c>
      <c r="F2715" s="43">
        <v>0.82400600000000002</v>
      </c>
      <c r="G2715" s="43">
        <v>60.294940506309999</v>
      </c>
      <c r="H2715" s="43">
        <v>3.6549242424242423</v>
      </c>
      <c r="I2715" s="9">
        <v>3.6549242424242423</v>
      </c>
      <c r="J2715" s="9">
        <v>0</v>
      </c>
      <c r="K2715" s="11">
        <v>3.6549242424242423</v>
      </c>
      <c r="L2715" s="41">
        <v>8</v>
      </c>
      <c r="M2715" s="44">
        <v>18</v>
      </c>
      <c r="N2715" s="13">
        <v>2</v>
      </c>
      <c r="O2715" s="13">
        <v>1</v>
      </c>
      <c r="P2715" s="22">
        <v>2</v>
      </c>
      <c r="Q2715" s="22">
        <v>1</v>
      </c>
      <c r="R2715" s="14">
        <v>0</v>
      </c>
      <c r="S2715" s="22">
        <v>63</v>
      </c>
      <c r="T2715" s="22">
        <v>0</v>
      </c>
      <c r="U2715" s="22">
        <v>18</v>
      </c>
      <c r="V2715" s="22"/>
      <c r="W2715" s="22">
        <v>2</v>
      </c>
      <c r="X2715" s="22">
        <v>1</v>
      </c>
      <c r="Y2715" s="14">
        <v>0</v>
      </c>
      <c r="Z2715" s="10">
        <v>0</v>
      </c>
      <c r="AA2715" s="22">
        <v>0</v>
      </c>
      <c r="AB2715" s="22">
        <v>0</v>
      </c>
      <c r="AC2715" s="22">
        <v>1.3666254466471626E-2</v>
      </c>
      <c r="AD2715" s="42">
        <v>0</v>
      </c>
      <c r="AE2715" s="22">
        <v>2980</v>
      </c>
      <c r="AF2715" s="22">
        <v>0</v>
      </c>
      <c r="AG2715" s="22">
        <v>0</v>
      </c>
      <c r="AH2715" s="22">
        <v>1</v>
      </c>
      <c r="AI2715" s="22">
        <v>0</v>
      </c>
      <c r="AJ2715" s="22">
        <v>0</v>
      </c>
      <c r="AK2715" s="22">
        <v>0</v>
      </c>
      <c r="AL2715" s="45">
        <v>0</v>
      </c>
      <c r="AM2715" s="45">
        <v>0</v>
      </c>
      <c r="AN2715" s="45">
        <v>0</v>
      </c>
      <c r="AO2715" s="45">
        <v>0</v>
      </c>
      <c r="AP2715" s="45">
        <v>0</v>
      </c>
      <c r="AQ2715" s="45">
        <v>0</v>
      </c>
      <c r="AR2715" s="45">
        <v>0</v>
      </c>
      <c r="AS2715" s="45" t="s">
        <v>4445</v>
      </c>
      <c r="AT2715" s="45" t="s">
        <v>4445</v>
      </c>
      <c r="AU2715" s="45">
        <v>0</v>
      </c>
      <c r="AV2715" s="10">
        <v>0</v>
      </c>
      <c r="AW2715" s="10">
        <v>0.5472069644522749</v>
      </c>
      <c r="AX2715" s="17">
        <v>1</v>
      </c>
    </row>
    <row r="2716" spans="1:50" x14ac:dyDescent="0.25">
      <c r="A2716" s="22" t="s">
        <v>964</v>
      </c>
      <c r="B2716" s="22" t="s">
        <v>3948</v>
      </c>
      <c r="C2716" s="22" t="s">
        <v>1541</v>
      </c>
      <c r="D2716" s="22">
        <v>5861</v>
      </c>
      <c r="E2716" s="22" t="s">
        <v>3771</v>
      </c>
      <c r="F2716" s="43">
        <v>9.5379999999999996E-3</v>
      </c>
      <c r="G2716" s="43">
        <v>56.445657907250002</v>
      </c>
      <c r="H2716" s="43">
        <v>1.6990530303030302</v>
      </c>
      <c r="I2716" s="9">
        <v>9.4696969696969696E-2</v>
      </c>
      <c r="J2716" s="9">
        <v>1.6041666666666667</v>
      </c>
      <c r="K2716" s="11">
        <v>1.6990530303030302</v>
      </c>
      <c r="L2716" s="41">
        <v>715</v>
      </c>
      <c r="M2716" s="44">
        <v>2819</v>
      </c>
      <c r="N2716" s="13">
        <v>809</v>
      </c>
      <c r="O2716" s="13">
        <v>570</v>
      </c>
      <c r="P2716" s="22">
        <v>11</v>
      </c>
      <c r="Q2716" s="22">
        <v>9</v>
      </c>
      <c r="R2716" s="14">
        <v>0</v>
      </c>
      <c r="S2716" s="22">
        <v>35</v>
      </c>
      <c r="T2716" s="22">
        <v>0</v>
      </c>
      <c r="U2716" s="22">
        <v>2819</v>
      </c>
      <c r="V2716" s="22"/>
      <c r="W2716" s="22">
        <v>809</v>
      </c>
      <c r="X2716" s="22">
        <v>570</v>
      </c>
      <c r="Y2716" s="14">
        <v>0</v>
      </c>
      <c r="Z2716" s="10">
        <v>798</v>
      </c>
      <c r="AA2716" s="22">
        <v>561</v>
      </c>
      <c r="AB2716" s="22">
        <v>1093.26</v>
      </c>
      <c r="AC2716" s="22">
        <v>1.689766822396257E-4</v>
      </c>
      <c r="AD2716" s="42">
        <v>2.7999999999999998E-4</v>
      </c>
      <c r="AE2716" s="22">
        <v>2982</v>
      </c>
      <c r="AF2716" s="22">
        <v>0</v>
      </c>
      <c r="AG2716" s="22">
        <v>0</v>
      </c>
      <c r="AH2716" s="22">
        <v>0</v>
      </c>
      <c r="AI2716" s="22">
        <v>0</v>
      </c>
      <c r="AJ2716" s="22">
        <v>0</v>
      </c>
      <c r="AK2716" s="22">
        <v>0</v>
      </c>
      <c r="AL2716" s="45">
        <v>0</v>
      </c>
      <c r="AM2716" s="45">
        <v>0</v>
      </c>
      <c r="AN2716" s="45">
        <v>0</v>
      </c>
      <c r="AO2716" s="45">
        <v>0</v>
      </c>
      <c r="AP2716" s="45">
        <v>0</v>
      </c>
      <c r="AQ2716" s="45">
        <v>0</v>
      </c>
      <c r="AR2716" s="45">
        <v>0</v>
      </c>
      <c r="AS2716" s="45" t="s">
        <v>4445</v>
      </c>
      <c r="AT2716" s="45" t="s">
        <v>4445</v>
      </c>
      <c r="AU2716" s="45">
        <v>0</v>
      </c>
      <c r="AV2716" s="10">
        <v>497.45454545454544</v>
      </c>
      <c r="AW2716" s="10">
        <v>476.14758666815294</v>
      </c>
      <c r="AX2716" s="17">
        <v>5.5735146583435514E-2</v>
      </c>
    </row>
    <row r="2717" spans="1:50" x14ac:dyDescent="0.25">
      <c r="A2717" s="22" t="s">
        <v>2906</v>
      </c>
      <c r="B2717" s="22" t="s">
        <v>3977</v>
      </c>
      <c r="C2717" s="22" t="s">
        <v>3097</v>
      </c>
      <c r="D2717" s="22">
        <v>4873</v>
      </c>
      <c r="E2717" s="22" t="s">
        <v>3834</v>
      </c>
      <c r="F2717" s="43">
        <v>0</v>
      </c>
      <c r="G2717" s="43">
        <v>3.6486022117700001</v>
      </c>
      <c r="H2717" s="43">
        <v>0.74943181818181825</v>
      </c>
      <c r="I2717" s="9">
        <v>0</v>
      </c>
      <c r="J2717" s="9">
        <v>0.74943181818181825</v>
      </c>
      <c r="K2717" s="11">
        <v>0</v>
      </c>
      <c r="L2717" s="41">
        <v>4</v>
      </c>
      <c r="M2717" s="44">
        <v>0</v>
      </c>
      <c r="N2717" s="13">
        <v>0</v>
      </c>
      <c r="O2717" s="13">
        <v>0</v>
      </c>
      <c r="P2717" s="22">
        <v>0</v>
      </c>
      <c r="Q2717" s="22">
        <v>0</v>
      </c>
      <c r="R2717" s="14">
        <v>0</v>
      </c>
      <c r="S2717" s="22">
        <v>24</v>
      </c>
      <c r="T2717" s="22">
        <v>1</v>
      </c>
      <c r="U2717" s="22">
        <v>20</v>
      </c>
      <c r="V2717" s="22"/>
      <c r="W2717" s="22">
        <v>5</v>
      </c>
      <c r="X2717" s="22">
        <v>5</v>
      </c>
      <c r="Y2717" s="14">
        <v>20</v>
      </c>
      <c r="Z2717" s="10">
        <v>5</v>
      </c>
      <c r="AA2717" s="22">
        <v>5</v>
      </c>
      <c r="AB2717" s="22">
        <v>8.65</v>
      </c>
      <c r="AC2717" s="22">
        <v>0</v>
      </c>
      <c r="AD2717" s="42">
        <v>0</v>
      </c>
      <c r="AE2717" s="22">
        <v>2984</v>
      </c>
      <c r="AF2717" s="22">
        <v>0</v>
      </c>
      <c r="AG2717" s="22">
        <v>0</v>
      </c>
      <c r="AH2717" s="22">
        <v>0</v>
      </c>
      <c r="AI2717" s="22">
        <v>0</v>
      </c>
      <c r="AJ2717" s="22">
        <v>0</v>
      </c>
      <c r="AK2717" s="22">
        <v>0</v>
      </c>
      <c r="AL2717" s="45">
        <v>0</v>
      </c>
      <c r="AM2717" s="45">
        <v>0</v>
      </c>
      <c r="AN2717" s="45">
        <v>0</v>
      </c>
      <c r="AO2717" s="45">
        <v>0</v>
      </c>
      <c r="AP2717" s="45">
        <v>0</v>
      </c>
      <c r="AQ2717" s="45">
        <v>0</v>
      </c>
      <c r="AR2717" s="45">
        <v>0</v>
      </c>
      <c r="AS2717" s="45" t="s">
        <v>4445</v>
      </c>
      <c r="AT2717" s="45" t="s">
        <v>4445</v>
      </c>
      <c r="AU2717" s="45">
        <v>0</v>
      </c>
      <c r="AV2717" s="10">
        <v>6.6717210007581498</v>
      </c>
      <c r="AW2717" s="10">
        <v>6.6717210007581498</v>
      </c>
      <c r="AX2717" s="17">
        <v>0</v>
      </c>
    </row>
    <row r="2718" spans="1:50" x14ac:dyDescent="0.25">
      <c r="A2718" s="22" t="s">
        <v>2906</v>
      </c>
      <c r="B2718" s="22" t="s">
        <v>3950</v>
      </c>
      <c r="C2718" s="22" t="s">
        <v>2941</v>
      </c>
      <c r="D2718" s="22">
        <v>6212</v>
      </c>
      <c r="E2718" s="22" t="s">
        <v>3783</v>
      </c>
      <c r="F2718" s="43">
        <v>0.29695300000000002</v>
      </c>
      <c r="G2718" s="43">
        <v>112.12389222915</v>
      </c>
      <c r="H2718" s="43">
        <v>4.0206439393939393</v>
      </c>
      <c r="I2718" s="9">
        <v>0</v>
      </c>
      <c r="J2718" s="9">
        <v>4.0206439393939393</v>
      </c>
      <c r="K2718" s="11">
        <v>0</v>
      </c>
      <c r="L2718" s="41">
        <v>481</v>
      </c>
      <c r="M2718" s="44">
        <v>0</v>
      </c>
      <c r="N2718" s="13">
        <v>0</v>
      </c>
      <c r="O2718" s="13">
        <v>0</v>
      </c>
      <c r="P2718" s="22">
        <v>0</v>
      </c>
      <c r="Q2718" s="22">
        <v>0</v>
      </c>
      <c r="R2718" s="14">
        <v>0</v>
      </c>
      <c r="S2718" s="22">
        <v>106</v>
      </c>
      <c r="T2718" s="22">
        <v>1</v>
      </c>
      <c r="U2718" s="22">
        <v>886</v>
      </c>
      <c r="V2718" s="22"/>
      <c r="W2718" s="22">
        <v>162</v>
      </c>
      <c r="X2718" s="22">
        <v>107</v>
      </c>
      <c r="Y2718" s="14">
        <v>886</v>
      </c>
      <c r="Z2718" s="10">
        <v>162</v>
      </c>
      <c r="AA2718" s="22">
        <v>107</v>
      </c>
      <c r="AB2718" s="22">
        <v>301.68</v>
      </c>
      <c r="AC2718" s="22">
        <v>2.6484364223916773E-3</v>
      </c>
      <c r="AD2718" s="42">
        <v>8.8999999999999995E-4</v>
      </c>
      <c r="AE2718" s="22">
        <v>2985</v>
      </c>
      <c r="AF2718" s="22">
        <v>0</v>
      </c>
      <c r="AG2718" s="22">
        <v>0</v>
      </c>
      <c r="AH2718" s="22">
        <v>0</v>
      </c>
      <c r="AI2718" s="22">
        <v>0</v>
      </c>
      <c r="AJ2718" s="22">
        <v>0</v>
      </c>
      <c r="AK2718" s="22">
        <v>0</v>
      </c>
      <c r="AL2718" s="45">
        <v>0</v>
      </c>
      <c r="AM2718" s="45">
        <v>0</v>
      </c>
      <c r="AN2718" s="45">
        <v>0</v>
      </c>
      <c r="AO2718" s="45">
        <v>0</v>
      </c>
      <c r="AP2718" s="45">
        <v>0</v>
      </c>
      <c r="AQ2718" s="45">
        <v>0</v>
      </c>
      <c r="AR2718" s="45">
        <v>0</v>
      </c>
      <c r="AS2718" s="45" t="s">
        <v>4445</v>
      </c>
      <c r="AT2718" s="45" t="s">
        <v>4445</v>
      </c>
      <c r="AU2718" s="45">
        <v>0</v>
      </c>
      <c r="AV2718" s="10">
        <v>40.292053323284186</v>
      </c>
      <c r="AW2718" s="10">
        <v>40.292053323284186</v>
      </c>
      <c r="AX2718" s="17">
        <v>0</v>
      </c>
    </row>
    <row r="2719" spans="1:50" x14ac:dyDescent="0.25">
      <c r="A2719" s="22" t="s">
        <v>1672</v>
      </c>
      <c r="B2719" s="22" t="s">
        <v>3957</v>
      </c>
      <c r="C2719" s="22" t="s">
        <v>1747</v>
      </c>
      <c r="D2719" s="22">
        <v>5126</v>
      </c>
      <c r="E2719" s="22" t="s">
        <v>3716</v>
      </c>
      <c r="F2719" s="43">
        <v>1.9369999999999998E-2</v>
      </c>
      <c r="G2719" s="43">
        <v>47.187142993039998</v>
      </c>
      <c r="H2719" s="43">
        <v>2.4808712121212126</v>
      </c>
      <c r="I2719" s="9">
        <v>0.18162878787878789</v>
      </c>
      <c r="J2719" s="9">
        <v>2.2992424242424243</v>
      </c>
      <c r="K2719" s="11">
        <v>2.4625000000000004</v>
      </c>
      <c r="L2719" s="41">
        <v>1673</v>
      </c>
      <c r="M2719" s="44">
        <v>972</v>
      </c>
      <c r="N2719" s="13">
        <v>286</v>
      </c>
      <c r="O2719" s="13">
        <v>133</v>
      </c>
      <c r="P2719" s="22">
        <v>267</v>
      </c>
      <c r="Q2719" s="22">
        <v>114</v>
      </c>
      <c r="R2719" s="14">
        <v>0</v>
      </c>
      <c r="S2719" s="22">
        <v>136</v>
      </c>
      <c r="T2719" s="22">
        <v>7.4051454309489451E-3</v>
      </c>
      <c r="U2719" s="22">
        <v>995</v>
      </c>
      <c r="V2719" s="22"/>
      <c r="W2719" s="22">
        <v>290</v>
      </c>
      <c r="X2719" s="22">
        <v>136</v>
      </c>
      <c r="Y2719" s="14">
        <v>23</v>
      </c>
      <c r="Z2719" s="10">
        <v>23</v>
      </c>
      <c r="AA2719" s="22">
        <v>22</v>
      </c>
      <c r="AB2719" s="22">
        <v>33.58</v>
      </c>
      <c r="AC2719" s="22">
        <v>4.1049317189762965E-4</v>
      </c>
      <c r="AD2719" s="42">
        <v>2.0000000000000002E-5</v>
      </c>
      <c r="AE2719" s="22">
        <v>2987</v>
      </c>
      <c r="AF2719" s="22">
        <v>0</v>
      </c>
      <c r="AG2719" s="22">
        <v>0</v>
      </c>
      <c r="AH2719" s="22">
        <v>0</v>
      </c>
      <c r="AI2719" s="22">
        <v>0</v>
      </c>
      <c r="AJ2719" s="22">
        <v>0</v>
      </c>
      <c r="AK2719" s="22">
        <v>0</v>
      </c>
      <c r="AL2719" s="45">
        <v>0</v>
      </c>
      <c r="AM2719" s="45">
        <v>0</v>
      </c>
      <c r="AN2719" s="45">
        <v>0</v>
      </c>
      <c r="AO2719" s="45">
        <v>0</v>
      </c>
      <c r="AP2719" s="45">
        <v>0</v>
      </c>
      <c r="AQ2719" s="45">
        <v>0</v>
      </c>
      <c r="AR2719" s="45">
        <v>0</v>
      </c>
      <c r="AS2719" s="45" t="s">
        <v>4445</v>
      </c>
      <c r="AT2719" s="45" t="s">
        <v>4445</v>
      </c>
      <c r="AU2719" s="45">
        <v>0</v>
      </c>
      <c r="AV2719" s="10">
        <v>10.00329489291598</v>
      </c>
      <c r="AW2719" s="10">
        <v>116.89441942132984</v>
      </c>
      <c r="AX2719" s="17">
        <v>7.321169554927856E-2</v>
      </c>
    </row>
    <row r="2720" spans="1:50" x14ac:dyDescent="0.25">
      <c r="A2720" s="22" t="s">
        <v>1672</v>
      </c>
      <c r="B2720" s="22" t="s">
        <v>3951</v>
      </c>
      <c r="C2720" s="22" t="s">
        <v>3840</v>
      </c>
      <c r="D2720" s="22">
        <v>5152</v>
      </c>
      <c r="E2720" s="22" t="s">
        <v>3841</v>
      </c>
      <c r="F2720" s="43">
        <v>9.6679999999999995E-3</v>
      </c>
      <c r="G2720" s="43">
        <v>9.9789943147700004</v>
      </c>
      <c r="H2720" s="43">
        <v>1.0401515151515153</v>
      </c>
      <c r="I2720" s="9">
        <v>0</v>
      </c>
      <c r="J2720" s="9">
        <v>1.0401515151515153</v>
      </c>
      <c r="K2720" s="11">
        <v>0</v>
      </c>
      <c r="L2720" s="41">
        <v>13</v>
      </c>
      <c r="M2720" s="44">
        <v>0</v>
      </c>
      <c r="N2720" s="13">
        <v>0</v>
      </c>
      <c r="O2720" s="13">
        <v>0</v>
      </c>
      <c r="P2720" s="22">
        <v>0</v>
      </c>
      <c r="Q2720" s="22">
        <v>0</v>
      </c>
      <c r="R2720" s="14">
        <v>0</v>
      </c>
      <c r="S2720" s="22">
        <v>19</v>
      </c>
      <c r="T2720" s="22">
        <v>1</v>
      </c>
      <c r="U2720" s="22">
        <v>36</v>
      </c>
      <c r="V2720" s="22"/>
      <c r="W2720" s="22">
        <v>8</v>
      </c>
      <c r="X2720" s="22">
        <v>6</v>
      </c>
      <c r="Y2720" s="14">
        <v>36</v>
      </c>
      <c r="Z2720" s="10">
        <v>8</v>
      </c>
      <c r="AA2720" s="22">
        <v>6</v>
      </c>
      <c r="AB2720" s="22">
        <v>14.2</v>
      </c>
      <c r="AC2720" s="22">
        <v>9.6883510452454161E-4</v>
      </c>
      <c r="AD2720" s="42">
        <v>2.0000000000000002E-5</v>
      </c>
      <c r="AE2720" s="22">
        <v>2988</v>
      </c>
      <c r="AF2720" s="22">
        <v>0</v>
      </c>
      <c r="AG2720" s="22">
        <v>0</v>
      </c>
      <c r="AH2720" s="22">
        <v>0</v>
      </c>
      <c r="AI2720" s="22">
        <v>0</v>
      </c>
      <c r="AJ2720" s="22">
        <v>0</v>
      </c>
      <c r="AK2720" s="22">
        <v>0</v>
      </c>
      <c r="AL2720" s="45">
        <v>0</v>
      </c>
      <c r="AM2720" s="45">
        <v>0</v>
      </c>
      <c r="AN2720" s="45">
        <v>0</v>
      </c>
      <c r="AO2720" s="45">
        <v>0</v>
      </c>
      <c r="AP2720" s="45">
        <v>0</v>
      </c>
      <c r="AQ2720" s="45">
        <v>0</v>
      </c>
      <c r="AR2720" s="45">
        <v>0</v>
      </c>
      <c r="AS2720" s="45" t="s">
        <v>4445</v>
      </c>
      <c r="AT2720" s="45" t="s">
        <v>4445</v>
      </c>
      <c r="AU2720" s="45">
        <v>0</v>
      </c>
      <c r="AV2720" s="10">
        <v>7.6911871813546968</v>
      </c>
      <c r="AW2720" s="10">
        <v>7.6911871813546968</v>
      </c>
      <c r="AX2720" s="17">
        <v>0</v>
      </c>
    </row>
    <row r="2721" spans="1:50" x14ac:dyDescent="0.25">
      <c r="A2721" s="22" t="s">
        <v>1672</v>
      </c>
      <c r="B2721" s="22" t="s">
        <v>3981</v>
      </c>
      <c r="C2721" s="22" t="s">
        <v>3753</v>
      </c>
      <c r="D2721" s="22">
        <v>6633</v>
      </c>
      <c r="E2721" s="22" t="s">
        <v>3754</v>
      </c>
      <c r="F2721" s="43">
        <v>0.18065400000000001</v>
      </c>
      <c r="G2721" s="43">
        <v>24.475512258729999</v>
      </c>
      <c r="H2721" s="43">
        <v>2.3276515151515156</v>
      </c>
      <c r="I2721" s="9">
        <v>0</v>
      </c>
      <c r="J2721" s="9">
        <v>2.3276515151515156</v>
      </c>
      <c r="K2721" s="11">
        <v>0</v>
      </c>
      <c r="L2721" s="41">
        <v>0</v>
      </c>
      <c r="M2721" s="44">
        <v>0</v>
      </c>
      <c r="N2721" s="13">
        <v>0</v>
      </c>
      <c r="O2721" s="13">
        <v>0</v>
      </c>
      <c r="P2721" s="22">
        <v>0</v>
      </c>
      <c r="Q2721" s="22">
        <v>0</v>
      </c>
      <c r="R2721" s="14">
        <v>0</v>
      </c>
      <c r="S2721" s="22">
        <v>24</v>
      </c>
      <c r="T2721" s="22">
        <v>1</v>
      </c>
      <c r="U2721" s="22">
        <v>12</v>
      </c>
      <c r="V2721" s="22"/>
      <c r="W2721" s="22">
        <v>4</v>
      </c>
      <c r="X2721" s="22">
        <v>4</v>
      </c>
      <c r="Y2721" s="14">
        <v>12</v>
      </c>
      <c r="Z2721" s="10">
        <v>4</v>
      </c>
      <c r="AA2721" s="22">
        <v>4</v>
      </c>
      <c r="AB2721" s="22">
        <v>6.56</v>
      </c>
      <c r="AC2721" s="22">
        <v>7.3810099698960862E-3</v>
      </c>
      <c r="AD2721" s="42">
        <v>6.0000000000000002E-5</v>
      </c>
      <c r="AE2721" s="22">
        <v>2989</v>
      </c>
      <c r="AF2721" s="22">
        <v>0</v>
      </c>
      <c r="AG2721" s="22">
        <v>0</v>
      </c>
      <c r="AH2721" s="22">
        <v>0</v>
      </c>
      <c r="AI2721" s="22">
        <v>0</v>
      </c>
      <c r="AJ2721" s="22">
        <v>0</v>
      </c>
      <c r="AK2721" s="22">
        <v>0</v>
      </c>
      <c r="AL2721" s="45">
        <v>0</v>
      </c>
      <c r="AM2721" s="45">
        <v>0</v>
      </c>
      <c r="AN2721" s="45">
        <v>0</v>
      </c>
      <c r="AO2721" s="45">
        <v>0</v>
      </c>
      <c r="AP2721" s="45">
        <v>0</v>
      </c>
      <c r="AQ2721" s="45">
        <v>0</v>
      </c>
      <c r="AR2721" s="45">
        <v>0</v>
      </c>
      <c r="AS2721" s="45" t="s">
        <v>4445</v>
      </c>
      <c r="AT2721" s="45" t="s">
        <v>4445</v>
      </c>
      <c r="AU2721" s="45">
        <v>0</v>
      </c>
      <c r="AV2721" s="10">
        <v>1.7184703010577702</v>
      </c>
      <c r="AW2721" s="10">
        <v>1.7184703010577702</v>
      </c>
      <c r="AX2721" s="17">
        <v>0</v>
      </c>
    </row>
    <row r="2722" spans="1:50" x14ac:dyDescent="0.25">
      <c r="A2722" s="22" t="s">
        <v>2195</v>
      </c>
      <c r="B2722" s="22" t="s">
        <v>3956</v>
      </c>
      <c r="C2722" s="22" t="s">
        <v>2656</v>
      </c>
      <c r="D2722" s="22">
        <v>5482</v>
      </c>
      <c r="E2722" s="22" t="s">
        <v>3715</v>
      </c>
      <c r="F2722" s="43">
        <v>3.0000000000000001E-6</v>
      </c>
      <c r="G2722" s="43">
        <v>0.79198930850000004</v>
      </c>
      <c r="H2722" s="43">
        <v>0.16515151515151516</v>
      </c>
      <c r="I2722" s="9">
        <v>0</v>
      </c>
      <c r="J2722" s="9">
        <v>0.16515151515151516</v>
      </c>
      <c r="K2722" s="11">
        <v>0</v>
      </c>
      <c r="L2722" s="41">
        <v>22</v>
      </c>
      <c r="M2722" s="44">
        <v>0</v>
      </c>
      <c r="N2722" s="13">
        <v>0</v>
      </c>
      <c r="O2722" s="13">
        <v>0</v>
      </c>
      <c r="P2722" s="22">
        <v>0</v>
      </c>
      <c r="Q2722" s="22">
        <v>0</v>
      </c>
      <c r="R2722" s="14">
        <v>0</v>
      </c>
      <c r="S2722" s="22">
        <v>6</v>
      </c>
      <c r="T2722" s="22">
        <v>1</v>
      </c>
      <c r="U2722" s="22">
        <v>52</v>
      </c>
      <c r="V2722" s="22"/>
      <c r="W2722" s="22">
        <v>11</v>
      </c>
      <c r="X2722" s="22">
        <v>8</v>
      </c>
      <c r="Y2722" s="14">
        <v>52</v>
      </c>
      <c r="Z2722" s="10">
        <v>11</v>
      </c>
      <c r="AA2722" s="22">
        <v>8</v>
      </c>
      <c r="AB2722" s="22">
        <v>19.75</v>
      </c>
      <c r="AC2722" s="22">
        <v>3.7879299225413723E-6</v>
      </c>
      <c r="AD2722" s="42">
        <v>0</v>
      </c>
      <c r="AE2722" s="22">
        <v>2992</v>
      </c>
      <c r="AF2722" s="22">
        <v>0</v>
      </c>
      <c r="AG2722" s="22">
        <v>0</v>
      </c>
      <c r="AH2722" s="22">
        <v>0</v>
      </c>
      <c r="AI2722" s="22">
        <v>0</v>
      </c>
      <c r="AJ2722" s="22">
        <v>0</v>
      </c>
      <c r="AK2722" s="22">
        <v>0</v>
      </c>
      <c r="AL2722" s="45">
        <v>0</v>
      </c>
      <c r="AM2722" s="45">
        <v>0</v>
      </c>
      <c r="AN2722" s="45">
        <v>0</v>
      </c>
      <c r="AO2722" s="45">
        <v>0</v>
      </c>
      <c r="AP2722" s="45">
        <v>0</v>
      </c>
      <c r="AQ2722" s="45">
        <v>0</v>
      </c>
      <c r="AR2722" s="45">
        <v>0</v>
      </c>
      <c r="AS2722" s="45" t="s">
        <v>4445</v>
      </c>
      <c r="AT2722" s="45" t="s">
        <v>4445</v>
      </c>
      <c r="AU2722" s="45">
        <v>0</v>
      </c>
      <c r="AV2722" s="10">
        <v>66.605504587155963</v>
      </c>
      <c r="AW2722" s="10">
        <v>66.605504587155963</v>
      </c>
      <c r="AX2722" s="17">
        <v>0</v>
      </c>
    </row>
    <row r="2723" spans="1:50" x14ac:dyDescent="0.25">
      <c r="A2723" s="22" t="s">
        <v>8</v>
      </c>
      <c r="B2723" s="22" t="s">
        <v>3953</v>
      </c>
      <c r="C2723" s="22" t="s">
        <v>3774</v>
      </c>
      <c r="D2723" s="22">
        <v>5253</v>
      </c>
      <c r="E2723" s="22" t="s">
        <v>3775</v>
      </c>
      <c r="F2723" s="43">
        <v>0.10648199999999999</v>
      </c>
      <c r="G2723" s="43">
        <v>8.9763947829199999</v>
      </c>
      <c r="H2723" s="43">
        <v>0.57007575757575768</v>
      </c>
      <c r="I2723" s="9">
        <v>0</v>
      </c>
      <c r="J2723" s="9">
        <v>0.57007575757575768</v>
      </c>
      <c r="K2723" s="11">
        <v>0</v>
      </c>
      <c r="L2723" s="41">
        <v>4</v>
      </c>
      <c r="M2723" s="44">
        <v>0</v>
      </c>
      <c r="N2723" s="13">
        <v>0</v>
      </c>
      <c r="O2723" s="13">
        <v>0</v>
      </c>
      <c r="P2723" s="22">
        <v>0</v>
      </c>
      <c r="Q2723" s="22">
        <v>0</v>
      </c>
      <c r="R2723" s="14">
        <v>0</v>
      </c>
      <c r="S2723" s="22">
        <v>10</v>
      </c>
      <c r="T2723" s="22">
        <v>1</v>
      </c>
      <c r="U2723" s="22">
        <v>20</v>
      </c>
      <c r="V2723" s="22"/>
      <c r="W2723" s="22">
        <v>5</v>
      </c>
      <c r="X2723" s="22">
        <v>5</v>
      </c>
      <c r="Y2723" s="14">
        <v>20</v>
      </c>
      <c r="Z2723" s="10">
        <v>5</v>
      </c>
      <c r="AA2723" s="22">
        <v>5</v>
      </c>
      <c r="AB2723" s="22">
        <v>8.65</v>
      </c>
      <c r="AC2723" s="22">
        <v>1.1862446179685699E-2</v>
      </c>
      <c r="AD2723" s="42">
        <v>1.2E-4</v>
      </c>
      <c r="AE2723" s="22">
        <v>2994</v>
      </c>
      <c r="AF2723" s="22">
        <v>0</v>
      </c>
      <c r="AG2723" s="22">
        <v>0</v>
      </c>
      <c r="AH2723" s="22">
        <v>0</v>
      </c>
      <c r="AI2723" s="22">
        <v>0</v>
      </c>
      <c r="AJ2723" s="22">
        <v>0</v>
      </c>
      <c r="AK2723" s="22">
        <v>0</v>
      </c>
      <c r="AL2723" s="45">
        <v>0</v>
      </c>
      <c r="AM2723" s="45">
        <v>0</v>
      </c>
      <c r="AN2723" s="45">
        <v>0</v>
      </c>
      <c r="AO2723" s="45">
        <v>0</v>
      </c>
      <c r="AP2723" s="45">
        <v>0</v>
      </c>
      <c r="AQ2723" s="45">
        <v>0</v>
      </c>
      <c r="AR2723" s="45">
        <v>0</v>
      </c>
      <c r="AS2723" s="45" t="s">
        <v>4445</v>
      </c>
      <c r="AT2723" s="45" t="s">
        <v>4445</v>
      </c>
      <c r="AU2723" s="45">
        <v>0</v>
      </c>
      <c r="AV2723" s="10">
        <v>8.7707641196013277</v>
      </c>
      <c r="AW2723" s="10">
        <v>8.7707641196013277</v>
      </c>
      <c r="AX2723" s="17">
        <v>0</v>
      </c>
    </row>
    <row r="2724" spans="1:50" x14ac:dyDescent="0.25">
      <c r="A2724" s="22" t="s">
        <v>964</v>
      </c>
      <c r="B2724" s="22" t="s">
        <v>3948</v>
      </c>
      <c r="C2724" s="22" t="s">
        <v>1072</v>
      </c>
      <c r="D2724" s="22">
        <v>6226</v>
      </c>
      <c r="E2724" s="22" t="s">
        <v>3701</v>
      </c>
      <c r="F2724" s="43">
        <v>0.83671600000000002</v>
      </c>
      <c r="G2724" s="43">
        <v>93.755266924289998</v>
      </c>
      <c r="H2724" s="43">
        <v>4.7878787878787881</v>
      </c>
      <c r="I2724" s="9">
        <v>0</v>
      </c>
      <c r="J2724" s="9">
        <v>4.7878787878787881</v>
      </c>
      <c r="K2724" s="11">
        <v>0</v>
      </c>
      <c r="L2724" s="41">
        <v>531</v>
      </c>
      <c r="M2724" s="44">
        <v>0</v>
      </c>
      <c r="N2724" s="13">
        <v>0</v>
      </c>
      <c r="O2724" s="13">
        <v>0</v>
      </c>
      <c r="P2724" s="22">
        <v>0</v>
      </c>
      <c r="Q2724" s="22">
        <v>0</v>
      </c>
      <c r="R2724" s="14">
        <v>0</v>
      </c>
      <c r="S2724" s="22">
        <v>60</v>
      </c>
      <c r="T2724" s="22">
        <v>1</v>
      </c>
      <c r="U2724" s="22">
        <v>977</v>
      </c>
      <c r="V2724" s="22"/>
      <c r="W2724" s="22">
        <v>178</v>
      </c>
      <c r="X2724" s="22">
        <v>118</v>
      </c>
      <c r="Y2724" s="14">
        <v>977</v>
      </c>
      <c r="Z2724" s="10">
        <v>178</v>
      </c>
      <c r="AA2724" s="22">
        <v>118</v>
      </c>
      <c r="AB2724" s="22">
        <v>331.79</v>
      </c>
      <c r="AC2724" s="22">
        <v>8.924469285290091E-3</v>
      </c>
      <c r="AD2724" s="42">
        <v>3.3E-3</v>
      </c>
      <c r="AE2724" s="22">
        <v>2995</v>
      </c>
      <c r="AF2724" s="22">
        <v>0</v>
      </c>
      <c r="AG2724" s="22">
        <v>0</v>
      </c>
      <c r="AH2724" s="22">
        <v>0</v>
      </c>
      <c r="AI2724" s="22">
        <v>0</v>
      </c>
      <c r="AJ2724" s="22">
        <v>0</v>
      </c>
      <c r="AK2724" s="22">
        <v>0</v>
      </c>
      <c r="AL2724" s="45">
        <v>0</v>
      </c>
      <c r="AM2724" s="45">
        <v>0</v>
      </c>
      <c r="AN2724" s="45">
        <v>0</v>
      </c>
      <c r="AO2724" s="45">
        <v>0</v>
      </c>
      <c r="AP2724" s="45">
        <v>0</v>
      </c>
      <c r="AQ2724" s="45">
        <v>0</v>
      </c>
      <c r="AR2724" s="45">
        <v>0</v>
      </c>
      <c r="AS2724" s="45" t="s">
        <v>4445</v>
      </c>
      <c r="AT2724" s="45" t="s">
        <v>4445</v>
      </c>
      <c r="AU2724" s="45">
        <v>0</v>
      </c>
      <c r="AV2724" s="10">
        <v>37.177215189873415</v>
      </c>
      <c r="AW2724" s="10">
        <v>37.177215189873415</v>
      </c>
      <c r="AX2724" s="17">
        <v>0</v>
      </c>
    </row>
    <row r="2725" spans="1:50" x14ac:dyDescent="0.25">
      <c r="A2725" s="22" t="s">
        <v>1672</v>
      </c>
      <c r="B2725" s="22" t="s">
        <v>3947</v>
      </c>
      <c r="C2725" s="22" t="s">
        <v>3626</v>
      </c>
      <c r="D2725" s="22">
        <v>4593</v>
      </c>
      <c r="E2725" s="22" t="s">
        <v>3627</v>
      </c>
      <c r="F2725" s="43">
        <v>2.1919999999999999E-2</v>
      </c>
      <c r="G2725" s="43">
        <v>13.00302296143</v>
      </c>
      <c r="H2725" s="43">
        <v>34.52405303030303</v>
      </c>
      <c r="I2725" s="9">
        <v>0</v>
      </c>
      <c r="J2725" s="9">
        <v>34.52405303030303</v>
      </c>
      <c r="K2725" s="11">
        <v>0</v>
      </c>
      <c r="L2725" s="41">
        <v>0</v>
      </c>
      <c r="M2725" s="44">
        <v>0</v>
      </c>
      <c r="N2725" s="13">
        <v>0</v>
      </c>
      <c r="O2725" s="13">
        <v>0</v>
      </c>
      <c r="P2725" s="22">
        <v>0</v>
      </c>
      <c r="Q2725" s="22">
        <v>0</v>
      </c>
      <c r="R2725" s="14">
        <v>0</v>
      </c>
      <c r="S2725" s="22">
        <v>833</v>
      </c>
      <c r="T2725" s="22">
        <v>1</v>
      </c>
      <c r="U2725" s="22">
        <v>12</v>
      </c>
      <c r="V2725" s="22"/>
      <c r="W2725" s="22">
        <v>4</v>
      </c>
      <c r="X2725" s="22">
        <v>4</v>
      </c>
      <c r="Y2725" s="14">
        <v>12</v>
      </c>
      <c r="Z2725" s="10">
        <v>4</v>
      </c>
      <c r="AA2725" s="22">
        <v>4</v>
      </c>
      <c r="AB2725" s="22">
        <v>6.56</v>
      </c>
      <c r="AC2725" s="22">
        <v>1.6857618466890225E-3</v>
      </c>
      <c r="AD2725" s="42">
        <v>1.0000000000000001E-5</v>
      </c>
      <c r="AE2725" s="22">
        <v>2996</v>
      </c>
      <c r="AF2725" s="22">
        <v>0</v>
      </c>
      <c r="AG2725" s="22">
        <v>0</v>
      </c>
      <c r="AH2725" s="22">
        <v>0</v>
      </c>
      <c r="AI2725" s="22">
        <v>0</v>
      </c>
      <c r="AJ2725" s="22">
        <v>0</v>
      </c>
      <c r="AK2725" s="22">
        <v>0</v>
      </c>
      <c r="AL2725" s="45">
        <v>0</v>
      </c>
      <c r="AM2725" s="45">
        <v>0</v>
      </c>
      <c r="AN2725" s="45">
        <v>0</v>
      </c>
      <c r="AO2725" s="45">
        <v>0</v>
      </c>
      <c r="AP2725" s="45">
        <v>0</v>
      </c>
      <c r="AQ2725" s="45">
        <v>0</v>
      </c>
      <c r="AR2725" s="45">
        <v>0</v>
      </c>
      <c r="AS2725" s="45" t="s">
        <v>4445</v>
      </c>
      <c r="AT2725" s="45" t="s">
        <v>4445</v>
      </c>
      <c r="AU2725" s="45">
        <v>0</v>
      </c>
      <c r="AV2725" s="10">
        <v>0.11586125176233084</v>
      </c>
      <c r="AW2725" s="10">
        <v>0.11586125176233084</v>
      </c>
      <c r="AX2725" s="17">
        <v>0</v>
      </c>
    </row>
    <row r="2726" spans="1:50" x14ac:dyDescent="0.25">
      <c r="A2726" s="22" t="s">
        <v>2195</v>
      </c>
      <c r="B2726" s="22" t="s">
        <v>3960</v>
      </c>
      <c r="C2726" s="22" t="s">
        <v>2744</v>
      </c>
      <c r="D2726" s="22">
        <v>6387</v>
      </c>
      <c r="E2726" s="22" t="s">
        <v>3855</v>
      </c>
      <c r="F2726" s="43">
        <v>3.0000000000000001E-6</v>
      </c>
      <c r="G2726" s="43">
        <v>3.08160463829</v>
      </c>
      <c r="H2726" s="43">
        <v>8.693181818181818E-2</v>
      </c>
      <c r="I2726" s="9">
        <v>0</v>
      </c>
      <c r="J2726" s="9">
        <v>8.693181818181818E-2</v>
      </c>
      <c r="K2726" s="11">
        <v>0</v>
      </c>
      <c r="L2726" s="41">
        <v>0</v>
      </c>
      <c r="M2726" s="44">
        <v>0</v>
      </c>
      <c r="N2726" s="13">
        <v>0</v>
      </c>
      <c r="O2726" s="13">
        <v>0</v>
      </c>
      <c r="P2726" s="22">
        <v>0</v>
      </c>
      <c r="Q2726" s="22">
        <v>0</v>
      </c>
      <c r="R2726" s="14">
        <v>0</v>
      </c>
      <c r="S2726" s="22">
        <v>2</v>
      </c>
      <c r="T2726" s="22">
        <v>1</v>
      </c>
      <c r="U2726" s="22">
        <v>12</v>
      </c>
      <c r="V2726" s="22"/>
      <c r="W2726" s="22">
        <v>4</v>
      </c>
      <c r="X2726" s="22">
        <v>4</v>
      </c>
      <c r="Y2726" s="14">
        <v>12</v>
      </c>
      <c r="Z2726" s="10">
        <v>4</v>
      </c>
      <c r="AA2726" s="22">
        <v>4</v>
      </c>
      <c r="AB2726" s="22">
        <v>6.56</v>
      </c>
      <c r="AC2726" s="22">
        <v>9.7351878392314386E-7</v>
      </c>
      <c r="AD2726" s="42">
        <v>0</v>
      </c>
      <c r="AE2726" s="22">
        <v>2997</v>
      </c>
      <c r="AF2726" s="22">
        <v>0</v>
      </c>
      <c r="AG2726" s="22">
        <v>0</v>
      </c>
      <c r="AH2726" s="22">
        <v>0</v>
      </c>
      <c r="AI2726" s="22">
        <v>0</v>
      </c>
      <c r="AJ2726" s="22">
        <v>0</v>
      </c>
      <c r="AK2726" s="22">
        <v>0</v>
      </c>
      <c r="AL2726" s="45">
        <v>0</v>
      </c>
      <c r="AM2726" s="45">
        <v>0</v>
      </c>
      <c r="AN2726" s="45">
        <v>0</v>
      </c>
      <c r="AO2726" s="45">
        <v>0</v>
      </c>
      <c r="AP2726" s="45">
        <v>0</v>
      </c>
      <c r="AQ2726" s="45">
        <v>0</v>
      </c>
      <c r="AR2726" s="45">
        <v>0</v>
      </c>
      <c r="AS2726" s="45" t="s">
        <v>4445</v>
      </c>
      <c r="AT2726" s="45" t="s">
        <v>4445</v>
      </c>
      <c r="AU2726" s="45">
        <v>0</v>
      </c>
      <c r="AV2726" s="10">
        <v>46.013071895424837</v>
      </c>
      <c r="AW2726" s="10">
        <v>46.013071895424837</v>
      </c>
      <c r="AX2726" s="17">
        <v>0</v>
      </c>
    </row>
    <row r="2727" spans="1:50" x14ac:dyDescent="0.25">
      <c r="A2727" s="22" t="s">
        <v>1672</v>
      </c>
      <c r="B2727" s="22" t="s">
        <v>3957</v>
      </c>
      <c r="C2727" s="22" t="s">
        <v>1754</v>
      </c>
      <c r="D2727" s="22">
        <v>6444</v>
      </c>
      <c r="E2727" s="22" t="s">
        <v>3746</v>
      </c>
      <c r="F2727" s="43">
        <v>1.8429000000000001E-2</v>
      </c>
      <c r="G2727" s="43">
        <v>9.4949941423999995</v>
      </c>
      <c r="H2727" s="43">
        <v>0.25681818181818183</v>
      </c>
      <c r="I2727" s="9">
        <v>0</v>
      </c>
      <c r="J2727" s="9">
        <v>0.25681818181818183</v>
      </c>
      <c r="K2727" s="11">
        <v>0</v>
      </c>
      <c r="L2727" s="41">
        <v>22</v>
      </c>
      <c r="M2727" s="44">
        <v>0</v>
      </c>
      <c r="N2727" s="13">
        <v>0</v>
      </c>
      <c r="O2727" s="13">
        <v>0</v>
      </c>
      <c r="P2727" s="22">
        <v>0</v>
      </c>
      <c r="Q2727" s="22">
        <v>0</v>
      </c>
      <c r="R2727" s="14">
        <v>0</v>
      </c>
      <c r="S2727" s="22">
        <v>6</v>
      </c>
      <c r="T2727" s="22">
        <v>1</v>
      </c>
      <c r="U2727" s="22">
        <v>52</v>
      </c>
      <c r="V2727" s="22"/>
      <c r="W2727" s="22">
        <v>11</v>
      </c>
      <c r="X2727" s="22">
        <v>8</v>
      </c>
      <c r="Y2727" s="14">
        <v>52</v>
      </c>
      <c r="Z2727" s="10">
        <v>11</v>
      </c>
      <c r="AA2727" s="22">
        <v>8</v>
      </c>
      <c r="AB2727" s="22">
        <v>19.75</v>
      </c>
      <c r="AC2727" s="22">
        <v>1.9409174691014397E-3</v>
      </c>
      <c r="AD2727" s="42">
        <v>4.0000000000000003E-5</v>
      </c>
      <c r="AE2727" s="22">
        <v>2998</v>
      </c>
      <c r="AF2727" s="22">
        <v>0</v>
      </c>
      <c r="AG2727" s="22">
        <v>0</v>
      </c>
      <c r="AH2727" s="22">
        <v>0</v>
      </c>
      <c r="AI2727" s="22">
        <v>0</v>
      </c>
      <c r="AJ2727" s="22">
        <v>0</v>
      </c>
      <c r="AK2727" s="22">
        <v>0</v>
      </c>
      <c r="AL2727" s="45">
        <v>0</v>
      </c>
      <c r="AM2727" s="45">
        <v>0</v>
      </c>
      <c r="AN2727" s="45">
        <v>0</v>
      </c>
      <c r="AO2727" s="45">
        <v>0</v>
      </c>
      <c r="AP2727" s="45">
        <v>0</v>
      </c>
      <c r="AQ2727" s="45">
        <v>0</v>
      </c>
      <c r="AR2727" s="45">
        <v>0</v>
      </c>
      <c r="AS2727" s="45" t="s">
        <v>4445</v>
      </c>
      <c r="AT2727" s="45" t="s">
        <v>4445</v>
      </c>
      <c r="AU2727" s="45">
        <v>0</v>
      </c>
      <c r="AV2727" s="10">
        <v>42.831858407079643</v>
      </c>
      <c r="AW2727" s="10">
        <v>42.831858407079643</v>
      </c>
      <c r="AX2727" s="17">
        <v>0</v>
      </c>
    </row>
    <row r="2728" spans="1:50" x14ac:dyDescent="0.25">
      <c r="A2728" s="22" t="s">
        <v>2195</v>
      </c>
      <c r="B2728" s="22" t="s">
        <v>3956</v>
      </c>
      <c r="C2728" s="22" t="s">
        <v>2450</v>
      </c>
      <c r="D2728" s="22">
        <v>4723</v>
      </c>
      <c r="E2728" s="22" t="s">
        <v>3847</v>
      </c>
      <c r="F2728" s="43">
        <v>1.9999999999999999E-6</v>
      </c>
      <c r="G2728" s="43">
        <v>9.4607667971999998</v>
      </c>
      <c r="H2728" s="43">
        <v>0.48598484848484852</v>
      </c>
      <c r="I2728" s="9">
        <v>0</v>
      </c>
      <c r="J2728" s="9">
        <v>0.48598484848484852</v>
      </c>
      <c r="K2728" s="11">
        <v>0</v>
      </c>
      <c r="L2728" s="41">
        <v>1</v>
      </c>
      <c r="M2728" s="44">
        <v>0</v>
      </c>
      <c r="N2728" s="13">
        <v>0</v>
      </c>
      <c r="O2728" s="13">
        <v>0</v>
      </c>
      <c r="P2728" s="22">
        <v>0</v>
      </c>
      <c r="Q2728" s="22">
        <v>0</v>
      </c>
      <c r="R2728" s="14">
        <v>0</v>
      </c>
      <c r="S2728" s="22">
        <v>14</v>
      </c>
      <c r="T2728" s="22">
        <v>1</v>
      </c>
      <c r="U2728" s="22">
        <v>14</v>
      </c>
      <c r="V2728" s="22"/>
      <c r="W2728" s="22">
        <v>5</v>
      </c>
      <c r="X2728" s="22">
        <v>4</v>
      </c>
      <c r="Y2728" s="14">
        <v>14</v>
      </c>
      <c r="Z2728" s="10">
        <v>5</v>
      </c>
      <c r="AA2728" s="22">
        <v>4</v>
      </c>
      <c r="AB2728" s="22">
        <v>8.11</v>
      </c>
      <c r="AC2728" s="22">
        <v>2.1139935513386907E-7</v>
      </c>
      <c r="AD2728" s="42">
        <v>0</v>
      </c>
      <c r="AE2728" s="22">
        <v>2999</v>
      </c>
      <c r="AF2728" s="22">
        <v>0</v>
      </c>
      <c r="AG2728" s="22">
        <v>0</v>
      </c>
      <c r="AH2728" s="22">
        <v>0</v>
      </c>
      <c r="AI2728" s="22">
        <v>0</v>
      </c>
      <c r="AJ2728" s="22">
        <v>0</v>
      </c>
      <c r="AK2728" s="22">
        <v>0</v>
      </c>
      <c r="AL2728" s="45">
        <v>0</v>
      </c>
      <c r="AM2728" s="45">
        <v>0</v>
      </c>
      <c r="AN2728" s="45">
        <v>0</v>
      </c>
      <c r="AO2728" s="45">
        <v>0</v>
      </c>
      <c r="AP2728" s="45">
        <v>0</v>
      </c>
      <c r="AQ2728" s="45">
        <v>0</v>
      </c>
      <c r="AR2728" s="45">
        <v>0</v>
      </c>
      <c r="AS2728" s="45" t="s">
        <v>4445</v>
      </c>
      <c r="AT2728" s="45" t="s">
        <v>4445</v>
      </c>
      <c r="AU2728" s="45">
        <v>0</v>
      </c>
      <c r="AV2728" s="10">
        <v>10.288386593920498</v>
      </c>
      <c r="AW2728" s="10">
        <v>10.288386593920498</v>
      </c>
      <c r="AX2728" s="17">
        <v>0</v>
      </c>
    </row>
    <row r="2729" spans="1:50" x14ac:dyDescent="0.25">
      <c r="A2729" s="22" t="s">
        <v>964</v>
      </c>
      <c r="B2729" s="22" t="s">
        <v>3948</v>
      </c>
      <c r="C2729" s="22" t="s">
        <v>1243</v>
      </c>
      <c r="D2729" s="22">
        <v>6003</v>
      </c>
      <c r="E2729" s="22" t="s">
        <v>3634</v>
      </c>
      <c r="F2729" s="43">
        <v>2.0000000000000002E-5</v>
      </c>
      <c r="G2729" s="43">
        <v>3.8642351070399998</v>
      </c>
      <c r="H2729" s="43">
        <v>0.16553030303030306</v>
      </c>
      <c r="I2729" s="9">
        <v>0</v>
      </c>
      <c r="J2729" s="9">
        <v>0.16553030303030306</v>
      </c>
      <c r="K2729" s="11">
        <v>0</v>
      </c>
      <c r="L2729" s="41">
        <v>14</v>
      </c>
      <c r="M2729" s="44">
        <v>0</v>
      </c>
      <c r="N2729" s="13">
        <v>0</v>
      </c>
      <c r="O2729" s="13">
        <v>0</v>
      </c>
      <c r="P2729" s="22">
        <v>0</v>
      </c>
      <c r="Q2729" s="22">
        <v>0</v>
      </c>
      <c r="R2729" s="14">
        <v>0</v>
      </c>
      <c r="S2729" s="22">
        <v>5</v>
      </c>
      <c r="T2729" s="22">
        <v>1</v>
      </c>
      <c r="U2729" s="22">
        <v>38</v>
      </c>
      <c r="V2729" s="22"/>
      <c r="W2729" s="22">
        <v>9</v>
      </c>
      <c r="X2729" s="22">
        <v>7</v>
      </c>
      <c r="Y2729" s="14">
        <v>38</v>
      </c>
      <c r="Z2729" s="10">
        <v>9</v>
      </c>
      <c r="AA2729" s="22">
        <v>7</v>
      </c>
      <c r="AB2729" s="22">
        <v>15.75</v>
      </c>
      <c r="AC2729" s="22">
        <v>5.1756685206765231E-6</v>
      </c>
      <c r="AD2729" s="42">
        <v>0</v>
      </c>
      <c r="AE2729" s="22">
        <v>3004</v>
      </c>
      <c r="AF2729" s="22">
        <v>0</v>
      </c>
      <c r="AG2729" s="22">
        <v>0</v>
      </c>
      <c r="AH2729" s="22">
        <v>0</v>
      </c>
      <c r="AI2729" s="22">
        <v>0</v>
      </c>
      <c r="AJ2729" s="22">
        <v>0</v>
      </c>
      <c r="AK2729" s="22">
        <v>0</v>
      </c>
      <c r="AL2729" s="45">
        <v>0</v>
      </c>
      <c r="AM2729" s="45">
        <v>0</v>
      </c>
      <c r="AN2729" s="45">
        <v>0</v>
      </c>
      <c r="AO2729" s="45">
        <v>0</v>
      </c>
      <c r="AP2729" s="45">
        <v>0</v>
      </c>
      <c r="AQ2729" s="45">
        <v>0</v>
      </c>
      <c r="AR2729" s="45">
        <v>0</v>
      </c>
      <c r="AS2729" s="45" t="s">
        <v>4445</v>
      </c>
      <c r="AT2729" s="45" t="s">
        <v>4445</v>
      </c>
      <c r="AU2729" s="45">
        <v>0</v>
      </c>
      <c r="AV2729" s="10">
        <v>54.37070938215102</v>
      </c>
      <c r="AW2729" s="10">
        <v>54.37070938215102</v>
      </c>
      <c r="AX2729" s="17">
        <v>0</v>
      </c>
    </row>
    <row r="2730" spans="1:50" x14ac:dyDescent="0.25">
      <c r="A2730" s="22" t="s">
        <v>539</v>
      </c>
      <c r="B2730" s="22" t="s">
        <v>3949</v>
      </c>
      <c r="C2730" s="22" t="s">
        <v>871</v>
      </c>
      <c r="D2730" s="22">
        <v>5100</v>
      </c>
      <c r="E2730" s="22" t="s">
        <v>3665</v>
      </c>
      <c r="F2730" s="43">
        <v>5.1062000000000003E-2</v>
      </c>
      <c r="G2730" s="43">
        <v>13.429749170919999</v>
      </c>
      <c r="H2730" s="43">
        <v>0.77518939393939401</v>
      </c>
      <c r="I2730" s="9">
        <v>0</v>
      </c>
      <c r="J2730" s="9">
        <v>0.77518939393939401</v>
      </c>
      <c r="K2730" s="11">
        <v>0</v>
      </c>
      <c r="L2730" s="41">
        <v>12</v>
      </c>
      <c r="M2730" s="44">
        <v>0</v>
      </c>
      <c r="N2730" s="13">
        <v>0</v>
      </c>
      <c r="O2730" s="13">
        <v>0</v>
      </c>
      <c r="P2730" s="22">
        <v>0</v>
      </c>
      <c r="Q2730" s="22">
        <v>0</v>
      </c>
      <c r="R2730" s="14">
        <v>0</v>
      </c>
      <c r="S2730" s="22">
        <v>18</v>
      </c>
      <c r="T2730" s="22">
        <v>1</v>
      </c>
      <c r="U2730" s="22">
        <v>34</v>
      </c>
      <c r="V2730" s="22"/>
      <c r="W2730" s="22">
        <v>8</v>
      </c>
      <c r="X2730" s="22">
        <v>6</v>
      </c>
      <c r="Y2730" s="14">
        <v>34</v>
      </c>
      <c r="Z2730" s="10">
        <v>8</v>
      </c>
      <c r="AA2730" s="22">
        <v>6</v>
      </c>
      <c r="AB2730" s="22">
        <v>14.02</v>
      </c>
      <c r="AC2730" s="22">
        <v>3.8021558965946065E-3</v>
      </c>
      <c r="AD2730" s="42">
        <v>6.0000000000000002E-5</v>
      </c>
      <c r="AE2730" s="22">
        <v>3007</v>
      </c>
      <c r="AF2730" s="22">
        <v>0</v>
      </c>
      <c r="AG2730" s="22">
        <v>0</v>
      </c>
      <c r="AH2730" s="22">
        <v>0</v>
      </c>
      <c r="AI2730" s="22">
        <v>0</v>
      </c>
      <c r="AJ2730" s="22">
        <v>0</v>
      </c>
      <c r="AK2730" s="22">
        <v>0</v>
      </c>
      <c r="AL2730" s="45">
        <v>0</v>
      </c>
      <c r="AM2730" s="45">
        <v>0</v>
      </c>
      <c r="AN2730" s="45">
        <v>0</v>
      </c>
      <c r="AO2730" s="45">
        <v>0</v>
      </c>
      <c r="AP2730" s="45">
        <v>0</v>
      </c>
      <c r="AQ2730" s="45">
        <v>0</v>
      </c>
      <c r="AR2730" s="45">
        <v>0</v>
      </c>
      <c r="AS2730" s="45" t="s">
        <v>4445</v>
      </c>
      <c r="AT2730" s="45" t="s">
        <v>4445</v>
      </c>
      <c r="AU2730" s="45">
        <v>0</v>
      </c>
      <c r="AV2730" s="10">
        <v>10.320058636696798</v>
      </c>
      <c r="AW2730" s="10">
        <v>10.320058636696798</v>
      </c>
      <c r="AX2730" s="17">
        <v>0</v>
      </c>
    </row>
    <row r="2731" spans="1:50" x14ac:dyDescent="0.25">
      <c r="A2731" s="22" t="s">
        <v>1672</v>
      </c>
      <c r="B2731" s="22" t="s">
        <v>3951</v>
      </c>
      <c r="C2731" s="22" t="s">
        <v>1739</v>
      </c>
      <c r="D2731" s="22">
        <v>5604</v>
      </c>
      <c r="E2731" s="22" t="s">
        <v>3831</v>
      </c>
      <c r="F2731" s="43">
        <v>0.10771799999999999</v>
      </c>
      <c r="G2731" s="43">
        <v>14.482034792649999</v>
      </c>
      <c r="H2731" s="43">
        <v>0.50776515151515156</v>
      </c>
      <c r="I2731" s="9">
        <v>0.50776515151515156</v>
      </c>
      <c r="J2731" s="9">
        <v>0</v>
      </c>
      <c r="K2731" s="11">
        <v>0.50776515151515156</v>
      </c>
      <c r="L2731" s="41">
        <v>0</v>
      </c>
      <c r="M2731" s="44">
        <v>20</v>
      </c>
      <c r="N2731" s="13">
        <v>0</v>
      </c>
      <c r="O2731" s="13">
        <v>0</v>
      </c>
      <c r="P2731" s="22">
        <v>0</v>
      </c>
      <c r="Q2731" s="22">
        <v>0</v>
      </c>
      <c r="R2731" s="14">
        <v>0</v>
      </c>
      <c r="S2731" s="22">
        <v>12</v>
      </c>
      <c r="T2731" s="22">
        <v>0</v>
      </c>
      <c r="U2731" s="22">
        <v>20</v>
      </c>
      <c r="V2731" s="22"/>
      <c r="W2731" s="22">
        <v>0</v>
      </c>
      <c r="X2731" s="22">
        <v>0</v>
      </c>
      <c r="Y2731" s="14">
        <v>0</v>
      </c>
      <c r="Z2731" s="10">
        <v>0</v>
      </c>
      <c r="AA2731" s="22">
        <v>0</v>
      </c>
      <c r="AB2731" s="22">
        <v>0</v>
      </c>
      <c r="AC2731" s="22">
        <v>7.4380431715762498E-3</v>
      </c>
      <c r="AD2731" s="42">
        <v>0</v>
      </c>
      <c r="AE2731" s="22">
        <v>3008</v>
      </c>
      <c r="AF2731" s="22">
        <v>0</v>
      </c>
      <c r="AG2731" s="22">
        <v>0</v>
      </c>
      <c r="AH2731" s="22">
        <v>1</v>
      </c>
      <c r="AI2731" s="22">
        <v>0</v>
      </c>
      <c r="AJ2731" s="22">
        <v>0</v>
      </c>
      <c r="AK2731" s="22">
        <v>0</v>
      </c>
      <c r="AL2731" s="45">
        <v>0</v>
      </c>
      <c r="AM2731" s="45">
        <v>0</v>
      </c>
      <c r="AN2731" s="45">
        <v>0</v>
      </c>
      <c r="AO2731" s="45">
        <v>0</v>
      </c>
      <c r="AP2731" s="45">
        <v>0</v>
      </c>
      <c r="AQ2731" s="45">
        <v>0</v>
      </c>
      <c r="AR2731" s="45">
        <v>0</v>
      </c>
      <c r="AS2731" s="45" t="s">
        <v>4445</v>
      </c>
      <c r="AT2731" s="45" t="s">
        <v>4445</v>
      </c>
      <c r="AU2731" s="45">
        <v>0</v>
      </c>
      <c r="AV2731" s="10">
        <v>0</v>
      </c>
      <c r="AW2731" s="10">
        <v>0</v>
      </c>
      <c r="AX2731" s="17">
        <v>1</v>
      </c>
    </row>
    <row r="2732" spans="1:50" x14ac:dyDescent="0.25">
      <c r="A2732" s="22" t="s">
        <v>2195</v>
      </c>
      <c r="B2732" s="22" t="s">
        <v>3960</v>
      </c>
      <c r="C2732" s="22" t="s">
        <v>3813</v>
      </c>
      <c r="D2732" s="22">
        <v>5908</v>
      </c>
      <c r="E2732" s="22" t="s">
        <v>3814</v>
      </c>
      <c r="F2732" s="43">
        <v>0</v>
      </c>
      <c r="G2732" s="43">
        <v>0</v>
      </c>
      <c r="H2732" s="43">
        <v>1.6236742424242425</v>
      </c>
      <c r="I2732" s="9">
        <v>0</v>
      </c>
      <c r="J2732" s="9">
        <v>1.6236742424242425</v>
      </c>
      <c r="K2732" s="11">
        <v>0</v>
      </c>
      <c r="L2732" s="41">
        <v>0</v>
      </c>
      <c r="M2732" s="44">
        <v>0</v>
      </c>
      <c r="N2732" s="13">
        <v>0</v>
      </c>
      <c r="O2732" s="13">
        <v>0</v>
      </c>
      <c r="P2732" s="22">
        <v>0</v>
      </c>
      <c r="Q2732" s="22">
        <v>0</v>
      </c>
      <c r="R2732" s="14">
        <v>0</v>
      </c>
      <c r="S2732" s="22">
        <v>110</v>
      </c>
      <c r="T2732" s="22">
        <v>1</v>
      </c>
      <c r="U2732" s="22">
        <v>12</v>
      </c>
      <c r="V2732" s="22"/>
      <c r="W2732" s="22">
        <v>4</v>
      </c>
      <c r="X2732" s="22">
        <v>4</v>
      </c>
      <c r="Y2732" s="14">
        <v>12</v>
      </c>
      <c r="Z2732" s="10">
        <v>4</v>
      </c>
      <c r="AA2732" s="22">
        <v>4</v>
      </c>
      <c r="AB2732" s="22">
        <v>6.56</v>
      </c>
      <c r="AC2732" s="22">
        <v>0</v>
      </c>
      <c r="AD2732" s="42">
        <v>0</v>
      </c>
      <c r="AE2732" s="22">
        <v>3009</v>
      </c>
      <c r="AF2732" s="22">
        <v>0</v>
      </c>
      <c r="AG2732" s="22">
        <v>0</v>
      </c>
      <c r="AH2732" s="22">
        <v>0</v>
      </c>
      <c r="AI2732" s="22">
        <v>0</v>
      </c>
      <c r="AJ2732" s="22">
        <v>0</v>
      </c>
      <c r="AK2732" s="22">
        <v>0</v>
      </c>
      <c r="AL2732" s="45">
        <v>0</v>
      </c>
      <c r="AM2732" s="45">
        <v>0</v>
      </c>
      <c r="AN2732" s="45">
        <v>0</v>
      </c>
      <c r="AO2732" s="45">
        <v>0</v>
      </c>
      <c r="AP2732" s="45">
        <v>0</v>
      </c>
      <c r="AQ2732" s="45">
        <v>0</v>
      </c>
      <c r="AR2732" s="45">
        <v>0</v>
      </c>
      <c r="AS2732" s="45" t="s">
        <v>4445</v>
      </c>
      <c r="AT2732" s="45" t="s">
        <v>4445</v>
      </c>
      <c r="AU2732" s="45">
        <v>0</v>
      </c>
      <c r="AV2732" s="10">
        <v>2.463548349469264</v>
      </c>
      <c r="AW2732" s="10">
        <v>2.463548349469264</v>
      </c>
      <c r="AX2732" s="17">
        <v>0</v>
      </c>
    </row>
    <row r="2733" spans="1:50" x14ac:dyDescent="0.25">
      <c r="A2733" s="22" t="s">
        <v>2195</v>
      </c>
      <c r="B2733" s="22" t="s">
        <v>3960</v>
      </c>
      <c r="C2733" s="22" t="s">
        <v>3851</v>
      </c>
      <c r="D2733" s="22">
        <v>5528</v>
      </c>
      <c r="E2733" s="22" t="s">
        <v>3852</v>
      </c>
      <c r="F2733" s="43">
        <v>0.47094000000000003</v>
      </c>
      <c r="G2733" s="43">
        <v>61.394153928260003</v>
      </c>
      <c r="H2733" s="43">
        <v>2.8333333333333335</v>
      </c>
      <c r="I2733" s="9">
        <v>0</v>
      </c>
      <c r="J2733" s="9">
        <v>2.8333333333333335</v>
      </c>
      <c r="K2733" s="11">
        <v>0</v>
      </c>
      <c r="L2733" s="41">
        <v>128</v>
      </c>
      <c r="M2733" s="44">
        <v>0</v>
      </c>
      <c r="N2733" s="13">
        <v>0</v>
      </c>
      <c r="O2733" s="13">
        <v>0</v>
      </c>
      <c r="P2733" s="22">
        <v>0</v>
      </c>
      <c r="Q2733" s="22">
        <v>0</v>
      </c>
      <c r="R2733" s="14">
        <v>0</v>
      </c>
      <c r="S2733" s="22">
        <v>54</v>
      </c>
      <c r="T2733" s="22">
        <v>1</v>
      </c>
      <c r="U2733" s="22">
        <v>245</v>
      </c>
      <c r="V2733" s="22"/>
      <c r="W2733" s="22">
        <v>46</v>
      </c>
      <c r="X2733" s="22">
        <v>31</v>
      </c>
      <c r="Y2733" s="14">
        <v>245</v>
      </c>
      <c r="Z2733" s="10">
        <v>46</v>
      </c>
      <c r="AA2733" s="22">
        <v>31</v>
      </c>
      <c r="AB2733" s="22">
        <v>85.07</v>
      </c>
      <c r="AC2733" s="22">
        <v>7.670762928833591E-3</v>
      </c>
      <c r="AD2733" s="42">
        <v>7.2999999999999996E-4</v>
      </c>
      <c r="AE2733" s="22">
        <v>3010</v>
      </c>
      <c r="AF2733" s="22">
        <v>0</v>
      </c>
      <c r="AG2733" s="22">
        <v>0</v>
      </c>
      <c r="AH2733" s="22">
        <v>0</v>
      </c>
      <c r="AI2733" s="22">
        <v>0</v>
      </c>
      <c r="AJ2733" s="22">
        <v>0</v>
      </c>
      <c r="AK2733" s="22">
        <v>0</v>
      </c>
      <c r="AL2733" s="45">
        <v>0</v>
      </c>
      <c r="AM2733" s="45">
        <v>0</v>
      </c>
      <c r="AN2733" s="45">
        <v>0</v>
      </c>
      <c r="AO2733" s="45">
        <v>0</v>
      </c>
      <c r="AP2733" s="45">
        <v>0</v>
      </c>
      <c r="AQ2733" s="45">
        <v>0</v>
      </c>
      <c r="AR2733" s="45">
        <v>0</v>
      </c>
      <c r="AS2733" s="45" t="s">
        <v>4445</v>
      </c>
      <c r="AT2733" s="45" t="s">
        <v>4445</v>
      </c>
      <c r="AU2733" s="45">
        <v>0</v>
      </c>
      <c r="AV2733" s="10">
        <v>16.235294117647058</v>
      </c>
      <c r="AW2733" s="10">
        <v>16.235294117647058</v>
      </c>
      <c r="AX2733" s="17">
        <v>0</v>
      </c>
    </row>
    <row r="2734" spans="1:50" x14ac:dyDescent="0.25">
      <c r="A2734" s="22" t="s">
        <v>964</v>
      </c>
      <c r="B2734" s="22" t="s">
        <v>3952</v>
      </c>
      <c r="C2734" s="22" t="s">
        <v>1004</v>
      </c>
      <c r="D2734" s="22">
        <v>5514</v>
      </c>
      <c r="E2734" s="22" t="s">
        <v>3702</v>
      </c>
      <c r="F2734" s="43">
        <v>15.801658</v>
      </c>
      <c r="G2734" s="43">
        <v>284.21817700713001</v>
      </c>
      <c r="H2734" s="43">
        <v>7.8871212121212126</v>
      </c>
      <c r="I2734" s="9">
        <v>6.8291666666666666</v>
      </c>
      <c r="J2734" s="9">
        <v>1.0577651515151516</v>
      </c>
      <c r="K2734" s="11">
        <v>7.8871212121212126</v>
      </c>
      <c r="L2734" s="41">
        <v>307</v>
      </c>
      <c r="M2734" s="44">
        <v>634</v>
      </c>
      <c r="N2734" s="13">
        <v>217</v>
      </c>
      <c r="O2734" s="13">
        <v>143</v>
      </c>
      <c r="P2734" s="22">
        <v>196</v>
      </c>
      <c r="Q2734" s="22">
        <v>134</v>
      </c>
      <c r="R2734" s="14">
        <v>0</v>
      </c>
      <c r="S2734" s="22">
        <v>280</v>
      </c>
      <c r="T2734" s="22">
        <v>0</v>
      </c>
      <c r="U2734" s="22">
        <v>634</v>
      </c>
      <c r="V2734" s="22"/>
      <c r="W2734" s="22">
        <v>217</v>
      </c>
      <c r="X2734" s="22">
        <v>143</v>
      </c>
      <c r="Y2734" s="14">
        <v>0</v>
      </c>
      <c r="Z2734" s="10">
        <v>21</v>
      </c>
      <c r="AA2734" s="22">
        <v>9</v>
      </c>
      <c r="AB2734" s="22">
        <v>28.77</v>
      </c>
      <c r="AC2734" s="22">
        <v>5.5596929677033266E-2</v>
      </c>
      <c r="AD2734" s="42">
        <v>2.4299999999999999E-3</v>
      </c>
      <c r="AE2734" s="22">
        <v>3011</v>
      </c>
      <c r="AF2734" s="22">
        <v>0</v>
      </c>
      <c r="AG2734" s="22">
        <v>0</v>
      </c>
      <c r="AH2734" s="22">
        <v>0</v>
      </c>
      <c r="AI2734" s="22">
        <v>0</v>
      </c>
      <c r="AJ2734" s="22">
        <v>0</v>
      </c>
      <c r="AK2734" s="22">
        <v>0</v>
      </c>
      <c r="AL2734" s="45">
        <v>0</v>
      </c>
      <c r="AM2734" s="45">
        <v>0</v>
      </c>
      <c r="AN2734" s="45">
        <v>0</v>
      </c>
      <c r="AO2734" s="45">
        <v>0</v>
      </c>
      <c r="AP2734" s="45">
        <v>0</v>
      </c>
      <c r="AQ2734" s="45">
        <v>0</v>
      </c>
      <c r="AR2734" s="45">
        <v>0</v>
      </c>
      <c r="AS2734" s="45" t="s">
        <v>4445</v>
      </c>
      <c r="AT2734" s="45" t="s">
        <v>4445</v>
      </c>
      <c r="AU2734" s="45">
        <v>0</v>
      </c>
      <c r="AV2734" s="10">
        <v>19.853178155774394</v>
      </c>
      <c r="AW2734" s="10">
        <v>27.513207184708481</v>
      </c>
      <c r="AX2734" s="17">
        <v>0.86586302948804139</v>
      </c>
    </row>
    <row r="2735" spans="1:50" x14ac:dyDescent="0.25">
      <c r="A2735" s="22" t="s">
        <v>2195</v>
      </c>
      <c r="B2735" s="22" t="s">
        <v>3956</v>
      </c>
      <c r="C2735" s="22" t="s">
        <v>2450</v>
      </c>
      <c r="D2735" s="22">
        <v>5181</v>
      </c>
      <c r="E2735" s="22" t="s">
        <v>3631</v>
      </c>
      <c r="F2735" s="43">
        <v>6.4037999999999998E-2</v>
      </c>
      <c r="G2735" s="43">
        <v>33.844927392720003</v>
      </c>
      <c r="H2735" s="43">
        <v>0.94526515151515145</v>
      </c>
      <c r="I2735" s="9">
        <v>0</v>
      </c>
      <c r="J2735" s="9">
        <v>0.94526515151515145</v>
      </c>
      <c r="K2735" s="11">
        <v>0</v>
      </c>
      <c r="L2735" s="41">
        <v>37</v>
      </c>
      <c r="M2735" s="44">
        <v>0</v>
      </c>
      <c r="N2735" s="13">
        <v>0</v>
      </c>
      <c r="O2735" s="13">
        <v>0</v>
      </c>
      <c r="P2735" s="22">
        <v>0</v>
      </c>
      <c r="Q2735" s="22">
        <v>0</v>
      </c>
      <c r="R2735" s="14">
        <v>0</v>
      </c>
      <c r="S2735" s="22">
        <v>17</v>
      </c>
      <c r="T2735" s="22">
        <v>1</v>
      </c>
      <c r="U2735" s="22">
        <v>79</v>
      </c>
      <c r="V2735" s="22"/>
      <c r="W2735" s="22">
        <v>16</v>
      </c>
      <c r="X2735" s="22">
        <v>12</v>
      </c>
      <c r="Y2735" s="14">
        <v>79</v>
      </c>
      <c r="Z2735" s="10">
        <v>16</v>
      </c>
      <c r="AA2735" s="22">
        <v>12</v>
      </c>
      <c r="AB2735" s="22">
        <v>29.03</v>
      </c>
      <c r="AC2735" s="22">
        <v>1.8921003805661726E-3</v>
      </c>
      <c r="AD2735" s="42">
        <v>6.0000000000000002E-5</v>
      </c>
      <c r="AE2735" s="22">
        <v>3013</v>
      </c>
      <c r="AF2735" s="22">
        <v>0</v>
      </c>
      <c r="AG2735" s="22">
        <v>0</v>
      </c>
      <c r="AH2735" s="22">
        <v>0</v>
      </c>
      <c r="AI2735" s="22">
        <v>0</v>
      </c>
      <c r="AJ2735" s="22">
        <v>0</v>
      </c>
      <c r="AK2735" s="22">
        <v>0</v>
      </c>
      <c r="AL2735" s="45">
        <v>0</v>
      </c>
      <c r="AM2735" s="45">
        <v>0</v>
      </c>
      <c r="AN2735" s="45">
        <v>0</v>
      </c>
      <c r="AO2735" s="45">
        <v>0</v>
      </c>
      <c r="AP2735" s="45">
        <v>0</v>
      </c>
      <c r="AQ2735" s="45">
        <v>0</v>
      </c>
      <c r="AR2735" s="45">
        <v>0</v>
      </c>
      <c r="AS2735" s="45" t="s">
        <v>4445</v>
      </c>
      <c r="AT2735" s="45" t="s">
        <v>4445</v>
      </c>
      <c r="AU2735" s="45">
        <v>0</v>
      </c>
      <c r="AV2735" s="10">
        <v>16.92646764175516</v>
      </c>
      <c r="AW2735" s="10">
        <v>16.92646764175516</v>
      </c>
      <c r="AX2735" s="17">
        <v>0</v>
      </c>
    </row>
    <row r="2736" spans="1:50" x14ac:dyDescent="0.25">
      <c r="A2736" s="22" t="s">
        <v>2906</v>
      </c>
      <c r="B2736" s="22" t="s">
        <v>3950</v>
      </c>
      <c r="C2736" s="22" t="s">
        <v>3046</v>
      </c>
      <c r="D2736" s="22">
        <v>4622</v>
      </c>
      <c r="E2736" s="22" t="s">
        <v>3723</v>
      </c>
      <c r="F2736" s="43">
        <v>9.0000000000000002E-6</v>
      </c>
      <c r="G2736" s="43">
        <v>5.1994854524500003</v>
      </c>
      <c r="H2736" s="43">
        <v>0.11628787878787879</v>
      </c>
      <c r="I2736" s="9">
        <v>0</v>
      </c>
      <c r="J2736" s="9">
        <v>0.11628787878787879</v>
      </c>
      <c r="K2736" s="11">
        <v>0</v>
      </c>
      <c r="L2736" s="41">
        <v>7</v>
      </c>
      <c r="M2736" s="44">
        <v>0</v>
      </c>
      <c r="N2736" s="13">
        <v>0</v>
      </c>
      <c r="O2736" s="13">
        <v>0</v>
      </c>
      <c r="P2736" s="22">
        <v>0</v>
      </c>
      <c r="Q2736" s="22">
        <v>0</v>
      </c>
      <c r="R2736" s="14">
        <v>0</v>
      </c>
      <c r="S2736" s="22">
        <v>5</v>
      </c>
      <c r="T2736" s="22">
        <v>1</v>
      </c>
      <c r="U2736" s="22">
        <v>25</v>
      </c>
      <c r="V2736" s="22"/>
      <c r="W2736" s="22">
        <v>6</v>
      </c>
      <c r="X2736" s="22">
        <v>5</v>
      </c>
      <c r="Y2736" s="14">
        <v>25</v>
      </c>
      <c r="Z2736" s="10">
        <v>6</v>
      </c>
      <c r="AA2736" s="22">
        <v>5</v>
      </c>
      <c r="AB2736" s="22">
        <v>10.47</v>
      </c>
      <c r="AC2736" s="22">
        <v>1.7309405098458724E-6</v>
      </c>
      <c r="AD2736" s="42">
        <v>0</v>
      </c>
      <c r="AE2736" s="22">
        <v>3015</v>
      </c>
      <c r="AF2736" s="22">
        <v>0</v>
      </c>
      <c r="AG2736" s="22">
        <v>0</v>
      </c>
      <c r="AH2736" s="22">
        <v>0</v>
      </c>
      <c r="AI2736" s="22">
        <v>0</v>
      </c>
      <c r="AJ2736" s="22">
        <v>0</v>
      </c>
      <c r="AK2736" s="22">
        <v>0</v>
      </c>
      <c r="AL2736" s="45">
        <v>0</v>
      </c>
      <c r="AM2736" s="45">
        <v>0</v>
      </c>
      <c r="AN2736" s="45">
        <v>0</v>
      </c>
      <c r="AO2736" s="45">
        <v>0</v>
      </c>
      <c r="AP2736" s="45">
        <v>0</v>
      </c>
      <c r="AQ2736" s="45">
        <v>0</v>
      </c>
      <c r="AR2736" s="45">
        <v>0</v>
      </c>
      <c r="AS2736" s="45" t="s">
        <v>4445</v>
      </c>
      <c r="AT2736" s="45" t="s">
        <v>4445</v>
      </c>
      <c r="AU2736" s="45">
        <v>0</v>
      </c>
      <c r="AV2736" s="10">
        <v>51.596091205211728</v>
      </c>
      <c r="AW2736" s="10">
        <v>51.596091205211728</v>
      </c>
      <c r="AX2736" s="17">
        <v>0</v>
      </c>
    </row>
    <row r="2737" spans="1:50" x14ac:dyDescent="0.25">
      <c r="A2737" s="22" t="s">
        <v>2906</v>
      </c>
      <c r="B2737" s="22" t="s">
        <v>3954</v>
      </c>
      <c r="C2737" s="22" t="s">
        <v>3544</v>
      </c>
      <c r="D2737" s="22">
        <v>2596</v>
      </c>
      <c r="E2737" s="22" t="s">
        <v>3747</v>
      </c>
      <c r="F2737" s="43">
        <v>9.9999999999999995E-7</v>
      </c>
      <c r="G2737" s="43">
        <v>11.16161906926</v>
      </c>
      <c r="H2737" s="43">
        <v>1.6808712121212122</v>
      </c>
      <c r="I2737" s="9">
        <v>0</v>
      </c>
      <c r="J2737" s="9">
        <v>1.6808712121212122</v>
      </c>
      <c r="K2737" s="11">
        <v>0</v>
      </c>
      <c r="L2737" s="41">
        <v>265</v>
      </c>
      <c r="M2737" s="44">
        <v>0</v>
      </c>
      <c r="N2737" s="13">
        <v>0</v>
      </c>
      <c r="O2737" s="13">
        <v>0</v>
      </c>
      <c r="P2737" s="22">
        <v>0</v>
      </c>
      <c r="Q2737" s="22">
        <v>0</v>
      </c>
      <c r="R2737" s="14">
        <v>0</v>
      </c>
      <c r="S2737" s="22">
        <v>58</v>
      </c>
      <c r="T2737" s="22">
        <v>1</v>
      </c>
      <c r="U2737" s="22">
        <v>494</v>
      </c>
      <c r="V2737" s="22"/>
      <c r="W2737" s="22">
        <v>91</v>
      </c>
      <c r="X2737" s="22">
        <v>61</v>
      </c>
      <c r="Y2737" s="14">
        <v>494</v>
      </c>
      <c r="Z2737" s="10">
        <v>91</v>
      </c>
      <c r="AA2737" s="22">
        <v>61</v>
      </c>
      <c r="AB2737" s="22">
        <v>169.13</v>
      </c>
      <c r="AC2737" s="22">
        <v>8.9592736841743738E-8</v>
      </c>
      <c r="AD2737" s="42">
        <v>0</v>
      </c>
      <c r="AE2737" s="22">
        <v>3016</v>
      </c>
      <c r="AF2737" s="22">
        <v>0</v>
      </c>
      <c r="AG2737" s="22">
        <v>0</v>
      </c>
      <c r="AH2737" s="22">
        <v>0</v>
      </c>
      <c r="AI2737" s="22">
        <v>0</v>
      </c>
      <c r="AJ2737" s="22">
        <v>0</v>
      </c>
      <c r="AK2737" s="22">
        <v>0</v>
      </c>
      <c r="AL2737" s="45">
        <v>0</v>
      </c>
      <c r="AM2737" s="45">
        <v>0</v>
      </c>
      <c r="AN2737" s="45">
        <v>0</v>
      </c>
      <c r="AO2737" s="45">
        <v>0</v>
      </c>
      <c r="AP2737" s="45">
        <v>0</v>
      </c>
      <c r="AQ2737" s="45">
        <v>0</v>
      </c>
      <c r="AR2737" s="45">
        <v>0</v>
      </c>
      <c r="AS2737" s="45" t="s">
        <v>4445</v>
      </c>
      <c r="AT2737" s="45" t="s">
        <v>4445</v>
      </c>
      <c r="AU2737" s="45">
        <v>0</v>
      </c>
      <c r="AV2737" s="10">
        <v>54.138591549295775</v>
      </c>
      <c r="AW2737" s="10">
        <v>54.138591549295775</v>
      </c>
      <c r="AX2737" s="17">
        <v>0</v>
      </c>
    </row>
    <row r="2738" spans="1:50" x14ac:dyDescent="0.25">
      <c r="A2738" s="22" t="s">
        <v>964</v>
      </c>
      <c r="B2738" s="22" t="s">
        <v>3948</v>
      </c>
      <c r="C2738" s="22" t="s">
        <v>1541</v>
      </c>
      <c r="D2738" s="22">
        <v>2444</v>
      </c>
      <c r="E2738" s="22" t="s">
        <v>3790</v>
      </c>
      <c r="F2738" s="43">
        <v>0.13070399999999999</v>
      </c>
      <c r="G2738" s="43">
        <v>114.20316517022</v>
      </c>
      <c r="H2738" s="43">
        <v>5.0185606060606069</v>
      </c>
      <c r="I2738" s="9">
        <v>1.8854166666666667</v>
      </c>
      <c r="J2738" s="9">
        <v>3.1331439393939395</v>
      </c>
      <c r="K2738" s="11">
        <v>5.0185606060606069</v>
      </c>
      <c r="L2738" s="41">
        <v>2256</v>
      </c>
      <c r="M2738" s="44">
        <v>5240</v>
      </c>
      <c r="N2738" s="13">
        <v>1688</v>
      </c>
      <c r="O2738" s="13">
        <v>1057</v>
      </c>
      <c r="P2738" s="22">
        <v>399</v>
      </c>
      <c r="Q2738" s="22">
        <v>282</v>
      </c>
      <c r="R2738" s="14">
        <v>0</v>
      </c>
      <c r="S2738" s="22">
        <v>123</v>
      </c>
      <c r="T2738" s="22">
        <v>0</v>
      </c>
      <c r="U2738" s="22">
        <v>5240</v>
      </c>
      <c r="V2738" s="22"/>
      <c r="W2738" s="22">
        <v>1688</v>
      </c>
      <c r="X2738" s="22">
        <v>1057</v>
      </c>
      <c r="Y2738" s="14">
        <v>0</v>
      </c>
      <c r="Z2738" s="10">
        <v>1289</v>
      </c>
      <c r="AA2738" s="22">
        <v>775</v>
      </c>
      <c r="AB2738" s="22">
        <v>1765.93</v>
      </c>
      <c r="AC2738" s="22">
        <v>1.1444866681688329E-3</v>
      </c>
      <c r="AD2738" s="42">
        <v>3.0699999999999998E-3</v>
      </c>
      <c r="AE2738" s="22">
        <v>3017</v>
      </c>
      <c r="AF2738" s="22">
        <v>0</v>
      </c>
      <c r="AG2738" s="22">
        <v>0</v>
      </c>
      <c r="AH2738" s="22">
        <v>0</v>
      </c>
      <c r="AI2738" s="22">
        <v>0</v>
      </c>
      <c r="AJ2738" s="22">
        <v>0</v>
      </c>
      <c r="AK2738" s="22">
        <v>0</v>
      </c>
      <c r="AL2738" s="45">
        <v>0</v>
      </c>
      <c r="AM2738" s="45">
        <v>0</v>
      </c>
      <c r="AN2738" s="45">
        <v>0</v>
      </c>
      <c r="AO2738" s="45">
        <v>0</v>
      </c>
      <c r="AP2738" s="45">
        <v>0</v>
      </c>
      <c r="AQ2738" s="45">
        <v>0</v>
      </c>
      <c r="AR2738" s="45">
        <v>0</v>
      </c>
      <c r="AS2738" s="45" t="s">
        <v>4445</v>
      </c>
      <c r="AT2738" s="45" t="s">
        <v>4445</v>
      </c>
      <c r="AU2738" s="45">
        <v>0</v>
      </c>
      <c r="AV2738" s="10">
        <v>411.40784621894454</v>
      </c>
      <c r="AW2738" s="10">
        <v>336.35142274888665</v>
      </c>
      <c r="AX2738" s="17">
        <v>0.37568873122499807</v>
      </c>
    </row>
    <row r="2739" spans="1:50" x14ac:dyDescent="0.25">
      <c r="A2739" s="22" t="s">
        <v>2195</v>
      </c>
      <c r="B2739" s="22" t="s">
        <v>3956</v>
      </c>
      <c r="C2739" s="22" t="s">
        <v>2196</v>
      </c>
      <c r="D2739" s="22">
        <v>3390</v>
      </c>
      <c r="E2739" s="22" t="s">
        <v>3655</v>
      </c>
      <c r="F2739" s="43">
        <v>0.37679000000000001</v>
      </c>
      <c r="G2739" s="43">
        <v>72.271577352009999</v>
      </c>
      <c r="H2739" s="43">
        <v>4.3367424242424244</v>
      </c>
      <c r="I2739" s="9">
        <v>4.3367424242424244</v>
      </c>
      <c r="J2739" s="9">
        <v>0</v>
      </c>
      <c r="K2739" s="11">
        <v>4.3367424242424244</v>
      </c>
      <c r="L2739" s="41">
        <v>29</v>
      </c>
      <c r="M2739" s="44">
        <v>48</v>
      </c>
      <c r="N2739" s="13">
        <v>1</v>
      </c>
      <c r="O2739" s="13">
        <v>0</v>
      </c>
      <c r="P2739" s="22">
        <v>1</v>
      </c>
      <c r="Q2739" s="22">
        <v>0</v>
      </c>
      <c r="R2739" s="14">
        <v>0</v>
      </c>
      <c r="S2739" s="22">
        <v>108</v>
      </c>
      <c r="T2739" s="22">
        <v>0</v>
      </c>
      <c r="U2739" s="22">
        <v>48</v>
      </c>
      <c r="V2739" s="22"/>
      <c r="W2739" s="22">
        <v>1</v>
      </c>
      <c r="X2739" s="22">
        <v>0</v>
      </c>
      <c r="Y2739" s="14">
        <v>0</v>
      </c>
      <c r="Z2739" s="10">
        <v>0</v>
      </c>
      <c r="AA2739" s="22">
        <v>0</v>
      </c>
      <c r="AB2739" s="22">
        <v>0</v>
      </c>
      <c r="AC2739" s="22">
        <v>5.2135294925802645E-3</v>
      </c>
      <c r="AD2739" s="42">
        <v>0</v>
      </c>
      <c r="AE2739" s="22">
        <v>3018</v>
      </c>
      <c r="AF2739" s="22">
        <v>0</v>
      </c>
      <c r="AG2739" s="22">
        <v>0</v>
      </c>
      <c r="AH2739" s="22">
        <v>1</v>
      </c>
      <c r="AI2739" s="22">
        <v>0</v>
      </c>
      <c r="AJ2739" s="22">
        <v>0</v>
      </c>
      <c r="AK2739" s="22">
        <v>0</v>
      </c>
      <c r="AL2739" s="45">
        <v>0</v>
      </c>
      <c r="AM2739" s="45">
        <v>0</v>
      </c>
      <c r="AN2739" s="45">
        <v>0</v>
      </c>
      <c r="AO2739" s="45">
        <v>0</v>
      </c>
      <c r="AP2739" s="45">
        <v>0</v>
      </c>
      <c r="AQ2739" s="45">
        <v>0</v>
      </c>
      <c r="AR2739" s="45">
        <v>0</v>
      </c>
      <c r="AS2739" s="45" t="s">
        <v>4445</v>
      </c>
      <c r="AT2739" s="45" t="s">
        <v>4445</v>
      </c>
      <c r="AU2739" s="45">
        <v>0</v>
      </c>
      <c r="AV2739" s="10">
        <v>0</v>
      </c>
      <c r="AW2739" s="10">
        <v>0.23058782426412786</v>
      </c>
      <c r="AX2739" s="17">
        <v>1</v>
      </c>
    </row>
    <row r="2740" spans="1:50" x14ac:dyDescent="0.25">
      <c r="A2740" s="22" t="s">
        <v>2195</v>
      </c>
      <c r="B2740" s="22" t="s">
        <v>3956</v>
      </c>
      <c r="C2740" s="22" t="s">
        <v>2387</v>
      </c>
      <c r="D2740" s="22">
        <v>2676</v>
      </c>
      <c r="E2740" s="22" t="s">
        <v>3739</v>
      </c>
      <c r="F2740" s="43">
        <v>1.9999999999999999E-6</v>
      </c>
      <c r="G2740" s="43">
        <v>1.5059338924200001</v>
      </c>
      <c r="H2740" s="43">
        <v>0.26287878787878793</v>
      </c>
      <c r="I2740" s="9">
        <v>0</v>
      </c>
      <c r="J2740" s="9">
        <v>0.26287878787878793</v>
      </c>
      <c r="K2740" s="11">
        <v>0</v>
      </c>
      <c r="L2740" s="41">
        <v>24</v>
      </c>
      <c r="M2740" s="44">
        <v>0</v>
      </c>
      <c r="N2740" s="13">
        <v>0</v>
      </c>
      <c r="O2740" s="13">
        <v>0</v>
      </c>
      <c r="P2740" s="22">
        <v>0</v>
      </c>
      <c r="Q2740" s="22">
        <v>0</v>
      </c>
      <c r="R2740" s="14">
        <v>0</v>
      </c>
      <c r="S2740" s="22">
        <v>8</v>
      </c>
      <c r="T2740" s="22">
        <v>1</v>
      </c>
      <c r="U2740" s="22">
        <v>56</v>
      </c>
      <c r="V2740" s="22"/>
      <c r="W2740" s="22">
        <v>12</v>
      </c>
      <c r="X2740" s="22">
        <v>9</v>
      </c>
      <c r="Y2740" s="14">
        <v>56</v>
      </c>
      <c r="Z2740" s="10">
        <v>12</v>
      </c>
      <c r="AA2740" s="22">
        <v>9</v>
      </c>
      <c r="AB2740" s="22">
        <v>21.48</v>
      </c>
      <c r="AC2740" s="22">
        <v>1.3280795458996194E-6</v>
      </c>
      <c r="AD2740" s="42">
        <v>0</v>
      </c>
      <c r="AE2740" s="22">
        <v>3019</v>
      </c>
      <c r="AF2740" s="22">
        <v>0</v>
      </c>
      <c r="AG2740" s="22">
        <v>0</v>
      </c>
      <c r="AH2740" s="22">
        <v>0</v>
      </c>
      <c r="AI2740" s="22">
        <v>0</v>
      </c>
      <c r="AJ2740" s="22">
        <v>0</v>
      </c>
      <c r="AK2740" s="22">
        <v>0</v>
      </c>
      <c r="AL2740" s="45">
        <v>0</v>
      </c>
      <c r="AM2740" s="45">
        <v>0</v>
      </c>
      <c r="AN2740" s="45">
        <v>0</v>
      </c>
      <c r="AO2740" s="45">
        <v>0</v>
      </c>
      <c r="AP2740" s="45">
        <v>0</v>
      </c>
      <c r="AQ2740" s="45">
        <v>0</v>
      </c>
      <c r="AR2740" s="45">
        <v>0</v>
      </c>
      <c r="AS2740" s="45" t="s">
        <v>4445</v>
      </c>
      <c r="AT2740" s="45" t="s">
        <v>4445</v>
      </c>
      <c r="AU2740" s="45">
        <v>0</v>
      </c>
      <c r="AV2740" s="10">
        <v>45.648414985590769</v>
      </c>
      <c r="AW2740" s="10">
        <v>45.648414985590769</v>
      </c>
      <c r="AX2740" s="17">
        <v>0</v>
      </c>
    </row>
    <row r="2741" spans="1:50" x14ac:dyDescent="0.25">
      <c r="A2741" s="22" t="s">
        <v>2906</v>
      </c>
      <c r="B2741" s="22" t="s">
        <v>3959</v>
      </c>
      <c r="C2741" s="22" t="s">
        <v>2975</v>
      </c>
      <c r="D2741" s="22">
        <v>3048</v>
      </c>
      <c r="E2741" s="22" t="s">
        <v>3861</v>
      </c>
      <c r="F2741" s="43">
        <v>7.2484999999999994E-2</v>
      </c>
      <c r="G2741" s="43">
        <v>7.34017921462</v>
      </c>
      <c r="H2741" s="43">
        <v>0.1643939393939394</v>
      </c>
      <c r="I2741" s="9">
        <v>0</v>
      </c>
      <c r="J2741" s="9">
        <v>0.1643939393939394</v>
      </c>
      <c r="K2741" s="11">
        <v>0</v>
      </c>
      <c r="L2741" s="41">
        <v>0</v>
      </c>
      <c r="M2741" s="44">
        <v>0</v>
      </c>
      <c r="N2741" s="13">
        <v>0</v>
      </c>
      <c r="O2741" s="13">
        <v>0</v>
      </c>
      <c r="P2741" s="22">
        <v>0</v>
      </c>
      <c r="Q2741" s="22">
        <v>0</v>
      </c>
      <c r="R2741" s="14">
        <v>0</v>
      </c>
      <c r="S2741" s="22">
        <v>6</v>
      </c>
      <c r="T2741" s="22">
        <v>1</v>
      </c>
      <c r="U2741" s="22">
        <v>12</v>
      </c>
      <c r="V2741" s="22"/>
      <c r="W2741" s="22">
        <v>4</v>
      </c>
      <c r="X2741" s="22">
        <v>4</v>
      </c>
      <c r="Y2741" s="14">
        <v>12</v>
      </c>
      <c r="Z2741" s="10">
        <v>4</v>
      </c>
      <c r="AA2741" s="22">
        <v>4</v>
      </c>
      <c r="AB2741" s="22">
        <v>6.56</v>
      </c>
      <c r="AC2741" s="22">
        <v>9.8750994874384039E-3</v>
      </c>
      <c r="AD2741" s="42">
        <v>8.0000000000000007E-5</v>
      </c>
      <c r="AE2741" s="22">
        <v>3020</v>
      </c>
      <c r="AF2741" s="22">
        <v>0</v>
      </c>
      <c r="AG2741" s="22">
        <v>0</v>
      </c>
      <c r="AH2741" s="22">
        <v>0</v>
      </c>
      <c r="AI2741" s="22">
        <v>0</v>
      </c>
      <c r="AJ2741" s="22">
        <v>0</v>
      </c>
      <c r="AK2741" s="22">
        <v>0</v>
      </c>
      <c r="AL2741" s="45">
        <v>0</v>
      </c>
      <c r="AM2741" s="45">
        <v>0</v>
      </c>
      <c r="AN2741" s="45">
        <v>0</v>
      </c>
      <c r="AO2741" s="45">
        <v>0</v>
      </c>
      <c r="AP2741" s="45">
        <v>0</v>
      </c>
      <c r="AQ2741" s="45">
        <v>0</v>
      </c>
      <c r="AR2741" s="45">
        <v>0</v>
      </c>
      <c r="AS2741" s="45" t="s">
        <v>4445</v>
      </c>
      <c r="AT2741" s="45" t="s">
        <v>4445</v>
      </c>
      <c r="AU2741" s="45">
        <v>0</v>
      </c>
      <c r="AV2741" s="10">
        <v>24.331797235023039</v>
      </c>
      <c r="AW2741" s="10">
        <v>24.331797235023039</v>
      </c>
      <c r="AX2741" s="17">
        <v>0</v>
      </c>
    </row>
    <row r="2742" spans="1:50" x14ac:dyDescent="0.25">
      <c r="A2742" s="22" t="s">
        <v>964</v>
      </c>
      <c r="B2742" s="22" t="s">
        <v>3952</v>
      </c>
      <c r="C2742" s="22" t="s">
        <v>1456</v>
      </c>
      <c r="D2742" s="22">
        <v>4130</v>
      </c>
      <c r="E2742" s="22" t="s">
        <v>3759</v>
      </c>
      <c r="F2742" s="43">
        <v>5.7000000000000003E-5</v>
      </c>
      <c r="G2742" s="43">
        <v>10.93988916112</v>
      </c>
      <c r="H2742" s="43">
        <v>0.38200757575757582</v>
      </c>
      <c r="I2742" s="9">
        <v>0</v>
      </c>
      <c r="J2742" s="9">
        <v>0.38200757575757582</v>
      </c>
      <c r="K2742" s="11">
        <v>0</v>
      </c>
      <c r="L2742" s="41">
        <v>11</v>
      </c>
      <c r="M2742" s="44">
        <v>0</v>
      </c>
      <c r="N2742" s="13">
        <v>0</v>
      </c>
      <c r="O2742" s="13">
        <v>0</v>
      </c>
      <c r="P2742" s="22">
        <v>0</v>
      </c>
      <c r="Q2742" s="22">
        <v>0</v>
      </c>
      <c r="R2742" s="14">
        <v>0</v>
      </c>
      <c r="S2742" s="22">
        <v>8</v>
      </c>
      <c r="T2742" s="22">
        <v>1</v>
      </c>
      <c r="U2742" s="22">
        <v>32</v>
      </c>
      <c r="V2742" s="22"/>
      <c r="W2742" s="22">
        <v>8</v>
      </c>
      <c r="X2742" s="22">
        <v>6</v>
      </c>
      <c r="Y2742" s="14">
        <v>32</v>
      </c>
      <c r="Z2742" s="10">
        <v>8</v>
      </c>
      <c r="AA2742" s="22">
        <v>6</v>
      </c>
      <c r="AB2742" s="22">
        <v>13.84</v>
      </c>
      <c r="AC2742" s="22">
        <v>5.2102904481497029E-6</v>
      </c>
      <c r="AD2742" s="42">
        <v>0</v>
      </c>
      <c r="AE2742" s="22">
        <v>3021</v>
      </c>
      <c r="AF2742" s="22">
        <v>0</v>
      </c>
      <c r="AG2742" s="22">
        <v>0</v>
      </c>
      <c r="AH2742" s="22">
        <v>0</v>
      </c>
      <c r="AI2742" s="22">
        <v>0</v>
      </c>
      <c r="AJ2742" s="22">
        <v>0</v>
      </c>
      <c r="AK2742" s="22">
        <v>0</v>
      </c>
      <c r="AL2742" s="45">
        <v>0</v>
      </c>
      <c r="AM2742" s="45">
        <v>0</v>
      </c>
      <c r="AN2742" s="45">
        <v>0</v>
      </c>
      <c r="AO2742" s="45">
        <v>0</v>
      </c>
      <c r="AP2742" s="45">
        <v>0</v>
      </c>
      <c r="AQ2742" s="45">
        <v>0</v>
      </c>
      <c r="AR2742" s="45">
        <v>0</v>
      </c>
      <c r="AS2742" s="45" t="s">
        <v>4445</v>
      </c>
      <c r="AT2742" s="45" t="s">
        <v>4445</v>
      </c>
      <c r="AU2742" s="45">
        <v>0</v>
      </c>
      <c r="AV2742" s="10">
        <v>20.941993058998509</v>
      </c>
      <c r="AW2742" s="10">
        <v>20.941993058998509</v>
      </c>
      <c r="AX2742" s="17">
        <v>0</v>
      </c>
    </row>
    <row r="2743" spans="1:50" x14ac:dyDescent="0.25">
      <c r="A2743" s="22" t="s">
        <v>2195</v>
      </c>
      <c r="B2743" s="22" t="s">
        <v>3963</v>
      </c>
      <c r="C2743" s="22" t="s">
        <v>2702</v>
      </c>
      <c r="D2743" s="22">
        <v>3647</v>
      </c>
      <c r="E2743" s="22" t="s">
        <v>3745</v>
      </c>
      <c r="F2743" s="43">
        <v>0</v>
      </c>
      <c r="G2743" s="43">
        <v>0</v>
      </c>
      <c r="H2743" s="43">
        <v>3.3522727272727273E-2</v>
      </c>
      <c r="I2743" s="9">
        <v>0</v>
      </c>
      <c r="J2743" s="9">
        <v>3.3522727272727273E-2</v>
      </c>
      <c r="K2743" s="11">
        <v>0</v>
      </c>
      <c r="L2743" s="41">
        <v>2</v>
      </c>
      <c r="M2743" s="44">
        <v>0</v>
      </c>
      <c r="N2743" s="13">
        <v>0</v>
      </c>
      <c r="O2743" s="13">
        <v>0</v>
      </c>
      <c r="P2743" s="22">
        <v>0</v>
      </c>
      <c r="Q2743" s="22">
        <v>0</v>
      </c>
      <c r="R2743" s="14">
        <v>0</v>
      </c>
      <c r="S2743" s="22">
        <v>1</v>
      </c>
      <c r="T2743" s="22">
        <v>1</v>
      </c>
      <c r="U2743" s="22">
        <v>16</v>
      </c>
      <c r="V2743" s="22"/>
      <c r="W2743" s="22">
        <v>5</v>
      </c>
      <c r="X2743" s="22">
        <v>4</v>
      </c>
      <c r="Y2743" s="14">
        <v>16</v>
      </c>
      <c r="Z2743" s="10">
        <v>5</v>
      </c>
      <c r="AA2743" s="22">
        <v>4</v>
      </c>
      <c r="AB2743" s="22">
        <v>8.2899999999999991</v>
      </c>
      <c r="AC2743" s="22">
        <v>0</v>
      </c>
      <c r="AD2743" s="42">
        <v>0</v>
      </c>
      <c r="AE2743" s="22">
        <v>3022</v>
      </c>
      <c r="AF2743" s="22">
        <v>0</v>
      </c>
      <c r="AG2743" s="22">
        <v>0</v>
      </c>
      <c r="AH2743" s="22">
        <v>0</v>
      </c>
      <c r="AI2743" s="22">
        <v>0</v>
      </c>
      <c r="AJ2743" s="22">
        <v>0</v>
      </c>
      <c r="AK2743" s="22">
        <v>0</v>
      </c>
      <c r="AL2743" s="45">
        <v>0</v>
      </c>
      <c r="AM2743" s="45">
        <v>0</v>
      </c>
      <c r="AN2743" s="45">
        <v>0</v>
      </c>
      <c r="AO2743" s="45">
        <v>0</v>
      </c>
      <c r="AP2743" s="45">
        <v>0</v>
      </c>
      <c r="AQ2743" s="45">
        <v>0</v>
      </c>
      <c r="AR2743" s="45">
        <v>0</v>
      </c>
      <c r="AS2743" s="45" t="s">
        <v>4445</v>
      </c>
      <c r="AT2743" s="45" t="s">
        <v>4445</v>
      </c>
      <c r="AU2743" s="45">
        <v>0</v>
      </c>
      <c r="AV2743" s="10">
        <v>149.15254237288136</v>
      </c>
      <c r="AW2743" s="10">
        <v>149.15254237288136</v>
      </c>
      <c r="AX2743" s="17">
        <v>0</v>
      </c>
    </row>
    <row r="2744" spans="1:50" x14ac:dyDescent="0.25">
      <c r="A2744" s="22" t="s">
        <v>2195</v>
      </c>
      <c r="B2744" s="22" t="s">
        <v>3963</v>
      </c>
      <c r="C2744" s="22" t="s">
        <v>2770</v>
      </c>
      <c r="D2744" s="22">
        <v>3019</v>
      </c>
      <c r="E2744" s="22" t="s">
        <v>3760</v>
      </c>
      <c r="F2744" s="43">
        <v>3.9999999999999998E-6</v>
      </c>
      <c r="G2744" s="43">
        <v>4.4720621406100003</v>
      </c>
      <c r="H2744" s="43">
        <v>0.29431818181818181</v>
      </c>
      <c r="I2744" s="9">
        <v>0</v>
      </c>
      <c r="J2744" s="9">
        <v>0.29431818181818181</v>
      </c>
      <c r="K2744" s="11">
        <v>0</v>
      </c>
      <c r="L2744" s="41">
        <v>28</v>
      </c>
      <c r="M2744" s="44">
        <v>0</v>
      </c>
      <c r="N2744" s="13">
        <v>0</v>
      </c>
      <c r="O2744" s="13">
        <v>0</v>
      </c>
      <c r="P2744" s="22">
        <v>0</v>
      </c>
      <c r="Q2744" s="22">
        <v>0</v>
      </c>
      <c r="R2744" s="14">
        <v>0</v>
      </c>
      <c r="S2744" s="22">
        <v>12</v>
      </c>
      <c r="T2744" s="22">
        <v>1</v>
      </c>
      <c r="U2744" s="22">
        <v>63</v>
      </c>
      <c r="V2744" s="22"/>
      <c r="W2744" s="22">
        <v>13</v>
      </c>
      <c r="X2744" s="22">
        <v>10</v>
      </c>
      <c r="Y2744" s="14">
        <v>63</v>
      </c>
      <c r="Z2744" s="10">
        <v>13</v>
      </c>
      <c r="AA2744" s="22">
        <v>10</v>
      </c>
      <c r="AB2744" s="22">
        <v>23.48</v>
      </c>
      <c r="AC2744" s="22">
        <v>8.9444195412150285E-7</v>
      </c>
      <c r="AD2744" s="42">
        <v>0</v>
      </c>
      <c r="AE2744" s="22">
        <v>3023</v>
      </c>
      <c r="AF2744" s="22">
        <v>0</v>
      </c>
      <c r="AG2744" s="22">
        <v>0</v>
      </c>
      <c r="AH2744" s="22">
        <v>0</v>
      </c>
      <c r="AI2744" s="22">
        <v>0</v>
      </c>
      <c r="AJ2744" s="22">
        <v>0</v>
      </c>
      <c r="AK2744" s="22">
        <v>0</v>
      </c>
      <c r="AL2744" s="45">
        <v>0</v>
      </c>
      <c r="AM2744" s="45">
        <v>0</v>
      </c>
      <c r="AN2744" s="45">
        <v>0</v>
      </c>
      <c r="AO2744" s="45">
        <v>0</v>
      </c>
      <c r="AP2744" s="45">
        <v>0</v>
      </c>
      <c r="AQ2744" s="45">
        <v>0</v>
      </c>
      <c r="AR2744" s="45">
        <v>0</v>
      </c>
      <c r="AS2744" s="45" t="s">
        <v>4445</v>
      </c>
      <c r="AT2744" s="45" t="s">
        <v>4445</v>
      </c>
      <c r="AU2744" s="45">
        <v>0</v>
      </c>
      <c r="AV2744" s="10">
        <v>44.16988416988417</v>
      </c>
      <c r="AW2744" s="10">
        <v>44.16988416988417</v>
      </c>
      <c r="AX2744" s="17">
        <v>0</v>
      </c>
    </row>
    <row r="2745" spans="1:50" x14ac:dyDescent="0.25">
      <c r="A2745" s="22" t="s">
        <v>964</v>
      </c>
      <c r="B2745" s="22" t="s">
        <v>3952</v>
      </c>
      <c r="C2745" s="22" t="s">
        <v>1507</v>
      </c>
      <c r="D2745" s="22">
        <v>4309</v>
      </c>
      <c r="E2745" s="22" t="s">
        <v>3637</v>
      </c>
      <c r="F2745" s="43">
        <v>2.6601E-2</v>
      </c>
      <c r="G2745" s="43">
        <v>16.836451060120002</v>
      </c>
      <c r="H2745" s="43">
        <v>1.175378787878788</v>
      </c>
      <c r="I2745" s="9">
        <v>0</v>
      </c>
      <c r="J2745" s="9">
        <v>1.175378787878788</v>
      </c>
      <c r="K2745" s="11">
        <v>0</v>
      </c>
      <c r="L2745" s="41">
        <v>7</v>
      </c>
      <c r="M2745" s="44">
        <v>0</v>
      </c>
      <c r="N2745" s="13">
        <v>0</v>
      </c>
      <c r="O2745" s="13">
        <v>0</v>
      </c>
      <c r="P2745" s="22">
        <v>0</v>
      </c>
      <c r="Q2745" s="22">
        <v>0</v>
      </c>
      <c r="R2745" s="14">
        <v>0</v>
      </c>
      <c r="S2745" s="22">
        <v>21</v>
      </c>
      <c r="T2745" s="22">
        <v>1</v>
      </c>
      <c r="U2745" s="22">
        <v>25</v>
      </c>
      <c r="V2745" s="22"/>
      <c r="W2745" s="22">
        <v>6</v>
      </c>
      <c r="X2745" s="22">
        <v>5</v>
      </c>
      <c r="Y2745" s="14">
        <v>25</v>
      </c>
      <c r="Z2745" s="10">
        <v>6</v>
      </c>
      <c r="AA2745" s="22">
        <v>5</v>
      </c>
      <c r="AB2745" s="22">
        <v>10.47</v>
      </c>
      <c r="AC2745" s="22">
        <v>1.5799647981045717E-3</v>
      </c>
      <c r="AD2745" s="42">
        <v>2.0000000000000002E-5</v>
      </c>
      <c r="AE2745" s="22">
        <v>3024</v>
      </c>
      <c r="AF2745" s="22">
        <v>0</v>
      </c>
      <c r="AG2745" s="22">
        <v>0</v>
      </c>
      <c r="AH2745" s="22">
        <v>0</v>
      </c>
      <c r="AI2745" s="22">
        <v>0</v>
      </c>
      <c r="AJ2745" s="22">
        <v>0</v>
      </c>
      <c r="AK2745" s="22">
        <v>0</v>
      </c>
      <c r="AL2745" s="45">
        <v>0</v>
      </c>
      <c r="AM2745" s="45">
        <v>0</v>
      </c>
      <c r="AN2745" s="45">
        <v>0</v>
      </c>
      <c r="AO2745" s="45">
        <v>0</v>
      </c>
      <c r="AP2745" s="45">
        <v>0</v>
      </c>
      <c r="AQ2745" s="45">
        <v>0</v>
      </c>
      <c r="AR2745" s="45">
        <v>0</v>
      </c>
      <c r="AS2745" s="45" t="s">
        <v>4445</v>
      </c>
      <c r="AT2745" s="45" t="s">
        <v>4445</v>
      </c>
      <c r="AU2745" s="45">
        <v>0</v>
      </c>
      <c r="AV2745" s="10">
        <v>5.1047373509506926</v>
      </c>
      <c r="AW2745" s="10">
        <v>5.1047373509506926</v>
      </c>
      <c r="AX2745" s="17">
        <v>0</v>
      </c>
    </row>
    <row r="2746" spans="1:50" x14ac:dyDescent="0.25">
      <c r="A2746" s="22" t="s">
        <v>2195</v>
      </c>
      <c r="B2746" s="22" t="s">
        <v>3956</v>
      </c>
      <c r="C2746" s="22" t="s">
        <v>3624</v>
      </c>
      <c r="D2746" s="22">
        <v>2720</v>
      </c>
      <c r="E2746" s="22" t="s">
        <v>3625</v>
      </c>
      <c r="F2746" s="43">
        <v>1.537534</v>
      </c>
      <c r="G2746" s="43">
        <v>62.128008032769998</v>
      </c>
      <c r="H2746" s="43">
        <v>2.488068181818182</v>
      </c>
      <c r="I2746" s="9">
        <v>0.42291666666666666</v>
      </c>
      <c r="J2746" s="9">
        <v>2.0651515151515154</v>
      </c>
      <c r="K2746" s="11">
        <v>0.42291666666666666</v>
      </c>
      <c r="L2746" s="41">
        <v>63</v>
      </c>
      <c r="M2746" s="44">
        <v>34</v>
      </c>
      <c r="N2746" s="13">
        <v>6</v>
      </c>
      <c r="O2746" s="13">
        <v>6</v>
      </c>
      <c r="P2746" s="22">
        <v>6</v>
      </c>
      <c r="Q2746" s="22">
        <v>6</v>
      </c>
      <c r="R2746" s="14">
        <v>0</v>
      </c>
      <c r="S2746" s="22">
        <v>49</v>
      </c>
      <c r="T2746" s="22">
        <v>0.83002207505518766</v>
      </c>
      <c r="U2746" s="22">
        <v>139</v>
      </c>
      <c r="V2746" s="22"/>
      <c r="W2746" s="22">
        <v>27</v>
      </c>
      <c r="X2746" s="22">
        <v>20</v>
      </c>
      <c r="Y2746" s="14">
        <v>105</v>
      </c>
      <c r="Z2746" s="10">
        <v>21</v>
      </c>
      <c r="AA2746" s="22">
        <v>14</v>
      </c>
      <c r="AB2746" s="22">
        <v>38.22</v>
      </c>
      <c r="AC2746" s="22">
        <v>2.474783996275904E-2</v>
      </c>
      <c r="AD2746" s="42">
        <v>1.08E-3</v>
      </c>
      <c r="AE2746" s="22">
        <v>3025</v>
      </c>
      <c r="AF2746" s="22">
        <v>0</v>
      </c>
      <c r="AG2746" s="22">
        <v>0</v>
      </c>
      <c r="AH2746" s="22">
        <v>0</v>
      </c>
      <c r="AI2746" s="22">
        <v>0</v>
      </c>
      <c r="AJ2746" s="22">
        <v>0</v>
      </c>
      <c r="AK2746" s="22">
        <v>0</v>
      </c>
      <c r="AL2746" s="45">
        <v>0</v>
      </c>
      <c r="AM2746" s="45">
        <v>0</v>
      </c>
      <c r="AN2746" s="45">
        <v>0</v>
      </c>
      <c r="AO2746" s="45">
        <v>0</v>
      </c>
      <c r="AP2746" s="45">
        <v>0</v>
      </c>
      <c r="AQ2746" s="45">
        <v>0</v>
      </c>
      <c r="AR2746" s="45">
        <v>0</v>
      </c>
      <c r="AS2746" s="45" t="s">
        <v>4445</v>
      </c>
      <c r="AT2746" s="45" t="s">
        <v>4445</v>
      </c>
      <c r="AU2746" s="45">
        <v>0</v>
      </c>
      <c r="AV2746" s="10">
        <v>10.168745414526779</v>
      </c>
      <c r="AW2746" s="10">
        <v>10.851792646722995</v>
      </c>
      <c r="AX2746" s="17">
        <v>0.16997792494481234</v>
      </c>
    </row>
    <row r="2747" spans="1:50" x14ac:dyDescent="0.25">
      <c r="A2747" s="22" t="s">
        <v>2906</v>
      </c>
      <c r="B2747" s="22" t="s">
        <v>3959</v>
      </c>
      <c r="C2747" s="22" t="s">
        <v>3649</v>
      </c>
      <c r="D2747" s="22">
        <v>2831</v>
      </c>
      <c r="E2747" s="22" t="s">
        <v>3650</v>
      </c>
      <c r="F2747" s="43">
        <v>9.6051999999999998E-2</v>
      </c>
      <c r="G2747" s="43">
        <v>3.7268010471699999</v>
      </c>
      <c r="H2747" s="43">
        <v>0.10208333333333333</v>
      </c>
      <c r="I2747" s="9">
        <v>0</v>
      </c>
      <c r="J2747" s="9">
        <v>0.10208333333333333</v>
      </c>
      <c r="K2747" s="11">
        <v>0</v>
      </c>
      <c r="L2747" s="41">
        <v>0</v>
      </c>
      <c r="M2747" s="44">
        <v>0</v>
      </c>
      <c r="N2747" s="13">
        <v>0</v>
      </c>
      <c r="O2747" s="13">
        <v>0</v>
      </c>
      <c r="P2747" s="22">
        <v>0</v>
      </c>
      <c r="Q2747" s="22">
        <v>0</v>
      </c>
      <c r="R2747" s="14">
        <v>0</v>
      </c>
      <c r="S2747" s="22">
        <v>2</v>
      </c>
      <c r="T2747" s="22">
        <v>1</v>
      </c>
      <c r="U2747" s="22">
        <v>12</v>
      </c>
      <c r="V2747" s="22"/>
      <c r="W2747" s="22">
        <v>4</v>
      </c>
      <c r="X2747" s="22">
        <v>4</v>
      </c>
      <c r="Y2747" s="14">
        <v>12</v>
      </c>
      <c r="Z2747" s="10">
        <v>4</v>
      </c>
      <c r="AA2747" s="22">
        <v>4</v>
      </c>
      <c r="AB2747" s="22">
        <v>6.56</v>
      </c>
      <c r="AC2747" s="22">
        <v>2.5773310349619674E-2</v>
      </c>
      <c r="AD2747" s="42">
        <v>2.1000000000000001E-4</v>
      </c>
      <c r="AE2747" s="22">
        <v>3026</v>
      </c>
      <c r="AF2747" s="22">
        <v>0</v>
      </c>
      <c r="AG2747" s="22">
        <v>0</v>
      </c>
      <c r="AH2747" s="22">
        <v>0</v>
      </c>
      <c r="AI2747" s="22">
        <v>0</v>
      </c>
      <c r="AJ2747" s="22">
        <v>0</v>
      </c>
      <c r="AK2747" s="22">
        <v>0</v>
      </c>
      <c r="AL2747" s="45">
        <v>0</v>
      </c>
      <c r="AM2747" s="45">
        <v>0</v>
      </c>
      <c r="AN2747" s="45">
        <v>0</v>
      </c>
      <c r="AO2747" s="45">
        <v>0</v>
      </c>
      <c r="AP2747" s="45">
        <v>0</v>
      </c>
      <c r="AQ2747" s="45">
        <v>0</v>
      </c>
      <c r="AR2747" s="45">
        <v>0</v>
      </c>
      <c r="AS2747" s="45" t="s">
        <v>4445</v>
      </c>
      <c r="AT2747" s="45" t="s">
        <v>4445</v>
      </c>
      <c r="AU2747" s="45">
        <v>0</v>
      </c>
      <c r="AV2747" s="10">
        <v>39.183673469387756</v>
      </c>
      <c r="AW2747" s="10">
        <v>39.183673469387756</v>
      </c>
      <c r="AX2747" s="17">
        <v>0</v>
      </c>
    </row>
    <row r="2748" spans="1:50" x14ac:dyDescent="0.25">
      <c r="A2748" s="22" t="s">
        <v>2906</v>
      </c>
      <c r="B2748" s="22" t="s">
        <v>3977</v>
      </c>
      <c r="C2748" s="22" t="s">
        <v>3357</v>
      </c>
      <c r="D2748" s="22">
        <v>2715</v>
      </c>
      <c r="E2748" s="22" t="s">
        <v>3824</v>
      </c>
      <c r="F2748" s="43">
        <v>0</v>
      </c>
      <c r="G2748" s="43">
        <v>2.8213990767600001</v>
      </c>
      <c r="H2748" s="43">
        <v>8.6553030303030312E-2</v>
      </c>
      <c r="I2748" s="9">
        <v>0</v>
      </c>
      <c r="J2748" s="9">
        <v>8.6553030303030312E-2</v>
      </c>
      <c r="K2748" s="11">
        <v>0</v>
      </c>
      <c r="L2748" s="41">
        <v>4</v>
      </c>
      <c r="M2748" s="44">
        <v>0</v>
      </c>
      <c r="N2748" s="13">
        <v>0</v>
      </c>
      <c r="O2748" s="13">
        <v>0</v>
      </c>
      <c r="P2748" s="22">
        <v>0</v>
      </c>
      <c r="Q2748" s="22">
        <v>0</v>
      </c>
      <c r="R2748" s="14">
        <v>0</v>
      </c>
      <c r="S2748" s="22">
        <v>3</v>
      </c>
      <c r="T2748" s="22">
        <v>1</v>
      </c>
      <c r="U2748" s="22">
        <v>20</v>
      </c>
      <c r="V2748" s="22"/>
      <c r="W2748" s="22">
        <v>5</v>
      </c>
      <c r="X2748" s="22">
        <v>5</v>
      </c>
      <c r="Y2748" s="14">
        <v>20</v>
      </c>
      <c r="Z2748" s="10">
        <v>5</v>
      </c>
      <c r="AA2748" s="22">
        <v>5</v>
      </c>
      <c r="AB2748" s="22">
        <v>8.65</v>
      </c>
      <c r="AC2748" s="22">
        <v>0</v>
      </c>
      <c r="AD2748" s="42">
        <v>0</v>
      </c>
      <c r="AE2748" s="22">
        <v>3028</v>
      </c>
      <c r="AF2748" s="22">
        <v>0</v>
      </c>
      <c r="AG2748" s="22">
        <v>0</v>
      </c>
      <c r="AH2748" s="22">
        <v>0</v>
      </c>
      <c r="AI2748" s="22">
        <v>0</v>
      </c>
      <c r="AJ2748" s="22">
        <v>0</v>
      </c>
      <c r="AK2748" s="22">
        <v>0</v>
      </c>
      <c r="AL2748" s="45">
        <v>0</v>
      </c>
      <c r="AM2748" s="45">
        <v>0</v>
      </c>
      <c r="AN2748" s="45">
        <v>0</v>
      </c>
      <c r="AO2748" s="45">
        <v>0</v>
      </c>
      <c r="AP2748" s="45">
        <v>0</v>
      </c>
      <c r="AQ2748" s="45">
        <v>0</v>
      </c>
      <c r="AR2748" s="45">
        <v>0</v>
      </c>
      <c r="AS2748" s="45" t="s">
        <v>4445</v>
      </c>
      <c r="AT2748" s="45" t="s">
        <v>4445</v>
      </c>
      <c r="AU2748" s="45">
        <v>0</v>
      </c>
      <c r="AV2748" s="10">
        <v>57.768052516411373</v>
      </c>
      <c r="AW2748" s="10">
        <v>57.768052516411373</v>
      </c>
      <c r="AX2748" s="17">
        <v>0</v>
      </c>
    </row>
    <row r="2749" spans="1:50" x14ac:dyDescent="0.25">
      <c r="A2749" s="22" t="s">
        <v>1672</v>
      </c>
      <c r="B2749" s="22" t="s">
        <v>3981</v>
      </c>
      <c r="C2749" s="22" t="s">
        <v>3644</v>
      </c>
      <c r="D2749" s="22">
        <v>3577</v>
      </c>
      <c r="E2749" s="22" t="s">
        <v>3789</v>
      </c>
      <c r="F2749" s="43">
        <v>2.8659E-2</v>
      </c>
      <c r="G2749" s="43">
        <v>7.7382223121599996</v>
      </c>
      <c r="H2749" s="43">
        <v>0.83655303030303041</v>
      </c>
      <c r="I2749" s="9">
        <v>0.68333333333333335</v>
      </c>
      <c r="J2749" s="9">
        <v>0.15321969696969698</v>
      </c>
      <c r="K2749" s="11">
        <v>0.68333333333333335</v>
      </c>
      <c r="L2749" s="41">
        <v>0</v>
      </c>
      <c r="M2749" s="44">
        <v>0</v>
      </c>
      <c r="N2749" s="13">
        <v>0</v>
      </c>
      <c r="O2749" s="13">
        <v>0</v>
      </c>
      <c r="P2749" s="22">
        <v>0</v>
      </c>
      <c r="Q2749" s="22">
        <v>0</v>
      </c>
      <c r="R2749" s="14">
        <v>0</v>
      </c>
      <c r="S2749" s="22">
        <v>18</v>
      </c>
      <c r="T2749" s="22">
        <v>0.18315598822730372</v>
      </c>
      <c r="U2749" s="22">
        <v>2</v>
      </c>
      <c r="V2749" s="22"/>
      <c r="W2749" s="22">
        <v>1</v>
      </c>
      <c r="X2749" s="22">
        <v>1</v>
      </c>
      <c r="Y2749" s="14">
        <v>2</v>
      </c>
      <c r="Z2749" s="10">
        <v>1</v>
      </c>
      <c r="AA2749" s="22">
        <v>1</v>
      </c>
      <c r="AB2749" s="22">
        <v>1.55</v>
      </c>
      <c r="AC2749" s="22">
        <v>3.7035637959075777E-3</v>
      </c>
      <c r="AD2749" s="42">
        <v>1.0000000000000001E-5</v>
      </c>
      <c r="AE2749" s="22">
        <v>3029</v>
      </c>
      <c r="AF2749" s="22">
        <v>0</v>
      </c>
      <c r="AG2749" s="22">
        <v>0</v>
      </c>
      <c r="AH2749" s="22">
        <v>0</v>
      </c>
      <c r="AI2749" s="22">
        <v>1</v>
      </c>
      <c r="AJ2749" s="22">
        <v>0</v>
      </c>
      <c r="AK2749" s="22">
        <v>0</v>
      </c>
      <c r="AL2749" s="45">
        <v>0</v>
      </c>
      <c r="AM2749" s="45">
        <v>0</v>
      </c>
      <c r="AN2749" s="45">
        <v>0</v>
      </c>
      <c r="AO2749" s="45">
        <v>0</v>
      </c>
      <c r="AP2749" s="45">
        <v>0</v>
      </c>
      <c r="AQ2749" s="45">
        <v>0</v>
      </c>
      <c r="AR2749" s="45">
        <v>0</v>
      </c>
      <c r="AS2749" s="45" t="s">
        <v>4445</v>
      </c>
      <c r="AT2749" s="45" t="s">
        <v>4445</v>
      </c>
      <c r="AU2749" s="45">
        <v>0</v>
      </c>
      <c r="AV2749" s="10">
        <v>6.5265760197775027</v>
      </c>
      <c r="AW2749" s="10">
        <v>1.1953814806429701</v>
      </c>
      <c r="AX2749" s="17">
        <v>0.81684401177269628</v>
      </c>
    </row>
    <row r="2750" spans="1:50" x14ac:dyDescent="0.25">
      <c r="A2750" s="22" t="s">
        <v>1672</v>
      </c>
      <c r="B2750" s="22" t="s">
        <v>3981</v>
      </c>
      <c r="C2750" s="22" t="s">
        <v>2143</v>
      </c>
      <c r="D2750" s="22">
        <v>4467</v>
      </c>
      <c r="E2750" s="22" t="s">
        <v>3687</v>
      </c>
      <c r="F2750" s="43">
        <v>0.97777000000000003</v>
      </c>
      <c r="G2750" s="43">
        <v>107.83600246356001</v>
      </c>
      <c r="H2750" s="43">
        <v>5.1215909090909095</v>
      </c>
      <c r="I2750" s="9">
        <v>4.8009469696969704</v>
      </c>
      <c r="J2750" s="9">
        <v>0.32083333333333336</v>
      </c>
      <c r="K2750" s="11">
        <v>4.8009469696969704</v>
      </c>
      <c r="L2750" s="41">
        <v>2</v>
      </c>
      <c r="M2750" s="44">
        <v>0</v>
      </c>
      <c r="N2750" s="13">
        <v>0</v>
      </c>
      <c r="O2750" s="13">
        <v>0</v>
      </c>
      <c r="P2750" s="22">
        <v>0</v>
      </c>
      <c r="Q2750" s="22">
        <v>0</v>
      </c>
      <c r="R2750" s="14">
        <v>0</v>
      </c>
      <c r="S2750" s="22">
        <v>94</v>
      </c>
      <c r="T2750" s="22">
        <v>6.2606316100880188E-2</v>
      </c>
      <c r="U2750" s="22">
        <v>1</v>
      </c>
      <c r="V2750" s="22"/>
      <c r="W2750" s="22">
        <v>0</v>
      </c>
      <c r="X2750" s="22">
        <v>0</v>
      </c>
      <c r="Y2750" s="14">
        <v>1</v>
      </c>
      <c r="Z2750" s="10">
        <v>0</v>
      </c>
      <c r="AA2750" s="22">
        <v>0</v>
      </c>
      <c r="AB2750" s="22">
        <v>0.09</v>
      </c>
      <c r="AC2750" s="22">
        <v>9.0671944217369203E-3</v>
      </c>
      <c r="AD2750" s="42">
        <v>0</v>
      </c>
      <c r="AE2750" s="22">
        <v>3030</v>
      </c>
      <c r="AF2750" s="22">
        <v>0</v>
      </c>
      <c r="AG2750" s="22">
        <v>0</v>
      </c>
      <c r="AH2750" s="22">
        <v>1</v>
      </c>
      <c r="AI2750" s="22">
        <v>0</v>
      </c>
      <c r="AJ2750" s="22">
        <v>0</v>
      </c>
      <c r="AK2750" s="22">
        <v>0</v>
      </c>
      <c r="AL2750" s="45">
        <v>0</v>
      </c>
      <c r="AM2750" s="45">
        <v>0</v>
      </c>
      <c r="AN2750" s="45">
        <v>0</v>
      </c>
      <c r="AO2750" s="45">
        <v>0</v>
      </c>
      <c r="AP2750" s="45">
        <v>0</v>
      </c>
      <c r="AQ2750" s="45">
        <v>0</v>
      </c>
      <c r="AR2750" s="45">
        <v>0</v>
      </c>
      <c r="AS2750" s="45" t="s">
        <v>4445</v>
      </c>
      <c r="AT2750" s="45" t="s">
        <v>4445</v>
      </c>
      <c r="AU2750" s="45">
        <v>0</v>
      </c>
      <c r="AV2750" s="10">
        <v>0</v>
      </c>
      <c r="AW2750" s="10">
        <v>0</v>
      </c>
      <c r="AX2750" s="17">
        <v>0.93739368389911992</v>
      </c>
    </row>
    <row r="2751" spans="1:50" x14ac:dyDescent="0.25">
      <c r="A2751" s="22" t="s">
        <v>2906</v>
      </c>
      <c r="B2751" s="22" t="s">
        <v>3950</v>
      </c>
      <c r="C2751" s="22" t="s">
        <v>2917</v>
      </c>
      <c r="D2751" s="22">
        <v>3225</v>
      </c>
      <c r="E2751" s="22" t="s">
        <v>3642</v>
      </c>
      <c r="F2751" s="43">
        <v>1.0035639999999999</v>
      </c>
      <c r="G2751" s="43">
        <v>101.90496898476999</v>
      </c>
      <c r="H2751" s="43">
        <v>5.290151515151515</v>
      </c>
      <c r="I2751" s="9">
        <v>0</v>
      </c>
      <c r="J2751" s="9">
        <v>5.290151515151515</v>
      </c>
      <c r="K2751" s="11">
        <v>0</v>
      </c>
      <c r="L2751" s="41">
        <v>962</v>
      </c>
      <c r="M2751" s="44">
        <v>0</v>
      </c>
      <c r="N2751" s="13">
        <v>0</v>
      </c>
      <c r="O2751" s="13">
        <v>0</v>
      </c>
      <c r="P2751" s="22">
        <v>0</v>
      </c>
      <c r="Q2751" s="22">
        <v>0</v>
      </c>
      <c r="R2751" s="14">
        <v>0</v>
      </c>
      <c r="S2751" s="22">
        <v>132</v>
      </c>
      <c r="T2751" s="22">
        <v>1</v>
      </c>
      <c r="U2751" s="22">
        <v>1759</v>
      </c>
      <c r="V2751" s="22"/>
      <c r="W2751" s="22">
        <v>319</v>
      </c>
      <c r="X2751" s="22">
        <v>211</v>
      </c>
      <c r="Y2751" s="14">
        <v>1759</v>
      </c>
      <c r="Z2751" s="10">
        <v>319</v>
      </c>
      <c r="AA2751" s="22">
        <v>211</v>
      </c>
      <c r="AB2751" s="22">
        <v>595.34</v>
      </c>
      <c r="AC2751" s="22">
        <v>9.8480379317909955E-3</v>
      </c>
      <c r="AD2751" s="42">
        <v>6.5300000000000002E-3</v>
      </c>
      <c r="AE2751" s="22">
        <v>3032</v>
      </c>
      <c r="AF2751" s="22">
        <v>0</v>
      </c>
      <c r="AG2751" s="22">
        <v>0</v>
      </c>
      <c r="AH2751" s="22">
        <v>0</v>
      </c>
      <c r="AI2751" s="22">
        <v>0</v>
      </c>
      <c r="AJ2751" s="22">
        <v>0</v>
      </c>
      <c r="AK2751" s="22">
        <v>0</v>
      </c>
      <c r="AL2751" s="45">
        <v>0</v>
      </c>
      <c r="AM2751" s="45">
        <v>0</v>
      </c>
      <c r="AN2751" s="45">
        <v>0</v>
      </c>
      <c r="AO2751" s="45">
        <v>0</v>
      </c>
      <c r="AP2751" s="45">
        <v>0</v>
      </c>
      <c r="AQ2751" s="45">
        <v>0</v>
      </c>
      <c r="AR2751" s="45">
        <v>0</v>
      </c>
      <c r="AS2751" s="45" t="s">
        <v>4445</v>
      </c>
      <c r="AT2751" s="45" t="s">
        <v>4444</v>
      </c>
      <c r="AU2751" s="45">
        <v>0</v>
      </c>
      <c r="AV2751" s="10">
        <v>60.300730345123874</v>
      </c>
      <c r="AW2751" s="10">
        <v>60.300730345123874</v>
      </c>
      <c r="AX2751" s="17">
        <v>0</v>
      </c>
    </row>
    <row r="2752" spans="1:50" x14ac:dyDescent="0.25">
      <c r="A2752" s="22" t="s">
        <v>2195</v>
      </c>
      <c r="B2752" s="22" t="s">
        <v>3962</v>
      </c>
      <c r="C2752" s="22" t="s">
        <v>2562</v>
      </c>
      <c r="D2752" s="22">
        <v>4117</v>
      </c>
      <c r="E2752" s="22" t="s">
        <v>3717</v>
      </c>
      <c r="F2752" s="43">
        <v>1.5E-5</v>
      </c>
      <c r="G2752" s="43">
        <v>14.314092994019999</v>
      </c>
      <c r="H2752" s="43">
        <v>0.76060606060606062</v>
      </c>
      <c r="I2752" s="9">
        <v>0</v>
      </c>
      <c r="J2752" s="9">
        <v>0.76060606060606062</v>
      </c>
      <c r="K2752" s="11">
        <v>0</v>
      </c>
      <c r="L2752" s="41">
        <v>3</v>
      </c>
      <c r="M2752" s="44">
        <v>0</v>
      </c>
      <c r="N2752" s="13">
        <v>0</v>
      </c>
      <c r="O2752" s="13">
        <v>0</v>
      </c>
      <c r="P2752" s="22">
        <v>0</v>
      </c>
      <c r="Q2752" s="22">
        <v>0</v>
      </c>
      <c r="R2752" s="14">
        <v>0</v>
      </c>
      <c r="S2752" s="22">
        <v>10</v>
      </c>
      <c r="T2752" s="22">
        <v>1</v>
      </c>
      <c r="U2752" s="22">
        <v>18</v>
      </c>
      <c r="V2752" s="22"/>
      <c r="W2752" s="22">
        <v>5</v>
      </c>
      <c r="X2752" s="22">
        <v>4</v>
      </c>
      <c r="Y2752" s="14">
        <v>18</v>
      </c>
      <c r="Z2752" s="10">
        <v>5</v>
      </c>
      <c r="AA2752" s="22">
        <v>4</v>
      </c>
      <c r="AB2752" s="22">
        <v>8.4700000000000006</v>
      </c>
      <c r="AC2752" s="22">
        <v>1.047918300256017E-6</v>
      </c>
      <c r="AD2752" s="42">
        <v>0</v>
      </c>
      <c r="AE2752" s="22">
        <v>3033</v>
      </c>
      <c r="AF2752" s="22">
        <v>0</v>
      </c>
      <c r="AG2752" s="22">
        <v>0</v>
      </c>
      <c r="AH2752" s="22">
        <v>0</v>
      </c>
      <c r="AI2752" s="22">
        <v>0</v>
      </c>
      <c r="AJ2752" s="22">
        <v>0</v>
      </c>
      <c r="AK2752" s="22">
        <v>0</v>
      </c>
      <c r="AL2752" s="45">
        <v>0</v>
      </c>
      <c r="AM2752" s="45">
        <v>0</v>
      </c>
      <c r="AN2752" s="45">
        <v>0</v>
      </c>
      <c r="AO2752" s="45">
        <v>0</v>
      </c>
      <c r="AP2752" s="45">
        <v>0</v>
      </c>
      <c r="AQ2752" s="45">
        <v>0</v>
      </c>
      <c r="AR2752" s="45">
        <v>0</v>
      </c>
      <c r="AS2752" s="45" t="s">
        <v>4445</v>
      </c>
      <c r="AT2752" s="45" t="s">
        <v>4445</v>
      </c>
      <c r="AU2752" s="45">
        <v>0</v>
      </c>
      <c r="AV2752" s="10">
        <v>6.573705179282868</v>
      </c>
      <c r="AW2752" s="10">
        <v>6.573705179282868</v>
      </c>
      <c r="AX2752" s="17">
        <v>0</v>
      </c>
    </row>
    <row r="2753" spans="1:50" x14ac:dyDescent="0.25">
      <c r="A2753" s="22" t="s">
        <v>8</v>
      </c>
      <c r="B2753" s="22" t="s">
        <v>3946</v>
      </c>
      <c r="C2753" s="22" t="s">
        <v>9</v>
      </c>
      <c r="D2753" s="22">
        <v>4154</v>
      </c>
      <c r="E2753" s="22" t="s">
        <v>3784</v>
      </c>
      <c r="F2753" s="43">
        <v>5.3999999999999998E-5</v>
      </c>
      <c r="G2753" s="43">
        <v>31.972236551529999</v>
      </c>
      <c r="H2753" s="43">
        <v>1.10625</v>
      </c>
      <c r="I2753" s="9">
        <v>0</v>
      </c>
      <c r="J2753" s="9">
        <v>1.10625</v>
      </c>
      <c r="K2753" s="11">
        <v>0</v>
      </c>
      <c r="L2753" s="41">
        <v>877</v>
      </c>
      <c r="M2753" s="44">
        <v>0</v>
      </c>
      <c r="N2753" s="13">
        <v>0</v>
      </c>
      <c r="O2753" s="13">
        <v>0</v>
      </c>
      <c r="P2753" s="22">
        <v>0</v>
      </c>
      <c r="Q2753" s="22">
        <v>0</v>
      </c>
      <c r="R2753" s="14">
        <v>0</v>
      </c>
      <c r="S2753" s="22">
        <v>85</v>
      </c>
      <c r="T2753" s="22">
        <v>1</v>
      </c>
      <c r="U2753" s="22">
        <v>1605</v>
      </c>
      <c r="V2753" s="22"/>
      <c r="W2753" s="22">
        <v>291</v>
      </c>
      <c r="X2753" s="22">
        <v>193</v>
      </c>
      <c r="Y2753" s="14">
        <v>1605</v>
      </c>
      <c r="Z2753" s="10">
        <v>291</v>
      </c>
      <c r="AA2753" s="22">
        <v>193</v>
      </c>
      <c r="AB2753" s="22">
        <v>543.12</v>
      </c>
      <c r="AC2753" s="22">
        <v>1.6889653594601558E-6</v>
      </c>
      <c r="AD2753" s="42">
        <v>0</v>
      </c>
      <c r="AE2753" s="22">
        <v>3034</v>
      </c>
      <c r="AF2753" s="22">
        <v>0</v>
      </c>
      <c r="AG2753" s="22">
        <v>0</v>
      </c>
      <c r="AH2753" s="22">
        <v>0</v>
      </c>
      <c r="AI2753" s="22">
        <v>0</v>
      </c>
      <c r="AJ2753" s="22">
        <v>0</v>
      </c>
      <c r="AK2753" s="22">
        <v>0</v>
      </c>
      <c r="AL2753" s="45">
        <v>0</v>
      </c>
      <c r="AM2753" s="45">
        <v>0</v>
      </c>
      <c r="AN2753" s="45">
        <v>0</v>
      </c>
      <c r="AO2753" s="45">
        <v>0</v>
      </c>
      <c r="AP2753" s="45">
        <v>0</v>
      </c>
      <c r="AQ2753" s="45">
        <v>0</v>
      </c>
      <c r="AR2753" s="45">
        <v>0</v>
      </c>
      <c r="AS2753" s="45" t="s">
        <v>4445</v>
      </c>
      <c r="AT2753" s="45" t="s">
        <v>4445</v>
      </c>
      <c r="AU2753" s="45">
        <v>0</v>
      </c>
      <c r="AV2753" s="10">
        <v>263.05084745762713</v>
      </c>
      <c r="AW2753" s="10">
        <v>263.05084745762713</v>
      </c>
      <c r="AX2753" s="17">
        <v>0</v>
      </c>
    </row>
    <row r="2754" spans="1:50" x14ac:dyDescent="0.25">
      <c r="A2754" s="22" t="s">
        <v>2195</v>
      </c>
      <c r="B2754" s="22" t="s">
        <v>3962</v>
      </c>
      <c r="C2754" s="22" t="s">
        <v>2746</v>
      </c>
      <c r="D2754" s="22">
        <v>3874</v>
      </c>
      <c r="E2754" s="22" t="s">
        <v>3839</v>
      </c>
      <c r="F2754" s="43">
        <v>4.5180000000000003E-3</v>
      </c>
      <c r="G2754" s="43">
        <v>38.557471775990003</v>
      </c>
      <c r="H2754" s="43">
        <v>1.7708333333333335</v>
      </c>
      <c r="I2754" s="9">
        <v>0</v>
      </c>
      <c r="J2754" s="9">
        <v>1.7708333333333335</v>
      </c>
      <c r="K2754" s="11">
        <v>0</v>
      </c>
      <c r="L2754" s="41">
        <v>25</v>
      </c>
      <c r="M2754" s="44">
        <v>0</v>
      </c>
      <c r="N2754" s="13">
        <v>0</v>
      </c>
      <c r="O2754" s="13">
        <v>0</v>
      </c>
      <c r="P2754" s="22">
        <v>0</v>
      </c>
      <c r="Q2754" s="22">
        <v>0</v>
      </c>
      <c r="R2754" s="14">
        <v>0</v>
      </c>
      <c r="S2754" s="22">
        <v>31</v>
      </c>
      <c r="T2754" s="22">
        <v>1</v>
      </c>
      <c r="U2754" s="22">
        <v>58</v>
      </c>
      <c r="V2754" s="22"/>
      <c r="W2754" s="22">
        <v>12</v>
      </c>
      <c r="X2754" s="22">
        <v>9</v>
      </c>
      <c r="Y2754" s="14">
        <v>58</v>
      </c>
      <c r="Z2754" s="10">
        <v>12</v>
      </c>
      <c r="AA2754" s="22">
        <v>9</v>
      </c>
      <c r="AB2754" s="22">
        <v>21.66</v>
      </c>
      <c r="AC2754" s="22">
        <v>1.1717573253372358E-4</v>
      </c>
      <c r="AD2754" s="42">
        <v>0</v>
      </c>
      <c r="AE2754" s="22">
        <v>3035</v>
      </c>
      <c r="AF2754" s="22">
        <v>0</v>
      </c>
      <c r="AG2754" s="22">
        <v>0</v>
      </c>
      <c r="AH2754" s="22">
        <v>0</v>
      </c>
      <c r="AI2754" s="22">
        <v>0</v>
      </c>
      <c r="AJ2754" s="22">
        <v>0</v>
      </c>
      <c r="AK2754" s="22">
        <v>0</v>
      </c>
      <c r="AL2754" s="45">
        <v>0</v>
      </c>
      <c r="AM2754" s="45">
        <v>0</v>
      </c>
      <c r="AN2754" s="45">
        <v>0</v>
      </c>
      <c r="AO2754" s="45">
        <v>0</v>
      </c>
      <c r="AP2754" s="45">
        <v>0</v>
      </c>
      <c r="AQ2754" s="45">
        <v>0</v>
      </c>
      <c r="AR2754" s="45">
        <v>0</v>
      </c>
      <c r="AS2754" s="45" t="s">
        <v>4445</v>
      </c>
      <c r="AT2754" s="45" t="s">
        <v>4445</v>
      </c>
      <c r="AU2754" s="45">
        <v>0</v>
      </c>
      <c r="AV2754" s="10">
        <v>6.7764705882352931</v>
      </c>
      <c r="AW2754" s="10">
        <v>6.7764705882352931</v>
      </c>
      <c r="AX2754" s="17">
        <v>0</v>
      </c>
    </row>
    <row r="2755" spans="1:50" x14ac:dyDescent="0.25">
      <c r="A2755" s="22" t="s">
        <v>964</v>
      </c>
      <c r="B2755" s="22" t="s">
        <v>3952</v>
      </c>
      <c r="C2755" s="22" t="s">
        <v>1585</v>
      </c>
      <c r="D2755" s="22">
        <v>3835</v>
      </c>
      <c r="E2755" s="22" t="s">
        <v>3671</v>
      </c>
      <c r="F2755" s="43">
        <v>0.165294</v>
      </c>
      <c r="G2755" s="43">
        <v>38.870255662220004</v>
      </c>
      <c r="H2755" s="43">
        <v>1.3526515151515153</v>
      </c>
      <c r="I2755" s="9">
        <v>0</v>
      </c>
      <c r="J2755" s="9">
        <v>1.3526515151515153</v>
      </c>
      <c r="K2755" s="11">
        <v>0</v>
      </c>
      <c r="L2755" s="41">
        <v>71</v>
      </c>
      <c r="M2755" s="44">
        <v>0</v>
      </c>
      <c r="N2755" s="13">
        <v>0</v>
      </c>
      <c r="O2755" s="13">
        <v>0</v>
      </c>
      <c r="P2755" s="22">
        <v>0</v>
      </c>
      <c r="Q2755" s="22">
        <v>0</v>
      </c>
      <c r="R2755" s="14">
        <v>0</v>
      </c>
      <c r="S2755" s="22">
        <v>43</v>
      </c>
      <c r="T2755" s="22">
        <v>1</v>
      </c>
      <c r="U2755" s="22">
        <v>141</v>
      </c>
      <c r="V2755" s="22"/>
      <c r="W2755" s="22">
        <v>27</v>
      </c>
      <c r="X2755" s="22">
        <v>19</v>
      </c>
      <c r="Y2755" s="14">
        <v>141</v>
      </c>
      <c r="Z2755" s="10">
        <v>27</v>
      </c>
      <c r="AA2755" s="22">
        <v>19</v>
      </c>
      <c r="AB2755" s="22">
        <v>49.68</v>
      </c>
      <c r="AC2755" s="22">
        <v>4.2524546644713149E-3</v>
      </c>
      <c r="AD2755" s="42">
        <v>2.4000000000000001E-4</v>
      </c>
      <c r="AE2755" s="22">
        <v>3036</v>
      </c>
      <c r="AF2755" s="22">
        <v>0</v>
      </c>
      <c r="AG2755" s="22">
        <v>0</v>
      </c>
      <c r="AH2755" s="22">
        <v>0</v>
      </c>
      <c r="AI2755" s="22">
        <v>0</v>
      </c>
      <c r="AJ2755" s="22">
        <v>0</v>
      </c>
      <c r="AK2755" s="22">
        <v>0</v>
      </c>
      <c r="AL2755" s="45">
        <v>0</v>
      </c>
      <c r="AM2755" s="45">
        <v>0</v>
      </c>
      <c r="AN2755" s="45">
        <v>0</v>
      </c>
      <c r="AO2755" s="45">
        <v>0</v>
      </c>
      <c r="AP2755" s="45">
        <v>0</v>
      </c>
      <c r="AQ2755" s="45">
        <v>0</v>
      </c>
      <c r="AR2755" s="45">
        <v>0</v>
      </c>
      <c r="AS2755" s="45" t="s">
        <v>4445</v>
      </c>
      <c r="AT2755" s="45" t="s">
        <v>4445</v>
      </c>
      <c r="AU2755" s="45">
        <v>0</v>
      </c>
      <c r="AV2755" s="10">
        <v>19.96079529543545</v>
      </c>
      <c r="AW2755" s="10">
        <v>19.96079529543545</v>
      </c>
      <c r="AX2755" s="17">
        <v>0</v>
      </c>
    </row>
    <row r="2756" spans="1:50" x14ac:dyDescent="0.25">
      <c r="A2756" s="22" t="s">
        <v>2906</v>
      </c>
      <c r="B2756" s="22" t="s">
        <v>3950</v>
      </c>
      <c r="C2756" s="22" t="s">
        <v>3024</v>
      </c>
      <c r="D2756" s="22">
        <v>2626</v>
      </c>
      <c r="E2756" s="22" t="s">
        <v>3668</v>
      </c>
      <c r="F2756" s="43">
        <v>1.9999999999999999E-6</v>
      </c>
      <c r="G2756" s="43">
        <v>3.0561992489600001</v>
      </c>
      <c r="H2756" s="43">
        <v>3.0492424242424241E-2</v>
      </c>
      <c r="I2756" s="9">
        <v>0</v>
      </c>
      <c r="J2756" s="9">
        <v>3.0492424242424241E-2</v>
      </c>
      <c r="K2756" s="11">
        <v>0</v>
      </c>
      <c r="L2756" s="41">
        <v>0</v>
      </c>
      <c r="M2756" s="44">
        <v>0</v>
      </c>
      <c r="N2756" s="13">
        <v>0</v>
      </c>
      <c r="O2756" s="13">
        <v>0</v>
      </c>
      <c r="P2756" s="22">
        <v>0</v>
      </c>
      <c r="Q2756" s="22">
        <v>0</v>
      </c>
      <c r="R2756" s="14">
        <v>0</v>
      </c>
      <c r="S2756" s="22">
        <v>1</v>
      </c>
      <c r="T2756" s="22">
        <v>1</v>
      </c>
      <c r="U2756" s="22">
        <v>12</v>
      </c>
      <c r="V2756" s="22"/>
      <c r="W2756" s="22">
        <v>4</v>
      </c>
      <c r="X2756" s="22">
        <v>4</v>
      </c>
      <c r="Y2756" s="14">
        <v>12</v>
      </c>
      <c r="Z2756" s="10">
        <v>4</v>
      </c>
      <c r="AA2756" s="22">
        <v>4</v>
      </c>
      <c r="AB2756" s="22">
        <v>6.56</v>
      </c>
      <c r="AC2756" s="22">
        <v>6.5440759488458864E-7</v>
      </c>
      <c r="AD2756" s="42">
        <v>0</v>
      </c>
      <c r="AE2756" s="22">
        <v>3037</v>
      </c>
      <c r="AF2756" s="22">
        <v>0</v>
      </c>
      <c r="AG2756" s="22">
        <v>0</v>
      </c>
      <c r="AH2756" s="22">
        <v>0</v>
      </c>
      <c r="AI2756" s="22">
        <v>0</v>
      </c>
      <c r="AJ2756" s="22">
        <v>0</v>
      </c>
      <c r="AK2756" s="22">
        <v>0</v>
      </c>
      <c r="AL2756" s="45">
        <v>0</v>
      </c>
      <c r="AM2756" s="45">
        <v>0</v>
      </c>
      <c r="AN2756" s="45">
        <v>0</v>
      </c>
      <c r="AO2756" s="45">
        <v>0</v>
      </c>
      <c r="AP2756" s="45">
        <v>0</v>
      </c>
      <c r="AQ2756" s="45">
        <v>0</v>
      </c>
      <c r="AR2756" s="45">
        <v>0</v>
      </c>
      <c r="AS2756" s="45" t="s">
        <v>4445</v>
      </c>
      <c r="AT2756" s="45" t="s">
        <v>4445</v>
      </c>
      <c r="AU2756" s="45">
        <v>0</v>
      </c>
      <c r="AV2756" s="10">
        <v>131.18012422360249</v>
      </c>
      <c r="AW2756" s="10">
        <v>131.18012422360249</v>
      </c>
      <c r="AX2756" s="17">
        <v>0</v>
      </c>
    </row>
    <row r="2757" spans="1:50" x14ac:dyDescent="0.25">
      <c r="A2757" s="22" t="s">
        <v>2195</v>
      </c>
      <c r="B2757" s="22" t="s">
        <v>3962</v>
      </c>
      <c r="C2757" s="22" t="s">
        <v>2548</v>
      </c>
      <c r="D2757" s="22">
        <v>4373</v>
      </c>
      <c r="E2757" s="22" t="s">
        <v>3679</v>
      </c>
      <c r="F2757" s="43">
        <v>9.9999999999999995E-7</v>
      </c>
      <c r="G2757" s="43">
        <v>1.3906975963799999</v>
      </c>
      <c r="H2757" s="43">
        <v>4.6780303030303026E-2</v>
      </c>
      <c r="I2757" s="9">
        <v>0</v>
      </c>
      <c r="J2757" s="9">
        <v>4.6780303030303026E-2</v>
      </c>
      <c r="K2757" s="11">
        <v>0</v>
      </c>
      <c r="L2757" s="41">
        <v>20</v>
      </c>
      <c r="M2757" s="44">
        <v>0</v>
      </c>
      <c r="N2757" s="13">
        <v>0</v>
      </c>
      <c r="O2757" s="13">
        <v>0</v>
      </c>
      <c r="P2757" s="22">
        <v>0</v>
      </c>
      <c r="Q2757" s="22">
        <v>0</v>
      </c>
      <c r="R2757" s="14">
        <v>0</v>
      </c>
      <c r="S2757" s="22">
        <v>2</v>
      </c>
      <c r="T2757" s="22">
        <v>1</v>
      </c>
      <c r="U2757" s="22">
        <v>49</v>
      </c>
      <c r="V2757" s="22"/>
      <c r="W2757" s="22">
        <v>11</v>
      </c>
      <c r="X2757" s="22">
        <v>8</v>
      </c>
      <c r="Y2757" s="14">
        <v>49</v>
      </c>
      <c r="Z2757" s="10">
        <v>11</v>
      </c>
      <c r="AA2757" s="22">
        <v>8</v>
      </c>
      <c r="AB2757" s="22">
        <v>19.48</v>
      </c>
      <c r="AC2757" s="22">
        <v>7.1906358550055038E-7</v>
      </c>
      <c r="AD2757" s="42">
        <v>0</v>
      </c>
      <c r="AE2757" s="22">
        <v>3038</v>
      </c>
      <c r="AF2757" s="22">
        <v>0</v>
      </c>
      <c r="AG2757" s="22">
        <v>0</v>
      </c>
      <c r="AH2757" s="22">
        <v>0</v>
      </c>
      <c r="AI2757" s="22">
        <v>0</v>
      </c>
      <c r="AJ2757" s="22">
        <v>0</v>
      </c>
      <c r="AK2757" s="22">
        <v>0</v>
      </c>
      <c r="AL2757" s="45">
        <v>0</v>
      </c>
      <c r="AM2757" s="45">
        <v>0</v>
      </c>
      <c r="AN2757" s="45">
        <v>0</v>
      </c>
      <c r="AO2757" s="45">
        <v>0</v>
      </c>
      <c r="AP2757" s="45">
        <v>0</v>
      </c>
      <c r="AQ2757" s="45">
        <v>0</v>
      </c>
      <c r="AR2757" s="45">
        <v>0</v>
      </c>
      <c r="AS2757" s="45" t="s">
        <v>4445</v>
      </c>
      <c r="AT2757" s="45" t="s">
        <v>4445</v>
      </c>
      <c r="AU2757" s="45">
        <v>0</v>
      </c>
      <c r="AV2757" s="10">
        <v>235.14170040485831</v>
      </c>
      <c r="AW2757" s="10">
        <v>235.14170040485831</v>
      </c>
      <c r="AX2757" s="17">
        <v>0</v>
      </c>
    </row>
    <row r="2758" spans="1:50" x14ac:dyDescent="0.25">
      <c r="A2758" s="22" t="s">
        <v>2195</v>
      </c>
      <c r="B2758" s="22" t="s">
        <v>3962</v>
      </c>
      <c r="C2758" s="22" t="s">
        <v>2779</v>
      </c>
      <c r="D2758" s="22">
        <v>2673</v>
      </c>
      <c r="E2758" s="22" t="s">
        <v>3614</v>
      </c>
      <c r="F2758" s="43">
        <v>0.113293</v>
      </c>
      <c r="G2758" s="43">
        <v>185.93403673936999</v>
      </c>
      <c r="H2758" s="43">
        <v>7.7564393939393952</v>
      </c>
      <c r="I2758" s="9">
        <v>0</v>
      </c>
      <c r="J2758" s="9">
        <v>7.7564393939393952</v>
      </c>
      <c r="K2758" s="11">
        <v>0</v>
      </c>
      <c r="L2758" s="41">
        <v>60</v>
      </c>
      <c r="M2758" s="44">
        <v>0</v>
      </c>
      <c r="N2758" s="13">
        <v>0</v>
      </c>
      <c r="O2758" s="13">
        <v>0</v>
      </c>
      <c r="P2758" s="22">
        <v>0</v>
      </c>
      <c r="Q2758" s="22">
        <v>0</v>
      </c>
      <c r="R2758" s="14">
        <v>0</v>
      </c>
      <c r="S2758" s="22">
        <v>120</v>
      </c>
      <c r="T2758" s="22">
        <v>1</v>
      </c>
      <c r="U2758" s="22">
        <v>121</v>
      </c>
      <c r="V2758" s="22"/>
      <c r="W2758" s="22">
        <v>24</v>
      </c>
      <c r="X2758" s="22">
        <v>17</v>
      </c>
      <c r="Y2758" s="14">
        <v>121</v>
      </c>
      <c r="Z2758" s="10">
        <v>24</v>
      </c>
      <c r="AA2758" s="22">
        <v>17</v>
      </c>
      <c r="AB2758" s="22">
        <v>43.77</v>
      </c>
      <c r="AC2758" s="22">
        <v>6.0931823988098874E-4</v>
      </c>
      <c r="AD2758" s="42">
        <v>3.0000000000000001E-5</v>
      </c>
      <c r="AE2758" s="22">
        <v>3039</v>
      </c>
      <c r="AF2758" s="22">
        <v>0</v>
      </c>
      <c r="AG2758" s="22">
        <v>0</v>
      </c>
      <c r="AH2758" s="22">
        <v>0</v>
      </c>
      <c r="AI2758" s="22">
        <v>0</v>
      </c>
      <c r="AJ2758" s="22">
        <v>0</v>
      </c>
      <c r="AK2758" s="22">
        <v>0</v>
      </c>
      <c r="AL2758" s="45">
        <v>0</v>
      </c>
      <c r="AM2758" s="45">
        <v>0</v>
      </c>
      <c r="AN2758" s="45">
        <v>0</v>
      </c>
      <c r="AO2758" s="45">
        <v>0</v>
      </c>
      <c r="AP2758" s="45">
        <v>0</v>
      </c>
      <c r="AQ2758" s="45">
        <v>0</v>
      </c>
      <c r="AR2758" s="45">
        <v>0</v>
      </c>
      <c r="AS2758" s="45" t="s">
        <v>4445</v>
      </c>
      <c r="AT2758" s="45" t="s">
        <v>4445</v>
      </c>
      <c r="AU2758" s="45">
        <v>0</v>
      </c>
      <c r="AV2758" s="10">
        <v>3.0942032524295544</v>
      </c>
      <c r="AW2758" s="10">
        <v>3.0942032524295544</v>
      </c>
      <c r="AX2758" s="17">
        <v>0</v>
      </c>
    </row>
    <row r="2759" spans="1:50" x14ac:dyDescent="0.25">
      <c r="A2759" s="22" t="s">
        <v>2195</v>
      </c>
      <c r="B2759" s="22" t="s">
        <v>3962</v>
      </c>
      <c r="C2759" s="22" t="s">
        <v>2474</v>
      </c>
      <c r="D2759" s="22">
        <v>3532</v>
      </c>
      <c r="E2759" s="22" t="s">
        <v>3719</v>
      </c>
      <c r="F2759" s="43">
        <v>6.2399999999999999E-3</v>
      </c>
      <c r="G2759" s="43">
        <v>55.798196913669997</v>
      </c>
      <c r="H2759" s="43">
        <v>3.3740530303030307</v>
      </c>
      <c r="I2759" s="9">
        <v>0</v>
      </c>
      <c r="J2759" s="9">
        <v>3.3740530303030307</v>
      </c>
      <c r="K2759" s="11">
        <v>0</v>
      </c>
      <c r="L2759" s="41">
        <v>401</v>
      </c>
      <c r="M2759" s="44">
        <v>0</v>
      </c>
      <c r="N2759" s="13">
        <v>0</v>
      </c>
      <c r="O2759" s="13">
        <v>0</v>
      </c>
      <c r="P2759" s="22">
        <v>0</v>
      </c>
      <c r="Q2759" s="22">
        <v>0</v>
      </c>
      <c r="R2759" s="14">
        <v>0</v>
      </c>
      <c r="S2759" s="22">
        <v>59</v>
      </c>
      <c r="T2759" s="22">
        <v>1</v>
      </c>
      <c r="U2759" s="22">
        <v>740</v>
      </c>
      <c r="V2759" s="22"/>
      <c r="W2759" s="22">
        <v>136</v>
      </c>
      <c r="X2759" s="22">
        <v>90</v>
      </c>
      <c r="Y2759" s="14">
        <v>740</v>
      </c>
      <c r="Z2759" s="10">
        <v>136</v>
      </c>
      <c r="AA2759" s="22">
        <v>90</v>
      </c>
      <c r="AB2759" s="22">
        <v>252.92</v>
      </c>
      <c r="AC2759" s="22">
        <v>1.1183157064473641E-4</v>
      </c>
      <c r="AD2759" s="42">
        <v>3.0000000000000001E-5</v>
      </c>
      <c r="AE2759" s="22">
        <v>3041</v>
      </c>
      <c r="AF2759" s="22">
        <v>0</v>
      </c>
      <c r="AG2759" s="22">
        <v>0</v>
      </c>
      <c r="AH2759" s="22">
        <v>0</v>
      </c>
      <c r="AI2759" s="22">
        <v>0</v>
      </c>
      <c r="AJ2759" s="22">
        <v>0</v>
      </c>
      <c r="AK2759" s="22">
        <v>0</v>
      </c>
      <c r="AL2759" s="45">
        <v>0</v>
      </c>
      <c r="AM2759" s="45">
        <v>0</v>
      </c>
      <c r="AN2759" s="45">
        <v>0</v>
      </c>
      <c r="AO2759" s="45">
        <v>0</v>
      </c>
      <c r="AP2759" s="45">
        <v>0</v>
      </c>
      <c r="AQ2759" s="45">
        <v>0</v>
      </c>
      <c r="AR2759" s="45">
        <v>0</v>
      </c>
      <c r="AS2759" s="45" t="s">
        <v>4445</v>
      </c>
      <c r="AT2759" s="45" t="s">
        <v>4445</v>
      </c>
      <c r="AU2759" s="45">
        <v>0</v>
      </c>
      <c r="AV2759" s="10">
        <v>40.307605950042095</v>
      </c>
      <c r="AW2759" s="10">
        <v>40.307605950042095</v>
      </c>
      <c r="AX2759" s="17">
        <v>0</v>
      </c>
    </row>
    <row r="2760" spans="1:50" x14ac:dyDescent="0.25">
      <c r="A2760" s="22" t="s">
        <v>1672</v>
      </c>
      <c r="B2760" s="22" t="s">
        <v>3981</v>
      </c>
      <c r="C2760" s="22" t="s">
        <v>3652</v>
      </c>
      <c r="D2760" s="22">
        <v>2578</v>
      </c>
      <c r="E2760" s="22" t="s">
        <v>3653</v>
      </c>
      <c r="F2760" s="43">
        <v>4.9861999999999997E-2</v>
      </c>
      <c r="G2760" s="43">
        <v>2.9916605745</v>
      </c>
      <c r="H2760" s="43">
        <v>0.2945075757575758</v>
      </c>
      <c r="I2760" s="9">
        <v>0</v>
      </c>
      <c r="J2760" s="9">
        <v>0.2945075757575758</v>
      </c>
      <c r="K2760" s="11">
        <v>0</v>
      </c>
      <c r="L2760" s="41">
        <v>0</v>
      </c>
      <c r="M2760" s="44">
        <v>0</v>
      </c>
      <c r="N2760" s="13">
        <v>0</v>
      </c>
      <c r="O2760" s="13">
        <v>0</v>
      </c>
      <c r="P2760" s="22">
        <v>0</v>
      </c>
      <c r="Q2760" s="22">
        <v>0</v>
      </c>
      <c r="R2760" s="14">
        <v>0</v>
      </c>
      <c r="S2760" s="22">
        <v>4</v>
      </c>
      <c r="T2760" s="22">
        <v>1</v>
      </c>
      <c r="U2760" s="22">
        <v>12</v>
      </c>
      <c r="V2760" s="22"/>
      <c r="W2760" s="22">
        <v>4</v>
      </c>
      <c r="X2760" s="22">
        <v>4</v>
      </c>
      <c r="Y2760" s="14">
        <v>12</v>
      </c>
      <c r="Z2760" s="10">
        <v>4</v>
      </c>
      <c r="AA2760" s="22">
        <v>4</v>
      </c>
      <c r="AB2760" s="22">
        <v>6.56</v>
      </c>
      <c r="AC2760" s="22">
        <v>1.6666997728622169E-2</v>
      </c>
      <c r="AD2760" s="42">
        <v>1.3999999999999999E-4</v>
      </c>
      <c r="AE2760" s="22">
        <v>3042</v>
      </c>
      <c r="AF2760" s="22">
        <v>0</v>
      </c>
      <c r="AG2760" s="22">
        <v>0</v>
      </c>
      <c r="AH2760" s="22">
        <v>0</v>
      </c>
      <c r="AI2760" s="22">
        <v>0</v>
      </c>
      <c r="AJ2760" s="22">
        <v>0</v>
      </c>
      <c r="AK2760" s="22">
        <v>0</v>
      </c>
      <c r="AL2760" s="45">
        <v>0</v>
      </c>
      <c r="AM2760" s="45">
        <v>0</v>
      </c>
      <c r="AN2760" s="45">
        <v>0</v>
      </c>
      <c r="AO2760" s="45">
        <v>0</v>
      </c>
      <c r="AP2760" s="45">
        <v>0</v>
      </c>
      <c r="AQ2760" s="45">
        <v>0</v>
      </c>
      <c r="AR2760" s="45">
        <v>0</v>
      </c>
      <c r="AS2760" s="45" t="s">
        <v>4445</v>
      </c>
      <c r="AT2760" s="45" t="s">
        <v>4445</v>
      </c>
      <c r="AU2760" s="45">
        <v>0</v>
      </c>
      <c r="AV2760" s="10">
        <v>13.58199356913183</v>
      </c>
      <c r="AW2760" s="10">
        <v>13.58199356913183</v>
      </c>
      <c r="AX2760" s="17">
        <v>0</v>
      </c>
    </row>
    <row r="2761" spans="1:50" x14ac:dyDescent="0.25">
      <c r="A2761" s="22" t="s">
        <v>539</v>
      </c>
      <c r="B2761" s="22" t="s">
        <v>3949</v>
      </c>
      <c r="C2761" s="22" t="s">
        <v>565</v>
      </c>
      <c r="D2761" s="22">
        <v>3767</v>
      </c>
      <c r="E2761" s="22" t="s">
        <v>3731</v>
      </c>
      <c r="F2761" s="43">
        <v>1.1255059999999999</v>
      </c>
      <c r="G2761" s="43">
        <v>17.289721074559999</v>
      </c>
      <c r="H2761" s="43">
        <v>0.91742424242424248</v>
      </c>
      <c r="I2761" s="9">
        <v>0.91742424242424248</v>
      </c>
      <c r="J2761" s="9">
        <v>0</v>
      </c>
      <c r="K2761" s="11">
        <v>0.91742424242424248</v>
      </c>
      <c r="L2761" s="41">
        <v>3</v>
      </c>
      <c r="M2761" s="44">
        <v>3</v>
      </c>
      <c r="N2761" s="13">
        <v>1</v>
      </c>
      <c r="O2761" s="13">
        <v>1</v>
      </c>
      <c r="P2761" s="22">
        <v>1</v>
      </c>
      <c r="Q2761" s="22">
        <v>1</v>
      </c>
      <c r="R2761" s="14">
        <v>0</v>
      </c>
      <c r="S2761" s="22">
        <v>20</v>
      </c>
      <c r="T2761" s="22">
        <v>0</v>
      </c>
      <c r="U2761" s="22">
        <v>3</v>
      </c>
      <c r="V2761" s="22"/>
      <c r="W2761" s="22">
        <v>1</v>
      </c>
      <c r="X2761" s="22">
        <v>1</v>
      </c>
      <c r="Y2761" s="14">
        <v>0</v>
      </c>
      <c r="Z2761" s="10">
        <v>0</v>
      </c>
      <c r="AA2761" s="22">
        <v>0</v>
      </c>
      <c r="AB2761" s="22">
        <v>0</v>
      </c>
      <c r="AC2761" s="22">
        <v>6.5096828060231884E-2</v>
      </c>
      <c r="AD2761" s="42">
        <v>0</v>
      </c>
      <c r="AE2761" s="22">
        <v>3044</v>
      </c>
      <c r="AF2761" s="22">
        <v>0</v>
      </c>
      <c r="AG2761" s="22">
        <v>0</v>
      </c>
      <c r="AH2761" s="22">
        <v>1</v>
      </c>
      <c r="AI2761" s="22">
        <v>0</v>
      </c>
      <c r="AJ2761" s="22">
        <v>0</v>
      </c>
      <c r="AK2761" s="22">
        <v>0</v>
      </c>
      <c r="AL2761" s="45">
        <v>0</v>
      </c>
      <c r="AM2761" s="45">
        <v>0</v>
      </c>
      <c r="AN2761" s="45">
        <v>0</v>
      </c>
      <c r="AO2761" s="45">
        <v>0</v>
      </c>
      <c r="AP2761" s="45">
        <v>0</v>
      </c>
      <c r="AQ2761" s="45">
        <v>0</v>
      </c>
      <c r="AR2761" s="45">
        <v>0</v>
      </c>
      <c r="AS2761" s="45" t="s">
        <v>4445</v>
      </c>
      <c r="AT2761" s="45" t="s">
        <v>4445</v>
      </c>
      <c r="AU2761" s="45">
        <v>0</v>
      </c>
      <c r="AV2761" s="10">
        <v>0</v>
      </c>
      <c r="AW2761" s="10">
        <v>1.0900082576383154</v>
      </c>
      <c r="AX2761" s="17">
        <v>1</v>
      </c>
    </row>
    <row r="2762" spans="1:50" x14ac:dyDescent="0.25">
      <c r="A2762" s="22" t="s">
        <v>2906</v>
      </c>
      <c r="B2762" s="22" t="s">
        <v>3961</v>
      </c>
      <c r="C2762" s="22" t="s">
        <v>3622</v>
      </c>
      <c r="D2762" s="22">
        <v>4316</v>
      </c>
      <c r="E2762" s="22" t="s">
        <v>3623</v>
      </c>
      <c r="F2762" s="43">
        <v>3.058E-3</v>
      </c>
      <c r="G2762" s="43">
        <v>8.4422260926800003</v>
      </c>
      <c r="H2762" s="43">
        <v>0.10530303030303031</v>
      </c>
      <c r="I2762" s="9">
        <v>0</v>
      </c>
      <c r="J2762" s="9">
        <v>0.10530303030303031</v>
      </c>
      <c r="K2762" s="11">
        <v>0</v>
      </c>
      <c r="L2762" s="41">
        <v>0</v>
      </c>
      <c r="M2762" s="44">
        <v>0</v>
      </c>
      <c r="N2762" s="13">
        <v>0</v>
      </c>
      <c r="O2762" s="13">
        <v>0</v>
      </c>
      <c r="P2762" s="22">
        <v>0</v>
      </c>
      <c r="Q2762" s="22">
        <v>0</v>
      </c>
      <c r="R2762" s="14">
        <v>0</v>
      </c>
      <c r="S2762" s="22">
        <v>12</v>
      </c>
      <c r="T2762" s="22">
        <v>1</v>
      </c>
      <c r="U2762" s="22">
        <v>12</v>
      </c>
      <c r="V2762" s="22"/>
      <c r="W2762" s="22">
        <v>4</v>
      </c>
      <c r="X2762" s="22">
        <v>4</v>
      </c>
      <c r="Y2762" s="14">
        <v>12</v>
      </c>
      <c r="Z2762" s="10">
        <v>4</v>
      </c>
      <c r="AA2762" s="22">
        <v>4</v>
      </c>
      <c r="AB2762" s="22">
        <v>6.56</v>
      </c>
      <c r="AC2762" s="22">
        <v>3.6222673574822872E-4</v>
      </c>
      <c r="AD2762" s="42">
        <v>0</v>
      </c>
      <c r="AE2762" s="22">
        <v>3045</v>
      </c>
      <c r="AF2762" s="22">
        <v>0</v>
      </c>
      <c r="AG2762" s="22">
        <v>0</v>
      </c>
      <c r="AH2762" s="22">
        <v>0</v>
      </c>
      <c r="AI2762" s="22">
        <v>0</v>
      </c>
      <c r="AJ2762" s="22">
        <v>0</v>
      </c>
      <c r="AK2762" s="22">
        <v>0</v>
      </c>
      <c r="AL2762" s="45">
        <v>0</v>
      </c>
      <c r="AM2762" s="45">
        <v>0</v>
      </c>
      <c r="AN2762" s="45">
        <v>0</v>
      </c>
      <c r="AO2762" s="45">
        <v>0</v>
      </c>
      <c r="AP2762" s="45">
        <v>0</v>
      </c>
      <c r="AQ2762" s="45">
        <v>0</v>
      </c>
      <c r="AR2762" s="45">
        <v>0</v>
      </c>
      <c r="AS2762" s="45" t="s">
        <v>4445</v>
      </c>
      <c r="AT2762" s="45" t="s">
        <v>4445</v>
      </c>
      <c r="AU2762" s="45">
        <v>0</v>
      </c>
      <c r="AV2762" s="10">
        <v>37.985611510791365</v>
      </c>
      <c r="AW2762" s="10">
        <v>37.985611510791365</v>
      </c>
      <c r="AX2762" s="17">
        <v>0</v>
      </c>
    </row>
    <row r="2763" spans="1:50" x14ac:dyDescent="0.25">
      <c r="A2763" s="22" t="s">
        <v>964</v>
      </c>
      <c r="B2763" s="22" t="s">
        <v>3948</v>
      </c>
      <c r="C2763" s="22" t="s">
        <v>1238</v>
      </c>
      <c r="D2763" s="22">
        <v>3286</v>
      </c>
      <c r="E2763" s="22" t="s">
        <v>3724</v>
      </c>
      <c r="F2763" s="43">
        <v>1.0000000000000001E-5</v>
      </c>
      <c r="G2763" s="43">
        <v>9.4844690690799993</v>
      </c>
      <c r="H2763" s="43">
        <v>0.37102272727272728</v>
      </c>
      <c r="I2763" s="9">
        <v>0</v>
      </c>
      <c r="J2763" s="9">
        <v>0.37102272727272728</v>
      </c>
      <c r="K2763" s="11">
        <v>0</v>
      </c>
      <c r="L2763" s="41">
        <v>47</v>
      </c>
      <c r="M2763" s="44">
        <v>0</v>
      </c>
      <c r="N2763" s="13">
        <v>0</v>
      </c>
      <c r="O2763" s="13">
        <v>0</v>
      </c>
      <c r="P2763" s="22">
        <v>0</v>
      </c>
      <c r="Q2763" s="22">
        <v>0</v>
      </c>
      <c r="R2763" s="14">
        <v>0</v>
      </c>
      <c r="S2763" s="22">
        <v>11</v>
      </c>
      <c r="T2763" s="22">
        <v>1</v>
      </c>
      <c r="U2763" s="22">
        <v>98</v>
      </c>
      <c r="V2763" s="22"/>
      <c r="W2763" s="22">
        <v>20</v>
      </c>
      <c r="X2763" s="22">
        <v>14</v>
      </c>
      <c r="Y2763" s="14">
        <v>98</v>
      </c>
      <c r="Z2763" s="10">
        <v>20</v>
      </c>
      <c r="AA2763" s="22">
        <v>14</v>
      </c>
      <c r="AB2763" s="22">
        <v>36.22</v>
      </c>
      <c r="AC2763" s="22">
        <v>1.0543552756791276E-6</v>
      </c>
      <c r="AD2763" s="42">
        <v>0</v>
      </c>
      <c r="AE2763" s="22">
        <v>3046</v>
      </c>
      <c r="AF2763" s="22">
        <v>0</v>
      </c>
      <c r="AG2763" s="22">
        <v>0</v>
      </c>
      <c r="AH2763" s="22">
        <v>0</v>
      </c>
      <c r="AI2763" s="22">
        <v>0</v>
      </c>
      <c r="AJ2763" s="22">
        <v>0</v>
      </c>
      <c r="AK2763" s="22">
        <v>0</v>
      </c>
      <c r="AL2763" s="45">
        <v>0</v>
      </c>
      <c r="AM2763" s="45">
        <v>0</v>
      </c>
      <c r="AN2763" s="45">
        <v>0</v>
      </c>
      <c r="AO2763" s="45">
        <v>0</v>
      </c>
      <c r="AP2763" s="45">
        <v>0</v>
      </c>
      <c r="AQ2763" s="45">
        <v>0</v>
      </c>
      <c r="AR2763" s="45">
        <v>0</v>
      </c>
      <c r="AS2763" s="45" t="s">
        <v>4445</v>
      </c>
      <c r="AT2763" s="45" t="s">
        <v>4445</v>
      </c>
      <c r="AU2763" s="45">
        <v>0</v>
      </c>
      <c r="AV2763" s="10">
        <v>53.905053598774884</v>
      </c>
      <c r="AW2763" s="10">
        <v>53.905053598774884</v>
      </c>
      <c r="AX2763" s="17">
        <v>0</v>
      </c>
    </row>
    <row r="2764" spans="1:50" x14ac:dyDescent="0.25">
      <c r="A2764" s="22" t="s">
        <v>2906</v>
      </c>
      <c r="B2764" s="22" t="s">
        <v>3950</v>
      </c>
      <c r="C2764" s="22" t="s">
        <v>3223</v>
      </c>
      <c r="D2764" s="22">
        <v>3602</v>
      </c>
      <c r="E2764" s="22" t="s">
        <v>3830</v>
      </c>
      <c r="F2764" s="43">
        <v>3.0000000000000001E-6</v>
      </c>
      <c r="G2764" s="43">
        <v>2.44691628596</v>
      </c>
      <c r="H2764" s="43">
        <v>0.10284090909090909</v>
      </c>
      <c r="I2764" s="9">
        <v>0</v>
      </c>
      <c r="J2764" s="9">
        <v>0.10284090909090909</v>
      </c>
      <c r="K2764" s="11">
        <v>0</v>
      </c>
      <c r="L2764" s="41">
        <v>27</v>
      </c>
      <c r="M2764" s="44">
        <v>0</v>
      </c>
      <c r="N2764" s="13">
        <v>0</v>
      </c>
      <c r="O2764" s="13">
        <v>0</v>
      </c>
      <c r="P2764" s="22">
        <v>0</v>
      </c>
      <c r="Q2764" s="22">
        <v>0</v>
      </c>
      <c r="R2764" s="14">
        <v>0</v>
      </c>
      <c r="S2764" s="22">
        <v>2</v>
      </c>
      <c r="T2764" s="22">
        <v>1</v>
      </c>
      <c r="U2764" s="22">
        <v>61</v>
      </c>
      <c r="V2764" s="22"/>
      <c r="W2764" s="22">
        <v>13</v>
      </c>
      <c r="X2764" s="22">
        <v>10</v>
      </c>
      <c r="Y2764" s="14">
        <v>61</v>
      </c>
      <c r="Z2764" s="10">
        <v>13</v>
      </c>
      <c r="AA2764" s="22">
        <v>10</v>
      </c>
      <c r="AB2764" s="22">
        <v>23.3</v>
      </c>
      <c r="AC2764" s="22">
        <v>1.2260329530738352E-6</v>
      </c>
      <c r="AD2764" s="42">
        <v>0</v>
      </c>
      <c r="AE2764" s="22">
        <v>3047</v>
      </c>
      <c r="AF2764" s="22">
        <v>0</v>
      </c>
      <c r="AG2764" s="22">
        <v>0</v>
      </c>
      <c r="AH2764" s="22">
        <v>0</v>
      </c>
      <c r="AI2764" s="22">
        <v>0</v>
      </c>
      <c r="AJ2764" s="22">
        <v>0</v>
      </c>
      <c r="AK2764" s="22">
        <v>0</v>
      </c>
      <c r="AL2764" s="45">
        <v>0</v>
      </c>
      <c r="AM2764" s="45">
        <v>0</v>
      </c>
      <c r="AN2764" s="45">
        <v>0</v>
      </c>
      <c r="AO2764" s="45">
        <v>0</v>
      </c>
      <c r="AP2764" s="45">
        <v>0</v>
      </c>
      <c r="AQ2764" s="45">
        <v>0</v>
      </c>
      <c r="AR2764" s="45">
        <v>0</v>
      </c>
      <c r="AS2764" s="45" t="s">
        <v>4445</v>
      </c>
      <c r="AT2764" s="45" t="s">
        <v>4445</v>
      </c>
      <c r="AU2764" s="45">
        <v>0</v>
      </c>
      <c r="AV2764" s="10">
        <v>126.40883977900552</v>
      </c>
      <c r="AW2764" s="10">
        <v>126.40883977900552</v>
      </c>
      <c r="AX2764" s="17">
        <v>0</v>
      </c>
    </row>
    <row r="2765" spans="1:50" x14ac:dyDescent="0.25">
      <c r="A2765" s="22" t="s">
        <v>964</v>
      </c>
      <c r="B2765" s="22" t="s">
        <v>3952</v>
      </c>
      <c r="C2765" s="22" t="s">
        <v>1517</v>
      </c>
      <c r="D2765" s="22">
        <v>3576</v>
      </c>
      <c r="E2765" s="22" t="s">
        <v>3662</v>
      </c>
      <c r="F2765" s="43">
        <v>1.1282E-2</v>
      </c>
      <c r="G2765" s="43">
        <v>3.7469032630500001</v>
      </c>
      <c r="H2765" s="43">
        <v>0.19431818181818183</v>
      </c>
      <c r="I2765" s="9">
        <v>0</v>
      </c>
      <c r="J2765" s="9">
        <v>0.19431818181818183</v>
      </c>
      <c r="K2765" s="11">
        <v>0</v>
      </c>
      <c r="L2765" s="41">
        <v>0</v>
      </c>
      <c r="M2765" s="44">
        <v>0</v>
      </c>
      <c r="N2765" s="13">
        <v>0</v>
      </c>
      <c r="O2765" s="13">
        <v>0</v>
      </c>
      <c r="P2765" s="22">
        <v>0</v>
      </c>
      <c r="Q2765" s="22">
        <v>0</v>
      </c>
      <c r="R2765" s="14">
        <v>0</v>
      </c>
      <c r="S2765" s="22">
        <v>2</v>
      </c>
      <c r="T2765" s="22">
        <v>1</v>
      </c>
      <c r="U2765" s="22">
        <v>12</v>
      </c>
      <c r="V2765" s="22"/>
      <c r="W2765" s="22">
        <v>4</v>
      </c>
      <c r="X2765" s="22">
        <v>4</v>
      </c>
      <c r="Y2765" s="14">
        <v>12</v>
      </c>
      <c r="Z2765" s="10">
        <v>4</v>
      </c>
      <c r="AA2765" s="22">
        <v>4</v>
      </c>
      <c r="AB2765" s="22">
        <v>6.56</v>
      </c>
      <c r="AC2765" s="22">
        <v>3.0110198230248381E-3</v>
      </c>
      <c r="AD2765" s="42">
        <v>3.0000000000000001E-5</v>
      </c>
      <c r="AE2765" s="22">
        <v>3048</v>
      </c>
      <c r="AF2765" s="22">
        <v>0</v>
      </c>
      <c r="AG2765" s="22">
        <v>0</v>
      </c>
      <c r="AH2765" s="22">
        <v>0</v>
      </c>
      <c r="AI2765" s="22">
        <v>0</v>
      </c>
      <c r="AJ2765" s="22">
        <v>0</v>
      </c>
      <c r="AK2765" s="22">
        <v>0</v>
      </c>
      <c r="AL2765" s="45">
        <v>0</v>
      </c>
      <c r="AM2765" s="45">
        <v>0</v>
      </c>
      <c r="AN2765" s="45">
        <v>0</v>
      </c>
      <c r="AO2765" s="45">
        <v>0</v>
      </c>
      <c r="AP2765" s="45">
        <v>0</v>
      </c>
      <c r="AQ2765" s="45">
        <v>0</v>
      </c>
      <c r="AR2765" s="45">
        <v>0</v>
      </c>
      <c r="AS2765" s="45" t="s">
        <v>4445</v>
      </c>
      <c r="AT2765" s="45" t="s">
        <v>4445</v>
      </c>
      <c r="AU2765" s="45">
        <v>0</v>
      </c>
      <c r="AV2765" s="10">
        <v>20.584795321637426</v>
      </c>
      <c r="AW2765" s="10">
        <v>20.584795321637426</v>
      </c>
      <c r="AX2765" s="17">
        <v>0</v>
      </c>
    </row>
    <row r="2766" spans="1:50" x14ac:dyDescent="0.25">
      <c r="A2766" s="22" t="s">
        <v>964</v>
      </c>
      <c r="B2766" s="22" t="s">
        <v>3952</v>
      </c>
      <c r="C2766" s="22" t="s">
        <v>1004</v>
      </c>
      <c r="D2766" s="22">
        <v>3036</v>
      </c>
      <c r="E2766" s="22" t="s">
        <v>3722</v>
      </c>
      <c r="F2766" s="43">
        <v>2.7586170000000001</v>
      </c>
      <c r="G2766" s="43">
        <v>42.855283747530002</v>
      </c>
      <c r="H2766" s="43">
        <v>1.5210227272727275</v>
      </c>
      <c r="I2766" s="9">
        <v>1.0363636363636364</v>
      </c>
      <c r="J2766" s="9">
        <v>0.48465909090909093</v>
      </c>
      <c r="K2766" s="11">
        <v>1.5210227272727275</v>
      </c>
      <c r="L2766" s="41">
        <v>151</v>
      </c>
      <c r="M2766" s="44">
        <v>241</v>
      </c>
      <c r="N2766" s="13">
        <v>104</v>
      </c>
      <c r="O2766" s="13">
        <v>47</v>
      </c>
      <c r="P2766" s="22">
        <v>96</v>
      </c>
      <c r="Q2766" s="22">
        <v>41</v>
      </c>
      <c r="R2766" s="14">
        <v>0</v>
      </c>
      <c r="S2766" s="22">
        <v>65</v>
      </c>
      <c r="T2766" s="22">
        <v>0</v>
      </c>
      <c r="U2766" s="22">
        <v>241</v>
      </c>
      <c r="V2766" s="22"/>
      <c r="W2766" s="22">
        <v>104</v>
      </c>
      <c r="X2766" s="22">
        <v>47</v>
      </c>
      <c r="Y2766" s="14">
        <v>0</v>
      </c>
      <c r="Z2766" s="10">
        <v>8</v>
      </c>
      <c r="AA2766" s="22">
        <v>6</v>
      </c>
      <c r="AB2766" s="22">
        <v>10.96</v>
      </c>
      <c r="AC2766" s="22">
        <v>6.4370522343327033E-2</v>
      </c>
      <c r="AD2766" s="42">
        <v>1.07E-3</v>
      </c>
      <c r="AE2766" s="22">
        <v>3049</v>
      </c>
      <c r="AF2766" s="22">
        <v>0</v>
      </c>
      <c r="AG2766" s="22">
        <v>0</v>
      </c>
      <c r="AH2766" s="22">
        <v>0</v>
      </c>
      <c r="AI2766" s="22">
        <v>0</v>
      </c>
      <c r="AJ2766" s="22">
        <v>0</v>
      </c>
      <c r="AK2766" s="22">
        <v>0</v>
      </c>
      <c r="AL2766" s="45">
        <v>0</v>
      </c>
      <c r="AM2766" s="45">
        <v>0</v>
      </c>
      <c r="AN2766" s="45">
        <v>0</v>
      </c>
      <c r="AO2766" s="45">
        <v>0</v>
      </c>
      <c r="AP2766" s="45">
        <v>0</v>
      </c>
      <c r="AQ2766" s="45">
        <v>0</v>
      </c>
      <c r="AR2766" s="45">
        <v>0</v>
      </c>
      <c r="AS2766" s="45" t="s">
        <v>4445</v>
      </c>
      <c r="AT2766" s="45" t="s">
        <v>4445</v>
      </c>
      <c r="AU2766" s="45">
        <v>0</v>
      </c>
      <c r="AV2766" s="10">
        <v>16.506447831184055</v>
      </c>
      <c r="AW2766" s="10">
        <v>68.375046694060501</v>
      </c>
      <c r="AX2766" s="17">
        <v>0.68135973104221137</v>
      </c>
    </row>
    <row r="2767" spans="1:50" x14ac:dyDescent="0.25">
      <c r="A2767" s="22" t="s">
        <v>539</v>
      </c>
      <c r="B2767" s="22" t="s">
        <v>3949</v>
      </c>
      <c r="C2767" s="22" t="s">
        <v>609</v>
      </c>
      <c r="D2767" s="22">
        <v>4206</v>
      </c>
      <c r="E2767" s="22" t="s">
        <v>3772</v>
      </c>
      <c r="F2767" s="43">
        <v>5.5960999999999997E-2</v>
      </c>
      <c r="G2767" s="43">
        <v>5.3501263200300002</v>
      </c>
      <c r="H2767" s="43">
        <v>0.20965909090909093</v>
      </c>
      <c r="I2767" s="9">
        <v>0</v>
      </c>
      <c r="J2767" s="9">
        <v>0.20965909090909093</v>
      </c>
      <c r="K2767" s="11">
        <v>0</v>
      </c>
      <c r="L2767" s="41">
        <v>149</v>
      </c>
      <c r="M2767" s="44">
        <v>0</v>
      </c>
      <c r="N2767" s="13">
        <v>0</v>
      </c>
      <c r="O2767" s="13">
        <v>0</v>
      </c>
      <c r="P2767" s="22">
        <v>0</v>
      </c>
      <c r="Q2767" s="22">
        <v>0</v>
      </c>
      <c r="R2767" s="14">
        <v>0</v>
      </c>
      <c r="S2767" s="22">
        <v>11</v>
      </c>
      <c r="T2767" s="22">
        <v>1</v>
      </c>
      <c r="U2767" s="22">
        <v>283</v>
      </c>
      <c r="V2767" s="22"/>
      <c r="W2767" s="22">
        <v>53</v>
      </c>
      <c r="X2767" s="22">
        <v>36</v>
      </c>
      <c r="Y2767" s="14">
        <v>283</v>
      </c>
      <c r="Z2767" s="10">
        <v>53</v>
      </c>
      <c r="AA2767" s="22">
        <v>36</v>
      </c>
      <c r="AB2767" s="22">
        <v>98.08</v>
      </c>
      <c r="AC2767" s="22">
        <v>1.0459753032464138E-2</v>
      </c>
      <c r="AD2767" s="42">
        <v>1.15E-3</v>
      </c>
      <c r="AE2767" s="22">
        <v>3050</v>
      </c>
      <c r="AF2767" s="22">
        <v>0</v>
      </c>
      <c r="AG2767" s="22">
        <v>0</v>
      </c>
      <c r="AH2767" s="22">
        <v>0</v>
      </c>
      <c r="AI2767" s="22">
        <v>0</v>
      </c>
      <c r="AJ2767" s="22">
        <v>0</v>
      </c>
      <c r="AK2767" s="22">
        <v>0</v>
      </c>
      <c r="AL2767" s="45">
        <v>0</v>
      </c>
      <c r="AM2767" s="45">
        <v>0</v>
      </c>
      <c r="AN2767" s="45">
        <v>0</v>
      </c>
      <c r="AO2767" s="45">
        <v>0</v>
      </c>
      <c r="AP2767" s="45">
        <v>0</v>
      </c>
      <c r="AQ2767" s="45">
        <v>0</v>
      </c>
      <c r="AR2767" s="45">
        <v>0</v>
      </c>
      <c r="AS2767" s="45" t="s">
        <v>4445</v>
      </c>
      <c r="AT2767" s="45" t="s">
        <v>4445</v>
      </c>
      <c r="AU2767" s="45">
        <v>0</v>
      </c>
      <c r="AV2767" s="10">
        <v>252.7913279132791</v>
      </c>
      <c r="AW2767" s="10">
        <v>252.7913279132791</v>
      </c>
      <c r="AX2767" s="17">
        <v>0</v>
      </c>
    </row>
    <row r="2768" spans="1:50" x14ac:dyDescent="0.25">
      <c r="A2768" s="22" t="s">
        <v>2195</v>
      </c>
      <c r="B2768" s="22" t="s">
        <v>3956</v>
      </c>
      <c r="C2768" s="22" t="s">
        <v>3801</v>
      </c>
      <c r="D2768" s="22">
        <v>2554</v>
      </c>
      <c r="E2768" s="22" t="s">
        <v>3802</v>
      </c>
      <c r="F2768" s="43">
        <v>4.5193999999999998E-2</v>
      </c>
      <c r="G2768" s="43">
        <v>23.221454535119999</v>
      </c>
      <c r="H2768" s="43">
        <v>0.88806818181818192</v>
      </c>
      <c r="I2768" s="9">
        <v>0</v>
      </c>
      <c r="J2768" s="9">
        <v>0.88806818181818192</v>
      </c>
      <c r="K2768" s="11">
        <v>0</v>
      </c>
      <c r="L2768" s="41">
        <v>18</v>
      </c>
      <c r="M2768" s="44">
        <v>0</v>
      </c>
      <c r="N2768" s="13">
        <v>0</v>
      </c>
      <c r="O2768" s="13">
        <v>0</v>
      </c>
      <c r="P2768" s="22">
        <v>0</v>
      </c>
      <c r="Q2768" s="22">
        <v>0</v>
      </c>
      <c r="R2768" s="14">
        <v>0</v>
      </c>
      <c r="S2768" s="22">
        <v>15</v>
      </c>
      <c r="T2768" s="22">
        <v>1</v>
      </c>
      <c r="U2768" s="22">
        <v>45</v>
      </c>
      <c r="V2768" s="22"/>
      <c r="W2768" s="22">
        <v>10</v>
      </c>
      <c r="X2768" s="22">
        <v>8</v>
      </c>
      <c r="Y2768" s="14">
        <v>45</v>
      </c>
      <c r="Z2768" s="10">
        <v>10</v>
      </c>
      <c r="AA2768" s="22">
        <v>8</v>
      </c>
      <c r="AB2768" s="22">
        <v>17.75</v>
      </c>
      <c r="AC2768" s="22">
        <v>1.9462174486808673E-3</v>
      </c>
      <c r="AD2768" s="42">
        <v>4.0000000000000003E-5</v>
      </c>
      <c r="AE2768" s="22">
        <v>3051</v>
      </c>
      <c r="AF2768" s="22">
        <v>0</v>
      </c>
      <c r="AG2768" s="22">
        <v>0</v>
      </c>
      <c r="AH2768" s="22">
        <v>0</v>
      </c>
      <c r="AI2768" s="22">
        <v>0</v>
      </c>
      <c r="AJ2768" s="22">
        <v>0</v>
      </c>
      <c r="AK2768" s="22">
        <v>0</v>
      </c>
      <c r="AL2768" s="45">
        <v>0</v>
      </c>
      <c r="AM2768" s="45">
        <v>0</v>
      </c>
      <c r="AN2768" s="45">
        <v>0</v>
      </c>
      <c r="AO2768" s="45">
        <v>0</v>
      </c>
      <c r="AP2768" s="45">
        <v>0</v>
      </c>
      <c r="AQ2768" s="45">
        <v>0</v>
      </c>
      <c r="AR2768" s="45">
        <v>0</v>
      </c>
      <c r="AS2768" s="45" t="s">
        <v>4445</v>
      </c>
      <c r="AT2768" s="45" t="s">
        <v>4445</v>
      </c>
      <c r="AU2768" s="45">
        <v>0</v>
      </c>
      <c r="AV2768" s="10">
        <v>11.260396673064617</v>
      </c>
      <c r="AW2768" s="10">
        <v>11.260396673064617</v>
      </c>
      <c r="AX2768" s="17">
        <v>0</v>
      </c>
    </row>
    <row r="2769" spans="1:50" x14ac:dyDescent="0.25">
      <c r="A2769" s="22" t="s">
        <v>964</v>
      </c>
      <c r="B2769" s="22" t="s">
        <v>3952</v>
      </c>
      <c r="C2769" s="22" t="s">
        <v>1004</v>
      </c>
      <c r="D2769" s="22">
        <v>1981</v>
      </c>
      <c r="E2769" s="22" t="s">
        <v>3740</v>
      </c>
      <c r="F2769" s="43">
        <v>27.799626</v>
      </c>
      <c r="G2769" s="43">
        <v>433.04665009950998</v>
      </c>
      <c r="H2769" s="43">
        <v>15.388257575757576</v>
      </c>
      <c r="I2769" s="9">
        <v>12.665909090909091</v>
      </c>
      <c r="J2769" s="9">
        <v>2.7223484848484851</v>
      </c>
      <c r="K2769" s="11">
        <v>15.153030303030304</v>
      </c>
      <c r="L2769" s="44">
        <v>866</v>
      </c>
      <c r="M2769" s="44">
        <v>1167</v>
      </c>
      <c r="N2769" s="13">
        <v>528</v>
      </c>
      <c r="O2769" s="22">
        <v>285</v>
      </c>
      <c r="P2769" s="22">
        <v>377</v>
      </c>
      <c r="Q2769" s="22">
        <v>251</v>
      </c>
      <c r="R2769" s="14">
        <v>1</v>
      </c>
      <c r="S2769" s="22">
        <v>481</v>
      </c>
      <c r="T2769" s="22">
        <v>1.5286153846153838E-2</v>
      </c>
      <c r="U2769" s="22">
        <v>1191</v>
      </c>
      <c r="V2769" s="22"/>
      <c r="W2769" s="22">
        <v>532</v>
      </c>
      <c r="X2769" s="22">
        <v>288</v>
      </c>
      <c r="Y2769" s="22">
        <v>24</v>
      </c>
      <c r="Z2769" s="10">
        <v>155</v>
      </c>
      <c r="AA2769" s="22">
        <v>37</v>
      </c>
      <c r="AB2769" s="22">
        <v>214.51</v>
      </c>
      <c r="AC2769" s="22">
        <v>6.4195453292646212E-2</v>
      </c>
      <c r="AD2769" s="42">
        <v>2.069E-2</v>
      </c>
      <c r="AE2769" s="22">
        <v>3052</v>
      </c>
      <c r="AF2769" s="22">
        <v>0</v>
      </c>
      <c r="AG2769" s="22">
        <v>0</v>
      </c>
      <c r="AH2769" s="22">
        <v>0</v>
      </c>
      <c r="AI2769" s="22">
        <v>0</v>
      </c>
      <c r="AJ2769" s="22">
        <v>0</v>
      </c>
      <c r="AK2769" s="22">
        <v>0</v>
      </c>
      <c r="AL2769" s="45">
        <v>0</v>
      </c>
      <c r="AM2769" s="45">
        <v>0</v>
      </c>
      <c r="AN2769" s="45">
        <v>0</v>
      </c>
      <c r="AO2769" s="45">
        <v>0</v>
      </c>
      <c r="AP2769" s="45">
        <v>0</v>
      </c>
      <c r="AQ2769" s="45">
        <v>0</v>
      </c>
      <c r="AR2769" s="45">
        <v>0</v>
      </c>
      <c r="AS2769" s="25" t="s">
        <v>4445</v>
      </c>
      <c r="AT2769" s="25" t="s">
        <v>4442</v>
      </c>
      <c r="AU2769" s="45">
        <v>0</v>
      </c>
      <c r="AV2769" s="10">
        <v>56.936134687630435</v>
      </c>
      <c r="AW2769" s="10">
        <v>34.571815384615384</v>
      </c>
      <c r="AX2769" s="17">
        <v>0.8230892307692308</v>
      </c>
    </row>
    <row r="2770" spans="1:50" x14ac:dyDescent="0.25">
      <c r="A2770" s="22" t="s">
        <v>2906</v>
      </c>
      <c r="B2770" s="22" t="s">
        <v>3959</v>
      </c>
      <c r="C2770" s="22" t="s">
        <v>4015</v>
      </c>
      <c r="D2770" s="22">
        <v>1629</v>
      </c>
      <c r="E2770" s="22" t="s">
        <v>3694</v>
      </c>
      <c r="F2770" s="43">
        <v>0</v>
      </c>
      <c r="G2770" s="43">
        <v>0.30486093612999998</v>
      </c>
      <c r="H2770" s="43">
        <v>2.7704545454545455</v>
      </c>
      <c r="I2770" s="9">
        <v>0</v>
      </c>
      <c r="J2770" s="9">
        <v>2.7704545454545455</v>
      </c>
      <c r="K2770" s="11">
        <v>0</v>
      </c>
      <c r="L2770" s="41">
        <v>0</v>
      </c>
      <c r="M2770" s="44">
        <v>0</v>
      </c>
      <c r="N2770" s="13">
        <v>0</v>
      </c>
      <c r="O2770" s="13">
        <v>0</v>
      </c>
      <c r="P2770" s="22">
        <v>0</v>
      </c>
      <c r="Q2770" s="22">
        <v>0</v>
      </c>
      <c r="R2770" s="14">
        <v>0</v>
      </c>
      <c r="S2770" s="22">
        <v>171</v>
      </c>
      <c r="T2770" s="22">
        <v>1</v>
      </c>
      <c r="U2770" s="22">
        <v>12</v>
      </c>
      <c r="V2770" s="22"/>
      <c r="W2770" s="22">
        <v>4</v>
      </c>
      <c r="X2770" s="22">
        <v>4</v>
      </c>
      <c r="Y2770" s="14">
        <v>12</v>
      </c>
      <c r="Z2770" s="10">
        <v>4</v>
      </c>
      <c r="AA2770" s="22">
        <v>4</v>
      </c>
      <c r="AB2770" s="22">
        <v>6.56</v>
      </c>
      <c r="AC2770" s="22">
        <v>0</v>
      </c>
      <c r="AD2770" s="42">
        <v>0</v>
      </c>
      <c r="AE2770" s="22">
        <v>3053</v>
      </c>
      <c r="AF2770" s="22">
        <v>0</v>
      </c>
      <c r="AG2770" s="22">
        <v>0</v>
      </c>
      <c r="AH2770" s="22">
        <v>0</v>
      </c>
      <c r="AI2770" s="22">
        <v>0</v>
      </c>
      <c r="AJ2770" s="22">
        <v>0</v>
      </c>
      <c r="AK2770" s="22">
        <v>0</v>
      </c>
      <c r="AL2770" s="45">
        <v>0</v>
      </c>
      <c r="AM2770" s="45">
        <v>0</v>
      </c>
      <c r="AN2770" s="45">
        <v>0</v>
      </c>
      <c r="AO2770" s="45">
        <v>0</v>
      </c>
      <c r="AP2770" s="45">
        <v>0</v>
      </c>
      <c r="AQ2770" s="45">
        <v>0</v>
      </c>
      <c r="AR2770" s="45">
        <v>0</v>
      </c>
      <c r="AS2770" s="45" t="s">
        <v>4445</v>
      </c>
      <c r="AT2770" s="45" t="s">
        <v>4445</v>
      </c>
      <c r="AU2770" s="45">
        <v>0</v>
      </c>
      <c r="AV2770" s="10">
        <v>1.4438063986874488</v>
      </c>
      <c r="AW2770" s="10">
        <v>1.4438063986874488</v>
      </c>
      <c r="AX2770" s="17">
        <v>0</v>
      </c>
    </row>
    <row r="2771" spans="1:50" x14ac:dyDescent="0.25">
      <c r="A2771" s="22" t="s">
        <v>964</v>
      </c>
      <c r="B2771" s="22" t="s">
        <v>3948</v>
      </c>
      <c r="C2771" s="22" t="s">
        <v>1189</v>
      </c>
      <c r="D2771" s="22">
        <v>1196</v>
      </c>
      <c r="E2771" s="22" t="s">
        <v>1623</v>
      </c>
      <c r="F2771" s="43">
        <v>3.0000000000000001E-6</v>
      </c>
      <c r="G2771" s="43">
        <v>1.00685637576</v>
      </c>
      <c r="H2771" s="43">
        <v>8.5227272727272735E-2</v>
      </c>
      <c r="I2771" s="9">
        <v>0</v>
      </c>
      <c r="J2771" s="9">
        <v>8.5227272727272735E-2</v>
      </c>
      <c r="K2771" s="11">
        <v>0</v>
      </c>
      <c r="L2771" s="41">
        <v>9</v>
      </c>
      <c r="M2771" s="44">
        <v>0</v>
      </c>
      <c r="N2771" s="13">
        <v>0</v>
      </c>
      <c r="O2771" s="13">
        <v>0</v>
      </c>
      <c r="P2771" s="22">
        <v>0</v>
      </c>
      <c r="Q2771" s="22">
        <v>0</v>
      </c>
      <c r="R2771" s="14">
        <v>0</v>
      </c>
      <c r="S2771" s="22">
        <v>1</v>
      </c>
      <c r="T2771" s="22">
        <v>1</v>
      </c>
      <c r="U2771" s="22">
        <v>29</v>
      </c>
      <c r="V2771" s="22"/>
      <c r="W2771" s="22">
        <v>7</v>
      </c>
      <c r="X2771" s="22">
        <v>6</v>
      </c>
      <c r="Y2771" s="14">
        <v>29</v>
      </c>
      <c r="Z2771" s="10">
        <v>7</v>
      </c>
      <c r="AA2771" s="22">
        <v>6</v>
      </c>
      <c r="AB2771" s="22">
        <v>12.2</v>
      </c>
      <c r="AC2771" s="22">
        <v>2.9795709420179479E-6</v>
      </c>
      <c r="AD2771" s="42">
        <v>0</v>
      </c>
      <c r="AE2771" s="22">
        <v>3054</v>
      </c>
      <c r="AF2771" s="22">
        <v>0</v>
      </c>
      <c r="AG2771" s="22">
        <v>0</v>
      </c>
      <c r="AH2771" s="22">
        <v>0</v>
      </c>
      <c r="AI2771" s="22">
        <v>0</v>
      </c>
      <c r="AJ2771" s="22">
        <v>0</v>
      </c>
      <c r="AK2771" s="22">
        <v>0</v>
      </c>
      <c r="AL2771" s="45">
        <v>0</v>
      </c>
      <c r="AM2771" s="45">
        <v>0</v>
      </c>
      <c r="AN2771" s="45">
        <v>0</v>
      </c>
      <c r="AO2771" s="45">
        <v>0</v>
      </c>
      <c r="AP2771" s="45">
        <v>0</v>
      </c>
      <c r="AQ2771" s="45">
        <v>0</v>
      </c>
      <c r="AR2771" s="45">
        <v>0</v>
      </c>
      <c r="AS2771" s="45" t="s">
        <v>4445</v>
      </c>
      <c r="AT2771" s="45" t="s">
        <v>4445</v>
      </c>
      <c r="AU2771" s="45">
        <v>0</v>
      </c>
      <c r="AV2771" s="10">
        <v>82.133333333333326</v>
      </c>
      <c r="AW2771" s="10">
        <v>82.133333333333326</v>
      </c>
      <c r="AX2771" s="17">
        <v>0</v>
      </c>
    </row>
    <row r="2772" spans="1:50" x14ac:dyDescent="0.25">
      <c r="A2772" s="22" t="s">
        <v>2195</v>
      </c>
      <c r="B2772" s="22" t="s">
        <v>3962</v>
      </c>
      <c r="C2772" s="22" t="s">
        <v>2498</v>
      </c>
      <c r="D2772" s="22">
        <v>461</v>
      </c>
      <c r="E2772" s="22" t="s">
        <v>3791</v>
      </c>
      <c r="F2772" s="43">
        <v>0</v>
      </c>
      <c r="G2772" s="43">
        <v>2.7152869748100001</v>
      </c>
      <c r="H2772" s="43">
        <v>0.21799242424242424</v>
      </c>
      <c r="I2772" s="9">
        <v>0</v>
      </c>
      <c r="J2772" s="9">
        <v>0.21799242424242424</v>
      </c>
      <c r="K2772" s="11">
        <v>7.6515151515151522E-2</v>
      </c>
      <c r="L2772" s="41">
        <v>13</v>
      </c>
      <c r="M2772" s="44">
        <v>15</v>
      </c>
      <c r="N2772" s="13">
        <v>4</v>
      </c>
      <c r="O2772" s="13">
        <v>4</v>
      </c>
      <c r="P2772" s="22">
        <v>1</v>
      </c>
      <c r="Q2772" s="22">
        <v>1</v>
      </c>
      <c r="R2772" s="14">
        <v>0</v>
      </c>
      <c r="S2772" s="22">
        <v>9</v>
      </c>
      <c r="T2772" s="22">
        <v>0.64900086880973062</v>
      </c>
      <c r="U2772" s="22">
        <v>38</v>
      </c>
      <c r="V2772" s="22"/>
      <c r="W2772" s="22">
        <v>9</v>
      </c>
      <c r="X2772" s="22">
        <v>8</v>
      </c>
      <c r="Y2772" s="14">
        <v>23</v>
      </c>
      <c r="Z2772" s="10">
        <v>8</v>
      </c>
      <c r="AA2772" s="22">
        <v>7</v>
      </c>
      <c r="AB2772" s="22">
        <v>13.03</v>
      </c>
      <c r="AC2772" s="22">
        <v>0</v>
      </c>
      <c r="AD2772" s="42">
        <v>0</v>
      </c>
      <c r="AE2772" s="22">
        <v>3055</v>
      </c>
      <c r="AF2772" s="22">
        <v>0</v>
      </c>
      <c r="AG2772" s="22">
        <v>0</v>
      </c>
      <c r="AH2772" s="22">
        <v>0</v>
      </c>
      <c r="AI2772" s="22">
        <v>0</v>
      </c>
      <c r="AJ2772" s="22">
        <v>0</v>
      </c>
      <c r="AK2772" s="22">
        <v>0</v>
      </c>
      <c r="AL2772" s="45">
        <v>0</v>
      </c>
      <c r="AM2772" s="45">
        <v>0</v>
      </c>
      <c r="AN2772" s="45">
        <v>0</v>
      </c>
      <c r="AO2772" s="45">
        <v>0</v>
      </c>
      <c r="AP2772" s="45">
        <v>0</v>
      </c>
      <c r="AQ2772" s="45">
        <v>0</v>
      </c>
      <c r="AR2772" s="45">
        <v>0</v>
      </c>
      <c r="AS2772" s="45" t="s">
        <v>4445</v>
      </c>
      <c r="AT2772" s="45" t="s">
        <v>4445</v>
      </c>
      <c r="AU2772" s="45">
        <v>0</v>
      </c>
      <c r="AV2772" s="10">
        <v>36.698523023457867</v>
      </c>
      <c r="AW2772" s="10">
        <v>41.285838401390095</v>
      </c>
      <c r="AX2772" s="17">
        <v>0</v>
      </c>
    </row>
    <row r="2773" spans="1:50" x14ac:dyDescent="0.25">
      <c r="A2773" s="22" t="s">
        <v>964</v>
      </c>
      <c r="B2773" s="22" t="s">
        <v>3952</v>
      </c>
      <c r="C2773" s="22" t="s">
        <v>3785</v>
      </c>
      <c r="D2773" s="22">
        <v>246</v>
      </c>
      <c r="E2773" s="22" t="s">
        <v>3786</v>
      </c>
      <c r="F2773" s="43">
        <v>8.6910000000000008E-3</v>
      </c>
      <c r="G2773" s="43">
        <v>3.4601512290900001</v>
      </c>
      <c r="H2773" s="43">
        <v>0.14564393939393938</v>
      </c>
      <c r="I2773" s="9">
        <v>0</v>
      </c>
      <c r="J2773" s="9">
        <v>0.14564393939393938</v>
      </c>
      <c r="K2773" s="11">
        <v>0</v>
      </c>
      <c r="L2773" s="41">
        <v>22</v>
      </c>
      <c r="M2773" s="44">
        <v>0</v>
      </c>
      <c r="N2773" s="13">
        <v>0</v>
      </c>
      <c r="O2773" s="13">
        <v>0</v>
      </c>
      <c r="P2773" s="22">
        <v>0</v>
      </c>
      <c r="Q2773" s="22">
        <v>0</v>
      </c>
      <c r="R2773" s="14">
        <v>0</v>
      </c>
      <c r="S2773" s="22">
        <v>3</v>
      </c>
      <c r="T2773" s="22">
        <v>1</v>
      </c>
      <c r="U2773" s="22">
        <v>52</v>
      </c>
      <c r="V2773" s="22"/>
      <c r="W2773" s="22">
        <v>11</v>
      </c>
      <c r="X2773" s="22">
        <v>8</v>
      </c>
      <c r="Y2773" s="14">
        <v>52</v>
      </c>
      <c r="Z2773" s="10">
        <v>11</v>
      </c>
      <c r="AA2773" s="22">
        <v>8</v>
      </c>
      <c r="AB2773" s="22">
        <v>19.75</v>
      </c>
      <c r="AC2773" s="22">
        <v>2.5117399282821762E-3</v>
      </c>
      <c r="AD2773" s="42">
        <v>6.0000000000000002E-5</v>
      </c>
      <c r="AE2773" s="22">
        <v>3057</v>
      </c>
      <c r="AF2773" s="22">
        <v>0</v>
      </c>
      <c r="AG2773" s="22">
        <v>0</v>
      </c>
      <c r="AH2773" s="22">
        <v>0</v>
      </c>
      <c r="AI2773" s="22">
        <v>0</v>
      </c>
      <c r="AJ2773" s="22">
        <v>0</v>
      </c>
      <c r="AK2773" s="22">
        <v>0</v>
      </c>
      <c r="AL2773" s="45">
        <v>0</v>
      </c>
      <c r="AM2773" s="45">
        <v>0</v>
      </c>
      <c r="AN2773" s="45">
        <v>0</v>
      </c>
      <c r="AO2773" s="45">
        <v>0</v>
      </c>
      <c r="AP2773" s="45">
        <v>0</v>
      </c>
      <c r="AQ2773" s="45">
        <v>0</v>
      </c>
      <c r="AR2773" s="45">
        <v>0</v>
      </c>
      <c r="AS2773" s="45" t="s">
        <v>4445</v>
      </c>
      <c r="AT2773" s="45" t="s">
        <v>4445</v>
      </c>
      <c r="AU2773" s="45">
        <v>0</v>
      </c>
      <c r="AV2773" s="10">
        <v>75.526657997399226</v>
      </c>
      <c r="AW2773" s="10">
        <v>75.526657997399226</v>
      </c>
      <c r="AX2773" s="17">
        <v>0</v>
      </c>
    </row>
    <row r="2774" spans="1:50" x14ac:dyDescent="0.25">
      <c r="A2774" s="22" t="s">
        <v>2195</v>
      </c>
      <c r="B2774" s="22" t="s">
        <v>3956</v>
      </c>
      <c r="C2774" s="22" t="s">
        <v>2196</v>
      </c>
      <c r="D2774" s="22">
        <v>2087</v>
      </c>
      <c r="E2774" s="22" t="s">
        <v>3675</v>
      </c>
      <c r="F2774" s="43">
        <v>4.4298580000000003</v>
      </c>
      <c r="G2774" s="43">
        <v>388.35017177949999</v>
      </c>
      <c r="H2774" s="43">
        <v>17.53693181818182</v>
      </c>
      <c r="I2774" s="9">
        <v>16.913825757575758</v>
      </c>
      <c r="J2774" s="9">
        <v>0.62329545454545454</v>
      </c>
      <c r="K2774" s="11">
        <v>17.53693181818182</v>
      </c>
      <c r="L2774" s="41">
        <v>215</v>
      </c>
      <c r="M2774" s="44">
        <v>558</v>
      </c>
      <c r="N2774" s="13">
        <v>21</v>
      </c>
      <c r="O2774" s="13">
        <v>3</v>
      </c>
      <c r="P2774" s="22">
        <v>21</v>
      </c>
      <c r="Q2774" s="22">
        <v>3</v>
      </c>
      <c r="R2774" s="14">
        <v>0</v>
      </c>
      <c r="S2774" s="22">
        <v>411</v>
      </c>
      <c r="T2774" s="22">
        <v>0</v>
      </c>
      <c r="U2774" s="22">
        <v>558</v>
      </c>
      <c r="V2774" s="22"/>
      <c r="W2774" s="22">
        <v>21</v>
      </c>
      <c r="X2774" s="22">
        <v>3</v>
      </c>
      <c r="Y2774" s="14">
        <v>0</v>
      </c>
      <c r="Z2774" s="10">
        <v>0</v>
      </c>
      <c r="AA2774" s="22">
        <v>0</v>
      </c>
      <c r="AB2774" s="22">
        <v>0</v>
      </c>
      <c r="AC2774" s="22">
        <v>1.1406865045794841E-2</v>
      </c>
      <c r="AD2774" s="42">
        <v>0</v>
      </c>
      <c r="AE2774" s="22">
        <v>3058</v>
      </c>
      <c r="AF2774" s="22">
        <v>0</v>
      </c>
      <c r="AG2774" s="22">
        <v>0</v>
      </c>
      <c r="AH2774" s="22">
        <v>1</v>
      </c>
      <c r="AI2774" s="22">
        <v>0</v>
      </c>
      <c r="AJ2774" s="22">
        <v>0</v>
      </c>
      <c r="AK2774" s="22">
        <v>0</v>
      </c>
      <c r="AL2774" s="45">
        <v>0</v>
      </c>
      <c r="AM2774" s="45">
        <v>0</v>
      </c>
      <c r="AN2774" s="45">
        <v>0</v>
      </c>
      <c r="AO2774" s="45">
        <v>0</v>
      </c>
      <c r="AP2774" s="45">
        <v>0</v>
      </c>
      <c r="AQ2774" s="45">
        <v>0</v>
      </c>
      <c r="AR2774" s="45">
        <v>0</v>
      </c>
      <c r="AS2774" s="45" t="s">
        <v>4445</v>
      </c>
      <c r="AT2774" s="45" t="s">
        <v>4445</v>
      </c>
      <c r="AU2774" s="45">
        <v>0</v>
      </c>
      <c r="AV2774" s="10">
        <v>0</v>
      </c>
      <c r="AW2774" s="10">
        <v>1.1974728657054916</v>
      </c>
      <c r="AX2774" s="17">
        <v>0.96446892380798088</v>
      </c>
    </row>
    <row r="2775" spans="1:50" x14ac:dyDescent="0.25">
      <c r="A2775" s="22" t="s">
        <v>2195</v>
      </c>
      <c r="B2775" s="22" t="s">
        <v>3956</v>
      </c>
      <c r="C2775" s="22" t="s">
        <v>2196</v>
      </c>
      <c r="D2775" s="22">
        <v>1007</v>
      </c>
      <c r="E2775" s="22" t="s">
        <v>3781</v>
      </c>
      <c r="F2775" s="43">
        <v>3.1559759999999999</v>
      </c>
      <c r="G2775" s="43">
        <v>337.25981956954001</v>
      </c>
      <c r="H2775" s="43">
        <v>16.031439393939394</v>
      </c>
      <c r="I2775" s="9">
        <v>16.031439393939394</v>
      </c>
      <c r="J2775" s="9">
        <v>0</v>
      </c>
      <c r="K2775" s="11">
        <v>16.031439393939394</v>
      </c>
      <c r="L2775" s="41">
        <v>106</v>
      </c>
      <c r="M2775" s="44">
        <v>252</v>
      </c>
      <c r="N2775" s="13">
        <v>7</v>
      </c>
      <c r="O2775" s="13">
        <v>0</v>
      </c>
      <c r="P2775" s="22">
        <v>7</v>
      </c>
      <c r="Q2775" s="22">
        <v>0</v>
      </c>
      <c r="R2775" s="14">
        <v>0</v>
      </c>
      <c r="S2775" s="22">
        <v>383</v>
      </c>
      <c r="T2775" s="22">
        <v>0</v>
      </c>
      <c r="U2775" s="22">
        <v>252</v>
      </c>
      <c r="V2775" s="22"/>
      <c r="W2775" s="22">
        <v>7</v>
      </c>
      <c r="X2775" s="22">
        <v>0</v>
      </c>
      <c r="Y2775" s="14">
        <v>0</v>
      </c>
      <c r="Z2775" s="10">
        <v>0</v>
      </c>
      <c r="AA2775" s="22">
        <v>0</v>
      </c>
      <c r="AB2775" s="22">
        <v>0</v>
      </c>
      <c r="AC2775" s="22">
        <v>9.3576993667022507E-3</v>
      </c>
      <c r="AD2775" s="42">
        <v>0</v>
      </c>
      <c r="AE2775" s="22">
        <v>3059</v>
      </c>
      <c r="AF2775" s="22">
        <v>0</v>
      </c>
      <c r="AG2775" s="22">
        <v>0</v>
      </c>
      <c r="AH2775" s="22">
        <v>1</v>
      </c>
      <c r="AI2775" s="22">
        <v>0</v>
      </c>
      <c r="AJ2775" s="22">
        <v>0</v>
      </c>
      <c r="AK2775" s="22">
        <v>0</v>
      </c>
      <c r="AL2775" s="45">
        <v>0</v>
      </c>
      <c r="AM2775" s="45">
        <v>0</v>
      </c>
      <c r="AN2775" s="45">
        <v>0</v>
      </c>
      <c r="AO2775" s="45">
        <v>0</v>
      </c>
      <c r="AP2775" s="45">
        <v>0</v>
      </c>
      <c r="AQ2775" s="45">
        <v>0</v>
      </c>
      <c r="AR2775" s="45">
        <v>0</v>
      </c>
      <c r="AS2775" s="45" t="s">
        <v>4445</v>
      </c>
      <c r="AT2775" s="45" t="s">
        <v>4445</v>
      </c>
      <c r="AU2775" s="45">
        <v>0</v>
      </c>
      <c r="AV2775" s="10">
        <v>0</v>
      </c>
      <c r="AW2775" s="10">
        <v>0.43664201498003452</v>
      </c>
      <c r="AX2775" s="17">
        <v>1</v>
      </c>
    </row>
    <row r="2776" spans="1:50" x14ac:dyDescent="0.25">
      <c r="A2776" s="22" t="s">
        <v>2195</v>
      </c>
      <c r="B2776" s="22" t="s">
        <v>3960</v>
      </c>
      <c r="C2776" s="22" t="s">
        <v>2857</v>
      </c>
      <c r="D2776" s="22">
        <v>1192</v>
      </c>
      <c r="E2776" s="22" t="s">
        <v>3741</v>
      </c>
      <c r="F2776" s="43">
        <v>3.2682000000000003E-2</v>
      </c>
      <c r="G2776" s="43">
        <v>5.0024914404700001</v>
      </c>
      <c r="H2776" s="43">
        <v>0.34602272727272726</v>
      </c>
      <c r="I2776" s="9">
        <v>0</v>
      </c>
      <c r="J2776" s="9">
        <v>0.34602272727272726</v>
      </c>
      <c r="K2776" s="11">
        <v>0</v>
      </c>
      <c r="L2776" s="41">
        <v>0</v>
      </c>
      <c r="M2776" s="44">
        <v>0</v>
      </c>
      <c r="N2776" s="13">
        <v>0</v>
      </c>
      <c r="O2776" s="13">
        <v>0</v>
      </c>
      <c r="P2776" s="22">
        <v>0</v>
      </c>
      <c r="Q2776" s="22">
        <v>0</v>
      </c>
      <c r="R2776" s="14">
        <v>0</v>
      </c>
      <c r="S2776" s="22">
        <v>5</v>
      </c>
      <c r="T2776" s="22">
        <v>1</v>
      </c>
      <c r="U2776" s="22">
        <v>12</v>
      </c>
      <c r="V2776" s="22"/>
      <c r="W2776" s="22">
        <v>4</v>
      </c>
      <c r="X2776" s="22">
        <v>4</v>
      </c>
      <c r="Y2776" s="14">
        <v>12</v>
      </c>
      <c r="Z2776" s="10">
        <v>4</v>
      </c>
      <c r="AA2776" s="22">
        <v>4</v>
      </c>
      <c r="AB2776" s="22">
        <v>6.56</v>
      </c>
      <c r="AC2776" s="22">
        <v>6.5331446118235487E-3</v>
      </c>
      <c r="AD2776" s="42">
        <v>5.0000000000000002E-5</v>
      </c>
      <c r="AE2776" s="22">
        <v>3060</v>
      </c>
      <c r="AF2776" s="22">
        <v>0</v>
      </c>
      <c r="AG2776" s="22">
        <v>0</v>
      </c>
      <c r="AH2776" s="22">
        <v>0</v>
      </c>
      <c r="AI2776" s="22">
        <v>0</v>
      </c>
      <c r="AJ2776" s="22">
        <v>0</v>
      </c>
      <c r="AK2776" s="22">
        <v>0</v>
      </c>
      <c r="AL2776" s="45">
        <v>0</v>
      </c>
      <c r="AM2776" s="45">
        <v>0</v>
      </c>
      <c r="AN2776" s="45">
        <v>0</v>
      </c>
      <c r="AO2776" s="45">
        <v>0</v>
      </c>
      <c r="AP2776" s="45">
        <v>0</v>
      </c>
      <c r="AQ2776" s="45">
        <v>0</v>
      </c>
      <c r="AR2776" s="45">
        <v>0</v>
      </c>
      <c r="AS2776" s="45" t="s">
        <v>4445</v>
      </c>
      <c r="AT2776" s="45" t="s">
        <v>4445</v>
      </c>
      <c r="AU2776" s="45">
        <v>0</v>
      </c>
      <c r="AV2776" s="10">
        <v>11.559934318555008</v>
      </c>
      <c r="AW2776" s="10">
        <v>11.559934318555008</v>
      </c>
      <c r="AX2776" s="17">
        <v>0</v>
      </c>
    </row>
    <row r="2777" spans="1:50" x14ac:dyDescent="0.25">
      <c r="A2777" s="22" t="s">
        <v>964</v>
      </c>
      <c r="B2777" s="22" t="s">
        <v>3952</v>
      </c>
      <c r="C2777" s="22" t="s">
        <v>1004</v>
      </c>
      <c r="D2777" s="22">
        <v>384</v>
      </c>
      <c r="E2777" s="22" t="s">
        <v>3843</v>
      </c>
      <c r="F2777" s="43">
        <v>6.0000000000000002E-6</v>
      </c>
      <c r="G2777" s="43">
        <v>4.3781493836900003</v>
      </c>
      <c r="H2777" s="43">
        <v>0.30568181818181822</v>
      </c>
      <c r="I2777" s="9">
        <v>0.13844696969696971</v>
      </c>
      <c r="J2777" s="9">
        <v>0.16742424242424242</v>
      </c>
      <c r="K2777" s="11">
        <v>0.2106060606060606</v>
      </c>
      <c r="L2777" s="41">
        <v>7</v>
      </c>
      <c r="M2777" s="44">
        <v>36</v>
      </c>
      <c r="N2777" s="13">
        <v>8</v>
      </c>
      <c r="O2777" s="13">
        <v>0</v>
      </c>
      <c r="P2777" s="22">
        <v>6</v>
      </c>
      <c r="Q2777" s="22">
        <v>0</v>
      </c>
      <c r="R2777" s="14">
        <v>0</v>
      </c>
      <c r="S2777" s="22">
        <v>17</v>
      </c>
      <c r="T2777" s="22">
        <v>0.31102850061957876</v>
      </c>
      <c r="U2777" s="22">
        <v>44</v>
      </c>
      <c r="V2777" s="22"/>
      <c r="W2777" s="22">
        <v>10</v>
      </c>
      <c r="X2777" s="22">
        <v>2</v>
      </c>
      <c r="Y2777" s="14">
        <v>8</v>
      </c>
      <c r="Z2777" s="10">
        <v>4</v>
      </c>
      <c r="AA2777" s="22">
        <v>2</v>
      </c>
      <c r="AB2777" s="22">
        <v>6.2</v>
      </c>
      <c r="AC2777" s="22">
        <v>1.3704420462106453E-6</v>
      </c>
      <c r="AD2777" s="42">
        <v>0</v>
      </c>
      <c r="AE2777" s="22">
        <v>3063</v>
      </c>
      <c r="AF2777" s="22">
        <v>0</v>
      </c>
      <c r="AG2777" s="22">
        <v>0</v>
      </c>
      <c r="AH2777" s="22">
        <v>0</v>
      </c>
      <c r="AI2777" s="22">
        <v>1</v>
      </c>
      <c r="AJ2777" s="22">
        <v>0</v>
      </c>
      <c r="AK2777" s="22">
        <v>0</v>
      </c>
      <c r="AL2777" s="45">
        <v>0</v>
      </c>
      <c r="AM2777" s="45">
        <v>0</v>
      </c>
      <c r="AN2777" s="45">
        <v>0</v>
      </c>
      <c r="AO2777" s="45">
        <v>0</v>
      </c>
      <c r="AP2777" s="45">
        <v>0</v>
      </c>
      <c r="AQ2777" s="45">
        <v>0</v>
      </c>
      <c r="AR2777" s="45">
        <v>0</v>
      </c>
      <c r="AS2777" s="45" t="s">
        <v>4445</v>
      </c>
      <c r="AT2777" s="45" t="s">
        <v>4445</v>
      </c>
      <c r="AU2777" s="45">
        <v>0</v>
      </c>
      <c r="AV2777" s="10">
        <v>23.891402714932127</v>
      </c>
      <c r="AW2777" s="10">
        <v>32.713754646840144</v>
      </c>
      <c r="AX2777" s="17">
        <v>0.45291201982651796</v>
      </c>
    </row>
    <row r="2778" spans="1:50" x14ac:dyDescent="0.25">
      <c r="A2778" s="22" t="s">
        <v>964</v>
      </c>
      <c r="B2778" s="22" t="s">
        <v>3948</v>
      </c>
      <c r="C2778" s="22" t="s">
        <v>1642</v>
      </c>
      <c r="D2778" s="22">
        <v>1370</v>
      </c>
      <c r="E2778" s="22" t="s">
        <v>3635</v>
      </c>
      <c r="F2778" s="43">
        <v>5.781428</v>
      </c>
      <c r="G2778" s="43">
        <v>65.697271524900003</v>
      </c>
      <c r="H2778" s="43">
        <v>2.8503787878787881</v>
      </c>
      <c r="I2778" s="9">
        <v>0</v>
      </c>
      <c r="J2778" s="9">
        <v>2.8503787878787881</v>
      </c>
      <c r="K2778" s="11">
        <v>0</v>
      </c>
      <c r="L2778" s="41">
        <v>236</v>
      </c>
      <c r="M2778" s="44">
        <v>0</v>
      </c>
      <c r="N2778" s="13">
        <v>0</v>
      </c>
      <c r="O2778" s="13">
        <v>0</v>
      </c>
      <c r="P2778" s="22">
        <v>0</v>
      </c>
      <c r="Q2778" s="22">
        <v>0</v>
      </c>
      <c r="R2778" s="14">
        <v>0</v>
      </c>
      <c r="S2778" s="22">
        <v>48</v>
      </c>
      <c r="T2778" s="22">
        <v>1</v>
      </c>
      <c r="U2778" s="22">
        <v>441</v>
      </c>
      <c r="V2778" s="22"/>
      <c r="W2778" s="22">
        <v>81</v>
      </c>
      <c r="X2778" s="22">
        <v>55</v>
      </c>
      <c r="Y2778" s="14">
        <v>441</v>
      </c>
      <c r="Z2778" s="10">
        <v>81</v>
      </c>
      <c r="AA2778" s="22">
        <v>55</v>
      </c>
      <c r="AB2778" s="22">
        <v>150.66</v>
      </c>
      <c r="AC2778" s="22">
        <v>8.8001036661146184E-2</v>
      </c>
      <c r="AD2778" s="42">
        <v>1.482E-2</v>
      </c>
      <c r="AE2778" s="22">
        <v>3064</v>
      </c>
      <c r="AF2778" s="22">
        <v>0</v>
      </c>
      <c r="AG2778" s="22">
        <v>0</v>
      </c>
      <c r="AH2778" s="22">
        <v>0</v>
      </c>
      <c r="AI2778" s="22">
        <v>0</v>
      </c>
      <c r="AJ2778" s="22">
        <v>0</v>
      </c>
      <c r="AK2778" s="22">
        <v>0</v>
      </c>
      <c r="AL2778" s="45">
        <v>1</v>
      </c>
      <c r="AM2778" s="45">
        <v>0</v>
      </c>
      <c r="AN2778" s="45">
        <v>0</v>
      </c>
      <c r="AO2778" s="45">
        <v>0</v>
      </c>
      <c r="AP2778" s="45">
        <v>0</v>
      </c>
      <c r="AQ2778" s="45">
        <v>0</v>
      </c>
      <c r="AR2778" s="45">
        <v>0</v>
      </c>
      <c r="AS2778" s="45" t="s">
        <v>4445</v>
      </c>
      <c r="AT2778" s="45" t="s">
        <v>4443</v>
      </c>
      <c r="AU2778" s="45">
        <v>0</v>
      </c>
      <c r="AV2778" s="10">
        <v>28.417275747508302</v>
      </c>
      <c r="AW2778" s="10">
        <v>28.417275747508302</v>
      </c>
      <c r="AX2778" s="17">
        <v>0</v>
      </c>
    </row>
    <row r="2779" spans="1:50" x14ac:dyDescent="0.25">
      <c r="A2779" s="22" t="s">
        <v>2195</v>
      </c>
      <c r="B2779" s="22" t="s">
        <v>3956</v>
      </c>
      <c r="C2779" s="22" t="s">
        <v>2509</v>
      </c>
      <c r="D2779" s="22">
        <v>657</v>
      </c>
      <c r="E2779" s="22" t="s">
        <v>3854</v>
      </c>
      <c r="F2779" s="43">
        <v>1.2309E-2</v>
      </c>
      <c r="G2779" s="43">
        <v>5.6351728051599999</v>
      </c>
      <c r="H2779" s="43">
        <v>0.45738636363636365</v>
      </c>
      <c r="I2779" s="9">
        <v>0</v>
      </c>
      <c r="J2779" s="9">
        <v>0.45738636363636365</v>
      </c>
      <c r="K2779" s="11">
        <v>0</v>
      </c>
      <c r="L2779" s="41">
        <v>0</v>
      </c>
      <c r="M2779" s="44">
        <v>0</v>
      </c>
      <c r="N2779" s="13">
        <v>0</v>
      </c>
      <c r="O2779" s="13">
        <v>0</v>
      </c>
      <c r="P2779" s="22">
        <v>0</v>
      </c>
      <c r="Q2779" s="22">
        <v>0</v>
      </c>
      <c r="R2779" s="14">
        <v>0</v>
      </c>
      <c r="S2779" s="22">
        <v>8</v>
      </c>
      <c r="T2779" s="22">
        <v>1</v>
      </c>
      <c r="U2779" s="22">
        <v>12</v>
      </c>
      <c r="V2779" s="22"/>
      <c r="W2779" s="22">
        <v>4</v>
      </c>
      <c r="X2779" s="22">
        <v>4</v>
      </c>
      <c r="Y2779" s="14">
        <v>12</v>
      </c>
      <c r="Z2779" s="10">
        <v>4</v>
      </c>
      <c r="AA2779" s="22">
        <v>4</v>
      </c>
      <c r="AB2779" s="22">
        <v>6.56</v>
      </c>
      <c r="AC2779" s="22">
        <v>2.1843163334279523E-3</v>
      </c>
      <c r="AD2779" s="42">
        <v>2.0000000000000002E-5</v>
      </c>
      <c r="AE2779" s="22">
        <v>3065</v>
      </c>
      <c r="AF2779" s="22">
        <v>0</v>
      </c>
      <c r="AG2779" s="22">
        <v>0</v>
      </c>
      <c r="AH2779" s="22">
        <v>0</v>
      </c>
      <c r="AI2779" s="22">
        <v>0</v>
      </c>
      <c r="AJ2779" s="22">
        <v>0</v>
      </c>
      <c r="AK2779" s="22">
        <v>0</v>
      </c>
      <c r="AL2779" s="45">
        <v>0</v>
      </c>
      <c r="AM2779" s="45">
        <v>0</v>
      </c>
      <c r="AN2779" s="45">
        <v>0</v>
      </c>
      <c r="AO2779" s="45">
        <v>0</v>
      </c>
      <c r="AP2779" s="45">
        <v>0</v>
      </c>
      <c r="AQ2779" s="45">
        <v>0</v>
      </c>
      <c r="AR2779" s="45">
        <v>0</v>
      </c>
      <c r="AS2779" s="45" t="s">
        <v>4445</v>
      </c>
      <c r="AT2779" s="45" t="s">
        <v>4445</v>
      </c>
      <c r="AU2779" s="45">
        <v>0</v>
      </c>
      <c r="AV2779" s="10">
        <v>8.7453416149068328</v>
      </c>
      <c r="AW2779" s="10">
        <v>8.7453416149068328</v>
      </c>
      <c r="AX2779" s="17">
        <v>0</v>
      </c>
    </row>
    <row r="2780" spans="1:50" x14ac:dyDescent="0.25">
      <c r="A2780" s="22" t="s">
        <v>964</v>
      </c>
      <c r="B2780" s="22" t="s">
        <v>3952</v>
      </c>
      <c r="C2780" s="22" t="s">
        <v>1456</v>
      </c>
      <c r="D2780" s="22">
        <v>873</v>
      </c>
      <c r="E2780" s="22" t="s">
        <v>3633</v>
      </c>
      <c r="F2780" s="43">
        <v>2.7855439999999998</v>
      </c>
      <c r="G2780" s="43">
        <v>29.021947024420001</v>
      </c>
      <c r="H2780" s="43">
        <v>1.2768939393939396</v>
      </c>
      <c r="I2780" s="9">
        <v>0</v>
      </c>
      <c r="J2780" s="9">
        <v>1.2768939393939396</v>
      </c>
      <c r="K2780" s="11">
        <v>0</v>
      </c>
      <c r="L2780" s="41">
        <v>20</v>
      </c>
      <c r="M2780" s="44">
        <v>0</v>
      </c>
      <c r="N2780" s="13">
        <v>0</v>
      </c>
      <c r="O2780" s="13">
        <v>0</v>
      </c>
      <c r="P2780" s="22">
        <v>0</v>
      </c>
      <c r="Q2780" s="22">
        <v>0</v>
      </c>
      <c r="R2780" s="14">
        <v>0</v>
      </c>
      <c r="S2780" s="22">
        <v>22</v>
      </c>
      <c r="T2780" s="22">
        <v>1</v>
      </c>
      <c r="U2780" s="22">
        <v>49</v>
      </c>
      <c r="V2780" s="22"/>
      <c r="W2780" s="22">
        <v>11</v>
      </c>
      <c r="X2780" s="22">
        <v>8</v>
      </c>
      <c r="Y2780" s="14">
        <v>49</v>
      </c>
      <c r="Z2780" s="10">
        <v>11</v>
      </c>
      <c r="AA2780" s="22">
        <v>8</v>
      </c>
      <c r="AB2780" s="22">
        <v>19.48</v>
      </c>
      <c r="AC2780" s="22">
        <v>9.5980603839437559E-2</v>
      </c>
      <c r="AD2780" s="42">
        <v>2.2000000000000001E-3</v>
      </c>
      <c r="AE2780" s="22">
        <v>3066</v>
      </c>
      <c r="AF2780" s="22">
        <v>0</v>
      </c>
      <c r="AG2780" s="22">
        <v>0</v>
      </c>
      <c r="AH2780" s="22">
        <v>0</v>
      </c>
      <c r="AI2780" s="22">
        <v>0</v>
      </c>
      <c r="AJ2780" s="22">
        <v>0</v>
      </c>
      <c r="AK2780" s="22">
        <v>0</v>
      </c>
      <c r="AL2780" s="45">
        <v>0</v>
      </c>
      <c r="AM2780" s="45">
        <v>0</v>
      </c>
      <c r="AN2780" s="45">
        <v>0</v>
      </c>
      <c r="AO2780" s="45">
        <v>0</v>
      </c>
      <c r="AP2780" s="45">
        <v>0</v>
      </c>
      <c r="AQ2780" s="45">
        <v>0</v>
      </c>
      <c r="AR2780" s="45">
        <v>0</v>
      </c>
      <c r="AS2780" s="45" t="s">
        <v>4445</v>
      </c>
      <c r="AT2780" s="45" t="s">
        <v>4445</v>
      </c>
      <c r="AU2780" s="45">
        <v>0</v>
      </c>
      <c r="AV2780" s="10">
        <v>8.6146544052210015</v>
      </c>
      <c r="AW2780" s="10">
        <v>8.6146544052210015</v>
      </c>
      <c r="AX2780" s="17">
        <v>0</v>
      </c>
    </row>
    <row r="2781" spans="1:50" x14ac:dyDescent="0.25">
      <c r="A2781" s="22" t="s">
        <v>539</v>
      </c>
      <c r="B2781" s="22" t="s">
        <v>3949</v>
      </c>
      <c r="C2781" s="22" t="s">
        <v>3618</v>
      </c>
      <c r="D2781" s="22">
        <v>1372</v>
      </c>
      <c r="E2781" s="22" t="s">
        <v>3619</v>
      </c>
      <c r="F2781" s="43">
        <v>0.62694499999999997</v>
      </c>
      <c r="G2781" s="43">
        <v>6.0038228680800003</v>
      </c>
      <c r="H2781" s="43">
        <v>0.40132575757575761</v>
      </c>
      <c r="I2781" s="9">
        <v>0</v>
      </c>
      <c r="J2781" s="9">
        <v>0.40132575757575761</v>
      </c>
      <c r="K2781" s="11">
        <v>0</v>
      </c>
      <c r="L2781" s="44">
        <v>0</v>
      </c>
      <c r="M2781" s="44">
        <v>0</v>
      </c>
      <c r="N2781" s="13">
        <v>0</v>
      </c>
      <c r="O2781" s="22">
        <v>0</v>
      </c>
      <c r="P2781" s="22">
        <v>0</v>
      </c>
      <c r="Q2781" s="22">
        <v>0</v>
      </c>
      <c r="R2781" s="14">
        <v>0</v>
      </c>
      <c r="S2781" s="22">
        <v>7</v>
      </c>
      <c r="T2781" s="22">
        <v>1</v>
      </c>
      <c r="U2781" s="22">
        <v>12</v>
      </c>
      <c r="V2781" s="22"/>
      <c r="W2781" s="22">
        <v>4</v>
      </c>
      <c r="X2781" s="22">
        <v>4</v>
      </c>
      <c r="Y2781" s="22">
        <v>12</v>
      </c>
      <c r="Z2781" s="10">
        <v>4</v>
      </c>
      <c r="AA2781" s="22">
        <v>4</v>
      </c>
      <c r="AB2781" s="22">
        <v>6.56</v>
      </c>
      <c r="AC2781" s="22">
        <v>0.1044242999461599</v>
      </c>
      <c r="AD2781" s="42">
        <v>8.7000000000000001E-4</v>
      </c>
      <c r="AE2781" s="22">
        <v>3067</v>
      </c>
      <c r="AF2781" s="22">
        <v>0</v>
      </c>
      <c r="AG2781" s="22">
        <v>0</v>
      </c>
      <c r="AH2781" s="22">
        <v>0</v>
      </c>
      <c r="AI2781" s="22">
        <v>0</v>
      </c>
      <c r="AJ2781" s="22">
        <v>0</v>
      </c>
      <c r="AK2781" s="22">
        <v>0</v>
      </c>
      <c r="AL2781" s="45">
        <v>0</v>
      </c>
      <c r="AM2781" s="45">
        <v>0</v>
      </c>
      <c r="AN2781" s="45">
        <v>0</v>
      </c>
      <c r="AO2781" s="45">
        <v>0</v>
      </c>
      <c r="AP2781" s="45">
        <v>0</v>
      </c>
      <c r="AQ2781" s="45">
        <v>0</v>
      </c>
      <c r="AR2781" s="45">
        <v>0</v>
      </c>
      <c r="AS2781" s="25" t="s">
        <v>4445</v>
      </c>
      <c r="AT2781" s="25" t="s">
        <v>4445</v>
      </c>
      <c r="AU2781" s="45">
        <v>0</v>
      </c>
      <c r="AV2781" s="10">
        <v>9.9669655497876342</v>
      </c>
      <c r="AW2781" s="10">
        <v>9.9669655497876342</v>
      </c>
      <c r="AX2781" s="17">
        <v>0</v>
      </c>
    </row>
    <row r="2782" spans="1:50" x14ac:dyDescent="0.25">
      <c r="A2782" s="22" t="s">
        <v>2195</v>
      </c>
      <c r="B2782" s="22" t="s">
        <v>3962</v>
      </c>
      <c r="C2782" s="22" t="s">
        <v>2294</v>
      </c>
      <c r="D2782" s="22">
        <v>1587</v>
      </c>
      <c r="E2782" s="22" t="s">
        <v>3658</v>
      </c>
      <c r="F2782" s="43">
        <v>3.1000000000000001E-5</v>
      </c>
      <c r="G2782" s="43">
        <v>14.59811413029</v>
      </c>
      <c r="H2782" s="43">
        <v>0.57594696969696968</v>
      </c>
      <c r="I2782" s="9">
        <v>0</v>
      </c>
      <c r="J2782" s="9">
        <v>0.57594696969696968</v>
      </c>
      <c r="K2782" s="11">
        <v>0</v>
      </c>
      <c r="L2782" s="41">
        <v>22</v>
      </c>
      <c r="M2782" s="44">
        <v>0</v>
      </c>
      <c r="N2782" s="13">
        <v>0</v>
      </c>
      <c r="O2782" s="13">
        <v>0</v>
      </c>
      <c r="P2782" s="22">
        <v>0</v>
      </c>
      <c r="Q2782" s="22">
        <v>0</v>
      </c>
      <c r="R2782" s="14">
        <v>0</v>
      </c>
      <c r="S2782" s="22">
        <v>10</v>
      </c>
      <c r="T2782" s="22">
        <v>1</v>
      </c>
      <c r="U2782" s="22">
        <v>52</v>
      </c>
      <c r="V2782" s="22"/>
      <c r="W2782" s="22">
        <v>11</v>
      </c>
      <c r="X2782" s="22">
        <v>8</v>
      </c>
      <c r="Y2782" s="14">
        <v>52</v>
      </c>
      <c r="Z2782" s="10">
        <v>11</v>
      </c>
      <c r="AA2782" s="22">
        <v>8</v>
      </c>
      <c r="AB2782" s="22">
        <v>19.75</v>
      </c>
      <c r="AC2782" s="22">
        <v>2.1235619699449608E-6</v>
      </c>
      <c r="AD2782" s="42">
        <v>0</v>
      </c>
      <c r="AE2782" s="22">
        <v>3068</v>
      </c>
      <c r="AF2782" s="22">
        <v>0</v>
      </c>
      <c r="AG2782" s="22">
        <v>0</v>
      </c>
      <c r="AH2782" s="22">
        <v>0</v>
      </c>
      <c r="AI2782" s="22">
        <v>0</v>
      </c>
      <c r="AJ2782" s="22">
        <v>0</v>
      </c>
      <c r="AK2782" s="22">
        <v>0</v>
      </c>
      <c r="AL2782" s="45">
        <v>0</v>
      </c>
      <c r="AM2782" s="45">
        <v>0</v>
      </c>
      <c r="AN2782" s="45">
        <v>0</v>
      </c>
      <c r="AO2782" s="45">
        <v>0</v>
      </c>
      <c r="AP2782" s="45">
        <v>0</v>
      </c>
      <c r="AQ2782" s="45">
        <v>0</v>
      </c>
      <c r="AR2782" s="45">
        <v>0</v>
      </c>
      <c r="AS2782" s="45" t="s">
        <v>4445</v>
      </c>
      <c r="AT2782" s="45" t="s">
        <v>4445</v>
      </c>
      <c r="AU2782" s="45">
        <v>0</v>
      </c>
      <c r="AV2782" s="10">
        <v>19.098980598487341</v>
      </c>
      <c r="AW2782" s="10">
        <v>19.098980598487341</v>
      </c>
      <c r="AX2782" s="17">
        <v>0</v>
      </c>
    </row>
    <row r="2783" spans="1:50" x14ac:dyDescent="0.25">
      <c r="A2783" s="22" t="s">
        <v>964</v>
      </c>
      <c r="B2783" s="22" t="s">
        <v>3952</v>
      </c>
      <c r="C2783" s="22" t="s">
        <v>1507</v>
      </c>
      <c r="D2783" s="22">
        <v>1298</v>
      </c>
      <c r="E2783" s="22" t="s">
        <v>3681</v>
      </c>
      <c r="F2783" s="43">
        <v>0.187421</v>
      </c>
      <c r="G2783" s="43">
        <v>46.180279196770002</v>
      </c>
      <c r="H2783" s="43">
        <v>1.9998106060606062</v>
      </c>
      <c r="I2783" s="9">
        <v>0</v>
      </c>
      <c r="J2783" s="9">
        <v>1.9998106060606062</v>
      </c>
      <c r="K2783" s="11">
        <v>0</v>
      </c>
      <c r="L2783" s="41">
        <v>179</v>
      </c>
      <c r="M2783" s="44">
        <v>0</v>
      </c>
      <c r="N2783" s="13">
        <v>0</v>
      </c>
      <c r="O2783" s="13">
        <v>0</v>
      </c>
      <c r="P2783" s="22">
        <v>0</v>
      </c>
      <c r="Q2783" s="22">
        <v>0</v>
      </c>
      <c r="R2783" s="14">
        <v>0</v>
      </c>
      <c r="S2783" s="22">
        <v>43</v>
      </c>
      <c r="T2783" s="22">
        <v>1</v>
      </c>
      <c r="U2783" s="22">
        <v>337</v>
      </c>
      <c r="V2783" s="22"/>
      <c r="W2783" s="22">
        <v>63</v>
      </c>
      <c r="X2783" s="22">
        <v>42</v>
      </c>
      <c r="Y2783" s="14">
        <v>337</v>
      </c>
      <c r="Z2783" s="10">
        <v>63</v>
      </c>
      <c r="AA2783" s="22">
        <v>42</v>
      </c>
      <c r="AB2783" s="22">
        <v>116.64</v>
      </c>
      <c r="AC2783" s="22">
        <v>4.0584639863569475E-3</v>
      </c>
      <c r="AD2783" s="42">
        <v>5.2999999999999998E-4</v>
      </c>
      <c r="AE2783" s="22">
        <v>3069</v>
      </c>
      <c r="AF2783" s="22">
        <v>0</v>
      </c>
      <c r="AG2783" s="22">
        <v>0</v>
      </c>
      <c r="AH2783" s="22">
        <v>0</v>
      </c>
      <c r="AI2783" s="22">
        <v>0</v>
      </c>
      <c r="AJ2783" s="22">
        <v>0</v>
      </c>
      <c r="AK2783" s="22">
        <v>0</v>
      </c>
      <c r="AL2783" s="45">
        <v>0</v>
      </c>
      <c r="AM2783" s="45">
        <v>0</v>
      </c>
      <c r="AN2783" s="45">
        <v>0</v>
      </c>
      <c r="AO2783" s="45">
        <v>0</v>
      </c>
      <c r="AP2783" s="45">
        <v>0</v>
      </c>
      <c r="AQ2783" s="45">
        <v>0</v>
      </c>
      <c r="AR2783" s="45">
        <v>0</v>
      </c>
      <c r="AS2783" s="45" t="s">
        <v>4445</v>
      </c>
      <c r="AT2783" s="45" t="s">
        <v>4445</v>
      </c>
      <c r="AU2783" s="45">
        <v>0</v>
      </c>
      <c r="AV2783" s="10">
        <v>31.502983237048959</v>
      </c>
      <c r="AW2783" s="10">
        <v>31.502983237048959</v>
      </c>
      <c r="AX2783" s="17">
        <v>0</v>
      </c>
    </row>
    <row r="2784" spans="1:50" x14ac:dyDescent="0.25">
      <c r="A2784" s="22" t="s">
        <v>2906</v>
      </c>
      <c r="B2784" s="22" t="s">
        <v>3977</v>
      </c>
      <c r="C2784" s="22" t="s">
        <v>3751</v>
      </c>
      <c r="D2784" s="22">
        <v>504</v>
      </c>
      <c r="E2784" s="22" t="s">
        <v>3752</v>
      </c>
      <c r="F2784" s="43">
        <v>0</v>
      </c>
      <c r="G2784" s="43">
        <v>0.28895447121000001</v>
      </c>
      <c r="H2784" s="43">
        <v>19.006628787878789</v>
      </c>
      <c r="I2784" s="9">
        <v>0</v>
      </c>
      <c r="J2784" s="9">
        <v>19.006628787878789</v>
      </c>
      <c r="K2784" s="11">
        <v>0</v>
      </c>
      <c r="L2784" s="41">
        <v>2</v>
      </c>
      <c r="M2784" s="44">
        <v>0</v>
      </c>
      <c r="N2784" s="13">
        <v>0</v>
      </c>
      <c r="O2784" s="13">
        <v>0</v>
      </c>
      <c r="P2784" s="22">
        <v>0</v>
      </c>
      <c r="Q2784" s="22">
        <v>0</v>
      </c>
      <c r="R2784" s="14">
        <v>0</v>
      </c>
      <c r="S2784" s="22">
        <v>1329</v>
      </c>
      <c r="T2784" s="22">
        <v>1</v>
      </c>
      <c r="U2784" s="22">
        <v>16</v>
      </c>
      <c r="V2784" s="22"/>
      <c r="W2784" s="22">
        <v>5</v>
      </c>
      <c r="X2784" s="22">
        <v>4</v>
      </c>
      <c r="Y2784" s="14">
        <v>16</v>
      </c>
      <c r="Z2784" s="10">
        <v>5</v>
      </c>
      <c r="AA2784" s="22">
        <v>4</v>
      </c>
      <c r="AB2784" s="22">
        <v>8.2899999999999991</v>
      </c>
      <c r="AC2784" s="22">
        <v>0</v>
      </c>
      <c r="AD2784" s="42">
        <v>0</v>
      </c>
      <c r="AE2784" s="22">
        <v>3070</v>
      </c>
      <c r="AF2784" s="22">
        <v>0</v>
      </c>
      <c r="AG2784" s="22">
        <v>0</v>
      </c>
      <c r="AH2784" s="22">
        <v>0</v>
      </c>
      <c r="AI2784" s="22">
        <v>0</v>
      </c>
      <c r="AJ2784" s="22">
        <v>0</v>
      </c>
      <c r="AK2784" s="22">
        <v>0</v>
      </c>
      <c r="AL2784" s="45">
        <v>0</v>
      </c>
      <c r="AM2784" s="45">
        <v>0</v>
      </c>
      <c r="AN2784" s="45">
        <v>0</v>
      </c>
      <c r="AO2784" s="45">
        <v>0</v>
      </c>
      <c r="AP2784" s="45">
        <v>0</v>
      </c>
      <c r="AQ2784" s="45">
        <v>0</v>
      </c>
      <c r="AR2784" s="45">
        <v>0</v>
      </c>
      <c r="AS2784" s="45" t="s">
        <v>4445</v>
      </c>
      <c r="AT2784" s="45" t="s">
        <v>4445</v>
      </c>
      <c r="AU2784" s="45">
        <v>0</v>
      </c>
      <c r="AV2784" s="10">
        <v>0.26306611529071794</v>
      </c>
      <c r="AW2784" s="10">
        <v>0.26306611529071794</v>
      </c>
      <c r="AX2784" s="17">
        <v>0</v>
      </c>
    </row>
    <row r="2785" spans="1:50" x14ac:dyDescent="0.25">
      <c r="A2785" s="22" t="s">
        <v>2195</v>
      </c>
      <c r="B2785" s="22" t="s">
        <v>3960</v>
      </c>
      <c r="C2785" s="22" t="s">
        <v>3769</v>
      </c>
      <c r="D2785" s="22">
        <v>401</v>
      </c>
      <c r="E2785" s="22" t="s">
        <v>3770</v>
      </c>
      <c r="F2785" s="43">
        <v>4.548E-3</v>
      </c>
      <c r="G2785" s="43">
        <v>1.0005395694599999</v>
      </c>
      <c r="H2785" s="43">
        <v>7.4242424242424249E-2</v>
      </c>
      <c r="I2785" s="9">
        <v>0</v>
      </c>
      <c r="J2785" s="9">
        <v>7.4242424242424249E-2</v>
      </c>
      <c r="K2785" s="11">
        <v>0</v>
      </c>
      <c r="L2785" s="41">
        <v>0</v>
      </c>
      <c r="M2785" s="44">
        <v>0</v>
      </c>
      <c r="N2785" s="13">
        <v>0</v>
      </c>
      <c r="O2785" s="13">
        <v>0</v>
      </c>
      <c r="P2785" s="22">
        <v>0</v>
      </c>
      <c r="Q2785" s="22">
        <v>0</v>
      </c>
      <c r="R2785" s="14">
        <v>0</v>
      </c>
      <c r="S2785" s="22">
        <v>2</v>
      </c>
      <c r="T2785" s="22">
        <v>1</v>
      </c>
      <c r="U2785" s="22">
        <v>12</v>
      </c>
      <c r="V2785" s="22"/>
      <c r="W2785" s="22">
        <v>4</v>
      </c>
      <c r="X2785" s="22">
        <v>4</v>
      </c>
      <c r="Y2785" s="14">
        <v>12</v>
      </c>
      <c r="Z2785" s="10">
        <v>4</v>
      </c>
      <c r="AA2785" s="22">
        <v>4</v>
      </c>
      <c r="AB2785" s="22">
        <v>6.56</v>
      </c>
      <c r="AC2785" s="22">
        <v>4.5455473614647709E-3</v>
      </c>
      <c r="AD2785" s="42">
        <v>4.0000000000000003E-5</v>
      </c>
      <c r="AE2785" s="22">
        <v>3071</v>
      </c>
      <c r="AF2785" s="22">
        <v>0</v>
      </c>
      <c r="AG2785" s="22">
        <v>0</v>
      </c>
      <c r="AH2785" s="22">
        <v>0</v>
      </c>
      <c r="AI2785" s="22">
        <v>0</v>
      </c>
      <c r="AJ2785" s="22">
        <v>0</v>
      </c>
      <c r="AK2785" s="22">
        <v>0</v>
      </c>
      <c r="AL2785" s="45">
        <v>0</v>
      </c>
      <c r="AM2785" s="45">
        <v>0</v>
      </c>
      <c r="AN2785" s="45">
        <v>0</v>
      </c>
      <c r="AO2785" s="45">
        <v>0</v>
      </c>
      <c r="AP2785" s="45">
        <v>0</v>
      </c>
      <c r="AQ2785" s="45">
        <v>0</v>
      </c>
      <c r="AR2785" s="45">
        <v>0</v>
      </c>
      <c r="AS2785" s="45" t="s">
        <v>4445</v>
      </c>
      <c r="AT2785" s="45" t="s">
        <v>4445</v>
      </c>
      <c r="AU2785" s="45">
        <v>0</v>
      </c>
      <c r="AV2785" s="10">
        <v>53.877551020408156</v>
      </c>
      <c r="AW2785" s="10">
        <v>53.877551020408156</v>
      </c>
      <c r="AX2785" s="17">
        <v>0</v>
      </c>
    </row>
    <row r="2786" spans="1:50" x14ac:dyDescent="0.25">
      <c r="A2786" s="22" t="s">
        <v>539</v>
      </c>
      <c r="B2786" s="22" t="s">
        <v>3949</v>
      </c>
      <c r="C2786" s="22" t="s">
        <v>825</v>
      </c>
      <c r="D2786" s="22">
        <v>1657</v>
      </c>
      <c r="E2786" s="22" t="s">
        <v>3713</v>
      </c>
      <c r="F2786" s="43">
        <v>0</v>
      </c>
      <c r="G2786" s="43">
        <v>0</v>
      </c>
      <c r="H2786" s="43">
        <v>0.28977272727272729</v>
      </c>
      <c r="I2786" s="9">
        <v>0</v>
      </c>
      <c r="J2786" s="9">
        <v>0.28977272727272729</v>
      </c>
      <c r="K2786" s="11">
        <v>0</v>
      </c>
      <c r="L2786" s="41">
        <v>0</v>
      </c>
      <c r="M2786" s="44">
        <v>0</v>
      </c>
      <c r="N2786" s="13">
        <v>0</v>
      </c>
      <c r="O2786" s="13">
        <v>0</v>
      </c>
      <c r="P2786" s="22">
        <v>0</v>
      </c>
      <c r="Q2786" s="22">
        <v>0</v>
      </c>
      <c r="R2786" s="14">
        <v>0</v>
      </c>
      <c r="S2786" s="22">
        <v>18</v>
      </c>
      <c r="T2786" s="22">
        <v>1</v>
      </c>
      <c r="U2786" s="22">
        <v>12</v>
      </c>
      <c r="V2786" s="22"/>
      <c r="W2786" s="22">
        <v>4</v>
      </c>
      <c r="X2786" s="22">
        <v>4</v>
      </c>
      <c r="Y2786" s="14">
        <v>12</v>
      </c>
      <c r="Z2786" s="10">
        <v>4</v>
      </c>
      <c r="AA2786" s="22">
        <v>4</v>
      </c>
      <c r="AB2786" s="22">
        <v>6.56</v>
      </c>
      <c r="AC2786" s="22">
        <v>0</v>
      </c>
      <c r="AD2786" s="42">
        <v>0</v>
      </c>
      <c r="AE2786" s="22">
        <v>3072</v>
      </c>
      <c r="AF2786" s="22">
        <v>0</v>
      </c>
      <c r="AG2786" s="22">
        <v>0</v>
      </c>
      <c r="AH2786" s="22">
        <v>0</v>
      </c>
      <c r="AI2786" s="22">
        <v>0</v>
      </c>
      <c r="AJ2786" s="22">
        <v>0</v>
      </c>
      <c r="AK2786" s="22">
        <v>0</v>
      </c>
      <c r="AL2786" s="45">
        <v>0</v>
      </c>
      <c r="AM2786" s="45">
        <v>0</v>
      </c>
      <c r="AN2786" s="45">
        <v>0</v>
      </c>
      <c r="AO2786" s="45">
        <v>0</v>
      </c>
      <c r="AP2786" s="45">
        <v>0</v>
      </c>
      <c r="AQ2786" s="45">
        <v>0</v>
      </c>
      <c r="AR2786" s="45">
        <v>0</v>
      </c>
      <c r="AS2786" s="45" t="s">
        <v>4445</v>
      </c>
      <c r="AT2786" s="45" t="s">
        <v>4445</v>
      </c>
      <c r="AU2786" s="45">
        <v>0</v>
      </c>
      <c r="AV2786" s="10">
        <v>13.80392156862745</v>
      </c>
      <c r="AW2786" s="10">
        <v>13.80392156862745</v>
      </c>
      <c r="AX2786" s="17">
        <v>0</v>
      </c>
    </row>
    <row r="2787" spans="1:50" x14ac:dyDescent="0.25">
      <c r="A2787" s="22" t="s">
        <v>2195</v>
      </c>
      <c r="B2787" s="22" t="s">
        <v>3962</v>
      </c>
      <c r="C2787" s="22" t="s">
        <v>3659</v>
      </c>
      <c r="D2787" s="22">
        <v>1383</v>
      </c>
      <c r="E2787" s="22" t="s">
        <v>3660</v>
      </c>
      <c r="F2787" s="43">
        <v>4.2100000000000002E-3</v>
      </c>
      <c r="G2787" s="43">
        <v>13.980171018929999</v>
      </c>
      <c r="H2787" s="43">
        <v>1.218181818181818</v>
      </c>
      <c r="I2787" s="9">
        <v>0</v>
      </c>
      <c r="J2787" s="9">
        <v>1.218181818181818</v>
      </c>
      <c r="K2787" s="11">
        <v>0</v>
      </c>
      <c r="L2787" s="41">
        <v>0</v>
      </c>
      <c r="M2787" s="44">
        <v>0</v>
      </c>
      <c r="N2787" s="13">
        <v>0</v>
      </c>
      <c r="O2787" s="13">
        <v>0</v>
      </c>
      <c r="P2787" s="22">
        <v>0</v>
      </c>
      <c r="Q2787" s="22">
        <v>0</v>
      </c>
      <c r="R2787" s="14">
        <v>0</v>
      </c>
      <c r="S2787" s="22">
        <v>35</v>
      </c>
      <c r="T2787" s="22">
        <v>1</v>
      </c>
      <c r="U2787" s="22">
        <v>12</v>
      </c>
      <c r="V2787" s="22"/>
      <c r="W2787" s="22">
        <v>4</v>
      </c>
      <c r="X2787" s="22">
        <v>4</v>
      </c>
      <c r="Y2787" s="14">
        <v>12</v>
      </c>
      <c r="Z2787" s="10">
        <v>4</v>
      </c>
      <c r="AA2787" s="22">
        <v>4</v>
      </c>
      <c r="AB2787" s="22">
        <v>6.56</v>
      </c>
      <c r="AC2787" s="22">
        <v>3.0114080824185949E-4</v>
      </c>
      <c r="AD2787" s="42">
        <v>0</v>
      </c>
      <c r="AE2787" s="22">
        <v>3074</v>
      </c>
      <c r="AF2787" s="22">
        <v>0</v>
      </c>
      <c r="AG2787" s="22">
        <v>0</v>
      </c>
      <c r="AH2787" s="22">
        <v>0</v>
      </c>
      <c r="AI2787" s="22">
        <v>0</v>
      </c>
      <c r="AJ2787" s="22">
        <v>0</v>
      </c>
      <c r="AK2787" s="22">
        <v>0</v>
      </c>
      <c r="AL2787" s="45">
        <v>0</v>
      </c>
      <c r="AM2787" s="45">
        <v>0</v>
      </c>
      <c r="AN2787" s="45">
        <v>0</v>
      </c>
      <c r="AO2787" s="45">
        <v>0</v>
      </c>
      <c r="AP2787" s="45">
        <v>0</v>
      </c>
      <c r="AQ2787" s="45">
        <v>0</v>
      </c>
      <c r="AR2787" s="45">
        <v>0</v>
      </c>
      <c r="AS2787" s="45" t="s">
        <v>4445</v>
      </c>
      <c r="AT2787" s="45" t="s">
        <v>4445</v>
      </c>
      <c r="AU2787" s="45">
        <v>0</v>
      </c>
      <c r="AV2787" s="10">
        <v>3.2835820895522394</v>
      </c>
      <c r="AW2787" s="10">
        <v>3.2835820895522394</v>
      </c>
      <c r="AX2787" s="17">
        <v>0</v>
      </c>
    </row>
    <row r="2788" spans="1:50" x14ac:dyDescent="0.25">
      <c r="A2788" s="22" t="s">
        <v>2195</v>
      </c>
      <c r="B2788" s="22" t="s">
        <v>3962</v>
      </c>
      <c r="C2788" s="22" t="s">
        <v>3856</v>
      </c>
      <c r="D2788" s="22">
        <v>1606</v>
      </c>
      <c r="E2788" s="22" t="s">
        <v>3857</v>
      </c>
      <c r="F2788" s="43">
        <v>9.9700000000000006E-4</v>
      </c>
      <c r="G2788" s="43">
        <v>46.180908133199999</v>
      </c>
      <c r="H2788" s="43">
        <v>2.3867424242424242</v>
      </c>
      <c r="I2788" s="9">
        <v>0</v>
      </c>
      <c r="J2788" s="9">
        <v>2.3867424242424242</v>
      </c>
      <c r="K2788" s="11">
        <v>0</v>
      </c>
      <c r="L2788" s="41">
        <v>100</v>
      </c>
      <c r="M2788" s="44">
        <v>0</v>
      </c>
      <c r="N2788" s="13">
        <v>0</v>
      </c>
      <c r="O2788" s="13">
        <v>0</v>
      </c>
      <c r="P2788" s="22">
        <v>0</v>
      </c>
      <c r="Q2788" s="22">
        <v>0</v>
      </c>
      <c r="R2788" s="14">
        <v>0</v>
      </c>
      <c r="S2788" s="22">
        <v>41</v>
      </c>
      <c r="T2788" s="22">
        <v>1</v>
      </c>
      <c r="U2788" s="22">
        <v>194</v>
      </c>
      <c r="V2788" s="22"/>
      <c r="W2788" s="22">
        <v>37</v>
      </c>
      <c r="X2788" s="22">
        <v>25</v>
      </c>
      <c r="Y2788" s="14">
        <v>194</v>
      </c>
      <c r="Z2788" s="10">
        <v>37</v>
      </c>
      <c r="AA2788" s="22">
        <v>25</v>
      </c>
      <c r="AB2788" s="22">
        <v>68.150000000000006</v>
      </c>
      <c r="AC2788" s="22">
        <v>2.1589008105348301E-5</v>
      </c>
      <c r="AD2788" s="42">
        <v>0</v>
      </c>
      <c r="AE2788" s="22">
        <v>3075</v>
      </c>
      <c r="AF2788" s="22">
        <v>0</v>
      </c>
      <c r="AG2788" s="22">
        <v>0</v>
      </c>
      <c r="AH2788" s="22">
        <v>0</v>
      </c>
      <c r="AI2788" s="22">
        <v>0</v>
      </c>
      <c r="AJ2788" s="22">
        <v>0</v>
      </c>
      <c r="AK2788" s="22">
        <v>0</v>
      </c>
      <c r="AL2788" s="45">
        <v>0</v>
      </c>
      <c r="AM2788" s="45">
        <v>0</v>
      </c>
      <c r="AN2788" s="45">
        <v>0</v>
      </c>
      <c r="AO2788" s="45">
        <v>0</v>
      </c>
      <c r="AP2788" s="45">
        <v>0</v>
      </c>
      <c r="AQ2788" s="45">
        <v>0</v>
      </c>
      <c r="AR2788" s="45">
        <v>0</v>
      </c>
      <c r="AS2788" s="45" t="s">
        <v>4445</v>
      </c>
      <c r="AT2788" s="45" t="s">
        <v>4445</v>
      </c>
      <c r="AU2788" s="45">
        <v>0</v>
      </c>
      <c r="AV2788" s="10">
        <v>15.502301222028249</v>
      </c>
      <c r="AW2788" s="10">
        <v>15.502301222028249</v>
      </c>
      <c r="AX2788" s="17">
        <v>0</v>
      </c>
    </row>
    <row r="2789" spans="1:50" x14ac:dyDescent="0.25">
      <c r="A2789" s="22" t="s">
        <v>2906</v>
      </c>
      <c r="B2789" s="22" t="s">
        <v>3950</v>
      </c>
      <c r="C2789" s="22" t="s">
        <v>4004</v>
      </c>
      <c r="D2789" s="22">
        <v>1457</v>
      </c>
      <c r="E2789" s="22" t="s">
        <v>3709</v>
      </c>
      <c r="F2789" s="43">
        <v>6.0870000000000004E-3</v>
      </c>
      <c r="G2789" s="43">
        <v>7.8092154750400002</v>
      </c>
      <c r="H2789" s="43">
        <v>2.0929924242424245</v>
      </c>
      <c r="I2789" s="9">
        <v>0</v>
      </c>
      <c r="J2789" s="9">
        <v>2.0929924242424245</v>
      </c>
      <c r="K2789" s="11">
        <v>0</v>
      </c>
      <c r="L2789" s="41">
        <v>35</v>
      </c>
      <c r="M2789" s="44">
        <v>0</v>
      </c>
      <c r="N2789" s="13">
        <v>0</v>
      </c>
      <c r="O2789" s="13">
        <v>0</v>
      </c>
      <c r="P2789" s="22">
        <v>0</v>
      </c>
      <c r="Q2789" s="22">
        <v>0</v>
      </c>
      <c r="R2789" s="14">
        <v>0</v>
      </c>
      <c r="S2789" s="22">
        <v>112</v>
      </c>
      <c r="T2789" s="22">
        <v>1</v>
      </c>
      <c r="U2789" s="22">
        <v>76</v>
      </c>
      <c r="V2789" s="22"/>
      <c r="W2789" s="22">
        <v>16</v>
      </c>
      <c r="X2789" s="22">
        <v>11</v>
      </c>
      <c r="Y2789" s="14">
        <v>76</v>
      </c>
      <c r="Z2789" s="10">
        <v>16</v>
      </c>
      <c r="AA2789" s="22">
        <v>11</v>
      </c>
      <c r="AB2789" s="22">
        <v>28.76</v>
      </c>
      <c r="AC2789" s="22">
        <v>7.7946370150182363E-4</v>
      </c>
      <c r="AD2789" s="42">
        <v>3.0000000000000001E-5</v>
      </c>
      <c r="AE2789" s="22">
        <v>3076</v>
      </c>
      <c r="AF2789" s="22">
        <v>0</v>
      </c>
      <c r="AG2789" s="22">
        <v>0</v>
      </c>
      <c r="AH2789" s="22">
        <v>0</v>
      </c>
      <c r="AI2789" s="22">
        <v>0</v>
      </c>
      <c r="AJ2789" s="22">
        <v>0</v>
      </c>
      <c r="AK2789" s="22">
        <v>0</v>
      </c>
      <c r="AL2789" s="45">
        <v>0</v>
      </c>
      <c r="AM2789" s="45">
        <v>0</v>
      </c>
      <c r="AN2789" s="45">
        <v>0</v>
      </c>
      <c r="AO2789" s="45">
        <v>0</v>
      </c>
      <c r="AP2789" s="45">
        <v>0</v>
      </c>
      <c r="AQ2789" s="45">
        <v>0</v>
      </c>
      <c r="AR2789" s="45">
        <v>0</v>
      </c>
      <c r="AS2789" s="45" t="s">
        <v>4445</v>
      </c>
      <c r="AT2789" s="45" t="s">
        <v>4445</v>
      </c>
      <c r="AU2789" s="45">
        <v>0</v>
      </c>
      <c r="AV2789" s="10">
        <v>7.6445570536603009</v>
      </c>
      <c r="AW2789" s="10">
        <v>7.6445570536603009</v>
      </c>
      <c r="AX2789" s="17">
        <v>0</v>
      </c>
    </row>
    <row r="2790" spans="1:50" x14ac:dyDescent="0.25">
      <c r="A2790" s="22" t="s">
        <v>2195</v>
      </c>
      <c r="B2790" s="22" t="s">
        <v>3956</v>
      </c>
      <c r="C2790" s="22" t="s">
        <v>2251</v>
      </c>
      <c r="D2790" s="22">
        <v>11</v>
      </c>
      <c r="E2790" s="22" t="s">
        <v>3664</v>
      </c>
      <c r="F2790" s="43">
        <v>1.3609690000000001</v>
      </c>
      <c r="G2790" s="43">
        <v>53.892299608350001</v>
      </c>
      <c r="H2790" s="43">
        <v>2.0778409090909089</v>
      </c>
      <c r="I2790" s="9">
        <v>2.0778409090909089</v>
      </c>
      <c r="J2790" s="9">
        <v>0</v>
      </c>
      <c r="K2790" s="11">
        <v>2.0778409090909089</v>
      </c>
      <c r="L2790" s="41">
        <v>27</v>
      </c>
      <c r="M2790" s="44">
        <v>79</v>
      </c>
      <c r="N2790" s="13">
        <v>8</v>
      </c>
      <c r="O2790" s="13">
        <v>7</v>
      </c>
      <c r="P2790" s="22">
        <v>8</v>
      </c>
      <c r="Q2790" s="22">
        <v>7</v>
      </c>
      <c r="R2790" s="14">
        <v>0</v>
      </c>
      <c r="S2790" s="22">
        <v>33</v>
      </c>
      <c r="T2790" s="22">
        <v>0</v>
      </c>
      <c r="U2790" s="22">
        <v>79</v>
      </c>
      <c r="V2790" s="22"/>
      <c r="W2790" s="22">
        <v>8</v>
      </c>
      <c r="X2790" s="22">
        <v>7</v>
      </c>
      <c r="Y2790" s="14">
        <v>0</v>
      </c>
      <c r="Z2790" s="10">
        <v>0</v>
      </c>
      <c r="AA2790" s="22">
        <v>0</v>
      </c>
      <c r="AB2790" s="22">
        <v>0</v>
      </c>
      <c r="AC2790" s="22">
        <v>2.5253496508602008E-2</v>
      </c>
      <c r="AD2790" s="42">
        <v>0</v>
      </c>
      <c r="AE2790" s="22">
        <v>3077</v>
      </c>
      <c r="AF2790" s="22">
        <v>0</v>
      </c>
      <c r="AG2790" s="22">
        <v>0</v>
      </c>
      <c r="AH2790" s="22">
        <v>1</v>
      </c>
      <c r="AI2790" s="22">
        <v>0</v>
      </c>
      <c r="AJ2790" s="22">
        <v>0</v>
      </c>
      <c r="AK2790" s="22">
        <v>0</v>
      </c>
      <c r="AL2790" s="45">
        <v>0</v>
      </c>
      <c r="AM2790" s="45">
        <v>0</v>
      </c>
      <c r="AN2790" s="45">
        <v>0</v>
      </c>
      <c r="AO2790" s="45">
        <v>0</v>
      </c>
      <c r="AP2790" s="45">
        <v>0</v>
      </c>
      <c r="AQ2790" s="45">
        <v>0</v>
      </c>
      <c r="AR2790" s="45">
        <v>0</v>
      </c>
      <c r="AS2790" s="45" t="s">
        <v>4445</v>
      </c>
      <c r="AT2790" s="45" t="s">
        <v>4445</v>
      </c>
      <c r="AU2790" s="45">
        <v>0</v>
      </c>
      <c r="AV2790" s="10">
        <v>0</v>
      </c>
      <c r="AW2790" s="10">
        <v>3.8501503964998638</v>
      </c>
      <c r="AX2790" s="17">
        <v>1</v>
      </c>
    </row>
    <row r="2791" spans="1:50" x14ac:dyDescent="0.25">
      <c r="A2791" s="22" t="s">
        <v>964</v>
      </c>
      <c r="B2791" s="22" t="s">
        <v>3948</v>
      </c>
      <c r="C2791" s="22" t="s">
        <v>1536</v>
      </c>
      <c r="D2791" s="22">
        <v>1267</v>
      </c>
      <c r="E2791" s="22" t="s">
        <v>3761</v>
      </c>
      <c r="F2791" s="43">
        <v>1.5999999999999999E-5</v>
      </c>
      <c r="G2791" s="43">
        <v>4.31262506778</v>
      </c>
      <c r="H2791" s="43">
        <v>0.1337121212121212</v>
      </c>
      <c r="I2791" s="9">
        <v>6.117424242424243E-2</v>
      </c>
      <c r="J2791" s="9">
        <v>7.253787878787879E-2</v>
      </c>
      <c r="K2791" s="11">
        <v>0.1337121212121212</v>
      </c>
      <c r="L2791" s="41">
        <v>17</v>
      </c>
      <c r="M2791" s="44">
        <v>29</v>
      </c>
      <c r="N2791" s="13">
        <v>13</v>
      </c>
      <c r="O2791" s="13">
        <v>8</v>
      </c>
      <c r="P2791" s="22">
        <v>9</v>
      </c>
      <c r="Q2791" s="22">
        <v>4</v>
      </c>
      <c r="R2791" s="14">
        <v>0</v>
      </c>
      <c r="S2791" s="22">
        <v>2</v>
      </c>
      <c r="T2791" s="22">
        <v>0</v>
      </c>
      <c r="U2791" s="22">
        <v>29</v>
      </c>
      <c r="V2791" s="22"/>
      <c r="W2791" s="22">
        <v>13</v>
      </c>
      <c r="X2791" s="22">
        <v>8</v>
      </c>
      <c r="Y2791" s="14">
        <v>0</v>
      </c>
      <c r="Z2791" s="10">
        <v>4</v>
      </c>
      <c r="AA2791" s="22">
        <v>4</v>
      </c>
      <c r="AB2791" s="22">
        <v>5.48</v>
      </c>
      <c r="AC2791" s="22">
        <v>3.7100373319112301E-6</v>
      </c>
      <c r="AD2791" s="42">
        <v>0</v>
      </c>
      <c r="AE2791" s="22">
        <v>3078</v>
      </c>
      <c r="AF2791" s="22">
        <v>0</v>
      </c>
      <c r="AG2791" s="22">
        <v>0</v>
      </c>
      <c r="AH2791" s="22">
        <v>0</v>
      </c>
      <c r="AI2791" s="22">
        <v>0</v>
      </c>
      <c r="AJ2791" s="22">
        <v>0</v>
      </c>
      <c r="AK2791" s="22">
        <v>0</v>
      </c>
      <c r="AL2791" s="45">
        <v>0</v>
      </c>
      <c r="AM2791" s="45">
        <v>0</v>
      </c>
      <c r="AN2791" s="45">
        <v>0</v>
      </c>
      <c r="AO2791" s="45">
        <v>0</v>
      </c>
      <c r="AP2791" s="45">
        <v>0</v>
      </c>
      <c r="AQ2791" s="45">
        <v>0</v>
      </c>
      <c r="AR2791" s="45">
        <v>0</v>
      </c>
      <c r="AS2791" s="45" t="s">
        <v>4445</v>
      </c>
      <c r="AT2791" s="45" t="s">
        <v>4445</v>
      </c>
      <c r="AU2791" s="45">
        <v>0</v>
      </c>
      <c r="AV2791" s="10">
        <v>55.143603133159267</v>
      </c>
      <c r="AW2791" s="10">
        <v>97.223796033994347</v>
      </c>
      <c r="AX2791" s="17">
        <v>0.45750708215297459</v>
      </c>
    </row>
    <row r="2792" spans="1:50" x14ac:dyDescent="0.25">
      <c r="A2792" s="22" t="s">
        <v>8</v>
      </c>
      <c r="B2792" s="22" t="s">
        <v>3946</v>
      </c>
      <c r="C2792" s="22" t="s">
        <v>192</v>
      </c>
      <c r="D2792" s="22">
        <v>6792</v>
      </c>
      <c r="E2792" s="22" t="s">
        <v>3966</v>
      </c>
      <c r="F2792" s="43">
        <v>0.57231399999999999</v>
      </c>
      <c r="G2792" s="43">
        <v>5.7068060032299996</v>
      </c>
      <c r="H2792" s="43">
        <v>0.24564393939393941</v>
      </c>
      <c r="I2792" s="9">
        <v>0</v>
      </c>
      <c r="J2792" s="9">
        <v>0.24564393939393941</v>
      </c>
      <c r="K2792" s="11">
        <v>0</v>
      </c>
      <c r="L2792" s="41">
        <v>29</v>
      </c>
      <c r="M2792" s="44">
        <v>0</v>
      </c>
      <c r="N2792" s="13">
        <v>0</v>
      </c>
      <c r="O2792" s="13">
        <v>0</v>
      </c>
      <c r="P2792" s="22">
        <v>0</v>
      </c>
      <c r="Q2792" s="22">
        <v>0</v>
      </c>
      <c r="R2792" s="14">
        <v>0</v>
      </c>
      <c r="S2792" s="22">
        <v>4</v>
      </c>
      <c r="T2792" s="22">
        <v>1</v>
      </c>
      <c r="U2792" s="22">
        <v>65</v>
      </c>
      <c r="V2792" s="22"/>
      <c r="W2792" s="22">
        <v>14</v>
      </c>
      <c r="X2792" s="22">
        <v>10</v>
      </c>
      <c r="Y2792" s="14">
        <v>65</v>
      </c>
      <c r="Z2792" s="10">
        <v>14</v>
      </c>
      <c r="AA2792" s="22">
        <v>10</v>
      </c>
      <c r="AB2792" s="22">
        <v>25.03</v>
      </c>
      <c r="AC2792" s="22">
        <v>0.10028621959044613</v>
      </c>
      <c r="AD2792" s="42">
        <v>2.9199999999999999E-3</v>
      </c>
      <c r="AE2792" s="22">
        <v>999999</v>
      </c>
      <c r="AF2792" s="22">
        <v>0</v>
      </c>
      <c r="AG2792" s="22">
        <v>0</v>
      </c>
      <c r="AH2792" s="22">
        <v>0</v>
      </c>
      <c r="AI2792" s="22">
        <v>0</v>
      </c>
      <c r="AJ2792" s="22">
        <v>0</v>
      </c>
      <c r="AK2792" s="22">
        <v>0</v>
      </c>
      <c r="AL2792" s="45">
        <v>1</v>
      </c>
      <c r="AM2792" s="45">
        <v>0</v>
      </c>
      <c r="AN2792" s="45">
        <v>0</v>
      </c>
      <c r="AO2792" s="45">
        <v>0</v>
      </c>
      <c r="AP2792" s="45">
        <v>0</v>
      </c>
      <c r="AQ2792" s="45">
        <v>0</v>
      </c>
      <c r="AR2792" s="45">
        <v>0</v>
      </c>
      <c r="AS2792" s="45" t="s">
        <v>4445</v>
      </c>
      <c r="AT2792" s="45" t="s">
        <v>4445</v>
      </c>
      <c r="AU2792" s="45">
        <v>0</v>
      </c>
      <c r="AV2792" s="10">
        <v>56.993060909791822</v>
      </c>
      <c r="AW2792" s="10">
        <v>56.993060909791822</v>
      </c>
      <c r="AX2792" s="17">
        <v>0</v>
      </c>
    </row>
    <row r="2793" spans="1:50" x14ac:dyDescent="0.25">
      <c r="A2793" s="22" t="s">
        <v>2195</v>
      </c>
      <c r="B2793" s="22" t="s">
        <v>3956</v>
      </c>
      <c r="C2793" s="22" t="s">
        <v>2236</v>
      </c>
      <c r="D2793" s="22">
        <v>270</v>
      </c>
      <c r="E2793" s="22" t="s">
        <v>3884</v>
      </c>
      <c r="F2793" s="43">
        <v>0.77405000000000002</v>
      </c>
      <c r="G2793" s="43">
        <v>5.4922623632800001</v>
      </c>
      <c r="H2793" s="43">
        <v>0.35738636363636367</v>
      </c>
      <c r="I2793" s="9">
        <v>3.1628787878787881E-2</v>
      </c>
      <c r="J2793" s="9">
        <v>0.32575757575757575</v>
      </c>
      <c r="K2793" s="11">
        <v>3.1628787878787881E-2</v>
      </c>
      <c r="L2793" s="41">
        <v>7</v>
      </c>
      <c r="M2793" s="44">
        <v>0</v>
      </c>
      <c r="N2793" s="13">
        <v>0</v>
      </c>
      <c r="O2793" s="13">
        <v>0</v>
      </c>
      <c r="P2793" s="22">
        <v>0</v>
      </c>
      <c r="Q2793" s="22">
        <v>0</v>
      </c>
      <c r="R2793" s="14">
        <v>0</v>
      </c>
      <c r="S2793" s="22">
        <v>19</v>
      </c>
      <c r="T2793" s="22">
        <v>0.91149973502914683</v>
      </c>
      <c r="U2793" s="22">
        <v>23</v>
      </c>
      <c r="V2793" s="22"/>
      <c r="W2793" s="22">
        <v>6</v>
      </c>
      <c r="X2793" s="22">
        <v>5</v>
      </c>
      <c r="Y2793" s="14">
        <v>23</v>
      </c>
      <c r="Z2793" s="10">
        <v>6</v>
      </c>
      <c r="AA2793" s="22">
        <v>5</v>
      </c>
      <c r="AB2793" s="22">
        <v>10.29</v>
      </c>
      <c r="AC2793" s="22">
        <v>0.14093463654888738</v>
      </c>
      <c r="AD2793" s="42">
        <v>1.7600000000000001E-3</v>
      </c>
      <c r="AE2793" s="22">
        <v>999999</v>
      </c>
      <c r="AF2793" s="22">
        <v>0</v>
      </c>
      <c r="AG2793" s="22">
        <v>0</v>
      </c>
      <c r="AH2793" s="22">
        <v>0</v>
      </c>
      <c r="AI2793" s="22">
        <v>0</v>
      </c>
      <c r="AJ2793" s="22">
        <v>0</v>
      </c>
      <c r="AK2793" s="22">
        <v>1</v>
      </c>
      <c r="AL2793" s="45">
        <v>1</v>
      </c>
      <c r="AM2793" s="45">
        <v>0</v>
      </c>
      <c r="AN2793" s="45">
        <v>1</v>
      </c>
      <c r="AO2793" s="45">
        <v>0</v>
      </c>
      <c r="AP2793" s="45">
        <v>0</v>
      </c>
      <c r="AQ2793" s="45">
        <v>1</v>
      </c>
      <c r="AR2793" s="45">
        <v>1</v>
      </c>
      <c r="AS2793" s="45" t="s">
        <v>4445</v>
      </c>
      <c r="AT2793" s="45" t="s">
        <v>4445</v>
      </c>
      <c r="AU2793" s="45">
        <v>0</v>
      </c>
      <c r="AV2793" s="10">
        <v>18.418604651162791</v>
      </c>
      <c r="AW2793" s="10">
        <v>16.788553259141494</v>
      </c>
      <c r="AX2793" s="17">
        <v>8.8500264970853199E-2</v>
      </c>
    </row>
    <row r="2794" spans="1:50" x14ac:dyDescent="0.25">
      <c r="A2794" s="22" t="s">
        <v>964</v>
      </c>
      <c r="B2794" s="22" t="s">
        <v>3952</v>
      </c>
      <c r="C2794" s="22" t="s">
        <v>984</v>
      </c>
      <c r="D2794" s="22">
        <v>8704</v>
      </c>
      <c r="E2794" s="22" t="s">
        <v>3973</v>
      </c>
      <c r="F2794" s="43">
        <v>2.4948999999999999E-2</v>
      </c>
      <c r="G2794" s="43">
        <v>0.41450938718000002</v>
      </c>
      <c r="H2794" s="43">
        <v>0.20113636363636364</v>
      </c>
      <c r="I2794" s="9">
        <v>0</v>
      </c>
      <c r="J2794" s="9">
        <v>0.20113636363636364</v>
      </c>
      <c r="K2794" s="11">
        <v>0</v>
      </c>
      <c r="L2794" s="41">
        <v>0</v>
      </c>
      <c r="M2794" s="44">
        <v>0</v>
      </c>
      <c r="N2794" s="13">
        <v>0</v>
      </c>
      <c r="O2794" s="13">
        <v>0</v>
      </c>
      <c r="P2794" s="22">
        <v>0</v>
      </c>
      <c r="Q2794" s="22">
        <v>0</v>
      </c>
      <c r="R2794" s="14">
        <v>0</v>
      </c>
      <c r="S2794" s="22">
        <v>4</v>
      </c>
      <c r="T2794" s="22">
        <v>1</v>
      </c>
      <c r="U2794" s="22">
        <v>12</v>
      </c>
      <c r="V2794" s="22"/>
      <c r="W2794" s="22">
        <v>4</v>
      </c>
      <c r="X2794" s="22">
        <v>4</v>
      </c>
      <c r="Y2794" s="14">
        <v>12</v>
      </c>
      <c r="Z2794" s="10">
        <v>4</v>
      </c>
      <c r="AA2794" s="22">
        <v>4</v>
      </c>
      <c r="AB2794" s="22">
        <v>6.56</v>
      </c>
      <c r="AC2794" s="22">
        <v>6.0189227968354637E-2</v>
      </c>
      <c r="AD2794" s="42">
        <v>5.0000000000000001E-4</v>
      </c>
      <c r="AE2794" s="22">
        <v>999999</v>
      </c>
      <c r="AF2794" s="22">
        <v>0</v>
      </c>
      <c r="AG2794" s="22">
        <v>0</v>
      </c>
      <c r="AH2794" s="22">
        <v>0</v>
      </c>
      <c r="AI2794" s="22">
        <v>0</v>
      </c>
      <c r="AJ2794" s="22">
        <v>0</v>
      </c>
      <c r="AK2794" s="22">
        <v>0</v>
      </c>
      <c r="AL2794" s="45">
        <v>1</v>
      </c>
      <c r="AM2794" s="45">
        <v>0</v>
      </c>
      <c r="AN2794" s="45">
        <v>0</v>
      </c>
      <c r="AO2794" s="45">
        <v>0</v>
      </c>
      <c r="AP2794" s="45">
        <v>0</v>
      </c>
      <c r="AQ2794" s="45">
        <v>0</v>
      </c>
      <c r="AR2794" s="45">
        <v>0</v>
      </c>
      <c r="AS2794" s="45" t="s">
        <v>4445</v>
      </c>
      <c r="AT2794" s="45" t="s">
        <v>4445</v>
      </c>
      <c r="AU2794" s="45">
        <v>0</v>
      </c>
      <c r="AV2794" s="10">
        <v>19.887005649717512</v>
      </c>
      <c r="AW2794" s="10">
        <v>19.887005649717512</v>
      </c>
      <c r="AX2794" s="17">
        <v>0</v>
      </c>
    </row>
    <row r="2795" spans="1:50" x14ac:dyDescent="0.25">
      <c r="A2795" s="22" t="s">
        <v>2195</v>
      </c>
      <c r="B2795" s="22" t="s">
        <v>3956</v>
      </c>
      <c r="C2795" s="22" t="s">
        <v>2244</v>
      </c>
      <c r="D2795" s="22">
        <v>5558</v>
      </c>
      <c r="E2795" s="22" t="s">
        <v>3974</v>
      </c>
      <c r="F2795" s="43">
        <v>4.6710000000000002E-2</v>
      </c>
      <c r="G2795" s="43">
        <v>0.99902256972000003</v>
      </c>
      <c r="H2795" s="43">
        <v>0.11212121212121212</v>
      </c>
      <c r="I2795" s="9">
        <v>0</v>
      </c>
      <c r="J2795" s="9">
        <v>0.11212121212121212</v>
      </c>
      <c r="K2795" s="11">
        <v>0</v>
      </c>
      <c r="L2795" s="41">
        <v>4</v>
      </c>
      <c r="M2795" s="44">
        <v>0</v>
      </c>
      <c r="N2795" s="13">
        <v>0</v>
      </c>
      <c r="O2795" s="13">
        <v>0</v>
      </c>
      <c r="P2795" s="22">
        <v>0</v>
      </c>
      <c r="Q2795" s="22">
        <v>0</v>
      </c>
      <c r="R2795" s="14">
        <v>0</v>
      </c>
      <c r="S2795" s="22">
        <v>2</v>
      </c>
      <c r="T2795" s="22">
        <v>1</v>
      </c>
      <c r="U2795" s="22">
        <v>20</v>
      </c>
      <c r="V2795" s="22"/>
      <c r="W2795" s="22">
        <v>5</v>
      </c>
      <c r="X2795" s="22">
        <v>5</v>
      </c>
      <c r="Y2795" s="14">
        <v>20</v>
      </c>
      <c r="Z2795" s="10">
        <v>5</v>
      </c>
      <c r="AA2795" s="22">
        <v>5</v>
      </c>
      <c r="AB2795" s="22">
        <v>8.65</v>
      </c>
      <c r="AC2795" s="22">
        <v>4.6755700437370096E-2</v>
      </c>
      <c r="AD2795" s="42">
        <v>4.8999999999999998E-4</v>
      </c>
      <c r="AE2795" s="22">
        <v>999999</v>
      </c>
      <c r="AF2795" s="22">
        <v>0</v>
      </c>
      <c r="AG2795" s="22">
        <v>0</v>
      </c>
      <c r="AH2795" s="22">
        <v>0</v>
      </c>
      <c r="AI2795" s="22">
        <v>0</v>
      </c>
      <c r="AJ2795" s="22">
        <v>0</v>
      </c>
      <c r="AK2795" s="22">
        <v>0</v>
      </c>
      <c r="AL2795" s="45">
        <v>0</v>
      </c>
      <c r="AM2795" s="45">
        <v>0</v>
      </c>
      <c r="AN2795" s="45">
        <v>0</v>
      </c>
      <c r="AO2795" s="45">
        <v>0</v>
      </c>
      <c r="AP2795" s="45">
        <v>0</v>
      </c>
      <c r="AQ2795" s="45">
        <v>0</v>
      </c>
      <c r="AR2795" s="45">
        <v>0</v>
      </c>
      <c r="AS2795" s="45" t="s">
        <v>4445</v>
      </c>
      <c r="AT2795" s="45" t="s">
        <v>4445</v>
      </c>
      <c r="AU2795" s="45">
        <v>0</v>
      </c>
      <c r="AV2795" s="10">
        <v>44.594594594594597</v>
      </c>
      <c r="AW2795" s="10">
        <v>44.594594594594597</v>
      </c>
      <c r="AX2795" s="17">
        <v>0</v>
      </c>
    </row>
    <row r="2796" spans="1:50" x14ac:dyDescent="0.25">
      <c r="A2796" s="22" t="s">
        <v>2195</v>
      </c>
      <c r="B2796" s="22" t="s">
        <v>3956</v>
      </c>
      <c r="C2796" s="22" t="s">
        <v>2434</v>
      </c>
      <c r="D2796" s="22">
        <v>1053</v>
      </c>
      <c r="E2796" s="22" t="s">
        <v>3976</v>
      </c>
      <c r="F2796" s="43">
        <v>4.0614999999999998E-2</v>
      </c>
      <c r="G2796" s="43">
        <v>0.99964271904000002</v>
      </c>
      <c r="H2796" s="43">
        <v>0.36742424242424243</v>
      </c>
      <c r="I2796" s="9">
        <v>0</v>
      </c>
      <c r="J2796" s="9">
        <v>0.36742424242424243</v>
      </c>
      <c r="K2796" s="11">
        <v>0</v>
      </c>
      <c r="L2796" s="41">
        <v>3</v>
      </c>
      <c r="M2796" s="44">
        <v>0</v>
      </c>
      <c r="N2796" s="13">
        <v>0</v>
      </c>
      <c r="O2796" s="13">
        <v>0</v>
      </c>
      <c r="P2796" s="22">
        <v>0</v>
      </c>
      <c r="Q2796" s="22">
        <v>0</v>
      </c>
      <c r="R2796" s="14">
        <v>0</v>
      </c>
      <c r="S2796" s="22">
        <v>7</v>
      </c>
      <c r="T2796" s="22">
        <v>1</v>
      </c>
      <c r="U2796" s="22">
        <v>18</v>
      </c>
      <c r="V2796" s="22"/>
      <c r="W2796" s="22">
        <v>5</v>
      </c>
      <c r="X2796" s="22">
        <v>4</v>
      </c>
      <c r="Y2796" s="14">
        <v>18</v>
      </c>
      <c r="Z2796" s="10">
        <v>5</v>
      </c>
      <c r="AA2796" s="22">
        <v>4</v>
      </c>
      <c r="AB2796" s="22">
        <v>8.4700000000000006</v>
      </c>
      <c r="AC2796" s="22">
        <v>4.0629516152535308E-2</v>
      </c>
      <c r="AD2796" s="42">
        <v>4.2000000000000002E-4</v>
      </c>
      <c r="AE2796" s="22">
        <v>999999</v>
      </c>
      <c r="AF2796" s="22">
        <v>0</v>
      </c>
      <c r="AG2796" s="22">
        <v>0</v>
      </c>
      <c r="AH2796" s="22">
        <v>0</v>
      </c>
      <c r="AI2796" s="22">
        <v>0</v>
      </c>
      <c r="AJ2796" s="22">
        <v>0</v>
      </c>
      <c r="AK2796" s="22">
        <v>0</v>
      </c>
      <c r="AL2796" s="45">
        <v>0</v>
      </c>
      <c r="AM2796" s="45">
        <v>0</v>
      </c>
      <c r="AN2796" s="45">
        <v>0</v>
      </c>
      <c r="AO2796" s="45">
        <v>0</v>
      </c>
      <c r="AP2796" s="45">
        <v>0</v>
      </c>
      <c r="AQ2796" s="45">
        <v>0</v>
      </c>
      <c r="AR2796" s="45">
        <v>0</v>
      </c>
      <c r="AS2796" s="45" t="s">
        <v>4445</v>
      </c>
      <c r="AT2796" s="45" t="s">
        <v>4445</v>
      </c>
      <c r="AU2796" s="45">
        <v>0</v>
      </c>
      <c r="AV2796" s="10">
        <v>13.608247422680412</v>
      </c>
      <c r="AW2796" s="10">
        <v>13.608247422680412</v>
      </c>
      <c r="AX2796" s="17">
        <v>0</v>
      </c>
    </row>
    <row r="2797" spans="1:50" x14ac:dyDescent="0.25">
      <c r="A2797" s="22" t="s">
        <v>2195</v>
      </c>
      <c r="B2797" s="22" t="s">
        <v>3956</v>
      </c>
      <c r="C2797" s="22" t="s">
        <v>3967</v>
      </c>
      <c r="D2797" s="22">
        <v>7023</v>
      </c>
      <c r="E2797" s="22" t="s">
        <v>3978</v>
      </c>
      <c r="F2797" s="43">
        <v>3.8945E-2</v>
      </c>
      <c r="G2797" s="43">
        <v>12.52736354987</v>
      </c>
      <c r="H2797" s="43">
        <v>0.88200757575757582</v>
      </c>
      <c r="I2797" s="9">
        <v>0</v>
      </c>
      <c r="J2797" s="9">
        <v>0.88200757575757582</v>
      </c>
      <c r="K2797" s="11">
        <v>0</v>
      </c>
      <c r="L2797" s="41">
        <v>154</v>
      </c>
      <c r="M2797" s="44">
        <v>0</v>
      </c>
      <c r="N2797" s="13">
        <v>0</v>
      </c>
      <c r="O2797" s="13">
        <v>0</v>
      </c>
      <c r="P2797" s="22">
        <v>0</v>
      </c>
      <c r="Q2797" s="22">
        <v>0</v>
      </c>
      <c r="R2797" s="14">
        <v>0</v>
      </c>
      <c r="S2797" s="22">
        <v>15</v>
      </c>
      <c r="T2797" s="22">
        <v>1</v>
      </c>
      <c r="U2797" s="22">
        <v>292</v>
      </c>
      <c r="V2797" s="22"/>
      <c r="W2797" s="22">
        <v>55</v>
      </c>
      <c r="X2797" s="22">
        <v>37</v>
      </c>
      <c r="Y2797" s="14">
        <v>292</v>
      </c>
      <c r="Z2797" s="10">
        <v>55</v>
      </c>
      <c r="AA2797" s="22">
        <v>37</v>
      </c>
      <c r="AB2797" s="22">
        <v>101.63</v>
      </c>
      <c r="AC2797" s="22">
        <v>3.108794587541458E-3</v>
      </c>
      <c r="AD2797" s="42">
        <v>3.6000000000000002E-4</v>
      </c>
      <c r="AE2797" s="22">
        <v>999999</v>
      </c>
      <c r="AF2797" s="22">
        <v>0</v>
      </c>
      <c r="AG2797" s="22">
        <v>0</v>
      </c>
      <c r="AH2797" s="22">
        <v>0</v>
      </c>
      <c r="AI2797" s="22">
        <v>0</v>
      </c>
      <c r="AJ2797" s="22">
        <v>0</v>
      </c>
      <c r="AK2797" s="22">
        <v>0</v>
      </c>
      <c r="AL2797" s="45">
        <v>0</v>
      </c>
      <c r="AM2797" s="45">
        <v>0</v>
      </c>
      <c r="AN2797" s="45">
        <v>0</v>
      </c>
      <c r="AO2797" s="45">
        <v>0</v>
      </c>
      <c r="AP2797" s="45">
        <v>0</v>
      </c>
      <c r="AQ2797" s="45">
        <v>0</v>
      </c>
      <c r="AR2797" s="45">
        <v>0</v>
      </c>
      <c r="AS2797" s="45" t="s">
        <v>4445</v>
      </c>
      <c r="AT2797" s="45" t="s">
        <v>4445</v>
      </c>
      <c r="AU2797" s="45">
        <v>0</v>
      </c>
      <c r="AV2797" s="10">
        <v>62.357741035001069</v>
      </c>
      <c r="AW2797" s="10">
        <v>62.357741035001069</v>
      </c>
      <c r="AX2797" s="17">
        <v>0</v>
      </c>
    </row>
    <row r="2798" spans="1:50" x14ac:dyDescent="0.25">
      <c r="A2798" s="22" t="s">
        <v>8</v>
      </c>
      <c r="B2798" s="22" t="s">
        <v>3953</v>
      </c>
      <c r="C2798" s="22" t="s">
        <v>271</v>
      </c>
      <c r="D2798" s="22">
        <v>624</v>
      </c>
      <c r="E2798" s="22" t="s">
        <v>3982</v>
      </c>
      <c r="F2798" s="43">
        <v>0.14663100000000001</v>
      </c>
      <c r="G2798" s="43">
        <v>8.8585676413499996</v>
      </c>
      <c r="H2798" s="43">
        <v>0.42765151515151512</v>
      </c>
      <c r="I2798" s="9">
        <v>0</v>
      </c>
      <c r="J2798" s="9">
        <v>0.42765151515151512</v>
      </c>
      <c r="K2798" s="11">
        <v>0</v>
      </c>
      <c r="L2798" s="41">
        <v>12</v>
      </c>
      <c r="M2798" s="44">
        <v>0</v>
      </c>
      <c r="N2798" s="13">
        <v>0</v>
      </c>
      <c r="O2798" s="13">
        <v>0</v>
      </c>
      <c r="P2798" s="22">
        <v>0</v>
      </c>
      <c r="Q2798" s="22">
        <v>0</v>
      </c>
      <c r="R2798" s="14">
        <v>0</v>
      </c>
      <c r="S2798" s="22">
        <v>15</v>
      </c>
      <c r="T2798" s="22">
        <v>1</v>
      </c>
      <c r="U2798" s="22">
        <v>34</v>
      </c>
      <c r="V2798" s="22"/>
      <c r="W2798" s="22">
        <v>8</v>
      </c>
      <c r="X2798" s="22">
        <v>6</v>
      </c>
      <c r="Y2798" s="14">
        <v>34</v>
      </c>
      <c r="Z2798" s="10">
        <v>8</v>
      </c>
      <c r="AA2798" s="22">
        <v>6</v>
      </c>
      <c r="AB2798" s="22">
        <v>14.02</v>
      </c>
      <c r="AC2798" s="22">
        <v>1.6552450230842761E-2</v>
      </c>
      <c r="AD2798" s="42">
        <v>2.7999999999999998E-4</v>
      </c>
      <c r="AE2798" s="22">
        <v>999999</v>
      </c>
      <c r="AF2798" s="22">
        <v>0</v>
      </c>
      <c r="AG2798" s="22">
        <v>0</v>
      </c>
      <c r="AH2798" s="22">
        <v>0</v>
      </c>
      <c r="AI2798" s="22">
        <v>0</v>
      </c>
      <c r="AJ2798" s="22">
        <v>0</v>
      </c>
      <c r="AK2798" s="22">
        <v>0</v>
      </c>
      <c r="AL2798" s="45">
        <v>0</v>
      </c>
      <c r="AM2798" s="45">
        <v>0</v>
      </c>
      <c r="AN2798" s="45">
        <v>0</v>
      </c>
      <c r="AO2798" s="45">
        <v>0</v>
      </c>
      <c r="AP2798" s="45">
        <v>0</v>
      </c>
      <c r="AQ2798" s="45">
        <v>0</v>
      </c>
      <c r="AR2798" s="45">
        <v>0</v>
      </c>
      <c r="AS2798" s="45" t="s">
        <v>4445</v>
      </c>
      <c r="AT2798" s="45" t="s">
        <v>4445</v>
      </c>
      <c r="AU2798" s="45">
        <v>0</v>
      </c>
      <c r="AV2798" s="10">
        <v>18.706820194862711</v>
      </c>
      <c r="AW2798" s="10">
        <v>18.706820194862711</v>
      </c>
      <c r="AX2798" s="17">
        <v>0</v>
      </c>
    </row>
    <row r="2799" spans="1:50" x14ac:dyDescent="0.25">
      <c r="A2799" s="22" t="s">
        <v>964</v>
      </c>
      <c r="B2799" s="22" t="s">
        <v>3952</v>
      </c>
      <c r="C2799" s="22" t="s">
        <v>1004</v>
      </c>
      <c r="D2799" s="22">
        <v>1288</v>
      </c>
      <c r="E2799" s="22" t="s">
        <v>3986</v>
      </c>
      <c r="F2799" s="43">
        <v>0.38793899999999998</v>
      </c>
      <c r="G2799" s="43">
        <v>17.7451251715</v>
      </c>
      <c r="H2799" s="43">
        <v>0.2674242424242424</v>
      </c>
      <c r="I2799" s="9">
        <v>0.18200757575757576</v>
      </c>
      <c r="J2799" s="9">
        <v>8.5416666666666669E-2</v>
      </c>
      <c r="K2799" s="11">
        <v>0.2674242424242424</v>
      </c>
      <c r="L2799" s="41">
        <v>12</v>
      </c>
      <c r="M2799" s="44">
        <v>50</v>
      </c>
      <c r="N2799" s="13">
        <v>10</v>
      </c>
      <c r="O2799" s="13">
        <v>0</v>
      </c>
      <c r="P2799" s="22">
        <v>6</v>
      </c>
      <c r="Q2799" s="22">
        <v>0</v>
      </c>
      <c r="R2799" s="14">
        <v>0</v>
      </c>
      <c r="S2799" s="22">
        <v>22</v>
      </c>
      <c r="T2799" s="22">
        <v>0</v>
      </c>
      <c r="U2799" s="22">
        <v>50</v>
      </c>
      <c r="V2799" s="22"/>
      <c r="W2799" s="22">
        <v>10</v>
      </c>
      <c r="X2799" s="22">
        <v>0</v>
      </c>
      <c r="Y2799" s="14">
        <v>0</v>
      </c>
      <c r="Z2799" s="10">
        <v>4</v>
      </c>
      <c r="AA2799" s="22">
        <v>0</v>
      </c>
      <c r="AB2799" s="22">
        <v>5.48</v>
      </c>
      <c r="AC2799" s="22">
        <v>2.1861722374495227E-2</v>
      </c>
      <c r="AD2799" s="42">
        <v>1.8000000000000001E-4</v>
      </c>
      <c r="AE2799" s="22">
        <v>999999</v>
      </c>
      <c r="AF2799" s="22">
        <v>0</v>
      </c>
      <c r="AG2799" s="22">
        <v>0</v>
      </c>
      <c r="AH2799" s="22">
        <v>0</v>
      </c>
      <c r="AI2799" s="22">
        <v>0</v>
      </c>
      <c r="AJ2799" s="22">
        <v>0</v>
      </c>
      <c r="AK2799" s="22">
        <v>0</v>
      </c>
      <c r="AL2799" s="45">
        <v>0</v>
      </c>
      <c r="AM2799" s="45">
        <v>0</v>
      </c>
      <c r="AN2799" s="45">
        <v>0</v>
      </c>
      <c r="AO2799" s="45">
        <v>0</v>
      </c>
      <c r="AP2799" s="45">
        <v>0</v>
      </c>
      <c r="AQ2799" s="45">
        <v>0</v>
      </c>
      <c r="AR2799" s="45">
        <v>0</v>
      </c>
      <c r="AS2799" s="45" t="s">
        <v>4445</v>
      </c>
      <c r="AT2799" s="45" t="s">
        <v>4445</v>
      </c>
      <c r="AU2799" s="45">
        <v>0</v>
      </c>
      <c r="AV2799" s="10">
        <v>46.829268292682926</v>
      </c>
      <c r="AW2799" s="10">
        <v>37.393767705382437</v>
      </c>
      <c r="AX2799" s="17">
        <v>0.68059490084985841</v>
      </c>
    </row>
    <row r="2800" spans="1:50" x14ac:dyDescent="0.25">
      <c r="A2800" s="22" t="s">
        <v>2906</v>
      </c>
      <c r="B2800" s="22" t="s">
        <v>3959</v>
      </c>
      <c r="C2800" s="22" t="s">
        <v>3239</v>
      </c>
      <c r="D2800" s="22">
        <v>4792</v>
      </c>
      <c r="E2800" s="22" t="s">
        <v>3988</v>
      </c>
      <c r="F2800" s="43">
        <v>0.14937300000000001</v>
      </c>
      <c r="G2800" s="43">
        <v>10.118724008579999</v>
      </c>
      <c r="H2800" s="43">
        <v>0.16950757575757575</v>
      </c>
      <c r="I2800" s="9">
        <v>0</v>
      </c>
      <c r="J2800" s="9">
        <v>0.16950757575757575</v>
      </c>
      <c r="K2800" s="11">
        <v>0</v>
      </c>
      <c r="L2800" s="41">
        <v>0</v>
      </c>
      <c r="M2800" s="44">
        <v>0</v>
      </c>
      <c r="N2800" s="13">
        <v>0</v>
      </c>
      <c r="O2800" s="13">
        <v>0</v>
      </c>
      <c r="P2800" s="22">
        <v>0</v>
      </c>
      <c r="Q2800" s="22">
        <v>0</v>
      </c>
      <c r="R2800" s="14">
        <v>0</v>
      </c>
      <c r="S2800" s="22">
        <v>4</v>
      </c>
      <c r="T2800" s="22">
        <v>1</v>
      </c>
      <c r="U2800" s="22">
        <v>12</v>
      </c>
      <c r="V2800" s="22"/>
      <c r="W2800" s="22">
        <v>4</v>
      </c>
      <c r="X2800" s="22">
        <v>4</v>
      </c>
      <c r="Y2800" s="14">
        <v>12</v>
      </c>
      <c r="Z2800" s="10">
        <v>4</v>
      </c>
      <c r="AA2800" s="22">
        <v>4</v>
      </c>
      <c r="AB2800" s="22">
        <v>6.56</v>
      </c>
      <c r="AC2800" s="22">
        <v>1.476203915368595E-2</v>
      </c>
      <c r="AD2800" s="42">
        <v>1.2E-4</v>
      </c>
      <c r="AE2800" s="22">
        <v>999999</v>
      </c>
      <c r="AF2800" s="22">
        <v>0</v>
      </c>
      <c r="AG2800" s="22">
        <v>0</v>
      </c>
      <c r="AH2800" s="22">
        <v>0</v>
      </c>
      <c r="AI2800" s="22">
        <v>0</v>
      </c>
      <c r="AJ2800" s="22">
        <v>0</v>
      </c>
      <c r="AK2800" s="22">
        <v>0</v>
      </c>
      <c r="AL2800" s="45">
        <v>0</v>
      </c>
      <c r="AM2800" s="45">
        <v>0</v>
      </c>
      <c r="AN2800" s="45">
        <v>0</v>
      </c>
      <c r="AO2800" s="45">
        <v>0</v>
      </c>
      <c r="AP2800" s="45">
        <v>0</v>
      </c>
      <c r="AQ2800" s="45">
        <v>0</v>
      </c>
      <c r="AR2800" s="45">
        <v>0</v>
      </c>
      <c r="AS2800" s="45" t="s">
        <v>4445</v>
      </c>
      <c r="AT2800" s="45" t="s">
        <v>4445</v>
      </c>
      <c r="AU2800" s="45">
        <v>0</v>
      </c>
      <c r="AV2800" s="10">
        <v>23.597765363128492</v>
      </c>
      <c r="AW2800" s="10">
        <v>23.597765363128492</v>
      </c>
      <c r="AX2800" s="17">
        <v>0</v>
      </c>
    </row>
    <row r="2801" spans="1:50" x14ac:dyDescent="0.25">
      <c r="A2801" s="22" t="s">
        <v>2195</v>
      </c>
      <c r="B2801" s="22" t="s">
        <v>3956</v>
      </c>
      <c r="C2801" s="22" t="s">
        <v>2691</v>
      </c>
      <c r="D2801" s="22">
        <v>1483</v>
      </c>
      <c r="E2801" s="22" t="s">
        <v>3989</v>
      </c>
      <c r="F2801" s="43">
        <v>2.5246999999999999E-2</v>
      </c>
      <c r="G2801" s="43">
        <v>15.30237482295</v>
      </c>
      <c r="H2801" s="43">
        <v>1.0323863636363637</v>
      </c>
      <c r="I2801" s="9">
        <v>0</v>
      </c>
      <c r="J2801" s="9">
        <v>1.0323863636363637</v>
      </c>
      <c r="K2801" s="11">
        <v>0</v>
      </c>
      <c r="L2801" s="41">
        <v>64</v>
      </c>
      <c r="M2801" s="44">
        <v>0</v>
      </c>
      <c r="N2801" s="13">
        <v>0</v>
      </c>
      <c r="O2801" s="13">
        <v>0</v>
      </c>
      <c r="P2801" s="22">
        <v>0</v>
      </c>
      <c r="Q2801" s="22">
        <v>0</v>
      </c>
      <c r="R2801" s="14">
        <v>0</v>
      </c>
      <c r="S2801" s="22">
        <v>33</v>
      </c>
      <c r="T2801" s="22">
        <v>1</v>
      </c>
      <c r="U2801" s="22">
        <v>128</v>
      </c>
      <c r="V2801" s="22"/>
      <c r="W2801" s="22">
        <v>25</v>
      </c>
      <c r="X2801" s="22">
        <v>17</v>
      </c>
      <c r="Y2801" s="14">
        <v>128</v>
      </c>
      <c r="Z2801" s="10">
        <v>25</v>
      </c>
      <c r="AA2801" s="22">
        <v>17</v>
      </c>
      <c r="AB2801" s="22">
        <v>45.77</v>
      </c>
      <c r="AC2801" s="22">
        <v>1.6498746300564653E-3</v>
      </c>
      <c r="AD2801" s="42">
        <v>9.0000000000000006E-5</v>
      </c>
      <c r="AE2801" s="22">
        <v>999999</v>
      </c>
      <c r="AF2801" s="22">
        <v>0</v>
      </c>
      <c r="AG2801" s="22">
        <v>0</v>
      </c>
      <c r="AH2801" s="22">
        <v>0</v>
      </c>
      <c r="AI2801" s="22">
        <v>0</v>
      </c>
      <c r="AJ2801" s="22">
        <v>0</v>
      </c>
      <c r="AK2801" s="22">
        <v>0</v>
      </c>
      <c r="AL2801" s="45">
        <v>0</v>
      </c>
      <c r="AM2801" s="45">
        <v>0</v>
      </c>
      <c r="AN2801" s="45">
        <v>0</v>
      </c>
      <c r="AO2801" s="45">
        <v>0</v>
      </c>
      <c r="AP2801" s="45">
        <v>0</v>
      </c>
      <c r="AQ2801" s="45">
        <v>0</v>
      </c>
      <c r="AR2801" s="45">
        <v>0</v>
      </c>
      <c r="AS2801" s="45" t="s">
        <v>4445</v>
      </c>
      <c r="AT2801" s="45" t="s">
        <v>4445</v>
      </c>
      <c r="AU2801" s="45">
        <v>0</v>
      </c>
      <c r="AV2801" s="10">
        <v>24.215740231150246</v>
      </c>
      <c r="AW2801" s="10">
        <v>24.215740231150246</v>
      </c>
      <c r="AX2801" s="17">
        <v>0</v>
      </c>
    </row>
    <row r="2802" spans="1:50" x14ac:dyDescent="0.25">
      <c r="A2802" s="22" t="s">
        <v>1672</v>
      </c>
      <c r="B2802" s="22" t="s">
        <v>3947</v>
      </c>
      <c r="C2802" s="22" t="s">
        <v>1733</v>
      </c>
      <c r="D2802" s="22">
        <v>8238</v>
      </c>
      <c r="E2802" s="22" t="s">
        <v>3990</v>
      </c>
      <c r="F2802" s="43">
        <v>4.2030999999999999E-2</v>
      </c>
      <c r="G2802" s="43">
        <v>8.1808628705200004</v>
      </c>
      <c r="H2802" s="43">
        <v>0.17954545454545456</v>
      </c>
      <c r="I2802" s="9">
        <v>0</v>
      </c>
      <c r="J2802" s="9">
        <v>0.17954545454545456</v>
      </c>
      <c r="K2802" s="11">
        <v>0</v>
      </c>
      <c r="L2802" s="41">
        <v>12</v>
      </c>
      <c r="M2802" s="44">
        <v>0</v>
      </c>
      <c r="N2802" s="13">
        <v>0</v>
      </c>
      <c r="O2802" s="13">
        <v>0</v>
      </c>
      <c r="P2802" s="22">
        <v>0</v>
      </c>
      <c r="Q2802" s="22">
        <v>0</v>
      </c>
      <c r="R2802" s="14">
        <v>0</v>
      </c>
      <c r="S2802" s="22">
        <v>2</v>
      </c>
      <c r="T2802" s="22">
        <v>1</v>
      </c>
      <c r="U2802" s="22">
        <v>34</v>
      </c>
      <c r="V2802" s="22"/>
      <c r="W2802" s="22">
        <v>8</v>
      </c>
      <c r="X2802" s="22">
        <v>6</v>
      </c>
      <c r="Y2802" s="14">
        <v>34</v>
      </c>
      <c r="Z2802" s="10">
        <v>8</v>
      </c>
      <c r="AA2802" s="22">
        <v>6</v>
      </c>
      <c r="AB2802" s="22">
        <v>14.02</v>
      </c>
      <c r="AC2802" s="22">
        <v>5.1377221040411333E-3</v>
      </c>
      <c r="AD2802" s="42">
        <v>9.0000000000000006E-5</v>
      </c>
      <c r="AE2802" s="22">
        <v>999999</v>
      </c>
      <c r="AF2802" s="22">
        <v>0</v>
      </c>
      <c r="AG2802" s="22">
        <v>0</v>
      </c>
      <c r="AH2802" s="22">
        <v>0</v>
      </c>
      <c r="AI2802" s="22">
        <v>0</v>
      </c>
      <c r="AJ2802" s="22">
        <v>0</v>
      </c>
      <c r="AK2802" s="22">
        <v>0</v>
      </c>
      <c r="AL2802" s="45">
        <v>0</v>
      </c>
      <c r="AM2802" s="45">
        <v>0</v>
      </c>
      <c r="AN2802" s="45">
        <v>0</v>
      </c>
      <c r="AO2802" s="45">
        <v>0</v>
      </c>
      <c r="AP2802" s="45">
        <v>0</v>
      </c>
      <c r="AQ2802" s="45">
        <v>0</v>
      </c>
      <c r="AR2802" s="45">
        <v>0</v>
      </c>
      <c r="AS2802" s="45" t="s">
        <v>4445</v>
      </c>
      <c r="AT2802" s="45" t="s">
        <v>4445</v>
      </c>
      <c r="AU2802" s="45">
        <v>0</v>
      </c>
      <c r="AV2802" s="10">
        <v>44.556962025316452</v>
      </c>
      <c r="AW2802" s="10">
        <v>44.556962025316452</v>
      </c>
      <c r="AX2802" s="17">
        <v>0</v>
      </c>
    </row>
    <row r="2803" spans="1:50" x14ac:dyDescent="0.25">
      <c r="A2803" s="22" t="s">
        <v>8</v>
      </c>
      <c r="B2803" s="22" t="s">
        <v>3946</v>
      </c>
      <c r="C2803" s="22" t="s">
        <v>423</v>
      </c>
      <c r="D2803" s="22">
        <v>3039</v>
      </c>
      <c r="E2803" s="22" t="s">
        <v>3991</v>
      </c>
      <c r="F2803" s="43">
        <v>2.0149E-2</v>
      </c>
      <c r="G2803" s="43">
        <v>7.62629938158</v>
      </c>
      <c r="H2803" s="43">
        <v>0.19545454545454546</v>
      </c>
      <c r="I2803" s="9">
        <v>0</v>
      </c>
      <c r="J2803" s="9">
        <v>0.19545454545454546</v>
      </c>
      <c r="K2803" s="11">
        <v>0</v>
      </c>
      <c r="L2803" s="41">
        <v>34</v>
      </c>
      <c r="M2803" s="44">
        <v>0</v>
      </c>
      <c r="N2803" s="13">
        <v>0</v>
      </c>
      <c r="O2803" s="13">
        <v>0</v>
      </c>
      <c r="P2803" s="22">
        <v>0</v>
      </c>
      <c r="Q2803" s="22">
        <v>0</v>
      </c>
      <c r="R2803" s="14">
        <v>0</v>
      </c>
      <c r="S2803" s="22">
        <v>4</v>
      </c>
      <c r="T2803" s="22">
        <v>1</v>
      </c>
      <c r="U2803" s="22">
        <v>74</v>
      </c>
      <c r="V2803" s="22"/>
      <c r="W2803" s="22">
        <v>15</v>
      </c>
      <c r="X2803" s="22">
        <v>11</v>
      </c>
      <c r="Y2803" s="14">
        <v>74</v>
      </c>
      <c r="Z2803" s="10">
        <v>15</v>
      </c>
      <c r="AA2803" s="22">
        <v>11</v>
      </c>
      <c r="AB2803" s="22">
        <v>27.21</v>
      </c>
      <c r="AC2803" s="22">
        <v>2.6420415711277223E-3</v>
      </c>
      <c r="AD2803" s="42">
        <v>8.0000000000000007E-5</v>
      </c>
      <c r="AE2803" s="22">
        <v>999999</v>
      </c>
      <c r="AF2803" s="22">
        <v>0</v>
      </c>
      <c r="AG2803" s="22">
        <v>0</v>
      </c>
      <c r="AH2803" s="22">
        <v>0</v>
      </c>
      <c r="AI2803" s="22">
        <v>0</v>
      </c>
      <c r="AJ2803" s="22">
        <v>0</v>
      </c>
      <c r="AK2803" s="22">
        <v>0</v>
      </c>
      <c r="AL2803" s="45">
        <v>0</v>
      </c>
      <c r="AM2803" s="45">
        <v>0</v>
      </c>
      <c r="AN2803" s="45">
        <v>0</v>
      </c>
      <c r="AO2803" s="45">
        <v>0</v>
      </c>
      <c r="AP2803" s="45">
        <v>0</v>
      </c>
      <c r="AQ2803" s="45">
        <v>0</v>
      </c>
      <c r="AR2803" s="45">
        <v>0</v>
      </c>
      <c r="AS2803" s="45" t="s">
        <v>4445</v>
      </c>
      <c r="AT2803" s="45" t="s">
        <v>4445</v>
      </c>
      <c r="AU2803" s="45">
        <v>0</v>
      </c>
      <c r="AV2803" s="10">
        <v>76.744186046511629</v>
      </c>
      <c r="AW2803" s="10">
        <v>76.744186046511629</v>
      </c>
      <c r="AX2803" s="17">
        <v>0</v>
      </c>
    </row>
    <row r="2804" spans="1:50" x14ac:dyDescent="0.25">
      <c r="A2804" s="22" t="s">
        <v>2195</v>
      </c>
      <c r="B2804" s="22" t="s">
        <v>3956</v>
      </c>
      <c r="C2804" s="22" t="s">
        <v>2260</v>
      </c>
      <c r="D2804" s="22">
        <v>2800</v>
      </c>
      <c r="E2804" s="22" t="s">
        <v>3993</v>
      </c>
      <c r="F2804" s="43">
        <v>2.281E-2</v>
      </c>
      <c r="G2804" s="43">
        <v>3.5009961707700001</v>
      </c>
      <c r="H2804" s="43">
        <v>0.16553030303030306</v>
      </c>
      <c r="I2804" s="9">
        <v>0</v>
      </c>
      <c r="J2804" s="9">
        <v>0.16553030303030306</v>
      </c>
      <c r="K2804" s="11">
        <v>0</v>
      </c>
      <c r="L2804" s="41">
        <v>2</v>
      </c>
      <c r="M2804" s="44">
        <v>0</v>
      </c>
      <c r="N2804" s="13">
        <v>0</v>
      </c>
      <c r="O2804" s="13">
        <v>0</v>
      </c>
      <c r="P2804" s="22">
        <v>0</v>
      </c>
      <c r="Q2804" s="22">
        <v>0</v>
      </c>
      <c r="R2804" s="14">
        <v>0</v>
      </c>
      <c r="S2804" s="22">
        <v>4</v>
      </c>
      <c r="T2804" s="22">
        <v>1</v>
      </c>
      <c r="U2804" s="22">
        <v>16</v>
      </c>
      <c r="V2804" s="22"/>
      <c r="W2804" s="22">
        <v>5</v>
      </c>
      <c r="X2804" s="22">
        <v>4</v>
      </c>
      <c r="Y2804" s="14">
        <v>16</v>
      </c>
      <c r="Z2804" s="10">
        <v>5</v>
      </c>
      <c r="AA2804" s="22">
        <v>4</v>
      </c>
      <c r="AB2804" s="22">
        <v>8.2899999999999991</v>
      </c>
      <c r="AC2804" s="22">
        <v>6.5152884743039374E-3</v>
      </c>
      <c r="AD2804" s="42">
        <v>6.9999999999999994E-5</v>
      </c>
      <c r="AE2804" s="22">
        <v>999999</v>
      </c>
      <c r="AF2804" s="22">
        <v>0</v>
      </c>
      <c r="AG2804" s="22">
        <v>0</v>
      </c>
      <c r="AH2804" s="22">
        <v>0</v>
      </c>
      <c r="AI2804" s="22">
        <v>0</v>
      </c>
      <c r="AJ2804" s="22">
        <v>0</v>
      </c>
      <c r="AK2804" s="22">
        <v>0</v>
      </c>
      <c r="AL2804" s="45">
        <v>0</v>
      </c>
      <c r="AM2804" s="45">
        <v>0</v>
      </c>
      <c r="AN2804" s="45">
        <v>0</v>
      </c>
      <c r="AO2804" s="45">
        <v>0</v>
      </c>
      <c r="AP2804" s="45">
        <v>0</v>
      </c>
      <c r="AQ2804" s="45">
        <v>0</v>
      </c>
      <c r="AR2804" s="45">
        <v>0</v>
      </c>
      <c r="AS2804" s="45" t="s">
        <v>4445</v>
      </c>
      <c r="AT2804" s="45" t="s">
        <v>4445</v>
      </c>
      <c r="AU2804" s="45">
        <v>0</v>
      </c>
      <c r="AV2804" s="10">
        <v>30.205949656750569</v>
      </c>
      <c r="AW2804" s="10">
        <v>30.205949656750569</v>
      </c>
      <c r="AX2804" s="17">
        <v>0</v>
      </c>
    </row>
    <row r="2805" spans="1:50" x14ac:dyDescent="0.25">
      <c r="A2805" s="22" t="s">
        <v>2195</v>
      </c>
      <c r="B2805" s="22" t="s">
        <v>3956</v>
      </c>
      <c r="C2805" s="22" t="s">
        <v>2446</v>
      </c>
      <c r="D2805" s="22">
        <v>1455</v>
      </c>
      <c r="E2805" s="22" t="s">
        <v>3994</v>
      </c>
      <c r="F2805" s="43">
        <v>1.7842E-2</v>
      </c>
      <c r="G2805" s="43">
        <v>1.5228298660499999</v>
      </c>
      <c r="H2805" s="43">
        <v>0.30246212121212124</v>
      </c>
      <c r="I2805" s="9">
        <v>0.1009469696969697</v>
      </c>
      <c r="J2805" s="9">
        <v>0.20151515151515154</v>
      </c>
      <c r="K2805" s="11">
        <v>0.1009469696969697</v>
      </c>
      <c r="L2805" s="41">
        <v>2</v>
      </c>
      <c r="M2805" s="44">
        <v>0</v>
      </c>
      <c r="N2805" s="13">
        <v>0</v>
      </c>
      <c r="O2805" s="13">
        <v>0</v>
      </c>
      <c r="P2805" s="22">
        <v>0</v>
      </c>
      <c r="Q2805" s="22">
        <v>0</v>
      </c>
      <c r="R2805" s="14">
        <v>0</v>
      </c>
      <c r="S2805" s="22">
        <v>5</v>
      </c>
      <c r="T2805" s="22">
        <v>0.66624921728240449</v>
      </c>
      <c r="U2805" s="22">
        <v>11</v>
      </c>
      <c r="V2805" s="22"/>
      <c r="W2805" s="22">
        <v>3</v>
      </c>
      <c r="X2805" s="22">
        <v>3</v>
      </c>
      <c r="Y2805" s="14">
        <v>11</v>
      </c>
      <c r="Z2805" s="10">
        <v>3</v>
      </c>
      <c r="AA2805" s="22">
        <v>3</v>
      </c>
      <c r="AB2805" s="22">
        <v>5.0999999999999996</v>
      </c>
      <c r="AC2805" s="22">
        <v>1.1716344942905252E-2</v>
      </c>
      <c r="AD2805" s="42">
        <v>6.9999999999999994E-5</v>
      </c>
      <c r="AE2805" s="22">
        <v>999999</v>
      </c>
      <c r="AF2805" s="22">
        <v>0</v>
      </c>
      <c r="AG2805" s="22">
        <v>0</v>
      </c>
      <c r="AH2805" s="22">
        <v>0</v>
      </c>
      <c r="AI2805" s="22">
        <v>0</v>
      </c>
      <c r="AJ2805" s="22">
        <v>0</v>
      </c>
      <c r="AK2805" s="22">
        <v>0</v>
      </c>
      <c r="AL2805" s="45">
        <v>0</v>
      </c>
      <c r="AM2805" s="45">
        <v>0</v>
      </c>
      <c r="AN2805" s="45">
        <v>0</v>
      </c>
      <c r="AO2805" s="45">
        <v>0</v>
      </c>
      <c r="AP2805" s="45">
        <v>0</v>
      </c>
      <c r="AQ2805" s="45">
        <v>0</v>
      </c>
      <c r="AR2805" s="45">
        <v>0</v>
      </c>
      <c r="AS2805" s="45" t="s">
        <v>4445</v>
      </c>
      <c r="AT2805" s="45" t="s">
        <v>4445</v>
      </c>
      <c r="AU2805" s="45">
        <v>0</v>
      </c>
      <c r="AV2805" s="10">
        <v>14.88721804511278</v>
      </c>
      <c r="AW2805" s="10">
        <v>9.9185973700688788</v>
      </c>
      <c r="AX2805" s="17">
        <v>0.33375078271759551</v>
      </c>
    </row>
    <row r="2806" spans="1:50" x14ac:dyDescent="0.25">
      <c r="A2806" s="22" t="s">
        <v>2195</v>
      </c>
      <c r="B2806" s="22" t="s">
        <v>3956</v>
      </c>
      <c r="C2806" s="22" t="s">
        <v>2895</v>
      </c>
      <c r="D2806" s="22">
        <v>2387</v>
      </c>
      <c r="E2806" s="22" t="s">
        <v>3995</v>
      </c>
      <c r="F2806" s="43">
        <v>0.103121</v>
      </c>
      <c r="G2806" s="43">
        <v>23.366065325819999</v>
      </c>
      <c r="H2806" s="43">
        <v>0.8089015151515152</v>
      </c>
      <c r="I2806" s="9">
        <v>0</v>
      </c>
      <c r="J2806" s="9">
        <v>0.8089015151515152</v>
      </c>
      <c r="K2806" s="11">
        <v>0</v>
      </c>
      <c r="L2806" s="41">
        <v>3</v>
      </c>
      <c r="M2806" s="44">
        <v>0</v>
      </c>
      <c r="N2806" s="13">
        <v>0</v>
      </c>
      <c r="O2806" s="13">
        <v>0</v>
      </c>
      <c r="P2806" s="22">
        <v>0</v>
      </c>
      <c r="Q2806" s="22">
        <v>0</v>
      </c>
      <c r="R2806" s="14">
        <v>0</v>
      </c>
      <c r="S2806" s="22">
        <v>15</v>
      </c>
      <c r="T2806" s="22">
        <v>1</v>
      </c>
      <c r="U2806" s="22">
        <v>18</v>
      </c>
      <c r="V2806" s="22"/>
      <c r="W2806" s="22">
        <v>5</v>
      </c>
      <c r="X2806" s="22">
        <v>4</v>
      </c>
      <c r="Y2806" s="14">
        <v>18</v>
      </c>
      <c r="Z2806" s="10">
        <v>5</v>
      </c>
      <c r="AA2806" s="22">
        <v>4</v>
      </c>
      <c r="AB2806" s="22">
        <v>8.4700000000000006</v>
      </c>
      <c r="AC2806" s="22">
        <v>4.413280480134972E-3</v>
      </c>
      <c r="AD2806" s="42">
        <v>5.0000000000000002E-5</v>
      </c>
      <c r="AE2806" s="22">
        <v>999999</v>
      </c>
      <c r="AF2806" s="22">
        <v>0</v>
      </c>
      <c r="AG2806" s="22">
        <v>0</v>
      </c>
      <c r="AH2806" s="22">
        <v>0</v>
      </c>
      <c r="AI2806" s="22">
        <v>0</v>
      </c>
      <c r="AJ2806" s="22">
        <v>0</v>
      </c>
      <c r="AK2806" s="22">
        <v>0</v>
      </c>
      <c r="AL2806" s="45">
        <v>0</v>
      </c>
      <c r="AM2806" s="45">
        <v>0</v>
      </c>
      <c r="AN2806" s="45">
        <v>0</v>
      </c>
      <c r="AO2806" s="45">
        <v>0</v>
      </c>
      <c r="AP2806" s="45">
        <v>0</v>
      </c>
      <c r="AQ2806" s="45">
        <v>0</v>
      </c>
      <c r="AR2806" s="45">
        <v>0</v>
      </c>
      <c r="AS2806" s="45" t="s">
        <v>4445</v>
      </c>
      <c r="AT2806" s="45" t="s">
        <v>4445</v>
      </c>
      <c r="AU2806" s="45">
        <v>0</v>
      </c>
      <c r="AV2806" s="10">
        <v>6.1812221962069769</v>
      </c>
      <c r="AW2806" s="10">
        <v>6.1812221962069769</v>
      </c>
      <c r="AX2806" s="17">
        <v>0</v>
      </c>
    </row>
    <row r="2807" spans="1:50" x14ac:dyDescent="0.25">
      <c r="A2807" s="22" t="s">
        <v>2195</v>
      </c>
      <c r="B2807" s="22" t="s">
        <v>3960</v>
      </c>
      <c r="C2807" s="22" t="s">
        <v>3996</v>
      </c>
      <c r="D2807" s="22">
        <v>5522</v>
      </c>
      <c r="E2807" s="22" t="s">
        <v>3997</v>
      </c>
      <c r="F2807" s="43">
        <v>3.64E-3</v>
      </c>
      <c r="G2807" s="43">
        <v>1.0005530869199999</v>
      </c>
      <c r="H2807" s="43">
        <v>0.2</v>
      </c>
      <c r="I2807" s="9">
        <v>0</v>
      </c>
      <c r="J2807" s="9">
        <v>0.2</v>
      </c>
      <c r="K2807" s="11">
        <v>0</v>
      </c>
      <c r="L2807" s="41">
        <v>5</v>
      </c>
      <c r="M2807" s="44">
        <v>0</v>
      </c>
      <c r="N2807" s="13">
        <v>0</v>
      </c>
      <c r="O2807" s="13">
        <v>0</v>
      </c>
      <c r="P2807" s="22">
        <v>0</v>
      </c>
      <c r="Q2807" s="22">
        <v>0</v>
      </c>
      <c r="R2807" s="14">
        <v>0</v>
      </c>
      <c r="S2807" s="22">
        <v>4</v>
      </c>
      <c r="T2807" s="22">
        <v>1</v>
      </c>
      <c r="U2807" s="22">
        <v>21</v>
      </c>
      <c r="V2807" s="22"/>
      <c r="W2807" s="22">
        <v>6</v>
      </c>
      <c r="X2807" s="22">
        <v>5</v>
      </c>
      <c r="Y2807" s="14">
        <v>21</v>
      </c>
      <c r="Z2807" s="10">
        <v>6</v>
      </c>
      <c r="AA2807" s="22">
        <v>5</v>
      </c>
      <c r="AB2807" s="22">
        <v>10.11</v>
      </c>
      <c r="AC2807" s="22">
        <v>3.6379878764903951E-3</v>
      </c>
      <c r="AD2807" s="42">
        <v>5.0000000000000002E-5</v>
      </c>
      <c r="AE2807" s="22">
        <v>999999</v>
      </c>
      <c r="AF2807" s="22">
        <v>0</v>
      </c>
      <c r="AG2807" s="22">
        <v>0</v>
      </c>
      <c r="AH2807" s="22">
        <v>0</v>
      </c>
      <c r="AI2807" s="22">
        <v>0</v>
      </c>
      <c r="AJ2807" s="22">
        <v>0</v>
      </c>
      <c r="AK2807" s="22">
        <v>0</v>
      </c>
      <c r="AL2807" s="45">
        <v>0</v>
      </c>
      <c r="AM2807" s="45">
        <v>0</v>
      </c>
      <c r="AN2807" s="45">
        <v>0</v>
      </c>
      <c r="AO2807" s="45">
        <v>0</v>
      </c>
      <c r="AP2807" s="45">
        <v>0</v>
      </c>
      <c r="AQ2807" s="45">
        <v>0</v>
      </c>
      <c r="AR2807" s="45">
        <v>0</v>
      </c>
      <c r="AS2807" s="45" t="s">
        <v>4445</v>
      </c>
      <c r="AT2807" s="45" t="s">
        <v>4445</v>
      </c>
      <c r="AU2807" s="45">
        <v>0</v>
      </c>
      <c r="AV2807" s="10">
        <v>30</v>
      </c>
      <c r="AW2807" s="10">
        <v>30</v>
      </c>
      <c r="AX2807" s="17">
        <v>0</v>
      </c>
    </row>
    <row r="2808" spans="1:50" x14ac:dyDescent="0.25">
      <c r="A2808" s="22" t="s">
        <v>1672</v>
      </c>
      <c r="B2808" s="22" t="s">
        <v>3947</v>
      </c>
      <c r="C2808" s="22" t="s">
        <v>1824</v>
      </c>
      <c r="D2808" s="22">
        <v>7730</v>
      </c>
      <c r="E2808" s="22" t="s">
        <v>3998</v>
      </c>
      <c r="F2808" s="43">
        <v>8.7340000000000004E-3</v>
      </c>
      <c r="G2808" s="43">
        <v>28.09033593985</v>
      </c>
      <c r="H2808" s="43">
        <v>1.915340909090909</v>
      </c>
      <c r="I2808" s="9">
        <v>0.75246212121212119</v>
      </c>
      <c r="J2808" s="9">
        <v>1.1628787878787878</v>
      </c>
      <c r="K2808" s="11">
        <v>1.0598484848484848</v>
      </c>
      <c r="L2808" s="41">
        <v>218</v>
      </c>
      <c r="M2808" s="44">
        <v>325</v>
      </c>
      <c r="N2808" s="13">
        <v>120</v>
      </c>
      <c r="O2808" s="13">
        <v>36</v>
      </c>
      <c r="P2808" s="22">
        <v>74</v>
      </c>
      <c r="Q2808" s="22">
        <v>24</v>
      </c>
      <c r="R2808" s="14">
        <v>0</v>
      </c>
      <c r="S2808" s="22">
        <v>86</v>
      </c>
      <c r="T2808" s="22">
        <v>0.44665282309898147</v>
      </c>
      <c r="U2808" s="22">
        <v>507</v>
      </c>
      <c r="V2808" s="22"/>
      <c r="W2808" s="22">
        <v>154</v>
      </c>
      <c r="X2808" s="22">
        <v>59</v>
      </c>
      <c r="Y2808" s="14">
        <v>182</v>
      </c>
      <c r="Z2808" s="10">
        <v>80</v>
      </c>
      <c r="AA2808" s="22">
        <v>35</v>
      </c>
      <c r="AB2808" s="22">
        <v>125.98</v>
      </c>
      <c r="AC2808" s="22">
        <v>3.1092543779832915E-4</v>
      </c>
      <c r="AD2808" s="42">
        <v>5.0000000000000002E-5</v>
      </c>
      <c r="AE2808" s="22">
        <v>999999</v>
      </c>
      <c r="AF2808" s="22">
        <v>0</v>
      </c>
      <c r="AG2808" s="22">
        <v>0</v>
      </c>
      <c r="AH2808" s="22">
        <v>0</v>
      </c>
      <c r="AI2808" s="22">
        <v>0</v>
      </c>
      <c r="AJ2808" s="22">
        <v>1</v>
      </c>
      <c r="AK2808" s="22">
        <v>0</v>
      </c>
      <c r="AL2808" s="45">
        <v>0</v>
      </c>
      <c r="AM2808" s="45">
        <v>0</v>
      </c>
      <c r="AN2808" s="45">
        <v>0</v>
      </c>
      <c r="AO2808" s="45">
        <v>0</v>
      </c>
      <c r="AP2808" s="45">
        <v>0</v>
      </c>
      <c r="AQ2808" s="45">
        <v>0</v>
      </c>
      <c r="AR2808" s="45">
        <v>0</v>
      </c>
      <c r="AS2808" s="45" t="s">
        <v>4445</v>
      </c>
      <c r="AT2808" s="45" t="s">
        <v>4445</v>
      </c>
      <c r="AU2808" s="45">
        <v>0</v>
      </c>
      <c r="AV2808" s="10">
        <v>68.794788273615637</v>
      </c>
      <c r="AW2808" s="10">
        <v>80.403441115396021</v>
      </c>
      <c r="AX2808" s="17">
        <v>0.3928606743795115</v>
      </c>
    </row>
    <row r="2809" spans="1:50" x14ac:dyDescent="0.25">
      <c r="A2809" s="22" t="s">
        <v>8</v>
      </c>
      <c r="B2809" s="22" t="s">
        <v>3953</v>
      </c>
      <c r="C2809" s="22" t="s">
        <v>406</v>
      </c>
      <c r="D2809" s="22">
        <v>1729</v>
      </c>
      <c r="E2809" s="22" t="s">
        <v>4000</v>
      </c>
      <c r="F2809" s="43">
        <v>1.2245000000000001E-2</v>
      </c>
      <c r="G2809" s="43">
        <v>4.8815538030400001</v>
      </c>
      <c r="H2809" s="43">
        <v>0.30284090909090911</v>
      </c>
      <c r="I2809" s="9">
        <v>0.18333333333333335</v>
      </c>
      <c r="J2809" s="9">
        <v>0.11950757575757576</v>
      </c>
      <c r="K2809" s="11">
        <v>0.21363636363636362</v>
      </c>
      <c r="L2809" s="41">
        <v>29</v>
      </c>
      <c r="M2809" s="44">
        <v>54</v>
      </c>
      <c r="N2809" s="13">
        <v>11</v>
      </c>
      <c r="O2809" s="13">
        <v>6</v>
      </c>
      <c r="P2809" s="22">
        <v>5</v>
      </c>
      <c r="Q2809" s="22">
        <v>4</v>
      </c>
      <c r="R2809" s="14">
        <v>0</v>
      </c>
      <c r="S2809" s="22">
        <v>11</v>
      </c>
      <c r="T2809" s="22">
        <v>0.29455909943714831</v>
      </c>
      <c r="U2809" s="22">
        <v>73</v>
      </c>
      <c r="V2809" s="22"/>
      <c r="W2809" s="22">
        <v>15</v>
      </c>
      <c r="X2809" s="22">
        <v>9</v>
      </c>
      <c r="Y2809" s="14">
        <v>19</v>
      </c>
      <c r="Z2809" s="10">
        <v>10</v>
      </c>
      <c r="AA2809" s="22">
        <v>5</v>
      </c>
      <c r="AB2809" s="22">
        <v>15.41</v>
      </c>
      <c r="AC2809" s="22">
        <v>2.5084226240371242E-3</v>
      </c>
      <c r="AD2809" s="42">
        <v>5.0000000000000002E-5</v>
      </c>
      <c r="AE2809" s="22">
        <v>999999</v>
      </c>
      <c r="AF2809" s="22">
        <v>0</v>
      </c>
      <c r="AG2809" s="22">
        <v>0</v>
      </c>
      <c r="AH2809" s="22">
        <v>0</v>
      </c>
      <c r="AI2809" s="22">
        <v>1</v>
      </c>
      <c r="AJ2809" s="22">
        <v>0</v>
      </c>
      <c r="AK2809" s="22">
        <v>0</v>
      </c>
      <c r="AL2809" s="45">
        <v>0</v>
      </c>
      <c r="AM2809" s="45">
        <v>0</v>
      </c>
      <c r="AN2809" s="45">
        <v>0</v>
      </c>
      <c r="AO2809" s="45">
        <v>0</v>
      </c>
      <c r="AP2809" s="45">
        <v>0</v>
      </c>
      <c r="AQ2809" s="45">
        <v>0</v>
      </c>
      <c r="AR2809" s="45">
        <v>0</v>
      </c>
      <c r="AS2809" s="45" t="s">
        <v>4445</v>
      </c>
      <c r="AT2809" s="45" t="s">
        <v>4445</v>
      </c>
      <c r="AU2809" s="45">
        <v>0</v>
      </c>
      <c r="AV2809" s="10">
        <v>83.676703645007919</v>
      </c>
      <c r="AW2809" s="10">
        <v>49.530956848030016</v>
      </c>
      <c r="AX2809" s="17">
        <v>0.6053783614759225</v>
      </c>
    </row>
    <row r="2810" spans="1:50" x14ac:dyDescent="0.25">
      <c r="A2810" s="22" t="s">
        <v>2906</v>
      </c>
      <c r="B2810" s="22" t="s">
        <v>3950</v>
      </c>
      <c r="C2810" s="22" t="s">
        <v>3088</v>
      </c>
      <c r="D2810" s="22">
        <v>3815</v>
      </c>
      <c r="E2810" s="22" t="s">
        <v>4001</v>
      </c>
      <c r="F2810" s="43">
        <v>1.805E-3</v>
      </c>
      <c r="G2810" s="43">
        <v>1.77375597771</v>
      </c>
      <c r="H2810" s="43">
        <v>0.13200757575757577</v>
      </c>
      <c r="I2810" s="9">
        <v>0</v>
      </c>
      <c r="J2810" s="9">
        <v>0.13200757575757577</v>
      </c>
      <c r="K2810" s="11">
        <v>0</v>
      </c>
      <c r="L2810" s="41">
        <v>39</v>
      </c>
      <c r="M2810" s="44">
        <v>0</v>
      </c>
      <c r="N2810" s="13">
        <v>0</v>
      </c>
      <c r="O2810" s="13">
        <v>0</v>
      </c>
      <c r="P2810" s="22">
        <v>0</v>
      </c>
      <c r="Q2810" s="22">
        <v>0</v>
      </c>
      <c r="R2810" s="14">
        <v>0</v>
      </c>
      <c r="S2810" s="22">
        <v>4</v>
      </c>
      <c r="T2810" s="22">
        <v>1</v>
      </c>
      <c r="U2810" s="22">
        <v>83</v>
      </c>
      <c r="V2810" s="22"/>
      <c r="W2810" s="22">
        <v>17</v>
      </c>
      <c r="X2810" s="22">
        <v>12</v>
      </c>
      <c r="Y2810" s="14">
        <v>83</v>
      </c>
      <c r="Z2810" s="10">
        <v>17</v>
      </c>
      <c r="AA2810" s="22">
        <v>12</v>
      </c>
      <c r="AB2810" s="22">
        <v>30.76</v>
      </c>
      <c r="AC2810" s="22">
        <v>1.0176146114136498E-3</v>
      </c>
      <c r="AD2810" s="42">
        <v>4.0000000000000003E-5</v>
      </c>
      <c r="AE2810" s="22">
        <v>999999</v>
      </c>
      <c r="AF2810" s="22">
        <v>0</v>
      </c>
      <c r="AG2810" s="22">
        <v>0</v>
      </c>
      <c r="AH2810" s="22">
        <v>0</v>
      </c>
      <c r="AI2810" s="22">
        <v>0</v>
      </c>
      <c r="AJ2810" s="22">
        <v>0</v>
      </c>
      <c r="AK2810" s="22">
        <v>0</v>
      </c>
      <c r="AL2810" s="45">
        <v>0</v>
      </c>
      <c r="AM2810" s="45">
        <v>0</v>
      </c>
      <c r="AN2810" s="45">
        <v>0</v>
      </c>
      <c r="AO2810" s="45">
        <v>0</v>
      </c>
      <c r="AP2810" s="45">
        <v>0</v>
      </c>
      <c r="AQ2810" s="45">
        <v>0</v>
      </c>
      <c r="AR2810" s="45">
        <v>0</v>
      </c>
      <c r="AS2810" s="45" t="s">
        <v>4445</v>
      </c>
      <c r="AT2810" s="45" t="s">
        <v>4445</v>
      </c>
      <c r="AU2810" s="45">
        <v>0</v>
      </c>
      <c r="AV2810" s="10">
        <v>128.78048780487805</v>
      </c>
      <c r="AW2810" s="10">
        <v>128.78048780487805</v>
      </c>
      <c r="AX2810" s="17">
        <v>0</v>
      </c>
    </row>
    <row r="2811" spans="1:50" x14ac:dyDescent="0.25">
      <c r="A2811" s="22" t="s">
        <v>2195</v>
      </c>
      <c r="B2811" s="22" t="s">
        <v>3956</v>
      </c>
      <c r="C2811" s="22" t="s">
        <v>2453</v>
      </c>
      <c r="D2811" s="22">
        <v>4100</v>
      </c>
      <c r="E2811" s="22" t="s">
        <v>4002</v>
      </c>
      <c r="F2811" s="43">
        <v>3.3909999999999999E-3</v>
      </c>
      <c r="G2811" s="43">
        <v>0.85577157256000003</v>
      </c>
      <c r="H2811" s="43">
        <v>0.18371212121212122</v>
      </c>
      <c r="I2811" s="9">
        <v>0</v>
      </c>
      <c r="J2811" s="9">
        <v>0.18371212121212122</v>
      </c>
      <c r="K2811" s="11">
        <v>0</v>
      </c>
      <c r="L2811" s="41">
        <v>2</v>
      </c>
      <c r="M2811" s="44">
        <v>0</v>
      </c>
      <c r="N2811" s="13">
        <v>0</v>
      </c>
      <c r="O2811" s="13">
        <v>0</v>
      </c>
      <c r="P2811" s="22">
        <v>0</v>
      </c>
      <c r="Q2811" s="22">
        <v>0</v>
      </c>
      <c r="R2811" s="14">
        <v>0</v>
      </c>
      <c r="S2811" s="22">
        <v>6</v>
      </c>
      <c r="T2811" s="22">
        <v>1</v>
      </c>
      <c r="U2811" s="22">
        <v>16</v>
      </c>
      <c r="V2811" s="22"/>
      <c r="W2811" s="22">
        <v>5</v>
      </c>
      <c r="X2811" s="22">
        <v>4</v>
      </c>
      <c r="Y2811" s="14">
        <v>16</v>
      </c>
      <c r="Z2811" s="10">
        <v>5</v>
      </c>
      <c r="AA2811" s="22">
        <v>4</v>
      </c>
      <c r="AB2811" s="22">
        <v>8.2899999999999991</v>
      </c>
      <c r="AC2811" s="22">
        <v>3.9625060106355066E-3</v>
      </c>
      <c r="AD2811" s="42">
        <v>4.0000000000000003E-5</v>
      </c>
      <c r="AE2811" s="22">
        <v>999999</v>
      </c>
      <c r="AF2811" s="22">
        <v>0</v>
      </c>
      <c r="AG2811" s="22">
        <v>0</v>
      </c>
      <c r="AH2811" s="22">
        <v>0</v>
      </c>
      <c r="AI2811" s="22">
        <v>0</v>
      </c>
      <c r="AJ2811" s="22">
        <v>0</v>
      </c>
      <c r="AK2811" s="22">
        <v>0</v>
      </c>
      <c r="AL2811" s="45">
        <v>0</v>
      </c>
      <c r="AM2811" s="45">
        <v>0</v>
      </c>
      <c r="AN2811" s="45">
        <v>0</v>
      </c>
      <c r="AO2811" s="45">
        <v>0</v>
      </c>
      <c r="AP2811" s="45">
        <v>0</v>
      </c>
      <c r="AQ2811" s="45">
        <v>0</v>
      </c>
      <c r="AR2811" s="45">
        <v>0</v>
      </c>
      <c r="AS2811" s="45" t="s">
        <v>4445</v>
      </c>
      <c r="AT2811" s="45" t="s">
        <v>4445</v>
      </c>
      <c r="AU2811" s="45">
        <v>0</v>
      </c>
      <c r="AV2811" s="10">
        <v>27.216494845360824</v>
      </c>
      <c r="AW2811" s="10">
        <v>27.216494845360824</v>
      </c>
      <c r="AX2811" s="17">
        <v>0</v>
      </c>
    </row>
    <row r="2812" spans="1:50" x14ac:dyDescent="0.25">
      <c r="A2812" s="22" t="s">
        <v>2195</v>
      </c>
      <c r="B2812" s="22" t="s">
        <v>3960</v>
      </c>
      <c r="C2812" s="22" t="s">
        <v>2289</v>
      </c>
      <c r="D2812" s="22">
        <v>3802</v>
      </c>
      <c r="E2812" s="22" t="s">
        <v>4003</v>
      </c>
      <c r="F2812" s="43">
        <v>2.0729000000000001E-2</v>
      </c>
      <c r="G2812" s="43">
        <v>8.5339454429000003</v>
      </c>
      <c r="H2812" s="43">
        <v>0.56761363636363638</v>
      </c>
      <c r="I2812" s="9">
        <v>0</v>
      </c>
      <c r="J2812" s="9">
        <v>0.56761363636363638</v>
      </c>
      <c r="K2812" s="11">
        <v>0</v>
      </c>
      <c r="L2812" s="41">
        <v>12</v>
      </c>
      <c r="M2812" s="44">
        <v>0</v>
      </c>
      <c r="N2812" s="13">
        <v>0</v>
      </c>
      <c r="O2812" s="13">
        <v>0</v>
      </c>
      <c r="P2812" s="22">
        <v>0</v>
      </c>
      <c r="Q2812" s="22">
        <v>0</v>
      </c>
      <c r="R2812" s="14">
        <v>0</v>
      </c>
      <c r="S2812" s="22">
        <v>13</v>
      </c>
      <c r="T2812" s="22">
        <v>1</v>
      </c>
      <c r="U2812" s="22">
        <v>34</v>
      </c>
      <c r="V2812" s="22"/>
      <c r="W2812" s="22">
        <v>8</v>
      </c>
      <c r="X2812" s="22">
        <v>6</v>
      </c>
      <c r="Y2812" s="14">
        <v>34</v>
      </c>
      <c r="Z2812" s="10">
        <v>8</v>
      </c>
      <c r="AA2812" s="22">
        <v>6</v>
      </c>
      <c r="AB2812" s="22">
        <v>14.02</v>
      </c>
      <c r="AC2812" s="22">
        <v>2.4290054510772551E-3</v>
      </c>
      <c r="AD2812" s="42">
        <v>4.0000000000000003E-5</v>
      </c>
      <c r="AE2812" s="22">
        <v>999999</v>
      </c>
      <c r="AF2812" s="22">
        <v>0</v>
      </c>
      <c r="AG2812" s="22">
        <v>0</v>
      </c>
      <c r="AH2812" s="22">
        <v>0</v>
      </c>
      <c r="AI2812" s="22">
        <v>0</v>
      </c>
      <c r="AJ2812" s="22">
        <v>0</v>
      </c>
      <c r="AK2812" s="22">
        <v>0</v>
      </c>
      <c r="AL2812" s="45">
        <v>0</v>
      </c>
      <c r="AM2812" s="45">
        <v>0</v>
      </c>
      <c r="AN2812" s="45">
        <v>0</v>
      </c>
      <c r="AO2812" s="45">
        <v>0</v>
      </c>
      <c r="AP2812" s="45">
        <v>0</v>
      </c>
      <c r="AQ2812" s="45">
        <v>0</v>
      </c>
      <c r="AR2812" s="45">
        <v>0</v>
      </c>
      <c r="AS2812" s="45" t="s">
        <v>4445</v>
      </c>
      <c r="AT2812" s="45" t="s">
        <v>4445</v>
      </c>
      <c r="AU2812" s="45">
        <v>0</v>
      </c>
      <c r="AV2812" s="10">
        <v>14.094094094094094</v>
      </c>
      <c r="AW2812" s="10">
        <v>14.094094094094094</v>
      </c>
      <c r="AX2812" s="17">
        <v>0</v>
      </c>
    </row>
    <row r="2813" spans="1:50" x14ac:dyDescent="0.25">
      <c r="A2813" s="22" t="s">
        <v>2906</v>
      </c>
      <c r="B2813" s="22" t="s">
        <v>3959</v>
      </c>
      <c r="C2813" s="22" t="s">
        <v>3269</v>
      </c>
      <c r="D2813" s="22">
        <v>9370</v>
      </c>
      <c r="E2813" s="22" t="s">
        <v>4006</v>
      </c>
      <c r="F2813" s="43">
        <v>1.6739999999999999E-3</v>
      </c>
      <c r="G2813" s="43">
        <v>1.6229476439399999</v>
      </c>
      <c r="H2813" s="43">
        <v>0.26193181818181821</v>
      </c>
      <c r="I2813" s="9">
        <v>0</v>
      </c>
      <c r="J2813" s="9">
        <v>0.26193181818181821</v>
      </c>
      <c r="K2813" s="11">
        <v>0</v>
      </c>
      <c r="L2813" s="41">
        <v>13</v>
      </c>
      <c r="M2813" s="44">
        <v>0</v>
      </c>
      <c r="N2813" s="13">
        <v>0</v>
      </c>
      <c r="O2813" s="13">
        <v>0</v>
      </c>
      <c r="P2813" s="22">
        <v>0</v>
      </c>
      <c r="Q2813" s="22">
        <v>0</v>
      </c>
      <c r="R2813" s="14">
        <v>0</v>
      </c>
      <c r="S2813" s="22">
        <v>5</v>
      </c>
      <c r="T2813" s="22">
        <v>1</v>
      </c>
      <c r="U2813" s="22">
        <v>36</v>
      </c>
      <c r="V2813" s="22"/>
      <c r="W2813" s="22">
        <v>8</v>
      </c>
      <c r="X2813" s="22">
        <v>6</v>
      </c>
      <c r="Y2813" s="14">
        <v>36</v>
      </c>
      <c r="Z2813" s="10">
        <v>8</v>
      </c>
      <c r="AA2813" s="22">
        <v>6</v>
      </c>
      <c r="AB2813" s="22">
        <v>14.2</v>
      </c>
      <c r="AC2813" s="22">
        <v>1.0314565637718671E-3</v>
      </c>
      <c r="AD2813" s="42">
        <v>2.0000000000000002E-5</v>
      </c>
      <c r="AE2813" s="22">
        <v>999999</v>
      </c>
      <c r="AF2813" s="22">
        <v>0</v>
      </c>
      <c r="AG2813" s="22">
        <v>0</v>
      </c>
      <c r="AH2813" s="22">
        <v>0</v>
      </c>
      <c r="AI2813" s="22">
        <v>0</v>
      </c>
      <c r="AJ2813" s="22">
        <v>0</v>
      </c>
      <c r="AK2813" s="22">
        <v>0</v>
      </c>
      <c r="AL2813" s="45">
        <v>0</v>
      </c>
      <c r="AM2813" s="45">
        <v>0</v>
      </c>
      <c r="AN2813" s="45">
        <v>0</v>
      </c>
      <c r="AO2813" s="45">
        <v>0</v>
      </c>
      <c r="AP2813" s="45">
        <v>0</v>
      </c>
      <c r="AQ2813" s="45">
        <v>0</v>
      </c>
      <c r="AR2813" s="45">
        <v>0</v>
      </c>
      <c r="AS2813" s="45" t="s">
        <v>4445</v>
      </c>
      <c r="AT2813" s="45" t="s">
        <v>4445</v>
      </c>
      <c r="AU2813" s="45">
        <v>0</v>
      </c>
      <c r="AV2813" s="10">
        <v>30.542299349240778</v>
      </c>
      <c r="AW2813" s="10">
        <v>30.542299349240778</v>
      </c>
      <c r="AX2813" s="17">
        <v>0</v>
      </c>
    </row>
    <row r="2814" spans="1:50" x14ac:dyDescent="0.25">
      <c r="A2814" s="22" t="s">
        <v>2906</v>
      </c>
      <c r="B2814" s="22" t="s">
        <v>3961</v>
      </c>
      <c r="C2814" s="22" t="s">
        <v>3230</v>
      </c>
      <c r="D2814" s="22">
        <v>634</v>
      </c>
      <c r="E2814" s="22" t="s">
        <v>4007</v>
      </c>
      <c r="F2814" s="43">
        <v>7.3980000000000001E-3</v>
      </c>
      <c r="G2814" s="43">
        <v>19.30699580081</v>
      </c>
      <c r="H2814" s="43">
        <v>0.23049242424242425</v>
      </c>
      <c r="I2814" s="9">
        <v>0</v>
      </c>
      <c r="J2814" s="9">
        <v>0.23049242424242425</v>
      </c>
      <c r="K2814" s="11">
        <v>0</v>
      </c>
      <c r="L2814" s="41">
        <v>26</v>
      </c>
      <c r="M2814" s="44">
        <v>0</v>
      </c>
      <c r="N2814" s="13">
        <v>0</v>
      </c>
      <c r="O2814" s="13">
        <v>0</v>
      </c>
      <c r="P2814" s="22">
        <v>0</v>
      </c>
      <c r="Q2814" s="22">
        <v>0</v>
      </c>
      <c r="R2814" s="14">
        <v>0</v>
      </c>
      <c r="S2814" s="22">
        <v>6</v>
      </c>
      <c r="T2814" s="22">
        <v>1</v>
      </c>
      <c r="U2814" s="22">
        <v>59</v>
      </c>
      <c r="V2814" s="22"/>
      <c r="W2814" s="22">
        <v>13</v>
      </c>
      <c r="X2814" s="22">
        <v>9</v>
      </c>
      <c r="Y2814" s="14">
        <v>59</v>
      </c>
      <c r="Z2814" s="10">
        <v>13</v>
      </c>
      <c r="AA2814" s="22">
        <v>9</v>
      </c>
      <c r="AB2814" s="22">
        <v>23.12</v>
      </c>
      <c r="AC2814" s="22">
        <v>3.8317716937037022E-4</v>
      </c>
      <c r="AD2814" s="42">
        <v>1.0000000000000001E-5</v>
      </c>
      <c r="AE2814" s="22">
        <v>999999</v>
      </c>
      <c r="AF2814" s="22">
        <v>0</v>
      </c>
      <c r="AG2814" s="22">
        <v>0</v>
      </c>
      <c r="AH2814" s="22">
        <v>0</v>
      </c>
      <c r="AI2814" s="22">
        <v>0</v>
      </c>
      <c r="AJ2814" s="22">
        <v>0</v>
      </c>
      <c r="AK2814" s="22">
        <v>0</v>
      </c>
      <c r="AL2814" s="45">
        <v>0</v>
      </c>
      <c r="AM2814" s="45">
        <v>0</v>
      </c>
      <c r="AN2814" s="45">
        <v>0</v>
      </c>
      <c r="AO2814" s="45">
        <v>0</v>
      </c>
      <c r="AP2814" s="45">
        <v>0</v>
      </c>
      <c r="AQ2814" s="45">
        <v>0</v>
      </c>
      <c r="AR2814" s="45">
        <v>0</v>
      </c>
      <c r="AS2814" s="45" t="s">
        <v>4445</v>
      </c>
      <c r="AT2814" s="45" t="s">
        <v>4445</v>
      </c>
      <c r="AU2814" s="45">
        <v>0</v>
      </c>
      <c r="AV2814" s="10">
        <v>56.400986031224321</v>
      </c>
      <c r="AW2814" s="10">
        <v>56.400986031224321</v>
      </c>
      <c r="AX2814" s="17">
        <v>0</v>
      </c>
    </row>
    <row r="2815" spans="1:50" x14ac:dyDescent="0.25">
      <c r="A2815" s="22" t="s">
        <v>964</v>
      </c>
      <c r="B2815" s="22" t="s">
        <v>3952</v>
      </c>
      <c r="C2815" s="22" t="s">
        <v>1171</v>
      </c>
      <c r="D2815" s="22">
        <v>3895</v>
      </c>
      <c r="E2815" s="22" t="s">
        <v>4009</v>
      </c>
      <c r="F2815" s="43">
        <v>1.6230000000000001E-3</v>
      </c>
      <c r="G2815" s="43">
        <v>3.99339151147</v>
      </c>
      <c r="H2815" s="43">
        <v>0.17310606060606062</v>
      </c>
      <c r="I2815" s="9">
        <v>0</v>
      </c>
      <c r="J2815" s="9">
        <v>0.17310606060606062</v>
      </c>
      <c r="K2815" s="11">
        <v>0</v>
      </c>
      <c r="L2815" s="41">
        <v>5</v>
      </c>
      <c r="M2815" s="44">
        <v>0</v>
      </c>
      <c r="N2815" s="13">
        <v>0</v>
      </c>
      <c r="O2815" s="13">
        <v>0</v>
      </c>
      <c r="P2815" s="22">
        <v>0</v>
      </c>
      <c r="Q2815" s="22">
        <v>0</v>
      </c>
      <c r="R2815" s="14">
        <v>0</v>
      </c>
      <c r="S2815" s="22">
        <v>4</v>
      </c>
      <c r="T2815" s="22">
        <v>1</v>
      </c>
      <c r="U2815" s="22">
        <v>21</v>
      </c>
      <c r="V2815" s="22"/>
      <c r="W2815" s="22">
        <v>6</v>
      </c>
      <c r="X2815" s="22">
        <v>5</v>
      </c>
      <c r="Y2815" s="14">
        <v>21</v>
      </c>
      <c r="Z2815" s="10">
        <v>6</v>
      </c>
      <c r="AA2815" s="22">
        <v>5</v>
      </c>
      <c r="AB2815" s="22">
        <v>10.11</v>
      </c>
      <c r="AC2815" s="22">
        <v>4.064214578856959E-4</v>
      </c>
      <c r="AD2815" s="42">
        <v>1.0000000000000001E-5</v>
      </c>
      <c r="AE2815" s="22">
        <v>999999</v>
      </c>
      <c r="AF2815" s="22">
        <v>0</v>
      </c>
      <c r="AG2815" s="22">
        <v>0</v>
      </c>
      <c r="AH2815" s="22">
        <v>0</v>
      </c>
      <c r="AI2815" s="22">
        <v>0</v>
      </c>
      <c r="AJ2815" s="22">
        <v>0</v>
      </c>
      <c r="AK2815" s="22">
        <v>0</v>
      </c>
      <c r="AL2815" s="45">
        <v>0</v>
      </c>
      <c r="AM2815" s="45">
        <v>0</v>
      </c>
      <c r="AN2815" s="45">
        <v>0</v>
      </c>
      <c r="AO2815" s="45">
        <v>0</v>
      </c>
      <c r="AP2815" s="45">
        <v>0</v>
      </c>
      <c r="AQ2815" s="45">
        <v>0</v>
      </c>
      <c r="AR2815" s="45">
        <v>0</v>
      </c>
      <c r="AS2815" s="45" t="s">
        <v>4445</v>
      </c>
      <c r="AT2815" s="45" t="s">
        <v>4445</v>
      </c>
      <c r="AU2815" s="45">
        <v>0</v>
      </c>
      <c r="AV2815" s="10">
        <v>34.660831509846822</v>
      </c>
      <c r="AW2815" s="10">
        <v>34.660831509846822</v>
      </c>
      <c r="AX2815" s="17">
        <v>0</v>
      </c>
    </row>
    <row r="2816" spans="1:50" x14ac:dyDescent="0.25">
      <c r="A2816" s="22" t="s">
        <v>2906</v>
      </c>
      <c r="B2816" s="22" t="s">
        <v>3959</v>
      </c>
      <c r="C2816" s="22" t="s">
        <v>4010</v>
      </c>
      <c r="D2816" s="22">
        <v>3336</v>
      </c>
      <c r="E2816" s="22" t="s">
        <v>4011</v>
      </c>
      <c r="F2816" s="43">
        <v>0</v>
      </c>
      <c r="G2816" s="43">
        <v>0</v>
      </c>
      <c r="H2816" s="43">
        <v>8.162878787878787E-2</v>
      </c>
      <c r="I2816" s="9">
        <v>0</v>
      </c>
      <c r="J2816" s="9">
        <v>8.162878787878787E-2</v>
      </c>
      <c r="K2816" s="11">
        <v>0</v>
      </c>
      <c r="L2816" s="41">
        <v>0</v>
      </c>
      <c r="M2816" s="44">
        <v>0</v>
      </c>
      <c r="N2816" s="13">
        <v>0</v>
      </c>
      <c r="O2816" s="13">
        <v>0</v>
      </c>
      <c r="P2816" s="22">
        <v>0</v>
      </c>
      <c r="Q2816" s="22">
        <v>0</v>
      </c>
      <c r="R2816" s="14">
        <v>0</v>
      </c>
      <c r="S2816" s="22">
        <v>2</v>
      </c>
      <c r="T2816" s="22">
        <v>1</v>
      </c>
      <c r="U2816" s="22">
        <v>12</v>
      </c>
      <c r="V2816" s="22"/>
      <c r="W2816" s="22">
        <v>4</v>
      </c>
      <c r="X2816" s="22">
        <v>4</v>
      </c>
      <c r="Y2816" s="14">
        <v>12</v>
      </c>
      <c r="Z2816" s="10">
        <v>4</v>
      </c>
      <c r="AA2816" s="22">
        <v>4</v>
      </c>
      <c r="AB2816" s="22">
        <v>6.56</v>
      </c>
      <c r="AC2816" s="22">
        <v>0</v>
      </c>
      <c r="AD2816" s="42">
        <v>0</v>
      </c>
      <c r="AE2816" s="22">
        <v>999999</v>
      </c>
      <c r="AF2816" s="22">
        <v>0</v>
      </c>
      <c r="AG2816" s="22">
        <v>0</v>
      </c>
      <c r="AH2816" s="22">
        <v>0</v>
      </c>
      <c r="AI2816" s="22">
        <v>0</v>
      </c>
      <c r="AJ2816" s="22">
        <v>0</v>
      </c>
      <c r="AK2816" s="22">
        <v>0</v>
      </c>
      <c r="AL2816" s="45">
        <v>0</v>
      </c>
      <c r="AM2816" s="45">
        <v>0</v>
      </c>
      <c r="AN2816" s="45">
        <v>0</v>
      </c>
      <c r="AO2816" s="45">
        <v>0</v>
      </c>
      <c r="AP2816" s="45">
        <v>0</v>
      </c>
      <c r="AQ2816" s="45">
        <v>0</v>
      </c>
      <c r="AR2816" s="45">
        <v>0</v>
      </c>
      <c r="AS2816" s="45" t="s">
        <v>4445</v>
      </c>
      <c r="AT2816" s="45" t="s">
        <v>4445</v>
      </c>
      <c r="AU2816" s="45">
        <v>0</v>
      </c>
      <c r="AV2816" s="10">
        <v>49.002320185614856</v>
      </c>
      <c r="AW2816" s="10">
        <v>49.002320185614856</v>
      </c>
      <c r="AX2816" s="17">
        <v>0</v>
      </c>
    </row>
    <row r="2817" spans="1:50" x14ac:dyDescent="0.25">
      <c r="A2817" s="22" t="s">
        <v>2906</v>
      </c>
      <c r="B2817" s="22" t="s">
        <v>3959</v>
      </c>
      <c r="C2817" s="22" t="s">
        <v>4012</v>
      </c>
      <c r="D2817" s="22">
        <v>7895</v>
      </c>
      <c r="E2817" s="22" t="s">
        <v>4013</v>
      </c>
      <c r="F2817" s="43">
        <v>0</v>
      </c>
      <c r="G2817" s="43">
        <v>0</v>
      </c>
      <c r="H2817" s="43">
        <v>1.6594696969696972</v>
      </c>
      <c r="I2817" s="9">
        <v>0</v>
      </c>
      <c r="J2817" s="9">
        <v>1.6594696969696972</v>
      </c>
      <c r="K2817" s="11">
        <v>0</v>
      </c>
      <c r="L2817" s="41">
        <v>0</v>
      </c>
      <c r="M2817" s="44">
        <v>0</v>
      </c>
      <c r="N2817" s="13">
        <v>0</v>
      </c>
      <c r="O2817" s="13">
        <v>0</v>
      </c>
      <c r="P2817" s="22">
        <v>0</v>
      </c>
      <c r="Q2817" s="22">
        <v>0</v>
      </c>
      <c r="R2817" s="14">
        <v>0</v>
      </c>
      <c r="S2817" s="22">
        <v>128</v>
      </c>
      <c r="T2817" s="22">
        <v>1</v>
      </c>
      <c r="U2817" s="22">
        <v>12</v>
      </c>
      <c r="V2817" s="22"/>
      <c r="W2817" s="22">
        <v>4</v>
      </c>
      <c r="X2817" s="22">
        <v>4</v>
      </c>
      <c r="Y2817" s="14">
        <v>12</v>
      </c>
      <c r="Z2817" s="10">
        <v>4</v>
      </c>
      <c r="AA2817" s="22">
        <v>4</v>
      </c>
      <c r="AB2817" s="22">
        <v>6.56</v>
      </c>
      <c r="AC2817" s="22">
        <v>0</v>
      </c>
      <c r="AD2817" s="42">
        <v>0</v>
      </c>
      <c r="AE2817" s="22">
        <v>999999</v>
      </c>
      <c r="AF2817" s="22">
        <v>0</v>
      </c>
      <c r="AG2817" s="22">
        <v>0</v>
      </c>
      <c r="AH2817" s="22">
        <v>0</v>
      </c>
      <c r="AI2817" s="22">
        <v>0</v>
      </c>
      <c r="AJ2817" s="22">
        <v>0</v>
      </c>
      <c r="AK2817" s="22">
        <v>0</v>
      </c>
      <c r="AL2817" s="45">
        <v>0</v>
      </c>
      <c r="AM2817" s="45">
        <v>0</v>
      </c>
      <c r="AN2817" s="45">
        <v>0</v>
      </c>
      <c r="AO2817" s="45">
        <v>0</v>
      </c>
      <c r="AP2817" s="45">
        <v>0</v>
      </c>
      <c r="AQ2817" s="45">
        <v>0</v>
      </c>
      <c r="AR2817" s="45">
        <v>0</v>
      </c>
      <c r="AS2817" s="45" t="s">
        <v>4445</v>
      </c>
      <c r="AT2817" s="45" t="s">
        <v>4445</v>
      </c>
      <c r="AU2817" s="45">
        <v>0</v>
      </c>
      <c r="AV2817" s="10">
        <v>2.4104085825154073</v>
      </c>
      <c r="AW2817" s="10">
        <v>2.4104085825154073</v>
      </c>
      <c r="AX2817" s="17">
        <v>0</v>
      </c>
    </row>
    <row r="2818" spans="1:50" x14ac:dyDescent="0.25">
      <c r="A2818" s="22" t="s">
        <v>2906</v>
      </c>
      <c r="B2818" s="22" t="s">
        <v>3959</v>
      </c>
      <c r="C2818" s="22" t="s">
        <v>4012</v>
      </c>
      <c r="D2818" s="22">
        <v>4081</v>
      </c>
      <c r="E2818" s="22" t="s">
        <v>4014</v>
      </c>
      <c r="F2818" s="43">
        <v>1.9999999999999999E-6</v>
      </c>
      <c r="G2818" s="43">
        <v>0.99639035927999997</v>
      </c>
      <c r="H2818" s="43">
        <v>0.53465909090909092</v>
      </c>
      <c r="I2818" s="9">
        <v>0</v>
      </c>
      <c r="J2818" s="9">
        <v>0.53465909090909092</v>
      </c>
      <c r="K2818" s="11">
        <v>0</v>
      </c>
      <c r="L2818" s="41">
        <v>83</v>
      </c>
      <c r="M2818" s="44">
        <v>0</v>
      </c>
      <c r="N2818" s="13">
        <v>0</v>
      </c>
      <c r="O2818" s="13">
        <v>0</v>
      </c>
      <c r="P2818" s="22">
        <v>0</v>
      </c>
      <c r="Q2818" s="22">
        <v>0</v>
      </c>
      <c r="R2818" s="14">
        <v>0</v>
      </c>
      <c r="S2818" s="22">
        <v>38</v>
      </c>
      <c r="T2818" s="22">
        <v>1</v>
      </c>
      <c r="U2818" s="22">
        <v>163</v>
      </c>
      <c r="V2818" s="22"/>
      <c r="W2818" s="22">
        <v>31</v>
      </c>
      <c r="X2818" s="22">
        <v>22</v>
      </c>
      <c r="Y2818" s="14">
        <v>163</v>
      </c>
      <c r="Z2818" s="10">
        <v>31</v>
      </c>
      <c r="AA2818" s="22">
        <v>22</v>
      </c>
      <c r="AB2818" s="22">
        <v>57.14</v>
      </c>
      <c r="AC2818" s="22">
        <v>2.0072454348566928E-6</v>
      </c>
      <c r="AD2818" s="42">
        <v>0</v>
      </c>
      <c r="AE2818" s="22">
        <v>999999</v>
      </c>
      <c r="AF2818" s="22">
        <v>0</v>
      </c>
      <c r="AG2818" s="22">
        <v>0</v>
      </c>
      <c r="AH2818" s="22">
        <v>0</v>
      </c>
      <c r="AI2818" s="22">
        <v>0</v>
      </c>
      <c r="AJ2818" s="22">
        <v>0</v>
      </c>
      <c r="AK2818" s="22">
        <v>0</v>
      </c>
      <c r="AL2818" s="45">
        <v>0</v>
      </c>
      <c r="AM2818" s="45">
        <v>0</v>
      </c>
      <c r="AN2818" s="45">
        <v>0</v>
      </c>
      <c r="AO2818" s="45">
        <v>0</v>
      </c>
      <c r="AP2818" s="45">
        <v>0</v>
      </c>
      <c r="AQ2818" s="45">
        <v>0</v>
      </c>
      <c r="AR2818" s="45">
        <v>0</v>
      </c>
      <c r="AS2818" s="45" t="s">
        <v>4445</v>
      </c>
      <c r="AT2818" s="45" t="s">
        <v>4445</v>
      </c>
      <c r="AU2818" s="45">
        <v>0</v>
      </c>
      <c r="AV2818" s="10">
        <v>57.980871413390012</v>
      </c>
      <c r="AW2818" s="10">
        <v>57.980871413390012</v>
      </c>
      <c r="AX2818" s="17">
        <v>0</v>
      </c>
    </row>
    <row r="2819" spans="1:50" x14ac:dyDescent="0.25">
      <c r="A2819" s="22" t="s">
        <v>2906</v>
      </c>
      <c r="B2819" s="22" t="s">
        <v>3959</v>
      </c>
      <c r="C2819" s="22" t="s">
        <v>4015</v>
      </c>
      <c r="D2819" s="22">
        <v>4358</v>
      </c>
      <c r="E2819" s="22" t="s">
        <v>4016</v>
      </c>
      <c r="F2819" s="43">
        <v>0</v>
      </c>
      <c r="G2819" s="43">
        <v>0</v>
      </c>
      <c r="H2819" s="43">
        <v>0.35075757575757577</v>
      </c>
      <c r="I2819" s="9">
        <v>0</v>
      </c>
      <c r="J2819" s="9">
        <v>0.35075757575757577</v>
      </c>
      <c r="K2819" s="11">
        <v>0</v>
      </c>
      <c r="L2819" s="41">
        <v>0</v>
      </c>
      <c r="M2819" s="44">
        <v>0</v>
      </c>
      <c r="N2819" s="13">
        <v>0</v>
      </c>
      <c r="O2819" s="13">
        <v>0</v>
      </c>
      <c r="P2819" s="22">
        <v>0</v>
      </c>
      <c r="Q2819" s="22">
        <v>0</v>
      </c>
      <c r="R2819" s="14">
        <v>0</v>
      </c>
      <c r="S2819" s="22">
        <v>19</v>
      </c>
      <c r="T2819" s="22">
        <v>1</v>
      </c>
      <c r="U2819" s="22">
        <v>12</v>
      </c>
      <c r="V2819" s="22"/>
      <c r="W2819" s="22">
        <v>4</v>
      </c>
      <c r="X2819" s="22">
        <v>4</v>
      </c>
      <c r="Y2819" s="14">
        <v>12</v>
      </c>
      <c r="Z2819" s="10">
        <v>4</v>
      </c>
      <c r="AA2819" s="22">
        <v>4</v>
      </c>
      <c r="AB2819" s="22">
        <v>6.56</v>
      </c>
      <c r="AC2819" s="22">
        <v>0</v>
      </c>
      <c r="AD2819" s="42">
        <v>0</v>
      </c>
      <c r="AE2819" s="22">
        <v>999999</v>
      </c>
      <c r="AF2819" s="22">
        <v>0</v>
      </c>
      <c r="AG2819" s="22">
        <v>0</v>
      </c>
      <c r="AH2819" s="22">
        <v>0</v>
      </c>
      <c r="AI2819" s="22">
        <v>0</v>
      </c>
      <c r="AJ2819" s="22">
        <v>0</v>
      </c>
      <c r="AK2819" s="22">
        <v>0</v>
      </c>
      <c r="AL2819" s="45">
        <v>0</v>
      </c>
      <c r="AM2819" s="45">
        <v>0</v>
      </c>
      <c r="AN2819" s="45">
        <v>0</v>
      </c>
      <c r="AO2819" s="45">
        <v>0</v>
      </c>
      <c r="AP2819" s="45">
        <v>0</v>
      </c>
      <c r="AQ2819" s="45">
        <v>0</v>
      </c>
      <c r="AR2819" s="45">
        <v>0</v>
      </c>
      <c r="AS2819" s="45" t="s">
        <v>4445</v>
      </c>
      <c r="AT2819" s="45" t="s">
        <v>4445</v>
      </c>
      <c r="AU2819" s="45">
        <v>0</v>
      </c>
      <c r="AV2819" s="10">
        <v>11.403887688984881</v>
      </c>
      <c r="AW2819" s="10">
        <v>11.403887688984881</v>
      </c>
      <c r="AX2819" s="17">
        <v>0</v>
      </c>
    </row>
    <row r="2820" spans="1:50" x14ac:dyDescent="0.25">
      <c r="A2820" s="22" t="s">
        <v>2906</v>
      </c>
      <c r="B2820" s="22" t="s">
        <v>3959</v>
      </c>
      <c r="C2820" s="22" t="s">
        <v>4015</v>
      </c>
      <c r="D2820" s="22">
        <v>1433</v>
      </c>
      <c r="E2820" s="22" t="s">
        <v>4017</v>
      </c>
      <c r="F2820" s="43">
        <v>9.9999999999999995E-7</v>
      </c>
      <c r="G2820" s="43">
        <v>0.69575989837999996</v>
      </c>
      <c r="H2820" s="43">
        <v>5.7791666666666668</v>
      </c>
      <c r="I2820" s="9">
        <v>0</v>
      </c>
      <c r="J2820" s="9">
        <v>5.7791666666666668</v>
      </c>
      <c r="K2820" s="11">
        <v>0</v>
      </c>
      <c r="L2820" s="41">
        <v>0</v>
      </c>
      <c r="M2820" s="44">
        <v>0</v>
      </c>
      <c r="N2820" s="13">
        <v>0</v>
      </c>
      <c r="O2820" s="13">
        <v>0</v>
      </c>
      <c r="P2820" s="22">
        <v>0</v>
      </c>
      <c r="Q2820" s="22">
        <v>0</v>
      </c>
      <c r="R2820" s="14">
        <v>0</v>
      </c>
      <c r="S2820" s="22">
        <v>379</v>
      </c>
      <c r="T2820" s="22">
        <v>1</v>
      </c>
      <c r="U2820" s="22">
        <v>12</v>
      </c>
      <c r="V2820" s="22"/>
      <c r="W2820" s="22">
        <v>4</v>
      </c>
      <c r="X2820" s="22">
        <v>4</v>
      </c>
      <c r="Y2820" s="14">
        <v>12</v>
      </c>
      <c r="Z2820" s="10">
        <v>4</v>
      </c>
      <c r="AA2820" s="22">
        <v>4</v>
      </c>
      <c r="AB2820" s="22">
        <v>6.56</v>
      </c>
      <c r="AC2820" s="22">
        <v>1.4372774319537379E-6</v>
      </c>
      <c r="AD2820" s="42">
        <v>0</v>
      </c>
      <c r="AE2820" s="22">
        <v>999999</v>
      </c>
      <c r="AF2820" s="22">
        <v>0</v>
      </c>
      <c r="AG2820" s="22">
        <v>0</v>
      </c>
      <c r="AH2820" s="22">
        <v>0</v>
      </c>
      <c r="AI2820" s="22">
        <v>0</v>
      </c>
      <c r="AJ2820" s="22">
        <v>0</v>
      </c>
      <c r="AK2820" s="22">
        <v>0</v>
      </c>
      <c r="AL2820" s="45">
        <v>0</v>
      </c>
      <c r="AM2820" s="45">
        <v>0</v>
      </c>
      <c r="AN2820" s="45">
        <v>0</v>
      </c>
      <c r="AO2820" s="45">
        <v>0</v>
      </c>
      <c r="AP2820" s="45">
        <v>0</v>
      </c>
      <c r="AQ2820" s="45">
        <v>0</v>
      </c>
      <c r="AR2820" s="45">
        <v>0</v>
      </c>
      <c r="AS2820" s="45" t="s">
        <v>4445</v>
      </c>
      <c r="AT2820" s="45" t="s">
        <v>4445</v>
      </c>
      <c r="AU2820" s="45">
        <v>0</v>
      </c>
      <c r="AV2820" s="10">
        <v>0.69214131218457098</v>
      </c>
      <c r="AW2820" s="10">
        <v>0.69214131218457098</v>
      </c>
      <c r="AX2820" s="17">
        <v>0</v>
      </c>
    </row>
    <row r="2821" spans="1:50" x14ac:dyDescent="0.25">
      <c r="A2821" s="22" t="s">
        <v>2906</v>
      </c>
      <c r="B2821" s="22" t="s">
        <v>3959</v>
      </c>
      <c r="C2821" s="22" t="s">
        <v>4015</v>
      </c>
      <c r="D2821" s="22">
        <v>8564</v>
      </c>
      <c r="E2821" s="22" t="s">
        <v>4018</v>
      </c>
      <c r="F2821" s="43">
        <v>0</v>
      </c>
      <c r="G2821" s="43">
        <v>0</v>
      </c>
      <c r="H2821" s="43">
        <v>1.3291666666666668</v>
      </c>
      <c r="I2821" s="9">
        <v>0</v>
      </c>
      <c r="J2821" s="9">
        <v>1.3291666666666668</v>
      </c>
      <c r="K2821" s="11">
        <v>0</v>
      </c>
      <c r="L2821" s="41">
        <v>0</v>
      </c>
      <c r="M2821" s="44">
        <v>0</v>
      </c>
      <c r="N2821" s="13">
        <v>0</v>
      </c>
      <c r="O2821" s="13">
        <v>0</v>
      </c>
      <c r="P2821" s="22">
        <v>0</v>
      </c>
      <c r="Q2821" s="22">
        <v>0</v>
      </c>
      <c r="R2821" s="14">
        <v>0</v>
      </c>
      <c r="S2821" s="22">
        <v>87</v>
      </c>
      <c r="T2821" s="22">
        <v>1</v>
      </c>
      <c r="U2821" s="22">
        <v>12</v>
      </c>
      <c r="V2821" s="22"/>
      <c r="W2821" s="22">
        <v>4</v>
      </c>
      <c r="X2821" s="22">
        <v>4</v>
      </c>
      <c r="Y2821" s="14">
        <v>12</v>
      </c>
      <c r="Z2821" s="10">
        <v>4</v>
      </c>
      <c r="AA2821" s="22">
        <v>4</v>
      </c>
      <c r="AB2821" s="22">
        <v>6.56</v>
      </c>
      <c r="AC2821" s="22">
        <v>0</v>
      </c>
      <c r="AD2821" s="42">
        <v>0</v>
      </c>
      <c r="AE2821" s="22">
        <v>999999</v>
      </c>
      <c r="AF2821" s="22">
        <v>0</v>
      </c>
      <c r="AG2821" s="22">
        <v>0</v>
      </c>
      <c r="AH2821" s="22">
        <v>0</v>
      </c>
      <c r="AI2821" s="22">
        <v>0</v>
      </c>
      <c r="AJ2821" s="22">
        <v>0</v>
      </c>
      <c r="AK2821" s="22">
        <v>0</v>
      </c>
      <c r="AL2821" s="45">
        <v>0</v>
      </c>
      <c r="AM2821" s="45">
        <v>0</v>
      </c>
      <c r="AN2821" s="45">
        <v>0</v>
      </c>
      <c r="AO2821" s="45">
        <v>0</v>
      </c>
      <c r="AP2821" s="45">
        <v>0</v>
      </c>
      <c r="AQ2821" s="45">
        <v>0</v>
      </c>
      <c r="AR2821" s="45">
        <v>0</v>
      </c>
      <c r="AS2821" s="45" t="s">
        <v>4445</v>
      </c>
      <c r="AT2821" s="45" t="s">
        <v>4445</v>
      </c>
      <c r="AU2821" s="45">
        <v>0</v>
      </c>
      <c r="AV2821" s="10">
        <v>3.0094043887147333</v>
      </c>
      <c r="AW2821" s="10">
        <v>3.0094043887147333</v>
      </c>
      <c r="AX2821" s="17">
        <v>0</v>
      </c>
    </row>
    <row r="2822" spans="1:50" x14ac:dyDescent="0.25">
      <c r="A2822" s="22" t="s">
        <v>2906</v>
      </c>
      <c r="B2822" s="22" t="s">
        <v>3959</v>
      </c>
      <c r="C2822" s="22" t="s">
        <v>4015</v>
      </c>
      <c r="D2822" s="22">
        <v>4044</v>
      </c>
      <c r="E2822" s="22" t="s">
        <v>4019</v>
      </c>
      <c r="F2822" s="43">
        <v>0</v>
      </c>
      <c r="G2822" s="43">
        <v>0</v>
      </c>
      <c r="H2822" s="43">
        <v>3.1380681818181819</v>
      </c>
      <c r="I2822" s="9">
        <v>0</v>
      </c>
      <c r="J2822" s="9">
        <v>3.1380681818181819</v>
      </c>
      <c r="K2822" s="11">
        <v>0</v>
      </c>
      <c r="L2822" s="41">
        <v>0</v>
      </c>
      <c r="M2822" s="44">
        <v>0</v>
      </c>
      <c r="N2822" s="13">
        <v>0</v>
      </c>
      <c r="O2822" s="13">
        <v>0</v>
      </c>
      <c r="P2822" s="22">
        <v>0</v>
      </c>
      <c r="Q2822" s="22">
        <v>0</v>
      </c>
      <c r="R2822" s="14">
        <v>0</v>
      </c>
      <c r="S2822" s="22">
        <v>198</v>
      </c>
      <c r="T2822" s="22">
        <v>1</v>
      </c>
      <c r="U2822" s="22">
        <v>12</v>
      </c>
      <c r="V2822" s="22"/>
      <c r="W2822" s="22">
        <v>4</v>
      </c>
      <c r="X2822" s="22">
        <v>4</v>
      </c>
      <c r="Y2822" s="14">
        <v>12</v>
      </c>
      <c r="Z2822" s="10">
        <v>4</v>
      </c>
      <c r="AA2822" s="22">
        <v>4</v>
      </c>
      <c r="AB2822" s="22">
        <v>6.56</v>
      </c>
      <c r="AC2822" s="22">
        <v>0</v>
      </c>
      <c r="AD2822" s="42">
        <v>0</v>
      </c>
      <c r="AE2822" s="22">
        <v>999999</v>
      </c>
      <c r="AF2822" s="22">
        <v>0</v>
      </c>
      <c r="AG2822" s="22">
        <v>0</v>
      </c>
      <c r="AH2822" s="22">
        <v>0</v>
      </c>
      <c r="AI2822" s="22">
        <v>0</v>
      </c>
      <c r="AJ2822" s="22">
        <v>0</v>
      </c>
      <c r="AK2822" s="22">
        <v>0</v>
      </c>
      <c r="AL2822" s="45">
        <v>0</v>
      </c>
      <c r="AM2822" s="45">
        <v>0</v>
      </c>
      <c r="AN2822" s="45">
        <v>0</v>
      </c>
      <c r="AO2822" s="45">
        <v>0</v>
      </c>
      <c r="AP2822" s="45">
        <v>0</v>
      </c>
      <c r="AQ2822" s="45">
        <v>0</v>
      </c>
      <c r="AR2822" s="45">
        <v>0</v>
      </c>
      <c r="AS2822" s="45" t="s">
        <v>4445</v>
      </c>
      <c r="AT2822" s="45" t="s">
        <v>4445</v>
      </c>
      <c r="AU2822" s="45">
        <v>0</v>
      </c>
      <c r="AV2822" s="10">
        <v>1.2746695636429477</v>
      </c>
      <c r="AW2822" s="10">
        <v>1.2746695636429477</v>
      </c>
      <c r="AX2822" s="17">
        <v>0</v>
      </c>
    </row>
    <row r="2823" spans="1:50" x14ac:dyDescent="0.25">
      <c r="A2823" s="22" t="s">
        <v>2906</v>
      </c>
      <c r="B2823" s="22" t="s">
        <v>3959</v>
      </c>
      <c r="C2823" s="22" t="s">
        <v>4015</v>
      </c>
      <c r="D2823" s="22">
        <v>4401</v>
      </c>
      <c r="E2823" s="22" t="s">
        <v>4020</v>
      </c>
      <c r="F2823" s="43">
        <v>0</v>
      </c>
      <c r="G2823" s="43">
        <v>0</v>
      </c>
      <c r="H2823" s="43">
        <v>5.2056818181818185</v>
      </c>
      <c r="I2823" s="9">
        <v>0</v>
      </c>
      <c r="J2823" s="9">
        <v>5.2056818181818185</v>
      </c>
      <c r="K2823" s="11">
        <v>0</v>
      </c>
      <c r="L2823" s="41">
        <v>0</v>
      </c>
      <c r="M2823" s="44">
        <v>0</v>
      </c>
      <c r="N2823" s="13">
        <v>0</v>
      </c>
      <c r="O2823" s="13">
        <v>0</v>
      </c>
      <c r="P2823" s="22">
        <v>0</v>
      </c>
      <c r="Q2823" s="22">
        <v>0</v>
      </c>
      <c r="R2823" s="14">
        <v>0</v>
      </c>
      <c r="S2823" s="22">
        <v>344</v>
      </c>
      <c r="T2823" s="22">
        <v>1</v>
      </c>
      <c r="U2823" s="22">
        <v>12</v>
      </c>
      <c r="V2823" s="22"/>
      <c r="W2823" s="22">
        <v>4</v>
      </c>
      <c r="X2823" s="22">
        <v>4</v>
      </c>
      <c r="Y2823" s="14">
        <v>12</v>
      </c>
      <c r="Z2823" s="10">
        <v>4</v>
      </c>
      <c r="AA2823" s="22">
        <v>4</v>
      </c>
      <c r="AB2823" s="22">
        <v>6.56</v>
      </c>
      <c r="AC2823" s="22">
        <v>0</v>
      </c>
      <c r="AD2823" s="42">
        <v>0</v>
      </c>
      <c r="AE2823" s="22">
        <v>999999</v>
      </c>
      <c r="AF2823" s="22">
        <v>0</v>
      </c>
      <c r="AG2823" s="22">
        <v>0</v>
      </c>
      <c r="AH2823" s="22">
        <v>0</v>
      </c>
      <c r="AI2823" s="22">
        <v>0</v>
      </c>
      <c r="AJ2823" s="22">
        <v>0</v>
      </c>
      <c r="AK2823" s="22">
        <v>0</v>
      </c>
      <c r="AL2823" s="45">
        <v>0</v>
      </c>
      <c r="AM2823" s="45">
        <v>0</v>
      </c>
      <c r="AN2823" s="45">
        <v>0</v>
      </c>
      <c r="AO2823" s="45">
        <v>0</v>
      </c>
      <c r="AP2823" s="45">
        <v>0</v>
      </c>
      <c r="AQ2823" s="45">
        <v>0</v>
      </c>
      <c r="AR2823" s="45">
        <v>0</v>
      </c>
      <c r="AS2823" s="45" t="s">
        <v>4445</v>
      </c>
      <c r="AT2823" s="45" t="s">
        <v>4445</v>
      </c>
      <c r="AU2823" s="45">
        <v>0</v>
      </c>
      <c r="AV2823" s="10">
        <v>0.76839118096485481</v>
      </c>
      <c r="AW2823" s="10">
        <v>0.76839118096485481</v>
      </c>
      <c r="AX2823" s="17">
        <v>0</v>
      </c>
    </row>
    <row r="2824" spans="1:50" x14ac:dyDescent="0.25">
      <c r="A2824" s="22" t="s">
        <v>2906</v>
      </c>
      <c r="B2824" s="22" t="s">
        <v>3959</v>
      </c>
      <c r="C2824" s="22" t="s">
        <v>4015</v>
      </c>
      <c r="D2824" s="22">
        <v>5535</v>
      </c>
      <c r="E2824" s="22" t="s">
        <v>4021</v>
      </c>
      <c r="F2824" s="43">
        <v>1.4E-5</v>
      </c>
      <c r="G2824" s="43">
        <v>8.88416298868</v>
      </c>
      <c r="H2824" s="43">
        <v>0.36098484848484846</v>
      </c>
      <c r="I2824" s="9">
        <v>0</v>
      </c>
      <c r="J2824" s="9">
        <v>0.36098484848484846</v>
      </c>
      <c r="K2824" s="11">
        <v>0</v>
      </c>
      <c r="L2824" s="41">
        <v>0</v>
      </c>
      <c r="M2824" s="44">
        <v>0</v>
      </c>
      <c r="N2824" s="13">
        <v>0</v>
      </c>
      <c r="O2824" s="13">
        <v>0</v>
      </c>
      <c r="P2824" s="22">
        <v>0</v>
      </c>
      <c r="Q2824" s="22">
        <v>0</v>
      </c>
      <c r="R2824" s="14">
        <v>0</v>
      </c>
      <c r="S2824" s="22">
        <v>37</v>
      </c>
      <c r="T2824" s="22">
        <v>1</v>
      </c>
      <c r="U2824" s="22">
        <v>12</v>
      </c>
      <c r="V2824" s="22"/>
      <c r="W2824" s="22">
        <v>4</v>
      </c>
      <c r="X2824" s="22">
        <v>4</v>
      </c>
      <c r="Y2824" s="14">
        <v>12</v>
      </c>
      <c r="Z2824" s="10">
        <v>4</v>
      </c>
      <c r="AA2824" s="22">
        <v>4</v>
      </c>
      <c r="AB2824" s="22">
        <v>6.56</v>
      </c>
      <c r="AC2824" s="22">
        <v>1.5758378158796146E-6</v>
      </c>
      <c r="AD2824" s="42">
        <v>0</v>
      </c>
      <c r="AE2824" s="22">
        <v>999999</v>
      </c>
      <c r="AF2824" s="22">
        <v>0</v>
      </c>
      <c r="AG2824" s="22">
        <v>0</v>
      </c>
      <c r="AH2824" s="22">
        <v>0</v>
      </c>
      <c r="AI2824" s="22">
        <v>0</v>
      </c>
      <c r="AJ2824" s="22">
        <v>0</v>
      </c>
      <c r="AK2824" s="22">
        <v>0</v>
      </c>
      <c r="AL2824" s="45">
        <v>0</v>
      </c>
      <c r="AM2824" s="45">
        <v>0</v>
      </c>
      <c r="AN2824" s="45">
        <v>0</v>
      </c>
      <c r="AO2824" s="45">
        <v>0</v>
      </c>
      <c r="AP2824" s="45">
        <v>0</v>
      </c>
      <c r="AQ2824" s="45">
        <v>0</v>
      </c>
      <c r="AR2824" s="45">
        <v>0</v>
      </c>
      <c r="AS2824" s="45" t="s">
        <v>4445</v>
      </c>
      <c r="AT2824" s="45" t="s">
        <v>4445</v>
      </c>
      <c r="AU2824" s="45">
        <v>0</v>
      </c>
      <c r="AV2824" s="10">
        <v>11.080797481636937</v>
      </c>
      <c r="AW2824" s="10">
        <v>11.080797481636937</v>
      </c>
      <c r="AX2824" s="17">
        <v>0</v>
      </c>
    </row>
    <row r="2825" spans="1:50" x14ac:dyDescent="0.25">
      <c r="A2825" s="22" t="s">
        <v>2906</v>
      </c>
      <c r="B2825" s="22" t="s">
        <v>3959</v>
      </c>
      <c r="C2825" s="22" t="s">
        <v>4015</v>
      </c>
      <c r="D2825" s="22">
        <v>7744</v>
      </c>
      <c r="E2825" s="22" t="s">
        <v>4022</v>
      </c>
      <c r="F2825" s="43">
        <v>0</v>
      </c>
      <c r="G2825" s="43">
        <v>0</v>
      </c>
      <c r="H2825" s="43">
        <v>3.4655303030303028</v>
      </c>
      <c r="I2825" s="9">
        <v>0</v>
      </c>
      <c r="J2825" s="9">
        <v>3.4655303030303028</v>
      </c>
      <c r="K2825" s="11">
        <v>0</v>
      </c>
      <c r="L2825" s="41">
        <v>0</v>
      </c>
      <c r="M2825" s="44">
        <v>0</v>
      </c>
      <c r="N2825" s="13">
        <v>0</v>
      </c>
      <c r="O2825" s="13">
        <v>0</v>
      </c>
      <c r="P2825" s="22">
        <v>0</v>
      </c>
      <c r="Q2825" s="22">
        <v>0</v>
      </c>
      <c r="R2825" s="14">
        <v>0</v>
      </c>
      <c r="S2825" s="22">
        <v>234</v>
      </c>
      <c r="T2825" s="22">
        <v>1</v>
      </c>
      <c r="U2825" s="22">
        <v>12</v>
      </c>
      <c r="V2825" s="22"/>
      <c r="W2825" s="22">
        <v>4</v>
      </c>
      <c r="X2825" s="22">
        <v>4</v>
      </c>
      <c r="Y2825" s="14">
        <v>12</v>
      </c>
      <c r="Z2825" s="10">
        <v>4</v>
      </c>
      <c r="AA2825" s="22">
        <v>4</v>
      </c>
      <c r="AB2825" s="22">
        <v>6.56</v>
      </c>
      <c r="AC2825" s="22">
        <v>0</v>
      </c>
      <c r="AD2825" s="42">
        <v>0</v>
      </c>
      <c r="AE2825" s="22">
        <v>999999</v>
      </c>
      <c r="AF2825" s="22">
        <v>0</v>
      </c>
      <c r="AG2825" s="22">
        <v>0</v>
      </c>
      <c r="AH2825" s="22">
        <v>0</v>
      </c>
      <c r="AI2825" s="22">
        <v>0</v>
      </c>
      <c r="AJ2825" s="22">
        <v>0</v>
      </c>
      <c r="AK2825" s="22">
        <v>0</v>
      </c>
      <c r="AL2825" s="45">
        <v>0</v>
      </c>
      <c r="AM2825" s="45">
        <v>0</v>
      </c>
      <c r="AN2825" s="45">
        <v>0</v>
      </c>
      <c r="AO2825" s="45">
        <v>0</v>
      </c>
      <c r="AP2825" s="45">
        <v>0</v>
      </c>
      <c r="AQ2825" s="45">
        <v>0</v>
      </c>
      <c r="AR2825" s="45">
        <v>0</v>
      </c>
      <c r="AS2825" s="45" t="s">
        <v>4445</v>
      </c>
      <c r="AT2825" s="45" t="s">
        <v>4445</v>
      </c>
      <c r="AU2825" s="45">
        <v>0</v>
      </c>
      <c r="AV2825" s="10">
        <v>1.1542245054104274</v>
      </c>
      <c r="AW2825" s="10">
        <v>1.1542245054104274</v>
      </c>
      <c r="AX2825" s="17">
        <v>0</v>
      </c>
    </row>
    <row r="2826" spans="1:50" x14ac:dyDescent="0.25">
      <c r="A2826" s="22" t="s">
        <v>2906</v>
      </c>
      <c r="B2826" s="22" t="s">
        <v>3959</v>
      </c>
      <c r="C2826" s="22" t="s">
        <v>4015</v>
      </c>
      <c r="D2826" s="22">
        <v>2233</v>
      </c>
      <c r="E2826" s="22" t="s">
        <v>4023</v>
      </c>
      <c r="F2826" s="43">
        <v>0</v>
      </c>
      <c r="G2826" s="43">
        <v>0</v>
      </c>
      <c r="H2826" s="43">
        <v>0.74962121212121213</v>
      </c>
      <c r="I2826" s="9">
        <v>0</v>
      </c>
      <c r="J2826" s="9">
        <v>0.74962121212121213</v>
      </c>
      <c r="K2826" s="11">
        <v>0</v>
      </c>
      <c r="L2826" s="41">
        <v>0</v>
      </c>
      <c r="M2826" s="44">
        <v>0</v>
      </c>
      <c r="N2826" s="13">
        <v>0</v>
      </c>
      <c r="O2826" s="13">
        <v>0</v>
      </c>
      <c r="P2826" s="22">
        <v>0</v>
      </c>
      <c r="Q2826" s="22">
        <v>0</v>
      </c>
      <c r="R2826" s="14">
        <v>0</v>
      </c>
      <c r="S2826" s="22">
        <v>42</v>
      </c>
      <c r="T2826" s="22">
        <v>1</v>
      </c>
      <c r="U2826" s="22">
        <v>12</v>
      </c>
      <c r="V2826" s="22"/>
      <c r="W2826" s="22">
        <v>4</v>
      </c>
      <c r="X2826" s="22">
        <v>4</v>
      </c>
      <c r="Y2826" s="14">
        <v>12</v>
      </c>
      <c r="Z2826" s="10">
        <v>4</v>
      </c>
      <c r="AA2826" s="22">
        <v>4</v>
      </c>
      <c r="AB2826" s="22">
        <v>6.56</v>
      </c>
      <c r="AC2826" s="22">
        <v>0</v>
      </c>
      <c r="AD2826" s="42">
        <v>0</v>
      </c>
      <c r="AE2826" s="22">
        <v>999999</v>
      </c>
      <c r="AF2826" s="22">
        <v>0</v>
      </c>
      <c r="AG2826" s="22">
        <v>0</v>
      </c>
      <c r="AH2826" s="22">
        <v>0</v>
      </c>
      <c r="AI2826" s="22">
        <v>0</v>
      </c>
      <c r="AJ2826" s="22">
        <v>0</v>
      </c>
      <c r="AK2826" s="22">
        <v>0</v>
      </c>
      <c r="AL2826" s="45">
        <v>0</v>
      </c>
      <c r="AM2826" s="45">
        <v>0</v>
      </c>
      <c r="AN2826" s="45">
        <v>0</v>
      </c>
      <c r="AO2826" s="45">
        <v>0</v>
      </c>
      <c r="AP2826" s="45">
        <v>0</v>
      </c>
      <c r="AQ2826" s="45">
        <v>0</v>
      </c>
      <c r="AR2826" s="45">
        <v>0</v>
      </c>
      <c r="AS2826" s="45" t="s">
        <v>4445</v>
      </c>
      <c r="AT2826" s="45" t="s">
        <v>4445</v>
      </c>
      <c r="AU2826" s="45">
        <v>0</v>
      </c>
      <c r="AV2826" s="10">
        <v>5.336028297119757</v>
      </c>
      <c r="AW2826" s="10">
        <v>5.336028297119757</v>
      </c>
      <c r="AX2826" s="17">
        <v>0</v>
      </c>
    </row>
    <row r="2827" spans="1:50" x14ac:dyDescent="0.25">
      <c r="A2827" s="22" t="s">
        <v>2906</v>
      </c>
      <c r="B2827" s="22" t="s">
        <v>3959</v>
      </c>
      <c r="C2827" s="22" t="s">
        <v>4015</v>
      </c>
      <c r="D2827" s="22">
        <v>3368</v>
      </c>
      <c r="E2827" s="22" t="s">
        <v>4024</v>
      </c>
      <c r="F2827" s="43">
        <v>0</v>
      </c>
      <c r="G2827" s="43">
        <v>0</v>
      </c>
      <c r="H2827" s="43">
        <v>1.7217803030303032</v>
      </c>
      <c r="I2827" s="9">
        <v>0</v>
      </c>
      <c r="J2827" s="9">
        <v>1.7217803030303032</v>
      </c>
      <c r="K2827" s="11">
        <v>0</v>
      </c>
      <c r="L2827" s="41">
        <v>0</v>
      </c>
      <c r="M2827" s="44">
        <v>0</v>
      </c>
      <c r="N2827" s="13">
        <v>0</v>
      </c>
      <c r="O2827" s="13">
        <v>0</v>
      </c>
      <c r="P2827" s="22">
        <v>0</v>
      </c>
      <c r="Q2827" s="22">
        <v>0</v>
      </c>
      <c r="R2827" s="14">
        <v>0</v>
      </c>
      <c r="S2827" s="22">
        <v>98</v>
      </c>
      <c r="T2827" s="22">
        <v>1</v>
      </c>
      <c r="U2827" s="22">
        <v>12</v>
      </c>
      <c r="V2827" s="22"/>
      <c r="W2827" s="22">
        <v>4</v>
      </c>
      <c r="X2827" s="22">
        <v>4</v>
      </c>
      <c r="Y2827" s="14">
        <v>12</v>
      </c>
      <c r="Z2827" s="10">
        <v>4</v>
      </c>
      <c r="AA2827" s="22">
        <v>4</v>
      </c>
      <c r="AB2827" s="22">
        <v>6.56</v>
      </c>
      <c r="AC2827" s="22">
        <v>0</v>
      </c>
      <c r="AD2827" s="42">
        <v>0</v>
      </c>
      <c r="AE2827" s="22">
        <v>999999</v>
      </c>
      <c r="AF2827" s="22">
        <v>0</v>
      </c>
      <c r="AG2827" s="22">
        <v>0</v>
      </c>
      <c r="AH2827" s="22">
        <v>0</v>
      </c>
      <c r="AI2827" s="22">
        <v>0</v>
      </c>
      <c r="AJ2827" s="22">
        <v>0</v>
      </c>
      <c r="AK2827" s="22">
        <v>0</v>
      </c>
      <c r="AL2827" s="45">
        <v>0</v>
      </c>
      <c r="AM2827" s="45">
        <v>0</v>
      </c>
      <c r="AN2827" s="45">
        <v>0</v>
      </c>
      <c r="AO2827" s="45">
        <v>0</v>
      </c>
      <c r="AP2827" s="45">
        <v>0</v>
      </c>
      <c r="AQ2827" s="45">
        <v>0</v>
      </c>
      <c r="AR2827" s="45">
        <v>0</v>
      </c>
      <c r="AS2827" s="45" t="s">
        <v>4445</v>
      </c>
      <c r="AT2827" s="45" t="s">
        <v>4445</v>
      </c>
      <c r="AU2827" s="45">
        <v>0</v>
      </c>
      <c r="AV2827" s="10">
        <v>2.3231767682323174</v>
      </c>
      <c r="AW2827" s="10">
        <v>2.3231767682323174</v>
      </c>
      <c r="AX2827" s="17">
        <v>0</v>
      </c>
    </row>
    <row r="2828" spans="1:50" x14ac:dyDescent="0.25">
      <c r="A2828" s="22" t="s">
        <v>2906</v>
      </c>
      <c r="B2828" s="22" t="s">
        <v>3959</v>
      </c>
      <c r="C2828" s="22" t="s">
        <v>3207</v>
      </c>
      <c r="D2828" s="22">
        <v>1810</v>
      </c>
      <c r="E2828" s="22" t="s">
        <v>4025</v>
      </c>
      <c r="F2828" s="43">
        <v>2.6999999999999999E-5</v>
      </c>
      <c r="G2828" s="43">
        <v>16.244239726050001</v>
      </c>
      <c r="H2828" s="43">
        <v>0.71382575757575761</v>
      </c>
      <c r="I2828" s="9">
        <v>0</v>
      </c>
      <c r="J2828" s="9">
        <v>0.71382575757575761</v>
      </c>
      <c r="K2828" s="11">
        <v>0</v>
      </c>
      <c r="L2828" s="41">
        <v>103</v>
      </c>
      <c r="M2828" s="44">
        <v>0</v>
      </c>
      <c r="N2828" s="13">
        <v>0</v>
      </c>
      <c r="O2828" s="13">
        <v>0</v>
      </c>
      <c r="P2828" s="22">
        <v>0</v>
      </c>
      <c r="Q2828" s="22">
        <v>0</v>
      </c>
      <c r="R2828" s="14">
        <v>0</v>
      </c>
      <c r="S2828" s="22">
        <v>21</v>
      </c>
      <c r="T2828" s="22">
        <v>1</v>
      </c>
      <c r="U2828" s="22">
        <v>199</v>
      </c>
      <c r="V2828" s="22"/>
      <c r="W2828" s="22">
        <v>38</v>
      </c>
      <c r="X2828" s="22">
        <v>26</v>
      </c>
      <c r="Y2828" s="14">
        <v>199</v>
      </c>
      <c r="Z2828" s="10">
        <v>38</v>
      </c>
      <c r="AA2828" s="22">
        <v>26</v>
      </c>
      <c r="AB2828" s="22">
        <v>69.97</v>
      </c>
      <c r="AC2828" s="22">
        <v>1.6621276498832734E-6</v>
      </c>
      <c r="AD2828" s="42">
        <v>0</v>
      </c>
      <c r="AE2828" s="22">
        <v>999999</v>
      </c>
      <c r="AF2828" s="22">
        <v>0</v>
      </c>
      <c r="AG2828" s="22">
        <v>0</v>
      </c>
      <c r="AH2828" s="22">
        <v>0</v>
      </c>
      <c r="AI2828" s="22">
        <v>0</v>
      </c>
      <c r="AJ2828" s="22">
        <v>0</v>
      </c>
      <c r="AK2828" s="22">
        <v>0</v>
      </c>
      <c r="AL2828" s="45">
        <v>0</v>
      </c>
      <c r="AM2828" s="45">
        <v>0</v>
      </c>
      <c r="AN2828" s="45">
        <v>0</v>
      </c>
      <c r="AO2828" s="45">
        <v>0</v>
      </c>
      <c r="AP2828" s="45">
        <v>0</v>
      </c>
      <c r="AQ2828" s="45">
        <v>0</v>
      </c>
      <c r="AR2828" s="45">
        <v>0</v>
      </c>
      <c r="AS2828" s="45" t="s">
        <v>4445</v>
      </c>
      <c r="AT2828" s="45" t="s">
        <v>4445</v>
      </c>
      <c r="AU2828" s="45">
        <v>0</v>
      </c>
      <c r="AV2828" s="10">
        <v>53.234279649774471</v>
      </c>
      <c r="AW2828" s="10">
        <v>53.234279649774471</v>
      </c>
      <c r="AX2828" s="17">
        <v>0</v>
      </c>
    </row>
    <row r="2829" spans="1:50" x14ac:dyDescent="0.25">
      <c r="A2829" s="22" t="s">
        <v>2906</v>
      </c>
      <c r="B2829" s="22" t="s">
        <v>3959</v>
      </c>
      <c r="C2829" s="22" t="s">
        <v>4026</v>
      </c>
      <c r="D2829" s="22">
        <v>3889</v>
      </c>
      <c r="E2829" s="22" t="s">
        <v>4027</v>
      </c>
      <c r="F2829" s="43">
        <v>0</v>
      </c>
      <c r="G2829" s="43">
        <v>0</v>
      </c>
      <c r="H2829" s="43">
        <v>0.40890151515151518</v>
      </c>
      <c r="I2829" s="9">
        <v>0</v>
      </c>
      <c r="J2829" s="9">
        <v>0.40890151515151518</v>
      </c>
      <c r="K2829" s="11">
        <v>0</v>
      </c>
      <c r="L2829" s="41">
        <v>0</v>
      </c>
      <c r="M2829" s="44">
        <v>0</v>
      </c>
      <c r="N2829" s="13">
        <v>0</v>
      </c>
      <c r="O2829" s="13">
        <v>0</v>
      </c>
      <c r="P2829" s="22">
        <v>0</v>
      </c>
      <c r="Q2829" s="22">
        <v>0</v>
      </c>
      <c r="R2829" s="14">
        <v>0</v>
      </c>
      <c r="S2829" s="22">
        <v>52</v>
      </c>
      <c r="T2829" s="22">
        <v>1</v>
      </c>
      <c r="U2829" s="22">
        <v>12</v>
      </c>
      <c r="V2829" s="22"/>
      <c r="W2829" s="22">
        <v>4</v>
      </c>
      <c r="X2829" s="22">
        <v>4</v>
      </c>
      <c r="Y2829" s="14">
        <v>12</v>
      </c>
      <c r="Z2829" s="10">
        <v>4</v>
      </c>
      <c r="AA2829" s="22">
        <v>4</v>
      </c>
      <c r="AB2829" s="22">
        <v>6.56</v>
      </c>
      <c r="AC2829" s="22">
        <v>0</v>
      </c>
      <c r="AD2829" s="42">
        <v>0</v>
      </c>
      <c r="AE2829" s="22">
        <v>999999</v>
      </c>
      <c r="AF2829" s="22">
        <v>0</v>
      </c>
      <c r="AG2829" s="22">
        <v>0</v>
      </c>
      <c r="AH2829" s="22">
        <v>0</v>
      </c>
      <c r="AI2829" s="22">
        <v>0</v>
      </c>
      <c r="AJ2829" s="22">
        <v>0</v>
      </c>
      <c r="AK2829" s="22">
        <v>0</v>
      </c>
      <c r="AL2829" s="45">
        <v>0</v>
      </c>
      <c r="AM2829" s="45">
        <v>0</v>
      </c>
      <c r="AN2829" s="45">
        <v>0</v>
      </c>
      <c r="AO2829" s="45">
        <v>0</v>
      </c>
      <c r="AP2829" s="45">
        <v>0</v>
      </c>
      <c r="AQ2829" s="45">
        <v>0</v>
      </c>
      <c r="AR2829" s="45">
        <v>0</v>
      </c>
      <c r="AS2829" s="45" t="s">
        <v>4445</v>
      </c>
      <c r="AT2829" s="45" t="s">
        <v>4445</v>
      </c>
      <c r="AU2829" s="45">
        <v>0</v>
      </c>
      <c r="AV2829" s="10">
        <v>9.7823066234367761</v>
      </c>
      <c r="AW2829" s="10">
        <v>9.7823066234367761</v>
      </c>
      <c r="AX2829" s="17">
        <v>0</v>
      </c>
    </row>
    <row r="2830" spans="1:50" x14ac:dyDescent="0.25">
      <c r="A2830" s="22" t="s">
        <v>2906</v>
      </c>
      <c r="B2830" s="22" t="s">
        <v>3959</v>
      </c>
      <c r="C2830" s="22" t="s">
        <v>4026</v>
      </c>
      <c r="D2830" s="22">
        <v>3951</v>
      </c>
      <c r="E2830" s="22" t="s">
        <v>4028</v>
      </c>
      <c r="F2830" s="43">
        <v>0</v>
      </c>
      <c r="G2830" s="43">
        <v>0</v>
      </c>
      <c r="H2830" s="43">
        <v>0.17992424242424243</v>
      </c>
      <c r="I2830" s="9">
        <v>0</v>
      </c>
      <c r="J2830" s="9">
        <v>0.17992424242424243</v>
      </c>
      <c r="K2830" s="11">
        <v>0</v>
      </c>
      <c r="L2830" s="41">
        <v>0</v>
      </c>
      <c r="M2830" s="44">
        <v>0</v>
      </c>
      <c r="N2830" s="13">
        <v>0</v>
      </c>
      <c r="O2830" s="13">
        <v>0</v>
      </c>
      <c r="P2830" s="22">
        <v>0</v>
      </c>
      <c r="Q2830" s="22">
        <v>0</v>
      </c>
      <c r="R2830" s="14">
        <v>0</v>
      </c>
      <c r="S2830" s="22">
        <v>7</v>
      </c>
      <c r="T2830" s="22">
        <v>1</v>
      </c>
      <c r="U2830" s="22">
        <v>12</v>
      </c>
      <c r="V2830" s="22"/>
      <c r="W2830" s="22">
        <v>4</v>
      </c>
      <c r="X2830" s="22">
        <v>4</v>
      </c>
      <c r="Y2830" s="14">
        <v>12</v>
      </c>
      <c r="Z2830" s="10">
        <v>4</v>
      </c>
      <c r="AA2830" s="22">
        <v>4</v>
      </c>
      <c r="AB2830" s="22">
        <v>6.56</v>
      </c>
      <c r="AC2830" s="22">
        <v>0</v>
      </c>
      <c r="AD2830" s="42">
        <v>0</v>
      </c>
      <c r="AE2830" s="22">
        <v>999999</v>
      </c>
      <c r="AF2830" s="22">
        <v>0</v>
      </c>
      <c r="AG2830" s="22">
        <v>0</v>
      </c>
      <c r="AH2830" s="22">
        <v>0</v>
      </c>
      <c r="AI2830" s="22">
        <v>0</v>
      </c>
      <c r="AJ2830" s="22">
        <v>0</v>
      </c>
      <c r="AK2830" s="22">
        <v>0</v>
      </c>
      <c r="AL2830" s="45">
        <v>0</v>
      </c>
      <c r="AM2830" s="45">
        <v>0</v>
      </c>
      <c r="AN2830" s="45">
        <v>0</v>
      </c>
      <c r="AO2830" s="45">
        <v>0</v>
      </c>
      <c r="AP2830" s="45">
        <v>0</v>
      </c>
      <c r="AQ2830" s="45">
        <v>0</v>
      </c>
      <c r="AR2830" s="45">
        <v>0</v>
      </c>
      <c r="AS2830" s="45" t="s">
        <v>4445</v>
      </c>
      <c r="AT2830" s="45" t="s">
        <v>4445</v>
      </c>
      <c r="AU2830" s="45">
        <v>0</v>
      </c>
      <c r="AV2830" s="10">
        <v>22.231578947368419</v>
      </c>
      <c r="AW2830" s="10">
        <v>22.231578947368419</v>
      </c>
      <c r="AX2830" s="17">
        <v>0</v>
      </c>
    </row>
    <row r="2831" spans="1:50" x14ac:dyDescent="0.25">
      <c r="A2831" s="22" t="s">
        <v>2906</v>
      </c>
      <c r="B2831" s="22" t="s">
        <v>3959</v>
      </c>
      <c r="C2831" s="22" t="s">
        <v>4026</v>
      </c>
      <c r="D2831" s="22">
        <v>349</v>
      </c>
      <c r="E2831" s="22" t="s">
        <v>4029</v>
      </c>
      <c r="F2831" s="43">
        <v>0</v>
      </c>
      <c r="G2831" s="43">
        <v>0</v>
      </c>
      <c r="H2831" s="43">
        <v>13.062310606060608</v>
      </c>
      <c r="I2831" s="9">
        <v>0</v>
      </c>
      <c r="J2831" s="9">
        <v>13.062310606060608</v>
      </c>
      <c r="K2831" s="11">
        <v>0</v>
      </c>
      <c r="L2831" s="41">
        <v>0</v>
      </c>
      <c r="M2831" s="44">
        <v>0</v>
      </c>
      <c r="N2831" s="13">
        <v>0</v>
      </c>
      <c r="O2831" s="13">
        <v>0</v>
      </c>
      <c r="P2831" s="22">
        <v>0</v>
      </c>
      <c r="Q2831" s="22">
        <v>0</v>
      </c>
      <c r="R2831" s="14">
        <v>0</v>
      </c>
      <c r="S2831" s="22">
        <v>867</v>
      </c>
      <c r="T2831" s="22">
        <v>1</v>
      </c>
      <c r="U2831" s="22">
        <v>12</v>
      </c>
      <c r="V2831" s="22"/>
      <c r="W2831" s="22">
        <v>4</v>
      </c>
      <c r="X2831" s="22">
        <v>4</v>
      </c>
      <c r="Y2831" s="14">
        <v>12</v>
      </c>
      <c r="Z2831" s="10">
        <v>4</v>
      </c>
      <c r="AA2831" s="22">
        <v>4</v>
      </c>
      <c r="AB2831" s="22">
        <v>6.56</v>
      </c>
      <c r="AC2831" s="22">
        <v>0</v>
      </c>
      <c r="AD2831" s="42">
        <v>0</v>
      </c>
      <c r="AE2831" s="22">
        <v>999999</v>
      </c>
      <c r="AF2831" s="22">
        <v>0</v>
      </c>
      <c r="AG2831" s="22">
        <v>0</v>
      </c>
      <c r="AH2831" s="22">
        <v>0</v>
      </c>
      <c r="AI2831" s="22">
        <v>0</v>
      </c>
      <c r="AJ2831" s="22">
        <v>0</v>
      </c>
      <c r="AK2831" s="22">
        <v>0</v>
      </c>
      <c r="AL2831" s="45">
        <v>0</v>
      </c>
      <c r="AM2831" s="45">
        <v>0</v>
      </c>
      <c r="AN2831" s="45">
        <v>0</v>
      </c>
      <c r="AO2831" s="45">
        <v>0</v>
      </c>
      <c r="AP2831" s="45">
        <v>0</v>
      </c>
      <c r="AQ2831" s="45">
        <v>0</v>
      </c>
      <c r="AR2831" s="45">
        <v>0</v>
      </c>
      <c r="AS2831" s="45" t="s">
        <v>4445</v>
      </c>
      <c r="AT2831" s="45" t="s">
        <v>4445</v>
      </c>
      <c r="AU2831" s="45">
        <v>0</v>
      </c>
      <c r="AV2831" s="10">
        <v>0.30622453566094909</v>
      </c>
      <c r="AW2831" s="10">
        <v>0.30622453566094909</v>
      </c>
      <c r="AX2831" s="17">
        <v>0</v>
      </c>
    </row>
    <row r="2832" spans="1:50" x14ac:dyDescent="0.25">
      <c r="A2832" s="22" t="s">
        <v>2906</v>
      </c>
      <c r="B2832" s="22" t="s">
        <v>3959</v>
      </c>
      <c r="C2832" s="22" t="s">
        <v>4026</v>
      </c>
      <c r="D2832" s="22">
        <v>4063</v>
      </c>
      <c r="E2832" s="22" t="s">
        <v>4030</v>
      </c>
      <c r="F2832" s="43">
        <v>0</v>
      </c>
      <c r="G2832" s="43">
        <v>0</v>
      </c>
      <c r="H2832" s="43">
        <v>0.24772727272727274</v>
      </c>
      <c r="I2832" s="9">
        <v>0</v>
      </c>
      <c r="J2832" s="9">
        <v>0.24772727272727274</v>
      </c>
      <c r="K2832" s="11">
        <v>0</v>
      </c>
      <c r="L2832" s="41">
        <v>0</v>
      </c>
      <c r="M2832" s="44">
        <v>0</v>
      </c>
      <c r="N2832" s="13">
        <v>0</v>
      </c>
      <c r="O2832" s="13">
        <v>0</v>
      </c>
      <c r="P2832" s="22">
        <v>0</v>
      </c>
      <c r="Q2832" s="22">
        <v>0</v>
      </c>
      <c r="R2832" s="14">
        <v>0</v>
      </c>
      <c r="S2832" s="22">
        <v>13</v>
      </c>
      <c r="T2832" s="22">
        <v>1</v>
      </c>
      <c r="U2832" s="22">
        <v>12</v>
      </c>
      <c r="V2832" s="22"/>
      <c r="W2832" s="22">
        <v>4</v>
      </c>
      <c r="X2832" s="22">
        <v>4</v>
      </c>
      <c r="Y2832" s="14">
        <v>12</v>
      </c>
      <c r="Z2832" s="10">
        <v>4</v>
      </c>
      <c r="AA2832" s="22">
        <v>4</v>
      </c>
      <c r="AB2832" s="22">
        <v>6.56</v>
      </c>
      <c r="AC2832" s="22">
        <v>0</v>
      </c>
      <c r="AD2832" s="42">
        <v>0</v>
      </c>
      <c r="AE2832" s="22">
        <v>999999</v>
      </c>
      <c r="AF2832" s="22">
        <v>0</v>
      </c>
      <c r="AG2832" s="22">
        <v>0</v>
      </c>
      <c r="AH2832" s="22">
        <v>0</v>
      </c>
      <c r="AI2832" s="22">
        <v>0</v>
      </c>
      <c r="AJ2832" s="22">
        <v>0</v>
      </c>
      <c r="AK2832" s="22">
        <v>0</v>
      </c>
      <c r="AL2832" s="45">
        <v>0</v>
      </c>
      <c r="AM2832" s="45">
        <v>0</v>
      </c>
      <c r="AN2832" s="45">
        <v>0</v>
      </c>
      <c r="AO2832" s="45">
        <v>0</v>
      </c>
      <c r="AP2832" s="45">
        <v>0</v>
      </c>
      <c r="AQ2832" s="45">
        <v>0</v>
      </c>
      <c r="AR2832" s="45">
        <v>0</v>
      </c>
      <c r="AS2832" s="45" t="s">
        <v>4445</v>
      </c>
      <c r="AT2832" s="45" t="s">
        <v>4445</v>
      </c>
      <c r="AU2832" s="45">
        <v>0</v>
      </c>
      <c r="AV2832" s="10">
        <v>16.146788990825687</v>
      </c>
      <c r="AW2832" s="10">
        <v>16.146788990825687</v>
      </c>
      <c r="AX2832" s="17">
        <v>0</v>
      </c>
    </row>
    <row r="2833" spans="1:50" x14ac:dyDescent="0.25">
      <c r="A2833" s="22" t="s">
        <v>2906</v>
      </c>
      <c r="B2833" s="22" t="s">
        <v>3959</v>
      </c>
      <c r="C2833" s="22" t="s">
        <v>4026</v>
      </c>
      <c r="D2833" s="22">
        <v>7189</v>
      </c>
      <c r="E2833" s="22" t="s">
        <v>4031</v>
      </c>
      <c r="F2833" s="43">
        <v>0</v>
      </c>
      <c r="G2833" s="43">
        <v>0</v>
      </c>
      <c r="H2833" s="43">
        <v>9.8295454545454561E-2</v>
      </c>
      <c r="I2833" s="9">
        <v>0</v>
      </c>
      <c r="J2833" s="9">
        <v>9.8295454545454561E-2</v>
      </c>
      <c r="K2833" s="11">
        <v>0</v>
      </c>
      <c r="L2833" s="41">
        <v>0</v>
      </c>
      <c r="M2833" s="44">
        <v>0</v>
      </c>
      <c r="N2833" s="13">
        <v>0</v>
      </c>
      <c r="O2833" s="13">
        <v>0</v>
      </c>
      <c r="P2833" s="22">
        <v>0</v>
      </c>
      <c r="Q2833" s="22">
        <v>0</v>
      </c>
      <c r="R2833" s="14">
        <v>0</v>
      </c>
      <c r="S2833" s="22">
        <v>9</v>
      </c>
      <c r="T2833" s="22">
        <v>1</v>
      </c>
      <c r="U2833" s="22">
        <v>12</v>
      </c>
      <c r="V2833" s="22"/>
      <c r="W2833" s="22">
        <v>4</v>
      </c>
      <c r="X2833" s="22">
        <v>4</v>
      </c>
      <c r="Y2833" s="14">
        <v>12</v>
      </c>
      <c r="Z2833" s="10">
        <v>4</v>
      </c>
      <c r="AA2833" s="22">
        <v>4</v>
      </c>
      <c r="AB2833" s="22">
        <v>6.56</v>
      </c>
      <c r="AC2833" s="22">
        <v>0</v>
      </c>
      <c r="AD2833" s="42">
        <v>0</v>
      </c>
      <c r="AE2833" s="22">
        <v>999999</v>
      </c>
      <c r="AF2833" s="22">
        <v>0</v>
      </c>
      <c r="AG2833" s="22">
        <v>0</v>
      </c>
      <c r="AH2833" s="22">
        <v>0</v>
      </c>
      <c r="AI2833" s="22">
        <v>0</v>
      </c>
      <c r="AJ2833" s="22">
        <v>0</v>
      </c>
      <c r="AK2833" s="22">
        <v>0</v>
      </c>
      <c r="AL2833" s="45">
        <v>0</v>
      </c>
      <c r="AM2833" s="45">
        <v>0</v>
      </c>
      <c r="AN2833" s="45">
        <v>0</v>
      </c>
      <c r="AO2833" s="45">
        <v>0</v>
      </c>
      <c r="AP2833" s="45">
        <v>0</v>
      </c>
      <c r="AQ2833" s="45">
        <v>0</v>
      </c>
      <c r="AR2833" s="45">
        <v>0</v>
      </c>
      <c r="AS2833" s="45" t="s">
        <v>4445</v>
      </c>
      <c r="AT2833" s="45" t="s">
        <v>4445</v>
      </c>
      <c r="AU2833" s="45">
        <v>0</v>
      </c>
      <c r="AV2833" s="10">
        <v>40.693641618497104</v>
      </c>
      <c r="AW2833" s="10">
        <v>40.693641618497104</v>
      </c>
      <c r="AX2833" s="17">
        <v>0</v>
      </c>
    </row>
    <row r="2834" spans="1:50" x14ac:dyDescent="0.25">
      <c r="A2834" s="22" t="s">
        <v>2906</v>
      </c>
      <c r="B2834" s="22" t="s">
        <v>3959</v>
      </c>
      <c r="C2834" s="22" t="s">
        <v>4026</v>
      </c>
      <c r="D2834" s="22">
        <v>2807</v>
      </c>
      <c r="E2834" s="22" t="s">
        <v>4032</v>
      </c>
      <c r="F2834" s="43">
        <v>0</v>
      </c>
      <c r="G2834" s="43">
        <v>0</v>
      </c>
      <c r="H2834" s="43">
        <v>0.41988636363636367</v>
      </c>
      <c r="I2834" s="9">
        <v>0</v>
      </c>
      <c r="J2834" s="9">
        <v>0.41988636363636367</v>
      </c>
      <c r="K2834" s="11">
        <v>0</v>
      </c>
      <c r="L2834" s="41">
        <v>0</v>
      </c>
      <c r="M2834" s="44">
        <v>0</v>
      </c>
      <c r="N2834" s="13">
        <v>0</v>
      </c>
      <c r="O2834" s="13">
        <v>0</v>
      </c>
      <c r="P2834" s="22">
        <v>0</v>
      </c>
      <c r="Q2834" s="22">
        <v>0</v>
      </c>
      <c r="R2834" s="14">
        <v>0</v>
      </c>
      <c r="S2834" s="22">
        <v>39</v>
      </c>
      <c r="T2834" s="22">
        <v>1</v>
      </c>
      <c r="U2834" s="22">
        <v>12</v>
      </c>
      <c r="V2834" s="22"/>
      <c r="W2834" s="22">
        <v>4</v>
      </c>
      <c r="X2834" s="22">
        <v>4</v>
      </c>
      <c r="Y2834" s="14">
        <v>12</v>
      </c>
      <c r="Z2834" s="10">
        <v>4</v>
      </c>
      <c r="AA2834" s="22">
        <v>4</v>
      </c>
      <c r="AB2834" s="22">
        <v>6.56</v>
      </c>
      <c r="AC2834" s="22">
        <v>0</v>
      </c>
      <c r="AD2834" s="42">
        <v>0</v>
      </c>
      <c r="AE2834" s="22">
        <v>999999</v>
      </c>
      <c r="AF2834" s="22">
        <v>0</v>
      </c>
      <c r="AG2834" s="22">
        <v>0</v>
      </c>
      <c r="AH2834" s="22">
        <v>0</v>
      </c>
      <c r="AI2834" s="22">
        <v>0</v>
      </c>
      <c r="AJ2834" s="22">
        <v>0</v>
      </c>
      <c r="AK2834" s="22">
        <v>0</v>
      </c>
      <c r="AL2834" s="45">
        <v>0</v>
      </c>
      <c r="AM2834" s="45">
        <v>0</v>
      </c>
      <c r="AN2834" s="45">
        <v>0</v>
      </c>
      <c r="AO2834" s="45">
        <v>0</v>
      </c>
      <c r="AP2834" s="45">
        <v>0</v>
      </c>
      <c r="AQ2834" s="45">
        <v>0</v>
      </c>
      <c r="AR2834" s="45">
        <v>0</v>
      </c>
      <c r="AS2834" s="45" t="s">
        <v>4445</v>
      </c>
      <c r="AT2834" s="45" t="s">
        <v>4445</v>
      </c>
      <c r="AU2834" s="45">
        <v>0</v>
      </c>
      <c r="AV2834" s="10">
        <v>9.5263870094722591</v>
      </c>
      <c r="AW2834" s="10">
        <v>9.5263870094722591</v>
      </c>
      <c r="AX2834" s="17">
        <v>0</v>
      </c>
    </row>
    <row r="2835" spans="1:50" x14ac:dyDescent="0.25">
      <c r="A2835" s="22" t="s">
        <v>2906</v>
      </c>
      <c r="B2835" s="22" t="s">
        <v>3959</v>
      </c>
      <c r="C2835" s="22" t="s">
        <v>2991</v>
      </c>
      <c r="D2835" s="22">
        <v>5767</v>
      </c>
      <c r="E2835" s="22" t="s">
        <v>4033</v>
      </c>
      <c r="F2835" s="43">
        <v>0</v>
      </c>
      <c r="G2835" s="43">
        <v>0.55129489338000004</v>
      </c>
      <c r="H2835" s="43">
        <v>0.21363636363636362</v>
      </c>
      <c r="I2835" s="9">
        <v>0</v>
      </c>
      <c r="J2835" s="9">
        <v>0.21363636363636362</v>
      </c>
      <c r="K2835" s="11">
        <v>0</v>
      </c>
      <c r="L2835" s="41">
        <v>25</v>
      </c>
      <c r="M2835" s="44">
        <v>0</v>
      </c>
      <c r="N2835" s="13">
        <v>0</v>
      </c>
      <c r="O2835" s="13">
        <v>0</v>
      </c>
      <c r="P2835" s="22">
        <v>0</v>
      </c>
      <c r="Q2835" s="22">
        <v>0</v>
      </c>
      <c r="R2835" s="14">
        <v>0</v>
      </c>
      <c r="S2835" s="22">
        <v>6</v>
      </c>
      <c r="T2835" s="22">
        <v>1</v>
      </c>
      <c r="U2835" s="22">
        <v>58</v>
      </c>
      <c r="V2835" s="22"/>
      <c r="W2835" s="22">
        <v>12</v>
      </c>
      <c r="X2835" s="22">
        <v>9</v>
      </c>
      <c r="Y2835" s="14">
        <v>58</v>
      </c>
      <c r="Z2835" s="10">
        <v>12</v>
      </c>
      <c r="AA2835" s="22">
        <v>9</v>
      </c>
      <c r="AB2835" s="22">
        <v>21.66</v>
      </c>
      <c r="AC2835" s="22">
        <v>0</v>
      </c>
      <c r="AD2835" s="42">
        <v>0</v>
      </c>
      <c r="AE2835" s="22">
        <v>999999</v>
      </c>
      <c r="AF2835" s="22">
        <v>0</v>
      </c>
      <c r="AG2835" s="22">
        <v>0</v>
      </c>
      <c r="AH2835" s="22">
        <v>0</v>
      </c>
      <c r="AI2835" s="22">
        <v>0</v>
      </c>
      <c r="AJ2835" s="22">
        <v>0</v>
      </c>
      <c r="AK2835" s="22">
        <v>0</v>
      </c>
      <c r="AL2835" s="45">
        <v>0</v>
      </c>
      <c r="AM2835" s="45">
        <v>0</v>
      </c>
      <c r="AN2835" s="45">
        <v>0</v>
      </c>
      <c r="AO2835" s="45">
        <v>0</v>
      </c>
      <c r="AP2835" s="45">
        <v>0</v>
      </c>
      <c r="AQ2835" s="45">
        <v>0</v>
      </c>
      <c r="AR2835" s="45">
        <v>0</v>
      </c>
      <c r="AS2835" s="45" t="s">
        <v>4445</v>
      </c>
      <c r="AT2835" s="45" t="s">
        <v>4445</v>
      </c>
      <c r="AU2835" s="45">
        <v>0</v>
      </c>
      <c r="AV2835" s="10">
        <v>56.170212765957451</v>
      </c>
      <c r="AW2835" s="10">
        <v>56.170212765957451</v>
      </c>
      <c r="AX2835" s="17">
        <v>0</v>
      </c>
    </row>
    <row r="2836" spans="1:50" x14ac:dyDescent="0.25">
      <c r="A2836" s="22" t="s">
        <v>2906</v>
      </c>
      <c r="B2836" s="22" t="s">
        <v>3959</v>
      </c>
      <c r="C2836" s="22" t="s">
        <v>2907</v>
      </c>
      <c r="D2836" s="22">
        <v>1356</v>
      </c>
      <c r="E2836" s="22" t="s">
        <v>4034</v>
      </c>
      <c r="F2836" s="43">
        <v>2.1999999999999999E-5</v>
      </c>
      <c r="G2836" s="43">
        <v>8.9767409066500008</v>
      </c>
      <c r="H2836" s="43">
        <v>1.0685606060606061</v>
      </c>
      <c r="I2836" s="9">
        <v>8.5984848484848483E-2</v>
      </c>
      <c r="J2836" s="9">
        <v>0.98257575757575766</v>
      </c>
      <c r="K2836" s="11">
        <v>8.5984848484848483E-2</v>
      </c>
      <c r="L2836" s="41">
        <v>29</v>
      </c>
      <c r="M2836" s="44">
        <v>3</v>
      </c>
      <c r="N2836" s="13">
        <v>3</v>
      </c>
      <c r="O2836" s="13">
        <v>3</v>
      </c>
      <c r="P2836" s="22">
        <v>1</v>
      </c>
      <c r="Q2836" s="22">
        <v>1</v>
      </c>
      <c r="R2836" s="14">
        <v>0</v>
      </c>
      <c r="S2836" s="22">
        <v>45</v>
      </c>
      <c r="T2836" s="22">
        <v>0.91953208082240345</v>
      </c>
      <c r="U2836" s="22">
        <v>63</v>
      </c>
      <c r="V2836" s="22"/>
      <c r="W2836" s="22">
        <v>16</v>
      </c>
      <c r="X2836" s="22">
        <v>12</v>
      </c>
      <c r="Y2836" s="14">
        <v>60</v>
      </c>
      <c r="Z2836" s="10">
        <v>15</v>
      </c>
      <c r="AA2836" s="22">
        <v>11</v>
      </c>
      <c r="AB2836" s="22">
        <v>25.95</v>
      </c>
      <c r="AC2836" s="22">
        <v>2.4507780973941583E-6</v>
      </c>
      <c r="AD2836" s="42">
        <v>0</v>
      </c>
      <c r="AE2836" s="22">
        <v>999999</v>
      </c>
      <c r="AF2836" s="22">
        <v>0</v>
      </c>
      <c r="AG2836" s="22">
        <v>0</v>
      </c>
      <c r="AH2836" s="22">
        <v>0</v>
      </c>
      <c r="AI2836" s="22">
        <v>0</v>
      </c>
      <c r="AJ2836" s="22">
        <v>0</v>
      </c>
      <c r="AK2836" s="22">
        <v>0</v>
      </c>
      <c r="AL2836" s="45">
        <v>0</v>
      </c>
      <c r="AM2836" s="45">
        <v>0</v>
      </c>
      <c r="AN2836" s="45">
        <v>0</v>
      </c>
      <c r="AO2836" s="45">
        <v>0</v>
      </c>
      <c r="AP2836" s="45">
        <v>0</v>
      </c>
      <c r="AQ2836" s="45">
        <v>0</v>
      </c>
      <c r="AR2836" s="45">
        <v>0</v>
      </c>
      <c r="AS2836" s="45" t="s">
        <v>4445</v>
      </c>
      <c r="AT2836" s="45" t="s">
        <v>4445</v>
      </c>
      <c r="AU2836" s="45">
        <v>0</v>
      </c>
      <c r="AV2836" s="10">
        <v>15.265998457979952</v>
      </c>
      <c r="AW2836" s="10">
        <v>14.973413683091103</v>
      </c>
      <c r="AX2836" s="17">
        <v>8.0467919177596589E-2</v>
      </c>
    </row>
    <row r="2837" spans="1:50" x14ac:dyDescent="0.25">
      <c r="A2837" s="22" t="s">
        <v>2906</v>
      </c>
      <c r="B2837" s="22" t="s">
        <v>3959</v>
      </c>
      <c r="C2837" s="22" t="s">
        <v>3269</v>
      </c>
      <c r="D2837" s="22">
        <v>1648</v>
      </c>
      <c r="E2837" s="22" t="s">
        <v>4035</v>
      </c>
      <c r="F2837" s="43">
        <v>0</v>
      </c>
      <c r="G2837" s="43">
        <v>0</v>
      </c>
      <c r="H2837" s="43">
        <v>7.8787878787878796E-2</v>
      </c>
      <c r="I2837" s="9">
        <v>0</v>
      </c>
      <c r="J2837" s="9">
        <v>7.8787878787878796E-2</v>
      </c>
      <c r="K2837" s="11">
        <v>0</v>
      </c>
      <c r="L2837" s="41">
        <v>0</v>
      </c>
      <c r="M2837" s="44">
        <v>0</v>
      </c>
      <c r="N2837" s="13">
        <v>0</v>
      </c>
      <c r="O2837" s="13">
        <v>0</v>
      </c>
      <c r="P2837" s="22">
        <v>0</v>
      </c>
      <c r="Q2837" s="22">
        <v>0</v>
      </c>
      <c r="R2837" s="14">
        <v>0</v>
      </c>
      <c r="S2837" s="22">
        <v>2</v>
      </c>
      <c r="T2837" s="22">
        <v>1</v>
      </c>
      <c r="U2837" s="22">
        <v>12</v>
      </c>
      <c r="V2837" s="22"/>
      <c r="W2837" s="22">
        <v>4</v>
      </c>
      <c r="X2837" s="22">
        <v>4</v>
      </c>
      <c r="Y2837" s="14">
        <v>12</v>
      </c>
      <c r="Z2837" s="10">
        <v>4</v>
      </c>
      <c r="AA2837" s="22">
        <v>4</v>
      </c>
      <c r="AB2837" s="22">
        <v>6.56</v>
      </c>
      <c r="AC2837" s="22">
        <v>0</v>
      </c>
      <c r="AD2837" s="42">
        <v>0</v>
      </c>
      <c r="AE2837" s="22">
        <v>999999</v>
      </c>
      <c r="AF2837" s="22">
        <v>0</v>
      </c>
      <c r="AG2837" s="22">
        <v>0</v>
      </c>
      <c r="AH2837" s="22">
        <v>0</v>
      </c>
      <c r="AI2837" s="22">
        <v>0</v>
      </c>
      <c r="AJ2837" s="22">
        <v>0</v>
      </c>
      <c r="AK2837" s="22">
        <v>0</v>
      </c>
      <c r="AL2837" s="45">
        <v>0</v>
      </c>
      <c r="AM2837" s="45">
        <v>0</v>
      </c>
      <c r="AN2837" s="45">
        <v>0</v>
      </c>
      <c r="AO2837" s="45">
        <v>0</v>
      </c>
      <c r="AP2837" s="45">
        <v>0</v>
      </c>
      <c r="AQ2837" s="45">
        <v>0</v>
      </c>
      <c r="AR2837" s="45">
        <v>0</v>
      </c>
      <c r="AS2837" s="45" t="s">
        <v>4445</v>
      </c>
      <c r="AT2837" s="45" t="s">
        <v>4445</v>
      </c>
      <c r="AU2837" s="45">
        <v>0</v>
      </c>
      <c r="AV2837" s="10">
        <v>50.769230769230766</v>
      </c>
      <c r="AW2837" s="10">
        <v>50.769230769230766</v>
      </c>
      <c r="AX2837" s="17">
        <v>0</v>
      </c>
    </row>
    <row r="2838" spans="1:50" x14ac:dyDescent="0.25">
      <c r="A2838" s="22" t="s">
        <v>2906</v>
      </c>
      <c r="B2838" s="22" t="s">
        <v>3959</v>
      </c>
      <c r="C2838" s="22" t="s">
        <v>3269</v>
      </c>
      <c r="D2838" s="22">
        <v>4767</v>
      </c>
      <c r="E2838" s="22" t="s">
        <v>4036</v>
      </c>
      <c r="F2838" s="43">
        <v>0</v>
      </c>
      <c r="G2838" s="43">
        <v>0.27236302122</v>
      </c>
      <c r="H2838" s="43">
        <v>0.64469696969696977</v>
      </c>
      <c r="I2838" s="9">
        <v>0</v>
      </c>
      <c r="J2838" s="9">
        <v>0.64469696969696977</v>
      </c>
      <c r="K2838" s="11">
        <v>0</v>
      </c>
      <c r="L2838" s="41">
        <v>21</v>
      </c>
      <c r="M2838" s="44">
        <v>0</v>
      </c>
      <c r="N2838" s="13">
        <v>0</v>
      </c>
      <c r="O2838" s="13">
        <v>0</v>
      </c>
      <c r="P2838" s="22">
        <v>0</v>
      </c>
      <c r="Q2838" s="22">
        <v>0</v>
      </c>
      <c r="R2838" s="14">
        <v>0</v>
      </c>
      <c r="S2838" s="22">
        <v>22</v>
      </c>
      <c r="T2838" s="22">
        <v>1</v>
      </c>
      <c r="U2838" s="22">
        <v>50</v>
      </c>
      <c r="V2838" s="22"/>
      <c r="W2838" s="22">
        <v>11</v>
      </c>
      <c r="X2838" s="22">
        <v>8</v>
      </c>
      <c r="Y2838" s="14">
        <v>50</v>
      </c>
      <c r="Z2838" s="10">
        <v>11</v>
      </c>
      <c r="AA2838" s="22">
        <v>8</v>
      </c>
      <c r="AB2838" s="22">
        <v>19.57</v>
      </c>
      <c r="AC2838" s="22">
        <v>0</v>
      </c>
      <c r="AD2838" s="42">
        <v>0</v>
      </c>
      <c r="AE2838" s="22">
        <v>999999</v>
      </c>
      <c r="AF2838" s="22">
        <v>0</v>
      </c>
      <c r="AG2838" s="22">
        <v>0</v>
      </c>
      <c r="AH2838" s="22">
        <v>0</v>
      </c>
      <c r="AI2838" s="22">
        <v>0</v>
      </c>
      <c r="AJ2838" s="22">
        <v>0</v>
      </c>
      <c r="AK2838" s="22">
        <v>0</v>
      </c>
      <c r="AL2838" s="45">
        <v>0</v>
      </c>
      <c r="AM2838" s="45">
        <v>0</v>
      </c>
      <c r="AN2838" s="45">
        <v>0</v>
      </c>
      <c r="AO2838" s="45">
        <v>0</v>
      </c>
      <c r="AP2838" s="45">
        <v>0</v>
      </c>
      <c r="AQ2838" s="45">
        <v>0</v>
      </c>
      <c r="AR2838" s="45">
        <v>0</v>
      </c>
      <c r="AS2838" s="45" t="s">
        <v>4445</v>
      </c>
      <c r="AT2838" s="45" t="s">
        <v>4445</v>
      </c>
      <c r="AU2838" s="45">
        <v>0</v>
      </c>
      <c r="AV2838" s="10">
        <v>17.062279670975322</v>
      </c>
      <c r="AW2838" s="10">
        <v>17.062279670975322</v>
      </c>
      <c r="AX2838" s="17">
        <v>0</v>
      </c>
    </row>
    <row r="2839" spans="1:50" x14ac:dyDescent="0.25">
      <c r="A2839" s="22" t="s">
        <v>2906</v>
      </c>
      <c r="B2839" s="22" t="s">
        <v>3959</v>
      </c>
      <c r="C2839" s="22" t="s">
        <v>4037</v>
      </c>
      <c r="D2839" s="22">
        <v>7048</v>
      </c>
      <c r="E2839" s="22" t="s">
        <v>4038</v>
      </c>
      <c r="F2839" s="43">
        <v>0</v>
      </c>
      <c r="G2839" s="43">
        <v>0</v>
      </c>
      <c r="H2839" s="43">
        <v>0.10928030303030303</v>
      </c>
      <c r="I2839" s="9">
        <v>0</v>
      </c>
      <c r="J2839" s="9">
        <v>0.10928030303030303</v>
      </c>
      <c r="K2839" s="11">
        <v>0</v>
      </c>
      <c r="L2839" s="41">
        <v>0</v>
      </c>
      <c r="M2839" s="44">
        <v>0</v>
      </c>
      <c r="N2839" s="13">
        <v>0</v>
      </c>
      <c r="O2839" s="13">
        <v>0</v>
      </c>
      <c r="P2839" s="22">
        <v>0</v>
      </c>
      <c r="Q2839" s="22">
        <v>0</v>
      </c>
      <c r="R2839" s="14">
        <v>0</v>
      </c>
      <c r="S2839" s="22">
        <v>8</v>
      </c>
      <c r="T2839" s="22">
        <v>1</v>
      </c>
      <c r="U2839" s="22">
        <v>12</v>
      </c>
      <c r="V2839" s="22"/>
      <c r="W2839" s="22">
        <v>4</v>
      </c>
      <c r="X2839" s="22">
        <v>4</v>
      </c>
      <c r="Y2839" s="14">
        <v>12</v>
      </c>
      <c r="Z2839" s="10">
        <v>4</v>
      </c>
      <c r="AA2839" s="22">
        <v>4</v>
      </c>
      <c r="AB2839" s="22">
        <v>6.56</v>
      </c>
      <c r="AC2839" s="22">
        <v>0</v>
      </c>
      <c r="AD2839" s="42">
        <v>0</v>
      </c>
      <c r="AE2839" s="22">
        <v>999999</v>
      </c>
      <c r="AF2839" s="22">
        <v>0</v>
      </c>
      <c r="AG2839" s="22">
        <v>0</v>
      </c>
      <c r="AH2839" s="22">
        <v>0</v>
      </c>
      <c r="AI2839" s="22">
        <v>0</v>
      </c>
      <c r="AJ2839" s="22">
        <v>0</v>
      </c>
      <c r="AK2839" s="22">
        <v>0</v>
      </c>
      <c r="AL2839" s="45">
        <v>0</v>
      </c>
      <c r="AM2839" s="45">
        <v>0</v>
      </c>
      <c r="AN2839" s="45">
        <v>0</v>
      </c>
      <c r="AO2839" s="45">
        <v>0</v>
      </c>
      <c r="AP2839" s="45">
        <v>0</v>
      </c>
      <c r="AQ2839" s="45">
        <v>0</v>
      </c>
      <c r="AR2839" s="45">
        <v>0</v>
      </c>
      <c r="AS2839" s="45" t="s">
        <v>4445</v>
      </c>
      <c r="AT2839" s="45" t="s">
        <v>4445</v>
      </c>
      <c r="AU2839" s="45">
        <v>0</v>
      </c>
      <c r="AV2839" s="10">
        <v>36.603119584055456</v>
      </c>
      <c r="AW2839" s="10">
        <v>36.603119584055456</v>
      </c>
      <c r="AX2839" s="17">
        <v>0</v>
      </c>
    </row>
    <row r="2840" spans="1:50" x14ac:dyDescent="0.25">
      <c r="A2840" s="22" t="s">
        <v>2906</v>
      </c>
      <c r="B2840" s="22" t="s">
        <v>3959</v>
      </c>
      <c r="C2840" s="22" t="s">
        <v>4037</v>
      </c>
      <c r="D2840" s="22">
        <v>6437</v>
      </c>
      <c r="E2840" s="22" t="s">
        <v>4039</v>
      </c>
      <c r="F2840" s="43">
        <v>0</v>
      </c>
      <c r="G2840" s="43">
        <v>0</v>
      </c>
      <c r="H2840" s="43">
        <v>0.30890151515151515</v>
      </c>
      <c r="I2840" s="9">
        <v>0</v>
      </c>
      <c r="J2840" s="9">
        <v>0.30890151515151515</v>
      </c>
      <c r="K2840" s="11">
        <v>0</v>
      </c>
      <c r="L2840" s="41">
        <v>0</v>
      </c>
      <c r="M2840" s="44">
        <v>0</v>
      </c>
      <c r="N2840" s="13">
        <v>0</v>
      </c>
      <c r="O2840" s="13">
        <v>0</v>
      </c>
      <c r="P2840" s="22">
        <v>0</v>
      </c>
      <c r="Q2840" s="22">
        <v>0</v>
      </c>
      <c r="R2840" s="14">
        <v>0</v>
      </c>
      <c r="S2840" s="22">
        <v>20</v>
      </c>
      <c r="T2840" s="22">
        <v>1</v>
      </c>
      <c r="U2840" s="22">
        <v>12</v>
      </c>
      <c r="V2840" s="22"/>
      <c r="W2840" s="22">
        <v>4</v>
      </c>
      <c r="X2840" s="22">
        <v>4</v>
      </c>
      <c r="Y2840" s="14">
        <v>12</v>
      </c>
      <c r="Z2840" s="10">
        <v>4</v>
      </c>
      <c r="AA2840" s="22">
        <v>4</v>
      </c>
      <c r="AB2840" s="22">
        <v>6.56</v>
      </c>
      <c r="AC2840" s="22">
        <v>0</v>
      </c>
      <c r="AD2840" s="42">
        <v>0</v>
      </c>
      <c r="AE2840" s="22">
        <v>999999</v>
      </c>
      <c r="AF2840" s="22">
        <v>0</v>
      </c>
      <c r="AG2840" s="22">
        <v>0</v>
      </c>
      <c r="AH2840" s="22">
        <v>0</v>
      </c>
      <c r="AI2840" s="22">
        <v>0</v>
      </c>
      <c r="AJ2840" s="22">
        <v>0</v>
      </c>
      <c r="AK2840" s="22">
        <v>0</v>
      </c>
      <c r="AL2840" s="45">
        <v>0</v>
      </c>
      <c r="AM2840" s="45">
        <v>0</v>
      </c>
      <c r="AN2840" s="45">
        <v>0</v>
      </c>
      <c r="AO2840" s="45">
        <v>0</v>
      </c>
      <c r="AP2840" s="45">
        <v>0</v>
      </c>
      <c r="AQ2840" s="45">
        <v>0</v>
      </c>
      <c r="AR2840" s="45">
        <v>0</v>
      </c>
      <c r="AS2840" s="45" t="s">
        <v>4445</v>
      </c>
      <c r="AT2840" s="45" t="s">
        <v>4445</v>
      </c>
      <c r="AU2840" s="45">
        <v>0</v>
      </c>
      <c r="AV2840" s="10">
        <v>12.949110974862048</v>
      </c>
      <c r="AW2840" s="10">
        <v>12.949110974862048</v>
      </c>
      <c r="AX2840" s="17">
        <v>0</v>
      </c>
    </row>
    <row r="2841" spans="1:50" x14ac:dyDescent="0.25">
      <c r="A2841" s="22" t="s">
        <v>2906</v>
      </c>
      <c r="B2841" s="22" t="s">
        <v>3959</v>
      </c>
      <c r="C2841" s="22" t="s">
        <v>4037</v>
      </c>
      <c r="D2841" s="22">
        <v>2883</v>
      </c>
      <c r="E2841" s="22" t="s">
        <v>4040</v>
      </c>
      <c r="F2841" s="43">
        <v>0</v>
      </c>
      <c r="G2841" s="43">
        <v>0</v>
      </c>
      <c r="H2841" s="43">
        <v>0.14734848484848487</v>
      </c>
      <c r="I2841" s="9">
        <v>0</v>
      </c>
      <c r="J2841" s="9">
        <v>0.14734848484848487</v>
      </c>
      <c r="K2841" s="11">
        <v>0</v>
      </c>
      <c r="L2841" s="41">
        <v>0</v>
      </c>
      <c r="M2841" s="44">
        <v>0</v>
      </c>
      <c r="N2841" s="13">
        <v>0</v>
      </c>
      <c r="O2841" s="13">
        <v>0</v>
      </c>
      <c r="P2841" s="22">
        <v>0</v>
      </c>
      <c r="Q2841" s="22">
        <v>0</v>
      </c>
      <c r="R2841" s="14">
        <v>0</v>
      </c>
      <c r="S2841" s="22">
        <v>3</v>
      </c>
      <c r="T2841" s="22">
        <v>1</v>
      </c>
      <c r="U2841" s="22">
        <v>12</v>
      </c>
      <c r="V2841" s="22"/>
      <c r="W2841" s="22">
        <v>4</v>
      </c>
      <c r="X2841" s="22">
        <v>4</v>
      </c>
      <c r="Y2841" s="14">
        <v>12</v>
      </c>
      <c r="Z2841" s="10">
        <v>4</v>
      </c>
      <c r="AA2841" s="22">
        <v>4</v>
      </c>
      <c r="AB2841" s="22">
        <v>6.56</v>
      </c>
      <c r="AC2841" s="22">
        <v>0</v>
      </c>
      <c r="AD2841" s="42">
        <v>0</v>
      </c>
      <c r="AE2841" s="22">
        <v>999999</v>
      </c>
      <c r="AF2841" s="22">
        <v>0</v>
      </c>
      <c r="AG2841" s="22">
        <v>0</v>
      </c>
      <c r="AH2841" s="22">
        <v>0</v>
      </c>
      <c r="AI2841" s="22">
        <v>0</v>
      </c>
      <c r="AJ2841" s="22">
        <v>0</v>
      </c>
      <c r="AK2841" s="22">
        <v>0</v>
      </c>
      <c r="AL2841" s="45">
        <v>0</v>
      </c>
      <c r="AM2841" s="45">
        <v>0</v>
      </c>
      <c r="AN2841" s="45">
        <v>0</v>
      </c>
      <c r="AO2841" s="45">
        <v>0</v>
      </c>
      <c r="AP2841" s="45">
        <v>0</v>
      </c>
      <c r="AQ2841" s="45">
        <v>0</v>
      </c>
      <c r="AR2841" s="45">
        <v>0</v>
      </c>
      <c r="AS2841" s="45" t="s">
        <v>4445</v>
      </c>
      <c r="AT2841" s="45" t="s">
        <v>4445</v>
      </c>
      <c r="AU2841" s="45">
        <v>0</v>
      </c>
      <c r="AV2841" s="10">
        <v>27.146529562982003</v>
      </c>
      <c r="AW2841" s="10">
        <v>27.146529562982003</v>
      </c>
      <c r="AX2841" s="17">
        <v>0</v>
      </c>
    </row>
    <row r="2842" spans="1:50" x14ac:dyDescent="0.25">
      <c r="A2842" s="22" t="s">
        <v>2906</v>
      </c>
      <c r="B2842" s="22" t="s">
        <v>3959</v>
      </c>
      <c r="C2842" s="22" t="s">
        <v>4037</v>
      </c>
      <c r="D2842" s="22">
        <v>5084</v>
      </c>
      <c r="E2842" s="22" t="s">
        <v>4041</v>
      </c>
      <c r="F2842" s="43">
        <v>0</v>
      </c>
      <c r="G2842" s="43">
        <v>0</v>
      </c>
      <c r="H2842" s="43">
        <v>5.6818181818181823E-2</v>
      </c>
      <c r="I2842" s="9">
        <v>0</v>
      </c>
      <c r="J2842" s="9">
        <v>5.6818181818181823E-2</v>
      </c>
      <c r="K2842" s="11">
        <v>0</v>
      </c>
      <c r="L2842" s="41">
        <v>0</v>
      </c>
      <c r="M2842" s="44">
        <v>0</v>
      </c>
      <c r="N2842" s="13">
        <v>0</v>
      </c>
      <c r="O2842" s="13">
        <v>0</v>
      </c>
      <c r="P2842" s="22">
        <v>0</v>
      </c>
      <c r="Q2842" s="22">
        <v>0</v>
      </c>
      <c r="R2842" s="14">
        <v>0</v>
      </c>
      <c r="S2842" s="22">
        <v>4</v>
      </c>
      <c r="T2842" s="22">
        <v>1</v>
      </c>
      <c r="U2842" s="22">
        <v>12</v>
      </c>
      <c r="V2842" s="22"/>
      <c r="W2842" s="22">
        <v>4</v>
      </c>
      <c r="X2842" s="22">
        <v>4</v>
      </c>
      <c r="Y2842" s="14">
        <v>12</v>
      </c>
      <c r="Z2842" s="10">
        <v>4</v>
      </c>
      <c r="AA2842" s="22">
        <v>4</v>
      </c>
      <c r="AB2842" s="22">
        <v>6.56</v>
      </c>
      <c r="AC2842" s="22">
        <v>0</v>
      </c>
      <c r="AD2842" s="42">
        <v>0</v>
      </c>
      <c r="AE2842" s="22">
        <v>999999</v>
      </c>
      <c r="AF2842" s="22">
        <v>0</v>
      </c>
      <c r="AG2842" s="22">
        <v>0</v>
      </c>
      <c r="AH2842" s="22">
        <v>0</v>
      </c>
      <c r="AI2842" s="22">
        <v>0</v>
      </c>
      <c r="AJ2842" s="22">
        <v>0</v>
      </c>
      <c r="AK2842" s="22">
        <v>0</v>
      </c>
      <c r="AL2842" s="45">
        <v>0</v>
      </c>
      <c r="AM2842" s="45">
        <v>0</v>
      </c>
      <c r="AN2842" s="45">
        <v>0</v>
      </c>
      <c r="AO2842" s="45">
        <v>0</v>
      </c>
      <c r="AP2842" s="45">
        <v>0</v>
      </c>
      <c r="AQ2842" s="45">
        <v>0</v>
      </c>
      <c r="AR2842" s="45">
        <v>0</v>
      </c>
      <c r="AS2842" s="45" t="s">
        <v>4445</v>
      </c>
      <c r="AT2842" s="45" t="s">
        <v>4445</v>
      </c>
      <c r="AU2842" s="45">
        <v>0</v>
      </c>
      <c r="AV2842" s="10">
        <v>70.399999999999991</v>
      </c>
      <c r="AW2842" s="10">
        <v>70.399999999999991</v>
      </c>
      <c r="AX2842" s="17">
        <v>0</v>
      </c>
    </row>
    <row r="2843" spans="1:50" x14ac:dyDescent="0.25">
      <c r="A2843" s="22" t="s">
        <v>2906</v>
      </c>
      <c r="B2843" s="22" t="s">
        <v>3959</v>
      </c>
      <c r="C2843" s="22" t="s">
        <v>4037</v>
      </c>
      <c r="D2843" s="22">
        <v>1553</v>
      </c>
      <c r="E2843" s="22" t="s">
        <v>4042</v>
      </c>
      <c r="F2843" s="43">
        <v>0</v>
      </c>
      <c r="G2843" s="43">
        <v>0</v>
      </c>
      <c r="H2843" s="43">
        <v>1.1225378787878788</v>
      </c>
      <c r="I2843" s="9">
        <v>0</v>
      </c>
      <c r="J2843" s="9">
        <v>1.1225378787878788</v>
      </c>
      <c r="K2843" s="11">
        <v>0</v>
      </c>
      <c r="L2843" s="41">
        <v>0</v>
      </c>
      <c r="M2843" s="44">
        <v>0</v>
      </c>
      <c r="N2843" s="13">
        <v>0</v>
      </c>
      <c r="O2843" s="13">
        <v>0</v>
      </c>
      <c r="P2843" s="22">
        <v>0</v>
      </c>
      <c r="Q2843" s="22">
        <v>0</v>
      </c>
      <c r="R2843" s="14">
        <v>0</v>
      </c>
      <c r="S2843" s="22">
        <v>80</v>
      </c>
      <c r="T2843" s="22">
        <v>1</v>
      </c>
      <c r="U2843" s="22">
        <v>12</v>
      </c>
      <c r="V2843" s="22"/>
      <c r="W2843" s="22">
        <v>4</v>
      </c>
      <c r="X2843" s="22">
        <v>4</v>
      </c>
      <c r="Y2843" s="14">
        <v>12</v>
      </c>
      <c r="Z2843" s="10">
        <v>4</v>
      </c>
      <c r="AA2843" s="22">
        <v>4</v>
      </c>
      <c r="AB2843" s="22">
        <v>6.56</v>
      </c>
      <c r="AC2843" s="22">
        <v>0</v>
      </c>
      <c r="AD2843" s="42">
        <v>0</v>
      </c>
      <c r="AE2843" s="22">
        <v>999999</v>
      </c>
      <c r="AF2843" s="22">
        <v>0</v>
      </c>
      <c r="AG2843" s="22">
        <v>0</v>
      </c>
      <c r="AH2843" s="22">
        <v>0</v>
      </c>
      <c r="AI2843" s="22">
        <v>0</v>
      </c>
      <c r="AJ2843" s="22">
        <v>0</v>
      </c>
      <c r="AK2843" s="22">
        <v>0</v>
      </c>
      <c r="AL2843" s="45">
        <v>0</v>
      </c>
      <c r="AM2843" s="45">
        <v>0</v>
      </c>
      <c r="AN2843" s="45">
        <v>0</v>
      </c>
      <c r="AO2843" s="45">
        <v>0</v>
      </c>
      <c r="AP2843" s="45">
        <v>0</v>
      </c>
      <c r="AQ2843" s="45">
        <v>0</v>
      </c>
      <c r="AR2843" s="45">
        <v>0</v>
      </c>
      <c r="AS2843" s="45" t="s">
        <v>4445</v>
      </c>
      <c r="AT2843" s="45" t="s">
        <v>4445</v>
      </c>
      <c r="AU2843" s="45">
        <v>0</v>
      </c>
      <c r="AV2843" s="10">
        <v>3.5633541420617512</v>
      </c>
      <c r="AW2843" s="10">
        <v>3.5633541420617512</v>
      </c>
      <c r="AX2843" s="17">
        <v>0</v>
      </c>
    </row>
    <row r="2844" spans="1:50" x14ac:dyDescent="0.25">
      <c r="A2844" s="22" t="s">
        <v>2906</v>
      </c>
      <c r="B2844" s="22" t="s">
        <v>3959</v>
      </c>
      <c r="C2844" s="22" t="s">
        <v>4037</v>
      </c>
      <c r="D2844" s="22">
        <v>2029</v>
      </c>
      <c r="E2844" s="22" t="s">
        <v>4043</v>
      </c>
      <c r="F2844" s="43">
        <v>0</v>
      </c>
      <c r="G2844" s="43">
        <v>0</v>
      </c>
      <c r="H2844" s="43">
        <v>0.66893939393939394</v>
      </c>
      <c r="I2844" s="9">
        <v>0</v>
      </c>
      <c r="J2844" s="9">
        <v>0.66893939393939394</v>
      </c>
      <c r="K2844" s="11">
        <v>0</v>
      </c>
      <c r="L2844" s="41">
        <v>0</v>
      </c>
      <c r="M2844" s="44">
        <v>0</v>
      </c>
      <c r="N2844" s="13">
        <v>0</v>
      </c>
      <c r="O2844" s="13">
        <v>0</v>
      </c>
      <c r="P2844" s="22">
        <v>0</v>
      </c>
      <c r="Q2844" s="22">
        <v>0</v>
      </c>
      <c r="R2844" s="14">
        <v>0</v>
      </c>
      <c r="S2844" s="22">
        <v>27</v>
      </c>
      <c r="T2844" s="22">
        <v>1</v>
      </c>
      <c r="U2844" s="22">
        <v>12</v>
      </c>
      <c r="V2844" s="22"/>
      <c r="W2844" s="22">
        <v>4</v>
      </c>
      <c r="X2844" s="22">
        <v>4</v>
      </c>
      <c r="Y2844" s="14">
        <v>12</v>
      </c>
      <c r="Z2844" s="10">
        <v>4</v>
      </c>
      <c r="AA2844" s="22">
        <v>4</v>
      </c>
      <c r="AB2844" s="22">
        <v>6.56</v>
      </c>
      <c r="AC2844" s="22">
        <v>0</v>
      </c>
      <c r="AD2844" s="42">
        <v>0</v>
      </c>
      <c r="AE2844" s="22">
        <v>999999</v>
      </c>
      <c r="AF2844" s="22">
        <v>0</v>
      </c>
      <c r="AG2844" s="22">
        <v>0</v>
      </c>
      <c r="AH2844" s="22">
        <v>0</v>
      </c>
      <c r="AI2844" s="22">
        <v>0</v>
      </c>
      <c r="AJ2844" s="22">
        <v>0</v>
      </c>
      <c r="AK2844" s="22">
        <v>0</v>
      </c>
      <c r="AL2844" s="45">
        <v>0</v>
      </c>
      <c r="AM2844" s="45">
        <v>0</v>
      </c>
      <c r="AN2844" s="45">
        <v>0</v>
      </c>
      <c r="AO2844" s="45">
        <v>0</v>
      </c>
      <c r="AP2844" s="45">
        <v>0</v>
      </c>
      <c r="AQ2844" s="45">
        <v>0</v>
      </c>
      <c r="AR2844" s="45">
        <v>0</v>
      </c>
      <c r="AS2844" s="45" t="s">
        <v>4445</v>
      </c>
      <c r="AT2844" s="45" t="s">
        <v>4445</v>
      </c>
      <c r="AU2844" s="45">
        <v>0</v>
      </c>
      <c r="AV2844" s="10">
        <v>5.9796149490373729</v>
      </c>
      <c r="AW2844" s="10">
        <v>5.9796149490373729</v>
      </c>
      <c r="AX2844" s="17">
        <v>0</v>
      </c>
    </row>
    <row r="2845" spans="1:50" x14ac:dyDescent="0.25">
      <c r="A2845" s="22" t="s">
        <v>2906</v>
      </c>
      <c r="B2845" s="22" t="s">
        <v>3959</v>
      </c>
      <c r="C2845" s="22" t="s">
        <v>4037</v>
      </c>
      <c r="D2845" s="22">
        <v>4665</v>
      </c>
      <c r="E2845" s="22" t="s">
        <v>4044</v>
      </c>
      <c r="F2845" s="43">
        <v>0</v>
      </c>
      <c r="G2845" s="43">
        <v>0</v>
      </c>
      <c r="H2845" s="43">
        <v>2.8367424242424244</v>
      </c>
      <c r="I2845" s="9">
        <v>0</v>
      </c>
      <c r="J2845" s="9">
        <v>2.8367424242424244</v>
      </c>
      <c r="K2845" s="11">
        <v>0</v>
      </c>
      <c r="L2845" s="41">
        <v>0</v>
      </c>
      <c r="M2845" s="44">
        <v>0</v>
      </c>
      <c r="N2845" s="13">
        <v>0</v>
      </c>
      <c r="O2845" s="13">
        <v>0</v>
      </c>
      <c r="P2845" s="22">
        <v>0</v>
      </c>
      <c r="Q2845" s="22">
        <v>0</v>
      </c>
      <c r="R2845" s="14">
        <v>0</v>
      </c>
      <c r="S2845" s="22">
        <v>156</v>
      </c>
      <c r="T2845" s="22">
        <v>1</v>
      </c>
      <c r="U2845" s="22">
        <v>12</v>
      </c>
      <c r="V2845" s="22"/>
      <c r="W2845" s="22">
        <v>4</v>
      </c>
      <c r="X2845" s="22">
        <v>4</v>
      </c>
      <c r="Y2845" s="14">
        <v>12</v>
      </c>
      <c r="Z2845" s="10">
        <v>4</v>
      </c>
      <c r="AA2845" s="22">
        <v>4</v>
      </c>
      <c r="AB2845" s="22">
        <v>6.56</v>
      </c>
      <c r="AC2845" s="22">
        <v>0</v>
      </c>
      <c r="AD2845" s="42">
        <v>0</v>
      </c>
      <c r="AE2845" s="22">
        <v>999999</v>
      </c>
      <c r="AF2845" s="22">
        <v>0</v>
      </c>
      <c r="AG2845" s="22">
        <v>0</v>
      </c>
      <c r="AH2845" s="22">
        <v>0</v>
      </c>
      <c r="AI2845" s="22">
        <v>0</v>
      </c>
      <c r="AJ2845" s="22">
        <v>0</v>
      </c>
      <c r="AK2845" s="22">
        <v>0</v>
      </c>
      <c r="AL2845" s="45">
        <v>0</v>
      </c>
      <c r="AM2845" s="45">
        <v>0</v>
      </c>
      <c r="AN2845" s="45">
        <v>0</v>
      </c>
      <c r="AO2845" s="45">
        <v>0</v>
      </c>
      <c r="AP2845" s="45">
        <v>0</v>
      </c>
      <c r="AQ2845" s="45">
        <v>0</v>
      </c>
      <c r="AR2845" s="45">
        <v>0</v>
      </c>
      <c r="AS2845" s="45" t="s">
        <v>4445</v>
      </c>
      <c r="AT2845" s="45" t="s">
        <v>4445</v>
      </c>
      <c r="AU2845" s="45">
        <v>0</v>
      </c>
      <c r="AV2845" s="10">
        <v>1.4100680998798236</v>
      </c>
      <c r="AW2845" s="10">
        <v>1.4100680998798236</v>
      </c>
      <c r="AX2845" s="17">
        <v>0</v>
      </c>
    </row>
    <row r="2846" spans="1:50" x14ac:dyDescent="0.25">
      <c r="A2846" s="22" t="s">
        <v>2906</v>
      </c>
      <c r="B2846" s="22" t="s">
        <v>3959</v>
      </c>
      <c r="C2846" s="22" t="s">
        <v>4037</v>
      </c>
      <c r="D2846" s="22">
        <v>3216</v>
      </c>
      <c r="E2846" s="22" t="s">
        <v>4045</v>
      </c>
      <c r="F2846" s="43">
        <v>0</v>
      </c>
      <c r="G2846" s="43">
        <v>0</v>
      </c>
      <c r="H2846" s="43">
        <v>1.4185606060606062</v>
      </c>
      <c r="I2846" s="9">
        <v>0</v>
      </c>
      <c r="J2846" s="9">
        <v>1.4185606060606062</v>
      </c>
      <c r="K2846" s="11">
        <v>0</v>
      </c>
      <c r="L2846" s="41">
        <v>0</v>
      </c>
      <c r="M2846" s="44">
        <v>0</v>
      </c>
      <c r="N2846" s="13">
        <v>0</v>
      </c>
      <c r="O2846" s="13">
        <v>0</v>
      </c>
      <c r="P2846" s="22">
        <v>0</v>
      </c>
      <c r="Q2846" s="22">
        <v>0</v>
      </c>
      <c r="R2846" s="14">
        <v>0</v>
      </c>
      <c r="S2846" s="22">
        <v>98</v>
      </c>
      <c r="T2846" s="22">
        <v>1</v>
      </c>
      <c r="U2846" s="22">
        <v>12</v>
      </c>
      <c r="V2846" s="22"/>
      <c r="W2846" s="22">
        <v>4</v>
      </c>
      <c r="X2846" s="22">
        <v>4</v>
      </c>
      <c r="Y2846" s="14">
        <v>12</v>
      </c>
      <c r="Z2846" s="10">
        <v>4</v>
      </c>
      <c r="AA2846" s="22">
        <v>4</v>
      </c>
      <c r="AB2846" s="22">
        <v>6.56</v>
      </c>
      <c r="AC2846" s="22">
        <v>0</v>
      </c>
      <c r="AD2846" s="42">
        <v>0</v>
      </c>
      <c r="AE2846" s="22">
        <v>999999</v>
      </c>
      <c r="AF2846" s="22">
        <v>0</v>
      </c>
      <c r="AG2846" s="22">
        <v>0</v>
      </c>
      <c r="AH2846" s="22">
        <v>0</v>
      </c>
      <c r="AI2846" s="22">
        <v>0</v>
      </c>
      <c r="AJ2846" s="22">
        <v>0</v>
      </c>
      <c r="AK2846" s="22">
        <v>0</v>
      </c>
      <c r="AL2846" s="45">
        <v>0</v>
      </c>
      <c r="AM2846" s="45">
        <v>0</v>
      </c>
      <c r="AN2846" s="45">
        <v>0</v>
      </c>
      <c r="AO2846" s="45">
        <v>0</v>
      </c>
      <c r="AP2846" s="45">
        <v>0</v>
      </c>
      <c r="AQ2846" s="45">
        <v>0</v>
      </c>
      <c r="AR2846" s="45">
        <v>0</v>
      </c>
      <c r="AS2846" s="45" t="s">
        <v>4445</v>
      </c>
      <c r="AT2846" s="45" t="s">
        <v>4445</v>
      </c>
      <c r="AU2846" s="45">
        <v>0</v>
      </c>
      <c r="AV2846" s="10">
        <v>2.8197596795727633</v>
      </c>
      <c r="AW2846" s="10">
        <v>2.8197596795727633</v>
      </c>
      <c r="AX2846" s="17">
        <v>0</v>
      </c>
    </row>
    <row r="2847" spans="1:50" x14ac:dyDescent="0.25">
      <c r="A2847" s="22" t="s">
        <v>2906</v>
      </c>
      <c r="B2847" s="22" t="s">
        <v>3959</v>
      </c>
      <c r="C2847" s="22" t="s">
        <v>4037</v>
      </c>
      <c r="D2847" s="22">
        <v>5864</v>
      </c>
      <c r="E2847" s="22" t="s">
        <v>4046</v>
      </c>
      <c r="F2847" s="43">
        <v>0</v>
      </c>
      <c r="G2847" s="43">
        <v>0</v>
      </c>
      <c r="H2847" s="43">
        <v>3.466477272727273</v>
      </c>
      <c r="I2847" s="9">
        <v>0</v>
      </c>
      <c r="J2847" s="9">
        <v>3.466477272727273</v>
      </c>
      <c r="K2847" s="11">
        <v>0</v>
      </c>
      <c r="L2847" s="41">
        <v>0</v>
      </c>
      <c r="M2847" s="44">
        <v>0</v>
      </c>
      <c r="N2847" s="13">
        <v>0</v>
      </c>
      <c r="O2847" s="13">
        <v>0</v>
      </c>
      <c r="P2847" s="22">
        <v>0</v>
      </c>
      <c r="Q2847" s="22">
        <v>0</v>
      </c>
      <c r="R2847" s="14">
        <v>0</v>
      </c>
      <c r="S2847" s="22">
        <v>210</v>
      </c>
      <c r="T2847" s="22">
        <v>1</v>
      </c>
      <c r="U2847" s="22">
        <v>12</v>
      </c>
      <c r="V2847" s="22"/>
      <c r="W2847" s="22">
        <v>4</v>
      </c>
      <c r="X2847" s="22">
        <v>4</v>
      </c>
      <c r="Y2847" s="14">
        <v>12</v>
      </c>
      <c r="Z2847" s="10">
        <v>4</v>
      </c>
      <c r="AA2847" s="22">
        <v>4</v>
      </c>
      <c r="AB2847" s="22">
        <v>6.56</v>
      </c>
      <c r="AC2847" s="22">
        <v>0</v>
      </c>
      <c r="AD2847" s="42">
        <v>0</v>
      </c>
      <c r="AE2847" s="22">
        <v>999999</v>
      </c>
      <c r="AF2847" s="22">
        <v>0</v>
      </c>
      <c r="AG2847" s="22">
        <v>0</v>
      </c>
      <c r="AH2847" s="22">
        <v>0</v>
      </c>
      <c r="AI2847" s="22">
        <v>0</v>
      </c>
      <c r="AJ2847" s="22">
        <v>0</v>
      </c>
      <c r="AK2847" s="22">
        <v>0</v>
      </c>
      <c r="AL2847" s="45">
        <v>0</v>
      </c>
      <c r="AM2847" s="45">
        <v>0</v>
      </c>
      <c r="AN2847" s="45">
        <v>0</v>
      </c>
      <c r="AO2847" s="45">
        <v>0</v>
      </c>
      <c r="AP2847" s="45">
        <v>0</v>
      </c>
      <c r="AQ2847" s="45">
        <v>0</v>
      </c>
      <c r="AR2847" s="45">
        <v>0</v>
      </c>
      <c r="AS2847" s="45" t="s">
        <v>4445</v>
      </c>
      <c r="AT2847" s="45" t="s">
        <v>4445</v>
      </c>
      <c r="AU2847" s="45">
        <v>0</v>
      </c>
      <c r="AV2847" s="10">
        <v>1.1539091952138993</v>
      </c>
      <c r="AW2847" s="10">
        <v>1.1539091952138993</v>
      </c>
      <c r="AX2847" s="17">
        <v>0</v>
      </c>
    </row>
    <row r="2848" spans="1:50" x14ac:dyDescent="0.25">
      <c r="A2848" s="22" t="s">
        <v>2906</v>
      </c>
      <c r="B2848" s="22" t="s">
        <v>3959</v>
      </c>
      <c r="C2848" s="22" t="s">
        <v>4047</v>
      </c>
      <c r="D2848" s="22">
        <v>310</v>
      </c>
      <c r="E2848" s="22" t="s">
        <v>4048</v>
      </c>
      <c r="F2848" s="43">
        <v>0</v>
      </c>
      <c r="G2848" s="43">
        <v>0</v>
      </c>
      <c r="H2848" s="43">
        <v>5.0634469696969706</v>
      </c>
      <c r="I2848" s="9">
        <v>0</v>
      </c>
      <c r="J2848" s="9">
        <v>5.0634469696969706</v>
      </c>
      <c r="K2848" s="11">
        <v>0</v>
      </c>
      <c r="L2848" s="41">
        <v>0</v>
      </c>
      <c r="M2848" s="44">
        <v>0</v>
      </c>
      <c r="N2848" s="13">
        <v>0</v>
      </c>
      <c r="O2848" s="13">
        <v>0</v>
      </c>
      <c r="P2848" s="22">
        <v>0</v>
      </c>
      <c r="Q2848" s="22">
        <v>0</v>
      </c>
      <c r="R2848" s="14">
        <v>0</v>
      </c>
      <c r="S2848" s="22">
        <v>258</v>
      </c>
      <c r="T2848" s="22">
        <v>1</v>
      </c>
      <c r="U2848" s="22">
        <v>12</v>
      </c>
      <c r="V2848" s="22"/>
      <c r="W2848" s="22">
        <v>4</v>
      </c>
      <c r="X2848" s="22">
        <v>4</v>
      </c>
      <c r="Y2848" s="14">
        <v>12</v>
      </c>
      <c r="Z2848" s="10">
        <v>4</v>
      </c>
      <c r="AA2848" s="22">
        <v>4</v>
      </c>
      <c r="AB2848" s="22">
        <v>6.56</v>
      </c>
      <c r="AC2848" s="22">
        <v>0</v>
      </c>
      <c r="AD2848" s="42">
        <v>0</v>
      </c>
      <c r="AE2848" s="22">
        <v>999999</v>
      </c>
      <c r="AF2848" s="22">
        <v>0</v>
      </c>
      <c r="AG2848" s="22">
        <v>0</v>
      </c>
      <c r="AH2848" s="22">
        <v>0</v>
      </c>
      <c r="AI2848" s="22">
        <v>0</v>
      </c>
      <c r="AJ2848" s="22">
        <v>0</v>
      </c>
      <c r="AK2848" s="22">
        <v>0</v>
      </c>
      <c r="AL2848" s="45">
        <v>0</v>
      </c>
      <c r="AM2848" s="45">
        <v>0</v>
      </c>
      <c r="AN2848" s="45">
        <v>0</v>
      </c>
      <c r="AO2848" s="45">
        <v>0</v>
      </c>
      <c r="AP2848" s="45">
        <v>0</v>
      </c>
      <c r="AQ2848" s="45">
        <v>0</v>
      </c>
      <c r="AR2848" s="45">
        <v>0</v>
      </c>
      <c r="AS2848" s="45" t="s">
        <v>4445</v>
      </c>
      <c r="AT2848" s="45" t="s">
        <v>4445</v>
      </c>
      <c r="AU2848" s="45">
        <v>0</v>
      </c>
      <c r="AV2848" s="10">
        <v>0.78997568730129031</v>
      </c>
      <c r="AW2848" s="10">
        <v>0.78997568730129031</v>
      </c>
      <c r="AX2848" s="17">
        <v>0</v>
      </c>
    </row>
    <row r="2849" spans="1:50" x14ac:dyDescent="0.25">
      <c r="A2849" s="22" t="s">
        <v>2906</v>
      </c>
      <c r="B2849" s="22" t="s">
        <v>3977</v>
      </c>
      <c r="C2849" s="22" t="s">
        <v>4049</v>
      </c>
      <c r="D2849" s="22">
        <v>620</v>
      </c>
      <c r="E2849" s="22" t="s">
        <v>4050</v>
      </c>
      <c r="F2849" s="43">
        <v>0</v>
      </c>
      <c r="G2849" s="43">
        <v>0</v>
      </c>
      <c r="H2849" s="43">
        <v>0.46515151515151515</v>
      </c>
      <c r="I2849" s="9">
        <v>0</v>
      </c>
      <c r="J2849" s="9">
        <v>0.46515151515151515</v>
      </c>
      <c r="K2849" s="11">
        <v>0</v>
      </c>
      <c r="L2849" s="41">
        <v>0</v>
      </c>
      <c r="M2849" s="44">
        <v>0</v>
      </c>
      <c r="N2849" s="13">
        <v>0</v>
      </c>
      <c r="O2849" s="13">
        <v>0</v>
      </c>
      <c r="P2849" s="22">
        <v>0</v>
      </c>
      <c r="Q2849" s="22">
        <v>0</v>
      </c>
      <c r="R2849" s="14">
        <v>0</v>
      </c>
      <c r="S2849" s="22">
        <v>35</v>
      </c>
      <c r="T2849" s="22">
        <v>1</v>
      </c>
      <c r="U2849" s="22">
        <v>12</v>
      </c>
      <c r="V2849" s="22"/>
      <c r="W2849" s="22">
        <v>4</v>
      </c>
      <c r="X2849" s="22">
        <v>4</v>
      </c>
      <c r="Y2849" s="14">
        <v>12</v>
      </c>
      <c r="Z2849" s="10">
        <v>4</v>
      </c>
      <c r="AA2849" s="22">
        <v>4</v>
      </c>
      <c r="AB2849" s="22">
        <v>6.56</v>
      </c>
      <c r="AC2849" s="22">
        <v>0</v>
      </c>
      <c r="AD2849" s="42">
        <v>0</v>
      </c>
      <c r="AE2849" s="22">
        <v>999999</v>
      </c>
      <c r="AF2849" s="22">
        <v>0</v>
      </c>
      <c r="AG2849" s="22">
        <v>0</v>
      </c>
      <c r="AH2849" s="22">
        <v>0</v>
      </c>
      <c r="AI2849" s="22">
        <v>0</v>
      </c>
      <c r="AJ2849" s="22">
        <v>0</v>
      </c>
      <c r="AK2849" s="22">
        <v>0</v>
      </c>
      <c r="AL2849" s="45">
        <v>0</v>
      </c>
      <c r="AM2849" s="45">
        <v>0</v>
      </c>
      <c r="AN2849" s="45">
        <v>0</v>
      </c>
      <c r="AO2849" s="45">
        <v>0</v>
      </c>
      <c r="AP2849" s="45">
        <v>0</v>
      </c>
      <c r="AQ2849" s="45">
        <v>0</v>
      </c>
      <c r="AR2849" s="45">
        <v>0</v>
      </c>
      <c r="AS2849" s="45" t="s">
        <v>4445</v>
      </c>
      <c r="AT2849" s="45" t="s">
        <v>4445</v>
      </c>
      <c r="AU2849" s="45">
        <v>0</v>
      </c>
      <c r="AV2849" s="10">
        <v>8.5993485342019547</v>
      </c>
      <c r="AW2849" s="10">
        <v>8.5993485342019547</v>
      </c>
      <c r="AX2849" s="17">
        <v>0</v>
      </c>
    </row>
    <row r="2850" spans="1:50" x14ac:dyDescent="0.25">
      <c r="A2850" s="22" t="s">
        <v>2906</v>
      </c>
      <c r="B2850" s="22" t="s">
        <v>3977</v>
      </c>
      <c r="C2850" s="22" t="s">
        <v>3370</v>
      </c>
      <c r="D2850" s="22">
        <v>1199</v>
      </c>
      <c r="E2850" s="22" t="s">
        <v>4051</v>
      </c>
      <c r="F2850" s="43">
        <v>1.9999999999999999E-6</v>
      </c>
      <c r="G2850" s="43">
        <v>27.609552867649999</v>
      </c>
      <c r="H2850" s="43">
        <v>0.67462121212121207</v>
      </c>
      <c r="I2850" s="9">
        <v>0</v>
      </c>
      <c r="J2850" s="9">
        <v>0.67462121212121207</v>
      </c>
      <c r="K2850" s="11">
        <v>0</v>
      </c>
      <c r="L2850" s="41">
        <v>26</v>
      </c>
      <c r="M2850" s="44">
        <v>0</v>
      </c>
      <c r="N2850" s="13">
        <v>0</v>
      </c>
      <c r="O2850" s="13">
        <v>0</v>
      </c>
      <c r="P2850" s="22">
        <v>0</v>
      </c>
      <c r="Q2850" s="22">
        <v>0</v>
      </c>
      <c r="R2850" s="14">
        <v>0</v>
      </c>
      <c r="S2850" s="22">
        <v>28</v>
      </c>
      <c r="T2850" s="22">
        <v>1</v>
      </c>
      <c r="U2850" s="22">
        <v>59</v>
      </c>
      <c r="V2850" s="22"/>
      <c r="W2850" s="22">
        <v>13</v>
      </c>
      <c r="X2850" s="22">
        <v>9</v>
      </c>
      <c r="Y2850" s="14">
        <v>59</v>
      </c>
      <c r="Z2850" s="10">
        <v>13</v>
      </c>
      <c r="AA2850" s="22">
        <v>9</v>
      </c>
      <c r="AB2850" s="22">
        <v>23.12</v>
      </c>
      <c r="AC2850" s="22">
        <v>7.2438695750969283E-8</v>
      </c>
      <c r="AD2850" s="42">
        <v>0</v>
      </c>
      <c r="AE2850" s="22">
        <v>999999</v>
      </c>
      <c r="AF2850" s="22">
        <v>0</v>
      </c>
      <c r="AG2850" s="22">
        <v>0</v>
      </c>
      <c r="AH2850" s="22">
        <v>0</v>
      </c>
      <c r="AI2850" s="22">
        <v>0</v>
      </c>
      <c r="AJ2850" s="22">
        <v>0</v>
      </c>
      <c r="AK2850" s="22">
        <v>0</v>
      </c>
      <c r="AL2850" s="45">
        <v>0</v>
      </c>
      <c r="AM2850" s="45">
        <v>0</v>
      </c>
      <c r="AN2850" s="45">
        <v>0</v>
      </c>
      <c r="AO2850" s="45">
        <v>0</v>
      </c>
      <c r="AP2850" s="45">
        <v>0</v>
      </c>
      <c r="AQ2850" s="45">
        <v>0</v>
      </c>
      <c r="AR2850" s="45">
        <v>0</v>
      </c>
      <c r="AS2850" s="45" t="s">
        <v>4445</v>
      </c>
      <c r="AT2850" s="45" t="s">
        <v>4445</v>
      </c>
      <c r="AU2850" s="45">
        <v>0</v>
      </c>
      <c r="AV2850" s="10">
        <v>19.270072992700733</v>
      </c>
      <c r="AW2850" s="10">
        <v>19.270072992700733</v>
      </c>
      <c r="AX2850" s="17">
        <v>0</v>
      </c>
    </row>
    <row r="2851" spans="1:50" x14ac:dyDescent="0.25">
      <c r="A2851" s="22" t="s">
        <v>2906</v>
      </c>
      <c r="B2851" s="22" t="s">
        <v>3977</v>
      </c>
      <c r="C2851" s="22" t="s">
        <v>3751</v>
      </c>
      <c r="D2851" s="22">
        <v>985</v>
      </c>
      <c r="E2851" s="22" t="s">
        <v>4052</v>
      </c>
      <c r="F2851" s="43">
        <v>0</v>
      </c>
      <c r="G2851" s="43">
        <v>0</v>
      </c>
      <c r="H2851" s="43">
        <v>0.47196969696969704</v>
      </c>
      <c r="I2851" s="9">
        <v>0</v>
      </c>
      <c r="J2851" s="9">
        <v>0.47196969696969704</v>
      </c>
      <c r="K2851" s="11">
        <v>0</v>
      </c>
      <c r="L2851" s="41">
        <v>0</v>
      </c>
      <c r="M2851" s="44">
        <v>0</v>
      </c>
      <c r="N2851" s="13">
        <v>0</v>
      </c>
      <c r="O2851" s="13">
        <v>0</v>
      </c>
      <c r="P2851" s="22">
        <v>0</v>
      </c>
      <c r="Q2851" s="22">
        <v>0</v>
      </c>
      <c r="R2851" s="14">
        <v>0</v>
      </c>
      <c r="S2851" s="22">
        <v>30</v>
      </c>
      <c r="T2851" s="22">
        <v>1</v>
      </c>
      <c r="U2851" s="22">
        <v>12</v>
      </c>
      <c r="V2851" s="22"/>
      <c r="W2851" s="22">
        <v>4</v>
      </c>
      <c r="X2851" s="22">
        <v>4</v>
      </c>
      <c r="Y2851" s="14">
        <v>12</v>
      </c>
      <c r="Z2851" s="10">
        <v>4</v>
      </c>
      <c r="AA2851" s="22">
        <v>4</v>
      </c>
      <c r="AB2851" s="22">
        <v>6.56</v>
      </c>
      <c r="AC2851" s="22">
        <v>0</v>
      </c>
      <c r="AD2851" s="42">
        <v>0</v>
      </c>
      <c r="AE2851" s="22">
        <v>999999</v>
      </c>
      <c r="AF2851" s="22">
        <v>0</v>
      </c>
      <c r="AG2851" s="22">
        <v>0</v>
      </c>
      <c r="AH2851" s="22">
        <v>0</v>
      </c>
      <c r="AI2851" s="22">
        <v>0</v>
      </c>
      <c r="AJ2851" s="22">
        <v>0</v>
      </c>
      <c r="AK2851" s="22">
        <v>0</v>
      </c>
      <c r="AL2851" s="45">
        <v>0</v>
      </c>
      <c r="AM2851" s="45">
        <v>0</v>
      </c>
      <c r="AN2851" s="45">
        <v>0</v>
      </c>
      <c r="AO2851" s="45">
        <v>0</v>
      </c>
      <c r="AP2851" s="45">
        <v>0</v>
      </c>
      <c r="AQ2851" s="45">
        <v>0</v>
      </c>
      <c r="AR2851" s="45">
        <v>0</v>
      </c>
      <c r="AS2851" s="45" t="s">
        <v>4445</v>
      </c>
      <c r="AT2851" s="45" t="s">
        <v>4445</v>
      </c>
      <c r="AU2851" s="45">
        <v>0</v>
      </c>
      <c r="AV2851" s="10">
        <v>8.4751203852327439</v>
      </c>
      <c r="AW2851" s="10">
        <v>8.4751203852327439</v>
      </c>
      <c r="AX2851" s="17">
        <v>0</v>
      </c>
    </row>
    <row r="2852" spans="1:50" x14ac:dyDescent="0.25">
      <c r="A2852" s="22" t="s">
        <v>2906</v>
      </c>
      <c r="B2852" s="22" t="s">
        <v>3977</v>
      </c>
      <c r="C2852" s="22" t="s">
        <v>3751</v>
      </c>
      <c r="D2852" s="22">
        <v>495</v>
      </c>
      <c r="E2852" s="22" t="s">
        <v>4053</v>
      </c>
      <c r="F2852" s="43">
        <v>0</v>
      </c>
      <c r="G2852" s="43">
        <v>0</v>
      </c>
      <c r="H2852" s="43">
        <v>0.994128787878788</v>
      </c>
      <c r="I2852" s="9">
        <v>0</v>
      </c>
      <c r="J2852" s="9">
        <v>0.994128787878788</v>
      </c>
      <c r="K2852" s="11">
        <v>0</v>
      </c>
      <c r="L2852" s="41">
        <v>0</v>
      </c>
      <c r="M2852" s="44">
        <v>0</v>
      </c>
      <c r="N2852" s="13">
        <v>0</v>
      </c>
      <c r="O2852" s="13">
        <v>0</v>
      </c>
      <c r="P2852" s="22">
        <v>0</v>
      </c>
      <c r="Q2852" s="22">
        <v>0</v>
      </c>
      <c r="R2852" s="14">
        <v>0</v>
      </c>
      <c r="S2852" s="22">
        <v>67</v>
      </c>
      <c r="T2852" s="22">
        <v>1</v>
      </c>
      <c r="U2852" s="22">
        <v>12</v>
      </c>
      <c r="V2852" s="22"/>
      <c r="W2852" s="22">
        <v>4</v>
      </c>
      <c r="X2852" s="22">
        <v>4</v>
      </c>
      <c r="Y2852" s="14">
        <v>12</v>
      </c>
      <c r="Z2852" s="10">
        <v>4</v>
      </c>
      <c r="AA2852" s="22">
        <v>4</v>
      </c>
      <c r="AB2852" s="22">
        <v>6.56</v>
      </c>
      <c r="AC2852" s="22">
        <v>0</v>
      </c>
      <c r="AD2852" s="42">
        <v>0</v>
      </c>
      <c r="AE2852" s="22">
        <v>999999</v>
      </c>
      <c r="AF2852" s="22">
        <v>0</v>
      </c>
      <c r="AG2852" s="22">
        <v>0</v>
      </c>
      <c r="AH2852" s="22">
        <v>0</v>
      </c>
      <c r="AI2852" s="22">
        <v>0</v>
      </c>
      <c r="AJ2852" s="22">
        <v>0</v>
      </c>
      <c r="AK2852" s="22">
        <v>0</v>
      </c>
      <c r="AL2852" s="45">
        <v>0</v>
      </c>
      <c r="AM2852" s="45">
        <v>0</v>
      </c>
      <c r="AN2852" s="45">
        <v>0</v>
      </c>
      <c r="AO2852" s="45">
        <v>0</v>
      </c>
      <c r="AP2852" s="45">
        <v>0</v>
      </c>
      <c r="AQ2852" s="45">
        <v>0</v>
      </c>
      <c r="AR2852" s="45">
        <v>0</v>
      </c>
      <c r="AS2852" s="45" t="s">
        <v>4445</v>
      </c>
      <c r="AT2852" s="45" t="s">
        <v>4445</v>
      </c>
      <c r="AU2852" s="45">
        <v>0</v>
      </c>
      <c r="AV2852" s="10">
        <v>4.0236235473423507</v>
      </c>
      <c r="AW2852" s="10">
        <v>4.0236235473423507</v>
      </c>
      <c r="AX2852" s="17">
        <v>0</v>
      </c>
    </row>
    <row r="2853" spans="1:50" x14ac:dyDescent="0.25">
      <c r="A2853" s="22" t="s">
        <v>2906</v>
      </c>
      <c r="B2853" s="22" t="s">
        <v>3977</v>
      </c>
      <c r="C2853" s="22" t="s">
        <v>3751</v>
      </c>
      <c r="D2853" s="22">
        <v>1191</v>
      </c>
      <c r="E2853" s="22" t="s">
        <v>4054</v>
      </c>
      <c r="F2853" s="43">
        <v>0</v>
      </c>
      <c r="G2853" s="43">
        <v>0</v>
      </c>
      <c r="H2853" s="43">
        <v>0.30984848484848487</v>
      </c>
      <c r="I2853" s="9">
        <v>0</v>
      </c>
      <c r="J2853" s="9">
        <v>0.30984848484848487</v>
      </c>
      <c r="K2853" s="11">
        <v>0</v>
      </c>
      <c r="L2853" s="41">
        <v>0</v>
      </c>
      <c r="M2853" s="44">
        <v>0</v>
      </c>
      <c r="N2853" s="13">
        <v>0</v>
      </c>
      <c r="O2853" s="13">
        <v>0</v>
      </c>
      <c r="P2853" s="22">
        <v>0</v>
      </c>
      <c r="Q2853" s="22">
        <v>0</v>
      </c>
      <c r="R2853" s="14">
        <v>0</v>
      </c>
      <c r="S2853" s="22">
        <v>18</v>
      </c>
      <c r="T2853" s="22">
        <v>1</v>
      </c>
      <c r="U2853" s="22">
        <v>12</v>
      </c>
      <c r="V2853" s="22"/>
      <c r="W2853" s="22">
        <v>4</v>
      </c>
      <c r="X2853" s="22">
        <v>4</v>
      </c>
      <c r="Y2853" s="14">
        <v>12</v>
      </c>
      <c r="Z2853" s="10">
        <v>4</v>
      </c>
      <c r="AA2853" s="22">
        <v>4</v>
      </c>
      <c r="AB2853" s="22">
        <v>6.56</v>
      </c>
      <c r="AC2853" s="22">
        <v>0</v>
      </c>
      <c r="AD2853" s="42">
        <v>0</v>
      </c>
      <c r="AE2853" s="22">
        <v>999999</v>
      </c>
      <c r="AF2853" s="22">
        <v>0</v>
      </c>
      <c r="AG2853" s="22">
        <v>0</v>
      </c>
      <c r="AH2853" s="22">
        <v>0</v>
      </c>
      <c r="AI2853" s="22">
        <v>0</v>
      </c>
      <c r="AJ2853" s="22">
        <v>0</v>
      </c>
      <c r="AK2853" s="22">
        <v>0</v>
      </c>
      <c r="AL2853" s="45">
        <v>0</v>
      </c>
      <c r="AM2853" s="45">
        <v>0</v>
      </c>
      <c r="AN2853" s="45">
        <v>0</v>
      </c>
      <c r="AO2853" s="45">
        <v>0</v>
      </c>
      <c r="AP2853" s="45">
        <v>0</v>
      </c>
      <c r="AQ2853" s="45">
        <v>0</v>
      </c>
      <c r="AR2853" s="45">
        <v>0</v>
      </c>
      <c r="AS2853" s="45" t="s">
        <v>4445</v>
      </c>
      <c r="AT2853" s="45" t="s">
        <v>4445</v>
      </c>
      <c r="AU2853" s="45">
        <v>0</v>
      </c>
      <c r="AV2853" s="10">
        <v>12.909535452322737</v>
      </c>
      <c r="AW2853" s="10">
        <v>12.909535452322737</v>
      </c>
      <c r="AX2853" s="17">
        <v>0</v>
      </c>
    </row>
    <row r="2854" spans="1:50" x14ac:dyDescent="0.25">
      <c r="A2854" s="22" t="s">
        <v>2906</v>
      </c>
      <c r="B2854" s="22" t="s">
        <v>3977</v>
      </c>
      <c r="C2854" s="22" t="s">
        <v>3751</v>
      </c>
      <c r="D2854" s="22">
        <v>4639</v>
      </c>
      <c r="E2854" s="22" t="s">
        <v>4055</v>
      </c>
      <c r="F2854" s="43">
        <v>0</v>
      </c>
      <c r="G2854" s="43">
        <v>0</v>
      </c>
      <c r="H2854" s="43">
        <v>0.69886363636363635</v>
      </c>
      <c r="I2854" s="9">
        <v>0</v>
      </c>
      <c r="J2854" s="9">
        <v>0.69886363636363635</v>
      </c>
      <c r="K2854" s="11">
        <v>0</v>
      </c>
      <c r="L2854" s="41">
        <v>0</v>
      </c>
      <c r="M2854" s="44">
        <v>0</v>
      </c>
      <c r="N2854" s="13">
        <v>0</v>
      </c>
      <c r="O2854" s="13">
        <v>0</v>
      </c>
      <c r="P2854" s="22">
        <v>0</v>
      </c>
      <c r="Q2854" s="22">
        <v>0</v>
      </c>
      <c r="R2854" s="14">
        <v>0</v>
      </c>
      <c r="S2854" s="22">
        <v>52</v>
      </c>
      <c r="T2854" s="22">
        <v>1</v>
      </c>
      <c r="U2854" s="22">
        <v>12</v>
      </c>
      <c r="V2854" s="22"/>
      <c r="W2854" s="22">
        <v>4</v>
      </c>
      <c r="X2854" s="22">
        <v>4</v>
      </c>
      <c r="Y2854" s="14">
        <v>12</v>
      </c>
      <c r="Z2854" s="10">
        <v>4</v>
      </c>
      <c r="AA2854" s="22">
        <v>4</v>
      </c>
      <c r="AB2854" s="22">
        <v>6.56</v>
      </c>
      <c r="AC2854" s="22">
        <v>0</v>
      </c>
      <c r="AD2854" s="42">
        <v>0</v>
      </c>
      <c r="AE2854" s="22">
        <v>999999</v>
      </c>
      <c r="AF2854" s="22">
        <v>0</v>
      </c>
      <c r="AG2854" s="22">
        <v>0</v>
      </c>
      <c r="AH2854" s="22">
        <v>0</v>
      </c>
      <c r="AI2854" s="22">
        <v>0</v>
      </c>
      <c r="AJ2854" s="22">
        <v>0</v>
      </c>
      <c r="AK2854" s="22">
        <v>0</v>
      </c>
      <c r="AL2854" s="45">
        <v>0</v>
      </c>
      <c r="AM2854" s="45">
        <v>0</v>
      </c>
      <c r="AN2854" s="45">
        <v>0</v>
      </c>
      <c r="AO2854" s="45">
        <v>0</v>
      </c>
      <c r="AP2854" s="45">
        <v>0</v>
      </c>
      <c r="AQ2854" s="45">
        <v>0</v>
      </c>
      <c r="AR2854" s="45">
        <v>0</v>
      </c>
      <c r="AS2854" s="45" t="s">
        <v>4445</v>
      </c>
      <c r="AT2854" s="45" t="s">
        <v>4445</v>
      </c>
      <c r="AU2854" s="45">
        <v>0</v>
      </c>
      <c r="AV2854" s="10">
        <v>5.7235772357723578</v>
      </c>
      <c r="AW2854" s="10">
        <v>5.7235772357723578</v>
      </c>
      <c r="AX2854" s="17">
        <v>0</v>
      </c>
    </row>
    <row r="2855" spans="1:50" x14ac:dyDescent="0.25">
      <c r="A2855" s="22" t="s">
        <v>2906</v>
      </c>
      <c r="B2855" s="22" t="s">
        <v>3977</v>
      </c>
      <c r="C2855" s="22" t="s">
        <v>2677</v>
      </c>
      <c r="D2855" s="22">
        <v>1582</v>
      </c>
      <c r="E2855" s="22" t="s">
        <v>4056</v>
      </c>
      <c r="F2855" s="43">
        <v>9.0000000000000002E-6</v>
      </c>
      <c r="G2855" s="43">
        <v>17.780311115389999</v>
      </c>
      <c r="H2855" s="43">
        <v>7.6704545454545456E-2</v>
      </c>
      <c r="I2855" s="9">
        <v>0</v>
      </c>
      <c r="J2855" s="9">
        <v>7.6704545454545456E-2</v>
      </c>
      <c r="K2855" s="11">
        <v>0</v>
      </c>
      <c r="L2855" s="41">
        <v>1</v>
      </c>
      <c r="M2855" s="44">
        <v>0</v>
      </c>
      <c r="N2855" s="13">
        <v>0</v>
      </c>
      <c r="O2855" s="13">
        <v>0</v>
      </c>
      <c r="P2855" s="22">
        <v>0</v>
      </c>
      <c r="Q2855" s="22">
        <v>0</v>
      </c>
      <c r="R2855" s="14">
        <v>0</v>
      </c>
      <c r="S2855" s="22">
        <v>4</v>
      </c>
      <c r="T2855" s="22">
        <v>1</v>
      </c>
      <c r="U2855" s="22">
        <v>14</v>
      </c>
      <c r="V2855" s="22"/>
      <c r="W2855" s="22">
        <v>5</v>
      </c>
      <c r="X2855" s="22">
        <v>4</v>
      </c>
      <c r="Y2855" s="14">
        <v>14</v>
      </c>
      <c r="Z2855" s="10">
        <v>5</v>
      </c>
      <c r="AA2855" s="22">
        <v>4</v>
      </c>
      <c r="AB2855" s="22">
        <v>8.11</v>
      </c>
      <c r="AC2855" s="22">
        <v>5.0617786953176103E-7</v>
      </c>
      <c r="AD2855" s="42">
        <v>0</v>
      </c>
      <c r="AE2855" s="22">
        <v>999999</v>
      </c>
      <c r="AF2855" s="22">
        <v>0</v>
      </c>
      <c r="AG2855" s="22">
        <v>0</v>
      </c>
      <c r="AH2855" s="22">
        <v>0</v>
      </c>
      <c r="AI2855" s="22">
        <v>0</v>
      </c>
      <c r="AJ2855" s="22">
        <v>0</v>
      </c>
      <c r="AK2855" s="22">
        <v>0</v>
      </c>
      <c r="AL2855" s="45">
        <v>0</v>
      </c>
      <c r="AM2855" s="45">
        <v>0</v>
      </c>
      <c r="AN2855" s="45">
        <v>0</v>
      </c>
      <c r="AO2855" s="45">
        <v>0</v>
      </c>
      <c r="AP2855" s="45">
        <v>0</v>
      </c>
      <c r="AQ2855" s="45">
        <v>0</v>
      </c>
      <c r="AR2855" s="45">
        <v>0</v>
      </c>
      <c r="AS2855" s="45" t="s">
        <v>4445</v>
      </c>
      <c r="AT2855" s="45" t="s">
        <v>4445</v>
      </c>
      <c r="AU2855" s="45">
        <v>0</v>
      </c>
      <c r="AV2855" s="10">
        <v>65.18518518518519</v>
      </c>
      <c r="AW2855" s="10">
        <v>65.18518518518519</v>
      </c>
      <c r="AX2855" s="17">
        <v>0</v>
      </c>
    </row>
    <row r="2856" spans="1:50" x14ac:dyDescent="0.25">
      <c r="A2856" s="22" t="s">
        <v>2906</v>
      </c>
      <c r="B2856" s="22" t="s">
        <v>3977</v>
      </c>
      <c r="C2856" s="22" t="s">
        <v>3414</v>
      </c>
      <c r="D2856" s="22">
        <v>464</v>
      </c>
      <c r="E2856" s="22" t="s">
        <v>4057</v>
      </c>
      <c r="F2856" s="43">
        <v>0</v>
      </c>
      <c r="G2856" s="43">
        <v>1.5205110986000001</v>
      </c>
      <c r="H2856" s="43">
        <v>7.7651515151515152E-2</v>
      </c>
      <c r="I2856" s="9">
        <v>0</v>
      </c>
      <c r="J2856" s="9">
        <v>7.7651515151515152E-2</v>
      </c>
      <c r="K2856" s="11">
        <v>0</v>
      </c>
      <c r="L2856" s="41">
        <v>5</v>
      </c>
      <c r="M2856" s="44">
        <v>0</v>
      </c>
      <c r="N2856" s="13">
        <v>0</v>
      </c>
      <c r="O2856" s="13">
        <v>0</v>
      </c>
      <c r="P2856" s="22">
        <v>0</v>
      </c>
      <c r="Q2856" s="22">
        <v>0</v>
      </c>
      <c r="R2856" s="14">
        <v>0</v>
      </c>
      <c r="S2856" s="22">
        <v>3</v>
      </c>
      <c r="T2856" s="22">
        <v>1</v>
      </c>
      <c r="U2856" s="22">
        <v>21</v>
      </c>
      <c r="V2856" s="22"/>
      <c r="W2856" s="22">
        <v>6</v>
      </c>
      <c r="X2856" s="22">
        <v>5</v>
      </c>
      <c r="Y2856" s="14">
        <v>21</v>
      </c>
      <c r="Z2856" s="10">
        <v>6</v>
      </c>
      <c r="AA2856" s="22">
        <v>5</v>
      </c>
      <c r="AB2856" s="22">
        <v>10.11</v>
      </c>
      <c r="AC2856" s="22">
        <v>0</v>
      </c>
      <c r="AD2856" s="42">
        <v>0</v>
      </c>
      <c r="AE2856" s="22">
        <v>999999</v>
      </c>
      <c r="AF2856" s="22">
        <v>0</v>
      </c>
      <c r="AG2856" s="22">
        <v>0</v>
      </c>
      <c r="AH2856" s="22">
        <v>0</v>
      </c>
      <c r="AI2856" s="22">
        <v>0</v>
      </c>
      <c r="AJ2856" s="22">
        <v>0</v>
      </c>
      <c r="AK2856" s="22">
        <v>0</v>
      </c>
      <c r="AL2856" s="45">
        <v>0</v>
      </c>
      <c r="AM2856" s="45">
        <v>0</v>
      </c>
      <c r="AN2856" s="45">
        <v>0</v>
      </c>
      <c r="AO2856" s="45">
        <v>0</v>
      </c>
      <c r="AP2856" s="45">
        <v>0</v>
      </c>
      <c r="AQ2856" s="45">
        <v>0</v>
      </c>
      <c r="AR2856" s="45">
        <v>0</v>
      </c>
      <c r="AS2856" s="45" t="s">
        <v>4445</v>
      </c>
      <c r="AT2856" s="45" t="s">
        <v>4445</v>
      </c>
      <c r="AU2856" s="45">
        <v>0</v>
      </c>
      <c r="AV2856" s="10">
        <v>77.268292682926827</v>
      </c>
      <c r="AW2856" s="10">
        <v>77.268292682926827</v>
      </c>
      <c r="AX2856" s="17">
        <v>0</v>
      </c>
    </row>
    <row r="2857" spans="1:50" x14ac:dyDescent="0.25">
      <c r="A2857" s="22" t="s">
        <v>2906</v>
      </c>
      <c r="B2857" s="22" t="s">
        <v>3977</v>
      </c>
      <c r="C2857" s="22" t="s">
        <v>3417</v>
      </c>
      <c r="D2857" s="22">
        <v>2010</v>
      </c>
      <c r="E2857" s="22" t="s">
        <v>4058</v>
      </c>
      <c r="F2857" s="43">
        <v>6.9999999999999999E-6</v>
      </c>
      <c r="G2857" s="43">
        <v>4.0462531758100004</v>
      </c>
      <c r="H2857" s="43">
        <v>0.71079545454545456</v>
      </c>
      <c r="I2857" s="9">
        <v>0</v>
      </c>
      <c r="J2857" s="9">
        <v>0.71079545454545456</v>
      </c>
      <c r="K2857" s="11">
        <v>0</v>
      </c>
      <c r="L2857" s="41">
        <v>30</v>
      </c>
      <c r="M2857" s="44">
        <v>0</v>
      </c>
      <c r="N2857" s="13">
        <v>0</v>
      </c>
      <c r="O2857" s="13">
        <v>0</v>
      </c>
      <c r="P2857" s="22">
        <v>0</v>
      </c>
      <c r="Q2857" s="22">
        <v>0</v>
      </c>
      <c r="R2857" s="14">
        <v>0</v>
      </c>
      <c r="S2857" s="22">
        <v>27</v>
      </c>
      <c r="T2857" s="22">
        <v>1</v>
      </c>
      <c r="U2857" s="22">
        <v>67</v>
      </c>
      <c r="V2857" s="22"/>
      <c r="W2857" s="22">
        <v>14</v>
      </c>
      <c r="X2857" s="22">
        <v>10</v>
      </c>
      <c r="Y2857" s="14">
        <v>67</v>
      </c>
      <c r="Z2857" s="10">
        <v>14</v>
      </c>
      <c r="AA2857" s="22">
        <v>10</v>
      </c>
      <c r="AB2857" s="22">
        <v>25.21</v>
      </c>
      <c r="AC2857" s="22">
        <v>1.7299955528854674E-6</v>
      </c>
      <c r="AD2857" s="42">
        <v>0</v>
      </c>
      <c r="AE2857" s="22">
        <v>999999</v>
      </c>
      <c r="AF2857" s="22">
        <v>0</v>
      </c>
      <c r="AG2857" s="22">
        <v>0</v>
      </c>
      <c r="AH2857" s="22">
        <v>0</v>
      </c>
      <c r="AI2857" s="22">
        <v>0</v>
      </c>
      <c r="AJ2857" s="22">
        <v>0</v>
      </c>
      <c r="AK2857" s="22">
        <v>0</v>
      </c>
      <c r="AL2857" s="45">
        <v>0</v>
      </c>
      <c r="AM2857" s="45">
        <v>0</v>
      </c>
      <c r="AN2857" s="45">
        <v>0</v>
      </c>
      <c r="AO2857" s="45">
        <v>0</v>
      </c>
      <c r="AP2857" s="45">
        <v>0</v>
      </c>
      <c r="AQ2857" s="45">
        <v>0</v>
      </c>
      <c r="AR2857" s="45">
        <v>0</v>
      </c>
      <c r="AS2857" s="45" t="s">
        <v>4445</v>
      </c>
      <c r="AT2857" s="45" t="s">
        <v>4445</v>
      </c>
      <c r="AU2857" s="45">
        <v>0</v>
      </c>
      <c r="AV2857" s="10">
        <v>19.696243005595523</v>
      </c>
      <c r="AW2857" s="10">
        <v>19.696243005595523</v>
      </c>
      <c r="AX2857" s="17">
        <v>0</v>
      </c>
    </row>
    <row r="2858" spans="1:50" x14ac:dyDescent="0.25">
      <c r="A2858" s="22" t="s">
        <v>2906</v>
      </c>
      <c r="B2858" s="22" t="s">
        <v>3961</v>
      </c>
      <c r="C2858" s="22" t="s">
        <v>2730</v>
      </c>
      <c r="D2858" s="22">
        <v>4664</v>
      </c>
      <c r="E2858" s="22" t="s">
        <v>4059</v>
      </c>
      <c r="F2858" s="43">
        <v>3.0000000000000001E-6</v>
      </c>
      <c r="G2858" s="43">
        <v>9.6094084909100008</v>
      </c>
      <c r="H2858" s="43">
        <v>0.23049242424242425</v>
      </c>
      <c r="I2858" s="9">
        <v>0</v>
      </c>
      <c r="J2858" s="9">
        <v>0.23049242424242425</v>
      </c>
      <c r="K2858" s="11">
        <v>0</v>
      </c>
      <c r="L2858" s="41">
        <v>7</v>
      </c>
      <c r="M2858" s="44">
        <v>0</v>
      </c>
      <c r="N2858" s="13">
        <v>0</v>
      </c>
      <c r="O2858" s="13">
        <v>0</v>
      </c>
      <c r="P2858" s="22">
        <v>0</v>
      </c>
      <c r="Q2858" s="22">
        <v>0</v>
      </c>
      <c r="R2858" s="14">
        <v>0</v>
      </c>
      <c r="S2858" s="22">
        <v>7</v>
      </c>
      <c r="T2858" s="22">
        <v>1</v>
      </c>
      <c r="U2858" s="22">
        <v>25</v>
      </c>
      <c r="V2858" s="22"/>
      <c r="W2858" s="22">
        <v>6</v>
      </c>
      <c r="X2858" s="22">
        <v>5</v>
      </c>
      <c r="Y2858" s="14">
        <v>25</v>
      </c>
      <c r="Z2858" s="10">
        <v>6</v>
      </c>
      <c r="AA2858" s="22">
        <v>5</v>
      </c>
      <c r="AB2858" s="22">
        <v>10.47</v>
      </c>
      <c r="AC2858" s="22">
        <v>3.1219403388229812E-7</v>
      </c>
      <c r="AD2858" s="42">
        <v>0</v>
      </c>
      <c r="AE2858" s="22">
        <v>999999</v>
      </c>
      <c r="AF2858" s="22">
        <v>0</v>
      </c>
      <c r="AG2858" s="22">
        <v>0</v>
      </c>
      <c r="AH2858" s="22">
        <v>0</v>
      </c>
      <c r="AI2858" s="22">
        <v>0</v>
      </c>
      <c r="AJ2858" s="22">
        <v>0</v>
      </c>
      <c r="AK2858" s="22">
        <v>0</v>
      </c>
      <c r="AL2858" s="45">
        <v>0</v>
      </c>
      <c r="AM2858" s="45">
        <v>0</v>
      </c>
      <c r="AN2858" s="45">
        <v>0</v>
      </c>
      <c r="AO2858" s="45">
        <v>0</v>
      </c>
      <c r="AP2858" s="45">
        <v>0</v>
      </c>
      <c r="AQ2858" s="45">
        <v>0</v>
      </c>
      <c r="AR2858" s="45">
        <v>0</v>
      </c>
      <c r="AS2858" s="45" t="s">
        <v>4445</v>
      </c>
      <c r="AT2858" s="45" t="s">
        <v>4445</v>
      </c>
      <c r="AU2858" s="45">
        <v>0</v>
      </c>
      <c r="AV2858" s="10">
        <v>26.031224322103533</v>
      </c>
      <c r="AW2858" s="10">
        <v>26.031224322103533</v>
      </c>
      <c r="AX2858" s="17">
        <v>0</v>
      </c>
    </row>
    <row r="2859" spans="1:50" x14ac:dyDescent="0.25">
      <c r="A2859" s="22" t="s">
        <v>2906</v>
      </c>
      <c r="B2859" s="22" t="s">
        <v>3961</v>
      </c>
      <c r="C2859" s="22" t="s">
        <v>3985</v>
      </c>
      <c r="D2859" s="22">
        <v>7899</v>
      </c>
      <c r="E2859" s="22" t="s">
        <v>4060</v>
      </c>
      <c r="F2859" s="43">
        <v>0</v>
      </c>
      <c r="G2859" s="43">
        <v>0</v>
      </c>
      <c r="H2859" s="43">
        <v>0.21174242424242426</v>
      </c>
      <c r="I2859" s="9">
        <v>0</v>
      </c>
      <c r="J2859" s="9">
        <v>0.21174242424242426</v>
      </c>
      <c r="K2859" s="11">
        <v>0</v>
      </c>
      <c r="L2859" s="41">
        <v>0</v>
      </c>
      <c r="M2859" s="44">
        <v>0</v>
      </c>
      <c r="N2859" s="13">
        <v>0</v>
      </c>
      <c r="O2859" s="13">
        <v>0</v>
      </c>
      <c r="P2859" s="22">
        <v>0</v>
      </c>
      <c r="Q2859" s="22">
        <v>0</v>
      </c>
      <c r="R2859" s="14">
        <v>0</v>
      </c>
      <c r="S2859" s="22">
        <v>14</v>
      </c>
      <c r="T2859" s="22">
        <v>1</v>
      </c>
      <c r="U2859" s="22">
        <v>12</v>
      </c>
      <c r="V2859" s="22"/>
      <c r="W2859" s="22">
        <v>4</v>
      </c>
      <c r="X2859" s="22">
        <v>4</v>
      </c>
      <c r="Y2859" s="14">
        <v>12</v>
      </c>
      <c r="Z2859" s="10">
        <v>4</v>
      </c>
      <c r="AA2859" s="22">
        <v>4</v>
      </c>
      <c r="AB2859" s="22">
        <v>6.56</v>
      </c>
      <c r="AC2859" s="22">
        <v>0</v>
      </c>
      <c r="AD2859" s="42">
        <v>0</v>
      </c>
      <c r="AE2859" s="22">
        <v>999999</v>
      </c>
      <c r="AF2859" s="22">
        <v>0</v>
      </c>
      <c r="AG2859" s="22">
        <v>0</v>
      </c>
      <c r="AH2859" s="22">
        <v>0</v>
      </c>
      <c r="AI2859" s="22">
        <v>0</v>
      </c>
      <c r="AJ2859" s="22">
        <v>0</v>
      </c>
      <c r="AK2859" s="22">
        <v>0</v>
      </c>
      <c r="AL2859" s="45">
        <v>0</v>
      </c>
      <c r="AM2859" s="45">
        <v>0</v>
      </c>
      <c r="AN2859" s="45">
        <v>0</v>
      </c>
      <c r="AO2859" s="45">
        <v>0</v>
      </c>
      <c r="AP2859" s="45">
        <v>0</v>
      </c>
      <c r="AQ2859" s="45">
        <v>0</v>
      </c>
      <c r="AR2859" s="45">
        <v>0</v>
      </c>
      <c r="AS2859" s="45" t="s">
        <v>4445</v>
      </c>
      <c r="AT2859" s="45" t="s">
        <v>4445</v>
      </c>
      <c r="AU2859" s="45">
        <v>0</v>
      </c>
      <c r="AV2859" s="10">
        <v>18.890876565295169</v>
      </c>
      <c r="AW2859" s="10">
        <v>18.890876565295169</v>
      </c>
      <c r="AX2859" s="17">
        <v>0</v>
      </c>
    </row>
    <row r="2860" spans="1:50" x14ac:dyDescent="0.25">
      <c r="A2860" s="22" t="s">
        <v>2906</v>
      </c>
      <c r="B2860" s="22" t="s">
        <v>3961</v>
      </c>
      <c r="C2860" s="22" t="s">
        <v>3436</v>
      </c>
      <c r="D2860" s="22">
        <v>3530</v>
      </c>
      <c r="E2860" s="22" t="s">
        <v>4061</v>
      </c>
      <c r="F2860" s="43">
        <v>0</v>
      </c>
      <c r="G2860" s="43">
        <v>0</v>
      </c>
      <c r="H2860" s="43">
        <v>0.90928030303030305</v>
      </c>
      <c r="I2860" s="9">
        <v>0</v>
      </c>
      <c r="J2860" s="9">
        <v>0.90928030303030305</v>
      </c>
      <c r="K2860" s="11">
        <v>0</v>
      </c>
      <c r="L2860" s="41">
        <v>0</v>
      </c>
      <c r="M2860" s="44">
        <v>0</v>
      </c>
      <c r="N2860" s="13">
        <v>0</v>
      </c>
      <c r="O2860" s="13">
        <v>0</v>
      </c>
      <c r="P2860" s="22">
        <v>0</v>
      </c>
      <c r="Q2860" s="22">
        <v>0</v>
      </c>
      <c r="R2860" s="14">
        <v>0</v>
      </c>
      <c r="S2860" s="22">
        <v>55</v>
      </c>
      <c r="T2860" s="22">
        <v>1</v>
      </c>
      <c r="U2860" s="22">
        <v>12</v>
      </c>
      <c r="V2860" s="22"/>
      <c r="W2860" s="22">
        <v>4</v>
      </c>
      <c r="X2860" s="22">
        <v>4</v>
      </c>
      <c r="Y2860" s="14">
        <v>12</v>
      </c>
      <c r="Z2860" s="10">
        <v>4</v>
      </c>
      <c r="AA2860" s="22">
        <v>4</v>
      </c>
      <c r="AB2860" s="22">
        <v>6.56</v>
      </c>
      <c r="AC2860" s="22">
        <v>0</v>
      </c>
      <c r="AD2860" s="42">
        <v>0</v>
      </c>
      <c r="AE2860" s="22">
        <v>999999</v>
      </c>
      <c r="AF2860" s="22">
        <v>0</v>
      </c>
      <c r="AG2860" s="22">
        <v>0</v>
      </c>
      <c r="AH2860" s="22">
        <v>0</v>
      </c>
      <c r="AI2860" s="22">
        <v>0</v>
      </c>
      <c r="AJ2860" s="22">
        <v>0</v>
      </c>
      <c r="AK2860" s="22">
        <v>0</v>
      </c>
      <c r="AL2860" s="45">
        <v>0</v>
      </c>
      <c r="AM2860" s="45">
        <v>0</v>
      </c>
      <c r="AN2860" s="45">
        <v>0</v>
      </c>
      <c r="AO2860" s="45">
        <v>0</v>
      </c>
      <c r="AP2860" s="45">
        <v>0</v>
      </c>
      <c r="AQ2860" s="45">
        <v>0</v>
      </c>
      <c r="AR2860" s="45">
        <v>0</v>
      </c>
      <c r="AS2860" s="45" t="s">
        <v>4445</v>
      </c>
      <c r="AT2860" s="45" t="s">
        <v>4445</v>
      </c>
      <c r="AU2860" s="45">
        <v>0</v>
      </c>
      <c r="AV2860" s="10">
        <v>4.3990835242657775</v>
      </c>
      <c r="AW2860" s="10">
        <v>4.3990835242657775</v>
      </c>
      <c r="AX2860" s="17">
        <v>0</v>
      </c>
    </row>
    <row r="2861" spans="1:50" x14ac:dyDescent="0.25">
      <c r="A2861" s="22" t="s">
        <v>2906</v>
      </c>
      <c r="B2861" s="22" t="s">
        <v>3961</v>
      </c>
      <c r="C2861" s="22" t="s">
        <v>3541</v>
      </c>
      <c r="D2861" s="22">
        <v>3830</v>
      </c>
      <c r="E2861" s="22" t="s">
        <v>4062</v>
      </c>
      <c r="F2861" s="43">
        <v>0</v>
      </c>
      <c r="G2861" s="43">
        <v>0</v>
      </c>
      <c r="H2861" s="43">
        <v>0.65852272727272732</v>
      </c>
      <c r="I2861" s="9">
        <v>0</v>
      </c>
      <c r="J2861" s="9">
        <v>0.65852272727272732</v>
      </c>
      <c r="K2861" s="11">
        <v>0</v>
      </c>
      <c r="L2861" s="41">
        <v>0</v>
      </c>
      <c r="M2861" s="44">
        <v>0</v>
      </c>
      <c r="N2861" s="13">
        <v>0</v>
      </c>
      <c r="O2861" s="13">
        <v>0</v>
      </c>
      <c r="P2861" s="22">
        <v>0</v>
      </c>
      <c r="Q2861" s="22">
        <v>0</v>
      </c>
      <c r="R2861" s="14">
        <v>0</v>
      </c>
      <c r="S2861" s="22">
        <v>77</v>
      </c>
      <c r="T2861" s="22">
        <v>1</v>
      </c>
      <c r="U2861" s="22">
        <v>12</v>
      </c>
      <c r="V2861" s="22"/>
      <c r="W2861" s="22">
        <v>4</v>
      </c>
      <c r="X2861" s="22">
        <v>4</v>
      </c>
      <c r="Y2861" s="14">
        <v>12</v>
      </c>
      <c r="Z2861" s="10">
        <v>4</v>
      </c>
      <c r="AA2861" s="22">
        <v>4</v>
      </c>
      <c r="AB2861" s="22">
        <v>6.56</v>
      </c>
      <c r="AC2861" s="22">
        <v>0</v>
      </c>
      <c r="AD2861" s="42">
        <v>0</v>
      </c>
      <c r="AE2861" s="22">
        <v>999999</v>
      </c>
      <c r="AF2861" s="22">
        <v>0</v>
      </c>
      <c r="AG2861" s="22">
        <v>0</v>
      </c>
      <c r="AH2861" s="22">
        <v>0</v>
      </c>
      <c r="AI2861" s="22">
        <v>0</v>
      </c>
      <c r="AJ2861" s="22">
        <v>0</v>
      </c>
      <c r="AK2861" s="22">
        <v>0</v>
      </c>
      <c r="AL2861" s="45">
        <v>0</v>
      </c>
      <c r="AM2861" s="45">
        <v>0</v>
      </c>
      <c r="AN2861" s="45">
        <v>0</v>
      </c>
      <c r="AO2861" s="45">
        <v>0</v>
      </c>
      <c r="AP2861" s="45">
        <v>0</v>
      </c>
      <c r="AQ2861" s="45">
        <v>0</v>
      </c>
      <c r="AR2861" s="45">
        <v>0</v>
      </c>
      <c r="AS2861" s="45" t="s">
        <v>4445</v>
      </c>
      <c r="AT2861" s="45" t="s">
        <v>4445</v>
      </c>
      <c r="AU2861" s="45">
        <v>0</v>
      </c>
      <c r="AV2861" s="10">
        <v>6.0742018981880932</v>
      </c>
      <c r="AW2861" s="10">
        <v>6.0742018981880932</v>
      </c>
      <c r="AX2861" s="17">
        <v>0</v>
      </c>
    </row>
    <row r="2862" spans="1:50" x14ac:dyDescent="0.25">
      <c r="A2862" s="22" t="s">
        <v>2906</v>
      </c>
      <c r="B2862" s="22" t="s">
        <v>3961</v>
      </c>
      <c r="C2862" s="22" t="s">
        <v>3541</v>
      </c>
      <c r="D2862" s="22">
        <v>916</v>
      </c>
      <c r="E2862" s="22" t="s">
        <v>4063</v>
      </c>
      <c r="F2862" s="43">
        <v>0</v>
      </c>
      <c r="G2862" s="43">
        <v>0</v>
      </c>
      <c r="H2862" s="43">
        <v>1.1007575757575758</v>
      </c>
      <c r="I2862" s="9">
        <v>0</v>
      </c>
      <c r="J2862" s="9">
        <v>1.1007575757575758</v>
      </c>
      <c r="K2862" s="11">
        <v>0</v>
      </c>
      <c r="L2862" s="41">
        <v>0</v>
      </c>
      <c r="M2862" s="44">
        <v>0</v>
      </c>
      <c r="N2862" s="13">
        <v>0</v>
      </c>
      <c r="O2862" s="13">
        <v>0</v>
      </c>
      <c r="P2862" s="22">
        <v>0</v>
      </c>
      <c r="Q2862" s="22">
        <v>0</v>
      </c>
      <c r="R2862" s="14">
        <v>0</v>
      </c>
      <c r="S2862" s="22">
        <v>91</v>
      </c>
      <c r="T2862" s="22">
        <v>1</v>
      </c>
      <c r="U2862" s="22">
        <v>12</v>
      </c>
      <c r="V2862" s="22"/>
      <c r="W2862" s="22">
        <v>4</v>
      </c>
      <c r="X2862" s="22">
        <v>4</v>
      </c>
      <c r="Y2862" s="14">
        <v>12</v>
      </c>
      <c r="Z2862" s="10">
        <v>4</v>
      </c>
      <c r="AA2862" s="22">
        <v>4</v>
      </c>
      <c r="AB2862" s="22">
        <v>6.56</v>
      </c>
      <c r="AC2862" s="22">
        <v>0</v>
      </c>
      <c r="AD2862" s="42">
        <v>0</v>
      </c>
      <c r="AE2862" s="22">
        <v>999999</v>
      </c>
      <c r="AF2862" s="22">
        <v>0</v>
      </c>
      <c r="AG2862" s="22">
        <v>0</v>
      </c>
      <c r="AH2862" s="22">
        <v>0</v>
      </c>
      <c r="AI2862" s="22">
        <v>0</v>
      </c>
      <c r="AJ2862" s="22">
        <v>0</v>
      </c>
      <c r="AK2862" s="22">
        <v>0</v>
      </c>
      <c r="AL2862" s="45">
        <v>0</v>
      </c>
      <c r="AM2862" s="45">
        <v>0</v>
      </c>
      <c r="AN2862" s="45">
        <v>0</v>
      </c>
      <c r="AO2862" s="45">
        <v>0</v>
      </c>
      <c r="AP2862" s="45">
        <v>0</v>
      </c>
      <c r="AQ2862" s="45">
        <v>0</v>
      </c>
      <c r="AR2862" s="45">
        <v>0</v>
      </c>
      <c r="AS2862" s="45" t="s">
        <v>4445</v>
      </c>
      <c r="AT2862" s="45" t="s">
        <v>4445</v>
      </c>
      <c r="AU2862" s="45">
        <v>0</v>
      </c>
      <c r="AV2862" s="10">
        <v>3.6338609772883688</v>
      </c>
      <c r="AW2862" s="10">
        <v>3.6338609772883688</v>
      </c>
      <c r="AX2862" s="17">
        <v>0</v>
      </c>
    </row>
    <row r="2863" spans="1:50" x14ac:dyDescent="0.25">
      <c r="A2863" s="22" t="s">
        <v>2906</v>
      </c>
      <c r="B2863" s="22" t="s">
        <v>3961</v>
      </c>
      <c r="C2863" s="22" t="s">
        <v>3541</v>
      </c>
      <c r="D2863" s="22">
        <v>2329</v>
      </c>
      <c r="E2863" s="22" t="s">
        <v>4064</v>
      </c>
      <c r="F2863" s="43">
        <v>0</v>
      </c>
      <c r="G2863" s="43">
        <v>0</v>
      </c>
      <c r="H2863" s="43">
        <v>0.30303030303030304</v>
      </c>
      <c r="I2863" s="9">
        <v>0</v>
      </c>
      <c r="J2863" s="9">
        <v>0.30303030303030304</v>
      </c>
      <c r="K2863" s="11">
        <v>0</v>
      </c>
      <c r="L2863" s="41">
        <v>0</v>
      </c>
      <c r="M2863" s="44">
        <v>0</v>
      </c>
      <c r="N2863" s="13">
        <v>0</v>
      </c>
      <c r="O2863" s="13">
        <v>0</v>
      </c>
      <c r="P2863" s="22">
        <v>0</v>
      </c>
      <c r="Q2863" s="22">
        <v>0</v>
      </c>
      <c r="R2863" s="14">
        <v>0</v>
      </c>
      <c r="S2863" s="22">
        <v>27</v>
      </c>
      <c r="T2863" s="22">
        <v>1</v>
      </c>
      <c r="U2863" s="22">
        <v>12</v>
      </c>
      <c r="V2863" s="22"/>
      <c r="W2863" s="22">
        <v>4</v>
      </c>
      <c r="X2863" s="22">
        <v>4</v>
      </c>
      <c r="Y2863" s="14">
        <v>12</v>
      </c>
      <c r="Z2863" s="10">
        <v>4</v>
      </c>
      <c r="AA2863" s="22">
        <v>4</v>
      </c>
      <c r="AB2863" s="22">
        <v>6.56</v>
      </c>
      <c r="AC2863" s="22">
        <v>0</v>
      </c>
      <c r="AD2863" s="42">
        <v>0</v>
      </c>
      <c r="AE2863" s="22">
        <v>999999</v>
      </c>
      <c r="AF2863" s="22">
        <v>0</v>
      </c>
      <c r="AG2863" s="22">
        <v>0</v>
      </c>
      <c r="AH2863" s="22">
        <v>0</v>
      </c>
      <c r="AI2863" s="22">
        <v>0</v>
      </c>
      <c r="AJ2863" s="22">
        <v>0</v>
      </c>
      <c r="AK2863" s="22">
        <v>0</v>
      </c>
      <c r="AL2863" s="45">
        <v>0</v>
      </c>
      <c r="AM2863" s="45">
        <v>0</v>
      </c>
      <c r="AN2863" s="45">
        <v>0</v>
      </c>
      <c r="AO2863" s="45">
        <v>0</v>
      </c>
      <c r="AP2863" s="45">
        <v>0</v>
      </c>
      <c r="AQ2863" s="45">
        <v>0</v>
      </c>
      <c r="AR2863" s="45">
        <v>0</v>
      </c>
      <c r="AS2863" s="45" t="s">
        <v>4445</v>
      </c>
      <c r="AT2863" s="45" t="s">
        <v>4445</v>
      </c>
      <c r="AU2863" s="45">
        <v>0</v>
      </c>
      <c r="AV2863" s="10">
        <v>13.2</v>
      </c>
      <c r="AW2863" s="10">
        <v>13.2</v>
      </c>
      <c r="AX2863" s="17">
        <v>0</v>
      </c>
    </row>
    <row r="2864" spans="1:50" x14ac:dyDescent="0.25">
      <c r="A2864" s="22" t="s">
        <v>2906</v>
      </c>
      <c r="B2864" s="22" t="s">
        <v>3961</v>
      </c>
      <c r="C2864" s="22" t="s">
        <v>3541</v>
      </c>
      <c r="D2864" s="22">
        <v>2089</v>
      </c>
      <c r="E2864" s="22" t="s">
        <v>4065</v>
      </c>
      <c r="F2864" s="43">
        <v>0</v>
      </c>
      <c r="G2864" s="43">
        <v>0</v>
      </c>
      <c r="H2864" s="43">
        <v>2.7032196969696969</v>
      </c>
      <c r="I2864" s="9">
        <v>0</v>
      </c>
      <c r="J2864" s="9">
        <v>2.7032196969696969</v>
      </c>
      <c r="K2864" s="11">
        <v>0</v>
      </c>
      <c r="L2864" s="41">
        <v>0</v>
      </c>
      <c r="M2864" s="44">
        <v>0</v>
      </c>
      <c r="N2864" s="13">
        <v>0</v>
      </c>
      <c r="O2864" s="13">
        <v>0</v>
      </c>
      <c r="P2864" s="22">
        <v>0</v>
      </c>
      <c r="Q2864" s="22">
        <v>0</v>
      </c>
      <c r="R2864" s="14">
        <v>0</v>
      </c>
      <c r="S2864" s="22">
        <v>169</v>
      </c>
      <c r="T2864" s="22">
        <v>1</v>
      </c>
      <c r="U2864" s="22">
        <v>12</v>
      </c>
      <c r="V2864" s="22"/>
      <c r="W2864" s="22">
        <v>4</v>
      </c>
      <c r="X2864" s="22">
        <v>4</v>
      </c>
      <c r="Y2864" s="14">
        <v>12</v>
      </c>
      <c r="Z2864" s="10">
        <v>4</v>
      </c>
      <c r="AA2864" s="22">
        <v>4</v>
      </c>
      <c r="AB2864" s="22">
        <v>6.56</v>
      </c>
      <c r="AC2864" s="22">
        <v>0</v>
      </c>
      <c r="AD2864" s="42">
        <v>0</v>
      </c>
      <c r="AE2864" s="22">
        <v>999999</v>
      </c>
      <c r="AF2864" s="22">
        <v>0</v>
      </c>
      <c r="AG2864" s="22">
        <v>0</v>
      </c>
      <c r="AH2864" s="22">
        <v>0</v>
      </c>
      <c r="AI2864" s="22">
        <v>0</v>
      </c>
      <c r="AJ2864" s="22">
        <v>0</v>
      </c>
      <c r="AK2864" s="22">
        <v>0</v>
      </c>
      <c r="AL2864" s="45">
        <v>0</v>
      </c>
      <c r="AM2864" s="45">
        <v>0</v>
      </c>
      <c r="AN2864" s="45">
        <v>0</v>
      </c>
      <c r="AO2864" s="45">
        <v>0</v>
      </c>
      <c r="AP2864" s="45">
        <v>0</v>
      </c>
      <c r="AQ2864" s="45">
        <v>0</v>
      </c>
      <c r="AR2864" s="45">
        <v>0</v>
      </c>
      <c r="AS2864" s="45" t="s">
        <v>4445</v>
      </c>
      <c r="AT2864" s="45" t="s">
        <v>4445</v>
      </c>
      <c r="AU2864" s="45">
        <v>0</v>
      </c>
      <c r="AV2864" s="10">
        <v>1.4797169480837946</v>
      </c>
      <c r="AW2864" s="10">
        <v>1.4797169480837946</v>
      </c>
      <c r="AX2864" s="17">
        <v>0</v>
      </c>
    </row>
    <row r="2865" spans="1:50" x14ac:dyDescent="0.25">
      <c r="A2865" s="22" t="s">
        <v>2906</v>
      </c>
      <c r="B2865" s="22" t="s">
        <v>3961</v>
      </c>
      <c r="C2865" s="22" t="s">
        <v>3845</v>
      </c>
      <c r="D2865" s="22">
        <v>680</v>
      </c>
      <c r="E2865" s="22" t="s">
        <v>4066</v>
      </c>
      <c r="F2865" s="43">
        <v>0</v>
      </c>
      <c r="G2865" s="43">
        <v>0</v>
      </c>
      <c r="H2865" s="43">
        <v>2.4623106060606061</v>
      </c>
      <c r="I2865" s="9">
        <v>0</v>
      </c>
      <c r="J2865" s="9">
        <v>2.4623106060606061</v>
      </c>
      <c r="K2865" s="11">
        <v>0</v>
      </c>
      <c r="L2865" s="41">
        <v>0</v>
      </c>
      <c r="M2865" s="44">
        <v>0</v>
      </c>
      <c r="N2865" s="13">
        <v>0</v>
      </c>
      <c r="O2865" s="13">
        <v>0</v>
      </c>
      <c r="P2865" s="22">
        <v>0</v>
      </c>
      <c r="Q2865" s="22">
        <v>0</v>
      </c>
      <c r="R2865" s="14">
        <v>0</v>
      </c>
      <c r="S2865" s="22">
        <v>199</v>
      </c>
      <c r="T2865" s="22">
        <v>1</v>
      </c>
      <c r="U2865" s="22">
        <v>12</v>
      </c>
      <c r="V2865" s="22"/>
      <c r="W2865" s="22">
        <v>4</v>
      </c>
      <c r="X2865" s="22">
        <v>4</v>
      </c>
      <c r="Y2865" s="14">
        <v>12</v>
      </c>
      <c r="Z2865" s="10">
        <v>4</v>
      </c>
      <c r="AA2865" s="22">
        <v>4</v>
      </c>
      <c r="AB2865" s="22">
        <v>6.56</v>
      </c>
      <c r="AC2865" s="22">
        <v>0</v>
      </c>
      <c r="AD2865" s="42">
        <v>0</v>
      </c>
      <c r="AE2865" s="22">
        <v>999999</v>
      </c>
      <c r="AF2865" s="22">
        <v>0</v>
      </c>
      <c r="AG2865" s="22">
        <v>0</v>
      </c>
      <c r="AH2865" s="22">
        <v>0</v>
      </c>
      <c r="AI2865" s="22">
        <v>0</v>
      </c>
      <c r="AJ2865" s="22">
        <v>0</v>
      </c>
      <c r="AK2865" s="22">
        <v>0</v>
      </c>
      <c r="AL2865" s="45">
        <v>0</v>
      </c>
      <c r="AM2865" s="45">
        <v>0</v>
      </c>
      <c r="AN2865" s="45">
        <v>0</v>
      </c>
      <c r="AO2865" s="45">
        <v>0</v>
      </c>
      <c r="AP2865" s="45">
        <v>0</v>
      </c>
      <c r="AQ2865" s="45">
        <v>0</v>
      </c>
      <c r="AR2865" s="45">
        <v>0</v>
      </c>
      <c r="AS2865" s="45" t="s">
        <v>4445</v>
      </c>
      <c r="AT2865" s="45" t="s">
        <v>4445</v>
      </c>
      <c r="AU2865" s="45">
        <v>0</v>
      </c>
      <c r="AV2865" s="10">
        <v>1.6244904238135527</v>
      </c>
      <c r="AW2865" s="10">
        <v>1.6244904238135527</v>
      </c>
      <c r="AX2865" s="17">
        <v>0</v>
      </c>
    </row>
    <row r="2866" spans="1:50" x14ac:dyDescent="0.25">
      <c r="A2866" s="22" t="s">
        <v>2906</v>
      </c>
      <c r="B2866" s="22" t="s">
        <v>3961</v>
      </c>
      <c r="C2866" s="22" t="s">
        <v>3845</v>
      </c>
      <c r="D2866" s="22">
        <v>4158</v>
      </c>
      <c r="E2866" s="22" t="s">
        <v>4067</v>
      </c>
      <c r="F2866" s="43">
        <v>0</v>
      </c>
      <c r="G2866" s="43">
        <v>0</v>
      </c>
      <c r="H2866" s="43">
        <v>0.21534090909090908</v>
      </c>
      <c r="I2866" s="9">
        <v>0</v>
      </c>
      <c r="J2866" s="9">
        <v>0.21534090909090908</v>
      </c>
      <c r="K2866" s="11">
        <v>0</v>
      </c>
      <c r="L2866" s="41">
        <v>0</v>
      </c>
      <c r="M2866" s="44">
        <v>0</v>
      </c>
      <c r="N2866" s="13">
        <v>0</v>
      </c>
      <c r="O2866" s="13">
        <v>0</v>
      </c>
      <c r="P2866" s="22">
        <v>0</v>
      </c>
      <c r="Q2866" s="22">
        <v>0</v>
      </c>
      <c r="R2866" s="14">
        <v>0</v>
      </c>
      <c r="S2866" s="22">
        <v>10</v>
      </c>
      <c r="T2866" s="22">
        <v>1</v>
      </c>
      <c r="U2866" s="22">
        <v>12</v>
      </c>
      <c r="V2866" s="22"/>
      <c r="W2866" s="22">
        <v>4</v>
      </c>
      <c r="X2866" s="22">
        <v>4</v>
      </c>
      <c r="Y2866" s="14">
        <v>12</v>
      </c>
      <c r="Z2866" s="10">
        <v>4</v>
      </c>
      <c r="AA2866" s="22">
        <v>4</v>
      </c>
      <c r="AB2866" s="22">
        <v>6.56</v>
      </c>
      <c r="AC2866" s="22">
        <v>0</v>
      </c>
      <c r="AD2866" s="42">
        <v>0</v>
      </c>
      <c r="AE2866" s="22">
        <v>999999</v>
      </c>
      <c r="AF2866" s="22">
        <v>0</v>
      </c>
      <c r="AG2866" s="22">
        <v>0</v>
      </c>
      <c r="AH2866" s="22">
        <v>0</v>
      </c>
      <c r="AI2866" s="22">
        <v>0</v>
      </c>
      <c r="AJ2866" s="22">
        <v>0</v>
      </c>
      <c r="AK2866" s="22">
        <v>0</v>
      </c>
      <c r="AL2866" s="45">
        <v>0</v>
      </c>
      <c r="AM2866" s="45">
        <v>0</v>
      </c>
      <c r="AN2866" s="45">
        <v>0</v>
      </c>
      <c r="AO2866" s="45">
        <v>0</v>
      </c>
      <c r="AP2866" s="45">
        <v>0</v>
      </c>
      <c r="AQ2866" s="45">
        <v>0</v>
      </c>
      <c r="AR2866" s="45">
        <v>0</v>
      </c>
      <c r="AS2866" s="45" t="s">
        <v>4445</v>
      </c>
      <c r="AT2866" s="45" t="s">
        <v>4445</v>
      </c>
      <c r="AU2866" s="45">
        <v>0</v>
      </c>
      <c r="AV2866" s="10">
        <v>18.575197889182057</v>
      </c>
      <c r="AW2866" s="10">
        <v>18.575197889182057</v>
      </c>
      <c r="AX2866" s="17">
        <v>0</v>
      </c>
    </row>
    <row r="2867" spans="1:50" x14ac:dyDescent="0.25">
      <c r="A2867" s="22" t="s">
        <v>2906</v>
      </c>
      <c r="B2867" s="22" t="s">
        <v>3961</v>
      </c>
      <c r="C2867" s="22" t="s">
        <v>3845</v>
      </c>
      <c r="D2867" s="22">
        <v>5333</v>
      </c>
      <c r="E2867" s="22" t="s">
        <v>4068</v>
      </c>
      <c r="F2867" s="43">
        <v>0</v>
      </c>
      <c r="G2867" s="43">
        <v>0</v>
      </c>
      <c r="H2867" s="43">
        <v>9.6401515151515155E-2</v>
      </c>
      <c r="I2867" s="9">
        <v>0</v>
      </c>
      <c r="J2867" s="9">
        <v>9.6401515151515155E-2</v>
      </c>
      <c r="K2867" s="11">
        <v>0</v>
      </c>
      <c r="L2867" s="41">
        <v>0</v>
      </c>
      <c r="M2867" s="44">
        <v>0</v>
      </c>
      <c r="N2867" s="13">
        <v>0</v>
      </c>
      <c r="O2867" s="13">
        <v>0</v>
      </c>
      <c r="P2867" s="22">
        <v>0</v>
      </c>
      <c r="Q2867" s="22">
        <v>0</v>
      </c>
      <c r="R2867" s="14">
        <v>0</v>
      </c>
      <c r="S2867" s="22">
        <v>8</v>
      </c>
      <c r="T2867" s="22">
        <v>1</v>
      </c>
      <c r="U2867" s="22">
        <v>12</v>
      </c>
      <c r="V2867" s="22"/>
      <c r="W2867" s="22">
        <v>4</v>
      </c>
      <c r="X2867" s="22">
        <v>4</v>
      </c>
      <c r="Y2867" s="14">
        <v>12</v>
      </c>
      <c r="Z2867" s="10">
        <v>4</v>
      </c>
      <c r="AA2867" s="22">
        <v>4</v>
      </c>
      <c r="AB2867" s="22">
        <v>6.56</v>
      </c>
      <c r="AC2867" s="22">
        <v>0</v>
      </c>
      <c r="AD2867" s="42">
        <v>0</v>
      </c>
      <c r="AE2867" s="22">
        <v>999999</v>
      </c>
      <c r="AF2867" s="22">
        <v>0</v>
      </c>
      <c r="AG2867" s="22">
        <v>0</v>
      </c>
      <c r="AH2867" s="22">
        <v>0</v>
      </c>
      <c r="AI2867" s="22">
        <v>0</v>
      </c>
      <c r="AJ2867" s="22">
        <v>0</v>
      </c>
      <c r="AK2867" s="22">
        <v>0</v>
      </c>
      <c r="AL2867" s="45">
        <v>0</v>
      </c>
      <c r="AM2867" s="45">
        <v>0</v>
      </c>
      <c r="AN2867" s="45">
        <v>0</v>
      </c>
      <c r="AO2867" s="45">
        <v>0</v>
      </c>
      <c r="AP2867" s="45">
        <v>0</v>
      </c>
      <c r="AQ2867" s="45">
        <v>0</v>
      </c>
      <c r="AR2867" s="45">
        <v>0</v>
      </c>
      <c r="AS2867" s="45" t="s">
        <v>4445</v>
      </c>
      <c r="AT2867" s="45" t="s">
        <v>4445</v>
      </c>
      <c r="AU2867" s="45">
        <v>0</v>
      </c>
      <c r="AV2867" s="10">
        <v>41.493123772102159</v>
      </c>
      <c r="AW2867" s="10">
        <v>41.493123772102159</v>
      </c>
      <c r="AX2867" s="17">
        <v>0</v>
      </c>
    </row>
    <row r="2868" spans="1:50" x14ac:dyDescent="0.25">
      <c r="A2868" s="22" t="s">
        <v>2906</v>
      </c>
      <c r="B2868" s="22" t="s">
        <v>3961</v>
      </c>
      <c r="C2868" s="22" t="s">
        <v>3845</v>
      </c>
      <c r="D2868" s="22">
        <v>6709</v>
      </c>
      <c r="E2868" s="22" t="s">
        <v>4069</v>
      </c>
      <c r="F2868" s="43">
        <v>0</v>
      </c>
      <c r="G2868" s="43">
        <v>0</v>
      </c>
      <c r="H2868" s="43">
        <v>0.34356060606060607</v>
      </c>
      <c r="I2868" s="9">
        <v>0</v>
      </c>
      <c r="J2868" s="9">
        <v>0.34356060606060607</v>
      </c>
      <c r="K2868" s="11">
        <v>0</v>
      </c>
      <c r="L2868" s="41">
        <v>0</v>
      </c>
      <c r="M2868" s="44">
        <v>0</v>
      </c>
      <c r="N2868" s="13">
        <v>0</v>
      </c>
      <c r="O2868" s="13">
        <v>0</v>
      </c>
      <c r="P2868" s="22">
        <v>0</v>
      </c>
      <c r="Q2868" s="22">
        <v>0</v>
      </c>
      <c r="R2868" s="14">
        <v>0</v>
      </c>
      <c r="S2868" s="22">
        <v>39</v>
      </c>
      <c r="T2868" s="22">
        <v>1</v>
      </c>
      <c r="U2868" s="22">
        <v>12</v>
      </c>
      <c r="V2868" s="22"/>
      <c r="W2868" s="22">
        <v>4</v>
      </c>
      <c r="X2868" s="22">
        <v>4</v>
      </c>
      <c r="Y2868" s="14">
        <v>12</v>
      </c>
      <c r="Z2868" s="10">
        <v>4</v>
      </c>
      <c r="AA2868" s="22">
        <v>4</v>
      </c>
      <c r="AB2868" s="22">
        <v>6.56</v>
      </c>
      <c r="AC2868" s="22">
        <v>0</v>
      </c>
      <c r="AD2868" s="42">
        <v>0</v>
      </c>
      <c r="AE2868" s="22">
        <v>999999</v>
      </c>
      <c r="AF2868" s="22">
        <v>0</v>
      </c>
      <c r="AG2868" s="22">
        <v>0</v>
      </c>
      <c r="AH2868" s="22">
        <v>0</v>
      </c>
      <c r="AI2868" s="22">
        <v>0</v>
      </c>
      <c r="AJ2868" s="22">
        <v>0</v>
      </c>
      <c r="AK2868" s="22">
        <v>0</v>
      </c>
      <c r="AL2868" s="45">
        <v>0</v>
      </c>
      <c r="AM2868" s="45">
        <v>0</v>
      </c>
      <c r="AN2868" s="45">
        <v>0</v>
      </c>
      <c r="AO2868" s="45">
        <v>0</v>
      </c>
      <c r="AP2868" s="45">
        <v>0</v>
      </c>
      <c r="AQ2868" s="45">
        <v>0</v>
      </c>
      <c r="AR2868" s="45">
        <v>0</v>
      </c>
      <c r="AS2868" s="45" t="s">
        <v>4445</v>
      </c>
      <c r="AT2868" s="45" t="s">
        <v>4445</v>
      </c>
      <c r="AU2868" s="45">
        <v>0</v>
      </c>
      <c r="AV2868" s="10">
        <v>11.642778390297684</v>
      </c>
      <c r="AW2868" s="10">
        <v>11.642778390297684</v>
      </c>
      <c r="AX2868" s="17">
        <v>0</v>
      </c>
    </row>
    <row r="2869" spans="1:50" x14ac:dyDescent="0.25">
      <c r="A2869" s="22" t="s">
        <v>2906</v>
      </c>
      <c r="B2869" s="22" t="s">
        <v>3961</v>
      </c>
      <c r="C2869" s="22" t="s">
        <v>3622</v>
      </c>
      <c r="D2869" s="22">
        <v>5784</v>
      </c>
      <c r="E2869" s="22" t="s">
        <v>4070</v>
      </c>
      <c r="F2869" s="43">
        <v>0</v>
      </c>
      <c r="G2869" s="43">
        <v>0</v>
      </c>
      <c r="H2869" s="43">
        <v>0.28428030303030305</v>
      </c>
      <c r="I2869" s="9">
        <v>0</v>
      </c>
      <c r="J2869" s="9">
        <v>0.28428030303030305</v>
      </c>
      <c r="K2869" s="11">
        <v>0</v>
      </c>
      <c r="L2869" s="41">
        <v>0</v>
      </c>
      <c r="M2869" s="44">
        <v>0</v>
      </c>
      <c r="N2869" s="13">
        <v>0</v>
      </c>
      <c r="O2869" s="13">
        <v>0</v>
      </c>
      <c r="P2869" s="22">
        <v>0</v>
      </c>
      <c r="Q2869" s="22">
        <v>0</v>
      </c>
      <c r="R2869" s="14">
        <v>0</v>
      </c>
      <c r="S2869" s="22">
        <v>30</v>
      </c>
      <c r="T2869" s="22">
        <v>1</v>
      </c>
      <c r="U2869" s="22">
        <v>12</v>
      </c>
      <c r="V2869" s="22"/>
      <c r="W2869" s="22">
        <v>4</v>
      </c>
      <c r="X2869" s="22">
        <v>4</v>
      </c>
      <c r="Y2869" s="14">
        <v>12</v>
      </c>
      <c r="Z2869" s="10">
        <v>4</v>
      </c>
      <c r="AA2869" s="22">
        <v>4</v>
      </c>
      <c r="AB2869" s="22">
        <v>6.56</v>
      </c>
      <c r="AC2869" s="22">
        <v>0</v>
      </c>
      <c r="AD2869" s="42">
        <v>0</v>
      </c>
      <c r="AE2869" s="22">
        <v>999999</v>
      </c>
      <c r="AF2869" s="22">
        <v>0</v>
      </c>
      <c r="AG2869" s="22">
        <v>0</v>
      </c>
      <c r="AH2869" s="22">
        <v>0</v>
      </c>
      <c r="AI2869" s="22">
        <v>0</v>
      </c>
      <c r="AJ2869" s="22">
        <v>0</v>
      </c>
      <c r="AK2869" s="22">
        <v>0</v>
      </c>
      <c r="AL2869" s="45">
        <v>0</v>
      </c>
      <c r="AM2869" s="45">
        <v>0</v>
      </c>
      <c r="AN2869" s="45">
        <v>0</v>
      </c>
      <c r="AO2869" s="45">
        <v>0</v>
      </c>
      <c r="AP2869" s="45">
        <v>0</v>
      </c>
      <c r="AQ2869" s="45">
        <v>0</v>
      </c>
      <c r="AR2869" s="45">
        <v>0</v>
      </c>
      <c r="AS2869" s="45" t="s">
        <v>4445</v>
      </c>
      <c r="AT2869" s="45" t="s">
        <v>4445</v>
      </c>
      <c r="AU2869" s="45">
        <v>0</v>
      </c>
      <c r="AV2869" s="10">
        <v>14.070619586942037</v>
      </c>
      <c r="AW2869" s="10">
        <v>14.070619586942037</v>
      </c>
      <c r="AX2869" s="17">
        <v>0</v>
      </c>
    </row>
    <row r="2870" spans="1:50" x14ac:dyDescent="0.25">
      <c r="A2870" s="22" t="s">
        <v>2906</v>
      </c>
      <c r="B2870" s="22" t="s">
        <v>3961</v>
      </c>
      <c r="C2870" s="22" t="s">
        <v>3622</v>
      </c>
      <c r="D2870" s="22">
        <v>7935</v>
      </c>
      <c r="E2870" s="22" t="s">
        <v>4071</v>
      </c>
      <c r="F2870" s="43">
        <v>0</v>
      </c>
      <c r="G2870" s="43">
        <v>0</v>
      </c>
      <c r="H2870" s="43">
        <v>2.4861742424242426</v>
      </c>
      <c r="I2870" s="9">
        <v>0</v>
      </c>
      <c r="J2870" s="9">
        <v>2.4861742424242426</v>
      </c>
      <c r="K2870" s="11">
        <v>0</v>
      </c>
      <c r="L2870" s="41">
        <v>0</v>
      </c>
      <c r="M2870" s="44">
        <v>0</v>
      </c>
      <c r="N2870" s="13">
        <v>0</v>
      </c>
      <c r="O2870" s="13">
        <v>0</v>
      </c>
      <c r="P2870" s="22">
        <v>0</v>
      </c>
      <c r="Q2870" s="22">
        <v>0</v>
      </c>
      <c r="R2870" s="14">
        <v>0</v>
      </c>
      <c r="S2870" s="22">
        <v>164</v>
      </c>
      <c r="T2870" s="22">
        <v>1</v>
      </c>
      <c r="U2870" s="22">
        <v>12</v>
      </c>
      <c r="V2870" s="22"/>
      <c r="W2870" s="22">
        <v>4</v>
      </c>
      <c r="X2870" s="22">
        <v>4</v>
      </c>
      <c r="Y2870" s="14">
        <v>12</v>
      </c>
      <c r="Z2870" s="10">
        <v>4</v>
      </c>
      <c r="AA2870" s="22">
        <v>4</v>
      </c>
      <c r="AB2870" s="22">
        <v>6.56</v>
      </c>
      <c r="AC2870" s="22">
        <v>0</v>
      </c>
      <c r="AD2870" s="42">
        <v>0</v>
      </c>
      <c r="AE2870" s="22">
        <v>999999</v>
      </c>
      <c r="AF2870" s="22">
        <v>0</v>
      </c>
      <c r="AG2870" s="22">
        <v>0</v>
      </c>
      <c r="AH2870" s="22">
        <v>0</v>
      </c>
      <c r="AI2870" s="22">
        <v>0</v>
      </c>
      <c r="AJ2870" s="22">
        <v>0</v>
      </c>
      <c r="AK2870" s="22">
        <v>0</v>
      </c>
      <c r="AL2870" s="45">
        <v>0</v>
      </c>
      <c r="AM2870" s="45">
        <v>0</v>
      </c>
      <c r="AN2870" s="45">
        <v>0</v>
      </c>
      <c r="AO2870" s="45">
        <v>0</v>
      </c>
      <c r="AP2870" s="45">
        <v>0</v>
      </c>
      <c r="AQ2870" s="45">
        <v>0</v>
      </c>
      <c r="AR2870" s="45">
        <v>0</v>
      </c>
      <c r="AS2870" s="45" t="s">
        <v>4445</v>
      </c>
      <c r="AT2870" s="45" t="s">
        <v>4445</v>
      </c>
      <c r="AU2870" s="45">
        <v>0</v>
      </c>
      <c r="AV2870" s="10">
        <v>1.6088976917803</v>
      </c>
      <c r="AW2870" s="10">
        <v>1.6088976917803</v>
      </c>
      <c r="AX2870" s="17">
        <v>0</v>
      </c>
    </row>
    <row r="2871" spans="1:50" x14ac:dyDescent="0.25">
      <c r="A2871" s="22" t="s">
        <v>2906</v>
      </c>
      <c r="B2871" s="22" t="s">
        <v>3961</v>
      </c>
      <c r="C2871" s="22" t="s">
        <v>3108</v>
      </c>
      <c r="D2871" s="22">
        <v>7525</v>
      </c>
      <c r="E2871" s="22" t="s">
        <v>4072</v>
      </c>
      <c r="F2871" s="43">
        <v>0</v>
      </c>
      <c r="G2871" s="43">
        <v>0</v>
      </c>
      <c r="H2871" s="43">
        <v>7.6893939393939389E-2</v>
      </c>
      <c r="I2871" s="9">
        <v>0</v>
      </c>
      <c r="J2871" s="9">
        <v>7.6893939393939389E-2</v>
      </c>
      <c r="K2871" s="11">
        <v>0</v>
      </c>
      <c r="L2871" s="41">
        <v>26</v>
      </c>
      <c r="M2871" s="44">
        <v>0</v>
      </c>
      <c r="N2871" s="13">
        <v>0</v>
      </c>
      <c r="O2871" s="13">
        <v>0</v>
      </c>
      <c r="P2871" s="22">
        <v>0</v>
      </c>
      <c r="Q2871" s="22">
        <v>0</v>
      </c>
      <c r="R2871" s="14">
        <v>0</v>
      </c>
      <c r="S2871" s="22">
        <v>2</v>
      </c>
      <c r="T2871" s="22">
        <v>1</v>
      </c>
      <c r="U2871" s="22">
        <v>59</v>
      </c>
      <c r="V2871" s="22"/>
      <c r="W2871" s="22">
        <v>13</v>
      </c>
      <c r="X2871" s="22">
        <v>9</v>
      </c>
      <c r="Y2871" s="14">
        <v>59</v>
      </c>
      <c r="Z2871" s="10">
        <v>13</v>
      </c>
      <c r="AA2871" s="22">
        <v>9</v>
      </c>
      <c r="AB2871" s="22">
        <v>23.12</v>
      </c>
      <c r="AC2871" s="22">
        <v>0</v>
      </c>
      <c r="AD2871" s="42">
        <v>0</v>
      </c>
      <c r="AE2871" s="22">
        <v>999999</v>
      </c>
      <c r="AF2871" s="22">
        <v>0</v>
      </c>
      <c r="AG2871" s="22">
        <v>0</v>
      </c>
      <c r="AH2871" s="22">
        <v>0</v>
      </c>
      <c r="AI2871" s="22">
        <v>0</v>
      </c>
      <c r="AJ2871" s="22">
        <v>0</v>
      </c>
      <c r="AK2871" s="22">
        <v>0</v>
      </c>
      <c r="AL2871" s="45">
        <v>0</v>
      </c>
      <c r="AM2871" s="45">
        <v>0</v>
      </c>
      <c r="AN2871" s="45">
        <v>0</v>
      </c>
      <c r="AO2871" s="45">
        <v>0</v>
      </c>
      <c r="AP2871" s="45">
        <v>0</v>
      </c>
      <c r="AQ2871" s="45">
        <v>0</v>
      </c>
      <c r="AR2871" s="45">
        <v>0</v>
      </c>
      <c r="AS2871" s="45" t="s">
        <v>4445</v>
      </c>
      <c r="AT2871" s="45" t="s">
        <v>4445</v>
      </c>
      <c r="AU2871" s="45">
        <v>0</v>
      </c>
      <c r="AV2871" s="10">
        <v>169.06403940886702</v>
      </c>
      <c r="AW2871" s="10">
        <v>169.06403940886702</v>
      </c>
      <c r="AX2871" s="17">
        <v>0</v>
      </c>
    </row>
    <row r="2872" spans="1:50" x14ac:dyDescent="0.25">
      <c r="A2872" s="22" t="s">
        <v>2906</v>
      </c>
      <c r="B2872" s="22" t="s">
        <v>3950</v>
      </c>
      <c r="C2872" s="22" t="s">
        <v>4004</v>
      </c>
      <c r="D2872" s="22">
        <v>7905</v>
      </c>
      <c r="E2872" s="22" t="s">
        <v>4075</v>
      </c>
      <c r="F2872" s="43">
        <v>3.01E-4</v>
      </c>
      <c r="G2872" s="43">
        <v>1.64978253883</v>
      </c>
      <c r="H2872" s="43">
        <v>0.42632575757575764</v>
      </c>
      <c r="I2872" s="9">
        <v>0</v>
      </c>
      <c r="J2872" s="9">
        <v>0.42632575757575764</v>
      </c>
      <c r="K2872" s="11">
        <v>0</v>
      </c>
      <c r="L2872" s="41">
        <v>1</v>
      </c>
      <c r="M2872" s="44">
        <v>0</v>
      </c>
      <c r="N2872" s="13">
        <v>0</v>
      </c>
      <c r="O2872" s="13">
        <v>0</v>
      </c>
      <c r="P2872" s="22">
        <v>0</v>
      </c>
      <c r="Q2872" s="22">
        <v>0</v>
      </c>
      <c r="R2872" s="14">
        <v>0</v>
      </c>
      <c r="S2872" s="22">
        <v>19</v>
      </c>
      <c r="T2872" s="22">
        <v>1</v>
      </c>
      <c r="U2872" s="22">
        <v>14</v>
      </c>
      <c r="V2872" s="22"/>
      <c r="W2872" s="22">
        <v>5</v>
      </c>
      <c r="X2872" s="22">
        <v>4</v>
      </c>
      <c r="Y2872" s="14">
        <v>14</v>
      </c>
      <c r="Z2872" s="10">
        <v>5</v>
      </c>
      <c r="AA2872" s="22">
        <v>4</v>
      </c>
      <c r="AB2872" s="22">
        <v>8.11</v>
      </c>
      <c r="AC2872" s="22">
        <v>1.8244828813224347E-4</v>
      </c>
      <c r="AD2872" s="42">
        <v>0</v>
      </c>
      <c r="AE2872" s="22">
        <v>999999</v>
      </c>
      <c r="AF2872" s="22">
        <v>0</v>
      </c>
      <c r="AG2872" s="22">
        <v>0</v>
      </c>
      <c r="AH2872" s="22">
        <v>0</v>
      </c>
      <c r="AI2872" s="22">
        <v>0</v>
      </c>
      <c r="AJ2872" s="22">
        <v>0</v>
      </c>
      <c r="AK2872" s="22">
        <v>0</v>
      </c>
      <c r="AL2872" s="45">
        <v>0</v>
      </c>
      <c r="AM2872" s="45">
        <v>0</v>
      </c>
      <c r="AN2872" s="45">
        <v>0</v>
      </c>
      <c r="AO2872" s="45">
        <v>0</v>
      </c>
      <c r="AP2872" s="45">
        <v>0</v>
      </c>
      <c r="AQ2872" s="45">
        <v>0</v>
      </c>
      <c r="AR2872" s="45">
        <v>0</v>
      </c>
      <c r="AS2872" s="45" t="s">
        <v>4445</v>
      </c>
      <c r="AT2872" s="45" t="s">
        <v>4445</v>
      </c>
      <c r="AU2872" s="45">
        <v>0</v>
      </c>
      <c r="AV2872" s="10">
        <v>11.728120835184361</v>
      </c>
      <c r="AW2872" s="10">
        <v>11.728120835184361</v>
      </c>
      <c r="AX2872" s="17">
        <v>0</v>
      </c>
    </row>
    <row r="2873" spans="1:50" x14ac:dyDescent="0.25">
      <c r="A2873" s="22" t="s">
        <v>2906</v>
      </c>
      <c r="B2873" s="22" t="s">
        <v>3950</v>
      </c>
      <c r="C2873" s="22" t="s">
        <v>4004</v>
      </c>
      <c r="D2873" s="22">
        <v>6267</v>
      </c>
      <c r="E2873" s="22" t="s">
        <v>4076</v>
      </c>
      <c r="F2873" s="43">
        <v>0</v>
      </c>
      <c r="G2873" s="43">
        <v>0</v>
      </c>
      <c r="H2873" s="43">
        <v>0.67878787878787894</v>
      </c>
      <c r="I2873" s="9">
        <v>0</v>
      </c>
      <c r="J2873" s="9">
        <v>0.67878787878787894</v>
      </c>
      <c r="K2873" s="11">
        <v>0</v>
      </c>
      <c r="L2873" s="41">
        <v>0</v>
      </c>
      <c r="M2873" s="44">
        <v>0</v>
      </c>
      <c r="N2873" s="13">
        <v>0</v>
      </c>
      <c r="O2873" s="13">
        <v>0</v>
      </c>
      <c r="P2873" s="22">
        <v>0</v>
      </c>
      <c r="Q2873" s="22">
        <v>0</v>
      </c>
      <c r="R2873" s="14">
        <v>0</v>
      </c>
      <c r="S2873" s="22">
        <v>44</v>
      </c>
      <c r="T2873" s="22">
        <v>1</v>
      </c>
      <c r="U2873" s="22">
        <v>12</v>
      </c>
      <c r="V2873" s="22"/>
      <c r="W2873" s="22">
        <v>4</v>
      </c>
      <c r="X2873" s="22">
        <v>4</v>
      </c>
      <c r="Y2873" s="14">
        <v>12</v>
      </c>
      <c r="Z2873" s="10">
        <v>4</v>
      </c>
      <c r="AA2873" s="22">
        <v>4</v>
      </c>
      <c r="AB2873" s="22">
        <v>6.56</v>
      </c>
      <c r="AC2873" s="22">
        <v>0</v>
      </c>
      <c r="AD2873" s="42">
        <v>0</v>
      </c>
      <c r="AE2873" s="22">
        <v>999999</v>
      </c>
      <c r="AF2873" s="22">
        <v>0</v>
      </c>
      <c r="AG2873" s="22">
        <v>0</v>
      </c>
      <c r="AH2873" s="22">
        <v>0</v>
      </c>
      <c r="AI2873" s="22">
        <v>0</v>
      </c>
      <c r="AJ2873" s="22">
        <v>0</v>
      </c>
      <c r="AK2873" s="22">
        <v>0</v>
      </c>
      <c r="AL2873" s="45">
        <v>0</v>
      </c>
      <c r="AM2873" s="45">
        <v>0</v>
      </c>
      <c r="AN2873" s="45">
        <v>0</v>
      </c>
      <c r="AO2873" s="45">
        <v>0</v>
      </c>
      <c r="AP2873" s="45">
        <v>0</v>
      </c>
      <c r="AQ2873" s="45">
        <v>0</v>
      </c>
      <c r="AR2873" s="45">
        <v>0</v>
      </c>
      <c r="AS2873" s="45" t="s">
        <v>4445</v>
      </c>
      <c r="AT2873" s="45" t="s">
        <v>4445</v>
      </c>
      <c r="AU2873" s="45">
        <v>0</v>
      </c>
      <c r="AV2873" s="10">
        <v>5.8928571428571415</v>
      </c>
      <c r="AW2873" s="10">
        <v>5.8928571428571415</v>
      </c>
      <c r="AX2873" s="17">
        <v>0</v>
      </c>
    </row>
    <row r="2874" spans="1:50" x14ac:dyDescent="0.25">
      <c r="A2874" s="22" t="s">
        <v>2906</v>
      </c>
      <c r="B2874" s="22" t="s">
        <v>3950</v>
      </c>
      <c r="C2874" s="22" t="s">
        <v>3020</v>
      </c>
      <c r="D2874" s="22">
        <v>112</v>
      </c>
      <c r="E2874" s="22" t="s">
        <v>4077</v>
      </c>
      <c r="F2874" s="43">
        <v>0</v>
      </c>
      <c r="G2874" s="43">
        <v>0</v>
      </c>
      <c r="H2874" s="43">
        <v>0.26969696969696971</v>
      </c>
      <c r="I2874" s="9">
        <v>0</v>
      </c>
      <c r="J2874" s="9">
        <v>0.26969696969696971</v>
      </c>
      <c r="K2874" s="11">
        <v>0</v>
      </c>
      <c r="L2874" s="41">
        <v>0</v>
      </c>
      <c r="M2874" s="44">
        <v>0</v>
      </c>
      <c r="N2874" s="13">
        <v>0</v>
      </c>
      <c r="O2874" s="13">
        <v>0</v>
      </c>
      <c r="P2874" s="22">
        <v>0</v>
      </c>
      <c r="Q2874" s="22">
        <v>0</v>
      </c>
      <c r="R2874" s="14">
        <v>0</v>
      </c>
      <c r="S2874" s="22">
        <v>26</v>
      </c>
      <c r="T2874" s="22">
        <v>1</v>
      </c>
      <c r="U2874" s="22">
        <v>12</v>
      </c>
      <c r="V2874" s="22"/>
      <c r="W2874" s="22">
        <v>4</v>
      </c>
      <c r="X2874" s="22">
        <v>4</v>
      </c>
      <c r="Y2874" s="14">
        <v>12</v>
      </c>
      <c r="Z2874" s="10">
        <v>4</v>
      </c>
      <c r="AA2874" s="22">
        <v>4</v>
      </c>
      <c r="AB2874" s="22">
        <v>6.56</v>
      </c>
      <c r="AC2874" s="22">
        <v>0</v>
      </c>
      <c r="AD2874" s="42">
        <v>0</v>
      </c>
      <c r="AE2874" s="22">
        <v>999999</v>
      </c>
      <c r="AF2874" s="22">
        <v>0</v>
      </c>
      <c r="AG2874" s="22">
        <v>0</v>
      </c>
      <c r="AH2874" s="22">
        <v>0</v>
      </c>
      <c r="AI2874" s="22">
        <v>0</v>
      </c>
      <c r="AJ2874" s="22">
        <v>0</v>
      </c>
      <c r="AK2874" s="22">
        <v>0</v>
      </c>
      <c r="AL2874" s="45">
        <v>0</v>
      </c>
      <c r="AM2874" s="45">
        <v>0</v>
      </c>
      <c r="AN2874" s="45">
        <v>0</v>
      </c>
      <c r="AO2874" s="45">
        <v>0</v>
      </c>
      <c r="AP2874" s="45">
        <v>0</v>
      </c>
      <c r="AQ2874" s="45">
        <v>0</v>
      </c>
      <c r="AR2874" s="45">
        <v>0</v>
      </c>
      <c r="AS2874" s="45" t="s">
        <v>4445</v>
      </c>
      <c r="AT2874" s="45" t="s">
        <v>4445</v>
      </c>
      <c r="AU2874" s="45">
        <v>0</v>
      </c>
      <c r="AV2874" s="10">
        <v>14.831460674157302</v>
      </c>
      <c r="AW2874" s="10">
        <v>14.831460674157302</v>
      </c>
      <c r="AX2874" s="17">
        <v>0</v>
      </c>
    </row>
    <row r="2875" spans="1:50" x14ac:dyDescent="0.25">
      <c r="A2875" s="22" t="s">
        <v>2906</v>
      </c>
      <c r="B2875" s="22" t="s">
        <v>3950</v>
      </c>
      <c r="C2875" s="22" t="s">
        <v>3020</v>
      </c>
      <c r="D2875" s="22">
        <v>917</v>
      </c>
      <c r="E2875" s="22" t="s">
        <v>4078</v>
      </c>
      <c r="F2875" s="43">
        <v>0</v>
      </c>
      <c r="G2875" s="43">
        <v>0</v>
      </c>
      <c r="H2875" s="43">
        <v>4.9928030303030306</v>
      </c>
      <c r="I2875" s="9">
        <v>0</v>
      </c>
      <c r="J2875" s="9">
        <v>4.9928030303030306</v>
      </c>
      <c r="K2875" s="11">
        <v>0</v>
      </c>
      <c r="L2875" s="41">
        <v>0</v>
      </c>
      <c r="M2875" s="44">
        <v>0</v>
      </c>
      <c r="N2875" s="13">
        <v>0</v>
      </c>
      <c r="O2875" s="13">
        <v>0</v>
      </c>
      <c r="P2875" s="22">
        <v>0</v>
      </c>
      <c r="Q2875" s="22">
        <v>0</v>
      </c>
      <c r="R2875" s="14">
        <v>0</v>
      </c>
      <c r="S2875" s="22">
        <v>348</v>
      </c>
      <c r="T2875" s="22">
        <v>1</v>
      </c>
      <c r="U2875" s="22">
        <v>12</v>
      </c>
      <c r="V2875" s="22"/>
      <c r="W2875" s="22">
        <v>4</v>
      </c>
      <c r="X2875" s="22">
        <v>4</v>
      </c>
      <c r="Y2875" s="14">
        <v>12</v>
      </c>
      <c r="Z2875" s="10">
        <v>4</v>
      </c>
      <c r="AA2875" s="22">
        <v>4</v>
      </c>
      <c r="AB2875" s="22">
        <v>6.56</v>
      </c>
      <c r="AC2875" s="22">
        <v>0</v>
      </c>
      <c r="AD2875" s="42">
        <v>0</v>
      </c>
      <c r="AE2875" s="22">
        <v>999999</v>
      </c>
      <c r="AF2875" s="22">
        <v>0</v>
      </c>
      <c r="AG2875" s="22">
        <v>0</v>
      </c>
      <c r="AH2875" s="22">
        <v>0</v>
      </c>
      <c r="AI2875" s="22">
        <v>0</v>
      </c>
      <c r="AJ2875" s="22">
        <v>0</v>
      </c>
      <c r="AK2875" s="22">
        <v>0</v>
      </c>
      <c r="AL2875" s="45">
        <v>0</v>
      </c>
      <c r="AM2875" s="45">
        <v>0</v>
      </c>
      <c r="AN2875" s="45">
        <v>0</v>
      </c>
      <c r="AO2875" s="45">
        <v>0</v>
      </c>
      <c r="AP2875" s="45">
        <v>0</v>
      </c>
      <c r="AQ2875" s="45">
        <v>0</v>
      </c>
      <c r="AR2875" s="45">
        <v>0</v>
      </c>
      <c r="AS2875" s="45" t="s">
        <v>4445</v>
      </c>
      <c r="AT2875" s="45" t="s">
        <v>4445</v>
      </c>
      <c r="AU2875" s="45">
        <v>0</v>
      </c>
      <c r="AV2875" s="10">
        <v>0.80115317502465666</v>
      </c>
      <c r="AW2875" s="10">
        <v>0.80115317502465666</v>
      </c>
      <c r="AX2875" s="17">
        <v>0</v>
      </c>
    </row>
    <row r="2876" spans="1:50" x14ac:dyDescent="0.25">
      <c r="A2876" s="22" t="s">
        <v>2906</v>
      </c>
      <c r="B2876" s="22" t="s">
        <v>3950</v>
      </c>
      <c r="C2876" s="22" t="s">
        <v>3020</v>
      </c>
      <c r="D2876" s="22">
        <v>4489</v>
      </c>
      <c r="E2876" s="22" t="s">
        <v>4079</v>
      </c>
      <c r="F2876" s="43">
        <v>0</v>
      </c>
      <c r="G2876" s="43">
        <v>0</v>
      </c>
      <c r="H2876" s="43">
        <v>2.7327651515151516</v>
      </c>
      <c r="I2876" s="9">
        <v>0</v>
      </c>
      <c r="J2876" s="9">
        <v>2.7327651515151516</v>
      </c>
      <c r="K2876" s="11">
        <v>0</v>
      </c>
      <c r="L2876" s="41">
        <v>0</v>
      </c>
      <c r="M2876" s="44">
        <v>0</v>
      </c>
      <c r="N2876" s="13">
        <v>0</v>
      </c>
      <c r="O2876" s="13">
        <v>0</v>
      </c>
      <c r="P2876" s="22">
        <v>0</v>
      </c>
      <c r="Q2876" s="22">
        <v>0</v>
      </c>
      <c r="R2876" s="14">
        <v>0</v>
      </c>
      <c r="S2876" s="22">
        <v>186</v>
      </c>
      <c r="T2876" s="22">
        <v>1</v>
      </c>
      <c r="U2876" s="22">
        <v>12</v>
      </c>
      <c r="V2876" s="22"/>
      <c r="W2876" s="22">
        <v>4</v>
      </c>
      <c r="X2876" s="22">
        <v>4</v>
      </c>
      <c r="Y2876" s="14">
        <v>12</v>
      </c>
      <c r="Z2876" s="10">
        <v>4</v>
      </c>
      <c r="AA2876" s="22">
        <v>4</v>
      </c>
      <c r="AB2876" s="22">
        <v>6.56</v>
      </c>
      <c r="AC2876" s="22">
        <v>0</v>
      </c>
      <c r="AD2876" s="42">
        <v>0</v>
      </c>
      <c r="AE2876" s="22">
        <v>999999</v>
      </c>
      <c r="AF2876" s="22">
        <v>0</v>
      </c>
      <c r="AG2876" s="22">
        <v>0</v>
      </c>
      <c r="AH2876" s="22">
        <v>0</v>
      </c>
      <c r="AI2876" s="22">
        <v>0</v>
      </c>
      <c r="AJ2876" s="22">
        <v>0</v>
      </c>
      <c r="AK2876" s="22">
        <v>0</v>
      </c>
      <c r="AL2876" s="45">
        <v>0</v>
      </c>
      <c r="AM2876" s="45">
        <v>0</v>
      </c>
      <c r="AN2876" s="45">
        <v>0</v>
      </c>
      <c r="AO2876" s="45">
        <v>0</v>
      </c>
      <c r="AP2876" s="45">
        <v>0</v>
      </c>
      <c r="AQ2876" s="45">
        <v>0</v>
      </c>
      <c r="AR2876" s="45">
        <v>0</v>
      </c>
      <c r="AS2876" s="45" t="s">
        <v>4445</v>
      </c>
      <c r="AT2876" s="45" t="s">
        <v>4445</v>
      </c>
      <c r="AU2876" s="45">
        <v>0</v>
      </c>
      <c r="AV2876" s="10">
        <v>1.4637188994386305</v>
      </c>
      <c r="AW2876" s="10">
        <v>1.4637188994386305</v>
      </c>
      <c r="AX2876" s="17">
        <v>0</v>
      </c>
    </row>
    <row r="2877" spans="1:50" x14ac:dyDescent="0.25">
      <c r="A2877" s="22" t="s">
        <v>2906</v>
      </c>
      <c r="B2877" s="22" t="s">
        <v>3950</v>
      </c>
      <c r="C2877" s="22" t="s">
        <v>3020</v>
      </c>
      <c r="D2877" s="22">
        <v>2775</v>
      </c>
      <c r="E2877" s="22" t="s">
        <v>4080</v>
      </c>
      <c r="F2877" s="43">
        <v>0</v>
      </c>
      <c r="G2877" s="43">
        <v>0</v>
      </c>
      <c r="H2877" s="43">
        <v>6.4071969696969706</v>
      </c>
      <c r="I2877" s="9">
        <v>0</v>
      </c>
      <c r="J2877" s="9">
        <v>6.4071969696969706</v>
      </c>
      <c r="K2877" s="11">
        <v>0</v>
      </c>
      <c r="L2877" s="41">
        <v>0</v>
      </c>
      <c r="M2877" s="44">
        <v>0</v>
      </c>
      <c r="N2877" s="13">
        <v>0</v>
      </c>
      <c r="O2877" s="13">
        <v>0</v>
      </c>
      <c r="P2877" s="22">
        <v>0</v>
      </c>
      <c r="Q2877" s="22">
        <v>0</v>
      </c>
      <c r="R2877" s="14">
        <v>0</v>
      </c>
      <c r="S2877" s="22">
        <v>433</v>
      </c>
      <c r="T2877" s="22">
        <v>1</v>
      </c>
      <c r="U2877" s="22">
        <v>12</v>
      </c>
      <c r="V2877" s="22"/>
      <c r="W2877" s="22">
        <v>4</v>
      </c>
      <c r="X2877" s="22">
        <v>4</v>
      </c>
      <c r="Y2877" s="14">
        <v>12</v>
      </c>
      <c r="Z2877" s="10">
        <v>4</v>
      </c>
      <c r="AA2877" s="22">
        <v>4</v>
      </c>
      <c r="AB2877" s="22">
        <v>6.56</v>
      </c>
      <c r="AC2877" s="22">
        <v>0</v>
      </c>
      <c r="AD2877" s="42">
        <v>0</v>
      </c>
      <c r="AE2877" s="22">
        <v>999999</v>
      </c>
      <c r="AF2877" s="22">
        <v>0</v>
      </c>
      <c r="AG2877" s="22">
        <v>0</v>
      </c>
      <c r="AH2877" s="22">
        <v>0</v>
      </c>
      <c r="AI2877" s="22">
        <v>0</v>
      </c>
      <c r="AJ2877" s="22">
        <v>0</v>
      </c>
      <c r="AK2877" s="22">
        <v>0</v>
      </c>
      <c r="AL2877" s="45">
        <v>0</v>
      </c>
      <c r="AM2877" s="45">
        <v>0</v>
      </c>
      <c r="AN2877" s="45">
        <v>0</v>
      </c>
      <c r="AO2877" s="45">
        <v>0</v>
      </c>
      <c r="AP2877" s="45">
        <v>0</v>
      </c>
      <c r="AQ2877" s="45">
        <v>0</v>
      </c>
      <c r="AR2877" s="45">
        <v>0</v>
      </c>
      <c r="AS2877" s="45" t="s">
        <v>4445</v>
      </c>
      <c r="AT2877" s="45" t="s">
        <v>4445</v>
      </c>
      <c r="AU2877" s="45">
        <v>0</v>
      </c>
      <c r="AV2877" s="10">
        <v>0.62429796039018615</v>
      </c>
      <c r="AW2877" s="10">
        <v>0.62429796039018615</v>
      </c>
      <c r="AX2877" s="17">
        <v>0</v>
      </c>
    </row>
    <row r="2878" spans="1:50" x14ac:dyDescent="0.25">
      <c r="A2878" s="22" t="s">
        <v>2906</v>
      </c>
      <c r="B2878" s="22" t="s">
        <v>3950</v>
      </c>
      <c r="C2878" s="22" t="s">
        <v>3020</v>
      </c>
      <c r="D2878" s="22">
        <v>6114</v>
      </c>
      <c r="E2878" s="22" t="s">
        <v>4081</v>
      </c>
      <c r="F2878" s="43">
        <v>0</v>
      </c>
      <c r="G2878" s="43">
        <v>0</v>
      </c>
      <c r="H2878" s="43">
        <v>10.95719696969697</v>
      </c>
      <c r="I2878" s="9">
        <v>0</v>
      </c>
      <c r="J2878" s="9">
        <v>10.95719696969697</v>
      </c>
      <c r="K2878" s="11">
        <v>0</v>
      </c>
      <c r="L2878" s="41">
        <v>0</v>
      </c>
      <c r="M2878" s="44">
        <v>0</v>
      </c>
      <c r="N2878" s="13">
        <v>0</v>
      </c>
      <c r="O2878" s="13">
        <v>0</v>
      </c>
      <c r="P2878" s="22">
        <v>0</v>
      </c>
      <c r="Q2878" s="22">
        <v>0</v>
      </c>
      <c r="R2878" s="14">
        <v>0</v>
      </c>
      <c r="S2878" s="22">
        <v>456</v>
      </c>
      <c r="T2878" s="22">
        <v>1</v>
      </c>
      <c r="U2878" s="22">
        <v>12</v>
      </c>
      <c r="V2878" s="22"/>
      <c r="W2878" s="22">
        <v>4</v>
      </c>
      <c r="X2878" s="22">
        <v>4</v>
      </c>
      <c r="Y2878" s="14">
        <v>12</v>
      </c>
      <c r="Z2878" s="10">
        <v>4</v>
      </c>
      <c r="AA2878" s="22">
        <v>4</v>
      </c>
      <c r="AB2878" s="22">
        <v>6.56</v>
      </c>
      <c r="AC2878" s="22">
        <v>0</v>
      </c>
      <c r="AD2878" s="42">
        <v>0</v>
      </c>
      <c r="AE2878" s="22">
        <v>999999</v>
      </c>
      <c r="AF2878" s="22">
        <v>0</v>
      </c>
      <c r="AG2878" s="22">
        <v>0</v>
      </c>
      <c r="AH2878" s="22">
        <v>0</v>
      </c>
      <c r="AI2878" s="22">
        <v>0</v>
      </c>
      <c r="AJ2878" s="22">
        <v>0</v>
      </c>
      <c r="AK2878" s="22">
        <v>0</v>
      </c>
      <c r="AL2878" s="45">
        <v>0</v>
      </c>
      <c r="AM2878" s="45">
        <v>0</v>
      </c>
      <c r="AN2878" s="45">
        <v>0</v>
      </c>
      <c r="AO2878" s="45">
        <v>0</v>
      </c>
      <c r="AP2878" s="45">
        <v>0</v>
      </c>
      <c r="AQ2878" s="45">
        <v>0</v>
      </c>
      <c r="AR2878" s="45">
        <v>0</v>
      </c>
      <c r="AS2878" s="45" t="s">
        <v>4445</v>
      </c>
      <c r="AT2878" s="45" t="s">
        <v>4445</v>
      </c>
      <c r="AU2878" s="45">
        <v>0</v>
      </c>
      <c r="AV2878" s="10">
        <v>0.36505686728661807</v>
      </c>
      <c r="AW2878" s="10">
        <v>0.36505686728661807</v>
      </c>
      <c r="AX2878" s="17">
        <v>0</v>
      </c>
    </row>
    <row r="2879" spans="1:50" x14ac:dyDescent="0.25">
      <c r="A2879" s="22" t="s">
        <v>2906</v>
      </c>
      <c r="B2879" s="22" t="s">
        <v>3950</v>
      </c>
      <c r="C2879" s="22" t="s">
        <v>3020</v>
      </c>
      <c r="D2879" s="22">
        <v>4446</v>
      </c>
      <c r="E2879" s="22" t="s">
        <v>4082</v>
      </c>
      <c r="F2879" s="43">
        <v>0</v>
      </c>
      <c r="G2879" s="43">
        <v>0</v>
      </c>
      <c r="H2879" s="43">
        <v>5.681818181818182E-3</v>
      </c>
      <c r="I2879" s="9">
        <v>0</v>
      </c>
      <c r="J2879" s="9">
        <v>5.681818181818182E-3</v>
      </c>
      <c r="K2879" s="11">
        <v>0</v>
      </c>
      <c r="L2879" s="41">
        <v>0</v>
      </c>
      <c r="M2879" s="44">
        <v>0</v>
      </c>
      <c r="N2879" s="13">
        <v>0</v>
      </c>
      <c r="O2879" s="13">
        <v>0</v>
      </c>
      <c r="P2879" s="22">
        <v>0</v>
      </c>
      <c r="Q2879" s="22">
        <v>0</v>
      </c>
      <c r="R2879" s="14">
        <v>0</v>
      </c>
      <c r="S2879" s="22">
        <v>3</v>
      </c>
      <c r="T2879" s="22">
        <v>1</v>
      </c>
      <c r="U2879" s="22">
        <v>12</v>
      </c>
      <c r="V2879" s="22"/>
      <c r="W2879" s="22">
        <v>4</v>
      </c>
      <c r="X2879" s="22">
        <v>4</v>
      </c>
      <c r="Y2879" s="14">
        <v>12</v>
      </c>
      <c r="Z2879" s="10">
        <v>4</v>
      </c>
      <c r="AA2879" s="22">
        <v>4</v>
      </c>
      <c r="AB2879" s="22">
        <v>6.56</v>
      </c>
      <c r="AC2879" s="22">
        <v>0</v>
      </c>
      <c r="AD2879" s="42">
        <v>0</v>
      </c>
      <c r="AE2879" s="22">
        <v>999999</v>
      </c>
      <c r="AF2879" s="22">
        <v>0</v>
      </c>
      <c r="AG2879" s="22">
        <v>0</v>
      </c>
      <c r="AH2879" s="22">
        <v>0</v>
      </c>
      <c r="AI2879" s="22">
        <v>0</v>
      </c>
      <c r="AJ2879" s="22">
        <v>0</v>
      </c>
      <c r="AK2879" s="22">
        <v>0</v>
      </c>
      <c r="AL2879" s="45">
        <v>0</v>
      </c>
      <c r="AM2879" s="45">
        <v>0</v>
      </c>
      <c r="AN2879" s="45">
        <v>0</v>
      </c>
      <c r="AO2879" s="45">
        <v>0</v>
      </c>
      <c r="AP2879" s="45">
        <v>0</v>
      </c>
      <c r="AQ2879" s="45">
        <v>0</v>
      </c>
      <c r="AR2879" s="45">
        <v>0</v>
      </c>
      <c r="AS2879" s="45" t="s">
        <v>4445</v>
      </c>
      <c r="AT2879" s="45" t="s">
        <v>4445</v>
      </c>
      <c r="AU2879" s="45">
        <v>0</v>
      </c>
      <c r="AV2879" s="10">
        <v>704</v>
      </c>
      <c r="AW2879" s="10">
        <v>704</v>
      </c>
      <c r="AX2879" s="17">
        <v>0</v>
      </c>
    </row>
    <row r="2880" spans="1:50" x14ac:dyDescent="0.25">
      <c r="A2880" s="22" t="s">
        <v>2906</v>
      </c>
      <c r="B2880" s="22" t="s">
        <v>3950</v>
      </c>
      <c r="C2880" s="22" t="s">
        <v>3020</v>
      </c>
      <c r="D2880" s="22">
        <v>6871</v>
      </c>
      <c r="E2880" s="22" t="s">
        <v>4083</v>
      </c>
      <c r="F2880" s="43">
        <v>0</v>
      </c>
      <c r="G2880" s="43">
        <v>0</v>
      </c>
      <c r="H2880" s="43">
        <v>0.7151515151515152</v>
      </c>
      <c r="I2880" s="9">
        <v>0</v>
      </c>
      <c r="J2880" s="9">
        <v>0.7151515151515152</v>
      </c>
      <c r="K2880" s="11">
        <v>0</v>
      </c>
      <c r="L2880" s="41">
        <v>0</v>
      </c>
      <c r="M2880" s="44">
        <v>0</v>
      </c>
      <c r="N2880" s="13">
        <v>0</v>
      </c>
      <c r="O2880" s="13">
        <v>0</v>
      </c>
      <c r="P2880" s="22">
        <v>0</v>
      </c>
      <c r="Q2880" s="22">
        <v>0</v>
      </c>
      <c r="R2880" s="14">
        <v>0</v>
      </c>
      <c r="S2880" s="22">
        <v>40</v>
      </c>
      <c r="T2880" s="22">
        <v>1</v>
      </c>
      <c r="U2880" s="22">
        <v>12</v>
      </c>
      <c r="V2880" s="22"/>
      <c r="W2880" s="22">
        <v>4</v>
      </c>
      <c r="X2880" s="22">
        <v>4</v>
      </c>
      <c r="Y2880" s="14">
        <v>12</v>
      </c>
      <c r="Z2880" s="10">
        <v>4</v>
      </c>
      <c r="AA2880" s="22">
        <v>4</v>
      </c>
      <c r="AB2880" s="22">
        <v>6.56</v>
      </c>
      <c r="AC2880" s="22">
        <v>0</v>
      </c>
      <c r="AD2880" s="42">
        <v>0</v>
      </c>
      <c r="AE2880" s="22">
        <v>999999</v>
      </c>
      <c r="AF2880" s="22">
        <v>0</v>
      </c>
      <c r="AG2880" s="22">
        <v>0</v>
      </c>
      <c r="AH2880" s="22">
        <v>0</v>
      </c>
      <c r="AI2880" s="22">
        <v>0</v>
      </c>
      <c r="AJ2880" s="22">
        <v>0</v>
      </c>
      <c r="AK2880" s="22">
        <v>0</v>
      </c>
      <c r="AL2880" s="45">
        <v>0</v>
      </c>
      <c r="AM2880" s="45">
        <v>0</v>
      </c>
      <c r="AN2880" s="45">
        <v>0</v>
      </c>
      <c r="AO2880" s="45">
        <v>0</v>
      </c>
      <c r="AP2880" s="45">
        <v>0</v>
      </c>
      <c r="AQ2880" s="45">
        <v>0</v>
      </c>
      <c r="AR2880" s="45">
        <v>0</v>
      </c>
      <c r="AS2880" s="45" t="s">
        <v>4445</v>
      </c>
      <c r="AT2880" s="45" t="s">
        <v>4445</v>
      </c>
      <c r="AU2880" s="45">
        <v>0</v>
      </c>
      <c r="AV2880" s="10">
        <v>5.5932203389830502</v>
      </c>
      <c r="AW2880" s="10">
        <v>5.5932203389830502</v>
      </c>
      <c r="AX2880" s="17">
        <v>0</v>
      </c>
    </row>
    <row r="2881" spans="1:50" x14ac:dyDescent="0.25">
      <c r="A2881" s="22" t="s">
        <v>2906</v>
      </c>
      <c r="B2881" s="22" t="s">
        <v>3950</v>
      </c>
      <c r="C2881" s="22" t="s">
        <v>3020</v>
      </c>
      <c r="D2881" s="22">
        <v>4750</v>
      </c>
      <c r="E2881" s="22" t="s">
        <v>4084</v>
      </c>
      <c r="F2881" s="43">
        <v>0</v>
      </c>
      <c r="G2881" s="43">
        <v>0</v>
      </c>
      <c r="H2881" s="43">
        <v>0.21685606060606061</v>
      </c>
      <c r="I2881" s="9">
        <v>0</v>
      </c>
      <c r="J2881" s="9">
        <v>0.21685606060606061</v>
      </c>
      <c r="K2881" s="11">
        <v>0</v>
      </c>
      <c r="L2881" s="41">
        <v>0</v>
      </c>
      <c r="M2881" s="44">
        <v>0</v>
      </c>
      <c r="N2881" s="13">
        <v>0</v>
      </c>
      <c r="O2881" s="13">
        <v>0</v>
      </c>
      <c r="P2881" s="22">
        <v>0</v>
      </c>
      <c r="Q2881" s="22">
        <v>0</v>
      </c>
      <c r="R2881" s="14">
        <v>0</v>
      </c>
      <c r="S2881" s="22">
        <v>10</v>
      </c>
      <c r="T2881" s="22">
        <v>1</v>
      </c>
      <c r="U2881" s="22">
        <v>12</v>
      </c>
      <c r="V2881" s="22"/>
      <c r="W2881" s="22">
        <v>4</v>
      </c>
      <c r="X2881" s="22">
        <v>4</v>
      </c>
      <c r="Y2881" s="14">
        <v>12</v>
      </c>
      <c r="Z2881" s="10">
        <v>4</v>
      </c>
      <c r="AA2881" s="22">
        <v>4</v>
      </c>
      <c r="AB2881" s="22">
        <v>6.56</v>
      </c>
      <c r="AC2881" s="22">
        <v>0</v>
      </c>
      <c r="AD2881" s="42">
        <v>0</v>
      </c>
      <c r="AE2881" s="22">
        <v>999999</v>
      </c>
      <c r="AF2881" s="22">
        <v>0</v>
      </c>
      <c r="AG2881" s="22">
        <v>0</v>
      </c>
      <c r="AH2881" s="22">
        <v>0</v>
      </c>
      <c r="AI2881" s="22">
        <v>0</v>
      </c>
      <c r="AJ2881" s="22">
        <v>0</v>
      </c>
      <c r="AK2881" s="22">
        <v>0</v>
      </c>
      <c r="AL2881" s="45">
        <v>0</v>
      </c>
      <c r="AM2881" s="45">
        <v>0</v>
      </c>
      <c r="AN2881" s="45">
        <v>0</v>
      </c>
      <c r="AO2881" s="45">
        <v>0</v>
      </c>
      <c r="AP2881" s="45">
        <v>0</v>
      </c>
      <c r="AQ2881" s="45">
        <v>0</v>
      </c>
      <c r="AR2881" s="45">
        <v>0</v>
      </c>
      <c r="AS2881" s="45" t="s">
        <v>4445</v>
      </c>
      <c r="AT2881" s="45" t="s">
        <v>4445</v>
      </c>
      <c r="AU2881" s="45">
        <v>0</v>
      </c>
      <c r="AV2881" s="10">
        <v>18.445414847161572</v>
      </c>
      <c r="AW2881" s="10">
        <v>18.445414847161572</v>
      </c>
      <c r="AX2881" s="17">
        <v>0</v>
      </c>
    </row>
    <row r="2882" spans="1:50" x14ac:dyDescent="0.25">
      <c r="A2882" s="22" t="s">
        <v>2906</v>
      </c>
      <c r="B2882" s="22" t="s">
        <v>3950</v>
      </c>
      <c r="C2882" s="22" t="s">
        <v>4085</v>
      </c>
      <c r="D2882" s="22">
        <v>652</v>
      </c>
      <c r="E2882" s="22" t="s">
        <v>4086</v>
      </c>
      <c r="F2882" s="43">
        <v>0</v>
      </c>
      <c r="G2882" s="43">
        <v>0</v>
      </c>
      <c r="H2882" s="43">
        <v>2.1837121212121211</v>
      </c>
      <c r="I2882" s="9">
        <v>0</v>
      </c>
      <c r="J2882" s="9">
        <v>2.1837121212121211</v>
      </c>
      <c r="K2882" s="11">
        <v>0</v>
      </c>
      <c r="L2882" s="41">
        <v>0</v>
      </c>
      <c r="M2882" s="44">
        <v>0</v>
      </c>
      <c r="N2882" s="13">
        <v>0</v>
      </c>
      <c r="O2882" s="13">
        <v>0</v>
      </c>
      <c r="P2882" s="22">
        <v>0</v>
      </c>
      <c r="Q2882" s="22">
        <v>0</v>
      </c>
      <c r="R2882" s="14">
        <v>0</v>
      </c>
      <c r="S2882" s="22">
        <v>75</v>
      </c>
      <c r="T2882" s="22">
        <v>1</v>
      </c>
      <c r="U2882" s="22">
        <v>12</v>
      </c>
      <c r="V2882" s="22"/>
      <c r="W2882" s="22">
        <v>4</v>
      </c>
      <c r="X2882" s="22">
        <v>4</v>
      </c>
      <c r="Y2882" s="14">
        <v>12</v>
      </c>
      <c r="Z2882" s="10">
        <v>4</v>
      </c>
      <c r="AA2882" s="22">
        <v>4</v>
      </c>
      <c r="AB2882" s="22">
        <v>6.56</v>
      </c>
      <c r="AC2882" s="22">
        <v>0</v>
      </c>
      <c r="AD2882" s="42">
        <v>0</v>
      </c>
      <c r="AE2882" s="22">
        <v>999999</v>
      </c>
      <c r="AF2882" s="22">
        <v>0</v>
      </c>
      <c r="AG2882" s="22">
        <v>0</v>
      </c>
      <c r="AH2882" s="22">
        <v>0</v>
      </c>
      <c r="AI2882" s="22">
        <v>0</v>
      </c>
      <c r="AJ2882" s="22">
        <v>0</v>
      </c>
      <c r="AK2882" s="22">
        <v>0</v>
      </c>
      <c r="AL2882" s="45">
        <v>0</v>
      </c>
      <c r="AM2882" s="45">
        <v>0</v>
      </c>
      <c r="AN2882" s="45">
        <v>0</v>
      </c>
      <c r="AO2882" s="45">
        <v>0</v>
      </c>
      <c r="AP2882" s="45">
        <v>0</v>
      </c>
      <c r="AQ2882" s="45">
        <v>0</v>
      </c>
      <c r="AR2882" s="45">
        <v>0</v>
      </c>
      <c r="AS2882" s="45" t="s">
        <v>4445</v>
      </c>
      <c r="AT2882" s="45" t="s">
        <v>4445</v>
      </c>
      <c r="AU2882" s="45">
        <v>0</v>
      </c>
      <c r="AV2882" s="10">
        <v>1.8317432784041632</v>
      </c>
      <c r="AW2882" s="10">
        <v>1.8317432784041632</v>
      </c>
      <c r="AX2882" s="17">
        <v>0</v>
      </c>
    </row>
    <row r="2883" spans="1:50" x14ac:dyDescent="0.25">
      <c r="A2883" s="22" t="s">
        <v>2906</v>
      </c>
      <c r="B2883" s="22" t="s">
        <v>3950</v>
      </c>
      <c r="C2883" s="22" t="s">
        <v>4085</v>
      </c>
      <c r="D2883" s="22">
        <v>7597</v>
      </c>
      <c r="E2883" s="22" t="s">
        <v>4087</v>
      </c>
      <c r="F2883" s="43">
        <v>0</v>
      </c>
      <c r="G2883" s="43">
        <v>0</v>
      </c>
      <c r="H2883" s="43">
        <v>0.51344696969696968</v>
      </c>
      <c r="I2883" s="9">
        <v>0</v>
      </c>
      <c r="J2883" s="9">
        <v>0.51344696969696968</v>
      </c>
      <c r="K2883" s="11">
        <v>0</v>
      </c>
      <c r="L2883" s="41">
        <v>0</v>
      </c>
      <c r="M2883" s="44">
        <v>0</v>
      </c>
      <c r="N2883" s="13">
        <v>0</v>
      </c>
      <c r="O2883" s="13">
        <v>0</v>
      </c>
      <c r="P2883" s="22">
        <v>0</v>
      </c>
      <c r="Q2883" s="22">
        <v>0</v>
      </c>
      <c r="R2883" s="14">
        <v>0</v>
      </c>
      <c r="S2883" s="22">
        <v>37</v>
      </c>
      <c r="T2883" s="22">
        <v>1</v>
      </c>
      <c r="U2883" s="22">
        <v>12</v>
      </c>
      <c r="V2883" s="22"/>
      <c r="W2883" s="22">
        <v>4</v>
      </c>
      <c r="X2883" s="22">
        <v>4</v>
      </c>
      <c r="Y2883" s="14">
        <v>12</v>
      </c>
      <c r="Z2883" s="10">
        <v>4</v>
      </c>
      <c r="AA2883" s="22">
        <v>4</v>
      </c>
      <c r="AB2883" s="22">
        <v>6.56</v>
      </c>
      <c r="AC2883" s="22">
        <v>0</v>
      </c>
      <c r="AD2883" s="42">
        <v>0</v>
      </c>
      <c r="AE2883" s="22">
        <v>999999</v>
      </c>
      <c r="AF2883" s="22">
        <v>0</v>
      </c>
      <c r="AG2883" s="22">
        <v>0</v>
      </c>
      <c r="AH2883" s="22">
        <v>0</v>
      </c>
      <c r="AI2883" s="22">
        <v>0</v>
      </c>
      <c r="AJ2883" s="22">
        <v>0</v>
      </c>
      <c r="AK2883" s="22">
        <v>0</v>
      </c>
      <c r="AL2883" s="45">
        <v>0</v>
      </c>
      <c r="AM2883" s="45">
        <v>0</v>
      </c>
      <c r="AN2883" s="45">
        <v>0</v>
      </c>
      <c r="AO2883" s="45">
        <v>0</v>
      </c>
      <c r="AP2883" s="45">
        <v>0</v>
      </c>
      <c r="AQ2883" s="45">
        <v>0</v>
      </c>
      <c r="AR2883" s="45">
        <v>0</v>
      </c>
      <c r="AS2883" s="45" t="s">
        <v>4445</v>
      </c>
      <c r="AT2883" s="45" t="s">
        <v>4445</v>
      </c>
      <c r="AU2883" s="45">
        <v>0</v>
      </c>
      <c r="AV2883" s="10">
        <v>7.790483216525268</v>
      </c>
      <c r="AW2883" s="10">
        <v>7.790483216525268</v>
      </c>
      <c r="AX2883" s="17">
        <v>0</v>
      </c>
    </row>
    <row r="2884" spans="1:50" x14ac:dyDescent="0.25">
      <c r="A2884" s="22" t="s">
        <v>2906</v>
      </c>
      <c r="B2884" s="22" t="s">
        <v>3950</v>
      </c>
      <c r="C2884" s="22" t="s">
        <v>4085</v>
      </c>
      <c r="D2884" s="22">
        <v>1292</v>
      </c>
      <c r="E2884" s="22" t="s">
        <v>4088</v>
      </c>
      <c r="F2884" s="43">
        <v>0</v>
      </c>
      <c r="G2884" s="43">
        <v>0</v>
      </c>
      <c r="H2884" s="43">
        <v>0.14412878787878788</v>
      </c>
      <c r="I2884" s="9">
        <v>0</v>
      </c>
      <c r="J2884" s="9">
        <v>0.14412878787878788</v>
      </c>
      <c r="K2884" s="11">
        <v>0</v>
      </c>
      <c r="L2884" s="41">
        <v>0</v>
      </c>
      <c r="M2884" s="44">
        <v>0</v>
      </c>
      <c r="N2884" s="13">
        <v>0</v>
      </c>
      <c r="O2884" s="13">
        <v>0</v>
      </c>
      <c r="P2884" s="22">
        <v>0</v>
      </c>
      <c r="Q2884" s="22">
        <v>0</v>
      </c>
      <c r="R2884" s="14">
        <v>0</v>
      </c>
      <c r="S2884" s="22">
        <v>6</v>
      </c>
      <c r="T2884" s="22">
        <v>1</v>
      </c>
      <c r="U2884" s="22">
        <v>12</v>
      </c>
      <c r="V2884" s="22"/>
      <c r="W2884" s="22">
        <v>4</v>
      </c>
      <c r="X2884" s="22">
        <v>4</v>
      </c>
      <c r="Y2884" s="14">
        <v>12</v>
      </c>
      <c r="Z2884" s="10">
        <v>4</v>
      </c>
      <c r="AA2884" s="22">
        <v>4</v>
      </c>
      <c r="AB2884" s="22">
        <v>6.56</v>
      </c>
      <c r="AC2884" s="22">
        <v>0</v>
      </c>
      <c r="AD2884" s="42">
        <v>0</v>
      </c>
      <c r="AE2884" s="22">
        <v>999999</v>
      </c>
      <c r="AF2884" s="22">
        <v>0</v>
      </c>
      <c r="AG2884" s="22">
        <v>0</v>
      </c>
      <c r="AH2884" s="22">
        <v>0</v>
      </c>
      <c r="AI2884" s="22">
        <v>0</v>
      </c>
      <c r="AJ2884" s="22">
        <v>0</v>
      </c>
      <c r="AK2884" s="22">
        <v>0</v>
      </c>
      <c r="AL2884" s="45">
        <v>0</v>
      </c>
      <c r="AM2884" s="45">
        <v>0</v>
      </c>
      <c r="AN2884" s="45">
        <v>0</v>
      </c>
      <c r="AO2884" s="45">
        <v>0</v>
      </c>
      <c r="AP2884" s="45">
        <v>0</v>
      </c>
      <c r="AQ2884" s="45">
        <v>0</v>
      </c>
      <c r="AR2884" s="45">
        <v>0</v>
      </c>
      <c r="AS2884" s="45" t="s">
        <v>4445</v>
      </c>
      <c r="AT2884" s="45" t="s">
        <v>4445</v>
      </c>
      <c r="AU2884" s="45">
        <v>0</v>
      </c>
      <c r="AV2884" s="10">
        <v>27.752956636005255</v>
      </c>
      <c r="AW2884" s="10">
        <v>27.752956636005255</v>
      </c>
      <c r="AX2884" s="17">
        <v>0</v>
      </c>
    </row>
    <row r="2885" spans="1:50" x14ac:dyDescent="0.25">
      <c r="A2885" s="22" t="s">
        <v>2906</v>
      </c>
      <c r="B2885" s="22" t="s">
        <v>3950</v>
      </c>
      <c r="C2885" s="22" t="s">
        <v>4085</v>
      </c>
      <c r="D2885" s="22">
        <v>3265</v>
      </c>
      <c r="E2885" s="22" t="s">
        <v>4089</v>
      </c>
      <c r="F2885" s="43">
        <v>0</v>
      </c>
      <c r="G2885" s="43">
        <v>0</v>
      </c>
      <c r="H2885" s="43">
        <v>0.48901515151515157</v>
      </c>
      <c r="I2885" s="9">
        <v>0</v>
      </c>
      <c r="J2885" s="9">
        <v>0.48901515151515157</v>
      </c>
      <c r="K2885" s="11">
        <v>0</v>
      </c>
      <c r="L2885" s="41">
        <v>0</v>
      </c>
      <c r="M2885" s="44">
        <v>0</v>
      </c>
      <c r="N2885" s="13">
        <v>0</v>
      </c>
      <c r="O2885" s="13">
        <v>0</v>
      </c>
      <c r="P2885" s="22">
        <v>0</v>
      </c>
      <c r="Q2885" s="22">
        <v>0</v>
      </c>
      <c r="R2885" s="14">
        <v>0</v>
      </c>
      <c r="S2885" s="22">
        <v>11</v>
      </c>
      <c r="T2885" s="22">
        <v>1</v>
      </c>
      <c r="U2885" s="22">
        <v>12</v>
      </c>
      <c r="V2885" s="22"/>
      <c r="W2885" s="22">
        <v>4</v>
      </c>
      <c r="X2885" s="22">
        <v>4</v>
      </c>
      <c r="Y2885" s="14">
        <v>12</v>
      </c>
      <c r="Z2885" s="10">
        <v>4</v>
      </c>
      <c r="AA2885" s="22">
        <v>4</v>
      </c>
      <c r="AB2885" s="22">
        <v>6.56</v>
      </c>
      <c r="AC2885" s="22">
        <v>0</v>
      </c>
      <c r="AD2885" s="42">
        <v>0</v>
      </c>
      <c r="AE2885" s="22">
        <v>999999</v>
      </c>
      <c r="AF2885" s="22">
        <v>0</v>
      </c>
      <c r="AG2885" s="22">
        <v>0</v>
      </c>
      <c r="AH2885" s="22">
        <v>0</v>
      </c>
      <c r="AI2885" s="22">
        <v>0</v>
      </c>
      <c r="AJ2885" s="22">
        <v>0</v>
      </c>
      <c r="AK2885" s="22">
        <v>0</v>
      </c>
      <c r="AL2885" s="45">
        <v>0</v>
      </c>
      <c r="AM2885" s="45">
        <v>0</v>
      </c>
      <c r="AN2885" s="45">
        <v>0</v>
      </c>
      <c r="AO2885" s="45">
        <v>0</v>
      </c>
      <c r="AP2885" s="45">
        <v>0</v>
      </c>
      <c r="AQ2885" s="45">
        <v>0</v>
      </c>
      <c r="AR2885" s="45">
        <v>0</v>
      </c>
      <c r="AS2885" s="45" t="s">
        <v>4445</v>
      </c>
      <c r="AT2885" s="45" t="s">
        <v>4445</v>
      </c>
      <c r="AU2885" s="45">
        <v>0</v>
      </c>
      <c r="AV2885" s="10">
        <v>8.1797056545313698</v>
      </c>
      <c r="AW2885" s="10">
        <v>8.1797056545313698</v>
      </c>
      <c r="AX2885" s="17">
        <v>0</v>
      </c>
    </row>
    <row r="2886" spans="1:50" x14ac:dyDescent="0.25">
      <c r="A2886" s="22" t="s">
        <v>2906</v>
      </c>
      <c r="B2886" s="22" t="s">
        <v>3950</v>
      </c>
      <c r="C2886" s="22" t="s">
        <v>3189</v>
      </c>
      <c r="D2886" s="22">
        <v>5704</v>
      </c>
      <c r="E2886" s="22" t="s">
        <v>4090</v>
      </c>
      <c r="F2886" s="43">
        <v>0</v>
      </c>
      <c r="G2886" s="43">
        <v>0</v>
      </c>
      <c r="H2886" s="43">
        <v>7.9734848484848492E-2</v>
      </c>
      <c r="I2886" s="9">
        <v>0</v>
      </c>
      <c r="J2886" s="9">
        <v>7.9734848484848492E-2</v>
      </c>
      <c r="K2886" s="11">
        <v>0</v>
      </c>
      <c r="L2886" s="41">
        <v>3</v>
      </c>
      <c r="M2886" s="44">
        <v>0</v>
      </c>
      <c r="N2886" s="13">
        <v>0</v>
      </c>
      <c r="O2886" s="13">
        <v>0</v>
      </c>
      <c r="P2886" s="22">
        <v>0</v>
      </c>
      <c r="Q2886" s="22">
        <v>0</v>
      </c>
      <c r="R2886" s="14">
        <v>0</v>
      </c>
      <c r="S2886" s="22">
        <v>2</v>
      </c>
      <c r="T2886" s="22">
        <v>1</v>
      </c>
      <c r="U2886" s="22">
        <v>18</v>
      </c>
      <c r="V2886" s="22"/>
      <c r="W2886" s="22">
        <v>5</v>
      </c>
      <c r="X2886" s="22">
        <v>4</v>
      </c>
      <c r="Y2886" s="14">
        <v>18</v>
      </c>
      <c r="Z2886" s="10">
        <v>5</v>
      </c>
      <c r="AA2886" s="22">
        <v>4</v>
      </c>
      <c r="AB2886" s="22">
        <v>8.4700000000000006</v>
      </c>
      <c r="AC2886" s="22">
        <v>0</v>
      </c>
      <c r="AD2886" s="42">
        <v>0</v>
      </c>
      <c r="AE2886" s="22">
        <v>999999</v>
      </c>
      <c r="AF2886" s="22">
        <v>0</v>
      </c>
      <c r="AG2886" s="22">
        <v>0</v>
      </c>
      <c r="AH2886" s="22">
        <v>0</v>
      </c>
      <c r="AI2886" s="22">
        <v>0</v>
      </c>
      <c r="AJ2886" s="22">
        <v>0</v>
      </c>
      <c r="AK2886" s="22">
        <v>0</v>
      </c>
      <c r="AL2886" s="45">
        <v>0</v>
      </c>
      <c r="AM2886" s="45">
        <v>0</v>
      </c>
      <c r="AN2886" s="45">
        <v>0</v>
      </c>
      <c r="AO2886" s="45">
        <v>0</v>
      </c>
      <c r="AP2886" s="45">
        <v>0</v>
      </c>
      <c r="AQ2886" s="45">
        <v>0</v>
      </c>
      <c r="AR2886" s="45">
        <v>0</v>
      </c>
      <c r="AS2886" s="45" t="s">
        <v>4445</v>
      </c>
      <c r="AT2886" s="45" t="s">
        <v>4445</v>
      </c>
      <c r="AU2886" s="45">
        <v>0</v>
      </c>
      <c r="AV2886" s="10">
        <v>62.707838479809972</v>
      </c>
      <c r="AW2886" s="10">
        <v>62.707838479809972</v>
      </c>
      <c r="AX2886" s="17">
        <v>0</v>
      </c>
    </row>
    <row r="2887" spans="1:50" x14ac:dyDescent="0.25">
      <c r="A2887" s="22" t="s">
        <v>2906</v>
      </c>
      <c r="B2887" s="22" t="s">
        <v>3950</v>
      </c>
      <c r="C2887" s="22" t="s">
        <v>3046</v>
      </c>
      <c r="D2887" s="22">
        <v>4250</v>
      </c>
      <c r="E2887" s="22" t="s">
        <v>4091</v>
      </c>
      <c r="F2887" s="43">
        <v>0</v>
      </c>
      <c r="G2887" s="43">
        <v>2.2043516354800001</v>
      </c>
      <c r="H2887" s="43">
        <v>0.21742424242424244</v>
      </c>
      <c r="I2887" s="9">
        <v>0</v>
      </c>
      <c r="J2887" s="9">
        <v>0.21742424242424244</v>
      </c>
      <c r="K2887" s="11">
        <v>0</v>
      </c>
      <c r="L2887" s="41">
        <v>66</v>
      </c>
      <c r="M2887" s="44">
        <v>0</v>
      </c>
      <c r="N2887" s="13">
        <v>0</v>
      </c>
      <c r="O2887" s="13">
        <v>0</v>
      </c>
      <c r="P2887" s="22">
        <v>0</v>
      </c>
      <c r="Q2887" s="22">
        <v>0</v>
      </c>
      <c r="R2887" s="14">
        <v>0</v>
      </c>
      <c r="S2887" s="22">
        <v>5</v>
      </c>
      <c r="T2887" s="22">
        <v>1</v>
      </c>
      <c r="U2887" s="22">
        <v>132</v>
      </c>
      <c r="V2887" s="22"/>
      <c r="W2887" s="22">
        <v>26</v>
      </c>
      <c r="X2887" s="22">
        <v>18</v>
      </c>
      <c r="Y2887" s="14">
        <v>132</v>
      </c>
      <c r="Z2887" s="10">
        <v>26</v>
      </c>
      <c r="AA2887" s="22">
        <v>18</v>
      </c>
      <c r="AB2887" s="22">
        <v>47.5</v>
      </c>
      <c r="AC2887" s="22">
        <v>0</v>
      </c>
      <c r="AD2887" s="42">
        <v>0</v>
      </c>
      <c r="AE2887" s="22">
        <v>999999</v>
      </c>
      <c r="AF2887" s="22">
        <v>0</v>
      </c>
      <c r="AG2887" s="22">
        <v>0</v>
      </c>
      <c r="AH2887" s="22">
        <v>0</v>
      </c>
      <c r="AI2887" s="22">
        <v>0</v>
      </c>
      <c r="AJ2887" s="22">
        <v>0</v>
      </c>
      <c r="AK2887" s="22">
        <v>0</v>
      </c>
      <c r="AL2887" s="45">
        <v>0</v>
      </c>
      <c r="AM2887" s="45">
        <v>0</v>
      </c>
      <c r="AN2887" s="45">
        <v>0</v>
      </c>
      <c r="AO2887" s="45">
        <v>0</v>
      </c>
      <c r="AP2887" s="45">
        <v>0</v>
      </c>
      <c r="AQ2887" s="45">
        <v>0</v>
      </c>
      <c r="AR2887" s="45">
        <v>0</v>
      </c>
      <c r="AS2887" s="45" t="s">
        <v>4445</v>
      </c>
      <c r="AT2887" s="45" t="s">
        <v>4445</v>
      </c>
      <c r="AU2887" s="45">
        <v>0</v>
      </c>
      <c r="AV2887" s="10">
        <v>119.58188153310104</v>
      </c>
      <c r="AW2887" s="10">
        <v>119.58188153310104</v>
      </c>
      <c r="AX2887" s="17">
        <v>0</v>
      </c>
    </row>
    <row r="2888" spans="1:50" x14ac:dyDescent="0.25">
      <c r="A2888" s="22" t="s">
        <v>2906</v>
      </c>
      <c r="B2888" s="22" t="s">
        <v>3954</v>
      </c>
      <c r="C2888" s="22" t="s">
        <v>3506</v>
      </c>
      <c r="D2888" s="22">
        <v>663</v>
      </c>
      <c r="E2888" s="22" t="s">
        <v>4092</v>
      </c>
      <c r="F2888" s="43">
        <v>3.9999999999999998E-6</v>
      </c>
      <c r="G2888" s="43">
        <v>10.34832045744</v>
      </c>
      <c r="H2888" s="43">
        <v>0.77215909090909096</v>
      </c>
      <c r="I2888" s="9">
        <v>0</v>
      </c>
      <c r="J2888" s="9">
        <v>0.77215909090909096</v>
      </c>
      <c r="K2888" s="11">
        <v>0</v>
      </c>
      <c r="L2888" s="41">
        <v>29</v>
      </c>
      <c r="M2888" s="44">
        <v>0</v>
      </c>
      <c r="N2888" s="13">
        <v>0</v>
      </c>
      <c r="O2888" s="13">
        <v>0</v>
      </c>
      <c r="P2888" s="22">
        <v>0</v>
      </c>
      <c r="Q2888" s="22">
        <v>0</v>
      </c>
      <c r="R2888" s="14">
        <v>0</v>
      </c>
      <c r="S2888" s="22">
        <v>26</v>
      </c>
      <c r="T2888" s="22">
        <v>1</v>
      </c>
      <c r="U2888" s="22">
        <v>65</v>
      </c>
      <c r="V2888" s="22"/>
      <c r="W2888" s="22">
        <v>14</v>
      </c>
      <c r="X2888" s="22">
        <v>10</v>
      </c>
      <c r="Y2888" s="14">
        <v>65</v>
      </c>
      <c r="Z2888" s="10">
        <v>14</v>
      </c>
      <c r="AA2888" s="22">
        <v>10</v>
      </c>
      <c r="AB2888" s="22">
        <v>25.03</v>
      </c>
      <c r="AC2888" s="22">
        <v>3.8653615496842975E-7</v>
      </c>
      <c r="AD2888" s="42">
        <v>0</v>
      </c>
      <c r="AE2888" s="22">
        <v>999999</v>
      </c>
      <c r="AF2888" s="22">
        <v>0</v>
      </c>
      <c r="AG2888" s="22">
        <v>0</v>
      </c>
      <c r="AH2888" s="22">
        <v>0</v>
      </c>
      <c r="AI2888" s="22">
        <v>0</v>
      </c>
      <c r="AJ2888" s="22">
        <v>0</v>
      </c>
      <c r="AK2888" s="22">
        <v>0</v>
      </c>
      <c r="AL2888" s="45">
        <v>0</v>
      </c>
      <c r="AM2888" s="45">
        <v>0</v>
      </c>
      <c r="AN2888" s="45">
        <v>0</v>
      </c>
      <c r="AO2888" s="45">
        <v>0</v>
      </c>
      <c r="AP2888" s="45">
        <v>0</v>
      </c>
      <c r="AQ2888" s="45">
        <v>0</v>
      </c>
      <c r="AR2888" s="45">
        <v>0</v>
      </c>
      <c r="AS2888" s="45" t="s">
        <v>4445</v>
      </c>
      <c r="AT2888" s="45" t="s">
        <v>4445</v>
      </c>
      <c r="AU2888" s="45">
        <v>0</v>
      </c>
      <c r="AV2888" s="10">
        <v>18.130978660779984</v>
      </c>
      <c r="AW2888" s="10">
        <v>18.130978660779984</v>
      </c>
      <c r="AX2888" s="17">
        <v>0</v>
      </c>
    </row>
    <row r="2889" spans="1:50" x14ac:dyDescent="0.25">
      <c r="A2889" s="22" t="s">
        <v>2906</v>
      </c>
      <c r="B2889" s="22" t="s">
        <v>3954</v>
      </c>
      <c r="C2889" s="22" t="s">
        <v>3506</v>
      </c>
      <c r="D2889" s="22">
        <v>2366</v>
      </c>
      <c r="E2889" s="22" t="s">
        <v>4093</v>
      </c>
      <c r="F2889" s="43">
        <v>0</v>
      </c>
      <c r="G2889" s="43">
        <v>0</v>
      </c>
      <c r="H2889" s="43">
        <v>0.24772727272727274</v>
      </c>
      <c r="I2889" s="9">
        <v>0</v>
      </c>
      <c r="J2889" s="9">
        <v>0.24772727272727274</v>
      </c>
      <c r="K2889" s="11">
        <v>0</v>
      </c>
      <c r="L2889" s="41">
        <v>6</v>
      </c>
      <c r="M2889" s="44">
        <v>0</v>
      </c>
      <c r="N2889" s="13">
        <v>0</v>
      </c>
      <c r="O2889" s="13">
        <v>0</v>
      </c>
      <c r="P2889" s="22">
        <v>0</v>
      </c>
      <c r="Q2889" s="22">
        <v>0</v>
      </c>
      <c r="R2889" s="14">
        <v>0</v>
      </c>
      <c r="S2889" s="22">
        <v>8</v>
      </c>
      <c r="T2889" s="22">
        <v>1</v>
      </c>
      <c r="U2889" s="22">
        <v>23</v>
      </c>
      <c r="V2889" s="22"/>
      <c r="W2889" s="22">
        <v>6</v>
      </c>
      <c r="X2889" s="22">
        <v>5</v>
      </c>
      <c r="Y2889" s="14">
        <v>23</v>
      </c>
      <c r="Z2889" s="10">
        <v>6</v>
      </c>
      <c r="AA2889" s="22">
        <v>5</v>
      </c>
      <c r="AB2889" s="22">
        <v>10.29</v>
      </c>
      <c r="AC2889" s="22">
        <v>0</v>
      </c>
      <c r="AD2889" s="42">
        <v>0</v>
      </c>
      <c r="AE2889" s="22">
        <v>999999</v>
      </c>
      <c r="AF2889" s="22">
        <v>0</v>
      </c>
      <c r="AG2889" s="22">
        <v>0</v>
      </c>
      <c r="AH2889" s="22">
        <v>0</v>
      </c>
      <c r="AI2889" s="22">
        <v>0</v>
      </c>
      <c r="AJ2889" s="22">
        <v>0</v>
      </c>
      <c r="AK2889" s="22">
        <v>0</v>
      </c>
      <c r="AL2889" s="45">
        <v>0</v>
      </c>
      <c r="AM2889" s="45">
        <v>0</v>
      </c>
      <c r="AN2889" s="45">
        <v>0</v>
      </c>
      <c r="AO2889" s="45">
        <v>0</v>
      </c>
      <c r="AP2889" s="45">
        <v>0</v>
      </c>
      <c r="AQ2889" s="45">
        <v>0</v>
      </c>
      <c r="AR2889" s="45">
        <v>0</v>
      </c>
      <c r="AS2889" s="45" t="s">
        <v>4445</v>
      </c>
      <c r="AT2889" s="45" t="s">
        <v>4445</v>
      </c>
      <c r="AU2889" s="45">
        <v>0</v>
      </c>
      <c r="AV2889" s="10">
        <v>24.220183486238533</v>
      </c>
      <c r="AW2889" s="10">
        <v>24.220183486238533</v>
      </c>
      <c r="AX2889" s="17">
        <v>0</v>
      </c>
    </row>
    <row r="2890" spans="1:50" x14ac:dyDescent="0.25">
      <c r="A2890" s="22" t="s">
        <v>2906</v>
      </c>
      <c r="B2890" s="22" t="s">
        <v>3954</v>
      </c>
      <c r="C2890" s="22" t="s">
        <v>3080</v>
      </c>
      <c r="D2890" s="22">
        <v>7618</v>
      </c>
      <c r="E2890" s="22" t="s">
        <v>4094</v>
      </c>
      <c r="F2890" s="43">
        <v>2.3E-5</v>
      </c>
      <c r="G2890" s="43">
        <v>3.2984087081500002</v>
      </c>
      <c r="H2890" s="43">
        <v>1.0030303030303032</v>
      </c>
      <c r="I2890" s="9">
        <v>0</v>
      </c>
      <c r="J2890" s="9">
        <v>1.0030303030303032</v>
      </c>
      <c r="K2890" s="11">
        <v>0</v>
      </c>
      <c r="L2890" s="41">
        <v>99</v>
      </c>
      <c r="M2890" s="44">
        <v>0</v>
      </c>
      <c r="N2890" s="13">
        <v>0</v>
      </c>
      <c r="O2890" s="13">
        <v>0</v>
      </c>
      <c r="P2890" s="22">
        <v>0</v>
      </c>
      <c r="Q2890" s="22">
        <v>0</v>
      </c>
      <c r="R2890" s="14">
        <v>0</v>
      </c>
      <c r="S2890" s="22">
        <v>30</v>
      </c>
      <c r="T2890" s="22">
        <v>1</v>
      </c>
      <c r="U2890" s="22">
        <v>192</v>
      </c>
      <c r="V2890" s="22"/>
      <c r="W2890" s="22">
        <v>37</v>
      </c>
      <c r="X2890" s="22">
        <v>25</v>
      </c>
      <c r="Y2890" s="14">
        <v>192</v>
      </c>
      <c r="Z2890" s="10">
        <v>37</v>
      </c>
      <c r="AA2890" s="22">
        <v>25</v>
      </c>
      <c r="AB2890" s="22">
        <v>67.97</v>
      </c>
      <c r="AC2890" s="22">
        <v>6.9730594462625462E-6</v>
      </c>
      <c r="AD2890" s="42">
        <v>0</v>
      </c>
      <c r="AE2890" s="22">
        <v>999999</v>
      </c>
      <c r="AF2890" s="22">
        <v>0</v>
      </c>
      <c r="AG2890" s="22">
        <v>0</v>
      </c>
      <c r="AH2890" s="22">
        <v>0</v>
      </c>
      <c r="AI2890" s="22">
        <v>0</v>
      </c>
      <c r="AJ2890" s="22">
        <v>0</v>
      </c>
      <c r="AK2890" s="22">
        <v>0</v>
      </c>
      <c r="AL2890" s="45">
        <v>0</v>
      </c>
      <c r="AM2890" s="45">
        <v>0</v>
      </c>
      <c r="AN2890" s="45">
        <v>0</v>
      </c>
      <c r="AO2890" s="45">
        <v>0</v>
      </c>
      <c r="AP2890" s="45">
        <v>0</v>
      </c>
      <c r="AQ2890" s="45">
        <v>0</v>
      </c>
      <c r="AR2890" s="45">
        <v>0</v>
      </c>
      <c r="AS2890" s="45" t="s">
        <v>4445</v>
      </c>
      <c r="AT2890" s="45" t="s">
        <v>4445</v>
      </c>
      <c r="AU2890" s="45">
        <v>0</v>
      </c>
      <c r="AV2890" s="10">
        <v>36.888217522658607</v>
      </c>
      <c r="AW2890" s="10">
        <v>36.888217522658607</v>
      </c>
      <c r="AX2890" s="17">
        <v>0</v>
      </c>
    </row>
    <row r="2891" spans="1:50" x14ac:dyDescent="0.25">
      <c r="A2891" s="22" t="s">
        <v>2906</v>
      </c>
      <c r="B2891" s="22" t="s">
        <v>3954</v>
      </c>
      <c r="C2891" s="22" t="s">
        <v>3063</v>
      </c>
      <c r="D2891" s="22">
        <v>2094</v>
      </c>
      <c r="E2891" s="22" t="s">
        <v>4095</v>
      </c>
      <c r="F2891" s="43">
        <v>0</v>
      </c>
      <c r="G2891" s="43">
        <v>0</v>
      </c>
      <c r="H2891" s="43">
        <v>9.6401515151515155E-2</v>
      </c>
      <c r="I2891" s="9">
        <v>0</v>
      </c>
      <c r="J2891" s="9">
        <v>9.6401515151515155E-2</v>
      </c>
      <c r="K2891" s="11">
        <v>0</v>
      </c>
      <c r="L2891" s="41">
        <v>1</v>
      </c>
      <c r="M2891" s="44">
        <v>0</v>
      </c>
      <c r="N2891" s="13">
        <v>0</v>
      </c>
      <c r="O2891" s="13">
        <v>0</v>
      </c>
      <c r="P2891" s="22">
        <v>0</v>
      </c>
      <c r="Q2891" s="22">
        <v>0</v>
      </c>
      <c r="R2891" s="14">
        <v>0</v>
      </c>
      <c r="S2891" s="22">
        <v>3</v>
      </c>
      <c r="T2891" s="22">
        <v>1</v>
      </c>
      <c r="U2891" s="22">
        <v>14</v>
      </c>
      <c r="V2891" s="22"/>
      <c r="W2891" s="22">
        <v>5</v>
      </c>
      <c r="X2891" s="22">
        <v>4</v>
      </c>
      <c r="Y2891" s="14">
        <v>14</v>
      </c>
      <c r="Z2891" s="10">
        <v>5</v>
      </c>
      <c r="AA2891" s="22">
        <v>4</v>
      </c>
      <c r="AB2891" s="22">
        <v>8.11</v>
      </c>
      <c r="AC2891" s="22">
        <v>0</v>
      </c>
      <c r="AD2891" s="42">
        <v>0</v>
      </c>
      <c r="AE2891" s="22">
        <v>999999</v>
      </c>
      <c r="AF2891" s="22">
        <v>0</v>
      </c>
      <c r="AG2891" s="22">
        <v>0</v>
      </c>
      <c r="AH2891" s="22">
        <v>0</v>
      </c>
      <c r="AI2891" s="22">
        <v>0</v>
      </c>
      <c r="AJ2891" s="22">
        <v>0</v>
      </c>
      <c r="AK2891" s="22">
        <v>0</v>
      </c>
      <c r="AL2891" s="45">
        <v>0</v>
      </c>
      <c r="AM2891" s="45">
        <v>0</v>
      </c>
      <c r="AN2891" s="45">
        <v>0</v>
      </c>
      <c r="AO2891" s="45">
        <v>0</v>
      </c>
      <c r="AP2891" s="45">
        <v>0</v>
      </c>
      <c r="AQ2891" s="45">
        <v>0</v>
      </c>
      <c r="AR2891" s="45">
        <v>0</v>
      </c>
      <c r="AS2891" s="45" t="s">
        <v>4445</v>
      </c>
      <c r="AT2891" s="45" t="s">
        <v>4445</v>
      </c>
      <c r="AU2891" s="45">
        <v>0</v>
      </c>
      <c r="AV2891" s="10">
        <v>51.8664047151277</v>
      </c>
      <c r="AW2891" s="10">
        <v>51.8664047151277</v>
      </c>
      <c r="AX2891" s="17">
        <v>0</v>
      </c>
    </row>
    <row r="2892" spans="1:50" x14ac:dyDescent="0.25">
      <c r="A2892" s="22" t="s">
        <v>2906</v>
      </c>
      <c r="B2892" s="22" t="s">
        <v>3954</v>
      </c>
      <c r="C2892" s="22" t="s">
        <v>3063</v>
      </c>
      <c r="D2892" s="22">
        <v>536</v>
      </c>
      <c r="E2892" s="22" t="s">
        <v>4096</v>
      </c>
      <c r="F2892" s="43">
        <v>0</v>
      </c>
      <c r="G2892" s="43">
        <v>0</v>
      </c>
      <c r="H2892" s="43">
        <v>0.15170454545454545</v>
      </c>
      <c r="I2892" s="9">
        <v>0</v>
      </c>
      <c r="J2892" s="9">
        <v>0.15170454545454545</v>
      </c>
      <c r="K2892" s="11">
        <v>0</v>
      </c>
      <c r="L2892" s="41">
        <v>12</v>
      </c>
      <c r="M2892" s="44">
        <v>0</v>
      </c>
      <c r="N2892" s="13">
        <v>0</v>
      </c>
      <c r="O2892" s="13">
        <v>0</v>
      </c>
      <c r="P2892" s="22">
        <v>0</v>
      </c>
      <c r="Q2892" s="22">
        <v>0</v>
      </c>
      <c r="R2892" s="14">
        <v>0</v>
      </c>
      <c r="S2892" s="22">
        <v>5</v>
      </c>
      <c r="T2892" s="22">
        <v>1</v>
      </c>
      <c r="U2892" s="22">
        <v>34</v>
      </c>
      <c r="V2892" s="22"/>
      <c r="W2892" s="22">
        <v>8</v>
      </c>
      <c r="X2892" s="22">
        <v>6</v>
      </c>
      <c r="Y2892" s="14">
        <v>34</v>
      </c>
      <c r="Z2892" s="10">
        <v>8</v>
      </c>
      <c r="AA2892" s="22">
        <v>6</v>
      </c>
      <c r="AB2892" s="22">
        <v>14.02</v>
      </c>
      <c r="AC2892" s="22">
        <v>0</v>
      </c>
      <c r="AD2892" s="42">
        <v>0</v>
      </c>
      <c r="AE2892" s="22">
        <v>999999</v>
      </c>
      <c r="AF2892" s="22">
        <v>0</v>
      </c>
      <c r="AG2892" s="22">
        <v>0</v>
      </c>
      <c r="AH2892" s="22">
        <v>0</v>
      </c>
      <c r="AI2892" s="22">
        <v>0</v>
      </c>
      <c r="AJ2892" s="22">
        <v>0</v>
      </c>
      <c r="AK2892" s="22">
        <v>0</v>
      </c>
      <c r="AL2892" s="45">
        <v>0</v>
      </c>
      <c r="AM2892" s="45">
        <v>0</v>
      </c>
      <c r="AN2892" s="45">
        <v>0</v>
      </c>
      <c r="AO2892" s="45">
        <v>0</v>
      </c>
      <c r="AP2892" s="45">
        <v>0</v>
      </c>
      <c r="AQ2892" s="45">
        <v>0</v>
      </c>
      <c r="AR2892" s="45">
        <v>0</v>
      </c>
      <c r="AS2892" s="45" t="s">
        <v>4445</v>
      </c>
      <c r="AT2892" s="45" t="s">
        <v>4445</v>
      </c>
      <c r="AU2892" s="45">
        <v>0</v>
      </c>
      <c r="AV2892" s="10">
        <v>52.734082397003746</v>
      </c>
      <c r="AW2892" s="10">
        <v>52.734082397003746</v>
      </c>
      <c r="AX2892" s="17">
        <v>0</v>
      </c>
    </row>
    <row r="2893" spans="1:50" x14ac:dyDescent="0.25">
      <c r="A2893" s="22" t="s">
        <v>2906</v>
      </c>
      <c r="B2893" s="22" t="s">
        <v>3954</v>
      </c>
      <c r="C2893" s="22" t="s">
        <v>3335</v>
      </c>
      <c r="D2893" s="22">
        <v>778</v>
      </c>
      <c r="E2893" s="22" t="s">
        <v>4097</v>
      </c>
      <c r="F2893" s="43">
        <v>0</v>
      </c>
      <c r="G2893" s="43">
        <v>0.11167290851</v>
      </c>
      <c r="H2893" s="43">
        <v>5.2272727272727269E-2</v>
      </c>
      <c r="I2893" s="9">
        <v>0</v>
      </c>
      <c r="J2893" s="9">
        <v>5.2272727272727269E-2</v>
      </c>
      <c r="K2893" s="11">
        <v>0</v>
      </c>
      <c r="L2893" s="41">
        <v>2</v>
      </c>
      <c r="M2893" s="44">
        <v>0</v>
      </c>
      <c r="N2893" s="13">
        <v>0</v>
      </c>
      <c r="O2893" s="13">
        <v>0</v>
      </c>
      <c r="P2893" s="22">
        <v>0</v>
      </c>
      <c r="Q2893" s="22">
        <v>0</v>
      </c>
      <c r="R2893" s="14">
        <v>0</v>
      </c>
      <c r="S2893" s="22">
        <v>2</v>
      </c>
      <c r="T2893" s="22">
        <v>1</v>
      </c>
      <c r="U2893" s="22">
        <v>16</v>
      </c>
      <c r="V2893" s="22"/>
      <c r="W2893" s="22">
        <v>5</v>
      </c>
      <c r="X2893" s="22">
        <v>4</v>
      </c>
      <c r="Y2893" s="14">
        <v>16</v>
      </c>
      <c r="Z2893" s="10">
        <v>5</v>
      </c>
      <c r="AA2893" s="22">
        <v>4</v>
      </c>
      <c r="AB2893" s="22">
        <v>8.2899999999999991</v>
      </c>
      <c r="AC2893" s="22">
        <v>0</v>
      </c>
      <c r="AD2893" s="42">
        <v>0</v>
      </c>
      <c r="AE2893" s="22">
        <v>999999</v>
      </c>
      <c r="AF2893" s="22">
        <v>0</v>
      </c>
      <c r="AG2893" s="22">
        <v>0</v>
      </c>
      <c r="AH2893" s="22">
        <v>0</v>
      </c>
      <c r="AI2893" s="22">
        <v>0</v>
      </c>
      <c r="AJ2893" s="22">
        <v>0</v>
      </c>
      <c r="AK2893" s="22">
        <v>0</v>
      </c>
      <c r="AL2893" s="45">
        <v>0</v>
      </c>
      <c r="AM2893" s="45">
        <v>0</v>
      </c>
      <c r="AN2893" s="45">
        <v>0</v>
      </c>
      <c r="AO2893" s="45">
        <v>0</v>
      </c>
      <c r="AP2893" s="45">
        <v>0</v>
      </c>
      <c r="AQ2893" s="45">
        <v>0</v>
      </c>
      <c r="AR2893" s="45">
        <v>0</v>
      </c>
      <c r="AS2893" s="45" t="s">
        <v>4445</v>
      </c>
      <c r="AT2893" s="45" t="s">
        <v>4445</v>
      </c>
      <c r="AU2893" s="45">
        <v>0</v>
      </c>
      <c r="AV2893" s="10">
        <v>95.652173913043484</v>
      </c>
      <c r="AW2893" s="10">
        <v>95.652173913043484</v>
      </c>
      <c r="AX2893" s="17">
        <v>0</v>
      </c>
    </row>
    <row r="2894" spans="1:50" x14ac:dyDescent="0.25">
      <c r="A2894" s="22" t="s">
        <v>2906</v>
      </c>
      <c r="B2894" s="22" t="s">
        <v>3954</v>
      </c>
      <c r="C2894" s="22" t="s">
        <v>3554</v>
      </c>
      <c r="D2894" s="22">
        <v>5937</v>
      </c>
      <c r="E2894" s="22" t="s">
        <v>4098</v>
      </c>
      <c r="F2894" s="43">
        <v>9.9999999999999995E-7</v>
      </c>
      <c r="G2894" s="43">
        <v>9.9710240535099999</v>
      </c>
      <c r="H2894" s="43">
        <v>0.57632575757575755</v>
      </c>
      <c r="I2894" s="9">
        <v>0</v>
      </c>
      <c r="J2894" s="9">
        <v>0.57632575757575755</v>
      </c>
      <c r="K2894" s="11">
        <v>0</v>
      </c>
      <c r="L2894" s="41">
        <v>23</v>
      </c>
      <c r="M2894" s="44">
        <v>0</v>
      </c>
      <c r="N2894" s="13">
        <v>0</v>
      </c>
      <c r="O2894" s="13">
        <v>0</v>
      </c>
      <c r="P2894" s="22">
        <v>0</v>
      </c>
      <c r="Q2894" s="22">
        <v>0</v>
      </c>
      <c r="R2894" s="14">
        <v>0</v>
      </c>
      <c r="S2894" s="22">
        <v>17</v>
      </c>
      <c r="T2894" s="22">
        <v>1</v>
      </c>
      <c r="U2894" s="22">
        <v>54</v>
      </c>
      <c r="V2894" s="22"/>
      <c r="W2894" s="22">
        <v>12</v>
      </c>
      <c r="X2894" s="22">
        <v>9</v>
      </c>
      <c r="Y2894" s="14">
        <v>54</v>
      </c>
      <c r="Z2894" s="10">
        <v>12</v>
      </c>
      <c r="AA2894" s="22">
        <v>9</v>
      </c>
      <c r="AB2894" s="22">
        <v>21.3</v>
      </c>
      <c r="AC2894" s="22">
        <v>1.0029060151028118E-7</v>
      </c>
      <c r="AD2894" s="42">
        <v>0</v>
      </c>
      <c r="AE2894" s="22">
        <v>999999</v>
      </c>
      <c r="AF2894" s="22">
        <v>0</v>
      </c>
      <c r="AG2894" s="22">
        <v>0</v>
      </c>
      <c r="AH2894" s="22">
        <v>0</v>
      </c>
      <c r="AI2894" s="22">
        <v>0</v>
      </c>
      <c r="AJ2894" s="22">
        <v>0</v>
      </c>
      <c r="AK2894" s="22">
        <v>0</v>
      </c>
      <c r="AL2894" s="45">
        <v>0</v>
      </c>
      <c r="AM2894" s="45">
        <v>0</v>
      </c>
      <c r="AN2894" s="45">
        <v>0</v>
      </c>
      <c r="AO2894" s="45">
        <v>0</v>
      </c>
      <c r="AP2894" s="45">
        <v>0</v>
      </c>
      <c r="AQ2894" s="45">
        <v>0</v>
      </c>
      <c r="AR2894" s="45">
        <v>0</v>
      </c>
      <c r="AS2894" s="45" t="s">
        <v>4445</v>
      </c>
      <c r="AT2894" s="45" t="s">
        <v>4445</v>
      </c>
      <c r="AU2894" s="45">
        <v>0</v>
      </c>
      <c r="AV2894" s="10">
        <v>20.821557673348671</v>
      </c>
      <c r="AW2894" s="10">
        <v>20.821557673348671</v>
      </c>
      <c r="AX2894" s="17">
        <v>0</v>
      </c>
    </row>
    <row r="2895" spans="1:50" x14ac:dyDescent="0.25">
      <c r="A2895" s="22" t="s">
        <v>2906</v>
      </c>
      <c r="B2895" s="22" t="s">
        <v>3954</v>
      </c>
      <c r="C2895" s="22" t="s">
        <v>3554</v>
      </c>
      <c r="D2895" s="22">
        <v>2880</v>
      </c>
      <c r="E2895" s="22" t="s">
        <v>4099</v>
      </c>
      <c r="F2895" s="43">
        <v>0</v>
      </c>
      <c r="G2895" s="43">
        <v>11.68357025221</v>
      </c>
      <c r="H2895" s="43">
        <v>1.1982954545454547</v>
      </c>
      <c r="I2895" s="9">
        <v>0</v>
      </c>
      <c r="J2895" s="9">
        <v>1.1982954545454547</v>
      </c>
      <c r="K2895" s="11">
        <v>0</v>
      </c>
      <c r="L2895" s="41">
        <v>27</v>
      </c>
      <c r="M2895" s="44">
        <v>0</v>
      </c>
      <c r="N2895" s="13">
        <v>0</v>
      </c>
      <c r="O2895" s="13">
        <v>0</v>
      </c>
      <c r="P2895" s="22">
        <v>0</v>
      </c>
      <c r="Q2895" s="22">
        <v>0</v>
      </c>
      <c r="R2895" s="14">
        <v>0</v>
      </c>
      <c r="S2895" s="22">
        <v>44</v>
      </c>
      <c r="T2895" s="22">
        <v>1</v>
      </c>
      <c r="U2895" s="22">
        <v>61</v>
      </c>
      <c r="V2895" s="22"/>
      <c r="W2895" s="22">
        <v>13</v>
      </c>
      <c r="X2895" s="22">
        <v>10</v>
      </c>
      <c r="Y2895" s="14">
        <v>61</v>
      </c>
      <c r="Z2895" s="10">
        <v>13</v>
      </c>
      <c r="AA2895" s="22">
        <v>10</v>
      </c>
      <c r="AB2895" s="22">
        <v>23.3</v>
      </c>
      <c r="AC2895" s="22">
        <v>0</v>
      </c>
      <c r="AD2895" s="42">
        <v>0</v>
      </c>
      <c r="AE2895" s="22">
        <v>999999</v>
      </c>
      <c r="AF2895" s="22">
        <v>0</v>
      </c>
      <c r="AG2895" s="22">
        <v>0</v>
      </c>
      <c r="AH2895" s="22">
        <v>0</v>
      </c>
      <c r="AI2895" s="22">
        <v>0</v>
      </c>
      <c r="AJ2895" s="22">
        <v>0</v>
      </c>
      <c r="AK2895" s="22">
        <v>0</v>
      </c>
      <c r="AL2895" s="45">
        <v>0</v>
      </c>
      <c r="AM2895" s="45">
        <v>0</v>
      </c>
      <c r="AN2895" s="45">
        <v>0</v>
      </c>
      <c r="AO2895" s="45">
        <v>0</v>
      </c>
      <c r="AP2895" s="45">
        <v>0</v>
      </c>
      <c r="AQ2895" s="45">
        <v>0</v>
      </c>
      <c r="AR2895" s="45">
        <v>0</v>
      </c>
      <c r="AS2895" s="45" t="s">
        <v>4445</v>
      </c>
      <c r="AT2895" s="45" t="s">
        <v>4445</v>
      </c>
      <c r="AU2895" s="45">
        <v>0</v>
      </c>
      <c r="AV2895" s="10">
        <v>10.848743480322426</v>
      </c>
      <c r="AW2895" s="10">
        <v>10.848743480322426</v>
      </c>
      <c r="AX2895" s="17">
        <v>0</v>
      </c>
    </row>
    <row r="2896" spans="1:50" x14ac:dyDescent="0.25">
      <c r="A2896" s="22" t="s">
        <v>2906</v>
      </c>
      <c r="B2896" s="22" t="s">
        <v>3954</v>
      </c>
      <c r="C2896" s="22" t="s">
        <v>3461</v>
      </c>
      <c r="D2896" s="22">
        <v>2167</v>
      </c>
      <c r="E2896" s="22" t="s">
        <v>4100</v>
      </c>
      <c r="F2896" s="43">
        <v>0</v>
      </c>
      <c r="G2896" s="43">
        <v>4.0995062614600002</v>
      </c>
      <c r="H2896" s="43">
        <v>0.3274621212121212</v>
      </c>
      <c r="I2896" s="9">
        <v>0</v>
      </c>
      <c r="J2896" s="9">
        <v>0.3274621212121212</v>
      </c>
      <c r="K2896" s="11">
        <v>0</v>
      </c>
      <c r="L2896" s="41">
        <v>21</v>
      </c>
      <c r="M2896" s="44">
        <v>0</v>
      </c>
      <c r="N2896" s="13">
        <v>0</v>
      </c>
      <c r="O2896" s="13">
        <v>0</v>
      </c>
      <c r="P2896" s="22">
        <v>0</v>
      </c>
      <c r="Q2896" s="22">
        <v>0</v>
      </c>
      <c r="R2896" s="14">
        <v>0</v>
      </c>
      <c r="S2896" s="22">
        <v>11</v>
      </c>
      <c r="T2896" s="22">
        <v>1</v>
      </c>
      <c r="U2896" s="22">
        <v>50</v>
      </c>
      <c r="V2896" s="22"/>
      <c r="W2896" s="22">
        <v>11</v>
      </c>
      <c r="X2896" s="22">
        <v>8</v>
      </c>
      <c r="Y2896" s="14">
        <v>50</v>
      </c>
      <c r="Z2896" s="10">
        <v>11</v>
      </c>
      <c r="AA2896" s="22">
        <v>8</v>
      </c>
      <c r="AB2896" s="22">
        <v>19.57</v>
      </c>
      <c r="AC2896" s="22">
        <v>0</v>
      </c>
      <c r="AD2896" s="42">
        <v>0</v>
      </c>
      <c r="AE2896" s="22">
        <v>999999</v>
      </c>
      <c r="AF2896" s="22">
        <v>0</v>
      </c>
      <c r="AG2896" s="22">
        <v>0</v>
      </c>
      <c r="AH2896" s="22">
        <v>0</v>
      </c>
      <c r="AI2896" s="22">
        <v>0</v>
      </c>
      <c r="AJ2896" s="22">
        <v>0</v>
      </c>
      <c r="AK2896" s="22">
        <v>0</v>
      </c>
      <c r="AL2896" s="45">
        <v>0</v>
      </c>
      <c r="AM2896" s="45">
        <v>0</v>
      </c>
      <c r="AN2896" s="45">
        <v>0</v>
      </c>
      <c r="AO2896" s="45">
        <v>0</v>
      </c>
      <c r="AP2896" s="45">
        <v>0</v>
      </c>
      <c r="AQ2896" s="45">
        <v>0</v>
      </c>
      <c r="AR2896" s="45">
        <v>0</v>
      </c>
      <c r="AS2896" s="45" t="s">
        <v>4445</v>
      </c>
      <c r="AT2896" s="45" t="s">
        <v>4445</v>
      </c>
      <c r="AU2896" s="45">
        <v>0</v>
      </c>
      <c r="AV2896" s="10">
        <v>33.59167148640833</v>
      </c>
      <c r="AW2896" s="10">
        <v>33.59167148640833</v>
      </c>
      <c r="AX2896" s="17">
        <v>0</v>
      </c>
    </row>
    <row r="2897" spans="1:50" x14ac:dyDescent="0.25">
      <c r="A2897" s="22" t="s">
        <v>2906</v>
      </c>
      <c r="B2897" s="22" t="s">
        <v>3954</v>
      </c>
      <c r="C2897" s="22" t="s">
        <v>3544</v>
      </c>
      <c r="D2897" s="22">
        <v>1499</v>
      </c>
      <c r="E2897" s="22" t="s">
        <v>4101</v>
      </c>
      <c r="F2897" s="43">
        <v>1.9999999999999999E-6</v>
      </c>
      <c r="G2897" s="43">
        <v>7.2331330577299999</v>
      </c>
      <c r="H2897" s="43">
        <v>1.075</v>
      </c>
      <c r="I2897" s="9">
        <v>0</v>
      </c>
      <c r="J2897" s="9">
        <v>1.075</v>
      </c>
      <c r="K2897" s="11">
        <v>0</v>
      </c>
      <c r="L2897" s="41">
        <v>175</v>
      </c>
      <c r="M2897" s="44">
        <v>0</v>
      </c>
      <c r="N2897" s="13">
        <v>0</v>
      </c>
      <c r="O2897" s="13">
        <v>0</v>
      </c>
      <c r="P2897" s="22">
        <v>0</v>
      </c>
      <c r="Q2897" s="22">
        <v>0</v>
      </c>
      <c r="R2897" s="14">
        <v>0</v>
      </c>
      <c r="S2897" s="22">
        <v>34</v>
      </c>
      <c r="T2897" s="22">
        <v>1</v>
      </c>
      <c r="U2897" s="22">
        <v>330</v>
      </c>
      <c r="V2897" s="22"/>
      <c r="W2897" s="22">
        <v>62</v>
      </c>
      <c r="X2897" s="22">
        <v>41</v>
      </c>
      <c r="Y2897" s="14">
        <v>330</v>
      </c>
      <c r="Z2897" s="10">
        <v>62</v>
      </c>
      <c r="AA2897" s="22">
        <v>41</v>
      </c>
      <c r="AB2897" s="22">
        <v>114.64</v>
      </c>
      <c r="AC2897" s="22">
        <v>2.7650535169716164E-7</v>
      </c>
      <c r="AD2897" s="42">
        <v>0</v>
      </c>
      <c r="AE2897" s="22">
        <v>999999</v>
      </c>
      <c r="AF2897" s="22">
        <v>0</v>
      </c>
      <c r="AG2897" s="22">
        <v>0</v>
      </c>
      <c r="AH2897" s="22">
        <v>0</v>
      </c>
      <c r="AI2897" s="22">
        <v>0</v>
      </c>
      <c r="AJ2897" s="22">
        <v>0</v>
      </c>
      <c r="AK2897" s="22">
        <v>0</v>
      </c>
      <c r="AL2897" s="45">
        <v>0</v>
      </c>
      <c r="AM2897" s="45">
        <v>0</v>
      </c>
      <c r="AN2897" s="45">
        <v>0</v>
      </c>
      <c r="AO2897" s="45">
        <v>0</v>
      </c>
      <c r="AP2897" s="45">
        <v>0</v>
      </c>
      <c r="AQ2897" s="45">
        <v>0</v>
      </c>
      <c r="AR2897" s="45">
        <v>0</v>
      </c>
      <c r="AS2897" s="45" t="s">
        <v>4445</v>
      </c>
      <c r="AT2897" s="45" t="s">
        <v>4445</v>
      </c>
      <c r="AU2897" s="45">
        <v>0</v>
      </c>
      <c r="AV2897" s="10">
        <v>57.674418604651166</v>
      </c>
      <c r="AW2897" s="10">
        <v>57.674418604651166</v>
      </c>
      <c r="AX2897" s="17">
        <v>0</v>
      </c>
    </row>
    <row r="2898" spans="1:50" x14ac:dyDescent="0.25">
      <c r="A2898" s="22" t="s">
        <v>2195</v>
      </c>
      <c r="B2898" s="22" t="s">
        <v>3962</v>
      </c>
      <c r="C2898" s="22" t="s">
        <v>2839</v>
      </c>
      <c r="D2898" s="22">
        <v>2633</v>
      </c>
      <c r="E2898" s="22" t="s">
        <v>4102</v>
      </c>
      <c r="F2898" s="43">
        <v>1.8E-5</v>
      </c>
      <c r="G2898" s="43">
        <v>6.5205440760000002</v>
      </c>
      <c r="H2898" s="43">
        <v>0.49848484848484853</v>
      </c>
      <c r="I2898" s="9">
        <v>0</v>
      </c>
      <c r="J2898" s="9">
        <v>0.49848484848484853</v>
      </c>
      <c r="K2898" s="11">
        <v>0</v>
      </c>
      <c r="L2898" s="41">
        <v>0</v>
      </c>
      <c r="M2898" s="44">
        <v>0</v>
      </c>
      <c r="N2898" s="13">
        <v>0</v>
      </c>
      <c r="O2898" s="13">
        <v>0</v>
      </c>
      <c r="P2898" s="22">
        <v>0</v>
      </c>
      <c r="Q2898" s="22">
        <v>0</v>
      </c>
      <c r="R2898" s="14">
        <v>0</v>
      </c>
      <c r="S2898" s="22">
        <v>35</v>
      </c>
      <c r="T2898" s="22">
        <v>1</v>
      </c>
      <c r="U2898" s="22">
        <v>12</v>
      </c>
      <c r="V2898" s="22"/>
      <c r="W2898" s="22">
        <v>4</v>
      </c>
      <c r="X2898" s="22">
        <v>4</v>
      </c>
      <c r="Y2898" s="14">
        <v>12</v>
      </c>
      <c r="Z2898" s="10">
        <v>4</v>
      </c>
      <c r="AA2898" s="22">
        <v>4</v>
      </c>
      <c r="AB2898" s="22">
        <v>6.56</v>
      </c>
      <c r="AC2898" s="22">
        <v>2.7605058397277213E-6</v>
      </c>
      <c r="AD2898" s="42">
        <v>0</v>
      </c>
      <c r="AE2898" s="22">
        <v>999999</v>
      </c>
      <c r="AF2898" s="22">
        <v>0</v>
      </c>
      <c r="AG2898" s="22">
        <v>0</v>
      </c>
      <c r="AH2898" s="22">
        <v>0</v>
      </c>
      <c r="AI2898" s="22">
        <v>0</v>
      </c>
      <c r="AJ2898" s="22">
        <v>0</v>
      </c>
      <c r="AK2898" s="22">
        <v>0</v>
      </c>
      <c r="AL2898" s="45">
        <v>0</v>
      </c>
      <c r="AM2898" s="45">
        <v>0</v>
      </c>
      <c r="AN2898" s="45">
        <v>0</v>
      </c>
      <c r="AO2898" s="45">
        <v>0</v>
      </c>
      <c r="AP2898" s="45">
        <v>0</v>
      </c>
      <c r="AQ2898" s="45">
        <v>0</v>
      </c>
      <c r="AR2898" s="45">
        <v>0</v>
      </c>
      <c r="AS2898" s="45" t="s">
        <v>4445</v>
      </c>
      <c r="AT2898" s="45" t="s">
        <v>4445</v>
      </c>
      <c r="AU2898" s="45">
        <v>0</v>
      </c>
      <c r="AV2898" s="10">
        <v>8.0243161094224913</v>
      </c>
      <c r="AW2898" s="10">
        <v>8.0243161094224913</v>
      </c>
      <c r="AX2898" s="17">
        <v>0</v>
      </c>
    </row>
    <row r="2899" spans="1:50" x14ac:dyDescent="0.25">
      <c r="A2899" s="22" t="s">
        <v>2195</v>
      </c>
      <c r="B2899" s="22" t="s">
        <v>3962</v>
      </c>
      <c r="C2899" s="22" t="s">
        <v>2839</v>
      </c>
      <c r="D2899" s="22">
        <v>823</v>
      </c>
      <c r="E2899" s="22" t="s">
        <v>4103</v>
      </c>
      <c r="F2899" s="43">
        <v>0</v>
      </c>
      <c r="G2899" s="43">
        <v>0</v>
      </c>
      <c r="H2899" s="43">
        <v>4.1274621212121216</v>
      </c>
      <c r="I2899" s="9">
        <v>0</v>
      </c>
      <c r="J2899" s="9">
        <v>4.1274621212121216</v>
      </c>
      <c r="K2899" s="11">
        <v>0</v>
      </c>
      <c r="L2899" s="41">
        <v>0</v>
      </c>
      <c r="M2899" s="44">
        <v>0</v>
      </c>
      <c r="N2899" s="13">
        <v>0</v>
      </c>
      <c r="O2899" s="13">
        <v>0</v>
      </c>
      <c r="P2899" s="22">
        <v>0</v>
      </c>
      <c r="Q2899" s="22">
        <v>0</v>
      </c>
      <c r="R2899" s="14">
        <v>0</v>
      </c>
      <c r="S2899" s="22">
        <v>223</v>
      </c>
      <c r="T2899" s="22">
        <v>1</v>
      </c>
      <c r="U2899" s="22">
        <v>12</v>
      </c>
      <c r="V2899" s="22"/>
      <c r="W2899" s="22">
        <v>4</v>
      </c>
      <c r="X2899" s="22">
        <v>4</v>
      </c>
      <c r="Y2899" s="14">
        <v>12</v>
      </c>
      <c r="Z2899" s="10">
        <v>4</v>
      </c>
      <c r="AA2899" s="22">
        <v>4</v>
      </c>
      <c r="AB2899" s="22">
        <v>6.56</v>
      </c>
      <c r="AC2899" s="22">
        <v>0</v>
      </c>
      <c r="AD2899" s="42">
        <v>0</v>
      </c>
      <c r="AE2899" s="22">
        <v>999999</v>
      </c>
      <c r="AF2899" s="22">
        <v>0</v>
      </c>
      <c r="AG2899" s="22">
        <v>0</v>
      </c>
      <c r="AH2899" s="22">
        <v>0</v>
      </c>
      <c r="AI2899" s="22">
        <v>0</v>
      </c>
      <c r="AJ2899" s="22">
        <v>0</v>
      </c>
      <c r="AK2899" s="22">
        <v>0</v>
      </c>
      <c r="AL2899" s="45">
        <v>0</v>
      </c>
      <c r="AM2899" s="45">
        <v>0</v>
      </c>
      <c r="AN2899" s="45">
        <v>0</v>
      </c>
      <c r="AO2899" s="45">
        <v>0</v>
      </c>
      <c r="AP2899" s="45">
        <v>0</v>
      </c>
      <c r="AQ2899" s="45">
        <v>0</v>
      </c>
      <c r="AR2899" s="45">
        <v>0</v>
      </c>
      <c r="AS2899" s="45" t="s">
        <v>4445</v>
      </c>
      <c r="AT2899" s="45" t="s">
        <v>4445</v>
      </c>
      <c r="AU2899" s="45">
        <v>0</v>
      </c>
      <c r="AV2899" s="10">
        <v>0.96911852429679246</v>
      </c>
      <c r="AW2899" s="10">
        <v>0.96911852429679246</v>
      </c>
      <c r="AX2899" s="17">
        <v>0</v>
      </c>
    </row>
    <row r="2900" spans="1:50" x14ac:dyDescent="0.25">
      <c r="A2900" s="22" t="s">
        <v>2195</v>
      </c>
      <c r="B2900" s="22" t="s">
        <v>3962</v>
      </c>
      <c r="C2900" s="22" t="s">
        <v>2839</v>
      </c>
      <c r="D2900" s="22">
        <v>6976</v>
      </c>
      <c r="E2900" s="22" t="s">
        <v>4104</v>
      </c>
      <c r="F2900" s="43">
        <v>0</v>
      </c>
      <c r="G2900" s="43">
        <v>0</v>
      </c>
      <c r="H2900" s="43">
        <v>0.52026515151515151</v>
      </c>
      <c r="I2900" s="9">
        <v>0</v>
      </c>
      <c r="J2900" s="9">
        <v>0.52026515151515151</v>
      </c>
      <c r="K2900" s="11">
        <v>0</v>
      </c>
      <c r="L2900" s="41">
        <v>0</v>
      </c>
      <c r="M2900" s="44">
        <v>0</v>
      </c>
      <c r="N2900" s="13">
        <v>0</v>
      </c>
      <c r="O2900" s="13">
        <v>0</v>
      </c>
      <c r="P2900" s="22">
        <v>0</v>
      </c>
      <c r="Q2900" s="22">
        <v>0</v>
      </c>
      <c r="R2900" s="14">
        <v>0</v>
      </c>
      <c r="S2900" s="22">
        <v>40</v>
      </c>
      <c r="T2900" s="22">
        <v>1</v>
      </c>
      <c r="U2900" s="22">
        <v>12</v>
      </c>
      <c r="V2900" s="22"/>
      <c r="W2900" s="22">
        <v>4</v>
      </c>
      <c r="X2900" s="22">
        <v>4</v>
      </c>
      <c r="Y2900" s="14">
        <v>12</v>
      </c>
      <c r="Z2900" s="10">
        <v>4</v>
      </c>
      <c r="AA2900" s="22">
        <v>4</v>
      </c>
      <c r="AB2900" s="22">
        <v>6.56</v>
      </c>
      <c r="AC2900" s="22">
        <v>0</v>
      </c>
      <c r="AD2900" s="42">
        <v>0</v>
      </c>
      <c r="AE2900" s="22">
        <v>999999</v>
      </c>
      <c r="AF2900" s="22">
        <v>0</v>
      </c>
      <c r="AG2900" s="22">
        <v>0</v>
      </c>
      <c r="AH2900" s="22">
        <v>0</v>
      </c>
      <c r="AI2900" s="22">
        <v>0</v>
      </c>
      <c r="AJ2900" s="22">
        <v>0</v>
      </c>
      <c r="AK2900" s="22">
        <v>0</v>
      </c>
      <c r="AL2900" s="45">
        <v>0</v>
      </c>
      <c r="AM2900" s="45">
        <v>0</v>
      </c>
      <c r="AN2900" s="45">
        <v>0</v>
      </c>
      <c r="AO2900" s="45">
        <v>0</v>
      </c>
      <c r="AP2900" s="45">
        <v>0</v>
      </c>
      <c r="AQ2900" s="45">
        <v>0</v>
      </c>
      <c r="AR2900" s="45">
        <v>0</v>
      </c>
      <c r="AS2900" s="45" t="s">
        <v>4445</v>
      </c>
      <c r="AT2900" s="45" t="s">
        <v>4445</v>
      </c>
      <c r="AU2900" s="45">
        <v>0</v>
      </c>
      <c r="AV2900" s="10">
        <v>7.6883873316345106</v>
      </c>
      <c r="AW2900" s="10">
        <v>7.6883873316345106</v>
      </c>
      <c r="AX2900" s="17">
        <v>0</v>
      </c>
    </row>
    <row r="2901" spans="1:50" x14ac:dyDescent="0.25">
      <c r="A2901" s="22" t="s">
        <v>2195</v>
      </c>
      <c r="B2901" s="22" t="s">
        <v>3962</v>
      </c>
      <c r="C2901" s="22" t="s">
        <v>2839</v>
      </c>
      <c r="D2901" s="22">
        <v>3939</v>
      </c>
      <c r="E2901" s="22" t="s">
        <v>4105</v>
      </c>
      <c r="F2901" s="43">
        <v>0</v>
      </c>
      <c r="G2901" s="43">
        <v>0</v>
      </c>
      <c r="H2901" s="43">
        <v>2.0643939393939395E-2</v>
      </c>
      <c r="I2901" s="9">
        <v>0</v>
      </c>
      <c r="J2901" s="9">
        <v>2.0643939393939395E-2</v>
      </c>
      <c r="K2901" s="11">
        <v>0</v>
      </c>
      <c r="L2901" s="41">
        <v>0</v>
      </c>
      <c r="M2901" s="44">
        <v>0</v>
      </c>
      <c r="N2901" s="13">
        <v>0</v>
      </c>
      <c r="O2901" s="13">
        <v>0</v>
      </c>
      <c r="P2901" s="22">
        <v>0</v>
      </c>
      <c r="Q2901" s="22">
        <v>0</v>
      </c>
      <c r="R2901" s="14">
        <v>0</v>
      </c>
      <c r="S2901" s="22">
        <v>4</v>
      </c>
      <c r="T2901" s="22">
        <v>1</v>
      </c>
      <c r="U2901" s="22">
        <v>12</v>
      </c>
      <c r="V2901" s="22"/>
      <c r="W2901" s="22">
        <v>4</v>
      </c>
      <c r="X2901" s="22">
        <v>4</v>
      </c>
      <c r="Y2901" s="14">
        <v>12</v>
      </c>
      <c r="Z2901" s="10">
        <v>4</v>
      </c>
      <c r="AA2901" s="22">
        <v>4</v>
      </c>
      <c r="AB2901" s="22">
        <v>6.56</v>
      </c>
      <c r="AC2901" s="22">
        <v>0</v>
      </c>
      <c r="AD2901" s="42">
        <v>0</v>
      </c>
      <c r="AE2901" s="22">
        <v>999999</v>
      </c>
      <c r="AF2901" s="22">
        <v>0</v>
      </c>
      <c r="AG2901" s="22">
        <v>0</v>
      </c>
      <c r="AH2901" s="22">
        <v>0</v>
      </c>
      <c r="AI2901" s="22">
        <v>0</v>
      </c>
      <c r="AJ2901" s="22">
        <v>0</v>
      </c>
      <c r="AK2901" s="22">
        <v>0</v>
      </c>
      <c r="AL2901" s="45">
        <v>0</v>
      </c>
      <c r="AM2901" s="45">
        <v>0</v>
      </c>
      <c r="AN2901" s="45">
        <v>0</v>
      </c>
      <c r="AO2901" s="45">
        <v>0</v>
      </c>
      <c r="AP2901" s="45">
        <v>0</v>
      </c>
      <c r="AQ2901" s="45">
        <v>0</v>
      </c>
      <c r="AR2901" s="45">
        <v>0</v>
      </c>
      <c r="AS2901" s="45" t="s">
        <v>4445</v>
      </c>
      <c r="AT2901" s="45" t="s">
        <v>4445</v>
      </c>
      <c r="AU2901" s="45">
        <v>0</v>
      </c>
      <c r="AV2901" s="10">
        <v>193.76146788990826</v>
      </c>
      <c r="AW2901" s="10">
        <v>193.76146788990826</v>
      </c>
      <c r="AX2901" s="17">
        <v>0</v>
      </c>
    </row>
    <row r="2902" spans="1:50" x14ac:dyDescent="0.25">
      <c r="A2902" s="22" t="s">
        <v>2195</v>
      </c>
      <c r="B2902" s="22" t="s">
        <v>3962</v>
      </c>
      <c r="C2902" s="22" t="s">
        <v>2839</v>
      </c>
      <c r="D2902" s="22">
        <v>5323</v>
      </c>
      <c r="E2902" s="22" t="s">
        <v>4106</v>
      </c>
      <c r="F2902" s="43">
        <v>0</v>
      </c>
      <c r="G2902" s="43">
        <v>0</v>
      </c>
      <c r="H2902" s="43">
        <v>1.4458333333333335</v>
      </c>
      <c r="I2902" s="9">
        <v>0</v>
      </c>
      <c r="J2902" s="9">
        <v>1.4458333333333335</v>
      </c>
      <c r="K2902" s="11">
        <v>0</v>
      </c>
      <c r="L2902" s="41">
        <v>0</v>
      </c>
      <c r="M2902" s="44">
        <v>0</v>
      </c>
      <c r="N2902" s="13">
        <v>0</v>
      </c>
      <c r="O2902" s="13">
        <v>0</v>
      </c>
      <c r="P2902" s="22">
        <v>0</v>
      </c>
      <c r="Q2902" s="22">
        <v>0</v>
      </c>
      <c r="R2902" s="14">
        <v>0</v>
      </c>
      <c r="S2902" s="22">
        <v>80</v>
      </c>
      <c r="T2902" s="22">
        <v>1</v>
      </c>
      <c r="U2902" s="22">
        <v>12</v>
      </c>
      <c r="V2902" s="22"/>
      <c r="W2902" s="22">
        <v>4</v>
      </c>
      <c r="X2902" s="22">
        <v>4</v>
      </c>
      <c r="Y2902" s="14">
        <v>12</v>
      </c>
      <c r="Z2902" s="10">
        <v>4</v>
      </c>
      <c r="AA2902" s="22">
        <v>4</v>
      </c>
      <c r="AB2902" s="22">
        <v>6.56</v>
      </c>
      <c r="AC2902" s="22">
        <v>0</v>
      </c>
      <c r="AD2902" s="42">
        <v>0</v>
      </c>
      <c r="AE2902" s="22">
        <v>999999</v>
      </c>
      <c r="AF2902" s="22">
        <v>0</v>
      </c>
      <c r="AG2902" s="22">
        <v>0</v>
      </c>
      <c r="AH2902" s="22">
        <v>0</v>
      </c>
      <c r="AI2902" s="22">
        <v>0</v>
      </c>
      <c r="AJ2902" s="22">
        <v>0</v>
      </c>
      <c r="AK2902" s="22">
        <v>0</v>
      </c>
      <c r="AL2902" s="45">
        <v>0</v>
      </c>
      <c r="AM2902" s="45">
        <v>0</v>
      </c>
      <c r="AN2902" s="45">
        <v>0</v>
      </c>
      <c r="AO2902" s="45">
        <v>0</v>
      </c>
      <c r="AP2902" s="45">
        <v>0</v>
      </c>
      <c r="AQ2902" s="45">
        <v>0</v>
      </c>
      <c r="AR2902" s="45">
        <v>0</v>
      </c>
      <c r="AS2902" s="45" t="s">
        <v>4445</v>
      </c>
      <c r="AT2902" s="45" t="s">
        <v>4445</v>
      </c>
      <c r="AU2902" s="45">
        <v>0</v>
      </c>
      <c r="AV2902" s="10">
        <v>2.7665706051873196</v>
      </c>
      <c r="AW2902" s="10">
        <v>2.7665706051873196</v>
      </c>
      <c r="AX2902" s="17">
        <v>0</v>
      </c>
    </row>
    <row r="2903" spans="1:50" x14ac:dyDescent="0.25">
      <c r="A2903" s="22" t="s">
        <v>2195</v>
      </c>
      <c r="B2903" s="22" t="s">
        <v>3962</v>
      </c>
      <c r="C2903" s="22" t="s">
        <v>2839</v>
      </c>
      <c r="D2903" s="22">
        <v>2852</v>
      </c>
      <c r="E2903" s="22" t="s">
        <v>4107</v>
      </c>
      <c r="F2903" s="43">
        <v>0</v>
      </c>
      <c r="G2903" s="43">
        <v>0</v>
      </c>
      <c r="H2903" s="43">
        <v>0.25965909090909095</v>
      </c>
      <c r="I2903" s="9">
        <v>0</v>
      </c>
      <c r="J2903" s="9">
        <v>0.25965909090909095</v>
      </c>
      <c r="K2903" s="11">
        <v>0</v>
      </c>
      <c r="L2903" s="41">
        <v>0</v>
      </c>
      <c r="M2903" s="44">
        <v>0</v>
      </c>
      <c r="N2903" s="13">
        <v>0</v>
      </c>
      <c r="O2903" s="13">
        <v>0</v>
      </c>
      <c r="P2903" s="22">
        <v>0</v>
      </c>
      <c r="Q2903" s="22">
        <v>0</v>
      </c>
      <c r="R2903" s="14">
        <v>0</v>
      </c>
      <c r="S2903" s="22">
        <v>12</v>
      </c>
      <c r="T2903" s="22">
        <v>1</v>
      </c>
      <c r="U2903" s="22">
        <v>12</v>
      </c>
      <c r="V2903" s="22"/>
      <c r="W2903" s="22">
        <v>4</v>
      </c>
      <c r="X2903" s="22">
        <v>4</v>
      </c>
      <c r="Y2903" s="14">
        <v>12</v>
      </c>
      <c r="Z2903" s="10">
        <v>4</v>
      </c>
      <c r="AA2903" s="22">
        <v>4</v>
      </c>
      <c r="AB2903" s="22">
        <v>6.56</v>
      </c>
      <c r="AC2903" s="22">
        <v>0</v>
      </c>
      <c r="AD2903" s="42">
        <v>0</v>
      </c>
      <c r="AE2903" s="22">
        <v>999999</v>
      </c>
      <c r="AF2903" s="22">
        <v>0</v>
      </c>
      <c r="AG2903" s="22">
        <v>0</v>
      </c>
      <c r="AH2903" s="22">
        <v>0</v>
      </c>
      <c r="AI2903" s="22">
        <v>0</v>
      </c>
      <c r="AJ2903" s="22">
        <v>0</v>
      </c>
      <c r="AK2903" s="22">
        <v>0</v>
      </c>
      <c r="AL2903" s="45">
        <v>0</v>
      </c>
      <c r="AM2903" s="45">
        <v>0</v>
      </c>
      <c r="AN2903" s="45">
        <v>0</v>
      </c>
      <c r="AO2903" s="45">
        <v>0</v>
      </c>
      <c r="AP2903" s="45">
        <v>0</v>
      </c>
      <c r="AQ2903" s="45">
        <v>0</v>
      </c>
      <c r="AR2903" s="45">
        <v>0</v>
      </c>
      <c r="AS2903" s="45" t="s">
        <v>4445</v>
      </c>
      <c r="AT2903" s="45" t="s">
        <v>4445</v>
      </c>
      <c r="AU2903" s="45">
        <v>0</v>
      </c>
      <c r="AV2903" s="10">
        <v>15.404814004376366</v>
      </c>
      <c r="AW2903" s="10">
        <v>15.404814004376366</v>
      </c>
      <c r="AX2903" s="17">
        <v>0</v>
      </c>
    </row>
    <row r="2904" spans="1:50" x14ac:dyDescent="0.25">
      <c r="A2904" s="22" t="s">
        <v>2195</v>
      </c>
      <c r="B2904" s="22" t="s">
        <v>3962</v>
      </c>
      <c r="C2904" s="22" t="s">
        <v>2839</v>
      </c>
      <c r="D2904" s="22">
        <v>1707</v>
      </c>
      <c r="E2904" s="22" t="s">
        <v>4108</v>
      </c>
      <c r="F2904" s="43">
        <v>0</v>
      </c>
      <c r="G2904" s="43">
        <v>0</v>
      </c>
      <c r="H2904" s="43">
        <v>1.2155303030303033</v>
      </c>
      <c r="I2904" s="9">
        <v>0</v>
      </c>
      <c r="J2904" s="9">
        <v>1.2155303030303033</v>
      </c>
      <c r="K2904" s="11">
        <v>0</v>
      </c>
      <c r="L2904" s="41">
        <v>0</v>
      </c>
      <c r="M2904" s="44">
        <v>0</v>
      </c>
      <c r="N2904" s="13">
        <v>0</v>
      </c>
      <c r="O2904" s="13">
        <v>0</v>
      </c>
      <c r="P2904" s="22">
        <v>0</v>
      </c>
      <c r="Q2904" s="22">
        <v>0</v>
      </c>
      <c r="R2904" s="14">
        <v>0</v>
      </c>
      <c r="S2904" s="22">
        <v>48</v>
      </c>
      <c r="T2904" s="22">
        <v>1</v>
      </c>
      <c r="U2904" s="22">
        <v>12</v>
      </c>
      <c r="V2904" s="22"/>
      <c r="W2904" s="22">
        <v>4</v>
      </c>
      <c r="X2904" s="22">
        <v>4</v>
      </c>
      <c r="Y2904" s="14">
        <v>12</v>
      </c>
      <c r="Z2904" s="10">
        <v>4</v>
      </c>
      <c r="AA2904" s="22">
        <v>4</v>
      </c>
      <c r="AB2904" s="22">
        <v>6.56</v>
      </c>
      <c r="AC2904" s="22">
        <v>0</v>
      </c>
      <c r="AD2904" s="42">
        <v>0</v>
      </c>
      <c r="AE2904" s="22">
        <v>999999</v>
      </c>
      <c r="AF2904" s="22">
        <v>0</v>
      </c>
      <c r="AG2904" s="22">
        <v>0</v>
      </c>
      <c r="AH2904" s="22">
        <v>0</v>
      </c>
      <c r="AI2904" s="22">
        <v>0</v>
      </c>
      <c r="AJ2904" s="22">
        <v>0</v>
      </c>
      <c r="AK2904" s="22">
        <v>0</v>
      </c>
      <c r="AL2904" s="45">
        <v>0</v>
      </c>
      <c r="AM2904" s="45">
        <v>0</v>
      </c>
      <c r="AN2904" s="45">
        <v>0</v>
      </c>
      <c r="AO2904" s="45">
        <v>0</v>
      </c>
      <c r="AP2904" s="45">
        <v>0</v>
      </c>
      <c r="AQ2904" s="45">
        <v>0</v>
      </c>
      <c r="AR2904" s="45">
        <v>0</v>
      </c>
      <c r="AS2904" s="45" t="s">
        <v>4445</v>
      </c>
      <c r="AT2904" s="45" t="s">
        <v>4445</v>
      </c>
      <c r="AU2904" s="45">
        <v>0</v>
      </c>
      <c r="AV2904" s="10">
        <v>3.2907447803053902</v>
      </c>
      <c r="AW2904" s="10">
        <v>3.2907447803053902</v>
      </c>
      <c r="AX2904" s="17">
        <v>0</v>
      </c>
    </row>
    <row r="2905" spans="1:50" x14ac:dyDescent="0.25">
      <c r="A2905" s="22" t="s">
        <v>2195</v>
      </c>
      <c r="B2905" s="22" t="s">
        <v>3962</v>
      </c>
      <c r="C2905" s="22" t="s">
        <v>2334</v>
      </c>
      <c r="D2905" s="22">
        <v>1898</v>
      </c>
      <c r="E2905" s="22" t="s">
        <v>4109</v>
      </c>
      <c r="F2905" s="43">
        <v>1.9999999999999999E-6</v>
      </c>
      <c r="G2905" s="43">
        <v>20.107665306369999</v>
      </c>
      <c r="H2905" s="43">
        <v>1.238068181818182</v>
      </c>
      <c r="I2905" s="9">
        <v>0.29715909090909093</v>
      </c>
      <c r="J2905" s="9">
        <v>0.94090909090909092</v>
      </c>
      <c r="K2905" s="11">
        <v>1.0835227272727272</v>
      </c>
      <c r="L2905" s="41">
        <v>145</v>
      </c>
      <c r="M2905" s="44">
        <v>200</v>
      </c>
      <c r="N2905" s="13">
        <v>20</v>
      </c>
      <c r="O2905" s="13">
        <v>9</v>
      </c>
      <c r="P2905" s="22">
        <v>5</v>
      </c>
      <c r="Q2905" s="22">
        <v>4</v>
      </c>
      <c r="R2905" s="14">
        <v>0</v>
      </c>
      <c r="S2905" s="22">
        <v>34</v>
      </c>
      <c r="T2905" s="22">
        <v>0.12482790270766408</v>
      </c>
      <c r="U2905" s="22">
        <v>234</v>
      </c>
      <c r="V2905" s="22"/>
      <c r="W2905" s="22">
        <v>26</v>
      </c>
      <c r="X2905" s="22">
        <v>13</v>
      </c>
      <c r="Y2905" s="14">
        <v>34</v>
      </c>
      <c r="Z2905" s="10">
        <v>21</v>
      </c>
      <c r="AA2905" s="22">
        <v>9</v>
      </c>
      <c r="AB2905" s="22">
        <v>31.83</v>
      </c>
      <c r="AC2905" s="22">
        <v>9.9464555905772457E-8</v>
      </c>
      <c r="AD2905" s="42">
        <v>0</v>
      </c>
      <c r="AE2905" s="22">
        <v>999999</v>
      </c>
      <c r="AF2905" s="22">
        <v>0</v>
      </c>
      <c r="AG2905" s="22">
        <v>0</v>
      </c>
      <c r="AH2905" s="22">
        <v>0</v>
      </c>
      <c r="AI2905" s="22">
        <v>1</v>
      </c>
      <c r="AJ2905" s="22">
        <v>0</v>
      </c>
      <c r="AK2905" s="22">
        <v>0</v>
      </c>
      <c r="AL2905" s="45">
        <v>0</v>
      </c>
      <c r="AM2905" s="45">
        <v>0</v>
      </c>
      <c r="AN2905" s="45">
        <v>0</v>
      </c>
      <c r="AO2905" s="45">
        <v>0</v>
      </c>
      <c r="AP2905" s="45">
        <v>0</v>
      </c>
      <c r="AQ2905" s="45">
        <v>0</v>
      </c>
      <c r="AR2905" s="45">
        <v>0</v>
      </c>
      <c r="AS2905" s="45" t="s">
        <v>4445</v>
      </c>
      <c r="AT2905" s="45" t="s">
        <v>4445</v>
      </c>
      <c r="AU2905" s="45">
        <v>0</v>
      </c>
      <c r="AV2905" s="10">
        <v>22.318840579710145</v>
      </c>
      <c r="AW2905" s="10">
        <v>21.000458926112891</v>
      </c>
      <c r="AX2905" s="17">
        <v>0.24001835704451582</v>
      </c>
    </row>
    <row r="2906" spans="1:50" x14ac:dyDescent="0.25">
      <c r="A2906" s="22" t="s">
        <v>2195</v>
      </c>
      <c r="B2906" s="22" t="s">
        <v>3962</v>
      </c>
      <c r="C2906" s="22" t="s">
        <v>2302</v>
      </c>
      <c r="D2906" s="22">
        <v>8743</v>
      </c>
      <c r="E2906" s="22" t="s">
        <v>4110</v>
      </c>
      <c r="F2906" s="43">
        <v>0</v>
      </c>
      <c r="G2906" s="43">
        <v>0</v>
      </c>
      <c r="H2906" s="43">
        <v>0.27026515151515151</v>
      </c>
      <c r="I2906" s="9">
        <v>0</v>
      </c>
      <c r="J2906" s="9">
        <v>0.27026515151515151</v>
      </c>
      <c r="K2906" s="11">
        <v>0</v>
      </c>
      <c r="L2906" s="41">
        <v>0</v>
      </c>
      <c r="M2906" s="44">
        <v>0</v>
      </c>
      <c r="N2906" s="13">
        <v>0</v>
      </c>
      <c r="O2906" s="13">
        <v>0</v>
      </c>
      <c r="P2906" s="22">
        <v>0</v>
      </c>
      <c r="Q2906" s="22">
        <v>0</v>
      </c>
      <c r="R2906" s="14">
        <v>0</v>
      </c>
      <c r="S2906" s="22">
        <v>7</v>
      </c>
      <c r="T2906" s="22">
        <v>1</v>
      </c>
      <c r="U2906" s="22">
        <v>12</v>
      </c>
      <c r="V2906" s="22"/>
      <c r="W2906" s="22">
        <v>4</v>
      </c>
      <c r="X2906" s="22">
        <v>4</v>
      </c>
      <c r="Y2906" s="14">
        <v>12</v>
      </c>
      <c r="Z2906" s="10">
        <v>4</v>
      </c>
      <c r="AA2906" s="22">
        <v>4</v>
      </c>
      <c r="AB2906" s="22">
        <v>6.56</v>
      </c>
      <c r="AC2906" s="22">
        <v>0</v>
      </c>
      <c r="AD2906" s="42">
        <v>0</v>
      </c>
      <c r="AE2906" s="22">
        <v>999999</v>
      </c>
      <c r="AF2906" s="22">
        <v>0</v>
      </c>
      <c r="AG2906" s="22">
        <v>0</v>
      </c>
      <c r="AH2906" s="22">
        <v>0</v>
      </c>
      <c r="AI2906" s="22">
        <v>0</v>
      </c>
      <c r="AJ2906" s="22">
        <v>0</v>
      </c>
      <c r="AK2906" s="22">
        <v>0</v>
      </c>
      <c r="AL2906" s="45">
        <v>0</v>
      </c>
      <c r="AM2906" s="45">
        <v>0</v>
      </c>
      <c r="AN2906" s="45">
        <v>0</v>
      </c>
      <c r="AO2906" s="45">
        <v>0</v>
      </c>
      <c r="AP2906" s="45">
        <v>0</v>
      </c>
      <c r="AQ2906" s="45">
        <v>0</v>
      </c>
      <c r="AR2906" s="45">
        <v>0</v>
      </c>
      <c r="AS2906" s="45" t="s">
        <v>4445</v>
      </c>
      <c r="AT2906" s="45" t="s">
        <v>4445</v>
      </c>
      <c r="AU2906" s="45">
        <v>0</v>
      </c>
      <c r="AV2906" s="10">
        <v>14.800280308339174</v>
      </c>
      <c r="AW2906" s="10">
        <v>14.800280308339174</v>
      </c>
      <c r="AX2906" s="17">
        <v>0</v>
      </c>
    </row>
    <row r="2907" spans="1:50" x14ac:dyDescent="0.25">
      <c r="A2907" s="22" t="s">
        <v>2195</v>
      </c>
      <c r="B2907" s="22" t="s">
        <v>3962</v>
      </c>
      <c r="C2907" s="22" t="s">
        <v>2892</v>
      </c>
      <c r="D2907" s="22">
        <v>5201</v>
      </c>
      <c r="E2907" s="22" t="s">
        <v>4111</v>
      </c>
      <c r="F2907" s="43">
        <v>9.9999999999999995E-7</v>
      </c>
      <c r="G2907" s="43">
        <v>8.7389156550999996</v>
      </c>
      <c r="H2907" s="43">
        <v>0.19261363636363638</v>
      </c>
      <c r="I2907" s="9">
        <v>0</v>
      </c>
      <c r="J2907" s="9">
        <v>0.19261363636363638</v>
      </c>
      <c r="K2907" s="11">
        <v>0</v>
      </c>
      <c r="L2907" s="41">
        <v>0</v>
      </c>
      <c r="M2907" s="44">
        <v>0</v>
      </c>
      <c r="N2907" s="13">
        <v>0</v>
      </c>
      <c r="O2907" s="13">
        <v>0</v>
      </c>
      <c r="P2907" s="22">
        <v>0</v>
      </c>
      <c r="Q2907" s="22">
        <v>0</v>
      </c>
      <c r="R2907" s="14">
        <v>0</v>
      </c>
      <c r="S2907" s="22">
        <v>8</v>
      </c>
      <c r="T2907" s="22">
        <v>1</v>
      </c>
      <c r="U2907" s="22">
        <v>12</v>
      </c>
      <c r="V2907" s="22"/>
      <c r="W2907" s="22">
        <v>4</v>
      </c>
      <c r="X2907" s="22">
        <v>4</v>
      </c>
      <c r="Y2907" s="14">
        <v>12</v>
      </c>
      <c r="Z2907" s="10">
        <v>4</v>
      </c>
      <c r="AA2907" s="22">
        <v>4</v>
      </c>
      <c r="AB2907" s="22">
        <v>6.56</v>
      </c>
      <c r="AC2907" s="22">
        <v>1.1443067303394828E-7</v>
      </c>
      <c r="AD2907" s="42">
        <v>0</v>
      </c>
      <c r="AE2907" s="22">
        <v>999999</v>
      </c>
      <c r="AF2907" s="22">
        <v>0</v>
      </c>
      <c r="AG2907" s="22">
        <v>0</v>
      </c>
      <c r="AH2907" s="22">
        <v>0</v>
      </c>
      <c r="AI2907" s="22">
        <v>0</v>
      </c>
      <c r="AJ2907" s="22">
        <v>0</v>
      </c>
      <c r="AK2907" s="22">
        <v>0</v>
      </c>
      <c r="AL2907" s="45">
        <v>0</v>
      </c>
      <c r="AM2907" s="45">
        <v>0</v>
      </c>
      <c r="AN2907" s="45">
        <v>0</v>
      </c>
      <c r="AO2907" s="45">
        <v>0</v>
      </c>
      <c r="AP2907" s="45">
        <v>0</v>
      </c>
      <c r="AQ2907" s="45">
        <v>0</v>
      </c>
      <c r="AR2907" s="45">
        <v>0</v>
      </c>
      <c r="AS2907" s="45" t="s">
        <v>4445</v>
      </c>
      <c r="AT2907" s="45" t="s">
        <v>4445</v>
      </c>
      <c r="AU2907" s="45">
        <v>0</v>
      </c>
      <c r="AV2907" s="10">
        <v>20.766961651917402</v>
      </c>
      <c r="AW2907" s="10">
        <v>20.766961651917402</v>
      </c>
      <c r="AX2907" s="17">
        <v>0</v>
      </c>
    </row>
    <row r="2908" spans="1:50" x14ac:dyDescent="0.25">
      <c r="A2908" s="22" t="s">
        <v>2195</v>
      </c>
      <c r="B2908" s="22" t="s">
        <v>3962</v>
      </c>
      <c r="C2908" s="22" t="s">
        <v>3659</v>
      </c>
      <c r="D2908" s="22">
        <v>7786</v>
      </c>
      <c r="E2908" s="22" t="s">
        <v>4112</v>
      </c>
      <c r="F2908" s="43">
        <v>0</v>
      </c>
      <c r="G2908" s="43">
        <v>0</v>
      </c>
      <c r="H2908" s="43">
        <v>6.0227272727272733E-2</v>
      </c>
      <c r="I2908" s="9">
        <v>0</v>
      </c>
      <c r="J2908" s="9">
        <v>6.0227272727272733E-2</v>
      </c>
      <c r="K2908" s="11">
        <v>0</v>
      </c>
      <c r="L2908" s="41">
        <v>0</v>
      </c>
      <c r="M2908" s="44">
        <v>0</v>
      </c>
      <c r="N2908" s="13">
        <v>0</v>
      </c>
      <c r="O2908" s="13">
        <v>0</v>
      </c>
      <c r="P2908" s="22">
        <v>0</v>
      </c>
      <c r="Q2908" s="22">
        <v>0</v>
      </c>
      <c r="R2908" s="14">
        <v>0</v>
      </c>
      <c r="S2908" s="22">
        <v>1</v>
      </c>
      <c r="T2908" s="22">
        <v>1</v>
      </c>
      <c r="U2908" s="22">
        <v>12</v>
      </c>
      <c r="V2908" s="22"/>
      <c r="W2908" s="22">
        <v>4</v>
      </c>
      <c r="X2908" s="22">
        <v>4</v>
      </c>
      <c r="Y2908" s="14">
        <v>12</v>
      </c>
      <c r="Z2908" s="10">
        <v>4</v>
      </c>
      <c r="AA2908" s="22">
        <v>4</v>
      </c>
      <c r="AB2908" s="22">
        <v>6.56</v>
      </c>
      <c r="AC2908" s="22">
        <v>0</v>
      </c>
      <c r="AD2908" s="42">
        <v>0</v>
      </c>
      <c r="AE2908" s="22">
        <v>999999</v>
      </c>
      <c r="AF2908" s="22">
        <v>0</v>
      </c>
      <c r="AG2908" s="22">
        <v>0</v>
      </c>
      <c r="AH2908" s="22">
        <v>0</v>
      </c>
      <c r="AI2908" s="22">
        <v>0</v>
      </c>
      <c r="AJ2908" s="22">
        <v>0</v>
      </c>
      <c r="AK2908" s="22">
        <v>0</v>
      </c>
      <c r="AL2908" s="45">
        <v>0</v>
      </c>
      <c r="AM2908" s="45">
        <v>0</v>
      </c>
      <c r="AN2908" s="45">
        <v>0</v>
      </c>
      <c r="AO2908" s="45">
        <v>0</v>
      </c>
      <c r="AP2908" s="45">
        <v>0</v>
      </c>
      <c r="AQ2908" s="45">
        <v>0</v>
      </c>
      <c r="AR2908" s="45">
        <v>0</v>
      </c>
      <c r="AS2908" s="45" t="s">
        <v>4445</v>
      </c>
      <c r="AT2908" s="45" t="s">
        <v>4445</v>
      </c>
      <c r="AU2908" s="45">
        <v>0</v>
      </c>
      <c r="AV2908" s="10">
        <v>66.415094339622641</v>
      </c>
      <c r="AW2908" s="10">
        <v>66.415094339622641</v>
      </c>
      <c r="AX2908" s="17">
        <v>0</v>
      </c>
    </row>
    <row r="2909" spans="1:50" x14ac:dyDescent="0.25">
      <c r="A2909" s="22" t="s">
        <v>2195</v>
      </c>
      <c r="B2909" s="22" t="s">
        <v>3962</v>
      </c>
      <c r="C2909" s="22" t="s">
        <v>4113</v>
      </c>
      <c r="D2909" s="22">
        <v>7065</v>
      </c>
      <c r="E2909" s="22" t="s">
        <v>4114</v>
      </c>
      <c r="F2909" s="43">
        <v>0</v>
      </c>
      <c r="G2909" s="43">
        <v>0</v>
      </c>
      <c r="H2909" s="43">
        <v>0.83390151515151523</v>
      </c>
      <c r="I2909" s="9">
        <v>0</v>
      </c>
      <c r="J2909" s="9">
        <v>0.83390151515151523</v>
      </c>
      <c r="K2909" s="11">
        <v>0</v>
      </c>
      <c r="L2909" s="41">
        <v>0</v>
      </c>
      <c r="M2909" s="44">
        <v>0</v>
      </c>
      <c r="N2909" s="13">
        <v>0</v>
      </c>
      <c r="O2909" s="13">
        <v>0</v>
      </c>
      <c r="P2909" s="22">
        <v>0</v>
      </c>
      <c r="Q2909" s="22">
        <v>0</v>
      </c>
      <c r="R2909" s="14">
        <v>0</v>
      </c>
      <c r="S2909" s="22">
        <v>38</v>
      </c>
      <c r="T2909" s="22">
        <v>1</v>
      </c>
      <c r="U2909" s="22">
        <v>12</v>
      </c>
      <c r="V2909" s="22"/>
      <c r="W2909" s="22">
        <v>4</v>
      </c>
      <c r="X2909" s="22">
        <v>4</v>
      </c>
      <c r="Y2909" s="14">
        <v>12</v>
      </c>
      <c r="Z2909" s="10">
        <v>4</v>
      </c>
      <c r="AA2909" s="22">
        <v>4</v>
      </c>
      <c r="AB2909" s="22">
        <v>6.56</v>
      </c>
      <c r="AC2909" s="22">
        <v>0</v>
      </c>
      <c r="AD2909" s="42">
        <v>0</v>
      </c>
      <c r="AE2909" s="22">
        <v>999999</v>
      </c>
      <c r="AF2909" s="22">
        <v>0</v>
      </c>
      <c r="AG2909" s="22">
        <v>0</v>
      </c>
      <c r="AH2909" s="22">
        <v>0</v>
      </c>
      <c r="AI2909" s="22">
        <v>0</v>
      </c>
      <c r="AJ2909" s="22">
        <v>0</v>
      </c>
      <c r="AK2909" s="22">
        <v>0</v>
      </c>
      <c r="AL2909" s="45">
        <v>0</v>
      </c>
      <c r="AM2909" s="45">
        <v>0</v>
      </c>
      <c r="AN2909" s="45">
        <v>0</v>
      </c>
      <c r="AO2909" s="45">
        <v>0</v>
      </c>
      <c r="AP2909" s="45">
        <v>0</v>
      </c>
      <c r="AQ2909" s="45">
        <v>0</v>
      </c>
      <c r="AR2909" s="45">
        <v>0</v>
      </c>
      <c r="AS2909" s="45" t="s">
        <v>4445</v>
      </c>
      <c r="AT2909" s="45" t="s">
        <v>4445</v>
      </c>
      <c r="AU2909" s="45">
        <v>0</v>
      </c>
      <c r="AV2909" s="10">
        <v>4.7967295026118553</v>
      </c>
      <c r="AW2909" s="10">
        <v>4.7967295026118553</v>
      </c>
      <c r="AX2909" s="17">
        <v>0</v>
      </c>
    </row>
    <row r="2910" spans="1:50" x14ac:dyDescent="0.25">
      <c r="A2910" s="22" t="s">
        <v>2195</v>
      </c>
      <c r="B2910" s="22" t="s">
        <v>3962</v>
      </c>
      <c r="C2910" s="22" t="s">
        <v>4113</v>
      </c>
      <c r="D2910" s="22">
        <v>8478</v>
      </c>
      <c r="E2910" s="22" t="s">
        <v>4115</v>
      </c>
      <c r="F2910" s="43">
        <v>0</v>
      </c>
      <c r="G2910" s="43">
        <v>0</v>
      </c>
      <c r="H2910" s="43">
        <v>1.2651515151515151</v>
      </c>
      <c r="I2910" s="9">
        <v>0</v>
      </c>
      <c r="J2910" s="9">
        <v>1.2651515151515151</v>
      </c>
      <c r="K2910" s="11">
        <v>0</v>
      </c>
      <c r="L2910" s="41">
        <v>0</v>
      </c>
      <c r="M2910" s="44">
        <v>0</v>
      </c>
      <c r="N2910" s="13">
        <v>0</v>
      </c>
      <c r="O2910" s="13">
        <v>0</v>
      </c>
      <c r="P2910" s="22">
        <v>0</v>
      </c>
      <c r="Q2910" s="22">
        <v>0</v>
      </c>
      <c r="R2910" s="14">
        <v>0</v>
      </c>
      <c r="S2910" s="22">
        <v>89</v>
      </c>
      <c r="T2910" s="22">
        <v>1</v>
      </c>
      <c r="U2910" s="22">
        <v>12</v>
      </c>
      <c r="V2910" s="22"/>
      <c r="W2910" s="22">
        <v>4</v>
      </c>
      <c r="X2910" s="22">
        <v>4</v>
      </c>
      <c r="Y2910" s="14">
        <v>12</v>
      </c>
      <c r="Z2910" s="10">
        <v>4</v>
      </c>
      <c r="AA2910" s="22">
        <v>4</v>
      </c>
      <c r="AB2910" s="22">
        <v>6.56</v>
      </c>
      <c r="AC2910" s="22">
        <v>0</v>
      </c>
      <c r="AD2910" s="42">
        <v>0</v>
      </c>
      <c r="AE2910" s="22">
        <v>999999</v>
      </c>
      <c r="AF2910" s="22">
        <v>0</v>
      </c>
      <c r="AG2910" s="22">
        <v>0</v>
      </c>
      <c r="AH2910" s="22">
        <v>0</v>
      </c>
      <c r="AI2910" s="22">
        <v>0</v>
      </c>
      <c r="AJ2910" s="22">
        <v>0</v>
      </c>
      <c r="AK2910" s="22">
        <v>0</v>
      </c>
      <c r="AL2910" s="45">
        <v>0</v>
      </c>
      <c r="AM2910" s="45">
        <v>0</v>
      </c>
      <c r="AN2910" s="45">
        <v>0</v>
      </c>
      <c r="AO2910" s="45">
        <v>0</v>
      </c>
      <c r="AP2910" s="45">
        <v>0</v>
      </c>
      <c r="AQ2910" s="45">
        <v>0</v>
      </c>
      <c r="AR2910" s="45">
        <v>0</v>
      </c>
      <c r="AS2910" s="45" t="s">
        <v>4445</v>
      </c>
      <c r="AT2910" s="45" t="s">
        <v>4445</v>
      </c>
      <c r="AU2910" s="45">
        <v>0</v>
      </c>
      <c r="AV2910" s="10">
        <v>3.1616766467065869</v>
      </c>
      <c r="AW2910" s="10">
        <v>3.1616766467065869</v>
      </c>
      <c r="AX2910" s="17">
        <v>0</v>
      </c>
    </row>
    <row r="2911" spans="1:50" x14ac:dyDescent="0.25">
      <c r="A2911" s="22" t="s">
        <v>2195</v>
      </c>
      <c r="B2911" s="22" t="s">
        <v>3962</v>
      </c>
      <c r="C2911" s="22" t="s">
        <v>4113</v>
      </c>
      <c r="D2911" s="22">
        <v>1226</v>
      </c>
      <c r="E2911" s="22" t="s">
        <v>4116</v>
      </c>
      <c r="F2911" s="43">
        <v>0</v>
      </c>
      <c r="G2911" s="43">
        <v>0</v>
      </c>
      <c r="H2911" s="43">
        <v>6.25E-2</v>
      </c>
      <c r="I2911" s="9">
        <v>0</v>
      </c>
      <c r="J2911" s="9">
        <v>6.25E-2</v>
      </c>
      <c r="K2911" s="11">
        <v>0</v>
      </c>
      <c r="L2911" s="41">
        <v>0</v>
      </c>
      <c r="M2911" s="44">
        <v>0</v>
      </c>
      <c r="N2911" s="13">
        <v>0</v>
      </c>
      <c r="O2911" s="13">
        <v>0</v>
      </c>
      <c r="P2911" s="22">
        <v>0</v>
      </c>
      <c r="Q2911" s="22">
        <v>0</v>
      </c>
      <c r="R2911" s="14">
        <v>0</v>
      </c>
      <c r="S2911" s="22">
        <v>2</v>
      </c>
      <c r="T2911" s="22">
        <v>1</v>
      </c>
      <c r="U2911" s="22">
        <v>12</v>
      </c>
      <c r="V2911" s="22"/>
      <c r="W2911" s="22">
        <v>4</v>
      </c>
      <c r="X2911" s="22">
        <v>4</v>
      </c>
      <c r="Y2911" s="14">
        <v>12</v>
      </c>
      <c r="Z2911" s="10">
        <v>4</v>
      </c>
      <c r="AA2911" s="22">
        <v>4</v>
      </c>
      <c r="AB2911" s="22">
        <v>6.56</v>
      </c>
      <c r="AC2911" s="22">
        <v>0</v>
      </c>
      <c r="AD2911" s="42">
        <v>0</v>
      </c>
      <c r="AE2911" s="22">
        <v>999999</v>
      </c>
      <c r="AF2911" s="22">
        <v>0</v>
      </c>
      <c r="AG2911" s="22">
        <v>0</v>
      </c>
      <c r="AH2911" s="22">
        <v>0</v>
      </c>
      <c r="AI2911" s="22">
        <v>0</v>
      </c>
      <c r="AJ2911" s="22">
        <v>0</v>
      </c>
      <c r="AK2911" s="22">
        <v>0</v>
      </c>
      <c r="AL2911" s="45">
        <v>0</v>
      </c>
      <c r="AM2911" s="45">
        <v>0</v>
      </c>
      <c r="AN2911" s="45">
        <v>0</v>
      </c>
      <c r="AO2911" s="45">
        <v>0</v>
      </c>
      <c r="AP2911" s="45">
        <v>0</v>
      </c>
      <c r="AQ2911" s="45">
        <v>0</v>
      </c>
      <c r="AR2911" s="45">
        <v>0</v>
      </c>
      <c r="AS2911" s="45" t="s">
        <v>4445</v>
      </c>
      <c r="AT2911" s="45" t="s">
        <v>4445</v>
      </c>
      <c r="AU2911" s="45">
        <v>0</v>
      </c>
      <c r="AV2911" s="10">
        <v>64</v>
      </c>
      <c r="AW2911" s="10">
        <v>64</v>
      </c>
      <c r="AX2911" s="17">
        <v>0</v>
      </c>
    </row>
    <row r="2912" spans="1:50" x14ac:dyDescent="0.25">
      <c r="A2912" s="22" t="s">
        <v>2195</v>
      </c>
      <c r="B2912" s="22" t="s">
        <v>3962</v>
      </c>
      <c r="C2912" s="22" t="s">
        <v>4113</v>
      </c>
      <c r="D2912" s="22">
        <v>5515</v>
      </c>
      <c r="E2912" s="22" t="s">
        <v>4117</v>
      </c>
      <c r="F2912" s="43">
        <v>0</v>
      </c>
      <c r="G2912" s="43">
        <v>0</v>
      </c>
      <c r="H2912" s="43">
        <v>1.1642045454545455</v>
      </c>
      <c r="I2912" s="9">
        <v>0</v>
      </c>
      <c r="J2912" s="9">
        <v>1.1642045454545455</v>
      </c>
      <c r="K2912" s="11">
        <v>0</v>
      </c>
      <c r="L2912" s="41">
        <v>0</v>
      </c>
      <c r="M2912" s="44">
        <v>0</v>
      </c>
      <c r="N2912" s="13">
        <v>0</v>
      </c>
      <c r="O2912" s="13">
        <v>0</v>
      </c>
      <c r="P2912" s="22">
        <v>0</v>
      </c>
      <c r="Q2912" s="22">
        <v>0</v>
      </c>
      <c r="R2912" s="14">
        <v>0</v>
      </c>
      <c r="S2912" s="22">
        <v>41</v>
      </c>
      <c r="T2912" s="22">
        <v>1</v>
      </c>
      <c r="U2912" s="22">
        <v>12</v>
      </c>
      <c r="V2912" s="22"/>
      <c r="W2912" s="22">
        <v>4</v>
      </c>
      <c r="X2912" s="22">
        <v>4</v>
      </c>
      <c r="Y2912" s="14">
        <v>12</v>
      </c>
      <c r="Z2912" s="10">
        <v>4</v>
      </c>
      <c r="AA2912" s="22">
        <v>4</v>
      </c>
      <c r="AB2912" s="22">
        <v>6.56</v>
      </c>
      <c r="AC2912" s="22">
        <v>0</v>
      </c>
      <c r="AD2912" s="42">
        <v>0</v>
      </c>
      <c r="AE2912" s="22">
        <v>999999</v>
      </c>
      <c r="AF2912" s="22">
        <v>0</v>
      </c>
      <c r="AG2912" s="22">
        <v>0</v>
      </c>
      <c r="AH2912" s="22">
        <v>0</v>
      </c>
      <c r="AI2912" s="22">
        <v>0</v>
      </c>
      <c r="AJ2912" s="22">
        <v>0</v>
      </c>
      <c r="AK2912" s="22">
        <v>0</v>
      </c>
      <c r="AL2912" s="45">
        <v>0</v>
      </c>
      <c r="AM2912" s="45">
        <v>0</v>
      </c>
      <c r="AN2912" s="45">
        <v>0</v>
      </c>
      <c r="AO2912" s="45">
        <v>0</v>
      </c>
      <c r="AP2912" s="45">
        <v>0</v>
      </c>
      <c r="AQ2912" s="45">
        <v>0</v>
      </c>
      <c r="AR2912" s="45">
        <v>0</v>
      </c>
      <c r="AS2912" s="45" t="s">
        <v>4445</v>
      </c>
      <c r="AT2912" s="45" t="s">
        <v>4445</v>
      </c>
      <c r="AU2912" s="45">
        <v>0</v>
      </c>
      <c r="AV2912" s="10">
        <v>3.4358223523670079</v>
      </c>
      <c r="AW2912" s="10">
        <v>3.4358223523670079</v>
      </c>
      <c r="AX2912" s="17">
        <v>0</v>
      </c>
    </row>
    <row r="2913" spans="1:50" x14ac:dyDescent="0.25">
      <c r="A2913" s="22" t="s">
        <v>2195</v>
      </c>
      <c r="B2913" s="22" t="s">
        <v>3962</v>
      </c>
      <c r="C2913" s="22" t="s">
        <v>4113</v>
      </c>
      <c r="D2913" s="22">
        <v>458</v>
      </c>
      <c r="E2913" s="22" t="s">
        <v>4118</v>
      </c>
      <c r="F2913" s="43">
        <v>0</v>
      </c>
      <c r="G2913" s="43">
        <v>0</v>
      </c>
      <c r="H2913" s="43">
        <v>3.1060606060606066E-2</v>
      </c>
      <c r="I2913" s="9">
        <v>0</v>
      </c>
      <c r="J2913" s="9">
        <v>3.1060606060606066E-2</v>
      </c>
      <c r="K2913" s="11">
        <v>0</v>
      </c>
      <c r="L2913" s="41">
        <v>0</v>
      </c>
      <c r="M2913" s="44">
        <v>0</v>
      </c>
      <c r="N2913" s="13">
        <v>0</v>
      </c>
      <c r="O2913" s="13">
        <v>0</v>
      </c>
      <c r="P2913" s="22">
        <v>0</v>
      </c>
      <c r="Q2913" s="22">
        <v>0</v>
      </c>
      <c r="R2913" s="14">
        <v>0</v>
      </c>
      <c r="S2913" s="22">
        <v>8</v>
      </c>
      <c r="T2913" s="22">
        <v>1</v>
      </c>
      <c r="U2913" s="22">
        <v>12</v>
      </c>
      <c r="V2913" s="22"/>
      <c r="W2913" s="22">
        <v>4</v>
      </c>
      <c r="X2913" s="22">
        <v>4</v>
      </c>
      <c r="Y2913" s="14">
        <v>12</v>
      </c>
      <c r="Z2913" s="10">
        <v>4</v>
      </c>
      <c r="AA2913" s="22">
        <v>4</v>
      </c>
      <c r="AB2913" s="22">
        <v>6.56</v>
      </c>
      <c r="AC2913" s="22">
        <v>0</v>
      </c>
      <c r="AD2913" s="42">
        <v>0</v>
      </c>
      <c r="AE2913" s="22">
        <v>999999</v>
      </c>
      <c r="AF2913" s="22">
        <v>0</v>
      </c>
      <c r="AG2913" s="22">
        <v>0</v>
      </c>
      <c r="AH2913" s="22">
        <v>0</v>
      </c>
      <c r="AI2913" s="22">
        <v>0</v>
      </c>
      <c r="AJ2913" s="22">
        <v>0</v>
      </c>
      <c r="AK2913" s="22">
        <v>0</v>
      </c>
      <c r="AL2913" s="45">
        <v>0</v>
      </c>
      <c r="AM2913" s="45">
        <v>0</v>
      </c>
      <c r="AN2913" s="45">
        <v>0</v>
      </c>
      <c r="AO2913" s="45">
        <v>0</v>
      </c>
      <c r="AP2913" s="45">
        <v>0</v>
      </c>
      <c r="AQ2913" s="45">
        <v>0</v>
      </c>
      <c r="AR2913" s="45">
        <v>0</v>
      </c>
      <c r="AS2913" s="45" t="s">
        <v>4445</v>
      </c>
      <c r="AT2913" s="45" t="s">
        <v>4445</v>
      </c>
      <c r="AU2913" s="45">
        <v>0</v>
      </c>
      <c r="AV2913" s="10">
        <v>128.78048780487802</v>
      </c>
      <c r="AW2913" s="10">
        <v>128.78048780487802</v>
      </c>
      <c r="AX2913" s="17">
        <v>0</v>
      </c>
    </row>
    <row r="2914" spans="1:50" x14ac:dyDescent="0.25">
      <c r="A2914" s="22" t="s">
        <v>2195</v>
      </c>
      <c r="B2914" s="22" t="s">
        <v>3962</v>
      </c>
      <c r="C2914" s="22" t="s">
        <v>4113</v>
      </c>
      <c r="D2914" s="22">
        <v>134</v>
      </c>
      <c r="E2914" s="22" t="s">
        <v>4119</v>
      </c>
      <c r="F2914" s="43">
        <v>0</v>
      </c>
      <c r="G2914" s="43">
        <v>0</v>
      </c>
      <c r="H2914" s="43">
        <v>0.70625000000000004</v>
      </c>
      <c r="I2914" s="9">
        <v>0</v>
      </c>
      <c r="J2914" s="9">
        <v>0.70625000000000004</v>
      </c>
      <c r="K2914" s="11">
        <v>0</v>
      </c>
      <c r="L2914" s="41">
        <v>0</v>
      </c>
      <c r="M2914" s="44">
        <v>0</v>
      </c>
      <c r="N2914" s="13">
        <v>0</v>
      </c>
      <c r="O2914" s="13">
        <v>0</v>
      </c>
      <c r="P2914" s="22">
        <v>0</v>
      </c>
      <c r="Q2914" s="22">
        <v>0</v>
      </c>
      <c r="R2914" s="14">
        <v>0</v>
      </c>
      <c r="S2914" s="22">
        <v>53</v>
      </c>
      <c r="T2914" s="22">
        <v>1</v>
      </c>
      <c r="U2914" s="22">
        <v>12</v>
      </c>
      <c r="V2914" s="22"/>
      <c r="W2914" s="22">
        <v>4</v>
      </c>
      <c r="X2914" s="22">
        <v>4</v>
      </c>
      <c r="Y2914" s="14">
        <v>12</v>
      </c>
      <c r="Z2914" s="10">
        <v>4</v>
      </c>
      <c r="AA2914" s="22">
        <v>4</v>
      </c>
      <c r="AB2914" s="22">
        <v>6.56</v>
      </c>
      <c r="AC2914" s="22">
        <v>0</v>
      </c>
      <c r="AD2914" s="42">
        <v>0</v>
      </c>
      <c r="AE2914" s="22">
        <v>999999</v>
      </c>
      <c r="AF2914" s="22">
        <v>0</v>
      </c>
      <c r="AG2914" s="22">
        <v>0</v>
      </c>
      <c r="AH2914" s="22">
        <v>0</v>
      </c>
      <c r="AI2914" s="22">
        <v>0</v>
      </c>
      <c r="AJ2914" s="22">
        <v>0</v>
      </c>
      <c r="AK2914" s="22">
        <v>0</v>
      </c>
      <c r="AL2914" s="45">
        <v>0</v>
      </c>
      <c r="AM2914" s="45">
        <v>0</v>
      </c>
      <c r="AN2914" s="45">
        <v>0</v>
      </c>
      <c r="AO2914" s="45">
        <v>0</v>
      </c>
      <c r="AP2914" s="45">
        <v>0</v>
      </c>
      <c r="AQ2914" s="45">
        <v>0</v>
      </c>
      <c r="AR2914" s="45">
        <v>0</v>
      </c>
      <c r="AS2914" s="45" t="s">
        <v>4445</v>
      </c>
      <c r="AT2914" s="45" t="s">
        <v>4445</v>
      </c>
      <c r="AU2914" s="45">
        <v>0</v>
      </c>
      <c r="AV2914" s="10">
        <v>5.663716814159292</v>
      </c>
      <c r="AW2914" s="10">
        <v>5.663716814159292</v>
      </c>
      <c r="AX2914" s="17">
        <v>0</v>
      </c>
    </row>
    <row r="2915" spans="1:50" x14ac:dyDescent="0.25">
      <c r="A2915" s="22" t="s">
        <v>2195</v>
      </c>
      <c r="B2915" s="22" t="s">
        <v>3962</v>
      </c>
      <c r="C2915" s="22" t="s">
        <v>4113</v>
      </c>
      <c r="D2915" s="22">
        <v>4271</v>
      </c>
      <c r="E2915" s="22" t="s">
        <v>4120</v>
      </c>
      <c r="F2915" s="43">
        <v>0</v>
      </c>
      <c r="G2915" s="43">
        <v>0</v>
      </c>
      <c r="H2915" s="43">
        <v>8.0973484848484851</v>
      </c>
      <c r="I2915" s="9">
        <v>0</v>
      </c>
      <c r="J2915" s="9">
        <v>8.0973484848484851</v>
      </c>
      <c r="K2915" s="11">
        <v>0</v>
      </c>
      <c r="L2915" s="41">
        <v>0</v>
      </c>
      <c r="M2915" s="44">
        <v>0</v>
      </c>
      <c r="N2915" s="13">
        <v>0</v>
      </c>
      <c r="O2915" s="13">
        <v>0</v>
      </c>
      <c r="P2915" s="22">
        <v>0</v>
      </c>
      <c r="Q2915" s="22">
        <v>0</v>
      </c>
      <c r="R2915" s="14">
        <v>0</v>
      </c>
      <c r="S2915" s="22">
        <v>370</v>
      </c>
      <c r="T2915" s="22">
        <v>1</v>
      </c>
      <c r="U2915" s="22">
        <v>12</v>
      </c>
      <c r="V2915" s="22"/>
      <c r="W2915" s="22">
        <v>4</v>
      </c>
      <c r="X2915" s="22">
        <v>4</v>
      </c>
      <c r="Y2915" s="14">
        <v>12</v>
      </c>
      <c r="Z2915" s="10">
        <v>4</v>
      </c>
      <c r="AA2915" s="22">
        <v>4</v>
      </c>
      <c r="AB2915" s="22">
        <v>6.56</v>
      </c>
      <c r="AC2915" s="22">
        <v>0</v>
      </c>
      <c r="AD2915" s="42">
        <v>0</v>
      </c>
      <c r="AE2915" s="22">
        <v>999999</v>
      </c>
      <c r="AF2915" s="22">
        <v>0</v>
      </c>
      <c r="AG2915" s="22">
        <v>0</v>
      </c>
      <c r="AH2915" s="22">
        <v>0</v>
      </c>
      <c r="AI2915" s="22">
        <v>0</v>
      </c>
      <c r="AJ2915" s="22">
        <v>0</v>
      </c>
      <c r="AK2915" s="22">
        <v>0</v>
      </c>
      <c r="AL2915" s="45">
        <v>0</v>
      </c>
      <c r="AM2915" s="45">
        <v>0</v>
      </c>
      <c r="AN2915" s="45">
        <v>0</v>
      </c>
      <c r="AO2915" s="45">
        <v>0</v>
      </c>
      <c r="AP2915" s="45">
        <v>0</v>
      </c>
      <c r="AQ2915" s="45">
        <v>0</v>
      </c>
      <c r="AR2915" s="45">
        <v>0</v>
      </c>
      <c r="AS2915" s="45" t="s">
        <v>4445</v>
      </c>
      <c r="AT2915" s="45" t="s">
        <v>4445</v>
      </c>
      <c r="AU2915" s="45">
        <v>0</v>
      </c>
      <c r="AV2915" s="10">
        <v>0.49398886653880336</v>
      </c>
      <c r="AW2915" s="10">
        <v>0.49398886653880336</v>
      </c>
      <c r="AX2915" s="17">
        <v>0</v>
      </c>
    </row>
    <row r="2916" spans="1:50" x14ac:dyDescent="0.25">
      <c r="A2916" s="22" t="s">
        <v>2195</v>
      </c>
      <c r="B2916" s="22" t="s">
        <v>3962</v>
      </c>
      <c r="C2916" s="22" t="s">
        <v>4113</v>
      </c>
      <c r="D2916" s="22">
        <v>1179</v>
      </c>
      <c r="E2916" s="22" t="s">
        <v>4121</v>
      </c>
      <c r="F2916" s="43">
        <v>0</v>
      </c>
      <c r="G2916" s="43">
        <v>0</v>
      </c>
      <c r="H2916" s="43">
        <v>7.1509469696969701</v>
      </c>
      <c r="I2916" s="9">
        <v>0</v>
      </c>
      <c r="J2916" s="9">
        <v>7.1509469696969701</v>
      </c>
      <c r="K2916" s="11">
        <v>0</v>
      </c>
      <c r="L2916" s="41">
        <v>0</v>
      </c>
      <c r="M2916" s="44">
        <v>0</v>
      </c>
      <c r="N2916" s="13">
        <v>0</v>
      </c>
      <c r="O2916" s="13">
        <v>0</v>
      </c>
      <c r="P2916" s="22">
        <v>0</v>
      </c>
      <c r="Q2916" s="22">
        <v>0</v>
      </c>
      <c r="R2916" s="14">
        <v>0</v>
      </c>
      <c r="S2916" s="22">
        <v>328</v>
      </c>
      <c r="T2916" s="22">
        <v>1</v>
      </c>
      <c r="U2916" s="22">
        <v>12</v>
      </c>
      <c r="V2916" s="22"/>
      <c r="W2916" s="22">
        <v>4</v>
      </c>
      <c r="X2916" s="22">
        <v>4</v>
      </c>
      <c r="Y2916" s="14">
        <v>12</v>
      </c>
      <c r="Z2916" s="10">
        <v>4</v>
      </c>
      <c r="AA2916" s="22">
        <v>4</v>
      </c>
      <c r="AB2916" s="22">
        <v>6.56</v>
      </c>
      <c r="AC2916" s="22">
        <v>0</v>
      </c>
      <c r="AD2916" s="42">
        <v>0</v>
      </c>
      <c r="AE2916" s="22">
        <v>999999</v>
      </c>
      <c r="AF2916" s="22">
        <v>0</v>
      </c>
      <c r="AG2916" s="22">
        <v>0</v>
      </c>
      <c r="AH2916" s="22">
        <v>0</v>
      </c>
      <c r="AI2916" s="22">
        <v>0</v>
      </c>
      <c r="AJ2916" s="22">
        <v>0</v>
      </c>
      <c r="AK2916" s="22">
        <v>0</v>
      </c>
      <c r="AL2916" s="45">
        <v>0</v>
      </c>
      <c r="AM2916" s="45">
        <v>0</v>
      </c>
      <c r="AN2916" s="45">
        <v>0</v>
      </c>
      <c r="AO2916" s="45">
        <v>0</v>
      </c>
      <c r="AP2916" s="45">
        <v>0</v>
      </c>
      <c r="AQ2916" s="45">
        <v>0</v>
      </c>
      <c r="AR2916" s="45">
        <v>0</v>
      </c>
      <c r="AS2916" s="45" t="s">
        <v>4445</v>
      </c>
      <c r="AT2916" s="45" t="s">
        <v>4445</v>
      </c>
      <c r="AU2916" s="45">
        <v>0</v>
      </c>
      <c r="AV2916" s="10">
        <v>0.55936647509071158</v>
      </c>
      <c r="AW2916" s="10">
        <v>0.55936647509071158</v>
      </c>
      <c r="AX2916" s="17">
        <v>0</v>
      </c>
    </row>
    <row r="2917" spans="1:50" x14ac:dyDescent="0.25">
      <c r="A2917" s="22" t="s">
        <v>2195</v>
      </c>
      <c r="B2917" s="22" t="s">
        <v>3962</v>
      </c>
      <c r="C2917" s="22" t="s">
        <v>4113</v>
      </c>
      <c r="D2917" s="22">
        <v>3786</v>
      </c>
      <c r="E2917" s="22" t="s">
        <v>4122</v>
      </c>
      <c r="F2917" s="43">
        <v>0</v>
      </c>
      <c r="G2917" s="43">
        <v>0</v>
      </c>
      <c r="H2917" s="43">
        <v>13.189962121212121</v>
      </c>
      <c r="I2917" s="9">
        <v>0</v>
      </c>
      <c r="J2917" s="9">
        <v>13.189962121212121</v>
      </c>
      <c r="K2917" s="11">
        <v>0</v>
      </c>
      <c r="L2917" s="41">
        <v>0</v>
      </c>
      <c r="M2917" s="44">
        <v>0</v>
      </c>
      <c r="N2917" s="13">
        <v>0</v>
      </c>
      <c r="O2917" s="13">
        <v>0</v>
      </c>
      <c r="P2917" s="22">
        <v>0</v>
      </c>
      <c r="Q2917" s="22">
        <v>0</v>
      </c>
      <c r="R2917" s="14">
        <v>0</v>
      </c>
      <c r="S2917" s="22">
        <v>513</v>
      </c>
      <c r="T2917" s="22">
        <v>1</v>
      </c>
      <c r="U2917" s="22">
        <v>12</v>
      </c>
      <c r="V2917" s="22"/>
      <c r="W2917" s="22">
        <v>4</v>
      </c>
      <c r="X2917" s="22">
        <v>4</v>
      </c>
      <c r="Y2917" s="14">
        <v>12</v>
      </c>
      <c r="Z2917" s="10">
        <v>4</v>
      </c>
      <c r="AA2917" s="22">
        <v>4</v>
      </c>
      <c r="AB2917" s="22">
        <v>6.56</v>
      </c>
      <c r="AC2917" s="22">
        <v>0</v>
      </c>
      <c r="AD2917" s="42">
        <v>0</v>
      </c>
      <c r="AE2917" s="22">
        <v>999999</v>
      </c>
      <c r="AF2917" s="22">
        <v>0</v>
      </c>
      <c r="AG2917" s="22">
        <v>0</v>
      </c>
      <c r="AH2917" s="22">
        <v>0</v>
      </c>
      <c r="AI2917" s="22">
        <v>0</v>
      </c>
      <c r="AJ2917" s="22">
        <v>0</v>
      </c>
      <c r="AK2917" s="22">
        <v>0</v>
      </c>
      <c r="AL2917" s="45">
        <v>0</v>
      </c>
      <c r="AM2917" s="45">
        <v>0</v>
      </c>
      <c r="AN2917" s="45">
        <v>0</v>
      </c>
      <c r="AO2917" s="45">
        <v>0</v>
      </c>
      <c r="AP2917" s="45">
        <v>0</v>
      </c>
      <c r="AQ2917" s="45">
        <v>0</v>
      </c>
      <c r="AR2917" s="45">
        <v>0</v>
      </c>
      <c r="AS2917" s="45" t="s">
        <v>4445</v>
      </c>
      <c r="AT2917" s="45" t="s">
        <v>4445</v>
      </c>
      <c r="AU2917" s="45">
        <v>0</v>
      </c>
      <c r="AV2917" s="10">
        <v>0.30326091638786384</v>
      </c>
      <c r="AW2917" s="10">
        <v>0.30326091638786384</v>
      </c>
      <c r="AX2917" s="17">
        <v>0</v>
      </c>
    </row>
    <row r="2918" spans="1:50" x14ac:dyDescent="0.25">
      <c r="A2918" s="22" t="s">
        <v>2195</v>
      </c>
      <c r="B2918" s="22" t="s">
        <v>3962</v>
      </c>
      <c r="C2918" s="22" t="s">
        <v>4113</v>
      </c>
      <c r="D2918" s="22">
        <v>1750</v>
      </c>
      <c r="E2918" s="22" t="s">
        <v>4123</v>
      </c>
      <c r="F2918" s="43">
        <v>0</v>
      </c>
      <c r="G2918" s="43">
        <v>0</v>
      </c>
      <c r="H2918" s="43">
        <v>17.762121212121215</v>
      </c>
      <c r="I2918" s="9">
        <v>0</v>
      </c>
      <c r="J2918" s="9">
        <v>17.762121212121215</v>
      </c>
      <c r="K2918" s="11">
        <v>0</v>
      </c>
      <c r="L2918" s="41">
        <v>0</v>
      </c>
      <c r="M2918" s="44">
        <v>0</v>
      </c>
      <c r="N2918" s="13">
        <v>0</v>
      </c>
      <c r="O2918" s="13">
        <v>0</v>
      </c>
      <c r="P2918" s="22">
        <v>0</v>
      </c>
      <c r="Q2918" s="22">
        <v>0</v>
      </c>
      <c r="R2918" s="14">
        <v>0</v>
      </c>
      <c r="S2918" s="22">
        <v>626</v>
      </c>
      <c r="T2918" s="22">
        <v>1</v>
      </c>
      <c r="U2918" s="22">
        <v>12</v>
      </c>
      <c r="V2918" s="22"/>
      <c r="W2918" s="22">
        <v>4</v>
      </c>
      <c r="X2918" s="22">
        <v>4</v>
      </c>
      <c r="Y2918" s="14">
        <v>12</v>
      </c>
      <c r="Z2918" s="10">
        <v>4</v>
      </c>
      <c r="AA2918" s="22">
        <v>4</v>
      </c>
      <c r="AB2918" s="22">
        <v>6.56</v>
      </c>
      <c r="AC2918" s="22">
        <v>0</v>
      </c>
      <c r="AD2918" s="42">
        <v>0</v>
      </c>
      <c r="AE2918" s="22">
        <v>999999</v>
      </c>
      <c r="AF2918" s="22">
        <v>0</v>
      </c>
      <c r="AG2918" s="22">
        <v>0</v>
      </c>
      <c r="AH2918" s="22">
        <v>0</v>
      </c>
      <c r="AI2918" s="22">
        <v>0</v>
      </c>
      <c r="AJ2918" s="22">
        <v>0</v>
      </c>
      <c r="AK2918" s="22">
        <v>0</v>
      </c>
      <c r="AL2918" s="45">
        <v>0</v>
      </c>
      <c r="AM2918" s="45">
        <v>0</v>
      </c>
      <c r="AN2918" s="45">
        <v>0</v>
      </c>
      <c r="AO2918" s="45">
        <v>0</v>
      </c>
      <c r="AP2918" s="45">
        <v>0</v>
      </c>
      <c r="AQ2918" s="45">
        <v>0</v>
      </c>
      <c r="AR2918" s="45">
        <v>0</v>
      </c>
      <c r="AS2918" s="45" t="s">
        <v>4445</v>
      </c>
      <c r="AT2918" s="45" t="s">
        <v>4445</v>
      </c>
      <c r="AU2918" s="45">
        <v>0</v>
      </c>
      <c r="AV2918" s="10">
        <v>0.22519832807301882</v>
      </c>
      <c r="AW2918" s="10">
        <v>0.22519832807301882</v>
      </c>
      <c r="AX2918" s="17">
        <v>0</v>
      </c>
    </row>
    <row r="2919" spans="1:50" x14ac:dyDescent="0.25">
      <c r="A2919" s="22" t="s">
        <v>2195</v>
      </c>
      <c r="B2919" s="22" t="s">
        <v>3962</v>
      </c>
      <c r="C2919" s="22" t="s">
        <v>4113</v>
      </c>
      <c r="D2919" s="22">
        <v>2678</v>
      </c>
      <c r="E2919" s="22" t="s">
        <v>4124</v>
      </c>
      <c r="F2919" s="43">
        <v>0</v>
      </c>
      <c r="G2919" s="43">
        <v>0</v>
      </c>
      <c r="H2919" s="43">
        <v>4.2109848484848484</v>
      </c>
      <c r="I2919" s="9">
        <v>0</v>
      </c>
      <c r="J2919" s="9">
        <v>4.2109848484848484</v>
      </c>
      <c r="K2919" s="11">
        <v>0</v>
      </c>
      <c r="L2919" s="41">
        <v>0</v>
      </c>
      <c r="M2919" s="44">
        <v>0</v>
      </c>
      <c r="N2919" s="13">
        <v>0</v>
      </c>
      <c r="O2919" s="13">
        <v>0</v>
      </c>
      <c r="P2919" s="22">
        <v>0</v>
      </c>
      <c r="Q2919" s="22">
        <v>0</v>
      </c>
      <c r="R2919" s="14">
        <v>0</v>
      </c>
      <c r="S2919" s="22">
        <v>289</v>
      </c>
      <c r="T2919" s="22">
        <v>1</v>
      </c>
      <c r="U2919" s="22">
        <v>12</v>
      </c>
      <c r="V2919" s="22"/>
      <c r="W2919" s="22">
        <v>4</v>
      </c>
      <c r="X2919" s="22">
        <v>4</v>
      </c>
      <c r="Y2919" s="14">
        <v>12</v>
      </c>
      <c r="Z2919" s="10">
        <v>4</v>
      </c>
      <c r="AA2919" s="22">
        <v>4</v>
      </c>
      <c r="AB2919" s="22">
        <v>6.56</v>
      </c>
      <c r="AC2919" s="22">
        <v>0</v>
      </c>
      <c r="AD2919" s="42">
        <v>0</v>
      </c>
      <c r="AE2919" s="22">
        <v>999999</v>
      </c>
      <c r="AF2919" s="22">
        <v>0</v>
      </c>
      <c r="AG2919" s="22">
        <v>0</v>
      </c>
      <c r="AH2919" s="22">
        <v>0</v>
      </c>
      <c r="AI2919" s="22">
        <v>0</v>
      </c>
      <c r="AJ2919" s="22">
        <v>0</v>
      </c>
      <c r="AK2919" s="22">
        <v>0</v>
      </c>
      <c r="AL2919" s="45">
        <v>0</v>
      </c>
      <c r="AM2919" s="45">
        <v>0</v>
      </c>
      <c r="AN2919" s="45">
        <v>0</v>
      </c>
      <c r="AO2919" s="45">
        <v>0</v>
      </c>
      <c r="AP2919" s="45">
        <v>0</v>
      </c>
      <c r="AQ2919" s="45">
        <v>0</v>
      </c>
      <c r="AR2919" s="45">
        <v>0</v>
      </c>
      <c r="AS2919" s="45" t="s">
        <v>4445</v>
      </c>
      <c r="AT2919" s="45" t="s">
        <v>4445</v>
      </c>
      <c r="AU2919" s="45">
        <v>0</v>
      </c>
      <c r="AV2919" s="10">
        <v>0.94989655482594226</v>
      </c>
      <c r="AW2919" s="10">
        <v>0.94989655482594226</v>
      </c>
      <c r="AX2919" s="17">
        <v>0</v>
      </c>
    </row>
    <row r="2920" spans="1:50" x14ac:dyDescent="0.25">
      <c r="A2920" s="22" t="s">
        <v>2195</v>
      </c>
      <c r="B2920" s="22" t="s">
        <v>3962</v>
      </c>
      <c r="C2920" s="22" t="s">
        <v>4113</v>
      </c>
      <c r="D2920" s="22">
        <v>9145</v>
      </c>
      <c r="E2920" s="22" t="s">
        <v>4125</v>
      </c>
      <c r="F2920" s="43">
        <v>0</v>
      </c>
      <c r="G2920" s="43">
        <v>0</v>
      </c>
      <c r="H2920" s="43">
        <v>1.7215909090909094</v>
      </c>
      <c r="I2920" s="9">
        <v>0</v>
      </c>
      <c r="J2920" s="9">
        <v>1.7215909090909094</v>
      </c>
      <c r="K2920" s="11">
        <v>0</v>
      </c>
      <c r="L2920" s="41">
        <v>0</v>
      </c>
      <c r="M2920" s="44">
        <v>0</v>
      </c>
      <c r="N2920" s="13">
        <v>0</v>
      </c>
      <c r="O2920" s="13">
        <v>0</v>
      </c>
      <c r="P2920" s="22">
        <v>0</v>
      </c>
      <c r="Q2920" s="22">
        <v>0</v>
      </c>
      <c r="R2920" s="14">
        <v>0</v>
      </c>
      <c r="S2920" s="22">
        <v>72</v>
      </c>
      <c r="T2920" s="22">
        <v>1</v>
      </c>
      <c r="U2920" s="22">
        <v>12</v>
      </c>
      <c r="V2920" s="22"/>
      <c r="W2920" s="22">
        <v>4</v>
      </c>
      <c r="X2920" s="22">
        <v>4</v>
      </c>
      <c r="Y2920" s="14">
        <v>12</v>
      </c>
      <c r="Z2920" s="10">
        <v>4</v>
      </c>
      <c r="AA2920" s="22">
        <v>4</v>
      </c>
      <c r="AB2920" s="22">
        <v>6.56</v>
      </c>
      <c r="AC2920" s="22">
        <v>0</v>
      </c>
      <c r="AD2920" s="42">
        <v>0</v>
      </c>
      <c r="AE2920" s="22">
        <v>999999</v>
      </c>
      <c r="AF2920" s="22">
        <v>0</v>
      </c>
      <c r="AG2920" s="22">
        <v>0</v>
      </c>
      <c r="AH2920" s="22">
        <v>0</v>
      </c>
      <c r="AI2920" s="22">
        <v>0</v>
      </c>
      <c r="AJ2920" s="22">
        <v>0</v>
      </c>
      <c r="AK2920" s="22">
        <v>0</v>
      </c>
      <c r="AL2920" s="45">
        <v>0</v>
      </c>
      <c r="AM2920" s="45">
        <v>0</v>
      </c>
      <c r="AN2920" s="45">
        <v>0</v>
      </c>
      <c r="AO2920" s="45">
        <v>0</v>
      </c>
      <c r="AP2920" s="45">
        <v>0</v>
      </c>
      <c r="AQ2920" s="45">
        <v>0</v>
      </c>
      <c r="AR2920" s="45">
        <v>0</v>
      </c>
      <c r="AS2920" s="45" t="s">
        <v>4445</v>
      </c>
      <c r="AT2920" s="45" t="s">
        <v>4445</v>
      </c>
      <c r="AU2920" s="45">
        <v>0</v>
      </c>
      <c r="AV2920" s="10">
        <v>2.3234323432343231</v>
      </c>
      <c r="AW2920" s="10">
        <v>2.3234323432343231</v>
      </c>
      <c r="AX2920" s="17">
        <v>0</v>
      </c>
    </row>
    <row r="2921" spans="1:50" x14ac:dyDescent="0.25">
      <c r="A2921" s="22" t="s">
        <v>2195</v>
      </c>
      <c r="B2921" s="22" t="s">
        <v>3962</v>
      </c>
      <c r="C2921" s="22" t="s">
        <v>4113</v>
      </c>
      <c r="D2921" s="22">
        <v>6594</v>
      </c>
      <c r="E2921" s="22" t="s">
        <v>4126</v>
      </c>
      <c r="F2921" s="43">
        <v>0</v>
      </c>
      <c r="G2921" s="43">
        <v>0</v>
      </c>
      <c r="H2921" s="43">
        <v>7.171780303030304</v>
      </c>
      <c r="I2921" s="9">
        <v>0</v>
      </c>
      <c r="J2921" s="9">
        <v>7.171780303030304</v>
      </c>
      <c r="K2921" s="11">
        <v>0</v>
      </c>
      <c r="L2921" s="41">
        <v>0</v>
      </c>
      <c r="M2921" s="44">
        <v>0</v>
      </c>
      <c r="N2921" s="13">
        <v>0</v>
      </c>
      <c r="O2921" s="13">
        <v>0</v>
      </c>
      <c r="P2921" s="22">
        <v>0</v>
      </c>
      <c r="Q2921" s="22">
        <v>0</v>
      </c>
      <c r="R2921" s="14">
        <v>0</v>
      </c>
      <c r="S2921" s="22">
        <v>268</v>
      </c>
      <c r="T2921" s="22">
        <v>1</v>
      </c>
      <c r="U2921" s="22">
        <v>12</v>
      </c>
      <c r="V2921" s="22"/>
      <c r="W2921" s="22">
        <v>4</v>
      </c>
      <c r="X2921" s="22">
        <v>4</v>
      </c>
      <c r="Y2921" s="14">
        <v>12</v>
      </c>
      <c r="Z2921" s="10">
        <v>4</v>
      </c>
      <c r="AA2921" s="22">
        <v>4</v>
      </c>
      <c r="AB2921" s="22">
        <v>6.56</v>
      </c>
      <c r="AC2921" s="22">
        <v>0</v>
      </c>
      <c r="AD2921" s="42">
        <v>0</v>
      </c>
      <c r="AE2921" s="22">
        <v>999999</v>
      </c>
      <c r="AF2921" s="22">
        <v>0</v>
      </c>
      <c r="AG2921" s="22">
        <v>0</v>
      </c>
      <c r="AH2921" s="22">
        <v>0</v>
      </c>
      <c r="AI2921" s="22">
        <v>0</v>
      </c>
      <c r="AJ2921" s="22">
        <v>0</v>
      </c>
      <c r="AK2921" s="22">
        <v>0</v>
      </c>
      <c r="AL2921" s="45">
        <v>0</v>
      </c>
      <c r="AM2921" s="45">
        <v>0</v>
      </c>
      <c r="AN2921" s="45">
        <v>0</v>
      </c>
      <c r="AO2921" s="45">
        <v>0</v>
      </c>
      <c r="AP2921" s="45">
        <v>0</v>
      </c>
      <c r="AQ2921" s="45">
        <v>0</v>
      </c>
      <c r="AR2921" s="45">
        <v>0</v>
      </c>
      <c r="AS2921" s="45" t="s">
        <v>4445</v>
      </c>
      <c r="AT2921" s="45" t="s">
        <v>4445</v>
      </c>
      <c r="AU2921" s="45">
        <v>0</v>
      </c>
      <c r="AV2921" s="10">
        <v>0.55774156917632756</v>
      </c>
      <c r="AW2921" s="10">
        <v>0.55774156917632756</v>
      </c>
      <c r="AX2921" s="17">
        <v>0</v>
      </c>
    </row>
    <row r="2922" spans="1:50" x14ac:dyDescent="0.25">
      <c r="A2922" s="22" t="s">
        <v>2195</v>
      </c>
      <c r="B2922" s="22" t="s">
        <v>3962</v>
      </c>
      <c r="C2922" s="22" t="s">
        <v>4113</v>
      </c>
      <c r="D2922" s="22">
        <v>4821</v>
      </c>
      <c r="E2922" s="22" t="s">
        <v>4127</v>
      </c>
      <c r="F2922" s="43">
        <v>0</v>
      </c>
      <c r="G2922" s="43">
        <v>0</v>
      </c>
      <c r="H2922" s="43">
        <v>1.1674242424242425</v>
      </c>
      <c r="I2922" s="9">
        <v>0</v>
      </c>
      <c r="J2922" s="9">
        <v>1.1674242424242425</v>
      </c>
      <c r="K2922" s="11">
        <v>0</v>
      </c>
      <c r="L2922" s="41">
        <v>0</v>
      </c>
      <c r="M2922" s="44">
        <v>0</v>
      </c>
      <c r="N2922" s="13">
        <v>0</v>
      </c>
      <c r="O2922" s="13">
        <v>0</v>
      </c>
      <c r="P2922" s="22">
        <v>0</v>
      </c>
      <c r="Q2922" s="22">
        <v>0</v>
      </c>
      <c r="R2922" s="14">
        <v>0</v>
      </c>
      <c r="S2922" s="22">
        <v>32</v>
      </c>
      <c r="T2922" s="22">
        <v>1</v>
      </c>
      <c r="U2922" s="22">
        <v>12</v>
      </c>
      <c r="V2922" s="22"/>
      <c r="W2922" s="22">
        <v>4</v>
      </c>
      <c r="X2922" s="22">
        <v>4</v>
      </c>
      <c r="Y2922" s="14">
        <v>12</v>
      </c>
      <c r="Z2922" s="10">
        <v>4</v>
      </c>
      <c r="AA2922" s="22">
        <v>4</v>
      </c>
      <c r="AB2922" s="22">
        <v>6.56</v>
      </c>
      <c r="AC2922" s="22">
        <v>0</v>
      </c>
      <c r="AD2922" s="42">
        <v>0</v>
      </c>
      <c r="AE2922" s="22">
        <v>999999</v>
      </c>
      <c r="AF2922" s="22">
        <v>0</v>
      </c>
      <c r="AG2922" s="22">
        <v>0</v>
      </c>
      <c r="AH2922" s="22">
        <v>0</v>
      </c>
      <c r="AI2922" s="22">
        <v>0</v>
      </c>
      <c r="AJ2922" s="22">
        <v>0</v>
      </c>
      <c r="AK2922" s="22">
        <v>0</v>
      </c>
      <c r="AL2922" s="45">
        <v>0</v>
      </c>
      <c r="AM2922" s="45">
        <v>0</v>
      </c>
      <c r="AN2922" s="45">
        <v>0</v>
      </c>
      <c r="AO2922" s="45">
        <v>0</v>
      </c>
      <c r="AP2922" s="45">
        <v>0</v>
      </c>
      <c r="AQ2922" s="45">
        <v>0</v>
      </c>
      <c r="AR2922" s="45">
        <v>0</v>
      </c>
      <c r="AS2922" s="45" t="s">
        <v>4445</v>
      </c>
      <c r="AT2922" s="45" t="s">
        <v>4445</v>
      </c>
      <c r="AU2922" s="45">
        <v>0</v>
      </c>
      <c r="AV2922" s="10">
        <v>3.4263465282284229</v>
      </c>
      <c r="AW2922" s="10">
        <v>3.4263465282284229</v>
      </c>
      <c r="AX2922" s="17">
        <v>0</v>
      </c>
    </row>
    <row r="2923" spans="1:50" x14ac:dyDescent="0.25">
      <c r="A2923" s="22" t="s">
        <v>2195</v>
      </c>
      <c r="B2923" s="22" t="s">
        <v>3962</v>
      </c>
      <c r="C2923" s="22" t="s">
        <v>4113</v>
      </c>
      <c r="D2923" s="22">
        <v>2273</v>
      </c>
      <c r="E2923" s="22" t="s">
        <v>4128</v>
      </c>
      <c r="F2923" s="43">
        <v>0</v>
      </c>
      <c r="G2923" s="43">
        <v>0</v>
      </c>
      <c r="H2923" s="43">
        <v>2.5166666666666666</v>
      </c>
      <c r="I2923" s="9">
        <v>0</v>
      </c>
      <c r="J2923" s="9">
        <v>2.5166666666666666</v>
      </c>
      <c r="K2923" s="11">
        <v>0</v>
      </c>
      <c r="L2923" s="41">
        <v>0</v>
      </c>
      <c r="M2923" s="44">
        <v>0</v>
      </c>
      <c r="N2923" s="13">
        <v>0</v>
      </c>
      <c r="O2923" s="13">
        <v>0</v>
      </c>
      <c r="P2923" s="22">
        <v>0</v>
      </c>
      <c r="Q2923" s="22">
        <v>0</v>
      </c>
      <c r="R2923" s="14">
        <v>0</v>
      </c>
      <c r="S2923" s="22">
        <v>186</v>
      </c>
      <c r="T2923" s="22">
        <v>1</v>
      </c>
      <c r="U2923" s="22">
        <v>12</v>
      </c>
      <c r="V2923" s="22"/>
      <c r="W2923" s="22">
        <v>4</v>
      </c>
      <c r="X2923" s="22">
        <v>4</v>
      </c>
      <c r="Y2923" s="14">
        <v>12</v>
      </c>
      <c r="Z2923" s="10">
        <v>4</v>
      </c>
      <c r="AA2923" s="22">
        <v>4</v>
      </c>
      <c r="AB2923" s="22">
        <v>6.56</v>
      </c>
      <c r="AC2923" s="22">
        <v>0</v>
      </c>
      <c r="AD2923" s="42">
        <v>0</v>
      </c>
      <c r="AE2923" s="22">
        <v>999999</v>
      </c>
      <c r="AF2923" s="22">
        <v>0</v>
      </c>
      <c r="AG2923" s="22">
        <v>0</v>
      </c>
      <c r="AH2923" s="22">
        <v>0</v>
      </c>
      <c r="AI2923" s="22">
        <v>0</v>
      </c>
      <c r="AJ2923" s="22">
        <v>0</v>
      </c>
      <c r="AK2923" s="22">
        <v>0</v>
      </c>
      <c r="AL2923" s="45">
        <v>0</v>
      </c>
      <c r="AM2923" s="45">
        <v>0</v>
      </c>
      <c r="AN2923" s="45">
        <v>0</v>
      </c>
      <c r="AO2923" s="45">
        <v>0</v>
      </c>
      <c r="AP2923" s="45">
        <v>0</v>
      </c>
      <c r="AQ2923" s="45">
        <v>0</v>
      </c>
      <c r="AR2923" s="45">
        <v>0</v>
      </c>
      <c r="AS2923" s="45" t="s">
        <v>4445</v>
      </c>
      <c r="AT2923" s="45" t="s">
        <v>4445</v>
      </c>
      <c r="AU2923" s="45">
        <v>0</v>
      </c>
      <c r="AV2923" s="10">
        <v>1.5894039735099339</v>
      </c>
      <c r="AW2923" s="10">
        <v>1.5894039735099339</v>
      </c>
      <c r="AX2923" s="17">
        <v>0</v>
      </c>
    </row>
    <row r="2924" spans="1:50" x14ac:dyDescent="0.25">
      <c r="A2924" s="22" t="s">
        <v>2195</v>
      </c>
      <c r="B2924" s="22" t="s">
        <v>3962</v>
      </c>
      <c r="C2924" s="22" t="s">
        <v>4113</v>
      </c>
      <c r="D2924" s="22">
        <v>5818</v>
      </c>
      <c r="E2924" s="22" t="s">
        <v>4129</v>
      </c>
      <c r="F2924" s="43">
        <v>0</v>
      </c>
      <c r="G2924" s="43">
        <v>0</v>
      </c>
      <c r="H2924" s="43">
        <v>1.728030303030303</v>
      </c>
      <c r="I2924" s="9">
        <v>0</v>
      </c>
      <c r="J2924" s="9">
        <v>1.728030303030303</v>
      </c>
      <c r="K2924" s="11">
        <v>0</v>
      </c>
      <c r="L2924" s="41">
        <v>0</v>
      </c>
      <c r="M2924" s="44">
        <v>0</v>
      </c>
      <c r="N2924" s="13">
        <v>0</v>
      </c>
      <c r="O2924" s="13">
        <v>0</v>
      </c>
      <c r="P2924" s="22">
        <v>0</v>
      </c>
      <c r="Q2924" s="22">
        <v>0</v>
      </c>
      <c r="R2924" s="14">
        <v>0</v>
      </c>
      <c r="S2924" s="22">
        <v>85</v>
      </c>
      <c r="T2924" s="22">
        <v>1</v>
      </c>
      <c r="U2924" s="22">
        <v>12</v>
      </c>
      <c r="V2924" s="22"/>
      <c r="W2924" s="22">
        <v>4</v>
      </c>
      <c r="X2924" s="22">
        <v>4</v>
      </c>
      <c r="Y2924" s="14">
        <v>12</v>
      </c>
      <c r="Z2924" s="10">
        <v>4</v>
      </c>
      <c r="AA2924" s="22">
        <v>4</v>
      </c>
      <c r="AB2924" s="22">
        <v>6.56</v>
      </c>
      <c r="AC2924" s="22">
        <v>0</v>
      </c>
      <c r="AD2924" s="42">
        <v>0</v>
      </c>
      <c r="AE2924" s="22">
        <v>999999</v>
      </c>
      <c r="AF2924" s="22">
        <v>0</v>
      </c>
      <c r="AG2924" s="22">
        <v>0</v>
      </c>
      <c r="AH2924" s="22">
        <v>0</v>
      </c>
      <c r="AI2924" s="22">
        <v>0</v>
      </c>
      <c r="AJ2924" s="22">
        <v>0</v>
      </c>
      <c r="AK2924" s="22">
        <v>0</v>
      </c>
      <c r="AL2924" s="45">
        <v>0</v>
      </c>
      <c r="AM2924" s="45">
        <v>0</v>
      </c>
      <c r="AN2924" s="45">
        <v>0</v>
      </c>
      <c r="AO2924" s="45">
        <v>0</v>
      </c>
      <c r="AP2924" s="45">
        <v>0</v>
      </c>
      <c r="AQ2924" s="45">
        <v>0</v>
      </c>
      <c r="AR2924" s="45">
        <v>0</v>
      </c>
      <c r="AS2924" s="45" t="s">
        <v>4445</v>
      </c>
      <c r="AT2924" s="45" t="s">
        <v>4445</v>
      </c>
      <c r="AU2924" s="45">
        <v>0</v>
      </c>
      <c r="AV2924" s="10">
        <v>2.3147742218325296</v>
      </c>
      <c r="AW2924" s="10">
        <v>2.3147742218325296</v>
      </c>
      <c r="AX2924" s="17">
        <v>0</v>
      </c>
    </row>
    <row r="2925" spans="1:50" x14ac:dyDescent="0.25">
      <c r="A2925" s="22" t="s">
        <v>2195</v>
      </c>
      <c r="B2925" s="22" t="s">
        <v>3962</v>
      </c>
      <c r="C2925" s="22" t="s">
        <v>4113</v>
      </c>
      <c r="D2925" s="22">
        <v>3234</v>
      </c>
      <c r="E2925" s="22" t="s">
        <v>4130</v>
      </c>
      <c r="F2925" s="43">
        <v>0</v>
      </c>
      <c r="G2925" s="43">
        <v>0</v>
      </c>
      <c r="H2925" s="43">
        <v>4.0107954545454554</v>
      </c>
      <c r="I2925" s="9">
        <v>0</v>
      </c>
      <c r="J2925" s="9">
        <v>4.0107954545454554</v>
      </c>
      <c r="K2925" s="11">
        <v>0</v>
      </c>
      <c r="L2925" s="41">
        <v>0</v>
      </c>
      <c r="M2925" s="44">
        <v>0</v>
      </c>
      <c r="N2925" s="13">
        <v>0</v>
      </c>
      <c r="O2925" s="13">
        <v>0</v>
      </c>
      <c r="P2925" s="22">
        <v>0</v>
      </c>
      <c r="Q2925" s="22">
        <v>0</v>
      </c>
      <c r="R2925" s="14">
        <v>0</v>
      </c>
      <c r="S2925" s="22">
        <v>129</v>
      </c>
      <c r="T2925" s="22">
        <v>1</v>
      </c>
      <c r="U2925" s="22">
        <v>12</v>
      </c>
      <c r="V2925" s="22"/>
      <c r="W2925" s="22">
        <v>4</v>
      </c>
      <c r="X2925" s="22">
        <v>4</v>
      </c>
      <c r="Y2925" s="14">
        <v>12</v>
      </c>
      <c r="Z2925" s="10">
        <v>4</v>
      </c>
      <c r="AA2925" s="22">
        <v>4</v>
      </c>
      <c r="AB2925" s="22">
        <v>6.56</v>
      </c>
      <c r="AC2925" s="22">
        <v>0</v>
      </c>
      <c r="AD2925" s="42">
        <v>0</v>
      </c>
      <c r="AE2925" s="22">
        <v>999999</v>
      </c>
      <c r="AF2925" s="22">
        <v>0</v>
      </c>
      <c r="AG2925" s="22">
        <v>0</v>
      </c>
      <c r="AH2925" s="22">
        <v>0</v>
      </c>
      <c r="AI2925" s="22">
        <v>0</v>
      </c>
      <c r="AJ2925" s="22">
        <v>0</v>
      </c>
      <c r="AK2925" s="22">
        <v>0</v>
      </c>
      <c r="AL2925" s="45">
        <v>0</v>
      </c>
      <c r="AM2925" s="45">
        <v>0</v>
      </c>
      <c r="AN2925" s="45">
        <v>0</v>
      </c>
      <c r="AO2925" s="45">
        <v>0</v>
      </c>
      <c r="AP2925" s="45">
        <v>0</v>
      </c>
      <c r="AQ2925" s="45">
        <v>0</v>
      </c>
      <c r="AR2925" s="45">
        <v>0</v>
      </c>
      <c r="AS2925" s="45" t="s">
        <v>4445</v>
      </c>
      <c r="AT2925" s="45" t="s">
        <v>4445</v>
      </c>
      <c r="AU2925" s="45">
        <v>0</v>
      </c>
      <c r="AV2925" s="10">
        <v>0.99730840062331749</v>
      </c>
      <c r="AW2925" s="10">
        <v>0.99730840062331749</v>
      </c>
      <c r="AX2925" s="17">
        <v>0</v>
      </c>
    </row>
    <row r="2926" spans="1:50" x14ac:dyDescent="0.25">
      <c r="A2926" s="22" t="s">
        <v>2195</v>
      </c>
      <c r="B2926" s="22" t="s">
        <v>3962</v>
      </c>
      <c r="C2926" s="22" t="s">
        <v>4113</v>
      </c>
      <c r="D2926" s="22">
        <v>5466</v>
      </c>
      <c r="E2926" s="22" t="s">
        <v>4131</v>
      </c>
      <c r="F2926" s="43">
        <v>0</v>
      </c>
      <c r="G2926" s="43">
        <v>0</v>
      </c>
      <c r="H2926" s="43">
        <v>3.2399621212121215</v>
      </c>
      <c r="I2926" s="9">
        <v>0</v>
      </c>
      <c r="J2926" s="9">
        <v>3.2399621212121215</v>
      </c>
      <c r="K2926" s="11">
        <v>0</v>
      </c>
      <c r="L2926" s="41">
        <v>0</v>
      </c>
      <c r="M2926" s="44">
        <v>0</v>
      </c>
      <c r="N2926" s="13">
        <v>0</v>
      </c>
      <c r="O2926" s="13">
        <v>0</v>
      </c>
      <c r="P2926" s="22">
        <v>0</v>
      </c>
      <c r="Q2926" s="22">
        <v>0</v>
      </c>
      <c r="R2926" s="14">
        <v>0</v>
      </c>
      <c r="S2926" s="22">
        <v>153</v>
      </c>
      <c r="T2926" s="22">
        <v>1</v>
      </c>
      <c r="U2926" s="22">
        <v>12</v>
      </c>
      <c r="V2926" s="22"/>
      <c r="W2926" s="22">
        <v>4</v>
      </c>
      <c r="X2926" s="22">
        <v>4</v>
      </c>
      <c r="Y2926" s="14">
        <v>12</v>
      </c>
      <c r="Z2926" s="10">
        <v>4</v>
      </c>
      <c r="AA2926" s="22">
        <v>4</v>
      </c>
      <c r="AB2926" s="22">
        <v>6.56</v>
      </c>
      <c r="AC2926" s="22">
        <v>0</v>
      </c>
      <c r="AD2926" s="42">
        <v>0</v>
      </c>
      <c r="AE2926" s="22">
        <v>999999</v>
      </c>
      <c r="AF2926" s="22">
        <v>0</v>
      </c>
      <c r="AG2926" s="22">
        <v>0</v>
      </c>
      <c r="AH2926" s="22">
        <v>0</v>
      </c>
      <c r="AI2926" s="22">
        <v>0</v>
      </c>
      <c r="AJ2926" s="22">
        <v>0</v>
      </c>
      <c r="AK2926" s="22">
        <v>0</v>
      </c>
      <c r="AL2926" s="45">
        <v>0</v>
      </c>
      <c r="AM2926" s="45">
        <v>0</v>
      </c>
      <c r="AN2926" s="45">
        <v>0</v>
      </c>
      <c r="AO2926" s="45">
        <v>0</v>
      </c>
      <c r="AP2926" s="45">
        <v>0</v>
      </c>
      <c r="AQ2926" s="45">
        <v>0</v>
      </c>
      <c r="AR2926" s="45">
        <v>0</v>
      </c>
      <c r="AS2926" s="45" t="s">
        <v>4445</v>
      </c>
      <c r="AT2926" s="45" t="s">
        <v>4445</v>
      </c>
      <c r="AU2926" s="45">
        <v>0</v>
      </c>
      <c r="AV2926" s="10">
        <v>1.2345823347167826</v>
      </c>
      <c r="AW2926" s="10">
        <v>1.2345823347167826</v>
      </c>
      <c r="AX2926" s="17">
        <v>0</v>
      </c>
    </row>
    <row r="2927" spans="1:50" x14ac:dyDescent="0.25">
      <c r="A2927" s="22" t="s">
        <v>2195</v>
      </c>
      <c r="B2927" s="22" t="s">
        <v>3962</v>
      </c>
      <c r="C2927" s="22" t="s">
        <v>4113</v>
      </c>
      <c r="D2927" s="22">
        <v>3435</v>
      </c>
      <c r="E2927" s="22" t="s">
        <v>4132</v>
      </c>
      <c r="F2927" s="43">
        <v>0</v>
      </c>
      <c r="G2927" s="43">
        <v>0</v>
      </c>
      <c r="H2927" s="43">
        <v>5.4475378787878794</v>
      </c>
      <c r="I2927" s="9">
        <v>0</v>
      </c>
      <c r="J2927" s="9">
        <v>5.4475378787878794</v>
      </c>
      <c r="K2927" s="11">
        <v>0</v>
      </c>
      <c r="L2927" s="41">
        <v>0</v>
      </c>
      <c r="M2927" s="44">
        <v>0</v>
      </c>
      <c r="N2927" s="13">
        <v>0</v>
      </c>
      <c r="O2927" s="13">
        <v>0</v>
      </c>
      <c r="P2927" s="22">
        <v>0</v>
      </c>
      <c r="Q2927" s="22">
        <v>0</v>
      </c>
      <c r="R2927" s="14">
        <v>0</v>
      </c>
      <c r="S2927" s="22">
        <v>252</v>
      </c>
      <c r="T2927" s="22">
        <v>1</v>
      </c>
      <c r="U2927" s="22">
        <v>12</v>
      </c>
      <c r="V2927" s="22"/>
      <c r="W2927" s="22">
        <v>4</v>
      </c>
      <c r="X2927" s="22">
        <v>4</v>
      </c>
      <c r="Y2927" s="14">
        <v>12</v>
      </c>
      <c r="Z2927" s="10">
        <v>4</v>
      </c>
      <c r="AA2927" s="22">
        <v>4</v>
      </c>
      <c r="AB2927" s="22">
        <v>6.56</v>
      </c>
      <c r="AC2927" s="22">
        <v>0</v>
      </c>
      <c r="AD2927" s="42">
        <v>0</v>
      </c>
      <c r="AE2927" s="22">
        <v>999999</v>
      </c>
      <c r="AF2927" s="22">
        <v>0</v>
      </c>
      <c r="AG2927" s="22">
        <v>0</v>
      </c>
      <c r="AH2927" s="22">
        <v>0</v>
      </c>
      <c r="AI2927" s="22">
        <v>0</v>
      </c>
      <c r="AJ2927" s="22">
        <v>0</v>
      </c>
      <c r="AK2927" s="22">
        <v>0</v>
      </c>
      <c r="AL2927" s="45">
        <v>0</v>
      </c>
      <c r="AM2927" s="45">
        <v>0</v>
      </c>
      <c r="AN2927" s="45">
        <v>0</v>
      </c>
      <c r="AO2927" s="45">
        <v>0</v>
      </c>
      <c r="AP2927" s="45">
        <v>0</v>
      </c>
      <c r="AQ2927" s="45">
        <v>0</v>
      </c>
      <c r="AR2927" s="45">
        <v>0</v>
      </c>
      <c r="AS2927" s="45" t="s">
        <v>4445</v>
      </c>
      <c r="AT2927" s="45" t="s">
        <v>4445</v>
      </c>
      <c r="AU2927" s="45">
        <v>0</v>
      </c>
      <c r="AV2927" s="10">
        <v>0.73427667489483006</v>
      </c>
      <c r="AW2927" s="10">
        <v>0.73427667489483006</v>
      </c>
      <c r="AX2927" s="17">
        <v>0</v>
      </c>
    </row>
    <row r="2928" spans="1:50" x14ac:dyDescent="0.25">
      <c r="A2928" s="22" t="s">
        <v>2195</v>
      </c>
      <c r="B2928" s="22" t="s">
        <v>3962</v>
      </c>
      <c r="C2928" s="22" t="s">
        <v>2498</v>
      </c>
      <c r="D2928" s="22">
        <v>4841</v>
      </c>
      <c r="E2928" s="22" t="s">
        <v>4133</v>
      </c>
      <c r="F2928" s="43">
        <v>0</v>
      </c>
      <c r="G2928" s="43">
        <v>5.9642372300000003E-2</v>
      </c>
      <c r="H2928" s="43">
        <v>4.0719696969696968E-2</v>
      </c>
      <c r="I2928" s="9">
        <v>0</v>
      </c>
      <c r="J2928" s="9">
        <v>4.0719696969696968E-2</v>
      </c>
      <c r="K2928" s="11">
        <v>0</v>
      </c>
      <c r="L2928" s="41">
        <v>8</v>
      </c>
      <c r="M2928" s="44">
        <v>0</v>
      </c>
      <c r="N2928" s="13">
        <v>0</v>
      </c>
      <c r="O2928" s="13">
        <v>0</v>
      </c>
      <c r="P2928" s="22">
        <v>0</v>
      </c>
      <c r="Q2928" s="22">
        <v>0</v>
      </c>
      <c r="R2928" s="14">
        <v>0</v>
      </c>
      <c r="S2928" s="22">
        <v>1</v>
      </c>
      <c r="T2928" s="22">
        <v>1</v>
      </c>
      <c r="U2928" s="22">
        <v>27</v>
      </c>
      <c r="V2928" s="22"/>
      <c r="W2928" s="22">
        <v>7</v>
      </c>
      <c r="X2928" s="22">
        <v>5</v>
      </c>
      <c r="Y2928" s="14">
        <v>27</v>
      </c>
      <c r="Z2928" s="10">
        <v>7</v>
      </c>
      <c r="AA2928" s="22">
        <v>5</v>
      </c>
      <c r="AB2928" s="22">
        <v>12.02</v>
      </c>
      <c r="AC2928" s="22">
        <v>0</v>
      </c>
      <c r="AD2928" s="42">
        <v>0</v>
      </c>
      <c r="AE2928" s="22">
        <v>999999</v>
      </c>
      <c r="AF2928" s="22">
        <v>0</v>
      </c>
      <c r="AG2928" s="22">
        <v>0</v>
      </c>
      <c r="AH2928" s="22">
        <v>0</v>
      </c>
      <c r="AI2928" s="22">
        <v>0</v>
      </c>
      <c r="AJ2928" s="22">
        <v>0</v>
      </c>
      <c r="AK2928" s="22">
        <v>0</v>
      </c>
      <c r="AL2928" s="45">
        <v>0</v>
      </c>
      <c r="AM2928" s="45">
        <v>0</v>
      </c>
      <c r="AN2928" s="45">
        <v>0</v>
      </c>
      <c r="AO2928" s="45">
        <v>0</v>
      </c>
      <c r="AP2928" s="45">
        <v>0</v>
      </c>
      <c r="AQ2928" s="45">
        <v>0</v>
      </c>
      <c r="AR2928" s="45">
        <v>0</v>
      </c>
      <c r="AS2928" s="45" t="s">
        <v>4445</v>
      </c>
      <c r="AT2928" s="45" t="s">
        <v>4445</v>
      </c>
      <c r="AU2928" s="45">
        <v>0</v>
      </c>
      <c r="AV2928" s="10">
        <v>171.90697674418604</v>
      </c>
      <c r="AW2928" s="10">
        <v>171.90697674418604</v>
      </c>
      <c r="AX2928" s="17">
        <v>0</v>
      </c>
    </row>
    <row r="2929" spans="1:50" x14ac:dyDescent="0.25">
      <c r="A2929" s="22" t="s">
        <v>2195</v>
      </c>
      <c r="B2929" s="22" t="s">
        <v>3962</v>
      </c>
      <c r="C2929" s="22" t="s">
        <v>2631</v>
      </c>
      <c r="D2929" s="22">
        <v>3875</v>
      </c>
      <c r="E2929" s="22" t="s">
        <v>4134</v>
      </c>
      <c r="F2929" s="43">
        <v>0</v>
      </c>
      <c r="G2929" s="43">
        <v>0</v>
      </c>
      <c r="H2929" s="43">
        <v>0.35833333333333339</v>
      </c>
      <c r="I2929" s="9">
        <v>0</v>
      </c>
      <c r="J2929" s="9">
        <v>0.35833333333333339</v>
      </c>
      <c r="K2929" s="11">
        <v>0</v>
      </c>
      <c r="L2929" s="41">
        <v>0</v>
      </c>
      <c r="M2929" s="44">
        <v>0</v>
      </c>
      <c r="N2929" s="13">
        <v>0</v>
      </c>
      <c r="O2929" s="13">
        <v>0</v>
      </c>
      <c r="P2929" s="22">
        <v>0</v>
      </c>
      <c r="Q2929" s="22">
        <v>0</v>
      </c>
      <c r="R2929" s="14">
        <v>0</v>
      </c>
      <c r="S2929" s="22">
        <v>4</v>
      </c>
      <c r="T2929" s="22">
        <v>1</v>
      </c>
      <c r="U2929" s="22">
        <v>12</v>
      </c>
      <c r="V2929" s="22"/>
      <c r="W2929" s="22">
        <v>4</v>
      </c>
      <c r="X2929" s="22">
        <v>4</v>
      </c>
      <c r="Y2929" s="14">
        <v>12</v>
      </c>
      <c r="Z2929" s="10">
        <v>4</v>
      </c>
      <c r="AA2929" s="22">
        <v>4</v>
      </c>
      <c r="AB2929" s="22">
        <v>6.56</v>
      </c>
      <c r="AC2929" s="22">
        <v>0</v>
      </c>
      <c r="AD2929" s="42">
        <v>0</v>
      </c>
      <c r="AE2929" s="22">
        <v>999999</v>
      </c>
      <c r="AF2929" s="22">
        <v>0</v>
      </c>
      <c r="AG2929" s="22">
        <v>0</v>
      </c>
      <c r="AH2929" s="22">
        <v>0</v>
      </c>
      <c r="AI2929" s="22">
        <v>0</v>
      </c>
      <c r="AJ2929" s="22">
        <v>0</v>
      </c>
      <c r="AK2929" s="22">
        <v>0</v>
      </c>
      <c r="AL2929" s="45">
        <v>0</v>
      </c>
      <c r="AM2929" s="45">
        <v>0</v>
      </c>
      <c r="AN2929" s="45">
        <v>0</v>
      </c>
      <c r="AO2929" s="45">
        <v>0</v>
      </c>
      <c r="AP2929" s="45">
        <v>0</v>
      </c>
      <c r="AQ2929" s="45">
        <v>0</v>
      </c>
      <c r="AR2929" s="45">
        <v>0</v>
      </c>
      <c r="AS2929" s="45" t="s">
        <v>4445</v>
      </c>
      <c r="AT2929" s="45" t="s">
        <v>4445</v>
      </c>
      <c r="AU2929" s="45">
        <v>0</v>
      </c>
      <c r="AV2929" s="10">
        <v>11.162790697674417</v>
      </c>
      <c r="AW2929" s="10">
        <v>11.162790697674417</v>
      </c>
      <c r="AX2929" s="17">
        <v>0</v>
      </c>
    </row>
    <row r="2930" spans="1:50" x14ac:dyDescent="0.25">
      <c r="A2930" s="22" t="s">
        <v>2195</v>
      </c>
      <c r="B2930" s="22" t="s">
        <v>3962</v>
      </c>
      <c r="C2930" s="22" t="s">
        <v>2354</v>
      </c>
      <c r="D2930" s="22">
        <v>2403</v>
      </c>
      <c r="E2930" s="22" t="s">
        <v>4135</v>
      </c>
      <c r="F2930" s="43">
        <v>1.7E-5</v>
      </c>
      <c r="G2930" s="43">
        <v>3.6227790121700001</v>
      </c>
      <c r="H2930" s="43">
        <v>6.6856060606060613E-2</v>
      </c>
      <c r="I2930" s="9">
        <v>0</v>
      </c>
      <c r="J2930" s="9">
        <v>6.6856060606060613E-2</v>
      </c>
      <c r="K2930" s="11">
        <v>0</v>
      </c>
      <c r="L2930" s="41">
        <v>47</v>
      </c>
      <c r="M2930" s="44">
        <v>0</v>
      </c>
      <c r="N2930" s="13">
        <v>0</v>
      </c>
      <c r="O2930" s="13">
        <v>0</v>
      </c>
      <c r="P2930" s="22">
        <v>0</v>
      </c>
      <c r="Q2930" s="22">
        <v>0</v>
      </c>
      <c r="R2930" s="14">
        <v>0</v>
      </c>
      <c r="S2930" s="22">
        <v>2</v>
      </c>
      <c r="T2930" s="22">
        <v>1</v>
      </c>
      <c r="U2930" s="22">
        <v>98</v>
      </c>
      <c r="V2930" s="22"/>
      <c r="W2930" s="22">
        <v>20</v>
      </c>
      <c r="X2930" s="22">
        <v>14</v>
      </c>
      <c r="Y2930" s="14">
        <v>98</v>
      </c>
      <c r="Z2930" s="10">
        <v>20</v>
      </c>
      <c r="AA2930" s="22">
        <v>14</v>
      </c>
      <c r="AB2930" s="22">
        <v>36.22</v>
      </c>
      <c r="AC2930" s="22">
        <v>4.692530221383062E-6</v>
      </c>
      <c r="AD2930" s="42">
        <v>0</v>
      </c>
      <c r="AE2930" s="22">
        <v>999999</v>
      </c>
      <c r="AF2930" s="22">
        <v>0</v>
      </c>
      <c r="AG2930" s="22">
        <v>0</v>
      </c>
      <c r="AH2930" s="22">
        <v>0</v>
      </c>
      <c r="AI2930" s="22">
        <v>0</v>
      </c>
      <c r="AJ2930" s="22">
        <v>0</v>
      </c>
      <c r="AK2930" s="22">
        <v>0</v>
      </c>
      <c r="AL2930" s="45">
        <v>0</v>
      </c>
      <c r="AM2930" s="45">
        <v>0</v>
      </c>
      <c r="AN2930" s="45">
        <v>0</v>
      </c>
      <c r="AO2930" s="45">
        <v>0</v>
      </c>
      <c r="AP2930" s="45">
        <v>0</v>
      </c>
      <c r="AQ2930" s="45">
        <v>0</v>
      </c>
      <c r="AR2930" s="45">
        <v>0</v>
      </c>
      <c r="AS2930" s="45" t="s">
        <v>4445</v>
      </c>
      <c r="AT2930" s="45" t="s">
        <v>4445</v>
      </c>
      <c r="AU2930" s="45">
        <v>0</v>
      </c>
      <c r="AV2930" s="10">
        <v>299.15014164305944</v>
      </c>
      <c r="AW2930" s="10">
        <v>299.15014164305944</v>
      </c>
      <c r="AX2930" s="17">
        <v>0</v>
      </c>
    </row>
    <row r="2931" spans="1:50" x14ac:dyDescent="0.25">
      <c r="A2931" s="22" t="s">
        <v>2195</v>
      </c>
      <c r="B2931" s="22" t="s">
        <v>3962</v>
      </c>
      <c r="C2931" s="22" t="s">
        <v>2239</v>
      </c>
      <c r="D2931" s="22">
        <v>4476</v>
      </c>
      <c r="E2931" s="22" t="s">
        <v>4136</v>
      </c>
      <c r="F2931" s="43">
        <v>9.9999999999999995E-7</v>
      </c>
      <c r="G2931" s="43">
        <v>0.39605921199999999</v>
      </c>
      <c r="H2931" s="43">
        <v>0.64886363636363631</v>
      </c>
      <c r="I2931" s="9">
        <v>0</v>
      </c>
      <c r="J2931" s="9">
        <v>0.64886363636363631</v>
      </c>
      <c r="K2931" s="11">
        <v>0</v>
      </c>
      <c r="L2931" s="41">
        <v>62</v>
      </c>
      <c r="M2931" s="44">
        <v>0</v>
      </c>
      <c r="N2931" s="13">
        <v>0</v>
      </c>
      <c r="O2931" s="13">
        <v>0</v>
      </c>
      <c r="P2931" s="22">
        <v>0</v>
      </c>
      <c r="Q2931" s="22">
        <v>0</v>
      </c>
      <c r="R2931" s="14">
        <v>0</v>
      </c>
      <c r="S2931" s="22">
        <v>4</v>
      </c>
      <c r="T2931" s="22">
        <v>1</v>
      </c>
      <c r="U2931" s="22">
        <v>125</v>
      </c>
      <c r="V2931" s="22"/>
      <c r="W2931" s="22">
        <v>24</v>
      </c>
      <c r="X2931" s="22">
        <v>17</v>
      </c>
      <c r="Y2931" s="14">
        <v>125</v>
      </c>
      <c r="Z2931" s="10">
        <v>24</v>
      </c>
      <c r="AA2931" s="22">
        <v>17</v>
      </c>
      <c r="AB2931" s="22">
        <v>44.13</v>
      </c>
      <c r="AC2931" s="22">
        <v>2.5248749926816498E-6</v>
      </c>
      <c r="AD2931" s="42">
        <v>0</v>
      </c>
      <c r="AE2931" s="22">
        <v>999999</v>
      </c>
      <c r="AF2931" s="22">
        <v>0</v>
      </c>
      <c r="AG2931" s="22">
        <v>0</v>
      </c>
      <c r="AH2931" s="22">
        <v>0</v>
      </c>
      <c r="AI2931" s="22">
        <v>0</v>
      </c>
      <c r="AJ2931" s="22">
        <v>0</v>
      </c>
      <c r="AK2931" s="22">
        <v>0</v>
      </c>
      <c r="AL2931" s="45">
        <v>0</v>
      </c>
      <c r="AM2931" s="45">
        <v>0</v>
      </c>
      <c r="AN2931" s="45">
        <v>0</v>
      </c>
      <c r="AO2931" s="45">
        <v>0</v>
      </c>
      <c r="AP2931" s="45">
        <v>0</v>
      </c>
      <c r="AQ2931" s="45">
        <v>0</v>
      </c>
      <c r="AR2931" s="45">
        <v>0</v>
      </c>
      <c r="AS2931" s="45" t="s">
        <v>4445</v>
      </c>
      <c r="AT2931" s="45" t="s">
        <v>4445</v>
      </c>
      <c r="AU2931" s="45">
        <v>0</v>
      </c>
      <c r="AV2931" s="10">
        <v>36.987740805604204</v>
      </c>
      <c r="AW2931" s="10">
        <v>36.987740805604204</v>
      </c>
      <c r="AX2931" s="17">
        <v>0</v>
      </c>
    </row>
    <row r="2932" spans="1:50" x14ac:dyDescent="0.25">
      <c r="A2932" s="22" t="s">
        <v>2195</v>
      </c>
      <c r="B2932" s="22" t="s">
        <v>3962</v>
      </c>
      <c r="C2932" s="22" t="s">
        <v>4137</v>
      </c>
      <c r="D2932" s="22">
        <v>8582</v>
      </c>
      <c r="E2932" s="22" t="s">
        <v>4138</v>
      </c>
      <c r="F2932" s="43">
        <v>0</v>
      </c>
      <c r="G2932" s="43">
        <v>0</v>
      </c>
      <c r="H2932" s="43">
        <v>0.46685606060606061</v>
      </c>
      <c r="I2932" s="9">
        <v>0</v>
      </c>
      <c r="J2932" s="9">
        <v>0.46685606060606061</v>
      </c>
      <c r="K2932" s="11">
        <v>0</v>
      </c>
      <c r="L2932" s="41">
        <v>0</v>
      </c>
      <c r="M2932" s="44">
        <v>0</v>
      </c>
      <c r="N2932" s="13">
        <v>0</v>
      </c>
      <c r="O2932" s="13">
        <v>0</v>
      </c>
      <c r="P2932" s="22">
        <v>0</v>
      </c>
      <c r="Q2932" s="22">
        <v>0</v>
      </c>
      <c r="R2932" s="14">
        <v>0</v>
      </c>
      <c r="S2932" s="22">
        <v>10</v>
      </c>
      <c r="T2932" s="22">
        <v>1</v>
      </c>
      <c r="U2932" s="22">
        <v>12</v>
      </c>
      <c r="V2932" s="22"/>
      <c r="W2932" s="22">
        <v>4</v>
      </c>
      <c r="X2932" s="22">
        <v>4</v>
      </c>
      <c r="Y2932" s="14">
        <v>12</v>
      </c>
      <c r="Z2932" s="10">
        <v>4</v>
      </c>
      <c r="AA2932" s="22">
        <v>4</v>
      </c>
      <c r="AB2932" s="22">
        <v>6.56</v>
      </c>
      <c r="AC2932" s="22">
        <v>0</v>
      </c>
      <c r="AD2932" s="42">
        <v>0</v>
      </c>
      <c r="AE2932" s="22">
        <v>999999</v>
      </c>
      <c r="AF2932" s="22">
        <v>0</v>
      </c>
      <c r="AG2932" s="22">
        <v>0</v>
      </c>
      <c r="AH2932" s="22">
        <v>0</v>
      </c>
      <c r="AI2932" s="22">
        <v>0</v>
      </c>
      <c r="AJ2932" s="22">
        <v>0</v>
      </c>
      <c r="AK2932" s="22">
        <v>0</v>
      </c>
      <c r="AL2932" s="45">
        <v>0</v>
      </c>
      <c r="AM2932" s="45">
        <v>0</v>
      </c>
      <c r="AN2932" s="45">
        <v>0</v>
      </c>
      <c r="AO2932" s="45">
        <v>0</v>
      </c>
      <c r="AP2932" s="45">
        <v>0</v>
      </c>
      <c r="AQ2932" s="45">
        <v>0</v>
      </c>
      <c r="AR2932" s="45">
        <v>0</v>
      </c>
      <c r="AS2932" s="45" t="s">
        <v>4445</v>
      </c>
      <c r="AT2932" s="45" t="s">
        <v>4445</v>
      </c>
      <c r="AU2932" s="45">
        <v>0</v>
      </c>
      <c r="AV2932" s="10">
        <v>8.5679513184584177</v>
      </c>
      <c r="AW2932" s="10">
        <v>8.5679513184584177</v>
      </c>
      <c r="AX2932" s="17">
        <v>0</v>
      </c>
    </row>
    <row r="2933" spans="1:50" x14ac:dyDescent="0.25">
      <c r="A2933" s="22" t="s">
        <v>2195</v>
      </c>
      <c r="B2933" s="22" t="s">
        <v>3962</v>
      </c>
      <c r="C2933" s="22" t="s">
        <v>4137</v>
      </c>
      <c r="D2933" s="22">
        <v>5411</v>
      </c>
      <c r="E2933" s="22" t="s">
        <v>4139</v>
      </c>
      <c r="F2933" s="43">
        <v>0</v>
      </c>
      <c r="G2933" s="43">
        <v>0</v>
      </c>
      <c r="H2933" s="43">
        <v>0.28162878787878787</v>
      </c>
      <c r="I2933" s="9">
        <v>0</v>
      </c>
      <c r="J2933" s="9">
        <v>0.28162878787878787</v>
      </c>
      <c r="K2933" s="11">
        <v>0</v>
      </c>
      <c r="L2933" s="41">
        <v>0</v>
      </c>
      <c r="M2933" s="44">
        <v>0</v>
      </c>
      <c r="N2933" s="13">
        <v>0</v>
      </c>
      <c r="O2933" s="13">
        <v>0</v>
      </c>
      <c r="P2933" s="22">
        <v>0</v>
      </c>
      <c r="Q2933" s="22">
        <v>0</v>
      </c>
      <c r="R2933" s="14">
        <v>0</v>
      </c>
      <c r="S2933" s="22">
        <v>19</v>
      </c>
      <c r="T2933" s="22">
        <v>1</v>
      </c>
      <c r="U2933" s="22">
        <v>12</v>
      </c>
      <c r="V2933" s="22"/>
      <c r="W2933" s="22">
        <v>4</v>
      </c>
      <c r="X2933" s="22">
        <v>4</v>
      </c>
      <c r="Y2933" s="14">
        <v>12</v>
      </c>
      <c r="Z2933" s="10">
        <v>4</v>
      </c>
      <c r="AA2933" s="22">
        <v>4</v>
      </c>
      <c r="AB2933" s="22">
        <v>6.56</v>
      </c>
      <c r="AC2933" s="22">
        <v>0</v>
      </c>
      <c r="AD2933" s="42">
        <v>0</v>
      </c>
      <c r="AE2933" s="22">
        <v>999999</v>
      </c>
      <c r="AF2933" s="22">
        <v>0</v>
      </c>
      <c r="AG2933" s="22">
        <v>0</v>
      </c>
      <c r="AH2933" s="22">
        <v>0</v>
      </c>
      <c r="AI2933" s="22">
        <v>0</v>
      </c>
      <c r="AJ2933" s="22">
        <v>0</v>
      </c>
      <c r="AK2933" s="22">
        <v>0</v>
      </c>
      <c r="AL2933" s="45">
        <v>0</v>
      </c>
      <c r="AM2933" s="45">
        <v>0</v>
      </c>
      <c r="AN2933" s="45">
        <v>0</v>
      </c>
      <c r="AO2933" s="45">
        <v>0</v>
      </c>
      <c r="AP2933" s="45">
        <v>0</v>
      </c>
      <c r="AQ2933" s="45">
        <v>0</v>
      </c>
      <c r="AR2933" s="45">
        <v>0</v>
      </c>
      <c r="AS2933" s="45" t="s">
        <v>4445</v>
      </c>
      <c r="AT2933" s="45" t="s">
        <v>4445</v>
      </c>
      <c r="AU2933" s="45">
        <v>0</v>
      </c>
      <c r="AV2933" s="10">
        <v>14.203093476798925</v>
      </c>
      <c r="AW2933" s="10">
        <v>14.203093476798925</v>
      </c>
      <c r="AX2933" s="17">
        <v>0</v>
      </c>
    </row>
    <row r="2934" spans="1:50" x14ac:dyDescent="0.25">
      <c r="A2934" s="22" t="s">
        <v>2195</v>
      </c>
      <c r="B2934" s="22" t="s">
        <v>3962</v>
      </c>
      <c r="C2934" s="22" t="s">
        <v>4137</v>
      </c>
      <c r="D2934" s="22">
        <v>1649</v>
      </c>
      <c r="E2934" s="22" t="s">
        <v>4140</v>
      </c>
      <c r="F2934" s="43">
        <v>0</v>
      </c>
      <c r="G2934" s="43">
        <v>0</v>
      </c>
      <c r="H2934" s="43">
        <v>0.31685606060606064</v>
      </c>
      <c r="I2934" s="9">
        <v>0</v>
      </c>
      <c r="J2934" s="9">
        <v>0.31685606060606064</v>
      </c>
      <c r="K2934" s="11">
        <v>0</v>
      </c>
      <c r="L2934" s="41">
        <v>0</v>
      </c>
      <c r="M2934" s="44">
        <v>0</v>
      </c>
      <c r="N2934" s="13">
        <v>0</v>
      </c>
      <c r="O2934" s="13">
        <v>0</v>
      </c>
      <c r="P2934" s="22">
        <v>0</v>
      </c>
      <c r="Q2934" s="22">
        <v>0</v>
      </c>
      <c r="R2934" s="14">
        <v>0</v>
      </c>
      <c r="S2934" s="22">
        <v>23</v>
      </c>
      <c r="T2934" s="22">
        <v>1</v>
      </c>
      <c r="U2934" s="22">
        <v>12</v>
      </c>
      <c r="V2934" s="22"/>
      <c r="W2934" s="22">
        <v>4</v>
      </c>
      <c r="X2934" s="22">
        <v>4</v>
      </c>
      <c r="Y2934" s="14">
        <v>12</v>
      </c>
      <c r="Z2934" s="10">
        <v>4</v>
      </c>
      <c r="AA2934" s="22">
        <v>4</v>
      </c>
      <c r="AB2934" s="22">
        <v>6.56</v>
      </c>
      <c r="AC2934" s="22">
        <v>0</v>
      </c>
      <c r="AD2934" s="42">
        <v>0</v>
      </c>
      <c r="AE2934" s="22">
        <v>999999</v>
      </c>
      <c r="AF2934" s="22">
        <v>0</v>
      </c>
      <c r="AG2934" s="22">
        <v>0</v>
      </c>
      <c r="AH2934" s="22">
        <v>0</v>
      </c>
      <c r="AI2934" s="22">
        <v>0</v>
      </c>
      <c r="AJ2934" s="22">
        <v>0</v>
      </c>
      <c r="AK2934" s="22">
        <v>0</v>
      </c>
      <c r="AL2934" s="45">
        <v>0</v>
      </c>
      <c r="AM2934" s="45">
        <v>0</v>
      </c>
      <c r="AN2934" s="45">
        <v>0</v>
      </c>
      <c r="AO2934" s="45">
        <v>0</v>
      </c>
      <c r="AP2934" s="45">
        <v>0</v>
      </c>
      <c r="AQ2934" s="45">
        <v>0</v>
      </c>
      <c r="AR2934" s="45">
        <v>0</v>
      </c>
      <c r="AS2934" s="45" t="s">
        <v>4445</v>
      </c>
      <c r="AT2934" s="45" t="s">
        <v>4445</v>
      </c>
      <c r="AU2934" s="45">
        <v>0</v>
      </c>
      <c r="AV2934" s="10">
        <v>12.624028690974296</v>
      </c>
      <c r="AW2934" s="10">
        <v>12.624028690974296</v>
      </c>
      <c r="AX2934" s="17">
        <v>0</v>
      </c>
    </row>
    <row r="2935" spans="1:50" x14ac:dyDescent="0.25">
      <c r="A2935" s="22" t="s">
        <v>2195</v>
      </c>
      <c r="B2935" s="22" t="s">
        <v>3962</v>
      </c>
      <c r="C2935" s="22" t="s">
        <v>4137</v>
      </c>
      <c r="D2935" s="22">
        <v>2026</v>
      </c>
      <c r="E2935" s="22" t="s">
        <v>4141</v>
      </c>
      <c r="F2935" s="43">
        <v>0</v>
      </c>
      <c r="G2935" s="43">
        <v>0</v>
      </c>
      <c r="H2935" s="43">
        <v>2.0013257575757577</v>
      </c>
      <c r="I2935" s="9">
        <v>0</v>
      </c>
      <c r="J2935" s="9">
        <v>2.0013257575757577</v>
      </c>
      <c r="K2935" s="11">
        <v>0</v>
      </c>
      <c r="L2935" s="41">
        <v>0</v>
      </c>
      <c r="M2935" s="44">
        <v>0</v>
      </c>
      <c r="N2935" s="13">
        <v>0</v>
      </c>
      <c r="O2935" s="13">
        <v>0</v>
      </c>
      <c r="P2935" s="22">
        <v>0</v>
      </c>
      <c r="Q2935" s="22">
        <v>0</v>
      </c>
      <c r="R2935" s="14">
        <v>0</v>
      </c>
      <c r="S2935" s="22">
        <v>158</v>
      </c>
      <c r="T2935" s="22">
        <v>1</v>
      </c>
      <c r="U2935" s="22">
        <v>12</v>
      </c>
      <c r="V2935" s="22"/>
      <c r="W2935" s="22">
        <v>4</v>
      </c>
      <c r="X2935" s="22">
        <v>4</v>
      </c>
      <c r="Y2935" s="14">
        <v>12</v>
      </c>
      <c r="Z2935" s="10">
        <v>4</v>
      </c>
      <c r="AA2935" s="22">
        <v>4</v>
      </c>
      <c r="AB2935" s="22">
        <v>6.56</v>
      </c>
      <c r="AC2935" s="22">
        <v>0</v>
      </c>
      <c r="AD2935" s="42">
        <v>0</v>
      </c>
      <c r="AE2935" s="22">
        <v>999999</v>
      </c>
      <c r="AF2935" s="22">
        <v>0</v>
      </c>
      <c r="AG2935" s="22">
        <v>0</v>
      </c>
      <c r="AH2935" s="22">
        <v>0</v>
      </c>
      <c r="AI2935" s="22">
        <v>0</v>
      </c>
      <c r="AJ2935" s="22">
        <v>0</v>
      </c>
      <c r="AK2935" s="22">
        <v>0</v>
      </c>
      <c r="AL2935" s="45">
        <v>0</v>
      </c>
      <c r="AM2935" s="45">
        <v>0</v>
      </c>
      <c r="AN2935" s="45">
        <v>0</v>
      </c>
      <c r="AO2935" s="45">
        <v>0</v>
      </c>
      <c r="AP2935" s="45">
        <v>0</v>
      </c>
      <c r="AQ2935" s="45">
        <v>0</v>
      </c>
      <c r="AR2935" s="45">
        <v>0</v>
      </c>
      <c r="AS2935" s="45" t="s">
        <v>4445</v>
      </c>
      <c r="AT2935" s="45" t="s">
        <v>4445</v>
      </c>
      <c r="AU2935" s="45">
        <v>0</v>
      </c>
      <c r="AV2935" s="10">
        <v>1.9986751206586542</v>
      </c>
      <c r="AW2935" s="10">
        <v>1.9986751206586542</v>
      </c>
      <c r="AX2935" s="17">
        <v>0</v>
      </c>
    </row>
    <row r="2936" spans="1:50" x14ac:dyDescent="0.25">
      <c r="A2936" s="22" t="s">
        <v>2195</v>
      </c>
      <c r="B2936" s="22" t="s">
        <v>3962</v>
      </c>
      <c r="C2936" s="22" t="s">
        <v>4137</v>
      </c>
      <c r="D2936" s="22">
        <v>6682</v>
      </c>
      <c r="E2936" s="22" t="s">
        <v>4142</v>
      </c>
      <c r="F2936" s="43">
        <v>0</v>
      </c>
      <c r="G2936" s="43">
        <v>0</v>
      </c>
      <c r="H2936" s="43">
        <v>1.5242424242424244</v>
      </c>
      <c r="I2936" s="9">
        <v>0</v>
      </c>
      <c r="J2936" s="9">
        <v>1.5242424242424244</v>
      </c>
      <c r="K2936" s="11">
        <v>0</v>
      </c>
      <c r="L2936" s="41">
        <v>0</v>
      </c>
      <c r="M2936" s="44">
        <v>0</v>
      </c>
      <c r="N2936" s="13">
        <v>0</v>
      </c>
      <c r="O2936" s="13">
        <v>0</v>
      </c>
      <c r="P2936" s="22">
        <v>0</v>
      </c>
      <c r="Q2936" s="22">
        <v>0</v>
      </c>
      <c r="R2936" s="14">
        <v>0</v>
      </c>
      <c r="S2936" s="22">
        <v>65</v>
      </c>
      <c r="T2936" s="22">
        <v>1</v>
      </c>
      <c r="U2936" s="22">
        <v>12</v>
      </c>
      <c r="V2936" s="22"/>
      <c r="W2936" s="22">
        <v>4</v>
      </c>
      <c r="X2936" s="22">
        <v>4</v>
      </c>
      <c r="Y2936" s="14">
        <v>12</v>
      </c>
      <c r="Z2936" s="10">
        <v>4</v>
      </c>
      <c r="AA2936" s="22">
        <v>4</v>
      </c>
      <c r="AB2936" s="22">
        <v>6.56</v>
      </c>
      <c r="AC2936" s="22">
        <v>0</v>
      </c>
      <c r="AD2936" s="42">
        <v>0</v>
      </c>
      <c r="AE2936" s="22">
        <v>999999</v>
      </c>
      <c r="AF2936" s="22">
        <v>0</v>
      </c>
      <c r="AG2936" s="22">
        <v>0</v>
      </c>
      <c r="AH2936" s="22">
        <v>0</v>
      </c>
      <c r="AI2936" s="22">
        <v>0</v>
      </c>
      <c r="AJ2936" s="22">
        <v>0</v>
      </c>
      <c r="AK2936" s="22">
        <v>0</v>
      </c>
      <c r="AL2936" s="45">
        <v>0</v>
      </c>
      <c r="AM2936" s="45">
        <v>0</v>
      </c>
      <c r="AN2936" s="45">
        <v>0</v>
      </c>
      <c r="AO2936" s="45">
        <v>0</v>
      </c>
      <c r="AP2936" s="45">
        <v>0</v>
      </c>
      <c r="AQ2936" s="45">
        <v>0</v>
      </c>
      <c r="AR2936" s="45">
        <v>0</v>
      </c>
      <c r="AS2936" s="45" t="s">
        <v>4445</v>
      </c>
      <c r="AT2936" s="45" t="s">
        <v>4445</v>
      </c>
      <c r="AU2936" s="45">
        <v>0</v>
      </c>
      <c r="AV2936" s="10">
        <v>2.6242544731610336</v>
      </c>
      <c r="AW2936" s="10">
        <v>2.6242544731610336</v>
      </c>
      <c r="AX2936" s="17">
        <v>0</v>
      </c>
    </row>
    <row r="2937" spans="1:50" x14ac:dyDescent="0.25">
      <c r="A2937" s="22" t="s">
        <v>2195</v>
      </c>
      <c r="B2937" s="22" t="s">
        <v>3962</v>
      </c>
      <c r="C2937" s="22" t="s">
        <v>4137</v>
      </c>
      <c r="D2937" s="22">
        <v>5568</v>
      </c>
      <c r="E2937" s="22" t="s">
        <v>4143</v>
      </c>
      <c r="F2937" s="43">
        <v>0</v>
      </c>
      <c r="G2937" s="43">
        <v>0</v>
      </c>
      <c r="H2937" s="43">
        <v>7.9693181818181813</v>
      </c>
      <c r="I2937" s="9">
        <v>0</v>
      </c>
      <c r="J2937" s="9">
        <v>7.9693181818181813</v>
      </c>
      <c r="K2937" s="11">
        <v>0</v>
      </c>
      <c r="L2937" s="41">
        <v>0</v>
      </c>
      <c r="M2937" s="44">
        <v>0</v>
      </c>
      <c r="N2937" s="13">
        <v>0</v>
      </c>
      <c r="O2937" s="13">
        <v>0</v>
      </c>
      <c r="P2937" s="22">
        <v>0</v>
      </c>
      <c r="Q2937" s="22">
        <v>0</v>
      </c>
      <c r="R2937" s="14">
        <v>0</v>
      </c>
      <c r="S2937" s="22">
        <v>258</v>
      </c>
      <c r="T2937" s="22">
        <v>1</v>
      </c>
      <c r="U2937" s="22">
        <v>12</v>
      </c>
      <c r="V2937" s="22"/>
      <c r="W2937" s="22">
        <v>4</v>
      </c>
      <c r="X2937" s="22">
        <v>4</v>
      </c>
      <c r="Y2937" s="14">
        <v>12</v>
      </c>
      <c r="Z2937" s="10">
        <v>4</v>
      </c>
      <c r="AA2937" s="22">
        <v>4</v>
      </c>
      <c r="AB2937" s="22">
        <v>6.56</v>
      </c>
      <c r="AC2937" s="22">
        <v>0</v>
      </c>
      <c r="AD2937" s="42">
        <v>0</v>
      </c>
      <c r="AE2937" s="22">
        <v>999999</v>
      </c>
      <c r="AF2937" s="22">
        <v>0</v>
      </c>
      <c r="AG2937" s="22">
        <v>0</v>
      </c>
      <c r="AH2937" s="22">
        <v>0</v>
      </c>
      <c r="AI2937" s="22">
        <v>0</v>
      </c>
      <c r="AJ2937" s="22">
        <v>0</v>
      </c>
      <c r="AK2937" s="22">
        <v>0</v>
      </c>
      <c r="AL2937" s="45">
        <v>0</v>
      </c>
      <c r="AM2937" s="45">
        <v>0</v>
      </c>
      <c r="AN2937" s="45">
        <v>0</v>
      </c>
      <c r="AO2937" s="45">
        <v>0</v>
      </c>
      <c r="AP2937" s="45">
        <v>0</v>
      </c>
      <c r="AQ2937" s="45">
        <v>0</v>
      </c>
      <c r="AR2937" s="45">
        <v>0</v>
      </c>
      <c r="AS2937" s="45" t="s">
        <v>4445</v>
      </c>
      <c r="AT2937" s="45" t="s">
        <v>4445</v>
      </c>
      <c r="AU2937" s="45">
        <v>0</v>
      </c>
      <c r="AV2937" s="10">
        <v>0.50192499643519184</v>
      </c>
      <c r="AW2937" s="10">
        <v>0.50192499643519184</v>
      </c>
      <c r="AX2937" s="17">
        <v>0</v>
      </c>
    </row>
    <row r="2938" spans="1:50" x14ac:dyDescent="0.25">
      <c r="A2938" s="22" t="s">
        <v>2195</v>
      </c>
      <c r="B2938" s="22" t="s">
        <v>3962</v>
      </c>
      <c r="C2938" s="22" t="s">
        <v>4137</v>
      </c>
      <c r="D2938" s="22">
        <v>2825</v>
      </c>
      <c r="E2938" s="22" t="s">
        <v>4144</v>
      </c>
      <c r="F2938" s="43">
        <v>0</v>
      </c>
      <c r="G2938" s="43">
        <v>0</v>
      </c>
      <c r="H2938" s="43">
        <v>4.5553030303030306</v>
      </c>
      <c r="I2938" s="9">
        <v>0</v>
      </c>
      <c r="J2938" s="9">
        <v>4.5553030303030306</v>
      </c>
      <c r="K2938" s="11">
        <v>0</v>
      </c>
      <c r="L2938" s="41">
        <v>0</v>
      </c>
      <c r="M2938" s="44">
        <v>0</v>
      </c>
      <c r="N2938" s="13">
        <v>0</v>
      </c>
      <c r="O2938" s="13">
        <v>0</v>
      </c>
      <c r="P2938" s="22">
        <v>0</v>
      </c>
      <c r="Q2938" s="22">
        <v>0</v>
      </c>
      <c r="R2938" s="14">
        <v>0</v>
      </c>
      <c r="S2938" s="22">
        <v>162</v>
      </c>
      <c r="T2938" s="22">
        <v>1</v>
      </c>
      <c r="U2938" s="22">
        <v>12</v>
      </c>
      <c r="V2938" s="22"/>
      <c r="W2938" s="22">
        <v>4</v>
      </c>
      <c r="X2938" s="22">
        <v>4</v>
      </c>
      <c r="Y2938" s="14">
        <v>12</v>
      </c>
      <c r="Z2938" s="10">
        <v>4</v>
      </c>
      <c r="AA2938" s="22">
        <v>4</v>
      </c>
      <c r="AB2938" s="22">
        <v>6.56</v>
      </c>
      <c r="AC2938" s="22">
        <v>0</v>
      </c>
      <c r="AD2938" s="42">
        <v>0</v>
      </c>
      <c r="AE2938" s="22">
        <v>999999</v>
      </c>
      <c r="AF2938" s="22">
        <v>0</v>
      </c>
      <c r="AG2938" s="22">
        <v>0</v>
      </c>
      <c r="AH2938" s="22">
        <v>0</v>
      </c>
      <c r="AI2938" s="22">
        <v>0</v>
      </c>
      <c r="AJ2938" s="22">
        <v>0</v>
      </c>
      <c r="AK2938" s="22">
        <v>0</v>
      </c>
      <c r="AL2938" s="45">
        <v>0</v>
      </c>
      <c r="AM2938" s="45">
        <v>0</v>
      </c>
      <c r="AN2938" s="45">
        <v>0</v>
      </c>
      <c r="AO2938" s="45">
        <v>0</v>
      </c>
      <c r="AP2938" s="45">
        <v>0</v>
      </c>
      <c r="AQ2938" s="45">
        <v>0</v>
      </c>
      <c r="AR2938" s="45">
        <v>0</v>
      </c>
      <c r="AS2938" s="45" t="s">
        <v>4445</v>
      </c>
      <c r="AT2938" s="45" t="s">
        <v>4445</v>
      </c>
      <c r="AU2938" s="45">
        <v>0</v>
      </c>
      <c r="AV2938" s="10">
        <v>0.87809745551305496</v>
      </c>
      <c r="AW2938" s="10">
        <v>0.87809745551305496</v>
      </c>
      <c r="AX2938" s="17">
        <v>0</v>
      </c>
    </row>
    <row r="2939" spans="1:50" x14ac:dyDescent="0.25">
      <c r="A2939" s="22" t="s">
        <v>2195</v>
      </c>
      <c r="B2939" s="22" t="s">
        <v>3962</v>
      </c>
      <c r="C2939" s="22" t="s">
        <v>4137</v>
      </c>
      <c r="D2939" s="22">
        <v>4098</v>
      </c>
      <c r="E2939" s="22" t="s">
        <v>4145</v>
      </c>
      <c r="F2939" s="43">
        <v>0</v>
      </c>
      <c r="G2939" s="43">
        <v>0</v>
      </c>
      <c r="H2939" s="43">
        <v>13.568560606060606</v>
      </c>
      <c r="I2939" s="9">
        <v>0</v>
      </c>
      <c r="J2939" s="9">
        <v>13.568560606060606</v>
      </c>
      <c r="K2939" s="11">
        <v>0</v>
      </c>
      <c r="L2939" s="41">
        <v>0</v>
      </c>
      <c r="M2939" s="44">
        <v>0</v>
      </c>
      <c r="N2939" s="13">
        <v>0</v>
      </c>
      <c r="O2939" s="13">
        <v>0</v>
      </c>
      <c r="P2939" s="22">
        <v>0</v>
      </c>
      <c r="Q2939" s="22">
        <v>0</v>
      </c>
      <c r="R2939" s="14">
        <v>0</v>
      </c>
      <c r="S2939" s="22">
        <v>549</v>
      </c>
      <c r="T2939" s="22">
        <v>1</v>
      </c>
      <c r="U2939" s="22">
        <v>12</v>
      </c>
      <c r="V2939" s="22"/>
      <c r="W2939" s="22">
        <v>4</v>
      </c>
      <c r="X2939" s="22">
        <v>4</v>
      </c>
      <c r="Y2939" s="14">
        <v>12</v>
      </c>
      <c r="Z2939" s="10">
        <v>4</v>
      </c>
      <c r="AA2939" s="22">
        <v>4</v>
      </c>
      <c r="AB2939" s="22">
        <v>6.56</v>
      </c>
      <c r="AC2939" s="22">
        <v>0</v>
      </c>
      <c r="AD2939" s="42">
        <v>0</v>
      </c>
      <c r="AE2939" s="22">
        <v>999999</v>
      </c>
      <c r="AF2939" s="22">
        <v>0</v>
      </c>
      <c r="AG2939" s="22">
        <v>0</v>
      </c>
      <c r="AH2939" s="22">
        <v>0</v>
      </c>
      <c r="AI2939" s="22">
        <v>0</v>
      </c>
      <c r="AJ2939" s="22">
        <v>0</v>
      </c>
      <c r="AK2939" s="22">
        <v>0</v>
      </c>
      <c r="AL2939" s="45">
        <v>0</v>
      </c>
      <c r="AM2939" s="45">
        <v>0</v>
      </c>
      <c r="AN2939" s="45">
        <v>0</v>
      </c>
      <c r="AO2939" s="45">
        <v>0</v>
      </c>
      <c r="AP2939" s="45">
        <v>0</v>
      </c>
      <c r="AQ2939" s="45">
        <v>0</v>
      </c>
      <c r="AR2939" s="45">
        <v>0</v>
      </c>
      <c r="AS2939" s="45" t="s">
        <v>4445</v>
      </c>
      <c r="AT2939" s="45" t="s">
        <v>4445</v>
      </c>
      <c r="AU2939" s="45">
        <v>0</v>
      </c>
      <c r="AV2939" s="10">
        <v>0.29479914016917452</v>
      </c>
      <c r="AW2939" s="10">
        <v>0.29479914016917452</v>
      </c>
      <c r="AX2939" s="17">
        <v>0</v>
      </c>
    </row>
    <row r="2940" spans="1:50" x14ac:dyDescent="0.25">
      <c r="A2940" s="22" t="s">
        <v>2195</v>
      </c>
      <c r="B2940" s="22" t="s">
        <v>3962</v>
      </c>
      <c r="C2940" s="22" t="s">
        <v>4137</v>
      </c>
      <c r="D2940" s="22">
        <v>116</v>
      </c>
      <c r="E2940" s="22" t="s">
        <v>4146</v>
      </c>
      <c r="F2940" s="43">
        <v>0</v>
      </c>
      <c r="G2940" s="43">
        <v>0</v>
      </c>
      <c r="H2940" s="43">
        <v>14.271212121212121</v>
      </c>
      <c r="I2940" s="9">
        <v>0</v>
      </c>
      <c r="J2940" s="9">
        <v>14.271212121212121</v>
      </c>
      <c r="K2940" s="11">
        <v>0</v>
      </c>
      <c r="L2940" s="41">
        <v>0</v>
      </c>
      <c r="M2940" s="44">
        <v>0</v>
      </c>
      <c r="N2940" s="13">
        <v>0</v>
      </c>
      <c r="O2940" s="13">
        <v>0</v>
      </c>
      <c r="P2940" s="22">
        <v>0</v>
      </c>
      <c r="Q2940" s="22">
        <v>0</v>
      </c>
      <c r="R2940" s="14">
        <v>0</v>
      </c>
      <c r="S2940" s="22">
        <v>732</v>
      </c>
      <c r="T2940" s="22">
        <v>1</v>
      </c>
      <c r="U2940" s="22">
        <v>12</v>
      </c>
      <c r="V2940" s="22"/>
      <c r="W2940" s="22">
        <v>4</v>
      </c>
      <c r="X2940" s="22">
        <v>4</v>
      </c>
      <c r="Y2940" s="14">
        <v>12</v>
      </c>
      <c r="Z2940" s="10">
        <v>4</v>
      </c>
      <c r="AA2940" s="22">
        <v>4</v>
      </c>
      <c r="AB2940" s="22">
        <v>6.56</v>
      </c>
      <c r="AC2940" s="22">
        <v>0</v>
      </c>
      <c r="AD2940" s="42">
        <v>0</v>
      </c>
      <c r="AE2940" s="22">
        <v>999999</v>
      </c>
      <c r="AF2940" s="22">
        <v>0</v>
      </c>
      <c r="AG2940" s="22">
        <v>0</v>
      </c>
      <c r="AH2940" s="22">
        <v>0</v>
      </c>
      <c r="AI2940" s="22">
        <v>0</v>
      </c>
      <c r="AJ2940" s="22">
        <v>0</v>
      </c>
      <c r="AK2940" s="22">
        <v>0</v>
      </c>
      <c r="AL2940" s="45">
        <v>0</v>
      </c>
      <c r="AM2940" s="45">
        <v>0</v>
      </c>
      <c r="AN2940" s="45">
        <v>0</v>
      </c>
      <c r="AO2940" s="45">
        <v>0</v>
      </c>
      <c r="AP2940" s="45">
        <v>0</v>
      </c>
      <c r="AQ2940" s="45">
        <v>0</v>
      </c>
      <c r="AR2940" s="45">
        <v>0</v>
      </c>
      <c r="AS2940" s="45" t="s">
        <v>4445</v>
      </c>
      <c r="AT2940" s="45" t="s">
        <v>4445</v>
      </c>
      <c r="AU2940" s="45">
        <v>0</v>
      </c>
      <c r="AV2940" s="10">
        <v>0.28028453126658881</v>
      </c>
      <c r="AW2940" s="10">
        <v>0.28028453126658881</v>
      </c>
      <c r="AX2940" s="17">
        <v>0</v>
      </c>
    </row>
    <row r="2941" spans="1:50" x14ac:dyDescent="0.25">
      <c r="A2941" s="22" t="s">
        <v>2195</v>
      </c>
      <c r="B2941" s="22" t="s">
        <v>3962</v>
      </c>
      <c r="C2941" s="22" t="s">
        <v>4137</v>
      </c>
      <c r="D2941" s="22">
        <v>3129</v>
      </c>
      <c r="E2941" s="22" t="s">
        <v>4147</v>
      </c>
      <c r="F2941" s="43">
        <v>0</v>
      </c>
      <c r="G2941" s="43">
        <v>0</v>
      </c>
      <c r="H2941" s="43">
        <v>0.3185606060606061</v>
      </c>
      <c r="I2941" s="9">
        <v>0</v>
      </c>
      <c r="J2941" s="9">
        <v>0.3185606060606061</v>
      </c>
      <c r="K2941" s="11">
        <v>0</v>
      </c>
      <c r="L2941" s="41">
        <v>0</v>
      </c>
      <c r="M2941" s="44">
        <v>0</v>
      </c>
      <c r="N2941" s="13">
        <v>0</v>
      </c>
      <c r="O2941" s="13">
        <v>0</v>
      </c>
      <c r="P2941" s="22">
        <v>0</v>
      </c>
      <c r="Q2941" s="22">
        <v>0</v>
      </c>
      <c r="R2941" s="14">
        <v>0</v>
      </c>
      <c r="S2941" s="22">
        <v>12</v>
      </c>
      <c r="T2941" s="22">
        <v>1</v>
      </c>
      <c r="U2941" s="22">
        <v>12</v>
      </c>
      <c r="V2941" s="22"/>
      <c r="W2941" s="22">
        <v>4</v>
      </c>
      <c r="X2941" s="22">
        <v>4</v>
      </c>
      <c r="Y2941" s="14">
        <v>12</v>
      </c>
      <c r="Z2941" s="10">
        <v>4</v>
      </c>
      <c r="AA2941" s="22">
        <v>4</v>
      </c>
      <c r="AB2941" s="22">
        <v>6.56</v>
      </c>
      <c r="AC2941" s="22">
        <v>0</v>
      </c>
      <c r="AD2941" s="42">
        <v>0</v>
      </c>
      <c r="AE2941" s="22">
        <v>999999</v>
      </c>
      <c r="AF2941" s="22">
        <v>0</v>
      </c>
      <c r="AG2941" s="22">
        <v>0</v>
      </c>
      <c r="AH2941" s="22">
        <v>0</v>
      </c>
      <c r="AI2941" s="22">
        <v>0</v>
      </c>
      <c r="AJ2941" s="22">
        <v>0</v>
      </c>
      <c r="AK2941" s="22">
        <v>0</v>
      </c>
      <c r="AL2941" s="45">
        <v>0</v>
      </c>
      <c r="AM2941" s="45">
        <v>0</v>
      </c>
      <c r="AN2941" s="45">
        <v>0</v>
      </c>
      <c r="AO2941" s="45">
        <v>0</v>
      </c>
      <c r="AP2941" s="45">
        <v>0</v>
      </c>
      <c r="AQ2941" s="45">
        <v>0</v>
      </c>
      <c r="AR2941" s="45">
        <v>0</v>
      </c>
      <c r="AS2941" s="45" t="s">
        <v>4445</v>
      </c>
      <c r="AT2941" s="45" t="s">
        <v>4445</v>
      </c>
      <c r="AU2941" s="45">
        <v>0</v>
      </c>
      <c r="AV2941" s="10">
        <v>12.556480380499403</v>
      </c>
      <c r="AW2941" s="10">
        <v>12.556480380499403</v>
      </c>
      <c r="AX2941" s="17">
        <v>0</v>
      </c>
    </row>
    <row r="2942" spans="1:50" x14ac:dyDescent="0.25">
      <c r="A2942" s="22" t="s">
        <v>2195</v>
      </c>
      <c r="B2942" s="22" t="s">
        <v>3962</v>
      </c>
      <c r="C2942" s="22" t="s">
        <v>4137</v>
      </c>
      <c r="D2942" s="22">
        <v>6960</v>
      </c>
      <c r="E2942" s="22" t="s">
        <v>4148</v>
      </c>
      <c r="F2942" s="43">
        <v>0</v>
      </c>
      <c r="G2942" s="43">
        <v>0</v>
      </c>
      <c r="H2942" s="43">
        <v>0.53598484848484851</v>
      </c>
      <c r="I2942" s="9">
        <v>0</v>
      </c>
      <c r="J2942" s="9">
        <v>0.53598484848484851</v>
      </c>
      <c r="K2942" s="11">
        <v>0</v>
      </c>
      <c r="L2942" s="41">
        <v>0</v>
      </c>
      <c r="M2942" s="44">
        <v>0</v>
      </c>
      <c r="N2942" s="13">
        <v>0</v>
      </c>
      <c r="O2942" s="13">
        <v>0</v>
      </c>
      <c r="P2942" s="22">
        <v>0</v>
      </c>
      <c r="Q2942" s="22">
        <v>0</v>
      </c>
      <c r="R2942" s="14">
        <v>0</v>
      </c>
      <c r="S2942" s="22">
        <v>12</v>
      </c>
      <c r="T2942" s="22">
        <v>1</v>
      </c>
      <c r="U2942" s="22">
        <v>12</v>
      </c>
      <c r="V2942" s="22"/>
      <c r="W2942" s="22">
        <v>4</v>
      </c>
      <c r="X2942" s="22">
        <v>4</v>
      </c>
      <c r="Y2942" s="14">
        <v>12</v>
      </c>
      <c r="Z2942" s="10">
        <v>4</v>
      </c>
      <c r="AA2942" s="22">
        <v>4</v>
      </c>
      <c r="AB2942" s="22">
        <v>6.56</v>
      </c>
      <c r="AC2942" s="22">
        <v>0</v>
      </c>
      <c r="AD2942" s="42">
        <v>0</v>
      </c>
      <c r="AE2942" s="22">
        <v>999999</v>
      </c>
      <c r="AF2942" s="22">
        <v>0</v>
      </c>
      <c r="AG2942" s="22">
        <v>0</v>
      </c>
      <c r="AH2942" s="22">
        <v>0</v>
      </c>
      <c r="AI2942" s="22">
        <v>0</v>
      </c>
      <c r="AJ2942" s="22">
        <v>0</v>
      </c>
      <c r="AK2942" s="22">
        <v>0</v>
      </c>
      <c r="AL2942" s="45">
        <v>0</v>
      </c>
      <c r="AM2942" s="45">
        <v>0</v>
      </c>
      <c r="AN2942" s="45">
        <v>0</v>
      </c>
      <c r="AO2942" s="45">
        <v>0</v>
      </c>
      <c r="AP2942" s="45">
        <v>0</v>
      </c>
      <c r="AQ2942" s="45">
        <v>0</v>
      </c>
      <c r="AR2942" s="45">
        <v>0</v>
      </c>
      <c r="AS2942" s="45" t="s">
        <v>4445</v>
      </c>
      <c r="AT2942" s="45" t="s">
        <v>4445</v>
      </c>
      <c r="AU2942" s="45">
        <v>0</v>
      </c>
      <c r="AV2942" s="10">
        <v>7.4628975265017665</v>
      </c>
      <c r="AW2942" s="10">
        <v>7.4628975265017665</v>
      </c>
      <c r="AX2942" s="17">
        <v>0</v>
      </c>
    </row>
    <row r="2943" spans="1:50" x14ac:dyDescent="0.25">
      <c r="A2943" s="22" t="s">
        <v>2195</v>
      </c>
      <c r="B2943" s="22" t="s">
        <v>3962</v>
      </c>
      <c r="C2943" s="22" t="s">
        <v>4137</v>
      </c>
      <c r="D2943" s="22">
        <v>5389</v>
      </c>
      <c r="E2943" s="22" t="s">
        <v>4149</v>
      </c>
      <c r="F2943" s="43">
        <v>0</v>
      </c>
      <c r="G2943" s="43">
        <v>0</v>
      </c>
      <c r="H2943" s="43">
        <v>0.80321969696969697</v>
      </c>
      <c r="I2943" s="9">
        <v>0</v>
      </c>
      <c r="J2943" s="9">
        <v>0.80321969696969697</v>
      </c>
      <c r="K2943" s="11">
        <v>0</v>
      </c>
      <c r="L2943" s="41">
        <v>0</v>
      </c>
      <c r="M2943" s="44">
        <v>0</v>
      </c>
      <c r="N2943" s="13">
        <v>0</v>
      </c>
      <c r="O2943" s="13">
        <v>0</v>
      </c>
      <c r="P2943" s="22">
        <v>0</v>
      </c>
      <c r="Q2943" s="22">
        <v>0</v>
      </c>
      <c r="R2943" s="14">
        <v>0</v>
      </c>
      <c r="S2943" s="22">
        <v>31</v>
      </c>
      <c r="T2943" s="22">
        <v>1</v>
      </c>
      <c r="U2943" s="22">
        <v>12</v>
      </c>
      <c r="V2943" s="22"/>
      <c r="W2943" s="22">
        <v>4</v>
      </c>
      <c r="X2943" s="22">
        <v>4</v>
      </c>
      <c r="Y2943" s="14">
        <v>12</v>
      </c>
      <c r="Z2943" s="10">
        <v>4</v>
      </c>
      <c r="AA2943" s="22">
        <v>4</v>
      </c>
      <c r="AB2943" s="22">
        <v>6.56</v>
      </c>
      <c r="AC2943" s="22">
        <v>0</v>
      </c>
      <c r="AD2943" s="42">
        <v>0</v>
      </c>
      <c r="AE2943" s="22">
        <v>999999</v>
      </c>
      <c r="AF2943" s="22">
        <v>0</v>
      </c>
      <c r="AG2943" s="22">
        <v>0</v>
      </c>
      <c r="AH2943" s="22">
        <v>0</v>
      </c>
      <c r="AI2943" s="22">
        <v>0</v>
      </c>
      <c r="AJ2943" s="22">
        <v>0</v>
      </c>
      <c r="AK2943" s="22">
        <v>0</v>
      </c>
      <c r="AL2943" s="45">
        <v>0</v>
      </c>
      <c r="AM2943" s="45">
        <v>0</v>
      </c>
      <c r="AN2943" s="45">
        <v>0</v>
      </c>
      <c r="AO2943" s="45">
        <v>0</v>
      </c>
      <c r="AP2943" s="45">
        <v>0</v>
      </c>
      <c r="AQ2943" s="45">
        <v>0</v>
      </c>
      <c r="AR2943" s="45">
        <v>0</v>
      </c>
      <c r="AS2943" s="45" t="s">
        <v>4445</v>
      </c>
      <c r="AT2943" s="45" t="s">
        <v>4445</v>
      </c>
      <c r="AU2943" s="45">
        <v>0</v>
      </c>
      <c r="AV2943" s="10">
        <v>4.97995755717991</v>
      </c>
      <c r="AW2943" s="10">
        <v>4.97995755717991</v>
      </c>
      <c r="AX2943" s="17">
        <v>0</v>
      </c>
    </row>
    <row r="2944" spans="1:50" x14ac:dyDescent="0.25">
      <c r="A2944" s="22" t="s">
        <v>2195</v>
      </c>
      <c r="B2944" s="22" t="s">
        <v>3962</v>
      </c>
      <c r="C2944" s="22" t="s">
        <v>4137</v>
      </c>
      <c r="D2944" s="22">
        <v>3399</v>
      </c>
      <c r="E2944" s="22" t="s">
        <v>4150</v>
      </c>
      <c r="F2944" s="43">
        <v>0</v>
      </c>
      <c r="G2944" s="43">
        <v>0</v>
      </c>
      <c r="H2944" s="43">
        <v>0.25246212121212125</v>
      </c>
      <c r="I2944" s="9">
        <v>0</v>
      </c>
      <c r="J2944" s="9">
        <v>0.25246212121212125</v>
      </c>
      <c r="K2944" s="11">
        <v>0</v>
      </c>
      <c r="L2944" s="41">
        <v>0</v>
      </c>
      <c r="M2944" s="44">
        <v>0</v>
      </c>
      <c r="N2944" s="13">
        <v>0</v>
      </c>
      <c r="O2944" s="13">
        <v>0</v>
      </c>
      <c r="P2944" s="22">
        <v>0</v>
      </c>
      <c r="Q2944" s="22">
        <v>0</v>
      </c>
      <c r="R2944" s="14">
        <v>0</v>
      </c>
      <c r="S2944" s="22">
        <v>14</v>
      </c>
      <c r="T2944" s="22">
        <v>1</v>
      </c>
      <c r="U2944" s="22">
        <v>12</v>
      </c>
      <c r="V2944" s="22"/>
      <c r="W2944" s="22">
        <v>4</v>
      </c>
      <c r="X2944" s="22">
        <v>4</v>
      </c>
      <c r="Y2944" s="14">
        <v>12</v>
      </c>
      <c r="Z2944" s="10">
        <v>4</v>
      </c>
      <c r="AA2944" s="22">
        <v>4</v>
      </c>
      <c r="AB2944" s="22">
        <v>6.56</v>
      </c>
      <c r="AC2944" s="22">
        <v>0</v>
      </c>
      <c r="AD2944" s="42">
        <v>0</v>
      </c>
      <c r="AE2944" s="22">
        <v>999999</v>
      </c>
      <c r="AF2944" s="22">
        <v>0</v>
      </c>
      <c r="AG2944" s="22">
        <v>0</v>
      </c>
      <c r="AH2944" s="22">
        <v>0</v>
      </c>
      <c r="AI2944" s="22">
        <v>0</v>
      </c>
      <c r="AJ2944" s="22">
        <v>0</v>
      </c>
      <c r="AK2944" s="22">
        <v>0</v>
      </c>
      <c r="AL2944" s="45">
        <v>0</v>
      </c>
      <c r="AM2944" s="45">
        <v>0</v>
      </c>
      <c r="AN2944" s="45">
        <v>0</v>
      </c>
      <c r="AO2944" s="45">
        <v>0</v>
      </c>
      <c r="AP2944" s="45">
        <v>0</v>
      </c>
      <c r="AQ2944" s="45">
        <v>0</v>
      </c>
      <c r="AR2944" s="45">
        <v>0</v>
      </c>
      <c r="AS2944" s="45" t="s">
        <v>4445</v>
      </c>
      <c r="AT2944" s="45" t="s">
        <v>4445</v>
      </c>
      <c r="AU2944" s="45">
        <v>0</v>
      </c>
      <c r="AV2944" s="10">
        <v>15.84396099024756</v>
      </c>
      <c r="AW2944" s="10">
        <v>15.84396099024756</v>
      </c>
      <c r="AX2944" s="17">
        <v>0</v>
      </c>
    </row>
    <row r="2945" spans="1:50" x14ac:dyDescent="0.25">
      <c r="A2945" s="22" t="s">
        <v>2195</v>
      </c>
      <c r="B2945" s="22" t="s">
        <v>3962</v>
      </c>
      <c r="C2945" s="22" t="s">
        <v>4151</v>
      </c>
      <c r="D2945" s="22">
        <v>1716</v>
      </c>
      <c r="E2945" s="22" t="s">
        <v>4152</v>
      </c>
      <c r="F2945" s="43">
        <v>2.0000000000000002E-5</v>
      </c>
      <c r="G2945" s="43">
        <v>7.0890906097600004</v>
      </c>
      <c r="H2945" s="43">
        <v>0.66609848484848488</v>
      </c>
      <c r="I2945" s="9">
        <v>0</v>
      </c>
      <c r="J2945" s="9">
        <v>0.66609848484848488</v>
      </c>
      <c r="K2945" s="11">
        <v>0</v>
      </c>
      <c r="L2945" s="41">
        <v>85</v>
      </c>
      <c r="M2945" s="44">
        <v>0</v>
      </c>
      <c r="N2945" s="13">
        <v>0</v>
      </c>
      <c r="O2945" s="13">
        <v>0</v>
      </c>
      <c r="P2945" s="22">
        <v>0</v>
      </c>
      <c r="Q2945" s="22">
        <v>0</v>
      </c>
      <c r="R2945" s="14">
        <v>0</v>
      </c>
      <c r="S2945" s="22">
        <v>27</v>
      </c>
      <c r="T2945" s="22">
        <v>1</v>
      </c>
      <c r="U2945" s="22">
        <v>167</v>
      </c>
      <c r="V2945" s="22"/>
      <c r="W2945" s="22">
        <v>32</v>
      </c>
      <c r="X2945" s="22">
        <v>22</v>
      </c>
      <c r="Y2945" s="14">
        <v>167</v>
      </c>
      <c r="Z2945" s="10">
        <v>32</v>
      </c>
      <c r="AA2945" s="22">
        <v>22</v>
      </c>
      <c r="AB2945" s="22">
        <v>58.87</v>
      </c>
      <c r="AC2945" s="22">
        <v>2.8212363335382866E-6</v>
      </c>
      <c r="AD2945" s="42">
        <v>0</v>
      </c>
      <c r="AE2945" s="22">
        <v>999999</v>
      </c>
      <c r="AF2945" s="22">
        <v>0</v>
      </c>
      <c r="AG2945" s="22">
        <v>0</v>
      </c>
      <c r="AH2945" s="22">
        <v>0</v>
      </c>
      <c r="AI2945" s="22">
        <v>0</v>
      </c>
      <c r="AJ2945" s="22">
        <v>0</v>
      </c>
      <c r="AK2945" s="22">
        <v>0</v>
      </c>
      <c r="AL2945" s="45">
        <v>0</v>
      </c>
      <c r="AM2945" s="45">
        <v>0</v>
      </c>
      <c r="AN2945" s="45">
        <v>0</v>
      </c>
      <c r="AO2945" s="45">
        <v>0</v>
      </c>
      <c r="AP2945" s="45">
        <v>0</v>
      </c>
      <c r="AQ2945" s="45">
        <v>0</v>
      </c>
      <c r="AR2945" s="45">
        <v>0</v>
      </c>
      <c r="AS2945" s="45" t="s">
        <v>4445</v>
      </c>
      <c r="AT2945" s="45" t="s">
        <v>4445</v>
      </c>
      <c r="AU2945" s="45">
        <v>0</v>
      </c>
      <c r="AV2945" s="10">
        <v>48.040943986352005</v>
      </c>
      <c r="AW2945" s="10">
        <v>48.040943986352005</v>
      </c>
      <c r="AX2945" s="17">
        <v>0</v>
      </c>
    </row>
    <row r="2946" spans="1:50" x14ac:dyDescent="0.25">
      <c r="A2946" s="22" t="s">
        <v>2195</v>
      </c>
      <c r="B2946" s="22" t="s">
        <v>3962</v>
      </c>
      <c r="C2946" s="22" t="s">
        <v>4153</v>
      </c>
      <c r="D2946" s="22">
        <v>8345</v>
      </c>
      <c r="E2946" s="22" t="s">
        <v>4154</v>
      </c>
      <c r="F2946" s="43">
        <v>0</v>
      </c>
      <c r="G2946" s="43">
        <v>0</v>
      </c>
      <c r="H2946" s="43">
        <v>0.26988636363636365</v>
      </c>
      <c r="I2946" s="9">
        <v>0</v>
      </c>
      <c r="J2946" s="9">
        <v>0.26988636363636365</v>
      </c>
      <c r="K2946" s="11">
        <v>0</v>
      </c>
      <c r="L2946" s="41">
        <v>0</v>
      </c>
      <c r="M2946" s="44">
        <v>0</v>
      </c>
      <c r="N2946" s="13">
        <v>0</v>
      </c>
      <c r="O2946" s="13">
        <v>0</v>
      </c>
      <c r="P2946" s="22">
        <v>0</v>
      </c>
      <c r="Q2946" s="22">
        <v>0</v>
      </c>
      <c r="R2946" s="14">
        <v>0</v>
      </c>
      <c r="S2946" s="22">
        <v>13</v>
      </c>
      <c r="T2946" s="22">
        <v>1</v>
      </c>
      <c r="U2946" s="22">
        <v>12</v>
      </c>
      <c r="V2946" s="22"/>
      <c r="W2946" s="22">
        <v>4</v>
      </c>
      <c r="X2946" s="22">
        <v>4</v>
      </c>
      <c r="Y2946" s="14">
        <v>12</v>
      </c>
      <c r="Z2946" s="10">
        <v>4</v>
      </c>
      <c r="AA2946" s="22">
        <v>4</v>
      </c>
      <c r="AB2946" s="22">
        <v>6.56</v>
      </c>
      <c r="AC2946" s="22">
        <v>0</v>
      </c>
      <c r="AD2946" s="42">
        <v>0</v>
      </c>
      <c r="AE2946" s="22">
        <v>999999</v>
      </c>
      <c r="AF2946" s="22">
        <v>0</v>
      </c>
      <c r="AG2946" s="22">
        <v>0</v>
      </c>
      <c r="AH2946" s="22">
        <v>0</v>
      </c>
      <c r="AI2946" s="22">
        <v>0</v>
      </c>
      <c r="AJ2946" s="22">
        <v>0</v>
      </c>
      <c r="AK2946" s="22">
        <v>0</v>
      </c>
      <c r="AL2946" s="45">
        <v>0</v>
      </c>
      <c r="AM2946" s="45">
        <v>0</v>
      </c>
      <c r="AN2946" s="45">
        <v>0</v>
      </c>
      <c r="AO2946" s="45">
        <v>0</v>
      </c>
      <c r="AP2946" s="45">
        <v>0</v>
      </c>
      <c r="AQ2946" s="45">
        <v>0</v>
      </c>
      <c r="AR2946" s="45">
        <v>0</v>
      </c>
      <c r="AS2946" s="45" t="s">
        <v>4445</v>
      </c>
      <c r="AT2946" s="45" t="s">
        <v>4445</v>
      </c>
      <c r="AU2946" s="45">
        <v>0</v>
      </c>
      <c r="AV2946" s="10">
        <v>14.821052631578947</v>
      </c>
      <c r="AW2946" s="10">
        <v>14.821052631578947</v>
      </c>
      <c r="AX2946" s="17">
        <v>0</v>
      </c>
    </row>
    <row r="2947" spans="1:50" x14ac:dyDescent="0.25">
      <c r="A2947" s="22" t="s">
        <v>2195</v>
      </c>
      <c r="B2947" s="22" t="s">
        <v>3962</v>
      </c>
      <c r="C2947" s="22" t="s">
        <v>4153</v>
      </c>
      <c r="D2947" s="22">
        <v>1042</v>
      </c>
      <c r="E2947" s="22" t="s">
        <v>4155</v>
      </c>
      <c r="F2947" s="43">
        <v>0</v>
      </c>
      <c r="G2947" s="43">
        <v>0</v>
      </c>
      <c r="H2947" s="43">
        <v>0.57727272727272727</v>
      </c>
      <c r="I2947" s="9">
        <v>0</v>
      </c>
      <c r="J2947" s="9">
        <v>0.57727272727272727</v>
      </c>
      <c r="K2947" s="11">
        <v>0</v>
      </c>
      <c r="L2947" s="41">
        <v>0</v>
      </c>
      <c r="M2947" s="44">
        <v>0</v>
      </c>
      <c r="N2947" s="13">
        <v>0</v>
      </c>
      <c r="O2947" s="13">
        <v>0</v>
      </c>
      <c r="P2947" s="22">
        <v>0</v>
      </c>
      <c r="Q2947" s="22">
        <v>0</v>
      </c>
      <c r="R2947" s="14">
        <v>0</v>
      </c>
      <c r="S2947" s="22">
        <v>16</v>
      </c>
      <c r="T2947" s="22">
        <v>1</v>
      </c>
      <c r="U2947" s="22">
        <v>12</v>
      </c>
      <c r="V2947" s="22"/>
      <c r="W2947" s="22">
        <v>4</v>
      </c>
      <c r="X2947" s="22">
        <v>4</v>
      </c>
      <c r="Y2947" s="14">
        <v>12</v>
      </c>
      <c r="Z2947" s="10">
        <v>4</v>
      </c>
      <c r="AA2947" s="22">
        <v>4</v>
      </c>
      <c r="AB2947" s="22">
        <v>6.56</v>
      </c>
      <c r="AC2947" s="22">
        <v>0</v>
      </c>
      <c r="AD2947" s="42">
        <v>0</v>
      </c>
      <c r="AE2947" s="22">
        <v>999999</v>
      </c>
      <c r="AF2947" s="22">
        <v>0</v>
      </c>
      <c r="AG2947" s="22">
        <v>0</v>
      </c>
      <c r="AH2947" s="22">
        <v>0</v>
      </c>
      <c r="AI2947" s="22">
        <v>0</v>
      </c>
      <c r="AJ2947" s="22">
        <v>0</v>
      </c>
      <c r="AK2947" s="22">
        <v>0</v>
      </c>
      <c r="AL2947" s="45">
        <v>0</v>
      </c>
      <c r="AM2947" s="45">
        <v>0</v>
      </c>
      <c r="AN2947" s="45">
        <v>0</v>
      </c>
      <c r="AO2947" s="45">
        <v>0</v>
      </c>
      <c r="AP2947" s="45">
        <v>0</v>
      </c>
      <c r="AQ2947" s="45">
        <v>0</v>
      </c>
      <c r="AR2947" s="45">
        <v>0</v>
      </c>
      <c r="AS2947" s="45" t="s">
        <v>4445</v>
      </c>
      <c r="AT2947" s="45" t="s">
        <v>4445</v>
      </c>
      <c r="AU2947" s="45">
        <v>0</v>
      </c>
      <c r="AV2947" s="10">
        <v>6.9291338582677167</v>
      </c>
      <c r="AW2947" s="10">
        <v>6.9291338582677167</v>
      </c>
      <c r="AX2947" s="17">
        <v>0</v>
      </c>
    </row>
    <row r="2948" spans="1:50" x14ac:dyDescent="0.25">
      <c r="A2948" s="22" t="s">
        <v>2195</v>
      </c>
      <c r="B2948" s="22" t="s">
        <v>3962</v>
      </c>
      <c r="C2948" s="22" t="s">
        <v>4153</v>
      </c>
      <c r="D2948" s="22">
        <v>3833</v>
      </c>
      <c r="E2948" s="22" t="s">
        <v>4156</v>
      </c>
      <c r="F2948" s="43">
        <v>0</v>
      </c>
      <c r="G2948" s="43">
        <v>0</v>
      </c>
      <c r="H2948" s="43">
        <v>0.46041666666666664</v>
      </c>
      <c r="I2948" s="9">
        <v>0</v>
      </c>
      <c r="J2948" s="9">
        <v>0.46041666666666664</v>
      </c>
      <c r="K2948" s="11">
        <v>0</v>
      </c>
      <c r="L2948" s="41">
        <v>0</v>
      </c>
      <c r="M2948" s="44">
        <v>0</v>
      </c>
      <c r="N2948" s="13">
        <v>0</v>
      </c>
      <c r="O2948" s="13">
        <v>0</v>
      </c>
      <c r="P2948" s="22">
        <v>0</v>
      </c>
      <c r="Q2948" s="22">
        <v>0</v>
      </c>
      <c r="R2948" s="14">
        <v>0</v>
      </c>
      <c r="S2948" s="22">
        <v>23</v>
      </c>
      <c r="T2948" s="22">
        <v>1</v>
      </c>
      <c r="U2948" s="22">
        <v>12</v>
      </c>
      <c r="V2948" s="22"/>
      <c r="W2948" s="22">
        <v>4</v>
      </c>
      <c r="X2948" s="22">
        <v>4</v>
      </c>
      <c r="Y2948" s="14">
        <v>12</v>
      </c>
      <c r="Z2948" s="10">
        <v>4</v>
      </c>
      <c r="AA2948" s="22">
        <v>4</v>
      </c>
      <c r="AB2948" s="22">
        <v>6.56</v>
      </c>
      <c r="AC2948" s="22">
        <v>0</v>
      </c>
      <c r="AD2948" s="42">
        <v>0</v>
      </c>
      <c r="AE2948" s="22">
        <v>999999</v>
      </c>
      <c r="AF2948" s="22">
        <v>0</v>
      </c>
      <c r="AG2948" s="22">
        <v>0</v>
      </c>
      <c r="AH2948" s="22">
        <v>0</v>
      </c>
      <c r="AI2948" s="22">
        <v>0</v>
      </c>
      <c r="AJ2948" s="22">
        <v>0</v>
      </c>
      <c r="AK2948" s="22">
        <v>0</v>
      </c>
      <c r="AL2948" s="45">
        <v>0</v>
      </c>
      <c r="AM2948" s="45">
        <v>0</v>
      </c>
      <c r="AN2948" s="45">
        <v>0</v>
      </c>
      <c r="AO2948" s="45">
        <v>0</v>
      </c>
      <c r="AP2948" s="45">
        <v>0</v>
      </c>
      <c r="AQ2948" s="45">
        <v>0</v>
      </c>
      <c r="AR2948" s="45">
        <v>0</v>
      </c>
      <c r="AS2948" s="45" t="s">
        <v>4445</v>
      </c>
      <c r="AT2948" s="45" t="s">
        <v>4445</v>
      </c>
      <c r="AU2948" s="45">
        <v>0</v>
      </c>
      <c r="AV2948" s="10">
        <v>8.6877828054298654</v>
      </c>
      <c r="AW2948" s="10">
        <v>8.6877828054298654</v>
      </c>
      <c r="AX2948" s="17">
        <v>0</v>
      </c>
    </row>
    <row r="2949" spans="1:50" x14ac:dyDescent="0.25">
      <c r="A2949" s="22" t="s">
        <v>2195</v>
      </c>
      <c r="B2949" s="22" t="s">
        <v>3962</v>
      </c>
      <c r="C2949" s="22" t="s">
        <v>4153</v>
      </c>
      <c r="D2949" s="22">
        <v>8159</v>
      </c>
      <c r="E2949" s="22" t="s">
        <v>4157</v>
      </c>
      <c r="F2949" s="43">
        <v>0</v>
      </c>
      <c r="G2949" s="43">
        <v>0</v>
      </c>
      <c r="H2949" s="43">
        <v>5.9420454545454549</v>
      </c>
      <c r="I2949" s="9">
        <v>0</v>
      </c>
      <c r="J2949" s="9">
        <v>5.9420454545454549</v>
      </c>
      <c r="K2949" s="11">
        <v>0</v>
      </c>
      <c r="L2949" s="41">
        <v>0</v>
      </c>
      <c r="M2949" s="44">
        <v>0</v>
      </c>
      <c r="N2949" s="13">
        <v>0</v>
      </c>
      <c r="O2949" s="13">
        <v>0</v>
      </c>
      <c r="P2949" s="22">
        <v>0</v>
      </c>
      <c r="Q2949" s="22">
        <v>0</v>
      </c>
      <c r="R2949" s="14">
        <v>0</v>
      </c>
      <c r="S2949" s="22">
        <v>209</v>
      </c>
      <c r="T2949" s="22">
        <v>1</v>
      </c>
      <c r="U2949" s="22">
        <v>12</v>
      </c>
      <c r="V2949" s="22"/>
      <c r="W2949" s="22">
        <v>4</v>
      </c>
      <c r="X2949" s="22">
        <v>4</v>
      </c>
      <c r="Y2949" s="14">
        <v>12</v>
      </c>
      <c r="Z2949" s="10">
        <v>4</v>
      </c>
      <c r="AA2949" s="22">
        <v>4</v>
      </c>
      <c r="AB2949" s="22">
        <v>6.56</v>
      </c>
      <c r="AC2949" s="22">
        <v>0</v>
      </c>
      <c r="AD2949" s="42">
        <v>0</v>
      </c>
      <c r="AE2949" s="22">
        <v>999999</v>
      </c>
      <c r="AF2949" s="22">
        <v>0</v>
      </c>
      <c r="AG2949" s="22">
        <v>0</v>
      </c>
      <c r="AH2949" s="22">
        <v>0</v>
      </c>
      <c r="AI2949" s="22">
        <v>0</v>
      </c>
      <c r="AJ2949" s="22">
        <v>0</v>
      </c>
      <c r="AK2949" s="22">
        <v>0</v>
      </c>
      <c r="AL2949" s="45">
        <v>0</v>
      </c>
      <c r="AM2949" s="45">
        <v>0</v>
      </c>
      <c r="AN2949" s="45">
        <v>0</v>
      </c>
      <c r="AO2949" s="45">
        <v>0</v>
      </c>
      <c r="AP2949" s="45">
        <v>0</v>
      </c>
      <c r="AQ2949" s="45">
        <v>0</v>
      </c>
      <c r="AR2949" s="45">
        <v>0</v>
      </c>
      <c r="AS2949" s="45" t="s">
        <v>4445</v>
      </c>
      <c r="AT2949" s="45" t="s">
        <v>4445</v>
      </c>
      <c r="AU2949" s="45">
        <v>0</v>
      </c>
      <c r="AV2949" s="10">
        <v>0.67316886593995029</v>
      </c>
      <c r="AW2949" s="10">
        <v>0.67316886593995029</v>
      </c>
      <c r="AX2949" s="17">
        <v>0</v>
      </c>
    </row>
    <row r="2950" spans="1:50" x14ac:dyDescent="0.25">
      <c r="A2950" s="22" t="s">
        <v>2195</v>
      </c>
      <c r="B2950" s="22" t="s">
        <v>3962</v>
      </c>
      <c r="C2950" s="22" t="s">
        <v>4153</v>
      </c>
      <c r="D2950" s="22">
        <v>7985</v>
      </c>
      <c r="E2950" s="22" t="s">
        <v>4158</v>
      </c>
      <c r="F2950" s="43">
        <v>0</v>
      </c>
      <c r="G2950" s="43">
        <v>0</v>
      </c>
      <c r="H2950" s="43">
        <v>2.7632575757575761</v>
      </c>
      <c r="I2950" s="9">
        <v>0</v>
      </c>
      <c r="J2950" s="9">
        <v>2.7632575757575761</v>
      </c>
      <c r="K2950" s="11">
        <v>0</v>
      </c>
      <c r="L2950" s="41">
        <v>0</v>
      </c>
      <c r="M2950" s="44">
        <v>0</v>
      </c>
      <c r="N2950" s="13">
        <v>0</v>
      </c>
      <c r="O2950" s="13">
        <v>0</v>
      </c>
      <c r="P2950" s="22">
        <v>0</v>
      </c>
      <c r="Q2950" s="22">
        <v>0</v>
      </c>
      <c r="R2950" s="14">
        <v>0</v>
      </c>
      <c r="S2950" s="22">
        <v>57</v>
      </c>
      <c r="T2950" s="22">
        <v>1</v>
      </c>
      <c r="U2950" s="22">
        <v>12</v>
      </c>
      <c r="V2950" s="22"/>
      <c r="W2950" s="22">
        <v>4</v>
      </c>
      <c r="X2950" s="22">
        <v>4</v>
      </c>
      <c r="Y2950" s="14">
        <v>12</v>
      </c>
      <c r="Z2950" s="10">
        <v>4</v>
      </c>
      <c r="AA2950" s="22">
        <v>4</v>
      </c>
      <c r="AB2950" s="22">
        <v>6.56</v>
      </c>
      <c r="AC2950" s="22">
        <v>0</v>
      </c>
      <c r="AD2950" s="42">
        <v>0</v>
      </c>
      <c r="AE2950" s="22">
        <v>999999</v>
      </c>
      <c r="AF2950" s="22">
        <v>0</v>
      </c>
      <c r="AG2950" s="22">
        <v>0</v>
      </c>
      <c r="AH2950" s="22">
        <v>0</v>
      </c>
      <c r="AI2950" s="22">
        <v>0</v>
      </c>
      <c r="AJ2950" s="22">
        <v>0</v>
      </c>
      <c r="AK2950" s="22">
        <v>0</v>
      </c>
      <c r="AL2950" s="45">
        <v>0</v>
      </c>
      <c r="AM2950" s="45">
        <v>0</v>
      </c>
      <c r="AN2950" s="45">
        <v>0</v>
      </c>
      <c r="AO2950" s="45">
        <v>0</v>
      </c>
      <c r="AP2950" s="45">
        <v>0</v>
      </c>
      <c r="AQ2950" s="45">
        <v>0</v>
      </c>
      <c r="AR2950" s="45">
        <v>0</v>
      </c>
      <c r="AS2950" s="45" t="s">
        <v>4445</v>
      </c>
      <c r="AT2950" s="45" t="s">
        <v>4445</v>
      </c>
      <c r="AU2950" s="45">
        <v>0</v>
      </c>
      <c r="AV2950" s="10">
        <v>1.4475668265935571</v>
      </c>
      <c r="AW2950" s="10">
        <v>1.4475668265935571</v>
      </c>
      <c r="AX2950" s="17">
        <v>0</v>
      </c>
    </row>
    <row r="2951" spans="1:50" x14ac:dyDescent="0.25">
      <c r="A2951" s="22" t="s">
        <v>2195</v>
      </c>
      <c r="B2951" s="22" t="s">
        <v>3962</v>
      </c>
      <c r="C2951" s="22" t="s">
        <v>4153</v>
      </c>
      <c r="D2951" s="22">
        <v>7120</v>
      </c>
      <c r="E2951" s="22" t="s">
        <v>4159</v>
      </c>
      <c r="F2951" s="43">
        <v>0</v>
      </c>
      <c r="G2951" s="43">
        <v>0</v>
      </c>
      <c r="H2951" s="43">
        <v>0.92613636363636365</v>
      </c>
      <c r="I2951" s="9">
        <v>0</v>
      </c>
      <c r="J2951" s="9">
        <v>0.92613636363636365</v>
      </c>
      <c r="K2951" s="11">
        <v>0</v>
      </c>
      <c r="L2951" s="41">
        <v>0</v>
      </c>
      <c r="M2951" s="44">
        <v>0</v>
      </c>
      <c r="N2951" s="13">
        <v>0</v>
      </c>
      <c r="O2951" s="13">
        <v>0</v>
      </c>
      <c r="P2951" s="22">
        <v>0</v>
      </c>
      <c r="Q2951" s="22">
        <v>0</v>
      </c>
      <c r="R2951" s="14">
        <v>0</v>
      </c>
      <c r="S2951" s="22">
        <v>36</v>
      </c>
      <c r="T2951" s="22">
        <v>1</v>
      </c>
      <c r="U2951" s="22">
        <v>12</v>
      </c>
      <c r="V2951" s="22"/>
      <c r="W2951" s="22">
        <v>4</v>
      </c>
      <c r="X2951" s="22">
        <v>4</v>
      </c>
      <c r="Y2951" s="14">
        <v>12</v>
      </c>
      <c r="Z2951" s="10">
        <v>4</v>
      </c>
      <c r="AA2951" s="22">
        <v>4</v>
      </c>
      <c r="AB2951" s="22">
        <v>6.56</v>
      </c>
      <c r="AC2951" s="22">
        <v>0</v>
      </c>
      <c r="AD2951" s="42">
        <v>0</v>
      </c>
      <c r="AE2951" s="22">
        <v>999999</v>
      </c>
      <c r="AF2951" s="22">
        <v>0</v>
      </c>
      <c r="AG2951" s="22">
        <v>0</v>
      </c>
      <c r="AH2951" s="22">
        <v>0</v>
      </c>
      <c r="AI2951" s="22">
        <v>0</v>
      </c>
      <c r="AJ2951" s="22">
        <v>0</v>
      </c>
      <c r="AK2951" s="22">
        <v>0</v>
      </c>
      <c r="AL2951" s="45">
        <v>0</v>
      </c>
      <c r="AM2951" s="45">
        <v>0</v>
      </c>
      <c r="AN2951" s="45">
        <v>0</v>
      </c>
      <c r="AO2951" s="45">
        <v>0</v>
      </c>
      <c r="AP2951" s="45">
        <v>0</v>
      </c>
      <c r="AQ2951" s="45">
        <v>0</v>
      </c>
      <c r="AR2951" s="45">
        <v>0</v>
      </c>
      <c r="AS2951" s="45" t="s">
        <v>4445</v>
      </c>
      <c r="AT2951" s="45" t="s">
        <v>4445</v>
      </c>
      <c r="AU2951" s="45">
        <v>0</v>
      </c>
      <c r="AV2951" s="10">
        <v>4.3190184049079754</v>
      </c>
      <c r="AW2951" s="10">
        <v>4.3190184049079754</v>
      </c>
      <c r="AX2951" s="17">
        <v>0</v>
      </c>
    </row>
    <row r="2952" spans="1:50" x14ac:dyDescent="0.25">
      <c r="A2952" s="22" t="s">
        <v>2195</v>
      </c>
      <c r="B2952" s="22" t="s">
        <v>3962</v>
      </c>
      <c r="C2952" s="22" t="s">
        <v>4153</v>
      </c>
      <c r="D2952" s="22">
        <v>5475</v>
      </c>
      <c r="E2952" s="22" t="s">
        <v>4160</v>
      </c>
      <c r="F2952" s="43">
        <v>0</v>
      </c>
      <c r="G2952" s="43">
        <v>0</v>
      </c>
      <c r="H2952" s="43">
        <v>1.7873106060606063</v>
      </c>
      <c r="I2952" s="9">
        <v>0</v>
      </c>
      <c r="J2952" s="9">
        <v>1.7873106060606063</v>
      </c>
      <c r="K2952" s="11">
        <v>0</v>
      </c>
      <c r="L2952" s="41">
        <v>0</v>
      </c>
      <c r="M2952" s="44">
        <v>0</v>
      </c>
      <c r="N2952" s="13">
        <v>0</v>
      </c>
      <c r="O2952" s="13">
        <v>0</v>
      </c>
      <c r="P2952" s="22">
        <v>0</v>
      </c>
      <c r="Q2952" s="22">
        <v>0</v>
      </c>
      <c r="R2952" s="14">
        <v>0</v>
      </c>
      <c r="S2952" s="22">
        <v>63</v>
      </c>
      <c r="T2952" s="22">
        <v>1</v>
      </c>
      <c r="U2952" s="22">
        <v>12</v>
      </c>
      <c r="V2952" s="22"/>
      <c r="W2952" s="22">
        <v>4</v>
      </c>
      <c r="X2952" s="22">
        <v>4</v>
      </c>
      <c r="Y2952" s="14">
        <v>12</v>
      </c>
      <c r="Z2952" s="10">
        <v>4</v>
      </c>
      <c r="AA2952" s="22">
        <v>4</v>
      </c>
      <c r="AB2952" s="22">
        <v>6.56</v>
      </c>
      <c r="AC2952" s="22">
        <v>0</v>
      </c>
      <c r="AD2952" s="42">
        <v>0</v>
      </c>
      <c r="AE2952" s="22">
        <v>999999</v>
      </c>
      <c r="AF2952" s="22">
        <v>0</v>
      </c>
      <c r="AG2952" s="22">
        <v>0</v>
      </c>
      <c r="AH2952" s="22">
        <v>0</v>
      </c>
      <c r="AI2952" s="22">
        <v>0</v>
      </c>
      <c r="AJ2952" s="22">
        <v>0</v>
      </c>
      <c r="AK2952" s="22">
        <v>0</v>
      </c>
      <c r="AL2952" s="45">
        <v>0</v>
      </c>
      <c r="AM2952" s="45">
        <v>0</v>
      </c>
      <c r="AN2952" s="45">
        <v>0</v>
      </c>
      <c r="AO2952" s="45">
        <v>0</v>
      </c>
      <c r="AP2952" s="45">
        <v>0</v>
      </c>
      <c r="AQ2952" s="45">
        <v>0</v>
      </c>
      <c r="AR2952" s="45">
        <v>0</v>
      </c>
      <c r="AS2952" s="45" t="s">
        <v>4445</v>
      </c>
      <c r="AT2952" s="45" t="s">
        <v>4445</v>
      </c>
      <c r="AU2952" s="45">
        <v>0</v>
      </c>
      <c r="AV2952" s="10">
        <v>2.2379993642047258</v>
      </c>
      <c r="AW2952" s="10">
        <v>2.2379993642047258</v>
      </c>
      <c r="AX2952" s="17">
        <v>0</v>
      </c>
    </row>
    <row r="2953" spans="1:50" x14ac:dyDescent="0.25">
      <c r="A2953" s="22" t="s">
        <v>2195</v>
      </c>
      <c r="B2953" s="22" t="s">
        <v>3962</v>
      </c>
      <c r="C2953" s="22" t="s">
        <v>4161</v>
      </c>
      <c r="D2953" s="22">
        <v>6641</v>
      </c>
      <c r="E2953" s="22" t="s">
        <v>4162</v>
      </c>
      <c r="F2953" s="43">
        <v>0</v>
      </c>
      <c r="G2953" s="43">
        <v>0</v>
      </c>
      <c r="H2953" s="43">
        <v>2.5392045454545453</v>
      </c>
      <c r="I2953" s="9">
        <v>0</v>
      </c>
      <c r="J2953" s="9">
        <v>2.5392045454545453</v>
      </c>
      <c r="K2953" s="11">
        <v>0</v>
      </c>
      <c r="L2953" s="41">
        <v>0</v>
      </c>
      <c r="M2953" s="44">
        <v>0</v>
      </c>
      <c r="N2953" s="13">
        <v>0</v>
      </c>
      <c r="O2953" s="13">
        <v>0</v>
      </c>
      <c r="P2953" s="22">
        <v>0</v>
      </c>
      <c r="Q2953" s="22">
        <v>0</v>
      </c>
      <c r="R2953" s="14">
        <v>0</v>
      </c>
      <c r="S2953" s="22">
        <v>100</v>
      </c>
      <c r="T2953" s="22">
        <v>1</v>
      </c>
      <c r="U2953" s="22">
        <v>12</v>
      </c>
      <c r="V2953" s="22"/>
      <c r="W2953" s="22">
        <v>4</v>
      </c>
      <c r="X2953" s="22">
        <v>4</v>
      </c>
      <c r="Y2953" s="14">
        <v>12</v>
      </c>
      <c r="Z2953" s="10">
        <v>4</v>
      </c>
      <c r="AA2953" s="22">
        <v>4</v>
      </c>
      <c r="AB2953" s="22">
        <v>6.56</v>
      </c>
      <c r="AC2953" s="22">
        <v>0</v>
      </c>
      <c r="AD2953" s="42">
        <v>0</v>
      </c>
      <c r="AE2953" s="22">
        <v>999999</v>
      </c>
      <c r="AF2953" s="22">
        <v>0</v>
      </c>
      <c r="AG2953" s="22">
        <v>0</v>
      </c>
      <c r="AH2953" s="22">
        <v>0</v>
      </c>
      <c r="AI2953" s="22">
        <v>0</v>
      </c>
      <c r="AJ2953" s="22">
        <v>0</v>
      </c>
      <c r="AK2953" s="22">
        <v>0</v>
      </c>
      <c r="AL2953" s="45">
        <v>0</v>
      </c>
      <c r="AM2953" s="45">
        <v>0</v>
      </c>
      <c r="AN2953" s="45">
        <v>0</v>
      </c>
      <c r="AO2953" s="45">
        <v>0</v>
      </c>
      <c r="AP2953" s="45">
        <v>0</v>
      </c>
      <c r="AQ2953" s="45">
        <v>0</v>
      </c>
      <c r="AR2953" s="45">
        <v>0</v>
      </c>
      <c r="AS2953" s="45" t="s">
        <v>4445</v>
      </c>
      <c r="AT2953" s="45" t="s">
        <v>4445</v>
      </c>
      <c r="AU2953" s="45">
        <v>0</v>
      </c>
      <c r="AV2953" s="10">
        <v>1.5752964869098234</v>
      </c>
      <c r="AW2953" s="10">
        <v>1.5752964869098234</v>
      </c>
      <c r="AX2953" s="17">
        <v>0</v>
      </c>
    </row>
    <row r="2954" spans="1:50" x14ac:dyDescent="0.25">
      <c r="A2954" s="22" t="s">
        <v>2195</v>
      </c>
      <c r="B2954" s="22" t="s">
        <v>3962</v>
      </c>
      <c r="C2954" s="22" t="s">
        <v>4161</v>
      </c>
      <c r="D2954" s="22">
        <v>2152</v>
      </c>
      <c r="E2954" s="22" t="s">
        <v>4163</v>
      </c>
      <c r="F2954" s="43">
        <v>0</v>
      </c>
      <c r="G2954" s="43">
        <v>0</v>
      </c>
      <c r="H2954" s="43">
        <v>0.72765151515151527</v>
      </c>
      <c r="I2954" s="9">
        <v>0</v>
      </c>
      <c r="J2954" s="9">
        <v>0.72765151515151527</v>
      </c>
      <c r="K2954" s="11">
        <v>0</v>
      </c>
      <c r="L2954" s="41">
        <v>0</v>
      </c>
      <c r="M2954" s="44">
        <v>0</v>
      </c>
      <c r="N2954" s="13">
        <v>0</v>
      </c>
      <c r="O2954" s="13">
        <v>0</v>
      </c>
      <c r="P2954" s="22">
        <v>0</v>
      </c>
      <c r="Q2954" s="22">
        <v>0</v>
      </c>
      <c r="R2954" s="14">
        <v>0</v>
      </c>
      <c r="S2954" s="22">
        <v>38</v>
      </c>
      <c r="T2954" s="22">
        <v>1</v>
      </c>
      <c r="U2954" s="22">
        <v>12</v>
      </c>
      <c r="V2954" s="22"/>
      <c r="W2954" s="22">
        <v>4</v>
      </c>
      <c r="X2954" s="22">
        <v>4</v>
      </c>
      <c r="Y2954" s="14">
        <v>12</v>
      </c>
      <c r="Z2954" s="10">
        <v>4</v>
      </c>
      <c r="AA2954" s="22">
        <v>4</v>
      </c>
      <c r="AB2954" s="22">
        <v>6.56</v>
      </c>
      <c r="AC2954" s="22">
        <v>0</v>
      </c>
      <c r="AD2954" s="42">
        <v>0</v>
      </c>
      <c r="AE2954" s="22">
        <v>999999</v>
      </c>
      <c r="AF2954" s="22">
        <v>0</v>
      </c>
      <c r="AG2954" s="22">
        <v>0</v>
      </c>
      <c r="AH2954" s="22">
        <v>0</v>
      </c>
      <c r="AI2954" s="22">
        <v>0</v>
      </c>
      <c r="AJ2954" s="22">
        <v>0</v>
      </c>
      <c r="AK2954" s="22">
        <v>0</v>
      </c>
      <c r="AL2954" s="45">
        <v>0</v>
      </c>
      <c r="AM2954" s="45">
        <v>0</v>
      </c>
      <c r="AN2954" s="45">
        <v>0</v>
      </c>
      <c r="AO2954" s="45">
        <v>0</v>
      </c>
      <c r="AP2954" s="45">
        <v>0</v>
      </c>
      <c r="AQ2954" s="45">
        <v>0</v>
      </c>
      <c r="AR2954" s="45">
        <v>0</v>
      </c>
      <c r="AS2954" s="45" t="s">
        <v>4445</v>
      </c>
      <c r="AT2954" s="45" t="s">
        <v>4445</v>
      </c>
      <c r="AU2954" s="45">
        <v>0</v>
      </c>
      <c r="AV2954" s="10">
        <v>5.4971369078604884</v>
      </c>
      <c r="AW2954" s="10">
        <v>5.4971369078604884</v>
      </c>
      <c r="AX2954" s="17">
        <v>0</v>
      </c>
    </row>
    <row r="2955" spans="1:50" x14ac:dyDescent="0.25">
      <c r="A2955" s="22" t="s">
        <v>2195</v>
      </c>
      <c r="B2955" s="22" t="s">
        <v>3962</v>
      </c>
      <c r="C2955" s="22" t="s">
        <v>3983</v>
      </c>
      <c r="D2955" s="22">
        <v>1575</v>
      </c>
      <c r="E2955" s="22" t="s">
        <v>4164</v>
      </c>
      <c r="F2955" s="43">
        <v>0</v>
      </c>
      <c r="G2955" s="43">
        <v>0</v>
      </c>
      <c r="H2955" s="43">
        <v>7.3295454545454553E-2</v>
      </c>
      <c r="I2955" s="9">
        <v>0</v>
      </c>
      <c r="J2955" s="9">
        <v>7.3295454545454553E-2</v>
      </c>
      <c r="K2955" s="11">
        <v>0</v>
      </c>
      <c r="L2955" s="41">
        <v>0</v>
      </c>
      <c r="M2955" s="44">
        <v>0</v>
      </c>
      <c r="N2955" s="13">
        <v>0</v>
      </c>
      <c r="O2955" s="13">
        <v>0</v>
      </c>
      <c r="P2955" s="22">
        <v>0</v>
      </c>
      <c r="Q2955" s="22">
        <v>0</v>
      </c>
      <c r="R2955" s="14">
        <v>0</v>
      </c>
      <c r="S2955" s="22">
        <v>2</v>
      </c>
      <c r="T2955" s="22">
        <v>1</v>
      </c>
      <c r="U2955" s="22">
        <v>12</v>
      </c>
      <c r="V2955" s="22"/>
      <c r="W2955" s="22">
        <v>4</v>
      </c>
      <c r="X2955" s="22">
        <v>4</v>
      </c>
      <c r="Y2955" s="14">
        <v>12</v>
      </c>
      <c r="Z2955" s="10">
        <v>4</v>
      </c>
      <c r="AA2955" s="22">
        <v>4</v>
      </c>
      <c r="AB2955" s="22">
        <v>6.56</v>
      </c>
      <c r="AC2955" s="22">
        <v>0</v>
      </c>
      <c r="AD2955" s="42">
        <v>0</v>
      </c>
      <c r="AE2955" s="22">
        <v>999999</v>
      </c>
      <c r="AF2955" s="22">
        <v>0</v>
      </c>
      <c r="AG2955" s="22">
        <v>0</v>
      </c>
      <c r="AH2955" s="22">
        <v>0</v>
      </c>
      <c r="AI2955" s="22">
        <v>0</v>
      </c>
      <c r="AJ2955" s="22">
        <v>0</v>
      </c>
      <c r="AK2955" s="22">
        <v>0</v>
      </c>
      <c r="AL2955" s="45">
        <v>0</v>
      </c>
      <c r="AM2955" s="45">
        <v>0</v>
      </c>
      <c r="AN2955" s="45">
        <v>0</v>
      </c>
      <c r="AO2955" s="45">
        <v>0</v>
      </c>
      <c r="AP2955" s="45">
        <v>0</v>
      </c>
      <c r="AQ2955" s="45">
        <v>0</v>
      </c>
      <c r="AR2955" s="45">
        <v>0</v>
      </c>
      <c r="AS2955" s="45" t="s">
        <v>4445</v>
      </c>
      <c r="AT2955" s="45" t="s">
        <v>4445</v>
      </c>
      <c r="AU2955" s="45">
        <v>0</v>
      </c>
      <c r="AV2955" s="10">
        <v>54.573643410852711</v>
      </c>
      <c r="AW2955" s="10">
        <v>54.573643410852711</v>
      </c>
      <c r="AX2955" s="17">
        <v>0</v>
      </c>
    </row>
    <row r="2956" spans="1:50" x14ac:dyDescent="0.25">
      <c r="A2956" s="22" t="s">
        <v>2195</v>
      </c>
      <c r="B2956" s="22" t="s">
        <v>3962</v>
      </c>
      <c r="C2956" s="22" t="s">
        <v>3983</v>
      </c>
      <c r="D2956" s="22">
        <v>4330</v>
      </c>
      <c r="E2956" s="22" t="s">
        <v>4165</v>
      </c>
      <c r="F2956" s="43">
        <v>0</v>
      </c>
      <c r="G2956" s="43">
        <v>0</v>
      </c>
      <c r="H2956" s="43">
        <v>1.0304924242424243</v>
      </c>
      <c r="I2956" s="9">
        <v>0</v>
      </c>
      <c r="J2956" s="9">
        <v>1.0304924242424243</v>
      </c>
      <c r="K2956" s="11">
        <v>0</v>
      </c>
      <c r="L2956" s="41">
        <v>0</v>
      </c>
      <c r="M2956" s="44">
        <v>0</v>
      </c>
      <c r="N2956" s="13">
        <v>0</v>
      </c>
      <c r="O2956" s="13">
        <v>0</v>
      </c>
      <c r="P2956" s="22">
        <v>0</v>
      </c>
      <c r="Q2956" s="22">
        <v>0</v>
      </c>
      <c r="R2956" s="14">
        <v>0</v>
      </c>
      <c r="S2956" s="22">
        <v>38</v>
      </c>
      <c r="T2956" s="22">
        <v>1</v>
      </c>
      <c r="U2956" s="22">
        <v>12</v>
      </c>
      <c r="V2956" s="22"/>
      <c r="W2956" s="22">
        <v>4</v>
      </c>
      <c r="X2956" s="22">
        <v>4</v>
      </c>
      <c r="Y2956" s="14">
        <v>12</v>
      </c>
      <c r="Z2956" s="10">
        <v>4</v>
      </c>
      <c r="AA2956" s="22">
        <v>4</v>
      </c>
      <c r="AB2956" s="22">
        <v>6.56</v>
      </c>
      <c r="AC2956" s="22">
        <v>0</v>
      </c>
      <c r="AD2956" s="42">
        <v>0</v>
      </c>
      <c r="AE2956" s="22">
        <v>999999</v>
      </c>
      <c r="AF2956" s="22">
        <v>0</v>
      </c>
      <c r="AG2956" s="22">
        <v>0</v>
      </c>
      <c r="AH2956" s="22">
        <v>0</v>
      </c>
      <c r="AI2956" s="22">
        <v>0</v>
      </c>
      <c r="AJ2956" s="22">
        <v>0</v>
      </c>
      <c r="AK2956" s="22">
        <v>0</v>
      </c>
      <c r="AL2956" s="45">
        <v>0</v>
      </c>
      <c r="AM2956" s="45">
        <v>0</v>
      </c>
      <c r="AN2956" s="45">
        <v>0</v>
      </c>
      <c r="AO2956" s="45">
        <v>0</v>
      </c>
      <c r="AP2956" s="45">
        <v>0</v>
      </c>
      <c r="AQ2956" s="45">
        <v>0</v>
      </c>
      <c r="AR2956" s="45">
        <v>0</v>
      </c>
      <c r="AS2956" s="45" t="s">
        <v>4445</v>
      </c>
      <c r="AT2956" s="45" t="s">
        <v>4445</v>
      </c>
      <c r="AU2956" s="45">
        <v>0</v>
      </c>
      <c r="AV2956" s="10">
        <v>3.8816394045212275</v>
      </c>
      <c r="AW2956" s="10">
        <v>3.8816394045212275</v>
      </c>
      <c r="AX2956" s="17">
        <v>0</v>
      </c>
    </row>
    <row r="2957" spans="1:50" x14ac:dyDescent="0.25">
      <c r="A2957" s="22" t="s">
        <v>2195</v>
      </c>
      <c r="B2957" s="22" t="s">
        <v>3962</v>
      </c>
      <c r="C2957" s="22" t="s">
        <v>2542</v>
      </c>
      <c r="D2957" s="22">
        <v>8342</v>
      </c>
      <c r="E2957" s="22" t="s">
        <v>4166</v>
      </c>
      <c r="F2957" s="43">
        <v>0</v>
      </c>
      <c r="G2957" s="43">
        <v>0.94245491660000003</v>
      </c>
      <c r="H2957" s="43">
        <v>0.42708333333333337</v>
      </c>
      <c r="I2957" s="9">
        <v>0</v>
      </c>
      <c r="J2957" s="9">
        <v>0.42708333333333337</v>
      </c>
      <c r="K2957" s="11">
        <v>0</v>
      </c>
      <c r="L2957" s="41">
        <v>152</v>
      </c>
      <c r="M2957" s="44">
        <v>0</v>
      </c>
      <c r="N2957" s="13">
        <v>0</v>
      </c>
      <c r="O2957" s="13">
        <v>0</v>
      </c>
      <c r="P2957" s="22">
        <v>0</v>
      </c>
      <c r="Q2957" s="22">
        <v>0</v>
      </c>
      <c r="R2957" s="14">
        <v>0</v>
      </c>
      <c r="S2957" s="22">
        <v>14</v>
      </c>
      <c r="T2957" s="22">
        <v>1</v>
      </c>
      <c r="U2957" s="22">
        <v>288</v>
      </c>
      <c r="V2957" s="22"/>
      <c r="W2957" s="22">
        <v>54</v>
      </c>
      <c r="X2957" s="22">
        <v>36</v>
      </c>
      <c r="Y2957" s="14">
        <v>288</v>
      </c>
      <c r="Z2957" s="10">
        <v>54</v>
      </c>
      <c r="AA2957" s="22">
        <v>36</v>
      </c>
      <c r="AB2957" s="22">
        <v>99.9</v>
      </c>
      <c r="AC2957" s="22">
        <v>0</v>
      </c>
      <c r="AD2957" s="42">
        <v>0</v>
      </c>
      <c r="AE2957" s="22">
        <v>999999</v>
      </c>
      <c r="AF2957" s="22">
        <v>0</v>
      </c>
      <c r="AG2957" s="22">
        <v>0</v>
      </c>
      <c r="AH2957" s="22">
        <v>0</v>
      </c>
      <c r="AI2957" s="22">
        <v>0</v>
      </c>
      <c r="AJ2957" s="22">
        <v>0</v>
      </c>
      <c r="AK2957" s="22">
        <v>0</v>
      </c>
      <c r="AL2957" s="45">
        <v>0</v>
      </c>
      <c r="AM2957" s="45">
        <v>0</v>
      </c>
      <c r="AN2957" s="45">
        <v>0</v>
      </c>
      <c r="AO2957" s="45">
        <v>0</v>
      </c>
      <c r="AP2957" s="45">
        <v>0</v>
      </c>
      <c r="AQ2957" s="45">
        <v>0</v>
      </c>
      <c r="AR2957" s="45">
        <v>0</v>
      </c>
      <c r="AS2957" s="45" t="s">
        <v>4445</v>
      </c>
      <c r="AT2957" s="45" t="s">
        <v>4445</v>
      </c>
      <c r="AU2957" s="45">
        <v>0</v>
      </c>
      <c r="AV2957" s="10">
        <v>126.43902439024389</v>
      </c>
      <c r="AW2957" s="10">
        <v>126.43902439024389</v>
      </c>
      <c r="AX2957" s="17">
        <v>0</v>
      </c>
    </row>
    <row r="2958" spans="1:50" x14ac:dyDescent="0.25">
      <c r="A2958" s="22" t="s">
        <v>2195</v>
      </c>
      <c r="B2958" s="22" t="s">
        <v>3962</v>
      </c>
      <c r="C2958" s="22" t="s">
        <v>2542</v>
      </c>
      <c r="D2958" s="22">
        <v>1715</v>
      </c>
      <c r="E2958" s="22" t="s">
        <v>4167</v>
      </c>
      <c r="F2958" s="43">
        <v>9.9999999999999995E-7</v>
      </c>
      <c r="G2958" s="43">
        <v>2.6315145851400001</v>
      </c>
      <c r="H2958" s="43">
        <v>0.23030303030303031</v>
      </c>
      <c r="I2958" s="9">
        <v>0</v>
      </c>
      <c r="J2958" s="9">
        <v>0.23030303030303031</v>
      </c>
      <c r="K2958" s="11">
        <v>0</v>
      </c>
      <c r="L2958" s="41">
        <v>46</v>
      </c>
      <c r="M2958" s="44">
        <v>0</v>
      </c>
      <c r="N2958" s="13">
        <v>0</v>
      </c>
      <c r="O2958" s="13">
        <v>0</v>
      </c>
      <c r="P2958" s="22">
        <v>0</v>
      </c>
      <c r="Q2958" s="22">
        <v>0</v>
      </c>
      <c r="R2958" s="14">
        <v>0</v>
      </c>
      <c r="S2958" s="22">
        <v>4</v>
      </c>
      <c r="T2958" s="22">
        <v>1</v>
      </c>
      <c r="U2958" s="22">
        <v>96</v>
      </c>
      <c r="V2958" s="22"/>
      <c r="W2958" s="22">
        <v>19</v>
      </c>
      <c r="X2958" s="22">
        <v>14</v>
      </c>
      <c r="Y2958" s="14">
        <v>96</v>
      </c>
      <c r="Z2958" s="10">
        <v>19</v>
      </c>
      <c r="AA2958" s="22">
        <v>14</v>
      </c>
      <c r="AB2958" s="22">
        <v>34.67</v>
      </c>
      <c r="AC2958" s="22">
        <v>3.8000929413309657E-7</v>
      </c>
      <c r="AD2958" s="42">
        <v>0</v>
      </c>
      <c r="AE2958" s="22">
        <v>999999</v>
      </c>
      <c r="AF2958" s="22">
        <v>0</v>
      </c>
      <c r="AG2958" s="22">
        <v>0</v>
      </c>
      <c r="AH2958" s="22">
        <v>0</v>
      </c>
      <c r="AI2958" s="22">
        <v>0</v>
      </c>
      <c r="AJ2958" s="22">
        <v>0</v>
      </c>
      <c r="AK2958" s="22">
        <v>0</v>
      </c>
      <c r="AL2958" s="45">
        <v>0</v>
      </c>
      <c r="AM2958" s="45">
        <v>0</v>
      </c>
      <c r="AN2958" s="45">
        <v>0</v>
      </c>
      <c r="AO2958" s="45">
        <v>0</v>
      </c>
      <c r="AP2958" s="45">
        <v>0</v>
      </c>
      <c r="AQ2958" s="45">
        <v>0</v>
      </c>
      <c r="AR2958" s="45">
        <v>0</v>
      </c>
      <c r="AS2958" s="45" t="s">
        <v>4445</v>
      </c>
      <c r="AT2958" s="45" t="s">
        <v>4445</v>
      </c>
      <c r="AU2958" s="45">
        <v>0</v>
      </c>
      <c r="AV2958" s="10">
        <v>82.5</v>
      </c>
      <c r="AW2958" s="10">
        <v>82.5</v>
      </c>
      <c r="AX2958" s="17">
        <v>0</v>
      </c>
    </row>
    <row r="2959" spans="1:50" x14ac:dyDescent="0.25">
      <c r="A2959" s="22" t="s">
        <v>2195</v>
      </c>
      <c r="B2959" s="22" t="s">
        <v>3962</v>
      </c>
      <c r="C2959" s="22" t="s">
        <v>2573</v>
      </c>
      <c r="D2959" s="22">
        <v>6819</v>
      </c>
      <c r="E2959" s="22" t="s">
        <v>4168</v>
      </c>
      <c r="F2959" s="43">
        <v>0</v>
      </c>
      <c r="G2959" s="43">
        <v>1.2860601808600001</v>
      </c>
      <c r="H2959" s="43">
        <v>3.0492424242424241E-2</v>
      </c>
      <c r="I2959" s="9">
        <v>0</v>
      </c>
      <c r="J2959" s="9">
        <v>3.0492424242424241E-2</v>
      </c>
      <c r="K2959" s="11">
        <v>0</v>
      </c>
      <c r="L2959" s="41">
        <v>0</v>
      </c>
      <c r="M2959" s="44">
        <v>0</v>
      </c>
      <c r="N2959" s="13">
        <v>0</v>
      </c>
      <c r="O2959" s="13">
        <v>0</v>
      </c>
      <c r="P2959" s="22">
        <v>0</v>
      </c>
      <c r="Q2959" s="22">
        <v>0</v>
      </c>
      <c r="R2959" s="14">
        <v>0</v>
      </c>
      <c r="S2959" s="22">
        <v>1</v>
      </c>
      <c r="T2959" s="22">
        <v>1</v>
      </c>
      <c r="U2959" s="22">
        <v>12</v>
      </c>
      <c r="V2959" s="22"/>
      <c r="W2959" s="22">
        <v>4</v>
      </c>
      <c r="X2959" s="22">
        <v>4</v>
      </c>
      <c r="Y2959" s="14">
        <v>12</v>
      </c>
      <c r="Z2959" s="10">
        <v>4</v>
      </c>
      <c r="AA2959" s="22">
        <v>4</v>
      </c>
      <c r="AB2959" s="22">
        <v>6.56</v>
      </c>
      <c r="AC2959" s="22">
        <v>0</v>
      </c>
      <c r="AD2959" s="42">
        <v>0</v>
      </c>
      <c r="AE2959" s="22">
        <v>999999</v>
      </c>
      <c r="AF2959" s="22">
        <v>0</v>
      </c>
      <c r="AG2959" s="22">
        <v>0</v>
      </c>
      <c r="AH2959" s="22">
        <v>0</v>
      </c>
      <c r="AI2959" s="22">
        <v>0</v>
      </c>
      <c r="AJ2959" s="22">
        <v>0</v>
      </c>
      <c r="AK2959" s="22">
        <v>0</v>
      </c>
      <c r="AL2959" s="45">
        <v>0</v>
      </c>
      <c r="AM2959" s="45">
        <v>0</v>
      </c>
      <c r="AN2959" s="45">
        <v>0</v>
      </c>
      <c r="AO2959" s="45">
        <v>0</v>
      </c>
      <c r="AP2959" s="45">
        <v>0</v>
      </c>
      <c r="AQ2959" s="45">
        <v>0</v>
      </c>
      <c r="AR2959" s="45">
        <v>0</v>
      </c>
      <c r="AS2959" s="45" t="s">
        <v>4445</v>
      </c>
      <c r="AT2959" s="45" t="s">
        <v>4445</v>
      </c>
      <c r="AU2959" s="45">
        <v>0</v>
      </c>
      <c r="AV2959" s="10">
        <v>131.18012422360249</v>
      </c>
      <c r="AW2959" s="10">
        <v>131.18012422360249</v>
      </c>
      <c r="AX2959" s="17">
        <v>0</v>
      </c>
    </row>
    <row r="2960" spans="1:50" x14ac:dyDescent="0.25">
      <c r="A2960" s="22" t="s">
        <v>2195</v>
      </c>
      <c r="B2960" s="22" t="s">
        <v>3963</v>
      </c>
      <c r="C2960" s="22" t="s">
        <v>4169</v>
      </c>
      <c r="D2960" s="22">
        <v>777</v>
      </c>
      <c r="E2960" s="22" t="s">
        <v>4170</v>
      </c>
      <c r="F2960" s="43">
        <v>0</v>
      </c>
      <c r="G2960" s="43">
        <v>0</v>
      </c>
      <c r="H2960" s="43">
        <v>0.3647727272727273</v>
      </c>
      <c r="I2960" s="9">
        <v>0</v>
      </c>
      <c r="J2960" s="9">
        <v>0.3647727272727273</v>
      </c>
      <c r="K2960" s="11">
        <v>0</v>
      </c>
      <c r="L2960" s="41">
        <v>0</v>
      </c>
      <c r="M2960" s="44">
        <v>0</v>
      </c>
      <c r="N2960" s="13">
        <v>0</v>
      </c>
      <c r="O2960" s="13">
        <v>0</v>
      </c>
      <c r="P2960" s="22">
        <v>0</v>
      </c>
      <c r="Q2960" s="22">
        <v>0</v>
      </c>
      <c r="R2960" s="14">
        <v>0</v>
      </c>
      <c r="S2960" s="22">
        <v>17</v>
      </c>
      <c r="T2960" s="22">
        <v>1</v>
      </c>
      <c r="U2960" s="22">
        <v>12</v>
      </c>
      <c r="V2960" s="22"/>
      <c r="W2960" s="22">
        <v>4</v>
      </c>
      <c r="X2960" s="22">
        <v>4</v>
      </c>
      <c r="Y2960" s="14">
        <v>12</v>
      </c>
      <c r="Z2960" s="10">
        <v>4</v>
      </c>
      <c r="AA2960" s="22">
        <v>4</v>
      </c>
      <c r="AB2960" s="22">
        <v>6.56</v>
      </c>
      <c r="AC2960" s="22">
        <v>0</v>
      </c>
      <c r="AD2960" s="42">
        <v>0</v>
      </c>
      <c r="AE2960" s="22">
        <v>999999</v>
      </c>
      <c r="AF2960" s="22">
        <v>0</v>
      </c>
      <c r="AG2960" s="22">
        <v>0</v>
      </c>
      <c r="AH2960" s="22">
        <v>0</v>
      </c>
      <c r="AI2960" s="22">
        <v>0</v>
      </c>
      <c r="AJ2960" s="22">
        <v>0</v>
      </c>
      <c r="AK2960" s="22">
        <v>0</v>
      </c>
      <c r="AL2960" s="45">
        <v>0</v>
      </c>
      <c r="AM2960" s="45">
        <v>0</v>
      </c>
      <c r="AN2960" s="45">
        <v>0</v>
      </c>
      <c r="AO2960" s="45">
        <v>0</v>
      </c>
      <c r="AP2960" s="45">
        <v>0</v>
      </c>
      <c r="AQ2960" s="45">
        <v>0</v>
      </c>
      <c r="AR2960" s="45">
        <v>0</v>
      </c>
      <c r="AS2960" s="45" t="s">
        <v>4445</v>
      </c>
      <c r="AT2960" s="45" t="s">
        <v>4445</v>
      </c>
      <c r="AU2960" s="45">
        <v>0</v>
      </c>
      <c r="AV2960" s="10">
        <v>10.965732087227414</v>
      </c>
      <c r="AW2960" s="10">
        <v>10.965732087227414</v>
      </c>
      <c r="AX2960" s="17">
        <v>0</v>
      </c>
    </row>
    <row r="2961" spans="1:50" x14ac:dyDescent="0.25">
      <c r="A2961" s="22" t="s">
        <v>2195</v>
      </c>
      <c r="B2961" s="22" t="s">
        <v>3963</v>
      </c>
      <c r="C2961" s="22" t="s">
        <v>4169</v>
      </c>
      <c r="D2961" s="22">
        <v>2164</v>
      </c>
      <c r="E2961" s="22" t="s">
        <v>4171</v>
      </c>
      <c r="F2961" s="43">
        <v>0</v>
      </c>
      <c r="G2961" s="43">
        <v>0</v>
      </c>
      <c r="H2961" s="43">
        <v>0.27140151515151517</v>
      </c>
      <c r="I2961" s="9">
        <v>0</v>
      </c>
      <c r="J2961" s="9">
        <v>0.27140151515151517</v>
      </c>
      <c r="K2961" s="11">
        <v>0</v>
      </c>
      <c r="L2961" s="41">
        <v>0</v>
      </c>
      <c r="M2961" s="44">
        <v>0</v>
      </c>
      <c r="N2961" s="13">
        <v>0</v>
      </c>
      <c r="O2961" s="13">
        <v>0</v>
      </c>
      <c r="P2961" s="22">
        <v>0</v>
      </c>
      <c r="Q2961" s="22">
        <v>0</v>
      </c>
      <c r="R2961" s="14">
        <v>0</v>
      </c>
      <c r="S2961" s="22">
        <v>18</v>
      </c>
      <c r="T2961" s="22">
        <v>1</v>
      </c>
      <c r="U2961" s="22">
        <v>12</v>
      </c>
      <c r="V2961" s="22"/>
      <c r="W2961" s="22">
        <v>4</v>
      </c>
      <c r="X2961" s="22">
        <v>4</v>
      </c>
      <c r="Y2961" s="14">
        <v>12</v>
      </c>
      <c r="Z2961" s="10">
        <v>4</v>
      </c>
      <c r="AA2961" s="22">
        <v>4</v>
      </c>
      <c r="AB2961" s="22">
        <v>6.56</v>
      </c>
      <c r="AC2961" s="22">
        <v>0</v>
      </c>
      <c r="AD2961" s="42">
        <v>0</v>
      </c>
      <c r="AE2961" s="22">
        <v>999999</v>
      </c>
      <c r="AF2961" s="22">
        <v>0</v>
      </c>
      <c r="AG2961" s="22">
        <v>0</v>
      </c>
      <c r="AH2961" s="22">
        <v>0</v>
      </c>
      <c r="AI2961" s="22">
        <v>0</v>
      </c>
      <c r="AJ2961" s="22">
        <v>0</v>
      </c>
      <c r="AK2961" s="22">
        <v>0</v>
      </c>
      <c r="AL2961" s="45">
        <v>0</v>
      </c>
      <c r="AM2961" s="45">
        <v>0</v>
      </c>
      <c r="AN2961" s="45">
        <v>0</v>
      </c>
      <c r="AO2961" s="45">
        <v>0</v>
      </c>
      <c r="AP2961" s="45">
        <v>0</v>
      </c>
      <c r="AQ2961" s="45">
        <v>0</v>
      </c>
      <c r="AR2961" s="45">
        <v>0</v>
      </c>
      <c r="AS2961" s="45" t="s">
        <v>4445</v>
      </c>
      <c r="AT2961" s="45" t="s">
        <v>4445</v>
      </c>
      <c r="AU2961" s="45">
        <v>0</v>
      </c>
      <c r="AV2961" s="10">
        <v>14.738311235170968</v>
      </c>
      <c r="AW2961" s="10">
        <v>14.738311235170968</v>
      </c>
      <c r="AX2961" s="17">
        <v>0</v>
      </c>
    </row>
    <row r="2962" spans="1:50" x14ac:dyDescent="0.25">
      <c r="A2962" s="22" t="s">
        <v>2195</v>
      </c>
      <c r="B2962" s="22" t="s">
        <v>3963</v>
      </c>
      <c r="C2962" s="22" t="s">
        <v>4169</v>
      </c>
      <c r="D2962" s="22">
        <v>6062</v>
      </c>
      <c r="E2962" s="22" t="s">
        <v>4172</v>
      </c>
      <c r="F2962" s="43">
        <v>0</v>
      </c>
      <c r="G2962" s="43">
        <v>0</v>
      </c>
      <c r="H2962" s="43">
        <v>2.5687500000000001</v>
      </c>
      <c r="I2962" s="9">
        <v>0</v>
      </c>
      <c r="J2962" s="9">
        <v>2.5687500000000001</v>
      </c>
      <c r="K2962" s="11">
        <v>0</v>
      </c>
      <c r="L2962" s="41">
        <v>0</v>
      </c>
      <c r="M2962" s="44">
        <v>0</v>
      </c>
      <c r="N2962" s="13">
        <v>0</v>
      </c>
      <c r="O2962" s="13">
        <v>0</v>
      </c>
      <c r="P2962" s="22">
        <v>0</v>
      </c>
      <c r="Q2962" s="22">
        <v>0</v>
      </c>
      <c r="R2962" s="14">
        <v>0</v>
      </c>
      <c r="S2962" s="22">
        <v>222</v>
      </c>
      <c r="T2962" s="22">
        <v>1</v>
      </c>
      <c r="U2962" s="22">
        <v>12</v>
      </c>
      <c r="V2962" s="22"/>
      <c r="W2962" s="22">
        <v>4</v>
      </c>
      <c r="X2962" s="22">
        <v>4</v>
      </c>
      <c r="Y2962" s="14">
        <v>12</v>
      </c>
      <c r="Z2962" s="10">
        <v>4</v>
      </c>
      <c r="AA2962" s="22">
        <v>4</v>
      </c>
      <c r="AB2962" s="22">
        <v>6.56</v>
      </c>
      <c r="AC2962" s="22">
        <v>0</v>
      </c>
      <c r="AD2962" s="42">
        <v>0</v>
      </c>
      <c r="AE2962" s="22">
        <v>999999</v>
      </c>
      <c r="AF2962" s="22">
        <v>0</v>
      </c>
      <c r="AG2962" s="22">
        <v>0</v>
      </c>
      <c r="AH2962" s="22">
        <v>0</v>
      </c>
      <c r="AI2962" s="22">
        <v>0</v>
      </c>
      <c r="AJ2962" s="22">
        <v>0</v>
      </c>
      <c r="AK2962" s="22">
        <v>0</v>
      </c>
      <c r="AL2962" s="45">
        <v>0</v>
      </c>
      <c r="AM2962" s="45">
        <v>0</v>
      </c>
      <c r="AN2962" s="45">
        <v>0</v>
      </c>
      <c r="AO2962" s="45">
        <v>0</v>
      </c>
      <c r="AP2962" s="45">
        <v>0</v>
      </c>
      <c r="AQ2962" s="45">
        <v>0</v>
      </c>
      <c r="AR2962" s="45">
        <v>0</v>
      </c>
      <c r="AS2962" s="45" t="s">
        <v>4445</v>
      </c>
      <c r="AT2962" s="45" t="s">
        <v>4445</v>
      </c>
      <c r="AU2962" s="45">
        <v>0</v>
      </c>
      <c r="AV2962" s="10">
        <v>1.557177615571776</v>
      </c>
      <c r="AW2962" s="10">
        <v>1.557177615571776</v>
      </c>
      <c r="AX2962" s="17">
        <v>0</v>
      </c>
    </row>
    <row r="2963" spans="1:50" x14ac:dyDescent="0.25">
      <c r="A2963" s="22" t="s">
        <v>2195</v>
      </c>
      <c r="B2963" s="22" t="s">
        <v>3963</v>
      </c>
      <c r="C2963" s="22" t="s">
        <v>4169</v>
      </c>
      <c r="D2963" s="22">
        <v>130</v>
      </c>
      <c r="E2963" s="22" t="s">
        <v>4173</v>
      </c>
      <c r="F2963" s="43">
        <v>0</v>
      </c>
      <c r="G2963" s="43">
        <v>0</v>
      </c>
      <c r="H2963" s="43">
        <v>7.9545454545454555E-3</v>
      </c>
      <c r="I2963" s="9">
        <v>0</v>
      </c>
      <c r="J2963" s="9">
        <v>7.9545454545454555E-3</v>
      </c>
      <c r="K2963" s="11">
        <v>0</v>
      </c>
      <c r="L2963" s="41">
        <v>0</v>
      </c>
      <c r="M2963" s="44">
        <v>0</v>
      </c>
      <c r="N2963" s="13">
        <v>0</v>
      </c>
      <c r="O2963" s="13">
        <v>0</v>
      </c>
      <c r="P2963" s="22">
        <v>0</v>
      </c>
      <c r="Q2963" s="22">
        <v>0</v>
      </c>
      <c r="R2963" s="14">
        <v>0</v>
      </c>
      <c r="S2963" s="22">
        <v>2</v>
      </c>
      <c r="T2963" s="22">
        <v>1</v>
      </c>
      <c r="U2963" s="22">
        <v>12</v>
      </c>
      <c r="V2963" s="22"/>
      <c r="W2963" s="22">
        <v>4</v>
      </c>
      <c r="X2963" s="22">
        <v>4</v>
      </c>
      <c r="Y2963" s="14">
        <v>12</v>
      </c>
      <c r="Z2963" s="10">
        <v>4</v>
      </c>
      <c r="AA2963" s="22">
        <v>4</v>
      </c>
      <c r="AB2963" s="22">
        <v>6.56</v>
      </c>
      <c r="AC2963" s="22">
        <v>0</v>
      </c>
      <c r="AD2963" s="42">
        <v>0</v>
      </c>
      <c r="AE2963" s="22">
        <v>999999</v>
      </c>
      <c r="AF2963" s="22">
        <v>0</v>
      </c>
      <c r="AG2963" s="22">
        <v>0</v>
      </c>
      <c r="AH2963" s="22">
        <v>0</v>
      </c>
      <c r="AI2963" s="22">
        <v>0</v>
      </c>
      <c r="AJ2963" s="22">
        <v>0</v>
      </c>
      <c r="AK2963" s="22">
        <v>0</v>
      </c>
      <c r="AL2963" s="45">
        <v>0</v>
      </c>
      <c r="AM2963" s="45">
        <v>0</v>
      </c>
      <c r="AN2963" s="45">
        <v>0</v>
      </c>
      <c r="AO2963" s="45">
        <v>0</v>
      </c>
      <c r="AP2963" s="45">
        <v>0</v>
      </c>
      <c r="AQ2963" s="45">
        <v>0</v>
      </c>
      <c r="AR2963" s="45">
        <v>0</v>
      </c>
      <c r="AS2963" s="45" t="s">
        <v>4445</v>
      </c>
      <c r="AT2963" s="45" t="s">
        <v>4445</v>
      </c>
      <c r="AU2963" s="45">
        <v>0</v>
      </c>
      <c r="AV2963" s="10">
        <v>502.85714285714278</v>
      </c>
      <c r="AW2963" s="10">
        <v>502.85714285714278</v>
      </c>
      <c r="AX2963" s="17">
        <v>0</v>
      </c>
    </row>
    <row r="2964" spans="1:50" x14ac:dyDescent="0.25">
      <c r="A2964" s="22" t="s">
        <v>2195</v>
      </c>
      <c r="B2964" s="22" t="s">
        <v>3963</v>
      </c>
      <c r="C2964" s="22" t="s">
        <v>4169</v>
      </c>
      <c r="D2964" s="22">
        <v>1498</v>
      </c>
      <c r="E2964" s="22" t="s">
        <v>4174</v>
      </c>
      <c r="F2964" s="43">
        <v>0</v>
      </c>
      <c r="G2964" s="43">
        <v>0</v>
      </c>
      <c r="H2964" s="43">
        <v>8.6174242424242431E-2</v>
      </c>
      <c r="I2964" s="9">
        <v>0</v>
      </c>
      <c r="J2964" s="9">
        <v>8.6174242424242431E-2</v>
      </c>
      <c r="K2964" s="11">
        <v>0</v>
      </c>
      <c r="L2964" s="41">
        <v>0</v>
      </c>
      <c r="M2964" s="44">
        <v>0</v>
      </c>
      <c r="N2964" s="13">
        <v>0</v>
      </c>
      <c r="O2964" s="13">
        <v>0</v>
      </c>
      <c r="P2964" s="22">
        <v>0</v>
      </c>
      <c r="Q2964" s="22">
        <v>0</v>
      </c>
      <c r="R2964" s="14">
        <v>0</v>
      </c>
      <c r="S2964" s="22">
        <v>13</v>
      </c>
      <c r="T2964" s="22">
        <v>1</v>
      </c>
      <c r="U2964" s="22">
        <v>12</v>
      </c>
      <c r="V2964" s="22"/>
      <c r="W2964" s="22">
        <v>4</v>
      </c>
      <c r="X2964" s="22">
        <v>4</v>
      </c>
      <c r="Y2964" s="14">
        <v>12</v>
      </c>
      <c r="Z2964" s="10">
        <v>4</v>
      </c>
      <c r="AA2964" s="22">
        <v>4</v>
      </c>
      <c r="AB2964" s="22">
        <v>6.56</v>
      </c>
      <c r="AC2964" s="22">
        <v>0</v>
      </c>
      <c r="AD2964" s="42">
        <v>0</v>
      </c>
      <c r="AE2964" s="22">
        <v>999999</v>
      </c>
      <c r="AF2964" s="22">
        <v>0</v>
      </c>
      <c r="AG2964" s="22">
        <v>0</v>
      </c>
      <c r="AH2964" s="22">
        <v>0</v>
      </c>
      <c r="AI2964" s="22">
        <v>0</v>
      </c>
      <c r="AJ2964" s="22">
        <v>0</v>
      </c>
      <c r="AK2964" s="22">
        <v>0</v>
      </c>
      <c r="AL2964" s="45">
        <v>0</v>
      </c>
      <c r="AM2964" s="45">
        <v>0</v>
      </c>
      <c r="AN2964" s="45">
        <v>0</v>
      </c>
      <c r="AO2964" s="45">
        <v>0</v>
      </c>
      <c r="AP2964" s="45">
        <v>0</v>
      </c>
      <c r="AQ2964" s="45">
        <v>0</v>
      </c>
      <c r="AR2964" s="45">
        <v>0</v>
      </c>
      <c r="AS2964" s="45" t="s">
        <v>4445</v>
      </c>
      <c r="AT2964" s="45" t="s">
        <v>4445</v>
      </c>
      <c r="AU2964" s="45">
        <v>0</v>
      </c>
      <c r="AV2964" s="10">
        <v>46.417582417582416</v>
      </c>
      <c r="AW2964" s="10">
        <v>46.417582417582416</v>
      </c>
      <c r="AX2964" s="17">
        <v>0</v>
      </c>
    </row>
    <row r="2965" spans="1:50" x14ac:dyDescent="0.25">
      <c r="A2965" s="22" t="s">
        <v>2195</v>
      </c>
      <c r="B2965" s="22" t="s">
        <v>3963</v>
      </c>
      <c r="C2965" s="22" t="s">
        <v>2672</v>
      </c>
      <c r="D2965" s="22">
        <v>2577</v>
      </c>
      <c r="E2965" s="22" t="s">
        <v>4175</v>
      </c>
      <c r="F2965" s="43">
        <v>3.9999999999999998E-6</v>
      </c>
      <c r="G2965" s="43">
        <v>10.732059049409999</v>
      </c>
      <c r="H2965" s="43">
        <v>1.4428030303030306</v>
      </c>
      <c r="I2965" s="9">
        <v>0</v>
      </c>
      <c r="J2965" s="9">
        <v>1.4428030303030306</v>
      </c>
      <c r="K2965" s="11">
        <v>0</v>
      </c>
      <c r="L2965" s="41">
        <v>88</v>
      </c>
      <c r="M2965" s="44">
        <v>0</v>
      </c>
      <c r="N2965" s="13">
        <v>0</v>
      </c>
      <c r="O2965" s="13">
        <v>0</v>
      </c>
      <c r="P2965" s="22">
        <v>0</v>
      </c>
      <c r="Q2965" s="22">
        <v>0</v>
      </c>
      <c r="R2965" s="14">
        <v>0</v>
      </c>
      <c r="S2965" s="22">
        <v>47</v>
      </c>
      <c r="T2965" s="22">
        <v>1</v>
      </c>
      <c r="U2965" s="22">
        <v>172</v>
      </c>
      <c r="V2965" s="22"/>
      <c r="W2965" s="22">
        <v>33</v>
      </c>
      <c r="X2965" s="22">
        <v>23</v>
      </c>
      <c r="Y2965" s="14">
        <v>172</v>
      </c>
      <c r="Z2965" s="10">
        <v>33</v>
      </c>
      <c r="AA2965" s="22">
        <v>23</v>
      </c>
      <c r="AB2965" s="22">
        <v>60.69</v>
      </c>
      <c r="AC2965" s="22">
        <v>3.7271505696941743E-7</v>
      </c>
      <c r="AD2965" s="42">
        <v>0</v>
      </c>
      <c r="AE2965" s="22">
        <v>999999</v>
      </c>
      <c r="AF2965" s="22">
        <v>0</v>
      </c>
      <c r="AG2965" s="22">
        <v>0</v>
      </c>
      <c r="AH2965" s="22">
        <v>0</v>
      </c>
      <c r="AI2965" s="22">
        <v>0</v>
      </c>
      <c r="AJ2965" s="22">
        <v>0</v>
      </c>
      <c r="AK2965" s="22">
        <v>0</v>
      </c>
      <c r="AL2965" s="45">
        <v>0</v>
      </c>
      <c r="AM2965" s="45">
        <v>0</v>
      </c>
      <c r="AN2965" s="45">
        <v>0</v>
      </c>
      <c r="AO2965" s="45">
        <v>0</v>
      </c>
      <c r="AP2965" s="45">
        <v>0</v>
      </c>
      <c r="AQ2965" s="45">
        <v>0</v>
      </c>
      <c r="AR2965" s="45">
        <v>0</v>
      </c>
      <c r="AS2965" s="45" t="s">
        <v>4445</v>
      </c>
      <c r="AT2965" s="45" t="s">
        <v>4445</v>
      </c>
      <c r="AU2965" s="45">
        <v>0</v>
      </c>
      <c r="AV2965" s="10">
        <v>22.872144919926484</v>
      </c>
      <c r="AW2965" s="10">
        <v>22.872144919926484</v>
      </c>
      <c r="AX2965" s="17">
        <v>0</v>
      </c>
    </row>
    <row r="2966" spans="1:50" x14ac:dyDescent="0.25">
      <c r="A2966" s="22" t="s">
        <v>2195</v>
      </c>
      <c r="B2966" s="22" t="s">
        <v>3963</v>
      </c>
      <c r="C2966" s="22" t="s">
        <v>2744</v>
      </c>
      <c r="D2966" s="22">
        <v>2891</v>
      </c>
      <c r="E2966" s="22" t="s">
        <v>4176</v>
      </c>
      <c r="F2966" s="43">
        <v>3.9999999999999998E-6</v>
      </c>
      <c r="G2966" s="43">
        <v>5.4396208657200003</v>
      </c>
      <c r="H2966" s="43">
        <v>0.2013257575757576</v>
      </c>
      <c r="I2966" s="9">
        <v>0</v>
      </c>
      <c r="J2966" s="9">
        <v>0.2013257575757576</v>
      </c>
      <c r="K2966" s="11">
        <v>0</v>
      </c>
      <c r="L2966" s="41">
        <v>38</v>
      </c>
      <c r="M2966" s="44">
        <v>0</v>
      </c>
      <c r="N2966" s="13">
        <v>0</v>
      </c>
      <c r="O2966" s="13">
        <v>0</v>
      </c>
      <c r="P2966" s="22">
        <v>0</v>
      </c>
      <c r="Q2966" s="22">
        <v>0</v>
      </c>
      <c r="R2966" s="14">
        <v>0</v>
      </c>
      <c r="S2966" s="22">
        <v>6</v>
      </c>
      <c r="T2966" s="22">
        <v>1</v>
      </c>
      <c r="U2966" s="22">
        <v>81</v>
      </c>
      <c r="V2966" s="22"/>
      <c r="W2966" s="22">
        <v>17</v>
      </c>
      <c r="X2966" s="22">
        <v>12</v>
      </c>
      <c r="Y2966" s="14">
        <v>81</v>
      </c>
      <c r="Z2966" s="10">
        <v>17</v>
      </c>
      <c r="AA2966" s="22">
        <v>12</v>
      </c>
      <c r="AB2966" s="22">
        <v>30.58</v>
      </c>
      <c r="AC2966" s="22">
        <v>7.3534536666105511E-7</v>
      </c>
      <c r="AD2966" s="42">
        <v>0</v>
      </c>
      <c r="AE2966" s="22">
        <v>999999</v>
      </c>
      <c r="AF2966" s="22">
        <v>0</v>
      </c>
      <c r="AG2966" s="22">
        <v>0</v>
      </c>
      <c r="AH2966" s="22">
        <v>0</v>
      </c>
      <c r="AI2966" s="22">
        <v>0</v>
      </c>
      <c r="AJ2966" s="22">
        <v>0</v>
      </c>
      <c r="AK2966" s="22">
        <v>0</v>
      </c>
      <c r="AL2966" s="45">
        <v>0</v>
      </c>
      <c r="AM2966" s="45">
        <v>0</v>
      </c>
      <c r="AN2966" s="45">
        <v>0</v>
      </c>
      <c r="AO2966" s="45">
        <v>0</v>
      </c>
      <c r="AP2966" s="45">
        <v>0</v>
      </c>
      <c r="AQ2966" s="45">
        <v>0</v>
      </c>
      <c r="AR2966" s="45">
        <v>0</v>
      </c>
      <c r="AS2966" s="45" t="s">
        <v>4445</v>
      </c>
      <c r="AT2966" s="45" t="s">
        <v>4445</v>
      </c>
      <c r="AU2966" s="45">
        <v>0</v>
      </c>
      <c r="AV2966" s="10">
        <v>84.44026340545625</v>
      </c>
      <c r="AW2966" s="10">
        <v>84.44026340545625</v>
      </c>
      <c r="AX2966" s="17">
        <v>0</v>
      </c>
    </row>
    <row r="2967" spans="1:50" x14ac:dyDescent="0.25">
      <c r="A2967" s="22" t="s">
        <v>2195</v>
      </c>
      <c r="B2967" s="22" t="s">
        <v>3963</v>
      </c>
      <c r="C2967" s="22" t="s">
        <v>4177</v>
      </c>
      <c r="D2967" s="22">
        <v>1368</v>
      </c>
      <c r="E2967" s="22" t="s">
        <v>4178</v>
      </c>
      <c r="F2967" s="43">
        <v>0</v>
      </c>
      <c r="G2967" s="43">
        <v>0</v>
      </c>
      <c r="H2967" s="43">
        <v>0.92215909090909087</v>
      </c>
      <c r="I2967" s="9">
        <v>0</v>
      </c>
      <c r="J2967" s="9">
        <v>0.92215909090909087</v>
      </c>
      <c r="K2967" s="11">
        <v>0</v>
      </c>
      <c r="L2967" s="41">
        <v>0</v>
      </c>
      <c r="M2967" s="44">
        <v>0</v>
      </c>
      <c r="N2967" s="13">
        <v>0</v>
      </c>
      <c r="O2967" s="13">
        <v>0</v>
      </c>
      <c r="P2967" s="22">
        <v>0</v>
      </c>
      <c r="Q2967" s="22">
        <v>0</v>
      </c>
      <c r="R2967" s="14">
        <v>0</v>
      </c>
      <c r="S2967" s="22">
        <v>63</v>
      </c>
      <c r="T2967" s="22">
        <v>1</v>
      </c>
      <c r="U2967" s="22">
        <v>12</v>
      </c>
      <c r="V2967" s="22"/>
      <c r="W2967" s="22">
        <v>4</v>
      </c>
      <c r="X2967" s="22">
        <v>4</v>
      </c>
      <c r="Y2967" s="14">
        <v>12</v>
      </c>
      <c r="Z2967" s="10">
        <v>4</v>
      </c>
      <c r="AA2967" s="22">
        <v>4</v>
      </c>
      <c r="AB2967" s="22">
        <v>6.56</v>
      </c>
      <c r="AC2967" s="22">
        <v>0</v>
      </c>
      <c r="AD2967" s="42">
        <v>0</v>
      </c>
      <c r="AE2967" s="22">
        <v>999999</v>
      </c>
      <c r="AF2967" s="22">
        <v>0</v>
      </c>
      <c r="AG2967" s="22">
        <v>0</v>
      </c>
      <c r="AH2967" s="22">
        <v>0</v>
      </c>
      <c r="AI2967" s="22">
        <v>0</v>
      </c>
      <c r="AJ2967" s="22">
        <v>0</v>
      </c>
      <c r="AK2967" s="22">
        <v>0</v>
      </c>
      <c r="AL2967" s="45">
        <v>0</v>
      </c>
      <c r="AM2967" s="45">
        <v>0</v>
      </c>
      <c r="AN2967" s="45">
        <v>0</v>
      </c>
      <c r="AO2967" s="45">
        <v>0</v>
      </c>
      <c r="AP2967" s="45">
        <v>0</v>
      </c>
      <c r="AQ2967" s="45">
        <v>0</v>
      </c>
      <c r="AR2967" s="45">
        <v>0</v>
      </c>
      <c r="AS2967" s="45" t="s">
        <v>4445</v>
      </c>
      <c r="AT2967" s="45" t="s">
        <v>4445</v>
      </c>
      <c r="AU2967" s="45">
        <v>0</v>
      </c>
      <c r="AV2967" s="10">
        <v>4.3376463339494764</v>
      </c>
      <c r="AW2967" s="10">
        <v>4.3376463339494764</v>
      </c>
      <c r="AX2967" s="17">
        <v>0</v>
      </c>
    </row>
    <row r="2968" spans="1:50" x14ac:dyDescent="0.25">
      <c r="A2968" s="22" t="s">
        <v>2195</v>
      </c>
      <c r="B2968" s="22" t="s">
        <v>3963</v>
      </c>
      <c r="C2968" s="22" t="s">
        <v>4177</v>
      </c>
      <c r="D2968" s="22">
        <v>2866</v>
      </c>
      <c r="E2968" s="22" t="s">
        <v>4179</v>
      </c>
      <c r="F2968" s="43">
        <v>0</v>
      </c>
      <c r="G2968" s="43">
        <v>0</v>
      </c>
      <c r="H2968" s="43">
        <v>4.0251893939393941</v>
      </c>
      <c r="I2968" s="9">
        <v>0</v>
      </c>
      <c r="J2968" s="9">
        <v>4.0251893939393941</v>
      </c>
      <c r="K2968" s="11">
        <v>0</v>
      </c>
      <c r="L2968" s="41">
        <v>0</v>
      </c>
      <c r="M2968" s="44">
        <v>0</v>
      </c>
      <c r="N2968" s="13">
        <v>0</v>
      </c>
      <c r="O2968" s="13">
        <v>0</v>
      </c>
      <c r="P2968" s="22">
        <v>0</v>
      </c>
      <c r="Q2968" s="22">
        <v>0</v>
      </c>
      <c r="R2968" s="14">
        <v>0</v>
      </c>
      <c r="S2968" s="22">
        <v>270</v>
      </c>
      <c r="T2968" s="22">
        <v>1</v>
      </c>
      <c r="U2968" s="22">
        <v>12</v>
      </c>
      <c r="V2968" s="22"/>
      <c r="W2968" s="22">
        <v>4</v>
      </c>
      <c r="X2968" s="22">
        <v>4</v>
      </c>
      <c r="Y2968" s="14">
        <v>12</v>
      </c>
      <c r="Z2968" s="10">
        <v>4</v>
      </c>
      <c r="AA2968" s="22">
        <v>4</v>
      </c>
      <c r="AB2968" s="22">
        <v>6.56</v>
      </c>
      <c r="AC2968" s="22">
        <v>0</v>
      </c>
      <c r="AD2968" s="42">
        <v>0</v>
      </c>
      <c r="AE2968" s="22">
        <v>999999</v>
      </c>
      <c r="AF2968" s="22">
        <v>0</v>
      </c>
      <c r="AG2968" s="22">
        <v>0</v>
      </c>
      <c r="AH2968" s="22">
        <v>0</v>
      </c>
      <c r="AI2968" s="22">
        <v>0</v>
      </c>
      <c r="AJ2968" s="22">
        <v>0</v>
      </c>
      <c r="AK2968" s="22">
        <v>0</v>
      </c>
      <c r="AL2968" s="45">
        <v>0</v>
      </c>
      <c r="AM2968" s="45">
        <v>0</v>
      </c>
      <c r="AN2968" s="45">
        <v>0</v>
      </c>
      <c r="AO2968" s="45">
        <v>0</v>
      </c>
      <c r="AP2968" s="45">
        <v>0</v>
      </c>
      <c r="AQ2968" s="45">
        <v>0</v>
      </c>
      <c r="AR2968" s="45">
        <v>0</v>
      </c>
      <c r="AS2968" s="45" t="s">
        <v>4445</v>
      </c>
      <c r="AT2968" s="45" t="s">
        <v>4445</v>
      </c>
      <c r="AU2968" s="45">
        <v>0</v>
      </c>
      <c r="AV2968" s="10">
        <v>0.9937420599444784</v>
      </c>
      <c r="AW2968" s="10">
        <v>0.9937420599444784</v>
      </c>
      <c r="AX2968" s="17">
        <v>0</v>
      </c>
    </row>
    <row r="2969" spans="1:50" x14ac:dyDescent="0.25">
      <c r="A2969" s="22" t="s">
        <v>2195</v>
      </c>
      <c r="B2969" s="22" t="s">
        <v>3963</v>
      </c>
      <c r="C2969" s="22" t="s">
        <v>4177</v>
      </c>
      <c r="D2969" s="22">
        <v>4377</v>
      </c>
      <c r="E2969" s="22" t="s">
        <v>4180</v>
      </c>
      <c r="F2969" s="43">
        <v>0</v>
      </c>
      <c r="G2969" s="43">
        <v>0</v>
      </c>
      <c r="H2969" s="43">
        <v>2.2073863636363638</v>
      </c>
      <c r="I2969" s="9">
        <v>0</v>
      </c>
      <c r="J2969" s="9">
        <v>2.2073863636363638</v>
      </c>
      <c r="K2969" s="11">
        <v>0</v>
      </c>
      <c r="L2969" s="41">
        <v>0</v>
      </c>
      <c r="M2969" s="44">
        <v>0</v>
      </c>
      <c r="N2969" s="13">
        <v>0</v>
      </c>
      <c r="O2969" s="13">
        <v>0</v>
      </c>
      <c r="P2969" s="22">
        <v>0</v>
      </c>
      <c r="Q2969" s="22">
        <v>0</v>
      </c>
      <c r="R2969" s="14">
        <v>0</v>
      </c>
      <c r="S2969" s="22">
        <v>143</v>
      </c>
      <c r="T2969" s="22">
        <v>1</v>
      </c>
      <c r="U2969" s="22">
        <v>12</v>
      </c>
      <c r="V2969" s="22"/>
      <c r="W2969" s="22">
        <v>4</v>
      </c>
      <c r="X2969" s="22">
        <v>4</v>
      </c>
      <c r="Y2969" s="14">
        <v>12</v>
      </c>
      <c r="Z2969" s="10">
        <v>4</v>
      </c>
      <c r="AA2969" s="22">
        <v>4</v>
      </c>
      <c r="AB2969" s="22">
        <v>6.56</v>
      </c>
      <c r="AC2969" s="22">
        <v>0</v>
      </c>
      <c r="AD2969" s="42">
        <v>0</v>
      </c>
      <c r="AE2969" s="22">
        <v>999999</v>
      </c>
      <c r="AF2969" s="22">
        <v>0</v>
      </c>
      <c r="AG2969" s="22">
        <v>0</v>
      </c>
      <c r="AH2969" s="22">
        <v>0</v>
      </c>
      <c r="AI2969" s="22">
        <v>0</v>
      </c>
      <c r="AJ2969" s="22">
        <v>0</v>
      </c>
      <c r="AK2969" s="22">
        <v>0</v>
      </c>
      <c r="AL2969" s="45">
        <v>0</v>
      </c>
      <c r="AM2969" s="45">
        <v>0</v>
      </c>
      <c r="AN2969" s="45">
        <v>0</v>
      </c>
      <c r="AO2969" s="45">
        <v>0</v>
      </c>
      <c r="AP2969" s="45">
        <v>0</v>
      </c>
      <c r="AQ2969" s="45">
        <v>0</v>
      </c>
      <c r="AR2969" s="45">
        <v>0</v>
      </c>
      <c r="AS2969" s="45" t="s">
        <v>4445</v>
      </c>
      <c r="AT2969" s="45" t="s">
        <v>4445</v>
      </c>
      <c r="AU2969" s="45">
        <v>0</v>
      </c>
      <c r="AV2969" s="10">
        <v>1.812097812097812</v>
      </c>
      <c r="AW2969" s="10">
        <v>1.812097812097812</v>
      </c>
      <c r="AX2969" s="17">
        <v>0</v>
      </c>
    </row>
    <row r="2970" spans="1:50" x14ac:dyDescent="0.25">
      <c r="A2970" s="22" t="s">
        <v>2195</v>
      </c>
      <c r="B2970" s="22" t="s">
        <v>3963</v>
      </c>
      <c r="C2970" s="22" t="s">
        <v>4177</v>
      </c>
      <c r="D2970" s="22">
        <v>104</v>
      </c>
      <c r="E2970" s="22" t="s">
        <v>4181</v>
      </c>
      <c r="F2970" s="43">
        <v>0</v>
      </c>
      <c r="G2970" s="43">
        <v>0</v>
      </c>
      <c r="H2970" s="43">
        <v>2.2414772727272729</v>
      </c>
      <c r="I2970" s="9">
        <v>0</v>
      </c>
      <c r="J2970" s="9">
        <v>2.2414772727272729</v>
      </c>
      <c r="K2970" s="11">
        <v>0</v>
      </c>
      <c r="L2970" s="41">
        <v>0</v>
      </c>
      <c r="M2970" s="44">
        <v>0</v>
      </c>
      <c r="N2970" s="13">
        <v>0</v>
      </c>
      <c r="O2970" s="13">
        <v>0</v>
      </c>
      <c r="P2970" s="22">
        <v>0</v>
      </c>
      <c r="Q2970" s="22">
        <v>0</v>
      </c>
      <c r="R2970" s="14">
        <v>0</v>
      </c>
      <c r="S2970" s="22">
        <v>133</v>
      </c>
      <c r="T2970" s="22">
        <v>1</v>
      </c>
      <c r="U2970" s="22">
        <v>12</v>
      </c>
      <c r="V2970" s="22"/>
      <c r="W2970" s="22">
        <v>4</v>
      </c>
      <c r="X2970" s="22">
        <v>4</v>
      </c>
      <c r="Y2970" s="14">
        <v>12</v>
      </c>
      <c r="Z2970" s="10">
        <v>4</v>
      </c>
      <c r="AA2970" s="22">
        <v>4</v>
      </c>
      <c r="AB2970" s="22">
        <v>6.56</v>
      </c>
      <c r="AC2970" s="22">
        <v>0</v>
      </c>
      <c r="AD2970" s="42">
        <v>0</v>
      </c>
      <c r="AE2970" s="22">
        <v>999999</v>
      </c>
      <c r="AF2970" s="22">
        <v>0</v>
      </c>
      <c r="AG2970" s="22">
        <v>0</v>
      </c>
      <c r="AH2970" s="22">
        <v>0</v>
      </c>
      <c r="AI2970" s="22">
        <v>0</v>
      </c>
      <c r="AJ2970" s="22">
        <v>0</v>
      </c>
      <c r="AK2970" s="22">
        <v>0</v>
      </c>
      <c r="AL2970" s="45">
        <v>0</v>
      </c>
      <c r="AM2970" s="45">
        <v>0</v>
      </c>
      <c r="AN2970" s="45">
        <v>0</v>
      </c>
      <c r="AO2970" s="45">
        <v>0</v>
      </c>
      <c r="AP2970" s="45">
        <v>0</v>
      </c>
      <c r="AQ2970" s="45">
        <v>0</v>
      </c>
      <c r="AR2970" s="45">
        <v>0</v>
      </c>
      <c r="AS2970" s="45" t="s">
        <v>4445</v>
      </c>
      <c r="AT2970" s="45" t="s">
        <v>4445</v>
      </c>
      <c r="AU2970" s="45">
        <v>0</v>
      </c>
      <c r="AV2970" s="10">
        <v>1.7845373891001266</v>
      </c>
      <c r="AW2970" s="10">
        <v>1.7845373891001266</v>
      </c>
      <c r="AX2970" s="17">
        <v>0</v>
      </c>
    </row>
    <row r="2971" spans="1:50" x14ac:dyDescent="0.25">
      <c r="A2971" s="22" t="s">
        <v>2195</v>
      </c>
      <c r="B2971" s="22" t="s">
        <v>3963</v>
      </c>
      <c r="C2971" s="22" t="s">
        <v>4177</v>
      </c>
      <c r="D2971" s="22">
        <v>719</v>
      </c>
      <c r="E2971" s="22" t="s">
        <v>4182</v>
      </c>
      <c r="F2971" s="43">
        <v>0</v>
      </c>
      <c r="G2971" s="43">
        <v>0</v>
      </c>
      <c r="H2971" s="43">
        <v>3.5484848484848488</v>
      </c>
      <c r="I2971" s="9">
        <v>0</v>
      </c>
      <c r="J2971" s="9">
        <v>3.5484848484848488</v>
      </c>
      <c r="K2971" s="11">
        <v>0</v>
      </c>
      <c r="L2971" s="41">
        <v>0</v>
      </c>
      <c r="M2971" s="44">
        <v>0</v>
      </c>
      <c r="N2971" s="13">
        <v>0</v>
      </c>
      <c r="O2971" s="13">
        <v>0</v>
      </c>
      <c r="P2971" s="22">
        <v>0</v>
      </c>
      <c r="Q2971" s="22">
        <v>0</v>
      </c>
      <c r="R2971" s="14">
        <v>0</v>
      </c>
      <c r="S2971" s="22">
        <v>220</v>
      </c>
      <c r="T2971" s="22">
        <v>1</v>
      </c>
      <c r="U2971" s="22">
        <v>12</v>
      </c>
      <c r="V2971" s="22"/>
      <c r="W2971" s="22">
        <v>4</v>
      </c>
      <c r="X2971" s="22">
        <v>4</v>
      </c>
      <c r="Y2971" s="14">
        <v>12</v>
      </c>
      <c r="Z2971" s="10">
        <v>4</v>
      </c>
      <c r="AA2971" s="22">
        <v>4</v>
      </c>
      <c r="AB2971" s="22">
        <v>6.56</v>
      </c>
      <c r="AC2971" s="22">
        <v>0</v>
      </c>
      <c r="AD2971" s="42">
        <v>0</v>
      </c>
      <c r="AE2971" s="22">
        <v>999999</v>
      </c>
      <c r="AF2971" s="22">
        <v>0</v>
      </c>
      <c r="AG2971" s="22">
        <v>0</v>
      </c>
      <c r="AH2971" s="22">
        <v>0</v>
      </c>
      <c r="AI2971" s="22">
        <v>0</v>
      </c>
      <c r="AJ2971" s="22">
        <v>0</v>
      </c>
      <c r="AK2971" s="22">
        <v>0</v>
      </c>
      <c r="AL2971" s="45">
        <v>0</v>
      </c>
      <c r="AM2971" s="45">
        <v>0</v>
      </c>
      <c r="AN2971" s="45">
        <v>0</v>
      </c>
      <c r="AO2971" s="45">
        <v>0</v>
      </c>
      <c r="AP2971" s="45">
        <v>0</v>
      </c>
      <c r="AQ2971" s="45">
        <v>0</v>
      </c>
      <c r="AR2971" s="45">
        <v>0</v>
      </c>
      <c r="AS2971" s="45" t="s">
        <v>4445</v>
      </c>
      <c r="AT2971" s="45" t="s">
        <v>4445</v>
      </c>
      <c r="AU2971" s="45">
        <v>0</v>
      </c>
      <c r="AV2971" s="10">
        <v>1.1272416737830913</v>
      </c>
      <c r="AW2971" s="10">
        <v>1.1272416737830913</v>
      </c>
      <c r="AX2971" s="17">
        <v>0</v>
      </c>
    </row>
    <row r="2972" spans="1:50" x14ac:dyDescent="0.25">
      <c r="A2972" s="22" t="s">
        <v>2195</v>
      </c>
      <c r="B2972" s="22" t="s">
        <v>3963</v>
      </c>
      <c r="C2972" s="22" t="s">
        <v>4177</v>
      </c>
      <c r="D2972" s="22">
        <v>433</v>
      </c>
      <c r="E2972" s="22" t="s">
        <v>4183</v>
      </c>
      <c r="F2972" s="43">
        <v>0</v>
      </c>
      <c r="G2972" s="43">
        <v>0</v>
      </c>
      <c r="H2972" s="43">
        <v>11.379545454545456</v>
      </c>
      <c r="I2972" s="9">
        <v>0</v>
      </c>
      <c r="J2972" s="9">
        <v>11.379545454545456</v>
      </c>
      <c r="K2972" s="11">
        <v>0</v>
      </c>
      <c r="L2972" s="41">
        <v>0</v>
      </c>
      <c r="M2972" s="44">
        <v>0</v>
      </c>
      <c r="N2972" s="13">
        <v>0</v>
      </c>
      <c r="O2972" s="13">
        <v>0</v>
      </c>
      <c r="P2972" s="22">
        <v>0</v>
      </c>
      <c r="Q2972" s="22">
        <v>0</v>
      </c>
      <c r="R2972" s="14">
        <v>0</v>
      </c>
      <c r="S2972" s="22">
        <v>765</v>
      </c>
      <c r="T2972" s="22">
        <v>1</v>
      </c>
      <c r="U2972" s="22">
        <v>12</v>
      </c>
      <c r="V2972" s="22"/>
      <c r="W2972" s="22">
        <v>4</v>
      </c>
      <c r="X2972" s="22">
        <v>4</v>
      </c>
      <c r="Y2972" s="14">
        <v>12</v>
      </c>
      <c r="Z2972" s="10">
        <v>4</v>
      </c>
      <c r="AA2972" s="22">
        <v>4</v>
      </c>
      <c r="AB2972" s="22">
        <v>6.56</v>
      </c>
      <c r="AC2972" s="22">
        <v>0</v>
      </c>
      <c r="AD2972" s="42">
        <v>0</v>
      </c>
      <c r="AE2972" s="22">
        <v>999999</v>
      </c>
      <c r="AF2972" s="22">
        <v>0</v>
      </c>
      <c r="AG2972" s="22">
        <v>0</v>
      </c>
      <c r="AH2972" s="22">
        <v>0</v>
      </c>
      <c r="AI2972" s="22">
        <v>0</v>
      </c>
      <c r="AJ2972" s="22">
        <v>0</v>
      </c>
      <c r="AK2972" s="22">
        <v>0</v>
      </c>
      <c r="AL2972" s="45">
        <v>0</v>
      </c>
      <c r="AM2972" s="45">
        <v>0</v>
      </c>
      <c r="AN2972" s="45">
        <v>0</v>
      </c>
      <c r="AO2972" s="45">
        <v>0</v>
      </c>
      <c r="AP2972" s="45">
        <v>0</v>
      </c>
      <c r="AQ2972" s="45">
        <v>0</v>
      </c>
      <c r="AR2972" s="45">
        <v>0</v>
      </c>
      <c r="AS2972" s="45" t="s">
        <v>4445</v>
      </c>
      <c r="AT2972" s="45" t="s">
        <v>4445</v>
      </c>
      <c r="AU2972" s="45">
        <v>0</v>
      </c>
      <c r="AV2972" s="10">
        <v>0.35150788895546231</v>
      </c>
      <c r="AW2972" s="10">
        <v>0.35150788895546231</v>
      </c>
      <c r="AX2972" s="17">
        <v>0</v>
      </c>
    </row>
    <row r="2973" spans="1:50" x14ac:dyDescent="0.25">
      <c r="A2973" s="22" t="s">
        <v>2195</v>
      </c>
      <c r="B2973" s="22" t="s">
        <v>3963</v>
      </c>
      <c r="C2973" s="22" t="s">
        <v>4177</v>
      </c>
      <c r="D2973" s="22">
        <v>2760</v>
      </c>
      <c r="E2973" s="22" t="s">
        <v>4184</v>
      </c>
      <c r="F2973" s="43">
        <v>0</v>
      </c>
      <c r="G2973" s="43">
        <v>0</v>
      </c>
      <c r="H2973" s="43">
        <v>7.5189393939393945E-2</v>
      </c>
      <c r="I2973" s="9">
        <v>0</v>
      </c>
      <c r="J2973" s="9">
        <v>7.5189393939393945E-2</v>
      </c>
      <c r="K2973" s="11">
        <v>0</v>
      </c>
      <c r="L2973" s="41">
        <v>0</v>
      </c>
      <c r="M2973" s="44">
        <v>0</v>
      </c>
      <c r="N2973" s="13">
        <v>0</v>
      </c>
      <c r="O2973" s="13">
        <v>0</v>
      </c>
      <c r="P2973" s="22">
        <v>0</v>
      </c>
      <c r="Q2973" s="22">
        <v>0</v>
      </c>
      <c r="R2973" s="14">
        <v>0</v>
      </c>
      <c r="S2973" s="22">
        <v>4</v>
      </c>
      <c r="T2973" s="22">
        <v>1</v>
      </c>
      <c r="U2973" s="22">
        <v>12</v>
      </c>
      <c r="V2973" s="22"/>
      <c r="W2973" s="22">
        <v>4</v>
      </c>
      <c r="X2973" s="22">
        <v>4</v>
      </c>
      <c r="Y2973" s="14">
        <v>12</v>
      </c>
      <c r="Z2973" s="10">
        <v>4</v>
      </c>
      <c r="AA2973" s="22">
        <v>4</v>
      </c>
      <c r="AB2973" s="22">
        <v>6.56</v>
      </c>
      <c r="AC2973" s="22">
        <v>0</v>
      </c>
      <c r="AD2973" s="42">
        <v>0</v>
      </c>
      <c r="AE2973" s="22">
        <v>999999</v>
      </c>
      <c r="AF2973" s="22">
        <v>0</v>
      </c>
      <c r="AG2973" s="22">
        <v>0</v>
      </c>
      <c r="AH2973" s="22">
        <v>0</v>
      </c>
      <c r="AI2973" s="22">
        <v>0</v>
      </c>
      <c r="AJ2973" s="22">
        <v>0</v>
      </c>
      <c r="AK2973" s="22">
        <v>0</v>
      </c>
      <c r="AL2973" s="45">
        <v>0</v>
      </c>
      <c r="AM2973" s="45">
        <v>0</v>
      </c>
      <c r="AN2973" s="45">
        <v>0</v>
      </c>
      <c r="AO2973" s="45">
        <v>0</v>
      </c>
      <c r="AP2973" s="45">
        <v>0</v>
      </c>
      <c r="AQ2973" s="45">
        <v>0</v>
      </c>
      <c r="AR2973" s="45">
        <v>0</v>
      </c>
      <c r="AS2973" s="45" t="s">
        <v>4445</v>
      </c>
      <c r="AT2973" s="45" t="s">
        <v>4445</v>
      </c>
      <c r="AU2973" s="45">
        <v>0</v>
      </c>
      <c r="AV2973" s="10">
        <v>53.198992443324933</v>
      </c>
      <c r="AW2973" s="10">
        <v>53.198992443324933</v>
      </c>
      <c r="AX2973" s="17">
        <v>0</v>
      </c>
    </row>
    <row r="2974" spans="1:50" x14ac:dyDescent="0.25">
      <c r="A2974" s="22" t="s">
        <v>2195</v>
      </c>
      <c r="B2974" s="22" t="s">
        <v>3963</v>
      </c>
      <c r="C2974" s="22" t="s">
        <v>4177</v>
      </c>
      <c r="D2974" s="22">
        <v>4421</v>
      </c>
      <c r="E2974" s="22" t="s">
        <v>4185</v>
      </c>
      <c r="F2974" s="43">
        <v>0</v>
      </c>
      <c r="G2974" s="43">
        <v>0</v>
      </c>
      <c r="H2974" s="43">
        <v>1.4481060606060605</v>
      </c>
      <c r="I2974" s="9">
        <v>0</v>
      </c>
      <c r="J2974" s="9">
        <v>1.4481060606060605</v>
      </c>
      <c r="K2974" s="11">
        <v>0</v>
      </c>
      <c r="L2974" s="41">
        <v>0</v>
      </c>
      <c r="M2974" s="44">
        <v>0</v>
      </c>
      <c r="N2974" s="13">
        <v>0</v>
      </c>
      <c r="O2974" s="13">
        <v>0</v>
      </c>
      <c r="P2974" s="22">
        <v>0</v>
      </c>
      <c r="Q2974" s="22">
        <v>0</v>
      </c>
      <c r="R2974" s="14">
        <v>0</v>
      </c>
      <c r="S2974" s="22">
        <v>114</v>
      </c>
      <c r="T2974" s="22">
        <v>1</v>
      </c>
      <c r="U2974" s="22">
        <v>12</v>
      </c>
      <c r="V2974" s="22"/>
      <c r="W2974" s="22">
        <v>4</v>
      </c>
      <c r="X2974" s="22">
        <v>4</v>
      </c>
      <c r="Y2974" s="14">
        <v>12</v>
      </c>
      <c r="Z2974" s="10">
        <v>4</v>
      </c>
      <c r="AA2974" s="22">
        <v>4</v>
      </c>
      <c r="AB2974" s="22">
        <v>6.56</v>
      </c>
      <c r="AC2974" s="22">
        <v>0</v>
      </c>
      <c r="AD2974" s="42">
        <v>0</v>
      </c>
      <c r="AE2974" s="22">
        <v>999999</v>
      </c>
      <c r="AF2974" s="22">
        <v>0</v>
      </c>
      <c r="AG2974" s="22">
        <v>0</v>
      </c>
      <c r="AH2974" s="22">
        <v>0</v>
      </c>
      <c r="AI2974" s="22">
        <v>0</v>
      </c>
      <c r="AJ2974" s="22">
        <v>0</v>
      </c>
      <c r="AK2974" s="22">
        <v>0</v>
      </c>
      <c r="AL2974" s="45">
        <v>0</v>
      </c>
      <c r="AM2974" s="45">
        <v>0</v>
      </c>
      <c r="AN2974" s="45">
        <v>0</v>
      </c>
      <c r="AO2974" s="45">
        <v>0</v>
      </c>
      <c r="AP2974" s="45">
        <v>0</v>
      </c>
      <c r="AQ2974" s="45">
        <v>0</v>
      </c>
      <c r="AR2974" s="45">
        <v>0</v>
      </c>
      <c r="AS2974" s="45" t="s">
        <v>4445</v>
      </c>
      <c r="AT2974" s="45" t="s">
        <v>4445</v>
      </c>
      <c r="AU2974" s="45">
        <v>0</v>
      </c>
      <c r="AV2974" s="10">
        <v>2.7622286162699452</v>
      </c>
      <c r="AW2974" s="10">
        <v>2.7622286162699452</v>
      </c>
      <c r="AX2974" s="17">
        <v>0</v>
      </c>
    </row>
    <row r="2975" spans="1:50" x14ac:dyDescent="0.25">
      <c r="A2975" s="22" t="s">
        <v>2195</v>
      </c>
      <c r="B2975" s="22" t="s">
        <v>3963</v>
      </c>
      <c r="C2975" s="22" t="s">
        <v>4177</v>
      </c>
      <c r="D2975" s="22">
        <v>4969</v>
      </c>
      <c r="E2975" s="22" t="s">
        <v>4186</v>
      </c>
      <c r="F2975" s="43">
        <v>0</v>
      </c>
      <c r="G2975" s="43">
        <v>0</v>
      </c>
      <c r="H2975" s="43">
        <v>5.132575757575758E-2</v>
      </c>
      <c r="I2975" s="9">
        <v>0</v>
      </c>
      <c r="J2975" s="9">
        <v>5.132575757575758E-2</v>
      </c>
      <c r="K2975" s="11">
        <v>0</v>
      </c>
      <c r="L2975" s="41">
        <v>0</v>
      </c>
      <c r="M2975" s="44">
        <v>0</v>
      </c>
      <c r="N2975" s="13">
        <v>0</v>
      </c>
      <c r="O2975" s="13">
        <v>0</v>
      </c>
      <c r="P2975" s="22">
        <v>0</v>
      </c>
      <c r="Q2975" s="22">
        <v>0</v>
      </c>
      <c r="R2975" s="14">
        <v>0</v>
      </c>
      <c r="S2975" s="22">
        <v>6</v>
      </c>
      <c r="T2975" s="22">
        <v>1</v>
      </c>
      <c r="U2975" s="22">
        <v>12</v>
      </c>
      <c r="V2975" s="22"/>
      <c r="W2975" s="22">
        <v>4</v>
      </c>
      <c r="X2975" s="22">
        <v>4</v>
      </c>
      <c r="Y2975" s="14">
        <v>12</v>
      </c>
      <c r="Z2975" s="10">
        <v>4</v>
      </c>
      <c r="AA2975" s="22">
        <v>4</v>
      </c>
      <c r="AB2975" s="22">
        <v>6.56</v>
      </c>
      <c r="AC2975" s="22">
        <v>0</v>
      </c>
      <c r="AD2975" s="42">
        <v>0</v>
      </c>
      <c r="AE2975" s="22">
        <v>999999</v>
      </c>
      <c r="AF2975" s="22">
        <v>0</v>
      </c>
      <c r="AG2975" s="22">
        <v>0</v>
      </c>
      <c r="AH2975" s="22">
        <v>0</v>
      </c>
      <c r="AI2975" s="22">
        <v>0</v>
      </c>
      <c r="AJ2975" s="22">
        <v>0</v>
      </c>
      <c r="AK2975" s="22">
        <v>0</v>
      </c>
      <c r="AL2975" s="45">
        <v>0</v>
      </c>
      <c r="AM2975" s="45">
        <v>0</v>
      </c>
      <c r="AN2975" s="45">
        <v>0</v>
      </c>
      <c r="AO2975" s="45">
        <v>0</v>
      </c>
      <c r="AP2975" s="45">
        <v>0</v>
      </c>
      <c r="AQ2975" s="45">
        <v>0</v>
      </c>
      <c r="AR2975" s="45">
        <v>0</v>
      </c>
      <c r="AS2975" s="45" t="s">
        <v>4445</v>
      </c>
      <c r="AT2975" s="45" t="s">
        <v>4445</v>
      </c>
      <c r="AU2975" s="45">
        <v>0</v>
      </c>
      <c r="AV2975" s="10">
        <v>77.933579335793354</v>
      </c>
      <c r="AW2975" s="10">
        <v>77.933579335793354</v>
      </c>
      <c r="AX2975" s="17">
        <v>0</v>
      </c>
    </row>
    <row r="2976" spans="1:50" x14ac:dyDescent="0.25">
      <c r="A2976" s="22" t="s">
        <v>2195</v>
      </c>
      <c r="B2976" s="22" t="s">
        <v>3963</v>
      </c>
      <c r="C2976" s="22" t="s">
        <v>4177</v>
      </c>
      <c r="D2976" s="22">
        <v>1623</v>
      </c>
      <c r="E2976" s="22" t="s">
        <v>4187</v>
      </c>
      <c r="F2976" s="43">
        <v>0</v>
      </c>
      <c r="G2976" s="43">
        <v>0</v>
      </c>
      <c r="H2976" s="43">
        <v>0.30984848484848487</v>
      </c>
      <c r="I2976" s="9">
        <v>0</v>
      </c>
      <c r="J2976" s="9">
        <v>0.30984848484848487</v>
      </c>
      <c r="K2976" s="11">
        <v>0</v>
      </c>
      <c r="L2976" s="41">
        <v>0</v>
      </c>
      <c r="M2976" s="44">
        <v>0</v>
      </c>
      <c r="N2976" s="13">
        <v>0</v>
      </c>
      <c r="O2976" s="13">
        <v>0</v>
      </c>
      <c r="P2976" s="22">
        <v>0</v>
      </c>
      <c r="Q2976" s="22">
        <v>0</v>
      </c>
      <c r="R2976" s="14">
        <v>0</v>
      </c>
      <c r="S2976" s="22">
        <v>22</v>
      </c>
      <c r="T2976" s="22">
        <v>1</v>
      </c>
      <c r="U2976" s="22">
        <v>12</v>
      </c>
      <c r="V2976" s="22"/>
      <c r="W2976" s="22">
        <v>4</v>
      </c>
      <c r="X2976" s="22">
        <v>4</v>
      </c>
      <c r="Y2976" s="14">
        <v>12</v>
      </c>
      <c r="Z2976" s="10">
        <v>4</v>
      </c>
      <c r="AA2976" s="22">
        <v>4</v>
      </c>
      <c r="AB2976" s="22">
        <v>6.56</v>
      </c>
      <c r="AC2976" s="22">
        <v>0</v>
      </c>
      <c r="AD2976" s="42">
        <v>0</v>
      </c>
      <c r="AE2976" s="22">
        <v>999999</v>
      </c>
      <c r="AF2976" s="22">
        <v>0</v>
      </c>
      <c r="AG2976" s="22">
        <v>0</v>
      </c>
      <c r="AH2976" s="22">
        <v>0</v>
      </c>
      <c r="AI2976" s="22">
        <v>0</v>
      </c>
      <c r="AJ2976" s="22">
        <v>0</v>
      </c>
      <c r="AK2976" s="22">
        <v>0</v>
      </c>
      <c r="AL2976" s="45">
        <v>0</v>
      </c>
      <c r="AM2976" s="45">
        <v>0</v>
      </c>
      <c r="AN2976" s="45">
        <v>0</v>
      </c>
      <c r="AO2976" s="45">
        <v>0</v>
      </c>
      <c r="AP2976" s="45">
        <v>0</v>
      </c>
      <c r="AQ2976" s="45">
        <v>0</v>
      </c>
      <c r="AR2976" s="45">
        <v>0</v>
      </c>
      <c r="AS2976" s="45" t="s">
        <v>4445</v>
      </c>
      <c r="AT2976" s="45" t="s">
        <v>4445</v>
      </c>
      <c r="AU2976" s="45">
        <v>0</v>
      </c>
      <c r="AV2976" s="10">
        <v>12.909535452322737</v>
      </c>
      <c r="AW2976" s="10">
        <v>12.909535452322737</v>
      </c>
      <c r="AX2976" s="17">
        <v>0</v>
      </c>
    </row>
    <row r="2977" spans="1:50" x14ac:dyDescent="0.25">
      <c r="A2977" s="22" t="s">
        <v>2195</v>
      </c>
      <c r="B2977" s="22" t="s">
        <v>3956</v>
      </c>
      <c r="C2977" s="22" t="s">
        <v>4188</v>
      </c>
      <c r="D2977" s="22">
        <v>6411</v>
      </c>
      <c r="E2977" s="22" t="s">
        <v>4189</v>
      </c>
      <c r="F2977" s="43">
        <v>0</v>
      </c>
      <c r="G2977" s="43">
        <v>0</v>
      </c>
      <c r="H2977" s="43">
        <v>2.2219696969696972</v>
      </c>
      <c r="I2977" s="9">
        <v>0</v>
      </c>
      <c r="J2977" s="9">
        <v>2.2219696969696972</v>
      </c>
      <c r="K2977" s="11">
        <v>0</v>
      </c>
      <c r="L2977" s="41">
        <v>0</v>
      </c>
      <c r="M2977" s="44">
        <v>0</v>
      </c>
      <c r="N2977" s="13">
        <v>0</v>
      </c>
      <c r="O2977" s="13">
        <v>0</v>
      </c>
      <c r="P2977" s="22">
        <v>0</v>
      </c>
      <c r="Q2977" s="22">
        <v>0</v>
      </c>
      <c r="R2977" s="14">
        <v>0</v>
      </c>
      <c r="S2977" s="22">
        <v>57</v>
      </c>
      <c r="T2977" s="22">
        <v>1</v>
      </c>
      <c r="U2977" s="22">
        <v>12</v>
      </c>
      <c r="V2977" s="22"/>
      <c r="W2977" s="22">
        <v>4</v>
      </c>
      <c r="X2977" s="22">
        <v>4</v>
      </c>
      <c r="Y2977" s="14">
        <v>12</v>
      </c>
      <c r="Z2977" s="10">
        <v>4</v>
      </c>
      <c r="AA2977" s="22">
        <v>4</v>
      </c>
      <c r="AB2977" s="22">
        <v>6.56</v>
      </c>
      <c r="AC2977" s="22">
        <v>0</v>
      </c>
      <c r="AD2977" s="42">
        <v>0</v>
      </c>
      <c r="AE2977" s="22">
        <v>999999</v>
      </c>
      <c r="AF2977" s="22">
        <v>0</v>
      </c>
      <c r="AG2977" s="22">
        <v>0</v>
      </c>
      <c r="AH2977" s="22">
        <v>0</v>
      </c>
      <c r="AI2977" s="22">
        <v>0</v>
      </c>
      <c r="AJ2977" s="22">
        <v>0</v>
      </c>
      <c r="AK2977" s="22">
        <v>0</v>
      </c>
      <c r="AL2977" s="45">
        <v>0</v>
      </c>
      <c r="AM2977" s="45">
        <v>0</v>
      </c>
      <c r="AN2977" s="45">
        <v>0</v>
      </c>
      <c r="AO2977" s="45">
        <v>0</v>
      </c>
      <c r="AP2977" s="45">
        <v>0</v>
      </c>
      <c r="AQ2977" s="45">
        <v>0</v>
      </c>
      <c r="AR2977" s="45">
        <v>0</v>
      </c>
      <c r="AS2977" s="45" t="s">
        <v>4445</v>
      </c>
      <c r="AT2977" s="45" t="s">
        <v>4445</v>
      </c>
      <c r="AU2977" s="45">
        <v>0</v>
      </c>
      <c r="AV2977" s="10">
        <v>1.8002045687009887</v>
      </c>
      <c r="AW2977" s="10">
        <v>1.8002045687009887</v>
      </c>
      <c r="AX2977" s="17">
        <v>0</v>
      </c>
    </row>
    <row r="2978" spans="1:50" x14ac:dyDescent="0.25">
      <c r="A2978" s="22" t="s">
        <v>2195</v>
      </c>
      <c r="B2978" s="22" t="s">
        <v>3956</v>
      </c>
      <c r="C2978" s="22" t="s">
        <v>4188</v>
      </c>
      <c r="D2978" s="22">
        <v>498</v>
      </c>
      <c r="E2978" s="22" t="s">
        <v>4190</v>
      </c>
      <c r="F2978" s="43">
        <v>0</v>
      </c>
      <c r="G2978" s="43">
        <v>0</v>
      </c>
      <c r="H2978" s="43">
        <v>12.885416666666668</v>
      </c>
      <c r="I2978" s="9">
        <v>0</v>
      </c>
      <c r="J2978" s="9">
        <v>12.885416666666668</v>
      </c>
      <c r="K2978" s="11">
        <v>0</v>
      </c>
      <c r="L2978" s="41">
        <v>0</v>
      </c>
      <c r="M2978" s="44">
        <v>0</v>
      </c>
      <c r="N2978" s="13">
        <v>0</v>
      </c>
      <c r="O2978" s="13">
        <v>0</v>
      </c>
      <c r="P2978" s="22">
        <v>0</v>
      </c>
      <c r="Q2978" s="22">
        <v>0</v>
      </c>
      <c r="R2978" s="14">
        <v>0</v>
      </c>
      <c r="S2978" s="22">
        <v>494</v>
      </c>
      <c r="T2978" s="22">
        <v>1</v>
      </c>
      <c r="U2978" s="22">
        <v>12</v>
      </c>
      <c r="V2978" s="22"/>
      <c r="W2978" s="22">
        <v>4</v>
      </c>
      <c r="X2978" s="22">
        <v>4</v>
      </c>
      <c r="Y2978" s="14">
        <v>12</v>
      </c>
      <c r="Z2978" s="10">
        <v>4</v>
      </c>
      <c r="AA2978" s="22">
        <v>4</v>
      </c>
      <c r="AB2978" s="22">
        <v>6.56</v>
      </c>
      <c r="AC2978" s="22">
        <v>0</v>
      </c>
      <c r="AD2978" s="42">
        <v>0</v>
      </c>
      <c r="AE2978" s="22">
        <v>999999</v>
      </c>
      <c r="AF2978" s="22">
        <v>0</v>
      </c>
      <c r="AG2978" s="22">
        <v>0</v>
      </c>
      <c r="AH2978" s="22">
        <v>0</v>
      </c>
      <c r="AI2978" s="22">
        <v>0</v>
      </c>
      <c r="AJ2978" s="22">
        <v>0</v>
      </c>
      <c r="AK2978" s="22">
        <v>0</v>
      </c>
      <c r="AL2978" s="45">
        <v>0</v>
      </c>
      <c r="AM2978" s="45">
        <v>0</v>
      </c>
      <c r="AN2978" s="45">
        <v>0</v>
      </c>
      <c r="AO2978" s="45">
        <v>0</v>
      </c>
      <c r="AP2978" s="45">
        <v>0</v>
      </c>
      <c r="AQ2978" s="45">
        <v>0</v>
      </c>
      <c r="AR2978" s="45">
        <v>0</v>
      </c>
      <c r="AS2978" s="45" t="s">
        <v>4445</v>
      </c>
      <c r="AT2978" s="45" t="s">
        <v>4445</v>
      </c>
      <c r="AU2978" s="45">
        <v>0</v>
      </c>
      <c r="AV2978" s="10">
        <v>0.31042845594179463</v>
      </c>
      <c r="AW2978" s="10">
        <v>0.31042845594179463</v>
      </c>
      <c r="AX2978" s="17">
        <v>0</v>
      </c>
    </row>
    <row r="2979" spans="1:50" x14ac:dyDescent="0.25">
      <c r="A2979" s="22" t="s">
        <v>2195</v>
      </c>
      <c r="B2979" s="22" t="s">
        <v>3956</v>
      </c>
      <c r="C2979" s="22" t="s">
        <v>4188</v>
      </c>
      <c r="D2979" s="22">
        <v>4349</v>
      </c>
      <c r="E2979" s="22" t="s">
        <v>4191</v>
      </c>
      <c r="F2979" s="43">
        <v>0</v>
      </c>
      <c r="G2979" s="43">
        <v>0</v>
      </c>
      <c r="H2979" s="43">
        <v>0.2632575757575758</v>
      </c>
      <c r="I2979" s="9">
        <v>0</v>
      </c>
      <c r="J2979" s="9">
        <v>0.2632575757575758</v>
      </c>
      <c r="K2979" s="11">
        <v>0</v>
      </c>
      <c r="L2979" s="41">
        <v>0</v>
      </c>
      <c r="M2979" s="44">
        <v>0</v>
      </c>
      <c r="N2979" s="13">
        <v>0</v>
      </c>
      <c r="O2979" s="13">
        <v>0</v>
      </c>
      <c r="P2979" s="22">
        <v>0</v>
      </c>
      <c r="Q2979" s="22">
        <v>0</v>
      </c>
      <c r="R2979" s="14">
        <v>0</v>
      </c>
      <c r="S2979" s="22">
        <v>12</v>
      </c>
      <c r="T2979" s="22">
        <v>1</v>
      </c>
      <c r="U2979" s="22">
        <v>12</v>
      </c>
      <c r="V2979" s="22"/>
      <c r="W2979" s="22">
        <v>4</v>
      </c>
      <c r="X2979" s="22">
        <v>4</v>
      </c>
      <c r="Y2979" s="14">
        <v>12</v>
      </c>
      <c r="Z2979" s="10">
        <v>4</v>
      </c>
      <c r="AA2979" s="22">
        <v>4</v>
      </c>
      <c r="AB2979" s="22">
        <v>6.56</v>
      </c>
      <c r="AC2979" s="22">
        <v>0</v>
      </c>
      <c r="AD2979" s="42">
        <v>0</v>
      </c>
      <c r="AE2979" s="22">
        <v>999999</v>
      </c>
      <c r="AF2979" s="22">
        <v>0</v>
      </c>
      <c r="AG2979" s="22">
        <v>0</v>
      </c>
      <c r="AH2979" s="22">
        <v>0</v>
      </c>
      <c r="AI2979" s="22">
        <v>0</v>
      </c>
      <c r="AJ2979" s="22">
        <v>0</v>
      </c>
      <c r="AK2979" s="22">
        <v>0</v>
      </c>
      <c r="AL2979" s="45">
        <v>0</v>
      </c>
      <c r="AM2979" s="45">
        <v>0</v>
      </c>
      <c r="AN2979" s="45">
        <v>0</v>
      </c>
      <c r="AO2979" s="45">
        <v>0</v>
      </c>
      <c r="AP2979" s="45">
        <v>0</v>
      </c>
      <c r="AQ2979" s="45">
        <v>0</v>
      </c>
      <c r="AR2979" s="45">
        <v>0</v>
      </c>
      <c r="AS2979" s="45" t="s">
        <v>4445</v>
      </c>
      <c r="AT2979" s="45" t="s">
        <v>4445</v>
      </c>
      <c r="AU2979" s="45">
        <v>0</v>
      </c>
      <c r="AV2979" s="10">
        <v>15.194244604316545</v>
      </c>
      <c r="AW2979" s="10">
        <v>15.194244604316545</v>
      </c>
      <c r="AX2979" s="17">
        <v>0</v>
      </c>
    </row>
    <row r="2980" spans="1:50" x14ac:dyDescent="0.25">
      <c r="A2980" s="22" t="s">
        <v>2195</v>
      </c>
      <c r="B2980" s="22" t="s">
        <v>3956</v>
      </c>
      <c r="C2980" s="22" t="s">
        <v>4188</v>
      </c>
      <c r="D2980" s="22">
        <v>1434</v>
      </c>
      <c r="E2980" s="22" t="s">
        <v>4192</v>
      </c>
      <c r="F2980" s="43">
        <v>0</v>
      </c>
      <c r="G2980" s="43">
        <v>0</v>
      </c>
      <c r="H2980" s="43">
        <v>0.16268939393939394</v>
      </c>
      <c r="I2980" s="9">
        <v>0</v>
      </c>
      <c r="J2980" s="9">
        <v>0.16268939393939394</v>
      </c>
      <c r="K2980" s="11">
        <v>0</v>
      </c>
      <c r="L2980" s="41">
        <v>0</v>
      </c>
      <c r="M2980" s="44">
        <v>0</v>
      </c>
      <c r="N2980" s="13">
        <v>0</v>
      </c>
      <c r="O2980" s="13">
        <v>0</v>
      </c>
      <c r="P2980" s="22">
        <v>0</v>
      </c>
      <c r="Q2980" s="22">
        <v>0</v>
      </c>
      <c r="R2980" s="14">
        <v>0</v>
      </c>
      <c r="S2980" s="22">
        <v>4</v>
      </c>
      <c r="T2980" s="22">
        <v>1</v>
      </c>
      <c r="U2980" s="22">
        <v>12</v>
      </c>
      <c r="V2980" s="22"/>
      <c r="W2980" s="22">
        <v>4</v>
      </c>
      <c r="X2980" s="22">
        <v>4</v>
      </c>
      <c r="Y2980" s="14">
        <v>12</v>
      </c>
      <c r="Z2980" s="10">
        <v>4</v>
      </c>
      <c r="AA2980" s="22">
        <v>4</v>
      </c>
      <c r="AB2980" s="22">
        <v>6.56</v>
      </c>
      <c r="AC2980" s="22">
        <v>0</v>
      </c>
      <c r="AD2980" s="42">
        <v>0</v>
      </c>
      <c r="AE2980" s="22">
        <v>999999</v>
      </c>
      <c r="AF2980" s="22">
        <v>0</v>
      </c>
      <c r="AG2980" s="22">
        <v>0</v>
      </c>
      <c r="AH2980" s="22">
        <v>0</v>
      </c>
      <c r="AI2980" s="22">
        <v>0</v>
      </c>
      <c r="AJ2980" s="22">
        <v>0</v>
      </c>
      <c r="AK2980" s="22">
        <v>0</v>
      </c>
      <c r="AL2980" s="45">
        <v>0</v>
      </c>
      <c r="AM2980" s="45">
        <v>0</v>
      </c>
      <c r="AN2980" s="45">
        <v>0</v>
      </c>
      <c r="AO2980" s="45">
        <v>0</v>
      </c>
      <c r="AP2980" s="45">
        <v>0</v>
      </c>
      <c r="AQ2980" s="45">
        <v>0</v>
      </c>
      <c r="AR2980" s="45">
        <v>0</v>
      </c>
      <c r="AS2980" s="45" t="s">
        <v>4445</v>
      </c>
      <c r="AT2980" s="45" t="s">
        <v>4445</v>
      </c>
      <c r="AU2980" s="45">
        <v>0</v>
      </c>
      <c r="AV2980" s="10">
        <v>24.586728754365542</v>
      </c>
      <c r="AW2980" s="10">
        <v>24.586728754365542</v>
      </c>
      <c r="AX2980" s="17">
        <v>0</v>
      </c>
    </row>
    <row r="2981" spans="1:50" x14ac:dyDescent="0.25">
      <c r="A2981" s="22" t="s">
        <v>2195</v>
      </c>
      <c r="B2981" s="22" t="s">
        <v>3956</v>
      </c>
      <c r="C2981" s="22" t="s">
        <v>2656</v>
      </c>
      <c r="D2981" s="22">
        <v>5375</v>
      </c>
      <c r="E2981" s="22" t="s">
        <v>4193</v>
      </c>
      <c r="F2981" s="43">
        <v>9.3400000000000004E-4</v>
      </c>
      <c r="G2981" s="43">
        <v>11.641405133039999</v>
      </c>
      <c r="H2981" s="43">
        <v>0.51761363636363633</v>
      </c>
      <c r="I2981" s="9">
        <v>0</v>
      </c>
      <c r="J2981" s="9">
        <v>0.51761363636363633</v>
      </c>
      <c r="K2981" s="11">
        <v>0</v>
      </c>
      <c r="L2981" s="41">
        <v>0</v>
      </c>
      <c r="M2981" s="44">
        <v>0</v>
      </c>
      <c r="N2981" s="13">
        <v>0</v>
      </c>
      <c r="O2981" s="13">
        <v>0</v>
      </c>
      <c r="P2981" s="22">
        <v>0</v>
      </c>
      <c r="Q2981" s="22">
        <v>0</v>
      </c>
      <c r="R2981" s="14">
        <v>0</v>
      </c>
      <c r="S2981" s="22">
        <v>13</v>
      </c>
      <c r="T2981" s="22">
        <v>1</v>
      </c>
      <c r="U2981" s="22">
        <v>12</v>
      </c>
      <c r="V2981" s="22"/>
      <c r="W2981" s="22">
        <v>4</v>
      </c>
      <c r="X2981" s="22">
        <v>4</v>
      </c>
      <c r="Y2981" s="14">
        <v>12</v>
      </c>
      <c r="Z2981" s="10">
        <v>4</v>
      </c>
      <c r="AA2981" s="22">
        <v>4</v>
      </c>
      <c r="AB2981" s="22">
        <v>6.56</v>
      </c>
      <c r="AC2981" s="22">
        <v>8.0230864687388324E-5</v>
      </c>
      <c r="AD2981" s="42">
        <v>0</v>
      </c>
      <c r="AE2981" s="22">
        <v>999999</v>
      </c>
      <c r="AF2981" s="22">
        <v>0</v>
      </c>
      <c r="AG2981" s="22">
        <v>0</v>
      </c>
      <c r="AH2981" s="22">
        <v>0</v>
      </c>
      <c r="AI2981" s="22">
        <v>0</v>
      </c>
      <c r="AJ2981" s="22">
        <v>0</v>
      </c>
      <c r="AK2981" s="22">
        <v>0</v>
      </c>
      <c r="AL2981" s="45">
        <v>0</v>
      </c>
      <c r="AM2981" s="45">
        <v>0</v>
      </c>
      <c r="AN2981" s="45">
        <v>0</v>
      </c>
      <c r="AO2981" s="45">
        <v>0</v>
      </c>
      <c r="AP2981" s="45">
        <v>0</v>
      </c>
      <c r="AQ2981" s="45">
        <v>0</v>
      </c>
      <c r="AR2981" s="45">
        <v>0</v>
      </c>
      <c r="AS2981" s="45" t="s">
        <v>4445</v>
      </c>
      <c r="AT2981" s="45" t="s">
        <v>4445</v>
      </c>
      <c r="AU2981" s="45">
        <v>0</v>
      </c>
      <c r="AV2981" s="10">
        <v>7.7277716794731068</v>
      </c>
      <c r="AW2981" s="10">
        <v>7.7277716794731068</v>
      </c>
      <c r="AX2981" s="17">
        <v>0</v>
      </c>
    </row>
    <row r="2982" spans="1:50" x14ac:dyDescent="0.25">
      <c r="A2982" s="22" t="s">
        <v>2195</v>
      </c>
      <c r="B2982" s="22" t="s">
        <v>3956</v>
      </c>
      <c r="C2982" s="22" t="s">
        <v>2656</v>
      </c>
      <c r="D2982" s="22">
        <v>760</v>
      </c>
      <c r="E2982" s="22" t="s">
        <v>4194</v>
      </c>
      <c r="F2982" s="43">
        <v>0</v>
      </c>
      <c r="G2982" s="43">
        <v>0.58674496222000005</v>
      </c>
      <c r="H2982" s="43">
        <v>0.3575757575757576</v>
      </c>
      <c r="I2982" s="9">
        <v>0</v>
      </c>
      <c r="J2982" s="9">
        <v>0.3575757575757576</v>
      </c>
      <c r="K2982" s="11">
        <v>0</v>
      </c>
      <c r="L2982" s="41">
        <v>15</v>
      </c>
      <c r="M2982" s="44">
        <v>0</v>
      </c>
      <c r="N2982" s="13">
        <v>0</v>
      </c>
      <c r="O2982" s="13">
        <v>0</v>
      </c>
      <c r="P2982" s="22">
        <v>0</v>
      </c>
      <c r="Q2982" s="22">
        <v>0</v>
      </c>
      <c r="R2982" s="14">
        <v>0</v>
      </c>
      <c r="S2982" s="22">
        <v>10</v>
      </c>
      <c r="T2982" s="22">
        <v>1</v>
      </c>
      <c r="U2982" s="22">
        <v>40</v>
      </c>
      <c r="V2982" s="22"/>
      <c r="W2982" s="22">
        <v>9</v>
      </c>
      <c r="X2982" s="22">
        <v>7</v>
      </c>
      <c r="Y2982" s="14">
        <v>40</v>
      </c>
      <c r="Z2982" s="10">
        <v>9</v>
      </c>
      <c r="AA2982" s="22">
        <v>7</v>
      </c>
      <c r="AB2982" s="22">
        <v>15.93</v>
      </c>
      <c r="AC2982" s="22">
        <v>0</v>
      </c>
      <c r="AD2982" s="42">
        <v>0</v>
      </c>
      <c r="AE2982" s="22">
        <v>999999</v>
      </c>
      <c r="AF2982" s="22">
        <v>0</v>
      </c>
      <c r="AG2982" s="22">
        <v>0</v>
      </c>
      <c r="AH2982" s="22">
        <v>0</v>
      </c>
      <c r="AI2982" s="22">
        <v>0</v>
      </c>
      <c r="AJ2982" s="22">
        <v>0</v>
      </c>
      <c r="AK2982" s="22">
        <v>0</v>
      </c>
      <c r="AL2982" s="45">
        <v>0</v>
      </c>
      <c r="AM2982" s="45">
        <v>0</v>
      </c>
      <c r="AN2982" s="45">
        <v>0</v>
      </c>
      <c r="AO2982" s="45">
        <v>0</v>
      </c>
      <c r="AP2982" s="45">
        <v>0</v>
      </c>
      <c r="AQ2982" s="45">
        <v>0</v>
      </c>
      <c r="AR2982" s="45">
        <v>0</v>
      </c>
      <c r="AS2982" s="45" t="s">
        <v>4445</v>
      </c>
      <c r="AT2982" s="45" t="s">
        <v>4445</v>
      </c>
      <c r="AU2982" s="45">
        <v>0</v>
      </c>
      <c r="AV2982" s="10">
        <v>25.169491525423727</v>
      </c>
      <c r="AW2982" s="10">
        <v>25.169491525423727</v>
      </c>
      <c r="AX2982" s="17">
        <v>0</v>
      </c>
    </row>
    <row r="2983" spans="1:50" x14ac:dyDescent="0.25">
      <c r="A2983" s="22" t="s">
        <v>2195</v>
      </c>
      <c r="B2983" s="22" t="s">
        <v>3956</v>
      </c>
      <c r="C2983" s="22" t="s">
        <v>2656</v>
      </c>
      <c r="D2983" s="22">
        <v>5203</v>
      </c>
      <c r="E2983" s="22" t="s">
        <v>4195</v>
      </c>
      <c r="F2983" s="43">
        <v>4.6700000000000002E-4</v>
      </c>
      <c r="G2983" s="43">
        <v>4.8732637363700002</v>
      </c>
      <c r="H2983" s="43">
        <v>0.49242424242424243</v>
      </c>
      <c r="I2983" s="9">
        <v>0</v>
      </c>
      <c r="J2983" s="9">
        <v>0.49242424242424243</v>
      </c>
      <c r="K2983" s="11">
        <v>0</v>
      </c>
      <c r="L2983" s="41">
        <v>0</v>
      </c>
      <c r="M2983" s="44">
        <v>0</v>
      </c>
      <c r="N2983" s="13">
        <v>0</v>
      </c>
      <c r="O2983" s="13">
        <v>0</v>
      </c>
      <c r="P2983" s="22">
        <v>0</v>
      </c>
      <c r="Q2983" s="22">
        <v>0</v>
      </c>
      <c r="R2983" s="14">
        <v>0</v>
      </c>
      <c r="S2983" s="22">
        <v>12</v>
      </c>
      <c r="T2983" s="22">
        <v>1</v>
      </c>
      <c r="U2983" s="22">
        <v>12</v>
      </c>
      <c r="V2983" s="22"/>
      <c r="W2983" s="22">
        <v>4</v>
      </c>
      <c r="X2983" s="22">
        <v>4</v>
      </c>
      <c r="Y2983" s="14">
        <v>12</v>
      </c>
      <c r="Z2983" s="10">
        <v>4</v>
      </c>
      <c r="AA2983" s="22">
        <v>4</v>
      </c>
      <c r="AB2983" s="22">
        <v>6.56</v>
      </c>
      <c r="AC2983" s="22">
        <v>9.5829001930410455E-5</v>
      </c>
      <c r="AD2983" s="42">
        <v>0</v>
      </c>
      <c r="AE2983" s="22">
        <v>999999</v>
      </c>
      <c r="AF2983" s="22">
        <v>0</v>
      </c>
      <c r="AG2983" s="22">
        <v>0</v>
      </c>
      <c r="AH2983" s="22">
        <v>0</v>
      </c>
      <c r="AI2983" s="22">
        <v>0</v>
      </c>
      <c r="AJ2983" s="22">
        <v>0</v>
      </c>
      <c r="AK2983" s="22">
        <v>0</v>
      </c>
      <c r="AL2983" s="45">
        <v>0</v>
      </c>
      <c r="AM2983" s="45">
        <v>0</v>
      </c>
      <c r="AN2983" s="45">
        <v>0</v>
      </c>
      <c r="AO2983" s="45">
        <v>0</v>
      </c>
      <c r="AP2983" s="45">
        <v>0</v>
      </c>
      <c r="AQ2983" s="45">
        <v>0</v>
      </c>
      <c r="AR2983" s="45">
        <v>0</v>
      </c>
      <c r="AS2983" s="45" t="s">
        <v>4445</v>
      </c>
      <c r="AT2983" s="45" t="s">
        <v>4445</v>
      </c>
      <c r="AU2983" s="45">
        <v>0</v>
      </c>
      <c r="AV2983" s="10">
        <v>8.1230769230769226</v>
      </c>
      <c r="AW2983" s="10">
        <v>8.1230769230769226</v>
      </c>
      <c r="AX2983" s="17">
        <v>0</v>
      </c>
    </row>
    <row r="2984" spans="1:50" x14ac:dyDescent="0.25">
      <c r="A2984" s="22" t="s">
        <v>2195</v>
      </c>
      <c r="B2984" s="22" t="s">
        <v>3956</v>
      </c>
      <c r="C2984" s="22" t="s">
        <v>2656</v>
      </c>
      <c r="D2984" s="22">
        <v>3562</v>
      </c>
      <c r="E2984" s="22" t="s">
        <v>4196</v>
      </c>
      <c r="F2984" s="43">
        <v>0</v>
      </c>
      <c r="G2984" s="43">
        <v>1.349801265E-2</v>
      </c>
      <c r="H2984" s="43">
        <v>5.6818181818181823E-2</v>
      </c>
      <c r="I2984" s="9">
        <v>0</v>
      </c>
      <c r="J2984" s="9">
        <v>5.6818181818181823E-2</v>
      </c>
      <c r="K2984" s="11">
        <v>0</v>
      </c>
      <c r="L2984" s="41">
        <v>0</v>
      </c>
      <c r="M2984" s="44">
        <v>0</v>
      </c>
      <c r="N2984" s="13">
        <v>0</v>
      </c>
      <c r="O2984" s="13">
        <v>0</v>
      </c>
      <c r="P2984" s="22">
        <v>0</v>
      </c>
      <c r="Q2984" s="22">
        <v>0</v>
      </c>
      <c r="R2984" s="14">
        <v>0</v>
      </c>
      <c r="S2984" s="22">
        <v>2</v>
      </c>
      <c r="T2984" s="22">
        <v>1</v>
      </c>
      <c r="U2984" s="22">
        <v>12</v>
      </c>
      <c r="V2984" s="22"/>
      <c r="W2984" s="22">
        <v>4</v>
      </c>
      <c r="X2984" s="22">
        <v>4</v>
      </c>
      <c r="Y2984" s="14">
        <v>12</v>
      </c>
      <c r="Z2984" s="10">
        <v>4</v>
      </c>
      <c r="AA2984" s="22">
        <v>4</v>
      </c>
      <c r="AB2984" s="22">
        <v>6.56</v>
      </c>
      <c r="AC2984" s="22">
        <v>0</v>
      </c>
      <c r="AD2984" s="42">
        <v>0</v>
      </c>
      <c r="AE2984" s="22">
        <v>999999</v>
      </c>
      <c r="AF2984" s="22">
        <v>0</v>
      </c>
      <c r="AG2984" s="22">
        <v>0</v>
      </c>
      <c r="AH2984" s="22">
        <v>0</v>
      </c>
      <c r="AI2984" s="22">
        <v>0</v>
      </c>
      <c r="AJ2984" s="22">
        <v>0</v>
      </c>
      <c r="AK2984" s="22">
        <v>0</v>
      </c>
      <c r="AL2984" s="45">
        <v>0</v>
      </c>
      <c r="AM2984" s="45">
        <v>0</v>
      </c>
      <c r="AN2984" s="45">
        <v>0</v>
      </c>
      <c r="AO2984" s="45">
        <v>0</v>
      </c>
      <c r="AP2984" s="45">
        <v>0</v>
      </c>
      <c r="AQ2984" s="45">
        <v>0</v>
      </c>
      <c r="AR2984" s="45">
        <v>0</v>
      </c>
      <c r="AS2984" s="45" t="s">
        <v>4445</v>
      </c>
      <c r="AT2984" s="45" t="s">
        <v>4445</v>
      </c>
      <c r="AU2984" s="45">
        <v>0</v>
      </c>
      <c r="AV2984" s="10">
        <v>70.399999999999991</v>
      </c>
      <c r="AW2984" s="10">
        <v>70.399999999999991</v>
      </c>
      <c r="AX2984" s="17">
        <v>0</v>
      </c>
    </row>
    <row r="2985" spans="1:50" x14ac:dyDescent="0.25">
      <c r="A2985" s="22" t="s">
        <v>2195</v>
      </c>
      <c r="B2985" s="22" t="s">
        <v>3956</v>
      </c>
      <c r="C2985" s="22" t="s">
        <v>2861</v>
      </c>
      <c r="D2985" s="22">
        <v>5501</v>
      </c>
      <c r="E2985" s="22" t="s">
        <v>4197</v>
      </c>
      <c r="F2985" s="43">
        <v>1.9999999999999999E-6</v>
      </c>
      <c r="G2985" s="43">
        <v>4.6345383524099999</v>
      </c>
      <c r="H2985" s="43">
        <v>0.1638257575757576</v>
      </c>
      <c r="I2985" s="9">
        <v>0</v>
      </c>
      <c r="J2985" s="9">
        <v>0.1638257575757576</v>
      </c>
      <c r="K2985" s="11">
        <v>0</v>
      </c>
      <c r="L2985" s="41">
        <v>0</v>
      </c>
      <c r="M2985" s="44">
        <v>0</v>
      </c>
      <c r="N2985" s="13">
        <v>0</v>
      </c>
      <c r="O2985" s="13">
        <v>0</v>
      </c>
      <c r="P2985" s="22">
        <v>0</v>
      </c>
      <c r="Q2985" s="22">
        <v>0</v>
      </c>
      <c r="R2985" s="14">
        <v>0</v>
      </c>
      <c r="S2985" s="22">
        <v>1</v>
      </c>
      <c r="T2985" s="22">
        <v>1</v>
      </c>
      <c r="U2985" s="22">
        <v>12</v>
      </c>
      <c r="V2985" s="22"/>
      <c r="W2985" s="22">
        <v>4</v>
      </c>
      <c r="X2985" s="22">
        <v>4</v>
      </c>
      <c r="Y2985" s="14">
        <v>12</v>
      </c>
      <c r="Z2985" s="10">
        <v>4</v>
      </c>
      <c r="AA2985" s="22">
        <v>4</v>
      </c>
      <c r="AB2985" s="22">
        <v>6.56</v>
      </c>
      <c r="AC2985" s="22">
        <v>4.3154244240097457E-7</v>
      </c>
      <c r="AD2985" s="42">
        <v>0</v>
      </c>
      <c r="AE2985" s="22">
        <v>999999</v>
      </c>
      <c r="AF2985" s="22">
        <v>0</v>
      </c>
      <c r="AG2985" s="22">
        <v>0</v>
      </c>
      <c r="AH2985" s="22">
        <v>0</v>
      </c>
      <c r="AI2985" s="22">
        <v>0</v>
      </c>
      <c r="AJ2985" s="22">
        <v>0</v>
      </c>
      <c r="AK2985" s="22">
        <v>0</v>
      </c>
      <c r="AL2985" s="45">
        <v>0</v>
      </c>
      <c r="AM2985" s="45">
        <v>0</v>
      </c>
      <c r="AN2985" s="45">
        <v>0</v>
      </c>
      <c r="AO2985" s="45">
        <v>0</v>
      </c>
      <c r="AP2985" s="45">
        <v>0</v>
      </c>
      <c r="AQ2985" s="45">
        <v>0</v>
      </c>
      <c r="AR2985" s="45">
        <v>0</v>
      </c>
      <c r="AS2985" s="45" t="s">
        <v>4445</v>
      </c>
      <c r="AT2985" s="45" t="s">
        <v>4445</v>
      </c>
      <c r="AU2985" s="45">
        <v>0</v>
      </c>
      <c r="AV2985" s="10">
        <v>24.416184971098264</v>
      </c>
      <c r="AW2985" s="10">
        <v>24.416184971098264</v>
      </c>
      <c r="AX2985" s="17">
        <v>0</v>
      </c>
    </row>
    <row r="2986" spans="1:50" x14ac:dyDescent="0.25">
      <c r="A2986" s="22" t="s">
        <v>2195</v>
      </c>
      <c r="B2986" s="22" t="s">
        <v>3956</v>
      </c>
      <c r="C2986" s="22" t="s">
        <v>2834</v>
      </c>
      <c r="D2986" s="22">
        <v>3358</v>
      </c>
      <c r="E2986" s="22" t="s">
        <v>4198</v>
      </c>
      <c r="F2986" s="43">
        <v>9.9999999999999995E-7</v>
      </c>
      <c r="G2986" s="43">
        <v>2.0684536092300001</v>
      </c>
      <c r="H2986" s="43">
        <v>4.3181818181818189E-2</v>
      </c>
      <c r="I2986" s="9">
        <v>0</v>
      </c>
      <c r="J2986" s="9">
        <v>4.3181818181818189E-2</v>
      </c>
      <c r="K2986" s="11">
        <v>0</v>
      </c>
      <c r="L2986" s="41">
        <v>1</v>
      </c>
      <c r="M2986" s="44">
        <v>0</v>
      </c>
      <c r="N2986" s="13">
        <v>0</v>
      </c>
      <c r="O2986" s="13">
        <v>0</v>
      </c>
      <c r="P2986" s="22">
        <v>0</v>
      </c>
      <c r="Q2986" s="22">
        <v>0</v>
      </c>
      <c r="R2986" s="14">
        <v>0</v>
      </c>
      <c r="S2986" s="22">
        <v>1</v>
      </c>
      <c r="T2986" s="22">
        <v>1</v>
      </c>
      <c r="U2986" s="22">
        <v>14</v>
      </c>
      <c r="V2986" s="22"/>
      <c r="W2986" s="22">
        <v>5</v>
      </c>
      <c r="X2986" s="22">
        <v>4</v>
      </c>
      <c r="Y2986" s="14">
        <v>14</v>
      </c>
      <c r="Z2986" s="10">
        <v>5</v>
      </c>
      <c r="AA2986" s="22">
        <v>4</v>
      </c>
      <c r="AB2986" s="22">
        <v>8.11</v>
      </c>
      <c r="AC2986" s="22">
        <v>4.8345295032855901E-7</v>
      </c>
      <c r="AD2986" s="42">
        <v>0</v>
      </c>
      <c r="AE2986" s="22">
        <v>999999</v>
      </c>
      <c r="AF2986" s="22">
        <v>0</v>
      </c>
      <c r="AG2986" s="22">
        <v>0</v>
      </c>
      <c r="AH2986" s="22">
        <v>0</v>
      </c>
      <c r="AI2986" s="22">
        <v>0</v>
      </c>
      <c r="AJ2986" s="22">
        <v>0</v>
      </c>
      <c r="AK2986" s="22">
        <v>0</v>
      </c>
      <c r="AL2986" s="45">
        <v>0</v>
      </c>
      <c r="AM2986" s="45">
        <v>0</v>
      </c>
      <c r="AN2986" s="45">
        <v>0</v>
      </c>
      <c r="AO2986" s="45">
        <v>0</v>
      </c>
      <c r="AP2986" s="45">
        <v>0</v>
      </c>
      <c r="AQ2986" s="45">
        <v>0</v>
      </c>
      <c r="AR2986" s="45">
        <v>0</v>
      </c>
      <c r="AS2986" s="45" t="s">
        <v>4445</v>
      </c>
      <c r="AT2986" s="45" t="s">
        <v>4445</v>
      </c>
      <c r="AU2986" s="45">
        <v>0</v>
      </c>
      <c r="AV2986" s="10">
        <v>115.78947368421051</v>
      </c>
      <c r="AW2986" s="10">
        <v>115.78947368421051</v>
      </c>
      <c r="AX2986" s="17">
        <v>0</v>
      </c>
    </row>
    <row r="2987" spans="1:50" x14ac:dyDescent="0.25">
      <c r="A2987" s="22" t="s">
        <v>2195</v>
      </c>
      <c r="B2987" s="22" t="s">
        <v>3956</v>
      </c>
      <c r="C2987" s="22" t="s">
        <v>2711</v>
      </c>
      <c r="D2987" s="22">
        <v>6850</v>
      </c>
      <c r="E2987" s="22" t="s">
        <v>4199</v>
      </c>
      <c r="F2987" s="43">
        <v>0</v>
      </c>
      <c r="G2987" s="43">
        <v>0</v>
      </c>
      <c r="H2987" s="43">
        <v>0.18068181818181817</v>
      </c>
      <c r="I2987" s="9">
        <v>0</v>
      </c>
      <c r="J2987" s="9">
        <v>0.18068181818181817</v>
      </c>
      <c r="K2987" s="11">
        <v>0</v>
      </c>
      <c r="L2987" s="41">
        <v>0</v>
      </c>
      <c r="M2987" s="44">
        <v>0</v>
      </c>
      <c r="N2987" s="13">
        <v>0</v>
      </c>
      <c r="O2987" s="13">
        <v>0</v>
      </c>
      <c r="P2987" s="22">
        <v>0</v>
      </c>
      <c r="Q2987" s="22">
        <v>0</v>
      </c>
      <c r="R2987" s="14">
        <v>0</v>
      </c>
      <c r="S2987" s="22">
        <v>3</v>
      </c>
      <c r="T2987" s="22">
        <v>1</v>
      </c>
      <c r="U2987" s="22">
        <v>12</v>
      </c>
      <c r="V2987" s="22"/>
      <c r="W2987" s="22">
        <v>4</v>
      </c>
      <c r="X2987" s="22">
        <v>4</v>
      </c>
      <c r="Y2987" s="14">
        <v>12</v>
      </c>
      <c r="Z2987" s="10">
        <v>4</v>
      </c>
      <c r="AA2987" s="22">
        <v>4</v>
      </c>
      <c r="AB2987" s="22">
        <v>6.56</v>
      </c>
      <c r="AC2987" s="22">
        <v>0</v>
      </c>
      <c r="AD2987" s="42">
        <v>0</v>
      </c>
      <c r="AE2987" s="22">
        <v>999999</v>
      </c>
      <c r="AF2987" s="22">
        <v>0</v>
      </c>
      <c r="AG2987" s="22">
        <v>0</v>
      </c>
      <c r="AH2987" s="22">
        <v>0</v>
      </c>
      <c r="AI2987" s="22">
        <v>0</v>
      </c>
      <c r="AJ2987" s="22">
        <v>0</v>
      </c>
      <c r="AK2987" s="22">
        <v>0</v>
      </c>
      <c r="AL2987" s="45">
        <v>0</v>
      </c>
      <c r="AM2987" s="45">
        <v>0</v>
      </c>
      <c r="AN2987" s="45">
        <v>0</v>
      </c>
      <c r="AO2987" s="45">
        <v>0</v>
      </c>
      <c r="AP2987" s="45">
        <v>0</v>
      </c>
      <c r="AQ2987" s="45">
        <v>0</v>
      </c>
      <c r="AR2987" s="45">
        <v>0</v>
      </c>
      <c r="AS2987" s="45" t="s">
        <v>4445</v>
      </c>
      <c r="AT2987" s="45" t="s">
        <v>4445</v>
      </c>
      <c r="AU2987" s="45">
        <v>0</v>
      </c>
      <c r="AV2987" s="10">
        <v>22.138364779874216</v>
      </c>
      <c r="AW2987" s="10">
        <v>22.138364779874216</v>
      </c>
      <c r="AX2987" s="17">
        <v>0</v>
      </c>
    </row>
    <row r="2988" spans="1:50" x14ac:dyDescent="0.25">
      <c r="A2988" s="22" t="s">
        <v>2195</v>
      </c>
      <c r="B2988" s="22" t="s">
        <v>3956</v>
      </c>
      <c r="C2988" s="22" t="s">
        <v>2666</v>
      </c>
      <c r="D2988" s="22">
        <v>6374</v>
      </c>
      <c r="E2988" s="22" t="s">
        <v>3885</v>
      </c>
      <c r="F2988" s="43">
        <v>3.2453000000000003E-2</v>
      </c>
      <c r="G2988" s="43">
        <v>9.6916465454900003</v>
      </c>
      <c r="H2988" s="43">
        <v>0.19450757575757577</v>
      </c>
      <c r="I2988" s="9">
        <v>0.19450757575757577</v>
      </c>
      <c r="J2988" s="9">
        <v>0</v>
      </c>
      <c r="K2988" s="11">
        <v>0.19450757575757577</v>
      </c>
      <c r="L2988" s="41">
        <v>0</v>
      </c>
      <c r="M2988" s="44">
        <v>3</v>
      </c>
      <c r="N2988" s="13">
        <v>0</v>
      </c>
      <c r="O2988" s="13">
        <v>0</v>
      </c>
      <c r="P2988" s="22">
        <v>0</v>
      </c>
      <c r="Q2988" s="22">
        <v>0</v>
      </c>
      <c r="R2988" s="14">
        <v>0</v>
      </c>
      <c r="S2988" s="22">
        <v>4</v>
      </c>
      <c r="T2988" s="22">
        <v>0</v>
      </c>
      <c r="U2988" s="22">
        <v>3</v>
      </c>
      <c r="V2988" s="22"/>
      <c r="W2988" s="22">
        <v>0</v>
      </c>
      <c r="X2988" s="22">
        <v>0</v>
      </c>
      <c r="Y2988" s="14">
        <v>0</v>
      </c>
      <c r="Z2988" s="10">
        <v>0</v>
      </c>
      <c r="AA2988" s="22">
        <v>0</v>
      </c>
      <c r="AB2988" s="22">
        <v>0</v>
      </c>
      <c r="AC2988" s="22">
        <v>3.3485538136037349E-3</v>
      </c>
      <c r="AD2988" s="42">
        <v>0</v>
      </c>
      <c r="AE2988" s="22">
        <v>999999</v>
      </c>
      <c r="AF2988" s="22">
        <v>0</v>
      </c>
      <c r="AG2988" s="22">
        <v>0</v>
      </c>
      <c r="AH2988" s="22">
        <v>1</v>
      </c>
      <c r="AI2988" s="22">
        <v>0</v>
      </c>
      <c r="AJ2988" s="22">
        <v>0</v>
      </c>
      <c r="AK2988" s="22">
        <v>0</v>
      </c>
      <c r="AL2988" s="45">
        <v>0</v>
      </c>
      <c r="AM2988" s="45">
        <v>0</v>
      </c>
      <c r="AN2988" s="45">
        <v>0</v>
      </c>
      <c r="AO2988" s="45">
        <v>0</v>
      </c>
      <c r="AP2988" s="45">
        <v>0</v>
      </c>
      <c r="AQ2988" s="45">
        <v>0</v>
      </c>
      <c r="AR2988" s="45">
        <v>0</v>
      </c>
      <c r="AS2988" s="45" t="s">
        <v>4445</v>
      </c>
      <c r="AT2988" s="45" t="s">
        <v>4445</v>
      </c>
      <c r="AU2988" s="45">
        <v>0</v>
      </c>
      <c r="AV2988" s="10">
        <v>0</v>
      </c>
      <c r="AW2988" s="10">
        <v>0</v>
      </c>
      <c r="AX2988" s="17">
        <v>1</v>
      </c>
    </row>
    <row r="2989" spans="1:50" x14ac:dyDescent="0.25">
      <c r="A2989" s="22" t="s">
        <v>2195</v>
      </c>
      <c r="B2989" s="22" t="s">
        <v>3956</v>
      </c>
      <c r="C2989" s="22" t="s">
        <v>4201</v>
      </c>
      <c r="D2989" s="22">
        <v>7346</v>
      </c>
      <c r="E2989" s="22" t="s">
        <v>4202</v>
      </c>
      <c r="F2989" s="43">
        <v>0</v>
      </c>
      <c r="G2989" s="43">
        <v>0</v>
      </c>
      <c r="H2989" s="43">
        <v>0.21344696969696969</v>
      </c>
      <c r="I2989" s="9">
        <v>0</v>
      </c>
      <c r="J2989" s="9">
        <v>0.21344696969696969</v>
      </c>
      <c r="K2989" s="11">
        <v>0</v>
      </c>
      <c r="L2989" s="41">
        <v>0</v>
      </c>
      <c r="M2989" s="44">
        <v>0</v>
      </c>
      <c r="N2989" s="13">
        <v>0</v>
      </c>
      <c r="O2989" s="13">
        <v>0</v>
      </c>
      <c r="P2989" s="22">
        <v>0</v>
      </c>
      <c r="Q2989" s="22">
        <v>0</v>
      </c>
      <c r="R2989" s="14">
        <v>0</v>
      </c>
      <c r="S2989" s="22">
        <v>21</v>
      </c>
      <c r="T2989" s="22">
        <v>1</v>
      </c>
      <c r="U2989" s="22">
        <v>12</v>
      </c>
      <c r="V2989" s="22"/>
      <c r="W2989" s="22">
        <v>4</v>
      </c>
      <c r="X2989" s="22">
        <v>4</v>
      </c>
      <c r="Y2989" s="14">
        <v>12</v>
      </c>
      <c r="Z2989" s="10">
        <v>4</v>
      </c>
      <c r="AA2989" s="22">
        <v>4</v>
      </c>
      <c r="AB2989" s="22">
        <v>6.56</v>
      </c>
      <c r="AC2989" s="22">
        <v>0</v>
      </c>
      <c r="AD2989" s="42">
        <v>0</v>
      </c>
      <c r="AE2989" s="22">
        <v>999999</v>
      </c>
      <c r="AF2989" s="22">
        <v>0</v>
      </c>
      <c r="AG2989" s="22">
        <v>0</v>
      </c>
      <c r="AH2989" s="22">
        <v>0</v>
      </c>
      <c r="AI2989" s="22">
        <v>0</v>
      </c>
      <c r="AJ2989" s="22">
        <v>0</v>
      </c>
      <c r="AK2989" s="22">
        <v>0</v>
      </c>
      <c r="AL2989" s="45">
        <v>0</v>
      </c>
      <c r="AM2989" s="45">
        <v>0</v>
      </c>
      <c r="AN2989" s="45">
        <v>0</v>
      </c>
      <c r="AO2989" s="45">
        <v>0</v>
      </c>
      <c r="AP2989" s="45">
        <v>0</v>
      </c>
      <c r="AQ2989" s="45">
        <v>0</v>
      </c>
      <c r="AR2989" s="45">
        <v>0</v>
      </c>
      <c r="AS2989" s="45" t="s">
        <v>4445</v>
      </c>
      <c r="AT2989" s="45" t="s">
        <v>4445</v>
      </c>
      <c r="AU2989" s="45">
        <v>0</v>
      </c>
      <c r="AV2989" s="10">
        <v>18.740017746228926</v>
      </c>
      <c r="AW2989" s="10">
        <v>18.740017746228926</v>
      </c>
      <c r="AX2989" s="17">
        <v>0</v>
      </c>
    </row>
    <row r="2990" spans="1:50" x14ac:dyDescent="0.25">
      <c r="A2990" s="22" t="s">
        <v>2195</v>
      </c>
      <c r="B2990" s="22" t="s">
        <v>3956</v>
      </c>
      <c r="C2990" s="22" t="s">
        <v>4201</v>
      </c>
      <c r="D2990" s="22">
        <v>4641</v>
      </c>
      <c r="E2990" s="22" t="s">
        <v>4203</v>
      </c>
      <c r="F2990" s="43">
        <v>0</v>
      </c>
      <c r="G2990" s="43">
        <v>0</v>
      </c>
      <c r="H2990" s="43">
        <v>0.21837121212121213</v>
      </c>
      <c r="I2990" s="9">
        <v>0</v>
      </c>
      <c r="J2990" s="9">
        <v>0.21837121212121213</v>
      </c>
      <c r="K2990" s="11">
        <v>0</v>
      </c>
      <c r="L2990" s="41">
        <v>0</v>
      </c>
      <c r="M2990" s="44">
        <v>0</v>
      </c>
      <c r="N2990" s="13">
        <v>0</v>
      </c>
      <c r="O2990" s="13">
        <v>0</v>
      </c>
      <c r="P2990" s="22">
        <v>0</v>
      </c>
      <c r="Q2990" s="22">
        <v>0</v>
      </c>
      <c r="R2990" s="14">
        <v>0</v>
      </c>
      <c r="S2990" s="22">
        <v>16</v>
      </c>
      <c r="T2990" s="22">
        <v>1</v>
      </c>
      <c r="U2990" s="22">
        <v>12</v>
      </c>
      <c r="V2990" s="22"/>
      <c r="W2990" s="22">
        <v>4</v>
      </c>
      <c r="X2990" s="22">
        <v>4</v>
      </c>
      <c r="Y2990" s="14">
        <v>12</v>
      </c>
      <c r="Z2990" s="10">
        <v>4</v>
      </c>
      <c r="AA2990" s="22">
        <v>4</v>
      </c>
      <c r="AB2990" s="22">
        <v>6.56</v>
      </c>
      <c r="AC2990" s="22">
        <v>0</v>
      </c>
      <c r="AD2990" s="42">
        <v>0</v>
      </c>
      <c r="AE2990" s="22">
        <v>999999</v>
      </c>
      <c r="AF2990" s="22">
        <v>0</v>
      </c>
      <c r="AG2990" s="22">
        <v>0</v>
      </c>
      <c r="AH2990" s="22">
        <v>0</v>
      </c>
      <c r="AI2990" s="22">
        <v>0</v>
      </c>
      <c r="AJ2990" s="22">
        <v>0</v>
      </c>
      <c r="AK2990" s="22">
        <v>0</v>
      </c>
      <c r="AL2990" s="45">
        <v>0</v>
      </c>
      <c r="AM2990" s="45">
        <v>0</v>
      </c>
      <c r="AN2990" s="45">
        <v>0</v>
      </c>
      <c r="AO2990" s="45">
        <v>0</v>
      </c>
      <c r="AP2990" s="45">
        <v>0</v>
      </c>
      <c r="AQ2990" s="45">
        <v>0</v>
      </c>
      <c r="AR2990" s="45">
        <v>0</v>
      </c>
      <c r="AS2990" s="45" t="s">
        <v>4445</v>
      </c>
      <c r="AT2990" s="45" t="s">
        <v>4445</v>
      </c>
      <c r="AU2990" s="45">
        <v>0</v>
      </c>
      <c r="AV2990" s="10">
        <v>18.317432784041628</v>
      </c>
      <c r="AW2990" s="10">
        <v>18.317432784041628</v>
      </c>
      <c r="AX2990" s="17">
        <v>0</v>
      </c>
    </row>
    <row r="2991" spans="1:50" x14ac:dyDescent="0.25">
      <c r="A2991" s="22" t="s">
        <v>2195</v>
      </c>
      <c r="B2991" s="22" t="s">
        <v>3956</v>
      </c>
      <c r="C2991" s="22" t="s">
        <v>4201</v>
      </c>
      <c r="D2991" s="22">
        <v>4157</v>
      </c>
      <c r="E2991" s="22" t="s">
        <v>4204</v>
      </c>
      <c r="F2991" s="43">
        <v>0</v>
      </c>
      <c r="G2991" s="43">
        <v>0</v>
      </c>
      <c r="H2991" s="43">
        <v>0.16060606060606061</v>
      </c>
      <c r="I2991" s="9">
        <v>0</v>
      </c>
      <c r="J2991" s="9">
        <v>0.16060606060606061</v>
      </c>
      <c r="K2991" s="11">
        <v>0</v>
      </c>
      <c r="L2991" s="41">
        <v>0</v>
      </c>
      <c r="M2991" s="44">
        <v>0</v>
      </c>
      <c r="N2991" s="13">
        <v>0</v>
      </c>
      <c r="O2991" s="13">
        <v>0</v>
      </c>
      <c r="P2991" s="22">
        <v>0</v>
      </c>
      <c r="Q2991" s="22">
        <v>0</v>
      </c>
      <c r="R2991" s="14">
        <v>0</v>
      </c>
      <c r="S2991" s="22">
        <v>7</v>
      </c>
      <c r="T2991" s="22">
        <v>1</v>
      </c>
      <c r="U2991" s="22">
        <v>12</v>
      </c>
      <c r="V2991" s="22"/>
      <c r="W2991" s="22">
        <v>4</v>
      </c>
      <c r="X2991" s="22">
        <v>4</v>
      </c>
      <c r="Y2991" s="14">
        <v>12</v>
      </c>
      <c r="Z2991" s="10">
        <v>4</v>
      </c>
      <c r="AA2991" s="22">
        <v>4</v>
      </c>
      <c r="AB2991" s="22">
        <v>6.56</v>
      </c>
      <c r="AC2991" s="22">
        <v>0</v>
      </c>
      <c r="AD2991" s="42">
        <v>0</v>
      </c>
      <c r="AE2991" s="22">
        <v>999999</v>
      </c>
      <c r="AF2991" s="22">
        <v>0</v>
      </c>
      <c r="AG2991" s="22">
        <v>0</v>
      </c>
      <c r="AH2991" s="22">
        <v>0</v>
      </c>
      <c r="AI2991" s="22">
        <v>0</v>
      </c>
      <c r="AJ2991" s="22">
        <v>0</v>
      </c>
      <c r="AK2991" s="22">
        <v>0</v>
      </c>
      <c r="AL2991" s="45">
        <v>0</v>
      </c>
      <c r="AM2991" s="45">
        <v>0</v>
      </c>
      <c r="AN2991" s="45">
        <v>0</v>
      </c>
      <c r="AO2991" s="45">
        <v>0</v>
      </c>
      <c r="AP2991" s="45">
        <v>0</v>
      </c>
      <c r="AQ2991" s="45">
        <v>0</v>
      </c>
      <c r="AR2991" s="45">
        <v>0</v>
      </c>
      <c r="AS2991" s="45" t="s">
        <v>4445</v>
      </c>
      <c r="AT2991" s="45" t="s">
        <v>4445</v>
      </c>
      <c r="AU2991" s="45">
        <v>0</v>
      </c>
      <c r="AV2991" s="10">
        <v>24.90566037735849</v>
      </c>
      <c r="AW2991" s="10">
        <v>24.90566037735849</v>
      </c>
      <c r="AX2991" s="17">
        <v>0</v>
      </c>
    </row>
    <row r="2992" spans="1:50" x14ac:dyDescent="0.25">
      <c r="A2992" s="22" t="s">
        <v>2195</v>
      </c>
      <c r="B2992" s="22" t="s">
        <v>3956</v>
      </c>
      <c r="C2992" s="22" t="s">
        <v>4201</v>
      </c>
      <c r="D2992" s="22">
        <v>7805</v>
      </c>
      <c r="E2992" s="22" t="s">
        <v>4205</v>
      </c>
      <c r="F2992" s="43">
        <v>0</v>
      </c>
      <c r="G2992" s="43">
        <v>0</v>
      </c>
      <c r="H2992" s="43">
        <v>0.39526515151515157</v>
      </c>
      <c r="I2992" s="9">
        <v>0</v>
      </c>
      <c r="J2992" s="9">
        <v>0.39526515151515157</v>
      </c>
      <c r="K2992" s="11">
        <v>0</v>
      </c>
      <c r="L2992" s="41">
        <v>0</v>
      </c>
      <c r="M2992" s="44">
        <v>0</v>
      </c>
      <c r="N2992" s="13">
        <v>0</v>
      </c>
      <c r="O2992" s="13">
        <v>0</v>
      </c>
      <c r="P2992" s="22">
        <v>0</v>
      </c>
      <c r="Q2992" s="22">
        <v>0</v>
      </c>
      <c r="R2992" s="14">
        <v>0</v>
      </c>
      <c r="S2992" s="22">
        <v>12</v>
      </c>
      <c r="T2992" s="22">
        <v>1</v>
      </c>
      <c r="U2992" s="22">
        <v>12</v>
      </c>
      <c r="V2992" s="22"/>
      <c r="W2992" s="22">
        <v>4</v>
      </c>
      <c r="X2992" s="22">
        <v>4</v>
      </c>
      <c r="Y2992" s="14">
        <v>12</v>
      </c>
      <c r="Z2992" s="10">
        <v>4</v>
      </c>
      <c r="AA2992" s="22">
        <v>4</v>
      </c>
      <c r="AB2992" s="22">
        <v>6.56</v>
      </c>
      <c r="AC2992" s="22">
        <v>0</v>
      </c>
      <c r="AD2992" s="42">
        <v>0</v>
      </c>
      <c r="AE2992" s="22">
        <v>999999</v>
      </c>
      <c r="AF2992" s="22">
        <v>0</v>
      </c>
      <c r="AG2992" s="22">
        <v>0</v>
      </c>
      <c r="AH2992" s="22">
        <v>0</v>
      </c>
      <c r="AI2992" s="22">
        <v>0</v>
      </c>
      <c r="AJ2992" s="22">
        <v>0</v>
      </c>
      <c r="AK2992" s="22">
        <v>0</v>
      </c>
      <c r="AL2992" s="45">
        <v>0</v>
      </c>
      <c r="AM2992" s="45">
        <v>0</v>
      </c>
      <c r="AN2992" s="45">
        <v>0</v>
      </c>
      <c r="AO2992" s="45">
        <v>0</v>
      </c>
      <c r="AP2992" s="45">
        <v>0</v>
      </c>
      <c r="AQ2992" s="45">
        <v>0</v>
      </c>
      <c r="AR2992" s="45">
        <v>0</v>
      </c>
      <c r="AS2992" s="45" t="s">
        <v>4445</v>
      </c>
      <c r="AT2992" s="45" t="s">
        <v>4445</v>
      </c>
      <c r="AU2992" s="45">
        <v>0</v>
      </c>
      <c r="AV2992" s="10">
        <v>10.119789171058935</v>
      </c>
      <c r="AW2992" s="10">
        <v>10.119789171058935</v>
      </c>
      <c r="AX2992" s="17">
        <v>0</v>
      </c>
    </row>
    <row r="2993" spans="1:50" x14ac:dyDescent="0.25">
      <c r="A2993" s="22" t="s">
        <v>2195</v>
      </c>
      <c r="B2993" s="22" t="s">
        <v>3956</v>
      </c>
      <c r="C2993" s="22" t="s">
        <v>4201</v>
      </c>
      <c r="D2993" s="22">
        <v>3948</v>
      </c>
      <c r="E2993" s="22" t="s">
        <v>4206</v>
      </c>
      <c r="F2993" s="43">
        <v>0</v>
      </c>
      <c r="G2993" s="43">
        <v>0</v>
      </c>
      <c r="H2993" s="43">
        <v>9.5454545454545459E-2</v>
      </c>
      <c r="I2993" s="9">
        <v>0</v>
      </c>
      <c r="J2993" s="9">
        <v>9.5454545454545459E-2</v>
      </c>
      <c r="K2993" s="11">
        <v>0</v>
      </c>
      <c r="L2993" s="41">
        <v>0</v>
      </c>
      <c r="M2993" s="44">
        <v>0</v>
      </c>
      <c r="N2993" s="13">
        <v>0</v>
      </c>
      <c r="O2993" s="13">
        <v>0</v>
      </c>
      <c r="P2993" s="22">
        <v>0</v>
      </c>
      <c r="Q2993" s="22">
        <v>0</v>
      </c>
      <c r="R2993" s="14">
        <v>0</v>
      </c>
      <c r="S2993" s="22">
        <v>3</v>
      </c>
      <c r="T2993" s="22">
        <v>1</v>
      </c>
      <c r="U2993" s="22">
        <v>12</v>
      </c>
      <c r="V2993" s="22"/>
      <c r="W2993" s="22">
        <v>4</v>
      </c>
      <c r="X2993" s="22">
        <v>4</v>
      </c>
      <c r="Y2993" s="14">
        <v>12</v>
      </c>
      <c r="Z2993" s="10">
        <v>4</v>
      </c>
      <c r="AA2993" s="22">
        <v>4</v>
      </c>
      <c r="AB2993" s="22">
        <v>6.56</v>
      </c>
      <c r="AC2993" s="22">
        <v>0</v>
      </c>
      <c r="AD2993" s="42">
        <v>0</v>
      </c>
      <c r="AE2993" s="22">
        <v>999999</v>
      </c>
      <c r="AF2993" s="22">
        <v>0</v>
      </c>
      <c r="AG2993" s="22">
        <v>0</v>
      </c>
      <c r="AH2993" s="22">
        <v>0</v>
      </c>
      <c r="AI2993" s="22">
        <v>0</v>
      </c>
      <c r="AJ2993" s="22">
        <v>0</v>
      </c>
      <c r="AK2993" s="22">
        <v>0</v>
      </c>
      <c r="AL2993" s="45">
        <v>0</v>
      </c>
      <c r="AM2993" s="45">
        <v>0</v>
      </c>
      <c r="AN2993" s="45">
        <v>0</v>
      </c>
      <c r="AO2993" s="45">
        <v>0</v>
      </c>
      <c r="AP2993" s="45">
        <v>0</v>
      </c>
      <c r="AQ2993" s="45">
        <v>0</v>
      </c>
      <c r="AR2993" s="45">
        <v>0</v>
      </c>
      <c r="AS2993" s="45" t="s">
        <v>4445</v>
      </c>
      <c r="AT2993" s="45" t="s">
        <v>4445</v>
      </c>
      <c r="AU2993" s="45">
        <v>0</v>
      </c>
      <c r="AV2993" s="10">
        <v>41.904761904761905</v>
      </c>
      <c r="AW2993" s="10">
        <v>41.904761904761905</v>
      </c>
      <c r="AX2993" s="17">
        <v>0</v>
      </c>
    </row>
    <row r="2994" spans="1:50" x14ac:dyDescent="0.25">
      <c r="A2994" s="22" t="s">
        <v>2195</v>
      </c>
      <c r="B2994" s="22" t="s">
        <v>3956</v>
      </c>
      <c r="C2994" s="22" t="s">
        <v>4201</v>
      </c>
      <c r="D2994" s="22">
        <v>8042</v>
      </c>
      <c r="E2994" s="22" t="s">
        <v>4207</v>
      </c>
      <c r="F2994" s="43">
        <v>0</v>
      </c>
      <c r="G2994" s="43">
        <v>0</v>
      </c>
      <c r="H2994" s="43">
        <v>0.82973484848484858</v>
      </c>
      <c r="I2994" s="9">
        <v>0</v>
      </c>
      <c r="J2994" s="9">
        <v>0.82973484848484858</v>
      </c>
      <c r="K2994" s="11">
        <v>0</v>
      </c>
      <c r="L2994" s="41">
        <v>0</v>
      </c>
      <c r="M2994" s="44">
        <v>0</v>
      </c>
      <c r="N2994" s="13">
        <v>0</v>
      </c>
      <c r="O2994" s="13">
        <v>0</v>
      </c>
      <c r="P2994" s="22">
        <v>0</v>
      </c>
      <c r="Q2994" s="22">
        <v>0</v>
      </c>
      <c r="R2994" s="14">
        <v>0</v>
      </c>
      <c r="S2994" s="22">
        <v>25</v>
      </c>
      <c r="T2994" s="22">
        <v>1</v>
      </c>
      <c r="U2994" s="22">
        <v>12</v>
      </c>
      <c r="V2994" s="22"/>
      <c r="W2994" s="22">
        <v>4</v>
      </c>
      <c r="X2994" s="22">
        <v>4</v>
      </c>
      <c r="Y2994" s="14">
        <v>12</v>
      </c>
      <c r="Z2994" s="10">
        <v>4</v>
      </c>
      <c r="AA2994" s="22">
        <v>4</v>
      </c>
      <c r="AB2994" s="22">
        <v>6.56</v>
      </c>
      <c r="AC2994" s="22">
        <v>0</v>
      </c>
      <c r="AD2994" s="42">
        <v>0</v>
      </c>
      <c r="AE2994" s="22">
        <v>999999</v>
      </c>
      <c r="AF2994" s="22">
        <v>0</v>
      </c>
      <c r="AG2994" s="22">
        <v>0</v>
      </c>
      <c r="AH2994" s="22">
        <v>0</v>
      </c>
      <c r="AI2994" s="22">
        <v>0</v>
      </c>
      <c r="AJ2994" s="22">
        <v>0</v>
      </c>
      <c r="AK2994" s="22">
        <v>0</v>
      </c>
      <c r="AL2994" s="45">
        <v>0</v>
      </c>
      <c r="AM2994" s="45">
        <v>0</v>
      </c>
      <c r="AN2994" s="45">
        <v>0</v>
      </c>
      <c r="AO2994" s="45">
        <v>0</v>
      </c>
      <c r="AP2994" s="45">
        <v>0</v>
      </c>
      <c r="AQ2994" s="45">
        <v>0</v>
      </c>
      <c r="AR2994" s="45">
        <v>0</v>
      </c>
      <c r="AS2994" s="45" t="s">
        <v>4445</v>
      </c>
      <c r="AT2994" s="45" t="s">
        <v>4445</v>
      </c>
      <c r="AU2994" s="45">
        <v>0</v>
      </c>
      <c r="AV2994" s="10">
        <v>4.8208171650308147</v>
      </c>
      <c r="AW2994" s="10">
        <v>4.8208171650308147</v>
      </c>
      <c r="AX2994" s="17">
        <v>0</v>
      </c>
    </row>
    <row r="2995" spans="1:50" x14ac:dyDescent="0.25">
      <c r="A2995" s="22" t="s">
        <v>2195</v>
      </c>
      <c r="B2995" s="22" t="s">
        <v>3956</v>
      </c>
      <c r="C2995" s="22" t="s">
        <v>4201</v>
      </c>
      <c r="D2995" s="22">
        <v>6977</v>
      </c>
      <c r="E2995" s="22" t="s">
        <v>4208</v>
      </c>
      <c r="F2995" s="43">
        <v>0</v>
      </c>
      <c r="G2995" s="43">
        <v>0</v>
      </c>
      <c r="H2995" s="43">
        <v>2.4407196969696972</v>
      </c>
      <c r="I2995" s="9">
        <v>0</v>
      </c>
      <c r="J2995" s="9">
        <v>2.4407196969696972</v>
      </c>
      <c r="K2995" s="11">
        <v>0</v>
      </c>
      <c r="L2995" s="41">
        <v>0</v>
      </c>
      <c r="M2995" s="44">
        <v>0</v>
      </c>
      <c r="N2995" s="13">
        <v>0</v>
      </c>
      <c r="O2995" s="13">
        <v>0</v>
      </c>
      <c r="P2995" s="22">
        <v>0</v>
      </c>
      <c r="Q2995" s="22">
        <v>0</v>
      </c>
      <c r="R2995" s="14">
        <v>0</v>
      </c>
      <c r="S2995" s="22">
        <v>81</v>
      </c>
      <c r="T2995" s="22">
        <v>1</v>
      </c>
      <c r="U2995" s="22">
        <v>12</v>
      </c>
      <c r="V2995" s="22"/>
      <c r="W2995" s="22">
        <v>4</v>
      </c>
      <c r="X2995" s="22">
        <v>4</v>
      </c>
      <c r="Y2995" s="14">
        <v>12</v>
      </c>
      <c r="Z2995" s="10">
        <v>4</v>
      </c>
      <c r="AA2995" s="22">
        <v>4</v>
      </c>
      <c r="AB2995" s="22">
        <v>6.56</v>
      </c>
      <c r="AC2995" s="22">
        <v>0</v>
      </c>
      <c r="AD2995" s="42">
        <v>0</v>
      </c>
      <c r="AE2995" s="22">
        <v>999999</v>
      </c>
      <c r="AF2995" s="22">
        <v>0</v>
      </c>
      <c r="AG2995" s="22">
        <v>0</v>
      </c>
      <c r="AH2995" s="22">
        <v>0</v>
      </c>
      <c r="AI2995" s="22">
        <v>0</v>
      </c>
      <c r="AJ2995" s="22">
        <v>0</v>
      </c>
      <c r="AK2995" s="22">
        <v>0</v>
      </c>
      <c r="AL2995" s="45">
        <v>0</v>
      </c>
      <c r="AM2995" s="45">
        <v>0</v>
      </c>
      <c r="AN2995" s="45">
        <v>0</v>
      </c>
      <c r="AO2995" s="45">
        <v>0</v>
      </c>
      <c r="AP2995" s="45">
        <v>0</v>
      </c>
      <c r="AQ2995" s="45">
        <v>0</v>
      </c>
      <c r="AR2995" s="45">
        <v>0</v>
      </c>
      <c r="AS2995" s="45" t="s">
        <v>4445</v>
      </c>
      <c r="AT2995" s="45" t="s">
        <v>4445</v>
      </c>
      <c r="AU2995" s="45">
        <v>0</v>
      </c>
      <c r="AV2995" s="10">
        <v>1.6388608675409326</v>
      </c>
      <c r="AW2995" s="10">
        <v>1.6388608675409326</v>
      </c>
      <c r="AX2995" s="17">
        <v>0</v>
      </c>
    </row>
    <row r="2996" spans="1:50" x14ac:dyDescent="0.25">
      <c r="A2996" s="22" t="s">
        <v>2195</v>
      </c>
      <c r="B2996" s="22" t="s">
        <v>3956</v>
      </c>
      <c r="C2996" s="22" t="s">
        <v>4201</v>
      </c>
      <c r="D2996" s="22">
        <v>2284</v>
      </c>
      <c r="E2996" s="22" t="s">
        <v>4209</v>
      </c>
      <c r="F2996" s="43">
        <v>0</v>
      </c>
      <c r="G2996" s="43">
        <v>0</v>
      </c>
      <c r="H2996" s="43">
        <v>13.85132575757576</v>
      </c>
      <c r="I2996" s="9">
        <v>0</v>
      </c>
      <c r="J2996" s="9">
        <v>13.85132575757576</v>
      </c>
      <c r="K2996" s="11">
        <v>0</v>
      </c>
      <c r="L2996" s="41">
        <v>0</v>
      </c>
      <c r="M2996" s="44">
        <v>0</v>
      </c>
      <c r="N2996" s="13">
        <v>0</v>
      </c>
      <c r="O2996" s="13">
        <v>0</v>
      </c>
      <c r="P2996" s="22">
        <v>0</v>
      </c>
      <c r="Q2996" s="22">
        <v>0</v>
      </c>
      <c r="R2996" s="14">
        <v>0</v>
      </c>
      <c r="S2996" s="22">
        <v>438</v>
      </c>
      <c r="T2996" s="22">
        <v>1</v>
      </c>
      <c r="U2996" s="22">
        <v>12</v>
      </c>
      <c r="V2996" s="22"/>
      <c r="W2996" s="22">
        <v>4</v>
      </c>
      <c r="X2996" s="22">
        <v>4</v>
      </c>
      <c r="Y2996" s="14">
        <v>12</v>
      </c>
      <c r="Z2996" s="10">
        <v>4</v>
      </c>
      <c r="AA2996" s="22">
        <v>4</v>
      </c>
      <c r="AB2996" s="22">
        <v>6.56</v>
      </c>
      <c r="AC2996" s="22">
        <v>0</v>
      </c>
      <c r="AD2996" s="42">
        <v>0</v>
      </c>
      <c r="AE2996" s="22">
        <v>999999</v>
      </c>
      <c r="AF2996" s="22">
        <v>0</v>
      </c>
      <c r="AG2996" s="22">
        <v>0</v>
      </c>
      <c r="AH2996" s="22">
        <v>0</v>
      </c>
      <c r="AI2996" s="22">
        <v>0</v>
      </c>
      <c r="AJ2996" s="22">
        <v>0</v>
      </c>
      <c r="AK2996" s="22">
        <v>0</v>
      </c>
      <c r="AL2996" s="45">
        <v>0</v>
      </c>
      <c r="AM2996" s="45">
        <v>0</v>
      </c>
      <c r="AN2996" s="45">
        <v>0</v>
      </c>
      <c r="AO2996" s="45">
        <v>0</v>
      </c>
      <c r="AP2996" s="45">
        <v>0</v>
      </c>
      <c r="AQ2996" s="45">
        <v>0</v>
      </c>
      <c r="AR2996" s="45">
        <v>0</v>
      </c>
      <c r="AS2996" s="45" t="s">
        <v>4445</v>
      </c>
      <c r="AT2996" s="45" t="s">
        <v>4445</v>
      </c>
      <c r="AU2996" s="45">
        <v>0</v>
      </c>
      <c r="AV2996" s="10">
        <v>0.28878102139878303</v>
      </c>
      <c r="AW2996" s="10">
        <v>0.28878102139878303</v>
      </c>
      <c r="AX2996" s="17">
        <v>0</v>
      </c>
    </row>
    <row r="2997" spans="1:50" x14ac:dyDescent="0.25">
      <c r="A2997" s="22" t="s">
        <v>2195</v>
      </c>
      <c r="B2997" s="22" t="s">
        <v>3956</v>
      </c>
      <c r="C2997" s="22" t="s">
        <v>4201</v>
      </c>
      <c r="D2997" s="22">
        <v>3564</v>
      </c>
      <c r="E2997" s="22" t="s">
        <v>4210</v>
      </c>
      <c r="F2997" s="43">
        <v>0</v>
      </c>
      <c r="G2997" s="43">
        <v>0</v>
      </c>
      <c r="H2997" s="43">
        <v>25.395833333333336</v>
      </c>
      <c r="I2997" s="9">
        <v>0</v>
      </c>
      <c r="J2997" s="9">
        <v>25.395833333333336</v>
      </c>
      <c r="K2997" s="11">
        <v>0</v>
      </c>
      <c r="L2997" s="41">
        <v>0</v>
      </c>
      <c r="M2997" s="44">
        <v>0</v>
      </c>
      <c r="N2997" s="13">
        <v>0</v>
      </c>
      <c r="O2997" s="13">
        <v>0</v>
      </c>
      <c r="P2997" s="22">
        <v>0</v>
      </c>
      <c r="Q2997" s="22">
        <v>0</v>
      </c>
      <c r="R2997" s="14">
        <v>0</v>
      </c>
      <c r="S2997" s="22">
        <v>749</v>
      </c>
      <c r="T2997" s="22">
        <v>1</v>
      </c>
      <c r="U2997" s="22">
        <v>12</v>
      </c>
      <c r="V2997" s="22"/>
      <c r="W2997" s="22">
        <v>4</v>
      </c>
      <c r="X2997" s="22">
        <v>4</v>
      </c>
      <c r="Y2997" s="14">
        <v>12</v>
      </c>
      <c r="Z2997" s="10">
        <v>4</v>
      </c>
      <c r="AA2997" s="22">
        <v>4</v>
      </c>
      <c r="AB2997" s="22">
        <v>6.56</v>
      </c>
      <c r="AC2997" s="22">
        <v>0</v>
      </c>
      <c r="AD2997" s="42">
        <v>0</v>
      </c>
      <c r="AE2997" s="22">
        <v>999999</v>
      </c>
      <c r="AF2997" s="22">
        <v>0</v>
      </c>
      <c r="AG2997" s="22">
        <v>0</v>
      </c>
      <c r="AH2997" s="22">
        <v>0</v>
      </c>
      <c r="AI2997" s="22">
        <v>0</v>
      </c>
      <c r="AJ2997" s="22">
        <v>0</v>
      </c>
      <c r="AK2997" s="22">
        <v>0</v>
      </c>
      <c r="AL2997" s="45">
        <v>0</v>
      </c>
      <c r="AM2997" s="45">
        <v>0</v>
      </c>
      <c r="AN2997" s="45">
        <v>0</v>
      </c>
      <c r="AO2997" s="45">
        <v>0</v>
      </c>
      <c r="AP2997" s="45">
        <v>0</v>
      </c>
      <c r="AQ2997" s="45">
        <v>0</v>
      </c>
      <c r="AR2997" s="45">
        <v>0</v>
      </c>
      <c r="AS2997" s="45" t="s">
        <v>4445</v>
      </c>
      <c r="AT2997" s="45" t="s">
        <v>4445</v>
      </c>
      <c r="AU2997" s="45">
        <v>0</v>
      </c>
      <c r="AV2997" s="10">
        <v>0.15750615258408529</v>
      </c>
      <c r="AW2997" s="10">
        <v>0.15750615258408529</v>
      </c>
      <c r="AX2997" s="17">
        <v>0</v>
      </c>
    </row>
    <row r="2998" spans="1:50" x14ac:dyDescent="0.25">
      <c r="A2998" s="22" t="s">
        <v>2195</v>
      </c>
      <c r="B2998" s="22" t="s">
        <v>3956</v>
      </c>
      <c r="C2998" s="22" t="s">
        <v>4201</v>
      </c>
      <c r="D2998" s="22">
        <v>2459</v>
      </c>
      <c r="E2998" s="22" t="s">
        <v>4211</v>
      </c>
      <c r="F2998" s="43">
        <v>0</v>
      </c>
      <c r="G2998" s="43">
        <v>0</v>
      </c>
      <c r="H2998" s="43">
        <v>11.133522727272728</v>
      </c>
      <c r="I2998" s="9">
        <v>0</v>
      </c>
      <c r="J2998" s="9">
        <v>11.133522727272728</v>
      </c>
      <c r="K2998" s="11">
        <v>0</v>
      </c>
      <c r="L2998" s="41">
        <v>0</v>
      </c>
      <c r="M2998" s="44">
        <v>0</v>
      </c>
      <c r="N2998" s="13">
        <v>0</v>
      </c>
      <c r="O2998" s="13">
        <v>0</v>
      </c>
      <c r="P2998" s="22">
        <v>0</v>
      </c>
      <c r="Q2998" s="22">
        <v>0</v>
      </c>
      <c r="R2998" s="14">
        <v>0</v>
      </c>
      <c r="S2998" s="22">
        <v>335</v>
      </c>
      <c r="T2998" s="22">
        <v>1</v>
      </c>
      <c r="U2998" s="22">
        <v>12</v>
      </c>
      <c r="V2998" s="22"/>
      <c r="W2998" s="22">
        <v>4</v>
      </c>
      <c r="X2998" s="22">
        <v>4</v>
      </c>
      <c r="Y2998" s="14">
        <v>12</v>
      </c>
      <c r="Z2998" s="10">
        <v>4</v>
      </c>
      <c r="AA2998" s="22">
        <v>4</v>
      </c>
      <c r="AB2998" s="22">
        <v>6.56</v>
      </c>
      <c r="AC2998" s="22">
        <v>0</v>
      </c>
      <c r="AD2998" s="42">
        <v>0</v>
      </c>
      <c r="AE2998" s="22">
        <v>999999</v>
      </c>
      <c r="AF2998" s="22">
        <v>0</v>
      </c>
      <c r="AG2998" s="22">
        <v>0</v>
      </c>
      <c r="AH2998" s="22">
        <v>0</v>
      </c>
      <c r="AI2998" s="22">
        <v>0</v>
      </c>
      <c r="AJ2998" s="22">
        <v>0</v>
      </c>
      <c r="AK2998" s="22">
        <v>0</v>
      </c>
      <c r="AL2998" s="45">
        <v>0</v>
      </c>
      <c r="AM2998" s="45">
        <v>0</v>
      </c>
      <c r="AN2998" s="45">
        <v>0</v>
      </c>
      <c r="AO2998" s="45">
        <v>0</v>
      </c>
      <c r="AP2998" s="45">
        <v>0</v>
      </c>
      <c r="AQ2998" s="45">
        <v>0</v>
      </c>
      <c r="AR2998" s="45">
        <v>0</v>
      </c>
      <c r="AS2998" s="45" t="s">
        <v>4445</v>
      </c>
      <c r="AT2998" s="45" t="s">
        <v>4445</v>
      </c>
      <c r="AU2998" s="45">
        <v>0</v>
      </c>
      <c r="AV2998" s="10">
        <v>0.35927532533809642</v>
      </c>
      <c r="AW2998" s="10">
        <v>0.35927532533809642</v>
      </c>
      <c r="AX2998" s="17">
        <v>0</v>
      </c>
    </row>
    <row r="2999" spans="1:50" x14ac:dyDescent="0.25">
      <c r="A2999" s="22" t="s">
        <v>2195</v>
      </c>
      <c r="B2999" s="22" t="s">
        <v>3956</v>
      </c>
      <c r="C2999" s="22" t="s">
        <v>4201</v>
      </c>
      <c r="D2999" s="22">
        <v>5826</v>
      </c>
      <c r="E2999" s="22" t="s">
        <v>4212</v>
      </c>
      <c r="F2999" s="43">
        <v>0</v>
      </c>
      <c r="G2999" s="43">
        <v>0</v>
      </c>
      <c r="H2999" s="43">
        <v>2.5856060606060609</v>
      </c>
      <c r="I2999" s="9">
        <v>0</v>
      </c>
      <c r="J2999" s="9">
        <v>2.5856060606060609</v>
      </c>
      <c r="K2999" s="11">
        <v>0</v>
      </c>
      <c r="L2999" s="41">
        <v>0</v>
      </c>
      <c r="M2999" s="44">
        <v>0</v>
      </c>
      <c r="N2999" s="13">
        <v>0</v>
      </c>
      <c r="O2999" s="13">
        <v>0</v>
      </c>
      <c r="P2999" s="22">
        <v>0</v>
      </c>
      <c r="Q2999" s="22">
        <v>0</v>
      </c>
      <c r="R2999" s="14">
        <v>0</v>
      </c>
      <c r="S2999" s="22">
        <v>106</v>
      </c>
      <c r="T2999" s="22">
        <v>1</v>
      </c>
      <c r="U2999" s="22">
        <v>12</v>
      </c>
      <c r="V2999" s="22"/>
      <c r="W2999" s="22">
        <v>4</v>
      </c>
      <c r="X2999" s="22">
        <v>4</v>
      </c>
      <c r="Y2999" s="14">
        <v>12</v>
      </c>
      <c r="Z2999" s="10">
        <v>4</v>
      </c>
      <c r="AA2999" s="22">
        <v>4</v>
      </c>
      <c r="AB2999" s="22">
        <v>6.56</v>
      </c>
      <c r="AC2999" s="22">
        <v>0</v>
      </c>
      <c r="AD2999" s="42">
        <v>0</v>
      </c>
      <c r="AE2999" s="22">
        <v>999999</v>
      </c>
      <c r="AF2999" s="22">
        <v>0</v>
      </c>
      <c r="AG2999" s="22">
        <v>0</v>
      </c>
      <c r="AH2999" s="22">
        <v>0</v>
      </c>
      <c r="AI2999" s="22">
        <v>0</v>
      </c>
      <c r="AJ2999" s="22">
        <v>0</v>
      </c>
      <c r="AK2999" s="22">
        <v>0</v>
      </c>
      <c r="AL2999" s="45">
        <v>0</v>
      </c>
      <c r="AM2999" s="45">
        <v>0</v>
      </c>
      <c r="AN2999" s="45">
        <v>0</v>
      </c>
      <c r="AO2999" s="45">
        <v>0</v>
      </c>
      <c r="AP2999" s="45">
        <v>0</v>
      </c>
      <c r="AQ2999" s="45">
        <v>0</v>
      </c>
      <c r="AR2999" s="45">
        <v>0</v>
      </c>
      <c r="AS2999" s="45" t="s">
        <v>4445</v>
      </c>
      <c r="AT2999" s="45" t="s">
        <v>4445</v>
      </c>
      <c r="AU2999" s="45">
        <v>0</v>
      </c>
      <c r="AV2999" s="10">
        <v>1.547026076765309</v>
      </c>
      <c r="AW2999" s="10">
        <v>1.547026076765309</v>
      </c>
      <c r="AX2999" s="17">
        <v>0</v>
      </c>
    </row>
    <row r="3000" spans="1:50" x14ac:dyDescent="0.25">
      <c r="A3000" s="22" t="s">
        <v>2195</v>
      </c>
      <c r="B3000" s="22" t="s">
        <v>3956</v>
      </c>
      <c r="C3000" s="22" t="s">
        <v>4201</v>
      </c>
      <c r="D3000" s="22">
        <v>6346</v>
      </c>
      <c r="E3000" s="22" t="s">
        <v>4213</v>
      </c>
      <c r="F3000" s="43">
        <v>0</v>
      </c>
      <c r="G3000" s="43">
        <v>0</v>
      </c>
      <c r="H3000" s="43">
        <v>22.610416666666666</v>
      </c>
      <c r="I3000" s="9">
        <v>0</v>
      </c>
      <c r="J3000" s="9">
        <v>22.610416666666666</v>
      </c>
      <c r="K3000" s="11">
        <v>0</v>
      </c>
      <c r="L3000" s="41">
        <v>0</v>
      </c>
      <c r="M3000" s="44">
        <v>0</v>
      </c>
      <c r="N3000" s="13">
        <v>0</v>
      </c>
      <c r="O3000" s="13">
        <v>0</v>
      </c>
      <c r="P3000" s="22">
        <v>0</v>
      </c>
      <c r="Q3000" s="22">
        <v>0</v>
      </c>
      <c r="R3000" s="14">
        <v>0</v>
      </c>
      <c r="S3000" s="22">
        <v>684</v>
      </c>
      <c r="T3000" s="22">
        <v>1</v>
      </c>
      <c r="U3000" s="22">
        <v>12</v>
      </c>
      <c r="V3000" s="22"/>
      <c r="W3000" s="22">
        <v>4</v>
      </c>
      <c r="X3000" s="22">
        <v>4</v>
      </c>
      <c r="Y3000" s="14">
        <v>12</v>
      </c>
      <c r="Z3000" s="10">
        <v>4</v>
      </c>
      <c r="AA3000" s="22">
        <v>4</v>
      </c>
      <c r="AB3000" s="22">
        <v>6.56</v>
      </c>
      <c r="AC3000" s="22">
        <v>0</v>
      </c>
      <c r="AD3000" s="42">
        <v>0</v>
      </c>
      <c r="AE3000" s="22">
        <v>999999</v>
      </c>
      <c r="AF3000" s="22">
        <v>0</v>
      </c>
      <c r="AG3000" s="22">
        <v>0</v>
      </c>
      <c r="AH3000" s="22">
        <v>0</v>
      </c>
      <c r="AI3000" s="22">
        <v>0</v>
      </c>
      <c r="AJ3000" s="22">
        <v>0</v>
      </c>
      <c r="AK3000" s="22">
        <v>0</v>
      </c>
      <c r="AL3000" s="45">
        <v>0</v>
      </c>
      <c r="AM3000" s="45">
        <v>0</v>
      </c>
      <c r="AN3000" s="45">
        <v>0</v>
      </c>
      <c r="AO3000" s="45">
        <v>0</v>
      </c>
      <c r="AP3000" s="45">
        <v>0</v>
      </c>
      <c r="AQ3000" s="45">
        <v>0</v>
      </c>
      <c r="AR3000" s="45">
        <v>0</v>
      </c>
      <c r="AS3000" s="45" t="s">
        <v>4445</v>
      </c>
      <c r="AT3000" s="45" t="s">
        <v>4445</v>
      </c>
      <c r="AU3000" s="45">
        <v>0</v>
      </c>
      <c r="AV3000" s="10">
        <v>0.17690961024601493</v>
      </c>
      <c r="AW3000" s="10">
        <v>0.17690961024601493</v>
      </c>
      <c r="AX3000" s="17">
        <v>0</v>
      </c>
    </row>
    <row r="3001" spans="1:50" x14ac:dyDescent="0.25">
      <c r="A3001" s="22" t="s">
        <v>2195</v>
      </c>
      <c r="B3001" s="22" t="s">
        <v>3956</v>
      </c>
      <c r="C3001" s="22" t="s">
        <v>4201</v>
      </c>
      <c r="D3001" s="22">
        <v>4564</v>
      </c>
      <c r="E3001" s="22" t="s">
        <v>4214</v>
      </c>
      <c r="F3001" s="43">
        <v>0</v>
      </c>
      <c r="G3001" s="43">
        <v>0</v>
      </c>
      <c r="H3001" s="43">
        <v>30.366477272727273</v>
      </c>
      <c r="I3001" s="9">
        <v>0</v>
      </c>
      <c r="J3001" s="9">
        <v>30.366477272727273</v>
      </c>
      <c r="K3001" s="11">
        <v>0</v>
      </c>
      <c r="L3001" s="41">
        <v>0</v>
      </c>
      <c r="M3001" s="44">
        <v>0</v>
      </c>
      <c r="N3001" s="13">
        <v>0</v>
      </c>
      <c r="O3001" s="13">
        <v>0</v>
      </c>
      <c r="P3001" s="22">
        <v>0</v>
      </c>
      <c r="Q3001" s="22">
        <v>0</v>
      </c>
      <c r="R3001" s="14">
        <v>0</v>
      </c>
      <c r="S3001" s="22">
        <v>809</v>
      </c>
      <c r="T3001" s="22">
        <v>1</v>
      </c>
      <c r="U3001" s="22">
        <v>12</v>
      </c>
      <c r="V3001" s="22"/>
      <c r="W3001" s="22">
        <v>4</v>
      </c>
      <c r="X3001" s="22">
        <v>4</v>
      </c>
      <c r="Y3001" s="14">
        <v>12</v>
      </c>
      <c r="Z3001" s="10">
        <v>4</v>
      </c>
      <c r="AA3001" s="22">
        <v>4</v>
      </c>
      <c r="AB3001" s="22">
        <v>6.56</v>
      </c>
      <c r="AC3001" s="22">
        <v>0</v>
      </c>
      <c r="AD3001" s="42">
        <v>0</v>
      </c>
      <c r="AE3001" s="22">
        <v>999999</v>
      </c>
      <c r="AF3001" s="22">
        <v>0</v>
      </c>
      <c r="AG3001" s="22">
        <v>0</v>
      </c>
      <c r="AH3001" s="22">
        <v>0</v>
      </c>
      <c r="AI3001" s="22">
        <v>0</v>
      </c>
      <c r="AJ3001" s="22">
        <v>0</v>
      </c>
      <c r="AK3001" s="22">
        <v>0</v>
      </c>
      <c r="AL3001" s="45">
        <v>0</v>
      </c>
      <c r="AM3001" s="45">
        <v>0</v>
      </c>
      <c r="AN3001" s="45">
        <v>0</v>
      </c>
      <c r="AO3001" s="45">
        <v>0</v>
      </c>
      <c r="AP3001" s="45">
        <v>0</v>
      </c>
      <c r="AQ3001" s="45">
        <v>0</v>
      </c>
      <c r="AR3001" s="45">
        <v>0</v>
      </c>
      <c r="AS3001" s="45" t="s">
        <v>4445</v>
      </c>
      <c r="AT3001" s="45" t="s">
        <v>4445</v>
      </c>
      <c r="AU3001" s="45">
        <v>0</v>
      </c>
      <c r="AV3001" s="10">
        <v>0.13172420245111796</v>
      </c>
      <c r="AW3001" s="10">
        <v>0.13172420245111796</v>
      </c>
      <c r="AX3001" s="17">
        <v>0</v>
      </c>
    </row>
    <row r="3002" spans="1:50" x14ac:dyDescent="0.25">
      <c r="A3002" s="22" t="s">
        <v>2195</v>
      </c>
      <c r="B3002" s="22" t="s">
        <v>3956</v>
      </c>
      <c r="C3002" s="22" t="s">
        <v>4201</v>
      </c>
      <c r="D3002" s="22">
        <v>4338</v>
      </c>
      <c r="E3002" s="22" t="s">
        <v>4215</v>
      </c>
      <c r="F3002" s="43">
        <v>0</v>
      </c>
      <c r="G3002" s="43">
        <v>0</v>
      </c>
      <c r="H3002" s="43">
        <v>26.331818181818182</v>
      </c>
      <c r="I3002" s="9">
        <v>0</v>
      </c>
      <c r="J3002" s="9">
        <v>26.331818181818182</v>
      </c>
      <c r="K3002" s="11">
        <v>0</v>
      </c>
      <c r="L3002" s="41">
        <v>0</v>
      </c>
      <c r="M3002" s="44">
        <v>0</v>
      </c>
      <c r="N3002" s="13">
        <v>0</v>
      </c>
      <c r="O3002" s="13">
        <v>0</v>
      </c>
      <c r="P3002" s="22">
        <v>0</v>
      </c>
      <c r="Q3002" s="22">
        <v>0</v>
      </c>
      <c r="R3002" s="14">
        <v>0</v>
      </c>
      <c r="S3002" s="22">
        <v>847</v>
      </c>
      <c r="T3002" s="22">
        <v>1</v>
      </c>
      <c r="U3002" s="22">
        <v>12</v>
      </c>
      <c r="V3002" s="22"/>
      <c r="W3002" s="22">
        <v>4</v>
      </c>
      <c r="X3002" s="22">
        <v>4</v>
      </c>
      <c r="Y3002" s="14">
        <v>12</v>
      </c>
      <c r="Z3002" s="10">
        <v>4</v>
      </c>
      <c r="AA3002" s="22">
        <v>4</v>
      </c>
      <c r="AB3002" s="22">
        <v>6.56</v>
      </c>
      <c r="AC3002" s="22">
        <v>0</v>
      </c>
      <c r="AD3002" s="42">
        <v>0</v>
      </c>
      <c r="AE3002" s="22">
        <v>999999</v>
      </c>
      <c r="AF3002" s="22">
        <v>0</v>
      </c>
      <c r="AG3002" s="22">
        <v>0</v>
      </c>
      <c r="AH3002" s="22">
        <v>0</v>
      </c>
      <c r="AI3002" s="22">
        <v>0</v>
      </c>
      <c r="AJ3002" s="22">
        <v>0</v>
      </c>
      <c r="AK3002" s="22">
        <v>0</v>
      </c>
      <c r="AL3002" s="45">
        <v>0</v>
      </c>
      <c r="AM3002" s="45">
        <v>0</v>
      </c>
      <c r="AN3002" s="45">
        <v>0</v>
      </c>
      <c r="AO3002" s="45">
        <v>0</v>
      </c>
      <c r="AP3002" s="45">
        <v>0</v>
      </c>
      <c r="AQ3002" s="45">
        <v>0</v>
      </c>
      <c r="AR3002" s="45">
        <v>0</v>
      </c>
      <c r="AS3002" s="45" t="s">
        <v>4445</v>
      </c>
      <c r="AT3002" s="45" t="s">
        <v>4445</v>
      </c>
      <c r="AU3002" s="45">
        <v>0</v>
      </c>
      <c r="AV3002" s="10">
        <v>0.1519074745382358</v>
      </c>
      <c r="AW3002" s="10">
        <v>0.1519074745382358</v>
      </c>
      <c r="AX3002" s="17">
        <v>0</v>
      </c>
    </row>
    <row r="3003" spans="1:50" x14ac:dyDescent="0.25">
      <c r="A3003" s="22" t="s">
        <v>2195</v>
      </c>
      <c r="B3003" s="22" t="s">
        <v>3956</v>
      </c>
      <c r="C3003" s="22" t="s">
        <v>4201</v>
      </c>
      <c r="D3003" s="22">
        <v>4164</v>
      </c>
      <c r="E3003" s="22" t="s">
        <v>4216</v>
      </c>
      <c r="F3003" s="43">
        <v>0</v>
      </c>
      <c r="G3003" s="43">
        <v>0</v>
      </c>
      <c r="H3003" s="43">
        <v>25.992992424242427</v>
      </c>
      <c r="I3003" s="9">
        <v>0</v>
      </c>
      <c r="J3003" s="9">
        <v>25.992992424242427</v>
      </c>
      <c r="K3003" s="11">
        <v>0</v>
      </c>
      <c r="L3003" s="41">
        <v>0</v>
      </c>
      <c r="M3003" s="44">
        <v>0</v>
      </c>
      <c r="N3003" s="13">
        <v>0</v>
      </c>
      <c r="O3003" s="13">
        <v>0</v>
      </c>
      <c r="P3003" s="22">
        <v>0</v>
      </c>
      <c r="Q3003" s="22">
        <v>0</v>
      </c>
      <c r="R3003" s="14">
        <v>0</v>
      </c>
      <c r="S3003" s="22">
        <v>892</v>
      </c>
      <c r="T3003" s="22">
        <v>1</v>
      </c>
      <c r="U3003" s="22">
        <v>12</v>
      </c>
      <c r="V3003" s="22"/>
      <c r="W3003" s="22">
        <v>4</v>
      </c>
      <c r="X3003" s="22">
        <v>4</v>
      </c>
      <c r="Y3003" s="14">
        <v>12</v>
      </c>
      <c r="Z3003" s="10">
        <v>4</v>
      </c>
      <c r="AA3003" s="22">
        <v>4</v>
      </c>
      <c r="AB3003" s="22">
        <v>6.56</v>
      </c>
      <c r="AC3003" s="22">
        <v>0</v>
      </c>
      <c r="AD3003" s="42">
        <v>0</v>
      </c>
      <c r="AE3003" s="22">
        <v>999999</v>
      </c>
      <c r="AF3003" s="22">
        <v>0</v>
      </c>
      <c r="AG3003" s="22">
        <v>0</v>
      </c>
      <c r="AH3003" s="22">
        <v>0</v>
      </c>
      <c r="AI3003" s="22">
        <v>0</v>
      </c>
      <c r="AJ3003" s="22">
        <v>0</v>
      </c>
      <c r="AK3003" s="22">
        <v>0</v>
      </c>
      <c r="AL3003" s="45">
        <v>0</v>
      </c>
      <c r="AM3003" s="45">
        <v>0</v>
      </c>
      <c r="AN3003" s="45">
        <v>0</v>
      </c>
      <c r="AO3003" s="45">
        <v>0</v>
      </c>
      <c r="AP3003" s="45">
        <v>0</v>
      </c>
      <c r="AQ3003" s="45">
        <v>0</v>
      </c>
      <c r="AR3003" s="45">
        <v>0</v>
      </c>
      <c r="AS3003" s="45" t="s">
        <v>4445</v>
      </c>
      <c r="AT3003" s="45" t="s">
        <v>4445</v>
      </c>
      <c r="AU3003" s="45">
        <v>0</v>
      </c>
      <c r="AV3003" s="10">
        <v>0.15388762997019884</v>
      </c>
      <c r="AW3003" s="10">
        <v>0.15388762997019884</v>
      </c>
      <c r="AX3003" s="17">
        <v>0</v>
      </c>
    </row>
    <row r="3004" spans="1:50" x14ac:dyDescent="0.25">
      <c r="A3004" s="22" t="s">
        <v>2195</v>
      </c>
      <c r="B3004" s="22" t="s">
        <v>3956</v>
      </c>
      <c r="C3004" s="22" t="s">
        <v>4201</v>
      </c>
      <c r="D3004" s="22">
        <v>9315</v>
      </c>
      <c r="E3004" s="22" t="s">
        <v>4217</v>
      </c>
      <c r="F3004" s="43">
        <v>0</v>
      </c>
      <c r="G3004" s="43">
        <v>0</v>
      </c>
      <c r="H3004" s="43">
        <v>4.8166666666666664</v>
      </c>
      <c r="I3004" s="9">
        <v>0</v>
      </c>
      <c r="J3004" s="9">
        <v>4.8166666666666664</v>
      </c>
      <c r="K3004" s="11">
        <v>0</v>
      </c>
      <c r="L3004" s="41">
        <v>0</v>
      </c>
      <c r="M3004" s="44">
        <v>0</v>
      </c>
      <c r="N3004" s="13">
        <v>0</v>
      </c>
      <c r="O3004" s="13">
        <v>0</v>
      </c>
      <c r="P3004" s="22">
        <v>0</v>
      </c>
      <c r="Q3004" s="22">
        <v>0</v>
      </c>
      <c r="R3004" s="14">
        <v>0</v>
      </c>
      <c r="S3004" s="22">
        <v>153</v>
      </c>
      <c r="T3004" s="22">
        <v>1</v>
      </c>
      <c r="U3004" s="22">
        <v>12</v>
      </c>
      <c r="V3004" s="22"/>
      <c r="W3004" s="22">
        <v>4</v>
      </c>
      <c r="X3004" s="22">
        <v>4</v>
      </c>
      <c r="Y3004" s="14">
        <v>12</v>
      </c>
      <c r="Z3004" s="10">
        <v>4</v>
      </c>
      <c r="AA3004" s="22">
        <v>4</v>
      </c>
      <c r="AB3004" s="22">
        <v>6.56</v>
      </c>
      <c r="AC3004" s="22">
        <v>0</v>
      </c>
      <c r="AD3004" s="42">
        <v>0</v>
      </c>
      <c r="AE3004" s="22">
        <v>999999</v>
      </c>
      <c r="AF3004" s="22">
        <v>0</v>
      </c>
      <c r="AG3004" s="22">
        <v>0</v>
      </c>
      <c r="AH3004" s="22">
        <v>0</v>
      </c>
      <c r="AI3004" s="22">
        <v>0</v>
      </c>
      <c r="AJ3004" s="22">
        <v>0</v>
      </c>
      <c r="AK3004" s="22">
        <v>0</v>
      </c>
      <c r="AL3004" s="45">
        <v>0</v>
      </c>
      <c r="AM3004" s="45">
        <v>0</v>
      </c>
      <c r="AN3004" s="45">
        <v>0</v>
      </c>
      <c r="AO3004" s="45">
        <v>0</v>
      </c>
      <c r="AP3004" s="45">
        <v>0</v>
      </c>
      <c r="AQ3004" s="45">
        <v>0</v>
      </c>
      <c r="AR3004" s="45">
        <v>0</v>
      </c>
      <c r="AS3004" s="45" t="s">
        <v>4445</v>
      </c>
      <c r="AT3004" s="45" t="s">
        <v>4445</v>
      </c>
      <c r="AU3004" s="45">
        <v>0</v>
      </c>
      <c r="AV3004" s="10">
        <v>0.83044982698961944</v>
      </c>
      <c r="AW3004" s="10">
        <v>0.83044982698961944</v>
      </c>
      <c r="AX3004" s="17">
        <v>0</v>
      </c>
    </row>
    <row r="3005" spans="1:50" x14ac:dyDescent="0.25">
      <c r="A3005" s="22" t="s">
        <v>2195</v>
      </c>
      <c r="B3005" s="22" t="s">
        <v>3956</v>
      </c>
      <c r="C3005" s="22" t="s">
        <v>4201</v>
      </c>
      <c r="D3005" s="22">
        <v>4133</v>
      </c>
      <c r="E3005" s="22" t="s">
        <v>4218</v>
      </c>
      <c r="F3005" s="43">
        <v>0</v>
      </c>
      <c r="G3005" s="43">
        <v>0</v>
      </c>
      <c r="H3005" s="43">
        <v>10.979545454545455</v>
      </c>
      <c r="I3005" s="9">
        <v>0</v>
      </c>
      <c r="J3005" s="9">
        <v>10.979545454545455</v>
      </c>
      <c r="K3005" s="11">
        <v>0</v>
      </c>
      <c r="L3005" s="41">
        <v>0</v>
      </c>
      <c r="M3005" s="44">
        <v>0</v>
      </c>
      <c r="N3005" s="13">
        <v>0</v>
      </c>
      <c r="O3005" s="13">
        <v>0</v>
      </c>
      <c r="P3005" s="22">
        <v>0</v>
      </c>
      <c r="Q3005" s="22">
        <v>0</v>
      </c>
      <c r="R3005" s="14">
        <v>0</v>
      </c>
      <c r="S3005" s="22">
        <v>350</v>
      </c>
      <c r="T3005" s="22">
        <v>1</v>
      </c>
      <c r="U3005" s="22">
        <v>12</v>
      </c>
      <c r="V3005" s="22"/>
      <c r="W3005" s="22">
        <v>4</v>
      </c>
      <c r="X3005" s="22">
        <v>4</v>
      </c>
      <c r="Y3005" s="14">
        <v>12</v>
      </c>
      <c r="Z3005" s="10">
        <v>4</v>
      </c>
      <c r="AA3005" s="22">
        <v>4</v>
      </c>
      <c r="AB3005" s="22">
        <v>6.56</v>
      </c>
      <c r="AC3005" s="22">
        <v>0</v>
      </c>
      <c r="AD3005" s="42">
        <v>0</v>
      </c>
      <c r="AE3005" s="22">
        <v>999999</v>
      </c>
      <c r="AF3005" s="22">
        <v>0</v>
      </c>
      <c r="AG3005" s="22">
        <v>0</v>
      </c>
      <c r="AH3005" s="22">
        <v>0</v>
      </c>
      <c r="AI3005" s="22">
        <v>0</v>
      </c>
      <c r="AJ3005" s="22">
        <v>0</v>
      </c>
      <c r="AK3005" s="22">
        <v>0</v>
      </c>
      <c r="AL3005" s="45">
        <v>0</v>
      </c>
      <c r="AM3005" s="45">
        <v>0</v>
      </c>
      <c r="AN3005" s="45">
        <v>0</v>
      </c>
      <c r="AO3005" s="45">
        <v>0</v>
      </c>
      <c r="AP3005" s="45">
        <v>0</v>
      </c>
      <c r="AQ3005" s="45">
        <v>0</v>
      </c>
      <c r="AR3005" s="45">
        <v>0</v>
      </c>
      <c r="AS3005" s="45" t="s">
        <v>4445</v>
      </c>
      <c r="AT3005" s="45" t="s">
        <v>4445</v>
      </c>
      <c r="AU3005" s="45">
        <v>0</v>
      </c>
      <c r="AV3005" s="10">
        <v>0.36431380666528668</v>
      </c>
      <c r="AW3005" s="10">
        <v>0.36431380666528668</v>
      </c>
      <c r="AX3005" s="17">
        <v>0</v>
      </c>
    </row>
    <row r="3006" spans="1:50" x14ac:dyDescent="0.25">
      <c r="A3006" s="22" t="s">
        <v>2195</v>
      </c>
      <c r="B3006" s="22" t="s">
        <v>3956</v>
      </c>
      <c r="C3006" s="22" t="s">
        <v>4201</v>
      </c>
      <c r="D3006" s="22">
        <v>1946</v>
      </c>
      <c r="E3006" s="22" t="s">
        <v>4219</v>
      </c>
      <c r="F3006" s="43">
        <v>0</v>
      </c>
      <c r="G3006" s="43">
        <v>0</v>
      </c>
      <c r="H3006" s="43">
        <v>33.452651515151516</v>
      </c>
      <c r="I3006" s="9">
        <v>0</v>
      </c>
      <c r="J3006" s="9">
        <v>33.452651515151516</v>
      </c>
      <c r="K3006" s="11">
        <v>0</v>
      </c>
      <c r="L3006" s="41">
        <v>0</v>
      </c>
      <c r="M3006" s="44">
        <v>0</v>
      </c>
      <c r="N3006" s="13">
        <v>0</v>
      </c>
      <c r="O3006" s="13">
        <v>0</v>
      </c>
      <c r="P3006" s="22">
        <v>0</v>
      </c>
      <c r="Q3006" s="22">
        <v>0</v>
      </c>
      <c r="R3006" s="14">
        <v>0</v>
      </c>
      <c r="S3006" s="22">
        <v>1011</v>
      </c>
      <c r="T3006" s="22">
        <v>1</v>
      </c>
      <c r="U3006" s="22">
        <v>12</v>
      </c>
      <c r="V3006" s="22"/>
      <c r="W3006" s="22">
        <v>4</v>
      </c>
      <c r="X3006" s="22">
        <v>4</v>
      </c>
      <c r="Y3006" s="14">
        <v>12</v>
      </c>
      <c r="Z3006" s="10">
        <v>4</v>
      </c>
      <c r="AA3006" s="22">
        <v>4</v>
      </c>
      <c r="AB3006" s="22">
        <v>6.56</v>
      </c>
      <c r="AC3006" s="22">
        <v>0</v>
      </c>
      <c r="AD3006" s="42">
        <v>0</v>
      </c>
      <c r="AE3006" s="22">
        <v>999999</v>
      </c>
      <c r="AF3006" s="22">
        <v>0</v>
      </c>
      <c r="AG3006" s="22">
        <v>0</v>
      </c>
      <c r="AH3006" s="22">
        <v>0</v>
      </c>
      <c r="AI3006" s="22">
        <v>0</v>
      </c>
      <c r="AJ3006" s="22">
        <v>0</v>
      </c>
      <c r="AK3006" s="22">
        <v>0</v>
      </c>
      <c r="AL3006" s="45">
        <v>0</v>
      </c>
      <c r="AM3006" s="45">
        <v>0</v>
      </c>
      <c r="AN3006" s="45">
        <v>0</v>
      </c>
      <c r="AO3006" s="45">
        <v>0</v>
      </c>
      <c r="AP3006" s="45">
        <v>0</v>
      </c>
      <c r="AQ3006" s="45">
        <v>0</v>
      </c>
      <c r="AR3006" s="45">
        <v>0</v>
      </c>
      <c r="AS3006" s="45" t="s">
        <v>4445</v>
      </c>
      <c r="AT3006" s="45" t="s">
        <v>4445</v>
      </c>
      <c r="AU3006" s="45">
        <v>0</v>
      </c>
      <c r="AV3006" s="10">
        <v>0.11957198663873635</v>
      </c>
      <c r="AW3006" s="10">
        <v>0.11957198663873635</v>
      </c>
      <c r="AX3006" s="17">
        <v>0</v>
      </c>
    </row>
    <row r="3007" spans="1:50" x14ac:dyDescent="0.25">
      <c r="A3007" s="22" t="s">
        <v>2195</v>
      </c>
      <c r="B3007" s="22" t="s">
        <v>3956</v>
      </c>
      <c r="C3007" s="22" t="s">
        <v>4201</v>
      </c>
      <c r="D3007" s="22">
        <v>7626</v>
      </c>
      <c r="E3007" s="22" t="s">
        <v>4220</v>
      </c>
      <c r="F3007" s="43">
        <v>0</v>
      </c>
      <c r="G3007" s="43">
        <v>0</v>
      </c>
      <c r="H3007" s="43">
        <v>9.7727272727272732E-2</v>
      </c>
      <c r="I3007" s="9">
        <v>0</v>
      </c>
      <c r="J3007" s="9">
        <v>9.7727272727272732E-2</v>
      </c>
      <c r="K3007" s="11">
        <v>0</v>
      </c>
      <c r="L3007" s="41">
        <v>0</v>
      </c>
      <c r="M3007" s="44">
        <v>0</v>
      </c>
      <c r="N3007" s="13">
        <v>0</v>
      </c>
      <c r="O3007" s="13">
        <v>0</v>
      </c>
      <c r="P3007" s="22">
        <v>0</v>
      </c>
      <c r="Q3007" s="22">
        <v>0</v>
      </c>
      <c r="R3007" s="14">
        <v>0</v>
      </c>
      <c r="S3007" s="22">
        <v>3</v>
      </c>
      <c r="T3007" s="22">
        <v>1</v>
      </c>
      <c r="U3007" s="22">
        <v>12</v>
      </c>
      <c r="V3007" s="22"/>
      <c r="W3007" s="22">
        <v>4</v>
      </c>
      <c r="X3007" s="22">
        <v>4</v>
      </c>
      <c r="Y3007" s="14">
        <v>12</v>
      </c>
      <c r="Z3007" s="10">
        <v>4</v>
      </c>
      <c r="AA3007" s="22">
        <v>4</v>
      </c>
      <c r="AB3007" s="22">
        <v>6.56</v>
      </c>
      <c r="AC3007" s="22">
        <v>0</v>
      </c>
      <c r="AD3007" s="42">
        <v>0</v>
      </c>
      <c r="AE3007" s="22">
        <v>999999</v>
      </c>
      <c r="AF3007" s="22">
        <v>0</v>
      </c>
      <c r="AG3007" s="22">
        <v>0</v>
      </c>
      <c r="AH3007" s="22">
        <v>0</v>
      </c>
      <c r="AI3007" s="22">
        <v>0</v>
      </c>
      <c r="AJ3007" s="22">
        <v>0</v>
      </c>
      <c r="AK3007" s="22">
        <v>0</v>
      </c>
      <c r="AL3007" s="45">
        <v>0</v>
      </c>
      <c r="AM3007" s="45">
        <v>0</v>
      </c>
      <c r="AN3007" s="45">
        <v>0</v>
      </c>
      <c r="AO3007" s="45">
        <v>0</v>
      </c>
      <c r="AP3007" s="45">
        <v>0</v>
      </c>
      <c r="AQ3007" s="45">
        <v>0</v>
      </c>
      <c r="AR3007" s="45">
        <v>0</v>
      </c>
      <c r="AS3007" s="45" t="s">
        <v>4445</v>
      </c>
      <c r="AT3007" s="45" t="s">
        <v>4445</v>
      </c>
      <c r="AU3007" s="45">
        <v>0</v>
      </c>
      <c r="AV3007" s="10">
        <v>40.930232558139529</v>
      </c>
      <c r="AW3007" s="10">
        <v>40.930232558139529</v>
      </c>
      <c r="AX3007" s="17">
        <v>0</v>
      </c>
    </row>
    <row r="3008" spans="1:50" x14ac:dyDescent="0.25">
      <c r="A3008" s="22" t="s">
        <v>2195</v>
      </c>
      <c r="B3008" s="22" t="s">
        <v>3960</v>
      </c>
      <c r="C3008" s="22" t="s">
        <v>4221</v>
      </c>
      <c r="D3008" s="22">
        <v>1319</v>
      </c>
      <c r="E3008" s="22" t="s">
        <v>4222</v>
      </c>
      <c r="F3008" s="43">
        <v>0</v>
      </c>
      <c r="G3008" s="43">
        <v>0</v>
      </c>
      <c r="H3008" s="43">
        <v>0.1700757575757576</v>
      </c>
      <c r="I3008" s="9">
        <v>0</v>
      </c>
      <c r="J3008" s="9">
        <v>0.1700757575757576</v>
      </c>
      <c r="K3008" s="11">
        <v>0</v>
      </c>
      <c r="L3008" s="41">
        <v>0</v>
      </c>
      <c r="M3008" s="44">
        <v>0</v>
      </c>
      <c r="N3008" s="13">
        <v>0</v>
      </c>
      <c r="O3008" s="13">
        <v>0</v>
      </c>
      <c r="P3008" s="22">
        <v>0</v>
      </c>
      <c r="Q3008" s="22">
        <v>0</v>
      </c>
      <c r="R3008" s="14">
        <v>0</v>
      </c>
      <c r="S3008" s="22">
        <v>8</v>
      </c>
      <c r="T3008" s="22">
        <v>1</v>
      </c>
      <c r="U3008" s="22">
        <v>12</v>
      </c>
      <c r="V3008" s="22"/>
      <c r="W3008" s="22">
        <v>4</v>
      </c>
      <c r="X3008" s="22">
        <v>4</v>
      </c>
      <c r="Y3008" s="14">
        <v>12</v>
      </c>
      <c r="Z3008" s="10">
        <v>4</v>
      </c>
      <c r="AA3008" s="22">
        <v>4</v>
      </c>
      <c r="AB3008" s="22">
        <v>6.56</v>
      </c>
      <c r="AC3008" s="22">
        <v>0</v>
      </c>
      <c r="AD3008" s="42">
        <v>0</v>
      </c>
      <c r="AE3008" s="22">
        <v>999999</v>
      </c>
      <c r="AF3008" s="22">
        <v>0</v>
      </c>
      <c r="AG3008" s="22">
        <v>0</v>
      </c>
      <c r="AH3008" s="22">
        <v>0</v>
      </c>
      <c r="AI3008" s="22">
        <v>0</v>
      </c>
      <c r="AJ3008" s="22">
        <v>0</v>
      </c>
      <c r="AK3008" s="22">
        <v>0</v>
      </c>
      <c r="AL3008" s="45">
        <v>0</v>
      </c>
      <c r="AM3008" s="45">
        <v>0</v>
      </c>
      <c r="AN3008" s="45">
        <v>0</v>
      </c>
      <c r="AO3008" s="45">
        <v>0</v>
      </c>
      <c r="AP3008" s="45">
        <v>0</v>
      </c>
      <c r="AQ3008" s="45">
        <v>0</v>
      </c>
      <c r="AR3008" s="45">
        <v>0</v>
      </c>
      <c r="AS3008" s="45" t="s">
        <v>4445</v>
      </c>
      <c r="AT3008" s="45" t="s">
        <v>4445</v>
      </c>
      <c r="AU3008" s="45">
        <v>0</v>
      </c>
      <c r="AV3008" s="10">
        <v>23.51893095768374</v>
      </c>
      <c r="AW3008" s="10">
        <v>23.51893095768374</v>
      </c>
      <c r="AX3008" s="17">
        <v>0</v>
      </c>
    </row>
    <row r="3009" spans="1:50" x14ac:dyDescent="0.25">
      <c r="A3009" s="22" t="s">
        <v>2195</v>
      </c>
      <c r="B3009" s="22" t="s">
        <v>3960</v>
      </c>
      <c r="C3009" s="22" t="s">
        <v>4221</v>
      </c>
      <c r="D3009" s="22">
        <v>3310</v>
      </c>
      <c r="E3009" s="22" t="s">
        <v>4223</v>
      </c>
      <c r="F3009" s="43">
        <v>0</v>
      </c>
      <c r="G3009" s="43">
        <v>0</v>
      </c>
      <c r="H3009" s="43">
        <v>1.7255681818181818</v>
      </c>
      <c r="I3009" s="9">
        <v>0</v>
      </c>
      <c r="J3009" s="9">
        <v>1.7255681818181818</v>
      </c>
      <c r="K3009" s="11">
        <v>0</v>
      </c>
      <c r="L3009" s="41">
        <v>0</v>
      </c>
      <c r="M3009" s="44">
        <v>0</v>
      </c>
      <c r="N3009" s="13">
        <v>0</v>
      </c>
      <c r="O3009" s="13">
        <v>0</v>
      </c>
      <c r="P3009" s="22">
        <v>0</v>
      </c>
      <c r="Q3009" s="22">
        <v>0</v>
      </c>
      <c r="R3009" s="14">
        <v>0</v>
      </c>
      <c r="S3009" s="22">
        <v>114</v>
      </c>
      <c r="T3009" s="22">
        <v>1</v>
      </c>
      <c r="U3009" s="22">
        <v>12</v>
      </c>
      <c r="V3009" s="22"/>
      <c r="W3009" s="22">
        <v>4</v>
      </c>
      <c r="X3009" s="22">
        <v>4</v>
      </c>
      <c r="Y3009" s="14">
        <v>12</v>
      </c>
      <c r="Z3009" s="10">
        <v>4</v>
      </c>
      <c r="AA3009" s="22">
        <v>4</v>
      </c>
      <c r="AB3009" s="22">
        <v>6.56</v>
      </c>
      <c r="AC3009" s="22">
        <v>0</v>
      </c>
      <c r="AD3009" s="42">
        <v>0</v>
      </c>
      <c r="AE3009" s="22">
        <v>999999</v>
      </c>
      <c r="AF3009" s="22">
        <v>0</v>
      </c>
      <c r="AG3009" s="22">
        <v>0</v>
      </c>
      <c r="AH3009" s="22">
        <v>0</v>
      </c>
      <c r="AI3009" s="22">
        <v>0</v>
      </c>
      <c r="AJ3009" s="22">
        <v>0</v>
      </c>
      <c r="AK3009" s="22">
        <v>0</v>
      </c>
      <c r="AL3009" s="45">
        <v>0</v>
      </c>
      <c r="AM3009" s="45">
        <v>0</v>
      </c>
      <c r="AN3009" s="45">
        <v>0</v>
      </c>
      <c r="AO3009" s="45">
        <v>0</v>
      </c>
      <c r="AP3009" s="45">
        <v>0</v>
      </c>
      <c r="AQ3009" s="45">
        <v>0</v>
      </c>
      <c r="AR3009" s="45">
        <v>0</v>
      </c>
      <c r="AS3009" s="45" t="s">
        <v>4445</v>
      </c>
      <c r="AT3009" s="45" t="s">
        <v>4445</v>
      </c>
      <c r="AU3009" s="45">
        <v>0</v>
      </c>
      <c r="AV3009" s="10">
        <v>2.3180770497201184</v>
      </c>
      <c r="AW3009" s="10">
        <v>2.3180770497201184</v>
      </c>
      <c r="AX3009" s="17">
        <v>0</v>
      </c>
    </row>
    <row r="3010" spans="1:50" x14ac:dyDescent="0.25">
      <c r="A3010" s="22" t="s">
        <v>2195</v>
      </c>
      <c r="B3010" s="22" t="s">
        <v>3960</v>
      </c>
      <c r="C3010" s="22" t="s">
        <v>4221</v>
      </c>
      <c r="D3010" s="22">
        <v>1497</v>
      </c>
      <c r="E3010" s="22" t="s">
        <v>4224</v>
      </c>
      <c r="F3010" s="43">
        <v>0</v>
      </c>
      <c r="G3010" s="43">
        <v>0</v>
      </c>
      <c r="H3010" s="43">
        <v>3.8636363636363642E-2</v>
      </c>
      <c r="I3010" s="9">
        <v>0</v>
      </c>
      <c r="J3010" s="9">
        <v>3.8636363636363642E-2</v>
      </c>
      <c r="K3010" s="11">
        <v>0</v>
      </c>
      <c r="L3010" s="41">
        <v>0</v>
      </c>
      <c r="M3010" s="44">
        <v>0</v>
      </c>
      <c r="N3010" s="13">
        <v>0</v>
      </c>
      <c r="O3010" s="13">
        <v>0</v>
      </c>
      <c r="P3010" s="22">
        <v>0</v>
      </c>
      <c r="Q3010" s="22">
        <v>0</v>
      </c>
      <c r="R3010" s="14">
        <v>0</v>
      </c>
      <c r="S3010" s="22">
        <v>4</v>
      </c>
      <c r="T3010" s="22">
        <v>1</v>
      </c>
      <c r="U3010" s="22">
        <v>12</v>
      </c>
      <c r="V3010" s="22"/>
      <c r="W3010" s="22">
        <v>4</v>
      </c>
      <c r="X3010" s="22">
        <v>4</v>
      </c>
      <c r="Y3010" s="14">
        <v>12</v>
      </c>
      <c r="Z3010" s="10">
        <v>4</v>
      </c>
      <c r="AA3010" s="22">
        <v>4</v>
      </c>
      <c r="AB3010" s="22">
        <v>6.56</v>
      </c>
      <c r="AC3010" s="22">
        <v>0</v>
      </c>
      <c r="AD3010" s="42">
        <v>0</v>
      </c>
      <c r="AE3010" s="22">
        <v>999999</v>
      </c>
      <c r="AF3010" s="22">
        <v>0</v>
      </c>
      <c r="AG3010" s="22">
        <v>0</v>
      </c>
      <c r="AH3010" s="22">
        <v>0</v>
      </c>
      <c r="AI3010" s="22">
        <v>0</v>
      </c>
      <c r="AJ3010" s="22">
        <v>0</v>
      </c>
      <c r="AK3010" s="22">
        <v>0</v>
      </c>
      <c r="AL3010" s="45">
        <v>0</v>
      </c>
      <c r="AM3010" s="45">
        <v>0</v>
      </c>
      <c r="AN3010" s="45">
        <v>0</v>
      </c>
      <c r="AO3010" s="45">
        <v>0</v>
      </c>
      <c r="AP3010" s="45">
        <v>0</v>
      </c>
      <c r="AQ3010" s="45">
        <v>0</v>
      </c>
      <c r="AR3010" s="45">
        <v>0</v>
      </c>
      <c r="AS3010" s="45" t="s">
        <v>4445</v>
      </c>
      <c r="AT3010" s="45" t="s">
        <v>4445</v>
      </c>
      <c r="AU3010" s="45">
        <v>0</v>
      </c>
      <c r="AV3010" s="10">
        <v>103.52941176470587</v>
      </c>
      <c r="AW3010" s="10">
        <v>103.52941176470587</v>
      </c>
      <c r="AX3010" s="17">
        <v>0</v>
      </c>
    </row>
    <row r="3011" spans="1:50" x14ac:dyDescent="0.25">
      <c r="A3011" s="22" t="s">
        <v>2195</v>
      </c>
      <c r="B3011" s="22" t="s">
        <v>3960</v>
      </c>
      <c r="C3011" s="22" t="s">
        <v>4221</v>
      </c>
      <c r="D3011" s="22">
        <v>4142</v>
      </c>
      <c r="E3011" s="22" t="s">
        <v>4225</v>
      </c>
      <c r="F3011" s="43">
        <v>0</v>
      </c>
      <c r="G3011" s="43">
        <v>0</v>
      </c>
      <c r="H3011" s="43">
        <v>0.16988636363636367</v>
      </c>
      <c r="I3011" s="9">
        <v>0</v>
      </c>
      <c r="J3011" s="9">
        <v>0.16988636363636367</v>
      </c>
      <c r="K3011" s="11">
        <v>0</v>
      </c>
      <c r="L3011" s="41">
        <v>0</v>
      </c>
      <c r="M3011" s="44">
        <v>0</v>
      </c>
      <c r="N3011" s="13">
        <v>0</v>
      </c>
      <c r="O3011" s="13">
        <v>0</v>
      </c>
      <c r="P3011" s="22">
        <v>0</v>
      </c>
      <c r="Q3011" s="22">
        <v>0</v>
      </c>
      <c r="R3011" s="14">
        <v>0</v>
      </c>
      <c r="S3011" s="22">
        <v>12</v>
      </c>
      <c r="T3011" s="22">
        <v>1</v>
      </c>
      <c r="U3011" s="22">
        <v>12</v>
      </c>
      <c r="V3011" s="22"/>
      <c r="W3011" s="22">
        <v>4</v>
      </c>
      <c r="X3011" s="22">
        <v>4</v>
      </c>
      <c r="Y3011" s="14">
        <v>12</v>
      </c>
      <c r="Z3011" s="10">
        <v>4</v>
      </c>
      <c r="AA3011" s="22">
        <v>4</v>
      </c>
      <c r="AB3011" s="22">
        <v>6.56</v>
      </c>
      <c r="AC3011" s="22">
        <v>0</v>
      </c>
      <c r="AD3011" s="42">
        <v>0</v>
      </c>
      <c r="AE3011" s="22">
        <v>999999</v>
      </c>
      <c r="AF3011" s="22">
        <v>0</v>
      </c>
      <c r="AG3011" s="22">
        <v>0</v>
      </c>
      <c r="AH3011" s="22">
        <v>0</v>
      </c>
      <c r="AI3011" s="22">
        <v>0</v>
      </c>
      <c r="AJ3011" s="22">
        <v>0</v>
      </c>
      <c r="AK3011" s="22">
        <v>0</v>
      </c>
      <c r="AL3011" s="45">
        <v>0</v>
      </c>
      <c r="AM3011" s="45">
        <v>0</v>
      </c>
      <c r="AN3011" s="45">
        <v>0</v>
      </c>
      <c r="AO3011" s="45">
        <v>0</v>
      </c>
      <c r="AP3011" s="45">
        <v>0</v>
      </c>
      <c r="AQ3011" s="45">
        <v>0</v>
      </c>
      <c r="AR3011" s="45">
        <v>0</v>
      </c>
      <c r="AS3011" s="45" t="s">
        <v>4445</v>
      </c>
      <c r="AT3011" s="45" t="s">
        <v>4445</v>
      </c>
      <c r="AU3011" s="45">
        <v>0</v>
      </c>
      <c r="AV3011" s="10">
        <v>23.545150501672236</v>
      </c>
      <c r="AW3011" s="10">
        <v>23.545150501672236</v>
      </c>
      <c r="AX3011" s="17">
        <v>0</v>
      </c>
    </row>
    <row r="3012" spans="1:50" x14ac:dyDescent="0.25">
      <c r="A3012" s="22" t="s">
        <v>2195</v>
      </c>
      <c r="B3012" s="22" t="s">
        <v>3960</v>
      </c>
      <c r="C3012" s="22" t="s">
        <v>4221</v>
      </c>
      <c r="D3012" s="22">
        <v>5643</v>
      </c>
      <c r="E3012" s="22" t="s">
        <v>4226</v>
      </c>
      <c r="F3012" s="43">
        <v>0</v>
      </c>
      <c r="G3012" s="43">
        <v>0</v>
      </c>
      <c r="H3012" s="43">
        <v>1.5801136363636366</v>
      </c>
      <c r="I3012" s="9">
        <v>0</v>
      </c>
      <c r="J3012" s="9">
        <v>1.5801136363636366</v>
      </c>
      <c r="K3012" s="11">
        <v>0</v>
      </c>
      <c r="L3012" s="41">
        <v>0</v>
      </c>
      <c r="M3012" s="44">
        <v>0</v>
      </c>
      <c r="N3012" s="13">
        <v>0</v>
      </c>
      <c r="O3012" s="13">
        <v>0</v>
      </c>
      <c r="P3012" s="22">
        <v>0</v>
      </c>
      <c r="Q3012" s="22">
        <v>0</v>
      </c>
      <c r="R3012" s="14">
        <v>0</v>
      </c>
      <c r="S3012" s="22">
        <v>106</v>
      </c>
      <c r="T3012" s="22">
        <v>1</v>
      </c>
      <c r="U3012" s="22">
        <v>12</v>
      </c>
      <c r="V3012" s="22"/>
      <c r="W3012" s="22">
        <v>4</v>
      </c>
      <c r="X3012" s="22">
        <v>4</v>
      </c>
      <c r="Y3012" s="14">
        <v>12</v>
      </c>
      <c r="Z3012" s="10">
        <v>4</v>
      </c>
      <c r="AA3012" s="22">
        <v>4</v>
      </c>
      <c r="AB3012" s="22">
        <v>6.56</v>
      </c>
      <c r="AC3012" s="22">
        <v>0</v>
      </c>
      <c r="AD3012" s="42">
        <v>0</v>
      </c>
      <c r="AE3012" s="22">
        <v>999999</v>
      </c>
      <c r="AF3012" s="22">
        <v>0</v>
      </c>
      <c r="AG3012" s="22">
        <v>0</v>
      </c>
      <c r="AH3012" s="22">
        <v>0</v>
      </c>
      <c r="AI3012" s="22">
        <v>0</v>
      </c>
      <c r="AJ3012" s="22">
        <v>0</v>
      </c>
      <c r="AK3012" s="22">
        <v>0</v>
      </c>
      <c r="AL3012" s="45">
        <v>0</v>
      </c>
      <c r="AM3012" s="45">
        <v>0</v>
      </c>
      <c r="AN3012" s="45">
        <v>0</v>
      </c>
      <c r="AO3012" s="45">
        <v>0</v>
      </c>
      <c r="AP3012" s="45">
        <v>0</v>
      </c>
      <c r="AQ3012" s="45">
        <v>0</v>
      </c>
      <c r="AR3012" s="45">
        <v>0</v>
      </c>
      <c r="AS3012" s="45" t="s">
        <v>4445</v>
      </c>
      <c r="AT3012" s="45" t="s">
        <v>4445</v>
      </c>
      <c r="AU3012" s="45">
        <v>0</v>
      </c>
      <c r="AV3012" s="10">
        <v>2.5314635023372882</v>
      </c>
      <c r="AW3012" s="10">
        <v>2.5314635023372882</v>
      </c>
      <c r="AX3012" s="17">
        <v>0</v>
      </c>
    </row>
    <row r="3013" spans="1:50" x14ac:dyDescent="0.25">
      <c r="A3013" s="22" t="s">
        <v>2195</v>
      </c>
      <c r="B3013" s="22" t="s">
        <v>3960</v>
      </c>
      <c r="C3013" s="22" t="s">
        <v>4221</v>
      </c>
      <c r="D3013" s="22">
        <v>4766</v>
      </c>
      <c r="E3013" s="22" t="s">
        <v>4227</v>
      </c>
      <c r="F3013" s="43">
        <v>0</v>
      </c>
      <c r="G3013" s="43">
        <v>0</v>
      </c>
      <c r="H3013" s="43">
        <v>0.5962121212121213</v>
      </c>
      <c r="I3013" s="9">
        <v>0</v>
      </c>
      <c r="J3013" s="9">
        <v>0.5962121212121213</v>
      </c>
      <c r="K3013" s="11">
        <v>0</v>
      </c>
      <c r="L3013" s="41">
        <v>0</v>
      </c>
      <c r="M3013" s="44">
        <v>0</v>
      </c>
      <c r="N3013" s="13">
        <v>0</v>
      </c>
      <c r="O3013" s="13">
        <v>0</v>
      </c>
      <c r="P3013" s="22">
        <v>0</v>
      </c>
      <c r="Q3013" s="22">
        <v>0</v>
      </c>
      <c r="R3013" s="14">
        <v>0</v>
      </c>
      <c r="S3013" s="22">
        <v>73</v>
      </c>
      <c r="T3013" s="22">
        <v>1</v>
      </c>
      <c r="U3013" s="22">
        <v>12</v>
      </c>
      <c r="V3013" s="22"/>
      <c r="W3013" s="22">
        <v>4</v>
      </c>
      <c r="X3013" s="22">
        <v>4</v>
      </c>
      <c r="Y3013" s="14">
        <v>12</v>
      </c>
      <c r="Z3013" s="10">
        <v>4</v>
      </c>
      <c r="AA3013" s="22">
        <v>4</v>
      </c>
      <c r="AB3013" s="22">
        <v>6.56</v>
      </c>
      <c r="AC3013" s="22">
        <v>0</v>
      </c>
      <c r="AD3013" s="42">
        <v>0</v>
      </c>
      <c r="AE3013" s="22">
        <v>999999</v>
      </c>
      <c r="AF3013" s="22">
        <v>0</v>
      </c>
      <c r="AG3013" s="22">
        <v>0</v>
      </c>
      <c r="AH3013" s="22">
        <v>0</v>
      </c>
      <c r="AI3013" s="22">
        <v>0</v>
      </c>
      <c r="AJ3013" s="22">
        <v>0</v>
      </c>
      <c r="AK3013" s="22">
        <v>0</v>
      </c>
      <c r="AL3013" s="45">
        <v>0</v>
      </c>
      <c r="AM3013" s="45">
        <v>0</v>
      </c>
      <c r="AN3013" s="45">
        <v>0</v>
      </c>
      <c r="AO3013" s="45">
        <v>0</v>
      </c>
      <c r="AP3013" s="45">
        <v>0</v>
      </c>
      <c r="AQ3013" s="45">
        <v>0</v>
      </c>
      <c r="AR3013" s="45">
        <v>0</v>
      </c>
      <c r="AS3013" s="45" t="s">
        <v>4445</v>
      </c>
      <c r="AT3013" s="45" t="s">
        <v>4445</v>
      </c>
      <c r="AU3013" s="45">
        <v>0</v>
      </c>
      <c r="AV3013" s="10">
        <v>6.7090216010165173</v>
      </c>
      <c r="AW3013" s="10">
        <v>6.7090216010165173</v>
      </c>
      <c r="AX3013" s="17">
        <v>0</v>
      </c>
    </row>
    <row r="3014" spans="1:50" x14ac:dyDescent="0.25">
      <c r="A3014" s="22" t="s">
        <v>2195</v>
      </c>
      <c r="B3014" s="22" t="s">
        <v>3960</v>
      </c>
      <c r="C3014" s="22" t="s">
        <v>4221</v>
      </c>
      <c r="D3014" s="22">
        <v>2768</v>
      </c>
      <c r="E3014" s="22" t="s">
        <v>4228</v>
      </c>
      <c r="F3014" s="43">
        <v>0</v>
      </c>
      <c r="G3014" s="43">
        <v>0</v>
      </c>
      <c r="H3014" s="43">
        <v>4.5492424242424239</v>
      </c>
      <c r="I3014" s="9">
        <v>0</v>
      </c>
      <c r="J3014" s="9">
        <v>4.5492424242424239</v>
      </c>
      <c r="K3014" s="11">
        <v>0</v>
      </c>
      <c r="L3014" s="41">
        <v>0</v>
      </c>
      <c r="M3014" s="44">
        <v>0</v>
      </c>
      <c r="N3014" s="13">
        <v>0</v>
      </c>
      <c r="O3014" s="13">
        <v>0</v>
      </c>
      <c r="P3014" s="22">
        <v>0</v>
      </c>
      <c r="Q3014" s="22">
        <v>0</v>
      </c>
      <c r="R3014" s="14">
        <v>0</v>
      </c>
      <c r="S3014" s="22">
        <v>357</v>
      </c>
      <c r="T3014" s="22">
        <v>1</v>
      </c>
      <c r="U3014" s="22">
        <v>12</v>
      </c>
      <c r="V3014" s="22"/>
      <c r="W3014" s="22">
        <v>4</v>
      </c>
      <c r="X3014" s="22">
        <v>4</v>
      </c>
      <c r="Y3014" s="14">
        <v>12</v>
      </c>
      <c r="Z3014" s="10">
        <v>4</v>
      </c>
      <c r="AA3014" s="22">
        <v>4</v>
      </c>
      <c r="AB3014" s="22">
        <v>6.56</v>
      </c>
      <c r="AC3014" s="22">
        <v>0</v>
      </c>
      <c r="AD3014" s="42">
        <v>0</v>
      </c>
      <c r="AE3014" s="22">
        <v>999999</v>
      </c>
      <c r="AF3014" s="22">
        <v>0</v>
      </c>
      <c r="AG3014" s="22">
        <v>0</v>
      </c>
      <c r="AH3014" s="22">
        <v>0</v>
      </c>
      <c r="AI3014" s="22">
        <v>0</v>
      </c>
      <c r="AJ3014" s="22">
        <v>0</v>
      </c>
      <c r="AK3014" s="22">
        <v>0</v>
      </c>
      <c r="AL3014" s="45">
        <v>0</v>
      </c>
      <c r="AM3014" s="45">
        <v>0</v>
      </c>
      <c r="AN3014" s="45">
        <v>0</v>
      </c>
      <c r="AO3014" s="45">
        <v>0</v>
      </c>
      <c r="AP3014" s="45">
        <v>0</v>
      </c>
      <c r="AQ3014" s="45">
        <v>0</v>
      </c>
      <c r="AR3014" s="45">
        <v>0</v>
      </c>
      <c r="AS3014" s="45" t="s">
        <v>4445</v>
      </c>
      <c r="AT3014" s="45" t="s">
        <v>4445</v>
      </c>
      <c r="AU3014" s="45">
        <v>0</v>
      </c>
      <c r="AV3014" s="10">
        <v>0.8792672772689426</v>
      </c>
      <c r="AW3014" s="10">
        <v>0.8792672772689426</v>
      </c>
      <c r="AX3014" s="17">
        <v>0</v>
      </c>
    </row>
    <row r="3015" spans="1:50" x14ac:dyDescent="0.25">
      <c r="A3015" s="22" t="s">
        <v>2195</v>
      </c>
      <c r="B3015" s="22" t="s">
        <v>3960</v>
      </c>
      <c r="C3015" s="22" t="s">
        <v>4221</v>
      </c>
      <c r="D3015" s="22">
        <v>7021</v>
      </c>
      <c r="E3015" s="22" t="s">
        <v>4229</v>
      </c>
      <c r="F3015" s="43">
        <v>0</v>
      </c>
      <c r="G3015" s="43">
        <v>0</v>
      </c>
      <c r="H3015" s="43">
        <v>0.69602272727272729</v>
      </c>
      <c r="I3015" s="9">
        <v>0</v>
      </c>
      <c r="J3015" s="9">
        <v>0.69602272727272729</v>
      </c>
      <c r="K3015" s="11">
        <v>0</v>
      </c>
      <c r="L3015" s="41">
        <v>0</v>
      </c>
      <c r="M3015" s="44">
        <v>0</v>
      </c>
      <c r="N3015" s="13">
        <v>0</v>
      </c>
      <c r="O3015" s="13">
        <v>0</v>
      </c>
      <c r="P3015" s="22">
        <v>0</v>
      </c>
      <c r="Q3015" s="22">
        <v>0</v>
      </c>
      <c r="R3015" s="14">
        <v>0</v>
      </c>
      <c r="S3015" s="22">
        <v>75</v>
      </c>
      <c r="T3015" s="22">
        <v>1</v>
      </c>
      <c r="U3015" s="22">
        <v>12</v>
      </c>
      <c r="V3015" s="22"/>
      <c r="W3015" s="22">
        <v>4</v>
      </c>
      <c r="X3015" s="22">
        <v>4</v>
      </c>
      <c r="Y3015" s="14">
        <v>12</v>
      </c>
      <c r="Z3015" s="10">
        <v>4</v>
      </c>
      <c r="AA3015" s="22">
        <v>4</v>
      </c>
      <c r="AB3015" s="22">
        <v>6.56</v>
      </c>
      <c r="AC3015" s="22">
        <v>0</v>
      </c>
      <c r="AD3015" s="42">
        <v>0</v>
      </c>
      <c r="AE3015" s="22">
        <v>999999</v>
      </c>
      <c r="AF3015" s="22">
        <v>0</v>
      </c>
      <c r="AG3015" s="22">
        <v>0</v>
      </c>
      <c r="AH3015" s="22">
        <v>0</v>
      </c>
      <c r="AI3015" s="22">
        <v>0</v>
      </c>
      <c r="AJ3015" s="22">
        <v>0</v>
      </c>
      <c r="AK3015" s="22">
        <v>0</v>
      </c>
      <c r="AL3015" s="45">
        <v>0</v>
      </c>
      <c r="AM3015" s="45">
        <v>0</v>
      </c>
      <c r="AN3015" s="45">
        <v>0</v>
      </c>
      <c r="AO3015" s="45">
        <v>0</v>
      </c>
      <c r="AP3015" s="45">
        <v>0</v>
      </c>
      <c r="AQ3015" s="45">
        <v>0</v>
      </c>
      <c r="AR3015" s="45">
        <v>0</v>
      </c>
      <c r="AS3015" s="45" t="s">
        <v>4445</v>
      </c>
      <c r="AT3015" s="45" t="s">
        <v>4445</v>
      </c>
      <c r="AU3015" s="45">
        <v>0</v>
      </c>
      <c r="AV3015" s="10">
        <v>5.7469387755102037</v>
      </c>
      <c r="AW3015" s="10">
        <v>5.7469387755102037</v>
      </c>
      <c r="AX3015" s="17">
        <v>0</v>
      </c>
    </row>
    <row r="3016" spans="1:50" x14ac:dyDescent="0.25">
      <c r="A3016" s="22" t="s">
        <v>2195</v>
      </c>
      <c r="B3016" s="22" t="s">
        <v>3960</v>
      </c>
      <c r="C3016" s="22" t="s">
        <v>4221</v>
      </c>
      <c r="D3016" s="22">
        <v>6479</v>
      </c>
      <c r="E3016" s="22" t="s">
        <v>4230</v>
      </c>
      <c r="F3016" s="43">
        <v>0</v>
      </c>
      <c r="G3016" s="43">
        <v>0</v>
      </c>
      <c r="H3016" s="43">
        <v>0.45681818181818185</v>
      </c>
      <c r="I3016" s="9">
        <v>0</v>
      </c>
      <c r="J3016" s="9">
        <v>0.45681818181818185</v>
      </c>
      <c r="K3016" s="11">
        <v>0</v>
      </c>
      <c r="L3016" s="41">
        <v>0</v>
      </c>
      <c r="M3016" s="44">
        <v>0</v>
      </c>
      <c r="N3016" s="13">
        <v>0</v>
      </c>
      <c r="O3016" s="13">
        <v>0</v>
      </c>
      <c r="P3016" s="22">
        <v>0</v>
      </c>
      <c r="Q3016" s="22">
        <v>0</v>
      </c>
      <c r="R3016" s="14">
        <v>0</v>
      </c>
      <c r="S3016" s="22">
        <v>51</v>
      </c>
      <c r="T3016" s="22">
        <v>1</v>
      </c>
      <c r="U3016" s="22">
        <v>12</v>
      </c>
      <c r="V3016" s="22"/>
      <c r="W3016" s="22">
        <v>4</v>
      </c>
      <c r="X3016" s="22">
        <v>4</v>
      </c>
      <c r="Y3016" s="14">
        <v>12</v>
      </c>
      <c r="Z3016" s="10">
        <v>4</v>
      </c>
      <c r="AA3016" s="22">
        <v>4</v>
      </c>
      <c r="AB3016" s="22">
        <v>6.56</v>
      </c>
      <c r="AC3016" s="22">
        <v>0</v>
      </c>
      <c r="AD3016" s="42">
        <v>0</v>
      </c>
      <c r="AE3016" s="22">
        <v>999999</v>
      </c>
      <c r="AF3016" s="22">
        <v>0</v>
      </c>
      <c r="AG3016" s="22">
        <v>0</v>
      </c>
      <c r="AH3016" s="22">
        <v>0</v>
      </c>
      <c r="AI3016" s="22">
        <v>0</v>
      </c>
      <c r="AJ3016" s="22">
        <v>0</v>
      </c>
      <c r="AK3016" s="22">
        <v>0</v>
      </c>
      <c r="AL3016" s="45">
        <v>0</v>
      </c>
      <c r="AM3016" s="45">
        <v>0</v>
      </c>
      <c r="AN3016" s="45">
        <v>0</v>
      </c>
      <c r="AO3016" s="45">
        <v>0</v>
      </c>
      <c r="AP3016" s="45">
        <v>0</v>
      </c>
      <c r="AQ3016" s="45">
        <v>0</v>
      </c>
      <c r="AR3016" s="45">
        <v>0</v>
      </c>
      <c r="AS3016" s="45" t="s">
        <v>4445</v>
      </c>
      <c r="AT3016" s="45" t="s">
        <v>4445</v>
      </c>
      <c r="AU3016" s="45">
        <v>0</v>
      </c>
      <c r="AV3016" s="10">
        <v>8.756218905472636</v>
      </c>
      <c r="AW3016" s="10">
        <v>8.756218905472636</v>
      </c>
      <c r="AX3016" s="17">
        <v>0</v>
      </c>
    </row>
    <row r="3017" spans="1:50" x14ac:dyDescent="0.25">
      <c r="A3017" s="22" t="s">
        <v>2195</v>
      </c>
      <c r="B3017" s="22" t="s">
        <v>3960</v>
      </c>
      <c r="C3017" s="22" t="s">
        <v>3813</v>
      </c>
      <c r="D3017" s="22">
        <v>1217</v>
      </c>
      <c r="E3017" s="22" t="s">
        <v>4231</v>
      </c>
      <c r="F3017" s="43">
        <v>0</v>
      </c>
      <c r="G3017" s="43">
        <v>0</v>
      </c>
      <c r="H3017" s="43">
        <v>2.840909090909091E-3</v>
      </c>
      <c r="I3017" s="9">
        <v>0</v>
      </c>
      <c r="J3017" s="9">
        <v>2.840909090909091E-3</v>
      </c>
      <c r="K3017" s="11">
        <v>0</v>
      </c>
      <c r="L3017" s="41">
        <v>0</v>
      </c>
      <c r="M3017" s="44">
        <v>0</v>
      </c>
      <c r="N3017" s="13">
        <v>0</v>
      </c>
      <c r="O3017" s="13">
        <v>0</v>
      </c>
      <c r="P3017" s="22">
        <v>0</v>
      </c>
      <c r="Q3017" s="22">
        <v>0</v>
      </c>
      <c r="R3017" s="14">
        <v>0</v>
      </c>
      <c r="S3017" s="22">
        <v>1</v>
      </c>
      <c r="T3017" s="22">
        <v>1</v>
      </c>
      <c r="U3017" s="22">
        <v>12</v>
      </c>
      <c r="V3017" s="22"/>
      <c r="W3017" s="22">
        <v>4</v>
      </c>
      <c r="X3017" s="22">
        <v>4</v>
      </c>
      <c r="Y3017" s="14">
        <v>12</v>
      </c>
      <c r="Z3017" s="10">
        <v>4</v>
      </c>
      <c r="AA3017" s="22">
        <v>4</v>
      </c>
      <c r="AB3017" s="22">
        <v>6.56</v>
      </c>
      <c r="AC3017" s="22">
        <v>0</v>
      </c>
      <c r="AD3017" s="42">
        <v>0</v>
      </c>
      <c r="AE3017" s="22">
        <v>999999</v>
      </c>
      <c r="AF3017" s="22">
        <v>0</v>
      </c>
      <c r="AG3017" s="22">
        <v>0</v>
      </c>
      <c r="AH3017" s="22">
        <v>0</v>
      </c>
      <c r="AI3017" s="22">
        <v>0</v>
      </c>
      <c r="AJ3017" s="22">
        <v>0</v>
      </c>
      <c r="AK3017" s="22">
        <v>0</v>
      </c>
      <c r="AL3017" s="45">
        <v>0</v>
      </c>
      <c r="AM3017" s="45">
        <v>0</v>
      </c>
      <c r="AN3017" s="45">
        <v>0</v>
      </c>
      <c r="AO3017" s="45">
        <v>0</v>
      </c>
      <c r="AP3017" s="45">
        <v>0</v>
      </c>
      <c r="AQ3017" s="45">
        <v>0</v>
      </c>
      <c r="AR3017" s="45">
        <v>0</v>
      </c>
      <c r="AS3017" s="45" t="s">
        <v>4445</v>
      </c>
      <c r="AT3017" s="45" t="s">
        <v>4445</v>
      </c>
      <c r="AU3017" s="45">
        <v>0</v>
      </c>
      <c r="AV3017" s="10">
        <v>1408</v>
      </c>
      <c r="AW3017" s="10">
        <v>1408</v>
      </c>
      <c r="AX3017" s="17">
        <v>0</v>
      </c>
    </row>
    <row r="3018" spans="1:50" x14ac:dyDescent="0.25">
      <c r="A3018" s="22" t="s">
        <v>2195</v>
      </c>
      <c r="B3018" s="22" t="s">
        <v>3960</v>
      </c>
      <c r="C3018" s="22" t="s">
        <v>3813</v>
      </c>
      <c r="D3018" s="22">
        <v>1308</v>
      </c>
      <c r="E3018" s="22" t="s">
        <v>4232</v>
      </c>
      <c r="F3018" s="43">
        <v>0</v>
      </c>
      <c r="G3018" s="43">
        <v>1.10362402196</v>
      </c>
      <c r="H3018" s="43">
        <v>0.53541666666666665</v>
      </c>
      <c r="I3018" s="9">
        <v>0</v>
      </c>
      <c r="J3018" s="9">
        <v>0.53541666666666665</v>
      </c>
      <c r="K3018" s="11">
        <v>0</v>
      </c>
      <c r="L3018" s="41">
        <v>0</v>
      </c>
      <c r="M3018" s="44">
        <v>0</v>
      </c>
      <c r="N3018" s="13">
        <v>0</v>
      </c>
      <c r="O3018" s="13">
        <v>0</v>
      </c>
      <c r="P3018" s="22">
        <v>0</v>
      </c>
      <c r="Q3018" s="22">
        <v>0</v>
      </c>
      <c r="R3018" s="14">
        <v>0</v>
      </c>
      <c r="S3018" s="22">
        <v>43</v>
      </c>
      <c r="T3018" s="22">
        <v>1</v>
      </c>
      <c r="U3018" s="22">
        <v>12</v>
      </c>
      <c r="V3018" s="22"/>
      <c r="W3018" s="22">
        <v>4</v>
      </c>
      <c r="X3018" s="22">
        <v>4</v>
      </c>
      <c r="Y3018" s="14">
        <v>12</v>
      </c>
      <c r="Z3018" s="10">
        <v>4</v>
      </c>
      <c r="AA3018" s="22">
        <v>4</v>
      </c>
      <c r="AB3018" s="22">
        <v>6.56</v>
      </c>
      <c r="AC3018" s="22">
        <v>0</v>
      </c>
      <c r="AD3018" s="42">
        <v>0</v>
      </c>
      <c r="AE3018" s="22">
        <v>999999</v>
      </c>
      <c r="AF3018" s="22">
        <v>0</v>
      </c>
      <c r="AG3018" s="22">
        <v>0</v>
      </c>
      <c r="AH3018" s="22">
        <v>0</v>
      </c>
      <c r="AI3018" s="22">
        <v>0</v>
      </c>
      <c r="AJ3018" s="22">
        <v>0</v>
      </c>
      <c r="AK3018" s="22">
        <v>0</v>
      </c>
      <c r="AL3018" s="45">
        <v>0</v>
      </c>
      <c r="AM3018" s="45">
        <v>0</v>
      </c>
      <c r="AN3018" s="45">
        <v>0</v>
      </c>
      <c r="AO3018" s="45">
        <v>0</v>
      </c>
      <c r="AP3018" s="45">
        <v>0</v>
      </c>
      <c r="AQ3018" s="45">
        <v>0</v>
      </c>
      <c r="AR3018" s="45">
        <v>0</v>
      </c>
      <c r="AS3018" s="45" t="s">
        <v>4445</v>
      </c>
      <c r="AT3018" s="45" t="s">
        <v>4445</v>
      </c>
      <c r="AU3018" s="45">
        <v>0</v>
      </c>
      <c r="AV3018" s="10">
        <v>7.4708171206225682</v>
      </c>
      <c r="AW3018" s="10">
        <v>7.4708171206225682</v>
      </c>
      <c r="AX3018" s="17">
        <v>0</v>
      </c>
    </row>
    <row r="3019" spans="1:50" x14ac:dyDescent="0.25">
      <c r="A3019" s="22" t="s">
        <v>2195</v>
      </c>
      <c r="B3019" s="22" t="s">
        <v>3960</v>
      </c>
      <c r="C3019" s="22" t="s">
        <v>3813</v>
      </c>
      <c r="D3019" s="22">
        <v>2095</v>
      </c>
      <c r="E3019" s="22" t="s">
        <v>4233</v>
      </c>
      <c r="F3019" s="43">
        <v>0</v>
      </c>
      <c r="G3019" s="43">
        <v>0</v>
      </c>
      <c r="H3019" s="43">
        <v>0.24431818181818185</v>
      </c>
      <c r="I3019" s="9">
        <v>0</v>
      </c>
      <c r="J3019" s="9">
        <v>0.24431818181818185</v>
      </c>
      <c r="K3019" s="11">
        <v>0</v>
      </c>
      <c r="L3019" s="41">
        <v>0</v>
      </c>
      <c r="M3019" s="44">
        <v>0</v>
      </c>
      <c r="N3019" s="13">
        <v>0</v>
      </c>
      <c r="O3019" s="13">
        <v>0</v>
      </c>
      <c r="P3019" s="22">
        <v>0</v>
      </c>
      <c r="Q3019" s="22">
        <v>0</v>
      </c>
      <c r="R3019" s="14">
        <v>0</v>
      </c>
      <c r="S3019" s="22">
        <v>26</v>
      </c>
      <c r="T3019" s="22">
        <v>1</v>
      </c>
      <c r="U3019" s="22">
        <v>12</v>
      </c>
      <c r="V3019" s="22"/>
      <c r="W3019" s="22">
        <v>4</v>
      </c>
      <c r="X3019" s="22">
        <v>4</v>
      </c>
      <c r="Y3019" s="14">
        <v>12</v>
      </c>
      <c r="Z3019" s="10">
        <v>4</v>
      </c>
      <c r="AA3019" s="22">
        <v>4</v>
      </c>
      <c r="AB3019" s="22">
        <v>6.56</v>
      </c>
      <c r="AC3019" s="22">
        <v>0</v>
      </c>
      <c r="AD3019" s="42">
        <v>0</v>
      </c>
      <c r="AE3019" s="22">
        <v>999999</v>
      </c>
      <c r="AF3019" s="22">
        <v>0</v>
      </c>
      <c r="AG3019" s="22">
        <v>0</v>
      </c>
      <c r="AH3019" s="22">
        <v>0</v>
      </c>
      <c r="AI3019" s="22">
        <v>0</v>
      </c>
      <c r="AJ3019" s="22">
        <v>0</v>
      </c>
      <c r="AK3019" s="22">
        <v>0</v>
      </c>
      <c r="AL3019" s="45">
        <v>0</v>
      </c>
      <c r="AM3019" s="45">
        <v>0</v>
      </c>
      <c r="AN3019" s="45">
        <v>0</v>
      </c>
      <c r="AO3019" s="45">
        <v>0</v>
      </c>
      <c r="AP3019" s="45">
        <v>0</v>
      </c>
      <c r="AQ3019" s="45">
        <v>0</v>
      </c>
      <c r="AR3019" s="45">
        <v>0</v>
      </c>
      <c r="AS3019" s="45" t="s">
        <v>4445</v>
      </c>
      <c r="AT3019" s="45" t="s">
        <v>4445</v>
      </c>
      <c r="AU3019" s="45">
        <v>0</v>
      </c>
      <c r="AV3019" s="10">
        <v>16.372093023255811</v>
      </c>
      <c r="AW3019" s="10">
        <v>16.372093023255811</v>
      </c>
      <c r="AX3019" s="17">
        <v>0</v>
      </c>
    </row>
    <row r="3020" spans="1:50" x14ac:dyDescent="0.25">
      <c r="A3020" s="22" t="s">
        <v>2195</v>
      </c>
      <c r="B3020" s="22" t="s">
        <v>3960</v>
      </c>
      <c r="C3020" s="22" t="s">
        <v>4234</v>
      </c>
      <c r="D3020" s="22">
        <v>1798</v>
      </c>
      <c r="E3020" s="22" t="s">
        <v>4235</v>
      </c>
      <c r="F3020" s="43">
        <v>0</v>
      </c>
      <c r="G3020" s="43">
        <v>0</v>
      </c>
      <c r="H3020" s="43">
        <v>13.907007575757575</v>
      </c>
      <c r="I3020" s="9">
        <v>0</v>
      </c>
      <c r="J3020" s="9">
        <v>13.907007575757575</v>
      </c>
      <c r="K3020" s="11">
        <v>0</v>
      </c>
      <c r="L3020" s="41">
        <v>0</v>
      </c>
      <c r="M3020" s="44">
        <v>0</v>
      </c>
      <c r="N3020" s="13">
        <v>0</v>
      </c>
      <c r="O3020" s="13">
        <v>0</v>
      </c>
      <c r="P3020" s="22">
        <v>0</v>
      </c>
      <c r="Q3020" s="22">
        <v>0</v>
      </c>
      <c r="R3020" s="14">
        <v>0</v>
      </c>
      <c r="S3020" s="22">
        <v>913</v>
      </c>
      <c r="T3020" s="22">
        <v>1</v>
      </c>
      <c r="U3020" s="22">
        <v>12</v>
      </c>
      <c r="V3020" s="22"/>
      <c r="W3020" s="22">
        <v>4</v>
      </c>
      <c r="X3020" s="22">
        <v>4</v>
      </c>
      <c r="Y3020" s="14">
        <v>12</v>
      </c>
      <c r="Z3020" s="10">
        <v>4</v>
      </c>
      <c r="AA3020" s="22">
        <v>4</v>
      </c>
      <c r="AB3020" s="22">
        <v>6.56</v>
      </c>
      <c r="AC3020" s="22">
        <v>0</v>
      </c>
      <c r="AD3020" s="42">
        <v>0</v>
      </c>
      <c r="AE3020" s="22">
        <v>999999</v>
      </c>
      <c r="AF3020" s="22">
        <v>0</v>
      </c>
      <c r="AG3020" s="22">
        <v>0</v>
      </c>
      <c r="AH3020" s="22">
        <v>0</v>
      </c>
      <c r="AI3020" s="22">
        <v>0</v>
      </c>
      <c r="AJ3020" s="22">
        <v>0</v>
      </c>
      <c r="AK3020" s="22">
        <v>0</v>
      </c>
      <c r="AL3020" s="45">
        <v>0</v>
      </c>
      <c r="AM3020" s="45">
        <v>0</v>
      </c>
      <c r="AN3020" s="45">
        <v>0</v>
      </c>
      <c r="AO3020" s="45">
        <v>0</v>
      </c>
      <c r="AP3020" s="45">
        <v>0</v>
      </c>
      <c r="AQ3020" s="45">
        <v>0</v>
      </c>
      <c r="AR3020" s="45">
        <v>0</v>
      </c>
      <c r="AS3020" s="45" t="s">
        <v>4445</v>
      </c>
      <c r="AT3020" s="45" t="s">
        <v>4445</v>
      </c>
      <c r="AU3020" s="45">
        <v>0</v>
      </c>
      <c r="AV3020" s="10">
        <v>0.28762478040011441</v>
      </c>
      <c r="AW3020" s="10">
        <v>0.28762478040011441</v>
      </c>
      <c r="AX3020" s="17">
        <v>0</v>
      </c>
    </row>
    <row r="3021" spans="1:50" x14ac:dyDescent="0.25">
      <c r="A3021" s="22" t="s">
        <v>2195</v>
      </c>
      <c r="B3021" s="22" t="s">
        <v>3960</v>
      </c>
      <c r="C3021" s="22" t="s">
        <v>4234</v>
      </c>
      <c r="D3021" s="22">
        <v>2364</v>
      </c>
      <c r="E3021" s="22" t="s">
        <v>4236</v>
      </c>
      <c r="F3021" s="43">
        <v>0</v>
      </c>
      <c r="G3021" s="43">
        <v>0</v>
      </c>
      <c r="H3021" s="43">
        <v>0.24034090909090911</v>
      </c>
      <c r="I3021" s="9">
        <v>0</v>
      </c>
      <c r="J3021" s="9">
        <v>0.24034090909090911</v>
      </c>
      <c r="K3021" s="11">
        <v>0</v>
      </c>
      <c r="L3021" s="41">
        <v>0</v>
      </c>
      <c r="M3021" s="44">
        <v>0</v>
      </c>
      <c r="N3021" s="13">
        <v>0</v>
      </c>
      <c r="O3021" s="13">
        <v>0</v>
      </c>
      <c r="P3021" s="22">
        <v>0</v>
      </c>
      <c r="Q3021" s="22">
        <v>0</v>
      </c>
      <c r="R3021" s="14">
        <v>0</v>
      </c>
      <c r="S3021" s="22">
        <v>12</v>
      </c>
      <c r="T3021" s="22">
        <v>1</v>
      </c>
      <c r="U3021" s="22">
        <v>12</v>
      </c>
      <c r="V3021" s="22"/>
      <c r="W3021" s="22">
        <v>4</v>
      </c>
      <c r="X3021" s="22">
        <v>4</v>
      </c>
      <c r="Y3021" s="14">
        <v>12</v>
      </c>
      <c r="Z3021" s="10">
        <v>4</v>
      </c>
      <c r="AA3021" s="22">
        <v>4</v>
      </c>
      <c r="AB3021" s="22">
        <v>6.56</v>
      </c>
      <c r="AC3021" s="22">
        <v>0</v>
      </c>
      <c r="AD3021" s="42">
        <v>0</v>
      </c>
      <c r="AE3021" s="22">
        <v>999999</v>
      </c>
      <c r="AF3021" s="22">
        <v>0</v>
      </c>
      <c r="AG3021" s="22">
        <v>0</v>
      </c>
      <c r="AH3021" s="22">
        <v>0</v>
      </c>
      <c r="AI3021" s="22">
        <v>0</v>
      </c>
      <c r="AJ3021" s="22">
        <v>0</v>
      </c>
      <c r="AK3021" s="22">
        <v>0</v>
      </c>
      <c r="AL3021" s="45">
        <v>0</v>
      </c>
      <c r="AM3021" s="45">
        <v>0</v>
      </c>
      <c r="AN3021" s="45">
        <v>0</v>
      </c>
      <c r="AO3021" s="45">
        <v>0</v>
      </c>
      <c r="AP3021" s="45">
        <v>0</v>
      </c>
      <c r="AQ3021" s="45">
        <v>0</v>
      </c>
      <c r="AR3021" s="45">
        <v>0</v>
      </c>
      <c r="AS3021" s="45" t="s">
        <v>4445</v>
      </c>
      <c r="AT3021" s="45" t="s">
        <v>4445</v>
      </c>
      <c r="AU3021" s="45">
        <v>0</v>
      </c>
      <c r="AV3021" s="10">
        <v>16.643026004728132</v>
      </c>
      <c r="AW3021" s="10">
        <v>16.643026004728132</v>
      </c>
      <c r="AX3021" s="17">
        <v>0</v>
      </c>
    </row>
    <row r="3022" spans="1:50" x14ac:dyDescent="0.25">
      <c r="A3022" s="22" t="s">
        <v>2195</v>
      </c>
      <c r="B3022" s="22" t="s">
        <v>3960</v>
      </c>
      <c r="C3022" s="22" t="s">
        <v>4237</v>
      </c>
      <c r="D3022" s="22">
        <v>6173</v>
      </c>
      <c r="E3022" s="22" t="s">
        <v>4238</v>
      </c>
      <c r="F3022" s="43">
        <v>0</v>
      </c>
      <c r="G3022" s="43">
        <v>0</v>
      </c>
      <c r="H3022" s="43">
        <v>3.63314393939394</v>
      </c>
      <c r="I3022" s="9">
        <v>0</v>
      </c>
      <c r="J3022" s="9">
        <v>3.63314393939394</v>
      </c>
      <c r="K3022" s="11">
        <v>0</v>
      </c>
      <c r="L3022" s="41">
        <v>0</v>
      </c>
      <c r="M3022" s="44">
        <v>0</v>
      </c>
      <c r="N3022" s="13">
        <v>0</v>
      </c>
      <c r="O3022" s="13">
        <v>0</v>
      </c>
      <c r="P3022" s="22">
        <v>0</v>
      </c>
      <c r="Q3022" s="22">
        <v>0</v>
      </c>
      <c r="R3022" s="14">
        <v>0</v>
      </c>
      <c r="S3022" s="22">
        <v>244</v>
      </c>
      <c r="T3022" s="22">
        <v>1</v>
      </c>
      <c r="U3022" s="22">
        <v>12</v>
      </c>
      <c r="V3022" s="22"/>
      <c r="W3022" s="22">
        <v>4</v>
      </c>
      <c r="X3022" s="22">
        <v>4</v>
      </c>
      <c r="Y3022" s="14">
        <v>12</v>
      </c>
      <c r="Z3022" s="10">
        <v>4</v>
      </c>
      <c r="AA3022" s="22">
        <v>4</v>
      </c>
      <c r="AB3022" s="22">
        <v>6.56</v>
      </c>
      <c r="AC3022" s="22">
        <v>0</v>
      </c>
      <c r="AD3022" s="42">
        <v>0</v>
      </c>
      <c r="AE3022" s="22">
        <v>999999</v>
      </c>
      <c r="AF3022" s="22">
        <v>0</v>
      </c>
      <c r="AG3022" s="22">
        <v>0</v>
      </c>
      <c r="AH3022" s="22">
        <v>0</v>
      </c>
      <c r="AI3022" s="22">
        <v>0</v>
      </c>
      <c r="AJ3022" s="22">
        <v>0</v>
      </c>
      <c r="AK3022" s="22">
        <v>0</v>
      </c>
      <c r="AL3022" s="45">
        <v>0</v>
      </c>
      <c r="AM3022" s="45">
        <v>0</v>
      </c>
      <c r="AN3022" s="45">
        <v>0</v>
      </c>
      <c r="AO3022" s="45">
        <v>0</v>
      </c>
      <c r="AP3022" s="45">
        <v>0</v>
      </c>
      <c r="AQ3022" s="45">
        <v>0</v>
      </c>
      <c r="AR3022" s="45">
        <v>0</v>
      </c>
      <c r="AS3022" s="45" t="s">
        <v>4445</v>
      </c>
      <c r="AT3022" s="45" t="s">
        <v>4445</v>
      </c>
      <c r="AU3022" s="45">
        <v>0</v>
      </c>
      <c r="AV3022" s="10">
        <v>1.1009748214564978</v>
      </c>
      <c r="AW3022" s="10">
        <v>1.1009748214564978</v>
      </c>
      <c r="AX3022" s="17">
        <v>0</v>
      </c>
    </row>
    <row r="3023" spans="1:50" x14ac:dyDescent="0.25">
      <c r="A3023" s="22" t="s">
        <v>2195</v>
      </c>
      <c r="B3023" s="22" t="s">
        <v>3960</v>
      </c>
      <c r="C3023" s="22" t="s">
        <v>4237</v>
      </c>
      <c r="D3023" s="22">
        <v>4113</v>
      </c>
      <c r="E3023" s="22" t="s">
        <v>4239</v>
      </c>
      <c r="F3023" s="43">
        <v>0</v>
      </c>
      <c r="G3023" s="43">
        <v>0</v>
      </c>
      <c r="H3023" s="43">
        <v>1.872537878787879</v>
      </c>
      <c r="I3023" s="9">
        <v>0</v>
      </c>
      <c r="J3023" s="9">
        <v>1.872537878787879</v>
      </c>
      <c r="K3023" s="11">
        <v>0</v>
      </c>
      <c r="L3023" s="41">
        <v>0</v>
      </c>
      <c r="M3023" s="44">
        <v>0</v>
      </c>
      <c r="N3023" s="13">
        <v>0</v>
      </c>
      <c r="O3023" s="13">
        <v>0</v>
      </c>
      <c r="P3023" s="22">
        <v>0</v>
      </c>
      <c r="Q3023" s="22">
        <v>0</v>
      </c>
      <c r="R3023" s="14">
        <v>0</v>
      </c>
      <c r="S3023" s="22">
        <v>159</v>
      </c>
      <c r="T3023" s="22">
        <v>1</v>
      </c>
      <c r="U3023" s="22">
        <v>12</v>
      </c>
      <c r="V3023" s="22"/>
      <c r="W3023" s="22">
        <v>4</v>
      </c>
      <c r="X3023" s="22">
        <v>4</v>
      </c>
      <c r="Y3023" s="14">
        <v>12</v>
      </c>
      <c r="Z3023" s="10">
        <v>4</v>
      </c>
      <c r="AA3023" s="22">
        <v>4</v>
      </c>
      <c r="AB3023" s="22">
        <v>6.56</v>
      </c>
      <c r="AC3023" s="22">
        <v>0</v>
      </c>
      <c r="AD3023" s="42">
        <v>0</v>
      </c>
      <c r="AE3023" s="22">
        <v>999999</v>
      </c>
      <c r="AF3023" s="22">
        <v>0</v>
      </c>
      <c r="AG3023" s="22">
        <v>0</v>
      </c>
      <c r="AH3023" s="22">
        <v>0</v>
      </c>
      <c r="AI3023" s="22">
        <v>0</v>
      </c>
      <c r="AJ3023" s="22">
        <v>0</v>
      </c>
      <c r="AK3023" s="22">
        <v>0</v>
      </c>
      <c r="AL3023" s="45">
        <v>0</v>
      </c>
      <c r="AM3023" s="45">
        <v>0</v>
      </c>
      <c r="AN3023" s="45">
        <v>0</v>
      </c>
      <c r="AO3023" s="45">
        <v>0</v>
      </c>
      <c r="AP3023" s="45">
        <v>0</v>
      </c>
      <c r="AQ3023" s="45">
        <v>0</v>
      </c>
      <c r="AR3023" s="45">
        <v>0</v>
      </c>
      <c r="AS3023" s="45" t="s">
        <v>4445</v>
      </c>
      <c r="AT3023" s="45" t="s">
        <v>4445</v>
      </c>
      <c r="AU3023" s="45">
        <v>0</v>
      </c>
      <c r="AV3023" s="10">
        <v>2.1361383635076359</v>
      </c>
      <c r="AW3023" s="10">
        <v>2.1361383635076359</v>
      </c>
      <c r="AX3023" s="17">
        <v>0</v>
      </c>
    </row>
    <row r="3024" spans="1:50" x14ac:dyDescent="0.25">
      <c r="A3024" s="22" t="s">
        <v>2195</v>
      </c>
      <c r="B3024" s="22" t="s">
        <v>3960</v>
      </c>
      <c r="C3024" s="22" t="s">
        <v>2395</v>
      </c>
      <c r="D3024" s="22">
        <v>6990</v>
      </c>
      <c r="E3024" s="22" t="s">
        <v>4240</v>
      </c>
      <c r="F3024" s="43">
        <v>0</v>
      </c>
      <c r="G3024" s="43">
        <v>0</v>
      </c>
      <c r="H3024" s="43">
        <v>0.42840909090909096</v>
      </c>
      <c r="I3024" s="9">
        <v>0</v>
      </c>
      <c r="J3024" s="9">
        <v>0.42840909090909096</v>
      </c>
      <c r="K3024" s="11">
        <v>0</v>
      </c>
      <c r="L3024" s="41">
        <v>0</v>
      </c>
      <c r="M3024" s="44">
        <v>0</v>
      </c>
      <c r="N3024" s="13">
        <v>0</v>
      </c>
      <c r="O3024" s="13">
        <v>0</v>
      </c>
      <c r="P3024" s="22">
        <v>0</v>
      </c>
      <c r="Q3024" s="22">
        <v>0</v>
      </c>
      <c r="R3024" s="14">
        <v>0</v>
      </c>
      <c r="S3024" s="22">
        <v>2</v>
      </c>
      <c r="T3024" s="22">
        <v>1</v>
      </c>
      <c r="U3024" s="22">
        <v>12</v>
      </c>
      <c r="V3024" s="22"/>
      <c r="W3024" s="22">
        <v>4</v>
      </c>
      <c r="X3024" s="22">
        <v>4</v>
      </c>
      <c r="Y3024" s="14">
        <v>12</v>
      </c>
      <c r="Z3024" s="10">
        <v>4</v>
      </c>
      <c r="AA3024" s="22">
        <v>4</v>
      </c>
      <c r="AB3024" s="22">
        <v>6.56</v>
      </c>
      <c r="AC3024" s="22">
        <v>0</v>
      </c>
      <c r="AD3024" s="42">
        <v>0</v>
      </c>
      <c r="AE3024" s="22">
        <v>999999</v>
      </c>
      <c r="AF3024" s="22">
        <v>0</v>
      </c>
      <c r="AG3024" s="22">
        <v>0</v>
      </c>
      <c r="AH3024" s="22">
        <v>0</v>
      </c>
      <c r="AI3024" s="22">
        <v>0</v>
      </c>
      <c r="AJ3024" s="22">
        <v>0</v>
      </c>
      <c r="AK3024" s="22">
        <v>0</v>
      </c>
      <c r="AL3024" s="45">
        <v>0</v>
      </c>
      <c r="AM3024" s="45">
        <v>0</v>
      </c>
      <c r="AN3024" s="45">
        <v>0</v>
      </c>
      <c r="AO3024" s="45">
        <v>0</v>
      </c>
      <c r="AP3024" s="45">
        <v>0</v>
      </c>
      <c r="AQ3024" s="45">
        <v>0</v>
      </c>
      <c r="AR3024" s="45">
        <v>0</v>
      </c>
      <c r="AS3024" s="45" t="s">
        <v>4445</v>
      </c>
      <c r="AT3024" s="45" t="s">
        <v>4445</v>
      </c>
      <c r="AU3024" s="45">
        <v>0</v>
      </c>
      <c r="AV3024" s="10">
        <v>9.3368700265251974</v>
      </c>
      <c r="AW3024" s="10">
        <v>9.3368700265251974</v>
      </c>
      <c r="AX3024" s="17">
        <v>0</v>
      </c>
    </row>
    <row r="3025" spans="1:50" x14ac:dyDescent="0.25">
      <c r="A3025" s="22" t="s">
        <v>2195</v>
      </c>
      <c r="B3025" s="22" t="s">
        <v>3960</v>
      </c>
      <c r="C3025" s="22" t="s">
        <v>2228</v>
      </c>
      <c r="D3025" s="22">
        <v>2357</v>
      </c>
      <c r="E3025" s="22" t="s">
        <v>4241</v>
      </c>
      <c r="F3025" s="43">
        <v>5.8E-5</v>
      </c>
      <c r="G3025" s="43">
        <v>4.8503878789200003</v>
      </c>
      <c r="H3025" s="43">
        <v>1.0579545454545456</v>
      </c>
      <c r="I3025" s="9">
        <v>0</v>
      </c>
      <c r="J3025" s="9">
        <v>1.0579545454545456</v>
      </c>
      <c r="K3025" s="11">
        <v>0</v>
      </c>
      <c r="L3025" s="41">
        <v>155</v>
      </c>
      <c r="M3025" s="44">
        <v>0</v>
      </c>
      <c r="N3025" s="13">
        <v>0</v>
      </c>
      <c r="O3025" s="13">
        <v>0</v>
      </c>
      <c r="P3025" s="22">
        <v>0</v>
      </c>
      <c r="Q3025" s="22">
        <v>0</v>
      </c>
      <c r="R3025" s="14">
        <v>0</v>
      </c>
      <c r="S3025" s="22">
        <v>21</v>
      </c>
      <c r="T3025" s="22">
        <v>1</v>
      </c>
      <c r="U3025" s="22">
        <v>294</v>
      </c>
      <c r="V3025" s="22"/>
      <c r="W3025" s="22">
        <v>55</v>
      </c>
      <c r="X3025" s="22">
        <v>37</v>
      </c>
      <c r="Y3025" s="14">
        <v>294</v>
      </c>
      <c r="Z3025" s="10">
        <v>55</v>
      </c>
      <c r="AA3025" s="22">
        <v>37</v>
      </c>
      <c r="AB3025" s="22">
        <v>101.81</v>
      </c>
      <c r="AC3025" s="22">
        <v>1.1957806560599114E-5</v>
      </c>
      <c r="AD3025" s="42">
        <v>0</v>
      </c>
      <c r="AE3025" s="22">
        <v>999999</v>
      </c>
      <c r="AF3025" s="22">
        <v>0</v>
      </c>
      <c r="AG3025" s="22">
        <v>0</v>
      </c>
      <c r="AH3025" s="22">
        <v>0</v>
      </c>
      <c r="AI3025" s="22">
        <v>0</v>
      </c>
      <c r="AJ3025" s="22">
        <v>0</v>
      </c>
      <c r="AK3025" s="22">
        <v>0</v>
      </c>
      <c r="AL3025" s="45">
        <v>0</v>
      </c>
      <c r="AM3025" s="45">
        <v>0</v>
      </c>
      <c r="AN3025" s="45">
        <v>0</v>
      </c>
      <c r="AO3025" s="45">
        <v>0</v>
      </c>
      <c r="AP3025" s="45">
        <v>0</v>
      </c>
      <c r="AQ3025" s="45">
        <v>0</v>
      </c>
      <c r="AR3025" s="45">
        <v>0</v>
      </c>
      <c r="AS3025" s="45" t="s">
        <v>4445</v>
      </c>
      <c r="AT3025" s="45" t="s">
        <v>4445</v>
      </c>
      <c r="AU3025" s="45">
        <v>0</v>
      </c>
      <c r="AV3025" s="10">
        <v>51.98711063372717</v>
      </c>
      <c r="AW3025" s="10">
        <v>51.98711063372717</v>
      </c>
      <c r="AX3025" s="17">
        <v>0</v>
      </c>
    </row>
    <row r="3026" spans="1:50" x14ac:dyDescent="0.25">
      <c r="A3026" s="22" t="s">
        <v>2195</v>
      </c>
      <c r="B3026" s="22" t="s">
        <v>3960</v>
      </c>
      <c r="C3026" s="22" t="s">
        <v>2402</v>
      </c>
      <c r="D3026" s="22">
        <v>3112</v>
      </c>
      <c r="E3026" s="22" t="s">
        <v>4242</v>
      </c>
      <c r="F3026" s="43">
        <v>9.9999999999999995E-7</v>
      </c>
      <c r="G3026" s="43">
        <v>4.6448976650800002</v>
      </c>
      <c r="H3026" s="43">
        <v>0.16742424242424242</v>
      </c>
      <c r="I3026" s="9">
        <v>0</v>
      </c>
      <c r="J3026" s="9">
        <v>0.16742424242424242</v>
      </c>
      <c r="K3026" s="11">
        <v>0</v>
      </c>
      <c r="L3026" s="41">
        <v>2</v>
      </c>
      <c r="M3026" s="44">
        <v>0</v>
      </c>
      <c r="N3026" s="13">
        <v>0</v>
      </c>
      <c r="O3026" s="13">
        <v>0</v>
      </c>
      <c r="P3026" s="22">
        <v>0</v>
      </c>
      <c r="Q3026" s="22">
        <v>0</v>
      </c>
      <c r="R3026" s="14">
        <v>0</v>
      </c>
      <c r="S3026" s="22">
        <v>3</v>
      </c>
      <c r="T3026" s="22">
        <v>1</v>
      </c>
      <c r="U3026" s="22">
        <v>16</v>
      </c>
      <c r="V3026" s="22"/>
      <c r="W3026" s="22">
        <v>5</v>
      </c>
      <c r="X3026" s="22">
        <v>4</v>
      </c>
      <c r="Y3026" s="14">
        <v>16</v>
      </c>
      <c r="Z3026" s="10">
        <v>5</v>
      </c>
      <c r="AA3026" s="22">
        <v>4</v>
      </c>
      <c r="AB3026" s="22">
        <v>8.2899999999999991</v>
      </c>
      <c r="AC3026" s="22">
        <v>2.1528999605694793E-7</v>
      </c>
      <c r="AD3026" s="42">
        <v>0</v>
      </c>
      <c r="AE3026" s="22">
        <v>999999</v>
      </c>
      <c r="AF3026" s="22">
        <v>0</v>
      </c>
      <c r="AG3026" s="22">
        <v>0</v>
      </c>
      <c r="AH3026" s="22">
        <v>0</v>
      </c>
      <c r="AI3026" s="22">
        <v>0</v>
      </c>
      <c r="AJ3026" s="22">
        <v>0</v>
      </c>
      <c r="AK3026" s="22">
        <v>0</v>
      </c>
      <c r="AL3026" s="45">
        <v>0</v>
      </c>
      <c r="AM3026" s="45">
        <v>0</v>
      </c>
      <c r="AN3026" s="45">
        <v>0</v>
      </c>
      <c r="AO3026" s="45">
        <v>0</v>
      </c>
      <c r="AP3026" s="45">
        <v>0</v>
      </c>
      <c r="AQ3026" s="45">
        <v>0</v>
      </c>
      <c r="AR3026" s="45">
        <v>0</v>
      </c>
      <c r="AS3026" s="45" t="s">
        <v>4445</v>
      </c>
      <c r="AT3026" s="45" t="s">
        <v>4445</v>
      </c>
      <c r="AU3026" s="45">
        <v>0</v>
      </c>
      <c r="AV3026" s="10">
        <v>29.864253393665159</v>
      </c>
      <c r="AW3026" s="10">
        <v>29.864253393665159</v>
      </c>
      <c r="AX3026" s="17">
        <v>0</v>
      </c>
    </row>
    <row r="3027" spans="1:50" x14ac:dyDescent="0.25">
      <c r="A3027" s="22" t="s">
        <v>2195</v>
      </c>
      <c r="B3027" s="22" t="s">
        <v>3960</v>
      </c>
      <c r="C3027" s="22" t="s">
        <v>2546</v>
      </c>
      <c r="D3027" s="22">
        <v>6342</v>
      </c>
      <c r="E3027" s="22" t="s">
        <v>4243</v>
      </c>
      <c r="F3027" s="43">
        <v>0</v>
      </c>
      <c r="G3027" s="43">
        <v>0.38742354967999998</v>
      </c>
      <c r="H3027" s="43">
        <v>0.12196969696969698</v>
      </c>
      <c r="I3027" s="9">
        <v>0</v>
      </c>
      <c r="J3027" s="9">
        <v>0.12196969696969698</v>
      </c>
      <c r="K3027" s="11">
        <v>0</v>
      </c>
      <c r="L3027" s="41">
        <v>0</v>
      </c>
      <c r="M3027" s="44">
        <v>0</v>
      </c>
      <c r="N3027" s="13">
        <v>0</v>
      </c>
      <c r="O3027" s="13">
        <v>0</v>
      </c>
      <c r="P3027" s="22">
        <v>0</v>
      </c>
      <c r="Q3027" s="22">
        <v>0</v>
      </c>
      <c r="R3027" s="14">
        <v>0</v>
      </c>
      <c r="S3027" s="22">
        <v>2</v>
      </c>
      <c r="T3027" s="22">
        <v>1</v>
      </c>
      <c r="U3027" s="22">
        <v>12</v>
      </c>
      <c r="V3027" s="22"/>
      <c r="W3027" s="22">
        <v>4</v>
      </c>
      <c r="X3027" s="22">
        <v>4</v>
      </c>
      <c r="Y3027" s="14">
        <v>12</v>
      </c>
      <c r="Z3027" s="10">
        <v>4</v>
      </c>
      <c r="AA3027" s="22">
        <v>4</v>
      </c>
      <c r="AB3027" s="22">
        <v>6.56</v>
      </c>
      <c r="AC3027" s="22">
        <v>0</v>
      </c>
      <c r="AD3027" s="42">
        <v>0</v>
      </c>
      <c r="AE3027" s="22">
        <v>999999</v>
      </c>
      <c r="AF3027" s="22">
        <v>0</v>
      </c>
      <c r="AG3027" s="22">
        <v>0</v>
      </c>
      <c r="AH3027" s="22">
        <v>0</v>
      </c>
      <c r="AI3027" s="22">
        <v>0</v>
      </c>
      <c r="AJ3027" s="22">
        <v>0</v>
      </c>
      <c r="AK3027" s="22">
        <v>0</v>
      </c>
      <c r="AL3027" s="45">
        <v>0</v>
      </c>
      <c r="AM3027" s="45">
        <v>0</v>
      </c>
      <c r="AN3027" s="45">
        <v>0</v>
      </c>
      <c r="AO3027" s="45">
        <v>0</v>
      </c>
      <c r="AP3027" s="45">
        <v>0</v>
      </c>
      <c r="AQ3027" s="45">
        <v>0</v>
      </c>
      <c r="AR3027" s="45">
        <v>0</v>
      </c>
      <c r="AS3027" s="45" t="s">
        <v>4445</v>
      </c>
      <c r="AT3027" s="45" t="s">
        <v>4445</v>
      </c>
      <c r="AU3027" s="45">
        <v>0</v>
      </c>
      <c r="AV3027" s="10">
        <v>32.795031055900616</v>
      </c>
      <c r="AW3027" s="10">
        <v>32.795031055900616</v>
      </c>
      <c r="AX3027" s="17">
        <v>0</v>
      </c>
    </row>
    <row r="3028" spans="1:50" x14ac:dyDescent="0.25">
      <c r="A3028" s="22" t="s">
        <v>1672</v>
      </c>
      <c r="B3028" s="22" t="s">
        <v>3951</v>
      </c>
      <c r="C3028" s="22" t="s">
        <v>4244</v>
      </c>
      <c r="D3028" s="22">
        <v>153</v>
      </c>
      <c r="E3028" s="22" t="s">
        <v>4245</v>
      </c>
      <c r="F3028" s="43">
        <v>0</v>
      </c>
      <c r="G3028" s="43">
        <v>0</v>
      </c>
      <c r="H3028" s="43">
        <v>1.4814393939393939</v>
      </c>
      <c r="I3028" s="9">
        <v>0</v>
      </c>
      <c r="J3028" s="9">
        <v>1.4814393939393939</v>
      </c>
      <c r="K3028" s="11">
        <v>0</v>
      </c>
      <c r="L3028" s="41">
        <v>0</v>
      </c>
      <c r="M3028" s="44">
        <v>0</v>
      </c>
      <c r="N3028" s="13">
        <v>0</v>
      </c>
      <c r="O3028" s="13">
        <v>0</v>
      </c>
      <c r="P3028" s="22">
        <v>0</v>
      </c>
      <c r="Q3028" s="22">
        <v>0</v>
      </c>
      <c r="R3028" s="14">
        <v>0</v>
      </c>
      <c r="S3028" s="22">
        <v>111</v>
      </c>
      <c r="T3028" s="22">
        <v>1</v>
      </c>
      <c r="U3028" s="22">
        <v>12</v>
      </c>
      <c r="V3028" s="22"/>
      <c r="W3028" s="22">
        <v>4</v>
      </c>
      <c r="X3028" s="22">
        <v>4</v>
      </c>
      <c r="Y3028" s="14">
        <v>12</v>
      </c>
      <c r="Z3028" s="10">
        <v>4</v>
      </c>
      <c r="AA3028" s="22">
        <v>4</v>
      </c>
      <c r="AB3028" s="22">
        <v>6.56</v>
      </c>
      <c r="AC3028" s="22">
        <v>0</v>
      </c>
      <c r="AD3028" s="42">
        <v>0</v>
      </c>
      <c r="AE3028" s="22">
        <v>999999</v>
      </c>
      <c r="AF3028" s="22">
        <v>0</v>
      </c>
      <c r="AG3028" s="22">
        <v>0</v>
      </c>
      <c r="AH3028" s="22">
        <v>0</v>
      </c>
      <c r="AI3028" s="22">
        <v>0</v>
      </c>
      <c r="AJ3028" s="22">
        <v>0</v>
      </c>
      <c r="AK3028" s="22">
        <v>0</v>
      </c>
      <c r="AL3028" s="45">
        <v>0</v>
      </c>
      <c r="AM3028" s="45">
        <v>0</v>
      </c>
      <c r="AN3028" s="45">
        <v>0</v>
      </c>
      <c r="AO3028" s="45">
        <v>0</v>
      </c>
      <c r="AP3028" s="45">
        <v>0</v>
      </c>
      <c r="AQ3028" s="45">
        <v>0</v>
      </c>
      <c r="AR3028" s="45">
        <v>0</v>
      </c>
      <c r="AS3028" s="45" t="s">
        <v>4445</v>
      </c>
      <c r="AT3028" s="45" t="s">
        <v>4445</v>
      </c>
      <c r="AU3028" s="45">
        <v>0</v>
      </c>
      <c r="AV3028" s="10">
        <v>2.700076706724623</v>
      </c>
      <c r="AW3028" s="10">
        <v>2.700076706724623</v>
      </c>
      <c r="AX3028" s="17">
        <v>0</v>
      </c>
    </row>
    <row r="3029" spans="1:50" x14ac:dyDescent="0.25">
      <c r="A3029" s="22" t="s">
        <v>1672</v>
      </c>
      <c r="B3029" s="22" t="s">
        <v>3951</v>
      </c>
      <c r="C3029" s="22" t="s">
        <v>4244</v>
      </c>
      <c r="D3029" s="22">
        <v>7783</v>
      </c>
      <c r="E3029" s="22" t="s">
        <v>4246</v>
      </c>
      <c r="F3029" s="43">
        <v>0</v>
      </c>
      <c r="G3029" s="43">
        <v>0</v>
      </c>
      <c r="H3029" s="43">
        <v>0.94526515151515145</v>
      </c>
      <c r="I3029" s="9">
        <v>0</v>
      </c>
      <c r="J3029" s="9">
        <v>0.94526515151515145</v>
      </c>
      <c r="K3029" s="11">
        <v>0</v>
      </c>
      <c r="L3029" s="41">
        <v>0</v>
      </c>
      <c r="M3029" s="44">
        <v>0</v>
      </c>
      <c r="N3029" s="13">
        <v>0</v>
      </c>
      <c r="O3029" s="13">
        <v>0</v>
      </c>
      <c r="P3029" s="22">
        <v>0</v>
      </c>
      <c r="Q3029" s="22">
        <v>0</v>
      </c>
      <c r="R3029" s="14">
        <v>0</v>
      </c>
      <c r="S3029" s="22">
        <v>31</v>
      </c>
      <c r="T3029" s="22">
        <v>1</v>
      </c>
      <c r="U3029" s="22">
        <v>12</v>
      </c>
      <c r="V3029" s="22"/>
      <c r="W3029" s="22">
        <v>4</v>
      </c>
      <c r="X3029" s="22">
        <v>4</v>
      </c>
      <c r="Y3029" s="14">
        <v>12</v>
      </c>
      <c r="Z3029" s="10">
        <v>4</v>
      </c>
      <c r="AA3029" s="22">
        <v>4</v>
      </c>
      <c r="AB3029" s="22">
        <v>6.56</v>
      </c>
      <c r="AC3029" s="22">
        <v>0</v>
      </c>
      <c r="AD3029" s="42">
        <v>0</v>
      </c>
      <c r="AE3029" s="22">
        <v>999999</v>
      </c>
      <c r="AF3029" s="22">
        <v>0</v>
      </c>
      <c r="AG3029" s="22">
        <v>0</v>
      </c>
      <c r="AH3029" s="22">
        <v>0</v>
      </c>
      <c r="AI3029" s="22">
        <v>0</v>
      </c>
      <c r="AJ3029" s="22">
        <v>0</v>
      </c>
      <c r="AK3029" s="22">
        <v>0</v>
      </c>
      <c r="AL3029" s="45">
        <v>0</v>
      </c>
      <c r="AM3029" s="45">
        <v>0</v>
      </c>
      <c r="AN3029" s="45">
        <v>0</v>
      </c>
      <c r="AO3029" s="45">
        <v>0</v>
      </c>
      <c r="AP3029" s="45">
        <v>0</v>
      </c>
      <c r="AQ3029" s="45">
        <v>0</v>
      </c>
      <c r="AR3029" s="45">
        <v>0</v>
      </c>
      <c r="AS3029" s="45" t="s">
        <v>4445</v>
      </c>
      <c r="AT3029" s="45" t="s">
        <v>4445</v>
      </c>
      <c r="AU3029" s="45">
        <v>0</v>
      </c>
      <c r="AV3029" s="10">
        <v>4.23161691043879</v>
      </c>
      <c r="AW3029" s="10">
        <v>4.23161691043879</v>
      </c>
      <c r="AX3029" s="17">
        <v>0</v>
      </c>
    </row>
    <row r="3030" spans="1:50" x14ac:dyDescent="0.25">
      <c r="A3030" s="22" t="s">
        <v>1672</v>
      </c>
      <c r="B3030" s="22" t="s">
        <v>3951</v>
      </c>
      <c r="C3030" s="22" t="s">
        <v>4244</v>
      </c>
      <c r="D3030" s="22">
        <v>6869</v>
      </c>
      <c r="E3030" s="22" t="s">
        <v>4247</v>
      </c>
      <c r="F3030" s="43">
        <v>0</v>
      </c>
      <c r="G3030" s="43">
        <v>0</v>
      </c>
      <c r="H3030" s="43">
        <v>10.834090909090909</v>
      </c>
      <c r="I3030" s="9">
        <v>0</v>
      </c>
      <c r="J3030" s="9">
        <v>10.834090909090909</v>
      </c>
      <c r="K3030" s="11">
        <v>0</v>
      </c>
      <c r="L3030" s="41">
        <v>0</v>
      </c>
      <c r="M3030" s="44">
        <v>0</v>
      </c>
      <c r="N3030" s="13">
        <v>0</v>
      </c>
      <c r="O3030" s="13">
        <v>0</v>
      </c>
      <c r="P3030" s="22">
        <v>0</v>
      </c>
      <c r="Q3030" s="22">
        <v>0</v>
      </c>
      <c r="R3030" s="14">
        <v>0</v>
      </c>
      <c r="S3030" s="22">
        <v>234</v>
      </c>
      <c r="T3030" s="22">
        <v>1</v>
      </c>
      <c r="U3030" s="22">
        <v>12</v>
      </c>
      <c r="V3030" s="22"/>
      <c r="W3030" s="22">
        <v>4</v>
      </c>
      <c r="X3030" s="22">
        <v>4</v>
      </c>
      <c r="Y3030" s="14">
        <v>12</v>
      </c>
      <c r="Z3030" s="10">
        <v>4</v>
      </c>
      <c r="AA3030" s="22">
        <v>4</v>
      </c>
      <c r="AB3030" s="22">
        <v>6.56</v>
      </c>
      <c r="AC3030" s="22">
        <v>0</v>
      </c>
      <c r="AD3030" s="42">
        <v>0</v>
      </c>
      <c r="AE3030" s="22">
        <v>999999</v>
      </c>
      <c r="AF3030" s="22">
        <v>0</v>
      </c>
      <c r="AG3030" s="22">
        <v>0</v>
      </c>
      <c r="AH3030" s="22">
        <v>0</v>
      </c>
      <c r="AI3030" s="22">
        <v>0</v>
      </c>
      <c r="AJ3030" s="22">
        <v>0</v>
      </c>
      <c r="AK3030" s="22">
        <v>0</v>
      </c>
      <c r="AL3030" s="45">
        <v>0</v>
      </c>
      <c r="AM3030" s="45">
        <v>0</v>
      </c>
      <c r="AN3030" s="45">
        <v>0</v>
      </c>
      <c r="AO3030" s="45">
        <v>0</v>
      </c>
      <c r="AP3030" s="45">
        <v>0</v>
      </c>
      <c r="AQ3030" s="45">
        <v>0</v>
      </c>
      <c r="AR3030" s="45">
        <v>0</v>
      </c>
      <c r="AS3030" s="45" t="s">
        <v>4445</v>
      </c>
      <c r="AT3030" s="45" t="s">
        <v>4445</v>
      </c>
      <c r="AU3030" s="45">
        <v>0</v>
      </c>
      <c r="AV3030" s="10">
        <v>0.36920495070274806</v>
      </c>
      <c r="AW3030" s="10">
        <v>0.36920495070274806</v>
      </c>
      <c r="AX3030" s="17">
        <v>0</v>
      </c>
    </row>
    <row r="3031" spans="1:50" x14ac:dyDescent="0.25">
      <c r="A3031" s="22" t="s">
        <v>1672</v>
      </c>
      <c r="B3031" s="22" t="s">
        <v>3951</v>
      </c>
      <c r="C3031" s="22" t="s">
        <v>4244</v>
      </c>
      <c r="D3031" s="22">
        <v>8701</v>
      </c>
      <c r="E3031" s="22" t="s">
        <v>4248</v>
      </c>
      <c r="F3031" s="43">
        <v>0</v>
      </c>
      <c r="G3031" s="43">
        <v>0</v>
      </c>
      <c r="H3031" s="43">
        <v>7.4087121212121216</v>
      </c>
      <c r="I3031" s="9">
        <v>0</v>
      </c>
      <c r="J3031" s="9">
        <v>7.4087121212121216</v>
      </c>
      <c r="K3031" s="11">
        <v>0</v>
      </c>
      <c r="L3031" s="41">
        <v>0</v>
      </c>
      <c r="M3031" s="44">
        <v>0</v>
      </c>
      <c r="N3031" s="13">
        <v>0</v>
      </c>
      <c r="O3031" s="13">
        <v>0</v>
      </c>
      <c r="P3031" s="22">
        <v>0</v>
      </c>
      <c r="Q3031" s="22">
        <v>0</v>
      </c>
      <c r="R3031" s="14">
        <v>0</v>
      </c>
      <c r="S3031" s="22">
        <v>169</v>
      </c>
      <c r="T3031" s="22">
        <v>1</v>
      </c>
      <c r="U3031" s="22">
        <v>12</v>
      </c>
      <c r="V3031" s="22"/>
      <c r="W3031" s="22">
        <v>4</v>
      </c>
      <c r="X3031" s="22">
        <v>4</v>
      </c>
      <c r="Y3031" s="14">
        <v>12</v>
      </c>
      <c r="Z3031" s="10">
        <v>4</v>
      </c>
      <c r="AA3031" s="22">
        <v>4</v>
      </c>
      <c r="AB3031" s="22">
        <v>6.56</v>
      </c>
      <c r="AC3031" s="22">
        <v>0</v>
      </c>
      <c r="AD3031" s="42">
        <v>0</v>
      </c>
      <c r="AE3031" s="22">
        <v>999999</v>
      </c>
      <c r="AF3031" s="22">
        <v>0</v>
      </c>
      <c r="AG3031" s="22">
        <v>0</v>
      </c>
      <c r="AH3031" s="22">
        <v>0</v>
      </c>
      <c r="AI3031" s="22">
        <v>0</v>
      </c>
      <c r="AJ3031" s="22">
        <v>0</v>
      </c>
      <c r="AK3031" s="22">
        <v>0</v>
      </c>
      <c r="AL3031" s="45">
        <v>0</v>
      </c>
      <c r="AM3031" s="45">
        <v>0</v>
      </c>
      <c r="AN3031" s="45">
        <v>0</v>
      </c>
      <c r="AO3031" s="45">
        <v>0</v>
      </c>
      <c r="AP3031" s="45">
        <v>0</v>
      </c>
      <c r="AQ3031" s="45">
        <v>0</v>
      </c>
      <c r="AR3031" s="45">
        <v>0</v>
      </c>
      <c r="AS3031" s="45" t="s">
        <v>4445</v>
      </c>
      <c r="AT3031" s="45" t="s">
        <v>4445</v>
      </c>
      <c r="AU3031" s="45">
        <v>0</v>
      </c>
      <c r="AV3031" s="10">
        <v>0.53990490311365613</v>
      </c>
      <c r="AW3031" s="10">
        <v>0.53990490311365613</v>
      </c>
      <c r="AX3031" s="17">
        <v>0</v>
      </c>
    </row>
    <row r="3032" spans="1:50" x14ac:dyDescent="0.25">
      <c r="A3032" s="22" t="s">
        <v>1672</v>
      </c>
      <c r="B3032" s="22" t="s">
        <v>3951</v>
      </c>
      <c r="C3032" s="22" t="s">
        <v>4244</v>
      </c>
      <c r="D3032" s="22">
        <v>5256</v>
      </c>
      <c r="E3032" s="22" t="s">
        <v>4249</v>
      </c>
      <c r="F3032" s="43">
        <v>0</v>
      </c>
      <c r="G3032" s="43">
        <v>0</v>
      </c>
      <c r="H3032" s="43">
        <v>3.0617424242424245</v>
      </c>
      <c r="I3032" s="9">
        <v>0</v>
      </c>
      <c r="J3032" s="9">
        <v>3.0617424242424245</v>
      </c>
      <c r="K3032" s="11">
        <v>0</v>
      </c>
      <c r="L3032" s="41">
        <v>0</v>
      </c>
      <c r="M3032" s="44">
        <v>0</v>
      </c>
      <c r="N3032" s="13">
        <v>0</v>
      </c>
      <c r="O3032" s="13">
        <v>0</v>
      </c>
      <c r="P3032" s="22">
        <v>0</v>
      </c>
      <c r="Q3032" s="22">
        <v>0</v>
      </c>
      <c r="R3032" s="14">
        <v>0</v>
      </c>
      <c r="S3032" s="22">
        <v>170</v>
      </c>
      <c r="T3032" s="22">
        <v>1</v>
      </c>
      <c r="U3032" s="22">
        <v>12</v>
      </c>
      <c r="V3032" s="22"/>
      <c r="W3032" s="22">
        <v>4</v>
      </c>
      <c r="X3032" s="22">
        <v>4</v>
      </c>
      <c r="Y3032" s="14">
        <v>12</v>
      </c>
      <c r="Z3032" s="10">
        <v>4</v>
      </c>
      <c r="AA3032" s="22">
        <v>4</v>
      </c>
      <c r="AB3032" s="22">
        <v>6.56</v>
      </c>
      <c r="AC3032" s="22">
        <v>0</v>
      </c>
      <c r="AD3032" s="42">
        <v>0</v>
      </c>
      <c r="AE3032" s="22">
        <v>999999</v>
      </c>
      <c r="AF3032" s="22">
        <v>0</v>
      </c>
      <c r="AG3032" s="22">
        <v>0</v>
      </c>
      <c r="AH3032" s="22">
        <v>0</v>
      </c>
      <c r="AI3032" s="22">
        <v>0</v>
      </c>
      <c r="AJ3032" s="22">
        <v>0</v>
      </c>
      <c r="AK3032" s="22">
        <v>0</v>
      </c>
      <c r="AL3032" s="45">
        <v>0</v>
      </c>
      <c r="AM3032" s="45">
        <v>0</v>
      </c>
      <c r="AN3032" s="45">
        <v>0</v>
      </c>
      <c r="AO3032" s="45">
        <v>0</v>
      </c>
      <c r="AP3032" s="45">
        <v>0</v>
      </c>
      <c r="AQ3032" s="45">
        <v>0</v>
      </c>
      <c r="AR3032" s="45">
        <v>0</v>
      </c>
      <c r="AS3032" s="45" t="s">
        <v>4445</v>
      </c>
      <c r="AT3032" s="45" t="s">
        <v>4445</v>
      </c>
      <c r="AU3032" s="45">
        <v>0</v>
      </c>
      <c r="AV3032" s="10">
        <v>1.3064456266237783</v>
      </c>
      <c r="AW3032" s="10">
        <v>1.3064456266237783</v>
      </c>
      <c r="AX3032" s="17">
        <v>0</v>
      </c>
    </row>
    <row r="3033" spans="1:50" x14ac:dyDescent="0.25">
      <c r="A3033" s="22" t="s">
        <v>1672</v>
      </c>
      <c r="B3033" s="22" t="s">
        <v>3951</v>
      </c>
      <c r="C3033" s="22" t="s">
        <v>4244</v>
      </c>
      <c r="D3033" s="22">
        <v>8196</v>
      </c>
      <c r="E3033" s="22" t="s">
        <v>4250</v>
      </c>
      <c r="F3033" s="43">
        <v>0</v>
      </c>
      <c r="G3033" s="43">
        <v>0</v>
      </c>
      <c r="H3033" s="43">
        <v>3.5782196969696973</v>
      </c>
      <c r="I3033" s="9">
        <v>0</v>
      </c>
      <c r="J3033" s="9">
        <v>3.5782196969696973</v>
      </c>
      <c r="K3033" s="11">
        <v>0</v>
      </c>
      <c r="L3033" s="41">
        <v>0</v>
      </c>
      <c r="M3033" s="44">
        <v>0</v>
      </c>
      <c r="N3033" s="13">
        <v>0</v>
      </c>
      <c r="O3033" s="13">
        <v>0</v>
      </c>
      <c r="P3033" s="22">
        <v>0</v>
      </c>
      <c r="Q3033" s="22">
        <v>0</v>
      </c>
      <c r="R3033" s="14">
        <v>0</v>
      </c>
      <c r="S3033" s="22">
        <v>117</v>
      </c>
      <c r="T3033" s="22">
        <v>1</v>
      </c>
      <c r="U3033" s="22">
        <v>12</v>
      </c>
      <c r="V3033" s="22"/>
      <c r="W3033" s="22">
        <v>4</v>
      </c>
      <c r="X3033" s="22">
        <v>4</v>
      </c>
      <c r="Y3033" s="14">
        <v>12</v>
      </c>
      <c r="Z3033" s="10">
        <v>4</v>
      </c>
      <c r="AA3033" s="22">
        <v>4</v>
      </c>
      <c r="AB3033" s="22">
        <v>6.56</v>
      </c>
      <c r="AC3033" s="22">
        <v>0</v>
      </c>
      <c r="AD3033" s="42">
        <v>0</v>
      </c>
      <c r="AE3033" s="22">
        <v>999999</v>
      </c>
      <c r="AF3033" s="22">
        <v>0</v>
      </c>
      <c r="AG3033" s="22">
        <v>0</v>
      </c>
      <c r="AH3033" s="22">
        <v>0</v>
      </c>
      <c r="AI3033" s="22">
        <v>0</v>
      </c>
      <c r="AJ3033" s="22">
        <v>0</v>
      </c>
      <c r="AK3033" s="22">
        <v>0</v>
      </c>
      <c r="AL3033" s="45">
        <v>0</v>
      </c>
      <c r="AM3033" s="45">
        <v>0</v>
      </c>
      <c r="AN3033" s="45">
        <v>0</v>
      </c>
      <c r="AO3033" s="45">
        <v>0</v>
      </c>
      <c r="AP3033" s="45">
        <v>0</v>
      </c>
      <c r="AQ3033" s="45">
        <v>0</v>
      </c>
      <c r="AR3033" s="45">
        <v>0</v>
      </c>
      <c r="AS3033" s="45" t="s">
        <v>4445</v>
      </c>
      <c r="AT3033" s="45" t="s">
        <v>4445</v>
      </c>
      <c r="AU3033" s="45">
        <v>0</v>
      </c>
      <c r="AV3033" s="10">
        <v>1.1178743449955009</v>
      </c>
      <c r="AW3033" s="10">
        <v>1.1178743449955009</v>
      </c>
      <c r="AX3033" s="17">
        <v>0</v>
      </c>
    </row>
    <row r="3034" spans="1:50" x14ac:dyDescent="0.25">
      <c r="A3034" s="22" t="s">
        <v>1672</v>
      </c>
      <c r="B3034" s="22" t="s">
        <v>3951</v>
      </c>
      <c r="C3034" s="22" t="s">
        <v>4251</v>
      </c>
      <c r="D3034" s="22">
        <v>7929</v>
      </c>
      <c r="E3034" s="22" t="s">
        <v>4252</v>
      </c>
      <c r="F3034" s="43">
        <v>0</v>
      </c>
      <c r="G3034" s="43">
        <v>0</v>
      </c>
      <c r="H3034" s="43">
        <v>2.5024621212121212</v>
      </c>
      <c r="I3034" s="9">
        <v>0</v>
      </c>
      <c r="J3034" s="9">
        <v>2.5024621212121212</v>
      </c>
      <c r="K3034" s="11">
        <v>0</v>
      </c>
      <c r="L3034" s="41">
        <v>0</v>
      </c>
      <c r="M3034" s="44">
        <v>0</v>
      </c>
      <c r="N3034" s="13">
        <v>0</v>
      </c>
      <c r="O3034" s="13">
        <v>0</v>
      </c>
      <c r="P3034" s="22">
        <v>0</v>
      </c>
      <c r="Q3034" s="22">
        <v>0</v>
      </c>
      <c r="R3034" s="14">
        <v>0</v>
      </c>
      <c r="S3034" s="22">
        <v>98</v>
      </c>
      <c r="T3034" s="22">
        <v>1</v>
      </c>
      <c r="U3034" s="22">
        <v>12</v>
      </c>
      <c r="V3034" s="22"/>
      <c r="W3034" s="22">
        <v>4</v>
      </c>
      <c r="X3034" s="22">
        <v>4</v>
      </c>
      <c r="Y3034" s="14">
        <v>12</v>
      </c>
      <c r="Z3034" s="10">
        <v>4</v>
      </c>
      <c r="AA3034" s="22">
        <v>4</v>
      </c>
      <c r="AB3034" s="22">
        <v>6.56</v>
      </c>
      <c r="AC3034" s="22">
        <v>0</v>
      </c>
      <c r="AD3034" s="42">
        <v>0</v>
      </c>
      <c r="AE3034" s="22">
        <v>999999</v>
      </c>
      <c r="AF3034" s="22">
        <v>0</v>
      </c>
      <c r="AG3034" s="22">
        <v>0</v>
      </c>
      <c r="AH3034" s="22">
        <v>0</v>
      </c>
      <c r="AI3034" s="22">
        <v>0</v>
      </c>
      <c r="AJ3034" s="22">
        <v>0</v>
      </c>
      <c r="AK3034" s="22">
        <v>0</v>
      </c>
      <c r="AL3034" s="45">
        <v>0</v>
      </c>
      <c r="AM3034" s="45">
        <v>0</v>
      </c>
      <c r="AN3034" s="45">
        <v>0</v>
      </c>
      <c r="AO3034" s="45">
        <v>0</v>
      </c>
      <c r="AP3034" s="45">
        <v>0</v>
      </c>
      <c r="AQ3034" s="45">
        <v>0</v>
      </c>
      <c r="AR3034" s="45">
        <v>0</v>
      </c>
      <c r="AS3034" s="45" t="s">
        <v>4445</v>
      </c>
      <c r="AT3034" s="45" t="s">
        <v>4445</v>
      </c>
      <c r="AU3034" s="45">
        <v>0</v>
      </c>
      <c r="AV3034" s="10">
        <v>1.598425792779838</v>
      </c>
      <c r="AW3034" s="10">
        <v>1.598425792779838</v>
      </c>
      <c r="AX3034" s="17">
        <v>0</v>
      </c>
    </row>
    <row r="3035" spans="1:50" x14ac:dyDescent="0.25">
      <c r="A3035" s="22" t="s">
        <v>1672</v>
      </c>
      <c r="B3035" s="22" t="s">
        <v>3951</v>
      </c>
      <c r="C3035" s="22" t="s">
        <v>4251</v>
      </c>
      <c r="D3035" s="22">
        <v>4558</v>
      </c>
      <c r="E3035" s="22" t="s">
        <v>4253</v>
      </c>
      <c r="F3035" s="43">
        <v>0</v>
      </c>
      <c r="G3035" s="43">
        <v>0</v>
      </c>
      <c r="H3035" s="43">
        <v>38.429166666666667</v>
      </c>
      <c r="I3035" s="9">
        <v>0</v>
      </c>
      <c r="J3035" s="9">
        <v>38.429166666666667</v>
      </c>
      <c r="K3035" s="11">
        <v>0</v>
      </c>
      <c r="L3035" s="41">
        <v>0</v>
      </c>
      <c r="M3035" s="44">
        <v>0</v>
      </c>
      <c r="N3035" s="13">
        <v>0</v>
      </c>
      <c r="O3035" s="13">
        <v>0</v>
      </c>
      <c r="P3035" s="22">
        <v>0</v>
      </c>
      <c r="Q3035" s="22">
        <v>0</v>
      </c>
      <c r="R3035" s="14">
        <v>0</v>
      </c>
      <c r="S3035" s="22">
        <v>912</v>
      </c>
      <c r="T3035" s="22">
        <v>1</v>
      </c>
      <c r="U3035" s="22">
        <v>12</v>
      </c>
      <c r="V3035" s="22"/>
      <c r="W3035" s="22">
        <v>4</v>
      </c>
      <c r="X3035" s="22">
        <v>4</v>
      </c>
      <c r="Y3035" s="14">
        <v>12</v>
      </c>
      <c r="Z3035" s="10">
        <v>4</v>
      </c>
      <c r="AA3035" s="22">
        <v>4</v>
      </c>
      <c r="AB3035" s="22">
        <v>6.56</v>
      </c>
      <c r="AC3035" s="22">
        <v>0</v>
      </c>
      <c r="AD3035" s="42">
        <v>0</v>
      </c>
      <c r="AE3035" s="22">
        <v>999999</v>
      </c>
      <c r="AF3035" s="22">
        <v>0</v>
      </c>
      <c r="AG3035" s="22">
        <v>0</v>
      </c>
      <c r="AH3035" s="22">
        <v>0</v>
      </c>
      <c r="AI3035" s="22">
        <v>0</v>
      </c>
      <c r="AJ3035" s="22">
        <v>0</v>
      </c>
      <c r="AK3035" s="22">
        <v>0</v>
      </c>
      <c r="AL3035" s="45">
        <v>0</v>
      </c>
      <c r="AM3035" s="45">
        <v>0</v>
      </c>
      <c r="AN3035" s="45">
        <v>0</v>
      </c>
      <c r="AO3035" s="45">
        <v>0</v>
      </c>
      <c r="AP3035" s="45">
        <v>0</v>
      </c>
      <c r="AQ3035" s="45">
        <v>0</v>
      </c>
      <c r="AR3035" s="45">
        <v>0</v>
      </c>
      <c r="AS3035" s="45" t="s">
        <v>4445</v>
      </c>
      <c r="AT3035" s="45" t="s">
        <v>4445</v>
      </c>
      <c r="AU3035" s="45">
        <v>0</v>
      </c>
      <c r="AV3035" s="10">
        <v>0.10408760706928331</v>
      </c>
      <c r="AW3035" s="10">
        <v>0.10408760706928331</v>
      </c>
      <c r="AX3035" s="17">
        <v>0</v>
      </c>
    </row>
    <row r="3036" spans="1:50" x14ac:dyDescent="0.25">
      <c r="A3036" s="22" t="s">
        <v>1672</v>
      </c>
      <c r="B3036" s="22" t="s">
        <v>3951</v>
      </c>
      <c r="C3036" s="22" t="s">
        <v>4251</v>
      </c>
      <c r="D3036" s="22">
        <v>8336</v>
      </c>
      <c r="E3036" s="22" t="s">
        <v>4254</v>
      </c>
      <c r="F3036" s="43">
        <v>0</v>
      </c>
      <c r="G3036" s="43">
        <v>0</v>
      </c>
      <c r="H3036" s="43">
        <v>12.017234848484849</v>
      </c>
      <c r="I3036" s="9">
        <v>0</v>
      </c>
      <c r="J3036" s="9">
        <v>12.017234848484849</v>
      </c>
      <c r="K3036" s="11">
        <v>0</v>
      </c>
      <c r="L3036" s="41">
        <v>0</v>
      </c>
      <c r="M3036" s="44">
        <v>0</v>
      </c>
      <c r="N3036" s="13">
        <v>0</v>
      </c>
      <c r="O3036" s="13">
        <v>0</v>
      </c>
      <c r="P3036" s="22">
        <v>0</v>
      </c>
      <c r="Q3036" s="22">
        <v>0</v>
      </c>
      <c r="R3036" s="14">
        <v>0</v>
      </c>
      <c r="S3036" s="22">
        <v>227</v>
      </c>
      <c r="T3036" s="22">
        <v>1</v>
      </c>
      <c r="U3036" s="22">
        <v>12</v>
      </c>
      <c r="V3036" s="22"/>
      <c r="W3036" s="22">
        <v>4</v>
      </c>
      <c r="X3036" s="22">
        <v>4</v>
      </c>
      <c r="Y3036" s="14">
        <v>12</v>
      </c>
      <c r="Z3036" s="10">
        <v>4</v>
      </c>
      <c r="AA3036" s="22">
        <v>4</v>
      </c>
      <c r="AB3036" s="22">
        <v>6.56</v>
      </c>
      <c r="AC3036" s="22">
        <v>0</v>
      </c>
      <c r="AD3036" s="42">
        <v>0</v>
      </c>
      <c r="AE3036" s="22">
        <v>999999</v>
      </c>
      <c r="AF3036" s="22">
        <v>0</v>
      </c>
      <c r="AG3036" s="22">
        <v>0</v>
      </c>
      <c r="AH3036" s="22">
        <v>0</v>
      </c>
      <c r="AI3036" s="22">
        <v>0</v>
      </c>
      <c r="AJ3036" s="22">
        <v>0</v>
      </c>
      <c r="AK3036" s="22">
        <v>0</v>
      </c>
      <c r="AL3036" s="45">
        <v>0</v>
      </c>
      <c r="AM3036" s="45">
        <v>0</v>
      </c>
      <c r="AN3036" s="45">
        <v>0</v>
      </c>
      <c r="AO3036" s="45">
        <v>0</v>
      </c>
      <c r="AP3036" s="45">
        <v>0</v>
      </c>
      <c r="AQ3036" s="45">
        <v>0</v>
      </c>
      <c r="AR3036" s="45">
        <v>0</v>
      </c>
      <c r="AS3036" s="45" t="s">
        <v>4445</v>
      </c>
      <c r="AT3036" s="45" t="s">
        <v>4445</v>
      </c>
      <c r="AU3036" s="45">
        <v>0</v>
      </c>
      <c r="AV3036" s="10">
        <v>0.33285527414855559</v>
      </c>
      <c r="AW3036" s="10">
        <v>0.33285527414855559</v>
      </c>
      <c r="AX3036" s="17">
        <v>0</v>
      </c>
    </row>
    <row r="3037" spans="1:50" x14ac:dyDescent="0.25">
      <c r="A3037" s="22" t="s">
        <v>1672</v>
      </c>
      <c r="B3037" s="22" t="s">
        <v>3951</v>
      </c>
      <c r="C3037" s="22" t="s">
        <v>4251</v>
      </c>
      <c r="D3037" s="22">
        <v>9185</v>
      </c>
      <c r="E3037" s="22" t="s">
        <v>4255</v>
      </c>
      <c r="F3037" s="43">
        <v>0</v>
      </c>
      <c r="G3037" s="43">
        <v>0</v>
      </c>
      <c r="H3037" s="43">
        <v>11.633143939393941</v>
      </c>
      <c r="I3037" s="9">
        <v>0</v>
      </c>
      <c r="J3037" s="9">
        <v>11.633143939393941</v>
      </c>
      <c r="K3037" s="11">
        <v>0</v>
      </c>
      <c r="L3037" s="41">
        <v>0</v>
      </c>
      <c r="M3037" s="44">
        <v>0</v>
      </c>
      <c r="N3037" s="13">
        <v>0</v>
      </c>
      <c r="O3037" s="13">
        <v>0</v>
      </c>
      <c r="P3037" s="22">
        <v>0</v>
      </c>
      <c r="Q3037" s="22">
        <v>0</v>
      </c>
      <c r="R3037" s="14">
        <v>0</v>
      </c>
      <c r="S3037" s="22">
        <v>187</v>
      </c>
      <c r="T3037" s="22">
        <v>1</v>
      </c>
      <c r="U3037" s="22">
        <v>12</v>
      </c>
      <c r="V3037" s="22"/>
      <c r="W3037" s="22">
        <v>4</v>
      </c>
      <c r="X3037" s="22">
        <v>4</v>
      </c>
      <c r="Y3037" s="14">
        <v>12</v>
      </c>
      <c r="Z3037" s="10">
        <v>4</v>
      </c>
      <c r="AA3037" s="22">
        <v>4</v>
      </c>
      <c r="AB3037" s="22">
        <v>6.56</v>
      </c>
      <c r="AC3037" s="22">
        <v>0</v>
      </c>
      <c r="AD3037" s="42">
        <v>0</v>
      </c>
      <c r="AE3037" s="22">
        <v>999999</v>
      </c>
      <c r="AF3037" s="22">
        <v>0</v>
      </c>
      <c r="AG3037" s="22">
        <v>0</v>
      </c>
      <c r="AH3037" s="22">
        <v>0</v>
      </c>
      <c r="AI3037" s="22">
        <v>0</v>
      </c>
      <c r="AJ3037" s="22">
        <v>0</v>
      </c>
      <c r="AK3037" s="22">
        <v>0</v>
      </c>
      <c r="AL3037" s="45">
        <v>0</v>
      </c>
      <c r="AM3037" s="45">
        <v>0</v>
      </c>
      <c r="AN3037" s="45">
        <v>0</v>
      </c>
      <c r="AO3037" s="45">
        <v>0</v>
      </c>
      <c r="AP3037" s="45">
        <v>0</v>
      </c>
      <c r="AQ3037" s="45">
        <v>0</v>
      </c>
      <c r="AR3037" s="45">
        <v>0</v>
      </c>
      <c r="AS3037" s="45" t="s">
        <v>4445</v>
      </c>
      <c r="AT3037" s="45" t="s">
        <v>4445</v>
      </c>
      <c r="AU3037" s="45">
        <v>0</v>
      </c>
      <c r="AV3037" s="10">
        <v>0.34384513944287964</v>
      </c>
      <c r="AW3037" s="10">
        <v>0.34384513944287964</v>
      </c>
      <c r="AX3037" s="17">
        <v>0</v>
      </c>
    </row>
    <row r="3038" spans="1:50" x14ac:dyDescent="0.25">
      <c r="A3038" s="22" t="s">
        <v>1672</v>
      </c>
      <c r="B3038" s="22" t="s">
        <v>3951</v>
      </c>
      <c r="C3038" s="22" t="s">
        <v>4251</v>
      </c>
      <c r="D3038" s="22">
        <v>7982</v>
      </c>
      <c r="E3038" s="22" t="s">
        <v>4256</v>
      </c>
      <c r="F3038" s="43">
        <v>0</v>
      </c>
      <c r="G3038" s="43">
        <v>0</v>
      </c>
      <c r="H3038" s="43">
        <v>3.5429924242424242</v>
      </c>
      <c r="I3038" s="9">
        <v>0</v>
      </c>
      <c r="J3038" s="9">
        <v>3.5429924242424242</v>
      </c>
      <c r="K3038" s="11">
        <v>0</v>
      </c>
      <c r="L3038" s="41">
        <v>0</v>
      </c>
      <c r="M3038" s="44">
        <v>0</v>
      </c>
      <c r="N3038" s="13">
        <v>0</v>
      </c>
      <c r="O3038" s="13">
        <v>0</v>
      </c>
      <c r="P3038" s="22">
        <v>0</v>
      </c>
      <c r="Q3038" s="22">
        <v>0</v>
      </c>
      <c r="R3038" s="14">
        <v>0</v>
      </c>
      <c r="S3038" s="22">
        <v>90</v>
      </c>
      <c r="T3038" s="22">
        <v>1</v>
      </c>
      <c r="U3038" s="22">
        <v>12</v>
      </c>
      <c r="V3038" s="22"/>
      <c r="W3038" s="22">
        <v>4</v>
      </c>
      <c r="X3038" s="22">
        <v>4</v>
      </c>
      <c r="Y3038" s="14">
        <v>12</v>
      </c>
      <c r="Z3038" s="10">
        <v>4</v>
      </c>
      <c r="AA3038" s="22">
        <v>4</v>
      </c>
      <c r="AB3038" s="22">
        <v>6.56</v>
      </c>
      <c r="AC3038" s="22">
        <v>0</v>
      </c>
      <c r="AD3038" s="42">
        <v>0</v>
      </c>
      <c r="AE3038" s="22">
        <v>999999</v>
      </c>
      <c r="AF3038" s="22">
        <v>0</v>
      </c>
      <c r="AG3038" s="22">
        <v>0</v>
      </c>
      <c r="AH3038" s="22">
        <v>0</v>
      </c>
      <c r="AI3038" s="22">
        <v>0</v>
      </c>
      <c r="AJ3038" s="22">
        <v>0</v>
      </c>
      <c r="AK3038" s="22">
        <v>0</v>
      </c>
      <c r="AL3038" s="45">
        <v>0</v>
      </c>
      <c r="AM3038" s="45">
        <v>0</v>
      </c>
      <c r="AN3038" s="45">
        <v>0</v>
      </c>
      <c r="AO3038" s="45">
        <v>0</v>
      </c>
      <c r="AP3038" s="45">
        <v>0</v>
      </c>
      <c r="AQ3038" s="45">
        <v>0</v>
      </c>
      <c r="AR3038" s="45">
        <v>0</v>
      </c>
      <c r="AS3038" s="45" t="s">
        <v>4445</v>
      </c>
      <c r="AT3038" s="45" t="s">
        <v>4445</v>
      </c>
      <c r="AU3038" s="45">
        <v>0</v>
      </c>
      <c r="AV3038" s="10">
        <v>1.1289891484471053</v>
      </c>
      <c r="AW3038" s="10">
        <v>1.1289891484471053</v>
      </c>
      <c r="AX3038" s="17">
        <v>0</v>
      </c>
    </row>
    <row r="3039" spans="1:50" x14ac:dyDescent="0.25">
      <c r="A3039" s="22" t="s">
        <v>1672</v>
      </c>
      <c r="B3039" s="22" t="s">
        <v>3951</v>
      </c>
      <c r="C3039" s="22" t="s">
        <v>4251</v>
      </c>
      <c r="D3039" s="22">
        <v>7200</v>
      </c>
      <c r="E3039" s="22" t="s">
        <v>4257</v>
      </c>
      <c r="F3039" s="43">
        <v>0</v>
      </c>
      <c r="G3039" s="43">
        <v>0</v>
      </c>
      <c r="H3039" s="43">
        <v>0.1941287878787879</v>
      </c>
      <c r="I3039" s="9">
        <v>0</v>
      </c>
      <c r="J3039" s="9">
        <v>0.1941287878787879</v>
      </c>
      <c r="K3039" s="11">
        <v>0</v>
      </c>
      <c r="L3039" s="41">
        <v>0</v>
      </c>
      <c r="M3039" s="44">
        <v>0</v>
      </c>
      <c r="N3039" s="13">
        <v>0</v>
      </c>
      <c r="O3039" s="13">
        <v>0</v>
      </c>
      <c r="P3039" s="22">
        <v>0</v>
      </c>
      <c r="Q3039" s="22">
        <v>0</v>
      </c>
      <c r="R3039" s="14">
        <v>0</v>
      </c>
      <c r="S3039" s="22">
        <v>8</v>
      </c>
      <c r="T3039" s="22">
        <v>1</v>
      </c>
      <c r="U3039" s="22">
        <v>12</v>
      </c>
      <c r="V3039" s="22"/>
      <c r="W3039" s="22">
        <v>4</v>
      </c>
      <c r="X3039" s="22">
        <v>4</v>
      </c>
      <c r="Y3039" s="14">
        <v>12</v>
      </c>
      <c r="Z3039" s="10">
        <v>4</v>
      </c>
      <c r="AA3039" s="22">
        <v>4</v>
      </c>
      <c r="AB3039" s="22">
        <v>6.56</v>
      </c>
      <c r="AC3039" s="22">
        <v>0</v>
      </c>
      <c r="AD3039" s="42">
        <v>0</v>
      </c>
      <c r="AE3039" s="22">
        <v>999999</v>
      </c>
      <c r="AF3039" s="22">
        <v>0</v>
      </c>
      <c r="AG3039" s="22">
        <v>0</v>
      </c>
      <c r="AH3039" s="22">
        <v>0</v>
      </c>
      <c r="AI3039" s="22">
        <v>0</v>
      </c>
      <c r="AJ3039" s="22">
        <v>0</v>
      </c>
      <c r="AK3039" s="22">
        <v>0</v>
      </c>
      <c r="AL3039" s="45">
        <v>0</v>
      </c>
      <c r="AM3039" s="45">
        <v>0</v>
      </c>
      <c r="AN3039" s="45">
        <v>0</v>
      </c>
      <c r="AO3039" s="45">
        <v>0</v>
      </c>
      <c r="AP3039" s="45">
        <v>0</v>
      </c>
      <c r="AQ3039" s="45">
        <v>0</v>
      </c>
      <c r="AR3039" s="45">
        <v>0</v>
      </c>
      <c r="AS3039" s="45" t="s">
        <v>4445</v>
      </c>
      <c r="AT3039" s="45" t="s">
        <v>4445</v>
      </c>
      <c r="AU3039" s="45">
        <v>0</v>
      </c>
      <c r="AV3039" s="10">
        <v>20.604878048780485</v>
      </c>
      <c r="AW3039" s="10">
        <v>20.604878048780485</v>
      </c>
      <c r="AX3039" s="17">
        <v>0</v>
      </c>
    </row>
    <row r="3040" spans="1:50" x14ac:dyDescent="0.25">
      <c r="A3040" s="22" t="s">
        <v>1672</v>
      </c>
      <c r="B3040" s="22" t="s">
        <v>3951</v>
      </c>
      <c r="C3040" s="22" t="s">
        <v>4258</v>
      </c>
      <c r="D3040" s="22">
        <v>7771</v>
      </c>
      <c r="E3040" s="22" t="s">
        <v>4259</v>
      </c>
      <c r="F3040" s="43">
        <v>0</v>
      </c>
      <c r="G3040" s="43">
        <v>0</v>
      </c>
      <c r="H3040" s="43">
        <v>1.050378787878788</v>
      </c>
      <c r="I3040" s="9">
        <v>0</v>
      </c>
      <c r="J3040" s="9">
        <v>1.050378787878788</v>
      </c>
      <c r="K3040" s="11">
        <v>0</v>
      </c>
      <c r="L3040" s="41">
        <v>0</v>
      </c>
      <c r="M3040" s="44">
        <v>0</v>
      </c>
      <c r="N3040" s="13">
        <v>0</v>
      </c>
      <c r="O3040" s="13">
        <v>0</v>
      </c>
      <c r="P3040" s="22">
        <v>0</v>
      </c>
      <c r="Q3040" s="22">
        <v>0</v>
      </c>
      <c r="R3040" s="14">
        <v>0</v>
      </c>
      <c r="S3040" s="22">
        <v>69</v>
      </c>
      <c r="T3040" s="22">
        <v>1</v>
      </c>
      <c r="U3040" s="22">
        <v>12</v>
      </c>
      <c r="V3040" s="22"/>
      <c r="W3040" s="22">
        <v>4</v>
      </c>
      <c r="X3040" s="22">
        <v>4</v>
      </c>
      <c r="Y3040" s="14">
        <v>12</v>
      </c>
      <c r="Z3040" s="10">
        <v>4</v>
      </c>
      <c r="AA3040" s="22">
        <v>4</v>
      </c>
      <c r="AB3040" s="22">
        <v>6.56</v>
      </c>
      <c r="AC3040" s="22">
        <v>0</v>
      </c>
      <c r="AD3040" s="42">
        <v>0</v>
      </c>
      <c r="AE3040" s="22">
        <v>999999</v>
      </c>
      <c r="AF3040" s="22">
        <v>0</v>
      </c>
      <c r="AG3040" s="22">
        <v>0</v>
      </c>
      <c r="AH3040" s="22">
        <v>0</v>
      </c>
      <c r="AI3040" s="22">
        <v>0</v>
      </c>
      <c r="AJ3040" s="22">
        <v>0</v>
      </c>
      <c r="AK3040" s="22">
        <v>0</v>
      </c>
      <c r="AL3040" s="45">
        <v>0</v>
      </c>
      <c r="AM3040" s="45">
        <v>0</v>
      </c>
      <c r="AN3040" s="45">
        <v>0</v>
      </c>
      <c r="AO3040" s="45">
        <v>0</v>
      </c>
      <c r="AP3040" s="45">
        <v>0</v>
      </c>
      <c r="AQ3040" s="45">
        <v>0</v>
      </c>
      <c r="AR3040" s="45">
        <v>0</v>
      </c>
      <c r="AS3040" s="45" t="s">
        <v>4445</v>
      </c>
      <c r="AT3040" s="45" t="s">
        <v>4445</v>
      </c>
      <c r="AU3040" s="45">
        <v>0</v>
      </c>
      <c r="AV3040" s="10">
        <v>3.8081500180310126</v>
      </c>
      <c r="AW3040" s="10">
        <v>3.8081500180310126</v>
      </c>
      <c r="AX3040" s="17">
        <v>0</v>
      </c>
    </row>
    <row r="3041" spans="1:50" x14ac:dyDescent="0.25">
      <c r="A3041" s="22" t="s">
        <v>1672</v>
      </c>
      <c r="B3041" s="22" t="s">
        <v>3951</v>
      </c>
      <c r="C3041" s="22" t="s">
        <v>4258</v>
      </c>
      <c r="D3041" s="22">
        <v>9830</v>
      </c>
      <c r="E3041" s="22" t="s">
        <v>4260</v>
      </c>
      <c r="F3041" s="43">
        <v>0</v>
      </c>
      <c r="G3041" s="43">
        <v>0</v>
      </c>
      <c r="H3041" s="43">
        <v>1.1721590909090909</v>
      </c>
      <c r="I3041" s="9">
        <v>0</v>
      </c>
      <c r="J3041" s="9">
        <v>1.1721590909090909</v>
      </c>
      <c r="K3041" s="11">
        <v>0</v>
      </c>
      <c r="L3041" s="41">
        <v>0</v>
      </c>
      <c r="M3041" s="44">
        <v>0</v>
      </c>
      <c r="N3041" s="13">
        <v>0</v>
      </c>
      <c r="O3041" s="13">
        <v>0</v>
      </c>
      <c r="P3041" s="22">
        <v>0</v>
      </c>
      <c r="Q3041" s="22">
        <v>0</v>
      </c>
      <c r="R3041" s="14">
        <v>0</v>
      </c>
      <c r="S3041" s="22">
        <v>49</v>
      </c>
      <c r="T3041" s="22">
        <v>1</v>
      </c>
      <c r="U3041" s="22">
        <v>12</v>
      </c>
      <c r="V3041" s="22"/>
      <c r="W3041" s="22">
        <v>4</v>
      </c>
      <c r="X3041" s="22">
        <v>4</v>
      </c>
      <c r="Y3041" s="14">
        <v>12</v>
      </c>
      <c r="Z3041" s="10">
        <v>4</v>
      </c>
      <c r="AA3041" s="22">
        <v>4</v>
      </c>
      <c r="AB3041" s="22">
        <v>6.56</v>
      </c>
      <c r="AC3041" s="22">
        <v>0</v>
      </c>
      <c r="AD3041" s="42">
        <v>0</v>
      </c>
      <c r="AE3041" s="22">
        <v>999999</v>
      </c>
      <c r="AF3041" s="22">
        <v>0</v>
      </c>
      <c r="AG3041" s="22">
        <v>0</v>
      </c>
      <c r="AH3041" s="22">
        <v>0</v>
      </c>
      <c r="AI3041" s="22">
        <v>0</v>
      </c>
      <c r="AJ3041" s="22">
        <v>0</v>
      </c>
      <c r="AK3041" s="22">
        <v>0</v>
      </c>
      <c r="AL3041" s="45">
        <v>0</v>
      </c>
      <c r="AM3041" s="45">
        <v>0</v>
      </c>
      <c r="AN3041" s="45">
        <v>0</v>
      </c>
      <c r="AO3041" s="45">
        <v>0</v>
      </c>
      <c r="AP3041" s="45">
        <v>0</v>
      </c>
      <c r="AQ3041" s="45">
        <v>0</v>
      </c>
      <c r="AR3041" s="45">
        <v>0</v>
      </c>
      <c r="AS3041" s="45" t="s">
        <v>4445</v>
      </c>
      <c r="AT3041" s="45" t="s">
        <v>4445</v>
      </c>
      <c r="AU3041" s="45">
        <v>0</v>
      </c>
      <c r="AV3041" s="10">
        <v>3.4125060591371792</v>
      </c>
      <c r="AW3041" s="10">
        <v>3.4125060591371792</v>
      </c>
      <c r="AX3041" s="17">
        <v>0</v>
      </c>
    </row>
    <row r="3042" spans="1:50" x14ac:dyDescent="0.25">
      <c r="A3042" s="22" t="s">
        <v>1672</v>
      </c>
      <c r="B3042" s="22" t="s">
        <v>3951</v>
      </c>
      <c r="C3042" s="22" t="s">
        <v>4258</v>
      </c>
      <c r="D3042" s="22">
        <v>9507</v>
      </c>
      <c r="E3042" s="22" t="s">
        <v>4261</v>
      </c>
      <c r="F3042" s="43">
        <v>0</v>
      </c>
      <c r="G3042" s="43">
        <v>0</v>
      </c>
      <c r="H3042" s="43">
        <v>1.4428030303030306</v>
      </c>
      <c r="I3042" s="9">
        <v>0</v>
      </c>
      <c r="J3042" s="9">
        <v>1.4428030303030306</v>
      </c>
      <c r="K3042" s="11">
        <v>0</v>
      </c>
      <c r="L3042" s="41">
        <v>0</v>
      </c>
      <c r="M3042" s="44">
        <v>0</v>
      </c>
      <c r="N3042" s="13">
        <v>0</v>
      </c>
      <c r="O3042" s="13">
        <v>0</v>
      </c>
      <c r="P3042" s="22">
        <v>0</v>
      </c>
      <c r="Q3042" s="22">
        <v>0</v>
      </c>
      <c r="R3042" s="14">
        <v>0</v>
      </c>
      <c r="S3042" s="22">
        <v>49</v>
      </c>
      <c r="T3042" s="22">
        <v>1</v>
      </c>
      <c r="U3042" s="22">
        <v>12</v>
      </c>
      <c r="V3042" s="22"/>
      <c r="W3042" s="22">
        <v>4</v>
      </c>
      <c r="X3042" s="22">
        <v>4</v>
      </c>
      <c r="Y3042" s="14">
        <v>12</v>
      </c>
      <c r="Z3042" s="10">
        <v>4</v>
      </c>
      <c r="AA3042" s="22">
        <v>4</v>
      </c>
      <c r="AB3042" s="22">
        <v>6.56</v>
      </c>
      <c r="AC3042" s="22">
        <v>0</v>
      </c>
      <c r="AD3042" s="42">
        <v>0</v>
      </c>
      <c r="AE3042" s="22">
        <v>999999</v>
      </c>
      <c r="AF3042" s="22">
        <v>0</v>
      </c>
      <c r="AG3042" s="22">
        <v>0</v>
      </c>
      <c r="AH3042" s="22">
        <v>0</v>
      </c>
      <c r="AI3042" s="22">
        <v>0</v>
      </c>
      <c r="AJ3042" s="22">
        <v>0</v>
      </c>
      <c r="AK3042" s="22">
        <v>0</v>
      </c>
      <c r="AL3042" s="45">
        <v>0</v>
      </c>
      <c r="AM3042" s="45">
        <v>0</v>
      </c>
      <c r="AN3042" s="45">
        <v>0</v>
      </c>
      <c r="AO3042" s="45">
        <v>0</v>
      </c>
      <c r="AP3042" s="45">
        <v>0</v>
      </c>
      <c r="AQ3042" s="45">
        <v>0</v>
      </c>
      <c r="AR3042" s="45">
        <v>0</v>
      </c>
      <c r="AS3042" s="45" t="s">
        <v>4445</v>
      </c>
      <c r="AT3042" s="45" t="s">
        <v>4445</v>
      </c>
      <c r="AU3042" s="45">
        <v>0</v>
      </c>
      <c r="AV3042" s="10">
        <v>2.7723812024153314</v>
      </c>
      <c r="AW3042" s="10">
        <v>2.7723812024153314</v>
      </c>
      <c r="AX3042" s="17">
        <v>0</v>
      </c>
    </row>
    <row r="3043" spans="1:50" x14ac:dyDescent="0.25">
      <c r="A3043" s="22" t="s">
        <v>1672</v>
      </c>
      <c r="B3043" s="22" t="s">
        <v>3951</v>
      </c>
      <c r="C3043" s="22" t="s">
        <v>4258</v>
      </c>
      <c r="D3043" s="22">
        <v>9505</v>
      </c>
      <c r="E3043" s="22" t="s">
        <v>4262</v>
      </c>
      <c r="F3043" s="43">
        <v>0</v>
      </c>
      <c r="G3043" s="43">
        <v>0</v>
      </c>
      <c r="H3043" s="43">
        <v>1.8138257575757577</v>
      </c>
      <c r="I3043" s="9">
        <v>0</v>
      </c>
      <c r="J3043" s="9">
        <v>1.8138257575757577</v>
      </c>
      <c r="K3043" s="11">
        <v>0</v>
      </c>
      <c r="L3043" s="41">
        <v>0</v>
      </c>
      <c r="M3043" s="44">
        <v>0</v>
      </c>
      <c r="N3043" s="13">
        <v>0</v>
      </c>
      <c r="O3043" s="13">
        <v>0</v>
      </c>
      <c r="P3043" s="22">
        <v>0</v>
      </c>
      <c r="Q3043" s="22">
        <v>0</v>
      </c>
      <c r="R3043" s="14">
        <v>0</v>
      </c>
      <c r="S3043" s="22">
        <v>58</v>
      </c>
      <c r="T3043" s="22">
        <v>1</v>
      </c>
      <c r="U3043" s="22">
        <v>12</v>
      </c>
      <c r="V3043" s="22"/>
      <c r="W3043" s="22">
        <v>4</v>
      </c>
      <c r="X3043" s="22">
        <v>4</v>
      </c>
      <c r="Y3043" s="14">
        <v>12</v>
      </c>
      <c r="Z3043" s="10">
        <v>4</v>
      </c>
      <c r="AA3043" s="22">
        <v>4</v>
      </c>
      <c r="AB3043" s="22">
        <v>6.56</v>
      </c>
      <c r="AC3043" s="22">
        <v>0</v>
      </c>
      <c r="AD3043" s="42">
        <v>0</v>
      </c>
      <c r="AE3043" s="22">
        <v>999999</v>
      </c>
      <c r="AF3043" s="22">
        <v>0</v>
      </c>
      <c r="AG3043" s="22">
        <v>0</v>
      </c>
      <c r="AH3043" s="22">
        <v>0</v>
      </c>
      <c r="AI3043" s="22">
        <v>0</v>
      </c>
      <c r="AJ3043" s="22">
        <v>0</v>
      </c>
      <c r="AK3043" s="22">
        <v>0</v>
      </c>
      <c r="AL3043" s="45">
        <v>0</v>
      </c>
      <c r="AM3043" s="45">
        <v>0</v>
      </c>
      <c r="AN3043" s="45">
        <v>0</v>
      </c>
      <c r="AO3043" s="45">
        <v>0</v>
      </c>
      <c r="AP3043" s="45">
        <v>0</v>
      </c>
      <c r="AQ3043" s="45">
        <v>0</v>
      </c>
      <c r="AR3043" s="45">
        <v>0</v>
      </c>
      <c r="AS3043" s="45" t="s">
        <v>4445</v>
      </c>
      <c r="AT3043" s="45" t="s">
        <v>4445</v>
      </c>
      <c r="AU3043" s="45">
        <v>0</v>
      </c>
      <c r="AV3043" s="10">
        <v>2.2052834916988617</v>
      </c>
      <c r="AW3043" s="10">
        <v>2.2052834916988617</v>
      </c>
      <c r="AX3043" s="17">
        <v>0</v>
      </c>
    </row>
    <row r="3044" spans="1:50" x14ac:dyDescent="0.25">
      <c r="A3044" s="22" t="s">
        <v>1672</v>
      </c>
      <c r="B3044" s="22" t="s">
        <v>3957</v>
      </c>
      <c r="C3044" s="22" t="s">
        <v>4263</v>
      </c>
      <c r="D3044" s="22">
        <v>8290</v>
      </c>
      <c r="E3044" s="22" t="s">
        <v>4264</v>
      </c>
      <c r="F3044" s="43">
        <v>0</v>
      </c>
      <c r="G3044" s="43">
        <v>0</v>
      </c>
      <c r="H3044" s="43">
        <v>0.87329545454545454</v>
      </c>
      <c r="I3044" s="9">
        <v>0</v>
      </c>
      <c r="J3044" s="9">
        <v>0.87329545454545454</v>
      </c>
      <c r="K3044" s="11">
        <v>0</v>
      </c>
      <c r="L3044" s="41">
        <v>0</v>
      </c>
      <c r="M3044" s="44">
        <v>0</v>
      </c>
      <c r="N3044" s="13">
        <v>0</v>
      </c>
      <c r="O3044" s="13">
        <v>0</v>
      </c>
      <c r="P3044" s="22">
        <v>0</v>
      </c>
      <c r="Q3044" s="22">
        <v>0</v>
      </c>
      <c r="R3044" s="14">
        <v>0</v>
      </c>
      <c r="S3044" s="22">
        <v>37</v>
      </c>
      <c r="T3044" s="22">
        <v>1</v>
      </c>
      <c r="U3044" s="22">
        <v>12</v>
      </c>
      <c r="V3044" s="22"/>
      <c r="W3044" s="22">
        <v>4</v>
      </c>
      <c r="X3044" s="22">
        <v>4</v>
      </c>
      <c r="Y3044" s="14">
        <v>12</v>
      </c>
      <c r="Z3044" s="10">
        <v>4</v>
      </c>
      <c r="AA3044" s="22">
        <v>4</v>
      </c>
      <c r="AB3044" s="22">
        <v>6.56</v>
      </c>
      <c r="AC3044" s="22">
        <v>0</v>
      </c>
      <c r="AD3044" s="42">
        <v>0</v>
      </c>
      <c r="AE3044" s="22">
        <v>999999</v>
      </c>
      <c r="AF3044" s="22">
        <v>0</v>
      </c>
      <c r="AG3044" s="22">
        <v>0</v>
      </c>
      <c r="AH3044" s="22">
        <v>0</v>
      </c>
      <c r="AI3044" s="22">
        <v>0</v>
      </c>
      <c r="AJ3044" s="22">
        <v>0</v>
      </c>
      <c r="AK3044" s="22">
        <v>0</v>
      </c>
      <c r="AL3044" s="45">
        <v>0</v>
      </c>
      <c r="AM3044" s="45">
        <v>0</v>
      </c>
      <c r="AN3044" s="45">
        <v>0</v>
      </c>
      <c r="AO3044" s="45">
        <v>0</v>
      </c>
      <c r="AP3044" s="45">
        <v>0</v>
      </c>
      <c r="AQ3044" s="45">
        <v>0</v>
      </c>
      <c r="AR3044" s="45">
        <v>0</v>
      </c>
      <c r="AS3044" s="45" t="s">
        <v>4445</v>
      </c>
      <c r="AT3044" s="45" t="s">
        <v>4445</v>
      </c>
      <c r="AU3044" s="45">
        <v>0</v>
      </c>
      <c r="AV3044" s="10">
        <v>4.5803513337670791</v>
      </c>
      <c r="AW3044" s="10">
        <v>4.5803513337670791</v>
      </c>
      <c r="AX3044" s="17">
        <v>0</v>
      </c>
    </row>
    <row r="3045" spans="1:50" x14ac:dyDescent="0.25">
      <c r="A3045" s="22" t="s">
        <v>1672</v>
      </c>
      <c r="B3045" s="22" t="s">
        <v>3957</v>
      </c>
      <c r="C3045" s="22" t="s">
        <v>3626</v>
      </c>
      <c r="D3045" s="22">
        <v>5754</v>
      </c>
      <c r="E3045" s="22" t="s">
        <v>4265</v>
      </c>
      <c r="F3045" s="43">
        <v>0</v>
      </c>
      <c r="G3045" s="43">
        <v>0</v>
      </c>
      <c r="H3045" s="43">
        <v>1.0321969696969697</v>
      </c>
      <c r="I3045" s="9">
        <v>0</v>
      </c>
      <c r="J3045" s="9">
        <v>1.0321969696969697</v>
      </c>
      <c r="K3045" s="11">
        <v>0</v>
      </c>
      <c r="L3045" s="41">
        <v>0</v>
      </c>
      <c r="M3045" s="44">
        <v>0</v>
      </c>
      <c r="N3045" s="13">
        <v>0</v>
      </c>
      <c r="O3045" s="13">
        <v>0</v>
      </c>
      <c r="P3045" s="22">
        <v>0</v>
      </c>
      <c r="Q3045" s="22">
        <v>0</v>
      </c>
      <c r="R3045" s="14">
        <v>0</v>
      </c>
      <c r="S3045" s="22">
        <v>28</v>
      </c>
      <c r="T3045" s="22">
        <v>1</v>
      </c>
      <c r="U3045" s="22">
        <v>12</v>
      </c>
      <c r="V3045" s="22"/>
      <c r="W3045" s="22">
        <v>4</v>
      </c>
      <c r="X3045" s="22">
        <v>4</v>
      </c>
      <c r="Y3045" s="14">
        <v>12</v>
      </c>
      <c r="Z3045" s="10">
        <v>4</v>
      </c>
      <c r="AA3045" s="22">
        <v>4</v>
      </c>
      <c r="AB3045" s="22">
        <v>6.56</v>
      </c>
      <c r="AC3045" s="22">
        <v>0</v>
      </c>
      <c r="AD3045" s="42">
        <v>0</v>
      </c>
      <c r="AE3045" s="22">
        <v>999999</v>
      </c>
      <c r="AF3045" s="22">
        <v>0</v>
      </c>
      <c r="AG3045" s="22">
        <v>0</v>
      </c>
      <c r="AH3045" s="22">
        <v>0</v>
      </c>
      <c r="AI3045" s="22">
        <v>0</v>
      </c>
      <c r="AJ3045" s="22">
        <v>0</v>
      </c>
      <c r="AK3045" s="22">
        <v>0</v>
      </c>
      <c r="AL3045" s="45">
        <v>0</v>
      </c>
      <c r="AM3045" s="45">
        <v>0</v>
      </c>
      <c r="AN3045" s="45">
        <v>0</v>
      </c>
      <c r="AO3045" s="45">
        <v>0</v>
      </c>
      <c r="AP3045" s="45">
        <v>0</v>
      </c>
      <c r="AQ3045" s="45">
        <v>0</v>
      </c>
      <c r="AR3045" s="45">
        <v>0</v>
      </c>
      <c r="AS3045" s="45" t="s">
        <v>4445</v>
      </c>
      <c r="AT3045" s="45" t="s">
        <v>4445</v>
      </c>
      <c r="AU3045" s="45">
        <v>0</v>
      </c>
      <c r="AV3045" s="10">
        <v>3.8752293577981649</v>
      </c>
      <c r="AW3045" s="10">
        <v>3.8752293577981649</v>
      </c>
      <c r="AX3045" s="17">
        <v>0</v>
      </c>
    </row>
    <row r="3046" spans="1:50" x14ac:dyDescent="0.25">
      <c r="A3046" s="22" t="s">
        <v>1672</v>
      </c>
      <c r="B3046" s="22" t="s">
        <v>3957</v>
      </c>
      <c r="C3046" s="22" t="s">
        <v>3626</v>
      </c>
      <c r="D3046" s="22">
        <v>5233</v>
      </c>
      <c r="E3046" s="22" t="s">
        <v>4266</v>
      </c>
      <c r="F3046" s="43">
        <v>0</v>
      </c>
      <c r="G3046" s="43">
        <v>0</v>
      </c>
      <c r="H3046" s="43">
        <v>25.316287878787882</v>
      </c>
      <c r="I3046" s="9">
        <v>0</v>
      </c>
      <c r="J3046" s="9">
        <v>25.316287878787882</v>
      </c>
      <c r="K3046" s="11">
        <v>0</v>
      </c>
      <c r="L3046" s="41">
        <v>0</v>
      </c>
      <c r="M3046" s="44">
        <v>0</v>
      </c>
      <c r="N3046" s="13">
        <v>0</v>
      </c>
      <c r="O3046" s="13">
        <v>0</v>
      </c>
      <c r="P3046" s="22">
        <v>0</v>
      </c>
      <c r="Q3046" s="22">
        <v>0</v>
      </c>
      <c r="R3046" s="14">
        <v>0</v>
      </c>
      <c r="S3046" s="22">
        <v>694</v>
      </c>
      <c r="T3046" s="22">
        <v>1</v>
      </c>
      <c r="U3046" s="22">
        <v>12</v>
      </c>
      <c r="V3046" s="22"/>
      <c r="W3046" s="22">
        <v>4</v>
      </c>
      <c r="X3046" s="22">
        <v>4</v>
      </c>
      <c r="Y3046" s="14">
        <v>12</v>
      </c>
      <c r="Z3046" s="10">
        <v>4</v>
      </c>
      <c r="AA3046" s="22">
        <v>4</v>
      </c>
      <c r="AB3046" s="22">
        <v>6.56</v>
      </c>
      <c r="AC3046" s="22">
        <v>0</v>
      </c>
      <c r="AD3046" s="42">
        <v>0</v>
      </c>
      <c r="AE3046" s="22">
        <v>999999</v>
      </c>
      <c r="AF3046" s="22">
        <v>0</v>
      </c>
      <c r="AG3046" s="22">
        <v>0</v>
      </c>
      <c r="AH3046" s="22">
        <v>0</v>
      </c>
      <c r="AI3046" s="22">
        <v>0</v>
      </c>
      <c r="AJ3046" s="22">
        <v>0</v>
      </c>
      <c r="AK3046" s="22">
        <v>0</v>
      </c>
      <c r="AL3046" s="45">
        <v>0</v>
      </c>
      <c r="AM3046" s="45">
        <v>0</v>
      </c>
      <c r="AN3046" s="45">
        <v>0</v>
      </c>
      <c r="AO3046" s="45">
        <v>0</v>
      </c>
      <c r="AP3046" s="45">
        <v>0</v>
      </c>
      <c r="AQ3046" s="45">
        <v>0</v>
      </c>
      <c r="AR3046" s="45">
        <v>0</v>
      </c>
      <c r="AS3046" s="45" t="s">
        <v>4445</v>
      </c>
      <c r="AT3046" s="45" t="s">
        <v>4445</v>
      </c>
      <c r="AU3046" s="45">
        <v>0</v>
      </c>
      <c r="AV3046" s="10">
        <v>0.15800104735542753</v>
      </c>
      <c r="AW3046" s="10">
        <v>0.15800104735542753</v>
      </c>
      <c r="AX3046" s="17">
        <v>0</v>
      </c>
    </row>
    <row r="3047" spans="1:50" x14ac:dyDescent="0.25">
      <c r="A3047" s="22" t="s">
        <v>1672</v>
      </c>
      <c r="B3047" s="22" t="s">
        <v>3947</v>
      </c>
      <c r="C3047" s="22" t="s">
        <v>4267</v>
      </c>
      <c r="D3047" s="22">
        <v>6492</v>
      </c>
      <c r="E3047" s="22" t="s">
        <v>4268</v>
      </c>
      <c r="F3047" s="43">
        <v>0</v>
      </c>
      <c r="G3047" s="43">
        <v>0</v>
      </c>
      <c r="H3047" s="43">
        <v>0.42367424242424245</v>
      </c>
      <c r="I3047" s="9">
        <v>0</v>
      </c>
      <c r="J3047" s="9">
        <v>0.42367424242424245</v>
      </c>
      <c r="K3047" s="11">
        <v>0</v>
      </c>
      <c r="L3047" s="41">
        <v>0</v>
      </c>
      <c r="M3047" s="44">
        <v>0</v>
      </c>
      <c r="N3047" s="13">
        <v>0</v>
      </c>
      <c r="O3047" s="13">
        <v>0</v>
      </c>
      <c r="P3047" s="22">
        <v>0</v>
      </c>
      <c r="Q3047" s="22">
        <v>0</v>
      </c>
      <c r="R3047" s="14">
        <v>0</v>
      </c>
      <c r="S3047" s="22">
        <v>8</v>
      </c>
      <c r="T3047" s="22">
        <v>1</v>
      </c>
      <c r="U3047" s="22">
        <v>12</v>
      </c>
      <c r="V3047" s="22"/>
      <c r="W3047" s="22">
        <v>4</v>
      </c>
      <c r="X3047" s="22">
        <v>4</v>
      </c>
      <c r="Y3047" s="14">
        <v>12</v>
      </c>
      <c r="Z3047" s="10">
        <v>4</v>
      </c>
      <c r="AA3047" s="22">
        <v>4</v>
      </c>
      <c r="AB3047" s="22">
        <v>6.56</v>
      </c>
      <c r="AC3047" s="22">
        <v>0</v>
      </c>
      <c r="AD3047" s="42">
        <v>0</v>
      </c>
      <c r="AE3047" s="22">
        <v>999999</v>
      </c>
      <c r="AF3047" s="22">
        <v>0</v>
      </c>
      <c r="AG3047" s="22">
        <v>0</v>
      </c>
      <c r="AH3047" s="22">
        <v>0</v>
      </c>
      <c r="AI3047" s="22">
        <v>0</v>
      </c>
      <c r="AJ3047" s="22">
        <v>0</v>
      </c>
      <c r="AK3047" s="22">
        <v>0</v>
      </c>
      <c r="AL3047" s="45">
        <v>0</v>
      </c>
      <c r="AM3047" s="45">
        <v>0</v>
      </c>
      <c r="AN3047" s="45">
        <v>0</v>
      </c>
      <c r="AO3047" s="45">
        <v>0</v>
      </c>
      <c r="AP3047" s="45">
        <v>0</v>
      </c>
      <c r="AQ3047" s="45">
        <v>0</v>
      </c>
      <c r="AR3047" s="45">
        <v>0</v>
      </c>
      <c r="AS3047" s="45" t="s">
        <v>4445</v>
      </c>
      <c r="AT3047" s="45" t="s">
        <v>4445</v>
      </c>
      <c r="AU3047" s="45">
        <v>0</v>
      </c>
      <c r="AV3047" s="10">
        <v>9.4412159141707637</v>
      </c>
      <c r="AW3047" s="10">
        <v>9.4412159141707637</v>
      </c>
      <c r="AX3047" s="17">
        <v>0</v>
      </c>
    </row>
    <row r="3048" spans="1:50" x14ac:dyDescent="0.25">
      <c r="A3048" s="22" t="s">
        <v>1672</v>
      </c>
      <c r="B3048" s="22" t="s">
        <v>3947</v>
      </c>
      <c r="C3048" s="22" t="s">
        <v>4267</v>
      </c>
      <c r="D3048" s="22">
        <v>509</v>
      </c>
      <c r="E3048" s="22" t="s">
        <v>4269</v>
      </c>
      <c r="F3048" s="43">
        <v>0</v>
      </c>
      <c r="G3048" s="43">
        <v>0</v>
      </c>
      <c r="H3048" s="43">
        <v>0.17196969696969697</v>
      </c>
      <c r="I3048" s="9">
        <v>0</v>
      </c>
      <c r="J3048" s="9">
        <v>0.17196969696969697</v>
      </c>
      <c r="K3048" s="11">
        <v>0</v>
      </c>
      <c r="L3048" s="41">
        <v>0</v>
      </c>
      <c r="M3048" s="44">
        <v>0</v>
      </c>
      <c r="N3048" s="13">
        <v>0</v>
      </c>
      <c r="O3048" s="13">
        <v>0</v>
      </c>
      <c r="P3048" s="22">
        <v>0</v>
      </c>
      <c r="Q3048" s="22">
        <v>0</v>
      </c>
      <c r="R3048" s="14">
        <v>0</v>
      </c>
      <c r="S3048" s="22">
        <v>5</v>
      </c>
      <c r="T3048" s="22">
        <v>1</v>
      </c>
      <c r="U3048" s="22">
        <v>12</v>
      </c>
      <c r="V3048" s="22"/>
      <c r="W3048" s="22">
        <v>4</v>
      </c>
      <c r="X3048" s="22">
        <v>4</v>
      </c>
      <c r="Y3048" s="14">
        <v>12</v>
      </c>
      <c r="Z3048" s="10">
        <v>4</v>
      </c>
      <c r="AA3048" s="22">
        <v>4</v>
      </c>
      <c r="AB3048" s="22">
        <v>6.56</v>
      </c>
      <c r="AC3048" s="22">
        <v>0</v>
      </c>
      <c r="AD3048" s="42">
        <v>0</v>
      </c>
      <c r="AE3048" s="22">
        <v>999999</v>
      </c>
      <c r="AF3048" s="22">
        <v>0</v>
      </c>
      <c r="AG3048" s="22">
        <v>0</v>
      </c>
      <c r="AH3048" s="22">
        <v>0</v>
      </c>
      <c r="AI3048" s="22">
        <v>0</v>
      </c>
      <c r="AJ3048" s="22">
        <v>0</v>
      </c>
      <c r="AK3048" s="22">
        <v>0</v>
      </c>
      <c r="AL3048" s="45">
        <v>0</v>
      </c>
      <c r="AM3048" s="45">
        <v>0</v>
      </c>
      <c r="AN3048" s="45">
        <v>0</v>
      </c>
      <c r="AO3048" s="45">
        <v>0</v>
      </c>
      <c r="AP3048" s="45">
        <v>0</v>
      </c>
      <c r="AQ3048" s="45">
        <v>0</v>
      </c>
      <c r="AR3048" s="45">
        <v>0</v>
      </c>
      <c r="AS3048" s="45" t="s">
        <v>4445</v>
      </c>
      <c r="AT3048" s="45" t="s">
        <v>4445</v>
      </c>
      <c r="AU3048" s="45">
        <v>0</v>
      </c>
      <c r="AV3048" s="10">
        <v>23.259911894273127</v>
      </c>
      <c r="AW3048" s="10">
        <v>23.259911894273127</v>
      </c>
      <c r="AX3048" s="17">
        <v>0</v>
      </c>
    </row>
    <row r="3049" spans="1:50" x14ac:dyDescent="0.25">
      <c r="A3049" s="22" t="s">
        <v>1672</v>
      </c>
      <c r="B3049" s="22" t="s">
        <v>3947</v>
      </c>
      <c r="C3049" s="22" t="s">
        <v>4267</v>
      </c>
      <c r="D3049" s="22">
        <v>651</v>
      </c>
      <c r="E3049" s="22" t="s">
        <v>4270</v>
      </c>
      <c r="F3049" s="43">
        <v>0</v>
      </c>
      <c r="G3049" s="43">
        <v>0</v>
      </c>
      <c r="H3049" s="43">
        <v>0.14071969696969697</v>
      </c>
      <c r="I3049" s="9">
        <v>0</v>
      </c>
      <c r="J3049" s="9">
        <v>0.14071969696969697</v>
      </c>
      <c r="K3049" s="11">
        <v>0</v>
      </c>
      <c r="L3049" s="41">
        <v>0</v>
      </c>
      <c r="M3049" s="44">
        <v>0</v>
      </c>
      <c r="N3049" s="13">
        <v>0</v>
      </c>
      <c r="O3049" s="13">
        <v>0</v>
      </c>
      <c r="P3049" s="22">
        <v>0</v>
      </c>
      <c r="Q3049" s="22">
        <v>0</v>
      </c>
      <c r="R3049" s="14">
        <v>0</v>
      </c>
      <c r="S3049" s="22">
        <v>4</v>
      </c>
      <c r="T3049" s="22">
        <v>1</v>
      </c>
      <c r="U3049" s="22">
        <v>12</v>
      </c>
      <c r="V3049" s="22"/>
      <c r="W3049" s="22">
        <v>4</v>
      </c>
      <c r="X3049" s="22">
        <v>4</v>
      </c>
      <c r="Y3049" s="14">
        <v>12</v>
      </c>
      <c r="Z3049" s="10">
        <v>4</v>
      </c>
      <c r="AA3049" s="22">
        <v>4</v>
      </c>
      <c r="AB3049" s="22">
        <v>6.56</v>
      </c>
      <c r="AC3049" s="22">
        <v>0</v>
      </c>
      <c r="AD3049" s="42">
        <v>0</v>
      </c>
      <c r="AE3049" s="22">
        <v>999999</v>
      </c>
      <c r="AF3049" s="22">
        <v>0</v>
      </c>
      <c r="AG3049" s="22">
        <v>0</v>
      </c>
      <c r="AH3049" s="22">
        <v>0</v>
      </c>
      <c r="AI3049" s="22">
        <v>0</v>
      </c>
      <c r="AJ3049" s="22">
        <v>0</v>
      </c>
      <c r="AK3049" s="22">
        <v>0</v>
      </c>
      <c r="AL3049" s="45">
        <v>0</v>
      </c>
      <c r="AM3049" s="45">
        <v>0</v>
      </c>
      <c r="AN3049" s="45">
        <v>0</v>
      </c>
      <c r="AO3049" s="45">
        <v>0</v>
      </c>
      <c r="AP3049" s="45">
        <v>0</v>
      </c>
      <c r="AQ3049" s="45">
        <v>0</v>
      </c>
      <c r="AR3049" s="45">
        <v>0</v>
      </c>
      <c r="AS3049" s="45" t="s">
        <v>4445</v>
      </c>
      <c r="AT3049" s="45" t="s">
        <v>4445</v>
      </c>
      <c r="AU3049" s="45">
        <v>0</v>
      </c>
      <c r="AV3049" s="10">
        <v>28.425302826379543</v>
      </c>
      <c r="AW3049" s="10">
        <v>28.425302826379543</v>
      </c>
      <c r="AX3049" s="17">
        <v>0</v>
      </c>
    </row>
    <row r="3050" spans="1:50" x14ac:dyDescent="0.25">
      <c r="A3050" s="22" t="s">
        <v>1672</v>
      </c>
      <c r="B3050" s="22" t="s">
        <v>3947</v>
      </c>
      <c r="C3050" s="22" t="s">
        <v>4267</v>
      </c>
      <c r="D3050" s="22">
        <v>1203</v>
      </c>
      <c r="E3050" s="22" t="s">
        <v>4271</v>
      </c>
      <c r="F3050" s="43">
        <v>0</v>
      </c>
      <c r="G3050" s="43">
        <v>0</v>
      </c>
      <c r="H3050" s="43">
        <v>5.0946969696969699E-2</v>
      </c>
      <c r="I3050" s="9">
        <v>0</v>
      </c>
      <c r="J3050" s="9">
        <v>5.0946969696969699E-2</v>
      </c>
      <c r="K3050" s="11">
        <v>0</v>
      </c>
      <c r="L3050" s="41">
        <v>0</v>
      </c>
      <c r="M3050" s="44">
        <v>0</v>
      </c>
      <c r="N3050" s="13">
        <v>0</v>
      </c>
      <c r="O3050" s="13">
        <v>0</v>
      </c>
      <c r="P3050" s="22">
        <v>0</v>
      </c>
      <c r="Q3050" s="22">
        <v>0</v>
      </c>
      <c r="R3050" s="14">
        <v>0</v>
      </c>
      <c r="S3050" s="22">
        <v>1</v>
      </c>
      <c r="T3050" s="22">
        <v>1</v>
      </c>
      <c r="U3050" s="22">
        <v>12</v>
      </c>
      <c r="V3050" s="22"/>
      <c r="W3050" s="22">
        <v>4</v>
      </c>
      <c r="X3050" s="22">
        <v>4</v>
      </c>
      <c r="Y3050" s="14">
        <v>12</v>
      </c>
      <c r="Z3050" s="10">
        <v>4</v>
      </c>
      <c r="AA3050" s="22">
        <v>4</v>
      </c>
      <c r="AB3050" s="22">
        <v>6.56</v>
      </c>
      <c r="AC3050" s="22">
        <v>0</v>
      </c>
      <c r="AD3050" s="42">
        <v>0</v>
      </c>
      <c r="AE3050" s="22">
        <v>999999</v>
      </c>
      <c r="AF3050" s="22">
        <v>0</v>
      </c>
      <c r="AG3050" s="22">
        <v>0</v>
      </c>
      <c r="AH3050" s="22">
        <v>0</v>
      </c>
      <c r="AI3050" s="22">
        <v>0</v>
      </c>
      <c r="AJ3050" s="22">
        <v>0</v>
      </c>
      <c r="AK3050" s="22">
        <v>0</v>
      </c>
      <c r="AL3050" s="45">
        <v>0</v>
      </c>
      <c r="AM3050" s="45">
        <v>0</v>
      </c>
      <c r="AN3050" s="45">
        <v>0</v>
      </c>
      <c r="AO3050" s="45">
        <v>0</v>
      </c>
      <c r="AP3050" s="45">
        <v>0</v>
      </c>
      <c r="AQ3050" s="45">
        <v>0</v>
      </c>
      <c r="AR3050" s="45">
        <v>0</v>
      </c>
      <c r="AS3050" s="45" t="s">
        <v>4445</v>
      </c>
      <c r="AT3050" s="45" t="s">
        <v>4445</v>
      </c>
      <c r="AU3050" s="45">
        <v>0</v>
      </c>
      <c r="AV3050" s="10">
        <v>78.513011152416354</v>
      </c>
      <c r="AW3050" s="10">
        <v>78.513011152416354</v>
      </c>
      <c r="AX3050" s="17">
        <v>0</v>
      </c>
    </row>
    <row r="3051" spans="1:50" x14ac:dyDescent="0.25">
      <c r="A3051" s="22" t="s">
        <v>1672</v>
      </c>
      <c r="B3051" s="22" t="s">
        <v>3947</v>
      </c>
      <c r="C3051" s="22" t="s">
        <v>4267</v>
      </c>
      <c r="D3051" s="22">
        <v>1809</v>
      </c>
      <c r="E3051" s="22" t="s">
        <v>4272</v>
      </c>
      <c r="F3051" s="43">
        <v>0</v>
      </c>
      <c r="G3051" s="43">
        <v>0</v>
      </c>
      <c r="H3051" s="43">
        <v>0.79962121212121218</v>
      </c>
      <c r="I3051" s="9">
        <v>0</v>
      </c>
      <c r="J3051" s="9">
        <v>0.79962121212121218</v>
      </c>
      <c r="K3051" s="11">
        <v>0</v>
      </c>
      <c r="L3051" s="41">
        <v>0</v>
      </c>
      <c r="M3051" s="44">
        <v>0</v>
      </c>
      <c r="N3051" s="13">
        <v>0</v>
      </c>
      <c r="O3051" s="13">
        <v>0</v>
      </c>
      <c r="P3051" s="22">
        <v>0</v>
      </c>
      <c r="Q3051" s="22">
        <v>0</v>
      </c>
      <c r="R3051" s="14">
        <v>0</v>
      </c>
      <c r="S3051" s="22">
        <v>19</v>
      </c>
      <c r="T3051" s="22">
        <v>1</v>
      </c>
      <c r="U3051" s="22">
        <v>12</v>
      </c>
      <c r="V3051" s="22"/>
      <c r="W3051" s="22">
        <v>4</v>
      </c>
      <c r="X3051" s="22">
        <v>4</v>
      </c>
      <c r="Y3051" s="14">
        <v>12</v>
      </c>
      <c r="Z3051" s="10">
        <v>4</v>
      </c>
      <c r="AA3051" s="22">
        <v>4</v>
      </c>
      <c r="AB3051" s="22">
        <v>6.56</v>
      </c>
      <c r="AC3051" s="22">
        <v>0</v>
      </c>
      <c r="AD3051" s="42">
        <v>0</v>
      </c>
      <c r="AE3051" s="22">
        <v>999999</v>
      </c>
      <c r="AF3051" s="22">
        <v>0</v>
      </c>
      <c r="AG3051" s="22">
        <v>0</v>
      </c>
      <c r="AH3051" s="22">
        <v>0</v>
      </c>
      <c r="AI3051" s="22">
        <v>0</v>
      </c>
      <c r="AJ3051" s="22">
        <v>0</v>
      </c>
      <c r="AK3051" s="22">
        <v>0</v>
      </c>
      <c r="AL3051" s="45">
        <v>0</v>
      </c>
      <c r="AM3051" s="45">
        <v>0</v>
      </c>
      <c r="AN3051" s="45">
        <v>0</v>
      </c>
      <c r="AO3051" s="45">
        <v>0</v>
      </c>
      <c r="AP3051" s="45">
        <v>0</v>
      </c>
      <c r="AQ3051" s="45">
        <v>0</v>
      </c>
      <c r="AR3051" s="45">
        <v>0</v>
      </c>
      <c r="AS3051" s="45" t="s">
        <v>4445</v>
      </c>
      <c r="AT3051" s="45" t="s">
        <v>4445</v>
      </c>
      <c r="AU3051" s="45">
        <v>0</v>
      </c>
      <c r="AV3051" s="10">
        <v>5.0023685457129323</v>
      </c>
      <c r="AW3051" s="10">
        <v>5.0023685457129323</v>
      </c>
      <c r="AX3051" s="17">
        <v>0</v>
      </c>
    </row>
    <row r="3052" spans="1:50" x14ac:dyDescent="0.25">
      <c r="A3052" s="22" t="s">
        <v>1672</v>
      </c>
      <c r="B3052" s="22" t="s">
        <v>3947</v>
      </c>
      <c r="C3052" s="22" t="s">
        <v>4267</v>
      </c>
      <c r="D3052" s="22">
        <v>4484</v>
      </c>
      <c r="E3052" s="22" t="s">
        <v>4273</v>
      </c>
      <c r="F3052" s="43">
        <v>0</v>
      </c>
      <c r="G3052" s="43">
        <v>0</v>
      </c>
      <c r="H3052" s="43">
        <v>5.3030303030303042E-3</v>
      </c>
      <c r="I3052" s="9">
        <v>0</v>
      </c>
      <c r="J3052" s="9">
        <v>5.3030303030303042E-3</v>
      </c>
      <c r="K3052" s="11">
        <v>0</v>
      </c>
      <c r="L3052" s="41">
        <v>0</v>
      </c>
      <c r="M3052" s="44">
        <v>0</v>
      </c>
      <c r="N3052" s="13">
        <v>0</v>
      </c>
      <c r="O3052" s="13">
        <v>0</v>
      </c>
      <c r="P3052" s="22">
        <v>0</v>
      </c>
      <c r="Q3052" s="22">
        <v>0</v>
      </c>
      <c r="R3052" s="14">
        <v>0</v>
      </c>
      <c r="S3052" s="22">
        <v>2</v>
      </c>
      <c r="T3052" s="22">
        <v>1</v>
      </c>
      <c r="U3052" s="22">
        <v>12</v>
      </c>
      <c r="V3052" s="22"/>
      <c r="W3052" s="22">
        <v>4</v>
      </c>
      <c r="X3052" s="22">
        <v>4</v>
      </c>
      <c r="Y3052" s="14">
        <v>12</v>
      </c>
      <c r="Z3052" s="10">
        <v>4</v>
      </c>
      <c r="AA3052" s="22">
        <v>4</v>
      </c>
      <c r="AB3052" s="22">
        <v>6.56</v>
      </c>
      <c r="AC3052" s="22">
        <v>0</v>
      </c>
      <c r="AD3052" s="42">
        <v>0</v>
      </c>
      <c r="AE3052" s="22">
        <v>999999</v>
      </c>
      <c r="AF3052" s="22">
        <v>0</v>
      </c>
      <c r="AG3052" s="22">
        <v>0</v>
      </c>
      <c r="AH3052" s="22">
        <v>0</v>
      </c>
      <c r="AI3052" s="22">
        <v>0</v>
      </c>
      <c r="AJ3052" s="22">
        <v>0</v>
      </c>
      <c r="AK3052" s="22">
        <v>0</v>
      </c>
      <c r="AL3052" s="45">
        <v>0</v>
      </c>
      <c r="AM3052" s="45">
        <v>0</v>
      </c>
      <c r="AN3052" s="45">
        <v>0</v>
      </c>
      <c r="AO3052" s="45">
        <v>0</v>
      </c>
      <c r="AP3052" s="45">
        <v>0</v>
      </c>
      <c r="AQ3052" s="45">
        <v>0</v>
      </c>
      <c r="AR3052" s="45">
        <v>0</v>
      </c>
      <c r="AS3052" s="45" t="s">
        <v>4445</v>
      </c>
      <c r="AT3052" s="45" t="s">
        <v>4445</v>
      </c>
      <c r="AU3052" s="45">
        <v>0</v>
      </c>
      <c r="AV3052" s="10">
        <v>754.28571428571411</v>
      </c>
      <c r="AW3052" s="10">
        <v>754.28571428571411</v>
      </c>
      <c r="AX3052" s="17">
        <v>0</v>
      </c>
    </row>
    <row r="3053" spans="1:50" x14ac:dyDescent="0.25">
      <c r="A3053" s="22" t="s">
        <v>1672</v>
      </c>
      <c r="B3053" s="22" t="s">
        <v>3947</v>
      </c>
      <c r="C3053" s="22" t="s">
        <v>4267</v>
      </c>
      <c r="D3053" s="22">
        <v>3595</v>
      </c>
      <c r="E3053" s="22" t="s">
        <v>4274</v>
      </c>
      <c r="F3053" s="43">
        <v>0</v>
      </c>
      <c r="G3053" s="43">
        <v>0</v>
      </c>
      <c r="H3053" s="43">
        <v>4.2992424242424242E-2</v>
      </c>
      <c r="I3053" s="9">
        <v>0</v>
      </c>
      <c r="J3053" s="9">
        <v>4.2992424242424242E-2</v>
      </c>
      <c r="K3053" s="11">
        <v>0</v>
      </c>
      <c r="L3053" s="41">
        <v>0</v>
      </c>
      <c r="M3053" s="44">
        <v>0</v>
      </c>
      <c r="N3053" s="13">
        <v>0</v>
      </c>
      <c r="O3053" s="13">
        <v>0</v>
      </c>
      <c r="P3053" s="22">
        <v>0</v>
      </c>
      <c r="Q3053" s="22">
        <v>0</v>
      </c>
      <c r="R3053" s="14">
        <v>0</v>
      </c>
      <c r="S3053" s="22">
        <v>4</v>
      </c>
      <c r="T3053" s="22">
        <v>1</v>
      </c>
      <c r="U3053" s="22">
        <v>12</v>
      </c>
      <c r="V3053" s="22"/>
      <c r="W3053" s="22">
        <v>4</v>
      </c>
      <c r="X3053" s="22">
        <v>4</v>
      </c>
      <c r="Y3053" s="14">
        <v>12</v>
      </c>
      <c r="Z3053" s="10">
        <v>4</v>
      </c>
      <c r="AA3053" s="22">
        <v>4</v>
      </c>
      <c r="AB3053" s="22">
        <v>6.56</v>
      </c>
      <c r="AC3053" s="22">
        <v>0</v>
      </c>
      <c r="AD3053" s="42">
        <v>0</v>
      </c>
      <c r="AE3053" s="22">
        <v>999999</v>
      </c>
      <c r="AF3053" s="22">
        <v>0</v>
      </c>
      <c r="AG3053" s="22">
        <v>0</v>
      </c>
      <c r="AH3053" s="22">
        <v>0</v>
      </c>
      <c r="AI3053" s="22">
        <v>0</v>
      </c>
      <c r="AJ3053" s="22">
        <v>0</v>
      </c>
      <c r="AK3053" s="22">
        <v>0</v>
      </c>
      <c r="AL3053" s="45">
        <v>0</v>
      </c>
      <c r="AM3053" s="45">
        <v>0</v>
      </c>
      <c r="AN3053" s="45">
        <v>0</v>
      </c>
      <c r="AO3053" s="45">
        <v>0</v>
      </c>
      <c r="AP3053" s="45">
        <v>0</v>
      </c>
      <c r="AQ3053" s="45">
        <v>0</v>
      </c>
      <c r="AR3053" s="45">
        <v>0</v>
      </c>
      <c r="AS3053" s="45" t="s">
        <v>4445</v>
      </c>
      <c r="AT3053" s="45" t="s">
        <v>4445</v>
      </c>
      <c r="AU3053" s="45">
        <v>0</v>
      </c>
      <c r="AV3053" s="10">
        <v>93.039647577092509</v>
      </c>
      <c r="AW3053" s="10">
        <v>93.039647577092509</v>
      </c>
      <c r="AX3053" s="17">
        <v>0</v>
      </c>
    </row>
    <row r="3054" spans="1:50" x14ac:dyDescent="0.25">
      <c r="A3054" s="22" t="s">
        <v>1672</v>
      </c>
      <c r="B3054" s="22" t="s">
        <v>3947</v>
      </c>
      <c r="C3054" s="22" t="s">
        <v>4267</v>
      </c>
      <c r="D3054" s="22">
        <v>5644</v>
      </c>
      <c r="E3054" s="22" t="s">
        <v>4275</v>
      </c>
      <c r="F3054" s="43">
        <v>0</v>
      </c>
      <c r="G3054" s="43">
        <v>0</v>
      </c>
      <c r="H3054" s="43">
        <v>20.034280303030304</v>
      </c>
      <c r="I3054" s="9">
        <v>0</v>
      </c>
      <c r="J3054" s="9">
        <v>20.034280303030304</v>
      </c>
      <c r="K3054" s="11">
        <v>0</v>
      </c>
      <c r="L3054" s="41">
        <v>0</v>
      </c>
      <c r="M3054" s="44">
        <v>0</v>
      </c>
      <c r="N3054" s="13">
        <v>0</v>
      </c>
      <c r="O3054" s="13">
        <v>0</v>
      </c>
      <c r="P3054" s="22">
        <v>0</v>
      </c>
      <c r="Q3054" s="22">
        <v>0</v>
      </c>
      <c r="R3054" s="14">
        <v>0</v>
      </c>
      <c r="S3054" s="22">
        <v>535</v>
      </c>
      <c r="T3054" s="22">
        <v>1</v>
      </c>
      <c r="U3054" s="22">
        <v>12</v>
      </c>
      <c r="V3054" s="22"/>
      <c r="W3054" s="22">
        <v>4</v>
      </c>
      <c r="X3054" s="22">
        <v>4</v>
      </c>
      <c r="Y3054" s="14">
        <v>12</v>
      </c>
      <c r="Z3054" s="10">
        <v>4</v>
      </c>
      <c r="AA3054" s="22">
        <v>4</v>
      </c>
      <c r="AB3054" s="22">
        <v>6.56</v>
      </c>
      <c r="AC3054" s="22">
        <v>0</v>
      </c>
      <c r="AD3054" s="42">
        <v>0</v>
      </c>
      <c r="AE3054" s="22">
        <v>999999</v>
      </c>
      <c r="AF3054" s="22">
        <v>0</v>
      </c>
      <c r="AG3054" s="22">
        <v>0</v>
      </c>
      <c r="AH3054" s="22">
        <v>0</v>
      </c>
      <c r="AI3054" s="22">
        <v>0</v>
      </c>
      <c r="AJ3054" s="22">
        <v>0</v>
      </c>
      <c r="AK3054" s="22">
        <v>0</v>
      </c>
      <c r="AL3054" s="45">
        <v>0</v>
      </c>
      <c r="AM3054" s="45">
        <v>0</v>
      </c>
      <c r="AN3054" s="45">
        <v>0</v>
      </c>
      <c r="AO3054" s="45">
        <v>0</v>
      </c>
      <c r="AP3054" s="45">
        <v>0</v>
      </c>
      <c r="AQ3054" s="45">
        <v>0</v>
      </c>
      <c r="AR3054" s="45">
        <v>0</v>
      </c>
      <c r="AS3054" s="45" t="s">
        <v>4445</v>
      </c>
      <c r="AT3054" s="45" t="s">
        <v>4445</v>
      </c>
      <c r="AU3054" s="45">
        <v>0</v>
      </c>
      <c r="AV3054" s="10">
        <v>0.19965778353390495</v>
      </c>
      <c r="AW3054" s="10">
        <v>0.19965778353390495</v>
      </c>
      <c r="AX3054" s="17">
        <v>0</v>
      </c>
    </row>
    <row r="3055" spans="1:50" x14ac:dyDescent="0.25">
      <c r="A3055" s="22" t="s">
        <v>1672</v>
      </c>
      <c r="B3055" s="22" t="s">
        <v>3947</v>
      </c>
      <c r="C3055" s="22" t="s">
        <v>4267</v>
      </c>
      <c r="D3055" s="22">
        <v>4347</v>
      </c>
      <c r="E3055" s="22" t="s">
        <v>4276</v>
      </c>
      <c r="F3055" s="43">
        <v>0</v>
      </c>
      <c r="G3055" s="43">
        <v>0</v>
      </c>
      <c r="H3055" s="43">
        <v>15.735227272727274</v>
      </c>
      <c r="I3055" s="9">
        <v>0</v>
      </c>
      <c r="J3055" s="9">
        <v>15.735227272727274</v>
      </c>
      <c r="K3055" s="11">
        <v>0</v>
      </c>
      <c r="L3055" s="41">
        <v>0</v>
      </c>
      <c r="M3055" s="44">
        <v>0</v>
      </c>
      <c r="N3055" s="13">
        <v>0</v>
      </c>
      <c r="O3055" s="13">
        <v>0</v>
      </c>
      <c r="P3055" s="22">
        <v>0</v>
      </c>
      <c r="Q3055" s="22">
        <v>0</v>
      </c>
      <c r="R3055" s="14">
        <v>0</v>
      </c>
      <c r="S3055" s="22">
        <v>375</v>
      </c>
      <c r="T3055" s="22">
        <v>1</v>
      </c>
      <c r="U3055" s="22">
        <v>12</v>
      </c>
      <c r="V3055" s="22"/>
      <c r="W3055" s="22">
        <v>4</v>
      </c>
      <c r="X3055" s="22">
        <v>4</v>
      </c>
      <c r="Y3055" s="14">
        <v>12</v>
      </c>
      <c r="Z3055" s="10">
        <v>4</v>
      </c>
      <c r="AA3055" s="22">
        <v>4</v>
      </c>
      <c r="AB3055" s="22">
        <v>6.56</v>
      </c>
      <c r="AC3055" s="22">
        <v>0</v>
      </c>
      <c r="AD3055" s="42">
        <v>0</v>
      </c>
      <c r="AE3055" s="22">
        <v>999999</v>
      </c>
      <c r="AF3055" s="22">
        <v>0</v>
      </c>
      <c r="AG3055" s="22">
        <v>0</v>
      </c>
      <c r="AH3055" s="22">
        <v>0</v>
      </c>
      <c r="AI3055" s="22">
        <v>0</v>
      </c>
      <c r="AJ3055" s="22">
        <v>0</v>
      </c>
      <c r="AK3055" s="22">
        <v>0</v>
      </c>
      <c r="AL3055" s="45">
        <v>0</v>
      </c>
      <c r="AM3055" s="45">
        <v>0</v>
      </c>
      <c r="AN3055" s="45">
        <v>0</v>
      </c>
      <c r="AO3055" s="45">
        <v>0</v>
      </c>
      <c r="AP3055" s="45">
        <v>0</v>
      </c>
      <c r="AQ3055" s="45">
        <v>0</v>
      </c>
      <c r="AR3055" s="45">
        <v>0</v>
      </c>
      <c r="AS3055" s="45" t="s">
        <v>4445</v>
      </c>
      <c r="AT3055" s="45" t="s">
        <v>4445</v>
      </c>
      <c r="AU3055" s="45">
        <v>0</v>
      </c>
      <c r="AV3055" s="10">
        <v>0.25420668736910518</v>
      </c>
      <c r="AW3055" s="10">
        <v>0.25420668736910518</v>
      </c>
      <c r="AX3055" s="17">
        <v>0</v>
      </c>
    </row>
    <row r="3056" spans="1:50" x14ac:dyDescent="0.25">
      <c r="A3056" s="22" t="s">
        <v>1672</v>
      </c>
      <c r="B3056" s="22" t="s">
        <v>3947</v>
      </c>
      <c r="C3056" s="22" t="s">
        <v>4267</v>
      </c>
      <c r="D3056" s="22">
        <v>1122</v>
      </c>
      <c r="E3056" s="22" t="s">
        <v>4277</v>
      </c>
      <c r="F3056" s="43">
        <v>0</v>
      </c>
      <c r="G3056" s="43">
        <v>0</v>
      </c>
      <c r="H3056" s="43">
        <v>7.9513257575757574</v>
      </c>
      <c r="I3056" s="9">
        <v>0</v>
      </c>
      <c r="J3056" s="9">
        <v>7.9513257575757574</v>
      </c>
      <c r="K3056" s="11">
        <v>0</v>
      </c>
      <c r="L3056" s="41">
        <v>0</v>
      </c>
      <c r="M3056" s="44">
        <v>0</v>
      </c>
      <c r="N3056" s="13">
        <v>0</v>
      </c>
      <c r="O3056" s="13">
        <v>0</v>
      </c>
      <c r="P3056" s="22">
        <v>0</v>
      </c>
      <c r="Q3056" s="22">
        <v>0</v>
      </c>
      <c r="R3056" s="14">
        <v>0</v>
      </c>
      <c r="S3056" s="22">
        <v>240</v>
      </c>
      <c r="T3056" s="22">
        <v>1</v>
      </c>
      <c r="U3056" s="22">
        <v>12</v>
      </c>
      <c r="V3056" s="22"/>
      <c r="W3056" s="22">
        <v>4</v>
      </c>
      <c r="X3056" s="22">
        <v>4</v>
      </c>
      <c r="Y3056" s="14">
        <v>12</v>
      </c>
      <c r="Z3056" s="10">
        <v>4</v>
      </c>
      <c r="AA3056" s="22">
        <v>4</v>
      </c>
      <c r="AB3056" s="22">
        <v>6.56</v>
      </c>
      <c r="AC3056" s="22">
        <v>0</v>
      </c>
      <c r="AD3056" s="42">
        <v>0</v>
      </c>
      <c r="AE3056" s="22">
        <v>999999</v>
      </c>
      <c r="AF3056" s="22">
        <v>0</v>
      </c>
      <c r="AG3056" s="22">
        <v>0</v>
      </c>
      <c r="AH3056" s="22">
        <v>0</v>
      </c>
      <c r="AI3056" s="22">
        <v>0</v>
      </c>
      <c r="AJ3056" s="22">
        <v>0</v>
      </c>
      <c r="AK3056" s="22">
        <v>0</v>
      </c>
      <c r="AL3056" s="45">
        <v>0</v>
      </c>
      <c r="AM3056" s="45">
        <v>0</v>
      </c>
      <c r="AN3056" s="45">
        <v>0</v>
      </c>
      <c r="AO3056" s="45">
        <v>0</v>
      </c>
      <c r="AP3056" s="45">
        <v>0</v>
      </c>
      <c r="AQ3056" s="45">
        <v>0</v>
      </c>
      <c r="AR3056" s="45">
        <v>0</v>
      </c>
      <c r="AS3056" s="45" t="s">
        <v>4445</v>
      </c>
      <c r="AT3056" s="45" t="s">
        <v>4445</v>
      </c>
      <c r="AU3056" s="45">
        <v>0</v>
      </c>
      <c r="AV3056" s="10">
        <v>0.50306076268966016</v>
      </c>
      <c r="AW3056" s="10">
        <v>0.50306076268966016</v>
      </c>
      <c r="AX3056" s="17">
        <v>0</v>
      </c>
    </row>
    <row r="3057" spans="1:50" x14ac:dyDescent="0.25">
      <c r="A3057" s="22" t="s">
        <v>1672</v>
      </c>
      <c r="B3057" s="22" t="s">
        <v>3947</v>
      </c>
      <c r="C3057" s="22" t="s">
        <v>4267</v>
      </c>
      <c r="D3057" s="22">
        <v>4432</v>
      </c>
      <c r="E3057" s="22" t="s">
        <v>4278</v>
      </c>
      <c r="F3057" s="43">
        <v>0</v>
      </c>
      <c r="G3057" s="43">
        <v>0</v>
      </c>
      <c r="H3057" s="43">
        <v>22.887121212121215</v>
      </c>
      <c r="I3057" s="9">
        <v>0</v>
      </c>
      <c r="J3057" s="9">
        <v>22.887121212121215</v>
      </c>
      <c r="K3057" s="11">
        <v>0</v>
      </c>
      <c r="L3057" s="41">
        <v>0</v>
      </c>
      <c r="M3057" s="44">
        <v>0</v>
      </c>
      <c r="N3057" s="13">
        <v>0</v>
      </c>
      <c r="O3057" s="13">
        <v>0</v>
      </c>
      <c r="P3057" s="22">
        <v>0</v>
      </c>
      <c r="Q3057" s="22">
        <v>0</v>
      </c>
      <c r="R3057" s="14">
        <v>0</v>
      </c>
      <c r="S3057" s="22">
        <v>620</v>
      </c>
      <c r="T3057" s="22">
        <v>1</v>
      </c>
      <c r="U3057" s="22">
        <v>12</v>
      </c>
      <c r="V3057" s="22"/>
      <c r="W3057" s="22">
        <v>4</v>
      </c>
      <c r="X3057" s="22">
        <v>4</v>
      </c>
      <c r="Y3057" s="14">
        <v>12</v>
      </c>
      <c r="Z3057" s="10">
        <v>4</v>
      </c>
      <c r="AA3057" s="22">
        <v>4</v>
      </c>
      <c r="AB3057" s="22">
        <v>6.56</v>
      </c>
      <c r="AC3057" s="22">
        <v>0</v>
      </c>
      <c r="AD3057" s="42">
        <v>0</v>
      </c>
      <c r="AE3057" s="22">
        <v>999999</v>
      </c>
      <c r="AF3057" s="22">
        <v>0</v>
      </c>
      <c r="AG3057" s="22">
        <v>0</v>
      </c>
      <c r="AH3057" s="22">
        <v>0</v>
      </c>
      <c r="AI3057" s="22">
        <v>0</v>
      </c>
      <c r="AJ3057" s="22">
        <v>0</v>
      </c>
      <c r="AK3057" s="22">
        <v>0</v>
      </c>
      <c r="AL3057" s="45">
        <v>0</v>
      </c>
      <c r="AM3057" s="45">
        <v>0</v>
      </c>
      <c r="AN3057" s="45">
        <v>0</v>
      </c>
      <c r="AO3057" s="45">
        <v>0</v>
      </c>
      <c r="AP3057" s="45">
        <v>0</v>
      </c>
      <c r="AQ3057" s="45">
        <v>0</v>
      </c>
      <c r="AR3057" s="45">
        <v>0</v>
      </c>
      <c r="AS3057" s="45" t="s">
        <v>4445</v>
      </c>
      <c r="AT3057" s="45" t="s">
        <v>4445</v>
      </c>
      <c r="AU3057" s="45">
        <v>0</v>
      </c>
      <c r="AV3057" s="10">
        <v>0.17477077885538378</v>
      </c>
      <c r="AW3057" s="10">
        <v>0.17477077885538378</v>
      </c>
      <c r="AX3057" s="17">
        <v>0</v>
      </c>
    </row>
    <row r="3058" spans="1:50" x14ac:dyDescent="0.25">
      <c r="A3058" s="22" t="s">
        <v>1672</v>
      </c>
      <c r="B3058" s="22" t="s">
        <v>3947</v>
      </c>
      <c r="C3058" s="22" t="s">
        <v>4267</v>
      </c>
      <c r="D3058" s="22">
        <v>2662</v>
      </c>
      <c r="E3058" s="22" t="s">
        <v>4279</v>
      </c>
      <c r="F3058" s="43">
        <v>0</v>
      </c>
      <c r="G3058" s="43">
        <v>0</v>
      </c>
      <c r="H3058" s="43">
        <v>32.760416666666671</v>
      </c>
      <c r="I3058" s="9">
        <v>0</v>
      </c>
      <c r="J3058" s="9">
        <v>32.760416666666671</v>
      </c>
      <c r="K3058" s="11">
        <v>0</v>
      </c>
      <c r="L3058" s="41">
        <v>0</v>
      </c>
      <c r="M3058" s="44">
        <v>0</v>
      </c>
      <c r="N3058" s="13">
        <v>0</v>
      </c>
      <c r="O3058" s="13">
        <v>0</v>
      </c>
      <c r="P3058" s="22">
        <v>0</v>
      </c>
      <c r="Q3058" s="22">
        <v>0</v>
      </c>
      <c r="R3058" s="14">
        <v>0</v>
      </c>
      <c r="S3058" s="22">
        <v>787</v>
      </c>
      <c r="T3058" s="22">
        <v>1</v>
      </c>
      <c r="U3058" s="22">
        <v>12</v>
      </c>
      <c r="V3058" s="22"/>
      <c r="W3058" s="22">
        <v>4</v>
      </c>
      <c r="X3058" s="22">
        <v>4</v>
      </c>
      <c r="Y3058" s="14">
        <v>12</v>
      </c>
      <c r="Z3058" s="10">
        <v>4</v>
      </c>
      <c r="AA3058" s="22">
        <v>4</v>
      </c>
      <c r="AB3058" s="22">
        <v>6.56</v>
      </c>
      <c r="AC3058" s="22">
        <v>0</v>
      </c>
      <c r="AD3058" s="42">
        <v>0</v>
      </c>
      <c r="AE3058" s="22">
        <v>999999</v>
      </c>
      <c r="AF3058" s="22">
        <v>0</v>
      </c>
      <c r="AG3058" s="22">
        <v>0</v>
      </c>
      <c r="AH3058" s="22">
        <v>0</v>
      </c>
      <c r="AI3058" s="22">
        <v>0</v>
      </c>
      <c r="AJ3058" s="22">
        <v>0</v>
      </c>
      <c r="AK3058" s="22">
        <v>0</v>
      </c>
      <c r="AL3058" s="45">
        <v>0</v>
      </c>
      <c r="AM3058" s="45">
        <v>0</v>
      </c>
      <c r="AN3058" s="45">
        <v>0</v>
      </c>
      <c r="AO3058" s="45">
        <v>0</v>
      </c>
      <c r="AP3058" s="45">
        <v>0</v>
      </c>
      <c r="AQ3058" s="45">
        <v>0</v>
      </c>
      <c r="AR3058" s="45">
        <v>0</v>
      </c>
      <c r="AS3058" s="45" t="s">
        <v>4445</v>
      </c>
      <c r="AT3058" s="45" t="s">
        <v>4445</v>
      </c>
      <c r="AU3058" s="45">
        <v>0</v>
      </c>
      <c r="AV3058" s="10">
        <v>0.12209856915739267</v>
      </c>
      <c r="AW3058" s="10">
        <v>0.12209856915739267</v>
      </c>
      <c r="AX3058" s="17">
        <v>0</v>
      </c>
    </row>
    <row r="3059" spans="1:50" x14ac:dyDescent="0.25">
      <c r="A3059" s="22" t="s">
        <v>1672</v>
      </c>
      <c r="B3059" s="22" t="s">
        <v>3947</v>
      </c>
      <c r="C3059" s="22" t="s">
        <v>4267</v>
      </c>
      <c r="D3059" s="22">
        <v>6281</v>
      </c>
      <c r="E3059" s="22" t="s">
        <v>4280</v>
      </c>
      <c r="F3059" s="43">
        <v>0</v>
      </c>
      <c r="G3059" s="43">
        <v>0</v>
      </c>
      <c r="H3059" s="43">
        <v>6.1024621212121213</v>
      </c>
      <c r="I3059" s="9">
        <v>0</v>
      </c>
      <c r="J3059" s="9">
        <v>6.1024621212121213</v>
      </c>
      <c r="K3059" s="11">
        <v>0</v>
      </c>
      <c r="L3059" s="41">
        <v>0</v>
      </c>
      <c r="M3059" s="44">
        <v>0</v>
      </c>
      <c r="N3059" s="13">
        <v>0</v>
      </c>
      <c r="O3059" s="13">
        <v>0</v>
      </c>
      <c r="P3059" s="22">
        <v>0</v>
      </c>
      <c r="Q3059" s="22">
        <v>0</v>
      </c>
      <c r="R3059" s="14">
        <v>0</v>
      </c>
      <c r="S3059" s="22">
        <v>199</v>
      </c>
      <c r="T3059" s="22">
        <v>1</v>
      </c>
      <c r="U3059" s="22">
        <v>12</v>
      </c>
      <c r="V3059" s="22"/>
      <c r="W3059" s="22">
        <v>4</v>
      </c>
      <c r="X3059" s="22">
        <v>4</v>
      </c>
      <c r="Y3059" s="14">
        <v>12</v>
      </c>
      <c r="Z3059" s="10">
        <v>4</v>
      </c>
      <c r="AA3059" s="22">
        <v>4</v>
      </c>
      <c r="AB3059" s="22">
        <v>6.56</v>
      </c>
      <c r="AC3059" s="22">
        <v>0</v>
      </c>
      <c r="AD3059" s="42">
        <v>0</v>
      </c>
      <c r="AE3059" s="22">
        <v>999999</v>
      </c>
      <c r="AF3059" s="22">
        <v>0</v>
      </c>
      <c r="AG3059" s="22">
        <v>0</v>
      </c>
      <c r="AH3059" s="22">
        <v>0</v>
      </c>
      <c r="AI3059" s="22">
        <v>0</v>
      </c>
      <c r="AJ3059" s="22">
        <v>0</v>
      </c>
      <c r="AK3059" s="22">
        <v>0</v>
      </c>
      <c r="AL3059" s="45">
        <v>0</v>
      </c>
      <c r="AM3059" s="45">
        <v>0</v>
      </c>
      <c r="AN3059" s="45">
        <v>0</v>
      </c>
      <c r="AO3059" s="45">
        <v>0</v>
      </c>
      <c r="AP3059" s="45">
        <v>0</v>
      </c>
      <c r="AQ3059" s="45">
        <v>0</v>
      </c>
      <c r="AR3059" s="45">
        <v>0</v>
      </c>
      <c r="AS3059" s="45" t="s">
        <v>4445</v>
      </c>
      <c r="AT3059" s="45" t="s">
        <v>4445</v>
      </c>
      <c r="AU3059" s="45">
        <v>0</v>
      </c>
      <c r="AV3059" s="10">
        <v>0.65547313863629308</v>
      </c>
      <c r="AW3059" s="10">
        <v>0.65547313863629308</v>
      </c>
      <c r="AX3059" s="17">
        <v>0</v>
      </c>
    </row>
    <row r="3060" spans="1:50" x14ac:dyDescent="0.25">
      <c r="A3060" s="22" t="s">
        <v>1672</v>
      </c>
      <c r="B3060" s="22" t="s">
        <v>3947</v>
      </c>
      <c r="C3060" s="22" t="s">
        <v>4267</v>
      </c>
      <c r="D3060" s="22">
        <v>604</v>
      </c>
      <c r="E3060" s="22" t="s">
        <v>4281</v>
      </c>
      <c r="F3060" s="43">
        <v>0</v>
      </c>
      <c r="G3060" s="43">
        <v>0</v>
      </c>
      <c r="H3060" s="43">
        <v>0.22878787878787879</v>
      </c>
      <c r="I3060" s="9">
        <v>0</v>
      </c>
      <c r="J3060" s="9">
        <v>0.22878787878787879</v>
      </c>
      <c r="K3060" s="11">
        <v>0</v>
      </c>
      <c r="L3060" s="41">
        <v>0</v>
      </c>
      <c r="M3060" s="44">
        <v>0</v>
      </c>
      <c r="N3060" s="13">
        <v>0</v>
      </c>
      <c r="O3060" s="13">
        <v>0</v>
      </c>
      <c r="P3060" s="22">
        <v>0</v>
      </c>
      <c r="Q3060" s="22">
        <v>0</v>
      </c>
      <c r="R3060" s="14">
        <v>0</v>
      </c>
      <c r="S3060" s="22">
        <v>4</v>
      </c>
      <c r="T3060" s="22">
        <v>1</v>
      </c>
      <c r="U3060" s="22">
        <v>12</v>
      </c>
      <c r="V3060" s="22"/>
      <c r="W3060" s="22">
        <v>4</v>
      </c>
      <c r="X3060" s="22">
        <v>4</v>
      </c>
      <c r="Y3060" s="14">
        <v>12</v>
      </c>
      <c r="Z3060" s="10">
        <v>4</v>
      </c>
      <c r="AA3060" s="22">
        <v>4</v>
      </c>
      <c r="AB3060" s="22">
        <v>6.56</v>
      </c>
      <c r="AC3060" s="22">
        <v>0</v>
      </c>
      <c r="AD3060" s="42">
        <v>0</v>
      </c>
      <c r="AE3060" s="22">
        <v>999999</v>
      </c>
      <c r="AF3060" s="22">
        <v>0</v>
      </c>
      <c r="AG3060" s="22">
        <v>0</v>
      </c>
      <c r="AH3060" s="22">
        <v>0</v>
      </c>
      <c r="AI3060" s="22">
        <v>0</v>
      </c>
      <c r="AJ3060" s="22">
        <v>0</v>
      </c>
      <c r="AK3060" s="22">
        <v>0</v>
      </c>
      <c r="AL3060" s="45">
        <v>0</v>
      </c>
      <c r="AM3060" s="45">
        <v>0</v>
      </c>
      <c r="AN3060" s="45">
        <v>0</v>
      </c>
      <c r="AO3060" s="45">
        <v>0</v>
      </c>
      <c r="AP3060" s="45">
        <v>0</v>
      </c>
      <c r="AQ3060" s="45">
        <v>0</v>
      </c>
      <c r="AR3060" s="45">
        <v>0</v>
      </c>
      <c r="AS3060" s="45" t="s">
        <v>4445</v>
      </c>
      <c r="AT3060" s="45" t="s">
        <v>4445</v>
      </c>
      <c r="AU3060" s="45">
        <v>0</v>
      </c>
      <c r="AV3060" s="10">
        <v>17.483443708609272</v>
      </c>
      <c r="AW3060" s="10">
        <v>17.483443708609272</v>
      </c>
      <c r="AX3060" s="17">
        <v>0</v>
      </c>
    </row>
    <row r="3061" spans="1:50" x14ac:dyDescent="0.25">
      <c r="A3061" s="22" t="s">
        <v>1672</v>
      </c>
      <c r="B3061" s="22" t="s">
        <v>3947</v>
      </c>
      <c r="C3061" s="22" t="s">
        <v>4267</v>
      </c>
      <c r="D3061" s="22">
        <v>1893</v>
      </c>
      <c r="E3061" s="22" t="s">
        <v>4282</v>
      </c>
      <c r="F3061" s="43">
        <v>0</v>
      </c>
      <c r="G3061" s="43">
        <v>0</v>
      </c>
      <c r="H3061" s="43">
        <v>1.5151515151515154E-3</v>
      </c>
      <c r="I3061" s="9">
        <v>0</v>
      </c>
      <c r="J3061" s="9">
        <v>1.5151515151515154E-3</v>
      </c>
      <c r="K3061" s="11">
        <v>0</v>
      </c>
      <c r="L3061" s="41">
        <v>0</v>
      </c>
      <c r="M3061" s="44">
        <v>0</v>
      </c>
      <c r="N3061" s="13">
        <v>0</v>
      </c>
      <c r="O3061" s="13">
        <v>0</v>
      </c>
      <c r="P3061" s="22">
        <v>0</v>
      </c>
      <c r="Q3061" s="22">
        <v>0</v>
      </c>
      <c r="R3061" s="14">
        <v>0</v>
      </c>
      <c r="S3061" s="22">
        <v>1</v>
      </c>
      <c r="T3061" s="22">
        <v>1</v>
      </c>
      <c r="U3061" s="22">
        <v>12</v>
      </c>
      <c r="V3061" s="22"/>
      <c r="W3061" s="22">
        <v>4</v>
      </c>
      <c r="X3061" s="22">
        <v>4</v>
      </c>
      <c r="Y3061" s="14">
        <v>12</v>
      </c>
      <c r="Z3061" s="10">
        <v>4</v>
      </c>
      <c r="AA3061" s="22">
        <v>4</v>
      </c>
      <c r="AB3061" s="22">
        <v>6.56</v>
      </c>
      <c r="AC3061" s="22">
        <v>0</v>
      </c>
      <c r="AD3061" s="42">
        <v>0</v>
      </c>
      <c r="AE3061" s="22">
        <v>999999</v>
      </c>
      <c r="AF3061" s="22">
        <v>0</v>
      </c>
      <c r="AG3061" s="22">
        <v>0</v>
      </c>
      <c r="AH3061" s="22">
        <v>0</v>
      </c>
      <c r="AI3061" s="22">
        <v>0</v>
      </c>
      <c r="AJ3061" s="22">
        <v>0</v>
      </c>
      <c r="AK3061" s="22">
        <v>0</v>
      </c>
      <c r="AL3061" s="45">
        <v>0</v>
      </c>
      <c r="AM3061" s="45">
        <v>0</v>
      </c>
      <c r="AN3061" s="45">
        <v>0</v>
      </c>
      <c r="AO3061" s="45">
        <v>0</v>
      </c>
      <c r="AP3061" s="45">
        <v>0</v>
      </c>
      <c r="AQ3061" s="45">
        <v>0</v>
      </c>
      <c r="AR3061" s="45">
        <v>0</v>
      </c>
      <c r="AS3061" s="45" t="s">
        <v>4445</v>
      </c>
      <c r="AT3061" s="45" t="s">
        <v>4445</v>
      </c>
      <c r="AU3061" s="45">
        <v>0</v>
      </c>
      <c r="AV3061" s="10">
        <v>2639.9999999999995</v>
      </c>
      <c r="AW3061" s="10">
        <v>2639.9999999999995</v>
      </c>
      <c r="AX3061" s="17">
        <v>0</v>
      </c>
    </row>
    <row r="3062" spans="1:50" x14ac:dyDescent="0.25">
      <c r="A3062" s="22" t="s">
        <v>1672</v>
      </c>
      <c r="B3062" s="22" t="s">
        <v>3947</v>
      </c>
      <c r="C3062" s="22" t="s">
        <v>4267</v>
      </c>
      <c r="D3062" s="22">
        <v>8759</v>
      </c>
      <c r="E3062" s="22" t="s">
        <v>4283</v>
      </c>
      <c r="F3062" s="43">
        <v>0</v>
      </c>
      <c r="G3062" s="43">
        <v>0</v>
      </c>
      <c r="H3062" s="43">
        <v>3.2007575757575756E-2</v>
      </c>
      <c r="I3062" s="9">
        <v>0</v>
      </c>
      <c r="J3062" s="9">
        <v>3.2007575757575756E-2</v>
      </c>
      <c r="K3062" s="11">
        <v>0</v>
      </c>
      <c r="L3062" s="41">
        <v>0</v>
      </c>
      <c r="M3062" s="44">
        <v>0</v>
      </c>
      <c r="N3062" s="13">
        <v>0</v>
      </c>
      <c r="O3062" s="13">
        <v>0</v>
      </c>
      <c r="P3062" s="22">
        <v>0</v>
      </c>
      <c r="Q3062" s="22">
        <v>0</v>
      </c>
      <c r="R3062" s="14">
        <v>0</v>
      </c>
      <c r="S3062" s="22">
        <v>5</v>
      </c>
      <c r="T3062" s="22">
        <v>1</v>
      </c>
      <c r="U3062" s="22">
        <v>12</v>
      </c>
      <c r="V3062" s="22"/>
      <c r="W3062" s="22">
        <v>4</v>
      </c>
      <c r="X3062" s="22">
        <v>4</v>
      </c>
      <c r="Y3062" s="14">
        <v>12</v>
      </c>
      <c r="Z3062" s="10">
        <v>4</v>
      </c>
      <c r="AA3062" s="22">
        <v>4</v>
      </c>
      <c r="AB3062" s="22">
        <v>6.56</v>
      </c>
      <c r="AC3062" s="22">
        <v>0</v>
      </c>
      <c r="AD3062" s="42">
        <v>0</v>
      </c>
      <c r="AE3062" s="22">
        <v>999999</v>
      </c>
      <c r="AF3062" s="22">
        <v>0</v>
      </c>
      <c r="AG3062" s="22">
        <v>0</v>
      </c>
      <c r="AH3062" s="22">
        <v>0</v>
      </c>
      <c r="AI3062" s="22">
        <v>0</v>
      </c>
      <c r="AJ3062" s="22">
        <v>0</v>
      </c>
      <c r="AK3062" s="22">
        <v>0</v>
      </c>
      <c r="AL3062" s="45">
        <v>0</v>
      </c>
      <c r="AM3062" s="45">
        <v>0</v>
      </c>
      <c r="AN3062" s="45">
        <v>0</v>
      </c>
      <c r="AO3062" s="45">
        <v>0</v>
      </c>
      <c r="AP3062" s="45">
        <v>0</v>
      </c>
      <c r="AQ3062" s="45">
        <v>0</v>
      </c>
      <c r="AR3062" s="45">
        <v>0</v>
      </c>
      <c r="AS3062" s="45" t="s">
        <v>4445</v>
      </c>
      <c r="AT3062" s="45" t="s">
        <v>4445</v>
      </c>
      <c r="AU3062" s="45">
        <v>0</v>
      </c>
      <c r="AV3062" s="10">
        <v>124.97041420118344</v>
      </c>
      <c r="AW3062" s="10">
        <v>124.97041420118344</v>
      </c>
      <c r="AX3062" s="17">
        <v>0</v>
      </c>
    </row>
    <row r="3063" spans="1:50" x14ac:dyDescent="0.25">
      <c r="A3063" s="22" t="s">
        <v>1672</v>
      </c>
      <c r="B3063" s="22" t="s">
        <v>3947</v>
      </c>
      <c r="C3063" s="22" t="s">
        <v>4284</v>
      </c>
      <c r="D3063" s="22">
        <v>5202</v>
      </c>
      <c r="E3063" s="22" t="s">
        <v>4285</v>
      </c>
      <c r="F3063" s="43">
        <v>0</v>
      </c>
      <c r="G3063" s="43">
        <v>0</v>
      </c>
      <c r="H3063" s="43">
        <v>0.22102272727272729</v>
      </c>
      <c r="I3063" s="9">
        <v>0</v>
      </c>
      <c r="J3063" s="9">
        <v>0.22102272727272729</v>
      </c>
      <c r="K3063" s="11">
        <v>0</v>
      </c>
      <c r="L3063" s="41">
        <v>0</v>
      </c>
      <c r="M3063" s="44">
        <v>0</v>
      </c>
      <c r="N3063" s="13">
        <v>0</v>
      </c>
      <c r="O3063" s="13">
        <v>0</v>
      </c>
      <c r="P3063" s="22">
        <v>0</v>
      </c>
      <c r="Q3063" s="22">
        <v>0</v>
      </c>
      <c r="R3063" s="14">
        <v>0</v>
      </c>
      <c r="S3063" s="22">
        <v>8</v>
      </c>
      <c r="T3063" s="22">
        <v>1</v>
      </c>
      <c r="U3063" s="22">
        <v>12</v>
      </c>
      <c r="V3063" s="22"/>
      <c r="W3063" s="22">
        <v>4</v>
      </c>
      <c r="X3063" s="22">
        <v>4</v>
      </c>
      <c r="Y3063" s="14">
        <v>12</v>
      </c>
      <c r="Z3063" s="10">
        <v>4</v>
      </c>
      <c r="AA3063" s="22">
        <v>4</v>
      </c>
      <c r="AB3063" s="22">
        <v>6.56</v>
      </c>
      <c r="AC3063" s="22">
        <v>0</v>
      </c>
      <c r="AD3063" s="42">
        <v>0</v>
      </c>
      <c r="AE3063" s="22">
        <v>999999</v>
      </c>
      <c r="AF3063" s="22">
        <v>0</v>
      </c>
      <c r="AG3063" s="22">
        <v>0</v>
      </c>
      <c r="AH3063" s="22">
        <v>0</v>
      </c>
      <c r="AI3063" s="22">
        <v>0</v>
      </c>
      <c r="AJ3063" s="22">
        <v>0</v>
      </c>
      <c r="AK3063" s="22">
        <v>0</v>
      </c>
      <c r="AL3063" s="45">
        <v>0</v>
      </c>
      <c r="AM3063" s="45">
        <v>0</v>
      </c>
      <c r="AN3063" s="45">
        <v>0</v>
      </c>
      <c r="AO3063" s="45">
        <v>0</v>
      </c>
      <c r="AP3063" s="45">
        <v>0</v>
      </c>
      <c r="AQ3063" s="45">
        <v>0</v>
      </c>
      <c r="AR3063" s="45">
        <v>0</v>
      </c>
      <c r="AS3063" s="45" t="s">
        <v>4445</v>
      </c>
      <c r="AT3063" s="45" t="s">
        <v>4445</v>
      </c>
      <c r="AU3063" s="45">
        <v>0</v>
      </c>
      <c r="AV3063" s="10">
        <v>18.097686375321334</v>
      </c>
      <c r="AW3063" s="10">
        <v>18.097686375321334</v>
      </c>
      <c r="AX3063" s="17">
        <v>0</v>
      </c>
    </row>
    <row r="3064" spans="1:50" x14ac:dyDescent="0.25">
      <c r="A3064" s="22" t="s">
        <v>1672</v>
      </c>
      <c r="B3064" s="22" t="s">
        <v>3947</v>
      </c>
      <c r="C3064" s="22" t="s">
        <v>4284</v>
      </c>
      <c r="D3064" s="22">
        <v>6301</v>
      </c>
      <c r="E3064" s="22" t="s">
        <v>4286</v>
      </c>
      <c r="F3064" s="43">
        <v>0</v>
      </c>
      <c r="G3064" s="43">
        <v>0</v>
      </c>
      <c r="H3064" s="43">
        <v>0.13503787878787879</v>
      </c>
      <c r="I3064" s="9">
        <v>0</v>
      </c>
      <c r="J3064" s="9">
        <v>0.13503787878787879</v>
      </c>
      <c r="K3064" s="11">
        <v>0</v>
      </c>
      <c r="L3064" s="41">
        <v>0</v>
      </c>
      <c r="M3064" s="44">
        <v>0</v>
      </c>
      <c r="N3064" s="13">
        <v>0</v>
      </c>
      <c r="O3064" s="13">
        <v>0</v>
      </c>
      <c r="P3064" s="22">
        <v>0</v>
      </c>
      <c r="Q3064" s="22">
        <v>0</v>
      </c>
      <c r="R3064" s="14">
        <v>0</v>
      </c>
      <c r="S3064" s="22">
        <v>3</v>
      </c>
      <c r="T3064" s="22">
        <v>1</v>
      </c>
      <c r="U3064" s="22">
        <v>12</v>
      </c>
      <c r="V3064" s="22"/>
      <c r="W3064" s="22">
        <v>4</v>
      </c>
      <c r="X3064" s="22">
        <v>4</v>
      </c>
      <c r="Y3064" s="14">
        <v>12</v>
      </c>
      <c r="Z3064" s="10">
        <v>4</v>
      </c>
      <c r="AA3064" s="22">
        <v>4</v>
      </c>
      <c r="AB3064" s="22">
        <v>6.56</v>
      </c>
      <c r="AC3064" s="22">
        <v>0</v>
      </c>
      <c r="AD3064" s="42">
        <v>0</v>
      </c>
      <c r="AE3064" s="22">
        <v>999999</v>
      </c>
      <c r="AF3064" s="22">
        <v>0</v>
      </c>
      <c r="AG3064" s="22">
        <v>0</v>
      </c>
      <c r="AH3064" s="22">
        <v>0</v>
      </c>
      <c r="AI3064" s="22">
        <v>0</v>
      </c>
      <c r="AJ3064" s="22">
        <v>0</v>
      </c>
      <c r="AK3064" s="22">
        <v>0</v>
      </c>
      <c r="AL3064" s="45">
        <v>0</v>
      </c>
      <c r="AM3064" s="45">
        <v>0</v>
      </c>
      <c r="AN3064" s="45">
        <v>0</v>
      </c>
      <c r="AO3064" s="45">
        <v>0</v>
      </c>
      <c r="AP3064" s="45">
        <v>0</v>
      </c>
      <c r="AQ3064" s="45">
        <v>0</v>
      </c>
      <c r="AR3064" s="45">
        <v>0</v>
      </c>
      <c r="AS3064" s="45" t="s">
        <v>4445</v>
      </c>
      <c r="AT3064" s="45" t="s">
        <v>4445</v>
      </c>
      <c r="AU3064" s="45">
        <v>0</v>
      </c>
      <c r="AV3064" s="10">
        <v>29.621318373071528</v>
      </c>
      <c r="AW3064" s="10">
        <v>29.621318373071528</v>
      </c>
      <c r="AX3064" s="17">
        <v>0</v>
      </c>
    </row>
    <row r="3065" spans="1:50" x14ac:dyDescent="0.25">
      <c r="A3065" s="22" t="s">
        <v>1672</v>
      </c>
      <c r="B3065" s="22" t="s">
        <v>3947</v>
      </c>
      <c r="C3065" s="22" t="s">
        <v>4284</v>
      </c>
      <c r="D3065" s="22">
        <v>1549</v>
      </c>
      <c r="E3065" s="22" t="s">
        <v>4287</v>
      </c>
      <c r="F3065" s="43">
        <v>0</v>
      </c>
      <c r="G3065" s="43">
        <v>0</v>
      </c>
      <c r="H3065" s="43">
        <v>0.24166666666666667</v>
      </c>
      <c r="I3065" s="9">
        <v>0</v>
      </c>
      <c r="J3065" s="9">
        <v>0.24166666666666667</v>
      </c>
      <c r="K3065" s="11">
        <v>0</v>
      </c>
      <c r="L3065" s="41">
        <v>0</v>
      </c>
      <c r="M3065" s="44">
        <v>0</v>
      </c>
      <c r="N3065" s="13">
        <v>0</v>
      </c>
      <c r="O3065" s="13">
        <v>0</v>
      </c>
      <c r="P3065" s="22">
        <v>0</v>
      </c>
      <c r="Q3065" s="22">
        <v>0</v>
      </c>
      <c r="R3065" s="14">
        <v>0</v>
      </c>
      <c r="S3065" s="22">
        <v>7</v>
      </c>
      <c r="T3065" s="22">
        <v>1</v>
      </c>
      <c r="U3065" s="22">
        <v>12</v>
      </c>
      <c r="V3065" s="22"/>
      <c r="W3065" s="22">
        <v>4</v>
      </c>
      <c r="X3065" s="22">
        <v>4</v>
      </c>
      <c r="Y3065" s="14">
        <v>12</v>
      </c>
      <c r="Z3065" s="10">
        <v>4</v>
      </c>
      <c r="AA3065" s="22">
        <v>4</v>
      </c>
      <c r="AB3065" s="22">
        <v>6.56</v>
      </c>
      <c r="AC3065" s="22">
        <v>0</v>
      </c>
      <c r="AD3065" s="42">
        <v>0</v>
      </c>
      <c r="AE3065" s="22">
        <v>999999</v>
      </c>
      <c r="AF3065" s="22">
        <v>0</v>
      </c>
      <c r="AG3065" s="22">
        <v>0</v>
      </c>
      <c r="AH3065" s="22">
        <v>0</v>
      </c>
      <c r="AI3065" s="22">
        <v>0</v>
      </c>
      <c r="AJ3065" s="22">
        <v>0</v>
      </c>
      <c r="AK3065" s="22">
        <v>0</v>
      </c>
      <c r="AL3065" s="45">
        <v>0</v>
      </c>
      <c r="AM3065" s="45">
        <v>0</v>
      </c>
      <c r="AN3065" s="45">
        <v>0</v>
      </c>
      <c r="AO3065" s="45">
        <v>0</v>
      </c>
      <c r="AP3065" s="45">
        <v>0</v>
      </c>
      <c r="AQ3065" s="45">
        <v>0</v>
      </c>
      <c r="AR3065" s="45">
        <v>0</v>
      </c>
      <c r="AS3065" s="45" t="s">
        <v>4445</v>
      </c>
      <c r="AT3065" s="45" t="s">
        <v>4445</v>
      </c>
      <c r="AU3065" s="45">
        <v>0</v>
      </c>
      <c r="AV3065" s="10">
        <v>16.551724137931036</v>
      </c>
      <c r="AW3065" s="10">
        <v>16.551724137931036</v>
      </c>
      <c r="AX3065" s="17">
        <v>0</v>
      </c>
    </row>
    <row r="3066" spans="1:50" x14ac:dyDescent="0.25">
      <c r="A3066" s="22" t="s">
        <v>1672</v>
      </c>
      <c r="B3066" s="22" t="s">
        <v>3947</v>
      </c>
      <c r="C3066" s="22" t="s">
        <v>4284</v>
      </c>
      <c r="D3066" s="22">
        <v>2354</v>
      </c>
      <c r="E3066" s="22" t="s">
        <v>4288</v>
      </c>
      <c r="F3066" s="43">
        <v>0</v>
      </c>
      <c r="G3066" s="43">
        <v>0</v>
      </c>
      <c r="H3066" s="43">
        <v>0.46799242424242427</v>
      </c>
      <c r="I3066" s="9">
        <v>0</v>
      </c>
      <c r="J3066" s="9">
        <v>0.46799242424242427</v>
      </c>
      <c r="K3066" s="11">
        <v>0</v>
      </c>
      <c r="L3066" s="41">
        <v>0</v>
      </c>
      <c r="M3066" s="44">
        <v>0</v>
      </c>
      <c r="N3066" s="13">
        <v>0</v>
      </c>
      <c r="O3066" s="13">
        <v>0</v>
      </c>
      <c r="P3066" s="22">
        <v>0</v>
      </c>
      <c r="Q3066" s="22">
        <v>0</v>
      </c>
      <c r="R3066" s="14">
        <v>0</v>
      </c>
      <c r="S3066" s="22">
        <v>22</v>
      </c>
      <c r="T3066" s="22">
        <v>1</v>
      </c>
      <c r="U3066" s="22">
        <v>12</v>
      </c>
      <c r="V3066" s="22"/>
      <c r="W3066" s="22">
        <v>4</v>
      </c>
      <c r="X3066" s="22">
        <v>4</v>
      </c>
      <c r="Y3066" s="14">
        <v>12</v>
      </c>
      <c r="Z3066" s="10">
        <v>4</v>
      </c>
      <c r="AA3066" s="22">
        <v>4</v>
      </c>
      <c r="AB3066" s="22">
        <v>6.56</v>
      </c>
      <c r="AC3066" s="22">
        <v>0</v>
      </c>
      <c r="AD3066" s="42">
        <v>0</v>
      </c>
      <c r="AE3066" s="22">
        <v>999999</v>
      </c>
      <c r="AF3066" s="22">
        <v>0</v>
      </c>
      <c r="AG3066" s="22">
        <v>0</v>
      </c>
      <c r="AH3066" s="22">
        <v>0</v>
      </c>
      <c r="AI3066" s="22">
        <v>0</v>
      </c>
      <c r="AJ3066" s="22">
        <v>0</v>
      </c>
      <c r="AK3066" s="22">
        <v>0</v>
      </c>
      <c r="AL3066" s="45">
        <v>0</v>
      </c>
      <c r="AM3066" s="45">
        <v>0</v>
      </c>
      <c r="AN3066" s="45">
        <v>0</v>
      </c>
      <c r="AO3066" s="45">
        <v>0</v>
      </c>
      <c r="AP3066" s="45">
        <v>0</v>
      </c>
      <c r="AQ3066" s="45">
        <v>0</v>
      </c>
      <c r="AR3066" s="45">
        <v>0</v>
      </c>
      <c r="AS3066" s="45" t="s">
        <v>4445</v>
      </c>
      <c r="AT3066" s="45" t="s">
        <v>4445</v>
      </c>
      <c r="AU3066" s="45">
        <v>0</v>
      </c>
      <c r="AV3066" s="10">
        <v>8.5471469040874144</v>
      </c>
      <c r="AW3066" s="10">
        <v>8.5471469040874144</v>
      </c>
      <c r="AX3066" s="17">
        <v>0</v>
      </c>
    </row>
    <row r="3067" spans="1:50" x14ac:dyDescent="0.25">
      <c r="A3067" s="22" t="s">
        <v>1672</v>
      </c>
      <c r="B3067" s="22" t="s">
        <v>3947</v>
      </c>
      <c r="C3067" s="22" t="s">
        <v>4284</v>
      </c>
      <c r="D3067" s="22">
        <v>1578</v>
      </c>
      <c r="E3067" s="22" t="s">
        <v>4289</v>
      </c>
      <c r="F3067" s="43">
        <v>0</v>
      </c>
      <c r="G3067" s="43">
        <v>0</v>
      </c>
      <c r="H3067" s="43">
        <v>6.6477272727272732E-2</v>
      </c>
      <c r="I3067" s="9">
        <v>0</v>
      </c>
      <c r="J3067" s="9">
        <v>6.6477272727272732E-2</v>
      </c>
      <c r="K3067" s="11">
        <v>0</v>
      </c>
      <c r="L3067" s="41">
        <v>0</v>
      </c>
      <c r="M3067" s="44">
        <v>0</v>
      </c>
      <c r="N3067" s="13">
        <v>0</v>
      </c>
      <c r="O3067" s="13">
        <v>0</v>
      </c>
      <c r="P3067" s="22">
        <v>0</v>
      </c>
      <c r="Q3067" s="22">
        <v>0</v>
      </c>
      <c r="R3067" s="14">
        <v>0</v>
      </c>
      <c r="S3067" s="22">
        <v>1</v>
      </c>
      <c r="T3067" s="22">
        <v>1</v>
      </c>
      <c r="U3067" s="22">
        <v>12</v>
      </c>
      <c r="V3067" s="22"/>
      <c r="W3067" s="22">
        <v>4</v>
      </c>
      <c r="X3067" s="22">
        <v>4</v>
      </c>
      <c r="Y3067" s="14">
        <v>12</v>
      </c>
      <c r="Z3067" s="10">
        <v>4</v>
      </c>
      <c r="AA3067" s="22">
        <v>4</v>
      </c>
      <c r="AB3067" s="22">
        <v>6.56</v>
      </c>
      <c r="AC3067" s="22">
        <v>0</v>
      </c>
      <c r="AD3067" s="42">
        <v>0</v>
      </c>
      <c r="AE3067" s="22">
        <v>999999</v>
      </c>
      <c r="AF3067" s="22">
        <v>0</v>
      </c>
      <c r="AG3067" s="22">
        <v>0</v>
      </c>
      <c r="AH3067" s="22">
        <v>0</v>
      </c>
      <c r="AI3067" s="22">
        <v>0</v>
      </c>
      <c r="AJ3067" s="22">
        <v>0</v>
      </c>
      <c r="AK3067" s="22">
        <v>0</v>
      </c>
      <c r="AL3067" s="45">
        <v>0</v>
      </c>
      <c r="AM3067" s="45">
        <v>0</v>
      </c>
      <c r="AN3067" s="45">
        <v>0</v>
      </c>
      <c r="AO3067" s="45">
        <v>0</v>
      </c>
      <c r="AP3067" s="45">
        <v>0</v>
      </c>
      <c r="AQ3067" s="45">
        <v>0</v>
      </c>
      <c r="AR3067" s="45">
        <v>0</v>
      </c>
      <c r="AS3067" s="45" t="s">
        <v>4445</v>
      </c>
      <c r="AT3067" s="45" t="s">
        <v>4445</v>
      </c>
      <c r="AU3067" s="45">
        <v>0</v>
      </c>
      <c r="AV3067" s="10">
        <v>60.170940170940163</v>
      </c>
      <c r="AW3067" s="10">
        <v>60.170940170940163</v>
      </c>
      <c r="AX3067" s="17">
        <v>0</v>
      </c>
    </row>
    <row r="3068" spans="1:50" x14ac:dyDescent="0.25">
      <c r="A3068" s="22" t="s">
        <v>1672</v>
      </c>
      <c r="B3068" s="22" t="s">
        <v>3947</v>
      </c>
      <c r="C3068" s="22" t="s">
        <v>4284</v>
      </c>
      <c r="D3068" s="22">
        <v>441</v>
      </c>
      <c r="E3068" s="22" t="s">
        <v>4290</v>
      </c>
      <c r="F3068" s="43">
        <v>0</v>
      </c>
      <c r="G3068" s="43">
        <v>0</v>
      </c>
      <c r="H3068" s="43">
        <v>1.5791666666666666</v>
      </c>
      <c r="I3068" s="9">
        <v>0</v>
      </c>
      <c r="J3068" s="9">
        <v>1.5791666666666666</v>
      </c>
      <c r="K3068" s="11">
        <v>0</v>
      </c>
      <c r="L3068" s="41">
        <v>0</v>
      </c>
      <c r="M3068" s="44">
        <v>0</v>
      </c>
      <c r="N3068" s="13">
        <v>0</v>
      </c>
      <c r="O3068" s="13">
        <v>0</v>
      </c>
      <c r="P3068" s="22">
        <v>0</v>
      </c>
      <c r="Q3068" s="22">
        <v>0</v>
      </c>
      <c r="R3068" s="14">
        <v>0</v>
      </c>
      <c r="S3068" s="22">
        <v>55</v>
      </c>
      <c r="T3068" s="22">
        <v>1</v>
      </c>
      <c r="U3068" s="22">
        <v>12</v>
      </c>
      <c r="V3068" s="22"/>
      <c r="W3068" s="22">
        <v>4</v>
      </c>
      <c r="X3068" s="22">
        <v>4</v>
      </c>
      <c r="Y3068" s="14">
        <v>12</v>
      </c>
      <c r="Z3068" s="10">
        <v>4</v>
      </c>
      <c r="AA3068" s="22">
        <v>4</v>
      </c>
      <c r="AB3068" s="22">
        <v>6.56</v>
      </c>
      <c r="AC3068" s="22">
        <v>0</v>
      </c>
      <c r="AD3068" s="42">
        <v>0</v>
      </c>
      <c r="AE3068" s="22">
        <v>999999</v>
      </c>
      <c r="AF3068" s="22">
        <v>0</v>
      </c>
      <c r="AG3068" s="22">
        <v>0</v>
      </c>
      <c r="AH3068" s="22">
        <v>0</v>
      </c>
      <c r="AI3068" s="22">
        <v>0</v>
      </c>
      <c r="AJ3068" s="22">
        <v>0</v>
      </c>
      <c r="AK3068" s="22">
        <v>0</v>
      </c>
      <c r="AL3068" s="45">
        <v>0</v>
      </c>
      <c r="AM3068" s="45">
        <v>0</v>
      </c>
      <c r="AN3068" s="45">
        <v>0</v>
      </c>
      <c r="AO3068" s="45">
        <v>0</v>
      </c>
      <c r="AP3068" s="45">
        <v>0</v>
      </c>
      <c r="AQ3068" s="45">
        <v>0</v>
      </c>
      <c r="AR3068" s="45">
        <v>0</v>
      </c>
      <c r="AS3068" s="45" t="s">
        <v>4445</v>
      </c>
      <c r="AT3068" s="45" t="s">
        <v>4445</v>
      </c>
      <c r="AU3068" s="45">
        <v>0</v>
      </c>
      <c r="AV3068" s="10">
        <v>2.5329815303430081</v>
      </c>
      <c r="AW3068" s="10">
        <v>2.5329815303430081</v>
      </c>
      <c r="AX3068" s="17">
        <v>0</v>
      </c>
    </row>
    <row r="3069" spans="1:50" x14ac:dyDescent="0.25">
      <c r="A3069" s="22" t="s">
        <v>1672</v>
      </c>
      <c r="B3069" s="22" t="s">
        <v>3947</v>
      </c>
      <c r="C3069" s="22" t="s">
        <v>4284</v>
      </c>
      <c r="D3069" s="22">
        <v>8918</v>
      </c>
      <c r="E3069" s="22" t="s">
        <v>4291</v>
      </c>
      <c r="F3069" s="43">
        <v>0</v>
      </c>
      <c r="G3069" s="43">
        <v>0</v>
      </c>
      <c r="H3069" s="43">
        <v>2.4375</v>
      </c>
      <c r="I3069" s="9">
        <v>0</v>
      </c>
      <c r="J3069" s="9">
        <v>2.4375</v>
      </c>
      <c r="K3069" s="11">
        <v>0</v>
      </c>
      <c r="L3069" s="41">
        <v>0</v>
      </c>
      <c r="M3069" s="44">
        <v>0</v>
      </c>
      <c r="N3069" s="13">
        <v>0</v>
      </c>
      <c r="O3069" s="13">
        <v>0</v>
      </c>
      <c r="P3069" s="22">
        <v>0</v>
      </c>
      <c r="Q3069" s="22">
        <v>0</v>
      </c>
      <c r="R3069" s="14">
        <v>0</v>
      </c>
      <c r="S3069" s="22">
        <v>58</v>
      </c>
      <c r="T3069" s="22">
        <v>1</v>
      </c>
      <c r="U3069" s="22">
        <v>12</v>
      </c>
      <c r="V3069" s="22"/>
      <c r="W3069" s="22">
        <v>4</v>
      </c>
      <c r="X3069" s="22">
        <v>4</v>
      </c>
      <c r="Y3069" s="14">
        <v>12</v>
      </c>
      <c r="Z3069" s="10">
        <v>4</v>
      </c>
      <c r="AA3069" s="22">
        <v>4</v>
      </c>
      <c r="AB3069" s="22">
        <v>6.56</v>
      </c>
      <c r="AC3069" s="22">
        <v>0</v>
      </c>
      <c r="AD3069" s="42">
        <v>0</v>
      </c>
      <c r="AE3069" s="22">
        <v>999999</v>
      </c>
      <c r="AF3069" s="22">
        <v>0</v>
      </c>
      <c r="AG3069" s="22">
        <v>0</v>
      </c>
      <c r="AH3069" s="22">
        <v>0</v>
      </c>
      <c r="AI3069" s="22">
        <v>0</v>
      </c>
      <c r="AJ3069" s="22">
        <v>0</v>
      </c>
      <c r="AK3069" s="22">
        <v>0</v>
      </c>
      <c r="AL3069" s="45">
        <v>0</v>
      </c>
      <c r="AM3069" s="45">
        <v>0</v>
      </c>
      <c r="AN3069" s="45">
        <v>0</v>
      </c>
      <c r="AO3069" s="45">
        <v>0</v>
      </c>
      <c r="AP3069" s="45">
        <v>0</v>
      </c>
      <c r="AQ3069" s="45">
        <v>0</v>
      </c>
      <c r="AR3069" s="45">
        <v>0</v>
      </c>
      <c r="AS3069" s="45" t="s">
        <v>4445</v>
      </c>
      <c r="AT3069" s="45" t="s">
        <v>4445</v>
      </c>
      <c r="AU3069" s="45">
        <v>0</v>
      </c>
      <c r="AV3069" s="10">
        <v>1.641025641025641</v>
      </c>
      <c r="AW3069" s="10">
        <v>1.641025641025641</v>
      </c>
      <c r="AX3069" s="17">
        <v>0</v>
      </c>
    </row>
    <row r="3070" spans="1:50" x14ac:dyDescent="0.25">
      <c r="A3070" s="22" t="s">
        <v>1672</v>
      </c>
      <c r="B3070" s="22" t="s">
        <v>3947</v>
      </c>
      <c r="C3070" s="22" t="s">
        <v>4284</v>
      </c>
      <c r="D3070" s="22">
        <v>2630</v>
      </c>
      <c r="E3070" s="22" t="s">
        <v>4292</v>
      </c>
      <c r="F3070" s="43">
        <v>0</v>
      </c>
      <c r="G3070" s="43">
        <v>0</v>
      </c>
      <c r="H3070" s="43">
        <v>5.0136363636363646</v>
      </c>
      <c r="I3070" s="9">
        <v>0</v>
      </c>
      <c r="J3070" s="9">
        <v>5.0136363636363646</v>
      </c>
      <c r="K3070" s="11">
        <v>0</v>
      </c>
      <c r="L3070" s="41">
        <v>0</v>
      </c>
      <c r="M3070" s="44">
        <v>0</v>
      </c>
      <c r="N3070" s="13">
        <v>0</v>
      </c>
      <c r="O3070" s="13">
        <v>0</v>
      </c>
      <c r="P3070" s="22">
        <v>0</v>
      </c>
      <c r="Q3070" s="22">
        <v>0</v>
      </c>
      <c r="R3070" s="14">
        <v>0</v>
      </c>
      <c r="S3070" s="22">
        <v>230</v>
      </c>
      <c r="T3070" s="22">
        <v>1</v>
      </c>
      <c r="U3070" s="22">
        <v>12</v>
      </c>
      <c r="V3070" s="22"/>
      <c r="W3070" s="22">
        <v>4</v>
      </c>
      <c r="X3070" s="22">
        <v>4</v>
      </c>
      <c r="Y3070" s="14">
        <v>12</v>
      </c>
      <c r="Z3070" s="10">
        <v>4</v>
      </c>
      <c r="AA3070" s="22">
        <v>4</v>
      </c>
      <c r="AB3070" s="22">
        <v>6.56</v>
      </c>
      <c r="AC3070" s="22">
        <v>0</v>
      </c>
      <c r="AD3070" s="42">
        <v>0</v>
      </c>
      <c r="AE3070" s="22">
        <v>999999</v>
      </c>
      <c r="AF3070" s="22">
        <v>0</v>
      </c>
      <c r="AG3070" s="22">
        <v>0</v>
      </c>
      <c r="AH3070" s="22">
        <v>0</v>
      </c>
      <c r="AI3070" s="22">
        <v>0</v>
      </c>
      <c r="AJ3070" s="22">
        <v>0</v>
      </c>
      <c r="AK3070" s="22">
        <v>0</v>
      </c>
      <c r="AL3070" s="45">
        <v>0</v>
      </c>
      <c r="AM3070" s="45">
        <v>0</v>
      </c>
      <c r="AN3070" s="45">
        <v>0</v>
      </c>
      <c r="AO3070" s="45">
        <v>0</v>
      </c>
      <c r="AP3070" s="45">
        <v>0</v>
      </c>
      <c r="AQ3070" s="45">
        <v>0</v>
      </c>
      <c r="AR3070" s="45">
        <v>0</v>
      </c>
      <c r="AS3070" s="45" t="s">
        <v>4445</v>
      </c>
      <c r="AT3070" s="45" t="s">
        <v>4445</v>
      </c>
      <c r="AU3070" s="45">
        <v>0</v>
      </c>
      <c r="AV3070" s="10">
        <v>0.79782411604714398</v>
      </c>
      <c r="AW3070" s="10">
        <v>0.79782411604714398</v>
      </c>
      <c r="AX3070" s="17">
        <v>0</v>
      </c>
    </row>
    <row r="3071" spans="1:50" x14ac:dyDescent="0.25">
      <c r="A3071" s="22" t="s">
        <v>1672</v>
      </c>
      <c r="B3071" s="22" t="s">
        <v>3947</v>
      </c>
      <c r="C3071" s="22" t="s">
        <v>4284</v>
      </c>
      <c r="D3071" s="22">
        <v>4811</v>
      </c>
      <c r="E3071" s="22" t="s">
        <v>4293</v>
      </c>
      <c r="F3071" s="43">
        <v>0</v>
      </c>
      <c r="G3071" s="43">
        <v>0</v>
      </c>
      <c r="H3071" s="43">
        <v>23.215151515151515</v>
      </c>
      <c r="I3071" s="9">
        <v>0</v>
      </c>
      <c r="J3071" s="9">
        <v>23.215151515151515</v>
      </c>
      <c r="K3071" s="11">
        <v>0</v>
      </c>
      <c r="L3071" s="44">
        <v>0</v>
      </c>
      <c r="M3071" s="44">
        <v>0</v>
      </c>
      <c r="N3071" s="13">
        <v>0</v>
      </c>
      <c r="O3071" s="22">
        <v>0</v>
      </c>
      <c r="P3071" s="22">
        <v>0</v>
      </c>
      <c r="Q3071" s="22">
        <v>0</v>
      </c>
      <c r="R3071" s="14">
        <v>0</v>
      </c>
      <c r="S3071" s="22">
        <v>643</v>
      </c>
      <c r="T3071" s="22">
        <v>1</v>
      </c>
      <c r="U3071" s="22">
        <v>12</v>
      </c>
      <c r="V3071" s="22"/>
      <c r="W3071" s="22">
        <v>4</v>
      </c>
      <c r="X3071" s="22">
        <v>4</v>
      </c>
      <c r="Y3071" s="22">
        <v>12</v>
      </c>
      <c r="Z3071" s="10">
        <v>4</v>
      </c>
      <c r="AA3071" s="22">
        <v>4</v>
      </c>
      <c r="AB3071" s="22">
        <v>6.56</v>
      </c>
      <c r="AC3071" s="22">
        <v>0</v>
      </c>
      <c r="AD3071" s="42">
        <v>0</v>
      </c>
      <c r="AE3071" s="22">
        <v>999999</v>
      </c>
      <c r="AF3071" s="22">
        <v>0</v>
      </c>
      <c r="AG3071" s="22">
        <v>0</v>
      </c>
      <c r="AH3071" s="22">
        <v>0</v>
      </c>
      <c r="AI3071" s="22">
        <v>0</v>
      </c>
      <c r="AJ3071" s="22">
        <v>0</v>
      </c>
      <c r="AK3071" s="22">
        <v>0</v>
      </c>
      <c r="AL3071" s="45">
        <v>0</v>
      </c>
      <c r="AM3071" s="45">
        <v>0</v>
      </c>
      <c r="AN3071" s="45">
        <v>0</v>
      </c>
      <c r="AO3071" s="45">
        <v>0</v>
      </c>
      <c r="AP3071" s="45">
        <v>0</v>
      </c>
      <c r="AQ3071" s="45">
        <v>0</v>
      </c>
      <c r="AR3071" s="45">
        <v>0</v>
      </c>
      <c r="AS3071" s="25" t="s">
        <v>4445</v>
      </c>
      <c r="AT3071" s="25" t="s">
        <v>4445</v>
      </c>
      <c r="AU3071" s="45">
        <v>0</v>
      </c>
      <c r="AV3071" s="10">
        <v>0.1723012661532437</v>
      </c>
      <c r="AW3071" s="10">
        <v>0.1723012661532437</v>
      </c>
      <c r="AX3071" s="17">
        <v>0</v>
      </c>
    </row>
    <row r="3072" spans="1:50" x14ac:dyDescent="0.25">
      <c r="A3072" s="22" t="s">
        <v>1672</v>
      </c>
      <c r="B3072" s="22" t="s">
        <v>3947</v>
      </c>
      <c r="C3072" s="22" t="s">
        <v>4284</v>
      </c>
      <c r="D3072" s="22">
        <v>9705</v>
      </c>
      <c r="E3072" s="22" t="s">
        <v>4294</v>
      </c>
      <c r="F3072" s="43">
        <v>0</v>
      </c>
      <c r="G3072" s="43">
        <v>0</v>
      </c>
      <c r="H3072" s="43">
        <v>0.44564393939393943</v>
      </c>
      <c r="I3072" s="9">
        <v>0</v>
      </c>
      <c r="J3072" s="9">
        <v>0.44564393939393943</v>
      </c>
      <c r="K3072" s="11">
        <v>0</v>
      </c>
      <c r="L3072" s="41">
        <v>0</v>
      </c>
      <c r="M3072" s="44">
        <v>0</v>
      </c>
      <c r="N3072" s="13">
        <v>0</v>
      </c>
      <c r="O3072" s="13">
        <v>0</v>
      </c>
      <c r="P3072" s="22">
        <v>0</v>
      </c>
      <c r="Q3072" s="22">
        <v>0</v>
      </c>
      <c r="R3072" s="14">
        <v>0</v>
      </c>
      <c r="S3072" s="22">
        <v>11</v>
      </c>
      <c r="T3072" s="22">
        <v>1</v>
      </c>
      <c r="U3072" s="22">
        <v>12</v>
      </c>
      <c r="V3072" s="22"/>
      <c r="W3072" s="22">
        <v>4</v>
      </c>
      <c r="X3072" s="22">
        <v>4</v>
      </c>
      <c r="Y3072" s="14">
        <v>12</v>
      </c>
      <c r="Z3072" s="10">
        <v>4</v>
      </c>
      <c r="AA3072" s="22">
        <v>4</v>
      </c>
      <c r="AB3072" s="22">
        <v>6.56</v>
      </c>
      <c r="AC3072" s="22">
        <v>0</v>
      </c>
      <c r="AD3072" s="42">
        <v>0</v>
      </c>
      <c r="AE3072" s="22">
        <v>999999</v>
      </c>
      <c r="AF3072" s="22">
        <v>0</v>
      </c>
      <c r="AG3072" s="22">
        <v>0</v>
      </c>
      <c r="AH3072" s="22">
        <v>0</v>
      </c>
      <c r="AI3072" s="22">
        <v>0</v>
      </c>
      <c r="AJ3072" s="22">
        <v>0</v>
      </c>
      <c r="AK3072" s="22">
        <v>0</v>
      </c>
      <c r="AL3072" s="45">
        <v>0</v>
      </c>
      <c r="AM3072" s="45">
        <v>0</v>
      </c>
      <c r="AN3072" s="45">
        <v>0</v>
      </c>
      <c r="AO3072" s="45">
        <v>0</v>
      </c>
      <c r="AP3072" s="45">
        <v>0</v>
      </c>
      <c r="AQ3072" s="45">
        <v>0</v>
      </c>
      <c r="AR3072" s="45">
        <v>0</v>
      </c>
      <c r="AS3072" s="45" t="s">
        <v>4445</v>
      </c>
      <c r="AT3072" s="45" t="s">
        <v>4445</v>
      </c>
      <c r="AU3072" s="45">
        <v>0</v>
      </c>
      <c r="AV3072" s="10">
        <v>8.9757756056098597</v>
      </c>
      <c r="AW3072" s="10">
        <v>8.9757756056098597</v>
      </c>
      <c r="AX3072" s="17">
        <v>0</v>
      </c>
    </row>
    <row r="3073" spans="1:50" x14ac:dyDescent="0.25">
      <c r="A3073" s="22" t="s">
        <v>1672</v>
      </c>
      <c r="B3073" s="22" t="s">
        <v>3947</v>
      </c>
      <c r="C3073" s="22" t="s">
        <v>4284</v>
      </c>
      <c r="D3073" s="22">
        <v>2674</v>
      </c>
      <c r="E3073" s="22" t="s">
        <v>4295</v>
      </c>
      <c r="F3073" s="43">
        <v>0</v>
      </c>
      <c r="G3073" s="43">
        <v>0</v>
      </c>
      <c r="H3073" s="43">
        <v>32.483712121212122</v>
      </c>
      <c r="I3073" s="9">
        <v>0</v>
      </c>
      <c r="J3073" s="9">
        <v>32.483712121212122</v>
      </c>
      <c r="K3073" s="11">
        <v>0</v>
      </c>
      <c r="L3073" s="41">
        <v>0</v>
      </c>
      <c r="M3073" s="44">
        <v>0</v>
      </c>
      <c r="N3073" s="13">
        <v>0</v>
      </c>
      <c r="O3073" s="13">
        <v>0</v>
      </c>
      <c r="P3073" s="22">
        <v>0</v>
      </c>
      <c r="Q3073" s="22">
        <v>0</v>
      </c>
      <c r="R3073" s="14">
        <v>0</v>
      </c>
      <c r="S3073" s="22">
        <v>757</v>
      </c>
      <c r="T3073" s="22">
        <v>1</v>
      </c>
      <c r="U3073" s="22">
        <v>12</v>
      </c>
      <c r="V3073" s="22"/>
      <c r="W3073" s="22">
        <v>4</v>
      </c>
      <c r="X3073" s="22">
        <v>4</v>
      </c>
      <c r="Y3073" s="14">
        <v>12</v>
      </c>
      <c r="Z3073" s="10">
        <v>4</v>
      </c>
      <c r="AA3073" s="22">
        <v>4</v>
      </c>
      <c r="AB3073" s="22">
        <v>6.56</v>
      </c>
      <c r="AC3073" s="22">
        <v>0</v>
      </c>
      <c r="AD3073" s="42">
        <v>0</v>
      </c>
      <c r="AE3073" s="22">
        <v>999999</v>
      </c>
      <c r="AF3073" s="22">
        <v>0</v>
      </c>
      <c r="AG3073" s="22">
        <v>0</v>
      </c>
      <c r="AH3073" s="22">
        <v>0</v>
      </c>
      <c r="AI3073" s="22">
        <v>0</v>
      </c>
      <c r="AJ3073" s="22">
        <v>0</v>
      </c>
      <c r="AK3073" s="22">
        <v>0</v>
      </c>
      <c r="AL3073" s="45">
        <v>0</v>
      </c>
      <c r="AM3073" s="45">
        <v>0</v>
      </c>
      <c r="AN3073" s="45">
        <v>0</v>
      </c>
      <c r="AO3073" s="45">
        <v>0</v>
      </c>
      <c r="AP3073" s="45">
        <v>0</v>
      </c>
      <c r="AQ3073" s="45">
        <v>0</v>
      </c>
      <c r="AR3073" s="45">
        <v>0</v>
      </c>
      <c r="AS3073" s="45" t="s">
        <v>4445</v>
      </c>
      <c r="AT3073" s="45" t="s">
        <v>4445</v>
      </c>
      <c r="AU3073" s="45">
        <v>0</v>
      </c>
      <c r="AV3073" s="10">
        <v>0.1231386359131033</v>
      </c>
      <c r="AW3073" s="10">
        <v>0.1231386359131033</v>
      </c>
      <c r="AX3073" s="17">
        <v>0</v>
      </c>
    </row>
    <row r="3074" spans="1:50" x14ac:dyDescent="0.25">
      <c r="A3074" s="22" t="s">
        <v>1672</v>
      </c>
      <c r="B3074" s="22" t="s">
        <v>3947</v>
      </c>
      <c r="C3074" s="22" t="s">
        <v>4284</v>
      </c>
      <c r="D3074" s="22">
        <v>618</v>
      </c>
      <c r="E3074" s="22" t="s">
        <v>4296</v>
      </c>
      <c r="F3074" s="43">
        <v>0</v>
      </c>
      <c r="G3074" s="43">
        <v>0</v>
      </c>
      <c r="H3074" s="43">
        <v>31.47727272727273</v>
      </c>
      <c r="I3074" s="9">
        <v>0</v>
      </c>
      <c r="J3074" s="9">
        <v>31.47727272727273</v>
      </c>
      <c r="K3074" s="11">
        <v>0</v>
      </c>
      <c r="L3074" s="41">
        <v>0</v>
      </c>
      <c r="M3074" s="44">
        <v>0</v>
      </c>
      <c r="N3074" s="13">
        <v>0</v>
      </c>
      <c r="O3074" s="13">
        <v>0</v>
      </c>
      <c r="P3074" s="22">
        <v>0</v>
      </c>
      <c r="Q3074" s="22">
        <v>0</v>
      </c>
      <c r="R3074" s="14">
        <v>0</v>
      </c>
      <c r="S3074" s="22">
        <v>938</v>
      </c>
      <c r="T3074" s="22">
        <v>1</v>
      </c>
      <c r="U3074" s="22">
        <v>12</v>
      </c>
      <c r="V3074" s="22"/>
      <c r="W3074" s="22">
        <v>4</v>
      </c>
      <c r="X3074" s="22">
        <v>4</v>
      </c>
      <c r="Y3074" s="14">
        <v>12</v>
      </c>
      <c r="Z3074" s="10">
        <v>4</v>
      </c>
      <c r="AA3074" s="22">
        <v>4</v>
      </c>
      <c r="AB3074" s="22">
        <v>6.56</v>
      </c>
      <c r="AC3074" s="22">
        <v>0</v>
      </c>
      <c r="AD3074" s="42">
        <v>0</v>
      </c>
      <c r="AE3074" s="22">
        <v>999999</v>
      </c>
      <c r="AF3074" s="22">
        <v>0</v>
      </c>
      <c r="AG3074" s="22">
        <v>0</v>
      </c>
      <c r="AH3074" s="22">
        <v>0</v>
      </c>
      <c r="AI3074" s="22">
        <v>0</v>
      </c>
      <c r="AJ3074" s="22">
        <v>0</v>
      </c>
      <c r="AK3074" s="22">
        <v>0</v>
      </c>
      <c r="AL3074" s="45">
        <v>0</v>
      </c>
      <c r="AM3074" s="45">
        <v>0</v>
      </c>
      <c r="AN3074" s="45">
        <v>0</v>
      </c>
      <c r="AO3074" s="45">
        <v>0</v>
      </c>
      <c r="AP3074" s="45">
        <v>0</v>
      </c>
      <c r="AQ3074" s="45">
        <v>0</v>
      </c>
      <c r="AR3074" s="45">
        <v>0</v>
      </c>
      <c r="AS3074" s="45" t="s">
        <v>4445</v>
      </c>
      <c r="AT3074" s="45" t="s">
        <v>4445</v>
      </c>
      <c r="AU3074" s="45">
        <v>0</v>
      </c>
      <c r="AV3074" s="10">
        <v>0.12707581227436823</v>
      </c>
      <c r="AW3074" s="10">
        <v>0.12707581227436823</v>
      </c>
      <c r="AX3074" s="17">
        <v>0</v>
      </c>
    </row>
    <row r="3075" spans="1:50" x14ac:dyDescent="0.25">
      <c r="A3075" s="22" t="s">
        <v>1672</v>
      </c>
      <c r="B3075" s="22" t="s">
        <v>3947</v>
      </c>
      <c r="C3075" s="22" t="s">
        <v>4284</v>
      </c>
      <c r="D3075" s="22">
        <v>830</v>
      </c>
      <c r="E3075" s="22" t="s">
        <v>4297</v>
      </c>
      <c r="F3075" s="43">
        <v>0</v>
      </c>
      <c r="G3075" s="43">
        <v>0</v>
      </c>
      <c r="H3075" s="43">
        <v>26.695643939393939</v>
      </c>
      <c r="I3075" s="9">
        <v>0</v>
      </c>
      <c r="J3075" s="9">
        <v>26.695643939393939</v>
      </c>
      <c r="K3075" s="11">
        <v>0</v>
      </c>
      <c r="L3075" s="41">
        <v>0</v>
      </c>
      <c r="M3075" s="44">
        <v>0</v>
      </c>
      <c r="N3075" s="13">
        <v>0</v>
      </c>
      <c r="O3075" s="13">
        <v>0</v>
      </c>
      <c r="P3075" s="22">
        <v>0</v>
      </c>
      <c r="Q3075" s="22">
        <v>0</v>
      </c>
      <c r="R3075" s="14">
        <v>0</v>
      </c>
      <c r="S3075" s="22">
        <v>642</v>
      </c>
      <c r="T3075" s="22">
        <v>1</v>
      </c>
      <c r="U3075" s="22">
        <v>12</v>
      </c>
      <c r="V3075" s="22"/>
      <c r="W3075" s="22">
        <v>4</v>
      </c>
      <c r="X3075" s="22">
        <v>4</v>
      </c>
      <c r="Y3075" s="14">
        <v>12</v>
      </c>
      <c r="Z3075" s="10">
        <v>4</v>
      </c>
      <c r="AA3075" s="22">
        <v>4</v>
      </c>
      <c r="AB3075" s="22">
        <v>6.56</v>
      </c>
      <c r="AC3075" s="22">
        <v>0</v>
      </c>
      <c r="AD3075" s="42">
        <v>0</v>
      </c>
      <c r="AE3075" s="22">
        <v>999999</v>
      </c>
      <c r="AF3075" s="22">
        <v>0</v>
      </c>
      <c r="AG3075" s="22">
        <v>0</v>
      </c>
      <c r="AH3075" s="22">
        <v>0</v>
      </c>
      <c r="AI3075" s="22">
        <v>0</v>
      </c>
      <c r="AJ3075" s="22">
        <v>0</v>
      </c>
      <c r="AK3075" s="22">
        <v>0</v>
      </c>
      <c r="AL3075" s="45">
        <v>0</v>
      </c>
      <c r="AM3075" s="45">
        <v>0</v>
      </c>
      <c r="AN3075" s="45">
        <v>0</v>
      </c>
      <c r="AO3075" s="45">
        <v>0</v>
      </c>
      <c r="AP3075" s="45">
        <v>0</v>
      </c>
      <c r="AQ3075" s="45">
        <v>0</v>
      </c>
      <c r="AR3075" s="45">
        <v>0</v>
      </c>
      <c r="AS3075" s="45" t="s">
        <v>4445</v>
      </c>
      <c r="AT3075" s="45" t="s">
        <v>4445</v>
      </c>
      <c r="AU3075" s="45">
        <v>0</v>
      </c>
      <c r="AV3075" s="10">
        <v>0.1498371797691429</v>
      </c>
      <c r="AW3075" s="10">
        <v>0.1498371797691429</v>
      </c>
      <c r="AX3075" s="17">
        <v>0</v>
      </c>
    </row>
    <row r="3076" spans="1:50" x14ac:dyDescent="0.25">
      <c r="A3076" s="22" t="s">
        <v>1672</v>
      </c>
      <c r="B3076" s="22" t="s">
        <v>3947</v>
      </c>
      <c r="C3076" s="22" t="s">
        <v>4284</v>
      </c>
      <c r="D3076" s="22">
        <v>8858</v>
      </c>
      <c r="E3076" s="22" t="s">
        <v>4298</v>
      </c>
      <c r="F3076" s="43">
        <v>0</v>
      </c>
      <c r="G3076" s="43">
        <v>0</v>
      </c>
      <c r="H3076" s="43">
        <v>4.9034090909090908</v>
      </c>
      <c r="I3076" s="9">
        <v>0</v>
      </c>
      <c r="J3076" s="9">
        <v>4.9034090909090908</v>
      </c>
      <c r="K3076" s="11">
        <v>0</v>
      </c>
      <c r="L3076" s="41">
        <v>0</v>
      </c>
      <c r="M3076" s="44">
        <v>0</v>
      </c>
      <c r="N3076" s="13">
        <v>0</v>
      </c>
      <c r="O3076" s="13">
        <v>0</v>
      </c>
      <c r="P3076" s="22">
        <v>0</v>
      </c>
      <c r="Q3076" s="22">
        <v>0</v>
      </c>
      <c r="R3076" s="14">
        <v>0</v>
      </c>
      <c r="S3076" s="22">
        <v>109</v>
      </c>
      <c r="T3076" s="22">
        <v>1</v>
      </c>
      <c r="U3076" s="22">
        <v>12</v>
      </c>
      <c r="V3076" s="22"/>
      <c r="W3076" s="22">
        <v>4</v>
      </c>
      <c r="X3076" s="22">
        <v>4</v>
      </c>
      <c r="Y3076" s="14">
        <v>12</v>
      </c>
      <c r="Z3076" s="10">
        <v>4</v>
      </c>
      <c r="AA3076" s="22">
        <v>4</v>
      </c>
      <c r="AB3076" s="22">
        <v>6.56</v>
      </c>
      <c r="AC3076" s="22">
        <v>0</v>
      </c>
      <c r="AD3076" s="42">
        <v>0</v>
      </c>
      <c r="AE3076" s="22">
        <v>999999</v>
      </c>
      <c r="AF3076" s="22">
        <v>0</v>
      </c>
      <c r="AG3076" s="22">
        <v>0</v>
      </c>
      <c r="AH3076" s="22">
        <v>0</v>
      </c>
      <c r="AI3076" s="22">
        <v>0</v>
      </c>
      <c r="AJ3076" s="22">
        <v>0</v>
      </c>
      <c r="AK3076" s="22">
        <v>0</v>
      </c>
      <c r="AL3076" s="45">
        <v>0</v>
      </c>
      <c r="AM3076" s="45">
        <v>0</v>
      </c>
      <c r="AN3076" s="45">
        <v>0</v>
      </c>
      <c r="AO3076" s="45">
        <v>0</v>
      </c>
      <c r="AP3076" s="45">
        <v>0</v>
      </c>
      <c r="AQ3076" s="45">
        <v>0</v>
      </c>
      <c r="AR3076" s="45">
        <v>0</v>
      </c>
      <c r="AS3076" s="45" t="s">
        <v>4445</v>
      </c>
      <c r="AT3076" s="45" t="s">
        <v>4445</v>
      </c>
      <c r="AU3076" s="45">
        <v>0</v>
      </c>
      <c r="AV3076" s="10">
        <v>0.81575898030127458</v>
      </c>
      <c r="AW3076" s="10">
        <v>0.81575898030127458</v>
      </c>
      <c r="AX3076" s="17">
        <v>0</v>
      </c>
    </row>
    <row r="3077" spans="1:50" x14ac:dyDescent="0.25">
      <c r="A3077" s="22" t="s">
        <v>1672</v>
      </c>
      <c r="B3077" s="22" t="s">
        <v>3947</v>
      </c>
      <c r="C3077" s="22" t="s">
        <v>4284</v>
      </c>
      <c r="D3077" s="22">
        <v>956</v>
      </c>
      <c r="E3077" s="22" t="s">
        <v>4299</v>
      </c>
      <c r="F3077" s="43">
        <v>0</v>
      </c>
      <c r="G3077" s="43">
        <v>0</v>
      </c>
      <c r="H3077" s="43">
        <v>31.857386363636365</v>
      </c>
      <c r="I3077" s="9">
        <v>0</v>
      </c>
      <c r="J3077" s="9">
        <v>31.857386363636365</v>
      </c>
      <c r="K3077" s="11">
        <v>0</v>
      </c>
      <c r="L3077" s="41">
        <v>0</v>
      </c>
      <c r="M3077" s="44">
        <v>0</v>
      </c>
      <c r="N3077" s="13">
        <v>0</v>
      </c>
      <c r="O3077" s="13">
        <v>0</v>
      </c>
      <c r="P3077" s="22">
        <v>0</v>
      </c>
      <c r="Q3077" s="22">
        <v>0</v>
      </c>
      <c r="R3077" s="14">
        <v>0</v>
      </c>
      <c r="S3077" s="22">
        <v>914</v>
      </c>
      <c r="T3077" s="22">
        <v>1</v>
      </c>
      <c r="U3077" s="22">
        <v>12</v>
      </c>
      <c r="V3077" s="22"/>
      <c r="W3077" s="22">
        <v>4</v>
      </c>
      <c r="X3077" s="22">
        <v>4</v>
      </c>
      <c r="Y3077" s="14">
        <v>12</v>
      </c>
      <c r="Z3077" s="10">
        <v>4</v>
      </c>
      <c r="AA3077" s="22">
        <v>4</v>
      </c>
      <c r="AB3077" s="22">
        <v>6.56</v>
      </c>
      <c r="AC3077" s="22">
        <v>0</v>
      </c>
      <c r="AD3077" s="42">
        <v>0</v>
      </c>
      <c r="AE3077" s="22">
        <v>999999</v>
      </c>
      <c r="AF3077" s="22">
        <v>0</v>
      </c>
      <c r="AG3077" s="22">
        <v>0</v>
      </c>
      <c r="AH3077" s="22">
        <v>0</v>
      </c>
      <c r="AI3077" s="22">
        <v>0</v>
      </c>
      <c r="AJ3077" s="22">
        <v>0</v>
      </c>
      <c r="AK3077" s="22">
        <v>0</v>
      </c>
      <c r="AL3077" s="45">
        <v>0</v>
      </c>
      <c r="AM3077" s="45">
        <v>0</v>
      </c>
      <c r="AN3077" s="45">
        <v>0</v>
      </c>
      <c r="AO3077" s="45">
        <v>0</v>
      </c>
      <c r="AP3077" s="45">
        <v>0</v>
      </c>
      <c r="AQ3077" s="45">
        <v>0</v>
      </c>
      <c r="AR3077" s="45">
        <v>0</v>
      </c>
      <c r="AS3077" s="45" t="s">
        <v>4445</v>
      </c>
      <c r="AT3077" s="45" t="s">
        <v>4445</v>
      </c>
      <c r="AU3077" s="45">
        <v>0</v>
      </c>
      <c r="AV3077" s="10">
        <v>0.12555957837664306</v>
      </c>
      <c r="AW3077" s="10">
        <v>0.12555957837664306</v>
      </c>
      <c r="AX3077" s="17">
        <v>0</v>
      </c>
    </row>
    <row r="3078" spans="1:50" x14ac:dyDescent="0.25">
      <c r="A3078" s="22" t="s">
        <v>1672</v>
      </c>
      <c r="B3078" s="22" t="s">
        <v>3947</v>
      </c>
      <c r="C3078" s="22" t="s">
        <v>4284</v>
      </c>
      <c r="D3078" s="22">
        <v>7694</v>
      </c>
      <c r="E3078" s="22" t="s">
        <v>4300</v>
      </c>
      <c r="F3078" s="43">
        <v>0</v>
      </c>
      <c r="G3078" s="43">
        <v>0</v>
      </c>
      <c r="H3078" s="43">
        <v>15.895075757575759</v>
      </c>
      <c r="I3078" s="9">
        <v>0</v>
      </c>
      <c r="J3078" s="9">
        <v>15.895075757575759</v>
      </c>
      <c r="K3078" s="11">
        <v>0</v>
      </c>
      <c r="L3078" s="41">
        <v>0</v>
      </c>
      <c r="M3078" s="44">
        <v>0</v>
      </c>
      <c r="N3078" s="13">
        <v>0</v>
      </c>
      <c r="O3078" s="13">
        <v>0</v>
      </c>
      <c r="P3078" s="22">
        <v>0</v>
      </c>
      <c r="Q3078" s="22">
        <v>0</v>
      </c>
      <c r="R3078" s="14">
        <v>0</v>
      </c>
      <c r="S3078" s="22">
        <v>431</v>
      </c>
      <c r="T3078" s="22">
        <v>1</v>
      </c>
      <c r="U3078" s="22">
        <v>12</v>
      </c>
      <c r="V3078" s="22"/>
      <c r="W3078" s="22">
        <v>4</v>
      </c>
      <c r="X3078" s="22">
        <v>4</v>
      </c>
      <c r="Y3078" s="14">
        <v>12</v>
      </c>
      <c r="Z3078" s="10">
        <v>4</v>
      </c>
      <c r="AA3078" s="22">
        <v>4</v>
      </c>
      <c r="AB3078" s="22">
        <v>6.56</v>
      </c>
      <c r="AC3078" s="22">
        <v>0</v>
      </c>
      <c r="AD3078" s="42">
        <v>0</v>
      </c>
      <c r="AE3078" s="22">
        <v>999999</v>
      </c>
      <c r="AF3078" s="22">
        <v>0</v>
      </c>
      <c r="AG3078" s="22">
        <v>0</v>
      </c>
      <c r="AH3078" s="22">
        <v>0</v>
      </c>
      <c r="AI3078" s="22">
        <v>0</v>
      </c>
      <c r="AJ3078" s="22">
        <v>0</v>
      </c>
      <c r="AK3078" s="22">
        <v>0</v>
      </c>
      <c r="AL3078" s="45">
        <v>0</v>
      </c>
      <c r="AM3078" s="45">
        <v>0</v>
      </c>
      <c r="AN3078" s="45">
        <v>0</v>
      </c>
      <c r="AO3078" s="45">
        <v>0</v>
      </c>
      <c r="AP3078" s="45">
        <v>0</v>
      </c>
      <c r="AQ3078" s="45">
        <v>0</v>
      </c>
      <c r="AR3078" s="45">
        <v>0</v>
      </c>
      <c r="AS3078" s="45" t="s">
        <v>4445</v>
      </c>
      <c r="AT3078" s="45" t="s">
        <v>4445</v>
      </c>
      <c r="AU3078" s="45">
        <v>0</v>
      </c>
      <c r="AV3078" s="10">
        <v>0.25165026332721679</v>
      </c>
      <c r="AW3078" s="10">
        <v>0.25165026332721679</v>
      </c>
      <c r="AX3078" s="17">
        <v>0</v>
      </c>
    </row>
    <row r="3079" spans="1:50" x14ac:dyDescent="0.25">
      <c r="A3079" s="22" t="s">
        <v>1672</v>
      </c>
      <c r="B3079" s="22" t="s">
        <v>3947</v>
      </c>
      <c r="C3079" s="22" t="s">
        <v>3626</v>
      </c>
      <c r="D3079" s="22">
        <v>2041</v>
      </c>
      <c r="E3079" s="22" t="s">
        <v>4301</v>
      </c>
      <c r="F3079" s="43">
        <v>0</v>
      </c>
      <c r="G3079" s="43">
        <v>0</v>
      </c>
      <c r="H3079" s="43">
        <v>0.4429924242424243</v>
      </c>
      <c r="I3079" s="9">
        <v>0</v>
      </c>
      <c r="J3079" s="9">
        <v>0.4429924242424243</v>
      </c>
      <c r="K3079" s="11">
        <v>0</v>
      </c>
      <c r="L3079" s="41">
        <v>0</v>
      </c>
      <c r="M3079" s="44">
        <v>0</v>
      </c>
      <c r="N3079" s="13">
        <v>0</v>
      </c>
      <c r="O3079" s="13">
        <v>0</v>
      </c>
      <c r="P3079" s="22">
        <v>0</v>
      </c>
      <c r="Q3079" s="22">
        <v>0</v>
      </c>
      <c r="R3079" s="14">
        <v>0</v>
      </c>
      <c r="S3079" s="22">
        <v>10</v>
      </c>
      <c r="T3079" s="22">
        <v>1</v>
      </c>
      <c r="U3079" s="22">
        <v>12</v>
      </c>
      <c r="V3079" s="22"/>
      <c r="W3079" s="22">
        <v>4</v>
      </c>
      <c r="X3079" s="22">
        <v>4</v>
      </c>
      <c r="Y3079" s="14">
        <v>12</v>
      </c>
      <c r="Z3079" s="10">
        <v>4</v>
      </c>
      <c r="AA3079" s="22">
        <v>4</v>
      </c>
      <c r="AB3079" s="22">
        <v>6.56</v>
      </c>
      <c r="AC3079" s="22">
        <v>0</v>
      </c>
      <c r="AD3079" s="42">
        <v>0</v>
      </c>
      <c r="AE3079" s="22">
        <v>999999</v>
      </c>
      <c r="AF3079" s="22">
        <v>0</v>
      </c>
      <c r="AG3079" s="22">
        <v>0</v>
      </c>
      <c r="AH3079" s="22">
        <v>0</v>
      </c>
      <c r="AI3079" s="22">
        <v>0</v>
      </c>
      <c r="AJ3079" s="22">
        <v>0</v>
      </c>
      <c r="AK3079" s="22">
        <v>0</v>
      </c>
      <c r="AL3079" s="45">
        <v>0</v>
      </c>
      <c r="AM3079" s="45">
        <v>0</v>
      </c>
      <c r="AN3079" s="45">
        <v>0</v>
      </c>
      <c r="AO3079" s="45">
        <v>0</v>
      </c>
      <c r="AP3079" s="45">
        <v>0</v>
      </c>
      <c r="AQ3079" s="45">
        <v>0</v>
      </c>
      <c r="AR3079" s="45">
        <v>0</v>
      </c>
      <c r="AS3079" s="45" t="s">
        <v>4445</v>
      </c>
      <c r="AT3079" s="45" t="s">
        <v>4445</v>
      </c>
      <c r="AU3079" s="45">
        <v>0</v>
      </c>
      <c r="AV3079" s="10">
        <v>9.0294997862334316</v>
      </c>
      <c r="AW3079" s="10">
        <v>9.0294997862334316</v>
      </c>
      <c r="AX3079" s="17">
        <v>0</v>
      </c>
    </row>
    <row r="3080" spans="1:50" x14ac:dyDescent="0.25">
      <c r="A3080" s="22" t="s">
        <v>1672</v>
      </c>
      <c r="B3080" s="22" t="s">
        <v>3947</v>
      </c>
      <c r="C3080" s="22" t="s">
        <v>3626</v>
      </c>
      <c r="D3080" s="22">
        <v>5997</v>
      </c>
      <c r="E3080" s="22" t="s">
        <v>4302</v>
      </c>
      <c r="F3080" s="43">
        <v>0</v>
      </c>
      <c r="G3080" s="43">
        <v>0</v>
      </c>
      <c r="H3080" s="43">
        <v>4.4799242424242429</v>
      </c>
      <c r="I3080" s="9">
        <v>0</v>
      </c>
      <c r="J3080" s="9">
        <v>4.4799242424242429</v>
      </c>
      <c r="K3080" s="11">
        <v>0</v>
      </c>
      <c r="L3080" s="41">
        <v>0</v>
      </c>
      <c r="M3080" s="44">
        <v>0</v>
      </c>
      <c r="N3080" s="13">
        <v>0</v>
      </c>
      <c r="O3080" s="13">
        <v>0</v>
      </c>
      <c r="P3080" s="22">
        <v>0</v>
      </c>
      <c r="Q3080" s="22">
        <v>0</v>
      </c>
      <c r="R3080" s="14">
        <v>0</v>
      </c>
      <c r="S3080" s="22">
        <v>181</v>
      </c>
      <c r="T3080" s="22">
        <v>1</v>
      </c>
      <c r="U3080" s="22">
        <v>12</v>
      </c>
      <c r="V3080" s="22"/>
      <c r="W3080" s="22">
        <v>4</v>
      </c>
      <c r="X3080" s="22">
        <v>4</v>
      </c>
      <c r="Y3080" s="14">
        <v>12</v>
      </c>
      <c r="Z3080" s="10">
        <v>4</v>
      </c>
      <c r="AA3080" s="22">
        <v>4</v>
      </c>
      <c r="AB3080" s="22">
        <v>6.56</v>
      </c>
      <c r="AC3080" s="22">
        <v>0</v>
      </c>
      <c r="AD3080" s="42">
        <v>0</v>
      </c>
      <c r="AE3080" s="22">
        <v>999999</v>
      </c>
      <c r="AF3080" s="22">
        <v>0</v>
      </c>
      <c r="AG3080" s="22">
        <v>0</v>
      </c>
      <c r="AH3080" s="22">
        <v>0</v>
      </c>
      <c r="AI3080" s="22">
        <v>0</v>
      </c>
      <c r="AJ3080" s="22">
        <v>0</v>
      </c>
      <c r="AK3080" s="22">
        <v>0</v>
      </c>
      <c r="AL3080" s="45">
        <v>0</v>
      </c>
      <c r="AM3080" s="45">
        <v>0</v>
      </c>
      <c r="AN3080" s="45">
        <v>0</v>
      </c>
      <c r="AO3080" s="45">
        <v>0</v>
      </c>
      <c r="AP3080" s="45">
        <v>0</v>
      </c>
      <c r="AQ3080" s="45">
        <v>0</v>
      </c>
      <c r="AR3080" s="45">
        <v>0</v>
      </c>
      <c r="AS3080" s="45" t="s">
        <v>4445</v>
      </c>
      <c r="AT3080" s="45" t="s">
        <v>4445</v>
      </c>
      <c r="AU3080" s="45">
        <v>0</v>
      </c>
      <c r="AV3080" s="10">
        <v>0.89287224148135613</v>
      </c>
      <c r="AW3080" s="10">
        <v>0.89287224148135613</v>
      </c>
      <c r="AX3080" s="17">
        <v>0</v>
      </c>
    </row>
    <row r="3081" spans="1:50" x14ac:dyDescent="0.25">
      <c r="A3081" s="22" t="s">
        <v>1672</v>
      </c>
      <c r="B3081" s="22" t="s">
        <v>3947</v>
      </c>
      <c r="C3081" s="22" t="s">
        <v>3626</v>
      </c>
      <c r="D3081" s="22">
        <v>1924</v>
      </c>
      <c r="E3081" s="22" t="s">
        <v>4303</v>
      </c>
      <c r="F3081" s="43">
        <v>0</v>
      </c>
      <c r="G3081" s="43">
        <v>0</v>
      </c>
      <c r="H3081" s="43">
        <v>11.123674242424244</v>
      </c>
      <c r="I3081" s="9">
        <v>0</v>
      </c>
      <c r="J3081" s="9">
        <v>11.123674242424244</v>
      </c>
      <c r="K3081" s="11">
        <v>0</v>
      </c>
      <c r="L3081" s="41">
        <v>0</v>
      </c>
      <c r="M3081" s="44">
        <v>0</v>
      </c>
      <c r="N3081" s="13">
        <v>0</v>
      </c>
      <c r="O3081" s="13">
        <v>0</v>
      </c>
      <c r="P3081" s="22">
        <v>0</v>
      </c>
      <c r="Q3081" s="22">
        <v>0</v>
      </c>
      <c r="R3081" s="14">
        <v>0</v>
      </c>
      <c r="S3081" s="22">
        <v>294</v>
      </c>
      <c r="T3081" s="22">
        <v>1</v>
      </c>
      <c r="U3081" s="22">
        <v>12</v>
      </c>
      <c r="V3081" s="22"/>
      <c r="W3081" s="22">
        <v>4</v>
      </c>
      <c r="X3081" s="22">
        <v>4</v>
      </c>
      <c r="Y3081" s="14">
        <v>12</v>
      </c>
      <c r="Z3081" s="10">
        <v>4</v>
      </c>
      <c r="AA3081" s="22">
        <v>4</v>
      </c>
      <c r="AB3081" s="22">
        <v>6.56</v>
      </c>
      <c r="AC3081" s="22">
        <v>0</v>
      </c>
      <c r="AD3081" s="42">
        <v>0</v>
      </c>
      <c r="AE3081" s="22">
        <v>999999</v>
      </c>
      <c r="AF3081" s="22">
        <v>0</v>
      </c>
      <c r="AG3081" s="22">
        <v>0</v>
      </c>
      <c r="AH3081" s="22">
        <v>0</v>
      </c>
      <c r="AI3081" s="22">
        <v>0</v>
      </c>
      <c r="AJ3081" s="22">
        <v>0</v>
      </c>
      <c r="AK3081" s="22">
        <v>0</v>
      </c>
      <c r="AL3081" s="45">
        <v>0</v>
      </c>
      <c r="AM3081" s="45">
        <v>0</v>
      </c>
      <c r="AN3081" s="45">
        <v>0</v>
      </c>
      <c r="AO3081" s="45">
        <v>0</v>
      </c>
      <c r="AP3081" s="45">
        <v>0</v>
      </c>
      <c r="AQ3081" s="45">
        <v>0</v>
      </c>
      <c r="AR3081" s="45">
        <v>0</v>
      </c>
      <c r="AS3081" s="45" t="s">
        <v>4445</v>
      </c>
      <c r="AT3081" s="45" t="s">
        <v>4445</v>
      </c>
      <c r="AU3081" s="45">
        <v>0</v>
      </c>
      <c r="AV3081" s="10">
        <v>0.3595934142645531</v>
      </c>
      <c r="AW3081" s="10">
        <v>0.3595934142645531</v>
      </c>
      <c r="AX3081" s="17">
        <v>0</v>
      </c>
    </row>
    <row r="3082" spans="1:50" x14ac:dyDescent="0.25">
      <c r="A3082" s="22" t="s">
        <v>1672</v>
      </c>
      <c r="B3082" s="22" t="s">
        <v>3947</v>
      </c>
      <c r="C3082" s="22" t="s">
        <v>3626</v>
      </c>
      <c r="D3082" s="22">
        <v>6150</v>
      </c>
      <c r="E3082" s="22" t="s">
        <v>4304</v>
      </c>
      <c r="F3082" s="43">
        <v>0</v>
      </c>
      <c r="G3082" s="43">
        <v>0</v>
      </c>
      <c r="H3082" s="43">
        <v>12.57159090909091</v>
      </c>
      <c r="I3082" s="9">
        <v>0</v>
      </c>
      <c r="J3082" s="9">
        <v>12.57159090909091</v>
      </c>
      <c r="K3082" s="11">
        <v>0</v>
      </c>
      <c r="L3082" s="41">
        <v>0</v>
      </c>
      <c r="M3082" s="44">
        <v>0</v>
      </c>
      <c r="N3082" s="13">
        <v>0</v>
      </c>
      <c r="O3082" s="13">
        <v>0</v>
      </c>
      <c r="P3082" s="22">
        <v>0</v>
      </c>
      <c r="Q3082" s="22">
        <v>0</v>
      </c>
      <c r="R3082" s="14">
        <v>0</v>
      </c>
      <c r="S3082" s="22">
        <v>316</v>
      </c>
      <c r="T3082" s="22">
        <v>1</v>
      </c>
      <c r="U3082" s="22">
        <v>12</v>
      </c>
      <c r="V3082" s="22"/>
      <c r="W3082" s="22">
        <v>4</v>
      </c>
      <c r="X3082" s="22">
        <v>4</v>
      </c>
      <c r="Y3082" s="14">
        <v>12</v>
      </c>
      <c r="Z3082" s="10">
        <v>4</v>
      </c>
      <c r="AA3082" s="22">
        <v>4</v>
      </c>
      <c r="AB3082" s="22">
        <v>6.56</v>
      </c>
      <c r="AC3082" s="22">
        <v>0</v>
      </c>
      <c r="AD3082" s="42">
        <v>0</v>
      </c>
      <c r="AE3082" s="22">
        <v>999999</v>
      </c>
      <c r="AF3082" s="22">
        <v>0</v>
      </c>
      <c r="AG3082" s="22">
        <v>0</v>
      </c>
      <c r="AH3082" s="22">
        <v>0</v>
      </c>
      <c r="AI3082" s="22">
        <v>0</v>
      </c>
      <c r="AJ3082" s="22">
        <v>0</v>
      </c>
      <c r="AK3082" s="22">
        <v>0</v>
      </c>
      <c r="AL3082" s="45">
        <v>0</v>
      </c>
      <c r="AM3082" s="45">
        <v>0</v>
      </c>
      <c r="AN3082" s="45">
        <v>0</v>
      </c>
      <c r="AO3082" s="45">
        <v>0</v>
      </c>
      <c r="AP3082" s="45">
        <v>0</v>
      </c>
      <c r="AQ3082" s="45">
        <v>0</v>
      </c>
      <c r="AR3082" s="45">
        <v>0</v>
      </c>
      <c r="AS3082" s="45" t="s">
        <v>4445</v>
      </c>
      <c r="AT3082" s="45" t="s">
        <v>4445</v>
      </c>
      <c r="AU3082" s="45">
        <v>0</v>
      </c>
      <c r="AV3082" s="10">
        <v>0.31817770948205731</v>
      </c>
      <c r="AW3082" s="10">
        <v>0.31817770948205731</v>
      </c>
      <c r="AX3082" s="17">
        <v>0</v>
      </c>
    </row>
    <row r="3083" spans="1:50" x14ac:dyDescent="0.25">
      <c r="A3083" s="22" t="s">
        <v>1672</v>
      </c>
      <c r="B3083" s="22" t="s">
        <v>3947</v>
      </c>
      <c r="C3083" s="22" t="s">
        <v>3626</v>
      </c>
      <c r="D3083" s="22">
        <v>2264</v>
      </c>
      <c r="E3083" s="22" t="s">
        <v>4305</v>
      </c>
      <c r="F3083" s="43">
        <v>0</v>
      </c>
      <c r="G3083" s="43">
        <v>0</v>
      </c>
      <c r="H3083" s="43">
        <v>13.422727272727274</v>
      </c>
      <c r="I3083" s="9">
        <v>0</v>
      </c>
      <c r="J3083" s="9">
        <v>13.422727272727274</v>
      </c>
      <c r="K3083" s="11">
        <v>0</v>
      </c>
      <c r="L3083" s="41">
        <v>0</v>
      </c>
      <c r="M3083" s="44">
        <v>0</v>
      </c>
      <c r="N3083" s="13">
        <v>0</v>
      </c>
      <c r="O3083" s="13">
        <v>0</v>
      </c>
      <c r="P3083" s="22">
        <v>0</v>
      </c>
      <c r="Q3083" s="22">
        <v>0</v>
      </c>
      <c r="R3083" s="14">
        <v>0</v>
      </c>
      <c r="S3083" s="22">
        <v>415</v>
      </c>
      <c r="T3083" s="22">
        <v>1</v>
      </c>
      <c r="U3083" s="22">
        <v>12</v>
      </c>
      <c r="V3083" s="22"/>
      <c r="W3083" s="22">
        <v>4</v>
      </c>
      <c r="X3083" s="22">
        <v>4</v>
      </c>
      <c r="Y3083" s="14">
        <v>12</v>
      </c>
      <c r="Z3083" s="10">
        <v>4</v>
      </c>
      <c r="AA3083" s="22">
        <v>4</v>
      </c>
      <c r="AB3083" s="22">
        <v>6.56</v>
      </c>
      <c r="AC3083" s="22">
        <v>0</v>
      </c>
      <c r="AD3083" s="42">
        <v>0</v>
      </c>
      <c r="AE3083" s="22">
        <v>999999</v>
      </c>
      <c r="AF3083" s="22">
        <v>0</v>
      </c>
      <c r="AG3083" s="22">
        <v>0</v>
      </c>
      <c r="AH3083" s="22">
        <v>0</v>
      </c>
      <c r="AI3083" s="22">
        <v>0</v>
      </c>
      <c r="AJ3083" s="22">
        <v>0</v>
      </c>
      <c r="AK3083" s="22">
        <v>0</v>
      </c>
      <c r="AL3083" s="45">
        <v>0</v>
      </c>
      <c r="AM3083" s="45">
        <v>0</v>
      </c>
      <c r="AN3083" s="45">
        <v>0</v>
      </c>
      <c r="AO3083" s="45">
        <v>0</v>
      </c>
      <c r="AP3083" s="45">
        <v>0</v>
      </c>
      <c r="AQ3083" s="45">
        <v>0</v>
      </c>
      <c r="AR3083" s="45">
        <v>0</v>
      </c>
      <c r="AS3083" s="45" t="s">
        <v>4445</v>
      </c>
      <c r="AT3083" s="45" t="s">
        <v>4445</v>
      </c>
      <c r="AU3083" s="45">
        <v>0</v>
      </c>
      <c r="AV3083" s="10">
        <v>0.29800203183203522</v>
      </c>
      <c r="AW3083" s="10">
        <v>0.29800203183203522</v>
      </c>
      <c r="AX3083" s="17">
        <v>0</v>
      </c>
    </row>
    <row r="3084" spans="1:50" x14ac:dyDescent="0.25">
      <c r="A3084" s="22" t="s">
        <v>964</v>
      </c>
      <c r="B3084" s="22" t="s">
        <v>3948</v>
      </c>
      <c r="C3084" s="22" t="s">
        <v>1627</v>
      </c>
      <c r="D3084" s="22">
        <v>4912</v>
      </c>
      <c r="E3084" s="22" t="s">
        <v>4306</v>
      </c>
      <c r="F3084" s="43">
        <v>0</v>
      </c>
      <c r="G3084" s="43">
        <v>0</v>
      </c>
      <c r="H3084" s="43">
        <v>0.44772727272727275</v>
      </c>
      <c r="I3084" s="9">
        <v>0</v>
      </c>
      <c r="J3084" s="9">
        <v>0.44772727272727275</v>
      </c>
      <c r="K3084" s="11">
        <v>0</v>
      </c>
      <c r="L3084" s="41">
        <v>0</v>
      </c>
      <c r="M3084" s="44">
        <v>0</v>
      </c>
      <c r="N3084" s="13">
        <v>0</v>
      </c>
      <c r="O3084" s="13">
        <v>0</v>
      </c>
      <c r="P3084" s="22">
        <v>0</v>
      </c>
      <c r="Q3084" s="22">
        <v>0</v>
      </c>
      <c r="R3084" s="14">
        <v>0</v>
      </c>
      <c r="S3084" s="22">
        <v>46</v>
      </c>
      <c r="T3084" s="22">
        <v>1</v>
      </c>
      <c r="U3084" s="22">
        <v>12</v>
      </c>
      <c r="V3084" s="22"/>
      <c r="W3084" s="22">
        <v>4</v>
      </c>
      <c r="X3084" s="22">
        <v>4</v>
      </c>
      <c r="Y3084" s="14">
        <v>12</v>
      </c>
      <c r="Z3084" s="10">
        <v>4</v>
      </c>
      <c r="AA3084" s="22">
        <v>4</v>
      </c>
      <c r="AB3084" s="22">
        <v>6.56</v>
      </c>
      <c r="AC3084" s="22">
        <v>0</v>
      </c>
      <c r="AD3084" s="42">
        <v>0</v>
      </c>
      <c r="AE3084" s="22">
        <v>999999</v>
      </c>
      <c r="AF3084" s="22">
        <v>0</v>
      </c>
      <c r="AG3084" s="22">
        <v>0</v>
      </c>
      <c r="AH3084" s="22">
        <v>0</v>
      </c>
      <c r="AI3084" s="22">
        <v>0</v>
      </c>
      <c r="AJ3084" s="22">
        <v>0</v>
      </c>
      <c r="AK3084" s="22">
        <v>0</v>
      </c>
      <c r="AL3084" s="45">
        <v>0</v>
      </c>
      <c r="AM3084" s="45">
        <v>0</v>
      </c>
      <c r="AN3084" s="45">
        <v>0</v>
      </c>
      <c r="AO3084" s="45">
        <v>0</v>
      </c>
      <c r="AP3084" s="45">
        <v>0</v>
      </c>
      <c r="AQ3084" s="45">
        <v>0</v>
      </c>
      <c r="AR3084" s="45">
        <v>0</v>
      </c>
      <c r="AS3084" s="45" t="s">
        <v>4445</v>
      </c>
      <c r="AT3084" s="45" t="s">
        <v>4445</v>
      </c>
      <c r="AU3084" s="45">
        <v>0</v>
      </c>
      <c r="AV3084" s="10">
        <v>8.9340101522842641</v>
      </c>
      <c r="AW3084" s="10">
        <v>8.9340101522842641</v>
      </c>
      <c r="AX3084" s="17">
        <v>0</v>
      </c>
    </row>
    <row r="3085" spans="1:50" x14ac:dyDescent="0.25">
      <c r="A3085" s="22" t="s">
        <v>964</v>
      </c>
      <c r="B3085" s="22" t="s">
        <v>3948</v>
      </c>
      <c r="C3085" s="22" t="s">
        <v>1627</v>
      </c>
      <c r="D3085" s="22">
        <v>4808</v>
      </c>
      <c r="E3085" s="22" t="s">
        <v>4307</v>
      </c>
      <c r="F3085" s="43">
        <v>0</v>
      </c>
      <c r="G3085" s="43">
        <v>0</v>
      </c>
      <c r="H3085" s="43">
        <v>1.343939393939394</v>
      </c>
      <c r="I3085" s="9">
        <v>0</v>
      </c>
      <c r="J3085" s="9">
        <v>1.343939393939394</v>
      </c>
      <c r="K3085" s="11">
        <v>0</v>
      </c>
      <c r="L3085" s="41">
        <v>0</v>
      </c>
      <c r="M3085" s="44">
        <v>0</v>
      </c>
      <c r="N3085" s="13">
        <v>0</v>
      </c>
      <c r="O3085" s="13">
        <v>0</v>
      </c>
      <c r="P3085" s="22">
        <v>0</v>
      </c>
      <c r="Q3085" s="22">
        <v>0</v>
      </c>
      <c r="R3085" s="14">
        <v>0</v>
      </c>
      <c r="S3085" s="22">
        <v>87</v>
      </c>
      <c r="T3085" s="22">
        <v>1</v>
      </c>
      <c r="U3085" s="22">
        <v>12</v>
      </c>
      <c r="V3085" s="22"/>
      <c r="W3085" s="22">
        <v>4</v>
      </c>
      <c r="X3085" s="22">
        <v>4</v>
      </c>
      <c r="Y3085" s="14">
        <v>12</v>
      </c>
      <c r="Z3085" s="10">
        <v>4</v>
      </c>
      <c r="AA3085" s="22">
        <v>4</v>
      </c>
      <c r="AB3085" s="22">
        <v>6.56</v>
      </c>
      <c r="AC3085" s="22">
        <v>0</v>
      </c>
      <c r="AD3085" s="42">
        <v>0</v>
      </c>
      <c r="AE3085" s="22">
        <v>999999</v>
      </c>
      <c r="AF3085" s="22">
        <v>0</v>
      </c>
      <c r="AG3085" s="22">
        <v>0</v>
      </c>
      <c r="AH3085" s="22">
        <v>0</v>
      </c>
      <c r="AI3085" s="22">
        <v>0</v>
      </c>
      <c r="AJ3085" s="22">
        <v>0</v>
      </c>
      <c r="AK3085" s="22">
        <v>0</v>
      </c>
      <c r="AL3085" s="45">
        <v>0</v>
      </c>
      <c r="AM3085" s="45">
        <v>0</v>
      </c>
      <c r="AN3085" s="45">
        <v>0</v>
      </c>
      <c r="AO3085" s="45">
        <v>0</v>
      </c>
      <c r="AP3085" s="45">
        <v>0</v>
      </c>
      <c r="AQ3085" s="45">
        <v>0</v>
      </c>
      <c r="AR3085" s="45">
        <v>0</v>
      </c>
      <c r="AS3085" s="45" t="s">
        <v>4445</v>
      </c>
      <c r="AT3085" s="45" t="s">
        <v>4445</v>
      </c>
      <c r="AU3085" s="45">
        <v>0</v>
      </c>
      <c r="AV3085" s="10">
        <v>2.9763246899661779</v>
      </c>
      <c r="AW3085" s="10">
        <v>2.9763246899661779</v>
      </c>
      <c r="AX3085" s="17">
        <v>0</v>
      </c>
    </row>
    <row r="3086" spans="1:50" x14ac:dyDescent="0.25">
      <c r="A3086" s="22" t="s">
        <v>964</v>
      </c>
      <c r="B3086" s="22" t="s">
        <v>3948</v>
      </c>
      <c r="C3086" s="22" t="s">
        <v>1627</v>
      </c>
      <c r="D3086" s="22">
        <v>2821</v>
      </c>
      <c r="E3086" s="22" t="s">
        <v>4308</v>
      </c>
      <c r="F3086" s="43">
        <v>0</v>
      </c>
      <c r="G3086" s="43">
        <v>0</v>
      </c>
      <c r="H3086" s="43">
        <v>0.78333333333333333</v>
      </c>
      <c r="I3086" s="9">
        <v>0</v>
      </c>
      <c r="J3086" s="9">
        <v>0.78333333333333333</v>
      </c>
      <c r="K3086" s="11">
        <v>0</v>
      </c>
      <c r="L3086" s="41">
        <v>0</v>
      </c>
      <c r="M3086" s="44">
        <v>0</v>
      </c>
      <c r="N3086" s="13">
        <v>0</v>
      </c>
      <c r="O3086" s="13">
        <v>0</v>
      </c>
      <c r="P3086" s="22">
        <v>0</v>
      </c>
      <c r="Q3086" s="22">
        <v>0</v>
      </c>
      <c r="R3086" s="14">
        <v>0</v>
      </c>
      <c r="S3086" s="22">
        <v>57</v>
      </c>
      <c r="T3086" s="22">
        <v>1</v>
      </c>
      <c r="U3086" s="22">
        <v>12</v>
      </c>
      <c r="V3086" s="22"/>
      <c r="W3086" s="22">
        <v>4</v>
      </c>
      <c r="X3086" s="22">
        <v>4</v>
      </c>
      <c r="Y3086" s="14">
        <v>12</v>
      </c>
      <c r="Z3086" s="10">
        <v>4</v>
      </c>
      <c r="AA3086" s="22">
        <v>4</v>
      </c>
      <c r="AB3086" s="22">
        <v>6.56</v>
      </c>
      <c r="AC3086" s="22">
        <v>0</v>
      </c>
      <c r="AD3086" s="42">
        <v>0</v>
      </c>
      <c r="AE3086" s="22">
        <v>999999</v>
      </c>
      <c r="AF3086" s="22">
        <v>0</v>
      </c>
      <c r="AG3086" s="22">
        <v>0</v>
      </c>
      <c r="AH3086" s="22">
        <v>0</v>
      </c>
      <c r="AI3086" s="22">
        <v>0</v>
      </c>
      <c r="AJ3086" s="22">
        <v>0</v>
      </c>
      <c r="AK3086" s="22">
        <v>0</v>
      </c>
      <c r="AL3086" s="45">
        <v>0</v>
      </c>
      <c r="AM3086" s="45">
        <v>0</v>
      </c>
      <c r="AN3086" s="45">
        <v>0</v>
      </c>
      <c r="AO3086" s="45">
        <v>0</v>
      </c>
      <c r="AP3086" s="45">
        <v>0</v>
      </c>
      <c r="AQ3086" s="45">
        <v>0</v>
      </c>
      <c r="AR3086" s="45">
        <v>0</v>
      </c>
      <c r="AS3086" s="45" t="s">
        <v>4445</v>
      </c>
      <c r="AT3086" s="45" t="s">
        <v>4445</v>
      </c>
      <c r="AU3086" s="45">
        <v>0</v>
      </c>
      <c r="AV3086" s="10">
        <v>5.1063829787234045</v>
      </c>
      <c r="AW3086" s="10">
        <v>5.1063829787234045</v>
      </c>
      <c r="AX3086" s="17">
        <v>0</v>
      </c>
    </row>
    <row r="3087" spans="1:50" x14ac:dyDescent="0.25">
      <c r="A3087" s="22" t="s">
        <v>964</v>
      </c>
      <c r="B3087" s="22" t="s">
        <v>3948</v>
      </c>
      <c r="C3087" s="22" t="s">
        <v>1627</v>
      </c>
      <c r="D3087" s="22">
        <v>5930</v>
      </c>
      <c r="E3087" s="22" t="s">
        <v>4309</v>
      </c>
      <c r="F3087" s="43">
        <v>0</v>
      </c>
      <c r="G3087" s="43">
        <v>0</v>
      </c>
      <c r="H3087" s="43">
        <v>7.921022727272728</v>
      </c>
      <c r="I3087" s="9">
        <v>0</v>
      </c>
      <c r="J3087" s="9">
        <v>7.921022727272728</v>
      </c>
      <c r="K3087" s="11">
        <v>0</v>
      </c>
      <c r="L3087" s="41">
        <v>0</v>
      </c>
      <c r="M3087" s="44">
        <v>0</v>
      </c>
      <c r="N3087" s="13">
        <v>0</v>
      </c>
      <c r="O3087" s="13">
        <v>0</v>
      </c>
      <c r="P3087" s="22">
        <v>0</v>
      </c>
      <c r="Q3087" s="22">
        <v>0</v>
      </c>
      <c r="R3087" s="14">
        <v>0</v>
      </c>
      <c r="S3087" s="22">
        <v>508</v>
      </c>
      <c r="T3087" s="22">
        <v>1</v>
      </c>
      <c r="U3087" s="22">
        <v>12</v>
      </c>
      <c r="V3087" s="22"/>
      <c r="W3087" s="22">
        <v>4</v>
      </c>
      <c r="X3087" s="22">
        <v>4</v>
      </c>
      <c r="Y3087" s="14">
        <v>12</v>
      </c>
      <c r="Z3087" s="10">
        <v>4</v>
      </c>
      <c r="AA3087" s="22">
        <v>4</v>
      </c>
      <c r="AB3087" s="22">
        <v>6.56</v>
      </c>
      <c r="AC3087" s="22">
        <v>0</v>
      </c>
      <c r="AD3087" s="42">
        <v>0</v>
      </c>
      <c r="AE3087" s="22">
        <v>999999</v>
      </c>
      <c r="AF3087" s="22">
        <v>0</v>
      </c>
      <c r="AG3087" s="22">
        <v>0</v>
      </c>
      <c r="AH3087" s="22">
        <v>0</v>
      </c>
      <c r="AI3087" s="22">
        <v>0</v>
      </c>
      <c r="AJ3087" s="22">
        <v>0</v>
      </c>
      <c r="AK3087" s="22">
        <v>0</v>
      </c>
      <c r="AL3087" s="45">
        <v>0</v>
      </c>
      <c r="AM3087" s="45">
        <v>0</v>
      </c>
      <c r="AN3087" s="45">
        <v>0</v>
      </c>
      <c r="AO3087" s="45">
        <v>0</v>
      </c>
      <c r="AP3087" s="45">
        <v>0</v>
      </c>
      <c r="AQ3087" s="45">
        <v>0</v>
      </c>
      <c r="AR3087" s="45">
        <v>0</v>
      </c>
      <c r="AS3087" s="45" t="s">
        <v>4445</v>
      </c>
      <c r="AT3087" s="45" t="s">
        <v>4445</v>
      </c>
      <c r="AU3087" s="45">
        <v>0</v>
      </c>
      <c r="AV3087" s="10">
        <v>0.50498529517251267</v>
      </c>
      <c r="AW3087" s="10">
        <v>0.50498529517251267</v>
      </c>
      <c r="AX3087" s="17">
        <v>0</v>
      </c>
    </row>
    <row r="3088" spans="1:50" x14ac:dyDescent="0.25">
      <c r="A3088" s="22" t="s">
        <v>964</v>
      </c>
      <c r="B3088" s="22" t="s">
        <v>3948</v>
      </c>
      <c r="C3088" s="22" t="s">
        <v>1627</v>
      </c>
      <c r="D3088" s="22">
        <v>5664</v>
      </c>
      <c r="E3088" s="22" t="s">
        <v>4310</v>
      </c>
      <c r="F3088" s="43">
        <v>5.0000000000000004E-6</v>
      </c>
      <c r="G3088" s="43">
        <v>1.21570348085</v>
      </c>
      <c r="H3088" s="43">
        <v>1.6818181818181819</v>
      </c>
      <c r="I3088" s="9">
        <v>0</v>
      </c>
      <c r="J3088" s="9">
        <v>1.6818181818181819</v>
      </c>
      <c r="K3088" s="11">
        <v>0</v>
      </c>
      <c r="L3088" s="41">
        <v>0</v>
      </c>
      <c r="M3088" s="44">
        <v>0</v>
      </c>
      <c r="N3088" s="13">
        <v>0</v>
      </c>
      <c r="O3088" s="13">
        <v>0</v>
      </c>
      <c r="P3088" s="22">
        <v>0</v>
      </c>
      <c r="Q3088" s="22">
        <v>0</v>
      </c>
      <c r="R3088" s="14">
        <v>0</v>
      </c>
      <c r="S3088" s="22">
        <v>78</v>
      </c>
      <c r="T3088" s="22">
        <v>1</v>
      </c>
      <c r="U3088" s="22">
        <v>12</v>
      </c>
      <c r="V3088" s="22"/>
      <c r="W3088" s="22">
        <v>4</v>
      </c>
      <c r="X3088" s="22">
        <v>4</v>
      </c>
      <c r="Y3088" s="14">
        <v>12</v>
      </c>
      <c r="Z3088" s="10">
        <v>4</v>
      </c>
      <c r="AA3088" s="22">
        <v>4</v>
      </c>
      <c r="AB3088" s="22">
        <v>6.56</v>
      </c>
      <c r="AC3088" s="22">
        <v>4.1128450142333083E-6</v>
      </c>
      <c r="AD3088" s="42">
        <v>0</v>
      </c>
      <c r="AE3088" s="22">
        <v>999999</v>
      </c>
      <c r="AF3088" s="22">
        <v>0</v>
      </c>
      <c r="AG3088" s="22">
        <v>0</v>
      </c>
      <c r="AH3088" s="22">
        <v>0</v>
      </c>
      <c r="AI3088" s="22">
        <v>0</v>
      </c>
      <c r="AJ3088" s="22">
        <v>0</v>
      </c>
      <c r="AK3088" s="22">
        <v>0</v>
      </c>
      <c r="AL3088" s="45">
        <v>0</v>
      </c>
      <c r="AM3088" s="45">
        <v>0</v>
      </c>
      <c r="AN3088" s="45">
        <v>0</v>
      </c>
      <c r="AO3088" s="45">
        <v>0</v>
      </c>
      <c r="AP3088" s="45">
        <v>0</v>
      </c>
      <c r="AQ3088" s="45">
        <v>0</v>
      </c>
      <c r="AR3088" s="45">
        <v>0</v>
      </c>
      <c r="AS3088" s="45" t="s">
        <v>4445</v>
      </c>
      <c r="AT3088" s="45" t="s">
        <v>4445</v>
      </c>
      <c r="AU3088" s="45">
        <v>0</v>
      </c>
      <c r="AV3088" s="10">
        <v>2.3783783783783785</v>
      </c>
      <c r="AW3088" s="10">
        <v>2.3783783783783785</v>
      </c>
      <c r="AX3088" s="17">
        <v>0</v>
      </c>
    </row>
    <row r="3089" spans="1:50" x14ac:dyDescent="0.25">
      <c r="A3089" s="22" t="s">
        <v>964</v>
      </c>
      <c r="B3089" s="22" t="s">
        <v>3948</v>
      </c>
      <c r="C3089" s="22" t="s">
        <v>1627</v>
      </c>
      <c r="D3089" s="22">
        <v>2661</v>
      </c>
      <c r="E3089" s="22" t="s">
        <v>4311</v>
      </c>
      <c r="F3089" s="43">
        <v>0</v>
      </c>
      <c r="G3089" s="43">
        <v>0</v>
      </c>
      <c r="H3089" s="43">
        <v>9.2585227272727284</v>
      </c>
      <c r="I3089" s="9">
        <v>0</v>
      </c>
      <c r="J3089" s="9">
        <v>9.2585227272727284</v>
      </c>
      <c r="K3089" s="11">
        <v>0</v>
      </c>
      <c r="L3089" s="41">
        <v>0</v>
      </c>
      <c r="M3089" s="44">
        <v>0</v>
      </c>
      <c r="N3089" s="13">
        <v>0</v>
      </c>
      <c r="O3089" s="13">
        <v>0</v>
      </c>
      <c r="P3089" s="22">
        <v>0</v>
      </c>
      <c r="Q3089" s="22">
        <v>0</v>
      </c>
      <c r="R3089" s="14">
        <v>0</v>
      </c>
      <c r="S3089" s="22">
        <v>593</v>
      </c>
      <c r="T3089" s="22">
        <v>1</v>
      </c>
      <c r="U3089" s="22">
        <v>12</v>
      </c>
      <c r="V3089" s="22"/>
      <c r="W3089" s="22">
        <v>4</v>
      </c>
      <c r="X3089" s="22">
        <v>4</v>
      </c>
      <c r="Y3089" s="14">
        <v>12</v>
      </c>
      <c r="Z3089" s="10">
        <v>4</v>
      </c>
      <c r="AA3089" s="22">
        <v>4</v>
      </c>
      <c r="AB3089" s="22">
        <v>6.56</v>
      </c>
      <c r="AC3089" s="22">
        <v>0</v>
      </c>
      <c r="AD3089" s="42">
        <v>0</v>
      </c>
      <c r="AE3089" s="22">
        <v>999999</v>
      </c>
      <c r="AF3089" s="22">
        <v>0</v>
      </c>
      <c r="AG3089" s="22">
        <v>0</v>
      </c>
      <c r="AH3089" s="22">
        <v>0</v>
      </c>
      <c r="AI3089" s="22">
        <v>0</v>
      </c>
      <c r="AJ3089" s="22">
        <v>0</v>
      </c>
      <c r="AK3089" s="22">
        <v>0</v>
      </c>
      <c r="AL3089" s="45">
        <v>0</v>
      </c>
      <c r="AM3089" s="45">
        <v>0</v>
      </c>
      <c r="AN3089" s="45">
        <v>0</v>
      </c>
      <c r="AO3089" s="45">
        <v>0</v>
      </c>
      <c r="AP3089" s="45">
        <v>0</v>
      </c>
      <c r="AQ3089" s="45">
        <v>0</v>
      </c>
      <c r="AR3089" s="45">
        <v>0</v>
      </c>
      <c r="AS3089" s="45" t="s">
        <v>4445</v>
      </c>
      <c r="AT3089" s="45" t="s">
        <v>4445</v>
      </c>
      <c r="AU3089" s="45">
        <v>0</v>
      </c>
      <c r="AV3089" s="10">
        <v>0.4320343663700521</v>
      </c>
      <c r="AW3089" s="10">
        <v>0.4320343663700521</v>
      </c>
      <c r="AX3089" s="17">
        <v>0</v>
      </c>
    </row>
    <row r="3090" spans="1:50" x14ac:dyDescent="0.25">
      <c r="A3090" s="22" t="s">
        <v>964</v>
      </c>
      <c r="B3090" s="22" t="s">
        <v>3948</v>
      </c>
      <c r="C3090" s="22" t="s">
        <v>1627</v>
      </c>
      <c r="D3090" s="22">
        <v>1939</v>
      </c>
      <c r="E3090" s="22" t="s">
        <v>4312</v>
      </c>
      <c r="F3090" s="43">
        <v>0</v>
      </c>
      <c r="G3090" s="43">
        <v>0</v>
      </c>
      <c r="H3090" s="43">
        <v>0.21420454545454548</v>
      </c>
      <c r="I3090" s="9">
        <v>0</v>
      </c>
      <c r="J3090" s="9">
        <v>0.21420454545454548</v>
      </c>
      <c r="K3090" s="11">
        <v>0</v>
      </c>
      <c r="L3090" s="41">
        <v>0</v>
      </c>
      <c r="M3090" s="44">
        <v>0</v>
      </c>
      <c r="N3090" s="13">
        <v>0</v>
      </c>
      <c r="O3090" s="13">
        <v>0</v>
      </c>
      <c r="P3090" s="22">
        <v>0</v>
      </c>
      <c r="Q3090" s="22">
        <v>0</v>
      </c>
      <c r="R3090" s="14">
        <v>0</v>
      </c>
      <c r="S3090" s="22">
        <v>19</v>
      </c>
      <c r="T3090" s="22">
        <v>1</v>
      </c>
      <c r="U3090" s="22">
        <v>12</v>
      </c>
      <c r="V3090" s="22"/>
      <c r="W3090" s="22">
        <v>4</v>
      </c>
      <c r="X3090" s="22">
        <v>4</v>
      </c>
      <c r="Y3090" s="14">
        <v>12</v>
      </c>
      <c r="Z3090" s="10">
        <v>4</v>
      </c>
      <c r="AA3090" s="22">
        <v>4</v>
      </c>
      <c r="AB3090" s="22">
        <v>6.56</v>
      </c>
      <c r="AC3090" s="22">
        <v>0</v>
      </c>
      <c r="AD3090" s="42">
        <v>0</v>
      </c>
      <c r="AE3090" s="22">
        <v>999999</v>
      </c>
      <c r="AF3090" s="22">
        <v>0</v>
      </c>
      <c r="AG3090" s="22">
        <v>0</v>
      </c>
      <c r="AH3090" s="22">
        <v>0</v>
      </c>
      <c r="AI3090" s="22">
        <v>0</v>
      </c>
      <c r="AJ3090" s="22">
        <v>0</v>
      </c>
      <c r="AK3090" s="22">
        <v>0</v>
      </c>
      <c r="AL3090" s="45">
        <v>0</v>
      </c>
      <c r="AM3090" s="45">
        <v>0</v>
      </c>
      <c r="AN3090" s="45">
        <v>0</v>
      </c>
      <c r="AO3090" s="45">
        <v>0</v>
      </c>
      <c r="AP3090" s="45">
        <v>0</v>
      </c>
      <c r="AQ3090" s="45">
        <v>0</v>
      </c>
      <c r="AR3090" s="45">
        <v>0</v>
      </c>
      <c r="AS3090" s="45" t="s">
        <v>4445</v>
      </c>
      <c r="AT3090" s="45" t="s">
        <v>4445</v>
      </c>
      <c r="AU3090" s="45">
        <v>0</v>
      </c>
      <c r="AV3090" s="10">
        <v>18.673740053050395</v>
      </c>
      <c r="AW3090" s="10">
        <v>18.673740053050395</v>
      </c>
      <c r="AX3090" s="17">
        <v>0</v>
      </c>
    </row>
    <row r="3091" spans="1:50" x14ac:dyDescent="0.25">
      <c r="A3091" s="22" t="s">
        <v>964</v>
      </c>
      <c r="B3091" s="22" t="s">
        <v>3948</v>
      </c>
      <c r="C3091" s="22" t="s">
        <v>1627</v>
      </c>
      <c r="D3091" s="22">
        <v>5448</v>
      </c>
      <c r="E3091" s="22" t="s">
        <v>4313</v>
      </c>
      <c r="F3091" s="43">
        <v>0</v>
      </c>
      <c r="G3091" s="43">
        <v>0</v>
      </c>
      <c r="H3091" s="43">
        <v>0.44375000000000003</v>
      </c>
      <c r="I3091" s="9">
        <v>0</v>
      </c>
      <c r="J3091" s="9">
        <v>0.44375000000000003</v>
      </c>
      <c r="K3091" s="11">
        <v>0</v>
      </c>
      <c r="L3091" s="41">
        <v>0</v>
      </c>
      <c r="M3091" s="44">
        <v>0</v>
      </c>
      <c r="N3091" s="13">
        <v>0</v>
      </c>
      <c r="O3091" s="13">
        <v>0</v>
      </c>
      <c r="P3091" s="22">
        <v>0</v>
      </c>
      <c r="Q3091" s="22">
        <v>0</v>
      </c>
      <c r="R3091" s="14">
        <v>0</v>
      </c>
      <c r="S3091" s="22">
        <v>24</v>
      </c>
      <c r="T3091" s="22">
        <v>1</v>
      </c>
      <c r="U3091" s="22">
        <v>12</v>
      </c>
      <c r="V3091" s="22"/>
      <c r="W3091" s="22">
        <v>4</v>
      </c>
      <c r="X3091" s="22">
        <v>4</v>
      </c>
      <c r="Y3091" s="14">
        <v>12</v>
      </c>
      <c r="Z3091" s="10">
        <v>4</v>
      </c>
      <c r="AA3091" s="22">
        <v>4</v>
      </c>
      <c r="AB3091" s="22">
        <v>6.56</v>
      </c>
      <c r="AC3091" s="22">
        <v>0</v>
      </c>
      <c r="AD3091" s="42">
        <v>0</v>
      </c>
      <c r="AE3091" s="22">
        <v>999999</v>
      </c>
      <c r="AF3091" s="22">
        <v>0</v>
      </c>
      <c r="AG3091" s="22">
        <v>0</v>
      </c>
      <c r="AH3091" s="22">
        <v>0</v>
      </c>
      <c r="AI3091" s="22">
        <v>0</v>
      </c>
      <c r="AJ3091" s="22">
        <v>0</v>
      </c>
      <c r="AK3091" s="22">
        <v>0</v>
      </c>
      <c r="AL3091" s="45">
        <v>0</v>
      </c>
      <c r="AM3091" s="45">
        <v>0</v>
      </c>
      <c r="AN3091" s="45">
        <v>0</v>
      </c>
      <c r="AO3091" s="45">
        <v>0</v>
      </c>
      <c r="AP3091" s="45">
        <v>0</v>
      </c>
      <c r="AQ3091" s="45">
        <v>0</v>
      </c>
      <c r="AR3091" s="45">
        <v>0</v>
      </c>
      <c r="AS3091" s="45" t="s">
        <v>4445</v>
      </c>
      <c r="AT3091" s="45" t="s">
        <v>4445</v>
      </c>
      <c r="AU3091" s="45">
        <v>0</v>
      </c>
      <c r="AV3091" s="10">
        <v>9.0140845070422522</v>
      </c>
      <c r="AW3091" s="10">
        <v>9.0140845070422522</v>
      </c>
      <c r="AX3091" s="17">
        <v>0</v>
      </c>
    </row>
    <row r="3092" spans="1:50" x14ac:dyDescent="0.25">
      <c r="A3092" s="22" t="s">
        <v>964</v>
      </c>
      <c r="B3092" s="22" t="s">
        <v>3948</v>
      </c>
      <c r="C3092" s="22" t="s">
        <v>1627</v>
      </c>
      <c r="D3092" s="22">
        <v>377</v>
      </c>
      <c r="E3092" s="22" t="s">
        <v>4314</v>
      </c>
      <c r="F3092" s="43">
        <v>0</v>
      </c>
      <c r="G3092" s="43">
        <v>0</v>
      </c>
      <c r="H3092" s="43">
        <v>5.132575757575758E-2</v>
      </c>
      <c r="I3092" s="9">
        <v>0</v>
      </c>
      <c r="J3092" s="9">
        <v>5.132575757575758E-2</v>
      </c>
      <c r="K3092" s="11">
        <v>0</v>
      </c>
      <c r="L3092" s="41">
        <v>0</v>
      </c>
      <c r="M3092" s="44">
        <v>0</v>
      </c>
      <c r="N3092" s="13">
        <v>0</v>
      </c>
      <c r="O3092" s="13">
        <v>0</v>
      </c>
      <c r="P3092" s="22">
        <v>0</v>
      </c>
      <c r="Q3092" s="22">
        <v>0</v>
      </c>
      <c r="R3092" s="14">
        <v>0</v>
      </c>
      <c r="S3092" s="22">
        <v>1</v>
      </c>
      <c r="T3092" s="22">
        <v>1</v>
      </c>
      <c r="U3092" s="22">
        <v>12</v>
      </c>
      <c r="V3092" s="22"/>
      <c r="W3092" s="22">
        <v>4</v>
      </c>
      <c r="X3092" s="22">
        <v>4</v>
      </c>
      <c r="Y3092" s="14">
        <v>12</v>
      </c>
      <c r="Z3092" s="10">
        <v>4</v>
      </c>
      <c r="AA3092" s="22">
        <v>4</v>
      </c>
      <c r="AB3092" s="22">
        <v>6.56</v>
      </c>
      <c r="AC3092" s="22">
        <v>0</v>
      </c>
      <c r="AD3092" s="42">
        <v>0</v>
      </c>
      <c r="AE3092" s="22">
        <v>999999</v>
      </c>
      <c r="AF3092" s="22">
        <v>0</v>
      </c>
      <c r="AG3092" s="22">
        <v>0</v>
      </c>
      <c r="AH3092" s="22">
        <v>0</v>
      </c>
      <c r="AI3092" s="22">
        <v>0</v>
      </c>
      <c r="AJ3092" s="22">
        <v>0</v>
      </c>
      <c r="AK3092" s="22">
        <v>0</v>
      </c>
      <c r="AL3092" s="45">
        <v>0</v>
      </c>
      <c r="AM3092" s="45">
        <v>0</v>
      </c>
      <c r="AN3092" s="45">
        <v>0</v>
      </c>
      <c r="AO3092" s="45">
        <v>0</v>
      </c>
      <c r="AP3092" s="45">
        <v>0</v>
      </c>
      <c r="AQ3092" s="45">
        <v>0</v>
      </c>
      <c r="AR3092" s="45">
        <v>0</v>
      </c>
      <c r="AS3092" s="45" t="s">
        <v>4445</v>
      </c>
      <c r="AT3092" s="45" t="s">
        <v>4445</v>
      </c>
      <c r="AU3092" s="45">
        <v>0</v>
      </c>
      <c r="AV3092" s="10">
        <v>77.933579335793354</v>
      </c>
      <c r="AW3092" s="10">
        <v>77.933579335793354</v>
      </c>
      <c r="AX3092" s="17">
        <v>0</v>
      </c>
    </row>
    <row r="3093" spans="1:50" x14ac:dyDescent="0.25">
      <c r="A3093" s="22" t="s">
        <v>964</v>
      </c>
      <c r="B3093" s="22" t="s">
        <v>3948</v>
      </c>
      <c r="C3093" s="22" t="s">
        <v>1627</v>
      </c>
      <c r="D3093" s="22">
        <v>2601</v>
      </c>
      <c r="E3093" s="22" t="s">
        <v>4315</v>
      </c>
      <c r="F3093" s="43">
        <v>0</v>
      </c>
      <c r="G3093" s="43">
        <v>0</v>
      </c>
      <c r="H3093" s="43">
        <v>1.1501893939393939</v>
      </c>
      <c r="I3093" s="9">
        <v>0</v>
      </c>
      <c r="J3093" s="9">
        <v>1.1501893939393939</v>
      </c>
      <c r="K3093" s="11">
        <v>0</v>
      </c>
      <c r="L3093" s="41">
        <v>0</v>
      </c>
      <c r="M3093" s="44">
        <v>0</v>
      </c>
      <c r="N3093" s="13">
        <v>0</v>
      </c>
      <c r="O3093" s="13">
        <v>0</v>
      </c>
      <c r="P3093" s="22">
        <v>0</v>
      </c>
      <c r="Q3093" s="22">
        <v>0</v>
      </c>
      <c r="R3093" s="14">
        <v>0</v>
      </c>
      <c r="S3093" s="22">
        <v>55</v>
      </c>
      <c r="T3093" s="22">
        <v>1</v>
      </c>
      <c r="U3093" s="22">
        <v>12</v>
      </c>
      <c r="V3093" s="22"/>
      <c r="W3093" s="22">
        <v>4</v>
      </c>
      <c r="X3093" s="22">
        <v>4</v>
      </c>
      <c r="Y3093" s="14">
        <v>12</v>
      </c>
      <c r="Z3093" s="10">
        <v>4</v>
      </c>
      <c r="AA3093" s="22">
        <v>4</v>
      </c>
      <c r="AB3093" s="22">
        <v>6.56</v>
      </c>
      <c r="AC3093" s="22">
        <v>0</v>
      </c>
      <c r="AD3093" s="42">
        <v>0</v>
      </c>
      <c r="AE3093" s="22">
        <v>999999</v>
      </c>
      <c r="AF3093" s="22">
        <v>0</v>
      </c>
      <c r="AG3093" s="22">
        <v>0</v>
      </c>
      <c r="AH3093" s="22">
        <v>0</v>
      </c>
      <c r="AI3093" s="22">
        <v>0</v>
      </c>
      <c r="AJ3093" s="22">
        <v>0</v>
      </c>
      <c r="AK3093" s="22">
        <v>0</v>
      </c>
      <c r="AL3093" s="45">
        <v>0</v>
      </c>
      <c r="AM3093" s="45">
        <v>0</v>
      </c>
      <c r="AN3093" s="45">
        <v>0</v>
      </c>
      <c r="AO3093" s="45">
        <v>0</v>
      </c>
      <c r="AP3093" s="45">
        <v>0</v>
      </c>
      <c r="AQ3093" s="45">
        <v>0</v>
      </c>
      <c r="AR3093" s="45">
        <v>0</v>
      </c>
      <c r="AS3093" s="45" t="s">
        <v>4445</v>
      </c>
      <c r="AT3093" s="45" t="s">
        <v>4445</v>
      </c>
      <c r="AU3093" s="45">
        <v>0</v>
      </c>
      <c r="AV3093" s="10">
        <v>3.4776881277786926</v>
      </c>
      <c r="AW3093" s="10">
        <v>3.4776881277786926</v>
      </c>
      <c r="AX3093" s="17">
        <v>0</v>
      </c>
    </row>
    <row r="3094" spans="1:50" x14ac:dyDescent="0.25">
      <c r="A3094" s="22" t="s">
        <v>964</v>
      </c>
      <c r="B3094" s="22" t="s">
        <v>3948</v>
      </c>
      <c r="C3094" s="22" t="s">
        <v>1243</v>
      </c>
      <c r="D3094" s="22">
        <v>5547</v>
      </c>
      <c r="E3094" s="22" t="s">
        <v>4316</v>
      </c>
      <c r="F3094" s="43">
        <v>1.9999999999999999E-6</v>
      </c>
      <c r="G3094" s="43">
        <v>0.82424308404000002</v>
      </c>
      <c r="H3094" s="43">
        <v>0.14810606060606063</v>
      </c>
      <c r="I3094" s="9">
        <v>0</v>
      </c>
      <c r="J3094" s="9">
        <v>0.14810606060606063</v>
      </c>
      <c r="K3094" s="11">
        <v>0</v>
      </c>
      <c r="L3094" s="41">
        <v>44</v>
      </c>
      <c r="M3094" s="44">
        <v>0</v>
      </c>
      <c r="N3094" s="13">
        <v>0</v>
      </c>
      <c r="O3094" s="13">
        <v>0</v>
      </c>
      <c r="P3094" s="22">
        <v>0</v>
      </c>
      <c r="Q3094" s="22">
        <v>0</v>
      </c>
      <c r="R3094" s="14">
        <v>0</v>
      </c>
      <c r="S3094" s="22">
        <v>2</v>
      </c>
      <c r="T3094" s="22">
        <v>1</v>
      </c>
      <c r="U3094" s="22">
        <v>92</v>
      </c>
      <c r="V3094" s="22"/>
      <c r="W3094" s="22">
        <v>19</v>
      </c>
      <c r="X3094" s="22">
        <v>13</v>
      </c>
      <c r="Y3094" s="14">
        <v>92</v>
      </c>
      <c r="Z3094" s="10">
        <v>19</v>
      </c>
      <c r="AA3094" s="22">
        <v>13</v>
      </c>
      <c r="AB3094" s="22">
        <v>34.31</v>
      </c>
      <c r="AC3094" s="22">
        <v>2.4264686458721213E-6</v>
      </c>
      <c r="AD3094" s="42">
        <v>0</v>
      </c>
      <c r="AE3094" s="22">
        <v>999999</v>
      </c>
      <c r="AF3094" s="22">
        <v>0</v>
      </c>
      <c r="AG3094" s="22">
        <v>0</v>
      </c>
      <c r="AH3094" s="22">
        <v>0</v>
      </c>
      <c r="AI3094" s="22">
        <v>0</v>
      </c>
      <c r="AJ3094" s="22">
        <v>0</v>
      </c>
      <c r="AK3094" s="22">
        <v>0</v>
      </c>
      <c r="AL3094" s="45">
        <v>0</v>
      </c>
      <c r="AM3094" s="45">
        <v>0</v>
      </c>
      <c r="AN3094" s="45">
        <v>0</v>
      </c>
      <c r="AO3094" s="45">
        <v>0</v>
      </c>
      <c r="AP3094" s="45">
        <v>0</v>
      </c>
      <c r="AQ3094" s="45">
        <v>0</v>
      </c>
      <c r="AR3094" s="45">
        <v>0</v>
      </c>
      <c r="AS3094" s="45" t="s">
        <v>4445</v>
      </c>
      <c r="AT3094" s="45" t="s">
        <v>4445</v>
      </c>
      <c r="AU3094" s="45">
        <v>0</v>
      </c>
      <c r="AV3094" s="10">
        <v>128.28644501278771</v>
      </c>
      <c r="AW3094" s="10">
        <v>128.28644501278771</v>
      </c>
      <c r="AX3094" s="17">
        <v>0</v>
      </c>
    </row>
    <row r="3095" spans="1:50" x14ac:dyDescent="0.25">
      <c r="A3095" s="22" t="s">
        <v>964</v>
      </c>
      <c r="B3095" s="22" t="s">
        <v>3948</v>
      </c>
      <c r="C3095" s="22" t="s">
        <v>1145</v>
      </c>
      <c r="D3095" s="22">
        <v>5958</v>
      </c>
      <c r="E3095" s="22" t="s">
        <v>4317</v>
      </c>
      <c r="F3095" s="43">
        <v>3.9999999999999998E-6</v>
      </c>
      <c r="G3095" s="43">
        <v>1.42917451869</v>
      </c>
      <c r="H3095" s="43">
        <v>0.35681818181818181</v>
      </c>
      <c r="I3095" s="9">
        <v>0</v>
      </c>
      <c r="J3095" s="9">
        <v>0.35681818181818181</v>
      </c>
      <c r="K3095" s="11">
        <v>0</v>
      </c>
      <c r="L3095" s="41">
        <v>9</v>
      </c>
      <c r="M3095" s="44">
        <v>1</v>
      </c>
      <c r="N3095" s="13">
        <v>0</v>
      </c>
      <c r="O3095" s="13">
        <v>0</v>
      </c>
      <c r="P3095" s="22">
        <v>0</v>
      </c>
      <c r="Q3095" s="22">
        <v>0</v>
      </c>
      <c r="R3095" s="14">
        <v>0</v>
      </c>
      <c r="S3095" s="22">
        <v>12</v>
      </c>
      <c r="T3095" s="22">
        <v>1</v>
      </c>
      <c r="U3095" s="22">
        <v>30</v>
      </c>
      <c r="V3095" s="22"/>
      <c r="W3095" s="22">
        <v>7</v>
      </c>
      <c r="X3095" s="22">
        <v>6</v>
      </c>
      <c r="Y3095" s="14">
        <v>29</v>
      </c>
      <c r="Z3095" s="10">
        <v>7</v>
      </c>
      <c r="AA3095" s="22">
        <v>6</v>
      </c>
      <c r="AB3095" s="22">
        <v>12.2</v>
      </c>
      <c r="AC3095" s="22">
        <v>2.7988184421776927E-6</v>
      </c>
      <c r="AD3095" s="42">
        <v>0</v>
      </c>
      <c r="AE3095" s="22">
        <v>999999</v>
      </c>
      <c r="AF3095" s="22">
        <v>0</v>
      </c>
      <c r="AG3095" s="22">
        <v>0</v>
      </c>
      <c r="AH3095" s="22">
        <v>0</v>
      </c>
      <c r="AI3095" s="22">
        <v>0</v>
      </c>
      <c r="AJ3095" s="22">
        <v>0</v>
      </c>
      <c r="AK3095" s="22">
        <v>0</v>
      </c>
      <c r="AL3095" s="45">
        <v>0</v>
      </c>
      <c r="AM3095" s="45">
        <v>0</v>
      </c>
      <c r="AN3095" s="45">
        <v>0</v>
      </c>
      <c r="AO3095" s="45">
        <v>0</v>
      </c>
      <c r="AP3095" s="45">
        <v>0</v>
      </c>
      <c r="AQ3095" s="45">
        <v>0</v>
      </c>
      <c r="AR3095" s="45">
        <v>0</v>
      </c>
      <c r="AS3095" s="45" t="s">
        <v>4445</v>
      </c>
      <c r="AT3095" s="45" t="s">
        <v>4445</v>
      </c>
      <c r="AU3095" s="45">
        <v>0</v>
      </c>
      <c r="AV3095" s="10">
        <v>19.61783439490446</v>
      </c>
      <c r="AW3095" s="10">
        <v>19.61783439490446</v>
      </c>
      <c r="AX3095" s="17">
        <v>0</v>
      </c>
    </row>
    <row r="3096" spans="1:50" x14ac:dyDescent="0.25">
      <c r="A3096" s="22" t="s">
        <v>964</v>
      </c>
      <c r="B3096" s="22" t="s">
        <v>3948</v>
      </c>
      <c r="C3096" s="22" t="s">
        <v>1463</v>
      </c>
      <c r="D3096" s="22">
        <v>7074</v>
      </c>
      <c r="E3096" s="22" t="s">
        <v>4318</v>
      </c>
      <c r="F3096" s="43">
        <v>9.9999999999999995E-7</v>
      </c>
      <c r="G3096" s="43">
        <v>0.31887887578000002</v>
      </c>
      <c r="H3096" s="43">
        <v>0.10454545454545454</v>
      </c>
      <c r="I3096" s="9">
        <v>0</v>
      </c>
      <c r="J3096" s="9">
        <v>0.10454545454545454</v>
      </c>
      <c r="K3096" s="11">
        <v>0</v>
      </c>
      <c r="L3096" s="41">
        <v>22</v>
      </c>
      <c r="M3096" s="44">
        <v>0</v>
      </c>
      <c r="N3096" s="13">
        <v>0</v>
      </c>
      <c r="O3096" s="13">
        <v>0</v>
      </c>
      <c r="P3096" s="22">
        <v>0</v>
      </c>
      <c r="Q3096" s="22">
        <v>0</v>
      </c>
      <c r="R3096" s="14">
        <v>0</v>
      </c>
      <c r="S3096" s="22">
        <v>2</v>
      </c>
      <c r="T3096" s="22">
        <v>1</v>
      </c>
      <c r="U3096" s="22">
        <v>52</v>
      </c>
      <c r="V3096" s="22"/>
      <c r="W3096" s="22">
        <v>11</v>
      </c>
      <c r="X3096" s="22">
        <v>8</v>
      </c>
      <c r="Y3096" s="14">
        <v>52</v>
      </c>
      <c r="Z3096" s="10">
        <v>11</v>
      </c>
      <c r="AA3096" s="22">
        <v>8</v>
      </c>
      <c r="AB3096" s="22">
        <v>19.75</v>
      </c>
      <c r="AC3096" s="22">
        <v>3.135986971711218E-6</v>
      </c>
      <c r="AD3096" s="42">
        <v>0</v>
      </c>
      <c r="AE3096" s="22">
        <v>999999</v>
      </c>
      <c r="AF3096" s="22">
        <v>0</v>
      </c>
      <c r="AG3096" s="22">
        <v>0</v>
      </c>
      <c r="AH3096" s="22">
        <v>0</v>
      </c>
      <c r="AI3096" s="22">
        <v>0</v>
      </c>
      <c r="AJ3096" s="22">
        <v>0</v>
      </c>
      <c r="AK3096" s="22">
        <v>0</v>
      </c>
      <c r="AL3096" s="45">
        <v>0</v>
      </c>
      <c r="AM3096" s="45">
        <v>0</v>
      </c>
      <c r="AN3096" s="45">
        <v>0</v>
      </c>
      <c r="AO3096" s="45">
        <v>0</v>
      </c>
      <c r="AP3096" s="45">
        <v>0</v>
      </c>
      <c r="AQ3096" s="45">
        <v>0</v>
      </c>
      <c r="AR3096" s="45">
        <v>0</v>
      </c>
      <c r="AS3096" s="45" t="s">
        <v>4445</v>
      </c>
      <c r="AT3096" s="45" t="s">
        <v>4445</v>
      </c>
      <c r="AU3096" s="45">
        <v>0</v>
      </c>
      <c r="AV3096" s="10">
        <v>105.21739130434783</v>
      </c>
      <c r="AW3096" s="10">
        <v>105.21739130434783</v>
      </c>
      <c r="AX3096" s="17">
        <v>0</v>
      </c>
    </row>
    <row r="3097" spans="1:50" x14ac:dyDescent="0.25">
      <c r="A3097" s="22" t="s">
        <v>964</v>
      </c>
      <c r="B3097" s="22" t="s">
        <v>3945</v>
      </c>
      <c r="C3097" s="22" t="s">
        <v>1289</v>
      </c>
      <c r="D3097" s="22">
        <v>5774</v>
      </c>
      <c r="E3097" s="22" t="s">
        <v>4319</v>
      </c>
      <c r="F3097" s="43">
        <v>9.9999999999999995E-7</v>
      </c>
      <c r="G3097" s="43">
        <v>0.70628374787000003</v>
      </c>
      <c r="H3097" s="43">
        <v>7.2348484848484843E-2</v>
      </c>
      <c r="I3097" s="9">
        <v>0</v>
      </c>
      <c r="J3097" s="9">
        <v>7.2348484848484843E-2</v>
      </c>
      <c r="K3097" s="11">
        <v>0</v>
      </c>
      <c r="L3097" s="41">
        <v>0</v>
      </c>
      <c r="M3097" s="44">
        <v>0</v>
      </c>
      <c r="N3097" s="13">
        <v>0</v>
      </c>
      <c r="O3097" s="13">
        <v>0</v>
      </c>
      <c r="P3097" s="22">
        <v>0</v>
      </c>
      <c r="Q3097" s="22">
        <v>0</v>
      </c>
      <c r="R3097" s="14">
        <v>0</v>
      </c>
      <c r="S3097" s="22">
        <v>4</v>
      </c>
      <c r="T3097" s="22">
        <v>1</v>
      </c>
      <c r="U3097" s="22">
        <v>12</v>
      </c>
      <c r="V3097" s="22"/>
      <c r="W3097" s="22">
        <v>4</v>
      </c>
      <c r="X3097" s="22">
        <v>4</v>
      </c>
      <c r="Y3097" s="14">
        <v>12</v>
      </c>
      <c r="Z3097" s="10">
        <v>4</v>
      </c>
      <c r="AA3097" s="22">
        <v>4</v>
      </c>
      <c r="AB3097" s="22">
        <v>6.56</v>
      </c>
      <c r="AC3097" s="22">
        <v>1.4158615471696537E-6</v>
      </c>
      <c r="AD3097" s="42">
        <v>0</v>
      </c>
      <c r="AE3097" s="22">
        <v>999999</v>
      </c>
      <c r="AF3097" s="22">
        <v>0</v>
      </c>
      <c r="AG3097" s="22">
        <v>0</v>
      </c>
      <c r="AH3097" s="22">
        <v>0</v>
      </c>
      <c r="AI3097" s="22">
        <v>0</v>
      </c>
      <c r="AJ3097" s="22">
        <v>0</v>
      </c>
      <c r="AK3097" s="22">
        <v>0</v>
      </c>
      <c r="AL3097" s="45">
        <v>0</v>
      </c>
      <c r="AM3097" s="45">
        <v>0</v>
      </c>
      <c r="AN3097" s="45">
        <v>0</v>
      </c>
      <c r="AO3097" s="45">
        <v>0</v>
      </c>
      <c r="AP3097" s="45">
        <v>0</v>
      </c>
      <c r="AQ3097" s="45">
        <v>0</v>
      </c>
      <c r="AR3097" s="45">
        <v>0</v>
      </c>
      <c r="AS3097" s="45" t="s">
        <v>4445</v>
      </c>
      <c r="AT3097" s="45" t="s">
        <v>4445</v>
      </c>
      <c r="AU3097" s="45">
        <v>0</v>
      </c>
      <c r="AV3097" s="10">
        <v>55.287958115183251</v>
      </c>
      <c r="AW3097" s="10">
        <v>55.287958115183251</v>
      </c>
      <c r="AX3097" s="17">
        <v>0</v>
      </c>
    </row>
    <row r="3098" spans="1:50" x14ac:dyDescent="0.25">
      <c r="A3098" s="22" t="s">
        <v>964</v>
      </c>
      <c r="B3098" s="22" t="s">
        <v>3952</v>
      </c>
      <c r="C3098" s="22" t="s">
        <v>986</v>
      </c>
      <c r="D3098" s="22">
        <v>5160</v>
      </c>
      <c r="E3098" s="22" t="s">
        <v>3886</v>
      </c>
      <c r="F3098" s="43">
        <v>1.181E-3</v>
      </c>
      <c r="G3098" s="43">
        <v>1.1331604321199999</v>
      </c>
      <c r="H3098" s="43">
        <v>9.8106060606060599E-2</v>
      </c>
      <c r="I3098" s="9">
        <v>9.8106060606060599E-2</v>
      </c>
      <c r="J3098" s="9">
        <v>0</v>
      </c>
      <c r="K3098" s="11">
        <v>9.8106060606060599E-2</v>
      </c>
      <c r="L3098" s="41">
        <v>0</v>
      </c>
      <c r="M3098" s="44">
        <v>0</v>
      </c>
      <c r="N3098" s="13">
        <v>0</v>
      </c>
      <c r="O3098" s="13">
        <v>0</v>
      </c>
      <c r="P3098" s="22">
        <v>0</v>
      </c>
      <c r="Q3098" s="22">
        <v>0</v>
      </c>
      <c r="R3098" s="14">
        <v>0</v>
      </c>
      <c r="S3098" s="22">
        <v>2</v>
      </c>
      <c r="T3098" s="22">
        <v>0</v>
      </c>
      <c r="U3098" s="22">
        <v>0</v>
      </c>
      <c r="V3098" s="22"/>
      <c r="W3098" s="22">
        <v>0</v>
      </c>
      <c r="X3098" s="22">
        <v>0</v>
      </c>
      <c r="Y3098" s="14">
        <v>0</v>
      </c>
      <c r="Z3098" s="10">
        <v>0</v>
      </c>
      <c r="AA3098" s="22">
        <v>0</v>
      </c>
      <c r="AB3098" s="22">
        <v>0</v>
      </c>
      <c r="AC3098" s="22">
        <v>1.0422178241703147E-3</v>
      </c>
      <c r="AD3098" s="42">
        <v>0</v>
      </c>
      <c r="AE3098" s="22">
        <v>999999</v>
      </c>
      <c r="AF3098" s="22">
        <v>0</v>
      </c>
      <c r="AG3098" s="22">
        <v>0</v>
      </c>
      <c r="AH3098" s="22">
        <v>1</v>
      </c>
      <c r="AI3098" s="22">
        <v>0</v>
      </c>
      <c r="AJ3098" s="22">
        <v>0</v>
      </c>
      <c r="AK3098" s="22">
        <v>0</v>
      </c>
      <c r="AL3098" s="45">
        <v>0</v>
      </c>
      <c r="AM3098" s="45">
        <v>0</v>
      </c>
      <c r="AN3098" s="45">
        <v>0</v>
      </c>
      <c r="AO3098" s="45">
        <v>0</v>
      </c>
      <c r="AP3098" s="45">
        <v>0</v>
      </c>
      <c r="AQ3098" s="45">
        <v>0</v>
      </c>
      <c r="AR3098" s="45">
        <v>0</v>
      </c>
      <c r="AS3098" s="45" t="s">
        <v>4445</v>
      </c>
      <c r="AT3098" s="45" t="s">
        <v>4445</v>
      </c>
      <c r="AU3098" s="45">
        <v>0</v>
      </c>
      <c r="AV3098" s="10">
        <v>0</v>
      </c>
      <c r="AW3098" s="10">
        <v>0</v>
      </c>
      <c r="AX3098" s="17">
        <v>1</v>
      </c>
    </row>
    <row r="3099" spans="1:50" x14ac:dyDescent="0.25">
      <c r="A3099" s="22" t="s">
        <v>964</v>
      </c>
      <c r="B3099" s="22" t="s">
        <v>3952</v>
      </c>
      <c r="C3099" s="22" t="s">
        <v>986</v>
      </c>
      <c r="D3099" s="22">
        <v>8254</v>
      </c>
      <c r="E3099" s="22" t="s">
        <v>3887</v>
      </c>
      <c r="F3099" s="43">
        <v>7.5704999999999995E-2</v>
      </c>
      <c r="G3099" s="43">
        <v>2.7980860300599999</v>
      </c>
      <c r="H3099" s="43">
        <v>5.4356060606060609E-2</v>
      </c>
      <c r="I3099" s="9">
        <v>5.4356060606060609E-2</v>
      </c>
      <c r="J3099" s="9">
        <v>0</v>
      </c>
      <c r="K3099" s="11">
        <v>5.4356060606060609E-2</v>
      </c>
      <c r="L3099" s="41">
        <v>15</v>
      </c>
      <c r="M3099" s="44">
        <v>7</v>
      </c>
      <c r="N3099" s="13">
        <v>0</v>
      </c>
      <c r="O3099" s="13">
        <v>0</v>
      </c>
      <c r="P3099" s="22">
        <v>0</v>
      </c>
      <c r="Q3099" s="22">
        <v>0</v>
      </c>
      <c r="R3099" s="14">
        <v>0</v>
      </c>
      <c r="S3099" s="22">
        <v>3</v>
      </c>
      <c r="T3099" s="22">
        <v>0</v>
      </c>
      <c r="U3099" s="22">
        <v>7</v>
      </c>
      <c r="V3099" s="22"/>
      <c r="W3099" s="22">
        <v>0</v>
      </c>
      <c r="X3099" s="22">
        <v>0</v>
      </c>
      <c r="Y3099" s="14">
        <v>0</v>
      </c>
      <c r="Z3099" s="10">
        <v>0</v>
      </c>
      <c r="AA3099" s="22">
        <v>0</v>
      </c>
      <c r="AB3099" s="22">
        <v>0</v>
      </c>
      <c r="AC3099" s="22">
        <v>2.7055994414287767E-2</v>
      </c>
      <c r="AD3099" s="42">
        <v>0</v>
      </c>
      <c r="AE3099" s="22">
        <v>999999</v>
      </c>
      <c r="AF3099" s="22">
        <v>0</v>
      </c>
      <c r="AG3099" s="22">
        <v>0</v>
      </c>
      <c r="AH3099" s="22">
        <v>1</v>
      </c>
      <c r="AI3099" s="22">
        <v>0</v>
      </c>
      <c r="AJ3099" s="22">
        <v>0</v>
      </c>
      <c r="AK3099" s="22">
        <v>0</v>
      </c>
      <c r="AL3099" s="45">
        <v>0</v>
      </c>
      <c r="AM3099" s="45">
        <v>0</v>
      </c>
      <c r="AN3099" s="45">
        <v>0</v>
      </c>
      <c r="AO3099" s="45">
        <v>0</v>
      </c>
      <c r="AP3099" s="45">
        <v>0</v>
      </c>
      <c r="AQ3099" s="45">
        <v>0</v>
      </c>
      <c r="AR3099" s="45">
        <v>0</v>
      </c>
      <c r="AS3099" s="45" t="s">
        <v>4445</v>
      </c>
      <c r="AT3099" s="45" t="s">
        <v>4445</v>
      </c>
      <c r="AU3099" s="45">
        <v>0</v>
      </c>
      <c r="AV3099" s="10">
        <v>0</v>
      </c>
      <c r="AW3099" s="10">
        <v>0</v>
      </c>
      <c r="AX3099" s="17">
        <v>1</v>
      </c>
    </row>
    <row r="3100" spans="1:50" x14ac:dyDescent="0.25">
      <c r="A3100" s="22" t="s">
        <v>964</v>
      </c>
      <c r="B3100" s="22" t="s">
        <v>3952</v>
      </c>
      <c r="C3100" s="22" t="s">
        <v>1130</v>
      </c>
      <c r="D3100" s="22">
        <v>3489</v>
      </c>
      <c r="E3100" s="22" t="s">
        <v>4321</v>
      </c>
      <c r="F3100" s="43">
        <v>2.8E-5</v>
      </c>
      <c r="G3100" s="43">
        <v>3.9194791712299999</v>
      </c>
      <c r="H3100" s="43">
        <v>8.8257575757575771E-2</v>
      </c>
      <c r="I3100" s="9">
        <v>0</v>
      </c>
      <c r="J3100" s="9">
        <v>8.8257575757575771E-2</v>
      </c>
      <c r="K3100" s="11">
        <v>0</v>
      </c>
      <c r="L3100" s="41">
        <v>14</v>
      </c>
      <c r="M3100" s="44">
        <v>0</v>
      </c>
      <c r="N3100" s="13">
        <v>0</v>
      </c>
      <c r="O3100" s="13">
        <v>0</v>
      </c>
      <c r="P3100" s="22">
        <v>0</v>
      </c>
      <c r="Q3100" s="22">
        <v>0</v>
      </c>
      <c r="R3100" s="14">
        <v>0</v>
      </c>
      <c r="S3100" s="22">
        <v>5</v>
      </c>
      <c r="T3100" s="22">
        <v>1</v>
      </c>
      <c r="U3100" s="22">
        <v>38</v>
      </c>
      <c r="V3100" s="22"/>
      <c r="W3100" s="22">
        <v>9</v>
      </c>
      <c r="X3100" s="22">
        <v>7</v>
      </c>
      <c r="Y3100" s="14">
        <v>38</v>
      </c>
      <c r="Z3100" s="10">
        <v>9</v>
      </c>
      <c r="AA3100" s="22">
        <v>7</v>
      </c>
      <c r="AB3100" s="22">
        <v>15.75</v>
      </c>
      <c r="AC3100" s="22">
        <v>7.1438063009818515E-6</v>
      </c>
      <c r="AD3100" s="42">
        <v>0</v>
      </c>
      <c r="AE3100" s="22">
        <v>999999</v>
      </c>
      <c r="AF3100" s="22">
        <v>0</v>
      </c>
      <c r="AG3100" s="22">
        <v>0</v>
      </c>
      <c r="AH3100" s="22">
        <v>0</v>
      </c>
      <c r="AI3100" s="22">
        <v>0</v>
      </c>
      <c r="AJ3100" s="22">
        <v>0</v>
      </c>
      <c r="AK3100" s="22">
        <v>0</v>
      </c>
      <c r="AL3100" s="45">
        <v>0</v>
      </c>
      <c r="AM3100" s="45">
        <v>0</v>
      </c>
      <c r="AN3100" s="45">
        <v>0</v>
      </c>
      <c r="AO3100" s="45">
        <v>0</v>
      </c>
      <c r="AP3100" s="45">
        <v>0</v>
      </c>
      <c r="AQ3100" s="45">
        <v>0</v>
      </c>
      <c r="AR3100" s="45">
        <v>0</v>
      </c>
      <c r="AS3100" s="45" t="s">
        <v>4445</v>
      </c>
      <c r="AT3100" s="45" t="s">
        <v>4445</v>
      </c>
      <c r="AU3100" s="45">
        <v>0</v>
      </c>
      <c r="AV3100" s="10">
        <v>101.97424892703862</v>
      </c>
      <c r="AW3100" s="10">
        <v>101.97424892703862</v>
      </c>
      <c r="AX3100" s="17">
        <v>0</v>
      </c>
    </row>
    <row r="3101" spans="1:50" x14ac:dyDescent="0.25">
      <c r="A3101" s="22" t="s">
        <v>964</v>
      </c>
      <c r="B3101" s="22" t="s">
        <v>3952</v>
      </c>
      <c r="C3101" s="22" t="s">
        <v>4322</v>
      </c>
      <c r="D3101" s="22">
        <v>809</v>
      </c>
      <c r="E3101" s="22" t="s">
        <v>4323</v>
      </c>
      <c r="F3101" s="43">
        <v>0</v>
      </c>
      <c r="G3101" s="43">
        <v>0</v>
      </c>
      <c r="H3101" s="43">
        <v>0.41969696969696973</v>
      </c>
      <c r="I3101" s="9">
        <v>0</v>
      </c>
      <c r="J3101" s="9">
        <v>0.41969696969696973</v>
      </c>
      <c r="K3101" s="11">
        <v>0</v>
      </c>
      <c r="L3101" s="41">
        <v>0</v>
      </c>
      <c r="M3101" s="44">
        <v>0</v>
      </c>
      <c r="N3101" s="13">
        <v>0</v>
      </c>
      <c r="O3101" s="13">
        <v>0</v>
      </c>
      <c r="P3101" s="22">
        <v>0</v>
      </c>
      <c r="Q3101" s="22">
        <v>0</v>
      </c>
      <c r="R3101" s="14">
        <v>0</v>
      </c>
      <c r="S3101" s="22">
        <v>13</v>
      </c>
      <c r="T3101" s="22">
        <v>1</v>
      </c>
      <c r="U3101" s="22">
        <v>12</v>
      </c>
      <c r="V3101" s="22"/>
      <c r="W3101" s="22">
        <v>4</v>
      </c>
      <c r="X3101" s="22">
        <v>4</v>
      </c>
      <c r="Y3101" s="14">
        <v>12</v>
      </c>
      <c r="Z3101" s="10">
        <v>4</v>
      </c>
      <c r="AA3101" s="22">
        <v>4</v>
      </c>
      <c r="AB3101" s="22">
        <v>6.56</v>
      </c>
      <c r="AC3101" s="22">
        <v>0</v>
      </c>
      <c r="AD3101" s="42">
        <v>0</v>
      </c>
      <c r="AE3101" s="22">
        <v>999999</v>
      </c>
      <c r="AF3101" s="22">
        <v>0</v>
      </c>
      <c r="AG3101" s="22">
        <v>0</v>
      </c>
      <c r="AH3101" s="22">
        <v>0</v>
      </c>
      <c r="AI3101" s="22">
        <v>0</v>
      </c>
      <c r="AJ3101" s="22">
        <v>0</v>
      </c>
      <c r="AK3101" s="22">
        <v>0</v>
      </c>
      <c r="AL3101" s="45">
        <v>0</v>
      </c>
      <c r="AM3101" s="45">
        <v>0</v>
      </c>
      <c r="AN3101" s="45">
        <v>0</v>
      </c>
      <c r="AO3101" s="45">
        <v>0</v>
      </c>
      <c r="AP3101" s="45">
        <v>0</v>
      </c>
      <c r="AQ3101" s="45">
        <v>0</v>
      </c>
      <c r="AR3101" s="45">
        <v>0</v>
      </c>
      <c r="AS3101" s="45" t="s">
        <v>4445</v>
      </c>
      <c r="AT3101" s="45" t="s">
        <v>4445</v>
      </c>
      <c r="AU3101" s="45">
        <v>0</v>
      </c>
      <c r="AV3101" s="10">
        <v>9.530685920577616</v>
      </c>
      <c r="AW3101" s="10">
        <v>9.530685920577616</v>
      </c>
      <c r="AX3101" s="17">
        <v>0</v>
      </c>
    </row>
    <row r="3102" spans="1:50" x14ac:dyDescent="0.25">
      <c r="A3102" s="22" t="s">
        <v>964</v>
      </c>
      <c r="B3102" s="22" t="s">
        <v>3952</v>
      </c>
      <c r="C3102" s="22" t="s">
        <v>4322</v>
      </c>
      <c r="D3102" s="22">
        <v>3403</v>
      </c>
      <c r="E3102" s="22" t="s">
        <v>4324</v>
      </c>
      <c r="F3102" s="43">
        <v>0</v>
      </c>
      <c r="G3102" s="43">
        <v>0</v>
      </c>
      <c r="H3102" s="43">
        <v>0.30246212121212124</v>
      </c>
      <c r="I3102" s="9">
        <v>0</v>
      </c>
      <c r="J3102" s="9">
        <v>0.30246212121212124</v>
      </c>
      <c r="K3102" s="11">
        <v>0</v>
      </c>
      <c r="L3102" s="41">
        <v>0</v>
      </c>
      <c r="M3102" s="44">
        <v>0</v>
      </c>
      <c r="N3102" s="13">
        <v>0</v>
      </c>
      <c r="O3102" s="13">
        <v>0</v>
      </c>
      <c r="P3102" s="22">
        <v>0</v>
      </c>
      <c r="Q3102" s="22">
        <v>0</v>
      </c>
      <c r="R3102" s="14">
        <v>0</v>
      </c>
      <c r="S3102" s="22">
        <v>12</v>
      </c>
      <c r="T3102" s="22">
        <v>1</v>
      </c>
      <c r="U3102" s="22">
        <v>12</v>
      </c>
      <c r="V3102" s="22"/>
      <c r="W3102" s="22">
        <v>4</v>
      </c>
      <c r="X3102" s="22">
        <v>4</v>
      </c>
      <c r="Y3102" s="14">
        <v>12</v>
      </c>
      <c r="Z3102" s="10">
        <v>4</v>
      </c>
      <c r="AA3102" s="22">
        <v>4</v>
      </c>
      <c r="AB3102" s="22">
        <v>6.56</v>
      </c>
      <c r="AC3102" s="22">
        <v>0</v>
      </c>
      <c r="AD3102" s="42">
        <v>0</v>
      </c>
      <c r="AE3102" s="22">
        <v>999999</v>
      </c>
      <c r="AF3102" s="22">
        <v>0</v>
      </c>
      <c r="AG3102" s="22">
        <v>0</v>
      </c>
      <c r="AH3102" s="22">
        <v>0</v>
      </c>
      <c r="AI3102" s="22">
        <v>0</v>
      </c>
      <c r="AJ3102" s="22">
        <v>0</v>
      </c>
      <c r="AK3102" s="22">
        <v>0</v>
      </c>
      <c r="AL3102" s="45">
        <v>0</v>
      </c>
      <c r="AM3102" s="45">
        <v>0</v>
      </c>
      <c r="AN3102" s="45">
        <v>0</v>
      </c>
      <c r="AO3102" s="45">
        <v>0</v>
      </c>
      <c r="AP3102" s="45">
        <v>0</v>
      </c>
      <c r="AQ3102" s="45">
        <v>0</v>
      </c>
      <c r="AR3102" s="45">
        <v>0</v>
      </c>
      <c r="AS3102" s="45" t="s">
        <v>4445</v>
      </c>
      <c r="AT3102" s="45" t="s">
        <v>4445</v>
      </c>
      <c r="AU3102" s="45">
        <v>0</v>
      </c>
      <c r="AV3102" s="10">
        <v>13.22479649342517</v>
      </c>
      <c r="AW3102" s="10">
        <v>13.22479649342517</v>
      </c>
      <c r="AX3102" s="17">
        <v>0</v>
      </c>
    </row>
    <row r="3103" spans="1:50" x14ac:dyDescent="0.25">
      <c r="A3103" s="22" t="s">
        <v>964</v>
      </c>
      <c r="B3103" s="22" t="s">
        <v>3952</v>
      </c>
      <c r="C3103" s="22" t="s">
        <v>4322</v>
      </c>
      <c r="D3103" s="22">
        <v>13</v>
      </c>
      <c r="E3103" s="22" t="s">
        <v>4325</v>
      </c>
      <c r="F3103" s="43">
        <v>0</v>
      </c>
      <c r="G3103" s="43">
        <v>0</v>
      </c>
      <c r="H3103" s="43">
        <v>0.58465909090909096</v>
      </c>
      <c r="I3103" s="9">
        <v>0</v>
      </c>
      <c r="J3103" s="9">
        <v>0.58465909090909096</v>
      </c>
      <c r="K3103" s="11">
        <v>0</v>
      </c>
      <c r="L3103" s="41">
        <v>0</v>
      </c>
      <c r="M3103" s="44">
        <v>0</v>
      </c>
      <c r="N3103" s="13">
        <v>0</v>
      </c>
      <c r="O3103" s="13">
        <v>0</v>
      </c>
      <c r="P3103" s="22">
        <v>0</v>
      </c>
      <c r="Q3103" s="22">
        <v>0</v>
      </c>
      <c r="R3103" s="14">
        <v>0</v>
      </c>
      <c r="S3103" s="22">
        <v>24</v>
      </c>
      <c r="T3103" s="22">
        <v>1</v>
      </c>
      <c r="U3103" s="22">
        <v>12</v>
      </c>
      <c r="V3103" s="22"/>
      <c r="W3103" s="22">
        <v>4</v>
      </c>
      <c r="X3103" s="22">
        <v>4</v>
      </c>
      <c r="Y3103" s="14">
        <v>12</v>
      </c>
      <c r="Z3103" s="10">
        <v>4</v>
      </c>
      <c r="AA3103" s="22">
        <v>4</v>
      </c>
      <c r="AB3103" s="22">
        <v>6.56</v>
      </c>
      <c r="AC3103" s="22">
        <v>0</v>
      </c>
      <c r="AD3103" s="42">
        <v>0</v>
      </c>
      <c r="AE3103" s="22">
        <v>999999</v>
      </c>
      <c r="AF3103" s="22">
        <v>0</v>
      </c>
      <c r="AG3103" s="22">
        <v>0</v>
      </c>
      <c r="AH3103" s="22">
        <v>0</v>
      </c>
      <c r="AI3103" s="22">
        <v>0</v>
      </c>
      <c r="AJ3103" s="22">
        <v>0</v>
      </c>
      <c r="AK3103" s="22">
        <v>0</v>
      </c>
      <c r="AL3103" s="45">
        <v>0</v>
      </c>
      <c r="AM3103" s="45">
        <v>0</v>
      </c>
      <c r="AN3103" s="45">
        <v>0</v>
      </c>
      <c r="AO3103" s="45">
        <v>0</v>
      </c>
      <c r="AP3103" s="45">
        <v>0</v>
      </c>
      <c r="AQ3103" s="45">
        <v>0</v>
      </c>
      <c r="AR3103" s="45">
        <v>0</v>
      </c>
      <c r="AS3103" s="45" t="s">
        <v>4445</v>
      </c>
      <c r="AT3103" s="45" t="s">
        <v>4445</v>
      </c>
      <c r="AU3103" s="45">
        <v>0</v>
      </c>
      <c r="AV3103" s="10">
        <v>6.8415937803692897</v>
      </c>
      <c r="AW3103" s="10">
        <v>6.8415937803692897</v>
      </c>
      <c r="AX3103" s="17">
        <v>0</v>
      </c>
    </row>
    <row r="3104" spans="1:50" x14ac:dyDescent="0.25">
      <c r="A3104" s="22" t="s">
        <v>964</v>
      </c>
      <c r="B3104" s="22" t="s">
        <v>3952</v>
      </c>
      <c r="C3104" s="22" t="s">
        <v>4322</v>
      </c>
      <c r="D3104" s="22">
        <v>2195</v>
      </c>
      <c r="E3104" s="22" t="s">
        <v>4326</v>
      </c>
      <c r="F3104" s="43">
        <v>0</v>
      </c>
      <c r="G3104" s="43">
        <v>0</v>
      </c>
      <c r="H3104" s="43">
        <v>0.49318181818181817</v>
      </c>
      <c r="I3104" s="9">
        <v>0</v>
      </c>
      <c r="J3104" s="9">
        <v>0.49318181818181817</v>
      </c>
      <c r="K3104" s="11">
        <v>0</v>
      </c>
      <c r="L3104" s="41">
        <v>0</v>
      </c>
      <c r="M3104" s="44">
        <v>0</v>
      </c>
      <c r="N3104" s="13">
        <v>0</v>
      </c>
      <c r="O3104" s="13">
        <v>0</v>
      </c>
      <c r="P3104" s="22">
        <v>0</v>
      </c>
      <c r="Q3104" s="22">
        <v>0</v>
      </c>
      <c r="R3104" s="14">
        <v>0</v>
      </c>
      <c r="S3104" s="22">
        <v>19</v>
      </c>
      <c r="T3104" s="22">
        <v>1</v>
      </c>
      <c r="U3104" s="22">
        <v>12</v>
      </c>
      <c r="V3104" s="22"/>
      <c r="W3104" s="22">
        <v>4</v>
      </c>
      <c r="X3104" s="22">
        <v>4</v>
      </c>
      <c r="Y3104" s="14">
        <v>12</v>
      </c>
      <c r="Z3104" s="10">
        <v>4</v>
      </c>
      <c r="AA3104" s="22">
        <v>4</v>
      </c>
      <c r="AB3104" s="22">
        <v>6.56</v>
      </c>
      <c r="AC3104" s="22">
        <v>0</v>
      </c>
      <c r="AD3104" s="42">
        <v>0</v>
      </c>
      <c r="AE3104" s="22">
        <v>999999</v>
      </c>
      <c r="AF3104" s="22">
        <v>0</v>
      </c>
      <c r="AG3104" s="22">
        <v>0</v>
      </c>
      <c r="AH3104" s="22">
        <v>0</v>
      </c>
      <c r="AI3104" s="22">
        <v>0</v>
      </c>
      <c r="AJ3104" s="22">
        <v>0</v>
      </c>
      <c r="AK3104" s="22">
        <v>0</v>
      </c>
      <c r="AL3104" s="45">
        <v>0</v>
      </c>
      <c r="AM3104" s="45">
        <v>0</v>
      </c>
      <c r="AN3104" s="45">
        <v>0</v>
      </c>
      <c r="AO3104" s="45">
        <v>0</v>
      </c>
      <c r="AP3104" s="45">
        <v>0</v>
      </c>
      <c r="AQ3104" s="45">
        <v>0</v>
      </c>
      <c r="AR3104" s="45">
        <v>0</v>
      </c>
      <c r="AS3104" s="45" t="s">
        <v>4445</v>
      </c>
      <c r="AT3104" s="45" t="s">
        <v>4445</v>
      </c>
      <c r="AU3104" s="45">
        <v>0</v>
      </c>
      <c r="AV3104" s="10">
        <v>8.1105990783410142</v>
      </c>
      <c r="AW3104" s="10">
        <v>8.1105990783410142</v>
      </c>
      <c r="AX3104" s="17">
        <v>0</v>
      </c>
    </row>
    <row r="3105" spans="1:50" x14ac:dyDescent="0.25">
      <c r="A3105" s="22" t="s">
        <v>964</v>
      </c>
      <c r="B3105" s="22" t="s">
        <v>3952</v>
      </c>
      <c r="C3105" s="22" t="s">
        <v>4322</v>
      </c>
      <c r="D3105" s="22">
        <v>3189</v>
      </c>
      <c r="E3105" s="22" t="s">
        <v>4327</v>
      </c>
      <c r="F3105" s="43">
        <v>0</v>
      </c>
      <c r="G3105" s="43">
        <v>0</v>
      </c>
      <c r="H3105" s="43">
        <v>13.775568181818183</v>
      </c>
      <c r="I3105" s="9">
        <v>0</v>
      </c>
      <c r="J3105" s="9">
        <v>13.775568181818183</v>
      </c>
      <c r="K3105" s="11">
        <v>0</v>
      </c>
      <c r="L3105" s="41">
        <v>0</v>
      </c>
      <c r="M3105" s="44">
        <v>0</v>
      </c>
      <c r="N3105" s="13">
        <v>0</v>
      </c>
      <c r="O3105" s="13">
        <v>0</v>
      </c>
      <c r="P3105" s="22">
        <v>0</v>
      </c>
      <c r="Q3105" s="22">
        <v>0</v>
      </c>
      <c r="R3105" s="14">
        <v>0</v>
      </c>
      <c r="S3105" s="22">
        <v>602</v>
      </c>
      <c r="T3105" s="22">
        <v>1</v>
      </c>
      <c r="U3105" s="22">
        <v>12</v>
      </c>
      <c r="V3105" s="22"/>
      <c r="W3105" s="22">
        <v>4</v>
      </c>
      <c r="X3105" s="22">
        <v>4</v>
      </c>
      <c r="Y3105" s="14">
        <v>12</v>
      </c>
      <c r="Z3105" s="10">
        <v>4</v>
      </c>
      <c r="AA3105" s="22">
        <v>4</v>
      </c>
      <c r="AB3105" s="22">
        <v>6.56</v>
      </c>
      <c r="AC3105" s="22">
        <v>0</v>
      </c>
      <c r="AD3105" s="42">
        <v>0</v>
      </c>
      <c r="AE3105" s="22">
        <v>999999</v>
      </c>
      <c r="AF3105" s="22">
        <v>0</v>
      </c>
      <c r="AG3105" s="22">
        <v>0</v>
      </c>
      <c r="AH3105" s="22">
        <v>0</v>
      </c>
      <c r="AI3105" s="22">
        <v>0</v>
      </c>
      <c r="AJ3105" s="22">
        <v>0</v>
      </c>
      <c r="AK3105" s="22">
        <v>0</v>
      </c>
      <c r="AL3105" s="45">
        <v>0</v>
      </c>
      <c r="AM3105" s="45">
        <v>0</v>
      </c>
      <c r="AN3105" s="45">
        <v>0</v>
      </c>
      <c r="AO3105" s="45">
        <v>0</v>
      </c>
      <c r="AP3105" s="45">
        <v>0</v>
      </c>
      <c r="AQ3105" s="45">
        <v>0</v>
      </c>
      <c r="AR3105" s="45">
        <v>0</v>
      </c>
      <c r="AS3105" s="45" t="s">
        <v>4445</v>
      </c>
      <c r="AT3105" s="45" t="s">
        <v>4445</v>
      </c>
      <c r="AU3105" s="45">
        <v>0</v>
      </c>
      <c r="AV3105" s="10">
        <v>0.29036914827799543</v>
      </c>
      <c r="AW3105" s="10">
        <v>0.29036914827799543</v>
      </c>
      <c r="AX3105" s="17">
        <v>0</v>
      </c>
    </row>
    <row r="3106" spans="1:50" x14ac:dyDescent="0.25">
      <c r="A3106" s="22" t="s">
        <v>964</v>
      </c>
      <c r="B3106" s="22" t="s">
        <v>3952</v>
      </c>
      <c r="C3106" s="22" t="s">
        <v>4322</v>
      </c>
      <c r="D3106" s="22">
        <v>9227</v>
      </c>
      <c r="E3106" s="22" t="s">
        <v>4328</v>
      </c>
      <c r="F3106" s="43">
        <v>0</v>
      </c>
      <c r="G3106" s="43">
        <v>0</v>
      </c>
      <c r="H3106" s="43">
        <v>0.67215909090909098</v>
      </c>
      <c r="I3106" s="9">
        <v>0</v>
      </c>
      <c r="J3106" s="9">
        <v>0.67215909090909098</v>
      </c>
      <c r="K3106" s="11">
        <v>0</v>
      </c>
      <c r="L3106" s="41">
        <v>0</v>
      </c>
      <c r="M3106" s="44">
        <v>0</v>
      </c>
      <c r="N3106" s="13">
        <v>0</v>
      </c>
      <c r="O3106" s="13">
        <v>0</v>
      </c>
      <c r="P3106" s="22">
        <v>0</v>
      </c>
      <c r="Q3106" s="22">
        <v>0</v>
      </c>
      <c r="R3106" s="14">
        <v>0</v>
      </c>
      <c r="S3106" s="22">
        <v>27</v>
      </c>
      <c r="T3106" s="22">
        <v>1</v>
      </c>
      <c r="U3106" s="22">
        <v>12</v>
      </c>
      <c r="V3106" s="22"/>
      <c r="W3106" s="22">
        <v>4</v>
      </c>
      <c r="X3106" s="22">
        <v>4</v>
      </c>
      <c r="Y3106" s="14">
        <v>12</v>
      </c>
      <c r="Z3106" s="10">
        <v>4</v>
      </c>
      <c r="AA3106" s="22">
        <v>4</v>
      </c>
      <c r="AB3106" s="22">
        <v>6.56</v>
      </c>
      <c r="AC3106" s="22">
        <v>0</v>
      </c>
      <c r="AD3106" s="42">
        <v>0</v>
      </c>
      <c r="AE3106" s="22">
        <v>999999</v>
      </c>
      <c r="AF3106" s="22">
        <v>0</v>
      </c>
      <c r="AG3106" s="22">
        <v>0</v>
      </c>
      <c r="AH3106" s="22">
        <v>0</v>
      </c>
      <c r="AI3106" s="22">
        <v>0</v>
      </c>
      <c r="AJ3106" s="22">
        <v>0</v>
      </c>
      <c r="AK3106" s="22">
        <v>0</v>
      </c>
      <c r="AL3106" s="45">
        <v>0</v>
      </c>
      <c r="AM3106" s="45">
        <v>0</v>
      </c>
      <c r="AN3106" s="45">
        <v>0</v>
      </c>
      <c r="AO3106" s="45">
        <v>0</v>
      </c>
      <c r="AP3106" s="45">
        <v>0</v>
      </c>
      <c r="AQ3106" s="45">
        <v>0</v>
      </c>
      <c r="AR3106" s="45">
        <v>0</v>
      </c>
      <c r="AS3106" s="45" t="s">
        <v>4445</v>
      </c>
      <c r="AT3106" s="45" t="s">
        <v>4445</v>
      </c>
      <c r="AU3106" s="45">
        <v>0</v>
      </c>
      <c r="AV3106" s="10">
        <v>5.9509721048182582</v>
      </c>
      <c r="AW3106" s="10">
        <v>5.9509721048182582</v>
      </c>
      <c r="AX3106" s="17">
        <v>0</v>
      </c>
    </row>
    <row r="3107" spans="1:50" x14ac:dyDescent="0.25">
      <c r="A3107" s="22" t="s">
        <v>964</v>
      </c>
      <c r="B3107" s="22" t="s">
        <v>3952</v>
      </c>
      <c r="C3107" s="22" t="s">
        <v>4322</v>
      </c>
      <c r="D3107" s="22">
        <v>4298</v>
      </c>
      <c r="E3107" s="22" t="s">
        <v>4329</v>
      </c>
      <c r="F3107" s="43">
        <v>0</v>
      </c>
      <c r="G3107" s="43">
        <v>0</v>
      </c>
      <c r="H3107" s="43">
        <v>1.0916666666666668</v>
      </c>
      <c r="I3107" s="9">
        <v>0</v>
      </c>
      <c r="J3107" s="9">
        <v>1.0916666666666668</v>
      </c>
      <c r="K3107" s="11">
        <v>0</v>
      </c>
      <c r="L3107" s="41">
        <v>0</v>
      </c>
      <c r="M3107" s="44">
        <v>0</v>
      </c>
      <c r="N3107" s="13">
        <v>0</v>
      </c>
      <c r="O3107" s="13">
        <v>0</v>
      </c>
      <c r="P3107" s="22">
        <v>0</v>
      </c>
      <c r="Q3107" s="22">
        <v>0</v>
      </c>
      <c r="R3107" s="14">
        <v>0</v>
      </c>
      <c r="S3107" s="22">
        <v>51</v>
      </c>
      <c r="T3107" s="22">
        <v>1</v>
      </c>
      <c r="U3107" s="22">
        <v>12</v>
      </c>
      <c r="V3107" s="22"/>
      <c r="W3107" s="22">
        <v>4</v>
      </c>
      <c r="X3107" s="22">
        <v>4</v>
      </c>
      <c r="Y3107" s="14">
        <v>12</v>
      </c>
      <c r="Z3107" s="10">
        <v>4</v>
      </c>
      <c r="AA3107" s="22">
        <v>4</v>
      </c>
      <c r="AB3107" s="22">
        <v>6.56</v>
      </c>
      <c r="AC3107" s="22">
        <v>0</v>
      </c>
      <c r="AD3107" s="42">
        <v>0</v>
      </c>
      <c r="AE3107" s="22">
        <v>999999</v>
      </c>
      <c r="AF3107" s="22">
        <v>0</v>
      </c>
      <c r="AG3107" s="22">
        <v>0</v>
      </c>
      <c r="AH3107" s="22">
        <v>0</v>
      </c>
      <c r="AI3107" s="22">
        <v>0</v>
      </c>
      <c r="AJ3107" s="22">
        <v>0</v>
      </c>
      <c r="AK3107" s="22">
        <v>0</v>
      </c>
      <c r="AL3107" s="45">
        <v>0</v>
      </c>
      <c r="AM3107" s="45">
        <v>0</v>
      </c>
      <c r="AN3107" s="45">
        <v>0</v>
      </c>
      <c r="AO3107" s="45">
        <v>0</v>
      </c>
      <c r="AP3107" s="45">
        <v>0</v>
      </c>
      <c r="AQ3107" s="45">
        <v>0</v>
      </c>
      <c r="AR3107" s="45">
        <v>0</v>
      </c>
      <c r="AS3107" s="45" t="s">
        <v>4445</v>
      </c>
      <c r="AT3107" s="45" t="s">
        <v>4445</v>
      </c>
      <c r="AU3107" s="45">
        <v>0</v>
      </c>
      <c r="AV3107" s="10">
        <v>3.6641221374045796</v>
      </c>
      <c r="AW3107" s="10">
        <v>3.6641221374045796</v>
      </c>
      <c r="AX3107" s="17">
        <v>0</v>
      </c>
    </row>
    <row r="3108" spans="1:50" x14ac:dyDescent="0.25">
      <c r="A3108" s="22" t="s">
        <v>964</v>
      </c>
      <c r="B3108" s="22" t="s">
        <v>3952</v>
      </c>
      <c r="C3108" s="22" t="s">
        <v>4322</v>
      </c>
      <c r="D3108" s="22">
        <v>5981</v>
      </c>
      <c r="E3108" s="22" t="s">
        <v>4330</v>
      </c>
      <c r="F3108" s="43">
        <v>0</v>
      </c>
      <c r="G3108" s="43">
        <v>0</v>
      </c>
      <c r="H3108" s="43">
        <v>2.0880681818181821</v>
      </c>
      <c r="I3108" s="9">
        <v>0</v>
      </c>
      <c r="J3108" s="9">
        <v>2.0880681818181821</v>
      </c>
      <c r="K3108" s="11">
        <v>0</v>
      </c>
      <c r="L3108" s="41">
        <v>0</v>
      </c>
      <c r="M3108" s="44">
        <v>0</v>
      </c>
      <c r="N3108" s="13">
        <v>0</v>
      </c>
      <c r="O3108" s="13">
        <v>0</v>
      </c>
      <c r="P3108" s="22">
        <v>0</v>
      </c>
      <c r="Q3108" s="22">
        <v>0</v>
      </c>
      <c r="R3108" s="14">
        <v>0</v>
      </c>
      <c r="S3108" s="22">
        <v>56</v>
      </c>
      <c r="T3108" s="22">
        <v>1</v>
      </c>
      <c r="U3108" s="22">
        <v>12</v>
      </c>
      <c r="V3108" s="22"/>
      <c r="W3108" s="22">
        <v>4</v>
      </c>
      <c r="X3108" s="22">
        <v>4</v>
      </c>
      <c r="Y3108" s="14">
        <v>12</v>
      </c>
      <c r="Z3108" s="10">
        <v>4</v>
      </c>
      <c r="AA3108" s="22">
        <v>4</v>
      </c>
      <c r="AB3108" s="22">
        <v>6.56</v>
      </c>
      <c r="AC3108" s="22">
        <v>0</v>
      </c>
      <c r="AD3108" s="42">
        <v>0</v>
      </c>
      <c r="AE3108" s="22">
        <v>999999</v>
      </c>
      <c r="AF3108" s="22">
        <v>0</v>
      </c>
      <c r="AG3108" s="22">
        <v>0</v>
      </c>
      <c r="AH3108" s="22">
        <v>0</v>
      </c>
      <c r="AI3108" s="22">
        <v>0</v>
      </c>
      <c r="AJ3108" s="22">
        <v>0</v>
      </c>
      <c r="AK3108" s="22">
        <v>0</v>
      </c>
      <c r="AL3108" s="45">
        <v>0</v>
      </c>
      <c r="AM3108" s="45">
        <v>0</v>
      </c>
      <c r="AN3108" s="45">
        <v>0</v>
      </c>
      <c r="AO3108" s="45">
        <v>0</v>
      </c>
      <c r="AP3108" s="45">
        <v>0</v>
      </c>
      <c r="AQ3108" s="45">
        <v>0</v>
      </c>
      <c r="AR3108" s="45">
        <v>0</v>
      </c>
      <c r="AS3108" s="45" t="s">
        <v>4445</v>
      </c>
      <c r="AT3108" s="45" t="s">
        <v>4445</v>
      </c>
      <c r="AU3108" s="45">
        <v>0</v>
      </c>
      <c r="AV3108" s="10">
        <v>1.9156462585034011</v>
      </c>
      <c r="AW3108" s="10">
        <v>1.9156462585034011</v>
      </c>
      <c r="AX3108" s="17">
        <v>0</v>
      </c>
    </row>
    <row r="3109" spans="1:50" x14ac:dyDescent="0.25">
      <c r="A3109" s="22" t="s">
        <v>964</v>
      </c>
      <c r="B3109" s="22" t="s">
        <v>3952</v>
      </c>
      <c r="C3109" s="22" t="s">
        <v>4322</v>
      </c>
      <c r="D3109" s="22">
        <v>2310</v>
      </c>
      <c r="E3109" s="22" t="s">
        <v>4331</v>
      </c>
      <c r="F3109" s="43">
        <v>0</v>
      </c>
      <c r="G3109" s="43">
        <v>0</v>
      </c>
      <c r="H3109" s="43">
        <v>21.438446969696972</v>
      </c>
      <c r="I3109" s="9">
        <v>0</v>
      </c>
      <c r="J3109" s="9">
        <v>21.438446969696972</v>
      </c>
      <c r="K3109" s="11">
        <v>0</v>
      </c>
      <c r="L3109" s="41">
        <v>0</v>
      </c>
      <c r="M3109" s="44">
        <v>0</v>
      </c>
      <c r="N3109" s="13">
        <v>0</v>
      </c>
      <c r="O3109" s="13">
        <v>0</v>
      </c>
      <c r="P3109" s="22">
        <v>0</v>
      </c>
      <c r="Q3109" s="22">
        <v>0</v>
      </c>
      <c r="R3109" s="14">
        <v>0</v>
      </c>
      <c r="S3109" s="22">
        <v>846</v>
      </c>
      <c r="T3109" s="22">
        <v>1</v>
      </c>
      <c r="U3109" s="22">
        <v>12</v>
      </c>
      <c r="V3109" s="22"/>
      <c r="W3109" s="22">
        <v>4</v>
      </c>
      <c r="X3109" s="22">
        <v>4</v>
      </c>
      <c r="Y3109" s="14">
        <v>12</v>
      </c>
      <c r="Z3109" s="10">
        <v>4</v>
      </c>
      <c r="AA3109" s="22">
        <v>4</v>
      </c>
      <c r="AB3109" s="22">
        <v>6.56</v>
      </c>
      <c r="AC3109" s="22">
        <v>0</v>
      </c>
      <c r="AD3109" s="42">
        <v>0</v>
      </c>
      <c r="AE3109" s="22">
        <v>999999</v>
      </c>
      <c r="AF3109" s="22">
        <v>0</v>
      </c>
      <c r="AG3109" s="22">
        <v>0</v>
      </c>
      <c r="AH3109" s="22">
        <v>0</v>
      </c>
      <c r="AI3109" s="22">
        <v>0</v>
      </c>
      <c r="AJ3109" s="22">
        <v>0</v>
      </c>
      <c r="AK3109" s="22">
        <v>0</v>
      </c>
      <c r="AL3109" s="45">
        <v>0</v>
      </c>
      <c r="AM3109" s="45">
        <v>0</v>
      </c>
      <c r="AN3109" s="45">
        <v>0</v>
      </c>
      <c r="AO3109" s="45">
        <v>0</v>
      </c>
      <c r="AP3109" s="45">
        <v>0</v>
      </c>
      <c r="AQ3109" s="45">
        <v>0</v>
      </c>
      <c r="AR3109" s="45">
        <v>0</v>
      </c>
      <c r="AS3109" s="45" t="s">
        <v>4445</v>
      </c>
      <c r="AT3109" s="45" t="s">
        <v>4445</v>
      </c>
      <c r="AU3109" s="45">
        <v>0</v>
      </c>
      <c r="AV3109" s="10">
        <v>0.1865806793586289</v>
      </c>
      <c r="AW3109" s="10">
        <v>0.1865806793586289</v>
      </c>
      <c r="AX3109" s="17">
        <v>0</v>
      </c>
    </row>
    <row r="3110" spans="1:50" x14ac:dyDescent="0.25">
      <c r="A3110" s="22" t="s">
        <v>964</v>
      </c>
      <c r="B3110" s="22" t="s">
        <v>3952</v>
      </c>
      <c r="C3110" s="22" t="s">
        <v>4322</v>
      </c>
      <c r="D3110" s="22">
        <v>3428</v>
      </c>
      <c r="E3110" s="22" t="s">
        <v>4332</v>
      </c>
      <c r="F3110" s="43">
        <v>0</v>
      </c>
      <c r="G3110" s="43">
        <v>0</v>
      </c>
      <c r="H3110" s="43">
        <v>14.568560606060608</v>
      </c>
      <c r="I3110" s="9">
        <v>0</v>
      </c>
      <c r="J3110" s="9">
        <v>14.568560606060608</v>
      </c>
      <c r="K3110" s="11">
        <v>0</v>
      </c>
      <c r="L3110" s="41">
        <v>0</v>
      </c>
      <c r="M3110" s="44">
        <v>0</v>
      </c>
      <c r="N3110" s="13">
        <v>0</v>
      </c>
      <c r="O3110" s="13">
        <v>0</v>
      </c>
      <c r="P3110" s="22">
        <v>0</v>
      </c>
      <c r="Q3110" s="22">
        <v>0</v>
      </c>
      <c r="R3110" s="14">
        <v>0</v>
      </c>
      <c r="S3110" s="22">
        <v>603</v>
      </c>
      <c r="T3110" s="22">
        <v>1</v>
      </c>
      <c r="U3110" s="22">
        <v>12</v>
      </c>
      <c r="V3110" s="22"/>
      <c r="W3110" s="22">
        <v>4</v>
      </c>
      <c r="X3110" s="22">
        <v>4</v>
      </c>
      <c r="Y3110" s="14">
        <v>12</v>
      </c>
      <c r="Z3110" s="10">
        <v>4</v>
      </c>
      <c r="AA3110" s="22">
        <v>4</v>
      </c>
      <c r="AB3110" s="22">
        <v>6.56</v>
      </c>
      <c r="AC3110" s="22">
        <v>0</v>
      </c>
      <c r="AD3110" s="42">
        <v>0</v>
      </c>
      <c r="AE3110" s="22">
        <v>999999</v>
      </c>
      <c r="AF3110" s="22">
        <v>0</v>
      </c>
      <c r="AG3110" s="22">
        <v>0</v>
      </c>
      <c r="AH3110" s="22">
        <v>0</v>
      </c>
      <c r="AI3110" s="22">
        <v>0</v>
      </c>
      <c r="AJ3110" s="22">
        <v>0</v>
      </c>
      <c r="AK3110" s="22">
        <v>0</v>
      </c>
      <c r="AL3110" s="45">
        <v>0</v>
      </c>
      <c r="AM3110" s="45">
        <v>0</v>
      </c>
      <c r="AN3110" s="45">
        <v>0</v>
      </c>
      <c r="AO3110" s="45">
        <v>0</v>
      </c>
      <c r="AP3110" s="45">
        <v>0</v>
      </c>
      <c r="AQ3110" s="45">
        <v>0</v>
      </c>
      <c r="AR3110" s="45">
        <v>0</v>
      </c>
      <c r="AS3110" s="45" t="s">
        <v>4445</v>
      </c>
      <c r="AT3110" s="45" t="s">
        <v>4445</v>
      </c>
      <c r="AU3110" s="45">
        <v>0</v>
      </c>
      <c r="AV3110" s="10">
        <v>0.2745638438938145</v>
      </c>
      <c r="AW3110" s="10">
        <v>0.2745638438938145</v>
      </c>
      <c r="AX3110" s="17">
        <v>0</v>
      </c>
    </row>
    <row r="3111" spans="1:50" x14ac:dyDescent="0.25">
      <c r="A3111" s="22" t="s">
        <v>964</v>
      </c>
      <c r="B3111" s="22" t="s">
        <v>3952</v>
      </c>
      <c r="C3111" s="22" t="s">
        <v>4322</v>
      </c>
      <c r="D3111" s="22">
        <v>4826</v>
      </c>
      <c r="E3111" s="22" t="s">
        <v>4333</v>
      </c>
      <c r="F3111" s="43">
        <v>0</v>
      </c>
      <c r="G3111" s="43">
        <v>0</v>
      </c>
      <c r="H3111" s="43">
        <v>6.7554924242424246</v>
      </c>
      <c r="I3111" s="9">
        <v>0</v>
      </c>
      <c r="J3111" s="9">
        <v>6.7554924242424246</v>
      </c>
      <c r="K3111" s="11">
        <v>0</v>
      </c>
      <c r="L3111" s="41">
        <v>0</v>
      </c>
      <c r="M3111" s="44">
        <v>0</v>
      </c>
      <c r="N3111" s="13">
        <v>0</v>
      </c>
      <c r="O3111" s="13">
        <v>0</v>
      </c>
      <c r="P3111" s="22">
        <v>0</v>
      </c>
      <c r="Q3111" s="22">
        <v>0</v>
      </c>
      <c r="R3111" s="14">
        <v>0</v>
      </c>
      <c r="S3111" s="22">
        <v>342</v>
      </c>
      <c r="T3111" s="22">
        <v>1</v>
      </c>
      <c r="U3111" s="22">
        <v>12</v>
      </c>
      <c r="V3111" s="22"/>
      <c r="W3111" s="22">
        <v>4</v>
      </c>
      <c r="X3111" s="22">
        <v>4</v>
      </c>
      <c r="Y3111" s="14">
        <v>12</v>
      </c>
      <c r="Z3111" s="10">
        <v>4</v>
      </c>
      <c r="AA3111" s="22">
        <v>4</v>
      </c>
      <c r="AB3111" s="22">
        <v>6.56</v>
      </c>
      <c r="AC3111" s="22">
        <v>0</v>
      </c>
      <c r="AD3111" s="42">
        <v>0</v>
      </c>
      <c r="AE3111" s="22">
        <v>999999</v>
      </c>
      <c r="AF3111" s="22">
        <v>0</v>
      </c>
      <c r="AG3111" s="22">
        <v>0</v>
      </c>
      <c r="AH3111" s="22">
        <v>0</v>
      </c>
      <c r="AI3111" s="22">
        <v>0</v>
      </c>
      <c r="AJ3111" s="22">
        <v>0</v>
      </c>
      <c r="AK3111" s="22">
        <v>0</v>
      </c>
      <c r="AL3111" s="45">
        <v>0</v>
      </c>
      <c r="AM3111" s="45">
        <v>0</v>
      </c>
      <c r="AN3111" s="45">
        <v>0</v>
      </c>
      <c r="AO3111" s="45">
        <v>0</v>
      </c>
      <c r="AP3111" s="45">
        <v>0</v>
      </c>
      <c r="AQ3111" s="45">
        <v>0</v>
      </c>
      <c r="AR3111" s="45">
        <v>0</v>
      </c>
      <c r="AS3111" s="45" t="s">
        <v>4445</v>
      </c>
      <c r="AT3111" s="45" t="s">
        <v>4445</v>
      </c>
      <c r="AU3111" s="45">
        <v>0</v>
      </c>
      <c r="AV3111" s="10">
        <v>0.59211079648994924</v>
      </c>
      <c r="AW3111" s="10">
        <v>0.59211079648994924</v>
      </c>
      <c r="AX3111" s="17">
        <v>0</v>
      </c>
    </row>
    <row r="3112" spans="1:50" x14ac:dyDescent="0.25">
      <c r="A3112" s="22" t="s">
        <v>964</v>
      </c>
      <c r="B3112" s="22" t="s">
        <v>3952</v>
      </c>
      <c r="C3112" s="22" t="s">
        <v>4322</v>
      </c>
      <c r="D3112" s="22">
        <v>5856</v>
      </c>
      <c r="E3112" s="22" t="s">
        <v>4334</v>
      </c>
      <c r="F3112" s="43">
        <v>0</v>
      </c>
      <c r="G3112" s="43">
        <v>0</v>
      </c>
      <c r="H3112" s="43">
        <v>5.6020833333333337</v>
      </c>
      <c r="I3112" s="9">
        <v>0</v>
      </c>
      <c r="J3112" s="9">
        <v>5.6020833333333337</v>
      </c>
      <c r="K3112" s="11">
        <v>0</v>
      </c>
      <c r="L3112" s="41">
        <v>0</v>
      </c>
      <c r="M3112" s="44">
        <v>0</v>
      </c>
      <c r="N3112" s="13">
        <v>0</v>
      </c>
      <c r="O3112" s="13">
        <v>0</v>
      </c>
      <c r="P3112" s="22">
        <v>0</v>
      </c>
      <c r="Q3112" s="22">
        <v>0</v>
      </c>
      <c r="R3112" s="14">
        <v>0</v>
      </c>
      <c r="S3112" s="22">
        <v>205</v>
      </c>
      <c r="T3112" s="22">
        <v>1</v>
      </c>
      <c r="U3112" s="22">
        <v>12</v>
      </c>
      <c r="V3112" s="22"/>
      <c r="W3112" s="22">
        <v>4</v>
      </c>
      <c r="X3112" s="22">
        <v>4</v>
      </c>
      <c r="Y3112" s="14">
        <v>12</v>
      </c>
      <c r="Z3112" s="10">
        <v>4</v>
      </c>
      <c r="AA3112" s="22">
        <v>4</v>
      </c>
      <c r="AB3112" s="22">
        <v>6.56</v>
      </c>
      <c r="AC3112" s="22">
        <v>0</v>
      </c>
      <c r="AD3112" s="42">
        <v>0</v>
      </c>
      <c r="AE3112" s="22">
        <v>999999</v>
      </c>
      <c r="AF3112" s="22">
        <v>0</v>
      </c>
      <c r="AG3112" s="22">
        <v>0</v>
      </c>
      <c r="AH3112" s="22">
        <v>0</v>
      </c>
      <c r="AI3112" s="22">
        <v>0</v>
      </c>
      <c r="AJ3112" s="22">
        <v>0</v>
      </c>
      <c r="AK3112" s="22">
        <v>0</v>
      </c>
      <c r="AL3112" s="45">
        <v>0</v>
      </c>
      <c r="AM3112" s="45">
        <v>0</v>
      </c>
      <c r="AN3112" s="45">
        <v>0</v>
      </c>
      <c r="AO3112" s="45">
        <v>0</v>
      </c>
      <c r="AP3112" s="45">
        <v>0</v>
      </c>
      <c r="AQ3112" s="45">
        <v>0</v>
      </c>
      <c r="AR3112" s="45">
        <v>0</v>
      </c>
      <c r="AS3112" s="45" t="s">
        <v>4445</v>
      </c>
      <c r="AT3112" s="45" t="s">
        <v>4445</v>
      </c>
      <c r="AU3112" s="45">
        <v>0</v>
      </c>
      <c r="AV3112" s="10">
        <v>0.71402008181480103</v>
      </c>
      <c r="AW3112" s="10">
        <v>0.71402008181480103</v>
      </c>
      <c r="AX3112" s="17">
        <v>0</v>
      </c>
    </row>
    <row r="3113" spans="1:50" x14ac:dyDescent="0.25">
      <c r="A3113" s="22" t="s">
        <v>964</v>
      </c>
      <c r="B3113" s="22" t="s">
        <v>3952</v>
      </c>
      <c r="C3113" s="22" t="s">
        <v>4322</v>
      </c>
      <c r="D3113" s="22">
        <v>6300</v>
      </c>
      <c r="E3113" s="22" t="s">
        <v>4335</v>
      </c>
      <c r="F3113" s="43">
        <v>0</v>
      </c>
      <c r="G3113" s="43">
        <v>0</v>
      </c>
      <c r="H3113" s="43">
        <v>7.1759469696969695</v>
      </c>
      <c r="I3113" s="9">
        <v>0</v>
      </c>
      <c r="J3113" s="9">
        <v>7.1759469696969695</v>
      </c>
      <c r="K3113" s="11">
        <v>0</v>
      </c>
      <c r="L3113" s="41">
        <v>0</v>
      </c>
      <c r="M3113" s="44">
        <v>0</v>
      </c>
      <c r="N3113" s="13">
        <v>0</v>
      </c>
      <c r="O3113" s="13">
        <v>0</v>
      </c>
      <c r="P3113" s="22">
        <v>0</v>
      </c>
      <c r="Q3113" s="22">
        <v>0</v>
      </c>
      <c r="R3113" s="14">
        <v>0</v>
      </c>
      <c r="S3113" s="22">
        <v>246</v>
      </c>
      <c r="T3113" s="22">
        <v>1</v>
      </c>
      <c r="U3113" s="22">
        <v>12</v>
      </c>
      <c r="V3113" s="22"/>
      <c r="W3113" s="22">
        <v>4</v>
      </c>
      <c r="X3113" s="22">
        <v>4</v>
      </c>
      <c r="Y3113" s="14">
        <v>12</v>
      </c>
      <c r="Z3113" s="10">
        <v>4</v>
      </c>
      <c r="AA3113" s="22">
        <v>4</v>
      </c>
      <c r="AB3113" s="22">
        <v>6.56</v>
      </c>
      <c r="AC3113" s="22">
        <v>0</v>
      </c>
      <c r="AD3113" s="42">
        <v>0</v>
      </c>
      <c r="AE3113" s="22">
        <v>999999</v>
      </c>
      <c r="AF3113" s="22">
        <v>0</v>
      </c>
      <c r="AG3113" s="22">
        <v>0</v>
      </c>
      <c r="AH3113" s="22">
        <v>0</v>
      </c>
      <c r="AI3113" s="22">
        <v>0</v>
      </c>
      <c r="AJ3113" s="22">
        <v>0</v>
      </c>
      <c r="AK3113" s="22">
        <v>0</v>
      </c>
      <c r="AL3113" s="45">
        <v>0</v>
      </c>
      <c r="AM3113" s="45">
        <v>0</v>
      </c>
      <c r="AN3113" s="45">
        <v>0</v>
      </c>
      <c r="AO3113" s="45">
        <v>0</v>
      </c>
      <c r="AP3113" s="45">
        <v>0</v>
      </c>
      <c r="AQ3113" s="45">
        <v>0</v>
      </c>
      <c r="AR3113" s="45">
        <v>0</v>
      </c>
      <c r="AS3113" s="45" t="s">
        <v>4445</v>
      </c>
      <c r="AT3113" s="45" t="s">
        <v>4445</v>
      </c>
      <c r="AU3113" s="45">
        <v>0</v>
      </c>
      <c r="AV3113" s="10">
        <v>0.5574177201826388</v>
      </c>
      <c r="AW3113" s="10">
        <v>0.5574177201826388</v>
      </c>
      <c r="AX3113" s="17">
        <v>0</v>
      </c>
    </row>
    <row r="3114" spans="1:50" x14ac:dyDescent="0.25">
      <c r="A3114" s="22" t="s">
        <v>964</v>
      </c>
      <c r="B3114" s="22" t="s">
        <v>3952</v>
      </c>
      <c r="C3114" s="22" t="s">
        <v>4322</v>
      </c>
      <c r="D3114" s="22">
        <v>1869</v>
      </c>
      <c r="E3114" s="22" t="s">
        <v>4336</v>
      </c>
      <c r="F3114" s="43">
        <v>0</v>
      </c>
      <c r="G3114" s="43">
        <v>0</v>
      </c>
      <c r="H3114" s="43">
        <v>0.68446969696969706</v>
      </c>
      <c r="I3114" s="9">
        <v>0</v>
      </c>
      <c r="J3114" s="9">
        <v>0.68446969696969706</v>
      </c>
      <c r="K3114" s="11">
        <v>0</v>
      </c>
      <c r="L3114" s="41">
        <v>0</v>
      </c>
      <c r="M3114" s="44">
        <v>0</v>
      </c>
      <c r="N3114" s="13">
        <v>0</v>
      </c>
      <c r="O3114" s="13">
        <v>0</v>
      </c>
      <c r="P3114" s="22">
        <v>0</v>
      </c>
      <c r="Q3114" s="22">
        <v>0</v>
      </c>
      <c r="R3114" s="14">
        <v>0</v>
      </c>
      <c r="S3114" s="22">
        <v>36</v>
      </c>
      <c r="T3114" s="22">
        <v>1</v>
      </c>
      <c r="U3114" s="22">
        <v>12</v>
      </c>
      <c r="V3114" s="22"/>
      <c r="W3114" s="22">
        <v>4</v>
      </c>
      <c r="X3114" s="22">
        <v>4</v>
      </c>
      <c r="Y3114" s="14">
        <v>12</v>
      </c>
      <c r="Z3114" s="10">
        <v>4</v>
      </c>
      <c r="AA3114" s="22">
        <v>4</v>
      </c>
      <c r="AB3114" s="22">
        <v>6.56</v>
      </c>
      <c r="AC3114" s="22">
        <v>0</v>
      </c>
      <c r="AD3114" s="42">
        <v>0</v>
      </c>
      <c r="AE3114" s="22">
        <v>999999</v>
      </c>
      <c r="AF3114" s="22">
        <v>0</v>
      </c>
      <c r="AG3114" s="22">
        <v>0</v>
      </c>
      <c r="AH3114" s="22">
        <v>0</v>
      </c>
      <c r="AI3114" s="22">
        <v>0</v>
      </c>
      <c r="AJ3114" s="22">
        <v>0</v>
      </c>
      <c r="AK3114" s="22">
        <v>0</v>
      </c>
      <c r="AL3114" s="45">
        <v>0</v>
      </c>
      <c r="AM3114" s="45">
        <v>0</v>
      </c>
      <c r="AN3114" s="45">
        <v>0</v>
      </c>
      <c r="AO3114" s="45">
        <v>0</v>
      </c>
      <c r="AP3114" s="45">
        <v>0</v>
      </c>
      <c r="AQ3114" s="45">
        <v>0</v>
      </c>
      <c r="AR3114" s="45">
        <v>0</v>
      </c>
      <c r="AS3114" s="45" t="s">
        <v>4445</v>
      </c>
      <c r="AT3114" s="45" t="s">
        <v>4445</v>
      </c>
      <c r="AU3114" s="45">
        <v>0</v>
      </c>
      <c r="AV3114" s="10">
        <v>5.8439402324294401</v>
      </c>
      <c r="AW3114" s="10">
        <v>5.8439402324294401</v>
      </c>
      <c r="AX3114" s="17">
        <v>0</v>
      </c>
    </row>
    <row r="3115" spans="1:50" x14ac:dyDescent="0.25">
      <c r="A3115" s="22" t="s">
        <v>964</v>
      </c>
      <c r="B3115" s="22" t="s">
        <v>3952</v>
      </c>
      <c r="C3115" s="22" t="s">
        <v>4322</v>
      </c>
      <c r="D3115" s="22">
        <v>5913</v>
      </c>
      <c r="E3115" s="22" t="s">
        <v>4337</v>
      </c>
      <c r="F3115" s="43">
        <v>0</v>
      </c>
      <c r="G3115" s="43">
        <v>0</v>
      </c>
      <c r="H3115" s="43">
        <v>0.12462121212121213</v>
      </c>
      <c r="I3115" s="9">
        <v>0</v>
      </c>
      <c r="J3115" s="9">
        <v>0.12462121212121213</v>
      </c>
      <c r="K3115" s="11">
        <v>0</v>
      </c>
      <c r="L3115" s="41">
        <v>0</v>
      </c>
      <c r="M3115" s="44">
        <v>0</v>
      </c>
      <c r="N3115" s="13">
        <v>0</v>
      </c>
      <c r="O3115" s="13">
        <v>0</v>
      </c>
      <c r="P3115" s="22">
        <v>0</v>
      </c>
      <c r="Q3115" s="22">
        <v>0</v>
      </c>
      <c r="R3115" s="14">
        <v>0</v>
      </c>
      <c r="S3115" s="22">
        <v>5</v>
      </c>
      <c r="T3115" s="22">
        <v>1</v>
      </c>
      <c r="U3115" s="22">
        <v>12</v>
      </c>
      <c r="V3115" s="22"/>
      <c r="W3115" s="22">
        <v>4</v>
      </c>
      <c r="X3115" s="22">
        <v>4</v>
      </c>
      <c r="Y3115" s="14">
        <v>12</v>
      </c>
      <c r="Z3115" s="10">
        <v>4</v>
      </c>
      <c r="AA3115" s="22">
        <v>4</v>
      </c>
      <c r="AB3115" s="22">
        <v>6.56</v>
      </c>
      <c r="AC3115" s="22">
        <v>0</v>
      </c>
      <c r="AD3115" s="42">
        <v>0</v>
      </c>
      <c r="AE3115" s="22">
        <v>999999</v>
      </c>
      <c r="AF3115" s="22">
        <v>0</v>
      </c>
      <c r="AG3115" s="22">
        <v>0</v>
      </c>
      <c r="AH3115" s="22">
        <v>0</v>
      </c>
      <c r="AI3115" s="22">
        <v>0</v>
      </c>
      <c r="AJ3115" s="22">
        <v>0</v>
      </c>
      <c r="AK3115" s="22">
        <v>0</v>
      </c>
      <c r="AL3115" s="45">
        <v>0</v>
      </c>
      <c r="AM3115" s="45">
        <v>0</v>
      </c>
      <c r="AN3115" s="45">
        <v>0</v>
      </c>
      <c r="AO3115" s="45">
        <v>0</v>
      </c>
      <c r="AP3115" s="45">
        <v>0</v>
      </c>
      <c r="AQ3115" s="45">
        <v>0</v>
      </c>
      <c r="AR3115" s="45">
        <v>0</v>
      </c>
      <c r="AS3115" s="45" t="s">
        <v>4445</v>
      </c>
      <c r="AT3115" s="45" t="s">
        <v>4445</v>
      </c>
      <c r="AU3115" s="45">
        <v>0</v>
      </c>
      <c r="AV3115" s="10">
        <v>32.097264437689965</v>
      </c>
      <c r="AW3115" s="10">
        <v>32.097264437689965</v>
      </c>
      <c r="AX3115" s="17">
        <v>0</v>
      </c>
    </row>
    <row r="3116" spans="1:50" x14ac:dyDescent="0.25">
      <c r="A3116" s="22" t="s">
        <v>964</v>
      </c>
      <c r="B3116" s="22" t="s">
        <v>3952</v>
      </c>
      <c r="C3116" s="22" t="s">
        <v>4322</v>
      </c>
      <c r="D3116" s="22">
        <v>2904</v>
      </c>
      <c r="E3116" s="22" t="s">
        <v>4338</v>
      </c>
      <c r="F3116" s="43">
        <v>0</v>
      </c>
      <c r="G3116" s="43">
        <v>0</v>
      </c>
      <c r="H3116" s="43">
        <v>1.0212121212121212</v>
      </c>
      <c r="I3116" s="9">
        <v>0</v>
      </c>
      <c r="J3116" s="9">
        <v>1.0212121212121212</v>
      </c>
      <c r="K3116" s="11">
        <v>0</v>
      </c>
      <c r="L3116" s="41">
        <v>0</v>
      </c>
      <c r="M3116" s="44">
        <v>0</v>
      </c>
      <c r="N3116" s="13">
        <v>0</v>
      </c>
      <c r="O3116" s="13">
        <v>0</v>
      </c>
      <c r="P3116" s="22">
        <v>0</v>
      </c>
      <c r="Q3116" s="22">
        <v>0</v>
      </c>
      <c r="R3116" s="14">
        <v>0</v>
      </c>
      <c r="S3116" s="22">
        <v>59</v>
      </c>
      <c r="T3116" s="22">
        <v>1</v>
      </c>
      <c r="U3116" s="22">
        <v>12</v>
      </c>
      <c r="V3116" s="22"/>
      <c r="W3116" s="22">
        <v>4</v>
      </c>
      <c r="X3116" s="22">
        <v>4</v>
      </c>
      <c r="Y3116" s="14">
        <v>12</v>
      </c>
      <c r="Z3116" s="10">
        <v>4</v>
      </c>
      <c r="AA3116" s="22">
        <v>4</v>
      </c>
      <c r="AB3116" s="22">
        <v>6.56</v>
      </c>
      <c r="AC3116" s="22">
        <v>0</v>
      </c>
      <c r="AD3116" s="42">
        <v>0</v>
      </c>
      <c r="AE3116" s="22">
        <v>999999</v>
      </c>
      <c r="AF3116" s="22">
        <v>0</v>
      </c>
      <c r="AG3116" s="22">
        <v>0</v>
      </c>
      <c r="AH3116" s="22">
        <v>0</v>
      </c>
      <c r="AI3116" s="22">
        <v>0</v>
      </c>
      <c r="AJ3116" s="22">
        <v>0</v>
      </c>
      <c r="AK3116" s="22">
        <v>0</v>
      </c>
      <c r="AL3116" s="45">
        <v>0</v>
      </c>
      <c r="AM3116" s="45">
        <v>0</v>
      </c>
      <c r="AN3116" s="45">
        <v>0</v>
      </c>
      <c r="AO3116" s="45">
        <v>0</v>
      </c>
      <c r="AP3116" s="45">
        <v>0</v>
      </c>
      <c r="AQ3116" s="45">
        <v>0</v>
      </c>
      <c r="AR3116" s="45">
        <v>0</v>
      </c>
      <c r="AS3116" s="45" t="s">
        <v>4445</v>
      </c>
      <c r="AT3116" s="45" t="s">
        <v>4445</v>
      </c>
      <c r="AU3116" s="45">
        <v>0</v>
      </c>
      <c r="AV3116" s="10">
        <v>3.9169139465875369</v>
      </c>
      <c r="AW3116" s="10">
        <v>3.9169139465875369</v>
      </c>
      <c r="AX3116" s="17">
        <v>0</v>
      </c>
    </row>
    <row r="3117" spans="1:50" x14ac:dyDescent="0.25">
      <c r="A3117" s="22" t="s">
        <v>964</v>
      </c>
      <c r="B3117" s="22" t="s">
        <v>3952</v>
      </c>
      <c r="C3117" s="22" t="s">
        <v>1056</v>
      </c>
      <c r="D3117" s="22">
        <v>1038</v>
      </c>
      <c r="E3117" s="22" t="s">
        <v>4339</v>
      </c>
      <c r="F3117" s="43">
        <v>0</v>
      </c>
      <c r="G3117" s="43">
        <v>0</v>
      </c>
      <c r="H3117" s="43">
        <v>5.6060606060606061E-2</v>
      </c>
      <c r="I3117" s="9">
        <v>0</v>
      </c>
      <c r="J3117" s="9">
        <v>5.6060606060606061E-2</v>
      </c>
      <c r="K3117" s="11">
        <v>5.6060606060606061E-2</v>
      </c>
      <c r="L3117" s="41">
        <v>2</v>
      </c>
      <c r="M3117" s="44">
        <v>5</v>
      </c>
      <c r="N3117" s="13">
        <v>3</v>
      </c>
      <c r="O3117" s="13">
        <v>0</v>
      </c>
      <c r="P3117" s="22">
        <v>0</v>
      </c>
      <c r="Q3117" s="22">
        <v>0</v>
      </c>
      <c r="R3117" s="14">
        <v>0</v>
      </c>
      <c r="S3117" s="22">
        <v>1</v>
      </c>
      <c r="T3117" s="22">
        <v>0</v>
      </c>
      <c r="U3117" s="22">
        <v>5</v>
      </c>
      <c r="V3117" s="22"/>
      <c r="W3117" s="22">
        <v>3</v>
      </c>
      <c r="X3117" s="22">
        <v>0</v>
      </c>
      <c r="Y3117" s="14">
        <v>0</v>
      </c>
      <c r="Z3117" s="10">
        <v>3</v>
      </c>
      <c r="AA3117" s="22">
        <v>0</v>
      </c>
      <c r="AB3117" s="22">
        <v>4.1100000000000003</v>
      </c>
      <c r="AC3117" s="22">
        <v>0</v>
      </c>
      <c r="AD3117" s="42">
        <v>0</v>
      </c>
      <c r="AE3117" s="22">
        <v>999999</v>
      </c>
      <c r="AF3117" s="22">
        <v>0</v>
      </c>
      <c r="AG3117" s="22">
        <v>0</v>
      </c>
      <c r="AH3117" s="22">
        <v>0</v>
      </c>
      <c r="AI3117" s="22">
        <v>0</v>
      </c>
      <c r="AJ3117" s="22">
        <v>0</v>
      </c>
      <c r="AK3117" s="22">
        <v>0</v>
      </c>
      <c r="AL3117" s="45">
        <v>0</v>
      </c>
      <c r="AM3117" s="45">
        <v>0</v>
      </c>
      <c r="AN3117" s="45">
        <v>0</v>
      </c>
      <c r="AO3117" s="45">
        <v>0</v>
      </c>
      <c r="AP3117" s="45">
        <v>0</v>
      </c>
      <c r="AQ3117" s="45">
        <v>0</v>
      </c>
      <c r="AR3117" s="45">
        <v>0</v>
      </c>
      <c r="AS3117" s="45" t="s">
        <v>4445</v>
      </c>
      <c r="AT3117" s="45" t="s">
        <v>4445</v>
      </c>
      <c r="AU3117" s="45">
        <v>0</v>
      </c>
      <c r="AV3117" s="10">
        <v>53.513513513513516</v>
      </c>
      <c r="AW3117" s="10">
        <v>53.513513513513516</v>
      </c>
      <c r="AX3117" s="17">
        <v>0</v>
      </c>
    </row>
    <row r="3118" spans="1:50" x14ac:dyDescent="0.25">
      <c r="A3118" s="22" t="s">
        <v>964</v>
      </c>
      <c r="B3118" s="22" t="s">
        <v>3952</v>
      </c>
      <c r="C3118" s="22" t="s">
        <v>1585</v>
      </c>
      <c r="D3118" s="22">
        <v>5377</v>
      </c>
      <c r="E3118" s="22" t="s">
        <v>4340</v>
      </c>
      <c r="F3118" s="43">
        <v>0</v>
      </c>
      <c r="G3118" s="43">
        <v>0.85158051508999999</v>
      </c>
      <c r="H3118" s="43">
        <v>0.1619318181818182</v>
      </c>
      <c r="I3118" s="9">
        <v>0</v>
      </c>
      <c r="J3118" s="9">
        <v>0.1619318181818182</v>
      </c>
      <c r="K3118" s="11">
        <v>0</v>
      </c>
      <c r="L3118" s="41">
        <v>13</v>
      </c>
      <c r="M3118" s="44">
        <v>0</v>
      </c>
      <c r="N3118" s="13">
        <v>0</v>
      </c>
      <c r="O3118" s="13">
        <v>0</v>
      </c>
      <c r="P3118" s="22">
        <v>0</v>
      </c>
      <c r="Q3118" s="22">
        <v>0</v>
      </c>
      <c r="R3118" s="14">
        <v>0</v>
      </c>
      <c r="S3118" s="22">
        <v>5</v>
      </c>
      <c r="T3118" s="22">
        <v>1</v>
      </c>
      <c r="U3118" s="22">
        <v>36</v>
      </c>
      <c r="V3118" s="22"/>
      <c r="W3118" s="22">
        <v>8</v>
      </c>
      <c r="X3118" s="22">
        <v>6</v>
      </c>
      <c r="Y3118" s="14">
        <v>36</v>
      </c>
      <c r="Z3118" s="10">
        <v>8</v>
      </c>
      <c r="AA3118" s="22">
        <v>6</v>
      </c>
      <c r="AB3118" s="22">
        <v>14.2</v>
      </c>
      <c r="AC3118" s="22">
        <v>0</v>
      </c>
      <c r="AD3118" s="42">
        <v>0</v>
      </c>
      <c r="AE3118" s="22">
        <v>999999</v>
      </c>
      <c r="AF3118" s="22">
        <v>0</v>
      </c>
      <c r="AG3118" s="22">
        <v>0</v>
      </c>
      <c r="AH3118" s="22">
        <v>0</v>
      </c>
      <c r="AI3118" s="22">
        <v>0</v>
      </c>
      <c r="AJ3118" s="22">
        <v>0</v>
      </c>
      <c r="AK3118" s="22">
        <v>0</v>
      </c>
      <c r="AL3118" s="45">
        <v>0</v>
      </c>
      <c r="AM3118" s="45">
        <v>0</v>
      </c>
      <c r="AN3118" s="45">
        <v>0</v>
      </c>
      <c r="AO3118" s="45">
        <v>0</v>
      </c>
      <c r="AP3118" s="45">
        <v>0</v>
      </c>
      <c r="AQ3118" s="45">
        <v>0</v>
      </c>
      <c r="AR3118" s="45">
        <v>0</v>
      </c>
      <c r="AS3118" s="45" t="s">
        <v>4445</v>
      </c>
      <c r="AT3118" s="45" t="s">
        <v>4445</v>
      </c>
      <c r="AU3118" s="45">
        <v>0</v>
      </c>
      <c r="AV3118" s="10">
        <v>49.403508771929815</v>
      </c>
      <c r="AW3118" s="10">
        <v>49.403508771929815</v>
      </c>
      <c r="AX3118" s="17">
        <v>0</v>
      </c>
    </row>
    <row r="3119" spans="1:50" x14ac:dyDescent="0.25">
      <c r="A3119" s="22" t="s">
        <v>964</v>
      </c>
      <c r="B3119" s="22" t="s">
        <v>3952</v>
      </c>
      <c r="C3119" s="22" t="s">
        <v>1404</v>
      </c>
      <c r="D3119" s="22">
        <v>2796</v>
      </c>
      <c r="E3119" s="22" t="s">
        <v>4341</v>
      </c>
      <c r="F3119" s="43">
        <v>5.0000000000000004E-6</v>
      </c>
      <c r="G3119" s="43">
        <v>3.0764016722499998</v>
      </c>
      <c r="H3119" s="43">
        <v>0.30549242424242423</v>
      </c>
      <c r="I3119" s="9">
        <v>0</v>
      </c>
      <c r="J3119" s="9">
        <v>0.30549242424242423</v>
      </c>
      <c r="K3119" s="11">
        <v>0</v>
      </c>
      <c r="L3119" s="41">
        <v>37</v>
      </c>
      <c r="M3119" s="44">
        <v>0</v>
      </c>
      <c r="N3119" s="13">
        <v>0</v>
      </c>
      <c r="O3119" s="13">
        <v>0</v>
      </c>
      <c r="P3119" s="22">
        <v>0</v>
      </c>
      <c r="Q3119" s="22">
        <v>0</v>
      </c>
      <c r="R3119" s="14">
        <v>0</v>
      </c>
      <c r="S3119" s="22">
        <v>10</v>
      </c>
      <c r="T3119" s="22">
        <v>1</v>
      </c>
      <c r="U3119" s="22">
        <v>79</v>
      </c>
      <c r="V3119" s="22"/>
      <c r="W3119" s="22">
        <v>16</v>
      </c>
      <c r="X3119" s="22">
        <v>12</v>
      </c>
      <c r="Y3119" s="14">
        <v>79</v>
      </c>
      <c r="Z3119" s="10">
        <v>16</v>
      </c>
      <c r="AA3119" s="22">
        <v>12</v>
      </c>
      <c r="AB3119" s="22">
        <v>29.03</v>
      </c>
      <c r="AC3119" s="22">
        <v>1.6252754135135842E-6</v>
      </c>
      <c r="AD3119" s="42">
        <v>0</v>
      </c>
      <c r="AE3119" s="22">
        <v>999999</v>
      </c>
      <c r="AF3119" s="22">
        <v>0</v>
      </c>
      <c r="AG3119" s="22">
        <v>0</v>
      </c>
      <c r="AH3119" s="22">
        <v>0</v>
      </c>
      <c r="AI3119" s="22">
        <v>0</v>
      </c>
      <c r="AJ3119" s="22">
        <v>0</v>
      </c>
      <c r="AK3119" s="22">
        <v>0</v>
      </c>
      <c r="AL3119" s="45">
        <v>0</v>
      </c>
      <c r="AM3119" s="45">
        <v>0</v>
      </c>
      <c r="AN3119" s="45">
        <v>0</v>
      </c>
      <c r="AO3119" s="45">
        <v>0</v>
      </c>
      <c r="AP3119" s="45">
        <v>0</v>
      </c>
      <c r="AQ3119" s="45">
        <v>0</v>
      </c>
      <c r="AR3119" s="45">
        <v>0</v>
      </c>
      <c r="AS3119" s="45" t="s">
        <v>4445</v>
      </c>
      <c r="AT3119" s="45" t="s">
        <v>4445</v>
      </c>
      <c r="AU3119" s="45">
        <v>0</v>
      </c>
      <c r="AV3119" s="10">
        <v>52.37445753254805</v>
      </c>
      <c r="AW3119" s="10">
        <v>52.37445753254805</v>
      </c>
      <c r="AX3119" s="17">
        <v>0</v>
      </c>
    </row>
    <row r="3120" spans="1:50" x14ac:dyDescent="0.25">
      <c r="A3120" s="22" t="s">
        <v>964</v>
      </c>
      <c r="B3120" s="22" t="s">
        <v>3952</v>
      </c>
      <c r="C3120" s="22" t="s">
        <v>1029</v>
      </c>
      <c r="D3120" s="22">
        <v>460</v>
      </c>
      <c r="E3120" s="22" t="s">
        <v>4342</v>
      </c>
      <c r="F3120" s="43">
        <v>0</v>
      </c>
      <c r="G3120" s="43">
        <v>0</v>
      </c>
      <c r="H3120" s="43">
        <v>0.12992424242424244</v>
      </c>
      <c r="I3120" s="9">
        <v>0</v>
      </c>
      <c r="J3120" s="9">
        <v>0.12992424242424244</v>
      </c>
      <c r="K3120" s="11">
        <v>0</v>
      </c>
      <c r="L3120" s="41">
        <v>5</v>
      </c>
      <c r="M3120" s="44">
        <v>0</v>
      </c>
      <c r="N3120" s="13">
        <v>0</v>
      </c>
      <c r="O3120" s="13">
        <v>0</v>
      </c>
      <c r="P3120" s="22">
        <v>0</v>
      </c>
      <c r="Q3120" s="22">
        <v>0</v>
      </c>
      <c r="R3120" s="14">
        <v>0</v>
      </c>
      <c r="S3120" s="22">
        <v>1</v>
      </c>
      <c r="T3120" s="22">
        <v>1</v>
      </c>
      <c r="U3120" s="22">
        <v>21</v>
      </c>
      <c r="V3120" s="22"/>
      <c r="W3120" s="22">
        <v>6</v>
      </c>
      <c r="X3120" s="22">
        <v>5</v>
      </c>
      <c r="Y3120" s="14">
        <v>21</v>
      </c>
      <c r="Z3120" s="10">
        <v>6</v>
      </c>
      <c r="AA3120" s="22">
        <v>5</v>
      </c>
      <c r="AB3120" s="22">
        <v>10.11</v>
      </c>
      <c r="AC3120" s="22">
        <v>0</v>
      </c>
      <c r="AD3120" s="42">
        <v>0</v>
      </c>
      <c r="AE3120" s="22">
        <v>999999</v>
      </c>
      <c r="AF3120" s="22">
        <v>0</v>
      </c>
      <c r="AG3120" s="22">
        <v>0</v>
      </c>
      <c r="AH3120" s="22">
        <v>0</v>
      </c>
      <c r="AI3120" s="22">
        <v>0</v>
      </c>
      <c r="AJ3120" s="22">
        <v>0</v>
      </c>
      <c r="AK3120" s="22">
        <v>0</v>
      </c>
      <c r="AL3120" s="45">
        <v>0</v>
      </c>
      <c r="AM3120" s="45">
        <v>0</v>
      </c>
      <c r="AN3120" s="45">
        <v>0</v>
      </c>
      <c r="AO3120" s="45">
        <v>0</v>
      </c>
      <c r="AP3120" s="45">
        <v>0</v>
      </c>
      <c r="AQ3120" s="45">
        <v>0</v>
      </c>
      <c r="AR3120" s="45">
        <v>0</v>
      </c>
      <c r="AS3120" s="45" t="s">
        <v>4445</v>
      </c>
      <c r="AT3120" s="45" t="s">
        <v>4445</v>
      </c>
      <c r="AU3120" s="45">
        <v>0</v>
      </c>
      <c r="AV3120" s="10">
        <v>46.180758017492707</v>
      </c>
      <c r="AW3120" s="10">
        <v>46.180758017492707</v>
      </c>
      <c r="AX3120" s="17">
        <v>0</v>
      </c>
    </row>
    <row r="3121" spans="1:50" x14ac:dyDescent="0.25">
      <c r="A3121" s="22" t="s">
        <v>964</v>
      </c>
      <c r="B3121" s="22" t="s">
        <v>3952</v>
      </c>
      <c r="C3121" s="22" t="s">
        <v>1469</v>
      </c>
      <c r="D3121" s="22">
        <v>1176</v>
      </c>
      <c r="E3121" s="22" t="s">
        <v>4343</v>
      </c>
      <c r="F3121" s="43">
        <v>4.6999999999999997E-5</v>
      </c>
      <c r="G3121" s="43">
        <v>6.9782682276200001</v>
      </c>
      <c r="H3121" s="43">
        <v>0.50340909090909092</v>
      </c>
      <c r="I3121" s="9">
        <v>0</v>
      </c>
      <c r="J3121" s="9">
        <v>0.50340909090909092</v>
      </c>
      <c r="K3121" s="11">
        <v>0</v>
      </c>
      <c r="L3121" s="41">
        <v>67</v>
      </c>
      <c r="M3121" s="44">
        <v>0</v>
      </c>
      <c r="N3121" s="13">
        <v>0</v>
      </c>
      <c r="O3121" s="13">
        <v>0</v>
      </c>
      <c r="P3121" s="22">
        <v>0</v>
      </c>
      <c r="Q3121" s="22">
        <v>0</v>
      </c>
      <c r="R3121" s="14">
        <v>0</v>
      </c>
      <c r="S3121" s="22">
        <v>15</v>
      </c>
      <c r="T3121" s="22">
        <v>1</v>
      </c>
      <c r="U3121" s="22">
        <v>134</v>
      </c>
      <c r="V3121" s="22"/>
      <c r="W3121" s="22">
        <v>26</v>
      </c>
      <c r="X3121" s="22">
        <v>18</v>
      </c>
      <c r="Y3121" s="14">
        <v>134</v>
      </c>
      <c r="Z3121" s="10">
        <v>26</v>
      </c>
      <c r="AA3121" s="22">
        <v>18</v>
      </c>
      <c r="AB3121" s="22">
        <v>47.68</v>
      </c>
      <c r="AC3121" s="22">
        <v>6.7351953904514448E-6</v>
      </c>
      <c r="AD3121" s="42">
        <v>0</v>
      </c>
      <c r="AE3121" s="22">
        <v>999999</v>
      </c>
      <c r="AF3121" s="22">
        <v>0</v>
      </c>
      <c r="AG3121" s="22">
        <v>0</v>
      </c>
      <c r="AH3121" s="22">
        <v>0</v>
      </c>
      <c r="AI3121" s="22">
        <v>0</v>
      </c>
      <c r="AJ3121" s="22">
        <v>0</v>
      </c>
      <c r="AK3121" s="22">
        <v>0</v>
      </c>
      <c r="AL3121" s="45">
        <v>0</v>
      </c>
      <c r="AM3121" s="45">
        <v>0</v>
      </c>
      <c r="AN3121" s="45">
        <v>0</v>
      </c>
      <c r="AO3121" s="45">
        <v>0</v>
      </c>
      <c r="AP3121" s="45">
        <v>0</v>
      </c>
      <c r="AQ3121" s="45">
        <v>0</v>
      </c>
      <c r="AR3121" s="45">
        <v>0</v>
      </c>
      <c r="AS3121" s="45" t="s">
        <v>4445</v>
      </c>
      <c r="AT3121" s="45" t="s">
        <v>4445</v>
      </c>
      <c r="AU3121" s="45">
        <v>0</v>
      </c>
      <c r="AV3121" s="10">
        <v>51.64785553047404</v>
      </c>
      <c r="AW3121" s="10">
        <v>51.64785553047404</v>
      </c>
      <c r="AX3121" s="17">
        <v>0</v>
      </c>
    </row>
    <row r="3122" spans="1:50" x14ac:dyDescent="0.25">
      <c r="A3122" s="22" t="s">
        <v>539</v>
      </c>
      <c r="B3122" s="22" t="s">
        <v>3949</v>
      </c>
      <c r="C3122" s="22" t="s">
        <v>745</v>
      </c>
      <c r="D3122" s="22">
        <v>4231</v>
      </c>
      <c r="E3122" s="22" t="s">
        <v>4344</v>
      </c>
      <c r="F3122" s="43">
        <v>0</v>
      </c>
      <c r="G3122" s="43">
        <v>0</v>
      </c>
      <c r="H3122" s="43">
        <v>0.19166666666666665</v>
      </c>
      <c r="I3122" s="9">
        <v>0</v>
      </c>
      <c r="J3122" s="9">
        <v>0.19166666666666665</v>
      </c>
      <c r="K3122" s="11">
        <v>0</v>
      </c>
      <c r="L3122" s="41">
        <v>0</v>
      </c>
      <c r="M3122" s="44">
        <v>0</v>
      </c>
      <c r="N3122" s="13">
        <v>0</v>
      </c>
      <c r="O3122" s="13">
        <v>0</v>
      </c>
      <c r="P3122" s="22">
        <v>0</v>
      </c>
      <c r="Q3122" s="22">
        <v>0</v>
      </c>
      <c r="R3122" s="14">
        <v>0</v>
      </c>
      <c r="S3122" s="22">
        <v>2</v>
      </c>
      <c r="T3122" s="22">
        <v>1</v>
      </c>
      <c r="U3122" s="22">
        <v>12</v>
      </c>
      <c r="V3122" s="22"/>
      <c r="W3122" s="22">
        <v>4</v>
      </c>
      <c r="X3122" s="22">
        <v>4</v>
      </c>
      <c r="Y3122" s="14">
        <v>12</v>
      </c>
      <c r="Z3122" s="10">
        <v>4</v>
      </c>
      <c r="AA3122" s="22">
        <v>4</v>
      </c>
      <c r="AB3122" s="22">
        <v>6.56</v>
      </c>
      <c r="AC3122" s="22">
        <v>0</v>
      </c>
      <c r="AD3122" s="42">
        <v>0</v>
      </c>
      <c r="AE3122" s="22">
        <v>999999</v>
      </c>
      <c r="AF3122" s="22">
        <v>0</v>
      </c>
      <c r="AG3122" s="22">
        <v>0</v>
      </c>
      <c r="AH3122" s="22">
        <v>0</v>
      </c>
      <c r="AI3122" s="22">
        <v>0</v>
      </c>
      <c r="AJ3122" s="22">
        <v>0</v>
      </c>
      <c r="AK3122" s="22">
        <v>0</v>
      </c>
      <c r="AL3122" s="45">
        <v>0</v>
      </c>
      <c r="AM3122" s="45">
        <v>0</v>
      </c>
      <c r="AN3122" s="45">
        <v>0</v>
      </c>
      <c r="AO3122" s="45">
        <v>0</v>
      </c>
      <c r="AP3122" s="45">
        <v>0</v>
      </c>
      <c r="AQ3122" s="45">
        <v>0</v>
      </c>
      <c r="AR3122" s="45">
        <v>0</v>
      </c>
      <c r="AS3122" s="45" t="s">
        <v>4445</v>
      </c>
      <c r="AT3122" s="45" t="s">
        <v>4445</v>
      </c>
      <c r="AU3122" s="45">
        <v>0</v>
      </c>
      <c r="AV3122" s="10">
        <v>20.869565217391305</v>
      </c>
      <c r="AW3122" s="10">
        <v>20.869565217391305</v>
      </c>
      <c r="AX3122" s="17">
        <v>0</v>
      </c>
    </row>
    <row r="3123" spans="1:50" x14ac:dyDescent="0.25">
      <c r="A3123" s="22" t="s">
        <v>539</v>
      </c>
      <c r="B3123" s="22" t="s">
        <v>3949</v>
      </c>
      <c r="C3123" s="22" t="s">
        <v>3965</v>
      </c>
      <c r="D3123" s="22">
        <v>5986</v>
      </c>
      <c r="E3123" s="22" t="s">
        <v>897</v>
      </c>
      <c r="F3123" s="43">
        <v>6.0000000000000002E-6</v>
      </c>
      <c r="G3123" s="43">
        <v>23.935176319</v>
      </c>
      <c r="H3123" s="43">
        <v>0.69962121212121209</v>
      </c>
      <c r="I3123" s="9">
        <v>0</v>
      </c>
      <c r="J3123" s="9">
        <v>0.69962121212121209</v>
      </c>
      <c r="K3123" s="11">
        <v>0</v>
      </c>
      <c r="L3123" s="41">
        <v>118</v>
      </c>
      <c r="M3123" s="44">
        <v>0</v>
      </c>
      <c r="N3123" s="13">
        <v>0</v>
      </c>
      <c r="O3123" s="13">
        <v>0</v>
      </c>
      <c r="P3123" s="22">
        <v>0</v>
      </c>
      <c r="Q3123" s="22">
        <v>0</v>
      </c>
      <c r="R3123" s="14">
        <v>0</v>
      </c>
      <c r="S3123" s="22">
        <v>26</v>
      </c>
      <c r="T3123" s="22">
        <v>1</v>
      </c>
      <c r="U3123" s="22">
        <v>227</v>
      </c>
      <c r="V3123" s="22"/>
      <c r="W3123" s="22">
        <v>43</v>
      </c>
      <c r="X3123" s="22">
        <v>29</v>
      </c>
      <c r="Y3123" s="14">
        <v>227</v>
      </c>
      <c r="Z3123" s="10">
        <v>43</v>
      </c>
      <c r="AA3123" s="22">
        <v>29</v>
      </c>
      <c r="AB3123" s="22">
        <v>79.34</v>
      </c>
      <c r="AC3123" s="22">
        <v>2.5067707544887129E-7</v>
      </c>
      <c r="AD3123" s="42">
        <v>0</v>
      </c>
      <c r="AE3123" s="22">
        <v>999999</v>
      </c>
      <c r="AF3123" s="22">
        <v>0</v>
      </c>
      <c r="AG3123" s="22">
        <v>0</v>
      </c>
      <c r="AH3123" s="22">
        <v>0</v>
      </c>
      <c r="AI3123" s="22">
        <v>0</v>
      </c>
      <c r="AJ3123" s="22">
        <v>0</v>
      </c>
      <c r="AK3123" s="22">
        <v>0</v>
      </c>
      <c r="AL3123" s="45">
        <v>0</v>
      </c>
      <c r="AM3123" s="45">
        <v>0</v>
      </c>
      <c r="AN3123" s="45">
        <v>0</v>
      </c>
      <c r="AO3123" s="45">
        <v>0</v>
      </c>
      <c r="AP3123" s="45">
        <v>0</v>
      </c>
      <c r="AQ3123" s="45">
        <v>0</v>
      </c>
      <c r="AR3123" s="45">
        <v>0</v>
      </c>
      <c r="AS3123" s="45" t="s">
        <v>4445</v>
      </c>
      <c r="AT3123" s="45" t="s">
        <v>4445</v>
      </c>
      <c r="AU3123" s="45">
        <v>0</v>
      </c>
      <c r="AV3123" s="10">
        <v>61.46182999458582</v>
      </c>
      <c r="AW3123" s="10">
        <v>61.46182999458582</v>
      </c>
      <c r="AX3123" s="17">
        <v>0</v>
      </c>
    </row>
    <row r="3124" spans="1:50" x14ac:dyDescent="0.25">
      <c r="A3124" s="22" t="s">
        <v>539</v>
      </c>
      <c r="B3124" s="22" t="s">
        <v>3949</v>
      </c>
      <c r="C3124" s="22" t="s">
        <v>565</v>
      </c>
      <c r="D3124" s="22">
        <v>6401</v>
      </c>
      <c r="E3124" s="22" t="s">
        <v>3888</v>
      </c>
      <c r="F3124" s="43">
        <v>4.7289999999999997E-3</v>
      </c>
      <c r="G3124" s="43">
        <v>0.34368521237999999</v>
      </c>
      <c r="H3124" s="43">
        <v>0.13787878787878788</v>
      </c>
      <c r="I3124" s="9">
        <v>0.13787878787878788</v>
      </c>
      <c r="J3124" s="9">
        <v>0</v>
      </c>
      <c r="K3124" s="11">
        <v>0.13787878787878788</v>
      </c>
      <c r="L3124" s="41">
        <v>11</v>
      </c>
      <c r="M3124" s="44">
        <v>11</v>
      </c>
      <c r="N3124" s="13">
        <v>0</v>
      </c>
      <c r="O3124" s="13">
        <v>0</v>
      </c>
      <c r="P3124" s="22">
        <v>0</v>
      </c>
      <c r="Q3124" s="22">
        <v>0</v>
      </c>
      <c r="R3124" s="14">
        <v>0</v>
      </c>
      <c r="S3124" s="22">
        <v>11</v>
      </c>
      <c r="T3124" s="22">
        <v>0</v>
      </c>
      <c r="U3124" s="22">
        <v>11</v>
      </c>
      <c r="V3124" s="22"/>
      <c r="W3124" s="22">
        <v>0</v>
      </c>
      <c r="X3124" s="22">
        <v>0</v>
      </c>
      <c r="Y3124" s="14">
        <v>0</v>
      </c>
      <c r="Z3124" s="10">
        <v>0</v>
      </c>
      <c r="AA3124" s="22">
        <v>0</v>
      </c>
      <c r="AB3124" s="22">
        <v>0</v>
      </c>
      <c r="AC3124" s="22">
        <v>1.3759684239109246E-2</v>
      </c>
      <c r="AD3124" s="42">
        <v>0</v>
      </c>
      <c r="AE3124" s="22">
        <v>999999</v>
      </c>
      <c r="AF3124" s="22">
        <v>0</v>
      </c>
      <c r="AG3124" s="22">
        <v>0</v>
      </c>
      <c r="AH3124" s="22">
        <v>1</v>
      </c>
      <c r="AI3124" s="22">
        <v>0</v>
      </c>
      <c r="AJ3124" s="22">
        <v>0</v>
      </c>
      <c r="AK3124" s="22">
        <v>0</v>
      </c>
      <c r="AL3124" s="45">
        <v>0</v>
      </c>
      <c r="AM3124" s="45">
        <v>0</v>
      </c>
      <c r="AN3124" s="45">
        <v>0</v>
      </c>
      <c r="AO3124" s="45">
        <v>0</v>
      </c>
      <c r="AP3124" s="45">
        <v>0</v>
      </c>
      <c r="AQ3124" s="45">
        <v>0</v>
      </c>
      <c r="AR3124" s="45">
        <v>0</v>
      </c>
      <c r="AS3124" s="45" t="s">
        <v>4445</v>
      </c>
      <c r="AT3124" s="45" t="s">
        <v>4445</v>
      </c>
      <c r="AU3124" s="45">
        <v>0</v>
      </c>
      <c r="AV3124" s="10">
        <v>0</v>
      </c>
      <c r="AW3124" s="10">
        <v>0</v>
      </c>
      <c r="AX3124" s="17">
        <v>1</v>
      </c>
    </row>
    <row r="3125" spans="1:50" x14ac:dyDescent="0.25">
      <c r="A3125" s="22" t="s">
        <v>539</v>
      </c>
      <c r="B3125" s="22" t="s">
        <v>3949</v>
      </c>
      <c r="C3125" s="22" t="s">
        <v>853</v>
      </c>
      <c r="D3125" s="22">
        <v>3976</v>
      </c>
      <c r="E3125" s="22" t="s">
        <v>4345</v>
      </c>
      <c r="F3125" s="43">
        <v>0</v>
      </c>
      <c r="G3125" s="43">
        <v>11.306316186389999</v>
      </c>
      <c r="H3125" s="43">
        <v>0.58465909090909096</v>
      </c>
      <c r="I3125" s="9">
        <v>0</v>
      </c>
      <c r="J3125" s="9">
        <v>0.58465909090909096</v>
      </c>
      <c r="K3125" s="11">
        <v>0</v>
      </c>
      <c r="L3125" s="41">
        <v>261</v>
      </c>
      <c r="M3125" s="44">
        <v>0</v>
      </c>
      <c r="N3125" s="13">
        <v>0</v>
      </c>
      <c r="O3125" s="13">
        <v>0</v>
      </c>
      <c r="P3125" s="22">
        <v>0</v>
      </c>
      <c r="Q3125" s="22">
        <v>0</v>
      </c>
      <c r="R3125" s="14">
        <v>0</v>
      </c>
      <c r="S3125" s="22">
        <v>21</v>
      </c>
      <c r="T3125" s="22">
        <v>1</v>
      </c>
      <c r="U3125" s="22">
        <v>486</v>
      </c>
      <c r="V3125" s="22"/>
      <c r="W3125" s="22">
        <v>90</v>
      </c>
      <c r="X3125" s="22">
        <v>60</v>
      </c>
      <c r="Y3125" s="14">
        <v>486</v>
      </c>
      <c r="Z3125" s="10">
        <v>90</v>
      </c>
      <c r="AA3125" s="22">
        <v>60</v>
      </c>
      <c r="AB3125" s="22">
        <v>167.04</v>
      </c>
      <c r="AC3125" s="22">
        <v>0</v>
      </c>
      <c r="AD3125" s="42">
        <v>0</v>
      </c>
      <c r="AE3125" s="22">
        <v>999999</v>
      </c>
      <c r="AF3125" s="22">
        <v>0</v>
      </c>
      <c r="AG3125" s="22">
        <v>0</v>
      </c>
      <c r="AH3125" s="22">
        <v>0</v>
      </c>
      <c r="AI3125" s="22">
        <v>0</v>
      </c>
      <c r="AJ3125" s="22">
        <v>0</v>
      </c>
      <c r="AK3125" s="22">
        <v>0</v>
      </c>
      <c r="AL3125" s="45">
        <v>0</v>
      </c>
      <c r="AM3125" s="45">
        <v>0</v>
      </c>
      <c r="AN3125" s="45">
        <v>0</v>
      </c>
      <c r="AO3125" s="45">
        <v>0</v>
      </c>
      <c r="AP3125" s="45">
        <v>0</v>
      </c>
      <c r="AQ3125" s="45">
        <v>0</v>
      </c>
      <c r="AR3125" s="45">
        <v>0</v>
      </c>
      <c r="AS3125" s="45" t="s">
        <v>4445</v>
      </c>
      <c r="AT3125" s="45" t="s">
        <v>4445</v>
      </c>
      <c r="AU3125" s="45">
        <v>0</v>
      </c>
      <c r="AV3125" s="10">
        <v>153.93586005830903</v>
      </c>
      <c r="AW3125" s="10">
        <v>153.93586005830903</v>
      </c>
      <c r="AX3125" s="17">
        <v>0</v>
      </c>
    </row>
    <row r="3126" spans="1:50" x14ac:dyDescent="0.25">
      <c r="A3126" s="22" t="s">
        <v>539</v>
      </c>
      <c r="B3126" s="22" t="s">
        <v>3949</v>
      </c>
      <c r="C3126" s="22" t="s">
        <v>4346</v>
      </c>
      <c r="D3126" s="22">
        <v>7233</v>
      </c>
      <c r="E3126" s="22" t="s">
        <v>4347</v>
      </c>
      <c r="F3126" s="43">
        <v>0</v>
      </c>
      <c r="G3126" s="43">
        <v>0</v>
      </c>
      <c r="H3126" s="43">
        <v>1.1553030303030303E-2</v>
      </c>
      <c r="I3126" s="9">
        <v>0</v>
      </c>
      <c r="J3126" s="9">
        <v>1.1553030303030303E-2</v>
      </c>
      <c r="K3126" s="11">
        <v>0</v>
      </c>
      <c r="L3126" s="41">
        <v>0</v>
      </c>
      <c r="M3126" s="44">
        <v>0</v>
      </c>
      <c r="N3126" s="13">
        <v>0</v>
      </c>
      <c r="O3126" s="13">
        <v>0</v>
      </c>
      <c r="P3126" s="22">
        <v>0</v>
      </c>
      <c r="Q3126" s="22">
        <v>0</v>
      </c>
      <c r="R3126" s="14">
        <v>0</v>
      </c>
      <c r="S3126" s="22">
        <v>3</v>
      </c>
      <c r="T3126" s="22">
        <v>1</v>
      </c>
      <c r="U3126" s="22">
        <v>12</v>
      </c>
      <c r="V3126" s="22"/>
      <c r="W3126" s="22">
        <v>4</v>
      </c>
      <c r="X3126" s="22">
        <v>4</v>
      </c>
      <c r="Y3126" s="14">
        <v>12</v>
      </c>
      <c r="Z3126" s="10">
        <v>4</v>
      </c>
      <c r="AA3126" s="22">
        <v>4</v>
      </c>
      <c r="AB3126" s="22">
        <v>6.56</v>
      </c>
      <c r="AC3126" s="22">
        <v>0</v>
      </c>
      <c r="AD3126" s="42">
        <v>0</v>
      </c>
      <c r="AE3126" s="22">
        <v>999999</v>
      </c>
      <c r="AF3126" s="22">
        <v>0</v>
      </c>
      <c r="AG3126" s="22">
        <v>0</v>
      </c>
      <c r="AH3126" s="22">
        <v>0</v>
      </c>
      <c r="AI3126" s="22">
        <v>0</v>
      </c>
      <c r="AJ3126" s="22">
        <v>0</v>
      </c>
      <c r="AK3126" s="22">
        <v>0</v>
      </c>
      <c r="AL3126" s="45">
        <v>0</v>
      </c>
      <c r="AM3126" s="45">
        <v>0</v>
      </c>
      <c r="AN3126" s="45">
        <v>0</v>
      </c>
      <c r="AO3126" s="45">
        <v>0</v>
      </c>
      <c r="AP3126" s="45">
        <v>0</v>
      </c>
      <c r="AQ3126" s="45">
        <v>0</v>
      </c>
      <c r="AR3126" s="45">
        <v>0</v>
      </c>
      <c r="AS3126" s="45" t="s">
        <v>4445</v>
      </c>
      <c r="AT3126" s="45" t="s">
        <v>4445</v>
      </c>
      <c r="AU3126" s="45">
        <v>0</v>
      </c>
      <c r="AV3126" s="10">
        <v>346.22950819672133</v>
      </c>
      <c r="AW3126" s="10">
        <v>346.22950819672133</v>
      </c>
      <c r="AX3126" s="17">
        <v>0</v>
      </c>
    </row>
    <row r="3127" spans="1:50" x14ac:dyDescent="0.25">
      <c r="A3127" s="22" t="s">
        <v>539</v>
      </c>
      <c r="B3127" s="22" t="s">
        <v>3949</v>
      </c>
      <c r="C3127" s="22" t="s">
        <v>4346</v>
      </c>
      <c r="D3127" s="22">
        <v>6847</v>
      </c>
      <c r="E3127" s="22" t="s">
        <v>4348</v>
      </c>
      <c r="F3127" s="43">
        <v>0</v>
      </c>
      <c r="G3127" s="43">
        <v>0</v>
      </c>
      <c r="H3127" s="43">
        <v>15.501515151515152</v>
      </c>
      <c r="I3127" s="9">
        <v>0</v>
      </c>
      <c r="J3127" s="9">
        <v>15.501515151515152</v>
      </c>
      <c r="K3127" s="11">
        <v>0</v>
      </c>
      <c r="L3127" s="41">
        <v>0</v>
      </c>
      <c r="M3127" s="44">
        <v>0</v>
      </c>
      <c r="N3127" s="13">
        <v>0</v>
      </c>
      <c r="O3127" s="13">
        <v>0</v>
      </c>
      <c r="P3127" s="22">
        <v>0</v>
      </c>
      <c r="Q3127" s="22">
        <v>0</v>
      </c>
      <c r="R3127" s="14">
        <v>0</v>
      </c>
      <c r="S3127" s="22">
        <v>432</v>
      </c>
      <c r="T3127" s="22">
        <v>1</v>
      </c>
      <c r="U3127" s="22">
        <v>12</v>
      </c>
      <c r="V3127" s="22"/>
      <c r="W3127" s="22">
        <v>4</v>
      </c>
      <c r="X3127" s="22">
        <v>4</v>
      </c>
      <c r="Y3127" s="14">
        <v>12</v>
      </c>
      <c r="Z3127" s="10">
        <v>4</v>
      </c>
      <c r="AA3127" s="22">
        <v>4</v>
      </c>
      <c r="AB3127" s="22">
        <v>6.56</v>
      </c>
      <c r="AC3127" s="22">
        <v>0</v>
      </c>
      <c r="AD3127" s="42">
        <v>0</v>
      </c>
      <c r="AE3127" s="22">
        <v>999999</v>
      </c>
      <c r="AF3127" s="22">
        <v>0</v>
      </c>
      <c r="AG3127" s="22">
        <v>0</v>
      </c>
      <c r="AH3127" s="22">
        <v>0</v>
      </c>
      <c r="AI3127" s="22">
        <v>0</v>
      </c>
      <c r="AJ3127" s="22">
        <v>0</v>
      </c>
      <c r="AK3127" s="22">
        <v>0</v>
      </c>
      <c r="AL3127" s="45">
        <v>0</v>
      </c>
      <c r="AM3127" s="45">
        <v>0</v>
      </c>
      <c r="AN3127" s="45">
        <v>0</v>
      </c>
      <c r="AO3127" s="45">
        <v>0</v>
      </c>
      <c r="AP3127" s="45">
        <v>0</v>
      </c>
      <c r="AQ3127" s="45">
        <v>0</v>
      </c>
      <c r="AR3127" s="45">
        <v>0</v>
      </c>
      <c r="AS3127" s="45" t="s">
        <v>4445</v>
      </c>
      <c r="AT3127" s="45" t="s">
        <v>4445</v>
      </c>
      <c r="AU3127" s="45">
        <v>0</v>
      </c>
      <c r="AV3127" s="10">
        <v>0.25803929234678918</v>
      </c>
      <c r="AW3127" s="10">
        <v>0.25803929234678918</v>
      </c>
      <c r="AX3127" s="17">
        <v>0</v>
      </c>
    </row>
    <row r="3128" spans="1:50" x14ac:dyDescent="0.25">
      <c r="A3128" s="22" t="s">
        <v>539</v>
      </c>
      <c r="B3128" s="22" t="s">
        <v>3949</v>
      </c>
      <c r="C3128" s="22" t="s">
        <v>4346</v>
      </c>
      <c r="D3128" s="22">
        <v>4443</v>
      </c>
      <c r="E3128" s="22" t="s">
        <v>4349</v>
      </c>
      <c r="F3128" s="43">
        <v>0</v>
      </c>
      <c r="G3128" s="43">
        <v>0</v>
      </c>
      <c r="H3128" s="43">
        <v>9.2916666666666679</v>
      </c>
      <c r="I3128" s="9">
        <v>0</v>
      </c>
      <c r="J3128" s="9">
        <v>9.2916666666666679</v>
      </c>
      <c r="K3128" s="11">
        <v>0</v>
      </c>
      <c r="L3128" s="41">
        <v>0</v>
      </c>
      <c r="M3128" s="44">
        <v>0</v>
      </c>
      <c r="N3128" s="13">
        <v>0</v>
      </c>
      <c r="O3128" s="13">
        <v>0</v>
      </c>
      <c r="P3128" s="22">
        <v>0</v>
      </c>
      <c r="Q3128" s="22">
        <v>0</v>
      </c>
      <c r="R3128" s="14">
        <v>0</v>
      </c>
      <c r="S3128" s="22">
        <v>227</v>
      </c>
      <c r="T3128" s="22">
        <v>1</v>
      </c>
      <c r="U3128" s="22">
        <v>12</v>
      </c>
      <c r="V3128" s="22"/>
      <c r="W3128" s="22">
        <v>4</v>
      </c>
      <c r="X3128" s="22">
        <v>4</v>
      </c>
      <c r="Y3128" s="14">
        <v>12</v>
      </c>
      <c r="Z3128" s="10">
        <v>4</v>
      </c>
      <c r="AA3128" s="22">
        <v>4</v>
      </c>
      <c r="AB3128" s="22">
        <v>6.56</v>
      </c>
      <c r="AC3128" s="22">
        <v>0</v>
      </c>
      <c r="AD3128" s="42">
        <v>0</v>
      </c>
      <c r="AE3128" s="22">
        <v>999999</v>
      </c>
      <c r="AF3128" s="22">
        <v>0</v>
      </c>
      <c r="AG3128" s="22">
        <v>0</v>
      </c>
      <c r="AH3128" s="22">
        <v>0</v>
      </c>
      <c r="AI3128" s="22">
        <v>0</v>
      </c>
      <c r="AJ3128" s="22">
        <v>0</v>
      </c>
      <c r="AK3128" s="22">
        <v>0</v>
      </c>
      <c r="AL3128" s="45">
        <v>0</v>
      </c>
      <c r="AM3128" s="45">
        <v>0</v>
      </c>
      <c r="AN3128" s="45">
        <v>0</v>
      </c>
      <c r="AO3128" s="45">
        <v>0</v>
      </c>
      <c r="AP3128" s="45">
        <v>0</v>
      </c>
      <c r="AQ3128" s="45">
        <v>0</v>
      </c>
      <c r="AR3128" s="45">
        <v>0</v>
      </c>
      <c r="AS3128" s="45" t="s">
        <v>4445</v>
      </c>
      <c r="AT3128" s="45" t="s">
        <v>4445</v>
      </c>
      <c r="AU3128" s="45">
        <v>0</v>
      </c>
      <c r="AV3128" s="10">
        <v>0.43049327354260086</v>
      </c>
      <c r="AW3128" s="10">
        <v>0.43049327354260086</v>
      </c>
      <c r="AX3128" s="17">
        <v>0</v>
      </c>
    </row>
    <row r="3129" spans="1:50" x14ac:dyDescent="0.25">
      <c r="A3129" s="22" t="s">
        <v>539</v>
      </c>
      <c r="B3129" s="22" t="s">
        <v>3949</v>
      </c>
      <c r="C3129" s="22" t="s">
        <v>4346</v>
      </c>
      <c r="D3129" s="22">
        <v>3519</v>
      </c>
      <c r="E3129" s="22" t="s">
        <v>4350</v>
      </c>
      <c r="F3129" s="43">
        <v>0</v>
      </c>
      <c r="G3129" s="43">
        <v>0</v>
      </c>
      <c r="H3129" s="43">
        <v>29.558901515151518</v>
      </c>
      <c r="I3129" s="9">
        <v>0</v>
      </c>
      <c r="J3129" s="9">
        <v>29.558901515151518</v>
      </c>
      <c r="K3129" s="11">
        <v>0</v>
      </c>
      <c r="L3129" s="41">
        <v>0</v>
      </c>
      <c r="M3129" s="44">
        <v>0</v>
      </c>
      <c r="N3129" s="13">
        <v>0</v>
      </c>
      <c r="O3129" s="13">
        <v>0</v>
      </c>
      <c r="P3129" s="22">
        <v>0</v>
      </c>
      <c r="Q3129" s="22">
        <v>0</v>
      </c>
      <c r="R3129" s="14">
        <v>0</v>
      </c>
      <c r="S3129" s="22">
        <v>760</v>
      </c>
      <c r="T3129" s="22">
        <v>1</v>
      </c>
      <c r="U3129" s="22">
        <v>12</v>
      </c>
      <c r="V3129" s="22"/>
      <c r="W3129" s="22">
        <v>4</v>
      </c>
      <c r="X3129" s="22">
        <v>4</v>
      </c>
      <c r="Y3129" s="14">
        <v>12</v>
      </c>
      <c r="Z3129" s="10">
        <v>4</v>
      </c>
      <c r="AA3129" s="22">
        <v>4</v>
      </c>
      <c r="AB3129" s="22">
        <v>6.56</v>
      </c>
      <c r="AC3129" s="22">
        <v>0</v>
      </c>
      <c r="AD3129" s="42">
        <v>0</v>
      </c>
      <c r="AE3129" s="22">
        <v>999999</v>
      </c>
      <c r="AF3129" s="22">
        <v>0</v>
      </c>
      <c r="AG3129" s="22">
        <v>0</v>
      </c>
      <c r="AH3129" s="22">
        <v>0</v>
      </c>
      <c r="AI3129" s="22">
        <v>0</v>
      </c>
      <c r="AJ3129" s="22">
        <v>0</v>
      </c>
      <c r="AK3129" s="22">
        <v>0</v>
      </c>
      <c r="AL3129" s="45">
        <v>0</v>
      </c>
      <c r="AM3129" s="45">
        <v>0</v>
      </c>
      <c r="AN3129" s="45">
        <v>0</v>
      </c>
      <c r="AO3129" s="45">
        <v>0</v>
      </c>
      <c r="AP3129" s="45">
        <v>0</v>
      </c>
      <c r="AQ3129" s="45">
        <v>0</v>
      </c>
      <c r="AR3129" s="45">
        <v>0</v>
      </c>
      <c r="AS3129" s="45" t="s">
        <v>4445</v>
      </c>
      <c r="AT3129" s="45" t="s">
        <v>4445</v>
      </c>
      <c r="AU3129" s="45">
        <v>0</v>
      </c>
      <c r="AV3129" s="10">
        <v>0.13532302605865279</v>
      </c>
      <c r="AW3129" s="10">
        <v>0.13532302605865279</v>
      </c>
      <c r="AX3129" s="17">
        <v>0</v>
      </c>
    </row>
    <row r="3130" spans="1:50" x14ac:dyDescent="0.25">
      <c r="A3130" s="22" t="s">
        <v>539</v>
      </c>
      <c r="B3130" s="22" t="s">
        <v>3949</v>
      </c>
      <c r="C3130" s="22" t="s">
        <v>4346</v>
      </c>
      <c r="D3130" s="22">
        <v>6481</v>
      </c>
      <c r="E3130" s="22" t="s">
        <v>4351</v>
      </c>
      <c r="F3130" s="43">
        <v>0</v>
      </c>
      <c r="G3130" s="43">
        <v>0</v>
      </c>
      <c r="H3130" s="43">
        <v>4.3776515151515154</v>
      </c>
      <c r="I3130" s="9">
        <v>0</v>
      </c>
      <c r="J3130" s="9">
        <v>4.3776515151515154</v>
      </c>
      <c r="K3130" s="11">
        <v>0</v>
      </c>
      <c r="L3130" s="41">
        <v>0</v>
      </c>
      <c r="M3130" s="44">
        <v>0</v>
      </c>
      <c r="N3130" s="13">
        <v>0</v>
      </c>
      <c r="O3130" s="13">
        <v>0</v>
      </c>
      <c r="P3130" s="22">
        <v>0</v>
      </c>
      <c r="Q3130" s="22">
        <v>0</v>
      </c>
      <c r="R3130" s="14">
        <v>0</v>
      </c>
      <c r="S3130" s="22">
        <v>130</v>
      </c>
      <c r="T3130" s="22">
        <v>1</v>
      </c>
      <c r="U3130" s="22">
        <v>12</v>
      </c>
      <c r="V3130" s="22"/>
      <c r="W3130" s="22">
        <v>4</v>
      </c>
      <c r="X3130" s="22">
        <v>4</v>
      </c>
      <c r="Y3130" s="14">
        <v>12</v>
      </c>
      <c r="Z3130" s="10">
        <v>4</v>
      </c>
      <c r="AA3130" s="22">
        <v>4</v>
      </c>
      <c r="AB3130" s="22">
        <v>6.56</v>
      </c>
      <c r="AC3130" s="22">
        <v>0</v>
      </c>
      <c r="AD3130" s="42">
        <v>0</v>
      </c>
      <c r="AE3130" s="22">
        <v>999999</v>
      </c>
      <c r="AF3130" s="22">
        <v>0</v>
      </c>
      <c r="AG3130" s="22">
        <v>0</v>
      </c>
      <c r="AH3130" s="22">
        <v>0</v>
      </c>
      <c r="AI3130" s="22">
        <v>0</v>
      </c>
      <c r="AJ3130" s="22">
        <v>0</v>
      </c>
      <c r="AK3130" s="22">
        <v>0</v>
      </c>
      <c r="AL3130" s="45">
        <v>0</v>
      </c>
      <c r="AM3130" s="45">
        <v>0</v>
      </c>
      <c r="AN3130" s="45">
        <v>0</v>
      </c>
      <c r="AO3130" s="45">
        <v>0</v>
      </c>
      <c r="AP3130" s="45">
        <v>0</v>
      </c>
      <c r="AQ3130" s="45">
        <v>0</v>
      </c>
      <c r="AR3130" s="45">
        <v>0</v>
      </c>
      <c r="AS3130" s="45" t="s">
        <v>4445</v>
      </c>
      <c r="AT3130" s="45" t="s">
        <v>4445</v>
      </c>
      <c r="AU3130" s="45">
        <v>0</v>
      </c>
      <c r="AV3130" s="10">
        <v>0.9137319373539845</v>
      </c>
      <c r="AW3130" s="10">
        <v>0.9137319373539845</v>
      </c>
      <c r="AX3130" s="17">
        <v>0</v>
      </c>
    </row>
    <row r="3131" spans="1:50" x14ac:dyDescent="0.25">
      <c r="A3131" s="22" t="s">
        <v>539</v>
      </c>
      <c r="B3131" s="22" t="s">
        <v>3949</v>
      </c>
      <c r="C3131" s="22" t="s">
        <v>4346</v>
      </c>
      <c r="D3131" s="22">
        <v>6884</v>
      </c>
      <c r="E3131" s="22" t="s">
        <v>4352</v>
      </c>
      <c r="F3131" s="43">
        <v>0</v>
      </c>
      <c r="G3131" s="43">
        <v>0</v>
      </c>
      <c r="H3131" s="43">
        <v>12.550568181818182</v>
      </c>
      <c r="I3131" s="9">
        <v>0</v>
      </c>
      <c r="J3131" s="9">
        <v>12.550568181818182</v>
      </c>
      <c r="K3131" s="11">
        <v>0</v>
      </c>
      <c r="L3131" s="41">
        <v>0</v>
      </c>
      <c r="M3131" s="44">
        <v>0</v>
      </c>
      <c r="N3131" s="13">
        <v>0</v>
      </c>
      <c r="O3131" s="13">
        <v>0</v>
      </c>
      <c r="P3131" s="22">
        <v>0</v>
      </c>
      <c r="Q3131" s="22">
        <v>0</v>
      </c>
      <c r="R3131" s="14">
        <v>0</v>
      </c>
      <c r="S3131" s="22">
        <v>266</v>
      </c>
      <c r="T3131" s="22">
        <v>1</v>
      </c>
      <c r="U3131" s="22">
        <v>12</v>
      </c>
      <c r="V3131" s="22"/>
      <c r="W3131" s="22">
        <v>4</v>
      </c>
      <c r="X3131" s="22">
        <v>4</v>
      </c>
      <c r="Y3131" s="14">
        <v>12</v>
      </c>
      <c r="Z3131" s="10">
        <v>4</v>
      </c>
      <c r="AA3131" s="22">
        <v>4</v>
      </c>
      <c r="AB3131" s="22">
        <v>6.56</v>
      </c>
      <c r="AC3131" s="22">
        <v>0</v>
      </c>
      <c r="AD3131" s="42">
        <v>0</v>
      </c>
      <c r="AE3131" s="22">
        <v>999999</v>
      </c>
      <c r="AF3131" s="22">
        <v>0</v>
      </c>
      <c r="AG3131" s="22">
        <v>0</v>
      </c>
      <c r="AH3131" s="22">
        <v>0</v>
      </c>
      <c r="AI3131" s="22">
        <v>0</v>
      </c>
      <c r="AJ3131" s="22">
        <v>0</v>
      </c>
      <c r="AK3131" s="22">
        <v>0</v>
      </c>
      <c r="AL3131" s="45">
        <v>0</v>
      </c>
      <c r="AM3131" s="45">
        <v>0</v>
      </c>
      <c r="AN3131" s="45">
        <v>0</v>
      </c>
      <c r="AO3131" s="45">
        <v>0</v>
      </c>
      <c r="AP3131" s="45">
        <v>0</v>
      </c>
      <c r="AQ3131" s="45">
        <v>0</v>
      </c>
      <c r="AR3131" s="45">
        <v>0</v>
      </c>
      <c r="AS3131" s="45" t="s">
        <v>4445</v>
      </c>
      <c r="AT3131" s="45" t="s">
        <v>4445</v>
      </c>
      <c r="AU3131" s="45">
        <v>0</v>
      </c>
      <c r="AV3131" s="10">
        <v>0.31871067046946444</v>
      </c>
      <c r="AW3131" s="10">
        <v>0.31871067046946444</v>
      </c>
      <c r="AX3131" s="17">
        <v>0</v>
      </c>
    </row>
    <row r="3132" spans="1:50" x14ac:dyDescent="0.25">
      <c r="A3132" s="22" t="s">
        <v>539</v>
      </c>
      <c r="B3132" s="22" t="s">
        <v>3949</v>
      </c>
      <c r="C3132" s="22" t="s">
        <v>4346</v>
      </c>
      <c r="D3132" s="22">
        <v>3983</v>
      </c>
      <c r="E3132" s="22" t="s">
        <v>4353</v>
      </c>
      <c r="F3132" s="43">
        <v>0</v>
      </c>
      <c r="G3132" s="43">
        <v>0</v>
      </c>
      <c r="H3132" s="43">
        <v>7.6683712121212126</v>
      </c>
      <c r="I3132" s="9">
        <v>0</v>
      </c>
      <c r="J3132" s="9">
        <v>7.6683712121212126</v>
      </c>
      <c r="K3132" s="11">
        <v>0</v>
      </c>
      <c r="L3132" s="41">
        <v>0</v>
      </c>
      <c r="M3132" s="44">
        <v>0</v>
      </c>
      <c r="N3132" s="13">
        <v>0</v>
      </c>
      <c r="O3132" s="13">
        <v>0</v>
      </c>
      <c r="P3132" s="22">
        <v>0</v>
      </c>
      <c r="Q3132" s="22">
        <v>0</v>
      </c>
      <c r="R3132" s="14">
        <v>0</v>
      </c>
      <c r="S3132" s="22">
        <v>296</v>
      </c>
      <c r="T3132" s="22">
        <v>1</v>
      </c>
      <c r="U3132" s="22">
        <v>12</v>
      </c>
      <c r="V3132" s="22"/>
      <c r="W3132" s="22">
        <v>4</v>
      </c>
      <c r="X3132" s="22">
        <v>4</v>
      </c>
      <c r="Y3132" s="14">
        <v>12</v>
      </c>
      <c r="Z3132" s="10">
        <v>4</v>
      </c>
      <c r="AA3132" s="22">
        <v>4</v>
      </c>
      <c r="AB3132" s="22">
        <v>6.56</v>
      </c>
      <c r="AC3132" s="22">
        <v>0</v>
      </c>
      <c r="AD3132" s="42">
        <v>0</v>
      </c>
      <c r="AE3132" s="22">
        <v>999999</v>
      </c>
      <c r="AF3132" s="22">
        <v>0</v>
      </c>
      <c r="AG3132" s="22">
        <v>0</v>
      </c>
      <c r="AH3132" s="22">
        <v>0</v>
      </c>
      <c r="AI3132" s="22">
        <v>0</v>
      </c>
      <c r="AJ3132" s="22">
        <v>0</v>
      </c>
      <c r="AK3132" s="22">
        <v>0</v>
      </c>
      <c r="AL3132" s="45">
        <v>0</v>
      </c>
      <c r="AM3132" s="45">
        <v>0</v>
      </c>
      <c r="AN3132" s="45">
        <v>0</v>
      </c>
      <c r="AO3132" s="45">
        <v>0</v>
      </c>
      <c r="AP3132" s="45">
        <v>0</v>
      </c>
      <c r="AQ3132" s="45">
        <v>0</v>
      </c>
      <c r="AR3132" s="45">
        <v>0</v>
      </c>
      <c r="AS3132" s="45" t="s">
        <v>4445</v>
      </c>
      <c r="AT3132" s="45" t="s">
        <v>4445</v>
      </c>
      <c r="AU3132" s="45">
        <v>0</v>
      </c>
      <c r="AV3132" s="10">
        <v>0.52162315690681416</v>
      </c>
      <c r="AW3132" s="10">
        <v>0.52162315690681416</v>
      </c>
      <c r="AX3132" s="17">
        <v>0</v>
      </c>
    </row>
    <row r="3133" spans="1:50" x14ac:dyDescent="0.25">
      <c r="A3133" s="22" t="s">
        <v>539</v>
      </c>
      <c r="B3133" s="22" t="s">
        <v>3949</v>
      </c>
      <c r="C3133" s="22" t="s">
        <v>4354</v>
      </c>
      <c r="D3133" s="22">
        <v>24</v>
      </c>
      <c r="E3133" s="22" t="s">
        <v>4355</v>
      </c>
      <c r="F3133" s="43">
        <v>0</v>
      </c>
      <c r="G3133" s="43">
        <v>0</v>
      </c>
      <c r="H3133" s="43">
        <v>24.393939393939394</v>
      </c>
      <c r="I3133" s="9">
        <v>0</v>
      </c>
      <c r="J3133" s="9">
        <v>24.393939393939394</v>
      </c>
      <c r="K3133" s="11">
        <v>0</v>
      </c>
      <c r="L3133" s="41">
        <v>0</v>
      </c>
      <c r="M3133" s="44">
        <v>0</v>
      </c>
      <c r="N3133" s="13">
        <v>0</v>
      </c>
      <c r="O3133" s="13">
        <v>0</v>
      </c>
      <c r="P3133" s="22">
        <v>0</v>
      </c>
      <c r="Q3133" s="22">
        <v>0</v>
      </c>
      <c r="R3133" s="14">
        <v>0</v>
      </c>
      <c r="S3133" s="22">
        <v>729</v>
      </c>
      <c r="T3133" s="22">
        <v>1</v>
      </c>
      <c r="U3133" s="22">
        <v>12</v>
      </c>
      <c r="V3133" s="22"/>
      <c r="W3133" s="22">
        <v>4</v>
      </c>
      <c r="X3133" s="22">
        <v>4</v>
      </c>
      <c r="Y3133" s="14">
        <v>12</v>
      </c>
      <c r="Z3133" s="10">
        <v>4</v>
      </c>
      <c r="AA3133" s="22">
        <v>4</v>
      </c>
      <c r="AB3133" s="22">
        <v>6.56</v>
      </c>
      <c r="AC3133" s="22">
        <v>0</v>
      </c>
      <c r="AD3133" s="42">
        <v>0</v>
      </c>
      <c r="AE3133" s="22">
        <v>999999</v>
      </c>
      <c r="AF3133" s="22">
        <v>0</v>
      </c>
      <c r="AG3133" s="22">
        <v>0</v>
      </c>
      <c r="AH3133" s="22">
        <v>0</v>
      </c>
      <c r="AI3133" s="22">
        <v>0</v>
      </c>
      <c r="AJ3133" s="22">
        <v>0</v>
      </c>
      <c r="AK3133" s="22">
        <v>0</v>
      </c>
      <c r="AL3133" s="45">
        <v>0</v>
      </c>
      <c r="AM3133" s="45">
        <v>0</v>
      </c>
      <c r="AN3133" s="45">
        <v>0</v>
      </c>
      <c r="AO3133" s="45">
        <v>0</v>
      </c>
      <c r="AP3133" s="45">
        <v>0</v>
      </c>
      <c r="AQ3133" s="45">
        <v>0</v>
      </c>
      <c r="AR3133" s="45">
        <v>0</v>
      </c>
      <c r="AS3133" s="45" t="s">
        <v>4445</v>
      </c>
      <c r="AT3133" s="45" t="s">
        <v>4445</v>
      </c>
      <c r="AU3133" s="45">
        <v>0</v>
      </c>
      <c r="AV3133" s="10">
        <v>0.1639751552795031</v>
      </c>
      <c r="AW3133" s="10">
        <v>0.1639751552795031</v>
      </c>
      <c r="AX3133" s="17">
        <v>0</v>
      </c>
    </row>
    <row r="3134" spans="1:50" x14ac:dyDescent="0.25">
      <c r="A3134" s="22" t="s">
        <v>539</v>
      </c>
      <c r="B3134" s="22" t="s">
        <v>3949</v>
      </c>
      <c r="C3134" s="22" t="s">
        <v>4354</v>
      </c>
      <c r="D3134" s="22">
        <v>6574</v>
      </c>
      <c r="E3134" s="22" t="s">
        <v>4356</v>
      </c>
      <c r="F3134" s="43">
        <v>0</v>
      </c>
      <c r="G3134" s="43">
        <v>0</v>
      </c>
      <c r="H3134" s="43">
        <v>14.248674242424244</v>
      </c>
      <c r="I3134" s="9">
        <v>0</v>
      </c>
      <c r="J3134" s="9">
        <v>14.248674242424244</v>
      </c>
      <c r="K3134" s="11">
        <v>0</v>
      </c>
      <c r="L3134" s="41">
        <v>0</v>
      </c>
      <c r="M3134" s="44">
        <v>0</v>
      </c>
      <c r="N3134" s="13">
        <v>0</v>
      </c>
      <c r="O3134" s="13">
        <v>0</v>
      </c>
      <c r="P3134" s="22">
        <v>0</v>
      </c>
      <c r="Q3134" s="22">
        <v>0</v>
      </c>
      <c r="R3134" s="14">
        <v>0</v>
      </c>
      <c r="S3134" s="22">
        <v>374</v>
      </c>
      <c r="T3134" s="22">
        <v>1</v>
      </c>
      <c r="U3134" s="22">
        <v>12</v>
      </c>
      <c r="V3134" s="22"/>
      <c r="W3134" s="22">
        <v>4</v>
      </c>
      <c r="X3134" s="22">
        <v>4</v>
      </c>
      <c r="Y3134" s="14">
        <v>12</v>
      </c>
      <c r="Z3134" s="10">
        <v>4</v>
      </c>
      <c r="AA3134" s="22">
        <v>4</v>
      </c>
      <c r="AB3134" s="22">
        <v>6.56</v>
      </c>
      <c r="AC3134" s="22">
        <v>0</v>
      </c>
      <c r="AD3134" s="42">
        <v>0</v>
      </c>
      <c r="AE3134" s="22">
        <v>999999</v>
      </c>
      <c r="AF3134" s="22">
        <v>0</v>
      </c>
      <c r="AG3134" s="22">
        <v>0</v>
      </c>
      <c r="AH3134" s="22">
        <v>0</v>
      </c>
      <c r="AI3134" s="22">
        <v>0</v>
      </c>
      <c r="AJ3134" s="22">
        <v>0</v>
      </c>
      <c r="AK3134" s="22">
        <v>0</v>
      </c>
      <c r="AL3134" s="45">
        <v>0</v>
      </c>
      <c r="AM3134" s="45">
        <v>0</v>
      </c>
      <c r="AN3134" s="45">
        <v>0</v>
      </c>
      <c r="AO3134" s="45">
        <v>0</v>
      </c>
      <c r="AP3134" s="45">
        <v>0</v>
      </c>
      <c r="AQ3134" s="45">
        <v>0</v>
      </c>
      <c r="AR3134" s="45">
        <v>0</v>
      </c>
      <c r="AS3134" s="45" t="s">
        <v>4445</v>
      </c>
      <c r="AT3134" s="45" t="s">
        <v>4445</v>
      </c>
      <c r="AU3134" s="45">
        <v>0</v>
      </c>
      <c r="AV3134" s="10">
        <v>0.28072787207741279</v>
      </c>
      <c r="AW3134" s="10">
        <v>0.28072787207741279</v>
      </c>
      <c r="AX3134" s="17">
        <v>0</v>
      </c>
    </row>
    <row r="3135" spans="1:50" x14ac:dyDescent="0.25">
      <c r="A3135" s="22" t="s">
        <v>539</v>
      </c>
      <c r="B3135" s="22" t="s">
        <v>3949</v>
      </c>
      <c r="C3135" s="22" t="s">
        <v>4354</v>
      </c>
      <c r="D3135" s="22">
        <v>7493</v>
      </c>
      <c r="E3135" s="22" t="s">
        <v>4357</v>
      </c>
      <c r="F3135" s="43">
        <v>0</v>
      </c>
      <c r="G3135" s="43">
        <v>0</v>
      </c>
      <c r="H3135" s="43">
        <v>10.91098484848485</v>
      </c>
      <c r="I3135" s="9">
        <v>0</v>
      </c>
      <c r="J3135" s="9">
        <v>10.91098484848485</v>
      </c>
      <c r="K3135" s="11">
        <v>0</v>
      </c>
      <c r="L3135" s="41">
        <v>0</v>
      </c>
      <c r="M3135" s="44">
        <v>0</v>
      </c>
      <c r="N3135" s="13">
        <v>0</v>
      </c>
      <c r="O3135" s="13">
        <v>0</v>
      </c>
      <c r="P3135" s="22">
        <v>0</v>
      </c>
      <c r="Q3135" s="22">
        <v>0</v>
      </c>
      <c r="R3135" s="14">
        <v>0</v>
      </c>
      <c r="S3135" s="22">
        <v>304</v>
      </c>
      <c r="T3135" s="22">
        <v>1</v>
      </c>
      <c r="U3135" s="22">
        <v>12</v>
      </c>
      <c r="V3135" s="22"/>
      <c r="W3135" s="22">
        <v>4</v>
      </c>
      <c r="X3135" s="22">
        <v>4</v>
      </c>
      <c r="Y3135" s="14">
        <v>12</v>
      </c>
      <c r="Z3135" s="10">
        <v>4</v>
      </c>
      <c r="AA3135" s="22">
        <v>4</v>
      </c>
      <c r="AB3135" s="22">
        <v>6.56</v>
      </c>
      <c r="AC3135" s="22">
        <v>0</v>
      </c>
      <c r="AD3135" s="42">
        <v>0</v>
      </c>
      <c r="AE3135" s="22">
        <v>999999</v>
      </c>
      <c r="AF3135" s="22">
        <v>0</v>
      </c>
      <c r="AG3135" s="22">
        <v>0</v>
      </c>
      <c r="AH3135" s="22">
        <v>0</v>
      </c>
      <c r="AI3135" s="22">
        <v>0</v>
      </c>
      <c r="AJ3135" s="22">
        <v>0</v>
      </c>
      <c r="AK3135" s="22">
        <v>0</v>
      </c>
      <c r="AL3135" s="45">
        <v>0</v>
      </c>
      <c r="AM3135" s="45">
        <v>0</v>
      </c>
      <c r="AN3135" s="45">
        <v>0</v>
      </c>
      <c r="AO3135" s="45">
        <v>0</v>
      </c>
      <c r="AP3135" s="45">
        <v>0</v>
      </c>
      <c r="AQ3135" s="45">
        <v>0</v>
      </c>
      <c r="AR3135" s="45">
        <v>0</v>
      </c>
      <c r="AS3135" s="45" t="s">
        <v>4445</v>
      </c>
      <c r="AT3135" s="45" t="s">
        <v>4445</v>
      </c>
      <c r="AU3135" s="45">
        <v>0</v>
      </c>
      <c r="AV3135" s="10">
        <v>0.36660302030897413</v>
      </c>
      <c r="AW3135" s="10">
        <v>0.36660302030897413</v>
      </c>
      <c r="AX3135" s="17">
        <v>0</v>
      </c>
    </row>
    <row r="3136" spans="1:50" x14ac:dyDescent="0.25">
      <c r="A3136" s="22" t="s">
        <v>539</v>
      </c>
      <c r="B3136" s="22" t="s">
        <v>3949</v>
      </c>
      <c r="C3136" s="22" t="s">
        <v>4354</v>
      </c>
      <c r="D3136" s="22">
        <v>5655</v>
      </c>
      <c r="E3136" s="22" t="s">
        <v>4358</v>
      </c>
      <c r="F3136" s="43">
        <v>0</v>
      </c>
      <c r="G3136" s="43">
        <v>0</v>
      </c>
      <c r="H3136" s="43">
        <v>7.9750000000000005</v>
      </c>
      <c r="I3136" s="9">
        <v>0</v>
      </c>
      <c r="J3136" s="9">
        <v>7.9750000000000005</v>
      </c>
      <c r="K3136" s="11">
        <v>0</v>
      </c>
      <c r="L3136" s="41">
        <v>0</v>
      </c>
      <c r="M3136" s="44">
        <v>0</v>
      </c>
      <c r="N3136" s="13">
        <v>0</v>
      </c>
      <c r="O3136" s="13">
        <v>0</v>
      </c>
      <c r="P3136" s="22">
        <v>0</v>
      </c>
      <c r="Q3136" s="22">
        <v>0</v>
      </c>
      <c r="R3136" s="14">
        <v>0</v>
      </c>
      <c r="S3136" s="22">
        <v>203</v>
      </c>
      <c r="T3136" s="22">
        <v>1</v>
      </c>
      <c r="U3136" s="22">
        <v>12</v>
      </c>
      <c r="V3136" s="22"/>
      <c r="W3136" s="22">
        <v>4</v>
      </c>
      <c r="X3136" s="22">
        <v>4</v>
      </c>
      <c r="Y3136" s="14">
        <v>12</v>
      </c>
      <c r="Z3136" s="10">
        <v>4</v>
      </c>
      <c r="AA3136" s="22">
        <v>4</v>
      </c>
      <c r="AB3136" s="22">
        <v>6.56</v>
      </c>
      <c r="AC3136" s="22">
        <v>0</v>
      </c>
      <c r="AD3136" s="42">
        <v>0</v>
      </c>
      <c r="AE3136" s="22">
        <v>999999</v>
      </c>
      <c r="AF3136" s="22">
        <v>0</v>
      </c>
      <c r="AG3136" s="22">
        <v>0</v>
      </c>
      <c r="AH3136" s="22">
        <v>0</v>
      </c>
      <c r="AI3136" s="22">
        <v>0</v>
      </c>
      <c r="AJ3136" s="22">
        <v>0</v>
      </c>
      <c r="AK3136" s="22">
        <v>0</v>
      </c>
      <c r="AL3136" s="45">
        <v>0</v>
      </c>
      <c r="AM3136" s="45">
        <v>0</v>
      </c>
      <c r="AN3136" s="45">
        <v>0</v>
      </c>
      <c r="AO3136" s="45">
        <v>0</v>
      </c>
      <c r="AP3136" s="45">
        <v>0</v>
      </c>
      <c r="AQ3136" s="45">
        <v>0</v>
      </c>
      <c r="AR3136" s="45">
        <v>0</v>
      </c>
      <c r="AS3136" s="45" t="s">
        <v>4445</v>
      </c>
      <c r="AT3136" s="45" t="s">
        <v>4445</v>
      </c>
      <c r="AU3136" s="45">
        <v>0</v>
      </c>
      <c r="AV3136" s="10">
        <v>0.50156739811912221</v>
      </c>
      <c r="AW3136" s="10">
        <v>0.50156739811912221</v>
      </c>
      <c r="AX3136" s="17">
        <v>0</v>
      </c>
    </row>
    <row r="3137" spans="1:50" x14ac:dyDescent="0.25">
      <c r="A3137" s="22" t="s">
        <v>539</v>
      </c>
      <c r="B3137" s="22" t="s">
        <v>3949</v>
      </c>
      <c r="C3137" s="22" t="s">
        <v>4354</v>
      </c>
      <c r="D3137" s="22">
        <v>3819</v>
      </c>
      <c r="E3137" s="22" t="s">
        <v>4359</v>
      </c>
      <c r="F3137" s="43">
        <v>0</v>
      </c>
      <c r="G3137" s="43">
        <v>0</v>
      </c>
      <c r="H3137" s="43">
        <v>9.8140151515151519</v>
      </c>
      <c r="I3137" s="9">
        <v>0</v>
      </c>
      <c r="J3137" s="9">
        <v>9.8140151515151519</v>
      </c>
      <c r="K3137" s="11">
        <v>0</v>
      </c>
      <c r="L3137" s="41">
        <v>0</v>
      </c>
      <c r="M3137" s="44">
        <v>0</v>
      </c>
      <c r="N3137" s="13">
        <v>0</v>
      </c>
      <c r="O3137" s="13">
        <v>0</v>
      </c>
      <c r="P3137" s="22">
        <v>0</v>
      </c>
      <c r="Q3137" s="22">
        <v>0</v>
      </c>
      <c r="R3137" s="14">
        <v>0</v>
      </c>
      <c r="S3137" s="22">
        <v>221</v>
      </c>
      <c r="T3137" s="22">
        <v>1</v>
      </c>
      <c r="U3137" s="22">
        <v>12</v>
      </c>
      <c r="V3137" s="22"/>
      <c r="W3137" s="22">
        <v>4</v>
      </c>
      <c r="X3137" s="22">
        <v>4</v>
      </c>
      <c r="Y3137" s="14">
        <v>12</v>
      </c>
      <c r="Z3137" s="10">
        <v>4</v>
      </c>
      <c r="AA3137" s="22">
        <v>4</v>
      </c>
      <c r="AB3137" s="22">
        <v>6.56</v>
      </c>
      <c r="AC3137" s="22">
        <v>0</v>
      </c>
      <c r="AD3137" s="42">
        <v>0</v>
      </c>
      <c r="AE3137" s="22">
        <v>999999</v>
      </c>
      <c r="AF3137" s="22">
        <v>0</v>
      </c>
      <c r="AG3137" s="22">
        <v>0</v>
      </c>
      <c r="AH3137" s="22">
        <v>0</v>
      </c>
      <c r="AI3137" s="22">
        <v>0</v>
      </c>
      <c r="AJ3137" s="22">
        <v>0</v>
      </c>
      <c r="AK3137" s="22">
        <v>0</v>
      </c>
      <c r="AL3137" s="45">
        <v>0</v>
      </c>
      <c r="AM3137" s="45">
        <v>0</v>
      </c>
      <c r="AN3137" s="45">
        <v>0</v>
      </c>
      <c r="AO3137" s="45">
        <v>0</v>
      </c>
      <c r="AP3137" s="45">
        <v>0</v>
      </c>
      <c r="AQ3137" s="45">
        <v>0</v>
      </c>
      <c r="AR3137" s="45">
        <v>0</v>
      </c>
      <c r="AS3137" s="45" t="s">
        <v>4445</v>
      </c>
      <c r="AT3137" s="45" t="s">
        <v>4445</v>
      </c>
      <c r="AU3137" s="45">
        <v>0</v>
      </c>
      <c r="AV3137" s="10">
        <v>0.40758037747500869</v>
      </c>
      <c r="AW3137" s="10">
        <v>0.40758037747500869</v>
      </c>
      <c r="AX3137" s="17">
        <v>0</v>
      </c>
    </row>
    <row r="3138" spans="1:50" x14ac:dyDescent="0.25">
      <c r="A3138" s="22" t="s">
        <v>539</v>
      </c>
      <c r="B3138" s="22" t="s">
        <v>3949</v>
      </c>
      <c r="C3138" s="22" t="s">
        <v>4354</v>
      </c>
      <c r="D3138" s="22">
        <v>234</v>
      </c>
      <c r="E3138" s="22" t="s">
        <v>4360</v>
      </c>
      <c r="F3138" s="43">
        <v>0</v>
      </c>
      <c r="G3138" s="43">
        <v>0</v>
      </c>
      <c r="H3138" s="43">
        <v>28.738825757575761</v>
      </c>
      <c r="I3138" s="9">
        <v>0</v>
      </c>
      <c r="J3138" s="9">
        <v>28.738825757575761</v>
      </c>
      <c r="K3138" s="11">
        <v>0</v>
      </c>
      <c r="L3138" s="41">
        <v>0</v>
      </c>
      <c r="M3138" s="44">
        <v>0</v>
      </c>
      <c r="N3138" s="13">
        <v>0</v>
      </c>
      <c r="O3138" s="13">
        <v>0</v>
      </c>
      <c r="P3138" s="22">
        <v>0</v>
      </c>
      <c r="Q3138" s="22">
        <v>0</v>
      </c>
      <c r="R3138" s="14">
        <v>0</v>
      </c>
      <c r="S3138" s="22">
        <v>708</v>
      </c>
      <c r="T3138" s="22">
        <v>1</v>
      </c>
      <c r="U3138" s="22">
        <v>12</v>
      </c>
      <c r="V3138" s="22"/>
      <c r="W3138" s="22">
        <v>4</v>
      </c>
      <c r="X3138" s="22">
        <v>4</v>
      </c>
      <c r="Y3138" s="14">
        <v>12</v>
      </c>
      <c r="Z3138" s="10">
        <v>4</v>
      </c>
      <c r="AA3138" s="22">
        <v>4</v>
      </c>
      <c r="AB3138" s="22">
        <v>6.56</v>
      </c>
      <c r="AC3138" s="22">
        <v>0</v>
      </c>
      <c r="AD3138" s="42">
        <v>0</v>
      </c>
      <c r="AE3138" s="22">
        <v>999999</v>
      </c>
      <c r="AF3138" s="22">
        <v>0</v>
      </c>
      <c r="AG3138" s="22">
        <v>0</v>
      </c>
      <c r="AH3138" s="22">
        <v>0</v>
      </c>
      <c r="AI3138" s="22">
        <v>0</v>
      </c>
      <c r="AJ3138" s="22">
        <v>0</v>
      </c>
      <c r="AK3138" s="22">
        <v>0</v>
      </c>
      <c r="AL3138" s="45">
        <v>0</v>
      </c>
      <c r="AM3138" s="45">
        <v>0</v>
      </c>
      <c r="AN3138" s="45">
        <v>0</v>
      </c>
      <c r="AO3138" s="45">
        <v>0</v>
      </c>
      <c r="AP3138" s="45">
        <v>0</v>
      </c>
      <c r="AQ3138" s="45">
        <v>0</v>
      </c>
      <c r="AR3138" s="45">
        <v>0</v>
      </c>
      <c r="AS3138" s="45" t="s">
        <v>4445</v>
      </c>
      <c r="AT3138" s="45" t="s">
        <v>4445</v>
      </c>
      <c r="AU3138" s="45">
        <v>0</v>
      </c>
      <c r="AV3138" s="10">
        <v>0.13918453153729049</v>
      </c>
      <c r="AW3138" s="10">
        <v>0.13918453153729049</v>
      </c>
      <c r="AX3138" s="17">
        <v>0</v>
      </c>
    </row>
    <row r="3139" spans="1:50" x14ac:dyDescent="0.25">
      <c r="A3139" s="22" t="s">
        <v>539</v>
      </c>
      <c r="B3139" s="22" t="s">
        <v>3949</v>
      </c>
      <c r="C3139" s="22" t="s">
        <v>4354</v>
      </c>
      <c r="D3139" s="22">
        <v>7816</v>
      </c>
      <c r="E3139" s="22" t="s">
        <v>4361</v>
      </c>
      <c r="F3139" s="43">
        <v>0</v>
      </c>
      <c r="G3139" s="43">
        <v>0</v>
      </c>
      <c r="H3139" s="43">
        <v>7.8732954545454543</v>
      </c>
      <c r="I3139" s="9">
        <v>0</v>
      </c>
      <c r="J3139" s="9">
        <v>7.8732954545454543</v>
      </c>
      <c r="K3139" s="11">
        <v>0</v>
      </c>
      <c r="L3139" s="41">
        <v>0</v>
      </c>
      <c r="M3139" s="44">
        <v>0</v>
      </c>
      <c r="N3139" s="13">
        <v>0</v>
      </c>
      <c r="O3139" s="13">
        <v>0</v>
      </c>
      <c r="P3139" s="22">
        <v>0</v>
      </c>
      <c r="Q3139" s="22">
        <v>0</v>
      </c>
      <c r="R3139" s="14">
        <v>0</v>
      </c>
      <c r="S3139" s="22">
        <v>232</v>
      </c>
      <c r="T3139" s="22">
        <v>1</v>
      </c>
      <c r="U3139" s="22">
        <v>12</v>
      </c>
      <c r="V3139" s="22"/>
      <c r="W3139" s="22">
        <v>4</v>
      </c>
      <c r="X3139" s="22">
        <v>4</v>
      </c>
      <c r="Y3139" s="14">
        <v>12</v>
      </c>
      <c r="Z3139" s="10">
        <v>4</v>
      </c>
      <c r="AA3139" s="22">
        <v>4</v>
      </c>
      <c r="AB3139" s="22">
        <v>6.56</v>
      </c>
      <c r="AC3139" s="22">
        <v>0</v>
      </c>
      <c r="AD3139" s="42">
        <v>0</v>
      </c>
      <c r="AE3139" s="22">
        <v>999999</v>
      </c>
      <c r="AF3139" s="22">
        <v>0</v>
      </c>
      <c r="AG3139" s="22">
        <v>0</v>
      </c>
      <c r="AH3139" s="22">
        <v>0</v>
      </c>
      <c r="AI3139" s="22">
        <v>0</v>
      </c>
      <c r="AJ3139" s="22">
        <v>0</v>
      </c>
      <c r="AK3139" s="22">
        <v>0</v>
      </c>
      <c r="AL3139" s="45">
        <v>0</v>
      </c>
      <c r="AM3139" s="45">
        <v>0</v>
      </c>
      <c r="AN3139" s="45">
        <v>0</v>
      </c>
      <c r="AO3139" s="45">
        <v>0</v>
      </c>
      <c r="AP3139" s="45">
        <v>0</v>
      </c>
      <c r="AQ3139" s="45">
        <v>0</v>
      </c>
      <c r="AR3139" s="45">
        <v>0</v>
      </c>
      <c r="AS3139" s="45" t="s">
        <v>4445</v>
      </c>
      <c r="AT3139" s="45" t="s">
        <v>4445</v>
      </c>
      <c r="AU3139" s="45">
        <v>0</v>
      </c>
      <c r="AV3139" s="10">
        <v>0.50804647470592479</v>
      </c>
      <c r="AW3139" s="10">
        <v>0.50804647470592479</v>
      </c>
      <c r="AX3139" s="17">
        <v>0</v>
      </c>
    </row>
    <row r="3140" spans="1:50" x14ac:dyDescent="0.25">
      <c r="A3140" s="22" t="s">
        <v>539</v>
      </c>
      <c r="B3140" s="22" t="s">
        <v>3949</v>
      </c>
      <c r="C3140" s="22" t="s">
        <v>4354</v>
      </c>
      <c r="D3140" s="22">
        <v>7051</v>
      </c>
      <c r="E3140" s="22" t="s">
        <v>4362</v>
      </c>
      <c r="F3140" s="43">
        <v>0</v>
      </c>
      <c r="G3140" s="43">
        <v>0</v>
      </c>
      <c r="H3140" s="43">
        <v>0.20227272727272727</v>
      </c>
      <c r="I3140" s="9">
        <v>0</v>
      </c>
      <c r="J3140" s="9">
        <v>0.20227272727272727</v>
      </c>
      <c r="K3140" s="11">
        <v>0</v>
      </c>
      <c r="L3140" s="41">
        <v>0</v>
      </c>
      <c r="M3140" s="44">
        <v>0</v>
      </c>
      <c r="N3140" s="13">
        <v>0</v>
      </c>
      <c r="O3140" s="13">
        <v>0</v>
      </c>
      <c r="P3140" s="22">
        <v>0</v>
      </c>
      <c r="Q3140" s="22">
        <v>0</v>
      </c>
      <c r="R3140" s="14">
        <v>0</v>
      </c>
      <c r="S3140" s="22">
        <v>6</v>
      </c>
      <c r="T3140" s="22">
        <v>1</v>
      </c>
      <c r="U3140" s="22">
        <v>12</v>
      </c>
      <c r="V3140" s="22"/>
      <c r="W3140" s="22">
        <v>4</v>
      </c>
      <c r="X3140" s="22">
        <v>4</v>
      </c>
      <c r="Y3140" s="14">
        <v>12</v>
      </c>
      <c r="Z3140" s="10">
        <v>4</v>
      </c>
      <c r="AA3140" s="22">
        <v>4</v>
      </c>
      <c r="AB3140" s="22">
        <v>6.56</v>
      </c>
      <c r="AC3140" s="22">
        <v>0</v>
      </c>
      <c r="AD3140" s="42">
        <v>0</v>
      </c>
      <c r="AE3140" s="22">
        <v>999999</v>
      </c>
      <c r="AF3140" s="22">
        <v>0</v>
      </c>
      <c r="AG3140" s="22">
        <v>0</v>
      </c>
      <c r="AH3140" s="22">
        <v>0</v>
      </c>
      <c r="AI3140" s="22">
        <v>0</v>
      </c>
      <c r="AJ3140" s="22">
        <v>0</v>
      </c>
      <c r="AK3140" s="22">
        <v>0</v>
      </c>
      <c r="AL3140" s="45">
        <v>0</v>
      </c>
      <c r="AM3140" s="45">
        <v>0</v>
      </c>
      <c r="AN3140" s="45">
        <v>0</v>
      </c>
      <c r="AO3140" s="45">
        <v>0</v>
      </c>
      <c r="AP3140" s="45">
        <v>0</v>
      </c>
      <c r="AQ3140" s="45">
        <v>0</v>
      </c>
      <c r="AR3140" s="45">
        <v>0</v>
      </c>
      <c r="AS3140" s="45" t="s">
        <v>4445</v>
      </c>
      <c r="AT3140" s="45" t="s">
        <v>4445</v>
      </c>
      <c r="AU3140" s="45">
        <v>0</v>
      </c>
      <c r="AV3140" s="10">
        <v>19.775280898876403</v>
      </c>
      <c r="AW3140" s="10">
        <v>19.775280898876403</v>
      </c>
      <c r="AX3140" s="17">
        <v>0</v>
      </c>
    </row>
    <row r="3141" spans="1:50" x14ac:dyDescent="0.25">
      <c r="A3141" s="22" t="s">
        <v>539</v>
      </c>
      <c r="B3141" s="22" t="s">
        <v>3949</v>
      </c>
      <c r="C3141" s="22" t="s">
        <v>4354</v>
      </c>
      <c r="D3141" s="22">
        <v>1928</v>
      </c>
      <c r="E3141" s="22" t="s">
        <v>4363</v>
      </c>
      <c r="F3141" s="43">
        <v>0</v>
      </c>
      <c r="G3141" s="43">
        <v>0</v>
      </c>
      <c r="H3141" s="43">
        <v>0.86609848484848484</v>
      </c>
      <c r="I3141" s="9">
        <v>0</v>
      </c>
      <c r="J3141" s="9">
        <v>0.86609848484848484</v>
      </c>
      <c r="K3141" s="11">
        <v>0</v>
      </c>
      <c r="L3141" s="41">
        <v>0</v>
      </c>
      <c r="M3141" s="44">
        <v>0</v>
      </c>
      <c r="N3141" s="13">
        <v>0</v>
      </c>
      <c r="O3141" s="13">
        <v>0</v>
      </c>
      <c r="P3141" s="22">
        <v>0</v>
      </c>
      <c r="Q3141" s="22">
        <v>0</v>
      </c>
      <c r="R3141" s="14">
        <v>0</v>
      </c>
      <c r="S3141" s="22">
        <v>23</v>
      </c>
      <c r="T3141" s="22">
        <v>1</v>
      </c>
      <c r="U3141" s="22">
        <v>12</v>
      </c>
      <c r="V3141" s="22"/>
      <c r="W3141" s="22">
        <v>4</v>
      </c>
      <c r="X3141" s="22">
        <v>4</v>
      </c>
      <c r="Y3141" s="14">
        <v>12</v>
      </c>
      <c r="Z3141" s="10">
        <v>4</v>
      </c>
      <c r="AA3141" s="22">
        <v>4</v>
      </c>
      <c r="AB3141" s="22">
        <v>6.56</v>
      </c>
      <c r="AC3141" s="22">
        <v>0</v>
      </c>
      <c r="AD3141" s="42">
        <v>0</v>
      </c>
      <c r="AE3141" s="22">
        <v>999999</v>
      </c>
      <c r="AF3141" s="22">
        <v>0</v>
      </c>
      <c r="AG3141" s="22">
        <v>0</v>
      </c>
      <c r="AH3141" s="22">
        <v>0</v>
      </c>
      <c r="AI3141" s="22">
        <v>0</v>
      </c>
      <c r="AJ3141" s="22">
        <v>0</v>
      </c>
      <c r="AK3141" s="22">
        <v>0</v>
      </c>
      <c r="AL3141" s="45">
        <v>0</v>
      </c>
      <c r="AM3141" s="45">
        <v>0</v>
      </c>
      <c r="AN3141" s="45">
        <v>0</v>
      </c>
      <c r="AO3141" s="45">
        <v>0</v>
      </c>
      <c r="AP3141" s="45">
        <v>0</v>
      </c>
      <c r="AQ3141" s="45">
        <v>0</v>
      </c>
      <c r="AR3141" s="45">
        <v>0</v>
      </c>
      <c r="AS3141" s="45" t="s">
        <v>4445</v>
      </c>
      <c r="AT3141" s="45" t="s">
        <v>4445</v>
      </c>
      <c r="AU3141" s="45">
        <v>0</v>
      </c>
      <c r="AV3141" s="10">
        <v>4.6184124207303743</v>
      </c>
      <c r="AW3141" s="10">
        <v>4.6184124207303743</v>
      </c>
      <c r="AX3141" s="17">
        <v>0</v>
      </c>
    </row>
    <row r="3142" spans="1:50" x14ac:dyDescent="0.25">
      <c r="A3142" s="22" t="s">
        <v>539</v>
      </c>
      <c r="B3142" s="22" t="s">
        <v>3949</v>
      </c>
      <c r="C3142" s="22" t="s">
        <v>4354</v>
      </c>
      <c r="D3142" s="22">
        <v>7107</v>
      </c>
      <c r="E3142" s="22" t="s">
        <v>4364</v>
      </c>
      <c r="F3142" s="43">
        <v>0</v>
      </c>
      <c r="G3142" s="43">
        <v>0</v>
      </c>
      <c r="H3142" s="43">
        <v>0.26761363636363639</v>
      </c>
      <c r="I3142" s="9">
        <v>0</v>
      </c>
      <c r="J3142" s="9">
        <v>0.26761363636363639</v>
      </c>
      <c r="K3142" s="11">
        <v>0</v>
      </c>
      <c r="L3142" s="41">
        <v>0</v>
      </c>
      <c r="M3142" s="44">
        <v>0</v>
      </c>
      <c r="N3142" s="13">
        <v>0</v>
      </c>
      <c r="O3142" s="13">
        <v>0</v>
      </c>
      <c r="P3142" s="22">
        <v>0</v>
      </c>
      <c r="Q3142" s="22">
        <v>0</v>
      </c>
      <c r="R3142" s="14">
        <v>0</v>
      </c>
      <c r="S3142" s="22">
        <v>5</v>
      </c>
      <c r="T3142" s="22">
        <v>1</v>
      </c>
      <c r="U3142" s="22">
        <v>12</v>
      </c>
      <c r="V3142" s="22"/>
      <c r="W3142" s="22">
        <v>4</v>
      </c>
      <c r="X3142" s="22">
        <v>4</v>
      </c>
      <c r="Y3142" s="14">
        <v>12</v>
      </c>
      <c r="Z3142" s="10">
        <v>4</v>
      </c>
      <c r="AA3142" s="22">
        <v>4</v>
      </c>
      <c r="AB3142" s="22">
        <v>6.56</v>
      </c>
      <c r="AC3142" s="22">
        <v>0</v>
      </c>
      <c r="AD3142" s="42">
        <v>0</v>
      </c>
      <c r="AE3142" s="22">
        <v>999999</v>
      </c>
      <c r="AF3142" s="22">
        <v>0</v>
      </c>
      <c r="AG3142" s="22">
        <v>0</v>
      </c>
      <c r="AH3142" s="22">
        <v>0</v>
      </c>
      <c r="AI3142" s="22">
        <v>0</v>
      </c>
      <c r="AJ3142" s="22">
        <v>0</v>
      </c>
      <c r="AK3142" s="22">
        <v>0</v>
      </c>
      <c r="AL3142" s="45">
        <v>0</v>
      </c>
      <c r="AM3142" s="45">
        <v>0</v>
      </c>
      <c r="AN3142" s="45">
        <v>0</v>
      </c>
      <c r="AO3142" s="45">
        <v>0</v>
      </c>
      <c r="AP3142" s="45">
        <v>0</v>
      </c>
      <c r="AQ3142" s="45">
        <v>0</v>
      </c>
      <c r="AR3142" s="45">
        <v>0</v>
      </c>
      <c r="AS3142" s="45" t="s">
        <v>4445</v>
      </c>
      <c r="AT3142" s="45" t="s">
        <v>4445</v>
      </c>
      <c r="AU3142" s="45">
        <v>0</v>
      </c>
      <c r="AV3142" s="10">
        <v>14.946921443736729</v>
      </c>
      <c r="AW3142" s="10">
        <v>14.946921443736729</v>
      </c>
      <c r="AX3142" s="17">
        <v>0</v>
      </c>
    </row>
    <row r="3143" spans="1:50" x14ac:dyDescent="0.25">
      <c r="A3143" s="22" t="s">
        <v>539</v>
      </c>
      <c r="B3143" s="22" t="s">
        <v>3949</v>
      </c>
      <c r="C3143" s="22" t="s">
        <v>4354</v>
      </c>
      <c r="D3143" s="22">
        <v>7502</v>
      </c>
      <c r="E3143" s="22" t="s">
        <v>4365</v>
      </c>
      <c r="F3143" s="43">
        <v>0</v>
      </c>
      <c r="G3143" s="43">
        <v>0</v>
      </c>
      <c r="H3143" s="43">
        <v>0.15946969696969698</v>
      </c>
      <c r="I3143" s="9">
        <v>0</v>
      </c>
      <c r="J3143" s="9">
        <v>0.15946969696969698</v>
      </c>
      <c r="K3143" s="11">
        <v>0</v>
      </c>
      <c r="L3143" s="41">
        <v>0</v>
      </c>
      <c r="M3143" s="44">
        <v>0</v>
      </c>
      <c r="N3143" s="13">
        <v>0</v>
      </c>
      <c r="O3143" s="13">
        <v>0</v>
      </c>
      <c r="P3143" s="22">
        <v>0</v>
      </c>
      <c r="Q3143" s="22">
        <v>0</v>
      </c>
      <c r="R3143" s="14">
        <v>0</v>
      </c>
      <c r="S3143" s="22">
        <v>6</v>
      </c>
      <c r="T3143" s="22">
        <v>1</v>
      </c>
      <c r="U3143" s="22">
        <v>12</v>
      </c>
      <c r="V3143" s="22"/>
      <c r="W3143" s="22">
        <v>4</v>
      </c>
      <c r="X3143" s="22">
        <v>4</v>
      </c>
      <c r="Y3143" s="14">
        <v>12</v>
      </c>
      <c r="Z3143" s="10">
        <v>4</v>
      </c>
      <c r="AA3143" s="22">
        <v>4</v>
      </c>
      <c r="AB3143" s="22">
        <v>6.56</v>
      </c>
      <c r="AC3143" s="22">
        <v>0</v>
      </c>
      <c r="AD3143" s="42">
        <v>0</v>
      </c>
      <c r="AE3143" s="22">
        <v>999999</v>
      </c>
      <c r="AF3143" s="22">
        <v>0</v>
      </c>
      <c r="AG3143" s="22">
        <v>0</v>
      </c>
      <c r="AH3143" s="22">
        <v>0</v>
      </c>
      <c r="AI3143" s="22">
        <v>0</v>
      </c>
      <c r="AJ3143" s="22">
        <v>0</v>
      </c>
      <c r="AK3143" s="22">
        <v>0</v>
      </c>
      <c r="AL3143" s="45">
        <v>0</v>
      </c>
      <c r="AM3143" s="45">
        <v>0</v>
      </c>
      <c r="AN3143" s="45">
        <v>0</v>
      </c>
      <c r="AO3143" s="45">
        <v>0</v>
      </c>
      <c r="AP3143" s="45">
        <v>0</v>
      </c>
      <c r="AQ3143" s="45">
        <v>0</v>
      </c>
      <c r="AR3143" s="45">
        <v>0</v>
      </c>
      <c r="AS3143" s="45" t="s">
        <v>4445</v>
      </c>
      <c r="AT3143" s="45" t="s">
        <v>4445</v>
      </c>
      <c r="AU3143" s="45">
        <v>0</v>
      </c>
      <c r="AV3143" s="10">
        <v>25.083135391923989</v>
      </c>
      <c r="AW3143" s="10">
        <v>25.083135391923989</v>
      </c>
      <c r="AX3143" s="17">
        <v>0</v>
      </c>
    </row>
    <row r="3144" spans="1:50" x14ac:dyDescent="0.25">
      <c r="A3144" s="22" t="s">
        <v>539</v>
      </c>
      <c r="B3144" s="22" t="s">
        <v>3949</v>
      </c>
      <c r="C3144" s="22" t="s">
        <v>4366</v>
      </c>
      <c r="D3144" s="22">
        <v>2732</v>
      </c>
      <c r="E3144" s="22" t="s">
        <v>4367</v>
      </c>
      <c r="F3144" s="43">
        <v>0</v>
      </c>
      <c r="G3144" s="43">
        <v>0</v>
      </c>
      <c r="H3144" s="43">
        <v>0.6020833333333333</v>
      </c>
      <c r="I3144" s="9">
        <v>0</v>
      </c>
      <c r="J3144" s="9">
        <v>0.6020833333333333</v>
      </c>
      <c r="K3144" s="11">
        <v>0</v>
      </c>
      <c r="L3144" s="41">
        <v>0</v>
      </c>
      <c r="M3144" s="44">
        <v>0</v>
      </c>
      <c r="N3144" s="13">
        <v>0</v>
      </c>
      <c r="O3144" s="13">
        <v>0</v>
      </c>
      <c r="P3144" s="22">
        <v>0</v>
      </c>
      <c r="Q3144" s="22">
        <v>0</v>
      </c>
      <c r="R3144" s="14">
        <v>0</v>
      </c>
      <c r="S3144" s="22">
        <v>34</v>
      </c>
      <c r="T3144" s="22">
        <v>1</v>
      </c>
      <c r="U3144" s="22">
        <v>12</v>
      </c>
      <c r="V3144" s="22"/>
      <c r="W3144" s="22">
        <v>4</v>
      </c>
      <c r="X3144" s="22">
        <v>4</v>
      </c>
      <c r="Y3144" s="14">
        <v>12</v>
      </c>
      <c r="Z3144" s="10">
        <v>4</v>
      </c>
      <c r="AA3144" s="22">
        <v>4</v>
      </c>
      <c r="AB3144" s="22">
        <v>6.56</v>
      </c>
      <c r="AC3144" s="22">
        <v>0</v>
      </c>
      <c r="AD3144" s="42">
        <v>0</v>
      </c>
      <c r="AE3144" s="22">
        <v>999999</v>
      </c>
      <c r="AF3144" s="22">
        <v>0</v>
      </c>
      <c r="AG3144" s="22">
        <v>0</v>
      </c>
      <c r="AH3144" s="22">
        <v>0</v>
      </c>
      <c r="AI3144" s="22">
        <v>0</v>
      </c>
      <c r="AJ3144" s="22">
        <v>0</v>
      </c>
      <c r="AK3144" s="22">
        <v>0</v>
      </c>
      <c r="AL3144" s="45">
        <v>0</v>
      </c>
      <c r="AM3144" s="45">
        <v>0</v>
      </c>
      <c r="AN3144" s="45">
        <v>0</v>
      </c>
      <c r="AO3144" s="45">
        <v>0</v>
      </c>
      <c r="AP3144" s="45">
        <v>0</v>
      </c>
      <c r="AQ3144" s="45">
        <v>0</v>
      </c>
      <c r="AR3144" s="45">
        <v>0</v>
      </c>
      <c r="AS3144" s="45" t="s">
        <v>4445</v>
      </c>
      <c r="AT3144" s="45" t="s">
        <v>4445</v>
      </c>
      <c r="AU3144" s="45">
        <v>0</v>
      </c>
      <c r="AV3144" s="10">
        <v>6.6435986159169556</v>
      </c>
      <c r="AW3144" s="10">
        <v>6.6435986159169556</v>
      </c>
      <c r="AX3144" s="17">
        <v>0</v>
      </c>
    </row>
    <row r="3145" spans="1:50" x14ac:dyDescent="0.25">
      <c r="A3145" s="22" t="s">
        <v>539</v>
      </c>
      <c r="B3145" s="22" t="s">
        <v>3949</v>
      </c>
      <c r="C3145" s="22" t="s">
        <v>4366</v>
      </c>
      <c r="D3145" s="22">
        <v>1688</v>
      </c>
      <c r="E3145" s="22" t="s">
        <v>4368</v>
      </c>
      <c r="F3145" s="43">
        <v>0</v>
      </c>
      <c r="G3145" s="43">
        <v>0</v>
      </c>
      <c r="H3145" s="43">
        <v>0.66212121212121222</v>
      </c>
      <c r="I3145" s="9">
        <v>0</v>
      </c>
      <c r="J3145" s="9">
        <v>0.66212121212121222</v>
      </c>
      <c r="K3145" s="11">
        <v>0</v>
      </c>
      <c r="L3145" s="41">
        <v>0</v>
      </c>
      <c r="M3145" s="44">
        <v>0</v>
      </c>
      <c r="N3145" s="13">
        <v>0</v>
      </c>
      <c r="O3145" s="13">
        <v>0</v>
      </c>
      <c r="P3145" s="22">
        <v>0</v>
      </c>
      <c r="Q3145" s="22">
        <v>0</v>
      </c>
      <c r="R3145" s="14">
        <v>0</v>
      </c>
      <c r="S3145" s="22">
        <v>19</v>
      </c>
      <c r="T3145" s="22">
        <v>1</v>
      </c>
      <c r="U3145" s="22">
        <v>12</v>
      </c>
      <c r="V3145" s="22"/>
      <c r="W3145" s="22">
        <v>4</v>
      </c>
      <c r="X3145" s="22">
        <v>4</v>
      </c>
      <c r="Y3145" s="14">
        <v>12</v>
      </c>
      <c r="Z3145" s="10">
        <v>4</v>
      </c>
      <c r="AA3145" s="22">
        <v>4</v>
      </c>
      <c r="AB3145" s="22">
        <v>6.56</v>
      </c>
      <c r="AC3145" s="22">
        <v>0</v>
      </c>
      <c r="AD3145" s="42">
        <v>0</v>
      </c>
      <c r="AE3145" s="22">
        <v>999999</v>
      </c>
      <c r="AF3145" s="22">
        <v>0</v>
      </c>
      <c r="AG3145" s="22">
        <v>0</v>
      </c>
      <c r="AH3145" s="22">
        <v>0</v>
      </c>
      <c r="AI3145" s="22">
        <v>0</v>
      </c>
      <c r="AJ3145" s="22">
        <v>0</v>
      </c>
      <c r="AK3145" s="22">
        <v>0</v>
      </c>
      <c r="AL3145" s="45">
        <v>0</v>
      </c>
      <c r="AM3145" s="45">
        <v>0</v>
      </c>
      <c r="AN3145" s="45">
        <v>0</v>
      </c>
      <c r="AO3145" s="45">
        <v>0</v>
      </c>
      <c r="AP3145" s="45">
        <v>0</v>
      </c>
      <c r="AQ3145" s="45">
        <v>0</v>
      </c>
      <c r="AR3145" s="45">
        <v>0</v>
      </c>
      <c r="AS3145" s="45" t="s">
        <v>4445</v>
      </c>
      <c r="AT3145" s="45" t="s">
        <v>4445</v>
      </c>
      <c r="AU3145" s="45">
        <v>0</v>
      </c>
      <c r="AV3145" s="10">
        <v>6.0411899313501136</v>
      </c>
      <c r="AW3145" s="10">
        <v>6.0411899313501136</v>
      </c>
      <c r="AX3145" s="17">
        <v>0</v>
      </c>
    </row>
    <row r="3146" spans="1:50" x14ac:dyDescent="0.25">
      <c r="A3146" s="22" t="s">
        <v>539</v>
      </c>
      <c r="B3146" s="22" t="s">
        <v>3949</v>
      </c>
      <c r="C3146" s="22" t="s">
        <v>4366</v>
      </c>
      <c r="D3146" s="22">
        <v>8160</v>
      </c>
      <c r="E3146" s="22" t="s">
        <v>4369</v>
      </c>
      <c r="F3146" s="43">
        <v>0</v>
      </c>
      <c r="G3146" s="43">
        <v>0</v>
      </c>
      <c r="H3146" s="43">
        <v>3.6939393939393939</v>
      </c>
      <c r="I3146" s="9">
        <v>0</v>
      </c>
      <c r="J3146" s="9">
        <v>3.6939393939393939</v>
      </c>
      <c r="K3146" s="11">
        <v>0</v>
      </c>
      <c r="L3146" s="41">
        <v>0</v>
      </c>
      <c r="M3146" s="44">
        <v>0</v>
      </c>
      <c r="N3146" s="13">
        <v>0</v>
      </c>
      <c r="O3146" s="13">
        <v>0</v>
      </c>
      <c r="P3146" s="22">
        <v>0</v>
      </c>
      <c r="Q3146" s="22">
        <v>0</v>
      </c>
      <c r="R3146" s="14">
        <v>0</v>
      </c>
      <c r="S3146" s="22">
        <v>103</v>
      </c>
      <c r="T3146" s="22">
        <v>1</v>
      </c>
      <c r="U3146" s="22">
        <v>12</v>
      </c>
      <c r="V3146" s="22"/>
      <c r="W3146" s="22">
        <v>4</v>
      </c>
      <c r="X3146" s="22">
        <v>4</v>
      </c>
      <c r="Y3146" s="14">
        <v>12</v>
      </c>
      <c r="Z3146" s="10">
        <v>4</v>
      </c>
      <c r="AA3146" s="22">
        <v>4</v>
      </c>
      <c r="AB3146" s="22">
        <v>6.56</v>
      </c>
      <c r="AC3146" s="22">
        <v>0</v>
      </c>
      <c r="AD3146" s="42">
        <v>0</v>
      </c>
      <c r="AE3146" s="22">
        <v>999999</v>
      </c>
      <c r="AF3146" s="22">
        <v>0</v>
      </c>
      <c r="AG3146" s="22">
        <v>0</v>
      </c>
      <c r="AH3146" s="22">
        <v>0</v>
      </c>
      <c r="AI3146" s="22">
        <v>0</v>
      </c>
      <c r="AJ3146" s="22">
        <v>0</v>
      </c>
      <c r="AK3146" s="22">
        <v>0</v>
      </c>
      <c r="AL3146" s="45">
        <v>0</v>
      </c>
      <c r="AM3146" s="45">
        <v>0</v>
      </c>
      <c r="AN3146" s="45">
        <v>0</v>
      </c>
      <c r="AO3146" s="45">
        <v>0</v>
      </c>
      <c r="AP3146" s="45">
        <v>0</v>
      </c>
      <c r="AQ3146" s="45">
        <v>0</v>
      </c>
      <c r="AR3146" s="45">
        <v>0</v>
      </c>
      <c r="AS3146" s="45" t="s">
        <v>4445</v>
      </c>
      <c r="AT3146" s="45" t="s">
        <v>4445</v>
      </c>
      <c r="AU3146" s="45">
        <v>0</v>
      </c>
      <c r="AV3146" s="10">
        <v>1.0828547990155866</v>
      </c>
      <c r="AW3146" s="10">
        <v>1.0828547990155866</v>
      </c>
      <c r="AX3146" s="17">
        <v>0</v>
      </c>
    </row>
    <row r="3147" spans="1:50" x14ac:dyDescent="0.25">
      <c r="A3147" s="22" t="s">
        <v>539</v>
      </c>
      <c r="B3147" s="22" t="s">
        <v>3949</v>
      </c>
      <c r="C3147" s="22" t="s">
        <v>4366</v>
      </c>
      <c r="D3147" s="22">
        <v>8051</v>
      </c>
      <c r="E3147" s="22" t="s">
        <v>4370</v>
      </c>
      <c r="F3147" s="43">
        <v>0</v>
      </c>
      <c r="G3147" s="43">
        <v>0</v>
      </c>
      <c r="H3147" s="43">
        <v>25.571969696969699</v>
      </c>
      <c r="I3147" s="9">
        <v>0</v>
      </c>
      <c r="J3147" s="9">
        <v>25.571969696969699</v>
      </c>
      <c r="K3147" s="11">
        <v>0</v>
      </c>
      <c r="L3147" s="41">
        <v>0</v>
      </c>
      <c r="M3147" s="44">
        <v>0</v>
      </c>
      <c r="N3147" s="13">
        <v>0</v>
      </c>
      <c r="O3147" s="13">
        <v>0</v>
      </c>
      <c r="P3147" s="22">
        <v>0</v>
      </c>
      <c r="Q3147" s="22">
        <v>0</v>
      </c>
      <c r="R3147" s="14">
        <v>0</v>
      </c>
      <c r="S3147" s="22">
        <v>686</v>
      </c>
      <c r="T3147" s="22">
        <v>1</v>
      </c>
      <c r="U3147" s="22">
        <v>12</v>
      </c>
      <c r="V3147" s="22"/>
      <c r="W3147" s="22">
        <v>4</v>
      </c>
      <c r="X3147" s="22">
        <v>4</v>
      </c>
      <c r="Y3147" s="14">
        <v>12</v>
      </c>
      <c r="Z3147" s="10">
        <v>4</v>
      </c>
      <c r="AA3147" s="22">
        <v>4</v>
      </c>
      <c r="AB3147" s="22">
        <v>6.56</v>
      </c>
      <c r="AC3147" s="22">
        <v>0</v>
      </c>
      <c r="AD3147" s="42">
        <v>0</v>
      </c>
      <c r="AE3147" s="22">
        <v>999999</v>
      </c>
      <c r="AF3147" s="22">
        <v>0</v>
      </c>
      <c r="AG3147" s="22">
        <v>0</v>
      </c>
      <c r="AH3147" s="22">
        <v>0</v>
      </c>
      <c r="AI3147" s="22">
        <v>0</v>
      </c>
      <c r="AJ3147" s="22">
        <v>0</v>
      </c>
      <c r="AK3147" s="22">
        <v>0</v>
      </c>
      <c r="AL3147" s="45">
        <v>0</v>
      </c>
      <c r="AM3147" s="45">
        <v>0</v>
      </c>
      <c r="AN3147" s="45">
        <v>0</v>
      </c>
      <c r="AO3147" s="45">
        <v>0</v>
      </c>
      <c r="AP3147" s="45">
        <v>0</v>
      </c>
      <c r="AQ3147" s="45">
        <v>0</v>
      </c>
      <c r="AR3147" s="45">
        <v>0</v>
      </c>
      <c r="AS3147" s="45" t="s">
        <v>4445</v>
      </c>
      <c r="AT3147" s="45" t="s">
        <v>4445</v>
      </c>
      <c r="AU3147" s="45">
        <v>0</v>
      </c>
      <c r="AV3147" s="10">
        <v>0.15642127092282623</v>
      </c>
      <c r="AW3147" s="10">
        <v>0.15642127092282623</v>
      </c>
      <c r="AX3147" s="17">
        <v>0</v>
      </c>
    </row>
    <row r="3148" spans="1:50" x14ac:dyDescent="0.25">
      <c r="A3148" s="22" t="s">
        <v>539</v>
      </c>
      <c r="B3148" s="22" t="s">
        <v>3949</v>
      </c>
      <c r="C3148" s="22" t="s">
        <v>4366</v>
      </c>
      <c r="D3148" s="22">
        <v>9124</v>
      </c>
      <c r="E3148" s="22" t="s">
        <v>4371</v>
      </c>
      <c r="F3148" s="43">
        <v>0</v>
      </c>
      <c r="G3148" s="43">
        <v>0</v>
      </c>
      <c r="H3148" s="43">
        <v>5.4571969696969695</v>
      </c>
      <c r="I3148" s="9">
        <v>0</v>
      </c>
      <c r="J3148" s="9">
        <v>5.4571969696969695</v>
      </c>
      <c r="K3148" s="11">
        <v>0</v>
      </c>
      <c r="L3148" s="41">
        <v>0</v>
      </c>
      <c r="M3148" s="44">
        <v>0</v>
      </c>
      <c r="N3148" s="13">
        <v>0</v>
      </c>
      <c r="O3148" s="13">
        <v>0</v>
      </c>
      <c r="P3148" s="22">
        <v>0</v>
      </c>
      <c r="Q3148" s="22">
        <v>0</v>
      </c>
      <c r="R3148" s="14">
        <v>0</v>
      </c>
      <c r="S3148" s="22">
        <v>136</v>
      </c>
      <c r="T3148" s="22">
        <v>1</v>
      </c>
      <c r="U3148" s="22">
        <v>12</v>
      </c>
      <c r="V3148" s="22"/>
      <c r="W3148" s="22">
        <v>4</v>
      </c>
      <c r="X3148" s="22">
        <v>4</v>
      </c>
      <c r="Y3148" s="14">
        <v>12</v>
      </c>
      <c r="Z3148" s="10">
        <v>4</v>
      </c>
      <c r="AA3148" s="22">
        <v>4</v>
      </c>
      <c r="AB3148" s="22">
        <v>6.56</v>
      </c>
      <c r="AC3148" s="22">
        <v>0</v>
      </c>
      <c r="AD3148" s="42">
        <v>0</v>
      </c>
      <c r="AE3148" s="22">
        <v>999999</v>
      </c>
      <c r="AF3148" s="22">
        <v>0</v>
      </c>
      <c r="AG3148" s="22">
        <v>0</v>
      </c>
      <c r="AH3148" s="22">
        <v>0</v>
      </c>
      <c r="AI3148" s="22">
        <v>0</v>
      </c>
      <c r="AJ3148" s="22">
        <v>0</v>
      </c>
      <c r="AK3148" s="22">
        <v>0</v>
      </c>
      <c r="AL3148" s="45">
        <v>0</v>
      </c>
      <c r="AM3148" s="45">
        <v>0</v>
      </c>
      <c r="AN3148" s="45">
        <v>0</v>
      </c>
      <c r="AO3148" s="45">
        <v>0</v>
      </c>
      <c r="AP3148" s="45">
        <v>0</v>
      </c>
      <c r="AQ3148" s="45">
        <v>0</v>
      </c>
      <c r="AR3148" s="45">
        <v>0</v>
      </c>
      <c r="AS3148" s="45" t="s">
        <v>4445</v>
      </c>
      <c r="AT3148" s="45" t="s">
        <v>4445</v>
      </c>
      <c r="AU3148" s="45">
        <v>0</v>
      </c>
      <c r="AV3148" s="10">
        <v>0.73297702505726381</v>
      </c>
      <c r="AW3148" s="10">
        <v>0.73297702505726381</v>
      </c>
      <c r="AX3148" s="17">
        <v>0</v>
      </c>
    </row>
    <row r="3149" spans="1:50" x14ac:dyDescent="0.25">
      <c r="A3149" s="22" t="s">
        <v>539</v>
      </c>
      <c r="B3149" s="22" t="s">
        <v>3949</v>
      </c>
      <c r="C3149" s="22" t="s">
        <v>4366</v>
      </c>
      <c r="D3149" s="22">
        <v>251</v>
      </c>
      <c r="E3149" s="22" t="s">
        <v>4372</v>
      </c>
      <c r="F3149" s="43">
        <v>0</v>
      </c>
      <c r="G3149" s="43">
        <v>0</v>
      </c>
      <c r="H3149" s="43">
        <v>21.145643939393942</v>
      </c>
      <c r="I3149" s="9">
        <v>0</v>
      </c>
      <c r="J3149" s="9">
        <v>21.145643939393942</v>
      </c>
      <c r="K3149" s="11">
        <v>0</v>
      </c>
      <c r="L3149" s="41">
        <v>0</v>
      </c>
      <c r="M3149" s="44">
        <v>0</v>
      </c>
      <c r="N3149" s="13">
        <v>0</v>
      </c>
      <c r="O3149" s="13">
        <v>0</v>
      </c>
      <c r="P3149" s="22">
        <v>0</v>
      </c>
      <c r="Q3149" s="22">
        <v>0</v>
      </c>
      <c r="R3149" s="14">
        <v>0</v>
      </c>
      <c r="S3149" s="22">
        <v>920</v>
      </c>
      <c r="T3149" s="22">
        <v>1</v>
      </c>
      <c r="U3149" s="22">
        <v>12</v>
      </c>
      <c r="V3149" s="22"/>
      <c r="W3149" s="22">
        <v>4</v>
      </c>
      <c r="X3149" s="22">
        <v>4</v>
      </c>
      <c r="Y3149" s="14">
        <v>12</v>
      </c>
      <c r="Z3149" s="10">
        <v>4</v>
      </c>
      <c r="AA3149" s="22">
        <v>4</v>
      </c>
      <c r="AB3149" s="22">
        <v>6.56</v>
      </c>
      <c r="AC3149" s="22">
        <v>0</v>
      </c>
      <c r="AD3149" s="42">
        <v>0</v>
      </c>
      <c r="AE3149" s="22">
        <v>999999</v>
      </c>
      <c r="AF3149" s="22">
        <v>0</v>
      </c>
      <c r="AG3149" s="22">
        <v>0</v>
      </c>
      <c r="AH3149" s="22">
        <v>0</v>
      </c>
      <c r="AI3149" s="22">
        <v>0</v>
      </c>
      <c r="AJ3149" s="22">
        <v>0</v>
      </c>
      <c r="AK3149" s="22">
        <v>0</v>
      </c>
      <c r="AL3149" s="45">
        <v>0</v>
      </c>
      <c r="AM3149" s="45">
        <v>0</v>
      </c>
      <c r="AN3149" s="45">
        <v>0</v>
      </c>
      <c r="AO3149" s="45">
        <v>0</v>
      </c>
      <c r="AP3149" s="45">
        <v>0</v>
      </c>
      <c r="AQ3149" s="45">
        <v>0</v>
      </c>
      <c r="AR3149" s="45">
        <v>0</v>
      </c>
      <c r="AS3149" s="45" t="s">
        <v>4445</v>
      </c>
      <c r="AT3149" s="45" t="s">
        <v>4445</v>
      </c>
      <c r="AU3149" s="45">
        <v>0</v>
      </c>
      <c r="AV3149" s="10">
        <v>0.18916425583749069</v>
      </c>
      <c r="AW3149" s="10">
        <v>0.18916425583749069</v>
      </c>
      <c r="AX3149" s="17">
        <v>0</v>
      </c>
    </row>
    <row r="3150" spans="1:50" x14ac:dyDescent="0.25">
      <c r="A3150" s="22" t="s">
        <v>539</v>
      </c>
      <c r="B3150" s="22" t="s">
        <v>3949</v>
      </c>
      <c r="C3150" s="22" t="s">
        <v>4366</v>
      </c>
      <c r="D3150" s="22">
        <v>1230</v>
      </c>
      <c r="E3150" s="22" t="s">
        <v>4373</v>
      </c>
      <c r="F3150" s="43">
        <v>0</v>
      </c>
      <c r="G3150" s="43">
        <v>0</v>
      </c>
      <c r="H3150" s="43">
        <v>0.24924242424242427</v>
      </c>
      <c r="I3150" s="9">
        <v>0</v>
      </c>
      <c r="J3150" s="9">
        <v>0.24924242424242427</v>
      </c>
      <c r="K3150" s="11">
        <v>0</v>
      </c>
      <c r="L3150" s="41">
        <v>0</v>
      </c>
      <c r="M3150" s="44">
        <v>0</v>
      </c>
      <c r="N3150" s="13">
        <v>0</v>
      </c>
      <c r="O3150" s="13">
        <v>0</v>
      </c>
      <c r="P3150" s="22">
        <v>0</v>
      </c>
      <c r="Q3150" s="22">
        <v>0</v>
      </c>
      <c r="R3150" s="14">
        <v>0</v>
      </c>
      <c r="S3150" s="22">
        <v>19</v>
      </c>
      <c r="T3150" s="22">
        <v>1</v>
      </c>
      <c r="U3150" s="22">
        <v>12</v>
      </c>
      <c r="V3150" s="22"/>
      <c r="W3150" s="22">
        <v>4</v>
      </c>
      <c r="X3150" s="22">
        <v>4</v>
      </c>
      <c r="Y3150" s="14">
        <v>12</v>
      </c>
      <c r="Z3150" s="10">
        <v>4</v>
      </c>
      <c r="AA3150" s="22">
        <v>4</v>
      </c>
      <c r="AB3150" s="22">
        <v>6.56</v>
      </c>
      <c r="AC3150" s="22">
        <v>0</v>
      </c>
      <c r="AD3150" s="42">
        <v>0</v>
      </c>
      <c r="AE3150" s="22">
        <v>999999</v>
      </c>
      <c r="AF3150" s="22">
        <v>0</v>
      </c>
      <c r="AG3150" s="22">
        <v>0</v>
      </c>
      <c r="AH3150" s="22">
        <v>0</v>
      </c>
      <c r="AI3150" s="22">
        <v>0</v>
      </c>
      <c r="AJ3150" s="22">
        <v>0</v>
      </c>
      <c r="AK3150" s="22">
        <v>0</v>
      </c>
      <c r="AL3150" s="45">
        <v>0</v>
      </c>
      <c r="AM3150" s="45">
        <v>0</v>
      </c>
      <c r="AN3150" s="45">
        <v>0</v>
      </c>
      <c r="AO3150" s="45">
        <v>0</v>
      </c>
      <c r="AP3150" s="45">
        <v>0</v>
      </c>
      <c r="AQ3150" s="45">
        <v>0</v>
      </c>
      <c r="AR3150" s="45">
        <v>0</v>
      </c>
      <c r="AS3150" s="45" t="s">
        <v>4445</v>
      </c>
      <c r="AT3150" s="45" t="s">
        <v>4445</v>
      </c>
      <c r="AU3150" s="45">
        <v>0</v>
      </c>
      <c r="AV3150" s="10">
        <v>16.048632218844983</v>
      </c>
      <c r="AW3150" s="10">
        <v>16.048632218844983</v>
      </c>
      <c r="AX3150" s="17">
        <v>0</v>
      </c>
    </row>
    <row r="3151" spans="1:50" x14ac:dyDescent="0.25">
      <c r="A3151" s="22" t="s">
        <v>539</v>
      </c>
      <c r="B3151" s="22" t="s">
        <v>3949</v>
      </c>
      <c r="C3151" s="22" t="s">
        <v>691</v>
      </c>
      <c r="D3151" s="22">
        <v>919</v>
      </c>
      <c r="E3151" s="22" t="s">
        <v>3889</v>
      </c>
      <c r="F3151" s="43">
        <v>0</v>
      </c>
      <c r="G3151" s="43">
        <v>0</v>
      </c>
      <c r="H3151" s="43">
        <v>5.2083333333333336E-2</v>
      </c>
      <c r="I3151" s="9">
        <v>5.2083333333333336E-2</v>
      </c>
      <c r="J3151" s="9">
        <v>0</v>
      </c>
      <c r="K3151" s="11">
        <v>5.2083333333333336E-2</v>
      </c>
      <c r="L3151" s="41">
        <v>0</v>
      </c>
      <c r="M3151" s="44">
        <v>0</v>
      </c>
      <c r="N3151" s="13">
        <v>0</v>
      </c>
      <c r="O3151" s="13">
        <v>0</v>
      </c>
      <c r="P3151" s="22">
        <v>0</v>
      </c>
      <c r="Q3151" s="22">
        <v>0</v>
      </c>
      <c r="R3151" s="14">
        <v>0</v>
      </c>
      <c r="S3151" s="22">
        <v>1</v>
      </c>
      <c r="T3151" s="22">
        <v>0</v>
      </c>
      <c r="U3151" s="22">
        <v>0</v>
      </c>
      <c r="V3151" s="22"/>
      <c r="W3151" s="22">
        <v>0</v>
      </c>
      <c r="X3151" s="22">
        <v>0</v>
      </c>
      <c r="Y3151" s="14">
        <v>0</v>
      </c>
      <c r="Z3151" s="10">
        <v>0</v>
      </c>
      <c r="AA3151" s="22">
        <v>0</v>
      </c>
      <c r="AB3151" s="22">
        <v>0</v>
      </c>
      <c r="AC3151" s="22">
        <v>0</v>
      </c>
      <c r="AD3151" s="42">
        <v>0</v>
      </c>
      <c r="AE3151" s="22">
        <v>999999</v>
      </c>
      <c r="AF3151" s="22">
        <v>0</v>
      </c>
      <c r="AG3151" s="22">
        <v>0</v>
      </c>
      <c r="AH3151" s="22">
        <v>1</v>
      </c>
      <c r="AI3151" s="22">
        <v>0</v>
      </c>
      <c r="AJ3151" s="22">
        <v>0</v>
      </c>
      <c r="AK3151" s="22">
        <v>0</v>
      </c>
      <c r="AL3151" s="45">
        <v>0</v>
      </c>
      <c r="AM3151" s="45">
        <v>0</v>
      </c>
      <c r="AN3151" s="45">
        <v>0</v>
      </c>
      <c r="AO3151" s="45">
        <v>0</v>
      </c>
      <c r="AP3151" s="45">
        <v>0</v>
      </c>
      <c r="AQ3151" s="45">
        <v>0</v>
      </c>
      <c r="AR3151" s="45">
        <v>0</v>
      </c>
      <c r="AS3151" s="45" t="s">
        <v>4445</v>
      </c>
      <c r="AT3151" s="45" t="s">
        <v>4445</v>
      </c>
      <c r="AU3151" s="45">
        <v>0</v>
      </c>
      <c r="AV3151" s="10">
        <v>0</v>
      </c>
      <c r="AW3151" s="10">
        <v>0</v>
      </c>
      <c r="AX3151" s="17">
        <v>1</v>
      </c>
    </row>
    <row r="3152" spans="1:50" x14ac:dyDescent="0.25">
      <c r="A3152" s="22" t="s">
        <v>539</v>
      </c>
      <c r="B3152" s="22" t="s">
        <v>3949</v>
      </c>
      <c r="C3152" s="22" t="s">
        <v>956</v>
      </c>
      <c r="D3152" s="22">
        <v>902</v>
      </c>
      <c r="E3152" s="22" t="s">
        <v>4375</v>
      </c>
      <c r="F3152" s="43">
        <v>0</v>
      </c>
      <c r="G3152" s="43">
        <v>0</v>
      </c>
      <c r="H3152" s="43">
        <v>8.693181818181818E-2</v>
      </c>
      <c r="I3152" s="9">
        <v>0</v>
      </c>
      <c r="J3152" s="9">
        <v>8.693181818181818E-2</v>
      </c>
      <c r="K3152" s="11">
        <v>0</v>
      </c>
      <c r="L3152" s="41">
        <v>0</v>
      </c>
      <c r="M3152" s="44">
        <v>0</v>
      </c>
      <c r="N3152" s="13">
        <v>0</v>
      </c>
      <c r="O3152" s="13">
        <v>0</v>
      </c>
      <c r="P3152" s="22">
        <v>0</v>
      </c>
      <c r="Q3152" s="22">
        <v>0</v>
      </c>
      <c r="R3152" s="14">
        <v>0</v>
      </c>
      <c r="S3152" s="22">
        <v>2</v>
      </c>
      <c r="T3152" s="22">
        <v>1</v>
      </c>
      <c r="U3152" s="22">
        <v>12</v>
      </c>
      <c r="V3152" s="22"/>
      <c r="W3152" s="22">
        <v>4</v>
      </c>
      <c r="X3152" s="22">
        <v>4</v>
      </c>
      <c r="Y3152" s="14">
        <v>12</v>
      </c>
      <c r="Z3152" s="10">
        <v>4</v>
      </c>
      <c r="AA3152" s="22">
        <v>4</v>
      </c>
      <c r="AB3152" s="22">
        <v>6.56</v>
      </c>
      <c r="AC3152" s="22">
        <v>0</v>
      </c>
      <c r="AD3152" s="42">
        <v>0</v>
      </c>
      <c r="AE3152" s="22">
        <v>999999</v>
      </c>
      <c r="AF3152" s="22">
        <v>0</v>
      </c>
      <c r="AG3152" s="22">
        <v>0</v>
      </c>
      <c r="AH3152" s="22">
        <v>0</v>
      </c>
      <c r="AI3152" s="22">
        <v>0</v>
      </c>
      <c r="AJ3152" s="22">
        <v>0</v>
      </c>
      <c r="AK3152" s="22">
        <v>0</v>
      </c>
      <c r="AL3152" s="45">
        <v>0</v>
      </c>
      <c r="AM3152" s="45">
        <v>0</v>
      </c>
      <c r="AN3152" s="45">
        <v>0</v>
      </c>
      <c r="AO3152" s="45">
        <v>0</v>
      </c>
      <c r="AP3152" s="45">
        <v>0</v>
      </c>
      <c r="AQ3152" s="45">
        <v>0</v>
      </c>
      <c r="AR3152" s="45">
        <v>0</v>
      </c>
      <c r="AS3152" s="45" t="s">
        <v>4445</v>
      </c>
      <c r="AT3152" s="45" t="s">
        <v>4445</v>
      </c>
      <c r="AU3152" s="45">
        <v>0</v>
      </c>
      <c r="AV3152" s="10">
        <v>46.013071895424837</v>
      </c>
      <c r="AW3152" s="10">
        <v>46.013071895424837</v>
      </c>
      <c r="AX3152" s="17">
        <v>0</v>
      </c>
    </row>
    <row r="3153" spans="1:50" x14ac:dyDescent="0.25">
      <c r="A3153" s="22" t="s">
        <v>539</v>
      </c>
      <c r="B3153" s="22" t="s">
        <v>3949</v>
      </c>
      <c r="C3153" s="22" t="s">
        <v>4376</v>
      </c>
      <c r="D3153" s="22">
        <v>3068</v>
      </c>
      <c r="E3153" s="22" t="s">
        <v>4377</v>
      </c>
      <c r="F3153" s="43">
        <v>1.1E-5</v>
      </c>
      <c r="G3153" s="43">
        <v>1.0005299890199999</v>
      </c>
      <c r="H3153" s="43">
        <v>0.1556818181818182</v>
      </c>
      <c r="I3153" s="9">
        <v>0</v>
      </c>
      <c r="J3153" s="9">
        <v>0.1556818181818182</v>
      </c>
      <c r="K3153" s="11">
        <v>0</v>
      </c>
      <c r="L3153" s="41">
        <v>5</v>
      </c>
      <c r="M3153" s="44">
        <v>0</v>
      </c>
      <c r="N3153" s="13">
        <v>0</v>
      </c>
      <c r="O3153" s="13">
        <v>0</v>
      </c>
      <c r="P3153" s="22">
        <v>0</v>
      </c>
      <c r="Q3153" s="22">
        <v>0</v>
      </c>
      <c r="R3153" s="14">
        <v>0</v>
      </c>
      <c r="S3153" s="22">
        <v>3</v>
      </c>
      <c r="T3153" s="22">
        <v>1</v>
      </c>
      <c r="U3153" s="22">
        <v>21</v>
      </c>
      <c r="V3153" s="22"/>
      <c r="W3153" s="22">
        <v>6</v>
      </c>
      <c r="X3153" s="22">
        <v>5</v>
      </c>
      <c r="Y3153" s="14">
        <v>21</v>
      </c>
      <c r="Z3153" s="10">
        <v>6</v>
      </c>
      <c r="AA3153" s="22">
        <v>5</v>
      </c>
      <c r="AB3153" s="22">
        <v>10.11</v>
      </c>
      <c r="AC3153" s="22">
        <v>1.0994173208915298E-5</v>
      </c>
      <c r="AD3153" s="42">
        <v>0</v>
      </c>
      <c r="AE3153" s="22">
        <v>999999</v>
      </c>
      <c r="AF3153" s="22">
        <v>0</v>
      </c>
      <c r="AG3153" s="22">
        <v>0</v>
      </c>
      <c r="AH3153" s="22">
        <v>0</v>
      </c>
      <c r="AI3153" s="22">
        <v>0</v>
      </c>
      <c r="AJ3153" s="22">
        <v>0</v>
      </c>
      <c r="AK3153" s="22">
        <v>0</v>
      </c>
      <c r="AL3153" s="45">
        <v>0</v>
      </c>
      <c r="AM3153" s="45">
        <v>0</v>
      </c>
      <c r="AN3153" s="45">
        <v>0</v>
      </c>
      <c r="AO3153" s="45">
        <v>0</v>
      </c>
      <c r="AP3153" s="45">
        <v>0</v>
      </c>
      <c r="AQ3153" s="45">
        <v>0</v>
      </c>
      <c r="AR3153" s="45">
        <v>0</v>
      </c>
      <c r="AS3153" s="45" t="s">
        <v>4445</v>
      </c>
      <c r="AT3153" s="45" t="s">
        <v>4445</v>
      </c>
      <c r="AU3153" s="45">
        <v>0</v>
      </c>
      <c r="AV3153" s="10">
        <v>38.540145985401459</v>
      </c>
      <c r="AW3153" s="10">
        <v>38.540145985401459</v>
      </c>
      <c r="AX3153" s="17">
        <v>0</v>
      </c>
    </row>
    <row r="3154" spans="1:50" x14ac:dyDescent="0.25">
      <c r="A3154" s="22" t="s">
        <v>539</v>
      </c>
      <c r="B3154" s="22" t="s">
        <v>3949</v>
      </c>
      <c r="C3154" s="22" t="s">
        <v>674</v>
      </c>
      <c r="D3154" s="22">
        <v>7226</v>
      </c>
      <c r="E3154" s="22" t="s">
        <v>4378</v>
      </c>
      <c r="F3154" s="43">
        <v>0</v>
      </c>
      <c r="G3154" s="43">
        <v>0</v>
      </c>
      <c r="H3154" s="43">
        <v>0.10037878787878789</v>
      </c>
      <c r="I3154" s="9">
        <v>4.9621212121212128E-2</v>
      </c>
      <c r="J3154" s="9">
        <v>5.0757575757575765E-2</v>
      </c>
      <c r="K3154" s="11">
        <v>0.10037878787878789</v>
      </c>
      <c r="L3154" s="41">
        <v>0</v>
      </c>
      <c r="M3154" s="44">
        <v>4</v>
      </c>
      <c r="N3154" s="13">
        <v>0</v>
      </c>
      <c r="O3154" s="13">
        <v>0</v>
      </c>
      <c r="P3154" s="22">
        <v>0</v>
      </c>
      <c r="Q3154" s="22">
        <v>0</v>
      </c>
      <c r="R3154" s="14">
        <v>0</v>
      </c>
      <c r="S3154" s="22">
        <v>2</v>
      </c>
      <c r="T3154" s="22">
        <v>0</v>
      </c>
      <c r="U3154" s="22">
        <v>4</v>
      </c>
      <c r="V3154" s="22"/>
      <c r="W3154" s="22">
        <v>0</v>
      </c>
      <c r="X3154" s="22">
        <v>0</v>
      </c>
      <c r="Y3154" s="14">
        <v>0</v>
      </c>
      <c r="Z3154" s="10">
        <v>0</v>
      </c>
      <c r="AA3154" s="22">
        <v>0</v>
      </c>
      <c r="AB3154" s="22">
        <v>0</v>
      </c>
      <c r="AC3154" s="22">
        <v>0</v>
      </c>
      <c r="AD3154" s="42">
        <v>0</v>
      </c>
      <c r="AE3154" s="22">
        <v>999999</v>
      </c>
      <c r="AF3154" s="22">
        <v>0</v>
      </c>
      <c r="AG3154" s="22">
        <v>0</v>
      </c>
      <c r="AH3154" s="22">
        <v>0</v>
      </c>
      <c r="AI3154" s="22">
        <v>0</v>
      </c>
      <c r="AJ3154" s="22">
        <v>0</v>
      </c>
      <c r="AK3154" s="22">
        <v>0</v>
      </c>
      <c r="AL3154" s="45">
        <v>0</v>
      </c>
      <c r="AM3154" s="45">
        <v>0</v>
      </c>
      <c r="AN3154" s="45">
        <v>0</v>
      </c>
      <c r="AO3154" s="45">
        <v>0</v>
      </c>
      <c r="AP3154" s="45">
        <v>0</v>
      </c>
      <c r="AQ3154" s="45">
        <v>0</v>
      </c>
      <c r="AR3154" s="45">
        <v>0</v>
      </c>
      <c r="AS3154" s="45" t="s">
        <v>4445</v>
      </c>
      <c r="AT3154" s="45" t="s">
        <v>4445</v>
      </c>
      <c r="AU3154" s="45">
        <v>0</v>
      </c>
      <c r="AV3154" s="10">
        <v>0</v>
      </c>
      <c r="AW3154" s="10">
        <v>0</v>
      </c>
      <c r="AX3154" s="17">
        <v>0.49433962264150949</v>
      </c>
    </row>
    <row r="3155" spans="1:50" x14ac:dyDescent="0.25">
      <c r="A3155" s="22" t="s">
        <v>8</v>
      </c>
      <c r="B3155" s="22" t="s">
        <v>3953</v>
      </c>
      <c r="C3155" s="22" t="s">
        <v>4379</v>
      </c>
      <c r="D3155" s="22">
        <v>6826</v>
      </c>
      <c r="E3155" s="22" t="s">
        <v>4380</v>
      </c>
      <c r="F3155" s="43">
        <v>0</v>
      </c>
      <c r="G3155" s="43">
        <v>0</v>
      </c>
      <c r="H3155" s="43">
        <v>0.14696969696969697</v>
      </c>
      <c r="I3155" s="9">
        <v>0</v>
      </c>
      <c r="J3155" s="9">
        <v>0.14696969696969697</v>
      </c>
      <c r="K3155" s="11">
        <v>0</v>
      </c>
      <c r="L3155" s="41">
        <v>0</v>
      </c>
      <c r="M3155" s="44">
        <v>0</v>
      </c>
      <c r="N3155" s="13">
        <v>0</v>
      </c>
      <c r="O3155" s="13">
        <v>0</v>
      </c>
      <c r="P3155" s="22">
        <v>0</v>
      </c>
      <c r="Q3155" s="22">
        <v>0</v>
      </c>
      <c r="R3155" s="14">
        <v>0</v>
      </c>
      <c r="S3155" s="22">
        <v>4</v>
      </c>
      <c r="T3155" s="22">
        <v>1</v>
      </c>
      <c r="U3155" s="22">
        <v>12</v>
      </c>
      <c r="V3155" s="22"/>
      <c r="W3155" s="22">
        <v>4</v>
      </c>
      <c r="X3155" s="22">
        <v>4</v>
      </c>
      <c r="Y3155" s="14">
        <v>12</v>
      </c>
      <c r="Z3155" s="10">
        <v>4</v>
      </c>
      <c r="AA3155" s="22">
        <v>4</v>
      </c>
      <c r="AB3155" s="22">
        <v>6.56</v>
      </c>
      <c r="AC3155" s="22">
        <v>0</v>
      </c>
      <c r="AD3155" s="42">
        <v>0</v>
      </c>
      <c r="AE3155" s="22">
        <v>999999</v>
      </c>
      <c r="AF3155" s="22">
        <v>0</v>
      </c>
      <c r="AG3155" s="22">
        <v>0</v>
      </c>
      <c r="AH3155" s="22">
        <v>0</v>
      </c>
      <c r="AI3155" s="22">
        <v>0</v>
      </c>
      <c r="AJ3155" s="22">
        <v>0</v>
      </c>
      <c r="AK3155" s="22">
        <v>0</v>
      </c>
      <c r="AL3155" s="45">
        <v>0</v>
      </c>
      <c r="AM3155" s="45">
        <v>0</v>
      </c>
      <c r="AN3155" s="45">
        <v>0</v>
      </c>
      <c r="AO3155" s="45">
        <v>0</v>
      </c>
      <c r="AP3155" s="45">
        <v>0</v>
      </c>
      <c r="AQ3155" s="45">
        <v>0</v>
      </c>
      <c r="AR3155" s="45">
        <v>0</v>
      </c>
      <c r="AS3155" s="45" t="s">
        <v>4445</v>
      </c>
      <c r="AT3155" s="45" t="s">
        <v>4445</v>
      </c>
      <c r="AU3155" s="45">
        <v>0</v>
      </c>
      <c r="AV3155" s="10">
        <v>27.216494845360824</v>
      </c>
      <c r="AW3155" s="10">
        <v>27.216494845360824</v>
      </c>
      <c r="AX3155" s="17">
        <v>0</v>
      </c>
    </row>
    <row r="3156" spans="1:50" x14ac:dyDescent="0.25">
      <c r="A3156" s="22" t="s">
        <v>8</v>
      </c>
      <c r="B3156" s="22" t="s">
        <v>3953</v>
      </c>
      <c r="C3156" s="22" t="s">
        <v>4379</v>
      </c>
      <c r="D3156" s="22">
        <v>965</v>
      </c>
      <c r="E3156" s="22" t="s">
        <v>4381</v>
      </c>
      <c r="F3156" s="43">
        <v>0</v>
      </c>
      <c r="G3156" s="43">
        <v>0</v>
      </c>
      <c r="H3156" s="43">
        <v>4.2270833333333337</v>
      </c>
      <c r="I3156" s="9">
        <v>0</v>
      </c>
      <c r="J3156" s="9">
        <v>4.2270833333333337</v>
      </c>
      <c r="K3156" s="11">
        <v>0</v>
      </c>
      <c r="L3156" s="41">
        <v>0</v>
      </c>
      <c r="M3156" s="44">
        <v>0</v>
      </c>
      <c r="N3156" s="13">
        <v>0</v>
      </c>
      <c r="O3156" s="13">
        <v>0</v>
      </c>
      <c r="P3156" s="22">
        <v>0</v>
      </c>
      <c r="Q3156" s="22">
        <v>0</v>
      </c>
      <c r="R3156" s="14">
        <v>0</v>
      </c>
      <c r="S3156" s="22">
        <v>106</v>
      </c>
      <c r="T3156" s="22">
        <v>1</v>
      </c>
      <c r="U3156" s="22">
        <v>12</v>
      </c>
      <c r="V3156" s="22"/>
      <c r="W3156" s="22">
        <v>4</v>
      </c>
      <c r="X3156" s="22">
        <v>4</v>
      </c>
      <c r="Y3156" s="14">
        <v>12</v>
      </c>
      <c r="Z3156" s="10">
        <v>4</v>
      </c>
      <c r="AA3156" s="22">
        <v>4</v>
      </c>
      <c r="AB3156" s="22">
        <v>6.56</v>
      </c>
      <c r="AC3156" s="22">
        <v>0</v>
      </c>
      <c r="AD3156" s="42">
        <v>0</v>
      </c>
      <c r="AE3156" s="22">
        <v>999999</v>
      </c>
      <c r="AF3156" s="22">
        <v>0</v>
      </c>
      <c r="AG3156" s="22">
        <v>0</v>
      </c>
      <c r="AH3156" s="22">
        <v>0</v>
      </c>
      <c r="AI3156" s="22">
        <v>0</v>
      </c>
      <c r="AJ3156" s="22">
        <v>0</v>
      </c>
      <c r="AK3156" s="22">
        <v>0</v>
      </c>
      <c r="AL3156" s="45">
        <v>0</v>
      </c>
      <c r="AM3156" s="45">
        <v>0</v>
      </c>
      <c r="AN3156" s="45">
        <v>0</v>
      </c>
      <c r="AO3156" s="45">
        <v>0</v>
      </c>
      <c r="AP3156" s="45">
        <v>0</v>
      </c>
      <c r="AQ3156" s="45">
        <v>0</v>
      </c>
      <c r="AR3156" s="45">
        <v>0</v>
      </c>
      <c r="AS3156" s="45" t="s">
        <v>4445</v>
      </c>
      <c r="AT3156" s="45" t="s">
        <v>4445</v>
      </c>
      <c r="AU3156" s="45">
        <v>0</v>
      </c>
      <c r="AV3156" s="10">
        <v>0.94627895515032023</v>
      </c>
      <c r="AW3156" s="10">
        <v>0.94627895515032023</v>
      </c>
      <c r="AX3156" s="17">
        <v>0</v>
      </c>
    </row>
    <row r="3157" spans="1:50" x14ac:dyDescent="0.25">
      <c r="A3157" s="22" t="s">
        <v>8</v>
      </c>
      <c r="B3157" s="22" t="s">
        <v>3953</v>
      </c>
      <c r="C3157" s="22" t="s">
        <v>4379</v>
      </c>
      <c r="D3157" s="22">
        <v>1872</v>
      </c>
      <c r="E3157" s="22" t="s">
        <v>4382</v>
      </c>
      <c r="F3157" s="43">
        <v>0</v>
      </c>
      <c r="G3157" s="43">
        <v>0</v>
      </c>
      <c r="H3157" s="43">
        <v>17.679924242424242</v>
      </c>
      <c r="I3157" s="9">
        <v>0</v>
      </c>
      <c r="J3157" s="9">
        <v>17.679924242424242</v>
      </c>
      <c r="K3157" s="11">
        <v>0</v>
      </c>
      <c r="L3157" s="41">
        <v>0</v>
      </c>
      <c r="M3157" s="44">
        <v>0</v>
      </c>
      <c r="N3157" s="13">
        <v>0</v>
      </c>
      <c r="O3157" s="13">
        <v>0</v>
      </c>
      <c r="P3157" s="22">
        <v>0</v>
      </c>
      <c r="Q3157" s="22">
        <v>0</v>
      </c>
      <c r="R3157" s="14">
        <v>0</v>
      </c>
      <c r="S3157" s="22">
        <v>462</v>
      </c>
      <c r="T3157" s="22">
        <v>1</v>
      </c>
      <c r="U3157" s="22">
        <v>12</v>
      </c>
      <c r="V3157" s="22"/>
      <c r="W3157" s="22">
        <v>4</v>
      </c>
      <c r="X3157" s="22">
        <v>4</v>
      </c>
      <c r="Y3157" s="14">
        <v>12</v>
      </c>
      <c r="Z3157" s="10">
        <v>4</v>
      </c>
      <c r="AA3157" s="22">
        <v>4</v>
      </c>
      <c r="AB3157" s="22">
        <v>6.56</v>
      </c>
      <c r="AC3157" s="22">
        <v>0</v>
      </c>
      <c r="AD3157" s="42">
        <v>0</v>
      </c>
      <c r="AE3157" s="22">
        <v>999999</v>
      </c>
      <c r="AF3157" s="22">
        <v>0</v>
      </c>
      <c r="AG3157" s="22">
        <v>0</v>
      </c>
      <c r="AH3157" s="22">
        <v>0</v>
      </c>
      <c r="AI3157" s="22">
        <v>0</v>
      </c>
      <c r="AJ3157" s="22">
        <v>0</v>
      </c>
      <c r="AK3157" s="22">
        <v>0</v>
      </c>
      <c r="AL3157" s="45">
        <v>0</v>
      </c>
      <c r="AM3157" s="45">
        <v>0</v>
      </c>
      <c r="AN3157" s="45">
        <v>0</v>
      </c>
      <c r="AO3157" s="45">
        <v>0</v>
      </c>
      <c r="AP3157" s="45">
        <v>0</v>
      </c>
      <c r="AQ3157" s="45">
        <v>0</v>
      </c>
      <c r="AR3157" s="45">
        <v>0</v>
      </c>
      <c r="AS3157" s="45" t="s">
        <v>4445</v>
      </c>
      <c r="AT3157" s="45" t="s">
        <v>4445</v>
      </c>
      <c r="AU3157" s="45">
        <v>0</v>
      </c>
      <c r="AV3157" s="10">
        <v>0.22624531333690412</v>
      </c>
      <c r="AW3157" s="10">
        <v>0.22624531333690412</v>
      </c>
      <c r="AX3157" s="17">
        <v>0</v>
      </c>
    </row>
    <row r="3158" spans="1:50" x14ac:dyDescent="0.25">
      <c r="A3158" s="22" t="s">
        <v>8</v>
      </c>
      <c r="B3158" s="22" t="s">
        <v>3953</v>
      </c>
      <c r="C3158" s="22" t="s">
        <v>4379</v>
      </c>
      <c r="D3158" s="22">
        <v>8217</v>
      </c>
      <c r="E3158" s="22" t="s">
        <v>4383</v>
      </c>
      <c r="F3158" s="43">
        <v>0</v>
      </c>
      <c r="G3158" s="43">
        <v>0</v>
      </c>
      <c r="H3158" s="43">
        <v>25.537310606060604</v>
      </c>
      <c r="I3158" s="9">
        <v>0</v>
      </c>
      <c r="J3158" s="9">
        <v>25.537310606060604</v>
      </c>
      <c r="K3158" s="11">
        <v>0</v>
      </c>
      <c r="L3158" s="41">
        <v>0</v>
      </c>
      <c r="M3158" s="44">
        <v>0</v>
      </c>
      <c r="N3158" s="13">
        <v>0</v>
      </c>
      <c r="O3158" s="13">
        <v>0</v>
      </c>
      <c r="P3158" s="22">
        <v>0</v>
      </c>
      <c r="Q3158" s="22">
        <v>0</v>
      </c>
      <c r="R3158" s="14">
        <v>0</v>
      </c>
      <c r="S3158" s="22">
        <v>608</v>
      </c>
      <c r="T3158" s="22">
        <v>1</v>
      </c>
      <c r="U3158" s="22">
        <v>12</v>
      </c>
      <c r="V3158" s="22"/>
      <c r="W3158" s="22">
        <v>4</v>
      </c>
      <c r="X3158" s="22">
        <v>4</v>
      </c>
      <c r="Y3158" s="14">
        <v>12</v>
      </c>
      <c r="Z3158" s="10">
        <v>4</v>
      </c>
      <c r="AA3158" s="22">
        <v>4</v>
      </c>
      <c r="AB3158" s="22">
        <v>6.56</v>
      </c>
      <c r="AC3158" s="22">
        <v>0</v>
      </c>
      <c r="AD3158" s="42">
        <v>0</v>
      </c>
      <c r="AE3158" s="22">
        <v>999999</v>
      </c>
      <c r="AF3158" s="22">
        <v>0</v>
      </c>
      <c r="AG3158" s="22">
        <v>0</v>
      </c>
      <c r="AH3158" s="22">
        <v>0</v>
      </c>
      <c r="AI3158" s="22">
        <v>0</v>
      </c>
      <c r="AJ3158" s="22">
        <v>0</v>
      </c>
      <c r="AK3158" s="22">
        <v>0</v>
      </c>
      <c r="AL3158" s="45">
        <v>0</v>
      </c>
      <c r="AM3158" s="45">
        <v>0</v>
      </c>
      <c r="AN3158" s="45">
        <v>0</v>
      </c>
      <c r="AO3158" s="45">
        <v>0</v>
      </c>
      <c r="AP3158" s="45">
        <v>0</v>
      </c>
      <c r="AQ3158" s="45">
        <v>0</v>
      </c>
      <c r="AR3158" s="45">
        <v>0</v>
      </c>
      <c r="AS3158" s="45" t="s">
        <v>4445</v>
      </c>
      <c r="AT3158" s="45" t="s">
        <v>4445</v>
      </c>
      <c r="AU3158" s="45">
        <v>0</v>
      </c>
      <c r="AV3158" s="10">
        <v>0.15663356497103911</v>
      </c>
      <c r="AW3158" s="10">
        <v>0.15663356497103911</v>
      </c>
      <c r="AX3158" s="17">
        <v>0</v>
      </c>
    </row>
    <row r="3159" spans="1:50" x14ac:dyDescent="0.25">
      <c r="A3159" s="22" t="s">
        <v>8</v>
      </c>
      <c r="B3159" s="22" t="s">
        <v>3953</v>
      </c>
      <c r="C3159" s="22" t="s">
        <v>4379</v>
      </c>
      <c r="D3159" s="22">
        <v>4245</v>
      </c>
      <c r="E3159" s="22" t="s">
        <v>4384</v>
      </c>
      <c r="F3159" s="43">
        <v>0</v>
      </c>
      <c r="G3159" s="43">
        <v>0</v>
      </c>
      <c r="H3159" s="43">
        <v>37.471780303030307</v>
      </c>
      <c r="I3159" s="9">
        <v>0</v>
      </c>
      <c r="J3159" s="9">
        <v>37.471780303030307</v>
      </c>
      <c r="K3159" s="11">
        <v>0</v>
      </c>
      <c r="L3159" s="41">
        <v>0</v>
      </c>
      <c r="M3159" s="44">
        <v>0</v>
      </c>
      <c r="N3159" s="13">
        <v>0</v>
      </c>
      <c r="O3159" s="13">
        <v>0</v>
      </c>
      <c r="P3159" s="22">
        <v>0</v>
      </c>
      <c r="Q3159" s="22">
        <v>0</v>
      </c>
      <c r="R3159" s="14">
        <v>0</v>
      </c>
      <c r="S3159" s="22">
        <v>844</v>
      </c>
      <c r="T3159" s="22">
        <v>1</v>
      </c>
      <c r="U3159" s="22">
        <v>12</v>
      </c>
      <c r="V3159" s="22"/>
      <c r="W3159" s="22">
        <v>4</v>
      </c>
      <c r="X3159" s="22">
        <v>4</v>
      </c>
      <c r="Y3159" s="14">
        <v>12</v>
      </c>
      <c r="Z3159" s="10">
        <v>4</v>
      </c>
      <c r="AA3159" s="22">
        <v>4</v>
      </c>
      <c r="AB3159" s="22">
        <v>6.56</v>
      </c>
      <c r="AC3159" s="22">
        <v>0</v>
      </c>
      <c r="AD3159" s="42">
        <v>0</v>
      </c>
      <c r="AE3159" s="22">
        <v>999999</v>
      </c>
      <c r="AF3159" s="22">
        <v>0</v>
      </c>
      <c r="AG3159" s="22">
        <v>0</v>
      </c>
      <c r="AH3159" s="22">
        <v>0</v>
      </c>
      <c r="AI3159" s="22">
        <v>0</v>
      </c>
      <c r="AJ3159" s="22">
        <v>0</v>
      </c>
      <c r="AK3159" s="22">
        <v>0</v>
      </c>
      <c r="AL3159" s="45">
        <v>0</v>
      </c>
      <c r="AM3159" s="45">
        <v>0</v>
      </c>
      <c r="AN3159" s="45">
        <v>0</v>
      </c>
      <c r="AO3159" s="45">
        <v>0</v>
      </c>
      <c r="AP3159" s="45">
        <v>0</v>
      </c>
      <c r="AQ3159" s="45">
        <v>0</v>
      </c>
      <c r="AR3159" s="45">
        <v>0</v>
      </c>
      <c r="AS3159" s="45" t="s">
        <v>4445</v>
      </c>
      <c r="AT3159" s="45" t="s">
        <v>4445</v>
      </c>
      <c r="AU3159" s="45">
        <v>0</v>
      </c>
      <c r="AV3159" s="10">
        <v>0.10674699647714693</v>
      </c>
      <c r="AW3159" s="10">
        <v>0.10674699647714693</v>
      </c>
      <c r="AX3159" s="17">
        <v>0</v>
      </c>
    </row>
    <row r="3160" spans="1:50" x14ac:dyDescent="0.25">
      <c r="A3160" s="22" t="s">
        <v>8</v>
      </c>
      <c r="B3160" s="22" t="s">
        <v>3953</v>
      </c>
      <c r="C3160" s="22" t="s">
        <v>4379</v>
      </c>
      <c r="D3160" s="22">
        <v>3419</v>
      </c>
      <c r="E3160" s="22" t="s">
        <v>4385</v>
      </c>
      <c r="F3160" s="43">
        <v>0</v>
      </c>
      <c r="G3160" s="43">
        <v>0</v>
      </c>
      <c r="H3160" s="43">
        <v>24.641477272727272</v>
      </c>
      <c r="I3160" s="9">
        <v>0</v>
      </c>
      <c r="J3160" s="9">
        <v>24.641477272727272</v>
      </c>
      <c r="K3160" s="11">
        <v>0</v>
      </c>
      <c r="L3160" s="41">
        <v>0</v>
      </c>
      <c r="M3160" s="44">
        <v>0</v>
      </c>
      <c r="N3160" s="13">
        <v>0</v>
      </c>
      <c r="O3160" s="13">
        <v>0</v>
      </c>
      <c r="P3160" s="22">
        <v>0</v>
      </c>
      <c r="Q3160" s="22">
        <v>0</v>
      </c>
      <c r="R3160" s="14">
        <v>0</v>
      </c>
      <c r="S3160" s="22">
        <v>625</v>
      </c>
      <c r="T3160" s="22">
        <v>1</v>
      </c>
      <c r="U3160" s="22">
        <v>12</v>
      </c>
      <c r="V3160" s="22"/>
      <c r="W3160" s="22">
        <v>4</v>
      </c>
      <c r="X3160" s="22">
        <v>4</v>
      </c>
      <c r="Y3160" s="14">
        <v>12</v>
      </c>
      <c r="Z3160" s="10">
        <v>4</v>
      </c>
      <c r="AA3160" s="22">
        <v>4</v>
      </c>
      <c r="AB3160" s="22">
        <v>6.56</v>
      </c>
      <c r="AC3160" s="22">
        <v>0</v>
      </c>
      <c r="AD3160" s="42">
        <v>0</v>
      </c>
      <c r="AE3160" s="22">
        <v>999999</v>
      </c>
      <c r="AF3160" s="22">
        <v>0</v>
      </c>
      <c r="AG3160" s="22">
        <v>0</v>
      </c>
      <c r="AH3160" s="22">
        <v>0</v>
      </c>
      <c r="AI3160" s="22">
        <v>0</v>
      </c>
      <c r="AJ3160" s="22">
        <v>0</v>
      </c>
      <c r="AK3160" s="22">
        <v>0</v>
      </c>
      <c r="AL3160" s="45">
        <v>0</v>
      </c>
      <c r="AM3160" s="45">
        <v>0</v>
      </c>
      <c r="AN3160" s="45">
        <v>0</v>
      </c>
      <c r="AO3160" s="45">
        <v>0</v>
      </c>
      <c r="AP3160" s="45">
        <v>0</v>
      </c>
      <c r="AQ3160" s="45">
        <v>0</v>
      </c>
      <c r="AR3160" s="45">
        <v>0</v>
      </c>
      <c r="AS3160" s="45" t="s">
        <v>4445</v>
      </c>
      <c r="AT3160" s="45" t="s">
        <v>4445</v>
      </c>
      <c r="AU3160" s="45">
        <v>0</v>
      </c>
      <c r="AV3160" s="10">
        <v>0.16232793008831192</v>
      </c>
      <c r="AW3160" s="10">
        <v>0.16232793008831192</v>
      </c>
      <c r="AX3160" s="17">
        <v>0</v>
      </c>
    </row>
    <row r="3161" spans="1:50" x14ac:dyDescent="0.25">
      <c r="A3161" s="22" t="s">
        <v>8</v>
      </c>
      <c r="B3161" s="22" t="s">
        <v>3953</v>
      </c>
      <c r="C3161" s="22" t="s">
        <v>4379</v>
      </c>
      <c r="D3161" s="22">
        <v>182</v>
      </c>
      <c r="E3161" s="22" t="s">
        <v>4386</v>
      </c>
      <c r="F3161" s="43">
        <v>0</v>
      </c>
      <c r="G3161" s="43">
        <v>0</v>
      </c>
      <c r="H3161" s="43">
        <v>15.962121212121213</v>
      </c>
      <c r="I3161" s="9">
        <v>0</v>
      </c>
      <c r="J3161" s="9">
        <v>15.962121212121213</v>
      </c>
      <c r="K3161" s="11">
        <v>0</v>
      </c>
      <c r="L3161" s="41">
        <v>0</v>
      </c>
      <c r="M3161" s="44">
        <v>0</v>
      </c>
      <c r="N3161" s="13">
        <v>0</v>
      </c>
      <c r="O3161" s="13">
        <v>0</v>
      </c>
      <c r="P3161" s="22">
        <v>0</v>
      </c>
      <c r="Q3161" s="22">
        <v>0</v>
      </c>
      <c r="R3161" s="14">
        <v>0</v>
      </c>
      <c r="S3161" s="22">
        <v>630</v>
      </c>
      <c r="T3161" s="22">
        <v>1</v>
      </c>
      <c r="U3161" s="22">
        <v>12</v>
      </c>
      <c r="V3161" s="22"/>
      <c r="W3161" s="22">
        <v>4</v>
      </c>
      <c r="X3161" s="22">
        <v>4</v>
      </c>
      <c r="Y3161" s="14">
        <v>12</v>
      </c>
      <c r="Z3161" s="10">
        <v>4</v>
      </c>
      <c r="AA3161" s="22">
        <v>4</v>
      </c>
      <c r="AB3161" s="22">
        <v>6.56</v>
      </c>
      <c r="AC3161" s="22">
        <v>0</v>
      </c>
      <c r="AD3161" s="42">
        <v>0</v>
      </c>
      <c r="AE3161" s="22">
        <v>999999</v>
      </c>
      <c r="AF3161" s="22">
        <v>0</v>
      </c>
      <c r="AG3161" s="22">
        <v>0</v>
      </c>
      <c r="AH3161" s="22">
        <v>0</v>
      </c>
      <c r="AI3161" s="22">
        <v>0</v>
      </c>
      <c r="AJ3161" s="22">
        <v>0</v>
      </c>
      <c r="AK3161" s="22">
        <v>0</v>
      </c>
      <c r="AL3161" s="45">
        <v>0</v>
      </c>
      <c r="AM3161" s="45">
        <v>0</v>
      </c>
      <c r="AN3161" s="45">
        <v>0</v>
      </c>
      <c r="AO3161" s="45">
        <v>0</v>
      </c>
      <c r="AP3161" s="45">
        <v>0</v>
      </c>
      <c r="AQ3161" s="45">
        <v>0</v>
      </c>
      <c r="AR3161" s="45">
        <v>0</v>
      </c>
      <c r="AS3161" s="45" t="s">
        <v>4445</v>
      </c>
      <c r="AT3161" s="45" t="s">
        <v>4445</v>
      </c>
      <c r="AU3161" s="45">
        <v>0</v>
      </c>
      <c r="AV3161" s="10">
        <v>0.25059326056003794</v>
      </c>
      <c r="AW3161" s="10">
        <v>0.25059326056003794</v>
      </c>
      <c r="AX3161" s="17">
        <v>0</v>
      </c>
    </row>
    <row r="3162" spans="1:50" x14ac:dyDescent="0.25">
      <c r="A3162" s="22" t="s">
        <v>8</v>
      </c>
      <c r="B3162" s="22" t="s">
        <v>3953</v>
      </c>
      <c r="C3162" s="22" t="s">
        <v>4379</v>
      </c>
      <c r="D3162" s="22">
        <v>6711</v>
      </c>
      <c r="E3162" s="22" t="s">
        <v>4387</v>
      </c>
      <c r="F3162" s="43">
        <v>0</v>
      </c>
      <c r="G3162" s="43">
        <v>0</v>
      </c>
      <c r="H3162" s="43">
        <v>0.90321969696969695</v>
      </c>
      <c r="I3162" s="9">
        <v>0</v>
      </c>
      <c r="J3162" s="9">
        <v>0.90321969696969695</v>
      </c>
      <c r="K3162" s="11">
        <v>0</v>
      </c>
      <c r="L3162" s="41">
        <v>0</v>
      </c>
      <c r="M3162" s="44">
        <v>0</v>
      </c>
      <c r="N3162" s="13">
        <v>0</v>
      </c>
      <c r="O3162" s="13">
        <v>0</v>
      </c>
      <c r="P3162" s="22">
        <v>0</v>
      </c>
      <c r="Q3162" s="22">
        <v>0</v>
      </c>
      <c r="R3162" s="14">
        <v>0</v>
      </c>
      <c r="S3162" s="22">
        <v>58</v>
      </c>
      <c r="T3162" s="22">
        <v>1</v>
      </c>
      <c r="U3162" s="22">
        <v>12</v>
      </c>
      <c r="V3162" s="22"/>
      <c r="W3162" s="22">
        <v>4</v>
      </c>
      <c r="X3162" s="22">
        <v>4</v>
      </c>
      <c r="Y3162" s="14">
        <v>12</v>
      </c>
      <c r="Z3162" s="10">
        <v>4</v>
      </c>
      <c r="AA3162" s="22">
        <v>4</v>
      </c>
      <c r="AB3162" s="22">
        <v>6.56</v>
      </c>
      <c r="AC3162" s="22">
        <v>0</v>
      </c>
      <c r="AD3162" s="42">
        <v>0</v>
      </c>
      <c r="AE3162" s="22">
        <v>999999</v>
      </c>
      <c r="AF3162" s="22">
        <v>0</v>
      </c>
      <c r="AG3162" s="22">
        <v>0</v>
      </c>
      <c r="AH3162" s="22">
        <v>0</v>
      </c>
      <c r="AI3162" s="22">
        <v>0</v>
      </c>
      <c r="AJ3162" s="22">
        <v>0</v>
      </c>
      <c r="AK3162" s="22">
        <v>0</v>
      </c>
      <c r="AL3162" s="45">
        <v>0</v>
      </c>
      <c r="AM3162" s="45">
        <v>0</v>
      </c>
      <c r="AN3162" s="45">
        <v>0</v>
      </c>
      <c r="AO3162" s="45">
        <v>0</v>
      </c>
      <c r="AP3162" s="45">
        <v>0</v>
      </c>
      <c r="AQ3162" s="45">
        <v>0</v>
      </c>
      <c r="AR3162" s="45">
        <v>0</v>
      </c>
      <c r="AS3162" s="45" t="s">
        <v>4445</v>
      </c>
      <c r="AT3162" s="45" t="s">
        <v>4445</v>
      </c>
      <c r="AU3162" s="45">
        <v>0</v>
      </c>
      <c r="AV3162" s="10">
        <v>4.4286013839379326</v>
      </c>
      <c r="AW3162" s="10">
        <v>4.4286013839379326</v>
      </c>
      <c r="AX3162" s="17">
        <v>0</v>
      </c>
    </row>
    <row r="3163" spans="1:50" x14ac:dyDescent="0.25">
      <c r="A3163" s="22" t="s">
        <v>8</v>
      </c>
      <c r="B3163" s="22" t="s">
        <v>3953</v>
      </c>
      <c r="C3163" s="22" t="s">
        <v>4388</v>
      </c>
      <c r="D3163" s="22">
        <v>9372</v>
      </c>
      <c r="E3163" s="22" t="s">
        <v>4389</v>
      </c>
      <c r="F3163" s="43">
        <v>0</v>
      </c>
      <c r="G3163" s="43">
        <v>0</v>
      </c>
      <c r="H3163" s="43">
        <v>1.1859848484848485</v>
      </c>
      <c r="I3163" s="9">
        <v>0</v>
      </c>
      <c r="J3163" s="9">
        <v>1.1859848484848485</v>
      </c>
      <c r="K3163" s="11">
        <v>0</v>
      </c>
      <c r="L3163" s="41">
        <v>0</v>
      </c>
      <c r="M3163" s="44">
        <v>0</v>
      </c>
      <c r="N3163" s="13">
        <v>0</v>
      </c>
      <c r="O3163" s="13">
        <v>0</v>
      </c>
      <c r="P3163" s="22">
        <v>0</v>
      </c>
      <c r="Q3163" s="22">
        <v>0</v>
      </c>
      <c r="R3163" s="14">
        <v>0</v>
      </c>
      <c r="S3163" s="22">
        <v>37</v>
      </c>
      <c r="T3163" s="22">
        <v>1</v>
      </c>
      <c r="U3163" s="22">
        <v>12</v>
      </c>
      <c r="V3163" s="22"/>
      <c r="W3163" s="22">
        <v>4</v>
      </c>
      <c r="X3163" s="22">
        <v>4</v>
      </c>
      <c r="Y3163" s="14">
        <v>12</v>
      </c>
      <c r="Z3163" s="10">
        <v>4</v>
      </c>
      <c r="AA3163" s="22">
        <v>4</v>
      </c>
      <c r="AB3163" s="22">
        <v>6.56</v>
      </c>
      <c r="AC3163" s="22">
        <v>0</v>
      </c>
      <c r="AD3163" s="42">
        <v>0</v>
      </c>
      <c r="AE3163" s="22">
        <v>999999</v>
      </c>
      <c r="AF3163" s="22">
        <v>0</v>
      </c>
      <c r="AG3163" s="22">
        <v>0</v>
      </c>
      <c r="AH3163" s="22">
        <v>0</v>
      </c>
      <c r="AI3163" s="22">
        <v>0</v>
      </c>
      <c r="AJ3163" s="22">
        <v>0</v>
      </c>
      <c r="AK3163" s="22">
        <v>0</v>
      </c>
      <c r="AL3163" s="45">
        <v>0</v>
      </c>
      <c r="AM3163" s="45">
        <v>0</v>
      </c>
      <c r="AN3163" s="45">
        <v>0</v>
      </c>
      <c r="AO3163" s="45">
        <v>0</v>
      </c>
      <c r="AP3163" s="45">
        <v>0</v>
      </c>
      <c r="AQ3163" s="45">
        <v>0</v>
      </c>
      <c r="AR3163" s="45">
        <v>0</v>
      </c>
      <c r="AS3163" s="45" t="s">
        <v>4445</v>
      </c>
      <c r="AT3163" s="45" t="s">
        <v>4445</v>
      </c>
      <c r="AU3163" s="45">
        <v>0</v>
      </c>
      <c r="AV3163" s="10">
        <v>3.3727243692111144</v>
      </c>
      <c r="AW3163" s="10">
        <v>3.3727243692111144</v>
      </c>
      <c r="AX3163" s="17">
        <v>0</v>
      </c>
    </row>
    <row r="3164" spans="1:50" x14ac:dyDescent="0.25">
      <c r="A3164" s="22" t="s">
        <v>8</v>
      </c>
      <c r="B3164" s="22" t="s">
        <v>3953</v>
      </c>
      <c r="C3164" s="22" t="s">
        <v>4388</v>
      </c>
      <c r="D3164" s="22">
        <v>9221</v>
      </c>
      <c r="E3164" s="22" t="s">
        <v>4390</v>
      </c>
      <c r="F3164" s="43">
        <v>0</v>
      </c>
      <c r="G3164" s="43">
        <v>0</v>
      </c>
      <c r="H3164" s="43">
        <v>4.9643939393939398</v>
      </c>
      <c r="I3164" s="9">
        <v>0</v>
      </c>
      <c r="J3164" s="9">
        <v>4.9643939393939398</v>
      </c>
      <c r="K3164" s="11">
        <v>0</v>
      </c>
      <c r="L3164" s="41">
        <v>0</v>
      </c>
      <c r="M3164" s="44">
        <v>0</v>
      </c>
      <c r="N3164" s="13">
        <v>0</v>
      </c>
      <c r="O3164" s="13">
        <v>0</v>
      </c>
      <c r="P3164" s="22">
        <v>0</v>
      </c>
      <c r="Q3164" s="22">
        <v>0</v>
      </c>
      <c r="R3164" s="14">
        <v>0</v>
      </c>
      <c r="S3164" s="22">
        <v>134</v>
      </c>
      <c r="T3164" s="22">
        <v>1</v>
      </c>
      <c r="U3164" s="22">
        <v>12</v>
      </c>
      <c r="V3164" s="22"/>
      <c r="W3164" s="22">
        <v>4</v>
      </c>
      <c r="X3164" s="22">
        <v>4</v>
      </c>
      <c r="Y3164" s="14">
        <v>12</v>
      </c>
      <c r="Z3164" s="10">
        <v>4</v>
      </c>
      <c r="AA3164" s="22">
        <v>4</v>
      </c>
      <c r="AB3164" s="22">
        <v>6.56</v>
      </c>
      <c r="AC3164" s="22">
        <v>0</v>
      </c>
      <c r="AD3164" s="42">
        <v>0</v>
      </c>
      <c r="AE3164" s="22">
        <v>999999</v>
      </c>
      <c r="AF3164" s="22">
        <v>0</v>
      </c>
      <c r="AG3164" s="22">
        <v>0</v>
      </c>
      <c r="AH3164" s="22">
        <v>0</v>
      </c>
      <c r="AI3164" s="22">
        <v>0</v>
      </c>
      <c r="AJ3164" s="22">
        <v>0</v>
      </c>
      <c r="AK3164" s="22">
        <v>0</v>
      </c>
      <c r="AL3164" s="45">
        <v>0</v>
      </c>
      <c r="AM3164" s="45">
        <v>0</v>
      </c>
      <c r="AN3164" s="45">
        <v>0</v>
      </c>
      <c r="AO3164" s="45">
        <v>0</v>
      </c>
      <c r="AP3164" s="45">
        <v>0</v>
      </c>
      <c r="AQ3164" s="45">
        <v>0</v>
      </c>
      <c r="AR3164" s="45">
        <v>0</v>
      </c>
      <c r="AS3164" s="45" t="s">
        <v>4445</v>
      </c>
      <c r="AT3164" s="45" t="s">
        <v>4445</v>
      </c>
      <c r="AU3164" s="45">
        <v>0</v>
      </c>
      <c r="AV3164" s="10">
        <v>0.80573783000152599</v>
      </c>
      <c r="AW3164" s="10">
        <v>0.80573783000152599</v>
      </c>
      <c r="AX3164" s="17">
        <v>0</v>
      </c>
    </row>
    <row r="3165" spans="1:50" x14ac:dyDescent="0.25">
      <c r="A3165" s="22" t="s">
        <v>8</v>
      </c>
      <c r="B3165" s="22" t="s">
        <v>3953</v>
      </c>
      <c r="C3165" s="22" t="s">
        <v>4388</v>
      </c>
      <c r="D3165" s="22">
        <v>5789</v>
      </c>
      <c r="E3165" s="22" t="s">
        <v>4391</v>
      </c>
      <c r="F3165" s="43">
        <v>0</v>
      </c>
      <c r="G3165" s="43">
        <v>0</v>
      </c>
      <c r="H3165" s="43">
        <v>30.551704545454548</v>
      </c>
      <c r="I3165" s="9">
        <v>0</v>
      </c>
      <c r="J3165" s="9">
        <v>30.551704545454548</v>
      </c>
      <c r="K3165" s="11">
        <v>0</v>
      </c>
      <c r="L3165" s="41">
        <v>0</v>
      </c>
      <c r="M3165" s="44">
        <v>0</v>
      </c>
      <c r="N3165" s="13">
        <v>0</v>
      </c>
      <c r="O3165" s="13">
        <v>0</v>
      </c>
      <c r="P3165" s="22">
        <v>0</v>
      </c>
      <c r="Q3165" s="22">
        <v>0</v>
      </c>
      <c r="R3165" s="14">
        <v>0</v>
      </c>
      <c r="S3165" s="22">
        <v>1067</v>
      </c>
      <c r="T3165" s="22">
        <v>1</v>
      </c>
      <c r="U3165" s="22">
        <v>12</v>
      </c>
      <c r="V3165" s="22"/>
      <c r="W3165" s="22">
        <v>4</v>
      </c>
      <c r="X3165" s="22">
        <v>4</v>
      </c>
      <c r="Y3165" s="14">
        <v>12</v>
      </c>
      <c r="Z3165" s="10">
        <v>4</v>
      </c>
      <c r="AA3165" s="22">
        <v>4</v>
      </c>
      <c r="AB3165" s="22">
        <v>6.56</v>
      </c>
      <c r="AC3165" s="22">
        <v>0</v>
      </c>
      <c r="AD3165" s="42">
        <v>0</v>
      </c>
      <c r="AE3165" s="22">
        <v>999999</v>
      </c>
      <c r="AF3165" s="22">
        <v>0</v>
      </c>
      <c r="AG3165" s="22">
        <v>0</v>
      </c>
      <c r="AH3165" s="22">
        <v>0</v>
      </c>
      <c r="AI3165" s="22">
        <v>0</v>
      </c>
      <c r="AJ3165" s="22">
        <v>0</v>
      </c>
      <c r="AK3165" s="22">
        <v>0</v>
      </c>
      <c r="AL3165" s="45">
        <v>0</v>
      </c>
      <c r="AM3165" s="45">
        <v>0</v>
      </c>
      <c r="AN3165" s="45">
        <v>0</v>
      </c>
      <c r="AO3165" s="45">
        <v>0</v>
      </c>
      <c r="AP3165" s="45">
        <v>0</v>
      </c>
      <c r="AQ3165" s="45">
        <v>0</v>
      </c>
      <c r="AR3165" s="45">
        <v>0</v>
      </c>
      <c r="AS3165" s="45" t="s">
        <v>4445</v>
      </c>
      <c r="AT3165" s="45" t="s">
        <v>4445</v>
      </c>
      <c r="AU3165" s="45">
        <v>0</v>
      </c>
      <c r="AV3165" s="10">
        <v>0.13092559186178424</v>
      </c>
      <c r="AW3165" s="10">
        <v>0.13092559186178424</v>
      </c>
      <c r="AX3165" s="17">
        <v>0</v>
      </c>
    </row>
    <row r="3166" spans="1:50" x14ac:dyDescent="0.25">
      <c r="A3166" s="22" t="s">
        <v>8</v>
      </c>
      <c r="B3166" s="22" t="s">
        <v>3953</v>
      </c>
      <c r="C3166" s="22" t="s">
        <v>4388</v>
      </c>
      <c r="D3166" s="22">
        <v>6050</v>
      </c>
      <c r="E3166" s="22" t="s">
        <v>4392</v>
      </c>
      <c r="F3166" s="43">
        <v>0</v>
      </c>
      <c r="G3166" s="43">
        <v>0</v>
      </c>
      <c r="H3166" s="43">
        <v>20.624810606060606</v>
      </c>
      <c r="I3166" s="9">
        <v>0</v>
      </c>
      <c r="J3166" s="9">
        <v>20.624810606060606</v>
      </c>
      <c r="K3166" s="11">
        <v>0</v>
      </c>
      <c r="L3166" s="41">
        <v>0</v>
      </c>
      <c r="M3166" s="44">
        <v>0</v>
      </c>
      <c r="N3166" s="13">
        <v>0</v>
      </c>
      <c r="O3166" s="13">
        <v>0</v>
      </c>
      <c r="P3166" s="22">
        <v>0</v>
      </c>
      <c r="Q3166" s="22">
        <v>0</v>
      </c>
      <c r="R3166" s="14">
        <v>0</v>
      </c>
      <c r="S3166" s="22">
        <v>607</v>
      </c>
      <c r="T3166" s="22">
        <v>1</v>
      </c>
      <c r="U3166" s="22">
        <v>12</v>
      </c>
      <c r="V3166" s="22"/>
      <c r="W3166" s="22">
        <v>4</v>
      </c>
      <c r="X3166" s="22">
        <v>4</v>
      </c>
      <c r="Y3166" s="14">
        <v>12</v>
      </c>
      <c r="Z3166" s="10">
        <v>4</v>
      </c>
      <c r="AA3166" s="22">
        <v>4</v>
      </c>
      <c r="AB3166" s="22">
        <v>6.56</v>
      </c>
      <c r="AC3166" s="22">
        <v>0</v>
      </c>
      <c r="AD3166" s="42">
        <v>0</v>
      </c>
      <c r="AE3166" s="22">
        <v>999999</v>
      </c>
      <c r="AF3166" s="22">
        <v>0</v>
      </c>
      <c r="AG3166" s="22">
        <v>0</v>
      </c>
      <c r="AH3166" s="22">
        <v>0</v>
      </c>
      <c r="AI3166" s="22">
        <v>0</v>
      </c>
      <c r="AJ3166" s="22">
        <v>0</v>
      </c>
      <c r="AK3166" s="22">
        <v>0</v>
      </c>
      <c r="AL3166" s="45">
        <v>0</v>
      </c>
      <c r="AM3166" s="45">
        <v>0</v>
      </c>
      <c r="AN3166" s="45">
        <v>0</v>
      </c>
      <c r="AO3166" s="45">
        <v>0</v>
      </c>
      <c r="AP3166" s="45">
        <v>0</v>
      </c>
      <c r="AQ3166" s="45">
        <v>0</v>
      </c>
      <c r="AR3166" s="45">
        <v>0</v>
      </c>
      <c r="AS3166" s="45" t="s">
        <v>4445</v>
      </c>
      <c r="AT3166" s="45" t="s">
        <v>4445</v>
      </c>
      <c r="AU3166" s="45">
        <v>0</v>
      </c>
      <c r="AV3166" s="10">
        <v>0.19394117485009044</v>
      </c>
      <c r="AW3166" s="10">
        <v>0.19394117485009044</v>
      </c>
      <c r="AX3166" s="17">
        <v>0</v>
      </c>
    </row>
    <row r="3167" spans="1:50" x14ac:dyDescent="0.25">
      <c r="A3167" s="22" t="s">
        <v>8</v>
      </c>
      <c r="B3167" s="22" t="s">
        <v>3953</v>
      </c>
      <c r="C3167" s="22" t="s">
        <v>4388</v>
      </c>
      <c r="D3167" s="22">
        <v>4452</v>
      </c>
      <c r="E3167" s="22" t="s">
        <v>4393</v>
      </c>
      <c r="F3167" s="43">
        <v>0</v>
      </c>
      <c r="G3167" s="43">
        <v>0</v>
      </c>
      <c r="H3167" s="43">
        <v>12.074810606060606</v>
      </c>
      <c r="I3167" s="9">
        <v>0</v>
      </c>
      <c r="J3167" s="9">
        <v>12.074810606060606</v>
      </c>
      <c r="K3167" s="11">
        <v>0</v>
      </c>
      <c r="L3167" s="41">
        <v>0</v>
      </c>
      <c r="M3167" s="44">
        <v>0</v>
      </c>
      <c r="N3167" s="13">
        <v>0</v>
      </c>
      <c r="O3167" s="13">
        <v>0</v>
      </c>
      <c r="P3167" s="22">
        <v>0</v>
      </c>
      <c r="Q3167" s="22">
        <v>0</v>
      </c>
      <c r="R3167" s="14">
        <v>0</v>
      </c>
      <c r="S3167" s="22">
        <v>432</v>
      </c>
      <c r="T3167" s="22">
        <v>1</v>
      </c>
      <c r="U3167" s="22">
        <v>12</v>
      </c>
      <c r="V3167" s="22"/>
      <c r="W3167" s="22">
        <v>4</v>
      </c>
      <c r="X3167" s="22">
        <v>4</v>
      </c>
      <c r="Y3167" s="14">
        <v>12</v>
      </c>
      <c r="Z3167" s="10">
        <v>4</v>
      </c>
      <c r="AA3167" s="22">
        <v>4</v>
      </c>
      <c r="AB3167" s="22">
        <v>6.56</v>
      </c>
      <c r="AC3167" s="22">
        <v>0</v>
      </c>
      <c r="AD3167" s="42">
        <v>0</v>
      </c>
      <c r="AE3167" s="22">
        <v>999999</v>
      </c>
      <c r="AF3167" s="22">
        <v>0</v>
      </c>
      <c r="AG3167" s="22">
        <v>0</v>
      </c>
      <c r="AH3167" s="22">
        <v>0</v>
      </c>
      <c r="AI3167" s="22">
        <v>0</v>
      </c>
      <c r="AJ3167" s="22">
        <v>0</v>
      </c>
      <c r="AK3167" s="22">
        <v>0</v>
      </c>
      <c r="AL3167" s="45">
        <v>0</v>
      </c>
      <c r="AM3167" s="45">
        <v>0</v>
      </c>
      <c r="AN3167" s="45">
        <v>0</v>
      </c>
      <c r="AO3167" s="45">
        <v>0</v>
      </c>
      <c r="AP3167" s="45">
        <v>0</v>
      </c>
      <c r="AQ3167" s="45">
        <v>0</v>
      </c>
      <c r="AR3167" s="45">
        <v>0</v>
      </c>
      <c r="AS3167" s="45" t="s">
        <v>4445</v>
      </c>
      <c r="AT3167" s="45" t="s">
        <v>4445</v>
      </c>
      <c r="AU3167" s="45">
        <v>0</v>
      </c>
      <c r="AV3167" s="10">
        <v>0.33126813583248377</v>
      </c>
      <c r="AW3167" s="10">
        <v>0.33126813583248377</v>
      </c>
      <c r="AX3167" s="17">
        <v>0</v>
      </c>
    </row>
    <row r="3168" spans="1:50" x14ac:dyDescent="0.25">
      <c r="A3168" s="22" t="s">
        <v>8</v>
      </c>
      <c r="B3168" s="22" t="s">
        <v>3953</v>
      </c>
      <c r="C3168" s="22" t="s">
        <v>4388</v>
      </c>
      <c r="D3168" s="22">
        <v>2974</v>
      </c>
      <c r="E3168" s="22" t="s">
        <v>4394</v>
      </c>
      <c r="F3168" s="43">
        <v>0</v>
      </c>
      <c r="G3168" s="43">
        <v>0</v>
      </c>
      <c r="H3168" s="43">
        <v>2.4210227272727272</v>
      </c>
      <c r="I3168" s="9">
        <v>0</v>
      </c>
      <c r="J3168" s="9">
        <v>2.4210227272727272</v>
      </c>
      <c r="K3168" s="11">
        <v>0</v>
      </c>
      <c r="L3168" s="41">
        <v>0</v>
      </c>
      <c r="M3168" s="44">
        <v>0</v>
      </c>
      <c r="N3168" s="13">
        <v>0</v>
      </c>
      <c r="O3168" s="13">
        <v>0</v>
      </c>
      <c r="P3168" s="22">
        <v>0</v>
      </c>
      <c r="Q3168" s="22">
        <v>0</v>
      </c>
      <c r="R3168" s="14">
        <v>0</v>
      </c>
      <c r="S3168" s="22">
        <v>107</v>
      </c>
      <c r="T3168" s="22">
        <v>1</v>
      </c>
      <c r="U3168" s="22">
        <v>12</v>
      </c>
      <c r="V3168" s="22"/>
      <c r="W3168" s="22">
        <v>4</v>
      </c>
      <c r="X3168" s="22">
        <v>4</v>
      </c>
      <c r="Y3168" s="14">
        <v>12</v>
      </c>
      <c r="Z3168" s="10">
        <v>4</v>
      </c>
      <c r="AA3168" s="22">
        <v>4</v>
      </c>
      <c r="AB3168" s="22">
        <v>6.56</v>
      </c>
      <c r="AC3168" s="22">
        <v>0</v>
      </c>
      <c r="AD3168" s="42">
        <v>0</v>
      </c>
      <c r="AE3168" s="22">
        <v>999999</v>
      </c>
      <c r="AF3168" s="22">
        <v>0</v>
      </c>
      <c r="AG3168" s="22">
        <v>0</v>
      </c>
      <c r="AH3168" s="22">
        <v>0</v>
      </c>
      <c r="AI3168" s="22">
        <v>0</v>
      </c>
      <c r="AJ3168" s="22">
        <v>0</v>
      </c>
      <c r="AK3168" s="22">
        <v>0</v>
      </c>
      <c r="AL3168" s="45">
        <v>0</v>
      </c>
      <c r="AM3168" s="45">
        <v>0</v>
      </c>
      <c r="AN3168" s="45">
        <v>0</v>
      </c>
      <c r="AO3168" s="45">
        <v>0</v>
      </c>
      <c r="AP3168" s="45">
        <v>0</v>
      </c>
      <c r="AQ3168" s="45">
        <v>0</v>
      </c>
      <c r="AR3168" s="45">
        <v>0</v>
      </c>
      <c r="AS3168" s="45" t="s">
        <v>4445</v>
      </c>
      <c r="AT3168" s="45" t="s">
        <v>4445</v>
      </c>
      <c r="AU3168" s="45">
        <v>0</v>
      </c>
      <c r="AV3168" s="10">
        <v>1.6521943205820231</v>
      </c>
      <c r="AW3168" s="10">
        <v>1.6521943205820231</v>
      </c>
      <c r="AX3168" s="17">
        <v>0</v>
      </c>
    </row>
    <row r="3169" spans="1:50" x14ac:dyDescent="0.25">
      <c r="A3169" s="22" t="s">
        <v>8</v>
      </c>
      <c r="B3169" s="22" t="s">
        <v>3953</v>
      </c>
      <c r="C3169" s="22" t="s">
        <v>4388</v>
      </c>
      <c r="D3169" s="22">
        <v>3427</v>
      </c>
      <c r="E3169" s="22" t="s">
        <v>4395</v>
      </c>
      <c r="F3169" s="43">
        <v>0</v>
      </c>
      <c r="G3169" s="43">
        <v>0</v>
      </c>
      <c r="H3169" s="43">
        <v>1.0611742424242425</v>
      </c>
      <c r="I3169" s="9">
        <v>0</v>
      </c>
      <c r="J3169" s="9">
        <v>1.0611742424242425</v>
      </c>
      <c r="K3169" s="11">
        <v>0</v>
      </c>
      <c r="L3169" s="41">
        <v>0</v>
      </c>
      <c r="M3169" s="44">
        <v>0</v>
      </c>
      <c r="N3169" s="13">
        <v>0</v>
      </c>
      <c r="O3169" s="13">
        <v>0</v>
      </c>
      <c r="P3169" s="22">
        <v>0</v>
      </c>
      <c r="Q3169" s="22">
        <v>0</v>
      </c>
      <c r="R3169" s="14">
        <v>0</v>
      </c>
      <c r="S3169" s="22">
        <v>42</v>
      </c>
      <c r="T3169" s="22">
        <v>1</v>
      </c>
      <c r="U3169" s="22">
        <v>12</v>
      </c>
      <c r="V3169" s="22"/>
      <c r="W3169" s="22">
        <v>4</v>
      </c>
      <c r="X3169" s="22">
        <v>4</v>
      </c>
      <c r="Y3169" s="14">
        <v>12</v>
      </c>
      <c r="Z3169" s="10">
        <v>4</v>
      </c>
      <c r="AA3169" s="22">
        <v>4</v>
      </c>
      <c r="AB3169" s="22">
        <v>6.56</v>
      </c>
      <c r="AC3169" s="22">
        <v>0</v>
      </c>
      <c r="AD3169" s="42">
        <v>0</v>
      </c>
      <c r="AE3169" s="22">
        <v>999999</v>
      </c>
      <c r="AF3169" s="22">
        <v>0</v>
      </c>
      <c r="AG3169" s="22">
        <v>0</v>
      </c>
      <c r="AH3169" s="22">
        <v>0</v>
      </c>
      <c r="AI3169" s="22">
        <v>0</v>
      </c>
      <c r="AJ3169" s="22">
        <v>0</v>
      </c>
      <c r="AK3169" s="22">
        <v>0</v>
      </c>
      <c r="AL3169" s="45">
        <v>0</v>
      </c>
      <c r="AM3169" s="45">
        <v>0</v>
      </c>
      <c r="AN3169" s="45">
        <v>0</v>
      </c>
      <c r="AO3169" s="45">
        <v>0</v>
      </c>
      <c r="AP3169" s="45">
        <v>0</v>
      </c>
      <c r="AQ3169" s="45">
        <v>0</v>
      </c>
      <c r="AR3169" s="45">
        <v>0</v>
      </c>
      <c r="AS3169" s="45" t="s">
        <v>4445</v>
      </c>
      <c r="AT3169" s="45" t="s">
        <v>4445</v>
      </c>
      <c r="AU3169" s="45">
        <v>0</v>
      </c>
      <c r="AV3169" s="10">
        <v>3.7694092450472958</v>
      </c>
      <c r="AW3169" s="10">
        <v>3.7694092450472958</v>
      </c>
      <c r="AX3169" s="17">
        <v>0</v>
      </c>
    </row>
    <row r="3170" spans="1:50" x14ac:dyDescent="0.25">
      <c r="A3170" s="22" t="s">
        <v>8</v>
      </c>
      <c r="B3170" s="22" t="s">
        <v>3953</v>
      </c>
      <c r="C3170" s="22" t="s">
        <v>4388</v>
      </c>
      <c r="D3170" s="22">
        <v>2290</v>
      </c>
      <c r="E3170" s="22" t="s">
        <v>4396</v>
      </c>
      <c r="F3170" s="43">
        <v>0</v>
      </c>
      <c r="G3170" s="43">
        <v>0</v>
      </c>
      <c r="H3170" s="43">
        <v>0.67215909090909098</v>
      </c>
      <c r="I3170" s="9">
        <v>0</v>
      </c>
      <c r="J3170" s="9">
        <v>0.67215909090909098</v>
      </c>
      <c r="K3170" s="11">
        <v>0</v>
      </c>
      <c r="L3170" s="41">
        <v>0</v>
      </c>
      <c r="M3170" s="44">
        <v>0</v>
      </c>
      <c r="N3170" s="13">
        <v>0</v>
      </c>
      <c r="O3170" s="13">
        <v>0</v>
      </c>
      <c r="P3170" s="22">
        <v>0</v>
      </c>
      <c r="Q3170" s="22">
        <v>0</v>
      </c>
      <c r="R3170" s="14">
        <v>0</v>
      </c>
      <c r="S3170" s="22">
        <v>15</v>
      </c>
      <c r="T3170" s="22">
        <v>1</v>
      </c>
      <c r="U3170" s="22">
        <v>12</v>
      </c>
      <c r="V3170" s="22"/>
      <c r="W3170" s="22">
        <v>4</v>
      </c>
      <c r="X3170" s="22">
        <v>4</v>
      </c>
      <c r="Y3170" s="14">
        <v>12</v>
      </c>
      <c r="Z3170" s="10">
        <v>4</v>
      </c>
      <c r="AA3170" s="22">
        <v>4</v>
      </c>
      <c r="AB3170" s="22">
        <v>6.56</v>
      </c>
      <c r="AC3170" s="22">
        <v>0</v>
      </c>
      <c r="AD3170" s="42">
        <v>0</v>
      </c>
      <c r="AE3170" s="22">
        <v>999999</v>
      </c>
      <c r="AF3170" s="22">
        <v>0</v>
      </c>
      <c r="AG3170" s="22">
        <v>0</v>
      </c>
      <c r="AH3170" s="22">
        <v>0</v>
      </c>
      <c r="AI3170" s="22">
        <v>0</v>
      </c>
      <c r="AJ3170" s="22">
        <v>0</v>
      </c>
      <c r="AK3170" s="22">
        <v>0</v>
      </c>
      <c r="AL3170" s="45">
        <v>0</v>
      </c>
      <c r="AM3170" s="45">
        <v>0</v>
      </c>
      <c r="AN3170" s="45">
        <v>0</v>
      </c>
      <c r="AO3170" s="45">
        <v>0</v>
      </c>
      <c r="AP3170" s="45">
        <v>0</v>
      </c>
      <c r="AQ3170" s="45">
        <v>0</v>
      </c>
      <c r="AR3170" s="45">
        <v>0</v>
      </c>
      <c r="AS3170" s="45" t="s">
        <v>4445</v>
      </c>
      <c r="AT3170" s="45" t="s">
        <v>4445</v>
      </c>
      <c r="AU3170" s="45">
        <v>0</v>
      </c>
      <c r="AV3170" s="10">
        <v>5.9509721048182582</v>
      </c>
      <c r="AW3170" s="10">
        <v>5.9509721048182582</v>
      </c>
      <c r="AX3170" s="17">
        <v>0</v>
      </c>
    </row>
    <row r="3171" spans="1:50" x14ac:dyDescent="0.25">
      <c r="A3171" s="22" t="s">
        <v>8</v>
      </c>
      <c r="B3171" s="22" t="s">
        <v>3953</v>
      </c>
      <c r="C3171" s="22" t="s">
        <v>255</v>
      </c>
      <c r="D3171" s="22">
        <v>5079</v>
      </c>
      <c r="E3171" s="22" t="s">
        <v>4397</v>
      </c>
      <c r="F3171" s="43">
        <v>0</v>
      </c>
      <c r="G3171" s="43">
        <v>0</v>
      </c>
      <c r="H3171" s="43">
        <v>0.17651515151515154</v>
      </c>
      <c r="I3171" s="9">
        <v>0</v>
      </c>
      <c r="J3171" s="9">
        <v>0.17651515151515154</v>
      </c>
      <c r="K3171" s="11">
        <v>0</v>
      </c>
      <c r="L3171" s="41">
        <v>0</v>
      </c>
      <c r="M3171" s="44">
        <v>0</v>
      </c>
      <c r="N3171" s="13">
        <v>0</v>
      </c>
      <c r="O3171" s="13">
        <v>0</v>
      </c>
      <c r="P3171" s="22">
        <v>0</v>
      </c>
      <c r="Q3171" s="22">
        <v>0</v>
      </c>
      <c r="R3171" s="14">
        <v>0</v>
      </c>
      <c r="S3171" s="22">
        <v>2</v>
      </c>
      <c r="T3171" s="22">
        <v>1</v>
      </c>
      <c r="U3171" s="22">
        <v>12</v>
      </c>
      <c r="V3171" s="22"/>
      <c r="W3171" s="22">
        <v>4</v>
      </c>
      <c r="X3171" s="22">
        <v>4</v>
      </c>
      <c r="Y3171" s="14">
        <v>12</v>
      </c>
      <c r="Z3171" s="10">
        <v>4</v>
      </c>
      <c r="AA3171" s="22">
        <v>4</v>
      </c>
      <c r="AB3171" s="22">
        <v>6.56</v>
      </c>
      <c r="AC3171" s="22">
        <v>0</v>
      </c>
      <c r="AD3171" s="42">
        <v>0</v>
      </c>
      <c r="AE3171" s="22">
        <v>999999</v>
      </c>
      <c r="AF3171" s="22">
        <v>0</v>
      </c>
      <c r="AG3171" s="22">
        <v>0</v>
      </c>
      <c r="AH3171" s="22">
        <v>0</v>
      </c>
      <c r="AI3171" s="22">
        <v>0</v>
      </c>
      <c r="AJ3171" s="22">
        <v>0</v>
      </c>
      <c r="AK3171" s="22">
        <v>0</v>
      </c>
      <c r="AL3171" s="45">
        <v>0</v>
      </c>
      <c r="AM3171" s="45">
        <v>0</v>
      </c>
      <c r="AN3171" s="45">
        <v>0</v>
      </c>
      <c r="AO3171" s="45">
        <v>0</v>
      </c>
      <c r="AP3171" s="45">
        <v>0</v>
      </c>
      <c r="AQ3171" s="45">
        <v>0</v>
      </c>
      <c r="AR3171" s="45">
        <v>0</v>
      </c>
      <c r="AS3171" s="45" t="s">
        <v>4445</v>
      </c>
      <c r="AT3171" s="45" t="s">
        <v>4445</v>
      </c>
      <c r="AU3171" s="45">
        <v>0</v>
      </c>
      <c r="AV3171" s="10">
        <v>22.66094420600858</v>
      </c>
      <c r="AW3171" s="10">
        <v>22.66094420600858</v>
      </c>
      <c r="AX3171" s="17">
        <v>0</v>
      </c>
    </row>
    <row r="3172" spans="1:50" x14ac:dyDescent="0.25">
      <c r="A3172" s="22" t="s">
        <v>8</v>
      </c>
      <c r="B3172" s="22" t="s">
        <v>3953</v>
      </c>
      <c r="C3172" s="22" t="s">
        <v>4398</v>
      </c>
      <c r="D3172" s="22">
        <v>3289</v>
      </c>
      <c r="E3172" s="22" t="s">
        <v>4399</v>
      </c>
      <c r="F3172" s="43">
        <v>0</v>
      </c>
      <c r="G3172" s="43">
        <v>0</v>
      </c>
      <c r="H3172" s="43">
        <v>6.0094696969696972</v>
      </c>
      <c r="I3172" s="9">
        <v>0</v>
      </c>
      <c r="J3172" s="9">
        <v>6.0094696969696972</v>
      </c>
      <c r="K3172" s="11">
        <v>0</v>
      </c>
      <c r="L3172" s="41">
        <v>0</v>
      </c>
      <c r="M3172" s="44">
        <v>0</v>
      </c>
      <c r="N3172" s="13">
        <v>0</v>
      </c>
      <c r="O3172" s="13">
        <v>0</v>
      </c>
      <c r="P3172" s="22">
        <v>0</v>
      </c>
      <c r="Q3172" s="22">
        <v>0</v>
      </c>
      <c r="R3172" s="14">
        <v>0</v>
      </c>
      <c r="S3172" s="22">
        <v>198</v>
      </c>
      <c r="T3172" s="22">
        <v>1</v>
      </c>
      <c r="U3172" s="22">
        <v>12</v>
      </c>
      <c r="V3172" s="22"/>
      <c r="W3172" s="22">
        <v>4</v>
      </c>
      <c r="X3172" s="22">
        <v>4</v>
      </c>
      <c r="Y3172" s="14">
        <v>12</v>
      </c>
      <c r="Z3172" s="10">
        <v>4</v>
      </c>
      <c r="AA3172" s="22">
        <v>4</v>
      </c>
      <c r="AB3172" s="22">
        <v>6.56</v>
      </c>
      <c r="AC3172" s="22">
        <v>0</v>
      </c>
      <c r="AD3172" s="42">
        <v>0</v>
      </c>
      <c r="AE3172" s="22">
        <v>999999</v>
      </c>
      <c r="AF3172" s="22">
        <v>0</v>
      </c>
      <c r="AG3172" s="22">
        <v>0</v>
      </c>
      <c r="AH3172" s="22">
        <v>0</v>
      </c>
      <c r="AI3172" s="22">
        <v>0</v>
      </c>
      <c r="AJ3172" s="22">
        <v>0</v>
      </c>
      <c r="AK3172" s="22">
        <v>0</v>
      </c>
      <c r="AL3172" s="45">
        <v>0</v>
      </c>
      <c r="AM3172" s="45">
        <v>0</v>
      </c>
      <c r="AN3172" s="45">
        <v>0</v>
      </c>
      <c r="AO3172" s="45">
        <v>0</v>
      </c>
      <c r="AP3172" s="45">
        <v>0</v>
      </c>
      <c r="AQ3172" s="45">
        <v>0</v>
      </c>
      <c r="AR3172" s="45">
        <v>0</v>
      </c>
      <c r="AS3172" s="45" t="s">
        <v>4445</v>
      </c>
      <c r="AT3172" s="45" t="s">
        <v>4445</v>
      </c>
      <c r="AU3172" s="45">
        <v>0</v>
      </c>
      <c r="AV3172" s="10">
        <v>0.66561613614875514</v>
      </c>
      <c r="AW3172" s="10">
        <v>0.66561613614875514</v>
      </c>
      <c r="AX3172" s="17">
        <v>0</v>
      </c>
    </row>
    <row r="3173" spans="1:50" x14ac:dyDescent="0.25">
      <c r="A3173" s="22" t="s">
        <v>8</v>
      </c>
      <c r="B3173" s="22" t="s">
        <v>3953</v>
      </c>
      <c r="C3173" s="22" t="s">
        <v>4398</v>
      </c>
      <c r="D3173" s="22">
        <v>7375</v>
      </c>
      <c r="E3173" s="22" t="s">
        <v>4400</v>
      </c>
      <c r="F3173" s="43">
        <v>0</v>
      </c>
      <c r="G3173" s="43">
        <v>0</v>
      </c>
      <c r="H3173" s="43">
        <v>16.733333333333334</v>
      </c>
      <c r="I3173" s="9">
        <v>0</v>
      </c>
      <c r="J3173" s="9">
        <v>16.733333333333334</v>
      </c>
      <c r="K3173" s="11">
        <v>0</v>
      </c>
      <c r="L3173" s="41">
        <v>0</v>
      </c>
      <c r="M3173" s="44">
        <v>0</v>
      </c>
      <c r="N3173" s="13">
        <v>0</v>
      </c>
      <c r="O3173" s="13">
        <v>0</v>
      </c>
      <c r="P3173" s="22">
        <v>0</v>
      </c>
      <c r="Q3173" s="22">
        <v>0</v>
      </c>
      <c r="R3173" s="14">
        <v>0</v>
      </c>
      <c r="S3173" s="22">
        <v>382</v>
      </c>
      <c r="T3173" s="22">
        <v>1</v>
      </c>
      <c r="U3173" s="22">
        <v>12</v>
      </c>
      <c r="V3173" s="22"/>
      <c r="W3173" s="22">
        <v>4</v>
      </c>
      <c r="X3173" s="22">
        <v>4</v>
      </c>
      <c r="Y3173" s="14">
        <v>12</v>
      </c>
      <c r="Z3173" s="10">
        <v>4</v>
      </c>
      <c r="AA3173" s="22">
        <v>4</v>
      </c>
      <c r="AB3173" s="22">
        <v>6.56</v>
      </c>
      <c r="AC3173" s="22">
        <v>0</v>
      </c>
      <c r="AD3173" s="42">
        <v>0</v>
      </c>
      <c r="AE3173" s="22">
        <v>999999</v>
      </c>
      <c r="AF3173" s="22">
        <v>0</v>
      </c>
      <c r="AG3173" s="22">
        <v>0</v>
      </c>
      <c r="AH3173" s="22">
        <v>0</v>
      </c>
      <c r="AI3173" s="22">
        <v>0</v>
      </c>
      <c r="AJ3173" s="22">
        <v>0</v>
      </c>
      <c r="AK3173" s="22">
        <v>0</v>
      </c>
      <c r="AL3173" s="45">
        <v>0</v>
      </c>
      <c r="AM3173" s="45">
        <v>0</v>
      </c>
      <c r="AN3173" s="45">
        <v>0</v>
      </c>
      <c r="AO3173" s="45">
        <v>0</v>
      </c>
      <c r="AP3173" s="45">
        <v>0</v>
      </c>
      <c r="AQ3173" s="45">
        <v>0</v>
      </c>
      <c r="AR3173" s="45">
        <v>0</v>
      </c>
      <c r="AS3173" s="45" t="s">
        <v>4445</v>
      </c>
      <c r="AT3173" s="45" t="s">
        <v>4445</v>
      </c>
      <c r="AU3173" s="45">
        <v>0</v>
      </c>
      <c r="AV3173" s="10">
        <v>0.2390438247011952</v>
      </c>
      <c r="AW3173" s="10">
        <v>0.2390438247011952</v>
      </c>
      <c r="AX3173" s="17">
        <v>0</v>
      </c>
    </row>
    <row r="3174" spans="1:50" x14ac:dyDescent="0.25">
      <c r="A3174" s="22" t="s">
        <v>8</v>
      </c>
      <c r="B3174" s="22" t="s">
        <v>3953</v>
      </c>
      <c r="C3174" s="22" t="s">
        <v>4398</v>
      </c>
      <c r="D3174" s="22">
        <v>7610</v>
      </c>
      <c r="E3174" s="22" t="s">
        <v>4401</v>
      </c>
      <c r="F3174" s="43">
        <v>0</v>
      </c>
      <c r="G3174" s="43">
        <v>0</v>
      </c>
      <c r="H3174" s="43">
        <v>10.176704545454546</v>
      </c>
      <c r="I3174" s="9">
        <v>0</v>
      </c>
      <c r="J3174" s="9">
        <v>10.176704545454546</v>
      </c>
      <c r="K3174" s="11">
        <v>0</v>
      </c>
      <c r="L3174" s="41">
        <v>0</v>
      </c>
      <c r="M3174" s="44">
        <v>0</v>
      </c>
      <c r="N3174" s="13">
        <v>0</v>
      </c>
      <c r="O3174" s="13">
        <v>0</v>
      </c>
      <c r="P3174" s="22">
        <v>0</v>
      </c>
      <c r="Q3174" s="22">
        <v>0</v>
      </c>
      <c r="R3174" s="14">
        <v>0</v>
      </c>
      <c r="S3174" s="22">
        <v>325</v>
      </c>
      <c r="T3174" s="22">
        <v>1</v>
      </c>
      <c r="U3174" s="22">
        <v>12</v>
      </c>
      <c r="V3174" s="22"/>
      <c r="W3174" s="22">
        <v>4</v>
      </c>
      <c r="X3174" s="22">
        <v>4</v>
      </c>
      <c r="Y3174" s="14">
        <v>12</v>
      </c>
      <c r="Z3174" s="10">
        <v>4</v>
      </c>
      <c r="AA3174" s="22">
        <v>4</v>
      </c>
      <c r="AB3174" s="22">
        <v>6.56</v>
      </c>
      <c r="AC3174" s="22">
        <v>0</v>
      </c>
      <c r="AD3174" s="42">
        <v>0</v>
      </c>
      <c r="AE3174" s="22">
        <v>999999</v>
      </c>
      <c r="AF3174" s="22">
        <v>0</v>
      </c>
      <c r="AG3174" s="22">
        <v>0</v>
      </c>
      <c r="AH3174" s="22">
        <v>0</v>
      </c>
      <c r="AI3174" s="22">
        <v>0</v>
      </c>
      <c r="AJ3174" s="22">
        <v>0</v>
      </c>
      <c r="AK3174" s="22">
        <v>0</v>
      </c>
      <c r="AL3174" s="45">
        <v>0</v>
      </c>
      <c r="AM3174" s="45">
        <v>0</v>
      </c>
      <c r="AN3174" s="45">
        <v>0</v>
      </c>
      <c r="AO3174" s="45">
        <v>0</v>
      </c>
      <c r="AP3174" s="45">
        <v>0</v>
      </c>
      <c r="AQ3174" s="45">
        <v>0</v>
      </c>
      <c r="AR3174" s="45">
        <v>0</v>
      </c>
      <c r="AS3174" s="45" t="s">
        <v>4445</v>
      </c>
      <c r="AT3174" s="45" t="s">
        <v>4445</v>
      </c>
      <c r="AU3174" s="45">
        <v>0</v>
      </c>
      <c r="AV3174" s="10">
        <v>0.39305454748478585</v>
      </c>
      <c r="AW3174" s="10">
        <v>0.39305454748478585</v>
      </c>
      <c r="AX3174" s="17">
        <v>0</v>
      </c>
    </row>
    <row r="3175" spans="1:50" x14ac:dyDescent="0.25">
      <c r="A3175" s="22" t="s">
        <v>8</v>
      </c>
      <c r="B3175" s="22" t="s">
        <v>3953</v>
      </c>
      <c r="C3175" s="22" t="s">
        <v>4402</v>
      </c>
      <c r="D3175" s="22">
        <v>5863</v>
      </c>
      <c r="E3175" s="22" t="s">
        <v>4403</v>
      </c>
      <c r="F3175" s="43">
        <v>0</v>
      </c>
      <c r="G3175" s="43">
        <v>0</v>
      </c>
      <c r="H3175" s="43">
        <v>0.13428030303030303</v>
      </c>
      <c r="I3175" s="9">
        <v>0</v>
      </c>
      <c r="J3175" s="9">
        <v>0.13428030303030303</v>
      </c>
      <c r="K3175" s="11">
        <v>0</v>
      </c>
      <c r="L3175" s="41">
        <v>0</v>
      </c>
      <c r="M3175" s="44">
        <v>0</v>
      </c>
      <c r="N3175" s="13">
        <v>0</v>
      </c>
      <c r="O3175" s="13">
        <v>0</v>
      </c>
      <c r="P3175" s="22">
        <v>0</v>
      </c>
      <c r="Q3175" s="22">
        <v>0</v>
      </c>
      <c r="R3175" s="14">
        <v>0</v>
      </c>
      <c r="S3175" s="22">
        <v>3</v>
      </c>
      <c r="T3175" s="22">
        <v>1</v>
      </c>
      <c r="U3175" s="22">
        <v>12</v>
      </c>
      <c r="V3175" s="22"/>
      <c r="W3175" s="22">
        <v>4</v>
      </c>
      <c r="X3175" s="22">
        <v>4</v>
      </c>
      <c r="Y3175" s="14">
        <v>12</v>
      </c>
      <c r="Z3175" s="10">
        <v>4</v>
      </c>
      <c r="AA3175" s="22">
        <v>4</v>
      </c>
      <c r="AB3175" s="22">
        <v>6.56</v>
      </c>
      <c r="AC3175" s="22">
        <v>0</v>
      </c>
      <c r="AD3175" s="42">
        <v>0</v>
      </c>
      <c r="AE3175" s="22">
        <v>999999</v>
      </c>
      <c r="AF3175" s="22">
        <v>0</v>
      </c>
      <c r="AG3175" s="22">
        <v>0</v>
      </c>
      <c r="AH3175" s="22">
        <v>0</v>
      </c>
      <c r="AI3175" s="22">
        <v>0</v>
      </c>
      <c r="AJ3175" s="22">
        <v>0</v>
      </c>
      <c r="AK3175" s="22">
        <v>0</v>
      </c>
      <c r="AL3175" s="45">
        <v>0</v>
      </c>
      <c r="AM3175" s="45">
        <v>0</v>
      </c>
      <c r="AN3175" s="45">
        <v>0</v>
      </c>
      <c r="AO3175" s="45">
        <v>0</v>
      </c>
      <c r="AP3175" s="45">
        <v>0</v>
      </c>
      <c r="AQ3175" s="45">
        <v>0</v>
      </c>
      <c r="AR3175" s="45">
        <v>0</v>
      </c>
      <c r="AS3175" s="45" t="s">
        <v>4445</v>
      </c>
      <c r="AT3175" s="45" t="s">
        <v>4445</v>
      </c>
      <c r="AU3175" s="45">
        <v>0</v>
      </c>
      <c r="AV3175" s="10">
        <v>29.788434414668547</v>
      </c>
      <c r="AW3175" s="10">
        <v>29.788434414668547</v>
      </c>
      <c r="AX3175" s="17">
        <v>0</v>
      </c>
    </row>
    <row r="3176" spans="1:50" x14ac:dyDescent="0.25">
      <c r="A3176" s="22" t="s">
        <v>8</v>
      </c>
      <c r="B3176" s="22" t="s">
        <v>3953</v>
      </c>
      <c r="C3176" s="22" t="s">
        <v>4402</v>
      </c>
      <c r="D3176" s="22">
        <v>6830</v>
      </c>
      <c r="E3176" s="22" t="s">
        <v>4404</v>
      </c>
      <c r="F3176" s="43">
        <v>0</v>
      </c>
      <c r="G3176" s="43">
        <v>0</v>
      </c>
      <c r="H3176" s="43">
        <v>2.7840909090909093E-2</v>
      </c>
      <c r="I3176" s="9">
        <v>0</v>
      </c>
      <c r="J3176" s="9">
        <v>2.7840909090909093E-2</v>
      </c>
      <c r="K3176" s="11">
        <v>0</v>
      </c>
      <c r="L3176" s="41">
        <v>0</v>
      </c>
      <c r="M3176" s="44">
        <v>0</v>
      </c>
      <c r="N3176" s="13">
        <v>0</v>
      </c>
      <c r="O3176" s="13">
        <v>0</v>
      </c>
      <c r="P3176" s="22">
        <v>0</v>
      </c>
      <c r="Q3176" s="22">
        <v>0</v>
      </c>
      <c r="R3176" s="14">
        <v>0</v>
      </c>
      <c r="S3176" s="22">
        <v>3</v>
      </c>
      <c r="T3176" s="22">
        <v>1</v>
      </c>
      <c r="U3176" s="22">
        <v>12</v>
      </c>
      <c r="V3176" s="22"/>
      <c r="W3176" s="22">
        <v>4</v>
      </c>
      <c r="X3176" s="22">
        <v>4</v>
      </c>
      <c r="Y3176" s="14">
        <v>12</v>
      </c>
      <c r="Z3176" s="10">
        <v>4</v>
      </c>
      <c r="AA3176" s="22">
        <v>4</v>
      </c>
      <c r="AB3176" s="22">
        <v>6.56</v>
      </c>
      <c r="AC3176" s="22">
        <v>0</v>
      </c>
      <c r="AD3176" s="42">
        <v>0</v>
      </c>
      <c r="AE3176" s="22">
        <v>999999</v>
      </c>
      <c r="AF3176" s="22">
        <v>0</v>
      </c>
      <c r="AG3176" s="22">
        <v>0</v>
      </c>
      <c r="AH3176" s="22">
        <v>0</v>
      </c>
      <c r="AI3176" s="22">
        <v>0</v>
      </c>
      <c r="AJ3176" s="22">
        <v>0</v>
      </c>
      <c r="AK3176" s="22">
        <v>0</v>
      </c>
      <c r="AL3176" s="45">
        <v>0</v>
      </c>
      <c r="AM3176" s="45">
        <v>0</v>
      </c>
      <c r="AN3176" s="45">
        <v>0</v>
      </c>
      <c r="AO3176" s="45">
        <v>0</v>
      </c>
      <c r="AP3176" s="45">
        <v>0</v>
      </c>
      <c r="AQ3176" s="45">
        <v>0</v>
      </c>
      <c r="AR3176" s="45">
        <v>0</v>
      </c>
      <c r="AS3176" s="45" t="s">
        <v>4445</v>
      </c>
      <c r="AT3176" s="45" t="s">
        <v>4445</v>
      </c>
      <c r="AU3176" s="45">
        <v>0</v>
      </c>
      <c r="AV3176" s="10">
        <v>143.67346938775509</v>
      </c>
      <c r="AW3176" s="10">
        <v>143.67346938775509</v>
      </c>
      <c r="AX3176" s="17">
        <v>0</v>
      </c>
    </row>
    <row r="3177" spans="1:50" x14ac:dyDescent="0.25">
      <c r="A3177" s="22" t="s">
        <v>8</v>
      </c>
      <c r="B3177" s="22" t="s">
        <v>3953</v>
      </c>
      <c r="C3177" s="22" t="s">
        <v>4402</v>
      </c>
      <c r="D3177" s="22">
        <v>3272</v>
      </c>
      <c r="E3177" s="22" t="s">
        <v>4405</v>
      </c>
      <c r="F3177" s="43">
        <v>0</v>
      </c>
      <c r="G3177" s="43">
        <v>0</v>
      </c>
      <c r="H3177" s="43">
        <v>0.51268939393939394</v>
      </c>
      <c r="I3177" s="9">
        <v>0</v>
      </c>
      <c r="J3177" s="9">
        <v>0.51268939393939394</v>
      </c>
      <c r="K3177" s="11">
        <v>0</v>
      </c>
      <c r="L3177" s="41">
        <v>0</v>
      </c>
      <c r="M3177" s="44">
        <v>0</v>
      </c>
      <c r="N3177" s="13">
        <v>0</v>
      </c>
      <c r="O3177" s="13">
        <v>0</v>
      </c>
      <c r="P3177" s="22">
        <v>0</v>
      </c>
      <c r="Q3177" s="22">
        <v>0</v>
      </c>
      <c r="R3177" s="14">
        <v>0</v>
      </c>
      <c r="S3177" s="22">
        <v>23</v>
      </c>
      <c r="T3177" s="22">
        <v>1</v>
      </c>
      <c r="U3177" s="22">
        <v>12</v>
      </c>
      <c r="V3177" s="22"/>
      <c r="W3177" s="22">
        <v>4</v>
      </c>
      <c r="X3177" s="22">
        <v>4</v>
      </c>
      <c r="Y3177" s="14">
        <v>12</v>
      </c>
      <c r="Z3177" s="10">
        <v>4</v>
      </c>
      <c r="AA3177" s="22">
        <v>4</v>
      </c>
      <c r="AB3177" s="22">
        <v>6.56</v>
      </c>
      <c r="AC3177" s="22">
        <v>0</v>
      </c>
      <c r="AD3177" s="42">
        <v>0</v>
      </c>
      <c r="AE3177" s="22">
        <v>999999</v>
      </c>
      <c r="AF3177" s="22">
        <v>0</v>
      </c>
      <c r="AG3177" s="22">
        <v>0</v>
      </c>
      <c r="AH3177" s="22">
        <v>0</v>
      </c>
      <c r="AI3177" s="22">
        <v>0</v>
      </c>
      <c r="AJ3177" s="22">
        <v>0</v>
      </c>
      <c r="AK3177" s="22">
        <v>0</v>
      </c>
      <c r="AL3177" s="45">
        <v>0</v>
      </c>
      <c r="AM3177" s="45">
        <v>0</v>
      </c>
      <c r="AN3177" s="45">
        <v>0</v>
      </c>
      <c r="AO3177" s="45">
        <v>0</v>
      </c>
      <c r="AP3177" s="45">
        <v>0</v>
      </c>
      <c r="AQ3177" s="45">
        <v>0</v>
      </c>
      <c r="AR3177" s="45">
        <v>0</v>
      </c>
      <c r="AS3177" s="45" t="s">
        <v>4445</v>
      </c>
      <c r="AT3177" s="45" t="s">
        <v>4445</v>
      </c>
      <c r="AU3177" s="45">
        <v>0</v>
      </c>
      <c r="AV3177" s="10">
        <v>7.8019948282231253</v>
      </c>
      <c r="AW3177" s="10">
        <v>7.8019948282231253</v>
      </c>
      <c r="AX3177" s="17">
        <v>0</v>
      </c>
    </row>
    <row r="3178" spans="1:50" x14ac:dyDescent="0.25">
      <c r="A3178" s="22" t="s">
        <v>8</v>
      </c>
      <c r="B3178" s="22" t="s">
        <v>3953</v>
      </c>
      <c r="C3178" s="22" t="s">
        <v>4402</v>
      </c>
      <c r="D3178" s="22">
        <v>1971</v>
      </c>
      <c r="E3178" s="22" t="s">
        <v>4406</v>
      </c>
      <c r="F3178" s="43">
        <v>0</v>
      </c>
      <c r="G3178" s="43">
        <v>0</v>
      </c>
      <c r="H3178" s="43">
        <v>0.10871212121212122</v>
      </c>
      <c r="I3178" s="9">
        <v>0</v>
      </c>
      <c r="J3178" s="9">
        <v>0.10871212121212122</v>
      </c>
      <c r="K3178" s="11">
        <v>0</v>
      </c>
      <c r="L3178" s="41">
        <v>0</v>
      </c>
      <c r="M3178" s="44">
        <v>0</v>
      </c>
      <c r="N3178" s="13">
        <v>0</v>
      </c>
      <c r="O3178" s="13">
        <v>0</v>
      </c>
      <c r="P3178" s="22">
        <v>0</v>
      </c>
      <c r="Q3178" s="22">
        <v>0</v>
      </c>
      <c r="R3178" s="14">
        <v>0</v>
      </c>
      <c r="S3178" s="22">
        <v>4</v>
      </c>
      <c r="T3178" s="22">
        <v>1</v>
      </c>
      <c r="U3178" s="22">
        <v>12</v>
      </c>
      <c r="V3178" s="22"/>
      <c r="W3178" s="22">
        <v>4</v>
      </c>
      <c r="X3178" s="22">
        <v>4</v>
      </c>
      <c r="Y3178" s="14">
        <v>12</v>
      </c>
      <c r="Z3178" s="10">
        <v>4</v>
      </c>
      <c r="AA3178" s="22">
        <v>4</v>
      </c>
      <c r="AB3178" s="22">
        <v>6.56</v>
      </c>
      <c r="AC3178" s="22">
        <v>0</v>
      </c>
      <c r="AD3178" s="42">
        <v>0</v>
      </c>
      <c r="AE3178" s="22">
        <v>999999</v>
      </c>
      <c r="AF3178" s="22">
        <v>0</v>
      </c>
      <c r="AG3178" s="22">
        <v>0</v>
      </c>
      <c r="AH3178" s="22">
        <v>0</v>
      </c>
      <c r="AI3178" s="22">
        <v>0</v>
      </c>
      <c r="AJ3178" s="22">
        <v>0</v>
      </c>
      <c r="AK3178" s="22">
        <v>0</v>
      </c>
      <c r="AL3178" s="45">
        <v>0</v>
      </c>
      <c r="AM3178" s="45">
        <v>0</v>
      </c>
      <c r="AN3178" s="45">
        <v>0</v>
      </c>
      <c r="AO3178" s="45">
        <v>0</v>
      </c>
      <c r="AP3178" s="45">
        <v>0</v>
      </c>
      <c r="AQ3178" s="45">
        <v>0</v>
      </c>
      <c r="AR3178" s="45">
        <v>0</v>
      </c>
      <c r="AS3178" s="45" t="s">
        <v>4445</v>
      </c>
      <c r="AT3178" s="45" t="s">
        <v>4445</v>
      </c>
      <c r="AU3178" s="45">
        <v>0</v>
      </c>
      <c r="AV3178" s="10">
        <v>36.79442508710801</v>
      </c>
      <c r="AW3178" s="10">
        <v>36.79442508710801</v>
      </c>
      <c r="AX3178" s="17">
        <v>0</v>
      </c>
    </row>
    <row r="3179" spans="1:50" x14ac:dyDescent="0.25">
      <c r="A3179" s="22" t="s">
        <v>8</v>
      </c>
      <c r="B3179" s="22" t="s">
        <v>3953</v>
      </c>
      <c r="C3179" s="22" t="s">
        <v>4402</v>
      </c>
      <c r="D3179" s="22">
        <v>4091</v>
      </c>
      <c r="E3179" s="22" t="s">
        <v>4407</v>
      </c>
      <c r="F3179" s="43">
        <v>0</v>
      </c>
      <c r="G3179" s="43">
        <v>0</v>
      </c>
      <c r="H3179" s="43">
        <v>0.6333333333333333</v>
      </c>
      <c r="I3179" s="9">
        <v>0</v>
      </c>
      <c r="J3179" s="9">
        <v>0.6333333333333333</v>
      </c>
      <c r="K3179" s="11">
        <v>0</v>
      </c>
      <c r="L3179" s="41">
        <v>0</v>
      </c>
      <c r="M3179" s="44">
        <v>0</v>
      </c>
      <c r="N3179" s="13">
        <v>0</v>
      </c>
      <c r="O3179" s="13">
        <v>0</v>
      </c>
      <c r="P3179" s="22">
        <v>0</v>
      </c>
      <c r="Q3179" s="22">
        <v>0</v>
      </c>
      <c r="R3179" s="14">
        <v>0</v>
      </c>
      <c r="S3179" s="22">
        <v>15</v>
      </c>
      <c r="T3179" s="22">
        <v>1</v>
      </c>
      <c r="U3179" s="22">
        <v>12</v>
      </c>
      <c r="V3179" s="22"/>
      <c r="W3179" s="22">
        <v>4</v>
      </c>
      <c r="X3179" s="22">
        <v>4</v>
      </c>
      <c r="Y3179" s="14">
        <v>12</v>
      </c>
      <c r="Z3179" s="10">
        <v>4</v>
      </c>
      <c r="AA3179" s="22">
        <v>4</v>
      </c>
      <c r="AB3179" s="22">
        <v>6.56</v>
      </c>
      <c r="AC3179" s="22">
        <v>0</v>
      </c>
      <c r="AD3179" s="42">
        <v>0</v>
      </c>
      <c r="AE3179" s="22">
        <v>999999</v>
      </c>
      <c r="AF3179" s="22">
        <v>0</v>
      </c>
      <c r="AG3179" s="22">
        <v>0</v>
      </c>
      <c r="AH3179" s="22">
        <v>0</v>
      </c>
      <c r="AI3179" s="22">
        <v>0</v>
      </c>
      <c r="AJ3179" s="22">
        <v>0</v>
      </c>
      <c r="AK3179" s="22">
        <v>0</v>
      </c>
      <c r="AL3179" s="45">
        <v>0</v>
      </c>
      <c r="AM3179" s="45">
        <v>0</v>
      </c>
      <c r="AN3179" s="45">
        <v>0</v>
      </c>
      <c r="AO3179" s="45">
        <v>0</v>
      </c>
      <c r="AP3179" s="45">
        <v>0</v>
      </c>
      <c r="AQ3179" s="45">
        <v>0</v>
      </c>
      <c r="AR3179" s="45">
        <v>0</v>
      </c>
      <c r="AS3179" s="45" t="s">
        <v>4445</v>
      </c>
      <c r="AT3179" s="45" t="s">
        <v>4445</v>
      </c>
      <c r="AU3179" s="45">
        <v>0</v>
      </c>
      <c r="AV3179" s="10">
        <v>6.3157894736842106</v>
      </c>
      <c r="AW3179" s="10">
        <v>6.3157894736842106</v>
      </c>
      <c r="AX3179" s="17">
        <v>0</v>
      </c>
    </row>
    <row r="3180" spans="1:50" x14ac:dyDescent="0.25">
      <c r="A3180" s="22" t="s">
        <v>8</v>
      </c>
      <c r="B3180" s="22" t="s">
        <v>3953</v>
      </c>
      <c r="C3180" s="22" t="s">
        <v>4402</v>
      </c>
      <c r="D3180" s="22">
        <v>6715</v>
      </c>
      <c r="E3180" s="22" t="s">
        <v>4408</v>
      </c>
      <c r="F3180" s="43">
        <v>0</v>
      </c>
      <c r="G3180" s="43">
        <v>0</v>
      </c>
      <c r="H3180" s="43">
        <v>0.33996212121212122</v>
      </c>
      <c r="I3180" s="9">
        <v>0</v>
      </c>
      <c r="J3180" s="9">
        <v>0.33996212121212122</v>
      </c>
      <c r="K3180" s="11">
        <v>0</v>
      </c>
      <c r="L3180" s="41">
        <v>0</v>
      </c>
      <c r="M3180" s="44">
        <v>0</v>
      </c>
      <c r="N3180" s="13">
        <v>0</v>
      </c>
      <c r="O3180" s="13">
        <v>0</v>
      </c>
      <c r="P3180" s="22">
        <v>0</v>
      </c>
      <c r="Q3180" s="22">
        <v>0</v>
      </c>
      <c r="R3180" s="14">
        <v>0</v>
      </c>
      <c r="S3180" s="22">
        <v>15</v>
      </c>
      <c r="T3180" s="22">
        <v>1</v>
      </c>
      <c r="U3180" s="22">
        <v>12</v>
      </c>
      <c r="V3180" s="22"/>
      <c r="W3180" s="22">
        <v>4</v>
      </c>
      <c r="X3180" s="22">
        <v>4</v>
      </c>
      <c r="Y3180" s="14">
        <v>12</v>
      </c>
      <c r="Z3180" s="10">
        <v>4</v>
      </c>
      <c r="AA3180" s="22">
        <v>4</v>
      </c>
      <c r="AB3180" s="22">
        <v>6.56</v>
      </c>
      <c r="AC3180" s="22">
        <v>0</v>
      </c>
      <c r="AD3180" s="42">
        <v>0</v>
      </c>
      <c r="AE3180" s="22">
        <v>999999</v>
      </c>
      <c r="AF3180" s="22">
        <v>0</v>
      </c>
      <c r="AG3180" s="22">
        <v>0</v>
      </c>
      <c r="AH3180" s="22">
        <v>0</v>
      </c>
      <c r="AI3180" s="22">
        <v>0</v>
      </c>
      <c r="AJ3180" s="22">
        <v>0</v>
      </c>
      <c r="AK3180" s="22">
        <v>0</v>
      </c>
      <c r="AL3180" s="45">
        <v>0</v>
      </c>
      <c r="AM3180" s="45">
        <v>0</v>
      </c>
      <c r="AN3180" s="45">
        <v>0</v>
      </c>
      <c r="AO3180" s="45">
        <v>0</v>
      </c>
      <c r="AP3180" s="45">
        <v>0</v>
      </c>
      <c r="AQ3180" s="45">
        <v>0</v>
      </c>
      <c r="AR3180" s="45">
        <v>0</v>
      </c>
      <c r="AS3180" s="45" t="s">
        <v>4445</v>
      </c>
      <c r="AT3180" s="45" t="s">
        <v>4445</v>
      </c>
      <c r="AU3180" s="45">
        <v>0</v>
      </c>
      <c r="AV3180" s="10">
        <v>11.766016713091922</v>
      </c>
      <c r="AW3180" s="10">
        <v>11.766016713091922</v>
      </c>
      <c r="AX3180" s="17">
        <v>0</v>
      </c>
    </row>
    <row r="3181" spans="1:50" x14ac:dyDescent="0.25">
      <c r="A3181" s="22" t="s">
        <v>8</v>
      </c>
      <c r="B3181" s="22" t="s">
        <v>3953</v>
      </c>
      <c r="C3181" s="22" t="s">
        <v>4402</v>
      </c>
      <c r="D3181" s="22">
        <v>6686</v>
      </c>
      <c r="E3181" s="22" t="s">
        <v>4409</v>
      </c>
      <c r="F3181" s="43">
        <v>0</v>
      </c>
      <c r="G3181" s="43">
        <v>0</v>
      </c>
      <c r="H3181" s="43">
        <v>15.638068181818184</v>
      </c>
      <c r="I3181" s="9">
        <v>0</v>
      </c>
      <c r="J3181" s="9">
        <v>15.638068181818184</v>
      </c>
      <c r="K3181" s="11">
        <v>0</v>
      </c>
      <c r="L3181" s="41">
        <v>0</v>
      </c>
      <c r="M3181" s="44">
        <v>0</v>
      </c>
      <c r="N3181" s="13">
        <v>0</v>
      </c>
      <c r="O3181" s="13">
        <v>0</v>
      </c>
      <c r="P3181" s="22">
        <v>0</v>
      </c>
      <c r="Q3181" s="22">
        <v>0</v>
      </c>
      <c r="R3181" s="14">
        <v>0</v>
      </c>
      <c r="S3181" s="22">
        <v>374</v>
      </c>
      <c r="T3181" s="22">
        <v>1</v>
      </c>
      <c r="U3181" s="22">
        <v>12</v>
      </c>
      <c r="V3181" s="22"/>
      <c r="W3181" s="22">
        <v>4</v>
      </c>
      <c r="X3181" s="22">
        <v>4</v>
      </c>
      <c r="Y3181" s="14">
        <v>12</v>
      </c>
      <c r="Z3181" s="10">
        <v>4</v>
      </c>
      <c r="AA3181" s="22">
        <v>4</v>
      </c>
      <c r="AB3181" s="22">
        <v>6.56</v>
      </c>
      <c r="AC3181" s="22">
        <v>0</v>
      </c>
      <c r="AD3181" s="42">
        <v>0</v>
      </c>
      <c r="AE3181" s="22">
        <v>999999</v>
      </c>
      <c r="AF3181" s="22">
        <v>0</v>
      </c>
      <c r="AG3181" s="22">
        <v>0</v>
      </c>
      <c r="AH3181" s="22">
        <v>0</v>
      </c>
      <c r="AI3181" s="22">
        <v>0</v>
      </c>
      <c r="AJ3181" s="22">
        <v>0</v>
      </c>
      <c r="AK3181" s="22">
        <v>0</v>
      </c>
      <c r="AL3181" s="45">
        <v>0</v>
      </c>
      <c r="AM3181" s="45">
        <v>0</v>
      </c>
      <c r="AN3181" s="45">
        <v>0</v>
      </c>
      <c r="AO3181" s="45">
        <v>0</v>
      </c>
      <c r="AP3181" s="45">
        <v>0</v>
      </c>
      <c r="AQ3181" s="45">
        <v>0</v>
      </c>
      <c r="AR3181" s="45">
        <v>0</v>
      </c>
      <c r="AS3181" s="45" t="s">
        <v>4445</v>
      </c>
      <c r="AT3181" s="45" t="s">
        <v>4445</v>
      </c>
      <c r="AU3181" s="45">
        <v>0</v>
      </c>
      <c r="AV3181" s="10">
        <v>0.25578606983250368</v>
      </c>
      <c r="AW3181" s="10">
        <v>0.25578606983250368</v>
      </c>
      <c r="AX3181" s="17">
        <v>0</v>
      </c>
    </row>
    <row r="3182" spans="1:50" x14ac:dyDescent="0.25">
      <c r="A3182" s="22" t="s">
        <v>8</v>
      </c>
      <c r="B3182" s="22" t="s">
        <v>3953</v>
      </c>
      <c r="C3182" s="22" t="s">
        <v>4402</v>
      </c>
      <c r="D3182" s="22">
        <v>849</v>
      </c>
      <c r="E3182" s="22" t="s">
        <v>4410</v>
      </c>
      <c r="F3182" s="43">
        <v>0</v>
      </c>
      <c r="G3182" s="43">
        <v>0</v>
      </c>
      <c r="H3182" s="43">
        <v>33.037121212121214</v>
      </c>
      <c r="I3182" s="9">
        <v>0</v>
      </c>
      <c r="J3182" s="9">
        <v>33.037121212121214</v>
      </c>
      <c r="K3182" s="11">
        <v>0</v>
      </c>
      <c r="L3182" s="41">
        <v>0</v>
      </c>
      <c r="M3182" s="44">
        <v>0</v>
      </c>
      <c r="N3182" s="13">
        <v>0</v>
      </c>
      <c r="O3182" s="13">
        <v>0</v>
      </c>
      <c r="P3182" s="22">
        <v>0</v>
      </c>
      <c r="Q3182" s="22">
        <v>0</v>
      </c>
      <c r="R3182" s="14">
        <v>0</v>
      </c>
      <c r="S3182" s="22">
        <v>1087</v>
      </c>
      <c r="T3182" s="22">
        <v>1</v>
      </c>
      <c r="U3182" s="22">
        <v>12</v>
      </c>
      <c r="V3182" s="22"/>
      <c r="W3182" s="22">
        <v>4</v>
      </c>
      <c r="X3182" s="22">
        <v>4</v>
      </c>
      <c r="Y3182" s="14">
        <v>12</v>
      </c>
      <c r="Z3182" s="10">
        <v>4</v>
      </c>
      <c r="AA3182" s="22">
        <v>4</v>
      </c>
      <c r="AB3182" s="22">
        <v>6.56</v>
      </c>
      <c r="AC3182" s="22">
        <v>0</v>
      </c>
      <c r="AD3182" s="42">
        <v>0</v>
      </c>
      <c r="AE3182" s="22">
        <v>999999</v>
      </c>
      <c r="AF3182" s="22">
        <v>0</v>
      </c>
      <c r="AG3182" s="22">
        <v>0</v>
      </c>
      <c r="AH3182" s="22">
        <v>0</v>
      </c>
      <c r="AI3182" s="22">
        <v>0</v>
      </c>
      <c r="AJ3182" s="22">
        <v>0</v>
      </c>
      <c r="AK3182" s="22">
        <v>0</v>
      </c>
      <c r="AL3182" s="45">
        <v>0</v>
      </c>
      <c r="AM3182" s="45">
        <v>0</v>
      </c>
      <c r="AN3182" s="45">
        <v>0</v>
      </c>
      <c r="AO3182" s="45">
        <v>0</v>
      </c>
      <c r="AP3182" s="45">
        <v>0</v>
      </c>
      <c r="AQ3182" s="45">
        <v>0</v>
      </c>
      <c r="AR3182" s="45">
        <v>0</v>
      </c>
      <c r="AS3182" s="45" t="s">
        <v>4445</v>
      </c>
      <c r="AT3182" s="45" t="s">
        <v>4445</v>
      </c>
      <c r="AU3182" s="45">
        <v>0</v>
      </c>
      <c r="AV3182" s="10">
        <v>0.1210759246944438</v>
      </c>
      <c r="AW3182" s="10">
        <v>0.1210759246944438</v>
      </c>
      <c r="AX3182" s="17">
        <v>0</v>
      </c>
    </row>
    <row r="3183" spans="1:50" x14ac:dyDescent="0.25">
      <c r="A3183" s="22" t="s">
        <v>8</v>
      </c>
      <c r="B3183" s="22" t="s">
        <v>3953</v>
      </c>
      <c r="C3183" s="22" t="s">
        <v>4402</v>
      </c>
      <c r="D3183" s="22">
        <v>507</v>
      </c>
      <c r="E3183" s="22" t="s">
        <v>4411</v>
      </c>
      <c r="F3183" s="43">
        <v>0</v>
      </c>
      <c r="G3183" s="43">
        <v>0</v>
      </c>
      <c r="H3183" s="43">
        <v>5.2632575757575752</v>
      </c>
      <c r="I3183" s="9">
        <v>0</v>
      </c>
      <c r="J3183" s="9">
        <v>5.2632575757575752</v>
      </c>
      <c r="K3183" s="11">
        <v>0</v>
      </c>
      <c r="L3183" s="41">
        <v>0</v>
      </c>
      <c r="M3183" s="44">
        <v>0</v>
      </c>
      <c r="N3183" s="13">
        <v>0</v>
      </c>
      <c r="O3183" s="13">
        <v>0</v>
      </c>
      <c r="P3183" s="22">
        <v>0</v>
      </c>
      <c r="Q3183" s="22">
        <v>0</v>
      </c>
      <c r="R3183" s="14">
        <v>0</v>
      </c>
      <c r="S3183" s="22">
        <v>119</v>
      </c>
      <c r="T3183" s="22">
        <v>1</v>
      </c>
      <c r="U3183" s="22">
        <v>12</v>
      </c>
      <c r="V3183" s="22"/>
      <c r="W3183" s="22">
        <v>4</v>
      </c>
      <c r="X3183" s="22">
        <v>4</v>
      </c>
      <c r="Y3183" s="14">
        <v>12</v>
      </c>
      <c r="Z3183" s="10">
        <v>4</v>
      </c>
      <c r="AA3183" s="22">
        <v>4</v>
      </c>
      <c r="AB3183" s="22">
        <v>6.56</v>
      </c>
      <c r="AC3183" s="22">
        <v>0</v>
      </c>
      <c r="AD3183" s="42">
        <v>0</v>
      </c>
      <c r="AE3183" s="22">
        <v>999999</v>
      </c>
      <c r="AF3183" s="22">
        <v>0</v>
      </c>
      <c r="AG3183" s="22">
        <v>0</v>
      </c>
      <c r="AH3183" s="22">
        <v>0</v>
      </c>
      <c r="AI3183" s="22">
        <v>0</v>
      </c>
      <c r="AJ3183" s="22">
        <v>0</v>
      </c>
      <c r="AK3183" s="22">
        <v>0</v>
      </c>
      <c r="AL3183" s="45">
        <v>0</v>
      </c>
      <c r="AM3183" s="45">
        <v>0</v>
      </c>
      <c r="AN3183" s="45">
        <v>0</v>
      </c>
      <c r="AO3183" s="45">
        <v>0</v>
      </c>
      <c r="AP3183" s="45">
        <v>0</v>
      </c>
      <c r="AQ3183" s="45">
        <v>0</v>
      </c>
      <c r="AR3183" s="45">
        <v>0</v>
      </c>
      <c r="AS3183" s="45" t="s">
        <v>4445</v>
      </c>
      <c r="AT3183" s="45" t="s">
        <v>4445</v>
      </c>
      <c r="AU3183" s="45">
        <v>0</v>
      </c>
      <c r="AV3183" s="10">
        <v>0.75998560633321344</v>
      </c>
      <c r="AW3183" s="10">
        <v>0.75998560633321344</v>
      </c>
      <c r="AX3183" s="17">
        <v>0</v>
      </c>
    </row>
    <row r="3184" spans="1:50" x14ac:dyDescent="0.25">
      <c r="A3184" s="22" t="s">
        <v>8</v>
      </c>
      <c r="B3184" s="22" t="s">
        <v>3953</v>
      </c>
      <c r="C3184" s="22" t="s">
        <v>4402</v>
      </c>
      <c r="D3184" s="22">
        <v>6272</v>
      </c>
      <c r="E3184" s="22" t="s">
        <v>4412</v>
      </c>
      <c r="F3184" s="43">
        <v>0</v>
      </c>
      <c r="G3184" s="43">
        <v>0</v>
      </c>
      <c r="H3184" s="43">
        <v>3.7518939393939394</v>
      </c>
      <c r="I3184" s="9">
        <v>0</v>
      </c>
      <c r="J3184" s="9">
        <v>3.7518939393939394</v>
      </c>
      <c r="K3184" s="11">
        <v>0</v>
      </c>
      <c r="L3184" s="41">
        <v>0</v>
      </c>
      <c r="M3184" s="44">
        <v>0</v>
      </c>
      <c r="N3184" s="13">
        <v>0</v>
      </c>
      <c r="O3184" s="13">
        <v>0</v>
      </c>
      <c r="P3184" s="22">
        <v>0</v>
      </c>
      <c r="Q3184" s="22">
        <v>0</v>
      </c>
      <c r="R3184" s="14">
        <v>0</v>
      </c>
      <c r="S3184" s="22">
        <v>114</v>
      </c>
      <c r="T3184" s="22">
        <v>1</v>
      </c>
      <c r="U3184" s="22">
        <v>12</v>
      </c>
      <c r="V3184" s="22"/>
      <c r="W3184" s="22">
        <v>4</v>
      </c>
      <c r="X3184" s="22">
        <v>4</v>
      </c>
      <c r="Y3184" s="14">
        <v>12</v>
      </c>
      <c r="Z3184" s="10">
        <v>4</v>
      </c>
      <c r="AA3184" s="22">
        <v>4</v>
      </c>
      <c r="AB3184" s="22">
        <v>6.56</v>
      </c>
      <c r="AC3184" s="22">
        <v>0</v>
      </c>
      <c r="AD3184" s="42">
        <v>0</v>
      </c>
      <c r="AE3184" s="22">
        <v>999999</v>
      </c>
      <c r="AF3184" s="22">
        <v>0</v>
      </c>
      <c r="AG3184" s="22">
        <v>0</v>
      </c>
      <c r="AH3184" s="22">
        <v>0</v>
      </c>
      <c r="AI3184" s="22">
        <v>0</v>
      </c>
      <c r="AJ3184" s="22">
        <v>0</v>
      </c>
      <c r="AK3184" s="22">
        <v>0</v>
      </c>
      <c r="AL3184" s="45">
        <v>0</v>
      </c>
      <c r="AM3184" s="45">
        <v>0</v>
      </c>
      <c r="AN3184" s="45">
        <v>0</v>
      </c>
      <c r="AO3184" s="45">
        <v>0</v>
      </c>
      <c r="AP3184" s="45">
        <v>0</v>
      </c>
      <c r="AQ3184" s="45">
        <v>0</v>
      </c>
      <c r="AR3184" s="45">
        <v>0</v>
      </c>
      <c r="AS3184" s="45" t="s">
        <v>4445</v>
      </c>
      <c r="AT3184" s="45" t="s">
        <v>4445</v>
      </c>
      <c r="AU3184" s="45">
        <v>0</v>
      </c>
      <c r="AV3184" s="10">
        <v>1.0661282180716809</v>
      </c>
      <c r="AW3184" s="10">
        <v>1.0661282180716809</v>
      </c>
      <c r="AX3184" s="17">
        <v>0</v>
      </c>
    </row>
    <row r="3185" spans="1:50" x14ac:dyDescent="0.25">
      <c r="A3185" s="22" t="s">
        <v>8</v>
      </c>
      <c r="B3185" s="22" t="s">
        <v>3953</v>
      </c>
      <c r="C3185" s="22" t="s">
        <v>4402</v>
      </c>
      <c r="D3185" s="22">
        <v>1110</v>
      </c>
      <c r="E3185" s="22" t="s">
        <v>4413</v>
      </c>
      <c r="F3185" s="43">
        <v>0</v>
      </c>
      <c r="G3185" s="43">
        <v>0</v>
      </c>
      <c r="H3185" s="43">
        <v>12.100757575757576</v>
      </c>
      <c r="I3185" s="9">
        <v>0</v>
      </c>
      <c r="J3185" s="9">
        <v>12.100757575757576</v>
      </c>
      <c r="K3185" s="11">
        <v>0</v>
      </c>
      <c r="L3185" s="41">
        <v>0</v>
      </c>
      <c r="M3185" s="44">
        <v>0</v>
      </c>
      <c r="N3185" s="13">
        <v>0</v>
      </c>
      <c r="O3185" s="13">
        <v>0</v>
      </c>
      <c r="P3185" s="22">
        <v>0</v>
      </c>
      <c r="Q3185" s="22">
        <v>0</v>
      </c>
      <c r="R3185" s="14">
        <v>0</v>
      </c>
      <c r="S3185" s="22">
        <v>327</v>
      </c>
      <c r="T3185" s="22">
        <v>1</v>
      </c>
      <c r="U3185" s="22">
        <v>12</v>
      </c>
      <c r="V3185" s="22"/>
      <c r="W3185" s="22">
        <v>4</v>
      </c>
      <c r="X3185" s="22">
        <v>4</v>
      </c>
      <c r="Y3185" s="14">
        <v>12</v>
      </c>
      <c r="Z3185" s="10">
        <v>4</v>
      </c>
      <c r="AA3185" s="22">
        <v>4</v>
      </c>
      <c r="AB3185" s="22">
        <v>6.56</v>
      </c>
      <c r="AC3185" s="22">
        <v>0</v>
      </c>
      <c r="AD3185" s="42">
        <v>0</v>
      </c>
      <c r="AE3185" s="22">
        <v>999999</v>
      </c>
      <c r="AF3185" s="22">
        <v>0</v>
      </c>
      <c r="AG3185" s="22">
        <v>0</v>
      </c>
      <c r="AH3185" s="22">
        <v>0</v>
      </c>
      <c r="AI3185" s="22">
        <v>0</v>
      </c>
      <c r="AJ3185" s="22">
        <v>0</v>
      </c>
      <c r="AK3185" s="22">
        <v>0</v>
      </c>
      <c r="AL3185" s="45">
        <v>0</v>
      </c>
      <c r="AM3185" s="45">
        <v>0</v>
      </c>
      <c r="AN3185" s="45">
        <v>0</v>
      </c>
      <c r="AO3185" s="45">
        <v>0</v>
      </c>
      <c r="AP3185" s="45">
        <v>0</v>
      </c>
      <c r="AQ3185" s="45">
        <v>0</v>
      </c>
      <c r="AR3185" s="45">
        <v>0</v>
      </c>
      <c r="AS3185" s="45" t="s">
        <v>4445</v>
      </c>
      <c r="AT3185" s="45" t="s">
        <v>4445</v>
      </c>
      <c r="AU3185" s="45">
        <v>0</v>
      </c>
      <c r="AV3185" s="10">
        <v>0.33055781631503162</v>
      </c>
      <c r="AW3185" s="10">
        <v>0.33055781631503162</v>
      </c>
      <c r="AX3185" s="17">
        <v>0</v>
      </c>
    </row>
    <row r="3186" spans="1:50" x14ac:dyDescent="0.25">
      <c r="A3186" s="22" t="s">
        <v>8</v>
      </c>
      <c r="B3186" s="22" t="s">
        <v>3953</v>
      </c>
      <c r="C3186" s="22" t="s">
        <v>4402</v>
      </c>
      <c r="D3186" s="22">
        <v>6022</v>
      </c>
      <c r="E3186" s="22" t="s">
        <v>4414</v>
      </c>
      <c r="F3186" s="43">
        <v>0</v>
      </c>
      <c r="G3186" s="43">
        <v>0</v>
      </c>
      <c r="H3186" s="43">
        <v>10.982954545454545</v>
      </c>
      <c r="I3186" s="9">
        <v>0</v>
      </c>
      <c r="J3186" s="9">
        <v>10.982954545454545</v>
      </c>
      <c r="K3186" s="11">
        <v>0</v>
      </c>
      <c r="L3186" s="41">
        <v>0</v>
      </c>
      <c r="M3186" s="44">
        <v>0</v>
      </c>
      <c r="N3186" s="13">
        <v>0</v>
      </c>
      <c r="O3186" s="13">
        <v>0</v>
      </c>
      <c r="P3186" s="22">
        <v>0</v>
      </c>
      <c r="Q3186" s="22">
        <v>0</v>
      </c>
      <c r="R3186" s="14">
        <v>0</v>
      </c>
      <c r="S3186" s="22">
        <v>356</v>
      </c>
      <c r="T3186" s="22">
        <v>1</v>
      </c>
      <c r="U3186" s="22">
        <v>12</v>
      </c>
      <c r="V3186" s="22"/>
      <c r="W3186" s="22">
        <v>4</v>
      </c>
      <c r="X3186" s="22">
        <v>4</v>
      </c>
      <c r="Y3186" s="14">
        <v>12</v>
      </c>
      <c r="Z3186" s="10">
        <v>4</v>
      </c>
      <c r="AA3186" s="22">
        <v>4</v>
      </c>
      <c r="AB3186" s="22">
        <v>6.56</v>
      </c>
      <c r="AC3186" s="22">
        <v>0</v>
      </c>
      <c r="AD3186" s="42">
        <v>0</v>
      </c>
      <c r="AE3186" s="22">
        <v>999999</v>
      </c>
      <c r="AF3186" s="22">
        <v>0</v>
      </c>
      <c r="AG3186" s="22">
        <v>0</v>
      </c>
      <c r="AH3186" s="22">
        <v>0</v>
      </c>
      <c r="AI3186" s="22">
        <v>0</v>
      </c>
      <c r="AJ3186" s="22">
        <v>0</v>
      </c>
      <c r="AK3186" s="22">
        <v>0</v>
      </c>
      <c r="AL3186" s="45">
        <v>0</v>
      </c>
      <c r="AM3186" s="45">
        <v>0</v>
      </c>
      <c r="AN3186" s="45">
        <v>0</v>
      </c>
      <c r="AO3186" s="45">
        <v>0</v>
      </c>
      <c r="AP3186" s="45">
        <v>0</v>
      </c>
      <c r="AQ3186" s="45">
        <v>0</v>
      </c>
      <c r="AR3186" s="45">
        <v>0</v>
      </c>
      <c r="AS3186" s="45" t="s">
        <v>4445</v>
      </c>
      <c r="AT3186" s="45" t="s">
        <v>4445</v>
      </c>
      <c r="AU3186" s="45">
        <v>0</v>
      </c>
      <c r="AV3186" s="10">
        <v>0.36420072426280392</v>
      </c>
      <c r="AW3186" s="10">
        <v>0.36420072426280392</v>
      </c>
      <c r="AX3186" s="17">
        <v>0</v>
      </c>
    </row>
    <row r="3187" spans="1:50" x14ac:dyDescent="0.25">
      <c r="A3187" s="22" t="s">
        <v>8</v>
      </c>
      <c r="B3187" s="22" t="s">
        <v>3953</v>
      </c>
      <c r="C3187" s="22" t="s">
        <v>4402</v>
      </c>
      <c r="D3187" s="22">
        <v>5228</v>
      </c>
      <c r="E3187" s="22" t="s">
        <v>4415</v>
      </c>
      <c r="F3187" s="43">
        <v>0</v>
      </c>
      <c r="G3187" s="43">
        <v>0</v>
      </c>
      <c r="H3187" s="43">
        <v>33.77253787878788</v>
      </c>
      <c r="I3187" s="9">
        <v>0</v>
      </c>
      <c r="J3187" s="9">
        <v>33.77253787878788</v>
      </c>
      <c r="K3187" s="11">
        <v>0</v>
      </c>
      <c r="L3187" s="41">
        <v>0</v>
      </c>
      <c r="M3187" s="44">
        <v>0</v>
      </c>
      <c r="N3187" s="13">
        <v>0</v>
      </c>
      <c r="O3187" s="13">
        <v>0</v>
      </c>
      <c r="P3187" s="22">
        <v>0</v>
      </c>
      <c r="Q3187" s="22">
        <v>0</v>
      </c>
      <c r="R3187" s="14">
        <v>0</v>
      </c>
      <c r="S3187" s="22">
        <v>992</v>
      </c>
      <c r="T3187" s="22">
        <v>1</v>
      </c>
      <c r="U3187" s="22">
        <v>12</v>
      </c>
      <c r="V3187" s="22"/>
      <c r="W3187" s="22">
        <v>4</v>
      </c>
      <c r="X3187" s="22">
        <v>4</v>
      </c>
      <c r="Y3187" s="14">
        <v>12</v>
      </c>
      <c r="Z3187" s="10">
        <v>4</v>
      </c>
      <c r="AA3187" s="22">
        <v>4</v>
      </c>
      <c r="AB3187" s="22">
        <v>6.56</v>
      </c>
      <c r="AC3187" s="22">
        <v>0</v>
      </c>
      <c r="AD3187" s="42">
        <v>0</v>
      </c>
      <c r="AE3187" s="22">
        <v>999999</v>
      </c>
      <c r="AF3187" s="22">
        <v>0</v>
      </c>
      <c r="AG3187" s="22">
        <v>0</v>
      </c>
      <c r="AH3187" s="22">
        <v>0</v>
      </c>
      <c r="AI3187" s="22">
        <v>0</v>
      </c>
      <c r="AJ3187" s="22">
        <v>0</v>
      </c>
      <c r="AK3187" s="22">
        <v>0</v>
      </c>
      <c r="AL3187" s="45">
        <v>0</v>
      </c>
      <c r="AM3187" s="45">
        <v>0</v>
      </c>
      <c r="AN3187" s="45">
        <v>0</v>
      </c>
      <c r="AO3187" s="45">
        <v>0</v>
      </c>
      <c r="AP3187" s="45">
        <v>0</v>
      </c>
      <c r="AQ3187" s="45">
        <v>0</v>
      </c>
      <c r="AR3187" s="45">
        <v>0</v>
      </c>
      <c r="AS3187" s="45" t="s">
        <v>4445</v>
      </c>
      <c r="AT3187" s="45" t="s">
        <v>4445</v>
      </c>
      <c r="AU3187" s="45">
        <v>0</v>
      </c>
      <c r="AV3187" s="10">
        <v>0.1184394259725548</v>
      </c>
      <c r="AW3187" s="10">
        <v>0.1184394259725548</v>
      </c>
      <c r="AX3187" s="17">
        <v>0</v>
      </c>
    </row>
    <row r="3188" spans="1:50" x14ac:dyDescent="0.25">
      <c r="A3188" s="22" t="s">
        <v>8</v>
      </c>
      <c r="B3188" s="22" t="s">
        <v>3953</v>
      </c>
      <c r="C3188" s="22" t="s">
        <v>4402</v>
      </c>
      <c r="D3188" s="22">
        <v>5037</v>
      </c>
      <c r="E3188" s="22" t="s">
        <v>4416</v>
      </c>
      <c r="F3188" s="43">
        <v>0</v>
      </c>
      <c r="G3188" s="43">
        <v>0</v>
      </c>
      <c r="H3188" s="43">
        <v>6.9793560606060607</v>
      </c>
      <c r="I3188" s="9">
        <v>0</v>
      </c>
      <c r="J3188" s="9">
        <v>6.9793560606060607</v>
      </c>
      <c r="K3188" s="11">
        <v>0</v>
      </c>
      <c r="L3188" s="41">
        <v>0</v>
      </c>
      <c r="M3188" s="44">
        <v>0</v>
      </c>
      <c r="N3188" s="13">
        <v>0</v>
      </c>
      <c r="O3188" s="13">
        <v>0</v>
      </c>
      <c r="P3188" s="22">
        <v>0</v>
      </c>
      <c r="Q3188" s="22">
        <v>0</v>
      </c>
      <c r="R3188" s="14">
        <v>0</v>
      </c>
      <c r="S3188" s="22">
        <v>215</v>
      </c>
      <c r="T3188" s="22">
        <v>1</v>
      </c>
      <c r="U3188" s="22">
        <v>12</v>
      </c>
      <c r="V3188" s="22"/>
      <c r="W3188" s="22">
        <v>4</v>
      </c>
      <c r="X3188" s="22">
        <v>4</v>
      </c>
      <c r="Y3188" s="14">
        <v>12</v>
      </c>
      <c r="Z3188" s="10">
        <v>4</v>
      </c>
      <c r="AA3188" s="22">
        <v>4</v>
      </c>
      <c r="AB3188" s="22">
        <v>6.56</v>
      </c>
      <c r="AC3188" s="22">
        <v>0</v>
      </c>
      <c r="AD3188" s="42">
        <v>0</v>
      </c>
      <c r="AE3188" s="22">
        <v>999999</v>
      </c>
      <c r="AF3188" s="22">
        <v>0</v>
      </c>
      <c r="AG3188" s="22">
        <v>0</v>
      </c>
      <c r="AH3188" s="22">
        <v>0</v>
      </c>
      <c r="AI3188" s="22">
        <v>0</v>
      </c>
      <c r="AJ3188" s="22">
        <v>0</v>
      </c>
      <c r="AK3188" s="22">
        <v>0</v>
      </c>
      <c r="AL3188" s="45">
        <v>0</v>
      </c>
      <c r="AM3188" s="45">
        <v>0</v>
      </c>
      <c r="AN3188" s="45">
        <v>0</v>
      </c>
      <c r="AO3188" s="45">
        <v>0</v>
      </c>
      <c r="AP3188" s="45">
        <v>0</v>
      </c>
      <c r="AQ3188" s="45">
        <v>0</v>
      </c>
      <c r="AR3188" s="45">
        <v>0</v>
      </c>
      <c r="AS3188" s="45" t="s">
        <v>4445</v>
      </c>
      <c r="AT3188" s="45" t="s">
        <v>4445</v>
      </c>
      <c r="AU3188" s="45">
        <v>0</v>
      </c>
      <c r="AV3188" s="10">
        <v>0.57311877560988844</v>
      </c>
      <c r="AW3188" s="10">
        <v>0.57311877560988844</v>
      </c>
      <c r="AX3188" s="17">
        <v>0</v>
      </c>
    </row>
    <row r="3189" spans="1:50" x14ac:dyDescent="0.25">
      <c r="A3189" s="22" t="s">
        <v>8</v>
      </c>
      <c r="B3189" s="22" t="s">
        <v>3953</v>
      </c>
      <c r="C3189" s="22" t="s">
        <v>4402</v>
      </c>
      <c r="D3189" s="22">
        <v>8692</v>
      </c>
      <c r="E3189" s="22" t="s">
        <v>4417</v>
      </c>
      <c r="F3189" s="43">
        <v>0</v>
      </c>
      <c r="G3189" s="43">
        <v>0</v>
      </c>
      <c r="H3189" s="43">
        <v>1.916098484848485</v>
      </c>
      <c r="I3189" s="9">
        <v>0</v>
      </c>
      <c r="J3189" s="9">
        <v>1.916098484848485</v>
      </c>
      <c r="K3189" s="11">
        <v>0</v>
      </c>
      <c r="L3189" s="41">
        <v>0</v>
      </c>
      <c r="M3189" s="44">
        <v>0</v>
      </c>
      <c r="N3189" s="13">
        <v>0</v>
      </c>
      <c r="O3189" s="13">
        <v>0</v>
      </c>
      <c r="P3189" s="22">
        <v>0</v>
      </c>
      <c r="Q3189" s="22">
        <v>0</v>
      </c>
      <c r="R3189" s="14">
        <v>0</v>
      </c>
      <c r="S3189" s="22">
        <v>96</v>
      </c>
      <c r="T3189" s="22">
        <v>1</v>
      </c>
      <c r="U3189" s="22">
        <v>12</v>
      </c>
      <c r="V3189" s="22"/>
      <c r="W3189" s="22">
        <v>4</v>
      </c>
      <c r="X3189" s="22">
        <v>4</v>
      </c>
      <c r="Y3189" s="14">
        <v>12</v>
      </c>
      <c r="Z3189" s="10">
        <v>4</v>
      </c>
      <c r="AA3189" s="22">
        <v>4</v>
      </c>
      <c r="AB3189" s="22">
        <v>6.56</v>
      </c>
      <c r="AC3189" s="22">
        <v>0</v>
      </c>
      <c r="AD3189" s="42">
        <v>0</v>
      </c>
      <c r="AE3189" s="22">
        <v>999999</v>
      </c>
      <c r="AF3189" s="22">
        <v>0</v>
      </c>
      <c r="AG3189" s="22">
        <v>0</v>
      </c>
      <c r="AH3189" s="22">
        <v>0</v>
      </c>
      <c r="AI3189" s="22">
        <v>0</v>
      </c>
      <c r="AJ3189" s="22">
        <v>0</v>
      </c>
      <c r="AK3189" s="22">
        <v>0</v>
      </c>
      <c r="AL3189" s="45">
        <v>0</v>
      </c>
      <c r="AM3189" s="45">
        <v>0</v>
      </c>
      <c r="AN3189" s="45">
        <v>0</v>
      </c>
      <c r="AO3189" s="45">
        <v>0</v>
      </c>
      <c r="AP3189" s="45">
        <v>0</v>
      </c>
      <c r="AQ3189" s="45">
        <v>0</v>
      </c>
      <c r="AR3189" s="45">
        <v>0</v>
      </c>
      <c r="AS3189" s="45" t="s">
        <v>4445</v>
      </c>
      <c r="AT3189" s="45" t="s">
        <v>4445</v>
      </c>
      <c r="AU3189" s="45">
        <v>0</v>
      </c>
      <c r="AV3189" s="10">
        <v>2.0875753681921516</v>
      </c>
      <c r="AW3189" s="10">
        <v>2.0875753681921516</v>
      </c>
      <c r="AX3189" s="17">
        <v>0</v>
      </c>
    </row>
    <row r="3190" spans="1:50" x14ac:dyDescent="0.25">
      <c r="A3190" s="22" t="s">
        <v>8</v>
      </c>
      <c r="B3190" s="22" t="s">
        <v>3953</v>
      </c>
      <c r="C3190" s="22" t="s">
        <v>4402</v>
      </c>
      <c r="D3190" s="22">
        <v>3930</v>
      </c>
      <c r="E3190" s="22" t="s">
        <v>4418</v>
      </c>
      <c r="F3190" s="43">
        <v>0</v>
      </c>
      <c r="G3190" s="43">
        <v>0</v>
      </c>
      <c r="H3190" s="43">
        <v>0.64526515151515151</v>
      </c>
      <c r="I3190" s="9">
        <v>0</v>
      </c>
      <c r="J3190" s="9">
        <v>0.64526515151515151</v>
      </c>
      <c r="K3190" s="11">
        <v>0</v>
      </c>
      <c r="L3190" s="41">
        <v>0</v>
      </c>
      <c r="M3190" s="44">
        <v>0</v>
      </c>
      <c r="N3190" s="13">
        <v>0</v>
      </c>
      <c r="O3190" s="13">
        <v>0</v>
      </c>
      <c r="P3190" s="22">
        <v>0</v>
      </c>
      <c r="Q3190" s="22">
        <v>0</v>
      </c>
      <c r="R3190" s="14">
        <v>0</v>
      </c>
      <c r="S3190" s="22">
        <v>11</v>
      </c>
      <c r="T3190" s="22">
        <v>1</v>
      </c>
      <c r="U3190" s="22">
        <v>12</v>
      </c>
      <c r="V3190" s="22"/>
      <c r="W3190" s="22">
        <v>4</v>
      </c>
      <c r="X3190" s="22">
        <v>4</v>
      </c>
      <c r="Y3190" s="14">
        <v>12</v>
      </c>
      <c r="Z3190" s="10">
        <v>4</v>
      </c>
      <c r="AA3190" s="22">
        <v>4</v>
      </c>
      <c r="AB3190" s="22">
        <v>6.56</v>
      </c>
      <c r="AC3190" s="22">
        <v>0</v>
      </c>
      <c r="AD3190" s="42">
        <v>0</v>
      </c>
      <c r="AE3190" s="22">
        <v>999999</v>
      </c>
      <c r="AF3190" s="22">
        <v>0</v>
      </c>
      <c r="AG3190" s="22">
        <v>0</v>
      </c>
      <c r="AH3190" s="22">
        <v>0</v>
      </c>
      <c r="AI3190" s="22">
        <v>0</v>
      </c>
      <c r="AJ3190" s="22">
        <v>0</v>
      </c>
      <c r="AK3190" s="22">
        <v>0</v>
      </c>
      <c r="AL3190" s="45">
        <v>0</v>
      </c>
      <c r="AM3190" s="45">
        <v>0</v>
      </c>
      <c r="AN3190" s="45">
        <v>0</v>
      </c>
      <c r="AO3190" s="45">
        <v>0</v>
      </c>
      <c r="AP3190" s="45">
        <v>0</v>
      </c>
      <c r="AQ3190" s="45">
        <v>0</v>
      </c>
      <c r="AR3190" s="45">
        <v>0</v>
      </c>
      <c r="AS3190" s="45" t="s">
        <v>4445</v>
      </c>
      <c r="AT3190" s="45" t="s">
        <v>4445</v>
      </c>
      <c r="AU3190" s="45">
        <v>0</v>
      </c>
      <c r="AV3190" s="10">
        <v>6.1990020545934836</v>
      </c>
      <c r="AW3190" s="10">
        <v>6.1990020545934836</v>
      </c>
      <c r="AX3190" s="17">
        <v>0</v>
      </c>
    </row>
    <row r="3191" spans="1:50" x14ac:dyDescent="0.25">
      <c r="A3191" s="22" t="s">
        <v>8</v>
      </c>
      <c r="B3191" s="22" t="s">
        <v>3953</v>
      </c>
      <c r="C3191" s="22" t="s">
        <v>4402</v>
      </c>
      <c r="D3191" s="22">
        <v>8968</v>
      </c>
      <c r="E3191" s="22" t="s">
        <v>4419</v>
      </c>
      <c r="F3191" s="43">
        <v>0</v>
      </c>
      <c r="G3191" s="43">
        <v>0</v>
      </c>
      <c r="H3191" s="43">
        <v>0.325189393939394</v>
      </c>
      <c r="I3191" s="9">
        <v>0</v>
      </c>
      <c r="J3191" s="9">
        <v>0.325189393939394</v>
      </c>
      <c r="K3191" s="11">
        <v>0</v>
      </c>
      <c r="L3191" s="41">
        <v>0</v>
      </c>
      <c r="M3191" s="44">
        <v>0</v>
      </c>
      <c r="N3191" s="13">
        <v>0</v>
      </c>
      <c r="O3191" s="13">
        <v>0</v>
      </c>
      <c r="P3191" s="22">
        <v>0</v>
      </c>
      <c r="Q3191" s="22">
        <v>0</v>
      </c>
      <c r="R3191" s="14">
        <v>0</v>
      </c>
      <c r="S3191" s="22">
        <v>9</v>
      </c>
      <c r="T3191" s="22">
        <v>1</v>
      </c>
      <c r="U3191" s="22">
        <v>12</v>
      </c>
      <c r="V3191" s="22"/>
      <c r="W3191" s="22">
        <v>4</v>
      </c>
      <c r="X3191" s="22">
        <v>4</v>
      </c>
      <c r="Y3191" s="14">
        <v>12</v>
      </c>
      <c r="Z3191" s="10">
        <v>4</v>
      </c>
      <c r="AA3191" s="22">
        <v>4</v>
      </c>
      <c r="AB3191" s="22">
        <v>6.56</v>
      </c>
      <c r="AC3191" s="22">
        <v>0</v>
      </c>
      <c r="AD3191" s="42">
        <v>0</v>
      </c>
      <c r="AE3191" s="22">
        <v>999999</v>
      </c>
      <c r="AF3191" s="22">
        <v>0</v>
      </c>
      <c r="AG3191" s="22">
        <v>0</v>
      </c>
      <c r="AH3191" s="22">
        <v>0</v>
      </c>
      <c r="AI3191" s="22">
        <v>0</v>
      </c>
      <c r="AJ3191" s="22">
        <v>0</v>
      </c>
      <c r="AK3191" s="22">
        <v>0</v>
      </c>
      <c r="AL3191" s="45">
        <v>0</v>
      </c>
      <c r="AM3191" s="45">
        <v>0</v>
      </c>
      <c r="AN3191" s="45">
        <v>0</v>
      </c>
      <c r="AO3191" s="45">
        <v>0</v>
      </c>
      <c r="AP3191" s="45">
        <v>0</v>
      </c>
      <c r="AQ3191" s="45">
        <v>0</v>
      </c>
      <c r="AR3191" s="45">
        <v>0</v>
      </c>
      <c r="AS3191" s="45" t="s">
        <v>4445</v>
      </c>
      <c r="AT3191" s="45" t="s">
        <v>4445</v>
      </c>
      <c r="AU3191" s="45">
        <v>0</v>
      </c>
      <c r="AV3191" s="10">
        <v>12.300524170064064</v>
      </c>
      <c r="AW3191" s="10">
        <v>12.300524170064064</v>
      </c>
      <c r="AX3191" s="17">
        <v>0</v>
      </c>
    </row>
    <row r="3192" spans="1:50" x14ac:dyDescent="0.25">
      <c r="A3192" s="22" t="s">
        <v>8</v>
      </c>
      <c r="B3192" s="22" t="s">
        <v>3953</v>
      </c>
      <c r="C3192" s="22" t="s">
        <v>4402</v>
      </c>
      <c r="D3192" s="22">
        <v>630</v>
      </c>
      <c r="E3192" s="22" t="s">
        <v>4420</v>
      </c>
      <c r="F3192" s="43">
        <v>0</v>
      </c>
      <c r="G3192" s="43">
        <v>0</v>
      </c>
      <c r="H3192" s="43">
        <v>0.14450757575757575</v>
      </c>
      <c r="I3192" s="9">
        <v>0</v>
      </c>
      <c r="J3192" s="9">
        <v>0.14450757575757575</v>
      </c>
      <c r="K3192" s="11">
        <v>0</v>
      </c>
      <c r="L3192" s="41">
        <v>0</v>
      </c>
      <c r="M3192" s="44">
        <v>0</v>
      </c>
      <c r="N3192" s="13">
        <v>0</v>
      </c>
      <c r="O3192" s="13">
        <v>0</v>
      </c>
      <c r="P3192" s="22">
        <v>0</v>
      </c>
      <c r="Q3192" s="22">
        <v>0</v>
      </c>
      <c r="R3192" s="14">
        <v>0</v>
      </c>
      <c r="S3192" s="22">
        <v>2</v>
      </c>
      <c r="T3192" s="22">
        <v>1</v>
      </c>
      <c r="U3192" s="22">
        <v>12</v>
      </c>
      <c r="V3192" s="22"/>
      <c r="W3192" s="22">
        <v>4</v>
      </c>
      <c r="X3192" s="22">
        <v>4</v>
      </c>
      <c r="Y3192" s="14">
        <v>12</v>
      </c>
      <c r="Z3192" s="10">
        <v>4</v>
      </c>
      <c r="AA3192" s="22">
        <v>4</v>
      </c>
      <c r="AB3192" s="22">
        <v>6.56</v>
      </c>
      <c r="AC3192" s="22">
        <v>0</v>
      </c>
      <c r="AD3192" s="42">
        <v>0</v>
      </c>
      <c r="AE3192" s="22">
        <v>999999</v>
      </c>
      <c r="AF3192" s="22">
        <v>0</v>
      </c>
      <c r="AG3192" s="22">
        <v>0</v>
      </c>
      <c r="AH3192" s="22">
        <v>0</v>
      </c>
      <c r="AI3192" s="22">
        <v>0</v>
      </c>
      <c r="AJ3192" s="22">
        <v>0</v>
      </c>
      <c r="AK3192" s="22">
        <v>0</v>
      </c>
      <c r="AL3192" s="45">
        <v>0</v>
      </c>
      <c r="AM3192" s="45">
        <v>0</v>
      </c>
      <c r="AN3192" s="45">
        <v>0</v>
      </c>
      <c r="AO3192" s="45">
        <v>0</v>
      </c>
      <c r="AP3192" s="45">
        <v>0</v>
      </c>
      <c r="AQ3192" s="45">
        <v>0</v>
      </c>
      <c r="AR3192" s="45">
        <v>0</v>
      </c>
      <c r="AS3192" s="45" t="s">
        <v>4445</v>
      </c>
      <c r="AT3192" s="45" t="s">
        <v>4445</v>
      </c>
      <c r="AU3192" s="45">
        <v>0</v>
      </c>
      <c r="AV3192" s="10">
        <v>27.680209698558322</v>
      </c>
      <c r="AW3192" s="10">
        <v>27.680209698558322</v>
      </c>
      <c r="AX3192" s="17">
        <v>0</v>
      </c>
    </row>
    <row r="3193" spans="1:50" x14ac:dyDescent="0.25">
      <c r="A3193" s="22" t="s">
        <v>8</v>
      </c>
      <c r="B3193" s="22" t="s">
        <v>3953</v>
      </c>
      <c r="C3193" s="22" t="s">
        <v>4402</v>
      </c>
      <c r="D3193" s="22">
        <v>5993</v>
      </c>
      <c r="E3193" s="22" t="s">
        <v>4421</v>
      </c>
      <c r="F3193" s="43">
        <v>0</v>
      </c>
      <c r="G3193" s="43">
        <v>0</v>
      </c>
      <c r="H3193" s="43">
        <v>4.0530303030303035E-2</v>
      </c>
      <c r="I3193" s="9">
        <v>0</v>
      </c>
      <c r="J3193" s="9">
        <v>4.0530303030303035E-2</v>
      </c>
      <c r="K3193" s="11">
        <v>0</v>
      </c>
      <c r="L3193" s="41">
        <v>0</v>
      </c>
      <c r="M3193" s="44">
        <v>0</v>
      </c>
      <c r="N3193" s="13">
        <v>0</v>
      </c>
      <c r="O3193" s="13">
        <v>0</v>
      </c>
      <c r="P3193" s="22">
        <v>0</v>
      </c>
      <c r="Q3193" s="22">
        <v>0</v>
      </c>
      <c r="R3193" s="14">
        <v>0</v>
      </c>
      <c r="S3193" s="22">
        <v>3</v>
      </c>
      <c r="T3193" s="22">
        <v>1</v>
      </c>
      <c r="U3193" s="22">
        <v>12</v>
      </c>
      <c r="V3193" s="22"/>
      <c r="W3193" s="22">
        <v>4</v>
      </c>
      <c r="X3193" s="22">
        <v>4</v>
      </c>
      <c r="Y3193" s="14">
        <v>12</v>
      </c>
      <c r="Z3193" s="10">
        <v>4</v>
      </c>
      <c r="AA3193" s="22">
        <v>4</v>
      </c>
      <c r="AB3193" s="22">
        <v>6.56</v>
      </c>
      <c r="AC3193" s="22">
        <v>0</v>
      </c>
      <c r="AD3193" s="42">
        <v>0</v>
      </c>
      <c r="AE3193" s="22">
        <v>999999</v>
      </c>
      <c r="AF3193" s="22">
        <v>0</v>
      </c>
      <c r="AG3193" s="22">
        <v>0</v>
      </c>
      <c r="AH3193" s="22">
        <v>0</v>
      </c>
      <c r="AI3193" s="22">
        <v>0</v>
      </c>
      <c r="AJ3193" s="22">
        <v>0</v>
      </c>
      <c r="AK3193" s="22">
        <v>0</v>
      </c>
      <c r="AL3193" s="45">
        <v>0</v>
      </c>
      <c r="AM3193" s="45">
        <v>0</v>
      </c>
      <c r="AN3193" s="45">
        <v>0</v>
      </c>
      <c r="AO3193" s="45">
        <v>0</v>
      </c>
      <c r="AP3193" s="45">
        <v>0</v>
      </c>
      <c r="AQ3193" s="45">
        <v>0</v>
      </c>
      <c r="AR3193" s="45">
        <v>0</v>
      </c>
      <c r="AS3193" s="45" t="s">
        <v>4445</v>
      </c>
      <c r="AT3193" s="45" t="s">
        <v>4445</v>
      </c>
      <c r="AU3193" s="45">
        <v>0</v>
      </c>
      <c r="AV3193" s="10">
        <v>98.691588785046719</v>
      </c>
      <c r="AW3193" s="10">
        <v>98.691588785046719</v>
      </c>
      <c r="AX3193" s="17">
        <v>0</v>
      </c>
    </row>
    <row r="3194" spans="1:50" x14ac:dyDescent="0.25">
      <c r="A3194" s="22" t="s">
        <v>8</v>
      </c>
      <c r="B3194" s="22" t="s">
        <v>3953</v>
      </c>
      <c r="C3194" s="22" t="s">
        <v>4422</v>
      </c>
      <c r="D3194" s="22">
        <v>2573</v>
      </c>
      <c r="E3194" s="22" t="s">
        <v>4423</v>
      </c>
      <c r="F3194" s="43">
        <v>0</v>
      </c>
      <c r="G3194" s="43">
        <v>0</v>
      </c>
      <c r="H3194" s="43">
        <v>8.4090909090909105E-2</v>
      </c>
      <c r="I3194" s="9">
        <v>0</v>
      </c>
      <c r="J3194" s="9">
        <v>8.4090909090909105E-2</v>
      </c>
      <c r="K3194" s="11">
        <v>0</v>
      </c>
      <c r="L3194" s="41">
        <v>0</v>
      </c>
      <c r="M3194" s="44">
        <v>0</v>
      </c>
      <c r="N3194" s="13">
        <v>0</v>
      </c>
      <c r="O3194" s="13">
        <v>0</v>
      </c>
      <c r="P3194" s="22">
        <v>0</v>
      </c>
      <c r="Q3194" s="22">
        <v>0</v>
      </c>
      <c r="R3194" s="14">
        <v>0</v>
      </c>
      <c r="S3194" s="22">
        <v>2</v>
      </c>
      <c r="T3194" s="22">
        <v>1</v>
      </c>
      <c r="U3194" s="22">
        <v>12</v>
      </c>
      <c r="V3194" s="22"/>
      <c r="W3194" s="22">
        <v>4</v>
      </c>
      <c r="X3194" s="22">
        <v>4</v>
      </c>
      <c r="Y3194" s="14">
        <v>12</v>
      </c>
      <c r="Z3194" s="10">
        <v>4</v>
      </c>
      <c r="AA3194" s="22">
        <v>4</v>
      </c>
      <c r="AB3194" s="22">
        <v>6.56</v>
      </c>
      <c r="AC3194" s="22">
        <v>0</v>
      </c>
      <c r="AD3194" s="42">
        <v>0</v>
      </c>
      <c r="AE3194" s="22">
        <v>999999</v>
      </c>
      <c r="AF3194" s="22">
        <v>0</v>
      </c>
      <c r="AG3194" s="22">
        <v>0</v>
      </c>
      <c r="AH3194" s="22">
        <v>0</v>
      </c>
      <c r="AI3194" s="22">
        <v>0</v>
      </c>
      <c r="AJ3194" s="22">
        <v>0</v>
      </c>
      <c r="AK3194" s="22">
        <v>0</v>
      </c>
      <c r="AL3194" s="45">
        <v>0</v>
      </c>
      <c r="AM3194" s="45">
        <v>0</v>
      </c>
      <c r="AN3194" s="45">
        <v>0</v>
      </c>
      <c r="AO3194" s="45">
        <v>0</v>
      </c>
      <c r="AP3194" s="45">
        <v>0</v>
      </c>
      <c r="AQ3194" s="45">
        <v>0</v>
      </c>
      <c r="AR3194" s="45">
        <v>0</v>
      </c>
      <c r="AS3194" s="45" t="s">
        <v>4445</v>
      </c>
      <c r="AT3194" s="45" t="s">
        <v>4445</v>
      </c>
      <c r="AU3194" s="45">
        <v>0</v>
      </c>
      <c r="AV3194" s="10">
        <v>47.567567567567558</v>
      </c>
      <c r="AW3194" s="10">
        <v>47.567567567567558</v>
      </c>
      <c r="AX3194" s="17">
        <v>0</v>
      </c>
    </row>
    <row r="3195" spans="1:50" x14ac:dyDescent="0.25">
      <c r="A3195" s="22" t="s">
        <v>8</v>
      </c>
      <c r="B3195" s="22" t="s">
        <v>3953</v>
      </c>
      <c r="C3195" s="22" t="s">
        <v>4422</v>
      </c>
      <c r="D3195" s="22">
        <v>5306</v>
      </c>
      <c r="E3195" s="22" t="s">
        <v>4424</v>
      </c>
      <c r="F3195" s="43">
        <v>0</v>
      </c>
      <c r="G3195" s="43">
        <v>0</v>
      </c>
      <c r="H3195" s="43">
        <v>1.0793560606060606</v>
      </c>
      <c r="I3195" s="9">
        <v>0</v>
      </c>
      <c r="J3195" s="9">
        <v>1.0793560606060606</v>
      </c>
      <c r="K3195" s="11">
        <v>0</v>
      </c>
      <c r="L3195" s="41">
        <v>0</v>
      </c>
      <c r="M3195" s="44">
        <v>0</v>
      </c>
      <c r="N3195" s="13">
        <v>0</v>
      </c>
      <c r="O3195" s="13">
        <v>0</v>
      </c>
      <c r="P3195" s="22">
        <v>0</v>
      </c>
      <c r="Q3195" s="22">
        <v>0</v>
      </c>
      <c r="R3195" s="14">
        <v>0</v>
      </c>
      <c r="S3195" s="22">
        <v>26</v>
      </c>
      <c r="T3195" s="22">
        <v>1</v>
      </c>
      <c r="U3195" s="22">
        <v>12</v>
      </c>
      <c r="V3195" s="22"/>
      <c r="W3195" s="22">
        <v>4</v>
      </c>
      <c r="X3195" s="22">
        <v>4</v>
      </c>
      <c r="Y3195" s="14">
        <v>12</v>
      </c>
      <c r="Z3195" s="10">
        <v>4</v>
      </c>
      <c r="AA3195" s="22">
        <v>4</v>
      </c>
      <c r="AB3195" s="22">
        <v>6.56</v>
      </c>
      <c r="AC3195" s="22">
        <v>0</v>
      </c>
      <c r="AD3195" s="42">
        <v>0</v>
      </c>
      <c r="AE3195" s="22">
        <v>999999</v>
      </c>
      <c r="AF3195" s="22">
        <v>0</v>
      </c>
      <c r="AG3195" s="22">
        <v>0</v>
      </c>
      <c r="AH3195" s="22">
        <v>0</v>
      </c>
      <c r="AI3195" s="22">
        <v>0</v>
      </c>
      <c r="AJ3195" s="22">
        <v>0</v>
      </c>
      <c r="AK3195" s="22">
        <v>0</v>
      </c>
      <c r="AL3195" s="45">
        <v>0</v>
      </c>
      <c r="AM3195" s="45">
        <v>0</v>
      </c>
      <c r="AN3195" s="45">
        <v>0</v>
      </c>
      <c r="AO3195" s="45">
        <v>0</v>
      </c>
      <c r="AP3195" s="45">
        <v>0</v>
      </c>
      <c r="AQ3195" s="45">
        <v>0</v>
      </c>
      <c r="AR3195" s="45">
        <v>0</v>
      </c>
      <c r="AS3195" s="45" t="s">
        <v>4445</v>
      </c>
      <c r="AT3195" s="45" t="s">
        <v>4445</v>
      </c>
      <c r="AU3195" s="45">
        <v>0</v>
      </c>
      <c r="AV3195" s="10">
        <v>3.7059133181259871</v>
      </c>
      <c r="AW3195" s="10">
        <v>3.7059133181259871</v>
      </c>
      <c r="AX3195" s="17">
        <v>0</v>
      </c>
    </row>
    <row r="3196" spans="1:50" x14ac:dyDescent="0.25">
      <c r="A3196" s="22" t="s">
        <v>8</v>
      </c>
      <c r="B3196" s="22" t="s">
        <v>3953</v>
      </c>
      <c r="C3196" s="22" t="s">
        <v>4422</v>
      </c>
      <c r="D3196" s="22">
        <v>4986</v>
      </c>
      <c r="E3196" s="22" t="s">
        <v>4425</v>
      </c>
      <c r="F3196" s="43">
        <v>0</v>
      </c>
      <c r="G3196" s="43">
        <v>0</v>
      </c>
      <c r="H3196" s="43">
        <v>0.46155303030303035</v>
      </c>
      <c r="I3196" s="9">
        <v>0</v>
      </c>
      <c r="J3196" s="9">
        <v>0.46155303030303035</v>
      </c>
      <c r="K3196" s="11">
        <v>0</v>
      </c>
      <c r="L3196" s="41">
        <v>0</v>
      </c>
      <c r="M3196" s="44">
        <v>0</v>
      </c>
      <c r="N3196" s="13">
        <v>0</v>
      </c>
      <c r="O3196" s="13">
        <v>0</v>
      </c>
      <c r="P3196" s="22">
        <v>0</v>
      </c>
      <c r="Q3196" s="22">
        <v>0</v>
      </c>
      <c r="R3196" s="14">
        <v>0</v>
      </c>
      <c r="S3196" s="22">
        <v>22</v>
      </c>
      <c r="T3196" s="22">
        <v>1</v>
      </c>
      <c r="U3196" s="22">
        <v>12</v>
      </c>
      <c r="V3196" s="22"/>
      <c r="W3196" s="22">
        <v>4</v>
      </c>
      <c r="X3196" s="22">
        <v>4</v>
      </c>
      <c r="Y3196" s="14">
        <v>12</v>
      </c>
      <c r="Z3196" s="10">
        <v>4</v>
      </c>
      <c r="AA3196" s="22">
        <v>4</v>
      </c>
      <c r="AB3196" s="22">
        <v>6.56</v>
      </c>
      <c r="AC3196" s="22">
        <v>0</v>
      </c>
      <c r="AD3196" s="42">
        <v>0</v>
      </c>
      <c r="AE3196" s="22">
        <v>999999</v>
      </c>
      <c r="AF3196" s="22">
        <v>0</v>
      </c>
      <c r="AG3196" s="22">
        <v>0</v>
      </c>
      <c r="AH3196" s="22">
        <v>0</v>
      </c>
      <c r="AI3196" s="22">
        <v>0</v>
      </c>
      <c r="AJ3196" s="22">
        <v>0</v>
      </c>
      <c r="AK3196" s="22">
        <v>0</v>
      </c>
      <c r="AL3196" s="45">
        <v>0</v>
      </c>
      <c r="AM3196" s="45">
        <v>0</v>
      </c>
      <c r="AN3196" s="45">
        <v>0</v>
      </c>
      <c r="AO3196" s="45">
        <v>0</v>
      </c>
      <c r="AP3196" s="45">
        <v>0</v>
      </c>
      <c r="AQ3196" s="45">
        <v>0</v>
      </c>
      <c r="AR3196" s="45">
        <v>0</v>
      </c>
      <c r="AS3196" s="45" t="s">
        <v>4445</v>
      </c>
      <c r="AT3196" s="45" t="s">
        <v>4445</v>
      </c>
      <c r="AU3196" s="45">
        <v>0</v>
      </c>
      <c r="AV3196" s="10">
        <v>8.6663931062782105</v>
      </c>
      <c r="AW3196" s="10">
        <v>8.6663931062782105</v>
      </c>
      <c r="AX3196" s="17">
        <v>0</v>
      </c>
    </row>
    <row r="3197" spans="1:50" x14ac:dyDescent="0.25">
      <c r="A3197" s="22" t="s">
        <v>8</v>
      </c>
      <c r="B3197" s="22" t="s">
        <v>3953</v>
      </c>
      <c r="C3197" s="22" t="s">
        <v>4422</v>
      </c>
      <c r="D3197" s="22">
        <v>4420</v>
      </c>
      <c r="E3197" s="22" t="s">
        <v>4426</v>
      </c>
      <c r="F3197" s="43">
        <v>0</v>
      </c>
      <c r="G3197" s="43">
        <v>0</v>
      </c>
      <c r="H3197" s="43">
        <v>0.86174242424242431</v>
      </c>
      <c r="I3197" s="9">
        <v>0</v>
      </c>
      <c r="J3197" s="9">
        <v>0.86174242424242431</v>
      </c>
      <c r="K3197" s="11">
        <v>0</v>
      </c>
      <c r="L3197" s="41">
        <v>0</v>
      </c>
      <c r="M3197" s="44">
        <v>0</v>
      </c>
      <c r="N3197" s="13">
        <v>0</v>
      </c>
      <c r="O3197" s="13">
        <v>0</v>
      </c>
      <c r="P3197" s="22">
        <v>0</v>
      </c>
      <c r="Q3197" s="22">
        <v>0</v>
      </c>
      <c r="R3197" s="14">
        <v>0</v>
      </c>
      <c r="S3197" s="22">
        <v>28</v>
      </c>
      <c r="T3197" s="22">
        <v>1</v>
      </c>
      <c r="U3197" s="22">
        <v>12</v>
      </c>
      <c r="V3197" s="22"/>
      <c r="W3197" s="22">
        <v>4</v>
      </c>
      <c r="X3197" s="22">
        <v>4</v>
      </c>
      <c r="Y3197" s="14">
        <v>12</v>
      </c>
      <c r="Z3197" s="10">
        <v>4</v>
      </c>
      <c r="AA3197" s="22">
        <v>4</v>
      </c>
      <c r="AB3197" s="22">
        <v>6.56</v>
      </c>
      <c r="AC3197" s="22">
        <v>0</v>
      </c>
      <c r="AD3197" s="42">
        <v>0</v>
      </c>
      <c r="AE3197" s="22">
        <v>999999</v>
      </c>
      <c r="AF3197" s="22">
        <v>0</v>
      </c>
      <c r="AG3197" s="22">
        <v>0</v>
      </c>
      <c r="AH3197" s="22">
        <v>0</v>
      </c>
      <c r="AI3197" s="22">
        <v>0</v>
      </c>
      <c r="AJ3197" s="22">
        <v>0</v>
      </c>
      <c r="AK3197" s="22">
        <v>0</v>
      </c>
      <c r="AL3197" s="45">
        <v>0</v>
      </c>
      <c r="AM3197" s="45">
        <v>0</v>
      </c>
      <c r="AN3197" s="45">
        <v>0</v>
      </c>
      <c r="AO3197" s="45">
        <v>0</v>
      </c>
      <c r="AP3197" s="45">
        <v>0</v>
      </c>
      <c r="AQ3197" s="45">
        <v>0</v>
      </c>
      <c r="AR3197" s="45">
        <v>0</v>
      </c>
      <c r="AS3197" s="45" t="s">
        <v>4445</v>
      </c>
      <c r="AT3197" s="45" t="s">
        <v>4445</v>
      </c>
      <c r="AU3197" s="45">
        <v>0</v>
      </c>
      <c r="AV3197" s="10">
        <v>4.6417582417582413</v>
      </c>
      <c r="AW3197" s="10">
        <v>4.6417582417582413</v>
      </c>
      <c r="AX3197" s="17">
        <v>0</v>
      </c>
    </row>
    <row r="3198" spans="1:50" x14ac:dyDescent="0.25">
      <c r="A3198" s="22" t="s">
        <v>8</v>
      </c>
      <c r="B3198" s="22" t="s">
        <v>3953</v>
      </c>
      <c r="C3198" s="22" t="s">
        <v>4422</v>
      </c>
      <c r="D3198" s="22">
        <v>6130</v>
      </c>
      <c r="E3198" s="22" t="s">
        <v>4427</v>
      </c>
      <c r="F3198" s="43">
        <v>0</v>
      </c>
      <c r="G3198" s="43">
        <v>0</v>
      </c>
      <c r="H3198" s="43">
        <v>9.6590909090909088E-2</v>
      </c>
      <c r="I3198" s="9">
        <v>0</v>
      </c>
      <c r="J3198" s="9">
        <v>9.6590909090909088E-2</v>
      </c>
      <c r="K3198" s="11">
        <v>0</v>
      </c>
      <c r="L3198" s="41">
        <v>0</v>
      </c>
      <c r="M3198" s="44">
        <v>0</v>
      </c>
      <c r="N3198" s="13">
        <v>0</v>
      </c>
      <c r="O3198" s="13">
        <v>0</v>
      </c>
      <c r="P3198" s="22">
        <v>0</v>
      </c>
      <c r="Q3198" s="22">
        <v>0</v>
      </c>
      <c r="R3198" s="14">
        <v>0</v>
      </c>
      <c r="S3198" s="22">
        <v>3</v>
      </c>
      <c r="T3198" s="22">
        <v>1</v>
      </c>
      <c r="U3198" s="22">
        <v>12</v>
      </c>
      <c r="V3198" s="22"/>
      <c r="W3198" s="22">
        <v>4</v>
      </c>
      <c r="X3198" s="22">
        <v>4</v>
      </c>
      <c r="Y3198" s="14">
        <v>12</v>
      </c>
      <c r="Z3198" s="10">
        <v>4</v>
      </c>
      <c r="AA3198" s="22">
        <v>4</v>
      </c>
      <c r="AB3198" s="22">
        <v>6.56</v>
      </c>
      <c r="AC3198" s="22">
        <v>0</v>
      </c>
      <c r="AD3198" s="42">
        <v>0</v>
      </c>
      <c r="AE3198" s="22">
        <v>999999</v>
      </c>
      <c r="AF3198" s="22">
        <v>0</v>
      </c>
      <c r="AG3198" s="22">
        <v>0</v>
      </c>
      <c r="AH3198" s="22">
        <v>0</v>
      </c>
      <c r="AI3198" s="22">
        <v>0</v>
      </c>
      <c r="AJ3198" s="22">
        <v>0</v>
      </c>
      <c r="AK3198" s="22">
        <v>0</v>
      </c>
      <c r="AL3198" s="45">
        <v>0</v>
      </c>
      <c r="AM3198" s="45">
        <v>0</v>
      </c>
      <c r="AN3198" s="45">
        <v>0</v>
      </c>
      <c r="AO3198" s="45">
        <v>0</v>
      </c>
      <c r="AP3198" s="45">
        <v>0</v>
      </c>
      <c r="AQ3198" s="45">
        <v>0</v>
      </c>
      <c r="AR3198" s="45">
        <v>0</v>
      </c>
      <c r="AS3198" s="45" t="s">
        <v>4445</v>
      </c>
      <c r="AT3198" s="45" t="s">
        <v>4445</v>
      </c>
      <c r="AU3198" s="45">
        <v>0</v>
      </c>
      <c r="AV3198" s="10">
        <v>41.411764705882355</v>
      </c>
      <c r="AW3198" s="10">
        <v>41.411764705882355</v>
      </c>
      <c r="AX3198" s="17">
        <v>0</v>
      </c>
    </row>
    <row r="3199" spans="1:50" x14ac:dyDescent="0.25">
      <c r="A3199" s="22" t="s">
        <v>8</v>
      </c>
      <c r="B3199" s="22" t="s">
        <v>3953</v>
      </c>
      <c r="C3199" s="22" t="s">
        <v>4422</v>
      </c>
      <c r="D3199" s="22">
        <v>7913</v>
      </c>
      <c r="E3199" s="22" t="s">
        <v>4428</v>
      </c>
      <c r="F3199" s="43">
        <v>0</v>
      </c>
      <c r="G3199" s="43">
        <v>0</v>
      </c>
      <c r="H3199" s="43">
        <v>4.3259469696969699</v>
      </c>
      <c r="I3199" s="9">
        <v>0</v>
      </c>
      <c r="J3199" s="9">
        <v>4.3259469696969699</v>
      </c>
      <c r="K3199" s="11">
        <v>0</v>
      </c>
      <c r="L3199" s="41">
        <v>0</v>
      </c>
      <c r="M3199" s="44">
        <v>0</v>
      </c>
      <c r="N3199" s="13">
        <v>0</v>
      </c>
      <c r="O3199" s="13">
        <v>0</v>
      </c>
      <c r="P3199" s="22">
        <v>0</v>
      </c>
      <c r="Q3199" s="22">
        <v>0</v>
      </c>
      <c r="R3199" s="14">
        <v>0</v>
      </c>
      <c r="S3199" s="22">
        <v>114</v>
      </c>
      <c r="T3199" s="22">
        <v>1</v>
      </c>
      <c r="U3199" s="22">
        <v>12</v>
      </c>
      <c r="V3199" s="22"/>
      <c r="W3199" s="22">
        <v>4</v>
      </c>
      <c r="X3199" s="22">
        <v>4</v>
      </c>
      <c r="Y3199" s="14">
        <v>12</v>
      </c>
      <c r="Z3199" s="10">
        <v>4</v>
      </c>
      <c r="AA3199" s="22">
        <v>4</v>
      </c>
      <c r="AB3199" s="22">
        <v>6.56</v>
      </c>
      <c r="AC3199" s="22">
        <v>0</v>
      </c>
      <c r="AD3199" s="42">
        <v>0</v>
      </c>
      <c r="AE3199" s="22">
        <v>999999</v>
      </c>
      <c r="AF3199" s="22">
        <v>0</v>
      </c>
      <c r="AG3199" s="22">
        <v>0</v>
      </c>
      <c r="AH3199" s="22">
        <v>0</v>
      </c>
      <c r="AI3199" s="22">
        <v>0</v>
      </c>
      <c r="AJ3199" s="22">
        <v>0</v>
      </c>
      <c r="AK3199" s="22">
        <v>0</v>
      </c>
      <c r="AL3199" s="45">
        <v>0</v>
      </c>
      <c r="AM3199" s="45">
        <v>0</v>
      </c>
      <c r="AN3199" s="45">
        <v>0</v>
      </c>
      <c r="AO3199" s="45">
        <v>0</v>
      </c>
      <c r="AP3199" s="45">
        <v>0</v>
      </c>
      <c r="AQ3199" s="45">
        <v>0</v>
      </c>
      <c r="AR3199" s="45">
        <v>0</v>
      </c>
      <c r="AS3199" s="45" t="s">
        <v>4445</v>
      </c>
      <c r="AT3199" s="45" t="s">
        <v>4445</v>
      </c>
      <c r="AU3199" s="45">
        <v>0</v>
      </c>
      <c r="AV3199" s="10">
        <v>0.92465303620682104</v>
      </c>
      <c r="AW3199" s="10">
        <v>0.92465303620682104</v>
      </c>
      <c r="AX3199" s="17">
        <v>0</v>
      </c>
    </row>
    <row r="3200" spans="1:50" x14ac:dyDescent="0.25">
      <c r="A3200" s="22" t="s">
        <v>8</v>
      </c>
      <c r="B3200" s="22" t="s">
        <v>3953</v>
      </c>
      <c r="C3200" s="22" t="s">
        <v>4422</v>
      </c>
      <c r="D3200" s="22">
        <v>7682</v>
      </c>
      <c r="E3200" s="22" t="s">
        <v>4429</v>
      </c>
      <c r="F3200" s="43">
        <v>0</v>
      </c>
      <c r="G3200" s="43">
        <v>0</v>
      </c>
      <c r="H3200" s="43">
        <v>16.777083333333334</v>
      </c>
      <c r="I3200" s="9">
        <v>0</v>
      </c>
      <c r="J3200" s="9">
        <v>16.777083333333334</v>
      </c>
      <c r="K3200" s="11">
        <v>0</v>
      </c>
      <c r="L3200" s="41">
        <v>0</v>
      </c>
      <c r="M3200" s="44">
        <v>0</v>
      </c>
      <c r="N3200" s="13">
        <v>0</v>
      </c>
      <c r="O3200" s="13">
        <v>0</v>
      </c>
      <c r="P3200" s="22">
        <v>0</v>
      </c>
      <c r="Q3200" s="22">
        <v>0</v>
      </c>
      <c r="R3200" s="14">
        <v>0</v>
      </c>
      <c r="S3200" s="22">
        <v>425</v>
      </c>
      <c r="T3200" s="22">
        <v>1</v>
      </c>
      <c r="U3200" s="22">
        <v>12</v>
      </c>
      <c r="V3200" s="22"/>
      <c r="W3200" s="22">
        <v>4</v>
      </c>
      <c r="X3200" s="22">
        <v>4</v>
      </c>
      <c r="Y3200" s="14">
        <v>12</v>
      </c>
      <c r="Z3200" s="10">
        <v>4</v>
      </c>
      <c r="AA3200" s="22">
        <v>4</v>
      </c>
      <c r="AB3200" s="22">
        <v>6.56</v>
      </c>
      <c r="AC3200" s="22">
        <v>0</v>
      </c>
      <c r="AD3200" s="42">
        <v>0</v>
      </c>
      <c r="AE3200" s="22">
        <v>999999</v>
      </c>
      <c r="AF3200" s="22">
        <v>0</v>
      </c>
      <c r="AG3200" s="22">
        <v>0</v>
      </c>
      <c r="AH3200" s="22">
        <v>0</v>
      </c>
      <c r="AI3200" s="22">
        <v>0</v>
      </c>
      <c r="AJ3200" s="22">
        <v>0</v>
      </c>
      <c r="AK3200" s="22">
        <v>0</v>
      </c>
      <c r="AL3200" s="45">
        <v>0</v>
      </c>
      <c r="AM3200" s="45">
        <v>0</v>
      </c>
      <c r="AN3200" s="45">
        <v>0</v>
      </c>
      <c r="AO3200" s="45">
        <v>0</v>
      </c>
      <c r="AP3200" s="45">
        <v>0</v>
      </c>
      <c r="AQ3200" s="45">
        <v>0</v>
      </c>
      <c r="AR3200" s="45">
        <v>0</v>
      </c>
      <c r="AS3200" s="45" t="s">
        <v>4445</v>
      </c>
      <c r="AT3200" s="45" t="s">
        <v>4445</v>
      </c>
      <c r="AU3200" s="45">
        <v>0</v>
      </c>
      <c r="AV3200" s="10">
        <v>0.23842046442319631</v>
      </c>
      <c r="AW3200" s="10">
        <v>0.23842046442319631</v>
      </c>
      <c r="AX3200" s="17">
        <v>0</v>
      </c>
    </row>
    <row r="3201" spans="1:50" x14ac:dyDescent="0.25">
      <c r="A3201" s="22" t="s">
        <v>8</v>
      </c>
      <c r="B3201" s="22" t="s">
        <v>3953</v>
      </c>
      <c r="C3201" s="22" t="s">
        <v>4422</v>
      </c>
      <c r="D3201" s="22">
        <v>4685</v>
      </c>
      <c r="E3201" s="22" t="s">
        <v>4430</v>
      </c>
      <c r="F3201" s="43">
        <v>0</v>
      </c>
      <c r="G3201" s="43">
        <v>0</v>
      </c>
      <c r="H3201" s="43">
        <v>21.700568181818181</v>
      </c>
      <c r="I3201" s="9">
        <v>0</v>
      </c>
      <c r="J3201" s="9">
        <v>21.700568181818181</v>
      </c>
      <c r="K3201" s="11">
        <v>0</v>
      </c>
      <c r="L3201" s="41">
        <v>0</v>
      </c>
      <c r="M3201" s="44">
        <v>0</v>
      </c>
      <c r="N3201" s="13">
        <v>0</v>
      </c>
      <c r="O3201" s="13">
        <v>0</v>
      </c>
      <c r="P3201" s="22">
        <v>0</v>
      </c>
      <c r="Q3201" s="22">
        <v>0</v>
      </c>
      <c r="R3201" s="14">
        <v>0</v>
      </c>
      <c r="S3201" s="22">
        <v>708</v>
      </c>
      <c r="T3201" s="22">
        <v>1</v>
      </c>
      <c r="U3201" s="22">
        <v>12</v>
      </c>
      <c r="V3201" s="22"/>
      <c r="W3201" s="22">
        <v>4</v>
      </c>
      <c r="X3201" s="22">
        <v>4</v>
      </c>
      <c r="Y3201" s="14">
        <v>12</v>
      </c>
      <c r="Z3201" s="10">
        <v>4</v>
      </c>
      <c r="AA3201" s="22">
        <v>4</v>
      </c>
      <c r="AB3201" s="22">
        <v>6.56</v>
      </c>
      <c r="AC3201" s="22">
        <v>0</v>
      </c>
      <c r="AD3201" s="42">
        <v>0</v>
      </c>
      <c r="AE3201" s="22">
        <v>999999</v>
      </c>
      <c r="AF3201" s="22">
        <v>0</v>
      </c>
      <c r="AG3201" s="22">
        <v>0</v>
      </c>
      <c r="AH3201" s="22">
        <v>0</v>
      </c>
      <c r="AI3201" s="22">
        <v>0</v>
      </c>
      <c r="AJ3201" s="22">
        <v>0</v>
      </c>
      <c r="AK3201" s="22">
        <v>0</v>
      </c>
      <c r="AL3201" s="45">
        <v>0</v>
      </c>
      <c r="AM3201" s="45">
        <v>0</v>
      </c>
      <c r="AN3201" s="45">
        <v>0</v>
      </c>
      <c r="AO3201" s="45">
        <v>0</v>
      </c>
      <c r="AP3201" s="45">
        <v>0</v>
      </c>
      <c r="AQ3201" s="45">
        <v>0</v>
      </c>
      <c r="AR3201" s="45">
        <v>0</v>
      </c>
      <c r="AS3201" s="45" t="s">
        <v>4445</v>
      </c>
      <c r="AT3201" s="45" t="s">
        <v>4445</v>
      </c>
      <c r="AU3201" s="45">
        <v>0</v>
      </c>
      <c r="AV3201" s="10">
        <v>0.18432697091089992</v>
      </c>
      <c r="AW3201" s="10">
        <v>0.18432697091089992</v>
      </c>
      <c r="AX3201" s="17">
        <v>0</v>
      </c>
    </row>
    <row r="3202" spans="1:50" x14ac:dyDescent="0.25">
      <c r="A3202" s="22" t="s">
        <v>8</v>
      </c>
      <c r="B3202" s="22" t="s">
        <v>3953</v>
      </c>
      <c r="C3202" s="22" t="s">
        <v>4422</v>
      </c>
      <c r="D3202" s="22">
        <v>4454</v>
      </c>
      <c r="E3202" s="22" t="s">
        <v>4431</v>
      </c>
      <c r="F3202" s="43">
        <v>0</v>
      </c>
      <c r="G3202" s="43">
        <v>0</v>
      </c>
      <c r="H3202" s="43">
        <v>22.597348484848489</v>
      </c>
      <c r="I3202" s="9">
        <v>0</v>
      </c>
      <c r="J3202" s="9">
        <v>22.597348484848489</v>
      </c>
      <c r="K3202" s="11">
        <v>0</v>
      </c>
      <c r="L3202" s="41">
        <v>0</v>
      </c>
      <c r="M3202" s="44">
        <v>0</v>
      </c>
      <c r="N3202" s="13">
        <v>0</v>
      </c>
      <c r="O3202" s="13">
        <v>0</v>
      </c>
      <c r="P3202" s="22">
        <v>0</v>
      </c>
      <c r="Q3202" s="22">
        <v>0</v>
      </c>
      <c r="R3202" s="14">
        <v>0</v>
      </c>
      <c r="S3202" s="22">
        <v>761</v>
      </c>
      <c r="T3202" s="22">
        <v>1</v>
      </c>
      <c r="U3202" s="22">
        <v>12</v>
      </c>
      <c r="V3202" s="22"/>
      <c r="W3202" s="22">
        <v>4</v>
      </c>
      <c r="X3202" s="22">
        <v>4</v>
      </c>
      <c r="Y3202" s="14">
        <v>12</v>
      </c>
      <c r="Z3202" s="10">
        <v>4</v>
      </c>
      <c r="AA3202" s="22">
        <v>4</v>
      </c>
      <c r="AB3202" s="22">
        <v>6.56</v>
      </c>
      <c r="AC3202" s="22">
        <v>0</v>
      </c>
      <c r="AD3202" s="42">
        <v>0</v>
      </c>
      <c r="AE3202" s="22">
        <v>999999</v>
      </c>
      <c r="AF3202" s="22">
        <v>0</v>
      </c>
      <c r="AG3202" s="22">
        <v>0</v>
      </c>
      <c r="AH3202" s="22">
        <v>0</v>
      </c>
      <c r="AI3202" s="22">
        <v>0</v>
      </c>
      <c r="AJ3202" s="22">
        <v>0</v>
      </c>
      <c r="AK3202" s="22">
        <v>0</v>
      </c>
      <c r="AL3202" s="45">
        <v>0</v>
      </c>
      <c r="AM3202" s="45">
        <v>0</v>
      </c>
      <c r="AN3202" s="45">
        <v>0</v>
      </c>
      <c r="AO3202" s="45">
        <v>0</v>
      </c>
      <c r="AP3202" s="45">
        <v>0</v>
      </c>
      <c r="AQ3202" s="45">
        <v>0</v>
      </c>
      <c r="AR3202" s="45">
        <v>0</v>
      </c>
      <c r="AS3202" s="45" t="s">
        <v>4445</v>
      </c>
      <c r="AT3202" s="45" t="s">
        <v>4445</v>
      </c>
      <c r="AU3202" s="45">
        <v>0</v>
      </c>
      <c r="AV3202" s="10">
        <v>0.17701191813198783</v>
      </c>
      <c r="AW3202" s="10">
        <v>0.17701191813198783</v>
      </c>
      <c r="AX3202" s="17">
        <v>0</v>
      </c>
    </row>
    <row r="3203" spans="1:50" x14ac:dyDescent="0.25">
      <c r="A3203" s="22" t="s">
        <v>8</v>
      </c>
      <c r="B3203" s="22" t="s">
        <v>3953</v>
      </c>
      <c r="C3203" s="22" t="s">
        <v>4422</v>
      </c>
      <c r="D3203" s="22">
        <v>7939</v>
      </c>
      <c r="E3203" s="22" t="s">
        <v>4432</v>
      </c>
      <c r="F3203" s="43">
        <v>0</v>
      </c>
      <c r="G3203" s="43">
        <v>0</v>
      </c>
      <c r="H3203" s="43">
        <v>8.4284090909090903</v>
      </c>
      <c r="I3203" s="9">
        <v>0</v>
      </c>
      <c r="J3203" s="9">
        <v>8.4284090909090903</v>
      </c>
      <c r="K3203" s="11">
        <v>0</v>
      </c>
      <c r="L3203" s="41">
        <v>0</v>
      </c>
      <c r="M3203" s="44">
        <v>0</v>
      </c>
      <c r="N3203" s="13">
        <v>0</v>
      </c>
      <c r="O3203" s="13">
        <v>0</v>
      </c>
      <c r="P3203" s="22">
        <v>0</v>
      </c>
      <c r="Q3203" s="22">
        <v>0</v>
      </c>
      <c r="R3203" s="14">
        <v>0</v>
      </c>
      <c r="S3203" s="22">
        <v>258</v>
      </c>
      <c r="T3203" s="22">
        <v>1</v>
      </c>
      <c r="U3203" s="22">
        <v>12</v>
      </c>
      <c r="V3203" s="22"/>
      <c r="W3203" s="22">
        <v>4</v>
      </c>
      <c r="X3203" s="22">
        <v>4</v>
      </c>
      <c r="Y3203" s="14">
        <v>12</v>
      </c>
      <c r="Z3203" s="10">
        <v>4</v>
      </c>
      <c r="AA3203" s="22">
        <v>4</v>
      </c>
      <c r="AB3203" s="22">
        <v>6.56</v>
      </c>
      <c r="AC3203" s="22">
        <v>0</v>
      </c>
      <c r="AD3203" s="42">
        <v>0</v>
      </c>
      <c r="AE3203" s="22">
        <v>999999</v>
      </c>
      <c r="AF3203" s="22">
        <v>0</v>
      </c>
      <c r="AG3203" s="22">
        <v>0</v>
      </c>
      <c r="AH3203" s="22">
        <v>0</v>
      </c>
      <c r="AI3203" s="22">
        <v>0</v>
      </c>
      <c r="AJ3203" s="22">
        <v>0</v>
      </c>
      <c r="AK3203" s="22">
        <v>0</v>
      </c>
      <c r="AL3203" s="45">
        <v>0</v>
      </c>
      <c r="AM3203" s="45">
        <v>0</v>
      </c>
      <c r="AN3203" s="45">
        <v>0</v>
      </c>
      <c r="AO3203" s="45">
        <v>0</v>
      </c>
      <c r="AP3203" s="45">
        <v>0</v>
      </c>
      <c r="AQ3203" s="45">
        <v>0</v>
      </c>
      <c r="AR3203" s="45">
        <v>0</v>
      </c>
      <c r="AS3203" s="45" t="s">
        <v>4445</v>
      </c>
      <c r="AT3203" s="45" t="s">
        <v>4445</v>
      </c>
      <c r="AU3203" s="45">
        <v>0</v>
      </c>
      <c r="AV3203" s="10">
        <v>0.47458541189160042</v>
      </c>
      <c r="AW3203" s="10">
        <v>0.47458541189160042</v>
      </c>
      <c r="AX3203" s="17">
        <v>0</v>
      </c>
    </row>
    <row r="3204" spans="1:50" x14ac:dyDescent="0.25">
      <c r="A3204" s="22" t="s">
        <v>8</v>
      </c>
      <c r="B3204" s="22" t="s">
        <v>3946</v>
      </c>
      <c r="C3204" s="22" t="s">
        <v>148</v>
      </c>
      <c r="D3204" s="22">
        <v>2517</v>
      </c>
      <c r="E3204" s="22" t="s">
        <v>3890</v>
      </c>
      <c r="F3204" s="43">
        <v>0.229049</v>
      </c>
      <c r="G3204" s="43">
        <v>4.6072861174700002</v>
      </c>
      <c r="H3204" s="43">
        <v>0.14393939393939395</v>
      </c>
      <c r="I3204" s="9">
        <v>0.14393939393939395</v>
      </c>
      <c r="J3204" s="9">
        <v>0</v>
      </c>
      <c r="K3204" s="11">
        <v>0.14393939393939395</v>
      </c>
      <c r="L3204" s="41">
        <v>0</v>
      </c>
      <c r="M3204" s="44">
        <v>3</v>
      </c>
      <c r="N3204" s="13">
        <v>0</v>
      </c>
      <c r="O3204" s="13">
        <v>0</v>
      </c>
      <c r="P3204" s="22">
        <v>0</v>
      </c>
      <c r="Q3204" s="22">
        <v>0</v>
      </c>
      <c r="R3204" s="14">
        <v>0</v>
      </c>
      <c r="S3204" s="22">
        <v>3</v>
      </c>
      <c r="T3204" s="22">
        <v>0</v>
      </c>
      <c r="U3204" s="22">
        <v>3</v>
      </c>
      <c r="V3204" s="22"/>
      <c r="W3204" s="22">
        <v>0</v>
      </c>
      <c r="X3204" s="22">
        <v>0</v>
      </c>
      <c r="Y3204" s="14">
        <v>0</v>
      </c>
      <c r="Z3204" s="10">
        <v>0</v>
      </c>
      <c r="AA3204" s="22">
        <v>0</v>
      </c>
      <c r="AB3204" s="22">
        <v>0</v>
      </c>
      <c r="AC3204" s="22">
        <v>4.9714516129460117E-2</v>
      </c>
      <c r="AD3204" s="42">
        <v>0</v>
      </c>
      <c r="AE3204" s="22">
        <v>999999</v>
      </c>
      <c r="AF3204" s="22">
        <v>0</v>
      </c>
      <c r="AG3204" s="22">
        <v>0</v>
      </c>
      <c r="AH3204" s="22">
        <v>1</v>
      </c>
      <c r="AI3204" s="22">
        <v>0</v>
      </c>
      <c r="AJ3204" s="22">
        <v>0</v>
      </c>
      <c r="AK3204" s="22">
        <v>0</v>
      </c>
      <c r="AL3204" s="45">
        <v>0</v>
      </c>
      <c r="AM3204" s="45">
        <v>0</v>
      </c>
      <c r="AN3204" s="45">
        <v>0</v>
      </c>
      <c r="AO3204" s="45">
        <v>0</v>
      </c>
      <c r="AP3204" s="45">
        <v>0</v>
      </c>
      <c r="AQ3204" s="45">
        <v>0</v>
      </c>
      <c r="AR3204" s="45">
        <v>0</v>
      </c>
      <c r="AS3204" s="45" t="s">
        <v>4445</v>
      </c>
      <c r="AT3204" s="45" t="s">
        <v>4445</v>
      </c>
      <c r="AU3204" s="45">
        <v>0</v>
      </c>
      <c r="AV3204" s="10">
        <v>0</v>
      </c>
      <c r="AW3204" s="10">
        <v>0</v>
      </c>
      <c r="AX3204" s="17">
        <v>1</v>
      </c>
    </row>
    <row r="3205" spans="1:50" x14ac:dyDescent="0.25">
      <c r="A3205" s="22" t="s">
        <v>8</v>
      </c>
      <c r="B3205" s="22" t="s">
        <v>3946</v>
      </c>
      <c r="C3205" s="22" t="s">
        <v>62</v>
      </c>
      <c r="D3205" s="22">
        <v>4140</v>
      </c>
      <c r="E3205" s="22" t="s">
        <v>4433</v>
      </c>
      <c r="F3205" s="43">
        <v>5.8E-5</v>
      </c>
      <c r="G3205" s="43">
        <v>13.419596367400001</v>
      </c>
      <c r="H3205" s="43">
        <v>0.70890151515151523</v>
      </c>
      <c r="I3205" s="9">
        <v>0</v>
      </c>
      <c r="J3205" s="9">
        <v>0.70890151515151523</v>
      </c>
      <c r="K3205" s="11">
        <v>0.51704545454545459</v>
      </c>
      <c r="L3205" s="41">
        <v>178</v>
      </c>
      <c r="M3205" s="44">
        <v>49</v>
      </c>
      <c r="N3205" s="13">
        <v>49</v>
      </c>
      <c r="O3205" s="13">
        <v>36</v>
      </c>
      <c r="P3205" s="22">
        <v>0</v>
      </c>
      <c r="Q3205" s="22">
        <v>0</v>
      </c>
      <c r="R3205" s="14">
        <v>0</v>
      </c>
      <c r="S3205" s="22">
        <v>35</v>
      </c>
      <c r="T3205" s="22">
        <v>0.27063852524712795</v>
      </c>
      <c r="U3205" s="22">
        <v>140</v>
      </c>
      <c r="V3205" s="22"/>
      <c r="W3205" s="22">
        <v>66</v>
      </c>
      <c r="X3205" s="22">
        <v>47</v>
      </c>
      <c r="Y3205" s="14">
        <v>91</v>
      </c>
      <c r="Z3205" s="10">
        <v>66</v>
      </c>
      <c r="AA3205" s="22">
        <v>47</v>
      </c>
      <c r="AB3205" s="22">
        <v>98.61</v>
      </c>
      <c r="AC3205" s="22">
        <v>4.3220375942825245E-6</v>
      </c>
      <c r="AD3205" s="42">
        <v>0</v>
      </c>
      <c r="AE3205" s="22">
        <v>999999</v>
      </c>
      <c r="AF3205" s="22">
        <v>0</v>
      </c>
      <c r="AG3205" s="22">
        <v>0</v>
      </c>
      <c r="AH3205" s="22">
        <v>0</v>
      </c>
      <c r="AI3205" s="22">
        <v>1</v>
      </c>
      <c r="AJ3205" s="22">
        <v>1</v>
      </c>
      <c r="AK3205" s="22">
        <v>0</v>
      </c>
      <c r="AL3205" s="45">
        <v>0</v>
      </c>
      <c r="AM3205" s="45">
        <v>0</v>
      </c>
      <c r="AN3205" s="45">
        <v>0</v>
      </c>
      <c r="AO3205" s="45">
        <v>0</v>
      </c>
      <c r="AP3205" s="45">
        <v>0</v>
      </c>
      <c r="AQ3205" s="45">
        <v>0</v>
      </c>
      <c r="AR3205" s="45">
        <v>0</v>
      </c>
      <c r="AS3205" s="45" t="s">
        <v>4445</v>
      </c>
      <c r="AT3205" s="45" t="s">
        <v>4445</v>
      </c>
      <c r="AU3205" s="45">
        <v>0</v>
      </c>
      <c r="AV3205" s="10">
        <v>93.101790008014945</v>
      </c>
      <c r="AW3205" s="10">
        <v>93.101790008014945</v>
      </c>
      <c r="AX3205" s="17">
        <v>0</v>
      </c>
    </row>
    <row r="3206" spans="1:50" x14ac:dyDescent="0.25">
      <c r="A3206" s="22" t="s">
        <v>8</v>
      </c>
      <c r="B3206" s="22" t="s">
        <v>3946</v>
      </c>
      <c r="C3206" s="22" t="s">
        <v>45</v>
      </c>
      <c r="D3206" s="22">
        <v>2522</v>
      </c>
      <c r="E3206" s="22" t="s">
        <v>4434</v>
      </c>
      <c r="F3206" s="43">
        <v>0</v>
      </c>
      <c r="G3206" s="43">
        <v>0</v>
      </c>
      <c r="H3206" s="43">
        <v>0.38712121212121214</v>
      </c>
      <c r="I3206" s="9">
        <v>0</v>
      </c>
      <c r="J3206" s="9">
        <v>0.38712121212121214</v>
      </c>
      <c r="K3206" s="11">
        <v>0</v>
      </c>
      <c r="L3206" s="41">
        <v>0</v>
      </c>
      <c r="M3206" s="44">
        <v>0</v>
      </c>
      <c r="N3206" s="13">
        <v>0</v>
      </c>
      <c r="O3206" s="13">
        <v>0</v>
      </c>
      <c r="P3206" s="22">
        <v>0</v>
      </c>
      <c r="Q3206" s="22">
        <v>0</v>
      </c>
      <c r="R3206" s="14">
        <v>0</v>
      </c>
      <c r="S3206" s="22">
        <v>15</v>
      </c>
      <c r="T3206" s="22">
        <v>1</v>
      </c>
      <c r="U3206" s="22">
        <v>12</v>
      </c>
      <c r="V3206" s="22"/>
      <c r="W3206" s="22">
        <v>4</v>
      </c>
      <c r="X3206" s="22">
        <v>4</v>
      </c>
      <c r="Y3206" s="14">
        <v>12</v>
      </c>
      <c r="Z3206" s="10">
        <v>4</v>
      </c>
      <c r="AA3206" s="22">
        <v>4</v>
      </c>
      <c r="AB3206" s="22">
        <v>6.56</v>
      </c>
      <c r="AC3206" s="22">
        <v>0</v>
      </c>
      <c r="AD3206" s="42">
        <v>0</v>
      </c>
      <c r="AE3206" s="22">
        <v>999999</v>
      </c>
      <c r="AF3206" s="22">
        <v>0</v>
      </c>
      <c r="AG3206" s="22">
        <v>0</v>
      </c>
      <c r="AH3206" s="22">
        <v>0</v>
      </c>
      <c r="AI3206" s="22">
        <v>0</v>
      </c>
      <c r="AJ3206" s="22">
        <v>0</v>
      </c>
      <c r="AK3206" s="22">
        <v>0</v>
      </c>
      <c r="AL3206" s="45">
        <v>0</v>
      </c>
      <c r="AM3206" s="45">
        <v>0</v>
      </c>
      <c r="AN3206" s="45">
        <v>0</v>
      </c>
      <c r="AO3206" s="45">
        <v>0</v>
      </c>
      <c r="AP3206" s="45">
        <v>0</v>
      </c>
      <c r="AQ3206" s="45">
        <v>0</v>
      </c>
      <c r="AR3206" s="45">
        <v>0</v>
      </c>
      <c r="AS3206" s="45" t="s">
        <v>4445</v>
      </c>
      <c r="AT3206" s="45" t="s">
        <v>4445</v>
      </c>
      <c r="AU3206" s="45">
        <v>0</v>
      </c>
      <c r="AV3206" s="10">
        <v>10.332681017612524</v>
      </c>
      <c r="AW3206" s="10">
        <v>10.332681017612524</v>
      </c>
      <c r="AX3206" s="17">
        <v>0</v>
      </c>
    </row>
    <row r="3207" spans="1:50" x14ac:dyDescent="0.25">
      <c r="A3207" s="22" t="s">
        <v>8</v>
      </c>
      <c r="B3207" s="22" t="s">
        <v>3946</v>
      </c>
      <c r="C3207" s="22" t="s">
        <v>273</v>
      </c>
      <c r="D3207" s="22">
        <v>3829</v>
      </c>
      <c r="E3207" s="22" t="s">
        <v>4435</v>
      </c>
      <c r="F3207" s="43">
        <v>0</v>
      </c>
      <c r="G3207" s="43">
        <v>0</v>
      </c>
      <c r="H3207" s="43">
        <v>6.6477272727272732E-2</v>
      </c>
      <c r="I3207" s="9">
        <v>0</v>
      </c>
      <c r="J3207" s="9">
        <v>6.6477272727272732E-2</v>
      </c>
      <c r="K3207" s="11">
        <v>0</v>
      </c>
      <c r="L3207" s="41">
        <v>3</v>
      </c>
      <c r="M3207" s="44">
        <v>0</v>
      </c>
      <c r="N3207" s="13">
        <v>0</v>
      </c>
      <c r="O3207" s="13">
        <v>0</v>
      </c>
      <c r="P3207" s="22">
        <v>0</v>
      </c>
      <c r="Q3207" s="22">
        <v>0</v>
      </c>
      <c r="R3207" s="14">
        <v>0</v>
      </c>
      <c r="S3207" s="22">
        <v>1</v>
      </c>
      <c r="T3207" s="22">
        <v>1</v>
      </c>
      <c r="U3207" s="22">
        <v>18</v>
      </c>
      <c r="V3207" s="22"/>
      <c r="W3207" s="22">
        <v>5</v>
      </c>
      <c r="X3207" s="22">
        <v>4</v>
      </c>
      <c r="Y3207" s="14">
        <v>18</v>
      </c>
      <c r="Z3207" s="10">
        <v>5</v>
      </c>
      <c r="AA3207" s="22">
        <v>4</v>
      </c>
      <c r="AB3207" s="22">
        <v>8.4700000000000006</v>
      </c>
      <c r="AC3207" s="22">
        <v>0</v>
      </c>
      <c r="AD3207" s="42">
        <v>0</v>
      </c>
      <c r="AE3207" s="22">
        <v>999999</v>
      </c>
      <c r="AF3207" s="22">
        <v>0</v>
      </c>
      <c r="AG3207" s="22">
        <v>0</v>
      </c>
      <c r="AH3207" s="22">
        <v>0</v>
      </c>
      <c r="AI3207" s="22">
        <v>0</v>
      </c>
      <c r="AJ3207" s="22">
        <v>0</v>
      </c>
      <c r="AK3207" s="22">
        <v>0</v>
      </c>
      <c r="AL3207" s="45">
        <v>0</v>
      </c>
      <c r="AM3207" s="45">
        <v>0</v>
      </c>
      <c r="AN3207" s="45">
        <v>0</v>
      </c>
      <c r="AO3207" s="45">
        <v>0</v>
      </c>
      <c r="AP3207" s="45">
        <v>0</v>
      </c>
      <c r="AQ3207" s="45">
        <v>0</v>
      </c>
      <c r="AR3207" s="45">
        <v>0</v>
      </c>
      <c r="AS3207" s="45" t="s">
        <v>4445</v>
      </c>
      <c r="AT3207" s="45" t="s">
        <v>4445</v>
      </c>
      <c r="AU3207" s="45">
        <v>0</v>
      </c>
      <c r="AV3207" s="10">
        <v>75.213675213675202</v>
      </c>
      <c r="AW3207" s="10">
        <v>75.213675213675202</v>
      </c>
      <c r="AX3207" s="17">
        <v>0</v>
      </c>
    </row>
    <row r="3208" spans="1:50" x14ac:dyDescent="0.25">
      <c r="A3208" s="22" t="s">
        <v>8</v>
      </c>
      <c r="B3208" s="22" t="s">
        <v>3946</v>
      </c>
      <c r="C3208" s="22" t="s">
        <v>294</v>
      </c>
      <c r="D3208" s="22">
        <v>4418</v>
      </c>
      <c r="E3208" s="22" t="s">
        <v>4436</v>
      </c>
      <c r="F3208" s="43">
        <v>6.0000000000000002E-6</v>
      </c>
      <c r="G3208" s="43">
        <v>0.80784287265999999</v>
      </c>
      <c r="H3208" s="43">
        <v>2.3106060606060606E-2</v>
      </c>
      <c r="I3208" s="9">
        <v>0</v>
      </c>
      <c r="J3208" s="9">
        <v>2.3106060606060606E-2</v>
      </c>
      <c r="K3208" s="11">
        <v>0</v>
      </c>
      <c r="L3208" s="41">
        <v>4</v>
      </c>
      <c r="M3208" s="44">
        <v>0</v>
      </c>
      <c r="N3208" s="13">
        <v>0</v>
      </c>
      <c r="O3208" s="13">
        <v>0</v>
      </c>
      <c r="P3208" s="22">
        <v>0</v>
      </c>
      <c r="Q3208" s="22">
        <v>0</v>
      </c>
      <c r="R3208" s="14">
        <v>0</v>
      </c>
      <c r="S3208" s="22">
        <v>1</v>
      </c>
      <c r="T3208" s="22">
        <v>1</v>
      </c>
      <c r="U3208" s="22">
        <v>20</v>
      </c>
      <c r="V3208" s="22"/>
      <c r="W3208" s="22">
        <v>5</v>
      </c>
      <c r="X3208" s="22">
        <v>5</v>
      </c>
      <c r="Y3208" s="14">
        <v>20</v>
      </c>
      <c r="Z3208" s="10">
        <v>5</v>
      </c>
      <c r="AA3208" s="22">
        <v>5</v>
      </c>
      <c r="AB3208" s="22">
        <v>8.65</v>
      </c>
      <c r="AC3208" s="22">
        <v>7.4271868986646908E-6</v>
      </c>
      <c r="AD3208" s="42">
        <v>0</v>
      </c>
      <c r="AE3208" s="22">
        <v>999999</v>
      </c>
      <c r="AF3208" s="22">
        <v>0</v>
      </c>
      <c r="AG3208" s="22">
        <v>0</v>
      </c>
      <c r="AH3208" s="22">
        <v>0</v>
      </c>
      <c r="AI3208" s="22">
        <v>0</v>
      </c>
      <c r="AJ3208" s="22">
        <v>0</v>
      </c>
      <c r="AK3208" s="22">
        <v>0</v>
      </c>
      <c r="AL3208" s="45">
        <v>0</v>
      </c>
      <c r="AM3208" s="45">
        <v>0</v>
      </c>
      <c r="AN3208" s="45">
        <v>0</v>
      </c>
      <c r="AO3208" s="45">
        <v>0</v>
      </c>
      <c r="AP3208" s="45">
        <v>0</v>
      </c>
      <c r="AQ3208" s="45">
        <v>0</v>
      </c>
      <c r="AR3208" s="45">
        <v>0</v>
      </c>
      <c r="AS3208" s="45" t="s">
        <v>4445</v>
      </c>
      <c r="AT3208" s="45" t="s">
        <v>4445</v>
      </c>
      <c r="AU3208" s="45">
        <v>0</v>
      </c>
      <c r="AV3208" s="10">
        <v>216.39344262295083</v>
      </c>
      <c r="AW3208" s="10">
        <v>216.39344262295083</v>
      </c>
      <c r="AX3208" s="17">
        <v>0</v>
      </c>
    </row>
    <row r="3209" spans="1:50" x14ac:dyDescent="0.25">
      <c r="A3209" s="22" t="s">
        <v>8</v>
      </c>
      <c r="B3209" s="22" t="s">
        <v>3946</v>
      </c>
      <c r="C3209" s="22" t="s">
        <v>456</v>
      </c>
      <c r="D3209" s="22">
        <v>4652</v>
      </c>
      <c r="E3209" s="22" t="s">
        <v>4437</v>
      </c>
      <c r="F3209" s="43">
        <v>6.0000000000000002E-6</v>
      </c>
      <c r="G3209" s="43">
        <v>0.63592309767999999</v>
      </c>
      <c r="H3209" s="43">
        <v>3.5984848484848488E-2</v>
      </c>
      <c r="I3209" s="9">
        <v>0</v>
      </c>
      <c r="J3209" s="9">
        <v>3.5984848484848488E-2</v>
      </c>
      <c r="K3209" s="11">
        <v>0</v>
      </c>
      <c r="L3209" s="41">
        <v>0</v>
      </c>
      <c r="M3209" s="44">
        <v>0</v>
      </c>
      <c r="N3209" s="13">
        <v>0</v>
      </c>
      <c r="O3209" s="13">
        <v>0</v>
      </c>
      <c r="P3209" s="22">
        <v>0</v>
      </c>
      <c r="Q3209" s="22">
        <v>0</v>
      </c>
      <c r="R3209" s="14">
        <v>0</v>
      </c>
      <c r="S3209" s="22">
        <v>1</v>
      </c>
      <c r="T3209" s="22">
        <v>1</v>
      </c>
      <c r="U3209" s="22">
        <v>12</v>
      </c>
      <c r="V3209" s="22"/>
      <c r="W3209" s="22">
        <v>4</v>
      </c>
      <c r="X3209" s="22">
        <v>4</v>
      </c>
      <c r="Y3209" s="14">
        <v>12</v>
      </c>
      <c r="Z3209" s="10">
        <v>4</v>
      </c>
      <c r="AA3209" s="22">
        <v>4</v>
      </c>
      <c r="AB3209" s="22">
        <v>6.56</v>
      </c>
      <c r="AC3209" s="22">
        <v>9.4351031152814539E-6</v>
      </c>
      <c r="AD3209" s="42">
        <v>0</v>
      </c>
      <c r="AE3209" s="22">
        <v>999999</v>
      </c>
      <c r="AF3209" s="22">
        <v>0</v>
      </c>
      <c r="AG3209" s="22">
        <v>0</v>
      </c>
      <c r="AH3209" s="22">
        <v>0</v>
      </c>
      <c r="AI3209" s="22">
        <v>0</v>
      </c>
      <c r="AJ3209" s="22">
        <v>0</v>
      </c>
      <c r="AK3209" s="22">
        <v>0</v>
      </c>
      <c r="AL3209" s="45">
        <v>0</v>
      </c>
      <c r="AM3209" s="45">
        <v>0</v>
      </c>
      <c r="AN3209" s="45">
        <v>0</v>
      </c>
      <c r="AO3209" s="45">
        <v>0</v>
      </c>
      <c r="AP3209" s="45">
        <v>0</v>
      </c>
      <c r="AQ3209" s="45">
        <v>0</v>
      </c>
      <c r="AR3209" s="45">
        <v>0</v>
      </c>
      <c r="AS3209" s="45" t="s">
        <v>4445</v>
      </c>
      <c r="AT3209" s="45" t="s">
        <v>4445</v>
      </c>
      <c r="AU3209" s="45">
        <v>0</v>
      </c>
      <c r="AV3209" s="10">
        <v>111.1578947368421</v>
      </c>
      <c r="AW3209" s="10">
        <v>111.1578947368421</v>
      </c>
      <c r="AX3209" s="17">
        <v>0</v>
      </c>
    </row>
    <row r="3210" spans="1:50" x14ac:dyDescent="0.25">
      <c r="A3210" s="22" t="s">
        <v>8</v>
      </c>
      <c r="B3210" s="22" t="s">
        <v>3946</v>
      </c>
      <c r="C3210" s="22" t="s">
        <v>4438</v>
      </c>
      <c r="D3210" s="22">
        <v>6554</v>
      </c>
      <c r="E3210" s="22" t="s">
        <v>4439</v>
      </c>
      <c r="F3210" s="43">
        <v>0</v>
      </c>
      <c r="G3210" s="43">
        <v>0</v>
      </c>
      <c r="H3210" s="43">
        <v>7.7776515151515158</v>
      </c>
      <c r="I3210" s="9">
        <v>0</v>
      </c>
      <c r="J3210" s="9">
        <v>7.7776515151515158</v>
      </c>
      <c r="K3210" s="11">
        <v>0</v>
      </c>
      <c r="L3210" s="41">
        <v>0</v>
      </c>
      <c r="M3210" s="44">
        <v>0</v>
      </c>
      <c r="N3210" s="13">
        <v>0</v>
      </c>
      <c r="O3210" s="13">
        <v>0</v>
      </c>
      <c r="P3210" s="22">
        <v>0</v>
      </c>
      <c r="Q3210" s="22">
        <v>0</v>
      </c>
      <c r="R3210" s="14">
        <v>0</v>
      </c>
      <c r="S3210" s="22">
        <v>306</v>
      </c>
      <c r="T3210" s="22">
        <v>1</v>
      </c>
      <c r="U3210" s="22">
        <v>12</v>
      </c>
      <c r="V3210" s="22"/>
      <c r="W3210" s="22">
        <v>4</v>
      </c>
      <c r="X3210" s="22">
        <v>4</v>
      </c>
      <c r="Y3210" s="14">
        <v>12</v>
      </c>
      <c r="Z3210" s="10">
        <v>4</v>
      </c>
      <c r="AA3210" s="22">
        <v>4</v>
      </c>
      <c r="AB3210" s="22">
        <v>6.56</v>
      </c>
      <c r="AC3210" s="22">
        <v>0</v>
      </c>
      <c r="AD3210" s="42">
        <v>0</v>
      </c>
      <c r="AE3210" s="22">
        <v>999999</v>
      </c>
      <c r="AF3210" s="22">
        <v>0</v>
      </c>
      <c r="AG3210" s="22">
        <v>0</v>
      </c>
      <c r="AH3210" s="22">
        <v>0</v>
      </c>
      <c r="AI3210" s="22">
        <v>0</v>
      </c>
      <c r="AJ3210" s="22">
        <v>0</v>
      </c>
      <c r="AK3210" s="22">
        <v>0</v>
      </c>
      <c r="AL3210" s="45">
        <v>0</v>
      </c>
      <c r="AM3210" s="45">
        <v>0</v>
      </c>
      <c r="AN3210" s="45">
        <v>0</v>
      </c>
      <c r="AO3210" s="45">
        <v>0</v>
      </c>
      <c r="AP3210" s="45">
        <v>0</v>
      </c>
      <c r="AQ3210" s="45">
        <v>0</v>
      </c>
      <c r="AR3210" s="45">
        <v>0</v>
      </c>
      <c r="AS3210" s="45" t="s">
        <v>4445</v>
      </c>
      <c r="AT3210" s="45" t="s">
        <v>4445</v>
      </c>
      <c r="AU3210" s="45">
        <v>0</v>
      </c>
      <c r="AV3210" s="10">
        <v>0.5142940632153119</v>
      </c>
      <c r="AW3210" s="10">
        <v>0.5142940632153119</v>
      </c>
      <c r="AX3210" s="17">
        <v>0</v>
      </c>
    </row>
    <row r="3213" spans="1:50" x14ac:dyDescent="0.25">
      <c r="AD3213" s="16"/>
      <c r="AE3213" s="16"/>
    </row>
    <row r="3214" spans="1:50" x14ac:dyDescent="0.25">
      <c r="AD3214" s="16"/>
      <c r="AE3214" s="16"/>
    </row>
    <row r="3215" spans="1:50" x14ac:dyDescent="0.25">
      <c r="AE3215" s="16"/>
    </row>
    <row r="3216" spans="1:50" x14ac:dyDescent="0.25">
      <c r="AE3216" s="16"/>
    </row>
  </sheetData>
  <autoFilter ref="A1:AX3210" xr:uid="{D8D6C2BC-83E8-4B88-BAD0-9410D25C28D8}"/>
  <pageMargins left="0.7" right="0.7" top="0.75" bottom="0.75" header="0.3" footer="0.3"/>
  <pageSetup scale="2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Workbook Description</vt:lpstr>
      <vt:lpstr>Summary Reporting</vt:lpstr>
      <vt:lpstr>2021 Certified EVM Plan</vt:lpstr>
      <vt:lpstr>PI In Progress Mileage Details</vt:lpstr>
      <vt:lpstr>PI Complete Milage Details</vt:lpstr>
      <vt:lpstr>WV Ready Mileage Details</vt:lpstr>
      <vt:lpstr>WV Pass Mileage Details</vt:lpstr>
      <vt:lpstr>EVM CPZ List</vt:lpstr>
      <vt:lpstr>GRID_DATA_sorted</vt:lpstr>
      <vt:lpstr>Groups of CPZ_'21 Only</vt:lpstr>
      <vt:lpstr>Groups of CPZ_'21-'23</vt:lpstr>
      <vt:lpstr>Pivot of Risk Data</vt:lpstr>
      <vt:lpstr>'2021 Certified EVM Plan'!Print_Area</vt:lpstr>
      <vt:lpstr>'EVM CPZ List'!Print_Area</vt:lpstr>
      <vt:lpstr>'PI Complete Milage Details'!Print_Area</vt:lpstr>
      <vt:lpstr>'PI In Progress Mileage Details'!Print_Area</vt:lpstr>
      <vt:lpstr>'Summary Reporting'!Print_Area</vt:lpstr>
      <vt:lpstr>'WV Pass Mileage Details'!Print_Area</vt:lpstr>
      <vt:lpstr>'WV Ready Mileage Details'!Print_Area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Peltzer, Eric</dc:creator>
  <cp:lastModifiedBy>Flynn-Deonis, Ryan</cp:lastModifiedBy>
  <dcterms:created xsi:type="dcterms:W3CDTF">2020-11-12T21:29:49Z</dcterms:created>
  <dcterms:modified xsi:type="dcterms:W3CDTF">2021-02-04T21:58:51Z</dcterms:modified>
</cp:coreProperties>
</file>